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ml.chartshapes+xml"/>
  <Override PartName="/xl/charts/chart5.xml" ContentType="application/vnd.openxmlformats-officedocument.drawingml.chart+xml"/>
  <Override PartName="/xl/drawings/drawing5.xml" ContentType="application/vnd.openxmlformats-officedocument.drawingml.chartshapes+xml"/>
  <Override PartName="/xl/charts/chart6.xml" ContentType="application/vnd.openxmlformats-officedocument.drawingml.chart+xml"/>
  <Override PartName="/xl/drawings/drawing6.xml" ContentType="application/vnd.openxmlformats-officedocument.drawingml.chartshapes+xml"/>
  <Override PartName="/xl/charts/chart7.xml" ContentType="application/vnd.openxmlformats-officedocument.drawingml.chart+xml"/>
  <Override PartName="/xl/charts/chart8.xml" ContentType="application/vnd.openxmlformats-officedocument.drawingml.chart+xml"/>
  <Override PartName="/xl/drawings/drawing7.xml" ContentType="application/vnd.openxmlformats-officedocument.drawingml.chartshapes+xml"/>
  <Override PartName="/xl/drawings/drawing8.xml" ContentType="application/vnd.openxmlformats-officedocument.drawing+xml"/>
  <Override PartName="/xl/comments2.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9.xml" ContentType="application/vnd.openxmlformats-officedocument.drawingml.chartshapes+xml"/>
  <Override PartName="/xl/charts/chart12.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omments3.xml" ContentType="application/vnd.openxmlformats-officedocument.spreadsheetml.comments+xml"/>
  <Override PartName="/xl/charts/chart13.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filterPrivacy="1" showInkAnnotation="0" codeName="ThisWorkbook" autoCompressPictures="0"/>
  <bookViews>
    <workbookView xWindow="0" yWindow="0" windowWidth="28480" windowHeight="15980" tabRatio="795"/>
  </bookViews>
  <sheets>
    <sheet name="README" sheetId="1" r:id="rId1"/>
    <sheet name="Analyze_Portfolio" sheetId="15" r:id="rId2"/>
    <sheet name="Compare_Portfolios" sheetId="14" r:id="rId3"/>
    <sheet name="Lazy_Portfolios" sheetId="16" r:id="rId4"/>
    <sheet name="Portfolio_Math" sheetId="13" r:id="rId5"/>
    <sheet name="Data_TR_USD" sheetId="10" r:id="rId6"/>
    <sheet name="Data_Sources" sheetId="5" r:id="rId7"/>
    <sheet name="Data_Misc" sheetId="12" r:id="rId8"/>
  </sheets>
  <definedNames>
    <definedName name="_xlnm._FilterDatabase" localSheetId="1" hidden="1">Analyze_Portfolio!$F$236:$F$384</definedName>
    <definedName name="Compare_MAR_O_Nominal" localSheetId="4">Portfolio_Math!#REF!</definedName>
    <definedName name="Compare_MAR70_Nominal" localSheetId="4">Portfolio_Math!#REF!</definedName>
    <definedName name="Compare_MAR85_Nominal" localSheetId="4">Portfolio_Math!#REF!</definedName>
    <definedName name="Compare_O_Inflation1" localSheetId="7">OFFSET(Data_Misc!#REF!,#REF!,0,#REF!,1)</definedName>
    <definedName name="Compare_O_Inflation1" localSheetId="4">OFFSET(Data_TR_USD!$BZ$8,Portfolio_Math!#REF!,0,Portfolio_Math!#REF!,1)</definedName>
    <definedName name="Compare_O_Inflation2" localSheetId="7">OFFSET(Data_Misc!#REF!,#REF!,0,#REF!,1)</definedName>
    <definedName name="Compare_O_Inflation2" localSheetId="4">OFFSET(Data_TR_USD!$BZ$8,Portfolio_Math!#REF!,0,Portfolio_Math!#REF!,1)</definedName>
    <definedName name="Compare_O_Inflation3" localSheetId="7">OFFSET(Data_Misc!#REF!,#REF!,0,#REF!,1)</definedName>
    <definedName name="Compare_O_Inflation3" localSheetId="4">OFFSET(Data_TR_USD!$BZ$8,Portfolio_Math!#REF!,0,Portfolio_Math!#REF!,1)</definedName>
    <definedName name="Compare_O_Inflation4" localSheetId="7">OFFSET(Data_Misc!#REF!,#REF!,0,#REF!,1)</definedName>
    <definedName name="Compare_O_Inflation4" localSheetId="4">OFFSET(Data_TR_USD!$BZ$8,Portfolio_Math!#REF!,0,Portfolio_Math!#REF!,1)</definedName>
    <definedName name="Compare_O_Inflation5" localSheetId="7">OFFSET(Data_Misc!#REF!,#REF!,0,#REF!,1)</definedName>
    <definedName name="Compare_O_Inflation5" localSheetId="4">OFFSET(Data_TR_USD!$BZ$8,Portfolio_Math!#REF!,0,Portfolio_Math!#REF!,1)</definedName>
    <definedName name="Compare_O_P1" localSheetId="4">OFFSET(Portfolio_Math!$AA$97,Portfolio_Math!#REF!,0,Portfolio_Math!#REF!,1)</definedName>
    <definedName name="Compare_O_P2" localSheetId="4">OFFSET(Portfolio_Math!$AB$97,Portfolio_Math!#REF!,0,Portfolio_Math!#REF!,1)</definedName>
    <definedName name="Compare_O_P3" localSheetId="4">OFFSET(Portfolio_Math!$AC$97,Portfolio_Math!#REF!,0,Portfolio_Math!#REF!,1)</definedName>
    <definedName name="Compare_O_P4" localSheetId="4">OFFSET(Portfolio_Math!$AD$97,Portfolio_Math!#REF!,0,Portfolio_Math!#REF!,1)</definedName>
    <definedName name="Compare_O_P5" localSheetId="4">OFFSET(Portfolio_Math!$AE$97,Portfolio_Math!#REF!,0,Portfolio_Math!#REF!,1)</definedName>
    <definedName name="Compare70_Inflation1" localSheetId="4">OFFSET(Data_TR_USD!$BZ$107,Portfolio_Math!#REF!,0,Portfolio_Math!#REF!,1)</definedName>
    <definedName name="Compare70_Inflation2" localSheetId="4">OFFSET(Data_TR_USD!$BZ$107,Portfolio_Math!#REF!,0,Portfolio_Math!#REF!,1)</definedName>
    <definedName name="Compare70_Inflation3" localSheetId="4">OFFSET(Data_TR_USD!$BZ$107,Portfolio_Math!#REF!,0,Portfolio_Math!#REF!,1)</definedName>
    <definedName name="Compare70_Inflation4" localSheetId="4">OFFSET(Data_TR_USD!$BZ$107,Portfolio_Math!#REF!,0,Portfolio_Math!#REF!,1)</definedName>
    <definedName name="Compare70_Inflation5" localSheetId="4">OFFSET(Data_TR_USD!$BZ$107,Portfolio_Math!#REF!,0,Portfolio_Math!#REF!,1)</definedName>
    <definedName name="Compare70_P1" localSheetId="4">OFFSET(Portfolio_Math!#REF!,Portfolio_Math!#REF!,0,Portfolio_Math!#REF!,1)</definedName>
    <definedName name="Compare70_P2" localSheetId="4">OFFSET(Portfolio_Math!#REF!,Portfolio_Math!#REF!,0,Portfolio_Math!#REF!,1)</definedName>
    <definedName name="Compare70_P3" localSheetId="4">OFFSET(Portfolio_Math!#REF!,Portfolio_Math!#REF!,0,Portfolio_Math!#REF!,1)</definedName>
    <definedName name="Compare70_P4" localSheetId="4">OFFSET(Portfolio_Math!#REF!,Portfolio_Math!#REF!,0,Portfolio_Math!#REF!,1)</definedName>
    <definedName name="Compare70_P5" localSheetId="4">OFFSET(Portfolio_Math!#REF!,Portfolio_Math!#REF!,0,Portfolio_Math!#REF!,1)</definedName>
    <definedName name="Compare72_Inflation1" localSheetId="7">OFFSET(Data_Misc!#REF!,#REF!,0,#REF!,1)</definedName>
    <definedName name="Compare72_Inflation2" localSheetId="7">OFFSET(Data_Misc!#REF!,#REF!,0,#REF!,1)</definedName>
    <definedName name="Compare72_Inflation3" localSheetId="7">OFFSET(Data_Misc!#REF!,#REF!,0,#REF!,1)</definedName>
    <definedName name="Compare72_Inflation4" localSheetId="7">OFFSET(Data_Misc!#REF!,#REF!,0,#REF!,1)</definedName>
    <definedName name="Compare72_Inflation5" localSheetId="7">OFFSET(Data_Misc!#REF!,#REF!,0,#REF!,1)</definedName>
    <definedName name="Compare85_Inflation1" localSheetId="7">OFFSET(Data_Misc!#REF!,#REF!,0,#REF!,1)</definedName>
    <definedName name="Compare85_Inflation1" localSheetId="4">OFFSET(Data_TR_USD!$BZ$122,Portfolio_Math!#REF!,0,Portfolio_Math!#REF!,1)</definedName>
    <definedName name="Compare85_Inflation2" localSheetId="7">OFFSET(Data_Misc!#REF!,#REF!,0,#REF!,1)</definedName>
    <definedName name="Compare85_Inflation2" localSheetId="4">OFFSET(Data_TR_USD!$BZ$122,Portfolio_Math!#REF!,0,Portfolio_Math!#REF!,1)</definedName>
    <definedName name="Compare85_Inflation3" localSheetId="7">OFFSET(Data_Misc!#REF!,#REF!,0,#REF!,1)</definedName>
    <definedName name="Compare85_Inflation3" localSheetId="4">OFFSET(Data_TR_USD!$BZ$122,Portfolio_Math!#REF!,0,Portfolio_Math!#REF!,1)</definedName>
    <definedName name="Compare85_Inflation4" localSheetId="7">OFFSET(Data_Misc!#REF!,#REF!,0,#REF!,1)</definedName>
    <definedName name="Compare85_Inflation4" localSheetId="4">OFFSET(Data_TR_USD!$BZ$122,Portfolio_Math!#REF!,0,Portfolio_Math!#REF!,1)</definedName>
    <definedName name="Compare85_Inflation5" localSheetId="7">OFFSET(Data_Misc!#REF!,#REF!,0,#REF!,1)</definedName>
    <definedName name="Compare85_Inflation5" localSheetId="4">OFFSET(Data_TR_USD!$BZ$122,Portfolio_Math!#REF!,0,Portfolio_Math!#REF!,1)</definedName>
    <definedName name="Compare85_P1" localSheetId="4">OFFSET(Portfolio_Math!#REF!,Portfolio_Math!#REF!,0,Portfolio_Math!#REF!,1)</definedName>
    <definedName name="Compare85_P2" localSheetId="4">OFFSET(Portfolio_Math!#REF!,Portfolio_Math!#REF!,0,Portfolio_Math!#REF!,1)</definedName>
    <definedName name="Compare85_P3" localSheetId="4">OFFSET(Portfolio_Math!#REF!,Portfolio_Math!#REF!,0,Portfolio_Math!#REF!,1)</definedName>
    <definedName name="Compare85_P4" localSheetId="4">OFFSET(Portfolio_Math!#REF!,Portfolio_Math!#REF!,0,Portfolio_Math!#REF!,1)</definedName>
    <definedName name="Compare85_P5" localSheetId="4">OFFSET(Portfolio_Math!#REF!,Portfolio_Math!#REF!,0,Portfolio_Math!#REF!,1)</definedName>
    <definedName name="Data72" localSheetId="7">Data_Misc!#REF!</definedName>
    <definedName name="Data72" localSheetId="5">Data_TR_USD!$E$8:$BZ$154</definedName>
    <definedName name="EndYear">Data_TR_USD!$A$7</definedName>
    <definedName name="Inflation72" localSheetId="7">Data_Misc!#REF!</definedName>
    <definedName name="Inflation72" localSheetId="5">Data_TR_USD!#REF!</definedName>
    <definedName name="Sharpe72_RiskFree_Nominal" localSheetId="7">Data_Misc!#REF!</definedName>
    <definedName name="Sharpe72_RiskFree_Nominal" localSheetId="5">Data_TR_USD!#REF!</definedName>
    <definedName name="StartYear">Data_TR_USD!$A$8</definedName>
    <definedName name="TestExcel">README!#REF!</definedName>
  </definedNames>
  <calcPr calcId="140001" calcMode="autoNoTable" concurrentCalc="0"/>
  <extLst>
    <ext xmlns:mx="http://schemas.microsoft.com/office/mac/excel/2008/main" uri="{7523E5D3-25F3-A5E0-1632-64F254C22452}">
      <mx:ArchID Flags="2"/>
    </ext>
  </extLst>
</workbook>
</file>

<file path=xl/calcChain.xml><?xml version="1.0" encoding="utf-8"?>
<calcChain xmlns="http://schemas.openxmlformats.org/spreadsheetml/2006/main">
  <c r="M240" i="15" l="1"/>
  <c r="B240" i="15"/>
  <c r="BZ9" i="10"/>
  <c r="BZ10" i="10"/>
  <c r="BZ11" i="10"/>
  <c r="BZ12" i="10"/>
  <c r="BZ13" i="10"/>
  <c r="BZ14" i="10"/>
  <c r="BZ15" i="10"/>
  <c r="BZ16" i="10"/>
  <c r="BZ17" i="10"/>
  <c r="BZ18" i="10"/>
  <c r="BZ19" i="10"/>
  <c r="BZ20" i="10"/>
  <c r="BZ21" i="10"/>
  <c r="BZ22" i="10"/>
  <c r="BZ23" i="10"/>
  <c r="BZ24" i="10"/>
  <c r="BZ25" i="10"/>
  <c r="BZ26" i="10"/>
  <c r="BZ27" i="10"/>
  <c r="BZ28" i="10"/>
  <c r="BZ29" i="10"/>
  <c r="BZ30" i="10"/>
  <c r="BZ31" i="10"/>
  <c r="BZ32" i="10"/>
  <c r="BZ33" i="10"/>
  <c r="BZ34" i="10"/>
  <c r="BZ35" i="10"/>
  <c r="BZ36" i="10"/>
  <c r="BZ37" i="10"/>
  <c r="BZ38" i="10"/>
  <c r="BZ39" i="10"/>
  <c r="BZ40" i="10"/>
  <c r="BZ41" i="10"/>
  <c r="BZ42" i="10"/>
  <c r="BZ43" i="10"/>
  <c r="BZ44" i="10"/>
  <c r="BZ45" i="10"/>
  <c r="BZ46" i="10"/>
  <c r="BZ47" i="10"/>
  <c r="BZ48" i="10"/>
  <c r="BZ49" i="10"/>
  <c r="BZ50" i="10"/>
  <c r="BZ51" i="10"/>
  <c r="BZ52" i="10"/>
  <c r="BZ53" i="10"/>
  <c r="BZ54" i="10"/>
  <c r="BZ55" i="10"/>
  <c r="BZ56" i="10"/>
  <c r="BZ57" i="10"/>
  <c r="BZ58" i="10"/>
  <c r="BZ59" i="10"/>
  <c r="BZ60" i="10"/>
  <c r="BZ61" i="10"/>
  <c r="BZ62" i="10"/>
  <c r="BZ63" i="10"/>
  <c r="BZ64" i="10"/>
  <c r="BZ65" i="10"/>
  <c r="BZ66" i="10"/>
  <c r="BZ67" i="10"/>
  <c r="BZ68" i="10"/>
  <c r="BZ69" i="10"/>
  <c r="BZ70" i="10"/>
  <c r="BZ71" i="10"/>
  <c r="BZ72" i="10"/>
  <c r="BZ73" i="10"/>
  <c r="BZ74" i="10"/>
  <c r="BZ75" i="10"/>
  <c r="BZ76" i="10"/>
  <c r="BZ77" i="10"/>
  <c r="BZ78" i="10"/>
  <c r="BZ79" i="10"/>
  <c r="BZ80" i="10"/>
  <c r="BZ81" i="10"/>
  <c r="BZ82" i="10"/>
  <c r="BZ83" i="10"/>
  <c r="BZ84" i="10"/>
  <c r="BZ85" i="10"/>
  <c r="BZ86" i="10"/>
  <c r="BZ87" i="10"/>
  <c r="BZ88" i="10"/>
  <c r="BZ89" i="10"/>
  <c r="BZ90" i="10"/>
  <c r="BZ91" i="10"/>
  <c r="BZ92" i="10"/>
  <c r="BZ93" i="10"/>
  <c r="BZ94" i="10"/>
  <c r="BZ95" i="10"/>
  <c r="BZ96" i="10"/>
  <c r="BZ97" i="10"/>
  <c r="BZ98" i="10"/>
  <c r="BZ99" i="10"/>
  <c r="BZ100" i="10"/>
  <c r="BZ101" i="10"/>
  <c r="BZ102" i="10"/>
  <c r="BZ103" i="10"/>
  <c r="BZ104" i="10"/>
  <c r="BZ105" i="10"/>
  <c r="BZ106" i="10"/>
  <c r="BZ107" i="10"/>
  <c r="BZ108" i="10"/>
  <c r="BZ109" i="10"/>
  <c r="BZ110" i="10"/>
  <c r="BZ111" i="10"/>
  <c r="BZ112" i="10"/>
  <c r="BZ113" i="10"/>
  <c r="BZ114" i="10"/>
  <c r="BZ115" i="10"/>
  <c r="BZ116" i="10"/>
  <c r="BZ117" i="10"/>
  <c r="BZ118" i="10"/>
  <c r="BZ119" i="10"/>
  <c r="BZ120" i="10"/>
  <c r="BZ121" i="10"/>
  <c r="BZ122" i="10"/>
  <c r="BZ123" i="10"/>
  <c r="BZ124" i="10"/>
  <c r="BZ125" i="10"/>
  <c r="BZ126" i="10"/>
  <c r="BZ127" i="10"/>
  <c r="BZ128" i="10"/>
  <c r="BZ129" i="10"/>
  <c r="BZ130" i="10"/>
  <c r="BZ131" i="10"/>
  <c r="BZ132" i="10"/>
  <c r="BZ133" i="10"/>
  <c r="BZ134" i="10"/>
  <c r="BZ135" i="10"/>
  <c r="BZ136" i="10"/>
  <c r="BZ137" i="10"/>
  <c r="BZ138" i="10"/>
  <c r="BZ139" i="10"/>
  <c r="BZ140" i="10"/>
  <c r="BZ141" i="10"/>
  <c r="BZ142" i="10"/>
  <c r="BZ143" i="10"/>
  <c r="BZ144" i="10"/>
  <c r="BZ145" i="10"/>
  <c r="BZ146" i="10"/>
  <c r="BZ147" i="10"/>
  <c r="BZ148" i="10"/>
  <c r="BZ149" i="10"/>
  <c r="BZ150" i="10"/>
  <c r="BZ151" i="10"/>
  <c r="BZ152" i="10"/>
  <c r="BZ153" i="10"/>
  <c r="BZ154" i="10"/>
  <c r="BZ8" i="10"/>
  <c r="BS211" i="13" a="1"/>
  <c r="BS211" i="13"/>
  <c r="BS212" i="13" a="1"/>
  <c r="BS212" i="13"/>
  <c r="BS213" i="13" a="1"/>
  <c r="BS214" i="13" a="1"/>
  <c r="BS215" i="13" a="1"/>
  <c r="BS216" i="13" a="1"/>
  <c r="BS217" i="13" a="1"/>
  <c r="BS218" i="13" a="1"/>
  <c r="BS219" i="13" a="1"/>
  <c r="BS220" i="13" a="1"/>
  <c r="BS221" i="13" a="1"/>
  <c r="BS222" i="13" a="1"/>
  <c r="BS223" i="13" a="1"/>
  <c r="BS224" i="13" a="1"/>
  <c r="BS225" i="13" a="1"/>
  <c r="BS226" i="13" a="1"/>
  <c r="BS227" i="13" a="1"/>
  <c r="BS228" i="13" a="1"/>
  <c r="BS229" i="13" a="1"/>
  <c r="BS230" i="13" a="1"/>
  <c r="BS231" i="13" a="1"/>
  <c r="BS232" i="13" a="1"/>
  <c r="BS233" i="13" a="1"/>
  <c r="BS234" i="13" a="1"/>
  <c r="BS235" i="13" a="1"/>
  <c r="BS236" i="13" a="1"/>
  <c r="BS237" i="13" a="1"/>
  <c r="BS238" i="13" a="1"/>
  <c r="BS239" i="13" a="1"/>
  <c r="BS240" i="13" a="1"/>
  <c r="BS241" i="13" a="1"/>
  <c r="BS242" i="13" a="1"/>
  <c r="BS213" i="13"/>
  <c r="BS214" i="13"/>
  <c r="BS215" i="13"/>
  <c r="BS216" i="13"/>
  <c r="BS217" i="13"/>
  <c r="BS218" i="13"/>
  <c r="BS219" i="13"/>
  <c r="BS220" i="13"/>
  <c r="BS221" i="13"/>
  <c r="BS222" i="13"/>
  <c r="BS223" i="13"/>
  <c r="BS224" i="13"/>
  <c r="BS225" i="13"/>
  <c r="BS226" i="13"/>
  <c r="BS227" i="13"/>
  <c r="BS228" i="13"/>
  <c r="BS229" i="13"/>
  <c r="BS230" i="13"/>
  <c r="BS231" i="13"/>
  <c r="BS232" i="13"/>
  <c r="BS233" i="13"/>
  <c r="BS234" i="13"/>
  <c r="BS235" i="13"/>
  <c r="BS236" i="13"/>
  <c r="BS237" i="13"/>
  <c r="BS238" i="13"/>
  <c r="BS239" i="13"/>
  <c r="BS240" i="13"/>
  <c r="BS241" i="13"/>
  <c r="BS242" i="13"/>
  <c r="AC99" i="16"/>
  <c r="BR211" i="13" a="1"/>
  <c r="BR211" i="13"/>
  <c r="BR212" i="13" a="1"/>
  <c r="BR212" i="13"/>
  <c r="BR213" i="13" a="1"/>
  <c r="BR214" i="13" a="1"/>
  <c r="BR215" i="13" a="1"/>
  <c r="BR216" i="13" a="1"/>
  <c r="BR217" i="13" a="1"/>
  <c r="BR218" i="13" a="1"/>
  <c r="BR219" i="13" a="1"/>
  <c r="BR220" i="13" a="1"/>
  <c r="BR221" i="13" a="1"/>
  <c r="BR222" i="13" a="1"/>
  <c r="BR223" i="13" a="1"/>
  <c r="BR224" i="13" a="1"/>
  <c r="BR225" i="13" a="1"/>
  <c r="BR226" i="13" a="1"/>
  <c r="BR227" i="13" a="1"/>
  <c r="BR228" i="13" a="1"/>
  <c r="BR229" i="13" a="1"/>
  <c r="BR230" i="13" a="1"/>
  <c r="BR231" i="13" a="1"/>
  <c r="BR232" i="13" a="1"/>
  <c r="BR233" i="13" a="1"/>
  <c r="BR234" i="13" a="1"/>
  <c r="BR235" i="13" a="1"/>
  <c r="BR236" i="13" a="1"/>
  <c r="BR237" i="13" a="1"/>
  <c r="BR238" i="13" a="1"/>
  <c r="BR239" i="13" a="1"/>
  <c r="BR240" i="13" a="1"/>
  <c r="BR241" i="13" a="1"/>
  <c r="BR242" i="13" a="1"/>
  <c r="BR213" i="13"/>
  <c r="BR214" i="13"/>
  <c r="BR215" i="13"/>
  <c r="BR216" i="13"/>
  <c r="BR217" i="13"/>
  <c r="BR218" i="13"/>
  <c r="BR219" i="13"/>
  <c r="BR220" i="13"/>
  <c r="BR221" i="13"/>
  <c r="BR222" i="13"/>
  <c r="BR223" i="13"/>
  <c r="BR224" i="13"/>
  <c r="BR225" i="13"/>
  <c r="BR226" i="13"/>
  <c r="BR227" i="13"/>
  <c r="BR228" i="13"/>
  <c r="BR229" i="13"/>
  <c r="BR230" i="13"/>
  <c r="BR231" i="13"/>
  <c r="BR232" i="13"/>
  <c r="BR233" i="13"/>
  <c r="BR234" i="13"/>
  <c r="BR235" i="13"/>
  <c r="BR236" i="13"/>
  <c r="BR237" i="13"/>
  <c r="BR238" i="13"/>
  <c r="BR239" i="13"/>
  <c r="BR240" i="13"/>
  <c r="BR241" i="13"/>
  <c r="BR242" i="13"/>
  <c r="AB99" i="16"/>
  <c r="BQ211" i="13" a="1"/>
  <c r="BQ211" i="13"/>
  <c r="BQ212" i="13" a="1"/>
  <c r="BQ212" i="13"/>
  <c r="BQ213" i="13" a="1"/>
  <c r="BQ214" i="13" a="1"/>
  <c r="BQ215" i="13" a="1"/>
  <c r="BQ216" i="13" a="1"/>
  <c r="BQ217" i="13" a="1"/>
  <c r="BQ218" i="13" a="1"/>
  <c r="BQ219" i="13" a="1"/>
  <c r="BQ220" i="13" a="1"/>
  <c r="BQ221" i="13" a="1"/>
  <c r="BQ222" i="13" a="1"/>
  <c r="BQ223" i="13" a="1"/>
  <c r="BQ224" i="13" a="1"/>
  <c r="BQ225" i="13" a="1"/>
  <c r="BQ226" i="13" a="1"/>
  <c r="BQ227" i="13" a="1"/>
  <c r="BQ228" i="13" a="1"/>
  <c r="BQ229" i="13" a="1"/>
  <c r="BQ230" i="13" a="1"/>
  <c r="BQ231" i="13" a="1"/>
  <c r="BQ232" i="13" a="1"/>
  <c r="BQ233" i="13" a="1"/>
  <c r="BQ234" i="13" a="1"/>
  <c r="BQ235" i="13" a="1"/>
  <c r="BQ236" i="13" a="1"/>
  <c r="BQ237" i="13" a="1"/>
  <c r="BQ238" i="13" a="1"/>
  <c r="BQ239" i="13" a="1"/>
  <c r="BQ240" i="13" a="1"/>
  <c r="BQ241" i="13" a="1"/>
  <c r="BQ242" i="13" a="1"/>
  <c r="BQ213" i="13"/>
  <c r="BQ214" i="13"/>
  <c r="BQ215" i="13"/>
  <c r="BQ216" i="13"/>
  <c r="BQ217" i="13"/>
  <c r="BQ218" i="13"/>
  <c r="BQ219" i="13"/>
  <c r="BQ220" i="13"/>
  <c r="BQ221" i="13"/>
  <c r="BQ222" i="13"/>
  <c r="BQ223" i="13"/>
  <c r="BQ224" i="13"/>
  <c r="BQ225" i="13"/>
  <c r="BQ226" i="13"/>
  <c r="BQ227" i="13"/>
  <c r="BQ228" i="13"/>
  <c r="BQ229" i="13"/>
  <c r="BQ230" i="13"/>
  <c r="BQ231" i="13"/>
  <c r="BQ232" i="13"/>
  <c r="BQ233" i="13"/>
  <c r="BQ234" i="13"/>
  <c r="BQ235" i="13"/>
  <c r="BQ236" i="13"/>
  <c r="BQ237" i="13"/>
  <c r="BQ238" i="13"/>
  <c r="BQ239" i="13"/>
  <c r="BQ240" i="13"/>
  <c r="BQ241" i="13"/>
  <c r="BQ242" i="13"/>
  <c r="AA99" i="16"/>
  <c r="BP211" i="13" a="1"/>
  <c r="BP211" i="13"/>
  <c r="BP212" i="13" a="1"/>
  <c r="BP212" i="13"/>
  <c r="BP213" i="13" a="1"/>
  <c r="BP214" i="13" a="1"/>
  <c r="BP215" i="13" a="1"/>
  <c r="BP216" i="13" a="1"/>
  <c r="BP217" i="13" a="1"/>
  <c r="BP218" i="13" a="1"/>
  <c r="BP219" i="13" a="1"/>
  <c r="BP220" i="13" a="1"/>
  <c r="BP221" i="13" a="1"/>
  <c r="BP222" i="13" a="1"/>
  <c r="BP223" i="13" a="1"/>
  <c r="BP224" i="13" a="1"/>
  <c r="BP225" i="13" a="1"/>
  <c r="BP226" i="13" a="1"/>
  <c r="BP227" i="13" a="1"/>
  <c r="BP228" i="13" a="1"/>
  <c r="BP229" i="13" a="1"/>
  <c r="BP230" i="13" a="1"/>
  <c r="BP231" i="13" a="1"/>
  <c r="BP232" i="13" a="1"/>
  <c r="BP233" i="13" a="1"/>
  <c r="BP234" i="13" a="1"/>
  <c r="BP235" i="13" a="1"/>
  <c r="BP236" i="13" a="1"/>
  <c r="BP237" i="13" a="1"/>
  <c r="BP238" i="13" a="1"/>
  <c r="BP239" i="13" a="1"/>
  <c r="BP240" i="13" a="1"/>
  <c r="BP241" i="13" a="1"/>
  <c r="BP242" i="13" a="1"/>
  <c r="BP213" i="13"/>
  <c r="BP214" i="13"/>
  <c r="BP215" i="13"/>
  <c r="BP216" i="13"/>
  <c r="BP217" i="13"/>
  <c r="BP218" i="13"/>
  <c r="BP219" i="13"/>
  <c r="BP220" i="13"/>
  <c r="BP221" i="13"/>
  <c r="BP222" i="13"/>
  <c r="BP223" i="13"/>
  <c r="BP224" i="13"/>
  <c r="BP225" i="13"/>
  <c r="BP226" i="13"/>
  <c r="BP227" i="13"/>
  <c r="BP228" i="13"/>
  <c r="BP229" i="13"/>
  <c r="BP230" i="13"/>
  <c r="BP231" i="13"/>
  <c r="BP232" i="13"/>
  <c r="BP233" i="13"/>
  <c r="BP234" i="13"/>
  <c r="BP235" i="13"/>
  <c r="BP236" i="13"/>
  <c r="BP237" i="13"/>
  <c r="BP238" i="13"/>
  <c r="BP239" i="13"/>
  <c r="BP240" i="13"/>
  <c r="BP241" i="13"/>
  <c r="BP242" i="13"/>
  <c r="Z99" i="16"/>
  <c r="BO211" i="13" a="1"/>
  <c r="BO211" i="13"/>
  <c r="BO212" i="13" a="1"/>
  <c r="BO212" i="13"/>
  <c r="BO213" i="13" a="1"/>
  <c r="BO214" i="13" a="1"/>
  <c r="BO215" i="13" a="1"/>
  <c r="BO216" i="13" a="1"/>
  <c r="BO217" i="13" a="1"/>
  <c r="BO218" i="13" a="1"/>
  <c r="BO219" i="13" a="1"/>
  <c r="BO220" i="13" a="1"/>
  <c r="BO221" i="13" a="1"/>
  <c r="BO222" i="13" a="1"/>
  <c r="BO223" i="13" a="1"/>
  <c r="BO224" i="13" a="1"/>
  <c r="BO225" i="13" a="1"/>
  <c r="BO226" i="13" a="1"/>
  <c r="BO227" i="13" a="1"/>
  <c r="BO228" i="13" a="1"/>
  <c r="BO229" i="13" a="1"/>
  <c r="BO230" i="13" a="1"/>
  <c r="BO231" i="13" a="1"/>
  <c r="BO232" i="13" a="1"/>
  <c r="BO233" i="13" a="1"/>
  <c r="BO234" i="13" a="1"/>
  <c r="BO235" i="13" a="1"/>
  <c r="BO236" i="13" a="1"/>
  <c r="BO237" i="13" a="1"/>
  <c r="BO238" i="13" a="1"/>
  <c r="BO239" i="13" a="1"/>
  <c r="BO240" i="13" a="1"/>
  <c r="BO241" i="13" a="1"/>
  <c r="BO242" i="13" a="1"/>
  <c r="BO213" i="13"/>
  <c r="BO214" i="13"/>
  <c r="BO215" i="13"/>
  <c r="BO216" i="13"/>
  <c r="BO217" i="13"/>
  <c r="BO218" i="13"/>
  <c r="BO219" i="13"/>
  <c r="BO220" i="13"/>
  <c r="BO221" i="13"/>
  <c r="BO222" i="13"/>
  <c r="BO223" i="13"/>
  <c r="BO224" i="13"/>
  <c r="BO225" i="13"/>
  <c r="BO226" i="13"/>
  <c r="BO227" i="13"/>
  <c r="BO228" i="13"/>
  <c r="BO229" i="13"/>
  <c r="BO230" i="13"/>
  <c r="BO231" i="13"/>
  <c r="BO232" i="13"/>
  <c r="BO233" i="13"/>
  <c r="BO234" i="13"/>
  <c r="BO235" i="13"/>
  <c r="BO236" i="13"/>
  <c r="BO237" i="13"/>
  <c r="BO238" i="13"/>
  <c r="BO239" i="13"/>
  <c r="BO240" i="13"/>
  <c r="BO241" i="13"/>
  <c r="BO242" i="13"/>
  <c r="Y99" i="16"/>
  <c r="BN211" i="13" a="1"/>
  <c r="BN211" i="13"/>
  <c r="BN212" i="13" a="1"/>
  <c r="BN212" i="13"/>
  <c r="BN213" i="13" a="1"/>
  <c r="BN214" i="13" a="1"/>
  <c r="BN215" i="13" a="1"/>
  <c r="BN216" i="13" a="1"/>
  <c r="BN217" i="13" a="1"/>
  <c r="BN218" i="13" a="1"/>
  <c r="BN219" i="13" a="1"/>
  <c r="BN220" i="13" a="1"/>
  <c r="BN221" i="13" a="1"/>
  <c r="BN222" i="13" a="1"/>
  <c r="BN223" i="13" a="1"/>
  <c r="BN224" i="13" a="1"/>
  <c r="BN225" i="13" a="1"/>
  <c r="BN226" i="13" a="1"/>
  <c r="BN227" i="13" a="1"/>
  <c r="BN228" i="13" a="1"/>
  <c r="BN229" i="13" a="1"/>
  <c r="BN230" i="13" a="1"/>
  <c r="BN231" i="13" a="1"/>
  <c r="BN232" i="13" a="1"/>
  <c r="BN233" i="13" a="1"/>
  <c r="BN234" i="13" a="1"/>
  <c r="BN235" i="13" a="1"/>
  <c r="BN236" i="13" a="1"/>
  <c r="BN237" i="13" a="1"/>
  <c r="BN238" i="13" a="1"/>
  <c r="BN239" i="13" a="1"/>
  <c r="BN240" i="13" a="1"/>
  <c r="BN241" i="13" a="1"/>
  <c r="BN242" i="13" a="1"/>
  <c r="BN213" i="13"/>
  <c r="BN214" i="13"/>
  <c r="BN215" i="13"/>
  <c r="BN216" i="13"/>
  <c r="BN217" i="13"/>
  <c r="BN218" i="13"/>
  <c r="BN219" i="13"/>
  <c r="BN220" i="13"/>
  <c r="BN221" i="13"/>
  <c r="BN222" i="13"/>
  <c r="BN223" i="13"/>
  <c r="BN224" i="13"/>
  <c r="BN225" i="13"/>
  <c r="BN226" i="13"/>
  <c r="BN227" i="13"/>
  <c r="BN228" i="13"/>
  <c r="BN229" i="13"/>
  <c r="BN230" i="13"/>
  <c r="BN231" i="13"/>
  <c r="BN232" i="13"/>
  <c r="BN233" i="13"/>
  <c r="BN234" i="13"/>
  <c r="BN235" i="13"/>
  <c r="BN236" i="13"/>
  <c r="BN237" i="13"/>
  <c r="BN238" i="13"/>
  <c r="BN239" i="13"/>
  <c r="BN240" i="13"/>
  <c r="BN241" i="13"/>
  <c r="BN242" i="13"/>
  <c r="X99" i="16"/>
  <c r="BM211" i="13" a="1"/>
  <c r="BM211" i="13"/>
  <c r="BM212" i="13" a="1"/>
  <c r="BM212" i="13"/>
  <c r="BM213" i="13" a="1"/>
  <c r="BM214" i="13" a="1"/>
  <c r="BM215" i="13" a="1"/>
  <c r="BM216" i="13" a="1"/>
  <c r="BM217" i="13" a="1"/>
  <c r="BM218" i="13" a="1"/>
  <c r="BM219" i="13" a="1"/>
  <c r="BM220" i="13" a="1"/>
  <c r="BM221" i="13" a="1"/>
  <c r="BM222" i="13" a="1"/>
  <c r="BM223" i="13" a="1"/>
  <c r="BM224" i="13" a="1"/>
  <c r="BM225" i="13" a="1"/>
  <c r="BM226" i="13" a="1"/>
  <c r="BM227" i="13" a="1"/>
  <c r="BM228" i="13" a="1"/>
  <c r="BM229" i="13" a="1"/>
  <c r="BM230" i="13" a="1"/>
  <c r="BM231" i="13" a="1"/>
  <c r="BM232" i="13" a="1"/>
  <c r="BM233" i="13" a="1"/>
  <c r="BM234" i="13" a="1"/>
  <c r="BM235" i="13" a="1"/>
  <c r="BM236" i="13" a="1"/>
  <c r="BM237" i="13" a="1"/>
  <c r="BM238" i="13" a="1"/>
  <c r="BM239" i="13" a="1"/>
  <c r="BM240" i="13" a="1"/>
  <c r="BM241" i="13" a="1"/>
  <c r="BM242" i="13" a="1"/>
  <c r="BM213" i="13"/>
  <c r="BM214" i="13"/>
  <c r="BM215" i="13"/>
  <c r="BM216" i="13"/>
  <c r="BM217" i="13"/>
  <c r="BM218" i="13"/>
  <c r="BM219" i="13"/>
  <c r="BM220" i="13"/>
  <c r="BM221" i="13"/>
  <c r="BM222" i="13"/>
  <c r="BM223" i="13"/>
  <c r="BM224" i="13"/>
  <c r="BM225" i="13"/>
  <c r="BM226" i="13"/>
  <c r="BM227" i="13"/>
  <c r="BM228" i="13"/>
  <c r="BM229" i="13"/>
  <c r="BM230" i="13"/>
  <c r="BM231" i="13"/>
  <c r="BM232" i="13"/>
  <c r="BM233" i="13"/>
  <c r="BM234" i="13"/>
  <c r="BM235" i="13"/>
  <c r="BM236" i="13"/>
  <c r="BM237" i="13"/>
  <c r="BM238" i="13"/>
  <c r="BM239" i="13"/>
  <c r="BM240" i="13"/>
  <c r="BM241" i="13"/>
  <c r="BM242" i="13"/>
  <c r="W99" i="16"/>
  <c r="BL211" i="13" a="1"/>
  <c r="BL211" i="13"/>
  <c r="BL212" i="13" a="1"/>
  <c r="BL212" i="13"/>
  <c r="BL213" i="13" a="1"/>
  <c r="BL214" i="13" a="1"/>
  <c r="BL215" i="13" a="1"/>
  <c r="BL216" i="13" a="1"/>
  <c r="BL217" i="13" a="1"/>
  <c r="BL218" i="13" a="1"/>
  <c r="BL219" i="13" a="1"/>
  <c r="BL220" i="13" a="1"/>
  <c r="BL221" i="13" a="1"/>
  <c r="BL222" i="13" a="1"/>
  <c r="BL223" i="13" a="1"/>
  <c r="BL224" i="13" a="1"/>
  <c r="BL225" i="13" a="1"/>
  <c r="BL226" i="13" a="1"/>
  <c r="BL227" i="13" a="1"/>
  <c r="BL228" i="13" a="1"/>
  <c r="BL229" i="13" a="1"/>
  <c r="BL230" i="13" a="1"/>
  <c r="BL231" i="13" a="1"/>
  <c r="BL232" i="13" a="1"/>
  <c r="BL233" i="13" a="1"/>
  <c r="BL234" i="13" a="1"/>
  <c r="BL235" i="13" a="1"/>
  <c r="BL236" i="13" a="1"/>
  <c r="BL237" i="13" a="1"/>
  <c r="BL238" i="13" a="1"/>
  <c r="BL239" i="13" a="1"/>
  <c r="BL240" i="13" a="1"/>
  <c r="BL241" i="13" a="1"/>
  <c r="BL242" i="13" a="1"/>
  <c r="BL213" i="13"/>
  <c r="BL214" i="13"/>
  <c r="BL215" i="13"/>
  <c r="BL216" i="13"/>
  <c r="BL217" i="13"/>
  <c r="BL218" i="13"/>
  <c r="BL219" i="13"/>
  <c r="BL220" i="13"/>
  <c r="BL221" i="13"/>
  <c r="BL222" i="13"/>
  <c r="BL223" i="13"/>
  <c r="BL224" i="13"/>
  <c r="BL225" i="13"/>
  <c r="BL226" i="13"/>
  <c r="BL227" i="13"/>
  <c r="BL228" i="13"/>
  <c r="BL229" i="13"/>
  <c r="BL230" i="13"/>
  <c r="BL231" i="13"/>
  <c r="BL232" i="13"/>
  <c r="BL233" i="13"/>
  <c r="BL234" i="13"/>
  <c r="BL235" i="13"/>
  <c r="BL236" i="13"/>
  <c r="BL237" i="13"/>
  <c r="BL238" i="13"/>
  <c r="BL239" i="13"/>
  <c r="BL240" i="13"/>
  <c r="BL241" i="13"/>
  <c r="BL242" i="13"/>
  <c r="V99" i="16"/>
  <c r="BK211" i="13" a="1"/>
  <c r="BK211" i="13"/>
  <c r="BK212" i="13" a="1"/>
  <c r="BK212" i="13"/>
  <c r="BK213" i="13" a="1"/>
  <c r="BK214" i="13" a="1"/>
  <c r="BK215" i="13" a="1"/>
  <c r="BK216" i="13" a="1"/>
  <c r="BK217" i="13" a="1"/>
  <c r="BK218" i="13" a="1"/>
  <c r="BK219" i="13" a="1"/>
  <c r="BK220" i="13" a="1"/>
  <c r="BK221" i="13" a="1"/>
  <c r="BK222" i="13" a="1"/>
  <c r="BK223" i="13" a="1"/>
  <c r="BK224" i="13" a="1"/>
  <c r="BK225" i="13" a="1"/>
  <c r="BK226" i="13" a="1"/>
  <c r="BK227" i="13" a="1"/>
  <c r="BK228" i="13" a="1"/>
  <c r="BK229" i="13" a="1"/>
  <c r="BK230" i="13" a="1"/>
  <c r="BK231" i="13" a="1"/>
  <c r="BK232" i="13" a="1"/>
  <c r="BK233" i="13" a="1"/>
  <c r="BK234" i="13" a="1"/>
  <c r="BK235" i="13" a="1"/>
  <c r="BK236" i="13" a="1"/>
  <c r="BK237" i="13" a="1"/>
  <c r="BK238" i="13" a="1"/>
  <c r="BK239" i="13" a="1"/>
  <c r="BK240" i="13" a="1"/>
  <c r="BK241" i="13" a="1"/>
  <c r="BK242" i="13" a="1"/>
  <c r="BK213" i="13"/>
  <c r="BK214" i="13"/>
  <c r="BK215" i="13"/>
  <c r="BK216" i="13"/>
  <c r="BK217" i="13"/>
  <c r="BK218" i="13"/>
  <c r="BK219" i="13"/>
  <c r="BK220" i="13"/>
  <c r="BK221" i="13"/>
  <c r="BK222" i="13"/>
  <c r="BK223" i="13"/>
  <c r="BK224" i="13"/>
  <c r="BK225" i="13"/>
  <c r="BK226" i="13"/>
  <c r="BK227" i="13"/>
  <c r="BK228" i="13"/>
  <c r="BK229" i="13"/>
  <c r="BK230" i="13"/>
  <c r="BK231" i="13"/>
  <c r="BK232" i="13"/>
  <c r="BK233" i="13"/>
  <c r="BK234" i="13"/>
  <c r="BK235" i="13"/>
  <c r="BK236" i="13"/>
  <c r="BK237" i="13"/>
  <c r="BK238" i="13"/>
  <c r="BK239" i="13"/>
  <c r="BK240" i="13"/>
  <c r="BK241" i="13"/>
  <c r="BK242" i="13"/>
  <c r="U99" i="16"/>
  <c r="BJ211" i="13" a="1"/>
  <c r="BJ211" i="13"/>
  <c r="BJ212" i="13" a="1"/>
  <c r="BJ212" i="13"/>
  <c r="BJ213" i="13" a="1"/>
  <c r="BJ214" i="13" a="1"/>
  <c r="BJ215" i="13" a="1"/>
  <c r="BJ216" i="13" a="1"/>
  <c r="BJ217" i="13" a="1"/>
  <c r="BJ218" i="13" a="1"/>
  <c r="BJ219" i="13" a="1"/>
  <c r="BJ220" i="13" a="1"/>
  <c r="BJ221" i="13" a="1"/>
  <c r="BJ222" i="13" a="1"/>
  <c r="BJ223" i="13" a="1"/>
  <c r="BJ224" i="13" a="1"/>
  <c r="BJ225" i="13" a="1"/>
  <c r="BJ226" i="13" a="1"/>
  <c r="BJ227" i="13" a="1"/>
  <c r="BJ228" i="13" a="1"/>
  <c r="BJ229" i="13" a="1"/>
  <c r="BJ230" i="13" a="1"/>
  <c r="BJ231" i="13" a="1"/>
  <c r="BJ232" i="13" a="1"/>
  <c r="BJ233" i="13" a="1"/>
  <c r="BJ234" i="13" a="1"/>
  <c r="BJ235" i="13" a="1"/>
  <c r="BJ236" i="13" a="1"/>
  <c r="BJ237" i="13" a="1"/>
  <c r="BJ238" i="13" a="1"/>
  <c r="BJ239" i="13" a="1"/>
  <c r="BJ240" i="13" a="1"/>
  <c r="BJ241" i="13" a="1"/>
  <c r="BJ242" i="13" a="1"/>
  <c r="BJ213" i="13"/>
  <c r="BJ214" i="13"/>
  <c r="BJ215" i="13"/>
  <c r="BJ216" i="13"/>
  <c r="BJ217" i="13"/>
  <c r="BJ218" i="13"/>
  <c r="BJ219" i="13"/>
  <c r="BJ220" i="13"/>
  <c r="BJ221" i="13"/>
  <c r="BJ222" i="13"/>
  <c r="BJ223" i="13"/>
  <c r="BJ224" i="13"/>
  <c r="BJ225" i="13"/>
  <c r="BJ226" i="13"/>
  <c r="BJ227" i="13"/>
  <c r="BJ228" i="13"/>
  <c r="BJ229" i="13"/>
  <c r="BJ230" i="13"/>
  <c r="BJ231" i="13"/>
  <c r="BJ232" i="13"/>
  <c r="BJ233" i="13"/>
  <c r="BJ234" i="13"/>
  <c r="BJ235" i="13"/>
  <c r="BJ236" i="13"/>
  <c r="BJ237" i="13"/>
  <c r="BJ238" i="13"/>
  <c r="BJ239" i="13"/>
  <c r="BJ240" i="13"/>
  <c r="BJ241" i="13"/>
  <c r="BJ242" i="13"/>
  <c r="T99" i="16"/>
  <c r="BI211" i="13" a="1"/>
  <c r="BI211" i="13"/>
  <c r="BI212" i="13" a="1"/>
  <c r="BI212" i="13"/>
  <c r="BI213" i="13" a="1"/>
  <c r="BI214" i="13" a="1"/>
  <c r="BI215" i="13" a="1"/>
  <c r="BI216" i="13" a="1"/>
  <c r="BI217" i="13" a="1"/>
  <c r="BI218" i="13" a="1"/>
  <c r="BI219" i="13" a="1"/>
  <c r="BI220" i="13" a="1"/>
  <c r="BI221" i="13" a="1"/>
  <c r="BI222" i="13" a="1"/>
  <c r="BI223" i="13" a="1"/>
  <c r="BI224" i="13" a="1"/>
  <c r="BI225" i="13" a="1"/>
  <c r="BI226" i="13" a="1"/>
  <c r="BI227" i="13" a="1"/>
  <c r="BI228" i="13" a="1"/>
  <c r="BI229" i="13" a="1"/>
  <c r="BI230" i="13" a="1"/>
  <c r="BI231" i="13" a="1"/>
  <c r="BI232" i="13" a="1"/>
  <c r="BI233" i="13" a="1"/>
  <c r="BI234" i="13" a="1"/>
  <c r="BI235" i="13" a="1"/>
  <c r="BI236" i="13" a="1"/>
  <c r="BI237" i="13" a="1"/>
  <c r="BI238" i="13" a="1"/>
  <c r="BI239" i="13" a="1"/>
  <c r="BI240" i="13" a="1"/>
  <c r="BI241" i="13" a="1"/>
  <c r="BI242" i="13" a="1"/>
  <c r="BI213" i="13"/>
  <c r="BI214" i="13"/>
  <c r="BI215" i="13"/>
  <c r="BI216" i="13"/>
  <c r="BI217" i="13"/>
  <c r="BI218" i="13"/>
  <c r="BI219" i="13"/>
  <c r="BI220" i="13"/>
  <c r="BI221" i="13"/>
  <c r="BI222" i="13"/>
  <c r="BI223" i="13"/>
  <c r="BI224" i="13"/>
  <c r="BI225" i="13"/>
  <c r="BI226" i="13"/>
  <c r="BI227" i="13"/>
  <c r="BI228" i="13"/>
  <c r="BI229" i="13"/>
  <c r="BI230" i="13"/>
  <c r="BI231" i="13"/>
  <c r="BI232" i="13"/>
  <c r="BI233" i="13"/>
  <c r="BI234" i="13"/>
  <c r="BI235" i="13"/>
  <c r="BI236" i="13"/>
  <c r="BI237" i="13"/>
  <c r="BI238" i="13"/>
  <c r="BI239" i="13"/>
  <c r="BI240" i="13"/>
  <c r="BI241" i="13"/>
  <c r="BI242" i="13"/>
  <c r="S99" i="16"/>
  <c r="BH211" i="13" a="1"/>
  <c r="BH211" i="13"/>
  <c r="BH212" i="13" a="1"/>
  <c r="BH212" i="13"/>
  <c r="BH213" i="13" a="1"/>
  <c r="BH214" i="13" a="1"/>
  <c r="BH215" i="13" a="1"/>
  <c r="BH216" i="13" a="1"/>
  <c r="BH217" i="13" a="1"/>
  <c r="BH218" i="13" a="1"/>
  <c r="BH219" i="13" a="1"/>
  <c r="BH220" i="13" a="1"/>
  <c r="BH221" i="13" a="1"/>
  <c r="BH222" i="13" a="1"/>
  <c r="BH223" i="13" a="1"/>
  <c r="BH224" i="13" a="1"/>
  <c r="BH225" i="13" a="1"/>
  <c r="BH226" i="13" a="1"/>
  <c r="BH227" i="13" a="1"/>
  <c r="BH228" i="13" a="1"/>
  <c r="BH229" i="13" a="1"/>
  <c r="BH230" i="13" a="1"/>
  <c r="BH231" i="13" a="1"/>
  <c r="BH232" i="13" a="1"/>
  <c r="BH233" i="13" a="1"/>
  <c r="BH234" i="13" a="1"/>
  <c r="BH235" i="13" a="1"/>
  <c r="BH236" i="13" a="1"/>
  <c r="BH237" i="13" a="1"/>
  <c r="BH238" i="13" a="1"/>
  <c r="BH239" i="13" a="1"/>
  <c r="BH240" i="13" a="1"/>
  <c r="BH241" i="13" a="1"/>
  <c r="BH242" i="13" a="1"/>
  <c r="BH213" i="13"/>
  <c r="BH214" i="13"/>
  <c r="BH215" i="13"/>
  <c r="BH216" i="13"/>
  <c r="BH217" i="13"/>
  <c r="BH218" i="13"/>
  <c r="BH219" i="13"/>
  <c r="BH220" i="13"/>
  <c r="BH221" i="13"/>
  <c r="BH222" i="13"/>
  <c r="BH223" i="13"/>
  <c r="BH224" i="13"/>
  <c r="BH225" i="13"/>
  <c r="BH226" i="13"/>
  <c r="BH227" i="13"/>
  <c r="BH228" i="13"/>
  <c r="BH229" i="13"/>
  <c r="BH230" i="13"/>
  <c r="BH231" i="13"/>
  <c r="BH232" i="13"/>
  <c r="BH233" i="13"/>
  <c r="BH234" i="13"/>
  <c r="BH235" i="13"/>
  <c r="BH236" i="13"/>
  <c r="BH237" i="13"/>
  <c r="BH238" i="13"/>
  <c r="BH239" i="13"/>
  <c r="BH240" i="13"/>
  <c r="BH241" i="13"/>
  <c r="BH242" i="13"/>
  <c r="R99" i="16"/>
  <c r="BG211" i="13" a="1"/>
  <c r="BG211" i="13"/>
  <c r="BG212" i="13" a="1"/>
  <c r="BG212" i="13"/>
  <c r="BG213" i="13" a="1"/>
  <c r="BG214" i="13" a="1"/>
  <c r="BG215" i="13" a="1"/>
  <c r="BG216" i="13" a="1"/>
  <c r="BG217" i="13" a="1"/>
  <c r="BG218" i="13" a="1"/>
  <c r="BG219" i="13" a="1"/>
  <c r="BG220" i="13" a="1"/>
  <c r="BG221" i="13" a="1"/>
  <c r="BG222" i="13" a="1"/>
  <c r="BG223" i="13" a="1"/>
  <c r="BG224" i="13" a="1"/>
  <c r="BG225" i="13" a="1"/>
  <c r="BG226" i="13" a="1"/>
  <c r="BG227" i="13" a="1"/>
  <c r="BG228" i="13" a="1"/>
  <c r="BG229" i="13" a="1"/>
  <c r="BG230" i="13" a="1"/>
  <c r="BG231" i="13" a="1"/>
  <c r="BG232" i="13" a="1"/>
  <c r="BG233" i="13" a="1"/>
  <c r="BG234" i="13" a="1"/>
  <c r="BG235" i="13" a="1"/>
  <c r="BG236" i="13" a="1"/>
  <c r="BG237" i="13" a="1"/>
  <c r="BG238" i="13" a="1"/>
  <c r="BG239" i="13" a="1"/>
  <c r="BG240" i="13" a="1"/>
  <c r="BG241" i="13" a="1"/>
  <c r="BG242" i="13" a="1"/>
  <c r="BG213" i="13"/>
  <c r="BG214" i="13"/>
  <c r="BG215" i="13"/>
  <c r="BG216" i="13"/>
  <c r="BG217" i="13"/>
  <c r="BG218" i="13"/>
  <c r="BG219" i="13"/>
  <c r="BG220" i="13"/>
  <c r="BG221" i="13"/>
  <c r="BG222" i="13"/>
  <c r="BG223" i="13"/>
  <c r="BG224" i="13"/>
  <c r="BG225" i="13"/>
  <c r="BG226" i="13"/>
  <c r="BG227" i="13"/>
  <c r="BG228" i="13"/>
  <c r="BG229" i="13"/>
  <c r="BG230" i="13"/>
  <c r="BG231" i="13"/>
  <c r="BG232" i="13"/>
  <c r="BG233" i="13"/>
  <c r="BG234" i="13"/>
  <c r="BG235" i="13"/>
  <c r="BG236" i="13"/>
  <c r="BG237" i="13"/>
  <c r="BG238" i="13"/>
  <c r="BG239" i="13"/>
  <c r="BG240" i="13"/>
  <c r="BG241" i="13"/>
  <c r="BG242" i="13"/>
  <c r="Q99" i="16"/>
  <c r="BF211" i="13" a="1"/>
  <c r="BF211" i="13"/>
  <c r="BF212" i="13" a="1"/>
  <c r="BF212" i="13"/>
  <c r="BF213" i="13" a="1"/>
  <c r="BF214" i="13" a="1"/>
  <c r="BF215" i="13" a="1"/>
  <c r="BF216" i="13" a="1"/>
  <c r="BF217" i="13" a="1"/>
  <c r="BF218" i="13" a="1"/>
  <c r="BF219" i="13" a="1"/>
  <c r="BF220" i="13" a="1"/>
  <c r="BF221" i="13" a="1"/>
  <c r="BF222" i="13" a="1"/>
  <c r="BF223" i="13" a="1"/>
  <c r="BF224" i="13" a="1"/>
  <c r="BF225" i="13" a="1"/>
  <c r="BF226" i="13" a="1"/>
  <c r="BF227" i="13" a="1"/>
  <c r="BF228" i="13" a="1"/>
  <c r="BF229" i="13" a="1"/>
  <c r="BF230" i="13" a="1"/>
  <c r="BF231" i="13" a="1"/>
  <c r="BF232" i="13" a="1"/>
  <c r="BF233" i="13" a="1"/>
  <c r="BF234" i="13" a="1"/>
  <c r="BF235" i="13" a="1"/>
  <c r="BF236" i="13" a="1"/>
  <c r="BF237" i="13" a="1"/>
  <c r="BF238" i="13" a="1"/>
  <c r="BF239" i="13" a="1"/>
  <c r="BF240" i="13" a="1"/>
  <c r="BF241" i="13" a="1"/>
  <c r="BF242" i="13" a="1"/>
  <c r="BF213" i="13"/>
  <c r="BF214" i="13"/>
  <c r="BF215" i="13"/>
  <c r="BF216" i="13"/>
  <c r="BF217" i="13"/>
  <c r="BF218" i="13"/>
  <c r="BF219" i="13"/>
  <c r="BF220" i="13"/>
  <c r="BF221" i="13"/>
  <c r="BF222" i="13"/>
  <c r="BF223" i="13"/>
  <c r="BF224" i="13"/>
  <c r="BF225" i="13"/>
  <c r="BF226" i="13"/>
  <c r="BF227" i="13"/>
  <c r="BF228" i="13"/>
  <c r="BF229" i="13"/>
  <c r="BF230" i="13"/>
  <c r="BF231" i="13"/>
  <c r="BF232" i="13"/>
  <c r="BF233" i="13"/>
  <c r="BF234" i="13"/>
  <c r="BF235" i="13"/>
  <c r="BF236" i="13"/>
  <c r="BF237" i="13"/>
  <c r="BF238" i="13"/>
  <c r="BF239" i="13"/>
  <c r="BF240" i="13"/>
  <c r="BF241" i="13"/>
  <c r="BF242" i="13"/>
  <c r="P99" i="16"/>
  <c r="BE211" i="13" a="1"/>
  <c r="BE211" i="13"/>
  <c r="BE212" i="13" a="1"/>
  <c r="BE212" i="13"/>
  <c r="BE213" i="13" a="1"/>
  <c r="BE214" i="13" a="1"/>
  <c r="BE215" i="13" a="1"/>
  <c r="BE216" i="13" a="1"/>
  <c r="BE217" i="13" a="1"/>
  <c r="BE218" i="13" a="1"/>
  <c r="BE219" i="13" a="1"/>
  <c r="BE220" i="13" a="1"/>
  <c r="BE221" i="13" a="1"/>
  <c r="BE222" i="13" a="1"/>
  <c r="BE223" i="13" a="1"/>
  <c r="BE224" i="13" a="1"/>
  <c r="BE225" i="13" a="1"/>
  <c r="BE226" i="13" a="1"/>
  <c r="BE227" i="13" a="1"/>
  <c r="BE228" i="13" a="1"/>
  <c r="BE229" i="13" a="1"/>
  <c r="BE230" i="13" a="1"/>
  <c r="BE231" i="13" a="1"/>
  <c r="BE232" i="13" a="1"/>
  <c r="BE233" i="13" a="1"/>
  <c r="BE234" i="13" a="1"/>
  <c r="BE235" i="13" a="1"/>
  <c r="BE236" i="13" a="1"/>
  <c r="BE237" i="13" a="1"/>
  <c r="BE238" i="13" a="1"/>
  <c r="BE239" i="13" a="1"/>
  <c r="BE240" i="13" a="1"/>
  <c r="BE241" i="13" a="1"/>
  <c r="BE242" i="13" a="1"/>
  <c r="BE213" i="13"/>
  <c r="BE214" i="13"/>
  <c r="BE215" i="13"/>
  <c r="BE216" i="13"/>
  <c r="BE217" i="13"/>
  <c r="BE218" i="13"/>
  <c r="BE219" i="13"/>
  <c r="BE220" i="13"/>
  <c r="BE221" i="13"/>
  <c r="BE222" i="13"/>
  <c r="BE223" i="13"/>
  <c r="BE224" i="13"/>
  <c r="BE225" i="13"/>
  <c r="BE226" i="13"/>
  <c r="BE227" i="13"/>
  <c r="BE228" i="13"/>
  <c r="BE229" i="13"/>
  <c r="BE230" i="13"/>
  <c r="BE231" i="13"/>
  <c r="BE232" i="13"/>
  <c r="BE233" i="13"/>
  <c r="BE234" i="13"/>
  <c r="BE235" i="13"/>
  <c r="BE236" i="13"/>
  <c r="BE237" i="13"/>
  <c r="BE238" i="13"/>
  <c r="BE239" i="13"/>
  <c r="BE240" i="13"/>
  <c r="BE241" i="13"/>
  <c r="BE242" i="13"/>
  <c r="O99" i="16"/>
  <c r="BD211" i="13" a="1"/>
  <c r="BD211" i="13"/>
  <c r="BD212" i="13" a="1"/>
  <c r="BD212" i="13"/>
  <c r="BD213" i="13" a="1"/>
  <c r="BD214" i="13" a="1"/>
  <c r="BD215" i="13" a="1"/>
  <c r="BD216" i="13" a="1"/>
  <c r="BD217" i="13" a="1"/>
  <c r="BD218" i="13" a="1"/>
  <c r="BD219" i="13" a="1"/>
  <c r="BD220" i="13" a="1"/>
  <c r="BD221" i="13" a="1"/>
  <c r="BD222" i="13" a="1"/>
  <c r="BD223" i="13" a="1"/>
  <c r="BD224" i="13" a="1"/>
  <c r="BD225" i="13" a="1"/>
  <c r="BD226" i="13" a="1"/>
  <c r="BD227" i="13" a="1"/>
  <c r="BD228" i="13" a="1"/>
  <c r="BD229" i="13" a="1"/>
  <c r="BD230" i="13" a="1"/>
  <c r="BD231" i="13" a="1"/>
  <c r="BD232" i="13" a="1"/>
  <c r="BD233" i="13" a="1"/>
  <c r="BD234" i="13" a="1"/>
  <c r="BD235" i="13" a="1"/>
  <c r="BD236" i="13" a="1"/>
  <c r="BD237" i="13" a="1"/>
  <c r="BD238" i="13" a="1"/>
  <c r="BD239" i="13" a="1"/>
  <c r="BD240" i="13" a="1"/>
  <c r="BD241" i="13" a="1"/>
  <c r="BD242" i="13" a="1"/>
  <c r="BD213" i="13"/>
  <c r="BD214" i="13"/>
  <c r="BD215" i="13"/>
  <c r="BD216" i="13"/>
  <c r="BD217" i="13"/>
  <c r="BD218" i="13"/>
  <c r="BD219" i="13"/>
  <c r="BD220" i="13"/>
  <c r="BD221" i="13"/>
  <c r="BD222" i="13"/>
  <c r="BD223" i="13"/>
  <c r="BD224" i="13"/>
  <c r="BD225" i="13"/>
  <c r="BD226" i="13"/>
  <c r="BD227" i="13"/>
  <c r="BD228" i="13"/>
  <c r="BD229" i="13"/>
  <c r="BD230" i="13"/>
  <c r="BD231" i="13"/>
  <c r="BD232" i="13"/>
  <c r="BD233" i="13"/>
  <c r="BD234" i="13"/>
  <c r="BD235" i="13"/>
  <c r="BD236" i="13"/>
  <c r="BD237" i="13"/>
  <c r="BD238" i="13"/>
  <c r="BD239" i="13"/>
  <c r="BD240" i="13"/>
  <c r="BD241" i="13"/>
  <c r="BD242" i="13"/>
  <c r="N99" i="16"/>
  <c r="BC211" i="13" a="1"/>
  <c r="BC211" i="13"/>
  <c r="BC212" i="13" a="1"/>
  <c r="BC212" i="13"/>
  <c r="BC213" i="13" a="1"/>
  <c r="BC214" i="13" a="1"/>
  <c r="BC215" i="13" a="1"/>
  <c r="BC216" i="13" a="1"/>
  <c r="BC217" i="13" a="1"/>
  <c r="BC218" i="13" a="1"/>
  <c r="BC219" i="13" a="1"/>
  <c r="BC220" i="13" a="1"/>
  <c r="BC221" i="13" a="1"/>
  <c r="BC222" i="13" a="1"/>
  <c r="BC223" i="13" a="1"/>
  <c r="BC224" i="13" a="1"/>
  <c r="BC225" i="13" a="1"/>
  <c r="BC226" i="13" a="1"/>
  <c r="BC227" i="13" a="1"/>
  <c r="BC228" i="13" a="1"/>
  <c r="BC229" i="13" a="1"/>
  <c r="BC230" i="13" a="1"/>
  <c r="BC231" i="13" a="1"/>
  <c r="BC232" i="13" a="1"/>
  <c r="BC233" i="13" a="1"/>
  <c r="BC234" i="13" a="1"/>
  <c r="BC235" i="13" a="1"/>
  <c r="BC236" i="13" a="1"/>
  <c r="BC237" i="13" a="1"/>
  <c r="BC238" i="13" a="1"/>
  <c r="BC239" i="13" a="1"/>
  <c r="BC240" i="13" a="1"/>
  <c r="BC241" i="13" a="1"/>
  <c r="BC242" i="13" a="1"/>
  <c r="BC213" i="13"/>
  <c r="BC214" i="13"/>
  <c r="BC215" i="13"/>
  <c r="BC216" i="13"/>
  <c r="BC217" i="13"/>
  <c r="BC218" i="13"/>
  <c r="BC219" i="13"/>
  <c r="BC220" i="13"/>
  <c r="BC221" i="13"/>
  <c r="BC222" i="13"/>
  <c r="BC223" i="13"/>
  <c r="BC224" i="13"/>
  <c r="BC225" i="13"/>
  <c r="BC226" i="13"/>
  <c r="BC227" i="13"/>
  <c r="BC228" i="13"/>
  <c r="BC229" i="13"/>
  <c r="BC230" i="13"/>
  <c r="BC231" i="13"/>
  <c r="BC232" i="13"/>
  <c r="BC233" i="13"/>
  <c r="BC234" i="13"/>
  <c r="BC235" i="13"/>
  <c r="BC236" i="13"/>
  <c r="BC237" i="13"/>
  <c r="BC238" i="13"/>
  <c r="BC239" i="13"/>
  <c r="BC240" i="13"/>
  <c r="BC241" i="13"/>
  <c r="BC242" i="13"/>
  <c r="M99" i="16"/>
  <c r="BB211" i="13" a="1"/>
  <c r="BB211" i="13"/>
  <c r="BB212" i="13" a="1"/>
  <c r="BB212" i="13"/>
  <c r="BB213" i="13" a="1"/>
  <c r="BB214" i="13" a="1"/>
  <c r="BB215" i="13" a="1"/>
  <c r="BB216" i="13" a="1"/>
  <c r="BB217" i="13" a="1"/>
  <c r="BB218" i="13" a="1"/>
  <c r="BB219" i="13" a="1"/>
  <c r="BB220" i="13" a="1"/>
  <c r="BB221" i="13" a="1"/>
  <c r="BB222" i="13" a="1"/>
  <c r="BB223" i="13" a="1"/>
  <c r="BB224" i="13" a="1"/>
  <c r="BB225" i="13" a="1"/>
  <c r="BB226" i="13" a="1"/>
  <c r="BB227" i="13" a="1"/>
  <c r="BB228" i="13" a="1"/>
  <c r="BB229" i="13" a="1"/>
  <c r="BB230" i="13" a="1"/>
  <c r="BB231" i="13" a="1"/>
  <c r="BB232" i="13" a="1"/>
  <c r="BB233" i="13" a="1"/>
  <c r="BB234" i="13" a="1"/>
  <c r="BB235" i="13" a="1"/>
  <c r="BB236" i="13" a="1"/>
  <c r="BB237" i="13" a="1"/>
  <c r="BB238" i="13" a="1"/>
  <c r="BB239" i="13" a="1"/>
  <c r="BB240" i="13" a="1"/>
  <c r="BB241" i="13" a="1"/>
  <c r="BB242" i="13" a="1"/>
  <c r="BB213" i="13"/>
  <c r="BB214" i="13"/>
  <c r="BB215" i="13"/>
  <c r="BB216" i="13"/>
  <c r="BB217" i="13"/>
  <c r="BB218" i="13"/>
  <c r="BB219" i="13"/>
  <c r="BB220" i="13"/>
  <c r="BB221" i="13"/>
  <c r="BB222" i="13"/>
  <c r="BB223" i="13"/>
  <c r="BB224" i="13"/>
  <c r="BB225" i="13"/>
  <c r="BB226" i="13"/>
  <c r="BB227" i="13"/>
  <c r="BB228" i="13"/>
  <c r="BB229" i="13"/>
  <c r="BB230" i="13"/>
  <c r="BB231" i="13"/>
  <c r="BB232" i="13"/>
  <c r="BB233" i="13"/>
  <c r="BB234" i="13"/>
  <c r="BB235" i="13"/>
  <c r="BB236" i="13"/>
  <c r="BB237" i="13"/>
  <c r="BB238" i="13"/>
  <c r="BB239" i="13"/>
  <c r="BB240" i="13"/>
  <c r="BB241" i="13"/>
  <c r="BB242" i="13"/>
  <c r="L99" i="16"/>
  <c r="BA211" i="13" a="1"/>
  <c r="BA211" i="13"/>
  <c r="BA212" i="13" a="1"/>
  <c r="BA212" i="13"/>
  <c r="BA213" i="13" a="1"/>
  <c r="BA214" i="13" a="1"/>
  <c r="BA215" i="13" a="1"/>
  <c r="BA216" i="13" a="1"/>
  <c r="BA217" i="13" a="1"/>
  <c r="BA218" i="13" a="1"/>
  <c r="BA219" i="13" a="1"/>
  <c r="BA220" i="13" a="1"/>
  <c r="BA221" i="13" a="1"/>
  <c r="BA222" i="13" a="1"/>
  <c r="BA223" i="13" a="1"/>
  <c r="BA224" i="13" a="1"/>
  <c r="BA225" i="13" a="1"/>
  <c r="BA226" i="13" a="1"/>
  <c r="BA227" i="13" a="1"/>
  <c r="BA228" i="13" a="1"/>
  <c r="BA229" i="13" a="1"/>
  <c r="BA230" i="13" a="1"/>
  <c r="BA231" i="13" a="1"/>
  <c r="BA232" i="13" a="1"/>
  <c r="BA233" i="13" a="1"/>
  <c r="BA234" i="13" a="1"/>
  <c r="BA235" i="13" a="1"/>
  <c r="BA236" i="13" a="1"/>
  <c r="BA237" i="13" a="1"/>
  <c r="BA238" i="13" a="1"/>
  <c r="BA239" i="13" a="1"/>
  <c r="BA240" i="13" a="1"/>
  <c r="BA241" i="13" a="1"/>
  <c r="BA242" i="13" a="1"/>
  <c r="BA213" i="13"/>
  <c r="BA214" i="13"/>
  <c r="BA215" i="13"/>
  <c r="BA216" i="13"/>
  <c r="BA217" i="13"/>
  <c r="BA218" i="13"/>
  <c r="BA219" i="13"/>
  <c r="BA220" i="13"/>
  <c r="BA221" i="13"/>
  <c r="BA222" i="13"/>
  <c r="BA223" i="13"/>
  <c r="BA224" i="13"/>
  <c r="BA225" i="13"/>
  <c r="BA226" i="13"/>
  <c r="BA227" i="13"/>
  <c r="BA228" i="13"/>
  <c r="BA229" i="13"/>
  <c r="BA230" i="13"/>
  <c r="BA231" i="13"/>
  <c r="BA232" i="13"/>
  <c r="BA233" i="13"/>
  <c r="BA234" i="13"/>
  <c r="BA235" i="13"/>
  <c r="BA236" i="13"/>
  <c r="BA237" i="13"/>
  <c r="BA238" i="13"/>
  <c r="BA239" i="13"/>
  <c r="BA240" i="13"/>
  <c r="BA241" i="13"/>
  <c r="BA242" i="13"/>
  <c r="K99" i="16"/>
  <c r="AZ211" i="13" a="1"/>
  <c r="AZ211" i="13"/>
  <c r="AZ212" i="13" a="1"/>
  <c r="AZ212" i="13"/>
  <c r="AZ213" i="13" a="1"/>
  <c r="AZ214" i="13" a="1"/>
  <c r="AZ215" i="13" a="1"/>
  <c r="AZ216" i="13" a="1"/>
  <c r="AZ217" i="13" a="1"/>
  <c r="AZ218" i="13" a="1"/>
  <c r="AZ219" i="13" a="1"/>
  <c r="AZ220" i="13" a="1"/>
  <c r="AZ221" i="13" a="1"/>
  <c r="AZ222" i="13" a="1"/>
  <c r="AZ223" i="13" a="1"/>
  <c r="AZ224" i="13" a="1"/>
  <c r="AZ225" i="13" a="1"/>
  <c r="AZ226" i="13" a="1"/>
  <c r="AZ227" i="13" a="1"/>
  <c r="AZ228" i="13" a="1"/>
  <c r="AZ229" i="13" a="1"/>
  <c r="AZ230" i="13" a="1"/>
  <c r="AZ231" i="13" a="1"/>
  <c r="AZ232" i="13" a="1"/>
  <c r="AZ233" i="13" a="1"/>
  <c r="AZ234" i="13" a="1"/>
  <c r="AZ235" i="13" a="1"/>
  <c r="AZ236" i="13" a="1"/>
  <c r="AZ237" i="13" a="1"/>
  <c r="AZ238" i="13" a="1"/>
  <c r="AZ239" i="13" a="1"/>
  <c r="AZ240" i="13" a="1"/>
  <c r="AZ241" i="13" a="1"/>
  <c r="AZ242" i="13" a="1"/>
  <c r="AZ213" i="13"/>
  <c r="AZ214" i="13"/>
  <c r="AZ215" i="13"/>
  <c r="AZ216" i="13"/>
  <c r="AZ217" i="13"/>
  <c r="AZ218" i="13"/>
  <c r="AZ219" i="13"/>
  <c r="AZ220" i="13"/>
  <c r="AZ221" i="13"/>
  <c r="AZ222" i="13"/>
  <c r="AZ223" i="13"/>
  <c r="AZ224" i="13"/>
  <c r="AZ225" i="13"/>
  <c r="AZ226" i="13"/>
  <c r="AZ227" i="13"/>
  <c r="AZ228" i="13"/>
  <c r="AZ229" i="13"/>
  <c r="AZ230" i="13"/>
  <c r="AZ231" i="13"/>
  <c r="AZ232" i="13"/>
  <c r="AZ233" i="13"/>
  <c r="AZ234" i="13"/>
  <c r="AZ235" i="13"/>
  <c r="AZ236" i="13"/>
  <c r="AZ237" i="13"/>
  <c r="AZ238" i="13"/>
  <c r="AZ239" i="13"/>
  <c r="AZ240" i="13"/>
  <c r="AZ241" i="13"/>
  <c r="AZ242" i="13"/>
  <c r="J99" i="16"/>
  <c r="AY211" i="13" a="1"/>
  <c r="AY211" i="13"/>
  <c r="AY212" i="13" a="1"/>
  <c r="AY212" i="13"/>
  <c r="AY213" i="13" a="1"/>
  <c r="AY214" i="13" a="1"/>
  <c r="AY215" i="13" a="1"/>
  <c r="AY216" i="13" a="1"/>
  <c r="AY217" i="13" a="1"/>
  <c r="AY218" i="13" a="1"/>
  <c r="AY219" i="13" a="1"/>
  <c r="AY220" i="13" a="1"/>
  <c r="AY221" i="13" a="1"/>
  <c r="AY222" i="13" a="1"/>
  <c r="AY223" i="13" a="1"/>
  <c r="AY224" i="13" a="1"/>
  <c r="AY225" i="13" a="1"/>
  <c r="AY226" i="13" a="1"/>
  <c r="AY227" i="13" a="1"/>
  <c r="AY228" i="13" a="1"/>
  <c r="AY229" i="13" a="1"/>
  <c r="AY230" i="13" a="1"/>
  <c r="AY231" i="13" a="1"/>
  <c r="AY232" i="13" a="1"/>
  <c r="AY233" i="13" a="1"/>
  <c r="AY234" i="13" a="1"/>
  <c r="AY235" i="13" a="1"/>
  <c r="AY236" i="13" a="1"/>
  <c r="AY237" i="13" a="1"/>
  <c r="AY238" i="13" a="1"/>
  <c r="AY239" i="13" a="1"/>
  <c r="AY240" i="13" a="1"/>
  <c r="AY241" i="13" a="1"/>
  <c r="AY242" i="13" a="1"/>
  <c r="AY213" i="13"/>
  <c r="AY214" i="13"/>
  <c r="AY215" i="13"/>
  <c r="AY216" i="13"/>
  <c r="AY217" i="13"/>
  <c r="AY218" i="13"/>
  <c r="AY219" i="13"/>
  <c r="AY220" i="13"/>
  <c r="AY221" i="13"/>
  <c r="AY222" i="13"/>
  <c r="AY223" i="13"/>
  <c r="AY224" i="13"/>
  <c r="AY225" i="13"/>
  <c r="AY226" i="13"/>
  <c r="AY227" i="13"/>
  <c r="AY228" i="13"/>
  <c r="AY229" i="13"/>
  <c r="AY230" i="13"/>
  <c r="AY231" i="13"/>
  <c r="AY232" i="13"/>
  <c r="AY233" i="13"/>
  <c r="AY234" i="13"/>
  <c r="AY235" i="13"/>
  <c r="AY236" i="13"/>
  <c r="AY237" i="13"/>
  <c r="AY238" i="13"/>
  <c r="AY239" i="13"/>
  <c r="AY240" i="13"/>
  <c r="AY241" i="13"/>
  <c r="AY242" i="13"/>
  <c r="I99" i="16"/>
  <c r="AX211" i="13" a="1"/>
  <c r="AX211" i="13"/>
  <c r="AX212" i="13" a="1"/>
  <c r="AX212" i="13"/>
  <c r="AX213" i="13" a="1"/>
  <c r="AX214" i="13" a="1"/>
  <c r="AX215" i="13" a="1"/>
  <c r="AX216" i="13" a="1"/>
  <c r="AX217" i="13" a="1"/>
  <c r="AX218" i="13" a="1"/>
  <c r="AX219" i="13" a="1"/>
  <c r="AX220" i="13" a="1"/>
  <c r="AX221" i="13" a="1"/>
  <c r="AX222" i="13" a="1"/>
  <c r="AX223" i="13" a="1"/>
  <c r="AX224" i="13" a="1"/>
  <c r="AX225" i="13" a="1"/>
  <c r="AX226" i="13" a="1"/>
  <c r="AX227" i="13" a="1"/>
  <c r="AX228" i="13" a="1"/>
  <c r="AX229" i="13" a="1"/>
  <c r="AX230" i="13" a="1"/>
  <c r="AX231" i="13" a="1"/>
  <c r="AX232" i="13" a="1"/>
  <c r="AX233" i="13" a="1"/>
  <c r="AX234" i="13" a="1"/>
  <c r="AX235" i="13" a="1"/>
  <c r="AX236" i="13" a="1"/>
  <c r="AX237" i="13" a="1"/>
  <c r="AX238" i="13" a="1"/>
  <c r="AX239" i="13" a="1"/>
  <c r="AX240" i="13" a="1"/>
  <c r="AX241" i="13" a="1"/>
  <c r="AX242" i="13" a="1"/>
  <c r="AX213" i="13"/>
  <c r="AX214" i="13"/>
  <c r="AX215" i="13"/>
  <c r="AX216" i="13"/>
  <c r="AX217" i="13"/>
  <c r="AX218" i="13"/>
  <c r="AX219" i="13"/>
  <c r="AX220" i="13"/>
  <c r="AX221" i="13"/>
  <c r="AX222" i="13"/>
  <c r="AX223" i="13"/>
  <c r="AX224" i="13"/>
  <c r="AX225" i="13"/>
  <c r="AX226" i="13"/>
  <c r="AX227" i="13"/>
  <c r="AX228" i="13"/>
  <c r="AX229" i="13"/>
  <c r="AX230" i="13"/>
  <c r="AX231" i="13"/>
  <c r="AX232" i="13"/>
  <c r="AX233" i="13"/>
  <c r="AX234" i="13"/>
  <c r="AX235" i="13"/>
  <c r="AX236" i="13"/>
  <c r="AX237" i="13"/>
  <c r="AX238" i="13"/>
  <c r="AX239" i="13"/>
  <c r="AX240" i="13"/>
  <c r="AX241" i="13"/>
  <c r="AX242" i="13"/>
  <c r="H99" i="16"/>
  <c r="AW211" i="13" a="1"/>
  <c r="AW211" i="13"/>
  <c r="AW212" i="13" a="1"/>
  <c r="AW212" i="13"/>
  <c r="AW213" i="13" a="1"/>
  <c r="AW214" i="13" a="1"/>
  <c r="AW215" i="13" a="1"/>
  <c r="AW216" i="13" a="1"/>
  <c r="AW217" i="13" a="1"/>
  <c r="AW218" i="13" a="1"/>
  <c r="AW219" i="13" a="1"/>
  <c r="AW220" i="13" a="1"/>
  <c r="AW221" i="13" a="1"/>
  <c r="AW222" i="13" a="1"/>
  <c r="AW223" i="13" a="1"/>
  <c r="AW224" i="13" a="1"/>
  <c r="AW225" i="13" a="1"/>
  <c r="AW226" i="13" a="1"/>
  <c r="AW227" i="13" a="1"/>
  <c r="AW228" i="13" a="1"/>
  <c r="AW229" i="13" a="1"/>
  <c r="AW230" i="13" a="1"/>
  <c r="AW231" i="13" a="1"/>
  <c r="AW232" i="13" a="1"/>
  <c r="AW233" i="13" a="1"/>
  <c r="AW234" i="13" a="1"/>
  <c r="AW235" i="13" a="1"/>
  <c r="AW236" i="13" a="1"/>
  <c r="AW237" i="13" a="1"/>
  <c r="AW238" i="13" a="1"/>
  <c r="AW239" i="13" a="1"/>
  <c r="AW240" i="13" a="1"/>
  <c r="AW241" i="13" a="1"/>
  <c r="AW242" i="13" a="1"/>
  <c r="AW213" i="13"/>
  <c r="AW214" i="13"/>
  <c r="AW215" i="13"/>
  <c r="AW216" i="13"/>
  <c r="AW217" i="13"/>
  <c r="AW218" i="13"/>
  <c r="AW219" i="13"/>
  <c r="AW220" i="13"/>
  <c r="AW221" i="13"/>
  <c r="AW222" i="13"/>
  <c r="AW223" i="13"/>
  <c r="AW224" i="13"/>
  <c r="AW225" i="13"/>
  <c r="AW226" i="13"/>
  <c r="AW227" i="13"/>
  <c r="AW228" i="13"/>
  <c r="AW229" i="13"/>
  <c r="AW230" i="13"/>
  <c r="AW231" i="13"/>
  <c r="AW232" i="13"/>
  <c r="AW233" i="13"/>
  <c r="AW234" i="13"/>
  <c r="AW235" i="13"/>
  <c r="AW236" i="13"/>
  <c r="AW237" i="13"/>
  <c r="AW238" i="13"/>
  <c r="AW239" i="13"/>
  <c r="AW240" i="13"/>
  <c r="AW241" i="13"/>
  <c r="AW242" i="13"/>
  <c r="G99" i="16"/>
  <c r="AV211" i="13" a="1"/>
  <c r="AV211" i="13"/>
  <c r="AV212" i="13" a="1"/>
  <c r="AV212" i="13"/>
  <c r="AV213" i="13" a="1"/>
  <c r="AV214" i="13" a="1"/>
  <c r="AV215" i="13" a="1"/>
  <c r="AV216" i="13" a="1"/>
  <c r="AV217" i="13" a="1"/>
  <c r="AV218" i="13" a="1"/>
  <c r="AV219" i="13" a="1"/>
  <c r="AV220" i="13" a="1"/>
  <c r="AV221" i="13" a="1"/>
  <c r="AV222" i="13" a="1"/>
  <c r="AV223" i="13" a="1"/>
  <c r="AV224" i="13" a="1"/>
  <c r="AV225" i="13" a="1"/>
  <c r="AV226" i="13" a="1"/>
  <c r="AV227" i="13" a="1"/>
  <c r="AV228" i="13" a="1"/>
  <c r="AV229" i="13" a="1"/>
  <c r="AV230" i="13" a="1"/>
  <c r="AV231" i="13" a="1"/>
  <c r="AV232" i="13" a="1"/>
  <c r="AV233" i="13" a="1"/>
  <c r="AV234" i="13" a="1"/>
  <c r="AV235" i="13" a="1"/>
  <c r="AV236" i="13" a="1"/>
  <c r="AV237" i="13" a="1"/>
  <c r="AV238" i="13" a="1"/>
  <c r="AV239" i="13" a="1"/>
  <c r="AV240" i="13" a="1"/>
  <c r="AV241" i="13" a="1"/>
  <c r="AV242" i="13" a="1"/>
  <c r="AV213" i="13"/>
  <c r="AV214" i="13"/>
  <c r="AV215" i="13"/>
  <c r="AV216" i="13"/>
  <c r="AV217" i="13"/>
  <c r="AV218" i="13"/>
  <c r="AV219" i="13"/>
  <c r="AV220" i="13"/>
  <c r="AV221" i="13"/>
  <c r="AV222" i="13"/>
  <c r="AV223" i="13"/>
  <c r="AV224" i="13"/>
  <c r="AV225" i="13"/>
  <c r="AV226" i="13"/>
  <c r="AV227" i="13"/>
  <c r="AV228" i="13"/>
  <c r="AV229" i="13"/>
  <c r="AV230" i="13"/>
  <c r="AV231" i="13"/>
  <c r="AV232" i="13"/>
  <c r="AV233" i="13"/>
  <c r="AV234" i="13"/>
  <c r="AV235" i="13"/>
  <c r="AV236" i="13"/>
  <c r="AV237" i="13"/>
  <c r="AV238" i="13"/>
  <c r="AV239" i="13"/>
  <c r="AV240" i="13"/>
  <c r="AV241" i="13"/>
  <c r="AV242" i="13"/>
  <c r="F99" i="16"/>
  <c r="AU211" i="13" a="1"/>
  <c r="AU211" i="13"/>
  <c r="AU212" i="13" a="1"/>
  <c r="AU212" i="13"/>
  <c r="AU213" i="13" a="1"/>
  <c r="AU214" i="13" a="1"/>
  <c r="AU215" i="13" a="1"/>
  <c r="AU216" i="13" a="1"/>
  <c r="AU217" i="13" a="1"/>
  <c r="AU218" i="13" a="1"/>
  <c r="AU219" i="13" a="1"/>
  <c r="AU220" i="13" a="1"/>
  <c r="AU221" i="13" a="1"/>
  <c r="AU222" i="13" a="1"/>
  <c r="AU223" i="13" a="1"/>
  <c r="AU224" i="13" a="1"/>
  <c r="AU225" i="13" a="1"/>
  <c r="AU226" i="13" a="1"/>
  <c r="AU227" i="13" a="1"/>
  <c r="AU228" i="13" a="1"/>
  <c r="AU229" i="13" a="1"/>
  <c r="AU230" i="13" a="1"/>
  <c r="AU231" i="13" a="1"/>
  <c r="AU232" i="13" a="1"/>
  <c r="AU233" i="13" a="1"/>
  <c r="AU234" i="13" a="1"/>
  <c r="AU235" i="13" a="1"/>
  <c r="AU236" i="13" a="1"/>
  <c r="AU237" i="13" a="1"/>
  <c r="AU238" i="13" a="1"/>
  <c r="AU239" i="13" a="1"/>
  <c r="AU240" i="13" a="1"/>
  <c r="AU241" i="13" a="1"/>
  <c r="AU242" i="13" a="1"/>
  <c r="AU213" i="13"/>
  <c r="AU214" i="13"/>
  <c r="AU215" i="13"/>
  <c r="AU216" i="13"/>
  <c r="AU217" i="13"/>
  <c r="AU218" i="13"/>
  <c r="AU219" i="13"/>
  <c r="AU220" i="13"/>
  <c r="AU221" i="13"/>
  <c r="AU222" i="13"/>
  <c r="AU223" i="13"/>
  <c r="AU224" i="13"/>
  <c r="AU225" i="13"/>
  <c r="AU226" i="13"/>
  <c r="AU227" i="13"/>
  <c r="AU228" i="13"/>
  <c r="AU229" i="13"/>
  <c r="AU230" i="13"/>
  <c r="AU231" i="13"/>
  <c r="AU232" i="13"/>
  <c r="AU233" i="13"/>
  <c r="AU234" i="13"/>
  <c r="AU235" i="13"/>
  <c r="AU236" i="13"/>
  <c r="AU237" i="13"/>
  <c r="AU238" i="13"/>
  <c r="AU239" i="13"/>
  <c r="AU240" i="13"/>
  <c r="AU241" i="13"/>
  <c r="AU242" i="13"/>
  <c r="E99" i="16"/>
  <c r="AS211" i="13" a="1"/>
  <c r="AS211" i="13"/>
  <c r="AS212" i="13" a="1"/>
  <c r="AS212" i="13"/>
  <c r="AS213" i="13" a="1"/>
  <c r="AS214" i="13" a="1"/>
  <c r="AS215" i="13" a="1"/>
  <c r="AS216" i="13" a="1"/>
  <c r="AS217" i="13" a="1"/>
  <c r="AS218" i="13" a="1"/>
  <c r="AS219" i="13" a="1"/>
  <c r="AS220" i="13" a="1"/>
  <c r="AS221" i="13" a="1"/>
  <c r="AS222" i="13" a="1"/>
  <c r="AS223" i="13" a="1"/>
  <c r="AS224" i="13" a="1"/>
  <c r="AS225" i="13" a="1"/>
  <c r="AS226" i="13" a="1"/>
  <c r="AS227" i="13" a="1"/>
  <c r="AS228" i="13" a="1"/>
  <c r="AS229" i="13" a="1"/>
  <c r="AS230" i="13" a="1"/>
  <c r="AS231" i="13" a="1"/>
  <c r="AS232" i="13" a="1"/>
  <c r="AS233" i="13" a="1"/>
  <c r="AS234" i="13" a="1"/>
  <c r="AS235" i="13" a="1"/>
  <c r="AS236" i="13" a="1"/>
  <c r="AS237" i="13" a="1"/>
  <c r="AS238" i="13" a="1"/>
  <c r="AS239" i="13" a="1"/>
  <c r="AS240" i="13" a="1"/>
  <c r="AS241" i="13" a="1"/>
  <c r="AS242" i="13" a="1"/>
  <c r="AS213" i="13"/>
  <c r="AS214" i="13"/>
  <c r="AS215" i="13"/>
  <c r="AS216" i="13"/>
  <c r="AS217" i="13"/>
  <c r="AS218" i="13"/>
  <c r="AS219" i="13"/>
  <c r="AS220" i="13"/>
  <c r="AS221" i="13"/>
  <c r="AS222" i="13"/>
  <c r="AS223" i="13"/>
  <c r="AS224" i="13"/>
  <c r="AS225" i="13"/>
  <c r="AS226" i="13"/>
  <c r="AS227" i="13"/>
  <c r="AS228" i="13"/>
  <c r="AS229" i="13"/>
  <c r="AS230" i="13"/>
  <c r="AS231" i="13"/>
  <c r="AS232" i="13"/>
  <c r="AS233" i="13"/>
  <c r="AS234" i="13"/>
  <c r="AS235" i="13"/>
  <c r="AS236" i="13"/>
  <c r="AS237" i="13"/>
  <c r="AS238" i="13"/>
  <c r="AS239" i="13"/>
  <c r="AS240" i="13"/>
  <c r="AS241" i="13"/>
  <c r="AS242" i="13"/>
  <c r="W99" i="14"/>
  <c r="AQ211" i="13" a="1"/>
  <c r="AQ211" i="13"/>
  <c r="AQ212" i="13" a="1"/>
  <c r="AQ212" i="13"/>
  <c r="AQ213" i="13" a="1"/>
  <c r="AQ214" i="13" a="1"/>
  <c r="AQ215" i="13" a="1"/>
  <c r="AQ216" i="13" a="1"/>
  <c r="AQ217" i="13" a="1"/>
  <c r="AQ218" i="13" a="1"/>
  <c r="AQ219" i="13" a="1"/>
  <c r="AQ220" i="13" a="1"/>
  <c r="AQ221" i="13" a="1"/>
  <c r="AQ222" i="13" a="1"/>
  <c r="AQ223" i="13" a="1"/>
  <c r="AQ224" i="13" a="1"/>
  <c r="AQ225" i="13" a="1"/>
  <c r="AQ226" i="13" a="1"/>
  <c r="AQ227" i="13" a="1"/>
  <c r="AQ228" i="13" a="1"/>
  <c r="AQ229" i="13" a="1"/>
  <c r="AQ230" i="13" a="1"/>
  <c r="AQ231" i="13" a="1"/>
  <c r="AQ232" i="13" a="1"/>
  <c r="AQ233" i="13" a="1"/>
  <c r="AQ234" i="13" a="1"/>
  <c r="AQ235" i="13" a="1"/>
  <c r="AQ236" i="13" a="1"/>
  <c r="AQ237" i="13" a="1"/>
  <c r="AQ238" i="13" a="1"/>
  <c r="AQ239" i="13" a="1"/>
  <c r="AQ240" i="13" a="1"/>
  <c r="AQ241" i="13" a="1"/>
  <c r="AQ242" i="13" a="1"/>
  <c r="AQ213" i="13"/>
  <c r="AQ214" i="13"/>
  <c r="AQ215" i="13"/>
  <c r="AQ216" i="13"/>
  <c r="AQ217" i="13"/>
  <c r="AQ218" i="13"/>
  <c r="AQ219" i="13"/>
  <c r="AQ220" i="13"/>
  <c r="AQ221" i="13"/>
  <c r="AQ222" i="13"/>
  <c r="AQ223" i="13"/>
  <c r="AQ224" i="13"/>
  <c r="AQ225" i="13"/>
  <c r="AQ226" i="13"/>
  <c r="AQ227" i="13"/>
  <c r="AQ228" i="13"/>
  <c r="AQ229" i="13"/>
  <c r="AQ230" i="13"/>
  <c r="AQ231" i="13"/>
  <c r="AQ232" i="13"/>
  <c r="AQ233" i="13"/>
  <c r="AQ234" i="13"/>
  <c r="AQ235" i="13"/>
  <c r="AQ236" i="13"/>
  <c r="AQ237" i="13"/>
  <c r="AQ238" i="13"/>
  <c r="AQ239" i="13"/>
  <c r="AQ240" i="13"/>
  <c r="AQ241" i="13"/>
  <c r="AQ242" i="13"/>
  <c r="U99" i="14"/>
  <c r="AP211" i="13" a="1"/>
  <c r="AP211" i="13"/>
  <c r="AP212" i="13" a="1"/>
  <c r="AP212" i="13"/>
  <c r="AP213" i="13" a="1"/>
  <c r="AP214" i="13" a="1"/>
  <c r="AP215" i="13" a="1"/>
  <c r="AP216" i="13" a="1"/>
  <c r="AP217" i="13" a="1"/>
  <c r="AP218" i="13" a="1"/>
  <c r="AP219" i="13" a="1"/>
  <c r="AP220" i="13" a="1"/>
  <c r="AP221" i="13" a="1"/>
  <c r="AP222" i="13" a="1"/>
  <c r="AP223" i="13" a="1"/>
  <c r="AP224" i="13" a="1"/>
  <c r="AP225" i="13" a="1"/>
  <c r="AP226" i="13" a="1"/>
  <c r="AP227" i="13" a="1"/>
  <c r="AP228" i="13" a="1"/>
  <c r="AP229" i="13" a="1"/>
  <c r="AP230" i="13" a="1"/>
  <c r="AP231" i="13" a="1"/>
  <c r="AP232" i="13" a="1"/>
  <c r="AP233" i="13" a="1"/>
  <c r="AP234" i="13" a="1"/>
  <c r="AP235" i="13" a="1"/>
  <c r="AP236" i="13" a="1"/>
  <c r="AP237" i="13" a="1"/>
  <c r="AP238" i="13" a="1"/>
  <c r="AP239" i="13" a="1"/>
  <c r="AP240" i="13" a="1"/>
  <c r="AP241" i="13" a="1"/>
  <c r="AP242" i="13" a="1"/>
  <c r="AP213" i="13"/>
  <c r="AP214" i="13"/>
  <c r="AP215" i="13"/>
  <c r="AP216" i="13"/>
  <c r="AP217" i="13"/>
  <c r="AP218" i="13"/>
  <c r="AP219" i="13"/>
  <c r="AP220" i="13"/>
  <c r="AP221" i="13"/>
  <c r="AP222" i="13"/>
  <c r="AP223" i="13"/>
  <c r="AP224" i="13"/>
  <c r="AP225" i="13"/>
  <c r="AP226" i="13"/>
  <c r="AP227" i="13"/>
  <c r="AP228" i="13"/>
  <c r="AP229" i="13"/>
  <c r="AP230" i="13"/>
  <c r="AP231" i="13"/>
  <c r="AP232" i="13"/>
  <c r="AP233" i="13"/>
  <c r="AP234" i="13"/>
  <c r="AP235" i="13"/>
  <c r="AP236" i="13"/>
  <c r="AP237" i="13"/>
  <c r="AP238" i="13"/>
  <c r="AP239" i="13"/>
  <c r="AP240" i="13"/>
  <c r="AP241" i="13"/>
  <c r="AP242" i="13"/>
  <c r="T99" i="14"/>
  <c r="AO211" i="13" a="1"/>
  <c r="AO211" i="13"/>
  <c r="AO212" i="13" a="1"/>
  <c r="AO212" i="13"/>
  <c r="AO213" i="13" a="1"/>
  <c r="AO214" i="13" a="1"/>
  <c r="AO215" i="13" a="1"/>
  <c r="AO216" i="13" a="1"/>
  <c r="AO217" i="13" a="1"/>
  <c r="AO218" i="13" a="1"/>
  <c r="AO219" i="13" a="1"/>
  <c r="AO220" i="13" a="1"/>
  <c r="AO221" i="13" a="1"/>
  <c r="AO222" i="13" a="1"/>
  <c r="AO223" i="13" a="1"/>
  <c r="AO224" i="13" a="1"/>
  <c r="AO225" i="13" a="1"/>
  <c r="AO226" i="13" a="1"/>
  <c r="AO227" i="13" a="1"/>
  <c r="AO228" i="13" a="1"/>
  <c r="AO229" i="13" a="1"/>
  <c r="AO230" i="13" a="1"/>
  <c r="AO231" i="13" a="1"/>
  <c r="AO232" i="13" a="1"/>
  <c r="AO233" i="13" a="1"/>
  <c r="AO234" i="13" a="1"/>
  <c r="AO235" i="13" a="1"/>
  <c r="AO236" i="13" a="1"/>
  <c r="AO237" i="13" a="1"/>
  <c r="AO238" i="13" a="1"/>
  <c r="AO239" i="13" a="1"/>
  <c r="AO240" i="13" a="1"/>
  <c r="AO241" i="13" a="1"/>
  <c r="AO242" i="13" a="1"/>
  <c r="AO213" i="13"/>
  <c r="AO214" i="13"/>
  <c r="AO215" i="13"/>
  <c r="AO216" i="13"/>
  <c r="AO217" i="13"/>
  <c r="AO218" i="13"/>
  <c r="AO219" i="13"/>
  <c r="AO220" i="13"/>
  <c r="AO221" i="13"/>
  <c r="AO222" i="13"/>
  <c r="AO223" i="13"/>
  <c r="AO224" i="13"/>
  <c r="AO225" i="13"/>
  <c r="AO226" i="13"/>
  <c r="AO227" i="13"/>
  <c r="AO228" i="13"/>
  <c r="AO229" i="13"/>
  <c r="AO230" i="13"/>
  <c r="AO231" i="13"/>
  <c r="AO232" i="13"/>
  <c r="AO233" i="13"/>
  <c r="AO234" i="13"/>
  <c r="AO235" i="13"/>
  <c r="AO236" i="13"/>
  <c r="AO237" i="13"/>
  <c r="AO238" i="13"/>
  <c r="AO239" i="13"/>
  <c r="AO240" i="13"/>
  <c r="AO241" i="13"/>
  <c r="AO242" i="13"/>
  <c r="S99" i="14"/>
  <c r="AN211" i="13" a="1"/>
  <c r="AN211" i="13"/>
  <c r="AN212" i="13" a="1"/>
  <c r="AN212" i="13"/>
  <c r="AN213" i="13" a="1"/>
  <c r="AN214" i="13" a="1"/>
  <c r="AN215" i="13" a="1"/>
  <c r="AN216" i="13" a="1"/>
  <c r="AN217" i="13" a="1"/>
  <c r="AN218" i="13" a="1"/>
  <c r="AN219" i="13" a="1"/>
  <c r="AN220" i="13" a="1"/>
  <c r="AN221" i="13" a="1"/>
  <c r="AN222" i="13" a="1"/>
  <c r="AN223" i="13" a="1"/>
  <c r="AN224" i="13" a="1"/>
  <c r="AN225" i="13" a="1"/>
  <c r="AN226" i="13" a="1"/>
  <c r="AN227" i="13" a="1"/>
  <c r="AN228" i="13" a="1"/>
  <c r="AN229" i="13" a="1"/>
  <c r="AN230" i="13" a="1"/>
  <c r="AN231" i="13" a="1"/>
  <c r="AN232" i="13" a="1"/>
  <c r="AN233" i="13" a="1"/>
  <c r="AN234" i="13" a="1"/>
  <c r="AN235" i="13" a="1"/>
  <c r="AN236" i="13" a="1"/>
  <c r="AN237" i="13" a="1"/>
  <c r="AN238" i="13" a="1"/>
  <c r="AN239" i="13" a="1"/>
  <c r="AN240" i="13" a="1"/>
  <c r="AN241" i="13" a="1"/>
  <c r="AN242" i="13" a="1"/>
  <c r="AN213" i="13"/>
  <c r="AN214" i="13"/>
  <c r="AN215" i="13"/>
  <c r="AN216" i="13"/>
  <c r="AN217" i="13"/>
  <c r="AN218" i="13"/>
  <c r="AN219" i="13"/>
  <c r="AN220" i="13"/>
  <c r="AN221" i="13"/>
  <c r="AN222" i="13"/>
  <c r="AN223" i="13"/>
  <c r="AN224" i="13"/>
  <c r="AN225" i="13"/>
  <c r="AN226" i="13"/>
  <c r="AN227" i="13"/>
  <c r="AN228" i="13"/>
  <c r="AN229" i="13"/>
  <c r="AN230" i="13"/>
  <c r="AN231" i="13"/>
  <c r="AN232" i="13"/>
  <c r="AN233" i="13"/>
  <c r="AN234" i="13"/>
  <c r="AN235" i="13"/>
  <c r="AN236" i="13"/>
  <c r="AN237" i="13"/>
  <c r="AN238" i="13"/>
  <c r="AN239" i="13"/>
  <c r="AN240" i="13"/>
  <c r="AN241" i="13"/>
  <c r="AN242" i="13"/>
  <c r="R99" i="14"/>
  <c r="AM211" i="13" a="1"/>
  <c r="AM211" i="13"/>
  <c r="AM212" i="13" a="1"/>
  <c r="AM212" i="13"/>
  <c r="AM213" i="13" a="1"/>
  <c r="AM214" i="13" a="1"/>
  <c r="AM215" i="13" a="1"/>
  <c r="AM216" i="13" a="1"/>
  <c r="AM217" i="13" a="1"/>
  <c r="AM218" i="13" a="1"/>
  <c r="AM219" i="13" a="1"/>
  <c r="AM220" i="13" a="1"/>
  <c r="AM221" i="13" a="1"/>
  <c r="AM222" i="13" a="1"/>
  <c r="AM223" i="13" a="1"/>
  <c r="AM224" i="13" a="1"/>
  <c r="AM225" i="13" a="1"/>
  <c r="AM226" i="13" a="1"/>
  <c r="AM227" i="13" a="1"/>
  <c r="AM228" i="13" a="1"/>
  <c r="AM229" i="13" a="1"/>
  <c r="AM230" i="13" a="1"/>
  <c r="AM231" i="13" a="1"/>
  <c r="AM232" i="13" a="1"/>
  <c r="AM233" i="13" a="1"/>
  <c r="AM234" i="13" a="1"/>
  <c r="AM235" i="13" a="1"/>
  <c r="AM236" i="13" a="1"/>
  <c r="AM237" i="13" a="1"/>
  <c r="AM238" i="13" a="1"/>
  <c r="AM239" i="13" a="1"/>
  <c r="AM240" i="13" a="1"/>
  <c r="AM241" i="13" a="1"/>
  <c r="AM242" i="13" a="1"/>
  <c r="AM213" i="13"/>
  <c r="AM214" i="13"/>
  <c r="AM215" i="13"/>
  <c r="AM216" i="13"/>
  <c r="AM217" i="13"/>
  <c r="AM218" i="13"/>
  <c r="AM219" i="13"/>
  <c r="AM220" i="13"/>
  <c r="AM221" i="13"/>
  <c r="AM222" i="13"/>
  <c r="AM223" i="13"/>
  <c r="AM224" i="13"/>
  <c r="AM225" i="13"/>
  <c r="AM226" i="13"/>
  <c r="AM227" i="13"/>
  <c r="AM228" i="13"/>
  <c r="AM229" i="13"/>
  <c r="AM230" i="13"/>
  <c r="AM231" i="13"/>
  <c r="AM232" i="13"/>
  <c r="AM233" i="13"/>
  <c r="AM234" i="13"/>
  <c r="AM235" i="13"/>
  <c r="AM236" i="13"/>
  <c r="AM237" i="13"/>
  <c r="AM238" i="13"/>
  <c r="AM239" i="13"/>
  <c r="AM240" i="13"/>
  <c r="AM241" i="13"/>
  <c r="AM242" i="13"/>
  <c r="Q99" i="14"/>
  <c r="AG196" i="13" a="1"/>
  <c r="AG196" i="13"/>
  <c r="AG197" i="13" a="1"/>
  <c r="AG197" i="13"/>
  <c r="AG198" i="13" a="1"/>
  <c r="AG199" i="13" a="1"/>
  <c r="AG200" i="13" a="1"/>
  <c r="AG201" i="13" a="1"/>
  <c r="AG202" i="13" a="1"/>
  <c r="AG203" i="13" a="1"/>
  <c r="AG204" i="13" a="1"/>
  <c r="AG205" i="13" a="1"/>
  <c r="AG206" i="13" a="1"/>
  <c r="AG207" i="13" a="1"/>
  <c r="AG208" i="13" a="1"/>
  <c r="AG209" i="13" a="1"/>
  <c r="AG210" i="13" a="1"/>
  <c r="AG211" i="13" a="1"/>
  <c r="AG212" i="13" a="1"/>
  <c r="AG213" i="13" a="1"/>
  <c r="AG214" i="13" a="1"/>
  <c r="AG215" i="13" a="1"/>
  <c r="AG216" i="13" a="1"/>
  <c r="AG217" i="13" a="1"/>
  <c r="AG218" i="13" a="1"/>
  <c r="AG219" i="13" a="1"/>
  <c r="AG220" i="13" a="1"/>
  <c r="AG221" i="13" a="1"/>
  <c r="AG222" i="13" a="1"/>
  <c r="AG223" i="13" a="1"/>
  <c r="AG224" i="13" a="1"/>
  <c r="AG225" i="13" a="1"/>
  <c r="AG226" i="13" a="1"/>
  <c r="AG227" i="13" a="1"/>
  <c r="AG228" i="13" a="1"/>
  <c r="AG229" i="13" a="1"/>
  <c r="AG230" i="13" a="1"/>
  <c r="AG231" i="13" a="1"/>
  <c r="AG232" i="13" a="1"/>
  <c r="AG233" i="13" a="1"/>
  <c r="AG234" i="13" a="1"/>
  <c r="AG235" i="13" a="1"/>
  <c r="AG236" i="13" a="1"/>
  <c r="AG237" i="13" a="1"/>
  <c r="AG238" i="13" a="1"/>
  <c r="AG239" i="13" a="1"/>
  <c r="AG240" i="13" a="1"/>
  <c r="AG241" i="13" a="1"/>
  <c r="AG242" i="13" a="1"/>
  <c r="AG198" i="13"/>
  <c r="AG199" i="13"/>
  <c r="AG200" i="13"/>
  <c r="AG201" i="13"/>
  <c r="AG202" i="13"/>
  <c r="AG203" i="13"/>
  <c r="AG204" i="13"/>
  <c r="AG205" i="13"/>
  <c r="AG206" i="13"/>
  <c r="AG207" i="13"/>
  <c r="AG208" i="13"/>
  <c r="AG209" i="13"/>
  <c r="AG210" i="13"/>
  <c r="AG211" i="13"/>
  <c r="AG212" i="13"/>
  <c r="AG213" i="13"/>
  <c r="AG214" i="13"/>
  <c r="AG215" i="13"/>
  <c r="AG216" i="13"/>
  <c r="AG217" i="13"/>
  <c r="AG218" i="13"/>
  <c r="AG219" i="13"/>
  <c r="AG220" i="13"/>
  <c r="AG221" i="13"/>
  <c r="AG222" i="13"/>
  <c r="AG223" i="13"/>
  <c r="AG224" i="13"/>
  <c r="AG225" i="13"/>
  <c r="AG226" i="13"/>
  <c r="AG227" i="13"/>
  <c r="AG228" i="13"/>
  <c r="AG229" i="13"/>
  <c r="AG230" i="13"/>
  <c r="AG231" i="13"/>
  <c r="AG232" i="13"/>
  <c r="AG233" i="13"/>
  <c r="AG234" i="13"/>
  <c r="AG235" i="13"/>
  <c r="AG236" i="13"/>
  <c r="AG237" i="13"/>
  <c r="AG238" i="13"/>
  <c r="AG239" i="13"/>
  <c r="AG240" i="13"/>
  <c r="AG241" i="13"/>
  <c r="AG242" i="13"/>
  <c r="K99" i="14"/>
  <c r="K114" i="14" a="1"/>
  <c r="K114" i="14"/>
  <c r="AE196" i="13" a="1"/>
  <c r="AE196" i="13"/>
  <c r="AE197" i="13" a="1"/>
  <c r="AE197" i="13"/>
  <c r="AE198" i="13" a="1"/>
  <c r="AE199" i="13" a="1"/>
  <c r="AE200" i="13" a="1"/>
  <c r="AE201" i="13" a="1"/>
  <c r="AE202" i="13" a="1"/>
  <c r="AE203" i="13" a="1"/>
  <c r="AE204" i="13" a="1"/>
  <c r="AE205" i="13" a="1"/>
  <c r="AE206" i="13" a="1"/>
  <c r="AE207" i="13" a="1"/>
  <c r="AE208" i="13" a="1"/>
  <c r="AE209" i="13" a="1"/>
  <c r="AE210" i="13" a="1"/>
  <c r="AE211" i="13" a="1"/>
  <c r="AE212" i="13" a="1"/>
  <c r="AE213" i="13" a="1"/>
  <c r="AE214" i="13" a="1"/>
  <c r="AE215" i="13" a="1"/>
  <c r="AE216" i="13" a="1"/>
  <c r="AE217" i="13" a="1"/>
  <c r="AE218" i="13" a="1"/>
  <c r="AE219" i="13" a="1"/>
  <c r="AE220" i="13" a="1"/>
  <c r="AE221" i="13" a="1"/>
  <c r="AE222" i="13" a="1"/>
  <c r="AE223" i="13" a="1"/>
  <c r="AE224" i="13" a="1"/>
  <c r="AE225" i="13" a="1"/>
  <c r="AE226" i="13" a="1"/>
  <c r="AE227" i="13" a="1"/>
  <c r="AE228" i="13" a="1"/>
  <c r="AE229" i="13" a="1"/>
  <c r="AE230" i="13" a="1"/>
  <c r="AE231" i="13" a="1"/>
  <c r="AE232" i="13" a="1"/>
  <c r="AE233" i="13" a="1"/>
  <c r="AE234" i="13" a="1"/>
  <c r="AE235" i="13" a="1"/>
  <c r="AE236" i="13" a="1"/>
  <c r="AE237" i="13" a="1"/>
  <c r="AE238" i="13" a="1"/>
  <c r="AE239" i="13" a="1"/>
  <c r="AE240" i="13" a="1"/>
  <c r="AE241" i="13" a="1"/>
  <c r="AE242" i="13" a="1"/>
  <c r="AE198" i="13"/>
  <c r="AE199" i="13"/>
  <c r="AE200" i="13"/>
  <c r="AE201" i="13"/>
  <c r="AE202" i="13"/>
  <c r="AE203" i="13"/>
  <c r="AE204" i="13"/>
  <c r="AE205" i="13"/>
  <c r="AE206" i="13"/>
  <c r="AE207" i="13"/>
  <c r="AE208" i="13"/>
  <c r="AE209" i="13"/>
  <c r="AE210" i="13"/>
  <c r="AE211" i="13"/>
  <c r="AE212" i="13"/>
  <c r="AE213" i="13"/>
  <c r="AE214" i="13"/>
  <c r="AE215" i="13"/>
  <c r="AE216" i="13"/>
  <c r="AE217" i="13"/>
  <c r="AE218" i="13"/>
  <c r="AE219" i="13"/>
  <c r="AE220" i="13"/>
  <c r="AE221" i="13"/>
  <c r="AE222" i="13"/>
  <c r="AE223" i="13"/>
  <c r="AE224" i="13"/>
  <c r="AE225" i="13"/>
  <c r="AE226" i="13"/>
  <c r="AE227" i="13"/>
  <c r="AE228" i="13"/>
  <c r="AE229" i="13"/>
  <c r="AE230" i="13"/>
  <c r="AE231" i="13"/>
  <c r="AE232" i="13"/>
  <c r="AE233" i="13"/>
  <c r="AE234" i="13"/>
  <c r="AE235" i="13"/>
  <c r="AE236" i="13"/>
  <c r="AE237" i="13"/>
  <c r="AE238" i="13"/>
  <c r="AE239" i="13"/>
  <c r="AE240" i="13"/>
  <c r="AE241" i="13"/>
  <c r="AE242" i="13"/>
  <c r="I99" i="14"/>
  <c r="AD196" i="13" a="1"/>
  <c r="AD196" i="13"/>
  <c r="AD197" i="13" a="1"/>
  <c r="AD197" i="13"/>
  <c r="AD198" i="13" a="1"/>
  <c r="AD199" i="13" a="1"/>
  <c r="AD200" i="13" a="1"/>
  <c r="AD201" i="13" a="1"/>
  <c r="AD202" i="13" a="1"/>
  <c r="AD203" i="13" a="1"/>
  <c r="AD204" i="13" a="1"/>
  <c r="AD205" i="13" a="1"/>
  <c r="AD206" i="13" a="1"/>
  <c r="AD207" i="13" a="1"/>
  <c r="AD208" i="13" a="1"/>
  <c r="AD209" i="13" a="1"/>
  <c r="AD210" i="13" a="1"/>
  <c r="AD211" i="13" a="1"/>
  <c r="AD212" i="13" a="1"/>
  <c r="AD213" i="13" a="1"/>
  <c r="AD214" i="13" a="1"/>
  <c r="AD215" i="13" a="1"/>
  <c r="AD216" i="13" a="1"/>
  <c r="AD217" i="13" a="1"/>
  <c r="AD218" i="13" a="1"/>
  <c r="AD219" i="13" a="1"/>
  <c r="AD220" i="13" a="1"/>
  <c r="AD221" i="13" a="1"/>
  <c r="AD222" i="13" a="1"/>
  <c r="AD223" i="13" a="1"/>
  <c r="AD224" i="13" a="1"/>
  <c r="AD225" i="13" a="1"/>
  <c r="AD226" i="13" a="1"/>
  <c r="AD227" i="13" a="1"/>
  <c r="AD228" i="13" a="1"/>
  <c r="AD229" i="13" a="1"/>
  <c r="AD230" i="13" a="1"/>
  <c r="AD231" i="13" a="1"/>
  <c r="AD232" i="13" a="1"/>
  <c r="AD233" i="13" a="1"/>
  <c r="AD234" i="13" a="1"/>
  <c r="AD235" i="13" a="1"/>
  <c r="AD236" i="13" a="1"/>
  <c r="AD237" i="13" a="1"/>
  <c r="AD238" i="13" a="1"/>
  <c r="AD239" i="13" a="1"/>
  <c r="AD240" i="13" a="1"/>
  <c r="AD241" i="13" a="1"/>
  <c r="AD242" i="13" a="1"/>
  <c r="AD198" i="13"/>
  <c r="AD199" i="13"/>
  <c r="AD200" i="13"/>
  <c r="AD201" i="13"/>
  <c r="AD202" i="13"/>
  <c r="AD203" i="13"/>
  <c r="AD204" i="13"/>
  <c r="AD205" i="13"/>
  <c r="AD206" i="13"/>
  <c r="AD207" i="13"/>
  <c r="AD208" i="13"/>
  <c r="AD209" i="13"/>
  <c r="AD210" i="13"/>
  <c r="AD211" i="13"/>
  <c r="AD212" i="13"/>
  <c r="AD213" i="13"/>
  <c r="AD214" i="13"/>
  <c r="AD215" i="13"/>
  <c r="AD216" i="13"/>
  <c r="AD217" i="13"/>
  <c r="AD218" i="13"/>
  <c r="AD219" i="13"/>
  <c r="AD220" i="13"/>
  <c r="AD221" i="13"/>
  <c r="AD222" i="13"/>
  <c r="AD223" i="13"/>
  <c r="AD224" i="13"/>
  <c r="AD225" i="13"/>
  <c r="AD226" i="13"/>
  <c r="AD227" i="13"/>
  <c r="AD228" i="13"/>
  <c r="AD229" i="13"/>
  <c r="AD230" i="13"/>
  <c r="AD231" i="13"/>
  <c r="AD232" i="13"/>
  <c r="AD233" i="13"/>
  <c r="AD234" i="13"/>
  <c r="AD235" i="13"/>
  <c r="AD236" i="13"/>
  <c r="AD237" i="13"/>
  <c r="AD238" i="13"/>
  <c r="AD239" i="13"/>
  <c r="AD240" i="13"/>
  <c r="AD241" i="13"/>
  <c r="AD242" i="13"/>
  <c r="H99" i="14"/>
  <c r="AC196" i="13" a="1"/>
  <c r="AC196" i="13"/>
  <c r="AC197" i="13" a="1"/>
  <c r="AC197" i="13"/>
  <c r="AC198" i="13" a="1"/>
  <c r="AC199" i="13" a="1"/>
  <c r="AC200" i="13" a="1"/>
  <c r="AC201" i="13" a="1"/>
  <c r="AC202" i="13" a="1"/>
  <c r="AC203" i="13" a="1"/>
  <c r="AC204" i="13" a="1"/>
  <c r="AC205" i="13" a="1"/>
  <c r="AC206" i="13" a="1"/>
  <c r="AC207" i="13" a="1"/>
  <c r="AC208" i="13" a="1"/>
  <c r="AC209" i="13" a="1"/>
  <c r="AC210" i="13" a="1"/>
  <c r="AC211" i="13" a="1"/>
  <c r="AC212" i="13" a="1"/>
  <c r="AC213" i="13" a="1"/>
  <c r="AC214" i="13" a="1"/>
  <c r="AC215" i="13" a="1"/>
  <c r="AC216" i="13" a="1"/>
  <c r="AC217" i="13" a="1"/>
  <c r="AC218" i="13" a="1"/>
  <c r="AC219" i="13" a="1"/>
  <c r="AC220" i="13" a="1"/>
  <c r="AC221" i="13" a="1"/>
  <c r="AC222" i="13" a="1"/>
  <c r="AC223" i="13" a="1"/>
  <c r="AC224" i="13" a="1"/>
  <c r="AC225" i="13" a="1"/>
  <c r="AC226" i="13" a="1"/>
  <c r="AC227" i="13" a="1"/>
  <c r="AC228" i="13" a="1"/>
  <c r="AC229" i="13" a="1"/>
  <c r="AC230" i="13" a="1"/>
  <c r="AC231" i="13" a="1"/>
  <c r="AC232" i="13" a="1"/>
  <c r="AC233" i="13" a="1"/>
  <c r="AC234" i="13" a="1"/>
  <c r="AC235" i="13" a="1"/>
  <c r="AC236" i="13" a="1"/>
  <c r="AC237" i="13" a="1"/>
  <c r="AC238" i="13" a="1"/>
  <c r="AC239" i="13" a="1"/>
  <c r="AC240" i="13" a="1"/>
  <c r="AC241" i="13" a="1"/>
  <c r="AC242" i="13" a="1"/>
  <c r="AC198" i="13"/>
  <c r="AC199" i="13"/>
  <c r="AC200" i="13"/>
  <c r="AC201" i="13"/>
  <c r="AC202" i="13"/>
  <c r="AC203" i="13"/>
  <c r="AC204" i="13"/>
  <c r="AC205" i="13"/>
  <c r="AC206" i="13"/>
  <c r="AC207" i="13"/>
  <c r="AC208" i="13"/>
  <c r="AC209" i="13"/>
  <c r="AC210" i="13"/>
  <c r="AC211" i="13"/>
  <c r="AC212" i="13"/>
  <c r="AC213" i="13"/>
  <c r="AC214" i="13"/>
  <c r="AC215" i="13"/>
  <c r="AC216" i="13"/>
  <c r="AC217" i="13"/>
  <c r="AC218" i="13"/>
  <c r="AC219" i="13"/>
  <c r="AC220" i="13"/>
  <c r="AC221" i="13"/>
  <c r="AC222" i="13"/>
  <c r="AC223" i="13"/>
  <c r="AC224" i="13"/>
  <c r="AC225" i="13"/>
  <c r="AC226" i="13"/>
  <c r="AC227" i="13"/>
  <c r="AC228" i="13"/>
  <c r="AC229" i="13"/>
  <c r="AC230" i="13"/>
  <c r="AC231" i="13"/>
  <c r="AC232" i="13"/>
  <c r="AC233" i="13"/>
  <c r="AC234" i="13"/>
  <c r="AC235" i="13"/>
  <c r="AC236" i="13"/>
  <c r="AC237" i="13"/>
  <c r="AC238" i="13"/>
  <c r="AC239" i="13"/>
  <c r="AC240" i="13"/>
  <c r="AC241" i="13"/>
  <c r="AC242" i="13"/>
  <c r="G99" i="14"/>
  <c r="AB196" i="13" a="1"/>
  <c r="AB196" i="13"/>
  <c r="AB197" i="13" a="1"/>
  <c r="AB197" i="13"/>
  <c r="AB198" i="13" a="1"/>
  <c r="AB199" i="13" a="1"/>
  <c r="AB200" i="13" a="1"/>
  <c r="AB201" i="13" a="1"/>
  <c r="AB202" i="13" a="1"/>
  <c r="AB203" i="13" a="1"/>
  <c r="AB204" i="13" a="1"/>
  <c r="AB205" i="13" a="1"/>
  <c r="AB206" i="13" a="1"/>
  <c r="AB207" i="13" a="1"/>
  <c r="AB208" i="13" a="1"/>
  <c r="AB209" i="13" a="1"/>
  <c r="AB210" i="13" a="1"/>
  <c r="AB211" i="13" a="1"/>
  <c r="AB212" i="13" a="1"/>
  <c r="AB213" i="13" a="1"/>
  <c r="AB214" i="13" a="1"/>
  <c r="AB215" i="13" a="1"/>
  <c r="AB216" i="13" a="1"/>
  <c r="AB217" i="13" a="1"/>
  <c r="AB218" i="13" a="1"/>
  <c r="AB219" i="13" a="1"/>
  <c r="AB220" i="13" a="1"/>
  <c r="AB221" i="13" a="1"/>
  <c r="AB222" i="13" a="1"/>
  <c r="AB223" i="13" a="1"/>
  <c r="AB224" i="13" a="1"/>
  <c r="AB225" i="13" a="1"/>
  <c r="AB226" i="13" a="1"/>
  <c r="AB227" i="13" a="1"/>
  <c r="AB228" i="13" a="1"/>
  <c r="AB229" i="13" a="1"/>
  <c r="AB230" i="13" a="1"/>
  <c r="AB231" i="13" a="1"/>
  <c r="AB232" i="13" a="1"/>
  <c r="AB233" i="13" a="1"/>
  <c r="AB234" i="13" a="1"/>
  <c r="AB235" i="13" a="1"/>
  <c r="AB236" i="13" a="1"/>
  <c r="AB237" i="13" a="1"/>
  <c r="AB238" i="13" a="1"/>
  <c r="AB239" i="13" a="1"/>
  <c r="AB240" i="13" a="1"/>
  <c r="AB241" i="13" a="1"/>
  <c r="AB242" i="13" a="1"/>
  <c r="AB198" i="13"/>
  <c r="AB199" i="13"/>
  <c r="AB200" i="13"/>
  <c r="AB201" i="13"/>
  <c r="AB202" i="13"/>
  <c r="AB203" i="13"/>
  <c r="AB204" i="13"/>
  <c r="AB205" i="13"/>
  <c r="AB206" i="13"/>
  <c r="AB207" i="13"/>
  <c r="AB208" i="13"/>
  <c r="AB209" i="13"/>
  <c r="AB210" i="13"/>
  <c r="AB211" i="13"/>
  <c r="AB212" i="13"/>
  <c r="AB213" i="13"/>
  <c r="AB214" i="13"/>
  <c r="AB215" i="13"/>
  <c r="AB216" i="13"/>
  <c r="AB217" i="13"/>
  <c r="AB218" i="13"/>
  <c r="AB219" i="13"/>
  <c r="AB220" i="13"/>
  <c r="AB221" i="13"/>
  <c r="AB222" i="13"/>
  <c r="AB223" i="13"/>
  <c r="AB224" i="13"/>
  <c r="AB225" i="13"/>
  <c r="AB226" i="13"/>
  <c r="AB227" i="13"/>
  <c r="AB228" i="13"/>
  <c r="AB229" i="13"/>
  <c r="AB230" i="13"/>
  <c r="AB231" i="13"/>
  <c r="AB232" i="13"/>
  <c r="AB233" i="13"/>
  <c r="AB234" i="13"/>
  <c r="AB235" i="13"/>
  <c r="AB236" i="13"/>
  <c r="AB237" i="13"/>
  <c r="AB238" i="13"/>
  <c r="AB239" i="13"/>
  <c r="AB240" i="13"/>
  <c r="AB241" i="13"/>
  <c r="AB242" i="13"/>
  <c r="F99" i="14"/>
  <c r="AA196" i="13" a="1"/>
  <c r="AA196" i="13"/>
  <c r="AA197" i="13" a="1"/>
  <c r="AA197" i="13"/>
  <c r="AA198" i="13" a="1"/>
  <c r="AA199" i="13" a="1"/>
  <c r="AA200" i="13" a="1"/>
  <c r="AA201" i="13" a="1"/>
  <c r="AA202" i="13" a="1"/>
  <c r="AA203" i="13" a="1"/>
  <c r="AA204" i="13" a="1"/>
  <c r="AA205" i="13" a="1"/>
  <c r="AA206" i="13" a="1"/>
  <c r="AA207" i="13" a="1"/>
  <c r="AA208" i="13" a="1"/>
  <c r="AA209" i="13" a="1"/>
  <c r="AA210" i="13" a="1"/>
  <c r="AA211" i="13" a="1"/>
  <c r="AA212" i="13" a="1"/>
  <c r="AA213" i="13" a="1"/>
  <c r="AA214" i="13" a="1"/>
  <c r="AA215" i="13" a="1"/>
  <c r="AA216" i="13" a="1"/>
  <c r="AA217" i="13" a="1"/>
  <c r="AA218" i="13" a="1"/>
  <c r="AA219" i="13" a="1"/>
  <c r="AA220" i="13" a="1"/>
  <c r="AA221" i="13" a="1"/>
  <c r="AA222" i="13" a="1"/>
  <c r="AA223" i="13" a="1"/>
  <c r="AA224" i="13" a="1"/>
  <c r="AA225" i="13" a="1"/>
  <c r="AA226" i="13" a="1"/>
  <c r="AA227" i="13" a="1"/>
  <c r="AA228" i="13" a="1"/>
  <c r="AA229" i="13" a="1"/>
  <c r="AA230" i="13" a="1"/>
  <c r="AA231" i="13" a="1"/>
  <c r="AA232" i="13" a="1"/>
  <c r="AA233" i="13" a="1"/>
  <c r="AA234" i="13" a="1"/>
  <c r="AA235" i="13" a="1"/>
  <c r="AA236" i="13" a="1"/>
  <c r="AA237" i="13" a="1"/>
  <c r="AA238" i="13" a="1"/>
  <c r="AA239" i="13" a="1"/>
  <c r="AA240" i="13" a="1"/>
  <c r="AA241" i="13" a="1"/>
  <c r="AA242" i="13" a="1"/>
  <c r="AA198" i="13"/>
  <c r="AA199" i="13"/>
  <c r="AA200" i="13"/>
  <c r="AA201" i="13"/>
  <c r="AA202" i="13"/>
  <c r="AA203" i="13"/>
  <c r="AA204" i="13"/>
  <c r="AA205" i="13"/>
  <c r="AA206" i="13"/>
  <c r="AA207" i="13"/>
  <c r="AA208" i="13"/>
  <c r="AA209" i="13"/>
  <c r="AA210" i="13"/>
  <c r="AA211" i="13"/>
  <c r="AA212" i="13"/>
  <c r="AA213" i="13"/>
  <c r="AA214" i="13"/>
  <c r="AA215" i="13"/>
  <c r="AA216" i="13"/>
  <c r="AA217" i="13"/>
  <c r="AA218" i="13"/>
  <c r="AA219" i="13"/>
  <c r="AA220" i="13"/>
  <c r="AA221" i="13"/>
  <c r="AA222" i="13"/>
  <c r="AA223" i="13"/>
  <c r="AA224" i="13"/>
  <c r="AA225" i="13"/>
  <c r="AA226" i="13"/>
  <c r="AA227" i="13"/>
  <c r="AA228" i="13"/>
  <c r="AA229" i="13"/>
  <c r="AA230" i="13"/>
  <c r="AA231" i="13"/>
  <c r="AA232" i="13"/>
  <c r="AA233" i="13"/>
  <c r="AA234" i="13"/>
  <c r="AA235" i="13"/>
  <c r="AA236" i="13"/>
  <c r="AA237" i="13"/>
  <c r="AA238" i="13"/>
  <c r="AA239" i="13"/>
  <c r="AA240" i="13"/>
  <c r="AA241" i="13"/>
  <c r="AA242" i="13"/>
  <c r="E99" i="14"/>
  <c r="J211" i="13" a="1"/>
  <c r="J211" i="13"/>
  <c r="J212" i="13" a="1"/>
  <c r="J212" i="13"/>
  <c r="J213" i="13" a="1"/>
  <c r="J214" i="13" a="1"/>
  <c r="J215" i="13" a="1"/>
  <c r="J216" i="13" a="1"/>
  <c r="J217" i="13" a="1"/>
  <c r="J218" i="13" a="1"/>
  <c r="J219" i="13" a="1"/>
  <c r="J220" i="13" a="1"/>
  <c r="J221" i="13" a="1"/>
  <c r="J222" i="13" a="1"/>
  <c r="J223" i="13" a="1"/>
  <c r="J224" i="13" a="1"/>
  <c r="J225" i="13" a="1"/>
  <c r="J226" i="13" a="1"/>
  <c r="J227" i="13" a="1"/>
  <c r="J228" i="13" a="1"/>
  <c r="J229" i="13" a="1"/>
  <c r="J230" i="13" a="1"/>
  <c r="J231" i="13" a="1"/>
  <c r="J232" i="13" a="1"/>
  <c r="J233" i="13" a="1"/>
  <c r="J234" i="13" a="1"/>
  <c r="J235" i="13" a="1"/>
  <c r="J236" i="13" a="1"/>
  <c r="J237" i="13" a="1"/>
  <c r="J238" i="13" a="1"/>
  <c r="J239" i="13" a="1"/>
  <c r="J240" i="13" a="1"/>
  <c r="J241" i="13" a="1"/>
  <c r="J242" i="13" a="1"/>
  <c r="J213" i="13"/>
  <c r="J214" i="13"/>
  <c r="J215" i="13"/>
  <c r="J216" i="13"/>
  <c r="J217" i="13"/>
  <c r="J218" i="13"/>
  <c r="J219" i="13"/>
  <c r="J220" i="13"/>
  <c r="J221" i="13"/>
  <c r="J222" i="13"/>
  <c r="J223" i="13"/>
  <c r="J224" i="13"/>
  <c r="J225" i="13"/>
  <c r="J226" i="13"/>
  <c r="J227" i="13"/>
  <c r="J228" i="13"/>
  <c r="J229" i="13"/>
  <c r="J230" i="13"/>
  <c r="J231" i="13"/>
  <c r="J232" i="13"/>
  <c r="J233" i="13"/>
  <c r="J234" i="13"/>
  <c r="J235" i="13"/>
  <c r="J236" i="13"/>
  <c r="J237" i="13"/>
  <c r="J238" i="13"/>
  <c r="J239" i="13"/>
  <c r="J240" i="13"/>
  <c r="J241" i="13"/>
  <c r="J242" i="13"/>
  <c r="P90" i="15"/>
  <c r="G211" i="13" a="1"/>
  <c r="G211" i="13"/>
  <c r="G212" i="13" a="1"/>
  <c r="G212" i="13"/>
  <c r="G213" i="13" a="1"/>
  <c r="G214" i="13" a="1"/>
  <c r="G215" i="13" a="1"/>
  <c r="G216" i="13" a="1"/>
  <c r="G217" i="13" a="1"/>
  <c r="G218" i="13" a="1"/>
  <c r="G219" i="13" a="1"/>
  <c r="G220" i="13" a="1"/>
  <c r="G221" i="13" a="1"/>
  <c r="G222" i="13" a="1"/>
  <c r="G223" i="13" a="1"/>
  <c r="G224" i="13" a="1"/>
  <c r="G225" i="13" a="1"/>
  <c r="G226" i="13" a="1"/>
  <c r="G227" i="13" a="1"/>
  <c r="G228" i="13" a="1"/>
  <c r="G229" i="13" a="1"/>
  <c r="G230" i="13" a="1"/>
  <c r="G231" i="13" a="1"/>
  <c r="G232" i="13" a="1"/>
  <c r="G233" i="13" a="1"/>
  <c r="G234" i="13" a="1"/>
  <c r="G235" i="13" a="1"/>
  <c r="G236" i="13" a="1"/>
  <c r="G237" i="13" a="1"/>
  <c r="G238" i="13" a="1"/>
  <c r="G239" i="13" a="1"/>
  <c r="G240" i="13" a="1"/>
  <c r="G241" i="13" a="1"/>
  <c r="G242" i="13" a="1"/>
  <c r="G213" i="13"/>
  <c r="G214" i="13"/>
  <c r="G215" i="13"/>
  <c r="G216" i="13"/>
  <c r="G217" i="13"/>
  <c r="G218" i="13"/>
  <c r="G219" i="13"/>
  <c r="G220" i="13"/>
  <c r="G221" i="13"/>
  <c r="G222" i="13"/>
  <c r="G223" i="13"/>
  <c r="G224" i="13"/>
  <c r="G225" i="13"/>
  <c r="G226" i="13"/>
  <c r="G227" i="13"/>
  <c r="G228" i="13"/>
  <c r="G229" i="13"/>
  <c r="G230" i="13"/>
  <c r="G231" i="13"/>
  <c r="G232" i="13"/>
  <c r="G233" i="13"/>
  <c r="G234" i="13"/>
  <c r="G235" i="13"/>
  <c r="G236" i="13"/>
  <c r="G237" i="13"/>
  <c r="G238" i="13"/>
  <c r="G239" i="13"/>
  <c r="G240" i="13"/>
  <c r="G241" i="13"/>
  <c r="G242" i="13"/>
  <c r="Q90" i="15"/>
  <c r="F85" i="16"/>
  <c r="F88" i="16"/>
  <c r="E86" i="16"/>
  <c r="F86" i="16"/>
  <c r="F87" i="16"/>
  <c r="G85" i="16"/>
  <c r="G88" i="16"/>
  <c r="G86" i="16"/>
  <c r="G87" i="16"/>
  <c r="H85" i="16"/>
  <c r="H88" i="16"/>
  <c r="H86" i="16"/>
  <c r="H87" i="16"/>
  <c r="I85" i="16"/>
  <c r="I88" i="16"/>
  <c r="I86" i="16"/>
  <c r="I87" i="16"/>
  <c r="J85" i="16"/>
  <c r="J88" i="16"/>
  <c r="J86" i="16"/>
  <c r="J87" i="16"/>
  <c r="K85" i="16"/>
  <c r="K88" i="16"/>
  <c r="K86" i="16"/>
  <c r="K87" i="16"/>
  <c r="L85" i="16"/>
  <c r="L88" i="16"/>
  <c r="L86" i="16"/>
  <c r="L87" i="16"/>
  <c r="M85" i="16"/>
  <c r="M88" i="16"/>
  <c r="M86" i="16"/>
  <c r="M87" i="16"/>
  <c r="N85" i="16"/>
  <c r="N88" i="16"/>
  <c r="N86" i="16"/>
  <c r="N87" i="16"/>
  <c r="O85" i="16"/>
  <c r="O88" i="16"/>
  <c r="O86" i="16"/>
  <c r="O87" i="16"/>
  <c r="P85" i="16"/>
  <c r="P88" i="16"/>
  <c r="P86" i="16"/>
  <c r="P87" i="16"/>
  <c r="Q85" i="16"/>
  <c r="Q88" i="16"/>
  <c r="Q86" i="16"/>
  <c r="Q87" i="16"/>
  <c r="R85" i="16"/>
  <c r="R88" i="16"/>
  <c r="R86" i="16"/>
  <c r="R87" i="16"/>
  <c r="S85" i="16"/>
  <c r="S88" i="16"/>
  <c r="S86" i="16"/>
  <c r="S87" i="16"/>
  <c r="T85" i="16"/>
  <c r="T88" i="16"/>
  <c r="T86" i="16"/>
  <c r="T87" i="16"/>
  <c r="U85" i="16"/>
  <c r="U88" i="16"/>
  <c r="U86" i="16"/>
  <c r="U87" i="16"/>
  <c r="V85" i="16"/>
  <c r="V88" i="16"/>
  <c r="V86" i="16"/>
  <c r="V87" i="16"/>
  <c r="W85" i="16"/>
  <c r="W88" i="16"/>
  <c r="W86" i="16"/>
  <c r="W87" i="16"/>
  <c r="X85" i="16"/>
  <c r="X88" i="16"/>
  <c r="X86" i="16"/>
  <c r="X87" i="16"/>
  <c r="Y85" i="16"/>
  <c r="Y88" i="16"/>
  <c r="Y86" i="16"/>
  <c r="Y87" i="16"/>
  <c r="Z85" i="16"/>
  <c r="Z88" i="16"/>
  <c r="Z86" i="16"/>
  <c r="Z87" i="16"/>
  <c r="AA85" i="16"/>
  <c r="AA88" i="16"/>
  <c r="AA86" i="16"/>
  <c r="AA87" i="16"/>
  <c r="AB85" i="16"/>
  <c r="AB88" i="16"/>
  <c r="AB86" i="16"/>
  <c r="AB87" i="16"/>
  <c r="AC85" i="16"/>
  <c r="AC88" i="16"/>
  <c r="AC86" i="16"/>
  <c r="AC87" i="16"/>
  <c r="E88" i="16"/>
  <c r="E87" i="16"/>
  <c r="W85" i="14"/>
  <c r="W88" i="14"/>
  <c r="Q86" i="14"/>
  <c r="W86" i="14"/>
  <c r="W87" i="14"/>
  <c r="R85" i="14"/>
  <c r="S85" i="14"/>
  <c r="T85" i="14"/>
  <c r="U85" i="14"/>
  <c r="U88" i="14"/>
  <c r="R86" i="14"/>
  <c r="S86" i="14"/>
  <c r="T86" i="14"/>
  <c r="U86" i="14"/>
  <c r="U87" i="14"/>
  <c r="T88" i="14"/>
  <c r="T87" i="14"/>
  <c r="S88" i="14"/>
  <c r="S87" i="14"/>
  <c r="R88" i="14"/>
  <c r="R87" i="14"/>
  <c r="Q88" i="14"/>
  <c r="Q87" i="14"/>
  <c r="K85" i="14"/>
  <c r="K88" i="14"/>
  <c r="E86" i="14"/>
  <c r="K86" i="14"/>
  <c r="K87" i="14"/>
  <c r="F85" i="14"/>
  <c r="F88" i="14"/>
  <c r="F86" i="14"/>
  <c r="F87" i="14"/>
  <c r="G85" i="14"/>
  <c r="G88" i="14"/>
  <c r="G86" i="14"/>
  <c r="G87" i="14"/>
  <c r="H85" i="14"/>
  <c r="H88" i="14"/>
  <c r="H86" i="14"/>
  <c r="H87" i="14"/>
  <c r="I85" i="14"/>
  <c r="I88" i="14"/>
  <c r="I86" i="14"/>
  <c r="I87" i="14"/>
  <c r="E88" i="14"/>
  <c r="E87" i="14"/>
  <c r="P88" i="15"/>
  <c r="P86" i="15"/>
  <c r="P87" i="15"/>
  <c r="E88" i="15"/>
  <c r="E86" i="15"/>
  <c r="E87" i="15"/>
  <c r="J196" i="13" a="1"/>
  <c r="J196" i="13"/>
  <c r="J197" i="13" a="1"/>
  <c r="J197" i="13"/>
  <c r="J198" i="13" a="1"/>
  <c r="J199" i="13" a="1"/>
  <c r="J200" i="13" a="1"/>
  <c r="J201" i="13" a="1"/>
  <c r="J202" i="13" a="1"/>
  <c r="J203" i="13" a="1"/>
  <c r="J204" i="13" a="1"/>
  <c r="J205" i="13" a="1"/>
  <c r="J206" i="13" a="1"/>
  <c r="J207" i="13" a="1"/>
  <c r="J208" i="13" a="1"/>
  <c r="J209" i="13" a="1"/>
  <c r="J210" i="13" a="1"/>
  <c r="J198" i="13"/>
  <c r="J199" i="13"/>
  <c r="J200" i="13"/>
  <c r="J201" i="13"/>
  <c r="J202" i="13"/>
  <c r="J203" i="13"/>
  <c r="J204" i="13"/>
  <c r="J205" i="13"/>
  <c r="J206" i="13"/>
  <c r="J207" i="13"/>
  <c r="J208" i="13"/>
  <c r="J209" i="13"/>
  <c r="J210" i="13"/>
  <c r="E90" i="15"/>
  <c r="G196" i="13" a="1"/>
  <c r="G196" i="13"/>
  <c r="G197" i="13" a="1"/>
  <c r="G197" i="13"/>
  <c r="G198" i="13" a="1"/>
  <c r="G199" i="13" a="1"/>
  <c r="G200" i="13" a="1"/>
  <c r="G201" i="13" a="1"/>
  <c r="G202" i="13" a="1"/>
  <c r="G203" i="13" a="1"/>
  <c r="G204" i="13" a="1"/>
  <c r="G205" i="13" a="1"/>
  <c r="G206" i="13" a="1"/>
  <c r="G207" i="13" a="1"/>
  <c r="G208" i="13" a="1"/>
  <c r="G209" i="13" a="1"/>
  <c r="G210" i="13" a="1"/>
  <c r="G198" i="13"/>
  <c r="G199" i="13"/>
  <c r="G200" i="13"/>
  <c r="G201" i="13"/>
  <c r="G202" i="13"/>
  <c r="G203" i="13"/>
  <c r="G204" i="13"/>
  <c r="G205" i="13"/>
  <c r="G206" i="13"/>
  <c r="G207" i="13"/>
  <c r="G208" i="13"/>
  <c r="G209" i="13"/>
  <c r="G210" i="13"/>
  <c r="F90" i="15"/>
  <c r="C180" i="16"/>
  <c r="BS85" i="13"/>
  <c r="BS2047" i="13"/>
  <c r="BR85" i="13"/>
  <c r="BR2047" i="13"/>
  <c r="BQ85" i="13"/>
  <c r="BQ2047" i="13"/>
  <c r="BP85" i="13"/>
  <c r="BP2047" i="13"/>
  <c r="BO85" i="13"/>
  <c r="BO2047" i="13"/>
  <c r="BN85" i="13"/>
  <c r="BN2047" i="13"/>
  <c r="BM85" i="13"/>
  <c r="BM2047" i="13"/>
  <c r="BL85" i="13"/>
  <c r="BL2047" i="13"/>
  <c r="BK85" i="13"/>
  <c r="BK2047" i="13"/>
  <c r="BJ85" i="13"/>
  <c r="BJ2047" i="13"/>
  <c r="BI85" i="13"/>
  <c r="BI2047" i="13"/>
  <c r="BH85" i="13"/>
  <c r="BH2047" i="13"/>
  <c r="BG85" i="13"/>
  <c r="BG2047" i="13"/>
  <c r="BF85" i="13"/>
  <c r="BF2047" i="13"/>
  <c r="BE85" i="13"/>
  <c r="BE2047" i="13"/>
  <c r="BD85" i="13"/>
  <c r="BD2047" i="13"/>
  <c r="BC85" i="13"/>
  <c r="BC2047" i="13"/>
  <c r="BB85" i="13"/>
  <c r="BB2047" i="13"/>
  <c r="BA85" i="13"/>
  <c r="BA2047" i="13"/>
  <c r="AZ85" i="13"/>
  <c r="AZ2047" i="13"/>
  <c r="AY85" i="13"/>
  <c r="AY2047" i="13"/>
  <c r="AX85" i="13"/>
  <c r="AX2047" i="13"/>
  <c r="AW85" i="13"/>
  <c r="AW2047" i="13"/>
  <c r="AV85" i="13"/>
  <c r="AV2047" i="13"/>
  <c r="AU85" i="13"/>
  <c r="AU2047" i="13"/>
  <c r="AS85" i="13"/>
  <c r="AS2047" i="13"/>
  <c r="AQ85" i="13"/>
  <c r="AQ2047" i="13"/>
  <c r="AP85" i="13"/>
  <c r="AP2047" i="13"/>
  <c r="AO85" i="13"/>
  <c r="AO2047" i="13"/>
  <c r="AN85" i="13"/>
  <c r="AN2047" i="13"/>
  <c r="AM85" i="13"/>
  <c r="AM2047" i="13"/>
  <c r="AG85" i="13"/>
  <c r="AG2047" i="13"/>
  <c r="AE85" i="13"/>
  <c r="AE2047" i="13"/>
  <c r="AD85" i="13"/>
  <c r="AD2047" i="13"/>
  <c r="AC85" i="13"/>
  <c r="AC2047" i="13"/>
  <c r="AB85" i="13"/>
  <c r="AB2047" i="13"/>
  <c r="AA85" i="13"/>
  <c r="AA2047" i="13"/>
  <c r="C245" i="14"/>
  <c r="K245" i="14" a="1"/>
  <c r="K245" i="14"/>
  <c r="C246" i="14"/>
  <c r="K246" i="14" a="1"/>
  <c r="K246" i="14"/>
  <c r="C247" i="14"/>
  <c r="K247" i="14" a="1"/>
  <c r="K247" i="14"/>
  <c r="C248" i="14"/>
  <c r="K248" i="14" a="1"/>
  <c r="K248" i="14"/>
  <c r="C249" i="14"/>
  <c r="K249" i="14" a="1"/>
  <c r="K249" i="14"/>
  <c r="C250" i="14"/>
  <c r="K250" i="14" a="1"/>
  <c r="K250" i="14"/>
  <c r="C251" i="14"/>
  <c r="K251" i="14" a="1"/>
  <c r="K251" i="14"/>
  <c r="C252" i="14"/>
  <c r="K252" i="14" a="1"/>
  <c r="K252" i="14"/>
  <c r="C253" i="14"/>
  <c r="K253" i="14" a="1"/>
  <c r="K253" i="14"/>
  <c r="C254" i="14"/>
  <c r="K254" i="14" a="1"/>
  <c r="K254" i="14"/>
  <c r="C255" i="14"/>
  <c r="K255" i="14" a="1"/>
  <c r="K255" i="14"/>
  <c r="C256" i="14"/>
  <c r="K256" i="14" a="1"/>
  <c r="K256" i="14"/>
  <c r="C257" i="14"/>
  <c r="K257" i="14" a="1"/>
  <c r="K257" i="14"/>
  <c r="C258" i="14"/>
  <c r="K258" i="14" a="1"/>
  <c r="K258" i="14"/>
  <c r="C259" i="14"/>
  <c r="K259" i="14" a="1"/>
  <c r="K259" i="14"/>
  <c r="C260" i="14"/>
  <c r="K260" i="14" a="1"/>
  <c r="K260" i="14"/>
  <c r="C261" i="14"/>
  <c r="K261" i="14" a="1"/>
  <c r="K261" i="14"/>
  <c r="C262" i="14"/>
  <c r="K262" i="14" a="1"/>
  <c r="K262" i="14"/>
  <c r="C263" i="14"/>
  <c r="K263" i="14" a="1"/>
  <c r="K263" i="14"/>
  <c r="C264" i="14"/>
  <c r="K264" i="14" a="1"/>
  <c r="K264" i="14"/>
  <c r="C265" i="14"/>
  <c r="K265" i="14" a="1"/>
  <c r="K265" i="14"/>
  <c r="C266" i="14"/>
  <c r="K266" i="14" a="1"/>
  <c r="K266" i="14"/>
  <c r="C267" i="14"/>
  <c r="K267" i="14" a="1"/>
  <c r="K267" i="14"/>
  <c r="C268" i="14"/>
  <c r="K268" i="14" a="1"/>
  <c r="K268" i="14"/>
  <c r="C269" i="14"/>
  <c r="K269" i="14" a="1"/>
  <c r="K269" i="14"/>
  <c r="C270" i="14"/>
  <c r="K270" i="14" a="1"/>
  <c r="K270" i="14"/>
  <c r="C271" i="14"/>
  <c r="K271" i="14" a="1"/>
  <c r="K271" i="14"/>
  <c r="C272" i="14"/>
  <c r="K272" i="14" a="1"/>
  <c r="K272" i="14"/>
  <c r="C273" i="14"/>
  <c r="K273" i="14" a="1"/>
  <c r="K273" i="14"/>
  <c r="C274" i="14"/>
  <c r="K274" i="14" a="1"/>
  <c r="K274" i="14"/>
  <c r="C275" i="14"/>
  <c r="K275" i="14" a="1"/>
  <c r="K275" i="14"/>
  <c r="C276" i="14"/>
  <c r="K276" i="14" a="1"/>
  <c r="K276" i="14"/>
  <c r="C277" i="14"/>
  <c r="K277" i="14" a="1"/>
  <c r="K277" i="14"/>
  <c r="C278" i="14"/>
  <c r="K278" i="14" a="1"/>
  <c r="K278" i="14"/>
  <c r="C279" i="14"/>
  <c r="K279" i="14" a="1"/>
  <c r="K279" i="14"/>
  <c r="C280" i="14"/>
  <c r="K280" i="14" a="1"/>
  <c r="K280" i="14"/>
  <c r="C281" i="14"/>
  <c r="K281" i="14" a="1"/>
  <c r="K281" i="14"/>
  <c r="C282" i="14"/>
  <c r="K282" i="14" a="1"/>
  <c r="K282" i="14"/>
  <c r="C283" i="14"/>
  <c r="K283" i="14" a="1"/>
  <c r="K283" i="14"/>
  <c r="C284" i="14"/>
  <c r="K284" i="14" a="1"/>
  <c r="K284" i="14"/>
  <c r="C285" i="14"/>
  <c r="K285" i="14" a="1"/>
  <c r="K285" i="14"/>
  <c r="C286" i="14"/>
  <c r="K286" i="14" a="1"/>
  <c r="K286" i="14"/>
  <c r="C287" i="14"/>
  <c r="K287" i="14" a="1"/>
  <c r="K287" i="14"/>
  <c r="C288" i="14"/>
  <c r="K288" i="14" a="1"/>
  <c r="K288" i="14"/>
  <c r="C289" i="14"/>
  <c r="K289" i="14" a="1"/>
  <c r="K289" i="14"/>
  <c r="C290" i="14"/>
  <c r="K290" i="14" a="1"/>
  <c r="K290" i="14"/>
  <c r="C291" i="14"/>
  <c r="K291" i="14" a="1"/>
  <c r="K291" i="14"/>
  <c r="C292" i="14"/>
  <c r="K292" i="14" a="1"/>
  <c r="K292" i="14"/>
  <c r="C293" i="14"/>
  <c r="K293" i="14" a="1"/>
  <c r="K293" i="14"/>
  <c r="C294" i="14"/>
  <c r="K294" i="14" a="1"/>
  <c r="K294" i="14"/>
  <c r="C295" i="14"/>
  <c r="K295" i="14" a="1"/>
  <c r="K295" i="14"/>
  <c r="C296" i="14"/>
  <c r="K296" i="14" a="1"/>
  <c r="K296" i="14"/>
  <c r="C297" i="14"/>
  <c r="K297" i="14" a="1"/>
  <c r="K297" i="14"/>
  <c r="C298" i="14"/>
  <c r="K298" i="14" a="1"/>
  <c r="K298" i="14"/>
  <c r="C299" i="14"/>
  <c r="K299" i="14" a="1"/>
  <c r="K299" i="14"/>
  <c r="C300" i="14"/>
  <c r="K300" i="14" a="1"/>
  <c r="K300" i="14"/>
  <c r="C301" i="14"/>
  <c r="K301" i="14" a="1"/>
  <c r="K301" i="14"/>
  <c r="C302" i="14"/>
  <c r="K302" i="14" a="1"/>
  <c r="K302" i="14"/>
  <c r="C303" i="14"/>
  <c r="K303" i="14" a="1"/>
  <c r="K303" i="14"/>
  <c r="C304" i="14"/>
  <c r="K304" i="14" a="1"/>
  <c r="K304" i="14"/>
  <c r="C305" i="14"/>
  <c r="K305" i="14" a="1"/>
  <c r="K305" i="14"/>
  <c r="C306" i="14"/>
  <c r="K306" i="14" a="1"/>
  <c r="K306" i="14"/>
  <c r="C307" i="14"/>
  <c r="K307" i="14" a="1"/>
  <c r="K307" i="14"/>
  <c r="C308" i="14"/>
  <c r="K308" i="14" a="1"/>
  <c r="K308" i="14"/>
  <c r="C309" i="14"/>
  <c r="K309" i="14" a="1"/>
  <c r="K309" i="14"/>
  <c r="C310" i="14"/>
  <c r="K310" i="14" a="1"/>
  <c r="K310" i="14"/>
  <c r="C311" i="14"/>
  <c r="K311" i="14" a="1"/>
  <c r="K311" i="14"/>
  <c r="C312" i="14"/>
  <c r="K312" i="14" a="1"/>
  <c r="K312" i="14"/>
  <c r="C313" i="14"/>
  <c r="K313" i="14" a="1"/>
  <c r="K313" i="14"/>
  <c r="C314" i="14"/>
  <c r="K314" i="14" a="1"/>
  <c r="K314" i="14"/>
  <c r="C315" i="14"/>
  <c r="K315" i="14" a="1"/>
  <c r="K315" i="14"/>
  <c r="C316" i="14"/>
  <c r="K316" i="14" a="1"/>
  <c r="K316" i="14"/>
  <c r="C317" i="14"/>
  <c r="K317" i="14" a="1"/>
  <c r="K317" i="14"/>
  <c r="C318" i="14"/>
  <c r="K318" i="14" a="1"/>
  <c r="K318" i="14"/>
  <c r="C319" i="14"/>
  <c r="K319" i="14" a="1"/>
  <c r="K319" i="14"/>
  <c r="C320" i="14"/>
  <c r="K320" i="14" a="1"/>
  <c r="K320" i="14"/>
  <c r="C321" i="14"/>
  <c r="K321" i="14" a="1"/>
  <c r="K321" i="14"/>
  <c r="C322" i="14"/>
  <c r="K322" i="14" a="1"/>
  <c r="K322" i="14"/>
  <c r="C323" i="14"/>
  <c r="K323" i="14" a="1"/>
  <c r="K323" i="14"/>
  <c r="C324" i="14"/>
  <c r="K324" i="14" a="1"/>
  <c r="K324" i="14"/>
  <c r="C325" i="14"/>
  <c r="K325" i="14" a="1"/>
  <c r="K325" i="14"/>
  <c r="C326" i="14"/>
  <c r="K326" i="14" a="1"/>
  <c r="K326" i="14"/>
  <c r="C327" i="14"/>
  <c r="K327" i="14" a="1"/>
  <c r="K327" i="14"/>
  <c r="C328" i="14"/>
  <c r="K328" i="14" a="1"/>
  <c r="K328" i="14"/>
  <c r="C329" i="14"/>
  <c r="K329" i="14" a="1"/>
  <c r="K329" i="14"/>
  <c r="C330" i="14"/>
  <c r="K330" i="14" a="1"/>
  <c r="K330" i="14"/>
  <c r="C331" i="14"/>
  <c r="K331" i="14" a="1"/>
  <c r="K331" i="14"/>
  <c r="C332" i="14"/>
  <c r="K332" i="14" a="1"/>
  <c r="K332" i="14"/>
  <c r="C333" i="14"/>
  <c r="K333" i="14" a="1"/>
  <c r="K333" i="14"/>
  <c r="C334" i="14"/>
  <c r="K334" i="14" a="1"/>
  <c r="K334" i="14"/>
  <c r="C335" i="14"/>
  <c r="K335" i="14" a="1"/>
  <c r="K335" i="14"/>
  <c r="C336" i="14"/>
  <c r="K336" i="14" a="1"/>
  <c r="K336" i="14"/>
  <c r="C337" i="14"/>
  <c r="K337" i="14" a="1"/>
  <c r="K337" i="14"/>
  <c r="C338" i="14"/>
  <c r="K338" i="14" a="1"/>
  <c r="K338" i="14"/>
  <c r="C339" i="14"/>
  <c r="K339" i="14" a="1"/>
  <c r="K339" i="14"/>
  <c r="C340" i="14"/>
  <c r="K340" i="14" a="1"/>
  <c r="K340" i="14"/>
  <c r="C341" i="14"/>
  <c r="K341" i="14" a="1"/>
  <c r="K341" i="14"/>
  <c r="C342" i="14"/>
  <c r="K342" i="14" a="1"/>
  <c r="K342" i="14"/>
  <c r="C343" i="14"/>
  <c r="K343" i="14" a="1"/>
  <c r="K343" i="14"/>
  <c r="C344" i="14"/>
  <c r="K344" i="14" a="1"/>
  <c r="K344" i="14"/>
  <c r="K84" i="14"/>
  <c r="K195" i="14"/>
  <c r="F84" i="14"/>
  <c r="G84" i="14"/>
  <c r="H84" i="14"/>
  <c r="I84" i="14"/>
  <c r="I195" i="14"/>
  <c r="H195" i="14"/>
  <c r="G195" i="14"/>
  <c r="F195" i="14"/>
  <c r="E195" i="14"/>
  <c r="K197" i="14"/>
  <c r="W84" i="14"/>
  <c r="W195" i="14"/>
  <c r="O196" i="14"/>
  <c r="O197" i="14"/>
  <c r="O198" i="14"/>
  <c r="O199" i="14"/>
  <c r="O195" i="14"/>
  <c r="O200" i="14"/>
  <c r="O201" i="14"/>
  <c r="O202" i="14"/>
  <c r="O203" i="14"/>
  <c r="O204" i="14"/>
  <c r="O205" i="14"/>
  <c r="O206" i="14"/>
  <c r="O207" i="14"/>
  <c r="O208" i="14"/>
  <c r="O209" i="14"/>
  <c r="O210" i="14"/>
  <c r="O211" i="14"/>
  <c r="O212" i="14"/>
  <c r="O213" i="14"/>
  <c r="O214" i="14"/>
  <c r="O215" i="14"/>
  <c r="O216" i="14"/>
  <c r="O217" i="14"/>
  <c r="O218" i="14"/>
  <c r="O219" i="14"/>
  <c r="O220" i="14"/>
  <c r="O221" i="14"/>
  <c r="O222" i="14"/>
  <c r="O223" i="14"/>
  <c r="O224" i="14"/>
  <c r="O225" i="14"/>
  <c r="O226" i="14"/>
  <c r="O227" i="14"/>
  <c r="O228" i="14"/>
  <c r="O229" i="14"/>
  <c r="O230" i="14"/>
  <c r="O231" i="14"/>
  <c r="O232" i="14"/>
  <c r="O233" i="14"/>
  <c r="O234" i="14"/>
  <c r="O235" i="14"/>
  <c r="O236" i="14"/>
  <c r="O237" i="14"/>
  <c r="O238" i="14"/>
  <c r="O239" i="14"/>
  <c r="O240" i="14"/>
  <c r="O241" i="14"/>
  <c r="O242" i="14"/>
  <c r="O243" i="14"/>
  <c r="O244" i="14"/>
  <c r="O245" i="14"/>
  <c r="W245" i="14" a="1"/>
  <c r="W245" i="14"/>
  <c r="O246" i="14"/>
  <c r="W246" i="14" a="1"/>
  <c r="W246" i="14"/>
  <c r="O247" i="14"/>
  <c r="W247" i="14" a="1"/>
  <c r="W247" i="14"/>
  <c r="O248" i="14"/>
  <c r="W248" i="14" a="1"/>
  <c r="W248" i="14"/>
  <c r="O249" i="14"/>
  <c r="W249" i="14" a="1"/>
  <c r="W249" i="14"/>
  <c r="O250" i="14"/>
  <c r="W250" i="14" a="1"/>
  <c r="W250" i="14"/>
  <c r="O251" i="14"/>
  <c r="W251" i="14" a="1"/>
  <c r="W251" i="14"/>
  <c r="O252" i="14"/>
  <c r="W252" i="14" a="1"/>
  <c r="W252" i="14"/>
  <c r="O253" i="14"/>
  <c r="W253" i="14" a="1"/>
  <c r="W253" i="14"/>
  <c r="O254" i="14"/>
  <c r="W254" i="14" a="1"/>
  <c r="W254" i="14"/>
  <c r="O255" i="14"/>
  <c r="W255" i="14" a="1"/>
  <c r="W255" i="14"/>
  <c r="O256" i="14"/>
  <c r="W256" i="14" a="1"/>
  <c r="W256" i="14"/>
  <c r="O257" i="14"/>
  <c r="W257" i="14" a="1"/>
  <c r="W257" i="14"/>
  <c r="O258" i="14"/>
  <c r="W258" i="14" a="1"/>
  <c r="W258" i="14"/>
  <c r="O259" i="14"/>
  <c r="W259" i="14" a="1"/>
  <c r="W259" i="14"/>
  <c r="O260" i="14"/>
  <c r="W260" i="14" a="1"/>
  <c r="W260" i="14"/>
  <c r="O261" i="14"/>
  <c r="W261" i="14" a="1"/>
  <c r="W261" i="14"/>
  <c r="O262" i="14"/>
  <c r="W262" i="14" a="1"/>
  <c r="W262" i="14"/>
  <c r="O263" i="14"/>
  <c r="W263" i="14" a="1"/>
  <c r="W263" i="14"/>
  <c r="O264" i="14"/>
  <c r="W264" i="14" a="1"/>
  <c r="W264" i="14"/>
  <c r="O265" i="14"/>
  <c r="W265" i="14" a="1"/>
  <c r="W265" i="14"/>
  <c r="O266" i="14"/>
  <c r="W266" i="14" a="1"/>
  <c r="W266" i="14"/>
  <c r="O267" i="14"/>
  <c r="W267" i="14" a="1"/>
  <c r="W267" i="14"/>
  <c r="O268" i="14"/>
  <c r="W268" i="14" a="1"/>
  <c r="W268" i="14"/>
  <c r="O269" i="14"/>
  <c r="W269" i="14" a="1"/>
  <c r="W269" i="14"/>
  <c r="O270" i="14"/>
  <c r="W270" i="14" a="1"/>
  <c r="W270" i="14"/>
  <c r="O271" i="14"/>
  <c r="W271" i="14" a="1"/>
  <c r="W271" i="14"/>
  <c r="O272" i="14"/>
  <c r="W272" i="14" a="1"/>
  <c r="W272" i="14"/>
  <c r="O273" i="14"/>
  <c r="W273" i="14" a="1"/>
  <c r="W273" i="14"/>
  <c r="O274" i="14"/>
  <c r="W274" i="14" a="1"/>
  <c r="W274" i="14"/>
  <c r="O275" i="14"/>
  <c r="W275" i="14" a="1"/>
  <c r="W275" i="14"/>
  <c r="O276" i="14"/>
  <c r="W276" i="14" a="1"/>
  <c r="W276" i="14"/>
  <c r="O277" i="14"/>
  <c r="W277" i="14" a="1"/>
  <c r="W277" i="14"/>
  <c r="O278" i="14"/>
  <c r="W278" i="14" a="1"/>
  <c r="W278" i="14"/>
  <c r="O279" i="14"/>
  <c r="W279" i="14" a="1"/>
  <c r="W279" i="14"/>
  <c r="O280" i="14"/>
  <c r="W280" i="14" a="1"/>
  <c r="W280" i="14"/>
  <c r="O281" i="14"/>
  <c r="W281" i="14" a="1"/>
  <c r="W281" i="14"/>
  <c r="O282" i="14"/>
  <c r="W282" i="14" a="1"/>
  <c r="W282" i="14"/>
  <c r="O283" i="14"/>
  <c r="W283" i="14" a="1"/>
  <c r="W283" i="14"/>
  <c r="O284" i="14"/>
  <c r="W284" i="14" a="1"/>
  <c r="W284" i="14"/>
  <c r="O285" i="14"/>
  <c r="W285" i="14" a="1"/>
  <c r="W285" i="14"/>
  <c r="O286" i="14"/>
  <c r="W286" i="14" a="1"/>
  <c r="W286" i="14"/>
  <c r="O287" i="14"/>
  <c r="W287" i="14" a="1"/>
  <c r="W287" i="14"/>
  <c r="O288" i="14"/>
  <c r="W288" i="14" a="1"/>
  <c r="W288" i="14"/>
  <c r="O289" i="14"/>
  <c r="W289" i="14" a="1"/>
  <c r="W289" i="14"/>
  <c r="O290" i="14"/>
  <c r="W290" i="14" a="1"/>
  <c r="W290" i="14"/>
  <c r="O291" i="14"/>
  <c r="W291" i="14" a="1"/>
  <c r="W291" i="14"/>
  <c r="O292" i="14"/>
  <c r="W292" i="14" a="1"/>
  <c r="W292" i="14"/>
  <c r="O293" i="14"/>
  <c r="W293" i="14" a="1"/>
  <c r="W293" i="14"/>
  <c r="O294" i="14"/>
  <c r="W294" i="14" a="1"/>
  <c r="W294" i="14"/>
  <c r="O295" i="14"/>
  <c r="W295" i="14" a="1"/>
  <c r="W295" i="14"/>
  <c r="O296" i="14"/>
  <c r="W296" i="14" a="1"/>
  <c r="W296" i="14"/>
  <c r="O297" i="14"/>
  <c r="W297" i="14" a="1"/>
  <c r="W297" i="14"/>
  <c r="O298" i="14"/>
  <c r="W298" i="14" a="1"/>
  <c r="W298" i="14"/>
  <c r="O299" i="14"/>
  <c r="W299" i="14" a="1"/>
  <c r="W299" i="14"/>
  <c r="O300" i="14"/>
  <c r="W300" i="14" a="1"/>
  <c r="W300" i="14"/>
  <c r="O301" i="14"/>
  <c r="W301" i="14" a="1"/>
  <c r="W301" i="14"/>
  <c r="O302" i="14"/>
  <c r="W302" i="14" a="1"/>
  <c r="W302" i="14"/>
  <c r="O303" i="14"/>
  <c r="W303" i="14" a="1"/>
  <c r="W303" i="14"/>
  <c r="O304" i="14"/>
  <c r="W304" i="14" a="1"/>
  <c r="W304" i="14"/>
  <c r="O305" i="14"/>
  <c r="W305" i="14" a="1"/>
  <c r="W305" i="14"/>
  <c r="O306" i="14"/>
  <c r="W306" i="14" a="1"/>
  <c r="W306" i="14"/>
  <c r="O307" i="14"/>
  <c r="W307" i="14" a="1"/>
  <c r="W307" i="14"/>
  <c r="O308" i="14"/>
  <c r="W308" i="14" a="1"/>
  <c r="W308" i="14"/>
  <c r="O309" i="14"/>
  <c r="W309" i="14" a="1"/>
  <c r="W309" i="14"/>
  <c r="O310" i="14"/>
  <c r="W310" i="14" a="1"/>
  <c r="W310" i="14"/>
  <c r="O311" i="14"/>
  <c r="W311" i="14" a="1"/>
  <c r="W311" i="14"/>
  <c r="O312" i="14"/>
  <c r="W312" i="14" a="1"/>
  <c r="W312" i="14"/>
  <c r="O313" i="14"/>
  <c r="W313" i="14" a="1"/>
  <c r="W313" i="14"/>
  <c r="O314" i="14"/>
  <c r="W314" i="14" a="1"/>
  <c r="W314" i="14"/>
  <c r="O315" i="14"/>
  <c r="W315" i="14" a="1"/>
  <c r="W315" i="14"/>
  <c r="O316" i="14"/>
  <c r="W316" i="14" a="1"/>
  <c r="W316" i="14"/>
  <c r="O317" i="14"/>
  <c r="W317" i="14" a="1"/>
  <c r="W317" i="14"/>
  <c r="O318" i="14"/>
  <c r="W318" i="14" a="1"/>
  <c r="W318" i="14"/>
  <c r="O319" i="14"/>
  <c r="W319" i="14" a="1"/>
  <c r="W319" i="14"/>
  <c r="O320" i="14"/>
  <c r="W320" i="14" a="1"/>
  <c r="W320" i="14"/>
  <c r="O321" i="14"/>
  <c r="W321" i="14" a="1"/>
  <c r="W321" i="14"/>
  <c r="O322" i="14"/>
  <c r="W322" i="14" a="1"/>
  <c r="W322" i="14"/>
  <c r="O323" i="14"/>
  <c r="W323" i="14" a="1"/>
  <c r="W323" i="14"/>
  <c r="O324" i="14"/>
  <c r="W324" i="14" a="1"/>
  <c r="W324" i="14"/>
  <c r="O325" i="14"/>
  <c r="W325" i="14" a="1"/>
  <c r="W325" i="14"/>
  <c r="O326" i="14"/>
  <c r="W326" i="14" a="1"/>
  <c r="W326" i="14"/>
  <c r="O327" i="14"/>
  <c r="W327" i="14" a="1"/>
  <c r="W327" i="14"/>
  <c r="O328" i="14"/>
  <c r="W328" i="14" a="1"/>
  <c r="W328" i="14"/>
  <c r="O329" i="14"/>
  <c r="W329" i="14" a="1"/>
  <c r="W329" i="14"/>
  <c r="O330" i="14"/>
  <c r="W330" i="14" a="1"/>
  <c r="W330" i="14"/>
  <c r="O331" i="14"/>
  <c r="W331" i="14" a="1"/>
  <c r="W331" i="14"/>
  <c r="O332" i="14"/>
  <c r="W332" i="14" a="1"/>
  <c r="W332" i="14"/>
  <c r="O333" i="14"/>
  <c r="W333" i="14" a="1"/>
  <c r="W333" i="14"/>
  <c r="O334" i="14"/>
  <c r="W334" i="14" a="1"/>
  <c r="W334" i="14"/>
  <c r="O335" i="14"/>
  <c r="W335" i="14" a="1"/>
  <c r="W335" i="14"/>
  <c r="O336" i="14"/>
  <c r="W336" i="14" a="1"/>
  <c r="W336" i="14"/>
  <c r="O337" i="14"/>
  <c r="W337" i="14" a="1"/>
  <c r="W337" i="14"/>
  <c r="O338" i="14"/>
  <c r="W338" i="14" a="1"/>
  <c r="W338" i="14"/>
  <c r="O339" i="14"/>
  <c r="W339" i="14" a="1"/>
  <c r="W339" i="14"/>
  <c r="O340" i="14"/>
  <c r="W340" i="14" a="1"/>
  <c r="W340" i="14"/>
  <c r="O341" i="14"/>
  <c r="W341" i="14" a="1"/>
  <c r="W341" i="14"/>
  <c r="O342" i="14"/>
  <c r="W342" i="14" a="1"/>
  <c r="W342" i="14"/>
  <c r="O343" i="14"/>
  <c r="W343" i="14" a="1"/>
  <c r="W343" i="14"/>
  <c r="O344" i="14"/>
  <c r="W344" i="14" a="1"/>
  <c r="W344" i="14"/>
  <c r="AS5" i="13"/>
  <c r="AS27" i="13"/>
  <c r="AS80" i="13"/>
  <c r="AS6" i="13"/>
  <c r="AS7" i="13"/>
  <c r="AS8" i="13"/>
  <c r="AS9" i="13"/>
  <c r="AS10" i="13"/>
  <c r="AS11" i="13"/>
  <c r="AS12" i="13"/>
  <c r="AS13" i="13"/>
  <c r="AS14" i="13"/>
  <c r="AS15" i="13"/>
  <c r="AS16" i="13"/>
  <c r="AS17" i="13"/>
  <c r="AS18" i="13"/>
  <c r="AS19" i="13"/>
  <c r="AS20" i="13"/>
  <c r="AS21" i="13"/>
  <c r="AS22" i="13"/>
  <c r="AS23" i="13"/>
  <c r="AS24" i="13"/>
  <c r="AS25" i="13"/>
  <c r="AS26" i="13"/>
  <c r="AS28" i="13"/>
  <c r="AS29" i="13"/>
  <c r="AS30" i="13"/>
  <c r="AS31" i="13"/>
  <c r="AS32" i="13"/>
  <c r="AS33" i="13"/>
  <c r="AS34" i="13"/>
  <c r="AS35" i="13"/>
  <c r="AS36" i="13"/>
  <c r="AS37" i="13"/>
  <c r="AS38" i="13"/>
  <c r="AS39" i="13"/>
  <c r="AS40" i="13"/>
  <c r="AS41" i="13"/>
  <c r="AS42" i="13"/>
  <c r="AS43" i="13"/>
  <c r="AS44" i="13"/>
  <c r="AS45" i="13"/>
  <c r="AS46" i="13"/>
  <c r="AS47" i="13"/>
  <c r="AS48" i="13"/>
  <c r="AS49" i="13"/>
  <c r="AS50" i="13"/>
  <c r="AS51" i="13"/>
  <c r="AS52" i="13"/>
  <c r="AS53" i="13"/>
  <c r="AS54" i="13"/>
  <c r="AS55" i="13"/>
  <c r="AS56" i="13"/>
  <c r="AS57" i="13"/>
  <c r="AS58" i="13"/>
  <c r="AS59" i="13"/>
  <c r="AS60" i="13"/>
  <c r="AS61" i="13"/>
  <c r="AS62" i="13"/>
  <c r="AS63" i="13"/>
  <c r="AS64" i="13"/>
  <c r="AS65" i="13"/>
  <c r="AS66" i="13"/>
  <c r="AS67" i="13"/>
  <c r="AS68" i="13"/>
  <c r="AS69" i="13"/>
  <c r="AS70" i="13"/>
  <c r="AS71" i="13"/>
  <c r="AS72" i="13"/>
  <c r="AS73" i="13"/>
  <c r="AS74" i="13"/>
  <c r="AS75" i="13"/>
  <c r="AS76" i="13"/>
  <c r="AS77" i="13"/>
  <c r="AS78" i="13"/>
  <c r="AS79" i="13"/>
  <c r="AS81" i="13"/>
  <c r="AS196" i="13" a="1"/>
  <c r="AS196" i="13"/>
  <c r="W197" i="14"/>
  <c r="R84" i="14"/>
  <c r="R195" i="14"/>
  <c r="S84" i="14"/>
  <c r="S195" i="14"/>
  <c r="T84" i="14"/>
  <c r="T195" i="14"/>
  <c r="U84" i="14"/>
  <c r="U195" i="14"/>
  <c r="Q195" i="14"/>
  <c r="T100" i="12"/>
  <c r="U100" i="12"/>
  <c r="T101" i="12"/>
  <c r="U101" i="12"/>
  <c r="T102" i="12"/>
  <c r="U102" i="12"/>
  <c r="T103" i="12"/>
  <c r="U103" i="12"/>
  <c r="T104" i="12"/>
  <c r="U104" i="12"/>
  <c r="T105" i="12"/>
  <c r="U105" i="12"/>
  <c r="T106" i="12"/>
  <c r="U106" i="12"/>
  <c r="U107" i="12"/>
  <c r="U108" i="12"/>
  <c r="U109" i="12"/>
  <c r="U110" i="12"/>
  <c r="U111" i="12"/>
  <c r="U112" i="12"/>
  <c r="U113" i="12"/>
  <c r="U114" i="12"/>
  <c r="U115" i="12"/>
  <c r="U116" i="12"/>
  <c r="U117" i="12"/>
  <c r="U118" i="12"/>
  <c r="U119" i="12"/>
  <c r="U120" i="12"/>
  <c r="U121" i="12"/>
  <c r="U122" i="12"/>
  <c r="U123" i="12"/>
  <c r="U124" i="12"/>
  <c r="U125" i="12"/>
  <c r="U126" i="12"/>
  <c r="U127" i="12"/>
  <c r="U128" i="12"/>
  <c r="U129" i="12"/>
  <c r="U130" i="12"/>
  <c r="U131" i="12"/>
  <c r="U132" i="12"/>
  <c r="U133" i="12"/>
  <c r="U134" i="12"/>
  <c r="U135" i="12"/>
  <c r="U168" i="12"/>
  <c r="U207" i="12" a="1"/>
  <c r="U207" i="12"/>
  <c r="T168" i="12"/>
  <c r="T207" i="12" a="1"/>
  <c r="T207" i="12"/>
  <c r="U206" i="12" a="1"/>
  <c r="U206" i="12"/>
  <c r="T206" i="12" a="1"/>
  <c r="T206" i="12"/>
  <c r="U205" i="12" a="1"/>
  <c r="U205" i="12"/>
  <c r="T205" i="12" a="1"/>
  <c r="T205" i="12"/>
  <c r="U64" i="12"/>
  <c r="U204" i="12" a="1"/>
  <c r="U204" i="12"/>
  <c r="T64" i="12"/>
  <c r="T204" i="12" a="1"/>
  <c r="T204" i="12"/>
  <c r="U38" i="12"/>
  <c r="U203" i="12" a="1"/>
  <c r="U203" i="12"/>
  <c r="T38" i="12"/>
  <c r="T203" i="12" a="1"/>
  <c r="T203" i="12"/>
  <c r="U8" i="12"/>
  <c r="U202" i="12" a="1"/>
  <c r="U202" i="12"/>
  <c r="T8" i="12"/>
  <c r="T202" i="12" a="1"/>
  <c r="T202" i="12"/>
  <c r="AU200" i="12"/>
  <c r="U200" i="12" a="1"/>
  <c r="U200" i="12"/>
  <c r="T200" i="12" a="1"/>
  <c r="T200" i="12"/>
  <c r="AU199" i="12"/>
  <c r="U199" i="12" a="1"/>
  <c r="U199" i="12"/>
  <c r="T199" i="12" a="1"/>
  <c r="T199" i="12"/>
  <c r="AU198" i="12"/>
  <c r="U198" i="12" a="1"/>
  <c r="U198" i="12"/>
  <c r="T198" i="12" a="1"/>
  <c r="T198" i="12"/>
  <c r="AU197" i="12"/>
  <c r="U197" i="12" a="1"/>
  <c r="U197" i="12"/>
  <c r="T197" i="12" a="1"/>
  <c r="T197" i="12"/>
  <c r="AU196" i="12"/>
  <c r="U196" i="12" a="1"/>
  <c r="U196" i="12"/>
  <c r="T196" i="12" a="1"/>
  <c r="T196" i="12"/>
  <c r="AU195" i="12"/>
  <c r="U195" i="12" a="1"/>
  <c r="U195" i="12"/>
  <c r="T195" i="12" a="1"/>
  <c r="T195" i="12"/>
  <c r="AU194" i="12"/>
  <c r="U194" i="12" a="1"/>
  <c r="U194" i="12"/>
  <c r="T194" i="12" a="1"/>
  <c r="T194" i="12"/>
  <c r="AU193" i="12"/>
  <c r="U193" i="12" a="1"/>
  <c r="U193" i="12"/>
  <c r="T193" i="12" a="1"/>
  <c r="T193" i="12"/>
  <c r="AU192" i="12"/>
  <c r="U192" i="12" a="1"/>
  <c r="U192" i="12"/>
  <c r="T192" i="12" a="1"/>
  <c r="T192" i="12"/>
  <c r="AU189" i="12"/>
  <c r="U189" i="12" a="1"/>
  <c r="U189" i="12"/>
  <c r="T189" i="12" a="1"/>
  <c r="T189" i="12"/>
  <c r="AU188" i="12"/>
  <c r="U188" i="12" a="1"/>
  <c r="U188" i="12"/>
  <c r="T188" i="12" a="1"/>
  <c r="T188" i="12"/>
  <c r="AU187" i="12"/>
  <c r="U187" i="12" a="1"/>
  <c r="U187" i="12"/>
  <c r="T187" i="12" a="1"/>
  <c r="T187" i="12"/>
  <c r="AU186" i="12"/>
  <c r="U186" i="12" a="1"/>
  <c r="U186" i="12"/>
  <c r="T186" i="12" a="1"/>
  <c r="T186" i="12"/>
  <c r="AU183" i="12"/>
  <c r="U183" i="12" a="1"/>
  <c r="U183" i="12"/>
  <c r="T183" i="12" a="1"/>
  <c r="T183" i="12"/>
  <c r="AU182" i="12"/>
  <c r="U182" i="12" a="1"/>
  <c r="U182" i="12"/>
  <c r="T182" i="12" a="1"/>
  <c r="T182" i="12"/>
  <c r="AU181" i="12"/>
  <c r="U181" i="12" a="1"/>
  <c r="U181" i="12"/>
  <c r="T181" i="12" a="1"/>
  <c r="T181" i="12"/>
  <c r="AU180" i="12"/>
  <c r="U180" i="12" a="1"/>
  <c r="U180" i="12"/>
  <c r="T180" i="12" a="1"/>
  <c r="T180" i="12"/>
  <c r="AU179" i="12"/>
  <c r="U98" i="12"/>
  <c r="U179" i="12" a="1"/>
  <c r="U179" i="12"/>
  <c r="T98" i="12"/>
  <c r="T179" i="12" a="1"/>
  <c r="T179" i="12"/>
  <c r="AU178" i="12"/>
  <c r="AU177" i="12"/>
  <c r="AU176" i="12"/>
  <c r="AU175" i="12"/>
  <c r="U58" i="12"/>
  <c r="U175" i="12" a="1"/>
  <c r="U175" i="12"/>
  <c r="T58" i="12"/>
  <c r="T175" i="12" a="1"/>
  <c r="T175" i="12"/>
  <c r="AU174" i="12"/>
  <c r="AU173" i="12"/>
  <c r="U173" i="12" a="1"/>
  <c r="U173" i="12"/>
  <c r="T173" i="12" a="1"/>
  <c r="T173" i="12"/>
  <c r="AU172" i="12"/>
  <c r="AU171" i="12"/>
  <c r="AU170" i="12"/>
  <c r="U170" i="12" a="1"/>
  <c r="U170" i="12"/>
  <c r="T170" i="12" a="1"/>
  <c r="T170" i="12"/>
  <c r="U167" i="12"/>
  <c r="T167"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U6" i="12"/>
  <c r="E138" i="12"/>
  <c r="E139" i="12"/>
  <c r="E140" i="12"/>
  <c r="E141" i="12"/>
  <c r="E142" i="12"/>
  <c r="E143" i="12"/>
  <c r="E144" i="12"/>
  <c r="E145" i="12"/>
  <c r="E146" i="12"/>
  <c r="E147" i="12"/>
  <c r="E148" i="12"/>
  <c r="E149" i="12"/>
  <c r="E150" i="12"/>
  <c r="E151" i="12"/>
  <c r="E152" i="12"/>
  <c r="E153" i="12"/>
  <c r="E154" i="12"/>
  <c r="E7" i="12"/>
  <c r="U161" i="12" a="1"/>
  <c r="U161" i="12"/>
  <c r="T6" i="12"/>
  <c r="T161" i="12" a="1"/>
  <c r="T161" i="12"/>
  <c r="U160" i="12"/>
  <c r="T160" i="12"/>
  <c r="U159" i="12"/>
  <c r="T159" i="12"/>
  <c r="U7" i="12"/>
  <c r="U158" i="12" a="1"/>
  <c r="U158" i="12"/>
  <c r="T7" i="12"/>
  <c r="T158" i="12" a="1"/>
  <c r="T158" i="12"/>
  <c r="U9" i="12"/>
  <c r="U10" i="12"/>
  <c r="U11" i="12"/>
  <c r="U12" i="12"/>
  <c r="U13" i="12"/>
  <c r="U14" i="12"/>
  <c r="U15" i="12"/>
  <c r="U16" i="12"/>
  <c r="U17" i="12"/>
  <c r="U18" i="12"/>
  <c r="U19" i="12"/>
  <c r="U20" i="12"/>
  <c r="U21" i="12"/>
  <c r="U22" i="12"/>
  <c r="U23" i="12"/>
  <c r="U24" i="12"/>
  <c r="U25" i="12"/>
  <c r="U26" i="12"/>
  <c r="U27" i="12"/>
  <c r="U28" i="12"/>
  <c r="U29" i="12"/>
  <c r="U30" i="12"/>
  <c r="U31" i="12"/>
  <c r="U32" i="12"/>
  <c r="U33" i="12"/>
  <c r="U34" i="12"/>
  <c r="U35" i="12"/>
  <c r="U36" i="12"/>
  <c r="U37" i="12"/>
  <c r="U39" i="12"/>
  <c r="U40" i="12"/>
  <c r="U41" i="12"/>
  <c r="U42" i="12"/>
  <c r="U43" i="12"/>
  <c r="U44" i="12"/>
  <c r="U45" i="12"/>
  <c r="U46" i="12"/>
  <c r="U47" i="12"/>
  <c r="U48" i="12"/>
  <c r="U49" i="12"/>
  <c r="U50" i="12"/>
  <c r="U51" i="12"/>
  <c r="U52" i="12"/>
  <c r="U53" i="12"/>
  <c r="U54" i="12"/>
  <c r="U55" i="12"/>
  <c r="U56" i="12"/>
  <c r="U57" i="12"/>
  <c r="U59" i="12"/>
  <c r="U60" i="12"/>
  <c r="U61" i="12"/>
  <c r="U62" i="12"/>
  <c r="U63" i="12"/>
  <c r="U65" i="12"/>
  <c r="U66" i="12"/>
  <c r="U67" i="12"/>
  <c r="U68" i="12"/>
  <c r="U69" i="12"/>
  <c r="U70" i="12"/>
  <c r="U71" i="12"/>
  <c r="U72" i="12"/>
  <c r="U73" i="12"/>
  <c r="U74" i="12"/>
  <c r="U75" i="12"/>
  <c r="U76" i="12"/>
  <c r="U77" i="12"/>
  <c r="U78" i="12"/>
  <c r="U79" i="12"/>
  <c r="U80" i="12"/>
  <c r="U81" i="12"/>
  <c r="U82" i="12"/>
  <c r="U83" i="12"/>
  <c r="U84" i="12"/>
  <c r="U85" i="12"/>
  <c r="U86" i="12"/>
  <c r="U87" i="12"/>
  <c r="U88" i="12"/>
  <c r="U89" i="12"/>
  <c r="U90" i="12"/>
  <c r="U91" i="12"/>
  <c r="U92" i="12"/>
  <c r="U93" i="12"/>
  <c r="U94" i="12"/>
  <c r="U95" i="12"/>
  <c r="U96" i="12"/>
  <c r="U97" i="12"/>
  <c r="U99" i="12"/>
  <c r="U157" i="12"/>
  <c r="T9" i="12"/>
  <c r="T10" i="12"/>
  <c r="T11" i="12"/>
  <c r="T12" i="12"/>
  <c r="T13" i="12"/>
  <c r="T14" i="12"/>
  <c r="T15" i="12"/>
  <c r="T16" i="12"/>
  <c r="T17" i="12"/>
  <c r="T18" i="12"/>
  <c r="T19" i="12"/>
  <c r="T20" i="12"/>
  <c r="T21" i="12"/>
  <c r="T22" i="12"/>
  <c r="T23" i="12"/>
  <c r="T24" i="12"/>
  <c r="T25" i="12"/>
  <c r="T26" i="12"/>
  <c r="T27" i="12"/>
  <c r="T28" i="12"/>
  <c r="T29" i="12"/>
  <c r="T30" i="12"/>
  <c r="T31" i="12"/>
  <c r="T32" i="12"/>
  <c r="T33" i="12"/>
  <c r="T34" i="12"/>
  <c r="T35" i="12"/>
  <c r="T36" i="12"/>
  <c r="T37" i="12"/>
  <c r="T39" i="12"/>
  <c r="T40" i="12"/>
  <c r="T41" i="12"/>
  <c r="T42" i="12"/>
  <c r="T43" i="12"/>
  <c r="T44" i="12"/>
  <c r="T45" i="12"/>
  <c r="T46" i="12"/>
  <c r="T47" i="12"/>
  <c r="T48" i="12"/>
  <c r="T49" i="12"/>
  <c r="T50" i="12"/>
  <c r="T51" i="12"/>
  <c r="T52" i="12"/>
  <c r="T53" i="12"/>
  <c r="T54" i="12"/>
  <c r="T55" i="12"/>
  <c r="T56" i="12"/>
  <c r="T57" i="12"/>
  <c r="T59" i="12"/>
  <c r="T60" i="12"/>
  <c r="T61" i="12"/>
  <c r="T62" i="12"/>
  <c r="T63" i="12"/>
  <c r="T65" i="12"/>
  <c r="T66" i="12"/>
  <c r="T67" i="12"/>
  <c r="T68" i="12"/>
  <c r="T69" i="12"/>
  <c r="T70" i="12"/>
  <c r="T71" i="12"/>
  <c r="T72" i="12"/>
  <c r="T73" i="12"/>
  <c r="T74" i="12"/>
  <c r="T75" i="12"/>
  <c r="T76" i="12"/>
  <c r="T77" i="12"/>
  <c r="T78" i="12"/>
  <c r="T79" i="12"/>
  <c r="T80" i="12"/>
  <c r="T81" i="12"/>
  <c r="T82" i="12"/>
  <c r="T83" i="12"/>
  <c r="T84" i="12"/>
  <c r="T85" i="12"/>
  <c r="T86" i="12"/>
  <c r="T87" i="12"/>
  <c r="T88" i="12"/>
  <c r="T89" i="12"/>
  <c r="T90" i="12"/>
  <c r="T91" i="12"/>
  <c r="T92" i="12"/>
  <c r="T93" i="12"/>
  <c r="T94" i="12"/>
  <c r="T95" i="12"/>
  <c r="T96" i="12"/>
  <c r="T97" i="12"/>
  <c r="T99" i="12"/>
  <c r="T157" i="12"/>
  <c r="U156" i="12"/>
  <c r="T156" i="12"/>
  <c r="U155" i="12"/>
  <c r="T155" i="12"/>
  <c r="AA5" i="13"/>
  <c r="AA88" i="13"/>
  <c r="AA86" i="13"/>
  <c r="AA87" i="13"/>
  <c r="AA2197" i="13"/>
  <c r="AV2048" i="13"/>
  <c r="AW2048" i="13"/>
  <c r="AX2048" i="13"/>
  <c r="AY2048" i="13"/>
  <c r="AZ2048" i="13"/>
  <c r="BA2048" i="13"/>
  <c r="BB2048" i="13"/>
  <c r="BC2048" i="13"/>
  <c r="BD2048" i="13"/>
  <c r="BE2048" i="13"/>
  <c r="BF2048" i="13"/>
  <c r="BG2048" i="13"/>
  <c r="BH2048" i="13"/>
  <c r="BI2048" i="13"/>
  <c r="BJ2048" i="13"/>
  <c r="BK2048" i="13"/>
  <c r="BL2048" i="13"/>
  <c r="BM2048" i="13"/>
  <c r="BN2048" i="13"/>
  <c r="BO2048" i="13"/>
  <c r="BP2048" i="13"/>
  <c r="BQ2048" i="13"/>
  <c r="BR2048" i="13"/>
  <c r="BS2048" i="13"/>
  <c r="AV2049" i="13"/>
  <c r="AW2049" i="13"/>
  <c r="AX2049" i="13"/>
  <c r="AY2049" i="13"/>
  <c r="AZ2049" i="13"/>
  <c r="BA2049" i="13"/>
  <c r="BB2049" i="13"/>
  <c r="BC2049" i="13"/>
  <c r="BD2049" i="13"/>
  <c r="BE2049" i="13"/>
  <c r="BF2049" i="13"/>
  <c r="BG2049" i="13"/>
  <c r="BH2049" i="13"/>
  <c r="BI2049" i="13"/>
  <c r="BJ2049" i="13"/>
  <c r="BK2049" i="13"/>
  <c r="BL2049" i="13"/>
  <c r="BM2049" i="13"/>
  <c r="BN2049" i="13"/>
  <c r="BO2049" i="13"/>
  <c r="BP2049" i="13"/>
  <c r="BQ2049" i="13"/>
  <c r="BR2049" i="13"/>
  <c r="BS2049" i="13"/>
  <c r="AV2050" i="13"/>
  <c r="AW2050" i="13"/>
  <c r="AX2050" i="13"/>
  <c r="AY2050" i="13"/>
  <c r="AZ2050" i="13"/>
  <c r="BA2050" i="13"/>
  <c r="BB2050" i="13"/>
  <c r="BC2050" i="13"/>
  <c r="BD2050" i="13"/>
  <c r="BE2050" i="13"/>
  <c r="BF2050" i="13"/>
  <c r="BG2050" i="13"/>
  <c r="BH2050" i="13"/>
  <c r="BI2050" i="13"/>
  <c r="BJ2050" i="13"/>
  <c r="BK2050" i="13"/>
  <c r="BL2050" i="13"/>
  <c r="BM2050" i="13"/>
  <c r="BN2050" i="13"/>
  <c r="BO2050" i="13"/>
  <c r="BP2050" i="13"/>
  <c r="BQ2050" i="13"/>
  <c r="BR2050" i="13"/>
  <c r="BS2050" i="13"/>
  <c r="AV2051" i="13"/>
  <c r="AW2051" i="13"/>
  <c r="AX2051" i="13"/>
  <c r="AY2051" i="13"/>
  <c r="AZ2051" i="13"/>
  <c r="BA2051" i="13"/>
  <c r="BB2051" i="13"/>
  <c r="BC2051" i="13"/>
  <c r="BD2051" i="13"/>
  <c r="BE2051" i="13"/>
  <c r="BF2051" i="13"/>
  <c r="BG2051" i="13"/>
  <c r="BH2051" i="13"/>
  <c r="BI2051" i="13"/>
  <c r="BJ2051" i="13"/>
  <c r="BK2051" i="13"/>
  <c r="BL2051" i="13"/>
  <c r="BM2051" i="13"/>
  <c r="BN2051" i="13"/>
  <c r="BO2051" i="13"/>
  <c r="BP2051" i="13"/>
  <c r="BQ2051" i="13"/>
  <c r="BR2051" i="13"/>
  <c r="BS2051" i="13"/>
  <c r="AV2052" i="13"/>
  <c r="AW2052" i="13"/>
  <c r="AX2052" i="13"/>
  <c r="AY2052" i="13"/>
  <c r="AZ2052" i="13"/>
  <c r="BA2052" i="13"/>
  <c r="BB2052" i="13"/>
  <c r="BC2052" i="13"/>
  <c r="BD2052" i="13"/>
  <c r="BE2052" i="13"/>
  <c r="BF2052" i="13"/>
  <c r="BG2052" i="13"/>
  <c r="BH2052" i="13"/>
  <c r="BI2052" i="13"/>
  <c r="BJ2052" i="13"/>
  <c r="BK2052" i="13"/>
  <c r="BL2052" i="13"/>
  <c r="BM2052" i="13"/>
  <c r="BN2052" i="13"/>
  <c r="BO2052" i="13"/>
  <c r="BP2052" i="13"/>
  <c r="BQ2052" i="13"/>
  <c r="BR2052" i="13"/>
  <c r="BS2052" i="13"/>
  <c r="AV2053" i="13"/>
  <c r="AW2053" i="13"/>
  <c r="AX2053" i="13"/>
  <c r="AY2053" i="13"/>
  <c r="AZ2053" i="13"/>
  <c r="BA2053" i="13"/>
  <c r="BB2053" i="13"/>
  <c r="BC2053" i="13"/>
  <c r="BD2053" i="13"/>
  <c r="BE2053" i="13"/>
  <c r="BF2053" i="13"/>
  <c r="BG2053" i="13"/>
  <c r="BH2053" i="13"/>
  <c r="BI2053" i="13"/>
  <c r="BJ2053" i="13"/>
  <c r="BK2053" i="13"/>
  <c r="BL2053" i="13"/>
  <c r="BM2053" i="13"/>
  <c r="BN2053" i="13"/>
  <c r="BO2053" i="13"/>
  <c r="BP2053" i="13"/>
  <c r="BQ2053" i="13"/>
  <c r="BR2053" i="13"/>
  <c r="BS2053" i="13"/>
  <c r="AV2054" i="13"/>
  <c r="AW2054" i="13"/>
  <c r="AX2054" i="13"/>
  <c r="AY2054" i="13"/>
  <c r="AZ2054" i="13"/>
  <c r="BA2054" i="13"/>
  <c r="BB2054" i="13"/>
  <c r="BC2054" i="13"/>
  <c r="BD2054" i="13"/>
  <c r="BE2054" i="13"/>
  <c r="BF2054" i="13"/>
  <c r="BG2054" i="13"/>
  <c r="BH2054" i="13"/>
  <c r="BI2054" i="13"/>
  <c r="BJ2054" i="13"/>
  <c r="BK2054" i="13"/>
  <c r="BL2054" i="13"/>
  <c r="BM2054" i="13"/>
  <c r="BN2054" i="13"/>
  <c r="BO2054" i="13"/>
  <c r="BP2054" i="13"/>
  <c r="BQ2054" i="13"/>
  <c r="BR2054" i="13"/>
  <c r="BS2054" i="13"/>
  <c r="AV2055" i="13"/>
  <c r="AW2055" i="13"/>
  <c r="AX2055" i="13"/>
  <c r="AY2055" i="13"/>
  <c r="AZ2055" i="13"/>
  <c r="BA2055" i="13"/>
  <c r="BB2055" i="13"/>
  <c r="BC2055" i="13"/>
  <c r="BD2055" i="13"/>
  <c r="BE2055" i="13"/>
  <c r="BF2055" i="13"/>
  <c r="BG2055" i="13"/>
  <c r="BH2055" i="13"/>
  <c r="BI2055" i="13"/>
  <c r="BJ2055" i="13"/>
  <c r="BK2055" i="13"/>
  <c r="BL2055" i="13"/>
  <c r="BM2055" i="13"/>
  <c r="BN2055" i="13"/>
  <c r="BO2055" i="13"/>
  <c r="BP2055" i="13"/>
  <c r="BQ2055" i="13"/>
  <c r="BR2055" i="13"/>
  <c r="BS2055" i="13"/>
  <c r="AV2056" i="13"/>
  <c r="AW2056" i="13"/>
  <c r="AX2056" i="13"/>
  <c r="AY2056" i="13"/>
  <c r="AZ2056" i="13"/>
  <c r="BA2056" i="13"/>
  <c r="BB2056" i="13"/>
  <c r="BC2056" i="13"/>
  <c r="BD2056" i="13"/>
  <c r="BE2056" i="13"/>
  <c r="BF2056" i="13"/>
  <c r="BG2056" i="13"/>
  <c r="BH2056" i="13"/>
  <c r="BI2056" i="13"/>
  <c r="BJ2056" i="13"/>
  <c r="BK2056" i="13"/>
  <c r="BL2056" i="13"/>
  <c r="BM2056" i="13"/>
  <c r="BN2056" i="13"/>
  <c r="BO2056" i="13"/>
  <c r="BP2056" i="13"/>
  <c r="BQ2056" i="13"/>
  <c r="BR2056" i="13"/>
  <c r="BS2056" i="13"/>
  <c r="AV2057" i="13"/>
  <c r="AW2057" i="13"/>
  <c r="AX2057" i="13"/>
  <c r="AY2057" i="13"/>
  <c r="AZ2057" i="13"/>
  <c r="BA2057" i="13"/>
  <c r="BB2057" i="13"/>
  <c r="BC2057" i="13"/>
  <c r="BD2057" i="13"/>
  <c r="BE2057" i="13"/>
  <c r="BF2057" i="13"/>
  <c r="BG2057" i="13"/>
  <c r="BH2057" i="13"/>
  <c r="BI2057" i="13"/>
  <c r="BJ2057" i="13"/>
  <c r="BK2057" i="13"/>
  <c r="BL2057" i="13"/>
  <c r="BM2057" i="13"/>
  <c r="BN2057" i="13"/>
  <c r="BO2057" i="13"/>
  <c r="BP2057" i="13"/>
  <c r="BQ2057" i="13"/>
  <c r="BR2057" i="13"/>
  <c r="BS2057" i="13"/>
  <c r="AV2058" i="13"/>
  <c r="AW2058" i="13"/>
  <c r="AX2058" i="13"/>
  <c r="AY2058" i="13"/>
  <c r="AZ2058" i="13"/>
  <c r="BA2058" i="13"/>
  <c r="BB2058" i="13"/>
  <c r="BC2058" i="13"/>
  <c r="BD2058" i="13"/>
  <c r="BE2058" i="13"/>
  <c r="BF2058" i="13"/>
  <c r="BG2058" i="13"/>
  <c r="BH2058" i="13"/>
  <c r="BI2058" i="13"/>
  <c r="BJ2058" i="13"/>
  <c r="BK2058" i="13"/>
  <c r="BL2058" i="13"/>
  <c r="BM2058" i="13"/>
  <c r="BN2058" i="13"/>
  <c r="BO2058" i="13"/>
  <c r="BP2058" i="13"/>
  <c r="BQ2058" i="13"/>
  <c r="BR2058" i="13"/>
  <c r="BS2058" i="13"/>
  <c r="AV2059" i="13"/>
  <c r="AW2059" i="13"/>
  <c r="AX2059" i="13"/>
  <c r="AY2059" i="13"/>
  <c r="AZ2059" i="13"/>
  <c r="BA2059" i="13"/>
  <c r="BB2059" i="13"/>
  <c r="BC2059" i="13"/>
  <c r="BD2059" i="13"/>
  <c r="BE2059" i="13"/>
  <c r="BF2059" i="13"/>
  <c r="BG2059" i="13"/>
  <c r="BH2059" i="13"/>
  <c r="BI2059" i="13"/>
  <c r="BJ2059" i="13"/>
  <c r="BK2059" i="13"/>
  <c r="BL2059" i="13"/>
  <c r="BM2059" i="13"/>
  <c r="BN2059" i="13"/>
  <c r="BO2059" i="13"/>
  <c r="BP2059" i="13"/>
  <c r="BQ2059" i="13"/>
  <c r="BR2059" i="13"/>
  <c r="BS2059" i="13"/>
  <c r="AV2060" i="13"/>
  <c r="AW2060" i="13"/>
  <c r="AX2060" i="13"/>
  <c r="AY2060" i="13"/>
  <c r="AZ2060" i="13"/>
  <c r="BA2060" i="13"/>
  <c r="BB2060" i="13"/>
  <c r="BC2060" i="13"/>
  <c r="BD2060" i="13"/>
  <c r="BE2060" i="13"/>
  <c r="BF2060" i="13"/>
  <c r="BG2060" i="13"/>
  <c r="BH2060" i="13"/>
  <c r="BI2060" i="13"/>
  <c r="BJ2060" i="13"/>
  <c r="BK2060" i="13"/>
  <c r="BL2060" i="13"/>
  <c r="BM2060" i="13"/>
  <c r="BN2060" i="13"/>
  <c r="BO2060" i="13"/>
  <c r="BP2060" i="13"/>
  <c r="BQ2060" i="13"/>
  <c r="BR2060" i="13"/>
  <c r="BS2060" i="13"/>
  <c r="AV2061" i="13"/>
  <c r="AW2061" i="13"/>
  <c r="AX2061" i="13"/>
  <c r="AY2061" i="13"/>
  <c r="AZ2061" i="13"/>
  <c r="BA2061" i="13"/>
  <c r="BB2061" i="13"/>
  <c r="BC2061" i="13"/>
  <c r="BD2061" i="13"/>
  <c r="BE2061" i="13"/>
  <c r="BF2061" i="13"/>
  <c r="BG2061" i="13"/>
  <c r="BH2061" i="13"/>
  <c r="BI2061" i="13"/>
  <c r="BJ2061" i="13"/>
  <c r="BK2061" i="13"/>
  <c r="BL2061" i="13"/>
  <c r="BM2061" i="13"/>
  <c r="BN2061" i="13"/>
  <c r="BO2061" i="13"/>
  <c r="BP2061" i="13"/>
  <c r="BQ2061" i="13"/>
  <c r="BR2061" i="13"/>
  <c r="BS2061" i="13"/>
  <c r="AV2062" i="13"/>
  <c r="AW2062" i="13"/>
  <c r="AX2062" i="13"/>
  <c r="AY2062" i="13"/>
  <c r="AZ2062" i="13"/>
  <c r="BA2062" i="13"/>
  <c r="BB2062" i="13"/>
  <c r="BC2062" i="13"/>
  <c r="BD2062" i="13"/>
  <c r="BE2062" i="13"/>
  <c r="BF2062" i="13"/>
  <c r="BG2062" i="13"/>
  <c r="BH2062" i="13"/>
  <c r="BI2062" i="13"/>
  <c r="BJ2062" i="13"/>
  <c r="BK2062" i="13"/>
  <c r="BL2062" i="13"/>
  <c r="BM2062" i="13"/>
  <c r="BN2062" i="13"/>
  <c r="BO2062" i="13"/>
  <c r="BP2062" i="13"/>
  <c r="BQ2062" i="13"/>
  <c r="BR2062" i="13"/>
  <c r="BS2062" i="13"/>
  <c r="AV2063" i="13"/>
  <c r="AW2063" i="13"/>
  <c r="AX2063" i="13"/>
  <c r="AY2063" i="13"/>
  <c r="AZ2063" i="13"/>
  <c r="BA2063" i="13"/>
  <c r="BB2063" i="13"/>
  <c r="BC2063" i="13"/>
  <c r="BD2063" i="13"/>
  <c r="BE2063" i="13"/>
  <c r="BF2063" i="13"/>
  <c r="BG2063" i="13"/>
  <c r="BH2063" i="13"/>
  <c r="BI2063" i="13"/>
  <c r="BJ2063" i="13"/>
  <c r="BK2063" i="13"/>
  <c r="BL2063" i="13"/>
  <c r="BM2063" i="13"/>
  <c r="BN2063" i="13"/>
  <c r="BO2063" i="13"/>
  <c r="BP2063" i="13"/>
  <c r="BQ2063" i="13"/>
  <c r="BR2063" i="13"/>
  <c r="BS2063" i="13"/>
  <c r="AV2064" i="13"/>
  <c r="AW2064" i="13"/>
  <c r="AX2064" i="13"/>
  <c r="AY2064" i="13"/>
  <c r="AZ2064" i="13"/>
  <c r="BA2064" i="13"/>
  <c r="BB2064" i="13"/>
  <c r="BC2064" i="13"/>
  <c r="BD2064" i="13"/>
  <c r="BE2064" i="13"/>
  <c r="BF2064" i="13"/>
  <c r="BG2064" i="13"/>
  <c r="BH2064" i="13"/>
  <c r="BI2064" i="13"/>
  <c r="BJ2064" i="13"/>
  <c r="BK2064" i="13"/>
  <c r="BL2064" i="13"/>
  <c r="BM2064" i="13"/>
  <c r="BN2064" i="13"/>
  <c r="BO2064" i="13"/>
  <c r="BP2064" i="13"/>
  <c r="BQ2064" i="13"/>
  <c r="BR2064" i="13"/>
  <c r="BS2064" i="13"/>
  <c r="AV2065" i="13"/>
  <c r="AW2065" i="13"/>
  <c r="AX2065" i="13"/>
  <c r="AY2065" i="13"/>
  <c r="AZ2065" i="13"/>
  <c r="BA2065" i="13"/>
  <c r="BB2065" i="13"/>
  <c r="BC2065" i="13"/>
  <c r="BD2065" i="13"/>
  <c r="BE2065" i="13"/>
  <c r="BF2065" i="13"/>
  <c r="BG2065" i="13"/>
  <c r="BH2065" i="13"/>
  <c r="BI2065" i="13"/>
  <c r="BJ2065" i="13"/>
  <c r="BK2065" i="13"/>
  <c r="BL2065" i="13"/>
  <c r="BM2065" i="13"/>
  <c r="BN2065" i="13"/>
  <c r="BO2065" i="13"/>
  <c r="BP2065" i="13"/>
  <c r="BQ2065" i="13"/>
  <c r="BR2065" i="13"/>
  <c r="BS2065" i="13"/>
  <c r="AV2066" i="13"/>
  <c r="AW2066" i="13"/>
  <c r="AX2066" i="13"/>
  <c r="AY2066" i="13"/>
  <c r="AZ2066" i="13"/>
  <c r="BA2066" i="13"/>
  <c r="BB2066" i="13"/>
  <c r="BC2066" i="13"/>
  <c r="BD2066" i="13"/>
  <c r="BE2066" i="13"/>
  <c r="BF2066" i="13"/>
  <c r="BG2066" i="13"/>
  <c r="BH2066" i="13"/>
  <c r="BI2066" i="13"/>
  <c r="BJ2066" i="13"/>
  <c r="BK2066" i="13"/>
  <c r="BL2066" i="13"/>
  <c r="BM2066" i="13"/>
  <c r="BN2066" i="13"/>
  <c r="BO2066" i="13"/>
  <c r="BP2066" i="13"/>
  <c r="BQ2066" i="13"/>
  <c r="BR2066" i="13"/>
  <c r="BS2066" i="13"/>
  <c r="AV2067" i="13"/>
  <c r="AW2067" i="13"/>
  <c r="AX2067" i="13"/>
  <c r="AY2067" i="13"/>
  <c r="AZ2067" i="13"/>
  <c r="BA2067" i="13"/>
  <c r="BB2067" i="13"/>
  <c r="BC2067" i="13"/>
  <c r="BD2067" i="13"/>
  <c r="BE2067" i="13"/>
  <c r="BF2067" i="13"/>
  <c r="BG2067" i="13"/>
  <c r="BH2067" i="13"/>
  <c r="BI2067" i="13"/>
  <c r="BJ2067" i="13"/>
  <c r="BK2067" i="13"/>
  <c r="BL2067" i="13"/>
  <c r="BM2067" i="13"/>
  <c r="BN2067" i="13"/>
  <c r="BO2067" i="13"/>
  <c r="BP2067" i="13"/>
  <c r="BQ2067" i="13"/>
  <c r="BR2067" i="13"/>
  <c r="BS2067" i="13"/>
  <c r="AV2068" i="13"/>
  <c r="AW2068" i="13"/>
  <c r="AX2068" i="13"/>
  <c r="AY2068" i="13"/>
  <c r="AZ2068" i="13"/>
  <c r="BA2068" i="13"/>
  <c r="BB2068" i="13"/>
  <c r="BC2068" i="13"/>
  <c r="BD2068" i="13"/>
  <c r="BE2068" i="13"/>
  <c r="BF2068" i="13"/>
  <c r="BG2068" i="13"/>
  <c r="BH2068" i="13"/>
  <c r="BI2068" i="13"/>
  <c r="BJ2068" i="13"/>
  <c r="BK2068" i="13"/>
  <c r="BL2068" i="13"/>
  <c r="BM2068" i="13"/>
  <c r="BN2068" i="13"/>
  <c r="BO2068" i="13"/>
  <c r="BP2068" i="13"/>
  <c r="BQ2068" i="13"/>
  <c r="BR2068" i="13"/>
  <c r="BS2068" i="13"/>
  <c r="AV2069" i="13"/>
  <c r="AW2069" i="13"/>
  <c r="AX2069" i="13"/>
  <c r="AY2069" i="13"/>
  <c r="AZ2069" i="13"/>
  <c r="BA2069" i="13"/>
  <c r="BB2069" i="13"/>
  <c r="BC2069" i="13"/>
  <c r="BD2069" i="13"/>
  <c r="BE2069" i="13"/>
  <c r="BF2069" i="13"/>
  <c r="BG2069" i="13"/>
  <c r="BH2069" i="13"/>
  <c r="BI2069" i="13"/>
  <c r="BJ2069" i="13"/>
  <c r="BK2069" i="13"/>
  <c r="BL2069" i="13"/>
  <c r="BM2069" i="13"/>
  <c r="BN2069" i="13"/>
  <c r="BO2069" i="13"/>
  <c r="BP2069" i="13"/>
  <c r="BQ2069" i="13"/>
  <c r="BR2069" i="13"/>
  <c r="BS2069" i="13"/>
  <c r="AV2070" i="13"/>
  <c r="AW2070" i="13"/>
  <c r="AX2070" i="13"/>
  <c r="AY2070" i="13"/>
  <c r="AZ2070" i="13"/>
  <c r="BA2070" i="13"/>
  <c r="BB2070" i="13"/>
  <c r="BC2070" i="13"/>
  <c r="BD2070" i="13"/>
  <c r="BE2070" i="13"/>
  <c r="BF2070" i="13"/>
  <c r="BG2070" i="13"/>
  <c r="BH2070" i="13"/>
  <c r="BI2070" i="13"/>
  <c r="BJ2070" i="13"/>
  <c r="BK2070" i="13"/>
  <c r="BL2070" i="13"/>
  <c r="BM2070" i="13"/>
  <c r="BN2070" i="13"/>
  <c r="BO2070" i="13"/>
  <c r="BP2070" i="13"/>
  <c r="BQ2070" i="13"/>
  <c r="BR2070" i="13"/>
  <c r="BS2070" i="13"/>
  <c r="AV2071" i="13"/>
  <c r="AW2071" i="13"/>
  <c r="AX2071" i="13"/>
  <c r="AY2071" i="13"/>
  <c r="AZ2071" i="13"/>
  <c r="BA2071" i="13"/>
  <c r="BB2071" i="13"/>
  <c r="BC2071" i="13"/>
  <c r="BD2071" i="13"/>
  <c r="BE2071" i="13"/>
  <c r="BF2071" i="13"/>
  <c r="BG2071" i="13"/>
  <c r="BH2071" i="13"/>
  <c r="BI2071" i="13"/>
  <c r="BJ2071" i="13"/>
  <c r="BK2071" i="13"/>
  <c r="BL2071" i="13"/>
  <c r="BM2071" i="13"/>
  <c r="BN2071" i="13"/>
  <c r="BO2071" i="13"/>
  <c r="BP2071" i="13"/>
  <c r="BQ2071" i="13"/>
  <c r="BR2071" i="13"/>
  <c r="BS2071" i="13"/>
  <c r="AV2072" i="13"/>
  <c r="AW2072" i="13"/>
  <c r="AX2072" i="13"/>
  <c r="AY2072" i="13"/>
  <c r="AZ2072" i="13"/>
  <c r="BA2072" i="13"/>
  <c r="BB2072" i="13"/>
  <c r="BC2072" i="13"/>
  <c r="BD2072" i="13"/>
  <c r="BE2072" i="13"/>
  <c r="BF2072" i="13"/>
  <c r="BG2072" i="13"/>
  <c r="BH2072" i="13"/>
  <c r="BI2072" i="13"/>
  <c r="BJ2072" i="13"/>
  <c r="BK2072" i="13"/>
  <c r="BL2072" i="13"/>
  <c r="BM2072" i="13"/>
  <c r="BN2072" i="13"/>
  <c r="BO2072" i="13"/>
  <c r="BP2072" i="13"/>
  <c r="BQ2072" i="13"/>
  <c r="BR2072" i="13"/>
  <c r="BS2072" i="13"/>
  <c r="AV2073" i="13"/>
  <c r="AW2073" i="13"/>
  <c r="AX2073" i="13"/>
  <c r="AY2073" i="13"/>
  <c r="AZ2073" i="13"/>
  <c r="BA2073" i="13"/>
  <c r="BB2073" i="13"/>
  <c r="BC2073" i="13"/>
  <c r="BD2073" i="13"/>
  <c r="BE2073" i="13"/>
  <c r="BF2073" i="13"/>
  <c r="BG2073" i="13"/>
  <c r="BH2073" i="13"/>
  <c r="BI2073" i="13"/>
  <c r="BJ2073" i="13"/>
  <c r="BK2073" i="13"/>
  <c r="BL2073" i="13"/>
  <c r="BM2073" i="13"/>
  <c r="BN2073" i="13"/>
  <c r="BO2073" i="13"/>
  <c r="BP2073" i="13"/>
  <c r="BQ2073" i="13"/>
  <c r="BR2073" i="13"/>
  <c r="BS2073" i="13"/>
  <c r="AV2074" i="13"/>
  <c r="AW2074" i="13"/>
  <c r="AX2074" i="13"/>
  <c r="AY2074" i="13"/>
  <c r="AZ2074" i="13"/>
  <c r="BA2074" i="13"/>
  <c r="BB2074" i="13"/>
  <c r="BC2074" i="13"/>
  <c r="BD2074" i="13"/>
  <c r="BE2074" i="13"/>
  <c r="BF2074" i="13"/>
  <c r="BG2074" i="13"/>
  <c r="BH2074" i="13"/>
  <c r="BI2074" i="13"/>
  <c r="BJ2074" i="13"/>
  <c r="BK2074" i="13"/>
  <c r="BL2074" i="13"/>
  <c r="BM2074" i="13"/>
  <c r="BN2074" i="13"/>
  <c r="BO2074" i="13"/>
  <c r="BP2074" i="13"/>
  <c r="BQ2074" i="13"/>
  <c r="BR2074" i="13"/>
  <c r="BS2074" i="13"/>
  <c r="AV2075" i="13"/>
  <c r="AW2075" i="13"/>
  <c r="AX2075" i="13"/>
  <c r="AY2075" i="13"/>
  <c r="AZ2075" i="13"/>
  <c r="BA2075" i="13"/>
  <c r="BB2075" i="13"/>
  <c r="BC2075" i="13"/>
  <c r="BD2075" i="13"/>
  <c r="BE2075" i="13"/>
  <c r="BF2075" i="13"/>
  <c r="BG2075" i="13"/>
  <c r="BH2075" i="13"/>
  <c r="BI2075" i="13"/>
  <c r="BJ2075" i="13"/>
  <c r="BK2075" i="13"/>
  <c r="BL2075" i="13"/>
  <c r="BM2075" i="13"/>
  <c r="BN2075" i="13"/>
  <c r="BO2075" i="13"/>
  <c r="BP2075" i="13"/>
  <c r="BQ2075" i="13"/>
  <c r="BR2075" i="13"/>
  <c r="BS2075" i="13"/>
  <c r="AV2076" i="13"/>
  <c r="AW2076" i="13"/>
  <c r="AX2076" i="13"/>
  <c r="AY2076" i="13"/>
  <c r="AZ2076" i="13"/>
  <c r="BA2076" i="13"/>
  <c r="BB2076" i="13"/>
  <c r="BC2076" i="13"/>
  <c r="BD2076" i="13"/>
  <c r="BE2076" i="13"/>
  <c r="BF2076" i="13"/>
  <c r="BG2076" i="13"/>
  <c r="BH2076" i="13"/>
  <c r="BI2076" i="13"/>
  <c r="BJ2076" i="13"/>
  <c r="BK2076" i="13"/>
  <c r="BL2076" i="13"/>
  <c r="BM2076" i="13"/>
  <c r="BN2076" i="13"/>
  <c r="BO2076" i="13"/>
  <c r="BP2076" i="13"/>
  <c r="BQ2076" i="13"/>
  <c r="BR2076" i="13"/>
  <c r="BS2076" i="13"/>
  <c r="AV2077" i="13"/>
  <c r="AW2077" i="13"/>
  <c r="AX2077" i="13"/>
  <c r="AY2077" i="13"/>
  <c r="AZ2077" i="13"/>
  <c r="BA2077" i="13"/>
  <c r="BB2077" i="13"/>
  <c r="BC2077" i="13"/>
  <c r="BD2077" i="13"/>
  <c r="BE2077" i="13"/>
  <c r="BF2077" i="13"/>
  <c r="BG2077" i="13"/>
  <c r="BH2077" i="13"/>
  <c r="BI2077" i="13"/>
  <c r="BJ2077" i="13"/>
  <c r="BK2077" i="13"/>
  <c r="BL2077" i="13"/>
  <c r="BM2077" i="13"/>
  <c r="BN2077" i="13"/>
  <c r="BO2077" i="13"/>
  <c r="BP2077" i="13"/>
  <c r="BQ2077" i="13"/>
  <c r="BR2077" i="13"/>
  <c r="BS2077" i="13"/>
  <c r="AV2078" i="13"/>
  <c r="AW2078" i="13"/>
  <c r="AX2078" i="13"/>
  <c r="AY2078" i="13"/>
  <c r="AZ2078" i="13"/>
  <c r="BA2078" i="13"/>
  <c r="BB2078" i="13"/>
  <c r="BC2078" i="13"/>
  <c r="BD2078" i="13"/>
  <c r="BE2078" i="13"/>
  <c r="BF2078" i="13"/>
  <c r="BG2078" i="13"/>
  <c r="BH2078" i="13"/>
  <c r="BI2078" i="13"/>
  <c r="BJ2078" i="13"/>
  <c r="BK2078" i="13"/>
  <c r="BL2078" i="13"/>
  <c r="BM2078" i="13"/>
  <c r="BN2078" i="13"/>
  <c r="BO2078" i="13"/>
  <c r="BP2078" i="13"/>
  <c r="BQ2078" i="13"/>
  <c r="BR2078" i="13"/>
  <c r="BS2078" i="13"/>
  <c r="AV2079" i="13"/>
  <c r="AW2079" i="13"/>
  <c r="AX2079" i="13"/>
  <c r="AY2079" i="13"/>
  <c r="AZ2079" i="13"/>
  <c r="BA2079" i="13"/>
  <c r="BB2079" i="13"/>
  <c r="BC2079" i="13"/>
  <c r="BD2079" i="13"/>
  <c r="BE2079" i="13"/>
  <c r="BF2079" i="13"/>
  <c r="BG2079" i="13"/>
  <c r="BH2079" i="13"/>
  <c r="BI2079" i="13"/>
  <c r="BJ2079" i="13"/>
  <c r="BK2079" i="13"/>
  <c r="BL2079" i="13"/>
  <c r="BM2079" i="13"/>
  <c r="BN2079" i="13"/>
  <c r="BO2079" i="13"/>
  <c r="BP2079" i="13"/>
  <c r="BQ2079" i="13"/>
  <c r="BR2079" i="13"/>
  <c r="BS2079" i="13"/>
  <c r="AV2080" i="13"/>
  <c r="AW2080" i="13"/>
  <c r="AX2080" i="13"/>
  <c r="AY2080" i="13"/>
  <c r="AZ2080" i="13"/>
  <c r="BA2080" i="13"/>
  <c r="BB2080" i="13"/>
  <c r="BC2080" i="13"/>
  <c r="BD2080" i="13"/>
  <c r="BE2080" i="13"/>
  <c r="BF2080" i="13"/>
  <c r="BG2080" i="13"/>
  <c r="BH2080" i="13"/>
  <c r="BI2080" i="13"/>
  <c r="BJ2080" i="13"/>
  <c r="BK2080" i="13"/>
  <c r="BL2080" i="13"/>
  <c r="BM2080" i="13"/>
  <c r="BN2080" i="13"/>
  <c r="BO2080" i="13"/>
  <c r="BP2080" i="13"/>
  <c r="BQ2080" i="13"/>
  <c r="BR2080" i="13"/>
  <c r="BS2080" i="13"/>
  <c r="AV2081" i="13"/>
  <c r="AW2081" i="13"/>
  <c r="AX2081" i="13"/>
  <c r="AY2081" i="13"/>
  <c r="AZ2081" i="13"/>
  <c r="BA2081" i="13"/>
  <c r="BB2081" i="13"/>
  <c r="BC2081" i="13"/>
  <c r="BD2081" i="13"/>
  <c r="BE2081" i="13"/>
  <c r="BF2081" i="13"/>
  <c r="BG2081" i="13"/>
  <c r="BH2081" i="13"/>
  <c r="BI2081" i="13"/>
  <c r="BJ2081" i="13"/>
  <c r="BK2081" i="13"/>
  <c r="BL2081" i="13"/>
  <c r="BM2081" i="13"/>
  <c r="BN2081" i="13"/>
  <c r="BO2081" i="13"/>
  <c r="BP2081" i="13"/>
  <c r="BQ2081" i="13"/>
  <c r="BR2081" i="13"/>
  <c r="BS2081" i="13"/>
  <c r="AV2082" i="13"/>
  <c r="AW2082" i="13"/>
  <c r="AX2082" i="13"/>
  <c r="AY2082" i="13"/>
  <c r="AZ2082" i="13"/>
  <c r="BA2082" i="13"/>
  <c r="BB2082" i="13"/>
  <c r="BC2082" i="13"/>
  <c r="BD2082" i="13"/>
  <c r="BE2082" i="13"/>
  <c r="BF2082" i="13"/>
  <c r="BG2082" i="13"/>
  <c r="BH2082" i="13"/>
  <c r="BI2082" i="13"/>
  <c r="BJ2082" i="13"/>
  <c r="BK2082" i="13"/>
  <c r="BL2082" i="13"/>
  <c r="BM2082" i="13"/>
  <c r="BN2082" i="13"/>
  <c r="BO2082" i="13"/>
  <c r="BP2082" i="13"/>
  <c r="BQ2082" i="13"/>
  <c r="BR2082" i="13"/>
  <c r="BS2082" i="13"/>
  <c r="AV2083" i="13"/>
  <c r="AW2083" i="13"/>
  <c r="AX2083" i="13"/>
  <c r="AY2083" i="13"/>
  <c r="AZ2083" i="13"/>
  <c r="BA2083" i="13"/>
  <c r="BB2083" i="13"/>
  <c r="BC2083" i="13"/>
  <c r="BD2083" i="13"/>
  <c r="BE2083" i="13"/>
  <c r="BF2083" i="13"/>
  <c r="BG2083" i="13"/>
  <c r="BH2083" i="13"/>
  <c r="BI2083" i="13"/>
  <c r="BJ2083" i="13"/>
  <c r="BK2083" i="13"/>
  <c r="BL2083" i="13"/>
  <c r="BM2083" i="13"/>
  <c r="BN2083" i="13"/>
  <c r="BO2083" i="13"/>
  <c r="BP2083" i="13"/>
  <c r="BQ2083" i="13"/>
  <c r="BR2083" i="13"/>
  <c r="BS2083" i="13"/>
  <c r="AV2084" i="13"/>
  <c r="AW2084" i="13"/>
  <c r="AX2084" i="13"/>
  <c r="AY2084" i="13"/>
  <c r="AZ2084" i="13"/>
  <c r="BA2084" i="13"/>
  <c r="BB2084" i="13"/>
  <c r="BC2084" i="13"/>
  <c r="BD2084" i="13"/>
  <c r="BE2084" i="13"/>
  <c r="BF2084" i="13"/>
  <c r="BG2084" i="13"/>
  <c r="BH2084" i="13"/>
  <c r="BI2084" i="13"/>
  <c r="BJ2084" i="13"/>
  <c r="BK2084" i="13"/>
  <c r="BL2084" i="13"/>
  <c r="BM2084" i="13"/>
  <c r="BN2084" i="13"/>
  <c r="BO2084" i="13"/>
  <c r="BP2084" i="13"/>
  <c r="BQ2084" i="13"/>
  <c r="BR2084" i="13"/>
  <c r="BS2084" i="13"/>
  <c r="AV2085" i="13"/>
  <c r="AW2085" i="13"/>
  <c r="AX2085" i="13"/>
  <c r="AY2085" i="13"/>
  <c r="AZ2085" i="13"/>
  <c r="BA2085" i="13"/>
  <c r="BB2085" i="13"/>
  <c r="BC2085" i="13"/>
  <c r="BD2085" i="13"/>
  <c r="BE2085" i="13"/>
  <c r="BF2085" i="13"/>
  <c r="BG2085" i="13"/>
  <c r="BH2085" i="13"/>
  <c r="BI2085" i="13"/>
  <c r="BJ2085" i="13"/>
  <c r="BK2085" i="13"/>
  <c r="BL2085" i="13"/>
  <c r="BM2085" i="13"/>
  <c r="BN2085" i="13"/>
  <c r="BO2085" i="13"/>
  <c r="BP2085" i="13"/>
  <c r="BQ2085" i="13"/>
  <c r="BR2085" i="13"/>
  <c r="BS2085" i="13"/>
  <c r="AV2086" i="13"/>
  <c r="AW2086" i="13"/>
  <c r="AX2086" i="13"/>
  <c r="AY2086" i="13"/>
  <c r="AZ2086" i="13"/>
  <c r="BA2086" i="13"/>
  <c r="BB2086" i="13"/>
  <c r="BC2086" i="13"/>
  <c r="BD2086" i="13"/>
  <c r="BE2086" i="13"/>
  <c r="BF2086" i="13"/>
  <c r="BG2086" i="13"/>
  <c r="BH2086" i="13"/>
  <c r="BI2086" i="13"/>
  <c r="BJ2086" i="13"/>
  <c r="BK2086" i="13"/>
  <c r="BL2086" i="13"/>
  <c r="BM2086" i="13"/>
  <c r="BN2086" i="13"/>
  <c r="BO2086" i="13"/>
  <c r="BP2086" i="13"/>
  <c r="BQ2086" i="13"/>
  <c r="BR2086" i="13"/>
  <c r="BS2086" i="13"/>
  <c r="AV2087" i="13"/>
  <c r="AW2087" i="13"/>
  <c r="AX2087" i="13"/>
  <c r="AY2087" i="13"/>
  <c r="AZ2087" i="13"/>
  <c r="BA2087" i="13"/>
  <c r="BB2087" i="13"/>
  <c r="BC2087" i="13"/>
  <c r="BD2087" i="13"/>
  <c r="BE2087" i="13"/>
  <c r="BF2087" i="13"/>
  <c r="BG2087" i="13"/>
  <c r="BH2087" i="13"/>
  <c r="BI2087" i="13"/>
  <c r="BJ2087" i="13"/>
  <c r="BK2087" i="13"/>
  <c r="BL2087" i="13"/>
  <c r="BM2087" i="13"/>
  <c r="BN2087" i="13"/>
  <c r="BO2087" i="13"/>
  <c r="BP2087" i="13"/>
  <c r="BQ2087" i="13"/>
  <c r="BR2087" i="13"/>
  <c r="BS2087" i="13"/>
  <c r="AV2088" i="13"/>
  <c r="AW2088" i="13"/>
  <c r="AX2088" i="13"/>
  <c r="AY2088" i="13"/>
  <c r="AZ2088" i="13"/>
  <c r="BA2088" i="13"/>
  <c r="BB2088" i="13"/>
  <c r="BC2088" i="13"/>
  <c r="BD2088" i="13"/>
  <c r="BE2088" i="13"/>
  <c r="BF2088" i="13"/>
  <c r="BG2088" i="13"/>
  <c r="BH2088" i="13"/>
  <c r="BI2088" i="13"/>
  <c r="BJ2088" i="13"/>
  <c r="BK2088" i="13"/>
  <c r="BL2088" i="13"/>
  <c r="BM2088" i="13"/>
  <c r="BN2088" i="13"/>
  <c r="BO2088" i="13"/>
  <c r="BP2088" i="13"/>
  <c r="BQ2088" i="13"/>
  <c r="BR2088" i="13"/>
  <c r="BS2088" i="13"/>
  <c r="AV2089" i="13"/>
  <c r="AW2089" i="13"/>
  <c r="AX2089" i="13"/>
  <c r="AY2089" i="13"/>
  <c r="AZ2089" i="13"/>
  <c r="BA2089" i="13"/>
  <c r="BB2089" i="13"/>
  <c r="BC2089" i="13"/>
  <c r="BD2089" i="13"/>
  <c r="BE2089" i="13"/>
  <c r="BF2089" i="13"/>
  <c r="BG2089" i="13"/>
  <c r="BH2089" i="13"/>
  <c r="BI2089" i="13"/>
  <c r="BJ2089" i="13"/>
  <c r="BK2089" i="13"/>
  <c r="BL2089" i="13"/>
  <c r="BM2089" i="13"/>
  <c r="BN2089" i="13"/>
  <c r="BO2089" i="13"/>
  <c r="BP2089" i="13"/>
  <c r="BQ2089" i="13"/>
  <c r="BR2089" i="13"/>
  <c r="BS2089" i="13"/>
  <c r="AV2090" i="13"/>
  <c r="AW2090" i="13"/>
  <c r="AX2090" i="13"/>
  <c r="AY2090" i="13"/>
  <c r="AZ2090" i="13"/>
  <c r="BA2090" i="13"/>
  <c r="BB2090" i="13"/>
  <c r="BC2090" i="13"/>
  <c r="BD2090" i="13"/>
  <c r="BE2090" i="13"/>
  <c r="BF2090" i="13"/>
  <c r="BG2090" i="13"/>
  <c r="BH2090" i="13"/>
  <c r="BI2090" i="13"/>
  <c r="BJ2090" i="13"/>
  <c r="BK2090" i="13"/>
  <c r="BL2090" i="13"/>
  <c r="BM2090" i="13"/>
  <c r="BN2090" i="13"/>
  <c r="BO2090" i="13"/>
  <c r="BP2090" i="13"/>
  <c r="BQ2090" i="13"/>
  <c r="BR2090" i="13"/>
  <c r="BS2090" i="13"/>
  <c r="AV2091" i="13"/>
  <c r="AW2091" i="13"/>
  <c r="AX2091" i="13"/>
  <c r="AY2091" i="13"/>
  <c r="AZ2091" i="13"/>
  <c r="BA2091" i="13"/>
  <c r="BB2091" i="13"/>
  <c r="BC2091" i="13"/>
  <c r="BD2091" i="13"/>
  <c r="BE2091" i="13"/>
  <c r="BF2091" i="13"/>
  <c r="BG2091" i="13"/>
  <c r="BH2091" i="13"/>
  <c r="BI2091" i="13"/>
  <c r="BJ2091" i="13"/>
  <c r="BK2091" i="13"/>
  <c r="BL2091" i="13"/>
  <c r="BM2091" i="13"/>
  <c r="BN2091" i="13"/>
  <c r="BO2091" i="13"/>
  <c r="BP2091" i="13"/>
  <c r="BQ2091" i="13"/>
  <c r="BR2091" i="13"/>
  <c r="BS2091" i="13"/>
  <c r="AV2092" i="13"/>
  <c r="AW2092" i="13"/>
  <c r="AX2092" i="13"/>
  <c r="AY2092" i="13"/>
  <c r="AZ2092" i="13"/>
  <c r="BA2092" i="13"/>
  <c r="BB2092" i="13"/>
  <c r="BC2092" i="13"/>
  <c r="BD2092" i="13"/>
  <c r="BE2092" i="13"/>
  <c r="BF2092" i="13"/>
  <c r="BG2092" i="13"/>
  <c r="BH2092" i="13"/>
  <c r="BI2092" i="13"/>
  <c r="BJ2092" i="13"/>
  <c r="BK2092" i="13"/>
  <c r="BL2092" i="13"/>
  <c r="BM2092" i="13"/>
  <c r="BN2092" i="13"/>
  <c r="BO2092" i="13"/>
  <c r="BP2092" i="13"/>
  <c r="BQ2092" i="13"/>
  <c r="BR2092" i="13"/>
  <c r="BS2092" i="13"/>
  <c r="AV2093" i="13"/>
  <c r="AW2093" i="13"/>
  <c r="AX2093" i="13"/>
  <c r="AY2093" i="13"/>
  <c r="AZ2093" i="13"/>
  <c r="BA2093" i="13"/>
  <c r="BB2093" i="13"/>
  <c r="BC2093" i="13"/>
  <c r="BD2093" i="13"/>
  <c r="BE2093" i="13"/>
  <c r="BF2093" i="13"/>
  <c r="BG2093" i="13"/>
  <c r="BH2093" i="13"/>
  <c r="BI2093" i="13"/>
  <c r="BJ2093" i="13"/>
  <c r="BK2093" i="13"/>
  <c r="BL2093" i="13"/>
  <c r="BM2093" i="13"/>
  <c r="BN2093" i="13"/>
  <c r="BO2093" i="13"/>
  <c r="BP2093" i="13"/>
  <c r="BQ2093" i="13"/>
  <c r="BR2093" i="13"/>
  <c r="BS2093" i="13"/>
  <c r="AV2094" i="13"/>
  <c r="AW2094" i="13"/>
  <c r="AX2094" i="13"/>
  <c r="AY2094" i="13"/>
  <c r="AZ2094" i="13"/>
  <c r="BA2094" i="13"/>
  <c r="BB2094" i="13"/>
  <c r="BC2094" i="13"/>
  <c r="BD2094" i="13"/>
  <c r="BE2094" i="13"/>
  <c r="BF2094" i="13"/>
  <c r="BG2094" i="13"/>
  <c r="BH2094" i="13"/>
  <c r="BI2094" i="13"/>
  <c r="BJ2094" i="13"/>
  <c r="BK2094" i="13"/>
  <c r="BL2094" i="13"/>
  <c r="BM2094" i="13"/>
  <c r="BN2094" i="13"/>
  <c r="BO2094" i="13"/>
  <c r="BP2094" i="13"/>
  <c r="BQ2094" i="13"/>
  <c r="BR2094" i="13"/>
  <c r="BS2094" i="13"/>
  <c r="AV2095" i="13"/>
  <c r="AW2095" i="13"/>
  <c r="AX2095" i="13"/>
  <c r="AY2095" i="13"/>
  <c r="AZ2095" i="13"/>
  <c r="BA2095" i="13"/>
  <c r="BB2095" i="13"/>
  <c r="BC2095" i="13"/>
  <c r="BD2095" i="13"/>
  <c r="BE2095" i="13"/>
  <c r="BF2095" i="13"/>
  <c r="BG2095" i="13"/>
  <c r="BH2095" i="13"/>
  <c r="BI2095" i="13"/>
  <c r="BJ2095" i="13"/>
  <c r="BK2095" i="13"/>
  <c r="BL2095" i="13"/>
  <c r="BM2095" i="13"/>
  <c r="BN2095" i="13"/>
  <c r="BO2095" i="13"/>
  <c r="BP2095" i="13"/>
  <c r="BQ2095" i="13"/>
  <c r="BR2095" i="13"/>
  <c r="BS2095" i="13"/>
  <c r="AV2096" i="13"/>
  <c r="AW2096" i="13"/>
  <c r="AX2096" i="13"/>
  <c r="AY2096" i="13"/>
  <c r="AZ2096" i="13"/>
  <c r="BA2096" i="13"/>
  <c r="BB2096" i="13"/>
  <c r="BC2096" i="13"/>
  <c r="BD2096" i="13"/>
  <c r="BE2096" i="13"/>
  <c r="BF2096" i="13"/>
  <c r="BG2096" i="13"/>
  <c r="BH2096" i="13"/>
  <c r="BI2096" i="13"/>
  <c r="BJ2096" i="13"/>
  <c r="BK2096" i="13"/>
  <c r="BL2096" i="13"/>
  <c r="BM2096" i="13"/>
  <c r="BN2096" i="13"/>
  <c r="BO2096" i="13"/>
  <c r="BP2096" i="13"/>
  <c r="BQ2096" i="13"/>
  <c r="BR2096" i="13"/>
  <c r="BS2096" i="13"/>
  <c r="AV2097" i="13"/>
  <c r="AW2097" i="13"/>
  <c r="AX2097" i="13"/>
  <c r="AY2097" i="13"/>
  <c r="AZ2097" i="13"/>
  <c r="BA2097" i="13"/>
  <c r="BB2097" i="13"/>
  <c r="BC2097" i="13"/>
  <c r="BD2097" i="13"/>
  <c r="BE2097" i="13"/>
  <c r="BF2097" i="13"/>
  <c r="BG2097" i="13"/>
  <c r="BH2097" i="13"/>
  <c r="BI2097" i="13"/>
  <c r="BJ2097" i="13"/>
  <c r="BK2097" i="13"/>
  <c r="BL2097" i="13"/>
  <c r="BM2097" i="13"/>
  <c r="BN2097" i="13"/>
  <c r="BO2097" i="13"/>
  <c r="BP2097" i="13"/>
  <c r="BQ2097" i="13"/>
  <c r="BR2097" i="13"/>
  <c r="BS2097" i="13"/>
  <c r="AV2098" i="13"/>
  <c r="AW2098" i="13"/>
  <c r="AX2098" i="13"/>
  <c r="AY2098" i="13"/>
  <c r="AZ2098" i="13"/>
  <c r="BA2098" i="13"/>
  <c r="BB2098" i="13"/>
  <c r="BC2098" i="13"/>
  <c r="BD2098" i="13"/>
  <c r="BE2098" i="13"/>
  <c r="BF2098" i="13"/>
  <c r="BG2098" i="13"/>
  <c r="BH2098" i="13"/>
  <c r="BI2098" i="13"/>
  <c r="BJ2098" i="13"/>
  <c r="BK2098" i="13"/>
  <c r="BL2098" i="13"/>
  <c r="BM2098" i="13"/>
  <c r="BN2098" i="13"/>
  <c r="BO2098" i="13"/>
  <c r="BP2098" i="13"/>
  <c r="BQ2098" i="13"/>
  <c r="BR2098" i="13"/>
  <c r="BS2098" i="13"/>
  <c r="AV2099" i="13"/>
  <c r="AW2099" i="13"/>
  <c r="AX2099" i="13"/>
  <c r="AY2099" i="13"/>
  <c r="AZ2099" i="13"/>
  <c r="BA2099" i="13"/>
  <c r="BB2099" i="13"/>
  <c r="BC2099" i="13"/>
  <c r="BD2099" i="13"/>
  <c r="BE2099" i="13"/>
  <c r="BF2099" i="13"/>
  <c r="BG2099" i="13"/>
  <c r="BH2099" i="13"/>
  <c r="BI2099" i="13"/>
  <c r="BJ2099" i="13"/>
  <c r="BK2099" i="13"/>
  <c r="BL2099" i="13"/>
  <c r="BM2099" i="13"/>
  <c r="BN2099" i="13"/>
  <c r="BO2099" i="13"/>
  <c r="BP2099" i="13"/>
  <c r="BQ2099" i="13"/>
  <c r="BR2099" i="13"/>
  <c r="BS2099" i="13"/>
  <c r="AV2100" i="13"/>
  <c r="AW2100" i="13"/>
  <c r="AX2100" i="13"/>
  <c r="AY2100" i="13"/>
  <c r="AZ2100" i="13"/>
  <c r="BA2100" i="13"/>
  <c r="BB2100" i="13"/>
  <c r="BC2100" i="13"/>
  <c r="BD2100" i="13"/>
  <c r="BE2100" i="13"/>
  <c r="BF2100" i="13"/>
  <c r="BG2100" i="13"/>
  <c r="BH2100" i="13"/>
  <c r="BI2100" i="13"/>
  <c r="BJ2100" i="13"/>
  <c r="BK2100" i="13"/>
  <c r="BL2100" i="13"/>
  <c r="BM2100" i="13"/>
  <c r="BN2100" i="13"/>
  <c r="BO2100" i="13"/>
  <c r="BP2100" i="13"/>
  <c r="BQ2100" i="13"/>
  <c r="BR2100" i="13"/>
  <c r="BS2100" i="13"/>
  <c r="AV2101" i="13"/>
  <c r="AW2101" i="13"/>
  <c r="AX2101" i="13"/>
  <c r="AY2101" i="13"/>
  <c r="AZ2101" i="13"/>
  <c r="BA2101" i="13"/>
  <c r="BB2101" i="13"/>
  <c r="BC2101" i="13"/>
  <c r="BD2101" i="13"/>
  <c r="BE2101" i="13"/>
  <c r="BF2101" i="13"/>
  <c r="BG2101" i="13"/>
  <c r="BH2101" i="13"/>
  <c r="BI2101" i="13"/>
  <c r="BJ2101" i="13"/>
  <c r="BK2101" i="13"/>
  <c r="BL2101" i="13"/>
  <c r="BM2101" i="13"/>
  <c r="BN2101" i="13"/>
  <c r="BO2101" i="13"/>
  <c r="BP2101" i="13"/>
  <c r="BQ2101" i="13"/>
  <c r="BR2101" i="13"/>
  <c r="BS2101" i="13"/>
  <c r="AV2102" i="13"/>
  <c r="AW2102" i="13"/>
  <c r="AX2102" i="13"/>
  <c r="AY2102" i="13"/>
  <c r="AZ2102" i="13"/>
  <c r="BA2102" i="13"/>
  <c r="BB2102" i="13"/>
  <c r="BC2102" i="13"/>
  <c r="BD2102" i="13"/>
  <c r="BE2102" i="13"/>
  <c r="BF2102" i="13"/>
  <c r="BG2102" i="13"/>
  <c r="BH2102" i="13"/>
  <c r="BI2102" i="13"/>
  <c r="BJ2102" i="13"/>
  <c r="BK2102" i="13"/>
  <c r="BL2102" i="13"/>
  <c r="BM2102" i="13"/>
  <c r="BN2102" i="13"/>
  <c r="BO2102" i="13"/>
  <c r="BP2102" i="13"/>
  <c r="BQ2102" i="13"/>
  <c r="BR2102" i="13"/>
  <c r="BS2102" i="13"/>
  <c r="AV2103" i="13"/>
  <c r="AW2103" i="13"/>
  <c r="AX2103" i="13"/>
  <c r="AY2103" i="13"/>
  <c r="AZ2103" i="13"/>
  <c r="BA2103" i="13"/>
  <c r="BB2103" i="13"/>
  <c r="BC2103" i="13"/>
  <c r="BD2103" i="13"/>
  <c r="BE2103" i="13"/>
  <c r="BF2103" i="13"/>
  <c r="BG2103" i="13"/>
  <c r="BH2103" i="13"/>
  <c r="BI2103" i="13"/>
  <c r="BJ2103" i="13"/>
  <c r="BK2103" i="13"/>
  <c r="BL2103" i="13"/>
  <c r="BM2103" i="13"/>
  <c r="BN2103" i="13"/>
  <c r="BO2103" i="13"/>
  <c r="BP2103" i="13"/>
  <c r="BQ2103" i="13"/>
  <c r="BR2103" i="13"/>
  <c r="BS2103" i="13"/>
  <c r="AV2104" i="13"/>
  <c r="AW2104" i="13"/>
  <c r="AX2104" i="13"/>
  <c r="AY2104" i="13"/>
  <c r="AZ2104" i="13"/>
  <c r="BA2104" i="13"/>
  <c r="BB2104" i="13"/>
  <c r="BC2104" i="13"/>
  <c r="BD2104" i="13"/>
  <c r="BE2104" i="13"/>
  <c r="BF2104" i="13"/>
  <c r="BG2104" i="13"/>
  <c r="BH2104" i="13"/>
  <c r="BI2104" i="13"/>
  <c r="BJ2104" i="13"/>
  <c r="BK2104" i="13"/>
  <c r="BL2104" i="13"/>
  <c r="BM2104" i="13"/>
  <c r="BN2104" i="13"/>
  <c r="BO2104" i="13"/>
  <c r="BP2104" i="13"/>
  <c r="BQ2104" i="13"/>
  <c r="BR2104" i="13"/>
  <c r="BS2104" i="13"/>
  <c r="AV2105" i="13"/>
  <c r="AW2105" i="13"/>
  <c r="AX2105" i="13"/>
  <c r="AY2105" i="13"/>
  <c r="AZ2105" i="13"/>
  <c r="BA2105" i="13"/>
  <c r="BB2105" i="13"/>
  <c r="BC2105" i="13"/>
  <c r="BD2105" i="13"/>
  <c r="BE2105" i="13"/>
  <c r="BF2105" i="13"/>
  <c r="BG2105" i="13"/>
  <c r="BH2105" i="13"/>
  <c r="BI2105" i="13"/>
  <c r="BJ2105" i="13"/>
  <c r="BK2105" i="13"/>
  <c r="BL2105" i="13"/>
  <c r="BM2105" i="13"/>
  <c r="BN2105" i="13"/>
  <c r="BO2105" i="13"/>
  <c r="BP2105" i="13"/>
  <c r="BQ2105" i="13"/>
  <c r="BR2105" i="13"/>
  <c r="BS2105" i="13"/>
  <c r="AV2106" i="13"/>
  <c r="AW2106" i="13"/>
  <c r="AX2106" i="13"/>
  <c r="AY2106" i="13"/>
  <c r="AZ2106" i="13"/>
  <c r="BA2106" i="13"/>
  <c r="BB2106" i="13"/>
  <c r="BC2106" i="13"/>
  <c r="BD2106" i="13"/>
  <c r="BE2106" i="13"/>
  <c r="BF2106" i="13"/>
  <c r="BG2106" i="13"/>
  <c r="BH2106" i="13"/>
  <c r="BI2106" i="13"/>
  <c r="BJ2106" i="13"/>
  <c r="BK2106" i="13"/>
  <c r="BL2106" i="13"/>
  <c r="BM2106" i="13"/>
  <c r="BN2106" i="13"/>
  <c r="BO2106" i="13"/>
  <c r="BP2106" i="13"/>
  <c r="BQ2106" i="13"/>
  <c r="BR2106" i="13"/>
  <c r="BS2106" i="13"/>
  <c r="AV2107" i="13"/>
  <c r="AW2107" i="13"/>
  <c r="AX2107" i="13"/>
  <c r="AY2107" i="13"/>
  <c r="AZ2107" i="13"/>
  <c r="BA2107" i="13"/>
  <c r="BB2107" i="13"/>
  <c r="BC2107" i="13"/>
  <c r="BD2107" i="13"/>
  <c r="BE2107" i="13"/>
  <c r="BF2107" i="13"/>
  <c r="BG2107" i="13"/>
  <c r="BH2107" i="13"/>
  <c r="BI2107" i="13"/>
  <c r="BJ2107" i="13"/>
  <c r="BK2107" i="13"/>
  <c r="BL2107" i="13"/>
  <c r="BM2107" i="13"/>
  <c r="BN2107" i="13"/>
  <c r="BO2107" i="13"/>
  <c r="BP2107" i="13"/>
  <c r="BQ2107" i="13"/>
  <c r="BR2107" i="13"/>
  <c r="BS2107" i="13"/>
  <c r="AV2108" i="13"/>
  <c r="AW2108" i="13"/>
  <c r="AX2108" i="13"/>
  <c r="AY2108" i="13"/>
  <c r="AZ2108" i="13"/>
  <c r="BA2108" i="13"/>
  <c r="BB2108" i="13"/>
  <c r="BC2108" i="13"/>
  <c r="BD2108" i="13"/>
  <c r="BE2108" i="13"/>
  <c r="BF2108" i="13"/>
  <c r="BG2108" i="13"/>
  <c r="BH2108" i="13"/>
  <c r="BI2108" i="13"/>
  <c r="BJ2108" i="13"/>
  <c r="BK2108" i="13"/>
  <c r="BL2108" i="13"/>
  <c r="BM2108" i="13"/>
  <c r="BN2108" i="13"/>
  <c r="BO2108" i="13"/>
  <c r="BP2108" i="13"/>
  <c r="BQ2108" i="13"/>
  <c r="BR2108" i="13"/>
  <c r="BS2108" i="13"/>
  <c r="AV2109" i="13"/>
  <c r="AW2109" i="13"/>
  <c r="AX2109" i="13"/>
  <c r="AY2109" i="13"/>
  <c r="AZ2109" i="13"/>
  <c r="BA2109" i="13"/>
  <c r="BB2109" i="13"/>
  <c r="BC2109" i="13"/>
  <c r="BD2109" i="13"/>
  <c r="BE2109" i="13"/>
  <c r="BF2109" i="13"/>
  <c r="BG2109" i="13"/>
  <c r="BH2109" i="13"/>
  <c r="BI2109" i="13"/>
  <c r="BJ2109" i="13"/>
  <c r="BK2109" i="13"/>
  <c r="BL2109" i="13"/>
  <c r="BM2109" i="13"/>
  <c r="BN2109" i="13"/>
  <c r="BO2109" i="13"/>
  <c r="BP2109" i="13"/>
  <c r="BQ2109" i="13"/>
  <c r="BR2109" i="13"/>
  <c r="BS2109" i="13"/>
  <c r="AV2110" i="13"/>
  <c r="AW2110" i="13"/>
  <c r="AX2110" i="13"/>
  <c r="AY2110" i="13"/>
  <c r="AZ2110" i="13"/>
  <c r="BA2110" i="13"/>
  <c r="BB2110" i="13"/>
  <c r="BC2110" i="13"/>
  <c r="BD2110" i="13"/>
  <c r="BE2110" i="13"/>
  <c r="BF2110" i="13"/>
  <c r="BG2110" i="13"/>
  <c r="BH2110" i="13"/>
  <c r="BI2110" i="13"/>
  <c r="BJ2110" i="13"/>
  <c r="BK2110" i="13"/>
  <c r="BL2110" i="13"/>
  <c r="BM2110" i="13"/>
  <c r="BN2110" i="13"/>
  <c r="BO2110" i="13"/>
  <c r="BP2110" i="13"/>
  <c r="BQ2110" i="13"/>
  <c r="BR2110" i="13"/>
  <c r="BS2110" i="13"/>
  <c r="AV2111" i="13"/>
  <c r="AW2111" i="13"/>
  <c r="AX2111" i="13"/>
  <c r="AY2111" i="13"/>
  <c r="AZ2111" i="13"/>
  <c r="BA2111" i="13"/>
  <c r="BB2111" i="13"/>
  <c r="BC2111" i="13"/>
  <c r="BD2111" i="13"/>
  <c r="BE2111" i="13"/>
  <c r="BF2111" i="13"/>
  <c r="BG2111" i="13"/>
  <c r="BH2111" i="13"/>
  <c r="BI2111" i="13"/>
  <c r="BJ2111" i="13"/>
  <c r="BK2111" i="13"/>
  <c r="BL2111" i="13"/>
  <c r="BM2111" i="13"/>
  <c r="BN2111" i="13"/>
  <c r="BO2111" i="13"/>
  <c r="BP2111" i="13"/>
  <c r="BQ2111" i="13"/>
  <c r="BR2111" i="13"/>
  <c r="BS2111" i="13"/>
  <c r="AV2112" i="13"/>
  <c r="AW2112" i="13"/>
  <c r="AX2112" i="13"/>
  <c r="AY2112" i="13"/>
  <c r="AZ2112" i="13"/>
  <c r="BA2112" i="13"/>
  <c r="BB2112" i="13"/>
  <c r="BC2112" i="13"/>
  <c r="BD2112" i="13"/>
  <c r="BE2112" i="13"/>
  <c r="BF2112" i="13"/>
  <c r="BG2112" i="13"/>
  <c r="BH2112" i="13"/>
  <c r="BI2112" i="13"/>
  <c r="BJ2112" i="13"/>
  <c r="BK2112" i="13"/>
  <c r="BL2112" i="13"/>
  <c r="BM2112" i="13"/>
  <c r="BN2112" i="13"/>
  <c r="BO2112" i="13"/>
  <c r="BP2112" i="13"/>
  <c r="BQ2112" i="13"/>
  <c r="BR2112" i="13"/>
  <c r="BS2112" i="13"/>
  <c r="AV2113" i="13"/>
  <c r="AW2113" i="13"/>
  <c r="AX2113" i="13"/>
  <c r="AY2113" i="13"/>
  <c r="AZ2113" i="13"/>
  <c r="BA2113" i="13"/>
  <c r="BB2113" i="13"/>
  <c r="BC2113" i="13"/>
  <c r="BD2113" i="13"/>
  <c r="BE2113" i="13"/>
  <c r="BF2113" i="13"/>
  <c r="BG2113" i="13"/>
  <c r="BH2113" i="13"/>
  <c r="BI2113" i="13"/>
  <c r="BJ2113" i="13"/>
  <c r="BK2113" i="13"/>
  <c r="BL2113" i="13"/>
  <c r="BM2113" i="13"/>
  <c r="BN2113" i="13"/>
  <c r="BO2113" i="13"/>
  <c r="BP2113" i="13"/>
  <c r="BQ2113" i="13"/>
  <c r="BR2113" i="13"/>
  <c r="BS2113" i="13"/>
  <c r="AV2114" i="13"/>
  <c r="AW2114" i="13"/>
  <c r="AX2114" i="13"/>
  <c r="AY2114" i="13"/>
  <c r="AZ2114" i="13"/>
  <c r="BA2114" i="13"/>
  <c r="BB2114" i="13"/>
  <c r="BC2114" i="13"/>
  <c r="BD2114" i="13"/>
  <c r="BE2114" i="13"/>
  <c r="BF2114" i="13"/>
  <c r="BG2114" i="13"/>
  <c r="BH2114" i="13"/>
  <c r="BI2114" i="13"/>
  <c r="BJ2114" i="13"/>
  <c r="BK2114" i="13"/>
  <c r="BL2114" i="13"/>
  <c r="BM2114" i="13"/>
  <c r="BN2114" i="13"/>
  <c r="BO2114" i="13"/>
  <c r="BP2114" i="13"/>
  <c r="BQ2114" i="13"/>
  <c r="BR2114" i="13"/>
  <c r="BS2114" i="13"/>
  <c r="AV2115" i="13"/>
  <c r="AW2115" i="13"/>
  <c r="AX2115" i="13"/>
  <c r="AY2115" i="13"/>
  <c r="AZ2115" i="13"/>
  <c r="BA2115" i="13"/>
  <c r="BB2115" i="13"/>
  <c r="BC2115" i="13"/>
  <c r="BD2115" i="13"/>
  <c r="BE2115" i="13"/>
  <c r="BF2115" i="13"/>
  <c r="BG2115" i="13"/>
  <c r="BH2115" i="13"/>
  <c r="BI2115" i="13"/>
  <c r="BJ2115" i="13"/>
  <c r="BK2115" i="13"/>
  <c r="BL2115" i="13"/>
  <c r="BM2115" i="13"/>
  <c r="BN2115" i="13"/>
  <c r="BO2115" i="13"/>
  <c r="BP2115" i="13"/>
  <c r="BQ2115" i="13"/>
  <c r="BR2115" i="13"/>
  <c r="BS2115" i="13"/>
  <c r="AV2116" i="13"/>
  <c r="AW2116" i="13"/>
  <c r="AX2116" i="13"/>
  <c r="AY2116" i="13"/>
  <c r="AZ2116" i="13"/>
  <c r="BA2116" i="13"/>
  <c r="BB2116" i="13"/>
  <c r="BC2116" i="13"/>
  <c r="BD2116" i="13"/>
  <c r="BE2116" i="13"/>
  <c r="BF2116" i="13"/>
  <c r="BG2116" i="13"/>
  <c r="BH2116" i="13"/>
  <c r="BI2116" i="13"/>
  <c r="BJ2116" i="13"/>
  <c r="BK2116" i="13"/>
  <c r="BL2116" i="13"/>
  <c r="BM2116" i="13"/>
  <c r="BN2116" i="13"/>
  <c r="BO2116" i="13"/>
  <c r="BP2116" i="13"/>
  <c r="BQ2116" i="13"/>
  <c r="BR2116" i="13"/>
  <c r="BS2116" i="13"/>
  <c r="AV2117" i="13"/>
  <c r="AW2117" i="13"/>
  <c r="AX2117" i="13"/>
  <c r="AY2117" i="13"/>
  <c r="AZ2117" i="13"/>
  <c r="BA2117" i="13"/>
  <c r="BB2117" i="13"/>
  <c r="BC2117" i="13"/>
  <c r="BD2117" i="13"/>
  <c r="BE2117" i="13"/>
  <c r="BF2117" i="13"/>
  <c r="BG2117" i="13"/>
  <c r="BH2117" i="13"/>
  <c r="BI2117" i="13"/>
  <c r="BJ2117" i="13"/>
  <c r="BK2117" i="13"/>
  <c r="BL2117" i="13"/>
  <c r="BM2117" i="13"/>
  <c r="BN2117" i="13"/>
  <c r="BO2117" i="13"/>
  <c r="BP2117" i="13"/>
  <c r="BQ2117" i="13"/>
  <c r="BR2117" i="13"/>
  <c r="BS2117" i="13"/>
  <c r="AV2118" i="13"/>
  <c r="AW2118" i="13"/>
  <c r="AX2118" i="13"/>
  <c r="AY2118" i="13"/>
  <c r="AZ2118" i="13"/>
  <c r="BA2118" i="13"/>
  <c r="BB2118" i="13"/>
  <c r="BC2118" i="13"/>
  <c r="BD2118" i="13"/>
  <c r="BE2118" i="13"/>
  <c r="BF2118" i="13"/>
  <c r="BG2118" i="13"/>
  <c r="BH2118" i="13"/>
  <c r="BI2118" i="13"/>
  <c r="BJ2118" i="13"/>
  <c r="BK2118" i="13"/>
  <c r="BL2118" i="13"/>
  <c r="BM2118" i="13"/>
  <c r="BN2118" i="13"/>
  <c r="BO2118" i="13"/>
  <c r="BP2118" i="13"/>
  <c r="BQ2118" i="13"/>
  <c r="BR2118" i="13"/>
  <c r="BS2118" i="13"/>
  <c r="AV2119" i="13"/>
  <c r="AW2119" i="13"/>
  <c r="AX2119" i="13"/>
  <c r="AY2119" i="13"/>
  <c r="AZ2119" i="13"/>
  <c r="BA2119" i="13"/>
  <c r="BB2119" i="13"/>
  <c r="BC2119" i="13"/>
  <c r="BD2119" i="13"/>
  <c r="BE2119" i="13"/>
  <c r="BF2119" i="13"/>
  <c r="BG2119" i="13"/>
  <c r="BH2119" i="13"/>
  <c r="BI2119" i="13"/>
  <c r="BJ2119" i="13"/>
  <c r="BK2119" i="13"/>
  <c r="BL2119" i="13"/>
  <c r="BM2119" i="13"/>
  <c r="BN2119" i="13"/>
  <c r="BO2119" i="13"/>
  <c r="BP2119" i="13"/>
  <c r="BQ2119" i="13"/>
  <c r="BR2119" i="13"/>
  <c r="BS2119" i="13"/>
  <c r="AV2120" i="13"/>
  <c r="AW2120" i="13"/>
  <c r="AX2120" i="13"/>
  <c r="AY2120" i="13"/>
  <c r="AZ2120" i="13"/>
  <c r="BA2120" i="13"/>
  <c r="BB2120" i="13"/>
  <c r="BC2120" i="13"/>
  <c r="BD2120" i="13"/>
  <c r="BE2120" i="13"/>
  <c r="BF2120" i="13"/>
  <c r="BG2120" i="13"/>
  <c r="BH2120" i="13"/>
  <c r="BI2120" i="13"/>
  <c r="BJ2120" i="13"/>
  <c r="BK2120" i="13"/>
  <c r="BL2120" i="13"/>
  <c r="BM2120" i="13"/>
  <c r="BN2120" i="13"/>
  <c r="BO2120" i="13"/>
  <c r="BP2120" i="13"/>
  <c r="BQ2120" i="13"/>
  <c r="BR2120" i="13"/>
  <c r="BS2120" i="13"/>
  <c r="AV2121" i="13"/>
  <c r="AW2121" i="13"/>
  <c r="AX2121" i="13"/>
  <c r="AY2121" i="13"/>
  <c r="AZ2121" i="13"/>
  <c r="BA2121" i="13"/>
  <c r="BB2121" i="13"/>
  <c r="BC2121" i="13"/>
  <c r="BD2121" i="13"/>
  <c r="BE2121" i="13"/>
  <c r="BF2121" i="13"/>
  <c r="BG2121" i="13"/>
  <c r="BH2121" i="13"/>
  <c r="BI2121" i="13"/>
  <c r="BJ2121" i="13"/>
  <c r="BK2121" i="13"/>
  <c r="BL2121" i="13"/>
  <c r="BM2121" i="13"/>
  <c r="BN2121" i="13"/>
  <c r="BO2121" i="13"/>
  <c r="BP2121" i="13"/>
  <c r="BQ2121" i="13"/>
  <c r="BR2121" i="13"/>
  <c r="BS2121" i="13"/>
  <c r="AV2122" i="13"/>
  <c r="AW2122" i="13"/>
  <c r="AX2122" i="13"/>
  <c r="AY2122" i="13"/>
  <c r="AZ2122" i="13"/>
  <c r="BA2122" i="13"/>
  <c r="BB2122" i="13"/>
  <c r="BC2122" i="13"/>
  <c r="BD2122" i="13"/>
  <c r="BE2122" i="13"/>
  <c r="BF2122" i="13"/>
  <c r="BG2122" i="13"/>
  <c r="BH2122" i="13"/>
  <c r="BI2122" i="13"/>
  <c r="BJ2122" i="13"/>
  <c r="BK2122" i="13"/>
  <c r="BL2122" i="13"/>
  <c r="BM2122" i="13"/>
  <c r="BN2122" i="13"/>
  <c r="BO2122" i="13"/>
  <c r="BP2122" i="13"/>
  <c r="BQ2122" i="13"/>
  <c r="BR2122" i="13"/>
  <c r="BS2122" i="13"/>
  <c r="AV2123" i="13"/>
  <c r="AW2123" i="13"/>
  <c r="AX2123" i="13"/>
  <c r="AY2123" i="13"/>
  <c r="AZ2123" i="13"/>
  <c r="BA2123" i="13"/>
  <c r="BB2123" i="13"/>
  <c r="BC2123" i="13"/>
  <c r="BD2123" i="13"/>
  <c r="BE2123" i="13"/>
  <c r="BF2123" i="13"/>
  <c r="BG2123" i="13"/>
  <c r="BH2123" i="13"/>
  <c r="BI2123" i="13"/>
  <c r="BJ2123" i="13"/>
  <c r="BK2123" i="13"/>
  <c r="BL2123" i="13"/>
  <c r="BM2123" i="13"/>
  <c r="BN2123" i="13"/>
  <c r="BO2123" i="13"/>
  <c r="BP2123" i="13"/>
  <c r="BQ2123" i="13"/>
  <c r="BR2123" i="13"/>
  <c r="BS2123" i="13"/>
  <c r="AV2124" i="13"/>
  <c r="AW2124" i="13"/>
  <c r="AX2124" i="13"/>
  <c r="AY2124" i="13"/>
  <c r="AZ2124" i="13"/>
  <c r="BA2124" i="13"/>
  <c r="BB2124" i="13"/>
  <c r="BC2124" i="13"/>
  <c r="BD2124" i="13"/>
  <c r="BE2124" i="13"/>
  <c r="BF2124" i="13"/>
  <c r="BG2124" i="13"/>
  <c r="BH2124" i="13"/>
  <c r="BI2124" i="13"/>
  <c r="BJ2124" i="13"/>
  <c r="BK2124" i="13"/>
  <c r="BL2124" i="13"/>
  <c r="BM2124" i="13"/>
  <c r="BN2124" i="13"/>
  <c r="BO2124" i="13"/>
  <c r="BP2124" i="13"/>
  <c r="BQ2124" i="13"/>
  <c r="BR2124" i="13"/>
  <c r="BS2124" i="13"/>
  <c r="AV2125" i="13"/>
  <c r="AW2125" i="13"/>
  <c r="AX2125" i="13"/>
  <c r="AY2125" i="13"/>
  <c r="AZ2125" i="13"/>
  <c r="BA2125" i="13"/>
  <c r="BB2125" i="13"/>
  <c r="BC2125" i="13"/>
  <c r="BD2125" i="13"/>
  <c r="BE2125" i="13"/>
  <c r="BF2125" i="13"/>
  <c r="BG2125" i="13"/>
  <c r="BH2125" i="13"/>
  <c r="BI2125" i="13"/>
  <c r="BJ2125" i="13"/>
  <c r="BK2125" i="13"/>
  <c r="BL2125" i="13"/>
  <c r="BM2125" i="13"/>
  <c r="BN2125" i="13"/>
  <c r="BO2125" i="13"/>
  <c r="BP2125" i="13"/>
  <c r="BQ2125" i="13"/>
  <c r="BR2125" i="13"/>
  <c r="BS2125" i="13"/>
  <c r="AV2126" i="13"/>
  <c r="AW2126" i="13"/>
  <c r="AX2126" i="13"/>
  <c r="AY2126" i="13"/>
  <c r="AZ2126" i="13"/>
  <c r="BA2126" i="13"/>
  <c r="BB2126" i="13"/>
  <c r="BC2126" i="13"/>
  <c r="BD2126" i="13"/>
  <c r="BE2126" i="13"/>
  <c r="BF2126" i="13"/>
  <c r="BG2126" i="13"/>
  <c r="BH2126" i="13"/>
  <c r="BI2126" i="13"/>
  <c r="BJ2126" i="13"/>
  <c r="BK2126" i="13"/>
  <c r="BL2126" i="13"/>
  <c r="BM2126" i="13"/>
  <c r="BN2126" i="13"/>
  <c r="BO2126" i="13"/>
  <c r="BP2126" i="13"/>
  <c r="BQ2126" i="13"/>
  <c r="BR2126" i="13"/>
  <c r="BS2126" i="13"/>
  <c r="AV2127" i="13"/>
  <c r="AW2127" i="13"/>
  <c r="AX2127" i="13"/>
  <c r="AY2127" i="13"/>
  <c r="AZ2127" i="13"/>
  <c r="BA2127" i="13"/>
  <c r="BB2127" i="13"/>
  <c r="BC2127" i="13"/>
  <c r="BD2127" i="13"/>
  <c r="BE2127" i="13"/>
  <c r="BF2127" i="13"/>
  <c r="BG2127" i="13"/>
  <c r="BH2127" i="13"/>
  <c r="BI2127" i="13"/>
  <c r="BJ2127" i="13"/>
  <c r="BK2127" i="13"/>
  <c r="BL2127" i="13"/>
  <c r="BM2127" i="13"/>
  <c r="BN2127" i="13"/>
  <c r="BO2127" i="13"/>
  <c r="BP2127" i="13"/>
  <c r="BQ2127" i="13"/>
  <c r="BR2127" i="13"/>
  <c r="BS2127" i="13"/>
  <c r="AV2128" i="13"/>
  <c r="AW2128" i="13"/>
  <c r="AX2128" i="13"/>
  <c r="AY2128" i="13"/>
  <c r="AZ2128" i="13"/>
  <c r="BA2128" i="13"/>
  <c r="BB2128" i="13"/>
  <c r="BC2128" i="13"/>
  <c r="BD2128" i="13"/>
  <c r="BE2128" i="13"/>
  <c r="BF2128" i="13"/>
  <c r="BG2128" i="13"/>
  <c r="BH2128" i="13"/>
  <c r="BI2128" i="13"/>
  <c r="BJ2128" i="13"/>
  <c r="BK2128" i="13"/>
  <c r="BL2128" i="13"/>
  <c r="BM2128" i="13"/>
  <c r="BN2128" i="13"/>
  <c r="BO2128" i="13"/>
  <c r="BP2128" i="13"/>
  <c r="BQ2128" i="13"/>
  <c r="BR2128" i="13"/>
  <c r="BS2128" i="13"/>
  <c r="AV2129" i="13"/>
  <c r="AW2129" i="13"/>
  <c r="AX2129" i="13"/>
  <c r="AY2129" i="13"/>
  <c r="AZ2129" i="13"/>
  <c r="BA2129" i="13"/>
  <c r="BB2129" i="13"/>
  <c r="BC2129" i="13"/>
  <c r="BD2129" i="13"/>
  <c r="BE2129" i="13"/>
  <c r="BF2129" i="13"/>
  <c r="BG2129" i="13"/>
  <c r="BH2129" i="13"/>
  <c r="BI2129" i="13"/>
  <c r="BJ2129" i="13"/>
  <c r="BK2129" i="13"/>
  <c r="BL2129" i="13"/>
  <c r="BM2129" i="13"/>
  <c r="BN2129" i="13"/>
  <c r="BO2129" i="13"/>
  <c r="BP2129" i="13"/>
  <c r="BQ2129" i="13"/>
  <c r="BR2129" i="13"/>
  <c r="BS2129" i="13"/>
  <c r="AV2130" i="13"/>
  <c r="AW2130" i="13"/>
  <c r="AX2130" i="13"/>
  <c r="AY2130" i="13"/>
  <c r="AZ2130" i="13"/>
  <c r="BA2130" i="13"/>
  <c r="BB2130" i="13"/>
  <c r="BC2130" i="13"/>
  <c r="BD2130" i="13"/>
  <c r="BE2130" i="13"/>
  <c r="BF2130" i="13"/>
  <c r="BG2130" i="13"/>
  <c r="BH2130" i="13"/>
  <c r="BI2130" i="13"/>
  <c r="BJ2130" i="13"/>
  <c r="BK2130" i="13"/>
  <c r="BL2130" i="13"/>
  <c r="BM2130" i="13"/>
  <c r="BN2130" i="13"/>
  <c r="BO2130" i="13"/>
  <c r="BP2130" i="13"/>
  <c r="BQ2130" i="13"/>
  <c r="BR2130" i="13"/>
  <c r="BS2130" i="13"/>
  <c r="AV2131" i="13"/>
  <c r="AW2131" i="13"/>
  <c r="AX2131" i="13"/>
  <c r="AY2131" i="13"/>
  <c r="AZ2131" i="13"/>
  <c r="BA2131" i="13"/>
  <c r="BB2131" i="13"/>
  <c r="BC2131" i="13"/>
  <c r="BD2131" i="13"/>
  <c r="BE2131" i="13"/>
  <c r="BF2131" i="13"/>
  <c r="BG2131" i="13"/>
  <c r="BH2131" i="13"/>
  <c r="BI2131" i="13"/>
  <c r="BJ2131" i="13"/>
  <c r="BK2131" i="13"/>
  <c r="BL2131" i="13"/>
  <c r="BM2131" i="13"/>
  <c r="BN2131" i="13"/>
  <c r="BO2131" i="13"/>
  <c r="BP2131" i="13"/>
  <c r="BQ2131" i="13"/>
  <c r="BR2131" i="13"/>
  <c r="BS2131" i="13"/>
  <c r="AV2132" i="13"/>
  <c r="AW2132" i="13"/>
  <c r="AX2132" i="13"/>
  <c r="AY2132" i="13"/>
  <c r="AZ2132" i="13"/>
  <c r="BA2132" i="13"/>
  <c r="BB2132" i="13"/>
  <c r="BC2132" i="13"/>
  <c r="BD2132" i="13"/>
  <c r="BE2132" i="13"/>
  <c r="BF2132" i="13"/>
  <c r="BG2132" i="13"/>
  <c r="BH2132" i="13"/>
  <c r="BI2132" i="13"/>
  <c r="BJ2132" i="13"/>
  <c r="BK2132" i="13"/>
  <c r="BL2132" i="13"/>
  <c r="BM2132" i="13"/>
  <c r="BN2132" i="13"/>
  <c r="BO2132" i="13"/>
  <c r="BP2132" i="13"/>
  <c r="BQ2132" i="13"/>
  <c r="BR2132" i="13"/>
  <c r="BS2132" i="13"/>
  <c r="AV2133" i="13"/>
  <c r="AW2133" i="13"/>
  <c r="AX2133" i="13"/>
  <c r="AY2133" i="13"/>
  <c r="AZ2133" i="13"/>
  <c r="BA2133" i="13"/>
  <c r="BB2133" i="13"/>
  <c r="BC2133" i="13"/>
  <c r="BD2133" i="13"/>
  <c r="BE2133" i="13"/>
  <c r="BF2133" i="13"/>
  <c r="BG2133" i="13"/>
  <c r="BH2133" i="13"/>
  <c r="BI2133" i="13"/>
  <c r="BJ2133" i="13"/>
  <c r="BK2133" i="13"/>
  <c r="BL2133" i="13"/>
  <c r="BM2133" i="13"/>
  <c r="BN2133" i="13"/>
  <c r="BO2133" i="13"/>
  <c r="BP2133" i="13"/>
  <c r="BQ2133" i="13"/>
  <c r="BR2133" i="13"/>
  <c r="BS2133" i="13"/>
  <c r="AV2134" i="13"/>
  <c r="AW2134" i="13"/>
  <c r="AX2134" i="13"/>
  <c r="AY2134" i="13"/>
  <c r="AZ2134" i="13"/>
  <c r="BA2134" i="13"/>
  <c r="BB2134" i="13"/>
  <c r="BC2134" i="13"/>
  <c r="BD2134" i="13"/>
  <c r="BE2134" i="13"/>
  <c r="BF2134" i="13"/>
  <c r="BG2134" i="13"/>
  <c r="BH2134" i="13"/>
  <c r="BI2134" i="13"/>
  <c r="BJ2134" i="13"/>
  <c r="BK2134" i="13"/>
  <c r="BL2134" i="13"/>
  <c r="BM2134" i="13"/>
  <c r="BN2134" i="13"/>
  <c r="BO2134" i="13"/>
  <c r="BP2134" i="13"/>
  <c r="BQ2134" i="13"/>
  <c r="BR2134" i="13"/>
  <c r="BS2134" i="13"/>
  <c r="AV2135" i="13"/>
  <c r="AW2135" i="13"/>
  <c r="AX2135" i="13"/>
  <c r="AY2135" i="13"/>
  <c r="AZ2135" i="13"/>
  <c r="BA2135" i="13"/>
  <c r="BB2135" i="13"/>
  <c r="BC2135" i="13"/>
  <c r="BD2135" i="13"/>
  <c r="BE2135" i="13"/>
  <c r="BF2135" i="13"/>
  <c r="BG2135" i="13"/>
  <c r="BH2135" i="13"/>
  <c r="BI2135" i="13"/>
  <c r="BJ2135" i="13"/>
  <c r="BK2135" i="13"/>
  <c r="BL2135" i="13"/>
  <c r="BM2135" i="13"/>
  <c r="BN2135" i="13"/>
  <c r="BO2135" i="13"/>
  <c r="BP2135" i="13"/>
  <c r="BQ2135" i="13"/>
  <c r="BR2135" i="13"/>
  <c r="BS2135" i="13"/>
  <c r="AV2136" i="13"/>
  <c r="AW2136" i="13"/>
  <c r="AX2136" i="13"/>
  <c r="AY2136" i="13"/>
  <c r="AZ2136" i="13"/>
  <c r="BA2136" i="13"/>
  <c r="BB2136" i="13"/>
  <c r="BC2136" i="13"/>
  <c r="BD2136" i="13"/>
  <c r="BE2136" i="13"/>
  <c r="BF2136" i="13"/>
  <c r="BG2136" i="13"/>
  <c r="BH2136" i="13"/>
  <c r="BI2136" i="13"/>
  <c r="BJ2136" i="13"/>
  <c r="BK2136" i="13"/>
  <c r="BL2136" i="13"/>
  <c r="BM2136" i="13"/>
  <c r="BN2136" i="13"/>
  <c r="BO2136" i="13"/>
  <c r="BP2136" i="13"/>
  <c r="BQ2136" i="13"/>
  <c r="BR2136" i="13"/>
  <c r="BS2136" i="13"/>
  <c r="AV2137" i="13"/>
  <c r="AW2137" i="13"/>
  <c r="AX2137" i="13"/>
  <c r="AY2137" i="13"/>
  <c r="AZ2137" i="13"/>
  <c r="BA2137" i="13"/>
  <c r="BB2137" i="13"/>
  <c r="BC2137" i="13"/>
  <c r="BD2137" i="13"/>
  <c r="BE2137" i="13"/>
  <c r="BF2137" i="13"/>
  <c r="BG2137" i="13"/>
  <c r="BH2137" i="13"/>
  <c r="BI2137" i="13"/>
  <c r="BJ2137" i="13"/>
  <c r="BK2137" i="13"/>
  <c r="BL2137" i="13"/>
  <c r="BM2137" i="13"/>
  <c r="BN2137" i="13"/>
  <c r="BO2137" i="13"/>
  <c r="BP2137" i="13"/>
  <c r="BQ2137" i="13"/>
  <c r="BR2137" i="13"/>
  <c r="BS2137" i="13"/>
  <c r="AV2138" i="13"/>
  <c r="AW2138" i="13"/>
  <c r="AX2138" i="13"/>
  <c r="AY2138" i="13"/>
  <c r="AZ2138" i="13"/>
  <c r="BA2138" i="13"/>
  <c r="BB2138" i="13"/>
  <c r="BC2138" i="13"/>
  <c r="BD2138" i="13"/>
  <c r="BE2138" i="13"/>
  <c r="BF2138" i="13"/>
  <c r="BG2138" i="13"/>
  <c r="BH2138" i="13"/>
  <c r="BI2138" i="13"/>
  <c r="BJ2138" i="13"/>
  <c r="BK2138" i="13"/>
  <c r="BL2138" i="13"/>
  <c r="BM2138" i="13"/>
  <c r="BN2138" i="13"/>
  <c r="BO2138" i="13"/>
  <c r="BP2138" i="13"/>
  <c r="BQ2138" i="13"/>
  <c r="BR2138" i="13"/>
  <c r="BS2138" i="13"/>
  <c r="AV2139" i="13"/>
  <c r="AW2139" i="13"/>
  <c r="AX2139" i="13"/>
  <c r="AY2139" i="13"/>
  <c r="AZ2139" i="13"/>
  <c r="BA2139" i="13"/>
  <c r="BB2139" i="13"/>
  <c r="BC2139" i="13"/>
  <c r="BD2139" i="13"/>
  <c r="BE2139" i="13"/>
  <c r="BF2139" i="13"/>
  <c r="BG2139" i="13"/>
  <c r="BH2139" i="13"/>
  <c r="BI2139" i="13"/>
  <c r="BJ2139" i="13"/>
  <c r="BK2139" i="13"/>
  <c r="BL2139" i="13"/>
  <c r="BM2139" i="13"/>
  <c r="BN2139" i="13"/>
  <c r="BO2139" i="13"/>
  <c r="BP2139" i="13"/>
  <c r="BQ2139" i="13"/>
  <c r="BR2139" i="13"/>
  <c r="BS2139" i="13"/>
  <c r="AV2140" i="13"/>
  <c r="AW2140" i="13"/>
  <c r="AX2140" i="13"/>
  <c r="AY2140" i="13"/>
  <c r="AZ2140" i="13"/>
  <c r="BA2140" i="13"/>
  <c r="BB2140" i="13"/>
  <c r="BC2140" i="13"/>
  <c r="BD2140" i="13"/>
  <c r="BE2140" i="13"/>
  <c r="BF2140" i="13"/>
  <c r="BG2140" i="13"/>
  <c r="BH2140" i="13"/>
  <c r="BI2140" i="13"/>
  <c r="BJ2140" i="13"/>
  <c r="BK2140" i="13"/>
  <c r="BL2140" i="13"/>
  <c r="BM2140" i="13"/>
  <c r="BN2140" i="13"/>
  <c r="BO2140" i="13"/>
  <c r="BP2140" i="13"/>
  <c r="BQ2140" i="13"/>
  <c r="BR2140" i="13"/>
  <c r="BS2140" i="13"/>
  <c r="AV2141" i="13"/>
  <c r="AW2141" i="13"/>
  <c r="AX2141" i="13"/>
  <c r="AY2141" i="13"/>
  <c r="AZ2141" i="13"/>
  <c r="BA2141" i="13"/>
  <c r="BB2141" i="13"/>
  <c r="BC2141" i="13"/>
  <c r="BD2141" i="13"/>
  <c r="BE2141" i="13"/>
  <c r="BF2141" i="13"/>
  <c r="BG2141" i="13"/>
  <c r="BH2141" i="13"/>
  <c r="BI2141" i="13"/>
  <c r="BJ2141" i="13"/>
  <c r="BK2141" i="13"/>
  <c r="BL2141" i="13"/>
  <c r="BM2141" i="13"/>
  <c r="BN2141" i="13"/>
  <c r="BO2141" i="13"/>
  <c r="BP2141" i="13"/>
  <c r="BQ2141" i="13"/>
  <c r="BR2141" i="13"/>
  <c r="BS2141" i="13"/>
  <c r="AV2142" i="13"/>
  <c r="AW2142" i="13"/>
  <c r="AX2142" i="13"/>
  <c r="AY2142" i="13"/>
  <c r="AZ2142" i="13"/>
  <c r="BA2142" i="13"/>
  <c r="BB2142" i="13"/>
  <c r="BC2142" i="13"/>
  <c r="BD2142" i="13"/>
  <c r="BE2142" i="13"/>
  <c r="BF2142" i="13"/>
  <c r="BG2142" i="13"/>
  <c r="BH2142" i="13"/>
  <c r="BI2142" i="13"/>
  <c r="BJ2142" i="13"/>
  <c r="BK2142" i="13"/>
  <c r="BL2142" i="13"/>
  <c r="BM2142" i="13"/>
  <c r="BN2142" i="13"/>
  <c r="BO2142" i="13"/>
  <c r="BP2142" i="13"/>
  <c r="BQ2142" i="13"/>
  <c r="BR2142" i="13"/>
  <c r="BS2142" i="13"/>
  <c r="AV2143" i="13"/>
  <c r="AW2143" i="13"/>
  <c r="AX2143" i="13"/>
  <c r="AY2143" i="13"/>
  <c r="AZ2143" i="13"/>
  <c r="BA2143" i="13"/>
  <c r="BB2143" i="13"/>
  <c r="BC2143" i="13"/>
  <c r="BD2143" i="13"/>
  <c r="BE2143" i="13"/>
  <c r="BF2143" i="13"/>
  <c r="BG2143" i="13"/>
  <c r="BH2143" i="13"/>
  <c r="BI2143" i="13"/>
  <c r="BJ2143" i="13"/>
  <c r="BK2143" i="13"/>
  <c r="BL2143" i="13"/>
  <c r="BM2143" i="13"/>
  <c r="BN2143" i="13"/>
  <c r="BO2143" i="13"/>
  <c r="BP2143" i="13"/>
  <c r="BQ2143" i="13"/>
  <c r="BR2143" i="13"/>
  <c r="BS2143" i="13"/>
  <c r="AV2144" i="13"/>
  <c r="AW2144" i="13"/>
  <c r="AX2144" i="13"/>
  <c r="AY2144" i="13"/>
  <c r="AZ2144" i="13"/>
  <c r="BA2144" i="13"/>
  <c r="BB2144" i="13"/>
  <c r="BC2144" i="13"/>
  <c r="BD2144" i="13"/>
  <c r="BE2144" i="13"/>
  <c r="BF2144" i="13"/>
  <c r="BG2144" i="13"/>
  <c r="BH2144" i="13"/>
  <c r="BI2144" i="13"/>
  <c r="BJ2144" i="13"/>
  <c r="BK2144" i="13"/>
  <c r="BL2144" i="13"/>
  <c r="BM2144" i="13"/>
  <c r="BN2144" i="13"/>
  <c r="BO2144" i="13"/>
  <c r="BP2144" i="13"/>
  <c r="BQ2144" i="13"/>
  <c r="BR2144" i="13"/>
  <c r="BS2144" i="13"/>
  <c r="AV2145" i="13"/>
  <c r="AW2145" i="13"/>
  <c r="AX2145" i="13"/>
  <c r="AY2145" i="13"/>
  <c r="AZ2145" i="13"/>
  <c r="BA2145" i="13"/>
  <c r="BB2145" i="13"/>
  <c r="BC2145" i="13"/>
  <c r="BD2145" i="13"/>
  <c r="BE2145" i="13"/>
  <c r="BF2145" i="13"/>
  <c r="BG2145" i="13"/>
  <c r="BH2145" i="13"/>
  <c r="BI2145" i="13"/>
  <c r="BJ2145" i="13"/>
  <c r="BK2145" i="13"/>
  <c r="BL2145" i="13"/>
  <c r="BM2145" i="13"/>
  <c r="BN2145" i="13"/>
  <c r="BO2145" i="13"/>
  <c r="BP2145" i="13"/>
  <c r="BQ2145" i="13"/>
  <c r="BR2145" i="13"/>
  <c r="BS2145" i="13"/>
  <c r="AV2146" i="13"/>
  <c r="AW2146" i="13"/>
  <c r="AX2146" i="13"/>
  <c r="AY2146" i="13"/>
  <c r="AZ2146" i="13"/>
  <c r="BA2146" i="13"/>
  <c r="BB2146" i="13"/>
  <c r="BC2146" i="13"/>
  <c r="BD2146" i="13"/>
  <c r="BE2146" i="13"/>
  <c r="BF2146" i="13"/>
  <c r="BG2146" i="13"/>
  <c r="BH2146" i="13"/>
  <c r="BI2146" i="13"/>
  <c r="BJ2146" i="13"/>
  <c r="BK2146" i="13"/>
  <c r="BL2146" i="13"/>
  <c r="BM2146" i="13"/>
  <c r="BN2146" i="13"/>
  <c r="BO2146" i="13"/>
  <c r="BP2146" i="13"/>
  <c r="BQ2146" i="13"/>
  <c r="BR2146" i="13"/>
  <c r="BS2146" i="13"/>
  <c r="AV2147" i="13"/>
  <c r="AW2147" i="13"/>
  <c r="AX2147" i="13"/>
  <c r="AY2147" i="13"/>
  <c r="AZ2147" i="13"/>
  <c r="BA2147" i="13"/>
  <c r="BB2147" i="13"/>
  <c r="BC2147" i="13"/>
  <c r="BD2147" i="13"/>
  <c r="BE2147" i="13"/>
  <c r="BF2147" i="13"/>
  <c r="BG2147" i="13"/>
  <c r="BH2147" i="13"/>
  <c r="BI2147" i="13"/>
  <c r="BJ2147" i="13"/>
  <c r="BK2147" i="13"/>
  <c r="BL2147" i="13"/>
  <c r="BM2147" i="13"/>
  <c r="BN2147" i="13"/>
  <c r="BO2147" i="13"/>
  <c r="BP2147" i="13"/>
  <c r="BQ2147" i="13"/>
  <c r="BR2147" i="13"/>
  <c r="BS2147" i="13"/>
  <c r="AV2148" i="13"/>
  <c r="AW2148" i="13"/>
  <c r="AX2148" i="13"/>
  <c r="AY2148" i="13"/>
  <c r="AZ2148" i="13"/>
  <c r="BA2148" i="13"/>
  <c r="BB2148" i="13"/>
  <c r="BC2148" i="13"/>
  <c r="BD2148" i="13"/>
  <c r="BE2148" i="13"/>
  <c r="BF2148" i="13"/>
  <c r="BG2148" i="13"/>
  <c r="BH2148" i="13"/>
  <c r="BI2148" i="13"/>
  <c r="BJ2148" i="13"/>
  <c r="BK2148" i="13"/>
  <c r="BL2148" i="13"/>
  <c r="BM2148" i="13"/>
  <c r="BN2148" i="13"/>
  <c r="BO2148" i="13"/>
  <c r="BP2148" i="13"/>
  <c r="BQ2148" i="13"/>
  <c r="BR2148" i="13"/>
  <c r="BS2148" i="13"/>
  <c r="AV2149" i="13"/>
  <c r="AW2149" i="13"/>
  <c r="AX2149" i="13"/>
  <c r="AY2149" i="13"/>
  <c r="AZ2149" i="13"/>
  <c r="BA2149" i="13"/>
  <c r="BB2149" i="13"/>
  <c r="BC2149" i="13"/>
  <c r="BD2149" i="13"/>
  <c r="BE2149" i="13"/>
  <c r="BF2149" i="13"/>
  <c r="BG2149" i="13"/>
  <c r="BH2149" i="13"/>
  <c r="BI2149" i="13"/>
  <c r="BJ2149" i="13"/>
  <c r="BK2149" i="13"/>
  <c r="BL2149" i="13"/>
  <c r="BM2149" i="13"/>
  <c r="BN2149" i="13"/>
  <c r="BO2149" i="13"/>
  <c r="BP2149" i="13"/>
  <c r="BQ2149" i="13"/>
  <c r="BR2149" i="13"/>
  <c r="BS2149" i="13"/>
  <c r="AV2150" i="13"/>
  <c r="AW2150" i="13"/>
  <c r="AX2150" i="13"/>
  <c r="AY2150" i="13"/>
  <c r="AZ2150" i="13"/>
  <c r="BA2150" i="13"/>
  <c r="BB2150" i="13"/>
  <c r="BC2150" i="13"/>
  <c r="BD2150" i="13"/>
  <c r="BE2150" i="13"/>
  <c r="BF2150" i="13"/>
  <c r="BG2150" i="13"/>
  <c r="BH2150" i="13"/>
  <c r="BI2150" i="13"/>
  <c r="BJ2150" i="13"/>
  <c r="BK2150" i="13"/>
  <c r="BL2150" i="13"/>
  <c r="BM2150" i="13"/>
  <c r="BN2150" i="13"/>
  <c r="BO2150" i="13"/>
  <c r="BP2150" i="13"/>
  <c r="BQ2150" i="13"/>
  <c r="BR2150" i="13"/>
  <c r="BS2150" i="13"/>
  <c r="AV2151" i="13"/>
  <c r="AW2151" i="13"/>
  <c r="AX2151" i="13"/>
  <c r="AY2151" i="13"/>
  <c r="AZ2151" i="13"/>
  <c r="BA2151" i="13"/>
  <c r="BB2151" i="13"/>
  <c r="BC2151" i="13"/>
  <c r="BD2151" i="13"/>
  <c r="BE2151" i="13"/>
  <c r="BF2151" i="13"/>
  <c r="BG2151" i="13"/>
  <c r="BH2151" i="13"/>
  <c r="BI2151" i="13"/>
  <c r="BJ2151" i="13"/>
  <c r="BK2151" i="13"/>
  <c r="BL2151" i="13"/>
  <c r="BM2151" i="13"/>
  <c r="BN2151" i="13"/>
  <c r="BO2151" i="13"/>
  <c r="BP2151" i="13"/>
  <c r="BQ2151" i="13"/>
  <c r="BR2151" i="13"/>
  <c r="BS2151" i="13"/>
  <c r="AV2152" i="13"/>
  <c r="AW2152" i="13"/>
  <c r="AX2152" i="13"/>
  <c r="AY2152" i="13"/>
  <c r="AZ2152" i="13"/>
  <c r="BA2152" i="13"/>
  <c r="BB2152" i="13"/>
  <c r="BC2152" i="13"/>
  <c r="BD2152" i="13"/>
  <c r="BE2152" i="13"/>
  <c r="BF2152" i="13"/>
  <c r="BG2152" i="13"/>
  <c r="BH2152" i="13"/>
  <c r="BI2152" i="13"/>
  <c r="BJ2152" i="13"/>
  <c r="BK2152" i="13"/>
  <c r="BL2152" i="13"/>
  <c r="BM2152" i="13"/>
  <c r="BN2152" i="13"/>
  <c r="BO2152" i="13"/>
  <c r="BP2152" i="13"/>
  <c r="BQ2152" i="13"/>
  <c r="BR2152" i="13"/>
  <c r="BS2152" i="13"/>
  <c r="AV2153" i="13"/>
  <c r="AW2153" i="13"/>
  <c r="AX2153" i="13"/>
  <c r="AY2153" i="13"/>
  <c r="AZ2153" i="13"/>
  <c r="BA2153" i="13"/>
  <c r="BB2153" i="13"/>
  <c r="BC2153" i="13"/>
  <c r="BD2153" i="13"/>
  <c r="BE2153" i="13"/>
  <c r="BF2153" i="13"/>
  <c r="BG2153" i="13"/>
  <c r="BH2153" i="13"/>
  <c r="BI2153" i="13"/>
  <c r="BJ2153" i="13"/>
  <c r="BK2153" i="13"/>
  <c r="BL2153" i="13"/>
  <c r="BM2153" i="13"/>
  <c r="BN2153" i="13"/>
  <c r="BO2153" i="13"/>
  <c r="BP2153" i="13"/>
  <c r="BQ2153" i="13"/>
  <c r="BR2153" i="13"/>
  <c r="BS2153" i="13"/>
  <c r="AV2154" i="13"/>
  <c r="AW2154" i="13"/>
  <c r="AX2154" i="13"/>
  <c r="AY2154" i="13"/>
  <c r="AZ2154" i="13"/>
  <c r="BA2154" i="13"/>
  <c r="BB2154" i="13"/>
  <c r="BC2154" i="13"/>
  <c r="BD2154" i="13"/>
  <c r="BE2154" i="13"/>
  <c r="BF2154" i="13"/>
  <c r="BG2154" i="13"/>
  <c r="BH2154" i="13"/>
  <c r="BI2154" i="13"/>
  <c r="BJ2154" i="13"/>
  <c r="BK2154" i="13"/>
  <c r="BL2154" i="13"/>
  <c r="BM2154" i="13"/>
  <c r="BN2154" i="13"/>
  <c r="BO2154" i="13"/>
  <c r="BP2154" i="13"/>
  <c r="BQ2154" i="13"/>
  <c r="BR2154" i="13"/>
  <c r="BS2154" i="13"/>
  <c r="AV2155" i="13"/>
  <c r="AW2155" i="13"/>
  <c r="AX2155" i="13"/>
  <c r="AY2155" i="13"/>
  <c r="AZ2155" i="13"/>
  <c r="BA2155" i="13"/>
  <c r="BB2155" i="13"/>
  <c r="BC2155" i="13"/>
  <c r="BD2155" i="13"/>
  <c r="BE2155" i="13"/>
  <c r="BF2155" i="13"/>
  <c r="BG2155" i="13"/>
  <c r="BH2155" i="13"/>
  <c r="BI2155" i="13"/>
  <c r="BJ2155" i="13"/>
  <c r="BK2155" i="13"/>
  <c r="BL2155" i="13"/>
  <c r="BM2155" i="13"/>
  <c r="BN2155" i="13"/>
  <c r="BO2155" i="13"/>
  <c r="BP2155" i="13"/>
  <c r="BQ2155" i="13"/>
  <c r="BR2155" i="13"/>
  <c r="BS2155" i="13"/>
  <c r="AV2156" i="13"/>
  <c r="AW2156" i="13"/>
  <c r="AX2156" i="13"/>
  <c r="AY2156" i="13"/>
  <c r="AZ2156" i="13"/>
  <c r="BA2156" i="13"/>
  <c r="BB2156" i="13"/>
  <c r="BC2156" i="13"/>
  <c r="BD2156" i="13"/>
  <c r="BE2156" i="13"/>
  <c r="BF2156" i="13"/>
  <c r="BG2156" i="13"/>
  <c r="BH2156" i="13"/>
  <c r="BI2156" i="13"/>
  <c r="BJ2156" i="13"/>
  <c r="BK2156" i="13"/>
  <c r="BL2156" i="13"/>
  <c r="BM2156" i="13"/>
  <c r="BN2156" i="13"/>
  <c r="BO2156" i="13"/>
  <c r="BP2156" i="13"/>
  <c r="BQ2156" i="13"/>
  <c r="BR2156" i="13"/>
  <c r="BS2156" i="13"/>
  <c r="AV2157" i="13"/>
  <c r="AW2157" i="13"/>
  <c r="AX2157" i="13"/>
  <c r="AY2157" i="13"/>
  <c r="AZ2157" i="13"/>
  <c r="BA2157" i="13"/>
  <c r="BB2157" i="13"/>
  <c r="BC2157" i="13"/>
  <c r="BD2157" i="13"/>
  <c r="BE2157" i="13"/>
  <c r="BF2157" i="13"/>
  <c r="BG2157" i="13"/>
  <c r="BH2157" i="13"/>
  <c r="BI2157" i="13"/>
  <c r="BJ2157" i="13"/>
  <c r="BK2157" i="13"/>
  <c r="BL2157" i="13"/>
  <c r="BM2157" i="13"/>
  <c r="BN2157" i="13"/>
  <c r="BO2157" i="13"/>
  <c r="BP2157" i="13"/>
  <c r="BQ2157" i="13"/>
  <c r="BR2157" i="13"/>
  <c r="BS2157" i="13"/>
  <c r="AV2158" i="13"/>
  <c r="AW2158" i="13"/>
  <c r="AX2158" i="13"/>
  <c r="AY2158" i="13"/>
  <c r="AZ2158" i="13"/>
  <c r="BA2158" i="13"/>
  <c r="BB2158" i="13"/>
  <c r="BC2158" i="13"/>
  <c r="BD2158" i="13"/>
  <c r="BE2158" i="13"/>
  <c r="BF2158" i="13"/>
  <c r="BG2158" i="13"/>
  <c r="BH2158" i="13"/>
  <c r="BI2158" i="13"/>
  <c r="BJ2158" i="13"/>
  <c r="BK2158" i="13"/>
  <c r="BL2158" i="13"/>
  <c r="BM2158" i="13"/>
  <c r="BN2158" i="13"/>
  <c r="BO2158" i="13"/>
  <c r="BP2158" i="13"/>
  <c r="BQ2158" i="13"/>
  <c r="BR2158" i="13"/>
  <c r="BS2158" i="13"/>
  <c r="AV2159" i="13"/>
  <c r="AW2159" i="13"/>
  <c r="AX2159" i="13"/>
  <c r="AY2159" i="13"/>
  <c r="AZ2159" i="13"/>
  <c r="BA2159" i="13"/>
  <c r="BB2159" i="13"/>
  <c r="BC2159" i="13"/>
  <c r="BD2159" i="13"/>
  <c r="BE2159" i="13"/>
  <c r="BF2159" i="13"/>
  <c r="BG2159" i="13"/>
  <c r="BH2159" i="13"/>
  <c r="BI2159" i="13"/>
  <c r="BJ2159" i="13"/>
  <c r="BK2159" i="13"/>
  <c r="BL2159" i="13"/>
  <c r="BM2159" i="13"/>
  <c r="BN2159" i="13"/>
  <c r="BO2159" i="13"/>
  <c r="BP2159" i="13"/>
  <c r="BQ2159" i="13"/>
  <c r="BR2159" i="13"/>
  <c r="BS2159" i="13"/>
  <c r="AV2160" i="13"/>
  <c r="AW2160" i="13"/>
  <c r="AX2160" i="13"/>
  <c r="AY2160" i="13"/>
  <c r="AZ2160" i="13"/>
  <c r="BA2160" i="13"/>
  <c r="BB2160" i="13"/>
  <c r="BC2160" i="13"/>
  <c r="BD2160" i="13"/>
  <c r="BE2160" i="13"/>
  <c r="BF2160" i="13"/>
  <c r="BG2160" i="13"/>
  <c r="BH2160" i="13"/>
  <c r="BI2160" i="13"/>
  <c r="BJ2160" i="13"/>
  <c r="BK2160" i="13"/>
  <c r="BL2160" i="13"/>
  <c r="BM2160" i="13"/>
  <c r="BN2160" i="13"/>
  <c r="BO2160" i="13"/>
  <c r="BP2160" i="13"/>
  <c r="BQ2160" i="13"/>
  <c r="BR2160" i="13"/>
  <c r="BS2160" i="13"/>
  <c r="AV2161" i="13"/>
  <c r="AW2161" i="13"/>
  <c r="AX2161" i="13"/>
  <c r="AY2161" i="13"/>
  <c r="AZ2161" i="13"/>
  <c r="BA2161" i="13"/>
  <c r="BB2161" i="13"/>
  <c r="BC2161" i="13"/>
  <c r="BD2161" i="13"/>
  <c r="BE2161" i="13"/>
  <c r="BF2161" i="13"/>
  <c r="BG2161" i="13"/>
  <c r="BH2161" i="13"/>
  <c r="BI2161" i="13"/>
  <c r="BJ2161" i="13"/>
  <c r="BK2161" i="13"/>
  <c r="BL2161" i="13"/>
  <c r="BM2161" i="13"/>
  <c r="BN2161" i="13"/>
  <c r="BO2161" i="13"/>
  <c r="BP2161" i="13"/>
  <c r="BQ2161" i="13"/>
  <c r="BR2161" i="13"/>
  <c r="BS2161" i="13"/>
  <c r="AV86" i="13"/>
  <c r="F84" i="16"/>
  <c r="AV84" i="13"/>
  <c r="AV660" i="13"/>
  <c r="AW86" i="13"/>
  <c r="G84" i="16"/>
  <c r="AW84" i="13"/>
  <c r="AW660" i="13"/>
  <c r="AX86" i="13"/>
  <c r="H84" i="16"/>
  <c r="AX84" i="13"/>
  <c r="AX660" i="13"/>
  <c r="AY86" i="13"/>
  <c r="I84" i="16"/>
  <c r="AY84" i="13"/>
  <c r="AY660" i="13"/>
  <c r="AZ86" i="13"/>
  <c r="J84" i="16"/>
  <c r="AZ84" i="13"/>
  <c r="AZ660" i="13"/>
  <c r="BA86" i="13"/>
  <c r="K84" i="16"/>
  <c r="BA84" i="13"/>
  <c r="BA660" i="13"/>
  <c r="BB86" i="13"/>
  <c r="L84" i="16"/>
  <c r="BB84" i="13"/>
  <c r="BB660" i="13"/>
  <c r="BC86" i="13"/>
  <c r="M84" i="16"/>
  <c r="BC84" i="13"/>
  <c r="BC660" i="13"/>
  <c r="BD86" i="13"/>
  <c r="N84" i="16"/>
  <c r="BD84" i="13"/>
  <c r="BD660" i="13"/>
  <c r="BE86" i="13"/>
  <c r="O84" i="16"/>
  <c r="BE84" i="13"/>
  <c r="BE660" i="13"/>
  <c r="BF86" i="13"/>
  <c r="P84" i="16"/>
  <c r="BF84" i="13"/>
  <c r="BF660" i="13"/>
  <c r="BG86" i="13"/>
  <c r="Q84" i="16"/>
  <c r="BG84" i="13"/>
  <c r="BG660" i="13"/>
  <c r="BH86" i="13"/>
  <c r="R84" i="16"/>
  <c r="BH84" i="13"/>
  <c r="BH660" i="13"/>
  <c r="BI86" i="13"/>
  <c r="S84" i="16"/>
  <c r="BI84" i="13"/>
  <c r="BI660" i="13"/>
  <c r="BJ86" i="13"/>
  <c r="T84" i="16"/>
  <c r="BJ84" i="13"/>
  <c r="BJ660" i="13"/>
  <c r="BK86" i="13"/>
  <c r="U84" i="16"/>
  <c r="BK84" i="13"/>
  <c r="BK660" i="13"/>
  <c r="BL86" i="13"/>
  <c r="V84" i="16"/>
  <c r="BL84" i="13"/>
  <c r="BL660" i="13"/>
  <c r="BM86" i="13"/>
  <c r="W84" i="16"/>
  <c r="BM84" i="13"/>
  <c r="BM660" i="13"/>
  <c r="BN86" i="13"/>
  <c r="X84" i="16"/>
  <c r="BN84" i="13"/>
  <c r="BN660" i="13"/>
  <c r="BO86" i="13"/>
  <c r="Y84" i="16"/>
  <c r="BO84" i="13"/>
  <c r="BO660" i="13"/>
  <c r="BP86" i="13"/>
  <c r="Z84" i="16"/>
  <c r="BP84" i="13"/>
  <c r="BP660" i="13"/>
  <c r="BQ86" i="13"/>
  <c r="AA84" i="16"/>
  <c r="BQ84" i="13"/>
  <c r="BQ660" i="13"/>
  <c r="BR86" i="13"/>
  <c r="AB84" i="16"/>
  <c r="BR84" i="13"/>
  <c r="BR660" i="13"/>
  <c r="BS86" i="13"/>
  <c r="AC84" i="16"/>
  <c r="BS84" i="13"/>
  <c r="BS660" i="13"/>
  <c r="AV2193" i="13"/>
  <c r="AW2193" i="13"/>
  <c r="AX2193" i="13"/>
  <c r="AY2193" i="13"/>
  <c r="AZ2193" i="13"/>
  <c r="BA2193" i="13"/>
  <c r="BB2193" i="13"/>
  <c r="BC2193" i="13"/>
  <c r="BD2193" i="13"/>
  <c r="BE2193" i="13"/>
  <c r="BF2193" i="13"/>
  <c r="BG2193" i="13"/>
  <c r="BH2193" i="13"/>
  <c r="BI2193" i="13"/>
  <c r="BJ2193" i="13"/>
  <c r="BK2193" i="13"/>
  <c r="BL2193" i="13"/>
  <c r="BM2193" i="13"/>
  <c r="BN2193" i="13"/>
  <c r="BO2193" i="13"/>
  <c r="BP2193" i="13"/>
  <c r="BQ2193" i="13"/>
  <c r="BR2193" i="13"/>
  <c r="BS2193" i="13"/>
  <c r="AU86" i="13"/>
  <c r="AU549" i="13"/>
  <c r="AV549" i="13"/>
  <c r="AW549" i="13"/>
  <c r="AX549" i="13"/>
  <c r="AY549" i="13"/>
  <c r="AZ549" i="13"/>
  <c r="BA549" i="13"/>
  <c r="BB549" i="13"/>
  <c r="BC549" i="13"/>
  <c r="BD549" i="13"/>
  <c r="BE549" i="13"/>
  <c r="BF549" i="13"/>
  <c r="BG549" i="13"/>
  <c r="BH549" i="13"/>
  <c r="BI549" i="13"/>
  <c r="BJ549" i="13"/>
  <c r="BK549" i="13"/>
  <c r="BL549" i="13"/>
  <c r="BM549" i="13"/>
  <c r="BN549" i="13"/>
  <c r="BO549" i="13"/>
  <c r="BP549" i="13"/>
  <c r="BQ549" i="13"/>
  <c r="BR549" i="13"/>
  <c r="BS549" i="13"/>
  <c r="AU550" i="13"/>
  <c r="AV550" i="13"/>
  <c r="AW550" i="13"/>
  <c r="AX550" i="13"/>
  <c r="AY550" i="13"/>
  <c r="AZ550" i="13"/>
  <c r="BA550" i="13"/>
  <c r="BB550" i="13"/>
  <c r="BC550" i="13"/>
  <c r="BD550" i="13"/>
  <c r="BE550" i="13"/>
  <c r="BF550" i="13"/>
  <c r="BG550" i="13"/>
  <c r="BH550" i="13"/>
  <c r="BI550" i="13"/>
  <c r="BJ550" i="13"/>
  <c r="BK550" i="13"/>
  <c r="BL550" i="13"/>
  <c r="BM550" i="13"/>
  <c r="BN550" i="13"/>
  <c r="BO550" i="13"/>
  <c r="BP550" i="13"/>
  <c r="BQ550" i="13"/>
  <c r="BR550" i="13"/>
  <c r="BS550" i="13"/>
  <c r="AU551" i="13"/>
  <c r="AV551" i="13"/>
  <c r="AW551" i="13"/>
  <c r="AX551" i="13"/>
  <c r="AY551" i="13"/>
  <c r="AZ551" i="13"/>
  <c r="BA551" i="13"/>
  <c r="BB551" i="13"/>
  <c r="BC551" i="13"/>
  <c r="BD551" i="13"/>
  <c r="BE551" i="13"/>
  <c r="BF551" i="13"/>
  <c r="BG551" i="13"/>
  <c r="BH551" i="13"/>
  <c r="BI551" i="13"/>
  <c r="BJ551" i="13"/>
  <c r="BK551" i="13"/>
  <c r="BL551" i="13"/>
  <c r="BM551" i="13"/>
  <c r="BN551" i="13"/>
  <c r="BO551" i="13"/>
  <c r="BP551" i="13"/>
  <c r="BQ551" i="13"/>
  <c r="BR551" i="13"/>
  <c r="BS551" i="13"/>
  <c r="AU552" i="13"/>
  <c r="AV552" i="13"/>
  <c r="AW552" i="13"/>
  <c r="AX552" i="13"/>
  <c r="AY552" i="13"/>
  <c r="AZ552" i="13"/>
  <c r="BA552" i="13"/>
  <c r="BB552" i="13"/>
  <c r="BC552" i="13"/>
  <c r="BD552" i="13"/>
  <c r="BE552" i="13"/>
  <c r="BF552" i="13"/>
  <c r="BG552" i="13"/>
  <c r="BH552" i="13"/>
  <c r="BI552" i="13"/>
  <c r="BJ552" i="13"/>
  <c r="BK552" i="13"/>
  <c r="BL552" i="13"/>
  <c r="BM552" i="13"/>
  <c r="BN552" i="13"/>
  <c r="BO552" i="13"/>
  <c r="BP552" i="13"/>
  <c r="BQ552" i="13"/>
  <c r="BR552" i="13"/>
  <c r="BS552" i="13"/>
  <c r="AU553" i="13"/>
  <c r="AV553" i="13"/>
  <c r="AW553" i="13"/>
  <c r="AX553" i="13"/>
  <c r="AY553" i="13"/>
  <c r="AZ553" i="13"/>
  <c r="BA553" i="13"/>
  <c r="BB553" i="13"/>
  <c r="BC553" i="13"/>
  <c r="BD553" i="13"/>
  <c r="BE553" i="13"/>
  <c r="BF553" i="13"/>
  <c r="BG553" i="13"/>
  <c r="BH553" i="13"/>
  <c r="BI553" i="13"/>
  <c r="BJ553" i="13"/>
  <c r="BK553" i="13"/>
  <c r="BL553" i="13"/>
  <c r="BM553" i="13"/>
  <c r="BN553" i="13"/>
  <c r="BO553" i="13"/>
  <c r="BP553" i="13"/>
  <c r="BQ553" i="13"/>
  <c r="BR553" i="13"/>
  <c r="BS553" i="13"/>
  <c r="AU554" i="13"/>
  <c r="AV554" i="13"/>
  <c r="AW554" i="13"/>
  <c r="AX554" i="13"/>
  <c r="AY554" i="13"/>
  <c r="AZ554" i="13"/>
  <c r="BA554" i="13"/>
  <c r="BB554" i="13"/>
  <c r="BC554" i="13"/>
  <c r="BD554" i="13"/>
  <c r="BE554" i="13"/>
  <c r="BF554" i="13"/>
  <c r="BG554" i="13"/>
  <c r="BH554" i="13"/>
  <c r="BI554" i="13"/>
  <c r="BJ554" i="13"/>
  <c r="BK554" i="13"/>
  <c r="BL554" i="13"/>
  <c r="BM554" i="13"/>
  <c r="BN554" i="13"/>
  <c r="BO554" i="13"/>
  <c r="BP554" i="13"/>
  <c r="BQ554" i="13"/>
  <c r="BR554" i="13"/>
  <c r="BS554" i="13"/>
  <c r="AU555" i="13"/>
  <c r="AV555" i="13"/>
  <c r="AW555" i="13"/>
  <c r="AX555" i="13"/>
  <c r="AY555" i="13"/>
  <c r="AZ555" i="13"/>
  <c r="BA555" i="13"/>
  <c r="BB555" i="13"/>
  <c r="BC555" i="13"/>
  <c r="BD555" i="13"/>
  <c r="BE555" i="13"/>
  <c r="BF555" i="13"/>
  <c r="BG555" i="13"/>
  <c r="BH555" i="13"/>
  <c r="BI555" i="13"/>
  <c r="BJ555" i="13"/>
  <c r="BK555" i="13"/>
  <c r="BL555" i="13"/>
  <c r="BM555" i="13"/>
  <c r="BN555" i="13"/>
  <c r="BO555" i="13"/>
  <c r="BP555" i="13"/>
  <c r="BQ555" i="13"/>
  <c r="BR555" i="13"/>
  <c r="BS555" i="13"/>
  <c r="AU556" i="13"/>
  <c r="AV556" i="13"/>
  <c r="AW556" i="13"/>
  <c r="AX556" i="13"/>
  <c r="AY556" i="13"/>
  <c r="AZ556" i="13"/>
  <c r="BA556" i="13"/>
  <c r="BB556" i="13"/>
  <c r="BC556" i="13"/>
  <c r="BD556" i="13"/>
  <c r="BE556" i="13"/>
  <c r="BF556" i="13"/>
  <c r="BG556" i="13"/>
  <c r="BH556" i="13"/>
  <c r="BI556" i="13"/>
  <c r="BJ556" i="13"/>
  <c r="BK556" i="13"/>
  <c r="BL556" i="13"/>
  <c r="BM556" i="13"/>
  <c r="BN556" i="13"/>
  <c r="BO556" i="13"/>
  <c r="BP556" i="13"/>
  <c r="BQ556" i="13"/>
  <c r="BR556" i="13"/>
  <c r="BS556" i="13"/>
  <c r="AU557" i="13"/>
  <c r="AV557" i="13"/>
  <c r="AW557" i="13"/>
  <c r="AX557" i="13"/>
  <c r="AY557" i="13"/>
  <c r="AZ557" i="13"/>
  <c r="BA557" i="13"/>
  <c r="BB557" i="13"/>
  <c r="BC557" i="13"/>
  <c r="BD557" i="13"/>
  <c r="BE557" i="13"/>
  <c r="BF557" i="13"/>
  <c r="BG557" i="13"/>
  <c r="BH557" i="13"/>
  <c r="BI557" i="13"/>
  <c r="BJ557" i="13"/>
  <c r="BK557" i="13"/>
  <c r="BL557" i="13"/>
  <c r="BM557" i="13"/>
  <c r="BN557" i="13"/>
  <c r="BO557" i="13"/>
  <c r="BP557" i="13"/>
  <c r="BQ557" i="13"/>
  <c r="BR557" i="13"/>
  <c r="BS557" i="13"/>
  <c r="AU558" i="13"/>
  <c r="AV558" i="13"/>
  <c r="AW558" i="13"/>
  <c r="AX558" i="13"/>
  <c r="AY558" i="13"/>
  <c r="AZ558" i="13"/>
  <c r="BA558" i="13"/>
  <c r="BB558" i="13"/>
  <c r="BC558" i="13"/>
  <c r="BD558" i="13"/>
  <c r="BE558" i="13"/>
  <c r="BF558" i="13"/>
  <c r="BG558" i="13"/>
  <c r="BH558" i="13"/>
  <c r="BI558" i="13"/>
  <c r="BJ558" i="13"/>
  <c r="BK558" i="13"/>
  <c r="BL558" i="13"/>
  <c r="BM558" i="13"/>
  <c r="BN558" i="13"/>
  <c r="BO558" i="13"/>
  <c r="BP558" i="13"/>
  <c r="BQ558" i="13"/>
  <c r="BR558" i="13"/>
  <c r="BS558" i="13"/>
  <c r="AU559" i="13"/>
  <c r="AV559" i="13"/>
  <c r="AW559" i="13"/>
  <c r="AX559" i="13"/>
  <c r="AY559" i="13"/>
  <c r="AZ559" i="13"/>
  <c r="BA559" i="13"/>
  <c r="BB559" i="13"/>
  <c r="BC559" i="13"/>
  <c r="BD559" i="13"/>
  <c r="BE559" i="13"/>
  <c r="BF559" i="13"/>
  <c r="BG559" i="13"/>
  <c r="BH559" i="13"/>
  <c r="BI559" i="13"/>
  <c r="BJ559" i="13"/>
  <c r="BK559" i="13"/>
  <c r="BL559" i="13"/>
  <c r="BM559" i="13"/>
  <c r="BN559" i="13"/>
  <c r="BO559" i="13"/>
  <c r="BP559" i="13"/>
  <c r="BQ559" i="13"/>
  <c r="BR559" i="13"/>
  <c r="BS559" i="13"/>
  <c r="AU560" i="13"/>
  <c r="AV560" i="13"/>
  <c r="AW560" i="13"/>
  <c r="AX560" i="13"/>
  <c r="AY560" i="13"/>
  <c r="AZ560" i="13"/>
  <c r="BA560" i="13"/>
  <c r="BB560" i="13"/>
  <c r="BC560" i="13"/>
  <c r="BD560" i="13"/>
  <c r="BE560" i="13"/>
  <c r="BF560" i="13"/>
  <c r="BG560" i="13"/>
  <c r="BH560" i="13"/>
  <c r="BI560" i="13"/>
  <c r="BJ560" i="13"/>
  <c r="BK560" i="13"/>
  <c r="BL560" i="13"/>
  <c r="BM560" i="13"/>
  <c r="BN560" i="13"/>
  <c r="BO560" i="13"/>
  <c r="BP560" i="13"/>
  <c r="BQ560" i="13"/>
  <c r="BR560" i="13"/>
  <c r="BS560" i="13"/>
  <c r="AU561" i="13"/>
  <c r="AV561" i="13"/>
  <c r="AW561" i="13"/>
  <c r="AX561" i="13"/>
  <c r="AY561" i="13"/>
  <c r="AZ561" i="13"/>
  <c r="BA561" i="13"/>
  <c r="BB561" i="13"/>
  <c r="BC561" i="13"/>
  <c r="BD561" i="13"/>
  <c r="BE561" i="13"/>
  <c r="BF561" i="13"/>
  <c r="BG561" i="13"/>
  <c r="BH561" i="13"/>
  <c r="BI561" i="13"/>
  <c r="BJ561" i="13"/>
  <c r="BK561" i="13"/>
  <c r="BL561" i="13"/>
  <c r="BM561" i="13"/>
  <c r="BN561" i="13"/>
  <c r="BO561" i="13"/>
  <c r="BP561" i="13"/>
  <c r="BQ561" i="13"/>
  <c r="BR561" i="13"/>
  <c r="BS561" i="13"/>
  <c r="AU562" i="13"/>
  <c r="AV562" i="13"/>
  <c r="AW562" i="13"/>
  <c r="AX562" i="13"/>
  <c r="AY562" i="13"/>
  <c r="AZ562" i="13"/>
  <c r="BA562" i="13"/>
  <c r="BB562" i="13"/>
  <c r="BC562" i="13"/>
  <c r="BD562" i="13"/>
  <c r="BE562" i="13"/>
  <c r="BF562" i="13"/>
  <c r="BG562" i="13"/>
  <c r="BH562" i="13"/>
  <c r="BI562" i="13"/>
  <c r="BJ562" i="13"/>
  <c r="BK562" i="13"/>
  <c r="BL562" i="13"/>
  <c r="BM562" i="13"/>
  <c r="BN562" i="13"/>
  <c r="BO562" i="13"/>
  <c r="BP562" i="13"/>
  <c r="BQ562" i="13"/>
  <c r="BR562" i="13"/>
  <c r="BS562" i="13"/>
  <c r="AU563" i="13"/>
  <c r="AV563" i="13"/>
  <c r="AW563" i="13"/>
  <c r="AX563" i="13"/>
  <c r="AY563" i="13"/>
  <c r="AZ563" i="13"/>
  <c r="BA563" i="13"/>
  <c r="BB563" i="13"/>
  <c r="BC563" i="13"/>
  <c r="BD563" i="13"/>
  <c r="BE563" i="13"/>
  <c r="BF563" i="13"/>
  <c r="BG563" i="13"/>
  <c r="BH563" i="13"/>
  <c r="BI563" i="13"/>
  <c r="BJ563" i="13"/>
  <c r="BK563" i="13"/>
  <c r="BL563" i="13"/>
  <c r="BM563" i="13"/>
  <c r="BN563" i="13"/>
  <c r="BO563" i="13"/>
  <c r="BP563" i="13"/>
  <c r="BQ563" i="13"/>
  <c r="BR563" i="13"/>
  <c r="BS563" i="13"/>
  <c r="AU564" i="13"/>
  <c r="AV564" i="13"/>
  <c r="AW564" i="13"/>
  <c r="AX564" i="13"/>
  <c r="AY564" i="13"/>
  <c r="AZ564" i="13"/>
  <c r="BA564" i="13"/>
  <c r="BB564" i="13"/>
  <c r="BC564" i="13"/>
  <c r="BD564" i="13"/>
  <c r="BE564" i="13"/>
  <c r="BF564" i="13"/>
  <c r="BG564" i="13"/>
  <c r="BH564" i="13"/>
  <c r="BI564" i="13"/>
  <c r="BJ564" i="13"/>
  <c r="BK564" i="13"/>
  <c r="BL564" i="13"/>
  <c r="BM564" i="13"/>
  <c r="BN564" i="13"/>
  <c r="BO564" i="13"/>
  <c r="BP564" i="13"/>
  <c r="BQ564" i="13"/>
  <c r="BR564" i="13"/>
  <c r="BS564" i="13"/>
  <c r="AU565" i="13"/>
  <c r="AV565" i="13"/>
  <c r="AW565" i="13"/>
  <c r="AX565" i="13"/>
  <c r="AY565" i="13"/>
  <c r="AZ565" i="13"/>
  <c r="BA565" i="13"/>
  <c r="BB565" i="13"/>
  <c r="BC565" i="13"/>
  <c r="BD565" i="13"/>
  <c r="BE565" i="13"/>
  <c r="BF565" i="13"/>
  <c r="BG565" i="13"/>
  <c r="BH565" i="13"/>
  <c r="BI565" i="13"/>
  <c r="BJ565" i="13"/>
  <c r="BK565" i="13"/>
  <c r="BL565" i="13"/>
  <c r="BM565" i="13"/>
  <c r="BN565" i="13"/>
  <c r="BO565" i="13"/>
  <c r="BP565" i="13"/>
  <c r="BQ565" i="13"/>
  <c r="BR565" i="13"/>
  <c r="BS565" i="13"/>
  <c r="AU566" i="13"/>
  <c r="AV566" i="13"/>
  <c r="AW566" i="13"/>
  <c r="AX566" i="13"/>
  <c r="AY566" i="13"/>
  <c r="AZ566" i="13"/>
  <c r="BA566" i="13"/>
  <c r="BB566" i="13"/>
  <c r="BC566" i="13"/>
  <c r="BD566" i="13"/>
  <c r="BE566" i="13"/>
  <c r="BF566" i="13"/>
  <c r="BG566" i="13"/>
  <c r="BH566" i="13"/>
  <c r="BI566" i="13"/>
  <c r="BJ566" i="13"/>
  <c r="BK566" i="13"/>
  <c r="BL566" i="13"/>
  <c r="BM566" i="13"/>
  <c r="BN566" i="13"/>
  <c r="BO566" i="13"/>
  <c r="BP566" i="13"/>
  <c r="BQ566" i="13"/>
  <c r="BR566" i="13"/>
  <c r="BS566" i="13"/>
  <c r="AU567" i="13"/>
  <c r="AV567" i="13"/>
  <c r="AW567" i="13"/>
  <c r="AX567" i="13"/>
  <c r="AY567" i="13"/>
  <c r="AZ567" i="13"/>
  <c r="BA567" i="13"/>
  <c r="BB567" i="13"/>
  <c r="BC567" i="13"/>
  <c r="BD567" i="13"/>
  <c r="BE567" i="13"/>
  <c r="BF567" i="13"/>
  <c r="BG567" i="13"/>
  <c r="BH567" i="13"/>
  <c r="BI567" i="13"/>
  <c r="BJ567" i="13"/>
  <c r="BK567" i="13"/>
  <c r="BL567" i="13"/>
  <c r="BM567" i="13"/>
  <c r="BN567" i="13"/>
  <c r="BO567" i="13"/>
  <c r="BP567" i="13"/>
  <c r="BQ567" i="13"/>
  <c r="BR567" i="13"/>
  <c r="BS567" i="13"/>
  <c r="AU568" i="13"/>
  <c r="AV568" i="13"/>
  <c r="AW568" i="13"/>
  <c r="AX568" i="13"/>
  <c r="AY568" i="13"/>
  <c r="AZ568" i="13"/>
  <c r="BA568" i="13"/>
  <c r="BB568" i="13"/>
  <c r="BC568" i="13"/>
  <c r="BD568" i="13"/>
  <c r="BE568" i="13"/>
  <c r="BF568" i="13"/>
  <c r="BG568" i="13"/>
  <c r="BH568" i="13"/>
  <c r="BI568" i="13"/>
  <c r="BJ568" i="13"/>
  <c r="BK568" i="13"/>
  <c r="BL568" i="13"/>
  <c r="BM568" i="13"/>
  <c r="BN568" i="13"/>
  <c r="BO568" i="13"/>
  <c r="BP568" i="13"/>
  <c r="BQ568" i="13"/>
  <c r="BR568" i="13"/>
  <c r="BS568" i="13"/>
  <c r="AU569" i="13"/>
  <c r="AV569" i="13"/>
  <c r="AW569" i="13"/>
  <c r="AX569" i="13"/>
  <c r="AY569" i="13"/>
  <c r="AZ569" i="13"/>
  <c r="BA569" i="13"/>
  <c r="BB569" i="13"/>
  <c r="BC569" i="13"/>
  <c r="BD569" i="13"/>
  <c r="BE569" i="13"/>
  <c r="BF569" i="13"/>
  <c r="BG569" i="13"/>
  <c r="BH569" i="13"/>
  <c r="BI569" i="13"/>
  <c r="BJ569" i="13"/>
  <c r="BK569" i="13"/>
  <c r="BL569" i="13"/>
  <c r="BM569" i="13"/>
  <c r="BN569" i="13"/>
  <c r="BO569" i="13"/>
  <c r="BP569" i="13"/>
  <c r="BQ569" i="13"/>
  <c r="BR569" i="13"/>
  <c r="BS569" i="13"/>
  <c r="AU570" i="13"/>
  <c r="AV570" i="13"/>
  <c r="AW570" i="13"/>
  <c r="AX570" i="13"/>
  <c r="AY570" i="13"/>
  <c r="AZ570" i="13"/>
  <c r="BA570" i="13"/>
  <c r="BB570" i="13"/>
  <c r="BC570" i="13"/>
  <c r="BD570" i="13"/>
  <c r="BE570" i="13"/>
  <c r="BF570" i="13"/>
  <c r="BG570" i="13"/>
  <c r="BH570" i="13"/>
  <c r="BI570" i="13"/>
  <c r="BJ570" i="13"/>
  <c r="BK570" i="13"/>
  <c r="BL570" i="13"/>
  <c r="BM570" i="13"/>
  <c r="BN570" i="13"/>
  <c r="BO570" i="13"/>
  <c r="BP570" i="13"/>
  <c r="BQ570" i="13"/>
  <c r="BR570" i="13"/>
  <c r="BS570" i="13"/>
  <c r="AU571" i="13"/>
  <c r="AV571" i="13"/>
  <c r="AW571" i="13"/>
  <c r="AX571" i="13"/>
  <c r="AY571" i="13"/>
  <c r="AZ571" i="13"/>
  <c r="BA571" i="13"/>
  <c r="BB571" i="13"/>
  <c r="BC571" i="13"/>
  <c r="BD571" i="13"/>
  <c r="BE571" i="13"/>
  <c r="BF571" i="13"/>
  <c r="BG571" i="13"/>
  <c r="BH571" i="13"/>
  <c r="BI571" i="13"/>
  <c r="BJ571" i="13"/>
  <c r="BK571" i="13"/>
  <c r="BL571" i="13"/>
  <c r="BM571" i="13"/>
  <c r="BN571" i="13"/>
  <c r="BO571" i="13"/>
  <c r="BP571" i="13"/>
  <c r="BQ571" i="13"/>
  <c r="BR571" i="13"/>
  <c r="BS571" i="13"/>
  <c r="AU572" i="13"/>
  <c r="AV572" i="13"/>
  <c r="AW572" i="13"/>
  <c r="AX572" i="13"/>
  <c r="AY572" i="13"/>
  <c r="AZ572" i="13"/>
  <c r="BA572" i="13"/>
  <c r="BB572" i="13"/>
  <c r="BC572" i="13"/>
  <c r="BD572" i="13"/>
  <c r="BE572" i="13"/>
  <c r="BF572" i="13"/>
  <c r="BG572" i="13"/>
  <c r="BH572" i="13"/>
  <c r="BI572" i="13"/>
  <c r="BJ572" i="13"/>
  <c r="BK572" i="13"/>
  <c r="BL572" i="13"/>
  <c r="BM572" i="13"/>
  <c r="BN572" i="13"/>
  <c r="BO572" i="13"/>
  <c r="BP572" i="13"/>
  <c r="BQ572" i="13"/>
  <c r="BR572" i="13"/>
  <c r="BS572" i="13"/>
  <c r="AU573" i="13"/>
  <c r="AV573" i="13"/>
  <c r="AW573" i="13"/>
  <c r="AX573" i="13"/>
  <c r="AY573" i="13"/>
  <c r="AZ573" i="13"/>
  <c r="BA573" i="13"/>
  <c r="BB573" i="13"/>
  <c r="BC573" i="13"/>
  <c r="BD573" i="13"/>
  <c r="BE573" i="13"/>
  <c r="BF573" i="13"/>
  <c r="BG573" i="13"/>
  <c r="BH573" i="13"/>
  <c r="BI573" i="13"/>
  <c r="BJ573" i="13"/>
  <c r="BK573" i="13"/>
  <c r="BL573" i="13"/>
  <c r="BM573" i="13"/>
  <c r="BN573" i="13"/>
  <c r="BO573" i="13"/>
  <c r="BP573" i="13"/>
  <c r="BQ573" i="13"/>
  <c r="BR573" i="13"/>
  <c r="BS573" i="13"/>
  <c r="AU574" i="13"/>
  <c r="AV574" i="13"/>
  <c r="AW574" i="13"/>
  <c r="AX574" i="13"/>
  <c r="AY574" i="13"/>
  <c r="AZ574" i="13"/>
  <c r="BA574" i="13"/>
  <c r="BB574" i="13"/>
  <c r="BC574" i="13"/>
  <c r="BD574" i="13"/>
  <c r="BE574" i="13"/>
  <c r="BF574" i="13"/>
  <c r="BG574" i="13"/>
  <c r="BH574" i="13"/>
  <c r="BI574" i="13"/>
  <c r="BJ574" i="13"/>
  <c r="BK574" i="13"/>
  <c r="BL574" i="13"/>
  <c r="BM574" i="13"/>
  <c r="BN574" i="13"/>
  <c r="BO574" i="13"/>
  <c r="BP574" i="13"/>
  <c r="BQ574" i="13"/>
  <c r="BR574" i="13"/>
  <c r="BS574" i="13"/>
  <c r="AU575" i="13"/>
  <c r="AV575" i="13"/>
  <c r="AW575" i="13"/>
  <c r="AX575" i="13"/>
  <c r="AY575" i="13"/>
  <c r="AZ575" i="13"/>
  <c r="BA575" i="13"/>
  <c r="BB575" i="13"/>
  <c r="BC575" i="13"/>
  <c r="BD575" i="13"/>
  <c r="BE575" i="13"/>
  <c r="BF575" i="13"/>
  <c r="BG575" i="13"/>
  <c r="BH575" i="13"/>
  <c r="BI575" i="13"/>
  <c r="BJ575" i="13"/>
  <c r="BK575" i="13"/>
  <c r="BL575" i="13"/>
  <c r="BM575" i="13"/>
  <c r="BN575" i="13"/>
  <c r="BO575" i="13"/>
  <c r="BP575" i="13"/>
  <c r="BQ575" i="13"/>
  <c r="BR575" i="13"/>
  <c r="BS575" i="13"/>
  <c r="AU576" i="13"/>
  <c r="AV576" i="13"/>
  <c r="AW576" i="13"/>
  <c r="AX576" i="13"/>
  <c r="AY576" i="13"/>
  <c r="AZ576" i="13"/>
  <c r="BA576" i="13"/>
  <c r="BB576" i="13"/>
  <c r="BC576" i="13"/>
  <c r="BD576" i="13"/>
  <c r="BE576" i="13"/>
  <c r="BF576" i="13"/>
  <c r="BG576" i="13"/>
  <c r="BH576" i="13"/>
  <c r="BI576" i="13"/>
  <c r="BJ576" i="13"/>
  <c r="BK576" i="13"/>
  <c r="BL576" i="13"/>
  <c r="BM576" i="13"/>
  <c r="BN576" i="13"/>
  <c r="BO576" i="13"/>
  <c r="BP576" i="13"/>
  <c r="BQ576" i="13"/>
  <c r="BR576" i="13"/>
  <c r="BS576" i="13"/>
  <c r="AU577" i="13"/>
  <c r="AV577" i="13"/>
  <c r="AW577" i="13"/>
  <c r="AX577" i="13"/>
  <c r="AY577" i="13"/>
  <c r="AZ577" i="13"/>
  <c r="BA577" i="13"/>
  <c r="BB577" i="13"/>
  <c r="BC577" i="13"/>
  <c r="BD577" i="13"/>
  <c r="BE577" i="13"/>
  <c r="BF577" i="13"/>
  <c r="BG577" i="13"/>
  <c r="BH577" i="13"/>
  <c r="BI577" i="13"/>
  <c r="BJ577" i="13"/>
  <c r="BK577" i="13"/>
  <c r="BL577" i="13"/>
  <c r="BM577" i="13"/>
  <c r="BN577" i="13"/>
  <c r="BO577" i="13"/>
  <c r="BP577" i="13"/>
  <c r="BQ577" i="13"/>
  <c r="BR577" i="13"/>
  <c r="BS577" i="13"/>
  <c r="AU578" i="13"/>
  <c r="AV578" i="13"/>
  <c r="AW578" i="13"/>
  <c r="AX578" i="13"/>
  <c r="AY578" i="13"/>
  <c r="AZ578" i="13"/>
  <c r="BA578" i="13"/>
  <c r="BB578" i="13"/>
  <c r="BC578" i="13"/>
  <c r="BD578" i="13"/>
  <c r="BE578" i="13"/>
  <c r="BF578" i="13"/>
  <c r="BG578" i="13"/>
  <c r="BH578" i="13"/>
  <c r="BI578" i="13"/>
  <c r="BJ578" i="13"/>
  <c r="BK578" i="13"/>
  <c r="BL578" i="13"/>
  <c r="BM578" i="13"/>
  <c r="BN578" i="13"/>
  <c r="BO578" i="13"/>
  <c r="BP578" i="13"/>
  <c r="BQ578" i="13"/>
  <c r="BR578" i="13"/>
  <c r="BS578" i="13"/>
  <c r="AU579" i="13"/>
  <c r="AV579" i="13"/>
  <c r="AW579" i="13"/>
  <c r="AX579" i="13"/>
  <c r="AY579" i="13"/>
  <c r="AZ579" i="13"/>
  <c r="BA579" i="13"/>
  <c r="BB579" i="13"/>
  <c r="BC579" i="13"/>
  <c r="BD579" i="13"/>
  <c r="BE579" i="13"/>
  <c r="BF579" i="13"/>
  <c r="BG579" i="13"/>
  <c r="BH579" i="13"/>
  <c r="BI579" i="13"/>
  <c r="BJ579" i="13"/>
  <c r="BK579" i="13"/>
  <c r="BL579" i="13"/>
  <c r="BM579" i="13"/>
  <c r="BN579" i="13"/>
  <c r="BO579" i="13"/>
  <c r="BP579" i="13"/>
  <c r="BQ579" i="13"/>
  <c r="BR579" i="13"/>
  <c r="BS579" i="13"/>
  <c r="AU580" i="13"/>
  <c r="AV580" i="13"/>
  <c r="AW580" i="13"/>
  <c r="AX580" i="13"/>
  <c r="AY580" i="13"/>
  <c r="AZ580" i="13"/>
  <c r="BA580" i="13"/>
  <c r="BB580" i="13"/>
  <c r="BC580" i="13"/>
  <c r="BD580" i="13"/>
  <c r="BE580" i="13"/>
  <c r="BF580" i="13"/>
  <c r="BG580" i="13"/>
  <c r="BH580" i="13"/>
  <c r="BI580" i="13"/>
  <c r="BJ580" i="13"/>
  <c r="BK580" i="13"/>
  <c r="BL580" i="13"/>
  <c r="BM580" i="13"/>
  <c r="BN580" i="13"/>
  <c r="BO580" i="13"/>
  <c r="BP580" i="13"/>
  <c r="BQ580" i="13"/>
  <c r="BR580" i="13"/>
  <c r="BS580" i="13"/>
  <c r="AU581" i="13"/>
  <c r="AV581" i="13"/>
  <c r="AW581" i="13"/>
  <c r="AX581" i="13"/>
  <c r="AY581" i="13"/>
  <c r="AZ581" i="13"/>
  <c r="BA581" i="13"/>
  <c r="BB581" i="13"/>
  <c r="BC581" i="13"/>
  <c r="BD581" i="13"/>
  <c r="BE581" i="13"/>
  <c r="BF581" i="13"/>
  <c r="BG581" i="13"/>
  <c r="BH581" i="13"/>
  <c r="BI581" i="13"/>
  <c r="BJ581" i="13"/>
  <c r="BK581" i="13"/>
  <c r="BL581" i="13"/>
  <c r="BM581" i="13"/>
  <c r="BN581" i="13"/>
  <c r="BO581" i="13"/>
  <c r="BP581" i="13"/>
  <c r="BQ581" i="13"/>
  <c r="BR581" i="13"/>
  <c r="BS581" i="13"/>
  <c r="AU582" i="13"/>
  <c r="AV582" i="13"/>
  <c r="AW582" i="13"/>
  <c r="AX582" i="13"/>
  <c r="AY582" i="13"/>
  <c r="AZ582" i="13"/>
  <c r="BA582" i="13"/>
  <c r="BB582" i="13"/>
  <c r="BC582" i="13"/>
  <c r="BD582" i="13"/>
  <c r="BE582" i="13"/>
  <c r="BF582" i="13"/>
  <c r="BG582" i="13"/>
  <c r="BH582" i="13"/>
  <c r="BI582" i="13"/>
  <c r="BJ582" i="13"/>
  <c r="BK582" i="13"/>
  <c r="BL582" i="13"/>
  <c r="BM582" i="13"/>
  <c r="BN582" i="13"/>
  <c r="BO582" i="13"/>
  <c r="BP582" i="13"/>
  <c r="BQ582" i="13"/>
  <c r="BR582" i="13"/>
  <c r="BS582" i="13"/>
  <c r="AU583" i="13"/>
  <c r="AV583" i="13"/>
  <c r="AW583" i="13"/>
  <c r="AX583" i="13"/>
  <c r="AY583" i="13"/>
  <c r="AZ583" i="13"/>
  <c r="BA583" i="13"/>
  <c r="BB583" i="13"/>
  <c r="BC583" i="13"/>
  <c r="BD583" i="13"/>
  <c r="BE583" i="13"/>
  <c r="BF583" i="13"/>
  <c r="BG583" i="13"/>
  <c r="BH583" i="13"/>
  <c r="BI583" i="13"/>
  <c r="BJ583" i="13"/>
  <c r="BK583" i="13"/>
  <c r="BL583" i="13"/>
  <c r="BM583" i="13"/>
  <c r="BN583" i="13"/>
  <c r="BO583" i="13"/>
  <c r="BP583" i="13"/>
  <c r="BQ583" i="13"/>
  <c r="BR583" i="13"/>
  <c r="BS583" i="13"/>
  <c r="AU584" i="13"/>
  <c r="AV584" i="13"/>
  <c r="AW584" i="13"/>
  <c r="AX584" i="13"/>
  <c r="AY584" i="13"/>
  <c r="AZ584" i="13"/>
  <c r="BA584" i="13"/>
  <c r="BB584" i="13"/>
  <c r="BC584" i="13"/>
  <c r="BD584" i="13"/>
  <c r="BE584" i="13"/>
  <c r="BF584" i="13"/>
  <c r="BG584" i="13"/>
  <c r="BH584" i="13"/>
  <c r="BI584" i="13"/>
  <c r="BJ584" i="13"/>
  <c r="BK584" i="13"/>
  <c r="BL584" i="13"/>
  <c r="BM584" i="13"/>
  <c r="BN584" i="13"/>
  <c r="BO584" i="13"/>
  <c r="BP584" i="13"/>
  <c r="BQ584" i="13"/>
  <c r="BR584" i="13"/>
  <c r="BS584" i="13"/>
  <c r="AU585" i="13"/>
  <c r="AV585" i="13"/>
  <c r="AW585" i="13"/>
  <c r="AX585" i="13"/>
  <c r="AY585" i="13"/>
  <c r="AZ585" i="13"/>
  <c r="BA585" i="13"/>
  <c r="BB585" i="13"/>
  <c r="BC585" i="13"/>
  <c r="BD585" i="13"/>
  <c r="BE585" i="13"/>
  <c r="BF585" i="13"/>
  <c r="BG585" i="13"/>
  <c r="BH585" i="13"/>
  <c r="BI585" i="13"/>
  <c r="BJ585" i="13"/>
  <c r="BK585" i="13"/>
  <c r="BL585" i="13"/>
  <c r="BM585" i="13"/>
  <c r="BN585" i="13"/>
  <c r="BO585" i="13"/>
  <c r="BP585" i="13"/>
  <c r="BQ585" i="13"/>
  <c r="BR585" i="13"/>
  <c r="BS585" i="13"/>
  <c r="AU586" i="13"/>
  <c r="AV586" i="13"/>
  <c r="AW586" i="13"/>
  <c r="AX586" i="13"/>
  <c r="AY586" i="13"/>
  <c r="AZ586" i="13"/>
  <c r="BA586" i="13"/>
  <c r="BB586" i="13"/>
  <c r="BC586" i="13"/>
  <c r="BD586" i="13"/>
  <c r="BE586" i="13"/>
  <c r="BF586" i="13"/>
  <c r="BG586" i="13"/>
  <c r="BH586" i="13"/>
  <c r="BI586" i="13"/>
  <c r="BJ586" i="13"/>
  <c r="BK586" i="13"/>
  <c r="BL586" i="13"/>
  <c r="BM586" i="13"/>
  <c r="BN586" i="13"/>
  <c r="BO586" i="13"/>
  <c r="BP586" i="13"/>
  <c r="BQ586" i="13"/>
  <c r="BR586" i="13"/>
  <c r="BS586" i="13"/>
  <c r="AU587" i="13"/>
  <c r="AV587" i="13"/>
  <c r="AW587" i="13"/>
  <c r="AX587" i="13"/>
  <c r="AY587" i="13"/>
  <c r="AZ587" i="13"/>
  <c r="BA587" i="13"/>
  <c r="BB587" i="13"/>
  <c r="BC587" i="13"/>
  <c r="BD587" i="13"/>
  <c r="BE587" i="13"/>
  <c r="BF587" i="13"/>
  <c r="BG587" i="13"/>
  <c r="BH587" i="13"/>
  <c r="BI587" i="13"/>
  <c r="BJ587" i="13"/>
  <c r="BK587" i="13"/>
  <c r="BL587" i="13"/>
  <c r="BM587" i="13"/>
  <c r="BN587" i="13"/>
  <c r="BO587" i="13"/>
  <c r="BP587" i="13"/>
  <c r="BQ587" i="13"/>
  <c r="BR587" i="13"/>
  <c r="BS587" i="13"/>
  <c r="AU588" i="13"/>
  <c r="AV588" i="13"/>
  <c r="AW588" i="13"/>
  <c r="AX588" i="13"/>
  <c r="AY588" i="13"/>
  <c r="AZ588" i="13"/>
  <c r="BA588" i="13"/>
  <c r="BB588" i="13"/>
  <c r="BC588" i="13"/>
  <c r="BD588" i="13"/>
  <c r="BE588" i="13"/>
  <c r="BF588" i="13"/>
  <c r="BG588" i="13"/>
  <c r="BH588" i="13"/>
  <c r="BI588" i="13"/>
  <c r="BJ588" i="13"/>
  <c r="BK588" i="13"/>
  <c r="BL588" i="13"/>
  <c r="BM588" i="13"/>
  <c r="BN588" i="13"/>
  <c r="BO588" i="13"/>
  <c r="BP588" i="13"/>
  <c r="BQ588" i="13"/>
  <c r="BR588" i="13"/>
  <c r="BS588" i="13"/>
  <c r="AU589" i="13"/>
  <c r="AV589" i="13"/>
  <c r="AW589" i="13"/>
  <c r="AX589" i="13"/>
  <c r="AY589" i="13"/>
  <c r="AZ589" i="13"/>
  <c r="BA589" i="13"/>
  <c r="BB589" i="13"/>
  <c r="BC589" i="13"/>
  <c r="BD589" i="13"/>
  <c r="BE589" i="13"/>
  <c r="BF589" i="13"/>
  <c r="BG589" i="13"/>
  <c r="BH589" i="13"/>
  <c r="BI589" i="13"/>
  <c r="BJ589" i="13"/>
  <c r="BK589" i="13"/>
  <c r="BL589" i="13"/>
  <c r="BM589" i="13"/>
  <c r="BN589" i="13"/>
  <c r="BO589" i="13"/>
  <c r="BP589" i="13"/>
  <c r="BQ589" i="13"/>
  <c r="BR589" i="13"/>
  <c r="BS589" i="13"/>
  <c r="AU590" i="13"/>
  <c r="AV590" i="13"/>
  <c r="AW590" i="13"/>
  <c r="AX590" i="13"/>
  <c r="AY590" i="13"/>
  <c r="AZ590" i="13"/>
  <c r="BA590" i="13"/>
  <c r="BB590" i="13"/>
  <c r="BC590" i="13"/>
  <c r="BD590" i="13"/>
  <c r="BE590" i="13"/>
  <c r="BF590" i="13"/>
  <c r="BG590" i="13"/>
  <c r="BH590" i="13"/>
  <c r="BI590" i="13"/>
  <c r="BJ590" i="13"/>
  <c r="BK590" i="13"/>
  <c r="BL590" i="13"/>
  <c r="BM590" i="13"/>
  <c r="BN590" i="13"/>
  <c r="BO590" i="13"/>
  <c r="BP590" i="13"/>
  <c r="BQ590" i="13"/>
  <c r="BR590" i="13"/>
  <c r="BS590" i="13"/>
  <c r="AU591" i="13"/>
  <c r="AV591" i="13"/>
  <c r="AW591" i="13"/>
  <c r="AX591" i="13"/>
  <c r="AY591" i="13"/>
  <c r="AZ591" i="13"/>
  <c r="BA591" i="13"/>
  <c r="BB591" i="13"/>
  <c r="BC591" i="13"/>
  <c r="BD591" i="13"/>
  <c r="BE591" i="13"/>
  <c r="BF591" i="13"/>
  <c r="BG591" i="13"/>
  <c r="BH591" i="13"/>
  <c r="BI591" i="13"/>
  <c r="BJ591" i="13"/>
  <c r="BK591" i="13"/>
  <c r="BL591" i="13"/>
  <c r="BM591" i="13"/>
  <c r="BN591" i="13"/>
  <c r="BO591" i="13"/>
  <c r="BP591" i="13"/>
  <c r="BQ591" i="13"/>
  <c r="BR591" i="13"/>
  <c r="BS591" i="13"/>
  <c r="AU592" i="13"/>
  <c r="AV592" i="13"/>
  <c r="AW592" i="13"/>
  <c r="AX592" i="13"/>
  <c r="AY592" i="13"/>
  <c r="AZ592" i="13"/>
  <c r="BA592" i="13"/>
  <c r="BB592" i="13"/>
  <c r="BC592" i="13"/>
  <c r="BD592" i="13"/>
  <c r="BE592" i="13"/>
  <c r="BF592" i="13"/>
  <c r="BG592" i="13"/>
  <c r="BH592" i="13"/>
  <c r="BI592" i="13"/>
  <c r="BJ592" i="13"/>
  <c r="BK592" i="13"/>
  <c r="BL592" i="13"/>
  <c r="BM592" i="13"/>
  <c r="BN592" i="13"/>
  <c r="BO592" i="13"/>
  <c r="BP592" i="13"/>
  <c r="BQ592" i="13"/>
  <c r="BR592" i="13"/>
  <c r="BS592" i="13"/>
  <c r="AU593" i="13"/>
  <c r="AV593" i="13"/>
  <c r="AW593" i="13"/>
  <c r="AX593" i="13"/>
  <c r="AY593" i="13"/>
  <c r="AZ593" i="13"/>
  <c r="BA593" i="13"/>
  <c r="BB593" i="13"/>
  <c r="BC593" i="13"/>
  <c r="BD593" i="13"/>
  <c r="BE593" i="13"/>
  <c r="BF593" i="13"/>
  <c r="BG593" i="13"/>
  <c r="BH593" i="13"/>
  <c r="BI593" i="13"/>
  <c r="BJ593" i="13"/>
  <c r="BK593" i="13"/>
  <c r="BL593" i="13"/>
  <c r="BM593" i="13"/>
  <c r="BN593" i="13"/>
  <c r="BO593" i="13"/>
  <c r="BP593" i="13"/>
  <c r="BQ593" i="13"/>
  <c r="BR593" i="13"/>
  <c r="BS593" i="13"/>
  <c r="AU594" i="13"/>
  <c r="AV594" i="13"/>
  <c r="AW594" i="13"/>
  <c r="AX594" i="13"/>
  <c r="AY594" i="13"/>
  <c r="AZ594" i="13"/>
  <c r="BA594" i="13"/>
  <c r="BB594" i="13"/>
  <c r="BC594" i="13"/>
  <c r="BD594" i="13"/>
  <c r="BE594" i="13"/>
  <c r="BF594" i="13"/>
  <c r="BG594" i="13"/>
  <c r="BH594" i="13"/>
  <c r="BI594" i="13"/>
  <c r="BJ594" i="13"/>
  <c r="BK594" i="13"/>
  <c r="BL594" i="13"/>
  <c r="BM594" i="13"/>
  <c r="BN594" i="13"/>
  <c r="BO594" i="13"/>
  <c r="BP594" i="13"/>
  <c r="BQ594" i="13"/>
  <c r="BR594" i="13"/>
  <c r="BS594" i="13"/>
  <c r="AU595" i="13"/>
  <c r="AV595" i="13"/>
  <c r="AW595" i="13"/>
  <c r="AX595" i="13"/>
  <c r="AY595" i="13"/>
  <c r="AZ595" i="13"/>
  <c r="BA595" i="13"/>
  <c r="BB595" i="13"/>
  <c r="BC595" i="13"/>
  <c r="BD595" i="13"/>
  <c r="BE595" i="13"/>
  <c r="BF595" i="13"/>
  <c r="BG595" i="13"/>
  <c r="BH595" i="13"/>
  <c r="BI595" i="13"/>
  <c r="BJ595" i="13"/>
  <c r="BK595" i="13"/>
  <c r="BL595" i="13"/>
  <c r="BM595" i="13"/>
  <c r="BN595" i="13"/>
  <c r="BO595" i="13"/>
  <c r="BP595" i="13"/>
  <c r="BQ595" i="13"/>
  <c r="BR595" i="13"/>
  <c r="BS595" i="13"/>
  <c r="AU596" i="13"/>
  <c r="AV596" i="13"/>
  <c r="AW596" i="13"/>
  <c r="AX596" i="13"/>
  <c r="AY596" i="13"/>
  <c r="AZ596" i="13"/>
  <c r="BA596" i="13"/>
  <c r="BB596" i="13"/>
  <c r="BC596" i="13"/>
  <c r="BD596" i="13"/>
  <c r="BE596" i="13"/>
  <c r="BF596" i="13"/>
  <c r="BG596" i="13"/>
  <c r="BH596" i="13"/>
  <c r="BI596" i="13"/>
  <c r="BJ596" i="13"/>
  <c r="BK596" i="13"/>
  <c r="BL596" i="13"/>
  <c r="BM596" i="13"/>
  <c r="BN596" i="13"/>
  <c r="BO596" i="13"/>
  <c r="BP596" i="13"/>
  <c r="BQ596" i="13"/>
  <c r="BR596" i="13"/>
  <c r="BS596" i="13"/>
  <c r="AU597" i="13"/>
  <c r="AV597" i="13"/>
  <c r="AW597" i="13"/>
  <c r="AX597" i="13"/>
  <c r="AY597" i="13"/>
  <c r="AZ597" i="13"/>
  <c r="BA597" i="13"/>
  <c r="BB597" i="13"/>
  <c r="BC597" i="13"/>
  <c r="BD597" i="13"/>
  <c r="BE597" i="13"/>
  <c r="BF597" i="13"/>
  <c r="BG597" i="13"/>
  <c r="BH597" i="13"/>
  <c r="BI597" i="13"/>
  <c r="BJ597" i="13"/>
  <c r="BK597" i="13"/>
  <c r="BL597" i="13"/>
  <c r="BM597" i="13"/>
  <c r="BN597" i="13"/>
  <c r="BO597" i="13"/>
  <c r="BP597" i="13"/>
  <c r="BQ597" i="13"/>
  <c r="BR597" i="13"/>
  <c r="BS597" i="13"/>
  <c r="AU598" i="13"/>
  <c r="AV598" i="13"/>
  <c r="AW598" i="13"/>
  <c r="AX598" i="13"/>
  <c r="AY598" i="13"/>
  <c r="AZ598" i="13"/>
  <c r="BA598" i="13"/>
  <c r="BB598" i="13"/>
  <c r="BC598" i="13"/>
  <c r="BD598" i="13"/>
  <c r="BE598" i="13"/>
  <c r="BF598" i="13"/>
  <c r="BG598" i="13"/>
  <c r="BH598" i="13"/>
  <c r="BI598" i="13"/>
  <c r="BJ598" i="13"/>
  <c r="BK598" i="13"/>
  <c r="BL598" i="13"/>
  <c r="BM598" i="13"/>
  <c r="BN598" i="13"/>
  <c r="BO598" i="13"/>
  <c r="BP598" i="13"/>
  <c r="BQ598" i="13"/>
  <c r="BR598" i="13"/>
  <c r="BS598" i="13"/>
  <c r="AU599" i="13"/>
  <c r="AV599" i="13"/>
  <c r="AW599" i="13"/>
  <c r="AX599" i="13"/>
  <c r="AY599" i="13"/>
  <c r="AZ599" i="13"/>
  <c r="BA599" i="13"/>
  <c r="BB599" i="13"/>
  <c r="BC599" i="13"/>
  <c r="BD599" i="13"/>
  <c r="BE599" i="13"/>
  <c r="BF599" i="13"/>
  <c r="BG599" i="13"/>
  <c r="BH599" i="13"/>
  <c r="BI599" i="13"/>
  <c r="BJ599" i="13"/>
  <c r="BK599" i="13"/>
  <c r="BL599" i="13"/>
  <c r="BM599" i="13"/>
  <c r="BN599" i="13"/>
  <c r="BO599" i="13"/>
  <c r="BP599" i="13"/>
  <c r="BQ599" i="13"/>
  <c r="BR599" i="13"/>
  <c r="BS599" i="13"/>
  <c r="AU600" i="13"/>
  <c r="AV600" i="13"/>
  <c r="AW600" i="13"/>
  <c r="AX600" i="13"/>
  <c r="AY600" i="13"/>
  <c r="AZ600" i="13"/>
  <c r="BA600" i="13"/>
  <c r="BB600" i="13"/>
  <c r="BC600" i="13"/>
  <c r="BD600" i="13"/>
  <c r="BE600" i="13"/>
  <c r="BF600" i="13"/>
  <c r="BG600" i="13"/>
  <c r="BH600" i="13"/>
  <c r="BI600" i="13"/>
  <c r="BJ600" i="13"/>
  <c r="BK600" i="13"/>
  <c r="BL600" i="13"/>
  <c r="BM600" i="13"/>
  <c r="BN600" i="13"/>
  <c r="BO600" i="13"/>
  <c r="BP600" i="13"/>
  <c r="BQ600" i="13"/>
  <c r="BR600" i="13"/>
  <c r="BS600" i="13"/>
  <c r="AU601" i="13"/>
  <c r="AV601" i="13"/>
  <c r="AW601" i="13"/>
  <c r="AX601" i="13"/>
  <c r="AY601" i="13"/>
  <c r="AZ601" i="13"/>
  <c r="BA601" i="13"/>
  <c r="BB601" i="13"/>
  <c r="BC601" i="13"/>
  <c r="BD601" i="13"/>
  <c r="BE601" i="13"/>
  <c r="BF601" i="13"/>
  <c r="BG601" i="13"/>
  <c r="BH601" i="13"/>
  <c r="BI601" i="13"/>
  <c r="BJ601" i="13"/>
  <c r="BK601" i="13"/>
  <c r="BL601" i="13"/>
  <c r="BM601" i="13"/>
  <c r="BN601" i="13"/>
  <c r="BO601" i="13"/>
  <c r="BP601" i="13"/>
  <c r="BQ601" i="13"/>
  <c r="BR601" i="13"/>
  <c r="BS601" i="13"/>
  <c r="AU602" i="13"/>
  <c r="AV602" i="13"/>
  <c r="AW602" i="13"/>
  <c r="AX602" i="13"/>
  <c r="AY602" i="13"/>
  <c r="AZ602" i="13"/>
  <c r="BA602" i="13"/>
  <c r="BB602" i="13"/>
  <c r="BC602" i="13"/>
  <c r="BD602" i="13"/>
  <c r="BE602" i="13"/>
  <c r="BF602" i="13"/>
  <c r="BG602" i="13"/>
  <c r="BH602" i="13"/>
  <c r="BI602" i="13"/>
  <c r="BJ602" i="13"/>
  <c r="BK602" i="13"/>
  <c r="BL602" i="13"/>
  <c r="BM602" i="13"/>
  <c r="BN602" i="13"/>
  <c r="BO602" i="13"/>
  <c r="BP602" i="13"/>
  <c r="BQ602" i="13"/>
  <c r="BR602" i="13"/>
  <c r="BS602" i="13"/>
  <c r="AU603" i="13"/>
  <c r="AV603" i="13"/>
  <c r="AW603" i="13"/>
  <c r="AX603" i="13"/>
  <c r="AY603" i="13"/>
  <c r="AZ603" i="13"/>
  <c r="BA603" i="13"/>
  <c r="BB603" i="13"/>
  <c r="BC603" i="13"/>
  <c r="BD603" i="13"/>
  <c r="BE603" i="13"/>
  <c r="BF603" i="13"/>
  <c r="BG603" i="13"/>
  <c r="BH603" i="13"/>
  <c r="BI603" i="13"/>
  <c r="BJ603" i="13"/>
  <c r="BK603" i="13"/>
  <c r="BL603" i="13"/>
  <c r="BM603" i="13"/>
  <c r="BN603" i="13"/>
  <c r="BO603" i="13"/>
  <c r="BP603" i="13"/>
  <c r="BQ603" i="13"/>
  <c r="BR603" i="13"/>
  <c r="BS603" i="13"/>
  <c r="AU604" i="13"/>
  <c r="AV604" i="13"/>
  <c r="AW604" i="13"/>
  <c r="AX604" i="13"/>
  <c r="AY604" i="13"/>
  <c r="AZ604" i="13"/>
  <c r="BA604" i="13"/>
  <c r="BB604" i="13"/>
  <c r="BC604" i="13"/>
  <c r="BD604" i="13"/>
  <c r="BE604" i="13"/>
  <c r="BF604" i="13"/>
  <c r="BG604" i="13"/>
  <c r="BH604" i="13"/>
  <c r="BI604" i="13"/>
  <c r="BJ604" i="13"/>
  <c r="BK604" i="13"/>
  <c r="BL604" i="13"/>
  <c r="BM604" i="13"/>
  <c r="BN604" i="13"/>
  <c r="BO604" i="13"/>
  <c r="BP604" i="13"/>
  <c r="BQ604" i="13"/>
  <c r="BR604" i="13"/>
  <c r="BS604" i="13"/>
  <c r="AU605" i="13"/>
  <c r="AV605" i="13"/>
  <c r="AW605" i="13"/>
  <c r="AX605" i="13"/>
  <c r="AY605" i="13"/>
  <c r="AZ605" i="13"/>
  <c r="BA605" i="13"/>
  <c r="BB605" i="13"/>
  <c r="BC605" i="13"/>
  <c r="BD605" i="13"/>
  <c r="BE605" i="13"/>
  <c r="BF605" i="13"/>
  <c r="BG605" i="13"/>
  <c r="BH605" i="13"/>
  <c r="BI605" i="13"/>
  <c r="BJ605" i="13"/>
  <c r="BK605" i="13"/>
  <c r="BL605" i="13"/>
  <c r="BM605" i="13"/>
  <c r="BN605" i="13"/>
  <c r="BO605" i="13"/>
  <c r="BP605" i="13"/>
  <c r="BQ605" i="13"/>
  <c r="BR605" i="13"/>
  <c r="BS605" i="13"/>
  <c r="AU606" i="13"/>
  <c r="AV606" i="13"/>
  <c r="AW606" i="13"/>
  <c r="AX606" i="13"/>
  <c r="AY606" i="13"/>
  <c r="AZ606" i="13"/>
  <c r="BA606" i="13"/>
  <c r="BB606" i="13"/>
  <c r="BC606" i="13"/>
  <c r="BD606" i="13"/>
  <c r="BE606" i="13"/>
  <c r="BF606" i="13"/>
  <c r="BG606" i="13"/>
  <c r="BH606" i="13"/>
  <c r="BI606" i="13"/>
  <c r="BJ606" i="13"/>
  <c r="BK606" i="13"/>
  <c r="BL606" i="13"/>
  <c r="BM606" i="13"/>
  <c r="BN606" i="13"/>
  <c r="BO606" i="13"/>
  <c r="BP606" i="13"/>
  <c r="BQ606" i="13"/>
  <c r="BR606" i="13"/>
  <c r="BS606" i="13"/>
  <c r="AU607" i="13"/>
  <c r="AV607" i="13"/>
  <c r="AW607" i="13"/>
  <c r="AX607" i="13"/>
  <c r="AY607" i="13"/>
  <c r="AZ607" i="13"/>
  <c r="BA607" i="13"/>
  <c r="BB607" i="13"/>
  <c r="BC607" i="13"/>
  <c r="BD607" i="13"/>
  <c r="BE607" i="13"/>
  <c r="BF607" i="13"/>
  <c r="BG607" i="13"/>
  <c r="BH607" i="13"/>
  <c r="BI607" i="13"/>
  <c r="BJ607" i="13"/>
  <c r="BK607" i="13"/>
  <c r="BL607" i="13"/>
  <c r="BM607" i="13"/>
  <c r="BN607" i="13"/>
  <c r="BO607" i="13"/>
  <c r="BP607" i="13"/>
  <c r="BQ607" i="13"/>
  <c r="BR607" i="13"/>
  <c r="BS607" i="13"/>
  <c r="AU608" i="13"/>
  <c r="AV608" i="13"/>
  <c r="AW608" i="13"/>
  <c r="AX608" i="13"/>
  <c r="AY608" i="13"/>
  <c r="AZ608" i="13"/>
  <c r="BA608" i="13"/>
  <c r="BB608" i="13"/>
  <c r="BC608" i="13"/>
  <c r="BD608" i="13"/>
  <c r="BE608" i="13"/>
  <c r="BF608" i="13"/>
  <c r="BG608" i="13"/>
  <c r="BH608" i="13"/>
  <c r="BI608" i="13"/>
  <c r="BJ608" i="13"/>
  <c r="BK608" i="13"/>
  <c r="BL608" i="13"/>
  <c r="BM608" i="13"/>
  <c r="BN608" i="13"/>
  <c r="BO608" i="13"/>
  <c r="BP608" i="13"/>
  <c r="BQ608" i="13"/>
  <c r="BR608" i="13"/>
  <c r="BS608" i="13"/>
  <c r="AU609" i="13"/>
  <c r="AV609" i="13"/>
  <c r="AW609" i="13"/>
  <c r="AX609" i="13"/>
  <c r="AY609" i="13"/>
  <c r="AZ609" i="13"/>
  <c r="BA609" i="13"/>
  <c r="BB609" i="13"/>
  <c r="BC609" i="13"/>
  <c r="BD609" i="13"/>
  <c r="BE609" i="13"/>
  <c r="BF609" i="13"/>
  <c r="BG609" i="13"/>
  <c r="BH609" i="13"/>
  <c r="BI609" i="13"/>
  <c r="BJ609" i="13"/>
  <c r="BK609" i="13"/>
  <c r="BL609" i="13"/>
  <c r="BM609" i="13"/>
  <c r="BN609" i="13"/>
  <c r="BO609" i="13"/>
  <c r="BP609" i="13"/>
  <c r="BQ609" i="13"/>
  <c r="BR609" i="13"/>
  <c r="BS609" i="13"/>
  <c r="AU610" i="13"/>
  <c r="AV610" i="13"/>
  <c r="AW610" i="13"/>
  <c r="AX610" i="13"/>
  <c r="AY610" i="13"/>
  <c r="AZ610" i="13"/>
  <c r="BA610" i="13"/>
  <c r="BB610" i="13"/>
  <c r="BC610" i="13"/>
  <c r="BD610" i="13"/>
  <c r="BE610" i="13"/>
  <c r="BF610" i="13"/>
  <c r="BG610" i="13"/>
  <c r="BH610" i="13"/>
  <c r="BI610" i="13"/>
  <c r="BJ610" i="13"/>
  <c r="BK610" i="13"/>
  <c r="BL610" i="13"/>
  <c r="BM610" i="13"/>
  <c r="BN610" i="13"/>
  <c r="BO610" i="13"/>
  <c r="BP610" i="13"/>
  <c r="BQ610" i="13"/>
  <c r="BR610" i="13"/>
  <c r="BS610" i="13"/>
  <c r="AU611" i="13"/>
  <c r="AV611" i="13"/>
  <c r="AW611" i="13"/>
  <c r="AX611" i="13"/>
  <c r="AY611" i="13"/>
  <c r="AZ611" i="13"/>
  <c r="BA611" i="13"/>
  <c r="BB611" i="13"/>
  <c r="BC611" i="13"/>
  <c r="BD611" i="13"/>
  <c r="BE611" i="13"/>
  <c r="BF611" i="13"/>
  <c r="BG611" i="13"/>
  <c r="BH611" i="13"/>
  <c r="BI611" i="13"/>
  <c r="BJ611" i="13"/>
  <c r="BK611" i="13"/>
  <c r="BL611" i="13"/>
  <c r="BM611" i="13"/>
  <c r="BN611" i="13"/>
  <c r="BO611" i="13"/>
  <c r="BP611" i="13"/>
  <c r="BQ611" i="13"/>
  <c r="BR611" i="13"/>
  <c r="BS611" i="13"/>
  <c r="AU612" i="13"/>
  <c r="AV612" i="13"/>
  <c r="AW612" i="13"/>
  <c r="AX612" i="13"/>
  <c r="AY612" i="13"/>
  <c r="AZ612" i="13"/>
  <c r="BA612" i="13"/>
  <c r="BB612" i="13"/>
  <c r="BC612" i="13"/>
  <c r="BD612" i="13"/>
  <c r="BE612" i="13"/>
  <c r="BF612" i="13"/>
  <c r="BG612" i="13"/>
  <c r="BH612" i="13"/>
  <c r="BI612" i="13"/>
  <c r="BJ612" i="13"/>
  <c r="BK612" i="13"/>
  <c r="BL612" i="13"/>
  <c r="BM612" i="13"/>
  <c r="BN612" i="13"/>
  <c r="BO612" i="13"/>
  <c r="BP612" i="13"/>
  <c r="BQ612" i="13"/>
  <c r="BR612" i="13"/>
  <c r="BS612" i="13"/>
  <c r="AU613" i="13"/>
  <c r="AV613" i="13"/>
  <c r="AW613" i="13"/>
  <c r="AX613" i="13"/>
  <c r="AY613" i="13"/>
  <c r="AZ613" i="13"/>
  <c r="BA613" i="13"/>
  <c r="BB613" i="13"/>
  <c r="BC613" i="13"/>
  <c r="BD613" i="13"/>
  <c r="BE613" i="13"/>
  <c r="BF613" i="13"/>
  <c r="BG613" i="13"/>
  <c r="BH613" i="13"/>
  <c r="BI613" i="13"/>
  <c r="BJ613" i="13"/>
  <c r="BK613" i="13"/>
  <c r="BL613" i="13"/>
  <c r="BM613" i="13"/>
  <c r="BN613" i="13"/>
  <c r="BO613" i="13"/>
  <c r="BP613" i="13"/>
  <c r="BQ613" i="13"/>
  <c r="BR613" i="13"/>
  <c r="BS613" i="13"/>
  <c r="AU614" i="13"/>
  <c r="AV614" i="13"/>
  <c r="AW614" i="13"/>
  <c r="AX614" i="13"/>
  <c r="AY614" i="13"/>
  <c r="AZ614" i="13"/>
  <c r="BA614" i="13"/>
  <c r="BB614" i="13"/>
  <c r="BC614" i="13"/>
  <c r="BD614" i="13"/>
  <c r="BE614" i="13"/>
  <c r="BF614" i="13"/>
  <c r="BG614" i="13"/>
  <c r="BH614" i="13"/>
  <c r="BI614" i="13"/>
  <c r="BJ614" i="13"/>
  <c r="BK614" i="13"/>
  <c r="BL614" i="13"/>
  <c r="BM614" i="13"/>
  <c r="BN614" i="13"/>
  <c r="BO614" i="13"/>
  <c r="BP614" i="13"/>
  <c r="BQ614" i="13"/>
  <c r="BR614" i="13"/>
  <c r="BS614" i="13"/>
  <c r="AU615" i="13"/>
  <c r="AV615" i="13"/>
  <c r="AW615" i="13"/>
  <c r="AX615" i="13"/>
  <c r="AY615" i="13"/>
  <c r="AZ615" i="13"/>
  <c r="BA615" i="13"/>
  <c r="BB615" i="13"/>
  <c r="BC615" i="13"/>
  <c r="BD615" i="13"/>
  <c r="BE615" i="13"/>
  <c r="BF615" i="13"/>
  <c r="BG615" i="13"/>
  <c r="BH615" i="13"/>
  <c r="BI615" i="13"/>
  <c r="BJ615" i="13"/>
  <c r="BK615" i="13"/>
  <c r="BL615" i="13"/>
  <c r="BM615" i="13"/>
  <c r="BN615" i="13"/>
  <c r="BO615" i="13"/>
  <c r="BP615" i="13"/>
  <c r="BQ615" i="13"/>
  <c r="BR615" i="13"/>
  <c r="BS615" i="13"/>
  <c r="AU616" i="13"/>
  <c r="AV616" i="13"/>
  <c r="AW616" i="13"/>
  <c r="AX616" i="13"/>
  <c r="AY616" i="13"/>
  <c r="AZ616" i="13"/>
  <c r="BA616" i="13"/>
  <c r="BB616" i="13"/>
  <c r="BC616" i="13"/>
  <c r="BD616" i="13"/>
  <c r="BE616" i="13"/>
  <c r="BF616" i="13"/>
  <c r="BG616" i="13"/>
  <c r="BH616" i="13"/>
  <c r="BI616" i="13"/>
  <c r="BJ616" i="13"/>
  <c r="BK616" i="13"/>
  <c r="BL616" i="13"/>
  <c r="BM616" i="13"/>
  <c r="BN616" i="13"/>
  <c r="BO616" i="13"/>
  <c r="BP616" i="13"/>
  <c r="BQ616" i="13"/>
  <c r="BR616" i="13"/>
  <c r="BS616" i="13"/>
  <c r="AU617" i="13"/>
  <c r="AV617" i="13"/>
  <c r="AW617" i="13"/>
  <c r="AX617" i="13"/>
  <c r="AY617" i="13"/>
  <c r="AZ617" i="13"/>
  <c r="BA617" i="13"/>
  <c r="BB617" i="13"/>
  <c r="BC617" i="13"/>
  <c r="BD617" i="13"/>
  <c r="BE617" i="13"/>
  <c r="BF617" i="13"/>
  <c r="BG617" i="13"/>
  <c r="BH617" i="13"/>
  <c r="BI617" i="13"/>
  <c r="BJ617" i="13"/>
  <c r="BK617" i="13"/>
  <c r="BL617" i="13"/>
  <c r="BM617" i="13"/>
  <c r="BN617" i="13"/>
  <c r="BO617" i="13"/>
  <c r="BP617" i="13"/>
  <c r="BQ617" i="13"/>
  <c r="BR617" i="13"/>
  <c r="BS617" i="13"/>
  <c r="AU618" i="13"/>
  <c r="AV618" i="13"/>
  <c r="AW618" i="13"/>
  <c r="AX618" i="13"/>
  <c r="AY618" i="13"/>
  <c r="AZ618" i="13"/>
  <c r="BA618" i="13"/>
  <c r="BB618" i="13"/>
  <c r="BC618" i="13"/>
  <c r="BD618" i="13"/>
  <c r="BE618" i="13"/>
  <c r="BF618" i="13"/>
  <c r="BG618" i="13"/>
  <c r="BH618" i="13"/>
  <c r="BI618" i="13"/>
  <c r="BJ618" i="13"/>
  <c r="BK618" i="13"/>
  <c r="BL618" i="13"/>
  <c r="BM618" i="13"/>
  <c r="BN618" i="13"/>
  <c r="BO618" i="13"/>
  <c r="BP618" i="13"/>
  <c r="BQ618" i="13"/>
  <c r="BR618" i="13"/>
  <c r="BS618" i="13"/>
  <c r="AU619" i="13"/>
  <c r="AV619" i="13"/>
  <c r="AW619" i="13"/>
  <c r="AX619" i="13"/>
  <c r="AY619" i="13"/>
  <c r="AZ619" i="13"/>
  <c r="BA619" i="13"/>
  <c r="BB619" i="13"/>
  <c r="BC619" i="13"/>
  <c r="BD619" i="13"/>
  <c r="BE619" i="13"/>
  <c r="BF619" i="13"/>
  <c r="BG619" i="13"/>
  <c r="BH619" i="13"/>
  <c r="BI619" i="13"/>
  <c r="BJ619" i="13"/>
  <c r="BK619" i="13"/>
  <c r="BL619" i="13"/>
  <c r="BM619" i="13"/>
  <c r="BN619" i="13"/>
  <c r="BO619" i="13"/>
  <c r="BP619" i="13"/>
  <c r="BQ619" i="13"/>
  <c r="BR619" i="13"/>
  <c r="BS619" i="13"/>
  <c r="AU620" i="13"/>
  <c r="AV620" i="13"/>
  <c r="AW620" i="13"/>
  <c r="AX620" i="13"/>
  <c r="AY620" i="13"/>
  <c r="AZ620" i="13"/>
  <c r="BA620" i="13"/>
  <c r="BB620" i="13"/>
  <c r="BC620" i="13"/>
  <c r="BD620" i="13"/>
  <c r="BE620" i="13"/>
  <c r="BF620" i="13"/>
  <c r="BG620" i="13"/>
  <c r="BH620" i="13"/>
  <c r="BI620" i="13"/>
  <c r="BJ620" i="13"/>
  <c r="BK620" i="13"/>
  <c r="BL620" i="13"/>
  <c r="BM620" i="13"/>
  <c r="BN620" i="13"/>
  <c r="BO620" i="13"/>
  <c r="BP620" i="13"/>
  <c r="BQ620" i="13"/>
  <c r="BR620" i="13"/>
  <c r="BS620" i="13"/>
  <c r="AU621" i="13"/>
  <c r="AV621" i="13"/>
  <c r="AW621" i="13"/>
  <c r="AX621" i="13"/>
  <c r="AY621" i="13"/>
  <c r="AZ621" i="13"/>
  <c r="BA621" i="13"/>
  <c r="BB621" i="13"/>
  <c r="BC621" i="13"/>
  <c r="BD621" i="13"/>
  <c r="BE621" i="13"/>
  <c r="BF621" i="13"/>
  <c r="BG621" i="13"/>
  <c r="BH621" i="13"/>
  <c r="BI621" i="13"/>
  <c r="BJ621" i="13"/>
  <c r="BK621" i="13"/>
  <c r="BL621" i="13"/>
  <c r="BM621" i="13"/>
  <c r="BN621" i="13"/>
  <c r="BO621" i="13"/>
  <c r="BP621" i="13"/>
  <c r="BQ621" i="13"/>
  <c r="BR621" i="13"/>
  <c r="BS621" i="13"/>
  <c r="AU622" i="13"/>
  <c r="AV622" i="13"/>
  <c r="AW622" i="13"/>
  <c r="AX622" i="13"/>
  <c r="AY622" i="13"/>
  <c r="AZ622" i="13"/>
  <c r="BA622" i="13"/>
  <c r="BB622" i="13"/>
  <c r="BC622" i="13"/>
  <c r="BD622" i="13"/>
  <c r="BE622" i="13"/>
  <c r="BF622" i="13"/>
  <c r="BG622" i="13"/>
  <c r="BH622" i="13"/>
  <c r="BI622" i="13"/>
  <c r="BJ622" i="13"/>
  <c r="BK622" i="13"/>
  <c r="BL622" i="13"/>
  <c r="BM622" i="13"/>
  <c r="BN622" i="13"/>
  <c r="BO622" i="13"/>
  <c r="BP622" i="13"/>
  <c r="BQ622" i="13"/>
  <c r="BR622" i="13"/>
  <c r="BS622" i="13"/>
  <c r="AU623" i="13"/>
  <c r="AV623" i="13"/>
  <c r="AW623" i="13"/>
  <c r="AX623" i="13"/>
  <c r="AY623" i="13"/>
  <c r="AZ623" i="13"/>
  <c r="BA623" i="13"/>
  <c r="BB623" i="13"/>
  <c r="BC623" i="13"/>
  <c r="BD623" i="13"/>
  <c r="BE623" i="13"/>
  <c r="BF623" i="13"/>
  <c r="BG623" i="13"/>
  <c r="BH623" i="13"/>
  <c r="BI623" i="13"/>
  <c r="BJ623" i="13"/>
  <c r="BK623" i="13"/>
  <c r="BL623" i="13"/>
  <c r="BM623" i="13"/>
  <c r="BN623" i="13"/>
  <c r="BO623" i="13"/>
  <c r="BP623" i="13"/>
  <c r="BQ623" i="13"/>
  <c r="BR623" i="13"/>
  <c r="BS623" i="13"/>
  <c r="AU624" i="13"/>
  <c r="AV624" i="13"/>
  <c r="AW624" i="13"/>
  <c r="AX624" i="13"/>
  <c r="AY624" i="13"/>
  <c r="AZ624" i="13"/>
  <c r="BA624" i="13"/>
  <c r="BB624" i="13"/>
  <c r="BC624" i="13"/>
  <c r="BD624" i="13"/>
  <c r="BE624" i="13"/>
  <c r="BF624" i="13"/>
  <c r="BG624" i="13"/>
  <c r="BH624" i="13"/>
  <c r="BI624" i="13"/>
  <c r="BJ624" i="13"/>
  <c r="BK624" i="13"/>
  <c r="BL624" i="13"/>
  <c r="BM624" i="13"/>
  <c r="BN624" i="13"/>
  <c r="BO624" i="13"/>
  <c r="BP624" i="13"/>
  <c r="BQ624" i="13"/>
  <c r="BR624" i="13"/>
  <c r="BS624" i="13"/>
  <c r="AU625" i="13"/>
  <c r="AV625" i="13"/>
  <c r="AW625" i="13"/>
  <c r="AX625" i="13"/>
  <c r="AY625" i="13"/>
  <c r="AZ625" i="13"/>
  <c r="BA625" i="13"/>
  <c r="BB625" i="13"/>
  <c r="BC625" i="13"/>
  <c r="BD625" i="13"/>
  <c r="BE625" i="13"/>
  <c r="BF625" i="13"/>
  <c r="BG625" i="13"/>
  <c r="BH625" i="13"/>
  <c r="BI625" i="13"/>
  <c r="BJ625" i="13"/>
  <c r="BK625" i="13"/>
  <c r="BL625" i="13"/>
  <c r="BM625" i="13"/>
  <c r="BN625" i="13"/>
  <c r="BO625" i="13"/>
  <c r="BP625" i="13"/>
  <c r="BQ625" i="13"/>
  <c r="BR625" i="13"/>
  <c r="BS625" i="13"/>
  <c r="AU626" i="13"/>
  <c r="AV626" i="13"/>
  <c r="AW626" i="13"/>
  <c r="AX626" i="13"/>
  <c r="AY626" i="13"/>
  <c r="AZ626" i="13"/>
  <c r="BA626" i="13"/>
  <c r="BB626" i="13"/>
  <c r="BC626" i="13"/>
  <c r="BD626" i="13"/>
  <c r="BE626" i="13"/>
  <c r="BF626" i="13"/>
  <c r="BG626" i="13"/>
  <c r="BH626" i="13"/>
  <c r="BI626" i="13"/>
  <c r="BJ626" i="13"/>
  <c r="BK626" i="13"/>
  <c r="BL626" i="13"/>
  <c r="BM626" i="13"/>
  <c r="BN626" i="13"/>
  <c r="BO626" i="13"/>
  <c r="BP626" i="13"/>
  <c r="BQ626" i="13"/>
  <c r="BR626" i="13"/>
  <c r="BS626" i="13"/>
  <c r="AU627" i="13"/>
  <c r="AV627" i="13"/>
  <c r="AW627" i="13"/>
  <c r="AX627" i="13"/>
  <c r="AY627" i="13"/>
  <c r="AZ627" i="13"/>
  <c r="BA627" i="13"/>
  <c r="BB627" i="13"/>
  <c r="BC627" i="13"/>
  <c r="BD627" i="13"/>
  <c r="BE627" i="13"/>
  <c r="BF627" i="13"/>
  <c r="BG627" i="13"/>
  <c r="BH627" i="13"/>
  <c r="BI627" i="13"/>
  <c r="BJ627" i="13"/>
  <c r="BK627" i="13"/>
  <c r="BL627" i="13"/>
  <c r="BM627" i="13"/>
  <c r="BN627" i="13"/>
  <c r="BO627" i="13"/>
  <c r="BP627" i="13"/>
  <c r="BQ627" i="13"/>
  <c r="BR627" i="13"/>
  <c r="BS627" i="13"/>
  <c r="AU628" i="13"/>
  <c r="AV628" i="13"/>
  <c r="AW628" i="13"/>
  <c r="AX628" i="13"/>
  <c r="AY628" i="13"/>
  <c r="AZ628" i="13"/>
  <c r="BA628" i="13"/>
  <c r="BB628" i="13"/>
  <c r="BC628" i="13"/>
  <c r="BD628" i="13"/>
  <c r="BE628" i="13"/>
  <c r="BF628" i="13"/>
  <c r="BG628" i="13"/>
  <c r="BH628" i="13"/>
  <c r="BI628" i="13"/>
  <c r="BJ628" i="13"/>
  <c r="BK628" i="13"/>
  <c r="BL628" i="13"/>
  <c r="BM628" i="13"/>
  <c r="BN628" i="13"/>
  <c r="BO628" i="13"/>
  <c r="BP628" i="13"/>
  <c r="BQ628" i="13"/>
  <c r="BR628" i="13"/>
  <c r="BS628" i="13"/>
  <c r="AU629" i="13"/>
  <c r="AV629" i="13"/>
  <c r="AW629" i="13"/>
  <c r="AX629" i="13"/>
  <c r="AY629" i="13"/>
  <c r="AZ629" i="13"/>
  <c r="BA629" i="13"/>
  <c r="BB629" i="13"/>
  <c r="BC629" i="13"/>
  <c r="BD629" i="13"/>
  <c r="BE629" i="13"/>
  <c r="BF629" i="13"/>
  <c r="BG629" i="13"/>
  <c r="BH629" i="13"/>
  <c r="BI629" i="13"/>
  <c r="BJ629" i="13"/>
  <c r="BK629" i="13"/>
  <c r="BL629" i="13"/>
  <c r="BM629" i="13"/>
  <c r="BN629" i="13"/>
  <c r="BO629" i="13"/>
  <c r="BP629" i="13"/>
  <c r="BQ629" i="13"/>
  <c r="BR629" i="13"/>
  <c r="BS629" i="13"/>
  <c r="AU630" i="13"/>
  <c r="AV630" i="13"/>
  <c r="AW630" i="13"/>
  <c r="AX630" i="13"/>
  <c r="AY630" i="13"/>
  <c r="AZ630" i="13"/>
  <c r="BA630" i="13"/>
  <c r="BB630" i="13"/>
  <c r="BC630" i="13"/>
  <c r="BD630" i="13"/>
  <c r="BE630" i="13"/>
  <c r="BF630" i="13"/>
  <c r="BG630" i="13"/>
  <c r="BH630" i="13"/>
  <c r="BI630" i="13"/>
  <c r="BJ630" i="13"/>
  <c r="BK630" i="13"/>
  <c r="BL630" i="13"/>
  <c r="BM630" i="13"/>
  <c r="BN630" i="13"/>
  <c r="BO630" i="13"/>
  <c r="BP630" i="13"/>
  <c r="BQ630" i="13"/>
  <c r="BR630" i="13"/>
  <c r="BS630" i="13"/>
  <c r="AU631" i="13"/>
  <c r="AV631" i="13"/>
  <c r="AW631" i="13"/>
  <c r="AX631" i="13"/>
  <c r="AY631" i="13"/>
  <c r="AZ631" i="13"/>
  <c r="BA631" i="13"/>
  <c r="BB631" i="13"/>
  <c r="BC631" i="13"/>
  <c r="BD631" i="13"/>
  <c r="BE631" i="13"/>
  <c r="BF631" i="13"/>
  <c r="BG631" i="13"/>
  <c r="BH631" i="13"/>
  <c r="BI631" i="13"/>
  <c r="BJ631" i="13"/>
  <c r="BK631" i="13"/>
  <c r="BL631" i="13"/>
  <c r="BM631" i="13"/>
  <c r="BN631" i="13"/>
  <c r="BO631" i="13"/>
  <c r="BP631" i="13"/>
  <c r="BQ631" i="13"/>
  <c r="BR631" i="13"/>
  <c r="BS631" i="13"/>
  <c r="AU632" i="13"/>
  <c r="AV632" i="13"/>
  <c r="AW632" i="13"/>
  <c r="AX632" i="13"/>
  <c r="AY632" i="13"/>
  <c r="AZ632" i="13"/>
  <c r="BA632" i="13"/>
  <c r="BB632" i="13"/>
  <c r="BC632" i="13"/>
  <c r="BD632" i="13"/>
  <c r="BE632" i="13"/>
  <c r="BF632" i="13"/>
  <c r="BG632" i="13"/>
  <c r="BH632" i="13"/>
  <c r="BI632" i="13"/>
  <c r="BJ632" i="13"/>
  <c r="BK632" i="13"/>
  <c r="BL632" i="13"/>
  <c r="BM632" i="13"/>
  <c r="BN632" i="13"/>
  <c r="BO632" i="13"/>
  <c r="BP632" i="13"/>
  <c r="BQ632" i="13"/>
  <c r="BR632" i="13"/>
  <c r="BS632" i="13"/>
  <c r="AU633" i="13"/>
  <c r="AV633" i="13"/>
  <c r="AW633" i="13"/>
  <c r="AX633" i="13"/>
  <c r="AY633" i="13"/>
  <c r="AZ633" i="13"/>
  <c r="BA633" i="13"/>
  <c r="BB633" i="13"/>
  <c r="BC633" i="13"/>
  <c r="BD633" i="13"/>
  <c r="BE633" i="13"/>
  <c r="BF633" i="13"/>
  <c r="BG633" i="13"/>
  <c r="BH633" i="13"/>
  <c r="BI633" i="13"/>
  <c r="BJ633" i="13"/>
  <c r="BK633" i="13"/>
  <c r="BL633" i="13"/>
  <c r="BM633" i="13"/>
  <c r="BN633" i="13"/>
  <c r="BO633" i="13"/>
  <c r="BP633" i="13"/>
  <c r="BQ633" i="13"/>
  <c r="BR633" i="13"/>
  <c r="BS633" i="13"/>
  <c r="AU634" i="13"/>
  <c r="AV634" i="13"/>
  <c r="AW634" i="13"/>
  <c r="AX634" i="13"/>
  <c r="AY634" i="13"/>
  <c r="AZ634" i="13"/>
  <c r="BA634" i="13"/>
  <c r="BB634" i="13"/>
  <c r="BC634" i="13"/>
  <c r="BD634" i="13"/>
  <c r="BE634" i="13"/>
  <c r="BF634" i="13"/>
  <c r="BG634" i="13"/>
  <c r="BH634" i="13"/>
  <c r="BI634" i="13"/>
  <c r="BJ634" i="13"/>
  <c r="BK634" i="13"/>
  <c r="BL634" i="13"/>
  <c r="BM634" i="13"/>
  <c r="BN634" i="13"/>
  <c r="BO634" i="13"/>
  <c r="BP634" i="13"/>
  <c r="BQ634" i="13"/>
  <c r="BR634" i="13"/>
  <c r="BS634" i="13"/>
  <c r="AU635" i="13"/>
  <c r="AV635" i="13"/>
  <c r="AW635" i="13"/>
  <c r="AX635" i="13"/>
  <c r="AY635" i="13"/>
  <c r="AZ635" i="13"/>
  <c r="BA635" i="13"/>
  <c r="BB635" i="13"/>
  <c r="BC635" i="13"/>
  <c r="BD635" i="13"/>
  <c r="BE635" i="13"/>
  <c r="BF635" i="13"/>
  <c r="BG635" i="13"/>
  <c r="BH635" i="13"/>
  <c r="BI635" i="13"/>
  <c r="BJ635" i="13"/>
  <c r="BK635" i="13"/>
  <c r="BL635" i="13"/>
  <c r="BM635" i="13"/>
  <c r="BN635" i="13"/>
  <c r="BO635" i="13"/>
  <c r="BP635" i="13"/>
  <c r="BQ635" i="13"/>
  <c r="BR635" i="13"/>
  <c r="BS635" i="13"/>
  <c r="AU636" i="13"/>
  <c r="AV636" i="13"/>
  <c r="AW636" i="13"/>
  <c r="AX636" i="13"/>
  <c r="AY636" i="13"/>
  <c r="AZ636" i="13"/>
  <c r="BA636" i="13"/>
  <c r="BB636" i="13"/>
  <c r="BC636" i="13"/>
  <c r="BD636" i="13"/>
  <c r="BE636" i="13"/>
  <c r="BF636" i="13"/>
  <c r="BG636" i="13"/>
  <c r="BH636" i="13"/>
  <c r="BI636" i="13"/>
  <c r="BJ636" i="13"/>
  <c r="BK636" i="13"/>
  <c r="BL636" i="13"/>
  <c r="BM636" i="13"/>
  <c r="BN636" i="13"/>
  <c r="BO636" i="13"/>
  <c r="BP636" i="13"/>
  <c r="BQ636" i="13"/>
  <c r="BR636" i="13"/>
  <c r="BS636" i="13"/>
  <c r="AU637" i="13"/>
  <c r="AV637" i="13"/>
  <c r="AW637" i="13"/>
  <c r="AX637" i="13"/>
  <c r="AY637" i="13"/>
  <c r="AZ637" i="13"/>
  <c r="BA637" i="13"/>
  <c r="BB637" i="13"/>
  <c r="BC637" i="13"/>
  <c r="BD637" i="13"/>
  <c r="BE637" i="13"/>
  <c r="BF637" i="13"/>
  <c r="BG637" i="13"/>
  <c r="BH637" i="13"/>
  <c r="BI637" i="13"/>
  <c r="BJ637" i="13"/>
  <c r="BK637" i="13"/>
  <c r="BL637" i="13"/>
  <c r="BM637" i="13"/>
  <c r="BN637" i="13"/>
  <c r="BO637" i="13"/>
  <c r="BP637" i="13"/>
  <c r="BQ637" i="13"/>
  <c r="BR637" i="13"/>
  <c r="BS637" i="13"/>
  <c r="AU638" i="13"/>
  <c r="AV638" i="13"/>
  <c r="AW638" i="13"/>
  <c r="AX638" i="13"/>
  <c r="AY638" i="13"/>
  <c r="AZ638" i="13"/>
  <c r="BA638" i="13"/>
  <c r="BB638" i="13"/>
  <c r="BC638" i="13"/>
  <c r="BD638" i="13"/>
  <c r="BE638" i="13"/>
  <c r="BF638" i="13"/>
  <c r="BG638" i="13"/>
  <c r="BH638" i="13"/>
  <c r="BI638" i="13"/>
  <c r="BJ638" i="13"/>
  <c r="BK638" i="13"/>
  <c r="BL638" i="13"/>
  <c r="BM638" i="13"/>
  <c r="BN638" i="13"/>
  <c r="BO638" i="13"/>
  <c r="BP638" i="13"/>
  <c r="BQ638" i="13"/>
  <c r="BR638" i="13"/>
  <c r="BS638" i="13"/>
  <c r="AU639" i="13"/>
  <c r="AV639" i="13"/>
  <c r="AW639" i="13"/>
  <c r="AX639" i="13"/>
  <c r="AY639" i="13"/>
  <c r="AZ639" i="13"/>
  <c r="BA639" i="13"/>
  <c r="BB639" i="13"/>
  <c r="BC639" i="13"/>
  <c r="BD639" i="13"/>
  <c r="BE639" i="13"/>
  <c r="BF639" i="13"/>
  <c r="BG639" i="13"/>
  <c r="BH639" i="13"/>
  <c r="BI639" i="13"/>
  <c r="BJ639" i="13"/>
  <c r="BK639" i="13"/>
  <c r="BL639" i="13"/>
  <c r="BM639" i="13"/>
  <c r="BN639" i="13"/>
  <c r="BO639" i="13"/>
  <c r="BP639" i="13"/>
  <c r="BQ639" i="13"/>
  <c r="BR639" i="13"/>
  <c r="BS639" i="13"/>
  <c r="AU640" i="13"/>
  <c r="AV640" i="13"/>
  <c r="AW640" i="13"/>
  <c r="AX640" i="13"/>
  <c r="AY640" i="13"/>
  <c r="AZ640" i="13"/>
  <c r="BA640" i="13"/>
  <c r="BB640" i="13"/>
  <c r="BC640" i="13"/>
  <c r="BD640" i="13"/>
  <c r="BE640" i="13"/>
  <c r="BF640" i="13"/>
  <c r="BG640" i="13"/>
  <c r="BH640" i="13"/>
  <c r="BI640" i="13"/>
  <c r="BJ640" i="13"/>
  <c r="BK640" i="13"/>
  <c r="BL640" i="13"/>
  <c r="BM640" i="13"/>
  <c r="BN640" i="13"/>
  <c r="BO640" i="13"/>
  <c r="BP640" i="13"/>
  <c r="BQ640" i="13"/>
  <c r="BR640" i="13"/>
  <c r="BS640" i="13"/>
  <c r="AU641" i="13"/>
  <c r="AV641" i="13"/>
  <c r="AW641" i="13"/>
  <c r="AX641" i="13"/>
  <c r="AY641" i="13"/>
  <c r="AZ641" i="13"/>
  <c r="BA641" i="13"/>
  <c r="BB641" i="13"/>
  <c r="BC641" i="13"/>
  <c r="BD641" i="13"/>
  <c r="BE641" i="13"/>
  <c r="BF641" i="13"/>
  <c r="BG641" i="13"/>
  <c r="BH641" i="13"/>
  <c r="BI641" i="13"/>
  <c r="BJ641" i="13"/>
  <c r="BK641" i="13"/>
  <c r="BL641" i="13"/>
  <c r="BM641" i="13"/>
  <c r="BN641" i="13"/>
  <c r="BO641" i="13"/>
  <c r="BP641" i="13"/>
  <c r="BQ641" i="13"/>
  <c r="BR641" i="13"/>
  <c r="BS641" i="13"/>
  <c r="AU642" i="13"/>
  <c r="AV642" i="13"/>
  <c r="AW642" i="13"/>
  <c r="AX642" i="13"/>
  <c r="AY642" i="13"/>
  <c r="AZ642" i="13"/>
  <c r="BA642" i="13"/>
  <c r="BB642" i="13"/>
  <c r="BC642" i="13"/>
  <c r="BD642" i="13"/>
  <c r="BE642" i="13"/>
  <c r="BF642" i="13"/>
  <c r="BG642" i="13"/>
  <c r="BH642" i="13"/>
  <c r="BI642" i="13"/>
  <c r="BJ642" i="13"/>
  <c r="BK642" i="13"/>
  <c r="BL642" i="13"/>
  <c r="BM642" i="13"/>
  <c r="BN642" i="13"/>
  <c r="BO642" i="13"/>
  <c r="BP642" i="13"/>
  <c r="BQ642" i="13"/>
  <c r="BR642" i="13"/>
  <c r="BS642" i="13"/>
  <c r="AU643" i="13"/>
  <c r="AV643" i="13"/>
  <c r="AW643" i="13"/>
  <c r="AX643" i="13"/>
  <c r="AY643" i="13"/>
  <c r="AZ643" i="13"/>
  <c r="BA643" i="13"/>
  <c r="BB643" i="13"/>
  <c r="BC643" i="13"/>
  <c r="BD643" i="13"/>
  <c r="BE643" i="13"/>
  <c r="BF643" i="13"/>
  <c r="BG643" i="13"/>
  <c r="BH643" i="13"/>
  <c r="BI643" i="13"/>
  <c r="BJ643" i="13"/>
  <c r="BK643" i="13"/>
  <c r="BL643" i="13"/>
  <c r="BM643" i="13"/>
  <c r="BN643" i="13"/>
  <c r="BO643" i="13"/>
  <c r="BP643" i="13"/>
  <c r="BQ643" i="13"/>
  <c r="BR643" i="13"/>
  <c r="BS643" i="13"/>
  <c r="AU644" i="13"/>
  <c r="AV644" i="13"/>
  <c r="AW644" i="13"/>
  <c r="AX644" i="13"/>
  <c r="AY644" i="13"/>
  <c r="AZ644" i="13"/>
  <c r="BA644" i="13"/>
  <c r="BB644" i="13"/>
  <c r="BC644" i="13"/>
  <c r="BD644" i="13"/>
  <c r="BE644" i="13"/>
  <c r="BF644" i="13"/>
  <c r="BG644" i="13"/>
  <c r="BH644" i="13"/>
  <c r="BI644" i="13"/>
  <c r="BJ644" i="13"/>
  <c r="BK644" i="13"/>
  <c r="BL644" i="13"/>
  <c r="BM644" i="13"/>
  <c r="BN644" i="13"/>
  <c r="BO644" i="13"/>
  <c r="BP644" i="13"/>
  <c r="BQ644" i="13"/>
  <c r="BR644" i="13"/>
  <c r="BS644" i="13"/>
  <c r="AU645" i="13"/>
  <c r="AV645" i="13"/>
  <c r="AW645" i="13"/>
  <c r="AX645" i="13"/>
  <c r="AY645" i="13"/>
  <c r="AZ645" i="13"/>
  <c r="BA645" i="13"/>
  <c r="BB645" i="13"/>
  <c r="BC645" i="13"/>
  <c r="BD645" i="13"/>
  <c r="BE645" i="13"/>
  <c r="BF645" i="13"/>
  <c r="BG645" i="13"/>
  <c r="BH645" i="13"/>
  <c r="BI645" i="13"/>
  <c r="BJ645" i="13"/>
  <c r="BK645" i="13"/>
  <c r="BL645" i="13"/>
  <c r="BM645" i="13"/>
  <c r="BN645" i="13"/>
  <c r="BO645" i="13"/>
  <c r="BP645" i="13"/>
  <c r="BQ645" i="13"/>
  <c r="BR645" i="13"/>
  <c r="BS645" i="13"/>
  <c r="AU646" i="13"/>
  <c r="AV646" i="13"/>
  <c r="AW646" i="13"/>
  <c r="AX646" i="13"/>
  <c r="AY646" i="13"/>
  <c r="AZ646" i="13"/>
  <c r="BA646" i="13"/>
  <c r="BB646" i="13"/>
  <c r="BC646" i="13"/>
  <c r="BD646" i="13"/>
  <c r="BE646" i="13"/>
  <c r="BF646" i="13"/>
  <c r="BG646" i="13"/>
  <c r="BH646" i="13"/>
  <c r="BI646" i="13"/>
  <c r="BJ646" i="13"/>
  <c r="BK646" i="13"/>
  <c r="BL646" i="13"/>
  <c r="BM646" i="13"/>
  <c r="BN646" i="13"/>
  <c r="BO646" i="13"/>
  <c r="BP646" i="13"/>
  <c r="BQ646" i="13"/>
  <c r="BR646" i="13"/>
  <c r="BS646" i="13"/>
  <c r="AU647" i="13"/>
  <c r="AV647" i="13"/>
  <c r="AW647" i="13"/>
  <c r="AX647" i="13"/>
  <c r="AY647" i="13"/>
  <c r="AZ647" i="13"/>
  <c r="BA647" i="13"/>
  <c r="BB647" i="13"/>
  <c r="BC647" i="13"/>
  <c r="BD647" i="13"/>
  <c r="BE647" i="13"/>
  <c r="BF647" i="13"/>
  <c r="BG647" i="13"/>
  <c r="BH647" i="13"/>
  <c r="BI647" i="13"/>
  <c r="BJ647" i="13"/>
  <c r="BK647" i="13"/>
  <c r="BL647" i="13"/>
  <c r="BM647" i="13"/>
  <c r="BN647" i="13"/>
  <c r="BO647" i="13"/>
  <c r="BP647" i="13"/>
  <c r="BQ647" i="13"/>
  <c r="BR647" i="13"/>
  <c r="BS647" i="13"/>
  <c r="AU648" i="13"/>
  <c r="AV648" i="13"/>
  <c r="AW648" i="13"/>
  <c r="AX648" i="13"/>
  <c r="AY648" i="13"/>
  <c r="AZ648" i="13"/>
  <c r="BA648" i="13"/>
  <c r="BB648" i="13"/>
  <c r="BC648" i="13"/>
  <c r="BD648" i="13"/>
  <c r="BE648" i="13"/>
  <c r="BF648" i="13"/>
  <c r="BG648" i="13"/>
  <c r="BH648" i="13"/>
  <c r="BI648" i="13"/>
  <c r="BJ648" i="13"/>
  <c r="BK648" i="13"/>
  <c r="BL648" i="13"/>
  <c r="BM648" i="13"/>
  <c r="BN648" i="13"/>
  <c r="BO648" i="13"/>
  <c r="BP648" i="13"/>
  <c r="BQ648" i="13"/>
  <c r="BR648" i="13"/>
  <c r="BS648" i="13"/>
  <c r="AU649" i="13"/>
  <c r="AV649" i="13"/>
  <c r="AW649" i="13"/>
  <c r="AX649" i="13"/>
  <c r="AY649" i="13"/>
  <c r="AZ649" i="13"/>
  <c r="BA649" i="13"/>
  <c r="BB649" i="13"/>
  <c r="BC649" i="13"/>
  <c r="BD649" i="13"/>
  <c r="BE649" i="13"/>
  <c r="BF649" i="13"/>
  <c r="BG649" i="13"/>
  <c r="BH649" i="13"/>
  <c r="BI649" i="13"/>
  <c r="BJ649" i="13"/>
  <c r="BK649" i="13"/>
  <c r="BL649" i="13"/>
  <c r="BM649" i="13"/>
  <c r="BN649" i="13"/>
  <c r="BO649" i="13"/>
  <c r="BP649" i="13"/>
  <c r="BQ649" i="13"/>
  <c r="BR649" i="13"/>
  <c r="BS649" i="13"/>
  <c r="AU650" i="13"/>
  <c r="AV650" i="13"/>
  <c r="AW650" i="13"/>
  <c r="AX650" i="13"/>
  <c r="AY650" i="13"/>
  <c r="AZ650" i="13"/>
  <c r="BA650" i="13"/>
  <c r="BB650" i="13"/>
  <c r="BC650" i="13"/>
  <c r="BD650" i="13"/>
  <c r="BE650" i="13"/>
  <c r="BF650" i="13"/>
  <c r="BG650" i="13"/>
  <c r="BH650" i="13"/>
  <c r="BI650" i="13"/>
  <c r="BJ650" i="13"/>
  <c r="BK650" i="13"/>
  <c r="BL650" i="13"/>
  <c r="BM650" i="13"/>
  <c r="BN650" i="13"/>
  <c r="BO650" i="13"/>
  <c r="BP650" i="13"/>
  <c r="BQ650" i="13"/>
  <c r="BR650" i="13"/>
  <c r="BS650" i="13"/>
  <c r="AU651" i="13"/>
  <c r="AV651" i="13"/>
  <c r="AW651" i="13"/>
  <c r="AX651" i="13"/>
  <c r="AY651" i="13"/>
  <c r="AZ651" i="13"/>
  <c r="BA651" i="13"/>
  <c r="BB651" i="13"/>
  <c r="BC651" i="13"/>
  <c r="BD651" i="13"/>
  <c r="BE651" i="13"/>
  <c r="BF651" i="13"/>
  <c r="BG651" i="13"/>
  <c r="BH651" i="13"/>
  <c r="BI651" i="13"/>
  <c r="BJ651" i="13"/>
  <c r="BK651" i="13"/>
  <c r="BL651" i="13"/>
  <c r="BM651" i="13"/>
  <c r="BN651" i="13"/>
  <c r="BO651" i="13"/>
  <c r="BP651" i="13"/>
  <c r="BQ651" i="13"/>
  <c r="BR651" i="13"/>
  <c r="BS651" i="13"/>
  <c r="AU652" i="13"/>
  <c r="AV652" i="13"/>
  <c r="AW652" i="13"/>
  <c r="AX652" i="13"/>
  <c r="AY652" i="13"/>
  <c r="AZ652" i="13"/>
  <c r="BA652" i="13"/>
  <c r="BB652" i="13"/>
  <c r="BC652" i="13"/>
  <c r="BD652" i="13"/>
  <c r="BE652" i="13"/>
  <c r="BF652" i="13"/>
  <c r="BG652" i="13"/>
  <c r="BH652" i="13"/>
  <c r="BI652" i="13"/>
  <c r="BJ652" i="13"/>
  <c r="BK652" i="13"/>
  <c r="BL652" i="13"/>
  <c r="BM652" i="13"/>
  <c r="BN652" i="13"/>
  <c r="BO652" i="13"/>
  <c r="BP652" i="13"/>
  <c r="BQ652" i="13"/>
  <c r="BR652" i="13"/>
  <c r="BS652" i="13"/>
  <c r="AU653" i="13"/>
  <c r="AV653" i="13"/>
  <c r="AW653" i="13"/>
  <c r="AX653" i="13"/>
  <c r="AY653" i="13"/>
  <c r="AZ653" i="13"/>
  <c r="BA653" i="13"/>
  <c r="BB653" i="13"/>
  <c r="BC653" i="13"/>
  <c r="BD653" i="13"/>
  <c r="BE653" i="13"/>
  <c r="BF653" i="13"/>
  <c r="BG653" i="13"/>
  <c r="BH653" i="13"/>
  <c r="BI653" i="13"/>
  <c r="BJ653" i="13"/>
  <c r="BK653" i="13"/>
  <c r="BL653" i="13"/>
  <c r="BM653" i="13"/>
  <c r="BN653" i="13"/>
  <c r="BO653" i="13"/>
  <c r="BP653" i="13"/>
  <c r="BQ653" i="13"/>
  <c r="BR653" i="13"/>
  <c r="BS653" i="13"/>
  <c r="AU654" i="13"/>
  <c r="AV654" i="13"/>
  <c r="AW654" i="13"/>
  <c r="AX654" i="13"/>
  <c r="AY654" i="13"/>
  <c r="AZ654" i="13"/>
  <c r="BA654" i="13"/>
  <c r="BB654" i="13"/>
  <c r="BC654" i="13"/>
  <c r="BD654" i="13"/>
  <c r="BE654" i="13"/>
  <c r="BF654" i="13"/>
  <c r="BG654" i="13"/>
  <c r="BH654" i="13"/>
  <c r="BI654" i="13"/>
  <c r="BJ654" i="13"/>
  <c r="BK654" i="13"/>
  <c r="BL654" i="13"/>
  <c r="BM654" i="13"/>
  <c r="BN654" i="13"/>
  <c r="BO654" i="13"/>
  <c r="BP654" i="13"/>
  <c r="BQ654" i="13"/>
  <c r="BR654" i="13"/>
  <c r="BS654" i="13"/>
  <c r="AU655" i="13"/>
  <c r="AV655" i="13"/>
  <c r="AW655" i="13"/>
  <c r="AX655" i="13"/>
  <c r="AY655" i="13"/>
  <c r="AZ655" i="13"/>
  <c r="BA655" i="13"/>
  <c r="BB655" i="13"/>
  <c r="BC655" i="13"/>
  <c r="BD655" i="13"/>
  <c r="BE655" i="13"/>
  <c r="BF655" i="13"/>
  <c r="BG655" i="13"/>
  <c r="BH655" i="13"/>
  <c r="BI655" i="13"/>
  <c r="BJ655" i="13"/>
  <c r="BK655" i="13"/>
  <c r="BL655" i="13"/>
  <c r="BM655" i="13"/>
  <c r="BN655" i="13"/>
  <c r="BO655" i="13"/>
  <c r="BP655" i="13"/>
  <c r="BQ655" i="13"/>
  <c r="BR655" i="13"/>
  <c r="BS655" i="13"/>
  <c r="AU656" i="13"/>
  <c r="AV656" i="13"/>
  <c r="AW656" i="13"/>
  <c r="AX656" i="13"/>
  <c r="AY656" i="13"/>
  <c r="AZ656" i="13"/>
  <c r="BA656" i="13"/>
  <c r="BB656" i="13"/>
  <c r="BC656" i="13"/>
  <c r="BD656" i="13"/>
  <c r="BE656" i="13"/>
  <c r="BF656" i="13"/>
  <c r="BG656" i="13"/>
  <c r="BH656" i="13"/>
  <c r="BI656" i="13"/>
  <c r="BJ656" i="13"/>
  <c r="BK656" i="13"/>
  <c r="BL656" i="13"/>
  <c r="BM656" i="13"/>
  <c r="BN656" i="13"/>
  <c r="BO656" i="13"/>
  <c r="BP656" i="13"/>
  <c r="BQ656" i="13"/>
  <c r="BR656" i="13"/>
  <c r="BS656" i="13"/>
  <c r="AU657" i="13"/>
  <c r="AV657" i="13"/>
  <c r="AW657" i="13"/>
  <c r="AX657" i="13"/>
  <c r="AY657" i="13"/>
  <c r="AZ657" i="13"/>
  <c r="BA657" i="13"/>
  <c r="BB657" i="13"/>
  <c r="BC657" i="13"/>
  <c r="BD657" i="13"/>
  <c r="BE657" i="13"/>
  <c r="BF657" i="13"/>
  <c r="BG657" i="13"/>
  <c r="BH657" i="13"/>
  <c r="BI657" i="13"/>
  <c r="BJ657" i="13"/>
  <c r="BK657" i="13"/>
  <c r="BL657" i="13"/>
  <c r="BM657" i="13"/>
  <c r="BN657" i="13"/>
  <c r="BO657" i="13"/>
  <c r="BP657" i="13"/>
  <c r="BQ657" i="13"/>
  <c r="BR657" i="13"/>
  <c r="BS657" i="13"/>
  <c r="AU658" i="13"/>
  <c r="AV658" i="13"/>
  <c r="AW658" i="13"/>
  <c r="AX658" i="13"/>
  <c r="AY658" i="13"/>
  <c r="AZ658" i="13"/>
  <c r="BA658" i="13"/>
  <c r="BB658" i="13"/>
  <c r="BC658" i="13"/>
  <c r="BD658" i="13"/>
  <c r="BE658" i="13"/>
  <c r="BF658" i="13"/>
  <c r="BG658" i="13"/>
  <c r="BH658" i="13"/>
  <c r="BI658" i="13"/>
  <c r="BJ658" i="13"/>
  <c r="BK658" i="13"/>
  <c r="BL658" i="13"/>
  <c r="BM658" i="13"/>
  <c r="BN658" i="13"/>
  <c r="BO658" i="13"/>
  <c r="BP658" i="13"/>
  <c r="BQ658" i="13"/>
  <c r="BR658" i="13"/>
  <c r="BS658" i="13"/>
  <c r="AU659" i="13"/>
  <c r="AV659" i="13"/>
  <c r="AW659" i="13"/>
  <c r="AX659" i="13"/>
  <c r="AY659" i="13"/>
  <c r="AZ659" i="13"/>
  <c r="BA659" i="13"/>
  <c r="BB659" i="13"/>
  <c r="BC659" i="13"/>
  <c r="BD659" i="13"/>
  <c r="BE659" i="13"/>
  <c r="BF659" i="13"/>
  <c r="BG659" i="13"/>
  <c r="BH659" i="13"/>
  <c r="BI659" i="13"/>
  <c r="BJ659" i="13"/>
  <c r="BK659" i="13"/>
  <c r="BL659" i="13"/>
  <c r="BM659" i="13"/>
  <c r="BN659" i="13"/>
  <c r="BO659" i="13"/>
  <c r="BP659" i="13"/>
  <c r="BQ659" i="13"/>
  <c r="BR659" i="13"/>
  <c r="BS659" i="13"/>
  <c r="AU84" i="13"/>
  <c r="AU660" i="13"/>
  <c r="AU693" i="13"/>
  <c r="AV693" i="13"/>
  <c r="AW693" i="13"/>
  <c r="AX693" i="13"/>
  <c r="AY693" i="13"/>
  <c r="AZ693" i="13"/>
  <c r="BA693" i="13"/>
  <c r="BB693" i="13"/>
  <c r="BC693" i="13"/>
  <c r="BD693" i="13"/>
  <c r="BE693" i="13"/>
  <c r="BF693" i="13"/>
  <c r="BG693" i="13"/>
  <c r="BH693" i="13"/>
  <c r="BI693" i="13"/>
  <c r="BJ693" i="13"/>
  <c r="BK693" i="13"/>
  <c r="BL693" i="13"/>
  <c r="BM693" i="13"/>
  <c r="BN693" i="13"/>
  <c r="BO693" i="13"/>
  <c r="BP693" i="13"/>
  <c r="BQ693" i="13"/>
  <c r="BR693" i="13"/>
  <c r="BS693" i="13"/>
  <c r="AW546" i="13"/>
  <c r="AX546" i="13"/>
  <c r="AY546" i="13"/>
  <c r="AZ546" i="13"/>
  <c r="BA546" i="13"/>
  <c r="BB546" i="13"/>
  <c r="BC546" i="13"/>
  <c r="BD546" i="13"/>
  <c r="BE546" i="13"/>
  <c r="BF546" i="13"/>
  <c r="BG546" i="13"/>
  <c r="BH546" i="13"/>
  <c r="BI546" i="13"/>
  <c r="BJ546" i="13"/>
  <c r="BK546" i="13"/>
  <c r="BL546" i="13"/>
  <c r="BM546" i="13"/>
  <c r="BN546" i="13"/>
  <c r="BO546" i="13"/>
  <c r="BP546" i="13"/>
  <c r="BQ546" i="13"/>
  <c r="BR546" i="13"/>
  <c r="BS546" i="13"/>
  <c r="AW547" i="13"/>
  <c r="AX547" i="13"/>
  <c r="AY547" i="13"/>
  <c r="AZ547" i="13"/>
  <c r="BA547" i="13"/>
  <c r="BB547" i="13"/>
  <c r="BC547" i="13"/>
  <c r="BD547" i="13"/>
  <c r="BE547" i="13"/>
  <c r="BF547" i="13"/>
  <c r="BG547" i="13"/>
  <c r="BH547" i="13"/>
  <c r="BI547" i="13"/>
  <c r="BJ547" i="13"/>
  <c r="BK547" i="13"/>
  <c r="BL547" i="13"/>
  <c r="BM547" i="13"/>
  <c r="BN547" i="13"/>
  <c r="BO547" i="13"/>
  <c r="BP547" i="13"/>
  <c r="BQ547" i="13"/>
  <c r="BR547" i="13"/>
  <c r="BS547" i="13"/>
  <c r="AW548" i="13"/>
  <c r="AX548" i="13"/>
  <c r="AY548" i="13"/>
  <c r="AZ548" i="13"/>
  <c r="BA548" i="13"/>
  <c r="BB548" i="13"/>
  <c r="BC548" i="13"/>
  <c r="BD548" i="13"/>
  <c r="BE548" i="13"/>
  <c r="BF548" i="13"/>
  <c r="BG548" i="13"/>
  <c r="BH548" i="13"/>
  <c r="BI548" i="13"/>
  <c r="BJ548" i="13"/>
  <c r="BK548" i="13"/>
  <c r="BL548" i="13"/>
  <c r="BM548" i="13"/>
  <c r="BN548" i="13"/>
  <c r="BO548" i="13"/>
  <c r="BP548" i="13"/>
  <c r="BQ548" i="13"/>
  <c r="BR548" i="13"/>
  <c r="BS548" i="13"/>
  <c r="AV548" i="13"/>
  <c r="AU548" i="13"/>
  <c r="AV547" i="13"/>
  <c r="AU547" i="13"/>
  <c r="AV546" i="13"/>
  <c r="AU546" i="13"/>
  <c r="AU2048" i="13"/>
  <c r="AU2049" i="13"/>
  <c r="AU2050" i="13"/>
  <c r="AU2051" i="13"/>
  <c r="AU2052" i="13"/>
  <c r="AU2053" i="13"/>
  <c r="AU2054" i="13"/>
  <c r="AU2055" i="13"/>
  <c r="AU2056" i="13"/>
  <c r="AU2057" i="13"/>
  <c r="AU2058" i="13"/>
  <c r="AU2059" i="13"/>
  <c r="AU2060" i="13"/>
  <c r="AU2061" i="13"/>
  <c r="AU2062" i="13"/>
  <c r="AU2063" i="13"/>
  <c r="AU2064" i="13"/>
  <c r="AU2065" i="13"/>
  <c r="AU2066" i="13"/>
  <c r="AU2067" i="13"/>
  <c r="AU2068" i="13"/>
  <c r="AU2069" i="13"/>
  <c r="AU2070" i="13"/>
  <c r="AU2071" i="13"/>
  <c r="AU2072" i="13"/>
  <c r="AU2073" i="13"/>
  <c r="AU2074" i="13"/>
  <c r="AU2075" i="13"/>
  <c r="AU2076" i="13"/>
  <c r="AU2077" i="13"/>
  <c r="AU2078" i="13"/>
  <c r="AU2079" i="13"/>
  <c r="AU2080" i="13"/>
  <c r="AU2081" i="13"/>
  <c r="AU2082" i="13"/>
  <c r="AU2083" i="13"/>
  <c r="AU2084" i="13"/>
  <c r="AU2085" i="13"/>
  <c r="AU2086" i="13"/>
  <c r="AU2087" i="13"/>
  <c r="AU2088" i="13"/>
  <c r="AU2089" i="13"/>
  <c r="AU2090" i="13"/>
  <c r="AU2091" i="13"/>
  <c r="AU2092" i="13"/>
  <c r="AU2093" i="13"/>
  <c r="AU2094" i="13"/>
  <c r="AU2095" i="13"/>
  <c r="AU2096" i="13"/>
  <c r="AU2097" i="13"/>
  <c r="AU2098" i="13"/>
  <c r="AU2099" i="13"/>
  <c r="AU2100" i="13"/>
  <c r="AU2101" i="13"/>
  <c r="AU2102" i="13"/>
  <c r="AU2103" i="13"/>
  <c r="AU2104" i="13"/>
  <c r="AU2105" i="13"/>
  <c r="AU2106" i="13"/>
  <c r="AU2107" i="13"/>
  <c r="AU2108" i="13"/>
  <c r="AU2109" i="13"/>
  <c r="AU2110" i="13"/>
  <c r="AU2111" i="13"/>
  <c r="AU2112" i="13"/>
  <c r="AU2113" i="13"/>
  <c r="AU2114" i="13"/>
  <c r="AU2115" i="13"/>
  <c r="AU2116" i="13"/>
  <c r="AU2117" i="13"/>
  <c r="AU2118" i="13"/>
  <c r="AU2119" i="13"/>
  <c r="AU2120" i="13"/>
  <c r="AU2121" i="13"/>
  <c r="AU2122" i="13"/>
  <c r="AU2123" i="13"/>
  <c r="AU2124" i="13"/>
  <c r="AU2125" i="13"/>
  <c r="AU2126" i="13"/>
  <c r="AU2127" i="13"/>
  <c r="AU2128" i="13"/>
  <c r="AU2129" i="13"/>
  <c r="AU2130" i="13"/>
  <c r="AU2131" i="13"/>
  <c r="AU2132" i="13"/>
  <c r="AU2133" i="13"/>
  <c r="AU2134" i="13"/>
  <c r="AU2135" i="13"/>
  <c r="AU2136" i="13"/>
  <c r="AU2137" i="13"/>
  <c r="AU2138" i="13"/>
  <c r="AU2139" i="13"/>
  <c r="AU2140" i="13"/>
  <c r="AU2141" i="13"/>
  <c r="AU2142" i="13"/>
  <c r="AU2143" i="13"/>
  <c r="AU2144" i="13"/>
  <c r="AU2145" i="13"/>
  <c r="AU2146" i="13"/>
  <c r="AU2147" i="13"/>
  <c r="AU2148" i="13"/>
  <c r="AU2149" i="13"/>
  <c r="AU2150" i="13"/>
  <c r="AU2151" i="13"/>
  <c r="AU2152" i="13"/>
  <c r="AU2153" i="13"/>
  <c r="AU2154" i="13"/>
  <c r="AU2155" i="13"/>
  <c r="AU2156" i="13"/>
  <c r="AU2157" i="13"/>
  <c r="AU2158" i="13"/>
  <c r="AU2159" i="13"/>
  <c r="AU2160" i="13"/>
  <c r="AU2161" i="13"/>
  <c r="AU2193" i="13"/>
  <c r="O191" i="14"/>
  <c r="C191" i="14"/>
  <c r="AG2048" i="13"/>
  <c r="AM2048" i="13"/>
  <c r="AN2048" i="13"/>
  <c r="AO2048" i="13"/>
  <c r="AP2048" i="13"/>
  <c r="AQ2048" i="13"/>
  <c r="AS2048" i="13"/>
  <c r="AG2049" i="13"/>
  <c r="AM2049" i="13"/>
  <c r="AN2049" i="13"/>
  <c r="AO2049" i="13"/>
  <c r="AP2049" i="13"/>
  <c r="AQ2049" i="13"/>
  <c r="AS2049" i="13"/>
  <c r="AG2050" i="13"/>
  <c r="AM2050" i="13"/>
  <c r="AN2050" i="13"/>
  <c r="AO2050" i="13"/>
  <c r="AP2050" i="13"/>
  <c r="AQ2050" i="13"/>
  <c r="AS2050" i="13"/>
  <c r="AG2051" i="13"/>
  <c r="AM2051" i="13"/>
  <c r="AN2051" i="13"/>
  <c r="AO2051" i="13"/>
  <c r="AP2051" i="13"/>
  <c r="AQ2051" i="13"/>
  <c r="AS2051" i="13"/>
  <c r="AG2052" i="13"/>
  <c r="AM2052" i="13"/>
  <c r="AN2052" i="13"/>
  <c r="AO2052" i="13"/>
  <c r="AP2052" i="13"/>
  <c r="AQ2052" i="13"/>
  <c r="AS2052" i="13"/>
  <c r="AG2053" i="13"/>
  <c r="AM2053" i="13"/>
  <c r="AN2053" i="13"/>
  <c r="AO2053" i="13"/>
  <c r="AP2053" i="13"/>
  <c r="AQ2053" i="13"/>
  <c r="AS2053" i="13"/>
  <c r="AG2054" i="13"/>
  <c r="AM2054" i="13"/>
  <c r="AN2054" i="13"/>
  <c r="AO2054" i="13"/>
  <c r="AP2054" i="13"/>
  <c r="AQ2054" i="13"/>
  <c r="AS2054" i="13"/>
  <c r="AG2055" i="13"/>
  <c r="AM2055" i="13"/>
  <c r="AN2055" i="13"/>
  <c r="AO2055" i="13"/>
  <c r="AP2055" i="13"/>
  <c r="AQ2055" i="13"/>
  <c r="AS2055" i="13"/>
  <c r="AG2056" i="13"/>
  <c r="AM2056" i="13"/>
  <c r="AN2056" i="13"/>
  <c r="AO2056" i="13"/>
  <c r="AP2056" i="13"/>
  <c r="AQ2056" i="13"/>
  <c r="AS2056" i="13"/>
  <c r="AG2057" i="13"/>
  <c r="AM2057" i="13"/>
  <c r="AN2057" i="13"/>
  <c r="AO2057" i="13"/>
  <c r="AP2057" i="13"/>
  <c r="AQ2057" i="13"/>
  <c r="AS2057" i="13"/>
  <c r="AG2058" i="13"/>
  <c r="AM2058" i="13"/>
  <c r="AN2058" i="13"/>
  <c r="AO2058" i="13"/>
  <c r="AP2058" i="13"/>
  <c r="AQ2058" i="13"/>
  <c r="AS2058" i="13"/>
  <c r="AG2059" i="13"/>
  <c r="AM2059" i="13"/>
  <c r="AN2059" i="13"/>
  <c r="AO2059" i="13"/>
  <c r="AP2059" i="13"/>
  <c r="AQ2059" i="13"/>
  <c r="AS2059" i="13"/>
  <c r="AG2060" i="13"/>
  <c r="AM2060" i="13"/>
  <c r="AN2060" i="13"/>
  <c r="AO2060" i="13"/>
  <c r="AP2060" i="13"/>
  <c r="AQ2060" i="13"/>
  <c r="AS2060" i="13"/>
  <c r="AG2061" i="13"/>
  <c r="AM2061" i="13"/>
  <c r="AN2061" i="13"/>
  <c r="AO2061" i="13"/>
  <c r="AP2061" i="13"/>
  <c r="AQ2061" i="13"/>
  <c r="AS2061" i="13"/>
  <c r="AG2062" i="13"/>
  <c r="AM2062" i="13"/>
  <c r="AN2062" i="13"/>
  <c r="AO2062" i="13"/>
  <c r="AP2062" i="13"/>
  <c r="AQ2062" i="13"/>
  <c r="AS2062" i="13"/>
  <c r="AG2063" i="13"/>
  <c r="AM2063" i="13"/>
  <c r="AN2063" i="13"/>
  <c r="AO2063" i="13"/>
  <c r="AP2063" i="13"/>
  <c r="AQ2063" i="13"/>
  <c r="AS2063" i="13"/>
  <c r="AG2064" i="13"/>
  <c r="AM2064" i="13"/>
  <c r="AN2064" i="13"/>
  <c r="AO2064" i="13"/>
  <c r="AP2064" i="13"/>
  <c r="AQ2064" i="13"/>
  <c r="AS2064" i="13"/>
  <c r="AG2065" i="13"/>
  <c r="AM2065" i="13"/>
  <c r="AN2065" i="13"/>
  <c r="AO2065" i="13"/>
  <c r="AP2065" i="13"/>
  <c r="AQ2065" i="13"/>
  <c r="AS2065" i="13"/>
  <c r="AG2066" i="13"/>
  <c r="AM2066" i="13"/>
  <c r="AN2066" i="13"/>
  <c r="AO2066" i="13"/>
  <c r="AP2066" i="13"/>
  <c r="AQ2066" i="13"/>
  <c r="AS2066" i="13"/>
  <c r="AG2067" i="13"/>
  <c r="AM2067" i="13"/>
  <c r="AN2067" i="13"/>
  <c r="AO2067" i="13"/>
  <c r="AP2067" i="13"/>
  <c r="AQ2067" i="13"/>
  <c r="AS2067" i="13"/>
  <c r="AG2068" i="13"/>
  <c r="AM2068" i="13"/>
  <c r="AN2068" i="13"/>
  <c r="AO2068" i="13"/>
  <c r="AP2068" i="13"/>
  <c r="AQ2068" i="13"/>
  <c r="AS2068" i="13"/>
  <c r="AG2069" i="13"/>
  <c r="AM2069" i="13"/>
  <c r="AN2069" i="13"/>
  <c r="AO2069" i="13"/>
  <c r="AP2069" i="13"/>
  <c r="AQ2069" i="13"/>
  <c r="AS2069" i="13"/>
  <c r="AG2070" i="13"/>
  <c r="AM2070" i="13"/>
  <c r="AN2070" i="13"/>
  <c r="AO2070" i="13"/>
  <c r="AP2070" i="13"/>
  <c r="AQ2070" i="13"/>
  <c r="AS2070" i="13"/>
  <c r="AG2071" i="13"/>
  <c r="AM2071" i="13"/>
  <c r="AN2071" i="13"/>
  <c r="AO2071" i="13"/>
  <c r="AP2071" i="13"/>
  <c r="AQ2071" i="13"/>
  <c r="AS2071" i="13"/>
  <c r="AG2072" i="13"/>
  <c r="AM2072" i="13"/>
  <c r="AN2072" i="13"/>
  <c r="AO2072" i="13"/>
  <c r="AP2072" i="13"/>
  <c r="AQ2072" i="13"/>
  <c r="AS2072" i="13"/>
  <c r="AG2073" i="13"/>
  <c r="AM2073" i="13"/>
  <c r="AN2073" i="13"/>
  <c r="AO2073" i="13"/>
  <c r="AP2073" i="13"/>
  <c r="AQ2073" i="13"/>
  <c r="AS2073" i="13"/>
  <c r="AG2074" i="13"/>
  <c r="AM2074" i="13"/>
  <c r="AN2074" i="13"/>
  <c r="AO2074" i="13"/>
  <c r="AP2074" i="13"/>
  <c r="AQ2074" i="13"/>
  <c r="AS2074" i="13"/>
  <c r="AG2075" i="13"/>
  <c r="AM2075" i="13"/>
  <c r="AN2075" i="13"/>
  <c r="AO2075" i="13"/>
  <c r="AP2075" i="13"/>
  <c r="AQ2075" i="13"/>
  <c r="AS2075" i="13"/>
  <c r="AG2076" i="13"/>
  <c r="AM2076" i="13"/>
  <c r="AN2076" i="13"/>
  <c r="AO2076" i="13"/>
  <c r="AP2076" i="13"/>
  <c r="AQ2076" i="13"/>
  <c r="AS2076" i="13"/>
  <c r="AG2077" i="13"/>
  <c r="AM2077" i="13"/>
  <c r="AN2077" i="13"/>
  <c r="AO2077" i="13"/>
  <c r="AP2077" i="13"/>
  <c r="AQ2077" i="13"/>
  <c r="AS2077" i="13"/>
  <c r="AG2078" i="13"/>
  <c r="AM2078" i="13"/>
  <c r="AN2078" i="13"/>
  <c r="AO2078" i="13"/>
  <c r="AP2078" i="13"/>
  <c r="AQ2078" i="13"/>
  <c r="AS2078" i="13"/>
  <c r="AG2079" i="13"/>
  <c r="AM2079" i="13"/>
  <c r="AN2079" i="13"/>
  <c r="AO2079" i="13"/>
  <c r="AP2079" i="13"/>
  <c r="AQ2079" i="13"/>
  <c r="AS2079" i="13"/>
  <c r="AG2080" i="13"/>
  <c r="AM2080" i="13"/>
  <c r="AN2080" i="13"/>
  <c r="AO2080" i="13"/>
  <c r="AP2080" i="13"/>
  <c r="AQ2080" i="13"/>
  <c r="AS2080" i="13"/>
  <c r="AG2081" i="13"/>
  <c r="AM2081" i="13"/>
  <c r="AN2081" i="13"/>
  <c r="AO2081" i="13"/>
  <c r="AP2081" i="13"/>
  <c r="AQ2081" i="13"/>
  <c r="AS2081" i="13"/>
  <c r="AG2082" i="13"/>
  <c r="AM2082" i="13"/>
  <c r="AN2082" i="13"/>
  <c r="AO2082" i="13"/>
  <c r="AP2082" i="13"/>
  <c r="AQ2082" i="13"/>
  <c r="AS2082" i="13"/>
  <c r="AG2083" i="13"/>
  <c r="AM2083" i="13"/>
  <c r="AN2083" i="13"/>
  <c r="AO2083" i="13"/>
  <c r="AP2083" i="13"/>
  <c r="AQ2083" i="13"/>
  <c r="AS2083" i="13"/>
  <c r="AG2084" i="13"/>
  <c r="AM2084" i="13"/>
  <c r="AN2084" i="13"/>
  <c r="AO2084" i="13"/>
  <c r="AP2084" i="13"/>
  <c r="AQ2084" i="13"/>
  <c r="AS2084" i="13"/>
  <c r="AG2085" i="13"/>
  <c r="AM2085" i="13"/>
  <c r="AN2085" i="13"/>
  <c r="AO2085" i="13"/>
  <c r="AP2085" i="13"/>
  <c r="AQ2085" i="13"/>
  <c r="AS2085" i="13"/>
  <c r="AG2086" i="13"/>
  <c r="AM2086" i="13"/>
  <c r="AN2086" i="13"/>
  <c r="AO2086" i="13"/>
  <c r="AP2086" i="13"/>
  <c r="AQ2086" i="13"/>
  <c r="AS2086" i="13"/>
  <c r="AG2087" i="13"/>
  <c r="AM2087" i="13"/>
  <c r="AN2087" i="13"/>
  <c r="AO2087" i="13"/>
  <c r="AP2087" i="13"/>
  <c r="AQ2087" i="13"/>
  <c r="AS2087" i="13"/>
  <c r="AG2088" i="13"/>
  <c r="AM2088" i="13"/>
  <c r="AN2088" i="13"/>
  <c r="AO2088" i="13"/>
  <c r="AP2088" i="13"/>
  <c r="AQ2088" i="13"/>
  <c r="AS2088" i="13"/>
  <c r="AG2089" i="13"/>
  <c r="AM2089" i="13"/>
  <c r="AN2089" i="13"/>
  <c r="AO2089" i="13"/>
  <c r="AP2089" i="13"/>
  <c r="AQ2089" i="13"/>
  <c r="AS2089" i="13"/>
  <c r="AG2090" i="13"/>
  <c r="AM2090" i="13"/>
  <c r="AN2090" i="13"/>
  <c r="AO2090" i="13"/>
  <c r="AP2090" i="13"/>
  <c r="AQ2090" i="13"/>
  <c r="AS2090" i="13"/>
  <c r="AG2091" i="13"/>
  <c r="AM2091" i="13"/>
  <c r="AN2091" i="13"/>
  <c r="AO2091" i="13"/>
  <c r="AP2091" i="13"/>
  <c r="AQ2091" i="13"/>
  <c r="AS2091" i="13"/>
  <c r="AG2092" i="13"/>
  <c r="AM2092" i="13"/>
  <c r="AN2092" i="13"/>
  <c r="AO2092" i="13"/>
  <c r="AP2092" i="13"/>
  <c r="AQ2092" i="13"/>
  <c r="AS2092" i="13"/>
  <c r="AG2093" i="13"/>
  <c r="AM2093" i="13"/>
  <c r="AN2093" i="13"/>
  <c r="AO2093" i="13"/>
  <c r="AP2093" i="13"/>
  <c r="AQ2093" i="13"/>
  <c r="AS2093" i="13"/>
  <c r="AG2094" i="13"/>
  <c r="AM2094" i="13"/>
  <c r="AN2094" i="13"/>
  <c r="AO2094" i="13"/>
  <c r="AP2094" i="13"/>
  <c r="AQ2094" i="13"/>
  <c r="AS2094" i="13"/>
  <c r="AG2095" i="13"/>
  <c r="AM2095" i="13"/>
  <c r="AN2095" i="13"/>
  <c r="AO2095" i="13"/>
  <c r="AP2095" i="13"/>
  <c r="AQ2095" i="13"/>
  <c r="AS2095" i="13"/>
  <c r="AG2096" i="13"/>
  <c r="AM2096" i="13"/>
  <c r="AN2096" i="13"/>
  <c r="AO2096" i="13"/>
  <c r="AP2096" i="13"/>
  <c r="AQ2096" i="13"/>
  <c r="AS2096" i="13"/>
  <c r="AG2097" i="13"/>
  <c r="AM2097" i="13"/>
  <c r="AN2097" i="13"/>
  <c r="AO2097" i="13"/>
  <c r="AP2097" i="13"/>
  <c r="AQ2097" i="13"/>
  <c r="AS2097" i="13"/>
  <c r="AG2098" i="13"/>
  <c r="AM2098" i="13"/>
  <c r="AN2098" i="13"/>
  <c r="AO2098" i="13"/>
  <c r="AP2098" i="13"/>
  <c r="AQ2098" i="13"/>
  <c r="AS2098" i="13"/>
  <c r="AG2099" i="13"/>
  <c r="AM2099" i="13"/>
  <c r="AN2099" i="13"/>
  <c r="AO2099" i="13"/>
  <c r="AP2099" i="13"/>
  <c r="AQ2099" i="13"/>
  <c r="AS2099" i="13"/>
  <c r="AG2100" i="13"/>
  <c r="AM2100" i="13"/>
  <c r="AN2100" i="13"/>
  <c r="AO2100" i="13"/>
  <c r="AP2100" i="13"/>
  <c r="AQ2100" i="13"/>
  <c r="AS2100" i="13"/>
  <c r="AG2101" i="13"/>
  <c r="AM2101" i="13"/>
  <c r="AN2101" i="13"/>
  <c r="AO2101" i="13"/>
  <c r="AP2101" i="13"/>
  <c r="AQ2101" i="13"/>
  <c r="AS2101" i="13"/>
  <c r="AG2102" i="13"/>
  <c r="AM2102" i="13"/>
  <c r="AN2102" i="13"/>
  <c r="AO2102" i="13"/>
  <c r="AP2102" i="13"/>
  <c r="AQ2102" i="13"/>
  <c r="AS2102" i="13"/>
  <c r="AG2103" i="13"/>
  <c r="AM2103" i="13"/>
  <c r="AN2103" i="13"/>
  <c r="AO2103" i="13"/>
  <c r="AP2103" i="13"/>
  <c r="AQ2103" i="13"/>
  <c r="AS2103" i="13"/>
  <c r="AG2104" i="13"/>
  <c r="AM2104" i="13"/>
  <c r="AN2104" i="13"/>
  <c r="AO2104" i="13"/>
  <c r="AP2104" i="13"/>
  <c r="AQ2104" i="13"/>
  <c r="AS2104" i="13"/>
  <c r="AG2105" i="13"/>
  <c r="AM2105" i="13"/>
  <c r="AN2105" i="13"/>
  <c r="AO2105" i="13"/>
  <c r="AP2105" i="13"/>
  <c r="AQ2105" i="13"/>
  <c r="AS2105" i="13"/>
  <c r="AG2106" i="13"/>
  <c r="AM2106" i="13"/>
  <c r="AN2106" i="13"/>
  <c r="AO2106" i="13"/>
  <c r="AP2106" i="13"/>
  <c r="AQ2106" i="13"/>
  <c r="AS2106" i="13"/>
  <c r="AG2107" i="13"/>
  <c r="AM2107" i="13"/>
  <c r="AN2107" i="13"/>
  <c r="AO2107" i="13"/>
  <c r="AP2107" i="13"/>
  <c r="AQ2107" i="13"/>
  <c r="AS2107" i="13"/>
  <c r="AG2108" i="13"/>
  <c r="AM2108" i="13"/>
  <c r="AN2108" i="13"/>
  <c r="AO2108" i="13"/>
  <c r="AP2108" i="13"/>
  <c r="AQ2108" i="13"/>
  <c r="AS2108" i="13"/>
  <c r="AG2109" i="13"/>
  <c r="AM2109" i="13"/>
  <c r="AN2109" i="13"/>
  <c r="AO2109" i="13"/>
  <c r="AP2109" i="13"/>
  <c r="AQ2109" i="13"/>
  <c r="AS2109" i="13"/>
  <c r="AG2110" i="13"/>
  <c r="AM2110" i="13"/>
  <c r="AN2110" i="13"/>
  <c r="AO2110" i="13"/>
  <c r="AP2110" i="13"/>
  <c r="AQ2110" i="13"/>
  <c r="AS2110" i="13"/>
  <c r="AG2111" i="13"/>
  <c r="AM2111" i="13"/>
  <c r="AN2111" i="13"/>
  <c r="AO2111" i="13"/>
  <c r="AP2111" i="13"/>
  <c r="AQ2111" i="13"/>
  <c r="AS2111" i="13"/>
  <c r="AG2112" i="13"/>
  <c r="AM2112" i="13"/>
  <c r="AN2112" i="13"/>
  <c r="AO2112" i="13"/>
  <c r="AP2112" i="13"/>
  <c r="AQ2112" i="13"/>
  <c r="AS2112" i="13"/>
  <c r="AG2113" i="13"/>
  <c r="AM2113" i="13"/>
  <c r="AN2113" i="13"/>
  <c r="AO2113" i="13"/>
  <c r="AP2113" i="13"/>
  <c r="AQ2113" i="13"/>
  <c r="AS2113" i="13"/>
  <c r="AG2114" i="13"/>
  <c r="AM2114" i="13"/>
  <c r="AN2114" i="13"/>
  <c r="AO2114" i="13"/>
  <c r="AP2114" i="13"/>
  <c r="AQ2114" i="13"/>
  <c r="AS2114" i="13"/>
  <c r="AG2115" i="13"/>
  <c r="AM2115" i="13"/>
  <c r="AN2115" i="13"/>
  <c r="AO2115" i="13"/>
  <c r="AP2115" i="13"/>
  <c r="AQ2115" i="13"/>
  <c r="AS2115" i="13"/>
  <c r="AG2116" i="13"/>
  <c r="AM2116" i="13"/>
  <c r="AN2116" i="13"/>
  <c r="AO2116" i="13"/>
  <c r="AP2116" i="13"/>
  <c r="AQ2116" i="13"/>
  <c r="AS2116" i="13"/>
  <c r="AG2117" i="13"/>
  <c r="AM2117" i="13"/>
  <c r="AN2117" i="13"/>
  <c r="AO2117" i="13"/>
  <c r="AP2117" i="13"/>
  <c r="AQ2117" i="13"/>
  <c r="AS2117" i="13"/>
  <c r="AG2118" i="13"/>
  <c r="AM2118" i="13"/>
  <c r="AN2118" i="13"/>
  <c r="AO2118" i="13"/>
  <c r="AP2118" i="13"/>
  <c r="AQ2118" i="13"/>
  <c r="AS2118" i="13"/>
  <c r="AG2119" i="13"/>
  <c r="AM2119" i="13"/>
  <c r="AN2119" i="13"/>
  <c r="AO2119" i="13"/>
  <c r="AP2119" i="13"/>
  <c r="AQ2119" i="13"/>
  <c r="AS2119" i="13"/>
  <c r="AG2120" i="13"/>
  <c r="AM2120" i="13"/>
  <c r="AN2120" i="13"/>
  <c r="AO2120" i="13"/>
  <c r="AP2120" i="13"/>
  <c r="AQ2120" i="13"/>
  <c r="AS2120" i="13"/>
  <c r="AG2121" i="13"/>
  <c r="AM2121" i="13"/>
  <c r="AN2121" i="13"/>
  <c r="AO2121" i="13"/>
  <c r="AP2121" i="13"/>
  <c r="AQ2121" i="13"/>
  <c r="AS2121" i="13"/>
  <c r="AG2122" i="13"/>
  <c r="AM2122" i="13"/>
  <c r="AN2122" i="13"/>
  <c r="AO2122" i="13"/>
  <c r="AP2122" i="13"/>
  <c r="AQ2122" i="13"/>
  <c r="AS2122" i="13"/>
  <c r="AG2123" i="13"/>
  <c r="AM2123" i="13"/>
  <c r="AN2123" i="13"/>
  <c r="AO2123" i="13"/>
  <c r="AP2123" i="13"/>
  <c r="AQ2123" i="13"/>
  <c r="AS2123" i="13"/>
  <c r="AG2124" i="13"/>
  <c r="AM2124" i="13"/>
  <c r="AN2124" i="13"/>
  <c r="AO2124" i="13"/>
  <c r="AP2124" i="13"/>
  <c r="AQ2124" i="13"/>
  <c r="AS2124" i="13"/>
  <c r="AG2125" i="13"/>
  <c r="AM2125" i="13"/>
  <c r="AN2125" i="13"/>
  <c r="AO2125" i="13"/>
  <c r="AP2125" i="13"/>
  <c r="AQ2125" i="13"/>
  <c r="AS2125" i="13"/>
  <c r="AG2126" i="13"/>
  <c r="AM2126" i="13"/>
  <c r="AN2126" i="13"/>
  <c r="AO2126" i="13"/>
  <c r="AP2126" i="13"/>
  <c r="AQ2126" i="13"/>
  <c r="AS2126" i="13"/>
  <c r="AG2127" i="13"/>
  <c r="AM2127" i="13"/>
  <c r="AN2127" i="13"/>
  <c r="AO2127" i="13"/>
  <c r="AP2127" i="13"/>
  <c r="AQ2127" i="13"/>
  <c r="AS2127" i="13"/>
  <c r="AG2128" i="13"/>
  <c r="AM2128" i="13"/>
  <c r="AN2128" i="13"/>
  <c r="AO2128" i="13"/>
  <c r="AP2128" i="13"/>
  <c r="AQ2128" i="13"/>
  <c r="AS2128" i="13"/>
  <c r="AG2129" i="13"/>
  <c r="AM2129" i="13"/>
  <c r="AN2129" i="13"/>
  <c r="AO2129" i="13"/>
  <c r="AP2129" i="13"/>
  <c r="AQ2129" i="13"/>
  <c r="AS2129" i="13"/>
  <c r="AG2130" i="13"/>
  <c r="AM2130" i="13"/>
  <c r="AN2130" i="13"/>
  <c r="AO2130" i="13"/>
  <c r="AP2130" i="13"/>
  <c r="AQ2130" i="13"/>
  <c r="AS2130" i="13"/>
  <c r="AG2131" i="13"/>
  <c r="AM2131" i="13"/>
  <c r="AN2131" i="13"/>
  <c r="AO2131" i="13"/>
  <c r="AP2131" i="13"/>
  <c r="AQ2131" i="13"/>
  <c r="AS2131" i="13"/>
  <c r="AG2132" i="13"/>
  <c r="AM2132" i="13"/>
  <c r="AN2132" i="13"/>
  <c r="AO2132" i="13"/>
  <c r="AP2132" i="13"/>
  <c r="AQ2132" i="13"/>
  <c r="AS2132" i="13"/>
  <c r="AG2133" i="13"/>
  <c r="AM2133" i="13"/>
  <c r="AN2133" i="13"/>
  <c r="AO2133" i="13"/>
  <c r="AP2133" i="13"/>
  <c r="AQ2133" i="13"/>
  <c r="AS2133" i="13"/>
  <c r="AG2134" i="13"/>
  <c r="AM2134" i="13"/>
  <c r="AN2134" i="13"/>
  <c r="AO2134" i="13"/>
  <c r="AP2134" i="13"/>
  <c r="AQ2134" i="13"/>
  <c r="AS2134" i="13"/>
  <c r="AG2135" i="13"/>
  <c r="AM2135" i="13"/>
  <c r="AN2135" i="13"/>
  <c r="AO2135" i="13"/>
  <c r="AP2135" i="13"/>
  <c r="AQ2135" i="13"/>
  <c r="AS2135" i="13"/>
  <c r="AG2136" i="13"/>
  <c r="AM2136" i="13"/>
  <c r="AN2136" i="13"/>
  <c r="AO2136" i="13"/>
  <c r="AP2136" i="13"/>
  <c r="AQ2136" i="13"/>
  <c r="AS2136" i="13"/>
  <c r="AG2137" i="13"/>
  <c r="AM2137" i="13"/>
  <c r="AN2137" i="13"/>
  <c r="AO2137" i="13"/>
  <c r="AP2137" i="13"/>
  <c r="AQ2137" i="13"/>
  <c r="AS2137" i="13"/>
  <c r="AG2138" i="13"/>
  <c r="AM2138" i="13"/>
  <c r="AN2138" i="13"/>
  <c r="AO2138" i="13"/>
  <c r="AP2138" i="13"/>
  <c r="AQ2138" i="13"/>
  <c r="AS2138" i="13"/>
  <c r="AG2139" i="13"/>
  <c r="AM2139" i="13"/>
  <c r="AN2139" i="13"/>
  <c r="AO2139" i="13"/>
  <c r="AP2139" i="13"/>
  <c r="AQ2139" i="13"/>
  <c r="AS2139" i="13"/>
  <c r="AG2140" i="13"/>
  <c r="AM2140" i="13"/>
  <c r="AN2140" i="13"/>
  <c r="AO2140" i="13"/>
  <c r="AP2140" i="13"/>
  <c r="AQ2140" i="13"/>
  <c r="AS2140" i="13"/>
  <c r="AG2141" i="13"/>
  <c r="AM2141" i="13"/>
  <c r="AN2141" i="13"/>
  <c r="AO2141" i="13"/>
  <c r="AP2141" i="13"/>
  <c r="AQ2141" i="13"/>
  <c r="AS2141" i="13"/>
  <c r="AG2142" i="13"/>
  <c r="AM2142" i="13"/>
  <c r="AN2142" i="13"/>
  <c r="AO2142" i="13"/>
  <c r="AP2142" i="13"/>
  <c r="AQ2142" i="13"/>
  <c r="AS2142" i="13"/>
  <c r="AG2143" i="13"/>
  <c r="AM2143" i="13"/>
  <c r="AN2143" i="13"/>
  <c r="AO2143" i="13"/>
  <c r="AP2143" i="13"/>
  <c r="AQ2143" i="13"/>
  <c r="AS2143" i="13"/>
  <c r="AG2144" i="13"/>
  <c r="AM2144" i="13"/>
  <c r="AN2144" i="13"/>
  <c r="AO2144" i="13"/>
  <c r="AP2144" i="13"/>
  <c r="AQ2144" i="13"/>
  <c r="AS2144" i="13"/>
  <c r="AG2145" i="13"/>
  <c r="AM2145" i="13"/>
  <c r="AN2145" i="13"/>
  <c r="AO2145" i="13"/>
  <c r="AP2145" i="13"/>
  <c r="AQ2145" i="13"/>
  <c r="AS2145" i="13"/>
  <c r="AG2146" i="13"/>
  <c r="AM2146" i="13"/>
  <c r="AN2146" i="13"/>
  <c r="AO2146" i="13"/>
  <c r="AP2146" i="13"/>
  <c r="AQ2146" i="13"/>
  <c r="AS2146" i="13"/>
  <c r="AG84" i="13"/>
  <c r="AG645" i="13"/>
  <c r="AG86" i="13"/>
  <c r="C107" i="10"/>
  <c r="E107" i="10"/>
  <c r="F107" i="10"/>
  <c r="G107" i="10"/>
  <c r="H107" i="10"/>
  <c r="I107" i="10"/>
  <c r="J107" i="10"/>
  <c r="K107" i="10"/>
  <c r="O107" i="10"/>
  <c r="P107" i="10"/>
  <c r="T107" i="10"/>
  <c r="AC107" i="10"/>
  <c r="AD107" i="10"/>
  <c r="AJ107" i="10"/>
  <c r="AK107" i="10"/>
  <c r="AL107" i="10"/>
  <c r="AM107" i="10"/>
  <c r="AR107" i="10"/>
  <c r="AM86" i="13"/>
  <c r="AM645" i="13"/>
  <c r="AM646" i="13"/>
  <c r="AM2147" i="13"/>
  <c r="AN86" i="13"/>
  <c r="AN645" i="13"/>
  <c r="AN646" i="13"/>
  <c r="AN2147" i="13"/>
  <c r="AO86" i="13"/>
  <c r="AO645" i="13"/>
  <c r="AO646" i="13"/>
  <c r="AO2147" i="13"/>
  <c r="AP86" i="13"/>
  <c r="AP645" i="13"/>
  <c r="AP646" i="13"/>
  <c r="AP2147" i="13"/>
  <c r="AQ86" i="13"/>
  <c r="AQ645" i="13"/>
  <c r="AQ646" i="13"/>
  <c r="AQ2147" i="13"/>
  <c r="AS86" i="13"/>
  <c r="AS645" i="13"/>
  <c r="AS646" i="13"/>
  <c r="AS2147" i="13"/>
  <c r="C108" i="10"/>
  <c r="E108" i="10"/>
  <c r="F108" i="10"/>
  <c r="G108" i="10"/>
  <c r="H108" i="10"/>
  <c r="I108" i="10"/>
  <c r="J108" i="10"/>
  <c r="K108" i="10"/>
  <c r="O108" i="10"/>
  <c r="P108" i="10"/>
  <c r="T108" i="10"/>
  <c r="AC108" i="10"/>
  <c r="AD108" i="10"/>
  <c r="AJ108" i="10"/>
  <c r="AK108" i="10"/>
  <c r="AL108" i="10"/>
  <c r="AM108" i="10"/>
  <c r="AR108" i="10"/>
  <c r="AM647" i="13"/>
  <c r="AM2148" i="13"/>
  <c r="AN647" i="13"/>
  <c r="AN2148" i="13"/>
  <c r="AO647" i="13"/>
  <c r="AO2148" i="13"/>
  <c r="AP647" i="13"/>
  <c r="AP2148" i="13"/>
  <c r="AQ647" i="13"/>
  <c r="AQ2148" i="13"/>
  <c r="AS197" i="13" a="1"/>
  <c r="AS197" i="13"/>
  <c r="AS647" i="13"/>
  <c r="AS2148" i="13"/>
  <c r="C109" i="10"/>
  <c r="E109" i="10"/>
  <c r="F109" i="10"/>
  <c r="G109" i="10"/>
  <c r="H109" i="10"/>
  <c r="I109" i="10"/>
  <c r="J109" i="10"/>
  <c r="K109" i="10"/>
  <c r="O109" i="10"/>
  <c r="P109" i="10"/>
  <c r="T109" i="10"/>
  <c r="AC109" i="10"/>
  <c r="AD109" i="10"/>
  <c r="AJ109" i="10"/>
  <c r="AK109" i="10"/>
  <c r="AL109" i="10"/>
  <c r="AM109" i="10"/>
  <c r="AR109" i="10"/>
  <c r="AM648" i="13"/>
  <c r="AM2149" i="13"/>
  <c r="AN648" i="13"/>
  <c r="AN2149" i="13"/>
  <c r="AO648" i="13"/>
  <c r="AO2149" i="13"/>
  <c r="AP648" i="13"/>
  <c r="AP2149" i="13"/>
  <c r="AQ648" i="13"/>
  <c r="AQ2149" i="13"/>
  <c r="AS198" i="13" a="1"/>
  <c r="AS198" i="13"/>
  <c r="AS648" i="13"/>
  <c r="AS2149" i="13"/>
  <c r="AM649" i="13"/>
  <c r="AM2150" i="13"/>
  <c r="AN649" i="13"/>
  <c r="AN2150" i="13"/>
  <c r="AO649" i="13"/>
  <c r="AO2150" i="13"/>
  <c r="AP649" i="13"/>
  <c r="AP2150" i="13"/>
  <c r="AQ649" i="13"/>
  <c r="AQ2150" i="13"/>
  <c r="AS199" i="13" a="1"/>
  <c r="AS199" i="13"/>
  <c r="AS649" i="13"/>
  <c r="AS2150" i="13"/>
  <c r="AM650" i="13"/>
  <c r="AM2151" i="13"/>
  <c r="AN650" i="13"/>
  <c r="AN2151" i="13"/>
  <c r="AO650" i="13"/>
  <c r="AO2151" i="13"/>
  <c r="AP650" i="13"/>
  <c r="AP2151" i="13"/>
  <c r="AQ650" i="13"/>
  <c r="AQ2151" i="13"/>
  <c r="AS200" i="13" a="1"/>
  <c r="AS200" i="13"/>
  <c r="AS650" i="13"/>
  <c r="AS2151" i="13"/>
  <c r="AM651" i="13"/>
  <c r="AM2152" i="13"/>
  <c r="AN651" i="13"/>
  <c r="AN2152" i="13"/>
  <c r="AO651" i="13"/>
  <c r="AO2152" i="13"/>
  <c r="AP651" i="13"/>
  <c r="AP2152" i="13"/>
  <c r="AQ651" i="13"/>
  <c r="AQ2152" i="13"/>
  <c r="AS201" i="13" a="1"/>
  <c r="AS201" i="13"/>
  <c r="AS651" i="13"/>
  <c r="AS2152" i="13"/>
  <c r="AM652" i="13"/>
  <c r="AM2153" i="13"/>
  <c r="AN652" i="13"/>
  <c r="AN2153" i="13"/>
  <c r="AO652" i="13"/>
  <c r="AO2153" i="13"/>
  <c r="AP652" i="13"/>
  <c r="AP2153" i="13"/>
  <c r="AQ652" i="13"/>
  <c r="AQ2153" i="13"/>
  <c r="AS202" i="13" a="1"/>
  <c r="AS202" i="13"/>
  <c r="AS652" i="13"/>
  <c r="AS2153" i="13"/>
  <c r="AM653" i="13"/>
  <c r="AM2154" i="13"/>
  <c r="AN653" i="13"/>
  <c r="AN2154" i="13"/>
  <c r="AO653" i="13"/>
  <c r="AO2154" i="13"/>
  <c r="AP653" i="13"/>
  <c r="AP2154" i="13"/>
  <c r="AQ653" i="13"/>
  <c r="AQ2154" i="13"/>
  <c r="AS203" i="13" a="1"/>
  <c r="AS203" i="13"/>
  <c r="AS653" i="13"/>
  <c r="AS2154" i="13"/>
  <c r="AM654" i="13"/>
  <c r="AM2155" i="13"/>
  <c r="AN654" i="13"/>
  <c r="AN2155" i="13"/>
  <c r="AO654" i="13"/>
  <c r="AO2155" i="13"/>
  <c r="AP654" i="13"/>
  <c r="AP2155" i="13"/>
  <c r="AQ654" i="13"/>
  <c r="AQ2155" i="13"/>
  <c r="AS204" i="13" a="1"/>
  <c r="AS204" i="13"/>
  <c r="AS654" i="13"/>
  <c r="AS2155" i="13"/>
  <c r="AM655" i="13"/>
  <c r="AM2156" i="13"/>
  <c r="AN655" i="13"/>
  <c r="AN2156" i="13"/>
  <c r="AO655" i="13"/>
  <c r="AO2156" i="13"/>
  <c r="AP655" i="13"/>
  <c r="AP2156" i="13"/>
  <c r="AQ655" i="13"/>
  <c r="AQ2156" i="13"/>
  <c r="AS205" i="13" a="1"/>
  <c r="AS205" i="13"/>
  <c r="AS655" i="13"/>
  <c r="AS2156" i="13"/>
  <c r="AM656" i="13"/>
  <c r="AM2157" i="13"/>
  <c r="AN656" i="13"/>
  <c r="AN2157" i="13"/>
  <c r="AO656" i="13"/>
  <c r="AO2157" i="13"/>
  <c r="AP656" i="13"/>
  <c r="AP2157" i="13"/>
  <c r="AQ656" i="13"/>
  <c r="AQ2157" i="13"/>
  <c r="AS206" i="13" a="1"/>
  <c r="AS206" i="13"/>
  <c r="AS656" i="13"/>
  <c r="AS2157" i="13"/>
  <c r="AM657" i="13"/>
  <c r="AM2158" i="13"/>
  <c r="AN657" i="13"/>
  <c r="AN2158" i="13"/>
  <c r="AO657" i="13"/>
  <c r="AO2158" i="13"/>
  <c r="AP657" i="13"/>
  <c r="AP2158" i="13"/>
  <c r="AQ657" i="13"/>
  <c r="AQ2158" i="13"/>
  <c r="AS207" i="13" a="1"/>
  <c r="AS207" i="13"/>
  <c r="AS657" i="13"/>
  <c r="AS2158" i="13"/>
  <c r="AM658" i="13"/>
  <c r="AM2159" i="13"/>
  <c r="AN658" i="13"/>
  <c r="AN2159" i="13"/>
  <c r="AO658" i="13"/>
  <c r="AO2159" i="13"/>
  <c r="AP658" i="13"/>
  <c r="AP2159" i="13"/>
  <c r="AQ658" i="13"/>
  <c r="AQ2159" i="13"/>
  <c r="AS208" i="13" a="1"/>
  <c r="AS208" i="13"/>
  <c r="AS658" i="13"/>
  <c r="AS2159" i="13"/>
  <c r="AM659" i="13"/>
  <c r="AM2160" i="13"/>
  <c r="AN659" i="13"/>
  <c r="AN2160" i="13"/>
  <c r="AO659" i="13"/>
  <c r="AO2160" i="13"/>
  <c r="AP659" i="13"/>
  <c r="AP2160" i="13"/>
  <c r="AQ659" i="13"/>
  <c r="AQ2160" i="13"/>
  <c r="AS209" i="13" a="1"/>
  <c r="AS209" i="13"/>
  <c r="AS659" i="13"/>
  <c r="AS2160" i="13"/>
  <c r="AM84" i="13"/>
  <c r="AM660" i="13"/>
  <c r="AM2161" i="13"/>
  <c r="AN84" i="13"/>
  <c r="AN660" i="13"/>
  <c r="AN2161" i="13"/>
  <c r="AO84" i="13"/>
  <c r="AO660" i="13"/>
  <c r="AO2161" i="13"/>
  <c r="AP84" i="13"/>
  <c r="AP660" i="13"/>
  <c r="AP2161" i="13"/>
  <c r="AQ84" i="13"/>
  <c r="AQ660" i="13"/>
  <c r="AQ2161" i="13"/>
  <c r="AS210" i="13" a="1"/>
  <c r="AS210" i="13"/>
  <c r="AS84" i="13"/>
  <c r="AS660" i="13"/>
  <c r="AS2161" i="13"/>
  <c r="C110" i="10"/>
  <c r="E110" i="10"/>
  <c r="F110" i="10"/>
  <c r="G110" i="10"/>
  <c r="H110" i="10"/>
  <c r="I110" i="10"/>
  <c r="J110" i="10"/>
  <c r="K110" i="10"/>
  <c r="O110" i="10"/>
  <c r="P110" i="10"/>
  <c r="T110" i="10"/>
  <c r="AC110" i="10"/>
  <c r="AD110" i="10"/>
  <c r="AJ110" i="10"/>
  <c r="AK110" i="10"/>
  <c r="AL110" i="10"/>
  <c r="AM110" i="10"/>
  <c r="AR110" i="10"/>
  <c r="C111" i="10"/>
  <c r="E111" i="10"/>
  <c r="F111" i="10"/>
  <c r="G111" i="10"/>
  <c r="H111" i="10"/>
  <c r="I111" i="10"/>
  <c r="J111" i="10"/>
  <c r="K111" i="10"/>
  <c r="O111" i="10"/>
  <c r="P111" i="10"/>
  <c r="T111" i="10"/>
  <c r="AC111" i="10"/>
  <c r="AD111" i="10"/>
  <c r="AJ111" i="10"/>
  <c r="AK111" i="10"/>
  <c r="AL111" i="10"/>
  <c r="AM111" i="10"/>
  <c r="AR111" i="10"/>
  <c r="C112" i="10"/>
  <c r="E112" i="10"/>
  <c r="F112" i="10"/>
  <c r="G112" i="10"/>
  <c r="H112" i="10"/>
  <c r="I112" i="10"/>
  <c r="J112" i="10"/>
  <c r="K112" i="10"/>
  <c r="O112" i="10"/>
  <c r="P112" i="10"/>
  <c r="T112" i="10"/>
  <c r="AC112" i="10"/>
  <c r="AD112" i="10"/>
  <c r="AJ112" i="10"/>
  <c r="AK112" i="10"/>
  <c r="AL112" i="10"/>
  <c r="AM112" i="10"/>
  <c r="AR112" i="10"/>
  <c r="C113" i="10"/>
  <c r="E113" i="10"/>
  <c r="F113" i="10"/>
  <c r="G113" i="10"/>
  <c r="H113" i="10"/>
  <c r="I113" i="10"/>
  <c r="J113" i="10"/>
  <c r="K113" i="10"/>
  <c r="O113" i="10"/>
  <c r="P113" i="10"/>
  <c r="T113" i="10"/>
  <c r="AC113" i="10"/>
  <c r="AD113" i="10"/>
  <c r="AJ113" i="10"/>
  <c r="AK113" i="10"/>
  <c r="AL113" i="10"/>
  <c r="AM113" i="10"/>
  <c r="AR113" i="10"/>
  <c r="C114" i="10"/>
  <c r="E114" i="10"/>
  <c r="F114" i="10"/>
  <c r="G114" i="10"/>
  <c r="H114" i="10"/>
  <c r="I114" i="10"/>
  <c r="J114" i="10"/>
  <c r="K114" i="10"/>
  <c r="O114" i="10"/>
  <c r="P114" i="10"/>
  <c r="T114" i="10"/>
  <c r="AC114" i="10"/>
  <c r="AD114" i="10"/>
  <c r="AJ114" i="10"/>
  <c r="AK114" i="10"/>
  <c r="AL114" i="10"/>
  <c r="AM114" i="10"/>
  <c r="AR114" i="10"/>
  <c r="C115" i="10"/>
  <c r="E115" i="10"/>
  <c r="F115" i="10"/>
  <c r="G115" i="10"/>
  <c r="H115" i="10"/>
  <c r="I115" i="10"/>
  <c r="J115" i="10"/>
  <c r="K115" i="10"/>
  <c r="O115" i="10"/>
  <c r="P115" i="10"/>
  <c r="T115" i="10"/>
  <c r="AC115" i="10"/>
  <c r="AD115" i="10"/>
  <c r="AJ115" i="10"/>
  <c r="AK115" i="10"/>
  <c r="AL115" i="10"/>
  <c r="AM115" i="10"/>
  <c r="AR115" i="10"/>
  <c r="F116" i="10"/>
  <c r="H116" i="10"/>
  <c r="O116" i="10"/>
  <c r="P116" i="10"/>
  <c r="T116" i="10"/>
  <c r="AC116" i="10"/>
  <c r="AD116" i="10"/>
  <c r="AJ116" i="10"/>
  <c r="AK116" i="10"/>
  <c r="AL116" i="10"/>
  <c r="AM116" i="10"/>
  <c r="AR116" i="10"/>
  <c r="F117" i="10"/>
  <c r="H117" i="10"/>
  <c r="O117" i="10"/>
  <c r="P117" i="10"/>
  <c r="T117" i="10"/>
  <c r="AC117" i="10"/>
  <c r="AD117" i="10"/>
  <c r="AJ117" i="10"/>
  <c r="AK117" i="10"/>
  <c r="AL117" i="10"/>
  <c r="AM117" i="10"/>
  <c r="AR117" i="10"/>
  <c r="F118" i="10"/>
  <c r="H118" i="10"/>
  <c r="O118" i="10"/>
  <c r="P118" i="10"/>
  <c r="T118" i="10"/>
  <c r="AC118" i="10"/>
  <c r="AD118" i="10"/>
  <c r="AJ118" i="10"/>
  <c r="AK118" i="10"/>
  <c r="AL118" i="10"/>
  <c r="AM118" i="10"/>
  <c r="AR118" i="10"/>
  <c r="F119" i="10"/>
  <c r="H119" i="10"/>
  <c r="O119" i="10"/>
  <c r="P119" i="10"/>
  <c r="T119" i="10"/>
  <c r="AC119" i="10"/>
  <c r="AD119" i="10"/>
  <c r="AJ119" i="10"/>
  <c r="AK119" i="10"/>
  <c r="AL119" i="10"/>
  <c r="AM119" i="10"/>
  <c r="AR119" i="10"/>
  <c r="F120" i="10"/>
  <c r="H120" i="10"/>
  <c r="O120" i="10"/>
  <c r="P120" i="10"/>
  <c r="T120" i="10"/>
  <c r="AC120" i="10"/>
  <c r="AD120" i="10"/>
  <c r="AJ120" i="10"/>
  <c r="AK120" i="10"/>
  <c r="AL120" i="10"/>
  <c r="AM120" i="10"/>
  <c r="AR120" i="10"/>
  <c r="F121" i="10"/>
  <c r="H121" i="10"/>
  <c r="O121" i="10"/>
  <c r="P121" i="10"/>
  <c r="T121" i="10"/>
  <c r="AC121" i="10"/>
  <c r="AD121" i="10"/>
  <c r="AJ121" i="10"/>
  <c r="AK121" i="10"/>
  <c r="AL121" i="10"/>
  <c r="AM121" i="10"/>
  <c r="AR121" i="10"/>
  <c r="F122" i="10"/>
  <c r="H122" i="10"/>
  <c r="O122" i="10"/>
  <c r="P122" i="10"/>
  <c r="T122" i="10"/>
  <c r="AC122" i="10"/>
  <c r="AD122" i="10"/>
  <c r="AJ122" i="10"/>
  <c r="AK122" i="10"/>
  <c r="AL122" i="10"/>
  <c r="AM122" i="10"/>
  <c r="AR122" i="10"/>
  <c r="O123" i="10"/>
  <c r="P123" i="10"/>
  <c r="T123" i="10"/>
  <c r="AC123" i="10"/>
  <c r="AD123" i="10"/>
  <c r="AJ123" i="10"/>
  <c r="AK123" i="10"/>
  <c r="AL123" i="10"/>
  <c r="AM123" i="10"/>
  <c r="AR123" i="10"/>
  <c r="O124" i="10"/>
  <c r="P124" i="10"/>
  <c r="T124" i="10"/>
  <c r="AC124" i="10"/>
  <c r="AD124" i="10"/>
  <c r="AJ124" i="10"/>
  <c r="AK124" i="10"/>
  <c r="AL124" i="10"/>
  <c r="AM124" i="10"/>
  <c r="AR124" i="10"/>
  <c r="O125" i="10"/>
  <c r="P125" i="10"/>
  <c r="T125" i="10"/>
  <c r="AC125" i="10"/>
  <c r="AD125" i="10"/>
  <c r="AJ125" i="10"/>
  <c r="AK125" i="10"/>
  <c r="AL125" i="10"/>
  <c r="AM125" i="10"/>
  <c r="AR125" i="10"/>
  <c r="O126" i="10"/>
  <c r="P126" i="10"/>
  <c r="T126" i="10"/>
  <c r="AC126" i="10"/>
  <c r="AD126" i="10"/>
  <c r="AJ126" i="10"/>
  <c r="AK126" i="10"/>
  <c r="AL126" i="10"/>
  <c r="AM126" i="10"/>
  <c r="AR126" i="10"/>
  <c r="O127" i="10"/>
  <c r="P127" i="10"/>
  <c r="T127" i="10"/>
  <c r="AC127" i="10"/>
  <c r="AD127" i="10"/>
  <c r="AJ127" i="10"/>
  <c r="AK127" i="10"/>
  <c r="AL127" i="10"/>
  <c r="AM127" i="10"/>
  <c r="AR127" i="10"/>
  <c r="O128" i="10"/>
  <c r="P128" i="10"/>
  <c r="T128" i="10"/>
  <c r="AC128" i="10"/>
  <c r="AD128" i="10"/>
  <c r="AJ128" i="10"/>
  <c r="AK128" i="10"/>
  <c r="AL128" i="10"/>
  <c r="AM128" i="10"/>
  <c r="AR128" i="10"/>
  <c r="O129" i="10"/>
  <c r="P129" i="10"/>
  <c r="T129" i="10"/>
  <c r="AC129" i="10"/>
  <c r="AD129" i="10"/>
  <c r="AJ129" i="10"/>
  <c r="AK129" i="10"/>
  <c r="AL129" i="10"/>
  <c r="AM129" i="10"/>
  <c r="AR129" i="10"/>
  <c r="O130" i="10"/>
  <c r="P130" i="10"/>
  <c r="T130" i="10"/>
  <c r="AC130" i="10"/>
  <c r="AD130" i="10"/>
  <c r="AJ130" i="10"/>
  <c r="AK130" i="10"/>
  <c r="AL130" i="10"/>
  <c r="AM130" i="10"/>
  <c r="AR130" i="10"/>
  <c r="O131" i="10"/>
  <c r="P131" i="10"/>
  <c r="T131" i="10"/>
  <c r="AC131" i="10"/>
  <c r="AD131" i="10"/>
  <c r="AJ131" i="10"/>
  <c r="AK131" i="10"/>
  <c r="AL131" i="10"/>
  <c r="AM131" i="10"/>
  <c r="AR131" i="10"/>
  <c r="O132" i="10"/>
  <c r="P132" i="10"/>
  <c r="T132" i="10"/>
  <c r="AC132" i="10"/>
  <c r="AD132" i="10"/>
  <c r="AJ132" i="10"/>
  <c r="AK132" i="10"/>
  <c r="AL132" i="10"/>
  <c r="AM132" i="10"/>
  <c r="AR132" i="10"/>
  <c r="O133" i="10"/>
  <c r="P133" i="10"/>
  <c r="T133" i="10"/>
  <c r="AC133" i="10"/>
  <c r="AD133" i="10"/>
  <c r="AJ133" i="10"/>
  <c r="AK133" i="10"/>
  <c r="AL133" i="10"/>
  <c r="AM133" i="10"/>
  <c r="AR133" i="10"/>
  <c r="O134" i="10"/>
  <c r="P134" i="10"/>
  <c r="T134" i="10"/>
  <c r="AC134" i="10"/>
  <c r="AD134" i="10"/>
  <c r="AJ134" i="10"/>
  <c r="AK134" i="10"/>
  <c r="AL134" i="10"/>
  <c r="AM134" i="10"/>
  <c r="AR134" i="10"/>
  <c r="O135" i="10"/>
  <c r="P135" i="10"/>
  <c r="T135" i="10"/>
  <c r="AC135" i="10"/>
  <c r="AD135" i="10"/>
  <c r="AJ135" i="10"/>
  <c r="AK135" i="10"/>
  <c r="AL135" i="10"/>
  <c r="AM135" i="10"/>
  <c r="AR135" i="10"/>
  <c r="O136" i="10"/>
  <c r="P136" i="10"/>
  <c r="T136" i="10"/>
  <c r="AC136" i="10"/>
  <c r="AD136" i="10"/>
  <c r="AJ136" i="10"/>
  <c r="AK136" i="10"/>
  <c r="AL136" i="10"/>
  <c r="AM136" i="10"/>
  <c r="AR136" i="10"/>
  <c r="O137" i="10"/>
  <c r="P137" i="10"/>
  <c r="T137" i="10"/>
  <c r="AC137" i="10"/>
  <c r="AD137" i="10"/>
  <c r="AJ137" i="10"/>
  <c r="AK137" i="10"/>
  <c r="AL137" i="10"/>
  <c r="AM137" i="10"/>
  <c r="AR137" i="10"/>
  <c r="O138" i="10"/>
  <c r="P138" i="10"/>
  <c r="T138" i="10"/>
  <c r="AC138" i="10"/>
  <c r="AD138" i="10"/>
  <c r="AJ138" i="10"/>
  <c r="AK138" i="10"/>
  <c r="AL138" i="10"/>
  <c r="AM138" i="10"/>
  <c r="AR138" i="10"/>
  <c r="O139" i="10"/>
  <c r="P139" i="10"/>
  <c r="T139" i="10"/>
  <c r="AC139" i="10"/>
  <c r="AD139" i="10"/>
  <c r="AJ139" i="10"/>
  <c r="AK139" i="10"/>
  <c r="AL139" i="10"/>
  <c r="AM139" i="10"/>
  <c r="AR139" i="10"/>
  <c r="O140" i="10"/>
  <c r="P140" i="10"/>
  <c r="T140" i="10"/>
  <c r="AC140" i="10"/>
  <c r="AD140" i="10"/>
  <c r="AJ140" i="10"/>
  <c r="AK140" i="10"/>
  <c r="AL140" i="10"/>
  <c r="AM140" i="10"/>
  <c r="AR140" i="10"/>
  <c r="O141" i="10"/>
  <c r="P141" i="10"/>
  <c r="T141" i="10"/>
  <c r="AC141" i="10"/>
  <c r="AD141" i="10"/>
  <c r="AJ141" i="10"/>
  <c r="AK141" i="10"/>
  <c r="AL141" i="10"/>
  <c r="AM141" i="10"/>
  <c r="AR141" i="10"/>
  <c r="O142" i="10"/>
  <c r="P142" i="10"/>
  <c r="T142" i="10"/>
  <c r="AC142" i="10"/>
  <c r="AD142" i="10"/>
  <c r="AJ142" i="10"/>
  <c r="AK142" i="10"/>
  <c r="AL142" i="10"/>
  <c r="AM142" i="10"/>
  <c r="AR142" i="10"/>
  <c r="O143" i="10"/>
  <c r="P143" i="10"/>
  <c r="T143" i="10"/>
  <c r="AC143" i="10"/>
  <c r="AD143" i="10"/>
  <c r="AJ143" i="10"/>
  <c r="AK143" i="10"/>
  <c r="AL143" i="10"/>
  <c r="AM143" i="10"/>
  <c r="AR143" i="10"/>
  <c r="O144" i="10"/>
  <c r="P144" i="10"/>
  <c r="T144" i="10"/>
  <c r="AC144" i="10"/>
  <c r="AD144" i="10"/>
  <c r="AJ144" i="10"/>
  <c r="AK144" i="10"/>
  <c r="AL144" i="10"/>
  <c r="AM144" i="10"/>
  <c r="AR144" i="10"/>
  <c r="O145" i="10"/>
  <c r="P145" i="10"/>
  <c r="T145" i="10"/>
  <c r="AC145" i="10"/>
  <c r="AD145" i="10"/>
  <c r="AJ145" i="10"/>
  <c r="AK145" i="10"/>
  <c r="AL145" i="10"/>
  <c r="AM145" i="10"/>
  <c r="AR145" i="10"/>
  <c r="O146" i="10"/>
  <c r="P146" i="10"/>
  <c r="T146" i="10"/>
  <c r="AC146" i="10"/>
  <c r="AD146" i="10"/>
  <c r="AJ146" i="10"/>
  <c r="AK146" i="10"/>
  <c r="AL146" i="10"/>
  <c r="AM146" i="10"/>
  <c r="AR146" i="10"/>
  <c r="O147" i="10"/>
  <c r="P147" i="10"/>
  <c r="T147" i="10"/>
  <c r="AC147" i="10"/>
  <c r="AD147" i="10"/>
  <c r="AJ147" i="10"/>
  <c r="AK147" i="10"/>
  <c r="AL147" i="10"/>
  <c r="AM147" i="10"/>
  <c r="AR147" i="10"/>
  <c r="O148" i="10"/>
  <c r="P148" i="10"/>
  <c r="T148" i="10"/>
  <c r="AC148" i="10"/>
  <c r="AD148" i="10"/>
  <c r="AJ148" i="10"/>
  <c r="AK148" i="10"/>
  <c r="AL148" i="10"/>
  <c r="AM148" i="10"/>
  <c r="AR148" i="10"/>
  <c r="O149" i="10"/>
  <c r="P149" i="10"/>
  <c r="T149" i="10"/>
  <c r="AC149" i="10"/>
  <c r="AD149" i="10"/>
  <c r="AJ149" i="10"/>
  <c r="AK149" i="10"/>
  <c r="AL149" i="10"/>
  <c r="AM149" i="10"/>
  <c r="AR149" i="10"/>
  <c r="O150" i="10"/>
  <c r="P150" i="10"/>
  <c r="T150" i="10"/>
  <c r="AC150" i="10"/>
  <c r="AD150" i="10"/>
  <c r="AJ150" i="10"/>
  <c r="AK150" i="10"/>
  <c r="AL150" i="10"/>
  <c r="AM150" i="10"/>
  <c r="AR150" i="10"/>
  <c r="O151" i="10"/>
  <c r="P151" i="10"/>
  <c r="T151" i="10"/>
  <c r="AC151" i="10"/>
  <c r="AD151" i="10"/>
  <c r="AJ151" i="10"/>
  <c r="AK151" i="10"/>
  <c r="AL151" i="10"/>
  <c r="AM151" i="10"/>
  <c r="AR151" i="10"/>
  <c r="O152" i="10"/>
  <c r="P152" i="10"/>
  <c r="T152" i="10"/>
  <c r="AC152" i="10"/>
  <c r="AD152" i="10"/>
  <c r="AJ152" i="10"/>
  <c r="AK152" i="10"/>
  <c r="AL152" i="10"/>
  <c r="AM152" i="10"/>
  <c r="AR152" i="10"/>
  <c r="AG2193" i="13"/>
  <c r="AM2193" i="13"/>
  <c r="AN2193" i="13"/>
  <c r="AO2193" i="13"/>
  <c r="AP2193" i="13"/>
  <c r="AQ2193" i="13"/>
  <c r="AS2193" i="13"/>
  <c r="AA2048" i="13"/>
  <c r="AB2048" i="13"/>
  <c r="AC2048" i="13"/>
  <c r="AD2048" i="13"/>
  <c r="AE2048" i="13"/>
  <c r="AA2049" i="13"/>
  <c r="AB2049" i="13"/>
  <c r="AC2049" i="13"/>
  <c r="AD2049" i="13"/>
  <c r="AE2049" i="13"/>
  <c r="AA2050" i="13"/>
  <c r="AB2050" i="13"/>
  <c r="AC2050" i="13"/>
  <c r="AD2050" i="13"/>
  <c r="AE2050" i="13"/>
  <c r="AA2051" i="13"/>
  <c r="AB2051" i="13"/>
  <c r="AC2051" i="13"/>
  <c r="AD2051" i="13"/>
  <c r="AE2051" i="13"/>
  <c r="AA2052" i="13"/>
  <c r="AB2052" i="13"/>
  <c r="AC2052" i="13"/>
  <c r="AD2052" i="13"/>
  <c r="AE2052" i="13"/>
  <c r="AA2053" i="13"/>
  <c r="AB2053" i="13"/>
  <c r="AC2053" i="13"/>
  <c r="AD2053" i="13"/>
  <c r="AE2053" i="13"/>
  <c r="AA2054" i="13"/>
  <c r="AB2054" i="13"/>
  <c r="AC2054" i="13"/>
  <c r="AD2054" i="13"/>
  <c r="AE2054" i="13"/>
  <c r="AA2055" i="13"/>
  <c r="AB2055" i="13"/>
  <c r="AC2055" i="13"/>
  <c r="AD2055" i="13"/>
  <c r="AE2055" i="13"/>
  <c r="AA2056" i="13"/>
  <c r="AB2056" i="13"/>
  <c r="AC2056" i="13"/>
  <c r="AD2056" i="13"/>
  <c r="AE2056" i="13"/>
  <c r="AA2057" i="13"/>
  <c r="AB2057" i="13"/>
  <c r="AC2057" i="13"/>
  <c r="AD2057" i="13"/>
  <c r="AE2057" i="13"/>
  <c r="AA2058" i="13"/>
  <c r="AB2058" i="13"/>
  <c r="AC2058" i="13"/>
  <c r="AD2058" i="13"/>
  <c r="AE2058" i="13"/>
  <c r="AA2059" i="13"/>
  <c r="AB2059" i="13"/>
  <c r="AC2059" i="13"/>
  <c r="AD2059" i="13"/>
  <c r="AE2059" i="13"/>
  <c r="AA2060" i="13"/>
  <c r="AB2060" i="13"/>
  <c r="AC2060" i="13"/>
  <c r="AD2060" i="13"/>
  <c r="AE2060" i="13"/>
  <c r="AA2061" i="13"/>
  <c r="AB2061" i="13"/>
  <c r="AC2061" i="13"/>
  <c r="AD2061" i="13"/>
  <c r="AE2061" i="13"/>
  <c r="AA2062" i="13"/>
  <c r="AB2062" i="13"/>
  <c r="AC2062" i="13"/>
  <c r="AD2062" i="13"/>
  <c r="AE2062" i="13"/>
  <c r="AA2063" i="13"/>
  <c r="AB2063" i="13"/>
  <c r="AC2063" i="13"/>
  <c r="AD2063" i="13"/>
  <c r="AE2063" i="13"/>
  <c r="AA2064" i="13"/>
  <c r="AB2064" i="13"/>
  <c r="AC2064" i="13"/>
  <c r="AD2064" i="13"/>
  <c r="AE2064" i="13"/>
  <c r="AA2065" i="13"/>
  <c r="AB2065" i="13"/>
  <c r="AC2065" i="13"/>
  <c r="AD2065" i="13"/>
  <c r="AE2065" i="13"/>
  <c r="AA2066" i="13"/>
  <c r="AB2066" i="13"/>
  <c r="AC2066" i="13"/>
  <c r="AD2066" i="13"/>
  <c r="AE2066" i="13"/>
  <c r="AA2067" i="13"/>
  <c r="AB2067" i="13"/>
  <c r="AC2067" i="13"/>
  <c r="AD2067" i="13"/>
  <c r="AE2067" i="13"/>
  <c r="AA2068" i="13"/>
  <c r="AB2068" i="13"/>
  <c r="AC2068" i="13"/>
  <c r="AD2068" i="13"/>
  <c r="AE2068" i="13"/>
  <c r="AA2069" i="13"/>
  <c r="AB2069" i="13"/>
  <c r="AC2069" i="13"/>
  <c r="AD2069" i="13"/>
  <c r="AE2069" i="13"/>
  <c r="AA2070" i="13"/>
  <c r="AB2070" i="13"/>
  <c r="AC2070" i="13"/>
  <c r="AD2070" i="13"/>
  <c r="AE2070" i="13"/>
  <c r="AA2071" i="13"/>
  <c r="AB2071" i="13"/>
  <c r="AC2071" i="13"/>
  <c r="AD2071" i="13"/>
  <c r="AE2071" i="13"/>
  <c r="AA2072" i="13"/>
  <c r="AB2072" i="13"/>
  <c r="AC2072" i="13"/>
  <c r="AD2072" i="13"/>
  <c r="AE2072" i="13"/>
  <c r="AA2073" i="13"/>
  <c r="AB2073" i="13"/>
  <c r="AC2073" i="13"/>
  <c r="AD2073" i="13"/>
  <c r="AE2073" i="13"/>
  <c r="AA2074" i="13"/>
  <c r="AB2074" i="13"/>
  <c r="AC2074" i="13"/>
  <c r="AD2074" i="13"/>
  <c r="AE2074" i="13"/>
  <c r="AA2075" i="13"/>
  <c r="AB2075" i="13"/>
  <c r="AC2075" i="13"/>
  <c r="AD2075" i="13"/>
  <c r="AE2075" i="13"/>
  <c r="AA2076" i="13"/>
  <c r="AB2076" i="13"/>
  <c r="AC2076" i="13"/>
  <c r="AD2076" i="13"/>
  <c r="AE2076" i="13"/>
  <c r="AA2077" i="13"/>
  <c r="AB2077" i="13"/>
  <c r="AC2077" i="13"/>
  <c r="AD2077" i="13"/>
  <c r="AE2077" i="13"/>
  <c r="AA2078" i="13"/>
  <c r="AB2078" i="13"/>
  <c r="AC2078" i="13"/>
  <c r="AD2078" i="13"/>
  <c r="AE2078" i="13"/>
  <c r="AA2079" i="13"/>
  <c r="AB2079" i="13"/>
  <c r="AC2079" i="13"/>
  <c r="AD2079" i="13"/>
  <c r="AE2079" i="13"/>
  <c r="AA2080" i="13"/>
  <c r="AB2080" i="13"/>
  <c r="AC2080" i="13"/>
  <c r="AD2080" i="13"/>
  <c r="AE2080" i="13"/>
  <c r="AA2081" i="13"/>
  <c r="AB2081" i="13"/>
  <c r="AC2081" i="13"/>
  <c r="AD2081" i="13"/>
  <c r="AE2081" i="13"/>
  <c r="AA2082" i="13"/>
  <c r="AB2082" i="13"/>
  <c r="AC2082" i="13"/>
  <c r="AD2082" i="13"/>
  <c r="AE2082" i="13"/>
  <c r="AA2083" i="13"/>
  <c r="AB2083" i="13"/>
  <c r="AC2083" i="13"/>
  <c r="AD2083" i="13"/>
  <c r="AE2083" i="13"/>
  <c r="AA2084" i="13"/>
  <c r="AB2084" i="13"/>
  <c r="AC2084" i="13"/>
  <c r="AD2084" i="13"/>
  <c r="AE2084" i="13"/>
  <c r="AA2085" i="13"/>
  <c r="AB2085" i="13"/>
  <c r="AC2085" i="13"/>
  <c r="AD2085" i="13"/>
  <c r="AE2085" i="13"/>
  <c r="AA2086" i="13"/>
  <c r="AB2086" i="13"/>
  <c r="AC2086" i="13"/>
  <c r="AD2086" i="13"/>
  <c r="AE2086" i="13"/>
  <c r="AA2087" i="13"/>
  <c r="AB2087" i="13"/>
  <c r="AC2087" i="13"/>
  <c r="AD2087" i="13"/>
  <c r="AE2087" i="13"/>
  <c r="AA2088" i="13"/>
  <c r="AB2088" i="13"/>
  <c r="AC2088" i="13"/>
  <c r="AD2088" i="13"/>
  <c r="AE2088" i="13"/>
  <c r="AA2089" i="13"/>
  <c r="AB2089" i="13"/>
  <c r="AC2089" i="13"/>
  <c r="AD2089" i="13"/>
  <c r="AE2089" i="13"/>
  <c r="AA2090" i="13"/>
  <c r="AB2090" i="13"/>
  <c r="AC2090" i="13"/>
  <c r="AD2090" i="13"/>
  <c r="AE2090" i="13"/>
  <c r="AA2091" i="13"/>
  <c r="AB2091" i="13"/>
  <c r="AC2091" i="13"/>
  <c r="AD2091" i="13"/>
  <c r="AE2091" i="13"/>
  <c r="AA2092" i="13"/>
  <c r="AB2092" i="13"/>
  <c r="AC2092" i="13"/>
  <c r="AD2092" i="13"/>
  <c r="AE2092" i="13"/>
  <c r="AA2093" i="13"/>
  <c r="AB2093" i="13"/>
  <c r="AC2093" i="13"/>
  <c r="AD2093" i="13"/>
  <c r="AE2093" i="13"/>
  <c r="AA2094" i="13"/>
  <c r="AB2094" i="13"/>
  <c r="AC2094" i="13"/>
  <c r="AD2094" i="13"/>
  <c r="AE2094" i="13"/>
  <c r="AA2095" i="13"/>
  <c r="AB2095" i="13"/>
  <c r="AC2095" i="13"/>
  <c r="AD2095" i="13"/>
  <c r="AE2095" i="13"/>
  <c r="AA2096" i="13"/>
  <c r="AB2096" i="13"/>
  <c r="AC2096" i="13"/>
  <c r="AD2096" i="13"/>
  <c r="AE2096" i="13"/>
  <c r="AA2097" i="13"/>
  <c r="AB2097" i="13"/>
  <c r="AC2097" i="13"/>
  <c r="AD2097" i="13"/>
  <c r="AE2097" i="13"/>
  <c r="AA2098" i="13"/>
  <c r="AB2098" i="13"/>
  <c r="AC2098" i="13"/>
  <c r="AD2098" i="13"/>
  <c r="AE2098" i="13"/>
  <c r="AA2099" i="13"/>
  <c r="AB2099" i="13"/>
  <c r="AC2099" i="13"/>
  <c r="AD2099" i="13"/>
  <c r="AE2099" i="13"/>
  <c r="AA2100" i="13"/>
  <c r="AB2100" i="13"/>
  <c r="AC2100" i="13"/>
  <c r="AD2100" i="13"/>
  <c r="AE2100" i="13"/>
  <c r="AA2101" i="13"/>
  <c r="AB2101" i="13"/>
  <c r="AC2101" i="13"/>
  <c r="AD2101" i="13"/>
  <c r="AE2101" i="13"/>
  <c r="AA2102" i="13"/>
  <c r="AB2102" i="13"/>
  <c r="AC2102" i="13"/>
  <c r="AD2102" i="13"/>
  <c r="AE2102" i="13"/>
  <c r="AA2103" i="13"/>
  <c r="AB2103" i="13"/>
  <c r="AC2103" i="13"/>
  <c r="AD2103" i="13"/>
  <c r="AE2103" i="13"/>
  <c r="AA2104" i="13"/>
  <c r="AB2104" i="13"/>
  <c r="AC2104" i="13"/>
  <c r="AD2104" i="13"/>
  <c r="AE2104" i="13"/>
  <c r="AA2105" i="13"/>
  <c r="AB2105" i="13"/>
  <c r="AC2105" i="13"/>
  <c r="AD2105" i="13"/>
  <c r="AE2105" i="13"/>
  <c r="AA2106" i="13"/>
  <c r="AB2106" i="13"/>
  <c r="AC2106" i="13"/>
  <c r="AD2106" i="13"/>
  <c r="AE2106" i="13"/>
  <c r="AA2107" i="13"/>
  <c r="AB2107" i="13"/>
  <c r="AC2107" i="13"/>
  <c r="AD2107" i="13"/>
  <c r="AE2107" i="13"/>
  <c r="AA2108" i="13"/>
  <c r="AB2108" i="13"/>
  <c r="AC2108" i="13"/>
  <c r="AD2108" i="13"/>
  <c r="AE2108" i="13"/>
  <c r="AA2109" i="13"/>
  <c r="AB2109" i="13"/>
  <c r="AC2109" i="13"/>
  <c r="AD2109" i="13"/>
  <c r="AE2109" i="13"/>
  <c r="AA2110" i="13"/>
  <c r="AB2110" i="13"/>
  <c r="AC2110" i="13"/>
  <c r="AD2110" i="13"/>
  <c r="AE2110" i="13"/>
  <c r="AA2111" i="13"/>
  <c r="AB2111" i="13"/>
  <c r="AC2111" i="13"/>
  <c r="AD2111" i="13"/>
  <c r="AE2111" i="13"/>
  <c r="AA2112" i="13"/>
  <c r="AB2112" i="13"/>
  <c r="AC2112" i="13"/>
  <c r="AD2112" i="13"/>
  <c r="AE2112" i="13"/>
  <c r="AA2113" i="13"/>
  <c r="AB2113" i="13"/>
  <c r="AC2113" i="13"/>
  <c r="AD2113" i="13"/>
  <c r="AE2113" i="13"/>
  <c r="AA2114" i="13"/>
  <c r="AB2114" i="13"/>
  <c r="AC2114" i="13"/>
  <c r="AD2114" i="13"/>
  <c r="AE2114" i="13"/>
  <c r="AA2115" i="13"/>
  <c r="AB2115" i="13"/>
  <c r="AC2115" i="13"/>
  <c r="AD2115" i="13"/>
  <c r="AE2115" i="13"/>
  <c r="AA2116" i="13"/>
  <c r="AB2116" i="13"/>
  <c r="AC2116" i="13"/>
  <c r="AD2116" i="13"/>
  <c r="AE2116" i="13"/>
  <c r="AA2117" i="13"/>
  <c r="AB2117" i="13"/>
  <c r="AC2117" i="13"/>
  <c r="AD2117" i="13"/>
  <c r="AE2117" i="13"/>
  <c r="AA2118" i="13"/>
  <c r="AB2118" i="13"/>
  <c r="AC2118" i="13"/>
  <c r="AD2118" i="13"/>
  <c r="AE2118" i="13"/>
  <c r="AA2119" i="13"/>
  <c r="AB2119" i="13"/>
  <c r="AC2119" i="13"/>
  <c r="AD2119" i="13"/>
  <c r="AE2119" i="13"/>
  <c r="AA2120" i="13"/>
  <c r="AB2120" i="13"/>
  <c r="AC2120" i="13"/>
  <c r="AD2120" i="13"/>
  <c r="AE2120" i="13"/>
  <c r="AA2121" i="13"/>
  <c r="AB2121" i="13"/>
  <c r="AC2121" i="13"/>
  <c r="AD2121" i="13"/>
  <c r="AE2121" i="13"/>
  <c r="AA2122" i="13"/>
  <c r="AB2122" i="13"/>
  <c r="AC2122" i="13"/>
  <c r="AD2122" i="13"/>
  <c r="AE2122" i="13"/>
  <c r="AA2123" i="13"/>
  <c r="AB2123" i="13"/>
  <c r="AC2123" i="13"/>
  <c r="AD2123" i="13"/>
  <c r="AE2123" i="13"/>
  <c r="AA2124" i="13"/>
  <c r="AB2124" i="13"/>
  <c r="AC2124" i="13"/>
  <c r="AD2124" i="13"/>
  <c r="AE2124" i="13"/>
  <c r="AA2125" i="13"/>
  <c r="AB2125" i="13"/>
  <c r="AC2125" i="13"/>
  <c r="AD2125" i="13"/>
  <c r="AE2125" i="13"/>
  <c r="AA2126" i="13"/>
  <c r="AB2126" i="13"/>
  <c r="AC2126" i="13"/>
  <c r="AD2126" i="13"/>
  <c r="AE2126" i="13"/>
  <c r="AA2127" i="13"/>
  <c r="AB2127" i="13"/>
  <c r="AC2127" i="13"/>
  <c r="AD2127" i="13"/>
  <c r="AE2127" i="13"/>
  <c r="AA2128" i="13"/>
  <c r="AB2128" i="13"/>
  <c r="AC2128" i="13"/>
  <c r="AD2128" i="13"/>
  <c r="AE2128" i="13"/>
  <c r="AA2129" i="13"/>
  <c r="AB2129" i="13"/>
  <c r="AC2129" i="13"/>
  <c r="AD2129" i="13"/>
  <c r="AE2129" i="13"/>
  <c r="AA2130" i="13"/>
  <c r="AB2130" i="13"/>
  <c r="AC2130" i="13"/>
  <c r="AD2130" i="13"/>
  <c r="AE2130" i="13"/>
  <c r="AA2131" i="13"/>
  <c r="AB2131" i="13"/>
  <c r="AC2131" i="13"/>
  <c r="AD2131" i="13"/>
  <c r="AE2131" i="13"/>
  <c r="AA2132" i="13"/>
  <c r="AB2132" i="13"/>
  <c r="AC2132" i="13"/>
  <c r="AD2132" i="13"/>
  <c r="AE2132" i="13"/>
  <c r="AA2133" i="13"/>
  <c r="AB2133" i="13"/>
  <c r="AC2133" i="13"/>
  <c r="AD2133" i="13"/>
  <c r="AE2133" i="13"/>
  <c r="AA2134" i="13"/>
  <c r="AB2134" i="13"/>
  <c r="AC2134" i="13"/>
  <c r="AD2134" i="13"/>
  <c r="AE2134" i="13"/>
  <c r="AA2135" i="13"/>
  <c r="AB2135" i="13"/>
  <c r="AC2135" i="13"/>
  <c r="AD2135" i="13"/>
  <c r="AE2135" i="13"/>
  <c r="AA2136" i="13"/>
  <c r="AB2136" i="13"/>
  <c r="AC2136" i="13"/>
  <c r="AD2136" i="13"/>
  <c r="AE2136" i="13"/>
  <c r="AA2137" i="13"/>
  <c r="AB2137" i="13"/>
  <c r="AC2137" i="13"/>
  <c r="AD2137" i="13"/>
  <c r="AE2137" i="13"/>
  <c r="AA2138" i="13"/>
  <c r="AB2138" i="13"/>
  <c r="AC2138" i="13"/>
  <c r="AD2138" i="13"/>
  <c r="AE2138" i="13"/>
  <c r="AA2139" i="13"/>
  <c r="AB2139" i="13"/>
  <c r="AC2139" i="13"/>
  <c r="AD2139" i="13"/>
  <c r="AE2139" i="13"/>
  <c r="AA2140" i="13"/>
  <c r="AB2140" i="13"/>
  <c r="AC2140" i="13"/>
  <c r="AD2140" i="13"/>
  <c r="AE2140" i="13"/>
  <c r="AA2141" i="13"/>
  <c r="AB2141" i="13"/>
  <c r="AC2141" i="13"/>
  <c r="AD2141" i="13"/>
  <c r="AE2141" i="13"/>
  <c r="AA2142" i="13"/>
  <c r="AB2142" i="13"/>
  <c r="AC2142" i="13"/>
  <c r="AD2142" i="13"/>
  <c r="AE2142" i="13"/>
  <c r="AA2143" i="13"/>
  <c r="AB2143" i="13"/>
  <c r="AC2143" i="13"/>
  <c r="AD2143" i="13"/>
  <c r="AE2143" i="13"/>
  <c r="AA2144" i="13"/>
  <c r="AB2144" i="13"/>
  <c r="AC2144" i="13"/>
  <c r="AD2144" i="13"/>
  <c r="AE2144" i="13"/>
  <c r="AA2145" i="13"/>
  <c r="AB2145" i="13"/>
  <c r="AC2145" i="13"/>
  <c r="AD2145" i="13"/>
  <c r="AE2145" i="13"/>
  <c r="AA2146" i="13"/>
  <c r="AB2146" i="13"/>
  <c r="AC2146" i="13"/>
  <c r="AD2146" i="13"/>
  <c r="AE2146" i="13"/>
  <c r="AA84" i="13"/>
  <c r="AA645" i="13"/>
  <c r="AB84" i="13"/>
  <c r="AB645" i="13"/>
  <c r="AB86" i="13"/>
  <c r="AC84" i="13"/>
  <c r="AC645" i="13"/>
  <c r="AC86" i="13"/>
  <c r="AD84" i="13"/>
  <c r="AD645" i="13"/>
  <c r="AD86" i="13"/>
  <c r="AE84" i="13"/>
  <c r="AE645" i="13"/>
  <c r="AE86" i="13"/>
  <c r="AA2193" i="13"/>
  <c r="AB2193" i="13"/>
  <c r="AC2193" i="13"/>
  <c r="AD2193" i="13"/>
  <c r="AE2193" i="13"/>
  <c r="AA547" i="13"/>
  <c r="AB547" i="13"/>
  <c r="AC547" i="13"/>
  <c r="AD547" i="13"/>
  <c r="AE547" i="13"/>
  <c r="AG547" i="13"/>
  <c r="AM547" i="13"/>
  <c r="AN547" i="13"/>
  <c r="AO547" i="13"/>
  <c r="AP547" i="13"/>
  <c r="AQ547" i="13"/>
  <c r="AS547" i="13"/>
  <c r="AA548" i="13"/>
  <c r="AB548" i="13"/>
  <c r="AC548" i="13"/>
  <c r="AD548" i="13"/>
  <c r="AE548" i="13"/>
  <c r="AG548" i="13"/>
  <c r="AM548" i="13"/>
  <c r="AN548" i="13"/>
  <c r="AO548" i="13"/>
  <c r="AP548" i="13"/>
  <c r="AQ548" i="13"/>
  <c r="AS548" i="13"/>
  <c r="AA549" i="13"/>
  <c r="AB549" i="13"/>
  <c r="AC549" i="13"/>
  <c r="AD549" i="13"/>
  <c r="AE549" i="13"/>
  <c r="AG549" i="13"/>
  <c r="AM549" i="13"/>
  <c r="AN549" i="13"/>
  <c r="AO549" i="13"/>
  <c r="AP549" i="13"/>
  <c r="AQ549" i="13"/>
  <c r="AS549" i="13"/>
  <c r="AA550" i="13"/>
  <c r="AB550" i="13"/>
  <c r="AC550" i="13"/>
  <c r="AD550" i="13"/>
  <c r="AE550" i="13"/>
  <c r="AG550" i="13"/>
  <c r="AM550" i="13"/>
  <c r="AN550" i="13"/>
  <c r="AO550" i="13"/>
  <c r="AP550" i="13"/>
  <c r="AQ550" i="13"/>
  <c r="AS550" i="13"/>
  <c r="AA551" i="13"/>
  <c r="AB551" i="13"/>
  <c r="AC551" i="13"/>
  <c r="AD551" i="13"/>
  <c r="AE551" i="13"/>
  <c r="AG551" i="13"/>
  <c r="AM551" i="13"/>
  <c r="AN551" i="13"/>
  <c r="AO551" i="13"/>
  <c r="AP551" i="13"/>
  <c r="AQ551" i="13"/>
  <c r="AS551" i="13"/>
  <c r="AA552" i="13"/>
  <c r="AB552" i="13"/>
  <c r="AC552" i="13"/>
  <c r="AD552" i="13"/>
  <c r="AE552" i="13"/>
  <c r="AG552" i="13"/>
  <c r="AM552" i="13"/>
  <c r="AN552" i="13"/>
  <c r="AO552" i="13"/>
  <c r="AP552" i="13"/>
  <c r="AQ552" i="13"/>
  <c r="AS552" i="13"/>
  <c r="AA553" i="13"/>
  <c r="AB553" i="13"/>
  <c r="AC553" i="13"/>
  <c r="AD553" i="13"/>
  <c r="AE553" i="13"/>
  <c r="AG553" i="13"/>
  <c r="AM553" i="13"/>
  <c r="AN553" i="13"/>
  <c r="AO553" i="13"/>
  <c r="AP553" i="13"/>
  <c r="AQ553" i="13"/>
  <c r="AS553" i="13"/>
  <c r="AA554" i="13"/>
  <c r="AB554" i="13"/>
  <c r="AC554" i="13"/>
  <c r="AD554" i="13"/>
  <c r="AE554" i="13"/>
  <c r="AG554" i="13"/>
  <c r="AM554" i="13"/>
  <c r="AN554" i="13"/>
  <c r="AO554" i="13"/>
  <c r="AP554" i="13"/>
  <c r="AQ554" i="13"/>
  <c r="AS554" i="13"/>
  <c r="AA555" i="13"/>
  <c r="AB555" i="13"/>
  <c r="AC555" i="13"/>
  <c r="AD555" i="13"/>
  <c r="AE555" i="13"/>
  <c r="AG555" i="13"/>
  <c r="AM555" i="13"/>
  <c r="AN555" i="13"/>
  <c r="AO555" i="13"/>
  <c r="AP555" i="13"/>
  <c r="AQ555" i="13"/>
  <c r="AS555" i="13"/>
  <c r="AA556" i="13"/>
  <c r="AB556" i="13"/>
  <c r="AC556" i="13"/>
  <c r="AD556" i="13"/>
  <c r="AE556" i="13"/>
  <c r="AG556" i="13"/>
  <c r="AM556" i="13"/>
  <c r="AN556" i="13"/>
  <c r="AO556" i="13"/>
  <c r="AP556" i="13"/>
  <c r="AQ556" i="13"/>
  <c r="AS556" i="13"/>
  <c r="AA557" i="13"/>
  <c r="AB557" i="13"/>
  <c r="AC557" i="13"/>
  <c r="AD557" i="13"/>
  <c r="AE557" i="13"/>
  <c r="AG557" i="13"/>
  <c r="AM557" i="13"/>
  <c r="AN557" i="13"/>
  <c r="AO557" i="13"/>
  <c r="AP557" i="13"/>
  <c r="AQ557" i="13"/>
  <c r="AS557" i="13"/>
  <c r="AA558" i="13"/>
  <c r="AB558" i="13"/>
  <c r="AC558" i="13"/>
  <c r="AD558" i="13"/>
  <c r="AE558" i="13"/>
  <c r="AG558" i="13"/>
  <c r="AM558" i="13"/>
  <c r="AN558" i="13"/>
  <c r="AO558" i="13"/>
  <c r="AP558" i="13"/>
  <c r="AQ558" i="13"/>
  <c r="AS558" i="13"/>
  <c r="AA559" i="13"/>
  <c r="AB559" i="13"/>
  <c r="AC559" i="13"/>
  <c r="AD559" i="13"/>
  <c r="AE559" i="13"/>
  <c r="AG559" i="13"/>
  <c r="AM559" i="13"/>
  <c r="AN559" i="13"/>
  <c r="AO559" i="13"/>
  <c r="AP559" i="13"/>
  <c r="AQ559" i="13"/>
  <c r="AS559" i="13"/>
  <c r="AA560" i="13"/>
  <c r="AB560" i="13"/>
  <c r="AC560" i="13"/>
  <c r="AD560" i="13"/>
  <c r="AE560" i="13"/>
  <c r="AG560" i="13"/>
  <c r="AM560" i="13"/>
  <c r="AN560" i="13"/>
  <c r="AO560" i="13"/>
  <c r="AP560" i="13"/>
  <c r="AQ560" i="13"/>
  <c r="AS560" i="13"/>
  <c r="AA561" i="13"/>
  <c r="AB561" i="13"/>
  <c r="AC561" i="13"/>
  <c r="AD561" i="13"/>
  <c r="AE561" i="13"/>
  <c r="AG561" i="13"/>
  <c r="AM561" i="13"/>
  <c r="AN561" i="13"/>
  <c r="AO561" i="13"/>
  <c r="AP561" i="13"/>
  <c r="AQ561" i="13"/>
  <c r="AS561" i="13"/>
  <c r="AA562" i="13"/>
  <c r="AB562" i="13"/>
  <c r="AC562" i="13"/>
  <c r="AD562" i="13"/>
  <c r="AE562" i="13"/>
  <c r="AG562" i="13"/>
  <c r="AM562" i="13"/>
  <c r="AN562" i="13"/>
  <c r="AO562" i="13"/>
  <c r="AP562" i="13"/>
  <c r="AQ562" i="13"/>
  <c r="AS562" i="13"/>
  <c r="AA563" i="13"/>
  <c r="AB563" i="13"/>
  <c r="AC563" i="13"/>
  <c r="AD563" i="13"/>
  <c r="AE563" i="13"/>
  <c r="AG563" i="13"/>
  <c r="AM563" i="13"/>
  <c r="AN563" i="13"/>
  <c r="AO563" i="13"/>
  <c r="AP563" i="13"/>
  <c r="AQ563" i="13"/>
  <c r="AS563" i="13"/>
  <c r="AA564" i="13"/>
  <c r="AB564" i="13"/>
  <c r="AC564" i="13"/>
  <c r="AD564" i="13"/>
  <c r="AE564" i="13"/>
  <c r="AG564" i="13"/>
  <c r="AM564" i="13"/>
  <c r="AN564" i="13"/>
  <c r="AO564" i="13"/>
  <c r="AP564" i="13"/>
  <c r="AQ564" i="13"/>
  <c r="AS564" i="13"/>
  <c r="AA565" i="13"/>
  <c r="AB565" i="13"/>
  <c r="AC565" i="13"/>
  <c r="AD565" i="13"/>
  <c r="AE565" i="13"/>
  <c r="AG565" i="13"/>
  <c r="AM565" i="13"/>
  <c r="AN565" i="13"/>
  <c r="AO565" i="13"/>
  <c r="AP565" i="13"/>
  <c r="AQ565" i="13"/>
  <c r="AS565" i="13"/>
  <c r="AA566" i="13"/>
  <c r="AB566" i="13"/>
  <c r="AC566" i="13"/>
  <c r="AD566" i="13"/>
  <c r="AE566" i="13"/>
  <c r="AG566" i="13"/>
  <c r="AM566" i="13"/>
  <c r="AN566" i="13"/>
  <c r="AO566" i="13"/>
  <c r="AP566" i="13"/>
  <c r="AQ566" i="13"/>
  <c r="AS566" i="13"/>
  <c r="AA567" i="13"/>
  <c r="AB567" i="13"/>
  <c r="AC567" i="13"/>
  <c r="AD567" i="13"/>
  <c r="AE567" i="13"/>
  <c r="AG567" i="13"/>
  <c r="AM567" i="13"/>
  <c r="AN567" i="13"/>
  <c r="AO567" i="13"/>
  <c r="AP567" i="13"/>
  <c r="AQ567" i="13"/>
  <c r="AS567" i="13"/>
  <c r="AA568" i="13"/>
  <c r="AB568" i="13"/>
  <c r="AC568" i="13"/>
  <c r="AD568" i="13"/>
  <c r="AE568" i="13"/>
  <c r="AG568" i="13"/>
  <c r="AM568" i="13"/>
  <c r="AN568" i="13"/>
  <c r="AO568" i="13"/>
  <c r="AP568" i="13"/>
  <c r="AQ568" i="13"/>
  <c r="AS568" i="13"/>
  <c r="AA569" i="13"/>
  <c r="AB569" i="13"/>
  <c r="AC569" i="13"/>
  <c r="AD569" i="13"/>
  <c r="AE569" i="13"/>
  <c r="AG569" i="13"/>
  <c r="AM569" i="13"/>
  <c r="AN569" i="13"/>
  <c r="AO569" i="13"/>
  <c r="AP569" i="13"/>
  <c r="AQ569" i="13"/>
  <c r="AS569" i="13"/>
  <c r="AA570" i="13"/>
  <c r="AB570" i="13"/>
  <c r="AC570" i="13"/>
  <c r="AD570" i="13"/>
  <c r="AE570" i="13"/>
  <c r="AG570" i="13"/>
  <c r="AM570" i="13"/>
  <c r="AN570" i="13"/>
  <c r="AO570" i="13"/>
  <c r="AP570" i="13"/>
  <c r="AQ570" i="13"/>
  <c r="AS570" i="13"/>
  <c r="AA571" i="13"/>
  <c r="AB571" i="13"/>
  <c r="AC571" i="13"/>
  <c r="AD571" i="13"/>
  <c r="AE571" i="13"/>
  <c r="AG571" i="13"/>
  <c r="AM571" i="13"/>
  <c r="AN571" i="13"/>
  <c r="AO571" i="13"/>
  <c r="AP571" i="13"/>
  <c r="AQ571" i="13"/>
  <c r="AS571" i="13"/>
  <c r="AA572" i="13"/>
  <c r="AB572" i="13"/>
  <c r="AC572" i="13"/>
  <c r="AD572" i="13"/>
  <c r="AE572" i="13"/>
  <c r="AG572" i="13"/>
  <c r="AM572" i="13"/>
  <c r="AN572" i="13"/>
  <c r="AO572" i="13"/>
  <c r="AP572" i="13"/>
  <c r="AQ572" i="13"/>
  <c r="AS572" i="13"/>
  <c r="AA573" i="13"/>
  <c r="AB573" i="13"/>
  <c r="AC573" i="13"/>
  <c r="AD573" i="13"/>
  <c r="AE573" i="13"/>
  <c r="AG573" i="13"/>
  <c r="AM573" i="13"/>
  <c r="AN573" i="13"/>
  <c r="AO573" i="13"/>
  <c r="AP573" i="13"/>
  <c r="AQ573" i="13"/>
  <c r="AS573" i="13"/>
  <c r="AA574" i="13"/>
  <c r="AB574" i="13"/>
  <c r="AC574" i="13"/>
  <c r="AD574" i="13"/>
  <c r="AE574" i="13"/>
  <c r="AG574" i="13"/>
  <c r="AM574" i="13"/>
  <c r="AN574" i="13"/>
  <c r="AO574" i="13"/>
  <c r="AP574" i="13"/>
  <c r="AQ574" i="13"/>
  <c r="AS574" i="13"/>
  <c r="AA575" i="13"/>
  <c r="AB575" i="13"/>
  <c r="AC575" i="13"/>
  <c r="AD575" i="13"/>
  <c r="AE575" i="13"/>
  <c r="AG575" i="13"/>
  <c r="AM575" i="13"/>
  <c r="AN575" i="13"/>
  <c r="AO575" i="13"/>
  <c r="AP575" i="13"/>
  <c r="AQ575" i="13"/>
  <c r="AS575" i="13"/>
  <c r="AA576" i="13"/>
  <c r="AB576" i="13"/>
  <c r="AC576" i="13"/>
  <c r="AD576" i="13"/>
  <c r="AE576" i="13"/>
  <c r="AG576" i="13"/>
  <c r="AM576" i="13"/>
  <c r="AN576" i="13"/>
  <c r="AO576" i="13"/>
  <c r="AP576" i="13"/>
  <c r="AQ576" i="13"/>
  <c r="AS576" i="13"/>
  <c r="AA577" i="13"/>
  <c r="AB577" i="13"/>
  <c r="AC577" i="13"/>
  <c r="AD577" i="13"/>
  <c r="AE577" i="13"/>
  <c r="AG577" i="13"/>
  <c r="AM577" i="13"/>
  <c r="AN577" i="13"/>
  <c r="AO577" i="13"/>
  <c r="AP577" i="13"/>
  <c r="AQ577" i="13"/>
  <c r="AS577" i="13"/>
  <c r="AA578" i="13"/>
  <c r="AB578" i="13"/>
  <c r="AC578" i="13"/>
  <c r="AD578" i="13"/>
  <c r="AE578" i="13"/>
  <c r="AG578" i="13"/>
  <c r="AM578" i="13"/>
  <c r="AN578" i="13"/>
  <c r="AO578" i="13"/>
  <c r="AP578" i="13"/>
  <c r="AQ578" i="13"/>
  <c r="AS578" i="13"/>
  <c r="AA579" i="13"/>
  <c r="AB579" i="13"/>
  <c r="AC579" i="13"/>
  <c r="AD579" i="13"/>
  <c r="AE579" i="13"/>
  <c r="AG579" i="13"/>
  <c r="AM579" i="13"/>
  <c r="AN579" i="13"/>
  <c r="AO579" i="13"/>
  <c r="AP579" i="13"/>
  <c r="AQ579" i="13"/>
  <c r="AS579" i="13"/>
  <c r="AA580" i="13"/>
  <c r="AB580" i="13"/>
  <c r="AC580" i="13"/>
  <c r="AD580" i="13"/>
  <c r="AE580" i="13"/>
  <c r="AG580" i="13"/>
  <c r="AM580" i="13"/>
  <c r="AN580" i="13"/>
  <c r="AO580" i="13"/>
  <c r="AP580" i="13"/>
  <c r="AQ580" i="13"/>
  <c r="AS580" i="13"/>
  <c r="AA581" i="13"/>
  <c r="AB581" i="13"/>
  <c r="AC581" i="13"/>
  <c r="AD581" i="13"/>
  <c r="AE581" i="13"/>
  <c r="AG581" i="13"/>
  <c r="AM581" i="13"/>
  <c r="AN581" i="13"/>
  <c r="AO581" i="13"/>
  <c r="AP581" i="13"/>
  <c r="AQ581" i="13"/>
  <c r="AS581" i="13"/>
  <c r="AA582" i="13"/>
  <c r="AB582" i="13"/>
  <c r="AC582" i="13"/>
  <c r="AD582" i="13"/>
  <c r="AE582" i="13"/>
  <c r="AG582" i="13"/>
  <c r="AM582" i="13"/>
  <c r="AN582" i="13"/>
  <c r="AO582" i="13"/>
  <c r="AP582" i="13"/>
  <c r="AQ582" i="13"/>
  <c r="AS582" i="13"/>
  <c r="AA583" i="13"/>
  <c r="AB583" i="13"/>
  <c r="AC583" i="13"/>
  <c r="AD583" i="13"/>
  <c r="AE583" i="13"/>
  <c r="AG583" i="13"/>
  <c r="AM583" i="13"/>
  <c r="AN583" i="13"/>
  <c r="AO583" i="13"/>
  <c r="AP583" i="13"/>
  <c r="AQ583" i="13"/>
  <c r="AS583" i="13"/>
  <c r="AA584" i="13"/>
  <c r="AB584" i="13"/>
  <c r="AC584" i="13"/>
  <c r="AD584" i="13"/>
  <c r="AE584" i="13"/>
  <c r="AG584" i="13"/>
  <c r="AM584" i="13"/>
  <c r="AN584" i="13"/>
  <c r="AO584" i="13"/>
  <c r="AP584" i="13"/>
  <c r="AQ584" i="13"/>
  <c r="AS584" i="13"/>
  <c r="AA585" i="13"/>
  <c r="AB585" i="13"/>
  <c r="AC585" i="13"/>
  <c r="AD585" i="13"/>
  <c r="AE585" i="13"/>
  <c r="AG585" i="13"/>
  <c r="AM585" i="13"/>
  <c r="AN585" i="13"/>
  <c r="AO585" i="13"/>
  <c r="AP585" i="13"/>
  <c r="AQ585" i="13"/>
  <c r="AS585" i="13"/>
  <c r="AA586" i="13"/>
  <c r="AB586" i="13"/>
  <c r="AC586" i="13"/>
  <c r="AD586" i="13"/>
  <c r="AE586" i="13"/>
  <c r="AG586" i="13"/>
  <c r="AM586" i="13"/>
  <c r="AN586" i="13"/>
  <c r="AO586" i="13"/>
  <c r="AP586" i="13"/>
  <c r="AQ586" i="13"/>
  <c r="AS586" i="13"/>
  <c r="AA587" i="13"/>
  <c r="AB587" i="13"/>
  <c r="AC587" i="13"/>
  <c r="AD587" i="13"/>
  <c r="AE587" i="13"/>
  <c r="AG587" i="13"/>
  <c r="AM587" i="13"/>
  <c r="AN587" i="13"/>
  <c r="AO587" i="13"/>
  <c r="AP587" i="13"/>
  <c r="AQ587" i="13"/>
  <c r="AS587" i="13"/>
  <c r="AA588" i="13"/>
  <c r="AB588" i="13"/>
  <c r="AC588" i="13"/>
  <c r="AD588" i="13"/>
  <c r="AE588" i="13"/>
  <c r="AG588" i="13"/>
  <c r="AM588" i="13"/>
  <c r="AN588" i="13"/>
  <c r="AO588" i="13"/>
  <c r="AP588" i="13"/>
  <c r="AQ588" i="13"/>
  <c r="AS588" i="13"/>
  <c r="AA589" i="13"/>
  <c r="AB589" i="13"/>
  <c r="AC589" i="13"/>
  <c r="AD589" i="13"/>
  <c r="AE589" i="13"/>
  <c r="AG589" i="13"/>
  <c r="AM589" i="13"/>
  <c r="AN589" i="13"/>
  <c r="AO589" i="13"/>
  <c r="AP589" i="13"/>
  <c r="AQ589" i="13"/>
  <c r="AS589" i="13"/>
  <c r="AA590" i="13"/>
  <c r="AB590" i="13"/>
  <c r="AC590" i="13"/>
  <c r="AD590" i="13"/>
  <c r="AE590" i="13"/>
  <c r="AG590" i="13"/>
  <c r="AM590" i="13"/>
  <c r="AN590" i="13"/>
  <c r="AO590" i="13"/>
  <c r="AP590" i="13"/>
  <c r="AQ590" i="13"/>
  <c r="AS590" i="13"/>
  <c r="AA591" i="13"/>
  <c r="AB591" i="13"/>
  <c r="AC591" i="13"/>
  <c r="AD591" i="13"/>
  <c r="AE591" i="13"/>
  <c r="AG591" i="13"/>
  <c r="AM591" i="13"/>
  <c r="AN591" i="13"/>
  <c r="AO591" i="13"/>
  <c r="AP591" i="13"/>
  <c r="AQ591" i="13"/>
  <c r="AS591" i="13"/>
  <c r="AA592" i="13"/>
  <c r="AB592" i="13"/>
  <c r="AC592" i="13"/>
  <c r="AD592" i="13"/>
  <c r="AE592" i="13"/>
  <c r="AG592" i="13"/>
  <c r="AM592" i="13"/>
  <c r="AN592" i="13"/>
  <c r="AO592" i="13"/>
  <c r="AP592" i="13"/>
  <c r="AQ592" i="13"/>
  <c r="AS592" i="13"/>
  <c r="AA593" i="13"/>
  <c r="AB593" i="13"/>
  <c r="AC593" i="13"/>
  <c r="AD593" i="13"/>
  <c r="AE593" i="13"/>
  <c r="AG593" i="13"/>
  <c r="AM593" i="13"/>
  <c r="AN593" i="13"/>
  <c r="AO593" i="13"/>
  <c r="AP593" i="13"/>
  <c r="AQ593" i="13"/>
  <c r="AS593" i="13"/>
  <c r="AA594" i="13"/>
  <c r="AB594" i="13"/>
  <c r="AC594" i="13"/>
  <c r="AD594" i="13"/>
  <c r="AE594" i="13"/>
  <c r="AG594" i="13"/>
  <c r="AM594" i="13"/>
  <c r="AN594" i="13"/>
  <c r="AO594" i="13"/>
  <c r="AP594" i="13"/>
  <c r="AQ594" i="13"/>
  <c r="AS594" i="13"/>
  <c r="AA595" i="13"/>
  <c r="AB595" i="13"/>
  <c r="AC595" i="13"/>
  <c r="AD595" i="13"/>
  <c r="AE595" i="13"/>
  <c r="AG595" i="13"/>
  <c r="AM595" i="13"/>
  <c r="AN595" i="13"/>
  <c r="AO595" i="13"/>
  <c r="AP595" i="13"/>
  <c r="AQ595" i="13"/>
  <c r="AS595" i="13"/>
  <c r="AA596" i="13"/>
  <c r="AB596" i="13"/>
  <c r="AC596" i="13"/>
  <c r="AD596" i="13"/>
  <c r="AE596" i="13"/>
  <c r="AG596" i="13"/>
  <c r="AM596" i="13"/>
  <c r="AN596" i="13"/>
  <c r="AO596" i="13"/>
  <c r="AP596" i="13"/>
  <c r="AQ596" i="13"/>
  <c r="AS596" i="13"/>
  <c r="AA597" i="13"/>
  <c r="AB597" i="13"/>
  <c r="AC597" i="13"/>
  <c r="AD597" i="13"/>
  <c r="AE597" i="13"/>
  <c r="AG597" i="13"/>
  <c r="AM597" i="13"/>
  <c r="AN597" i="13"/>
  <c r="AO597" i="13"/>
  <c r="AP597" i="13"/>
  <c r="AQ597" i="13"/>
  <c r="AS597" i="13"/>
  <c r="AA598" i="13"/>
  <c r="AB598" i="13"/>
  <c r="AC598" i="13"/>
  <c r="AD598" i="13"/>
  <c r="AE598" i="13"/>
  <c r="AG598" i="13"/>
  <c r="AM598" i="13"/>
  <c r="AN598" i="13"/>
  <c r="AO598" i="13"/>
  <c r="AP598" i="13"/>
  <c r="AQ598" i="13"/>
  <c r="AS598" i="13"/>
  <c r="AA599" i="13"/>
  <c r="AB599" i="13"/>
  <c r="AC599" i="13"/>
  <c r="AD599" i="13"/>
  <c r="AE599" i="13"/>
  <c r="AG599" i="13"/>
  <c r="AM599" i="13"/>
  <c r="AN599" i="13"/>
  <c r="AO599" i="13"/>
  <c r="AP599" i="13"/>
  <c r="AQ599" i="13"/>
  <c r="AS599" i="13"/>
  <c r="AA600" i="13"/>
  <c r="AB600" i="13"/>
  <c r="AC600" i="13"/>
  <c r="AD600" i="13"/>
  <c r="AE600" i="13"/>
  <c r="AG600" i="13"/>
  <c r="AM600" i="13"/>
  <c r="AN600" i="13"/>
  <c r="AO600" i="13"/>
  <c r="AP600" i="13"/>
  <c r="AQ600" i="13"/>
  <c r="AS600" i="13"/>
  <c r="AA601" i="13"/>
  <c r="AB601" i="13"/>
  <c r="AC601" i="13"/>
  <c r="AD601" i="13"/>
  <c r="AE601" i="13"/>
  <c r="AG601" i="13"/>
  <c r="AM601" i="13"/>
  <c r="AN601" i="13"/>
  <c r="AO601" i="13"/>
  <c r="AP601" i="13"/>
  <c r="AQ601" i="13"/>
  <c r="AS601" i="13"/>
  <c r="AA602" i="13"/>
  <c r="AB602" i="13"/>
  <c r="AC602" i="13"/>
  <c r="AD602" i="13"/>
  <c r="AE602" i="13"/>
  <c r="AG602" i="13"/>
  <c r="AM602" i="13"/>
  <c r="AN602" i="13"/>
  <c r="AO602" i="13"/>
  <c r="AP602" i="13"/>
  <c r="AQ602" i="13"/>
  <c r="AS602" i="13"/>
  <c r="AA603" i="13"/>
  <c r="AB603" i="13"/>
  <c r="AC603" i="13"/>
  <c r="AD603" i="13"/>
  <c r="AE603" i="13"/>
  <c r="AG603" i="13"/>
  <c r="AM603" i="13"/>
  <c r="AN603" i="13"/>
  <c r="AO603" i="13"/>
  <c r="AP603" i="13"/>
  <c r="AQ603" i="13"/>
  <c r="AS603" i="13"/>
  <c r="AA604" i="13"/>
  <c r="AB604" i="13"/>
  <c r="AC604" i="13"/>
  <c r="AD604" i="13"/>
  <c r="AE604" i="13"/>
  <c r="AG604" i="13"/>
  <c r="AM604" i="13"/>
  <c r="AN604" i="13"/>
  <c r="AO604" i="13"/>
  <c r="AP604" i="13"/>
  <c r="AQ604" i="13"/>
  <c r="AS604" i="13"/>
  <c r="AA605" i="13"/>
  <c r="AB605" i="13"/>
  <c r="AC605" i="13"/>
  <c r="AD605" i="13"/>
  <c r="AE605" i="13"/>
  <c r="AG605" i="13"/>
  <c r="AM605" i="13"/>
  <c r="AN605" i="13"/>
  <c r="AO605" i="13"/>
  <c r="AP605" i="13"/>
  <c r="AQ605" i="13"/>
  <c r="AS605" i="13"/>
  <c r="AA606" i="13"/>
  <c r="AB606" i="13"/>
  <c r="AC606" i="13"/>
  <c r="AD606" i="13"/>
  <c r="AE606" i="13"/>
  <c r="AG606" i="13"/>
  <c r="AM606" i="13"/>
  <c r="AN606" i="13"/>
  <c r="AO606" i="13"/>
  <c r="AP606" i="13"/>
  <c r="AQ606" i="13"/>
  <c r="AS606" i="13"/>
  <c r="AA607" i="13"/>
  <c r="AB607" i="13"/>
  <c r="AC607" i="13"/>
  <c r="AD607" i="13"/>
  <c r="AE607" i="13"/>
  <c r="AG607" i="13"/>
  <c r="AM607" i="13"/>
  <c r="AN607" i="13"/>
  <c r="AO607" i="13"/>
  <c r="AP607" i="13"/>
  <c r="AQ607" i="13"/>
  <c r="AS607" i="13"/>
  <c r="AA608" i="13"/>
  <c r="AB608" i="13"/>
  <c r="AC608" i="13"/>
  <c r="AD608" i="13"/>
  <c r="AE608" i="13"/>
  <c r="AG608" i="13"/>
  <c r="AM608" i="13"/>
  <c r="AN608" i="13"/>
  <c r="AO608" i="13"/>
  <c r="AP608" i="13"/>
  <c r="AQ608" i="13"/>
  <c r="AS608" i="13"/>
  <c r="AA609" i="13"/>
  <c r="AB609" i="13"/>
  <c r="AC609" i="13"/>
  <c r="AD609" i="13"/>
  <c r="AE609" i="13"/>
  <c r="AG609" i="13"/>
  <c r="AM609" i="13"/>
  <c r="AN609" i="13"/>
  <c r="AO609" i="13"/>
  <c r="AP609" i="13"/>
  <c r="AQ609" i="13"/>
  <c r="AS609" i="13"/>
  <c r="AA610" i="13"/>
  <c r="AB610" i="13"/>
  <c r="AC610" i="13"/>
  <c r="AD610" i="13"/>
  <c r="AE610" i="13"/>
  <c r="AG610" i="13"/>
  <c r="AM610" i="13"/>
  <c r="AN610" i="13"/>
  <c r="AO610" i="13"/>
  <c r="AP610" i="13"/>
  <c r="AQ610" i="13"/>
  <c r="AS610" i="13"/>
  <c r="AA611" i="13"/>
  <c r="AB611" i="13"/>
  <c r="AC611" i="13"/>
  <c r="AD611" i="13"/>
  <c r="AE611" i="13"/>
  <c r="AG611" i="13"/>
  <c r="AM611" i="13"/>
  <c r="AN611" i="13"/>
  <c r="AO611" i="13"/>
  <c r="AP611" i="13"/>
  <c r="AQ611" i="13"/>
  <c r="AS611" i="13"/>
  <c r="AA612" i="13"/>
  <c r="AB612" i="13"/>
  <c r="AC612" i="13"/>
  <c r="AD612" i="13"/>
  <c r="AE612" i="13"/>
  <c r="AG612" i="13"/>
  <c r="AM612" i="13"/>
  <c r="AN612" i="13"/>
  <c r="AO612" i="13"/>
  <c r="AP612" i="13"/>
  <c r="AQ612" i="13"/>
  <c r="AS612" i="13"/>
  <c r="AA613" i="13"/>
  <c r="AB613" i="13"/>
  <c r="AC613" i="13"/>
  <c r="AD613" i="13"/>
  <c r="AE613" i="13"/>
  <c r="AG613" i="13"/>
  <c r="AM613" i="13"/>
  <c r="AN613" i="13"/>
  <c r="AO613" i="13"/>
  <c r="AP613" i="13"/>
  <c r="AQ613" i="13"/>
  <c r="AS613" i="13"/>
  <c r="AA614" i="13"/>
  <c r="AB614" i="13"/>
  <c r="AC614" i="13"/>
  <c r="AD614" i="13"/>
  <c r="AE614" i="13"/>
  <c r="AG614" i="13"/>
  <c r="AM614" i="13"/>
  <c r="AN614" i="13"/>
  <c r="AO614" i="13"/>
  <c r="AP614" i="13"/>
  <c r="AQ614" i="13"/>
  <c r="AS614" i="13"/>
  <c r="AA615" i="13"/>
  <c r="AB615" i="13"/>
  <c r="AC615" i="13"/>
  <c r="AD615" i="13"/>
  <c r="AE615" i="13"/>
  <c r="AG615" i="13"/>
  <c r="AM615" i="13"/>
  <c r="AN615" i="13"/>
  <c r="AO615" i="13"/>
  <c r="AP615" i="13"/>
  <c r="AQ615" i="13"/>
  <c r="AS615" i="13"/>
  <c r="AA616" i="13"/>
  <c r="AB616" i="13"/>
  <c r="AC616" i="13"/>
  <c r="AD616" i="13"/>
  <c r="AE616" i="13"/>
  <c r="AG616" i="13"/>
  <c r="AM616" i="13"/>
  <c r="AN616" i="13"/>
  <c r="AO616" i="13"/>
  <c r="AP616" i="13"/>
  <c r="AQ616" i="13"/>
  <c r="AS616" i="13"/>
  <c r="AA617" i="13"/>
  <c r="AB617" i="13"/>
  <c r="AC617" i="13"/>
  <c r="AD617" i="13"/>
  <c r="AE617" i="13"/>
  <c r="AG617" i="13"/>
  <c r="AM617" i="13"/>
  <c r="AN617" i="13"/>
  <c r="AO617" i="13"/>
  <c r="AP617" i="13"/>
  <c r="AQ617" i="13"/>
  <c r="AS617" i="13"/>
  <c r="AA618" i="13"/>
  <c r="AB618" i="13"/>
  <c r="AC618" i="13"/>
  <c r="AD618" i="13"/>
  <c r="AE618" i="13"/>
  <c r="AG618" i="13"/>
  <c r="AM618" i="13"/>
  <c r="AN618" i="13"/>
  <c r="AO618" i="13"/>
  <c r="AP618" i="13"/>
  <c r="AQ618" i="13"/>
  <c r="AS618" i="13"/>
  <c r="AA619" i="13"/>
  <c r="AB619" i="13"/>
  <c r="AC619" i="13"/>
  <c r="AD619" i="13"/>
  <c r="AE619" i="13"/>
  <c r="AG619" i="13"/>
  <c r="AM619" i="13"/>
  <c r="AN619" i="13"/>
  <c r="AO619" i="13"/>
  <c r="AP619" i="13"/>
  <c r="AQ619" i="13"/>
  <c r="AS619" i="13"/>
  <c r="AA620" i="13"/>
  <c r="AB620" i="13"/>
  <c r="AC620" i="13"/>
  <c r="AD620" i="13"/>
  <c r="AE620" i="13"/>
  <c r="AG620" i="13"/>
  <c r="AM620" i="13"/>
  <c r="AN620" i="13"/>
  <c r="AO620" i="13"/>
  <c r="AP620" i="13"/>
  <c r="AQ620" i="13"/>
  <c r="AS620" i="13"/>
  <c r="AA621" i="13"/>
  <c r="AB621" i="13"/>
  <c r="AC621" i="13"/>
  <c r="AD621" i="13"/>
  <c r="AE621" i="13"/>
  <c r="AG621" i="13"/>
  <c r="AM621" i="13"/>
  <c r="AN621" i="13"/>
  <c r="AO621" i="13"/>
  <c r="AP621" i="13"/>
  <c r="AQ621" i="13"/>
  <c r="AS621" i="13"/>
  <c r="AA622" i="13"/>
  <c r="AB622" i="13"/>
  <c r="AC622" i="13"/>
  <c r="AD622" i="13"/>
  <c r="AE622" i="13"/>
  <c r="AG622" i="13"/>
  <c r="AM622" i="13"/>
  <c r="AN622" i="13"/>
  <c r="AO622" i="13"/>
  <c r="AP622" i="13"/>
  <c r="AQ622" i="13"/>
  <c r="AS622" i="13"/>
  <c r="AA623" i="13"/>
  <c r="AB623" i="13"/>
  <c r="AC623" i="13"/>
  <c r="AD623" i="13"/>
  <c r="AE623" i="13"/>
  <c r="AG623" i="13"/>
  <c r="AM623" i="13"/>
  <c r="AN623" i="13"/>
  <c r="AO623" i="13"/>
  <c r="AP623" i="13"/>
  <c r="AQ623" i="13"/>
  <c r="AS623" i="13"/>
  <c r="AA624" i="13"/>
  <c r="AB624" i="13"/>
  <c r="AC624" i="13"/>
  <c r="AD624" i="13"/>
  <c r="AE624" i="13"/>
  <c r="AG624" i="13"/>
  <c r="AM624" i="13"/>
  <c r="AN624" i="13"/>
  <c r="AO624" i="13"/>
  <c r="AP624" i="13"/>
  <c r="AQ624" i="13"/>
  <c r="AS624" i="13"/>
  <c r="AA625" i="13"/>
  <c r="AB625" i="13"/>
  <c r="AC625" i="13"/>
  <c r="AD625" i="13"/>
  <c r="AE625" i="13"/>
  <c r="AG625" i="13"/>
  <c r="AM625" i="13"/>
  <c r="AN625" i="13"/>
  <c r="AO625" i="13"/>
  <c r="AP625" i="13"/>
  <c r="AQ625" i="13"/>
  <c r="AS625" i="13"/>
  <c r="AA626" i="13"/>
  <c r="AB626" i="13"/>
  <c r="AC626" i="13"/>
  <c r="AD626" i="13"/>
  <c r="AE626" i="13"/>
  <c r="AG626" i="13"/>
  <c r="AM626" i="13"/>
  <c r="AN626" i="13"/>
  <c r="AO626" i="13"/>
  <c r="AP626" i="13"/>
  <c r="AQ626" i="13"/>
  <c r="AS626" i="13"/>
  <c r="AA627" i="13"/>
  <c r="AB627" i="13"/>
  <c r="AC627" i="13"/>
  <c r="AD627" i="13"/>
  <c r="AE627" i="13"/>
  <c r="AG627" i="13"/>
  <c r="AM627" i="13"/>
  <c r="AN627" i="13"/>
  <c r="AO627" i="13"/>
  <c r="AP627" i="13"/>
  <c r="AQ627" i="13"/>
  <c r="AS627" i="13"/>
  <c r="AA628" i="13"/>
  <c r="AB628" i="13"/>
  <c r="AC628" i="13"/>
  <c r="AD628" i="13"/>
  <c r="AE628" i="13"/>
  <c r="AG628" i="13"/>
  <c r="AM628" i="13"/>
  <c r="AN628" i="13"/>
  <c r="AO628" i="13"/>
  <c r="AP628" i="13"/>
  <c r="AQ628" i="13"/>
  <c r="AS628" i="13"/>
  <c r="AA629" i="13"/>
  <c r="AB629" i="13"/>
  <c r="AC629" i="13"/>
  <c r="AD629" i="13"/>
  <c r="AE629" i="13"/>
  <c r="AG629" i="13"/>
  <c r="AM629" i="13"/>
  <c r="AN629" i="13"/>
  <c r="AO629" i="13"/>
  <c r="AP629" i="13"/>
  <c r="AQ629" i="13"/>
  <c r="AS629" i="13"/>
  <c r="AA630" i="13"/>
  <c r="AB630" i="13"/>
  <c r="AC630" i="13"/>
  <c r="AD630" i="13"/>
  <c r="AE630" i="13"/>
  <c r="AG630" i="13"/>
  <c r="AM630" i="13"/>
  <c r="AN630" i="13"/>
  <c r="AO630" i="13"/>
  <c r="AP630" i="13"/>
  <c r="AQ630" i="13"/>
  <c r="AS630" i="13"/>
  <c r="AA631" i="13"/>
  <c r="AB631" i="13"/>
  <c r="AC631" i="13"/>
  <c r="AD631" i="13"/>
  <c r="AE631" i="13"/>
  <c r="AG631" i="13"/>
  <c r="AM631" i="13"/>
  <c r="AN631" i="13"/>
  <c r="AO631" i="13"/>
  <c r="AP631" i="13"/>
  <c r="AQ631" i="13"/>
  <c r="AS631" i="13"/>
  <c r="AA632" i="13"/>
  <c r="AB632" i="13"/>
  <c r="AC632" i="13"/>
  <c r="AD632" i="13"/>
  <c r="AE632" i="13"/>
  <c r="AG632" i="13"/>
  <c r="AM632" i="13"/>
  <c r="AN632" i="13"/>
  <c r="AO632" i="13"/>
  <c r="AP632" i="13"/>
  <c r="AQ632" i="13"/>
  <c r="AS632" i="13"/>
  <c r="AA633" i="13"/>
  <c r="AB633" i="13"/>
  <c r="AC633" i="13"/>
  <c r="AD633" i="13"/>
  <c r="AE633" i="13"/>
  <c r="AG633" i="13"/>
  <c r="AM633" i="13"/>
  <c r="AN633" i="13"/>
  <c r="AO633" i="13"/>
  <c r="AP633" i="13"/>
  <c r="AQ633" i="13"/>
  <c r="AS633" i="13"/>
  <c r="AA634" i="13"/>
  <c r="AB634" i="13"/>
  <c r="AC634" i="13"/>
  <c r="AD634" i="13"/>
  <c r="AE634" i="13"/>
  <c r="AG634" i="13"/>
  <c r="AM634" i="13"/>
  <c r="AN634" i="13"/>
  <c r="AO634" i="13"/>
  <c r="AP634" i="13"/>
  <c r="AQ634" i="13"/>
  <c r="AS634" i="13"/>
  <c r="AA635" i="13"/>
  <c r="AB635" i="13"/>
  <c r="AC635" i="13"/>
  <c r="AD635" i="13"/>
  <c r="AE635" i="13"/>
  <c r="AG635" i="13"/>
  <c r="AM635" i="13"/>
  <c r="AN635" i="13"/>
  <c r="AO635" i="13"/>
  <c r="AP635" i="13"/>
  <c r="AQ635" i="13"/>
  <c r="AS635" i="13"/>
  <c r="AA636" i="13"/>
  <c r="AB636" i="13"/>
  <c r="AC636" i="13"/>
  <c r="AD636" i="13"/>
  <c r="AE636" i="13"/>
  <c r="AG636" i="13"/>
  <c r="AM636" i="13"/>
  <c r="AN636" i="13"/>
  <c r="AO636" i="13"/>
  <c r="AP636" i="13"/>
  <c r="AQ636" i="13"/>
  <c r="AS636" i="13"/>
  <c r="AA637" i="13"/>
  <c r="AB637" i="13"/>
  <c r="AC637" i="13"/>
  <c r="AD637" i="13"/>
  <c r="AE637" i="13"/>
  <c r="AG637" i="13"/>
  <c r="AM637" i="13"/>
  <c r="AN637" i="13"/>
  <c r="AO637" i="13"/>
  <c r="AP637" i="13"/>
  <c r="AQ637" i="13"/>
  <c r="AS637" i="13"/>
  <c r="AA638" i="13"/>
  <c r="AB638" i="13"/>
  <c r="AC638" i="13"/>
  <c r="AD638" i="13"/>
  <c r="AE638" i="13"/>
  <c r="AG638" i="13"/>
  <c r="AM638" i="13"/>
  <c r="AN638" i="13"/>
  <c r="AO638" i="13"/>
  <c r="AP638" i="13"/>
  <c r="AQ638" i="13"/>
  <c r="AS638" i="13"/>
  <c r="AA639" i="13"/>
  <c r="AB639" i="13"/>
  <c r="AC639" i="13"/>
  <c r="AD639" i="13"/>
  <c r="AE639" i="13"/>
  <c r="AG639" i="13"/>
  <c r="AM639" i="13"/>
  <c r="AN639" i="13"/>
  <c r="AO639" i="13"/>
  <c r="AP639" i="13"/>
  <c r="AQ639" i="13"/>
  <c r="AS639" i="13"/>
  <c r="AA640" i="13"/>
  <c r="AB640" i="13"/>
  <c r="AC640" i="13"/>
  <c r="AD640" i="13"/>
  <c r="AE640" i="13"/>
  <c r="AG640" i="13"/>
  <c r="AM640" i="13"/>
  <c r="AN640" i="13"/>
  <c r="AO640" i="13"/>
  <c r="AP640" i="13"/>
  <c r="AQ640" i="13"/>
  <c r="AS640" i="13"/>
  <c r="AA641" i="13"/>
  <c r="AB641" i="13"/>
  <c r="AC641" i="13"/>
  <c r="AD641" i="13"/>
  <c r="AE641" i="13"/>
  <c r="AG641" i="13"/>
  <c r="AM641" i="13"/>
  <c r="AN641" i="13"/>
  <c r="AO641" i="13"/>
  <c r="AP641" i="13"/>
  <c r="AQ641" i="13"/>
  <c r="AS641" i="13"/>
  <c r="AA642" i="13"/>
  <c r="AB642" i="13"/>
  <c r="AC642" i="13"/>
  <c r="AD642" i="13"/>
  <c r="AE642" i="13"/>
  <c r="AG642" i="13"/>
  <c r="AM642" i="13"/>
  <c r="AN642" i="13"/>
  <c r="AO642" i="13"/>
  <c r="AP642" i="13"/>
  <c r="AQ642" i="13"/>
  <c r="AS642" i="13"/>
  <c r="AA643" i="13"/>
  <c r="AB643" i="13"/>
  <c r="AC643" i="13"/>
  <c r="AD643" i="13"/>
  <c r="AE643" i="13"/>
  <c r="AG643" i="13"/>
  <c r="AM643" i="13"/>
  <c r="AN643" i="13"/>
  <c r="AO643" i="13"/>
  <c r="AP643" i="13"/>
  <c r="AQ643" i="13"/>
  <c r="AS643" i="13"/>
  <c r="AA644" i="13"/>
  <c r="AB644" i="13"/>
  <c r="AC644" i="13"/>
  <c r="AD644" i="13"/>
  <c r="AE644" i="13"/>
  <c r="AG644" i="13"/>
  <c r="AM644" i="13"/>
  <c r="AN644" i="13"/>
  <c r="AO644" i="13"/>
  <c r="AP644" i="13"/>
  <c r="AQ644" i="13"/>
  <c r="AS644" i="13"/>
  <c r="O153" i="10"/>
  <c r="P153" i="10"/>
  <c r="T153" i="10"/>
  <c r="AC153" i="10"/>
  <c r="AD153" i="10"/>
  <c r="AJ153" i="10"/>
  <c r="AK153" i="10"/>
  <c r="AL153" i="10"/>
  <c r="AM153" i="10"/>
  <c r="AR153" i="10"/>
  <c r="AA693" i="13"/>
  <c r="AB693" i="13"/>
  <c r="AC693" i="13"/>
  <c r="AD693" i="13"/>
  <c r="AE693" i="13"/>
  <c r="AG693" i="13"/>
  <c r="AM693" i="13"/>
  <c r="AN693" i="13"/>
  <c r="AO693" i="13"/>
  <c r="AP693" i="13"/>
  <c r="AQ693" i="13"/>
  <c r="AS693" i="13"/>
  <c r="AS546" i="13"/>
  <c r="AQ546" i="13"/>
  <c r="AP546" i="13"/>
  <c r="AO546" i="13"/>
  <c r="AN546" i="13"/>
  <c r="AM546" i="13"/>
  <c r="AG546" i="13"/>
  <c r="AC546" i="13"/>
  <c r="AD546" i="13"/>
  <c r="AE546" i="13"/>
  <c r="AB546" i="13"/>
  <c r="AA546" i="13"/>
  <c r="B2046" i="13"/>
  <c r="B2047" i="13"/>
  <c r="B2048" i="13"/>
  <c r="B2049" i="13"/>
  <c r="B2050" i="13"/>
  <c r="B2051" i="13"/>
  <c r="B2052" i="13"/>
  <c r="B2053" i="13"/>
  <c r="B2054" i="13"/>
  <c r="B2055" i="13"/>
  <c r="B2056" i="13"/>
  <c r="B2057" i="13"/>
  <c r="B2058" i="13"/>
  <c r="B2059" i="13"/>
  <c r="B2060" i="13"/>
  <c r="B2061" i="13"/>
  <c r="B2062" i="13"/>
  <c r="B2063" i="13"/>
  <c r="B2064" i="13"/>
  <c r="B2065" i="13"/>
  <c r="B2066" i="13"/>
  <c r="B2067" i="13"/>
  <c r="B2068" i="13"/>
  <c r="B2069" i="13"/>
  <c r="B2070" i="13"/>
  <c r="B2071" i="13"/>
  <c r="B2072" i="13"/>
  <c r="B2073" i="13"/>
  <c r="B2074" i="13"/>
  <c r="B2075" i="13"/>
  <c r="B2076" i="13"/>
  <c r="B2077" i="13"/>
  <c r="B2078" i="13"/>
  <c r="B2079" i="13"/>
  <c r="B2080" i="13"/>
  <c r="B2081" i="13"/>
  <c r="B2082" i="13"/>
  <c r="B2083" i="13"/>
  <c r="B2084" i="13"/>
  <c r="B2085" i="13"/>
  <c r="B2086" i="13"/>
  <c r="B2087" i="13"/>
  <c r="B2088" i="13"/>
  <c r="B2089" i="13"/>
  <c r="B2090" i="13"/>
  <c r="B2091" i="13"/>
  <c r="B2092" i="13"/>
  <c r="B2093" i="13"/>
  <c r="B2094" i="13"/>
  <c r="B2095" i="13"/>
  <c r="B2096" i="13"/>
  <c r="B2097" i="13"/>
  <c r="B2098" i="13"/>
  <c r="B2099" i="13"/>
  <c r="B2100" i="13"/>
  <c r="B2101" i="13"/>
  <c r="B2102" i="13"/>
  <c r="B2103" i="13"/>
  <c r="B2104" i="13"/>
  <c r="B2105" i="13"/>
  <c r="B2106" i="13"/>
  <c r="B2107" i="13"/>
  <c r="B2108" i="13"/>
  <c r="B2109" i="13"/>
  <c r="B2110" i="13"/>
  <c r="B2111" i="13"/>
  <c r="B2112" i="13"/>
  <c r="B2113" i="13"/>
  <c r="B2114" i="13"/>
  <c r="B2115" i="13"/>
  <c r="B2116" i="13"/>
  <c r="B2117" i="13"/>
  <c r="B2118" i="13"/>
  <c r="B2119" i="13"/>
  <c r="B2120" i="13"/>
  <c r="B2121" i="13"/>
  <c r="B2122" i="13"/>
  <c r="B2123" i="13"/>
  <c r="B2124" i="13"/>
  <c r="B2125" i="13"/>
  <c r="B2126" i="13"/>
  <c r="B2127" i="13"/>
  <c r="B2128" i="13"/>
  <c r="B2129" i="13"/>
  <c r="B2130" i="13"/>
  <c r="B2131" i="13"/>
  <c r="B2132" i="13"/>
  <c r="B2133" i="13"/>
  <c r="B2134" i="13"/>
  <c r="B2135" i="13"/>
  <c r="B2136" i="13"/>
  <c r="B2137" i="13"/>
  <c r="B2138" i="13"/>
  <c r="B2139" i="13"/>
  <c r="B2140" i="13"/>
  <c r="B2141" i="13"/>
  <c r="B2142" i="13"/>
  <c r="B2143" i="13"/>
  <c r="B2144" i="13"/>
  <c r="B2145" i="13"/>
  <c r="B2146" i="13"/>
  <c r="B2147" i="13"/>
  <c r="B2148" i="13"/>
  <c r="B2149" i="13"/>
  <c r="B2150" i="13"/>
  <c r="B2151" i="13"/>
  <c r="B2152" i="13"/>
  <c r="B2153" i="13"/>
  <c r="B2154" i="13"/>
  <c r="B2155" i="13"/>
  <c r="B2156" i="13"/>
  <c r="B2157" i="13"/>
  <c r="B2158" i="13"/>
  <c r="B2159" i="13"/>
  <c r="B2160" i="13"/>
  <c r="B2161" i="13"/>
  <c r="B2162" i="13"/>
  <c r="B2163" i="13"/>
  <c r="B2164" i="13"/>
  <c r="B2165" i="13"/>
  <c r="B2166" i="13"/>
  <c r="B2167" i="13"/>
  <c r="B2168" i="13"/>
  <c r="B2169" i="13"/>
  <c r="B2170" i="13"/>
  <c r="B2171" i="13"/>
  <c r="B2172" i="13"/>
  <c r="B2173" i="13"/>
  <c r="B2174" i="13"/>
  <c r="B2175" i="13"/>
  <c r="B2176" i="13"/>
  <c r="B2177" i="13"/>
  <c r="B2178" i="13"/>
  <c r="B2179" i="13"/>
  <c r="B2180" i="13"/>
  <c r="B2181" i="13"/>
  <c r="B2182" i="13"/>
  <c r="B2183" i="13"/>
  <c r="B2184" i="13"/>
  <c r="B2185" i="13"/>
  <c r="B2186" i="13"/>
  <c r="B2187" i="13"/>
  <c r="B2188" i="13"/>
  <c r="B2189" i="13"/>
  <c r="B2190" i="13"/>
  <c r="B2191" i="13"/>
  <c r="B2192" i="13"/>
  <c r="B2193" i="13"/>
  <c r="X85" i="13"/>
  <c r="X86" i="13"/>
  <c r="M85" i="13"/>
  <c r="M86" i="13"/>
  <c r="P232" i="15"/>
  <c r="X93" i="13"/>
  <c r="E232" i="15"/>
  <c r="M93" i="13"/>
  <c r="E90" i="16"/>
  <c r="F90" i="16"/>
  <c r="G90" i="16"/>
  <c r="H90" i="16"/>
  <c r="I90" i="16"/>
  <c r="J90" i="16"/>
  <c r="K90" i="16"/>
  <c r="L90" i="16"/>
  <c r="M90" i="16"/>
  <c r="N90" i="16"/>
  <c r="O90" i="16"/>
  <c r="P90" i="16"/>
  <c r="Q90" i="16"/>
  <c r="R90" i="16"/>
  <c r="S90" i="16"/>
  <c r="T90" i="16"/>
  <c r="U90" i="16"/>
  <c r="V90" i="16"/>
  <c r="W90" i="16"/>
  <c r="X90" i="16"/>
  <c r="Y90" i="16"/>
  <c r="Z90" i="16"/>
  <c r="AA90" i="16"/>
  <c r="AB90" i="16"/>
  <c r="AC90" i="16"/>
  <c r="AV5" i="13"/>
  <c r="AW5" i="13"/>
  <c r="AW88" i="13"/>
  <c r="AW87" i="13"/>
  <c r="C2197" i="13"/>
  <c r="AX5" i="13"/>
  <c r="AX88" i="13"/>
  <c r="AX87" i="13"/>
  <c r="AY5" i="13"/>
  <c r="AY88" i="13"/>
  <c r="AY87" i="13"/>
  <c r="AZ5" i="13"/>
  <c r="AZ88" i="13"/>
  <c r="AZ87" i="13"/>
  <c r="BA5" i="13"/>
  <c r="BB5" i="13"/>
  <c r="BC5" i="13"/>
  <c r="BC88" i="13"/>
  <c r="BC87" i="13"/>
  <c r="BD5" i="13"/>
  <c r="BD88" i="13"/>
  <c r="BD87" i="13"/>
  <c r="BE5" i="13"/>
  <c r="BE88" i="13"/>
  <c r="BE87" i="13"/>
  <c r="BF5" i="13"/>
  <c r="BG5" i="13"/>
  <c r="BH5" i="13"/>
  <c r="BH88" i="13"/>
  <c r="BH87" i="13"/>
  <c r="BI5" i="13"/>
  <c r="BI88" i="13"/>
  <c r="BI87" i="13"/>
  <c r="BJ5" i="13"/>
  <c r="BJ88" i="13"/>
  <c r="BJ87" i="13"/>
  <c r="BK5" i="13"/>
  <c r="BL5" i="13"/>
  <c r="BL88" i="13"/>
  <c r="BL87" i="13"/>
  <c r="BM5" i="13"/>
  <c r="BM88" i="13"/>
  <c r="BM87" i="13"/>
  <c r="BN5" i="13"/>
  <c r="BN88" i="13"/>
  <c r="BN87" i="13"/>
  <c r="BO5" i="13"/>
  <c r="BO88" i="13"/>
  <c r="BO87" i="13"/>
  <c r="Z5" i="16"/>
  <c r="BP5" i="13"/>
  <c r="BP88" i="13"/>
  <c r="BP87" i="13"/>
  <c r="BQ5" i="13"/>
  <c r="BQ88" i="13"/>
  <c r="BQ87" i="13"/>
  <c r="BR5" i="13"/>
  <c r="BS5" i="13"/>
  <c r="AV6" i="13"/>
  <c r="AW6" i="13"/>
  <c r="AX6" i="13"/>
  <c r="AY6" i="13"/>
  <c r="AZ6" i="13"/>
  <c r="BA6" i="13"/>
  <c r="BA88" i="13"/>
  <c r="BA87" i="13"/>
  <c r="C2198" i="13"/>
  <c r="BB6" i="13"/>
  <c r="BC6" i="13"/>
  <c r="BD6" i="13"/>
  <c r="BE6" i="13"/>
  <c r="BF6" i="13"/>
  <c r="BF88" i="13"/>
  <c r="BF87" i="13"/>
  <c r="BG6" i="13"/>
  <c r="BG88" i="13"/>
  <c r="BG87" i="13"/>
  <c r="BH6" i="13"/>
  <c r="BI6" i="13"/>
  <c r="BJ6" i="13"/>
  <c r="BK6" i="13"/>
  <c r="BK88" i="13"/>
  <c r="BK87" i="13"/>
  <c r="BL6" i="13"/>
  <c r="BM6" i="13"/>
  <c r="BN6" i="13"/>
  <c r="BO6" i="13"/>
  <c r="BP6" i="13"/>
  <c r="BQ6" i="13"/>
  <c r="BR6" i="13"/>
  <c r="BR88" i="13"/>
  <c r="BR87" i="13"/>
  <c r="BS6" i="13"/>
  <c r="AV7" i="13"/>
  <c r="AW7" i="13"/>
  <c r="AX7" i="13"/>
  <c r="AY7" i="13"/>
  <c r="AZ7" i="13"/>
  <c r="BA7" i="13"/>
  <c r="C2199" i="13"/>
  <c r="BB7" i="13"/>
  <c r="BB88" i="13"/>
  <c r="BB87" i="13"/>
  <c r="BC7" i="13"/>
  <c r="BD7" i="13"/>
  <c r="BE7" i="13"/>
  <c r="BF7" i="13"/>
  <c r="BG7" i="13"/>
  <c r="BH7" i="13"/>
  <c r="BI7" i="13"/>
  <c r="BJ7" i="13"/>
  <c r="BK7" i="13"/>
  <c r="BL7" i="13"/>
  <c r="BM7" i="13"/>
  <c r="BN7" i="13"/>
  <c r="BO7" i="13"/>
  <c r="BP7" i="13"/>
  <c r="BQ7" i="13"/>
  <c r="BR7" i="13"/>
  <c r="BS7" i="13"/>
  <c r="AV8" i="13"/>
  <c r="AW8" i="13"/>
  <c r="AX8" i="13"/>
  <c r="AY8" i="13"/>
  <c r="AZ8" i="13"/>
  <c r="BA8" i="13"/>
  <c r="BB8" i="13"/>
  <c r="BC8" i="13"/>
  <c r="BD8" i="13"/>
  <c r="BE8" i="13"/>
  <c r="BF8" i="13"/>
  <c r="BG8" i="13"/>
  <c r="BH8" i="13"/>
  <c r="BI8" i="13"/>
  <c r="BJ8" i="13"/>
  <c r="BK8" i="13"/>
  <c r="BL8" i="13"/>
  <c r="BM8" i="13"/>
  <c r="BN8" i="13"/>
  <c r="BO8" i="13"/>
  <c r="BP8" i="13"/>
  <c r="BQ8" i="13"/>
  <c r="BR8" i="13"/>
  <c r="BS8" i="13"/>
  <c r="AV9" i="13"/>
  <c r="AW9" i="13"/>
  <c r="AX9" i="13"/>
  <c r="AY9" i="13"/>
  <c r="AZ9" i="13"/>
  <c r="BA9" i="13"/>
  <c r="BB9" i="13"/>
  <c r="BC9" i="13"/>
  <c r="C2201" i="13"/>
  <c r="BD9" i="13"/>
  <c r="BE9" i="13"/>
  <c r="BF9" i="13"/>
  <c r="BG9" i="13"/>
  <c r="BH9" i="13"/>
  <c r="BI9" i="13"/>
  <c r="BJ9" i="13"/>
  <c r="BK9" i="13"/>
  <c r="BL9" i="13"/>
  <c r="BM9" i="13"/>
  <c r="BN9" i="13"/>
  <c r="BO9" i="13"/>
  <c r="BP9" i="13"/>
  <c r="BQ9" i="13"/>
  <c r="BR9" i="13"/>
  <c r="BS9" i="13"/>
  <c r="AV10" i="13"/>
  <c r="AW10" i="13"/>
  <c r="AX10" i="13"/>
  <c r="AY10" i="13"/>
  <c r="AZ10" i="13"/>
  <c r="BA10" i="13"/>
  <c r="BB10" i="13"/>
  <c r="BC10" i="13"/>
  <c r="BD10" i="13"/>
  <c r="BE10" i="13"/>
  <c r="BF10" i="13"/>
  <c r="BG10" i="13"/>
  <c r="BH10" i="13"/>
  <c r="BI10" i="13"/>
  <c r="BJ10" i="13"/>
  <c r="BK10" i="13"/>
  <c r="BL10" i="13"/>
  <c r="BM10" i="13"/>
  <c r="BN10" i="13"/>
  <c r="BO10" i="13"/>
  <c r="BP10" i="13"/>
  <c r="BQ10" i="13"/>
  <c r="BR10" i="13"/>
  <c r="BS10" i="13"/>
  <c r="AV11" i="13"/>
  <c r="AW11" i="13"/>
  <c r="AX11" i="13"/>
  <c r="AY11" i="13"/>
  <c r="AZ11" i="13"/>
  <c r="BA11" i="13"/>
  <c r="BB11" i="13"/>
  <c r="BC11" i="13"/>
  <c r="BD11" i="13"/>
  <c r="BE11" i="13"/>
  <c r="BF11" i="13"/>
  <c r="BG11" i="13"/>
  <c r="BH11" i="13"/>
  <c r="BI11" i="13"/>
  <c r="BJ11" i="13"/>
  <c r="BK11" i="13"/>
  <c r="BL11" i="13"/>
  <c r="BM11" i="13"/>
  <c r="BN11" i="13"/>
  <c r="BO11" i="13"/>
  <c r="BP11" i="13"/>
  <c r="BQ11" i="13"/>
  <c r="BR11" i="13"/>
  <c r="BS11" i="13"/>
  <c r="AV12" i="13"/>
  <c r="AW12" i="13"/>
  <c r="AX12" i="13"/>
  <c r="AY12" i="13"/>
  <c r="AZ12" i="13"/>
  <c r="BA12" i="13"/>
  <c r="C2204" i="13"/>
  <c r="BB12" i="13"/>
  <c r="BC12" i="13"/>
  <c r="BD12" i="13"/>
  <c r="BE12" i="13"/>
  <c r="BF12" i="13"/>
  <c r="BG12" i="13"/>
  <c r="BH12" i="13"/>
  <c r="BI12" i="13"/>
  <c r="BJ12" i="13"/>
  <c r="BK12" i="13"/>
  <c r="BL12" i="13"/>
  <c r="BM12" i="13"/>
  <c r="BN12" i="13"/>
  <c r="BO12" i="13"/>
  <c r="BP12" i="13"/>
  <c r="BQ12" i="13"/>
  <c r="BR12" i="13"/>
  <c r="BS12" i="13"/>
  <c r="BS88" i="13"/>
  <c r="BS87" i="13"/>
  <c r="AV13" i="13"/>
  <c r="AW13" i="13"/>
  <c r="AX13" i="13"/>
  <c r="AY13" i="13"/>
  <c r="AZ13" i="13"/>
  <c r="BA13" i="13"/>
  <c r="C2205" i="13"/>
  <c r="BB13" i="13"/>
  <c r="BC13" i="13"/>
  <c r="BD13" i="13"/>
  <c r="BE13" i="13"/>
  <c r="BF13" i="13"/>
  <c r="BG13" i="13"/>
  <c r="BH13" i="13"/>
  <c r="BI13" i="13"/>
  <c r="BJ13" i="13"/>
  <c r="BK13" i="13"/>
  <c r="BL13" i="13"/>
  <c r="BM13" i="13"/>
  <c r="BN13" i="13"/>
  <c r="BO13" i="13"/>
  <c r="BP13" i="13"/>
  <c r="BQ13" i="13"/>
  <c r="BR13" i="13"/>
  <c r="BS13" i="13"/>
  <c r="AV14" i="13"/>
  <c r="AW14" i="13"/>
  <c r="AX14" i="13"/>
  <c r="AY14" i="13"/>
  <c r="AZ14" i="13"/>
  <c r="BA14" i="13"/>
  <c r="BB14" i="13"/>
  <c r="BC14" i="13"/>
  <c r="BD14" i="13"/>
  <c r="BE14" i="13"/>
  <c r="C2206" i="13"/>
  <c r="BF14" i="13"/>
  <c r="BG14" i="13"/>
  <c r="BH14" i="13"/>
  <c r="BI14" i="13"/>
  <c r="BJ14" i="13"/>
  <c r="BK14" i="13"/>
  <c r="BL14" i="13"/>
  <c r="BM14" i="13"/>
  <c r="BN14" i="13"/>
  <c r="BO14" i="13"/>
  <c r="BP14" i="13"/>
  <c r="BQ14" i="13"/>
  <c r="BR14" i="13"/>
  <c r="BS14" i="13"/>
  <c r="AV15" i="13"/>
  <c r="AW15" i="13"/>
  <c r="AX15" i="13"/>
  <c r="AY15" i="13"/>
  <c r="AZ15" i="13"/>
  <c r="BA15" i="13"/>
  <c r="BB15" i="13"/>
  <c r="BC15" i="13"/>
  <c r="BD15" i="13"/>
  <c r="BE15" i="13"/>
  <c r="BF15" i="13"/>
  <c r="BG15" i="13"/>
  <c r="C2207" i="13"/>
  <c r="BH15" i="13"/>
  <c r="BI15" i="13"/>
  <c r="BJ15" i="13"/>
  <c r="BK15" i="13"/>
  <c r="BL15" i="13"/>
  <c r="BM15" i="13"/>
  <c r="BN15" i="13"/>
  <c r="BO15" i="13"/>
  <c r="BP15" i="13"/>
  <c r="BQ15" i="13"/>
  <c r="BR15" i="13"/>
  <c r="BS15" i="13"/>
  <c r="AV16" i="13"/>
  <c r="AW16" i="13"/>
  <c r="AX16" i="13"/>
  <c r="AY16" i="13"/>
  <c r="AZ16" i="13"/>
  <c r="C2208" i="13"/>
  <c r="BA16" i="13"/>
  <c r="BB16" i="13"/>
  <c r="BC16" i="13"/>
  <c r="BD16" i="13"/>
  <c r="BE16" i="13"/>
  <c r="BF16" i="13"/>
  <c r="BG16" i="13"/>
  <c r="BH16" i="13"/>
  <c r="BI16" i="13"/>
  <c r="BJ16" i="13"/>
  <c r="BK16" i="13"/>
  <c r="BL16" i="13"/>
  <c r="BM16" i="13"/>
  <c r="BN16" i="13"/>
  <c r="BO16" i="13"/>
  <c r="Z16" i="16"/>
  <c r="BP16" i="13"/>
  <c r="BQ16" i="13"/>
  <c r="BR16" i="13"/>
  <c r="BS16" i="13"/>
  <c r="AV17" i="13"/>
  <c r="AW17" i="13"/>
  <c r="C2209" i="13"/>
  <c r="AX17" i="13"/>
  <c r="AY17" i="13"/>
  <c r="AZ17" i="13"/>
  <c r="BA17" i="13"/>
  <c r="BB17" i="13"/>
  <c r="BC17" i="13"/>
  <c r="BD17" i="13"/>
  <c r="BE17" i="13"/>
  <c r="BF17" i="13"/>
  <c r="BG17" i="13"/>
  <c r="BH17" i="13"/>
  <c r="BI17" i="13"/>
  <c r="BJ17" i="13"/>
  <c r="BK17" i="13"/>
  <c r="BL17" i="13"/>
  <c r="BM17" i="13"/>
  <c r="BN17" i="13"/>
  <c r="BO17" i="13"/>
  <c r="BP17" i="13"/>
  <c r="BQ17" i="13"/>
  <c r="BR17" i="13"/>
  <c r="BS17" i="13"/>
  <c r="AV18" i="13"/>
  <c r="AW18" i="13"/>
  <c r="AX18" i="13"/>
  <c r="AY18" i="13"/>
  <c r="AZ18" i="13"/>
  <c r="BA18" i="13"/>
  <c r="C2210" i="13"/>
  <c r="BB18" i="13"/>
  <c r="BC18" i="13"/>
  <c r="BD18" i="13"/>
  <c r="BE18" i="13"/>
  <c r="BF18" i="13"/>
  <c r="BG18" i="13"/>
  <c r="BH18" i="13"/>
  <c r="BI18" i="13"/>
  <c r="BJ18" i="13"/>
  <c r="BK18" i="13"/>
  <c r="BL18" i="13"/>
  <c r="BM18" i="13"/>
  <c r="BN18" i="13"/>
  <c r="BO18" i="13"/>
  <c r="BP18" i="13"/>
  <c r="BQ18" i="13"/>
  <c r="BR18" i="13"/>
  <c r="BS18" i="13"/>
  <c r="AV19" i="13"/>
  <c r="AW19" i="13"/>
  <c r="AX19" i="13"/>
  <c r="C2211" i="13"/>
  <c r="AY19" i="13"/>
  <c r="AZ19" i="13"/>
  <c r="BA19" i="13"/>
  <c r="BB19" i="13"/>
  <c r="BC19" i="13"/>
  <c r="BD19" i="13"/>
  <c r="BE19" i="13"/>
  <c r="BF19" i="13"/>
  <c r="BG19" i="13"/>
  <c r="BH19" i="13"/>
  <c r="BI19" i="13"/>
  <c r="BJ19" i="13"/>
  <c r="BK19" i="13"/>
  <c r="BL19" i="13"/>
  <c r="BM19" i="13"/>
  <c r="BN19" i="13"/>
  <c r="BO19" i="13"/>
  <c r="Z19" i="16"/>
  <c r="BP19" i="13"/>
  <c r="BQ19" i="13"/>
  <c r="BR19" i="13"/>
  <c r="BS19" i="13"/>
  <c r="AV20" i="13"/>
  <c r="AW20" i="13"/>
  <c r="AX20" i="13"/>
  <c r="AY20" i="13"/>
  <c r="AZ20" i="13"/>
  <c r="BA20" i="13"/>
  <c r="C2212" i="13"/>
  <c r="BB20" i="13"/>
  <c r="BC20" i="13"/>
  <c r="BD20" i="13"/>
  <c r="BE20" i="13"/>
  <c r="BF20" i="13"/>
  <c r="BG20" i="13"/>
  <c r="BH20" i="13"/>
  <c r="BI20" i="13"/>
  <c r="BJ20" i="13"/>
  <c r="BK20" i="13"/>
  <c r="BL20" i="13"/>
  <c r="BM20" i="13"/>
  <c r="BN20" i="13"/>
  <c r="BO20" i="13"/>
  <c r="BP20" i="13"/>
  <c r="BQ20" i="13"/>
  <c r="BR20" i="13"/>
  <c r="BS20" i="13"/>
  <c r="AV21" i="13"/>
  <c r="AW21" i="13"/>
  <c r="AX21" i="13"/>
  <c r="AY21" i="13"/>
  <c r="AZ21" i="13"/>
  <c r="BA21" i="13"/>
  <c r="C2213" i="13"/>
  <c r="BB21" i="13"/>
  <c r="BC21" i="13"/>
  <c r="BD21" i="13"/>
  <c r="BE21" i="13"/>
  <c r="BF21" i="13"/>
  <c r="BG21" i="13"/>
  <c r="BH21" i="13"/>
  <c r="BI21" i="13"/>
  <c r="BJ21" i="13"/>
  <c r="BK21" i="13"/>
  <c r="BL21" i="13"/>
  <c r="BM21" i="13"/>
  <c r="BN21" i="13"/>
  <c r="BO21" i="13"/>
  <c r="BP21" i="13"/>
  <c r="BQ21" i="13"/>
  <c r="BR21" i="13"/>
  <c r="BS21" i="13"/>
  <c r="AV22" i="13"/>
  <c r="AW22" i="13"/>
  <c r="AX22" i="13"/>
  <c r="AY22" i="13"/>
  <c r="AZ22" i="13"/>
  <c r="BA22" i="13"/>
  <c r="BB22" i="13"/>
  <c r="BC22" i="13"/>
  <c r="BD22" i="13"/>
  <c r="BE22" i="13"/>
  <c r="BF22" i="13"/>
  <c r="BG22" i="13"/>
  <c r="C2214" i="13"/>
  <c r="BH22" i="13"/>
  <c r="BI22" i="13"/>
  <c r="BJ22" i="13"/>
  <c r="BK22" i="13"/>
  <c r="BL22" i="13"/>
  <c r="BM22" i="13"/>
  <c r="BN22" i="13"/>
  <c r="BO22" i="13"/>
  <c r="BP22" i="13"/>
  <c r="BQ22" i="13"/>
  <c r="BR22" i="13"/>
  <c r="BS22" i="13"/>
  <c r="AV23" i="13"/>
  <c r="AW23" i="13"/>
  <c r="AX23" i="13"/>
  <c r="AY23" i="13"/>
  <c r="AZ23" i="13"/>
  <c r="BA23" i="13"/>
  <c r="BB23" i="13"/>
  <c r="BC23" i="13"/>
  <c r="C2215" i="13"/>
  <c r="BD23" i="13"/>
  <c r="BE23" i="13"/>
  <c r="BF23" i="13"/>
  <c r="BG23" i="13"/>
  <c r="BH23" i="13"/>
  <c r="BI23" i="13"/>
  <c r="BJ23" i="13"/>
  <c r="BK23" i="13"/>
  <c r="BL23" i="13"/>
  <c r="BM23" i="13"/>
  <c r="BN23" i="13"/>
  <c r="BO23" i="13"/>
  <c r="BP23" i="13"/>
  <c r="BQ23" i="13"/>
  <c r="BR23" i="13"/>
  <c r="BS23" i="13"/>
  <c r="AV24" i="13"/>
  <c r="AW24" i="13"/>
  <c r="AX24" i="13"/>
  <c r="AY24" i="13"/>
  <c r="AZ24" i="13"/>
  <c r="BA24" i="13"/>
  <c r="BB24" i="13"/>
  <c r="BC24" i="13"/>
  <c r="BD24" i="13"/>
  <c r="BE24" i="13"/>
  <c r="C2216" i="13"/>
  <c r="BF24" i="13"/>
  <c r="BG24" i="13"/>
  <c r="BH24" i="13"/>
  <c r="BI24" i="13"/>
  <c r="BJ24" i="13"/>
  <c r="BK24" i="13"/>
  <c r="BL24" i="13"/>
  <c r="BM24" i="13"/>
  <c r="BN24" i="13"/>
  <c r="BO24" i="13"/>
  <c r="BP24" i="13"/>
  <c r="BQ24" i="13"/>
  <c r="BR24" i="13"/>
  <c r="BS24" i="13"/>
  <c r="AV25" i="13"/>
  <c r="AW25" i="13"/>
  <c r="AX25" i="13"/>
  <c r="AY25" i="13"/>
  <c r="AZ25" i="13"/>
  <c r="BA25" i="13"/>
  <c r="BB25" i="13"/>
  <c r="BC25" i="13"/>
  <c r="BD25" i="13"/>
  <c r="BE25" i="13"/>
  <c r="BF25" i="13"/>
  <c r="BG25" i="13"/>
  <c r="C2217" i="13"/>
  <c r="BH25" i="13"/>
  <c r="BI25" i="13"/>
  <c r="BJ25" i="13"/>
  <c r="BK25" i="13"/>
  <c r="BL25" i="13"/>
  <c r="BM25" i="13"/>
  <c r="BN25" i="13"/>
  <c r="BO25" i="13"/>
  <c r="BP25" i="13"/>
  <c r="BQ25" i="13"/>
  <c r="BR25" i="13"/>
  <c r="BS25" i="13"/>
  <c r="AV26" i="13"/>
  <c r="AW26" i="13"/>
  <c r="AX26" i="13"/>
  <c r="AY26" i="13"/>
  <c r="AZ26" i="13"/>
  <c r="BA26" i="13"/>
  <c r="BB26" i="13"/>
  <c r="BC26" i="13"/>
  <c r="BD26" i="13"/>
  <c r="BE26" i="13"/>
  <c r="BF26" i="13"/>
  <c r="BG26" i="13"/>
  <c r="C2218" i="13"/>
  <c r="BH26" i="13"/>
  <c r="BI26" i="13"/>
  <c r="BJ26" i="13"/>
  <c r="BK26" i="13"/>
  <c r="BL26" i="13"/>
  <c r="BM26" i="13"/>
  <c r="BN26" i="13"/>
  <c r="BO26" i="13"/>
  <c r="BP26" i="13"/>
  <c r="BQ26" i="13"/>
  <c r="BR26" i="13"/>
  <c r="BS26" i="13"/>
  <c r="AV27" i="13"/>
  <c r="AW27" i="13"/>
  <c r="C2219" i="13"/>
  <c r="AX27" i="13"/>
  <c r="AY27" i="13"/>
  <c r="AZ27" i="13"/>
  <c r="BA27" i="13"/>
  <c r="BB27" i="13"/>
  <c r="BC27" i="13"/>
  <c r="BD27" i="13"/>
  <c r="BE27" i="13"/>
  <c r="BF27" i="13"/>
  <c r="BG27" i="13"/>
  <c r="BH27" i="13"/>
  <c r="BI27" i="13"/>
  <c r="BJ27" i="13"/>
  <c r="BK27" i="13"/>
  <c r="BL27" i="13"/>
  <c r="BM27" i="13"/>
  <c r="BN27" i="13"/>
  <c r="BO27" i="13"/>
  <c r="BP27" i="13"/>
  <c r="BQ27" i="13"/>
  <c r="BR27" i="13"/>
  <c r="BS27" i="13"/>
  <c r="AV28" i="13"/>
  <c r="AW28" i="13"/>
  <c r="AX28" i="13"/>
  <c r="AY28" i="13"/>
  <c r="AZ28" i="13"/>
  <c r="BA28" i="13"/>
  <c r="BB28" i="13"/>
  <c r="C2220" i="13"/>
  <c r="BC28" i="13"/>
  <c r="BD28" i="13"/>
  <c r="BE28" i="13"/>
  <c r="BF28" i="13"/>
  <c r="BG28" i="13"/>
  <c r="BH28" i="13"/>
  <c r="BI28" i="13"/>
  <c r="BJ28" i="13"/>
  <c r="BK28" i="13"/>
  <c r="BL28" i="13"/>
  <c r="BM28" i="13"/>
  <c r="BN28" i="13"/>
  <c r="BO28" i="13"/>
  <c r="BP28" i="13"/>
  <c r="BQ28" i="13"/>
  <c r="BR28" i="13"/>
  <c r="BS28" i="13"/>
  <c r="AV29" i="13"/>
  <c r="AW29" i="13"/>
  <c r="AX29" i="13"/>
  <c r="AY29" i="13"/>
  <c r="AZ29" i="13"/>
  <c r="BA29" i="13"/>
  <c r="BB29" i="13"/>
  <c r="BC29" i="13"/>
  <c r="BD29" i="13"/>
  <c r="BE29" i="13"/>
  <c r="BF29" i="13"/>
  <c r="BG29" i="13"/>
  <c r="BH29" i="13"/>
  <c r="BI29" i="13"/>
  <c r="BJ29" i="13"/>
  <c r="BK29" i="13"/>
  <c r="BL29" i="13"/>
  <c r="BM29" i="13"/>
  <c r="BN29" i="13"/>
  <c r="BO29" i="13"/>
  <c r="BP29" i="13"/>
  <c r="BQ29" i="13"/>
  <c r="C2221" i="13"/>
  <c r="BR29" i="13"/>
  <c r="BS29" i="13"/>
  <c r="AV30" i="13"/>
  <c r="AW30" i="13"/>
  <c r="AX30" i="13"/>
  <c r="AY30" i="13"/>
  <c r="AZ30" i="13"/>
  <c r="BA30" i="13"/>
  <c r="BB30" i="13"/>
  <c r="BC30" i="13"/>
  <c r="BD30" i="13"/>
  <c r="BE30" i="13"/>
  <c r="BF30" i="13"/>
  <c r="BG30" i="13"/>
  <c r="BH30" i="13"/>
  <c r="BI30" i="13"/>
  <c r="BJ30" i="13"/>
  <c r="BK30" i="13"/>
  <c r="BL30" i="13"/>
  <c r="BM30" i="13"/>
  <c r="BN30" i="13"/>
  <c r="BO30" i="13"/>
  <c r="BP30" i="13"/>
  <c r="BQ30" i="13"/>
  <c r="BR30" i="13"/>
  <c r="BS30" i="13"/>
  <c r="AV31" i="13"/>
  <c r="AW31" i="13"/>
  <c r="AX31" i="13"/>
  <c r="AY31" i="13"/>
  <c r="AZ31" i="13"/>
  <c r="BA31" i="13"/>
  <c r="BB31" i="13"/>
  <c r="BC31" i="13"/>
  <c r="BD31" i="13"/>
  <c r="BE31" i="13"/>
  <c r="BF31" i="13"/>
  <c r="BG31" i="13"/>
  <c r="BH31" i="13"/>
  <c r="BI31" i="13"/>
  <c r="BJ31" i="13"/>
  <c r="BK31" i="13"/>
  <c r="BL31" i="13"/>
  <c r="BM31" i="13"/>
  <c r="BN31" i="13"/>
  <c r="BO31" i="13"/>
  <c r="BP31" i="13"/>
  <c r="BQ31" i="13"/>
  <c r="BR31" i="13"/>
  <c r="BS31" i="13"/>
  <c r="AV32" i="13"/>
  <c r="AV88" i="13"/>
  <c r="AV87" i="13"/>
  <c r="C2224" i="13"/>
  <c r="AW32" i="13"/>
  <c r="AX32" i="13"/>
  <c r="AY32" i="13"/>
  <c r="AZ32" i="13"/>
  <c r="BA32" i="13"/>
  <c r="BB32" i="13"/>
  <c r="BC32" i="13"/>
  <c r="BD32" i="13"/>
  <c r="BE32" i="13"/>
  <c r="BF32" i="13"/>
  <c r="BG32" i="13"/>
  <c r="BH32" i="13"/>
  <c r="BI32" i="13"/>
  <c r="BJ32" i="13"/>
  <c r="BK32" i="13"/>
  <c r="BL32" i="13"/>
  <c r="BM32" i="13"/>
  <c r="BN32" i="13"/>
  <c r="BO32" i="13"/>
  <c r="BP32" i="13"/>
  <c r="BQ32" i="13"/>
  <c r="BR32" i="13"/>
  <c r="BS32" i="13"/>
  <c r="AV33" i="13"/>
  <c r="AW33" i="13"/>
  <c r="AX33" i="13"/>
  <c r="AY33" i="13"/>
  <c r="AZ33" i="13"/>
  <c r="BA33" i="13"/>
  <c r="BB33" i="13"/>
  <c r="BC33" i="13"/>
  <c r="BD33" i="13"/>
  <c r="BE33" i="13"/>
  <c r="BF33" i="13"/>
  <c r="BG33" i="13"/>
  <c r="BH33" i="13"/>
  <c r="BI33" i="13"/>
  <c r="BJ33" i="13"/>
  <c r="BK33" i="13"/>
  <c r="BL33" i="13"/>
  <c r="BM33" i="13"/>
  <c r="BN33" i="13"/>
  <c r="BO33" i="13"/>
  <c r="BP33" i="13"/>
  <c r="BQ33" i="13"/>
  <c r="BR33" i="13"/>
  <c r="BS33" i="13"/>
  <c r="AV34" i="13"/>
  <c r="AW34" i="13"/>
  <c r="AX34" i="13"/>
  <c r="AY34" i="13"/>
  <c r="AZ34" i="13"/>
  <c r="BA34" i="13"/>
  <c r="BB34" i="13"/>
  <c r="BC34" i="13"/>
  <c r="BD34" i="13"/>
  <c r="BE34" i="13"/>
  <c r="BF34" i="13"/>
  <c r="BG34" i="13"/>
  <c r="BH34" i="13"/>
  <c r="BI34" i="13"/>
  <c r="BJ34" i="13"/>
  <c r="BK34" i="13"/>
  <c r="BL34" i="13"/>
  <c r="BM34" i="13"/>
  <c r="BN34" i="13"/>
  <c r="BO34" i="13"/>
  <c r="BP34" i="13"/>
  <c r="BQ34" i="13"/>
  <c r="BR34" i="13"/>
  <c r="BS34" i="13"/>
  <c r="AV35" i="13"/>
  <c r="AW35" i="13"/>
  <c r="AX35" i="13"/>
  <c r="AY35" i="13"/>
  <c r="AZ35" i="13"/>
  <c r="BA35" i="13"/>
  <c r="BB35" i="13"/>
  <c r="BC35" i="13"/>
  <c r="BD35" i="13"/>
  <c r="BE35" i="13"/>
  <c r="BF35" i="13"/>
  <c r="BG35" i="13"/>
  <c r="BH35" i="13"/>
  <c r="BI35" i="13"/>
  <c r="BJ35" i="13"/>
  <c r="BK35" i="13"/>
  <c r="BL35" i="13"/>
  <c r="BM35" i="13"/>
  <c r="BN35" i="13"/>
  <c r="BO35" i="13"/>
  <c r="BP35" i="13"/>
  <c r="BQ35" i="13"/>
  <c r="C2227" i="13"/>
  <c r="BR35" i="13"/>
  <c r="BS35" i="13"/>
  <c r="AV36" i="13"/>
  <c r="AW36" i="13"/>
  <c r="AX36" i="13"/>
  <c r="AY36" i="13"/>
  <c r="AZ36" i="13"/>
  <c r="BA36" i="13"/>
  <c r="BB36" i="13"/>
  <c r="BC36" i="13"/>
  <c r="BD36" i="13"/>
  <c r="BE36" i="13"/>
  <c r="BF36" i="13"/>
  <c r="BG36" i="13"/>
  <c r="BH36" i="13"/>
  <c r="BI36" i="13"/>
  <c r="BJ36" i="13"/>
  <c r="BK36" i="13"/>
  <c r="BL36" i="13"/>
  <c r="BM36" i="13"/>
  <c r="BN36" i="13"/>
  <c r="BO36" i="13"/>
  <c r="Z36" i="16"/>
  <c r="BP36" i="13"/>
  <c r="C2228" i="13"/>
  <c r="BQ36" i="13"/>
  <c r="BR36" i="13"/>
  <c r="BS36" i="13"/>
  <c r="AV37" i="13"/>
  <c r="AW37" i="13"/>
  <c r="AX37" i="13"/>
  <c r="AY37" i="13"/>
  <c r="AZ37" i="13"/>
  <c r="BA37" i="13"/>
  <c r="BB37" i="13"/>
  <c r="BC37" i="13"/>
  <c r="BD37" i="13"/>
  <c r="BE37" i="13"/>
  <c r="BF37" i="13"/>
  <c r="BG37" i="13"/>
  <c r="BH37" i="13"/>
  <c r="BI37" i="13"/>
  <c r="BJ37" i="13"/>
  <c r="BK37" i="13"/>
  <c r="BL37" i="13"/>
  <c r="BM37" i="13"/>
  <c r="BN37" i="13"/>
  <c r="BO37" i="13"/>
  <c r="BP37" i="13"/>
  <c r="BQ37" i="13"/>
  <c r="BR37" i="13"/>
  <c r="BS37" i="13"/>
  <c r="AV38" i="13"/>
  <c r="AW38" i="13"/>
  <c r="AX38" i="13"/>
  <c r="AY38" i="13"/>
  <c r="AZ38" i="13"/>
  <c r="BA38" i="13"/>
  <c r="BB38" i="13"/>
  <c r="BC38" i="13"/>
  <c r="BD38" i="13"/>
  <c r="BE38" i="13"/>
  <c r="BF38" i="13"/>
  <c r="BG38" i="13"/>
  <c r="BH38" i="13"/>
  <c r="BI38" i="13"/>
  <c r="BJ38" i="13"/>
  <c r="BK38" i="13"/>
  <c r="BL38" i="13"/>
  <c r="BM38" i="13"/>
  <c r="BN38" i="13"/>
  <c r="BO38" i="13"/>
  <c r="BP38" i="13"/>
  <c r="BQ38" i="13"/>
  <c r="BR38" i="13"/>
  <c r="BS38" i="13"/>
  <c r="AV39" i="13"/>
  <c r="AW39" i="13"/>
  <c r="AX39" i="13"/>
  <c r="AY39" i="13"/>
  <c r="AZ39" i="13"/>
  <c r="BA39" i="13"/>
  <c r="BB39" i="13"/>
  <c r="BC39" i="13"/>
  <c r="BD39" i="13"/>
  <c r="BE39" i="13"/>
  <c r="BF39" i="13"/>
  <c r="BG39" i="13"/>
  <c r="BH39" i="13"/>
  <c r="BI39" i="13"/>
  <c r="BJ39" i="13"/>
  <c r="BK39" i="13"/>
  <c r="BL39" i="13"/>
  <c r="BM39" i="13"/>
  <c r="BN39" i="13"/>
  <c r="BO39" i="13"/>
  <c r="BP39" i="13"/>
  <c r="BQ39" i="13"/>
  <c r="BR39" i="13"/>
  <c r="BS39" i="13"/>
  <c r="AV40" i="13"/>
  <c r="AW40" i="13"/>
  <c r="AX40" i="13"/>
  <c r="AY40" i="13"/>
  <c r="AZ40" i="13"/>
  <c r="BA40" i="13"/>
  <c r="BB40" i="13"/>
  <c r="BC40" i="13"/>
  <c r="BD40" i="13"/>
  <c r="BE40" i="13"/>
  <c r="BF40" i="13"/>
  <c r="BG40" i="13"/>
  <c r="BH40" i="13"/>
  <c r="BI40" i="13"/>
  <c r="BJ40" i="13"/>
  <c r="BK40" i="13"/>
  <c r="BL40" i="13"/>
  <c r="BM40" i="13"/>
  <c r="BN40" i="13"/>
  <c r="BO40" i="13"/>
  <c r="BP40" i="13"/>
  <c r="BQ40" i="13"/>
  <c r="BR40" i="13"/>
  <c r="BS40" i="13"/>
  <c r="AV41" i="13"/>
  <c r="AW41" i="13"/>
  <c r="AX41" i="13"/>
  <c r="AY41" i="13"/>
  <c r="AZ41" i="13"/>
  <c r="BA41" i="13"/>
  <c r="BB41" i="13"/>
  <c r="BC41" i="13"/>
  <c r="BD41" i="13"/>
  <c r="BE41" i="13"/>
  <c r="BF41" i="13"/>
  <c r="BG41" i="13"/>
  <c r="BH41" i="13"/>
  <c r="BI41" i="13"/>
  <c r="BJ41" i="13"/>
  <c r="BK41" i="13"/>
  <c r="BL41" i="13"/>
  <c r="BM41" i="13"/>
  <c r="BN41" i="13"/>
  <c r="BO41" i="13"/>
  <c r="BP41" i="13"/>
  <c r="BQ41" i="13"/>
  <c r="BR41" i="13"/>
  <c r="BS41" i="13"/>
  <c r="AV42" i="13"/>
  <c r="AW42" i="13"/>
  <c r="AX42" i="13"/>
  <c r="AY42" i="13"/>
  <c r="AZ42" i="13"/>
  <c r="BA42" i="13"/>
  <c r="BB42" i="13"/>
  <c r="BC42" i="13"/>
  <c r="BD42" i="13"/>
  <c r="BE42" i="13"/>
  <c r="BF42" i="13"/>
  <c r="BG42" i="13"/>
  <c r="BH42" i="13"/>
  <c r="BI42" i="13"/>
  <c r="BJ42" i="13"/>
  <c r="BK42" i="13"/>
  <c r="BL42" i="13"/>
  <c r="BM42" i="13"/>
  <c r="BN42" i="13"/>
  <c r="BO42" i="13"/>
  <c r="BP42" i="13"/>
  <c r="BQ42" i="13"/>
  <c r="BR42" i="13"/>
  <c r="BS42" i="13"/>
  <c r="AV43" i="13"/>
  <c r="AW43" i="13"/>
  <c r="AX43" i="13"/>
  <c r="AY43" i="13"/>
  <c r="AZ43" i="13"/>
  <c r="BA43" i="13"/>
  <c r="C2235" i="13"/>
  <c r="BB43" i="13"/>
  <c r="BC43" i="13"/>
  <c r="BD43" i="13"/>
  <c r="BE43" i="13"/>
  <c r="BF43" i="13"/>
  <c r="BG43" i="13"/>
  <c r="BH43" i="13"/>
  <c r="BI43" i="13"/>
  <c r="BJ43" i="13"/>
  <c r="BK43" i="13"/>
  <c r="BL43" i="13"/>
  <c r="BM43" i="13"/>
  <c r="BN43" i="13"/>
  <c r="BO43" i="13"/>
  <c r="BP43" i="13"/>
  <c r="BQ43" i="13"/>
  <c r="BR43" i="13"/>
  <c r="BS43" i="13"/>
  <c r="AV44" i="13"/>
  <c r="AW44" i="13"/>
  <c r="AX44" i="13"/>
  <c r="AY44" i="13"/>
  <c r="AZ44" i="13"/>
  <c r="BA44" i="13"/>
  <c r="BB44" i="13"/>
  <c r="BC44" i="13"/>
  <c r="BD44" i="13"/>
  <c r="BE44" i="13"/>
  <c r="C2236" i="13"/>
  <c r="BF44" i="13"/>
  <c r="BG44" i="13"/>
  <c r="BH44" i="13"/>
  <c r="BI44" i="13"/>
  <c r="BJ44" i="13"/>
  <c r="BK44" i="13"/>
  <c r="BL44" i="13"/>
  <c r="BM44" i="13"/>
  <c r="BN44" i="13"/>
  <c r="BO44" i="13"/>
  <c r="BP44" i="13"/>
  <c r="BQ44" i="13"/>
  <c r="BR44" i="13"/>
  <c r="BS44" i="13"/>
  <c r="AV45" i="13"/>
  <c r="AW45" i="13"/>
  <c r="AX45" i="13"/>
  <c r="AY45" i="13"/>
  <c r="C2237" i="13"/>
  <c r="AZ45" i="13"/>
  <c r="BA45" i="13"/>
  <c r="BB45" i="13"/>
  <c r="BC45" i="13"/>
  <c r="BD45" i="13"/>
  <c r="BE45" i="13"/>
  <c r="BF45" i="13"/>
  <c r="BG45" i="13"/>
  <c r="BH45" i="13"/>
  <c r="BI45" i="13"/>
  <c r="BJ45" i="13"/>
  <c r="BK45" i="13"/>
  <c r="BL45" i="13"/>
  <c r="BM45" i="13"/>
  <c r="BN45" i="13"/>
  <c r="BO45" i="13"/>
  <c r="Z45" i="16"/>
  <c r="BP45" i="13"/>
  <c r="BQ45" i="13"/>
  <c r="BR45" i="13"/>
  <c r="BS45" i="13"/>
  <c r="AV46" i="13"/>
  <c r="AW46" i="13"/>
  <c r="AX46" i="13"/>
  <c r="AY46" i="13"/>
  <c r="AZ46" i="13"/>
  <c r="BA46" i="13"/>
  <c r="BB46" i="13"/>
  <c r="BC46" i="13"/>
  <c r="BD46" i="13"/>
  <c r="BE46" i="13"/>
  <c r="BF46" i="13"/>
  <c r="BG46" i="13"/>
  <c r="BH46" i="13"/>
  <c r="BI46" i="13"/>
  <c r="BJ46" i="13"/>
  <c r="BK46" i="13"/>
  <c r="BL46" i="13"/>
  <c r="BM46" i="13"/>
  <c r="BN46" i="13"/>
  <c r="C2238" i="13"/>
  <c r="BO46" i="13"/>
  <c r="Z46" i="16"/>
  <c r="BP46" i="13"/>
  <c r="BQ46" i="13"/>
  <c r="BR46" i="13"/>
  <c r="BS46" i="13"/>
  <c r="AV47" i="13"/>
  <c r="AW47" i="13"/>
  <c r="AX47" i="13"/>
  <c r="AY47" i="13"/>
  <c r="AZ47" i="13"/>
  <c r="BA47" i="13"/>
  <c r="BB47" i="13"/>
  <c r="BC47" i="13"/>
  <c r="BD47" i="13"/>
  <c r="BE47" i="13"/>
  <c r="BF47" i="13"/>
  <c r="BG47" i="13"/>
  <c r="BH47" i="13"/>
  <c r="BI47" i="13"/>
  <c r="BJ47" i="13"/>
  <c r="BK47" i="13"/>
  <c r="BL47" i="13"/>
  <c r="BM47" i="13"/>
  <c r="BN47" i="13"/>
  <c r="BO47" i="13"/>
  <c r="BP47" i="13"/>
  <c r="BQ47" i="13"/>
  <c r="BR47" i="13"/>
  <c r="BS47" i="13"/>
  <c r="AV48" i="13"/>
  <c r="AW48" i="13"/>
  <c r="AX48" i="13"/>
  <c r="AY48" i="13"/>
  <c r="AZ48" i="13"/>
  <c r="BA48" i="13"/>
  <c r="BB48" i="13"/>
  <c r="BC48" i="13"/>
  <c r="BD48" i="13"/>
  <c r="BE48" i="13"/>
  <c r="C2240" i="13"/>
  <c r="BF48" i="13"/>
  <c r="BG48" i="13"/>
  <c r="BH48" i="13"/>
  <c r="BI48" i="13"/>
  <c r="BJ48" i="13"/>
  <c r="BK48" i="13"/>
  <c r="BL48" i="13"/>
  <c r="BM48" i="13"/>
  <c r="BN48" i="13"/>
  <c r="BO48" i="13"/>
  <c r="BP48" i="13"/>
  <c r="BQ48" i="13"/>
  <c r="BR48" i="13"/>
  <c r="BS48" i="13"/>
  <c r="AV49" i="13"/>
  <c r="AW49" i="13"/>
  <c r="AX49" i="13"/>
  <c r="AY49" i="13"/>
  <c r="AZ49" i="13"/>
  <c r="BA49" i="13"/>
  <c r="BB49" i="13"/>
  <c r="BC49" i="13"/>
  <c r="BD49" i="13"/>
  <c r="BE49" i="13"/>
  <c r="BF49" i="13"/>
  <c r="BG49" i="13"/>
  <c r="BH49" i="13"/>
  <c r="BI49" i="13"/>
  <c r="BJ49" i="13"/>
  <c r="BK49" i="13"/>
  <c r="BL49" i="13"/>
  <c r="BM49" i="13"/>
  <c r="BN49" i="13"/>
  <c r="BO49" i="13"/>
  <c r="BP49" i="13"/>
  <c r="BQ49" i="13"/>
  <c r="BR49" i="13"/>
  <c r="BS49" i="13"/>
  <c r="AV50" i="13"/>
  <c r="AW50" i="13"/>
  <c r="AX50" i="13"/>
  <c r="AY50" i="13"/>
  <c r="AZ50" i="13"/>
  <c r="BA50" i="13"/>
  <c r="BB50" i="13"/>
  <c r="BC50" i="13"/>
  <c r="BD50" i="13"/>
  <c r="BE50" i="13"/>
  <c r="BF50" i="13"/>
  <c r="BG50" i="13"/>
  <c r="BH50" i="13"/>
  <c r="BI50" i="13"/>
  <c r="BJ50" i="13"/>
  <c r="BK50" i="13"/>
  <c r="BL50" i="13"/>
  <c r="BM50" i="13"/>
  <c r="BN50" i="13"/>
  <c r="BO50" i="13"/>
  <c r="BP50" i="13"/>
  <c r="BQ50" i="13"/>
  <c r="BR50" i="13"/>
  <c r="BS50" i="13"/>
  <c r="AV51" i="13"/>
  <c r="AW51" i="13"/>
  <c r="AX51" i="13"/>
  <c r="AY51" i="13"/>
  <c r="AZ51" i="13"/>
  <c r="BA51" i="13"/>
  <c r="BB51" i="13"/>
  <c r="BC51" i="13"/>
  <c r="BD51" i="13"/>
  <c r="BE51" i="13"/>
  <c r="BF51" i="13"/>
  <c r="BG51" i="13"/>
  <c r="BH51" i="13"/>
  <c r="BI51" i="13"/>
  <c r="BJ51" i="13"/>
  <c r="BK51" i="13"/>
  <c r="BL51" i="13"/>
  <c r="BM51" i="13"/>
  <c r="BN51" i="13"/>
  <c r="BO51" i="13"/>
  <c r="BP51" i="13"/>
  <c r="BQ51" i="13"/>
  <c r="BR51" i="13"/>
  <c r="BS51" i="13"/>
  <c r="AV52" i="13"/>
  <c r="AW52" i="13"/>
  <c r="AX52" i="13"/>
  <c r="AY52" i="13"/>
  <c r="AZ52" i="13"/>
  <c r="BA52" i="13"/>
  <c r="BB52" i="13"/>
  <c r="BC52" i="13"/>
  <c r="BD52" i="13"/>
  <c r="BE52" i="13"/>
  <c r="BF52" i="13"/>
  <c r="BG52" i="13"/>
  <c r="BH52" i="13"/>
  <c r="BI52" i="13"/>
  <c r="BJ52" i="13"/>
  <c r="BK52" i="13"/>
  <c r="BL52" i="13"/>
  <c r="BM52" i="13"/>
  <c r="BN52" i="13"/>
  <c r="BO52" i="13"/>
  <c r="BP52" i="13"/>
  <c r="BQ52" i="13"/>
  <c r="BR52" i="13"/>
  <c r="BS52" i="13"/>
  <c r="AV53" i="13"/>
  <c r="AW53" i="13"/>
  <c r="AX53" i="13"/>
  <c r="AY53" i="13"/>
  <c r="AZ53" i="13"/>
  <c r="BA53" i="13"/>
  <c r="BB53" i="13"/>
  <c r="BC53" i="13"/>
  <c r="BD53" i="13"/>
  <c r="BE53" i="13"/>
  <c r="BF53" i="13"/>
  <c r="BG53" i="13"/>
  <c r="BH53" i="13"/>
  <c r="BI53" i="13"/>
  <c r="BJ53" i="13"/>
  <c r="BK53" i="13"/>
  <c r="BL53" i="13"/>
  <c r="BM53" i="13"/>
  <c r="BN53" i="13"/>
  <c r="BO53" i="13"/>
  <c r="BP53" i="13"/>
  <c r="BQ53" i="13"/>
  <c r="BR53" i="13"/>
  <c r="BS53" i="13"/>
  <c r="AV54" i="13"/>
  <c r="AW54" i="13"/>
  <c r="AX54" i="13"/>
  <c r="AY54" i="13"/>
  <c r="AZ54" i="13"/>
  <c r="BA54" i="13"/>
  <c r="BB54" i="13"/>
  <c r="BC54" i="13"/>
  <c r="BD54" i="13"/>
  <c r="BE54" i="13"/>
  <c r="BF54" i="13"/>
  <c r="BG54" i="13"/>
  <c r="BH54" i="13"/>
  <c r="BI54" i="13"/>
  <c r="BJ54" i="13"/>
  <c r="BK54" i="13"/>
  <c r="BL54" i="13"/>
  <c r="BM54" i="13"/>
  <c r="BN54" i="13"/>
  <c r="BO54" i="13"/>
  <c r="BP54" i="13"/>
  <c r="BQ54" i="13"/>
  <c r="BR54" i="13"/>
  <c r="BS54" i="13"/>
  <c r="AV55" i="13"/>
  <c r="AW55" i="13"/>
  <c r="AX55" i="13"/>
  <c r="AY55" i="13"/>
  <c r="AZ55" i="13"/>
  <c r="BA55" i="13"/>
  <c r="BB55" i="13"/>
  <c r="BC55" i="13"/>
  <c r="BD55" i="13"/>
  <c r="BE55" i="13"/>
  <c r="BF55" i="13"/>
  <c r="BG55" i="13"/>
  <c r="BH55" i="13"/>
  <c r="BI55" i="13"/>
  <c r="BJ55" i="13"/>
  <c r="BK55" i="13"/>
  <c r="BL55" i="13"/>
  <c r="BM55" i="13"/>
  <c r="BN55" i="13"/>
  <c r="BO55" i="13"/>
  <c r="BP55" i="13"/>
  <c r="BQ55" i="13"/>
  <c r="BR55" i="13"/>
  <c r="BS55" i="13"/>
  <c r="AV56" i="13"/>
  <c r="AW56" i="13"/>
  <c r="AX56" i="13"/>
  <c r="AY56" i="13"/>
  <c r="AZ56" i="13"/>
  <c r="BA56" i="13"/>
  <c r="BB56" i="13"/>
  <c r="BC56" i="13"/>
  <c r="BD56" i="13"/>
  <c r="BE56" i="13"/>
  <c r="BF56" i="13"/>
  <c r="BG56" i="13"/>
  <c r="BH56" i="13"/>
  <c r="BI56" i="13"/>
  <c r="BJ56" i="13"/>
  <c r="BK56" i="13"/>
  <c r="BL56" i="13"/>
  <c r="BM56" i="13"/>
  <c r="BN56" i="13"/>
  <c r="BO56" i="13"/>
  <c r="BP56" i="13"/>
  <c r="BQ56" i="13"/>
  <c r="BR56" i="13"/>
  <c r="BS56" i="13"/>
  <c r="AV57" i="13"/>
  <c r="AW57" i="13"/>
  <c r="AX57" i="13"/>
  <c r="AY57" i="13"/>
  <c r="AZ57" i="13"/>
  <c r="BA57" i="13"/>
  <c r="BB57" i="13"/>
  <c r="BC57" i="13"/>
  <c r="BD57" i="13"/>
  <c r="BE57" i="13"/>
  <c r="BF57" i="13"/>
  <c r="BG57" i="13"/>
  <c r="BH57" i="13"/>
  <c r="BI57" i="13"/>
  <c r="BJ57" i="13"/>
  <c r="BK57" i="13"/>
  <c r="BL57" i="13"/>
  <c r="BM57" i="13"/>
  <c r="BN57" i="13"/>
  <c r="BO57" i="13"/>
  <c r="BP57" i="13"/>
  <c r="BQ57" i="13"/>
  <c r="BR57" i="13"/>
  <c r="BS57" i="13"/>
  <c r="AV58" i="13"/>
  <c r="AW58" i="13"/>
  <c r="AX58" i="13"/>
  <c r="AY58" i="13"/>
  <c r="AZ58" i="13"/>
  <c r="BA58" i="13"/>
  <c r="BB58" i="13"/>
  <c r="BC58" i="13"/>
  <c r="BD58" i="13"/>
  <c r="BE58" i="13"/>
  <c r="BF58" i="13"/>
  <c r="BG58" i="13"/>
  <c r="BH58" i="13"/>
  <c r="BI58" i="13"/>
  <c r="BJ58" i="13"/>
  <c r="BK58" i="13"/>
  <c r="BL58" i="13"/>
  <c r="BM58" i="13"/>
  <c r="BN58" i="13"/>
  <c r="BO58" i="13"/>
  <c r="BP58" i="13"/>
  <c r="BQ58" i="13"/>
  <c r="BR58" i="13"/>
  <c r="BS58" i="13"/>
  <c r="AV59" i="13"/>
  <c r="AW59" i="13"/>
  <c r="AX59" i="13"/>
  <c r="AY59" i="13"/>
  <c r="AZ59" i="13"/>
  <c r="BA59" i="13"/>
  <c r="BB59" i="13"/>
  <c r="BC59" i="13"/>
  <c r="BD59" i="13"/>
  <c r="BE59" i="13"/>
  <c r="BF59" i="13"/>
  <c r="BG59" i="13"/>
  <c r="BH59" i="13"/>
  <c r="BI59" i="13"/>
  <c r="BJ59" i="13"/>
  <c r="BK59" i="13"/>
  <c r="BL59" i="13"/>
  <c r="BM59" i="13"/>
  <c r="BN59" i="13"/>
  <c r="BO59" i="13"/>
  <c r="BP59" i="13"/>
  <c r="BQ59" i="13"/>
  <c r="BR59" i="13"/>
  <c r="BS59" i="13"/>
  <c r="AV60" i="13"/>
  <c r="AW60" i="13"/>
  <c r="AX60" i="13"/>
  <c r="AY60" i="13"/>
  <c r="AZ60" i="13"/>
  <c r="BA60" i="13"/>
  <c r="BB60" i="13"/>
  <c r="BC60" i="13"/>
  <c r="BD60" i="13"/>
  <c r="BE60" i="13"/>
  <c r="BF60" i="13"/>
  <c r="BG60" i="13"/>
  <c r="BH60" i="13"/>
  <c r="BI60" i="13"/>
  <c r="BJ60" i="13"/>
  <c r="BK60" i="13"/>
  <c r="BL60" i="13"/>
  <c r="BM60" i="13"/>
  <c r="BN60" i="13"/>
  <c r="BO60" i="13"/>
  <c r="BP60" i="13"/>
  <c r="BQ60" i="13"/>
  <c r="BR60" i="13"/>
  <c r="BS60" i="13"/>
  <c r="AV61" i="13"/>
  <c r="AW61" i="13"/>
  <c r="AX61" i="13"/>
  <c r="AY61" i="13"/>
  <c r="AZ61" i="13"/>
  <c r="BA61" i="13"/>
  <c r="BB61" i="13"/>
  <c r="BC61" i="13"/>
  <c r="BD61" i="13"/>
  <c r="BE61" i="13"/>
  <c r="BF61" i="13"/>
  <c r="BG61" i="13"/>
  <c r="BH61" i="13"/>
  <c r="BI61" i="13"/>
  <c r="BJ61" i="13"/>
  <c r="BK61" i="13"/>
  <c r="BL61" i="13"/>
  <c r="BM61" i="13"/>
  <c r="BN61" i="13"/>
  <c r="BO61" i="13"/>
  <c r="BP61" i="13"/>
  <c r="BQ61" i="13"/>
  <c r="BR61" i="13"/>
  <c r="BS61" i="13"/>
  <c r="AV62" i="13"/>
  <c r="AW62" i="13"/>
  <c r="AX62" i="13"/>
  <c r="AY62" i="13"/>
  <c r="AZ62" i="13"/>
  <c r="BA62" i="13"/>
  <c r="BB62" i="13"/>
  <c r="BC62" i="13"/>
  <c r="BD62" i="13"/>
  <c r="BE62" i="13"/>
  <c r="BF62" i="13"/>
  <c r="BG62" i="13"/>
  <c r="BH62" i="13"/>
  <c r="BI62" i="13"/>
  <c r="BJ62" i="13"/>
  <c r="BK62" i="13"/>
  <c r="BL62" i="13"/>
  <c r="BM62" i="13"/>
  <c r="BN62" i="13"/>
  <c r="BO62" i="13"/>
  <c r="BP62" i="13"/>
  <c r="BQ62" i="13"/>
  <c r="BR62" i="13"/>
  <c r="BS62" i="13"/>
  <c r="AV63" i="13"/>
  <c r="AW63" i="13"/>
  <c r="AX63" i="13"/>
  <c r="AY63" i="13"/>
  <c r="AZ63" i="13"/>
  <c r="BA63" i="13"/>
  <c r="BB63" i="13"/>
  <c r="BC63" i="13"/>
  <c r="BD63" i="13"/>
  <c r="BE63" i="13"/>
  <c r="BF63" i="13"/>
  <c r="BG63" i="13"/>
  <c r="BH63" i="13"/>
  <c r="BI63" i="13"/>
  <c r="BJ63" i="13"/>
  <c r="BK63" i="13"/>
  <c r="BL63" i="13"/>
  <c r="BM63" i="13"/>
  <c r="BN63" i="13"/>
  <c r="BO63" i="13"/>
  <c r="BP63" i="13"/>
  <c r="BQ63" i="13"/>
  <c r="BR63" i="13"/>
  <c r="BS63" i="13"/>
  <c r="AV64" i="13"/>
  <c r="AW64" i="13"/>
  <c r="AX64" i="13"/>
  <c r="AY64" i="13"/>
  <c r="AZ64" i="13"/>
  <c r="BA64" i="13"/>
  <c r="BB64" i="13"/>
  <c r="BC64" i="13"/>
  <c r="BD64" i="13"/>
  <c r="BE64" i="13"/>
  <c r="BF64" i="13"/>
  <c r="BG64" i="13"/>
  <c r="BH64" i="13"/>
  <c r="BI64" i="13"/>
  <c r="BJ64" i="13"/>
  <c r="BK64" i="13"/>
  <c r="BL64" i="13"/>
  <c r="BM64" i="13"/>
  <c r="BN64" i="13"/>
  <c r="BO64" i="13"/>
  <c r="BP64" i="13"/>
  <c r="BQ64" i="13"/>
  <c r="BR64" i="13"/>
  <c r="BS64" i="13"/>
  <c r="AV65" i="13"/>
  <c r="AW65" i="13"/>
  <c r="AX65" i="13"/>
  <c r="AY65" i="13"/>
  <c r="AZ65" i="13"/>
  <c r="BA65" i="13"/>
  <c r="BB65" i="13"/>
  <c r="BC65" i="13"/>
  <c r="BD65" i="13"/>
  <c r="BE65" i="13"/>
  <c r="BF65" i="13"/>
  <c r="BG65" i="13"/>
  <c r="BH65" i="13"/>
  <c r="BI65" i="13"/>
  <c r="BJ65" i="13"/>
  <c r="BK65" i="13"/>
  <c r="BL65" i="13"/>
  <c r="BM65" i="13"/>
  <c r="BN65" i="13"/>
  <c r="BO65" i="13"/>
  <c r="BP65" i="13"/>
  <c r="BQ65" i="13"/>
  <c r="BR65" i="13"/>
  <c r="BS65" i="13"/>
  <c r="AV66" i="13"/>
  <c r="AW66" i="13"/>
  <c r="AX66" i="13"/>
  <c r="AY66" i="13"/>
  <c r="AZ66" i="13"/>
  <c r="BA66" i="13"/>
  <c r="BB66" i="13"/>
  <c r="BC66" i="13"/>
  <c r="BD66" i="13"/>
  <c r="BE66" i="13"/>
  <c r="BF66" i="13"/>
  <c r="BG66" i="13"/>
  <c r="BH66" i="13"/>
  <c r="BI66" i="13"/>
  <c r="BJ66" i="13"/>
  <c r="BK66" i="13"/>
  <c r="BL66" i="13"/>
  <c r="BM66" i="13"/>
  <c r="BN66" i="13"/>
  <c r="BO66" i="13"/>
  <c r="BP66" i="13"/>
  <c r="BQ66" i="13"/>
  <c r="BR66" i="13"/>
  <c r="BS66" i="13"/>
  <c r="AV67" i="13"/>
  <c r="AW67" i="13"/>
  <c r="AX67" i="13"/>
  <c r="AY67" i="13"/>
  <c r="AZ67" i="13"/>
  <c r="BA67" i="13"/>
  <c r="BB67" i="13"/>
  <c r="BC67" i="13"/>
  <c r="BD67" i="13"/>
  <c r="BE67" i="13"/>
  <c r="BF67" i="13"/>
  <c r="BG67" i="13"/>
  <c r="BH67" i="13"/>
  <c r="BI67" i="13"/>
  <c r="BJ67" i="13"/>
  <c r="BK67" i="13"/>
  <c r="BL67" i="13"/>
  <c r="BM67" i="13"/>
  <c r="BN67" i="13"/>
  <c r="BO67" i="13"/>
  <c r="BP67" i="13"/>
  <c r="BQ67" i="13"/>
  <c r="BR67" i="13"/>
  <c r="BS67" i="13"/>
  <c r="AV68" i="13"/>
  <c r="AW68" i="13"/>
  <c r="AX68" i="13"/>
  <c r="AY68" i="13"/>
  <c r="AZ68" i="13"/>
  <c r="BA68" i="13"/>
  <c r="BB68" i="13"/>
  <c r="BC68" i="13"/>
  <c r="BD68" i="13"/>
  <c r="BE68" i="13"/>
  <c r="BF68" i="13"/>
  <c r="BG68" i="13"/>
  <c r="BH68" i="13"/>
  <c r="BI68" i="13"/>
  <c r="BJ68" i="13"/>
  <c r="BK68" i="13"/>
  <c r="BL68" i="13"/>
  <c r="BM68" i="13"/>
  <c r="BN68" i="13"/>
  <c r="BO68" i="13"/>
  <c r="BP68" i="13"/>
  <c r="BQ68" i="13"/>
  <c r="BR68" i="13"/>
  <c r="BS68" i="13"/>
  <c r="AV69" i="13"/>
  <c r="AW69" i="13"/>
  <c r="AX69" i="13"/>
  <c r="AY69" i="13"/>
  <c r="AZ69" i="13"/>
  <c r="BA69" i="13"/>
  <c r="BB69" i="13"/>
  <c r="BC69" i="13"/>
  <c r="BD69" i="13"/>
  <c r="BE69" i="13"/>
  <c r="BF69" i="13"/>
  <c r="BG69" i="13"/>
  <c r="BH69" i="13"/>
  <c r="BI69" i="13"/>
  <c r="BJ69" i="13"/>
  <c r="BK69" i="13"/>
  <c r="BL69" i="13"/>
  <c r="BM69" i="13"/>
  <c r="BN69" i="13"/>
  <c r="BO69" i="13"/>
  <c r="BP69" i="13"/>
  <c r="BQ69" i="13"/>
  <c r="BR69" i="13"/>
  <c r="BS69" i="13"/>
  <c r="AV70" i="13"/>
  <c r="AW70" i="13"/>
  <c r="AX70" i="13"/>
  <c r="AY70" i="13"/>
  <c r="AZ70" i="13"/>
  <c r="BA70" i="13"/>
  <c r="BB70" i="13"/>
  <c r="BC70" i="13"/>
  <c r="BD70" i="13"/>
  <c r="BE70" i="13"/>
  <c r="BF70" i="13"/>
  <c r="BG70" i="13"/>
  <c r="BH70" i="13"/>
  <c r="BI70" i="13"/>
  <c r="BJ70" i="13"/>
  <c r="BK70" i="13"/>
  <c r="BL70" i="13"/>
  <c r="BM70" i="13"/>
  <c r="BN70" i="13"/>
  <c r="BO70" i="13"/>
  <c r="BP70" i="13"/>
  <c r="BQ70" i="13"/>
  <c r="BR70" i="13"/>
  <c r="BS70" i="13"/>
  <c r="AV71" i="13"/>
  <c r="AW71" i="13"/>
  <c r="AX71" i="13"/>
  <c r="AY71" i="13"/>
  <c r="AZ71" i="13"/>
  <c r="BA71" i="13"/>
  <c r="BB71" i="13"/>
  <c r="BC71" i="13"/>
  <c r="BD71" i="13"/>
  <c r="BE71" i="13"/>
  <c r="BF71" i="13"/>
  <c r="BG71" i="13"/>
  <c r="BH71" i="13"/>
  <c r="BI71" i="13"/>
  <c r="BJ71" i="13"/>
  <c r="BK71" i="13"/>
  <c r="BL71" i="13"/>
  <c r="BM71" i="13"/>
  <c r="BN71" i="13"/>
  <c r="BO71" i="13"/>
  <c r="BP71" i="13"/>
  <c r="BQ71" i="13"/>
  <c r="BR71" i="13"/>
  <c r="BS71" i="13"/>
  <c r="AV72" i="13"/>
  <c r="AW72" i="13"/>
  <c r="AX72" i="13"/>
  <c r="AY72" i="13"/>
  <c r="AZ72" i="13"/>
  <c r="BA72" i="13"/>
  <c r="BB72" i="13"/>
  <c r="BC72" i="13"/>
  <c r="BD72" i="13"/>
  <c r="BE72" i="13"/>
  <c r="BF72" i="13"/>
  <c r="BG72" i="13"/>
  <c r="BH72" i="13"/>
  <c r="BI72" i="13"/>
  <c r="BJ72" i="13"/>
  <c r="BK72" i="13"/>
  <c r="BL72" i="13"/>
  <c r="BM72" i="13"/>
  <c r="BN72" i="13"/>
  <c r="BO72" i="13"/>
  <c r="BP72" i="13"/>
  <c r="BQ72" i="13"/>
  <c r="BR72" i="13"/>
  <c r="BS72" i="13"/>
  <c r="AV73" i="13"/>
  <c r="AW73" i="13"/>
  <c r="AX73" i="13"/>
  <c r="AY73" i="13"/>
  <c r="AZ73" i="13"/>
  <c r="BA73" i="13"/>
  <c r="BB73" i="13"/>
  <c r="BC73" i="13"/>
  <c r="BD73" i="13"/>
  <c r="BE73" i="13"/>
  <c r="BF73" i="13"/>
  <c r="BG73" i="13"/>
  <c r="BH73" i="13"/>
  <c r="BI73" i="13"/>
  <c r="BJ73" i="13"/>
  <c r="BK73" i="13"/>
  <c r="BL73" i="13"/>
  <c r="BM73" i="13"/>
  <c r="BN73" i="13"/>
  <c r="BO73" i="13"/>
  <c r="BP73" i="13"/>
  <c r="BQ73" i="13"/>
  <c r="BR73" i="13"/>
  <c r="BS73" i="13"/>
  <c r="AV74" i="13"/>
  <c r="AW74" i="13"/>
  <c r="AX74" i="13"/>
  <c r="AY74" i="13"/>
  <c r="AZ74" i="13"/>
  <c r="BA74" i="13"/>
  <c r="BB74" i="13"/>
  <c r="BC74" i="13"/>
  <c r="BD74" i="13"/>
  <c r="BE74" i="13"/>
  <c r="BF74" i="13"/>
  <c r="BG74" i="13"/>
  <c r="BH74" i="13"/>
  <c r="BI74" i="13"/>
  <c r="BJ74" i="13"/>
  <c r="BK74" i="13"/>
  <c r="BL74" i="13"/>
  <c r="BM74" i="13"/>
  <c r="BN74" i="13"/>
  <c r="BO74" i="13"/>
  <c r="BP74" i="13"/>
  <c r="BQ74" i="13"/>
  <c r="BR74" i="13"/>
  <c r="BS74" i="13"/>
  <c r="AV75" i="13"/>
  <c r="AW75" i="13"/>
  <c r="AX75" i="13"/>
  <c r="AY75" i="13"/>
  <c r="AZ75" i="13"/>
  <c r="BA75" i="13"/>
  <c r="BB75" i="13"/>
  <c r="BC75" i="13"/>
  <c r="BD75" i="13"/>
  <c r="BE75" i="13"/>
  <c r="BF75" i="13"/>
  <c r="BG75" i="13"/>
  <c r="BH75" i="13"/>
  <c r="BI75" i="13"/>
  <c r="BJ75" i="13"/>
  <c r="BK75" i="13"/>
  <c r="BL75" i="13"/>
  <c r="BM75" i="13"/>
  <c r="BN75" i="13"/>
  <c r="BO75" i="13"/>
  <c r="BP75" i="13"/>
  <c r="BQ75" i="13"/>
  <c r="BR75" i="13"/>
  <c r="BS75" i="13"/>
  <c r="AV76" i="13"/>
  <c r="AW76" i="13"/>
  <c r="AX76" i="13"/>
  <c r="AY76" i="13"/>
  <c r="AZ76" i="13"/>
  <c r="BA76" i="13"/>
  <c r="BB76" i="13"/>
  <c r="BC76" i="13"/>
  <c r="BD76" i="13"/>
  <c r="BE76" i="13"/>
  <c r="BF76" i="13"/>
  <c r="BG76" i="13"/>
  <c r="BH76" i="13"/>
  <c r="BI76" i="13"/>
  <c r="BJ76" i="13"/>
  <c r="BK76" i="13"/>
  <c r="BL76" i="13"/>
  <c r="BM76" i="13"/>
  <c r="BN76" i="13"/>
  <c r="BO76" i="13"/>
  <c r="BP76" i="13"/>
  <c r="BQ76" i="13"/>
  <c r="BR76" i="13"/>
  <c r="BS76" i="13"/>
  <c r="AV77" i="13"/>
  <c r="AW77" i="13"/>
  <c r="AX77" i="13"/>
  <c r="AY77" i="13"/>
  <c r="AZ77" i="13"/>
  <c r="BA77" i="13"/>
  <c r="BB77" i="13"/>
  <c r="BC77" i="13"/>
  <c r="BD77" i="13"/>
  <c r="BE77" i="13"/>
  <c r="BF77" i="13"/>
  <c r="BG77" i="13"/>
  <c r="BH77" i="13"/>
  <c r="BI77" i="13"/>
  <c r="BJ77" i="13"/>
  <c r="BK77" i="13"/>
  <c r="BL77" i="13"/>
  <c r="BM77" i="13"/>
  <c r="BN77" i="13"/>
  <c r="BO77" i="13"/>
  <c r="BP77" i="13"/>
  <c r="BQ77" i="13"/>
  <c r="BR77" i="13"/>
  <c r="BS77" i="13"/>
  <c r="AV78" i="13"/>
  <c r="AW78" i="13"/>
  <c r="AX78" i="13"/>
  <c r="AY78" i="13"/>
  <c r="AZ78" i="13"/>
  <c r="BA78" i="13"/>
  <c r="BB78" i="13"/>
  <c r="BC78" i="13"/>
  <c r="BD78" i="13"/>
  <c r="BE78" i="13"/>
  <c r="BF78" i="13"/>
  <c r="BG78" i="13"/>
  <c r="BH78" i="13"/>
  <c r="BI78" i="13"/>
  <c r="BJ78" i="13"/>
  <c r="BK78" i="13"/>
  <c r="BL78" i="13"/>
  <c r="BM78" i="13"/>
  <c r="BN78" i="13"/>
  <c r="BO78" i="13"/>
  <c r="BP78" i="13"/>
  <c r="BQ78" i="13"/>
  <c r="BR78" i="13"/>
  <c r="BS78" i="13"/>
  <c r="AV79" i="13"/>
  <c r="AW79" i="13"/>
  <c r="AX79" i="13"/>
  <c r="AY79" i="13"/>
  <c r="AZ79" i="13"/>
  <c r="BA79" i="13"/>
  <c r="BB79" i="13"/>
  <c r="BC79" i="13"/>
  <c r="BD79" i="13"/>
  <c r="BE79" i="13"/>
  <c r="BF79" i="13"/>
  <c r="BG79" i="13"/>
  <c r="BH79" i="13"/>
  <c r="BI79" i="13"/>
  <c r="BJ79" i="13"/>
  <c r="BK79" i="13"/>
  <c r="BL79" i="13"/>
  <c r="BM79" i="13"/>
  <c r="BN79" i="13"/>
  <c r="BO79" i="13"/>
  <c r="BP79" i="13"/>
  <c r="BQ79" i="13"/>
  <c r="BR79" i="13"/>
  <c r="BS79" i="13"/>
  <c r="AV80" i="13"/>
  <c r="AW80" i="13"/>
  <c r="AX80" i="13"/>
  <c r="AY80" i="13"/>
  <c r="AZ80" i="13"/>
  <c r="BA80" i="13"/>
  <c r="BB80" i="13"/>
  <c r="BC80" i="13"/>
  <c r="BD80" i="13"/>
  <c r="BE80" i="13"/>
  <c r="BF80" i="13"/>
  <c r="BG80" i="13"/>
  <c r="BH80" i="13"/>
  <c r="BI80" i="13"/>
  <c r="BJ80" i="13"/>
  <c r="BK80" i="13"/>
  <c r="BL80" i="13"/>
  <c r="BM80" i="13"/>
  <c r="BN80" i="13"/>
  <c r="BO80" i="13"/>
  <c r="BP80" i="13"/>
  <c r="BQ80" i="13"/>
  <c r="BR80" i="13"/>
  <c r="BS80" i="13"/>
  <c r="AV81" i="13"/>
  <c r="AW81" i="13"/>
  <c r="AX81" i="13"/>
  <c r="AY81" i="13"/>
  <c r="AZ81" i="13"/>
  <c r="BA81" i="13"/>
  <c r="BB81" i="13"/>
  <c r="BC81" i="13"/>
  <c r="BD81" i="13"/>
  <c r="BE81" i="13"/>
  <c r="BF81" i="13"/>
  <c r="BG81" i="13"/>
  <c r="BH81" i="13"/>
  <c r="BI81" i="13"/>
  <c r="BJ81" i="13"/>
  <c r="BK81" i="13"/>
  <c r="BL81" i="13"/>
  <c r="BM81" i="13"/>
  <c r="BN81" i="13"/>
  <c r="BO81" i="13"/>
  <c r="BP81" i="13"/>
  <c r="BQ81" i="13"/>
  <c r="BR81" i="13"/>
  <c r="BS81" i="13"/>
  <c r="AU81" i="13"/>
  <c r="AU80" i="13"/>
  <c r="AU79" i="13"/>
  <c r="AU78" i="13"/>
  <c r="AU77" i="13"/>
  <c r="AU76" i="13"/>
  <c r="AU75" i="13"/>
  <c r="AU74" i="13"/>
  <c r="AU73" i="13"/>
  <c r="AU72" i="13"/>
  <c r="AU71" i="13"/>
  <c r="AU70" i="13"/>
  <c r="AU69" i="13"/>
  <c r="AU68" i="13"/>
  <c r="AU67" i="13"/>
  <c r="AU66" i="13"/>
  <c r="AU65" i="13"/>
  <c r="AU64" i="13"/>
  <c r="AU63" i="13"/>
  <c r="AU62" i="13"/>
  <c r="AU61" i="13"/>
  <c r="AU60" i="13"/>
  <c r="AU59" i="13"/>
  <c r="AU58" i="13"/>
  <c r="AU57" i="13"/>
  <c r="AU56" i="13"/>
  <c r="AU55" i="13"/>
  <c r="AU54" i="13"/>
  <c r="AU53" i="13"/>
  <c r="AU52" i="13"/>
  <c r="AU51" i="13"/>
  <c r="AU50" i="13"/>
  <c r="AU49" i="13"/>
  <c r="AU48" i="13"/>
  <c r="AU47" i="13"/>
  <c r="AU46" i="13"/>
  <c r="AU45" i="13"/>
  <c r="AU44" i="13"/>
  <c r="AU43" i="13"/>
  <c r="AU42" i="13"/>
  <c r="AU41" i="13"/>
  <c r="AU40" i="13"/>
  <c r="AU39" i="13"/>
  <c r="AU38" i="13"/>
  <c r="AU37" i="13"/>
  <c r="AU36" i="13"/>
  <c r="AU35" i="13"/>
  <c r="AU34" i="13"/>
  <c r="AU33" i="13"/>
  <c r="AU32" i="13"/>
  <c r="AU31" i="13"/>
  <c r="AU88" i="13"/>
  <c r="AU87" i="13"/>
  <c r="C2223" i="13"/>
  <c r="AU30" i="13"/>
  <c r="AU29" i="13"/>
  <c r="AU28" i="13"/>
  <c r="AU27" i="13"/>
  <c r="AU26" i="13"/>
  <c r="AU25" i="13"/>
  <c r="AU24" i="13"/>
  <c r="AU23" i="13"/>
  <c r="AU22" i="13"/>
  <c r="AU21" i="13"/>
  <c r="AU20" i="13"/>
  <c r="AU19" i="13"/>
  <c r="AU18" i="13"/>
  <c r="AU17" i="13"/>
  <c r="AU16" i="13"/>
  <c r="AU15" i="13"/>
  <c r="AU14" i="13"/>
  <c r="AU13" i="13"/>
  <c r="AU12" i="13"/>
  <c r="AU11" i="13"/>
  <c r="AU10" i="13"/>
  <c r="AU9" i="13"/>
  <c r="AU8" i="13"/>
  <c r="AU7" i="13"/>
  <c r="AU6" i="13"/>
  <c r="AU5" i="13"/>
  <c r="AQ81" i="13"/>
  <c r="AP81" i="13"/>
  <c r="AO81" i="13"/>
  <c r="AN81" i="13"/>
  <c r="AM81" i="13"/>
  <c r="AS88" i="13"/>
  <c r="C2272" i="13"/>
  <c r="AS87" i="13"/>
  <c r="AQ80" i="13"/>
  <c r="AP80" i="13"/>
  <c r="AO80" i="13"/>
  <c r="AN80" i="13"/>
  <c r="AM80" i="13"/>
  <c r="AQ79" i="13"/>
  <c r="AP79" i="13"/>
  <c r="AO79" i="13"/>
  <c r="AN79" i="13"/>
  <c r="AM79" i="13"/>
  <c r="AQ78" i="13"/>
  <c r="AP78" i="13"/>
  <c r="AO78" i="13"/>
  <c r="AN78" i="13"/>
  <c r="AM78" i="13"/>
  <c r="AQ77" i="13"/>
  <c r="AP77" i="13"/>
  <c r="AO77" i="13"/>
  <c r="AN77" i="13"/>
  <c r="AM77" i="13"/>
  <c r="AQ76" i="13"/>
  <c r="AP76" i="13"/>
  <c r="AO76" i="13"/>
  <c r="AN76" i="13"/>
  <c r="AM76" i="13"/>
  <c r="AQ75" i="13"/>
  <c r="AP75" i="13"/>
  <c r="AO75" i="13"/>
  <c r="AN75" i="13"/>
  <c r="AM75" i="13"/>
  <c r="AQ74" i="13"/>
  <c r="AP74" i="13"/>
  <c r="AO74" i="13"/>
  <c r="AN74" i="13"/>
  <c r="AM74" i="13"/>
  <c r="AQ73" i="13"/>
  <c r="AP73" i="13"/>
  <c r="AO73" i="13"/>
  <c r="AN73" i="13"/>
  <c r="AM73" i="13"/>
  <c r="AQ72" i="13"/>
  <c r="AP72" i="13"/>
  <c r="AO72" i="13"/>
  <c r="AN72" i="13"/>
  <c r="AM72" i="13"/>
  <c r="AQ71" i="13"/>
  <c r="AP71" i="13"/>
  <c r="AO71" i="13"/>
  <c r="AN71" i="13"/>
  <c r="AM71" i="13"/>
  <c r="AQ70" i="13"/>
  <c r="AP70" i="13"/>
  <c r="AO70" i="13"/>
  <c r="AN70" i="13"/>
  <c r="AM70" i="13"/>
  <c r="AQ69" i="13"/>
  <c r="AP69" i="13"/>
  <c r="AO69" i="13"/>
  <c r="AN69" i="13"/>
  <c r="AM69" i="13"/>
  <c r="AQ68" i="13"/>
  <c r="AP68" i="13"/>
  <c r="AO68" i="13"/>
  <c r="AN68" i="13"/>
  <c r="AM68" i="13"/>
  <c r="AQ67" i="13"/>
  <c r="AP67" i="13"/>
  <c r="AO67" i="13"/>
  <c r="AN67" i="13"/>
  <c r="AM67" i="13"/>
  <c r="AQ66" i="13"/>
  <c r="AP66" i="13"/>
  <c r="AO66" i="13"/>
  <c r="AN66" i="13"/>
  <c r="AM66" i="13"/>
  <c r="AQ65" i="13"/>
  <c r="AP65" i="13"/>
  <c r="AO65" i="13"/>
  <c r="AN65" i="13"/>
  <c r="AM65" i="13"/>
  <c r="AQ64" i="13"/>
  <c r="AP64" i="13"/>
  <c r="AO64" i="13"/>
  <c r="AN64" i="13"/>
  <c r="AM64" i="13"/>
  <c r="AQ63" i="13"/>
  <c r="AP63" i="13"/>
  <c r="AO63" i="13"/>
  <c r="AN63" i="13"/>
  <c r="AM63" i="13"/>
  <c r="AQ62" i="13"/>
  <c r="AP62" i="13"/>
  <c r="AO62" i="13"/>
  <c r="AN62" i="13"/>
  <c r="AM62" i="13"/>
  <c r="AQ61" i="13"/>
  <c r="AP61" i="13"/>
  <c r="AO61" i="13"/>
  <c r="AN61" i="13"/>
  <c r="AM61" i="13"/>
  <c r="AQ60" i="13"/>
  <c r="AP60" i="13"/>
  <c r="AO60" i="13"/>
  <c r="AN60" i="13"/>
  <c r="AM60" i="13"/>
  <c r="AQ59" i="13"/>
  <c r="AP59" i="13"/>
  <c r="AO59" i="13"/>
  <c r="AN59" i="13"/>
  <c r="AM59" i="13"/>
  <c r="AQ58" i="13"/>
  <c r="AP58" i="13"/>
  <c r="AO58" i="13"/>
  <c r="AN58" i="13"/>
  <c r="AM58" i="13"/>
  <c r="AQ57" i="13"/>
  <c r="AP57" i="13"/>
  <c r="AO57" i="13"/>
  <c r="AN57" i="13"/>
  <c r="AM57" i="13"/>
  <c r="AQ56" i="13"/>
  <c r="AP56" i="13"/>
  <c r="AO56" i="13"/>
  <c r="AN56" i="13"/>
  <c r="AM56" i="13"/>
  <c r="AQ55" i="13"/>
  <c r="AP55" i="13"/>
  <c r="AO55" i="13"/>
  <c r="AN55" i="13"/>
  <c r="AM55" i="13"/>
  <c r="AQ54" i="13"/>
  <c r="AP54" i="13"/>
  <c r="AO54" i="13"/>
  <c r="AN54" i="13"/>
  <c r="AM54" i="13"/>
  <c r="AQ53" i="13"/>
  <c r="AP53" i="13"/>
  <c r="AO53" i="13"/>
  <c r="AN53" i="13"/>
  <c r="AM53" i="13"/>
  <c r="AQ52" i="13"/>
  <c r="AP52" i="13"/>
  <c r="AO52" i="13"/>
  <c r="AN52" i="13"/>
  <c r="AM52" i="13"/>
  <c r="AQ51" i="13"/>
  <c r="AP51" i="13"/>
  <c r="AO51" i="13"/>
  <c r="AN51" i="13"/>
  <c r="AM51" i="13"/>
  <c r="AQ50" i="13"/>
  <c r="AP50" i="13"/>
  <c r="AO50" i="13"/>
  <c r="AN50" i="13"/>
  <c r="AM50" i="13"/>
  <c r="AQ49" i="13"/>
  <c r="AP49" i="13"/>
  <c r="AO49" i="13"/>
  <c r="AN49" i="13"/>
  <c r="AM49" i="13"/>
  <c r="AQ48" i="13"/>
  <c r="AP48" i="13"/>
  <c r="AO48" i="13"/>
  <c r="AN48" i="13"/>
  <c r="AM48" i="13"/>
  <c r="AQ47" i="13"/>
  <c r="AP47" i="13"/>
  <c r="AO47" i="13"/>
  <c r="AN47" i="13"/>
  <c r="AM47" i="13"/>
  <c r="AQ46" i="13"/>
  <c r="AP46" i="13"/>
  <c r="AO46" i="13"/>
  <c r="AN46" i="13"/>
  <c r="AM46" i="13"/>
  <c r="AQ45" i="13"/>
  <c r="AP45" i="13"/>
  <c r="AO45" i="13"/>
  <c r="AN45" i="13"/>
  <c r="AM45" i="13"/>
  <c r="AQ44" i="13"/>
  <c r="AP44" i="13"/>
  <c r="AO44" i="13"/>
  <c r="AN44" i="13"/>
  <c r="AM44" i="13"/>
  <c r="AQ43" i="13"/>
  <c r="AP43" i="13"/>
  <c r="AO43" i="13"/>
  <c r="AN43" i="13"/>
  <c r="AM43" i="13"/>
  <c r="AQ42" i="13"/>
  <c r="AP42" i="13"/>
  <c r="AO42" i="13"/>
  <c r="AN42" i="13"/>
  <c r="AM42" i="13"/>
  <c r="AQ41" i="13"/>
  <c r="AP41" i="13"/>
  <c r="AO41" i="13"/>
  <c r="AN41" i="13"/>
  <c r="AM41" i="13"/>
  <c r="AQ40" i="13"/>
  <c r="AP40" i="13"/>
  <c r="AO40" i="13"/>
  <c r="AN40" i="13"/>
  <c r="AM40" i="13"/>
  <c r="AQ39" i="13"/>
  <c r="AP39" i="13"/>
  <c r="AO39" i="13"/>
  <c r="AN39" i="13"/>
  <c r="AM39" i="13"/>
  <c r="AQ38" i="13"/>
  <c r="AP38" i="13"/>
  <c r="AO38" i="13"/>
  <c r="AN38" i="13"/>
  <c r="AM38" i="13"/>
  <c r="AQ37" i="13"/>
  <c r="AP37" i="13"/>
  <c r="AO37" i="13"/>
  <c r="AN37" i="13"/>
  <c r="AM37" i="13"/>
  <c r="AQ36" i="13"/>
  <c r="AP36" i="13"/>
  <c r="AO36" i="13"/>
  <c r="AN36" i="13"/>
  <c r="AM36" i="13"/>
  <c r="AQ35" i="13"/>
  <c r="AQ88" i="13"/>
  <c r="AQ87" i="13"/>
  <c r="AP35" i="13"/>
  <c r="AO35" i="13"/>
  <c r="AN35" i="13"/>
  <c r="AN88" i="13"/>
  <c r="AN87" i="13"/>
  <c r="AM35" i="13"/>
  <c r="AQ34" i="13"/>
  <c r="AP34" i="13"/>
  <c r="AO34" i="13"/>
  <c r="AN34" i="13"/>
  <c r="AM34" i="13"/>
  <c r="AM88" i="13"/>
  <c r="C2226" i="13"/>
  <c r="AM87" i="13"/>
  <c r="AQ33" i="13"/>
  <c r="AP33" i="13"/>
  <c r="AO33" i="13"/>
  <c r="AN33" i="13"/>
  <c r="AM33" i="13"/>
  <c r="AQ32" i="13"/>
  <c r="AP32" i="13"/>
  <c r="AO32" i="13"/>
  <c r="AN32" i="13"/>
  <c r="AM32" i="13"/>
  <c r="AQ31" i="13"/>
  <c r="AP31" i="13"/>
  <c r="AO31" i="13"/>
  <c r="AN31" i="13"/>
  <c r="AM31" i="13"/>
  <c r="AQ30" i="13"/>
  <c r="AP30" i="13"/>
  <c r="AP88" i="13"/>
  <c r="C2222" i="13"/>
  <c r="AP87" i="13"/>
  <c r="AO30" i="13"/>
  <c r="AN30" i="13"/>
  <c r="AM30" i="13"/>
  <c r="AQ29" i="13"/>
  <c r="AP29" i="13"/>
  <c r="AO29" i="13"/>
  <c r="AN29" i="13"/>
  <c r="AM29" i="13"/>
  <c r="AQ28" i="13"/>
  <c r="AP28" i="13"/>
  <c r="AO28" i="13"/>
  <c r="AN28" i="13"/>
  <c r="AM28" i="13"/>
  <c r="AQ27" i="13"/>
  <c r="AP27" i="13"/>
  <c r="AO27" i="13"/>
  <c r="AO88" i="13"/>
  <c r="AO87" i="13"/>
  <c r="AN27" i="13"/>
  <c r="AM27" i="13"/>
  <c r="AQ26" i="13"/>
  <c r="AP26" i="13"/>
  <c r="AO26" i="13"/>
  <c r="AN26" i="13"/>
  <c r="AM26" i="13"/>
  <c r="AQ25" i="13"/>
  <c r="AP25" i="13"/>
  <c r="AO25" i="13"/>
  <c r="AN25" i="13"/>
  <c r="AM25" i="13"/>
  <c r="AQ24" i="13"/>
  <c r="AP24" i="13"/>
  <c r="AO24" i="13"/>
  <c r="AN24" i="13"/>
  <c r="AM24" i="13"/>
  <c r="AQ23" i="13"/>
  <c r="AP23" i="13"/>
  <c r="AO23" i="13"/>
  <c r="AN23" i="13"/>
  <c r="AM23" i="13"/>
  <c r="AQ22" i="13"/>
  <c r="AP22" i="13"/>
  <c r="AO22" i="13"/>
  <c r="AN22" i="13"/>
  <c r="AM22" i="13"/>
  <c r="AQ21" i="13"/>
  <c r="AP21" i="13"/>
  <c r="AO21" i="13"/>
  <c r="AN21" i="13"/>
  <c r="AM21" i="13"/>
  <c r="AQ20" i="13"/>
  <c r="AP20" i="13"/>
  <c r="AO20" i="13"/>
  <c r="AN20" i="13"/>
  <c r="AM20" i="13"/>
  <c r="AQ19" i="13"/>
  <c r="AP19" i="13"/>
  <c r="AO19" i="13"/>
  <c r="AN19" i="13"/>
  <c r="AM19" i="13"/>
  <c r="AQ18" i="13"/>
  <c r="AP18" i="13"/>
  <c r="AO18" i="13"/>
  <c r="AN18" i="13"/>
  <c r="AM18" i="13"/>
  <c r="AQ17" i="13"/>
  <c r="AP17" i="13"/>
  <c r="AO17" i="13"/>
  <c r="AN17" i="13"/>
  <c r="AM17" i="13"/>
  <c r="AQ16" i="13"/>
  <c r="AP16" i="13"/>
  <c r="AO16" i="13"/>
  <c r="AN16" i="13"/>
  <c r="AM16" i="13"/>
  <c r="AQ15" i="13"/>
  <c r="AP15" i="13"/>
  <c r="AO15" i="13"/>
  <c r="AN15" i="13"/>
  <c r="AM15" i="13"/>
  <c r="AQ14" i="13"/>
  <c r="AP14" i="13"/>
  <c r="AO14" i="13"/>
  <c r="AN14" i="13"/>
  <c r="AM14" i="13"/>
  <c r="AQ13" i="13"/>
  <c r="AP13" i="13"/>
  <c r="AO13" i="13"/>
  <c r="AN13" i="13"/>
  <c r="AM13" i="13"/>
  <c r="AQ12" i="13"/>
  <c r="AP12" i="13"/>
  <c r="AO12" i="13"/>
  <c r="AN12" i="13"/>
  <c r="AM12" i="13"/>
  <c r="AQ11" i="13"/>
  <c r="AP11" i="13"/>
  <c r="AO11" i="13"/>
  <c r="AN11" i="13"/>
  <c r="AM11" i="13"/>
  <c r="AQ10" i="13"/>
  <c r="AP10" i="13"/>
  <c r="C2202" i="13"/>
  <c r="AO10" i="13"/>
  <c r="AN10" i="13"/>
  <c r="AM10" i="13"/>
  <c r="AQ9" i="13"/>
  <c r="AP9" i="13"/>
  <c r="AO9" i="13"/>
  <c r="AN9" i="13"/>
  <c r="AM9" i="13"/>
  <c r="AQ8" i="13"/>
  <c r="AP8" i="13"/>
  <c r="AO8" i="13"/>
  <c r="AN8" i="13"/>
  <c r="AM8" i="13"/>
  <c r="AQ7" i="13"/>
  <c r="AP7" i="13"/>
  <c r="AO7" i="13"/>
  <c r="AN7" i="13"/>
  <c r="AM7" i="13"/>
  <c r="AQ6" i="13"/>
  <c r="AP6" i="13"/>
  <c r="AO6" i="13"/>
  <c r="AN6" i="13"/>
  <c r="AM6" i="13"/>
  <c r="AQ5" i="13"/>
  <c r="AP5" i="13"/>
  <c r="AO5" i="13"/>
  <c r="AN5" i="13"/>
  <c r="AM5" i="13"/>
  <c r="AG81" i="13"/>
  <c r="AG80" i="13"/>
  <c r="AG88" i="13"/>
  <c r="AG87" i="13"/>
  <c r="AG79" i="13"/>
  <c r="AG78" i="13"/>
  <c r="AG77" i="13"/>
  <c r="AG76" i="13"/>
  <c r="AG75" i="13"/>
  <c r="AG74" i="13"/>
  <c r="AG73" i="13"/>
  <c r="AG72" i="13"/>
  <c r="AG71" i="13"/>
  <c r="AG70" i="13"/>
  <c r="AG69" i="13"/>
  <c r="AG68" i="13"/>
  <c r="AG67" i="13"/>
  <c r="AG66" i="13"/>
  <c r="AG65" i="13"/>
  <c r="AG64" i="13"/>
  <c r="AG63" i="13"/>
  <c r="AG62" i="13"/>
  <c r="AG61" i="13"/>
  <c r="AG60" i="13"/>
  <c r="AG59" i="13"/>
  <c r="AG58" i="13"/>
  <c r="AG57" i="13"/>
  <c r="AG56" i="13"/>
  <c r="AG55" i="13"/>
  <c r="AG54" i="13"/>
  <c r="AG53" i="13"/>
  <c r="AG52" i="13"/>
  <c r="AG51" i="13"/>
  <c r="AG50" i="13"/>
  <c r="AG49" i="13"/>
  <c r="AG48" i="13"/>
  <c r="AG47" i="13"/>
  <c r="AG46" i="13"/>
  <c r="AG45" i="13"/>
  <c r="AG44" i="13"/>
  <c r="AG43" i="13"/>
  <c r="AG42" i="13"/>
  <c r="AG41" i="13"/>
  <c r="AG40" i="13"/>
  <c r="AG39" i="13"/>
  <c r="AG38" i="13"/>
  <c r="AG37" i="13"/>
  <c r="AG36" i="13"/>
  <c r="AG35" i="13"/>
  <c r="AG34" i="13"/>
  <c r="AG33" i="13"/>
  <c r="AG32" i="13"/>
  <c r="AG31" i="13"/>
  <c r="AG30" i="13"/>
  <c r="AG29" i="13"/>
  <c r="AG28" i="13"/>
  <c r="AG27" i="13"/>
  <c r="AG26" i="13"/>
  <c r="AG25" i="13"/>
  <c r="AG24" i="13"/>
  <c r="AG23" i="13"/>
  <c r="AG22" i="13"/>
  <c r="AG21" i="13"/>
  <c r="AG20" i="13"/>
  <c r="AG19" i="13"/>
  <c r="AG18" i="13"/>
  <c r="AG17" i="13"/>
  <c r="AG16" i="13"/>
  <c r="AG15" i="13"/>
  <c r="AG14" i="13"/>
  <c r="AG13" i="13"/>
  <c r="AG12" i="13"/>
  <c r="AG11" i="13"/>
  <c r="AG10" i="13"/>
  <c r="AG9" i="13"/>
  <c r="AG8" i="13"/>
  <c r="AG7" i="13"/>
  <c r="AG6" i="13"/>
  <c r="AG5" i="13"/>
  <c r="AB5" i="13"/>
  <c r="AB88" i="13"/>
  <c r="AB87" i="13"/>
  <c r="AC5" i="13"/>
  <c r="AC88" i="13"/>
  <c r="AC87" i="13"/>
  <c r="AD5" i="13"/>
  <c r="AD88" i="13"/>
  <c r="AD87" i="13"/>
  <c r="AE5" i="13"/>
  <c r="AE88" i="13"/>
  <c r="AE87" i="13"/>
  <c r="AB6" i="13"/>
  <c r="AC6" i="13"/>
  <c r="AD6" i="13"/>
  <c r="AE6" i="13"/>
  <c r="AB7" i="13"/>
  <c r="AC7" i="13"/>
  <c r="AD7" i="13"/>
  <c r="AE7" i="13"/>
  <c r="AB8" i="13"/>
  <c r="AC8" i="13"/>
  <c r="AD8" i="13"/>
  <c r="AE8" i="13"/>
  <c r="AB9" i="13"/>
  <c r="AC9" i="13"/>
  <c r="AD9" i="13"/>
  <c r="AE9" i="13"/>
  <c r="AB10" i="13"/>
  <c r="AC10" i="13"/>
  <c r="AD10" i="13"/>
  <c r="AE10" i="13"/>
  <c r="AB11" i="13"/>
  <c r="AC11" i="13"/>
  <c r="AD11" i="13"/>
  <c r="AE11" i="13"/>
  <c r="AB12" i="13"/>
  <c r="AC12" i="13"/>
  <c r="AD12" i="13"/>
  <c r="AE12" i="13"/>
  <c r="AB13" i="13"/>
  <c r="AC13" i="13"/>
  <c r="AD13" i="13"/>
  <c r="AE13" i="13"/>
  <c r="AB14" i="13"/>
  <c r="AC14" i="13"/>
  <c r="AD14" i="13"/>
  <c r="AE14" i="13"/>
  <c r="AB15" i="13"/>
  <c r="AC15" i="13"/>
  <c r="AD15" i="13"/>
  <c r="AE15" i="13"/>
  <c r="AB16" i="13"/>
  <c r="AC16" i="13"/>
  <c r="AD16" i="13"/>
  <c r="AE16" i="13"/>
  <c r="AB17" i="13"/>
  <c r="AC17" i="13"/>
  <c r="AD17" i="13"/>
  <c r="AE17" i="13"/>
  <c r="AB18" i="13"/>
  <c r="AC18" i="13"/>
  <c r="AD18" i="13"/>
  <c r="AE18" i="13"/>
  <c r="AB19" i="13"/>
  <c r="AC19" i="13"/>
  <c r="AD19" i="13"/>
  <c r="AE19" i="13"/>
  <c r="AB20" i="13"/>
  <c r="AC20" i="13"/>
  <c r="AD20" i="13"/>
  <c r="AE20" i="13"/>
  <c r="AB21" i="13"/>
  <c r="AC21" i="13"/>
  <c r="AD21" i="13"/>
  <c r="AE21" i="13"/>
  <c r="AB22" i="13"/>
  <c r="AC22" i="13"/>
  <c r="AD22" i="13"/>
  <c r="AE22" i="13"/>
  <c r="AB23" i="13"/>
  <c r="AC23" i="13"/>
  <c r="AD23" i="13"/>
  <c r="AE23" i="13"/>
  <c r="AB24" i="13"/>
  <c r="AC24" i="13"/>
  <c r="AD24" i="13"/>
  <c r="AE24" i="13"/>
  <c r="AB25" i="13"/>
  <c r="AC25" i="13"/>
  <c r="AD25" i="13"/>
  <c r="AE25" i="13"/>
  <c r="AB26" i="13"/>
  <c r="AC26" i="13"/>
  <c r="AD26" i="13"/>
  <c r="AE26" i="13"/>
  <c r="AB27" i="13"/>
  <c r="AC27" i="13"/>
  <c r="AD27" i="13"/>
  <c r="AE27" i="13"/>
  <c r="AB28" i="13"/>
  <c r="AC28" i="13"/>
  <c r="AD28" i="13"/>
  <c r="AE28" i="13"/>
  <c r="AB29" i="13"/>
  <c r="AC29" i="13"/>
  <c r="AD29" i="13"/>
  <c r="AE29" i="13"/>
  <c r="AB30" i="13"/>
  <c r="AC30" i="13"/>
  <c r="AD30" i="13"/>
  <c r="AE30" i="13"/>
  <c r="AB31" i="13"/>
  <c r="AC31" i="13"/>
  <c r="AD31" i="13"/>
  <c r="AE31" i="13"/>
  <c r="AB32" i="13"/>
  <c r="AC32" i="13"/>
  <c r="AD32" i="13"/>
  <c r="AE32" i="13"/>
  <c r="AB33" i="13"/>
  <c r="AC33" i="13"/>
  <c r="C2225" i="13"/>
  <c r="AD33" i="13"/>
  <c r="AE33" i="13"/>
  <c r="AB34" i="13"/>
  <c r="AC34" i="13"/>
  <c r="AD34" i="13"/>
  <c r="AE34" i="13"/>
  <c r="AB35" i="13"/>
  <c r="AC35" i="13"/>
  <c r="AD35" i="13"/>
  <c r="AE35" i="13"/>
  <c r="AB36" i="13"/>
  <c r="AC36" i="13"/>
  <c r="AD36" i="13"/>
  <c r="AE36" i="13"/>
  <c r="AB37" i="13"/>
  <c r="AC37" i="13"/>
  <c r="AD37" i="13"/>
  <c r="AE37" i="13"/>
  <c r="AB38" i="13"/>
  <c r="AC38" i="13"/>
  <c r="AD38" i="13"/>
  <c r="AE38" i="13"/>
  <c r="AB39" i="13"/>
  <c r="AC39" i="13"/>
  <c r="AD39" i="13"/>
  <c r="AE39" i="13"/>
  <c r="AB40" i="13"/>
  <c r="AC40" i="13"/>
  <c r="AD40" i="13"/>
  <c r="AE40" i="13"/>
  <c r="AB41" i="13"/>
  <c r="AC41" i="13"/>
  <c r="AD41" i="13"/>
  <c r="AE41" i="13"/>
  <c r="AB42" i="13"/>
  <c r="AC42" i="13"/>
  <c r="AD42" i="13"/>
  <c r="AE42" i="13"/>
  <c r="AB43" i="13"/>
  <c r="AC43" i="13"/>
  <c r="AD43" i="13"/>
  <c r="AE43" i="13"/>
  <c r="AB44" i="13"/>
  <c r="AC44" i="13"/>
  <c r="AD44" i="13"/>
  <c r="AE44" i="13"/>
  <c r="AB45" i="13"/>
  <c r="AC45" i="13"/>
  <c r="AD45" i="13"/>
  <c r="AE45" i="13"/>
  <c r="AB46" i="13"/>
  <c r="AC46" i="13"/>
  <c r="AD46" i="13"/>
  <c r="AE46" i="13"/>
  <c r="AB47" i="13"/>
  <c r="AC47" i="13"/>
  <c r="AD47" i="13"/>
  <c r="AE47" i="13"/>
  <c r="AB48" i="13"/>
  <c r="AC48" i="13"/>
  <c r="AD48" i="13"/>
  <c r="AE48" i="13"/>
  <c r="AB49" i="13"/>
  <c r="AC49" i="13"/>
  <c r="AD49" i="13"/>
  <c r="AE49" i="13"/>
  <c r="AB50" i="13"/>
  <c r="AC50" i="13"/>
  <c r="AD50" i="13"/>
  <c r="AE50" i="13"/>
  <c r="AB51" i="13"/>
  <c r="AC51" i="13"/>
  <c r="AD51" i="13"/>
  <c r="AE51" i="13"/>
  <c r="AB52" i="13"/>
  <c r="AC52" i="13"/>
  <c r="AD52" i="13"/>
  <c r="AE52" i="13"/>
  <c r="AB53" i="13"/>
  <c r="AC53" i="13"/>
  <c r="AD53" i="13"/>
  <c r="AE53" i="13"/>
  <c r="AB54" i="13"/>
  <c r="AC54" i="13"/>
  <c r="AD54" i="13"/>
  <c r="AE54" i="13"/>
  <c r="AB55" i="13"/>
  <c r="AC55" i="13"/>
  <c r="AD55" i="13"/>
  <c r="AE55" i="13"/>
  <c r="AB56" i="13"/>
  <c r="AC56" i="13"/>
  <c r="AD56" i="13"/>
  <c r="AE56" i="13"/>
  <c r="AB57" i="13"/>
  <c r="AC57" i="13"/>
  <c r="AD57" i="13"/>
  <c r="AE57" i="13"/>
  <c r="AB58" i="13"/>
  <c r="AC58" i="13"/>
  <c r="AD58" i="13"/>
  <c r="AE58" i="13"/>
  <c r="AB59" i="13"/>
  <c r="AC59" i="13"/>
  <c r="AD59" i="13"/>
  <c r="AE59" i="13"/>
  <c r="AB60" i="13"/>
  <c r="AC60" i="13"/>
  <c r="AD60" i="13"/>
  <c r="AE60" i="13"/>
  <c r="AB61" i="13"/>
  <c r="AC61" i="13"/>
  <c r="AD61" i="13"/>
  <c r="AE61" i="13"/>
  <c r="AB62" i="13"/>
  <c r="AC62" i="13"/>
  <c r="AD62" i="13"/>
  <c r="AE62" i="13"/>
  <c r="AB63" i="13"/>
  <c r="AC63" i="13"/>
  <c r="AD63" i="13"/>
  <c r="AE63" i="13"/>
  <c r="AB64" i="13"/>
  <c r="AC64" i="13"/>
  <c r="AD64" i="13"/>
  <c r="AE64" i="13"/>
  <c r="AB65" i="13"/>
  <c r="AC65" i="13"/>
  <c r="AD65" i="13"/>
  <c r="AE65" i="13"/>
  <c r="AB66" i="13"/>
  <c r="AC66" i="13"/>
  <c r="AD66" i="13"/>
  <c r="AE66" i="13"/>
  <c r="AB67" i="13"/>
  <c r="AC67" i="13"/>
  <c r="AD67" i="13"/>
  <c r="AE67" i="13"/>
  <c r="AB68" i="13"/>
  <c r="AC68" i="13"/>
  <c r="AD68" i="13"/>
  <c r="AE68" i="13"/>
  <c r="AB69" i="13"/>
  <c r="AC69" i="13"/>
  <c r="AD69" i="13"/>
  <c r="AE69" i="13"/>
  <c r="AB70" i="13"/>
  <c r="AC70" i="13"/>
  <c r="AD70" i="13"/>
  <c r="AE70" i="13"/>
  <c r="AB71" i="13"/>
  <c r="AC71" i="13"/>
  <c r="AD71" i="13"/>
  <c r="AE71" i="13"/>
  <c r="AB72" i="13"/>
  <c r="AC72" i="13"/>
  <c r="AD72" i="13"/>
  <c r="AE72" i="13"/>
  <c r="AB73" i="13"/>
  <c r="AC73" i="13"/>
  <c r="AD73" i="13"/>
  <c r="AE73" i="13"/>
  <c r="AB74" i="13"/>
  <c r="AC74" i="13"/>
  <c r="AD74" i="13"/>
  <c r="AE74" i="13"/>
  <c r="AB75" i="13"/>
  <c r="AC75" i="13"/>
  <c r="AD75" i="13"/>
  <c r="AE75" i="13"/>
  <c r="AB76" i="13"/>
  <c r="AC76" i="13"/>
  <c r="AD76" i="13"/>
  <c r="AE76" i="13"/>
  <c r="AB77" i="13"/>
  <c r="AC77" i="13"/>
  <c r="AD77" i="13"/>
  <c r="AE77" i="13"/>
  <c r="AB78" i="13"/>
  <c r="AC78" i="13"/>
  <c r="AD78" i="13"/>
  <c r="AE78" i="13"/>
  <c r="AB79" i="13"/>
  <c r="AC79" i="13"/>
  <c r="AD79" i="13"/>
  <c r="AE79" i="13"/>
  <c r="AB80" i="13"/>
  <c r="AC80" i="13"/>
  <c r="AD80" i="13"/>
  <c r="AE80" i="13"/>
  <c r="AB81" i="13"/>
  <c r="AC81" i="13"/>
  <c r="AD81" i="13"/>
  <c r="AE81" i="13"/>
  <c r="AA81" i="13"/>
  <c r="AA80" i="13"/>
  <c r="AA79" i="13"/>
  <c r="AA78" i="13"/>
  <c r="AA77" i="13"/>
  <c r="AA76" i="13"/>
  <c r="AA75" i="13"/>
  <c r="AA74" i="13"/>
  <c r="AA73" i="13"/>
  <c r="AA72" i="13"/>
  <c r="AA71" i="13"/>
  <c r="AA70" i="13"/>
  <c r="AA69" i="13"/>
  <c r="AA68" i="13"/>
  <c r="AA67" i="13"/>
  <c r="AA66" i="13"/>
  <c r="AA65" i="13"/>
  <c r="AA64" i="13"/>
  <c r="AA63" i="13"/>
  <c r="AA62" i="13"/>
  <c r="AA61" i="13"/>
  <c r="AA60" i="13"/>
  <c r="AA59" i="13"/>
  <c r="AA58" i="13"/>
  <c r="AA57" i="13"/>
  <c r="AA56" i="13"/>
  <c r="AA55" i="13"/>
  <c r="AA54" i="13"/>
  <c r="AA53" i="13"/>
  <c r="AA52" i="13"/>
  <c r="AA51" i="13"/>
  <c r="AA50" i="13"/>
  <c r="AA49" i="13"/>
  <c r="AA48" i="13"/>
  <c r="AA47" i="13"/>
  <c r="AA46" i="13"/>
  <c r="AA45" i="13"/>
  <c r="AA44" i="13"/>
  <c r="AA43" i="13"/>
  <c r="AA42" i="13"/>
  <c r="AA41" i="13"/>
  <c r="AA40" i="13"/>
  <c r="AA39" i="13"/>
  <c r="AA38" i="13"/>
  <c r="AA37" i="13"/>
  <c r="AA36" i="13"/>
  <c r="AA35" i="13"/>
  <c r="AA34" i="13"/>
  <c r="AA33" i="13"/>
  <c r="AA32" i="13"/>
  <c r="AA31" i="13"/>
  <c r="AA30" i="13"/>
  <c r="AA29" i="13"/>
  <c r="AA28" i="13"/>
  <c r="AA27" i="13"/>
  <c r="AA26" i="13"/>
  <c r="AA25" i="13"/>
  <c r="AA24" i="13"/>
  <c r="AA23" i="13"/>
  <c r="AA22" i="13"/>
  <c r="AA21" i="13"/>
  <c r="AA20" i="13"/>
  <c r="AA19" i="13"/>
  <c r="AA18" i="13"/>
  <c r="AA17" i="13"/>
  <c r="AA16" i="13"/>
  <c r="AA15" i="13"/>
  <c r="AA14" i="13"/>
  <c r="AA13" i="13"/>
  <c r="AA12" i="13"/>
  <c r="AA11" i="13"/>
  <c r="AA10" i="13"/>
  <c r="AA9" i="13"/>
  <c r="AA8" i="13"/>
  <c r="AA7" i="13"/>
  <c r="AA6" i="13"/>
  <c r="M12" i="13"/>
  <c r="M13" i="13"/>
  <c r="M14" i="13"/>
  <c r="M15" i="13"/>
  <c r="M16" i="13"/>
  <c r="M17" i="13"/>
  <c r="M18" i="13"/>
  <c r="M19" i="13"/>
  <c r="M88" i="13"/>
  <c r="M87" i="13"/>
  <c r="M20" i="13"/>
  <c r="M21" i="13"/>
  <c r="M22" i="13"/>
  <c r="M23" i="13"/>
  <c r="M24" i="13"/>
  <c r="M25" i="13"/>
  <c r="M26" i="13"/>
  <c r="M27" i="13"/>
  <c r="M28" i="13"/>
  <c r="M29" i="13"/>
  <c r="M30" i="13"/>
  <c r="M31" i="13"/>
  <c r="M32" i="13"/>
  <c r="M33" i="13"/>
  <c r="M34" i="13"/>
  <c r="M35" i="13"/>
  <c r="M36" i="13"/>
  <c r="M37" i="13"/>
  <c r="M38" i="13"/>
  <c r="M39" i="13"/>
  <c r="M40" i="13"/>
  <c r="M41" i="13"/>
  <c r="M42" i="13"/>
  <c r="M43" i="13"/>
  <c r="M44" i="13"/>
  <c r="M45" i="13"/>
  <c r="M46" i="13"/>
  <c r="M47" i="13"/>
  <c r="M48" i="13"/>
  <c r="M49" i="13"/>
  <c r="M50" i="13"/>
  <c r="M51" i="13"/>
  <c r="M52" i="13"/>
  <c r="M53" i="13"/>
  <c r="M54" i="13"/>
  <c r="M55" i="13"/>
  <c r="M56" i="13"/>
  <c r="M57" i="13"/>
  <c r="M58" i="13"/>
  <c r="M59" i="13"/>
  <c r="M60" i="13"/>
  <c r="M61" i="13"/>
  <c r="M62" i="13"/>
  <c r="M63" i="13"/>
  <c r="M64" i="13"/>
  <c r="M65" i="13"/>
  <c r="M66" i="13"/>
  <c r="M67" i="13"/>
  <c r="M68" i="13"/>
  <c r="M69" i="13"/>
  <c r="M70" i="13"/>
  <c r="M71" i="13"/>
  <c r="M72" i="13"/>
  <c r="M73" i="13"/>
  <c r="M74" i="13"/>
  <c r="M75" i="13"/>
  <c r="M76" i="13"/>
  <c r="M77" i="13"/>
  <c r="M78" i="13"/>
  <c r="M79" i="13"/>
  <c r="M80" i="13"/>
  <c r="M81" i="13"/>
  <c r="M6" i="13"/>
  <c r="M7" i="13"/>
  <c r="M8" i="13"/>
  <c r="M9" i="13"/>
  <c r="M10" i="13"/>
  <c r="M11" i="13"/>
  <c r="M5" i="13"/>
  <c r="C2200" i="13"/>
  <c r="C2203" i="13"/>
  <c r="C2229" i="13"/>
  <c r="C2230" i="13"/>
  <c r="C2231" i="13"/>
  <c r="C2232" i="13"/>
  <c r="C2233" i="13"/>
  <c r="C2234" i="13"/>
  <c r="C2239" i="13"/>
  <c r="C2241" i="13"/>
  <c r="C2242" i="13"/>
  <c r="C2243" i="13"/>
  <c r="C2244" i="13"/>
  <c r="C2245" i="13"/>
  <c r="C2246" i="13"/>
  <c r="C2247" i="13"/>
  <c r="C2248" i="13"/>
  <c r="C2249" i="13"/>
  <c r="C2250" i="13"/>
  <c r="C2251" i="13"/>
  <c r="C2252" i="13"/>
  <c r="C2253" i="13"/>
  <c r="C2254" i="13"/>
  <c r="C2255" i="13"/>
  <c r="C2256" i="13"/>
  <c r="C2257" i="13"/>
  <c r="C2258" i="13"/>
  <c r="C2259" i="13"/>
  <c r="C2260" i="13"/>
  <c r="C2261" i="13"/>
  <c r="C2262" i="13"/>
  <c r="C2263" i="13"/>
  <c r="C2264" i="13"/>
  <c r="C2265" i="13"/>
  <c r="C2266" i="13"/>
  <c r="C2267" i="13"/>
  <c r="C2268" i="13"/>
  <c r="C2269" i="13"/>
  <c r="C2270" i="13"/>
  <c r="C2271" i="13"/>
  <c r="C2273" i="13"/>
  <c r="B6" i="13"/>
  <c r="B2198" i="13"/>
  <c r="B7" i="13"/>
  <c r="B2199" i="13"/>
  <c r="B8" i="13"/>
  <c r="B2200" i="13"/>
  <c r="B9" i="13"/>
  <c r="B2201" i="13"/>
  <c r="B10" i="13"/>
  <c r="B2202" i="13"/>
  <c r="B11" i="13"/>
  <c r="B2203" i="13"/>
  <c r="B12" i="13"/>
  <c r="B2204" i="13"/>
  <c r="B13" i="13"/>
  <c r="B2205" i="13"/>
  <c r="B14" i="13"/>
  <c r="B2206" i="13"/>
  <c r="B15" i="13"/>
  <c r="B2207" i="13"/>
  <c r="B16" i="13"/>
  <c r="B2208" i="13"/>
  <c r="B17" i="13"/>
  <c r="B2209" i="13"/>
  <c r="B18" i="13"/>
  <c r="B2210" i="13"/>
  <c r="B19" i="13"/>
  <c r="B2211" i="13"/>
  <c r="B20" i="13"/>
  <c r="B2212" i="13"/>
  <c r="B21" i="13"/>
  <c r="B2213" i="13"/>
  <c r="B22" i="13"/>
  <c r="B2214" i="13"/>
  <c r="B23" i="13"/>
  <c r="B2215" i="13"/>
  <c r="B24" i="13"/>
  <c r="B2216" i="13"/>
  <c r="B25" i="13"/>
  <c r="B2217" i="13"/>
  <c r="B26" i="13"/>
  <c r="B2218" i="13"/>
  <c r="B27" i="13"/>
  <c r="B2219" i="13"/>
  <c r="B28" i="13"/>
  <c r="B2220" i="13"/>
  <c r="B29" i="13"/>
  <c r="B2221" i="13"/>
  <c r="B30" i="13"/>
  <c r="B2222" i="13"/>
  <c r="B31" i="13"/>
  <c r="B2223" i="13"/>
  <c r="B32" i="13"/>
  <c r="B2224" i="13"/>
  <c r="B33" i="13"/>
  <c r="B2225" i="13"/>
  <c r="B34" i="13"/>
  <c r="B2226" i="13"/>
  <c r="B35" i="13"/>
  <c r="B2227" i="13"/>
  <c r="B36" i="13"/>
  <c r="B2228" i="13"/>
  <c r="B37" i="13"/>
  <c r="B2229" i="13"/>
  <c r="B38" i="13"/>
  <c r="B2230" i="13"/>
  <c r="B39" i="13"/>
  <c r="B2231" i="13"/>
  <c r="B40" i="13"/>
  <c r="B2232" i="13"/>
  <c r="B41" i="13"/>
  <c r="B2233" i="13"/>
  <c r="B42" i="13"/>
  <c r="B2234" i="13"/>
  <c r="B43" i="13"/>
  <c r="B2235" i="13"/>
  <c r="B44" i="13"/>
  <c r="B2236" i="13"/>
  <c r="B45" i="13"/>
  <c r="B2237" i="13"/>
  <c r="B46" i="13"/>
  <c r="B2238" i="13"/>
  <c r="B47" i="13"/>
  <c r="B2239" i="13"/>
  <c r="B48" i="13"/>
  <c r="B2240" i="13"/>
  <c r="B49" i="13"/>
  <c r="B2241" i="13"/>
  <c r="B50" i="13"/>
  <c r="B2242" i="13"/>
  <c r="B51" i="13"/>
  <c r="B2243" i="13"/>
  <c r="B52" i="13"/>
  <c r="B2244" i="13"/>
  <c r="B53" i="13"/>
  <c r="B2245" i="13"/>
  <c r="B54" i="13"/>
  <c r="B2246" i="13"/>
  <c r="B55" i="13"/>
  <c r="B2247" i="13"/>
  <c r="B56" i="13"/>
  <c r="B2248" i="13"/>
  <c r="B57" i="13"/>
  <c r="B2249" i="13"/>
  <c r="B58" i="13"/>
  <c r="B2250" i="13"/>
  <c r="B59" i="13"/>
  <c r="B2251" i="13"/>
  <c r="B60" i="13"/>
  <c r="B2252" i="13"/>
  <c r="B61" i="13"/>
  <c r="B2253" i="13"/>
  <c r="B62" i="13"/>
  <c r="B2254" i="13"/>
  <c r="B63" i="13"/>
  <c r="B2255" i="13"/>
  <c r="B64" i="13"/>
  <c r="B2256" i="13"/>
  <c r="B65" i="13"/>
  <c r="B2257" i="13"/>
  <c r="B66" i="13"/>
  <c r="B2258" i="13"/>
  <c r="B67" i="13"/>
  <c r="B2259" i="13"/>
  <c r="B68" i="13"/>
  <c r="B2260" i="13"/>
  <c r="B69" i="13"/>
  <c r="B2261" i="13"/>
  <c r="B70" i="13"/>
  <c r="B2262" i="13"/>
  <c r="B71" i="13"/>
  <c r="B2263" i="13"/>
  <c r="B72" i="13"/>
  <c r="B2264" i="13"/>
  <c r="B73" i="13"/>
  <c r="B2265" i="13"/>
  <c r="B74" i="13"/>
  <c r="B2266" i="13"/>
  <c r="B75" i="13"/>
  <c r="B2267" i="13"/>
  <c r="B76" i="13"/>
  <c r="B2268" i="13"/>
  <c r="B77" i="13"/>
  <c r="B2269" i="13"/>
  <c r="B78" i="13"/>
  <c r="B2270" i="13"/>
  <c r="B79" i="13"/>
  <c r="B2271" i="13"/>
  <c r="B80" i="13"/>
  <c r="B2272" i="13"/>
  <c r="B81" i="13"/>
  <c r="B2273" i="13"/>
  <c r="B5" i="13"/>
  <c r="B2197" i="13"/>
  <c r="B696" i="13"/>
  <c r="B697" i="13"/>
  <c r="B698" i="13"/>
  <c r="M698" i="13" a="1"/>
  <c r="M698" i="13"/>
  <c r="G231" i="15"/>
  <c r="M92" i="13"/>
  <c r="M1448" i="13" a="1"/>
  <c r="M1448" i="13"/>
  <c r="X698" i="13" a="1"/>
  <c r="X698" i="13"/>
  <c r="R231" i="15"/>
  <c r="X92" i="13"/>
  <c r="X1448" i="13" a="1"/>
  <c r="X1448" i="13"/>
  <c r="B699" i="13"/>
  <c r="M699" i="13" a="1"/>
  <c r="M699" i="13"/>
  <c r="M1449" i="13" a="1"/>
  <c r="M1449" i="13"/>
  <c r="X699" i="13" a="1"/>
  <c r="X699" i="13"/>
  <c r="X1449" i="13" a="1"/>
  <c r="X1449" i="13"/>
  <c r="B700" i="13"/>
  <c r="M700" i="13" a="1"/>
  <c r="M700" i="13"/>
  <c r="M1450" i="13" a="1"/>
  <c r="M1450" i="13"/>
  <c r="X700" i="13" a="1"/>
  <c r="X700" i="13"/>
  <c r="X1450" i="13" a="1"/>
  <c r="X1450" i="13"/>
  <c r="B701" i="13"/>
  <c r="M701" i="13" a="1"/>
  <c r="M701" i="13"/>
  <c r="M1451" i="13" a="1"/>
  <c r="M1451" i="13"/>
  <c r="X701" i="13" a="1"/>
  <c r="X701" i="13"/>
  <c r="X1451" i="13" a="1"/>
  <c r="X1451" i="13"/>
  <c r="B702" i="13"/>
  <c r="M702" i="13" a="1"/>
  <c r="M702" i="13"/>
  <c r="M1452" i="13" a="1"/>
  <c r="M1452" i="13"/>
  <c r="X702" i="13" a="1"/>
  <c r="X702" i="13"/>
  <c r="X1452" i="13" a="1"/>
  <c r="X1452" i="13"/>
  <c r="B703" i="13"/>
  <c r="M703" i="13" a="1"/>
  <c r="M703" i="13"/>
  <c r="M1453" i="13" a="1"/>
  <c r="M1453" i="13"/>
  <c r="X703" i="13" a="1"/>
  <c r="X703" i="13"/>
  <c r="X1453" i="13" a="1"/>
  <c r="X1453" i="13"/>
  <c r="B704" i="13"/>
  <c r="M704" i="13" a="1"/>
  <c r="M704" i="13"/>
  <c r="M1454" i="13" a="1"/>
  <c r="M1454" i="13"/>
  <c r="X704" i="13" a="1"/>
  <c r="X704" i="13"/>
  <c r="X1454" i="13" a="1"/>
  <c r="X1454" i="13"/>
  <c r="B705" i="13"/>
  <c r="M705" i="13" a="1"/>
  <c r="M705" i="13"/>
  <c r="M1455" i="13" a="1"/>
  <c r="M1455" i="13"/>
  <c r="X705" i="13" a="1"/>
  <c r="X705" i="13"/>
  <c r="X1455" i="13" a="1"/>
  <c r="X1455" i="13"/>
  <c r="B706" i="13"/>
  <c r="M706" i="13" a="1"/>
  <c r="M706" i="13"/>
  <c r="M1456" i="13" a="1"/>
  <c r="M1456" i="13"/>
  <c r="X706" i="13" a="1"/>
  <c r="X706" i="13"/>
  <c r="X1456" i="13" a="1"/>
  <c r="X1456" i="13"/>
  <c r="B707" i="13"/>
  <c r="M707" i="13" a="1"/>
  <c r="M707" i="13"/>
  <c r="M1457" i="13" a="1"/>
  <c r="M1457" i="13"/>
  <c r="X707" i="13" a="1"/>
  <c r="X707" i="13"/>
  <c r="X1457" i="13" a="1"/>
  <c r="X1457" i="13"/>
  <c r="B708" i="13"/>
  <c r="M708" i="13" a="1"/>
  <c r="M708" i="13"/>
  <c r="M1458" i="13" a="1"/>
  <c r="M1458" i="13"/>
  <c r="X708" i="13" a="1"/>
  <c r="X708" i="13"/>
  <c r="X1458" i="13" a="1"/>
  <c r="X1458" i="13"/>
  <c r="B709" i="13"/>
  <c r="M709" i="13" a="1"/>
  <c r="M709" i="13"/>
  <c r="M1459" i="13" a="1"/>
  <c r="M1459" i="13"/>
  <c r="X709" i="13" a="1"/>
  <c r="X709" i="13"/>
  <c r="X1459" i="13" a="1"/>
  <c r="X1459" i="13"/>
  <c r="B710" i="13"/>
  <c r="M710" i="13" a="1"/>
  <c r="M710" i="13"/>
  <c r="M1460" i="13" a="1"/>
  <c r="M1460" i="13"/>
  <c r="X710" i="13" a="1"/>
  <c r="X710" i="13"/>
  <c r="X1460" i="13" a="1"/>
  <c r="X1460" i="13"/>
  <c r="B711" i="13"/>
  <c r="M711" i="13" a="1"/>
  <c r="M711" i="13"/>
  <c r="M1461" i="13" a="1"/>
  <c r="M1461" i="13"/>
  <c r="X711" i="13" a="1"/>
  <c r="X711" i="13"/>
  <c r="X1461" i="13" a="1"/>
  <c r="X1461" i="13"/>
  <c r="B712" i="13"/>
  <c r="M712" i="13" a="1"/>
  <c r="M712" i="13"/>
  <c r="M1462" i="13" a="1"/>
  <c r="M1462" i="13"/>
  <c r="X712" i="13" a="1"/>
  <c r="X712" i="13"/>
  <c r="X1462" i="13" a="1"/>
  <c r="X1462" i="13"/>
  <c r="B713" i="13"/>
  <c r="M713" i="13" a="1"/>
  <c r="M713" i="13"/>
  <c r="M1463" i="13" a="1"/>
  <c r="M1463" i="13"/>
  <c r="X713" i="13" a="1"/>
  <c r="X713" i="13"/>
  <c r="X1463" i="13" a="1"/>
  <c r="X1463" i="13"/>
  <c r="B714" i="13"/>
  <c r="M714" i="13" a="1"/>
  <c r="M714" i="13"/>
  <c r="M1464" i="13" a="1"/>
  <c r="M1464" i="13"/>
  <c r="X714" i="13" a="1"/>
  <c r="X714" i="13"/>
  <c r="X1464" i="13" a="1"/>
  <c r="X1464" i="13"/>
  <c r="B715" i="13"/>
  <c r="M715" i="13" a="1"/>
  <c r="M715" i="13"/>
  <c r="M1465" i="13" a="1"/>
  <c r="M1465" i="13"/>
  <c r="X715" i="13" a="1"/>
  <c r="X715" i="13"/>
  <c r="X1465" i="13" a="1"/>
  <c r="X1465" i="13"/>
  <c r="B716" i="13"/>
  <c r="M716" i="13" a="1"/>
  <c r="M716" i="13"/>
  <c r="M1466" i="13" a="1"/>
  <c r="M1466" i="13"/>
  <c r="X716" i="13" a="1"/>
  <c r="X716" i="13"/>
  <c r="X1466" i="13" a="1"/>
  <c r="X1466" i="13"/>
  <c r="B717" i="13"/>
  <c r="M717" i="13" a="1"/>
  <c r="M717" i="13"/>
  <c r="M1467" i="13" a="1"/>
  <c r="M1467" i="13"/>
  <c r="X717" i="13" a="1"/>
  <c r="X717" i="13"/>
  <c r="X1467" i="13" a="1"/>
  <c r="X1467" i="13"/>
  <c r="B718" i="13"/>
  <c r="M718" i="13" a="1"/>
  <c r="M718" i="13"/>
  <c r="M1468" i="13" a="1"/>
  <c r="M1468" i="13"/>
  <c r="X718" i="13" a="1"/>
  <c r="X718" i="13"/>
  <c r="X1468" i="13" a="1"/>
  <c r="X1468" i="13"/>
  <c r="B719" i="13"/>
  <c r="M719" i="13" a="1"/>
  <c r="M719" i="13"/>
  <c r="M1469" i="13" a="1"/>
  <c r="M1469" i="13"/>
  <c r="X719" i="13" a="1"/>
  <c r="X719" i="13"/>
  <c r="X1469" i="13" a="1"/>
  <c r="X1469" i="13"/>
  <c r="B720" i="13"/>
  <c r="M720" i="13" a="1"/>
  <c r="M720" i="13"/>
  <c r="M1470" i="13" a="1"/>
  <c r="M1470" i="13"/>
  <c r="X720" i="13" a="1"/>
  <c r="X720" i="13"/>
  <c r="X1470" i="13" a="1"/>
  <c r="X1470" i="13"/>
  <c r="B721" i="13"/>
  <c r="M721" i="13" a="1"/>
  <c r="M721" i="13"/>
  <c r="M1471" i="13" a="1"/>
  <c r="M1471" i="13"/>
  <c r="X721" i="13" a="1"/>
  <c r="X721" i="13"/>
  <c r="X1471" i="13" a="1"/>
  <c r="X1471" i="13"/>
  <c r="B722" i="13"/>
  <c r="M722" i="13" a="1"/>
  <c r="M722" i="13"/>
  <c r="M1472" i="13" a="1"/>
  <c r="M1472" i="13"/>
  <c r="X722" i="13" a="1"/>
  <c r="X722" i="13"/>
  <c r="X1472" i="13" a="1"/>
  <c r="X1472" i="13"/>
  <c r="B723" i="13"/>
  <c r="M723" i="13" a="1"/>
  <c r="M723" i="13"/>
  <c r="M1473" i="13" a="1"/>
  <c r="M1473" i="13"/>
  <c r="X723" i="13" a="1"/>
  <c r="X723" i="13"/>
  <c r="X1473" i="13" a="1"/>
  <c r="X1473" i="13"/>
  <c r="B724" i="13"/>
  <c r="M724" i="13" a="1"/>
  <c r="M724" i="13"/>
  <c r="M1474" i="13" a="1"/>
  <c r="M1474" i="13"/>
  <c r="X724" i="13" a="1"/>
  <c r="X724" i="13"/>
  <c r="X1474" i="13" a="1"/>
  <c r="X1474" i="13"/>
  <c r="B725" i="13"/>
  <c r="M725" i="13" a="1"/>
  <c r="M725" i="13"/>
  <c r="M1475" i="13" a="1"/>
  <c r="M1475" i="13"/>
  <c r="X725" i="13" a="1"/>
  <c r="X725" i="13"/>
  <c r="X1475" i="13" a="1"/>
  <c r="X1475" i="13"/>
  <c r="B726" i="13"/>
  <c r="M726" i="13" a="1"/>
  <c r="M726" i="13"/>
  <c r="M1476" i="13" a="1"/>
  <c r="M1476" i="13"/>
  <c r="X726" i="13" a="1"/>
  <c r="X726" i="13"/>
  <c r="X1476" i="13" a="1"/>
  <c r="X1476" i="13"/>
  <c r="B727" i="13"/>
  <c r="M727" i="13" a="1"/>
  <c r="M727" i="13"/>
  <c r="M1477" i="13" a="1"/>
  <c r="M1477" i="13"/>
  <c r="X727" i="13" a="1"/>
  <c r="X727" i="13"/>
  <c r="X1477" i="13" a="1"/>
  <c r="X1477" i="13"/>
  <c r="B728" i="13"/>
  <c r="M728" i="13" a="1"/>
  <c r="M728" i="13"/>
  <c r="M1478" i="13" a="1"/>
  <c r="M1478" i="13"/>
  <c r="X728" i="13" a="1"/>
  <c r="X728" i="13"/>
  <c r="X1478" i="13" a="1"/>
  <c r="X1478" i="13"/>
  <c r="B729" i="13"/>
  <c r="M729" i="13" a="1"/>
  <c r="M729" i="13"/>
  <c r="M1479" i="13" a="1"/>
  <c r="M1479" i="13"/>
  <c r="X729" i="13" a="1"/>
  <c r="X729" i="13"/>
  <c r="X1479" i="13" a="1"/>
  <c r="X1479" i="13"/>
  <c r="B730" i="13"/>
  <c r="M730" i="13" a="1"/>
  <c r="M730" i="13"/>
  <c r="M1480" i="13" a="1"/>
  <c r="M1480" i="13"/>
  <c r="X730" i="13" a="1"/>
  <c r="X730" i="13"/>
  <c r="X1480" i="13" a="1"/>
  <c r="X1480" i="13"/>
  <c r="B731" i="13"/>
  <c r="M731" i="13" a="1"/>
  <c r="M731" i="13"/>
  <c r="M1481" i="13" a="1"/>
  <c r="M1481" i="13"/>
  <c r="X731" i="13" a="1"/>
  <c r="X731" i="13"/>
  <c r="X1481" i="13" a="1"/>
  <c r="X1481" i="13"/>
  <c r="B732" i="13"/>
  <c r="M732" i="13" a="1"/>
  <c r="M732" i="13"/>
  <c r="M1482" i="13" a="1"/>
  <c r="M1482" i="13"/>
  <c r="X732" i="13" a="1"/>
  <c r="X732" i="13"/>
  <c r="X1482" i="13" a="1"/>
  <c r="X1482" i="13"/>
  <c r="B733" i="13"/>
  <c r="M733" i="13" a="1"/>
  <c r="M733" i="13"/>
  <c r="M1483" i="13" a="1"/>
  <c r="M1483" i="13"/>
  <c r="X733" i="13" a="1"/>
  <c r="X733" i="13"/>
  <c r="X1483" i="13" a="1"/>
  <c r="X1483" i="13"/>
  <c r="B734" i="13"/>
  <c r="M734" i="13" a="1"/>
  <c r="M734" i="13"/>
  <c r="M1484" i="13" a="1"/>
  <c r="M1484" i="13"/>
  <c r="X734" i="13" a="1"/>
  <c r="X734" i="13"/>
  <c r="X1484" i="13" a="1"/>
  <c r="X1484" i="13"/>
  <c r="B735" i="13"/>
  <c r="M735" i="13" a="1"/>
  <c r="M735" i="13"/>
  <c r="M1485" i="13" a="1"/>
  <c r="M1485" i="13"/>
  <c r="X735" i="13" a="1"/>
  <c r="X735" i="13"/>
  <c r="X1485" i="13" a="1"/>
  <c r="X1485" i="13"/>
  <c r="B736" i="13"/>
  <c r="M736" i="13" a="1"/>
  <c r="M736" i="13"/>
  <c r="M1486" i="13" a="1"/>
  <c r="M1486" i="13"/>
  <c r="X736" i="13" a="1"/>
  <c r="X736" i="13"/>
  <c r="X1486" i="13" a="1"/>
  <c r="X1486" i="13"/>
  <c r="B737" i="13"/>
  <c r="M737" i="13" a="1"/>
  <c r="M737" i="13"/>
  <c r="M1487" i="13" a="1"/>
  <c r="M1487" i="13"/>
  <c r="X737" i="13" a="1"/>
  <c r="X737" i="13"/>
  <c r="X1487" i="13" a="1"/>
  <c r="X1487" i="13"/>
  <c r="B738" i="13"/>
  <c r="M738" i="13" a="1"/>
  <c r="M738" i="13"/>
  <c r="M1488" i="13" a="1"/>
  <c r="M1488" i="13"/>
  <c r="X738" i="13" a="1"/>
  <c r="X738" i="13"/>
  <c r="X1488" i="13" a="1"/>
  <c r="X1488" i="13"/>
  <c r="B739" i="13"/>
  <c r="M739" i="13" a="1"/>
  <c r="M739" i="13"/>
  <c r="M1489" i="13" a="1"/>
  <c r="M1489" i="13"/>
  <c r="X739" i="13" a="1"/>
  <c r="X739" i="13"/>
  <c r="X1489" i="13" a="1"/>
  <c r="X1489" i="13"/>
  <c r="B740" i="13"/>
  <c r="M740" i="13" a="1"/>
  <c r="M740" i="13"/>
  <c r="M1490" i="13" a="1"/>
  <c r="M1490" i="13"/>
  <c r="X740" i="13" a="1"/>
  <c r="X740" i="13"/>
  <c r="X1490" i="13" a="1"/>
  <c r="X1490" i="13"/>
  <c r="B741" i="13"/>
  <c r="M741" i="13" a="1"/>
  <c r="M741" i="13"/>
  <c r="M1491" i="13" a="1"/>
  <c r="M1491" i="13"/>
  <c r="X741" i="13" a="1"/>
  <c r="X741" i="13"/>
  <c r="X1491" i="13" a="1"/>
  <c r="X1491" i="13"/>
  <c r="B742" i="13"/>
  <c r="M742" i="13" a="1"/>
  <c r="M742" i="13"/>
  <c r="M1492" i="13" a="1"/>
  <c r="M1492" i="13"/>
  <c r="X742" i="13" a="1"/>
  <c r="X742" i="13"/>
  <c r="X1492" i="13" a="1"/>
  <c r="X1492" i="13"/>
  <c r="B743" i="13"/>
  <c r="M743" i="13" a="1"/>
  <c r="M743" i="13"/>
  <c r="M1493" i="13" a="1"/>
  <c r="M1493" i="13"/>
  <c r="X743" i="13" a="1"/>
  <c r="X743" i="13"/>
  <c r="X1493" i="13" a="1"/>
  <c r="X1493" i="13"/>
  <c r="B744" i="13"/>
  <c r="M744" i="13" a="1"/>
  <c r="M744" i="13"/>
  <c r="M1494" i="13" a="1"/>
  <c r="M1494" i="13"/>
  <c r="X744" i="13" a="1"/>
  <c r="X744" i="13"/>
  <c r="X1494" i="13" a="1"/>
  <c r="X1494" i="13"/>
  <c r="B745" i="13"/>
  <c r="M745" i="13" a="1"/>
  <c r="M745" i="13"/>
  <c r="M1495" i="13" a="1"/>
  <c r="M1495" i="13"/>
  <c r="X745" i="13" a="1"/>
  <c r="X745" i="13"/>
  <c r="X1495" i="13" a="1"/>
  <c r="X1495" i="13"/>
  <c r="B746" i="13"/>
  <c r="M746" i="13" a="1"/>
  <c r="M746" i="13"/>
  <c r="M1496" i="13" a="1"/>
  <c r="M1496" i="13"/>
  <c r="X746" i="13" a="1"/>
  <c r="X746" i="13"/>
  <c r="X1496" i="13" a="1"/>
  <c r="X1496" i="13"/>
  <c r="B747" i="13"/>
  <c r="M747" i="13" a="1"/>
  <c r="M747" i="13"/>
  <c r="M1497" i="13" a="1"/>
  <c r="M1497" i="13"/>
  <c r="X747" i="13" a="1"/>
  <c r="X747" i="13"/>
  <c r="X1497" i="13" a="1"/>
  <c r="X1497" i="13"/>
  <c r="B748" i="13"/>
  <c r="M748" i="13" a="1"/>
  <c r="M748" i="13"/>
  <c r="M1498" i="13" a="1"/>
  <c r="M1498" i="13"/>
  <c r="X748" i="13" a="1"/>
  <c r="X748" i="13"/>
  <c r="X1498" i="13" a="1"/>
  <c r="X1498" i="13"/>
  <c r="B749" i="13"/>
  <c r="M749" i="13" a="1"/>
  <c r="M749" i="13"/>
  <c r="M1499" i="13" a="1"/>
  <c r="M1499" i="13"/>
  <c r="X749" i="13" a="1"/>
  <c r="X749" i="13"/>
  <c r="X1499" i="13" a="1"/>
  <c r="X1499" i="13"/>
  <c r="B750" i="13"/>
  <c r="M750" i="13" a="1"/>
  <c r="M750" i="13"/>
  <c r="M1500" i="13" a="1"/>
  <c r="M1500" i="13"/>
  <c r="X750" i="13" a="1"/>
  <c r="X750" i="13"/>
  <c r="X1500" i="13" a="1"/>
  <c r="X1500" i="13"/>
  <c r="B751" i="13"/>
  <c r="M751" i="13" a="1"/>
  <c r="M751" i="13"/>
  <c r="M1501" i="13" a="1"/>
  <c r="M1501" i="13"/>
  <c r="X751" i="13" a="1"/>
  <c r="X751" i="13"/>
  <c r="X1501" i="13" a="1"/>
  <c r="X1501" i="13"/>
  <c r="B752" i="13"/>
  <c r="M752" i="13" a="1"/>
  <c r="M752" i="13"/>
  <c r="M1502" i="13" a="1"/>
  <c r="M1502" i="13"/>
  <c r="X752" i="13" a="1"/>
  <c r="X752" i="13"/>
  <c r="X1502" i="13" a="1"/>
  <c r="X1502" i="13"/>
  <c r="B753" i="13"/>
  <c r="M753" i="13" a="1"/>
  <c r="M753" i="13"/>
  <c r="M1503" i="13" a="1"/>
  <c r="M1503" i="13"/>
  <c r="X753" i="13" a="1"/>
  <c r="X753" i="13"/>
  <c r="X1503" i="13" a="1"/>
  <c r="X1503" i="13"/>
  <c r="B754" i="13"/>
  <c r="M754" i="13" a="1"/>
  <c r="M754" i="13"/>
  <c r="M1504" i="13" a="1"/>
  <c r="M1504" i="13"/>
  <c r="X754" i="13" a="1"/>
  <c r="X754" i="13"/>
  <c r="X1504" i="13" a="1"/>
  <c r="X1504" i="13"/>
  <c r="B755" i="13"/>
  <c r="M755" i="13" a="1"/>
  <c r="M755" i="13"/>
  <c r="M1505" i="13" a="1"/>
  <c r="M1505" i="13"/>
  <c r="X755" i="13" a="1"/>
  <c r="X755" i="13"/>
  <c r="X1505" i="13" a="1"/>
  <c r="X1505" i="13"/>
  <c r="B756" i="13"/>
  <c r="M756" i="13" a="1"/>
  <c r="M756" i="13"/>
  <c r="M1506" i="13" a="1"/>
  <c r="M1506" i="13"/>
  <c r="X756" i="13" a="1"/>
  <c r="X756" i="13"/>
  <c r="X1506" i="13" a="1"/>
  <c r="X1506" i="13"/>
  <c r="B757" i="13"/>
  <c r="M757" i="13" a="1"/>
  <c r="M757" i="13"/>
  <c r="M1507" i="13" a="1"/>
  <c r="M1507" i="13"/>
  <c r="X757" i="13" a="1"/>
  <c r="X757" i="13"/>
  <c r="X1507" i="13" a="1"/>
  <c r="X1507" i="13"/>
  <c r="B758" i="13"/>
  <c r="M758" i="13" a="1"/>
  <c r="M758" i="13"/>
  <c r="M1508" i="13" a="1"/>
  <c r="M1508" i="13"/>
  <c r="X758" i="13" a="1"/>
  <c r="X758" i="13"/>
  <c r="X1508" i="13" a="1"/>
  <c r="X1508" i="13"/>
  <c r="B759" i="13"/>
  <c r="M759" i="13" a="1"/>
  <c r="M759" i="13"/>
  <c r="M1509" i="13" a="1"/>
  <c r="M1509" i="13"/>
  <c r="X759" i="13" a="1"/>
  <c r="X759" i="13"/>
  <c r="X1509" i="13" a="1"/>
  <c r="X1509" i="13"/>
  <c r="B760" i="13"/>
  <c r="M760" i="13" a="1"/>
  <c r="M760" i="13"/>
  <c r="M1510" i="13" a="1"/>
  <c r="M1510" i="13"/>
  <c r="X760" i="13" a="1"/>
  <c r="X760" i="13"/>
  <c r="X1510" i="13" a="1"/>
  <c r="X1510" i="13"/>
  <c r="B761" i="13"/>
  <c r="M761" i="13" a="1"/>
  <c r="M761" i="13"/>
  <c r="M1511" i="13" a="1"/>
  <c r="M1511" i="13"/>
  <c r="X761" i="13" a="1"/>
  <c r="X761" i="13"/>
  <c r="X1511" i="13" a="1"/>
  <c r="X1511" i="13"/>
  <c r="B762" i="13"/>
  <c r="M762" i="13" a="1"/>
  <c r="M762" i="13"/>
  <c r="M1512" i="13" a="1"/>
  <c r="M1512" i="13"/>
  <c r="X762" i="13" a="1"/>
  <c r="X762" i="13"/>
  <c r="X1512" i="13" a="1"/>
  <c r="X1512" i="13"/>
  <c r="B763" i="13"/>
  <c r="M763" i="13" a="1"/>
  <c r="M763" i="13"/>
  <c r="M1513" i="13" a="1"/>
  <c r="M1513" i="13"/>
  <c r="X763" i="13" a="1"/>
  <c r="X763" i="13"/>
  <c r="X1513" i="13" a="1"/>
  <c r="X1513" i="13"/>
  <c r="B764" i="13"/>
  <c r="M764" i="13" a="1"/>
  <c r="M764" i="13"/>
  <c r="M1514" i="13" a="1"/>
  <c r="M1514" i="13"/>
  <c r="X764" i="13" a="1"/>
  <c r="X764" i="13"/>
  <c r="X1514" i="13" a="1"/>
  <c r="X1514" i="13"/>
  <c r="B765" i="13"/>
  <c r="M765" i="13" a="1"/>
  <c r="M765" i="13"/>
  <c r="M1515" i="13" a="1"/>
  <c r="M1515" i="13"/>
  <c r="X765" i="13" a="1"/>
  <c r="X765" i="13"/>
  <c r="X1515" i="13" a="1"/>
  <c r="X1515" i="13"/>
  <c r="B766" i="13"/>
  <c r="M766" i="13" a="1"/>
  <c r="M766" i="13"/>
  <c r="M1516" i="13" a="1"/>
  <c r="M1516" i="13"/>
  <c r="X766" i="13" a="1"/>
  <c r="X766" i="13"/>
  <c r="X1516" i="13" a="1"/>
  <c r="X1516" i="13"/>
  <c r="B767" i="13"/>
  <c r="M767" i="13" a="1"/>
  <c r="M767" i="13"/>
  <c r="M1517" i="13" a="1"/>
  <c r="M1517" i="13"/>
  <c r="X767" i="13" a="1"/>
  <c r="X767" i="13"/>
  <c r="X1517" i="13" a="1"/>
  <c r="X1517" i="13"/>
  <c r="B768" i="13"/>
  <c r="M768" i="13" a="1"/>
  <c r="M768" i="13"/>
  <c r="M1518" i="13" a="1"/>
  <c r="M1518" i="13"/>
  <c r="X768" i="13" a="1"/>
  <c r="X768" i="13"/>
  <c r="X1518" i="13" a="1"/>
  <c r="X1518" i="13"/>
  <c r="B769" i="13"/>
  <c r="M769" i="13" a="1"/>
  <c r="M769" i="13"/>
  <c r="M1519" i="13" a="1"/>
  <c r="M1519" i="13"/>
  <c r="X769" i="13" a="1"/>
  <c r="X769" i="13"/>
  <c r="X1519" i="13" a="1"/>
  <c r="X1519" i="13"/>
  <c r="B770" i="13"/>
  <c r="M770" i="13" a="1"/>
  <c r="M770" i="13"/>
  <c r="M1520" i="13" a="1"/>
  <c r="M1520" i="13"/>
  <c r="X770" i="13" a="1"/>
  <c r="X770" i="13"/>
  <c r="X1520" i="13" a="1"/>
  <c r="X1520" i="13"/>
  <c r="B771" i="13"/>
  <c r="M771" i="13" a="1"/>
  <c r="M771" i="13"/>
  <c r="M1521" i="13" a="1"/>
  <c r="M1521" i="13"/>
  <c r="X771" i="13" a="1"/>
  <c r="X771" i="13"/>
  <c r="X1521" i="13" a="1"/>
  <c r="X1521" i="13"/>
  <c r="B772" i="13"/>
  <c r="M772" i="13" a="1"/>
  <c r="M772" i="13"/>
  <c r="M1522" i="13" a="1"/>
  <c r="M1522" i="13"/>
  <c r="X772" i="13" a="1"/>
  <c r="X772" i="13"/>
  <c r="X1522" i="13" a="1"/>
  <c r="X1522" i="13"/>
  <c r="B773" i="13"/>
  <c r="M773" i="13" a="1"/>
  <c r="M773" i="13"/>
  <c r="M1523" i="13" a="1"/>
  <c r="M1523" i="13"/>
  <c r="X773" i="13" a="1"/>
  <c r="X773" i="13"/>
  <c r="X1523" i="13" a="1"/>
  <c r="X1523" i="13"/>
  <c r="B774" i="13"/>
  <c r="M774" i="13" a="1"/>
  <c r="M774" i="13"/>
  <c r="M1524" i="13" a="1"/>
  <c r="M1524" i="13"/>
  <c r="X774" i="13" a="1"/>
  <c r="X774" i="13"/>
  <c r="X1524" i="13" a="1"/>
  <c r="X1524" i="13"/>
  <c r="B775" i="13"/>
  <c r="M775" i="13" a="1"/>
  <c r="M775" i="13"/>
  <c r="M1525" i="13" a="1"/>
  <c r="M1525" i="13"/>
  <c r="X775" i="13" a="1"/>
  <c r="X775" i="13"/>
  <c r="X1525" i="13" a="1"/>
  <c r="X1525" i="13"/>
  <c r="B776" i="13"/>
  <c r="M776" i="13" a="1"/>
  <c r="M776" i="13"/>
  <c r="M1526" i="13" a="1"/>
  <c r="M1526" i="13"/>
  <c r="X776" i="13" a="1"/>
  <c r="X776" i="13"/>
  <c r="X1526" i="13" a="1"/>
  <c r="X1526" i="13"/>
  <c r="B777" i="13"/>
  <c r="M777" i="13" a="1"/>
  <c r="M777" i="13"/>
  <c r="M1527" i="13" a="1"/>
  <c r="M1527" i="13"/>
  <c r="X777" i="13" a="1"/>
  <c r="X777" i="13"/>
  <c r="X1527" i="13" a="1"/>
  <c r="X1527" i="13"/>
  <c r="B778" i="13"/>
  <c r="M778" i="13" a="1"/>
  <c r="M778" i="13"/>
  <c r="M1528" i="13" a="1"/>
  <c r="M1528" i="13"/>
  <c r="X778" i="13" a="1"/>
  <c r="X778" i="13"/>
  <c r="X1528" i="13" a="1"/>
  <c r="X1528" i="13"/>
  <c r="B779" i="13"/>
  <c r="M779" i="13" a="1"/>
  <c r="M779" i="13"/>
  <c r="M1529" i="13" a="1"/>
  <c r="M1529" i="13"/>
  <c r="X779" i="13" a="1"/>
  <c r="X779" i="13"/>
  <c r="X1529" i="13" a="1"/>
  <c r="X1529" i="13"/>
  <c r="B780" i="13"/>
  <c r="M780" i="13" a="1"/>
  <c r="M780" i="13"/>
  <c r="M1530" i="13" a="1"/>
  <c r="M1530" i="13"/>
  <c r="X780" i="13" a="1"/>
  <c r="X780" i="13"/>
  <c r="X1530" i="13" a="1"/>
  <c r="X1530" i="13"/>
  <c r="B781" i="13"/>
  <c r="M781" i="13" a="1"/>
  <c r="M781" i="13"/>
  <c r="M1531" i="13" a="1"/>
  <c r="M1531" i="13"/>
  <c r="X781" i="13" a="1"/>
  <c r="X781" i="13"/>
  <c r="X1531" i="13" a="1"/>
  <c r="X1531" i="13"/>
  <c r="B782" i="13"/>
  <c r="M782" i="13" a="1"/>
  <c r="M782" i="13"/>
  <c r="M1532" i="13" a="1"/>
  <c r="M1532" i="13"/>
  <c r="X782" i="13" a="1"/>
  <c r="X782" i="13"/>
  <c r="X1532" i="13" a="1"/>
  <c r="X1532" i="13"/>
  <c r="B783" i="13"/>
  <c r="M783" i="13" a="1"/>
  <c r="M783" i="13"/>
  <c r="M1533" i="13" a="1"/>
  <c r="M1533" i="13"/>
  <c r="X783" i="13" a="1"/>
  <c r="X783" i="13"/>
  <c r="X1533" i="13" a="1"/>
  <c r="X1533" i="13"/>
  <c r="B784" i="13"/>
  <c r="M784" i="13" a="1"/>
  <c r="M784" i="13"/>
  <c r="M1534" i="13" a="1"/>
  <c r="M1534" i="13"/>
  <c r="X784" i="13" a="1"/>
  <c r="X784" i="13"/>
  <c r="X1534" i="13" a="1"/>
  <c r="X1534" i="13"/>
  <c r="B785" i="13"/>
  <c r="M785" i="13" a="1"/>
  <c r="M785" i="13"/>
  <c r="M1535" i="13" a="1"/>
  <c r="M1535" i="13"/>
  <c r="X785" i="13" a="1"/>
  <c r="X785" i="13"/>
  <c r="X1535" i="13" a="1"/>
  <c r="X1535" i="13"/>
  <c r="B786" i="13"/>
  <c r="M786" i="13" a="1"/>
  <c r="M786" i="13"/>
  <c r="M1536" i="13" a="1"/>
  <c r="M1536" i="13"/>
  <c r="X786" i="13" a="1"/>
  <c r="X786" i="13"/>
  <c r="X1536" i="13" a="1"/>
  <c r="X1536" i="13"/>
  <c r="B787" i="13"/>
  <c r="M787" i="13" a="1"/>
  <c r="M787" i="13"/>
  <c r="M1537" i="13" a="1"/>
  <c r="M1537" i="13"/>
  <c r="X787" i="13" a="1"/>
  <c r="X787" i="13"/>
  <c r="X1537" i="13" a="1"/>
  <c r="X1537" i="13"/>
  <c r="B788" i="13"/>
  <c r="M788" i="13" a="1"/>
  <c r="M788" i="13"/>
  <c r="M1538" i="13" a="1"/>
  <c r="M1538" i="13"/>
  <c r="X788" i="13" a="1"/>
  <c r="X788" i="13"/>
  <c r="X1538" i="13" a="1"/>
  <c r="X1538" i="13"/>
  <c r="B789" i="13"/>
  <c r="M789" i="13" a="1"/>
  <c r="M789" i="13"/>
  <c r="M1539" i="13" a="1"/>
  <c r="M1539" i="13"/>
  <c r="X789" i="13" a="1"/>
  <c r="X789" i="13"/>
  <c r="X1539" i="13" a="1"/>
  <c r="X1539" i="13"/>
  <c r="B790" i="13"/>
  <c r="M790" i="13" a="1"/>
  <c r="M790" i="13"/>
  <c r="M1540" i="13" a="1"/>
  <c r="M1540" i="13"/>
  <c r="X790" i="13" a="1"/>
  <c r="X790" i="13"/>
  <c r="X1540" i="13" a="1"/>
  <c r="X1540" i="13"/>
  <c r="B791" i="13"/>
  <c r="M791" i="13" a="1"/>
  <c r="M791" i="13"/>
  <c r="M1541" i="13" a="1"/>
  <c r="M1541" i="13"/>
  <c r="X791" i="13" a="1"/>
  <c r="X791" i="13"/>
  <c r="X1541" i="13" a="1"/>
  <c r="X1541" i="13"/>
  <c r="B792" i="13"/>
  <c r="M792" i="13" a="1"/>
  <c r="M792" i="13"/>
  <c r="M1542" i="13" a="1"/>
  <c r="M1542" i="13"/>
  <c r="X792" i="13" a="1"/>
  <c r="X792" i="13"/>
  <c r="X1542" i="13" a="1"/>
  <c r="X1542" i="13"/>
  <c r="B793" i="13"/>
  <c r="M793" i="13" a="1"/>
  <c r="M793" i="13"/>
  <c r="M1543" i="13" a="1"/>
  <c r="M1543" i="13"/>
  <c r="X793" i="13" a="1"/>
  <c r="X793" i="13"/>
  <c r="X1543" i="13" a="1"/>
  <c r="X1543" i="13"/>
  <c r="B794" i="13"/>
  <c r="M794" i="13" a="1"/>
  <c r="M794" i="13"/>
  <c r="M1544" i="13" a="1"/>
  <c r="M1544" i="13"/>
  <c r="X794" i="13" a="1"/>
  <c r="X794" i="13"/>
  <c r="X1544" i="13" a="1"/>
  <c r="X1544" i="13"/>
  <c r="B795" i="13"/>
  <c r="M84" i="13"/>
  <c r="M795" i="13" a="1"/>
  <c r="M795" i="13"/>
  <c r="B846" i="13"/>
  <c r="B847" i="13"/>
  <c r="B848" i="13"/>
  <c r="B849" i="13"/>
  <c r="B850" i="13"/>
  <c r="B851" i="13"/>
  <c r="B852" i="13"/>
  <c r="B853" i="13"/>
  <c r="B854" i="13"/>
  <c r="B855" i="13"/>
  <c r="B856" i="13"/>
  <c r="B857" i="13"/>
  <c r="B858" i="13"/>
  <c r="B859" i="13"/>
  <c r="B860" i="13"/>
  <c r="B861" i="13"/>
  <c r="B862" i="13"/>
  <c r="B863" i="13"/>
  <c r="B864" i="13"/>
  <c r="B865" i="13"/>
  <c r="B866" i="13"/>
  <c r="B867" i="13"/>
  <c r="B868" i="13"/>
  <c r="B869" i="13"/>
  <c r="B870" i="13"/>
  <c r="B871" i="13"/>
  <c r="B872" i="13"/>
  <c r="B873" i="13"/>
  <c r="B874" i="13"/>
  <c r="B875" i="13"/>
  <c r="B876" i="13"/>
  <c r="B877" i="13"/>
  <c r="B878" i="13"/>
  <c r="B879" i="13"/>
  <c r="B880" i="13"/>
  <c r="B881" i="13"/>
  <c r="B882" i="13"/>
  <c r="B883" i="13"/>
  <c r="B884" i="13"/>
  <c r="B885" i="13"/>
  <c r="B886" i="13"/>
  <c r="B887" i="13"/>
  <c r="B888" i="13"/>
  <c r="B889" i="13"/>
  <c r="B890" i="13"/>
  <c r="B891" i="13"/>
  <c r="B892" i="13"/>
  <c r="B893" i="13"/>
  <c r="B894" i="13"/>
  <c r="B895" i="13"/>
  <c r="B896" i="13"/>
  <c r="B897" i="13"/>
  <c r="B898" i="13"/>
  <c r="B899" i="13"/>
  <c r="B900" i="13"/>
  <c r="B901" i="13"/>
  <c r="B902" i="13"/>
  <c r="B903" i="13"/>
  <c r="B904" i="13"/>
  <c r="B905" i="13"/>
  <c r="B906" i="13"/>
  <c r="B907" i="13"/>
  <c r="B908" i="13"/>
  <c r="B909" i="13"/>
  <c r="B910" i="13"/>
  <c r="B911" i="13"/>
  <c r="B912" i="13"/>
  <c r="B913" i="13"/>
  <c r="B914" i="13"/>
  <c r="B915" i="13"/>
  <c r="B916" i="13"/>
  <c r="B917" i="13"/>
  <c r="B918" i="13"/>
  <c r="B919" i="13"/>
  <c r="B920" i="13"/>
  <c r="B921" i="13"/>
  <c r="B922" i="13"/>
  <c r="B923" i="13"/>
  <c r="B924" i="13"/>
  <c r="B925" i="13"/>
  <c r="B926" i="13"/>
  <c r="B927" i="13"/>
  <c r="B928" i="13"/>
  <c r="B929" i="13"/>
  <c r="B930" i="13"/>
  <c r="B931" i="13"/>
  <c r="B932" i="13"/>
  <c r="B933" i="13"/>
  <c r="B934" i="13"/>
  <c r="B935" i="13"/>
  <c r="B936" i="13"/>
  <c r="B937" i="13"/>
  <c r="B938" i="13"/>
  <c r="B939" i="13"/>
  <c r="B940" i="13"/>
  <c r="B941" i="13"/>
  <c r="B942" i="13"/>
  <c r="B943" i="13"/>
  <c r="B944" i="13"/>
  <c r="B945" i="13"/>
  <c r="M945" i="13"/>
  <c r="M696" i="13" a="1"/>
  <c r="M696" i="13"/>
  <c r="M846" i="13"/>
  <c r="M697" i="13" a="1"/>
  <c r="M697" i="13"/>
  <c r="M847" i="13"/>
  <c r="M848" i="13"/>
  <c r="M849" i="13"/>
  <c r="M850" i="13"/>
  <c r="M851" i="13"/>
  <c r="M852" i="13"/>
  <c r="M853" i="13"/>
  <c r="M854" i="13"/>
  <c r="M855" i="13"/>
  <c r="M856" i="13"/>
  <c r="M857" i="13"/>
  <c r="M858" i="13"/>
  <c r="M859" i="13"/>
  <c r="M860" i="13"/>
  <c r="M861" i="13"/>
  <c r="M862" i="13"/>
  <c r="M863" i="13"/>
  <c r="M864" i="13"/>
  <c r="M865" i="13"/>
  <c r="M866" i="13"/>
  <c r="M867" i="13"/>
  <c r="M868" i="13"/>
  <c r="M869" i="13"/>
  <c r="M870" i="13"/>
  <c r="M871" i="13"/>
  <c r="M872" i="13"/>
  <c r="M873" i="13"/>
  <c r="M874" i="13"/>
  <c r="M875" i="13"/>
  <c r="M876" i="13"/>
  <c r="M877" i="13"/>
  <c r="M878" i="13"/>
  <c r="M879" i="13"/>
  <c r="M880" i="13"/>
  <c r="M881" i="13"/>
  <c r="M882" i="13"/>
  <c r="M883" i="13"/>
  <c r="M884" i="13"/>
  <c r="M885" i="13"/>
  <c r="M886" i="13"/>
  <c r="M887" i="13"/>
  <c r="M888" i="13"/>
  <c r="M889" i="13"/>
  <c r="M890" i="13"/>
  <c r="M891" i="13"/>
  <c r="M892" i="13"/>
  <c r="M893" i="13"/>
  <c r="M894" i="13"/>
  <c r="M895" i="13"/>
  <c r="M896" i="13"/>
  <c r="M897" i="13"/>
  <c r="M898" i="13"/>
  <c r="M899" i="13"/>
  <c r="M900" i="13"/>
  <c r="M901" i="13"/>
  <c r="M902" i="13"/>
  <c r="M903" i="13"/>
  <c r="M904" i="13"/>
  <c r="M905" i="13"/>
  <c r="M906" i="13"/>
  <c r="M907" i="13"/>
  <c r="M908" i="13"/>
  <c r="M909" i="13"/>
  <c r="M910" i="13"/>
  <c r="M911" i="13"/>
  <c r="M912" i="13"/>
  <c r="M913" i="13"/>
  <c r="M914" i="13"/>
  <c r="M915" i="13"/>
  <c r="M916" i="13"/>
  <c r="M917" i="13"/>
  <c r="M918" i="13"/>
  <c r="M919" i="13"/>
  <c r="M920" i="13"/>
  <c r="M921" i="13"/>
  <c r="M922" i="13"/>
  <c r="M923" i="13"/>
  <c r="M924" i="13"/>
  <c r="M925" i="13"/>
  <c r="M926" i="13"/>
  <c r="M927" i="13"/>
  <c r="M928" i="13"/>
  <c r="M929" i="13"/>
  <c r="M930" i="13"/>
  <c r="M931" i="13"/>
  <c r="M932" i="13"/>
  <c r="M933" i="13"/>
  <c r="M934" i="13"/>
  <c r="M935" i="13"/>
  <c r="M936" i="13"/>
  <c r="M937" i="13"/>
  <c r="M938" i="13"/>
  <c r="M939" i="13"/>
  <c r="M940" i="13"/>
  <c r="M941" i="13"/>
  <c r="M942" i="13"/>
  <c r="M943" i="13"/>
  <c r="M944" i="13"/>
  <c r="M1545" i="13" a="1"/>
  <c r="M1545" i="13"/>
  <c r="X795" i="13" a="1"/>
  <c r="X795" i="13"/>
  <c r="X1545" i="13" a="1"/>
  <c r="X1545" i="13"/>
  <c r="B796" i="13"/>
  <c r="B82" i="13"/>
  <c r="C64" i="10"/>
  <c r="C524" i="10"/>
  <c r="C65" i="10"/>
  <c r="C525" i="10"/>
  <c r="C66" i="10"/>
  <c r="C526" i="10"/>
  <c r="C67" i="10"/>
  <c r="C527" i="10"/>
  <c r="C68" i="10"/>
  <c r="C528" i="10"/>
  <c r="C69" i="10"/>
  <c r="C529" i="10"/>
  <c r="C70" i="10"/>
  <c r="C530" i="10"/>
  <c r="C71" i="10"/>
  <c r="C531" i="10"/>
  <c r="C72" i="10"/>
  <c r="C532" i="10"/>
  <c r="C73" i="10"/>
  <c r="C533" i="10"/>
  <c r="C74" i="10"/>
  <c r="C534" i="10"/>
  <c r="C75" i="10"/>
  <c r="C535" i="10"/>
  <c r="C76" i="10"/>
  <c r="C536" i="10"/>
  <c r="C77" i="10"/>
  <c r="C537" i="10"/>
  <c r="C78" i="10"/>
  <c r="C538" i="10"/>
  <c r="C79" i="10"/>
  <c r="C539" i="10"/>
  <c r="C80" i="10"/>
  <c r="C540" i="10"/>
  <c r="C81" i="10"/>
  <c r="C541" i="10"/>
  <c r="C82" i="10"/>
  <c r="C542" i="10"/>
  <c r="C83" i="10"/>
  <c r="C543" i="10"/>
  <c r="C84" i="10"/>
  <c r="C544" i="10"/>
  <c r="C85" i="10"/>
  <c r="C545" i="10"/>
  <c r="C86" i="10"/>
  <c r="C546" i="10"/>
  <c r="C87" i="10"/>
  <c r="C547" i="10"/>
  <c r="C88" i="10"/>
  <c r="C548" i="10"/>
  <c r="C89" i="10"/>
  <c r="C549" i="10"/>
  <c r="C90" i="10"/>
  <c r="C550" i="10"/>
  <c r="C91" i="10"/>
  <c r="C551" i="10"/>
  <c r="C92" i="10"/>
  <c r="C552" i="10"/>
  <c r="C93" i="10"/>
  <c r="C553" i="10"/>
  <c r="C94" i="10"/>
  <c r="C554" i="10"/>
  <c r="C95" i="10"/>
  <c r="C555" i="10"/>
  <c r="C96" i="10"/>
  <c r="C556" i="10"/>
  <c r="C97" i="10"/>
  <c r="C557" i="10"/>
  <c r="C98" i="10"/>
  <c r="C558" i="10"/>
  <c r="C99" i="10"/>
  <c r="C559" i="10"/>
  <c r="C100" i="10"/>
  <c r="C560" i="10"/>
  <c r="C101" i="10"/>
  <c r="C561" i="10"/>
  <c r="C102" i="10"/>
  <c r="C562" i="10"/>
  <c r="C103" i="10"/>
  <c r="C563" i="10"/>
  <c r="C104" i="10"/>
  <c r="C564" i="10"/>
  <c r="C105" i="10"/>
  <c r="C565" i="10"/>
  <c r="C106" i="10"/>
  <c r="C566" i="10"/>
  <c r="C567" i="10"/>
  <c r="E64" i="10"/>
  <c r="E524" i="10"/>
  <c r="E65" i="10"/>
  <c r="E525" i="10"/>
  <c r="E66" i="10"/>
  <c r="E526" i="10"/>
  <c r="E67" i="10"/>
  <c r="E527" i="10"/>
  <c r="E68" i="10"/>
  <c r="E528" i="10"/>
  <c r="E69" i="10"/>
  <c r="E529" i="10"/>
  <c r="E70" i="10"/>
  <c r="E530" i="10"/>
  <c r="E71" i="10"/>
  <c r="E531" i="10"/>
  <c r="E72" i="10"/>
  <c r="E532" i="10"/>
  <c r="E73" i="10"/>
  <c r="E533" i="10"/>
  <c r="E74" i="10"/>
  <c r="E534" i="10"/>
  <c r="E75" i="10"/>
  <c r="E535" i="10"/>
  <c r="E76" i="10"/>
  <c r="E536" i="10"/>
  <c r="E77" i="10"/>
  <c r="E537" i="10"/>
  <c r="E78" i="10"/>
  <c r="E538" i="10"/>
  <c r="E79" i="10"/>
  <c r="E539" i="10"/>
  <c r="E80" i="10"/>
  <c r="E540" i="10"/>
  <c r="E81" i="10"/>
  <c r="E541" i="10"/>
  <c r="E82" i="10"/>
  <c r="E542" i="10"/>
  <c r="E83" i="10"/>
  <c r="E543" i="10"/>
  <c r="E84" i="10"/>
  <c r="E544" i="10"/>
  <c r="E85" i="10"/>
  <c r="E545" i="10"/>
  <c r="E86" i="10"/>
  <c r="E546" i="10"/>
  <c r="E87" i="10"/>
  <c r="E547" i="10"/>
  <c r="E88" i="10"/>
  <c r="E548" i="10"/>
  <c r="E89" i="10"/>
  <c r="E549" i="10"/>
  <c r="E90" i="10"/>
  <c r="E550" i="10"/>
  <c r="E91" i="10"/>
  <c r="E551" i="10"/>
  <c r="E92" i="10"/>
  <c r="E552" i="10"/>
  <c r="E93" i="10"/>
  <c r="E553" i="10"/>
  <c r="E94" i="10"/>
  <c r="E554" i="10"/>
  <c r="E95" i="10"/>
  <c r="E555" i="10"/>
  <c r="E96" i="10"/>
  <c r="E556" i="10"/>
  <c r="E97" i="10"/>
  <c r="E557" i="10"/>
  <c r="E98" i="10"/>
  <c r="E558" i="10"/>
  <c r="E99" i="10"/>
  <c r="E559" i="10"/>
  <c r="E100" i="10"/>
  <c r="E560" i="10"/>
  <c r="E101" i="10"/>
  <c r="E561" i="10"/>
  <c r="E102" i="10"/>
  <c r="E562" i="10"/>
  <c r="E103" i="10"/>
  <c r="E563" i="10"/>
  <c r="E104" i="10"/>
  <c r="E564" i="10"/>
  <c r="E105" i="10"/>
  <c r="E565" i="10"/>
  <c r="E106" i="10"/>
  <c r="E566" i="10"/>
  <c r="E567" i="10"/>
  <c r="F64" i="10"/>
  <c r="F524" i="10"/>
  <c r="F65" i="10"/>
  <c r="F525" i="10"/>
  <c r="F66" i="10"/>
  <c r="F526" i="10"/>
  <c r="F67" i="10"/>
  <c r="F527" i="10"/>
  <c r="F68" i="10"/>
  <c r="F528" i="10"/>
  <c r="F69" i="10"/>
  <c r="F529" i="10"/>
  <c r="F70" i="10"/>
  <c r="F530" i="10"/>
  <c r="F71" i="10"/>
  <c r="F531" i="10"/>
  <c r="F72" i="10"/>
  <c r="F532" i="10"/>
  <c r="F73" i="10"/>
  <c r="F533" i="10"/>
  <c r="F74" i="10"/>
  <c r="F534" i="10"/>
  <c r="F75" i="10"/>
  <c r="F535" i="10"/>
  <c r="F76" i="10"/>
  <c r="F536" i="10"/>
  <c r="F77" i="10"/>
  <c r="F537" i="10"/>
  <c r="F78" i="10"/>
  <c r="F538" i="10"/>
  <c r="F79" i="10"/>
  <c r="F539" i="10"/>
  <c r="F80" i="10"/>
  <c r="F540" i="10"/>
  <c r="F81" i="10"/>
  <c r="F541" i="10"/>
  <c r="F82" i="10"/>
  <c r="F542" i="10"/>
  <c r="F83" i="10"/>
  <c r="F543" i="10"/>
  <c r="F84" i="10"/>
  <c r="F544" i="10"/>
  <c r="F85" i="10"/>
  <c r="F545" i="10"/>
  <c r="F86" i="10"/>
  <c r="F546" i="10"/>
  <c r="F87" i="10"/>
  <c r="F547" i="10"/>
  <c r="F88" i="10"/>
  <c r="F548" i="10"/>
  <c r="F89" i="10"/>
  <c r="F549" i="10"/>
  <c r="F90" i="10"/>
  <c r="F550" i="10"/>
  <c r="F91" i="10"/>
  <c r="F551" i="10"/>
  <c r="F92" i="10"/>
  <c r="F552" i="10"/>
  <c r="F93" i="10"/>
  <c r="F553" i="10"/>
  <c r="F94" i="10"/>
  <c r="F554" i="10"/>
  <c r="F95" i="10"/>
  <c r="F555" i="10"/>
  <c r="F96" i="10"/>
  <c r="F556" i="10"/>
  <c r="F97" i="10"/>
  <c r="F557" i="10"/>
  <c r="F98" i="10"/>
  <c r="F558" i="10"/>
  <c r="F99" i="10"/>
  <c r="F559" i="10"/>
  <c r="F100" i="10"/>
  <c r="F560" i="10"/>
  <c r="F101" i="10"/>
  <c r="F561" i="10"/>
  <c r="F102" i="10"/>
  <c r="F562" i="10"/>
  <c r="F103" i="10"/>
  <c r="F563" i="10"/>
  <c r="F104" i="10"/>
  <c r="F564" i="10"/>
  <c r="F105" i="10"/>
  <c r="F565" i="10"/>
  <c r="F106" i="10"/>
  <c r="F566" i="10"/>
  <c r="F567" i="10"/>
  <c r="G64" i="10"/>
  <c r="G524" i="10"/>
  <c r="G65" i="10"/>
  <c r="G525" i="10"/>
  <c r="G66" i="10"/>
  <c r="G526" i="10"/>
  <c r="G67" i="10"/>
  <c r="G527" i="10"/>
  <c r="G68" i="10"/>
  <c r="G528" i="10"/>
  <c r="G69" i="10"/>
  <c r="G529" i="10"/>
  <c r="G70" i="10"/>
  <c r="G530" i="10"/>
  <c r="G71" i="10"/>
  <c r="G531" i="10"/>
  <c r="G72" i="10"/>
  <c r="G532" i="10"/>
  <c r="G73" i="10"/>
  <c r="G533" i="10"/>
  <c r="G74" i="10"/>
  <c r="G534" i="10"/>
  <c r="G75" i="10"/>
  <c r="G535" i="10"/>
  <c r="G76" i="10"/>
  <c r="G536" i="10"/>
  <c r="G77" i="10"/>
  <c r="G537" i="10"/>
  <c r="G78" i="10"/>
  <c r="G538" i="10"/>
  <c r="G79" i="10"/>
  <c r="G539" i="10"/>
  <c r="G80" i="10"/>
  <c r="G540" i="10"/>
  <c r="G81" i="10"/>
  <c r="G541" i="10"/>
  <c r="G82" i="10"/>
  <c r="G542" i="10"/>
  <c r="G83" i="10"/>
  <c r="G543" i="10"/>
  <c r="G84" i="10"/>
  <c r="G544" i="10"/>
  <c r="G85" i="10"/>
  <c r="G545" i="10"/>
  <c r="G86" i="10"/>
  <c r="G546" i="10"/>
  <c r="G87" i="10"/>
  <c r="G547" i="10"/>
  <c r="G88" i="10"/>
  <c r="G548" i="10"/>
  <c r="G89" i="10"/>
  <c r="G549" i="10"/>
  <c r="G90" i="10"/>
  <c r="G550" i="10"/>
  <c r="G91" i="10"/>
  <c r="G551" i="10"/>
  <c r="G92" i="10"/>
  <c r="G552" i="10"/>
  <c r="G93" i="10"/>
  <c r="G553" i="10"/>
  <c r="G94" i="10"/>
  <c r="G554" i="10"/>
  <c r="G95" i="10"/>
  <c r="G555" i="10"/>
  <c r="G96" i="10"/>
  <c r="G556" i="10"/>
  <c r="G97" i="10"/>
  <c r="G557" i="10"/>
  <c r="G98" i="10"/>
  <c r="G558" i="10"/>
  <c r="G99" i="10"/>
  <c r="G559" i="10"/>
  <c r="G100" i="10"/>
  <c r="G560" i="10"/>
  <c r="G101" i="10"/>
  <c r="G561" i="10"/>
  <c r="G102" i="10"/>
  <c r="G562" i="10"/>
  <c r="G103" i="10"/>
  <c r="G563" i="10"/>
  <c r="G104" i="10"/>
  <c r="G564" i="10"/>
  <c r="G105" i="10"/>
  <c r="G565" i="10"/>
  <c r="G106" i="10"/>
  <c r="G566" i="10"/>
  <c r="G567" i="10"/>
  <c r="H64" i="10"/>
  <c r="H524" i="10"/>
  <c r="H65" i="10"/>
  <c r="H525" i="10"/>
  <c r="H66" i="10"/>
  <c r="H526" i="10"/>
  <c r="H67" i="10"/>
  <c r="H527" i="10"/>
  <c r="H68" i="10"/>
  <c r="H528" i="10"/>
  <c r="H69" i="10"/>
  <c r="H529" i="10"/>
  <c r="H70" i="10"/>
  <c r="H530" i="10"/>
  <c r="H71" i="10"/>
  <c r="H531" i="10"/>
  <c r="H72" i="10"/>
  <c r="H532" i="10"/>
  <c r="H73" i="10"/>
  <c r="H533" i="10"/>
  <c r="H74" i="10"/>
  <c r="H534" i="10"/>
  <c r="H75" i="10"/>
  <c r="H535" i="10"/>
  <c r="H76" i="10"/>
  <c r="H536" i="10"/>
  <c r="H77" i="10"/>
  <c r="H537" i="10"/>
  <c r="H78" i="10"/>
  <c r="H538" i="10"/>
  <c r="H79" i="10"/>
  <c r="H539" i="10"/>
  <c r="H80" i="10"/>
  <c r="H540" i="10"/>
  <c r="H81" i="10"/>
  <c r="H541" i="10"/>
  <c r="H82" i="10"/>
  <c r="H542" i="10"/>
  <c r="H83" i="10"/>
  <c r="H543" i="10"/>
  <c r="H84" i="10"/>
  <c r="H544" i="10"/>
  <c r="H85" i="10"/>
  <c r="H545" i="10"/>
  <c r="H86" i="10"/>
  <c r="H546" i="10"/>
  <c r="H87" i="10"/>
  <c r="H547" i="10"/>
  <c r="H88" i="10"/>
  <c r="H548" i="10"/>
  <c r="H89" i="10"/>
  <c r="H549" i="10"/>
  <c r="H90" i="10"/>
  <c r="H550" i="10"/>
  <c r="H91" i="10"/>
  <c r="H551" i="10"/>
  <c r="H92" i="10"/>
  <c r="H552" i="10"/>
  <c r="H93" i="10"/>
  <c r="H553" i="10"/>
  <c r="H94" i="10"/>
  <c r="H554" i="10"/>
  <c r="H95" i="10"/>
  <c r="H555" i="10"/>
  <c r="H96" i="10"/>
  <c r="H556" i="10"/>
  <c r="H97" i="10"/>
  <c r="H557" i="10"/>
  <c r="H98" i="10"/>
  <c r="H558" i="10"/>
  <c r="H99" i="10"/>
  <c r="H559" i="10"/>
  <c r="H100" i="10"/>
  <c r="H560" i="10"/>
  <c r="H101" i="10"/>
  <c r="H561" i="10"/>
  <c r="H102" i="10"/>
  <c r="H562" i="10"/>
  <c r="H103" i="10"/>
  <c r="H563" i="10"/>
  <c r="H104" i="10"/>
  <c r="H564" i="10"/>
  <c r="H105" i="10"/>
  <c r="H565" i="10"/>
  <c r="H106" i="10"/>
  <c r="H566" i="10"/>
  <c r="H567" i="10"/>
  <c r="I64" i="10"/>
  <c r="I524" i="10"/>
  <c r="I65" i="10"/>
  <c r="I525" i="10"/>
  <c r="I66" i="10"/>
  <c r="I526" i="10"/>
  <c r="I67" i="10"/>
  <c r="I527" i="10"/>
  <c r="I68" i="10"/>
  <c r="I528" i="10"/>
  <c r="I69" i="10"/>
  <c r="I529" i="10"/>
  <c r="I70" i="10"/>
  <c r="I530" i="10"/>
  <c r="I71" i="10"/>
  <c r="I531" i="10"/>
  <c r="I72" i="10"/>
  <c r="I532" i="10"/>
  <c r="I73" i="10"/>
  <c r="I533" i="10"/>
  <c r="I74" i="10"/>
  <c r="I534" i="10"/>
  <c r="I75" i="10"/>
  <c r="I535" i="10"/>
  <c r="I76" i="10"/>
  <c r="I536" i="10"/>
  <c r="I77" i="10"/>
  <c r="I537" i="10"/>
  <c r="I78" i="10"/>
  <c r="I538" i="10"/>
  <c r="I79" i="10"/>
  <c r="I539" i="10"/>
  <c r="I80" i="10"/>
  <c r="I540" i="10"/>
  <c r="I81" i="10"/>
  <c r="I541" i="10"/>
  <c r="I82" i="10"/>
  <c r="I542" i="10"/>
  <c r="I83" i="10"/>
  <c r="I543" i="10"/>
  <c r="I84" i="10"/>
  <c r="I544" i="10"/>
  <c r="I85" i="10"/>
  <c r="I545" i="10"/>
  <c r="I86" i="10"/>
  <c r="I546" i="10"/>
  <c r="I87" i="10"/>
  <c r="I547" i="10"/>
  <c r="I88" i="10"/>
  <c r="I548" i="10"/>
  <c r="I89" i="10"/>
  <c r="I549" i="10"/>
  <c r="I90" i="10"/>
  <c r="I550" i="10"/>
  <c r="I91" i="10"/>
  <c r="I551" i="10"/>
  <c r="I92" i="10"/>
  <c r="I552" i="10"/>
  <c r="I93" i="10"/>
  <c r="I553" i="10"/>
  <c r="I94" i="10"/>
  <c r="I554" i="10"/>
  <c r="I95" i="10"/>
  <c r="I555" i="10"/>
  <c r="I96" i="10"/>
  <c r="I556" i="10"/>
  <c r="I97" i="10"/>
  <c r="I557" i="10"/>
  <c r="I98" i="10"/>
  <c r="I558" i="10"/>
  <c r="I99" i="10"/>
  <c r="I559" i="10"/>
  <c r="I100" i="10"/>
  <c r="I560" i="10"/>
  <c r="I101" i="10"/>
  <c r="I561" i="10"/>
  <c r="I102" i="10"/>
  <c r="I562" i="10"/>
  <c r="I103" i="10"/>
  <c r="I563" i="10"/>
  <c r="I104" i="10"/>
  <c r="I564" i="10"/>
  <c r="I105" i="10"/>
  <c r="I565" i="10"/>
  <c r="I106" i="10"/>
  <c r="I566" i="10"/>
  <c r="I567" i="10"/>
  <c r="J64" i="10"/>
  <c r="J524" i="10"/>
  <c r="J65" i="10"/>
  <c r="J525" i="10"/>
  <c r="J66" i="10"/>
  <c r="J526" i="10"/>
  <c r="J67" i="10"/>
  <c r="J527" i="10"/>
  <c r="J68" i="10"/>
  <c r="J528" i="10"/>
  <c r="J69" i="10"/>
  <c r="J529" i="10"/>
  <c r="J70" i="10"/>
  <c r="J530" i="10"/>
  <c r="J71" i="10"/>
  <c r="J531" i="10"/>
  <c r="J72" i="10"/>
  <c r="J532" i="10"/>
  <c r="J73" i="10"/>
  <c r="J533" i="10"/>
  <c r="J74" i="10"/>
  <c r="J534" i="10"/>
  <c r="J75" i="10"/>
  <c r="J535" i="10"/>
  <c r="J76" i="10"/>
  <c r="J536" i="10"/>
  <c r="J77" i="10"/>
  <c r="J537" i="10"/>
  <c r="J78" i="10"/>
  <c r="J538" i="10"/>
  <c r="J79" i="10"/>
  <c r="J539" i="10"/>
  <c r="J80" i="10"/>
  <c r="J540" i="10"/>
  <c r="J81" i="10"/>
  <c r="J541" i="10"/>
  <c r="J82" i="10"/>
  <c r="J542" i="10"/>
  <c r="J83" i="10"/>
  <c r="J543" i="10"/>
  <c r="J84" i="10"/>
  <c r="J544" i="10"/>
  <c r="J85" i="10"/>
  <c r="J545" i="10"/>
  <c r="J86" i="10"/>
  <c r="J546" i="10"/>
  <c r="J87" i="10"/>
  <c r="J547" i="10"/>
  <c r="J88" i="10"/>
  <c r="J548" i="10"/>
  <c r="J89" i="10"/>
  <c r="J549" i="10"/>
  <c r="J90" i="10"/>
  <c r="J550" i="10"/>
  <c r="J91" i="10"/>
  <c r="J551" i="10"/>
  <c r="J92" i="10"/>
  <c r="J552" i="10"/>
  <c r="J93" i="10"/>
  <c r="J553" i="10"/>
  <c r="J94" i="10"/>
  <c r="J554" i="10"/>
  <c r="J95" i="10"/>
  <c r="J555" i="10"/>
  <c r="J96" i="10"/>
  <c r="J556" i="10"/>
  <c r="J97" i="10"/>
  <c r="J557" i="10"/>
  <c r="J98" i="10"/>
  <c r="J558" i="10"/>
  <c r="J99" i="10"/>
  <c r="J559" i="10"/>
  <c r="J100" i="10"/>
  <c r="J560" i="10"/>
  <c r="J101" i="10"/>
  <c r="J561" i="10"/>
  <c r="J102" i="10"/>
  <c r="J562" i="10"/>
  <c r="J103" i="10"/>
  <c r="J563" i="10"/>
  <c r="J104" i="10"/>
  <c r="J564" i="10"/>
  <c r="J105" i="10"/>
  <c r="J565" i="10"/>
  <c r="J106" i="10"/>
  <c r="J566" i="10"/>
  <c r="J567" i="10"/>
  <c r="K64" i="10"/>
  <c r="K524" i="10"/>
  <c r="K65" i="10"/>
  <c r="K525" i="10"/>
  <c r="K66" i="10"/>
  <c r="K526" i="10"/>
  <c r="K67" i="10"/>
  <c r="K527" i="10"/>
  <c r="K68" i="10"/>
  <c r="K528" i="10"/>
  <c r="K69" i="10"/>
  <c r="K529" i="10"/>
  <c r="K70" i="10"/>
  <c r="K530" i="10"/>
  <c r="K71" i="10"/>
  <c r="K531" i="10"/>
  <c r="K72" i="10"/>
  <c r="K532" i="10"/>
  <c r="K73" i="10"/>
  <c r="K533" i="10"/>
  <c r="K74" i="10"/>
  <c r="K534" i="10"/>
  <c r="K75" i="10"/>
  <c r="K535" i="10"/>
  <c r="K76" i="10"/>
  <c r="K536" i="10"/>
  <c r="K77" i="10"/>
  <c r="K537" i="10"/>
  <c r="K78" i="10"/>
  <c r="K538" i="10"/>
  <c r="K79" i="10"/>
  <c r="K539" i="10"/>
  <c r="K80" i="10"/>
  <c r="K540" i="10"/>
  <c r="K81" i="10"/>
  <c r="K541" i="10"/>
  <c r="K82" i="10"/>
  <c r="K542" i="10"/>
  <c r="K83" i="10"/>
  <c r="K543" i="10"/>
  <c r="K84" i="10"/>
  <c r="K544" i="10"/>
  <c r="K85" i="10"/>
  <c r="K545" i="10"/>
  <c r="K86" i="10"/>
  <c r="K546" i="10"/>
  <c r="K87" i="10"/>
  <c r="K547" i="10"/>
  <c r="K88" i="10"/>
  <c r="K548" i="10"/>
  <c r="K89" i="10"/>
  <c r="K549" i="10"/>
  <c r="K90" i="10"/>
  <c r="K550" i="10"/>
  <c r="K91" i="10"/>
  <c r="K551" i="10"/>
  <c r="K92" i="10"/>
  <c r="K552" i="10"/>
  <c r="K93" i="10"/>
  <c r="K553" i="10"/>
  <c r="K94" i="10"/>
  <c r="K554" i="10"/>
  <c r="K95" i="10"/>
  <c r="K555" i="10"/>
  <c r="K96" i="10"/>
  <c r="K556" i="10"/>
  <c r="K97" i="10"/>
  <c r="K557" i="10"/>
  <c r="K98" i="10"/>
  <c r="K558" i="10"/>
  <c r="K99" i="10"/>
  <c r="K559" i="10"/>
  <c r="K100" i="10"/>
  <c r="K560" i="10"/>
  <c r="K101" i="10"/>
  <c r="K561" i="10"/>
  <c r="K102" i="10"/>
  <c r="K562" i="10"/>
  <c r="K103" i="10"/>
  <c r="K563" i="10"/>
  <c r="K104" i="10"/>
  <c r="K564" i="10"/>
  <c r="K105" i="10"/>
  <c r="K565" i="10"/>
  <c r="K106" i="10"/>
  <c r="K566" i="10"/>
  <c r="K567" i="10"/>
  <c r="O8" i="10"/>
  <c r="O468" i="10"/>
  <c r="O9" i="10"/>
  <c r="O469" i="10"/>
  <c r="O10" i="10"/>
  <c r="O470" i="10"/>
  <c r="O11" i="10"/>
  <c r="O471" i="10"/>
  <c r="O12" i="10"/>
  <c r="O472" i="10"/>
  <c r="O13" i="10"/>
  <c r="O473" i="10"/>
  <c r="O14" i="10"/>
  <c r="O474" i="10"/>
  <c r="O15" i="10"/>
  <c r="O475" i="10"/>
  <c r="O16" i="10"/>
  <c r="O476" i="10"/>
  <c r="O17" i="10"/>
  <c r="O477" i="10"/>
  <c r="O18" i="10"/>
  <c r="O478" i="10"/>
  <c r="O19" i="10"/>
  <c r="O479" i="10"/>
  <c r="O20" i="10"/>
  <c r="O480" i="10"/>
  <c r="O21" i="10"/>
  <c r="O481" i="10"/>
  <c r="O22" i="10"/>
  <c r="O482" i="10"/>
  <c r="O23" i="10"/>
  <c r="O483" i="10"/>
  <c r="O24" i="10"/>
  <c r="O484" i="10"/>
  <c r="O25" i="10"/>
  <c r="O485" i="10"/>
  <c r="O26" i="10"/>
  <c r="O486" i="10"/>
  <c r="O27" i="10"/>
  <c r="O487" i="10"/>
  <c r="O28" i="10"/>
  <c r="O488" i="10"/>
  <c r="O29" i="10"/>
  <c r="O489" i="10"/>
  <c r="O30" i="10"/>
  <c r="O490" i="10"/>
  <c r="O31" i="10"/>
  <c r="O491" i="10"/>
  <c r="O32" i="10"/>
  <c r="O492" i="10"/>
  <c r="O33" i="10"/>
  <c r="O493" i="10"/>
  <c r="O34" i="10"/>
  <c r="O494" i="10"/>
  <c r="O35" i="10"/>
  <c r="O495" i="10"/>
  <c r="O36" i="10"/>
  <c r="O496" i="10"/>
  <c r="O37" i="10"/>
  <c r="O497" i="10"/>
  <c r="O38" i="10"/>
  <c r="O498" i="10"/>
  <c r="O39" i="10"/>
  <c r="O499" i="10"/>
  <c r="O40" i="10"/>
  <c r="O500" i="10"/>
  <c r="O41" i="10"/>
  <c r="O501" i="10"/>
  <c r="O42" i="10"/>
  <c r="O502" i="10"/>
  <c r="O43" i="10"/>
  <c r="O503" i="10"/>
  <c r="O44" i="10"/>
  <c r="O504" i="10"/>
  <c r="O45" i="10"/>
  <c r="O505" i="10"/>
  <c r="O46" i="10"/>
  <c r="O506" i="10"/>
  <c r="O47" i="10"/>
  <c r="O507" i="10"/>
  <c r="O48" i="10"/>
  <c r="O508" i="10"/>
  <c r="O49" i="10"/>
  <c r="O509" i="10"/>
  <c r="O50" i="10"/>
  <c r="O510" i="10"/>
  <c r="O51" i="10"/>
  <c r="O511" i="10"/>
  <c r="O52" i="10"/>
  <c r="O512" i="10"/>
  <c r="O53" i="10"/>
  <c r="O513" i="10"/>
  <c r="O54" i="10"/>
  <c r="O514" i="10"/>
  <c r="O55" i="10"/>
  <c r="O515" i="10"/>
  <c r="O56" i="10"/>
  <c r="O516" i="10"/>
  <c r="O57" i="10"/>
  <c r="O517" i="10"/>
  <c r="O58" i="10"/>
  <c r="O518" i="10"/>
  <c r="O59" i="10"/>
  <c r="O519" i="10"/>
  <c r="O60" i="10"/>
  <c r="O520" i="10"/>
  <c r="O61" i="10"/>
  <c r="O521" i="10"/>
  <c r="O62" i="10"/>
  <c r="O522" i="10"/>
  <c r="O63" i="10"/>
  <c r="O523" i="10"/>
  <c r="O64" i="10"/>
  <c r="O524" i="10"/>
  <c r="O65" i="10"/>
  <c r="O525" i="10"/>
  <c r="O66" i="10"/>
  <c r="O526" i="10"/>
  <c r="O67" i="10"/>
  <c r="O527" i="10"/>
  <c r="O68" i="10"/>
  <c r="O528" i="10"/>
  <c r="O69" i="10"/>
  <c r="O529" i="10"/>
  <c r="O70" i="10"/>
  <c r="O530" i="10"/>
  <c r="O71" i="10"/>
  <c r="O531" i="10"/>
  <c r="O72" i="10"/>
  <c r="O532" i="10"/>
  <c r="O73" i="10"/>
  <c r="O533" i="10"/>
  <c r="O74" i="10"/>
  <c r="O534" i="10"/>
  <c r="O75" i="10"/>
  <c r="O535" i="10"/>
  <c r="O76" i="10"/>
  <c r="O536" i="10"/>
  <c r="O77" i="10"/>
  <c r="O537" i="10"/>
  <c r="O78" i="10"/>
  <c r="O538" i="10"/>
  <c r="O79" i="10"/>
  <c r="O539" i="10"/>
  <c r="O80" i="10"/>
  <c r="O540" i="10"/>
  <c r="O81" i="10"/>
  <c r="O541" i="10"/>
  <c r="O82" i="10"/>
  <c r="O542" i="10"/>
  <c r="O83" i="10"/>
  <c r="O543" i="10"/>
  <c r="O84" i="10"/>
  <c r="O544" i="10"/>
  <c r="O85" i="10"/>
  <c r="O545" i="10"/>
  <c r="O86" i="10"/>
  <c r="O546" i="10"/>
  <c r="O87" i="10"/>
  <c r="O547" i="10"/>
  <c r="O88" i="10"/>
  <c r="O548" i="10"/>
  <c r="O89" i="10"/>
  <c r="O549" i="10"/>
  <c r="O90" i="10"/>
  <c r="O550" i="10"/>
  <c r="O91" i="10"/>
  <c r="O551" i="10"/>
  <c r="O92" i="10"/>
  <c r="O552" i="10"/>
  <c r="O93" i="10"/>
  <c r="O553" i="10"/>
  <c r="O94" i="10"/>
  <c r="O554" i="10"/>
  <c r="O95" i="10"/>
  <c r="O555" i="10"/>
  <c r="O96" i="10"/>
  <c r="O556" i="10"/>
  <c r="O97" i="10"/>
  <c r="O557" i="10"/>
  <c r="O98" i="10"/>
  <c r="O558" i="10"/>
  <c r="O99" i="10"/>
  <c r="O559" i="10"/>
  <c r="O100" i="10"/>
  <c r="O560" i="10"/>
  <c r="O101" i="10"/>
  <c r="O561" i="10"/>
  <c r="O102" i="10"/>
  <c r="O562" i="10"/>
  <c r="O103" i="10"/>
  <c r="O563" i="10"/>
  <c r="O104" i="10"/>
  <c r="O564" i="10"/>
  <c r="O105" i="10"/>
  <c r="O565" i="10"/>
  <c r="O106" i="10"/>
  <c r="O566" i="10"/>
  <c r="O567" i="10"/>
  <c r="P8" i="10"/>
  <c r="P468" i="10"/>
  <c r="P9" i="10"/>
  <c r="P469" i="10"/>
  <c r="P10" i="10"/>
  <c r="P470" i="10"/>
  <c r="P11" i="10"/>
  <c r="P471" i="10"/>
  <c r="P12" i="10"/>
  <c r="P472" i="10"/>
  <c r="P13" i="10"/>
  <c r="P473" i="10"/>
  <c r="P14" i="10"/>
  <c r="P474" i="10"/>
  <c r="P15" i="10"/>
  <c r="P475" i="10"/>
  <c r="P16" i="10"/>
  <c r="P476" i="10"/>
  <c r="P17" i="10"/>
  <c r="P477" i="10"/>
  <c r="P18" i="10"/>
  <c r="P478" i="10"/>
  <c r="P19" i="10"/>
  <c r="P479" i="10"/>
  <c r="P20" i="10"/>
  <c r="P480" i="10"/>
  <c r="P21" i="10"/>
  <c r="P481" i="10"/>
  <c r="P22" i="10"/>
  <c r="P482" i="10"/>
  <c r="P23" i="10"/>
  <c r="P483" i="10"/>
  <c r="P24" i="10"/>
  <c r="P484" i="10"/>
  <c r="P25" i="10"/>
  <c r="P485" i="10"/>
  <c r="P26" i="10"/>
  <c r="P486" i="10"/>
  <c r="P27" i="10"/>
  <c r="P487" i="10"/>
  <c r="P28" i="10"/>
  <c r="P488" i="10"/>
  <c r="P29" i="10"/>
  <c r="P489" i="10"/>
  <c r="P30" i="10"/>
  <c r="P490" i="10"/>
  <c r="P31" i="10"/>
  <c r="P491" i="10"/>
  <c r="P32" i="10"/>
  <c r="P492" i="10"/>
  <c r="P33" i="10"/>
  <c r="P493" i="10"/>
  <c r="P34" i="10"/>
  <c r="P494" i="10"/>
  <c r="P35" i="10"/>
  <c r="P495" i="10"/>
  <c r="P36" i="10"/>
  <c r="P496" i="10"/>
  <c r="P37" i="10"/>
  <c r="P497" i="10"/>
  <c r="P38" i="10"/>
  <c r="P498" i="10"/>
  <c r="P39" i="10"/>
  <c r="P499" i="10"/>
  <c r="P40" i="10"/>
  <c r="P500" i="10"/>
  <c r="P41" i="10"/>
  <c r="P501" i="10"/>
  <c r="P42" i="10"/>
  <c r="P502" i="10"/>
  <c r="P43" i="10"/>
  <c r="P503" i="10"/>
  <c r="P44" i="10"/>
  <c r="P504" i="10"/>
  <c r="P45" i="10"/>
  <c r="P505" i="10"/>
  <c r="P46" i="10"/>
  <c r="P506" i="10"/>
  <c r="P47" i="10"/>
  <c r="P507" i="10"/>
  <c r="P48" i="10"/>
  <c r="P508" i="10"/>
  <c r="P49" i="10"/>
  <c r="P509" i="10"/>
  <c r="P50" i="10"/>
  <c r="P510" i="10"/>
  <c r="P51" i="10"/>
  <c r="P511" i="10"/>
  <c r="P52" i="10"/>
  <c r="P512" i="10"/>
  <c r="P53" i="10"/>
  <c r="P513" i="10"/>
  <c r="P54" i="10"/>
  <c r="P514" i="10"/>
  <c r="P55" i="10"/>
  <c r="P515" i="10"/>
  <c r="P56" i="10"/>
  <c r="P516" i="10"/>
  <c r="P57" i="10"/>
  <c r="P517" i="10"/>
  <c r="P58" i="10"/>
  <c r="P518" i="10"/>
  <c r="P59" i="10"/>
  <c r="P519" i="10"/>
  <c r="P60" i="10"/>
  <c r="P520" i="10"/>
  <c r="P61" i="10"/>
  <c r="P521" i="10"/>
  <c r="P62" i="10"/>
  <c r="P522" i="10"/>
  <c r="P63" i="10"/>
  <c r="P523" i="10"/>
  <c r="P64" i="10"/>
  <c r="P524" i="10"/>
  <c r="P65" i="10"/>
  <c r="P525" i="10"/>
  <c r="P66" i="10"/>
  <c r="P526" i="10"/>
  <c r="P67" i="10"/>
  <c r="P527" i="10"/>
  <c r="P68" i="10"/>
  <c r="P528" i="10"/>
  <c r="P69" i="10"/>
  <c r="P529" i="10"/>
  <c r="P70" i="10"/>
  <c r="P530" i="10"/>
  <c r="P71" i="10"/>
  <c r="P531" i="10"/>
  <c r="P72" i="10"/>
  <c r="P532" i="10"/>
  <c r="P73" i="10"/>
  <c r="P533" i="10"/>
  <c r="P74" i="10"/>
  <c r="P534" i="10"/>
  <c r="P75" i="10"/>
  <c r="P535" i="10"/>
  <c r="P76" i="10"/>
  <c r="P536" i="10"/>
  <c r="P77" i="10"/>
  <c r="P537" i="10"/>
  <c r="P78" i="10"/>
  <c r="P538" i="10"/>
  <c r="P79" i="10"/>
  <c r="P539" i="10"/>
  <c r="P80" i="10"/>
  <c r="P540" i="10"/>
  <c r="P81" i="10"/>
  <c r="P541" i="10"/>
  <c r="P82" i="10"/>
  <c r="P542" i="10"/>
  <c r="P83" i="10"/>
  <c r="P543" i="10"/>
  <c r="P84" i="10"/>
  <c r="P544" i="10"/>
  <c r="P85" i="10"/>
  <c r="P545" i="10"/>
  <c r="P86" i="10"/>
  <c r="P546" i="10"/>
  <c r="P87" i="10"/>
  <c r="P547" i="10"/>
  <c r="P88" i="10"/>
  <c r="P548" i="10"/>
  <c r="P89" i="10"/>
  <c r="P549" i="10"/>
  <c r="P90" i="10"/>
  <c r="P550" i="10"/>
  <c r="P91" i="10"/>
  <c r="P551" i="10"/>
  <c r="P92" i="10"/>
  <c r="P552" i="10"/>
  <c r="P93" i="10"/>
  <c r="P553" i="10"/>
  <c r="P94" i="10"/>
  <c r="P554" i="10"/>
  <c r="P95" i="10"/>
  <c r="P555" i="10"/>
  <c r="P96" i="10"/>
  <c r="P556" i="10"/>
  <c r="P97" i="10"/>
  <c r="P557" i="10"/>
  <c r="P98" i="10"/>
  <c r="P558" i="10"/>
  <c r="P99" i="10"/>
  <c r="P559" i="10"/>
  <c r="P100" i="10"/>
  <c r="P560" i="10"/>
  <c r="P101" i="10"/>
  <c r="P561" i="10"/>
  <c r="P102" i="10"/>
  <c r="P562" i="10"/>
  <c r="P103" i="10"/>
  <c r="P563" i="10"/>
  <c r="P104" i="10"/>
  <c r="P564" i="10"/>
  <c r="P105" i="10"/>
  <c r="P565" i="10"/>
  <c r="P106" i="10"/>
  <c r="P566" i="10"/>
  <c r="P567" i="10"/>
  <c r="T8" i="10"/>
  <c r="T468" i="10"/>
  <c r="T9" i="10"/>
  <c r="T469" i="10"/>
  <c r="T10" i="10"/>
  <c r="T470" i="10"/>
  <c r="T11" i="10"/>
  <c r="T471" i="10"/>
  <c r="T12" i="10"/>
  <c r="T472" i="10"/>
  <c r="T13" i="10"/>
  <c r="T473" i="10"/>
  <c r="T14" i="10"/>
  <c r="T474" i="10"/>
  <c r="T15" i="10"/>
  <c r="T475" i="10"/>
  <c r="T16" i="10"/>
  <c r="T476" i="10"/>
  <c r="T17" i="10"/>
  <c r="T477" i="10"/>
  <c r="T18" i="10"/>
  <c r="T478" i="10"/>
  <c r="T19" i="10"/>
  <c r="T479" i="10"/>
  <c r="T20" i="10"/>
  <c r="T480" i="10"/>
  <c r="T21" i="10"/>
  <c r="T481" i="10"/>
  <c r="T22" i="10"/>
  <c r="T482" i="10"/>
  <c r="T23" i="10"/>
  <c r="T483" i="10"/>
  <c r="T24" i="10"/>
  <c r="T484" i="10"/>
  <c r="T25" i="10"/>
  <c r="T485" i="10"/>
  <c r="T26" i="10"/>
  <c r="T486" i="10"/>
  <c r="T27" i="10"/>
  <c r="T487" i="10"/>
  <c r="T28" i="10"/>
  <c r="T488" i="10"/>
  <c r="T29" i="10"/>
  <c r="T489" i="10"/>
  <c r="T30" i="10"/>
  <c r="T490" i="10"/>
  <c r="T31" i="10"/>
  <c r="T491" i="10"/>
  <c r="T32" i="10"/>
  <c r="T492" i="10"/>
  <c r="T33" i="10"/>
  <c r="T493" i="10"/>
  <c r="T34" i="10"/>
  <c r="T494" i="10"/>
  <c r="T35" i="10"/>
  <c r="T495" i="10"/>
  <c r="T36" i="10"/>
  <c r="T496" i="10"/>
  <c r="T37" i="10"/>
  <c r="T497" i="10"/>
  <c r="T38" i="10"/>
  <c r="T498" i="10"/>
  <c r="T39" i="10"/>
  <c r="T499" i="10"/>
  <c r="T40" i="10"/>
  <c r="T500" i="10"/>
  <c r="T41" i="10"/>
  <c r="T501" i="10"/>
  <c r="T42" i="10"/>
  <c r="T502" i="10"/>
  <c r="T43" i="10"/>
  <c r="T503" i="10"/>
  <c r="T44" i="10"/>
  <c r="T504" i="10"/>
  <c r="T45" i="10"/>
  <c r="T505" i="10"/>
  <c r="T46" i="10"/>
  <c r="T506" i="10"/>
  <c r="T47" i="10"/>
  <c r="T507" i="10"/>
  <c r="T48" i="10"/>
  <c r="T508" i="10"/>
  <c r="T49" i="10"/>
  <c r="T509" i="10"/>
  <c r="T50" i="10"/>
  <c r="T510" i="10"/>
  <c r="T51" i="10"/>
  <c r="T511" i="10"/>
  <c r="T52" i="10"/>
  <c r="T512" i="10"/>
  <c r="T53" i="10"/>
  <c r="T513" i="10"/>
  <c r="T54" i="10"/>
  <c r="T514" i="10"/>
  <c r="T55" i="10"/>
  <c r="T515" i="10"/>
  <c r="T56" i="10"/>
  <c r="T516" i="10"/>
  <c r="T57" i="10"/>
  <c r="T517" i="10"/>
  <c r="T58" i="10"/>
  <c r="T518" i="10"/>
  <c r="T59" i="10"/>
  <c r="T519" i="10"/>
  <c r="T60" i="10"/>
  <c r="T520" i="10"/>
  <c r="T61" i="10"/>
  <c r="T521" i="10"/>
  <c r="T62" i="10"/>
  <c r="T522" i="10"/>
  <c r="T63" i="10"/>
  <c r="T523" i="10"/>
  <c r="T64" i="10"/>
  <c r="T524" i="10"/>
  <c r="T65" i="10"/>
  <c r="T525" i="10"/>
  <c r="T66" i="10"/>
  <c r="T526" i="10"/>
  <c r="T67" i="10"/>
  <c r="T527" i="10"/>
  <c r="T68" i="10"/>
  <c r="T528" i="10"/>
  <c r="T69" i="10"/>
  <c r="T529" i="10"/>
  <c r="T70" i="10"/>
  <c r="T530" i="10"/>
  <c r="T71" i="10"/>
  <c r="T531" i="10"/>
  <c r="T72" i="10"/>
  <c r="T532" i="10"/>
  <c r="T73" i="10"/>
  <c r="T533" i="10"/>
  <c r="T74" i="10"/>
  <c r="T534" i="10"/>
  <c r="T75" i="10"/>
  <c r="T535" i="10"/>
  <c r="T76" i="10"/>
  <c r="T536" i="10"/>
  <c r="T77" i="10"/>
  <c r="T537" i="10"/>
  <c r="T78" i="10"/>
  <c r="T538" i="10"/>
  <c r="T79" i="10"/>
  <c r="T539" i="10"/>
  <c r="T80" i="10"/>
  <c r="T540" i="10"/>
  <c r="T81" i="10"/>
  <c r="T541" i="10"/>
  <c r="T82" i="10"/>
  <c r="T542" i="10"/>
  <c r="T83" i="10"/>
  <c r="T543" i="10"/>
  <c r="T84" i="10"/>
  <c r="T544" i="10"/>
  <c r="T85" i="10"/>
  <c r="T545" i="10"/>
  <c r="T86" i="10"/>
  <c r="T546" i="10"/>
  <c r="T87" i="10"/>
  <c r="T547" i="10"/>
  <c r="T88" i="10"/>
  <c r="T548" i="10"/>
  <c r="T89" i="10"/>
  <c r="T549" i="10"/>
  <c r="T90" i="10"/>
  <c r="T550" i="10"/>
  <c r="T91" i="10"/>
  <c r="T551" i="10"/>
  <c r="T92" i="10"/>
  <c r="T552" i="10"/>
  <c r="T93" i="10"/>
  <c r="T553" i="10"/>
  <c r="T94" i="10"/>
  <c r="T554" i="10"/>
  <c r="T95" i="10"/>
  <c r="T555" i="10"/>
  <c r="T96" i="10"/>
  <c r="T556" i="10"/>
  <c r="T97" i="10"/>
  <c r="T557" i="10"/>
  <c r="T98" i="10"/>
  <c r="T558" i="10"/>
  <c r="T99" i="10"/>
  <c r="T559" i="10"/>
  <c r="T100" i="10"/>
  <c r="T560" i="10"/>
  <c r="T101" i="10"/>
  <c r="T561" i="10"/>
  <c r="T102" i="10"/>
  <c r="T562" i="10"/>
  <c r="T103" i="10"/>
  <c r="T563" i="10"/>
  <c r="T104" i="10"/>
  <c r="T564" i="10"/>
  <c r="T105" i="10"/>
  <c r="T565" i="10"/>
  <c r="T106" i="10"/>
  <c r="T566" i="10"/>
  <c r="T567" i="10"/>
  <c r="AC8" i="10"/>
  <c r="AC468" i="10"/>
  <c r="AC9" i="10"/>
  <c r="AC469" i="10"/>
  <c r="AC10" i="10"/>
  <c r="AC470" i="10"/>
  <c r="AC11" i="10"/>
  <c r="AC471" i="10"/>
  <c r="AC12" i="10"/>
  <c r="AC472" i="10"/>
  <c r="AC13" i="10"/>
  <c r="AC473" i="10"/>
  <c r="AC14" i="10"/>
  <c r="AC474" i="10"/>
  <c r="AC15" i="10"/>
  <c r="AC475" i="10"/>
  <c r="AC16" i="10"/>
  <c r="AC476" i="10"/>
  <c r="AC17" i="10"/>
  <c r="AC477" i="10"/>
  <c r="AC18" i="10"/>
  <c r="AC478" i="10"/>
  <c r="AC19" i="10"/>
  <c r="AC479" i="10"/>
  <c r="AC20" i="10"/>
  <c r="AC480" i="10"/>
  <c r="AC21" i="10"/>
  <c r="AC481" i="10"/>
  <c r="AC22" i="10"/>
  <c r="AC482" i="10"/>
  <c r="AC23" i="10"/>
  <c r="AC483" i="10"/>
  <c r="AC24" i="10"/>
  <c r="AC484" i="10"/>
  <c r="AC25" i="10"/>
  <c r="AC485" i="10"/>
  <c r="AC26" i="10"/>
  <c r="AC486" i="10"/>
  <c r="AC27" i="10"/>
  <c r="AC487" i="10"/>
  <c r="AC28" i="10"/>
  <c r="AC488" i="10"/>
  <c r="AC29" i="10"/>
  <c r="AC489" i="10"/>
  <c r="AC30" i="10"/>
  <c r="AC490" i="10"/>
  <c r="AC31" i="10"/>
  <c r="AC491" i="10"/>
  <c r="AC32" i="10"/>
  <c r="AC492" i="10"/>
  <c r="AC33" i="10"/>
  <c r="AC493" i="10"/>
  <c r="AC34" i="10"/>
  <c r="AC494" i="10"/>
  <c r="AC35" i="10"/>
  <c r="AC495" i="10"/>
  <c r="AC36" i="10"/>
  <c r="AC496" i="10"/>
  <c r="AC37" i="10"/>
  <c r="AC497" i="10"/>
  <c r="AC38" i="10"/>
  <c r="AC498" i="10"/>
  <c r="AC39" i="10"/>
  <c r="AC499" i="10"/>
  <c r="AC40" i="10"/>
  <c r="AC500" i="10"/>
  <c r="AC41" i="10"/>
  <c r="AC501" i="10"/>
  <c r="AC42" i="10"/>
  <c r="AC502" i="10"/>
  <c r="AC43" i="10"/>
  <c r="AC503" i="10"/>
  <c r="AC44" i="10"/>
  <c r="AC504" i="10"/>
  <c r="AC45" i="10"/>
  <c r="AC505" i="10"/>
  <c r="AC46" i="10"/>
  <c r="AC506" i="10"/>
  <c r="AC47" i="10"/>
  <c r="AC507" i="10"/>
  <c r="AC48" i="10"/>
  <c r="AC508" i="10"/>
  <c r="AC49" i="10"/>
  <c r="AC509" i="10"/>
  <c r="AC50" i="10"/>
  <c r="AC510" i="10"/>
  <c r="AC51" i="10"/>
  <c r="AC511" i="10"/>
  <c r="AC52" i="10"/>
  <c r="AC512" i="10"/>
  <c r="AC53" i="10"/>
  <c r="AC513" i="10"/>
  <c r="AC54" i="10"/>
  <c r="AC514" i="10"/>
  <c r="AC55" i="10"/>
  <c r="AC515" i="10"/>
  <c r="AC56" i="10"/>
  <c r="AC516" i="10"/>
  <c r="AC57" i="10"/>
  <c r="AC517" i="10"/>
  <c r="AC58" i="10"/>
  <c r="AC518" i="10"/>
  <c r="AC59" i="10"/>
  <c r="AC519" i="10"/>
  <c r="AC60" i="10"/>
  <c r="AC520" i="10"/>
  <c r="AC61" i="10"/>
  <c r="AC521" i="10"/>
  <c r="AC62" i="10"/>
  <c r="AC522" i="10"/>
  <c r="AC63" i="10"/>
  <c r="AC523" i="10"/>
  <c r="AC64" i="10"/>
  <c r="AC524" i="10"/>
  <c r="AC65" i="10"/>
  <c r="AC525" i="10"/>
  <c r="AC66" i="10"/>
  <c r="AC526" i="10"/>
  <c r="AC67" i="10"/>
  <c r="AC527" i="10"/>
  <c r="AC68" i="10"/>
  <c r="AC528" i="10"/>
  <c r="AC69" i="10"/>
  <c r="AC529" i="10"/>
  <c r="AC70" i="10"/>
  <c r="AC530" i="10"/>
  <c r="AC71" i="10"/>
  <c r="AC531" i="10"/>
  <c r="AC72" i="10"/>
  <c r="AC532" i="10"/>
  <c r="AC73" i="10"/>
  <c r="AC533" i="10"/>
  <c r="AC74" i="10"/>
  <c r="AC534" i="10"/>
  <c r="AC75" i="10"/>
  <c r="AC535" i="10"/>
  <c r="AC76" i="10"/>
  <c r="AC536" i="10"/>
  <c r="AC77" i="10"/>
  <c r="AC537" i="10"/>
  <c r="AC78" i="10"/>
  <c r="AC538" i="10"/>
  <c r="AC79" i="10"/>
  <c r="AC539" i="10"/>
  <c r="AC80" i="10"/>
  <c r="AC540" i="10"/>
  <c r="AC81" i="10"/>
  <c r="AC541" i="10"/>
  <c r="AC82" i="10"/>
  <c r="AC542" i="10"/>
  <c r="AC83" i="10"/>
  <c r="AC543" i="10"/>
  <c r="AC84" i="10"/>
  <c r="AC544" i="10"/>
  <c r="AC85" i="10"/>
  <c r="AC545" i="10"/>
  <c r="AC86" i="10"/>
  <c r="AC546" i="10"/>
  <c r="AC87" i="10"/>
  <c r="AC547" i="10"/>
  <c r="AC88" i="10"/>
  <c r="AC548" i="10"/>
  <c r="AC89" i="10"/>
  <c r="AC549" i="10"/>
  <c r="AC90" i="10"/>
  <c r="AC550" i="10"/>
  <c r="AC91" i="10"/>
  <c r="AC551" i="10"/>
  <c r="AC92" i="10"/>
  <c r="AC552" i="10"/>
  <c r="AC93" i="10"/>
  <c r="AC553" i="10"/>
  <c r="AC94" i="10"/>
  <c r="AC554" i="10"/>
  <c r="AC95" i="10"/>
  <c r="AC555" i="10"/>
  <c r="AC96" i="10"/>
  <c r="AC556" i="10"/>
  <c r="AC97" i="10"/>
  <c r="AC557" i="10"/>
  <c r="AC98" i="10"/>
  <c r="AC558" i="10"/>
  <c r="AC99" i="10"/>
  <c r="AC559" i="10"/>
  <c r="AC100" i="10"/>
  <c r="AC560" i="10"/>
  <c r="AC101" i="10"/>
  <c r="AC561" i="10"/>
  <c r="AC102" i="10"/>
  <c r="AC562" i="10"/>
  <c r="AC103" i="10"/>
  <c r="AC563" i="10"/>
  <c r="AC104" i="10"/>
  <c r="AC564" i="10"/>
  <c r="AC105" i="10"/>
  <c r="AC565" i="10"/>
  <c r="AC106" i="10"/>
  <c r="AC566" i="10"/>
  <c r="AC567" i="10"/>
  <c r="AD8" i="10"/>
  <c r="AD468" i="10"/>
  <c r="AD9" i="10"/>
  <c r="AD469" i="10"/>
  <c r="AD10" i="10"/>
  <c r="AD470" i="10"/>
  <c r="AD11" i="10"/>
  <c r="AD471" i="10"/>
  <c r="AD12" i="10"/>
  <c r="AD472" i="10"/>
  <c r="AD13" i="10"/>
  <c r="AD473" i="10"/>
  <c r="AD14" i="10"/>
  <c r="AD474" i="10"/>
  <c r="AD15" i="10"/>
  <c r="AD475" i="10"/>
  <c r="AD16" i="10"/>
  <c r="AD476" i="10"/>
  <c r="AD17" i="10"/>
  <c r="AD477" i="10"/>
  <c r="AD18" i="10"/>
  <c r="AD478" i="10"/>
  <c r="AD19" i="10"/>
  <c r="AD479" i="10"/>
  <c r="AD20" i="10"/>
  <c r="AD480" i="10"/>
  <c r="AD21" i="10"/>
  <c r="AD481" i="10"/>
  <c r="AD22" i="10"/>
  <c r="AD482" i="10"/>
  <c r="AD23" i="10"/>
  <c r="AD483" i="10"/>
  <c r="AD24" i="10"/>
  <c r="AD484" i="10"/>
  <c r="AD25" i="10"/>
  <c r="AD485" i="10"/>
  <c r="AD26" i="10"/>
  <c r="AD486" i="10"/>
  <c r="AD27" i="10"/>
  <c r="AD487" i="10"/>
  <c r="AD28" i="10"/>
  <c r="AD488" i="10"/>
  <c r="AD29" i="10"/>
  <c r="AD489" i="10"/>
  <c r="AD30" i="10"/>
  <c r="AD490" i="10"/>
  <c r="AD31" i="10"/>
  <c r="AD491" i="10"/>
  <c r="AD32" i="10"/>
  <c r="AD492" i="10"/>
  <c r="AD33" i="10"/>
  <c r="AD493" i="10"/>
  <c r="AD34" i="10"/>
  <c r="AD494" i="10"/>
  <c r="AD35" i="10"/>
  <c r="AD495" i="10"/>
  <c r="AD36" i="10"/>
  <c r="AD496" i="10"/>
  <c r="AD37" i="10"/>
  <c r="AD497" i="10"/>
  <c r="AD38" i="10"/>
  <c r="AD498" i="10"/>
  <c r="AD39" i="10"/>
  <c r="AD499" i="10"/>
  <c r="AD40" i="10"/>
  <c r="AD500" i="10"/>
  <c r="AD41" i="10"/>
  <c r="AD501" i="10"/>
  <c r="AD42" i="10"/>
  <c r="AD502" i="10"/>
  <c r="AD43" i="10"/>
  <c r="AD503" i="10"/>
  <c r="AD44" i="10"/>
  <c r="AD504" i="10"/>
  <c r="AD45" i="10"/>
  <c r="AD505" i="10"/>
  <c r="AD46" i="10"/>
  <c r="AD506" i="10"/>
  <c r="AD47" i="10"/>
  <c r="AD507" i="10"/>
  <c r="AD48" i="10"/>
  <c r="AD508" i="10"/>
  <c r="AD49" i="10"/>
  <c r="AD509" i="10"/>
  <c r="AD50" i="10"/>
  <c r="AD510" i="10"/>
  <c r="AD51" i="10"/>
  <c r="AD511" i="10"/>
  <c r="AD52" i="10"/>
  <c r="AD512" i="10"/>
  <c r="AD53" i="10"/>
  <c r="AD513" i="10"/>
  <c r="AD54" i="10"/>
  <c r="AD514" i="10"/>
  <c r="AD55" i="10"/>
  <c r="AD515" i="10"/>
  <c r="AD56" i="10"/>
  <c r="AD516" i="10"/>
  <c r="AD57" i="10"/>
  <c r="AD517" i="10"/>
  <c r="AD58" i="10"/>
  <c r="AD518" i="10"/>
  <c r="AD59" i="10"/>
  <c r="AD519" i="10"/>
  <c r="AD60" i="10"/>
  <c r="AD520" i="10"/>
  <c r="AD61" i="10"/>
  <c r="AD521" i="10"/>
  <c r="AD62" i="10"/>
  <c r="AD522" i="10"/>
  <c r="AD63" i="10"/>
  <c r="AD523" i="10"/>
  <c r="AD64" i="10"/>
  <c r="AD524" i="10"/>
  <c r="AD65" i="10"/>
  <c r="AD525" i="10"/>
  <c r="AD66" i="10"/>
  <c r="AD526" i="10"/>
  <c r="AD67" i="10"/>
  <c r="AD527" i="10"/>
  <c r="AD68" i="10"/>
  <c r="AD528" i="10"/>
  <c r="AD69" i="10"/>
  <c r="AD529" i="10"/>
  <c r="AD70" i="10"/>
  <c r="AD530" i="10"/>
  <c r="AD71" i="10"/>
  <c r="AD531" i="10"/>
  <c r="AD72" i="10"/>
  <c r="AD532" i="10"/>
  <c r="AD73" i="10"/>
  <c r="AD533" i="10"/>
  <c r="AD74" i="10"/>
  <c r="AD534" i="10"/>
  <c r="AD75" i="10"/>
  <c r="AD535" i="10"/>
  <c r="AD76" i="10"/>
  <c r="AD536" i="10"/>
  <c r="AD77" i="10"/>
  <c r="AD537" i="10"/>
  <c r="AD78" i="10"/>
  <c r="AD538" i="10"/>
  <c r="AD79" i="10"/>
  <c r="AD539" i="10"/>
  <c r="AD80" i="10"/>
  <c r="AD540" i="10"/>
  <c r="AD81" i="10"/>
  <c r="AD541" i="10"/>
  <c r="AD82" i="10"/>
  <c r="AD542" i="10"/>
  <c r="AD83" i="10"/>
  <c r="AD543" i="10"/>
  <c r="AD84" i="10"/>
  <c r="AD544" i="10"/>
  <c r="AD85" i="10"/>
  <c r="AD545" i="10"/>
  <c r="AD86" i="10"/>
  <c r="AD546" i="10"/>
  <c r="AD87" i="10"/>
  <c r="AD547" i="10"/>
  <c r="AD88" i="10"/>
  <c r="AD548" i="10"/>
  <c r="AD89" i="10"/>
  <c r="AD549" i="10"/>
  <c r="AD90" i="10"/>
  <c r="AD550" i="10"/>
  <c r="AD91" i="10"/>
  <c r="AD551" i="10"/>
  <c r="AD92" i="10"/>
  <c r="AD552" i="10"/>
  <c r="AD93" i="10"/>
  <c r="AD553" i="10"/>
  <c r="AD94" i="10"/>
  <c r="AD554" i="10"/>
  <c r="AD95" i="10"/>
  <c r="AD555" i="10"/>
  <c r="AD96" i="10"/>
  <c r="AD556" i="10"/>
  <c r="AD97" i="10"/>
  <c r="AD557" i="10"/>
  <c r="AD98" i="10"/>
  <c r="AD558" i="10"/>
  <c r="AD99" i="10"/>
  <c r="AD559" i="10"/>
  <c r="AD100" i="10"/>
  <c r="AD560" i="10"/>
  <c r="AD101" i="10"/>
  <c r="AD561" i="10"/>
  <c r="AD102" i="10"/>
  <c r="AD562" i="10"/>
  <c r="AD103" i="10"/>
  <c r="AD563" i="10"/>
  <c r="AD104" i="10"/>
  <c r="AD564" i="10"/>
  <c r="AD105" i="10"/>
  <c r="AD565" i="10"/>
  <c r="AD106" i="10"/>
  <c r="AD566" i="10"/>
  <c r="AD567" i="10"/>
  <c r="AJ8" i="10"/>
  <c r="AJ468" i="10"/>
  <c r="AJ9" i="10"/>
  <c r="AJ469" i="10"/>
  <c r="AJ10" i="10"/>
  <c r="AJ470" i="10"/>
  <c r="AJ11" i="10"/>
  <c r="AJ471" i="10"/>
  <c r="AJ12" i="10"/>
  <c r="AJ472" i="10"/>
  <c r="AJ13" i="10"/>
  <c r="AJ473" i="10"/>
  <c r="AJ14" i="10"/>
  <c r="AJ474" i="10"/>
  <c r="AJ15" i="10"/>
  <c r="AJ475" i="10"/>
  <c r="AJ16" i="10"/>
  <c r="AJ476" i="10"/>
  <c r="AJ17" i="10"/>
  <c r="AJ477" i="10"/>
  <c r="AJ18" i="10"/>
  <c r="AJ478" i="10"/>
  <c r="AJ19" i="10"/>
  <c r="AJ479" i="10"/>
  <c r="AJ20" i="10"/>
  <c r="AJ480" i="10"/>
  <c r="AJ21" i="10"/>
  <c r="AJ481" i="10"/>
  <c r="AJ22" i="10"/>
  <c r="AJ482" i="10"/>
  <c r="AJ23" i="10"/>
  <c r="AJ483" i="10"/>
  <c r="AJ24" i="10"/>
  <c r="AJ484" i="10"/>
  <c r="AJ25" i="10"/>
  <c r="AJ485" i="10"/>
  <c r="AJ26" i="10"/>
  <c r="AJ486" i="10"/>
  <c r="AJ27" i="10"/>
  <c r="AJ487" i="10"/>
  <c r="AJ28" i="10"/>
  <c r="AJ488" i="10"/>
  <c r="AJ29" i="10"/>
  <c r="AJ489" i="10"/>
  <c r="AJ30" i="10"/>
  <c r="AJ490" i="10"/>
  <c r="AJ31" i="10"/>
  <c r="AJ491" i="10"/>
  <c r="AJ32" i="10"/>
  <c r="AJ492" i="10"/>
  <c r="AJ33" i="10"/>
  <c r="AJ493" i="10"/>
  <c r="AJ34" i="10"/>
  <c r="AJ494" i="10"/>
  <c r="AJ35" i="10"/>
  <c r="AJ495" i="10"/>
  <c r="AJ36" i="10"/>
  <c r="AJ496" i="10"/>
  <c r="AJ37" i="10"/>
  <c r="AJ497" i="10"/>
  <c r="AJ38" i="10"/>
  <c r="AJ498" i="10"/>
  <c r="AJ39" i="10"/>
  <c r="AJ499" i="10"/>
  <c r="AJ40" i="10"/>
  <c r="AJ500" i="10"/>
  <c r="AJ41" i="10"/>
  <c r="AJ501" i="10"/>
  <c r="AJ42" i="10"/>
  <c r="AJ502" i="10"/>
  <c r="AJ43" i="10"/>
  <c r="AJ503" i="10"/>
  <c r="AJ44" i="10"/>
  <c r="AJ504" i="10"/>
  <c r="AJ45" i="10"/>
  <c r="AJ505" i="10"/>
  <c r="AJ46" i="10"/>
  <c r="AJ506" i="10"/>
  <c r="AJ47" i="10"/>
  <c r="AJ507" i="10"/>
  <c r="AJ48" i="10"/>
  <c r="AJ508" i="10"/>
  <c r="AJ49" i="10"/>
  <c r="AJ509" i="10"/>
  <c r="AJ50" i="10"/>
  <c r="AJ510" i="10"/>
  <c r="AJ51" i="10"/>
  <c r="AJ511" i="10"/>
  <c r="AJ52" i="10"/>
  <c r="AJ512" i="10"/>
  <c r="AJ53" i="10"/>
  <c r="AJ513" i="10"/>
  <c r="AJ54" i="10"/>
  <c r="AJ514" i="10"/>
  <c r="AJ55" i="10"/>
  <c r="AJ515" i="10"/>
  <c r="AJ56" i="10"/>
  <c r="AJ516" i="10"/>
  <c r="AJ57" i="10"/>
  <c r="AJ517" i="10"/>
  <c r="AJ58" i="10"/>
  <c r="AJ518" i="10"/>
  <c r="AJ59" i="10"/>
  <c r="AJ519" i="10"/>
  <c r="AJ60" i="10"/>
  <c r="AJ520" i="10"/>
  <c r="AJ61" i="10"/>
  <c r="AJ521" i="10"/>
  <c r="AJ62" i="10"/>
  <c r="AJ522" i="10"/>
  <c r="AJ63" i="10"/>
  <c r="AJ523" i="10"/>
  <c r="AJ64" i="10"/>
  <c r="AJ524" i="10"/>
  <c r="AJ65" i="10"/>
  <c r="AJ525" i="10"/>
  <c r="AJ66" i="10"/>
  <c r="AJ526" i="10"/>
  <c r="AJ67" i="10"/>
  <c r="AJ527" i="10"/>
  <c r="AJ68" i="10"/>
  <c r="AJ528" i="10"/>
  <c r="AJ69" i="10"/>
  <c r="AJ529" i="10"/>
  <c r="AJ70" i="10"/>
  <c r="AJ530" i="10"/>
  <c r="AJ71" i="10"/>
  <c r="AJ531" i="10"/>
  <c r="AJ72" i="10"/>
  <c r="AJ532" i="10"/>
  <c r="AJ73" i="10"/>
  <c r="AJ533" i="10"/>
  <c r="AJ74" i="10"/>
  <c r="AJ534" i="10"/>
  <c r="AJ75" i="10"/>
  <c r="AJ535" i="10"/>
  <c r="AJ76" i="10"/>
  <c r="AJ536" i="10"/>
  <c r="AJ77" i="10"/>
  <c r="AJ537" i="10"/>
  <c r="AJ78" i="10"/>
  <c r="AJ538" i="10"/>
  <c r="AJ79" i="10"/>
  <c r="AJ539" i="10"/>
  <c r="AJ80" i="10"/>
  <c r="AJ540" i="10"/>
  <c r="AJ81" i="10"/>
  <c r="AJ541" i="10"/>
  <c r="AJ82" i="10"/>
  <c r="AJ542" i="10"/>
  <c r="AJ83" i="10"/>
  <c r="AJ543" i="10"/>
  <c r="AJ84" i="10"/>
  <c r="AJ544" i="10"/>
  <c r="AJ85" i="10"/>
  <c r="AJ545" i="10"/>
  <c r="AJ86" i="10"/>
  <c r="AJ546" i="10"/>
  <c r="AJ87" i="10"/>
  <c r="AJ547" i="10"/>
  <c r="AJ88" i="10"/>
  <c r="AJ548" i="10"/>
  <c r="AJ89" i="10"/>
  <c r="AJ549" i="10"/>
  <c r="AJ90" i="10"/>
  <c r="AJ550" i="10"/>
  <c r="AJ91" i="10"/>
  <c r="AJ551" i="10"/>
  <c r="AJ92" i="10"/>
  <c r="AJ552" i="10"/>
  <c r="AJ93" i="10"/>
  <c r="AJ553" i="10"/>
  <c r="AJ94" i="10"/>
  <c r="AJ554" i="10"/>
  <c r="AJ95" i="10"/>
  <c r="AJ555" i="10"/>
  <c r="AJ96" i="10"/>
  <c r="AJ556" i="10"/>
  <c r="AJ97" i="10"/>
  <c r="AJ557" i="10"/>
  <c r="AJ98" i="10"/>
  <c r="AJ558" i="10"/>
  <c r="AJ99" i="10"/>
  <c r="AJ559" i="10"/>
  <c r="AJ100" i="10"/>
  <c r="AJ560" i="10"/>
  <c r="AJ101" i="10"/>
  <c r="AJ561" i="10"/>
  <c r="AJ102" i="10"/>
  <c r="AJ562" i="10"/>
  <c r="AJ103" i="10"/>
  <c r="AJ563" i="10"/>
  <c r="AJ104" i="10"/>
  <c r="AJ564" i="10"/>
  <c r="AJ105" i="10"/>
  <c r="AJ565" i="10"/>
  <c r="AJ106" i="10"/>
  <c r="AJ566" i="10"/>
  <c r="AJ567" i="10"/>
  <c r="AK8" i="10"/>
  <c r="AK468" i="10"/>
  <c r="AK9" i="10"/>
  <c r="AK469" i="10"/>
  <c r="AK10" i="10"/>
  <c r="AK470" i="10"/>
  <c r="AK11" i="10"/>
  <c r="AK471" i="10"/>
  <c r="AK12" i="10"/>
  <c r="AK472" i="10"/>
  <c r="AK13" i="10"/>
  <c r="AK473" i="10"/>
  <c r="AK14" i="10"/>
  <c r="AK474" i="10"/>
  <c r="AK15" i="10"/>
  <c r="AK475" i="10"/>
  <c r="AK16" i="10"/>
  <c r="AK476" i="10"/>
  <c r="AK17" i="10"/>
  <c r="AK477" i="10"/>
  <c r="AK18" i="10"/>
  <c r="AK478" i="10"/>
  <c r="AK19" i="10"/>
  <c r="AK479" i="10"/>
  <c r="AK20" i="10"/>
  <c r="AK480" i="10"/>
  <c r="AK21" i="10"/>
  <c r="AK481" i="10"/>
  <c r="AK22" i="10"/>
  <c r="AK482" i="10"/>
  <c r="AK23" i="10"/>
  <c r="AK483" i="10"/>
  <c r="AK24" i="10"/>
  <c r="AK484" i="10"/>
  <c r="AK25" i="10"/>
  <c r="AK485" i="10"/>
  <c r="AK26" i="10"/>
  <c r="AK486" i="10"/>
  <c r="AK27" i="10"/>
  <c r="AK487" i="10"/>
  <c r="AK28" i="10"/>
  <c r="AK488" i="10"/>
  <c r="AK29" i="10"/>
  <c r="AK489" i="10"/>
  <c r="AK30" i="10"/>
  <c r="AK490" i="10"/>
  <c r="AK31" i="10"/>
  <c r="AK491" i="10"/>
  <c r="AK32" i="10"/>
  <c r="AK492" i="10"/>
  <c r="AK33" i="10"/>
  <c r="AK493" i="10"/>
  <c r="AK34" i="10"/>
  <c r="AK494" i="10"/>
  <c r="AK35" i="10"/>
  <c r="AK495" i="10"/>
  <c r="AK36" i="10"/>
  <c r="AK496" i="10"/>
  <c r="AK37" i="10"/>
  <c r="AK497" i="10"/>
  <c r="AK38" i="10"/>
  <c r="AK498" i="10"/>
  <c r="AK39" i="10"/>
  <c r="AK499" i="10"/>
  <c r="AK40" i="10"/>
  <c r="AK500" i="10"/>
  <c r="AK41" i="10"/>
  <c r="AK501" i="10"/>
  <c r="AK42" i="10"/>
  <c r="AK502" i="10"/>
  <c r="AK43" i="10"/>
  <c r="AK503" i="10"/>
  <c r="AK44" i="10"/>
  <c r="AK504" i="10"/>
  <c r="AK45" i="10"/>
  <c r="AK505" i="10"/>
  <c r="AK46" i="10"/>
  <c r="AK506" i="10"/>
  <c r="AK47" i="10"/>
  <c r="AK507" i="10"/>
  <c r="AK48" i="10"/>
  <c r="AK508" i="10"/>
  <c r="AK49" i="10"/>
  <c r="AK509" i="10"/>
  <c r="AK50" i="10"/>
  <c r="AK510" i="10"/>
  <c r="AK51" i="10"/>
  <c r="AK511" i="10"/>
  <c r="AK52" i="10"/>
  <c r="AK512" i="10"/>
  <c r="AK53" i="10"/>
  <c r="AK513" i="10"/>
  <c r="AK54" i="10"/>
  <c r="AK514" i="10"/>
  <c r="AK55" i="10"/>
  <c r="AK515" i="10"/>
  <c r="AK56" i="10"/>
  <c r="AK516" i="10"/>
  <c r="AK57" i="10"/>
  <c r="AK517" i="10"/>
  <c r="AK58" i="10"/>
  <c r="AK518" i="10"/>
  <c r="AK59" i="10"/>
  <c r="AK519" i="10"/>
  <c r="AK60" i="10"/>
  <c r="AK520" i="10"/>
  <c r="AK61" i="10"/>
  <c r="AK521" i="10"/>
  <c r="AK62" i="10"/>
  <c r="AK522" i="10"/>
  <c r="AK63" i="10"/>
  <c r="AK523" i="10"/>
  <c r="AK64" i="10"/>
  <c r="AK524" i="10"/>
  <c r="AK65" i="10"/>
  <c r="AK525" i="10"/>
  <c r="AK66" i="10"/>
  <c r="AK526" i="10"/>
  <c r="AK67" i="10"/>
  <c r="AK527" i="10"/>
  <c r="AK68" i="10"/>
  <c r="AK528" i="10"/>
  <c r="AK69" i="10"/>
  <c r="AK529" i="10"/>
  <c r="AK70" i="10"/>
  <c r="AK530" i="10"/>
  <c r="AK71" i="10"/>
  <c r="AK531" i="10"/>
  <c r="AK72" i="10"/>
  <c r="AK532" i="10"/>
  <c r="AK73" i="10"/>
  <c r="AK533" i="10"/>
  <c r="AK74" i="10"/>
  <c r="AK534" i="10"/>
  <c r="AK75" i="10"/>
  <c r="AK535" i="10"/>
  <c r="AK76" i="10"/>
  <c r="AK536" i="10"/>
  <c r="AK77" i="10"/>
  <c r="AK537" i="10"/>
  <c r="AK78" i="10"/>
  <c r="AK538" i="10"/>
  <c r="AK79" i="10"/>
  <c r="AK539" i="10"/>
  <c r="AK80" i="10"/>
  <c r="AK540" i="10"/>
  <c r="AK81" i="10"/>
  <c r="AK541" i="10"/>
  <c r="AK82" i="10"/>
  <c r="AK542" i="10"/>
  <c r="AK83" i="10"/>
  <c r="AK543" i="10"/>
  <c r="AK84" i="10"/>
  <c r="AK544" i="10"/>
  <c r="AK85" i="10"/>
  <c r="AK545" i="10"/>
  <c r="AK86" i="10"/>
  <c r="AK546" i="10"/>
  <c r="AK87" i="10"/>
  <c r="AK547" i="10"/>
  <c r="AK88" i="10"/>
  <c r="AK548" i="10"/>
  <c r="AK89" i="10"/>
  <c r="AK549" i="10"/>
  <c r="AK90" i="10"/>
  <c r="AK550" i="10"/>
  <c r="AK91" i="10"/>
  <c r="AK551" i="10"/>
  <c r="AK92" i="10"/>
  <c r="AK552" i="10"/>
  <c r="AK93" i="10"/>
  <c r="AK553" i="10"/>
  <c r="AK94" i="10"/>
  <c r="AK554" i="10"/>
  <c r="AK95" i="10"/>
  <c r="AK555" i="10"/>
  <c r="AK96" i="10"/>
  <c r="AK556" i="10"/>
  <c r="AK97" i="10"/>
  <c r="AK557" i="10"/>
  <c r="AK98" i="10"/>
  <c r="AK558" i="10"/>
  <c r="AK99" i="10"/>
  <c r="AK559" i="10"/>
  <c r="AK100" i="10"/>
  <c r="AK560" i="10"/>
  <c r="AK101" i="10"/>
  <c r="AK561" i="10"/>
  <c r="AK102" i="10"/>
  <c r="AK562" i="10"/>
  <c r="AK103" i="10"/>
  <c r="AK563" i="10"/>
  <c r="AK104" i="10"/>
  <c r="AK564" i="10"/>
  <c r="AK105" i="10"/>
  <c r="AK565" i="10"/>
  <c r="AK106" i="10"/>
  <c r="AK566" i="10"/>
  <c r="AK567" i="10"/>
  <c r="AL8" i="10"/>
  <c r="AL468" i="10"/>
  <c r="AL9" i="10"/>
  <c r="AL469" i="10"/>
  <c r="AL10" i="10"/>
  <c r="AL470" i="10"/>
  <c r="AL11" i="10"/>
  <c r="AL471" i="10"/>
  <c r="AL12" i="10"/>
  <c r="AL472" i="10"/>
  <c r="AL13" i="10"/>
  <c r="AL473" i="10"/>
  <c r="AL14" i="10"/>
  <c r="AL474" i="10"/>
  <c r="AL15" i="10"/>
  <c r="AL475" i="10"/>
  <c r="AL16" i="10"/>
  <c r="AL476" i="10"/>
  <c r="AL17" i="10"/>
  <c r="AL477" i="10"/>
  <c r="AL18" i="10"/>
  <c r="AL478" i="10"/>
  <c r="AL19" i="10"/>
  <c r="AL479" i="10"/>
  <c r="AL20" i="10"/>
  <c r="AL480" i="10"/>
  <c r="AL21" i="10"/>
  <c r="AL481" i="10"/>
  <c r="AL22" i="10"/>
  <c r="AL482" i="10"/>
  <c r="AL23" i="10"/>
  <c r="AL483" i="10"/>
  <c r="AL24" i="10"/>
  <c r="AL484" i="10"/>
  <c r="AL25" i="10"/>
  <c r="AL485" i="10"/>
  <c r="AL26" i="10"/>
  <c r="AL486" i="10"/>
  <c r="AL27" i="10"/>
  <c r="AL487" i="10"/>
  <c r="AL28" i="10"/>
  <c r="AL488" i="10"/>
  <c r="AL29" i="10"/>
  <c r="AL489" i="10"/>
  <c r="AL30" i="10"/>
  <c r="AL490" i="10"/>
  <c r="AL31" i="10"/>
  <c r="AL491" i="10"/>
  <c r="AL32" i="10"/>
  <c r="AL492" i="10"/>
  <c r="AL33" i="10"/>
  <c r="AL493" i="10"/>
  <c r="AL34" i="10"/>
  <c r="AL494" i="10"/>
  <c r="AL35" i="10"/>
  <c r="AL495" i="10"/>
  <c r="AL36" i="10"/>
  <c r="AL496" i="10"/>
  <c r="AL37" i="10"/>
  <c r="AL497" i="10"/>
  <c r="AL38" i="10"/>
  <c r="AL498" i="10"/>
  <c r="AL39" i="10"/>
  <c r="AL499" i="10"/>
  <c r="AL40" i="10"/>
  <c r="AL500" i="10"/>
  <c r="AL41" i="10"/>
  <c r="AL501" i="10"/>
  <c r="AL42" i="10"/>
  <c r="AL502" i="10"/>
  <c r="AL43" i="10"/>
  <c r="AL503" i="10"/>
  <c r="AL44" i="10"/>
  <c r="AL504" i="10"/>
  <c r="AL45" i="10"/>
  <c r="AL505" i="10"/>
  <c r="AL46" i="10"/>
  <c r="AL506" i="10"/>
  <c r="AL47" i="10"/>
  <c r="AL507" i="10"/>
  <c r="AL48" i="10"/>
  <c r="AL508" i="10"/>
  <c r="AL49" i="10"/>
  <c r="AL509" i="10"/>
  <c r="AL50" i="10"/>
  <c r="AL510" i="10"/>
  <c r="AL51" i="10"/>
  <c r="AL511" i="10"/>
  <c r="AL52" i="10"/>
  <c r="AL512" i="10"/>
  <c r="AL53" i="10"/>
  <c r="AL513" i="10"/>
  <c r="AL54" i="10"/>
  <c r="AL514" i="10"/>
  <c r="AL55" i="10"/>
  <c r="AL515" i="10"/>
  <c r="AL56" i="10"/>
  <c r="AL516" i="10"/>
  <c r="AL57" i="10"/>
  <c r="AL517" i="10"/>
  <c r="AL58" i="10"/>
  <c r="AL518" i="10"/>
  <c r="AL59" i="10"/>
  <c r="AL519" i="10"/>
  <c r="AL60" i="10"/>
  <c r="AL520" i="10"/>
  <c r="AL61" i="10"/>
  <c r="AL521" i="10"/>
  <c r="AL62" i="10"/>
  <c r="AL522" i="10"/>
  <c r="AL63" i="10"/>
  <c r="AL523" i="10"/>
  <c r="AL64" i="10"/>
  <c r="AL524" i="10"/>
  <c r="AL65" i="10"/>
  <c r="AL525" i="10"/>
  <c r="AL66" i="10"/>
  <c r="AL526" i="10"/>
  <c r="AL67" i="10"/>
  <c r="AL527" i="10"/>
  <c r="AL68" i="10"/>
  <c r="AL528" i="10"/>
  <c r="AL69" i="10"/>
  <c r="AL529" i="10"/>
  <c r="AL70" i="10"/>
  <c r="AL530" i="10"/>
  <c r="AL71" i="10"/>
  <c r="AL531" i="10"/>
  <c r="AL72" i="10"/>
  <c r="AL532" i="10"/>
  <c r="AL73" i="10"/>
  <c r="AL533" i="10"/>
  <c r="AL74" i="10"/>
  <c r="AL534" i="10"/>
  <c r="AL75" i="10"/>
  <c r="AL535" i="10"/>
  <c r="AL76" i="10"/>
  <c r="AL536" i="10"/>
  <c r="AL77" i="10"/>
  <c r="AL537" i="10"/>
  <c r="AL78" i="10"/>
  <c r="AL538" i="10"/>
  <c r="AL79" i="10"/>
  <c r="AL539" i="10"/>
  <c r="AL80" i="10"/>
  <c r="AL540" i="10"/>
  <c r="AL81" i="10"/>
  <c r="AL541" i="10"/>
  <c r="AL82" i="10"/>
  <c r="AL542" i="10"/>
  <c r="AL83" i="10"/>
  <c r="AL543" i="10"/>
  <c r="AL84" i="10"/>
  <c r="AL544" i="10"/>
  <c r="AL85" i="10"/>
  <c r="AL545" i="10"/>
  <c r="AL86" i="10"/>
  <c r="AL546" i="10"/>
  <c r="AL87" i="10"/>
  <c r="AL547" i="10"/>
  <c r="AL88" i="10"/>
  <c r="AL548" i="10"/>
  <c r="AL89" i="10"/>
  <c r="AL549" i="10"/>
  <c r="AL90" i="10"/>
  <c r="AL550" i="10"/>
  <c r="AL91" i="10"/>
  <c r="AL551" i="10"/>
  <c r="AL92" i="10"/>
  <c r="AL552" i="10"/>
  <c r="AL93" i="10"/>
  <c r="AL553" i="10"/>
  <c r="AL94" i="10"/>
  <c r="AL554" i="10"/>
  <c r="AL95" i="10"/>
  <c r="AL555" i="10"/>
  <c r="AL96" i="10"/>
  <c r="AL556" i="10"/>
  <c r="AL97" i="10"/>
  <c r="AL557" i="10"/>
  <c r="AL98" i="10"/>
  <c r="AL558" i="10"/>
  <c r="AL99" i="10"/>
  <c r="AL559" i="10"/>
  <c r="AL100" i="10"/>
  <c r="AL560" i="10"/>
  <c r="AL101" i="10"/>
  <c r="AL561" i="10"/>
  <c r="AL102" i="10"/>
  <c r="AL562" i="10"/>
  <c r="AL103" i="10"/>
  <c r="AL563" i="10"/>
  <c r="AL104" i="10"/>
  <c r="AL564" i="10"/>
  <c r="AL105" i="10"/>
  <c r="AL565" i="10"/>
  <c r="AL106" i="10"/>
  <c r="AL566" i="10"/>
  <c r="AL567" i="10"/>
  <c r="AM8" i="10"/>
  <c r="AM468" i="10"/>
  <c r="AM9" i="10"/>
  <c r="AM469" i="10"/>
  <c r="AM10" i="10"/>
  <c r="AM470" i="10"/>
  <c r="AM11" i="10"/>
  <c r="AM471" i="10"/>
  <c r="AM12" i="10"/>
  <c r="AM472" i="10"/>
  <c r="AM13" i="10"/>
  <c r="AM473" i="10"/>
  <c r="AM14" i="10"/>
  <c r="AM474" i="10"/>
  <c r="AM15" i="10"/>
  <c r="AM475" i="10"/>
  <c r="AM16" i="10"/>
  <c r="AM476" i="10"/>
  <c r="AM17" i="10"/>
  <c r="AM477" i="10"/>
  <c r="AM18" i="10"/>
  <c r="AM478" i="10"/>
  <c r="AM19" i="10"/>
  <c r="AM479" i="10"/>
  <c r="AM20" i="10"/>
  <c r="AM480" i="10"/>
  <c r="AM21" i="10"/>
  <c r="AM481" i="10"/>
  <c r="AM22" i="10"/>
  <c r="AM482" i="10"/>
  <c r="AM23" i="10"/>
  <c r="AM483" i="10"/>
  <c r="AM24" i="10"/>
  <c r="AM484" i="10"/>
  <c r="AM25" i="10"/>
  <c r="AM485" i="10"/>
  <c r="AM26" i="10"/>
  <c r="AM486" i="10"/>
  <c r="AM27" i="10"/>
  <c r="AM487" i="10"/>
  <c r="AM28" i="10"/>
  <c r="AM488" i="10"/>
  <c r="AM29" i="10"/>
  <c r="AM489" i="10"/>
  <c r="AM30" i="10"/>
  <c r="AM490" i="10"/>
  <c r="AM31" i="10"/>
  <c r="AM491" i="10"/>
  <c r="AM32" i="10"/>
  <c r="AM492" i="10"/>
  <c r="AM33" i="10"/>
  <c r="AM493" i="10"/>
  <c r="AM34" i="10"/>
  <c r="AM494" i="10"/>
  <c r="AM35" i="10"/>
  <c r="AM495" i="10"/>
  <c r="AM36" i="10"/>
  <c r="AM496" i="10"/>
  <c r="AM37" i="10"/>
  <c r="AM497" i="10"/>
  <c r="AM38" i="10"/>
  <c r="AM498" i="10"/>
  <c r="AM39" i="10"/>
  <c r="AM499" i="10"/>
  <c r="AM40" i="10"/>
  <c r="AM500" i="10"/>
  <c r="AM41" i="10"/>
  <c r="AM501" i="10"/>
  <c r="AM42" i="10"/>
  <c r="AM502" i="10"/>
  <c r="AM43" i="10"/>
  <c r="AM503" i="10"/>
  <c r="AM44" i="10"/>
  <c r="AM504" i="10"/>
  <c r="AM45" i="10"/>
  <c r="AM505" i="10"/>
  <c r="AM46" i="10"/>
  <c r="AM506" i="10"/>
  <c r="AM47" i="10"/>
  <c r="AM507" i="10"/>
  <c r="AM48" i="10"/>
  <c r="AM508" i="10"/>
  <c r="AM49" i="10"/>
  <c r="AM509" i="10"/>
  <c r="AM50" i="10"/>
  <c r="AM510" i="10"/>
  <c r="AM51" i="10"/>
  <c r="AM511" i="10"/>
  <c r="AM52" i="10"/>
  <c r="AM512" i="10"/>
  <c r="AM53" i="10"/>
  <c r="AM513" i="10"/>
  <c r="AM54" i="10"/>
  <c r="AM514" i="10"/>
  <c r="AM55" i="10"/>
  <c r="AM515" i="10"/>
  <c r="AM56" i="10"/>
  <c r="AM516" i="10"/>
  <c r="AM57" i="10"/>
  <c r="AM517" i="10"/>
  <c r="AM58" i="10"/>
  <c r="AM518" i="10"/>
  <c r="AM59" i="10"/>
  <c r="AM519" i="10"/>
  <c r="AM60" i="10"/>
  <c r="AM520" i="10"/>
  <c r="AM61" i="10"/>
  <c r="AM521" i="10"/>
  <c r="AM62" i="10"/>
  <c r="AM522" i="10"/>
  <c r="AM63" i="10"/>
  <c r="AM523" i="10"/>
  <c r="AM64" i="10"/>
  <c r="AM524" i="10"/>
  <c r="AM65" i="10"/>
  <c r="AM525" i="10"/>
  <c r="AM66" i="10"/>
  <c r="AM526" i="10"/>
  <c r="AM67" i="10"/>
  <c r="AM527" i="10"/>
  <c r="AM68" i="10"/>
  <c r="AM528" i="10"/>
  <c r="AM69" i="10"/>
  <c r="AM529" i="10"/>
  <c r="AM70" i="10"/>
  <c r="AM530" i="10"/>
  <c r="AM71" i="10"/>
  <c r="AM531" i="10"/>
  <c r="AM72" i="10"/>
  <c r="AM532" i="10"/>
  <c r="AM73" i="10"/>
  <c r="AM533" i="10"/>
  <c r="AM74" i="10"/>
  <c r="AM534" i="10"/>
  <c r="AM75" i="10"/>
  <c r="AM535" i="10"/>
  <c r="AM76" i="10"/>
  <c r="AM536" i="10"/>
  <c r="AM77" i="10"/>
  <c r="AM537" i="10"/>
  <c r="AM78" i="10"/>
  <c r="AM538" i="10"/>
  <c r="AM79" i="10"/>
  <c r="AM539" i="10"/>
  <c r="AM80" i="10"/>
  <c r="AM540" i="10"/>
  <c r="AM81" i="10"/>
  <c r="AM541" i="10"/>
  <c r="AM82" i="10"/>
  <c r="AM542" i="10"/>
  <c r="AM83" i="10"/>
  <c r="AM543" i="10"/>
  <c r="AM84" i="10"/>
  <c r="AM544" i="10"/>
  <c r="AM85" i="10"/>
  <c r="AM545" i="10"/>
  <c r="AM86" i="10"/>
  <c r="AM546" i="10"/>
  <c r="AM87" i="10"/>
  <c r="AM547" i="10"/>
  <c r="AM88" i="10"/>
  <c r="AM548" i="10"/>
  <c r="AM89" i="10"/>
  <c r="AM549" i="10"/>
  <c r="AM90" i="10"/>
  <c r="AM550" i="10"/>
  <c r="AM91" i="10"/>
  <c r="AM551" i="10"/>
  <c r="AM92" i="10"/>
  <c r="AM552" i="10"/>
  <c r="AM93" i="10"/>
  <c r="AM553" i="10"/>
  <c r="AM94" i="10"/>
  <c r="AM554" i="10"/>
  <c r="AM95" i="10"/>
  <c r="AM555" i="10"/>
  <c r="AM96" i="10"/>
  <c r="AM556" i="10"/>
  <c r="AM97" i="10"/>
  <c r="AM557" i="10"/>
  <c r="AM98" i="10"/>
  <c r="AM558" i="10"/>
  <c r="AM99" i="10"/>
  <c r="AM559" i="10"/>
  <c r="AM100" i="10"/>
  <c r="AM560" i="10"/>
  <c r="AM101" i="10"/>
  <c r="AM561" i="10"/>
  <c r="AM102" i="10"/>
  <c r="AM562" i="10"/>
  <c r="AM103" i="10"/>
  <c r="AM563" i="10"/>
  <c r="AM104" i="10"/>
  <c r="AM564" i="10"/>
  <c r="AM105" i="10"/>
  <c r="AM565" i="10"/>
  <c r="AM106" i="10"/>
  <c r="AM566" i="10"/>
  <c r="AM567" i="10"/>
  <c r="AR8" i="10"/>
  <c r="AR468" i="10"/>
  <c r="AR9" i="10"/>
  <c r="AR469" i="10"/>
  <c r="AR10" i="10"/>
  <c r="AR470" i="10"/>
  <c r="AR11" i="10"/>
  <c r="AR471" i="10"/>
  <c r="AR12" i="10"/>
  <c r="AR472" i="10"/>
  <c r="AR13" i="10"/>
  <c r="AR473" i="10"/>
  <c r="AR14" i="10"/>
  <c r="AR474" i="10"/>
  <c r="AR15" i="10"/>
  <c r="AR475" i="10"/>
  <c r="AR16" i="10"/>
  <c r="AR476" i="10"/>
  <c r="AR17" i="10"/>
  <c r="AR477" i="10"/>
  <c r="AR18" i="10"/>
  <c r="AR478" i="10"/>
  <c r="AR19" i="10"/>
  <c r="AR479" i="10"/>
  <c r="AR20" i="10"/>
  <c r="AR480" i="10"/>
  <c r="AR21" i="10"/>
  <c r="AR481" i="10"/>
  <c r="AR22" i="10"/>
  <c r="AR482" i="10"/>
  <c r="AR23" i="10"/>
  <c r="AR483" i="10"/>
  <c r="AR24" i="10"/>
  <c r="AR484" i="10"/>
  <c r="AR25" i="10"/>
  <c r="AR485" i="10"/>
  <c r="AR26" i="10"/>
  <c r="AR486" i="10"/>
  <c r="AR27" i="10"/>
  <c r="AR487" i="10"/>
  <c r="AR28" i="10"/>
  <c r="AR488" i="10"/>
  <c r="AR29" i="10"/>
  <c r="AR489" i="10"/>
  <c r="AR30" i="10"/>
  <c r="AR490" i="10"/>
  <c r="AR31" i="10"/>
  <c r="AR491" i="10"/>
  <c r="AR32" i="10"/>
  <c r="AR492" i="10"/>
  <c r="AR33" i="10"/>
  <c r="AR493" i="10"/>
  <c r="AR34" i="10"/>
  <c r="AR494" i="10"/>
  <c r="AR35" i="10"/>
  <c r="AR495" i="10"/>
  <c r="AR36" i="10"/>
  <c r="AR496" i="10"/>
  <c r="AR37" i="10"/>
  <c r="AR497" i="10"/>
  <c r="AR38" i="10"/>
  <c r="AR498" i="10"/>
  <c r="AR39" i="10"/>
  <c r="AR499" i="10"/>
  <c r="AR40" i="10"/>
  <c r="AR500" i="10"/>
  <c r="AR41" i="10"/>
  <c r="AR501" i="10"/>
  <c r="AR42" i="10"/>
  <c r="AR502" i="10"/>
  <c r="AR43" i="10"/>
  <c r="AR503" i="10"/>
  <c r="AR44" i="10"/>
  <c r="AR504" i="10"/>
  <c r="AR45" i="10"/>
  <c r="AR505" i="10"/>
  <c r="AR46" i="10"/>
  <c r="AR506" i="10"/>
  <c r="AR47" i="10"/>
  <c r="AR507" i="10"/>
  <c r="AR48" i="10"/>
  <c r="AR508" i="10"/>
  <c r="AR49" i="10"/>
  <c r="AR509" i="10"/>
  <c r="AR50" i="10"/>
  <c r="AR510" i="10"/>
  <c r="AR51" i="10"/>
  <c r="AR511" i="10"/>
  <c r="AR52" i="10"/>
  <c r="AR512" i="10"/>
  <c r="AR53" i="10"/>
  <c r="AR513" i="10"/>
  <c r="AR54" i="10"/>
  <c r="AR514" i="10"/>
  <c r="AR55" i="10"/>
  <c r="AR515" i="10"/>
  <c r="AR56" i="10"/>
  <c r="AR516" i="10"/>
  <c r="AR57" i="10"/>
  <c r="AR517" i="10"/>
  <c r="AR58" i="10"/>
  <c r="AR518" i="10"/>
  <c r="AR59" i="10"/>
  <c r="AR519" i="10"/>
  <c r="AR60" i="10"/>
  <c r="AR520" i="10"/>
  <c r="AR61" i="10"/>
  <c r="AR521" i="10"/>
  <c r="AR62" i="10"/>
  <c r="AR522" i="10"/>
  <c r="AR63" i="10"/>
  <c r="AR523" i="10"/>
  <c r="AR64" i="10"/>
  <c r="AR524" i="10"/>
  <c r="AR65" i="10"/>
  <c r="AR525" i="10"/>
  <c r="AR66" i="10"/>
  <c r="AR526" i="10"/>
  <c r="AR67" i="10"/>
  <c r="AR527" i="10"/>
  <c r="AR68" i="10"/>
  <c r="AR528" i="10"/>
  <c r="AR69" i="10"/>
  <c r="AR529" i="10"/>
  <c r="AR70" i="10"/>
  <c r="AR530" i="10"/>
  <c r="AR71" i="10"/>
  <c r="AR531" i="10"/>
  <c r="AR72" i="10"/>
  <c r="AR532" i="10"/>
  <c r="AR73" i="10"/>
  <c r="AR533" i="10"/>
  <c r="AR74" i="10"/>
  <c r="AR534" i="10"/>
  <c r="AR75" i="10"/>
  <c r="AR535" i="10"/>
  <c r="AR76" i="10"/>
  <c r="AR536" i="10"/>
  <c r="AR77" i="10"/>
  <c r="AR537" i="10"/>
  <c r="AR78" i="10"/>
  <c r="AR538" i="10"/>
  <c r="AR79" i="10"/>
  <c r="AR539" i="10"/>
  <c r="AR80" i="10"/>
  <c r="AR540" i="10"/>
  <c r="AR81" i="10"/>
  <c r="AR541" i="10"/>
  <c r="AR82" i="10"/>
  <c r="AR542" i="10"/>
  <c r="AR83" i="10"/>
  <c r="AR543" i="10"/>
  <c r="AR84" i="10"/>
  <c r="AR544" i="10"/>
  <c r="AR85" i="10"/>
  <c r="AR545" i="10"/>
  <c r="AR86" i="10"/>
  <c r="AR546" i="10"/>
  <c r="AR87" i="10"/>
  <c r="AR547" i="10"/>
  <c r="AR88" i="10"/>
  <c r="AR548" i="10"/>
  <c r="AR89" i="10"/>
  <c r="AR549" i="10"/>
  <c r="AR90" i="10"/>
  <c r="AR550" i="10"/>
  <c r="AR91" i="10"/>
  <c r="AR551" i="10"/>
  <c r="AR92" i="10"/>
  <c r="AR552" i="10"/>
  <c r="AR93" i="10"/>
  <c r="AR553" i="10"/>
  <c r="AR94" i="10"/>
  <c r="AR554" i="10"/>
  <c r="AR95" i="10"/>
  <c r="AR555" i="10"/>
  <c r="AR96" i="10"/>
  <c r="AR556" i="10"/>
  <c r="AR97" i="10"/>
  <c r="AR557" i="10"/>
  <c r="AR98" i="10"/>
  <c r="AR558" i="10"/>
  <c r="AR99" i="10"/>
  <c r="AR559" i="10"/>
  <c r="AR100" i="10"/>
  <c r="AR560" i="10"/>
  <c r="AR101" i="10"/>
  <c r="AR561" i="10"/>
  <c r="AR102" i="10"/>
  <c r="AR562" i="10"/>
  <c r="AR103" i="10"/>
  <c r="AR563" i="10"/>
  <c r="AR104" i="10"/>
  <c r="AR564" i="10"/>
  <c r="AR105" i="10"/>
  <c r="AR565" i="10"/>
  <c r="AR106" i="10"/>
  <c r="AR566" i="10"/>
  <c r="AR567" i="10"/>
  <c r="BZ468" i="10"/>
  <c r="BZ469" i="10"/>
  <c r="BZ470" i="10"/>
  <c r="BZ471" i="10"/>
  <c r="BZ472" i="10"/>
  <c r="BZ473" i="10"/>
  <c r="BZ474" i="10"/>
  <c r="BZ475" i="10"/>
  <c r="BZ476" i="10"/>
  <c r="BZ477" i="10"/>
  <c r="BZ478" i="10"/>
  <c r="BZ479" i="10"/>
  <c r="BZ480" i="10"/>
  <c r="BZ481" i="10"/>
  <c r="BZ482" i="10"/>
  <c r="BZ483" i="10"/>
  <c r="BZ484" i="10"/>
  <c r="BZ485" i="10"/>
  <c r="BZ486" i="10"/>
  <c r="BZ487" i="10"/>
  <c r="BZ488" i="10"/>
  <c r="BZ489" i="10"/>
  <c r="BZ490" i="10"/>
  <c r="BZ491" i="10"/>
  <c r="BZ492" i="10"/>
  <c r="BZ493" i="10"/>
  <c r="BZ494" i="10"/>
  <c r="BZ495" i="10"/>
  <c r="BZ496" i="10"/>
  <c r="BZ497" i="10"/>
  <c r="BZ498" i="10"/>
  <c r="BZ499" i="10"/>
  <c r="BZ500" i="10"/>
  <c r="BZ501" i="10"/>
  <c r="BZ502" i="10"/>
  <c r="BZ503" i="10"/>
  <c r="BZ504" i="10"/>
  <c r="BZ505" i="10"/>
  <c r="BZ506" i="10"/>
  <c r="BZ507" i="10"/>
  <c r="BZ508" i="10"/>
  <c r="BZ509" i="10"/>
  <c r="BZ510" i="10"/>
  <c r="BZ511" i="10"/>
  <c r="BZ512" i="10"/>
  <c r="BZ513" i="10"/>
  <c r="BZ514" i="10"/>
  <c r="BZ515" i="10"/>
  <c r="BZ516" i="10"/>
  <c r="BZ517" i="10"/>
  <c r="BZ518" i="10"/>
  <c r="BZ519" i="10"/>
  <c r="BZ520" i="10"/>
  <c r="BZ521" i="10"/>
  <c r="BZ522" i="10"/>
  <c r="BZ523" i="10"/>
  <c r="BZ524" i="10"/>
  <c r="BZ525" i="10"/>
  <c r="BZ526" i="10"/>
  <c r="BZ527" i="10"/>
  <c r="BZ528" i="10"/>
  <c r="BZ529" i="10"/>
  <c r="BZ530" i="10"/>
  <c r="BZ531" i="10"/>
  <c r="BZ532" i="10"/>
  <c r="BZ533" i="10"/>
  <c r="BZ534" i="10"/>
  <c r="BZ535" i="10"/>
  <c r="BZ536" i="10"/>
  <c r="BZ537" i="10"/>
  <c r="BZ538" i="10"/>
  <c r="BZ539" i="10"/>
  <c r="BZ540" i="10"/>
  <c r="BZ541" i="10"/>
  <c r="BZ542" i="10"/>
  <c r="BZ543" i="10"/>
  <c r="BZ544" i="10"/>
  <c r="BZ545" i="10"/>
  <c r="BZ546" i="10"/>
  <c r="BZ547" i="10"/>
  <c r="BZ548" i="10"/>
  <c r="BZ549" i="10"/>
  <c r="BZ550" i="10"/>
  <c r="BZ551" i="10"/>
  <c r="BZ552" i="10"/>
  <c r="BZ553" i="10"/>
  <c r="BZ554" i="10"/>
  <c r="BZ555" i="10"/>
  <c r="BZ556" i="10"/>
  <c r="BZ557" i="10"/>
  <c r="BZ558" i="10"/>
  <c r="BZ559" i="10"/>
  <c r="BZ560" i="10"/>
  <c r="BZ561" i="10"/>
  <c r="BZ562" i="10"/>
  <c r="BZ563" i="10"/>
  <c r="BZ564" i="10"/>
  <c r="BZ565" i="10"/>
  <c r="BZ566" i="10"/>
  <c r="BZ567" i="10"/>
  <c r="M796" i="13" a="1"/>
  <c r="M796" i="13"/>
  <c r="M1096" i="13" a="1"/>
  <c r="M1096" i="13"/>
  <c r="M1246" i="13"/>
  <c r="B946" i="13"/>
  <c r="M946" i="13"/>
  <c r="M1546" i="13" a="1"/>
  <c r="M1546" i="13"/>
  <c r="X796" i="13" a="1"/>
  <c r="X796" i="13"/>
  <c r="X1546" i="13" a="1"/>
  <c r="X1546" i="13"/>
  <c r="B797" i="13"/>
  <c r="C568" i="10"/>
  <c r="E568" i="10"/>
  <c r="F568" i="10"/>
  <c r="G568" i="10"/>
  <c r="H568" i="10"/>
  <c r="I568" i="10"/>
  <c r="J568" i="10"/>
  <c r="K568" i="10"/>
  <c r="O568" i="10"/>
  <c r="P568" i="10"/>
  <c r="T568" i="10"/>
  <c r="AC568" i="10"/>
  <c r="AD568" i="10"/>
  <c r="AJ568" i="10"/>
  <c r="AK568" i="10"/>
  <c r="AL568" i="10"/>
  <c r="AM568" i="10"/>
  <c r="AR568" i="10"/>
  <c r="BZ568" i="10"/>
  <c r="M797" i="13" a="1"/>
  <c r="M797" i="13"/>
  <c r="M1097" i="13" a="1"/>
  <c r="M1097" i="13"/>
  <c r="M1247" i="13"/>
  <c r="B947" i="13"/>
  <c r="M947" i="13"/>
  <c r="M1547" i="13" a="1"/>
  <c r="M1547" i="13"/>
  <c r="X797" i="13" a="1"/>
  <c r="X797" i="13"/>
  <c r="X1547" i="13" a="1"/>
  <c r="X1547" i="13"/>
  <c r="B798" i="13"/>
  <c r="C569" i="10"/>
  <c r="E569" i="10"/>
  <c r="F569" i="10"/>
  <c r="G569" i="10"/>
  <c r="H569" i="10"/>
  <c r="I569" i="10"/>
  <c r="J569" i="10"/>
  <c r="K569" i="10"/>
  <c r="O569" i="10"/>
  <c r="P569" i="10"/>
  <c r="T569" i="10"/>
  <c r="AC569" i="10"/>
  <c r="AD569" i="10"/>
  <c r="AJ569" i="10"/>
  <c r="AK569" i="10"/>
  <c r="AL569" i="10"/>
  <c r="AM569" i="10"/>
  <c r="AR569" i="10"/>
  <c r="BZ569" i="10"/>
  <c r="M798" i="13" a="1"/>
  <c r="M798" i="13"/>
  <c r="M1098" i="13" a="1"/>
  <c r="M1098" i="13"/>
  <c r="M1248" i="13"/>
  <c r="B948" i="13"/>
  <c r="M948" i="13"/>
  <c r="M1548" i="13" a="1"/>
  <c r="M1548" i="13"/>
  <c r="X798" i="13" a="1"/>
  <c r="X798" i="13"/>
  <c r="X1548" i="13" a="1"/>
  <c r="X1548" i="13"/>
  <c r="B799" i="13"/>
  <c r="C570" i="10"/>
  <c r="E570" i="10"/>
  <c r="F570" i="10"/>
  <c r="G570" i="10"/>
  <c r="H570" i="10"/>
  <c r="I570" i="10"/>
  <c r="J570" i="10"/>
  <c r="K570" i="10"/>
  <c r="O570" i="10"/>
  <c r="P570" i="10"/>
  <c r="T570" i="10"/>
  <c r="AC570" i="10"/>
  <c r="AD570" i="10"/>
  <c r="AJ570" i="10"/>
  <c r="AK570" i="10"/>
  <c r="AL570" i="10"/>
  <c r="AM570" i="10"/>
  <c r="AR570" i="10"/>
  <c r="BZ570" i="10"/>
  <c r="M799" i="13" a="1"/>
  <c r="M799" i="13"/>
  <c r="M1099" i="13" a="1"/>
  <c r="M1099" i="13"/>
  <c r="M1249" i="13"/>
  <c r="B949" i="13"/>
  <c r="M949" i="13"/>
  <c r="M1549" i="13" a="1"/>
  <c r="M1549" i="13"/>
  <c r="X799" i="13" a="1"/>
  <c r="X799" i="13"/>
  <c r="X1549" i="13" a="1"/>
  <c r="X1549" i="13"/>
  <c r="B800" i="13"/>
  <c r="C571" i="10"/>
  <c r="E571" i="10"/>
  <c r="F571" i="10"/>
  <c r="G571" i="10"/>
  <c r="H571" i="10"/>
  <c r="I571" i="10"/>
  <c r="J571" i="10"/>
  <c r="K571" i="10"/>
  <c r="O571" i="10"/>
  <c r="P571" i="10"/>
  <c r="T571" i="10"/>
  <c r="AC571" i="10"/>
  <c r="AD571" i="10"/>
  <c r="AJ571" i="10"/>
  <c r="AK571" i="10"/>
  <c r="AL571" i="10"/>
  <c r="AM571" i="10"/>
  <c r="AR571" i="10"/>
  <c r="BZ571" i="10"/>
  <c r="M800" i="13" a="1"/>
  <c r="M800" i="13"/>
  <c r="M1100" i="13" a="1"/>
  <c r="M1100" i="13"/>
  <c r="M1250" i="13"/>
  <c r="B950" i="13"/>
  <c r="M950" i="13"/>
  <c r="M1550" i="13" a="1"/>
  <c r="M1550" i="13"/>
  <c r="X800" i="13" a="1"/>
  <c r="X800" i="13"/>
  <c r="X1550" i="13" a="1"/>
  <c r="X1550" i="13"/>
  <c r="B801" i="13"/>
  <c r="C572" i="10"/>
  <c r="E572" i="10"/>
  <c r="F572" i="10"/>
  <c r="G572" i="10"/>
  <c r="H572" i="10"/>
  <c r="I572" i="10"/>
  <c r="J572" i="10"/>
  <c r="K572" i="10"/>
  <c r="O572" i="10"/>
  <c r="P572" i="10"/>
  <c r="T572" i="10"/>
  <c r="AC572" i="10"/>
  <c r="AD572" i="10"/>
  <c r="AJ572" i="10"/>
  <c r="AK572" i="10"/>
  <c r="AL572" i="10"/>
  <c r="AM572" i="10"/>
  <c r="AR572" i="10"/>
  <c r="BZ572" i="10"/>
  <c r="M801" i="13" a="1"/>
  <c r="M801" i="13"/>
  <c r="M1101" i="13" a="1"/>
  <c r="M1101" i="13"/>
  <c r="M1251" i="13"/>
  <c r="B951" i="13"/>
  <c r="M951" i="13"/>
  <c r="M1551" i="13" a="1"/>
  <c r="M1551" i="13"/>
  <c r="X801" i="13" a="1"/>
  <c r="X801" i="13"/>
  <c r="X1551" i="13" a="1"/>
  <c r="X1551" i="13"/>
  <c r="B802" i="13"/>
  <c r="C573" i="10"/>
  <c r="E573" i="10"/>
  <c r="F573" i="10"/>
  <c r="G573" i="10"/>
  <c r="H573" i="10"/>
  <c r="I573" i="10"/>
  <c r="J573" i="10"/>
  <c r="K573" i="10"/>
  <c r="O573" i="10"/>
  <c r="P573" i="10"/>
  <c r="T573" i="10"/>
  <c r="AC573" i="10"/>
  <c r="AD573" i="10"/>
  <c r="AJ573" i="10"/>
  <c r="AK573" i="10"/>
  <c r="AL573" i="10"/>
  <c r="AM573" i="10"/>
  <c r="AR573" i="10"/>
  <c r="BZ573" i="10"/>
  <c r="M802" i="13" a="1"/>
  <c r="M802" i="13"/>
  <c r="M1102" i="13" a="1"/>
  <c r="M1102" i="13"/>
  <c r="M1252" i="13"/>
  <c r="B952" i="13"/>
  <c r="M952" i="13"/>
  <c r="M1552" i="13" a="1"/>
  <c r="M1552" i="13"/>
  <c r="X802" i="13" a="1"/>
  <c r="X802" i="13"/>
  <c r="X1552" i="13" a="1"/>
  <c r="X1552" i="13"/>
  <c r="B803" i="13"/>
  <c r="C574" i="10"/>
  <c r="E574" i="10"/>
  <c r="F574" i="10"/>
  <c r="G574" i="10"/>
  <c r="H574" i="10"/>
  <c r="I574" i="10"/>
  <c r="J574" i="10"/>
  <c r="K574" i="10"/>
  <c r="O574" i="10"/>
  <c r="P574" i="10"/>
  <c r="T574" i="10"/>
  <c r="AC574" i="10"/>
  <c r="AD574" i="10"/>
  <c r="AJ574" i="10"/>
  <c r="AK574" i="10"/>
  <c r="AL574" i="10"/>
  <c r="AM574" i="10"/>
  <c r="AR574" i="10"/>
  <c r="BZ574" i="10"/>
  <c r="M803" i="13" a="1"/>
  <c r="M803" i="13"/>
  <c r="M1103" i="13" a="1"/>
  <c r="M1103" i="13"/>
  <c r="M1253" i="13"/>
  <c r="B953" i="13"/>
  <c r="M953" i="13"/>
  <c r="M1553" i="13" a="1"/>
  <c r="M1553" i="13"/>
  <c r="X803" i="13" a="1"/>
  <c r="X803" i="13"/>
  <c r="X1553" i="13" a="1"/>
  <c r="X1553" i="13"/>
  <c r="B804" i="13"/>
  <c r="C575" i="10"/>
  <c r="E575" i="10"/>
  <c r="F575" i="10"/>
  <c r="G575" i="10"/>
  <c r="H575" i="10"/>
  <c r="I575" i="10"/>
  <c r="J575" i="10"/>
  <c r="K575" i="10"/>
  <c r="O575" i="10"/>
  <c r="P575" i="10"/>
  <c r="T575" i="10"/>
  <c r="AC575" i="10"/>
  <c r="AD575" i="10"/>
  <c r="AJ575" i="10"/>
  <c r="AK575" i="10"/>
  <c r="AL575" i="10"/>
  <c r="AM575" i="10"/>
  <c r="AR575" i="10"/>
  <c r="BZ575" i="10"/>
  <c r="M804" i="13" a="1"/>
  <c r="M804" i="13"/>
  <c r="M1104" i="13" a="1"/>
  <c r="M1104" i="13"/>
  <c r="M1254" i="13"/>
  <c r="B954" i="13"/>
  <c r="M954" i="13"/>
  <c r="M1554" i="13" a="1"/>
  <c r="M1554" i="13"/>
  <c r="X804" i="13" a="1"/>
  <c r="X804" i="13"/>
  <c r="X1554" i="13" a="1"/>
  <c r="X1554" i="13"/>
  <c r="B805" i="13"/>
  <c r="C576" i="10"/>
  <c r="E576" i="10"/>
  <c r="F576" i="10"/>
  <c r="G576" i="10"/>
  <c r="H576" i="10"/>
  <c r="I576" i="10"/>
  <c r="J576" i="10"/>
  <c r="K576" i="10"/>
  <c r="O576" i="10"/>
  <c r="P576" i="10"/>
  <c r="T576" i="10"/>
  <c r="AC576" i="10"/>
  <c r="AD576" i="10"/>
  <c r="AJ576" i="10"/>
  <c r="AK576" i="10"/>
  <c r="AL576" i="10"/>
  <c r="AM576" i="10"/>
  <c r="AR576" i="10"/>
  <c r="BZ576" i="10"/>
  <c r="M805" i="13" a="1"/>
  <c r="M805" i="13"/>
  <c r="M1105" i="13" a="1"/>
  <c r="M1105" i="13"/>
  <c r="M1255" i="13"/>
  <c r="B955" i="13"/>
  <c r="M955" i="13"/>
  <c r="M1555" i="13" a="1"/>
  <c r="M1555" i="13"/>
  <c r="X805" i="13" a="1"/>
  <c r="X805" i="13"/>
  <c r="X1555" i="13" a="1"/>
  <c r="X1555" i="13"/>
  <c r="B806" i="13"/>
  <c r="C577" i="10"/>
  <c r="E577" i="10"/>
  <c r="F577" i="10"/>
  <c r="G577" i="10"/>
  <c r="H577" i="10"/>
  <c r="I577" i="10"/>
  <c r="J577" i="10"/>
  <c r="K577" i="10"/>
  <c r="O577" i="10"/>
  <c r="P577" i="10"/>
  <c r="T577" i="10"/>
  <c r="AC577" i="10"/>
  <c r="AD577" i="10"/>
  <c r="AJ577" i="10"/>
  <c r="AK577" i="10"/>
  <c r="AL577" i="10"/>
  <c r="AM577" i="10"/>
  <c r="AR577" i="10"/>
  <c r="BZ577" i="10"/>
  <c r="M806" i="13" a="1"/>
  <c r="M806" i="13"/>
  <c r="M1106" i="13" a="1"/>
  <c r="M1106" i="13"/>
  <c r="M1256" i="13"/>
  <c r="B956" i="13"/>
  <c r="M956" i="13"/>
  <c r="M1556" i="13" a="1"/>
  <c r="M1556" i="13"/>
  <c r="X806" i="13" a="1"/>
  <c r="X806" i="13"/>
  <c r="X1556" i="13" a="1"/>
  <c r="X1556" i="13"/>
  <c r="B807" i="13"/>
  <c r="C578" i="10"/>
  <c r="E578" i="10"/>
  <c r="F578" i="10"/>
  <c r="G578" i="10"/>
  <c r="H578" i="10"/>
  <c r="I578" i="10"/>
  <c r="J578" i="10"/>
  <c r="K578" i="10"/>
  <c r="O578" i="10"/>
  <c r="P578" i="10"/>
  <c r="T578" i="10"/>
  <c r="AC578" i="10"/>
  <c r="AD578" i="10"/>
  <c r="AJ578" i="10"/>
  <c r="AK578" i="10"/>
  <c r="AL578" i="10"/>
  <c r="AM578" i="10"/>
  <c r="AR578" i="10"/>
  <c r="BZ578" i="10"/>
  <c r="M807" i="13" a="1"/>
  <c r="M807" i="13"/>
  <c r="M1107" i="13" a="1"/>
  <c r="M1107" i="13"/>
  <c r="M1257" i="13"/>
  <c r="B957" i="13"/>
  <c r="M957" i="13"/>
  <c r="M1557" i="13" a="1"/>
  <c r="M1557" i="13"/>
  <c r="X807" i="13" a="1"/>
  <c r="X807" i="13"/>
  <c r="X1557" i="13" a="1"/>
  <c r="X1557" i="13"/>
  <c r="B808" i="13"/>
  <c r="C579" i="10"/>
  <c r="E579" i="10"/>
  <c r="F579" i="10"/>
  <c r="G579" i="10"/>
  <c r="H579" i="10"/>
  <c r="I579" i="10"/>
  <c r="J579" i="10"/>
  <c r="K579" i="10"/>
  <c r="O579" i="10"/>
  <c r="P579" i="10"/>
  <c r="T579" i="10"/>
  <c r="AC579" i="10"/>
  <c r="AD579" i="10"/>
  <c r="AJ579" i="10"/>
  <c r="AK579" i="10"/>
  <c r="AL579" i="10"/>
  <c r="AM579" i="10"/>
  <c r="AR579" i="10"/>
  <c r="BZ579" i="10"/>
  <c r="M808" i="13" a="1"/>
  <c r="M808" i="13"/>
  <c r="M1108" i="13" a="1"/>
  <c r="M1108" i="13"/>
  <c r="M1258" i="13"/>
  <c r="B958" i="13"/>
  <c r="M958" i="13"/>
  <c r="M1558" i="13" a="1"/>
  <c r="M1558" i="13"/>
  <c r="X808" i="13" a="1"/>
  <c r="X808" i="13"/>
  <c r="X1558" i="13" a="1"/>
  <c r="X1558" i="13"/>
  <c r="B809" i="13"/>
  <c r="C580" i="10"/>
  <c r="E580" i="10"/>
  <c r="F580" i="10"/>
  <c r="G580" i="10"/>
  <c r="H580" i="10"/>
  <c r="I580" i="10"/>
  <c r="J580" i="10"/>
  <c r="K580" i="10"/>
  <c r="O580" i="10"/>
  <c r="P580" i="10"/>
  <c r="T580" i="10"/>
  <c r="AC580" i="10"/>
  <c r="AD580" i="10"/>
  <c r="AJ580" i="10"/>
  <c r="AK580" i="10"/>
  <c r="AL580" i="10"/>
  <c r="AM580" i="10"/>
  <c r="AR580" i="10"/>
  <c r="BZ580" i="10"/>
  <c r="M809" i="13" a="1"/>
  <c r="M809" i="13"/>
  <c r="M1109" i="13" a="1"/>
  <c r="M1109" i="13"/>
  <c r="M1259" i="13"/>
  <c r="B959" i="13"/>
  <c r="M959" i="13"/>
  <c r="M1559" i="13" a="1"/>
  <c r="M1559" i="13"/>
  <c r="X809" i="13" a="1"/>
  <c r="X809" i="13"/>
  <c r="X1559" i="13" a="1"/>
  <c r="X1559" i="13"/>
  <c r="B810" i="13"/>
  <c r="C581" i="10"/>
  <c r="E581" i="10"/>
  <c r="F581" i="10"/>
  <c r="G581" i="10"/>
  <c r="H581" i="10"/>
  <c r="I581" i="10"/>
  <c r="J581" i="10"/>
  <c r="K581" i="10"/>
  <c r="O581" i="10"/>
  <c r="P581" i="10"/>
  <c r="T581" i="10"/>
  <c r="AC581" i="10"/>
  <c r="AD581" i="10"/>
  <c r="AJ581" i="10"/>
  <c r="AK581" i="10"/>
  <c r="AL581" i="10"/>
  <c r="AM581" i="10"/>
  <c r="AR581" i="10"/>
  <c r="BZ581" i="10"/>
  <c r="M810" i="13" a="1"/>
  <c r="M810" i="13"/>
  <c r="M1110" i="13" a="1"/>
  <c r="M1110" i="13"/>
  <c r="M1260" i="13"/>
  <c r="B960" i="13"/>
  <c r="M960" i="13"/>
  <c r="M1560" i="13" a="1"/>
  <c r="M1560" i="13"/>
  <c r="X84" i="13"/>
  <c r="X810" i="13" a="1"/>
  <c r="X810" i="13"/>
  <c r="X960" i="13"/>
  <c r="X696" i="13" a="1"/>
  <c r="X696" i="13"/>
  <c r="X846" i="13"/>
  <c r="X697" i="13" a="1"/>
  <c r="X697" i="13"/>
  <c r="X847" i="13"/>
  <c r="X848" i="13"/>
  <c r="X849" i="13"/>
  <c r="X850" i="13"/>
  <c r="X851" i="13"/>
  <c r="X852" i="13"/>
  <c r="X853" i="13"/>
  <c r="X854" i="13"/>
  <c r="X855" i="13"/>
  <c r="X856" i="13"/>
  <c r="X857" i="13"/>
  <c r="X858" i="13"/>
  <c r="X859" i="13"/>
  <c r="X860" i="13"/>
  <c r="X861" i="13"/>
  <c r="X862" i="13"/>
  <c r="X863" i="13"/>
  <c r="X864" i="13"/>
  <c r="X865" i="13"/>
  <c r="X866" i="13"/>
  <c r="X867" i="13"/>
  <c r="X868" i="13"/>
  <c r="X869" i="13"/>
  <c r="X870" i="13"/>
  <c r="X871" i="13"/>
  <c r="X872" i="13"/>
  <c r="X873" i="13"/>
  <c r="X874" i="13"/>
  <c r="X875" i="13"/>
  <c r="X876" i="13"/>
  <c r="X877" i="13"/>
  <c r="X878" i="13"/>
  <c r="X879" i="13"/>
  <c r="X880" i="13"/>
  <c r="X881" i="13"/>
  <c r="X882" i="13"/>
  <c r="X883" i="13"/>
  <c r="X884" i="13"/>
  <c r="X885" i="13"/>
  <c r="X886" i="13"/>
  <c r="X887" i="13"/>
  <c r="X888" i="13"/>
  <c r="X889" i="13"/>
  <c r="X890" i="13"/>
  <c r="X891" i="13"/>
  <c r="X892" i="13"/>
  <c r="X893" i="13"/>
  <c r="X894" i="13"/>
  <c r="X895" i="13"/>
  <c r="X896" i="13"/>
  <c r="X897" i="13"/>
  <c r="X898" i="13"/>
  <c r="X899" i="13"/>
  <c r="X900" i="13"/>
  <c r="X901" i="13"/>
  <c r="X902" i="13"/>
  <c r="X903" i="13"/>
  <c r="X904" i="13"/>
  <c r="X905" i="13"/>
  <c r="X906" i="13"/>
  <c r="X907" i="13"/>
  <c r="X908" i="13"/>
  <c r="X909" i="13"/>
  <c r="X910" i="13"/>
  <c r="X911" i="13"/>
  <c r="X912" i="13"/>
  <c r="X913" i="13"/>
  <c r="X914" i="13"/>
  <c r="X915" i="13"/>
  <c r="X916" i="13"/>
  <c r="X917" i="13"/>
  <c r="X918" i="13"/>
  <c r="X919" i="13"/>
  <c r="X920" i="13"/>
  <c r="X921" i="13"/>
  <c r="X922" i="13"/>
  <c r="X923" i="13"/>
  <c r="X924" i="13"/>
  <c r="X925" i="13"/>
  <c r="X926" i="13"/>
  <c r="X927" i="13"/>
  <c r="X928" i="13"/>
  <c r="X929" i="13"/>
  <c r="X930" i="13"/>
  <c r="X931" i="13"/>
  <c r="X932" i="13"/>
  <c r="X933" i="13"/>
  <c r="X934" i="13"/>
  <c r="X935" i="13"/>
  <c r="X936" i="13"/>
  <c r="X937" i="13"/>
  <c r="X938" i="13"/>
  <c r="X939" i="13"/>
  <c r="X940" i="13"/>
  <c r="X941" i="13"/>
  <c r="X942" i="13"/>
  <c r="X943" i="13"/>
  <c r="X944" i="13"/>
  <c r="X945" i="13"/>
  <c r="X946" i="13"/>
  <c r="X947" i="13"/>
  <c r="X948" i="13"/>
  <c r="X949" i="13"/>
  <c r="X950" i="13"/>
  <c r="X951" i="13"/>
  <c r="X952" i="13"/>
  <c r="X953" i="13"/>
  <c r="X954" i="13"/>
  <c r="X955" i="13"/>
  <c r="X956" i="13"/>
  <c r="X957" i="13"/>
  <c r="X958" i="13"/>
  <c r="X959" i="13"/>
  <c r="X1560" i="13" a="1"/>
  <c r="X1560" i="13"/>
  <c r="B811" i="13"/>
  <c r="C582" i="10"/>
  <c r="E582" i="10"/>
  <c r="F582" i="10"/>
  <c r="G582" i="10"/>
  <c r="H582" i="10"/>
  <c r="I582" i="10"/>
  <c r="J582" i="10"/>
  <c r="K582" i="10"/>
  <c r="O582" i="10"/>
  <c r="P582" i="10"/>
  <c r="T582" i="10"/>
  <c r="AC582" i="10"/>
  <c r="AD582" i="10"/>
  <c r="AJ582" i="10"/>
  <c r="AK582" i="10"/>
  <c r="AL582" i="10"/>
  <c r="AM582" i="10"/>
  <c r="AR582" i="10"/>
  <c r="BZ582" i="10"/>
  <c r="M811" i="13" a="1"/>
  <c r="M811" i="13"/>
  <c r="M1111" i="13" a="1"/>
  <c r="M1111" i="13"/>
  <c r="M1261" i="13"/>
  <c r="B961" i="13"/>
  <c r="M961" i="13"/>
  <c r="M1561" i="13" a="1"/>
  <c r="M1561" i="13"/>
  <c r="B812" i="13"/>
  <c r="C583" i="10"/>
  <c r="E583" i="10"/>
  <c r="F583" i="10"/>
  <c r="G583" i="10"/>
  <c r="H583" i="10"/>
  <c r="I583" i="10"/>
  <c r="J583" i="10"/>
  <c r="K583" i="10"/>
  <c r="O583" i="10"/>
  <c r="P583" i="10"/>
  <c r="T583" i="10"/>
  <c r="AC583" i="10"/>
  <c r="AD583" i="10"/>
  <c r="AJ583" i="10"/>
  <c r="AK583" i="10"/>
  <c r="AL583" i="10"/>
  <c r="AM583" i="10"/>
  <c r="AR583" i="10"/>
  <c r="BZ583" i="10"/>
  <c r="M812" i="13" a="1"/>
  <c r="M812" i="13"/>
  <c r="M1112" i="13" a="1"/>
  <c r="M1112" i="13"/>
  <c r="M1262" i="13"/>
  <c r="B962" i="13"/>
  <c r="M962" i="13"/>
  <c r="M1562" i="13" a="1"/>
  <c r="M1562" i="13"/>
  <c r="B813" i="13"/>
  <c r="C584" i="10"/>
  <c r="E584" i="10"/>
  <c r="F584" i="10"/>
  <c r="G584" i="10"/>
  <c r="H584" i="10"/>
  <c r="I584" i="10"/>
  <c r="J584" i="10"/>
  <c r="K584" i="10"/>
  <c r="O584" i="10"/>
  <c r="P584" i="10"/>
  <c r="T584" i="10"/>
  <c r="AC584" i="10"/>
  <c r="AD584" i="10"/>
  <c r="AJ584" i="10"/>
  <c r="AK584" i="10"/>
  <c r="AL584" i="10"/>
  <c r="AM584" i="10"/>
  <c r="AR584" i="10"/>
  <c r="BZ584" i="10"/>
  <c r="M813" i="13" a="1"/>
  <c r="M813" i="13"/>
  <c r="M1113" i="13" a="1"/>
  <c r="M1113" i="13"/>
  <c r="M1263" i="13"/>
  <c r="B963" i="13"/>
  <c r="M963" i="13"/>
  <c r="M1563" i="13" a="1"/>
  <c r="M1563" i="13"/>
  <c r="B814" i="13"/>
  <c r="C585" i="10"/>
  <c r="E585" i="10"/>
  <c r="F585" i="10"/>
  <c r="G585" i="10"/>
  <c r="H585" i="10"/>
  <c r="I585" i="10"/>
  <c r="J585" i="10"/>
  <c r="K585" i="10"/>
  <c r="O585" i="10"/>
  <c r="P585" i="10"/>
  <c r="T585" i="10"/>
  <c r="AC585" i="10"/>
  <c r="AD585" i="10"/>
  <c r="AJ585" i="10"/>
  <c r="AK585" i="10"/>
  <c r="AL585" i="10"/>
  <c r="AM585" i="10"/>
  <c r="AR585" i="10"/>
  <c r="BZ585" i="10"/>
  <c r="M814" i="13" a="1"/>
  <c r="M814" i="13"/>
  <c r="M1114" i="13" a="1"/>
  <c r="M1114" i="13"/>
  <c r="M1264" i="13"/>
  <c r="B964" i="13"/>
  <c r="M964" i="13"/>
  <c r="M1564" i="13" a="1"/>
  <c r="M1564" i="13"/>
  <c r="B815" i="13"/>
  <c r="C586" i="10"/>
  <c r="E586" i="10"/>
  <c r="F586" i="10"/>
  <c r="G586" i="10"/>
  <c r="H586" i="10"/>
  <c r="I586" i="10"/>
  <c r="J586" i="10"/>
  <c r="K586" i="10"/>
  <c r="O586" i="10"/>
  <c r="P586" i="10"/>
  <c r="T586" i="10"/>
  <c r="AC586" i="10"/>
  <c r="AD586" i="10"/>
  <c r="AJ586" i="10"/>
  <c r="AK586" i="10"/>
  <c r="AL586" i="10"/>
  <c r="AM586" i="10"/>
  <c r="AR586" i="10"/>
  <c r="BZ586" i="10"/>
  <c r="M815" i="13" a="1"/>
  <c r="M815" i="13"/>
  <c r="M1115" i="13" a="1"/>
  <c r="M1115" i="13"/>
  <c r="M1265" i="13"/>
  <c r="B965" i="13"/>
  <c r="M965" i="13"/>
  <c r="M1565" i="13" a="1"/>
  <c r="M1565" i="13"/>
  <c r="B816" i="13"/>
  <c r="C587" i="10"/>
  <c r="E587" i="10"/>
  <c r="F587" i="10"/>
  <c r="G587" i="10"/>
  <c r="H587" i="10"/>
  <c r="I587" i="10"/>
  <c r="J587" i="10"/>
  <c r="K587" i="10"/>
  <c r="O587" i="10"/>
  <c r="P587" i="10"/>
  <c r="T587" i="10"/>
  <c r="AC587" i="10"/>
  <c r="AD587" i="10"/>
  <c r="AJ587" i="10"/>
  <c r="AK587" i="10"/>
  <c r="AL587" i="10"/>
  <c r="AM587" i="10"/>
  <c r="AR587" i="10"/>
  <c r="BZ587" i="10"/>
  <c r="M816" i="13" a="1"/>
  <c r="M816" i="13"/>
  <c r="M1116" i="13" a="1"/>
  <c r="M1116" i="13"/>
  <c r="M1266" i="13"/>
  <c r="B966" i="13"/>
  <c r="M966" i="13"/>
  <c r="M1566" i="13" a="1"/>
  <c r="M1566" i="13"/>
  <c r="B817" i="13"/>
  <c r="C588" i="10"/>
  <c r="E588" i="10"/>
  <c r="F588" i="10"/>
  <c r="G588" i="10"/>
  <c r="H588" i="10"/>
  <c r="I588" i="10"/>
  <c r="J588" i="10"/>
  <c r="K588" i="10"/>
  <c r="O588" i="10"/>
  <c r="P588" i="10"/>
  <c r="T588" i="10"/>
  <c r="AC588" i="10"/>
  <c r="AD588" i="10"/>
  <c r="AJ588" i="10"/>
  <c r="AK588" i="10"/>
  <c r="AL588" i="10"/>
  <c r="AM588" i="10"/>
  <c r="AR588" i="10"/>
  <c r="BZ588" i="10"/>
  <c r="M817" i="13" a="1"/>
  <c r="M817" i="13"/>
  <c r="M1117" i="13" a="1"/>
  <c r="M1117" i="13"/>
  <c r="M1267" i="13"/>
  <c r="B967" i="13"/>
  <c r="M967" i="13"/>
  <c r="M1567" i="13" a="1"/>
  <c r="M1567" i="13"/>
  <c r="B818" i="13"/>
  <c r="C589" i="10"/>
  <c r="E589" i="10"/>
  <c r="F589" i="10"/>
  <c r="G589" i="10"/>
  <c r="H589" i="10"/>
  <c r="I589" i="10"/>
  <c r="J589" i="10"/>
  <c r="K589" i="10"/>
  <c r="O589" i="10"/>
  <c r="P589" i="10"/>
  <c r="T589" i="10"/>
  <c r="AC589" i="10"/>
  <c r="AD589" i="10"/>
  <c r="AJ589" i="10"/>
  <c r="AK589" i="10"/>
  <c r="AL589" i="10"/>
  <c r="AM589" i="10"/>
  <c r="AR589" i="10"/>
  <c r="BZ589" i="10"/>
  <c r="M818" i="13" a="1"/>
  <c r="M818" i="13"/>
  <c r="M1118" i="13" a="1"/>
  <c r="M1118" i="13"/>
  <c r="M1268" i="13"/>
  <c r="B968" i="13"/>
  <c r="M968" i="13"/>
  <c r="M1568" i="13" a="1"/>
  <c r="M1568" i="13"/>
  <c r="B819" i="13"/>
  <c r="C590" i="10"/>
  <c r="E590" i="10"/>
  <c r="F590" i="10"/>
  <c r="G590" i="10"/>
  <c r="H590" i="10"/>
  <c r="I590" i="10"/>
  <c r="J590" i="10"/>
  <c r="K590" i="10"/>
  <c r="O590" i="10"/>
  <c r="P590" i="10"/>
  <c r="T590" i="10"/>
  <c r="AC590" i="10"/>
  <c r="AD590" i="10"/>
  <c r="AJ590" i="10"/>
  <c r="AK590" i="10"/>
  <c r="AL590" i="10"/>
  <c r="AM590" i="10"/>
  <c r="AR590" i="10"/>
  <c r="BZ590" i="10"/>
  <c r="M819" i="13" a="1"/>
  <c r="M819" i="13"/>
  <c r="M1119" i="13" a="1"/>
  <c r="M1119" i="13"/>
  <c r="M1269" i="13"/>
  <c r="B969" i="13"/>
  <c r="M969" i="13"/>
  <c r="M1569" i="13" a="1"/>
  <c r="M1569" i="13"/>
  <c r="B820" i="13"/>
  <c r="C591" i="10"/>
  <c r="E591" i="10"/>
  <c r="F591" i="10"/>
  <c r="G591" i="10"/>
  <c r="H591" i="10"/>
  <c r="I591" i="10"/>
  <c r="J591" i="10"/>
  <c r="K591" i="10"/>
  <c r="O591" i="10"/>
  <c r="P591" i="10"/>
  <c r="T591" i="10"/>
  <c r="AC591" i="10"/>
  <c r="AD591" i="10"/>
  <c r="AJ591" i="10"/>
  <c r="AK591" i="10"/>
  <c r="AL591" i="10"/>
  <c r="AM591" i="10"/>
  <c r="AR591" i="10"/>
  <c r="BZ591" i="10"/>
  <c r="M820" i="13" a="1"/>
  <c r="M820" i="13"/>
  <c r="M1120" i="13" a="1"/>
  <c r="M1120" i="13"/>
  <c r="M1270" i="13"/>
  <c r="B970" i="13"/>
  <c r="M970" i="13"/>
  <c r="M1570" i="13" a="1"/>
  <c r="M1570" i="13"/>
  <c r="B821" i="13"/>
  <c r="C592" i="10"/>
  <c r="E592" i="10"/>
  <c r="F592" i="10"/>
  <c r="G592" i="10"/>
  <c r="H592" i="10"/>
  <c r="I592" i="10"/>
  <c r="J592" i="10"/>
  <c r="K592" i="10"/>
  <c r="O592" i="10"/>
  <c r="P592" i="10"/>
  <c r="T592" i="10"/>
  <c r="AC592" i="10"/>
  <c r="AD592" i="10"/>
  <c r="AJ592" i="10"/>
  <c r="AK592" i="10"/>
  <c r="AL592" i="10"/>
  <c r="AM592" i="10"/>
  <c r="AR592" i="10"/>
  <c r="BZ592" i="10"/>
  <c r="M821" i="13" a="1"/>
  <c r="M821" i="13"/>
  <c r="M1121" i="13" a="1"/>
  <c r="M1121" i="13"/>
  <c r="M1271" i="13"/>
  <c r="B971" i="13"/>
  <c r="M971" i="13"/>
  <c r="M1571" i="13" a="1"/>
  <c r="M1571" i="13"/>
  <c r="B822" i="13"/>
  <c r="C593" i="10"/>
  <c r="E593" i="10"/>
  <c r="F593" i="10"/>
  <c r="G593" i="10"/>
  <c r="H593" i="10"/>
  <c r="I593" i="10"/>
  <c r="J593" i="10"/>
  <c r="K593" i="10"/>
  <c r="O593" i="10"/>
  <c r="P593" i="10"/>
  <c r="T593" i="10"/>
  <c r="AC593" i="10"/>
  <c r="AD593" i="10"/>
  <c r="AJ593" i="10"/>
  <c r="AK593" i="10"/>
  <c r="AL593" i="10"/>
  <c r="AM593" i="10"/>
  <c r="AR593" i="10"/>
  <c r="BZ593" i="10"/>
  <c r="M822" i="13" a="1"/>
  <c r="M822" i="13"/>
  <c r="M1122" i="13" a="1"/>
  <c r="M1122" i="13"/>
  <c r="M1272" i="13"/>
  <c r="B972" i="13"/>
  <c r="M972" i="13"/>
  <c r="M1572" i="13" a="1"/>
  <c r="M1572" i="13"/>
  <c r="B823" i="13"/>
  <c r="C594" i="10"/>
  <c r="E594" i="10"/>
  <c r="F594" i="10"/>
  <c r="G594" i="10"/>
  <c r="H594" i="10"/>
  <c r="I594" i="10"/>
  <c r="J594" i="10"/>
  <c r="K594" i="10"/>
  <c r="O594" i="10"/>
  <c r="P594" i="10"/>
  <c r="T594" i="10"/>
  <c r="AC594" i="10"/>
  <c r="AD594" i="10"/>
  <c r="AJ594" i="10"/>
  <c r="AK594" i="10"/>
  <c r="AL594" i="10"/>
  <c r="AM594" i="10"/>
  <c r="AR594" i="10"/>
  <c r="BZ594" i="10"/>
  <c r="M823" i="13" a="1"/>
  <c r="M823" i="13"/>
  <c r="M1123" i="13" a="1"/>
  <c r="M1123" i="13"/>
  <c r="M1273" i="13"/>
  <c r="B973" i="13"/>
  <c r="M973" i="13"/>
  <c r="M1573" i="13" a="1"/>
  <c r="M1573" i="13"/>
  <c r="B824" i="13"/>
  <c r="C595" i="10"/>
  <c r="E595" i="10"/>
  <c r="F595" i="10"/>
  <c r="G595" i="10"/>
  <c r="H595" i="10"/>
  <c r="I595" i="10"/>
  <c r="J595" i="10"/>
  <c r="K595" i="10"/>
  <c r="O595" i="10"/>
  <c r="P595" i="10"/>
  <c r="T595" i="10"/>
  <c r="AC595" i="10"/>
  <c r="AD595" i="10"/>
  <c r="AJ595" i="10"/>
  <c r="AK595" i="10"/>
  <c r="AL595" i="10"/>
  <c r="AM595" i="10"/>
  <c r="AR595" i="10"/>
  <c r="BZ595" i="10"/>
  <c r="M824" i="13" a="1"/>
  <c r="M824" i="13"/>
  <c r="M1124" i="13" a="1"/>
  <c r="M1124" i="13"/>
  <c r="M1274" i="13"/>
  <c r="B974" i="13"/>
  <c r="M974" i="13"/>
  <c r="M1574" i="13" a="1"/>
  <c r="M1574" i="13"/>
  <c r="B825" i="13"/>
  <c r="C596" i="10"/>
  <c r="E596" i="10"/>
  <c r="F596" i="10"/>
  <c r="G596" i="10"/>
  <c r="H596" i="10"/>
  <c r="I596" i="10"/>
  <c r="J596" i="10"/>
  <c r="K596" i="10"/>
  <c r="O596" i="10"/>
  <c r="P596" i="10"/>
  <c r="T596" i="10"/>
  <c r="AC596" i="10"/>
  <c r="AD596" i="10"/>
  <c r="AJ596" i="10"/>
  <c r="AK596" i="10"/>
  <c r="AL596" i="10"/>
  <c r="AM596" i="10"/>
  <c r="AR596" i="10"/>
  <c r="BZ596" i="10"/>
  <c r="M825" i="13" a="1"/>
  <c r="M825" i="13"/>
  <c r="M1125" i="13" a="1"/>
  <c r="M1125" i="13"/>
  <c r="M1275" i="13"/>
  <c r="B975" i="13"/>
  <c r="M975" i="13"/>
  <c r="M1575" i="13" a="1"/>
  <c r="M1575" i="13"/>
  <c r="B826" i="13"/>
  <c r="C597" i="10"/>
  <c r="E597" i="10"/>
  <c r="F597" i="10"/>
  <c r="G597" i="10"/>
  <c r="H597" i="10"/>
  <c r="I597" i="10"/>
  <c r="J597" i="10"/>
  <c r="K597" i="10"/>
  <c r="O597" i="10"/>
  <c r="P597" i="10"/>
  <c r="T597" i="10"/>
  <c r="AC597" i="10"/>
  <c r="AD597" i="10"/>
  <c r="AJ597" i="10"/>
  <c r="AK597" i="10"/>
  <c r="AL597" i="10"/>
  <c r="AM597" i="10"/>
  <c r="AR597" i="10"/>
  <c r="BZ597" i="10"/>
  <c r="M826" i="13" a="1"/>
  <c r="M826" i="13"/>
  <c r="M1126" i="13" a="1"/>
  <c r="M1126" i="13"/>
  <c r="M1276" i="13"/>
  <c r="B976" i="13"/>
  <c r="M976" i="13"/>
  <c r="M1576" i="13" a="1"/>
  <c r="M1576" i="13"/>
  <c r="B827" i="13"/>
  <c r="C598" i="10"/>
  <c r="E598" i="10"/>
  <c r="F598" i="10"/>
  <c r="G598" i="10"/>
  <c r="H598" i="10"/>
  <c r="I598" i="10"/>
  <c r="J598" i="10"/>
  <c r="K598" i="10"/>
  <c r="O598" i="10"/>
  <c r="P598" i="10"/>
  <c r="T598" i="10"/>
  <c r="AC598" i="10"/>
  <c r="AD598" i="10"/>
  <c r="AJ598" i="10"/>
  <c r="AK598" i="10"/>
  <c r="AL598" i="10"/>
  <c r="AM598" i="10"/>
  <c r="AR598" i="10"/>
  <c r="BZ598" i="10"/>
  <c r="M827" i="13" a="1"/>
  <c r="M827" i="13"/>
  <c r="M1127" i="13" a="1"/>
  <c r="M1127" i="13"/>
  <c r="M1277" i="13"/>
  <c r="B977" i="13"/>
  <c r="M977" i="13"/>
  <c r="M1577" i="13" a="1"/>
  <c r="M1577" i="13"/>
  <c r="B828" i="13"/>
  <c r="C599" i="10"/>
  <c r="E599" i="10"/>
  <c r="F599" i="10"/>
  <c r="G599" i="10"/>
  <c r="H599" i="10"/>
  <c r="I599" i="10"/>
  <c r="J599" i="10"/>
  <c r="K599" i="10"/>
  <c r="O599" i="10"/>
  <c r="P599" i="10"/>
  <c r="T599" i="10"/>
  <c r="AC599" i="10"/>
  <c r="AD599" i="10"/>
  <c r="AJ599" i="10"/>
  <c r="AK599" i="10"/>
  <c r="AL599" i="10"/>
  <c r="AM599" i="10"/>
  <c r="AR599" i="10"/>
  <c r="BZ599" i="10"/>
  <c r="M828" i="13" a="1"/>
  <c r="M828" i="13"/>
  <c r="M1128" i="13" a="1"/>
  <c r="M1128" i="13"/>
  <c r="M1278" i="13"/>
  <c r="B978" i="13"/>
  <c r="M978" i="13"/>
  <c r="M1578" i="13" a="1"/>
  <c r="M1578" i="13"/>
  <c r="B829" i="13"/>
  <c r="C600" i="10"/>
  <c r="E600" i="10"/>
  <c r="F600" i="10"/>
  <c r="G600" i="10"/>
  <c r="H600" i="10"/>
  <c r="I600" i="10"/>
  <c r="J600" i="10"/>
  <c r="K600" i="10"/>
  <c r="O600" i="10"/>
  <c r="P600" i="10"/>
  <c r="T600" i="10"/>
  <c r="AC600" i="10"/>
  <c r="AD600" i="10"/>
  <c r="AJ600" i="10"/>
  <c r="AK600" i="10"/>
  <c r="AL600" i="10"/>
  <c r="AM600" i="10"/>
  <c r="AR600" i="10"/>
  <c r="BZ600" i="10"/>
  <c r="M829" i="13" a="1"/>
  <c r="M829" i="13"/>
  <c r="M1129" i="13" a="1"/>
  <c r="M1129" i="13"/>
  <c r="M1279" i="13"/>
  <c r="B979" i="13"/>
  <c r="M979" i="13"/>
  <c r="M1579" i="13" a="1"/>
  <c r="M1579" i="13"/>
  <c r="B830" i="13"/>
  <c r="C601" i="10"/>
  <c r="E601" i="10"/>
  <c r="F601" i="10"/>
  <c r="G601" i="10"/>
  <c r="H601" i="10"/>
  <c r="I601" i="10"/>
  <c r="J601" i="10"/>
  <c r="K601" i="10"/>
  <c r="O601" i="10"/>
  <c r="P601" i="10"/>
  <c r="T601" i="10"/>
  <c r="AC601" i="10"/>
  <c r="AD601" i="10"/>
  <c r="AJ601" i="10"/>
  <c r="AK601" i="10"/>
  <c r="AL601" i="10"/>
  <c r="AM601" i="10"/>
  <c r="AR601" i="10"/>
  <c r="BZ601" i="10"/>
  <c r="M830" i="13" a="1"/>
  <c r="M830" i="13"/>
  <c r="M1130" i="13" a="1"/>
  <c r="M1130" i="13"/>
  <c r="M1280" i="13"/>
  <c r="B980" i="13"/>
  <c r="M980" i="13"/>
  <c r="M1580" i="13" a="1"/>
  <c r="M1580" i="13"/>
  <c r="B831" i="13"/>
  <c r="C602" i="10"/>
  <c r="E602" i="10"/>
  <c r="F602" i="10"/>
  <c r="G602" i="10"/>
  <c r="H602" i="10"/>
  <c r="I602" i="10"/>
  <c r="J602" i="10"/>
  <c r="K602" i="10"/>
  <c r="O602" i="10"/>
  <c r="P602" i="10"/>
  <c r="T602" i="10"/>
  <c r="AC602" i="10"/>
  <c r="AD602" i="10"/>
  <c r="AJ602" i="10"/>
  <c r="AK602" i="10"/>
  <c r="AL602" i="10"/>
  <c r="AM602" i="10"/>
  <c r="AR602" i="10"/>
  <c r="BZ602" i="10"/>
  <c r="M831" i="13" a="1"/>
  <c r="M831" i="13"/>
  <c r="M1131" i="13" a="1"/>
  <c r="M1131" i="13"/>
  <c r="M1281" i="13"/>
  <c r="B981" i="13"/>
  <c r="M981" i="13"/>
  <c r="M1581" i="13" a="1"/>
  <c r="M1581" i="13"/>
  <c r="B832" i="13"/>
  <c r="C603" i="10"/>
  <c r="E603" i="10"/>
  <c r="F603" i="10"/>
  <c r="G603" i="10"/>
  <c r="H603" i="10"/>
  <c r="I603" i="10"/>
  <c r="J603" i="10"/>
  <c r="K603" i="10"/>
  <c r="O603" i="10"/>
  <c r="P603" i="10"/>
  <c r="T603" i="10"/>
  <c r="AC603" i="10"/>
  <c r="AD603" i="10"/>
  <c r="AJ603" i="10"/>
  <c r="AK603" i="10"/>
  <c r="AL603" i="10"/>
  <c r="AM603" i="10"/>
  <c r="AR603" i="10"/>
  <c r="BZ603" i="10"/>
  <c r="M832" i="13" a="1"/>
  <c r="M832" i="13"/>
  <c r="M1132" i="13" a="1"/>
  <c r="M1132" i="13"/>
  <c r="M1282" i="13"/>
  <c r="B982" i="13"/>
  <c r="M982" i="13"/>
  <c r="M1582" i="13" a="1"/>
  <c r="M1582" i="13"/>
  <c r="B833" i="13"/>
  <c r="C604" i="10"/>
  <c r="E604" i="10"/>
  <c r="F604" i="10"/>
  <c r="G604" i="10"/>
  <c r="H604" i="10"/>
  <c r="I604" i="10"/>
  <c r="J604" i="10"/>
  <c r="K604" i="10"/>
  <c r="O604" i="10"/>
  <c r="P604" i="10"/>
  <c r="T604" i="10"/>
  <c r="AC604" i="10"/>
  <c r="AD604" i="10"/>
  <c r="AJ604" i="10"/>
  <c r="AK604" i="10"/>
  <c r="AL604" i="10"/>
  <c r="AM604" i="10"/>
  <c r="AR604" i="10"/>
  <c r="BZ604" i="10"/>
  <c r="M833" i="13" a="1"/>
  <c r="M833" i="13"/>
  <c r="M1133" i="13" a="1"/>
  <c r="M1133" i="13"/>
  <c r="M1283" i="13"/>
  <c r="B983" i="13"/>
  <c r="M983" i="13"/>
  <c r="M1583" i="13" a="1"/>
  <c r="M1583" i="13"/>
  <c r="B834" i="13"/>
  <c r="C605" i="10"/>
  <c r="E605" i="10"/>
  <c r="F605" i="10"/>
  <c r="G605" i="10"/>
  <c r="H605" i="10"/>
  <c r="I605" i="10"/>
  <c r="J605" i="10"/>
  <c r="K605" i="10"/>
  <c r="O605" i="10"/>
  <c r="P605" i="10"/>
  <c r="T605" i="10"/>
  <c r="AC605" i="10"/>
  <c r="AD605" i="10"/>
  <c r="AJ605" i="10"/>
  <c r="AK605" i="10"/>
  <c r="AL605" i="10"/>
  <c r="AM605" i="10"/>
  <c r="AR605" i="10"/>
  <c r="BZ605" i="10"/>
  <c r="M834" i="13" a="1"/>
  <c r="M834" i="13"/>
  <c r="M1134" i="13" a="1"/>
  <c r="M1134" i="13"/>
  <c r="M1284" i="13"/>
  <c r="B984" i="13"/>
  <c r="M984" i="13"/>
  <c r="M1584" i="13" a="1"/>
  <c r="M1584" i="13"/>
  <c r="B835" i="13"/>
  <c r="C606" i="10"/>
  <c r="E606" i="10"/>
  <c r="F606" i="10"/>
  <c r="G606" i="10"/>
  <c r="H606" i="10"/>
  <c r="I606" i="10"/>
  <c r="J606" i="10"/>
  <c r="K606" i="10"/>
  <c r="O606" i="10"/>
  <c r="P606" i="10"/>
  <c r="T606" i="10"/>
  <c r="AC606" i="10"/>
  <c r="AD606" i="10"/>
  <c r="AJ606" i="10"/>
  <c r="AK606" i="10"/>
  <c r="AL606" i="10"/>
  <c r="AM606" i="10"/>
  <c r="AR606" i="10"/>
  <c r="BZ606" i="10"/>
  <c r="M835" i="13" a="1"/>
  <c r="M835" i="13"/>
  <c r="M1135" i="13" a="1"/>
  <c r="M1135" i="13"/>
  <c r="M1285" i="13"/>
  <c r="B985" i="13"/>
  <c r="M985" i="13"/>
  <c r="M1585" i="13" a="1"/>
  <c r="M1585" i="13"/>
  <c r="B836" i="13"/>
  <c r="C607" i="10"/>
  <c r="E607" i="10"/>
  <c r="F607" i="10"/>
  <c r="G607" i="10"/>
  <c r="H607" i="10"/>
  <c r="I607" i="10"/>
  <c r="J607" i="10"/>
  <c r="K607" i="10"/>
  <c r="O607" i="10"/>
  <c r="P607" i="10"/>
  <c r="T607" i="10"/>
  <c r="AC607" i="10"/>
  <c r="AD607" i="10"/>
  <c r="AJ607" i="10"/>
  <c r="AK607" i="10"/>
  <c r="AL607" i="10"/>
  <c r="AM607" i="10"/>
  <c r="AR607" i="10"/>
  <c r="BZ607" i="10"/>
  <c r="M836" i="13" a="1"/>
  <c r="M836" i="13"/>
  <c r="M1136" i="13" a="1"/>
  <c r="M1136" i="13"/>
  <c r="M1286" i="13"/>
  <c r="B986" i="13"/>
  <c r="M986" i="13"/>
  <c r="M1586" i="13" a="1"/>
  <c r="M1586" i="13"/>
  <c r="B837" i="13"/>
  <c r="C608" i="10"/>
  <c r="E608" i="10"/>
  <c r="F608" i="10"/>
  <c r="G608" i="10"/>
  <c r="H608" i="10"/>
  <c r="I608" i="10"/>
  <c r="J608" i="10"/>
  <c r="K608" i="10"/>
  <c r="O608" i="10"/>
  <c r="P608" i="10"/>
  <c r="T608" i="10"/>
  <c r="AC608" i="10"/>
  <c r="AD608" i="10"/>
  <c r="AJ608" i="10"/>
  <c r="AK608" i="10"/>
  <c r="AL608" i="10"/>
  <c r="AM608" i="10"/>
  <c r="AR608" i="10"/>
  <c r="BZ608" i="10"/>
  <c r="M837" i="13" a="1"/>
  <c r="M837" i="13"/>
  <c r="M1137" i="13" a="1"/>
  <c r="M1137" i="13"/>
  <c r="M1287" i="13"/>
  <c r="B987" i="13"/>
  <c r="M987" i="13"/>
  <c r="M1587" i="13" a="1"/>
  <c r="M1587" i="13"/>
  <c r="B838" i="13"/>
  <c r="C609" i="10"/>
  <c r="E609" i="10"/>
  <c r="F609" i="10"/>
  <c r="G609" i="10"/>
  <c r="H609" i="10"/>
  <c r="I609" i="10"/>
  <c r="J609" i="10"/>
  <c r="K609" i="10"/>
  <c r="O609" i="10"/>
  <c r="P609" i="10"/>
  <c r="T609" i="10"/>
  <c r="AC609" i="10"/>
  <c r="AD609" i="10"/>
  <c r="AJ609" i="10"/>
  <c r="AK609" i="10"/>
  <c r="AL609" i="10"/>
  <c r="AM609" i="10"/>
  <c r="AR609" i="10"/>
  <c r="BZ609" i="10"/>
  <c r="M838" i="13" a="1"/>
  <c r="M838" i="13"/>
  <c r="M1138" i="13" a="1"/>
  <c r="M1138" i="13"/>
  <c r="M1288" i="13"/>
  <c r="B988" i="13"/>
  <c r="M988" i="13"/>
  <c r="M1588" i="13" a="1"/>
  <c r="M1588" i="13"/>
  <c r="B839" i="13"/>
  <c r="C610" i="10"/>
  <c r="E610" i="10"/>
  <c r="F610" i="10"/>
  <c r="G610" i="10"/>
  <c r="H610" i="10"/>
  <c r="I610" i="10"/>
  <c r="J610" i="10"/>
  <c r="K610" i="10"/>
  <c r="O610" i="10"/>
  <c r="P610" i="10"/>
  <c r="T610" i="10"/>
  <c r="AC610" i="10"/>
  <c r="AD610" i="10"/>
  <c r="AJ610" i="10"/>
  <c r="AK610" i="10"/>
  <c r="AL610" i="10"/>
  <c r="AM610" i="10"/>
  <c r="AR610" i="10"/>
  <c r="BZ610" i="10"/>
  <c r="M839" i="13" a="1"/>
  <c r="M839" i="13"/>
  <c r="M1139" i="13" a="1"/>
  <c r="M1139" i="13"/>
  <c r="M1289" i="13"/>
  <c r="B989" i="13"/>
  <c r="M989" i="13"/>
  <c r="M1589" i="13" a="1"/>
  <c r="M1589" i="13"/>
  <c r="B840" i="13"/>
  <c r="C611" i="10"/>
  <c r="E611" i="10"/>
  <c r="F611" i="10"/>
  <c r="G611" i="10"/>
  <c r="H611" i="10"/>
  <c r="I611" i="10"/>
  <c r="J611" i="10"/>
  <c r="K611" i="10"/>
  <c r="O611" i="10"/>
  <c r="P611" i="10"/>
  <c r="T611" i="10"/>
  <c r="AC611" i="10"/>
  <c r="AD611" i="10"/>
  <c r="AJ611" i="10"/>
  <c r="AK611" i="10"/>
  <c r="AL611" i="10"/>
  <c r="AM611" i="10"/>
  <c r="AR611" i="10"/>
  <c r="BZ611" i="10"/>
  <c r="M840" i="13" a="1"/>
  <c r="M840" i="13"/>
  <c r="M1140" i="13" a="1"/>
  <c r="M1140" i="13"/>
  <c r="M1290" i="13"/>
  <c r="B990" i="13"/>
  <c r="M990" i="13"/>
  <c r="M1590" i="13" a="1"/>
  <c r="M1590" i="13"/>
  <c r="B841" i="13"/>
  <c r="C612" i="10"/>
  <c r="E612" i="10"/>
  <c r="F612" i="10"/>
  <c r="G612" i="10"/>
  <c r="H612" i="10"/>
  <c r="I612" i="10"/>
  <c r="J612" i="10"/>
  <c r="K612" i="10"/>
  <c r="O612" i="10"/>
  <c r="P612" i="10"/>
  <c r="T612" i="10"/>
  <c r="AC612" i="10"/>
  <c r="AD612" i="10"/>
  <c r="AJ612" i="10"/>
  <c r="AK612" i="10"/>
  <c r="AL612" i="10"/>
  <c r="AM612" i="10"/>
  <c r="AR612" i="10"/>
  <c r="BZ612" i="10"/>
  <c r="M841" i="13" a="1"/>
  <c r="M841" i="13"/>
  <c r="M1141" i="13" a="1"/>
  <c r="M1141" i="13"/>
  <c r="M1291" i="13"/>
  <c r="B991" i="13"/>
  <c r="M991" i="13"/>
  <c r="M1591" i="13" a="1"/>
  <c r="M1591" i="13"/>
  <c r="B842" i="13"/>
  <c r="C613" i="10"/>
  <c r="E613" i="10"/>
  <c r="F613" i="10"/>
  <c r="G613" i="10"/>
  <c r="H613" i="10"/>
  <c r="I613" i="10"/>
  <c r="J613" i="10"/>
  <c r="K613" i="10"/>
  <c r="O613" i="10"/>
  <c r="P613" i="10"/>
  <c r="T613" i="10"/>
  <c r="AC613" i="10"/>
  <c r="AD613" i="10"/>
  <c r="AJ613" i="10"/>
  <c r="AK613" i="10"/>
  <c r="AL613" i="10"/>
  <c r="AM613" i="10"/>
  <c r="AR613" i="10"/>
  <c r="BZ613" i="10"/>
  <c r="M842" i="13" a="1"/>
  <c r="M842" i="13"/>
  <c r="M1142" i="13" a="1"/>
  <c r="M1142" i="13"/>
  <c r="M1292" i="13"/>
  <c r="B992" i="13"/>
  <c r="M992" i="13"/>
  <c r="M1592" i="13" a="1"/>
  <c r="M1592" i="13"/>
  <c r="B843" i="13"/>
  <c r="M843" i="13" a="1"/>
  <c r="M843" i="13"/>
  <c r="M1593" i="13" a="1"/>
  <c r="M1593" i="13"/>
  <c r="X843" i="13" a="1"/>
  <c r="X843" i="13"/>
  <c r="X1593" i="13" a="1"/>
  <c r="X1593" i="13"/>
  <c r="X1447" i="13" a="1"/>
  <c r="X1447" i="13"/>
  <c r="M1447" i="13" a="1"/>
  <c r="M1447" i="13"/>
  <c r="X1446" i="13" a="1"/>
  <c r="X1446" i="13"/>
  <c r="M1446" i="13" a="1"/>
  <c r="M1446" i="13"/>
  <c r="P230" i="15"/>
  <c r="E230" i="15"/>
  <c r="M91" i="13"/>
  <c r="X91" i="13"/>
  <c r="Y91" i="13"/>
  <c r="N91" i="13"/>
  <c r="B396" i="13"/>
  <c r="B397" i="13"/>
  <c r="M397" i="13"/>
  <c r="M1297" i="13" a="1"/>
  <c r="M1297" i="13"/>
  <c r="F85" i="15"/>
  <c r="N85" i="13"/>
  <c r="F86" i="15"/>
  <c r="N86" i="13"/>
  <c r="N397" i="13"/>
  <c r="N1297" i="13" a="1"/>
  <c r="N1297" i="13"/>
  <c r="X397" i="13"/>
  <c r="X1297" i="13" a="1"/>
  <c r="X1297" i="13"/>
  <c r="Q85" i="15"/>
  <c r="Y85" i="13"/>
  <c r="Q86" i="15"/>
  <c r="Y86" i="13"/>
  <c r="Y397" i="13"/>
  <c r="Y1297" i="13" a="1"/>
  <c r="Y1297" i="13"/>
  <c r="B398" i="13"/>
  <c r="M398" i="13"/>
  <c r="M1298" i="13" a="1"/>
  <c r="M1298" i="13"/>
  <c r="N398" i="13"/>
  <c r="N1298" i="13" a="1"/>
  <c r="N1298" i="13"/>
  <c r="X398" i="13"/>
  <c r="X1298" i="13" a="1"/>
  <c r="X1298" i="13"/>
  <c r="Y398" i="13"/>
  <c r="Y1298" i="13" a="1"/>
  <c r="Y1298" i="13"/>
  <c r="B399" i="13"/>
  <c r="M399" i="13"/>
  <c r="M1299" i="13" a="1"/>
  <c r="M1299" i="13"/>
  <c r="N399" i="13"/>
  <c r="N1299" i="13" a="1"/>
  <c r="N1299" i="13"/>
  <c r="X399" i="13"/>
  <c r="X1299" i="13" a="1"/>
  <c r="X1299" i="13"/>
  <c r="Y399" i="13"/>
  <c r="Y1299" i="13" a="1"/>
  <c r="Y1299" i="13"/>
  <c r="B400" i="13"/>
  <c r="M400" i="13"/>
  <c r="M1300" i="13" a="1"/>
  <c r="M1300" i="13"/>
  <c r="N400" i="13"/>
  <c r="N1300" i="13" a="1"/>
  <c r="N1300" i="13"/>
  <c r="X400" i="13"/>
  <c r="X1300" i="13" a="1"/>
  <c r="X1300" i="13"/>
  <c r="Y400" i="13"/>
  <c r="Y1300" i="13" a="1"/>
  <c r="Y1300" i="13"/>
  <c r="B401" i="13"/>
  <c r="M401" i="13"/>
  <c r="M1301" i="13" a="1"/>
  <c r="M1301" i="13"/>
  <c r="N401" i="13"/>
  <c r="N1301" i="13" a="1"/>
  <c r="N1301" i="13"/>
  <c r="X401" i="13"/>
  <c r="X1301" i="13" a="1"/>
  <c r="X1301" i="13"/>
  <c r="Y401" i="13"/>
  <c r="Y1301" i="13" a="1"/>
  <c r="Y1301" i="13"/>
  <c r="B402" i="13"/>
  <c r="M402" i="13"/>
  <c r="M1302" i="13" a="1"/>
  <c r="M1302" i="13"/>
  <c r="N402" i="13"/>
  <c r="N1302" i="13" a="1"/>
  <c r="N1302" i="13"/>
  <c r="X402" i="13"/>
  <c r="X1302" i="13" a="1"/>
  <c r="X1302" i="13"/>
  <c r="Y402" i="13"/>
  <c r="Y1302" i="13" a="1"/>
  <c r="Y1302" i="13"/>
  <c r="B403" i="13"/>
  <c r="M403" i="13"/>
  <c r="M1303" i="13" a="1"/>
  <c r="M1303" i="13"/>
  <c r="N403" i="13"/>
  <c r="N1303" i="13" a="1"/>
  <c r="N1303" i="13"/>
  <c r="X403" i="13"/>
  <c r="X1303" i="13" a="1"/>
  <c r="X1303" i="13"/>
  <c r="Y403" i="13"/>
  <c r="Y1303" i="13" a="1"/>
  <c r="Y1303" i="13"/>
  <c r="B404" i="13"/>
  <c r="M404" i="13"/>
  <c r="M1304" i="13" a="1"/>
  <c r="M1304" i="13"/>
  <c r="N404" i="13"/>
  <c r="N1304" i="13" a="1"/>
  <c r="N1304" i="13"/>
  <c r="X404" i="13"/>
  <c r="X1304" i="13" a="1"/>
  <c r="X1304" i="13"/>
  <c r="Y404" i="13"/>
  <c r="Y1304" i="13" a="1"/>
  <c r="Y1304" i="13"/>
  <c r="B405" i="13"/>
  <c r="M405" i="13"/>
  <c r="M1305" i="13" a="1"/>
  <c r="M1305" i="13"/>
  <c r="N405" i="13"/>
  <c r="N1305" i="13" a="1"/>
  <c r="N1305" i="13"/>
  <c r="X405" i="13"/>
  <c r="X1305" i="13" a="1"/>
  <c r="X1305" i="13"/>
  <c r="Y405" i="13"/>
  <c r="Y1305" i="13" a="1"/>
  <c r="Y1305" i="13"/>
  <c r="B406" i="13"/>
  <c r="M406" i="13"/>
  <c r="M1306" i="13" a="1"/>
  <c r="M1306" i="13"/>
  <c r="N406" i="13"/>
  <c r="N1306" i="13" a="1"/>
  <c r="N1306" i="13"/>
  <c r="X406" i="13"/>
  <c r="X1306" i="13" a="1"/>
  <c r="X1306" i="13"/>
  <c r="Y406" i="13"/>
  <c r="Y1306" i="13" a="1"/>
  <c r="Y1306" i="13"/>
  <c r="B407" i="13"/>
  <c r="M407" i="13"/>
  <c r="M1307" i="13" a="1"/>
  <c r="M1307" i="13"/>
  <c r="N407" i="13"/>
  <c r="N1307" i="13" a="1"/>
  <c r="N1307" i="13"/>
  <c r="X407" i="13"/>
  <c r="X1307" i="13" a="1"/>
  <c r="X1307" i="13"/>
  <c r="Y407" i="13"/>
  <c r="Y1307" i="13" a="1"/>
  <c r="Y1307" i="13"/>
  <c r="B408" i="13"/>
  <c r="M408" i="13"/>
  <c r="M1308" i="13" a="1"/>
  <c r="M1308" i="13"/>
  <c r="N408" i="13"/>
  <c r="N1308" i="13" a="1"/>
  <c r="N1308" i="13"/>
  <c r="X408" i="13"/>
  <c r="X1308" i="13" a="1"/>
  <c r="X1308" i="13"/>
  <c r="Y408" i="13"/>
  <c r="Y1308" i="13" a="1"/>
  <c r="Y1308" i="13"/>
  <c r="B409" i="13"/>
  <c r="M409" i="13"/>
  <c r="M1309" i="13" a="1"/>
  <c r="M1309" i="13"/>
  <c r="N409" i="13"/>
  <c r="N1309" i="13" a="1"/>
  <c r="N1309" i="13"/>
  <c r="X409" i="13"/>
  <c r="X1309" i="13" a="1"/>
  <c r="X1309" i="13"/>
  <c r="Y409" i="13"/>
  <c r="Y1309" i="13" a="1"/>
  <c r="Y1309" i="13"/>
  <c r="B410" i="13"/>
  <c r="M410" i="13"/>
  <c r="M1310" i="13" a="1"/>
  <c r="M1310" i="13"/>
  <c r="N410" i="13"/>
  <c r="N1310" i="13" a="1"/>
  <c r="N1310" i="13"/>
  <c r="X410" i="13"/>
  <c r="X1310" i="13" a="1"/>
  <c r="X1310" i="13"/>
  <c r="Y410" i="13"/>
  <c r="Y1310" i="13" a="1"/>
  <c r="Y1310" i="13"/>
  <c r="B411" i="13"/>
  <c r="M411" i="13"/>
  <c r="M1311" i="13" a="1"/>
  <c r="M1311" i="13"/>
  <c r="N411" i="13"/>
  <c r="N1311" i="13" a="1"/>
  <c r="N1311" i="13"/>
  <c r="X411" i="13"/>
  <c r="X1311" i="13" a="1"/>
  <c r="X1311" i="13"/>
  <c r="Y411" i="13"/>
  <c r="Y1311" i="13" a="1"/>
  <c r="Y1311" i="13"/>
  <c r="B412" i="13"/>
  <c r="M412" i="13"/>
  <c r="M1312" i="13" a="1"/>
  <c r="M1312" i="13"/>
  <c r="N412" i="13"/>
  <c r="N1312" i="13" a="1"/>
  <c r="N1312" i="13"/>
  <c r="X412" i="13"/>
  <c r="X1312" i="13" a="1"/>
  <c r="X1312" i="13"/>
  <c r="Y412" i="13"/>
  <c r="Y1312" i="13" a="1"/>
  <c r="Y1312" i="13"/>
  <c r="B413" i="13"/>
  <c r="M413" i="13"/>
  <c r="M1313" i="13" a="1"/>
  <c r="M1313" i="13"/>
  <c r="N413" i="13"/>
  <c r="N1313" i="13" a="1"/>
  <c r="N1313" i="13"/>
  <c r="X413" i="13"/>
  <c r="X1313" i="13" a="1"/>
  <c r="X1313" i="13"/>
  <c r="Y413" i="13"/>
  <c r="Y1313" i="13" a="1"/>
  <c r="Y1313" i="13"/>
  <c r="B414" i="13"/>
  <c r="M414" i="13"/>
  <c r="M1314" i="13" a="1"/>
  <c r="M1314" i="13"/>
  <c r="N414" i="13"/>
  <c r="N1314" i="13" a="1"/>
  <c r="N1314" i="13"/>
  <c r="X414" i="13"/>
  <c r="X1314" i="13" a="1"/>
  <c r="X1314" i="13"/>
  <c r="Y414" i="13"/>
  <c r="Y1314" i="13" a="1"/>
  <c r="Y1314" i="13"/>
  <c r="B415" i="13"/>
  <c r="M415" i="13"/>
  <c r="M1315" i="13" a="1"/>
  <c r="M1315" i="13"/>
  <c r="N415" i="13"/>
  <c r="N1315" i="13" a="1"/>
  <c r="N1315" i="13"/>
  <c r="X415" i="13"/>
  <c r="X1315" i="13" a="1"/>
  <c r="X1315" i="13"/>
  <c r="Y415" i="13"/>
  <c r="Y1315" i="13" a="1"/>
  <c r="Y1315" i="13"/>
  <c r="B416" i="13"/>
  <c r="M416" i="13"/>
  <c r="M1316" i="13" a="1"/>
  <c r="M1316" i="13"/>
  <c r="N416" i="13"/>
  <c r="N1316" i="13" a="1"/>
  <c r="N1316" i="13"/>
  <c r="X416" i="13"/>
  <c r="X1316" i="13" a="1"/>
  <c r="X1316" i="13"/>
  <c r="Y416" i="13"/>
  <c r="Y1316" i="13" a="1"/>
  <c r="Y1316" i="13"/>
  <c r="B417" i="13"/>
  <c r="M417" i="13"/>
  <c r="M1317" i="13" a="1"/>
  <c r="M1317" i="13"/>
  <c r="N417" i="13"/>
  <c r="N1317" i="13" a="1"/>
  <c r="N1317" i="13"/>
  <c r="X417" i="13"/>
  <c r="X1317" i="13" a="1"/>
  <c r="X1317" i="13"/>
  <c r="Y417" i="13"/>
  <c r="Y1317" i="13" a="1"/>
  <c r="Y1317" i="13"/>
  <c r="B418" i="13"/>
  <c r="M418" i="13"/>
  <c r="M1318" i="13" a="1"/>
  <c r="M1318" i="13"/>
  <c r="N418" i="13"/>
  <c r="N1318" i="13" a="1"/>
  <c r="N1318" i="13"/>
  <c r="X418" i="13"/>
  <c r="X1318" i="13" a="1"/>
  <c r="X1318" i="13"/>
  <c r="Y418" i="13"/>
  <c r="Y1318" i="13" a="1"/>
  <c r="Y1318" i="13"/>
  <c r="B419" i="13"/>
  <c r="M419" i="13"/>
  <c r="M1319" i="13" a="1"/>
  <c r="M1319" i="13"/>
  <c r="N419" i="13"/>
  <c r="N1319" i="13" a="1"/>
  <c r="N1319" i="13"/>
  <c r="X419" i="13"/>
  <c r="X1319" i="13" a="1"/>
  <c r="X1319" i="13"/>
  <c r="Y419" i="13"/>
  <c r="Y1319" i="13" a="1"/>
  <c r="Y1319" i="13"/>
  <c r="B420" i="13"/>
  <c r="M420" i="13"/>
  <c r="M1320" i="13" a="1"/>
  <c r="M1320" i="13"/>
  <c r="N420" i="13"/>
  <c r="N1320" i="13" a="1"/>
  <c r="N1320" i="13"/>
  <c r="X420" i="13"/>
  <c r="X1320" i="13" a="1"/>
  <c r="X1320" i="13"/>
  <c r="Y420" i="13"/>
  <c r="Y1320" i="13" a="1"/>
  <c r="Y1320" i="13"/>
  <c r="B421" i="13"/>
  <c r="M421" i="13"/>
  <c r="M1321" i="13" a="1"/>
  <c r="M1321" i="13"/>
  <c r="N421" i="13"/>
  <c r="N1321" i="13" a="1"/>
  <c r="N1321" i="13"/>
  <c r="X421" i="13"/>
  <c r="X1321" i="13" a="1"/>
  <c r="X1321" i="13"/>
  <c r="Y421" i="13"/>
  <c r="Y1321" i="13" a="1"/>
  <c r="Y1321" i="13"/>
  <c r="B422" i="13"/>
  <c r="M422" i="13"/>
  <c r="M1322" i="13" a="1"/>
  <c r="M1322" i="13"/>
  <c r="N422" i="13"/>
  <c r="N1322" i="13" a="1"/>
  <c r="N1322" i="13"/>
  <c r="X422" i="13"/>
  <c r="X1322" i="13" a="1"/>
  <c r="X1322" i="13"/>
  <c r="Y422" i="13"/>
  <c r="Y1322" i="13" a="1"/>
  <c r="Y1322" i="13"/>
  <c r="B423" i="13"/>
  <c r="M423" i="13"/>
  <c r="M1323" i="13" a="1"/>
  <c r="M1323" i="13"/>
  <c r="N423" i="13"/>
  <c r="N1323" i="13" a="1"/>
  <c r="N1323" i="13"/>
  <c r="X423" i="13"/>
  <c r="X1323" i="13" a="1"/>
  <c r="X1323" i="13"/>
  <c r="Y423" i="13"/>
  <c r="Y1323" i="13" a="1"/>
  <c r="Y1323" i="13"/>
  <c r="B424" i="13"/>
  <c r="M424" i="13"/>
  <c r="M1324" i="13" a="1"/>
  <c r="M1324" i="13"/>
  <c r="N424" i="13"/>
  <c r="N1324" i="13" a="1"/>
  <c r="N1324" i="13"/>
  <c r="X424" i="13"/>
  <c r="X1324" i="13" a="1"/>
  <c r="X1324" i="13"/>
  <c r="Y424" i="13"/>
  <c r="Y1324" i="13" a="1"/>
  <c r="Y1324" i="13"/>
  <c r="B425" i="13"/>
  <c r="M425" i="13"/>
  <c r="M1325" i="13" a="1"/>
  <c r="M1325" i="13"/>
  <c r="N425" i="13"/>
  <c r="N1325" i="13" a="1"/>
  <c r="N1325" i="13"/>
  <c r="X425" i="13"/>
  <c r="X1325" i="13" a="1"/>
  <c r="X1325" i="13"/>
  <c r="Y425" i="13"/>
  <c r="Y1325" i="13" a="1"/>
  <c r="Y1325" i="13"/>
  <c r="B426" i="13"/>
  <c r="M426" i="13"/>
  <c r="M1326" i="13" a="1"/>
  <c r="M1326" i="13"/>
  <c r="N426" i="13"/>
  <c r="N1326" i="13" a="1"/>
  <c r="N1326" i="13"/>
  <c r="X426" i="13"/>
  <c r="X1326" i="13" a="1"/>
  <c r="X1326" i="13"/>
  <c r="Y426" i="13"/>
  <c r="Y1326" i="13" a="1"/>
  <c r="Y1326" i="13"/>
  <c r="B427" i="13"/>
  <c r="M427" i="13"/>
  <c r="M1327" i="13" a="1"/>
  <c r="M1327" i="13"/>
  <c r="N427" i="13"/>
  <c r="N1327" i="13" a="1"/>
  <c r="N1327" i="13"/>
  <c r="X427" i="13"/>
  <c r="X1327" i="13" a="1"/>
  <c r="X1327" i="13"/>
  <c r="Y427" i="13"/>
  <c r="Y1327" i="13" a="1"/>
  <c r="Y1327" i="13"/>
  <c r="B428" i="13"/>
  <c r="M428" i="13"/>
  <c r="M1328" i="13" a="1"/>
  <c r="M1328" i="13"/>
  <c r="N428" i="13"/>
  <c r="N1328" i="13" a="1"/>
  <c r="N1328" i="13"/>
  <c r="X428" i="13"/>
  <c r="X1328" i="13" a="1"/>
  <c r="X1328" i="13"/>
  <c r="Y428" i="13"/>
  <c r="Y1328" i="13" a="1"/>
  <c r="Y1328" i="13"/>
  <c r="B429" i="13"/>
  <c r="M429" i="13"/>
  <c r="M1329" i="13" a="1"/>
  <c r="M1329" i="13"/>
  <c r="N429" i="13"/>
  <c r="N1329" i="13" a="1"/>
  <c r="N1329" i="13"/>
  <c r="X429" i="13"/>
  <c r="X1329" i="13" a="1"/>
  <c r="X1329" i="13"/>
  <c r="Y429" i="13"/>
  <c r="Y1329" i="13" a="1"/>
  <c r="Y1329" i="13"/>
  <c r="B430" i="13"/>
  <c r="M430" i="13"/>
  <c r="M1330" i="13" a="1"/>
  <c r="M1330" i="13"/>
  <c r="N430" i="13"/>
  <c r="N1330" i="13" a="1"/>
  <c r="N1330" i="13"/>
  <c r="X430" i="13"/>
  <c r="X1330" i="13" a="1"/>
  <c r="X1330" i="13"/>
  <c r="Y430" i="13"/>
  <c r="Y1330" i="13" a="1"/>
  <c r="Y1330" i="13"/>
  <c r="B431" i="13"/>
  <c r="M431" i="13"/>
  <c r="M1331" i="13" a="1"/>
  <c r="M1331" i="13"/>
  <c r="N431" i="13"/>
  <c r="N1331" i="13" a="1"/>
  <c r="N1331" i="13"/>
  <c r="X431" i="13"/>
  <c r="X1331" i="13" a="1"/>
  <c r="X1331" i="13"/>
  <c r="Y431" i="13"/>
  <c r="Y1331" i="13" a="1"/>
  <c r="Y1331" i="13"/>
  <c r="B432" i="13"/>
  <c r="M432" i="13"/>
  <c r="M1332" i="13" a="1"/>
  <c r="M1332" i="13"/>
  <c r="N432" i="13"/>
  <c r="N1332" i="13" a="1"/>
  <c r="N1332" i="13"/>
  <c r="X432" i="13"/>
  <c r="X1332" i="13" a="1"/>
  <c r="X1332" i="13"/>
  <c r="Y432" i="13"/>
  <c r="Y1332" i="13" a="1"/>
  <c r="Y1332" i="13"/>
  <c r="B433" i="13"/>
  <c r="M433" i="13"/>
  <c r="M1333" i="13" a="1"/>
  <c r="M1333" i="13"/>
  <c r="N433" i="13"/>
  <c r="N1333" i="13" a="1"/>
  <c r="N1333" i="13"/>
  <c r="X433" i="13"/>
  <c r="X1333" i="13" a="1"/>
  <c r="X1333" i="13"/>
  <c r="Y433" i="13"/>
  <c r="Y1333" i="13" a="1"/>
  <c r="Y1333" i="13"/>
  <c r="B434" i="13"/>
  <c r="M434" i="13"/>
  <c r="M1334" i="13" a="1"/>
  <c r="M1334" i="13"/>
  <c r="N434" i="13"/>
  <c r="N1334" i="13" a="1"/>
  <c r="N1334" i="13"/>
  <c r="X434" i="13"/>
  <c r="X1334" i="13" a="1"/>
  <c r="X1334" i="13"/>
  <c r="Y434" i="13"/>
  <c r="Y1334" i="13" a="1"/>
  <c r="Y1334" i="13"/>
  <c r="B435" i="13"/>
  <c r="M435" i="13"/>
  <c r="M1335" i="13" a="1"/>
  <c r="M1335" i="13"/>
  <c r="N435" i="13"/>
  <c r="N1335" i="13" a="1"/>
  <c r="N1335" i="13"/>
  <c r="X435" i="13"/>
  <c r="X1335" i="13" a="1"/>
  <c r="X1335" i="13"/>
  <c r="Y435" i="13"/>
  <c r="Y1335" i="13" a="1"/>
  <c r="Y1335" i="13"/>
  <c r="B436" i="13"/>
  <c r="M436" i="13"/>
  <c r="M1336" i="13" a="1"/>
  <c r="M1336" i="13"/>
  <c r="N436" i="13"/>
  <c r="N1336" i="13" a="1"/>
  <c r="N1336" i="13"/>
  <c r="X436" i="13"/>
  <c r="X1336" i="13" a="1"/>
  <c r="X1336" i="13"/>
  <c r="Y436" i="13"/>
  <c r="Y1336" i="13" a="1"/>
  <c r="Y1336" i="13"/>
  <c r="B437" i="13"/>
  <c r="M437" i="13"/>
  <c r="M1337" i="13" a="1"/>
  <c r="M1337" i="13"/>
  <c r="N437" i="13"/>
  <c r="N1337" i="13" a="1"/>
  <c r="N1337" i="13"/>
  <c r="X437" i="13"/>
  <c r="X1337" i="13" a="1"/>
  <c r="X1337" i="13"/>
  <c r="Y437" i="13"/>
  <c r="Y1337" i="13" a="1"/>
  <c r="Y1337" i="13"/>
  <c r="B438" i="13"/>
  <c r="M438" i="13"/>
  <c r="M1338" i="13" a="1"/>
  <c r="M1338" i="13"/>
  <c r="N438" i="13"/>
  <c r="N1338" i="13" a="1"/>
  <c r="N1338" i="13"/>
  <c r="X438" i="13"/>
  <c r="X1338" i="13" a="1"/>
  <c r="X1338" i="13"/>
  <c r="Y438" i="13"/>
  <c r="Y1338" i="13" a="1"/>
  <c r="Y1338" i="13"/>
  <c r="B439" i="13"/>
  <c r="M439" i="13"/>
  <c r="M1339" i="13" a="1"/>
  <c r="M1339" i="13"/>
  <c r="N439" i="13"/>
  <c r="N1339" i="13" a="1"/>
  <c r="N1339" i="13"/>
  <c r="X439" i="13"/>
  <c r="X1339" i="13" a="1"/>
  <c r="X1339" i="13"/>
  <c r="Y439" i="13"/>
  <c r="Y1339" i="13" a="1"/>
  <c r="Y1339" i="13"/>
  <c r="B440" i="13"/>
  <c r="M440" i="13"/>
  <c r="M1340" i="13" a="1"/>
  <c r="M1340" i="13"/>
  <c r="N440" i="13"/>
  <c r="N1340" i="13" a="1"/>
  <c r="N1340" i="13"/>
  <c r="X440" i="13"/>
  <c r="X1340" i="13" a="1"/>
  <c r="X1340" i="13"/>
  <c r="Y440" i="13"/>
  <c r="Y1340" i="13" a="1"/>
  <c r="Y1340" i="13"/>
  <c r="B441" i="13"/>
  <c r="M441" i="13"/>
  <c r="M1341" i="13" a="1"/>
  <c r="M1341" i="13"/>
  <c r="N441" i="13"/>
  <c r="N1341" i="13" a="1"/>
  <c r="N1341" i="13"/>
  <c r="X441" i="13"/>
  <c r="X1341" i="13" a="1"/>
  <c r="X1341" i="13"/>
  <c r="Y441" i="13"/>
  <c r="Y1341" i="13" a="1"/>
  <c r="Y1341" i="13"/>
  <c r="B442" i="13"/>
  <c r="M442" i="13"/>
  <c r="M1342" i="13" a="1"/>
  <c r="M1342" i="13"/>
  <c r="N442" i="13"/>
  <c r="N1342" i="13" a="1"/>
  <c r="N1342" i="13"/>
  <c r="X442" i="13"/>
  <c r="X1342" i="13" a="1"/>
  <c r="X1342" i="13"/>
  <c r="Y442" i="13"/>
  <c r="Y1342" i="13" a="1"/>
  <c r="Y1342" i="13"/>
  <c r="B443" i="13"/>
  <c r="M443" i="13"/>
  <c r="M1343" i="13" a="1"/>
  <c r="M1343" i="13"/>
  <c r="N443" i="13"/>
  <c r="N1343" i="13" a="1"/>
  <c r="N1343" i="13"/>
  <c r="X443" i="13"/>
  <c r="X1343" i="13" a="1"/>
  <c r="X1343" i="13"/>
  <c r="Y443" i="13"/>
  <c r="Y1343" i="13" a="1"/>
  <c r="Y1343" i="13"/>
  <c r="B444" i="13"/>
  <c r="M444" i="13"/>
  <c r="M1344" i="13" a="1"/>
  <c r="M1344" i="13"/>
  <c r="N444" i="13"/>
  <c r="N1344" i="13" a="1"/>
  <c r="N1344" i="13"/>
  <c r="X444" i="13"/>
  <c r="X1344" i="13" a="1"/>
  <c r="X1344" i="13"/>
  <c r="Y444" i="13"/>
  <c r="Y1344" i="13" a="1"/>
  <c r="Y1344" i="13"/>
  <c r="B445" i="13"/>
  <c r="M445" i="13"/>
  <c r="M1345" i="13" a="1"/>
  <c r="M1345" i="13"/>
  <c r="N445" i="13"/>
  <c r="N1345" i="13" a="1"/>
  <c r="N1345" i="13"/>
  <c r="X445" i="13"/>
  <c r="X1345" i="13" a="1"/>
  <c r="X1345" i="13"/>
  <c r="Y445" i="13"/>
  <c r="Y1345" i="13" a="1"/>
  <c r="Y1345" i="13"/>
  <c r="B446" i="13"/>
  <c r="M446" i="13"/>
  <c r="M1346" i="13" a="1"/>
  <c r="M1346" i="13"/>
  <c r="N446" i="13"/>
  <c r="N1346" i="13" a="1"/>
  <c r="N1346" i="13"/>
  <c r="X446" i="13"/>
  <c r="X1346" i="13" a="1"/>
  <c r="X1346" i="13"/>
  <c r="Y446" i="13"/>
  <c r="Y1346" i="13" a="1"/>
  <c r="Y1346" i="13"/>
  <c r="B447" i="13"/>
  <c r="M447" i="13"/>
  <c r="M1347" i="13" a="1"/>
  <c r="M1347" i="13"/>
  <c r="N447" i="13"/>
  <c r="N1347" i="13" a="1"/>
  <c r="N1347" i="13"/>
  <c r="X447" i="13"/>
  <c r="X1347" i="13" a="1"/>
  <c r="X1347" i="13"/>
  <c r="Y447" i="13"/>
  <c r="Y1347" i="13" a="1"/>
  <c r="Y1347" i="13"/>
  <c r="B448" i="13"/>
  <c r="M448" i="13"/>
  <c r="M1348" i="13" a="1"/>
  <c r="M1348" i="13"/>
  <c r="N448" i="13"/>
  <c r="N1348" i="13" a="1"/>
  <c r="N1348" i="13"/>
  <c r="X448" i="13"/>
  <c r="X1348" i="13" a="1"/>
  <c r="X1348" i="13"/>
  <c r="Y448" i="13"/>
  <c r="Y1348" i="13" a="1"/>
  <c r="Y1348" i="13"/>
  <c r="B449" i="13"/>
  <c r="M449" i="13"/>
  <c r="M1349" i="13" a="1"/>
  <c r="M1349" i="13"/>
  <c r="N449" i="13"/>
  <c r="N1349" i="13" a="1"/>
  <c r="N1349" i="13"/>
  <c r="X449" i="13"/>
  <c r="X1349" i="13" a="1"/>
  <c r="X1349" i="13"/>
  <c r="Y449" i="13"/>
  <c r="Y1349" i="13" a="1"/>
  <c r="Y1349" i="13"/>
  <c r="B450" i="13"/>
  <c r="M450" i="13"/>
  <c r="M1350" i="13" a="1"/>
  <c r="M1350" i="13"/>
  <c r="N450" i="13"/>
  <c r="N1350" i="13" a="1"/>
  <c r="N1350" i="13"/>
  <c r="X450" i="13"/>
  <c r="X1350" i="13" a="1"/>
  <c r="X1350" i="13"/>
  <c r="Y450" i="13"/>
  <c r="Y1350" i="13" a="1"/>
  <c r="Y1350" i="13"/>
  <c r="B451" i="13"/>
  <c r="M451" i="13"/>
  <c r="M1351" i="13" a="1"/>
  <c r="M1351" i="13"/>
  <c r="N451" i="13"/>
  <c r="N1351" i="13" a="1"/>
  <c r="N1351" i="13"/>
  <c r="X451" i="13"/>
  <c r="X1351" i="13" a="1"/>
  <c r="X1351" i="13"/>
  <c r="Y451" i="13"/>
  <c r="Y1351" i="13" a="1"/>
  <c r="Y1351" i="13"/>
  <c r="B452" i="13"/>
  <c r="M452" i="13"/>
  <c r="M1352" i="13" a="1"/>
  <c r="M1352" i="13"/>
  <c r="N452" i="13"/>
  <c r="N1352" i="13" a="1"/>
  <c r="N1352" i="13"/>
  <c r="X452" i="13"/>
  <c r="X1352" i="13" a="1"/>
  <c r="X1352" i="13"/>
  <c r="Y452" i="13"/>
  <c r="Y1352" i="13" a="1"/>
  <c r="Y1352" i="13"/>
  <c r="B453" i="13"/>
  <c r="M453" i="13"/>
  <c r="M1353" i="13" a="1"/>
  <c r="M1353" i="13"/>
  <c r="N453" i="13"/>
  <c r="N1353" i="13" a="1"/>
  <c r="N1353" i="13"/>
  <c r="X453" i="13"/>
  <c r="X1353" i="13" a="1"/>
  <c r="X1353" i="13"/>
  <c r="Y453" i="13"/>
  <c r="Y1353" i="13" a="1"/>
  <c r="Y1353" i="13"/>
  <c r="B454" i="13"/>
  <c r="M454" i="13"/>
  <c r="M1354" i="13" a="1"/>
  <c r="M1354" i="13"/>
  <c r="N454" i="13"/>
  <c r="N1354" i="13" a="1"/>
  <c r="N1354" i="13"/>
  <c r="X454" i="13"/>
  <c r="X1354" i="13" a="1"/>
  <c r="X1354" i="13"/>
  <c r="Y454" i="13"/>
  <c r="Y1354" i="13" a="1"/>
  <c r="Y1354" i="13"/>
  <c r="B455" i="13"/>
  <c r="M455" i="13"/>
  <c r="M1355" i="13" a="1"/>
  <c r="M1355" i="13"/>
  <c r="N455" i="13"/>
  <c r="N1355" i="13" a="1"/>
  <c r="N1355" i="13"/>
  <c r="X455" i="13"/>
  <c r="X1355" i="13" a="1"/>
  <c r="X1355" i="13"/>
  <c r="Y455" i="13"/>
  <c r="Y1355" i="13" a="1"/>
  <c r="Y1355" i="13"/>
  <c r="B456" i="13"/>
  <c r="M456" i="13"/>
  <c r="M1356" i="13" a="1"/>
  <c r="M1356" i="13"/>
  <c r="N456" i="13"/>
  <c r="N1356" i="13" a="1"/>
  <c r="N1356" i="13"/>
  <c r="X456" i="13"/>
  <c r="X1356" i="13" a="1"/>
  <c r="X1356" i="13"/>
  <c r="Y456" i="13"/>
  <c r="Y1356" i="13" a="1"/>
  <c r="Y1356" i="13"/>
  <c r="B457" i="13"/>
  <c r="M457" i="13"/>
  <c r="M1357" i="13" a="1"/>
  <c r="M1357" i="13"/>
  <c r="N457" i="13"/>
  <c r="N1357" i="13" a="1"/>
  <c r="N1357" i="13"/>
  <c r="X457" i="13"/>
  <c r="X1357" i="13" a="1"/>
  <c r="X1357" i="13"/>
  <c r="Y457" i="13"/>
  <c r="Y1357" i="13" a="1"/>
  <c r="Y1357" i="13"/>
  <c r="B458" i="13"/>
  <c r="M458" i="13"/>
  <c r="M1358" i="13" a="1"/>
  <c r="M1358" i="13"/>
  <c r="N458" i="13"/>
  <c r="N1358" i="13" a="1"/>
  <c r="N1358" i="13"/>
  <c r="X458" i="13"/>
  <c r="X1358" i="13" a="1"/>
  <c r="X1358" i="13"/>
  <c r="Y458" i="13"/>
  <c r="Y1358" i="13" a="1"/>
  <c r="Y1358" i="13"/>
  <c r="B459" i="13"/>
  <c r="M459" i="13"/>
  <c r="M1359" i="13" a="1"/>
  <c r="M1359" i="13"/>
  <c r="N459" i="13"/>
  <c r="N1359" i="13" a="1"/>
  <c r="N1359" i="13"/>
  <c r="X459" i="13"/>
  <c r="X1359" i="13" a="1"/>
  <c r="X1359" i="13"/>
  <c r="Y459" i="13"/>
  <c r="Y1359" i="13" a="1"/>
  <c r="Y1359" i="13"/>
  <c r="B460" i="13"/>
  <c r="M460" i="13"/>
  <c r="M1360" i="13" a="1"/>
  <c r="M1360" i="13"/>
  <c r="N460" i="13"/>
  <c r="N1360" i="13" a="1"/>
  <c r="N1360" i="13"/>
  <c r="X460" i="13"/>
  <c r="X1360" i="13" a="1"/>
  <c r="X1360" i="13"/>
  <c r="Y460" i="13"/>
  <c r="Y1360" i="13" a="1"/>
  <c r="Y1360" i="13"/>
  <c r="B461" i="13"/>
  <c r="M461" i="13"/>
  <c r="M1361" i="13" a="1"/>
  <c r="M1361" i="13"/>
  <c r="N461" i="13"/>
  <c r="N1361" i="13" a="1"/>
  <c r="N1361" i="13"/>
  <c r="X461" i="13"/>
  <c r="X1361" i="13" a="1"/>
  <c r="X1361" i="13"/>
  <c r="Y461" i="13"/>
  <c r="Y1361" i="13" a="1"/>
  <c r="Y1361" i="13"/>
  <c r="B462" i="13"/>
  <c r="M462" i="13"/>
  <c r="M1362" i="13" a="1"/>
  <c r="M1362" i="13"/>
  <c r="N462" i="13"/>
  <c r="N1362" i="13" a="1"/>
  <c r="N1362" i="13"/>
  <c r="X462" i="13"/>
  <c r="X1362" i="13" a="1"/>
  <c r="X1362" i="13"/>
  <c r="Y462" i="13"/>
  <c r="Y1362" i="13" a="1"/>
  <c r="Y1362" i="13"/>
  <c r="B463" i="13"/>
  <c r="M463" i="13"/>
  <c r="M1363" i="13" a="1"/>
  <c r="M1363" i="13"/>
  <c r="N463" i="13"/>
  <c r="N1363" i="13" a="1"/>
  <c r="N1363" i="13"/>
  <c r="X463" i="13"/>
  <c r="X1363" i="13" a="1"/>
  <c r="X1363" i="13"/>
  <c r="Y463" i="13"/>
  <c r="Y1363" i="13" a="1"/>
  <c r="Y1363" i="13"/>
  <c r="B464" i="13"/>
  <c r="M464" i="13"/>
  <c r="M1364" i="13" a="1"/>
  <c r="M1364" i="13"/>
  <c r="N464" i="13"/>
  <c r="N1364" i="13" a="1"/>
  <c r="N1364" i="13"/>
  <c r="X464" i="13"/>
  <c r="X1364" i="13" a="1"/>
  <c r="X1364" i="13"/>
  <c r="Y464" i="13"/>
  <c r="Y1364" i="13" a="1"/>
  <c r="Y1364" i="13"/>
  <c r="B465" i="13"/>
  <c r="M465" i="13"/>
  <c r="M1365" i="13" a="1"/>
  <c r="M1365" i="13"/>
  <c r="N465" i="13"/>
  <c r="N1365" i="13" a="1"/>
  <c r="N1365" i="13"/>
  <c r="X465" i="13"/>
  <c r="X1365" i="13" a="1"/>
  <c r="X1365" i="13"/>
  <c r="Y465" i="13"/>
  <c r="Y1365" i="13" a="1"/>
  <c r="Y1365" i="13"/>
  <c r="B466" i="13"/>
  <c r="M466" i="13"/>
  <c r="M1366" i="13" a="1"/>
  <c r="M1366" i="13"/>
  <c r="N466" i="13"/>
  <c r="N1366" i="13" a="1"/>
  <c r="N1366" i="13"/>
  <c r="X466" i="13"/>
  <c r="X1366" i="13" a="1"/>
  <c r="X1366" i="13"/>
  <c r="Y466" i="13"/>
  <c r="Y1366" i="13" a="1"/>
  <c r="Y1366" i="13"/>
  <c r="B467" i="13"/>
  <c r="M467" i="13"/>
  <c r="M1367" i="13" a="1"/>
  <c r="M1367" i="13"/>
  <c r="N467" i="13"/>
  <c r="N1367" i="13" a="1"/>
  <c r="N1367" i="13"/>
  <c r="X467" i="13"/>
  <c r="X1367" i="13" a="1"/>
  <c r="X1367" i="13"/>
  <c r="Y467" i="13"/>
  <c r="Y1367" i="13" a="1"/>
  <c r="Y1367" i="13"/>
  <c r="B468" i="13"/>
  <c r="M468" i="13"/>
  <c r="M1368" i="13" a="1"/>
  <c r="M1368" i="13"/>
  <c r="N468" i="13"/>
  <c r="N1368" i="13" a="1"/>
  <c r="N1368" i="13"/>
  <c r="X468" i="13"/>
  <c r="X1368" i="13" a="1"/>
  <c r="X1368" i="13"/>
  <c r="Y468" i="13"/>
  <c r="Y1368" i="13" a="1"/>
  <c r="Y1368" i="13"/>
  <c r="B469" i="13"/>
  <c r="M469" i="13"/>
  <c r="M1369" i="13" a="1"/>
  <c r="M1369" i="13"/>
  <c r="N469" i="13"/>
  <c r="N1369" i="13" a="1"/>
  <c r="N1369" i="13"/>
  <c r="X469" i="13"/>
  <c r="X1369" i="13" a="1"/>
  <c r="X1369" i="13"/>
  <c r="Y469" i="13"/>
  <c r="Y1369" i="13" a="1"/>
  <c r="Y1369" i="13"/>
  <c r="B470" i="13"/>
  <c r="M470" i="13"/>
  <c r="M1370" i="13" a="1"/>
  <c r="M1370" i="13"/>
  <c r="N470" i="13"/>
  <c r="N1370" i="13" a="1"/>
  <c r="N1370" i="13"/>
  <c r="X470" i="13"/>
  <c r="X1370" i="13" a="1"/>
  <c r="X1370" i="13"/>
  <c r="Y470" i="13"/>
  <c r="Y1370" i="13" a="1"/>
  <c r="Y1370" i="13"/>
  <c r="B471" i="13"/>
  <c r="M471" i="13"/>
  <c r="M1371" i="13" a="1"/>
  <c r="M1371" i="13"/>
  <c r="N471" i="13"/>
  <c r="N1371" i="13" a="1"/>
  <c r="N1371" i="13"/>
  <c r="X471" i="13"/>
  <c r="X1371" i="13" a="1"/>
  <c r="X1371" i="13"/>
  <c r="Y471" i="13"/>
  <c r="Y1371" i="13" a="1"/>
  <c r="Y1371" i="13"/>
  <c r="B472" i="13"/>
  <c r="M472" i="13"/>
  <c r="M1372" i="13" a="1"/>
  <c r="M1372" i="13"/>
  <c r="N472" i="13"/>
  <c r="N1372" i="13" a="1"/>
  <c r="N1372" i="13"/>
  <c r="X472" i="13"/>
  <c r="X1372" i="13" a="1"/>
  <c r="X1372" i="13"/>
  <c r="Y472" i="13"/>
  <c r="Y1372" i="13" a="1"/>
  <c r="Y1372" i="13"/>
  <c r="B473" i="13"/>
  <c r="M473" i="13"/>
  <c r="M1373" i="13" a="1"/>
  <c r="M1373" i="13"/>
  <c r="N473" i="13"/>
  <c r="N1373" i="13" a="1"/>
  <c r="N1373" i="13"/>
  <c r="X473" i="13"/>
  <c r="X1373" i="13" a="1"/>
  <c r="X1373" i="13"/>
  <c r="Y473" i="13"/>
  <c r="Y1373" i="13" a="1"/>
  <c r="Y1373" i="13"/>
  <c r="B474" i="13"/>
  <c r="M474" i="13"/>
  <c r="M1374" i="13" a="1"/>
  <c r="M1374" i="13"/>
  <c r="N474" i="13"/>
  <c r="N1374" i="13" a="1"/>
  <c r="N1374" i="13"/>
  <c r="X474" i="13"/>
  <c r="X1374" i="13" a="1"/>
  <c r="X1374" i="13"/>
  <c r="Y474" i="13"/>
  <c r="Y1374" i="13" a="1"/>
  <c r="Y1374" i="13"/>
  <c r="B475" i="13"/>
  <c r="M475" i="13"/>
  <c r="M1375" i="13" a="1"/>
  <c r="M1375" i="13"/>
  <c r="N475" i="13"/>
  <c r="N1375" i="13" a="1"/>
  <c r="N1375" i="13"/>
  <c r="X475" i="13"/>
  <c r="X1375" i="13" a="1"/>
  <c r="X1375" i="13"/>
  <c r="Y475" i="13"/>
  <c r="Y1375" i="13" a="1"/>
  <c r="Y1375" i="13"/>
  <c r="B476" i="13"/>
  <c r="M476" i="13"/>
  <c r="M1376" i="13" a="1"/>
  <c r="M1376" i="13"/>
  <c r="N476" i="13"/>
  <c r="N1376" i="13" a="1"/>
  <c r="N1376" i="13"/>
  <c r="X476" i="13"/>
  <c r="X1376" i="13" a="1"/>
  <c r="X1376" i="13"/>
  <c r="Y476" i="13"/>
  <c r="Y1376" i="13" a="1"/>
  <c r="Y1376" i="13"/>
  <c r="B477" i="13"/>
  <c r="M477" i="13"/>
  <c r="M1377" i="13" a="1"/>
  <c r="M1377" i="13"/>
  <c r="N477" i="13"/>
  <c r="N1377" i="13" a="1"/>
  <c r="N1377" i="13"/>
  <c r="X477" i="13"/>
  <c r="X1377" i="13" a="1"/>
  <c r="X1377" i="13"/>
  <c r="Y477" i="13"/>
  <c r="Y1377" i="13" a="1"/>
  <c r="Y1377" i="13"/>
  <c r="B478" i="13"/>
  <c r="M478" i="13"/>
  <c r="M1378" i="13" a="1"/>
  <c r="M1378" i="13"/>
  <c r="N478" i="13"/>
  <c r="N1378" i="13" a="1"/>
  <c r="N1378" i="13"/>
  <c r="X478" i="13"/>
  <c r="X1378" i="13" a="1"/>
  <c r="X1378" i="13"/>
  <c r="Y478" i="13"/>
  <c r="Y1378" i="13" a="1"/>
  <c r="Y1378" i="13"/>
  <c r="B479" i="13"/>
  <c r="M479" i="13"/>
  <c r="M1379" i="13" a="1"/>
  <c r="M1379" i="13"/>
  <c r="N479" i="13"/>
  <c r="N1379" i="13" a="1"/>
  <c r="N1379" i="13"/>
  <c r="X479" i="13"/>
  <c r="X1379" i="13" a="1"/>
  <c r="X1379" i="13"/>
  <c r="Y479" i="13"/>
  <c r="Y1379" i="13" a="1"/>
  <c r="Y1379" i="13"/>
  <c r="B480" i="13"/>
  <c r="M480" i="13"/>
  <c r="M1380" i="13" a="1"/>
  <c r="M1380" i="13"/>
  <c r="N480" i="13"/>
  <c r="N1380" i="13" a="1"/>
  <c r="N1380" i="13"/>
  <c r="X480" i="13"/>
  <c r="X1380" i="13" a="1"/>
  <c r="X1380" i="13"/>
  <c r="Y480" i="13"/>
  <c r="Y1380" i="13" a="1"/>
  <c r="Y1380" i="13"/>
  <c r="B481" i="13"/>
  <c r="M481" i="13"/>
  <c r="M1381" i="13" a="1"/>
  <c r="M1381" i="13"/>
  <c r="N481" i="13"/>
  <c r="N1381" i="13" a="1"/>
  <c r="N1381" i="13"/>
  <c r="X481" i="13"/>
  <c r="X1381" i="13" a="1"/>
  <c r="X1381" i="13"/>
  <c r="Y481" i="13"/>
  <c r="Y1381" i="13" a="1"/>
  <c r="Y1381" i="13"/>
  <c r="B482" i="13"/>
  <c r="M482" i="13"/>
  <c r="M1382" i="13" a="1"/>
  <c r="M1382" i="13"/>
  <c r="N482" i="13"/>
  <c r="N1382" i="13" a="1"/>
  <c r="N1382" i="13"/>
  <c r="X482" i="13"/>
  <c r="X1382" i="13" a="1"/>
  <c r="X1382" i="13"/>
  <c r="Y482" i="13"/>
  <c r="Y1382" i="13" a="1"/>
  <c r="Y1382" i="13"/>
  <c r="B483" i="13"/>
  <c r="M483" i="13"/>
  <c r="M1383" i="13" a="1"/>
  <c r="M1383" i="13"/>
  <c r="N483" i="13"/>
  <c r="N1383" i="13" a="1"/>
  <c r="N1383" i="13"/>
  <c r="X483" i="13"/>
  <c r="X1383" i="13" a="1"/>
  <c r="X1383" i="13"/>
  <c r="Y483" i="13"/>
  <c r="Y1383" i="13" a="1"/>
  <c r="Y1383" i="13"/>
  <c r="B484" i="13"/>
  <c r="M484" i="13"/>
  <c r="M1384" i="13" a="1"/>
  <c r="M1384" i="13"/>
  <c r="N484" i="13"/>
  <c r="N1384" i="13" a="1"/>
  <c r="N1384" i="13"/>
  <c r="X484" i="13"/>
  <c r="X1384" i="13" a="1"/>
  <c r="X1384" i="13"/>
  <c r="Y484" i="13"/>
  <c r="Y1384" i="13" a="1"/>
  <c r="Y1384" i="13"/>
  <c r="B485" i="13"/>
  <c r="M485" i="13"/>
  <c r="M1385" i="13" a="1"/>
  <c r="M1385" i="13"/>
  <c r="N485" i="13"/>
  <c r="N1385" i="13" a="1"/>
  <c r="N1385" i="13"/>
  <c r="X485" i="13"/>
  <c r="X1385" i="13" a="1"/>
  <c r="X1385" i="13"/>
  <c r="Y485" i="13"/>
  <c r="Y1385" i="13" a="1"/>
  <c r="Y1385" i="13"/>
  <c r="B486" i="13"/>
  <c r="M486" i="13"/>
  <c r="M1386" i="13" a="1"/>
  <c r="M1386" i="13"/>
  <c r="N486" i="13"/>
  <c r="N1386" i="13" a="1"/>
  <c r="N1386" i="13"/>
  <c r="X486" i="13"/>
  <c r="X1386" i="13" a="1"/>
  <c r="X1386" i="13"/>
  <c r="Y486" i="13"/>
  <c r="Y1386" i="13" a="1"/>
  <c r="Y1386" i="13"/>
  <c r="B487" i="13"/>
  <c r="M487" i="13"/>
  <c r="M1387" i="13" a="1"/>
  <c r="M1387" i="13"/>
  <c r="N487" i="13"/>
  <c r="N1387" i="13" a="1"/>
  <c r="N1387" i="13"/>
  <c r="X487" i="13"/>
  <c r="X1387" i="13" a="1"/>
  <c r="X1387" i="13"/>
  <c r="Y487" i="13"/>
  <c r="Y1387" i="13" a="1"/>
  <c r="Y1387" i="13"/>
  <c r="B488" i="13"/>
  <c r="M488" i="13"/>
  <c r="M1388" i="13" a="1"/>
  <c r="M1388" i="13"/>
  <c r="N488" i="13"/>
  <c r="N1388" i="13" a="1"/>
  <c r="N1388" i="13"/>
  <c r="X488" i="13"/>
  <c r="X1388" i="13" a="1"/>
  <c r="X1388" i="13"/>
  <c r="Y488" i="13"/>
  <c r="Y1388" i="13" a="1"/>
  <c r="Y1388" i="13"/>
  <c r="B489" i="13"/>
  <c r="M489" i="13"/>
  <c r="M1389" i="13" a="1"/>
  <c r="M1389" i="13"/>
  <c r="N489" i="13"/>
  <c r="N1389" i="13" a="1"/>
  <c r="N1389" i="13"/>
  <c r="X489" i="13"/>
  <c r="X1389" i="13" a="1"/>
  <c r="X1389" i="13"/>
  <c r="Y489" i="13"/>
  <c r="Y1389" i="13" a="1"/>
  <c r="Y1389" i="13"/>
  <c r="B490" i="13"/>
  <c r="M490" i="13"/>
  <c r="M1390" i="13" a="1"/>
  <c r="M1390" i="13"/>
  <c r="N490" i="13"/>
  <c r="N1390" i="13" a="1"/>
  <c r="N1390" i="13"/>
  <c r="X490" i="13"/>
  <c r="X1390" i="13" a="1"/>
  <c r="X1390" i="13"/>
  <c r="Y490" i="13"/>
  <c r="Y1390" i="13" a="1"/>
  <c r="Y1390" i="13"/>
  <c r="B491" i="13"/>
  <c r="M491" i="13"/>
  <c r="M1391" i="13" a="1"/>
  <c r="M1391" i="13"/>
  <c r="N491" i="13"/>
  <c r="N1391" i="13" a="1"/>
  <c r="N1391" i="13"/>
  <c r="X491" i="13"/>
  <c r="X1391" i="13" a="1"/>
  <c r="X1391" i="13"/>
  <c r="Y491" i="13"/>
  <c r="Y1391" i="13" a="1"/>
  <c r="Y1391" i="13"/>
  <c r="B492" i="13"/>
  <c r="M492" i="13"/>
  <c r="M1392" i="13" a="1"/>
  <c r="M1392" i="13"/>
  <c r="N492" i="13"/>
  <c r="N1392" i="13" a="1"/>
  <c r="N1392" i="13"/>
  <c r="X492" i="13"/>
  <c r="X1392" i="13" a="1"/>
  <c r="X1392" i="13"/>
  <c r="Y492" i="13"/>
  <c r="Y1392" i="13" a="1"/>
  <c r="Y1392" i="13"/>
  <c r="B493" i="13"/>
  <c r="M493" i="13"/>
  <c r="M1393" i="13" a="1"/>
  <c r="M1393" i="13"/>
  <c r="N493" i="13"/>
  <c r="N1393" i="13" a="1"/>
  <c r="N1393" i="13"/>
  <c r="X493" i="13"/>
  <c r="X1393" i="13" a="1"/>
  <c r="X1393" i="13"/>
  <c r="Y493" i="13"/>
  <c r="Y1393" i="13" a="1"/>
  <c r="Y1393" i="13"/>
  <c r="B494" i="13"/>
  <c r="M494" i="13"/>
  <c r="M1394" i="13" a="1"/>
  <c r="M1394" i="13"/>
  <c r="N494" i="13"/>
  <c r="N1394" i="13" a="1"/>
  <c r="N1394" i="13"/>
  <c r="X494" i="13"/>
  <c r="X1394" i="13" a="1"/>
  <c r="X1394" i="13"/>
  <c r="Y494" i="13"/>
  <c r="Y1394" i="13" a="1"/>
  <c r="Y1394" i="13"/>
  <c r="B495" i="13"/>
  <c r="M495" i="13"/>
  <c r="M396" i="13"/>
  <c r="B546" i="13"/>
  <c r="B547" i="13"/>
  <c r="B548" i="13"/>
  <c r="B549" i="13"/>
  <c r="B550" i="13"/>
  <c r="B551" i="13"/>
  <c r="B552" i="13"/>
  <c r="B553" i="13"/>
  <c r="B554" i="13"/>
  <c r="B555" i="13"/>
  <c r="B556" i="13"/>
  <c r="B557" i="13"/>
  <c r="B558" i="13"/>
  <c r="B559" i="13"/>
  <c r="B560" i="13"/>
  <c r="B561" i="13"/>
  <c r="B562" i="13"/>
  <c r="B563" i="13"/>
  <c r="B564" i="13"/>
  <c r="B565" i="13"/>
  <c r="B566" i="13"/>
  <c r="B567" i="13"/>
  <c r="B568" i="13"/>
  <c r="B569" i="13"/>
  <c r="B570" i="13"/>
  <c r="B571" i="13"/>
  <c r="B572" i="13"/>
  <c r="B573" i="13"/>
  <c r="B574" i="13"/>
  <c r="B575" i="13"/>
  <c r="B576" i="13"/>
  <c r="B577" i="13"/>
  <c r="B578" i="13"/>
  <c r="B579" i="13"/>
  <c r="B580" i="13"/>
  <c r="B581" i="13"/>
  <c r="B582" i="13"/>
  <c r="B583" i="13"/>
  <c r="B584" i="13"/>
  <c r="B585" i="13"/>
  <c r="B586" i="13"/>
  <c r="B587" i="13"/>
  <c r="B588" i="13"/>
  <c r="B589" i="13"/>
  <c r="B590" i="13"/>
  <c r="B591" i="13"/>
  <c r="B592" i="13"/>
  <c r="B593" i="13"/>
  <c r="B594" i="13"/>
  <c r="B595" i="13"/>
  <c r="B596" i="13"/>
  <c r="B597" i="13"/>
  <c r="B598" i="13"/>
  <c r="B599" i="13"/>
  <c r="B600" i="13"/>
  <c r="B601" i="13"/>
  <c r="B602" i="13"/>
  <c r="B603" i="13"/>
  <c r="B604" i="13"/>
  <c r="B605" i="13"/>
  <c r="B606" i="13"/>
  <c r="B607" i="13"/>
  <c r="B608" i="13"/>
  <c r="B609" i="13"/>
  <c r="B610" i="13"/>
  <c r="B611" i="13"/>
  <c r="B612" i="13"/>
  <c r="B613" i="13"/>
  <c r="B614" i="13"/>
  <c r="B615" i="13"/>
  <c r="B616" i="13"/>
  <c r="B617" i="13"/>
  <c r="B618" i="13"/>
  <c r="B619" i="13"/>
  <c r="B620" i="13"/>
  <c r="B621" i="13"/>
  <c r="B622" i="13"/>
  <c r="B623" i="13"/>
  <c r="B624" i="13"/>
  <c r="B625" i="13"/>
  <c r="B626" i="13"/>
  <c r="B627" i="13"/>
  <c r="B628" i="13"/>
  <c r="B629" i="13"/>
  <c r="B630" i="13"/>
  <c r="B631" i="13"/>
  <c r="B632" i="13"/>
  <c r="B633" i="13"/>
  <c r="B634" i="13"/>
  <c r="B635" i="13"/>
  <c r="B636" i="13"/>
  <c r="B637" i="13"/>
  <c r="B638" i="13"/>
  <c r="B639" i="13"/>
  <c r="B640" i="13"/>
  <c r="B641" i="13"/>
  <c r="B642" i="13"/>
  <c r="B643" i="13"/>
  <c r="B644" i="13"/>
  <c r="B645" i="13"/>
  <c r="M645" i="13"/>
  <c r="M546" i="13"/>
  <c r="M547" i="13"/>
  <c r="M548" i="13"/>
  <c r="M549" i="13"/>
  <c r="M550" i="13"/>
  <c r="M551" i="13"/>
  <c r="M552" i="13"/>
  <c r="M553" i="13"/>
  <c r="M554" i="13"/>
  <c r="M555" i="13"/>
  <c r="M556" i="13"/>
  <c r="M557" i="13"/>
  <c r="M558" i="13"/>
  <c r="M559" i="13"/>
  <c r="M560" i="13"/>
  <c r="M561" i="13"/>
  <c r="M562" i="13"/>
  <c r="M563" i="13"/>
  <c r="M564" i="13"/>
  <c r="M565" i="13"/>
  <c r="M566" i="13"/>
  <c r="M567" i="13"/>
  <c r="M568" i="13"/>
  <c r="M569" i="13"/>
  <c r="M570" i="13"/>
  <c r="M571" i="13"/>
  <c r="M572" i="13"/>
  <c r="M573" i="13"/>
  <c r="M574" i="13"/>
  <c r="M575" i="13"/>
  <c r="M576" i="13"/>
  <c r="M577" i="13"/>
  <c r="M578" i="13"/>
  <c r="M579" i="13"/>
  <c r="M580" i="13"/>
  <c r="M581" i="13"/>
  <c r="M582" i="13"/>
  <c r="M583" i="13"/>
  <c r="M584" i="13"/>
  <c r="M585" i="13"/>
  <c r="M586" i="13"/>
  <c r="M587" i="13"/>
  <c r="M588" i="13"/>
  <c r="M589" i="13"/>
  <c r="M590" i="13"/>
  <c r="M591" i="13"/>
  <c r="M592" i="13"/>
  <c r="M593" i="13"/>
  <c r="M594" i="13"/>
  <c r="M595" i="13"/>
  <c r="M596" i="13"/>
  <c r="M597" i="13"/>
  <c r="M598" i="13"/>
  <c r="M599" i="13"/>
  <c r="M600" i="13"/>
  <c r="M601" i="13"/>
  <c r="M602" i="13"/>
  <c r="M603" i="13"/>
  <c r="M604" i="13"/>
  <c r="M605" i="13"/>
  <c r="M606" i="13"/>
  <c r="M607" i="13"/>
  <c r="M608" i="13"/>
  <c r="M609" i="13"/>
  <c r="M610" i="13"/>
  <c r="M611" i="13"/>
  <c r="M612" i="13"/>
  <c r="M613" i="13"/>
  <c r="M614" i="13"/>
  <c r="M615" i="13"/>
  <c r="M616" i="13"/>
  <c r="M617" i="13"/>
  <c r="M618" i="13"/>
  <c r="M619" i="13"/>
  <c r="M620" i="13"/>
  <c r="M621" i="13"/>
  <c r="M622" i="13"/>
  <c r="M623" i="13"/>
  <c r="M624" i="13"/>
  <c r="M625" i="13"/>
  <c r="M626" i="13"/>
  <c r="M627" i="13"/>
  <c r="M628" i="13"/>
  <c r="M629" i="13"/>
  <c r="M630" i="13"/>
  <c r="M631" i="13"/>
  <c r="M632" i="13"/>
  <c r="M633" i="13"/>
  <c r="M634" i="13"/>
  <c r="M635" i="13"/>
  <c r="M636" i="13"/>
  <c r="M637" i="13"/>
  <c r="M638" i="13"/>
  <c r="M639" i="13"/>
  <c r="M640" i="13"/>
  <c r="M641" i="13"/>
  <c r="M642" i="13"/>
  <c r="M643" i="13"/>
  <c r="M644" i="13"/>
  <c r="M1395" i="13" a="1"/>
  <c r="M1395" i="13"/>
  <c r="F84" i="15"/>
  <c r="N84" i="13"/>
  <c r="N495" i="13"/>
  <c r="N396" i="13"/>
  <c r="N645" i="13"/>
  <c r="N546" i="13"/>
  <c r="N547" i="13"/>
  <c r="N548" i="13"/>
  <c r="N549" i="13"/>
  <c r="N550" i="13"/>
  <c r="N551" i="13"/>
  <c r="N552" i="13"/>
  <c r="N553" i="13"/>
  <c r="N554" i="13"/>
  <c r="N555" i="13"/>
  <c r="N556" i="13"/>
  <c r="N557" i="13"/>
  <c r="N558" i="13"/>
  <c r="N559" i="13"/>
  <c r="N560" i="13"/>
  <c r="N561" i="13"/>
  <c r="N562" i="13"/>
  <c r="N563" i="13"/>
  <c r="N564" i="13"/>
  <c r="N565" i="13"/>
  <c r="N566" i="13"/>
  <c r="N567" i="13"/>
  <c r="N568" i="13"/>
  <c r="N569" i="13"/>
  <c r="N570" i="13"/>
  <c r="N571" i="13"/>
  <c r="N572" i="13"/>
  <c r="N573" i="13"/>
  <c r="N574" i="13"/>
  <c r="N575" i="13"/>
  <c r="N576" i="13"/>
  <c r="N577" i="13"/>
  <c r="N578" i="13"/>
  <c r="N579" i="13"/>
  <c r="N580" i="13"/>
  <c r="N581" i="13"/>
  <c r="N582" i="13"/>
  <c r="N583" i="13"/>
  <c r="N584" i="13"/>
  <c r="N585" i="13"/>
  <c r="N586" i="13"/>
  <c r="N587" i="13"/>
  <c r="N588" i="13"/>
  <c r="N589" i="13"/>
  <c r="N590" i="13"/>
  <c r="N591" i="13"/>
  <c r="N592" i="13"/>
  <c r="N593" i="13"/>
  <c r="N594" i="13"/>
  <c r="N595" i="13"/>
  <c r="N596" i="13"/>
  <c r="N597" i="13"/>
  <c r="N598" i="13"/>
  <c r="N599" i="13"/>
  <c r="N600" i="13"/>
  <c r="N601" i="13"/>
  <c r="N602" i="13"/>
  <c r="N603" i="13"/>
  <c r="N604" i="13"/>
  <c r="N605" i="13"/>
  <c r="N606" i="13"/>
  <c r="N607" i="13"/>
  <c r="N608" i="13"/>
  <c r="N609" i="13"/>
  <c r="N610" i="13"/>
  <c r="N611" i="13"/>
  <c r="N612" i="13"/>
  <c r="N613" i="13"/>
  <c r="N614" i="13"/>
  <c r="N615" i="13"/>
  <c r="N616" i="13"/>
  <c r="N617" i="13"/>
  <c r="N618" i="13"/>
  <c r="N619" i="13"/>
  <c r="N620" i="13"/>
  <c r="N621" i="13"/>
  <c r="N622" i="13"/>
  <c r="N623" i="13"/>
  <c r="N624" i="13"/>
  <c r="N625" i="13"/>
  <c r="N626" i="13"/>
  <c r="N627" i="13"/>
  <c r="N628" i="13"/>
  <c r="N629" i="13"/>
  <c r="N630" i="13"/>
  <c r="N631" i="13"/>
  <c r="N632" i="13"/>
  <c r="N633" i="13"/>
  <c r="N634" i="13"/>
  <c r="N635" i="13"/>
  <c r="N636" i="13"/>
  <c r="N637" i="13"/>
  <c r="N638" i="13"/>
  <c r="N639" i="13"/>
  <c r="N640" i="13"/>
  <c r="N641" i="13"/>
  <c r="N642" i="13"/>
  <c r="N643" i="13"/>
  <c r="N644" i="13"/>
  <c r="N1395" i="13" a="1"/>
  <c r="N1395" i="13"/>
  <c r="X495" i="13"/>
  <c r="X1395" i="13" a="1"/>
  <c r="X1395" i="13"/>
  <c r="Y495" i="13"/>
  <c r="Y1395" i="13" a="1"/>
  <c r="Y1395" i="13"/>
  <c r="B496" i="13"/>
  <c r="X496" i="13"/>
  <c r="X1396" i="13" a="1"/>
  <c r="X1396" i="13"/>
  <c r="Y496" i="13"/>
  <c r="Y1396" i="13" a="1"/>
  <c r="Y1396" i="13"/>
  <c r="B497" i="13"/>
  <c r="X497" i="13"/>
  <c r="X1397" i="13" a="1"/>
  <c r="X1397" i="13"/>
  <c r="Y497" i="13"/>
  <c r="Y1397" i="13" a="1"/>
  <c r="Y1397" i="13"/>
  <c r="B498" i="13"/>
  <c r="X498" i="13"/>
  <c r="X1398" i="13" a="1"/>
  <c r="X1398" i="13"/>
  <c r="Y498" i="13"/>
  <c r="Y1398" i="13" a="1"/>
  <c r="Y1398" i="13"/>
  <c r="B499" i="13"/>
  <c r="X499" i="13"/>
  <c r="X1399" i="13" a="1"/>
  <c r="X1399" i="13"/>
  <c r="Y499" i="13"/>
  <c r="Y1399" i="13" a="1"/>
  <c r="Y1399" i="13"/>
  <c r="B500" i="13"/>
  <c r="X500" i="13"/>
  <c r="X1400" i="13" a="1"/>
  <c r="X1400" i="13"/>
  <c r="Y500" i="13"/>
  <c r="Y1400" i="13" a="1"/>
  <c r="Y1400" i="13"/>
  <c r="B501" i="13"/>
  <c r="X501" i="13"/>
  <c r="X1401" i="13" a="1"/>
  <c r="X1401" i="13"/>
  <c r="Y501" i="13"/>
  <c r="Y1401" i="13" a="1"/>
  <c r="Y1401" i="13"/>
  <c r="B502" i="13"/>
  <c r="X502" i="13"/>
  <c r="X1402" i="13" a="1"/>
  <c r="X1402" i="13"/>
  <c r="Y502" i="13"/>
  <c r="Y1402" i="13" a="1"/>
  <c r="Y1402" i="13"/>
  <c r="B503" i="13"/>
  <c r="X503" i="13"/>
  <c r="X1403" i="13" a="1"/>
  <c r="X1403" i="13"/>
  <c r="Y503" i="13"/>
  <c r="Y1403" i="13" a="1"/>
  <c r="Y1403" i="13"/>
  <c r="B504" i="13"/>
  <c r="X504" i="13"/>
  <c r="X1404" i="13" a="1"/>
  <c r="X1404" i="13"/>
  <c r="Y504" i="13"/>
  <c r="Y1404" i="13" a="1"/>
  <c r="Y1404" i="13"/>
  <c r="B505" i="13"/>
  <c r="X505" i="13"/>
  <c r="X1405" i="13" a="1"/>
  <c r="X1405" i="13"/>
  <c r="Y505" i="13"/>
  <c r="Y1405" i="13" a="1"/>
  <c r="Y1405" i="13"/>
  <c r="B506" i="13"/>
  <c r="X506" i="13"/>
  <c r="X1406" i="13" a="1"/>
  <c r="X1406" i="13"/>
  <c r="Y506" i="13"/>
  <c r="Y1406" i="13" a="1"/>
  <c r="Y1406" i="13"/>
  <c r="B507" i="13"/>
  <c r="X507" i="13"/>
  <c r="X1407" i="13" a="1"/>
  <c r="X1407" i="13"/>
  <c r="Y507" i="13"/>
  <c r="Y1407" i="13" a="1"/>
  <c r="Y1407" i="13"/>
  <c r="B508" i="13"/>
  <c r="X508" i="13"/>
  <c r="X1408" i="13" a="1"/>
  <c r="X1408" i="13"/>
  <c r="Y508" i="13"/>
  <c r="Y1408" i="13" a="1"/>
  <c r="Y1408" i="13"/>
  <c r="B509" i="13"/>
  <c r="X509" i="13"/>
  <c r="X1409" i="13" a="1"/>
  <c r="X1409" i="13"/>
  <c r="Y509" i="13"/>
  <c r="Y1409" i="13" a="1"/>
  <c r="Y1409" i="13"/>
  <c r="B510" i="13"/>
  <c r="X510" i="13"/>
  <c r="X396" i="13"/>
  <c r="B646" i="13"/>
  <c r="B647" i="13"/>
  <c r="B648" i="13"/>
  <c r="B649" i="13"/>
  <c r="B650" i="13"/>
  <c r="B651" i="13"/>
  <c r="B652" i="13"/>
  <c r="B653" i="13"/>
  <c r="B654" i="13"/>
  <c r="B655" i="13"/>
  <c r="B656" i="13"/>
  <c r="B657" i="13"/>
  <c r="B658" i="13"/>
  <c r="B659" i="13"/>
  <c r="B660" i="13"/>
  <c r="X660" i="13"/>
  <c r="X546" i="13"/>
  <c r="X547" i="13"/>
  <c r="X548" i="13"/>
  <c r="X549" i="13"/>
  <c r="X550" i="13"/>
  <c r="X551" i="13"/>
  <c r="X552" i="13"/>
  <c r="X553" i="13"/>
  <c r="X554" i="13"/>
  <c r="X555" i="13"/>
  <c r="X556" i="13"/>
  <c r="X557" i="13"/>
  <c r="X558" i="13"/>
  <c r="X559" i="13"/>
  <c r="X560" i="13"/>
  <c r="X561" i="13"/>
  <c r="X562" i="13"/>
  <c r="X563" i="13"/>
  <c r="X564" i="13"/>
  <c r="X565" i="13"/>
  <c r="X566" i="13"/>
  <c r="X567" i="13"/>
  <c r="X568" i="13"/>
  <c r="X569" i="13"/>
  <c r="X570" i="13"/>
  <c r="X571" i="13"/>
  <c r="X572" i="13"/>
  <c r="X573" i="13"/>
  <c r="X574" i="13"/>
  <c r="X575" i="13"/>
  <c r="X576" i="13"/>
  <c r="X577" i="13"/>
  <c r="X578" i="13"/>
  <c r="X579" i="13"/>
  <c r="X580" i="13"/>
  <c r="X581" i="13"/>
  <c r="X582" i="13"/>
  <c r="X583" i="13"/>
  <c r="X584" i="13"/>
  <c r="X585" i="13"/>
  <c r="X586" i="13"/>
  <c r="X587" i="13"/>
  <c r="X588" i="13"/>
  <c r="X589" i="13"/>
  <c r="X590" i="13"/>
  <c r="X591" i="13"/>
  <c r="X592" i="13"/>
  <c r="X593" i="13"/>
  <c r="X594" i="13"/>
  <c r="X595" i="13"/>
  <c r="X596" i="13"/>
  <c r="X597" i="13"/>
  <c r="X598" i="13"/>
  <c r="X599" i="13"/>
  <c r="X600" i="13"/>
  <c r="X601" i="13"/>
  <c r="X602" i="13"/>
  <c r="X603" i="13"/>
  <c r="X604" i="13"/>
  <c r="X605" i="13"/>
  <c r="X606" i="13"/>
  <c r="X607" i="13"/>
  <c r="X608" i="13"/>
  <c r="X609" i="13"/>
  <c r="X610" i="13"/>
  <c r="X611" i="13"/>
  <c r="X612" i="13"/>
  <c r="X613" i="13"/>
  <c r="X614" i="13"/>
  <c r="X615" i="13"/>
  <c r="X616" i="13"/>
  <c r="X617" i="13"/>
  <c r="X618" i="13"/>
  <c r="X619" i="13"/>
  <c r="X620" i="13"/>
  <c r="X621" i="13"/>
  <c r="X622" i="13"/>
  <c r="X623" i="13"/>
  <c r="X624" i="13"/>
  <c r="X625" i="13"/>
  <c r="X626" i="13"/>
  <c r="X627" i="13"/>
  <c r="X628" i="13"/>
  <c r="X629" i="13"/>
  <c r="X630" i="13"/>
  <c r="X631" i="13"/>
  <c r="X632" i="13"/>
  <c r="X633" i="13"/>
  <c r="X634" i="13"/>
  <c r="X635" i="13"/>
  <c r="X636" i="13"/>
  <c r="X637" i="13"/>
  <c r="X638" i="13"/>
  <c r="X639" i="13"/>
  <c r="X640" i="13"/>
  <c r="X641" i="13"/>
  <c r="X642" i="13"/>
  <c r="X643" i="13"/>
  <c r="X644" i="13"/>
  <c r="X645" i="13"/>
  <c r="X646" i="13"/>
  <c r="X647" i="13"/>
  <c r="X648" i="13"/>
  <c r="X649" i="13"/>
  <c r="X650" i="13"/>
  <c r="X651" i="13"/>
  <c r="X652" i="13"/>
  <c r="X653" i="13"/>
  <c r="X654" i="13"/>
  <c r="X655" i="13"/>
  <c r="X656" i="13"/>
  <c r="X657" i="13"/>
  <c r="X658" i="13"/>
  <c r="X659" i="13"/>
  <c r="X1410" i="13" a="1"/>
  <c r="X1410" i="13"/>
  <c r="Q84" i="15"/>
  <c r="Y84" i="13"/>
  <c r="Y510" i="13"/>
  <c r="Y396" i="13"/>
  <c r="Y660" i="13"/>
  <c r="Y546" i="13"/>
  <c r="Y547" i="13"/>
  <c r="Y548" i="13"/>
  <c r="Y549" i="13"/>
  <c r="Y550" i="13"/>
  <c r="Y551" i="13"/>
  <c r="Y552" i="13"/>
  <c r="Y553" i="13"/>
  <c r="Y554" i="13"/>
  <c r="Y555" i="13"/>
  <c r="Y556" i="13"/>
  <c r="Y557" i="13"/>
  <c r="Y558" i="13"/>
  <c r="Y559" i="13"/>
  <c r="Y560" i="13"/>
  <c r="Y561" i="13"/>
  <c r="Y562" i="13"/>
  <c r="Y563" i="13"/>
  <c r="Y564" i="13"/>
  <c r="Y565" i="13"/>
  <c r="Y566" i="13"/>
  <c r="Y567" i="13"/>
  <c r="Y568" i="13"/>
  <c r="Y569" i="13"/>
  <c r="Y570" i="13"/>
  <c r="Y571" i="13"/>
  <c r="Y572" i="13"/>
  <c r="Y573" i="13"/>
  <c r="Y574" i="13"/>
  <c r="Y575" i="13"/>
  <c r="Y576" i="13"/>
  <c r="Y577" i="13"/>
  <c r="Y578" i="13"/>
  <c r="Y579" i="13"/>
  <c r="Y580" i="13"/>
  <c r="Y581" i="13"/>
  <c r="Y582" i="13"/>
  <c r="Y583" i="13"/>
  <c r="Y584" i="13"/>
  <c r="Y585" i="13"/>
  <c r="Y586" i="13"/>
  <c r="Y587" i="13"/>
  <c r="Y588" i="13"/>
  <c r="Y589" i="13"/>
  <c r="Y590" i="13"/>
  <c r="Y591" i="13"/>
  <c r="Y592" i="13"/>
  <c r="Y593" i="13"/>
  <c r="Y594" i="13"/>
  <c r="Y595" i="13"/>
  <c r="Y596" i="13"/>
  <c r="Y597" i="13"/>
  <c r="Y598" i="13"/>
  <c r="Y599" i="13"/>
  <c r="Y600" i="13"/>
  <c r="Y601" i="13"/>
  <c r="Y602" i="13"/>
  <c r="Y603" i="13"/>
  <c r="Y604" i="13"/>
  <c r="Y605" i="13"/>
  <c r="Y606" i="13"/>
  <c r="Y607" i="13"/>
  <c r="Y608" i="13"/>
  <c r="Y609" i="13"/>
  <c r="Y610" i="13"/>
  <c r="Y611" i="13"/>
  <c r="Y612" i="13"/>
  <c r="Y613" i="13"/>
  <c r="Y614" i="13"/>
  <c r="Y615" i="13"/>
  <c r="Y616" i="13"/>
  <c r="Y617" i="13"/>
  <c r="Y618" i="13"/>
  <c r="Y619" i="13"/>
  <c r="Y620" i="13"/>
  <c r="Y621" i="13"/>
  <c r="Y622" i="13"/>
  <c r="Y623" i="13"/>
  <c r="Y624" i="13"/>
  <c r="Y625" i="13"/>
  <c r="Y626" i="13"/>
  <c r="Y627" i="13"/>
  <c r="Y628" i="13"/>
  <c r="Y629" i="13"/>
  <c r="Y630" i="13"/>
  <c r="Y631" i="13"/>
  <c r="Y632" i="13"/>
  <c r="Y633" i="13"/>
  <c r="Y634" i="13"/>
  <c r="Y635" i="13"/>
  <c r="Y636" i="13"/>
  <c r="Y637" i="13"/>
  <c r="Y638" i="13"/>
  <c r="Y639" i="13"/>
  <c r="Y640" i="13"/>
  <c r="Y641" i="13"/>
  <c r="Y642" i="13"/>
  <c r="Y643" i="13"/>
  <c r="Y644" i="13"/>
  <c r="Y645" i="13"/>
  <c r="Y646" i="13"/>
  <c r="Y647" i="13"/>
  <c r="Y648" i="13"/>
  <c r="Y649" i="13"/>
  <c r="Y650" i="13"/>
  <c r="Y651" i="13"/>
  <c r="Y652" i="13"/>
  <c r="Y653" i="13"/>
  <c r="Y654" i="13"/>
  <c r="Y655" i="13"/>
  <c r="Y656" i="13"/>
  <c r="Y657" i="13"/>
  <c r="Y658" i="13"/>
  <c r="Y659" i="13"/>
  <c r="Y1410" i="13" a="1"/>
  <c r="Y1410" i="13"/>
  <c r="B511" i="13"/>
  <c r="B512" i="13"/>
  <c r="B513" i="13"/>
  <c r="B514" i="13"/>
  <c r="B515" i="13"/>
  <c r="B516" i="13"/>
  <c r="B517" i="13"/>
  <c r="B518" i="13"/>
  <c r="B519" i="13"/>
  <c r="B520" i="13"/>
  <c r="B521" i="13"/>
  <c r="B522" i="13"/>
  <c r="B523" i="13"/>
  <c r="B524" i="13"/>
  <c r="B525" i="13"/>
  <c r="B526" i="13"/>
  <c r="B527" i="13"/>
  <c r="B528" i="13"/>
  <c r="B529" i="13"/>
  <c r="B530" i="13"/>
  <c r="B531" i="13"/>
  <c r="B532" i="13"/>
  <c r="B533" i="13"/>
  <c r="B534" i="13"/>
  <c r="B535" i="13"/>
  <c r="B536" i="13"/>
  <c r="B537" i="13"/>
  <c r="B538" i="13"/>
  <c r="B539" i="13"/>
  <c r="B540" i="13"/>
  <c r="B541" i="13"/>
  <c r="B542" i="13"/>
  <c r="B543" i="13"/>
  <c r="M543" i="13"/>
  <c r="M1443" i="13" a="1"/>
  <c r="M1443" i="13"/>
  <c r="N543" i="13"/>
  <c r="N1443" i="13" a="1"/>
  <c r="N1443" i="13"/>
  <c r="X543" i="13"/>
  <c r="X1443" i="13" a="1"/>
  <c r="X1443" i="13"/>
  <c r="Y543" i="13"/>
  <c r="Y1443" i="13" a="1"/>
  <c r="Y1443" i="13"/>
  <c r="Y1296" i="13" a="1"/>
  <c r="Y1296" i="13"/>
  <c r="X1296" i="13" a="1"/>
  <c r="X1296" i="13"/>
  <c r="N1296" i="13" a="1"/>
  <c r="N1296" i="13"/>
  <c r="M1296" i="13" a="1"/>
  <c r="M1296" i="13"/>
  <c r="S233" i="15"/>
  <c r="T233" i="15"/>
  <c r="U233" i="15"/>
  <c r="R233" i="15"/>
  <c r="H233" i="15"/>
  <c r="I233" i="15"/>
  <c r="J233" i="15"/>
  <c r="G233" i="15"/>
  <c r="N230" i="15"/>
  <c r="C230" i="15"/>
  <c r="BD510" i="13"/>
  <c r="R196" i="14"/>
  <c r="S196" i="14"/>
  <c r="T196" i="14"/>
  <c r="U196" i="14"/>
  <c r="Q196" i="14"/>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P353" i="15"/>
  <c r="Q238" i="15"/>
  <c r="P352" i="15"/>
  <c r="Q237" i="15"/>
  <c r="R238" i="15"/>
  <c r="D354" i="15"/>
  <c r="P354" i="15"/>
  <c r="Q239" i="15"/>
  <c r="R239" i="15"/>
  <c r="D355" i="15"/>
  <c r="P355" i="15"/>
  <c r="Q240" i="15"/>
  <c r="R240" i="15"/>
  <c r="D356" i="15"/>
  <c r="P356" i="15"/>
  <c r="Q241" i="15"/>
  <c r="R241" i="15"/>
  <c r="D357" i="15"/>
  <c r="P357" i="15"/>
  <c r="Q242" i="15"/>
  <c r="R242" i="15"/>
  <c r="D358" i="15"/>
  <c r="P358" i="15"/>
  <c r="Q243" i="15"/>
  <c r="R243" i="15"/>
  <c r="D359" i="15"/>
  <c r="P359" i="15"/>
  <c r="Q244" i="15"/>
  <c r="R244" i="15"/>
  <c r="D360" i="15"/>
  <c r="P360" i="15"/>
  <c r="Q245" i="15"/>
  <c r="R245" i="15"/>
  <c r="D361" i="15"/>
  <c r="P361" i="15"/>
  <c r="Q246" i="15"/>
  <c r="R246" i="15"/>
  <c r="D362" i="15"/>
  <c r="P362" i="15"/>
  <c r="Q247" i="15"/>
  <c r="R247" i="15"/>
  <c r="D363" i="15"/>
  <c r="P363" i="15"/>
  <c r="Q248" i="15"/>
  <c r="R248" i="15"/>
  <c r="D364" i="15"/>
  <c r="P364" i="15"/>
  <c r="Q249" i="15"/>
  <c r="R249" i="15"/>
  <c r="D365" i="15"/>
  <c r="P365" i="15"/>
  <c r="Q250" i="15"/>
  <c r="R250" i="15"/>
  <c r="D366" i="15"/>
  <c r="P366" i="15"/>
  <c r="Q251" i="15"/>
  <c r="R251" i="15"/>
  <c r="D367" i="15"/>
  <c r="P367" i="15"/>
  <c r="Q252" i="15"/>
  <c r="R252" i="15"/>
  <c r="D368" i="15"/>
  <c r="P368" i="15"/>
  <c r="Q253" i="15"/>
  <c r="R253" i="15"/>
  <c r="D369" i="15"/>
  <c r="P369" i="15"/>
  <c r="Q254" i="15"/>
  <c r="R254" i="15"/>
  <c r="D370" i="15"/>
  <c r="P370" i="15"/>
  <c r="Q255" i="15"/>
  <c r="R255" i="15"/>
  <c r="D371" i="15"/>
  <c r="P371" i="15"/>
  <c r="Q256" i="15"/>
  <c r="R256" i="15"/>
  <c r="D372" i="15"/>
  <c r="P372" i="15"/>
  <c r="Q257" i="15"/>
  <c r="R257" i="15"/>
  <c r="D373" i="15"/>
  <c r="P373" i="15"/>
  <c r="Q258" i="15"/>
  <c r="R258" i="15"/>
  <c r="D374" i="15"/>
  <c r="P374" i="15"/>
  <c r="Q259" i="15"/>
  <c r="R259" i="15"/>
  <c r="D375" i="15"/>
  <c r="P375" i="15"/>
  <c r="Q260" i="15"/>
  <c r="R260" i="15"/>
  <c r="D376" i="15"/>
  <c r="P376" i="15"/>
  <c r="Q261" i="15"/>
  <c r="R261" i="15"/>
  <c r="D377" i="15"/>
  <c r="P377" i="15"/>
  <c r="Q262" i="15"/>
  <c r="R262" i="15"/>
  <c r="D378" i="15"/>
  <c r="P378" i="15"/>
  <c r="Q263" i="15"/>
  <c r="R263" i="15"/>
  <c r="D379" i="15"/>
  <c r="P379" i="15"/>
  <c r="Q264" i="15"/>
  <c r="R264" i="15"/>
  <c r="D380" i="15"/>
  <c r="P380" i="15"/>
  <c r="Q265" i="15"/>
  <c r="R265" i="15"/>
  <c r="D381" i="15"/>
  <c r="P381" i="15"/>
  <c r="Q266" i="15"/>
  <c r="R266" i="15"/>
  <c r="D382" i="15"/>
  <c r="P382" i="15"/>
  <c r="Q267" i="15"/>
  <c r="R267" i="15"/>
  <c r="D383" i="15"/>
  <c r="P383" i="15"/>
  <c r="Q268" i="15"/>
  <c r="R268" i="15"/>
  <c r="Q269" i="15"/>
  <c r="R269" i="15"/>
  <c r="Q270" i="15"/>
  <c r="R270" i="15"/>
  <c r="Q271" i="15"/>
  <c r="R271" i="15"/>
  <c r="Q272" i="15"/>
  <c r="R272" i="15"/>
  <c r="Q273" i="15"/>
  <c r="R273" i="15"/>
  <c r="Q274" i="15"/>
  <c r="R274" i="15"/>
  <c r="Q275" i="15"/>
  <c r="R275" i="15"/>
  <c r="Q276" i="15"/>
  <c r="R276" i="15"/>
  <c r="Q277" i="15"/>
  <c r="R277" i="15"/>
  <c r="Q278" i="15"/>
  <c r="R278" i="15"/>
  <c r="Q279" i="15"/>
  <c r="R279" i="15"/>
  <c r="Q280" i="15"/>
  <c r="R280" i="15"/>
  <c r="Q281" i="15"/>
  <c r="R281" i="15"/>
  <c r="Q282" i="15"/>
  <c r="R282" i="15"/>
  <c r="Q283" i="15"/>
  <c r="R283" i="15"/>
  <c r="Q284" i="15"/>
  <c r="R284" i="15"/>
  <c r="Q285" i="15"/>
  <c r="R285" i="15"/>
  <c r="Q286" i="15"/>
  <c r="R286" i="15"/>
  <c r="Q287" i="15"/>
  <c r="R287" i="15"/>
  <c r="Q288" i="15"/>
  <c r="R288" i="15"/>
  <c r="Q289" i="15"/>
  <c r="R289" i="15"/>
  <c r="Q290" i="15"/>
  <c r="R290" i="15"/>
  <c r="Q291" i="15"/>
  <c r="R291" i="15"/>
  <c r="Q292" i="15"/>
  <c r="R292" i="15"/>
  <c r="Q293" i="15"/>
  <c r="R293" i="15"/>
  <c r="Q294" i="15"/>
  <c r="R294" i="15"/>
  <c r="Q295" i="15"/>
  <c r="R295" i="15"/>
  <c r="Q296" i="15"/>
  <c r="R296" i="15"/>
  <c r="Q297" i="15"/>
  <c r="R297" i="15"/>
  <c r="Q298" i="15"/>
  <c r="R298" i="15"/>
  <c r="Q299" i="15"/>
  <c r="R299" i="15"/>
  <c r="Q300" i="15"/>
  <c r="R300" i="15"/>
  <c r="Q301" i="15"/>
  <c r="R301" i="15"/>
  <c r="Q302" i="15"/>
  <c r="R302" i="15"/>
  <c r="Q303" i="15"/>
  <c r="R303" i="15"/>
  <c r="Q304" i="15"/>
  <c r="R304" i="15"/>
  <c r="Q305" i="15"/>
  <c r="R305" i="15"/>
  <c r="Q306" i="15"/>
  <c r="R306" i="15"/>
  <c r="Q307" i="15"/>
  <c r="R307" i="15"/>
  <c r="Q308" i="15"/>
  <c r="R308" i="15"/>
  <c r="Q309" i="15"/>
  <c r="R309" i="15"/>
  <c r="Q310" i="15"/>
  <c r="R310" i="15"/>
  <c r="Q311" i="15"/>
  <c r="R311" i="15"/>
  <c r="Q312" i="15"/>
  <c r="R312" i="15"/>
  <c r="Q313" i="15"/>
  <c r="R313" i="15"/>
  <c r="Q314" i="15"/>
  <c r="R314" i="15"/>
  <c r="Q315" i="15"/>
  <c r="R315" i="15"/>
  <c r="Q316" i="15"/>
  <c r="R316" i="15"/>
  <c r="Q317" i="15"/>
  <c r="R317" i="15"/>
  <c r="Q318" i="15"/>
  <c r="R318" i="15"/>
  <c r="Q319" i="15"/>
  <c r="R319" i="15"/>
  <c r="Q320" i="15"/>
  <c r="R320" i="15"/>
  <c r="Q321" i="15"/>
  <c r="R321" i="15"/>
  <c r="Q322" i="15"/>
  <c r="R322" i="15"/>
  <c r="Q323" i="15"/>
  <c r="R323" i="15"/>
  <c r="Q324" i="15"/>
  <c r="R324" i="15"/>
  <c r="Q325" i="15"/>
  <c r="R325" i="15"/>
  <c r="Q326" i="15"/>
  <c r="R326" i="15"/>
  <c r="Q327" i="15"/>
  <c r="R327" i="15"/>
  <c r="Q328" i="15"/>
  <c r="R328" i="15"/>
  <c r="Q329" i="15"/>
  <c r="R329" i="15"/>
  <c r="Q330" i="15"/>
  <c r="R330" i="15"/>
  <c r="Q331" i="15"/>
  <c r="R331" i="15"/>
  <c r="Q332" i="15"/>
  <c r="R332" i="15"/>
  <c r="Q333" i="15"/>
  <c r="R333" i="15"/>
  <c r="Q334" i="15"/>
  <c r="R334" i="15"/>
  <c r="Q335" i="15"/>
  <c r="R335" i="15"/>
  <c r="Q336" i="15"/>
  <c r="R336" i="15"/>
  <c r="Q337" i="15"/>
  <c r="R337" i="15"/>
  <c r="Q338" i="15"/>
  <c r="R338" i="15"/>
  <c r="Q339" i="15"/>
  <c r="R339" i="15"/>
  <c r="Q340" i="15"/>
  <c r="R340" i="15"/>
  <c r="Q341" i="15"/>
  <c r="R341" i="15"/>
  <c r="Q342" i="15"/>
  <c r="R342" i="15"/>
  <c r="Q343" i="15"/>
  <c r="R343" i="15"/>
  <c r="Q344" i="15"/>
  <c r="R344" i="15"/>
  <c r="Q345" i="15"/>
  <c r="R345" i="15"/>
  <c r="Q346" i="15"/>
  <c r="R346" i="15"/>
  <c r="Q347" i="15"/>
  <c r="R347" i="15"/>
  <c r="Q348" i="15"/>
  <c r="R348" i="15"/>
  <c r="Q349" i="15"/>
  <c r="R349" i="15"/>
  <c r="Q350" i="15"/>
  <c r="R350" i="15"/>
  <c r="Q351" i="15"/>
  <c r="R351" i="15"/>
  <c r="Q352" i="15"/>
  <c r="R352" i="15"/>
  <c r="Q353" i="15"/>
  <c r="R353" i="15"/>
  <c r="Q354" i="15"/>
  <c r="R354" i="15"/>
  <c r="Q355" i="15"/>
  <c r="R355" i="15"/>
  <c r="Q356" i="15"/>
  <c r="R356" i="15"/>
  <c r="Q357" i="15"/>
  <c r="R357" i="15"/>
  <c r="Q358" i="15"/>
  <c r="R358" i="15"/>
  <c r="Q359" i="15"/>
  <c r="R359" i="15"/>
  <c r="Q360" i="15"/>
  <c r="R360" i="15"/>
  <c r="Q361" i="15"/>
  <c r="R361" i="15"/>
  <c r="Q362" i="15"/>
  <c r="R362" i="15"/>
  <c r="Q363" i="15"/>
  <c r="R363" i="15"/>
  <c r="Q364" i="15"/>
  <c r="R364" i="15"/>
  <c r="Q365" i="15"/>
  <c r="R365" i="15"/>
  <c r="Q366" i="15"/>
  <c r="R366" i="15"/>
  <c r="Q367" i="15"/>
  <c r="R367" i="15"/>
  <c r="Q368" i="15"/>
  <c r="R368" i="15"/>
  <c r="Q369" i="15"/>
  <c r="R369" i="15"/>
  <c r="Q370" i="15"/>
  <c r="R370" i="15"/>
  <c r="Q371" i="15"/>
  <c r="R371" i="15"/>
  <c r="Q372" i="15"/>
  <c r="R372" i="15"/>
  <c r="Q373" i="15"/>
  <c r="R373" i="15"/>
  <c r="Q374" i="15"/>
  <c r="R374" i="15"/>
  <c r="Q375" i="15"/>
  <c r="R375" i="15"/>
  <c r="Q376" i="15"/>
  <c r="R376" i="15"/>
  <c r="Q377" i="15"/>
  <c r="R377" i="15"/>
  <c r="Q378" i="15"/>
  <c r="R378" i="15"/>
  <c r="Q379" i="15"/>
  <c r="R379" i="15"/>
  <c r="Q380" i="15"/>
  <c r="R380" i="15"/>
  <c r="Q381" i="15"/>
  <c r="R381" i="15"/>
  <c r="Q382" i="15"/>
  <c r="R382" i="15"/>
  <c r="Q383" i="15"/>
  <c r="R383" i="15"/>
  <c r="Q384" i="15"/>
  <c r="R384" i="15"/>
  <c r="R237" i="15"/>
  <c r="D384" i="15"/>
  <c r="P384" i="15"/>
  <c r="P351" i="15"/>
  <c r="P350" i="15"/>
  <c r="P349" i="15"/>
  <c r="P348" i="15"/>
  <c r="P347" i="15"/>
  <c r="P346" i="15"/>
  <c r="P345" i="15"/>
  <c r="P344" i="15"/>
  <c r="P343" i="15"/>
  <c r="P342" i="15"/>
  <c r="P341" i="15"/>
  <c r="P340" i="15"/>
  <c r="P339" i="15"/>
  <c r="P338" i="15"/>
  <c r="P337" i="15"/>
  <c r="P336" i="15"/>
  <c r="P335" i="15"/>
  <c r="P334" i="15"/>
  <c r="P333" i="15"/>
  <c r="P332" i="15"/>
  <c r="P331" i="15"/>
  <c r="P330" i="15"/>
  <c r="P329" i="15"/>
  <c r="P328" i="15"/>
  <c r="P327" i="15"/>
  <c r="P326" i="15"/>
  <c r="P325" i="15"/>
  <c r="P324" i="15"/>
  <c r="P323" i="15"/>
  <c r="P322" i="15"/>
  <c r="P321" i="15"/>
  <c r="P320" i="15"/>
  <c r="P319" i="15"/>
  <c r="P318" i="15"/>
  <c r="P317" i="15"/>
  <c r="P316" i="15"/>
  <c r="P315" i="15"/>
  <c r="P314" i="15"/>
  <c r="P313" i="15"/>
  <c r="P312" i="15"/>
  <c r="P311" i="15"/>
  <c r="P310" i="15"/>
  <c r="P309" i="15"/>
  <c r="P308" i="15"/>
  <c r="P307" i="15"/>
  <c r="P306" i="15"/>
  <c r="P305" i="15"/>
  <c r="P304" i="15"/>
  <c r="P303" i="15"/>
  <c r="P302" i="15"/>
  <c r="P301" i="15"/>
  <c r="P300" i="15"/>
  <c r="P299" i="15"/>
  <c r="P298" i="15"/>
  <c r="P297" i="15"/>
  <c r="P296" i="15"/>
  <c r="P295" i="15"/>
  <c r="P294" i="15"/>
  <c r="P293" i="15"/>
  <c r="P292" i="15"/>
  <c r="P291" i="15"/>
  <c r="P290" i="15"/>
  <c r="P289" i="15"/>
  <c r="P288" i="15"/>
  <c r="P287" i="15"/>
  <c r="P286" i="15"/>
  <c r="P285" i="15"/>
  <c r="P284" i="15"/>
  <c r="P283" i="15"/>
  <c r="P282" i="15"/>
  <c r="P281" i="15"/>
  <c r="P280" i="15"/>
  <c r="P279" i="15"/>
  <c r="P278" i="15"/>
  <c r="P277" i="15"/>
  <c r="P276" i="15"/>
  <c r="P275" i="15"/>
  <c r="P274" i="15"/>
  <c r="P273" i="15"/>
  <c r="P272" i="15"/>
  <c r="P271" i="15"/>
  <c r="P270" i="15"/>
  <c r="P269" i="15"/>
  <c r="P268" i="15"/>
  <c r="P267" i="15"/>
  <c r="P266" i="15"/>
  <c r="P265" i="15"/>
  <c r="P264" i="15"/>
  <c r="P263" i="15"/>
  <c r="P262" i="15"/>
  <c r="P261" i="15"/>
  <c r="P260" i="15"/>
  <c r="P259" i="15"/>
  <c r="P258" i="15"/>
  <c r="P257" i="15"/>
  <c r="P256" i="15"/>
  <c r="P255" i="15"/>
  <c r="P254" i="15"/>
  <c r="P253" i="15"/>
  <c r="P252" i="15"/>
  <c r="P251" i="15"/>
  <c r="P250" i="15"/>
  <c r="P249" i="15"/>
  <c r="P248" i="15"/>
  <c r="P247" i="15"/>
  <c r="P246" i="15"/>
  <c r="P245" i="15"/>
  <c r="P244" i="15"/>
  <c r="P243" i="15"/>
  <c r="P242" i="15"/>
  <c r="P241" i="15"/>
  <c r="P240" i="15"/>
  <c r="P239" i="15"/>
  <c r="P238" i="15"/>
  <c r="P237" i="15"/>
  <c r="E338" i="15"/>
  <c r="F238" i="15"/>
  <c r="E337" i="15"/>
  <c r="F237" i="15"/>
  <c r="E339" i="15"/>
  <c r="F239" i="15"/>
  <c r="E340" i="15"/>
  <c r="F240" i="15"/>
  <c r="E341" i="15"/>
  <c r="F241" i="15"/>
  <c r="E342" i="15"/>
  <c r="F242" i="15"/>
  <c r="E343" i="15"/>
  <c r="F243" i="15"/>
  <c r="E344" i="15"/>
  <c r="F244" i="15"/>
  <c r="E345" i="15"/>
  <c r="F245" i="15"/>
  <c r="E346" i="15"/>
  <c r="F246" i="15"/>
  <c r="E347" i="15"/>
  <c r="F247" i="15"/>
  <c r="E348" i="15"/>
  <c r="F248" i="15"/>
  <c r="E349" i="15"/>
  <c r="F249" i="15"/>
  <c r="E350" i="15"/>
  <c r="F250" i="15"/>
  <c r="E351" i="15"/>
  <c r="F251" i="15"/>
  <c r="E352" i="15"/>
  <c r="F252" i="15"/>
  <c r="E353" i="15"/>
  <c r="F253" i="15"/>
  <c r="E354" i="15"/>
  <c r="F254" i="15"/>
  <c r="E355" i="15"/>
  <c r="F255" i="15"/>
  <c r="E356" i="15"/>
  <c r="F256" i="15"/>
  <c r="E357" i="15"/>
  <c r="F257" i="15"/>
  <c r="E358" i="15"/>
  <c r="F258" i="15"/>
  <c r="E359" i="15"/>
  <c r="F259" i="15"/>
  <c r="E360" i="15"/>
  <c r="F260" i="15"/>
  <c r="E361" i="15"/>
  <c r="F261" i="15"/>
  <c r="E362" i="15"/>
  <c r="F262" i="15"/>
  <c r="E363" i="15"/>
  <c r="F263" i="15"/>
  <c r="E364" i="15"/>
  <c r="F264" i="15"/>
  <c r="E365" i="15"/>
  <c r="F265" i="15"/>
  <c r="E366" i="15"/>
  <c r="F266" i="15"/>
  <c r="E367" i="15"/>
  <c r="F267" i="15"/>
  <c r="E368" i="15"/>
  <c r="F268" i="15"/>
  <c r="E369" i="15"/>
  <c r="F269" i="15"/>
  <c r="E370" i="15"/>
  <c r="F270" i="15"/>
  <c r="E371" i="15"/>
  <c r="F271" i="15"/>
  <c r="E372" i="15"/>
  <c r="F272" i="15"/>
  <c r="E373" i="15"/>
  <c r="F273" i="15"/>
  <c r="E374" i="15"/>
  <c r="F274" i="15"/>
  <c r="E375" i="15"/>
  <c r="F275" i="15"/>
  <c r="E376" i="15"/>
  <c r="F276" i="15"/>
  <c r="E377" i="15"/>
  <c r="F277" i="15"/>
  <c r="E378" i="15"/>
  <c r="F278" i="15"/>
  <c r="E379" i="15"/>
  <c r="F279" i="15"/>
  <c r="E380" i="15"/>
  <c r="F280" i="15"/>
  <c r="E381" i="15"/>
  <c r="F281" i="15"/>
  <c r="E382" i="15"/>
  <c r="F282" i="15"/>
  <c r="E383" i="15"/>
  <c r="F283" i="15"/>
  <c r="F284" i="15"/>
  <c r="G284" i="15"/>
  <c r="F285" i="15"/>
  <c r="G285" i="15"/>
  <c r="F286" i="15"/>
  <c r="G286" i="15"/>
  <c r="F287" i="15"/>
  <c r="G287" i="15"/>
  <c r="F288" i="15"/>
  <c r="G288" i="15"/>
  <c r="F289" i="15"/>
  <c r="G289" i="15"/>
  <c r="F290" i="15"/>
  <c r="G290" i="15"/>
  <c r="F291" i="15"/>
  <c r="G291" i="15"/>
  <c r="F292" i="15"/>
  <c r="G292" i="15"/>
  <c r="F293" i="15"/>
  <c r="G293" i="15"/>
  <c r="F294" i="15"/>
  <c r="G294" i="15"/>
  <c r="F295" i="15"/>
  <c r="G295" i="15"/>
  <c r="F296" i="15"/>
  <c r="G296" i="15"/>
  <c r="F297" i="15"/>
  <c r="G297" i="15"/>
  <c r="F298" i="15"/>
  <c r="G298" i="15"/>
  <c r="F299" i="15"/>
  <c r="G299" i="15"/>
  <c r="F300" i="15"/>
  <c r="G300" i="15"/>
  <c r="F301" i="15"/>
  <c r="G301" i="15"/>
  <c r="F302" i="15"/>
  <c r="G302" i="15"/>
  <c r="F303" i="15"/>
  <c r="G303" i="15"/>
  <c r="F304" i="15"/>
  <c r="G304" i="15"/>
  <c r="F305" i="15"/>
  <c r="G305" i="15"/>
  <c r="F306" i="15"/>
  <c r="G306" i="15"/>
  <c r="F307" i="15"/>
  <c r="G307" i="15"/>
  <c r="F308" i="15"/>
  <c r="G308" i="15"/>
  <c r="F309" i="15"/>
  <c r="G309" i="15"/>
  <c r="F310" i="15"/>
  <c r="G310" i="15"/>
  <c r="F311" i="15"/>
  <c r="G311" i="15"/>
  <c r="F312" i="15"/>
  <c r="G312" i="15"/>
  <c r="F313" i="15"/>
  <c r="G313" i="15"/>
  <c r="F314" i="15"/>
  <c r="G314" i="15"/>
  <c r="F315" i="15"/>
  <c r="G315" i="15"/>
  <c r="F316" i="15"/>
  <c r="G316" i="15"/>
  <c r="F317" i="15"/>
  <c r="G317" i="15"/>
  <c r="F318" i="15"/>
  <c r="G318" i="15"/>
  <c r="F319" i="15"/>
  <c r="G319" i="15"/>
  <c r="F320" i="15"/>
  <c r="G320" i="15"/>
  <c r="F321" i="15"/>
  <c r="G321" i="15"/>
  <c r="F322" i="15"/>
  <c r="G322" i="15"/>
  <c r="F323" i="15"/>
  <c r="G323" i="15"/>
  <c r="F324" i="15"/>
  <c r="G324" i="15"/>
  <c r="F325" i="15"/>
  <c r="G325" i="15"/>
  <c r="F326" i="15"/>
  <c r="G326" i="15"/>
  <c r="F327" i="15"/>
  <c r="G327" i="15"/>
  <c r="F328" i="15"/>
  <c r="G328" i="15"/>
  <c r="F329" i="15"/>
  <c r="G329" i="15"/>
  <c r="F330" i="15"/>
  <c r="G330" i="15"/>
  <c r="F331" i="15"/>
  <c r="G331" i="15"/>
  <c r="F332" i="15"/>
  <c r="G332" i="15"/>
  <c r="F333" i="15"/>
  <c r="G333" i="15"/>
  <c r="F334" i="15"/>
  <c r="G334" i="15"/>
  <c r="F335" i="15"/>
  <c r="G335" i="15"/>
  <c r="F336" i="15"/>
  <c r="G336" i="15"/>
  <c r="F337" i="15"/>
  <c r="G337" i="15"/>
  <c r="F338" i="15"/>
  <c r="G338" i="15"/>
  <c r="F339" i="15"/>
  <c r="G339" i="15"/>
  <c r="F340" i="15"/>
  <c r="G340" i="15"/>
  <c r="F341" i="15"/>
  <c r="G341" i="15"/>
  <c r="F342" i="15"/>
  <c r="G342" i="15"/>
  <c r="F343" i="15"/>
  <c r="G343" i="15"/>
  <c r="F344" i="15"/>
  <c r="G344" i="15"/>
  <c r="F345" i="15"/>
  <c r="G345" i="15"/>
  <c r="F346" i="15"/>
  <c r="G346" i="15"/>
  <c r="F347" i="15"/>
  <c r="G347" i="15"/>
  <c r="F348" i="15"/>
  <c r="G348" i="15"/>
  <c r="F349" i="15"/>
  <c r="G349" i="15"/>
  <c r="F350" i="15"/>
  <c r="G350" i="15"/>
  <c r="F351" i="15"/>
  <c r="G351" i="15"/>
  <c r="F352" i="15"/>
  <c r="G352" i="15"/>
  <c r="F353" i="15"/>
  <c r="G353" i="15"/>
  <c r="F354" i="15"/>
  <c r="G354" i="15"/>
  <c r="F355" i="15"/>
  <c r="G355" i="15"/>
  <c r="F356" i="15"/>
  <c r="G356" i="15"/>
  <c r="F357" i="15"/>
  <c r="G357" i="15"/>
  <c r="F358" i="15"/>
  <c r="G358" i="15"/>
  <c r="F359" i="15"/>
  <c r="G359" i="15"/>
  <c r="F360" i="15"/>
  <c r="G360" i="15"/>
  <c r="F361" i="15"/>
  <c r="G361" i="15"/>
  <c r="F362" i="15"/>
  <c r="G362" i="15"/>
  <c r="F363" i="15"/>
  <c r="G363" i="15"/>
  <c r="F364" i="15"/>
  <c r="G364" i="15"/>
  <c r="F365" i="15"/>
  <c r="G365" i="15"/>
  <c r="F366" i="15"/>
  <c r="G366" i="15"/>
  <c r="F367" i="15"/>
  <c r="G367" i="15"/>
  <c r="F368" i="15"/>
  <c r="G368" i="15"/>
  <c r="F369" i="15"/>
  <c r="G369" i="15"/>
  <c r="F370" i="15"/>
  <c r="G370" i="15"/>
  <c r="F371" i="15"/>
  <c r="G371" i="15"/>
  <c r="F372" i="15"/>
  <c r="G372" i="15"/>
  <c r="F373" i="15"/>
  <c r="G373" i="15"/>
  <c r="F374" i="15"/>
  <c r="G374" i="15"/>
  <c r="F375" i="15"/>
  <c r="G375" i="15"/>
  <c r="F376" i="15"/>
  <c r="G376" i="15"/>
  <c r="F377" i="15"/>
  <c r="G377" i="15"/>
  <c r="F378" i="15"/>
  <c r="G378" i="15"/>
  <c r="F379" i="15"/>
  <c r="G379" i="15"/>
  <c r="F380" i="15"/>
  <c r="G380" i="15"/>
  <c r="F381" i="15"/>
  <c r="G381" i="15"/>
  <c r="F382" i="15"/>
  <c r="G382" i="15"/>
  <c r="F383" i="15"/>
  <c r="G383" i="15"/>
  <c r="F384" i="15"/>
  <c r="G384" i="15"/>
  <c r="F196" i="14"/>
  <c r="G196" i="14"/>
  <c r="H196" i="14"/>
  <c r="I196" i="14"/>
  <c r="E196" i="14"/>
  <c r="U154" i="14"/>
  <c r="T154" i="14"/>
  <c r="S154" i="14"/>
  <c r="R154" i="14"/>
  <c r="Q154" i="14"/>
  <c r="F154" i="14"/>
  <c r="G154" i="14"/>
  <c r="H154" i="14"/>
  <c r="I154" i="14"/>
  <c r="E154" i="14"/>
  <c r="AN495" i="13"/>
  <c r="AN496" i="13"/>
  <c r="AN497" i="13"/>
  <c r="AN498" i="13"/>
  <c r="AN499" i="13"/>
  <c r="AN500" i="13"/>
  <c r="AN501" i="13"/>
  <c r="AN502" i="13"/>
  <c r="AN503" i="13"/>
  <c r="AN504" i="13"/>
  <c r="AN505" i="13"/>
  <c r="AN506" i="13"/>
  <c r="AN507" i="13"/>
  <c r="AN508" i="13"/>
  <c r="AN509" i="13"/>
  <c r="AN510" i="13"/>
  <c r="AO495" i="13"/>
  <c r="AO496" i="13"/>
  <c r="AO497" i="13"/>
  <c r="AO498" i="13"/>
  <c r="AO499" i="13"/>
  <c r="AO500" i="13"/>
  <c r="AO501" i="13"/>
  <c r="AO502" i="13"/>
  <c r="AO503" i="13"/>
  <c r="AO504" i="13"/>
  <c r="AO505" i="13"/>
  <c r="AO506" i="13"/>
  <c r="AO507" i="13"/>
  <c r="AO508" i="13"/>
  <c r="AO509" i="13"/>
  <c r="AO510" i="13"/>
  <c r="AP495" i="13"/>
  <c r="AP496" i="13"/>
  <c r="AP497" i="13"/>
  <c r="AP498" i="13"/>
  <c r="AP499" i="13"/>
  <c r="AP500" i="13"/>
  <c r="AP501" i="13"/>
  <c r="AP502" i="13"/>
  <c r="AP503" i="13"/>
  <c r="AP504" i="13"/>
  <c r="AP505" i="13"/>
  <c r="AP506" i="13"/>
  <c r="AP507" i="13"/>
  <c r="AP508" i="13"/>
  <c r="AP509" i="13"/>
  <c r="AP510" i="13"/>
  <c r="AQ495" i="13"/>
  <c r="AQ496" i="13"/>
  <c r="AQ497" i="13"/>
  <c r="AQ498" i="13"/>
  <c r="AQ499" i="13"/>
  <c r="AQ500" i="13"/>
  <c r="AQ501" i="13"/>
  <c r="AQ502" i="13"/>
  <c r="AQ503" i="13"/>
  <c r="AQ504" i="13"/>
  <c r="AQ505" i="13"/>
  <c r="AQ506" i="13"/>
  <c r="AQ507" i="13"/>
  <c r="AQ508" i="13"/>
  <c r="AQ509" i="13"/>
  <c r="AQ510" i="13"/>
  <c r="AM495" i="13"/>
  <c r="AM496" i="13"/>
  <c r="AM497" i="13"/>
  <c r="AM498" i="13"/>
  <c r="AM499" i="13"/>
  <c r="AM500" i="13"/>
  <c r="AM501" i="13"/>
  <c r="AM502" i="13"/>
  <c r="AM503" i="13"/>
  <c r="AM504" i="13"/>
  <c r="AM505" i="13"/>
  <c r="AM506" i="13"/>
  <c r="AM507" i="13"/>
  <c r="AM508" i="13"/>
  <c r="AM509" i="13"/>
  <c r="AM510" i="13"/>
  <c r="AB495" i="13"/>
  <c r="AC495" i="13"/>
  <c r="AD495" i="13"/>
  <c r="AE495" i="13"/>
  <c r="AA495" i="13"/>
  <c r="C8" i="10"/>
  <c r="D8" i="10"/>
  <c r="E8" i="10"/>
  <c r="F8" i="10"/>
  <c r="G8" i="10"/>
  <c r="H8" i="10"/>
  <c r="I8" i="10"/>
  <c r="J8" i="10"/>
  <c r="K8" i="10"/>
  <c r="L8" i="10"/>
  <c r="M8" i="10"/>
  <c r="N8" i="10"/>
  <c r="Q8" i="10"/>
  <c r="R8" i="10"/>
  <c r="S8" i="10"/>
  <c r="U8" i="10"/>
  <c r="V8" i="10"/>
  <c r="W8" i="10"/>
  <c r="X8" i="10"/>
  <c r="Y8" i="10"/>
  <c r="Z8" i="10"/>
  <c r="AA8" i="10"/>
  <c r="AB8" i="10"/>
  <c r="AE8" i="10"/>
  <c r="AF8" i="10"/>
  <c r="AG8" i="10"/>
  <c r="AH8" i="10"/>
  <c r="AI8" i="10"/>
  <c r="AN8" i="10"/>
  <c r="AO8" i="10"/>
  <c r="AP8" i="10"/>
  <c r="AQ8" i="10"/>
  <c r="AS8" i="10"/>
  <c r="AT8" i="10"/>
  <c r="AU8" i="10"/>
  <c r="AV8" i="10"/>
  <c r="AW8" i="10"/>
  <c r="AX8" i="10"/>
  <c r="AY8" i="10"/>
  <c r="AZ8" i="10"/>
  <c r="BA8" i="10"/>
  <c r="BB8" i="10"/>
  <c r="BC8" i="10"/>
  <c r="BD8" i="10"/>
  <c r="BE8" i="10"/>
  <c r="BF8" i="10"/>
  <c r="BG8" i="10"/>
  <c r="BH8" i="10"/>
  <c r="BI8" i="10"/>
  <c r="BJ8" i="10"/>
  <c r="BK8" i="10"/>
  <c r="BL8" i="10"/>
  <c r="BM8" i="10"/>
  <c r="BN8" i="10"/>
  <c r="BO8" i="10"/>
  <c r="BP8" i="10"/>
  <c r="BQ8" i="10"/>
  <c r="BR8" i="10"/>
  <c r="BS8" i="10"/>
  <c r="BT8" i="10"/>
  <c r="BU8" i="10"/>
  <c r="BV8" i="10"/>
  <c r="BW8" i="10"/>
  <c r="BX8" i="10"/>
  <c r="BY8" i="10"/>
  <c r="C9" i="10"/>
  <c r="D9" i="10"/>
  <c r="E9" i="10"/>
  <c r="F9" i="10"/>
  <c r="G9" i="10"/>
  <c r="H9" i="10"/>
  <c r="I9" i="10"/>
  <c r="J9" i="10"/>
  <c r="K9" i="10"/>
  <c r="L9" i="10"/>
  <c r="M9" i="10"/>
  <c r="N9" i="10"/>
  <c r="Q9" i="10"/>
  <c r="R9" i="10"/>
  <c r="S9" i="10"/>
  <c r="U9" i="10"/>
  <c r="V9" i="10"/>
  <c r="W9" i="10"/>
  <c r="X9" i="10"/>
  <c r="Y9" i="10"/>
  <c r="Z9" i="10"/>
  <c r="AA9" i="10"/>
  <c r="AB9" i="10"/>
  <c r="AE9" i="10"/>
  <c r="AF9" i="10"/>
  <c r="AG9" i="10"/>
  <c r="AH9" i="10"/>
  <c r="AI9" i="10"/>
  <c r="AN9" i="10"/>
  <c r="AO9" i="10"/>
  <c r="AP9" i="10"/>
  <c r="AQ9" i="10"/>
  <c r="AS9" i="10"/>
  <c r="AT9" i="10"/>
  <c r="AU9" i="10"/>
  <c r="AV9" i="10"/>
  <c r="AW9" i="10"/>
  <c r="AX9" i="10"/>
  <c r="AY9" i="10"/>
  <c r="AZ9" i="10"/>
  <c r="BA9" i="10"/>
  <c r="BB9" i="10"/>
  <c r="BC9" i="10"/>
  <c r="BD9" i="10"/>
  <c r="BE9" i="10"/>
  <c r="BF9" i="10"/>
  <c r="BG9" i="10"/>
  <c r="BH9" i="10"/>
  <c r="BI9" i="10"/>
  <c r="BJ9" i="10"/>
  <c r="BK9" i="10"/>
  <c r="BL9" i="10"/>
  <c r="BM9" i="10"/>
  <c r="BN9" i="10"/>
  <c r="BO9" i="10"/>
  <c r="BP9" i="10"/>
  <c r="BQ9" i="10"/>
  <c r="BR9" i="10"/>
  <c r="BS9" i="10"/>
  <c r="BT9" i="10"/>
  <c r="BU9" i="10"/>
  <c r="BV9" i="10"/>
  <c r="BW9" i="10"/>
  <c r="BX9" i="10"/>
  <c r="BY9" i="10"/>
  <c r="C10" i="10"/>
  <c r="D10" i="10"/>
  <c r="E10" i="10"/>
  <c r="F10" i="10"/>
  <c r="G10" i="10"/>
  <c r="H10" i="10"/>
  <c r="I10" i="10"/>
  <c r="J10" i="10"/>
  <c r="K10" i="10"/>
  <c r="L10" i="10"/>
  <c r="M10" i="10"/>
  <c r="N10" i="10"/>
  <c r="Q10" i="10"/>
  <c r="R10" i="10"/>
  <c r="S10" i="10"/>
  <c r="U10" i="10"/>
  <c r="V10" i="10"/>
  <c r="W10" i="10"/>
  <c r="X10" i="10"/>
  <c r="Y10" i="10"/>
  <c r="Z10" i="10"/>
  <c r="AA10" i="10"/>
  <c r="AB10" i="10"/>
  <c r="AE10" i="10"/>
  <c r="AF10" i="10"/>
  <c r="AG10" i="10"/>
  <c r="AH10" i="10"/>
  <c r="AI10" i="10"/>
  <c r="AN10" i="10"/>
  <c r="AO10" i="10"/>
  <c r="AP10" i="10"/>
  <c r="AQ10" i="10"/>
  <c r="AS10" i="10"/>
  <c r="AT10" i="10"/>
  <c r="AU10" i="10"/>
  <c r="AV10" i="10"/>
  <c r="AW10" i="10"/>
  <c r="AX10" i="10"/>
  <c r="AY10" i="10"/>
  <c r="AZ10" i="10"/>
  <c r="BA10" i="10"/>
  <c r="BB10" i="10"/>
  <c r="BC10" i="10"/>
  <c r="BD10" i="10"/>
  <c r="BE10" i="10"/>
  <c r="BF10" i="10"/>
  <c r="BG10" i="10"/>
  <c r="BH10" i="10"/>
  <c r="BI10" i="10"/>
  <c r="BJ10" i="10"/>
  <c r="BK10" i="10"/>
  <c r="BL10" i="10"/>
  <c r="BM10" i="10"/>
  <c r="BN10" i="10"/>
  <c r="BO10" i="10"/>
  <c r="BP10" i="10"/>
  <c r="BQ10" i="10"/>
  <c r="BR10" i="10"/>
  <c r="BS10" i="10"/>
  <c r="BT10" i="10"/>
  <c r="BU10" i="10"/>
  <c r="BV10" i="10"/>
  <c r="BW10" i="10"/>
  <c r="BX10" i="10"/>
  <c r="BY10" i="10"/>
  <c r="C11" i="10"/>
  <c r="D11" i="10"/>
  <c r="E11" i="10"/>
  <c r="F11" i="10"/>
  <c r="G11" i="10"/>
  <c r="H11" i="10"/>
  <c r="I11" i="10"/>
  <c r="J11" i="10"/>
  <c r="K11" i="10"/>
  <c r="L11" i="10"/>
  <c r="M11" i="10"/>
  <c r="N11" i="10"/>
  <c r="Q11" i="10"/>
  <c r="R11" i="10"/>
  <c r="S11" i="10"/>
  <c r="U11" i="10"/>
  <c r="V11" i="10"/>
  <c r="W11" i="10"/>
  <c r="X11" i="10"/>
  <c r="Y11" i="10"/>
  <c r="Z11" i="10"/>
  <c r="AA11" i="10"/>
  <c r="AB11" i="10"/>
  <c r="AE11" i="10"/>
  <c r="AF11" i="10"/>
  <c r="AG11" i="10"/>
  <c r="AH11" i="10"/>
  <c r="AI11" i="10"/>
  <c r="AN11" i="10"/>
  <c r="AO11" i="10"/>
  <c r="AP11" i="10"/>
  <c r="AQ11" i="10"/>
  <c r="AS11" i="10"/>
  <c r="AT11" i="10"/>
  <c r="AU11" i="10"/>
  <c r="AV11" i="10"/>
  <c r="AW11" i="10"/>
  <c r="AX11" i="10"/>
  <c r="AY11" i="10"/>
  <c r="AZ11" i="10"/>
  <c r="BA11" i="10"/>
  <c r="BB11" i="10"/>
  <c r="BC11" i="10"/>
  <c r="BD11" i="10"/>
  <c r="BE11" i="10"/>
  <c r="BF11" i="10"/>
  <c r="BG11" i="10"/>
  <c r="BH11" i="10"/>
  <c r="BI11" i="10"/>
  <c r="BJ11" i="10"/>
  <c r="BK11" i="10"/>
  <c r="BL11" i="10"/>
  <c r="BM11" i="10"/>
  <c r="BN11" i="10"/>
  <c r="BO11" i="10"/>
  <c r="BP11" i="10"/>
  <c r="BQ11" i="10"/>
  <c r="BR11" i="10"/>
  <c r="BS11" i="10"/>
  <c r="BT11" i="10"/>
  <c r="BU11" i="10"/>
  <c r="BV11" i="10"/>
  <c r="BW11" i="10"/>
  <c r="BX11" i="10"/>
  <c r="BY11" i="10"/>
  <c r="C12" i="10"/>
  <c r="D12" i="10"/>
  <c r="E12" i="10"/>
  <c r="F12" i="10"/>
  <c r="G12" i="10"/>
  <c r="H12" i="10"/>
  <c r="I12" i="10"/>
  <c r="J12" i="10"/>
  <c r="K12" i="10"/>
  <c r="L12" i="10"/>
  <c r="M12" i="10"/>
  <c r="N12" i="10"/>
  <c r="Q12" i="10"/>
  <c r="R12" i="10"/>
  <c r="S12" i="10"/>
  <c r="U12" i="10"/>
  <c r="V12" i="10"/>
  <c r="W12" i="10"/>
  <c r="X12" i="10"/>
  <c r="Y12" i="10"/>
  <c r="Z12" i="10"/>
  <c r="AA12" i="10"/>
  <c r="AB12" i="10"/>
  <c r="AE12" i="10"/>
  <c r="AF12" i="10"/>
  <c r="AG12" i="10"/>
  <c r="AH12" i="10"/>
  <c r="AI12" i="10"/>
  <c r="AN12" i="10"/>
  <c r="AO12" i="10"/>
  <c r="AP12" i="10"/>
  <c r="AQ12" i="10"/>
  <c r="AS12" i="10"/>
  <c r="AT12" i="10"/>
  <c r="AU12" i="10"/>
  <c r="AV12" i="10"/>
  <c r="AW12" i="10"/>
  <c r="AX12" i="10"/>
  <c r="AY12" i="10"/>
  <c r="AZ12" i="10"/>
  <c r="BA12" i="10"/>
  <c r="BB12" i="10"/>
  <c r="BC12" i="10"/>
  <c r="BD12" i="10"/>
  <c r="BE12" i="10"/>
  <c r="BF12" i="10"/>
  <c r="BG12" i="10"/>
  <c r="BH12" i="10"/>
  <c r="BI12" i="10"/>
  <c r="BJ12" i="10"/>
  <c r="BK12" i="10"/>
  <c r="BL12" i="10"/>
  <c r="BM12" i="10"/>
  <c r="BN12" i="10"/>
  <c r="BO12" i="10"/>
  <c r="BP12" i="10"/>
  <c r="BQ12" i="10"/>
  <c r="BR12" i="10"/>
  <c r="BS12" i="10"/>
  <c r="BT12" i="10"/>
  <c r="BU12" i="10"/>
  <c r="BV12" i="10"/>
  <c r="BW12" i="10"/>
  <c r="BX12" i="10"/>
  <c r="BY12" i="10"/>
  <c r="C13" i="10"/>
  <c r="D13" i="10"/>
  <c r="E13" i="10"/>
  <c r="F13" i="10"/>
  <c r="G13" i="10"/>
  <c r="H13" i="10"/>
  <c r="I13" i="10"/>
  <c r="J13" i="10"/>
  <c r="K13" i="10"/>
  <c r="L13" i="10"/>
  <c r="M13" i="10"/>
  <c r="N13" i="10"/>
  <c r="Q13" i="10"/>
  <c r="R13" i="10"/>
  <c r="S13" i="10"/>
  <c r="U13" i="10"/>
  <c r="V13" i="10"/>
  <c r="W13" i="10"/>
  <c r="X13" i="10"/>
  <c r="Y13" i="10"/>
  <c r="Z13" i="10"/>
  <c r="AA13" i="10"/>
  <c r="AB13" i="10"/>
  <c r="AE13" i="10"/>
  <c r="AF13" i="10"/>
  <c r="AG13" i="10"/>
  <c r="AH13" i="10"/>
  <c r="AI13" i="10"/>
  <c r="AN13" i="10"/>
  <c r="AO13" i="10"/>
  <c r="AP13" i="10"/>
  <c r="AQ13" i="10"/>
  <c r="AS13" i="10"/>
  <c r="AT13" i="10"/>
  <c r="AU13" i="10"/>
  <c r="AV13" i="10"/>
  <c r="AW13" i="10"/>
  <c r="AX13" i="10"/>
  <c r="AY13" i="10"/>
  <c r="AZ13" i="10"/>
  <c r="BA13" i="10"/>
  <c r="BB13" i="10"/>
  <c r="BC13" i="10"/>
  <c r="BD13" i="10"/>
  <c r="BE13" i="10"/>
  <c r="BF13" i="10"/>
  <c r="BG13" i="10"/>
  <c r="BH13" i="10"/>
  <c r="BI13" i="10"/>
  <c r="BJ13" i="10"/>
  <c r="BK13" i="10"/>
  <c r="BL13" i="10"/>
  <c r="BM13" i="10"/>
  <c r="BN13" i="10"/>
  <c r="BO13" i="10"/>
  <c r="BP13" i="10"/>
  <c r="BQ13" i="10"/>
  <c r="BR13" i="10"/>
  <c r="BS13" i="10"/>
  <c r="BT13" i="10"/>
  <c r="BU13" i="10"/>
  <c r="BV13" i="10"/>
  <c r="BW13" i="10"/>
  <c r="BX13" i="10"/>
  <c r="BY13" i="10"/>
  <c r="C14" i="10"/>
  <c r="D14" i="10"/>
  <c r="E14" i="10"/>
  <c r="F14" i="10"/>
  <c r="G14" i="10"/>
  <c r="H14" i="10"/>
  <c r="I14" i="10"/>
  <c r="J14" i="10"/>
  <c r="K14" i="10"/>
  <c r="L14" i="10"/>
  <c r="M14" i="10"/>
  <c r="N14" i="10"/>
  <c r="Q14" i="10"/>
  <c r="R14" i="10"/>
  <c r="S14" i="10"/>
  <c r="U14" i="10"/>
  <c r="V14" i="10"/>
  <c r="W14" i="10"/>
  <c r="X14" i="10"/>
  <c r="Y14" i="10"/>
  <c r="Z14" i="10"/>
  <c r="AA14" i="10"/>
  <c r="AB14" i="10"/>
  <c r="AE14" i="10"/>
  <c r="AF14" i="10"/>
  <c r="AG14" i="10"/>
  <c r="AH14" i="10"/>
  <c r="AI14" i="10"/>
  <c r="AN14" i="10"/>
  <c r="AO14" i="10"/>
  <c r="AP14" i="10"/>
  <c r="AQ14" i="10"/>
  <c r="AS14" i="10"/>
  <c r="AT14" i="10"/>
  <c r="AU14" i="10"/>
  <c r="AV14" i="10"/>
  <c r="AW14" i="10"/>
  <c r="AX14" i="10"/>
  <c r="AY14" i="10"/>
  <c r="AZ14" i="10"/>
  <c r="BA14" i="10"/>
  <c r="BB14" i="10"/>
  <c r="BC14" i="10"/>
  <c r="BD14" i="10"/>
  <c r="BE14" i="10"/>
  <c r="BF14" i="10"/>
  <c r="BG14" i="10"/>
  <c r="BH14" i="10"/>
  <c r="BI14" i="10"/>
  <c r="BJ14" i="10"/>
  <c r="BK14" i="10"/>
  <c r="BL14" i="10"/>
  <c r="BM14" i="10"/>
  <c r="BN14" i="10"/>
  <c r="BO14" i="10"/>
  <c r="BP14" i="10"/>
  <c r="BQ14" i="10"/>
  <c r="BR14" i="10"/>
  <c r="BS14" i="10"/>
  <c r="BT14" i="10"/>
  <c r="BU14" i="10"/>
  <c r="BV14" i="10"/>
  <c r="BW14" i="10"/>
  <c r="BX14" i="10"/>
  <c r="BY14" i="10"/>
  <c r="C15" i="10"/>
  <c r="D15" i="10"/>
  <c r="E15" i="10"/>
  <c r="F15" i="10"/>
  <c r="G15" i="10"/>
  <c r="H15" i="10"/>
  <c r="I15" i="10"/>
  <c r="J15" i="10"/>
  <c r="K15" i="10"/>
  <c r="L15" i="10"/>
  <c r="M15" i="10"/>
  <c r="N15" i="10"/>
  <c r="Q15" i="10"/>
  <c r="R15" i="10"/>
  <c r="S15" i="10"/>
  <c r="U15" i="10"/>
  <c r="V15" i="10"/>
  <c r="W15" i="10"/>
  <c r="X15" i="10"/>
  <c r="Y15" i="10"/>
  <c r="Z15" i="10"/>
  <c r="AA15" i="10"/>
  <c r="AB15" i="10"/>
  <c r="AE15" i="10"/>
  <c r="AF15" i="10"/>
  <c r="AG15" i="10"/>
  <c r="AH15" i="10"/>
  <c r="AI15" i="10"/>
  <c r="AN15" i="10"/>
  <c r="AO15" i="10"/>
  <c r="AP15" i="10"/>
  <c r="AQ15" i="10"/>
  <c r="AS15" i="10"/>
  <c r="AT15" i="10"/>
  <c r="AU15" i="10"/>
  <c r="AV15" i="10"/>
  <c r="AW15" i="10"/>
  <c r="AX15" i="10"/>
  <c r="AY15" i="10"/>
  <c r="AZ15" i="10"/>
  <c r="BA15" i="10"/>
  <c r="BB15" i="10"/>
  <c r="BC15" i="10"/>
  <c r="BD15" i="10"/>
  <c r="BE15" i="10"/>
  <c r="BF15" i="10"/>
  <c r="BG15" i="10"/>
  <c r="BH15" i="10"/>
  <c r="BI15" i="10"/>
  <c r="BJ15" i="10"/>
  <c r="BK15" i="10"/>
  <c r="BL15" i="10"/>
  <c r="BM15" i="10"/>
  <c r="BN15" i="10"/>
  <c r="BO15" i="10"/>
  <c r="BP15" i="10"/>
  <c r="BQ15" i="10"/>
  <c r="BR15" i="10"/>
  <c r="BS15" i="10"/>
  <c r="BT15" i="10"/>
  <c r="BU15" i="10"/>
  <c r="BV15" i="10"/>
  <c r="BW15" i="10"/>
  <c r="BX15" i="10"/>
  <c r="BY15" i="10"/>
  <c r="C16" i="10"/>
  <c r="D16" i="10"/>
  <c r="E16" i="10"/>
  <c r="F16" i="10"/>
  <c r="G16" i="10"/>
  <c r="H16" i="10"/>
  <c r="I16" i="10"/>
  <c r="J16" i="10"/>
  <c r="K16" i="10"/>
  <c r="L16" i="10"/>
  <c r="M16" i="10"/>
  <c r="N16" i="10"/>
  <c r="Q16" i="10"/>
  <c r="R16" i="10"/>
  <c r="S16" i="10"/>
  <c r="U16" i="10"/>
  <c r="V16" i="10"/>
  <c r="W16" i="10"/>
  <c r="X16" i="10"/>
  <c r="Y16" i="10"/>
  <c r="Z16" i="10"/>
  <c r="AA16" i="10"/>
  <c r="AB16" i="10"/>
  <c r="AE16" i="10"/>
  <c r="AF16" i="10"/>
  <c r="AG16" i="10"/>
  <c r="AH16" i="10"/>
  <c r="AI16" i="10"/>
  <c r="AN16" i="10"/>
  <c r="AO16" i="10"/>
  <c r="AP16" i="10"/>
  <c r="AQ16" i="10"/>
  <c r="AS16" i="10"/>
  <c r="AT16" i="10"/>
  <c r="AU16" i="10"/>
  <c r="AV16" i="10"/>
  <c r="AW16" i="10"/>
  <c r="AX16" i="10"/>
  <c r="AY16" i="10"/>
  <c r="AZ16" i="10"/>
  <c r="BA16" i="10"/>
  <c r="BB16" i="10"/>
  <c r="BC16" i="10"/>
  <c r="BD16" i="10"/>
  <c r="BE16" i="10"/>
  <c r="BF16" i="10"/>
  <c r="BG16" i="10"/>
  <c r="BH16" i="10"/>
  <c r="BI16" i="10"/>
  <c r="BJ16" i="10"/>
  <c r="BK16" i="10"/>
  <c r="BL16" i="10"/>
  <c r="BM16" i="10"/>
  <c r="BN16" i="10"/>
  <c r="BO16" i="10"/>
  <c r="BP16" i="10"/>
  <c r="BQ16" i="10"/>
  <c r="BR16" i="10"/>
  <c r="BS16" i="10"/>
  <c r="BT16" i="10"/>
  <c r="BU16" i="10"/>
  <c r="BV16" i="10"/>
  <c r="BW16" i="10"/>
  <c r="BX16" i="10"/>
  <c r="BY16" i="10"/>
  <c r="C17" i="10"/>
  <c r="D17" i="10"/>
  <c r="E17" i="10"/>
  <c r="F17" i="10"/>
  <c r="G17" i="10"/>
  <c r="H17" i="10"/>
  <c r="I17" i="10"/>
  <c r="J17" i="10"/>
  <c r="K17" i="10"/>
  <c r="L17" i="10"/>
  <c r="M17" i="10"/>
  <c r="N17" i="10"/>
  <c r="Q17" i="10"/>
  <c r="R17" i="10"/>
  <c r="S17" i="10"/>
  <c r="U17" i="10"/>
  <c r="V17" i="10"/>
  <c r="W17" i="10"/>
  <c r="X17" i="10"/>
  <c r="Y17" i="10"/>
  <c r="Z17" i="10"/>
  <c r="AA17" i="10"/>
  <c r="AB17" i="10"/>
  <c r="AE17" i="10"/>
  <c r="AF17" i="10"/>
  <c r="AG17" i="10"/>
  <c r="AH17" i="10"/>
  <c r="AI17" i="10"/>
  <c r="AN17" i="10"/>
  <c r="AO17" i="10"/>
  <c r="AP17" i="10"/>
  <c r="AQ17" i="10"/>
  <c r="AS17" i="10"/>
  <c r="AT17" i="10"/>
  <c r="AU17" i="10"/>
  <c r="AV17" i="10"/>
  <c r="AW17" i="10"/>
  <c r="AX17" i="10"/>
  <c r="AY17" i="10"/>
  <c r="AZ17" i="10"/>
  <c r="BA17" i="10"/>
  <c r="BB17" i="10"/>
  <c r="BC17" i="10"/>
  <c r="BD17" i="10"/>
  <c r="BE17" i="10"/>
  <c r="BF17" i="10"/>
  <c r="BG17" i="10"/>
  <c r="BH17" i="10"/>
  <c r="BI17" i="10"/>
  <c r="BJ17" i="10"/>
  <c r="BK17" i="10"/>
  <c r="BL17" i="10"/>
  <c r="BM17" i="10"/>
  <c r="BN17" i="10"/>
  <c r="BO17" i="10"/>
  <c r="BP17" i="10"/>
  <c r="BQ17" i="10"/>
  <c r="BR17" i="10"/>
  <c r="BS17" i="10"/>
  <c r="BT17" i="10"/>
  <c r="BU17" i="10"/>
  <c r="BV17" i="10"/>
  <c r="BW17" i="10"/>
  <c r="BX17" i="10"/>
  <c r="BY17" i="10"/>
  <c r="C18" i="10"/>
  <c r="D18" i="10"/>
  <c r="E18" i="10"/>
  <c r="F18" i="10"/>
  <c r="G18" i="10"/>
  <c r="H18" i="10"/>
  <c r="I18" i="10"/>
  <c r="J18" i="10"/>
  <c r="K18" i="10"/>
  <c r="L18" i="10"/>
  <c r="M18" i="10"/>
  <c r="N18" i="10"/>
  <c r="Q18" i="10"/>
  <c r="R18" i="10"/>
  <c r="S18" i="10"/>
  <c r="U18" i="10"/>
  <c r="V18" i="10"/>
  <c r="W18" i="10"/>
  <c r="X18" i="10"/>
  <c r="Y18" i="10"/>
  <c r="Z18" i="10"/>
  <c r="AA18" i="10"/>
  <c r="AB18" i="10"/>
  <c r="AE18" i="10"/>
  <c r="AF18" i="10"/>
  <c r="AG18" i="10"/>
  <c r="AH18" i="10"/>
  <c r="AI18" i="10"/>
  <c r="AN18" i="10"/>
  <c r="AO18" i="10"/>
  <c r="AP18" i="10"/>
  <c r="AQ18" i="10"/>
  <c r="AS18" i="10"/>
  <c r="AT18" i="10"/>
  <c r="AU18" i="10"/>
  <c r="AV18" i="10"/>
  <c r="AW18" i="10"/>
  <c r="AX18" i="10"/>
  <c r="AY18" i="10"/>
  <c r="AZ18" i="10"/>
  <c r="BA18" i="10"/>
  <c r="BB18" i="10"/>
  <c r="BC18" i="10"/>
  <c r="BD18" i="10"/>
  <c r="BE18" i="10"/>
  <c r="BF18" i="10"/>
  <c r="BG18" i="10"/>
  <c r="BH18" i="10"/>
  <c r="BI18" i="10"/>
  <c r="BJ18" i="10"/>
  <c r="BK18" i="10"/>
  <c r="BL18" i="10"/>
  <c r="BM18" i="10"/>
  <c r="BN18" i="10"/>
  <c r="BO18" i="10"/>
  <c r="BP18" i="10"/>
  <c r="BQ18" i="10"/>
  <c r="BR18" i="10"/>
  <c r="BS18" i="10"/>
  <c r="BT18" i="10"/>
  <c r="BU18" i="10"/>
  <c r="BV18" i="10"/>
  <c r="BW18" i="10"/>
  <c r="BX18" i="10"/>
  <c r="BY18" i="10"/>
  <c r="C19" i="10"/>
  <c r="D19" i="10"/>
  <c r="E19" i="10"/>
  <c r="F19" i="10"/>
  <c r="G19" i="10"/>
  <c r="H19" i="10"/>
  <c r="I19" i="10"/>
  <c r="J19" i="10"/>
  <c r="K19" i="10"/>
  <c r="L19" i="10"/>
  <c r="M19" i="10"/>
  <c r="N19" i="10"/>
  <c r="Q19" i="10"/>
  <c r="R19" i="10"/>
  <c r="S19" i="10"/>
  <c r="U19" i="10"/>
  <c r="V19" i="10"/>
  <c r="W19" i="10"/>
  <c r="X19" i="10"/>
  <c r="Y19" i="10"/>
  <c r="Z19" i="10"/>
  <c r="AA19" i="10"/>
  <c r="AB19" i="10"/>
  <c r="AE19" i="10"/>
  <c r="AF19" i="10"/>
  <c r="AG19" i="10"/>
  <c r="AH19" i="10"/>
  <c r="AI19" i="10"/>
  <c r="AN19" i="10"/>
  <c r="AO19" i="10"/>
  <c r="AP19" i="10"/>
  <c r="AQ19" i="10"/>
  <c r="AS19" i="10"/>
  <c r="AT19" i="10"/>
  <c r="AU19" i="10"/>
  <c r="AV19" i="10"/>
  <c r="AW19" i="10"/>
  <c r="AX19" i="10"/>
  <c r="AY19" i="10"/>
  <c r="AZ19" i="10"/>
  <c r="BA19" i="10"/>
  <c r="BB19" i="10"/>
  <c r="BC19" i="10"/>
  <c r="BD19" i="10"/>
  <c r="BE19" i="10"/>
  <c r="BF19" i="10"/>
  <c r="BG19" i="10"/>
  <c r="BH19" i="10"/>
  <c r="BI19" i="10"/>
  <c r="BJ19" i="10"/>
  <c r="BK19" i="10"/>
  <c r="BL19" i="10"/>
  <c r="BM19" i="10"/>
  <c r="BN19" i="10"/>
  <c r="BO19" i="10"/>
  <c r="BP19" i="10"/>
  <c r="BQ19" i="10"/>
  <c r="BR19" i="10"/>
  <c r="BS19" i="10"/>
  <c r="BT19" i="10"/>
  <c r="BU19" i="10"/>
  <c r="BV19" i="10"/>
  <c r="BW19" i="10"/>
  <c r="BX19" i="10"/>
  <c r="BY19" i="10"/>
  <c r="C20" i="10"/>
  <c r="D20" i="10"/>
  <c r="E20" i="10"/>
  <c r="F20" i="10"/>
  <c r="G20" i="10"/>
  <c r="H20" i="10"/>
  <c r="I20" i="10"/>
  <c r="J20" i="10"/>
  <c r="K20" i="10"/>
  <c r="L20" i="10"/>
  <c r="M20" i="10"/>
  <c r="N20" i="10"/>
  <c r="Q20" i="10"/>
  <c r="R20" i="10"/>
  <c r="S20" i="10"/>
  <c r="U20" i="10"/>
  <c r="V20" i="10"/>
  <c r="W20" i="10"/>
  <c r="X20" i="10"/>
  <c r="Y20" i="10"/>
  <c r="Z20" i="10"/>
  <c r="AA20" i="10"/>
  <c r="AB20" i="10"/>
  <c r="AE20" i="10"/>
  <c r="AF20" i="10"/>
  <c r="AG20" i="10"/>
  <c r="AH20" i="10"/>
  <c r="AI20" i="10"/>
  <c r="AN20" i="10"/>
  <c r="AO20" i="10"/>
  <c r="AP20" i="10"/>
  <c r="AQ20" i="10"/>
  <c r="AS20" i="10"/>
  <c r="AT20" i="10"/>
  <c r="AU20" i="10"/>
  <c r="AV20" i="10"/>
  <c r="AW20" i="10"/>
  <c r="AX20" i="10"/>
  <c r="AY20" i="10"/>
  <c r="AZ20" i="10"/>
  <c r="BA20" i="10"/>
  <c r="BB20" i="10"/>
  <c r="BC20" i="10"/>
  <c r="BD20" i="10"/>
  <c r="BE20" i="10"/>
  <c r="BF20" i="10"/>
  <c r="BG20" i="10"/>
  <c r="BH20" i="10"/>
  <c r="BI20" i="10"/>
  <c r="BJ20" i="10"/>
  <c r="BK20" i="10"/>
  <c r="BL20" i="10"/>
  <c r="BM20" i="10"/>
  <c r="BN20" i="10"/>
  <c r="BO20" i="10"/>
  <c r="BP20" i="10"/>
  <c r="BQ20" i="10"/>
  <c r="BR20" i="10"/>
  <c r="BS20" i="10"/>
  <c r="BT20" i="10"/>
  <c r="BU20" i="10"/>
  <c r="BV20" i="10"/>
  <c r="BW20" i="10"/>
  <c r="BX20" i="10"/>
  <c r="BY20" i="10"/>
  <c r="C21" i="10"/>
  <c r="D21" i="10"/>
  <c r="E21" i="10"/>
  <c r="F21" i="10"/>
  <c r="G21" i="10"/>
  <c r="H21" i="10"/>
  <c r="I21" i="10"/>
  <c r="J21" i="10"/>
  <c r="K21" i="10"/>
  <c r="L21" i="10"/>
  <c r="M21" i="10"/>
  <c r="N21" i="10"/>
  <c r="Q21" i="10"/>
  <c r="R21" i="10"/>
  <c r="S21" i="10"/>
  <c r="U21" i="10"/>
  <c r="V21" i="10"/>
  <c r="W21" i="10"/>
  <c r="X21" i="10"/>
  <c r="Y21" i="10"/>
  <c r="Z21" i="10"/>
  <c r="AA21" i="10"/>
  <c r="AB21" i="10"/>
  <c r="AE21" i="10"/>
  <c r="AF21" i="10"/>
  <c r="AG21" i="10"/>
  <c r="AH21" i="10"/>
  <c r="AI21" i="10"/>
  <c r="AN21" i="10"/>
  <c r="AO21" i="10"/>
  <c r="AP21" i="10"/>
  <c r="AQ21" i="10"/>
  <c r="AS21" i="10"/>
  <c r="AT21" i="10"/>
  <c r="AU21" i="10"/>
  <c r="AV21" i="10"/>
  <c r="AW21" i="10"/>
  <c r="AX21" i="10"/>
  <c r="AY21" i="10"/>
  <c r="AZ21" i="10"/>
  <c r="BA21" i="10"/>
  <c r="BB21" i="10"/>
  <c r="BC21" i="10"/>
  <c r="BD21" i="10"/>
  <c r="BE21" i="10"/>
  <c r="BF21" i="10"/>
  <c r="BG21" i="10"/>
  <c r="BH21" i="10"/>
  <c r="BI21" i="10"/>
  <c r="BJ21" i="10"/>
  <c r="BK21" i="10"/>
  <c r="BL21" i="10"/>
  <c r="BM21" i="10"/>
  <c r="BN21" i="10"/>
  <c r="BO21" i="10"/>
  <c r="BP21" i="10"/>
  <c r="BQ21" i="10"/>
  <c r="BR21" i="10"/>
  <c r="BS21" i="10"/>
  <c r="BT21" i="10"/>
  <c r="BU21" i="10"/>
  <c r="BV21" i="10"/>
  <c r="BW21" i="10"/>
  <c r="BX21" i="10"/>
  <c r="BY21" i="10"/>
  <c r="C22" i="10"/>
  <c r="D22" i="10"/>
  <c r="E22" i="10"/>
  <c r="F22" i="10"/>
  <c r="G22" i="10"/>
  <c r="H22" i="10"/>
  <c r="I22" i="10"/>
  <c r="J22" i="10"/>
  <c r="K22" i="10"/>
  <c r="L22" i="10"/>
  <c r="M22" i="10"/>
  <c r="N22" i="10"/>
  <c r="Q22" i="10"/>
  <c r="R22" i="10"/>
  <c r="S22" i="10"/>
  <c r="U22" i="10"/>
  <c r="V22" i="10"/>
  <c r="W22" i="10"/>
  <c r="X22" i="10"/>
  <c r="Y22" i="10"/>
  <c r="Z22" i="10"/>
  <c r="AA22" i="10"/>
  <c r="AB22" i="10"/>
  <c r="AE22" i="10"/>
  <c r="AF22" i="10"/>
  <c r="AG22" i="10"/>
  <c r="AH22" i="10"/>
  <c r="AI22" i="10"/>
  <c r="AN22" i="10"/>
  <c r="AO22" i="10"/>
  <c r="AP22" i="10"/>
  <c r="AQ22" i="10"/>
  <c r="AS22" i="10"/>
  <c r="AT22" i="10"/>
  <c r="AU22" i="10"/>
  <c r="AV22" i="10"/>
  <c r="AW22" i="10"/>
  <c r="AX22" i="10"/>
  <c r="AY22" i="10"/>
  <c r="AZ22" i="10"/>
  <c r="BA22" i="10"/>
  <c r="BB22" i="10"/>
  <c r="BC22" i="10"/>
  <c r="BD22" i="10"/>
  <c r="BE22" i="10"/>
  <c r="BF22" i="10"/>
  <c r="BG22" i="10"/>
  <c r="BH22" i="10"/>
  <c r="BI22" i="10"/>
  <c r="BJ22" i="10"/>
  <c r="BK22" i="10"/>
  <c r="BL22" i="10"/>
  <c r="BM22" i="10"/>
  <c r="BN22" i="10"/>
  <c r="BO22" i="10"/>
  <c r="BP22" i="10"/>
  <c r="BQ22" i="10"/>
  <c r="BR22" i="10"/>
  <c r="BS22" i="10"/>
  <c r="BT22" i="10"/>
  <c r="BU22" i="10"/>
  <c r="BV22" i="10"/>
  <c r="BW22" i="10"/>
  <c r="BX22" i="10"/>
  <c r="BY22" i="10"/>
  <c r="C23" i="10"/>
  <c r="D23" i="10"/>
  <c r="E23" i="10"/>
  <c r="F23" i="10"/>
  <c r="G23" i="10"/>
  <c r="H23" i="10"/>
  <c r="I23" i="10"/>
  <c r="J23" i="10"/>
  <c r="K23" i="10"/>
  <c r="L23" i="10"/>
  <c r="M23" i="10"/>
  <c r="N23" i="10"/>
  <c r="Q23" i="10"/>
  <c r="R23" i="10"/>
  <c r="S23" i="10"/>
  <c r="U23" i="10"/>
  <c r="V23" i="10"/>
  <c r="W23" i="10"/>
  <c r="X23" i="10"/>
  <c r="Y23" i="10"/>
  <c r="Z23" i="10"/>
  <c r="AA23" i="10"/>
  <c r="AB23" i="10"/>
  <c r="AE23" i="10"/>
  <c r="AF23" i="10"/>
  <c r="AG23" i="10"/>
  <c r="AH23" i="10"/>
  <c r="AI23" i="10"/>
  <c r="AN23" i="10"/>
  <c r="AO23" i="10"/>
  <c r="AP23" i="10"/>
  <c r="AQ23" i="10"/>
  <c r="AS23" i="10"/>
  <c r="AT23" i="10"/>
  <c r="AU23" i="10"/>
  <c r="AV23" i="10"/>
  <c r="AW23" i="10"/>
  <c r="AX23" i="10"/>
  <c r="AY23" i="10"/>
  <c r="AZ23" i="10"/>
  <c r="BA23" i="10"/>
  <c r="BB23" i="10"/>
  <c r="BC23" i="10"/>
  <c r="BD23" i="10"/>
  <c r="BE23" i="10"/>
  <c r="BF23" i="10"/>
  <c r="BG23" i="10"/>
  <c r="BH23" i="10"/>
  <c r="BI23" i="10"/>
  <c r="BJ23" i="10"/>
  <c r="BK23" i="10"/>
  <c r="BL23" i="10"/>
  <c r="BM23" i="10"/>
  <c r="BN23" i="10"/>
  <c r="BO23" i="10"/>
  <c r="BP23" i="10"/>
  <c r="BQ23" i="10"/>
  <c r="BR23" i="10"/>
  <c r="BS23" i="10"/>
  <c r="BT23" i="10"/>
  <c r="BU23" i="10"/>
  <c r="BV23" i="10"/>
  <c r="BW23" i="10"/>
  <c r="BX23" i="10"/>
  <c r="BY23" i="10"/>
  <c r="C24" i="10"/>
  <c r="D24" i="10"/>
  <c r="E24" i="10"/>
  <c r="F24" i="10"/>
  <c r="G24" i="10"/>
  <c r="H24" i="10"/>
  <c r="I24" i="10"/>
  <c r="J24" i="10"/>
  <c r="K24" i="10"/>
  <c r="L24" i="10"/>
  <c r="M24" i="10"/>
  <c r="N24" i="10"/>
  <c r="Q24" i="10"/>
  <c r="R24" i="10"/>
  <c r="S24" i="10"/>
  <c r="U24" i="10"/>
  <c r="V24" i="10"/>
  <c r="W24" i="10"/>
  <c r="X24" i="10"/>
  <c r="Y24" i="10"/>
  <c r="Z24" i="10"/>
  <c r="AA24" i="10"/>
  <c r="AB24" i="10"/>
  <c r="AE24" i="10"/>
  <c r="AF24" i="10"/>
  <c r="AG24" i="10"/>
  <c r="AH24" i="10"/>
  <c r="AI24" i="10"/>
  <c r="AN24" i="10"/>
  <c r="AO24" i="10"/>
  <c r="AP24" i="10"/>
  <c r="AQ24" i="10"/>
  <c r="AS24" i="10"/>
  <c r="AT24" i="10"/>
  <c r="AU24" i="10"/>
  <c r="AV24" i="10"/>
  <c r="AW24" i="10"/>
  <c r="AX24" i="10"/>
  <c r="AY24" i="10"/>
  <c r="AZ24" i="10"/>
  <c r="BA24" i="10"/>
  <c r="BB24" i="10"/>
  <c r="BC24" i="10"/>
  <c r="BD24" i="10"/>
  <c r="BE24" i="10"/>
  <c r="BF24" i="10"/>
  <c r="BG24" i="10"/>
  <c r="BH24" i="10"/>
  <c r="BI24" i="10"/>
  <c r="BJ24" i="10"/>
  <c r="BK24" i="10"/>
  <c r="BL24" i="10"/>
  <c r="BM24" i="10"/>
  <c r="BN24" i="10"/>
  <c r="BO24" i="10"/>
  <c r="BP24" i="10"/>
  <c r="BQ24" i="10"/>
  <c r="BR24" i="10"/>
  <c r="BS24" i="10"/>
  <c r="BT24" i="10"/>
  <c r="BU24" i="10"/>
  <c r="BV24" i="10"/>
  <c r="BW24" i="10"/>
  <c r="BX24" i="10"/>
  <c r="BY24" i="10"/>
  <c r="C25" i="10"/>
  <c r="D25" i="10"/>
  <c r="E25" i="10"/>
  <c r="F25" i="10"/>
  <c r="G25" i="10"/>
  <c r="H25" i="10"/>
  <c r="I25" i="10"/>
  <c r="J25" i="10"/>
  <c r="K25" i="10"/>
  <c r="L25" i="10"/>
  <c r="M25" i="10"/>
  <c r="N25" i="10"/>
  <c r="Q25" i="10"/>
  <c r="R25" i="10"/>
  <c r="S25" i="10"/>
  <c r="U25" i="10"/>
  <c r="V25" i="10"/>
  <c r="W25" i="10"/>
  <c r="X25" i="10"/>
  <c r="Y25" i="10"/>
  <c r="Z25" i="10"/>
  <c r="AA25" i="10"/>
  <c r="AB25" i="10"/>
  <c r="AE25" i="10"/>
  <c r="AF25" i="10"/>
  <c r="AG25" i="10"/>
  <c r="AH25" i="10"/>
  <c r="AI25" i="10"/>
  <c r="AN25" i="10"/>
  <c r="AO25" i="10"/>
  <c r="AP25" i="10"/>
  <c r="AQ25" i="10"/>
  <c r="AS25" i="10"/>
  <c r="AT25" i="10"/>
  <c r="AU25" i="10"/>
  <c r="AV25" i="10"/>
  <c r="AW25" i="10"/>
  <c r="AX25" i="10"/>
  <c r="AY25" i="10"/>
  <c r="AZ25" i="10"/>
  <c r="BA25" i="10"/>
  <c r="BB25" i="10"/>
  <c r="BC25" i="10"/>
  <c r="BD25" i="10"/>
  <c r="BE25" i="10"/>
  <c r="BF25" i="10"/>
  <c r="BG25" i="10"/>
  <c r="BH25" i="10"/>
  <c r="BI25" i="10"/>
  <c r="BJ25" i="10"/>
  <c r="BK25" i="10"/>
  <c r="BL25" i="10"/>
  <c r="BM25" i="10"/>
  <c r="BN25" i="10"/>
  <c r="BO25" i="10"/>
  <c r="BP25" i="10"/>
  <c r="BQ25" i="10"/>
  <c r="BR25" i="10"/>
  <c r="BS25" i="10"/>
  <c r="BT25" i="10"/>
  <c r="BU25" i="10"/>
  <c r="BV25" i="10"/>
  <c r="BW25" i="10"/>
  <c r="BX25" i="10"/>
  <c r="BY25" i="10"/>
  <c r="C26" i="10"/>
  <c r="D26" i="10"/>
  <c r="E26" i="10"/>
  <c r="F26" i="10"/>
  <c r="G26" i="10"/>
  <c r="H26" i="10"/>
  <c r="I26" i="10"/>
  <c r="J26" i="10"/>
  <c r="K26" i="10"/>
  <c r="L26" i="10"/>
  <c r="M26" i="10"/>
  <c r="N26" i="10"/>
  <c r="Q26" i="10"/>
  <c r="R26" i="10"/>
  <c r="S26" i="10"/>
  <c r="U26" i="10"/>
  <c r="V26" i="10"/>
  <c r="W26" i="10"/>
  <c r="X26" i="10"/>
  <c r="Y26" i="10"/>
  <c r="Z26" i="10"/>
  <c r="AA26" i="10"/>
  <c r="AB26" i="10"/>
  <c r="AE26" i="10"/>
  <c r="AF26" i="10"/>
  <c r="AG26" i="10"/>
  <c r="AH26" i="10"/>
  <c r="AI26" i="10"/>
  <c r="AN26" i="10"/>
  <c r="AO26" i="10"/>
  <c r="AP26" i="10"/>
  <c r="AQ26" i="10"/>
  <c r="AS26" i="10"/>
  <c r="AT26" i="10"/>
  <c r="AU26" i="10"/>
  <c r="AV26" i="10"/>
  <c r="AW26" i="10"/>
  <c r="AX26" i="10"/>
  <c r="AY26" i="10"/>
  <c r="AZ26" i="10"/>
  <c r="BA26" i="10"/>
  <c r="BB26" i="10"/>
  <c r="BC26" i="10"/>
  <c r="BD26" i="10"/>
  <c r="BE26" i="10"/>
  <c r="BF26" i="10"/>
  <c r="BG26" i="10"/>
  <c r="BH26" i="10"/>
  <c r="BI26" i="10"/>
  <c r="BJ26" i="10"/>
  <c r="BK26" i="10"/>
  <c r="BL26" i="10"/>
  <c r="BM26" i="10"/>
  <c r="BN26" i="10"/>
  <c r="BO26" i="10"/>
  <c r="BP26" i="10"/>
  <c r="BQ26" i="10"/>
  <c r="BR26" i="10"/>
  <c r="BS26" i="10"/>
  <c r="BT26" i="10"/>
  <c r="BU26" i="10"/>
  <c r="BV26" i="10"/>
  <c r="BW26" i="10"/>
  <c r="BX26" i="10"/>
  <c r="BY26" i="10"/>
  <c r="C27" i="10"/>
  <c r="D27" i="10"/>
  <c r="E27" i="10"/>
  <c r="F27" i="10"/>
  <c r="G27" i="10"/>
  <c r="H27" i="10"/>
  <c r="I27" i="10"/>
  <c r="J27" i="10"/>
  <c r="K27" i="10"/>
  <c r="L27" i="10"/>
  <c r="M27" i="10"/>
  <c r="N27" i="10"/>
  <c r="Q27" i="10"/>
  <c r="R27" i="10"/>
  <c r="S27" i="10"/>
  <c r="U27" i="10"/>
  <c r="V27" i="10"/>
  <c r="W27" i="10"/>
  <c r="X27" i="10"/>
  <c r="Y27" i="10"/>
  <c r="Z27" i="10"/>
  <c r="AA27" i="10"/>
  <c r="AB27" i="10"/>
  <c r="AE27" i="10"/>
  <c r="AF27" i="10"/>
  <c r="AG27" i="10"/>
  <c r="AH27" i="10"/>
  <c r="AI27" i="10"/>
  <c r="AN27" i="10"/>
  <c r="AO27" i="10"/>
  <c r="AP27" i="10"/>
  <c r="AQ27" i="10"/>
  <c r="AS27" i="10"/>
  <c r="AT27" i="10"/>
  <c r="AU27" i="10"/>
  <c r="AV27" i="10"/>
  <c r="AW27" i="10"/>
  <c r="AX27" i="10"/>
  <c r="AY27" i="10"/>
  <c r="AZ27" i="10"/>
  <c r="BA27" i="10"/>
  <c r="BB27" i="10"/>
  <c r="BC27" i="10"/>
  <c r="BD27" i="10"/>
  <c r="BE27" i="10"/>
  <c r="BF27" i="10"/>
  <c r="BG27" i="10"/>
  <c r="BH27" i="10"/>
  <c r="BI27" i="10"/>
  <c r="BJ27" i="10"/>
  <c r="BK27" i="10"/>
  <c r="BL27" i="10"/>
  <c r="BM27" i="10"/>
  <c r="BN27" i="10"/>
  <c r="BO27" i="10"/>
  <c r="BP27" i="10"/>
  <c r="BQ27" i="10"/>
  <c r="BR27" i="10"/>
  <c r="BS27" i="10"/>
  <c r="BT27" i="10"/>
  <c r="BU27" i="10"/>
  <c r="BV27" i="10"/>
  <c r="BW27" i="10"/>
  <c r="BX27" i="10"/>
  <c r="BY27" i="10"/>
  <c r="C28" i="10"/>
  <c r="D28" i="10"/>
  <c r="E28" i="10"/>
  <c r="F28" i="10"/>
  <c r="G28" i="10"/>
  <c r="H28" i="10"/>
  <c r="I28" i="10"/>
  <c r="J28" i="10"/>
  <c r="K28" i="10"/>
  <c r="L28" i="10"/>
  <c r="M28" i="10"/>
  <c r="N28" i="10"/>
  <c r="Q28" i="10"/>
  <c r="R28" i="10"/>
  <c r="S28" i="10"/>
  <c r="U28" i="10"/>
  <c r="V28" i="10"/>
  <c r="W28" i="10"/>
  <c r="X28" i="10"/>
  <c r="Y28" i="10"/>
  <c r="Z28" i="10"/>
  <c r="AA28" i="10"/>
  <c r="AB28" i="10"/>
  <c r="AE28" i="10"/>
  <c r="AF28" i="10"/>
  <c r="AG28" i="10"/>
  <c r="AH28" i="10"/>
  <c r="AI28" i="10"/>
  <c r="AN28" i="10"/>
  <c r="AO28" i="10"/>
  <c r="AP28" i="10"/>
  <c r="AQ28" i="10"/>
  <c r="AS28" i="10"/>
  <c r="AT28" i="10"/>
  <c r="AU28" i="10"/>
  <c r="AV28" i="10"/>
  <c r="AW28" i="10"/>
  <c r="AX28" i="10"/>
  <c r="AY28" i="10"/>
  <c r="AZ28" i="10"/>
  <c r="BA28" i="10"/>
  <c r="BB28" i="10"/>
  <c r="BC28" i="10"/>
  <c r="BD28" i="10"/>
  <c r="BE28" i="10"/>
  <c r="BF28" i="10"/>
  <c r="BG28" i="10"/>
  <c r="BH28" i="10"/>
  <c r="BI28" i="10"/>
  <c r="BJ28" i="10"/>
  <c r="BK28" i="10"/>
  <c r="BL28" i="10"/>
  <c r="BM28" i="10"/>
  <c r="BN28" i="10"/>
  <c r="BO28" i="10"/>
  <c r="BP28" i="10"/>
  <c r="BQ28" i="10"/>
  <c r="BR28" i="10"/>
  <c r="BS28" i="10"/>
  <c r="BT28" i="10"/>
  <c r="BU28" i="10"/>
  <c r="BV28" i="10"/>
  <c r="BW28" i="10"/>
  <c r="BX28" i="10"/>
  <c r="BY28" i="10"/>
  <c r="C29" i="10"/>
  <c r="D29" i="10"/>
  <c r="E29" i="10"/>
  <c r="F29" i="10"/>
  <c r="G29" i="10"/>
  <c r="H29" i="10"/>
  <c r="I29" i="10"/>
  <c r="J29" i="10"/>
  <c r="K29" i="10"/>
  <c r="L29" i="10"/>
  <c r="M29" i="10"/>
  <c r="N29" i="10"/>
  <c r="Q29" i="10"/>
  <c r="R29" i="10"/>
  <c r="S29" i="10"/>
  <c r="U29" i="10"/>
  <c r="V29" i="10"/>
  <c r="W29" i="10"/>
  <c r="X29" i="10"/>
  <c r="Y29" i="10"/>
  <c r="Z29" i="10"/>
  <c r="AA29" i="10"/>
  <c r="AB29" i="10"/>
  <c r="AE29" i="10"/>
  <c r="AF29" i="10"/>
  <c r="AG29" i="10"/>
  <c r="AH29" i="10"/>
  <c r="AI29" i="10"/>
  <c r="AN29" i="10"/>
  <c r="AO29" i="10"/>
  <c r="AP29" i="10"/>
  <c r="AQ29" i="10"/>
  <c r="AS29" i="10"/>
  <c r="AT29" i="10"/>
  <c r="AU29" i="10"/>
  <c r="AV29" i="10"/>
  <c r="AW29" i="10"/>
  <c r="AX29" i="10"/>
  <c r="AY29" i="10"/>
  <c r="AZ29" i="10"/>
  <c r="BA29" i="10"/>
  <c r="BB29" i="10"/>
  <c r="BC29" i="10"/>
  <c r="BD29" i="10"/>
  <c r="BE29" i="10"/>
  <c r="BF29" i="10"/>
  <c r="BG29" i="10"/>
  <c r="BH29" i="10"/>
  <c r="BI29" i="10"/>
  <c r="BJ29" i="10"/>
  <c r="BK29" i="10"/>
  <c r="BL29" i="10"/>
  <c r="BM29" i="10"/>
  <c r="BN29" i="10"/>
  <c r="BO29" i="10"/>
  <c r="BP29" i="10"/>
  <c r="BQ29" i="10"/>
  <c r="BR29" i="10"/>
  <c r="BS29" i="10"/>
  <c r="BT29" i="10"/>
  <c r="BU29" i="10"/>
  <c r="BV29" i="10"/>
  <c r="BW29" i="10"/>
  <c r="BX29" i="10"/>
  <c r="BY29" i="10"/>
  <c r="C30" i="10"/>
  <c r="D30" i="10"/>
  <c r="E30" i="10"/>
  <c r="F30" i="10"/>
  <c r="G30" i="10"/>
  <c r="H30" i="10"/>
  <c r="I30" i="10"/>
  <c r="J30" i="10"/>
  <c r="K30" i="10"/>
  <c r="L30" i="10"/>
  <c r="M30" i="10"/>
  <c r="N30" i="10"/>
  <c r="Q30" i="10"/>
  <c r="R30" i="10"/>
  <c r="S30" i="10"/>
  <c r="U30" i="10"/>
  <c r="V30" i="10"/>
  <c r="W30" i="10"/>
  <c r="X30" i="10"/>
  <c r="Y30" i="10"/>
  <c r="Z30" i="10"/>
  <c r="AA30" i="10"/>
  <c r="AB30" i="10"/>
  <c r="AE30" i="10"/>
  <c r="AF30" i="10"/>
  <c r="AG30" i="10"/>
  <c r="AH30" i="10"/>
  <c r="AI30" i="10"/>
  <c r="AN30" i="10"/>
  <c r="AO30" i="10"/>
  <c r="AP30" i="10"/>
  <c r="AQ30" i="10"/>
  <c r="AS30" i="10"/>
  <c r="AT30" i="10"/>
  <c r="AU30" i="10"/>
  <c r="AV30" i="10"/>
  <c r="AW30" i="10"/>
  <c r="AX30" i="10"/>
  <c r="AY30" i="10"/>
  <c r="AZ30" i="10"/>
  <c r="BA30" i="10"/>
  <c r="BB30" i="10"/>
  <c r="BC30" i="10"/>
  <c r="BD30" i="10"/>
  <c r="BE30" i="10"/>
  <c r="BF30" i="10"/>
  <c r="BG30" i="10"/>
  <c r="BH30" i="10"/>
  <c r="BI30" i="10"/>
  <c r="BJ30" i="10"/>
  <c r="BK30" i="10"/>
  <c r="BL30" i="10"/>
  <c r="BM30" i="10"/>
  <c r="BN30" i="10"/>
  <c r="BO30" i="10"/>
  <c r="BP30" i="10"/>
  <c r="BQ30" i="10"/>
  <c r="BR30" i="10"/>
  <c r="BS30" i="10"/>
  <c r="BT30" i="10"/>
  <c r="BU30" i="10"/>
  <c r="BV30" i="10"/>
  <c r="BW30" i="10"/>
  <c r="BX30" i="10"/>
  <c r="BY30" i="10"/>
  <c r="C31" i="10"/>
  <c r="D31" i="10"/>
  <c r="E31" i="10"/>
  <c r="F31" i="10"/>
  <c r="G31" i="10"/>
  <c r="H31" i="10"/>
  <c r="I31" i="10"/>
  <c r="J31" i="10"/>
  <c r="K31" i="10"/>
  <c r="L31" i="10"/>
  <c r="M31" i="10"/>
  <c r="N31" i="10"/>
  <c r="Q31" i="10"/>
  <c r="R31" i="10"/>
  <c r="S31" i="10"/>
  <c r="U31" i="10"/>
  <c r="V31" i="10"/>
  <c r="W31" i="10"/>
  <c r="X31" i="10"/>
  <c r="Y31" i="10"/>
  <c r="Z31" i="10"/>
  <c r="AA31" i="10"/>
  <c r="AB31" i="10"/>
  <c r="AE31" i="10"/>
  <c r="AF31" i="10"/>
  <c r="AG31" i="10"/>
  <c r="AH31" i="10"/>
  <c r="AI31" i="10"/>
  <c r="AN31" i="10"/>
  <c r="AO31" i="10"/>
  <c r="AP31" i="10"/>
  <c r="AQ31" i="10"/>
  <c r="AS31" i="10"/>
  <c r="AT31" i="10"/>
  <c r="AU31" i="10"/>
  <c r="AV31" i="10"/>
  <c r="AW31" i="10"/>
  <c r="AX31" i="10"/>
  <c r="AY31" i="10"/>
  <c r="AZ31" i="10"/>
  <c r="BA31" i="10"/>
  <c r="BB31" i="10"/>
  <c r="BC31" i="10"/>
  <c r="BD31" i="10"/>
  <c r="BE31" i="10"/>
  <c r="BF31" i="10"/>
  <c r="BG31" i="10"/>
  <c r="BH31" i="10"/>
  <c r="BI31" i="10"/>
  <c r="BJ31" i="10"/>
  <c r="BK31" i="10"/>
  <c r="BL31" i="10"/>
  <c r="BM31" i="10"/>
  <c r="BN31" i="10"/>
  <c r="BO31" i="10"/>
  <c r="BP31" i="10"/>
  <c r="BQ31" i="10"/>
  <c r="BR31" i="10"/>
  <c r="BS31" i="10"/>
  <c r="BT31" i="10"/>
  <c r="BU31" i="10"/>
  <c r="BV31" i="10"/>
  <c r="BW31" i="10"/>
  <c r="BX31" i="10"/>
  <c r="BY31" i="10"/>
  <c r="C32" i="10"/>
  <c r="D32" i="10"/>
  <c r="E32" i="10"/>
  <c r="F32" i="10"/>
  <c r="G32" i="10"/>
  <c r="H32" i="10"/>
  <c r="I32" i="10"/>
  <c r="J32" i="10"/>
  <c r="K32" i="10"/>
  <c r="L32" i="10"/>
  <c r="M32" i="10"/>
  <c r="N32" i="10"/>
  <c r="Q32" i="10"/>
  <c r="R32" i="10"/>
  <c r="S32" i="10"/>
  <c r="U32" i="10"/>
  <c r="V32" i="10"/>
  <c r="W32" i="10"/>
  <c r="X32" i="10"/>
  <c r="Y32" i="10"/>
  <c r="Z32" i="10"/>
  <c r="AA32" i="10"/>
  <c r="AB32" i="10"/>
  <c r="AE32" i="10"/>
  <c r="AF32" i="10"/>
  <c r="AG32" i="10"/>
  <c r="AH32" i="10"/>
  <c r="AI32" i="10"/>
  <c r="AN32" i="10"/>
  <c r="AO32" i="10"/>
  <c r="AP32" i="10"/>
  <c r="AQ32" i="10"/>
  <c r="AS32" i="10"/>
  <c r="AT32" i="10"/>
  <c r="AU32" i="10"/>
  <c r="AV32" i="10"/>
  <c r="AW32" i="10"/>
  <c r="AX32" i="10"/>
  <c r="AY32" i="10"/>
  <c r="AZ32" i="10"/>
  <c r="BA32" i="10"/>
  <c r="BB32" i="10"/>
  <c r="BC32" i="10"/>
  <c r="BD32" i="10"/>
  <c r="BE32" i="10"/>
  <c r="BF32" i="10"/>
  <c r="BG32" i="10"/>
  <c r="BH32" i="10"/>
  <c r="BI32" i="10"/>
  <c r="BJ32" i="10"/>
  <c r="BK32" i="10"/>
  <c r="BL32" i="10"/>
  <c r="BM32" i="10"/>
  <c r="BN32" i="10"/>
  <c r="BO32" i="10"/>
  <c r="BP32" i="10"/>
  <c r="BQ32" i="10"/>
  <c r="BR32" i="10"/>
  <c r="BS32" i="10"/>
  <c r="BT32" i="10"/>
  <c r="BU32" i="10"/>
  <c r="BV32" i="10"/>
  <c r="BW32" i="10"/>
  <c r="BX32" i="10"/>
  <c r="BY32" i="10"/>
  <c r="C33" i="10"/>
  <c r="D33" i="10"/>
  <c r="E33" i="10"/>
  <c r="F33" i="10"/>
  <c r="G33" i="10"/>
  <c r="H33" i="10"/>
  <c r="I33" i="10"/>
  <c r="J33" i="10"/>
  <c r="K33" i="10"/>
  <c r="L33" i="10"/>
  <c r="M33" i="10"/>
  <c r="N33" i="10"/>
  <c r="Q33" i="10"/>
  <c r="R33" i="10"/>
  <c r="S33" i="10"/>
  <c r="U33" i="10"/>
  <c r="V33" i="10"/>
  <c r="W33" i="10"/>
  <c r="X33" i="10"/>
  <c r="Y33" i="10"/>
  <c r="Z33" i="10"/>
  <c r="AA33" i="10"/>
  <c r="AB33" i="10"/>
  <c r="AE33" i="10"/>
  <c r="AF33" i="10"/>
  <c r="AG33" i="10"/>
  <c r="AH33" i="10"/>
  <c r="AI33" i="10"/>
  <c r="AN33" i="10"/>
  <c r="AO33" i="10"/>
  <c r="AP33" i="10"/>
  <c r="AQ33" i="10"/>
  <c r="AS33" i="10"/>
  <c r="AT33" i="10"/>
  <c r="AU33" i="10"/>
  <c r="AV33" i="10"/>
  <c r="AW33" i="10"/>
  <c r="AX33" i="10"/>
  <c r="AY33" i="10"/>
  <c r="AZ33" i="10"/>
  <c r="BA33" i="10"/>
  <c r="BB33" i="10"/>
  <c r="BC33" i="10"/>
  <c r="BD33" i="10"/>
  <c r="BE33" i="10"/>
  <c r="BF33" i="10"/>
  <c r="BG33" i="10"/>
  <c r="BH33" i="10"/>
  <c r="BI33" i="10"/>
  <c r="BJ33" i="10"/>
  <c r="BK33" i="10"/>
  <c r="BL33" i="10"/>
  <c r="BM33" i="10"/>
  <c r="BN33" i="10"/>
  <c r="BO33" i="10"/>
  <c r="BP33" i="10"/>
  <c r="BQ33" i="10"/>
  <c r="BR33" i="10"/>
  <c r="BS33" i="10"/>
  <c r="BT33" i="10"/>
  <c r="BU33" i="10"/>
  <c r="BV33" i="10"/>
  <c r="BW33" i="10"/>
  <c r="BX33" i="10"/>
  <c r="BY33" i="10"/>
  <c r="C34" i="10"/>
  <c r="D34" i="10"/>
  <c r="E34" i="10"/>
  <c r="F34" i="10"/>
  <c r="G34" i="10"/>
  <c r="H34" i="10"/>
  <c r="I34" i="10"/>
  <c r="J34" i="10"/>
  <c r="K34" i="10"/>
  <c r="L34" i="10"/>
  <c r="M34" i="10"/>
  <c r="N34" i="10"/>
  <c r="Q34" i="10"/>
  <c r="R34" i="10"/>
  <c r="S34" i="10"/>
  <c r="U34" i="10"/>
  <c r="V34" i="10"/>
  <c r="W34" i="10"/>
  <c r="X34" i="10"/>
  <c r="Y34" i="10"/>
  <c r="Z34" i="10"/>
  <c r="AA34" i="10"/>
  <c r="AB34" i="10"/>
  <c r="AE34" i="10"/>
  <c r="AF34" i="10"/>
  <c r="AG34" i="10"/>
  <c r="AH34" i="10"/>
  <c r="AI34" i="10"/>
  <c r="AN34" i="10"/>
  <c r="AO34" i="10"/>
  <c r="AP34" i="10"/>
  <c r="AQ34" i="10"/>
  <c r="AS34" i="10"/>
  <c r="AT34" i="10"/>
  <c r="AU34" i="10"/>
  <c r="AV34" i="10"/>
  <c r="AW34" i="10"/>
  <c r="AX34" i="10"/>
  <c r="AY34" i="10"/>
  <c r="AZ34" i="10"/>
  <c r="BA34" i="10"/>
  <c r="BB34" i="10"/>
  <c r="BC34" i="10"/>
  <c r="BD34" i="10"/>
  <c r="BE34" i="10"/>
  <c r="BF34" i="10"/>
  <c r="BG34" i="10"/>
  <c r="BH34" i="10"/>
  <c r="BI34" i="10"/>
  <c r="BJ34" i="10"/>
  <c r="BK34" i="10"/>
  <c r="BL34" i="10"/>
  <c r="BM34" i="10"/>
  <c r="BN34" i="10"/>
  <c r="BO34" i="10"/>
  <c r="BP34" i="10"/>
  <c r="BQ34" i="10"/>
  <c r="BR34" i="10"/>
  <c r="BS34" i="10"/>
  <c r="BT34" i="10"/>
  <c r="BU34" i="10"/>
  <c r="BV34" i="10"/>
  <c r="BW34" i="10"/>
  <c r="BX34" i="10"/>
  <c r="BY34" i="10"/>
  <c r="C35" i="10"/>
  <c r="D35" i="10"/>
  <c r="E35" i="10"/>
  <c r="F35" i="10"/>
  <c r="G35" i="10"/>
  <c r="H35" i="10"/>
  <c r="I35" i="10"/>
  <c r="J35" i="10"/>
  <c r="K35" i="10"/>
  <c r="L35" i="10"/>
  <c r="M35" i="10"/>
  <c r="N35" i="10"/>
  <c r="Q35" i="10"/>
  <c r="R35" i="10"/>
  <c r="S35" i="10"/>
  <c r="U35" i="10"/>
  <c r="V35" i="10"/>
  <c r="W35" i="10"/>
  <c r="X35" i="10"/>
  <c r="Y35" i="10"/>
  <c r="Z35" i="10"/>
  <c r="AA35" i="10"/>
  <c r="AB35" i="10"/>
  <c r="AE35" i="10"/>
  <c r="AF35" i="10"/>
  <c r="AG35" i="10"/>
  <c r="AH35" i="10"/>
  <c r="AI35" i="10"/>
  <c r="AN35" i="10"/>
  <c r="AO35" i="10"/>
  <c r="AP35" i="10"/>
  <c r="AQ35" i="10"/>
  <c r="AS35" i="10"/>
  <c r="AT35" i="10"/>
  <c r="AU35" i="10"/>
  <c r="AV35" i="10"/>
  <c r="AW35" i="10"/>
  <c r="AX35" i="10"/>
  <c r="AY35" i="10"/>
  <c r="AZ35" i="10"/>
  <c r="BA35" i="10"/>
  <c r="BB35" i="10"/>
  <c r="BC35" i="10"/>
  <c r="BD35" i="10"/>
  <c r="BE35" i="10"/>
  <c r="BF35" i="10"/>
  <c r="BG35" i="10"/>
  <c r="BH35" i="10"/>
  <c r="BI35" i="10"/>
  <c r="BJ35" i="10"/>
  <c r="BK35" i="10"/>
  <c r="BL35" i="10"/>
  <c r="BM35" i="10"/>
  <c r="BN35" i="10"/>
  <c r="BO35" i="10"/>
  <c r="BP35" i="10"/>
  <c r="BQ35" i="10"/>
  <c r="BR35" i="10"/>
  <c r="BS35" i="10"/>
  <c r="BT35" i="10"/>
  <c r="BU35" i="10"/>
  <c r="BV35" i="10"/>
  <c r="BW35" i="10"/>
  <c r="BX35" i="10"/>
  <c r="BY35" i="10"/>
  <c r="C36" i="10"/>
  <c r="D36" i="10"/>
  <c r="E36" i="10"/>
  <c r="F36" i="10"/>
  <c r="G36" i="10"/>
  <c r="H36" i="10"/>
  <c r="I36" i="10"/>
  <c r="J36" i="10"/>
  <c r="K36" i="10"/>
  <c r="L36" i="10"/>
  <c r="M36" i="10"/>
  <c r="N36" i="10"/>
  <c r="Q36" i="10"/>
  <c r="R36" i="10"/>
  <c r="S36" i="10"/>
  <c r="U36" i="10"/>
  <c r="V36" i="10"/>
  <c r="W36" i="10"/>
  <c r="X36" i="10"/>
  <c r="Y36" i="10"/>
  <c r="Z36" i="10"/>
  <c r="AA36" i="10"/>
  <c r="AB36" i="10"/>
  <c r="AE36" i="10"/>
  <c r="AF36" i="10"/>
  <c r="AG36" i="10"/>
  <c r="AH36" i="10"/>
  <c r="AI36" i="10"/>
  <c r="AN36" i="10"/>
  <c r="AO36" i="10"/>
  <c r="AP36" i="10"/>
  <c r="AQ36" i="10"/>
  <c r="AS36" i="10"/>
  <c r="AT36" i="10"/>
  <c r="AU36" i="10"/>
  <c r="AV36" i="10"/>
  <c r="AW36" i="10"/>
  <c r="AX36" i="10"/>
  <c r="AY36" i="10"/>
  <c r="AZ36" i="10"/>
  <c r="BA36" i="10"/>
  <c r="BB36" i="10"/>
  <c r="BC36" i="10"/>
  <c r="BD36" i="10"/>
  <c r="BE36" i="10"/>
  <c r="BF36" i="10"/>
  <c r="BG36" i="10"/>
  <c r="BH36" i="10"/>
  <c r="BI36" i="10"/>
  <c r="BJ36" i="10"/>
  <c r="BK36" i="10"/>
  <c r="BL36" i="10"/>
  <c r="BM36" i="10"/>
  <c r="BN36" i="10"/>
  <c r="BO36" i="10"/>
  <c r="BP36" i="10"/>
  <c r="BQ36" i="10"/>
  <c r="BR36" i="10"/>
  <c r="BS36" i="10"/>
  <c r="BT36" i="10"/>
  <c r="BU36" i="10"/>
  <c r="BV36" i="10"/>
  <c r="BW36" i="10"/>
  <c r="BX36" i="10"/>
  <c r="BY36" i="10"/>
  <c r="C37" i="10"/>
  <c r="D37" i="10"/>
  <c r="E37" i="10"/>
  <c r="F37" i="10"/>
  <c r="G37" i="10"/>
  <c r="H37" i="10"/>
  <c r="I37" i="10"/>
  <c r="J37" i="10"/>
  <c r="K37" i="10"/>
  <c r="L37" i="10"/>
  <c r="M37" i="10"/>
  <c r="N37" i="10"/>
  <c r="Q37" i="10"/>
  <c r="R37" i="10"/>
  <c r="S37" i="10"/>
  <c r="U37" i="10"/>
  <c r="V37" i="10"/>
  <c r="W37" i="10"/>
  <c r="X37" i="10"/>
  <c r="Y37" i="10"/>
  <c r="Z37" i="10"/>
  <c r="AA37" i="10"/>
  <c r="AB37" i="10"/>
  <c r="AE37" i="10"/>
  <c r="AF37" i="10"/>
  <c r="AG37" i="10"/>
  <c r="AH37" i="10"/>
  <c r="AI37" i="10"/>
  <c r="AN37" i="10"/>
  <c r="AO37" i="10"/>
  <c r="AP37" i="10"/>
  <c r="AQ37" i="10"/>
  <c r="AS37" i="10"/>
  <c r="AT37" i="10"/>
  <c r="AU37" i="10"/>
  <c r="AV37" i="10"/>
  <c r="AW37" i="10"/>
  <c r="AX37" i="10"/>
  <c r="AY37" i="10"/>
  <c r="AZ37" i="10"/>
  <c r="BA37" i="10"/>
  <c r="BB37" i="10"/>
  <c r="BC37" i="10"/>
  <c r="BD37" i="10"/>
  <c r="BE37" i="10"/>
  <c r="BF37" i="10"/>
  <c r="BG37" i="10"/>
  <c r="BH37" i="10"/>
  <c r="BI37" i="10"/>
  <c r="BJ37" i="10"/>
  <c r="BK37" i="10"/>
  <c r="BL37" i="10"/>
  <c r="BM37" i="10"/>
  <c r="BN37" i="10"/>
  <c r="BO37" i="10"/>
  <c r="BP37" i="10"/>
  <c r="BQ37" i="10"/>
  <c r="BR37" i="10"/>
  <c r="BS37" i="10"/>
  <c r="BT37" i="10"/>
  <c r="BU37" i="10"/>
  <c r="BV37" i="10"/>
  <c r="BW37" i="10"/>
  <c r="BX37" i="10"/>
  <c r="BY37" i="10"/>
  <c r="C38" i="10"/>
  <c r="D38" i="10"/>
  <c r="E38" i="10"/>
  <c r="F38" i="10"/>
  <c r="G38" i="10"/>
  <c r="H38" i="10"/>
  <c r="I38" i="10"/>
  <c r="J38" i="10"/>
  <c r="K38" i="10"/>
  <c r="L38" i="10"/>
  <c r="M38" i="10"/>
  <c r="N38" i="10"/>
  <c r="Q38" i="10"/>
  <c r="R38" i="10"/>
  <c r="S38" i="10"/>
  <c r="U38" i="10"/>
  <c r="V38" i="10"/>
  <c r="W38" i="10"/>
  <c r="X38" i="10"/>
  <c r="Y38" i="10"/>
  <c r="Z38" i="10"/>
  <c r="AA38" i="10"/>
  <c r="AB38" i="10"/>
  <c r="AE38" i="10"/>
  <c r="AF38" i="10"/>
  <c r="AG38" i="10"/>
  <c r="AH38" i="10"/>
  <c r="AI38" i="10"/>
  <c r="AN38" i="10"/>
  <c r="AO38" i="10"/>
  <c r="AP38" i="10"/>
  <c r="AQ38" i="10"/>
  <c r="AS38" i="10"/>
  <c r="AT38" i="10"/>
  <c r="AU38" i="10"/>
  <c r="AV38" i="10"/>
  <c r="AW38" i="10"/>
  <c r="AX38" i="10"/>
  <c r="AY38" i="10"/>
  <c r="AZ38" i="10"/>
  <c r="BA38" i="10"/>
  <c r="BB38" i="10"/>
  <c r="BC38" i="10"/>
  <c r="BD38" i="10"/>
  <c r="BE38" i="10"/>
  <c r="BF38" i="10"/>
  <c r="BG38" i="10"/>
  <c r="BH38" i="10"/>
  <c r="BI38" i="10"/>
  <c r="BJ38" i="10"/>
  <c r="BK38" i="10"/>
  <c r="BL38" i="10"/>
  <c r="BM38" i="10"/>
  <c r="BN38" i="10"/>
  <c r="BO38" i="10"/>
  <c r="BP38" i="10"/>
  <c r="BQ38" i="10"/>
  <c r="BR38" i="10"/>
  <c r="BS38" i="10"/>
  <c r="BT38" i="10"/>
  <c r="BU38" i="10"/>
  <c r="BV38" i="10"/>
  <c r="BW38" i="10"/>
  <c r="BX38" i="10"/>
  <c r="BY38" i="10"/>
  <c r="C39" i="10"/>
  <c r="D39" i="10"/>
  <c r="E39" i="10"/>
  <c r="F39" i="10"/>
  <c r="G39" i="10"/>
  <c r="H39" i="10"/>
  <c r="I39" i="10"/>
  <c r="J39" i="10"/>
  <c r="K39" i="10"/>
  <c r="L39" i="10"/>
  <c r="M39" i="10"/>
  <c r="N39" i="10"/>
  <c r="Q39" i="10"/>
  <c r="R39" i="10"/>
  <c r="S39" i="10"/>
  <c r="U39" i="10"/>
  <c r="V39" i="10"/>
  <c r="W39" i="10"/>
  <c r="X39" i="10"/>
  <c r="Y39" i="10"/>
  <c r="Z39" i="10"/>
  <c r="AA39" i="10"/>
  <c r="AB39" i="10"/>
  <c r="AE39" i="10"/>
  <c r="AF39" i="10"/>
  <c r="AG39" i="10"/>
  <c r="AH39" i="10"/>
  <c r="AI39" i="10"/>
  <c r="AN39" i="10"/>
  <c r="AO39" i="10"/>
  <c r="AP39" i="10"/>
  <c r="AQ39" i="10"/>
  <c r="AS39" i="10"/>
  <c r="AT39" i="10"/>
  <c r="AU39" i="10"/>
  <c r="AV39" i="10"/>
  <c r="AW39" i="10"/>
  <c r="AX39" i="10"/>
  <c r="AY39" i="10"/>
  <c r="AZ39" i="10"/>
  <c r="BA39" i="10"/>
  <c r="BB39" i="10"/>
  <c r="BC39" i="10"/>
  <c r="BD39" i="10"/>
  <c r="BE39" i="10"/>
  <c r="BF39" i="10"/>
  <c r="BG39" i="10"/>
  <c r="BH39" i="10"/>
  <c r="BI39" i="10"/>
  <c r="BJ39" i="10"/>
  <c r="BK39" i="10"/>
  <c r="BL39" i="10"/>
  <c r="BM39" i="10"/>
  <c r="BN39" i="10"/>
  <c r="BO39" i="10"/>
  <c r="BP39" i="10"/>
  <c r="BQ39" i="10"/>
  <c r="BR39" i="10"/>
  <c r="BS39" i="10"/>
  <c r="BT39" i="10"/>
  <c r="BU39" i="10"/>
  <c r="BV39" i="10"/>
  <c r="BW39" i="10"/>
  <c r="BX39" i="10"/>
  <c r="BY39" i="10"/>
  <c r="C40" i="10"/>
  <c r="D40" i="10"/>
  <c r="E40" i="10"/>
  <c r="F40" i="10"/>
  <c r="G40" i="10"/>
  <c r="H40" i="10"/>
  <c r="I40" i="10"/>
  <c r="J40" i="10"/>
  <c r="K40" i="10"/>
  <c r="L40" i="10"/>
  <c r="M40" i="10"/>
  <c r="N40" i="10"/>
  <c r="Q40" i="10"/>
  <c r="R40" i="10"/>
  <c r="S40" i="10"/>
  <c r="U40" i="10"/>
  <c r="V40" i="10"/>
  <c r="W40" i="10"/>
  <c r="X40" i="10"/>
  <c r="Y40" i="10"/>
  <c r="Z40" i="10"/>
  <c r="AA40" i="10"/>
  <c r="AB40" i="10"/>
  <c r="AE40" i="10"/>
  <c r="AF40" i="10"/>
  <c r="AG40" i="10"/>
  <c r="AH40" i="10"/>
  <c r="AI40" i="10"/>
  <c r="AN40" i="10"/>
  <c r="AO40" i="10"/>
  <c r="AP40" i="10"/>
  <c r="AQ40" i="10"/>
  <c r="AS40" i="10"/>
  <c r="AT40" i="10"/>
  <c r="AU40" i="10"/>
  <c r="AV40" i="10"/>
  <c r="AW40" i="10"/>
  <c r="AX40" i="10"/>
  <c r="AY40" i="10"/>
  <c r="AZ40" i="10"/>
  <c r="BA40" i="10"/>
  <c r="BB40" i="10"/>
  <c r="BC40" i="10"/>
  <c r="BD40" i="10"/>
  <c r="BE40" i="10"/>
  <c r="BF40" i="10"/>
  <c r="BG40" i="10"/>
  <c r="BH40" i="10"/>
  <c r="BI40" i="10"/>
  <c r="BJ40" i="10"/>
  <c r="BK40" i="10"/>
  <c r="BL40" i="10"/>
  <c r="BM40" i="10"/>
  <c r="BN40" i="10"/>
  <c r="BO40" i="10"/>
  <c r="BP40" i="10"/>
  <c r="BQ40" i="10"/>
  <c r="BR40" i="10"/>
  <c r="BS40" i="10"/>
  <c r="BT40" i="10"/>
  <c r="BU40" i="10"/>
  <c r="BV40" i="10"/>
  <c r="BW40" i="10"/>
  <c r="BX40" i="10"/>
  <c r="BY40" i="10"/>
  <c r="C41" i="10"/>
  <c r="D41" i="10"/>
  <c r="E41" i="10"/>
  <c r="F41" i="10"/>
  <c r="G41" i="10"/>
  <c r="H41" i="10"/>
  <c r="I41" i="10"/>
  <c r="J41" i="10"/>
  <c r="K41" i="10"/>
  <c r="L41" i="10"/>
  <c r="M41" i="10"/>
  <c r="N41" i="10"/>
  <c r="Q41" i="10"/>
  <c r="R41" i="10"/>
  <c r="S41" i="10"/>
  <c r="U41" i="10"/>
  <c r="V41" i="10"/>
  <c r="W41" i="10"/>
  <c r="X41" i="10"/>
  <c r="Y41" i="10"/>
  <c r="Z41" i="10"/>
  <c r="AA41" i="10"/>
  <c r="AB41" i="10"/>
  <c r="AE41" i="10"/>
  <c r="AF41" i="10"/>
  <c r="AG41" i="10"/>
  <c r="AH41" i="10"/>
  <c r="AI41" i="10"/>
  <c r="AN41" i="10"/>
  <c r="AO41" i="10"/>
  <c r="AP41" i="10"/>
  <c r="AQ41" i="10"/>
  <c r="AS41" i="10"/>
  <c r="AT41" i="10"/>
  <c r="AU41" i="10"/>
  <c r="AV41" i="10"/>
  <c r="AW41" i="10"/>
  <c r="AX41" i="10"/>
  <c r="AY41" i="10"/>
  <c r="AZ41" i="10"/>
  <c r="BA41" i="10"/>
  <c r="BB41" i="10"/>
  <c r="BC41" i="10"/>
  <c r="BD41" i="10"/>
  <c r="BE41" i="10"/>
  <c r="BF41" i="10"/>
  <c r="BG41" i="10"/>
  <c r="BH41" i="10"/>
  <c r="BI41" i="10"/>
  <c r="BJ41" i="10"/>
  <c r="BK41" i="10"/>
  <c r="BL41" i="10"/>
  <c r="BM41" i="10"/>
  <c r="BN41" i="10"/>
  <c r="BO41" i="10"/>
  <c r="BP41" i="10"/>
  <c r="BQ41" i="10"/>
  <c r="BR41" i="10"/>
  <c r="BS41" i="10"/>
  <c r="BT41" i="10"/>
  <c r="BU41" i="10"/>
  <c r="BV41" i="10"/>
  <c r="BW41" i="10"/>
  <c r="BX41" i="10"/>
  <c r="BY41" i="10"/>
  <c r="C42" i="10"/>
  <c r="D42" i="10"/>
  <c r="E42" i="10"/>
  <c r="F42" i="10"/>
  <c r="G42" i="10"/>
  <c r="H42" i="10"/>
  <c r="I42" i="10"/>
  <c r="J42" i="10"/>
  <c r="K42" i="10"/>
  <c r="L42" i="10"/>
  <c r="M42" i="10"/>
  <c r="N42" i="10"/>
  <c r="Q42" i="10"/>
  <c r="R42" i="10"/>
  <c r="S42" i="10"/>
  <c r="U42" i="10"/>
  <c r="V42" i="10"/>
  <c r="W42" i="10"/>
  <c r="X42" i="10"/>
  <c r="Y42" i="10"/>
  <c r="Z42" i="10"/>
  <c r="AA42" i="10"/>
  <c r="AB42" i="10"/>
  <c r="AE42" i="10"/>
  <c r="AF42" i="10"/>
  <c r="AG42" i="10"/>
  <c r="AH42" i="10"/>
  <c r="AI42" i="10"/>
  <c r="AN42" i="10"/>
  <c r="AO42" i="10"/>
  <c r="AP42" i="10"/>
  <c r="AQ42" i="10"/>
  <c r="AS42" i="10"/>
  <c r="AT42" i="10"/>
  <c r="AU42" i="10"/>
  <c r="AV42" i="10"/>
  <c r="AW42" i="10"/>
  <c r="AX42" i="10"/>
  <c r="AY42" i="10"/>
  <c r="AZ42" i="10"/>
  <c r="BA42" i="10"/>
  <c r="BB42" i="10"/>
  <c r="BC42" i="10"/>
  <c r="BD42" i="10"/>
  <c r="BE42" i="10"/>
  <c r="BF42" i="10"/>
  <c r="BG42" i="10"/>
  <c r="BH42" i="10"/>
  <c r="BI42" i="10"/>
  <c r="BJ42" i="10"/>
  <c r="BK42" i="10"/>
  <c r="BL42" i="10"/>
  <c r="BM42" i="10"/>
  <c r="BN42" i="10"/>
  <c r="BO42" i="10"/>
  <c r="BP42" i="10"/>
  <c r="BQ42" i="10"/>
  <c r="BR42" i="10"/>
  <c r="BS42" i="10"/>
  <c r="BT42" i="10"/>
  <c r="BU42" i="10"/>
  <c r="BV42" i="10"/>
  <c r="BW42" i="10"/>
  <c r="BX42" i="10"/>
  <c r="BY42" i="10"/>
  <c r="C43" i="10"/>
  <c r="D43" i="10"/>
  <c r="E43" i="10"/>
  <c r="F43" i="10"/>
  <c r="G43" i="10"/>
  <c r="H43" i="10"/>
  <c r="I43" i="10"/>
  <c r="J43" i="10"/>
  <c r="K43" i="10"/>
  <c r="L43" i="10"/>
  <c r="M43" i="10"/>
  <c r="N43" i="10"/>
  <c r="Q43" i="10"/>
  <c r="R43" i="10"/>
  <c r="S43" i="10"/>
  <c r="U43" i="10"/>
  <c r="V43" i="10"/>
  <c r="W43" i="10"/>
  <c r="X43" i="10"/>
  <c r="Y43" i="10"/>
  <c r="Z43" i="10"/>
  <c r="AA43" i="10"/>
  <c r="AB43" i="10"/>
  <c r="AE43" i="10"/>
  <c r="AF43" i="10"/>
  <c r="AG43" i="10"/>
  <c r="AH43" i="10"/>
  <c r="AI43" i="10"/>
  <c r="AN43" i="10"/>
  <c r="AO43" i="10"/>
  <c r="AP43" i="10"/>
  <c r="AQ43" i="10"/>
  <c r="AS43" i="10"/>
  <c r="AT43" i="10"/>
  <c r="AU43" i="10"/>
  <c r="AV43" i="10"/>
  <c r="AW43" i="10"/>
  <c r="AX43" i="10"/>
  <c r="AY43" i="10"/>
  <c r="AZ43" i="10"/>
  <c r="BA43" i="10"/>
  <c r="BB43" i="10"/>
  <c r="BC43" i="10"/>
  <c r="BD43" i="10"/>
  <c r="BE43" i="10"/>
  <c r="BF43" i="10"/>
  <c r="BG43" i="10"/>
  <c r="BH43" i="10"/>
  <c r="BI43" i="10"/>
  <c r="BJ43" i="10"/>
  <c r="BK43" i="10"/>
  <c r="BL43" i="10"/>
  <c r="BM43" i="10"/>
  <c r="BN43" i="10"/>
  <c r="BO43" i="10"/>
  <c r="BP43" i="10"/>
  <c r="BQ43" i="10"/>
  <c r="BR43" i="10"/>
  <c r="BS43" i="10"/>
  <c r="BT43" i="10"/>
  <c r="BU43" i="10"/>
  <c r="BV43" i="10"/>
  <c r="BW43" i="10"/>
  <c r="BX43" i="10"/>
  <c r="BY43" i="10"/>
  <c r="C44" i="10"/>
  <c r="D44" i="10"/>
  <c r="E44" i="10"/>
  <c r="F44" i="10"/>
  <c r="G44" i="10"/>
  <c r="H44" i="10"/>
  <c r="I44" i="10"/>
  <c r="J44" i="10"/>
  <c r="K44" i="10"/>
  <c r="L44" i="10"/>
  <c r="M44" i="10"/>
  <c r="N44" i="10"/>
  <c r="Q44" i="10"/>
  <c r="R44" i="10"/>
  <c r="S44" i="10"/>
  <c r="U44" i="10"/>
  <c r="V44" i="10"/>
  <c r="W44" i="10"/>
  <c r="X44" i="10"/>
  <c r="Y44" i="10"/>
  <c r="Z44" i="10"/>
  <c r="AA44" i="10"/>
  <c r="AB44" i="10"/>
  <c r="AE44" i="10"/>
  <c r="AF44" i="10"/>
  <c r="AG44" i="10"/>
  <c r="AH44" i="10"/>
  <c r="AI44" i="10"/>
  <c r="AN44" i="10"/>
  <c r="AO44" i="10"/>
  <c r="AP44" i="10"/>
  <c r="AQ44" i="10"/>
  <c r="AS44" i="10"/>
  <c r="AT44" i="10"/>
  <c r="AU44" i="10"/>
  <c r="AV44" i="10"/>
  <c r="AW44" i="10"/>
  <c r="AX44" i="10"/>
  <c r="AY44" i="10"/>
  <c r="AZ44" i="10"/>
  <c r="BA44" i="10"/>
  <c r="BB44" i="10"/>
  <c r="BC44" i="10"/>
  <c r="BD44" i="10"/>
  <c r="BE44" i="10"/>
  <c r="BF44" i="10"/>
  <c r="BG44" i="10"/>
  <c r="BH44" i="10"/>
  <c r="BI44" i="10"/>
  <c r="BJ44" i="10"/>
  <c r="BK44" i="10"/>
  <c r="BL44" i="10"/>
  <c r="BM44" i="10"/>
  <c r="BN44" i="10"/>
  <c r="BO44" i="10"/>
  <c r="BP44" i="10"/>
  <c r="BQ44" i="10"/>
  <c r="BR44" i="10"/>
  <c r="BS44" i="10"/>
  <c r="BT44" i="10"/>
  <c r="BU44" i="10"/>
  <c r="BV44" i="10"/>
  <c r="BW44" i="10"/>
  <c r="BX44" i="10"/>
  <c r="BY44" i="10"/>
  <c r="C45" i="10"/>
  <c r="D45" i="10"/>
  <c r="E45" i="10"/>
  <c r="F45" i="10"/>
  <c r="G45" i="10"/>
  <c r="H45" i="10"/>
  <c r="I45" i="10"/>
  <c r="J45" i="10"/>
  <c r="K45" i="10"/>
  <c r="L45" i="10"/>
  <c r="M45" i="10"/>
  <c r="N45" i="10"/>
  <c r="Q45" i="10"/>
  <c r="R45" i="10"/>
  <c r="S45" i="10"/>
  <c r="U45" i="10"/>
  <c r="V45" i="10"/>
  <c r="W45" i="10"/>
  <c r="X45" i="10"/>
  <c r="Y45" i="10"/>
  <c r="Z45" i="10"/>
  <c r="AA45" i="10"/>
  <c r="AB45" i="10"/>
  <c r="AE45" i="10"/>
  <c r="AF45" i="10"/>
  <c r="AG45" i="10"/>
  <c r="AH45" i="10"/>
  <c r="AI45" i="10"/>
  <c r="AN45" i="10"/>
  <c r="AO45" i="10"/>
  <c r="AP45" i="10"/>
  <c r="AQ45" i="10"/>
  <c r="AS45" i="10"/>
  <c r="AT45" i="10"/>
  <c r="AU45" i="10"/>
  <c r="AV45" i="10"/>
  <c r="AW45" i="10"/>
  <c r="AX45" i="10"/>
  <c r="AY45" i="10"/>
  <c r="AZ45" i="10"/>
  <c r="BA45" i="10"/>
  <c r="BB45" i="10"/>
  <c r="BC45" i="10"/>
  <c r="BD45" i="10"/>
  <c r="BE45" i="10"/>
  <c r="BF45" i="10"/>
  <c r="BG45" i="10"/>
  <c r="BH45" i="10"/>
  <c r="BI45" i="10"/>
  <c r="BJ45" i="10"/>
  <c r="BK45" i="10"/>
  <c r="BL45" i="10"/>
  <c r="BM45" i="10"/>
  <c r="BN45" i="10"/>
  <c r="BO45" i="10"/>
  <c r="BP45" i="10"/>
  <c r="BQ45" i="10"/>
  <c r="BR45" i="10"/>
  <c r="BS45" i="10"/>
  <c r="BT45" i="10"/>
  <c r="BU45" i="10"/>
  <c r="BV45" i="10"/>
  <c r="BW45" i="10"/>
  <c r="BX45" i="10"/>
  <c r="BY45" i="10"/>
  <c r="C46" i="10"/>
  <c r="D46" i="10"/>
  <c r="E46" i="10"/>
  <c r="F46" i="10"/>
  <c r="G46" i="10"/>
  <c r="H46" i="10"/>
  <c r="I46" i="10"/>
  <c r="J46" i="10"/>
  <c r="K46" i="10"/>
  <c r="L46" i="10"/>
  <c r="M46" i="10"/>
  <c r="N46" i="10"/>
  <c r="Q46" i="10"/>
  <c r="R46" i="10"/>
  <c r="S46" i="10"/>
  <c r="U46" i="10"/>
  <c r="V46" i="10"/>
  <c r="W46" i="10"/>
  <c r="X46" i="10"/>
  <c r="Y46" i="10"/>
  <c r="Z46" i="10"/>
  <c r="AA46" i="10"/>
  <c r="AB46" i="10"/>
  <c r="AE46" i="10"/>
  <c r="AF46" i="10"/>
  <c r="AG46" i="10"/>
  <c r="AH46" i="10"/>
  <c r="AI46" i="10"/>
  <c r="AN46" i="10"/>
  <c r="AO46" i="10"/>
  <c r="AP46" i="10"/>
  <c r="AQ46" i="10"/>
  <c r="AS46" i="10"/>
  <c r="AT46" i="10"/>
  <c r="AU46" i="10"/>
  <c r="AV46" i="10"/>
  <c r="AW46" i="10"/>
  <c r="AX46" i="10"/>
  <c r="AY46" i="10"/>
  <c r="AZ46" i="10"/>
  <c r="BA46" i="10"/>
  <c r="BB46" i="10"/>
  <c r="BC46" i="10"/>
  <c r="BD46" i="10"/>
  <c r="BE46" i="10"/>
  <c r="BF46" i="10"/>
  <c r="BG46" i="10"/>
  <c r="BH46" i="10"/>
  <c r="BI46" i="10"/>
  <c r="BJ46" i="10"/>
  <c r="BK46" i="10"/>
  <c r="BL46" i="10"/>
  <c r="BM46" i="10"/>
  <c r="BN46" i="10"/>
  <c r="BO46" i="10"/>
  <c r="BP46" i="10"/>
  <c r="BQ46" i="10"/>
  <c r="BR46" i="10"/>
  <c r="BS46" i="10"/>
  <c r="BT46" i="10"/>
  <c r="BU46" i="10"/>
  <c r="BV46" i="10"/>
  <c r="BW46" i="10"/>
  <c r="BX46" i="10"/>
  <c r="BY46" i="10"/>
  <c r="C47" i="10"/>
  <c r="D47" i="10"/>
  <c r="E47" i="10"/>
  <c r="F47" i="10"/>
  <c r="G47" i="10"/>
  <c r="H47" i="10"/>
  <c r="I47" i="10"/>
  <c r="J47" i="10"/>
  <c r="K47" i="10"/>
  <c r="L47" i="10"/>
  <c r="M47" i="10"/>
  <c r="N47" i="10"/>
  <c r="Q47" i="10"/>
  <c r="R47" i="10"/>
  <c r="S47" i="10"/>
  <c r="U47" i="10"/>
  <c r="V47" i="10"/>
  <c r="W47" i="10"/>
  <c r="X47" i="10"/>
  <c r="Y47" i="10"/>
  <c r="Z47" i="10"/>
  <c r="AA47" i="10"/>
  <c r="AB47" i="10"/>
  <c r="AE47" i="10"/>
  <c r="AF47" i="10"/>
  <c r="AG47" i="10"/>
  <c r="AH47" i="10"/>
  <c r="AI47" i="10"/>
  <c r="AN47" i="10"/>
  <c r="AO47" i="10"/>
  <c r="AP47" i="10"/>
  <c r="AQ47" i="10"/>
  <c r="AS47" i="10"/>
  <c r="AT47" i="10"/>
  <c r="AU47" i="10"/>
  <c r="AV47" i="10"/>
  <c r="AW47" i="10"/>
  <c r="AX47" i="10"/>
  <c r="AY47" i="10"/>
  <c r="AZ47" i="10"/>
  <c r="BA47" i="10"/>
  <c r="BB47" i="10"/>
  <c r="BC47" i="10"/>
  <c r="BD47" i="10"/>
  <c r="BE47" i="10"/>
  <c r="BF47" i="10"/>
  <c r="BG47" i="10"/>
  <c r="BH47" i="10"/>
  <c r="BI47" i="10"/>
  <c r="BJ47" i="10"/>
  <c r="BK47" i="10"/>
  <c r="BL47" i="10"/>
  <c r="BM47" i="10"/>
  <c r="BN47" i="10"/>
  <c r="BO47" i="10"/>
  <c r="BP47" i="10"/>
  <c r="BQ47" i="10"/>
  <c r="BR47" i="10"/>
  <c r="BS47" i="10"/>
  <c r="BT47" i="10"/>
  <c r="BU47" i="10"/>
  <c r="BV47" i="10"/>
  <c r="BW47" i="10"/>
  <c r="BX47" i="10"/>
  <c r="BY47" i="10"/>
  <c r="C48" i="10"/>
  <c r="D48" i="10"/>
  <c r="E48" i="10"/>
  <c r="F48" i="10"/>
  <c r="G48" i="10"/>
  <c r="H48" i="10"/>
  <c r="I48" i="10"/>
  <c r="J48" i="10"/>
  <c r="K48" i="10"/>
  <c r="L48" i="10"/>
  <c r="M48" i="10"/>
  <c r="N48" i="10"/>
  <c r="Q48" i="10"/>
  <c r="R48" i="10"/>
  <c r="S48" i="10"/>
  <c r="U48" i="10"/>
  <c r="V48" i="10"/>
  <c r="W48" i="10"/>
  <c r="X48" i="10"/>
  <c r="Y48" i="10"/>
  <c r="Z48" i="10"/>
  <c r="AA48" i="10"/>
  <c r="AB48" i="10"/>
  <c r="AE48" i="10"/>
  <c r="AF48" i="10"/>
  <c r="AG48" i="10"/>
  <c r="AH48" i="10"/>
  <c r="AI48" i="10"/>
  <c r="AN48" i="10"/>
  <c r="AO48" i="10"/>
  <c r="AP48" i="10"/>
  <c r="AQ48" i="10"/>
  <c r="AS48" i="10"/>
  <c r="AT48" i="10"/>
  <c r="AU48" i="10"/>
  <c r="AV48" i="10"/>
  <c r="AW48" i="10"/>
  <c r="AX48" i="10"/>
  <c r="AY48" i="10"/>
  <c r="AZ48" i="10"/>
  <c r="BA48" i="10"/>
  <c r="BB48" i="10"/>
  <c r="BC48" i="10"/>
  <c r="BD48" i="10"/>
  <c r="BE48" i="10"/>
  <c r="BF48" i="10"/>
  <c r="BG48" i="10"/>
  <c r="BH48" i="10"/>
  <c r="BI48" i="10"/>
  <c r="BJ48" i="10"/>
  <c r="BK48" i="10"/>
  <c r="BL48" i="10"/>
  <c r="BM48" i="10"/>
  <c r="BN48" i="10"/>
  <c r="BO48" i="10"/>
  <c r="BP48" i="10"/>
  <c r="BQ48" i="10"/>
  <c r="BR48" i="10"/>
  <c r="BS48" i="10"/>
  <c r="BT48" i="10"/>
  <c r="BU48" i="10"/>
  <c r="BV48" i="10"/>
  <c r="BW48" i="10"/>
  <c r="BX48" i="10"/>
  <c r="BY48" i="10"/>
  <c r="C49" i="10"/>
  <c r="D49" i="10"/>
  <c r="E49" i="10"/>
  <c r="F49" i="10"/>
  <c r="G49" i="10"/>
  <c r="H49" i="10"/>
  <c r="I49" i="10"/>
  <c r="J49" i="10"/>
  <c r="K49" i="10"/>
  <c r="L49" i="10"/>
  <c r="M49" i="10"/>
  <c r="N49" i="10"/>
  <c r="Q49" i="10"/>
  <c r="R49" i="10"/>
  <c r="S49" i="10"/>
  <c r="U49" i="10"/>
  <c r="V49" i="10"/>
  <c r="W49" i="10"/>
  <c r="X49" i="10"/>
  <c r="Y49" i="10"/>
  <c r="Z49" i="10"/>
  <c r="AA49" i="10"/>
  <c r="AB49" i="10"/>
  <c r="AE49" i="10"/>
  <c r="AF49" i="10"/>
  <c r="AG49" i="10"/>
  <c r="AH49" i="10"/>
  <c r="AI49" i="10"/>
  <c r="AN49" i="10"/>
  <c r="AO49" i="10"/>
  <c r="AP49" i="10"/>
  <c r="AQ49" i="10"/>
  <c r="AS49" i="10"/>
  <c r="AT49" i="10"/>
  <c r="AU49" i="10"/>
  <c r="AV49" i="10"/>
  <c r="AW49" i="10"/>
  <c r="AX49" i="10"/>
  <c r="AY49" i="10"/>
  <c r="AZ49" i="10"/>
  <c r="BA49" i="10"/>
  <c r="BB49" i="10"/>
  <c r="BC49" i="10"/>
  <c r="BD49" i="10"/>
  <c r="BE49" i="10"/>
  <c r="BF49" i="10"/>
  <c r="BG49" i="10"/>
  <c r="BH49" i="10"/>
  <c r="BI49" i="10"/>
  <c r="BJ49" i="10"/>
  <c r="BK49" i="10"/>
  <c r="BL49" i="10"/>
  <c r="BM49" i="10"/>
  <c r="BN49" i="10"/>
  <c r="BO49" i="10"/>
  <c r="BP49" i="10"/>
  <c r="BQ49" i="10"/>
  <c r="BR49" i="10"/>
  <c r="BS49" i="10"/>
  <c r="BT49" i="10"/>
  <c r="BU49" i="10"/>
  <c r="BV49" i="10"/>
  <c r="BW49" i="10"/>
  <c r="BX49" i="10"/>
  <c r="BY49" i="10"/>
  <c r="C50" i="10"/>
  <c r="D50" i="10"/>
  <c r="E50" i="10"/>
  <c r="F50" i="10"/>
  <c r="G50" i="10"/>
  <c r="H50" i="10"/>
  <c r="I50" i="10"/>
  <c r="J50" i="10"/>
  <c r="K50" i="10"/>
  <c r="L50" i="10"/>
  <c r="M50" i="10"/>
  <c r="N50" i="10"/>
  <c r="Q50" i="10"/>
  <c r="R50" i="10"/>
  <c r="S50" i="10"/>
  <c r="U50" i="10"/>
  <c r="V50" i="10"/>
  <c r="W50" i="10"/>
  <c r="X50" i="10"/>
  <c r="Y50" i="10"/>
  <c r="Z50" i="10"/>
  <c r="AA50" i="10"/>
  <c r="AB50" i="10"/>
  <c r="AE50" i="10"/>
  <c r="AF50" i="10"/>
  <c r="AG50" i="10"/>
  <c r="AH50" i="10"/>
  <c r="AI50" i="10"/>
  <c r="AN50" i="10"/>
  <c r="AO50" i="10"/>
  <c r="AP50" i="10"/>
  <c r="AQ50" i="10"/>
  <c r="AS50" i="10"/>
  <c r="AT50" i="10"/>
  <c r="AU50" i="10"/>
  <c r="AV50" i="10"/>
  <c r="AW50" i="10"/>
  <c r="AX50" i="10"/>
  <c r="AY50" i="10"/>
  <c r="AZ50" i="10"/>
  <c r="BA50" i="10"/>
  <c r="BB50" i="10"/>
  <c r="BC50" i="10"/>
  <c r="BD50" i="10"/>
  <c r="BE50" i="10"/>
  <c r="BF50" i="10"/>
  <c r="BG50" i="10"/>
  <c r="BH50" i="10"/>
  <c r="BI50" i="10"/>
  <c r="BJ50" i="10"/>
  <c r="BK50" i="10"/>
  <c r="BL50" i="10"/>
  <c r="BM50" i="10"/>
  <c r="BN50" i="10"/>
  <c r="BO50" i="10"/>
  <c r="BP50" i="10"/>
  <c r="BQ50" i="10"/>
  <c r="BR50" i="10"/>
  <c r="BS50" i="10"/>
  <c r="BT50" i="10"/>
  <c r="BU50" i="10"/>
  <c r="BV50" i="10"/>
  <c r="BW50" i="10"/>
  <c r="BX50" i="10"/>
  <c r="BY50" i="10"/>
  <c r="C51" i="10"/>
  <c r="D51" i="10"/>
  <c r="E51" i="10"/>
  <c r="F51" i="10"/>
  <c r="G51" i="10"/>
  <c r="H51" i="10"/>
  <c r="I51" i="10"/>
  <c r="J51" i="10"/>
  <c r="K51" i="10"/>
  <c r="L51" i="10"/>
  <c r="M51" i="10"/>
  <c r="N51" i="10"/>
  <c r="Q51" i="10"/>
  <c r="R51" i="10"/>
  <c r="S51" i="10"/>
  <c r="U51" i="10"/>
  <c r="V51" i="10"/>
  <c r="W51" i="10"/>
  <c r="X51" i="10"/>
  <c r="Y51" i="10"/>
  <c r="Z51" i="10"/>
  <c r="AA51" i="10"/>
  <c r="AB51" i="10"/>
  <c r="AE51" i="10"/>
  <c r="AF51" i="10"/>
  <c r="AG51" i="10"/>
  <c r="AH51" i="10"/>
  <c r="AI51" i="10"/>
  <c r="AN51" i="10"/>
  <c r="AO51" i="10"/>
  <c r="AP51" i="10"/>
  <c r="AQ51" i="10"/>
  <c r="AS51" i="10"/>
  <c r="AT51" i="10"/>
  <c r="AU51" i="10"/>
  <c r="AV51" i="10"/>
  <c r="AW51" i="10"/>
  <c r="AX51" i="10"/>
  <c r="AY51" i="10"/>
  <c r="AZ51" i="10"/>
  <c r="BA51" i="10"/>
  <c r="BB51" i="10"/>
  <c r="BC51" i="10"/>
  <c r="BD51" i="10"/>
  <c r="BE51" i="10"/>
  <c r="BF51" i="10"/>
  <c r="BG51" i="10"/>
  <c r="BH51" i="10"/>
  <c r="BI51" i="10"/>
  <c r="BJ51" i="10"/>
  <c r="BK51" i="10"/>
  <c r="BL51" i="10"/>
  <c r="BM51" i="10"/>
  <c r="BN51" i="10"/>
  <c r="BO51" i="10"/>
  <c r="BP51" i="10"/>
  <c r="BQ51" i="10"/>
  <c r="BR51" i="10"/>
  <c r="BS51" i="10"/>
  <c r="BT51" i="10"/>
  <c r="BU51" i="10"/>
  <c r="BV51" i="10"/>
  <c r="BW51" i="10"/>
  <c r="BX51" i="10"/>
  <c r="BY51" i="10"/>
  <c r="C52" i="10"/>
  <c r="D52" i="10"/>
  <c r="E52" i="10"/>
  <c r="F52" i="10"/>
  <c r="G52" i="10"/>
  <c r="H52" i="10"/>
  <c r="I52" i="10"/>
  <c r="J52" i="10"/>
  <c r="K52" i="10"/>
  <c r="L52" i="10"/>
  <c r="M52" i="10"/>
  <c r="N52" i="10"/>
  <c r="Q52" i="10"/>
  <c r="R52" i="10"/>
  <c r="S52" i="10"/>
  <c r="U52" i="10"/>
  <c r="V52" i="10"/>
  <c r="W52" i="10"/>
  <c r="X52" i="10"/>
  <c r="Y52" i="10"/>
  <c r="Z52" i="10"/>
  <c r="AA52" i="10"/>
  <c r="AB52" i="10"/>
  <c r="AE52" i="10"/>
  <c r="AF52" i="10"/>
  <c r="AG52" i="10"/>
  <c r="AH52" i="10"/>
  <c r="AI52" i="10"/>
  <c r="AN52" i="10"/>
  <c r="AO52" i="10"/>
  <c r="AP52" i="10"/>
  <c r="AQ52" i="10"/>
  <c r="AS52" i="10"/>
  <c r="AT52" i="10"/>
  <c r="AU52" i="10"/>
  <c r="AV52" i="10"/>
  <c r="AW52" i="10"/>
  <c r="AX52" i="10"/>
  <c r="AY52" i="10"/>
  <c r="AZ52" i="10"/>
  <c r="BA52" i="10"/>
  <c r="BB52" i="10"/>
  <c r="BC52" i="10"/>
  <c r="BD52" i="10"/>
  <c r="BE52" i="10"/>
  <c r="BF52" i="10"/>
  <c r="BG52" i="10"/>
  <c r="BH52" i="10"/>
  <c r="BI52" i="10"/>
  <c r="BJ52" i="10"/>
  <c r="BK52" i="10"/>
  <c r="BL52" i="10"/>
  <c r="BM52" i="10"/>
  <c r="BN52" i="10"/>
  <c r="BO52" i="10"/>
  <c r="BP52" i="10"/>
  <c r="BQ52" i="10"/>
  <c r="BR52" i="10"/>
  <c r="BS52" i="10"/>
  <c r="BT52" i="10"/>
  <c r="BU52" i="10"/>
  <c r="BV52" i="10"/>
  <c r="BW52" i="10"/>
  <c r="BX52" i="10"/>
  <c r="BY52" i="10"/>
  <c r="C53" i="10"/>
  <c r="D53" i="10"/>
  <c r="E53" i="10"/>
  <c r="F53" i="10"/>
  <c r="G53" i="10"/>
  <c r="H53" i="10"/>
  <c r="I53" i="10"/>
  <c r="J53" i="10"/>
  <c r="K53" i="10"/>
  <c r="L53" i="10"/>
  <c r="M53" i="10"/>
  <c r="N53" i="10"/>
  <c r="Q53" i="10"/>
  <c r="R53" i="10"/>
  <c r="S53" i="10"/>
  <c r="U53" i="10"/>
  <c r="V53" i="10"/>
  <c r="W53" i="10"/>
  <c r="X53" i="10"/>
  <c r="Y53" i="10"/>
  <c r="Z53" i="10"/>
  <c r="AA53" i="10"/>
  <c r="AB53" i="10"/>
  <c r="AE53" i="10"/>
  <c r="AF53" i="10"/>
  <c r="AG53" i="10"/>
  <c r="AH53" i="10"/>
  <c r="AI53" i="10"/>
  <c r="AN53" i="10"/>
  <c r="AO53" i="10"/>
  <c r="AP53" i="10"/>
  <c r="AQ53" i="10"/>
  <c r="AS53" i="10"/>
  <c r="AT53" i="10"/>
  <c r="AU53" i="10"/>
  <c r="AV53" i="10"/>
  <c r="AW53" i="10"/>
  <c r="AX53" i="10"/>
  <c r="AY53" i="10"/>
  <c r="AZ53" i="10"/>
  <c r="BA53" i="10"/>
  <c r="BB53" i="10"/>
  <c r="BC53" i="10"/>
  <c r="BD53" i="10"/>
  <c r="BE53" i="10"/>
  <c r="BF53" i="10"/>
  <c r="BG53" i="10"/>
  <c r="BH53" i="10"/>
  <c r="BI53" i="10"/>
  <c r="BJ53" i="10"/>
  <c r="BK53" i="10"/>
  <c r="BL53" i="10"/>
  <c r="BM53" i="10"/>
  <c r="BN53" i="10"/>
  <c r="BO53" i="10"/>
  <c r="BP53" i="10"/>
  <c r="BQ53" i="10"/>
  <c r="BR53" i="10"/>
  <c r="BS53" i="10"/>
  <c r="BT53" i="10"/>
  <c r="BU53" i="10"/>
  <c r="BV53" i="10"/>
  <c r="BW53" i="10"/>
  <c r="BX53" i="10"/>
  <c r="BY53" i="10"/>
  <c r="C54" i="10"/>
  <c r="D54" i="10"/>
  <c r="E54" i="10"/>
  <c r="F54" i="10"/>
  <c r="G54" i="10"/>
  <c r="H54" i="10"/>
  <c r="I54" i="10"/>
  <c r="J54" i="10"/>
  <c r="K54" i="10"/>
  <c r="L54" i="10"/>
  <c r="M54" i="10"/>
  <c r="N54" i="10"/>
  <c r="Q54" i="10"/>
  <c r="R54" i="10"/>
  <c r="S54" i="10"/>
  <c r="U54" i="10"/>
  <c r="V54" i="10"/>
  <c r="W54" i="10"/>
  <c r="X54" i="10"/>
  <c r="Y54" i="10"/>
  <c r="Z54" i="10"/>
  <c r="AA54" i="10"/>
  <c r="AB54" i="10"/>
  <c r="AE54" i="10"/>
  <c r="AF54" i="10"/>
  <c r="AG54" i="10"/>
  <c r="AH54" i="10"/>
  <c r="AI54" i="10"/>
  <c r="AN54" i="10"/>
  <c r="AO54" i="10"/>
  <c r="AP54" i="10"/>
  <c r="AQ54" i="10"/>
  <c r="AS54" i="10"/>
  <c r="AT54" i="10"/>
  <c r="AU54" i="10"/>
  <c r="AV54" i="10"/>
  <c r="AW54" i="10"/>
  <c r="AX54" i="10"/>
  <c r="AY54" i="10"/>
  <c r="AZ54" i="10"/>
  <c r="BA54" i="10"/>
  <c r="BB54" i="10"/>
  <c r="BC54" i="10"/>
  <c r="BD54" i="10"/>
  <c r="BE54" i="10"/>
  <c r="BF54" i="10"/>
  <c r="BG54" i="10"/>
  <c r="BH54" i="10"/>
  <c r="BI54" i="10"/>
  <c r="BJ54" i="10"/>
  <c r="BK54" i="10"/>
  <c r="BL54" i="10"/>
  <c r="BM54" i="10"/>
  <c r="BN54" i="10"/>
  <c r="BO54" i="10"/>
  <c r="BP54" i="10"/>
  <c r="BQ54" i="10"/>
  <c r="BR54" i="10"/>
  <c r="BS54" i="10"/>
  <c r="BT54" i="10"/>
  <c r="BU54" i="10"/>
  <c r="BV54" i="10"/>
  <c r="BW54" i="10"/>
  <c r="BX54" i="10"/>
  <c r="BY54" i="10"/>
  <c r="C55" i="10"/>
  <c r="D55" i="10"/>
  <c r="E55" i="10"/>
  <c r="F55" i="10"/>
  <c r="G55" i="10"/>
  <c r="H55" i="10"/>
  <c r="I55" i="10"/>
  <c r="J55" i="10"/>
  <c r="K55" i="10"/>
  <c r="L55" i="10"/>
  <c r="M55" i="10"/>
  <c r="N55" i="10"/>
  <c r="Q55" i="10"/>
  <c r="R55" i="10"/>
  <c r="S55" i="10"/>
  <c r="U55" i="10"/>
  <c r="V55" i="10"/>
  <c r="W55" i="10"/>
  <c r="X55" i="10"/>
  <c r="Y55" i="10"/>
  <c r="Z55" i="10"/>
  <c r="AA55" i="10"/>
  <c r="AB55" i="10"/>
  <c r="AE55" i="10"/>
  <c r="AF55" i="10"/>
  <c r="AG55" i="10"/>
  <c r="AH55" i="10"/>
  <c r="AI55" i="10"/>
  <c r="AN55" i="10"/>
  <c r="AO55" i="10"/>
  <c r="AP55" i="10"/>
  <c r="AQ55" i="10"/>
  <c r="AS55" i="10"/>
  <c r="AT55" i="10"/>
  <c r="AU55" i="10"/>
  <c r="AV55" i="10"/>
  <c r="AW55" i="10"/>
  <c r="AX55" i="10"/>
  <c r="AY55" i="10"/>
  <c r="AZ55" i="10"/>
  <c r="BA55" i="10"/>
  <c r="BB55" i="10"/>
  <c r="BC55" i="10"/>
  <c r="BD55" i="10"/>
  <c r="BE55" i="10"/>
  <c r="BF55" i="10"/>
  <c r="BG55" i="10"/>
  <c r="BH55" i="10"/>
  <c r="BI55" i="10"/>
  <c r="BJ55" i="10"/>
  <c r="BK55" i="10"/>
  <c r="BL55" i="10"/>
  <c r="BM55" i="10"/>
  <c r="BN55" i="10"/>
  <c r="BO55" i="10"/>
  <c r="BP55" i="10"/>
  <c r="BQ55" i="10"/>
  <c r="BR55" i="10"/>
  <c r="BS55" i="10"/>
  <c r="BT55" i="10"/>
  <c r="BU55" i="10"/>
  <c r="BV55" i="10"/>
  <c r="BW55" i="10"/>
  <c r="BX55" i="10"/>
  <c r="BY55" i="10"/>
  <c r="C56" i="10"/>
  <c r="D56" i="10"/>
  <c r="E56" i="10"/>
  <c r="F56" i="10"/>
  <c r="G56" i="10"/>
  <c r="H56" i="10"/>
  <c r="I56" i="10"/>
  <c r="J56" i="10"/>
  <c r="K56" i="10"/>
  <c r="L56" i="10"/>
  <c r="M56" i="10"/>
  <c r="N56" i="10"/>
  <c r="Q56" i="10"/>
  <c r="R56" i="10"/>
  <c r="S56" i="10"/>
  <c r="U56" i="10"/>
  <c r="V56" i="10"/>
  <c r="W56" i="10"/>
  <c r="X56" i="10"/>
  <c r="Y56" i="10"/>
  <c r="Z56" i="10"/>
  <c r="AA56" i="10"/>
  <c r="AB56" i="10"/>
  <c r="AE56" i="10"/>
  <c r="AF56" i="10"/>
  <c r="AG56" i="10"/>
  <c r="AH56" i="10"/>
  <c r="AI56" i="10"/>
  <c r="AN56" i="10"/>
  <c r="AO56" i="10"/>
  <c r="AP56" i="10"/>
  <c r="AQ56" i="10"/>
  <c r="AS56" i="10"/>
  <c r="AT56" i="10"/>
  <c r="AU56" i="10"/>
  <c r="AV56" i="10"/>
  <c r="AW56" i="10"/>
  <c r="AX56" i="10"/>
  <c r="AY56" i="10"/>
  <c r="AZ56" i="10"/>
  <c r="BA56" i="10"/>
  <c r="BB56" i="10"/>
  <c r="BC56" i="10"/>
  <c r="BD56" i="10"/>
  <c r="BE56" i="10"/>
  <c r="BF56" i="10"/>
  <c r="BG56" i="10"/>
  <c r="BH56" i="10"/>
  <c r="BI56" i="10"/>
  <c r="BJ56" i="10"/>
  <c r="BK56" i="10"/>
  <c r="BL56" i="10"/>
  <c r="BM56" i="10"/>
  <c r="BN56" i="10"/>
  <c r="BO56" i="10"/>
  <c r="BP56" i="10"/>
  <c r="BQ56" i="10"/>
  <c r="BR56" i="10"/>
  <c r="BS56" i="10"/>
  <c r="BT56" i="10"/>
  <c r="BU56" i="10"/>
  <c r="BV56" i="10"/>
  <c r="BW56" i="10"/>
  <c r="BX56" i="10"/>
  <c r="BY56" i="10"/>
  <c r="C57" i="10"/>
  <c r="D57" i="10"/>
  <c r="E57" i="10"/>
  <c r="F57" i="10"/>
  <c r="G57" i="10"/>
  <c r="H57" i="10"/>
  <c r="I57" i="10"/>
  <c r="J57" i="10"/>
  <c r="K57" i="10"/>
  <c r="L57" i="10"/>
  <c r="M57" i="10"/>
  <c r="N57" i="10"/>
  <c r="Q57" i="10"/>
  <c r="R57" i="10"/>
  <c r="S57" i="10"/>
  <c r="U57" i="10"/>
  <c r="V57" i="10"/>
  <c r="W57" i="10"/>
  <c r="X57" i="10"/>
  <c r="Y57" i="10"/>
  <c r="Z57" i="10"/>
  <c r="AA57" i="10"/>
  <c r="AB57" i="10"/>
  <c r="AE57" i="10"/>
  <c r="AF57" i="10"/>
  <c r="AG57" i="10"/>
  <c r="AH57" i="10"/>
  <c r="AI57" i="10"/>
  <c r="AN57" i="10"/>
  <c r="AO57" i="10"/>
  <c r="AP57" i="10"/>
  <c r="AQ57" i="10"/>
  <c r="AS57" i="10"/>
  <c r="AT57" i="10"/>
  <c r="AU57" i="10"/>
  <c r="AV57" i="10"/>
  <c r="AW57" i="10"/>
  <c r="AX57" i="10"/>
  <c r="AY57" i="10"/>
  <c r="AZ57" i="10"/>
  <c r="BA57" i="10"/>
  <c r="BB57" i="10"/>
  <c r="BC57" i="10"/>
  <c r="BD57" i="10"/>
  <c r="BE57" i="10"/>
  <c r="BF57" i="10"/>
  <c r="BG57" i="10"/>
  <c r="BH57" i="10"/>
  <c r="BI57" i="10"/>
  <c r="BJ57" i="10"/>
  <c r="BK57" i="10"/>
  <c r="BL57" i="10"/>
  <c r="BM57" i="10"/>
  <c r="BN57" i="10"/>
  <c r="BO57" i="10"/>
  <c r="BP57" i="10"/>
  <c r="BQ57" i="10"/>
  <c r="BR57" i="10"/>
  <c r="BS57" i="10"/>
  <c r="BT57" i="10"/>
  <c r="BU57" i="10"/>
  <c r="BV57" i="10"/>
  <c r="BW57" i="10"/>
  <c r="BX57" i="10"/>
  <c r="BY57" i="10"/>
  <c r="C58" i="10"/>
  <c r="D58" i="10"/>
  <c r="E58" i="10"/>
  <c r="F58" i="10"/>
  <c r="G58" i="10"/>
  <c r="H58" i="10"/>
  <c r="I58" i="10"/>
  <c r="J58" i="10"/>
  <c r="K58" i="10"/>
  <c r="L58" i="10"/>
  <c r="M58" i="10"/>
  <c r="N58" i="10"/>
  <c r="Q58" i="10"/>
  <c r="R58" i="10"/>
  <c r="S58" i="10"/>
  <c r="U58" i="10"/>
  <c r="V58" i="10"/>
  <c r="W58" i="10"/>
  <c r="X58" i="10"/>
  <c r="Y58" i="10"/>
  <c r="Z58" i="10"/>
  <c r="AA58" i="10"/>
  <c r="AB58" i="10"/>
  <c r="AE58" i="10"/>
  <c r="AF58" i="10"/>
  <c r="AG58" i="10"/>
  <c r="AH58" i="10"/>
  <c r="AI58" i="10"/>
  <c r="AN58" i="10"/>
  <c r="AO58" i="10"/>
  <c r="AP58" i="10"/>
  <c r="AQ58" i="10"/>
  <c r="AS58" i="10"/>
  <c r="AT58" i="10"/>
  <c r="AU58" i="10"/>
  <c r="AV58" i="10"/>
  <c r="AW58" i="10"/>
  <c r="AX58" i="10"/>
  <c r="AY58" i="10"/>
  <c r="AZ58" i="10"/>
  <c r="BA58" i="10"/>
  <c r="BB58" i="10"/>
  <c r="BC58" i="10"/>
  <c r="BD58" i="10"/>
  <c r="BE58" i="10"/>
  <c r="BF58" i="10"/>
  <c r="BG58" i="10"/>
  <c r="BH58" i="10"/>
  <c r="BI58" i="10"/>
  <c r="BJ58" i="10"/>
  <c r="BK58" i="10"/>
  <c r="BL58" i="10"/>
  <c r="BM58" i="10"/>
  <c r="BN58" i="10"/>
  <c r="BO58" i="10"/>
  <c r="BP58" i="10"/>
  <c r="BQ58" i="10"/>
  <c r="BR58" i="10"/>
  <c r="BS58" i="10"/>
  <c r="BT58" i="10"/>
  <c r="BU58" i="10"/>
  <c r="BV58" i="10"/>
  <c r="BW58" i="10"/>
  <c r="BX58" i="10"/>
  <c r="BY58" i="10"/>
  <c r="C59" i="10"/>
  <c r="D59" i="10"/>
  <c r="E59" i="10"/>
  <c r="F59" i="10"/>
  <c r="G59" i="10"/>
  <c r="H59" i="10"/>
  <c r="I59" i="10"/>
  <c r="J59" i="10"/>
  <c r="K59" i="10"/>
  <c r="L59" i="10"/>
  <c r="M59" i="10"/>
  <c r="N59" i="10"/>
  <c r="Q59" i="10"/>
  <c r="R59" i="10"/>
  <c r="S59" i="10"/>
  <c r="U59" i="10"/>
  <c r="V59" i="10"/>
  <c r="W59" i="10"/>
  <c r="X59" i="10"/>
  <c r="Y59" i="10"/>
  <c r="Z59" i="10"/>
  <c r="AA59" i="10"/>
  <c r="AB59" i="10"/>
  <c r="AE59" i="10"/>
  <c r="AF59" i="10"/>
  <c r="AG59" i="10"/>
  <c r="AH59" i="10"/>
  <c r="AI59" i="10"/>
  <c r="AN59" i="10"/>
  <c r="AO59" i="10"/>
  <c r="AP59" i="10"/>
  <c r="AQ59" i="10"/>
  <c r="AS59" i="10"/>
  <c r="AT59" i="10"/>
  <c r="AU59" i="10"/>
  <c r="AV59" i="10"/>
  <c r="AW59" i="10"/>
  <c r="AX59" i="10"/>
  <c r="AY59" i="10"/>
  <c r="AZ59" i="10"/>
  <c r="BA59" i="10"/>
  <c r="BB59" i="10"/>
  <c r="BC59" i="10"/>
  <c r="BD59" i="10"/>
  <c r="BE59" i="10"/>
  <c r="BF59" i="10"/>
  <c r="BG59" i="10"/>
  <c r="BH59" i="10"/>
  <c r="BI59" i="10"/>
  <c r="BJ59" i="10"/>
  <c r="BK59" i="10"/>
  <c r="BL59" i="10"/>
  <c r="BM59" i="10"/>
  <c r="BN59" i="10"/>
  <c r="BO59" i="10"/>
  <c r="BP59" i="10"/>
  <c r="BQ59" i="10"/>
  <c r="BR59" i="10"/>
  <c r="BS59" i="10"/>
  <c r="BT59" i="10"/>
  <c r="BU59" i="10"/>
  <c r="BV59" i="10"/>
  <c r="BW59" i="10"/>
  <c r="BX59" i="10"/>
  <c r="BY59" i="10"/>
  <c r="C60" i="10"/>
  <c r="D60" i="10"/>
  <c r="E60" i="10"/>
  <c r="F60" i="10"/>
  <c r="G60" i="10"/>
  <c r="H60" i="10"/>
  <c r="I60" i="10"/>
  <c r="J60" i="10"/>
  <c r="K60" i="10"/>
  <c r="L60" i="10"/>
  <c r="M60" i="10"/>
  <c r="N60" i="10"/>
  <c r="Q60" i="10"/>
  <c r="R60" i="10"/>
  <c r="S60" i="10"/>
  <c r="U60" i="10"/>
  <c r="V60" i="10"/>
  <c r="W60" i="10"/>
  <c r="X60" i="10"/>
  <c r="Y60" i="10"/>
  <c r="Z60" i="10"/>
  <c r="AA60" i="10"/>
  <c r="AB60" i="10"/>
  <c r="AE60" i="10"/>
  <c r="AF60" i="10"/>
  <c r="AG60" i="10"/>
  <c r="AH60" i="10"/>
  <c r="AI60" i="10"/>
  <c r="AN60" i="10"/>
  <c r="AO60" i="10"/>
  <c r="AP60" i="10"/>
  <c r="AQ60" i="10"/>
  <c r="AS60" i="10"/>
  <c r="AT60" i="10"/>
  <c r="AU60" i="10"/>
  <c r="AV60" i="10"/>
  <c r="AW60" i="10"/>
  <c r="AX60" i="10"/>
  <c r="AY60" i="10"/>
  <c r="AZ60" i="10"/>
  <c r="BA60" i="10"/>
  <c r="BB60" i="10"/>
  <c r="BC60" i="10"/>
  <c r="BD60" i="10"/>
  <c r="BE60" i="10"/>
  <c r="BF60" i="10"/>
  <c r="BG60" i="10"/>
  <c r="BH60" i="10"/>
  <c r="BI60" i="10"/>
  <c r="BJ60" i="10"/>
  <c r="BK60" i="10"/>
  <c r="BL60" i="10"/>
  <c r="BM60" i="10"/>
  <c r="BN60" i="10"/>
  <c r="BO60" i="10"/>
  <c r="BP60" i="10"/>
  <c r="BQ60" i="10"/>
  <c r="BR60" i="10"/>
  <c r="BS60" i="10"/>
  <c r="BT60" i="10"/>
  <c r="BU60" i="10"/>
  <c r="BV60" i="10"/>
  <c r="BW60" i="10"/>
  <c r="BX60" i="10"/>
  <c r="BY60" i="10"/>
  <c r="C61" i="10"/>
  <c r="D61" i="10"/>
  <c r="E61" i="10"/>
  <c r="F61" i="10"/>
  <c r="G61" i="10"/>
  <c r="H61" i="10"/>
  <c r="I61" i="10"/>
  <c r="J61" i="10"/>
  <c r="K61" i="10"/>
  <c r="L61" i="10"/>
  <c r="M61" i="10"/>
  <c r="N61" i="10"/>
  <c r="Q61" i="10"/>
  <c r="R61" i="10"/>
  <c r="S61" i="10"/>
  <c r="U61" i="10"/>
  <c r="V61" i="10"/>
  <c r="W61" i="10"/>
  <c r="X61" i="10"/>
  <c r="Y61" i="10"/>
  <c r="Z61" i="10"/>
  <c r="AA61" i="10"/>
  <c r="AB61" i="10"/>
  <c r="AE61" i="10"/>
  <c r="AF61" i="10"/>
  <c r="AG61" i="10"/>
  <c r="AH61" i="10"/>
  <c r="AI61" i="10"/>
  <c r="AN61" i="10"/>
  <c r="AO61" i="10"/>
  <c r="AP61" i="10"/>
  <c r="AQ61" i="10"/>
  <c r="AS61" i="10"/>
  <c r="AT61" i="10"/>
  <c r="AU61" i="10"/>
  <c r="AV61" i="10"/>
  <c r="AW61" i="10"/>
  <c r="AX61" i="10"/>
  <c r="AY61" i="10"/>
  <c r="AZ61" i="10"/>
  <c r="BA61" i="10"/>
  <c r="BB61" i="10"/>
  <c r="BC61" i="10"/>
  <c r="BD61" i="10"/>
  <c r="BE61" i="10"/>
  <c r="BF61" i="10"/>
  <c r="BG61" i="10"/>
  <c r="BH61" i="10"/>
  <c r="BI61" i="10"/>
  <c r="BJ61" i="10"/>
  <c r="BK61" i="10"/>
  <c r="BL61" i="10"/>
  <c r="BM61" i="10"/>
  <c r="BN61" i="10"/>
  <c r="BO61" i="10"/>
  <c r="BP61" i="10"/>
  <c r="BQ61" i="10"/>
  <c r="BR61" i="10"/>
  <c r="BS61" i="10"/>
  <c r="BT61" i="10"/>
  <c r="BU61" i="10"/>
  <c r="BV61" i="10"/>
  <c r="BW61" i="10"/>
  <c r="BX61" i="10"/>
  <c r="BY61" i="10"/>
  <c r="C62" i="10"/>
  <c r="D62" i="10"/>
  <c r="E62" i="10"/>
  <c r="F62" i="10"/>
  <c r="G62" i="10"/>
  <c r="H62" i="10"/>
  <c r="I62" i="10"/>
  <c r="J62" i="10"/>
  <c r="K62" i="10"/>
  <c r="L62" i="10"/>
  <c r="M62" i="10"/>
  <c r="N62" i="10"/>
  <c r="Q62" i="10"/>
  <c r="R62" i="10"/>
  <c r="S62" i="10"/>
  <c r="U62" i="10"/>
  <c r="V62" i="10"/>
  <c r="W62" i="10"/>
  <c r="X62" i="10"/>
  <c r="Y62" i="10"/>
  <c r="Z62" i="10"/>
  <c r="AA62" i="10"/>
  <c r="AB62" i="10"/>
  <c r="AE62" i="10"/>
  <c r="AF62" i="10"/>
  <c r="AG62" i="10"/>
  <c r="AH62" i="10"/>
  <c r="AI62" i="10"/>
  <c r="AN62" i="10"/>
  <c r="AO62" i="10"/>
  <c r="AP62" i="10"/>
  <c r="AQ62" i="10"/>
  <c r="AS62" i="10"/>
  <c r="AT62" i="10"/>
  <c r="AU62" i="10"/>
  <c r="AV62" i="10"/>
  <c r="AW62" i="10"/>
  <c r="AX62" i="10"/>
  <c r="AY62" i="10"/>
  <c r="AZ62" i="10"/>
  <c r="BA62" i="10"/>
  <c r="BB62" i="10"/>
  <c r="BC62" i="10"/>
  <c r="BD62" i="10"/>
  <c r="BE62" i="10"/>
  <c r="BF62" i="10"/>
  <c r="BG62" i="10"/>
  <c r="BH62" i="10"/>
  <c r="BI62" i="10"/>
  <c r="BJ62" i="10"/>
  <c r="BK62" i="10"/>
  <c r="BL62" i="10"/>
  <c r="BM62" i="10"/>
  <c r="BN62" i="10"/>
  <c r="BO62" i="10"/>
  <c r="BP62" i="10"/>
  <c r="BQ62" i="10"/>
  <c r="BR62" i="10"/>
  <c r="BS62" i="10"/>
  <c r="BT62" i="10"/>
  <c r="BU62" i="10"/>
  <c r="BV62" i="10"/>
  <c r="BW62" i="10"/>
  <c r="BX62" i="10"/>
  <c r="BY62" i="10"/>
  <c r="C63" i="10"/>
  <c r="D63" i="10"/>
  <c r="E63" i="10"/>
  <c r="F63" i="10"/>
  <c r="G63" i="10"/>
  <c r="H63" i="10"/>
  <c r="I63" i="10"/>
  <c r="J63" i="10"/>
  <c r="K63" i="10"/>
  <c r="L63" i="10"/>
  <c r="M63" i="10"/>
  <c r="N63" i="10"/>
  <c r="Q63" i="10"/>
  <c r="R63" i="10"/>
  <c r="S63" i="10"/>
  <c r="U63" i="10"/>
  <c r="V63" i="10"/>
  <c r="W63" i="10"/>
  <c r="X63" i="10"/>
  <c r="Y63" i="10"/>
  <c r="Z63" i="10"/>
  <c r="AA63" i="10"/>
  <c r="AB63" i="10"/>
  <c r="AE63" i="10"/>
  <c r="AF63" i="10"/>
  <c r="AG63" i="10"/>
  <c r="AH63" i="10"/>
  <c r="AI63" i="10"/>
  <c r="AN63" i="10"/>
  <c r="AO63" i="10"/>
  <c r="AP63" i="10"/>
  <c r="AQ63" i="10"/>
  <c r="AS63" i="10"/>
  <c r="AT63" i="10"/>
  <c r="AU63" i="10"/>
  <c r="AV63" i="10"/>
  <c r="AW63" i="10"/>
  <c r="AX63" i="10"/>
  <c r="AY63" i="10"/>
  <c r="AZ63" i="10"/>
  <c r="BA63" i="10"/>
  <c r="BB63" i="10"/>
  <c r="BC63" i="10"/>
  <c r="BD63" i="10"/>
  <c r="BE63" i="10"/>
  <c r="BF63" i="10"/>
  <c r="BG63" i="10"/>
  <c r="BH63" i="10"/>
  <c r="BI63" i="10"/>
  <c r="BJ63" i="10"/>
  <c r="BK63" i="10"/>
  <c r="BL63" i="10"/>
  <c r="BM63" i="10"/>
  <c r="BN63" i="10"/>
  <c r="BO63" i="10"/>
  <c r="BP63" i="10"/>
  <c r="BQ63" i="10"/>
  <c r="BR63" i="10"/>
  <c r="BS63" i="10"/>
  <c r="BT63" i="10"/>
  <c r="BU63" i="10"/>
  <c r="BV63" i="10"/>
  <c r="BW63" i="10"/>
  <c r="BX63" i="10"/>
  <c r="BY63" i="10"/>
  <c r="D64" i="10"/>
  <c r="L64" i="10"/>
  <c r="M64" i="10"/>
  <c r="N64" i="10"/>
  <c r="Q64" i="10"/>
  <c r="R64" i="10"/>
  <c r="S64" i="10"/>
  <c r="U64" i="10"/>
  <c r="V64" i="10"/>
  <c r="W64" i="10"/>
  <c r="X64" i="10"/>
  <c r="Y64" i="10"/>
  <c r="Z64" i="10"/>
  <c r="AA64" i="10"/>
  <c r="AB64" i="10"/>
  <c r="AE64" i="10"/>
  <c r="AF64" i="10"/>
  <c r="AG64" i="10"/>
  <c r="AH64" i="10"/>
  <c r="AI64" i="10"/>
  <c r="AN64" i="10"/>
  <c r="AO64" i="10"/>
  <c r="AP64" i="10"/>
  <c r="AQ64" i="10"/>
  <c r="AS64" i="10"/>
  <c r="AT64" i="10"/>
  <c r="AU64" i="10"/>
  <c r="AV64" i="10"/>
  <c r="AW64" i="10"/>
  <c r="AX64" i="10"/>
  <c r="AY64" i="10"/>
  <c r="AZ64" i="10"/>
  <c r="BA64" i="10"/>
  <c r="BB64" i="10"/>
  <c r="BC64" i="10"/>
  <c r="BD64" i="10"/>
  <c r="BE64" i="10"/>
  <c r="BF64" i="10"/>
  <c r="BG64" i="10"/>
  <c r="BH64" i="10"/>
  <c r="BI64" i="10"/>
  <c r="BJ64" i="10"/>
  <c r="BK64" i="10"/>
  <c r="BL64" i="10"/>
  <c r="BM64" i="10"/>
  <c r="BN64" i="10"/>
  <c r="BO64" i="10"/>
  <c r="BP64" i="10"/>
  <c r="BQ64" i="10"/>
  <c r="BR64" i="10"/>
  <c r="BS64" i="10"/>
  <c r="BT64" i="10"/>
  <c r="BU64" i="10"/>
  <c r="BV64" i="10"/>
  <c r="BW64" i="10"/>
  <c r="BX64" i="10"/>
  <c r="BY64" i="10"/>
  <c r="D65" i="10"/>
  <c r="L65" i="10"/>
  <c r="M65" i="10"/>
  <c r="N65" i="10"/>
  <c r="Q65" i="10"/>
  <c r="R65" i="10"/>
  <c r="S65" i="10"/>
  <c r="U65" i="10"/>
  <c r="V65" i="10"/>
  <c r="W65" i="10"/>
  <c r="X65" i="10"/>
  <c r="Y65" i="10"/>
  <c r="Z65" i="10"/>
  <c r="AA65" i="10"/>
  <c r="AB65" i="10"/>
  <c r="AE65" i="10"/>
  <c r="AF65" i="10"/>
  <c r="AG65" i="10"/>
  <c r="AH65" i="10"/>
  <c r="AI65" i="10"/>
  <c r="AN65" i="10"/>
  <c r="AO65" i="10"/>
  <c r="AP65" i="10"/>
  <c r="AQ65" i="10"/>
  <c r="AS65" i="10"/>
  <c r="AT65" i="10"/>
  <c r="AU65" i="10"/>
  <c r="AV65" i="10"/>
  <c r="AW65" i="10"/>
  <c r="AX65" i="10"/>
  <c r="AY65" i="10"/>
  <c r="AZ65" i="10"/>
  <c r="BA65" i="10"/>
  <c r="BB65" i="10"/>
  <c r="BC65" i="10"/>
  <c r="BD65" i="10"/>
  <c r="BE65" i="10"/>
  <c r="BF65" i="10"/>
  <c r="BG65" i="10"/>
  <c r="BH65" i="10"/>
  <c r="BI65" i="10"/>
  <c r="BJ65" i="10"/>
  <c r="BK65" i="10"/>
  <c r="BL65" i="10"/>
  <c r="BM65" i="10"/>
  <c r="BN65" i="10"/>
  <c r="BO65" i="10"/>
  <c r="BP65" i="10"/>
  <c r="BQ65" i="10"/>
  <c r="BR65" i="10"/>
  <c r="BS65" i="10"/>
  <c r="BT65" i="10"/>
  <c r="BU65" i="10"/>
  <c r="BV65" i="10"/>
  <c r="BW65" i="10"/>
  <c r="BX65" i="10"/>
  <c r="BY65" i="10"/>
  <c r="D66" i="10"/>
  <c r="L66" i="10"/>
  <c r="M66" i="10"/>
  <c r="N66" i="10"/>
  <c r="Q66" i="10"/>
  <c r="R66" i="10"/>
  <c r="S66" i="10"/>
  <c r="U66" i="10"/>
  <c r="V66" i="10"/>
  <c r="W66" i="10"/>
  <c r="X66" i="10"/>
  <c r="Y66" i="10"/>
  <c r="Z66" i="10"/>
  <c r="AA66" i="10"/>
  <c r="AB66" i="10"/>
  <c r="AE66" i="10"/>
  <c r="AF66" i="10"/>
  <c r="AG66" i="10"/>
  <c r="AH66" i="10"/>
  <c r="AI66" i="10"/>
  <c r="AN66" i="10"/>
  <c r="AO66" i="10"/>
  <c r="AP66" i="10"/>
  <c r="AQ66" i="10"/>
  <c r="AS66" i="10"/>
  <c r="AT66" i="10"/>
  <c r="AU66" i="10"/>
  <c r="AV66" i="10"/>
  <c r="AW66" i="10"/>
  <c r="AX66" i="10"/>
  <c r="AY66" i="10"/>
  <c r="AZ66" i="10"/>
  <c r="BA66" i="10"/>
  <c r="BB66" i="10"/>
  <c r="BC66" i="10"/>
  <c r="BD66" i="10"/>
  <c r="BE66" i="10"/>
  <c r="BF66" i="10"/>
  <c r="BG66" i="10"/>
  <c r="BH66" i="10"/>
  <c r="BI66" i="10"/>
  <c r="BJ66" i="10"/>
  <c r="BK66" i="10"/>
  <c r="BL66" i="10"/>
  <c r="BM66" i="10"/>
  <c r="BN66" i="10"/>
  <c r="BO66" i="10"/>
  <c r="BP66" i="10"/>
  <c r="BQ66" i="10"/>
  <c r="BR66" i="10"/>
  <c r="BS66" i="10"/>
  <c r="BT66" i="10"/>
  <c r="BU66" i="10"/>
  <c r="BV66" i="10"/>
  <c r="BW66" i="10"/>
  <c r="BX66" i="10"/>
  <c r="BY66" i="10"/>
  <c r="D67" i="10"/>
  <c r="L67" i="10"/>
  <c r="M67" i="10"/>
  <c r="N67" i="10"/>
  <c r="Q67" i="10"/>
  <c r="R67" i="10"/>
  <c r="S67" i="10"/>
  <c r="U67" i="10"/>
  <c r="V67" i="10"/>
  <c r="W67" i="10"/>
  <c r="X67" i="10"/>
  <c r="Y67" i="10"/>
  <c r="Z67" i="10"/>
  <c r="AA67" i="10"/>
  <c r="AB67" i="10"/>
  <c r="AE67" i="10"/>
  <c r="AF67" i="10"/>
  <c r="AG67" i="10"/>
  <c r="AH67" i="10"/>
  <c r="AI67" i="10"/>
  <c r="AN67" i="10"/>
  <c r="AO67" i="10"/>
  <c r="AP67" i="10"/>
  <c r="AQ67" i="10"/>
  <c r="AS67" i="10"/>
  <c r="AT67" i="10"/>
  <c r="AU67" i="10"/>
  <c r="AV67" i="10"/>
  <c r="AW67" i="10"/>
  <c r="AX67" i="10"/>
  <c r="AY67" i="10"/>
  <c r="AZ67" i="10"/>
  <c r="BA67" i="10"/>
  <c r="BB67" i="10"/>
  <c r="BC67" i="10"/>
  <c r="BD67" i="10"/>
  <c r="BE67" i="10"/>
  <c r="BF67" i="10"/>
  <c r="BG67" i="10"/>
  <c r="BH67" i="10"/>
  <c r="BI67" i="10"/>
  <c r="BJ67" i="10"/>
  <c r="BK67" i="10"/>
  <c r="BL67" i="10"/>
  <c r="BM67" i="10"/>
  <c r="BN67" i="10"/>
  <c r="BO67" i="10"/>
  <c r="BP67" i="10"/>
  <c r="BQ67" i="10"/>
  <c r="BR67" i="10"/>
  <c r="BS67" i="10"/>
  <c r="BT67" i="10"/>
  <c r="BU67" i="10"/>
  <c r="BV67" i="10"/>
  <c r="BW67" i="10"/>
  <c r="BX67" i="10"/>
  <c r="BY67" i="10"/>
  <c r="D68" i="10"/>
  <c r="L68" i="10"/>
  <c r="M68" i="10"/>
  <c r="N68" i="10"/>
  <c r="Q68" i="10"/>
  <c r="R68" i="10"/>
  <c r="S68" i="10"/>
  <c r="U68" i="10"/>
  <c r="V68" i="10"/>
  <c r="W68" i="10"/>
  <c r="X68" i="10"/>
  <c r="Y68" i="10"/>
  <c r="Z68" i="10"/>
  <c r="AA68" i="10"/>
  <c r="AB68" i="10"/>
  <c r="AE68" i="10"/>
  <c r="AF68" i="10"/>
  <c r="AG68" i="10"/>
  <c r="AH68" i="10"/>
  <c r="AI68" i="10"/>
  <c r="AN68" i="10"/>
  <c r="AO68" i="10"/>
  <c r="AP68" i="10"/>
  <c r="AQ68" i="10"/>
  <c r="AS68" i="10"/>
  <c r="AT68" i="10"/>
  <c r="AU68" i="10"/>
  <c r="AV68" i="10"/>
  <c r="AW68" i="10"/>
  <c r="AX68" i="10"/>
  <c r="AY68" i="10"/>
  <c r="AZ68" i="10"/>
  <c r="BA68" i="10"/>
  <c r="BB68" i="10"/>
  <c r="BC68" i="10"/>
  <c r="BD68" i="10"/>
  <c r="BE68" i="10"/>
  <c r="BF68" i="10"/>
  <c r="BG68" i="10"/>
  <c r="BH68" i="10"/>
  <c r="BI68" i="10"/>
  <c r="BJ68" i="10"/>
  <c r="BK68" i="10"/>
  <c r="BL68" i="10"/>
  <c r="BM68" i="10"/>
  <c r="BN68" i="10"/>
  <c r="BO68" i="10"/>
  <c r="BP68" i="10"/>
  <c r="BQ68" i="10"/>
  <c r="BR68" i="10"/>
  <c r="BS68" i="10"/>
  <c r="BT68" i="10"/>
  <c r="BU68" i="10"/>
  <c r="BV68" i="10"/>
  <c r="BW68" i="10"/>
  <c r="BX68" i="10"/>
  <c r="BY68" i="10"/>
  <c r="D69" i="10"/>
  <c r="L69" i="10"/>
  <c r="M69" i="10"/>
  <c r="N69" i="10"/>
  <c r="Q69" i="10"/>
  <c r="R69" i="10"/>
  <c r="S69" i="10"/>
  <c r="U69" i="10"/>
  <c r="V69" i="10"/>
  <c r="W69" i="10"/>
  <c r="X69" i="10"/>
  <c r="Y69" i="10"/>
  <c r="Z69" i="10"/>
  <c r="AA69" i="10"/>
  <c r="AB69" i="10"/>
  <c r="AE69" i="10"/>
  <c r="AF69" i="10"/>
  <c r="AG69" i="10"/>
  <c r="AH69" i="10"/>
  <c r="AI69" i="10"/>
  <c r="AN69" i="10"/>
  <c r="AO69" i="10"/>
  <c r="AP69" i="10"/>
  <c r="AQ69" i="10"/>
  <c r="AS69" i="10"/>
  <c r="AT69" i="10"/>
  <c r="AU69" i="10"/>
  <c r="AV69" i="10"/>
  <c r="AW69" i="10"/>
  <c r="AX69" i="10"/>
  <c r="AY69" i="10"/>
  <c r="AZ69" i="10"/>
  <c r="BA69" i="10"/>
  <c r="BB69" i="10"/>
  <c r="BC69" i="10"/>
  <c r="BD69" i="10"/>
  <c r="BE69" i="10"/>
  <c r="BF69" i="10"/>
  <c r="BG69" i="10"/>
  <c r="BH69" i="10"/>
  <c r="BI69" i="10"/>
  <c r="BJ69" i="10"/>
  <c r="BK69" i="10"/>
  <c r="BL69" i="10"/>
  <c r="BM69" i="10"/>
  <c r="BN69" i="10"/>
  <c r="BO69" i="10"/>
  <c r="BP69" i="10"/>
  <c r="BQ69" i="10"/>
  <c r="BR69" i="10"/>
  <c r="BS69" i="10"/>
  <c r="BT69" i="10"/>
  <c r="BU69" i="10"/>
  <c r="BV69" i="10"/>
  <c r="BW69" i="10"/>
  <c r="BX69" i="10"/>
  <c r="BY69" i="10"/>
  <c r="D70" i="10"/>
  <c r="L70" i="10"/>
  <c r="M70" i="10"/>
  <c r="N70" i="10"/>
  <c r="Q70" i="10"/>
  <c r="R70" i="10"/>
  <c r="S70" i="10"/>
  <c r="U70" i="10"/>
  <c r="V70" i="10"/>
  <c r="W70" i="10"/>
  <c r="X70" i="10"/>
  <c r="Y70" i="10"/>
  <c r="Z70" i="10"/>
  <c r="AA70" i="10"/>
  <c r="AB70" i="10"/>
  <c r="AE70" i="10"/>
  <c r="AF70" i="10"/>
  <c r="AG70" i="10"/>
  <c r="AH70" i="10"/>
  <c r="AI70" i="10"/>
  <c r="AN70" i="10"/>
  <c r="AO70" i="10"/>
  <c r="AP70" i="10"/>
  <c r="AQ70" i="10"/>
  <c r="AS70" i="10"/>
  <c r="AT70" i="10"/>
  <c r="AU70" i="10"/>
  <c r="AV70" i="10"/>
  <c r="AW70" i="10"/>
  <c r="AX70" i="10"/>
  <c r="AY70" i="10"/>
  <c r="AZ70" i="10"/>
  <c r="BA70" i="10"/>
  <c r="BB70" i="10"/>
  <c r="BC70" i="10"/>
  <c r="BD70" i="10"/>
  <c r="BE70" i="10"/>
  <c r="BF70" i="10"/>
  <c r="BG70" i="10"/>
  <c r="BH70" i="10"/>
  <c r="BI70" i="10"/>
  <c r="BJ70" i="10"/>
  <c r="BK70" i="10"/>
  <c r="BL70" i="10"/>
  <c r="BM70" i="10"/>
  <c r="BN70" i="10"/>
  <c r="BO70" i="10"/>
  <c r="BP70" i="10"/>
  <c r="BQ70" i="10"/>
  <c r="BR70" i="10"/>
  <c r="BS70" i="10"/>
  <c r="BT70" i="10"/>
  <c r="BU70" i="10"/>
  <c r="BV70" i="10"/>
  <c r="BW70" i="10"/>
  <c r="BX70" i="10"/>
  <c r="BY70" i="10"/>
  <c r="D71" i="10"/>
  <c r="L71" i="10"/>
  <c r="M71" i="10"/>
  <c r="N71" i="10"/>
  <c r="Q71" i="10"/>
  <c r="R71" i="10"/>
  <c r="S71" i="10"/>
  <c r="U71" i="10"/>
  <c r="V71" i="10"/>
  <c r="W71" i="10"/>
  <c r="X71" i="10"/>
  <c r="Y71" i="10"/>
  <c r="Z71" i="10"/>
  <c r="AA71" i="10"/>
  <c r="AB71" i="10"/>
  <c r="AE71" i="10"/>
  <c r="AF71" i="10"/>
  <c r="AG71" i="10"/>
  <c r="AH71" i="10"/>
  <c r="AI71" i="10"/>
  <c r="AN71" i="10"/>
  <c r="AO71" i="10"/>
  <c r="AP71" i="10"/>
  <c r="AQ71" i="10"/>
  <c r="AS71" i="10"/>
  <c r="AT71" i="10"/>
  <c r="AU71" i="10"/>
  <c r="AV71" i="10"/>
  <c r="AW71" i="10"/>
  <c r="AX71" i="10"/>
  <c r="AY71" i="10"/>
  <c r="AZ71" i="10"/>
  <c r="BA71" i="10"/>
  <c r="BB71" i="10"/>
  <c r="BC71" i="10"/>
  <c r="BD71" i="10"/>
  <c r="BE71" i="10"/>
  <c r="BF71" i="10"/>
  <c r="BG71" i="10"/>
  <c r="BH71" i="10"/>
  <c r="BI71" i="10"/>
  <c r="BJ71" i="10"/>
  <c r="BK71" i="10"/>
  <c r="BL71" i="10"/>
  <c r="BM71" i="10"/>
  <c r="BN71" i="10"/>
  <c r="BO71" i="10"/>
  <c r="BP71" i="10"/>
  <c r="BQ71" i="10"/>
  <c r="BR71" i="10"/>
  <c r="BS71" i="10"/>
  <c r="BT71" i="10"/>
  <c r="BU71" i="10"/>
  <c r="BV71" i="10"/>
  <c r="BW71" i="10"/>
  <c r="BX71" i="10"/>
  <c r="BY71" i="10"/>
  <c r="D72" i="10"/>
  <c r="L72" i="10"/>
  <c r="M72" i="10"/>
  <c r="N72" i="10"/>
  <c r="Q72" i="10"/>
  <c r="R72" i="10"/>
  <c r="S72" i="10"/>
  <c r="U72" i="10"/>
  <c r="V72" i="10"/>
  <c r="W72" i="10"/>
  <c r="X72" i="10"/>
  <c r="Y72" i="10"/>
  <c r="Z72" i="10"/>
  <c r="AA72" i="10"/>
  <c r="AB72" i="10"/>
  <c r="AE72" i="10"/>
  <c r="AF72" i="10"/>
  <c r="AG72" i="10"/>
  <c r="AH72" i="10"/>
  <c r="AI72" i="10"/>
  <c r="AN72" i="10"/>
  <c r="AO72" i="10"/>
  <c r="AP72" i="10"/>
  <c r="AQ72" i="10"/>
  <c r="AS72" i="10"/>
  <c r="AT72" i="10"/>
  <c r="AU72" i="10"/>
  <c r="AV72" i="10"/>
  <c r="AW72" i="10"/>
  <c r="AX72" i="10"/>
  <c r="AY72" i="10"/>
  <c r="AZ72" i="10"/>
  <c r="BA72" i="10"/>
  <c r="BB72" i="10"/>
  <c r="BC72" i="10"/>
  <c r="BD72" i="10"/>
  <c r="BE72" i="10"/>
  <c r="BF72" i="10"/>
  <c r="BG72" i="10"/>
  <c r="BH72" i="10"/>
  <c r="BI72" i="10"/>
  <c r="BJ72" i="10"/>
  <c r="BK72" i="10"/>
  <c r="BL72" i="10"/>
  <c r="BM72" i="10"/>
  <c r="BN72" i="10"/>
  <c r="BO72" i="10"/>
  <c r="BP72" i="10"/>
  <c r="BQ72" i="10"/>
  <c r="BR72" i="10"/>
  <c r="BS72" i="10"/>
  <c r="BT72" i="10"/>
  <c r="BU72" i="10"/>
  <c r="BV72" i="10"/>
  <c r="BW72" i="10"/>
  <c r="BX72" i="10"/>
  <c r="BY72" i="10"/>
  <c r="D73" i="10"/>
  <c r="L73" i="10"/>
  <c r="M73" i="10"/>
  <c r="N73" i="10"/>
  <c r="Q73" i="10"/>
  <c r="R73" i="10"/>
  <c r="S73" i="10"/>
  <c r="U73" i="10"/>
  <c r="V73" i="10"/>
  <c r="W73" i="10"/>
  <c r="X73" i="10"/>
  <c r="Y73" i="10"/>
  <c r="Z73" i="10"/>
  <c r="AA73" i="10"/>
  <c r="AB73" i="10"/>
  <c r="AE73" i="10"/>
  <c r="AF73" i="10"/>
  <c r="AG73" i="10"/>
  <c r="AH73" i="10"/>
  <c r="AI73" i="10"/>
  <c r="AN73" i="10"/>
  <c r="AO73" i="10"/>
  <c r="AP73" i="10"/>
  <c r="AQ73" i="10"/>
  <c r="AS73" i="10"/>
  <c r="AT73" i="10"/>
  <c r="AU73" i="10"/>
  <c r="AV73" i="10"/>
  <c r="AW73" i="10"/>
  <c r="AX73" i="10"/>
  <c r="AY73" i="10"/>
  <c r="AZ73" i="10"/>
  <c r="BA73" i="10"/>
  <c r="BB73" i="10"/>
  <c r="BC73" i="10"/>
  <c r="BD73" i="10"/>
  <c r="BE73" i="10"/>
  <c r="BF73" i="10"/>
  <c r="BG73" i="10"/>
  <c r="BH73" i="10"/>
  <c r="BI73" i="10"/>
  <c r="BJ73" i="10"/>
  <c r="BK73" i="10"/>
  <c r="BL73" i="10"/>
  <c r="BM73" i="10"/>
  <c r="BN73" i="10"/>
  <c r="BO73" i="10"/>
  <c r="BP73" i="10"/>
  <c r="BQ73" i="10"/>
  <c r="BR73" i="10"/>
  <c r="BS73" i="10"/>
  <c r="BT73" i="10"/>
  <c r="BU73" i="10"/>
  <c r="BV73" i="10"/>
  <c r="BW73" i="10"/>
  <c r="BX73" i="10"/>
  <c r="BY73" i="10"/>
  <c r="D74" i="10"/>
  <c r="L74" i="10"/>
  <c r="M74" i="10"/>
  <c r="N74" i="10"/>
  <c r="Q74" i="10"/>
  <c r="R74" i="10"/>
  <c r="S74" i="10"/>
  <c r="U74" i="10"/>
  <c r="V74" i="10"/>
  <c r="W74" i="10"/>
  <c r="X74" i="10"/>
  <c r="Y74" i="10"/>
  <c r="Z74" i="10"/>
  <c r="AA74" i="10"/>
  <c r="AB74" i="10"/>
  <c r="AE74" i="10"/>
  <c r="AF74" i="10"/>
  <c r="AG74" i="10"/>
  <c r="AH74" i="10"/>
  <c r="AI74" i="10"/>
  <c r="AN74" i="10"/>
  <c r="AO74" i="10"/>
  <c r="AP74" i="10"/>
  <c r="AQ74" i="10"/>
  <c r="AS74" i="10"/>
  <c r="AT74" i="10"/>
  <c r="AU74" i="10"/>
  <c r="AV74" i="10"/>
  <c r="AW74" i="10"/>
  <c r="AX74" i="10"/>
  <c r="AY74" i="10"/>
  <c r="AZ74" i="10"/>
  <c r="BA74" i="10"/>
  <c r="BB74" i="10"/>
  <c r="BC74" i="10"/>
  <c r="BD74" i="10"/>
  <c r="BE74" i="10"/>
  <c r="BF74" i="10"/>
  <c r="BG74" i="10"/>
  <c r="BH74" i="10"/>
  <c r="BI74" i="10"/>
  <c r="BJ74" i="10"/>
  <c r="BK74" i="10"/>
  <c r="BL74" i="10"/>
  <c r="BM74" i="10"/>
  <c r="BN74" i="10"/>
  <c r="BO74" i="10"/>
  <c r="BP74" i="10"/>
  <c r="BQ74" i="10"/>
  <c r="BR74" i="10"/>
  <c r="BS74" i="10"/>
  <c r="BT74" i="10"/>
  <c r="BU74" i="10"/>
  <c r="BV74" i="10"/>
  <c r="BW74" i="10"/>
  <c r="BX74" i="10"/>
  <c r="BY74" i="10"/>
  <c r="D75" i="10"/>
  <c r="L75" i="10"/>
  <c r="M75" i="10"/>
  <c r="N75" i="10"/>
  <c r="Q75" i="10"/>
  <c r="R75" i="10"/>
  <c r="S75" i="10"/>
  <c r="U75" i="10"/>
  <c r="V75" i="10"/>
  <c r="W75" i="10"/>
  <c r="X75" i="10"/>
  <c r="Y75" i="10"/>
  <c r="Z75" i="10"/>
  <c r="AA75" i="10"/>
  <c r="AB75" i="10"/>
  <c r="AE75" i="10"/>
  <c r="AF75" i="10"/>
  <c r="AG75" i="10"/>
  <c r="AH75" i="10"/>
  <c r="AI75" i="10"/>
  <c r="AN75" i="10"/>
  <c r="AO75" i="10"/>
  <c r="AP75" i="10"/>
  <c r="AQ75" i="10"/>
  <c r="AS75" i="10"/>
  <c r="AT75" i="10"/>
  <c r="AU75" i="10"/>
  <c r="AV75" i="10"/>
  <c r="AW75" i="10"/>
  <c r="AX75" i="10"/>
  <c r="AY75" i="10"/>
  <c r="AZ75" i="10"/>
  <c r="BA75" i="10"/>
  <c r="BB75" i="10"/>
  <c r="BC75" i="10"/>
  <c r="BD75" i="10"/>
  <c r="BE75" i="10"/>
  <c r="BF75" i="10"/>
  <c r="BG75" i="10"/>
  <c r="BH75" i="10"/>
  <c r="BI75" i="10"/>
  <c r="BJ75" i="10"/>
  <c r="BK75" i="10"/>
  <c r="BL75" i="10"/>
  <c r="BM75" i="10"/>
  <c r="BN75" i="10"/>
  <c r="BO75" i="10"/>
  <c r="BP75" i="10"/>
  <c r="BQ75" i="10"/>
  <c r="BR75" i="10"/>
  <c r="BS75" i="10"/>
  <c r="BT75" i="10"/>
  <c r="BU75" i="10"/>
  <c r="BV75" i="10"/>
  <c r="BW75" i="10"/>
  <c r="BX75" i="10"/>
  <c r="BY75" i="10"/>
  <c r="D76" i="10"/>
  <c r="L76" i="10"/>
  <c r="M76" i="10"/>
  <c r="N76" i="10"/>
  <c r="Q76" i="10"/>
  <c r="R76" i="10"/>
  <c r="S76" i="10"/>
  <c r="U76" i="10"/>
  <c r="V76" i="10"/>
  <c r="W76" i="10"/>
  <c r="X76" i="10"/>
  <c r="Y76" i="10"/>
  <c r="Z76" i="10"/>
  <c r="AA76" i="10"/>
  <c r="AB76" i="10"/>
  <c r="AE76" i="10"/>
  <c r="AF76" i="10"/>
  <c r="AG76" i="10"/>
  <c r="AH76" i="10"/>
  <c r="AI76" i="10"/>
  <c r="AN76" i="10"/>
  <c r="AO76" i="10"/>
  <c r="AP76" i="10"/>
  <c r="AQ76" i="10"/>
  <c r="AS76" i="10"/>
  <c r="AT76" i="10"/>
  <c r="AU76" i="10"/>
  <c r="AV76" i="10"/>
  <c r="AW76" i="10"/>
  <c r="AX76" i="10"/>
  <c r="AY76" i="10"/>
  <c r="AZ76" i="10"/>
  <c r="BA76" i="10"/>
  <c r="BB76" i="10"/>
  <c r="BC76" i="10"/>
  <c r="BD76" i="10"/>
  <c r="BE76" i="10"/>
  <c r="BF76" i="10"/>
  <c r="BG76" i="10"/>
  <c r="BH76" i="10"/>
  <c r="BI76" i="10"/>
  <c r="BJ76" i="10"/>
  <c r="BK76" i="10"/>
  <c r="BL76" i="10"/>
  <c r="BM76" i="10"/>
  <c r="BN76" i="10"/>
  <c r="BO76" i="10"/>
  <c r="BP76" i="10"/>
  <c r="BQ76" i="10"/>
  <c r="BR76" i="10"/>
  <c r="BS76" i="10"/>
  <c r="BT76" i="10"/>
  <c r="BU76" i="10"/>
  <c r="BV76" i="10"/>
  <c r="BW76" i="10"/>
  <c r="BX76" i="10"/>
  <c r="BY76" i="10"/>
  <c r="D77" i="10"/>
  <c r="L77" i="10"/>
  <c r="M77" i="10"/>
  <c r="N77" i="10"/>
  <c r="Q77" i="10"/>
  <c r="R77" i="10"/>
  <c r="S77" i="10"/>
  <c r="U77" i="10"/>
  <c r="V77" i="10"/>
  <c r="W77" i="10"/>
  <c r="X77" i="10"/>
  <c r="Y77" i="10"/>
  <c r="Z77" i="10"/>
  <c r="AA77" i="10"/>
  <c r="AB77" i="10"/>
  <c r="AE77" i="10"/>
  <c r="AF77" i="10"/>
  <c r="AG77" i="10"/>
  <c r="AH77" i="10"/>
  <c r="AI77" i="10"/>
  <c r="AN77" i="10"/>
  <c r="AO77" i="10"/>
  <c r="AP77" i="10"/>
  <c r="AQ77" i="10"/>
  <c r="AS77" i="10"/>
  <c r="AT77" i="10"/>
  <c r="AU77" i="10"/>
  <c r="AV77" i="10"/>
  <c r="AW77" i="10"/>
  <c r="AX77" i="10"/>
  <c r="AY77" i="10"/>
  <c r="AZ77" i="10"/>
  <c r="BA77" i="10"/>
  <c r="BB77" i="10"/>
  <c r="BC77" i="10"/>
  <c r="BD77" i="10"/>
  <c r="BE77" i="10"/>
  <c r="BF77" i="10"/>
  <c r="BG77" i="10"/>
  <c r="BH77" i="10"/>
  <c r="BI77" i="10"/>
  <c r="BJ77" i="10"/>
  <c r="BK77" i="10"/>
  <c r="BL77" i="10"/>
  <c r="BM77" i="10"/>
  <c r="BN77" i="10"/>
  <c r="BO77" i="10"/>
  <c r="BP77" i="10"/>
  <c r="BQ77" i="10"/>
  <c r="BR77" i="10"/>
  <c r="BS77" i="10"/>
  <c r="BT77" i="10"/>
  <c r="BU77" i="10"/>
  <c r="BV77" i="10"/>
  <c r="BW77" i="10"/>
  <c r="BX77" i="10"/>
  <c r="BY77" i="10"/>
  <c r="D78" i="10"/>
  <c r="L78" i="10"/>
  <c r="M78" i="10"/>
  <c r="N78" i="10"/>
  <c r="Q78" i="10"/>
  <c r="R78" i="10"/>
  <c r="S78" i="10"/>
  <c r="U78" i="10"/>
  <c r="V78" i="10"/>
  <c r="W78" i="10"/>
  <c r="X78" i="10"/>
  <c r="Y78" i="10"/>
  <c r="Z78" i="10"/>
  <c r="AA78" i="10"/>
  <c r="AB78" i="10"/>
  <c r="AE78" i="10"/>
  <c r="AF78" i="10"/>
  <c r="AG78" i="10"/>
  <c r="AH78" i="10"/>
  <c r="AI78" i="10"/>
  <c r="AN78" i="10"/>
  <c r="AO78" i="10"/>
  <c r="AP78" i="10"/>
  <c r="AQ78" i="10"/>
  <c r="AS78" i="10"/>
  <c r="AT78" i="10"/>
  <c r="AU78" i="10"/>
  <c r="AV78" i="10"/>
  <c r="AW78" i="10"/>
  <c r="AX78" i="10"/>
  <c r="AY78" i="10"/>
  <c r="AZ78" i="10"/>
  <c r="BA78" i="10"/>
  <c r="BB78" i="10"/>
  <c r="BC78" i="10"/>
  <c r="BD78" i="10"/>
  <c r="BE78" i="10"/>
  <c r="BF78" i="10"/>
  <c r="BG78" i="10"/>
  <c r="BH78" i="10"/>
  <c r="BI78" i="10"/>
  <c r="BJ78" i="10"/>
  <c r="BK78" i="10"/>
  <c r="BL78" i="10"/>
  <c r="BM78" i="10"/>
  <c r="BN78" i="10"/>
  <c r="BO78" i="10"/>
  <c r="BP78" i="10"/>
  <c r="BQ78" i="10"/>
  <c r="BR78" i="10"/>
  <c r="BS78" i="10"/>
  <c r="BT78" i="10"/>
  <c r="BU78" i="10"/>
  <c r="BV78" i="10"/>
  <c r="BW78" i="10"/>
  <c r="BX78" i="10"/>
  <c r="BY78" i="10"/>
  <c r="D79" i="10"/>
  <c r="L79" i="10"/>
  <c r="M79" i="10"/>
  <c r="N79" i="10"/>
  <c r="Q79" i="10"/>
  <c r="R79" i="10"/>
  <c r="S79" i="10"/>
  <c r="U79" i="10"/>
  <c r="V79" i="10"/>
  <c r="W79" i="10"/>
  <c r="X79" i="10"/>
  <c r="Y79" i="10"/>
  <c r="Z79" i="10"/>
  <c r="AA79" i="10"/>
  <c r="AB79" i="10"/>
  <c r="AE79" i="10"/>
  <c r="AF79" i="10"/>
  <c r="AG79" i="10"/>
  <c r="AH79" i="10"/>
  <c r="AI79" i="10"/>
  <c r="AN79" i="10"/>
  <c r="AO79" i="10"/>
  <c r="AP79" i="10"/>
  <c r="AQ79" i="10"/>
  <c r="AS79" i="10"/>
  <c r="AT79" i="10"/>
  <c r="AU79" i="10"/>
  <c r="AV79" i="10"/>
  <c r="AW79" i="10"/>
  <c r="AX79" i="10"/>
  <c r="AY79" i="10"/>
  <c r="AZ79" i="10"/>
  <c r="BA79" i="10"/>
  <c r="BB79" i="10"/>
  <c r="BC79" i="10"/>
  <c r="BD79" i="10"/>
  <c r="BE79" i="10"/>
  <c r="BF79" i="10"/>
  <c r="BG79" i="10"/>
  <c r="BH79" i="10"/>
  <c r="BI79" i="10"/>
  <c r="BJ79" i="10"/>
  <c r="BK79" i="10"/>
  <c r="BL79" i="10"/>
  <c r="BM79" i="10"/>
  <c r="BN79" i="10"/>
  <c r="BO79" i="10"/>
  <c r="BP79" i="10"/>
  <c r="BQ79" i="10"/>
  <c r="BR79" i="10"/>
  <c r="BS79" i="10"/>
  <c r="BT79" i="10"/>
  <c r="BU79" i="10"/>
  <c r="BV79" i="10"/>
  <c r="BW79" i="10"/>
  <c r="BX79" i="10"/>
  <c r="BY79" i="10"/>
  <c r="D80" i="10"/>
  <c r="L80" i="10"/>
  <c r="M80" i="10"/>
  <c r="N80" i="10"/>
  <c r="Q80" i="10"/>
  <c r="R80" i="10"/>
  <c r="S80" i="10"/>
  <c r="U80" i="10"/>
  <c r="V80" i="10"/>
  <c r="W80" i="10"/>
  <c r="X80" i="10"/>
  <c r="Y80" i="10"/>
  <c r="Z80" i="10"/>
  <c r="AA80" i="10"/>
  <c r="AB80" i="10"/>
  <c r="AE80" i="10"/>
  <c r="AF80" i="10"/>
  <c r="AG80" i="10"/>
  <c r="AH80" i="10"/>
  <c r="AI80" i="10"/>
  <c r="AN80" i="10"/>
  <c r="AO80" i="10"/>
  <c r="AP80" i="10"/>
  <c r="AQ80" i="10"/>
  <c r="AS80" i="10"/>
  <c r="AT80" i="10"/>
  <c r="AU80" i="10"/>
  <c r="AV80" i="10"/>
  <c r="AW80" i="10"/>
  <c r="AX80" i="10"/>
  <c r="AY80" i="10"/>
  <c r="AZ80" i="10"/>
  <c r="BA80" i="10"/>
  <c r="BB80" i="10"/>
  <c r="BC80" i="10"/>
  <c r="BD80" i="10"/>
  <c r="BE80" i="10"/>
  <c r="BF80" i="10"/>
  <c r="BG80" i="10"/>
  <c r="BH80" i="10"/>
  <c r="BI80" i="10"/>
  <c r="BJ80" i="10"/>
  <c r="BK80" i="10"/>
  <c r="BL80" i="10"/>
  <c r="BM80" i="10"/>
  <c r="BN80" i="10"/>
  <c r="BO80" i="10"/>
  <c r="BP80" i="10"/>
  <c r="BQ80" i="10"/>
  <c r="BR80" i="10"/>
  <c r="BS80" i="10"/>
  <c r="BT80" i="10"/>
  <c r="BU80" i="10"/>
  <c r="BV80" i="10"/>
  <c r="BW80" i="10"/>
  <c r="BX80" i="10"/>
  <c r="BY80" i="10"/>
  <c r="D81" i="10"/>
  <c r="L81" i="10"/>
  <c r="M81" i="10"/>
  <c r="N81" i="10"/>
  <c r="Q81" i="10"/>
  <c r="R81" i="10"/>
  <c r="S81" i="10"/>
  <c r="U81" i="10"/>
  <c r="V81" i="10"/>
  <c r="W81" i="10"/>
  <c r="X81" i="10"/>
  <c r="Y81" i="10"/>
  <c r="Z81" i="10"/>
  <c r="AA81" i="10"/>
  <c r="AB81" i="10"/>
  <c r="AE81" i="10"/>
  <c r="AF81" i="10"/>
  <c r="AG81" i="10"/>
  <c r="AH81" i="10"/>
  <c r="AI81" i="10"/>
  <c r="AN81" i="10"/>
  <c r="AO81" i="10"/>
  <c r="AP81" i="10"/>
  <c r="AQ81" i="10"/>
  <c r="AS81" i="10"/>
  <c r="AT81" i="10"/>
  <c r="AU81" i="10"/>
  <c r="AV81" i="10"/>
  <c r="AW81" i="10"/>
  <c r="AX81" i="10"/>
  <c r="AY81" i="10"/>
  <c r="AZ81" i="10"/>
  <c r="BA81" i="10"/>
  <c r="BB81" i="10"/>
  <c r="BC81" i="10"/>
  <c r="BD81" i="10"/>
  <c r="BE81" i="10"/>
  <c r="BF81" i="10"/>
  <c r="BG81" i="10"/>
  <c r="BH81" i="10"/>
  <c r="BI81" i="10"/>
  <c r="BJ81" i="10"/>
  <c r="BK81" i="10"/>
  <c r="BL81" i="10"/>
  <c r="BM81" i="10"/>
  <c r="BN81" i="10"/>
  <c r="BO81" i="10"/>
  <c r="BP81" i="10"/>
  <c r="BQ81" i="10"/>
  <c r="BR81" i="10"/>
  <c r="BS81" i="10"/>
  <c r="BT81" i="10"/>
  <c r="BU81" i="10"/>
  <c r="BV81" i="10"/>
  <c r="BW81" i="10"/>
  <c r="BX81" i="10"/>
  <c r="BY81" i="10"/>
  <c r="D82" i="10"/>
  <c r="L82" i="10"/>
  <c r="M82" i="10"/>
  <c r="N82" i="10"/>
  <c r="Q82" i="10"/>
  <c r="R82" i="10"/>
  <c r="S82" i="10"/>
  <c r="U82" i="10"/>
  <c r="V82" i="10"/>
  <c r="W82" i="10"/>
  <c r="X82" i="10"/>
  <c r="Y82" i="10"/>
  <c r="Z82" i="10"/>
  <c r="AA82" i="10"/>
  <c r="AB82" i="10"/>
  <c r="AE82" i="10"/>
  <c r="AF82" i="10"/>
  <c r="AG82" i="10"/>
  <c r="AH82" i="10"/>
  <c r="AI82" i="10"/>
  <c r="AN82" i="10"/>
  <c r="AO82" i="10"/>
  <c r="AP82" i="10"/>
  <c r="AQ82" i="10"/>
  <c r="AS82" i="10"/>
  <c r="AT82" i="10"/>
  <c r="AU82" i="10"/>
  <c r="AV82" i="10"/>
  <c r="AW82" i="10"/>
  <c r="AX82" i="10"/>
  <c r="AY82" i="10"/>
  <c r="AZ82" i="10"/>
  <c r="BA82" i="10"/>
  <c r="BB82" i="10"/>
  <c r="BC82" i="10"/>
  <c r="BD82" i="10"/>
  <c r="BE82" i="10"/>
  <c r="BF82" i="10"/>
  <c r="BG82" i="10"/>
  <c r="BH82" i="10"/>
  <c r="BI82" i="10"/>
  <c r="BJ82" i="10"/>
  <c r="BK82" i="10"/>
  <c r="BL82" i="10"/>
  <c r="BM82" i="10"/>
  <c r="BN82" i="10"/>
  <c r="BO82" i="10"/>
  <c r="BP82" i="10"/>
  <c r="BQ82" i="10"/>
  <c r="BR82" i="10"/>
  <c r="BS82" i="10"/>
  <c r="BT82" i="10"/>
  <c r="BU82" i="10"/>
  <c r="BV82" i="10"/>
  <c r="BW82" i="10"/>
  <c r="BX82" i="10"/>
  <c r="BY82" i="10"/>
  <c r="D83" i="10"/>
  <c r="L83" i="10"/>
  <c r="M83" i="10"/>
  <c r="N83" i="10"/>
  <c r="Q83" i="10"/>
  <c r="R83" i="10"/>
  <c r="S83" i="10"/>
  <c r="U83" i="10"/>
  <c r="V83" i="10"/>
  <c r="W83" i="10"/>
  <c r="X83" i="10"/>
  <c r="Y83" i="10"/>
  <c r="Z83" i="10"/>
  <c r="AA83" i="10"/>
  <c r="AB83" i="10"/>
  <c r="AE83" i="10"/>
  <c r="AF83" i="10"/>
  <c r="AG83" i="10"/>
  <c r="AH83" i="10"/>
  <c r="AI83" i="10"/>
  <c r="AN83" i="10"/>
  <c r="AO83" i="10"/>
  <c r="AP83" i="10"/>
  <c r="AQ83" i="10"/>
  <c r="AS83" i="10"/>
  <c r="AT83" i="10"/>
  <c r="AU83" i="10"/>
  <c r="AV83" i="10"/>
  <c r="AW83" i="10"/>
  <c r="AX83" i="10"/>
  <c r="AY83" i="10"/>
  <c r="AZ83" i="10"/>
  <c r="BA83" i="10"/>
  <c r="BB83" i="10"/>
  <c r="BC83" i="10"/>
  <c r="BD83" i="10"/>
  <c r="BE83" i="10"/>
  <c r="BF83" i="10"/>
  <c r="BG83" i="10"/>
  <c r="BH83" i="10"/>
  <c r="BI83" i="10"/>
  <c r="BJ83" i="10"/>
  <c r="BK83" i="10"/>
  <c r="BL83" i="10"/>
  <c r="BM83" i="10"/>
  <c r="BN83" i="10"/>
  <c r="BO83" i="10"/>
  <c r="BP83" i="10"/>
  <c r="BQ83" i="10"/>
  <c r="BR83" i="10"/>
  <c r="BS83" i="10"/>
  <c r="BT83" i="10"/>
  <c r="BU83" i="10"/>
  <c r="BV83" i="10"/>
  <c r="BW83" i="10"/>
  <c r="BX83" i="10"/>
  <c r="BY83" i="10"/>
  <c r="D84" i="10"/>
  <c r="L84" i="10"/>
  <c r="M84" i="10"/>
  <c r="N84" i="10"/>
  <c r="Q84" i="10"/>
  <c r="R84" i="10"/>
  <c r="S84" i="10"/>
  <c r="U84" i="10"/>
  <c r="V84" i="10"/>
  <c r="W84" i="10"/>
  <c r="X84" i="10"/>
  <c r="Y84" i="10"/>
  <c r="Z84" i="10"/>
  <c r="AA84" i="10"/>
  <c r="AB84" i="10"/>
  <c r="AE84" i="10"/>
  <c r="AF84" i="10"/>
  <c r="AG84" i="10"/>
  <c r="AH84" i="10"/>
  <c r="AI84" i="10"/>
  <c r="AN84" i="10"/>
  <c r="AO84" i="10"/>
  <c r="AP84" i="10"/>
  <c r="AQ84" i="10"/>
  <c r="AS84" i="10"/>
  <c r="AT84" i="10"/>
  <c r="AU84" i="10"/>
  <c r="AV84" i="10"/>
  <c r="AW84" i="10"/>
  <c r="AX84" i="10"/>
  <c r="AY84" i="10"/>
  <c r="AZ84" i="10"/>
  <c r="BA84" i="10"/>
  <c r="BB84" i="10"/>
  <c r="BC84" i="10"/>
  <c r="BD84" i="10"/>
  <c r="BE84" i="10"/>
  <c r="BF84" i="10"/>
  <c r="BG84" i="10"/>
  <c r="BH84" i="10"/>
  <c r="BI84" i="10"/>
  <c r="BJ84" i="10"/>
  <c r="BK84" i="10"/>
  <c r="BL84" i="10"/>
  <c r="BM84" i="10"/>
  <c r="BN84" i="10"/>
  <c r="BO84" i="10"/>
  <c r="BP84" i="10"/>
  <c r="BQ84" i="10"/>
  <c r="BR84" i="10"/>
  <c r="BS84" i="10"/>
  <c r="BT84" i="10"/>
  <c r="BU84" i="10"/>
  <c r="BV84" i="10"/>
  <c r="BW84" i="10"/>
  <c r="BX84" i="10"/>
  <c r="BY84" i="10"/>
  <c r="D85" i="10"/>
  <c r="L85" i="10"/>
  <c r="M85" i="10"/>
  <c r="N85" i="10"/>
  <c r="Q85" i="10"/>
  <c r="R85" i="10"/>
  <c r="S85" i="10"/>
  <c r="U85" i="10"/>
  <c r="V85" i="10"/>
  <c r="W85" i="10"/>
  <c r="X85" i="10"/>
  <c r="Y85" i="10"/>
  <c r="Z85" i="10"/>
  <c r="AA85" i="10"/>
  <c r="AB85" i="10"/>
  <c r="AE85" i="10"/>
  <c r="AF85" i="10"/>
  <c r="AG85" i="10"/>
  <c r="AH85" i="10"/>
  <c r="AI85" i="10"/>
  <c r="AN85" i="10"/>
  <c r="AO85" i="10"/>
  <c r="AP85" i="10"/>
  <c r="AQ85" i="10"/>
  <c r="AS85" i="10"/>
  <c r="AT85" i="10"/>
  <c r="AU85" i="10"/>
  <c r="AV85" i="10"/>
  <c r="AW85" i="10"/>
  <c r="AX85" i="10"/>
  <c r="AY85" i="10"/>
  <c r="AZ85" i="10"/>
  <c r="BA85" i="10"/>
  <c r="BB85" i="10"/>
  <c r="BC85" i="10"/>
  <c r="BD85" i="10"/>
  <c r="BE85" i="10"/>
  <c r="BF85" i="10"/>
  <c r="BG85" i="10"/>
  <c r="BH85" i="10"/>
  <c r="BI85" i="10"/>
  <c r="BJ85" i="10"/>
  <c r="BK85" i="10"/>
  <c r="BL85" i="10"/>
  <c r="BM85" i="10"/>
  <c r="BN85" i="10"/>
  <c r="BO85" i="10"/>
  <c r="BP85" i="10"/>
  <c r="BQ85" i="10"/>
  <c r="BR85" i="10"/>
  <c r="BS85" i="10"/>
  <c r="BT85" i="10"/>
  <c r="BU85" i="10"/>
  <c r="BV85" i="10"/>
  <c r="BW85" i="10"/>
  <c r="BX85" i="10"/>
  <c r="BY85" i="10"/>
  <c r="D86" i="10"/>
  <c r="L86" i="10"/>
  <c r="M86" i="10"/>
  <c r="N86" i="10"/>
  <c r="Q86" i="10"/>
  <c r="R86" i="10"/>
  <c r="S86" i="10"/>
  <c r="U86" i="10"/>
  <c r="V86" i="10"/>
  <c r="W86" i="10"/>
  <c r="X86" i="10"/>
  <c r="Y86" i="10"/>
  <c r="Z86" i="10"/>
  <c r="AA86" i="10"/>
  <c r="AB86" i="10"/>
  <c r="AE86" i="10"/>
  <c r="AF86" i="10"/>
  <c r="AG86" i="10"/>
  <c r="AH86" i="10"/>
  <c r="AI86" i="10"/>
  <c r="AN86" i="10"/>
  <c r="AO86" i="10"/>
  <c r="AP86" i="10"/>
  <c r="AQ86" i="10"/>
  <c r="AS86" i="10"/>
  <c r="AT86" i="10"/>
  <c r="AU86" i="10"/>
  <c r="AV86" i="10"/>
  <c r="AW86" i="10"/>
  <c r="AX86" i="10"/>
  <c r="AY86" i="10"/>
  <c r="AZ86" i="10"/>
  <c r="BA86" i="10"/>
  <c r="BB86" i="10"/>
  <c r="BC86" i="10"/>
  <c r="BD86" i="10"/>
  <c r="BE86" i="10"/>
  <c r="BF86" i="10"/>
  <c r="BG86" i="10"/>
  <c r="BH86" i="10"/>
  <c r="BI86" i="10"/>
  <c r="BJ86" i="10"/>
  <c r="BK86" i="10"/>
  <c r="BL86" i="10"/>
  <c r="BM86" i="10"/>
  <c r="BN86" i="10"/>
  <c r="BO86" i="10"/>
  <c r="BP86" i="10"/>
  <c r="BQ86" i="10"/>
  <c r="BR86" i="10"/>
  <c r="BS86" i="10"/>
  <c r="BT86" i="10"/>
  <c r="BU86" i="10"/>
  <c r="BV86" i="10"/>
  <c r="BW86" i="10"/>
  <c r="BX86" i="10"/>
  <c r="BY86" i="10"/>
  <c r="D87" i="10"/>
  <c r="L87" i="10"/>
  <c r="M87" i="10"/>
  <c r="N87" i="10"/>
  <c r="Q87" i="10"/>
  <c r="R87" i="10"/>
  <c r="S87" i="10"/>
  <c r="U87" i="10"/>
  <c r="V87" i="10"/>
  <c r="W87" i="10"/>
  <c r="X87" i="10"/>
  <c r="Y87" i="10"/>
  <c r="Z87" i="10"/>
  <c r="AA87" i="10"/>
  <c r="AB87" i="10"/>
  <c r="AE87" i="10"/>
  <c r="AF87" i="10"/>
  <c r="AG87" i="10"/>
  <c r="AH87" i="10"/>
  <c r="AI87" i="10"/>
  <c r="AN87" i="10"/>
  <c r="AO87" i="10"/>
  <c r="AP87" i="10"/>
  <c r="AQ87" i="10"/>
  <c r="AS87" i="10"/>
  <c r="AT87" i="10"/>
  <c r="AU87" i="10"/>
  <c r="AV87" i="10"/>
  <c r="AW87" i="10"/>
  <c r="AX87" i="10"/>
  <c r="AY87" i="10"/>
  <c r="AZ87" i="10"/>
  <c r="BA87" i="10"/>
  <c r="BB87" i="10"/>
  <c r="BC87" i="10"/>
  <c r="BD87" i="10"/>
  <c r="BE87" i="10"/>
  <c r="BF87" i="10"/>
  <c r="BG87" i="10"/>
  <c r="BH87" i="10"/>
  <c r="BI87" i="10"/>
  <c r="BJ87" i="10"/>
  <c r="BK87" i="10"/>
  <c r="BL87" i="10"/>
  <c r="BM87" i="10"/>
  <c r="BN87" i="10"/>
  <c r="BO87" i="10"/>
  <c r="BP87" i="10"/>
  <c r="BQ87" i="10"/>
  <c r="BR87" i="10"/>
  <c r="BS87" i="10"/>
  <c r="BT87" i="10"/>
  <c r="BU87" i="10"/>
  <c r="BV87" i="10"/>
  <c r="BW87" i="10"/>
  <c r="BX87" i="10"/>
  <c r="BY87" i="10"/>
  <c r="D88" i="10"/>
  <c r="L88" i="10"/>
  <c r="M88" i="10"/>
  <c r="N88" i="10"/>
  <c r="Q88" i="10"/>
  <c r="R88" i="10"/>
  <c r="S88" i="10"/>
  <c r="U88" i="10"/>
  <c r="V88" i="10"/>
  <c r="W88" i="10"/>
  <c r="X88" i="10"/>
  <c r="Y88" i="10"/>
  <c r="Z88" i="10"/>
  <c r="AA88" i="10"/>
  <c r="AB88" i="10"/>
  <c r="AE88" i="10"/>
  <c r="AF88" i="10"/>
  <c r="AG88" i="10"/>
  <c r="AH88" i="10"/>
  <c r="AI88" i="10"/>
  <c r="AN88" i="10"/>
  <c r="AO88" i="10"/>
  <c r="AP88" i="10"/>
  <c r="AQ88" i="10"/>
  <c r="AS88" i="10"/>
  <c r="AT88" i="10"/>
  <c r="AU88" i="10"/>
  <c r="AV88" i="10"/>
  <c r="AW88" i="10"/>
  <c r="AX88" i="10"/>
  <c r="AY88" i="10"/>
  <c r="AZ88" i="10"/>
  <c r="BA88" i="10"/>
  <c r="BB88" i="10"/>
  <c r="BC88" i="10"/>
  <c r="BD88" i="10"/>
  <c r="BE88" i="10"/>
  <c r="BF88" i="10"/>
  <c r="BG88" i="10"/>
  <c r="BH88" i="10"/>
  <c r="BI88" i="10"/>
  <c r="BJ88" i="10"/>
  <c r="BK88" i="10"/>
  <c r="BL88" i="10"/>
  <c r="BM88" i="10"/>
  <c r="BN88" i="10"/>
  <c r="BO88" i="10"/>
  <c r="BP88" i="10"/>
  <c r="BQ88" i="10"/>
  <c r="BR88" i="10"/>
  <c r="BS88" i="10"/>
  <c r="BT88" i="10"/>
  <c r="BU88" i="10"/>
  <c r="BV88" i="10"/>
  <c r="BW88" i="10"/>
  <c r="BX88" i="10"/>
  <c r="BY88" i="10"/>
  <c r="D89" i="10"/>
  <c r="L89" i="10"/>
  <c r="M89" i="10"/>
  <c r="N89" i="10"/>
  <c r="Q89" i="10"/>
  <c r="R89" i="10"/>
  <c r="S89" i="10"/>
  <c r="U89" i="10"/>
  <c r="V89" i="10"/>
  <c r="W89" i="10"/>
  <c r="X89" i="10"/>
  <c r="Y89" i="10"/>
  <c r="Z89" i="10"/>
  <c r="AA89" i="10"/>
  <c r="AB89" i="10"/>
  <c r="AE89" i="10"/>
  <c r="AF89" i="10"/>
  <c r="AG89" i="10"/>
  <c r="AH89" i="10"/>
  <c r="AI89" i="10"/>
  <c r="AN89" i="10"/>
  <c r="AO89" i="10"/>
  <c r="AP89" i="10"/>
  <c r="AQ89" i="10"/>
  <c r="AS89" i="10"/>
  <c r="AT89" i="10"/>
  <c r="AU89" i="10"/>
  <c r="AV89" i="10"/>
  <c r="AW89" i="10"/>
  <c r="AX89" i="10"/>
  <c r="AY89" i="10"/>
  <c r="AZ89" i="10"/>
  <c r="BA89" i="10"/>
  <c r="BB89" i="10"/>
  <c r="BC89" i="10"/>
  <c r="BD89" i="10"/>
  <c r="BE89" i="10"/>
  <c r="BF89" i="10"/>
  <c r="BG89" i="10"/>
  <c r="BH89" i="10"/>
  <c r="BI89" i="10"/>
  <c r="BJ89" i="10"/>
  <c r="BK89" i="10"/>
  <c r="BL89" i="10"/>
  <c r="BM89" i="10"/>
  <c r="BN89" i="10"/>
  <c r="BO89" i="10"/>
  <c r="BP89" i="10"/>
  <c r="BQ89" i="10"/>
  <c r="BR89" i="10"/>
  <c r="BS89" i="10"/>
  <c r="BT89" i="10"/>
  <c r="BU89" i="10"/>
  <c r="BV89" i="10"/>
  <c r="BW89" i="10"/>
  <c r="BX89" i="10"/>
  <c r="BY89" i="10"/>
  <c r="D90" i="10"/>
  <c r="L90" i="10"/>
  <c r="M90" i="10"/>
  <c r="N90" i="10"/>
  <c r="Q90" i="10"/>
  <c r="R90" i="10"/>
  <c r="S90" i="10"/>
  <c r="U90" i="10"/>
  <c r="V90" i="10"/>
  <c r="W90" i="10"/>
  <c r="X90" i="10"/>
  <c r="Y90" i="10"/>
  <c r="Z90" i="10"/>
  <c r="AA90" i="10"/>
  <c r="AB90" i="10"/>
  <c r="AE90" i="10"/>
  <c r="AF90" i="10"/>
  <c r="AG90" i="10"/>
  <c r="AH90" i="10"/>
  <c r="AI90" i="10"/>
  <c r="AN90" i="10"/>
  <c r="AO90" i="10"/>
  <c r="AP90" i="10"/>
  <c r="AQ90" i="10"/>
  <c r="AS90" i="10"/>
  <c r="AT90" i="10"/>
  <c r="AU90" i="10"/>
  <c r="AV90" i="10"/>
  <c r="AW90" i="10"/>
  <c r="AX90" i="10"/>
  <c r="AY90" i="10"/>
  <c r="AZ90" i="10"/>
  <c r="BA90" i="10"/>
  <c r="BB90" i="10"/>
  <c r="BC90" i="10"/>
  <c r="BD90" i="10"/>
  <c r="BE90" i="10"/>
  <c r="BF90" i="10"/>
  <c r="BG90" i="10"/>
  <c r="BH90" i="10"/>
  <c r="BI90" i="10"/>
  <c r="BJ90" i="10"/>
  <c r="BK90" i="10"/>
  <c r="BL90" i="10"/>
  <c r="BM90" i="10"/>
  <c r="BN90" i="10"/>
  <c r="BO90" i="10"/>
  <c r="BP90" i="10"/>
  <c r="BQ90" i="10"/>
  <c r="BR90" i="10"/>
  <c r="BS90" i="10"/>
  <c r="BT90" i="10"/>
  <c r="BU90" i="10"/>
  <c r="BV90" i="10"/>
  <c r="BW90" i="10"/>
  <c r="BX90" i="10"/>
  <c r="BY90" i="10"/>
  <c r="D91" i="10"/>
  <c r="L91" i="10"/>
  <c r="M91" i="10"/>
  <c r="N91" i="10"/>
  <c r="Q91" i="10"/>
  <c r="R91" i="10"/>
  <c r="S91" i="10"/>
  <c r="U91" i="10"/>
  <c r="V91" i="10"/>
  <c r="W91" i="10"/>
  <c r="X91" i="10"/>
  <c r="Y91" i="10"/>
  <c r="Z91" i="10"/>
  <c r="AA91" i="10"/>
  <c r="AB91" i="10"/>
  <c r="AE91" i="10"/>
  <c r="AF91" i="10"/>
  <c r="AG91" i="10"/>
  <c r="AH91" i="10"/>
  <c r="AI91" i="10"/>
  <c r="AN91" i="10"/>
  <c r="AO91" i="10"/>
  <c r="AP91" i="10"/>
  <c r="AQ91" i="10"/>
  <c r="AS91" i="10"/>
  <c r="AT91" i="10"/>
  <c r="AU91" i="10"/>
  <c r="AV91" i="10"/>
  <c r="AW91" i="10"/>
  <c r="AX91" i="10"/>
  <c r="AY91" i="10"/>
  <c r="AZ91" i="10"/>
  <c r="BA91" i="10"/>
  <c r="BB91" i="10"/>
  <c r="BC91" i="10"/>
  <c r="BD91" i="10"/>
  <c r="BE91" i="10"/>
  <c r="BF91" i="10"/>
  <c r="BG91" i="10"/>
  <c r="BH91" i="10"/>
  <c r="BI91" i="10"/>
  <c r="BJ91" i="10"/>
  <c r="BK91" i="10"/>
  <c r="BL91" i="10"/>
  <c r="BM91" i="10"/>
  <c r="BN91" i="10"/>
  <c r="BO91" i="10"/>
  <c r="BP91" i="10"/>
  <c r="BQ91" i="10"/>
  <c r="BR91" i="10"/>
  <c r="BS91" i="10"/>
  <c r="BT91" i="10"/>
  <c r="BU91" i="10"/>
  <c r="BV91" i="10"/>
  <c r="BW91" i="10"/>
  <c r="BX91" i="10"/>
  <c r="BY91" i="10"/>
  <c r="D92" i="10"/>
  <c r="L92" i="10"/>
  <c r="M92" i="10"/>
  <c r="N92" i="10"/>
  <c r="Q92" i="10"/>
  <c r="R92" i="10"/>
  <c r="S92" i="10"/>
  <c r="U92" i="10"/>
  <c r="V92" i="10"/>
  <c r="W92" i="10"/>
  <c r="X92" i="10"/>
  <c r="Y92" i="10"/>
  <c r="Z92" i="10"/>
  <c r="AA92" i="10"/>
  <c r="AB92" i="10"/>
  <c r="AE92" i="10"/>
  <c r="AF92" i="10"/>
  <c r="AG92" i="10"/>
  <c r="AH92" i="10"/>
  <c r="AI92" i="10"/>
  <c r="AN92" i="10"/>
  <c r="AO92" i="10"/>
  <c r="AP92" i="10"/>
  <c r="AQ92" i="10"/>
  <c r="AS92" i="10"/>
  <c r="AT92" i="10"/>
  <c r="AU92" i="10"/>
  <c r="AV92" i="10"/>
  <c r="AW92" i="10"/>
  <c r="AX92" i="10"/>
  <c r="AY92" i="10"/>
  <c r="AZ92" i="10"/>
  <c r="BA92" i="10"/>
  <c r="BB92" i="10"/>
  <c r="BC92" i="10"/>
  <c r="BD92" i="10"/>
  <c r="BE92" i="10"/>
  <c r="BF92" i="10"/>
  <c r="BG92" i="10"/>
  <c r="BH92" i="10"/>
  <c r="BI92" i="10"/>
  <c r="BJ92" i="10"/>
  <c r="BK92" i="10"/>
  <c r="BL92" i="10"/>
  <c r="BM92" i="10"/>
  <c r="BN92" i="10"/>
  <c r="BO92" i="10"/>
  <c r="BP92" i="10"/>
  <c r="BQ92" i="10"/>
  <c r="BR92" i="10"/>
  <c r="BS92" i="10"/>
  <c r="BT92" i="10"/>
  <c r="BU92" i="10"/>
  <c r="BV92" i="10"/>
  <c r="BW92" i="10"/>
  <c r="BX92" i="10"/>
  <c r="BY92" i="10"/>
  <c r="D93" i="10"/>
  <c r="L93" i="10"/>
  <c r="M93" i="10"/>
  <c r="N93" i="10"/>
  <c r="Q93" i="10"/>
  <c r="R93" i="10"/>
  <c r="S93" i="10"/>
  <c r="U93" i="10"/>
  <c r="V93" i="10"/>
  <c r="W93" i="10"/>
  <c r="X93" i="10"/>
  <c r="Y93" i="10"/>
  <c r="Z93" i="10"/>
  <c r="AA93" i="10"/>
  <c r="AB93" i="10"/>
  <c r="AE93" i="10"/>
  <c r="AF93" i="10"/>
  <c r="AG93" i="10"/>
  <c r="AH93" i="10"/>
  <c r="AI93" i="10"/>
  <c r="AN93" i="10"/>
  <c r="AO93" i="10"/>
  <c r="AP93" i="10"/>
  <c r="AQ93" i="10"/>
  <c r="AS93" i="10"/>
  <c r="AT93" i="10"/>
  <c r="AU93" i="10"/>
  <c r="AV93" i="10"/>
  <c r="AW93" i="10"/>
  <c r="AX93" i="10"/>
  <c r="AY93" i="10"/>
  <c r="AZ93" i="10"/>
  <c r="BA93" i="10"/>
  <c r="BB93" i="10"/>
  <c r="BC93" i="10"/>
  <c r="BD93" i="10"/>
  <c r="BE93" i="10"/>
  <c r="BF93" i="10"/>
  <c r="BG93" i="10"/>
  <c r="BH93" i="10"/>
  <c r="BI93" i="10"/>
  <c r="BJ93" i="10"/>
  <c r="BK93" i="10"/>
  <c r="BL93" i="10"/>
  <c r="BM93" i="10"/>
  <c r="BN93" i="10"/>
  <c r="BO93" i="10"/>
  <c r="BP93" i="10"/>
  <c r="BQ93" i="10"/>
  <c r="BR93" i="10"/>
  <c r="BS93" i="10"/>
  <c r="BT93" i="10"/>
  <c r="BU93" i="10"/>
  <c r="BV93" i="10"/>
  <c r="BW93" i="10"/>
  <c r="BX93" i="10"/>
  <c r="BY93" i="10"/>
  <c r="D94" i="10"/>
  <c r="L94" i="10"/>
  <c r="M94" i="10"/>
  <c r="N94" i="10"/>
  <c r="Q94" i="10"/>
  <c r="R94" i="10"/>
  <c r="S94" i="10"/>
  <c r="U94" i="10"/>
  <c r="V94" i="10"/>
  <c r="W94" i="10"/>
  <c r="X94" i="10"/>
  <c r="Y94" i="10"/>
  <c r="Z94" i="10"/>
  <c r="AA94" i="10"/>
  <c r="AB94" i="10"/>
  <c r="AE94" i="10"/>
  <c r="AF94" i="10"/>
  <c r="AG94" i="10"/>
  <c r="AH94" i="10"/>
  <c r="AI94" i="10"/>
  <c r="AN94" i="10"/>
  <c r="AO94" i="10"/>
  <c r="AP94" i="10"/>
  <c r="AQ94" i="10"/>
  <c r="AS94" i="10"/>
  <c r="AT94" i="10"/>
  <c r="AU94" i="10"/>
  <c r="AV94" i="10"/>
  <c r="AW94" i="10"/>
  <c r="AX94" i="10"/>
  <c r="AY94" i="10"/>
  <c r="AZ94" i="10"/>
  <c r="BA94" i="10"/>
  <c r="BB94" i="10"/>
  <c r="BC94" i="10"/>
  <c r="BD94" i="10"/>
  <c r="BE94" i="10"/>
  <c r="BF94" i="10"/>
  <c r="BG94" i="10"/>
  <c r="BH94" i="10"/>
  <c r="BI94" i="10"/>
  <c r="BJ94" i="10"/>
  <c r="BK94" i="10"/>
  <c r="BL94" i="10"/>
  <c r="BM94" i="10"/>
  <c r="BN94" i="10"/>
  <c r="BO94" i="10"/>
  <c r="BP94" i="10"/>
  <c r="BQ94" i="10"/>
  <c r="BR94" i="10"/>
  <c r="BS94" i="10"/>
  <c r="BT94" i="10"/>
  <c r="BU94" i="10"/>
  <c r="BV94" i="10"/>
  <c r="BW94" i="10"/>
  <c r="BX94" i="10"/>
  <c r="BY94" i="10"/>
  <c r="D95" i="10"/>
  <c r="L95" i="10"/>
  <c r="M95" i="10"/>
  <c r="N95" i="10"/>
  <c r="Q95" i="10"/>
  <c r="R95" i="10"/>
  <c r="S95" i="10"/>
  <c r="U95" i="10"/>
  <c r="V95" i="10"/>
  <c r="W95" i="10"/>
  <c r="X95" i="10"/>
  <c r="Y95" i="10"/>
  <c r="Z95" i="10"/>
  <c r="AA95" i="10"/>
  <c r="AB95" i="10"/>
  <c r="AE95" i="10"/>
  <c r="AF95" i="10"/>
  <c r="AG95" i="10"/>
  <c r="AH95" i="10"/>
  <c r="AI95" i="10"/>
  <c r="AN95" i="10"/>
  <c r="AO95" i="10"/>
  <c r="AP95" i="10"/>
  <c r="AQ95" i="10"/>
  <c r="AS95" i="10"/>
  <c r="AT95" i="10"/>
  <c r="AU95" i="10"/>
  <c r="AV95" i="10"/>
  <c r="AW95" i="10"/>
  <c r="AX95" i="10"/>
  <c r="AY95" i="10"/>
  <c r="AZ95" i="10"/>
  <c r="BA95" i="10"/>
  <c r="BB95" i="10"/>
  <c r="BC95" i="10"/>
  <c r="BD95" i="10"/>
  <c r="BE95" i="10"/>
  <c r="BF95" i="10"/>
  <c r="BG95" i="10"/>
  <c r="BH95" i="10"/>
  <c r="BI95" i="10"/>
  <c r="BJ95" i="10"/>
  <c r="BK95" i="10"/>
  <c r="BL95" i="10"/>
  <c r="BM95" i="10"/>
  <c r="BN95" i="10"/>
  <c r="BO95" i="10"/>
  <c r="BP95" i="10"/>
  <c r="BQ95" i="10"/>
  <c r="BR95" i="10"/>
  <c r="BS95" i="10"/>
  <c r="BT95" i="10"/>
  <c r="BU95" i="10"/>
  <c r="BV95" i="10"/>
  <c r="BW95" i="10"/>
  <c r="BX95" i="10"/>
  <c r="BY95" i="10"/>
  <c r="D96" i="10"/>
  <c r="L96" i="10"/>
  <c r="M96" i="10"/>
  <c r="N96" i="10"/>
  <c r="Q96" i="10"/>
  <c r="R96" i="10"/>
  <c r="S96" i="10"/>
  <c r="U96" i="10"/>
  <c r="V96" i="10"/>
  <c r="W96" i="10"/>
  <c r="X96" i="10"/>
  <c r="Y96" i="10"/>
  <c r="Z96" i="10"/>
  <c r="AA96" i="10"/>
  <c r="AB96" i="10"/>
  <c r="AE96" i="10"/>
  <c r="AF96" i="10"/>
  <c r="AG96" i="10"/>
  <c r="AH96" i="10"/>
  <c r="AI96" i="10"/>
  <c r="AN96" i="10"/>
  <c r="AO96" i="10"/>
  <c r="AP96" i="10"/>
  <c r="AQ96" i="10"/>
  <c r="AS96" i="10"/>
  <c r="AT96" i="10"/>
  <c r="AU96" i="10"/>
  <c r="AV96" i="10"/>
  <c r="AW96" i="10"/>
  <c r="AX96" i="10"/>
  <c r="AY96" i="10"/>
  <c r="AZ96" i="10"/>
  <c r="BA96" i="10"/>
  <c r="BB96" i="10"/>
  <c r="BC96" i="10"/>
  <c r="BD96" i="10"/>
  <c r="BE96" i="10"/>
  <c r="BF96" i="10"/>
  <c r="BG96" i="10"/>
  <c r="BH96" i="10"/>
  <c r="BI96" i="10"/>
  <c r="BJ96" i="10"/>
  <c r="BK96" i="10"/>
  <c r="BL96" i="10"/>
  <c r="BM96" i="10"/>
  <c r="BN96" i="10"/>
  <c r="BO96" i="10"/>
  <c r="BP96" i="10"/>
  <c r="BQ96" i="10"/>
  <c r="BR96" i="10"/>
  <c r="BS96" i="10"/>
  <c r="BT96" i="10"/>
  <c r="BU96" i="10"/>
  <c r="BV96" i="10"/>
  <c r="BW96" i="10"/>
  <c r="BX96" i="10"/>
  <c r="BY96" i="10"/>
  <c r="D97" i="10"/>
  <c r="L97" i="10"/>
  <c r="M97" i="10"/>
  <c r="N97" i="10"/>
  <c r="Q97" i="10"/>
  <c r="R97" i="10"/>
  <c r="S97" i="10"/>
  <c r="U97" i="10"/>
  <c r="V97" i="10"/>
  <c r="W97" i="10"/>
  <c r="X97" i="10"/>
  <c r="Y97" i="10"/>
  <c r="Z97" i="10"/>
  <c r="AA97" i="10"/>
  <c r="AB97" i="10"/>
  <c r="AE97" i="10"/>
  <c r="AF97" i="10"/>
  <c r="AG97" i="10"/>
  <c r="AH97" i="10"/>
  <c r="AI97" i="10"/>
  <c r="AN97" i="10"/>
  <c r="AO97" i="10"/>
  <c r="AP97" i="10"/>
  <c r="AQ97" i="10"/>
  <c r="AS97" i="10"/>
  <c r="AT97" i="10"/>
  <c r="AU97" i="10"/>
  <c r="AV97" i="10"/>
  <c r="AW97" i="10"/>
  <c r="AX97" i="10"/>
  <c r="AY97" i="10"/>
  <c r="AZ97" i="10"/>
  <c r="BA97" i="10"/>
  <c r="BB97" i="10"/>
  <c r="BC97" i="10"/>
  <c r="BD97" i="10"/>
  <c r="BE97" i="10"/>
  <c r="BF97" i="10"/>
  <c r="BG97" i="10"/>
  <c r="BH97" i="10"/>
  <c r="BI97" i="10"/>
  <c r="BJ97" i="10"/>
  <c r="BK97" i="10"/>
  <c r="BL97" i="10"/>
  <c r="BM97" i="10"/>
  <c r="BN97" i="10"/>
  <c r="BO97" i="10"/>
  <c r="BP97" i="10"/>
  <c r="BQ97" i="10"/>
  <c r="BR97" i="10"/>
  <c r="BS97" i="10"/>
  <c r="BT97" i="10"/>
  <c r="BU97" i="10"/>
  <c r="BV97" i="10"/>
  <c r="BW97" i="10"/>
  <c r="BX97" i="10"/>
  <c r="BY97" i="10"/>
  <c r="D98" i="10"/>
  <c r="L98" i="10"/>
  <c r="M98" i="10"/>
  <c r="N98" i="10"/>
  <c r="Q98" i="10"/>
  <c r="R98" i="10"/>
  <c r="S98" i="10"/>
  <c r="U98" i="10"/>
  <c r="V98" i="10"/>
  <c r="W98" i="10"/>
  <c r="X98" i="10"/>
  <c r="Y98" i="10"/>
  <c r="Z98" i="10"/>
  <c r="AA98" i="10"/>
  <c r="AB98" i="10"/>
  <c r="AE98" i="10"/>
  <c r="AF98" i="10"/>
  <c r="AG98" i="10"/>
  <c r="AH98" i="10"/>
  <c r="AI98" i="10"/>
  <c r="AN98" i="10"/>
  <c r="AO98" i="10"/>
  <c r="AP98" i="10"/>
  <c r="AQ98" i="10"/>
  <c r="AS98" i="10"/>
  <c r="AT98" i="10"/>
  <c r="AU98" i="10"/>
  <c r="AV98" i="10"/>
  <c r="AW98" i="10"/>
  <c r="AX98" i="10"/>
  <c r="AY98" i="10"/>
  <c r="AZ98" i="10"/>
  <c r="BA98" i="10"/>
  <c r="BB98" i="10"/>
  <c r="BC98" i="10"/>
  <c r="BD98" i="10"/>
  <c r="BE98" i="10"/>
  <c r="BF98" i="10"/>
  <c r="BG98" i="10"/>
  <c r="BH98" i="10"/>
  <c r="BI98" i="10"/>
  <c r="BJ98" i="10"/>
  <c r="BK98" i="10"/>
  <c r="BL98" i="10"/>
  <c r="BM98" i="10"/>
  <c r="BN98" i="10"/>
  <c r="BO98" i="10"/>
  <c r="BP98" i="10"/>
  <c r="BQ98" i="10"/>
  <c r="BR98" i="10"/>
  <c r="BS98" i="10"/>
  <c r="BT98" i="10"/>
  <c r="BU98" i="10"/>
  <c r="BV98" i="10"/>
  <c r="BW98" i="10"/>
  <c r="BX98" i="10"/>
  <c r="BY98" i="10"/>
  <c r="D99" i="10"/>
  <c r="L99" i="10"/>
  <c r="M99" i="10"/>
  <c r="N99" i="10"/>
  <c r="Q99" i="10"/>
  <c r="R99" i="10"/>
  <c r="S99" i="10"/>
  <c r="U99" i="10"/>
  <c r="V99" i="10"/>
  <c r="W99" i="10"/>
  <c r="X99" i="10"/>
  <c r="Y99" i="10"/>
  <c r="Z99" i="10"/>
  <c r="AA99" i="10"/>
  <c r="AB99" i="10"/>
  <c r="AE99" i="10"/>
  <c r="AF99" i="10"/>
  <c r="AG99" i="10"/>
  <c r="AH99" i="10"/>
  <c r="AI99" i="10"/>
  <c r="AN99" i="10"/>
  <c r="AO99" i="10"/>
  <c r="AP99" i="10"/>
  <c r="AQ99" i="10"/>
  <c r="AS99" i="10"/>
  <c r="AT99" i="10"/>
  <c r="AU99" i="10"/>
  <c r="AV99" i="10"/>
  <c r="AW99" i="10"/>
  <c r="AX99" i="10"/>
  <c r="AY99" i="10"/>
  <c r="AZ99" i="10"/>
  <c r="BA99" i="10"/>
  <c r="BB99" i="10"/>
  <c r="BC99" i="10"/>
  <c r="BD99" i="10"/>
  <c r="BE99" i="10"/>
  <c r="BF99" i="10"/>
  <c r="BG99" i="10"/>
  <c r="BH99" i="10"/>
  <c r="BI99" i="10"/>
  <c r="BJ99" i="10"/>
  <c r="BK99" i="10"/>
  <c r="BL99" i="10"/>
  <c r="BM99" i="10"/>
  <c r="BN99" i="10"/>
  <c r="BO99" i="10"/>
  <c r="BP99" i="10"/>
  <c r="BQ99" i="10"/>
  <c r="BR99" i="10"/>
  <c r="BS99" i="10"/>
  <c r="BT99" i="10"/>
  <c r="BU99" i="10"/>
  <c r="BV99" i="10"/>
  <c r="BW99" i="10"/>
  <c r="BX99" i="10"/>
  <c r="BY99" i="10"/>
  <c r="D100" i="10"/>
  <c r="L100" i="10"/>
  <c r="M100" i="10"/>
  <c r="N100" i="10"/>
  <c r="Q100" i="10"/>
  <c r="R100" i="10"/>
  <c r="S100" i="10"/>
  <c r="U100" i="10"/>
  <c r="V100" i="10"/>
  <c r="W100" i="10"/>
  <c r="X100" i="10"/>
  <c r="Y100" i="10"/>
  <c r="Z100" i="10"/>
  <c r="AA100" i="10"/>
  <c r="AB100" i="10"/>
  <c r="AE100" i="10"/>
  <c r="AF100" i="10"/>
  <c r="AG100" i="10"/>
  <c r="AH100" i="10"/>
  <c r="AI100" i="10"/>
  <c r="AN100" i="10"/>
  <c r="AO100" i="10"/>
  <c r="AP100" i="10"/>
  <c r="AQ100" i="10"/>
  <c r="AS100" i="10"/>
  <c r="AT100" i="10"/>
  <c r="AU100" i="10"/>
  <c r="AV100" i="10"/>
  <c r="AW100" i="10"/>
  <c r="AX100" i="10"/>
  <c r="AY100" i="10"/>
  <c r="AZ100" i="10"/>
  <c r="BA100" i="10"/>
  <c r="BB100" i="10"/>
  <c r="BC100" i="10"/>
  <c r="BD100" i="10"/>
  <c r="BE100" i="10"/>
  <c r="BF100" i="10"/>
  <c r="BG100" i="10"/>
  <c r="BH100" i="10"/>
  <c r="BI100" i="10"/>
  <c r="BJ100" i="10"/>
  <c r="BK100" i="10"/>
  <c r="BL100" i="10"/>
  <c r="BM100" i="10"/>
  <c r="BN100" i="10"/>
  <c r="BO100" i="10"/>
  <c r="BP100" i="10"/>
  <c r="BQ100" i="10"/>
  <c r="BR100" i="10"/>
  <c r="BS100" i="10"/>
  <c r="BT100" i="10"/>
  <c r="BU100" i="10"/>
  <c r="BV100" i="10"/>
  <c r="BW100" i="10"/>
  <c r="BX100" i="10"/>
  <c r="BY100" i="10"/>
  <c r="D101" i="10"/>
  <c r="L101" i="10"/>
  <c r="M101" i="10"/>
  <c r="N101" i="10"/>
  <c r="Q101" i="10"/>
  <c r="R101" i="10"/>
  <c r="S101" i="10"/>
  <c r="U101" i="10"/>
  <c r="V101" i="10"/>
  <c r="W101" i="10"/>
  <c r="X101" i="10"/>
  <c r="Y101" i="10"/>
  <c r="Z101" i="10"/>
  <c r="AA101" i="10"/>
  <c r="AB101" i="10"/>
  <c r="AE101" i="10"/>
  <c r="AF101" i="10"/>
  <c r="AG101" i="10"/>
  <c r="AH101" i="10"/>
  <c r="AI101" i="10"/>
  <c r="AN101" i="10"/>
  <c r="AO101" i="10"/>
  <c r="AP101" i="10"/>
  <c r="AQ101" i="10"/>
  <c r="AS101" i="10"/>
  <c r="AT101" i="10"/>
  <c r="AU101" i="10"/>
  <c r="AV101" i="10"/>
  <c r="AW101" i="10"/>
  <c r="AX101" i="10"/>
  <c r="AY101" i="10"/>
  <c r="AZ101" i="10"/>
  <c r="BA101" i="10"/>
  <c r="BB101" i="10"/>
  <c r="BC101" i="10"/>
  <c r="BD101" i="10"/>
  <c r="BE101" i="10"/>
  <c r="BF101" i="10"/>
  <c r="BG101" i="10"/>
  <c r="BH101" i="10"/>
  <c r="BI101" i="10"/>
  <c r="BJ101" i="10"/>
  <c r="BK101" i="10"/>
  <c r="BL101" i="10"/>
  <c r="BM101" i="10"/>
  <c r="BN101" i="10"/>
  <c r="BO101" i="10"/>
  <c r="BP101" i="10"/>
  <c r="BQ101" i="10"/>
  <c r="BR101" i="10"/>
  <c r="BS101" i="10"/>
  <c r="BT101" i="10"/>
  <c r="BU101" i="10"/>
  <c r="BV101" i="10"/>
  <c r="BW101" i="10"/>
  <c r="BX101" i="10"/>
  <c r="BY101" i="10"/>
  <c r="D102" i="10"/>
  <c r="L102" i="10"/>
  <c r="M102" i="10"/>
  <c r="N102" i="10"/>
  <c r="Q102" i="10"/>
  <c r="R102" i="10"/>
  <c r="S102" i="10"/>
  <c r="U102" i="10"/>
  <c r="V102" i="10"/>
  <c r="W102" i="10"/>
  <c r="X102" i="10"/>
  <c r="Y102" i="10"/>
  <c r="Z102" i="10"/>
  <c r="AA102" i="10"/>
  <c r="AB102" i="10"/>
  <c r="AE102" i="10"/>
  <c r="AF102" i="10"/>
  <c r="AG102" i="10"/>
  <c r="AH102" i="10"/>
  <c r="AI102" i="10"/>
  <c r="AN102" i="10"/>
  <c r="AO102" i="10"/>
  <c r="AP102" i="10"/>
  <c r="AQ102" i="10"/>
  <c r="AS102" i="10"/>
  <c r="AT102" i="10"/>
  <c r="AU102" i="10"/>
  <c r="AV102" i="10"/>
  <c r="AW102" i="10"/>
  <c r="AX102" i="10"/>
  <c r="AY102" i="10"/>
  <c r="AZ102" i="10"/>
  <c r="BA102" i="10"/>
  <c r="BB102" i="10"/>
  <c r="BC102" i="10"/>
  <c r="BD102" i="10"/>
  <c r="BE102" i="10"/>
  <c r="BF102" i="10"/>
  <c r="BG102" i="10"/>
  <c r="BH102" i="10"/>
  <c r="BI102" i="10"/>
  <c r="BJ102" i="10"/>
  <c r="BK102" i="10"/>
  <c r="BL102" i="10"/>
  <c r="BM102" i="10"/>
  <c r="BN102" i="10"/>
  <c r="BO102" i="10"/>
  <c r="BP102" i="10"/>
  <c r="BQ102" i="10"/>
  <c r="BR102" i="10"/>
  <c r="BS102" i="10"/>
  <c r="BT102" i="10"/>
  <c r="BU102" i="10"/>
  <c r="BV102" i="10"/>
  <c r="BW102" i="10"/>
  <c r="BX102" i="10"/>
  <c r="BY102" i="10"/>
  <c r="D103" i="10"/>
  <c r="L103" i="10"/>
  <c r="M103" i="10"/>
  <c r="N103" i="10"/>
  <c r="Q103" i="10"/>
  <c r="R103" i="10"/>
  <c r="S103" i="10"/>
  <c r="U103" i="10"/>
  <c r="V103" i="10"/>
  <c r="W103" i="10"/>
  <c r="X103" i="10"/>
  <c r="Y103" i="10"/>
  <c r="Z103" i="10"/>
  <c r="AA103" i="10"/>
  <c r="AB103" i="10"/>
  <c r="AE103" i="10"/>
  <c r="AF103" i="10"/>
  <c r="AG103" i="10"/>
  <c r="AH103" i="10"/>
  <c r="AI103" i="10"/>
  <c r="AN103" i="10"/>
  <c r="AO103" i="10"/>
  <c r="AP103" i="10"/>
  <c r="AQ103" i="10"/>
  <c r="AS103" i="10"/>
  <c r="AT103" i="10"/>
  <c r="AU103" i="10"/>
  <c r="AV103" i="10"/>
  <c r="AW103" i="10"/>
  <c r="AX103" i="10"/>
  <c r="AY103" i="10"/>
  <c r="AZ103" i="10"/>
  <c r="BA103" i="10"/>
  <c r="BB103" i="10"/>
  <c r="BC103" i="10"/>
  <c r="BD103" i="10"/>
  <c r="BE103" i="10"/>
  <c r="BF103" i="10"/>
  <c r="BG103" i="10"/>
  <c r="BH103" i="10"/>
  <c r="BI103" i="10"/>
  <c r="BJ103" i="10"/>
  <c r="BK103" i="10"/>
  <c r="BL103" i="10"/>
  <c r="BM103" i="10"/>
  <c r="BN103" i="10"/>
  <c r="BO103" i="10"/>
  <c r="BP103" i="10"/>
  <c r="BQ103" i="10"/>
  <c r="BR103" i="10"/>
  <c r="BS103" i="10"/>
  <c r="BT103" i="10"/>
  <c r="BU103" i="10"/>
  <c r="BV103" i="10"/>
  <c r="BW103" i="10"/>
  <c r="BX103" i="10"/>
  <c r="BY103" i="10"/>
  <c r="D104" i="10"/>
  <c r="L104" i="10"/>
  <c r="M104" i="10"/>
  <c r="N104" i="10"/>
  <c r="Q104" i="10"/>
  <c r="R104" i="10"/>
  <c r="S104" i="10"/>
  <c r="U104" i="10"/>
  <c r="V104" i="10"/>
  <c r="W104" i="10"/>
  <c r="X104" i="10"/>
  <c r="Y104" i="10"/>
  <c r="Z104" i="10"/>
  <c r="AA104" i="10"/>
  <c r="AB104" i="10"/>
  <c r="AE104" i="10"/>
  <c r="AF104" i="10"/>
  <c r="AG104" i="10"/>
  <c r="AH104" i="10"/>
  <c r="AI104" i="10"/>
  <c r="AN104" i="10"/>
  <c r="AO104" i="10"/>
  <c r="AP104" i="10"/>
  <c r="AQ104" i="10"/>
  <c r="AS104" i="10"/>
  <c r="AT104" i="10"/>
  <c r="AU104" i="10"/>
  <c r="AV104" i="10"/>
  <c r="AW104" i="10"/>
  <c r="AX104" i="10"/>
  <c r="AY104" i="10"/>
  <c r="AZ104" i="10"/>
  <c r="BA104" i="10"/>
  <c r="BB104" i="10"/>
  <c r="BC104" i="10"/>
  <c r="BD104" i="10"/>
  <c r="BE104" i="10"/>
  <c r="BF104" i="10"/>
  <c r="BG104" i="10"/>
  <c r="BH104" i="10"/>
  <c r="BI104" i="10"/>
  <c r="BJ104" i="10"/>
  <c r="BK104" i="10"/>
  <c r="BL104" i="10"/>
  <c r="BM104" i="10"/>
  <c r="BN104" i="10"/>
  <c r="BO104" i="10"/>
  <c r="BP104" i="10"/>
  <c r="BQ104" i="10"/>
  <c r="BR104" i="10"/>
  <c r="BS104" i="10"/>
  <c r="BT104" i="10"/>
  <c r="BU104" i="10"/>
  <c r="BV104" i="10"/>
  <c r="BW104" i="10"/>
  <c r="BX104" i="10"/>
  <c r="BY104" i="10"/>
  <c r="D105" i="10"/>
  <c r="L105" i="10"/>
  <c r="M105" i="10"/>
  <c r="N105" i="10"/>
  <c r="Q105" i="10"/>
  <c r="R105" i="10"/>
  <c r="S105" i="10"/>
  <c r="U105" i="10"/>
  <c r="V105" i="10"/>
  <c r="W105" i="10"/>
  <c r="X105" i="10"/>
  <c r="Y105" i="10"/>
  <c r="Z105" i="10"/>
  <c r="AA105" i="10"/>
  <c r="AB105" i="10"/>
  <c r="AE105" i="10"/>
  <c r="AF105" i="10"/>
  <c r="AG105" i="10"/>
  <c r="AH105" i="10"/>
  <c r="AI105" i="10"/>
  <c r="AN105" i="10"/>
  <c r="AO105" i="10"/>
  <c r="AP105" i="10"/>
  <c r="AQ105" i="10"/>
  <c r="AS105" i="10"/>
  <c r="AT105" i="10"/>
  <c r="AU105" i="10"/>
  <c r="AV105" i="10"/>
  <c r="AW105" i="10"/>
  <c r="AX105" i="10"/>
  <c r="AY105" i="10"/>
  <c r="AZ105" i="10"/>
  <c r="BA105" i="10"/>
  <c r="BB105" i="10"/>
  <c r="BC105" i="10"/>
  <c r="BD105" i="10"/>
  <c r="BE105" i="10"/>
  <c r="BF105" i="10"/>
  <c r="BG105" i="10"/>
  <c r="BH105" i="10"/>
  <c r="BI105" i="10"/>
  <c r="BJ105" i="10"/>
  <c r="BK105" i="10"/>
  <c r="BL105" i="10"/>
  <c r="BM105" i="10"/>
  <c r="BN105" i="10"/>
  <c r="BO105" i="10"/>
  <c r="BP105" i="10"/>
  <c r="BQ105" i="10"/>
  <c r="BR105" i="10"/>
  <c r="BS105" i="10"/>
  <c r="BT105" i="10"/>
  <c r="BU105" i="10"/>
  <c r="BV105" i="10"/>
  <c r="BW105" i="10"/>
  <c r="BX105" i="10"/>
  <c r="BY105" i="10"/>
  <c r="D106" i="10"/>
  <c r="L106" i="10"/>
  <c r="M106" i="10"/>
  <c r="N106" i="10"/>
  <c r="Q106" i="10"/>
  <c r="R106" i="10"/>
  <c r="S106" i="10"/>
  <c r="U106" i="10"/>
  <c r="V106" i="10"/>
  <c r="W106" i="10"/>
  <c r="X106" i="10"/>
  <c r="Y106" i="10"/>
  <c r="Z106" i="10"/>
  <c r="AA106" i="10"/>
  <c r="AB106" i="10"/>
  <c r="AE106" i="10"/>
  <c r="AF106" i="10"/>
  <c r="AG106" i="10"/>
  <c r="AH106" i="10"/>
  <c r="AI106" i="10"/>
  <c r="AN106" i="10"/>
  <c r="AO106" i="10"/>
  <c r="AP106" i="10"/>
  <c r="AQ106" i="10"/>
  <c r="AS106" i="10"/>
  <c r="AT106" i="10"/>
  <c r="AU106" i="10"/>
  <c r="AV106" i="10"/>
  <c r="AW106" i="10"/>
  <c r="AX106" i="10"/>
  <c r="AY106" i="10"/>
  <c r="AZ106" i="10"/>
  <c r="BA106" i="10"/>
  <c r="BB106" i="10"/>
  <c r="BC106" i="10"/>
  <c r="BD106" i="10"/>
  <c r="BE106" i="10"/>
  <c r="BF106" i="10"/>
  <c r="BG106" i="10"/>
  <c r="BH106" i="10"/>
  <c r="BI106" i="10"/>
  <c r="BJ106" i="10"/>
  <c r="BK106" i="10"/>
  <c r="BL106" i="10"/>
  <c r="BM106" i="10"/>
  <c r="BN106" i="10"/>
  <c r="BO106" i="10"/>
  <c r="BP106" i="10"/>
  <c r="BQ106" i="10"/>
  <c r="BR106" i="10"/>
  <c r="BS106" i="10"/>
  <c r="BT106" i="10"/>
  <c r="BU106" i="10"/>
  <c r="BV106" i="10"/>
  <c r="BW106" i="10"/>
  <c r="BX106" i="10"/>
  <c r="BY106" i="10"/>
  <c r="D107" i="10"/>
  <c r="L107" i="10"/>
  <c r="M107" i="10"/>
  <c r="N107" i="10"/>
  <c r="Q107" i="10"/>
  <c r="R107" i="10"/>
  <c r="S107" i="10"/>
  <c r="U107" i="10"/>
  <c r="V107" i="10"/>
  <c r="W107" i="10"/>
  <c r="X107" i="10"/>
  <c r="Y107" i="10"/>
  <c r="Z107" i="10"/>
  <c r="AA107" i="10"/>
  <c r="AB107" i="10"/>
  <c r="AE107" i="10"/>
  <c r="AF107" i="10"/>
  <c r="AG107" i="10"/>
  <c r="AH107" i="10"/>
  <c r="AI107" i="10"/>
  <c r="AN107" i="10"/>
  <c r="AO107" i="10"/>
  <c r="AP107" i="10"/>
  <c r="AQ107" i="10"/>
  <c r="AS107" i="10"/>
  <c r="AT107" i="10"/>
  <c r="AU107" i="10"/>
  <c r="AV107" i="10"/>
  <c r="AW107" i="10"/>
  <c r="AX107" i="10"/>
  <c r="AY107" i="10"/>
  <c r="AZ107" i="10"/>
  <c r="BA107" i="10"/>
  <c r="BB107" i="10"/>
  <c r="BC107" i="10"/>
  <c r="BD107" i="10"/>
  <c r="BE107" i="10"/>
  <c r="BF107" i="10"/>
  <c r="BG107" i="10"/>
  <c r="BH107" i="10"/>
  <c r="BI107" i="10"/>
  <c r="BJ107" i="10"/>
  <c r="BK107" i="10"/>
  <c r="BL107" i="10"/>
  <c r="BM107" i="10"/>
  <c r="BN107" i="10"/>
  <c r="BO107" i="10"/>
  <c r="BP107" i="10"/>
  <c r="BQ107" i="10"/>
  <c r="BR107" i="10"/>
  <c r="BS107" i="10"/>
  <c r="BT107" i="10"/>
  <c r="BU107" i="10"/>
  <c r="BV107" i="10"/>
  <c r="BW107" i="10"/>
  <c r="BX107" i="10"/>
  <c r="BY107" i="10"/>
  <c r="D108" i="10"/>
  <c r="L108" i="10"/>
  <c r="M108" i="10"/>
  <c r="N108" i="10"/>
  <c r="Q108" i="10"/>
  <c r="R108" i="10"/>
  <c r="S108" i="10"/>
  <c r="U108" i="10"/>
  <c r="V108" i="10"/>
  <c r="W108" i="10"/>
  <c r="X108" i="10"/>
  <c r="Y108" i="10"/>
  <c r="Z108" i="10"/>
  <c r="AA108" i="10"/>
  <c r="AB108" i="10"/>
  <c r="AE108" i="10"/>
  <c r="AF108" i="10"/>
  <c r="AG108" i="10"/>
  <c r="AH108" i="10"/>
  <c r="AI108" i="10"/>
  <c r="AN108" i="10"/>
  <c r="AO108" i="10"/>
  <c r="AP108" i="10"/>
  <c r="AQ108" i="10"/>
  <c r="AS108" i="10"/>
  <c r="AT108" i="10"/>
  <c r="AU108" i="10"/>
  <c r="AV108" i="10"/>
  <c r="AW108" i="10"/>
  <c r="AX108" i="10"/>
  <c r="AY108" i="10"/>
  <c r="AZ108" i="10"/>
  <c r="BA108" i="10"/>
  <c r="BB108" i="10"/>
  <c r="BC108" i="10"/>
  <c r="BD108" i="10"/>
  <c r="BE108" i="10"/>
  <c r="BF108" i="10"/>
  <c r="BG108" i="10"/>
  <c r="BH108" i="10"/>
  <c r="BI108" i="10"/>
  <c r="BJ108" i="10"/>
  <c r="BK108" i="10"/>
  <c r="BL108" i="10"/>
  <c r="BM108" i="10"/>
  <c r="BN108" i="10"/>
  <c r="BO108" i="10"/>
  <c r="BP108" i="10"/>
  <c r="BQ108" i="10"/>
  <c r="BR108" i="10"/>
  <c r="BS108" i="10"/>
  <c r="BT108" i="10"/>
  <c r="BU108" i="10"/>
  <c r="BV108" i="10"/>
  <c r="BW108" i="10"/>
  <c r="BX108" i="10"/>
  <c r="BY108" i="10"/>
  <c r="D109" i="10"/>
  <c r="L109" i="10"/>
  <c r="M109" i="10"/>
  <c r="N109" i="10"/>
  <c r="Q109" i="10"/>
  <c r="R109" i="10"/>
  <c r="S109" i="10"/>
  <c r="U109" i="10"/>
  <c r="V109" i="10"/>
  <c r="W109" i="10"/>
  <c r="X109" i="10"/>
  <c r="Y109" i="10"/>
  <c r="Z109" i="10"/>
  <c r="AA109" i="10"/>
  <c r="AB109" i="10"/>
  <c r="AE109" i="10"/>
  <c r="AF109" i="10"/>
  <c r="AG109" i="10"/>
  <c r="AH109" i="10"/>
  <c r="AI109" i="10"/>
  <c r="AN109" i="10"/>
  <c r="AO109" i="10"/>
  <c r="AP109" i="10"/>
  <c r="AQ109" i="10"/>
  <c r="AS109" i="10"/>
  <c r="AT109" i="10"/>
  <c r="AU109" i="10"/>
  <c r="AV109" i="10"/>
  <c r="AW109" i="10"/>
  <c r="AX109" i="10"/>
  <c r="AY109" i="10"/>
  <c r="AZ109" i="10"/>
  <c r="BA109" i="10"/>
  <c r="BB109" i="10"/>
  <c r="BC109" i="10"/>
  <c r="BD109" i="10"/>
  <c r="BE109" i="10"/>
  <c r="BF109" i="10"/>
  <c r="BG109" i="10"/>
  <c r="BH109" i="10"/>
  <c r="BI109" i="10"/>
  <c r="BJ109" i="10"/>
  <c r="BK109" i="10"/>
  <c r="BL109" i="10"/>
  <c r="BM109" i="10"/>
  <c r="BN109" i="10"/>
  <c r="BO109" i="10"/>
  <c r="BP109" i="10"/>
  <c r="BQ109" i="10"/>
  <c r="BR109" i="10"/>
  <c r="BS109" i="10"/>
  <c r="BT109" i="10"/>
  <c r="BU109" i="10"/>
  <c r="BV109" i="10"/>
  <c r="BW109" i="10"/>
  <c r="BX109" i="10"/>
  <c r="BY109" i="10"/>
  <c r="D110" i="10"/>
  <c r="L110" i="10"/>
  <c r="M110" i="10"/>
  <c r="N110" i="10"/>
  <c r="Q110" i="10"/>
  <c r="R110" i="10"/>
  <c r="S110" i="10"/>
  <c r="U110" i="10"/>
  <c r="V110" i="10"/>
  <c r="W110" i="10"/>
  <c r="X110" i="10"/>
  <c r="Y110" i="10"/>
  <c r="Z110" i="10"/>
  <c r="AA110" i="10"/>
  <c r="AB110" i="10"/>
  <c r="AE110" i="10"/>
  <c r="AF110" i="10"/>
  <c r="AG110" i="10"/>
  <c r="AH110" i="10"/>
  <c r="AI110" i="10"/>
  <c r="AN110" i="10"/>
  <c r="AO110" i="10"/>
  <c r="AP110" i="10"/>
  <c r="AQ110" i="10"/>
  <c r="AS110" i="10"/>
  <c r="AT110" i="10"/>
  <c r="AU110" i="10"/>
  <c r="AV110" i="10"/>
  <c r="AW110" i="10"/>
  <c r="AX110" i="10"/>
  <c r="AY110" i="10"/>
  <c r="AZ110" i="10"/>
  <c r="BA110" i="10"/>
  <c r="BB110" i="10"/>
  <c r="BC110" i="10"/>
  <c r="BD110" i="10"/>
  <c r="BE110" i="10"/>
  <c r="BF110" i="10"/>
  <c r="BG110" i="10"/>
  <c r="BH110" i="10"/>
  <c r="BI110" i="10"/>
  <c r="BJ110" i="10"/>
  <c r="BK110" i="10"/>
  <c r="BL110" i="10"/>
  <c r="BM110" i="10"/>
  <c r="BN110" i="10"/>
  <c r="BO110" i="10"/>
  <c r="BP110" i="10"/>
  <c r="BQ110" i="10"/>
  <c r="BR110" i="10"/>
  <c r="BS110" i="10"/>
  <c r="BT110" i="10"/>
  <c r="BU110" i="10"/>
  <c r="BV110" i="10"/>
  <c r="BW110" i="10"/>
  <c r="BX110" i="10"/>
  <c r="BY110" i="10"/>
  <c r="D111" i="10"/>
  <c r="L111" i="10"/>
  <c r="M111" i="10"/>
  <c r="N111" i="10"/>
  <c r="Q111" i="10"/>
  <c r="R111" i="10"/>
  <c r="S111" i="10"/>
  <c r="U111" i="10"/>
  <c r="V111" i="10"/>
  <c r="W111" i="10"/>
  <c r="X111" i="10"/>
  <c r="Y111" i="10"/>
  <c r="Z111" i="10"/>
  <c r="AA111" i="10"/>
  <c r="AB111" i="10"/>
  <c r="AE111" i="10"/>
  <c r="AF111" i="10"/>
  <c r="AG111" i="10"/>
  <c r="AH111" i="10"/>
  <c r="AI111" i="10"/>
  <c r="AN111" i="10"/>
  <c r="AO111" i="10"/>
  <c r="AP111" i="10"/>
  <c r="AQ111" i="10"/>
  <c r="AS111" i="10"/>
  <c r="AT111" i="10"/>
  <c r="AU111" i="10"/>
  <c r="AV111" i="10"/>
  <c r="AW111" i="10"/>
  <c r="AX111" i="10"/>
  <c r="AY111" i="10"/>
  <c r="AZ111" i="10"/>
  <c r="BA111" i="10"/>
  <c r="BB111" i="10"/>
  <c r="BC111" i="10"/>
  <c r="BD111" i="10"/>
  <c r="BE111" i="10"/>
  <c r="BF111" i="10"/>
  <c r="BG111" i="10"/>
  <c r="BH111" i="10"/>
  <c r="BI111" i="10"/>
  <c r="BJ111" i="10"/>
  <c r="BK111" i="10"/>
  <c r="BL111" i="10"/>
  <c r="BM111" i="10"/>
  <c r="BN111" i="10"/>
  <c r="BO111" i="10"/>
  <c r="BP111" i="10"/>
  <c r="BQ111" i="10"/>
  <c r="BR111" i="10"/>
  <c r="BS111" i="10"/>
  <c r="BT111" i="10"/>
  <c r="BU111" i="10"/>
  <c r="BV111" i="10"/>
  <c r="BW111" i="10"/>
  <c r="BX111" i="10"/>
  <c r="BY111" i="10"/>
  <c r="D112" i="10"/>
  <c r="L112" i="10"/>
  <c r="M112" i="10"/>
  <c r="N112" i="10"/>
  <c r="Q112" i="10"/>
  <c r="R112" i="10"/>
  <c r="S112" i="10"/>
  <c r="U112" i="10"/>
  <c r="V112" i="10"/>
  <c r="W112" i="10"/>
  <c r="X112" i="10"/>
  <c r="Y112" i="10"/>
  <c r="Z112" i="10"/>
  <c r="AA112" i="10"/>
  <c r="AB112" i="10"/>
  <c r="AE112" i="10"/>
  <c r="AF112" i="10"/>
  <c r="AG112" i="10"/>
  <c r="AH112" i="10"/>
  <c r="AI112" i="10"/>
  <c r="AN112" i="10"/>
  <c r="AO112" i="10"/>
  <c r="AP112" i="10"/>
  <c r="AQ112" i="10"/>
  <c r="AS112" i="10"/>
  <c r="AT112" i="10"/>
  <c r="AU112" i="10"/>
  <c r="AV112" i="10"/>
  <c r="AW112" i="10"/>
  <c r="AX112" i="10"/>
  <c r="AY112" i="10"/>
  <c r="AZ112" i="10"/>
  <c r="BA112" i="10"/>
  <c r="BB112" i="10"/>
  <c r="BC112" i="10"/>
  <c r="BD112" i="10"/>
  <c r="BE112" i="10"/>
  <c r="BF112" i="10"/>
  <c r="BG112" i="10"/>
  <c r="BH112" i="10"/>
  <c r="BI112" i="10"/>
  <c r="BJ112" i="10"/>
  <c r="BK112" i="10"/>
  <c r="BL112" i="10"/>
  <c r="BM112" i="10"/>
  <c r="BN112" i="10"/>
  <c r="BO112" i="10"/>
  <c r="BP112" i="10"/>
  <c r="BQ112" i="10"/>
  <c r="BR112" i="10"/>
  <c r="BS112" i="10"/>
  <c r="BT112" i="10"/>
  <c r="BU112" i="10"/>
  <c r="BV112" i="10"/>
  <c r="BW112" i="10"/>
  <c r="BX112" i="10"/>
  <c r="BY112" i="10"/>
  <c r="D113" i="10"/>
  <c r="L113" i="10"/>
  <c r="M113" i="10"/>
  <c r="N113" i="10"/>
  <c r="Q113" i="10"/>
  <c r="R113" i="10"/>
  <c r="S113" i="10"/>
  <c r="U113" i="10"/>
  <c r="V113" i="10"/>
  <c r="W113" i="10"/>
  <c r="X113" i="10"/>
  <c r="Y113" i="10"/>
  <c r="Z113" i="10"/>
  <c r="AA113" i="10"/>
  <c r="AB113" i="10"/>
  <c r="AE113" i="10"/>
  <c r="AF113" i="10"/>
  <c r="AG113" i="10"/>
  <c r="AH113" i="10"/>
  <c r="AI113" i="10"/>
  <c r="AN113" i="10"/>
  <c r="AO113" i="10"/>
  <c r="AP113" i="10"/>
  <c r="AQ113" i="10"/>
  <c r="AS113" i="10"/>
  <c r="AT113" i="10"/>
  <c r="AU113" i="10"/>
  <c r="AV113" i="10"/>
  <c r="AW113" i="10"/>
  <c r="AX113" i="10"/>
  <c r="AY113" i="10"/>
  <c r="AZ113" i="10"/>
  <c r="BA113" i="10"/>
  <c r="BB113" i="10"/>
  <c r="BC113" i="10"/>
  <c r="BD113" i="10"/>
  <c r="BE113" i="10"/>
  <c r="BF113" i="10"/>
  <c r="BG113" i="10"/>
  <c r="BH113" i="10"/>
  <c r="BI113" i="10"/>
  <c r="BJ113" i="10"/>
  <c r="BK113" i="10"/>
  <c r="BL113" i="10"/>
  <c r="BM113" i="10"/>
  <c r="BN113" i="10"/>
  <c r="BO113" i="10"/>
  <c r="BP113" i="10"/>
  <c r="BQ113" i="10"/>
  <c r="BR113" i="10"/>
  <c r="BS113" i="10"/>
  <c r="BT113" i="10"/>
  <c r="BU113" i="10"/>
  <c r="BV113" i="10"/>
  <c r="BW113" i="10"/>
  <c r="BX113" i="10"/>
  <c r="BY113" i="10"/>
  <c r="D114" i="10"/>
  <c r="L114" i="10"/>
  <c r="M114" i="10"/>
  <c r="N114" i="10"/>
  <c r="Q114" i="10"/>
  <c r="R114" i="10"/>
  <c r="S114" i="10"/>
  <c r="U114" i="10"/>
  <c r="V114" i="10"/>
  <c r="W114" i="10"/>
  <c r="X114" i="10"/>
  <c r="Y114" i="10"/>
  <c r="Z114" i="10"/>
  <c r="AA114" i="10"/>
  <c r="AB114" i="10"/>
  <c r="AE114" i="10"/>
  <c r="AF114" i="10"/>
  <c r="AG114" i="10"/>
  <c r="AH114" i="10"/>
  <c r="AI114" i="10"/>
  <c r="AN114" i="10"/>
  <c r="AO114" i="10"/>
  <c r="AP114" i="10"/>
  <c r="AQ114" i="10"/>
  <c r="AS114" i="10"/>
  <c r="AT114" i="10"/>
  <c r="AU114" i="10"/>
  <c r="AV114" i="10"/>
  <c r="AW114" i="10"/>
  <c r="AX114" i="10"/>
  <c r="AY114" i="10"/>
  <c r="AZ114" i="10"/>
  <c r="BA114" i="10"/>
  <c r="BB114" i="10"/>
  <c r="BC114" i="10"/>
  <c r="BD114" i="10"/>
  <c r="BE114" i="10"/>
  <c r="BF114" i="10"/>
  <c r="BG114" i="10"/>
  <c r="BH114" i="10"/>
  <c r="BI114" i="10"/>
  <c r="BJ114" i="10"/>
  <c r="BK114" i="10"/>
  <c r="BL114" i="10"/>
  <c r="BM114" i="10"/>
  <c r="BN114" i="10"/>
  <c r="BO114" i="10"/>
  <c r="BP114" i="10"/>
  <c r="BQ114" i="10"/>
  <c r="BR114" i="10"/>
  <c r="BS114" i="10"/>
  <c r="BT114" i="10"/>
  <c r="BU114" i="10"/>
  <c r="BV114" i="10"/>
  <c r="BW114" i="10"/>
  <c r="BX114" i="10"/>
  <c r="BY114" i="10"/>
  <c r="D115" i="10"/>
  <c r="L115" i="10"/>
  <c r="M115" i="10"/>
  <c r="N115" i="10"/>
  <c r="Q115" i="10"/>
  <c r="R115" i="10"/>
  <c r="S115" i="10"/>
  <c r="U115" i="10"/>
  <c r="V115" i="10"/>
  <c r="W115" i="10"/>
  <c r="X115" i="10"/>
  <c r="Y115" i="10"/>
  <c r="Z115" i="10"/>
  <c r="AA115" i="10"/>
  <c r="AB115" i="10"/>
  <c r="AE115" i="10"/>
  <c r="AF115" i="10"/>
  <c r="AG115" i="10"/>
  <c r="AH115" i="10"/>
  <c r="AI115" i="10"/>
  <c r="AN115" i="10"/>
  <c r="AO115" i="10"/>
  <c r="AP115" i="10"/>
  <c r="AQ115" i="10"/>
  <c r="AS115" i="10"/>
  <c r="AT115" i="10"/>
  <c r="AU115" i="10"/>
  <c r="AV115" i="10"/>
  <c r="AW115" i="10"/>
  <c r="AX115" i="10"/>
  <c r="AY115" i="10"/>
  <c r="AZ115" i="10"/>
  <c r="BA115" i="10"/>
  <c r="BB115" i="10"/>
  <c r="BC115" i="10"/>
  <c r="BD115" i="10"/>
  <c r="BE115" i="10"/>
  <c r="BF115" i="10"/>
  <c r="BG115" i="10"/>
  <c r="BH115" i="10"/>
  <c r="BI115" i="10"/>
  <c r="BJ115" i="10"/>
  <c r="BK115" i="10"/>
  <c r="BL115" i="10"/>
  <c r="BM115" i="10"/>
  <c r="BN115" i="10"/>
  <c r="BO115" i="10"/>
  <c r="BP115" i="10"/>
  <c r="BQ115" i="10"/>
  <c r="BR115" i="10"/>
  <c r="BS115" i="10"/>
  <c r="BT115" i="10"/>
  <c r="BU115" i="10"/>
  <c r="BV115" i="10"/>
  <c r="BW115" i="10"/>
  <c r="BX115" i="10"/>
  <c r="BY115" i="10"/>
  <c r="C116" i="10"/>
  <c r="D116" i="10"/>
  <c r="E116" i="10"/>
  <c r="G116" i="10"/>
  <c r="I116" i="10"/>
  <c r="J116" i="10"/>
  <c r="K116" i="10"/>
  <c r="L116" i="10"/>
  <c r="M116" i="10"/>
  <c r="N116" i="10"/>
  <c r="Q116" i="10"/>
  <c r="R116" i="10"/>
  <c r="S116" i="10"/>
  <c r="U116" i="10"/>
  <c r="V116" i="10"/>
  <c r="W116" i="10"/>
  <c r="X116" i="10"/>
  <c r="Y116" i="10"/>
  <c r="Z116" i="10"/>
  <c r="AA116" i="10"/>
  <c r="AB116" i="10"/>
  <c r="AE116" i="10"/>
  <c r="AF116" i="10"/>
  <c r="AG116" i="10"/>
  <c r="AH116" i="10"/>
  <c r="AI116" i="10"/>
  <c r="AN116" i="10"/>
  <c r="AO116" i="10"/>
  <c r="AP116" i="10"/>
  <c r="AQ116" i="10"/>
  <c r="AS116" i="10"/>
  <c r="AT116" i="10"/>
  <c r="AU116" i="10"/>
  <c r="AV116" i="10"/>
  <c r="AW116" i="10"/>
  <c r="AX116" i="10"/>
  <c r="AY116" i="10"/>
  <c r="AZ116" i="10"/>
  <c r="BA116" i="10"/>
  <c r="BB116" i="10"/>
  <c r="BC116" i="10"/>
  <c r="BD116" i="10"/>
  <c r="BE116" i="10"/>
  <c r="BF116" i="10"/>
  <c r="BG116" i="10"/>
  <c r="BH116" i="10"/>
  <c r="BI116" i="10"/>
  <c r="BJ116" i="10"/>
  <c r="BK116" i="10"/>
  <c r="BL116" i="10"/>
  <c r="BM116" i="10"/>
  <c r="BN116" i="10"/>
  <c r="BO116" i="10"/>
  <c r="BP116" i="10"/>
  <c r="BQ116" i="10"/>
  <c r="BR116" i="10"/>
  <c r="BS116" i="10"/>
  <c r="BT116" i="10"/>
  <c r="BU116" i="10"/>
  <c r="BV116" i="10"/>
  <c r="BW116" i="10"/>
  <c r="BX116" i="10"/>
  <c r="BY116" i="10"/>
  <c r="C117" i="10"/>
  <c r="D117" i="10"/>
  <c r="E117" i="10"/>
  <c r="G117" i="10"/>
  <c r="I117" i="10"/>
  <c r="J117" i="10"/>
  <c r="K117" i="10"/>
  <c r="L117" i="10"/>
  <c r="M117" i="10"/>
  <c r="N117" i="10"/>
  <c r="Q117" i="10"/>
  <c r="R117" i="10"/>
  <c r="S117" i="10"/>
  <c r="U117" i="10"/>
  <c r="V117" i="10"/>
  <c r="W117" i="10"/>
  <c r="X117" i="10"/>
  <c r="Y117" i="10"/>
  <c r="Z117" i="10"/>
  <c r="AA117" i="10"/>
  <c r="AB117" i="10"/>
  <c r="AE117" i="10"/>
  <c r="AF117" i="10"/>
  <c r="AG117" i="10"/>
  <c r="AH117" i="10"/>
  <c r="AI117" i="10"/>
  <c r="AN117" i="10"/>
  <c r="AO117" i="10"/>
  <c r="AP117" i="10"/>
  <c r="AQ117" i="10"/>
  <c r="AS117" i="10"/>
  <c r="AT117" i="10"/>
  <c r="AU117" i="10"/>
  <c r="AV117" i="10"/>
  <c r="AW117" i="10"/>
  <c r="AX117" i="10"/>
  <c r="AY117" i="10"/>
  <c r="AZ117" i="10"/>
  <c r="BA117" i="10"/>
  <c r="BB117" i="10"/>
  <c r="BC117" i="10"/>
  <c r="BD117" i="10"/>
  <c r="BE117" i="10"/>
  <c r="BF117" i="10"/>
  <c r="BG117" i="10"/>
  <c r="BH117" i="10"/>
  <c r="BI117" i="10"/>
  <c r="BJ117" i="10"/>
  <c r="BK117" i="10"/>
  <c r="BL117" i="10"/>
  <c r="BM117" i="10"/>
  <c r="BN117" i="10"/>
  <c r="BO117" i="10"/>
  <c r="BP117" i="10"/>
  <c r="BQ117" i="10"/>
  <c r="BR117" i="10"/>
  <c r="BS117" i="10"/>
  <c r="BT117" i="10"/>
  <c r="BU117" i="10"/>
  <c r="BV117" i="10"/>
  <c r="BW117" i="10"/>
  <c r="BX117" i="10"/>
  <c r="BY117" i="10"/>
  <c r="C118" i="10"/>
  <c r="D118" i="10"/>
  <c r="E118" i="10"/>
  <c r="G118" i="10"/>
  <c r="I118" i="10"/>
  <c r="J118" i="10"/>
  <c r="K118" i="10"/>
  <c r="L118" i="10"/>
  <c r="M118" i="10"/>
  <c r="N118" i="10"/>
  <c r="Q118" i="10"/>
  <c r="R118" i="10"/>
  <c r="S118" i="10"/>
  <c r="U118" i="10"/>
  <c r="V118" i="10"/>
  <c r="W118" i="10"/>
  <c r="X118" i="10"/>
  <c r="Y118" i="10"/>
  <c r="Z118" i="10"/>
  <c r="AA118" i="10"/>
  <c r="AB118" i="10"/>
  <c r="AE118" i="10"/>
  <c r="AF118" i="10"/>
  <c r="AG118" i="10"/>
  <c r="AH118" i="10"/>
  <c r="AI118" i="10"/>
  <c r="AN118" i="10"/>
  <c r="AO118" i="10"/>
  <c r="AP118" i="10"/>
  <c r="AQ118" i="10"/>
  <c r="AS118" i="10"/>
  <c r="AT118" i="10"/>
  <c r="AU118" i="10"/>
  <c r="AV118" i="10"/>
  <c r="AW118" i="10"/>
  <c r="AX118" i="10"/>
  <c r="AY118" i="10"/>
  <c r="AZ118" i="10"/>
  <c r="BA118" i="10"/>
  <c r="BB118" i="10"/>
  <c r="BC118" i="10"/>
  <c r="BD118" i="10"/>
  <c r="BE118" i="10"/>
  <c r="BF118" i="10"/>
  <c r="BG118" i="10"/>
  <c r="BH118" i="10"/>
  <c r="BI118" i="10"/>
  <c r="BJ118" i="10"/>
  <c r="BK118" i="10"/>
  <c r="BL118" i="10"/>
  <c r="BM118" i="10"/>
  <c r="BN118" i="10"/>
  <c r="BO118" i="10"/>
  <c r="BP118" i="10"/>
  <c r="BQ118" i="10"/>
  <c r="BR118" i="10"/>
  <c r="BS118" i="10"/>
  <c r="BT118" i="10"/>
  <c r="BU118" i="10"/>
  <c r="BV118" i="10"/>
  <c r="BW118" i="10"/>
  <c r="BX118" i="10"/>
  <c r="BY118" i="10"/>
  <c r="C119" i="10"/>
  <c r="D119" i="10"/>
  <c r="E119" i="10"/>
  <c r="G119" i="10"/>
  <c r="I119" i="10"/>
  <c r="J119" i="10"/>
  <c r="K119" i="10"/>
  <c r="L119" i="10"/>
  <c r="M119" i="10"/>
  <c r="N119" i="10"/>
  <c r="Q119" i="10"/>
  <c r="R119" i="10"/>
  <c r="S119" i="10"/>
  <c r="U119" i="10"/>
  <c r="V119" i="10"/>
  <c r="W119" i="10"/>
  <c r="X119" i="10"/>
  <c r="Y119" i="10"/>
  <c r="Z119" i="10"/>
  <c r="AA119" i="10"/>
  <c r="AB119" i="10"/>
  <c r="AE119" i="10"/>
  <c r="AF119" i="10"/>
  <c r="AG119" i="10"/>
  <c r="AH119" i="10"/>
  <c r="AI119" i="10"/>
  <c r="AN119" i="10"/>
  <c r="AO119" i="10"/>
  <c r="AP119" i="10"/>
  <c r="AQ119" i="10"/>
  <c r="AS119" i="10"/>
  <c r="AT119" i="10"/>
  <c r="AU119" i="10"/>
  <c r="AV119" i="10"/>
  <c r="AW119" i="10"/>
  <c r="AX119" i="10"/>
  <c r="AY119" i="10"/>
  <c r="AZ119" i="10"/>
  <c r="BA119" i="10"/>
  <c r="BB119" i="10"/>
  <c r="BC119" i="10"/>
  <c r="BD119" i="10"/>
  <c r="BE119" i="10"/>
  <c r="BF119" i="10"/>
  <c r="BG119" i="10"/>
  <c r="BH119" i="10"/>
  <c r="BI119" i="10"/>
  <c r="BJ119" i="10"/>
  <c r="BK119" i="10"/>
  <c r="BL119" i="10"/>
  <c r="BM119" i="10"/>
  <c r="BN119" i="10"/>
  <c r="BO119" i="10"/>
  <c r="BP119" i="10"/>
  <c r="BQ119" i="10"/>
  <c r="BR119" i="10"/>
  <c r="BS119" i="10"/>
  <c r="BT119" i="10"/>
  <c r="BU119" i="10"/>
  <c r="BV119" i="10"/>
  <c r="BW119" i="10"/>
  <c r="BX119" i="10"/>
  <c r="BY119" i="10"/>
  <c r="C120" i="10"/>
  <c r="D120" i="10"/>
  <c r="E120" i="10"/>
  <c r="G120" i="10"/>
  <c r="I120" i="10"/>
  <c r="J120" i="10"/>
  <c r="K120" i="10"/>
  <c r="L120" i="10"/>
  <c r="M120" i="10"/>
  <c r="N120" i="10"/>
  <c r="Q120" i="10"/>
  <c r="R120" i="10"/>
  <c r="S120" i="10"/>
  <c r="U120" i="10"/>
  <c r="V120" i="10"/>
  <c r="W120" i="10"/>
  <c r="X120" i="10"/>
  <c r="Y120" i="10"/>
  <c r="Z120" i="10"/>
  <c r="AA120" i="10"/>
  <c r="AB120" i="10"/>
  <c r="AE120" i="10"/>
  <c r="AF120" i="10"/>
  <c r="AG120" i="10"/>
  <c r="AH120" i="10"/>
  <c r="AI120" i="10"/>
  <c r="AN120" i="10"/>
  <c r="AO120" i="10"/>
  <c r="AP120" i="10"/>
  <c r="AQ120" i="10"/>
  <c r="AS120" i="10"/>
  <c r="AT120" i="10"/>
  <c r="AU120" i="10"/>
  <c r="AV120" i="10"/>
  <c r="AW120" i="10"/>
  <c r="AX120" i="10"/>
  <c r="AY120" i="10"/>
  <c r="AZ120" i="10"/>
  <c r="BA120" i="10"/>
  <c r="BB120" i="10"/>
  <c r="BC120" i="10"/>
  <c r="BD120" i="10"/>
  <c r="BE120" i="10"/>
  <c r="BF120" i="10"/>
  <c r="BG120" i="10"/>
  <c r="BH120" i="10"/>
  <c r="BI120" i="10"/>
  <c r="BJ120" i="10"/>
  <c r="BK120" i="10"/>
  <c r="BL120" i="10"/>
  <c r="BM120" i="10"/>
  <c r="BN120" i="10"/>
  <c r="BO120" i="10"/>
  <c r="BP120" i="10"/>
  <c r="BQ120" i="10"/>
  <c r="BR120" i="10"/>
  <c r="BS120" i="10"/>
  <c r="BT120" i="10"/>
  <c r="BU120" i="10"/>
  <c r="BV120" i="10"/>
  <c r="BW120" i="10"/>
  <c r="BX120" i="10"/>
  <c r="BY120" i="10"/>
  <c r="C121" i="10"/>
  <c r="D121" i="10"/>
  <c r="E121" i="10"/>
  <c r="G121" i="10"/>
  <c r="I121" i="10"/>
  <c r="J121" i="10"/>
  <c r="K121" i="10"/>
  <c r="L121" i="10"/>
  <c r="M121" i="10"/>
  <c r="N121" i="10"/>
  <c r="Q121" i="10"/>
  <c r="R121" i="10"/>
  <c r="S121" i="10"/>
  <c r="U121" i="10"/>
  <c r="V121" i="10"/>
  <c r="W121" i="10"/>
  <c r="X121" i="10"/>
  <c r="Y121" i="10"/>
  <c r="Z121" i="10"/>
  <c r="AA121" i="10"/>
  <c r="AB121" i="10"/>
  <c r="AE121" i="10"/>
  <c r="AF121" i="10"/>
  <c r="AG121" i="10"/>
  <c r="AH121" i="10"/>
  <c r="AI121" i="10"/>
  <c r="AN121" i="10"/>
  <c r="AO121" i="10"/>
  <c r="AP121" i="10"/>
  <c r="AQ121" i="10"/>
  <c r="AS121" i="10"/>
  <c r="AT121" i="10"/>
  <c r="AU121" i="10"/>
  <c r="AV121" i="10"/>
  <c r="AW121" i="10"/>
  <c r="AX121" i="10"/>
  <c r="AY121" i="10"/>
  <c r="AZ121" i="10"/>
  <c r="BA121" i="10"/>
  <c r="BB121" i="10"/>
  <c r="BC121" i="10"/>
  <c r="BD121" i="10"/>
  <c r="BE121" i="10"/>
  <c r="BF121" i="10"/>
  <c r="BG121" i="10"/>
  <c r="BH121" i="10"/>
  <c r="BI121" i="10"/>
  <c r="BJ121" i="10"/>
  <c r="BK121" i="10"/>
  <c r="BL121" i="10"/>
  <c r="BM121" i="10"/>
  <c r="BN121" i="10"/>
  <c r="BO121" i="10"/>
  <c r="BP121" i="10"/>
  <c r="BQ121" i="10"/>
  <c r="BR121" i="10"/>
  <c r="BS121" i="10"/>
  <c r="BT121" i="10"/>
  <c r="BU121" i="10"/>
  <c r="BV121" i="10"/>
  <c r="BW121" i="10"/>
  <c r="BX121" i="10"/>
  <c r="BY121" i="10"/>
  <c r="C122" i="10"/>
  <c r="D122" i="10"/>
  <c r="E122" i="10"/>
  <c r="G122" i="10"/>
  <c r="I122" i="10"/>
  <c r="J122" i="10"/>
  <c r="K122" i="10"/>
  <c r="L122" i="10"/>
  <c r="M122" i="10"/>
  <c r="N122" i="10"/>
  <c r="Q122" i="10"/>
  <c r="R122" i="10"/>
  <c r="S122" i="10"/>
  <c r="U122" i="10"/>
  <c r="V122" i="10"/>
  <c r="W122" i="10"/>
  <c r="X122" i="10"/>
  <c r="Y122" i="10"/>
  <c r="Z122" i="10"/>
  <c r="AA122" i="10"/>
  <c r="AB122" i="10"/>
  <c r="AE122" i="10"/>
  <c r="AF122" i="10"/>
  <c r="AG122" i="10"/>
  <c r="AH122" i="10"/>
  <c r="AI122" i="10"/>
  <c r="AN122" i="10"/>
  <c r="AO122" i="10"/>
  <c r="AP122" i="10"/>
  <c r="AQ122" i="10"/>
  <c r="AS122" i="10"/>
  <c r="AT122" i="10"/>
  <c r="AU122" i="10"/>
  <c r="AV122" i="10"/>
  <c r="AW122" i="10"/>
  <c r="AX122" i="10"/>
  <c r="AY122" i="10"/>
  <c r="AZ122" i="10"/>
  <c r="BA122" i="10"/>
  <c r="BB122" i="10"/>
  <c r="BC122" i="10"/>
  <c r="BD122" i="10"/>
  <c r="BE122" i="10"/>
  <c r="BF122" i="10"/>
  <c r="BG122" i="10"/>
  <c r="BH122" i="10"/>
  <c r="BI122" i="10"/>
  <c r="BJ122" i="10"/>
  <c r="BK122" i="10"/>
  <c r="BL122" i="10"/>
  <c r="BM122" i="10"/>
  <c r="BN122" i="10"/>
  <c r="BO122" i="10"/>
  <c r="BP122" i="10"/>
  <c r="BQ122" i="10"/>
  <c r="BR122" i="10"/>
  <c r="BS122" i="10"/>
  <c r="BT122" i="10"/>
  <c r="BU122" i="10"/>
  <c r="BV122" i="10"/>
  <c r="BW122" i="10"/>
  <c r="BX122" i="10"/>
  <c r="BY122" i="10"/>
  <c r="C123" i="10"/>
  <c r="D123" i="10"/>
  <c r="E123" i="10"/>
  <c r="F123" i="10"/>
  <c r="G123" i="10"/>
  <c r="H123" i="10"/>
  <c r="I123" i="10"/>
  <c r="J123" i="10"/>
  <c r="K123" i="10"/>
  <c r="L123" i="10"/>
  <c r="M123" i="10"/>
  <c r="N123" i="10"/>
  <c r="Q123" i="10"/>
  <c r="R123" i="10"/>
  <c r="S123" i="10"/>
  <c r="U123" i="10"/>
  <c r="V123" i="10"/>
  <c r="W123" i="10"/>
  <c r="X123" i="10"/>
  <c r="Y123" i="10"/>
  <c r="Z123" i="10"/>
  <c r="AA123" i="10"/>
  <c r="AB123" i="10"/>
  <c r="AE123" i="10"/>
  <c r="AF123" i="10"/>
  <c r="AG123" i="10"/>
  <c r="AH123" i="10"/>
  <c r="AI123" i="10"/>
  <c r="AN123" i="10"/>
  <c r="AO123" i="10"/>
  <c r="AP123" i="10"/>
  <c r="AQ123" i="10"/>
  <c r="AS123" i="10"/>
  <c r="AT123" i="10"/>
  <c r="AU123" i="10"/>
  <c r="AV123" i="10"/>
  <c r="AW123" i="10"/>
  <c r="AX123" i="10"/>
  <c r="AY123" i="10"/>
  <c r="AZ123" i="10"/>
  <c r="BA123" i="10"/>
  <c r="BB123" i="10"/>
  <c r="BC123" i="10"/>
  <c r="BD123" i="10"/>
  <c r="BE123" i="10"/>
  <c r="BF123" i="10"/>
  <c r="BG123" i="10"/>
  <c r="BH123" i="10"/>
  <c r="BI123" i="10"/>
  <c r="BJ123" i="10"/>
  <c r="BK123" i="10"/>
  <c r="BL123" i="10"/>
  <c r="BM123" i="10"/>
  <c r="BN123" i="10"/>
  <c r="BO123" i="10"/>
  <c r="BP123" i="10"/>
  <c r="BQ123" i="10"/>
  <c r="BR123" i="10"/>
  <c r="BS123" i="10"/>
  <c r="BT123" i="10"/>
  <c r="BU123" i="10"/>
  <c r="BV123" i="10"/>
  <c r="BW123" i="10"/>
  <c r="BX123" i="10"/>
  <c r="BY123" i="10"/>
  <c r="C124" i="10"/>
  <c r="D124" i="10"/>
  <c r="E124" i="10"/>
  <c r="F124" i="10"/>
  <c r="G124" i="10"/>
  <c r="H124" i="10"/>
  <c r="I124" i="10"/>
  <c r="J124" i="10"/>
  <c r="K124" i="10"/>
  <c r="L124" i="10"/>
  <c r="M124" i="10"/>
  <c r="N124" i="10"/>
  <c r="Q124" i="10"/>
  <c r="R124" i="10"/>
  <c r="S124" i="10"/>
  <c r="U124" i="10"/>
  <c r="V124" i="10"/>
  <c r="W124" i="10"/>
  <c r="X124" i="10"/>
  <c r="Y124" i="10"/>
  <c r="Z124" i="10"/>
  <c r="AA124" i="10"/>
  <c r="AB124" i="10"/>
  <c r="AE124" i="10"/>
  <c r="AF124" i="10"/>
  <c r="AG124" i="10"/>
  <c r="AH124" i="10"/>
  <c r="AI124" i="10"/>
  <c r="AN124" i="10"/>
  <c r="AO124" i="10"/>
  <c r="AP124" i="10"/>
  <c r="AQ124" i="10"/>
  <c r="AS124" i="10"/>
  <c r="AT124" i="10"/>
  <c r="AU124" i="10"/>
  <c r="AV124" i="10"/>
  <c r="AW124" i="10"/>
  <c r="AX124" i="10"/>
  <c r="AY124" i="10"/>
  <c r="AZ124" i="10"/>
  <c r="BA124" i="10"/>
  <c r="BB124" i="10"/>
  <c r="BC124" i="10"/>
  <c r="BD124" i="10"/>
  <c r="BE124" i="10"/>
  <c r="BF124" i="10"/>
  <c r="BG124" i="10"/>
  <c r="BH124" i="10"/>
  <c r="BI124" i="10"/>
  <c r="BJ124" i="10"/>
  <c r="BK124" i="10"/>
  <c r="BL124" i="10"/>
  <c r="BM124" i="10"/>
  <c r="BN124" i="10"/>
  <c r="BO124" i="10"/>
  <c r="BP124" i="10"/>
  <c r="BQ124" i="10"/>
  <c r="BR124" i="10"/>
  <c r="BS124" i="10"/>
  <c r="BT124" i="10"/>
  <c r="BU124" i="10"/>
  <c r="BV124" i="10"/>
  <c r="BW124" i="10"/>
  <c r="BX124" i="10"/>
  <c r="BY124" i="10"/>
  <c r="C125" i="10"/>
  <c r="D125" i="10"/>
  <c r="E125" i="10"/>
  <c r="F125" i="10"/>
  <c r="G125" i="10"/>
  <c r="H125" i="10"/>
  <c r="I125" i="10"/>
  <c r="J125" i="10"/>
  <c r="K125" i="10"/>
  <c r="L125" i="10"/>
  <c r="M125" i="10"/>
  <c r="N125" i="10"/>
  <c r="Q125" i="10"/>
  <c r="R125" i="10"/>
  <c r="S125" i="10"/>
  <c r="U125" i="10"/>
  <c r="V125" i="10"/>
  <c r="W125" i="10"/>
  <c r="X125" i="10"/>
  <c r="Y125" i="10"/>
  <c r="Z125" i="10"/>
  <c r="AA125" i="10"/>
  <c r="AB125" i="10"/>
  <c r="AE125" i="10"/>
  <c r="AF125" i="10"/>
  <c r="AG125" i="10"/>
  <c r="AH125" i="10"/>
  <c r="AI125" i="10"/>
  <c r="AN125" i="10"/>
  <c r="AO125" i="10"/>
  <c r="AP125" i="10"/>
  <c r="AQ125" i="10"/>
  <c r="AS125" i="10"/>
  <c r="AT125" i="10"/>
  <c r="AU125" i="10"/>
  <c r="AV125" i="10"/>
  <c r="AW125" i="10"/>
  <c r="AX125" i="10"/>
  <c r="AY125" i="10"/>
  <c r="AZ125" i="10"/>
  <c r="BA125" i="10"/>
  <c r="BB125" i="10"/>
  <c r="BC125" i="10"/>
  <c r="BD125" i="10"/>
  <c r="BE125" i="10"/>
  <c r="BF125" i="10"/>
  <c r="BG125" i="10"/>
  <c r="BH125" i="10"/>
  <c r="BI125" i="10"/>
  <c r="BJ125" i="10"/>
  <c r="BK125" i="10"/>
  <c r="BL125" i="10"/>
  <c r="BM125" i="10"/>
  <c r="BN125" i="10"/>
  <c r="BO125" i="10"/>
  <c r="BP125" i="10"/>
  <c r="BQ125" i="10"/>
  <c r="BR125" i="10"/>
  <c r="BS125" i="10"/>
  <c r="BT125" i="10"/>
  <c r="BU125" i="10"/>
  <c r="BV125" i="10"/>
  <c r="BW125" i="10"/>
  <c r="BX125" i="10"/>
  <c r="BY125" i="10"/>
  <c r="C126" i="10"/>
  <c r="D126" i="10"/>
  <c r="E126" i="10"/>
  <c r="F126" i="10"/>
  <c r="G126" i="10"/>
  <c r="H126" i="10"/>
  <c r="I126" i="10"/>
  <c r="J126" i="10"/>
  <c r="K126" i="10"/>
  <c r="L126" i="10"/>
  <c r="M126" i="10"/>
  <c r="N126" i="10"/>
  <c r="Q126" i="10"/>
  <c r="R126" i="10"/>
  <c r="S126" i="10"/>
  <c r="U126" i="10"/>
  <c r="V126" i="10"/>
  <c r="W126" i="10"/>
  <c r="X126" i="10"/>
  <c r="Y126" i="10"/>
  <c r="Z126" i="10"/>
  <c r="AA126" i="10"/>
  <c r="AB126" i="10"/>
  <c r="AE126" i="10"/>
  <c r="AF126" i="10"/>
  <c r="AG126" i="10"/>
  <c r="AH126" i="10"/>
  <c r="AI126" i="10"/>
  <c r="AN126" i="10"/>
  <c r="AO126" i="10"/>
  <c r="AP126" i="10"/>
  <c r="AQ126" i="10"/>
  <c r="AS126" i="10"/>
  <c r="AT126" i="10"/>
  <c r="AU126" i="10"/>
  <c r="AV126" i="10"/>
  <c r="AW126" i="10"/>
  <c r="AX126" i="10"/>
  <c r="AY126" i="10"/>
  <c r="AZ126" i="10"/>
  <c r="BA126" i="10"/>
  <c r="BB126" i="10"/>
  <c r="BC126" i="10"/>
  <c r="BD126" i="10"/>
  <c r="BE126" i="10"/>
  <c r="BF126" i="10"/>
  <c r="BG126" i="10"/>
  <c r="BH126" i="10"/>
  <c r="BI126" i="10"/>
  <c r="BJ126" i="10"/>
  <c r="BK126" i="10"/>
  <c r="BL126" i="10"/>
  <c r="BM126" i="10"/>
  <c r="BN126" i="10"/>
  <c r="BO126" i="10"/>
  <c r="BP126" i="10"/>
  <c r="BQ126" i="10"/>
  <c r="BR126" i="10"/>
  <c r="BS126" i="10"/>
  <c r="BT126" i="10"/>
  <c r="BU126" i="10"/>
  <c r="BV126" i="10"/>
  <c r="BW126" i="10"/>
  <c r="BX126" i="10"/>
  <c r="BY126" i="10"/>
  <c r="C127" i="10"/>
  <c r="D127" i="10"/>
  <c r="E127" i="10"/>
  <c r="F127" i="10"/>
  <c r="G127" i="10"/>
  <c r="H127" i="10"/>
  <c r="I127" i="10"/>
  <c r="J127" i="10"/>
  <c r="K127" i="10"/>
  <c r="L127" i="10"/>
  <c r="M127" i="10"/>
  <c r="N127" i="10"/>
  <c r="Q127" i="10"/>
  <c r="R127" i="10"/>
  <c r="S127" i="10"/>
  <c r="U127" i="10"/>
  <c r="V127" i="10"/>
  <c r="W127" i="10"/>
  <c r="X127" i="10"/>
  <c r="Y127" i="10"/>
  <c r="Z127" i="10"/>
  <c r="AA127" i="10"/>
  <c r="AB127" i="10"/>
  <c r="AE127" i="10"/>
  <c r="AF127" i="10"/>
  <c r="AG127" i="10"/>
  <c r="AH127" i="10"/>
  <c r="AI127" i="10"/>
  <c r="AN127" i="10"/>
  <c r="AO127" i="10"/>
  <c r="AP127" i="10"/>
  <c r="AQ127" i="10"/>
  <c r="AS127" i="10"/>
  <c r="AT127" i="10"/>
  <c r="AU127" i="10"/>
  <c r="AV127" i="10"/>
  <c r="AW127" i="10"/>
  <c r="AX127" i="10"/>
  <c r="AY127" i="10"/>
  <c r="AZ127" i="10"/>
  <c r="BA127" i="10"/>
  <c r="BB127" i="10"/>
  <c r="BC127" i="10"/>
  <c r="BD127" i="10"/>
  <c r="BE127" i="10"/>
  <c r="BF127" i="10"/>
  <c r="BG127" i="10"/>
  <c r="BH127" i="10"/>
  <c r="BI127" i="10"/>
  <c r="BJ127" i="10"/>
  <c r="BK127" i="10"/>
  <c r="BL127" i="10"/>
  <c r="BM127" i="10"/>
  <c r="BN127" i="10"/>
  <c r="BO127" i="10"/>
  <c r="BP127" i="10"/>
  <c r="BQ127" i="10"/>
  <c r="BR127" i="10"/>
  <c r="BS127" i="10"/>
  <c r="BT127" i="10"/>
  <c r="BU127" i="10"/>
  <c r="BV127" i="10"/>
  <c r="BW127" i="10"/>
  <c r="BX127" i="10"/>
  <c r="BY127" i="10"/>
  <c r="C128" i="10"/>
  <c r="D128" i="10"/>
  <c r="E128" i="10"/>
  <c r="F128" i="10"/>
  <c r="G128" i="10"/>
  <c r="H128" i="10"/>
  <c r="I128" i="10"/>
  <c r="J128" i="10"/>
  <c r="K128" i="10"/>
  <c r="L128" i="10"/>
  <c r="M128" i="10"/>
  <c r="N128" i="10"/>
  <c r="Q128" i="10"/>
  <c r="R128" i="10"/>
  <c r="S128" i="10"/>
  <c r="U128" i="10"/>
  <c r="V128" i="10"/>
  <c r="W128" i="10"/>
  <c r="X128" i="10"/>
  <c r="Y128" i="10"/>
  <c r="Z128" i="10"/>
  <c r="AA128" i="10"/>
  <c r="AB128" i="10"/>
  <c r="AE128" i="10"/>
  <c r="AF128" i="10"/>
  <c r="AG128" i="10"/>
  <c r="AH128" i="10"/>
  <c r="AI128" i="10"/>
  <c r="AN128" i="10"/>
  <c r="AO128" i="10"/>
  <c r="AP128" i="10"/>
  <c r="AQ128" i="10"/>
  <c r="AS128" i="10"/>
  <c r="AT128" i="10"/>
  <c r="AU128" i="10"/>
  <c r="AV128" i="10"/>
  <c r="AW128" i="10"/>
  <c r="AX128" i="10"/>
  <c r="AY128" i="10"/>
  <c r="AZ128" i="10"/>
  <c r="BA128" i="10"/>
  <c r="BB128" i="10"/>
  <c r="BC128" i="10"/>
  <c r="BD128" i="10"/>
  <c r="BE128" i="10"/>
  <c r="BF128" i="10"/>
  <c r="BG128" i="10"/>
  <c r="BH128" i="10"/>
  <c r="BI128" i="10"/>
  <c r="BJ128" i="10"/>
  <c r="BK128" i="10"/>
  <c r="BL128" i="10"/>
  <c r="BM128" i="10"/>
  <c r="BN128" i="10"/>
  <c r="BO128" i="10"/>
  <c r="BP128" i="10"/>
  <c r="BQ128" i="10"/>
  <c r="BR128" i="10"/>
  <c r="BS128" i="10"/>
  <c r="BT128" i="10"/>
  <c r="BU128" i="10"/>
  <c r="BV128" i="10"/>
  <c r="BW128" i="10"/>
  <c r="BX128" i="10"/>
  <c r="BY128" i="10"/>
  <c r="C129" i="10"/>
  <c r="D129" i="10"/>
  <c r="E129" i="10"/>
  <c r="F129" i="10"/>
  <c r="G129" i="10"/>
  <c r="H129" i="10"/>
  <c r="I129" i="10"/>
  <c r="J129" i="10"/>
  <c r="K129" i="10"/>
  <c r="L129" i="10"/>
  <c r="M129" i="10"/>
  <c r="N129" i="10"/>
  <c r="Q129" i="10"/>
  <c r="R129" i="10"/>
  <c r="S129" i="10"/>
  <c r="U129" i="10"/>
  <c r="V129" i="10"/>
  <c r="W129" i="10"/>
  <c r="X129" i="10"/>
  <c r="Y129" i="10"/>
  <c r="Z129" i="10"/>
  <c r="AA129" i="10"/>
  <c r="AB129" i="10"/>
  <c r="AE129" i="10"/>
  <c r="AF129" i="10"/>
  <c r="AG129" i="10"/>
  <c r="AH129" i="10"/>
  <c r="AI129" i="10"/>
  <c r="AN129" i="10"/>
  <c r="AO129" i="10"/>
  <c r="AP129" i="10"/>
  <c r="AQ129" i="10"/>
  <c r="AS129" i="10"/>
  <c r="AT129" i="10"/>
  <c r="AU129" i="10"/>
  <c r="AV129" i="10"/>
  <c r="AW129" i="10"/>
  <c r="AX129" i="10"/>
  <c r="AY129" i="10"/>
  <c r="AZ129" i="10"/>
  <c r="BA129" i="10"/>
  <c r="BB129" i="10"/>
  <c r="BC129" i="10"/>
  <c r="BD129" i="10"/>
  <c r="BE129" i="10"/>
  <c r="BF129" i="10"/>
  <c r="BG129" i="10"/>
  <c r="BH129" i="10"/>
  <c r="BI129" i="10"/>
  <c r="BJ129" i="10"/>
  <c r="BK129" i="10"/>
  <c r="BL129" i="10"/>
  <c r="BM129" i="10"/>
  <c r="BN129" i="10"/>
  <c r="BO129" i="10"/>
  <c r="BP129" i="10"/>
  <c r="BQ129" i="10"/>
  <c r="BR129" i="10"/>
  <c r="BS129" i="10"/>
  <c r="BT129" i="10"/>
  <c r="BU129" i="10"/>
  <c r="BV129" i="10"/>
  <c r="BW129" i="10"/>
  <c r="BX129" i="10"/>
  <c r="BY129" i="10"/>
  <c r="C130" i="10"/>
  <c r="D130" i="10"/>
  <c r="E130" i="10"/>
  <c r="F130" i="10"/>
  <c r="G130" i="10"/>
  <c r="H130" i="10"/>
  <c r="I130" i="10"/>
  <c r="J130" i="10"/>
  <c r="K130" i="10"/>
  <c r="L130" i="10"/>
  <c r="M130" i="10"/>
  <c r="N130" i="10"/>
  <c r="Q130" i="10"/>
  <c r="R130" i="10"/>
  <c r="S130" i="10"/>
  <c r="U130" i="10"/>
  <c r="V130" i="10"/>
  <c r="W130" i="10"/>
  <c r="X130" i="10"/>
  <c r="Y130" i="10"/>
  <c r="Z130" i="10"/>
  <c r="AA130" i="10"/>
  <c r="AB130" i="10"/>
  <c r="AE130" i="10"/>
  <c r="AF130" i="10"/>
  <c r="AG130" i="10"/>
  <c r="AH130" i="10"/>
  <c r="AI130" i="10"/>
  <c r="AN130" i="10"/>
  <c r="AO130" i="10"/>
  <c r="AP130" i="10"/>
  <c r="AQ130" i="10"/>
  <c r="AS130" i="10"/>
  <c r="AT130" i="10"/>
  <c r="AU130" i="10"/>
  <c r="AV130" i="10"/>
  <c r="AW130" i="10"/>
  <c r="AX130" i="10"/>
  <c r="AY130" i="10"/>
  <c r="AZ130" i="10"/>
  <c r="BA130" i="10"/>
  <c r="BB130" i="10"/>
  <c r="BC130" i="10"/>
  <c r="BD130" i="10"/>
  <c r="BE130" i="10"/>
  <c r="BF130" i="10"/>
  <c r="BG130" i="10"/>
  <c r="BH130" i="10"/>
  <c r="BI130" i="10"/>
  <c r="BJ130" i="10"/>
  <c r="BK130" i="10"/>
  <c r="BL130" i="10"/>
  <c r="BM130" i="10"/>
  <c r="BN130" i="10"/>
  <c r="BO130" i="10"/>
  <c r="BP130" i="10"/>
  <c r="BQ130" i="10"/>
  <c r="BR130" i="10"/>
  <c r="BS130" i="10"/>
  <c r="BT130" i="10"/>
  <c r="BU130" i="10"/>
  <c r="BV130" i="10"/>
  <c r="BW130" i="10"/>
  <c r="BX130" i="10"/>
  <c r="BY130" i="10"/>
  <c r="C131" i="10"/>
  <c r="D131" i="10"/>
  <c r="E131" i="10"/>
  <c r="F131" i="10"/>
  <c r="G131" i="10"/>
  <c r="H131" i="10"/>
  <c r="I131" i="10"/>
  <c r="J131" i="10"/>
  <c r="K131" i="10"/>
  <c r="L131" i="10"/>
  <c r="M131" i="10"/>
  <c r="N131" i="10"/>
  <c r="Q131" i="10"/>
  <c r="R131" i="10"/>
  <c r="S131" i="10"/>
  <c r="U131" i="10"/>
  <c r="V131" i="10"/>
  <c r="W131" i="10"/>
  <c r="X131" i="10"/>
  <c r="Y131" i="10"/>
  <c r="Z131" i="10"/>
  <c r="AA131" i="10"/>
  <c r="AB131" i="10"/>
  <c r="AE131" i="10"/>
  <c r="AF131" i="10"/>
  <c r="AG131" i="10"/>
  <c r="AH131" i="10"/>
  <c r="AI131" i="10"/>
  <c r="AN131" i="10"/>
  <c r="AO131" i="10"/>
  <c r="AP131" i="10"/>
  <c r="AQ131" i="10"/>
  <c r="AS131" i="10"/>
  <c r="AT131" i="10"/>
  <c r="AU131" i="10"/>
  <c r="AV131" i="10"/>
  <c r="AW131" i="10"/>
  <c r="AX131" i="10"/>
  <c r="AY131" i="10"/>
  <c r="AZ131" i="10"/>
  <c r="BA131" i="10"/>
  <c r="BB131" i="10"/>
  <c r="BC131" i="10"/>
  <c r="BD131" i="10"/>
  <c r="BE131" i="10"/>
  <c r="BF131" i="10"/>
  <c r="BG131" i="10"/>
  <c r="BH131" i="10"/>
  <c r="BI131" i="10"/>
  <c r="BJ131" i="10"/>
  <c r="BK131" i="10"/>
  <c r="BL131" i="10"/>
  <c r="BM131" i="10"/>
  <c r="BN131" i="10"/>
  <c r="BO131" i="10"/>
  <c r="BP131" i="10"/>
  <c r="BQ131" i="10"/>
  <c r="BR131" i="10"/>
  <c r="BS131" i="10"/>
  <c r="BT131" i="10"/>
  <c r="BU131" i="10"/>
  <c r="BV131" i="10"/>
  <c r="BW131" i="10"/>
  <c r="BX131" i="10"/>
  <c r="BY131" i="10"/>
  <c r="C132" i="10"/>
  <c r="D132" i="10"/>
  <c r="E132" i="10"/>
  <c r="F132" i="10"/>
  <c r="G132" i="10"/>
  <c r="H132" i="10"/>
  <c r="I132" i="10"/>
  <c r="J132" i="10"/>
  <c r="K132" i="10"/>
  <c r="L132" i="10"/>
  <c r="M132" i="10"/>
  <c r="N132" i="10"/>
  <c r="Q132" i="10"/>
  <c r="R132" i="10"/>
  <c r="S132" i="10"/>
  <c r="U132" i="10"/>
  <c r="V132" i="10"/>
  <c r="W132" i="10"/>
  <c r="X132" i="10"/>
  <c r="Y132" i="10"/>
  <c r="Z132" i="10"/>
  <c r="AA132" i="10"/>
  <c r="AB132" i="10"/>
  <c r="AE132" i="10"/>
  <c r="AF132" i="10"/>
  <c r="AG132" i="10"/>
  <c r="AH132" i="10"/>
  <c r="AI132" i="10"/>
  <c r="AN132" i="10"/>
  <c r="AO132" i="10"/>
  <c r="AP132" i="10"/>
  <c r="AQ132" i="10"/>
  <c r="AS132" i="10"/>
  <c r="AT132" i="10"/>
  <c r="AU132" i="10"/>
  <c r="AV132" i="10"/>
  <c r="AW132" i="10"/>
  <c r="AX132" i="10"/>
  <c r="AY132" i="10"/>
  <c r="AZ132" i="10"/>
  <c r="BA132" i="10"/>
  <c r="BB132" i="10"/>
  <c r="BC132" i="10"/>
  <c r="BD132" i="10"/>
  <c r="BE132" i="10"/>
  <c r="BF132" i="10"/>
  <c r="BG132" i="10"/>
  <c r="BH132" i="10"/>
  <c r="BI132" i="10"/>
  <c r="BJ132" i="10"/>
  <c r="BK132" i="10"/>
  <c r="BL132" i="10"/>
  <c r="BM132" i="10"/>
  <c r="BN132" i="10"/>
  <c r="BO132" i="10"/>
  <c r="BP132" i="10"/>
  <c r="BQ132" i="10"/>
  <c r="BR132" i="10"/>
  <c r="BS132" i="10"/>
  <c r="BT132" i="10"/>
  <c r="BU132" i="10"/>
  <c r="BV132" i="10"/>
  <c r="BW132" i="10"/>
  <c r="BX132" i="10"/>
  <c r="BY132" i="10"/>
  <c r="C133" i="10"/>
  <c r="D133" i="10"/>
  <c r="E133" i="10"/>
  <c r="F133" i="10"/>
  <c r="G133" i="10"/>
  <c r="H133" i="10"/>
  <c r="I133" i="10"/>
  <c r="J133" i="10"/>
  <c r="K133" i="10"/>
  <c r="L133" i="10"/>
  <c r="M133" i="10"/>
  <c r="N133" i="10"/>
  <c r="Q133" i="10"/>
  <c r="R133" i="10"/>
  <c r="S133" i="10"/>
  <c r="U133" i="10"/>
  <c r="V133" i="10"/>
  <c r="W133" i="10"/>
  <c r="X133" i="10"/>
  <c r="Y133" i="10"/>
  <c r="Z133" i="10"/>
  <c r="AA133" i="10"/>
  <c r="AB133" i="10"/>
  <c r="AE133" i="10"/>
  <c r="AF133" i="10"/>
  <c r="AG133" i="10"/>
  <c r="AH133" i="10"/>
  <c r="AI133" i="10"/>
  <c r="AN133" i="10"/>
  <c r="AO133" i="10"/>
  <c r="AP133" i="10"/>
  <c r="AQ133" i="10"/>
  <c r="AS133" i="10"/>
  <c r="AT133" i="10"/>
  <c r="AU133" i="10"/>
  <c r="AV133" i="10"/>
  <c r="AW133" i="10"/>
  <c r="AX133" i="10"/>
  <c r="AY133" i="10"/>
  <c r="AZ133" i="10"/>
  <c r="BA133" i="10"/>
  <c r="BB133" i="10"/>
  <c r="BC133" i="10"/>
  <c r="BD133" i="10"/>
  <c r="BE133" i="10"/>
  <c r="BF133" i="10"/>
  <c r="BG133" i="10"/>
  <c r="BH133" i="10"/>
  <c r="BI133" i="10"/>
  <c r="BJ133" i="10"/>
  <c r="BK133" i="10"/>
  <c r="BL133" i="10"/>
  <c r="BM133" i="10"/>
  <c r="BN133" i="10"/>
  <c r="BO133" i="10"/>
  <c r="BP133" i="10"/>
  <c r="BQ133" i="10"/>
  <c r="BR133" i="10"/>
  <c r="BS133" i="10"/>
  <c r="BT133" i="10"/>
  <c r="BU133" i="10"/>
  <c r="BV133" i="10"/>
  <c r="BW133" i="10"/>
  <c r="BX133" i="10"/>
  <c r="BY133" i="10"/>
  <c r="C134" i="10"/>
  <c r="D134" i="10"/>
  <c r="E134" i="10"/>
  <c r="F134" i="10"/>
  <c r="G134" i="10"/>
  <c r="H134" i="10"/>
  <c r="I134" i="10"/>
  <c r="J134" i="10"/>
  <c r="K134" i="10"/>
  <c r="L134" i="10"/>
  <c r="M134" i="10"/>
  <c r="N134" i="10"/>
  <c r="Q134" i="10"/>
  <c r="R134" i="10"/>
  <c r="S134" i="10"/>
  <c r="U134" i="10"/>
  <c r="V134" i="10"/>
  <c r="W134" i="10"/>
  <c r="X134" i="10"/>
  <c r="Y134" i="10"/>
  <c r="Z134" i="10"/>
  <c r="AA134" i="10"/>
  <c r="AB134" i="10"/>
  <c r="AE134" i="10"/>
  <c r="AF134" i="10"/>
  <c r="AG134" i="10"/>
  <c r="AH134" i="10"/>
  <c r="AI134" i="10"/>
  <c r="AN134" i="10"/>
  <c r="AO134" i="10"/>
  <c r="AP134" i="10"/>
  <c r="AQ134" i="10"/>
  <c r="AS134" i="10"/>
  <c r="AT134" i="10"/>
  <c r="AU134" i="10"/>
  <c r="AV134" i="10"/>
  <c r="AW134" i="10"/>
  <c r="AX134" i="10"/>
  <c r="AY134" i="10"/>
  <c r="AZ134" i="10"/>
  <c r="BA134" i="10"/>
  <c r="BB134" i="10"/>
  <c r="BC134" i="10"/>
  <c r="BD134" i="10"/>
  <c r="BE134" i="10"/>
  <c r="BF134" i="10"/>
  <c r="BG134" i="10"/>
  <c r="BH134" i="10"/>
  <c r="BI134" i="10"/>
  <c r="BJ134" i="10"/>
  <c r="BK134" i="10"/>
  <c r="BL134" i="10"/>
  <c r="BM134" i="10"/>
  <c r="BN134" i="10"/>
  <c r="BO134" i="10"/>
  <c r="BP134" i="10"/>
  <c r="BQ134" i="10"/>
  <c r="BR134" i="10"/>
  <c r="BS134" i="10"/>
  <c r="BT134" i="10"/>
  <c r="BU134" i="10"/>
  <c r="BV134" i="10"/>
  <c r="BW134" i="10"/>
  <c r="BX134" i="10"/>
  <c r="BY134" i="10"/>
  <c r="C135" i="10"/>
  <c r="D135" i="10"/>
  <c r="E135" i="10"/>
  <c r="F135" i="10"/>
  <c r="G135" i="10"/>
  <c r="H135" i="10"/>
  <c r="I135" i="10"/>
  <c r="J135" i="10"/>
  <c r="K135" i="10"/>
  <c r="L135" i="10"/>
  <c r="M135" i="10"/>
  <c r="N135" i="10"/>
  <c r="Q135" i="10"/>
  <c r="R135" i="10"/>
  <c r="S135" i="10"/>
  <c r="U135" i="10"/>
  <c r="V135" i="10"/>
  <c r="W135" i="10"/>
  <c r="X135" i="10"/>
  <c r="Y135" i="10"/>
  <c r="Z135" i="10"/>
  <c r="AA135" i="10"/>
  <c r="AB135" i="10"/>
  <c r="AE135" i="10"/>
  <c r="AF135" i="10"/>
  <c r="AG135" i="10"/>
  <c r="AH135" i="10"/>
  <c r="AI135" i="10"/>
  <c r="AN135" i="10"/>
  <c r="AO135" i="10"/>
  <c r="AP135" i="10"/>
  <c r="AQ135" i="10"/>
  <c r="AS135" i="10"/>
  <c r="AT135" i="10"/>
  <c r="AU135" i="10"/>
  <c r="AV135" i="10"/>
  <c r="AW135" i="10"/>
  <c r="AX135" i="10"/>
  <c r="AY135" i="10"/>
  <c r="AZ135" i="10"/>
  <c r="BA135" i="10"/>
  <c r="BB135" i="10"/>
  <c r="BC135" i="10"/>
  <c r="BD135" i="10"/>
  <c r="BE135" i="10"/>
  <c r="BF135" i="10"/>
  <c r="BG135" i="10"/>
  <c r="BH135" i="10"/>
  <c r="BI135" i="10"/>
  <c r="BJ135" i="10"/>
  <c r="BK135" i="10"/>
  <c r="BL135" i="10"/>
  <c r="BM135" i="10"/>
  <c r="BN135" i="10"/>
  <c r="BO135" i="10"/>
  <c r="BP135" i="10"/>
  <c r="BQ135" i="10"/>
  <c r="BR135" i="10"/>
  <c r="BS135" i="10"/>
  <c r="BT135" i="10"/>
  <c r="BU135" i="10"/>
  <c r="BV135" i="10"/>
  <c r="BW135" i="10"/>
  <c r="BX135" i="10"/>
  <c r="BY135" i="10"/>
  <c r="C136" i="10"/>
  <c r="D136" i="10"/>
  <c r="E136" i="10"/>
  <c r="F136" i="10"/>
  <c r="G136" i="10"/>
  <c r="H136" i="10"/>
  <c r="I136" i="10"/>
  <c r="J136" i="10"/>
  <c r="K136" i="10"/>
  <c r="L136" i="10"/>
  <c r="M136" i="10"/>
  <c r="N136" i="10"/>
  <c r="Q136" i="10"/>
  <c r="R136" i="10"/>
  <c r="S136" i="10"/>
  <c r="U136" i="10"/>
  <c r="V136" i="10"/>
  <c r="W136" i="10"/>
  <c r="X136" i="10"/>
  <c r="Y136" i="10"/>
  <c r="Z136" i="10"/>
  <c r="AA136" i="10"/>
  <c r="AB136" i="10"/>
  <c r="AE136" i="10"/>
  <c r="AF136" i="10"/>
  <c r="AG136" i="10"/>
  <c r="AH136" i="10"/>
  <c r="AI136" i="10"/>
  <c r="AN136" i="10"/>
  <c r="AO136" i="10"/>
  <c r="AP136" i="10"/>
  <c r="AQ136" i="10"/>
  <c r="AS136" i="10"/>
  <c r="AT136" i="10"/>
  <c r="AU136" i="10"/>
  <c r="AV136" i="10"/>
  <c r="AW136" i="10"/>
  <c r="AX136" i="10"/>
  <c r="AY136" i="10"/>
  <c r="AZ136" i="10"/>
  <c r="BA136" i="10"/>
  <c r="BB136" i="10"/>
  <c r="BC136" i="10"/>
  <c r="BD136" i="10"/>
  <c r="BE136" i="10"/>
  <c r="BF136" i="10"/>
  <c r="BG136" i="10"/>
  <c r="BH136" i="10"/>
  <c r="BI136" i="10"/>
  <c r="BJ136" i="10"/>
  <c r="BK136" i="10"/>
  <c r="BL136" i="10"/>
  <c r="BM136" i="10"/>
  <c r="BN136" i="10"/>
  <c r="BO136" i="10"/>
  <c r="BP136" i="10"/>
  <c r="BQ136" i="10"/>
  <c r="BR136" i="10"/>
  <c r="BS136" i="10"/>
  <c r="BT136" i="10"/>
  <c r="BU136" i="10"/>
  <c r="BV136" i="10"/>
  <c r="BW136" i="10"/>
  <c r="BX136" i="10"/>
  <c r="BY136" i="10"/>
  <c r="C137" i="10"/>
  <c r="D137" i="10"/>
  <c r="E137" i="10"/>
  <c r="F137" i="10"/>
  <c r="G137" i="10"/>
  <c r="H137" i="10"/>
  <c r="I137" i="10"/>
  <c r="J137" i="10"/>
  <c r="K137" i="10"/>
  <c r="L137" i="10"/>
  <c r="M137" i="10"/>
  <c r="N137" i="10"/>
  <c r="Q137" i="10"/>
  <c r="R137" i="10"/>
  <c r="S137" i="10"/>
  <c r="U137" i="10"/>
  <c r="V137" i="10"/>
  <c r="W137" i="10"/>
  <c r="X137" i="10"/>
  <c r="Y137" i="10"/>
  <c r="Z137" i="10"/>
  <c r="AA137" i="10"/>
  <c r="AB137" i="10"/>
  <c r="AE137" i="10"/>
  <c r="AF137" i="10"/>
  <c r="AG137" i="10"/>
  <c r="AH137" i="10"/>
  <c r="AI137" i="10"/>
  <c r="AN137" i="10"/>
  <c r="AO137" i="10"/>
  <c r="AP137" i="10"/>
  <c r="AQ137" i="10"/>
  <c r="AS137" i="10"/>
  <c r="AT137" i="10"/>
  <c r="AU137" i="10"/>
  <c r="AV137" i="10"/>
  <c r="AW137" i="10"/>
  <c r="AX137" i="10"/>
  <c r="AY137" i="10"/>
  <c r="AZ137" i="10"/>
  <c r="BA137" i="10"/>
  <c r="BB137" i="10"/>
  <c r="BC137" i="10"/>
  <c r="BD137" i="10"/>
  <c r="BE137" i="10"/>
  <c r="BF137" i="10"/>
  <c r="BG137" i="10"/>
  <c r="BH137" i="10"/>
  <c r="BI137" i="10"/>
  <c r="BJ137" i="10"/>
  <c r="BK137" i="10"/>
  <c r="BL137" i="10"/>
  <c r="BM137" i="10"/>
  <c r="BN137" i="10"/>
  <c r="BO137" i="10"/>
  <c r="BP137" i="10"/>
  <c r="BQ137" i="10"/>
  <c r="BR137" i="10"/>
  <c r="BS137" i="10"/>
  <c r="BT137" i="10"/>
  <c r="BU137" i="10"/>
  <c r="BV137" i="10"/>
  <c r="BW137" i="10"/>
  <c r="BX137" i="10"/>
  <c r="BY137" i="10"/>
  <c r="C138" i="10"/>
  <c r="D138" i="10"/>
  <c r="E138" i="10"/>
  <c r="F138" i="10"/>
  <c r="G138" i="10"/>
  <c r="H138" i="10"/>
  <c r="I138" i="10"/>
  <c r="J138" i="10"/>
  <c r="K138" i="10"/>
  <c r="L138" i="10"/>
  <c r="M138" i="10"/>
  <c r="N138" i="10"/>
  <c r="Q138" i="10"/>
  <c r="R138" i="10"/>
  <c r="S138" i="10"/>
  <c r="U138" i="10"/>
  <c r="V138" i="10"/>
  <c r="W138" i="10"/>
  <c r="X138" i="10"/>
  <c r="Y138" i="10"/>
  <c r="Z138" i="10"/>
  <c r="AA138" i="10"/>
  <c r="AB138" i="10"/>
  <c r="AE138" i="10"/>
  <c r="AF138" i="10"/>
  <c r="AG138" i="10"/>
  <c r="AH138" i="10"/>
  <c r="AI138" i="10"/>
  <c r="AN138" i="10"/>
  <c r="AO138" i="10"/>
  <c r="AP138" i="10"/>
  <c r="AQ138" i="10"/>
  <c r="AS138" i="10"/>
  <c r="AT138" i="10"/>
  <c r="AU138" i="10"/>
  <c r="AV138" i="10"/>
  <c r="AW138" i="10"/>
  <c r="AX138" i="10"/>
  <c r="AY138" i="10"/>
  <c r="AZ138" i="10"/>
  <c r="BA138" i="10"/>
  <c r="BB138" i="10"/>
  <c r="BC138" i="10"/>
  <c r="BD138" i="10"/>
  <c r="BE138" i="10"/>
  <c r="BF138" i="10"/>
  <c r="BG138" i="10"/>
  <c r="BH138" i="10"/>
  <c r="BI138" i="10"/>
  <c r="BJ138" i="10"/>
  <c r="BK138" i="10"/>
  <c r="BL138" i="10"/>
  <c r="BM138" i="10"/>
  <c r="BN138" i="10"/>
  <c r="BO138" i="10"/>
  <c r="BP138" i="10"/>
  <c r="BQ138" i="10"/>
  <c r="BR138" i="10"/>
  <c r="BS138" i="10"/>
  <c r="BT138" i="10"/>
  <c r="BU138" i="10"/>
  <c r="BV138" i="10"/>
  <c r="BW138" i="10"/>
  <c r="BX138" i="10"/>
  <c r="BY138" i="10"/>
  <c r="C139" i="10"/>
  <c r="D139" i="10"/>
  <c r="E139" i="10"/>
  <c r="F139" i="10"/>
  <c r="G139" i="10"/>
  <c r="H139" i="10"/>
  <c r="I139" i="10"/>
  <c r="J139" i="10"/>
  <c r="K139" i="10"/>
  <c r="L139" i="10"/>
  <c r="M139" i="10"/>
  <c r="N139" i="10"/>
  <c r="Q139" i="10"/>
  <c r="R139" i="10"/>
  <c r="S139" i="10"/>
  <c r="U139" i="10"/>
  <c r="V139" i="10"/>
  <c r="W139" i="10"/>
  <c r="X139" i="10"/>
  <c r="Y139" i="10"/>
  <c r="Z139" i="10"/>
  <c r="AA139" i="10"/>
  <c r="AB139" i="10"/>
  <c r="AE139" i="10"/>
  <c r="AF139" i="10"/>
  <c r="AG139" i="10"/>
  <c r="AH139" i="10"/>
  <c r="AI139" i="10"/>
  <c r="AN139" i="10"/>
  <c r="AO139" i="10"/>
  <c r="AP139" i="10"/>
  <c r="AQ139" i="10"/>
  <c r="AS139" i="10"/>
  <c r="AT139" i="10"/>
  <c r="AU139" i="10"/>
  <c r="AV139" i="10"/>
  <c r="AW139" i="10"/>
  <c r="AX139" i="10"/>
  <c r="AY139" i="10"/>
  <c r="AZ139" i="10"/>
  <c r="BA139" i="10"/>
  <c r="BB139" i="10"/>
  <c r="BC139" i="10"/>
  <c r="BD139" i="10"/>
  <c r="BE139" i="10"/>
  <c r="BF139" i="10"/>
  <c r="BG139" i="10"/>
  <c r="BH139" i="10"/>
  <c r="BI139" i="10"/>
  <c r="BJ139" i="10"/>
  <c r="BK139" i="10"/>
  <c r="BL139" i="10"/>
  <c r="BM139" i="10"/>
  <c r="BN139" i="10"/>
  <c r="BO139" i="10"/>
  <c r="BP139" i="10"/>
  <c r="BQ139" i="10"/>
  <c r="BR139" i="10"/>
  <c r="BS139" i="10"/>
  <c r="BT139" i="10"/>
  <c r="BU139" i="10"/>
  <c r="BV139" i="10"/>
  <c r="BW139" i="10"/>
  <c r="BX139" i="10"/>
  <c r="BY139" i="10"/>
  <c r="C140" i="10"/>
  <c r="D140" i="10"/>
  <c r="E140" i="10"/>
  <c r="F140" i="10"/>
  <c r="G140" i="10"/>
  <c r="H140" i="10"/>
  <c r="I140" i="10"/>
  <c r="J140" i="10"/>
  <c r="K140" i="10"/>
  <c r="L140" i="10"/>
  <c r="M140" i="10"/>
  <c r="N140" i="10"/>
  <c r="Q140" i="10"/>
  <c r="R140" i="10"/>
  <c r="S140" i="10"/>
  <c r="U140" i="10"/>
  <c r="V140" i="10"/>
  <c r="W140" i="10"/>
  <c r="X140" i="10"/>
  <c r="Y140" i="10"/>
  <c r="Z140" i="10"/>
  <c r="AA140" i="10"/>
  <c r="AB140" i="10"/>
  <c r="AE140" i="10"/>
  <c r="AF140" i="10"/>
  <c r="AG140" i="10"/>
  <c r="AH140" i="10"/>
  <c r="AI140" i="10"/>
  <c r="AN140" i="10"/>
  <c r="AO140" i="10"/>
  <c r="AP140" i="10"/>
  <c r="AQ140" i="10"/>
  <c r="AS140" i="10"/>
  <c r="AT140" i="10"/>
  <c r="AU140" i="10"/>
  <c r="AV140" i="10"/>
  <c r="AW140" i="10"/>
  <c r="AX140" i="10"/>
  <c r="AY140" i="10"/>
  <c r="AZ140" i="10"/>
  <c r="BA140" i="10"/>
  <c r="BB140" i="10"/>
  <c r="BC140" i="10"/>
  <c r="BD140" i="10"/>
  <c r="BE140" i="10"/>
  <c r="BF140" i="10"/>
  <c r="BG140" i="10"/>
  <c r="BH140" i="10"/>
  <c r="BI140" i="10"/>
  <c r="BJ140" i="10"/>
  <c r="BK140" i="10"/>
  <c r="BL140" i="10"/>
  <c r="BM140" i="10"/>
  <c r="BN140" i="10"/>
  <c r="BO140" i="10"/>
  <c r="BP140" i="10"/>
  <c r="BQ140" i="10"/>
  <c r="BR140" i="10"/>
  <c r="BS140" i="10"/>
  <c r="BT140" i="10"/>
  <c r="BU140" i="10"/>
  <c r="BV140" i="10"/>
  <c r="BW140" i="10"/>
  <c r="BX140" i="10"/>
  <c r="BY140" i="10"/>
  <c r="C141" i="10"/>
  <c r="D141" i="10"/>
  <c r="E141" i="10"/>
  <c r="F141" i="10"/>
  <c r="G141" i="10"/>
  <c r="H141" i="10"/>
  <c r="I141" i="10"/>
  <c r="J141" i="10"/>
  <c r="K141" i="10"/>
  <c r="L141" i="10"/>
  <c r="M141" i="10"/>
  <c r="N141" i="10"/>
  <c r="Q141" i="10"/>
  <c r="R141" i="10"/>
  <c r="S141" i="10"/>
  <c r="U141" i="10"/>
  <c r="V141" i="10"/>
  <c r="W141" i="10"/>
  <c r="X141" i="10"/>
  <c r="Y141" i="10"/>
  <c r="Z141" i="10"/>
  <c r="AA141" i="10"/>
  <c r="AB141" i="10"/>
  <c r="AE141" i="10"/>
  <c r="AF141" i="10"/>
  <c r="AG141" i="10"/>
  <c r="AH141" i="10"/>
  <c r="AI141" i="10"/>
  <c r="AN141" i="10"/>
  <c r="AO141" i="10"/>
  <c r="AP141" i="10"/>
  <c r="AQ141" i="10"/>
  <c r="AS141" i="10"/>
  <c r="AT141" i="10"/>
  <c r="AU141" i="10"/>
  <c r="AV141" i="10"/>
  <c r="AW141" i="10"/>
  <c r="AX141" i="10"/>
  <c r="AY141" i="10"/>
  <c r="AZ141" i="10"/>
  <c r="BA141" i="10"/>
  <c r="BB141" i="10"/>
  <c r="BC141" i="10"/>
  <c r="BD141" i="10"/>
  <c r="BE141" i="10"/>
  <c r="BF141" i="10"/>
  <c r="BG141" i="10"/>
  <c r="BH141" i="10"/>
  <c r="BI141" i="10"/>
  <c r="BJ141" i="10"/>
  <c r="BK141" i="10"/>
  <c r="BL141" i="10"/>
  <c r="BM141" i="10"/>
  <c r="BN141" i="10"/>
  <c r="BO141" i="10"/>
  <c r="BP141" i="10"/>
  <c r="BQ141" i="10"/>
  <c r="BR141" i="10"/>
  <c r="BS141" i="10"/>
  <c r="BT141" i="10"/>
  <c r="BU141" i="10"/>
  <c r="BV141" i="10"/>
  <c r="BW141" i="10"/>
  <c r="BX141" i="10"/>
  <c r="BY141" i="10"/>
  <c r="C142" i="10"/>
  <c r="D142" i="10"/>
  <c r="E142" i="10"/>
  <c r="F142" i="10"/>
  <c r="G142" i="10"/>
  <c r="H142" i="10"/>
  <c r="I142" i="10"/>
  <c r="J142" i="10"/>
  <c r="K142" i="10"/>
  <c r="L142" i="10"/>
  <c r="M142" i="10"/>
  <c r="N142" i="10"/>
  <c r="Q142" i="10"/>
  <c r="R142" i="10"/>
  <c r="S142" i="10"/>
  <c r="U142" i="10"/>
  <c r="V142" i="10"/>
  <c r="W142" i="10"/>
  <c r="X142" i="10"/>
  <c r="Y142" i="10"/>
  <c r="Z142" i="10"/>
  <c r="AA142" i="10"/>
  <c r="AB142" i="10"/>
  <c r="AE142" i="10"/>
  <c r="AF142" i="10"/>
  <c r="AG142" i="10"/>
  <c r="AH142" i="10"/>
  <c r="AI142" i="10"/>
  <c r="AN142" i="10"/>
  <c r="AO142" i="10"/>
  <c r="AP142" i="10"/>
  <c r="AQ142" i="10"/>
  <c r="AS142" i="10"/>
  <c r="AT142" i="10"/>
  <c r="AU142" i="10"/>
  <c r="AV142" i="10"/>
  <c r="AW142" i="10"/>
  <c r="AX142" i="10"/>
  <c r="AY142" i="10"/>
  <c r="AZ142" i="10"/>
  <c r="BA142" i="10"/>
  <c r="BB142" i="10"/>
  <c r="BC142" i="10"/>
  <c r="BD142" i="10"/>
  <c r="BE142" i="10"/>
  <c r="BF142" i="10"/>
  <c r="BG142" i="10"/>
  <c r="BH142" i="10"/>
  <c r="BI142" i="10"/>
  <c r="BJ142" i="10"/>
  <c r="BK142" i="10"/>
  <c r="BL142" i="10"/>
  <c r="BM142" i="10"/>
  <c r="BN142" i="10"/>
  <c r="BO142" i="10"/>
  <c r="BP142" i="10"/>
  <c r="BQ142" i="10"/>
  <c r="BR142" i="10"/>
  <c r="BS142" i="10"/>
  <c r="BT142" i="10"/>
  <c r="BU142" i="10"/>
  <c r="BV142" i="10"/>
  <c r="BW142" i="10"/>
  <c r="BX142" i="10"/>
  <c r="BY142" i="10"/>
  <c r="C143" i="10"/>
  <c r="D143" i="10"/>
  <c r="E143" i="10"/>
  <c r="F143" i="10"/>
  <c r="G143" i="10"/>
  <c r="H143" i="10"/>
  <c r="I143" i="10"/>
  <c r="J143" i="10"/>
  <c r="K143" i="10"/>
  <c r="L143" i="10"/>
  <c r="M143" i="10"/>
  <c r="N143" i="10"/>
  <c r="Q143" i="10"/>
  <c r="R143" i="10"/>
  <c r="S143" i="10"/>
  <c r="U143" i="10"/>
  <c r="V143" i="10"/>
  <c r="W143" i="10"/>
  <c r="X143" i="10"/>
  <c r="Y143" i="10"/>
  <c r="Z143" i="10"/>
  <c r="AA143" i="10"/>
  <c r="AB143" i="10"/>
  <c r="AE143" i="10"/>
  <c r="AF143" i="10"/>
  <c r="AG143" i="10"/>
  <c r="AH143" i="10"/>
  <c r="AI143" i="10"/>
  <c r="AN143" i="10"/>
  <c r="AO143" i="10"/>
  <c r="AP143" i="10"/>
  <c r="AQ143" i="10"/>
  <c r="AS143" i="10"/>
  <c r="AT143" i="10"/>
  <c r="AU143" i="10"/>
  <c r="AV143" i="10"/>
  <c r="AW143" i="10"/>
  <c r="AX143" i="10"/>
  <c r="AY143" i="10"/>
  <c r="AZ143" i="10"/>
  <c r="BA143" i="10"/>
  <c r="BB143" i="10"/>
  <c r="BC143" i="10"/>
  <c r="BD143" i="10"/>
  <c r="BE143" i="10"/>
  <c r="BF143" i="10"/>
  <c r="BG143" i="10"/>
  <c r="BH143" i="10"/>
  <c r="BI143" i="10"/>
  <c r="BJ143" i="10"/>
  <c r="BK143" i="10"/>
  <c r="BL143" i="10"/>
  <c r="BM143" i="10"/>
  <c r="BN143" i="10"/>
  <c r="BO143" i="10"/>
  <c r="BP143" i="10"/>
  <c r="BQ143" i="10"/>
  <c r="BR143" i="10"/>
  <c r="BS143" i="10"/>
  <c r="BT143" i="10"/>
  <c r="BU143" i="10"/>
  <c r="BV143" i="10"/>
  <c r="BW143" i="10"/>
  <c r="BX143" i="10"/>
  <c r="BY143" i="10"/>
  <c r="C144" i="10"/>
  <c r="D144" i="10"/>
  <c r="E144" i="10"/>
  <c r="F144" i="10"/>
  <c r="G144" i="10"/>
  <c r="H144" i="10"/>
  <c r="I144" i="10"/>
  <c r="J144" i="10"/>
  <c r="K144" i="10"/>
  <c r="L144" i="10"/>
  <c r="M144" i="10"/>
  <c r="N144" i="10"/>
  <c r="Q144" i="10"/>
  <c r="R144" i="10"/>
  <c r="S144" i="10"/>
  <c r="U144" i="10"/>
  <c r="V144" i="10"/>
  <c r="W144" i="10"/>
  <c r="X144" i="10"/>
  <c r="Y144" i="10"/>
  <c r="Z144" i="10"/>
  <c r="AA144" i="10"/>
  <c r="AB144" i="10"/>
  <c r="AE144" i="10"/>
  <c r="AF144" i="10"/>
  <c r="AG144" i="10"/>
  <c r="AH144" i="10"/>
  <c r="AI144" i="10"/>
  <c r="AN144" i="10"/>
  <c r="AO144" i="10"/>
  <c r="AP144" i="10"/>
  <c r="AQ144" i="10"/>
  <c r="AS144" i="10"/>
  <c r="AT144" i="10"/>
  <c r="AU144" i="10"/>
  <c r="AV144" i="10"/>
  <c r="AW144" i="10"/>
  <c r="AX144" i="10"/>
  <c r="AY144" i="10"/>
  <c r="AZ144" i="10"/>
  <c r="BA144" i="10"/>
  <c r="BB144" i="10"/>
  <c r="BC144" i="10"/>
  <c r="BD144" i="10"/>
  <c r="BE144" i="10"/>
  <c r="BF144" i="10"/>
  <c r="BG144" i="10"/>
  <c r="BH144" i="10"/>
  <c r="BI144" i="10"/>
  <c r="BJ144" i="10"/>
  <c r="BK144" i="10"/>
  <c r="BL144" i="10"/>
  <c r="BM144" i="10"/>
  <c r="BN144" i="10"/>
  <c r="BO144" i="10"/>
  <c r="BP144" i="10"/>
  <c r="BQ144" i="10"/>
  <c r="BR144" i="10"/>
  <c r="BS144" i="10"/>
  <c r="BT144" i="10"/>
  <c r="BU144" i="10"/>
  <c r="BV144" i="10"/>
  <c r="BW144" i="10"/>
  <c r="BX144" i="10"/>
  <c r="BY144" i="10"/>
  <c r="C145" i="10"/>
  <c r="D145" i="10"/>
  <c r="E145" i="10"/>
  <c r="F145" i="10"/>
  <c r="G145" i="10"/>
  <c r="H145" i="10"/>
  <c r="I145" i="10"/>
  <c r="J145" i="10"/>
  <c r="K145" i="10"/>
  <c r="L145" i="10"/>
  <c r="M145" i="10"/>
  <c r="N145" i="10"/>
  <c r="Q145" i="10"/>
  <c r="R145" i="10"/>
  <c r="S145" i="10"/>
  <c r="U145" i="10"/>
  <c r="V145" i="10"/>
  <c r="W145" i="10"/>
  <c r="X145" i="10"/>
  <c r="Y145" i="10"/>
  <c r="Z145" i="10"/>
  <c r="AA145" i="10"/>
  <c r="AB145" i="10"/>
  <c r="AE145" i="10"/>
  <c r="AF145" i="10"/>
  <c r="AG145" i="10"/>
  <c r="AH145" i="10"/>
  <c r="AI145" i="10"/>
  <c r="AN145" i="10"/>
  <c r="AO145" i="10"/>
  <c r="AP145" i="10"/>
  <c r="AQ145" i="10"/>
  <c r="AS145" i="10"/>
  <c r="AT145" i="10"/>
  <c r="AU145" i="10"/>
  <c r="AV145" i="10"/>
  <c r="AW145" i="10"/>
  <c r="AX145" i="10"/>
  <c r="AY145" i="10"/>
  <c r="AZ145" i="10"/>
  <c r="BA145" i="10"/>
  <c r="BB145" i="10"/>
  <c r="BC145" i="10"/>
  <c r="BD145" i="10"/>
  <c r="BE145" i="10"/>
  <c r="BF145" i="10"/>
  <c r="BG145" i="10"/>
  <c r="BH145" i="10"/>
  <c r="BI145" i="10"/>
  <c r="BJ145" i="10"/>
  <c r="BK145" i="10"/>
  <c r="BL145" i="10"/>
  <c r="BM145" i="10"/>
  <c r="BN145" i="10"/>
  <c r="BO145" i="10"/>
  <c r="BP145" i="10"/>
  <c r="BQ145" i="10"/>
  <c r="BR145" i="10"/>
  <c r="BS145" i="10"/>
  <c r="BT145" i="10"/>
  <c r="BU145" i="10"/>
  <c r="BV145" i="10"/>
  <c r="BW145" i="10"/>
  <c r="BX145" i="10"/>
  <c r="BY145" i="10"/>
  <c r="C146" i="10"/>
  <c r="D146" i="10"/>
  <c r="E146" i="10"/>
  <c r="F146" i="10"/>
  <c r="G146" i="10"/>
  <c r="H146" i="10"/>
  <c r="I146" i="10"/>
  <c r="J146" i="10"/>
  <c r="K146" i="10"/>
  <c r="L146" i="10"/>
  <c r="M146" i="10"/>
  <c r="N146" i="10"/>
  <c r="Q146" i="10"/>
  <c r="R146" i="10"/>
  <c r="S146" i="10"/>
  <c r="U146" i="10"/>
  <c r="V146" i="10"/>
  <c r="W146" i="10"/>
  <c r="X146" i="10"/>
  <c r="Y146" i="10"/>
  <c r="Z146" i="10"/>
  <c r="AA146" i="10"/>
  <c r="AB146" i="10"/>
  <c r="AE146" i="10"/>
  <c r="AF146" i="10"/>
  <c r="AG146" i="10"/>
  <c r="AH146" i="10"/>
  <c r="AI146" i="10"/>
  <c r="AN146" i="10"/>
  <c r="AO146" i="10"/>
  <c r="AP146" i="10"/>
  <c r="AQ146" i="10"/>
  <c r="AS146" i="10"/>
  <c r="AT146" i="10"/>
  <c r="AU146" i="10"/>
  <c r="AV146" i="10"/>
  <c r="AW146" i="10"/>
  <c r="AX146" i="10"/>
  <c r="AY146" i="10"/>
  <c r="AZ146" i="10"/>
  <c r="BA146" i="10"/>
  <c r="BB146" i="10"/>
  <c r="BC146" i="10"/>
  <c r="BD146" i="10"/>
  <c r="BE146" i="10"/>
  <c r="BF146" i="10"/>
  <c r="BG146" i="10"/>
  <c r="BH146" i="10"/>
  <c r="BI146" i="10"/>
  <c r="BJ146" i="10"/>
  <c r="BK146" i="10"/>
  <c r="BL146" i="10"/>
  <c r="BM146" i="10"/>
  <c r="BN146" i="10"/>
  <c r="BO146" i="10"/>
  <c r="BP146" i="10"/>
  <c r="BQ146" i="10"/>
  <c r="BR146" i="10"/>
  <c r="BS146" i="10"/>
  <c r="BT146" i="10"/>
  <c r="BU146" i="10"/>
  <c r="BV146" i="10"/>
  <c r="BW146" i="10"/>
  <c r="BX146" i="10"/>
  <c r="BY146" i="10"/>
  <c r="C147" i="10"/>
  <c r="D147" i="10"/>
  <c r="E147" i="10"/>
  <c r="F147" i="10"/>
  <c r="G147" i="10"/>
  <c r="H147" i="10"/>
  <c r="I147" i="10"/>
  <c r="J147" i="10"/>
  <c r="K147" i="10"/>
  <c r="L147" i="10"/>
  <c r="M147" i="10"/>
  <c r="N147" i="10"/>
  <c r="Q147" i="10"/>
  <c r="R147" i="10"/>
  <c r="S147" i="10"/>
  <c r="U147" i="10"/>
  <c r="V147" i="10"/>
  <c r="W147" i="10"/>
  <c r="X147" i="10"/>
  <c r="Y147" i="10"/>
  <c r="Z147" i="10"/>
  <c r="AA147" i="10"/>
  <c r="AB147" i="10"/>
  <c r="AE147" i="10"/>
  <c r="AF147" i="10"/>
  <c r="AG147" i="10"/>
  <c r="AH147" i="10"/>
  <c r="AI147" i="10"/>
  <c r="AN147" i="10"/>
  <c r="AO147" i="10"/>
  <c r="AP147" i="10"/>
  <c r="AQ147" i="10"/>
  <c r="AS147" i="10"/>
  <c r="AT147" i="10"/>
  <c r="AU147" i="10"/>
  <c r="AV147" i="10"/>
  <c r="AW147" i="10"/>
  <c r="AX147" i="10"/>
  <c r="AY147" i="10"/>
  <c r="AZ147" i="10"/>
  <c r="BA147" i="10"/>
  <c r="BB147" i="10"/>
  <c r="BC147" i="10"/>
  <c r="BD147" i="10"/>
  <c r="BE147" i="10"/>
  <c r="BF147" i="10"/>
  <c r="BG147" i="10"/>
  <c r="BH147" i="10"/>
  <c r="BI147" i="10"/>
  <c r="BJ147" i="10"/>
  <c r="BK147" i="10"/>
  <c r="BL147" i="10"/>
  <c r="BM147" i="10"/>
  <c r="BN147" i="10"/>
  <c r="BO147" i="10"/>
  <c r="BP147" i="10"/>
  <c r="BQ147" i="10"/>
  <c r="BR147" i="10"/>
  <c r="BS147" i="10"/>
  <c r="BT147" i="10"/>
  <c r="BU147" i="10"/>
  <c r="BV147" i="10"/>
  <c r="BW147" i="10"/>
  <c r="BX147" i="10"/>
  <c r="BY147" i="10"/>
  <c r="C148" i="10"/>
  <c r="D148" i="10"/>
  <c r="E148" i="10"/>
  <c r="F148" i="10"/>
  <c r="G148" i="10"/>
  <c r="H148" i="10"/>
  <c r="I148" i="10"/>
  <c r="J148" i="10"/>
  <c r="K148" i="10"/>
  <c r="L148" i="10"/>
  <c r="M148" i="10"/>
  <c r="N148" i="10"/>
  <c r="Q148" i="10"/>
  <c r="R148" i="10"/>
  <c r="S148" i="10"/>
  <c r="U148" i="10"/>
  <c r="V148" i="10"/>
  <c r="W148" i="10"/>
  <c r="X148" i="10"/>
  <c r="Y148" i="10"/>
  <c r="Z148" i="10"/>
  <c r="AA148" i="10"/>
  <c r="AB148" i="10"/>
  <c r="AE148" i="10"/>
  <c r="AF148" i="10"/>
  <c r="AG148" i="10"/>
  <c r="AH148" i="10"/>
  <c r="AI148" i="10"/>
  <c r="AN148" i="10"/>
  <c r="AO148" i="10"/>
  <c r="AP148" i="10"/>
  <c r="AQ148" i="10"/>
  <c r="AS148" i="10"/>
  <c r="AT148" i="10"/>
  <c r="AU148" i="10"/>
  <c r="AV148" i="10"/>
  <c r="AW148" i="10"/>
  <c r="AX148" i="10"/>
  <c r="AY148" i="10"/>
  <c r="AZ148" i="10"/>
  <c r="BA148" i="10"/>
  <c r="BB148" i="10"/>
  <c r="BC148" i="10"/>
  <c r="BD148" i="10"/>
  <c r="BE148" i="10"/>
  <c r="BF148" i="10"/>
  <c r="BG148" i="10"/>
  <c r="BH148" i="10"/>
  <c r="BI148" i="10"/>
  <c r="BJ148" i="10"/>
  <c r="BK148" i="10"/>
  <c r="BL148" i="10"/>
  <c r="BM148" i="10"/>
  <c r="BN148" i="10"/>
  <c r="BO148" i="10"/>
  <c r="BP148" i="10"/>
  <c r="BQ148" i="10"/>
  <c r="BR148" i="10"/>
  <c r="BS148" i="10"/>
  <c r="BT148" i="10"/>
  <c r="BU148" i="10"/>
  <c r="BV148" i="10"/>
  <c r="BW148" i="10"/>
  <c r="BX148" i="10"/>
  <c r="BY148" i="10"/>
  <c r="C149" i="10"/>
  <c r="D149" i="10"/>
  <c r="E149" i="10"/>
  <c r="F149" i="10"/>
  <c r="G149" i="10"/>
  <c r="H149" i="10"/>
  <c r="I149" i="10"/>
  <c r="J149" i="10"/>
  <c r="K149" i="10"/>
  <c r="L149" i="10"/>
  <c r="M149" i="10"/>
  <c r="N149" i="10"/>
  <c r="Q149" i="10"/>
  <c r="R149" i="10"/>
  <c r="S149" i="10"/>
  <c r="U149" i="10"/>
  <c r="V149" i="10"/>
  <c r="W149" i="10"/>
  <c r="X149" i="10"/>
  <c r="Y149" i="10"/>
  <c r="Z149" i="10"/>
  <c r="AA149" i="10"/>
  <c r="AB149" i="10"/>
  <c r="AE149" i="10"/>
  <c r="AF149" i="10"/>
  <c r="AG149" i="10"/>
  <c r="AH149" i="10"/>
  <c r="AI149" i="10"/>
  <c r="AN149" i="10"/>
  <c r="AO149" i="10"/>
  <c r="AP149" i="10"/>
  <c r="AQ149" i="10"/>
  <c r="AS149" i="10"/>
  <c r="AT149" i="10"/>
  <c r="AU149" i="10"/>
  <c r="AV149" i="10"/>
  <c r="AW149" i="10"/>
  <c r="AX149" i="10"/>
  <c r="AY149" i="10"/>
  <c r="AZ149" i="10"/>
  <c r="BA149" i="10"/>
  <c r="BB149" i="10"/>
  <c r="BC149" i="10"/>
  <c r="BD149" i="10"/>
  <c r="BE149" i="10"/>
  <c r="BF149" i="10"/>
  <c r="BG149" i="10"/>
  <c r="BH149" i="10"/>
  <c r="BI149" i="10"/>
  <c r="BJ149" i="10"/>
  <c r="BK149" i="10"/>
  <c r="BL149" i="10"/>
  <c r="BM149" i="10"/>
  <c r="BN149" i="10"/>
  <c r="BO149" i="10"/>
  <c r="BP149" i="10"/>
  <c r="BQ149" i="10"/>
  <c r="BR149" i="10"/>
  <c r="BS149" i="10"/>
  <c r="BT149" i="10"/>
  <c r="BU149" i="10"/>
  <c r="BV149" i="10"/>
  <c r="BW149" i="10"/>
  <c r="BX149" i="10"/>
  <c r="BY149" i="10"/>
  <c r="C150" i="10"/>
  <c r="D150" i="10"/>
  <c r="E150" i="10"/>
  <c r="F150" i="10"/>
  <c r="G150" i="10"/>
  <c r="H150" i="10"/>
  <c r="I150" i="10"/>
  <c r="J150" i="10"/>
  <c r="K150" i="10"/>
  <c r="L150" i="10"/>
  <c r="M150" i="10"/>
  <c r="N150" i="10"/>
  <c r="Q150" i="10"/>
  <c r="R150" i="10"/>
  <c r="S150" i="10"/>
  <c r="U150" i="10"/>
  <c r="V150" i="10"/>
  <c r="W150" i="10"/>
  <c r="X150" i="10"/>
  <c r="Y150" i="10"/>
  <c r="Z150" i="10"/>
  <c r="AA150" i="10"/>
  <c r="AB150" i="10"/>
  <c r="AE150" i="10"/>
  <c r="AF150" i="10"/>
  <c r="AG150" i="10"/>
  <c r="AH150" i="10"/>
  <c r="AI150" i="10"/>
  <c r="AN150" i="10"/>
  <c r="AO150" i="10"/>
  <c r="AP150" i="10"/>
  <c r="AQ150" i="10"/>
  <c r="AS150" i="10"/>
  <c r="AT150" i="10"/>
  <c r="AU150" i="10"/>
  <c r="AV150" i="10"/>
  <c r="AW150" i="10"/>
  <c r="AX150" i="10"/>
  <c r="AY150" i="10"/>
  <c r="AZ150" i="10"/>
  <c r="BA150" i="10"/>
  <c r="BB150" i="10"/>
  <c r="BC150" i="10"/>
  <c r="BD150" i="10"/>
  <c r="BE150" i="10"/>
  <c r="BF150" i="10"/>
  <c r="BG150" i="10"/>
  <c r="BH150" i="10"/>
  <c r="BI150" i="10"/>
  <c r="BJ150" i="10"/>
  <c r="BK150" i="10"/>
  <c r="BL150" i="10"/>
  <c r="BM150" i="10"/>
  <c r="BN150" i="10"/>
  <c r="BO150" i="10"/>
  <c r="BP150" i="10"/>
  <c r="BQ150" i="10"/>
  <c r="BR150" i="10"/>
  <c r="BS150" i="10"/>
  <c r="BT150" i="10"/>
  <c r="BU150" i="10"/>
  <c r="BV150" i="10"/>
  <c r="BW150" i="10"/>
  <c r="BX150" i="10"/>
  <c r="BY150" i="10"/>
  <c r="C151" i="10"/>
  <c r="D151" i="10"/>
  <c r="E151" i="10"/>
  <c r="F151" i="10"/>
  <c r="G151" i="10"/>
  <c r="H151" i="10"/>
  <c r="I151" i="10"/>
  <c r="J151" i="10"/>
  <c r="K151" i="10"/>
  <c r="L151" i="10"/>
  <c r="M151" i="10"/>
  <c r="N151" i="10"/>
  <c r="Q151" i="10"/>
  <c r="R151" i="10"/>
  <c r="S151" i="10"/>
  <c r="U151" i="10"/>
  <c r="V151" i="10"/>
  <c r="W151" i="10"/>
  <c r="X151" i="10"/>
  <c r="Y151" i="10"/>
  <c r="Z151" i="10"/>
  <c r="AA151" i="10"/>
  <c r="AB151" i="10"/>
  <c r="AE151" i="10"/>
  <c r="AF151" i="10"/>
  <c r="AG151" i="10"/>
  <c r="AH151" i="10"/>
  <c r="AI151" i="10"/>
  <c r="AN151" i="10"/>
  <c r="AO151" i="10"/>
  <c r="AP151" i="10"/>
  <c r="AQ151" i="10"/>
  <c r="AS151" i="10"/>
  <c r="AT151" i="10"/>
  <c r="AU151" i="10"/>
  <c r="AV151" i="10"/>
  <c r="AW151" i="10"/>
  <c r="AX151" i="10"/>
  <c r="AY151" i="10"/>
  <c r="AZ151" i="10"/>
  <c r="BA151" i="10"/>
  <c r="BB151" i="10"/>
  <c r="BC151" i="10"/>
  <c r="BD151" i="10"/>
  <c r="BE151" i="10"/>
  <c r="BF151" i="10"/>
  <c r="BG151" i="10"/>
  <c r="BH151" i="10"/>
  <c r="BI151" i="10"/>
  <c r="BJ151" i="10"/>
  <c r="BK151" i="10"/>
  <c r="BL151" i="10"/>
  <c r="BM151" i="10"/>
  <c r="BN151" i="10"/>
  <c r="BO151" i="10"/>
  <c r="BP151" i="10"/>
  <c r="BQ151" i="10"/>
  <c r="BR151" i="10"/>
  <c r="BS151" i="10"/>
  <c r="BT151" i="10"/>
  <c r="BU151" i="10"/>
  <c r="BV151" i="10"/>
  <c r="BW151" i="10"/>
  <c r="BX151" i="10"/>
  <c r="BY151" i="10"/>
  <c r="C152" i="10"/>
  <c r="D152" i="10"/>
  <c r="E152" i="10"/>
  <c r="F152" i="10"/>
  <c r="G152" i="10"/>
  <c r="H152" i="10"/>
  <c r="I152" i="10"/>
  <c r="J152" i="10"/>
  <c r="K152" i="10"/>
  <c r="L152" i="10"/>
  <c r="M152" i="10"/>
  <c r="N152" i="10"/>
  <c r="Q152" i="10"/>
  <c r="R152" i="10"/>
  <c r="S152" i="10"/>
  <c r="U152" i="10"/>
  <c r="V152" i="10"/>
  <c r="W152" i="10"/>
  <c r="X152" i="10"/>
  <c r="Y152" i="10"/>
  <c r="Z152" i="10"/>
  <c r="AA152" i="10"/>
  <c r="AB152" i="10"/>
  <c r="AE152" i="10"/>
  <c r="AF152" i="10"/>
  <c r="AG152" i="10"/>
  <c r="AH152" i="10"/>
  <c r="AI152" i="10"/>
  <c r="AN152" i="10"/>
  <c r="AO152" i="10"/>
  <c r="AP152" i="10"/>
  <c r="AQ152" i="10"/>
  <c r="AS152" i="10"/>
  <c r="AT152" i="10"/>
  <c r="AU152" i="10"/>
  <c r="AV152" i="10"/>
  <c r="AW152" i="10"/>
  <c r="AX152" i="10"/>
  <c r="AY152" i="10"/>
  <c r="AZ152" i="10"/>
  <c r="BA152" i="10"/>
  <c r="BB152" i="10"/>
  <c r="BC152" i="10"/>
  <c r="BD152" i="10"/>
  <c r="BE152" i="10"/>
  <c r="BF152" i="10"/>
  <c r="BG152" i="10"/>
  <c r="BH152" i="10"/>
  <c r="BI152" i="10"/>
  <c r="BJ152" i="10"/>
  <c r="BK152" i="10"/>
  <c r="BL152" i="10"/>
  <c r="BM152" i="10"/>
  <c r="BN152" i="10"/>
  <c r="BO152" i="10"/>
  <c r="BP152" i="10"/>
  <c r="BQ152" i="10"/>
  <c r="BR152" i="10"/>
  <c r="BS152" i="10"/>
  <c r="BT152" i="10"/>
  <c r="BU152" i="10"/>
  <c r="BV152" i="10"/>
  <c r="BW152" i="10"/>
  <c r="BX152" i="10"/>
  <c r="BY152" i="10"/>
  <c r="C153" i="10"/>
  <c r="D153" i="10"/>
  <c r="E153" i="10"/>
  <c r="F153" i="10"/>
  <c r="G153" i="10"/>
  <c r="H153" i="10"/>
  <c r="I153" i="10"/>
  <c r="J153" i="10"/>
  <c r="K153" i="10"/>
  <c r="L153" i="10"/>
  <c r="M153" i="10"/>
  <c r="N153" i="10"/>
  <c r="Q153" i="10"/>
  <c r="R153" i="10"/>
  <c r="S153" i="10"/>
  <c r="U153" i="10"/>
  <c r="V153" i="10"/>
  <c r="W153" i="10"/>
  <c r="X153" i="10"/>
  <c r="Y153" i="10"/>
  <c r="Z153" i="10"/>
  <c r="AA153" i="10"/>
  <c r="AB153" i="10"/>
  <c r="AE153" i="10"/>
  <c r="AF153" i="10"/>
  <c r="AG153" i="10"/>
  <c r="AH153" i="10"/>
  <c r="AI153" i="10"/>
  <c r="AN153" i="10"/>
  <c r="AO153" i="10"/>
  <c r="AP153" i="10"/>
  <c r="AQ153" i="10"/>
  <c r="AS153" i="10"/>
  <c r="AT153" i="10"/>
  <c r="AU153" i="10"/>
  <c r="AV153" i="10"/>
  <c r="AW153" i="10"/>
  <c r="AX153" i="10"/>
  <c r="AY153" i="10"/>
  <c r="AZ153" i="10"/>
  <c r="BA153" i="10"/>
  <c r="BB153" i="10"/>
  <c r="BC153" i="10"/>
  <c r="BD153" i="10"/>
  <c r="BE153" i="10"/>
  <c r="BF153" i="10"/>
  <c r="BG153" i="10"/>
  <c r="BH153" i="10"/>
  <c r="BI153" i="10"/>
  <c r="BJ153" i="10"/>
  <c r="BK153" i="10"/>
  <c r="BL153" i="10"/>
  <c r="BM153" i="10"/>
  <c r="BN153" i="10"/>
  <c r="BO153" i="10"/>
  <c r="BP153" i="10"/>
  <c r="BQ153" i="10"/>
  <c r="BR153" i="10"/>
  <c r="BS153" i="10"/>
  <c r="BT153" i="10"/>
  <c r="BU153" i="10"/>
  <c r="BV153" i="10"/>
  <c r="BW153" i="10"/>
  <c r="BX153" i="10"/>
  <c r="BY153" i="10"/>
  <c r="C154" i="10"/>
  <c r="D154" i="10"/>
  <c r="E154" i="10"/>
  <c r="F154" i="10"/>
  <c r="G154" i="10"/>
  <c r="H154" i="10"/>
  <c r="I154" i="10"/>
  <c r="J154" i="10"/>
  <c r="K154" i="10"/>
  <c r="L154" i="10"/>
  <c r="M154" i="10"/>
  <c r="N154" i="10"/>
  <c r="O154" i="10"/>
  <c r="P154" i="10"/>
  <c r="Q154" i="10"/>
  <c r="R154" i="10"/>
  <c r="S154" i="10"/>
  <c r="T154" i="10"/>
  <c r="U154" i="10"/>
  <c r="V154" i="10"/>
  <c r="W154" i="10"/>
  <c r="X154" i="10"/>
  <c r="Y154" i="10"/>
  <c r="Z154" i="10"/>
  <c r="AA154" i="10"/>
  <c r="AB154" i="10"/>
  <c r="AC154" i="10"/>
  <c r="AD154" i="10"/>
  <c r="AE154" i="10"/>
  <c r="AF154" i="10"/>
  <c r="AG154" i="10"/>
  <c r="AH154" i="10"/>
  <c r="AI154" i="10"/>
  <c r="AJ154" i="10"/>
  <c r="AK154" i="10"/>
  <c r="AL154" i="10"/>
  <c r="AM154" i="10"/>
  <c r="AN154" i="10"/>
  <c r="AO154" i="10"/>
  <c r="AP154" i="10"/>
  <c r="AQ154" i="10"/>
  <c r="AR154" i="10"/>
  <c r="AS154" i="10"/>
  <c r="AT154" i="10"/>
  <c r="AU154" i="10"/>
  <c r="AV154" i="10"/>
  <c r="AW154" i="10"/>
  <c r="AX154" i="10"/>
  <c r="AY154" i="10"/>
  <c r="AZ154" i="10"/>
  <c r="BA154" i="10"/>
  <c r="BB154" i="10"/>
  <c r="BC154" i="10"/>
  <c r="BD154" i="10"/>
  <c r="BE154" i="10"/>
  <c r="BF154" i="10"/>
  <c r="BG154" i="10"/>
  <c r="BH154" i="10"/>
  <c r="BI154" i="10"/>
  <c r="BJ154" i="10"/>
  <c r="BK154" i="10"/>
  <c r="BL154" i="10"/>
  <c r="BM154" i="10"/>
  <c r="BN154" i="10"/>
  <c r="BO154" i="10"/>
  <c r="BP154" i="10"/>
  <c r="BQ154" i="10"/>
  <c r="BR154" i="10"/>
  <c r="BS154" i="10"/>
  <c r="BT154" i="10"/>
  <c r="BU154" i="10"/>
  <c r="BV154" i="10"/>
  <c r="BW154" i="10"/>
  <c r="BX154" i="10"/>
  <c r="BY154"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8" i="10"/>
  <c r="B157" i="10"/>
  <c r="B186" i="10"/>
  <c r="A9" i="10"/>
  <c r="B187" i="10"/>
  <c r="A10" i="10"/>
  <c r="B188" i="10"/>
  <c r="A11" i="10"/>
  <c r="B189" i="10"/>
  <c r="A12" i="10"/>
  <c r="B190" i="10"/>
  <c r="A13" i="10"/>
  <c r="B191" i="10"/>
  <c r="A14" i="10"/>
  <c r="B192" i="10"/>
  <c r="A15" i="10"/>
  <c r="B193" i="10"/>
  <c r="A16" i="10"/>
  <c r="B194" i="10"/>
  <c r="A17" i="10"/>
  <c r="B195" i="10"/>
  <c r="A18" i="10"/>
  <c r="B196" i="10"/>
  <c r="A19" i="10"/>
  <c r="B197" i="10"/>
  <c r="A20" i="10"/>
  <c r="B198" i="10"/>
  <c r="A21" i="10"/>
  <c r="B199" i="10"/>
  <c r="A22" i="10"/>
  <c r="B200" i="10"/>
  <c r="A23" i="10"/>
  <c r="B201" i="10"/>
  <c r="A24" i="10"/>
  <c r="B202" i="10"/>
  <c r="A25" i="10"/>
  <c r="B203" i="10"/>
  <c r="A26" i="10"/>
  <c r="B204" i="10"/>
  <c r="A27" i="10"/>
  <c r="B205" i="10"/>
  <c r="A28" i="10"/>
  <c r="B206" i="10"/>
  <c r="A29" i="10"/>
  <c r="B207" i="10"/>
  <c r="A30" i="10"/>
  <c r="B208" i="10"/>
  <c r="A31" i="10"/>
  <c r="B209" i="10"/>
  <c r="A32" i="10"/>
  <c r="B210" i="10"/>
  <c r="A33" i="10"/>
  <c r="B211" i="10"/>
  <c r="A34" i="10"/>
  <c r="B212" i="10"/>
  <c r="A35" i="10"/>
  <c r="B213" i="10"/>
  <c r="A36" i="10"/>
  <c r="B214" i="10"/>
  <c r="A37" i="10"/>
  <c r="B215" i="10"/>
  <c r="A38" i="10"/>
  <c r="B216" i="10"/>
  <c r="A39" i="10"/>
  <c r="B217" i="10"/>
  <c r="A40" i="10"/>
  <c r="B218" i="10"/>
  <c r="A41" i="10"/>
  <c r="B219" i="10"/>
  <c r="A42" i="10"/>
  <c r="B220" i="10"/>
  <c r="A43" i="10"/>
  <c r="B221" i="10"/>
  <c r="A44" i="10"/>
  <c r="B222" i="10"/>
  <c r="A45" i="10"/>
  <c r="B223" i="10"/>
  <c r="A46" i="10"/>
  <c r="B224" i="10"/>
  <c r="A47" i="10"/>
  <c r="B225" i="10"/>
  <c r="A48" i="10"/>
  <c r="B226" i="10"/>
  <c r="A49" i="10"/>
  <c r="B227" i="10"/>
  <c r="A50" i="10"/>
  <c r="B228" i="10"/>
  <c r="A51" i="10"/>
  <c r="B229" i="10"/>
  <c r="A52" i="10"/>
  <c r="B230" i="10"/>
  <c r="A53" i="10"/>
  <c r="B231" i="10"/>
  <c r="A54" i="10"/>
  <c r="B232" i="10"/>
  <c r="A55" i="10"/>
  <c r="B233" i="10"/>
  <c r="A56" i="10"/>
  <c r="B234" i="10"/>
  <c r="A57" i="10"/>
  <c r="B235" i="10"/>
  <c r="A58" i="10"/>
  <c r="B236" i="10"/>
  <c r="A59" i="10"/>
  <c r="B237" i="10"/>
  <c r="A60" i="10"/>
  <c r="B238" i="10"/>
  <c r="A61" i="10"/>
  <c r="B239" i="10"/>
  <c r="A62" i="10"/>
  <c r="B240" i="10"/>
  <c r="A63" i="10"/>
  <c r="B241" i="10"/>
  <c r="A64" i="10"/>
  <c r="B242" i="10"/>
  <c r="A65" i="10"/>
  <c r="B243" i="10"/>
  <c r="A66" i="10"/>
  <c r="B244" i="10"/>
  <c r="A67" i="10"/>
  <c r="B245" i="10"/>
  <c r="A68" i="10"/>
  <c r="B246" i="10"/>
  <c r="A69" i="10"/>
  <c r="B247" i="10"/>
  <c r="A70" i="10"/>
  <c r="B248" i="10"/>
  <c r="A71" i="10"/>
  <c r="B249" i="10"/>
  <c r="A72" i="10"/>
  <c r="B250" i="10"/>
  <c r="A73" i="10"/>
  <c r="B251" i="10"/>
  <c r="A74" i="10"/>
  <c r="B252" i="10"/>
  <c r="A75" i="10"/>
  <c r="B253" i="10"/>
  <c r="A76" i="10"/>
  <c r="B254" i="10"/>
  <c r="A77" i="10"/>
  <c r="B255" i="10"/>
  <c r="A78" i="10"/>
  <c r="B256" i="10"/>
  <c r="A79" i="10"/>
  <c r="B257" i="10"/>
  <c r="A80" i="10"/>
  <c r="B258" i="10"/>
  <c r="A81" i="10"/>
  <c r="B259" i="10"/>
  <c r="A82" i="10"/>
  <c r="B260" i="10"/>
  <c r="A83" i="10"/>
  <c r="B261" i="10"/>
  <c r="A84" i="10"/>
  <c r="B262" i="10"/>
  <c r="A85" i="10"/>
  <c r="B263" i="10"/>
  <c r="A86" i="10"/>
  <c r="B264" i="10"/>
  <c r="A87" i="10"/>
  <c r="B265" i="10"/>
  <c r="A88" i="10"/>
  <c r="B266" i="10"/>
  <c r="A89" i="10"/>
  <c r="B267" i="10"/>
  <c r="A90" i="10"/>
  <c r="B268" i="10"/>
  <c r="A91" i="10"/>
  <c r="B269" i="10"/>
  <c r="A92" i="10"/>
  <c r="B270" i="10"/>
  <c r="A93" i="10"/>
  <c r="B271" i="10"/>
  <c r="A94" i="10"/>
  <c r="B272" i="10"/>
  <c r="A95" i="10"/>
  <c r="B273" i="10"/>
  <c r="A96" i="10"/>
  <c r="B274" i="10"/>
  <c r="A97" i="10"/>
  <c r="B275" i="10"/>
  <c r="A98" i="10"/>
  <c r="B276" i="10"/>
  <c r="A99" i="10"/>
  <c r="B277" i="10"/>
  <c r="A100" i="10"/>
  <c r="B278" i="10"/>
  <c r="A101" i="10"/>
  <c r="B279" i="10"/>
  <c r="A102" i="10"/>
  <c r="B280" i="10"/>
  <c r="A103" i="10"/>
  <c r="B281" i="10"/>
  <c r="A104" i="10"/>
  <c r="B282" i="10"/>
  <c r="A105" i="10"/>
  <c r="B283" i="10"/>
  <c r="A106" i="10"/>
  <c r="A107" i="10"/>
  <c r="A108" i="10"/>
  <c r="A109" i="10"/>
  <c r="A110" i="10"/>
  <c r="A111" i="10"/>
  <c r="A112" i="10"/>
  <c r="A113" i="10"/>
  <c r="A114" i="10"/>
  <c r="A115" i="10"/>
  <c r="A116" i="10"/>
  <c r="A117" i="10"/>
  <c r="A118" i="10"/>
  <c r="A119" i="10"/>
  <c r="A120" i="10"/>
  <c r="A121" i="10"/>
  <c r="A122" i="10"/>
  <c r="A123" i="10"/>
  <c r="A124" i="10"/>
  <c r="A125" i="10"/>
  <c r="A126" i="10"/>
  <c r="A127" i="10"/>
  <c r="A128" i="10"/>
  <c r="A129" i="10"/>
  <c r="A130" i="10"/>
  <c r="A131" i="10"/>
  <c r="A132" i="10"/>
  <c r="A133" i="10"/>
  <c r="A134" i="10"/>
  <c r="A135" i="10"/>
  <c r="A136" i="10"/>
  <c r="A137" i="10"/>
  <c r="A138" i="10"/>
  <c r="A139" i="10"/>
  <c r="A140" i="10"/>
  <c r="A141" i="10"/>
  <c r="A142" i="10"/>
  <c r="A143" i="10"/>
  <c r="A144" i="10"/>
  <c r="A145" i="10"/>
  <c r="A146" i="10"/>
  <c r="A147" i="10"/>
  <c r="A148" i="10"/>
  <c r="A149" i="10"/>
  <c r="A150" i="10"/>
  <c r="A151" i="10"/>
  <c r="A152" i="10"/>
  <c r="A153" i="10"/>
  <c r="B159" i="10"/>
  <c r="B160" i="10"/>
  <c r="AG495" i="13"/>
  <c r="AS495" i="13"/>
  <c r="AS496" i="13"/>
  <c r="AS497" i="13"/>
  <c r="AS498" i="13"/>
  <c r="AS499" i="13"/>
  <c r="AS500" i="13"/>
  <c r="AS501" i="13"/>
  <c r="AS502" i="13"/>
  <c r="AS503" i="13"/>
  <c r="AS504" i="13"/>
  <c r="AS505" i="13"/>
  <c r="AS506" i="13"/>
  <c r="AS507" i="13"/>
  <c r="AS508" i="13"/>
  <c r="AS509" i="13"/>
  <c r="AS510" i="13"/>
  <c r="AU495" i="13"/>
  <c r="AU496" i="13"/>
  <c r="AU396" i="13"/>
  <c r="AU397" i="13"/>
  <c r="AU398" i="13"/>
  <c r="AU399" i="13"/>
  <c r="AU400" i="13"/>
  <c r="AU401" i="13"/>
  <c r="AU402" i="13"/>
  <c r="AU403" i="13"/>
  <c r="AU404" i="13"/>
  <c r="AU405" i="13"/>
  <c r="AU406" i="13"/>
  <c r="AU407" i="13"/>
  <c r="AU408" i="13"/>
  <c r="AU409" i="13"/>
  <c r="AU410" i="13"/>
  <c r="AU411" i="13"/>
  <c r="AU412" i="13"/>
  <c r="AU413" i="13"/>
  <c r="AU414" i="13"/>
  <c r="AU415" i="13"/>
  <c r="AU416" i="13"/>
  <c r="AU417" i="13"/>
  <c r="AU418" i="13"/>
  <c r="AU419" i="13"/>
  <c r="AU420" i="13"/>
  <c r="AU421" i="13"/>
  <c r="AU422" i="13"/>
  <c r="AU423" i="13"/>
  <c r="AU424" i="13"/>
  <c r="AU425" i="13"/>
  <c r="AU426" i="13"/>
  <c r="AU427" i="13"/>
  <c r="AU428" i="13"/>
  <c r="AU429" i="13"/>
  <c r="AU430" i="13"/>
  <c r="AU431" i="13"/>
  <c r="AU432" i="13"/>
  <c r="AU433" i="13"/>
  <c r="AU434" i="13"/>
  <c r="AU435" i="13"/>
  <c r="AU436" i="13"/>
  <c r="AU437" i="13"/>
  <c r="AU438" i="13"/>
  <c r="AU439" i="13"/>
  <c r="AU440" i="13"/>
  <c r="AU441" i="13"/>
  <c r="AU442" i="13"/>
  <c r="AU443" i="13"/>
  <c r="AU444" i="13"/>
  <c r="AU445" i="13"/>
  <c r="AU446" i="13"/>
  <c r="AU447" i="13"/>
  <c r="AU448" i="13"/>
  <c r="AU449" i="13"/>
  <c r="AU450" i="13"/>
  <c r="AU451" i="13"/>
  <c r="AU452" i="13"/>
  <c r="AU453" i="13"/>
  <c r="AU454" i="13"/>
  <c r="AU455" i="13"/>
  <c r="AU456" i="13"/>
  <c r="AU457" i="13"/>
  <c r="AU458" i="13"/>
  <c r="AU459" i="13"/>
  <c r="AU460" i="13"/>
  <c r="AU461" i="13"/>
  <c r="AU462" i="13"/>
  <c r="AU463" i="13"/>
  <c r="AU464" i="13"/>
  <c r="AU465" i="13"/>
  <c r="AU466" i="13"/>
  <c r="AU467" i="13"/>
  <c r="AU468" i="13"/>
  <c r="AU469" i="13"/>
  <c r="AU470" i="13"/>
  <c r="AU471" i="13"/>
  <c r="AU472" i="13"/>
  <c r="AU473" i="13"/>
  <c r="AU474" i="13"/>
  <c r="AU475" i="13"/>
  <c r="AU476" i="13"/>
  <c r="AU477" i="13"/>
  <c r="AU478" i="13"/>
  <c r="AU479" i="13"/>
  <c r="AU480" i="13"/>
  <c r="AU481" i="13"/>
  <c r="AU482" i="13"/>
  <c r="AU483" i="13"/>
  <c r="AU484" i="13"/>
  <c r="AU485" i="13"/>
  <c r="AU486" i="13"/>
  <c r="AU487" i="13"/>
  <c r="AU488" i="13"/>
  <c r="AU489" i="13"/>
  <c r="AU490" i="13"/>
  <c r="AU491" i="13"/>
  <c r="AU492" i="13"/>
  <c r="AU493" i="13"/>
  <c r="AU494" i="13"/>
  <c r="AU1396" i="13" a="1"/>
  <c r="AU1396" i="13"/>
  <c r="AU497" i="13"/>
  <c r="AU1397" i="13" a="1"/>
  <c r="AU1397" i="13"/>
  <c r="AU498" i="13"/>
  <c r="AU1398" i="13" a="1"/>
  <c r="AU499" i="13"/>
  <c r="AU1399" i="13" a="1"/>
  <c r="AU500" i="13"/>
  <c r="AU1400" i="13" a="1"/>
  <c r="AU501" i="13"/>
  <c r="AU1401" i="13" a="1"/>
  <c r="AU502" i="13"/>
  <c r="AU1402" i="13" a="1"/>
  <c r="AU503" i="13"/>
  <c r="AU1403" i="13" a="1"/>
  <c r="AU504" i="13"/>
  <c r="AU1404" i="13" a="1"/>
  <c r="AU505" i="13"/>
  <c r="AU1405" i="13" a="1"/>
  <c r="AU506" i="13"/>
  <c r="AU1406" i="13" a="1"/>
  <c r="AU507" i="13"/>
  <c r="AU1407" i="13" a="1"/>
  <c r="AU508" i="13"/>
  <c r="AU1408" i="13" a="1"/>
  <c r="AU509" i="13"/>
  <c r="AU1409" i="13" a="1"/>
  <c r="AU510" i="13"/>
  <c r="AU1410" i="13" a="1"/>
  <c r="AU1398" i="13"/>
  <c r="AU1399" i="13"/>
  <c r="AU1400" i="13"/>
  <c r="AU1401" i="13"/>
  <c r="AU1402" i="13"/>
  <c r="AU1403" i="13"/>
  <c r="AU1404" i="13"/>
  <c r="AU1405" i="13"/>
  <c r="AU1406" i="13"/>
  <c r="AU1407" i="13"/>
  <c r="AU1408" i="13"/>
  <c r="AU1409" i="13"/>
  <c r="AU1410" i="13"/>
  <c r="AV495" i="13"/>
  <c r="AV496" i="13"/>
  <c r="AV396" i="13"/>
  <c r="AV397" i="13"/>
  <c r="AV398" i="13"/>
  <c r="AV399" i="13"/>
  <c r="AV400" i="13"/>
  <c r="AV401" i="13"/>
  <c r="AV402" i="13"/>
  <c r="AV403" i="13"/>
  <c r="AV404" i="13"/>
  <c r="AV405" i="13"/>
  <c r="AV406" i="13"/>
  <c r="AV407" i="13"/>
  <c r="AV408" i="13"/>
  <c r="AV409" i="13"/>
  <c r="AV410" i="13"/>
  <c r="AV411" i="13"/>
  <c r="AV412" i="13"/>
  <c r="AV413" i="13"/>
  <c r="AV414" i="13"/>
  <c r="AV415" i="13"/>
  <c r="AV416" i="13"/>
  <c r="AV417" i="13"/>
  <c r="AV418" i="13"/>
  <c r="AV419" i="13"/>
  <c r="AV420" i="13"/>
  <c r="AV421" i="13"/>
  <c r="AV422" i="13"/>
  <c r="AV423" i="13"/>
  <c r="AV424" i="13"/>
  <c r="AV425" i="13"/>
  <c r="AV426" i="13"/>
  <c r="AV427" i="13"/>
  <c r="AV428" i="13"/>
  <c r="AV429" i="13"/>
  <c r="AV430" i="13"/>
  <c r="AV431" i="13"/>
  <c r="AV432" i="13"/>
  <c r="AV433" i="13"/>
  <c r="AV434" i="13"/>
  <c r="AV435" i="13"/>
  <c r="AV436" i="13"/>
  <c r="AV437" i="13"/>
  <c r="AV438" i="13"/>
  <c r="AV439" i="13"/>
  <c r="AV440" i="13"/>
  <c r="AV441" i="13"/>
  <c r="AV442" i="13"/>
  <c r="AV443" i="13"/>
  <c r="AV444" i="13"/>
  <c r="AV445" i="13"/>
  <c r="AV446" i="13"/>
  <c r="AV447" i="13"/>
  <c r="AV448" i="13"/>
  <c r="AV449" i="13"/>
  <c r="AV450" i="13"/>
  <c r="AV451" i="13"/>
  <c r="AV452" i="13"/>
  <c r="AV453" i="13"/>
  <c r="AV454" i="13"/>
  <c r="AV455" i="13"/>
  <c r="AV456" i="13"/>
  <c r="AV457" i="13"/>
  <c r="AV458" i="13"/>
  <c r="AV459" i="13"/>
  <c r="AV460" i="13"/>
  <c r="AV461" i="13"/>
  <c r="AV462" i="13"/>
  <c r="AV463" i="13"/>
  <c r="AV464" i="13"/>
  <c r="AV465" i="13"/>
  <c r="AV466" i="13"/>
  <c r="AV467" i="13"/>
  <c r="AV468" i="13"/>
  <c r="AV469" i="13"/>
  <c r="AV470" i="13"/>
  <c r="AV471" i="13"/>
  <c r="AV472" i="13"/>
  <c r="AV473" i="13"/>
  <c r="AV474" i="13"/>
  <c r="AV475" i="13"/>
  <c r="AV476" i="13"/>
  <c r="AV477" i="13"/>
  <c r="AV478" i="13"/>
  <c r="AV479" i="13"/>
  <c r="AV480" i="13"/>
  <c r="AV481" i="13"/>
  <c r="AV482" i="13"/>
  <c r="AV483" i="13"/>
  <c r="AV484" i="13"/>
  <c r="AV485" i="13"/>
  <c r="AV486" i="13"/>
  <c r="AV487" i="13"/>
  <c r="AV488" i="13"/>
  <c r="AV489" i="13"/>
  <c r="AV490" i="13"/>
  <c r="AV491" i="13"/>
  <c r="AV492" i="13"/>
  <c r="AV493" i="13"/>
  <c r="AV494" i="13"/>
  <c r="AV1396" i="13" a="1"/>
  <c r="AV1396" i="13"/>
  <c r="AV497" i="13"/>
  <c r="AV1397" i="13" a="1"/>
  <c r="AV498" i="13"/>
  <c r="AV1398" i="13" a="1"/>
  <c r="AV499" i="13"/>
  <c r="AV1399" i="13" a="1"/>
  <c r="AV500" i="13"/>
  <c r="AV1400" i="13" a="1"/>
  <c r="AV501" i="13"/>
  <c r="AV1401" i="13" a="1"/>
  <c r="AV502" i="13"/>
  <c r="AV1402" i="13" a="1"/>
  <c r="AV503" i="13"/>
  <c r="AV1403" i="13" a="1"/>
  <c r="AV504" i="13"/>
  <c r="AV1404" i="13" a="1"/>
  <c r="AV505" i="13"/>
  <c r="AV1405" i="13" a="1"/>
  <c r="AV506" i="13"/>
  <c r="AV1406" i="13" a="1"/>
  <c r="AV507" i="13"/>
  <c r="AV1407" i="13" a="1"/>
  <c r="AV508" i="13"/>
  <c r="AV1408" i="13" a="1"/>
  <c r="AV509" i="13"/>
  <c r="AV1409" i="13" a="1"/>
  <c r="AV510" i="13"/>
  <c r="AV1410" i="13" a="1"/>
  <c r="AV1397" i="13"/>
  <c r="AV1398" i="13"/>
  <c r="AV1399" i="13"/>
  <c r="AV1400" i="13"/>
  <c r="AV1401" i="13"/>
  <c r="AV1402" i="13"/>
  <c r="AV1403" i="13"/>
  <c r="AV1404" i="13"/>
  <c r="AV1405" i="13"/>
  <c r="AV1406" i="13"/>
  <c r="AV1407" i="13"/>
  <c r="AV1408" i="13"/>
  <c r="AV1409" i="13"/>
  <c r="AV1410" i="13"/>
  <c r="AW495" i="13"/>
  <c r="AW496" i="13"/>
  <c r="AW497" i="13"/>
  <c r="AW498" i="13"/>
  <c r="AW499" i="13"/>
  <c r="AW500" i="13"/>
  <c r="AW501" i="13"/>
  <c r="AW502" i="13"/>
  <c r="AW503" i="13"/>
  <c r="AW504" i="13"/>
  <c r="AW505" i="13"/>
  <c r="AW506" i="13"/>
  <c r="AW507" i="13"/>
  <c r="AW508" i="13"/>
  <c r="AW509" i="13"/>
  <c r="AW510" i="13"/>
  <c r="AW397" i="13"/>
  <c r="AW398" i="13"/>
  <c r="AW399" i="13"/>
  <c r="AW400" i="13"/>
  <c r="AW401" i="13"/>
  <c r="AW402" i="13"/>
  <c r="AW403" i="13"/>
  <c r="AW404" i="13"/>
  <c r="AW405" i="13"/>
  <c r="AW406" i="13"/>
  <c r="AW407" i="13"/>
  <c r="AW408" i="13"/>
  <c r="AW409" i="13"/>
  <c r="AW410" i="13"/>
  <c r="AW411" i="13"/>
  <c r="AW412" i="13"/>
  <c r="AW413" i="13"/>
  <c r="AW414" i="13"/>
  <c r="AW415" i="13"/>
  <c r="AW416" i="13"/>
  <c r="AW417" i="13"/>
  <c r="AW418" i="13"/>
  <c r="AW419" i="13"/>
  <c r="AW420" i="13"/>
  <c r="AW421" i="13"/>
  <c r="AW422" i="13"/>
  <c r="AW423" i="13"/>
  <c r="AW424" i="13"/>
  <c r="AW425" i="13"/>
  <c r="AW426" i="13"/>
  <c r="AW427" i="13"/>
  <c r="AW428" i="13"/>
  <c r="AW429" i="13"/>
  <c r="AW430" i="13"/>
  <c r="AW431" i="13"/>
  <c r="AW432" i="13"/>
  <c r="AW433" i="13"/>
  <c r="AW434" i="13"/>
  <c r="AW435" i="13"/>
  <c r="AW436" i="13"/>
  <c r="AW437" i="13"/>
  <c r="AW438" i="13"/>
  <c r="AW439" i="13"/>
  <c r="AW440" i="13"/>
  <c r="AW441" i="13"/>
  <c r="AW442" i="13"/>
  <c r="AW443" i="13"/>
  <c r="AW444" i="13"/>
  <c r="AW445" i="13"/>
  <c r="AW446" i="13"/>
  <c r="AW447" i="13"/>
  <c r="AW448" i="13"/>
  <c r="AW449" i="13"/>
  <c r="AW450" i="13"/>
  <c r="AW451" i="13"/>
  <c r="AW452" i="13"/>
  <c r="AW453" i="13"/>
  <c r="AW454" i="13"/>
  <c r="AW455" i="13"/>
  <c r="AW456" i="13"/>
  <c r="AW457" i="13"/>
  <c r="AW458" i="13"/>
  <c r="AW459" i="13"/>
  <c r="AW460" i="13"/>
  <c r="AW461" i="13"/>
  <c r="AW462" i="13"/>
  <c r="AW463" i="13"/>
  <c r="AW464" i="13"/>
  <c r="AW465" i="13"/>
  <c r="AW466" i="13"/>
  <c r="AW467" i="13"/>
  <c r="AW468" i="13"/>
  <c r="AW469" i="13"/>
  <c r="AW470" i="13"/>
  <c r="AW471" i="13"/>
  <c r="AW472" i="13"/>
  <c r="AW473" i="13"/>
  <c r="AW474" i="13"/>
  <c r="AW475" i="13"/>
  <c r="AW476" i="13"/>
  <c r="AW477" i="13"/>
  <c r="AW478" i="13"/>
  <c r="AW479" i="13"/>
  <c r="AW480" i="13"/>
  <c r="AW481" i="13"/>
  <c r="AW482" i="13"/>
  <c r="AW483" i="13"/>
  <c r="AW484" i="13"/>
  <c r="AW485" i="13"/>
  <c r="AW486" i="13"/>
  <c r="AW487" i="13"/>
  <c r="AW488" i="13"/>
  <c r="AW489" i="13"/>
  <c r="AW490" i="13"/>
  <c r="AW491" i="13"/>
  <c r="AW492" i="13"/>
  <c r="AW493" i="13"/>
  <c r="AW494" i="13"/>
  <c r="AW396" i="13"/>
  <c r="AW1396" i="13" a="1"/>
  <c r="AW1396" i="13"/>
  <c r="AW1397" i="13" a="1"/>
  <c r="AW1398" i="13" a="1"/>
  <c r="AW1399" i="13" a="1"/>
  <c r="AW1400" i="13" a="1"/>
  <c r="AW1401" i="13" a="1"/>
  <c r="AW1402" i="13" a="1"/>
  <c r="AW1403" i="13" a="1"/>
  <c r="AW1404" i="13" a="1"/>
  <c r="AW1405" i="13" a="1"/>
  <c r="AW1406" i="13" a="1"/>
  <c r="AW1407" i="13" a="1"/>
  <c r="AW1408" i="13" a="1"/>
  <c r="AW1409" i="13" a="1"/>
  <c r="AW1410" i="13" a="1"/>
  <c r="AW1397" i="13"/>
  <c r="AW1398" i="13"/>
  <c r="AW1399" i="13"/>
  <c r="AW1400" i="13"/>
  <c r="AW1401" i="13"/>
  <c r="AW1402" i="13"/>
  <c r="AW1403" i="13"/>
  <c r="AW1404" i="13"/>
  <c r="AW1405" i="13"/>
  <c r="AW1406" i="13"/>
  <c r="AW1407" i="13"/>
  <c r="AW1408" i="13"/>
  <c r="AW1409" i="13"/>
  <c r="AW1410" i="13"/>
  <c r="AX495" i="13"/>
  <c r="AX496" i="13"/>
  <c r="AX396" i="13"/>
  <c r="AX397" i="13"/>
  <c r="AX398" i="13"/>
  <c r="AX399" i="13"/>
  <c r="AX400" i="13"/>
  <c r="AX401" i="13"/>
  <c r="AX402" i="13"/>
  <c r="AX403" i="13"/>
  <c r="AX404" i="13"/>
  <c r="AX405" i="13"/>
  <c r="AX406" i="13"/>
  <c r="AX407" i="13"/>
  <c r="AX408" i="13"/>
  <c r="AX409" i="13"/>
  <c r="AX410" i="13"/>
  <c r="AX411" i="13"/>
  <c r="AX412" i="13"/>
  <c r="AX413" i="13"/>
  <c r="AX414" i="13"/>
  <c r="AX415" i="13"/>
  <c r="AX416" i="13"/>
  <c r="AX417" i="13"/>
  <c r="AX418" i="13"/>
  <c r="AX419" i="13"/>
  <c r="AX420" i="13"/>
  <c r="AX421" i="13"/>
  <c r="AX422" i="13"/>
  <c r="AX423" i="13"/>
  <c r="AX424" i="13"/>
  <c r="AX425" i="13"/>
  <c r="AX426" i="13"/>
  <c r="AX427" i="13"/>
  <c r="AX428" i="13"/>
  <c r="AX429" i="13"/>
  <c r="AX430" i="13"/>
  <c r="AX431" i="13"/>
  <c r="AX432" i="13"/>
  <c r="AX433" i="13"/>
  <c r="AX434" i="13"/>
  <c r="AX435" i="13"/>
  <c r="AX436" i="13"/>
  <c r="AX437" i="13"/>
  <c r="AX438" i="13"/>
  <c r="AX439" i="13"/>
  <c r="AX440" i="13"/>
  <c r="AX441" i="13"/>
  <c r="AX442" i="13"/>
  <c r="AX443" i="13"/>
  <c r="AX444" i="13"/>
  <c r="AX445" i="13"/>
  <c r="AX446" i="13"/>
  <c r="AX447" i="13"/>
  <c r="AX448" i="13"/>
  <c r="AX449" i="13"/>
  <c r="AX450" i="13"/>
  <c r="AX451" i="13"/>
  <c r="AX452" i="13"/>
  <c r="AX453" i="13"/>
  <c r="AX454" i="13"/>
  <c r="AX455" i="13"/>
  <c r="AX456" i="13"/>
  <c r="AX457" i="13"/>
  <c r="AX458" i="13"/>
  <c r="AX459" i="13"/>
  <c r="AX460" i="13"/>
  <c r="AX461" i="13"/>
  <c r="AX462" i="13"/>
  <c r="AX463" i="13"/>
  <c r="AX464" i="13"/>
  <c r="AX465" i="13"/>
  <c r="AX466" i="13"/>
  <c r="AX467" i="13"/>
  <c r="AX468" i="13"/>
  <c r="AX469" i="13"/>
  <c r="AX470" i="13"/>
  <c r="AX471" i="13"/>
  <c r="AX472" i="13"/>
  <c r="AX473" i="13"/>
  <c r="AX474" i="13"/>
  <c r="AX475" i="13"/>
  <c r="AX476" i="13"/>
  <c r="AX477" i="13"/>
  <c r="AX478" i="13"/>
  <c r="AX479" i="13"/>
  <c r="AX480" i="13"/>
  <c r="AX481" i="13"/>
  <c r="AX482" i="13"/>
  <c r="AX483" i="13"/>
  <c r="AX484" i="13"/>
  <c r="AX485" i="13"/>
  <c r="AX486" i="13"/>
  <c r="AX487" i="13"/>
  <c r="AX488" i="13"/>
  <c r="AX489" i="13"/>
  <c r="AX490" i="13"/>
  <c r="AX491" i="13"/>
  <c r="AX492" i="13"/>
  <c r="AX493" i="13"/>
  <c r="AX494" i="13"/>
  <c r="AX1396" i="13" a="1"/>
  <c r="AX1396" i="13"/>
  <c r="AX497" i="13"/>
  <c r="AX1397" i="13" a="1"/>
  <c r="AX498" i="13"/>
  <c r="AX1398" i="13" a="1"/>
  <c r="AX499" i="13"/>
  <c r="AX1399" i="13" a="1"/>
  <c r="AX500" i="13"/>
  <c r="AX1400" i="13" a="1"/>
  <c r="AX501" i="13"/>
  <c r="AX1401" i="13" a="1"/>
  <c r="AX502" i="13"/>
  <c r="AX1402" i="13" a="1"/>
  <c r="AX503" i="13"/>
  <c r="AX1403" i="13" a="1"/>
  <c r="AX504" i="13"/>
  <c r="AX1404" i="13" a="1"/>
  <c r="AX505" i="13"/>
  <c r="AX1405" i="13" a="1"/>
  <c r="AX506" i="13"/>
  <c r="AX1406" i="13" a="1"/>
  <c r="AX507" i="13"/>
  <c r="AX1407" i="13" a="1"/>
  <c r="AX508" i="13"/>
  <c r="AX1408" i="13" a="1"/>
  <c r="AX509" i="13"/>
  <c r="AX1409" i="13" a="1"/>
  <c r="AX510" i="13"/>
  <c r="AX1410" i="13" a="1"/>
  <c r="AX1397" i="13"/>
  <c r="AX1398" i="13"/>
  <c r="AX1399" i="13"/>
  <c r="AX1400" i="13"/>
  <c r="AX1401" i="13"/>
  <c r="AX1402" i="13"/>
  <c r="AX1403" i="13"/>
  <c r="AX1404" i="13"/>
  <c r="AX1405" i="13"/>
  <c r="AX1406" i="13"/>
  <c r="AX1407" i="13"/>
  <c r="AX1408" i="13"/>
  <c r="AX1409" i="13"/>
  <c r="AX1410" i="13"/>
  <c r="AY495" i="13"/>
  <c r="AY496" i="13"/>
  <c r="AY396" i="13"/>
  <c r="AY397" i="13"/>
  <c r="AY398" i="13"/>
  <c r="AY399" i="13"/>
  <c r="AY400" i="13"/>
  <c r="AY401" i="13"/>
  <c r="AY402" i="13"/>
  <c r="AY403" i="13"/>
  <c r="AY404" i="13"/>
  <c r="AY405" i="13"/>
  <c r="AY406" i="13"/>
  <c r="AY407" i="13"/>
  <c r="AY408" i="13"/>
  <c r="AY409" i="13"/>
  <c r="AY410" i="13"/>
  <c r="AY411" i="13"/>
  <c r="AY412" i="13"/>
  <c r="AY413" i="13"/>
  <c r="AY414" i="13"/>
  <c r="AY415" i="13"/>
  <c r="AY416" i="13"/>
  <c r="AY417" i="13"/>
  <c r="AY418" i="13"/>
  <c r="AY419" i="13"/>
  <c r="AY420" i="13"/>
  <c r="AY421" i="13"/>
  <c r="AY422" i="13"/>
  <c r="AY423" i="13"/>
  <c r="AY424" i="13"/>
  <c r="AY425" i="13"/>
  <c r="AY426" i="13"/>
  <c r="AY427" i="13"/>
  <c r="AY428" i="13"/>
  <c r="AY429" i="13"/>
  <c r="AY430" i="13"/>
  <c r="AY431" i="13"/>
  <c r="AY432" i="13"/>
  <c r="AY433" i="13"/>
  <c r="AY434" i="13"/>
  <c r="AY435" i="13"/>
  <c r="AY436" i="13"/>
  <c r="AY437" i="13"/>
  <c r="AY438" i="13"/>
  <c r="AY439" i="13"/>
  <c r="AY440" i="13"/>
  <c r="AY441" i="13"/>
  <c r="AY442" i="13"/>
  <c r="AY443" i="13"/>
  <c r="AY444" i="13"/>
  <c r="AY445" i="13"/>
  <c r="AY446" i="13"/>
  <c r="AY447" i="13"/>
  <c r="AY448" i="13"/>
  <c r="AY449" i="13"/>
  <c r="AY450" i="13"/>
  <c r="AY451" i="13"/>
  <c r="AY452" i="13"/>
  <c r="AY453" i="13"/>
  <c r="AY454" i="13"/>
  <c r="AY455" i="13"/>
  <c r="AY456" i="13"/>
  <c r="AY457" i="13"/>
  <c r="AY458" i="13"/>
  <c r="AY459" i="13"/>
  <c r="AY460" i="13"/>
  <c r="AY461" i="13"/>
  <c r="AY462" i="13"/>
  <c r="AY463" i="13"/>
  <c r="AY464" i="13"/>
  <c r="AY465" i="13"/>
  <c r="AY466" i="13"/>
  <c r="AY467" i="13"/>
  <c r="AY468" i="13"/>
  <c r="AY469" i="13"/>
  <c r="AY470" i="13"/>
  <c r="AY471" i="13"/>
  <c r="AY472" i="13"/>
  <c r="AY473" i="13"/>
  <c r="AY474" i="13"/>
  <c r="AY475" i="13"/>
  <c r="AY476" i="13"/>
  <c r="AY477" i="13"/>
  <c r="AY478" i="13"/>
  <c r="AY479" i="13"/>
  <c r="AY480" i="13"/>
  <c r="AY481" i="13"/>
  <c r="AY482" i="13"/>
  <c r="AY483" i="13"/>
  <c r="AY484" i="13"/>
  <c r="AY485" i="13"/>
  <c r="AY486" i="13"/>
  <c r="AY487" i="13"/>
  <c r="AY488" i="13"/>
  <c r="AY489" i="13"/>
  <c r="AY490" i="13"/>
  <c r="AY491" i="13"/>
  <c r="AY492" i="13"/>
  <c r="AY493" i="13"/>
  <c r="AY494" i="13"/>
  <c r="AY1396" i="13" a="1"/>
  <c r="AY1396" i="13"/>
  <c r="AY497" i="13"/>
  <c r="AY1397" i="13" a="1"/>
  <c r="AY498" i="13"/>
  <c r="AY1398" i="13" a="1"/>
  <c r="AY499" i="13"/>
  <c r="AY1399" i="13" a="1"/>
  <c r="AY500" i="13"/>
  <c r="AY1400" i="13" a="1"/>
  <c r="AY501" i="13"/>
  <c r="AY1401" i="13" a="1"/>
  <c r="AY502" i="13"/>
  <c r="AY1402" i="13" a="1"/>
  <c r="AY503" i="13"/>
  <c r="AY1403" i="13" a="1"/>
  <c r="AY504" i="13"/>
  <c r="AY1404" i="13" a="1"/>
  <c r="AY505" i="13"/>
  <c r="AY1405" i="13" a="1"/>
  <c r="AY506" i="13"/>
  <c r="AY1406" i="13" a="1"/>
  <c r="AY507" i="13"/>
  <c r="AY1407" i="13" a="1"/>
  <c r="AY508" i="13"/>
  <c r="AY1408" i="13" a="1"/>
  <c r="AY509" i="13"/>
  <c r="AY1409" i="13" a="1"/>
  <c r="AY510" i="13"/>
  <c r="AY1410" i="13" a="1"/>
  <c r="AY1397" i="13"/>
  <c r="AY1398" i="13"/>
  <c r="AY1399" i="13"/>
  <c r="AY1400" i="13"/>
  <c r="AY1401" i="13"/>
  <c r="AY1402" i="13"/>
  <c r="AY1403" i="13"/>
  <c r="AY1404" i="13"/>
  <c r="AY1405" i="13"/>
  <c r="AY1406" i="13"/>
  <c r="AY1407" i="13"/>
  <c r="AY1408" i="13"/>
  <c r="AY1409" i="13"/>
  <c r="AY1410" i="13"/>
  <c r="AZ495" i="13"/>
  <c r="AZ496" i="13"/>
  <c r="AZ396" i="13"/>
  <c r="AZ397" i="13"/>
  <c r="AZ398" i="13"/>
  <c r="AZ399" i="13"/>
  <c r="AZ400" i="13"/>
  <c r="AZ401" i="13"/>
  <c r="AZ402" i="13"/>
  <c r="AZ403" i="13"/>
  <c r="AZ404" i="13"/>
  <c r="AZ405" i="13"/>
  <c r="AZ406" i="13"/>
  <c r="AZ407" i="13"/>
  <c r="AZ408" i="13"/>
  <c r="AZ409" i="13"/>
  <c r="AZ410" i="13"/>
  <c r="AZ411" i="13"/>
  <c r="AZ412" i="13"/>
  <c r="AZ413" i="13"/>
  <c r="AZ414" i="13"/>
  <c r="AZ415" i="13"/>
  <c r="AZ416" i="13"/>
  <c r="AZ417" i="13"/>
  <c r="AZ418" i="13"/>
  <c r="AZ419" i="13"/>
  <c r="AZ420" i="13"/>
  <c r="AZ421" i="13"/>
  <c r="AZ422" i="13"/>
  <c r="AZ423" i="13"/>
  <c r="AZ424" i="13"/>
  <c r="AZ425" i="13"/>
  <c r="AZ426" i="13"/>
  <c r="AZ427" i="13"/>
  <c r="AZ428" i="13"/>
  <c r="AZ429" i="13"/>
  <c r="AZ430" i="13"/>
  <c r="AZ431" i="13"/>
  <c r="AZ432" i="13"/>
  <c r="AZ433" i="13"/>
  <c r="AZ434" i="13"/>
  <c r="AZ435" i="13"/>
  <c r="AZ436" i="13"/>
  <c r="AZ437" i="13"/>
  <c r="AZ438" i="13"/>
  <c r="AZ439" i="13"/>
  <c r="AZ440" i="13"/>
  <c r="AZ441" i="13"/>
  <c r="AZ442" i="13"/>
  <c r="AZ443" i="13"/>
  <c r="AZ444" i="13"/>
  <c r="AZ445" i="13"/>
  <c r="AZ446" i="13"/>
  <c r="AZ447" i="13"/>
  <c r="AZ448" i="13"/>
  <c r="AZ449" i="13"/>
  <c r="AZ450" i="13"/>
  <c r="AZ451" i="13"/>
  <c r="AZ452" i="13"/>
  <c r="AZ453" i="13"/>
  <c r="AZ454" i="13"/>
  <c r="AZ455" i="13"/>
  <c r="AZ456" i="13"/>
  <c r="AZ457" i="13"/>
  <c r="AZ458" i="13"/>
  <c r="AZ459" i="13"/>
  <c r="AZ460" i="13"/>
  <c r="AZ461" i="13"/>
  <c r="AZ462" i="13"/>
  <c r="AZ463" i="13"/>
  <c r="AZ464" i="13"/>
  <c r="AZ465" i="13"/>
  <c r="AZ466" i="13"/>
  <c r="AZ467" i="13"/>
  <c r="AZ468" i="13"/>
  <c r="AZ469" i="13"/>
  <c r="AZ470" i="13"/>
  <c r="AZ471" i="13"/>
  <c r="AZ472" i="13"/>
  <c r="AZ473" i="13"/>
  <c r="AZ474" i="13"/>
  <c r="AZ475" i="13"/>
  <c r="AZ476" i="13"/>
  <c r="AZ477" i="13"/>
  <c r="AZ478" i="13"/>
  <c r="AZ479" i="13"/>
  <c r="AZ480" i="13"/>
  <c r="AZ481" i="13"/>
  <c r="AZ482" i="13"/>
  <c r="AZ483" i="13"/>
  <c r="AZ484" i="13"/>
  <c r="AZ485" i="13"/>
  <c r="AZ486" i="13"/>
  <c r="AZ487" i="13"/>
  <c r="AZ488" i="13"/>
  <c r="AZ489" i="13"/>
  <c r="AZ490" i="13"/>
  <c r="AZ491" i="13"/>
  <c r="AZ492" i="13"/>
  <c r="AZ493" i="13"/>
  <c r="AZ494" i="13"/>
  <c r="AZ1396" i="13" a="1"/>
  <c r="AZ1396" i="13"/>
  <c r="AZ497" i="13"/>
  <c r="AZ1397" i="13" a="1"/>
  <c r="AZ498" i="13"/>
  <c r="AZ1398" i="13" a="1"/>
  <c r="AZ499" i="13"/>
  <c r="AZ1399" i="13" a="1"/>
  <c r="AZ500" i="13"/>
  <c r="AZ1400" i="13" a="1"/>
  <c r="AZ501" i="13"/>
  <c r="AZ1401" i="13" a="1"/>
  <c r="AZ502" i="13"/>
  <c r="AZ1402" i="13" a="1"/>
  <c r="AZ503" i="13"/>
  <c r="AZ1403" i="13" a="1"/>
  <c r="AZ504" i="13"/>
  <c r="AZ1404" i="13" a="1"/>
  <c r="AZ505" i="13"/>
  <c r="AZ1405" i="13" a="1"/>
  <c r="AZ506" i="13"/>
  <c r="AZ1406" i="13" a="1"/>
  <c r="AZ507" i="13"/>
  <c r="AZ1407" i="13" a="1"/>
  <c r="AZ508" i="13"/>
  <c r="AZ1408" i="13" a="1"/>
  <c r="AZ509" i="13"/>
  <c r="AZ1409" i="13" a="1"/>
  <c r="AZ510" i="13"/>
  <c r="AZ1410" i="13" a="1"/>
  <c r="AZ1397" i="13"/>
  <c r="AZ1398" i="13"/>
  <c r="AZ1399" i="13"/>
  <c r="AZ1400" i="13"/>
  <c r="AZ1401" i="13"/>
  <c r="AZ1402" i="13"/>
  <c r="AZ1403" i="13"/>
  <c r="AZ1404" i="13"/>
  <c r="AZ1405" i="13"/>
  <c r="AZ1406" i="13"/>
  <c r="AZ1407" i="13"/>
  <c r="AZ1408" i="13"/>
  <c r="AZ1409" i="13"/>
  <c r="AZ1410" i="13"/>
  <c r="BA495" i="13"/>
  <c r="BA496" i="13"/>
  <c r="BA396" i="13"/>
  <c r="BA397" i="13"/>
  <c r="BA398" i="13"/>
  <c r="BA399" i="13"/>
  <c r="BA400" i="13"/>
  <c r="BA401" i="13"/>
  <c r="BA402" i="13"/>
  <c r="BA403" i="13"/>
  <c r="BA404" i="13"/>
  <c r="BA405" i="13"/>
  <c r="BA406" i="13"/>
  <c r="BA407" i="13"/>
  <c r="BA408" i="13"/>
  <c r="BA409" i="13"/>
  <c r="BA410" i="13"/>
  <c r="BA411" i="13"/>
  <c r="BA412" i="13"/>
  <c r="BA413" i="13"/>
  <c r="BA414" i="13"/>
  <c r="BA415" i="13"/>
  <c r="BA416" i="13"/>
  <c r="BA417" i="13"/>
  <c r="BA418" i="13"/>
  <c r="BA419" i="13"/>
  <c r="BA420" i="13"/>
  <c r="BA421" i="13"/>
  <c r="BA422" i="13"/>
  <c r="BA423" i="13"/>
  <c r="BA424" i="13"/>
  <c r="BA425" i="13"/>
  <c r="BA426" i="13"/>
  <c r="BA427" i="13"/>
  <c r="BA428" i="13"/>
  <c r="BA429" i="13"/>
  <c r="BA430" i="13"/>
  <c r="BA431" i="13"/>
  <c r="BA432" i="13"/>
  <c r="BA433" i="13"/>
  <c r="BA434" i="13"/>
  <c r="BA435" i="13"/>
  <c r="BA436" i="13"/>
  <c r="BA437" i="13"/>
  <c r="BA438" i="13"/>
  <c r="BA439" i="13"/>
  <c r="BA440" i="13"/>
  <c r="BA441" i="13"/>
  <c r="BA442" i="13"/>
  <c r="BA443" i="13"/>
  <c r="BA444" i="13"/>
  <c r="BA445" i="13"/>
  <c r="BA446" i="13"/>
  <c r="BA447" i="13"/>
  <c r="BA448" i="13"/>
  <c r="BA449" i="13"/>
  <c r="BA450" i="13"/>
  <c r="BA451" i="13"/>
  <c r="BA452" i="13"/>
  <c r="BA453" i="13"/>
  <c r="BA454" i="13"/>
  <c r="BA455" i="13"/>
  <c r="BA456" i="13"/>
  <c r="BA457" i="13"/>
  <c r="BA458" i="13"/>
  <c r="BA459" i="13"/>
  <c r="BA460" i="13"/>
  <c r="BA461" i="13"/>
  <c r="BA462" i="13"/>
  <c r="BA463" i="13"/>
  <c r="BA464" i="13"/>
  <c r="BA465" i="13"/>
  <c r="BA466" i="13"/>
  <c r="BA467" i="13"/>
  <c r="BA468" i="13"/>
  <c r="BA469" i="13"/>
  <c r="BA470" i="13"/>
  <c r="BA471" i="13"/>
  <c r="BA472" i="13"/>
  <c r="BA473" i="13"/>
  <c r="BA474" i="13"/>
  <c r="BA475" i="13"/>
  <c r="BA476" i="13"/>
  <c r="BA477" i="13"/>
  <c r="BA478" i="13"/>
  <c r="BA479" i="13"/>
  <c r="BA480" i="13"/>
  <c r="BA481" i="13"/>
  <c r="BA482" i="13"/>
  <c r="BA483" i="13"/>
  <c r="BA484" i="13"/>
  <c r="BA485" i="13"/>
  <c r="BA486" i="13"/>
  <c r="BA487" i="13"/>
  <c r="BA488" i="13"/>
  <c r="BA489" i="13"/>
  <c r="BA490" i="13"/>
  <c r="BA491" i="13"/>
  <c r="BA492" i="13"/>
  <c r="BA493" i="13"/>
  <c r="BA494" i="13"/>
  <c r="BA1396" i="13" a="1"/>
  <c r="BA1396" i="13"/>
  <c r="BA497" i="13"/>
  <c r="BA1397" i="13" a="1"/>
  <c r="BA498" i="13"/>
  <c r="BA1398" i="13" a="1"/>
  <c r="BA499" i="13"/>
  <c r="BA1399" i="13" a="1"/>
  <c r="BA500" i="13"/>
  <c r="BA1400" i="13" a="1"/>
  <c r="BA501" i="13"/>
  <c r="BA1401" i="13" a="1"/>
  <c r="BA502" i="13"/>
  <c r="BA1402" i="13" a="1"/>
  <c r="BA503" i="13"/>
  <c r="BA1403" i="13" a="1"/>
  <c r="BA504" i="13"/>
  <c r="BA1404" i="13" a="1"/>
  <c r="BA505" i="13"/>
  <c r="BA1405" i="13" a="1"/>
  <c r="BA506" i="13"/>
  <c r="BA1406" i="13" a="1"/>
  <c r="BA507" i="13"/>
  <c r="BA1407" i="13" a="1"/>
  <c r="BA508" i="13"/>
  <c r="BA1408" i="13" a="1"/>
  <c r="BA509" i="13"/>
  <c r="BA1409" i="13" a="1"/>
  <c r="BA510" i="13"/>
  <c r="BA1410" i="13" a="1"/>
  <c r="BA1397" i="13"/>
  <c r="BA1398" i="13"/>
  <c r="BA1399" i="13"/>
  <c r="BA1400" i="13"/>
  <c r="BA1401" i="13"/>
  <c r="BA1402" i="13"/>
  <c r="BA1403" i="13"/>
  <c r="BA1404" i="13"/>
  <c r="BA1405" i="13"/>
  <c r="BA1406" i="13"/>
  <c r="BA1407" i="13"/>
  <c r="BA1408" i="13"/>
  <c r="BA1409" i="13"/>
  <c r="BA1410" i="13"/>
  <c r="BB495" i="13"/>
  <c r="BB496" i="13"/>
  <c r="BB396" i="13"/>
  <c r="BB397" i="13"/>
  <c r="BB398" i="13"/>
  <c r="BB399" i="13"/>
  <c r="BB400" i="13"/>
  <c r="BB401" i="13"/>
  <c r="BB402" i="13"/>
  <c r="BB403" i="13"/>
  <c r="BB404" i="13"/>
  <c r="BB405" i="13"/>
  <c r="BB406" i="13"/>
  <c r="BB407" i="13"/>
  <c r="BB408" i="13"/>
  <c r="BB409" i="13"/>
  <c r="BB410" i="13"/>
  <c r="BB411" i="13"/>
  <c r="BB412" i="13"/>
  <c r="BB413" i="13"/>
  <c r="BB414" i="13"/>
  <c r="BB415" i="13"/>
  <c r="BB416" i="13"/>
  <c r="BB417" i="13"/>
  <c r="BB418" i="13"/>
  <c r="BB419" i="13"/>
  <c r="BB420" i="13"/>
  <c r="BB421" i="13"/>
  <c r="BB422" i="13"/>
  <c r="BB423" i="13"/>
  <c r="BB424" i="13"/>
  <c r="BB425" i="13"/>
  <c r="BB426" i="13"/>
  <c r="BB427" i="13"/>
  <c r="BB428" i="13"/>
  <c r="BB429" i="13"/>
  <c r="BB430" i="13"/>
  <c r="BB431" i="13"/>
  <c r="BB432" i="13"/>
  <c r="BB433" i="13"/>
  <c r="BB434" i="13"/>
  <c r="BB435" i="13"/>
  <c r="BB436" i="13"/>
  <c r="BB437" i="13"/>
  <c r="BB438" i="13"/>
  <c r="BB439" i="13"/>
  <c r="BB440" i="13"/>
  <c r="BB441" i="13"/>
  <c r="BB442" i="13"/>
  <c r="BB443" i="13"/>
  <c r="BB444" i="13"/>
  <c r="BB445" i="13"/>
  <c r="BB446" i="13"/>
  <c r="BB447" i="13"/>
  <c r="BB448" i="13"/>
  <c r="BB449" i="13"/>
  <c r="BB450" i="13"/>
  <c r="BB451" i="13"/>
  <c r="BB452" i="13"/>
  <c r="BB453" i="13"/>
  <c r="BB454" i="13"/>
  <c r="BB455" i="13"/>
  <c r="BB456" i="13"/>
  <c r="BB457" i="13"/>
  <c r="BB458" i="13"/>
  <c r="BB459" i="13"/>
  <c r="BB460" i="13"/>
  <c r="BB461" i="13"/>
  <c r="BB462" i="13"/>
  <c r="BB463" i="13"/>
  <c r="BB464" i="13"/>
  <c r="BB465" i="13"/>
  <c r="BB466" i="13"/>
  <c r="BB467" i="13"/>
  <c r="BB468" i="13"/>
  <c r="BB469" i="13"/>
  <c r="BB470" i="13"/>
  <c r="BB471" i="13"/>
  <c r="BB472" i="13"/>
  <c r="BB473" i="13"/>
  <c r="BB474" i="13"/>
  <c r="BB475" i="13"/>
  <c r="BB476" i="13"/>
  <c r="BB477" i="13"/>
  <c r="BB478" i="13"/>
  <c r="BB479" i="13"/>
  <c r="BB480" i="13"/>
  <c r="BB481" i="13"/>
  <c r="BB482" i="13"/>
  <c r="BB483" i="13"/>
  <c r="BB484" i="13"/>
  <c r="BB485" i="13"/>
  <c r="BB486" i="13"/>
  <c r="BB487" i="13"/>
  <c r="BB488" i="13"/>
  <c r="BB489" i="13"/>
  <c r="BB490" i="13"/>
  <c r="BB491" i="13"/>
  <c r="BB492" i="13"/>
  <c r="BB493" i="13"/>
  <c r="BB494" i="13"/>
  <c r="BB1396" i="13" a="1"/>
  <c r="BB1396" i="13"/>
  <c r="BB497" i="13"/>
  <c r="BB1397" i="13" a="1"/>
  <c r="BB498" i="13"/>
  <c r="BB1398" i="13" a="1"/>
  <c r="BB499" i="13"/>
  <c r="BB1399" i="13" a="1"/>
  <c r="BB500" i="13"/>
  <c r="BB1400" i="13" a="1"/>
  <c r="BB501" i="13"/>
  <c r="BB1401" i="13" a="1"/>
  <c r="BB502" i="13"/>
  <c r="BB1402" i="13" a="1"/>
  <c r="BB503" i="13"/>
  <c r="BB1403" i="13" a="1"/>
  <c r="BB504" i="13"/>
  <c r="BB1404" i="13" a="1"/>
  <c r="BB505" i="13"/>
  <c r="BB1405" i="13" a="1"/>
  <c r="BB506" i="13"/>
  <c r="BB1406" i="13" a="1"/>
  <c r="BB507" i="13"/>
  <c r="BB1407" i="13" a="1"/>
  <c r="BB508" i="13"/>
  <c r="BB1408" i="13" a="1"/>
  <c r="BB509" i="13"/>
  <c r="BB1409" i="13" a="1"/>
  <c r="BB510" i="13"/>
  <c r="BB1410" i="13" a="1"/>
  <c r="BB1397" i="13"/>
  <c r="BB1398" i="13"/>
  <c r="BB1399" i="13"/>
  <c r="BB1400" i="13"/>
  <c r="BB1401" i="13"/>
  <c r="BB1402" i="13"/>
  <c r="BB1403" i="13"/>
  <c r="BB1404" i="13"/>
  <c r="BB1405" i="13"/>
  <c r="BB1406" i="13"/>
  <c r="BB1407" i="13"/>
  <c r="BB1408" i="13"/>
  <c r="BB1409" i="13"/>
  <c r="BB1410" i="13"/>
  <c r="BC495" i="13"/>
  <c r="BC496" i="13"/>
  <c r="BC396" i="13"/>
  <c r="BC397" i="13"/>
  <c r="BC398" i="13"/>
  <c r="BC399" i="13"/>
  <c r="BC400" i="13"/>
  <c r="BC401" i="13"/>
  <c r="BC402" i="13"/>
  <c r="BC403" i="13"/>
  <c r="BC404" i="13"/>
  <c r="BC405" i="13"/>
  <c r="BC406" i="13"/>
  <c r="BC407" i="13"/>
  <c r="BC408" i="13"/>
  <c r="BC409" i="13"/>
  <c r="BC410" i="13"/>
  <c r="BC411" i="13"/>
  <c r="BC412" i="13"/>
  <c r="BC413" i="13"/>
  <c r="BC414" i="13"/>
  <c r="BC415" i="13"/>
  <c r="BC416" i="13"/>
  <c r="BC417" i="13"/>
  <c r="BC418" i="13"/>
  <c r="BC419" i="13"/>
  <c r="BC420" i="13"/>
  <c r="BC421" i="13"/>
  <c r="BC422" i="13"/>
  <c r="BC423" i="13"/>
  <c r="BC424" i="13"/>
  <c r="BC425" i="13"/>
  <c r="BC426" i="13"/>
  <c r="BC427" i="13"/>
  <c r="BC428" i="13"/>
  <c r="BC429" i="13"/>
  <c r="BC430" i="13"/>
  <c r="BC431" i="13"/>
  <c r="BC432" i="13"/>
  <c r="BC433" i="13"/>
  <c r="BC434" i="13"/>
  <c r="BC435" i="13"/>
  <c r="BC436" i="13"/>
  <c r="BC437" i="13"/>
  <c r="BC438" i="13"/>
  <c r="BC439" i="13"/>
  <c r="BC440" i="13"/>
  <c r="BC441" i="13"/>
  <c r="BC442" i="13"/>
  <c r="BC443" i="13"/>
  <c r="BC444" i="13"/>
  <c r="BC445" i="13"/>
  <c r="BC446" i="13"/>
  <c r="BC447" i="13"/>
  <c r="BC448" i="13"/>
  <c r="BC449" i="13"/>
  <c r="BC450" i="13"/>
  <c r="BC451" i="13"/>
  <c r="BC452" i="13"/>
  <c r="BC453" i="13"/>
  <c r="BC454" i="13"/>
  <c r="BC455" i="13"/>
  <c r="BC456" i="13"/>
  <c r="BC457" i="13"/>
  <c r="BC458" i="13"/>
  <c r="BC459" i="13"/>
  <c r="BC460" i="13"/>
  <c r="BC461" i="13"/>
  <c r="BC462" i="13"/>
  <c r="BC463" i="13"/>
  <c r="BC464" i="13"/>
  <c r="BC465" i="13"/>
  <c r="BC466" i="13"/>
  <c r="BC467" i="13"/>
  <c r="BC468" i="13"/>
  <c r="BC469" i="13"/>
  <c r="BC470" i="13"/>
  <c r="BC471" i="13"/>
  <c r="BC472" i="13"/>
  <c r="BC473" i="13"/>
  <c r="BC474" i="13"/>
  <c r="BC475" i="13"/>
  <c r="BC476" i="13"/>
  <c r="BC477" i="13"/>
  <c r="BC478" i="13"/>
  <c r="BC479" i="13"/>
  <c r="BC480" i="13"/>
  <c r="BC481" i="13"/>
  <c r="BC482" i="13"/>
  <c r="BC483" i="13"/>
  <c r="BC484" i="13"/>
  <c r="BC485" i="13"/>
  <c r="BC486" i="13"/>
  <c r="BC487" i="13"/>
  <c r="BC488" i="13"/>
  <c r="BC489" i="13"/>
  <c r="BC490" i="13"/>
  <c r="BC491" i="13"/>
  <c r="BC492" i="13"/>
  <c r="BC493" i="13"/>
  <c r="BC494" i="13"/>
  <c r="BC1396" i="13" a="1"/>
  <c r="BC1396" i="13"/>
  <c r="BC497" i="13"/>
  <c r="BC1397" i="13" a="1"/>
  <c r="BC498" i="13"/>
  <c r="BC1398" i="13" a="1"/>
  <c r="BC499" i="13"/>
  <c r="BC1399" i="13" a="1"/>
  <c r="BC500" i="13"/>
  <c r="BC1400" i="13" a="1"/>
  <c r="BC501" i="13"/>
  <c r="BC1401" i="13" a="1"/>
  <c r="BC502" i="13"/>
  <c r="BC1402" i="13" a="1"/>
  <c r="BC503" i="13"/>
  <c r="BC1403" i="13" a="1"/>
  <c r="BC504" i="13"/>
  <c r="BC1404" i="13" a="1"/>
  <c r="BC505" i="13"/>
  <c r="BC1405" i="13" a="1"/>
  <c r="BC506" i="13"/>
  <c r="BC1406" i="13" a="1"/>
  <c r="BC507" i="13"/>
  <c r="BC1407" i="13" a="1"/>
  <c r="BC508" i="13"/>
  <c r="BC1408" i="13" a="1"/>
  <c r="BC509" i="13"/>
  <c r="BC1409" i="13" a="1"/>
  <c r="BC510" i="13"/>
  <c r="BC1410" i="13" a="1"/>
  <c r="BC1397" i="13"/>
  <c r="BC1398" i="13"/>
  <c r="BC1399" i="13"/>
  <c r="BC1400" i="13"/>
  <c r="BC1401" i="13"/>
  <c r="BC1402" i="13"/>
  <c r="BC1403" i="13"/>
  <c r="BC1404" i="13"/>
  <c r="BC1405" i="13"/>
  <c r="BC1406" i="13"/>
  <c r="BC1407" i="13"/>
  <c r="BC1408" i="13"/>
  <c r="BC1409" i="13"/>
  <c r="BC1410" i="13"/>
  <c r="BD495" i="13"/>
  <c r="BD496" i="13"/>
  <c r="BD396" i="13"/>
  <c r="BD397" i="13"/>
  <c r="BD398" i="13"/>
  <c r="BD399" i="13"/>
  <c r="BD400" i="13"/>
  <c r="BD401" i="13"/>
  <c r="BD402" i="13"/>
  <c r="BD403" i="13"/>
  <c r="BD404" i="13"/>
  <c r="BD405" i="13"/>
  <c r="BD406" i="13"/>
  <c r="BD407" i="13"/>
  <c r="BD408" i="13"/>
  <c r="BD409" i="13"/>
  <c r="BD410" i="13"/>
  <c r="BD411" i="13"/>
  <c r="BD412" i="13"/>
  <c r="BD413" i="13"/>
  <c r="BD414" i="13"/>
  <c r="BD415" i="13"/>
  <c r="BD416" i="13"/>
  <c r="BD417" i="13"/>
  <c r="BD418" i="13"/>
  <c r="BD419" i="13"/>
  <c r="BD420" i="13"/>
  <c r="BD421" i="13"/>
  <c r="BD422" i="13"/>
  <c r="BD423" i="13"/>
  <c r="BD424" i="13"/>
  <c r="BD425" i="13"/>
  <c r="BD426" i="13"/>
  <c r="BD427" i="13"/>
  <c r="BD428" i="13"/>
  <c r="BD429" i="13"/>
  <c r="BD430" i="13"/>
  <c r="BD431" i="13"/>
  <c r="BD432" i="13"/>
  <c r="BD433" i="13"/>
  <c r="BD434" i="13"/>
  <c r="BD435" i="13"/>
  <c r="BD436" i="13"/>
  <c r="BD437" i="13"/>
  <c r="BD438" i="13"/>
  <c r="BD439" i="13"/>
  <c r="BD440" i="13"/>
  <c r="BD441" i="13"/>
  <c r="BD442" i="13"/>
  <c r="BD443" i="13"/>
  <c r="BD444" i="13"/>
  <c r="BD445" i="13"/>
  <c r="BD446" i="13"/>
  <c r="BD447" i="13"/>
  <c r="BD448" i="13"/>
  <c r="BD449" i="13"/>
  <c r="BD450" i="13"/>
  <c r="BD451" i="13"/>
  <c r="BD452" i="13"/>
  <c r="BD453" i="13"/>
  <c r="BD454" i="13"/>
  <c r="BD455" i="13"/>
  <c r="BD456" i="13"/>
  <c r="BD457" i="13"/>
  <c r="BD458" i="13"/>
  <c r="BD459" i="13"/>
  <c r="BD460" i="13"/>
  <c r="BD461" i="13"/>
  <c r="BD462" i="13"/>
  <c r="BD463" i="13"/>
  <c r="BD464" i="13"/>
  <c r="BD465" i="13"/>
  <c r="BD466" i="13"/>
  <c r="BD467" i="13"/>
  <c r="BD468" i="13"/>
  <c r="BD469" i="13"/>
  <c r="BD470" i="13"/>
  <c r="BD471" i="13"/>
  <c r="BD472" i="13"/>
  <c r="BD473" i="13"/>
  <c r="BD474" i="13"/>
  <c r="BD475" i="13"/>
  <c r="BD476" i="13"/>
  <c r="BD477" i="13"/>
  <c r="BD478" i="13"/>
  <c r="BD479" i="13"/>
  <c r="BD480" i="13"/>
  <c r="BD481" i="13"/>
  <c r="BD482" i="13"/>
  <c r="BD483" i="13"/>
  <c r="BD484" i="13"/>
  <c r="BD485" i="13"/>
  <c r="BD486" i="13"/>
  <c r="BD487" i="13"/>
  <c r="BD488" i="13"/>
  <c r="BD489" i="13"/>
  <c r="BD490" i="13"/>
  <c r="BD491" i="13"/>
  <c r="BD492" i="13"/>
  <c r="BD493" i="13"/>
  <c r="BD494" i="13"/>
  <c r="BD1396" i="13" a="1"/>
  <c r="BD1396" i="13"/>
  <c r="BD497" i="13"/>
  <c r="BD1397" i="13" a="1"/>
  <c r="BD498" i="13"/>
  <c r="BD1398" i="13" a="1"/>
  <c r="BD499" i="13"/>
  <c r="BD1399" i="13" a="1"/>
  <c r="BD500" i="13"/>
  <c r="BD1400" i="13" a="1"/>
  <c r="BD501" i="13"/>
  <c r="BD1401" i="13" a="1"/>
  <c r="BD502" i="13"/>
  <c r="BD1402" i="13" a="1"/>
  <c r="BD503" i="13"/>
  <c r="BD1403" i="13" a="1"/>
  <c r="BD504" i="13"/>
  <c r="BD1404" i="13" a="1"/>
  <c r="BD505" i="13"/>
  <c r="BD1405" i="13" a="1"/>
  <c r="BD506" i="13"/>
  <c r="BD1406" i="13" a="1"/>
  <c r="BD507" i="13"/>
  <c r="BD1407" i="13" a="1"/>
  <c r="BD508" i="13"/>
  <c r="BD1408" i="13" a="1"/>
  <c r="BD509" i="13"/>
  <c r="BD1409" i="13" a="1"/>
  <c r="BD1410" i="13" a="1"/>
  <c r="BD1397" i="13"/>
  <c r="BD1398" i="13"/>
  <c r="BD1399" i="13"/>
  <c r="BD1400" i="13"/>
  <c r="BD1401" i="13"/>
  <c r="BD1402" i="13"/>
  <c r="BD1403" i="13"/>
  <c r="BD1404" i="13"/>
  <c r="BD1405" i="13"/>
  <c r="BD1406" i="13"/>
  <c r="BD1407" i="13"/>
  <c r="BD1408" i="13"/>
  <c r="BD1409" i="13"/>
  <c r="BD1410" i="13"/>
  <c r="BE495" i="13"/>
  <c r="BE496" i="13"/>
  <c r="BE396" i="13"/>
  <c r="BE397" i="13"/>
  <c r="BE398" i="13"/>
  <c r="BE399" i="13"/>
  <c r="BE400" i="13"/>
  <c r="BE401" i="13"/>
  <c r="BE402" i="13"/>
  <c r="BE403" i="13"/>
  <c r="BE404" i="13"/>
  <c r="BE405" i="13"/>
  <c r="BE406" i="13"/>
  <c r="BE407" i="13"/>
  <c r="BE408" i="13"/>
  <c r="BE409" i="13"/>
  <c r="BE410" i="13"/>
  <c r="BE411" i="13"/>
  <c r="BE412" i="13"/>
  <c r="BE413" i="13"/>
  <c r="BE414" i="13"/>
  <c r="BE415" i="13"/>
  <c r="BE416" i="13"/>
  <c r="BE417" i="13"/>
  <c r="BE418" i="13"/>
  <c r="BE419" i="13"/>
  <c r="BE420" i="13"/>
  <c r="BE421" i="13"/>
  <c r="BE422" i="13"/>
  <c r="BE423" i="13"/>
  <c r="BE424" i="13"/>
  <c r="BE425" i="13"/>
  <c r="BE426" i="13"/>
  <c r="BE427" i="13"/>
  <c r="BE428" i="13"/>
  <c r="BE429" i="13"/>
  <c r="BE430" i="13"/>
  <c r="BE431" i="13"/>
  <c r="BE432" i="13"/>
  <c r="BE433" i="13"/>
  <c r="BE434" i="13"/>
  <c r="BE435" i="13"/>
  <c r="BE436" i="13"/>
  <c r="BE437" i="13"/>
  <c r="BE438" i="13"/>
  <c r="BE439" i="13"/>
  <c r="BE440" i="13"/>
  <c r="BE441" i="13"/>
  <c r="BE442" i="13"/>
  <c r="BE443" i="13"/>
  <c r="BE444" i="13"/>
  <c r="BE445" i="13"/>
  <c r="BE446" i="13"/>
  <c r="BE447" i="13"/>
  <c r="BE448" i="13"/>
  <c r="BE449" i="13"/>
  <c r="BE450" i="13"/>
  <c r="BE451" i="13"/>
  <c r="BE452" i="13"/>
  <c r="BE453" i="13"/>
  <c r="BE454" i="13"/>
  <c r="BE455" i="13"/>
  <c r="BE456" i="13"/>
  <c r="BE457" i="13"/>
  <c r="BE458" i="13"/>
  <c r="BE459" i="13"/>
  <c r="BE460" i="13"/>
  <c r="BE461" i="13"/>
  <c r="BE462" i="13"/>
  <c r="BE463" i="13"/>
  <c r="BE464" i="13"/>
  <c r="BE465" i="13"/>
  <c r="BE466" i="13"/>
  <c r="BE467" i="13"/>
  <c r="BE468" i="13"/>
  <c r="BE469" i="13"/>
  <c r="BE470" i="13"/>
  <c r="BE471" i="13"/>
  <c r="BE472" i="13"/>
  <c r="BE473" i="13"/>
  <c r="BE474" i="13"/>
  <c r="BE475" i="13"/>
  <c r="BE476" i="13"/>
  <c r="BE477" i="13"/>
  <c r="BE478" i="13"/>
  <c r="BE479" i="13"/>
  <c r="BE480" i="13"/>
  <c r="BE481" i="13"/>
  <c r="BE482" i="13"/>
  <c r="BE483" i="13"/>
  <c r="BE484" i="13"/>
  <c r="BE485" i="13"/>
  <c r="BE486" i="13"/>
  <c r="BE487" i="13"/>
  <c r="BE488" i="13"/>
  <c r="BE489" i="13"/>
  <c r="BE490" i="13"/>
  <c r="BE491" i="13"/>
  <c r="BE492" i="13"/>
  <c r="BE493" i="13"/>
  <c r="BE494" i="13"/>
  <c r="BE1396" i="13" a="1"/>
  <c r="BE1396" i="13"/>
  <c r="BE497" i="13"/>
  <c r="BE1397" i="13" a="1"/>
  <c r="BE498" i="13"/>
  <c r="BE1398" i="13" a="1"/>
  <c r="BE499" i="13"/>
  <c r="BE1399" i="13" a="1"/>
  <c r="BE500" i="13"/>
  <c r="BE1400" i="13" a="1"/>
  <c r="BE501" i="13"/>
  <c r="BE1401" i="13" a="1"/>
  <c r="BE502" i="13"/>
  <c r="BE1402" i="13" a="1"/>
  <c r="BE503" i="13"/>
  <c r="BE1403" i="13" a="1"/>
  <c r="BE504" i="13"/>
  <c r="BE1404" i="13" a="1"/>
  <c r="BE505" i="13"/>
  <c r="BE1405" i="13" a="1"/>
  <c r="BE506" i="13"/>
  <c r="BE1406" i="13" a="1"/>
  <c r="BE507" i="13"/>
  <c r="BE1407" i="13" a="1"/>
  <c r="BE508" i="13"/>
  <c r="BE1408" i="13" a="1"/>
  <c r="BE509" i="13"/>
  <c r="BE1409" i="13" a="1"/>
  <c r="BE510" i="13"/>
  <c r="BE1410" i="13" a="1"/>
  <c r="BE1397" i="13"/>
  <c r="BE1398" i="13"/>
  <c r="BE1399" i="13"/>
  <c r="BE1400" i="13"/>
  <c r="BE1401" i="13"/>
  <c r="BE1402" i="13"/>
  <c r="BE1403" i="13"/>
  <c r="BE1404" i="13"/>
  <c r="BE1405" i="13"/>
  <c r="BE1406" i="13"/>
  <c r="BE1407" i="13"/>
  <c r="BE1408" i="13"/>
  <c r="BE1409" i="13"/>
  <c r="BE1410" i="13"/>
  <c r="BF495" i="13"/>
  <c r="BF496" i="13"/>
  <c r="BF396" i="13"/>
  <c r="BF397" i="13"/>
  <c r="BF398" i="13"/>
  <c r="BF399" i="13"/>
  <c r="BF400" i="13"/>
  <c r="BF401" i="13"/>
  <c r="BF402" i="13"/>
  <c r="BF403" i="13"/>
  <c r="BF404" i="13"/>
  <c r="BF405" i="13"/>
  <c r="BF406" i="13"/>
  <c r="BF407" i="13"/>
  <c r="BF408" i="13"/>
  <c r="BF409" i="13"/>
  <c r="BF410" i="13"/>
  <c r="BF411" i="13"/>
  <c r="BF412" i="13"/>
  <c r="BF413" i="13"/>
  <c r="BF414" i="13"/>
  <c r="BF415" i="13"/>
  <c r="BF416" i="13"/>
  <c r="BF417" i="13"/>
  <c r="BF418" i="13"/>
  <c r="BF419" i="13"/>
  <c r="BF420" i="13"/>
  <c r="BF421" i="13"/>
  <c r="BF422" i="13"/>
  <c r="BF423" i="13"/>
  <c r="BF424" i="13"/>
  <c r="BF425" i="13"/>
  <c r="BF426" i="13"/>
  <c r="BF427" i="13"/>
  <c r="BF428" i="13"/>
  <c r="BF429" i="13"/>
  <c r="BF430" i="13"/>
  <c r="BF431" i="13"/>
  <c r="BF432" i="13"/>
  <c r="BF433" i="13"/>
  <c r="BF434" i="13"/>
  <c r="BF435" i="13"/>
  <c r="BF436" i="13"/>
  <c r="BF437" i="13"/>
  <c r="BF438" i="13"/>
  <c r="BF439" i="13"/>
  <c r="BF440" i="13"/>
  <c r="BF441" i="13"/>
  <c r="BF442" i="13"/>
  <c r="BF443" i="13"/>
  <c r="BF444" i="13"/>
  <c r="BF445" i="13"/>
  <c r="BF446" i="13"/>
  <c r="BF447" i="13"/>
  <c r="BF448" i="13"/>
  <c r="BF449" i="13"/>
  <c r="BF450" i="13"/>
  <c r="BF451" i="13"/>
  <c r="BF452" i="13"/>
  <c r="BF453" i="13"/>
  <c r="BF454" i="13"/>
  <c r="BF455" i="13"/>
  <c r="BF456" i="13"/>
  <c r="BF457" i="13"/>
  <c r="BF458" i="13"/>
  <c r="BF459" i="13"/>
  <c r="BF460" i="13"/>
  <c r="BF461" i="13"/>
  <c r="BF462" i="13"/>
  <c r="BF463" i="13"/>
  <c r="BF464" i="13"/>
  <c r="BF465" i="13"/>
  <c r="BF466" i="13"/>
  <c r="BF467" i="13"/>
  <c r="BF468" i="13"/>
  <c r="BF469" i="13"/>
  <c r="BF470" i="13"/>
  <c r="BF471" i="13"/>
  <c r="BF472" i="13"/>
  <c r="BF473" i="13"/>
  <c r="BF474" i="13"/>
  <c r="BF475" i="13"/>
  <c r="BF476" i="13"/>
  <c r="BF477" i="13"/>
  <c r="BF478" i="13"/>
  <c r="BF479" i="13"/>
  <c r="BF480" i="13"/>
  <c r="BF481" i="13"/>
  <c r="BF482" i="13"/>
  <c r="BF483" i="13"/>
  <c r="BF484" i="13"/>
  <c r="BF485" i="13"/>
  <c r="BF486" i="13"/>
  <c r="BF487" i="13"/>
  <c r="BF488" i="13"/>
  <c r="BF489" i="13"/>
  <c r="BF490" i="13"/>
  <c r="BF491" i="13"/>
  <c r="BF492" i="13"/>
  <c r="BF493" i="13"/>
  <c r="BF494" i="13"/>
  <c r="BF1396" i="13" a="1"/>
  <c r="BF1396" i="13"/>
  <c r="BF497" i="13"/>
  <c r="BF1397" i="13" a="1"/>
  <c r="BF498" i="13"/>
  <c r="BF1398" i="13" a="1"/>
  <c r="BF499" i="13"/>
  <c r="BF1399" i="13" a="1"/>
  <c r="BF500" i="13"/>
  <c r="BF1400" i="13" a="1"/>
  <c r="BF501" i="13"/>
  <c r="BF1401" i="13" a="1"/>
  <c r="BF502" i="13"/>
  <c r="BF1402" i="13" a="1"/>
  <c r="BF503" i="13"/>
  <c r="BF1403" i="13" a="1"/>
  <c r="BF504" i="13"/>
  <c r="BF1404" i="13" a="1"/>
  <c r="BF505" i="13"/>
  <c r="BF1405" i="13" a="1"/>
  <c r="BF506" i="13"/>
  <c r="BF1406" i="13" a="1"/>
  <c r="BF507" i="13"/>
  <c r="BF1407" i="13" a="1"/>
  <c r="BF508" i="13"/>
  <c r="BF1408" i="13" a="1"/>
  <c r="BF509" i="13"/>
  <c r="BF1409" i="13" a="1"/>
  <c r="BF510" i="13"/>
  <c r="BF1410" i="13" a="1"/>
  <c r="BF1397" i="13"/>
  <c r="BF1398" i="13"/>
  <c r="BF1399" i="13"/>
  <c r="BF1400" i="13"/>
  <c r="BF1401" i="13"/>
  <c r="BF1402" i="13"/>
  <c r="BF1403" i="13"/>
  <c r="BF1404" i="13"/>
  <c r="BF1405" i="13"/>
  <c r="BF1406" i="13"/>
  <c r="BF1407" i="13"/>
  <c r="BF1408" i="13"/>
  <c r="BF1409" i="13"/>
  <c r="BF1410" i="13"/>
  <c r="BG495" i="13"/>
  <c r="BG496" i="13"/>
  <c r="BG396" i="13"/>
  <c r="BG397" i="13"/>
  <c r="BG398" i="13"/>
  <c r="BG399" i="13"/>
  <c r="BG400" i="13"/>
  <c r="BG401" i="13"/>
  <c r="BG402" i="13"/>
  <c r="BG403" i="13"/>
  <c r="BG404" i="13"/>
  <c r="BG405" i="13"/>
  <c r="BG406" i="13"/>
  <c r="BG407" i="13"/>
  <c r="BG408" i="13"/>
  <c r="BG409" i="13"/>
  <c r="BG410" i="13"/>
  <c r="BG411" i="13"/>
  <c r="BG412" i="13"/>
  <c r="BG413" i="13"/>
  <c r="BG414" i="13"/>
  <c r="BG415" i="13"/>
  <c r="BG416" i="13"/>
  <c r="BG417" i="13"/>
  <c r="BG418" i="13"/>
  <c r="BG419" i="13"/>
  <c r="BG420" i="13"/>
  <c r="BG421" i="13"/>
  <c r="BG422" i="13"/>
  <c r="BG423" i="13"/>
  <c r="BG424" i="13"/>
  <c r="BG425" i="13"/>
  <c r="BG426" i="13"/>
  <c r="BG427" i="13"/>
  <c r="BG428" i="13"/>
  <c r="BG429" i="13"/>
  <c r="BG430" i="13"/>
  <c r="BG431" i="13"/>
  <c r="BG432" i="13"/>
  <c r="BG433" i="13"/>
  <c r="BG434" i="13"/>
  <c r="BG435" i="13"/>
  <c r="BG436" i="13"/>
  <c r="BG437" i="13"/>
  <c r="BG438" i="13"/>
  <c r="BG439" i="13"/>
  <c r="BG440" i="13"/>
  <c r="BG441" i="13"/>
  <c r="BG442" i="13"/>
  <c r="BG443" i="13"/>
  <c r="BG444" i="13"/>
  <c r="BG445" i="13"/>
  <c r="BG446" i="13"/>
  <c r="BG447" i="13"/>
  <c r="BG448" i="13"/>
  <c r="BG449" i="13"/>
  <c r="BG450" i="13"/>
  <c r="BG451" i="13"/>
  <c r="BG452" i="13"/>
  <c r="BG453" i="13"/>
  <c r="BG454" i="13"/>
  <c r="BG455" i="13"/>
  <c r="BG456" i="13"/>
  <c r="BG457" i="13"/>
  <c r="BG458" i="13"/>
  <c r="BG459" i="13"/>
  <c r="BG460" i="13"/>
  <c r="BG461" i="13"/>
  <c r="BG462" i="13"/>
  <c r="BG463" i="13"/>
  <c r="BG464" i="13"/>
  <c r="BG465" i="13"/>
  <c r="BG466" i="13"/>
  <c r="BG467" i="13"/>
  <c r="BG468" i="13"/>
  <c r="BG469" i="13"/>
  <c r="BG470" i="13"/>
  <c r="BG471" i="13"/>
  <c r="BG472" i="13"/>
  <c r="BG473" i="13"/>
  <c r="BG474" i="13"/>
  <c r="BG475" i="13"/>
  <c r="BG476" i="13"/>
  <c r="BG477" i="13"/>
  <c r="BG478" i="13"/>
  <c r="BG479" i="13"/>
  <c r="BG480" i="13"/>
  <c r="BG481" i="13"/>
  <c r="BG482" i="13"/>
  <c r="BG483" i="13"/>
  <c r="BG484" i="13"/>
  <c r="BG485" i="13"/>
  <c r="BG486" i="13"/>
  <c r="BG487" i="13"/>
  <c r="BG488" i="13"/>
  <c r="BG489" i="13"/>
  <c r="BG490" i="13"/>
  <c r="BG491" i="13"/>
  <c r="BG492" i="13"/>
  <c r="BG493" i="13"/>
  <c r="BG494" i="13"/>
  <c r="BG1396" i="13" a="1"/>
  <c r="BG1396" i="13"/>
  <c r="BG497" i="13"/>
  <c r="BG1397" i="13" a="1"/>
  <c r="BG498" i="13"/>
  <c r="BG1398" i="13" a="1"/>
  <c r="BG499" i="13"/>
  <c r="BG1399" i="13" a="1"/>
  <c r="BG500" i="13"/>
  <c r="BG1400" i="13" a="1"/>
  <c r="BG501" i="13"/>
  <c r="BG1401" i="13" a="1"/>
  <c r="BG502" i="13"/>
  <c r="BG1402" i="13" a="1"/>
  <c r="BG503" i="13"/>
  <c r="BG1403" i="13" a="1"/>
  <c r="BG504" i="13"/>
  <c r="BG1404" i="13" a="1"/>
  <c r="BG505" i="13"/>
  <c r="BG1405" i="13" a="1"/>
  <c r="BG506" i="13"/>
  <c r="BG1406" i="13" a="1"/>
  <c r="BG507" i="13"/>
  <c r="BG1407" i="13" a="1"/>
  <c r="BG508" i="13"/>
  <c r="BG1408" i="13" a="1"/>
  <c r="BG509" i="13"/>
  <c r="BG1409" i="13" a="1"/>
  <c r="BG510" i="13"/>
  <c r="BG1410" i="13" a="1"/>
  <c r="BG1397" i="13"/>
  <c r="BG1398" i="13"/>
  <c r="BG1399" i="13"/>
  <c r="BG1400" i="13"/>
  <c r="BG1401" i="13"/>
  <c r="BG1402" i="13"/>
  <c r="BG1403" i="13"/>
  <c r="BG1404" i="13"/>
  <c r="BG1405" i="13"/>
  <c r="BG1406" i="13"/>
  <c r="BG1407" i="13"/>
  <c r="BG1408" i="13"/>
  <c r="BG1409" i="13"/>
  <c r="BG1410" i="13"/>
  <c r="BH495" i="13"/>
  <c r="BH496" i="13"/>
  <c r="BH396" i="13"/>
  <c r="BH397" i="13"/>
  <c r="BH398" i="13"/>
  <c r="BH399" i="13"/>
  <c r="BH400" i="13"/>
  <c r="BH401" i="13"/>
  <c r="BH402" i="13"/>
  <c r="BH403" i="13"/>
  <c r="BH404" i="13"/>
  <c r="BH405" i="13"/>
  <c r="BH406" i="13"/>
  <c r="BH407" i="13"/>
  <c r="BH408" i="13"/>
  <c r="BH409" i="13"/>
  <c r="BH410" i="13"/>
  <c r="BH411" i="13"/>
  <c r="BH412" i="13"/>
  <c r="BH413" i="13"/>
  <c r="BH414" i="13"/>
  <c r="BH415" i="13"/>
  <c r="BH416" i="13"/>
  <c r="BH417" i="13"/>
  <c r="BH418" i="13"/>
  <c r="BH419" i="13"/>
  <c r="BH420" i="13"/>
  <c r="BH421" i="13"/>
  <c r="BH422" i="13"/>
  <c r="BH423" i="13"/>
  <c r="BH424" i="13"/>
  <c r="BH425" i="13"/>
  <c r="BH426" i="13"/>
  <c r="BH427" i="13"/>
  <c r="BH428" i="13"/>
  <c r="BH429" i="13"/>
  <c r="BH430" i="13"/>
  <c r="BH431" i="13"/>
  <c r="BH432" i="13"/>
  <c r="BH433" i="13"/>
  <c r="BH434" i="13"/>
  <c r="BH435" i="13"/>
  <c r="BH436" i="13"/>
  <c r="BH437" i="13"/>
  <c r="BH438" i="13"/>
  <c r="BH439" i="13"/>
  <c r="BH440" i="13"/>
  <c r="BH441" i="13"/>
  <c r="BH442" i="13"/>
  <c r="BH443" i="13"/>
  <c r="BH444" i="13"/>
  <c r="BH445" i="13"/>
  <c r="BH446" i="13"/>
  <c r="BH447" i="13"/>
  <c r="BH448" i="13"/>
  <c r="BH449" i="13"/>
  <c r="BH450" i="13"/>
  <c r="BH451" i="13"/>
  <c r="BH452" i="13"/>
  <c r="BH453" i="13"/>
  <c r="BH454" i="13"/>
  <c r="BH455" i="13"/>
  <c r="BH456" i="13"/>
  <c r="BH457" i="13"/>
  <c r="BH458" i="13"/>
  <c r="BH459" i="13"/>
  <c r="BH460" i="13"/>
  <c r="BH461" i="13"/>
  <c r="BH462" i="13"/>
  <c r="BH463" i="13"/>
  <c r="BH464" i="13"/>
  <c r="BH465" i="13"/>
  <c r="BH466" i="13"/>
  <c r="BH467" i="13"/>
  <c r="BH468" i="13"/>
  <c r="BH469" i="13"/>
  <c r="BH470" i="13"/>
  <c r="BH471" i="13"/>
  <c r="BH472" i="13"/>
  <c r="BH473" i="13"/>
  <c r="BH474" i="13"/>
  <c r="BH475" i="13"/>
  <c r="BH476" i="13"/>
  <c r="BH477" i="13"/>
  <c r="BH478" i="13"/>
  <c r="BH479" i="13"/>
  <c r="BH480" i="13"/>
  <c r="BH481" i="13"/>
  <c r="BH482" i="13"/>
  <c r="BH483" i="13"/>
  <c r="BH484" i="13"/>
  <c r="BH485" i="13"/>
  <c r="BH486" i="13"/>
  <c r="BH487" i="13"/>
  <c r="BH488" i="13"/>
  <c r="BH489" i="13"/>
  <c r="BH490" i="13"/>
  <c r="BH491" i="13"/>
  <c r="BH492" i="13"/>
  <c r="BH493" i="13"/>
  <c r="BH494" i="13"/>
  <c r="BH1396" i="13" a="1"/>
  <c r="BH1396" i="13"/>
  <c r="BH497" i="13"/>
  <c r="BH1397" i="13" a="1"/>
  <c r="BH498" i="13"/>
  <c r="BH1398" i="13" a="1"/>
  <c r="BH499" i="13"/>
  <c r="BH1399" i="13" a="1"/>
  <c r="BH500" i="13"/>
  <c r="BH1400" i="13" a="1"/>
  <c r="BH501" i="13"/>
  <c r="BH1401" i="13" a="1"/>
  <c r="BH502" i="13"/>
  <c r="BH1402" i="13" a="1"/>
  <c r="BH503" i="13"/>
  <c r="BH1403" i="13" a="1"/>
  <c r="BH504" i="13"/>
  <c r="BH1404" i="13" a="1"/>
  <c r="BH505" i="13"/>
  <c r="BH1405" i="13" a="1"/>
  <c r="BH506" i="13"/>
  <c r="BH1406" i="13" a="1"/>
  <c r="BH507" i="13"/>
  <c r="BH1407" i="13" a="1"/>
  <c r="BH508" i="13"/>
  <c r="BH1408" i="13" a="1"/>
  <c r="BH509" i="13"/>
  <c r="BH1409" i="13" a="1"/>
  <c r="BH510" i="13"/>
  <c r="BH1410" i="13" a="1"/>
  <c r="BH1397" i="13"/>
  <c r="BH1398" i="13"/>
  <c r="BH1399" i="13"/>
  <c r="BH1400" i="13"/>
  <c r="BH1401" i="13"/>
  <c r="BH1402" i="13"/>
  <c r="BH1403" i="13"/>
  <c r="BH1404" i="13"/>
  <c r="BH1405" i="13"/>
  <c r="BH1406" i="13"/>
  <c r="BH1407" i="13"/>
  <c r="BH1408" i="13"/>
  <c r="BH1409" i="13"/>
  <c r="BH1410" i="13"/>
  <c r="BI495" i="13"/>
  <c r="BI496" i="13"/>
  <c r="BI396" i="13"/>
  <c r="BI397" i="13"/>
  <c r="BI398" i="13"/>
  <c r="BI399" i="13"/>
  <c r="BI400" i="13"/>
  <c r="BI401" i="13"/>
  <c r="BI402" i="13"/>
  <c r="BI403" i="13"/>
  <c r="BI404" i="13"/>
  <c r="BI405" i="13"/>
  <c r="BI406" i="13"/>
  <c r="BI407" i="13"/>
  <c r="BI408" i="13"/>
  <c r="BI409" i="13"/>
  <c r="BI410" i="13"/>
  <c r="BI411" i="13"/>
  <c r="BI412" i="13"/>
  <c r="BI413" i="13"/>
  <c r="BI414" i="13"/>
  <c r="BI415" i="13"/>
  <c r="BI416" i="13"/>
  <c r="BI417" i="13"/>
  <c r="BI418" i="13"/>
  <c r="BI419" i="13"/>
  <c r="BI420" i="13"/>
  <c r="BI421" i="13"/>
  <c r="BI422" i="13"/>
  <c r="BI423" i="13"/>
  <c r="BI424" i="13"/>
  <c r="BI425" i="13"/>
  <c r="BI426" i="13"/>
  <c r="BI427" i="13"/>
  <c r="BI428" i="13"/>
  <c r="BI429" i="13"/>
  <c r="BI430" i="13"/>
  <c r="BI431" i="13"/>
  <c r="BI432" i="13"/>
  <c r="BI433" i="13"/>
  <c r="BI434" i="13"/>
  <c r="BI435" i="13"/>
  <c r="BI436" i="13"/>
  <c r="BI437" i="13"/>
  <c r="BI438" i="13"/>
  <c r="BI439" i="13"/>
  <c r="BI440" i="13"/>
  <c r="BI441" i="13"/>
  <c r="BI442" i="13"/>
  <c r="BI443" i="13"/>
  <c r="BI444" i="13"/>
  <c r="BI445" i="13"/>
  <c r="BI446" i="13"/>
  <c r="BI447" i="13"/>
  <c r="BI448" i="13"/>
  <c r="BI449" i="13"/>
  <c r="BI450" i="13"/>
  <c r="BI451" i="13"/>
  <c r="BI452" i="13"/>
  <c r="BI453" i="13"/>
  <c r="BI454" i="13"/>
  <c r="BI455" i="13"/>
  <c r="BI456" i="13"/>
  <c r="BI457" i="13"/>
  <c r="BI458" i="13"/>
  <c r="BI459" i="13"/>
  <c r="BI460" i="13"/>
  <c r="BI461" i="13"/>
  <c r="BI462" i="13"/>
  <c r="BI463" i="13"/>
  <c r="BI464" i="13"/>
  <c r="BI465" i="13"/>
  <c r="BI466" i="13"/>
  <c r="BI467" i="13"/>
  <c r="BI468" i="13"/>
  <c r="BI469" i="13"/>
  <c r="BI470" i="13"/>
  <c r="BI471" i="13"/>
  <c r="BI472" i="13"/>
  <c r="BI473" i="13"/>
  <c r="BI474" i="13"/>
  <c r="BI475" i="13"/>
  <c r="BI476" i="13"/>
  <c r="BI477" i="13"/>
  <c r="BI478" i="13"/>
  <c r="BI479" i="13"/>
  <c r="BI480" i="13"/>
  <c r="BI481" i="13"/>
  <c r="BI482" i="13"/>
  <c r="BI483" i="13"/>
  <c r="BI484" i="13"/>
  <c r="BI485" i="13"/>
  <c r="BI486" i="13"/>
  <c r="BI487" i="13"/>
  <c r="BI488" i="13"/>
  <c r="BI489" i="13"/>
  <c r="BI490" i="13"/>
  <c r="BI491" i="13"/>
  <c r="BI492" i="13"/>
  <c r="BI493" i="13"/>
  <c r="BI494" i="13"/>
  <c r="BI1396" i="13" a="1"/>
  <c r="BI1396" i="13"/>
  <c r="BI497" i="13"/>
  <c r="BI1397" i="13" a="1"/>
  <c r="BI498" i="13"/>
  <c r="BI1398" i="13" a="1"/>
  <c r="BI499" i="13"/>
  <c r="BI1399" i="13" a="1"/>
  <c r="BI500" i="13"/>
  <c r="BI1400" i="13" a="1"/>
  <c r="BI501" i="13"/>
  <c r="BI1401" i="13" a="1"/>
  <c r="BI502" i="13"/>
  <c r="BI1402" i="13" a="1"/>
  <c r="BI503" i="13"/>
  <c r="BI1403" i="13" a="1"/>
  <c r="BI504" i="13"/>
  <c r="BI1404" i="13" a="1"/>
  <c r="BI505" i="13"/>
  <c r="BI1405" i="13" a="1"/>
  <c r="BI506" i="13"/>
  <c r="BI1406" i="13" a="1"/>
  <c r="BI507" i="13"/>
  <c r="BI1407" i="13" a="1"/>
  <c r="BI508" i="13"/>
  <c r="BI1408" i="13" a="1"/>
  <c r="BI509" i="13"/>
  <c r="BI1409" i="13" a="1"/>
  <c r="BI510" i="13"/>
  <c r="BI1410" i="13" a="1"/>
  <c r="BI1397" i="13"/>
  <c r="BI1398" i="13"/>
  <c r="BI1399" i="13"/>
  <c r="BI1400" i="13"/>
  <c r="BI1401" i="13"/>
  <c r="BI1402" i="13"/>
  <c r="BI1403" i="13"/>
  <c r="BI1404" i="13"/>
  <c r="BI1405" i="13"/>
  <c r="BI1406" i="13"/>
  <c r="BI1407" i="13"/>
  <c r="BI1408" i="13"/>
  <c r="BI1409" i="13"/>
  <c r="BI1410" i="13"/>
  <c r="BJ495" i="13"/>
  <c r="BJ496" i="13"/>
  <c r="BJ396" i="13"/>
  <c r="BJ397" i="13"/>
  <c r="BJ398" i="13"/>
  <c r="BJ399" i="13"/>
  <c r="BJ400" i="13"/>
  <c r="BJ401" i="13"/>
  <c r="BJ402" i="13"/>
  <c r="BJ403" i="13"/>
  <c r="BJ404" i="13"/>
  <c r="BJ405" i="13"/>
  <c r="BJ406" i="13"/>
  <c r="BJ407" i="13"/>
  <c r="BJ408" i="13"/>
  <c r="BJ409" i="13"/>
  <c r="BJ410" i="13"/>
  <c r="BJ411" i="13"/>
  <c r="BJ412" i="13"/>
  <c r="BJ413" i="13"/>
  <c r="BJ414" i="13"/>
  <c r="BJ415" i="13"/>
  <c r="BJ416" i="13"/>
  <c r="BJ417" i="13"/>
  <c r="BJ418" i="13"/>
  <c r="BJ419" i="13"/>
  <c r="BJ420" i="13"/>
  <c r="BJ421" i="13"/>
  <c r="BJ422" i="13"/>
  <c r="BJ423" i="13"/>
  <c r="BJ424" i="13"/>
  <c r="BJ425" i="13"/>
  <c r="BJ426" i="13"/>
  <c r="BJ427" i="13"/>
  <c r="BJ428" i="13"/>
  <c r="BJ429" i="13"/>
  <c r="BJ430" i="13"/>
  <c r="BJ431" i="13"/>
  <c r="BJ432" i="13"/>
  <c r="BJ433" i="13"/>
  <c r="BJ434" i="13"/>
  <c r="BJ435" i="13"/>
  <c r="BJ436" i="13"/>
  <c r="BJ437" i="13"/>
  <c r="BJ438" i="13"/>
  <c r="BJ439" i="13"/>
  <c r="BJ440" i="13"/>
  <c r="BJ441" i="13"/>
  <c r="BJ442" i="13"/>
  <c r="BJ443" i="13"/>
  <c r="BJ444" i="13"/>
  <c r="BJ445" i="13"/>
  <c r="BJ446" i="13"/>
  <c r="BJ447" i="13"/>
  <c r="BJ448" i="13"/>
  <c r="BJ449" i="13"/>
  <c r="BJ450" i="13"/>
  <c r="BJ451" i="13"/>
  <c r="BJ452" i="13"/>
  <c r="BJ453" i="13"/>
  <c r="BJ454" i="13"/>
  <c r="BJ455" i="13"/>
  <c r="BJ456" i="13"/>
  <c r="BJ457" i="13"/>
  <c r="BJ458" i="13"/>
  <c r="BJ459" i="13"/>
  <c r="BJ460" i="13"/>
  <c r="BJ461" i="13"/>
  <c r="BJ462" i="13"/>
  <c r="BJ463" i="13"/>
  <c r="BJ464" i="13"/>
  <c r="BJ465" i="13"/>
  <c r="BJ466" i="13"/>
  <c r="BJ467" i="13"/>
  <c r="BJ468" i="13"/>
  <c r="BJ469" i="13"/>
  <c r="BJ470" i="13"/>
  <c r="BJ471" i="13"/>
  <c r="BJ472" i="13"/>
  <c r="BJ473" i="13"/>
  <c r="BJ474" i="13"/>
  <c r="BJ475" i="13"/>
  <c r="BJ476" i="13"/>
  <c r="BJ477" i="13"/>
  <c r="BJ478" i="13"/>
  <c r="BJ479" i="13"/>
  <c r="BJ480" i="13"/>
  <c r="BJ481" i="13"/>
  <c r="BJ482" i="13"/>
  <c r="BJ483" i="13"/>
  <c r="BJ484" i="13"/>
  <c r="BJ485" i="13"/>
  <c r="BJ486" i="13"/>
  <c r="BJ487" i="13"/>
  <c r="BJ488" i="13"/>
  <c r="BJ489" i="13"/>
  <c r="BJ490" i="13"/>
  <c r="BJ491" i="13"/>
  <c r="BJ492" i="13"/>
  <c r="BJ493" i="13"/>
  <c r="BJ494" i="13"/>
  <c r="BJ1396" i="13" a="1"/>
  <c r="BJ1396" i="13"/>
  <c r="BJ497" i="13"/>
  <c r="BJ1397" i="13" a="1"/>
  <c r="BJ498" i="13"/>
  <c r="BJ1398" i="13" a="1"/>
  <c r="BJ499" i="13"/>
  <c r="BJ1399" i="13" a="1"/>
  <c r="BJ500" i="13"/>
  <c r="BJ1400" i="13" a="1"/>
  <c r="BJ501" i="13"/>
  <c r="BJ1401" i="13" a="1"/>
  <c r="BJ502" i="13"/>
  <c r="BJ1402" i="13" a="1"/>
  <c r="BJ503" i="13"/>
  <c r="BJ1403" i="13" a="1"/>
  <c r="BJ504" i="13"/>
  <c r="BJ1404" i="13" a="1"/>
  <c r="BJ505" i="13"/>
  <c r="BJ1405" i="13" a="1"/>
  <c r="BJ506" i="13"/>
  <c r="BJ1406" i="13" a="1"/>
  <c r="BJ507" i="13"/>
  <c r="BJ1407" i="13" a="1"/>
  <c r="BJ508" i="13"/>
  <c r="BJ1408" i="13" a="1"/>
  <c r="BJ509" i="13"/>
  <c r="BJ1409" i="13" a="1"/>
  <c r="BJ510" i="13"/>
  <c r="BJ1410" i="13" a="1"/>
  <c r="BJ1397" i="13"/>
  <c r="BJ1398" i="13"/>
  <c r="BJ1399" i="13"/>
  <c r="BJ1400" i="13"/>
  <c r="BJ1401" i="13"/>
  <c r="BJ1402" i="13"/>
  <c r="BJ1403" i="13"/>
  <c r="BJ1404" i="13"/>
  <c r="BJ1405" i="13"/>
  <c r="BJ1406" i="13"/>
  <c r="BJ1407" i="13"/>
  <c r="BJ1408" i="13"/>
  <c r="BJ1409" i="13"/>
  <c r="BJ1410" i="13"/>
  <c r="BK495" i="13"/>
  <c r="BK496" i="13"/>
  <c r="BK396" i="13"/>
  <c r="BK397" i="13"/>
  <c r="BK398" i="13"/>
  <c r="BK399" i="13"/>
  <c r="BK400" i="13"/>
  <c r="BK401" i="13"/>
  <c r="BK402" i="13"/>
  <c r="BK403" i="13"/>
  <c r="BK404" i="13"/>
  <c r="BK405" i="13"/>
  <c r="BK406" i="13"/>
  <c r="BK407" i="13"/>
  <c r="BK408" i="13"/>
  <c r="BK409" i="13"/>
  <c r="BK410" i="13"/>
  <c r="BK411" i="13"/>
  <c r="BK412" i="13"/>
  <c r="BK413" i="13"/>
  <c r="BK414" i="13"/>
  <c r="BK415" i="13"/>
  <c r="BK416" i="13"/>
  <c r="BK417" i="13"/>
  <c r="BK418" i="13"/>
  <c r="BK419" i="13"/>
  <c r="BK420" i="13"/>
  <c r="BK421" i="13"/>
  <c r="BK422" i="13"/>
  <c r="BK423" i="13"/>
  <c r="BK424" i="13"/>
  <c r="BK425" i="13"/>
  <c r="BK426" i="13"/>
  <c r="BK427" i="13"/>
  <c r="BK428" i="13"/>
  <c r="BK429" i="13"/>
  <c r="BK430" i="13"/>
  <c r="BK431" i="13"/>
  <c r="BK432" i="13"/>
  <c r="BK433" i="13"/>
  <c r="BK434" i="13"/>
  <c r="BK435" i="13"/>
  <c r="BK436" i="13"/>
  <c r="BK437" i="13"/>
  <c r="BK438" i="13"/>
  <c r="BK439" i="13"/>
  <c r="BK440" i="13"/>
  <c r="BK441" i="13"/>
  <c r="BK442" i="13"/>
  <c r="BK443" i="13"/>
  <c r="BK444" i="13"/>
  <c r="BK445" i="13"/>
  <c r="BK446" i="13"/>
  <c r="BK447" i="13"/>
  <c r="BK448" i="13"/>
  <c r="BK449" i="13"/>
  <c r="BK450" i="13"/>
  <c r="BK451" i="13"/>
  <c r="BK452" i="13"/>
  <c r="BK453" i="13"/>
  <c r="BK454" i="13"/>
  <c r="BK455" i="13"/>
  <c r="BK456" i="13"/>
  <c r="BK457" i="13"/>
  <c r="BK458" i="13"/>
  <c r="BK459" i="13"/>
  <c r="BK460" i="13"/>
  <c r="BK461" i="13"/>
  <c r="BK462" i="13"/>
  <c r="BK463" i="13"/>
  <c r="BK464" i="13"/>
  <c r="BK465" i="13"/>
  <c r="BK466" i="13"/>
  <c r="BK467" i="13"/>
  <c r="BK468" i="13"/>
  <c r="BK469" i="13"/>
  <c r="BK470" i="13"/>
  <c r="BK471" i="13"/>
  <c r="BK472" i="13"/>
  <c r="BK473" i="13"/>
  <c r="BK474" i="13"/>
  <c r="BK475" i="13"/>
  <c r="BK476" i="13"/>
  <c r="BK477" i="13"/>
  <c r="BK478" i="13"/>
  <c r="BK479" i="13"/>
  <c r="BK480" i="13"/>
  <c r="BK481" i="13"/>
  <c r="BK482" i="13"/>
  <c r="BK483" i="13"/>
  <c r="BK484" i="13"/>
  <c r="BK485" i="13"/>
  <c r="BK486" i="13"/>
  <c r="BK487" i="13"/>
  <c r="BK488" i="13"/>
  <c r="BK489" i="13"/>
  <c r="BK490" i="13"/>
  <c r="BK491" i="13"/>
  <c r="BK492" i="13"/>
  <c r="BK493" i="13"/>
  <c r="BK494" i="13"/>
  <c r="BK1396" i="13" a="1"/>
  <c r="BK1396" i="13"/>
  <c r="BK497" i="13"/>
  <c r="BK1397" i="13" a="1"/>
  <c r="BK498" i="13"/>
  <c r="BK1398" i="13" a="1"/>
  <c r="BK499" i="13"/>
  <c r="BK1399" i="13" a="1"/>
  <c r="BK500" i="13"/>
  <c r="BK1400" i="13" a="1"/>
  <c r="BK501" i="13"/>
  <c r="BK1401" i="13" a="1"/>
  <c r="BK502" i="13"/>
  <c r="BK1402" i="13" a="1"/>
  <c r="BK503" i="13"/>
  <c r="BK1403" i="13" a="1"/>
  <c r="BK504" i="13"/>
  <c r="BK1404" i="13" a="1"/>
  <c r="BK505" i="13"/>
  <c r="BK1405" i="13" a="1"/>
  <c r="BK506" i="13"/>
  <c r="BK1406" i="13" a="1"/>
  <c r="BK507" i="13"/>
  <c r="BK1407" i="13" a="1"/>
  <c r="BK508" i="13"/>
  <c r="BK1408" i="13" a="1"/>
  <c r="BK509" i="13"/>
  <c r="BK1409" i="13" a="1"/>
  <c r="BK510" i="13"/>
  <c r="BK1410" i="13" a="1"/>
  <c r="BK1397" i="13"/>
  <c r="BK1398" i="13"/>
  <c r="BK1399" i="13"/>
  <c r="BK1400" i="13"/>
  <c r="BK1401" i="13"/>
  <c r="BK1402" i="13"/>
  <c r="BK1403" i="13"/>
  <c r="BK1404" i="13"/>
  <c r="BK1405" i="13"/>
  <c r="BK1406" i="13"/>
  <c r="BK1407" i="13"/>
  <c r="BK1408" i="13"/>
  <c r="BK1409" i="13"/>
  <c r="BK1410" i="13"/>
  <c r="BL495" i="13"/>
  <c r="BL496" i="13"/>
  <c r="BL396" i="13"/>
  <c r="BL397" i="13"/>
  <c r="BL398" i="13"/>
  <c r="BL399" i="13"/>
  <c r="BL400" i="13"/>
  <c r="BL401" i="13"/>
  <c r="BL402" i="13"/>
  <c r="BL403" i="13"/>
  <c r="BL404" i="13"/>
  <c r="BL405" i="13"/>
  <c r="BL406" i="13"/>
  <c r="BL407" i="13"/>
  <c r="BL408" i="13"/>
  <c r="BL409" i="13"/>
  <c r="BL410" i="13"/>
  <c r="BL411" i="13"/>
  <c r="BL412" i="13"/>
  <c r="BL413" i="13"/>
  <c r="BL414" i="13"/>
  <c r="BL415" i="13"/>
  <c r="BL416" i="13"/>
  <c r="BL417" i="13"/>
  <c r="BL418" i="13"/>
  <c r="BL419" i="13"/>
  <c r="BL420" i="13"/>
  <c r="BL421" i="13"/>
  <c r="BL422" i="13"/>
  <c r="BL423" i="13"/>
  <c r="BL424" i="13"/>
  <c r="BL425" i="13"/>
  <c r="BL426" i="13"/>
  <c r="BL427" i="13"/>
  <c r="BL428" i="13"/>
  <c r="BL429" i="13"/>
  <c r="BL430" i="13"/>
  <c r="BL431" i="13"/>
  <c r="BL432" i="13"/>
  <c r="BL433" i="13"/>
  <c r="BL434" i="13"/>
  <c r="BL435" i="13"/>
  <c r="BL436" i="13"/>
  <c r="BL437" i="13"/>
  <c r="BL438" i="13"/>
  <c r="BL439" i="13"/>
  <c r="BL440" i="13"/>
  <c r="BL441" i="13"/>
  <c r="BL442" i="13"/>
  <c r="BL443" i="13"/>
  <c r="BL444" i="13"/>
  <c r="BL445" i="13"/>
  <c r="BL446" i="13"/>
  <c r="BL447" i="13"/>
  <c r="BL448" i="13"/>
  <c r="BL449" i="13"/>
  <c r="BL450" i="13"/>
  <c r="BL451" i="13"/>
  <c r="BL452" i="13"/>
  <c r="BL453" i="13"/>
  <c r="BL454" i="13"/>
  <c r="BL455" i="13"/>
  <c r="BL456" i="13"/>
  <c r="BL457" i="13"/>
  <c r="BL458" i="13"/>
  <c r="BL459" i="13"/>
  <c r="BL460" i="13"/>
  <c r="BL461" i="13"/>
  <c r="BL462" i="13"/>
  <c r="BL463" i="13"/>
  <c r="BL464" i="13"/>
  <c r="BL465" i="13"/>
  <c r="BL466" i="13"/>
  <c r="BL467" i="13"/>
  <c r="BL468" i="13"/>
  <c r="BL469" i="13"/>
  <c r="BL470" i="13"/>
  <c r="BL471" i="13"/>
  <c r="BL472" i="13"/>
  <c r="BL473" i="13"/>
  <c r="BL474" i="13"/>
  <c r="BL475" i="13"/>
  <c r="BL476" i="13"/>
  <c r="BL477" i="13"/>
  <c r="BL478" i="13"/>
  <c r="BL479" i="13"/>
  <c r="BL480" i="13"/>
  <c r="BL481" i="13"/>
  <c r="BL482" i="13"/>
  <c r="BL483" i="13"/>
  <c r="BL484" i="13"/>
  <c r="BL485" i="13"/>
  <c r="BL486" i="13"/>
  <c r="BL487" i="13"/>
  <c r="BL488" i="13"/>
  <c r="BL489" i="13"/>
  <c r="BL490" i="13"/>
  <c r="BL491" i="13"/>
  <c r="BL492" i="13"/>
  <c r="BL493" i="13"/>
  <c r="BL494" i="13"/>
  <c r="BL1396" i="13" a="1"/>
  <c r="BL1396" i="13"/>
  <c r="BL497" i="13"/>
  <c r="BL1397" i="13" a="1"/>
  <c r="BL498" i="13"/>
  <c r="BL1398" i="13" a="1"/>
  <c r="BL499" i="13"/>
  <c r="BL1399" i="13" a="1"/>
  <c r="BL500" i="13"/>
  <c r="BL1400" i="13" a="1"/>
  <c r="BL501" i="13"/>
  <c r="BL1401" i="13" a="1"/>
  <c r="BL502" i="13"/>
  <c r="BL1402" i="13" a="1"/>
  <c r="BL503" i="13"/>
  <c r="BL1403" i="13" a="1"/>
  <c r="BL504" i="13"/>
  <c r="BL1404" i="13" a="1"/>
  <c r="BL505" i="13"/>
  <c r="BL1405" i="13" a="1"/>
  <c r="BL506" i="13"/>
  <c r="BL1406" i="13" a="1"/>
  <c r="BL507" i="13"/>
  <c r="BL1407" i="13" a="1"/>
  <c r="BL508" i="13"/>
  <c r="BL1408" i="13" a="1"/>
  <c r="BL509" i="13"/>
  <c r="BL1409" i="13" a="1"/>
  <c r="BL510" i="13"/>
  <c r="BL1410" i="13" a="1"/>
  <c r="BL1397" i="13"/>
  <c r="BL1398" i="13"/>
  <c r="BL1399" i="13"/>
  <c r="BL1400" i="13"/>
  <c r="BL1401" i="13"/>
  <c r="BL1402" i="13"/>
  <c r="BL1403" i="13"/>
  <c r="BL1404" i="13"/>
  <c r="BL1405" i="13"/>
  <c r="BL1406" i="13"/>
  <c r="BL1407" i="13"/>
  <c r="BL1408" i="13"/>
  <c r="BL1409" i="13"/>
  <c r="BL1410" i="13"/>
  <c r="BM495" i="13"/>
  <c r="BM496" i="13"/>
  <c r="BM396" i="13"/>
  <c r="BM397" i="13"/>
  <c r="BM398" i="13"/>
  <c r="BM399" i="13"/>
  <c r="BM400" i="13"/>
  <c r="BM401" i="13"/>
  <c r="BM402" i="13"/>
  <c r="BM403" i="13"/>
  <c r="BM404" i="13"/>
  <c r="BM405" i="13"/>
  <c r="BM406" i="13"/>
  <c r="BM407" i="13"/>
  <c r="BM408" i="13"/>
  <c r="BM409" i="13"/>
  <c r="BM410" i="13"/>
  <c r="BM411" i="13"/>
  <c r="BM412" i="13"/>
  <c r="BM413" i="13"/>
  <c r="BM414" i="13"/>
  <c r="BM415" i="13"/>
  <c r="BM416" i="13"/>
  <c r="BM417" i="13"/>
  <c r="BM418" i="13"/>
  <c r="BM419" i="13"/>
  <c r="BM420" i="13"/>
  <c r="BM421" i="13"/>
  <c r="BM422" i="13"/>
  <c r="BM423" i="13"/>
  <c r="BM424" i="13"/>
  <c r="BM425" i="13"/>
  <c r="BM426" i="13"/>
  <c r="BM427" i="13"/>
  <c r="BM428" i="13"/>
  <c r="BM429" i="13"/>
  <c r="BM430" i="13"/>
  <c r="BM431" i="13"/>
  <c r="BM432" i="13"/>
  <c r="BM433" i="13"/>
  <c r="BM434" i="13"/>
  <c r="BM435" i="13"/>
  <c r="BM436" i="13"/>
  <c r="BM437" i="13"/>
  <c r="BM438" i="13"/>
  <c r="BM439" i="13"/>
  <c r="BM440" i="13"/>
  <c r="BM441" i="13"/>
  <c r="BM442" i="13"/>
  <c r="BM443" i="13"/>
  <c r="BM444" i="13"/>
  <c r="BM445" i="13"/>
  <c r="BM446" i="13"/>
  <c r="BM447" i="13"/>
  <c r="BM448" i="13"/>
  <c r="BM449" i="13"/>
  <c r="BM450" i="13"/>
  <c r="BM451" i="13"/>
  <c r="BM452" i="13"/>
  <c r="BM453" i="13"/>
  <c r="BM454" i="13"/>
  <c r="BM455" i="13"/>
  <c r="BM456" i="13"/>
  <c r="BM457" i="13"/>
  <c r="BM458" i="13"/>
  <c r="BM459" i="13"/>
  <c r="BM460" i="13"/>
  <c r="BM461" i="13"/>
  <c r="BM462" i="13"/>
  <c r="BM463" i="13"/>
  <c r="BM464" i="13"/>
  <c r="BM465" i="13"/>
  <c r="BM466" i="13"/>
  <c r="BM467" i="13"/>
  <c r="BM468" i="13"/>
  <c r="BM469" i="13"/>
  <c r="BM470" i="13"/>
  <c r="BM471" i="13"/>
  <c r="BM472" i="13"/>
  <c r="BM473" i="13"/>
  <c r="BM474" i="13"/>
  <c r="BM475" i="13"/>
  <c r="BM476" i="13"/>
  <c r="BM477" i="13"/>
  <c r="BM478" i="13"/>
  <c r="BM479" i="13"/>
  <c r="BM480" i="13"/>
  <c r="BM481" i="13"/>
  <c r="BM482" i="13"/>
  <c r="BM483" i="13"/>
  <c r="BM484" i="13"/>
  <c r="BM485" i="13"/>
  <c r="BM486" i="13"/>
  <c r="BM487" i="13"/>
  <c r="BM488" i="13"/>
  <c r="BM489" i="13"/>
  <c r="BM490" i="13"/>
  <c r="BM491" i="13"/>
  <c r="BM492" i="13"/>
  <c r="BM493" i="13"/>
  <c r="BM494" i="13"/>
  <c r="BM1396" i="13" a="1"/>
  <c r="BM1396" i="13"/>
  <c r="BM497" i="13"/>
  <c r="BM1397" i="13" a="1"/>
  <c r="BM498" i="13"/>
  <c r="BM1398" i="13" a="1"/>
  <c r="BM499" i="13"/>
  <c r="BM1399" i="13" a="1"/>
  <c r="BM500" i="13"/>
  <c r="BM1400" i="13" a="1"/>
  <c r="BM501" i="13"/>
  <c r="BM1401" i="13" a="1"/>
  <c r="BM502" i="13"/>
  <c r="BM1402" i="13" a="1"/>
  <c r="BM503" i="13"/>
  <c r="BM1403" i="13" a="1"/>
  <c r="BM504" i="13"/>
  <c r="BM1404" i="13" a="1"/>
  <c r="BM505" i="13"/>
  <c r="BM1405" i="13" a="1"/>
  <c r="BM506" i="13"/>
  <c r="BM1406" i="13" a="1"/>
  <c r="BM507" i="13"/>
  <c r="BM1407" i="13" a="1"/>
  <c r="BM508" i="13"/>
  <c r="BM1408" i="13" a="1"/>
  <c r="BM509" i="13"/>
  <c r="BM1409" i="13" a="1"/>
  <c r="BM510" i="13"/>
  <c r="BM1410" i="13" a="1"/>
  <c r="BM1397" i="13"/>
  <c r="BM1398" i="13"/>
  <c r="BM1399" i="13"/>
  <c r="BM1400" i="13"/>
  <c r="BM1401" i="13"/>
  <c r="BM1402" i="13"/>
  <c r="BM1403" i="13"/>
  <c r="BM1404" i="13"/>
  <c r="BM1405" i="13"/>
  <c r="BM1406" i="13"/>
  <c r="BM1407" i="13"/>
  <c r="BM1408" i="13"/>
  <c r="BM1409" i="13"/>
  <c r="BM1410" i="13"/>
  <c r="BN495" i="13"/>
  <c r="BN496" i="13"/>
  <c r="BN396" i="13"/>
  <c r="BN397" i="13"/>
  <c r="BN398" i="13"/>
  <c r="BN399" i="13"/>
  <c r="BN400" i="13"/>
  <c r="BN401" i="13"/>
  <c r="BN402" i="13"/>
  <c r="BN403" i="13"/>
  <c r="BN404" i="13"/>
  <c r="BN405" i="13"/>
  <c r="BN406" i="13"/>
  <c r="BN407" i="13"/>
  <c r="BN408" i="13"/>
  <c r="BN409" i="13"/>
  <c r="BN410" i="13"/>
  <c r="BN411" i="13"/>
  <c r="BN412" i="13"/>
  <c r="BN413" i="13"/>
  <c r="BN414" i="13"/>
  <c r="BN415" i="13"/>
  <c r="BN416" i="13"/>
  <c r="BN417" i="13"/>
  <c r="BN418" i="13"/>
  <c r="BN419" i="13"/>
  <c r="BN420" i="13"/>
  <c r="BN421" i="13"/>
  <c r="BN422" i="13"/>
  <c r="BN423" i="13"/>
  <c r="BN424" i="13"/>
  <c r="BN425" i="13"/>
  <c r="BN426" i="13"/>
  <c r="BN427" i="13"/>
  <c r="BN428" i="13"/>
  <c r="BN429" i="13"/>
  <c r="BN430" i="13"/>
  <c r="BN431" i="13"/>
  <c r="BN432" i="13"/>
  <c r="BN433" i="13"/>
  <c r="BN434" i="13"/>
  <c r="BN435" i="13"/>
  <c r="BN436" i="13"/>
  <c r="BN437" i="13"/>
  <c r="BN438" i="13"/>
  <c r="BN439" i="13"/>
  <c r="BN440" i="13"/>
  <c r="BN441" i="13"/>
  <c r="BN442" i="13"/>
  <c r="BN443" i="13"/>
  <c r="BN444" i="13"/>
  <c r="BN445" i="13"/>
  <c r="BN446" i="13"/>
  <c r="BN447" i="13"/>
  <c r="BN448" i="13"/>
  <c r="BN449" i="13"/>
  <c r="BN450" i="13"/>
  <c r="BN451" i="13"/>
  <c r="BN452" i="13"/>
  <c r="BN453" i="13"/>
  <c r="BN454" i="13"/>
  <c r="BN455" i="13"/>
  <c r="BN456" i="13"/>
  <c r="BN457" i="13"/>
  <c r="BN458" i="13"/>
  <c r="BN459" i="13"/>
  <c r="BN460" i="13"/>
  <c r="BN461" i="13"/>
  <c r="BN462" i="13"/>
  <c r="BN463" i="13"/>
  <c r="BN464" i="13"/>
  <c r="BN465" i="13"/>
  <c r="BN466" i="13"/>
  <c r="BN467" i="13"/>
  <c r="BN468" i="13"/>
  <c r="BN469" i="13"/>
  <c r="BN470" i="13"/>
  <c r="BN471" i="13"/>
  <c r="BN472" i="13"/>
  <c r="BN473" i="13"/>
  <c r="BN474" i="13"/>
  <c r="BN475" i="13"/>
  <c r="BN476" i="13"/>
  <c r="BN477" i="13"/>
  <c r="BN478" i="13"/>
  <c r="BN479" i="13"/>
  <c r="BN480" i="13"/>
  <c r="BN481" i="13"/>
  <c r="BN482" i="13"/>
  <c r="BN483" i="13"/>
  <c r="BN484" i="13"/>
  <c r="BN485" i="13"/>
  <c r="BN486" i="13"/>
  <c r="BN487" i="13"/>
  <c r="BN488" i="13"/>
  <c r="BN489" i="13"/>
  <c r="BN490" i="13"/>
  <c r="BN491" i="13"/>
  <c r="BN492" i="13"/>
  <c r="BN493" i="13"/>
  <c r="BN494" i="13"/>
  <c r="BN1396" i="13" a="1"/>
  <c r="BN1396" i="13"/>
  <c r="BN497" i="13"/>
  <c r="BN1397" i="13" a="1"/>
  <c r="BN498" i="13"/>
  <c r="BN1398" i="13" a="1"/>
  <c r="BN499" i="13"/>
  <c r="BN1399" i="13" a="1"/>
  <c r="BN500" i="13"/>
  <c r="BN1400" i="13" a="1"/>
  <c r="BN501" i="13"/>
  <c r="BN1401" i="13" a="1"/>
  <c r="BN502" i="13"/>
  <c r="BN1402" i="13" a="1"/>
  <c r="BN503" i="13"/>
  <c r="BN1403" i="13" a="1"/>
  <c r="BN504" i="13"/>
  <c r="BN1404" i="13" a="1"/>
  <c r="BN505" i="13"/>
  <c r="BN1405" i="13" a="1"/>
  <c r="BN506" i="13"/>
  <c r="BN1406" i="13" a="1"/>
  <c r="BN507" i="13"/>
  <c r="BN1407" i="13" a="1"/>
  <c r="BN508" i="13"/>
  <c r="BN1408" i="13" a="1"/>
  <c r="BN509" i="13"/>
  <c r="BN1409" i="13" a="1"/>
  <c r="BN510" i="13"/>
  <c r="BN1410" i="13" a="1"/>
  <c r="BN1397" i="13"/>
  <c r="BN1398" i="13"/>
  <c r="BN1399" i="13"/>
  <c r="BN1400" i="13"/>
  <c r="BN1401" i="13"/>
  <c r="BN1402" i="13"/>
  <c r="BN1403" i="13"/>
  <c r="BN1404" i="13"/>
  <c r="BN1405" i="13"/>
  <c r="BN1406" i="13"/>
  <c r="BN1407" i="13"/>
  <c r="BN1408" i="13"/>
  <c r="BN1409" i="13"/>
  <c r="BN1410" i="13"/>
  <c r="BO495" i="13"/>
  <c r="BO496" i="13"/>
  <c r="BO396" i="13"/>
  <c r="BO397" i="13"/>
  <c r="BO398" i="13"/>
  <c r="BO399" i="13"/>
  <c r="BO400" i="13"/>
  <c r="BO401" i="13"/>
  <c r="BO402" i="13"/>
  <c r="BO403" i="13"/>
  <c r="BO404" i="13"/>
  <c r="BO405" i="13"/>
  <c r="BO406" i="13"/>
  <c r="BO407" i="13"/>
  <c r="BO408" i="13"/>
  <c r="BO409" i="13"/>
  <c r="BO410" i="13"/>
  <c r="BO411" i="13"/>
  <c r="BO412" i="13"/>
  <c r="BO413" i="13"/>
  <c r="BO414" i="13"/>
  <c r="BO415" i="13"/>
  <c r="BO416" i="13"/>
  <c r="BO417" i="13"/>
  <c r="BO418" i="13"/>
  <c r="BO419" i="13"/>
  <c r="BO420" i="13"/>
  <c r="BO421" i="13"/>
  <c r="BO422" i="13"/>
  <c r="BO423" i="13"/>
  <c r="BO424" i="13"/>
  <c r="BO425" i="13"/>
  <c r="BO426" i="13"/>
  <c r="BO427" i="13"/>
  <c r="BO428" i="13"/>
  <c r="BO429" i="13"/>
  <c r="BO430" i="13"/>
  <c r="BO431" i="13"/>
  <c r="BO432" i="13"/>
  <c r="BO433" i="13"/>
  <c r="BO434" i="13"/>
  <c r="BO435" i="13"/>
  <c r="BO436" i="13"/>
  <c r="BO437" i="13"/>
  <c r="BO438" i="13"/>
  <c r="BO439" i="13"/>
  <c r="BO440" i="13"/>
  <c r="BO441" i="13"/>
  <c r="BO442" i="13"/>
  <c r="BO443" i="13"/>
  <c r="BO444" i="13"/>
  <c r="BO445" i="13"/>
  <c r="BO446" i="13"/>
  <c r="BO447" i="13"/>
  <c r="BO448" i="13"/>
  <c r="BO449" i="13"/>
  <c r="BO450" i="13"/>
  <c r="BO451" i="13"/>
  <c r="BO452" i="13"/>
  <c r="BO453" i="13"/>
  <c r="BO454" i="13"/>
  <c r="BO455" i="13"/>
  <c r="BO456" i="13"/>
  <c r="BO457" i="13"/>
  <c r="BO458" i="13"/>
  <c r="BO459" i="13"/>
  <c r="BO460" i="13"/>
  <c r="BO461" i="13"/>
  <c r="BO462" i="13"/>
  <c r="BO463" i="13"/>
  <c r="BO464" i="13"/>
  <c r="BO465" i="13"/>
  <c r="BO466" i="13"/>
  <c r="BO467" i="13"/>
  <c r="BO468" i="13"/>
  <c r="BO469" i="13"/>
  <c r="BO470" i="13"/>
  <c r="BO471" i="13"/>
  <c r="BO472" i="13"/>
  <c r="BO473" i="13"/>
  <c r="BO474" i="13"/>
  <c r="BO475" i="13"/>
  <c r="BO476" i="13"/>
  <c r="BO477" i="13"/>
  <c r="BO478" i="13"/>
  <c r="BO479" i="13"/>
  <c r="BO480" i="13"/>
  <c r="BO481" i="13"/>
  <c r="BO482" i="13"/>
  <c r="BO483" i="13"/>
  <c r="BO484" i="13"/>
  <c r="BO485" i="13"/>
  <c r="BO486" i="13"/>
  <c r="BO487" i="13"/>
  <c r="BO488" i="13"/>
  <c r="BO489" i="13"/>
  <c r="BO490" i="13"/>
  <c r="BO491" i="13"/>
  <c r="BO492" i="13"/>
  <c r="BO493" i="13"/>
  <c r="BO494" i="13"/>
  <c r="BO1396" i="13" a="1"/>
  <c r="BO1396" i="13"/>
  <c r="BO497" i="13"/>
  <c r="BO1397" i="13" a="1"/>
  <c r="BO498" i="13"/>
  <c r="BO1398" i="13" a="1"/>
  <c r="BO499" i="13"/>
  <c r="BO1399" i="13" a="1"/>
  <c r="BO500" i="13"/>
  <c r="BO1400" i="13" a="1"/>
  <c r="BO501" i="13"/>
  <c r="BO1401" i="13" a="1"/>
  <c r="BO502" i="13"/>
  <c r="BO1402" i="13" a="1"/>
  <c r="BO503" i="13"/>
  <c r="BO1403" i="13" a="1"/>
  <c r="BO504" i="13"/>
  <c r="BO1404" i="13" a="1"/>
  <c r="BO505" i="13"/>
  <c r="BO1405" i="13" a="1"/>
  <c r="BO506" i="13"/>
  <c r="BO1406" i="13" a="1"/>
  <c r="BO507" i="13"/>
  <c r="BO1407" i="13" a="1"/>
  <c r="BO508" i="13"/>
  <c r="BO1408" i="13" a="1"/>
  <c r="BO509" i="13"/>
  <c r="BO1409" i="13" a="1"/>
  <c r="BO510" i="13"/>
  <c r="BO1410" i="13" a="1"/>
  <c r="BO1397" i="13"/>
  <c r="BO1398" i="13"/>
  <c r="BO1399" i="13"/>
  <c r="BO1400" i="13"/>
  <c r="BO1401" i="13"/>
  <c r="BO1402" i="13"/>
  <c r="BO1403" i="13"/>
  <c r="BO1404" i="13"/>
  <c r="BO1405" i="13"/>
  <c r="BO1406" i="13"/>
  <c r="BO1407" i="13"/>
  <c r="BO1408" i="13"/>
  <c r="BO1409" i="13"/>
  <c r="BO1410" i="13"/>
  <c r="BP495" i="13"/>
  <c r="BP496" i="13"/>
  <c r="BP396" i="13"/>
  <c r="BP397" i="13"/>
  <c r="BP398" i="13"/>
  <c r="BP399" i="13"/>
  <c r="BP400" i="13"/>
  <c r="BP401" i="13"/>
  <c r="BP402" i="13"/>
  <c r="BP403" i="13"/>
  <c r="BP404" i="13"/>
  <c r="BP405" i="13"/>
  <c r="BP406" i="13"/>
  <c r="BP407" i="13"/>
  <c r="BP408" i="13"/>
  <c r="BP409" i="13"/>
  <c r="BP410" i="13"/>
  <c r="BP411" i="13"/>
  <c r="BP412" i="13"/>
  <c r="BP413" i="13"/>
  <c r="BP414" i="13"/>
  <c r="BP415" i="13"/>
  <c r="BP416" i="13"/>
  <c r="BP417" i="13"/>
  <c r="BP418" i="13"/>
  <c r="BP419" i="13"/>
  <c r="BP420" i="13"/>
  <c r="BP421" i="13"/>
  <c r="BP422" i="13"/>
  <c r="BP423" i="13"/>
  <c r="BP424" i="13"/>
  <c r="BP425" i="13"/>
  <c r="BP426" i="13"/>
  <c r="BP427" i="13"/>
  <c r="BP428" i="13"/>
  <c r="BP429" i="13"/>
  <c r="BP430" i="13"/>
  <c r="BP431" i="13"/>
  <c r="BP432" i="13"/>
  <c r="BP433" i="13"/>
  <c r="BP434" i="13"/>
  <c r="BP435" i="13"/>
  <c r="BP436" i="13"/>
  <c r="BP437" i="13"/>
  <c r="BP438" i="13"/>
  <c r="BP439" i="13"/>
  <c r="BP440" i="13"/>
  <c r="BP441" i="13"/>
  <c r="BP442" i="13"/>
  <c r="BP443" i="13"/>
  <c r="BP444" i="13"/>
  <c r="BP445" i="13"/>
  <c r="BP446" i="13"/>
  <c r="BP447" i="13"/>
  <c r="BP448" i="13"/>
  <c r="BP449" i="13"/>
  <c r="BP450" i="13"/>
  <c r="BP451" i="13"/>
  <c r="BP452" i="13"/>
  <c r="BP453" i="13"/>
  <c r="BP454" i="13"/>
  <c r="BP455" i="13"/>
  <c r="BP456" i="13"/>
  <c r="BP457" i="13"/>
  <c r="BP458" i="13"/>
  <c r="BP459" i="13"/>
  <c r="BP460" i="13"/>
  <c r="BP461" i="13"/>
  <c r="BP462" i="13"/>
  <c r="BP463" i="13"/>
  <c r="BP464" i="13"/>
  <c r="BP465" i="13"/>
  <c r="BP466" i="13"/>
  <c r="BP467" i="13"/>
  <c r="BP468" i="13"/>
  <c r="BP469" i="13"/>
  <c r="BP470" i="13"/>
  <c r="BP471" i="13"/>
  <c r="BP472" i="13"/>
  <c r="BP473" i="13"/>
  <c r="BP474" i="13"/>
  <c r="BP475" i="13"/>
  <c r="BP476" i="13"/>
  <c r="BP477" i="13"/>
  <c r="BP478" i="13"/>
  <c r="BP479" i="13"/>
  <c r="BP480" i="13"/>
  <c r="BP481" i="13"/>
  <c r="BP482" i="13"/>
  <c r="BP483" i="13"/>
  <c r="BP484" i="13"/>
  <c r="BP485" i="13"/>
  <c r="BP486" i="13"/>
  <c r="BP487" i="13"/>
  <c r="BP488" i="13"/>
  <c r="BP489" i="13"/>
  <c r="BP490" i="13"/>
  <c r="BP491" i="13"/>
  <c r="BP492" i="13"/>
  <c r="BP493" i="13"/>
  <c r="BP494" i="13"/>
  <c r="BP1396" i="13" a="1"/>
  <c r="BP1396" i="13"/>
  <c r="BP497" i="13"/>
  <c r="BP1397" i="13" a="1"/>
  <c r="BP498" i="13"/>
  <c r="BP1398" i="13" a="1"/>
  <c r="BP499" i="13"/>
  <c r="BP1399" i="13" a="1"/>
  <c r="BP500" i="13"/>
  <c r="BP1400" i="13" a="1"/>
  <c r="BP501" i="13"/>
  <c r="BP1401" i="13" a="1"/>
  <c r="BP502" i="13"/>
  <c r="BP1402" i="13" a="1"/>
  <c r="BP503" i="13"/>
  <c r="BP1403" i="13" a="1"/>
  <c r="BP504" i="13"/>
  <c r="BP1404" i="13" a="1"/>
  <c r="BP505" i="13"/>
  <c r="BP1405" i="13" a="1"/>
  <c r="BP506" i="13"/>
  <c r="BP1406" i="13" a="1"/>
  <c r="BP507" i="13"/>
  <c r="BP1407" i="13" a="1"/>
  <c r="BP508" i="13"/>
  <c r="BP1408" i="13" a="1"/>
  <c r="BP509" i="13"/>
  <c r="BP1409" i="13" a="1"/>
  <c r="BP510" i="13"/>
  <c r="BP1410" i="13" a="1"/>
  <c r="BP1397" i="13"/>
  <c r="BP1398" i="13"/>
  <c r="BP1399" i="13"/>
  <c r="BP1400" i="13"/>
  <c r="BP1401" i="13"/>
  <c r="BP1402" i="13"/>
  <c r="BP1403" i="13"/>
  <c r="BP1404" i="13"/>
  <c r="BP1405" i="13"/>
  <c r="BP1406" i="13"/>
  <c r="BP1407" i="13"/>
  <c r="BP1408" i="13"/>
  <c r="BP1409" i="13"/>
  <c r="BP1410" i="13"/>
  <c r="BQ495" i="13"/>
  <c r="BQ496" i="13"/>
  <c r="BQ396" i="13"/>
  <c r="BQ397" i="13"/>
  <c r="BQ398" i="13"/>
  <c r="BQ399" i="13"/>
  <c r="BQ400" i="13"/>
  <c r="BQ401" i="13"/>
  <c r="BQ402" i="13"/>
  <c r="BQ403" i="13"/>
  <c r="BQ404" i="13"/>
  <c r="BQ405" i="13"/>
  <c r="BQ406" i="13"/>
  <c r="BQ407" i="13"/>
  <c r="BQ408" i="13"/>
  <c r="BQ409" i="13"/>
  <c r="BQ410" i="13"/>
  <c r="BQ411" i="13"/>
  <c r="BQ412" i="13"/>
  <c r="BQ413" i="13"/>
  <c r="BQ414" i="13"/>
  <c r="BQ415" i="13"/>
  <c r="BQ416" i="13"/>
  <c r="BQ417" i="13"/>
  <c r="BQ418" i="13"/>
  <c r="BQ419" i="13"/>
  <c r="BQ420" i="13"/>
  <c r="BQ421" i="13"/>
  <c r="BQ422" i="13"/>
  <c r="BQ423" i="13"/>
  <c r="BQ424" i="13"/>
  <c r="BQ425" i="13"/>
  <c r="BQ426" i="13"/>
  <c r="BQ427" i="13"/>
  <c r="BQ428" i="13"/>
  <c r="BQ429" i="13"/>
  <c r="BQ430" i="13"/>
  <c r="BQ431" i="13"/>
  <c r="BQ432" i="13"/>
  <c r="BQ433" i="13"/>
  <c r="BQ434" i="13"/>
  <c r="BQ435" i="13"/>
  <c r="BQ436" i="13"/>
  <c r="BQ437" i="13"/>
  <c r="BQ438" i="13"/>
  <c r="BQ439" i="13"/>
  <c r="BQ440" i="13"/>
  <c r="BQ441" i="13"/>
  <c r="BQ442" i="13"/>
  <c r="BQ443" i="13"/>
  <c r="BQ444" i="13"/>
  <c r="BQ445" i="13"/>
  <c r="BQ446" i="13"/>
  <c r="BQ447" i="13"/>
  <c r="BQ448" i="13"/>
  <c r="BQ449" i="13"/>
  <c r="BQ450" i="13"/>
  <c r="BQ451" i="13"/>
  <c r="BQ452" i="13"/>
  <c r="BQ453" i="13"/>
  <c r="BQ454" i="13"/>
  <c r="BQ455" i="13"/>
  <c r="BQ456" i="13"/>
  <c r="BQ457" i="13"/>
  <c r="BQ458" i="13"/>
  <c r="BQ459" i="13"/>
  <c r="BQ460" i="13"/>
  <c r="BQ461" i="13"/>
  <c r="BQ462" i="13"/>
  <c r="BQ463" i="13"/>
  <c r="BQ464" i="13"/>
  <c r="BQ465" i="13"/>
  <c r="BQ466" i="13"/>
  <c r="BQ467" i="13"/>
  <c r="BQ468" i="13"/>
  <c r="BQ469" i="13"/>
  <c r="BQ470" i="13"/>
  <c r="BQ471" i="13"/>
  <c r="BQ472" i="13"/>
  <c r="BQ473" i="13"/>
  <c r="BQ474" i="13"/>
  <c r="BQ475" i="13"/>
  <c r="BQ476" i="13"/>
  <c r="BQ477" i="13"/>
  <c r="BQ478" i="13"/>
  <c r="BQ479" i="13"/>
  <c r="BQ480" i="13"/>
  <c r="BQ481" i="13"/>
  <c r="BQ482" i="13"/>
  <c r="BQ483" i="13"/>
  <c r="BQ484" i="13"/>
  <c r="BQ485" i="13"/>
  <c r="BQ486" i="13"/>
  <c r="BQ487" i="13"/>
  <c r="BQ488" i="13"/>
  <c r="BQ489" i="13"/>
  <c r="BQ490" i="13"/>
  <c r="BQ491" i="13"/>
  <c r="BQ492" i="13"/>
  <c r="BQ493" i="13"/>
  <c r="BQ494" i="13"/>
  <c r="BQ1396" i="13" a="1"/>
  <c r="BQ1396" i="13"/>
  <c r="BQ497" i="13"/>
  <c r="BQ1397" i="13" a="1"/>
  <c r="BQ498" i="13"/>
  <c r="BQ1398" i="13" a="1"/>
  <c r="BQ499" i="13"/>
  <c r="BQ1399" i="13" a="1"/>
  <c r="BQ500" i="13"/>
  <c r="BQ1400" i="13" a="1"/>
  <c r="BQ501" i="13"/>
  <c r="BQ1401" i="13" a="1"/>
  <c r="BQ502" i="13"/>
  <c r="BQ1402" i="13" a="1"/>
  <c r="BQ503" i="13"/>
  <c r="BQ1403" i="13" a="1"/>
  <c r="BQ504" i="13"/>
  <c r="BQ1404" i="13" a="1"/>
  <c r="BQ505" i="13"/>
  <c r="BQ1405" i="13" a="1"/>
  <c r="BQ506" i="13"/>
  <c r="BQ1406" i="13" a="1"/>
  <c r="BQ507" i="13"/>
  <c r="BQ1407" i="13" a="1"/>
  <c r="BQ508" i="13"/>
  <c r="BQ1408" i="13" a="1"/>
  <c r="BQ509" i="13"/>
  <c r="BQ1409" i="13" a="1"/>
  <c r="BQ510" i="13"/>
  <c r="BQ1410" i="13" a="1"/>
  <c r="BQ1397" i="13"/>
  <c r="BQ1398" i="13"/>
  <c r="BQ1399" i="13"/>
  <c r="BQ1400" i="13"/>
  <c r="BQ1401" i="13"/>
  <c r="BQ1402" i="13"/>
  <c r="BQ1403" i="13"/>
  <c r="BQ1404" i="13"/>
  <c r="BQ1405" i="13"/>
  <c r="BQ1406" i="13"/>
  <c r="BQ1407" i="13"/>
  <c r="BQ1408" i="13"/>
  <c r="BQ1409" i="13"/>
  <c r="BQ1410" i="13"/>
  <c r="BR495" i="13"/>
  <c r="BR496" i="13"/>
  <c r="BR396" i="13"/>
  <c r="BR397" i="13"/>
  <c r="BR398" i="13"/>
  <c r="BR399" i="13"/>
  <c r="BR400" i="13"/>
  <c r="BR401" i="13"/>
  <c r="BR402" i="13"/>
  <c r="BR403" i="13"/>
  <c r="BR404" i="13"/>
  <c r="BR405" i="13"/>
  <c r="BR406" i="13"/>
  <c r="BR407" i="13"/>
  <c r="BR408" i="13"/>
  <c r="BR409" i="13"/>
  <c r="BR410" i="13"/>
  <c r="BR411" i="13"/>
  <c r="BR412" i="13"/>
  <c r="BR413" i="13"/>
  <c r="BR414" i="13"/>
  <c r="BR415" i="13"/>
  <c r="BR416" i="13"/>
  <c r="BR417" i="13"/>
  <c r="BR418" i="13"/>
  <c r="BR419" i="13"/>
  <c r="BR420" i="13"/>
  <c r="BR421" i="13"/>
  <c r="BR422" i="13"/>
  <c r="BR423" i="13"/>
  <c r="BR424" i="13"/>
  <c r="BR425" i="13"/>
  <c r="BR426" i="13"/>
  <c r="BR427" i="13"/>
  <c r="BR428" i="13"/>
  <c r="BR429" i="13"/>
  <c r="BR430" i="13"/>
  <c r="BR431" i="13"/>
  <c r="BR432" i="13"/>
  <c r="BR433" i="13"/>
  <c r="BR434" i="13"/>
  <c r="BR435" i="13"/>
  <c r="BR436" i="13"/>
  <c r="BR437" i="13"/>
  <c r="BR438" i="13"/>
  <c r="BR439" i="13"/>
  <c r="BR440" i="13"/>
  <c r="BR441" i="13"/>
  <c r="BR442" i="13"/>
  <c r="BR443" i="13"/>
  <c r="BR444" i="13"/>
  <c r="BR445" i="13"/>
  <c r="BR446" i="13"/>
  <c r="BR447" i="13"/>
  <c r="BR448" i="13"/>
  <c r="BR449" i="13"/>
  <c r="BR450" i="13"/>
  <c r="BR451" i="13"/>
  <c r="BR452" i="13"/>
  <c r="BR453" i="13"/>
  <c r="BR454" i="13"/>
  <c r="BR455" i="13"/>
  <c r="BR456" i="13"/>
  <c r="BR457" i="13"/>
  <c r="BR458" i="13"/>
  <c r="BR459" i="13"/>
  <c r="BR460" i="13"/>
  <c r="BR461" i="13"/>
  <c r="BR462" i="13"/>
  <c r="BR463" i="13"/>
  <c r="BR464" i="13"/>
  <c r="BR465" i="13"/>
  <c r="BR466" i="13"/>
  <c r="BR467" i="13"/>
  <c r="BR468" i="13"/>
  <c r="BR469" i="13"/>
  <c r="BR470" i="13"/>
  <c r="BR471" i="13"/>
  <c r="BR472" i="13"/>
  <c r="BR473" i="13"/>
  <c r="BR474" i="13"/>
  <c r="BR475" i="13"/>
  <c r="BR476" i="13"/>
  <c r="BR477" i="13"/>
  <c r="BR478" i="13"/>
  <c r="BR479" i="13"/>
  <c r="BR480" i="13"/>
  <c r="BR481" i="13"/>
  <c r="BR482" i="13"/>
  <c r="BR483" i="13"/>
  <c r="BR484" i="13"/>
  <c r="BR485" i="13"/>
  <c r="BR486" i="13"/>
  <c r="BR487" i="13"/>
  <c r="BR488" i="13"/>
  <c r="BR489" i="13"/>
  <c r="BR490" i="13"/>
  <c r="BR491" i="13"/>
  <c r="BR492" i="13"/>
  <c r="BR493" i="13"/>
  <c r="BR494" i="13"/>
  <c r="BR1396" i="13" a="1"/>
  <c r="BR1396" i="13"/>
  <c r="BR497" i="13"/>
  <c r="BR1397" i="13" a="1"/>
  <c r="BR498" i="13"/>
  <c r="BR1398" i="13" a="1"/>
  <c r="BR499" i="13"/>
  <c r="BR1399" i="13" a="1"/>
  <c r="BR500" i="13"/>
  <c r="BR1400" i="13" a="1"/>
  <c r="BR501" i="13"/>
  <c r="BR1401" i="13" a="1"/>
  <c r="BR502" i="13"/>
  <c r="BR1402" i="13" a="1"/>
  <c r="BR503" i="13"/>
  <c r="BR1403" i="13" a="1"/>
  <c r="BR504" i="13"/>
  <c r="BR1404" i="13" a="1"/>
  <c r="BR505" i="13"/>
  <c r="BR1405" i="13" a="1"/>
  <c r="BR506" i="13"/>
  <c r="BR1406" i="13" a="1"/>
  <c r="BR507" i="13"/>
  <c r="BR1407" i="13" a="1"/>
  <c r="BR508" i="13"/>
  <c r="BR1408" i="13" a="1"/>
  <c r="BR509" i="13"/>
  <c r="BR1409" i="13" a="1"/>
  <c r="BR510" i="13"/>
  <c r="BR1410" i="13" a="1"/>
  <c r="BR1397" i="13"/>
  <c r="BR1398" i="13"/>
  <c r="BR1399" i="13"/>
  <c r="BR1400" i="13"/>
  <c r="BR1401" i="13"/>
  <c r="BR1402" i="13"/>
  <c r="BR1403" i="13"/>
  <c r="BR1404" i="13"/>
  <c r="BR1405" i="13"/>
  <c r="BR1406" i="13"/>
  <c r="BR1407" i="13"/>
  <c r="BR1408" i="13"/>
  <c r="BR1409" i="13"/>
  <c r="BR1410" i="13"/>
  <c r="BS495" i="13"/>
  <c r="BS496" i="13"/>
  <c r="BS396" i="13"/>
  <c r="BS397" i="13"/>
  <c r="BS398" i="13"/>
  <c r="BS399" i="13"/>
  <c r="BS400" i="13"/>
  <c r="BS401" i="13"/>
  <c r="BS402" i="13"/>
  <c r="BS403" i="13"/>
  <c r="BS404" i="13"/>
  <c r="BS405" i="13"/>
  <c r="BS406" i="13"/>
  <c r="BS407" i="13"/>
  <c r="BS408" i="13"/>
  <c r="BS409" i="13"/>
  <c r="BS410" i="13"/>
  <c r="BS411" i="13"/>
  <c r="BS412" i="13"/>
  <c r="BS413" i="13"/>
  <c r="BS414" i="13"/>
  <c r="BS415" i="13"/>
  <c r="BS416" i="13"/>
  <c r="BS417" i="13"/>
  <c r="BS418" i="13"/>
  <c r="BS419" i="13"/>
  <c r="BS420" i="13"/>
  <c r="BS421" i="13"/>
  <c r="BS422" i="13"/>
  <c r="BS423" i="13"/>
  <c r="BS424" i="13"/>
  <c r="BS425" i="13"/>
  <c r="BS426" i="13"/>
  <c r="BS427" i="13"/>
  <c r="BS428" i="13"/>
  <c r="BS429" i="13"/>
  <c r="BS430" i="13"/>
  <c r="BS431" i="13"/>
  <c r="BS432" i="13"/>
  <c r="BS433" i="13"/>
  <c r="BS434" i="13"/>
  <c r="BS435" i="13"/>
  <c r="BS436" i="13"/>
  <c r="BS437" i="13"/>
  <c r="BS438" i="13"/>
  <c r="BS439" i="13"/>
  <c r="BS440" i="13"/>
  <c r="BS441" i="13"/>
  <c r="BS442" i="13"/>
  <c r="BS443" i="13"/>
  <c r="BS444" i="13"/>
  <c r="BS445" i="13"/>
  <c r="BS446" i="13"/>
  <c r="BS447" i="13"/>
  <c r="BS448" i="13"/>
  <c r="BS449" i="13"/>
  <c r="BS450" i="13"/>
  <c r="BS451" i="13"/>
  <c r="BS452" i="13"/>
  <c r="BS453" i="13"/>
  <c r="BS454" i="13"/>
  <c r="BS455" i="13"/>
  <c r="BS456" i="13"/>
  <c r="BS457" i="13"/>
  <c r="BS458" i="13"/>
  <c r="BS459" i="13"/>
  <c r="BS460" i="13"/>
  <c r="BS461" i="13"/>
  <c r="BS462" i="13"/>
  <c r="BS463" i="13"/>
  <c r="BS464" i="13"/>
  <c r="BS465" i="13"/>
  <c r="BS466" i="13"/>
  <c r="BS467" i="13"/>
  <c r="BS468" i="13"/>
  <c r="BS469" i="13"/>
  <c r="BS470" i="13"/>
  <c r="BS471" i="13"/>
  <c r="BS472" i="13"/>
  <c r="BS473" i="13"/>
  <c r="BS474" i="13"/>
  <c r="BS475" i="13"/>
  <c r="BS476" i="13"/>
  <c r="BS477" i="13"/>
  <c r="BS478" i="13"/>
  <c r="BS479" i="13"/>
  <c r="BS480" i="13"/>
  <c r="BS481" i="13"/>
  <c r="BS482" i="13"/>
  <c r="BS483" i="13"/>
  <c r="BS484" i="13"/>
  <c r="BS485" i="13"/>
  <c r="BS486" i="13"/>
  <c r="BS487" i="13"/>
  <c r="BS488" i="13"/>
  <c r="BS489" i="13"/>
  <c r="BS490" i="13"/>
  <c r="BS491" i="13"/>
  <c r="BS492" i="13"/>
  <c r="BS493" i="13"/>
  <c r="BS494" i="13"/>
  <c r="BS1396" i="13" a="1"/>
  <c r="BS1396" i="13"/>
  <c r="BS497" i="13"/>
  <c r="BS1397" i="13" a="1"/>
  <c r="BS498" i="13"/>
  <c r="BS1398" i="13" a="1"/>
  <c r="BS499" i="13"/>
  <c r="BS1399" i="13" a="1"/>
  <c r="BS500" i="13"/>
  <c r="BS1400" i="13" a="1"/>
  <c r="BS501" i="13"/>
  <c r="BS1401" i="13" a="1"/>
  <c r="BS502" i="13"/>
  <c r="BS1402" i="13" a="1"/>
  <c r="BS503" i="13"/>
  <c r="BS1403" i="13" a="1"/>
  <c r="BS504" i="13"/>
  <c r="BS1404" i="13" a="1"/>
  <c r="BS505" i="13"/>
  <c r="BS1405" i="13" a="1"/>
  <c r="BS506" i="13"/>
  <c r="BS1406" i="13" a="1"/>
  <c r="BS507" i="13"/>
  <c r="BS1407" i="13" a="1"/>
  <c r="BS508" i="13"/>
  <c r="BS1408" i="13" a="1"/>
  <c r="BS509" i="13"/>
  <c r="BS1409" i="13" a="1"/>
  <c r="BS510" i="13"/>
  <c r="BS1410" i="13" a="1"/>
  <c r="BS1397" i="13"/>
  <c r="BS1398" i="13"/>
  <c r="BS1399" i="13"/>
  <c r="BS1400" i="13"/>
  <c r="BS1401" i="13"/>
  <c r="BS1402" i="13"/>
  <c r="BS1403" i="13"/>
  <c r="BS1404" i="13"/>
  <c r="BS1405" i="13"/>
  <c r="BS1406" i="13"/>
  <c r="BS1407" i="13"/>
  <c r="BS1408" i="13"/>
  <c r="BS1409" i="13"/>
  <c r="BS1410" i="13"/>
  <c r="J96" i="13"/>
  <c r="X5" i="13"/>
  <c r="X6" i="13"/>
  <c r="X7" i="13"/>
  <c r="X8" i="13"/>
  <c r="X9" i="13"/>
  <c r="X10" i="13"/>
  <c r="X11" i="13"/>
  <c r="X12" i="13"/>
  <c r="X13" i="13"/>
  <c r="X14" i="13"/>
  <c r="X15" i="13"/>
  <c r="X16" i="13"/>
  <c r="X17" i="13"/>
  <c r="X18" i="13"/>
  <c r="X19" i="13"/>
  <c r="X20" i="13"/>
  <c r="X21" i="13"/>
  <c r="X22" i="13"/>
  <c r="X23" i="13"/>
  <c r="X24" i="13"/>
  <c r="X25" i="13"/>
  <c r="X26" i="13"/>
  <c r="X27" i="13"/>
  <c r="X28" i="13"/>
  <c r="X29" i="13"/>
  <c r="X30" i="13"/>
  <c r="X31" i="13"/>
  <c r="X32" i="13"/>
  <c r="X33" i="13"/>
  <c r="X34" i="13"/>
  <c r="X35" i="13"/>
  <c r="X36" i="13"/>
  <c r="X37" i="13"/>
  <c r="X38" i="13"/>
  <c r="X39" i="13"/>
  <c r="X40" i="13"/>
  <c r="X41" i="13"/>
  <c r="X42" i="13"/>
  <c r="X43" i="13"/>
  <c r="X44" i="13"/>
  <c r="X45" i="13"/>
  <c r="X46" i="13"/>
  <c r="X47" i="13"/>
  <c r="X48" i="13"/>
  <c r="X49" i="13"/>
  <c r="X50" i="13"/>
  <c r="X51" i="13"/>
  <c r="X52" i="13"/>
  <c r="X53" i="13"/>
  <c r="X54" i="13"/>
  <c r="X55" i="13"/>
  <c r="X56" i="13"/>
  <c r="X57" i="13"/>
  <c r="X58" i="13"/>
  <c r="X59" i="13"/>
  <c r="X60" i="13"/>
  <c r="X61" i="13"/>
  <c r="X62" i="13"/>
  <c r="X63" i="13"/>
  <c r="X64" i="13"/>
  <c r="X65" i="13"/>
  <c r="X66" i="13"/>
  <c r="X67" i="13"/>
  <c r="X68" i="13"/>
  <c r="X69" i="13"/>
  <c r="X70" i="13"/>
  <c r="X71" i="13"/>
  <c r="X72" i="13"/>
  <c r="X73" i="13"/>
  <c r="X74" i="13"/>
  <c r="X75" i="13"/>
  <c r="X76" i="13"/>
  <c r="X77" i="13"/>
  <c r="X78" i="13"/>
  <c r="X79" i="13"/>
  <c r="X80" i="13"/>
  <c r="X81" i="13"/>
  <c r="X212" i="13" a="1"/>
  <c r="X212" i="13"/>
  <c r="X362" i="13"/>
  <c r="X213" i="13" a="1"/>
  <c r="X213" i="13"/>
  <c r="X363" i="13"/>
  <c r="X214" i="13" a="1"/>
  <c r="X214" i="13"/>
  <c r="X364" i="13"/>
  <c r="X215" i="13" a="1"/>
  <c r="X215" i="13"/>
  <c r="X365" i="13"/>
  <c r="X216" i="13" a="1"/>
  <c r="X216" i="13"/>
  <c r="X366" i="13"/>
  <c r="X217" i="13" a="1"/>
  <c r="X217" i="13"/>
  <c r="X367" i="13"/>
  <c r="X218" i="13" a="1"/>
  <c r="X218" i="13"/>
  <c r="X368" i="13"/>
  <c r="X219" i="13" a="1"/>
  <c r="X219" i="13"/>
  <c r="X369" i="13"/>
  <c r="X220" i="13" a="1"/>
  <c r="X220" i="13"/>
  <c r="X370" i="13"/>
  <c r="X221" i="13" a="1"/>
  <c r="X221" i="13"/>
  <c r="X371" i="13"/>
  <c r="X222" i="13" a="1"/>
  <c r="X222" i="13"/>
  <c r="X372" i="13"/>
  <c r="X223" i="13" a="1"/>
  <c r="X223" i="13"/>
  <c r="X373" i="13"/>
  <c r="X224" i="13" a="1"/>
  <c r="X224" i="13"/>
  <c r="X374" i="13"/>
  <c r="X225" i="13" a="1"/>
  <c r="X225" i="13"/>
  <c r="X375" i="13"/>
  <c r="X226" i="13" a="1"/>
  <c r="X226" i="13"/>
  <c r="X376" i="13"/>
  <c r="X227" i="13" a="1"/>
  <c r="X227" i="13"/>
  <c r="X377" i="13"/>
  <c r="X228" i="13" a="1"/>
  <c r="X228" i="13"/>
  <c r="X378" i="13"/>
  <c r="X229" i="13" a="1"/>
  <c r="X229" i="13"/>
  <c r="X379" i="13"/>
  <c r="X230" i="13" a="1"/>
  <c r="X230" i="13"/>
  <c r="X380" i="13"/>
  <c r="X231" i="13" a="1"/>
  <c r="X231" i="13"/>
  <c r="X381" i="13"/>
  <c r="X232" i="13" a="1"/>
  <c r="X232" i="13"/>
  <c r="X382" i="13"/>
  <c r="X233" i="13" a="1"/>
  <c r="X233" i="13"/>
  <c r="X383" i="13"/>
  <c r="X234" i="13" a="1"/>
  <c r="X234" i="13"/>
  <c r="X384" i="13"/>
  <c r="X235" i="13" a="1"/>
  <c r="X235" i="13"/>
  <c r="X385" i="13"/>
  <c r="X236" i="13" a="1"/>
  <c r="X236" i="13"/>
  <c r="X386" i="13"/>
  <c r="X237" i="13" a="1"/>
  <c r="X237" i="13"/>
  <c r="X387" i="13"/>
  <c r="X238" i="13" a="1"/>
  <c r="X238" i="13"/>
  <c r="X388" i="13"/>
  <c r="X239" i="13" a="1"/>
  <c r="X239" i="13"/>
  <c r="X389" i="13"/>
  <c r="X240" i="13" a="1"/>
  <c r="X240" i="13"/>
  <c r="X390" i="13"/>
  <c r="X241" i="13" a="1"/>
  <c r="X241" i="13"/>
  <c r="X391" i="13"/>
  <c r="X242" i="13" a="1"/>
  <c r="X242" i="13"/>
  <c r="X392" i="13"/>
  <c r="I96" i="13"/>
  <c r="I98" i="13" a="1"/>
  <c r="I98" i="13"/>
  <c r="J98" i="13" a="1"/>
  <c r="J98" i="13"/>
  <c r="K96" i="13"/>
  <c r="K98" i="13" a="1"/>
  <c r="K98" i="13"/>
  <c r="I99" i="13" a="1"/>
  <c r="I99" i="13"/>
  <c r="J99" i="13" a="1"/>
  <c r="J99" i="13"/>
  <c r="K99" i="13" a="1"/>
  <c r="K99" i="13"/>
  <c r="I100" i="13" a="1"/>
  <c r="I100" i="13"/>
  <c r="J100" i="13" a="1"/>
  <c r="J100" i="13"/>
  <c r="K100" i="13" a="1"/>
  <c r="K100" i="13"/>
  <c r="I101" i="13" a="1"/>
  <c r="I101" i="13"/>
  <c r="J101" i="13" a="1"/>
  <c r="J101" i="13"/>
  <c r="K101" i="13" a="1"/>
  <c r="K101" i="13"/>
  <c r="I102" i="13" a="1"/>
  <c r="I102" i="13"/>
  <c r="J102" i="13" a="1"/>
  <c r="J102" i="13"/>
  <c r="K102" i="13" a="1"/>
  <c r="K102" i="13"/>
  <c r="I103" i="13" a="1"/>
  <c r="I103" i="13"/>
  <c r="J103" i="13" a="1"/>
  <c r="J103" i="13"/>
  <c r="K103" i="13" a="1"/>
  <c r="K103" i="13"/>
  <c r="I104" i="13" a="1"/>
  <c r="I104" i="13"/>
  <c r="J104" i="13" a="1"/>
  <c r="J104" i="13"/>
  <c r="K104" i="13" a="1"/>
  <c r="K104" i="13"/>
  <c r="I105" i="13" a="1"/>
  <c r="I105" i="13"/>
  <c r="J105" i="13" a="1"/>
  <c r="J105" i="13"/>
  <c r="K105" i="13" a="1"/>
  <c r="K105" i="13"/>
  <c r="I106" i="13" a="1"/>
  <c r="I106" i="13"/>
  <c r="J106" i="13" a="1"/>
  <c r="J106" i="13"/>
  <c r="K106" i="13" a="1"/>
  <c r="K106" i="13"/>
  <c r="I107" i="13" a="1"/>
  <c r="I107" i="13"/>
  <c r="J107" i="13" a="1"/>
  <c r="J107" i="13"/>
  <c r="K107" i="13" a="1"/>
  <c r="K107" i="13"/>
  <c r="I108" i="13" a="1"/>
  <c r="I108" i="13"/>
  <c r="J108" i="13" a="1"/>
  <c r="J108" i="13"/>
  <c r="K108" i="13" a="1"/>
  <c r="K108" i="13"/>
  <c r="I109" i="13" a="1"/>
  <c r="I109" i="13"/>
  <c r="J109" i="13" a="1"/>
  <c r="J109" i="13"/>
  <c r="K109" i="13" a="1"/>
  <c r="K109" i="13"/>
  <c r="I110" i="13" a="1"/>
  <c r="I110" i="13"/>
  <c r="J110" i="13" a="1"/>
  <c r="J110" i="13"/>
  <c r="K110" i="13" a="1"/>
  <c r="K110" i="13"/>
  <c r="I111" i="13" a="1"/>
  <c r="I111" i="13"/>
  <c r="J111" i="13" a="1"/>
  <c r="J111" i="13"/>
  <c r="K111" i="13" a="1"/>
  <c r="K111" i="13"/>
  <c r="I112" i="13" a="1"/>
  <c r="I112" i="13"/>
  <c r="J112" i="13" a="1"/>
  <c r="J112" i="13"/>
  <c r="K112" i="13" a="1"/>
  <c r="K112" i="13"/>
  <c r="I113" i="13" a="1"/>
  <c r="I113" i="13"/>
  <c r="J113" i="13" a="1"/>
  <c r="J113" i="13"/>
  <c r="K113" i="13" a="1"/>
  <c r="K113" i="13"/>
  <c r="I114" i="13" a="1"/>
  <c r="I114" i="13"/>
  <c r="J114" i="13" a="1"/>
  <c r="J114" i="13"/>
  <c r="K114" i="13" a="1"/>
  <c r="K114" i="13"/>
  <c r="I115" i="13" a="1"/>
  <c r="I115" i="13"/>
  <c r="J115" i="13" a="1"/>
  <c r="J115" i="13"/>
  <c r="K115" i="13" a="1"/>
  <c r="K115" i="13"/>
  <c r="I116" i="13" a="1"/>
  <c r="I116" i="13"/>
  <c r="J116" i="13" a="1"/>
  <c r="J116" i="13"/>
  <c r="K116" i="13" a="1"/>
  <c r="K116" i="13"/>
  <c r="I117" i="13" a="1"/>
  <c r="I117" i="13"/>
  <c r="J117" i="13" a="1"/>
  <c r="J117" i="13"/>
  <c r="K117" i="13" a="1"/>
  <c r="K117" i="13"/>
  <c r="I118" i="13" a="1"/>
  <c r="I118" i="13"/>
  <c r="J118" i="13" a="1"/>
  <c r="J118" i="13"/>
  <c r="K118" i="13" a="1"/>
  <c r="K118" i="13"/>
  <c r="I119" i="13" a="1"/>
  <c r="I119" i="13"/>
  <c r="J119" i="13" a="1"/>
  <c r="J119" i="13"/>
  <c r="K119" i="13" a="1"/>
  <c r="K119" i="13"/>
  <c r="I120" i="13" a="1"/>
  <c r="I120" i="13"/>
  <c r="J120" i="13" a="1"/>
  <c r="J120" i="13"/>
  <c r="K120" i="13" a="1"/>
  <c r="K120" i="13"/>
  <c r="I121" i="13" a="1"/>
  <c r="I121" i="13"/>
  <c r="J121" i="13" a="1"/>
  <c r="J121" i="13"/>
  <c r="K121" i="13" a="1"/>
  <c r="K121" i="13"/>
  <c r="I122" i="13" a="1"/>
  <c r="I122" i="13"/>
  <c r="J122" i="13" a="1"/>
  <c r="J122" i="13"/>
  <c r="K122" i="13" a="1"/>
  <c r="K122" i="13"/>
  <c r="I123" i="13" a="1"/>
  <c r="I123" i="13"/>
  <c r="J123" i="13" a="1"/>
  <c r="J123" i="13"/>
  <c r="K123" i="13" a="1"/>
  <c r="K123" i="13"/>
  <c r="I124" i="13" a="1"/>
  <c r="I124" i="13"/>
  <c r="J124" i="13" a="1"/>
  <c r="J124" i="13"/>
  <c r="K124" i="13" a="1"/>
  <c r="K124" i="13"/>
  <c r="I125" i="13" a="1"/>
  <c r="I125" i="13"/>
  <c r="J125" i="13" a="1"/>
  <c r="J125" i="13"/>
  <c r="K125" i="13" a="1"/>
  <c r="K125" i="13"/>
  <c r="I126" i="13" a="1"/>
  <c r="I126" i="13"/>
  <c r="J126" i="13" a="1"/>
  <c r="J126" i="13"/>
  <c r="K126" i="13" a="1"/>
  <c r="K126" i="13"/>
  <c r="I127" i="13" a="1"/>
  <c r="I127" i="13"/>
  <c r="J127" i="13" a="1"/>
  <c r="J127" i="13"/>
  <c r="K127" i="13" a="1"/>
  <c r="K127" i="13"/>
  <c r="I128" i="13" a="1"/>
  <c r="I128" i="13"/>
  <c r="J128" i="13" a="1"/>
  <c r="J128" i="13"/>
  <c r="K128" i="13" a="1"/>
  <c r="K128" i="13"/>
  <c r="I129" i="13" a="1"/>
  <c r="I129" i="13"/>
  <c r="J129" i="13" a="1"/>
  <c r="J129" i="13"/>
  <c r="K129" i="13" a="1"/>
  <c r="K129" i="13"/>
  <c r="I130" i="13" a="1"/>
  <c r="I130" i="13"/>
  <c r="J130" i="13" a="1"/>
  <c r="J130" i="13"/>
  <c r="K130" i="13" a="1"/>
  <c r="K130" i="13"/>
  <c r="I131" i="13" a="1"/>
  <c r="I131" i="13"/>
  <c r="J131" i="13" a="1"/>
  <c r="J131" i="13"/>
  <c r="K131" i="13" a="1"/>
  <c r="K131" i="13"/>
  <c r="I132" i="13" a="1"/>
  <c r="I132" i="13"/>
  <c r="J132" i="13" a="1"/>
  <c r="J132" i="13"/>
  <c r="K132" i="13" a="1"/>
  <c r="K132" i="13"/>
  <c r="I133" i="13" a="1"/>
  <c r="I133" i="13"/>
  <c r="J133" i="13" a="1"/>
  <c r="J133" i="13"/>
  <c r="K133" i="13" a="1"/>
  <c r="K133" i="13"/>
  <c r="I134" i="13" a="1"/>
  <c r="I134" i="13"/>
  <c r="J134" i="13" a="1"/>
  <c r="J134" i="13"/>
  <c r="K134" i="13" a="1"/>
  <c r="K134" i="13"/>
  <c r="I135" i="13" a="1"/>
  <c r="I135" i="13"/>
  <c r="J135" i="13" a="1"/>
  <c r="J135" i="13"/>
  <c r="K135" i="13" a="1"/>
  <c r="K135" i="13"/>
  <c r="I136" i="13" a="1"/>
  <c r="I136" i="13"/>
  <c r="J136" i="13" a="1"/>
  <c r="J136" i="13"/>
  <c r="K136" i="13" a="1"/>
  <c r="K136" i="13"/>
  <c r="I137" i="13" a="1"/>
  <c r="I137" i="13"/>
  <c r="J137" i="13" a="1"/>
  <c r="J137" i="13"/>
  <c r="K137" i="13" a="1"/>
  <c r="K137" i="13"/>
  <c r="I138" i="13" a="1"/>
  <c r="I138" i="13"/>
  <c r="J138" i="13" a="1"/>
  <c r="J138" i="13"/>
  <c r="K138" i="13" a="1"/>
  <c r="K138" i="13"/>
  <c r="I139" i="13" a="1"/>
  <c r="I139" i="13"/>
  <c r="J139" i="13" a="1"/>
  <c r="J139" i="13"/>
  <c r="K139" i="13" a="1"/>
  <c r="K139" i="13"/>
  <c r="I140" i="13" a="1"/>
  <c r="I140" i="13"/>
  <c r="J140" i="13" a="1"/>
  <c r="J140" i="13"/>
  <c r="K140" i="13" a="1"/>
  <c r="K140" i="13"/>
  <c r="I141" i="13" a="1"/>
  <c r="I141" i="13"/>
  <c r="J141" i="13" a="1"/>
  <c r="J141" i="13"/>
  <c r="K141" i="13" a="1"/>
  <c r="K141" i="13"/>
  <c r="I142" i="13" a="1"/>
  <c r="I142" i="13"/>
  <c r="J142" i="13" a="1"/>
  <c r="J142" i="13"/>
  <c r="K142" i="13" a="1"/>
  <c r="K142" i="13"/>
  <c r="I143" i="13" a="1"/>
  <c r="I143" i="13"/>
  <c r="J143" i="13" a="1"/>
  <c r="J143" i="13"/>
  <c r="K143" i="13" a="1"/>
  <c r="K143" i="13"/>
  <c r="I144" i="13" a="1"/>
  <c r="I144" i="13"/>
  <c r="J144" i="13" a="1"/>
  <c r="J144" i="13"/>
  <c r="K144" i="13" a="1"/>
  <c r="K144" i="13"/>
  <c r="I145" i="13" a="1"/>
  <c r="I145" i="13"/>
  <c r="J145" i="13" a="1"/>
  <c r="J145" i="13"/>
  <c r="K145" i="13" a="1"/>
  <c r="K145" i="13"/>
  <c r="I146" i="13" a="1"/>
  <c r="I146" i="13"/>
  <c r="J146" i="13" a="1"/>
  <c r="J146" i="13"/>
  <c r="K146" i="13" a="1"/>
  <c r="K146" i="13"/>
  <c r="I147" i="13" a="1"/>
  <c r="I147" i="13"/>
  <c r="J147" i="13" a="1"/>
  <c r="J147" i="13"/>
  <c r="K147" i="13" a="1"/>
  <c r="K147" i="13"/>
  <c r="I148" i="13" a="1"/>
  <c r="I148" i="13"/>
  <c r="J148" i="13" a="1"/>
  <c r="J148" i="13"/>
  <c r="K148" i="13" a="1"/>
  <c r="K148" i="13"/>
  <c r="I149" i="13" a="1"/>
  <c r="I149" i="13"/>
  <c r="J149" i="13" a="1"/>
  <c r="J149" i="13"/>
  <c r="K149" i="13" a="1"/>
  <c r="K149" i="13"/>
  <c r="I150" i="13" a="1"/>
  <c r="I150" i="13"/>
  <c r="J150" i="13" a="1"/>
  <c r="J150" i="13"/>
  <c r="K150" i="13" a="1"/>
  <c r="K150" i="13"/>
  <c r="I151" i="13" a="1"/>
  <c r="I151" i="13"/>
  <c r="J151" i="13" a="1"/>
  <c r="J151" i="13"/>
  <c r="K151" i="13" a="1"/>
  <c r="K151" i="13"/>
  <c r="I152" i="13" a="1"/>
  <c r="I152" i="13"/>
  <c r="J152" i="13" a="1"/>
  <c r="J152" i="13"/>
  <c r="K152" i="13" a="1"/>
  <c r="K152" i="13"/>
  <c r="I153" i="13" a="1"/>
  <c r="I153" i="13"/>
  <c r="J153" i="13" a="1"/>
  <c r="J153" i="13"/>
  <c r="K153" i="13" a="1"/>
  <c r="K153" i="13"/>
  <c r="I154" i="13" a="1"/>
  <c r="I154" i="13"/>
  <c r="J154" i="13" a="1"/>
  <c r="J154" i="13"/>
  <c r="K154" i="13" a="1"/>
  <c r="K154" i="13"/>
  <c r="I155" i="13" a="1"/>
  <c r="I155" i="13"/>
  <c r="J155" i="13" a="1"/>
  <c r="J155" i="13"/>
  <c r="K155" i="13" a="1"/>
  <c r="K155" i="13"/>
  <c r="I156" i="13" a="1"/>
  <c r="I156" i="13"/>
  <c r="J156" i="13" a="1"/>
  <c r="J156" i="13"/>
  <c r="K156" i="13" a="1"/>
  <c r="K156" i="13"/>
  <c r="I157" i="13" a="1"/>
  <c r="I157" i="13"/>
  <c r="J157" i="13" a="1"/>
  <c r="J157" i="13"/>
  <c r="K157" i="13" a="1"/>
  <c r="K157" i="13"/>
  <c r="I158" i="13" a="1"/>
  <c r="I158" i="13"/>
  <c r="J158" i="13" a="1"/>
  <c r="J158" i="13"/>
  <c r="K158" i="13" a="1"/>
  <c r="K158" i="13"/>
  <c r="I159" i="13" a="1"/>
  <c r="I159" i="13"/>
  <c r="J159" i="13" a="1"/>
  <c r="J159" i="13"/>
  <c r="K159" i="13" a="1"/>
  <c r="K159" i="13"/>
  <c r="I160" i="13" a="1"/>
  <c r="I160" i="13"/>
  <c r="J160" i="13" a="1"/>
  <c r="J160" i="13"/>
  <c r="K160" i="13" a="1"/>
  <c r="K160" i="13"/>
  <c r="I161" i="13" a="1"/>
  <c r="I161" i="13"/>
  <c r="J161" i="13" a="1"/>
  <c r="J161" i="13"/>
  <c r="K161" i="13" a="1"/>
  <c r="K161" i="13"/>
  <c r="I162" i="13" a="1"/>
  <c r="I162" i="13"/>
  <c r="J162" i="13" a="1"/>
  <c r="J162" i="13"/>
  <c r="K162" i="13" a="1"/>
  <c r="K162" i="13"/>
  <c r="I163" i="13" a="1"/>
  <c r="I163" i="13"/>
  <c r="J163" i="13" a="1"/>
  <c r="J163" i="13"/>
  <c r="K163" i="13" a="1"/>
  <c r="K163" i="13"/>
  <c r="I164" i="13" a="1"/>
  <c r="I164" i="13"/>
  <c r="J164" i="13" a="1"/>
  <c r="J164" i="13"/>
  <c r="K164" i="13" a="1"/>
  <c r="K164" i="13"/>
  <c r="I165" i="13" a="1"/>
  <c r="I165" i="13"/>
  <c r="J165" i="13" a="1"/>
  <c r="J165" i="13"/>
  <c r="K165" i="13" a="1"/>
  <c r="K165" i="13"/>
  <c r="I166" i="13" a="1"/>
  <c r="I166" i="13"/>
  <c r="J166" i="13" a="1"/>
  <c r="J166" i="13"/>
  <c r="K166" i="13" a="1"/>
  <c r="K166" i="13"/>
  <c r="I167" i="13" a="1"/>
  <c r="I167" i="13"/>
  <c r="J167" i="13" a="1"/>
  <c r="J167" i="13"/>
  <c r="K167" i="13" a="1"/>
  <c r="K167" i="13"/>
  <c r="I168" i="13" a="1"/>
  <c r="I168" i="13"/>
  <c r="J168" i="13" a="1"/>
  <c r="J168" i="13"/>
  <c r="K168" i="13" a="1"/>
  <c r="K168" i="13"/>
  <c r="I169" i="13" a="1"/>
  <c r="I169" i="13"/>
  <c r="J169" i="13" a="1"/>
  <c r="J169" i="13"/>
  <c r="K169" i="13" a="1"/>
  <c r="K169" i="13"/>
  <c r="I170" i="13" a="1"/>
  <c r="I170" i="13"/>
  <c r="J170" i="13" a="1"/>
  <c r="J170" i="13"/>
  <c r="K170" i="13" a="1"/>
  <c r="K170" i="13"/>
  <c r="I171" i="13" a="1"/>
  <c r="I171" i="13"/>
  <c r="J171" i="13" a="1"/>
  <c r="J171" i="13"/>
  <c r="K171" i="13" a="1"/>
  <c r="K171" i="13"/>
  <c r="I172" i="13" a="1"/>
  <c r="I172" i="13"/>
  <c r="J172" i="13" a="1"/>
  <c r="J172" i="13"/>
  <c r="K172" i="13" a="1"/>
  <c r="K172" i="13"/>
  <c r="I173" i="13" a="1"/>
  <c r="I173" i="13"/>
  <c r="J173" i="13" a="1"/>
  <c r="J173" i="13"/>
  <c r="K173" i="13" a="1"/>
  <c r="K173" i="13"/>
  <c r="I174" i="13" a="1"/>
  <c r="I174" i="13"/>
  <c r="J174" i="13" a="1"/>
  <c r="J174" i="13"/>
  <c r="K174" i="13" a="1"/>
  <c r="K174" i="13"/>
  <c r="I175" i="13" a="1"/>
  <c r="I175" i="13"/>
  <c r="J175" i="13" a="1"/>
  <c r="J175" i="13"/>
  <c r="K175" i="13" a="1"/>
  <c r="K175" i="13"/>
  <c r="I176" i="13" a="1"/>
  <c r="I176" i="13"/>
  <c r="J176" i="13" a="1"/>
  <c r="J176" i="13"/>
  <c r="K176" i="13" a="1"/>
  <c r="K176" i="13"/>
  <c r="I177" i="13" a="1"/>
  <c r="I177" i="13"/>
  <c r="J177" i="13" a="1"/>
  <c r="J177" i="13"/>
  <c r="K177" i="13" a="1"/>
  <c r="K177" i="13"/>
  <c r="I178" i="13" a="1"/>
  <c r="I178" i="13"/>
  <c r="J178" i="13" a="1"/>
  <c r="J178" i="13"/>
  <c r="K178" i="13" a="1"/>
  <c r="K178" i="13"/>
  <c r="I179" i="13" a="1"/>
  <c r="I179" i="13"/>
  <c r="J179" i="13" a="1"/>
  <c r="J179" i="13"/>
  <c r="K179" i="13" a="1"/>
  <c r="K179" i="13"/>
  <c r="I180" i="13" a="1"/>
  <c r="I180" i="13"/>
  <c r="J180" i="13" a="1"/>
  <c r="J180" i="13"/>
  <c r="K180" i="13" a="1"/>
  <c r="K180" i="13"/>
  <c r="I181" i="13" a="1"/>
  <c r="I181" i="13"/>
  <c r="J181" i="13" a="1"/>
  <c r="J181" i="13"/>
  <c r="K181" i="13" a="1"/>
  <c r="K181" i="13"/>
  <c r="I182" i="13" a="1"/>
  <c r="I182" i="13"/>
  <c r="J182" i="13" a="1"/>
  <c r="J182" i="13"/>
  <c r="K182" i="13" a="1"/>
  <c r="K182" i="13"/>
  <c r="I183" i="13" a="1"/>
  <c r="I183" i="13"/>
  <c r="J183" i="13" a="1"/>
  <c r="J183" i="13"/>
  <c r="K183" i="13" a="1"/>
  <c r="K183" i="13"/>
  <c r="I184" i="13" a="1"/>
  <c r="I184" i="13"/>
  <c r="J184" i="13" a="1"/>
  <c r="J184" i="13"/>
  <c r="K184" i="13" a="1"/>
  <c r="K184" i="13"/>
  <c r="I185" i="13" a="1"/>
  <c r="I185" i="13"/>
  <c r="J185" i="13" a="1"/>
  <c r="J185" i="13"/>
  <c r="K185" i="13" a="1"/>
  <c r="K185" i="13"/>
  <c r="I186" i="13" a="1"/>
  <c r="I186" i="13"/>
  <c r="J186" i="13" a="1"/>
  <c r="J186" i="13"/>
  <c r="K186" i="13" a="1"/>
  <c r="K186" i="13"/>
  <c r="I187" i="13" a="1"/>
  <c r="I187" i="13"/>
  <c r="J187" i="13" a="1"/>
  <c r="J187" i="13"/>
  <c r="K187" i="13" a="1"/>
  <c r="K187" i="13"/>
  <c r="I188" i="13" a="1"/>
  <c r="I188" i="13"/>
  <c r="J188" i="13" a="1"/>
  <c r="J188" i="13"/>
  <c r="K188" i="13" a="1"/>
  <c r="K188" i="13"/>
  <c r="I189" i="13" a="1"/>
  <c r="I189" i="13"/>
  <c r="J189" i="13" a="1"/>
  <c r="J189" i="13"/>
  <c r="K189" i="13" a="1"/>
  <c r="K189" i="13"/>
  <c r="I190" i="13" a="1"/>
  <c r="I190" i="13"/>
  <c r="J190" i="13" a="1"/>
  <c r="J190" i="13"/>
  <c r="K190" i="13" a="1"/>
  <c r="K190" i="13"/>
  <c r="I191" i="13" a="1"/>
  <c r="I191" i="13"/>
  <c r="J191" i="13" a="1"/>
  <c r="J191" i="13"/>
  <c r="K191" i="13" a="1"/>
  <c r="K191" i="13"/>
  <c r="I192" i="13" a="1"/>
  <c r="I192" i="13"/>
  <c r="J192" i="13" a="1"/>
  <c r="J192" i="13"/>
  <c r="K192" i="13" a="1"/>
  <c r="K192" i="13"/>
  <c r="I193" i="13" a="1"/>
  <c r="I193" i="13"/>
  <c r="J193" i="13" a="1"/>
  <c r="J193" i="13"/>
  <c r="K193" i="13" a="1"/>
  <c r="K193" i="13"/>
  <c r="I194" i="13" a="1"/>
  <c r="I194" i="13"/>
  <c r="J194" i="13" a="1"/>
  <c r="J194" i="13"/>
  <c r="K194" i="13" a="1"/>
  <c r="K194" i="13"/>
  <c r="I195" i="13" a="1"/>
  <c r="I195" i="13"/>
  <c r="J195" i="13" a="1"/>
  <c r="J195" i="13"/>
  <c r="K195" i="13" a="1"/>
  <c r="K195" i="13"/>
  <c r="I196" i="13" a="1"/>
  <c r="I196" i="13"/>
  <c r="K196" i="13" a="1"/>
  <c r="K196" i="13"/>
  <c r="I197" i="13" a="1"/>
  <c r="I197" i="13"/>
  <c r="K197" i="13" a="1"/>
  <c r="K197" i="13"/>
  <c r="I198" i="13" a="1"/>
  <c r="I198" i="13"/>
  <c r="K198" i="13" a="1"/>
  <c r="K198" i="13"/>
  <c r="I199" i="13" a="1"/>
  <c r="I199" i="13"/>
  <c r="K199" i="13" a="1"/>
  <c r="K199" i="13"/>
  <c r="I200" i="13" a="1"/>
  <c r="I200" i="13"/>
  <c r="K200" i="13" a="1"/>
  <c r="K200" i="13"/>
  <c r="I201" i="13" a="1"/>
  <c r="I201" i="13"/>
  <c r="K201" i="13" a="1"/>
  <c r="K201" i="13"/>
  <c r="I202" i="13" a="1"/>
  <c r="I202" i="13"/>
  <c r="K202" i="13" a="1"/>
  <c r="K202" i="13"/>
  <c r="I203" i="13" a="1"/>
  <c r="I203" i="13"/>
  <c r="K203" i="13" a="1"/>
  <c r="K203" i="13"/>
  <c r="I204" i="13" a="1"/>
  <c r="I204" i="13"/>
  <c r="K204" i="13" a="1"/>
  <c r="K204" i="13"/>
  <c r="I205" i="13" a="1"/>
  <c r="I205" i="13"/>
  <c r="K205" i="13" a="1"/>
  <c r="K205" i="13"/>
  <c r="I206" i="13" a="1"/>
  <c r="I206" i="13"/>
  <c r="K206" i="13" a="1"/>
  <c r="K206" i="13"/>
  <c r="I207" i="13" a="1"/>
  <c r="I207" i="13"/>
  <c r="K207" i="13" a="1"/>
  <c r="K207" i="13"/>
  <c r="I208" i="13" a="1"/>
  <c r="I208" i="13"/>
  <c r="K208" i="13" a="1"/>
  <c r="K208" i="13"/>
  <c r="I209" i="13" a="1"/>
  <c r="I209" i="13"/>
  <c r="K209" i="13" a="1"/>
  <c r="K209" i="13"/>
  <c r="I210" i="13" a="1"/>
  <c r="I210" i="13"/>
  <c r="K210" i="13" a="1"/>
  <c r="K210" i="13"/>
  <c r="I211" i="13" a="1"/>
  <c r="I211" i="13"/>
  <c r="K211" i="13" a="1"/>
  <c r="K211" i="13"/>
  <c r="I212" i="13" a="1"/>
  <c r="I212" i="13"/>
  <c r="K212" i="13" a="1"/>
  <c r="K212" i="13"/>
  <c r="I213" i="13" a="1"/>
  <c r="I213" i="13"/>
  <c r="K213" i="13" a="1"/>
  <c r="K213" i="13"/>
  <c r="I214" i="13" a="1"/>
  <c r="I214" i="13"/>
  <c r="K214" i="13" a="1"/>
  <c r="K214" i="13"/>
  <c r="I215" i="13" a="1"/>
  <c r="I215" i="13"/>
  <c r="K215" i="13" a="1"/>
  <c r="K215" i="13"/>
  <c r="I216" i="13" a="1"/>
  <c r="I216" i="13"/>
  <c r="K216" i="13" a="1"/>
  <c r="K216" i="13"/>
  <c r="I217" i="13" a="1"/>
  <c r="I217" i="13"/>
  <c r="K217" i="13" a="1"/>
  <c r="K217" i="13"/>
  <c r="I218" i="13" a="1"/>
  <c r="I218" i="13"/>
  <c r="K218" i="13" a="1"/>
  <c r="K218" i="13"/>
  <c r="I219" i="13" a="1"/>
  <c r="I219" i="13"/>
  <c r="K219" i="13" a="1"/>
  <c r="K219" i="13"/>
  <c r="I220" i="13" a="1"/>
  <c r="I220" i="13"/>
  <c r="K220" i="13" a="1"/>
  <c r="K220" i="13"/>
  <c r="I221" i="13" a="1"/>
  <c r="I221" i="13"/>
  <c r="K221" i="13" a="1"/>
  <c r="K221" i="13"/>
  <c r="I222" i="13" a="1"/>
  <c r="I222" i="13"/>
  <c r="K222" i="13" a="1"/>
  <c r="K222" i="13"/>
  <c r="I223" i="13" a="1"/>
  <c r="I223" i="13"/>
  <c r="K223" i="13" a="1"/>
  <c r="K223" i="13"/>
  <c r="I224" i="13" a="1"/>
  <c r="I224" i="13"/>
  <c r="K224" i="13" a="1"/>
  <c r="K224" i="13"/>
  <c r="I225" i="13" a="1"/>
  <c r="I225" i="13"/>
  <c r="K225" i="13" a="1"/>
  <c r="K225" i="13"/>
  <c r="I226" i="13" a="1"/>
  <c r="I226" i="13"/>
  <c r="K226" i="13" a="1"/>
  <c r="K226" i="13"/>
  <c r="I227" i="13" a="1"/>
  <c r="I227" i="13"/>
  <c r="K227" i="13" a="1"/>
  <c r="K227" i="13"/>
  <c r="I228" i="13" a="1"/>
  <c r="I228" i="13"/>
  <c r="K228" i="13" a="1"/>
  <c r="K228" i="13"/>
  <c r="I229" i="13" a="1"/>
  <c r="I229" i="13"/>
  <c r="K229" i="13" a="1"/>
  <c r="K229" i="13"/>
  <c r="I230" i="13" a="1"/>
  <c r="I230" i="13"/>
  <c r="K230" i="13" a="1"/>
  <c r="K230" i="13"/>
  <c r="I231" i="13" a="1"/>
  <c r="I231" i="13"/>
  <c r="K231" i="13" a="1"/>
  <c r="K231" i="13"/>
  <c r="I232" i="13" a="1"/>
  <c r="I232" i="13"/>
  <c r="K232" i="13" a="1"/>
  <c r="K232" i="13"/>
  <c r="I233" i="13" a="1"/>
  <c r="I233" i="13"/>
  <c r="K233" i="13" a="1"/>
  <c r="K233" i="13"/>
  <c r="I234" i="13" a="1"/>
  <c r="I234" i="13"/>
  <c r="K234" i="13" a="1"/>
  <c r="K234" i="13"/>
  <c r="I235" i="13" a="1"/>
  <c r="I235" i="13"/>
  <c r="K235" i="13" a="1"/>
  <c r="K235" i="13"/>
  <c r="I236" i="13" a="1"/>
  <c r="I236" i="13"/>
  <c r="K236" i="13" a="1"/>
  <c r="K236" i="13"/>
  <c r="I237" i="13" a="1"/>
  <c r="I237" i="13"/>
  <c r="K237" i="13" a="1"/>
  <c r="K237" i="13"/>
  <c r="I238" i="13" a="1"/>
  <c r="I238" i="13"/>
  <c r="K238" i="13" a="1"/>
  <c r="K238" i="13"/>
  <c r="I239" i="13" a="1"/>
  <c r="I239" i="13"/>
  <c r="K239" i="13" a="1"/>
  <c r="K239" i="13"/>
  <c r="I240" i="13" a="1"/>
  <c r="I240" i="13"/>
  <c r="K240" i="13" a="1"/>
  <c r="K240" i="13"/>
  <c r="I241" i="13" a="1"/>
  <c r="I241" i="13"/>
  <c r="K241" i="13" a="1"/>
  <c r="K241" i="13"/>
  <c r="I242" i="13" a="1"/>
  <c r="I242" i="13"/>
  <c r="K242" i="13" a="1"/>
  <c r="K242" i="13"/>
  <c r="I243" i="13" a="1"/>
  <c r="I243" i="13"/>
  <c r="J243" i="13" a="1"/>
  <c r="J243" i="13"/>
  <c r="K243" i="13" a="1"/>
  <c r="K243" i="13"/>
  <c r="K97" i="13" a="1"/>
  <c r="K97" i="13"/>
  <c r="I97" i="13" a="1"/>
  <c r="I97" i="13"/>
  <c r="E90" i="14"/>
  <c r="F90" i="14"/>
  <c r="G90" i="14"/>
  <c r="H90" i="14"/>
  <c r="I90" i="14"/>
  <c r="Q90" i="14"/>
  <c r="R90" i="14"/>
  <c r="S90" i="14"/>
  <c r="T90" i="14"/>
  <c r="U90" i="14"/>
  <c r="G98" i="13" a="1"/>
  <c r="G98" i="13"/>
  <c r="I248" i="13"/>
  <c r="J248" i="13"/>
  <c r="K248" i="13"/>
  <c r="G99" i="13" a="1"/>
  <c r="G99" i="13"/>
  <c r="I249" i="13"/>
  <c r="J249" i="13"/>
  <c r="K249" i="13"/>
  <c r="G100" i="13" a="1"/>
  <c r="G100" i="13"/>
  <c r="I250" i="13"/>
  <c r="J250" i="13"/>
  <c r="K250" i="13"/>
  <c r="G101" i="13" a="1"/>
  <c r="G101" i="13"/>
  <c r="I251" i="13"/>
  <c r="J251" i="13"/>
  <c r="K251" i="13"/>
  <c r="G102" i="13" a="1"/>
  <c r="G102" i="13"/>
  <c r="I252" i="13"/>
  <c r="J252" i="13"/>
  <c r="K252" i="13"/>
  <c r="G103" i="13" a="1"/>
  <c r="G103" i="13"/>
  <c r="I253" i="13"/>
  <c r="J253" i="13"/>
  <c r="K253" i="13"/>
  <c r="G104" i="13" a="1"/>
  <c r="G104" i="13"/>
  <c r="I254" i="13"/>
  <c r="J254" i="13"/>
  <c r="K254" i="13"/>
  <c r="G105" i="13" a="1"/>
  <c r="G105" i="13"/>
  <c r="I255" i="13"/>
  <c r="J255" i="13"/>
  <c r="K255" i="13"/>
  <c r="G106" i="13" a="1"/>
  <c r="G106" i="13"/>
  <c r="I256" i="13"/>
  <c r="J256" i="13"/>
  <c r="K256" i="13"/>
  <c r="G107" i="13" a="1"/>
  <c r="G107" i="13"/>
  <c r="I257" i="13"/>
  <c r="J257" i="13"/>
  <c r="K257" i="13"/>
  <c r="G108" i="13" a="1"/>
  <c r="G108" i="13"/>
  <c r="I258" i="13"/>
  <c r="J258" i="13"/>
  <c r="K258" i="13"/>
  <c r="G109" i="13" a="1"/>
  <c r="G109" i="13"/>
  <c r="I259" i="13"/>
  <c r="J259" i="13"/>
  <c r="K259" i="13"/>
  <c r="G110" i="13" a="1"/>
  <c r="G110" i="13"/>
  <c r="I260" i="13"/>
  <c r="J260" i="13"/>
  <c r="K260" i="13"/>
  <c r="G111" i="13" a="1"/>
  <c r="G111" i="13"/>
  <c r="I261" i="13"/>
  <c r="J261" i="13"/>
  <c r="K261" i="13"/>
  <c r="G112" i="13" a="1"/>
  <c r="G112" i="13"/>
  <c r="I262" i="13"/>
  <c r="J262" i="13"/>
  <c r="K262" i="13"/>
  <c r="G113" i="13" a="1"/>
  <c r="G113" i="13"/>
  <c r="I263" i="13"/>
  <c r="J263" i="13"/>
  <c r="K263" i="13"/>
  <c r="G114" i="13" a="1"/>
  <c r="G114" i="13"/>
  <c r="I264" i="13"/>
  <c r="J264" i="13"/>
  <c r="K264" i="13"/>
  <c r="G115" i="13" a="1"/>
  <c r="G115" i="13"/>
  <c r="I265" i="13"/>
  <c r="J265" i="13"/>
  <c r="K265" i="13"/>
  <c r="G116" i="13" a="1"/>
  <c r="G116" i="13"/>
  <c r="I266" i="13"/>
  <c r="J266" i="13"/>
  <c r="K266" i="13"/>
  <c r="G117" i="13" a="1"/>
  <c r="G117" i="13"/>
  <c r="I267" i="13"/>
  <c r="J267" i="13"/>
  <c r="K267" i="13"/>
  <c r="G118" i="13" a="1"/>
  <c r="G118" i="13"/>
  <c r="I268" i="13"/>
  <c r="J268" i="13"/>
  <c r="K268" i="13"/>
  <c r="G119" i="13" a="1"/>
  <c r="G119" i="13"/>
  <c r="I269" i="13"/>
  <c r="J269" i="13"/>
  <c r="K269" i="13"/>
  <c r="G120" i="13" a="1"/>
  <c r="G120" i="13"/>
  <c r="I270" i="13"/>
  <c r="J270" i="13"/>
  <c r="K270" i="13"/>
  <c r="G121" i="13" a="1"/>
  <c r="G121" i="13"/>
  <c r="I271" i="13"/>
  <c r="J271" i="13"/>
  <c r="K271" i="13"/>
  <c r="G122" i="13" a="1"/>
  <c r="G122" i="13"/>
  <c r="I272" i="13"/>
  <c r="J272" i="13"/>
  <c r="K272" i="13"/>
  <c r="G123" i="13" a="1"/>
  <c r="G123" i="13"/>
  <c r="I273" i="13"/>
  <c r="J273" i="13"/>
  <c r="K273" i="13"/>
  <c r="G124" i="13" a="1"/>
  <c r="G124" i="13"/>
  <c r="I274" i="13"/>
  <c r="J274" i="13"/>
  <c r="K274" i="13"/>
  <c r="G125" i="13" a="1"/>
  <c r="G125" i="13"/>
  <c r="I275" i="13"/>
  <c r="J275" i="13"/>
  <c r="K275" i="13"/>
  <c r="G126" i="13" a="1"/>
  <c r="G126" i="13"/>
  <c r="I276" i="13"/>
  <c r="J276" i="13"/>
  <c r="K276" i="13"/>
  <c r="G127" i="13" a="1"/>
  <c r="G127" i="13"/>
  <c r="I277" i="13"/>
  <c r="J277" i="13"/>
  <c r="K277" i="13"/>
  <c r="G128" i="13" a="1"/>
  <c r="G128" i="13"/>
  <c r="I278" i="13"/>
  <c r="J278" i="13"/>
  <c r="K278" i="13"/>
  <c r="G129" i="13" a="1"/>
  <c r="G129" i="13"/>
  <c r="I279" i="13"/>
  <c r="J279" i="13"/>
  <c r="K279" i="13"/>
  <c r="G130" i="13" a="1"/>
  <c r="G130" i="13"/>
  <c r="I280" i="13"/>
  <c r="J280" i="13"/>
  <c r="K280" i="13"/>
  <c r="G131" i="13" a="1"/>
  <c r="G131" i="13"/>
  <c r="I281" i="13"/>
  <c r="J281" i="13"/>
  <c r="K281" i="13"/>
  <c r="G132" i="13" a="1"/>
  <c r="G132" i="13"/>
  <c r="I282" i="13"/>
  <c r="J282" i="13"/>
  <c r="K282" i="13"/>
  <c r="G133" i="13" a="1"/>
  <c r="G133" i="13"/>
  <c r="I283" i="13"/>
  <c r="J283" i="13"/>
  <c r="K283" i="13"/>
  <c r="G134" i="13" a="1"/>
  <c r="G134" i="13"/>
  <c r="I284" i="13"/>
  <c r="J284" i="13"/>
  <c r="K284" i="13"/>
  <c r="G135" i="13" a="1"/>
  <c r="G135" i="13"/>
  <c r="I285" i="13"/>
  <c r="J285" i="13"/>
  <c r="K285" i="13"/>
  <c r="G136" i="13" a="1"/>
  <c r="G136" i="13"/>
  <c r="I286" i="13"/>
  <c r="J286" i="13"/>
  <c r="K286" i="13"/>
  <c r="G137" i="13" a="1"/>
  <c r="G137" i="13"/>
  <c r="I287" i="13"/>
  <c r="J287" i="13"/>
  <c r="K287" i="13"/>
  <c r="G138" i="13" a="1"/>
  <c r="G138" i="13"/>
  <c r="I288" i="13"/>
  <c r="J288" i="13"/>
  <c r="K288" i="13"/>
  <c r="G139" i="13" a="1"/>
  <c r="G139" i="13"/>
  <c r="I289" i="13"/>
  <c r="J289" i="13"/>
  <c r="K289" i="13"/>
  <c r="G140" i="13" a="1"/>
  <c r="G140" i="13"/>
  <c r="I290" i="13"/>
  <c r="J290" i="13"/>
  <c r="K290" i="13"/>
  <c r="G141" i="13" a="1"/>
  <c r="G141" i="13"/>
  <c r="I291" i="13"/>
  <c r="J291" i="13"/>
  <c r="K291" i="13"/>
  <c r="G142" i="13" a="1"/>
  <c r="G142" i="13"/>
  <c r="I292" i="13"/>
  <c r="J292" i="13"/>
  <c r="K292" i="13"/>
  <c r="G143" i="13" a="1"/>
  <c r="G143" i="13"/>
  <c r="I293" i="13"/>
  <c r="J293" i="13"/>
  <c r="K293" i="13"/>
  <c r="G144" i="13" a="1"/>
  <c r="G144" i="13"/>
  <c r="I294" i="13"/>
  <c r="J294" i="13"/>
  <c r="K294" i="13"/>
  <c r="G145" i="13" a="1"/>
  <c r="G145" i="13"/>
  <c r="I295" i="13"/>
  <c r="J295" i="13"/>
  <c r="K295" i="13"/>
  <c r="G146" i="13" a="1"/>
  <c r="G146" i="13"/>
  <c r="I296" i="13"/>
  <c r="J296" i="13"/>
  <c r="K296" i="13"/>
  <c r="G147" i="13" a="1"/>
  <c r="G147" i="13"/>
  <c r="I297" i="13"/>
  <c r="J297" i="13"/>
  <c r="K297" i="13"/>
  <c r="G148" i="13" a="1"/>
  <c r="G148" i="13"/>
  <c r="I298" i="13"/>
  <c r="J298" i="13"/>
  <c r="K298" i="13"/>
  <c r="G149" i="13" a="1"/>
  <c r="G149" i="13"/>
  <c r="I299" i="13"/>
  <c r="J299" i="13"/>
  <c r="K299" i="13"/>
  <c r="G150" i="13" a="1"/>
  <c r="G150" i="13"/>
  <c r="I300" i="13"/>
  <c r="J300" i="13"/>
  <c r="K300" i="13"/>
  <c r="G151" i="13" a="1"/>
  <c r="G151" i="13"/>
  <c r="I301" i="13"/>
  <c r="J301" i="13"/>
  <c r="K301" i="13"/>
  <c r="G152" i="13" a="1"/>
  <c r="G152" i="13"/>
  <c r="I302" i="13"/>
  <c r="J302" i="13"/>
  <c r="K302" i="13"/>
  <c r="G153" i="13" a="1"/>
  <c r="G153" i="13"/>
  <c r="I303" i="13"/>
  <c r="J303" i="13"/>
  <c r="K303" i="13"/>
  <c r="G154" i="13" a="1"/>
  <c r="G154" i="13"/>
  <c r="I304" i="13"/>
  <c r="J304" i="13"/>
  <c r="K304" i="13"/>
  <c r="G155" i="13" a="1"/>
  <c r="G155" i="13"/>
  <c r="I305" i="13"/>
  <c r="J305" i="13"/>
  <c r="K305" i="13"/>
  <c r="G156" i="13" a="1"/>
  <c r="G156" i="13"/>
  <c r="I306" i="13"/>
  <c r="J306" i="13"/>
  <c r="K306" i="13"/>
  <c r="G157" i="13" a="1"/>
  <c r="G157" i="13"/>
  <c r="I307" i="13"/>
  <c r="J307" i="13"/>
  <c r="K307" i="13"/>
  <c r="G158" i="13" a="1"/>
  <c r="G158" i="13"/>
  <c r="I308" i="13"/>
  <c r="J308" i="13"/>
  <c r="K308" i="13"/>
  <c r="G159" i="13" a="1"/>
  <c r="G159" i="13"/>
  <c r="I309" i="13"/>
  <c r="J309" i="13"/>
  <c r="K309" i="13"/>
  <c r="G160" i="13" a="1"/>
  <c r="G160" i="13"/>
  <c r="I310" i="13"/>
  <c r="J310" i="13"/>
  <c r="K310" i="13"/>
  <c r="G161" i="13" a="1"/>
  <c r="G161" i="13"/>
  <c r="I311" i="13"/>
  <c r="J311" i="13"/>
  <c r="K311" i="13"/>
  <c r="G162" i="13" a="1"/>
  <c r="G162" i="13"/>
  <c r="I312" i="13"/>
  <c r="J312" i="13"/>
  <c r="K312" i="13"/>
  <c r="G163" i="13" a="1"/>
  <c r="G163" i="13"/>
  <c r="I313" i="13"/>
  <c r="J313" i="13"/>
  <c r="K313" i="13"/>
  <c r="G164" i="13" a="1"/>
  <c r="G164" i="13"/>
  <c r="I314" i="13"/>
  <c r="J314" i="13"/>
  <c r="K314" i="13"/>
  <c r="G165" i="13" a="1"/>
  <c r="G165" i="13"/>
  <c r="I315" i="13"/>
  <c r="J315" i="13"/>
  <c r="K315" i="13"/>
  <c r="G166" i="13" a="1"/>
  <c r="G166" i="13"/>
  <c r="I316" i="13"/>
  <c r="J316" i="13"/>
  <c r="K316" i="13"/>
  <c r="G167" i="13" a="1"/>
  <c r="G167" i="13"/>
  <c r="I317" i="13"/>
  <c r="J317" i="13"/>
  <c r="K317" i="13"/>
  <c r="G168" i="13" a="1"/>
  <c r="G168" i="13"/>
  <c r="I318" i="13"/>
  <c r="J318" i="13"/>
  <c r="K318" i="13"/>
  <c r="G169" i="13" a="1"/>
  <c r="G169" i="13"/>
  <c r="I319" i="13"/>
  <c r="J319" i="13"/>
  <c r="K319" i="13"/>
  <c r="G170" i="13" a="1"/>
  <c r="G170" i="13"/>
  <c r="I320" i="13"/>
  <c r="J320" i="13"/>
  <c r="K320" i="13"/>
  <c r="G171" i="13" a="1"/>
  <c r="G171" i="13"/>
  <c r="I321" i="13"/>
  <c r="J321" i="13"/>
  <c r="K321" i="13"/>
  <c r="G172" i="13" a="1"/>
  <c r="G172" i="13"/>
  <c r="I322" i="13"/>
  <c r="J322" i="13"/>
  <c r="K322" i="13"/>
  <c r="G173" i="13" a="1"/>
  <c r="G173" i="13"/>
  <c r="I323" i="13"/>
  <c r="J323" i="13"/>
  <c r="K323" i="13"/>
  <c r="G174" i="13" a="1"/>
  <c r="G174" i="13"/>
  <c r="I324" i="13"/>
  <c r="J324" i="13"/>
  <c r="K324" i="13"/>
  <c r="G175" i="13" a="1"/>
  <c r="G175" i="13"/>
  <c r="I325" i="13"/>
  <c r="J325" i="13"/>
  <c r="K325" i="13"/>
  <c r="G176" i="13" a="1"/>
  <c r="G176" i="13"/>
  <c r="I326" i="13"/>
  <c r="J326" i="13"/>
  <c r="K326" i="13"/>
  <c r="G177" i="13" a="1"/>
  <c r="G177" i="13"/>
  <c r="I327" i="13"/>
  <c r="J327" i="13"/>
  <c r="K327" i="13"/>
  <c r="G178" i="13" a="1"/>
  <c r="G178" i="13"/>
  <c r="I328" i="13"/>
  <c r="J328" i="13"/>
  <c r="K328" i="13"/>
  <c r="G179" i="13" a="1"/>
  <c r="G179" i="13"/>
  <c r="I329" i="13"/>
  <c r="J329" i="13"/>
  <c r="K329" i="13"/>
  <c r="G180" i="13" a="1"/>
  <c r="G180" i="13"/>
  <c r="I330" i="13"/>
  <c r="J330" i="13"/>
  <c r="K330" i="13"/>
  <c r="G181" i="13" a="1"/>
  <c r="G181" i="13"/>
  <c r="I331" i="13"/>
  <c r="J331" i="13"/>
  <c r="K331" i="13"/>
  <c r="G182" i="13" a="1"/>
  <c r="G182" i="13"/>
  <c r="I332" i="13"/>
  <c r="J332" i="13"/>
  <c r="K332" i="13"/>
  <c r="G183" i="13" a="1"/>
  <c r="G183" i="13"/>
  <c r="I333" i="13"/>
  <c r="J333" i="13"/>
  <c r="K333" i="13"/>
  <c r="G184" i="13" a="1"/>
  <c r="G184" i="13"/>
  <c r="I334" i="13"/>
  <c r="J334" i="13"/>
  <c r="K334" i="13"/>
  <c r="G185" i="13" a="1"/>
  <c r="G185" i="13"/>
  <c r="I335" i="13"/>
  <c r="J335" i="13"/>
  <c r="K335" i="13"/>
  <c r="G186" i="13" a="1"/>
  <c r="G186" i="13"/>
  <c r="I336" i="13"/>
  <c r="J336" i="13"/>
  <c r="K336" i="13"/>
  <c r="G187" i="13" a="1"/>
  <c r="G187" i="13"/>
  <c r="I337" i="13"/>
  <c r="J337" i="13"/>
  <c r="K337" i="13"/>
  <c r="G188" i="13" a="1"/>
  <c r="G188" i="13"/>
  <c r="I338" i="13"/>
  <c r="J338" i="13"/>
  <c r="K338" i="13"/>
  <c r="G189" i="13" a="1"/>
  <c r="G189" i="13"/>
  <c r="I339" i="13"/>
  <c r="J339" i="13"/>
  <c r="K339" i="13"/>
  <c r="G190" i="13" a="1"/>
  <c r="G190" i="13"/>
  <c r="I340" i="13"/>
  <c r="J340" i="13"/>
  <c r="K340" i="13"/>
  <c r="G191" i="13" a="1"/>
  <c r="G191" i="13"/>
  <c r="I341" i="13"/>
  <c r="J341" i="13"/>
  <c r="K341" i="13"/>
  <c r="G192" i="13" a="1"/>
  <c r="G192" i="13"/>
  <c r="I342" i="13"/>
  <c r="J342" i="13"/>
  <c r="K342" i="13"/>
  <c r="G193" i="13" a="1"/>
  <c r="G193" i="13"/>
  <c r="I343" i="13"/>
  <c r="J343" i="13"/>
  <c r="K343" i="13"/>
  <c r="G194" i="13" a="1"/>
  <c r="G194" i="13"/>
  <c r="I344" i="13"/>
  <c r="J344" i="13"/>
  <c r="K344" i="13"/>
  <c r="G195" i="13" a="1"/>
  <c r="G195" i="13"/>
  <c r="I345" i="13"/>
  <c r="J345" i="13"/>
  <c r="K345" i="13"/>
  <c r="I346" i="13"/>
  <c r="J346" i="13"/>
  <c r="K346" i="13"/>
  <c r="I347" i="13"/>
  <c r="J347" i="13"/>
  <c r="K347" i="13"/>
  <c r="I348" i="13"/>
  <c r="J348" i="13"/>
  <c r="K348" i="13"/>
  <c r="I349" i="13"/>
  <c r="J349" i="13"/>
  <c r="K349" i="13"/>
  <c r="I350" i="13"/>
  <c r="J350" i="13"/>
  <c r="K350" i="13"/>
  <c r="I351" i="13"/>
  <c r="J351" i="13"/>
  <c r="K351" i="13"/>
  <c r="I352" i="13"/>
  <c r="J352" i="13"/>
  <c r="K352" i="13"/>
  <c r="I353" i="13"/>
  <c r="J353" i="13"/>
  <c r="K353" i="13"/>
  <c r="I354" i="13"/>
  <c r="J354" i="13"/>
  <c r="K354" i="13"/>
  <c r="I355" i="13"/>
  <c r="J355" i="13"/>
  <c r="K355" i="13"/>
  <c r="I356" i="13"/>
  <c r="J356" i="13"/>
  <c r="K356" i="13"/>
  <c r="I357" i="13"/>
  <c r="J357" i="13"/>
  <c r="K357" i="13"/>
  <c r="I358" i="13"/>
  <c r="J358" i="13"/>
  <c r="K358" i="13"/>
  <c r="I359" i="13"/>
  <c r="J359" i="13"/>
  <c r="K359" i="13"/>
  <c r="I360" i="13"/>
  <c r="J360" i="13"/>
  <c r="K360" i="13"/>
  <c r="I361" i="13"/>
  <c r="J361" i="13"/>
  <c r="K361" i="13"/>
  <c r="I362" i="13"/>
  <c r="J362" i="13"/>
  <c r="K362" i="13"/>
  <c r="I363" i="13"/>
  <c r="J363" i="13"/>
  <c r="K363" i="13"/>
  <c r="I364" i="13"/>
  <c r="J364" i="13"/>
  <c r="K364" i="13"/>
  <c r="I365" i="13"/>
  <c r="J365" i="13"/>
  <c r="K365" i="13"/>
  <c r="I366" i="13"/>
  <c r="J366" i="13"/>
  <c r="K366" i="13"/>
  <c r="I367" i="13"/>
  <c r="J367" i="13"/>
  <c r="K367" i="13"/>
  <c r="I368" i="13"/>
  <c r="J368" i="13"/>
  <c r="K368" i="13"/>
  <c r="I369" i="13"/>
  <c r="J369" i="13"/>
  <c r="K369" i="13"/>
  <c r="I370" i="13"/>
  <c r="J370" i="13"/>
  <c r="K370" i="13"/>
  <c r="I371" i="13"/>
  <c r="J371" i="13"/>
  <c r="K371" i="13"/>
  <c r="I372" i="13"/>
  <c r="J372" i="13"/>
  <c r="K372" i="13"/>
  <c r="I373" i="13"/>
  <c r="J373" i="13"/>
  <c r="K373" i="13"/>
  <c r="I374" i="13"/>
  <c r="J374" i="13"/>
  <c r="K374" i="13"/>
  <c r="I375" i="13"/>
  <c r="J375" i="13"/>
  <c r="K375" i="13"/>
  <c r="I376" i="13"/>
  <c r="J376" i="13"/>
  <c r="K376" i="13"/>
  <c r="I377" i="13"/>
  <c r="J377" i="13"/>
  <c r="K377" i="13"/>
  <c r="I378" i="13"/>
  <c r="J378" i="13"/>
  <c r="K378" i="13"/>
  <c r="I379" i="13"/>
  <c r="J379" i="13"/>
  <c r="K379" i="13"/>
  <c r="I380" i="13"/>
  <c r="J380" i="13"/>
  <c r="K380" i="13"/>
  <c r="I381" i="13"/>
  <c r="J381" i="13"/>
  <c r="K381" i="13"/>
  <c r="I382" i="13"/>
  <c r="J382" i="13"/>
  <c r="K382" i="13"/>
  <c r="I383" i="13"/>
  <c r="J383" i="13"/>
  <c r="K383" i="13"/>
  <c r="I384" i="13"/>
  <c r="J384" i="13"/>
  <c r="K384" i="13"/>
  <c r="I385" i="13"/>
  <c r="J385" i="13"/>
  <c r="K385" i="13"/>
  <c r="I386" i="13"/>
  <c r="J386" i="13"/>
  <c r="K386" i="13"/>
  <c r="I387" i="13"/>
  <c r="J387" i="13"/>
  <c r="K387" i="13"/>
  <c r="I388" i="13"/>
  <c r="J388" i="13"/>
  <c r="K388" i="13"/>
  <c r="I389" i="13"/>
  <c r="J389" i="13"/>
  <c r="K389" i="13"/>
  <c r="I390" i="13"/>
  <c r="J390" i="13"/>
  <c r="K390" i="13"/>
  <c r="I391" i="13"/>
  <c r="J391" i="13"/>
  <c r="K391" i="13"/>
  <c r="I392" i="13"/>
  <c r="J392" i="13"/>
  <c r="K392" i="13"/>
  <c r="I393" i="13"/>
  <c r="J393" i="13"/>
  <c r="K393" i="13"/>
  <c r="G97" i="13" a="1"/>
  <c r="G97" i="13"/>
  <c r="K247" i="13"/>
  <c r="J97" i="13" a="1"/>
  <c r="J97" i="13"/>
  <c r="J247" i="13"/>
  <c r="I247" i="13"/>
  <c r="W90" i="14"/>
  <c r="K90" i="14"/>
  <c r="AG397" i="13"/>
  <c r="AG398" i="13"/>
  <c r="AG399" i="13"/>
  <c r="AG400" i="13"/>
  <c r="AG401" i="13"/>
  <c r="AG402" i="13"/>
  <c r="AG403" i="13"/>
  <c r="AG404" i="13"/>
  <c r="AG405" i="13"/>
  <c r="AG406" i="13"/>
  <c r="AG407" i="13"/>
  <c r="AG408" i="13"/>
  <c r="AG409" i="13"/>
  <c r="AG410" i="13"/>
  <c r="AG411" i="13"/>
  <c r="AG412" i="13"/>
  <c r="AG413" i="13"/>
  <c r="AG414" i="13"/>
  <c r="AG415" i="13"/>
  <c r="AG416" i="13"/>
  <c r="AG417" i="13"/>
  <c r="AG418" i="13"/>
  <c r="AG419" i="13"/>
  <c r="AG420" i="13"/>
  <c r="AG421" i="13"/>
  <c r="AG422" i="13"/>
  <c r="AG423" i="13"/>
  <c r="AG424" i="13"/>
  <c r="AG425" i="13"/>
  <c r="AG426" i="13"/>
  <c r="AG427" i="13"/>
  <c r="AG428" i="13"/>
  <c r="AG429" i="13"/>
  <c r="AG430" i="13"/>
  <c r="AG431" i="13"/>
  <c r="AG432" i="13"/>
  <c r="AG433" i="13"/>
  <c r="AG434" i="13"/>
  <c r="AG435" i="13"/>
  <c r="AG436" i="13"/>
  <c r="AG437" i="13"/>
  <c r="AG438" i="13"/>
  <c r="AG439" i="13"/>
  <c r="AG440" i="13"/>
  <c r="AG441" i="13"/>
  <c r="AG442" i="13"/>
  <c r="AG443" i="13"/>
  <c r="AG444" i="13"/>
  <c r="AG445" i="13"/>
  <c r="AG446" i="13"/>
  <c r="AG447" i="13"/>
  <c r="AG448" i="13"/>
  <c r="AG449" i="13"/>
  <c r="AG450" i="13"/>
  <c r="AG451" i="13"/>
  <c r="AG452" i="13"/>
  <c r="AG453" i="13"/>
  <c r="AG454" i="13"/>
  <c r="AG455" i="13"/>
  <c r="AG456" i="13"/>
  <c r="AG457" i="13"/>
  <c r="AG458" i="13"/>
  <c r="AG459" i="13"/>
  <c r="AG460" i="13"/>
  <c r="AG461" i="13"/>
  <c r="AG462" i="13"/>
  <c r="AG463" i="13"/>
  <c r="AG464" i="13"/>
  <c r="AG465" i="13"/>
  <c r="AG466" i="13"/>
  <c r="AG467" i="13"/>
  <c r="AG468" i="13"/>
  <c r="AG469" i="13"/>
  <c r="AG470" i="13"/>
  <c r="AG471" i="13"/>
  <c r="AG472" i="13"/>
  <c r="AG473" i="13"/>
  <c r="AG474" i="13"/>
  <c r="AG475" i="13"/>
  <c r="AG476" i="13"/>
  <c r="AG477" i="13"/>
  <c r="AG478" i="13"/>
  <c r="AG479" i="13"/>
  <c r="AG480" i="13"/>
  <c r="AG481" i="13"/>
  <c r="AG482" i="13"/>
  <c r="AG483" i="13"/>
  <c r="AG484" i="13"/>
  <c r="AG485" i="13"/>
  <c r="AG486" i="13"/>
  <c r="AG487" i="13"/>
  <c r="AG488" i="13"/>
  <c r="AG489" i="13"/>
  <c r="AG490" i="13"/>
  <c r="AG491" i="13"/>
  <c r="AG492" i="13"/>
  <c r="AG493" i="13"/>
  <c r="AG494" i="13"/>
  <c r="F176" i="16"/>
  <c r="G176" i="16"/>
  <c r="H176" i="16"/>
  <c r="I176" i="16"/>
  <c r="J176" i="16"/>
  <c r="K176" i="16"/>
  <c r="L176" i="16"/>
  <c r="M176" i="16"/>
  <c r="N176" i="16"/>
  <c r="O176" i="16"/>
  <c r="P176" i="16"/>
  <c r="Q176" i="16"/>
  <c r="R176" i="16"/>
  <c r="S176" i="16"/>
  <c r="T176" i="16"/>
  <c r="U176" i="16"/>
  <c r="V176" i="16"/>
  <c r="W176" i="16"/>
  <c r="X176" i="16"/>
  <c r="Y176" i="16"/>
  <c r="Z176" i="16"/>
  <c r="AA176" i="16"/>
  <c r="AB176" i="16"/>
  <c r="AC176" i="16"/>
  <c r="E176" i="16"/>
  <c r="B1596" i="13"/>
  <c r="B1597" i="13"/>
  <c r="B1598" i="13"/>
  <c r="B1599" i="13"/>
  <c r="B1600" i="13"/>
  <c r="B1601" i="13"/>
  <c r="B1602" i="13"/>
  <c r="B1603" i="13"/>
  <c r="B1604" i="13"/>
  <c r="B1605" i="13"/>
  <c r="B1606" i="13"/>
  <c r="B1607" i="13"/>
  <c r="B1608" i="13"/>
  <c r="B1609" i="13"/>
  <c r="B1610" i="13"/>
  <c r="B1611" i="13"/>
  <c r="B1612" i="13"/>
  <c r="B1613" i="13"/>
  <c r="B1614" i="13"/>
  <c r="B1615" i="13"/>
  <c r="B1616" i="13"/>
  <c r="B1617" i="13"/>
  <c r="B1618" i="13"/>
  <c r="B1619" i="13"/>
  <c r="B1620" i="13"/>
  <c r="B1621" i="13"/>
  <c r="B1622" i="13"/>
  <c r="B1623" i="13"/>
  <c r="B1624" i="13"/>
  <c r="B1625" i="13"/>
  <c r="B1626" i="13"/>
  <c r="B1627" i="13"/>
  <c r="B1628" i="13"/>
  <c r="B1629" i="13"/>
  <c r="B1630" i="13"/>
  <c r="B1631" i="13"/>
  <c r="B1632" i="13"/>
  <c r="B1633" i="13"/>
  <c r="B1634" i="13"/>
  <c r="B1635" i="13"/>
  <c r="B1636" i="13"/>
  <c r="B1637" i="13"/>
  <c r="B1638" i="13"/>
  <c r="B1639" i="13"/>
  <c r="B1640" i="13"/>
  <c r="B1641" i="13"/>
  <c r="B1642" i="13"/>
  <c r="B1643" i="13"/>
  <c r="B1644" i="13"/>
  <c r="B1645" i="13"/>
  <c r="B1646" i="13"/>
  <c r="B1647" i="13"/>
  <c r="B1648" i="13"/>
  <c r="B1649" i="13"/>
  <c r="B1650" i="13"/>
  <c r="B1651" i="13"/>
  <c r="B1652" i="13"/>
  <c r="B1653" i="13"/>
  <c r="B1654" i="13"/>
  <c r="B1655" i="13"/>
  <c r="B1656" i="13"/>
  <c r="B1657" i="13"/>
  <c r="B1658" i="13"/>
  <c r="B1659" i="13"/>
  <c r="B1660" i="13"/>
  <c r="B1661" i="13"/>
  <c r="B1662" i="13"/>
  <c r="B1663" i="13"/>
  <c r="B1664" i="13"/>
  <c r="B1665" i="13"/>
  <c r="B1666" i="13"/>
  <c r="B1667" i="13"/>
  <c r="B1668" i="13"/>
  <c r="B1669" i="13"/>
  <c r="B1670" i="13"/>
  <c r="B1671" i="13"/>
  <c r="B1672" i="13"/>
  <c r="B1673" i="13"/>
  <c r="B1674" i="13"/>
  <c r="B1675" i="13"/>
  <c r="B1676" i="13"/>
  <c r="B1677" i="13"/>
  <c r="B1678" i="13"/>
  <c r="B1679" i="13"/>
  <c r="B1680" i="13"/>
  <c r="B1681" i="13"/>
  <c r="B1682" i="13"/>
  <c r="B1683" i="13"/>
  <c r="B1684" i="13"/>
  <c r="B1685" i="13"/>
  <c r="B1686" i="13"/>
  <c r="B1687" i="13"/>
  <c r="B1688" i="13"/>
  <c r="B1689" i="13"/>
  <c r="B1690" i="13"/>
  <c r="B1691" i="13"/>
  <c r="B1692" i="13"/>
  <c r="B1693" i="13"/>
  <c r="B1694" i="13"/>
  <c r="B1695" i="13"/>
  <c r="B1696" i="13"/>
  <c r="B1697" i="13"/>
  <c r="B1698" i="13"/>
  <c r="B1699" i="13"/>
  <c r="B1700" i="13"/>
  <c r="B1701" i="13"/>
  <c r="B1702" i="13"/>
  <c r="B1703" i="13"/>
  <c r="B1704" i="13"/>
  <c r="B1705" i="13"/>
  <c r="B1706" i="13"/>
  <c r="B1707" i="13"/>
  <c r="B1708" i="13"/>
  <c r="B1709" i="13"/>
  <c r="B1710" i="13"/>
  <c r="B1711" i="13"/>
  <c r="B1712" i="13"/>
  <c r="X1712" i="13" a="1"/>
  <c r="X1712" i="13"/>
  <c r="S238" i="15"/>
  <c r="B1746" i="13"/>
  <c r="B1747" i="13"/>
  <c r="B1748" i="13"/>
  <c r="B1749" i="13"/>
  <c r="B1750" i="13"/>
  <c r="B1751" i="13"/>
  <c r="B1752" i="13"/>
  <c r="B1753" i="13"/>
  <c r="B1754" i="13"/>
  <c r="B1755" i="13"/>
  <c r="B1756" i="13"/>
  <c r="B1757" i="13"/>
  <c r="B1758" i="13"/>
  <c r="B1759" i="13"/>
  <c r="B1760" i="13"/>
  <c r="B1761" i="13"/>
  <c r="B1762" i="13"/>
  <c r="B1763" i="13"/>
  <c r="B1764" i="13"/>
  <c r="B1765" i="13"/>
  <c r="B1766" i="13"/>
  <c r="B1767" i="13"/>
  <c r="B1768" i="13"/>
  <c r="B1769" i="13"/>
  <c r="B1770" i="13"/>
  <c r="B1771" i="13"/>
  <c r="B1772" i="13"/>
  <c r="B1773" i="13"/>
  <c r="B1774" i="13"/>
  <c r="B1775" i="13"/>
  <c r="B1776" i="13"/>
  <c r="B1777" i="13"/>
  <c r="B1778" i="13"/>
  <c r="B1779" i="13"/>
  <c r="B1780" i="13"/>
  <c r="B1781" i="13"/>
  <c r="B1782" i="13"/>
  <c r="B1783" i="13"/>
  <c r="B1784" i="13"/>
  <c r="B1785" i="13"/>
  <c r="B1786" i="13"/>
  <c r="B1787" i="13"/>
  <c r="B1788" i="13"/>
  <c r="B1789" i="13"/>
  <c r="B1790" i="13"/>
  <c r="B1791" i="13"/>
  <c r="B1792" i="13"/>
  <c r="B1793" i="13"/>
  <c r="B1794" i="13"/>
  <c r="B1795" i="13"/>
  <c r="B1796" i="13"/>
  <c r="B1797" i="13"/>
  <c r="B1798" i="13"/>
  <c r="B1799" i="13"/>
  <c r="B1800" i="13"/>
  <c r="B1801" i="13"/>
  <c r="B1802" i="13"/>
  <c r="B1803" i="13"/>
  <c r="B1804" i="13"/>
  <c r="B1805" i="13"/>
  <c r="B1806" i="13"/>
  <c r="B1807" i="13"/>
  <c r="B1808" i="13"/>
  <c r="B1809" i="13"/>
  <c r="B1810" i="13"/>
  <c r="B1811" i="13"/>
  <c r="B1812" i="13"/>
  <c r="B1813" i="13"/>
  <c r="B1814" i="13"/>
  <c r="B1815" i="13"/>
  <c r="B1816" i="13"/>
  <c r="B1817" i="13"/>
  <c r="B1818" i="13"/>
  <c r="B1819" i="13"/>
  <c r="B1820" i="13"/>
  <c r="B1821" i="13"/>
  <c r="B1822" i="13"/>
  <c r="B1823" i="13"/>
  <c r="B1824" i="13"/>
  <c r="B1825" i="13"/>
  <c r="B1826" i="13"/>
  <c r="B1827" i="13"/>
  <c r="B1828" i="13"/>
  <c r="B1829" i="13"/>
  <c r="B1830" i="13"/>
  <c r="B1831" i="13"/>
  <c r="B1832" i="13"/>
  <c r="B1833" i="13"/>
  <c r="B1834" i="13"/>
  <c r="B1835" i="13"/>
  <c r="B1836" i="13"/>
  <c r="B1837" i="13"/>
  <c r="B1838" i="13"/>
  <c r="B1839" i="13"/>
  <c r="B1840" i="13"/>
  <c r="B1841" i="13"/>
  <c r="B1842" i="13"/>
  <c r="B1843" i="13"/>
  <c r="B1844" i="13"/>
  <c r="B1845" i="13"/>
  <c r="B1846" i="13"/>
  <c r="B1847" i="13"/>
  <c r="B1848" i="13"/>
  <c r="B1849" i="13"/>
  <c r="B1850" i="13"/>
  <c r="B1851" i="13"/>
  <c r="B1852" i="13"/>
  <c r="B1853" i="13"/>
  <c r="B1854" i="13"/>
  <c r="B1855" i="13"/>
  <c r="B1856" i="13"/>
  <c r="B1857" i="13"/>
  <c r="B1858" i="13"/>
  <c r="B1859" i="13"/>
  <c r="B1860" i="13"/>
  <c r="B1861" i="13"/>
  <c r="B1862" i="13"/>
  <c r="B1896" i="13"/>
  <c r="B1897" i="13"/>
  <c r="B1898" i="13"/>
  <c r="B1899" i="13"/>
  <c r="B1900" i="13"/>
  <c r="B1901" i="13"/>
  <c r="B1902" i="13"/>
  <c r="B1903" i="13"/>
  <c r="B1904" i="13"/>
  <c r="B1905" i="13"/>
  <c r="B1906" i="13"/>
  <c r="B1907" i="13"/>
  <c r="B1908" i="13"/>
  <c r="B1909" i="13"/>
  <c r="B1910" i="13"/>
  <c r="B1911" i="13"/>
  <c r="B1912" i="13"/>
  <c r="B1913" i="13"/>
  <c r="B1914" i="13"/>
  <c r="B1915" i="13"/>
  <c r="B1916" i="13"/>
  <c r="B1917" i="13"/>
  <c r="B1918" i="13"/>
  <c r="B1919" i="13"/>
  <c r="B1920" i="13"/>
  <c r="B1921" i="13"/>
  <c r="B1922" i="13"/>
  <c r="B1923" i="13"/>
  <c r="B1924" i="13"/>
  <c r="B1925" i="13"/>
  <c r="B1926" i="13"/>
  <c r="B1927" i="13"/>
  <c r="B1928" i="13"/>
  <c r="B1929" i="13"/>
  <c r="B1930" i="13"/>
  <c r="B1931" i="13"/>
  <c r="B1932" i="13"/>
  <c r="B1933" i="13"/>
  <c r="B1934" i="13"/>
  <c r="B1935" i="13"/>
  <c r="B1936" i="13"/>
  <c r="B1937" i="13"/>
  <c r="B1938" i="13"/>
  <c r="B1939" i="13"/>
  <c r="B1940" i="13"/>
  <c r="B1941" i="13"/>
  <c r="B1942" i="13"/>
  <c r="B1943" i="13"/>
  <c r="B1944" i="13"/>
  <c r="B1945" i="13"/>
  <c r="B1946" i="13"/>
  <c r="B1947" i="13"/>
  <c r="B1948" i="13"/>
  <c r="B1949" i="13"/>
  <c r="B1950" i="13"/>
  <c r="B1951" i="13"/>
  <c r="B1952" i="13"/>
  <c r="B1953" i="13"/>
  <c r="B1954" i="13"/>
  <c r="B1955" i="13"/>
  <c r="B1956" i="13"/>
  <c r="B1957" i="13"/>
  <c r="B1958" i="13"/>
  <c r="B1959" i="13"/>
  <c r="B1960" i="13"/>
  <c r="B1961" i="13"/>
  <c r="B1962" i="13"/>
  <c r="B1963" i="13"/>
  <c r="B1964" i="13"/>
  <c r="B1965" i="13"/>
  <c r="B1966" i="13"/>
  <c r="B1967" i="13"/>
  <c r="B1968" i="13"/>
  <c r="B1969" i="13"/>
  <c r="B1970" i="13"/>
  <c r="B1971" i="13"/>
  <c r="B1972" i="13"/>
  <c r="B1973" i="13"/>
  <c r="B1974" i="13"/>
  <c r="B1975" i="13"/>
  <c r="B1976" i="13"/>
  <c r="B1977" i="13"/>
  <c r="B1978" i="13"/>
  <c r="B1979" i="13"/>
  <c r="B1980" i="13"/>
  <c r="B1981" i="13"/>
  <c r="B1982" i="13"/>
  <c r="B1983" i="13"/>
  <c r="B1984" i="13"/>
  <c r="B1985" i="13"/>
  <c r="B1986" i="13"/>
  <c r="B1987" i="13"/>
  <c r="B1988" i="13"/>
  <c r="B1989" i="13"/>
  <c r="B1990" i="13"/>
  <c r="B1991" i="13"/>
  <c r="B1992" i="13"/>
  <c r="B1993" i="13"/>
  <c r="B1994" i="13"/>
  <c r="B1995" i="13"/>
  <c r="B1996" i="13"/>
  <c r="B1997" i="13"/>
  <c r="B1998" i="13"/>
  <c r="B1999" i="13"/>
  <c r="B2000" i="13"/>
  <c r="B2001" i="13"/>
  <c r="B2002" i="13"/>
  <c r="B2003" i="13"/>
  <c r="B2004" i="13"/>
  <c r="B2005" i="13"/>
  <c r="B2006" i="13"/>
  <c r="B2007" i="13"/>
  <c r="B2008" i="13"/>
  <c r="B2009" i="13"/>
  <c r="B2010" i="13"/>
  <c r="B2011" i="13"/>
  <c r="B2012" i="13"/>
  <c r="B1713" i="13"/>
  <c r="X1713" i="13" a="1"/>
  <c r="X1713" i="13"/>
  <c r="S239" i="15"/>
  <c r="B1863" i="13"/>
  <c r="B2013" i="13"/>
  <c r="B1714" i="13"/>
  <c r="X1714" i="13" a="1"/>
  <c r="X1714" i="13"/>
  <c r="S240" i="15"/>
  <c r="B1864" i="13"/>
  <c r="B2014" i="13"/>
  <c r="B1715" i="13"/>
  <c r="X1715" i="13" a="1"/>
  <c r="X1715" i="13"/>
  <c r="S241" i="15"/>
  <c r="B1865" i="13"/>
  <c r="B2015" i="13"/>
  <c r="B1716" i="13"/>
  <c r="X1716" i="13" a="1"/>
  <c r="X1716" i="13"/>
  <c r="S242" i="15"/>
  <c r="B1866" i="13"/>
  <c r="B2016" i="13"/>
  <c r="B1717" i="13"/>
  <c r="X1717" i="13" a="1"/>
  <c r="X1717" i="13"/>
  <c r="S243" i="15"/>
  <c r="B1867" i="13"/>
  <c r="B2017" i="13"/>
  <c r="B1718" i="13"/>
  <c r="X1718" i="13" a="1"/>
  <c r="X1718" i="13"/>
  <c r="S244" i="15"/>
  <c r="B1868" i="13"/>
  <c r="B2018" i="13"/>
  <c r="B1719" i="13"/>
  <c r="X1719" i="13" a="1"/>
  <c r="X1719" i="13"/>
  <c r="S245" i="15"/>
  <c r="B1869" i="13"/>
  <c r="B2019" i="13"/>
  <c r="B1720" i="13"/>
  <c r="X1720" i="13" a="1"/>
  <c r="X1720" i="13"/>
  <c r="S246" i="15"/>
  <c r="B1870" i="13"/>
  <c r="B2020" i="13"/>
  <c r="B1721" i="13"/>
  <c r="X1721" i="13" a="1"/>
  <c r="X1721" i="13"/>
  <c r="S247" i="15"/>
  <c r="B1871" i="13"/>
  <c r="B2021" i="13"/>
  <c r="B1722" i="13"/>
  <c r="X1722" i="13" a="1"/>
  <c r="X1722" i="13"/>
  <c r="S248" i="15"/>
  <c r="B1872" i="13"/>
  <c r="B2022" i="13"/>
  <c r="B1723" i="13"/>
  <c r="X1723" i="13" a="1"/>
  <c r="X1723" i="13"/>
  <c r="S249" i="15"/>
  <c r="B1873" i="13"/>
  <c r="B2023" i="13"/>
  <c r="B1724" i="13"/>
  <c r="X1724" i="13" a="1"/>
  <c r="X1724" i="13"/>
  <c r="S250" i="15"/>
  <c r="B1874" i="13"/>
  <c r="B2024" i="13"/>
  <c r="B1725" i="13"/>
  <c r="X1725" i="13" a="1"/>
  <c r="X1725" i="13"/>
  <c r="S251" i="15"/>
  <c r="B1875" i="13"/>
  <c r="B2025" i="13"/>
  <c r="B1726" i="13"/>
  <c r="X1726" i="13" a="1"/>
  <c r="X1726" i="13"/>
  <c r="S252" i="15"/>
  <c r="B1876" i="13"/>
  <c r="B2026" i="13"/>
  <c r="B1727" i="13"/>
  <c r="X1727" i="13" a="1"/>
  <c r="X1727" i="13"/>
  <c r="S253" i="15"/>
  <c r="B1877" i="13"/>
  <c r="B2027" i="13"/>
  <c r="B1728" i="13"/>
  <c r="X1728" i="13" a="1"/>
  <c r="X1728" i="13"/>
  <c r="S254" i="15"/>
  <c r="B1878" i="13"/>
  <c r="B2028" i="13"/>
  <c r="B1729" i="13"/>
  <c r="X1729" i="13" a="1"/>
  <c r="X1729" i="13"/>
  <c r="S255" i="15"/>
  <c r="B1879" i="13"/>
  <c r="B2029" i="13"/>
  <c r="X2029" i="13" a="1"/>
  <c r="X2029" i="13"/>
  <c r="U255" i="15"/>
  <c r="B1730" i="13"/>
  <c r="X1730" i="13" a="1"/>
  <c r="X1730" i="13"/>
  <c r="S256" i="15"/>
  <c r="B1880" i="13"/>
  <c r="B2030" i="13"/>
  <c r="X2030" i="13" a="1"/>
  <c r="X2030" i="13"/>
  <c r="U256" i="15"/>
  <c r="B1731" i="13"/>
  <c r="X1731" i="13" a="1"/>
  <c r="X1731" i="13"/>
  <c r="S257" i="15"/>
  <c r="B1881" i="13"/>
  <c r="B2031" i="13"/>
  <c r="X2031" i="13" a="1"/>
  <c r="X2031" i="13"/>
  <c r="U257" i="15"/>
  <c r="B1732" i="13"/>
  <c r="X1732" i="13" a="1"/>
  <c r="X1732" i="13"/>
  <c r="S258" i="15"/>
  <c r="B1882" i="13"/>
  <c r="B2032" i="13"/>
  <c r="X2032" i="13" a="1"/>
  <c r="X2032" i="13"/>
  <c r="U258" i="15"/>
  <c r="B1733" i="13"/>
  <c r="X1733" i="13" a="1"/>
  <c r="X1733" i="13"/>
  <c r="S259" i="15"/>
  <c r="B1883" i="13"/>
  <c r="B2033" i="13"/>
  <c r="X2033" i="13" a="1"/>
  <c r="X2033" i="13"/>
  <c r="U259" i="15"/>
  <c r="B1734" i="13"/>
  <c r="X1734" i="13" a="1"/>
  <c r="X1734" i="13"/>
  <c r="S260" i="15"/>
  <c r="B1884" i="13"/>
  <c r="X1884" i="13" a="1"/>
  <c r="X1884" i="13"/>
  <c r="T260" i="15"/>
  <c r="B2034" i="13"/>
  <c r="X2034" i="13" a="1"/>
  <c r="X2034" i="13"/>
  <c r="U260" i="15"/>
  <c r="B1735" i="13"/>
  <c r="X1735" i="13" a="1"/>
  <c r="X1735" i="13"/>
  <c r="S261" i="15"/>
  <c r="B1885" i="13"/>
  <c r="X1885" i="13" a="1"/>
  <c r="X1885" i="13"/>
  <c r="T261" i="15"/>
  <c r="B2035" i="13"/>
  <c r="X2035" i="13" a="1"/>
  <c r="X2035" i="13"/>
  <c r="U261" i="15"/>
  <c r="B1736" i="13"/>
  <c r="X1736" i="13" a="1"/>
  <c r="X1736" i="13"/>
  <c r="S262" i="15"/>
  <c r="B1886" i="13"/>
  <c r="X1886" i="13" a="1"/>
  <c r="X1886" i="13"/>
  <c r="T262" i="15"/>
  <c r="B2036" i="13"/>
  <c r="X2036" i="13" a="1"/>
  <c r="X2036" i="13"/>
  <c r="U262" i="15"/>
  <c r="B1737" i="13"/>
  <c r="X1737" i="13" a="1"/>
  <c r="X1737" i="13"/>
  <c r="S263" i="15"/>
  <c r="B1887" i="13"/>
  <c r="X1887" i="13" a="1"/>
  <c r="X1887" i="13"/>
  <c r="T263" i="15"/>
  <c r="B2037" i="13"/>
  <c r="X2037" i="13" a="1"/>
  <c r="X2037" i="13"/>
  <c r="U263" i="15"/>
  <c r="B1738" i="13"/>
  <c r="X1738" i="13" a="1"/>
  <c r="X1738" i="13"/>
  <c r="S264" i="15"/>
  <c r="B1888" i="13"/>
  <c r="X1888" i="13" a="1"/>
  <c r="X1888" i="13"/>
  <c r="T264" i="15"/>
  <c r="B2038" i="13"/>
  <c r="X2038" i="13" a="1"/>
  <c r="X2038" i="13"/>
  <c r="U264" i="15"/>
  <c r="B1739" i="13"/>
  <c r="X1739" i="13" a="1"/>
  <c r="X1739" i="13"/>
  <c r="S265" i="15"/>
  <c r="B1889" i="13"/>
  <c r="X1889" i="13" a="1"/>
  <c r="X1889" i="13"/>
  <c r="T265" i="15"/>
  <c r="B2039" i="13"/>
  <c r="X2039" i="13" a="1"/>
  <c r="X2039" i="13"/>
  <c r="U265" i="15"/>
  <c r="B1740" i="13"/>
  <c r="X1740" i="13" a="1"/>
  <c r="X1740" i="13"/>
  <c r="S266" i="15"/>
  <c r="B1890" i="13"/>
  <c r="X1890" i="13" a="1"/>
  <c r="X1890" i="13"/>
  <c r="T266" i="15"/>
  <c r="B2040" i="13"/>
  <c r="X2040" i="13" a="1"/>
  <c r="X2040" i="13"/>
  <c r="U266" i="15"/>
  <c r="B1741" i="13"/>
  <c r="X1741" i="13" a="1"/>
  <c r="X1741" i="13"/>
  <c r="S267" i="15"/>
  <c r="B1891" i="13"/>
  <c r="X1891" i="13" a="1"/>
  <c r="X1891" i="13"/>
  <c r="T267" i="15"/>
  <c r="B2041" i="13"/>
  <c r="X2041" i="13" a="1"/>
  <c r="X2041" i="13"/>
  <c r="U267" i="15"/>
  <c r="B1742" i="13"/>
  <c r="X1742" i="13" a="1"/>
  <c r="X1742" i="13"/>
  <c r="S268" i="15"/>
  <c r="B1892" i="13"/>
  <c r="X1892" i="13" a="1"/>
  <c r="X1892" i="13"/>
  <c r="T268" i="15"/>
  <c r="B2042" i="13"/>
  <c r="X2042" i="13" a="1"/>
  <c r="X2042" i="13"/>
  <c r="U268" i="15"/>
  <c r="S269" i="15"/>
  <c r="T269" i="15"/>
  <c r="U269" i="15"/>
  <c r="S270" i="15"/>
  <c r="T270" i="15"/>
  <c r="U270" i="15"/>
  <c r="S271" i="15"/>
  <c r="T271" i="15"/>
  <c r="U271" i="15"/>
  <c r="S272" i="15"/>
  <c r="T272" i="15"/>
  <c r="U272" i="15"/>
  <c r="S273" i="15"/>
  <c r="T273" i="15"/>
  <c r="U273" i="15"/>
  <c r="S274" i="15"/>
  <c r="T274" i="15"/>
  <c r="U274" i="15"/>
  <c r="S275" i="15"/>
  <c r="T275" i="15"/>
  <c r="U275" i="15"/>
  <c r="S276" i="15"/>
  <c r="T276" i="15"/>
  <c r="U276" i="15"/>
  <c r="S277" i="15"/>
  <c r="T277" i="15"/>
  <c r="U277" i="15"/>
  <c r="S278" i="15"/>
  <c r="T278" i="15"/>
  <c r="U278" i="15"/>
  <c r="S279" i="15"/>
  <c r="T279" i="15"/>
  <c r="U279" i="15"/>
  <c r="S280" i="15"/>
  <c r="T280" i="15"/>
  <c r="U280" i="15"/>
  <c r="S281" i="15"/>
  <c r="T281" i="15"/>
  <c r="U281" i="15"/>
  <c r="S282" i="15"/>
  <c r="T282" i="15"/>
  <c r="U282" i="15"/>
  <c r="S283" i="15"/>
  <c r="T283" i="15"/>
  <c r="U283" i="15"/>
  <c r="S284" i="15"/>
  <c r="T284" i="15"/>
  <c r="U284" i="15"/>
  <c r="S285" i="15"/>
  <c r="T285" i="15"/>
  <c r="U285" i="15"/>
  <c r="S286" i="15"/>
  <c r="T286" i="15"/>
  <c r="U286" i="15"/>
  <c r="S287" i="15"/>
  <c r="T287" i="15"/>
  <c r="U287" i="15"/>
  <c r="S288" i="15"/>
  <c r="T288" i="15"/>
  <c r="U288" i="15"/>
  <c r="S289" i="15"/>
  <c r="T289" i="15"/>
  <c r="U289" i="15"/>
  <c r="S290" i="15"/>
  <c r="T290" i="15"/>
  <c r="U290" i="15"/>
  <c r="S291" i="15"/>
  <c r="T291" i="15"/>
  <c r="U291" i="15"/>
  <c r="S292" i="15"/>
  <c r="T292" i="15"/>
  <c r="U292" i="15"/>
  <c r="S293" i="15"/>
  <c r="T293" i="15"/>
  <c r="U293" i="15"/>
  <c r="S294" i="15"/>
  <c r="T294" i="15"/>
  <c r="U294" i="15"/>
  <c r="S295" i="15"/>
  <c r="T295" i="15"/>
  <c r="U295" i="15"/>
  <c r="S296" i="15"/>
  <c r="T296" i="15"/>
  <c r="U296" i="15"/>
  <c r="S297" i="15"/>
  <c r="T297" i="15"/>
  <c r="U297" i="15"/>
  <c r="S298" i="15"/>
  <c r="T298" i="15"/>
  <c r="U298" i="15"/>
  <c r="S299" i="15"/>
  <c r="T299" i="15"/>
  <c r="U299" i="15"/>
  <c r="S300" i="15"/>
  <c r="T300" i="15"/>
  <c r="U300" i="15"/>
  <c r="S301" i="15"/>
  <c r="T301" i="15"/>
  <c r="U301" i="15"/>
  <c r="S302" i="15"/>
  <c r="T302" i="15"/>
  <c r="U302" i="15"/>
  <c r="S303" i="15"/>
  <c r="T303" i="15"/>
  <c r="U303" i="15"/>
  <c r="S304" i="15"/>
  <c r="T304" i="15"/>
  <c r="U304" i="15"/>
  <c r="S305" i="15"/>
  <c r="T305" i="15"/>
  <c r="U305" i="15"/>
  <c r="S306" i="15"/>
  <c r="T306" i="15"/>
  <c r="U306" i="15"/>
  <c r="S307" i="15"/>
  <c r="T307" i="15"/>
  <c r="U307" i="15"/>
  <c r="S308" i="15"/>
  <c r="T308" i="15"/>
  <c r="U308" i="15"/>
  <c r="S309" i="15"/>
  <c r="T309" i="15"/>
  <c r="U309" i="15"/>
  <c r="S310" i="15"/>
  <c r="T310" i="15"/>
  <c r="U310" i="15"/>
  <c r="S311" i="15"/>
  <c r="T311" i="15"/>
  <c r="U311" i="15"/>
  <c r="S312" i="15"/>
  <c r="T312" i="15"/>
  <c r="U312" i="15"/>
  <c r="S313" i="15"/>
  <c r="T313" i="15"/>
  <c r="U313" i="15"/>
  <c r="S314" i="15"/>
  <c r="T314" i="15"/>
  <c r="U314" i="15"/>
  <c r="S315" i="15"/>
  <c r="T315" i="15"/>
  <c r="U315" i="15"/>
  <c r="S316" i="15"/>
  <c r="T316" i="15"/>
  <c r="U316" i="15"/>
  <c r="S317" i="15"/>
  <c r="T317" i="15"/>
  <c r="U317" i="15"/>
  <c r="S318" i="15"/>
  <c r="T318" i="15"/>
  <c r="U318" i="15"/>
  <c r="S319" i="15"/>
  <c r="T319" i="15"/>
  <c r="U319" i="15"/>
  <c r="S320" i="15"/>
  <c r="T320" i="15"/>
  <c r="U320" i="15"/>
  <c r="S321" i="15"/>
  <c r="T321" i="15"/>
  <c r="U321" i="15"/>
  <c r="S322" i="15"/>
  <c r="T322" i="15"/>
  <c r="U322" i="15"/>
  <c r="S323" i="15"/>
  <c r="T323" i="15"/>
  <c r="U323" i="15"/>
  <c r="S324" i="15"/>
  <c r="T324" i="15"/>
  <c r="U324" i="15"/>
  <c r="S325" i="15"/>
  <c r="T325" i="15"/>
  <c r="U325" i="15"/>
  <c r="S326" i="15"/>
  <c r="T326" i="15"/>
  <c r="U326" i="15"/>
  <c r="S327" i="15"/>
  <c r="T327" i="15"/>
  <c r="U327" i="15"/>
  <c r="S328" i="15"/>
  <c r="T328" i="15"/>
  <c r="U328" i="15"/>
  <c r="S329" i="15"/>
  <c r="T329" i="15"/>
  <c r="U329" i="15"/>
  <c r="S330" i="15"/>
  <c r="T330" i="15"/>
  <c r="U330" i="15"/>
  <c r="S331" i="15"/>
  <c r="T331" i="15"/>
  <c r="U331" i="15"/>
  <c r="S332" i="15"/>
  <c r="T332" i="15"/>
  <c r="U332" i="15"/>
  <c r="S333" i="15"/>
  <c r="T333" i="15"/>
  <c r="U333" i="15"/>
  <c r="S334" i="15"/>
  <c r="T334" i="15"/>
  <c r="U334" i="15"/>
  <c r="S335" i="15"/>
  <c r="T335" i="15"/>
  <c r="U335" i="15"/>
  <c r="S336" i="15"/>
  <c r="T336" i="15"/>
  <c r="U336" i="15"/>
  <c r="S337" i="15"/>
  <c r="T337" i="15"/>
  <c r="U337" i="15"/>
  <c r="S338" i="15"/>
  <c r="T338" i="15"/>
  <c r="U338" i="15"/>
  <c r="S339" i="15"/>
  <c r="T339" i="15"/>
  <c r="U339" i="15"/>
  <c r="S340" i="15"/>
  <c r="T340" i="15"/>
  <c r="U340" i="15"/>
  <c r="S341" i="15"/>
  <c r="T341" i="15"/>
  <c r="U341" i="15"/>
  <c r="S342" i="15"/>
  <c r="T342" i="15"/>
  <c r="U342" i="15"/>
  <c r="S343" i="15"/>
  <c r="T343" i="15"/>
  <c r="U343" i="15"/>
  <c r="S344" i="15"/>
  <c r="T344" i="15"/>
  <c r="U344" i="15"/>
  <c r="S345" i="15"/>
  <c r="T345" i="15"/>
  <c r="U345" i="15"/>
  <c r="S346" i="15"/>
  <c r="T346" i="15"/>
  <c r="U346" i="15"/>
  <c r="S347" i="15"/>
  <c r="T347" i="15"/>
  <c r="U347" i="15"/>
  <c r="S348" i="15"/>
  <c r="T348" i="15"/>
  <c r="U348" i="15"/>
  <c r="S349" i="15"/>
  <c r="T349" i="15"/>
  <c r="U349" i="15"/>
  <c r="S350" i="15"/>
  <c r="T350" i="15"/>
  <c r="U350" i="15"/>
  <c r="S351" i="15"/>
  <c r="T351" i="15"/>
  <c r="U351" i="15"/>
  <c r="S352" i="15"/>
  <c r="T352" i="15"/>
  <c r="U352" i="15"/>
  <c r="S353" i="15"/>
  <c r="T353" i="15"/>
  <c r="U353" i="15"/>
  <c r="S354" i="15"/>
  <c r="T354" i="15"/>
  <c r="U354" i="15"/>
  <c r="S355" i="15"/>
  <c r="T355" i="15"/>
  <c r="U355" i="15"/>
  <c r="S356" i="15"/>
  <c r="T356" i="15"/>
  <c r="U356" i="15"/>
  <c r="S357" i="15"/>
  <c r="T357" i="15"/>
  <c r="U357" i="15"/>
  <c r="S358" i="15"/>
  <c r="T358" i="15"/>
  <c r="U358" i="15"/>
  <c r="S359" i="15"/>
  <c r="T359" i="15"/>
  <c r="U359" i="15"/>
  <c r="S360" i="15"/>
  <c r="T360" i="15"/>
  <c r="U360" i="15"/>
  <c r="S361" i="15"/>
  <c r="T361" i="15"/>
  <c r="U361" i="15"/>
  <c r="S362" i="15"/>
  <c r="T362" i="15"/>
  <c r="U362" i="15"/>
  <c r="S363" i="15"/>
  <c r="T363" i="15"/>
  <c r="U363" i="15"/>
  <c r="S364" i="15"/>
  <c r="T364" i="15"/>
  <c r="U364" i="15"/>
  <c r="S365" i="15"/>
  <c r="T365" i="15"/>
  <c r="U365" i="15"/>
  <c r="S366" i="15"/>
  <c r="T366" i="15"/>
  <c r="U366" i="15"/>
  <c r="S367" i="15"/>
  <c r="T367" i="15"/>
  <c r="U367" i="15"/>
  <c r="S368" i="15"/>
  <c r="T368" i="15"/>
  <c r="U368" i="15"/>
  <c r="S369" i="15"/>
  <c r="T369" i="15"/>
  <c r="U369" i="15"/>
  <c r="S370" i="15"/>
  <c r="T370" i="15"/>
  <c r="U370" i="15"/>
  <c r="S371" i="15"/>
  <c r="T371" i="15"/>
  <c r="U371" i="15"/>
  <c r="S372" i="15"/>
  <c r="T372" i="15"/>
  <c r="U372" i="15"/>
  <c r="S373" i="15"/>
  <c r="T373" i="15"/>
  <c r="U373" i="15"/>
  <c r="S374" i="15"/>
  <c r="T374" i="15"/>
  <c r="U374" i="15"/>
  <c r="S375" i="15"/>
  <c r="T375" i="15"/>
  <c r="U375" i="15"/>
  <c r="S376" i="15"/>
  <c r="T376" i="15"/>
  <c r="U376" i="15"/>
  <c r="S377" i="15"/>
  <c r="T377" i="15"/>
  <c r="U377" i="15"/>
  <c r="S378" i="15"/>
  <c r="T378" i="15"/>
  <c r="U378" i="15"/>
  <c r="S379" i="15"/>
  <c r="T379" i="15"/>
  <c r="U379" i="15"/>
  <c r="S380" i="15"/>
  <c r="T380" i="15"/>
  <c r="U380" i="15"/>
  <c r="S381" i="15"/>
  <c r="T381" i="15"/>
  <c r="U381" i="15"/>
  <c r="S382" i="15"/>
  <c r="T382" i="15"/>
  <c r="U382" i="15"/>
  <c r="S383" i="15"/>
  <c r="T383" i="15"/>
  <c r="U383" i="15"/>
  <c r="S384" i="15"/>
  <c r="T384" i="15"/>
  <c r="U384" i="15"/>
  <c r="H238" i="15"/>
  <c r="H239" i="15"/>
  <c r="H240" i="15"/>
  <c r="H241" i="15"/>
  <c r="H242" i="15"/>
  <c r="H243" i="15"/>
  <c r="H244" i="15"/>
  <c r="H245" i="15"/>
  <c r="H246" i="15"/>
  <c r="H247" i="15"/>
  <c r="H248" i="15"/>
  <c r="H249" i="15"/>
  <c r="H250" i="15"/>
  <c r="H251" i="15"/>
  <c r="H252" i="15"/>
  <c r="H253" i="15"/>
  <c r="H254" i="15"/>
  <c r="H255" i="15"/>
  <c r="H256" i="15"/>
  <c r="H257" i="15"/>
  <c r="H258" i="15"/>
  <c r="H259" i="15"/>
  <c r="H260" i="15"/>
  <c r="H261" i="15"/>
  <c r="H262" i="15"/>
  <c r="H263" i="15"/>
  <c r="H264" i="15"/>
  <c r="H265" i="15"/>
  <c r="H266" i="15"/>
  <c r="H267" i="15"/>
  <c r="H268" i="15"/>
  <c r="H269" i="15"/>
  <c r="H270" i="15"/>
  <c r="M2029" i="13" a="1"/>
  <c r="M2029" i="13"/>
  <c r="J270" i="15"/>
  <c r="H271" i="15"/>
  <c r="M2030" i="13" a="1"/>
  <c r="M2030" i="13"/>
  <c r="J271" i="15"/>
  <c r="H272" i="15"/>
  <c r="M2031" i="13" a="1"/>
  <c r="M2031" i="13"/>
  <c r="J272" i="15"/>
  <c r="H273" i="15"/>
  <c r="M2032" i="13" a="1"/>
  <c r="M2032" i="13"/>
  <c r="J273" i="15"/>
  <c r="H274" i="15"/>
  <c r="M2033" i="13" a="1"/>
  <c r="M2033" i="13"/>
  <c r="J274" i="15"/>
  <c r="H275" i="15"/>
  <c r="M1884" i="13" a="1"/>
  <c r="M1884" i="13"/>
  <c r="I275" i="15"/>
  <c r="M2034" i="13" a="1"/>
  <c r="M2034" i="13"/>
  <c r="J275" i="15"/>
  <c r="H276" i="15"/>
  <c r="M1885" i="13" a="1"/>
  <c r="M1885" i="13"/>
  <c r="I276" i="15"/>
  <c r="M2035" i="13" a="1"/>
  <c r="M2035" i="13"/>
  <c r="J276" i="15"/>
  <c r="H277" i="15"/>
  <c r="M1886" i="13" a="1"/>
  <c r="M1886" i="13"/>
  <c r="I277" i="15"/>
  <c r="M2036" i="13" a="1"/>
  <c r="M2036" i="13"/>
  <c r="J277" i="15"/>
  <c r="H278" i="15"/>
  <c r="M1887" i="13" a="1"/>
  <c r="M1887" i="13"/>
  <c r="I278" i="15"/>
  <c r="M2037" i="13" a="1"/>
  <c r="M2037" i="13"/>
  <c r="J278" i="15"/>
  <c r="H279" i="15"/>
  <c r="M1888" i="13" a="1"/>
  <c r="M1888" i="13"/>
  <c r="I279" i="15"/>
  <c r="M2038" i="13" a="1"/>
  <c r="M2038" i="13"/>
  <c r="J279" i="15"/>
  <c r="M1739" i="13" a="1"/>
  <c r="M1739" i="13"/>
  <c r="H280" i="15"/>
  <c r="M1889" i="13" a="1"/>
  <c r="M1889" i="13"/>
  <c r="I280" i="15"/>
  <c r="M2039" i="13" a="1"/>
  <c r="M2039" i="13"/>
  <c r="J280" i="15"/>
  <c r="M1740" i="13" a="1"/>
  <c r="M1740" i="13"/>
  <c r="H281" i="15"/>
  <c r="M1890" i="13" a="1"/>
  <c r="M1890" i="13"/>
  <c r="I281" i="15"/>
  <c r="M2040" i="13" a="1"/>
  <c r="M2040" i="13"/>
  <c r="J281" i="15"/>
  <c r="M1741" i="13" a="1"/>
  <c r="M1741" i="13"/>
  <c r="H282" i="15"/>
  <c r="M1891" i="13" a="1"/>
  <c r="M1891" i="13"/>
  <c r="I282" i="15"/>
  <c r="M2041" i="13" a="1"/>
  <c r="M2041" i="13"/>
  <c r="J282" i="15"/>
  <c r="M1742" i="13" a="1"/>
  <c r="M1742" i="13"/>
  <c r="H283" i="15"/>
  <c r="M1892" i="13" a="1"/>
  <c r="M1892" i="13"/>
  <c r="I283" i="15"/>
  <c r="M2042" i="13" a="1"/>
  <c r="M2042" i="13"/>
  <c r="J283" i="15"/>
  <c r="H284" i="15"/>
  <c r="I284" i="15"/>
  <c r="J284" i="15"/>
  <c r="H285" i="15"/>
  <c r="I285" i="15"/>
  <c r="J285" i="15"/>
  <c r="H286" i="15"/>
  <c r="I286" i="15"/>
  <c r="J286" i="15"/>
  <c r="H287" i="15"/>
  <c r="I287" i="15"/>
  <c r="J287" i="15"/>
  <c r="H288" i="15"/>
  <c r="I288" i="15"/>
  <c r="J288" i="15"/>
  <c r="H289" i="15"/>
  <c r="I289" i="15"/>
  <c r="J289" i="15"/>
  <c r="H290" i="15"/>
  <c r="I290" i="15"/>
  <c r="J290" i="15"/>
  <c r="H291" i="15"/>
  <c r="I291" i="15"/>
  <c r="J291" i="15"/>
  <c r="H292" i="15"/>
  <c r="I292" i="15"/>
  <c r="J292" i="15"/>
  <c r="H293" i="15"/>
  <c r="I293" i="15"/>
  <c r="J293" i="15"/>
  <c r="H294" i="15"/>
  <c r="I294" i="15"/>
  <c r="J294" i="15"/>
  <c r="H295" i="15"/>
  <c r="I295" i="15"/>
  <c r="J295" i="15"/>
  <c r="H296" i="15"/>
  <c r="I296" i="15"/>
  <c r="J296" i="15"/>
  <c r="H297" i="15"/>
  <c r="I297" i="15"/>
  <c r="J297" i="15"/>
  <c r="H298" i="15"/>
  <c r="I298" i="15"/>
  <c r="J298" i="15"/>
  <c r="H299" i="15"/>
  <c r="I299" i="15"/>
  <c r="J299" i="15"/>
  <c r="H300" i="15"/>
  <c r="I300" i="15"/>
  <c r="J300" i="15"/>
  <c r="H301" i="15"/>
  <c r="I301" i="15"/>
  <c r="J301" i="15"/>
  <c r="H302" i="15"/>
  <c r="I302" i="15"/>
  <c r="J302" i="15"/>
  <c r="H303" i="15"/>
  <c r="I303" i="15"/>
  <c r="J303" i="15"/>
  <c r="H304" i="15"/>
  <c r="I304" i="15"/>
  <c r="J304" i="15"/>
  <c r="H305" i="15"/>
  <c r="I305" i="15"/>
  <c r="J305" i="15"/>
  <c r="H306" i="15"/>
  <c r="I306" i="15"/>
  <c r="J306" i="15"/>
  <c r="H307" i="15"/>
  <c r="I307" i="15"/>
  <c r="J307" i="15"/>
  <c r="H308" i="15"/>
  <c r="I308" i="15"/>
  <c r="J308" i="15"/>
  <c r="H309" i="15"/>
  <c r="I309" i="15"/>
  <c r="J309" i="15"/>
  <c r="H310" i="15"/>
  <c r="I310" i="15"/>
  <c r="J310" i="15"/>
  <c r="H311" i="15"/>
  <c r="I311" i="15"/>
  <c r="J311" i="15"/>
  <c r="H312" i="15"/>
  <c r="I312" i="15"/>
  <c r="J312" i="15"/>
  <c r="H313" i="15"/>
  <c r="I313" i="15"/>
  <c r="J313" i="15"/>
  <c r="H314" i="15"/>
  <c r="I314" i="15"/>
  <c r="J314" i="15"/>
  <c r="H315" i="15"/>
  <c r="I315" i="15"/>
  <c r="J315" i="15"/>
  <c r="H316" i="15"/>
  <c r="I316" i="15"/>
  <c r="J316" i="15"/>
  <c r="H317" i="15"/>
  <c r="I317" i="15"/>
  <c r="J317" i="15"/>
  <c r="H318" i="15"/>
  <c r="I318" i="15"/>
  <c r="J318" i="15"/>
  <c r="H319" i="15"/>
  <c r="I319" i="15"/>
  <c r="J319" i="15"/>
  <c r="H320" i="15"/>
  <c r="I320" i="15"/>
  <c r="J320" i="15"/>
  <c r="H321" i="15"/>
  <c r="I321" i="15"/>
  <c r="J321" i="15"/>
  <c r="H322" i="15"/>
  <c r="I322" i="15"/>
  <c r="J322" i="15"/>
  <c r="H323" i="15"/>
  <c r="I323" i="15"/>
  <c r="J323" i="15"/>
  <c r="H324" i="15"/>
  <c r="I324" i="15"/>
  <c r="J324" i="15"/>
  <c r="H325" i="15"/>
  <c r="I325" i="15"/>
  <c r="J325" i="15"/>
  <c r="H326" i="15"/>
  <c r="I326" i="15"/>
  <c r="J326" i="15"/>
  <c r="H327" i="15"/>
  <c r="I327" i="15"/>
  <c r="J327" i="15"/>
  <c r="H328" i="15"/>
  <c r="I328" i="15"/>
  <c r="J328" i="15"/>
  <c r="H329" i="15"/>
  <c r="I329" i="15"/>
  <c r="J329" i="15"/>
  <c r="H330" i="15"/>
  <c r="I330" i="15"/>
  <c r="J330" i="15"/>
  <c r="H331" i="15"/>
  <c r="I331" i="15"/>
  <c r="J331" i="15"/>
  <c r="H332" i="15"/>
  <c r="I332" i="15"/>
  <c r="J332" i="15"/>
  <c r="H333" i="15"/>
  <c r="I333" i="15"/>
  <c r="J333" i="15"/>
  <c r="H334" i="15"/>
  <c r="I334" i="15"/>
  <c r="J334" i="15"/>
  <c r="H335" i="15"/>
  <c r="I335" i="15"/>
  <c r="J335" i="15"/>
  <c r="H336" i="15"/>
  <c r="I336" i="15"/>
  <c r="J336" i="15"/>
  <c r="H337" i="15"/>
  <c r="I337" i="15"/>
  <c r="J337" i="15"/>
  <c r="H338" i="15"/>
  <c r="I338" i="15"/>
  <c r="J338" i="15"/>
  <c r="H339" i="15"/>
  <c r="I339" i="15"/>
  <c r="J339" i="15"/>
  <c r="H340" i="15"/>
  <c r="I340" i="15"/>
  <c r="J340" i="15"/>
  <c r="H341" i="15"/>
  <c r="I341" i="15"/>
  <c r="J341" i="15"/>
  <c r="H342" i="15"/>
  <c r="I342" i="15"/>
  <c r="J342" i="15"/>
  <c r="H343" i="15"/>
  <c r="I343" i="15"/>
  <c r="J343" i="15"/>
  <c r="H344" i="15"/>
  <c r="I344" i="15"/>
  <c r="J344" i="15"/>
  <c r="H345" i="15"/>
  <c r="I345" i="15"/>
  <c r="J345" i="15"/>
  <c r="H346" i="15"/>
  <c r="I346" i="15"/>
  <c r="J346" i="15"/>
  <c r="H347" i="15"/>
  <c r="I347" i="15"/>
  <c r="J347" i="15"/>
  <c r="H348" i="15"/>
  <c r="I348" i="15"/>
  <c r="J348" i="15"/>
  <c r="H349" i="15"/>
  <c r="I349" i="15"/>
  <c r="J349" i="15"/>
  <c r="H350" i="15"/>
  <c r="I350" i="15"/>
  <c r="J350" i="15"/>
  <c r="H351" i="15"/>
  <c r="I351" i="15"/>
  <c r="J351" i="15"/>
  <c r="H352" i="15"/>
  <c r="I352" i="15"/>
  <c r="J352" i="15"/>
  <c r="H353" i="15"/>
  <c r="I353" i="15"/>
  <c r="J353" i="15"/>
  <c r="H354" i="15"/>
  <c r="I354" i="15"/>
  <c r="J354" i="15"/>
  <c r="H355" i="15"/>
  <c r="I355" i="15"/>
  <c r="J355" i="15"/>
  <c r="H356" i="15"/>
  <c r="I356" i="15"/>
  <c r="J356" i="15"/>
  <c r="H357" i="15"/>
  <c r="I357" i="15"/>
  <c r="J357" i="15"/>
  <c r="H358" i="15"/>
  <c r="I358" i="15"/>
  <c r="J358" i="15"/>
  <c r="H359" i="15"/>
  <c r="I359" i="15"/>
  <c r="J359" i="15"/>
  <c r="H360" i="15"/>
  <c r="I360" i="15"/>
  <c r="J360" i="15"/>
  <c r="H361" i="15"/>
  <c r="I361" i="15"/>
  <c r="J361" i="15"/>
  <c r="H362" i="15"/>
  <c r="I362" i="15"/>
  <c r="J362" i="15"/>
  <c r="H363" i="15"/>
  <c r="I363" i="15"/>
  <c r="J363" i="15"/>
  <c r="H364" i="15"/>
  <c r="I364" i="15"/>
  <c r="J364" i="15"/>
  <c r="H365" i="15"/>
  <c r="I365" i="15"/>
  <c r="J365" i="15"/>
  <c r="H366" i="15"/>
  <c r="I366" i="15"/>
  <c r="J366" i="15"/>
  <c r="H367" i="15"/>
  <c r="I367" i="15"/>
  <c r="J367" i="15"/>
  <c r="H368" i="15"/>
  <c r="I368" i="15"/>
  <c r="J368" i="15"/>
  <c r="H369" i="15"/>
  <c r="I369" i="15"/>
  <c r="J369" i="15"/>
  <c r="H370" i="15"/>
  <c r="I370" i="15"/>
  <c r="J370" i="15"/>
  <c r="H371" i="15"/>
  <c r="I371" i="15"/>
  <c r="J371" i="15"/>
  <c r="H372" i="15"/>
  <c r="I372" i="15"/>
  <c r="J372" i="15"/>
  <c r="H373" i="15"/>
  <c r="I373" i="15"/>
  <c r="J373" i="15"/>
  <c r="H374" i="15"/>
  <c r="I374" i="15"/>
  <c r="J374" i="15"/>
  <c r="H375" i="15"/>
  <c r="I375" i="15"/>
  <c r="J375" i="15"/>
  <c r="H376" i="15"/>
  <c r="I376" i="15"/>
  <c r="J376" i="15"/>
  <c r="H377" i="15"/>
  <c r="I377" i="15"/>
  <c r="J377" i="15"/>
  <c r="H378" i="15"/>
  <c r="I378" i="15"/>
  <c r="J378" i="15"/>
  <c r="H379" i="15"/>
  <c r="I379" i="15"/>
  <c r="J379" i="15"/>
  <c r="H380" i="15"/>
  <c r="I380" i="15"/>
  <c r="J380" i="15"/>
  <c r="H381" i="15"/>
  <c r="I381" i="15"/>
  <c r="J381" i="15"/>
  <c r="H382" i="15"/>
  <c r="I382" i="15"/>
  <c r="J382" i="15"/>
  <c r="H383" i="15"/>
  <c r="I383" i="15"/>
  <c r="J383" i="15"/>
  <c r="H384" i="15"/>
  <c r="I384" i="15"/>
  <c r="J384" i="15"/>
  <c r="E85" i="13"/>
  <c r="F85" i="13"/>
  <c r="I85" i="13"/>
  <c r="J85" i="13"/>
  <c r="J88" i="13"/>
  <c r="E86" i="13"/>
  <c r="F86" i="13"/>
  <c r="I86" i="13"/>
  <c r="J86" i="13"/>
  <c r="J87" i="13"/>
  <c r="F84" i="13"/>
  <c r="I84" i="13"/>
  <c r="J84" i="13"/>
  <c r="J82" i="13"/>
  <c r="G85" i="13"/>
  <c r="K85" i="13"/>
  <c r="K88" i="13"/>
  <c r="G86" i="13"/>
  <c r="K86" i="13"/>
  <c r="K87" i="13"/>
  <c r="G84" i="13"/>
  <c r="K84" i="13"/>
  <c r="K82" i="13"/>
  <c r="C6" i="10"/>
  <c r="A154" i="10"/>
  <c r="A156" i="10"/>
  <c r="C161" i="10" a="1"/>
  <c r="C161" i="10"/>
  <c r="D6" i="10"/>
  <c r="D161" i="10" a="1"/>
  <c r="D161" i="10"/>
  <c r="E6" i="10"/>
  <c r="E161" i="10" a="1"/>
  <c r="E161" i="10"/>
  <c r="F6" i="10"/>
  <c r="F161" i="10" a="1"/>
  <c r="F161" i="10"/>
  <c r="G6" i="10"/>
  <c r="G161" i="10" a="1"/>
  <c r="G161" i="10"/>
  <c r="H6" i="10"/>
  <c r="H161" i="10" a="1"/>
  <c r="H161" i="10"/>
  <c r="I6" i="10"/>
  <c r="I161" i="10" a="1"/>
  <c r="I161" i="10"/>
  <c r="J6" i="10"/>
  <c r="J161" i="10" a="1"/>
  <c r="J161" i="10"/>
  <c r="K6" i="10"/>
  <c r="K161" i="10" a="1"/>
  <c r="K161" i="10"/>
  <c r="L6" i="10"/>
  <c r="L161" i="10" a="1"/>
  <c r="L161" i="10"/>
  <c r="M6" i="10"/>
  <c r="M161" i="10" a="1"/>
  <c r="M161" i="10"/>
  <c r="N6" i="10"/>
  <c r="N161" i="10" a="1"/>
  <c r="N161" i="10"/>
  <c r="O6" i="10"/>
  <c r="O161" i="10" a="1"/>
  <c r="O161" i="10"/>
  <c r="P6" i="10"/>
  <c r="P161" i="10" a="1"/>
  <c r="P161" i="10"/>
  <c r="Q6" i="10"/>
  <c r="Q161" i="10" a="1"/>
  <c r="Q161" i="10"/>
  <c r="R6" i="10"/>
  <c r="R161" i="10" a="1"/>
  <c r="R161" i="10"/>
  <c r="S6" i="10"/>
  <c r="S161" i="10" a="1"/>
  <c r="S161" i="10"/>
  <c r="T6" i="10"/>
  <c r="T161" i="10" a="1"/>
  <c r="T161" i="10"/>
  <c r="U6" i="10"/>
  <c r="U161" i="10" a="1"/>
  <c r="U161" i="10"/>
  <c r="V6" i="10"/>
  <c r="V161" i="10" a="1"/>
  <c r="V161" i="10"/>
  <c r="W6" i="10"/>
  <c r="W161" i="10" a="1"/>
  <c r="W161" i="10"/>
  <c r="X6" i="10"/>
  <c r="X161" i="10" a="1"/>
  <c r="X161" i="10"/>
  <c r="Y6" i="10"/>
  <c r="Y161" i="10" a="1"/>
  <c r="Y161" i="10"/>
  <c r="Z6" i="10"/>
  <c r="Z161" i="10" a="1"/>
  <c r="Z161" i="10"/>
  <c r="AA6" i="10"/>
  <c r="AA161" i="10" a="1"/>
  <c r="AA161" i="10"/>
  <c r="AB6" i="10"/>
  <c r="AB161" i="10" a="1"/>
  <c r="AB161" i="10"/>
  <c r="AC6" i="10"/>
  <c r="AC161" i="10" a="1"/>
  <c r="AC161" i="10"/>
  <c r="AD6" i="10"/>
  <c r="AD161" i="10" a="1"/>
  <c r="AD161" i="10"/>
  <c r="AE6" i="10"/>
  <c r="AE161" i="10" a="1"/>
  <c r="AE161" i="10"/>
  <c r="AF6" i="10"/>
  <c r="AF161" i="10" a="1"/>
  <c r="AF161" i="10"/>
  <c r="AG6" i="10"/>
  <c r="AG161" i="10" a="1"/>
  <c r="AG161" i="10"/>
  <c r="AH6" i="10"/>
  <c r="AH161" i="10" a="1"/>
  <c r="AH161" i="10"/>
  <c r="AI6" i="10"/>
  <c r="AI161" i="10" a="1"/>
  <c r="AI161" i="10"/>
  <c r="AJ6" i="10"/>
  <c r="AJ161" i="10" a="1"/>
  <c r="AJ161" i="10"/>
  <c r="AK6" i="10"/>
  <c r="AK161" i="10" a="1"/>
  <c r="AK161" i="10"/>
  <c r="AL6" i="10"/>
  <c r="AL161" i="10" a="1"/>
  <c r="AL161" i="10"/>
  <c r="AM6" i="10"/>
  <c r="AM161" i="10" a="1"/>
  <c r="AM161" i="10"/>
  <c r="AN6" i="10"/>
  <c r="AN161" i="10" a="1"/>
  <c r="AN161" i="10"/>
  <c r="AO6" i="10"/>
  <c r="AO161" i="10" a="1"/>
  <c r="AO161" i="10"/>
  <c r="AP6" i="10"/>
  <c r="AP161" i="10" a="1"/>
  <c r="AP161" i="10"/>
  <c r="AQ6" i="10"/>
  <c r="AQ161" i="10" a="1"/>
  <c r="AQ161" i="10"/>
  <c r="AR6" i="10"/>
  <c r="AR161" i="10" a="1"/>
  <c r="AR161" i="10"/>
  <c r="AS6" i="10"/>
  <c r="AS161" i="10" a="1"/>
  <c r="AS161" i="10"/>
  <c r="AT6" i="10"/>
  <c r="AT161" i="10" a="1"/>
  <c r="AT161" i="10"/>
  <c r="AU6" i="10"/>
  <c r="AU161" i="10" a="1"/>
  <c r="AU161" i="10"/>
  <c r="AV6" i="10"/>
  <c r="AV161" i="10" a="1"/>
  <c r="AV161" i="10"/>
  <c r="AW6" i="10"/>
  <c r="AW161" i="10" a="1"/>
  <c r="AW161" i="10"/>
  <c r="AX6" i="10"/>
  <c r="AX161" i="10" a="1"/>
  <c r="AX161" i="10"/>
  <c r="AY6" i="10"/>
  <c r="AY161" i="10" a="1"/>
  <c r="AY161" i="10"/>
  <c r="AZ6" i="10"/>
  <c r="AZ161" i="10" a="1"/>
  <c r="AZ161" i="10"/>
  <c r="BA6" i="10"/>
  <c r="BA161" i="10" a="1"/>
  <c r="BA161" i="10"/>
  <c r="BB6" i="10"/>
  <c r="BB161" i="10" a="1"/>
  <c r="BB161" i="10"/>
  <c r="BC6" i="10"/>
  <c r="BC161" i="10" a="1"/>
  <c r="BC161" i="10"/>
  <c r="BD6" i="10"/>
  <c r="BD161" i="10" a="1"/>
  <c r="BD161" i="10"/>
  <c r="BE6" i="10"/>
  <c r="BE161" i="10" a="1"/>
  <c r="BE161" i="10"/>
  <c r="BF6" i="10"/>
  <c r="BF161" i="10" a="1"/>
  <c r="BF161" i="10"/>
  <c r="BG6" i="10"/>
  <c r="BG161" i="10" a="1"/>
  <c r="BG161" i="10"/>
  <c r="BH6" i="10"/>
  <c r="BH161" i="10" a="1"/>
  <c r="BH161" i="10"/>
  <c r="BI6" i="10"/>
  <c r="BI161" i="10" a="1"/>
  <c r="BI161" i="10"/>
  <c r="BJ6" i="10"/>
  <c r="BJ161" i="10" a="1"/>
  <c r="BJ161" i="10"/>
  <c r="BK6" i="10"/>
  <c r="BK161" i="10" a="1"/>
  <c r="BK161" i="10"/>
  <c r="BL6" i="10"/>
  <c r="BL161" i="10" a="1"/>
  <c r="BL161" i="10"/>
  <c r="BM6" i="10"/>
  <c r="BM161" i="10" a="1"/>
  <c r="BM161" i="10"/>
  <c r="BN6" i="10"/>
  <c r="BN161" i="10" a="1"/>
  <c r="BN161" i="10"/>
  <c r="BO6" i="10"/>
  <c r="BO161" i="10" a="1"/>
  <c r="BO161" i="10"/>
  <c r="BP6" i="10"/>
  <c r="BP161" i="10" a="1"/>
  <c r="BP161" i="10"/>
  <c r="BQ6" i="10"/>
  <c r="BQ161" i="10" a="1"/>
  <c r="BQ161" i="10"/>
  <c r="BR6" i="10"/>
  <c r="BR161" i="10" a="1"/>
  <c r="BR161" i="10"/>
  <c r="BS6" i="10"/>
  <c r="BS161" i="10" a="1"/>
  <c r="BS161" i="10"/>
  <c r="BT6" i="10"/>
  <c r="BT161" i="10" a="1"/>
  <c r="BT161" i="10"/>
  <c r="BU6" i="10"/>
  <c r="BU161" i="10" a="1"/>
  <c r="BU161" i="10"/>
  <c r="BV6" i="10"/>
  <c r="BV161" i="10" a="1"/>
  <c r="BV161" i="10"/>
  <c r="BW6" i="10"/>
  <c r="BW161" i="10" a="1"/>
  <c r="BW161" i="10"/>
  <c r="BX6" i="10"/>
  <c r="BX161" i="10" a="1"/>
  <c r="BX161" i="10"/>
  <c r="BY6" i="10"/>
  <c r="BY161" i="10" a="1"/>
  <c r="BY161" i="10"/>
  <c r="BZ6" i="10"/>
  <c r="BZ161" i="10" a="1"/>
  <c r="BZ161" i="10"/>
  <c r="B6" i="10"/>
  <c r="B161" i="10" a="1"/>
  <c r="B161" i="10"/>
  <c r="BZ175" i="10"/>
  <c r="BZ176" i="10"/>
  <c r="BY175" i="10"/>
  <c r="BY176" i="10"/>
  <c r="BX175" i="10"/>
  <c r="BX176" i="10"/>
  <c r="BW175" i="10"/>
  <c r="BW176" i="10"/>
  <c r="BV175" i="10"/>
  <c r="BV176" i="10"/>
  <c r="BU176" i="10"/>
  <c r="BT176" i="10"/>
  <c r="BS176" i="10"/>
  <c r="BR176" i="10"/>
  <c r="BQ176" i="10"/>
  <c r="BP176" i="10"/>
  <c r="BO176" i="10"/>
  <c r="BN176" i="10"/>
  <c r="BM176" i="10"/>
  <c r="BL176" i="10"/>
  <c r="BK176" i="10"/>
  <c r="BJ176" i="10"/>
  <c r="BI176" i="10"/>
  <c r="BH176" i="10"/>
  <c r="BG176" i="10"/>
  <c r="BF176" i="10"/>
  <c r="BE176" i="10"/>
  <c r="BD176" i="10"/>
  <c r="BC176" i="10"/>
  <c r="BB176" i="10"/>
  <c r="BA176" i="10"/>
  <c r="AZ176" i="10"/>
  <c r="AY176" i="10"/>
  <c r="AX176" i="10"/>
  <c r="AW176" i="10"/>
  <c r="AV176" i="10"/>
  <c r="AU176" i="10"/>
  <c r="AT175" i="10"/>
  <c r="AT176" i="10"/>
  <c r="AS175" i="10"/>
  <c r="AS176" i="10"/>
  <c r="AR175" i="10"/>
  <c r="AR176" i="10"/>
  <c r="AQ175" i="10"/>
  <c r="AQ176" i="10"/>
  <c r="AP175" i="10"/>
  <c r="AP176" i="10"/>
  <c r="AO175" i="10"/>
  <c r="AO176" i="10"/>
  <c r="AN175" i="10"/>
  <c r="AN176" i="10"/>
  <c r="AM175" i="10"/>
  <c r="AM176" i="10"/>
  <c r="AL175" i="10"/>
  <c r="AL176" i="10"/>
  <c r="AK175" i="10"/>
  <c r="AK176" i="10"/>
  <c r="AJ175" i="10"/>
  <c r="AJ176" i="10"/>
  <c r="AI175" i="10"/>
  <c r="AI176" i="10"/>
  <c r="AH175" i="10"/>
  <c r="AH176" i="10"/>
  <c r="AG175" i="10"/>
  <c r="AG176" i="10"/>
  <c r="AF175" i="10"/>
  <c r="AF176" i="10"/>
  <c r="AE175" i="10"/>
  <c r="AE176" i="10"/>
  <c r="AD175" i="10"/>
  <c r="AD176" i="10"/>
  <c r="AC175" i="10"/>
  <c r="AC176" i="10"/>
  <c r="AB175" i="10"/>
  <c r="AB176" i="10"/>
  <c r="AA175" i="10"/>
  <c r="AA176" i="10"/>
  <c r="Z175" i="10"/>
  <c r="Z176" i="10"/>
  <c r="Y175" i="10"/>
  <c r="Y176" i="10"/>
  <c r="X175" i="10"/>
  <c r="X176" i="10"/>
  <c r="W175" i="10"/>
  <c r="W176" i="10"/>
  <c r="V175" i="10"/>
  <c r="V176" i="10"/>
  <c r="U175" i="10"/>
  <c r="U176" i="10"/>
  <c r="T175" i="10"/>
  <c r="T176" i="10"/>
  <c r="S175" i="10"/>
  <c r="S176" i="10"/>
  <c r="R175" i="10"/>
  <c r="R176" i="10"/>
  <c r="Q175" i="10"/>
  <c r="Q176" i="10"/>
  <c r="P175" i="10"/>
  <c r="P176" i="10"/>
  <c r="O175" i="10"/>
  <c r="O176" i="10"/>
  <c r="N175" i="10"/>
  <c r="N176" i="10"/>
  <c r="M175" i="10"/>
  <c r="M176" i="10"/>
  <c r="L175" i="10"/>
  <c r="L176" i="10"/>
  <c r="K175" i="10"/>
  <c r="K176" i="10"/>
  <c r="J175" i="10"/>
  <c r="J176" i="10"/>
  <c r="I175" i="10"/>
  <c r="I176" i="10"/>
  <c r="H175" i="10"/>
  <c r="H176" i="10"/>
  <c r="G175" i="10"/>
  <c r="G176" i="10"/>
  <c r="F175" i="10"/>
  <c r="F176" i="10"/>
  <c r="E175" i="10"/>
  <c r="E176" i="10"/>
  <c r="D175" i="10"/>
  <c r="D176" i="10"/>
  <c r="C175" i="10"/>
  <c r="C176" i="10"/>
  <c r="B175" i="10"/>
  <c r="B176" i="10"/>
  <c r="BZ166" i="10"/>
  <c r="BZ167" i="10"/>
  <c r="BY166" i="10"/>
  <c r="BY167" i="10"/>
  <c r="BX166" i="10"/>
  <c r="BX167" i="10"/>
  <c r="BW166" i="10"/>
  <c r="BW167" i="10"/>
  <c r="BV166" i="10"/>
  <c r="BV167" i="10"/>
  <c r="BU167" i="10"/>
  <c r="BT167" i="10"/>
  <c r="BS167" i="10"/>
  <c r="BR167" i="10"/>
  <c r="BQ167" i="10"/>
  <c r="BP167" i="10"/>
  <c r="BO167" i="10"/>
  <c r="BN167" i="10"/>
  <c r="BM167" i="10"/>
  <c r="BL167" i="10"/>
  <c r="BK167" i="10"/>
  <c r="BJ167" i="10"/>
  <c r="BI167" i="10"/>
  <c r="BH167" i="10"/>
  <c r="BG167" i="10"/>
  <c r="BF167" i="10"/>
  <c r="BE167" i="10"/>
  <c r="BD167" i="10"/>
  <c r="BC167" i="10"/>
  <c r="BB167" i="10"/>
  <c r="BA167" i="10"/>
  <c r="AZ167" i="10"/>
  <c r="AY167" i="10"/>
  <c r="AX167" i="10"/>
  <c r="AW167" i="10"/>
  <c r="AV167" i="10"/>
  <c r="AU167" i="10"/>
  <c r="AT167" i="10"/>
  <c r="AS167" i="10"/>
  <c r="AR167" i="10"/>
  <c r="AQ167" i="10"/>
  <c r="AP167" i="10"/>
  <c r="AO167" i="10"/>
  <c r="AN167" i="10"/>
  <c r="AM167" i="10"/>
  <c r="AL167" i="10"/>
  <c r="AK167" i="10"/>
  <c r="AJ167" i="10"/>
  <c r="AI167" i="10"/>
  <c r="AH167" i="10"/>
  <c r="AG167" i="10"/>
  <c r="AF166" i="10"/>
  <c r="AF167" i="10"/>
  <c r="AE166" i="10"/>
  <c r="AE167" i="10"/>
  <c r="AD166" i="10"/>
  <c r="AD167" i="10"/>
  <c r="AC166" i="10"/>
  <c r="AC167" i="10"/>
  <c r="AB166" i="10"/>
  <c r="AB167" i="10"/>
  <c r="AA166" i="10"/>
  <c r="AA167" i="10"/>
  <c r="Z166" i="10"/>
  <c r="Z167" i="10"/>
  <c r="Y166" i="10"/>
  <c r="Y167" i="10"/>
  <c r="X166" i="10"/>
  <c r="X167" i="10"/>
  <c r="W166" i="10"/>
  <c r="W167" i="10"/>
  <c r="V166" i="10"/>
  <c r="V167" i="10"/>
  <c r="U166" i="10"/>
  <c r="U167" i="10"/>
  <c r="T167" i="10"/>
  <c r="S166" i="10"/>
  <c r="S167" i="10"/>
  <c r="R166" i="10"/>
  <c r="R167" i="10"/>
  <c r="Q166" i="10"/>
  <c r="Q167" i="10"/>
  <c r="P166" i="10"/>
  <c r="P167" i="10"/>
  <c r="O167" i="10"/>
  <c r="N166" i="10"/>
  <c r="N167" i="10"/>
  <c r="M166" i="10"/>
  <c r="M167" i="10"/>
  <c r="L166" i="10"/>
  <c r="L167" i="10"/>
  <c r="K166" i="10"/>
  <c r="K167" i="10"/>
  <c r="J166" i="10"/>
  <c r="J167" i="10"/>
  <c r="I166" i="10"/>
  <c r="I167" i="10"/>
  <c r="H166" i="10"/>
  <c r="H167" i="10"/>
  <c r="G166" i="10"/>
  <c r="G167" i="10"/>
  <c r="F166" i="10"/>
  <c r="F167" i="10"/>
  <c r="E166" i="10"/>
  <c r="E167" i="10"/>
  <c r="D166" i="10"/>
  <c r="D167" i="10"/>
  <c r="C166" i="10"/>
  <c r="C167" i="10"/>
  <c r="B166" i="10"/>
  <c r="B167" i="10"/>
  <c r="BZ157" i="10"/>
  <c r="BZ159" i="10"/>
  <c r="BZ160" i="10"/>
  <c r="BY157" i="10"/>
  <c r="BY159" i="10"/>
  <c r="BY160" i="10"/>
  <c r="BX157" i="10"/>
  <c r="BX159" i="10"/>
  <c r="BX160" i="10"/>
  <c r="BW157" i="10"/>
  <c r="BW159" i="10"/>
  <c r="BW160" i="10"/>
  <c r="BV157" i="10"/>
  <c r="BV159" i="10"/>
  <c r="BV160" i="10"/>
  <c r="BU157" i="10"/>
  <c r="BU160" i="10"/>
  <c r="BT157" i="10"/>
  <c r="BT160" i="10"/>
  <c r="BS157" i="10"/>
  <c r="BS160" i="10"/>
  <c r="BR157" i="10"/>
  <c r="BR160" i="10"/>
  <c r="BQ157" i="10"/>
  <c r="BQ160" i="10"/>
  <c r="BP157" i="10"/>
  <c r="BP160" i="10"/>
  <c r="BO157" i="10"/>
  <c r="BO160" i="10"/>
  <c r="BN157" i="10"/>
  <c r="BN160" i="10"/>
  <c r="BM157" i="10"/>
  <c r="BM160" i="10"/>
  <c r="BL157" i="10"/>
  <c r="BL160" i="10"/>
  <c r="BK157" i="10"/>
  <c r="BK160" i="10"/>
  <c r="BJ157" i="10"/>
  <c r="BJ160" i="10"/>
  <c r="BI157" i="10"/>
  <c r="BI160" i="10"/>
  <c r="BH157" i="10"/>
  <c r="BH160" i="10"/>
  <c r="BG157" i="10"/>
  <c r="BG160" i="10"/>
  <c r="BF157" i="10"/>
  <c r="BF160" i="10"/>
  <c r="BE157" i="10"/>
  <c r="BE160" i="10"/>
  <c r="BD157" i="10"/>
  <c r="BD160" i="10"/>
  <c r="BC157" i="10"/>
  <c r="BC160" i="10"/>
  <c r="BB157" i="10"/>
  <c r="BB160" i="10"/>
  <c r="BA157" i="10"/>
  <c r="BA160" i="10"/>
  <c r="AZ157" i="10"/>
  <c r="AZ160" i="10"/>
  <c r="AY157" i="10"/>
  <c r="AY160" i="10"/>
  <c r="AX157" i="10"/>
  <c r="AX160" i="10"/>
  <c r="AW157" i="10"/>
  <c r="AW160" i="10"/>
  <c r="AV157" i="10"/>
  <c r="AV160" i="10"/>
  <c r="AU157" i="10"/>
  <c r="AU160" i="10"/>
  <c r="AT157" i="10"/>
  <c r="AT159" i="10"/>
  <c r="AT160" i="10"/>
  <c r="AS157" i="10"/>
  <c r="AS159" i="10"/>
  <c r="AS160" i="10"/>
  <c r="AR157" i="10"/>
  <c r="AR159" i="10"/>
  <c r="AR160" i="10"/>
  <c r="AQ157" i="10"/>
  <c r="AQ159" i="10"/>
  <c r="AQ160" i="10"/>
  <c r="AP157" i="10"/>
  <c r="AP159" i="10"/>
  <c r="AP160" i="10"/>
  <c r="AO157" i="10"/>
  <c r="AO159" i="10"/>
  <c r="AO160" i="10"/>
  <c r="AN157" i="10"/>
  <c r="AN159" i="10"/>
  <c r="AN160" i="10"/>
  <c r="AM157" i="10"/>
  <c r="AM159" i="10"/>
  <c r="AM160" i="10"/>
  <c r="AL157" i="10"/>
  <c r="AL159" i="10"/>
  <c r="AL160" i="10"/>
  <c r="AK157" i="10"/>
  <c r="AK159" i="10"/>
  <c r="AK160" i="10"/>
  <c r="AJ157" i="10"/>
  <c r="AJ159" i="10"/>
  <c r="AJ160" i="10"/>
  <c r="AI157" i="10"/>
  <c r="AI159" i="10"/>
  <c r="AI160" i="10"/>
  <c r="AH157" i="10"/>
  <c r="AH159" i="10"/>
  <c r="AH160" i="10"/>
  <c r="AG157" i="10"/>
  <c r="AG159" i="10"/>
  <c r="AG160" i="10"/>
  <c r="AF157" i="10"/>
  <c r="AF159" i="10"/>
  <c r="AF160" i="10"/>
  <c r="AE157" i="10"/>
  <c r="AE159" i="10"/>
  <c r="AE160" i="10"/>
  <c r="AD157" i="10"/>
  <c r="AD159" i="10"/>
  <c r="AD160" i="10"/>
  <c r="AC157" i="10"/>
  <c r="AC159" i="10"/>
  <c r="AC160" i="10"/>
  <c r="AB157" i="10"/>
  <c r="AB159" i="10"/>
  <c r="AB160" i="10"/>
  <c r="AA157" i="10"/>
  <c r="AA159" i="10"/>
  <c r="AA160" i="10"/>
  <c r="Z157" i="10"/>
  <c r="Z159" i="10"/>
  <c r="Z160" i="10"/>
  <c r="Y157" i="10"/>
  <c r="Y159" i="10"/>
  <c r="Y160" i="10"/>
  <c r="X157" i="10"/>
  <c r="X159" i="10"/>
  <c r="X160" i="10"/>
  <c r="W157" i="10"/>
  <c r="W159" i="10"/>
  <c r="W160" i="10"/>
  <c r="V157" i="10"/>
  <c r="V159" i="10"/>
  <c r="V160" i="10"/>
  <c r="U157" i="10"/>
  <c r="U159" i="10"/>
  <c r="U160" i="10"/>
  <c r="T157" i="10"/>
  <c r="T159" i="10"/>
  <c r="T160" i="10"/>
  <c r="S157" i="10"/>
  <c r="S159" i="10"/>
  <c r="S160" i="10"/>
  <c r="R157" i="10"/>
  <c r="R159" i="10"/>
  <c r="R160" i="10"/>
  <c r="Q157" i="10"/>
  <c r="Q159" i="10"/>
  <c r="Q160" i="10"/>
  <c r="P157" i="10"/>
  <c r="P159" i="10"/>
  <c r="P160" i="10"/>
  <c r="O157" i="10"/>
  <c r="O159" i="10"/>
  <c r="O160" i="10"/>
  <c r="N157" i="10"/>
  <c r="N159" i="10"/>
  <c r="N160" i="10"/>
  <c r="M157" i="10"/>
  <c r="M159" i="10"/>
  <c r="M160" i="10"/>
  <c r="L157" i="10"/>
  <c r="L159" i="10"/>
  <c r="L160" i="10"/>
  <c r="K157" i="10"/>
  <c r="K159" i="10"/>
  <c r="K160" i="10"/>
  <c r="J157" i="10"/>
  <c r="J159" i="10"/>
  <c r="J160" i="10"/>
  <c r="I157" i="10"/>
  <c r="I159" i="10"/>
  <c r="I160" i="10"/>
  <c r="H157" i="10"/>
  <c r="H159" i="10"/>
  <c r="H160" i="10"/>
  <c r="G157" i="10"/>
  <c r="G159" i="10"/>
  <c r="G160" i="10"/>
  <c r="F157" i="10"/>
  <c r="F159" i="10"/>
  <c r="F160" i="10"/>
  <c r="E157" i="10"/>
  <c r="E159" i="10"/>
  <c r="E160" i="10"/>
  <c r="D157" i="10"/>
  <c r="D159" i="10"/>
  <c r="D160" i="10"/>
  <c r="C157" i="10"/>
  <c r="C159" i="10"/>
  <c r="C160" i="10"/>
  <c r="C158" i="10" a="1"/>
  <c r="C158" i="10"/>
  <c r="D158" i="10" a="1"/>
  <c r="D158" i="10"/>
  <c r="E158" i="10" a="1"/>
  <c r="E158" i="10"/>
  <c r="F158" i="10" a="1"/>
  <c r="F158" i="10"/>
  <c r="G158" i="10" a="1"/>
  <c r="G158" i="10"/>
  <c r="H158" i="10" a="1"/>
  <c r="H158" i="10"/>
  <c r="I158" i="10" a="1"/>
  <c r="I158" i="10"/>
  <c r="J158" i="10" a="1"/>
  <c r="J158" i="10"/>
  <c r="K158" i="10" a="1"/>
  <c r="K158" i="10"/>
  <c r="L158" i="10" a="1"/>
  <c r="L158" i="10"/>
  <c r="M158" i="10" a="1"/>
  <c r="M158" i="10"/>
  <c r="N158" i="10" a="1"/>
  <c r="N158" i="10"/>
  <c r="O158" i="10" a="1"/>
  <c r="O158" i="10"/>
  <c r="P158" i="10" a="1"/>
  <c r="P158" i="10"/>
  <c r="Q158" i="10" a="1"/>
  <c r="Q158" i="10"/>
  <c r="R158" i="10" a="1"/>
  <c r="R158" i="10"/>
  <c r="S158" i="10" a="1"/>
  <c r="S158" i="10"/>
  <c r="T158" i="10" a="1"/>
  <c r="T158" i="10"/>
  <c r="U158" i="10" a="1"/>
  <c r="U158" i="10"/>
  <c r="V158" i="10" a="1"/>
  <c r="V158" i="10"/>
  <c r="W158" i="10" a="1"/>
  <c r="W158" i="10"/>
  <c r="X158" i="10" a="1"/>
  <c r="X158" i="10"/>
  <c r="Y158" i="10" a="1"/>
  <c r="Y158" i="10"/>
  <c r="Z158" i="10" a="1"/>
  <c r="Z158" i="10"/>
  <c r="AA158" i="10" a="1"/>
  <c r="AA158" i="10"/>
  <c r="AB158" i="10" a="1"/>
  <c r="AB158" i="10"/>
  <c r="AC158" i="10" a="1"/>
  <c r="AC158" i="10"/>
  <c r="AD158" i="10" a="1"/>
  <c r="AD158" i="10"/>
  <c r="AE158" i="10" a="1"/>
  <c r="AE158" i="10"/>
  <c r="AF158" i="10" a="1"/>
  <c r="AF158" i="10"/>
  <c r="AG158" i="10" a="1"/>
  <c r="AG158" i="10"/>
  <c r="AH158" i="10" a="1"/>
  <c r="AH158" i="10"/>
  <c r="AI158" i="10" a="1"/>
  <c r="AI158" i="10"/>
  <c r="AJ158" i="10" a="1"/>
  <c r="AJ158" i="10"/>
  <c r="AK158" i="10" a="1"/>
  <c r="AK158" i="10"/>
  <c r="AL158" i="10" a="1"/>
  <c r="AL158" i="10"/>
  <c r="AM158" i="10" a="1"/>
  <c r="AM158" i="10"/>
  <c r="AN158" i="10" a="1"/>
  <c r="AN158" i="10"/>
  <c r="AO158" i="10" a="1"/>
  <c r="AO158" i="10"/>
  <c r="AP158" i="10" a="1"/>
  <c r="AP158" i="10"/>
  <c r="AQ158" i="10" a="1"/>
  <c r="AQ158" i="10"/>
  <c r="AR158" i="10" a="1"/>
  <c r="AR158" i="10"/>
  <c r="AS158" i="10" a="1"/>
  <c r="AS158" i="10"/>
  <c r="AT158" i="10" a="1"/>
  <c r="AT158" i="10"/>
  <c r="AU158" i="10" a="1"/>
  <c r="AU158" i="10"/>
  <c r="AV158" i="10" a="1"/>
  <c r="AV158" i="10"/>
  <c r="AW158" i="10" a="1"/>
  <c r="AW158" i="10"/>
  <c r="AX158" i="10" a="1"/>
  <c r="AX158" i="10"/>
  <c r="AY158" i="10" a="1"/>
  <c r="AY158" i="10"/>
  <c r="AZ158" i="10" a="1"/>
  <c r="AZ158" i="10"/>
  <c r="BA158" i="10" a="1"/>
  <c r="BA158" i="10"/>
  <c r="BB158" i="10" a="1"/>
  <c r="BB158" i="10"/>
  <c r="BC158" i="10" a="1"/>
  <c r="BC158" i="10"/>
  <c r="BD158" i="10" a="1"/>
  <c r="BD158" i="10"/>
  <c r="BE158" i="10" a="1"/>
  <c r="BE158" i="10"/>
  <c r="BF158" i="10" a="1"/>
  <c r="BF158" i="10"/>
  <c r="BG158" i="10" a="1"/>
  <c r="BG158" i="10"/>
  <c r="BH158" i="10" a="1"/>
  <c r="BH158" i="10"/>
  <c r="BI158" i="10" a="1"/>
  <c r="BI158" i="10"/>
  <c r="BJ158" i="10" a="1"/>
  <c r="BJ158" i="10"/>
  <c r="BK158" i="10" a="1"/>
  <c r="BK158" i="10"/>
  <c r="BL158" i="10" a="1"/>
  <c r="BL158" i="10"/>
  <c r="BM158" i="10" a="1"/>
  <c r="BM158" i="10"/>
  <c r="BN158" i="10" a="1"/>
  <c r="BN158" i="10"/>
  <c r="BO158" i="10" a="1"/>
  <c r="BO158" i="10"/>
  <c r="BP158" i="10" a="1"/>
  <c r="BP158" i="10"/>
  <c r="BQ158" i="10" a="1"/>
  <c r="BQ158" i="10"/>
  <c r="BR158" i="10" a="1"/>
  <c r="BR158" i="10"/>
  <c r="BS158" i="10" a="1"/>
  <c r="BS158" i="10"/>
  <c r="BT158" i="10" a="1"/>
  <c r="BT158" i="10"/>
  <c r="BU158" i="10" a="1"/>
  <c r="BU158" i="10"/>
  <c r="BV158" i="10" a="1"/>
  <c r="BV158" i="10"/>
  <c r="BW158" i="10" a="1"/>
  <c r="BW158" i="10"/>
  <c r="BX158" i="10" a="1"/>
  <c r="BX158" i="10"/>
  <c r="BY158" i="10" a="1"/>
  <c r="BY158" i="10"/>
  <c r="BZ158" i="10" a="1"/>
  <c r="BZ158" i="10"/>
  <c r="B158" i="10" a="1"/>
  <c r="B158" i="10"/>
  <c r="AS397" i="13"/>
  <c r="AS398" i="13"/>
  <c r="AS399" i="13"/>
  <c r="AS400" i="13"/>
  <c r="AS401" i="13"/>
  <c r="AS402" i="13"/>
  <c r="AS403" i="13"/>
  <c r="AS404" i="13"/>
  <c r="AS405" i="13"/>
  <c r="AS406" i="13"/>
  <c r="AS407" i="13"/>
  <c r="AS408" i="13"/>
  <c r="AS409" i="13"/>
  <c r="AS410" i="13"/>
  <c r="AS411" i="13"/>
  <c r="AS412" i="13"/>
  <c r="AS413" i="13"/>
  <c r="AS414" i="13"/>
  <c r="AS415" i="13"/>
  <c r="AS416" i="13"/>
  <c r="AS417" i="13"/>
  <c r="AS418" i="13"/>
  <c r="AS419" i="13"/>
  <c r="AS420" i="13"/>
  <c r="AS421" i="13"/>
  <c r="AS422" i="13"/>
  <c r="AS423" i="13"/>
  <c r="AS424" i="13"/>
  <c r="AS425" i="13"/>
  <c r="AS426" i="13"/>
  <c r="AS427" i="13"/>
  <c r="AS428" i="13"/>
  <c r="AS429" i="13"/>
  <c r="AS430" i="13"/>
  <c r="AS431" i="13"/>
  <c r="AS432" i="13"/>
  <c r="AS433" i="13"/>
  <c r="AS434" i="13"/>
  <c r="AS435" i="13"/>
  <c r="AS436" i="13"/>
  <c r="AS437" i="13"/>
  <c r="AS438" i="13"/>
  <c r="AS439" i="13"/>
  <c r="AS440" i="13"/>
  <c r="AS441" i="13"/>
  <c r="AS442" i="13"/>
  <c r="AS443" i="13"/>
  <c r="AS444" i="13"/>
  <c r="AS445" i="13"/>
  <c r="AS446" i="13"/>
  <c r="AS447" i="13"/>
  <c r="AS448" i="13"/>
  <c r="AS449" i="13"/>
  <c r="AS450" i="13"/>
  <c r="AS451" i="13"/>
  <c r="AS452" i="13"/>
  <c r="AS453" i="13"/>
  <c r="AS454" i="13"/>
  <c r="AS455" i="13"/>
  <c r="AS456" i="13"/>
  <c r="AS457" i="13"/>
  <c r="AS458" i="13"/>
  <c r="AS459" i="13"/>
  <c r="AS460" i="13"/>
  <c r="AS461" i="13"/>
  <c r="AS462" i="13"/>
  <c r="AS463" i="13"/>
  <c r="AS464" i="13"/>
  <c r="AS465" i="13"/>
  <c r="AS466" i="13"/>
  <c r="AS467" i="13"/>
  <c r="AS468" i="13"/>
  <c r="AS469" i="13"/>
  <c r="AS470" i="13"/>
  <c r="AS471" i="13"/>
  <c r="AS472" i="13"/>
  <c r="AS473" i="13"/>
  <c r="AS474" i="13"/>
  <c r="AS475" i="13"/>
  <c r="AS476" i="13"/>
  <c r="AS477" i="13"/>
  <c r="AS478" i="13"/>
  <c r="AS479" i="13"/>
  <c r="AS480" i="13"/>
  <c r="AS481" i="13"/>
  <c r="AS482" i="13"/>
  <c r="AS483" i="13"/>
  <c r="AS484" i="13"/>
  <c r="AS485" i="13"/>
  <c r="AS486" i="13"/>
  <c r="AS487" i="13"/>
  <c r="AS488" i="13"/>
  <c r="AS489" i="13"/>
  <c r="AS490" i="13"/>
  <c r="AS491" i="13"/>
  <c r="AS492" i="13"/>
  <c r="AS493" i="13"/>
  <c r="AS494" i="13"/>
  <c r="AM397" i="13"/>
  <c r="AM398" i="13"/>
  <c r="AM399" i="13"/>
  <c r="AM400" i="13"/>
  <c r="AM401" i="13"/>
  <c r="AM402" i="13"/>
  <c r="AM403" i="13"/>
  <c r="AM404" i="13"/>
  <c r="AM405" i="13"/>
  <c r="AM406" i="13"/>
  <c r="AM407" i="13"/>
  <c r="AM408" i="13"/>
  <c r="AM409" i="13"/>
  <c r="AM410" i="13"/>
  <c r="AM411" i="13"/>
  <c r="AM412" i="13"/>
  <c r="AM413" i="13"/>
  <c r="AM414" i="13"/>
  <c r="AM415" i="13"/>
  <c r="AM416" i="13"/>
  <c r="AM417" i="13"/>
  <c r="AM418" i="13"/>
  <c r="AM419" i="13"/>
  <c r="AM420" i="13"/>
  <c r="AM421" i="13"/>
  <c r="AM422" i="13"/>
  <c r="AM423" i="13"/>
  <c r="AM424" i="13"/>
  <c r="AM425" i="13"/>
  <c r="AM426" i="13"/>
  <c r="AM427" i="13"/>
  <c r="AM428" i="13"/>
  <c r="AM429" i="13"/>
  <c r="AM430" i="13"/>
  <c r="AM431" i="13"/>
  <c r="AM432" i="13"/>
  <c r="AM433" i="13"/>
  <c r="AM434" i="13"/>
  <c r="AM435" i="13"/>
  <c r="AM436" i="13"/>
  <c r="AM437" i="13"/>
  <c r="AM438" i="13"/>
  <c r="AM439" i="13"/>
  <c r="AM440" i="13"/>
  <c r="AM441" i="13"/>
  <c r="AM442" i="13"/>
  <c r="AM443" i="13"/>
  <c r="AM444" i="13"/>
  <c r="AM445" i="13"/>
  <c r="AM446" i="13"/>
  <c r="AM447" i="13"/>
  <c r="AM448" i="13"/>
  <c r="AM449" i="13"/>
  <c r="AM450" i="13"/>
  <c r="AM451" i="13"/>
  <c r="AM452" i="13"/>
  <c r="AM453" i="13"/>
  <c r="AM454" i="13"/>
  <c r="AM455" i="13"/>
  <c r="AM456" i="13"/>
  <c r="AM457" i="13"/>
  <c r="AM458" i="13"/>
  <c r="AM459" i="13"/>
  <c r="AM460" i="13"/>
  <c r="AM461" i="13"/>
  <c r="AM462" i="13"/>
  <c r="AM463" i="13"/>
  <c r="AM464" i="13"/>
  <c r="AM465" i="13"/>
  <c r="AM466" i="13"/>
  <c r="AM467" i="13"/>
  <c r="AM468" i="13"/>
  <c r="AM469" i="13"/>
  <c r="AM470" i="13"/>
  <c r="AM471" i="13"/>
  <c r="AM472" i="13"/>
  <c r="AM473" i="13"/>
  <c r="AM474" i="13"/>
  <c r="AM475" i="13"/>
  <c r="AM476" i="13"/>
  <c r="AM477" i="13"/>
  <c r="AM478" i="13"/>
  <c r="AM479" i="13"/>
  <c r="AM480" i="13"/>
  <c r="AM481" i="13"/>
  <c r="AM482" i="13"/>
  <c r="AM483" i="13"/>
  <c r="AM484" i="13"/>
  <c r="AM485" i="13"/>
  <c r="AM486" i="13"/>
  <c r="AM487" i="13"/>
  <c r="AM488" i="13"/>
  <c r="AM489" i="13"/>
  <c r="AM490" i="13"/>
  <c r="AM491" i="13"/>
  <c r="AM492" i="13"/>
  <c r="AM493" i="13"/>
  <c r="AM494" i="13"/>
  <c r="AA397" i="13"/>
  <c r="AA398" i="13"/>
  <c r="AA399" i="13"/>
  <c r="AA400" i="13"/>
  <c r="AA401" i="13"/>
  <c r="AA402" i="13"/>
  <c r="AA403" i="13"/>
  <c r="AA404" i="13"/>
  <c r="AA405" i="13"/>
  <c r="AA406" i="13"/>
  <c r="AA407" i="13"/>
  <c r="AA408" i="13"/>
  <c r="AA409" i="13"/>
  <c r="AA410" i="13"/>
  <c r="AA411" i="13"/>
  <c r="AA412" i="13"/>
  <c r="AA413" i="13"/>
  <c r="AA414" i="13"/>
  <c r="AA415" i="13"/>
  <c r="AA416" i="13"/>
  <c r="AA417" i="13"/>
  <c r="AA418" i="13"/>
  <c r="AA419" i="13"/>
  <c r="AA420" i="13"/>
  <c r="AA421" i="13"/>
  <c r="AA422" i="13"/>
  <c r="AA423" i="13"/>
  <c r="AA424" i="13"/>
  <c r="AA425" i="13"/>
  <c r="AA426" i="13"/>
  <c r="AA427" i="13"/>
  <c r="AA428" i="13"/>
  <c r="AA429" i="13"/>
  <c r="AA430" i="13"/>
  <c r="AA431" i="13"/>
  <c r="AA432" i="13"/>
  <c r="AA433" i="13"/>
  <c r="AA434" i="13"/>
  <c r="AA435" i="13"/>
  <c r="AA436" i="13"/>
  <c r="AA437" i="13"/>
  <c r="AA438" i="13"/>
  <c r="AA439" i="13"/>
  <c r="AA440" i="13"/>
  <c r="AA441" i="13"/>
  <c r="AA442" i="13"/>
  <c r="AA443" i="13"/>
  <c r="AA444" i="13"/>
  <c r="AA445" i="13"/>
  <c r="AA446" i="13"/>
  <c r="AA447" i="13"/>
  <c r="AA448" i="13"/>
  <c r="AA449" i="13"/>
  <c r="AA450" i="13"/>
  <c r="AA451" i="13"/>
  <c r="AA452" i="13"/>
  <c r="AA453" i="13"/>
  <c r="AA454" i="13"/>
  <c r="AA455" i="13"/>
  <c r="AA456" i="13"/>
  <c r="AA457" i="13"/>
  <c r="AA458" i="13"/>
  <c r="AA459" i="13"/>
  <c r="AA460" i="13"/>
  <c r="AA461" i="13"/>
  <c r="AA462" i="13"/>
  <c r="AA463" i="13"/>
  <c r="AA464" i="13"/>
  <c r="AA465" i="13"/>
  <c r="AA466" i="13"/>
  <c r="AA467" i="13"/>
  <c r="AA468" i="13"/>
  <c r="AA469" i="13"/>
  <c r="AA470" i="13"/>
  <c r="AA471" i="13"/>
  <c r="AA472" i="13"/>
  <c r="AA473" i="13"/>
  <c r="AA474" i="13"/>
  <c r="AA475" i="13"/>
  <c r="AA476" i="13"/>
  <c r="AA477" i="13"/>
  <c r="AA478" i="13"/>
  <c r="AA479" i="13"/>
  <c r="AA480" i="13"/>
  <c r="AA481" i="13"/>
  <c r="AA482" i="13"/>
  <c r="AA483" i="13"/>
  <c r="AA484" i="13"/>
  <c r="AA485" i="13"/>
  <c r="AA486" i="13"/>
  <c r="AA487" i="13"/>
  <c r="AA488" i="13"/>
  <c r="AA489" i="13"/>
  <c r="AA490" i="13"/>
  <c r="AA491" i="13"/>
  <c r="AA492" i="13"/>
  <c r="AA493" i="13"/>
  <c r="AA494" i="13"/>
  <c r="AU1297" i="13" a="1"/>
  <c r="AU1297" i="13"/>
  <c r="AV1297" i="13" a="1"/>
  <c r="AV1297" i="13"/>
  <c r="AW1297" i="13" a="1"/>
  <c r="AW1297" i="13"/>
  <c r="AX1297" i="13" a="1"/>
  <c r="AX1297" i="13"/>
  <c r="AY1297" i="13" a="1"/>
  <c r="AY1297" i="13"/>
  <c r="AZ1297" i="13" a="1"/>
  <c r="AZ1297" i="13"/>
  <c r="BA1297" i="13" a="1"/>
  <c r="BA1297" i="13"/>
  <c r="BB1297" i="13" a="1"/>
  <c r="BB1297" i="13"/>
  <c r="BC1297" i="13" a="1"/>
  <c r="BC1297" i="13"/>
  <c r="BD1297" i="13" a="1"/>
  <c r="BD1297" i="13"/>
  <c r="BE1297" i="13" a="1"/>
  <c r="BE1297" i="13"/>
  <c r="BF1297" i="13" a="1"/>
  <c r="BF1297" i="13"/>
  <c r="BG1297" i="13" a="1"/>
  <c r="BG1297" i="13"/>
  <c r="BH1297" i="13" a="1"/>
  <c r="BH1297" i="13"/>
  <c r="BI1297" i="13" a="1"/>
  <c r="BI1297" i="13"/>
  <c r="BJ1297" i="13" a="1"/>
  <c r="BJ1297" i="13"/>
  <c r="BK1297" i="13" a="1"/>
  <c r="BK1297" i="13"/>
  <c r="BL1297" i="13" a="1"/>
  <c r="BL1297" i="13"/>
  <c r="BM1297" i="13" a="1"/>
  <c r="BM1297" i="13"/>
  <c r="BN1297" i="13" a="1"/>
  <c r="BN1297" i="13"/>
  <c r="BO1297" i="13" a="1"/>
  <c r="BO1297" i="13"/>
  <c r="BP1297" i="13" a="1"/>
  <c r="BP1297" i="13"/>
  <c r="BQ1297" i="13" a="1"/>
  <c r="BQ1297" i="13"/>
  <c r="BR1297" i="13" a="1"/>
  <c r="BR1297" i="13"/>
  <c r="BS1297" i="13" a="1"/>
  <c r="BS1297" i="13"/>
  <c r="AU1298" i="13" a="1"/>
  <c r="AU1298" i="13"/>
  <c r="AV1298" i="13" a="1"/>
  <c r="AV1298" i="13"/>
  <c r="AW1298" i="13" a="1"/>
  <c r="AW1298" i="13"/>
  <c r="AX1298" i="13" a="1"/>
  <c r="AX1298" i="13"/>
  <c r="AY1298" i="13" a="1"/>
  <c r="AY1298" i="13"/>
  <c r="AZ1298" i="13" a="1"/>
  <c r="AZ1298" i="13"/>
  <c r="BA1298" i="13" a="1"/>
  <c r="BA1298" i="13"/>
  <c r="BB1298" i="13" a="1"/>
  <c r="BB1298" i="13"/>
  <c r="BC1298" i="13" a="1"/>
  <c r="BC1298" i="13"/>
  <c r="BD1298" i="13" a="1"/>
  <c r="BD1298" i="13"/>
  <c r="BE1298" i="13" a="1"/>
  <c r="BE1298" i="13"/>
  <c r="BF1298" i="13" a="1"/>
  <c r="BF1298" i="13"/>
  <c r="BG1298" i="13" a="1"/>
  <c r="BG1298" i="13"/>
  <c r="BH1298" i="13" a="1"/>
  <c r="BH1298" i="13"/>
  <c r="BI1298" i="13" a="1"/>
  <c r="BI1298" i="13"/>
  <c r="BJ1298" i="13" a="1"/>
  <c r="BJ1298" i="13"/>
  <c r="BK1298" i="13" a="1"/>
  <c r="BK1298" i="13"/>
  <c r="BL1298" i="13" a="1"/>
  <c r="BL1298" i="13"/>
  <c r="BM1298" i="13" a="1"/>
  <c r="BM1298" i="13"/>
  <c r="BN1298" i="13" a="1"/>
  <c r="BN1298" i="13"/>
  <c r="BO1298" i="13" a="1"/>
  <c r="BO1298" i="13"/>
  <c r="BP1298" i="13" a="1"/>
  <c r="BP1298" i="13"/>
  <c r="BQ1298" i="13" a="1"/>
  <c r="BQ1298" i="13"/>
  <c r="BR1298" i="13" a="1"/>
  <c r="BR1298" i="13"/>
  <c r="BS1298" i="13" a="1"/>
  <c r="BS1298" i="13"/>
  <c r="AU1299" i="13" a="1"/>
  <c r="AU1299" i="13"/>
  <c r="AV1299" i="13" a="1"/>
  <c r="AV1299" i="13"/>
  <c r="AW1299" i="13" a="1"/>
  <c r="AW1299" i="13"/>
  <c r="AX1299" i="13" a="1"/>
  <c r="AX1299" i="13"/>
  <c r="AY1299" i="13" a="1"/>
  <c r="AY1299" i="13"/>
  <c r="AZ1299" i="13" a="1"/>
  <c r="AZ1299" i="13"/>
  <c r="BA1299" i="13" a="1"/>
  <c r="BA1299" i="13"/>
  <c r="BB1299" i="13" a="1"/>
  <c r="BB1299" i="13"/>
  <c r="BC1299" i="13" a="1"/>
  <c r="BC1299" i="13"/>
  <c r="BD1299" i="13" a="1"/>
  <c r="BD1299" i="13"/>
  <c r="BE1299" i="13" a="1"/>
  <c r="BE1299" i="13"/>
  <c r="BF1299" i="13" a="1"/>
  <c r="BF1299" i="13"/>
  <c r="BG1299" i="13" a="1"/>
  <c r="BG1299" i="13"/>
  <c r="BH1299" i="13" a="1"/>
  <c r="BH1299" i="13"/>
  <c r="BI1299" i="13" a="1"/>
  <c r="BI1299" i="13"/>
  <c r="BJ1299" i="13" a="1"/>
  <c r="BJ1299" i="13"/>
  <c r="BK1299" i="13" a="1"/>
  <c r="BK1299" i="13"/>
  <c r="BL1299" i="13" a="1"/>
  <c r="BL1299" i="13"/>
  <c r="BM1299" i="13" a="1"/>
  <c r="BM1299" i="13"/>
  <c r="BN1299" i="13" a="1"/>
  <c r="BN1299" i="13"/>
  <c r="BO1299" i="13" a="1"/>
  <c r="BO1299" i="13"/>
  <c r="BP1299" i="13" a="1"/>
  <c r="BP1299" i="13"/>
  <c r="BQ1299" i="13" a="1"/>
  <c r="BQ1299" i="13"/>
  <c r="BR1299" i="13" a="1"/>
  <c r="BR1299" i="13"/>
  <c r="BS1299" i="13" a="1"/>
  <c r="BS1299" i="13"/>
  <c r="AU1300" i="13" a="1"/>
  <c r="AU1300" i="13"/>
  <c r="AV1300" i="13" a="1"/>
  <c r="AV1300" i="13"/>
  <c r="AW1300" i="13" a="1"/>
  <c r="AW1300" i="13"/>
  <c r="AX1300" i="13" a="1"/>
  <c r="AX1300" i="13"/>
  <c r="AY1300" i="13" a="1"/>
  <c r="AY1300" i="13"/>
  <c r="AZ1300" i="13" a="1"/>
  <c r="AZ1300" i="13"/>
  <c r="BA1300" i="13" a="1"/>
  <c r="BA1300" i="13"/>
  <c r="BB1300" i="13" a="1"/>
  <c r="BB1300" i="13"/>
  <c r="BC1300" i="13" a="1"/>
  <c r="BC1300" i="13"/>
  <c r="BD1300" i="13" a="1"/>
  <c r="BD1300" i="13"/>
  <c r="BE1300" i="13" a="1"/>
  <c r="BE1300" i="13"/>
  <c r="BF1300" i="13" a="1"/>
  <c r="BF1300" i="13"/>
  <c r="BG1300" i="13" a="1"/>
  <c r="BG1300" i="13"/>
  <c r="BH1300" i="13" a="1"/>
  <c r="BH1300" i="13"/>
  <c r="BI1300" i="13" a="1"/>
  <c r="BI1300" i="13"/>
  <c r="BJ1300" i="13" a="1"/>
  <c r="BJ1300" i="13"/>
  <c r="BK1300" i="13" a="1"/>
  <c r="BK1300" i="13"/>
  <c r="BL1300" i="13" a="1"/>
  <c r="BL1300" i="13"/>
  <c r="BM1300" i="13" a="1"/>
  <c r="BM1300" i="13"/>
  <c r="BN1300" i="13" a="1"/>
  <c r="BN1300" i="13"/>
  <c r="BO1300" i="13" a="1"/>
  <c r="BO1300" i="13"/>
  <c r="BP1300" i="13" a="1"/>
  <c r="BP1300" i="13"/>
  <c r="BQ1300" i="13" a="1"/>
  <c r="BQ1300" i="13"/>
  <c r="BR1300" i="13" a="1"/>
  <c r="BR1300" i="13"/>
  <c r="BS1300" i="13" a="1"/>
  <c r="BS1300" i="13"/>
  <c r="AU1301" i="13" a="1"/>
  <c r="AU1301" i="13"/>
  <c r="AV1301" i="13" a="1"/>
  <c r="AV1301" i="13"/>
  <c r="AW1301" i="13" a="1"/>
  <c r="AW1301" i="13"/>
  <c r="AX1301" i="13" a="1"/>
  <c r="AX1301" i="13"/>
  <c r="AY1301" i="13" a="1"/>
  <c r="AY1301" i="13"/>
  <c r="AZ1301" i="13" a="1"/>
  <c r="AZ1301" i="13"/>
  <c r="BA1301" i="13" a="1"/>
  <c r="BA1301" i="13"/>
  <c r="BB1301" i="13" a="1"/>
  <c r="BB1301" i="13"/>
  <c r="BC1301" i="13" a="1"/>
  <c r="BC1301" i="13"/>
  <c r="BD1301" i="13" a="1"/>
  <c r="BD1301" i="13"/>
  <c r="BE1301" i="13" a="1"/>
  <c r="BE1301" i="13"/>
  <c r="BF1301" i="13" a="1"/>
  <c r="BF1301" i="13"/>
  <c r="BG1301" i="13" a="1"/>
  <c r="BG1301" i="13"/>
  <c r="BH1301" i="13" a="1"/>
  <c r="BH1301" i="13"/>
  <c r="BI1301" i="13" a="1"/>
  <c r="BI1301" i="13"/>
  <c r="BJ1301" i="13" a="1"/>
  <c r="BJ1301" i="13"/>
  <c r="BK1301" i="13" a="1"/>
  <c r="BK1301" i="13"/>
  <c r="BL1301" i="13" a="1"/>
  <c r="BL1301" i="13"/>
  <c r="BM1301" i="13" a="1"/>
  <c r="BM1301" i="13"/>
  <c r="BN1301" i="13" a="1"/>
  <c r="BN1301" i="13"/>
  <c r="BO1301" i="13" a="1"/>
  <c r="BO1301" i="13"/>
  <c r="BP1301" i="13" a="1"/>
  <c r="BP1301" i="13"/>
  <c r="BQ1301" i="13" a="1"/>
  <c r="BQ1301" i="13"/>
  <c r="BR1301" i="13" a="1"/>
  <c r="BR1301" i="13"/>
  <c r="BS1301" i="13" a="1"/>
  <c r="BS1301" i="13"/>
  <c r="AU1302" i="13" a="1"/>
  <c r="AU1302" i="13"/>
  <c r="AV1302" i="13" a="1"/>
  <c r="AV1302" i="13"/>
  <c r="AW1302" i="13" a="1"/>
  <c r="AW1302" i="13"/>
  <c r="AX1302" i="13" a="1"/>
  <c r="AX1302" i="13"/>
  <c r="AY1302" i="13" a="1"/>
  <c r="AY1302" i="13"/>
  <c r="AZ1302" i="13" a="1"/>
  <c r="AZ1302" i="13"/>
  <c r="BA1302" i="13" a="1"/>
  <c r="BA1302" i="13"/>
  <c r="BB1302" i="13" a="1"/>
  <c r="BB1302" i="13"/>
  <c r="BC1302" i="13" a="1"/>
  <c r="BC1302" i="13"/>
  <c r="BD1302" i="13" a="1"/>
  <c r="BD1302" i="13"/>
  <c r="BE1302" i="13" a="1"/>
  <c r="BE1302" i="13"/>
  <c r="BF1302" i="13" a="1"/>
  <c r="BF1302" i="13"/>
  <c r="BG1302" i="13" a="1"/>
  <c r="BG1302" i="13"/>
  <c r="BH1302" i="13" a="1"/>
  <c r="BH1302" i="13"/>
  <c r="BI1302" i="13" a="1"/>
  <c r="BI1302" i="13"/>
  <c r="BJ1302" i="13" a="1"/>
  <c r="BJ1302" i="13"/>
  <c r="BK1302" i="13" a="1"/>
  <c r="BK1302" i="13"/>
  <c r="BL1302" i="13" a="1"/>
  <c r="BL1302" i="13"/>
  <c r="BM1302" i="13" a="1"/>
  <c r="BM1302" i="13"/>
  <c r="BN1302" i="13" a="1"/>
  <c r="BN1302" i="13"/>
  <c r="BO1302" i="13" a="1"/>
  <c r="BO1302" i="13"/>
  <c r="BP1302" i="13" a="1"/>
  <c r="BP1302" i="13"/>
  <c r="BQ1302" i="13" a="1"/>
  <c r="BQ1302" i="13"/>
  <c r="BR1302" i="13" a="1"/>
  <c r="BR1302" i="13"/>
  <c r="BS1302" i="13" a="1"/>
  <c r="BS1302" i="13"/>
  <c r="AU1303" i="13" a="1"/>
  <c r="AU1303" i="13"/>
  <c r="AV1303" i="13" a="1"/>
  <c r="AV1303" i="13"/>
  <c r="AW1303" i="13" a="1"/>
  <c r="AW1303" i="13"/>
  <c r="AX1303" i="13" a="1"/>
  <c r="AX1303" i="13"/>
  <c r="AY1303" i="13" a="1"/>
  <c r="AY1303" i="13"/>
  <c r="AZ1303" i="13" a="1"/>
  <c r="AZ1303" i="13"/>
  <c r="BA1303" i="13" a="1"/>
  <c r="BA1303" i="13"/>
  <c r="BB1303" i="13" a="1"/>
  <c r="BB1303" i="13"/>
  <c r="BC1303" i="13" a="1"/>
  <c r="BC1303" i="13"/>
  <c r="BD1303" i="13" a="1"/>
  <c r="BD1303" i="13"/>
  <c r="BE1303" i="13" a="1"/>
  <c r="BE1303" i="13"/>
  <c r="BF1303" i="13" a="1"/>
  <c r="BF1303" i="13"/>
  <c r="BG1303" i="13" a="1"/>
  <c r="BG1303" i="13"/>
  <c r="BH1303" i="13" a="1"/>
  <c r="BH1303" i="13"/>
  <c r="BI1303" i="13" a="1"/>
  <c r="BI1303" i="13"/>
  <c r="BJ1303" i="13" a="1"/>
  <c r="BJ1303" i="13"/>
  <c r="BK1303" i="13" a="1"/>
  <c r="BK1303" i="13"/>
  <c r="BL1303" i="13" a="1"/>
  <c r="BL1303" i="13"/>
  <c r="BM1303" i="13" a="1"/>
  <c r="BM1303" i="13"/>
  <c r="BN1303" i="13" a="1"/>
  <c r="BN1303" i="13"/>
  <c r="BO1303" i="13" a="1"/>
  <c r="BO1303" i="13"/>
  <c r="BP1303" i="13" a="1"/>
  <c r="BP1303" i="13"/>
  <c r="BQ1303" i="13" a="1"/>
  <c r="BQ1303" i="13"/>
  <c r="BR1303" i="13" a="1"/>
  <c r="BR1303" i="13"/>
  <c r="BS1303" i="13" a="1"/>
  <c r="BS1303" i="13"/>
  <c r="AU1304" i="13" a="1"/>
  <c r="AU1304" i="13"/>
  <c r="AV1304" i="13" a="1"/>
  <c r="AV1304" i="13"/>
  <c r="AW1304" i="13" a="1"/>
  <c r="AW1304" i="13"/>
  <c r="AX1304" i="13" a="1"/>
  <c r="AX1304" i="13"/>
  <c r="AY1304" i="13" a="1"/>
  <c r="AY1304" i="13"/>
  <c r="AZ1304" i="13" a="1"/>
  <c r="AZ1304" i="13"/>
  <c r="BA1304" i="13" a="1"/>
  <c r="BA1304" i="13"/>
  <c r="BB1304" i="13" a="1"/>
  <c r="BB1304" i="13"/>
  <c r="BC1304" i="13" a="1"/>
  <c r="BC1304" i="13"/>
  <c r="BD1304" i="13" a="1"/>
  <c r="BD1304" i="13"/>
  <c r="BE1304" i="13" a="1"/>
  <c r="BE1304" i="13"/>
  <c r="BF1304" i="13" a="1"/>
  <c r="BF1304" i="13"/>
  <c r="BG1304" i="13" a="1"/>
  <c r="BG1304" i="13"/>
  <c r="BH1304" i="13" a="1"/>
  <c r="BH1304" i="13"/>
  <c r="BI1304" i="13" a="1"/>
  <c r="BI1304" i="13"/>
  <c r="BJ1304" i="13" a="1"/>
  <c r="BJ1304" i="13"/>
  <c r="BK1304" i="13" a="1"/>
  <c r="BK1304" i="13"/>
  <c r="BL1304" i="13" a="1"/>
  <c r="BL1304" i="13"/>
  <c r="BM1304" i="13" a="1"/>
  <c r="BM1304" i="13"/>
  <c r="BN1304" i="13" a="1"/>
  <c r="BN1304" i="13"/>
  <c r="BO1304" i="13" a="1"/>
  <c r="BO1304" i="13"/>
  <c r="BP1304" i="13" a="1"/>
  <c r="BP1304" i="13"/>
  <c r="BQ1304" i="13" a="1"/>
  <c r="BQ1304" i="13"/>
  <c r="BR1304" i="13" a="1"/>
  <c r="BR1304" i="13"/>
  <c r="BS1304" i="13" a="1"/>
  <c r="BS1304" i="13"/>
  <c r="AU1305" i="13" a="1"/>
  <c r="AU1305" i="13"/>
  <c r="AV1305" i="13" a="1"/>
  <c r="AV1305" i="13"/>
  <c r="AW1305" i="13" a="1"/>
  <c r="AW1305" i="13"/>
  <c r="AX1305" i="13" a="1"/>
  <c r="AX1305" i="13"/>
  <c r="AY1305" i="13" a="1"/>
  <c r="AY1305" i="13"/>
  <c r="AZ1305" i="13" a="1"/>
  <c r="AZ1305" i="13"/>
  <c r="BA1305" i="13" a="1"/>
  <c r="BA1305" i="13"/>
  <c r="BB1305" i="13" a="1"/>
  <c r="BB1305" i="13"/>
  <c r="BC1305" i="13" a="1"/>
  <c r="BC1305" i="13"/>
  <c r="BD1305" i="13" a="1"/>
  <c r="BD1305" i="13"/>
  <c r="BE1305" i="13" a="1"/>
  <c r="BE1305" i="13"/>
  <c r="BF1305" i="13" a="1"/>
  <c r="BF1305" i="13"/>
  <c r="BG1305" i="13" a="1"/>
  <c r="BG1305" i="13"/>
  <c r="BH1305" i="13" a="1"/>
  <c r="BH1305" i="13"/>
  <c r="BI1305" i="13" a="1"/>
  <c r="BI1305" i="13"/>
  <c r="BJ1305" i="13" a="1"/>
  <c r="BJ1305" i="13"/>
  <c r="BK1305" i="13" a="1"/>
  <c r="BK1305" i="13"/>
  <c r="BL1305" i="13" a="1"/>
  <c r="BL1305" i="13"/>
  <c r="BM1305" i="13" a="1"/>
  <c r="BM1305" i="13"/>
  <c r="BN1305" i="13" a="1"/>
  <c r="BN1305" i="13"/>
  <c r="BO1305" i="13" a="1"/>
  <c r="BO1305" i="13"/>
  <c r="BP1305" i="13" a="1"/>
  <c r="BP1305" i="13"/>
  <c r="BQ1305" i="13" a="1"/>
  <c r="BQ1305" i="13"/>
  <c r="BR1305" i="13" a="1"/>
  <c r="BR1305" i="13"/>
  <c r="BS1305" i="13" a="1"/>
  <c r="BS1305" i="13"/>
  <c r="AU1306" i="13" a="1"/>
  <c r="AU1306" i="13"/>
  <c r="AV1306" i="13" a="1"/>
  <c r="AV1306" i="13"/>
  <c r="AW1306" i="13" a="1"/>
  <c r="AW1306" i="13"/>
  <c r="AX1306" i="13" a="1"/>
  <c r="AX1306" i="13"/>
  <c r="AY1306" i="13" a="1"/>
  <c r="AY1306" i="13"/>
  <c r="AZ1306" i="13" a="1"/>
  <c r="AZ1306" i="13"/>
  <c r="BA1306" i="13" a="1"/>
  <c r="BA1306" i="13"/>
  <c r="BB1306" i="13" a="1"/>
  <c r="BB1306" i="13"/>
  <c r="BC1306" i="13" a="1"/>
  <c r="BC1306" i="13"/>
  <c r="BD1306" i="13" a="1"/>
  <c r="BD1306" i="13"/>
  <c r="BE1306" i="13" a="1"/>
  <c r="BE1306" i="13"/>
  <c r="BF1306" i="13" a="1"/>
  <c r="BF1306" i="13"/>
  <c r="BG1306" i="13" a="1"/>
  <c r="BG1306" i="13"/>
  <c r="BH1306" i="13" a="1"/>
  <c r="BH1306" i="13"/>
  <c r="BI1306" i="13" a="1"/>
  <c r="BI1306" i="13"/>
  <c r="BJ1306" i="13" a="1"/>
  <c r="BJ1306" i="13"/>
  <c r="BK1306" i="13" a="1"/>
  <c r="BK1306" i="13"/>
  <c r="BL1306" i="13" a="1"/>
  <c r="BL1306" i="13"/>
  <c r="BM1306" i="13" a="1"/>
  <c r="BM1306" i="13"/>
  <c r="BN1306" i="13" a="1"/>
  <c r="BN1306" i="13"/>
  <c r="BO1306" i="13" a="1"/>
  <c r="BO1306" i="13"/>
  <c r="BP1306" i="13" a="1"/>
  <c r="BP1306" i="13"/>
  <c r="BQ1306" i="13" a="1"/>
  <c r="BQ1306" i="13"/>
  <c r="BR1306" i="13" a="1"/>
  <c r="BR1306" i="13"/>
  <c r="BS1306" i="13" a="1"/>
  <c r="BS1306" i="13"/>
  <c r="AU1307" i="13" a="1"/>
  <c r="AU1307" i="13"/>
  <c r="AV1307" i="13" a="1"/>
  <c r="AV1307" i="13"/>
  <c r="AW1307" i="13" a="1"/>
  <c r="AW1307" i="13"/>
  <c r="AX1307" i="13" a="1"/>
  <c r="AX1307" i="13"/>
  <c r="AY1307" i="13" a="1"/>
  <c r="AY1307" i="13"/>
  <c r="AZ1307" i="13" a="1"/>
  <c r="AZ1307" i="13"/>
  <c r="BA1307" i="13" a="1"/>
  <c r="BA1307" i="13"/>
  <c r="BB1307" i="13" a="1"/>
  <c r="BB1307" i="13"/>
  <c r="BC1307" i="13" a="1"/>
  <c r="BC1307" i="13"/>
  <c r="BD1307" i="13" a="1"/>
  <c r="BD1307" i="13"/>
  <c r="BE1307" i="13" a="1"/>
  <c r="BE1307" i="13"/>
  <c r="BF1307" i="13" a="1"/>
  <c r="BF1307" i="13"/>
  <c r="BG1307" i="13" a="1"/>
  <c r="BG1307" i="13"/>
  <c r="BH1307" i="13" a="1"/>
  <c r="BH1307" i="13"/>
  <c r="BI1307" i="13" a="1"/>
  <c r="BI1307" i="13"/>
  <c r="BJ1307" i="13" a="1"/>
  <c r="BJ1307" i="13"/>
  <c r="BK1307" i="13" a="1"/>
  <c r="BK1307" i="13"/>
  <c r="BL1307" i="13" a="1"/>
  <c r="BL1307" i="13"/>
  <c r="BM1307" i="13" a="1"/>
  <c r="BM1307" i="13"/>
  <c r="BN1307" i="13" a="1"/>
  <c r="BN1307" i="13"/>
  <c r="BO1307" i="13" a="1"/>
  <c r="BO1307" i="13"/>
  <c r="BP1307" i="13" a="1"/>
  <c r="BP1307" i="13"/>
  <c r="BQ1307" i="13" a="1"/>
  <c r="BQ1307" i="13"/>
  <c r="BR1307" i="13" a="1"/>
  <c r="BR1307" i="13"/>
  <c r="BS1307" i="13" a="1"/>
  <c r="BS1307" i="13"/>
  <c r="AU1308" i="13" a="1"/>
  <c r="AU1308" i="13"/>
  <c r="AV1308" i="13" a="1"/>
  <c r="AV1308" i="13"/>
  <c r="AW1308" i="13" a="1"/>
  <c r="AW1308" i="13"/>
  <c r="AX1308" i="13" a="1"/>
  <c r="AX1308" i="13"/>
  <c r="AY1308" i="13" a="1"/>
  <c r="AY1308" i="13"/>
  <c r="AZ1308" i="13" a="1"/>
  <c r="AZ1308" i="13"/>
  <c r="BA1308" i="13" a="1"/>
  <c r="BA1308" i="13"/>
  <c r="BB1308" i="13" a="1"/>
  <c r="BB1308" i="13"/>
  <c r="BC1308" i="13" a="1"/>
  <c r="BC1308" i="13"/>
  <c r="BD1308" i="13" a="1"/>
  <c r="BD1308" i="13"/>
  <c r="BE1308" i="13" a="1"/>
  <c r="BE1308" i="13"/>
  <c r="BF1308" i="13" a="1"/>
  <c r="BF1308" i="13"/>
  <c r="BG1308" i="13" a="1"/>
  <c r="BG1308" i="13"/>
  <c r="BH1308" i="13" a="1"/>
  <c r="BH1308" i="13"/>
  <c r="BI1308" i="13" a="1"/>
  <c r="BI1308" i="13"/>
  <c r="BJ1308" i="13" a="1"/>
  <c r="BJ1308" i="13"/>
  <c r="BK1308" i="13" a="1"/>
  <c r="BK1308" i="13"/>
  <c r="BL1308" i="13" a="1"/>
  <c r="BL1308" i="13"/>
  <c r="BM1308" i="13" a="1"/>
  <c r="BM1308" i="13"/>
  <c r="BN1308" i="13" a="1"/>
  <c r="BN1308" i="13"/>
  <c r="BO1308" i="13" a="1"/>
  <c r="BO1308" i="13"/>
  <c r="BP1308" i="13" a="1"/>
  <c r="BP1308" i="13"/>
  <c r="BQ1308" i="13" a="1"/>
  <c r="BQ1308" i="13"/>
  <c r="BR1308" i="13" a="1"/>
  <c r="BR1308" i="13"/>
  <c r="BS1308" i="13" a="1"/>
  <c r="BS1308" i="13"/>
  <c r="AU1309" i="13" a="1"/>
  <c r="AU1309" i="13"/>
  <c r="AV1309" i="13" a="1"/>
  <c r="AV1309" i="13"/>
  <c r="AW1309" i="13" a="1"/>
  <c r="AW1309" i="13"/>
  <c r="AX1309" i="13" a="1"/>
  <c r="AX1309" i="13"/>
  <c r="AY1309" i="13" a="1"/>
  <c r="AY1309" i="13"/>
  <c r="AZ1309" i="13" a="1"/>
  <c r="AZ1309" i="13"/>
  <c r="BA1309" i="13" a="1"/>
  <c r="BA1309" i="13"/>
  <c r="BB1309" i="13" a="1"/>
  <c r="BB1309" i="13"/>
  <c r="BC1309" i="13" a="1"/>
  <c r="BC1309" i="13"/>
  <c r="BD1309" i="13" a="1"/>
  <c r="BD1309" i="13"/>
  <c r="BE1309" i="13" a="1"/>
  <c r="BE1309" i="13"/>
  <c r="BF1309" i="13" a="1"/>
  <c r="BF1309" i="13"/>
  <c r="BG1309" i="13" a="1"/>
  <c r="BG1309" i="13"/>
  <c r="BH1309" i="13" a="1"/>
  <c r="BH1309" i="13"/>
  <c r="BI1309" i="13" a="1"/>
  <c r="BI1309" i="13"/>
  <c r="BJ1309" i="13" a="1"/>
  <c r="BJ1309" i="13"/>
  <c r="BK1309" i="13" a="1"/>
  <c r="BK1309" i="13"/>
  <c r="BL1309" i="13" a="1"/>
  <c r="BL1309" i="13"/>
  <c r="BM1309" i="13" a="1"/>
  <c r="BM1309" i="13"/>
  <c r="BN1309" i="13" a="1"/>
  <c r="BN1309" i="13"/>
  <c r="BO1309" i="13" a="1"/>
  <c r="BO1309" i="13"/>
  <c r="BP1309" i="13" a="1"/>
  <c r="BP1309" i="13"/>
  <c r="BQ1309" i="13" a="1"/>
  <c r="BQ1309" i="13"/>
  <c r="BR1309" i="13" a="1"/>
  <c r="BR1309" i="13"/>
  <c r="BS1309" i="13" a="1"/>
  <c r="BS1309" i="13"/>
  <c r="AU1310" i="13" a="1"/>
  <c r="AU1310" i="13"/>
  <c r="AV1310" i="13" a="1"/>
  <c r="AV1310" i="13"/>
  <c r="AW1310" i="13" a="1"/>
  <c r="AW1310" i="13"/>
  <c r="AX1310" i="13" a="1"/>
  <c r="AX1310" i="13"/>
  <c r="AY1310" i="13" a="1"/>
  <c r="AY1310" i="13"/>
  <c r="AZ1310" i="13" a="1"/>
  <c r="AZ1310" i="13"/>
  <c r="BA1310" i="13" a="1"/>
  <c r="BA1310" i="13"/>
  <c r="BB1310" i="13" a="1"/>
  <c r="BB1310" i="13"/>
  <c r="BC1310" i="13" a="1"/>
  <c r="BC1310" i="13"/>
  <c r="BD1310" i="13" a="1"/>
  <c r="BD1310" i="13"/>
  <c r="BE1310" i="13" a="1"/>
  <c r="BE1310" i="13"/>
  <c r="BF1310" i="13" a="1"/>
  <c r="BF1310" i="13"/>
  <c r="BG1310" i="13" a="1"/>
  <c r="BG1310" i="13"/>
  <c r="BH1310" i="13" a="1"/>
  <c r="BH1310" i="13"/>
  <c r="BI1310" i="13" a="1"/>
  <c r="BI1310" i="13"/>
  <c r="BJ1310" i="13" a="1"/>
  <c r="BJ1310" i="13"/>
  <c r="BK1310" i="13" a="1"/>
  <c r="BK1310" i="13"/>
  <c r="BL1310" i="13" a="1"/>
  <c r="BL1310" i="13"/>
  <c r="BM1310" i="13" a="1"/>
  <c r="BM1310" i="13"/>
  <c r="BN1310" i="13" a="1"/>
  <c r="BN1310" i="13"/>
  <c r="BO1310" i="13" a="1"/>
  <c r="BO1310" i="13"/>
  <c r="BP1310" i="13" a="1"/>
  <c r="BP1310" i="13"/>
  <c r="BQ1310" i="13" a="1"/>
  <c r="BQ1310" i="13"/>
  <c r="BR1310" i="13" a="1"/>
  <c r="BR1310" i="13"/>
  <c r="BS1310" i="13" a="1"/>
  <c r="BS1310" i="13"/>
  <c r="AU1311" i="13" a="1"/>
  <c r="AU1311" i="13"/>
  <c r="AV1311" i="13" a="1"/>
  <c r="AV1311" i="13"/>
  <c r="AW1311" i="13" a="1"/>
  <c r="AW1311" i="13"/>
  <c r="AX1311" i="13" a="1"/>
  <c r="AX1311" i="13"/>
  <c r="AY1311" i="13" a="1"/>
  <c r="AY1311" i="13"/>
  <c r="AZ1311" i="13" a="1"/>
  <c r="AZ1311" i="13"/>
  <c r="BA1311" i="13" a="1"/>
  <c r="BA1311" i="13"/>
  <c r="BB1311" i="13" a="1"/>
  <c r="BB1311" i="13"/>
  <c r="BC1311" i="13" a="1"/>
  <c r="BC1311" i="13"/>
  <c r="BD1311" i="13" a="1"/>
  <c r="BD1311" i="13"/>
  <c r="BE1311" i="13" a="1"/>
  <c r="BE1311" i="13"/>
  <c r="BF1311" i="13" a="1"/>
  <c r="BF1311" i="13"/>
  <c r="BG1311" i="13" a="1"/>
  <c r="BG1311" i="13"/>
  <c r="BH1311" i="13" a="1"/>
  <c r="BH1311" i="13"/>
  <c r="BI1311" i="13" a="1"/>
  <c r="BI1311" i="13"/>
  <c r="BJ1311" i="13" a="1"/>
  <c r="BJ1311" i="13"/>
  <c r="BK1311" i="13" a="1"/>
  <c r="BK1311" i="13"/>
  <c r="BL1311" i="13" a="1"/>
  <c r="BL1311" i="13"/>
  <c r="BM1311" i="13" a="1"/>
  <c r="BM1311" i="13"/>
  <c r="BN1311" i="13" a="1"/>
  <c r="BN1311" i="13"/>
  <c r="BO1311" i="13" a="1"/>
  <c r="BO1311" i="13"/>
  <c r="BP1311" i="13" a="1"/>
  <c r="BP1311" i="13"/>
  <c r="BQ1311" i="13" a="1"/>
  <c r="BQ1311" i="13"/>
  <c r="BR1311" i="13" a="1"/>
  <c r="BR1311" i="13"/>
  <c r="BS1311" i="13" a="1"/>
  <c r="BS1311" i="13"/>
  <c r="AU1312" i="13" a="1"/>
  <c r="AU1312" i="13"/>
  <c r="AV1312" i="13" a="1"/>
  <c r="AV1312" i="13"/>
  <c r="AW1312" i="13" a="1"/>
  <c r="AW1312" i="13"/>
  <c r="AX1312" i="13" a="1"/>
  <c r="AX1312" i="13"/>
  <c r="AY1312" i="13" a="1"/>
  <c r="AY1312" i="13"/>
  <c r="AZ1312" i="13" a="1"/>
  <c r="AZ1312" i="13"/>
  <c r="BA1312" i="13" a="1"/>
  <c r="BA1312" i="13"/>
  <c r="BB1312" i="13" a="1"/>
  <c r="BB1312" i="13"/>
  <c r="BC1312" i="13" a="1"/>
  <c r="BC1312" i="13"/>
  <c r="BD1312" i="13" a="1"/>
  <c r="BD1312" i="13"/>
  <c r="BE1312" i="13" a="1"/>
  <c r="BE1312" i="13"/>
  <c r="BF1312" i="13" a="1"/>
  <c r="BF1312" i="13"/>
  <c r="BG1312" i="13" a="1"/>
  <c r="BG1312" i="13"/>
  <c r="BH1312" i="13" a="1"/>
  <c r="BH1312" i="13"/>
  <c r="BI1312" i="13" a="1"/>
  <c r="BI1312" i="13"/>
  <c r="BJ1312" i="13" a="1"/>
  <c r="BJ1312" i="13"/>
  <c r="BK1312" i="13" a="1"/>
  <c r="BK1312" i="13"/>
  <c r="BL1312" i="13" a="1"/>
  <c r="BL1312" i="13"/>
  <c r="BM1312" i="13" a="1"/>
  <c r="BM1312" i="13"/>
  <c r="BN1312" i="13" a="1"/>
  <c r="BN1312" i="13"/>
  <c r="BO1312" i="13" a="1"/>
  <c r="BO1312" i="13"/>
  <c r="BP1312" i="13" a="1"/>
  <c r="BP1312" i="13"/>
  <c r="BQ1312" i="13" a="1"/>
  <c r="BQ1312" i="13"/>
  <c r="BR1312" i="13" a="1"/>
  <c r="BR1312" i="13"/>
  <c r="BS1312" i="13" a="1"/>
  <c r="BS1312" i="13"/>
  <c r="AU1313" i="13" a="1"/>
  <c r="AU1313" i="13"/>
  <c r="AV1313" i="13" a="1"/>
  <c r="AV1313" i="13"/>
  <c r="AW1313" i="13" a="1"/>
  <c r="AW1313" i="13"/>
  <c r="AX1313" i="13" a="1"/>
  <c r="AX1313" i="13"/>
  <c r="AY1313" i="13" a="1"/>
  <c r="AY1313" i="13"/>
  <c r="AZ1313" i="13" a="1"/>
  <c r="AZ1313" i="13"/>
  <c r="BA1313" i="13" a="1"/>
  <c r="BA1313" i="13"/>
  <c r="BB1313" i="13" a="1"/>
  <c r="BB1313" i="13"/>
  <c r="BC1313" i="13" a="1"/>
  <c r="BC1313" i="13"/>
  <c r="BD1313" i="13" a="1"/>
  <c r="BD1313" i="13"/>
  <c r="BE1313" i="13" a="1"/>
  <c r="BE1313" i="13"/>
  <c r="BF1313" i="13" a="1"/>
  <c r="BF1313" i="13"/>
  <c r="BG1313" i="13" a="1"/>
  <c r="BG1313" i="13"/>
  <c r="BH1313" i="13" a="1"/>
  <c r="BH1313" i="13"/>
  <c r="BI1313" i="13" a="1"/>
  <c r="BI1313" i="13"/>
  <c r="BJ1313" i="13" a="1"/>
  <c r="BJ1313" i="13"/>
  <c r="BK1313" i="13" a="1"/>
  <c r="BK1313" i="13"/>
  <c r="BL1313" i="13" a="1"/>
  <c r="BL1313" i="13"/>
  <c r="BM1313" i="13" a="1"/>
  <c r="BM1313" i="13"/>
  <c r="BN1313" i="13" a="1"/>
  <c r="BN1313" i="13"/>
  <c r="BO1313" i="13" a="1"/>
  <c r="BO1313" i="13"/>
  <c r="BP1313" i="13" a="1"/>
  <c r="BP1313" i="13"/>
  <c r="BQ1313" i="13" a="1"/>
  <c r="BQ1313" i="13"/>
  <c r="BR1313" i="13" a="1"/>
  <c r="BR1313" i="13"/>
  <c r="BS1313" i="13" a="1"/>
  <c r="BS1313" i="13"/>
  <c r="AU1314" i="13" a="1"/>
  <c r="AU1314" i="13"/>
  <c r="AV1314" i="13" a="1"/>
  <c r="AV1314" i="13"/>
  <c r="AW1314" i="13" a="1"/>
  <c r="AW1314" i="13"/>
  <c r="AX1314" i="13" a="1"/>
  <c r="AX1314" i="13"/>
  <c r="AY1314" i="13" a="1"/>
  <c r="AY1314" i="13"/>
  <c r="AZ1314" i="13" a="1"/>
  <c r="AZ1314" i="13"/>
  <c r="BA1314" i="13" a="1"/>
  <c r="BA1314" i="13"/>
  <c r="BB1314" i="13" a="1"/>
  <c r="BB1314" i="13"/>
  <c r="BC1314" i="13" a="1"/>
  <c r="BC1314" i="13"/>
  <c r="BD1314" i="13" a="1"/>
  <c r="BD1314" i="13"/>
  <c r="BE1314" i="13" a="1"/>
  <c r="BE1314" i="13"/>
  <c r="BF1314" i="13" a="1"/>
  <c r="BF1314" i="13"/>
  <c r="BG1314" i="13" a="1"/>
  <c r="BG1314" i="13"/>
  <c r="BH1314" i="13" a="1"/>
  <c r="BH1314" i="13"/>
  <c r="BI1314" i="13" a="1"/>
  <c r="BI1314" i="13"/>
  <c r="BJ1314" i="13" a="1"/>
  <c r="BJ1314" i="13"/>
  <c r="BK1314" i="13" a="1"/>
  <c r="BK1314" i="13"/>
  <c r="BL1314" i="13" a="1"/>
  <c r="BL1314" i="13"/>
  <c r="BM1314" i="13" a="1"/>
  <c r="BM1314" i="13"/>
  <c r="BN1314" i="13" a="1"/>
  <c r="BN1314" i="13"/>
  <c r="BO1314" i="13" a="1"/>
  <c r="BO1314" i="13"/>
  <c r="BP1314" i="13" a="1"/>
  <c r="BP1314" i="13"/>
  <c r="BQ1314" i="13" a="1"/>
  <c r="BQ1314" i="13"/>
  <c r="BR1314" i="13" a="1"/>
  <c r="BR1314" i="13"/>
  <c r="BS1314" i="13" a="1"/>
  <c r="BS1314" i="13"/>
  <c r="AU1315" i="13" a="1"/>
  <c r="AU1315" i="13"/>
  <c r="AV1315" i="13" a="1"/>
  <c r="AV1315" i="13"/>
  <c r="AW1315" i="13" a="1"/>
  <c r="AW1315" i="13"/>
  <c r="AX1315" i="13" a="1"/>
  <c r="AX1315" i="13"/>
  <c r="AY1315" i="13" a="1"/>
  <c r="AY1315" i="13"/>
  <c r="AZ1315" i="13" a="1"/>
  <c r="AZ1315" i="13"/>
  <c r="BA1315" i="13" a="1"/>
  <c r="BA1315" i="13"/>
  <c r="BB1315" i="13" a="1"/>
  <c r="BB1315" i="13"/>
  <c r="BC1315" i="13" a="1"/>
  <c r="BC1315" i="13"/>
  <c r="BD1315" i="13" a="1"/>
  <c r="BD1315" i="13"/>
  <c r="BE1315" i="13" a="1"/>
  <c r="BE1315" i="13"/>
  <c r="BF1315" i="13" a="1"/>
  <c r="BF1315" i="13"/>
  <c r="BG1315" i="13" a="1"/>
  <c r="BG1315" i="13"/>
  <c r="BH1315" i="13" a="1"/>
  <c r="BH1315" i="13"/>
  <c r="BI1315" i="13" a="1"/>
  <c r="BI1315" i="13"/>
  <c r="BJ1315" i="13" a="1"/>
  <c r="BJ1315" i="13"/>
  <c r="BK1315" i="13" a="1"/>
  <c r="BK1315" i="13"/>
  <c r="BL1315" i="13" a="1"/>
  <c r="BL1315" i="13"/>
  <c r="BM1315" i="13" a="1"/>
  <c r="BM1315" i="13"/>
  <c r="BN1315" i="13" a="1"/>
  <c r="BN1315" i="13"/>
  <c r="BO1315" i="13" a="1"/>
  <c r="BO1315" i="13"/>
  <c r="BP1315" i="13" a="1"/>
  <c r="BP1315" i="13"/>
  <c r="BQ1315" i="13" a="1"/>
  <c r="BQ1315" i="13"/>
  <c r="BR1315" i="13" a="1"/>
  <c r="BR1315" i="13"/>
  <c r="BS1315" i="13" a="1"/>
  <c r="BS1315" i="13"/>
  <c r="AU1316" i="13" a="1"/>
  <c r="AU1316" i="13"/>
  <c r="AV1316" i="13" a="1"/>
  <c r="AV1316" i="13"/>
  <c r="AW1316" i="13" a="1"/>
  <c r="AW1316" i="13"/>
  <c r="AX1316" i="13" a="1"/>
  <c r="AX1316" i="13"/>
  <c r="AY1316" i="13" a="1"/>
  <c r="AY1316" i="13"/>
  <c r="AZ1316" i="13" a="1"/>
  <c r="AZ1316" i="13"/>
  <c r="BA1316" i="13" a="1"/>
  <c r="BA1316" i="13"/>
  <c r="BB1316" i="13" a="1"/>
  <c r="BB1316" i="13"/>
  <c r="BC1316" i="13" a="1"/>
  <c r="BC1316" i="13"/>
  <c r="BD1316" i="13" a="1"/>
  <c r="BD1316" i="13"/>
  <c r="BE1316" i="13" a="1"/>
  <c r="BE1316" i="13"/>
  <c r="BF1316" i="13" a="1"/>
  <c r="BF1316" i="13"/>
  <c r="BG1316" i="13" a="1"/>
  <c r="BG1316" i="13"/>
  <c r="BH1316" i="13" a="1"/>
  <c r="BH1316" i="13"/>
  <c r="BI1316" i="13" a="1"/>
  <c r="BI1316" i="13"/>
  <c r="BJ1316" i="13" a="1"/>
  <c r="BJ1316" i="13"/>
  <c r="BK1316" i="13" a="1"/>
  <c r="BK1316" i="13"/>
  <c r="BL1316" i="13" a="1"/>
  <c r="BL1316" i="13"/>
  <c r="BM1316" i="13" a="1"/>
  <c r="BM1316" i="13"/>
  <c r="BN1316" i="13" a="1"/>
  <c r="BN1316" i="13"/>
  <c r="BO1316" i="13" a="1"/>
  <c r="BO1316" i="13"/>
  <c r="BP1316" i="13" a="1"/>
  <c r="BP1316" i="13"/>
  <c r="BQ1316" i="13" a="1"/>
  <c r="BQ1316" i="13"/>
  <c r="BR1316" i="13" a="1"/>
  <c r="BR1316" i="13"/>
  <c r="BS1316" i="13" a="1"/>
  <c r="BS1316" i="13"/>
  <c r="AU1317" i="13" a="1"/>
  <c r="AU1317" i="13"/>
  <c r="AV1317" i="13" a="1"/>
  <c r="AV1317" i="13"/>
  <c r="AW1317" i="13" a="1"/>
  <c r="AW1317" i="13"/>
  <c r="AX1317" i="13" a="1"/>
  <c r="AX1317" i="13"/>
  <c r="AY1317" i="13" a="1"/>
  <c r="AY1317" i="13"/>
  <c r="AZ1317" i="13" a="1"/>
  <c r="AZ1317" i="13"/>
  <c r="BA1317" i="13" a="1"/>
  <c r="BA1317" i="13"/>
  <c r="BB1317" i="13" a="1"/>
  <c r="BB1317" i="13"/>
  <c r="BC1317" i="13" a="1"/>
  <c r="BC1317" i="13"/>
  <c r="BD1317" i="13" a="1"/>
  <c r="BD1317" i="13"/>
  <c r="BE1317" i="13" a="1"/>
  <c r="BE1317" i="13"/>
  <c r="BF1317" i="13" a="1"/>
  <c r="BF1317" i="13"/>
  <c r="BG1317" i="13" a="1"/>
  <c r="BG1317" i="13"/>
  <c r="BH1317" i="13" a="1"/>
  <c r="BH1317" i="13"/>
  <c r="BI1317" i="13" a="1"/>
  <c r="BI1317" i="13"/>
  <c r="BJ1317" i="13" a="1"/>
  <c r="BJ1317" i="13"/>
  <c r="BK1317" i="13" a="1"/>
  <c r="BK1317" i="13"/>
  <c r="BL1317" i="13" a="1"/>
  <c r="BL1317" i="13"/>
  <c r="BM1317" i="13" a="1"/>
  <c r="BM1317" i="13"/>
  <c r="BN1317" i="13" a="1"/>
  <c r="BN1317" i="13"/>
  <c r="BO1317" i="13" a="1"/>
  <c r="BO1317" i="13"/>
  <c r="BP1317" i="13" a="1"/>
  <c r="BP1317" i="13"/>
  <c r="BQ1317" i="13" a="1"/>
  <c r="BQ1317" i="13"/>
  <c r="BR1317" i="13" a="1"/>
  <c r="BR1317" i="13"/>
  <c r="BS1317" i="13" a="1"/>
  <c r="BS1317" i="13"/>
  <c r="AU1318" i="13" a="1"/>
  <c r="AU1318" i="13"/>
  <c r="AV1318" i="13" a="1"/>
  <c r="AV1318" i="13"/>
  <c r="AW1318" i="13" a="1"/>
  <c r="AW1318" i="13"/>
  <c r="AX1318" i="13" a="1"/>
  <c r="AX1318" i="13"/>
  <c r="AY1318" i="13" a="1"/>
  <c r="AY1318" i="13"/>
  <c r="AZ1318" i="13" a="1"/>
  <c r="AZ1318" i="13"/>
  <c r="BA1318" i="13" a="1"/>
  <c r="BA1318" i="13"/>
  <c r="BB1318" i="13" a="1"/>
  <c r="BB1318" i="13"/>
  <c r="BC1318" i="13" a="1"/>
  <c r="BC1318" i="13"/>
  <c r="BD1318" i="13" a="1"/>
  <c r="BD1318" i="13"/>
  <c r="BE1318" i="13" a="1"/>
  <c r="BE1318" i="13"/>
  <c r="BF1318" i="13" a="1"/>
  <c r="BF1318" i="13"/>
  <c r="BG1318" i="13" a="1"/>
  <c r="BG1318" i="13"/>
  <c r="BH1318" i="13" a="1"/>
  <c r="BH1318" i="13"/>
  <c r="BI1318" i="13" a="1"/>
  <c r="BI1318" i="13"/>
  <c r="BJ1318" i="13" a="1"/>
  <c r="BJ1318" i="13"/>
  <c r="BK1318" i="13" a="1"/>
  <c r="BK1318" i="13"/>
  <c r="BL1318" i="13" a="1"/>
  <c r="BL1318" i="13"/>
  <c r="BM1318" i="13" a="1"/>
  <c r="BM1318" i="13"/>
  <c r="BN1318" i="13" a="1"/>
  <c r="BN1318" i="13"/>
  <c r="BO1318" i="13" a="1"/>
  <c r="BO1318" i="13"/>
  <c r="BP1318" i="13" a="1"/>
  <c r="BP1318" i="13"/>
  <c r="BQ1318" i="13" a="1"/>
  <c r="BQ1318" i="13"/>
  <c r="BR1318" i="13" a="1"/>
  <c r="BR1318" i="13"/>
  <c r="BS1318" i="13" a="1"/>
  <c r="BS1318" i="13"/>
  <c r="AU1319" i="13" a="1"/>
  <c r="AU1319" i="13"/>
  <c r="AV1319" i="13" a="1"/>
  <c r="AV1319" i="13"/>
  <c r="AW1319" i="13" a="1"/>
  <c r="AW1319" i="13"/>
  <c r="AX1319" i="13" a="1"/>
  <c r="AX1319" i="13"/>
  <c r="AY1319" i="13" a="1"/>
  <c r="AY1319" i="13"/>
  <c r="AZ1319" i="13" a="1"/>
  <c r="AZ1319" i="13"/>
  <c r="BA1319" i="13" a="1"/>
  <c r="BA1319" i="13"/>
  <c r="BB1319" i="13" a="1"/>
  <c r="BB1319" i="13"/>
  <c r="BC1319" i="13" a="1"/>
  <c r="BC1319" i="13"/>
  <c r="BD1319" i="13" a="1"/>
  <c r="BD1319" i="13"/>
  <c r="BE1319" i="13" a="1"/>
  <c r="BE1319" i="13"/>
  <c r="BF1319" i="13" a="1"/>
  <c r="BF1319" i="13"/>
  <c r="BG1319" i="13" a="1"/>
  <c r="BG1319" i="13"/>
  <c r="BH1319" i="13" a="1"/>
  <c r="BH1319" i="13"/>
  <c r="BI1319" i="13" a="1"/>
  <c r="BI1319" i="13"/>
  <c r="BJ1319" i="13" a="1"/>
  <c r="BJ1319" i="13"/>
  <c r="BK1319" i="13" a="1"/>
  <c r="BK1319" i="13"/>
  <c r="BL1319" i="13" a="1"/>
  <c r="BL1319" i="13"/>
  <c r="BM1319" i="13" a="1"/>
  <c r="BM1319" i="13"/>
  <c r="BN1319" i="13" a="1"/>
  <c r="BN1319" i="13"/>
  <c r="BO1319" i="13" a="1"/>
  <c r="BO1319" i="13"/>
  <c r="BP1319" i="13" a="1"/>
  <c r="BP1319" i="13"/>
  <c r="BQ1319" i="13" a="1"/>
  <c r="BQ1319" i="13"/>
  <c r="BR1319" i="13" a="1"/>
  <c r="BR1319" i="13"/>
  <c r="BS1319" i="13" a="1"/>
  <c r="BS1319" i="13"/>
  <c r="AU1320" i="13" a="1"/>
  <c r="AU1320" i="13"/>
  <c r="AV1320" i="13" a="1"/>
  <c r="AV1320" i="13"/>
  <c r="AW1320" i="13" a="1"/>
  <c r="AW1320" i="13"/>
  <c r="AX1320" i="13" a="1"/>
  <c r="AX1320" i="13"/>
  <c r="AY1320" i="13" a="1"/>
  <c r="AY1320" i="13"/>
  <c r="AZ1320" i="13" a="1"/>
  <c r="AZ1320" i="13"/>
  <c r="BA1320" i="13" a="1"/>
  <c r="BA1320" i="13"/>
  <c r="BB1320" i="13" a="1"/>
  <c r="BB1320" i="13"/>
  <c r="BC1320" i="13" a="1"/>
  <c r="BC1320" i="13"/>
  <c r="BD1320" i="13" a="1"/>
  <c r="BD1320" i="13"/>
  <c r="BE1320" i="13" a="1"/>
  <c r="BE1320" i="13"/>
  <c r="BF1320" i="13" a="1"/>
  <c r="BF1320" i="13"/>
  <c r="BG1320" i="13" a="1"/>
  <c r="BG1320" i="13"/>
  <c r="BH1320" i="13" a="1"/>
  <c r="BH1320" i="13"/>
  <c r="BI1320" i="13" a="1"/>
  <c r="BI1320" i="13"/>
  <c r="BJ1320" i="13" a="1"/>
  <c r="BJ1320" i="13"/>
  <c r="BK1320" i="13" a="1"/>
  <c r="BK1320" i="13"/>
  <c r="BL1320" i="13" a="1"/>
  <c r="BL1320" i="13"/>
  <c r="BM1320" i="13" a="1"/>
  <c r="BM1320" i="13"/>
  <c r="BN1320" i="13" a="1"/>
  <c r="BN1320" i="13"/>
  <c r="BO1320" i="13" a="1"/>
  <c r="BO1320" i="13"/>
  <c r="BP1320" i="13" a="1"/>
  <c r="BP1320" i="13"/>
  <c r="BQ1320" i="13" a="1"/>
  <c r="BQ1320" i="13"/>
  <c r="BR1320" i="13" a="1"/>
  <c r="BR1320" i="13"/>
  <c r="BS1320" i="13" a="1"/>
  <c r="BS1320" i="13"/>
  <c r="AU1321" i="13" a="1"/>
  <c r="AU1321" i="13"/>
  <c r="AV1321" i="13" a="1"/>
  <c r="AV1321" i="13"/>
  <c r="AW1321" i="13" a="1"/>
  <c r="AW1321" i="13"/>
  <c r="AX1321" i="13" a="1"/>
  <c r="AX1321" i="13"/>
  <c r="AY1321" i="13" a="1"/>
  <c r="AY1321" i="13"/>
  <c r="AZ1321" i="13" a="1"/>
  <c r="AZ1321" i="13"/>
  <c r="BA1321" i="13" a="1"/>
  <c r="BA1321" i="13"/>
  <c r="BB1321" i="13" a="1"/>
  <c r="BB1321" i="13"/>
  <c r="BC1321" i="13" a="1"/>
  <c r="BC1321" i="13"/>
  <c r="BD1321" i="13" a="1"/>
  <c r="BD1321" i="13"/>
  <c r="BE1321" i="13" a="1"/>
  <c r="BE1321" i="13"/>
  <c r="BF1321" i="13" a="1"/>
  <c r="BF1321" i="13"/>
  <c r="BG1321" i="13" a="1"/>
  <c r="BG1321" i="13"/>
  <c r="BH1321" i="13" a="1"/>
  <c r="BH1321" i="13"/>
  <c r="BI1321" i="13" a="1"/>
  <c r="BI1321" i="13"/>
  <c r="BJ1321" i="13" a="1"/>
  <c r="BJ1321" i="13"/>
  <c r="BK1321" i="13" a="1"/>
  <c r="BK1321" i="13"/>
  <c r="BL1321" i="13" a="1"/>
  <c r="BL1321" i="13"/>
  <c r="BM1321" i="13" a="1"/>
  <c r="BM1321" i="13"/>
  <c r="BN1321" i="13" a="1"/>
  <c r="BN1321" i="13"/>
  <c r="BO1321" i="13" a="1"/>
  <c r="BO1321" i="13"/>
  <c r="BP1321" i="13" a="1"/>
  <c r="BP1321" i="13"/>
  <c r="BQ1321" i="13" a="1"/>
  <c r="BQ1321" i="13"/>
  <c r="BR1321" i="13" a="1"/>
  <c r="BR1321" i="13"/>
  <c r="BS1321" i="13" a="1"/>
  <c r="BS1321" i="13"/>
  <c r="AU1322" i="13" a="1"/>
  <c r="AU1322" i="13"/>
  <c r="AV1322" i="13" a="1"/>
  <c r="AV1322" i="13"/>
  <c r="AW1322" i="13" a="1"/>
  <c r="AW1322" i="13"/>
  <c r="AX1322" i="13" a="1"/>
  <c r="AX1322" i="13"/>
  <c r="AY1322" i="13" a="1"/>
  <c r="AY1322" i="13"/>
  <c r="AZ1322" i="13" a="1"/>
  <c r="AZ1322" i="13"/>
  <c r="BA1322" i="13" a="1"/>
  <c r="BA1322" i="13"/>
  <c r="BB1322" i="13" a="1"/>
  <c r="BB1322" i="13"/>
  <c r="BC1322" i="13" a="1"/>
  <c r="BC1322" i="13"/>
  <c r="BD1322" i="13" a="1"/>
  <c r="BD1322" i="13"/>
  <c r="BE1322" i="13" a="1"/>
  <c r="BE1322" i="13"/>
  <c r="BF1322" i="13" a="1"/>
  <c r="BF1322" i="13"/>
  <c r="BG1322" i="13" a="1"/>
  <c r="BG1322" i="13"/>
  <c r="BH1322" i="13" a="1"/>
  <c r="BH1322" i="13"/>
  <c r="BI1322" i="13" a="1"/>
  <c r="BI1322" i="13"/>
  <c r="BJ1322" i="13" a="1"/>
  <c r="BJ1322" i="13"/>
  <c r="BK1322" i="13" a="1"/>
  <c r="BK1322" i="13"/>
  <c r="BL1322" i="13" a="1"/>
  <c r="BL1322" i="13"/>
  <c r="BM1322" i="13" a="1"/>
  <c r="BM1322" i="13"/>
  <c r="BN1322" i="13" a="1"/>
  <c r="BN1322" i="13"/>
  <c r="BO1322" i="13" a="1"/>
  <c r="BO1322" i="13"/>
  <c r="BP1322" i="13" a="1"/>
  <c r="BP1322" i="13"/>
  <c r="BQ1322" i="13" a="1"/>
  <c r="BQ1322" i="13"/>
  <c r="BR1322" i="13" a="1"/>
  <c r="BR1322" i="13"/>
  <c r="BS1322" i="13" a="1"/>
  <c r="BS1322" i="13"/>
  <c r="AU1323" i="13" a="1"/>
  <c r="AU1323" i="13"/>
  <c r="AV1323" i="13" a="1"/>
  <c r="AV1323" i="13"/>
  <c r="AW1323" i="13" a="1"/>
  <c r="AW1323" i="13"/>
  <c r="AX1323" i="13" a="1"/>
  <c r="AX1323" i="13"/>
  <c r="AY1323" i="13" a="1"/>
  <c r="AY1323" i="13"/>
  <c r="AZ1323" i="13" a="1"/>
  <c r="AZ1323" i="13"/>
  <c r="BA1323" i="13" a="1"/>
  <c r="BA1323" i="13"/>
  <c r="BB1323" i="13" a="1"/>
  <c r="BB1323" i="13"/>
  <c r="BC1323" i="13" a="1"/>
  <c r="BC1323" i="13"/>
  <c r="BD1323" i="13" a="1"/>
  <c r="BD1323" i="13"/>
  <c r="BE1323" i="13" a="1"/>
  <c r="BE1323" i="13"/>
  <c r="BF1323" i="13" a="1"/>
  <c r="BF1323" i="13"/>
  <c r="BG1323" i="13" a="1"/>
  <c r="BG1323" i="13"/>
  <c r="BH1323" i="13" a="1"/>
  <c r="BH1323" i="13"/>
  <c r="BI1323" i="13" a="1"/>
  <c r="BI1323" i="13"/>
  <c r="BJ1323" i="13" a="1"/>
  <c r="BJ1323" i="13"/>
  <c r="BK1323" i="13" a="1"/>
  <c r="BK1323" i="13"/>
  <c r="BL1323" i="13" a="1"/>
  <c r="BL1323" i="13"/>
  <c r="BM1323" i="13" a="1"/>
  <c r="BM1323" i="13"/>
  <c r="BN1323" i="13" a="1"/>
  <c r="BN1323" i="13"/>
  <c r="BO1323" i="13" a="1"/>
  <c r="BO1323" i="13"/>
  <c r="BP1323" i="13" a="1"/>
  <c r="BP1323" i="13"/>
  <c r="BQ1323" i="13" a="1"/>
  <c r="BQ1323" i="13"/>
  <c r="BR1323" i="13" a="1"/>
  <c r="BR1323" i="13"/>
  <c r="BS1323" i="13" a="1"/>
  <c r="BS1323" i="13"/>
  <c r="AU1324" i="13" a="1"/>
  <c r="AU1324" i="13"/>
  <c r="AV1324" i="13" a="1"/>
  <c r="AV1324" i="13"/>
  <c r="AW1324" i="13" a="1"/>
  <c r="AW1324" i="13"/>
  <c r="AX1324" i="13" a="1"/>
  <c r="AX1324" i="13"/>
  <c r="AY1324" i="13" a="1"/>
  <c r="AY1324" i="13"/>
  <c r="AZ1324" i="13" a="1"/>
  <c r="AZ1324" i="13"/>
  <c r="BA1324" i="13" a="1"/>
  <c r="BA1324" i="13"/>
  <c r="BB1324" i="13" a="1"/>
  <c r="BB1324" i="13"/>
  <c r="BC1324" i="13" a="1"/>
  <c r="BC1324" i="13"/>
  <c r="BD1324" i="13" a="1"/>
  <c r="BD1324" i="13"/>
  <c r="BE1324" i="13" a="1"/>
  <c r="BE1324" i="13"/>
  <c r="BF1324" i="13" a="1"/>
  <c r="BF1324" i="13"/>
  <c r="BG1324" i="13" a="1"/>
  <c r="BG1324" i="13"/>
  <c r="BH1324" i="13" a="1"/>
  <c r="BH1324" i="13"/>
  <c r="BI1324" i="13" a="1"/>
  <c r="BI1324" i="13"/>
  <c r="BJ1324" i="13" a="1"/>
  <c r="BJ1324" i="13"/>
  <c r="BK1324" i="13" a="1"/>
  <c r="BK1324" i="13"/>
  <c r="BL1324" i="13" a="1"/>
  <c r="BL1324" i="13"/>
  <c r="BM1324" i="13" a="1"/>
  <c r="BM1324" i="13"/>
  <c r="BN1324" i="13" a="1"/>
  <c r="BN1324" i="13"/>
  <c r="BO1324" i="13" a="1"/>
  <c r="BO1324" i="13"/>
  <c r="BP1324" i="13" a="1"/>
  <c r="BP1324" i="13"/>
  <c r="BQ1324" i="13" a="1"/>
  <c r="BQ1324" i="13"/>
  <c r="BR1324" i="13" a="1"/>
  <c r="BR1324" i="13"/>
  <c r="BS1324" i="13" a="1"/>
  <c r="BS1324" i="13"/>
  <c r="AU1325" i="13" a="1"/>
  <c r="AU1325" i="13"/>
  <c r="AV1325" i="13" a="1"/>
  <c r="AV1325" i="13"/>
  <c r="AW1325" i="13" a="1"/>
  <c r="AW1325" i="13"/>
  <c r="AX1325" i="13" a="1"/>
  <c r="AX1325" i="13"/>
  <c r="AY1325" i="13" a="1"/>
  <c r="AY1325" i="13"/>
  <c r="AZ1325" i="13" a="1"/>
  <c r="AZ1325" i="13"/>
  <c r="BA1325" i="13" a="1"/>
  <c r="BA1325" i="13"/>
  <c r="BB1325" i="13" a="1"/>
  <c r="BB1325" i="13"/>
  <c r="BC1325" i="13" a="1"/>
  <c r="BC1325" i="13"/>
  <c r="BD1325" i="13" a="1"/>
  <c r="BD1325" i="13"/>
  <c r="BE1325" i="13" a="1"/>
  <c r="BE1325" i="13"/>
  <c r="BF1325" i="13" a="1"/>
  <c r="BF1325" i="13"/>
  <c r="BG1325" i="13" a="1"/>
  <c r="BG1325" i="13"/>
  <c r="BH1325" i="13" a="1"/>
  <c r="BH1325" i="13"/>
  <c r="BI1325" i="13" a="1"/>
  <c r="BI1325" i="13"/>
  <c r="BJ1325" i="13" a="1"/>
  <c r="BJ1325" i="13"/>
  <c r="BK1325" i="13" a="1"/>
  <c r="BK1325" i="13"/>
  <c r="BL1325" i="13" a="1"/>
  <c r="BL1325" i="13"/>
  <c r="BM1325" i="13" a="1"/>
  <c r="BM1325" i="13"/>
  <c r="BN1325" i="13" a="1"/>
  <c r="BN1325" i="13"/>
  <c r="BO1325" i="13" a="1"/>
  <c r="BO1325" i="13"/>
  <c r="BP1325" i="13" a="1"/>
  <c r="BP1325" i="13"/>
  <c r="BQ1325" i="13" a="1"/>
  <c r="BQ1325" i="13"/>
  <c r="BR1325" i="13" a="1"/>
  <c r="BR1325" i="13"/>
  <c r="BS1325" i="13" a="1"/>
  <c r="BS1325" i="13"/>
  <c r="AU1326" i="13" a="1"/>
  <c r="AU1326" i="13"/>
  <c r="AV1326" i="13" a="1"/>
  <c r="AV1326" i="13"/>
  <c r="AW1326" i="13" a="1"/>
  <c r="AW1326" i="13"/>
  <c r="AX1326" i="13" a="1"/>
  <c r="AX1326" i="13"/>
  <c r="AY1326" i="13" a="1"/>
  <c r="AY1326" i="13"/>
  <c r="AZ1326" i="13" a="1"/>
  <c r="AZ1326" i="13"/>
  <c r="BA1326" i="13" a="1"/>
  <c r="BA1326" i="13"/>
  <c r="BB1326" i="13" a="1"/>
  <c r="BB1326" i="13"/>
  <c r="BC1326" i="13" a="1"/>
  <c r="BC1326" i="13"/>
  <c r="BD1326" i="13" a="1"/>
  <c r="BD1326" i="13"/>
  <c r="BE1326" i="13" a="1"/>
  <c r="BE1326" i="13"/>
  <c r="BF1326" i="13" a="1"/>
  <c r="BF1326" i="13"/>
  <c r="BG1326" i="13" a="1"/>
  <c r="BG1326" i="13"/>
  <c r="BH1326" i="13" a="1"/>
  <c r="BH1326" i="13"/>
  <c r="BI1326" i="13" a="1"/>
  <c r="BI1326" i="13"/>
  <c r="BJ1326" i="13" a="1"/>
  <c r="BJ1326" i="13"/>
  <c r="BK1326" i="13" a="1"/>
  <c r="BK1326" i="13"/>
  <c r="BL1326" i="13" a="1"/>
  <c r="BL1326" i="13"/>
  <c r="BM1326" i="13" a="1"/>
  <c r="BM1326" i="13"/>
  <c r="BN1326" i="13" a="1"/>
  <c r="BN1326" i="13"/>
  <c r="BO1326" i="13" a="1"/>
  <c r="BO1326" i="13"/>
  <c r="BP1326" i="13" a="1"/>
  <c r="BP1326" i="13"/>
  <c r="BQ1326" i="13" a="1"/>
  <c r="BQ1326" i="13"/>
  <c r="BR1326" i="13" a="1"/>
  <c r="BR1326" i="13"/>
  <c r="BS1326" i="13" a="1"/>
  <c r="BS1326" i="13"/>
  <c r="AU1327" i="13" a="1"/>
  <c r="AU1327" i="13"/>
  <c r="AV1327" i="13" a="1"/>
  <c r="AV1327" i="13"/>
  <c r="AW1327" i="13" a="1"/>
  <c r="AW1327" i="13"/>
  <c r="AX1327" i="13" a="1"/>
  <c r="AX1327" i="13"/>
  <c r="AY1327" i="13" a="1"/>
  <c r="AY1327" i="13"/>
  <c r="AZ1327" i="13" a="1"/>
  <c r="AZ1327" i="13"/>
  <c r="BA1327" i="13" a="1"/>
  <c r="BA1327" i="13"/>
  <c r="BB1327" i="13" a="1"/>
  <c r="BB1327" i="13"/>
  <c r="BC1327" i="13" a="1"/>
  <c r="BC1327" i="13"/>
  <c r="BD1327" i="13" a="1"/>
  <c r="BD1327" i="13"/>
  <c r="BE1327" i="13" a="1"/>
  <c r="BE1327" i="13"/>
  <c r="BF1327" i="13" a="1"/>
  <c r="BF1327" i="13"/>
  <c r="BG1327" i="13" a="1"/>
  <c r="BG1327" i="13"/>
  <c r="BH1327" i="13" a="1"/>
  <c r="BH1327" i="13"/>
  <c r="BI1327" i="13" a="1"/>
  <c r="BI1327" i="13"/>
  <c r="BJ1327" i="13" a="1"/>
  <c r="BJ1327" i="13"/>
  <c r="BK1327" i="13" a="1"/>
  <c r="BK1327" i="13"/>
  <c r="BL1327" i="13" a="1"/>
  <c r="BL1327" i="13"/>
  <c r="BM1327" i="13" a="1"/>
  <c r="BM1327" i="13"/>
  <c r="BN1327" i="13" a="1"/>
  <c r="BN1327" i="13"/>
  <c r="BO1327" i="13" a="1"/>
  <c r="BO1327" i="13"/>
  <c r="BP1327" i="13" a="1"/>
  <c r="BP1327" i="13"/>
  <c r="BQ1327" i="13" a="1"/>
  <c r="BQ1327" i="13"/>
  <c r="BR1327" i="13" a="1"/>
  <c r="BR1327" i="13"/>
  <c r="BS1327" i="13" a="1"/>
  <c r="BS1327" i="13"/>
  <c r="AU1328" i="13" a="1"/>
  <c r="AU1328" i="13"/>
  <c r="AV1328" i="13" a="1"/>
  <c r="AV1328" i="13"/>
  <c r="AW1328" i="13" a="1"/>
  <c r="AW1328" i="13"/>
  <c r="AX1328" i="13" a="1"/>
  <c r="AX1328" i="13"/>
  <c r="AY1328" i="13" a="1"/>
  <c r="AY1328" i="13"/>
  <c r="AZ1328" i="13" a="1"/>
  <c r="AZ1328" i="13"/>
  <c r="BA1328" i="13" a="1"/>
  <c r="BA1328" i="13"/>
  <c r="BB1328" i="13" a="1"/>
  <c r="BB1328" i="13"/>
  <c r="BC1328" i="13" a="1"/>
  <c r="BC1328" i="13"/>
  <c r="BD1328" i="13" a="1"/>
  <c r="BD1328" i="13"/>
  <c r="BE1328" i="13" a="1"/>
  <c r="BE1328" i="13"/>
  <c r="BF1328" i="13" a="1"/>
  <c r="BF1328" i="13"/>
  <c r="BG1328" i="13" a="1"/>
  <c r="BG1328" i="13"/>
  <c r="BH1328" i="13" a="1"/>
  <c r="BH1328" i="13"/>
  <c r="BI1328" i="13" a="1"/>
  <c r="BI1328" i="13"/>
  <c r="BJ1328" i="13" a="1"/>
  <c r="BJ1328" i="13"/>
  <c r="BK1328" i="13" a="1"/>
  <c r="BK1328" i="13"/>
  <c r="BL1328" i="13" a="1"/>
  <c r="BL1328" i="13"/>
  <c r="BM1328" i="13" a="1"/>
  <c r="BM1328" i="13"/>
  <c r="BN1328" i="13" a="1"/>
  <c r="BN1328" i="13"/>
  <c r="BO1328" i="13" a="1"/>
  <c r="BO1328" i="13"/>
  <c r="BP1328" i="13" a="1"/>
  <c r="BP1328" i="13"/>
  <c r="BQ1328" i="13" a="1"/>
  <c r="BQ1328" i="13"/>
  <c r="BR1328" i="13" a="1"/>
  <c r="BR1328" i="13"/>
  <c r="BS1328" i="13" a="1"/>
  <c r="BS1328" i="13"/>
  <c r="AU1329" i="13" a="1"/>
  <c r="AU1329" i="13"/>
  <c r="AV1329" i="13" a="1"/>
  <c r="AV1329" i="13"/>
  <c r="AW1329" i="13" a="1"/>
  <c r="AW1329" i="13"/>
  <c r="AX1329" i="13" a="1"/>
  <c r="AX1329" i="13"/>
  <c r="AY1329" i="13" a="1"/>
  <c r="AY1329" i="13"/>
  <c r="AZ1329" i="13" a="1"/>
  <c r="AZ1329" i="13"/>
  <c r="BA1329" i="13" a="1"/>
  <c r="BA1329" i="13"/>
  <c r="BB1329" i="13" a="1"/>
  <c r="BB1329" i="13"/>
  <c r="BC1329" i="13" a="1"/>
  <c r="BC1329" i="13"/>
  <c r="BD1329" i="13" a="1"/>
  <c r="BD1329" i="13"/>
  <c r="BE1329" i="13" a="1"/>
  <c r="BE1329" i="13"/>
  <c r="BF1329" i="13" a="1"/>
  <c r="BF1329" i="13"/>
  <c r="BG1329" i="13" a="1"/>
  <c r="BG1329" i="13"/>
  <c r="BH1329" i="13" a="1"/>
  <c r="BH1329" i="13"/>
  <c r="BI1329" i="13" a="1"/>
  <c r="BI1329" i="13"/>
  <c r="BJ1329" i="13" a="1"/>
  <c r="BJ1329" i="13"/>
  <c r="BK1329" i="13" a="1"/>
  <c r="BK1329" i="13"/>
  <c r="BL1329" i="13" a="1"/>
  <c r="BL1329" i="13"/>
  <c r="BM1329" i="13" a="1"/>
  <c r="BM1329" i="13"/>
  <c r="BN1329" i="13" a="1"/>
  <c r="BN1329" i="13"/>
  <c r="BO1329" i="13" a="1"/>
  <c r="BO1329" i="13"/>
  <c r="BP1329" i="13" a="1"/>
  <c r="BP1329" i="13"/>
  <c r="BQ1329" i="13" a="1"/>
  <c r="BQ1329" i="13"/>
  <c r="BR1329" i="13" a="1"/>
  <c r="BR1329" i="13"/>
  <c r="BS1329" i="13" a="1"/>
  <c r="BS1329" i="13"/>
  <c r="AU1330" i="13" a="1"/>
  <c r="AU1330" i="13"/>
  <c r="AV1330" i="13" a="1"/>
  <c r="AV1330" i="13"/>
  <c r="AW1330" i="13" a="1"/>
  <c r="AW1330" i="13"/>
  <c r="AX1330" i="13" a="1"/>
  <c r="AX1330" i="13"/>
  <c r="AY1330" i="13" a="1"/>
  <c r="AY1330" i="13"/>
  <c r="AZ1330" i="13" a="1"/>
  <c r="AZ1330" i="13"/>
  <c r="BA1330" i="13" a="1"/>
  <c r="BA1330" i="13"/>
  <c r="BB1330" i="13" a="1"/>
  <c r="BB1330" i="13"/>
  <c r="BC1330" i="13" a="1"/>
  <c r="BC1330" i="13"/>
  <c r="BD1330" i="13" a="1"/>
  <c r="BD1330" i="13"/>
  <c r="BE1330" i="13" a="1"/>
  <c r="BE1330" i="13"/>
  <c r="BF1330" i="13" a="1"/>
  <c r="BF1330" i="13"/>
  <c r="BG1330" i="13" a="1"/>
  <c r="BG1330" i="13"/>
  <c r="BH1330" i="13" a="1"/>
  <c r="BH1330" i="13"/>
  <c r="BI1330" i="13" a="1"/>
  <c r="BI1330" i="13"/>
  <c r="BJ1330" i="13" a="1"/>
  <c r="BJ1330" i="13"/>
  <c r="BK1330" i="13" a="1"/>
  <c r="BK1330" i="13"/>
  <c r="BL1330" i="13" a="1"/>
  <c r="BL1330" i="13"/>
  <c r="BM1330" i="13" a="1"/>
  <c r="BM1330" i="13"/>
  <c r="BN1330" i="13" a="1"/>
  <c r="BN1330" i="13"/>
  <c r="BO1330" i="13" a="1"/>
  <c r="BO1330" i="13"/>
  <c r="BP1330" i="13" a="1"/>
  <c r="BP1330" i="13"/>
  <c r="BQ1330" i="13" a="1"/>
  <c r="BQ1330" i="13"/>
  <c r="BR1330" i="13" a="1"/>
  <c r="BR1330" i="13"/>
  <c r="BS1330" i="13" a="1"/>
  <c r="BS1330" i="13"/>
  <c r="AU1331" i="13" a="1"/>
  <c r="AU1331" i="13"/>
  <c r="AV1331" i="13" a="1"/>
  <c r="AV1331" i="13"/>
  <c r="AW1331" i="13" a="1"/>
  <c r="AW1331" i="13"/>
  <c r="AX1331" i="13" a="1"/>
  <c r="AX1331" i="13"/>
  <c r="AY1331" i="13" a="1"/>
  <c r="AY1331" i="13"/>
  <c r="AZ1331" i="13" a="1"/>
  <c r="AZ1331" i="13"/>
  <c r="BA1331" i="13" a="1"/>
  <c r="BA1331" i="13"/>
  <c r="BB1331" i="13" a="1"/>
  <c r="BB1331" i="13"/>
  <c r="BC1331" i="13" a="1"/>
  <c r="BC1331" i="13"/>
  <c r="BD1331" i="13" a="1"/>
  <c r="BD1331" i="13"/>
  <c r="BE1331" i="13" a="1"/>
  <c r="BE1331" i="13"/>
  <c r="BF1331" i="13" a="1"/>
  <c r="BF1331" i="13"/>
  <c r="BG1331" i="13" a="1"/>
  <c r="BG1331" i="13"/>
  <c r="BH1331" i="13" a="1"/>
  <c r="BH1331" i="13"/>
  <c r="BI1331" i="13" a="1"/>
  <c r="BI1331" i="13"/>
  <c r="BJ1331" i="13" a="1"/>
  <c r="BJ1331" i="13"/>
  <c r="BK1331" i="13" a="1"/>
  <c r="BK1331" i="13"/>
  <c r="BL1331" i="13" a="1"/>
  <c r="BL1331" i="13"/>
  <c r="BM1331" i="13" a="1"/>
  <c r="BM1331" i="13"/>
  <c r="BN1331" i="13" a="1"/>
  <c r="BN1331" i="13"/>
  <c r="BO1331" i="13" a="1"/>
  <c r="BO1331" i="13"/>
  <c r="BP1331" i="13" a="1"/>
  <c r="BP1331" i="13"/>
  <c r="BQ1331" i="13" a="1"/>
  <c r="BQ1331" i="13"/>
  <c r="BR1331" i="13" a="1"/>
  <c r="BR1331" i="13"/>
  <c r="BS1331" i="13" a="1"/>
  <c r="BS1331" i="13"/>
  <c r="AU1332" i="13" a="1"/>
  <c r="AU1332" i="13"/>
  <c r="AV1332" i="13" a="1"/>
  <c r="AV1332" i="13"/>
  <c r="AW1332" i="13" a="1"/>
  <c r="AW1332" i="13"/>
  <c r="AX1332" i="13" a="1"/>
  <c r="AX1332" i="13"/>
  <c r="AY1332" i="13" a="1"/>
  <c r="AY1332" i="13"/>
  <c r="AZ1332" i="13" a="1"/>
  <c r="AZ1332" i="13"/>
  <c r="BA1332" i="13" a="1"/>
  <c r="BA1332" i="13"/>
  <c r="BB1332" i="13" a="1"/>
  <c r="BB1332" i="13"/>
  <c r="BC1332" i="13" a="1"/>
  <c r="BC1332" i="13"/>
  <c r="BD1332" i="13" a="1"/>
  <c r="BD1332" i="13"/>
  <c r="BE1332" i="13" a="1"/>
  <c r="BE1332" i="13"/>
  <c r="BF1332" i="13" a="1"/>
  <c r="BF1332" i="13"/>
  <c r="BG1332" i="13" a="1"/>
  <c r="BG1332" i="13"/>
  <c r="BH1332" i="13" a="1"/>
  <c r="BH1332" i="13"/>
  <c r="BI1332" i="13" a="1"/>
  <c r="BI1332" i="13"/>
  <c r="BJ1332" i="13" a="1"/>
  <c r="BJ1332" i="13"/>
  <c r="BK1332" i="13" a="1"/>
  <c r="BK1332" i="13"/>
  <c r="BL1332" i="13" a="1"/>
  <c r="BL1332" i="13"/>
  <c r="BM1332" i="13" a="1"/>
  <c r="BM1332" i="13"/>
  <c r="BN1332" i="13" a="1"/>
  <c r="BN1332" i="13"/>
  <c r="BO1332" i="13" a="1"/>
  <c r="BO1332" i="13"/>
  <c r="BP1332" i="13" a="1"/>
  <c r="BP1332" i="13"/>
  <c r="BQ1332" i="13" a="1"/>
  <c r="BQ1332" i="13"/>
  <c r="BR1332" i="13" a="1"/>
  <c r="BR1332" i="13"/>
  <c r="BS1332" i="13" a="1"/>
  <c r="BS1332" i="13"/>
  <c r="AU1333" i="13" a="1"/>
  <c r="AU1333" i="13"/>
  <c r="AV1333" i="13" a="1"/>
  <c r="AV1333" i="13"/>
  <c r="AW1333" i="13" a="1"/>
  <c r="AW1333" i="13"/>
  <c r="AX1333" i="13" a="1"/>
  <c r="AX1333" i="13"/>
  <c r="AY1333" i="13" a="1"/>
  <c r="AY1333" i="13"/>
  <c r="AZ1333" i="13" a="1"/>
  <c r="AZ1333" i="13"/>
  <c r="BA1333" i="13" a="1"/>
  <c r="BA1333" i="13"/>
  <c r="BB1333" i="13" a="1"/>
  <c r="BB1333" i="13"/>
  <c r="BC1333" i="13" a="1"/>
  <c r="BC1333" i="13"/>
  <c r="BD1333" i="13" a="1"/>
  <c r="BD1333" i="13"/>
  <c r="BE1333" i="13" a="1"/>
  <c r="BE1333" i="13"/>
  <c r="BF1333" i="13" a="1"/>
  <c r="BF1333" i="13"/>
  <c r="BG1333" i="13" a="1"/>
  <c r="BG1333" i="13"/>
  <c r="BH1333" i="13" a="1"/>
  <c r="BH1333" i="13"/>
  <c r="BI1333" i="13" a="1"/>
  <c r="BI1333" i="13"/>
  <c r="BJ1333" i="13" a="1"/>
  <c r="BJ1333" i="13"/>
  <c r="BK1333" i="13" a="1"/>
  <c r="BK1333" i="13"/>
  <c r="BL1333" i="13" a="1"/>
  <c r="BL1333" i="13"/>
  <c r="BM1333" i="13" a="1"/>
  <c r="BM1333" i="13"/>
  <c r="BN1333" i="13" a="1"/>
  <c r="BN1333" i="13"/>
  <c r="BO1333" i="13" a="1"/>
  <c r="BO1333" i="13"/>
  <c r="BP1333" i="13" a="1"/>
  <c r="BP1333" i="13"/>
  <c r="BQ1333" i="13" a="1"/>
  <c r="BQ1333" i="13"/>
  <c r="BR1333" i="13" a="1"/>
  <c r="BR1333" i="13"/>
  <c r="BS1333" i="13" a="1"/>
  <c r="BS1333" i="13"/>
  <c r="AU1334" i="13" a="1"/>
  <c r="AU1334" i="13"/>
  <c r="AV1334" i="13" a="1"/>
  <c r="AV1334" i="13"/>
  <c r="AW1334" i="13" a="1"/>
  <c r="AW1334" i="13"/>
  <c r="AX1334" i="13" a="1"/>
  <c r="AX1334" i="13"/>
  <c r="AY1334" i="13" a="1"/>
  <c r="AY1334" i="13"/>
  <c r="AZ1334" i="13" a="1"/>
  <c r="AZ1334" i="13"/>
  <c r="BA1334" i="13" a="1"/>
  <c r="BA1334" i="13"/>
  <c r="BB1334" i="13" a="1"/>
  <c r="BB1334" i="13"/>
  <c r="BC1334" i="13" a="1"/>
  <c r="BC1334" i="13"/>
  <c r="BD1334" i="13" a="1"/>
  <c r="BD1334" i="13"/>
  <c r="BE1334" i="13" a="1"/>
  <c r="BE1334" i="13"/>
  <c r="BF1334" i="13" a="1"/>
  <c r="BF1334" i="13"/>
  <c r="BG1334" i="13" a="1"/>
  <c r="BG1334" i="13"/>
  <c r="BH1334" i="13" a="1"/>
  <c r="BH1334" i="13"/>
  <c r="BI1334" i="13" a="1"/>
  <c r="BI1334" i="13"/>
  <c r="BJ1334" i="13" a="1"/>
  <c r="BJ1334" i="13"/>
  <c r="BK1334" i="13" a="1"/>
  <c r="BK1334" i="13"/>
  <c r="BL1334" i="13" a="1"/>
  <c r="BL1334" i="13"/>
  <c r="BM1334" i="13" a="1"/>
  <c r="BM1334" i="13"/>
  <c r="BN1334" i="13" a="1"/>
  <c r="BN1334" i="13"/>
  <c r="BO1334" i="13" a="1"/>
  <c r="BO1334" i="13"/>
  <c r="BP1334" i="13" a="1"/>
  <c r="BP1334" i="13"/>
  <c r="BQ1334" i="13" a="1"/>
  <c r="BQ1334" i="13"/>
  <c r="BR1334" i="13" a="1"/>
  <c r="BR1334" i="13"/>
  <c r="BS1334" i="13" a="1"/>
  <c r="BS1334" i="13"/>
  <c r="AU1335" i="13" a="1"/>
  <c r="AU1335" i="13"/>
  <c r="AV1335" i="13" a="1"/>
  <c r="AV1335" i="13"/>
  <c r="AW1335" i="13" a="1"/>
  <c r="AW1335" i="13"/>
  <c r="AX1335" i="13" a="1"/>
  <c r="AX1335" i="13"/>
  <c r="AY1335" i="13" a="1"/>
  <c r="AY1335" i="13"/>
  <c r="AZ1335" i="13" a="1"/>
  <c r="AZ1335" i="13"/>
  <c r="BA1335" i="13" a="1"/>
  <c r="BA1335" i="13"/>
  <c r="BB1335" i="13" a="1"/>
  <c r="BB1335" i="13"/>
  <c r="BC1335" i="13" a="1"/>
  <c r="BC1335" i="13"/>
  <c r="BD1335" i="13" a="1"/>
  <c r="BD1335" i="13"/>
  <c r="BE1335" i="13" a="1"/>
  <c r="BE1335" i="13"/>
  <c r="BF1335" i="13" a="1"/>
  <c r="BF1335" i="13"/>
  <c r="BG1335" i="13" a="1"/>
  <c r="BG1335" i="13"/>
  <c r="BH1335" i="13" a="1"/>
  <c r="BH1335" i="13"/>
  <c r="BI1335" i="13" a="1"/>
  <c r="BI1335" i="13"/>
  <c r="BJ1335" i="13" a="1"/>
  <c r="BJ1335" i="13"/>
  <c r="BK1335" i="13" a="1"/>
  <c r="BK1335" i="13"/>
  <c r="BL1335" i="13" a="1"/>
  <c r="BL1335" i="13"/>
  <c r="BM1335" i="13" a="1"/>
  <c r="BM1335" i="13"/>
  <c r="BN1335" i="13" a="1"/>
  <c r="BN1335" i="13"/>
  <c r="BO1335" i="13" a="1"/>
  <c r="BO1335" i="13"/>
  <c r="BP1335" i="13" a="1"/>
  <c r="BP1335" i="13"/>
  <c r="BQ1335" i="13" a="1"/>
  <c r="BQ1335" i="13"/>
  <c r="BR1335" i="13" a="1"/>
  <c r="BR1335" i="13"/>
  <c r="BS1335" i="13" a="1"/>
  <c r="BS1335" i="13"/>
  <c r="AU1336" i="13" a="1"/>
  <c r="AU1336" i="13"/>
  <c r="AV1336" i="13" a="1"/>
  <c r="AV1336" i="13"/>
  <c r="AW1336" i="13" a="1"/>
  <c r="AW1336" i="13"/>
  <c r="AX1336" i="13" a="1"/>
  <c r="AX1336" i="13"/>
  <c r="AY1336" i="13" a="1"/>
  <c r="AY1336" i="13"/>
  <c r="AZ1336" i="13" a="1"/>
  <c r="AZ1336" i="13"/>
  <c r="BA1336" i="13" a="1"/>
  <c r="BA1336" i="13"/>
  <c r="BB1336" i="13" a="1"/>
  <c r="BB1336" i="13"/>
  <c r="BC1336" i="13" a="1"/>
  <c r="BC1336" i="13"/>
  <c r="BD1336" i="13" a="1"/>
  <c r="BD1336" i="13"/>
  <c r="BE1336" i="13" a="1"/>
  <c r="BE1336" i="13"/>
  <c r="BF1336" i="13" a="1"/>
  <c r="BF1336" i="13"/>
  <c r="BG1336" i="13" a="1"/>
  <c r="BG1336" i="13"/>
  <c r="BH1336" i="13" a="1"/>
  <c r="BH1336" i="13"/>
  <c r="BI1336" i="13" a="1"/>
  <c r="BI1336" i="13"/>
  <c r="BJ1336" i="13" a="1"/>
  <c r="BJ1336" i="13"/>
  <c r="BK1336" i="13" a="1"/>
  <c r="BK1336" i="13"/>
  <c r="BL1336" i="13" a="1"/>
  <c r="BL1336" i="13"/>
  <c r="BM1336" i="13" a="1"/>
  <c r="BM1336" i="13"/>
  <c r="BN1336" i="13" a="1"/>
  <c r="BN1336" i="13"/>
  <c r="BO1336" i="13" a="1"/>
  <c r="BO1336" i="13"/>
  <c r="BP1336" i="13" a="1"/>
  <c r="BP1336" i="13"/>
  <c r="BQ1336" i="13" a="1"/>
  <c r="BQ1336" i="13"/>
  <c r="BR1336" i="13" a="1"/>
  <c r="BR1336" i="13"/>
  <c r="BS1336" i="13" a="1"/>
  <c r="BS1336" i="13"/>
  <c r="AU1337" i="13" a="1"/>
  <c r="AU1337" i="13"/>
  <c r="AV1337" i="13" a="1"/>
  <c r="AV1337" i="13"/>
  <c r="AW1337" i="13" a="1"/>
  <c r="AW1337" i="13"/>
  <c r="AX1337" i="13" a="1"/>
  <c r="AX1337" i="13"/>
  <c r="AY1337" i="13" a="1"/>
  <c r="AY1337" i="13"/>
  <c r="AZ1337" i="13" a="1"/>
  <c r="AZ1337" i="13"/>
  <c r="BA1337" i="13" a="1"/>
  <c r="BA1337" i="13"/>
  <c r="BB1337" i="13" a="1"/>
  <c r="BB1337" i="13"/>
  <c r="BC1337" i="13" a="1"/>
  <c r="BC1337" i="13"/>
  <c r="BD1337" i="13" a="1"/>
  <c r="BD1337" i="13"/>
  <c r="BE1337" i="13" a="1"/>
  <c r="BE1337" i="13"/>
  <c r="BF1337" i="13" a="1"/>
  <c r="BF1337" i="13"/>
  <c r="BG1337" i="13" a="1"/>
  <c r="BG1337" i="13"/>
  <c r="BH1337" i="13" a="1"/>
  <c r="BH1337" i="13"/>
  <c r="BI1337" i="13" a="1"/>
  <c r="BI1337" i="13"/>
  <c r="BJ1337" i="13" a="1"/>
  <c r="BJ1337" i="13"/>
  <c r="BK1337" i="13" a="1"/>
  <c r="BK1337" i="13"/>
  <c r="BL1337" i="13" a="1"/>
  <c r="BL1337" i="13"/>
  <c r="BM1337" i="13" a="1"/>
  <c r="BM1337" i="13"/>
  <c r="BN1337" i="13" a="1"/>
  <c r="BN1337" i="13"/>
  <c r="BO1337" i="13" a="1"/>
  <c r="BO1337" i="13"/>
  <c r="BP1337" i="13" a="1"/>
  <c r="BP1337" i="13"/>
  <c r="BQ1337" i="13" a="1"/>
  <c r="BQ1337" i="13"/>
  <c r="BR1337" i="13" a="1"/>
  <c r="BR1337" i="13"/>
  <c r="BS1337" i="13" a="1"/>
  <c r="BS1337" i="13"/>
  <c r="AU1338" i="13" a="1"/>
  <c r="AU1338" i="13"/>
  <c r="AV1338" i="13" a="1"/>
  <c r="AV1338" i="13"/>
  <c r="AW1338" i="13" a="1"/>
  <c r="AW1338" i="13"/>
  <c r="AX1338" i="13" a="1"/>
  <c r="AX1338" i="13"/>
  <c r="AY1338" i="13" a="1"/>
  <c r="AY1338" i="13"/>
  <c r="AZ1338" i="13" a="1"/>
  <c r="AZ1338" i="13"/>
  <c r="BA1338" i="13" a="1"/>
  <c r="BA1338" i="13"/>
  <c r="BB1338" i="13" a="1"/>
  <c r="BB1338" i="13"/>
  <c r="BC1338" i="13" a="1"/>
  <c r="BC1338" i="13"/>
  <c r="BD1338" i="13" a="1"/>
  <c r="BD1338" i="13"/>
  <c r="BE1338" i="13" a="1"/>
  <c r="BE1338" i="13"/>
  <c r="BF1338" i="13" a="1"/>
  <c r="BF1338" i="13"/>
  <c r="BG1338" i="13" a="1"/>
  <c r="BG1338" i="13"/>
  <c r="BH1338" i="13" a="1"/>
  <c r="BH1338" i="13"/>
  <c r="BI1338" i="13" a="1"/>
  <c r="BI1338" i="13"/>
  <c r="BJ1338" i="13" a="1"/>
  <c r="BJ1338" i="13"/>
  <c r="BK1338" i="13" a="1"/>
  <c r="BK1338" i="13"/>
  <c r="BL1338" i="13" a="1"/>
  <c r="BL1338" i="13"/>
  <c r="BM1338" i="13" a="1"/>
  <c r="BM1338" i="13"/>
  <c r="BN1338" i="13" a="1"/>
  <c r="BN1338" i="13"/>
  <c r="BO1338" i="13" a="1"/>
  <c r="BO1338" i="13"/>
  <c r="BP1338" i="13" a="1"/>
  <c r="BP1338" i="13"/>
  <c r="BQ1338" i="13" a="1"/>
  <c r="BQ1338" i="13"/>
  <c r="BR1338" i="13" a="1"/>
  <c r="BR1338" i="13"/>
  <c r="BS1338" i="13" a="1"/>
  <c r="BS1338" i="13"/>
  <c r="AU1339" i="13" a="1"/>
  <c r="AU1339" i="13"/>
  <c r="AV1339" i="13" a="1"/>
  <c r="AV1339" i="13"/>
  <c r="AW1339" i="13" a="1"/>
  <c r="AW1339" i="13"/>
  <c r="AX1339" i="13" a="1"/>
  <c r="AX1339" i="13"/>
  <c r="AY1339" i="13" a="1"/>
  <c r="AY1339" i="13"/>
  <c r="AZ1339" i="13" a="1"/>
  <c r="AZ1339" i="13"/>
  <c r="BA1339" i="13" a="1"/>
  <c r="BA1339" i="13"/>
  <c r="BB1339" i="13" a="1"/>
  <c r="BB1339" i="13"/>
  <c r="BC1339" i="13" a="1"/>
  <c r="BC1339" i="13"/>
  <c r="BD1339" i="13" a="1"/>
  <c r="BD1339" i="13"/>
  <c r="BE1339" i="13" a="1"/>
  <c r="BE1339" i="13"/>
  <c r="BF1339" i="13" a="1"/>
  <c r="BF1339" i="13"/>
  <c r="BG1339" i="13" a="1"/>
  <c r="BG1339" i="13"/>
  <c r="BH1339" i="13" a="1"/>
  <c r="BH1339" i="13"/>
  <c r="BI1339" i="13" a="1"/>
  <c r="BI1339" i="13"/>
  <c r="BJ1339" i="13" a="1"/>
  <c r="BJ1339" i="13"/>
  <c r="BK1339" i="13" a="1"/>
  <c r="BK1339" i="13"/>
  <c r="BL1339" i="13" a="1"/>
  <c r="BL1339" i="13"/>
  <c r="BM1339" i="13" a="1"/>
  <c r="BM1339" i="13"/>
  <c r="BN1339" i="13" a="1"/>
  <c r="BN1339" i="13"/>
  <c r="BO1339" i="13" a="1"/>
  <c r="BO1339" i="13"/>
  <c r="BP1339" i="13" a="1"/>
  <c r="BP1339" i="13"/>
  <c r="BQ1339" i="13" a="1"/>
  <c r="BQ1339" i="13"/>
  <c r="BR1339" i="13" a="1"/>
  <c r="BR1339" i="13"/>
  <c r="BS1339" i="13" a="1"/>
  <c r="BS1339" i="13"/>
  <c r="AU1340" i="13" a="1"/>
  <c r="AU1340" i="13"/>
  <c r="AV1340" i="13" a="1"/>
  <c r="AV1340" i="13"/>
  <c r="AW1340" i="13" a="1"/>
  <c r="AW1340" i="13"/>
  <c r="AX1340" i="13" a="1"/>
  <c r="AX1340" i="13"/>
  <c r="AY1340" i="13" a="1"/>
  <c r="AY1340" i="13"/>
  <c r="AZ1340" i="13" a="1"/>
  <c r="AZ1340" i="13"/>
  <c r="BA1340" i="13" a="1"/>
  <c r="BA1340" i="13"/>
  <c r="BB1340" i="13" a="1"/>
  <c r="BB1340" i="13"/>
  <c r="BC1340" i="13" a="1"/>
  <c r="BC1340" i="13"/>
  <c r="BD1340" i="13" a="1"/>
  <c r="BD1340" i="13"/>
  <c r="BE1340" i="13" a="1"/>
  <c r="BE1340" i="13"/>
  <c r="BF1340" i="13" a="1"/>
  <c r="BF1340" i="13"/>
  <c r="BG1340" i="13" a="1"/>
  <c r="BG1340" i="13"/>
  <c r="BH1340" i="13" a="1"/>
  <c r="BH1340" i="13"/>
  <c r="BI1340" i="13" a="1"/>
  <c r="BI1340" i="13"/>
  <c r="BJ1340" i="13" a="1"/>
  <c r="BJ1340" i="13"/>
  <c r="BK1340" i="13" a="1"/>
  <c r="BK1340" i="13"/>
  <c r="BL1340" i="13" a="1"/>
  <c r="BL1340" i="13"/>
  <c r="BM1340" i="13" a="1"/>
  <c r="BM1340" i="13"/>
  <c r="BN1340" i="13" a="1"/>
  <c r="BN1340" i="13"/>
  <c r="BO1340" i="13" a="1"/>
  <c r="BO1340" i="13"/>
  <c r="BP1340" i="13" a="1"/>
  <c r="BP1340" i="13"/>
  <c r="BQ1340" i="13" a="1"/>
  <c r="BQ1340" i="13"/>
  <c r="BR1340" i="13" a="1"/>
  <c r="BR1340" i="13"/>
  <c r="BS1340" i="13" a="1"/>
  <c r="BS1340" i="13"/>
  <c r="AU1341" i="13" a="1"/>
  <c r="AU1341" i="13"/>
  <c r="AV1341" i="13" a="1"/>
  <c r="AV1341" i="13"/>
  <c r="AW1341" i="13" a="1"/>
  <c r="AW1341" i="13"/>
  <c r="AX1341" i="13" a="1"/>
  <c r="AX1341" i="13"/>
  <c r="AY1341" i="13" a="1"/>
  <c r="AY1341" i="13"/>
  <c r="AZ1341" i="13" a="1"/>
  <c r="AZ1341" i="13"/>
  <c r="BA1341" i="13" a="1"/>
  <c r="BA1341" i="13"/>
  <c r="BB1341" i="13" a="1"/>
  <c r="BB1341" i="13"/>
  <c r="BC1341" i="13" a="1"/>
  <c r="BC1341" i="13"/>
  <c r="BD1341" i="13" a="1"/>
  <c r="BD1341" i="13"/>
  <c r="BE1341" i="13" a="1"/>
  <c r="BE1341" i="13"/>
  <c r="BF1341" i="13" a="1"/>
  <c r="BF1341" i="13"/>
  <c r="BG1341" i="13" a="1"/>
  <c r="BG1341" i="13"/>
  <c r="BH1341" i="13" a="1"/>
  <c r="BH1341" i="13"/>
  <c r="BI1341" i="13" a="1"/>
  <c r="BI1341" i="13"/>
  <c r="BJ1341" i="13" a="1"/>
  <c r="BJ1341" i="13"/>
  <c r="BK1341" i="13" a="1"/>
  <c r="BK1341" i="13"/>
  <c r="BL1341" i="13" a="1"/>
  <c r="BL1341" i="13"/>
  <c r="BM1341" i="13" a="1"/>
  <c r="BM1341" i="13"/>
  <c r="BN1341" i="13" a="1"/>
  <c r="BN1341" i="13"/>
  <c r="BO1341" i="13" a="1"/>
  <c r="BO1341" i="13"/>
  <c r="BP1341" i="13" a="1"/>
  <c r="BP1341" i="13"/>
  <c r="BQ1341" i="13" a="1"/>
  <c r="BQ1341" i="13"/>
  <c r="BR1341" i="13" a="1"/>
  <c r="BR1341" i="13"/>
  <c r="BS1341" i="13" a="1"/>
  <c r="BS1341" i="13"/>
  <c r="AU1342" i="13" a="1"/>
  <c r="AU1342" i="13"/>
  <c r="AV1342" i="13" a="1"/>
  <c r="AV1342" i="13"/>
  <c r="AW1342" i="13" a="1"/>
  <c r="AW1342" i="13"/>
  <c r="AX1342" i="13" a="1"/>
  <c r="AX1342" i="13"/>
  <c r="AY1342" i="13" a="1"/>
  <c r="AY1342" i="13"/>
  <c r="AZ1342" i="13" a="1"/>
  <c r="AZ1342" i="13"/>
  <c r="BA1342" i="13" a="1"/>
  <c r="BA1342" i="13"/>
  <c r="BB1342" i="13" a="1"/>
  <c r="BB1342" i="13"/>
  <c r="BC1342" i="13" a="1"/>
  <c r="BC1342" i="13"/>
  <c r="BD1342" i="13" a="1"/>
  <c r="BD1342" i="13"/>
  <c r="BE1342" i="13" a="1"/>
  <c r="BE1342" i="13"/>
  <c r="BF1342" i="13" a="1"/>
  <c r="BF1342" i="13"/>
  <c r="BG1342" i="13" a="1"/>
  <c r="BG1342" i="13"/>
  <c r="BH1342" i="13" a="1"/>
  <c r="BH1342" i="13"/>
  <c r="BI1342" i="13" a="1"/>
  <c r="BI1342" i="13"/>
  <c r="BJ1342" i="13" a="1"/>
  <c r="BJ1342" i="13"/>
  <c r="BK1342" i="13" a="1"/>
  <c r="BK1342" i="13"/>
  <c r="BL1342" i="13" a="1"/>
  <c r="BL1342" i="13"/>
  <c r="BM1342" i="13" a="1"/>
  <c r="BM1342" i="13"/>
  <c r="BN1342" i="13" a="1"/>
  <c r="BN1342" i="13"/>
  <c r="BO1342" i="13" a="1"/>
  <c r="BO1342" i="13"/>
  <c r="BP1342" i="13" a="1"/>
  <c r="BP1342" i="13"/>
  <c r="BQ1342" i="13" a="1"/>
  <c r="BQ1342" i="13"/>
  <c r="BR1342" i="13" a="1"/>
  <c r="BR1342" i="13"/>
  <c r="BS1342" i="13" a="1"/>
  <c r="BS1342" i="13"/>
  <c r="AU1343" i="13" a="1"/>
  <c r="AU1343" i="13"/>
  <c r="AV1343" i="13" a="1"/>
  <c r="AV1343" i="13"/>
  <c r="AW1343" i="13" a="1"/>
  <c r="AW1343" i="13"/>
  <c r="AX1343" i="13" a="1"/>
  <c r="AX1343" i="13"/>
  <c r="AY1343" i="13" a="1"/>
  <c r="AY1343" i="13"/>
  <c r="AZ1343" i="13" a="1"/>
  <c r="AZ1343" i="13"/>
  <c r="BA1343" i="13" a="1"/>
  <c r="BA1343" i="13"/>
  <c r="BB1343" i="13" a="1"/>
  <c r="BB1343" i="13"/>
  <c r="BC1343" i="13" a="1"/>
  <c r="BC1343" i="13"/>
  <c r="BD1343" i="13" a="1"/>
  <c r="BD1343" i="13"/>
  <c r="BE1343" i="13" a="1"/>
  <c r="BE1343" i="13"/>
  <c r="BF1343" i="13" a="1"/>
  <c r="BF1343" i="13"/>
  <c r="BG1343" i="13" a="1"/>
  <c r="BG1343" i="13"/>
  <c r="BH1343" i="13" a="1"/>
  <c r="BH1343" i="13"/>
  <c r="BI1343" i="13" a="1"/>
  <c r="BI1343" i="13"/>
  <c r="BJ1343" i="13" a="1"/>
  <c r="BJ1343" i="13"/>
  <c r="BK1343" i="13" a="1"/>
  <c r="BK1343" i="13"/>
  <c r="BL1343" i="13" a="1"/>
  <c r="BL1343" i="13"/>
  <c r="BM1343" i="13" a="1"/>
  <c r="BM1343" i="13"/>
  <c r="BN1343" i="13" a="1"/>
  <c r="BN1343" i="13"/>
  <c r="BO1343" i="13" a="1"/>
  <c r="BO1343" i="13"/>
  <c r="BP1343" i="13" a="1"/>
  <c r="BP1343" i="13"/>
  <c r="BQ1343" i="13" a="1"/>
  <c r="BQ1343" i="13"/>
  <c r="BR1343" i="13" a="1"/>
  <c r="BR1343" i="13"/>
  <c r="BS1343" i="13" a="1"/>
  <c r="BS1343" i="13"/>
  <c r="AU1344" i="13" a="1"/>
  <c r="AU1344" i="13"/>
  <c r="AV1344" i="13" a="1"/>
  <c r="AV1344" i="13"/>
  <c r="AW1344" i="13" a="1"/>
  <c r="AW1344" i="13"/>
  <c r="AX1344" i="13" a="1"/>
  <c r="AX1344" i="13"/>
  <c r="AY1344" i="13" a="1"/>
  <c r="AY1344" i="13"/>
  <c r="AZ1344" i="13" a="1"/>
  <c r="AZ1344" i="13"/>
  <c r="BA1344" i="13" a="1"/>
  <c r="BA1344" i="13"/>
  <c r="BB1344" i="13" a="1"/>
  <c r="BB1344" i="13"/>
  <c r="BC1344" i="13" a="1"/>
  <c r="BC1344" i="13"/>
  <c r="BD1344" i="13" a="1"/>
  <c r="BD1344" i="13"/>
  <c r="BE1344" i="13" a="1"/>
  <c r="BE1344" i="13"/>
  <c r="BF1344" i="13" a="1"/>
  <c r="BF1344" i="13"/>
  <c r="BG1344" i="13" a="1"/>
  <c r="BG1344" i="13"/>
  <c r="BH1344" i="13" a="1"/>
  <c r="BH1344" i="13"/>
  <c r="BI1344" i="13" a="1"/>
  <c r="BI1344" i="13"/>
  <c r="BJ1344" i="13" a="1"/>
  <c r="BJ1344" i="13"/>
  <c r="BK1344" i="13" a="1"/>
  <c r="BK1344" i="13"/>
  <c r="BL1344" i="13" a="1"/>
  <c r="BL1344" i="13"/>
  <c r="BM1344" i="13" a="1"/>
  <c r="BM1344" i="13"/>
  <c r="BN1344" i="13" a="1"/>
  <c r="BN1344" i="13"/>
  <c r="BO1344" i="13" a="1"/>
  <c r="BO1344" i="13"/>
  <c r="BP1344" i="13" a="1"/>
  <c r="BP1344" i="13"/>
  <c r="BQ1344" i="13" a="1"/>
  <c r="BQ1344" i="13"/>
  <c r="BR1344" i="13" a="1"/>
  <c r="BR1344" i="13"/>
  <c r="BS1344" i="13" a="1"/>
  <c r="BS1344" i="13"/>
  <c r="AU1345" i="13" a="1"/>
  <c r="AU1345" i="13"/>
  <c r="AV1345" i="13" a="1"/>
  <c r="AV1345" i="13"/>
  <c r="AW1345" i="13" a="1"/>
  <c r="AW1345" i="13"/>
  <c r="AX1345" i="13" a="1"/>
  <c r="AX1345" i="13"/>
  <c r="AY1345" i="13" a="1"/>
  <c r="AY1345" i="13"/>
  <c r="AZ1345" i="13" a="1"/>
  <c r="AZ1345" i="13"/>
  <c r="BA1345" i="13" a="1"/>
  <c r="BA1345" i="13"/>
  <c r="BB1345" i="13" a="1"/>
  <c r="BB1345" i="13"/>
  <c r="BC1345" i="13" a="1"/>
  <c r="BC1345" i="13"/>
  <c r="BD1345" i="13" a="1"/>
  <c r="BD1345" i="13"/>
  <c r="BE1345" i="13" a="1"/>
  <c r="BE1345" i="13"/>
  <c r="BF1345" i="13" a="1"/>
  <c r="BF1345" i="13"/>
  <c r="BG1345" i="13" a="1"/>
  <c r="BG1345" i="13"/>
  <c r="BH1345" i="13" a="1"/>
  <c r="BH1345" i="13"/>
  <c r="BI1345" i="13" a="1"/>
  <c r="BI1345" i="13"/>
  <c r="BJ1345" i="13" a="1"/>
  <c r="BJ1345" i="13"/>
  <c r="BK1345" i="13" a="1"/>
  <c r="BK1345" i="13"/>
  <c r="BL1345" i="13" a="1"/>
  <c r="BL1345" i="13"/>
  <c r="BM1345" i="13" a="1"/>
  <c r="BM1345" i="13"/>
  <c r="BN1345" i="13" a="1"/>
  <c r="BN1345" i="13"/>
  <c r="BO1345" i="13" a="1"/>
  <c r="BO1345" i="13"/>
  <c r="BP1345" i="13" a="1"/>
  <c r="BP1345" i="13"/>
  <c r="BQ1345" i="13" a="1"/>
  <c r="BQ1345" i="13"/>
  <c r="BR1345" i="13" a="1"/>
  <c r="BR1345" i="13"/>
  <c r="BS1345" i="13" a="1"/>
  <c r="BS1345" i="13"/>
  <c r="AU1346" i="13" a="1"/>
  <c r="AU1346" i="13"/>
  <c r="AV1346" i="13" a="1"/>
  <c r="AV1346" i="13"/>
  <c r="AW1346" i="13" a="1"/>
  <c r="AW1346" i="13"/>
  <c r="AX1346" i="13" a="1"/>
  <c r="AX1346" i="13"/>
  <c r="AY1346" i="13" a="1"/>
  <c r="AY1346" i="13"/>
  <c r="AZ1346" i="13" a="1"/>
  <c r="AZ1346" i="13"/>
  <c r="BA1346" i="13" a="1"/>
  <c r="BA1346" i="13"/>
  <c r="BB1346" i="13" a="1"/>
  <c r="BB1346" i="13"/>
  <c r="BC1346" i="13" a="1"/>
  <c r="BC1346" i="13"/>
  <c r="BD1346" i="13" a="1"/>
  <c r="BD1346" i="13"/>
  <c r="BE1346" i="13" a="1"/>
  <c r="BE1346" i="13"/>
  <c r="BF1346" i="13" a="1"/>
  <c r="BF1346" i="13"/>
  <c r="BG1346" i="13" a="1"/>
  <c r="BG1346" i="13"/>
  <c r="BH1346" i="13" a="1"/>
  <c r="BH1346" i="13"/>
  <c r="BI1346" i="13" a="1"/>
  <c r="BI1346" i="13"/>
  <c r="BJ1346" i="13" a="1"/>
  <c r="BJ1346" i="13"/>
  <c r="BK1346" i="13" a="1"/>
  <c r="BK1346" i="13"/>
  <c r="BL1346" i="13" a="1"/>
  <c r="BL1346" i="13"/>
  <c r="BM1346" i="13" a="1"/>
  <c r="BM1346" i="13"/>
  <c r="BN1346" i="13" a="1"/>
  <c r="BN1346" i="13"/>
  <c r="BO1346" i="13" a="1"/>
  <c r="BO1346" i="13"/>
  <c r="BP1346" i="13" a="1"/>
  <c r="BP1346" i="13"/>
  <c r="BQ1346" i="13" a="1"/>
  <c r="BQ1346" i="13"/>
  <c r="BR1346" i="13" a="1"/>
  <c r="BR1346" i="13"/>
  <c r="BS1346" i="13" a="1"/>
  <c r="BS1346" i="13"/>
  <c r="AU1347" i="13" a="1"/>
  <c r="AU1347" i="13"/>
  <c r="AV1347" i="13" a="1"/>
  <c r="AV1347" i="13"/>
  <c r="AW1347" i="13" a="1"/>
  <c r="AW1347" i="13"/>
  <c r="AX1347" i="13" a="1"/>
  <c r="AX1347" i="13"/>
  <c r="AY1347" i="13" a="1"/>
  <c r="AY1347" i="13"/>
  <c r="AZ1347" i="13" a="1"/>
  <c r="AZ1347" i="13"/>
  <c r="BA1347" i="13" a="1"/>
  <c r="BA1347" i="13"/>
  <c r="BB1347" i="13" a="1"/>
  <c r="BB1347" i="13"/>
  <c r="BC1347" i="13" a="1"/>
  <c r="BC1347" i="13"/>
  <c r="BD1347" i="13" a="1"/>
  <c r="BD1347" i="13"/>
  <c r="BE1347" i="13" a="1"/>
  <c r="BE1347" i="13"/>
  <c r="BF1347" i="13" a="1"/>
  <c r="BF1347" i="13"/>
  <c r="BG1347" i="13" a="1"/>
  <c r="BG1347" i="13"/>
  <c r="BH1347" i="13" a="1"/>
  <c r="BH1347" i="13"/>
  <c r="BI1347" i="13" a="1"/>
  <c r="BI1347" i="13"/>
  <c r="BJ1347" i="13" a="1"/>
  <c r="BJ1347" i="13"/>
  <c r="BK1347" i="13" a="1"/>
  <c r="BK1347" i="13"/>
  <c r="BL1347" i="13" a="1"/>
  <c r="BL1347" i="13"/>
  <c r="BM1347" i="13" a="1"/>
  <c r="BM1347" i="13"/>
  <c r="BN1347" i="13" a="1"/>
  <c r="BN1347" i="13"/>
  <c r="BO1347" i="13" a="1"/>
  <c r="BO1347" i="13"/>
  <c r="BP1347" i="13" a="1"/>
  <c r="BP1347" i="13"/>
  <c r="BQ1347" i="13" a="1"/>
  <c r="BQ1347" i="13"/>
  <c r="BR1347" i="13" a="1"/>
  <c r="BR1347" i="13"/>
  <c r="BS1347" i="13" a="1"/>
  <c r="BS1347" i="13"/>
  <c r="AU1348" i="13" a="1"/>
  <c r="AU1348" i="13"/>
  <c r="AV1348" i="13" a="1"/>
  <c r="AV1348" i="13"/>
  <c r="AW1348" i="13" a="1"/>
  <c r="AW1348" i="13"/>
  <c r="AX1348" i="13" a="1"/>
  <c r="AX1348" i="13"/>
  <c r="AY1348" i="13" a="1"/>
  <c r="AY1348" i="13"/>
  <c r="AZ1348" i="13" a="1"/>
  <c r="AZ1348" i="13"/>
  <c r="BA1348" i="13" a="1"/>
  <c r="BA1348" i="13"/>
  <c r="BB1348" i="13" a="1"/>
  <c r="BB1348" i="13"/>
  <c r="BC1348" i="13" a="1"/>
  <c r="BC1348" i="13"/>
  <c r="BD1348" i="13" a="1"/>
  <c r="BD1348" i="13"/>
  <c r="BE1348" i="13" a="1"/>
  <c r="BE1348" i="13"/>
  <c r="BF1348" i="13" a="1"/>
  <c r="BF1348" i="13"/>
  <c r="BG1348" i="13" a="1"/>
  <c r="BG1348" i="13"/>
  <c r="BH1348" i="13" a="1"/>
  <c r="BH1348" i="13"/>
  <c r="BI1348" i="13" a="1"/>
  <c r="BI1348" i="13"/>
  <c r="BJ1348" i="13" a="1"/>
  <c r="BJ1348" i="13"/>
  <c r="BK1348" i="13" a="1"/>
  <c r="BK1348" i="13"/>
  <c r="BL1348" i="13" a="1"/>
  <c r="BL1348" i="13"/>
  <c r="BM1348" i="13" a="1"/>
  <c r="BM1348" i="13"/>
  <c r="BN1348" i="13" a="1"/>
  <c r="BN1348" i="13"/>
  <c r="BO1348" i="13" a="1"/>
  <c r="BO1348" i="13"/>
  <c r="BP1348" i="13" a="1"/>
  <c r="BP1348" i="13"/>
  <c r="BQ1348" i="13" a="1"/>
  <c r="BQ1348" i="13"/>
  <c r="BR1348" i="13" a="1"/>
  <c r="BR1348" i="13"/>
  <c r="BS1348" i="13" a="1"/>
  <c r="BS1348" i="13"/>
  <c r="AU1349" i="13" a="1"/>
  <c r="AU1349" i="13"/>
  <c r="AV1349" i="13" a="1"/>
  <c r="AV1349" i="13"/>
  <c r="AW1349" i="13" a="1"/>
  <c r="AW1349" i="13"/>
  <c r="AX1349" i="13" a="1"/>
  <c r="AX1349" i="13"/>
  <c r="AY1349" i="13" a="1"/>
  <c r="AY1349" i="13"/>
  <c r="AZ1349" i="13" a="1"/>
  <c r="AZ1349" i="13"/>
  <c r="BA1349" i="13" a="1"/>
  <c r="BA1349" i="13"/>
  <c r="BB1349" i="13" a="1"/>
  <c r="BB1349" i="13"/>
  <c r="BC1349" i="13" a="1"/>
  <c r="BC1349" i="13"/>
  <c r="BD1349" i="13" a="1"/>
  <c r="BD1349" i="13"/>
  <c r="BE1349" i="13" a="1"/>
  <c r="BE1349" i="13"/>
  <c r="BF1349" i="13" a="1"/>
  <c r="BF1349" i="13"/>
  <c r="BG1349" i="13" a="1"/>
  <c r="BG1349" i="13"/>
  <c r="BH1349" i="13" a="1"/>
  <c r="BH1349" i="13"/>
  <c r="BI1349" i="13" a="1"/>
  <c r="BI1349" i="13"/>
  <c r="BJ1349" i="13" a="1"/>
  <c r="BJ1349" i="13"/>
  <c r="BK1349" i="13" a="1"/>
  <c r="BK1349" i="13"/>
  <c r="BL1349" i="13" a="1"/>
  <c r="BL1349" i="13"/>
  <c r="BM1349" i="13" a="1"/>
  <c r="BM1349" i="13"/>
  <c r="BN1349" i="13" a="1"/>
  <c r="BN1349" i="13"/>
  <c r="BO1349" i="13" a="1"/>
  <c r="BO1349" i="13"/>
  <c r="BP1349" i="13" a="1"/>
  <c r="BP1349" i="13"/>
  <c r="BQ1349" i="13" a="1"/>
  <c r="BQ1349" i="13"/>
  <c r="BR1349" i="13" a="1"/>
  <c r="BR1349" i="13"/>
  <c r="BS1349" i="13" a="1"/>
  <c r="BS1349" i="13"/>
  <c r="AU1350" i="13" a="1"/>
  <c r="AU1350" i="13"/>
  <c r="AV1350" i="13" a="1"/>
  <c r="AV1350" i="13"/>
  <c r="AW1350" i="13" a="1"/>
  <c r="AW1350" i="13"/>
  <c r="AX1350" i="13" a="1"/>
  <c r="AX1350" i="13"/>
  <c r="AY1350" i="13" a="1"/>
  <c r="AY1350" i="13"/>
  <c r="AZ1350" i="13" a="1"/>
  <c r="AZ1350" i="13"/>
  <c r="BA1350" i="13" a="1"/>
  <c r="BA1350" i="13"/>
  <c r="BB1350" i="13" a="1"/>
  <c r="BB1350" i="13"/>
  <c r="BC1350" i="13" a="1"/>
  <c r="BC1350" i="13"/>
  <c r="BD1350" i="13" a="1"/>
  <c r="BD1350" i="13"/>
  <c r="BE1350" i="13" a="1"/>
  <c r="BE1350" i="13"/>
  <c r="BF1350" i="13" a="1"/>
  <c r="BF1350" i="13"/>
  <c r="BG1350" i="13" a="1"/>
  <c r="BG1350" i="13"/>
  <c r="BH1350" i="13" a="1"/>
  <c r="BH1350" i="13"/>
  <c r="BI1350" i="13" a="1"/>
  <c r="BI1350" i="13"/>
  <c r="BJ1350" i="13" a="1"/>
  <c r="BJ1350" i="13"/>
  <c r="BK1350" i="13" a="1"/>
  <c r="BK1350" i="13"/>
  <c r="BL1350" i="13" a="1"/>
  <c r="BL1350" i="13"/>
  <c r="BM1350" i="13" a="1"/>
  <c r="BM1350" i="13"/>
  <c r="BN1350" i="13" a="1"/>
  <c r="BN1350" i="13"/>
  <c r="BO1350" i="13" a="1"/>
  <c r="BO1350" i="13"/>
  <c r="BP1350" i="13" a="1"/>
  <c r="BP1350" i="13"/>
  <c r="BQ1350" i="13" a="1"/>
  <c r="BQ1350" i="13"/>
  <c r="BR1350" i="13" a="1"/>
  <c r="BR1350" i="13"/>
  <c r="BS1350" i="13" a="1"/>
  <c r="BS1350" i="13"/>
  <c r="AU1351" i="13" a="1"/>
  <c r="AU1351" i="13"/>
  <c r="AV1351" i="13" a="1"/>
  <c r="AV1351" i="13"/>
  <c r="AW1351" i="13" a="1"/>
  <c r="AW1351" i="13"/>
  <c r="AX1351" i="13" a="1"/>
  <c r="AX1351" i="13"/>
  <c r="AY1351" i="13" a="1"/>
  <c r="AY1351" i="13"/>
  <c r="AZ1351" i="13" a="1"/>
  <c r="AZ1351" i="13"/>
  <c r="BA1351" i="13" a="1"/>
  <c r="BA1351" i="13"/>
  <c r="BB1351" i="13" a="1"/>
  <c r="BB1351" i="13"/>
  <c r="BC1351" i="13" a="1"/>
  <c r="BC1351" i="13"/>
  <c r="BD1351" i="13" a="1"/>
  <c r="BD1351" i="13"/>
  <c r="BE1351" i="13" a="1"/>
  <c r="BE1351" i="13"/>
  <c r="BF1351" i="13" a="1"/>
  <c r="BF1351" i="13"/>
  <c r="BG1351" i="13" a="1"/>
  <c r="BG1351" i="13"/>
  <c r="BH1351" i="13" a="1"/>
  <c r="BH1351" i="13"/>
  <c r="BI1351" i="13" a="1"/>
  <c r="BI1351" i="13"/>
  <c r="BJ1351" i="13" a="1"/>
  <c r="BJ1351" i="13"/>
  <c r="BK1351" i="13" a="1"/>
  <c r="BK1351" i="13"/>
  <c r="BL1351" i="13" a="1"/>
  <c r="BL1351" i="13"/>
  <c r="BM1351" i="13" a="1"/>
  <c r="BM1351" i="13"/>
  <c r="BN1351" i="13" a="1"/>
  <c r="BN1351" i="13"/>
  <c r="BO1351" i="13" a="1"/>
  <c r="BO1351" i="13"/>
  <c r="BP1351" i="13" a="1"/>
  <c r="BP1351" i="13"/>
  <c r="BQ1351" i="13" a="1"/>
  <c r="BQ1351" i="13"/>
  <c r="BR1351" i="13" a="1"/>
  <c r="BR1351" i="13"/>
  <c r="BS1351" i="13" a="1"/>
  <c r="BS1351" i="13"/>
  <c r="AU1352" i="13" a="1"/>
  <c r="AU1352" i="13"/>
  <c r="AV1352" i="13" a="1"/>
  <c r="AV1352" i="13"/>
  <c r="AW1352" i="13" a="1"/>
  <c r="AW1352" i="13"/>
  <c r="AX1352" i="13" a="1"/>
  <c r="AX1352" i="13"/>
  <c r="AY1352" i="13" a="1"/>
  <c r="AY1352" i="13"/>
  <c r="AZ1352" i="13" a="1"/>
  <c r="AZ1352" i="13"/>
  <c r="BA1352" i="13" a="1"/>
  <c r="BA1352" i="13"/>
  <c r="BB1352" i="13" a="1"/>
  <c r="BB1352" i="13"/>
  <c r="BC1352" i="13" a="1"/>
  <c r="BC1352" i="13"/>
  <c r="BD1352" i="13" a="1"/>
  <c r="BD1352" i="13"/>
  <c r="BE1352" i="13" a="1"/>
  <c r="BE1352" i="13"/>
  <c r="BF1352" i="13" a="1"/>
  <c r="BF1352" i="13"/>
  <c r="BG1352" i="13" a="1"/>
  <c r="BG1352" i="13"/>
  <c r="BH1352" i="13" a="1"/>
  <c r="BH1352" i="13"/>
  <c r="BI1352" i="13" a="1"/>
  <c r="BI1352" i="13"/>
  <c r="BJ1352" i="13" a="1"/>
  <c r="BJ1352" i="13"/>
  <c r="BK1352" i="13" a="1"/>
  <c r="BK1352" i="13"/>
  <c r="BL1352" i="13" a="1"/>
  <c r="BL1352" i="13"/>
  <c r="BM1352" i="13" a="1"/>
  <c r="BM1352" i="13"/>
  <c r="BN1352" i="13" a="1"/>
  <c r="BN1352" i="13"/>
  <c r="BO1352" i="13" a="1"/>
  <c r="BO1352" i="13"/>
  <c r="BP1352" i="13" a="1"/>
  <c r="BP1352" i="13"/>
  <c r="BQ1352" i="13" a="1"/>
  <c r="BQ1352" i="13"/>
  <c r="BR1352" i="13" a="1"/>
  <c r="BR1352" i="13"/>
  <c r="BS1352" i="13" a="1"/>
  <c r="BS1352" i="13"/>
  <c r="AU1353" i="13" a="1"/>
  <c r="AU1353" i="13"/>
  <c r="AV1353" i="13" a="1"/>
  <c r="AV1353" i="13"/>
  <c r="AW1353" i="13" a="1"/>
  <c r="AW1353" i="13"/>
  <c r="AX1353" i="13" a="1"/>
  <c r="AX1353" i="13"/>
  <c r="AY1353" i="13" a="1"/>
  <c r="AY1353" i="13"/>
  <c r="AZ1353" i="13" a="1"/>
  <c r="AZ1353" i="13"/>
  <c r="BA1353" i="13" a="1"/>
  <c r="BA1353" i="13"/>
  <c r="BB1353" i="13" a="1"/>
  <c r="BB1353" i="13"/>
  <c r="BC1353" i="13" a="1"/>
  <c r="BC1353" i="13"/>
  <c r="BD1353" i="13" a="1"/>
  <c r="BD1353" i="13"/>
  <c r="BE1353" i="13" a="1"/>
  <c r="BE1353" i="13"/>
  <c r="BF1353" i="13" a="1"/>
  <c r="BF1353" i="13"/>
  <c r="BG1353" i="13" a="1"/>
  <c r="BG1353" i="13"/>
  <c r="BH1353" i="13" a="1"/>
  <c r="BH1353" i="13"/>
  <c r="BI1353" i="13" a="1"/>
  <c r="BI1353" i="13"/>
  <c r="BJ1353" i="13" a="1"/>
  <c r="BJ1353" i="13"/>
  <c r="BK1353" i="13" a="1"/>
  <c r="BK1353" i="13"/>
  <c r="BL1353" i="13" a="1"/>
  <c r="BL1353" i="13"/>
  <c r="BM1353" i="13" a="1"/>
  <c r="BM1353" i="13"/>
  <c r="BN1353" i="13" a="1"/>
  <c r="BN1353" i="13"/>
  <c r="BO1353" i="13" a="1"/>
  <c r="BO1353" i="13"/>
  <c r="BP1353" i="13" a="1"/>
  <c r="BP1353" i="13"/>
  <c r="BQ1353" i="13" a="1"/>
  <c r="BQ1353" i="13"/>
  <c r="BR1353" i="13" a="1"/>
  <c r="BR1353" i="13"/>
  <c r="BS1353" i="13" a="1"/>
  <c r="BS1353" i="13"/>
  <c r="AU1354" i="13" a="1"/>
  <c r="AU1354" i="13"/>
  <c r="AV1354" i="13" a="1"/>
  <c r="AV1354" i="13"/>
  <c r="AW1354" i="13" a="1"/>
  <c r="AW1354" i="13"/>
  <c r="AX1354" i="13" a="1"/>
  <c r="AX1354" i="13"/>
  <c r="AY1354" i="13" a="1"/>
  <c r="AY1354" i="13"/>
  <c r="AZ1354" i="13" a="1"/>
  <c r="AZ1354" i="13"/>
  <c r="BA1354" i="13" a="1"/>
  <c r="BA1354" i="13"/>
  <c r="BB1354" i="13" a="1"/>
  <c r="BB1354" i="13"/>
  <c r="BC1354" i="13" a="1"/>
  <c r="BC1354" i="13"/>
  <c r="BD1354" i="13" a="1"/>
  <c r="BD1354" i="13"/>
  <c r="BE1354" i="13" a="1"/>
  <c r="BE1354" i="13"/>
  <c r="BF1354" i="13" a="1"/>
  <c r="BF1354" i="13"/>
  <c r="BG1354" i="13" a="1"/>
  <c r="BG1354" i="13"/>
  <c r="BH1354" i="13" a="1"/>
  <c r="BH1354" i="13"/>
  <c r="BI1354" i="13" a="1"/>
  <c r="BI1354" i="13"/>
  <c r="BJ1354" i="13" a="1"/>
  <c r="BJ1354" i="13"/>
  <c r="BK1354" i="13" a="1"/>
  <c r="BK1354" i="13"/>
  <c r="BL1354" i="13" a="1"/>
  <c r="BL1354" i="13"/>
  <c r="BM1354" i="13" a="1"/>
  <c r="BM1354" i="13"/>
  <c r="BN1354" i="13" a="1"/>
  <c r="BN1354" i="13"/>
  <c r="BO1354" i="13" a="1"/>
  <c r="BO1354" i="13"/>
  <c r="BP1354" i="13" a="1"/>
  <c r="BP1354" i="13"/>
  <c r="BQ1354" i="13" a="1"/>
  <c r="BQ1354" i="13"/>
  <c r="BR1354" i="13" a="1"/>
  <c r="BR1354" i="13"/>
  <c r="BS1354" i="13" a="1"/>
  <c r="BS1354" i="13"/>
  <c r="AU1355" i="13" a="1"/>
  <c r="AU1355" i="13"/>
  <c r="AV1355" i="13" a="1"/>
  <c r="AV1355" i="13"/>
  <c r="AW1355" i="13" a="1"/>
  <c r="AW1355" i="13"/>
  <c r="AX1355" i="13" a="1"/>
  <c r="AX1355" i="13"/>
  <c r="AY1355" i="13" a="1"/>
  <c r="AY1355" i="13"/>
  <c r="AZ1355" i="13" a="1"/>
  <c r="AZ1355" i="13"/>
  <c r="BA1355" i="13" a="1"/>
  <c r="BA1355" i="13"/>
  <c r="BB1355" i="13" a="1"/>
  <c r="BB1355" i="13"/>
  <c r="BC1355" i="13" a="1"/>
  <c r="BC1355" i="13"/>
  <c r="BD1355" i="13" a="1"/>
  <c r="BD1355" i="13"/>
  <c r="BE1355" i="13" a="1"/>
  <c r="BE1355" i="13"/>
  <c r="BF1355" i="13" a="1"/>
  <c r="BF1355" i="13"/>
  <c r="BG1355" i="13" a="1"/>
  <c r="BG1355" i="13"/>
  <c r="BH1355" i="13" a="1"/>
  <c r="BH1355" i="13"/>
  <c r="BI1355" i="13" a="1"/>
  <c r="BI1355" i="13"/>
  <c r="BJ1355" i="13" a="1"/>
  <c r="BJ1355" i="13"/>
  <c r="BK1355" i="13" a="1"/>
  <c r="BK1355" i="13"/>
  <c r="BL1355" i="13" a="1"/>
  <c r="BL1355" i="13"/>
  <c r="BM1355" i="13" a="1"/>
  <c r="BM1355" i="13"/>
  <c r="BN1355" i="13" a="1"/>
  <c r="BN1355" i="13"/>
  <c r="BO1355" i="13" a="1"/>
  <c r="BO1355" i="13"/>
  <c r="BP1355" i="13" a="1"/>
  <c r="BP1355" i="13"/>
  <c r="BQ1355" i="13" a="1"/>
  <c r="BQ1355" i="13"/>
  <c r="BR1355" i="13" a="1"/>
  <c r="BR1355" i="13"/>
  <c r="BS1355" i="13" a="1"/>
  <c r="BS1355" i="13"/>
  <c r="AU1356" i="13" a="1"/>
  <c r="AU1356" i="13"/>
  <c r="AV1356" i="13" a="1"/>
  <c r="AV1356" i="13"/>
  <c r="AW1356" i="13" a="1"/>
  <c r="AW1356" i="13"/>
  <c r="AX1356" i="13" a="1"/>
  <c r="AX1356" i="13"/>
  <c r="AY1356" i="13" a="1"/>
  <c r="AY1356" i="13"/>
  <c r="AZ1356" i="13" a="1"/>
  <c r="AZ1356" i="13"/>
  <c r="BA1356" i="13" a="1"/>
  <c r="BA1356" i="13"/>
  <c r="BB1356" i="13" a="1"/>
  <c r="BB1356" i="13"/>
  <c r="BC1356" i="13" a="1"/>
  <c r="BC1356" i="13"/>
  <c r="BD1356" i="13" a="1"/>
  <c r="BD1356" i="13"/>
  <c r="BE1356" i="13" a="1"/>
  <c r="BE1356" i="13"/>
  <c r="BF1356" i="13" a="1"/>
  <c r="BF1356" i="13"/>
  <c r="BG1356" i="13" a="1"/>
  <c r="BG1356" i="13"/>
  <c r="BH1356" i="13" a="1"/>
  <c r="BH1356" i="13"/>
  <c r="BI1356" i="13" a="1"/>
  <c r="BI1356" i="13"/>
  <c r="BJ1356" i="13" a="1"/>
  <c r="BJ1356" i="13"/>
  <c r="BK1356" i="13" a="1"/>
  <c r="BK1356" i="13"/>
  <c r="BL1356" i="13" a="1"/>
  <c r="BL1356" i="13"/>
  <c r="BM1356" i="13" a="1"/>
  <c r="BM1356" i="13"/>
  <c r="BN1356" i="13" a="1"/>
  <c r="BN1356" i="13"/>
  <c r="BO1356" i="13" a="1"/>
  <c r="BO1356" i="13"/>
  <c r="BP1356" i="13" a="1"/>
  <c r="BP1356" i="13"/>
  <c r="BQ1356" i="13" a="1"/>
  <c r="BQ1356" i="13"/>
  <c r="BR1356" i="13" a="1"/>
  <c r="BR1356" i="13"/>
  <c r="BS1356" i="13" a="1"/>
  <c r="BS1356" i="13"/>
  <c r="AU1357" i="13" a="1"/>
  <c r="AU1357" i="13"/>
  <c r="AV1357" i="13" a="1"/>
  <c r="AV1357" i="13"/>
  <c r="AW1357" i="13" a="1"/>
  <c r="AW1357" i="13"/>
  <c r="AX1357" i="13" a="1"/>
  <c r="AX1357" i="13"/>
  <c r="AY1357" i="13" a="1"/>
  <c r="AY1357" i="13"/>
  <c r="AZ1357" i="13" a="1"/>
  <c r="AZ1357" i="13"/>
  <c r="BA1357" i="13" a="1"/>
  <c r="BA1357" i="13"/>
  <c r="BB1357" i="13" a="1"/>
  <c r="BB1357" i="13"/>
  <c r="BC1357" i="13" a="1"/>
  <c r="BC1357" i="13"/>
  <c r="BD1357" i="13" a="1"/>
  <c r="BD1357" i="13"/>
  <c r="BE1357" i="13" a="1"/>
  <c r="BE1357" i="13"/>
  <c r="BF1357" i="13" a="1"/>
  <c r="BF1357" i="13"/>
  <c r="BG1357" i="13" a="1"/>
  <c r="BG1357" i="13"/>
  <c r="BH1357" i="13" a="1"/>
  <c r="BH1357" i="13"/>
  <c r="BI1357" i="13" a="1"/>
  <c r="BI1357" i="13"/>
  <c r="BJ1357" i="13" a="1"/>
  <c r="BJ1357" i="13"/>
  <c r="BK1357" i="13" a="1"/>
  <c r="BK1357" i="13"/>
  <c r="BL1357" i="13" a="1"/>
  <c r="BL1357" i="13"/>
  <c r="BM1357" i="13" a="1"/>
  <c r="BM1357" i="13"/>
  <c r="BN1357" i="13" a="1"/>
  <c r="BN1357" i="13"/>
  <c r="BO1357" i="13" a="1"/>
  <c r="BO1357" i="13"/>
  <c r="BP1357" i="13" a="1"/>
  <c r="BP1357" i="13"/>
  <c r="BQ1357" i="13" a="1"/>
  <c r="BQ1357" i="13"/>
  <c r="BR1357" i="13" a="1"/>
  <c r="BR1357" i="13"/>
  <c r="BS1357" i="13" a="1"/>
  <c r="BS1357" i="13"/>
  <c r="AU1358" i="13" a="1"/>
  <c r="AU1358" i="13"/>
  <c r="AV1358" i="13" a="1"/>
  <c r="AV1358" i="13"/>
  <c r="AW1358" i="13" a="1"/>
  <c r="AW1358" i="13"/>
  <c r="AX1358" i="13" a="1"/>
  <c r="AX1358" i="13"/>
  <c r="AY1358" i="13" a="1"/>
  <c r="AY1358" i="13"/>
  <c r="AZ1358" i="13" a="1"/>
  <c r="AZ1358" i="13"/>
  <c r="BA1358" i="13" a="1"/>
  <c r="BA1358" i="13"/>
  <c r="BB1358" i="13" a="1"/>
  <c r="BB1358" i="13"/>
  <c r="BC1358" i="13" a="1"/>
  <c r="BC1358" i="13"/>
  <c r="BD1358" i="13" a="1"/>
  <c r="BD1358" i="13"/>
  <c r="BE1358" i="13" a="1"/>
  <c r="BE1358" i="13"/>
  <c r="BF1358" i="13" a="1"/>
  <c r="BF1358" i="13"/>
  <c r="BG1358" i="13" a="1"/>
  <c r="BG1358" i="13"/>
  <c r="BH1358" i="13" a="1"/>
  <c r="BH1358" i="13"/>
  <c r="BI1358" i="13" a="1"/>
  <c r="BI1358" i="13"/>
  <c r="BJ1358" i="13" a="1"/>
  <c r="BJ1358" i="13"/>
  <c r="BK1358" i="13" a="1"/>
  <c r="BK1358" i="13"/>
  <c r="BL1358" i="13" a="1"/>
  <c r="BL1358" i="13"/>
  <c r="BM1358" i="13" a="1"/>
  <c r="BM1358" i="13"/>
  <c r="BN1358" i="13" a="1"/>
  <c r="BN1358" i="13"/>
  <c r="BO1358" i="13" a="1"/>
  <c r="BO1358" i="13"/>
  <c r="BP1358" i="13" a="1"/>
  <c r="BP1358" i="13"/>
  <c r="BQ1358" i="13" a="1"/>
  <c r="BQ1358" i="13"/>
  <c r="BR1358" i="13" a="1"/>
  <c r="BR1358" i="13"/>
  <c r="BS1358" i="13" a="1"/>
  <c r="BS1358" i="13"/>
  <c r="AU1359" i="13" a="1"/>
  <c r="AU1359" i="13"/>
  <c r="AV1359" i="13" a="1"/>
  <c r="AV1359" i="13"/>
  <c r="AW1359" i="13" a="1"/>
  <c r="AW1359" i="13"/>
  <c r="AX1359" i="13" a="1"/>
  <c r="AX1359" i="13"/>
  <c r="AY1359" i="13" a="1"/>
  <c r="AY1359" i="13"/>
  <c r="AZ1359" i="13" a="1"/>
  <c r="AZ1359" i="13"/>
  <c r="BA1359" i="13" a="1"/>
  <c r="BA1359" i="13"/>
  <c r="BB1359" i="13" a="1"/>
  <c r="BB1359" i="13"/>
  <c r="BC1359" i="13" a="1"/>
  <c r="BC1359" i="13"/>
  <c r="BD1359" i="13" a="1"/>
  <c r="BD1359" i="13"/>
  <c r="BE1359" i="13" a="1"/>
  <c r="BE1359" i="13"/>
  <c r="BF1359" i="13" a="1"/>
  <c r="BF1359" i="13"/>
  <c r="BG1359" i="13" a="1"/>
  <c r="BG1359" i="13"/>
  <c r="BH1359" i="13" a="1"/>
  <c r="BH1359" i="13"/>
  <c r="BI1359" i="13" a="1"/>
  <c r="BI1359" i="13"/>
  <c r="BJ1359" i="13" a="1"/>
  <c r="BJ1359" i="13"/>
  <c r="BK1359" i="13" a="1"/>
  <c r="BK1359" i="13"/>
  <c r="BL1359" i="13" a="1"/>
  <c r="BL1359" i="13"/>
  <c r="BM1359" i="13" a="1"/>
  <c r="BM1359" i="13"/>
  <c r="BN1359" i="13" a="1"/>
  <c r="BN1359" i="13"/>
  <c r="BO1359" i="13" a="1"/>
  <c r="BO1359" i="13"/>
  <c r="BP1359" i="13" a="1"/>
  <c r="BP1359" i="13"/>
  <c r="BQ1359" i="13" a="1"/>
  <c r="BQ1359" i="13"/>
  <c r="BR1359" i="13" a="1"/>
  <c r="BR1359" i="13"/>
  <c r="BS1359" i="13" a="1"/>
  <c r="BS1359" i="13"/>
  <c r="AU1360" i="13" a="1"/>
  <c r="AU1360" i="13"/>
  <c r="AV1360" i="13" a="1"/>
  <c r="AV1360" i="13"/>
  <c r="AW1360" i="13" a="1"/>
  <c r="AW1360" i="13"/>
  <c r="AX1360" i="13" a="1"/>
  <c r="AX1360" i="13"/>
  <c r="AY1360" i="13" a="1"/>
  <c r="AY1360" i="13"/>
  <c r="AZ1360" i="13" a="1"/>
  <c r="AZ1360" i="13"/>
  <c r="BA1360" i="13" a="1"/>
  <c r="BA1360" i="13"/>
  <c r="BB1360" i="13" a="1"/>
  <c r="BB1360" i="13"/>
  <c r="BC1360" i="13" a="1"/>
  <c r="BC1360" i="13"/>
  <c r="BD1360" i="13" a="1"/>
  <c r="BD1360" i="13"/>
  <c r="BE1360" i="13" a="1"/>
  <c r="BE1360" i="13"/>
  <c r="BF1360" i="13" a="1"/>
  <c r="BF1360" i="13"/>
  <c r="BG1360" i="13" a="1"/>
  <c r="BG1360" i="13"/>
  <c r="BH1360" i="13" a="1"/>
  <c r="BH1360" i="13"/>
  <c r="BI1360" i="13" a="1"/>
  <c r="BI1360" i="13"/>
  <c r="BJ1360" i="13" a="1"/>
  <c r="BJ1360" i="13"/>
  <c r="BK1360" i="13" a="1"/>
  <c r="BK1360" i="13"/>
  <c r="BL1360" i="13" a="1"/>
  <c r="BL1360" i="13"/>
  <c r="BM1360" i="13" a="1"/>
  <c r="BM1360" i="13"/>
  <c r="BN1360" i="13" a="1"/>
  <c r="BN1360" i="13"/>
  <c r="BO1360" i="13" a="1"/>
  <c r="BO1360" i="13"/>
  <c r="BP1360" i="13" a="1"/>
  <c r="BP1360" i="13"/>
  <c r="BQ1360" i="13" a="1"/>
  <c r="BQ1360" i="13"/>
  <c r="BR1360" i="13" a="1"/>
  <c r="BR1360" i="13"/>
  <c r="BS1360" i="13" a="1"/>
  <c r="BS1360" i="13"/>
  <c r="AU1361" i="13" a="1"/>
  <c r="AU1361" i="13"/>
  <c r="AV1361" i="13" a="1"/>
  <c r="AV1361" i="13"/>
  <c r="AW1361" i="13" a="1"/>
  <c r="AW1361" i="13"/>
  <c r="AX1361" i="13" a="1"/>
  <c r="AX1361" i="13"/>
  <c r="AY1361" i="13" a="1"/>
  <c r="AY1361" i="13"/>
  <c r="AZ1361" i="13" a="1"/>
  <c r="AZ1361" i="13"/>
  <c r="BA1361" i="13" a="1"/>
  <c r="BA1361" i="13"/>
  <c r="BB1361" i="13" a="1"/>
  <c r="BB1361" i="13"/>
  <c r="BC1361" i="13" a="1"/>
  <c r="BC1361" i="13"/>
  <c r="BD1361" i="13" a="1"/>
  <c r="BD1361" i="13"/>
  <c r="BE1361" i="13" a="1"/>
  <c r="BE1361" i="13"/>
  <c r="BF1361" i="13" a="1"/>
  <c r="BF1361" i="13"/>
  <c r="BG1361" i="13" a="1"/>
  <c r="BG1361" i="13"/>
  <c r="BH1361" i="13" a="1"/>
  <c r="BH1361" i="13"/>
  <c r="BI1361" i="13" a="1"/>
  <c r="BI1361" i="13"/>
  <c r="BJ1361" i="13" a="1"/>
  <c r="BJ1361" i="13"/>
  <c r="BK1361" i="13" a="1"/>
  <c r="BK1361" i="13"/>
  <c r="BL1361" i="13" a="1"/>
  <c r="BL1361" i="13"/>
  <c r="BM1361" i="13" a="1"/>
  <c r="BM1361" i="13"/>
  <c r="BN1361" i="13" a="1"/>
  <c r="BN1361" i="13"/>
  <c r="BO1361" i="13" a="1"/>
  <c r="BO1361" i="13"/>
  <c r="BP1361" i="13" a="1"/>
  <c r="BP1361" i="13"/>
  <c r="BQ1361" i="13" a="1"/>
  <c r="BQ1361" i="13"/>
  <c r="BR1361" i="13" a="1"/>
  <c r="BR1361" i="13"/>
  <c r="BS1361" i="13" a="1"/>
  <c r="BS1361" i="13"/>
  <c r="AU1362" i="13" a="1"/>
  <c r="AU1362" i="13"/>
  <c r="AV1362" i="13" a="1"/>
  <c r="AV1362" i="13"/>
  <c r="AW1362" i="13" a="1"/>
  <c r="AW1362" i="13"/>
  <c r="AX1362" i="13" a="1"/>
  <c r="AX1362" i="13"/>
  <c r="AY1362" i="13" a="1"/>
  <c r="AY1362" i="13"/>
  <c r="AZ1362" i="13" a="1"/>
  <c r="AZ1362" i="13"/>
  <c r="BA1362" i="13" a="1"/>
  <c r="BA1362" i="13"/>
  <c r="BB1362" i="13" a="1"/>
  <c r="BB1362" i="13"/>
  <c r="BC1362" i="13" a="1"/>
  <c r="BC1362" i="13"/>
  <c r="BD1362" i="13" a="1"/>
  <c r="BD1362" i="13"/>
  <c r="BE1362" i="13" a="1"/>
  <c r="BE1362" i="13"/>
  <c r="BF1362" i="13" a="1"/>
  <c r="BF1362" i="13"/>
  <c r="BG1362" i="13" a="1"/>
  <c r="BG1362" i="13"/>
  <c r="BH1362" i="13" a="1"/>
  <c r="BH1362" i="13"/>
  <c r="BI1362" i="13" a="1"/>
  <c r="BI1362" i="13"/>
  <c r="BJ1362" i="13" a="1"/>
  <c r="BJ1362" i="13"/>
  <c r="BK1362" i="13" a="1"/>
  <c r="BK1362" i="13"/>
  <c r="BL1362" i="13" a="1"/>
  <c r="BL1362" i="13"/>
  <c r="BM1362" i="13" a="1"/>
  <c r="BM1362" i="13"/>
  <c r="BN1362" i="13" a="1"/>
  <c r="BN1362" i="13"/>
  <c r="BO1362" i="13" a="1"/>
  <c r="BO1362" i="13"/>
  <c r="BP1362" i="13" a="1"/>
  <c r="BP1362" i="13"/>
  <c r="BQ1362" i="13" a="1"/>
  <c r="BQ1362" i="13"/>
  <c r="BR1362" i="13" a="1"/>
  <c r="BR1362" i="13"/>
  <c r="BS1362" i="13" a="1"/>
  <c r="BS1362" i="13"/>
  <c r="AU1363" i="13" a="1"/>
  <c r="AU1363" i="13"/>
  <c r="AV1363" i="13" a="1"/>
  <c r="AV1363" i="13"/>
  <c r="AW1363" i="13" a="1"/>
  <c r="AW1363" i="13"/>
  <c r="AX1363" i="13" a="1"/>
  <c r="AX1363" i="13"/>
  <c r="AY1363" i="13" a="1"/>
  <c r="AY1363" i="13"/>
  <c r="AZ1363" i="13" a="1"/>
  <c r="AZ1363" i="13"/>
  <c r="BA1363" i="13" a="1"/>
  <c r="BA1363" i="13"/>
  <c r="BB1363" i="13" a="1"/>
  <c r="BB1363" i="13"/>
  <c r="BC1363" i="13" a="1"/>
  <c r="BC1363" i="13"/>
  <c r="BD1363" i="13" a="1"/>
  <c r="BD1363" i="13"/>
  <c r="BE1363" i="13" a="1"/>
  <c r="BE1363" i="13"/>
  <c r="BF1363" i="13" a="1"/>
  <c r="BF1363" i="13"/>
  <c r="BG1363" i="13" a="1"/>
  <c r="BG1363" i="13"/>
  <c r="BH1363" i="13" a="1"/>
  <c r="BH1363" i="13"/>
  <c r="BI1363" i="13" a="1"/>
  <c r="BI1363" i="13"/>
  <c r="BJ1363" i="13" a="1"/>
  <c r="BJ1363" i="13"/>
  <c r="BK1363" i="13" a="1"/>
  <c r="BK1363" i="13"/>
  <c r="BL1363" i="13" a="1"/>
  <c r="BL1363" i="13"/>
  <c r="BM1363" i="13" a="1"/>
  <c r="BM1363" i="13"/>
  <c r="BN1363" i="13" a="1"/>
  <c r="BN1363" i="13"/>
  <c r="BO1363" i="13" a="1"/>
  <c r="BO1363" i="13"/>
  <c r="BP1363" i="13" a="1"/>
  <c r="BP1363" i="13"/>
  <c r="BQ1363" i="13" a="1"/>
  <c r="BQ1363" i="13"/>
  <c r="BR1363" i="13" a="1"/>
  <c r="BR1363" i="13"/>
  <c r="BS1363" i="13" a="1"/>
  <c r="BS1363" i="13"/>
  <c r="AU1364" i="13" a="1"/>
  <c r="AU1364" i="13"/>
  <c r="AV1364" i="13" a="1"/>
  <c r="AV1364" i="13"/>
  <c r="AW1364" i="13" a="1"/>
  <c r="AW1364" i="13"/>
  <c r="AX1364" i="13" a="1"/>
  <c r="AX1364" i="13"/>
  <c r="AY1364" i="13" a="1"/>
  <c r="AY1364" i="13"/>
  <c r="AZ1364" i="13" a="1"/>
  <c r="AZ1364" i="13"/>
  <c r="BA1364" i="13" a="1"/>
  <c r="BA1364" i="13"/>
  <c r="BB1364" i="13" a="1"/>
  <c r="BB1364" i="13"/>
  <c r="BC1364" i="13" a="1"/>
  <c r="BC1364" i="13"/>
  <c r="BD1364" i="13" a="1"/>
  <c r="BD1364" i="13"/>
  <c r="BE1364" i="13" a="1"/>
  <c r="BE1364" i="13"/>
  <c r="BF1364" i="13" a="1"/>
  <c r="BF1364" i="13"/>
  <c r="BG1364" i="13" a="1"/>
  <c r="BG1364" i="13"/>
  <c r="BH1364" i="13" a="1"/>
  <c r="BH1364" i="13"/>
  <c r="BI1364" i="13" a="1"/>
  <c r="BI1364" i="13"/>
  <c r="BJ1364" i="13" a="1"/>
  <c r="BJ1364" i="13"/>
  <c r="BK1364" i="13" a="1"/>
  <c r="BK1364" i="13"/>
  <c r="BL1364" i="13" a="1"/>
  <c r="BL1364" i="13"/>
  <c r="BM1364" i="13" a="1"/>
  <c r="BM1364" i="13"/>
  <c r="BN1364" i="13" a="1"/>
  <c r="BN1364" i="13"/>
  <c r="BO1364" i="13" a="1"/>
  <c r="BO1364" i="13"/>
  <c r="BP1364" i="13" a="1"/>
  <c r="BP1364" i="13"/>
  <c r="BQ1364" i="13" a="1"/>
  <c r="BQ1364" i="13"/>
  <c r="BR1364" i="13" a="1"/>
  <c r="BR1364" i="13"/>
  <c r="BS1364" i="13" a="1"/>
  <c r="BS1364" i="13"/>
  <c r="AU1365" i="13" a="1"/>
  <c r="AU1365" i="13"/>
  <c r="AV1365" i="13" a="1"/>
  <c r="AV1365" i="13"/>
  <c r="AW1365" i="13" a="1"/>
  <c r="AW1365" i="13"/>
  <c r="AX1365" i="13" a="1"/>
  <c r="AX1365" i="13"/>
  <c r="AY1365" i="13" a="1"/>
  <c r="AY1365" i="13"/>
  <c r="AZ1365" i="13" a="1"/>
  <c r="AZ1365" i="13"/>
  <c r="BA1365" i="13" a="1"/>
  <c r="BA1365" i="13"/>
  <c r="BB1365" i="13" a="1"/>
  <c r="BB1365" i="13"/>
  <c r="BC1365" i="13" a="1"/>
  <c r="BC1365" i="13"/>
  <c r="BD1365" i="13" a="1"/>
  <c r="BD1365" i="13"/>
  <c r="BE1365" i="13" a="1"/>
  <c r="BE1365" i="13"/>
  <c r="BF1365" i="13" a="1"/>
  <c r="BF1365" i="13"/>
  <c r="BG1365" i="13" a="1"/>
  <c r="BG1365" i="13"/>
  <c r="BH1365" i="13" a="1"/>
  <c r="BH1365" i="13"/>
  <c r="BI1365" i="13" a="1"/>
  <c r="BI1365" i="13"/>
  <c r="BJ1365" i="13" a="1"/>
  <c r="BJ1365" i="13"/>
  <c r="BK1365" i="13" a="1"/>
  <c r="BK1365" i="13"/>
  <c r="BL1365" i="13" a="1"/>
  <c r="BL1365" i="13"/>
  <c r="BM1365" i="13" a="1"/>
  <c r="BM1365" i="13"/>
  <c r="BN1365" i="13" a="1"/>
  <c r="BN1365" i="13"/>
  <c r="BO1365" i="13" a="1"/>
  <c r="BO1365" i="13"/>
  <c r="BP1365" i="13" a="1"/>
  <c r="BP1365" i="13"/>
  <c r="BQ1365" i="13" a="1"/>
  <c r="BQ1365" i="13"/>
  <c r="BR1365" i="13" a="1"/>
  <c r="BR1365" i="13"/>
  <c r="BS1365" i="13" a="1"/>
  <c r="BS1365" i="13"/>
  <c r="AU1366" i="13" a="1"/>
  <c r="AU1366" i="13"/>
  <c r="AV1366" i="13" a="1"/>
  <c r="AV1366" i="13"/>
  <c r="AW1366" i="13" a="1"/>
  <c r="AW1366" i="13"/>
  <c r="AX1366" i="13" a="1"/>
  <c r="AX1366" i="13"/>
  <c r="AY1366" i="13" a="1"/>
  <c r="AY1366" i="13"/>
  <c r="AZ1366" i="13" a="1"/>
  <c r="AZ1366" i="13"/>
  <c r="BA1366" i="13" a="1"/>
  <c r="BA1366" i="13"/>
  <c r="BB1366" i="13" a="1"/>
  <c r="BB1366" i="13"/>
  <c r="BC1366" i="13" a="1"/>
  <c r="BC1366" i="13"/>
  <c r="BD1366" i="13" a="1"/>
  <c r="BD1366" i="13"/>
  <c r="BE1366" i="13" a="1"/>
  <c r="BE1366" i="13"/>
  <c r="BF1366" i="13" a="1"/>
  <c r="BF1366" i="13"/>
  <c r="BG1366" i="13" a="1"/>
  <c r="BG1366" i="13"/>
  <c r="BH1366" i="13" a="1"/>
  <c r="BH1366" i="13"/>
  <c r="BI1366" i="13" a="1"/>
  <c r="BI1366" i="13"/>
  <c r="BJ1366" i="13" a="1"/>
  <c r="BJ1366" i="13"/>
  <c r="BK1366" i="13" a="1"/>
  <c r="BK1366" i="13"/>
  <c r="BL1366" i="13" a="1"/>
  <c r="BL1366" i="13"/>
  <c r="BM1366" i="13" a="1"/>
  <c r="BM1366" i="13"/>
  <c r="BN1366" i="13" a="1"/>
  <c r="BN1366" i="13"/>
  <c r="BO1366" i="13" a="1"/>
  <c r="BO1366" i="13"/>
  <c r="BP1366" i="13" a="1"/>
  <c r="BP1366" i="13"/>
  <c r="BQ1366" i="13" a="1"/>
  <c r="BQ1366" i="13"/>
  <c r="BR1366" i="13" a="1"/>
  <c r="BR1366" i="13"/>
  <c r="BS1366" i="13" a="1"/>
  <c r="BS1366" i="13"/>
  <c r="AU1367" i="13" a="1"/>
  <c r="AU1367" i="13"/>
  <c r="AV1367" i="13" a="1"/>
  <c r="AV1367" i="13"/>
  <c r="AW1367" i="13" a="1"/>
  <c r="AW1367" i="13"/>
  <c r="AX1367" i="13" a="1"/>
  <c r="AX1367" i="13"/>
  <c r="AY1367" i="13" a="1"/>
  <c r="AY1367" i="13"/>
  <c r="AZ1367" i="13" a="1"/>
  <c r="AZ1367" i="13"/>
  <c r="BA1367" i="13" a="1"/>
  <c r="BA1367" i="13"/>
  <c r="BB1367" i="13" a="1"/>
  <c r="BB1367" i="13"/>
  <c r="BC1367" i="13" a="1"/>
  <c r="BC1367" i="13"/>
  <c r="BD1367" i="13" a="1"/>
  <c r="BD1367" i="13"/>
  <c r="BE1367" i="13" a="1"/>
  <c r="BE1367" i="13"/>
  <c r="BF1367" i="13" a="1"/>
  <c r="BF1367" i="13"/>
  <c r="BG1367" i="13" a="1"/>
  <c r="BG1367" i="13"/>
  <c r="BH1367" i="13" a="1"/>
  <c r="BH1367" i="13"/>
  <c r="BI1367" i="13" a="1"/>
  <c r="BI1367" i="13"/>
  <c r="BJ1367" i="13" a="1"/>
  <c r="BJ1367" i="13"/>
  <c r="BK1367" i="13" a="1"/>
  <c r="BK1367" i="13"/>
  <c r="BL1367" i="13" a="1"/>
  <c r="BL1367" i="13"/>
  <c r="BM1367" i="13" a="1"/>
  <c r="BM1367" i="13"/>
  <c r="BN1367" i="13" a="1"/>
  <c r="BN1367" i="13"/>
  <c r="BO1367" i="13" a="1"/>
  <c r="BO1367" i="13"/>
  <c r="BP1367" i="13" a="1"/>
  <c r="BP1367" i="13"/>
  <c r="BQ1367" i="13" a="1"/>
  <c r="BQ1367" i="13"/>
  <c r="BR1367" i="13" a="1"/>
  <c r="BR1367" i="13"/>
  <c r="BS1367" i="13" a="1"/>
  <c r="BS1367" i="13"/>
  <c r="AU1368" i="13" a="1"/>
  <c r="AU1368" i="13"/>
  <c r="AV1368" i="13" a="1"/>
  <c r="AV1368" i="13"/>
  <c r="AW1368" i="13" a="1"/>
  <c r="AW1368" i="13"/>
  <c r="AX1368" i="13" a="1"/>
  <c r="AX1368" i="13"/>
  <c r="AY1368" i="13" a="1"/>
  <c r="AY1368" i="13"/>
  <c r="AZ1368" i="13" a="1"/>
  <c r="AZ1368" i="13"/>
  <c r="BA1368" i="13" a="1"/>
  <c r="BA1368" i="13"/>
  <c r="BB1368" i="13" a="1"/>
  <c r="BB1368" i="13"/>
  <c r="BC1368" i="13" a="1"/>
  <c r="BC1368" i="13"/>
  <c r="BD1368" i="13" a="1"/>
  <c r="BD1368" i="13"/>
  <c r="BE1368" i="13" a="1"/>
  <c r="BE1368" i="13"/>
  <c r="BF1368" i="13" a="1"/>
  <c r="BF1368" i="13"/>
  <c r="BG1368" i="13" a="1"/>
  <c r="BG1368" i="13"/>
  <c r="BH1368" i="13" a="1"/>
  <c r="BH1368" i="13"/>
  <c r="BI1368" i="13" a="1"/>
  <c r="BI1368" i="13"/>
  <c r="BJ1368" i="13" a="1"/>
  <c r="BJ1368" i="13"/>
  <c r="BK1368" i="13" a="1"/>
  <c r="BK1368" i="13"/>
  <c r="BL1368" i="13" a="1"/>
  <c r="BL1368" i="13"/>
  <c r="BM1368" i="13" a="1"/>
  <c r="BM1368" i="13"/>
  <c r="BN1368" i="13" a="1"/>
  <c r="BN1368" i="13"/>
  <c r="BO1368" i="13" a="1"/>
  <c r="BO1368" i="13"/>
  <c r="BP1368" i="13" a="1"/>
  <c r="BP1368" i="13"/>
  <c r="BQ1368" i="13" a="1"/>
  <c r="BQ1368" i="13"/>
  <c r="BR1368" i="13" a="1"/>
  <c r="BR1368" i="13"/>
  <c r="BS1368" i="13" a="1"/>
  <c r="BS1368" i="13"/>
  <c r="AU1369" i="13" a="1"/>
  <c r="AU1369" i="13"/>
  <c r="AV1369" i="13" a="1"/>
  <c r="AV1369" i="13"/>
  <c r="AW1369" i="13" a="1"/>
  <c r="AW1369" i="13"/>
  <c r="AX1369" i="13" a="1"/>
  <c r="AX1369" i="13"/>
  <c r="AY1369" i="13" a="1"/>
  <c r="AY1369" i="13"/>
  <c r="AZ1369" i="13" a="1"/>
  <c r="AZ1369" i="13"/>
  <c r="BA1369" i="13" a="1"/>
  <c r="BA1369" i="13"/>
  <c r="BB1369" i="13" a="1"/>
  <c r="BB1369" i="13"/>
  <c r="BC1369" i="13" a="1"/>
  <c r="BC1369" i="13"/>
  <c r="BD1369" i="13" a="1"/>
  <c r="BD1369" i="13"/>
  <c r="BE1369" i="13" a="1"/>
  <c r="BE1369" i="13"/>
  <c r="BF1369" i="13" a="1"/>
  <c r="BF1369" i="13"/>
  <c r="BG1369" i="13" a="1"/>
  <c r="BG1369" i="13"/>
  <c r="BH1369" i="13" a="1"/>
  <c r="BH1369" i="13"/>
  <c r="BI1369" i="13" a="1"/>
  <c r="BI1369" i="13"/>
  <c r="BJ1369" i="13" a="1"/>
  <c r="BJ1369" i="13"/>
  <c r="BK1369" i="13" a="1"/>
  <c r="BK1369" i="13"/>
  <c r="BL1369" i="13" a="1"/>
  <c r="BL1369" i="13"/>
  <c r="BM1369" i="13" a="1"/>
  <c r="BM1369" i="13"/>
  <c r="BN1369" i="13" a="1"/>
  <c r="BN1369" i="13"/>
  <c r="BO1369" i="13" a="1"/>
  <c r="BO1369" i="13"/>
  <c r="BP1369" i="13" a="1"/>
  <c r="BP1369" i="13"/>
  <c r="BQ1369" i="13" a="1"/>
  <c r="BQ1369" i="13"/>
  <c r="BR1369" i="13" a="1"/>
  <c r="BR1369" i="13"/>
  <c r="BS1369" i="13" a="1"/>
  <c r="BS1369" i="13"/>
  <c r="AU1370" i="13" a="1"/>
  <c r="AU1370" i="13"/>
  <c r="AV1370" i="13" a="1"/>
  <c r="AV1370" i="13"/>
  <c r="AW1370" i="13" a="1"/>
  <c r="AW1370" i="13"/>
  <c r="AX1370" i="13" a="1"/>
  <c r="AX1370" i="13"/>
  <c r="AY1370" i="13" a="1"/>
  <c r="AY1370" i="13"/>
  <c r="AZ1370" i="13" a="1"/>
  <c r="AZ1370" i="13"/>
  <c r="BA1370" i="13" a="1"/>
  <c r="BA1370" i="13"/>
  <c r="BB1370" i="13" a="1"/>
  <c r="BB1370" i="13"/>
  <c r="BC1370" i="13" a="1"/>
  <c r="BC1370" i="13"/>
  <c r="BD1370" i="13" a="1"/>
  <c r="BD1370" i="13"/>
  <c r="BE1370" i="13" a="1"/>
  <c r="BE1370" i="13"/>
  <c r="BF1370" i="13" a="1"/>
  <c r="BF1370" i="13"/>
  <c r="BG1370" i="13" a="1"/>
  <c r="BG1370" i="13"/>
  <c r="BH1370" i="13" a="1"/>
  <c r="BH1370" i="13"/>
  <c r="BI1370" i="13" a="1"/>
  <c r="BI1370" i="13"/>
  <c r="BJ1370" i="13" a="1"/>
  <c r="BJ1370" i="13"/>
  <c r="BK1370" i="13" a="1"/>
  <c r="BK1370" i="13"/>
  <c r="BL1370" i="13" a="1"/>
  <c r="BL1370" i="13"/>
  <c r="BM1370" i="13" a="1"/>
  <c r="BM1370" i="13"/>
  <c r="BN1370" i="13" a="1"/>
  <c r="BN1370" i="13"/>
  <c r="BO1370" i="13" a="1"/>
  <c r="BO1370" i="13"/>
  <c r="BP1370" i="13" a="1"/>
  <c r="BP1370" i="13"/>
  <c r="BQ1370" i="13" a="1"/>
  <c r="BQ1370" i="13"/>
  <c r="BR1370" i="13" a="1"/>
  <c r="BR1370" i="13"/>
  <c r="BS1370" i="13" a="1"/>
  <c r="BS1370" i="13"/>
  <c r="AU1371" i="13" a="1"/>
  <c r="AU1371" i="13"/>
  <c r="AV1371" i="13" a="1"/>
  <c r="AV1371" i="13"/>
  <c r="AW1371" i="13" a="1"/>
  <c r="AW1371" i="13"/>
  <c r="AX1371" i="13" a="1"/>
  <c r="AX1371" i="13"/>
  <c r="AY1371" i="13" a="1"/>
  <c r="AY1371" i="13"/>
  <c r="AZ1371" i="13" a="1"/>
  <c r="AZ1371" i="13"/>
  <c r="BA1371" i="13" a="1"/>
  <c r="BA1371" i="13"/>
  <c r="BB1371" i="13" a="1"/>
  <c r="BB1371" i="13"/>
  <c r="BC1371" i="13" a="1"/>
  <c r="BC1371" i="13"/>
  <c r="BD1371" i="13" a="1"/>
  <c r="BD1371" i="13"/>
  <c r="BE1371" i="13" a="1"/>
  <c r="BE1371" i="13"/>
  <c r="BF1371" i="13" a="1"/>
  <c r="BF1371" i="13"/>
  <c r="BG1371" i="13" a="1"/>
  <c r="BG1371" i="13"/>
  <c r="BH1371" i="13" a="1"/>
  <c r="BH1371" i="13"/>
  <c r="BI1371" i="13" a="1"/>
  <c r="BI1371" i="13"/>
  <c r="BJ1371" i="13" a="1"/>
  <c r="BJ1371" i="13"/>
  <c r="BK1371" i="13" a="1"/>
  <c r="BK1371" i="13"/>
  <c r="BL1371" i="13" a="1"/>
  <c r="BL1371" i="13"/>
  <c r="BM1371" i="13" a="1"/>
  <c r="BM1371" i="13"/>
  <c r="BN1371" i="13" a="1"/>
  <c r="BN1371" i="13"/>
  <c r="BO1371" i="13" a="1"/>
  <c r="BO1371" i="13"/>
  <c r="BP1371" i="13" a="1"/>
  <c r="BP1371" i="13"/>
  <c r="BQ1371" i="13" a="1"/>
  <c r="BQ1371" i="13"/>
  <c r="BR1371" i="13" a="1"/>
  <c r="BR1371" i="13"/>
  <c r="BS1371" i="13" a="1"/>
  <c r="BS1371" i="13"/>
  <c r="AU1372" i="13" a="1"/>
  <c r="AU1372" i="13"/>
  <c r="AV1372" i="13" a="1"/>
  <c r="AV1372" i="13"/>
  <c r="AW1372" i="13" a="1"/>
  <c r="AW1372" i="13"/>
  <c r="AX1372" i="13" a="1"/>
  <c r="AX1372" i="13"/>
  <c r="AY1372" i="13" a="1"/>
  <c r="AY1372" i="13"/>
  <c r="AZ1372" i="13" a="1"/>
  <c r="AZ1372" i="13"/>
  <c r="BA1372" i="13" a="1"/>
  <c r="BA1372" i="13"/>
  <c r="BB1372" i="13" a="1"/>
  <c r="BB1372" i="13"/>
  <c r="BC1372" i="13" a="1"/>
  <c r="BC1372" i="13"/>
  <c r="BD1372" i="13" a="1"/>
  <c r="BD1372" i="13"/>
  <c r="BE1372" i="13" a="1"/>
  <c r="BE1372" i="13"/>
  <c r="BF1372" i="13" a="1"/>
  <c r="BF1372" i="13"/>
  <c r="BG1372" i="13" a="1"/>
  <c r="BG1372" i="13"/>
  <c r="BH1372" i="13" a="1"/>
  <c r="BH1372" i="13"/>
  <c r="BI1372" i="13" a="1"/>
  <c r="BI1372" i="13"/>
  <c r="BJ1372" i="13" a="1"/>
  <c r="BJ1372" i="13"/>
  <c r="BK1372" i="13" a="1"/>
  <c r="BK1372" i="13"/>
  <c r="BL1372" i="13" a="1"/>
  <c r="BL1372" i="13"/>
  <c r="BM1372" i="13" a="1"/>
  <c r="BM1372" i="13"/>
  <c r="BN1372" i="13" a="1"/>
  <c r="BN1372" i="13"/>
  <c r="BO1372" i="13" a="1"/>
  <c r="BO1372" i="13"/>
  <c r="BP1372" i="13" a="1"/>
  <c r="BP1372" i="13"/>
  <c r="BQ1372" i="13" a="1"/>
  <c r="BQ1372" i="13"/>
  <c r="BR1372" i="13" a="1"/>
  <c r="BR1372" i="13"/>
  <c r="BS1372" i="13" a="1"/>
  <c r="BS1372" i="13"/>
  <c r="AU1373" i="13" a="1"/>
  <c r="AU1373" i="13"/>
  <c r="AV1373" i="13" a="1"/>
  <c r="AV1373" i="13"/>
  <c r="AW1373" i="13" a="1"/>
  <c r="AW1373" i="13"/>
  <c r="AX1373" i="13" a="1"/>
  <c r="AX1373" i="13"/>
  <c r="AY1373" i="13" a="1"/>
  <c r="AY1373" i="13"/>
  <c r="AZ1373" i="13" a="1"/>
  <c r="AZ1373" i="13"/>
  <c r="BA1373" i="13" a="1"/>
  <c r="BA1373" i="13"/>
  <c r="BB1373" i="13" a="1"/>
  <c r="BB1373" i="13"/>
  <c r="BC1373" i="13" a="1"/>
  <c r="BC1373" i="13"/>
  <c r="BD1373" i="13" a="1"/>
  <c r="BD1373" i="13"/>
  <c r="BE1373" i="13" a="1"/>
  <c r="BE1373" i="13"/>
  <c r="BF1373" i="13" a="1"/>
  <c r="BF1373" i="13"/>
  <c r="BG1373" i="13" a="1"/>
  <c r="BG1373" i="13"/>
  <c r="BH1373" i="13" a="1"/>
  <c r="BH1373" i="13"/>
  <c r="BI1373" i="13" a="1"/>
  <c r="BI1373" i="13"/>
  <c r="BJ1373" i="13" a="1"/>
  <c r="BJ1373" i="13"/>
  <c r="BK1373" i="13" a="1"/>
  <c r="BK1373" i="13"/>
  <c r="BL1373" i="13" a="1"/>
  <c r="BL1373" i="13"/>
  <c r="BM1373" i="13" a="1"/>
  <c r="BM1373" i="13"/>
  <c r="BN1373" i="13" a="1"/>
  <c r="BN1373" i="13"/>
  <c r="BO1373" i="13" a="1"/>
  <c r="BO1373" i="13"/>
  <c r="BP1373" i="13" a="1"/>
  <c r="BP1373" i="13"/>
  <c r="BQ1373" i="13" a="1"/>
  <c r="BQ1373" i="13"/>
  <c r="BR1373" i="13" a="1"/>
  <c r="BR1373" i="13"/>
  <c r="BS1373" i="13" a="1"/>
  <c r="BS1373" i="13"/>
  <c r="AU1374" i="13" a="1"/>
  <c r="AU1374" i="13"/>
  <c r="AV1374" i="13" a="1"/>
  <c r="AV1374" i="13"/>
  <c r="AW1374" i="13" a="1"/>
  <c r="AW1374" i="13"/>
  <c r="AX1374" i="13" a="1"/>
  <c r="AX1374" i="13"/>
  <c r="AY1374" i="13" a="1"/>
  <c r="AY1374" i="13"/>
  <c r="AZ1374" i="13" a="1"/>
  <c r="AZ1374" i="13"/>
  <c r="BA1374" i="13" a="1"/>
  <c r="BA1374" i="13"/>
  <c r="BB1374" i="13" a="1"/>
  <c r="BB1374" i="13"/>
  <c r="BC1374" i="13" a="1"/>
  <c r="BC1374" i="13"/>
  <c r="BD1374" i="13" a="1"/>
  <c r="BD1374" i="13"/>
  <c r="BE1374" i="13" a="1"/>
  <c r="BE1374" i="13"/>
  <c r="BF1374" i="13" a="1"/>
  <c r="BF1374" i="13"/>
  <c r="BG1374" i="13" a="1"/>
  <c r="BG1374" i="13"/>
  <c r="BH1374" i="13" a="1"/>
  <c r="BH1374" i="13"/>
  <c r="BI1374" i="13" a="1"/>
  <c r="BI1374" i="13"/>
  <c r="BJ1374" i="13" a="1"/>
  <c r="BJ1374" i="13"/>
  <c r="BK1374" i="13" a="1"/>
  <c r="BK1374" i="13"/>
  <c r="BL1374" i="13" a="1"/>
  <c r="BL1374" i="13"/>
  <c r="BM1374" i="13" a="1"/>
  <c r="BM1374" i="13"/>
  <c r="BN1374" i="13" a="1"/>
  <c r="BN1374" i="13"/>
  <c r="BO1374" i="13" a="1"/>
  <c r="BO1374" i="13"/>
  <c r="BP1374" i="13" a="1"/>
  <c r="BP1374" i="13"/>
  <c r="BQ1374" i="13" a="1"/>
  <c r="BQ1374" i="13"/>
  <c r="BR1374" i="13" a="1"/>
  <c r="BR1374" i="13"/>
  <c r="BS1374" i="13" a="1"/>
  <c r="BS1374" i="13"/>
  <c r="AU1375" i="13" a="1"/>
  <c r="AU1375" i="13"/>
  <c r="AV1375" i="13" a="1"/>
  <c r="AV1375" i="13"/>
  <c r="AW1375" i="13" a="1"/>
  <c r="AW1375" i="13"/>
  <c r="AX1375" i="13" a="1"/>
  <c r="AX1375" i="13"/>
  <c r="AY1375" i="13" a="1"/>
  <c r="AY1375" i="13"/>
  <c r="AZ1375" i="13" a="1"/>
  <c r="AZ1375" i="13"/>
  <c r="BA1375" i="13" a="1"/>
  <c r="BA1375" i="13"/>
  <c r="BB1375" i="13" a="1"/>
  <c r="BB1375" i="13"/>
  <c r="BC1375" i="13" a="1"/>
  <c r="BC1375" i="13"/>
  <c r="BD1375" i="13" a="1"/>
  <c r="BD1375" i="13"/>
  <c r="BE1375" i="13" a="1"/>
  <c r="BE1375" i="13"/>
  <c r="BF1375" i="13" a="1"/>
  <c r="BF1375" i="13"/>
  <c r="BG1375" i="13" a="1"/>
  <c r="BG1375" i="13"/>
  <c r="BH1375" i="13" a="1"/>
  <c r="BH1375" i="13"/>
  <c r="BI1375" i="13" a="1"/>
  <c r="BI1375" i="13"/>
  <c r="BJ1375" i="13" a="1"/>
  <c r="BJ1375" i="13"/>
  <c r="BK1375" i="13" a="1"/>
  <c r="BK1375" i="13"/>
  <c r="BL1375" i="13" a="1"/>
  <c r="BL1375" i="13"/>
  <c r="BM1375" i="13" a="1"/>
  <c r="BM1375" i="13"/>
  <c r="BN1375" i="13" a="1"/>
  <c r="BN1375" i="13"/>
  <c r="BO1375" i="13" a="1"/>
  <c r="BO1375" i="13"/>
  <c r="BP1375" i="13" a="1"/>
  <c r="BP1375" i="13"/>
  <c r="BQ1375" i="13" a="1"/>
  <c r="BQ1375" i="13"/>
  <c r="BR1375" i="13" a="1"/>
  <c r="BR1375" i="13"/>
  <c r="BS1375" i="13" a="1"/>
  <c r="BS1375" i="13"/>
  <c r="AU1376" i="13" a="1"/>
  <c r="AU1376" i="13"/>
  <c r="AV1376" i="13" a="1"/>
  <c r="AV1376" i="13"/>
  <c r="AW1376" i="13" a="1"/>
  <c r="AW1376" i="13"/>
  <c r="AX1376" i="13" a="1"/>
  <c r="AX1376" i="13"/>
  <c r="AY1376" i="13" a="1"/>
  <c r="AY1376" i="13"/>
  <c r="AZ1376" i="13" a="1"/>
  <c r="AZ1376" i="13"/>
  <c r="BA1376" i="13" a="1"/>
  <c r="BA1376" i="13"/>
  <c r="BB1376" i="13" a="1"/>
  <c r="BB1376" i="13"/>
  <c r="BC1376" i="13" a="1"/>
  <c r="BC1376" i="13"/>
  <c r="BD1376" i="13" a="1"/>
  <c r="BD1376" i="13"/>
  <c r="BE1376" i="13" a="1"/>
  <c r="BE1376" i="13"/>
  <c r="BF1376" i="13" a="1"/>
  <c r="BF1376" i="13"/>
  <c r="BG1376" i="13" a="1"/>
  <c r="BG1376" i="13"/>
  <c r="BH1376" i="13" a="1"/>
  <c r="BH1376" i="13"/>
  <c r="BI1376" i="13" a="1"/>
  <c r="BI1376" i="13"/>
  <c r="BJ1376" i="13" a="1"/>
  <c r="BJ1376" i="13"/>
  <c r="BK1376" i="13" a="1"/>
  <c r="BK1376" i="13"/>
  <c r="BL1376" i="13" a="1"/>
  <c r="BL1376" i="13"/>
  <c r="BM1376" i="13" a="1"/>
  <c r="BM1376" i="13"/>
  <c r="BN1376" i="13" a="1"/>
  <c r="BN1376" i="13"/>
  <c r="BO1376" i="13" a="1"/>
  <c r="BO1376" i="13"/>
  <c r="BP1376" i="13" a="1"/>
  <c r="BP1376" i="13"/>
  <c r="BQ1376" i="13" a="1"/>
  <c r="BQ1376" i="13"/>
  <c r="BR1376" i="13" a="1"/>
  <c r="BR1376" i="13"/>
  <c r="BS1376" i="13" a="1"/>
  <c r="BS1376" i="13"/>
  <c r="AU1377" i="13" a="1"/>
  <c r="AU1377" i="13"/>
  <c r="AV1377" i="13" a="1"/>
  <c r="AV1377" i="13"/>
  <c r="AW1377" i="13" a="1"/>
  <c r="AW1377" i="13"/>
  <c r="AX1377" i="13" a="1"/>
  <c r="AX1377" i="13"/>
  <c r="AY1377" i="13" a="1"/>
  <c r="AY1377" i="13"/>
  <c r="AZ1377" i="13" a="1"/>
  <c r="AZ1377" i="13"/>
  <c r="BA1377" i="13" a="1"/>
  <c r="BA1377" i="13"/>
  <c r="BB1377" i="13" a="1"/>
  <c r="BB1377" i="13"/>
  <c r="BC1377" i="13" a="1"/>
  <c r="BC1377" i="13"/>
  <c r="BD1377" i="13" a="1"/>
  <c r="BD1377" i="13"/>
  <c r="BE1377" i="13" a="1"/>
  <c r="BE1377" i="13"/>
  <c r="BF1377" i="13" a="1"/>
  <c r="BF1377" i="13"/>
  <c r="BG1377" i="13" a="1"/>
  <c r="BG1377" i="13"/>
  <c r="BH1377" i="13" a="1"/>
  <c r="BH1377" i="13"/>
  <c r="BI1377" i="13" a="1"/>
  <c r="BI1377" i="13"/>
  <c r="BJ1377" i="13" a="1"/>
  <c r="BJ1377" i="13"/>
  <c r="BK1377" i="13" a="1"/>
  <c r="BK1377" i="13"/>
  <c r="BL1377" i="13" a="1"/>
  <c r="BL1377" i="13"/>
  <c r="BM1377" i="13" a="1"/>
  <c r="BM1377" i="13"/>
  <c r="BN1377" i="13" a="1"/>
  <c r="BN1377" i="13"/>
  <c r="BO1377" i="13" a="1"/>
  <c r="BO1377" i="13"/>
  <c r="BP1377" i="13" a="1"/>
  <c r="BP1377" i="13"/>
  <c r="BQ1377" i="13" a="1"/>
  <c r="BQ1377" i="13"/>
  <c r="BR1377" i="13" a="1"/>
  <c r="BR1377" i="13"/>
  <c r="BS1377" i="13" a="1"/>
  <c r="BS1377" i="13"/>
  <c r="AU1378" i="13" a="1"/>
  <c r="AU1378" i="13"/>
  <c r="AV1378" i="13" a="1"/>
  <c r="AV1378" i="13"/>
  <c r="AW1378" i="13" a="1"/>
  <c r="AW1378" i="13"/>
  <c r="AX1378" i="13" a="1"/>
  <c r="AX1378" i="13"/>
  <c r="AY1378" i="13" a="1"/>
  <c r="AY1378" i="13"/>
  <c r="AZ1378" i="13" a="1"/>
  <c r="AZ1378" i="13"/>
  <c r="BA1378" i="13" a="1"/>
  <c r="BA1378" i="13"/>
  <c r="BB1378" i="13" a="1"/>
  <c r="BB1378" i="13"/>
  <c r="BC1378" i="13" a="1"/>
  <c r="BC1378" i="13"/>
  <c r="BD1378" i="13" a="1"/>
  <c r="BD1378" i="13"/>
  <c r="BE1378" i="13" a="1"/>
  <c r="BE1378" i="13"/>
  <c r="BF1378" i="13" a="1"/>
  <c r="BF1378" i="13"/>
  <c r="BG1378" i="13" a="1"/>
  <c r="BG1378" i="13"/>
  <c r="BH1378" i="13" a="1"/>
  <c r="BH1378" i="13"/>
  <c r="BI1378" i="13" a="1"/>
  <c r="BI1378" i="13"/>
  <c r="BJ1378" i="13" a="1"/>
  <c r="BJ1378" i="13"/>
  <c r="BK1378" i="13" a="1"/>
  <c r="BK1378" i="13"/>
  <c r="BL1378" i="13" a="1"/>
  <c r="BL1378" i="13"/>
  <c r="BM1378" i="13" a="1"/>
  <c r="BM1378" i="13"/>
  <c r="BN1378" i="13" a="1"/>
  <c r="BN1378" i="13"/>
  <c r="BO1378" i="13" a="1"/>
  <c r="BO1378" i="13"/>
  <c r="BP1378" i="13" a="1"/>
  <c r="BP1378" i="13"/>
  <c r="BQ1378" i="13" a="1"/>
  <c r="BQ1378" i="13"/>
  <c r="BR1378" i="13" a="1"/>
  <c r="BR1378" i="13"/>
  <c r="BS1378" i="13" a="1"/>
  <c r="BS1378" i="13"/>
  <c r="AU1379" i="13" a="1"/>
  <c r="AU1379" i="13"/>
  <c r="AV1379" i="13" a="1"/>
  <c r="AV1379" i="13"/>
  <c r="AW1379" i="13" a="1"/>
  <c r="AW1379" i="13"/>
  <c r="AX1379" i="13" a="1"/>
  <c r="AX1379" i="13"/>
  <c r="AY1379" i="13" a="1"/>
  <c r="AY1379" i="13"/>
  <c r="AZ1379" i="13" a="1"/>
  <c r="AZ1379" i="13"/>
  <c r="BA1379" i="13" a="1"/>
  <c r="BA1379" i="13"/>
  <c r="BB1379" i="13" a="1"/>
  <c r="BB1379" i="13"/>
  <c r="BC1379" i="13" a="1"/>
  <c r="BC1379" i="13"/>
  <c r="BD1379" i="13" a="1"/>
  <c r="BD1379" i="13"/>
  <c r="BE1379" i="13" a="1"/>
  <c r="BE1379" i="13"/>
  <c r="BF1379" i="13" a="1"/>
  <c r="BF1379" i="13"/>
  <c r="BG1379" i="13" a="1"/>
  <c r="BG1379" i="13"/>
  <c r="BH1379" i="13" a="1"/>
  <c r="BH1379" i="13"/>
  <c r="BI1379" i="13" a="1"/>
  <c r="BI1379" i="13"/>
  <c r="BJ1379" i="13" a="1"/>
  <c r="BJ1379" i="13"/>
  <c r="BK1379" i="13" a="1"/>
  <c r="BK1379" i="13"/>
  <c r="BL1379" i="13" a="1"/>
  <c r="BL1379" i="13"/>
  <c r="BM1379" i="13" a="1"/>
  <c r="BM1379" i="13"/>
  <c r="BN1379" i="13" a="1"/>
  <c r="BN1379" i="13"/>
  <c r="BO1379" i="13" a="1"/>
  <c r="BO1379" i="13"/>
  <c r="BP1379" i="13" a="1"/>
  <c r="BP1379" i="13"/>
  <c r="BQ1379" i="13" a="1"/>
  <c r="BQ1379" i="13"/>
  <c r="BR1379" i="13" a="1"/>
  <c r="BR1379" i="13"/>
  <c r="BS1379" i="13" a="1"/>
  <c r="BS1379" i="13"/>
  <c r="AU1380" i="13" a="1"/>
  <c r="AU1380" i="13"/>
  <c r="AV1380" i="13" a="1"/>
  <c r="AV1380" i="13"/>
  <c r="AW1380" i="13" a="1"/>
  <c r="AW1380" i="13"/>
  <c r="AX1380" i="13" a="1"/>
  <c r="AX1380" i="13"/>
  <c r="AY1380" i="13" a="1"/>
  <c r="AY1380" i="13"/>
  <c r="AZ1380" i="13" a="1"/>
  <c r="AZ1380" i="13"/>
  <c r="BA1380" i="13" a="1"/>
  <c r="BA1380" i="13"/>
  <c r="BB1380" i="13" a="1"/>
  <c r="BB1380" i="13"/>
  <c r="BC1380" i="13" a="1"/>
  <c r="BC1380" i="13"/>
  <c r="BD1380" i="13" a="1"/>
  <c r="BD1380" i="13"/>
  <c r="BE1380" i="13" a="1"/>
  <c r="BE1380" i="13"/>
  <c r="BF1380" i="13" a="1"/>
  <c r="BF1380" i="13"/>
  <c r="BG1380" i="13" a="1"/>
  <c r="BG1380" i="13"/>
  <c r="BH1380" i="13" a="1"/>
  <c r="BH1380" i="13"/>
  <c r="BI1380" i="13" a="1"/>
  <c r="BI1380" i="13"/>
  <c r="BJ1380" i="13" a="1"/>
  <c r="BJ1380" i="13"/>
  <c r="BK1380" i="13" a="1"/>
  <c r="BK1380" i="13"/>
  <c r="BL1380" i="13" a="1"/>
  <c r="BL1380" i="13"/>
  <c r="BM1380" i="13" a="1"/>
  <c r="BM1380" i="13"/>
  <c r="BN1380" i="13" a="1"/>
  <c r="BN1380" i="13"/>
  <c r="BO1380" i="13" a="1"/>
  <c r="BO1380" i="13"/>
  <c r="BP1380" i="13" a="1"/>
  <c r="BP1380" i="13"/>
  <c r="BQ1380" i="13" a="1"/>
  <c r="BQ1380" i="13"/>
  <c r="BR1380" i="13" a="1"/>
  <c r="BR1380" i="13"/>
  <c r="BS1380" i="13" a="1"/>
  <c r="BS1380" i="13"/>
  <c r="AU1381" i="13" a="1"/>
  <c r="AU1381" i="13"/>
  <c r="AV1381" i="13" a="1"/>
  <c r="AV1381" i="13"/>
  <c r="AW1381" i="13" a="1"/>
  <c r="AW1381" i="13"/>
  <c r="AX1381" i="13" a="1"/>
  <c r="AX1381" i="13"/>
  <c r="AY1381" i="13" a="1"/>
  <c r="AY1381" i="13"/>
  <c r="AZ1381" i="13" a="1"/>
  <c r="AZ1381" i="13"/>
  <c r="BA1381" i="13" a="1"/>
  <c r="BA1381" i="13"/>
  <c r="BB1381" i="13" a="1"/>
  <c r="BB1381" i="13"/>
  <c r="BC1381" i="13" a="1"/>
  <c r="BC1381" i="13"/>
  <c r="BD1381" i="13" a="1"/>
  <c r="BD1381" i="13"/>
  <c r="BE1381" i="13" a="1"/>
  <c r="BE1381" i="13"/>
  <c r="BF1381" i="13" a="1"/>
  <c r="BF1381" i="13"/>
  <c r="BG1381" i="13" a="1"/>
  <c r="BG1381" i="13"/>
  <c r="BH1381" i="13" a="1"/>
  <c r="BH1381" i="13"/>
  <c r="BI1381" i="13" a="1"/>
  <c r="BI1381" i="13"/>
  <c r="BJ1381" i="13" a="1"/>
  <c r="BJ1381" i="13"/>
  <c r="BK1381" i="13" a="1"/>
  <c r="BK1381" i="13"/>
  <c r="BL1381" i="13" a="1"/>
  <c r="BL1381" i="13"/>
  <c r="BM1381" i="13" a="1"/>
  <c r="BM1381" i="13"/>
  <c r="BN1381" i="13" a="1"/>
  <c r="BN1381" i="13"/>
  <c r="BO1381" i="13" a="1"/>
  <c r="BO1381" i="13"/>
  <c r="BP1381" i="13" a="1"/>
  <c r="BP1381" i="13"/>
  <c r="BQ1381" i="13" a="1"/>
  <c r="BQ1381" i="13"/>
  <c r="BR1381" i="13" a="1"/>
  <c r="BR1381" i="13"/>
  <c r="BS1381" i="13" a="1"/>
  <c r="BS1381" i="13"/>
  <c r="AU1382" i="13" a="1"/>
  <c r="AU1382" i="13"/>
  <c r="AV1382" i="13" a="1"/>
  <c r="AV1382" i="13"/>
  <c r="AW1382" i="13" a="1"/>
  <c r="AW1382" i="13"/>
  <c r="AX1382" i="13" a="1"/>
  <c r="AX1382" i="13"/>
  <c r="AY1382" i="13" a="1"/>
  <c r="AY1382" i="13"/>
  <c r="AZ1382" i="13" a="1"/>
  <c r="AZ1382" i="13"/>
  <c r="BA1382" i="13" a="1"/>
  <c r="BA1382" i="13"/>
  <c r="BB1382" i="13" a="1"/>
  <c r="BB1382" i="13"/>
  <c r="BC1382" i="13" a="1"/>
  <c r="BC1382" i="13"/>
  <c r="BD1382" i="13" a="1"/>
  <c r="BD1382" i="13"/>
  <c r="BE1382" i="13" a="1"/>
  <c r="BE1382" i="13"/>
  <c r="BF1382" i="13" a="1"/>
  <c r="BF1382" i="13"/>
  <c r="BG1382" i="13" a="1"/>
  <c r="BG1382" i="13"/>
  <c r="BH1382" i="13" a="1"/>
  <c r="BH1382" i="13"/>
  <c r="BI1382" i="13" a="1"/>
  <c r="BI1382" i="13"/>
  <c r="BJ1382" i="13" a="1"/>
  <c r="BJ1382" i="13"/>
  <c r="BK1382" i="13" a="1"/>
  <c r="BK1382" i="13"/>
  <c r="BL1382" i="13" a="1"/>
  <c r="BL1382" i="13"/>
  <c r="BM1382" i="13" a="1"/>
  <c r="BM1382" i="13"/>
  <c r="BN1382" i="13" a="1"/>
  <c r="BN1382" i="13"/>
  <c r="BO1382" i="13" a="1"/>
  <c r="BO1382" i="13"/>
  <c r="BP1382" i="13" a="1"/>
  <c r="BP1382" i="13"/>
  <c r="BQ1382" i="13" a="1"/>
  <c r="BQ1382" i="13"/>
  <c r="BR1382" i="13" a="1"/>
  <c r="BR1382" i="13"/>
  <c r="BS1382" i="13" a="1"/>
  <c r="BS1382" i="13"/>
  <c r="AU1383" i="13" a="1"/>
  <c r="AU1383" i="13"/>
  <c r="AV1383" i="13" a="1"/>
  <c r="AV1383" i="13"/>
  <c r="AW1383" i="13" a="1"/>
  <c r="AW1383" i="13"/>
  <c r="AX1383" i="13" a="1"/>
  <c r="AX1383" i="13"/>
  <c r="AY1383" i="13" a="1"/>
  <c r="AY1383" i="13"/>
  <c r="AZ1383" i="13" a="1"/>
  <c r="AZ1383" i="13"/>
  <c r="BA1383" i="13" a="1"/>
  <c r="BA1383" i="13"/>
  <c r="BB1383" i="13" a="1"/>
  <c r="BB1383" i="13"/>
  <c r="BC1383" i="13" a="1"/>
  <c r="BC1383" i="13"/>
  <c r="BD1383" i="13" a="1"/>
  <c r="BD1383" i="13"/>
  <c r="BE1383" i="13" a="1"/>
  <c r="BE1383" i="13"/>
  <c r="BF1383" i="13" a="1"/>
  <c r="BF1383" i="13"/>
  <c r="BG1383" i="13" a="1"/>
  <c r="BG1383" i="13"/>
  <c r="BH1383" i="13" a="1"/>
  <c r="BH1383" i="13"/>
  <c r="BI1383" i="13" a="1"/>
  <c r="BI1383" i="13"/>
  <c r="BJ1383" i="13" a="1"/>
  <c r="BJ1383" i="13"/>
  <c r="BK1383" i="13" a="1"/>
  <c r="BK1383" i="13"/>
  <c r="BL1383" i="13" a="1"/>
  <c r="BL1383" i="13"/>
  <c r="BM1383" i="13" a="1"/>
  <c r="BM1383" i="13"/>
  <c r="BN1383" i="13" a="1"/>
  <c r="BN1383" i="13"/>
  <c r="BO1383" i="13" a="1"/>
  <c r="BO1383" i="13"/>
  <c r="BP1383" i="13" a="1"/>
  <c r="BP1383" i="13"/>
  <c r="BQ1383" i="13" a="1"/>
  <c r="BQ1383" i="13"/>
  <c r="BR1383" i="13" a="1"/>
  <c r="BR1383" i="13"/>
  <c r="BS1383" i="13" a="1"/>
  <c r="BS1383" i="13"/>
  <c r="AU1384" i="13" a="1"/>
  <c r="AU1384" i="13"/>
  <c r="AV1384" i="13" a="1"/>
  <c r="AV1384" i="13"/>
  <c r="AW1384" i="13" a="1"/>
  <c r="AW1384" i="13"/>
  <c r="AX1384" i="13" a="1"/>
  <c r="AX1384" i="13"/>
  <c r="AY1384" i="13" a="1"/>
  <c r="AY1384" i="13"/>
  <c r="AZ1384" i="13" a="1"/>
  <c r="AZ1384" i="13"/>
  <c r="BA1384" i="13" a="1"/>
  <c r="BA1384" i="13"/>
  <c r="BB1384" i="13" a="1"/>
  <c r="BB1384" i="13"/>
  <c r="BC1384" i="13" a="1"/>
  <c r="BC1384" i="13"/>
  <c r="BD1384" i="13" a="1"/>
  <c r="BD1384" i="13"/>
  <c r="BE1384" i="13" a="1"/>
  <c r="BE1384" i="13"/>
  <c r="BF1384" i="13" a="1"/>
  <c r="BF1384" i="13"/>
  <c r="BG1384" i="13" a="1"/>
  <c r="BG1384" i="13"/>
  <c r="BH1384" i="13" a="1"/>
  <c r="BH1384" i="13"/>
  <c r="BI1384" i="13" a="1"/>
  <c r="BI1384" i="13"/>
  <c r="BJ1384" i="13" a="1"/>
  <c r="BJ1384" i="13"/>
  <c r="BK1384" i="13" a="1"/>
  <c r="BK1384" i="13"/>
  <c r="BL1384" i="13" a="1"/>
  <c r="BL1384" i="13"/>
  <c r="BM1384" i="13" a="1"/>
  <c r="BM1384" i="13"/>
  <c r="BN1384" i="13" a="1"/>
  <c r="BN1384" i="13"/>
  <c r="BO1384" i="13" a="1"/>
  <c r="BO1384" i="13"/>
  <c r="BP1384" i="13" a="1"/>
  <c r="BP1384" i="13"/>
  <c r="BQ1384" i="13" a="1"/>
  <c r="BQ1384" i="13"/>
  <c r="BR1384" i="13" a="1"/>
  <c r="BR1384" i="13"/>
  <c r="BS1384" i="13" a="1"/>
  <c r="BS1384" i="13"/>
  <c r="AU1385" i="13" a="1"/>
  <c r="AU1385" i="13"/>
  <c r="AV1385" i="13" a="1"/>
  <c r="AV1385" i="13"/>
  <c r="AW1385" i="13" a="1"/>
  <c r="AW1385" i="13"/>
  <c r="AX1385" i="13" a="1"/>
  <c r="AX1385" i="13"/>
  <c r="AY1385" i="13" a="1"/>
  <c r="AY1385" i="13"/>
  <c r="AZ1385" i="13" a="1"/>
  <c r="AZ1385" i="13"/>
  <c r="BA1385" i="13" a="1"/>
  <c r="BA1385" i="13"/>
  <c r="BB1385" i="13" a="1"/>
  <c r="BB1385" i="13"/>
  <c r="BC1385" i="13" a="1"/>
  <c r="BC1385" i="13"/>
  <c r="BD1385" i="13" a="1"/>
  <c r="BD1385" i="13"/>
  <c r="BE1385" i="13" a="1"/>
  <c r="BE1385" i="13"/>
  <c r="BF1385" i="13" a="1"/>
  <c r="BF1385" i="13"/>
  <c r="BG1385" i="13" a="1"/>
  <c r="BG1385" i="13"/>
  <c r="BH1385" i="13" a="1"/>
  <c r="BH1385" i="13"/>
  <c r="BI1385" i="13" a="1"/>
  <c r="BI1385" i="13"/>
  <c r="BJ1385" i="13" a="1"/>
  <c r="BJ1385" i="13"/>
  <c r="BK1385" i="13" a="1"/>
  <c r="BK1385" i="13"/>
  <c r="BL1385" i="13" a="1"/>
  <c r="BL1385" i="13"/>
  <c r="BM1385" i="13" a="1"/>
  <c r="BM1385" i="13"/>
  <c r="BN1385" i="13" a="1"/>
  <c r="BN1385" i="13"/>
  <c r="BO1385" i="13" a="1"/>
  <c r="BO1385" i="13"/>
  <c r="BP1385" i="13" a="1"/>
  <c r="BP1385" i="13"/>
  <c r="BQ1385" i="13" a="1"/>
  <c r="BQ1385" i="13"/>
  <c r="BR1385" i="13" a="1"/>
  <c r="BR1385" i="13"/>
  <c r="BS1385" i="13" a="1"/>
  <c r="BS1385" i="13"/>
  <c r="AU1386" i="13" a="1"/>
  <c r="AU1386" i="13"/>
  <c r="AV1386" i="13" a="1"/>
  <c r="AV1386" i="13"/>
  <c r="AW1386" i="13" a="1"/>
  <c r="AW1386" i="13"/>
  <c r="AX1386" i="13" a="1"/>
  <c r="AX1386" i="13"/>
  <c r="AY1386" i="13" a="1"/>
  <c r="AY1386" i="13"/>
  <c r="AZ1386" i="13" a="1"/>
  <c r="AZ1386" i="13"/>
  <c r="BA1386" i="13" a="1"/>
  <c r="BA1386" i="13"/>
  <c r="BB1386" i="13" a="1"/>
  <c r="BB1386" i="13"/>
  <c r="BC1386" i="13" a="1"/>
  <c r="BC1386" i="13"/>
  <c r="BD1386" i="13" a="1"/>
  <c r="BD1386" i="13"/>
  <c r="BE1386" i="13" a="1"/>
  <c r="BE1386" i="13"/>
  <c r="BF1386" i="13" a="1"/>
  <c r="BF1386" i="13"/>
  <c r="BG1386" i="13" a="1"/>
  <c r="BG1386" i="13"/>
  <c r="BH1386" i="13" a="1"/>
  <c r="BH1386" i="13"/>
  <c r="BI1386" i="13" a="1"/>
  <c r="BI1386" i="13"/>
  <c r="BJ1386" i="13" a="1"/>
  <c r="BJ1386" i="13"/>
  <c r="BK1386" i="13" a="1"/>
  <c r="BK1386" i="13"/>
  <c r="BL1386" i="13" a="1"/>
  <c r="BL1386" i="13"/>
  <c r="BM1386" i="13" a="1"/>
  <c r="BM1386" i="13"/>
  <c r="BN1386" i="13" a="1"/>
  <c r="BN1386" i="13"/>
  <c r="BO1386" i="13" a="1"/>
  <c r="BO1386" i="13"/>
  <c r="BP1386" i="13" a="1"/>
  <c r="BP1386" i="13"/>
  <c r="BQ1386" i="13" a="1"/>
  <c r="BQ1386" i="13"/>
  <c r="BR1386" i="13" a="1"/>
  <c r="BR1386" i="13"/>
  <c r="BS1386" i="13" a="1"/>
  <c r="BS1386" i="13"/>
  <c r="AU1387" i="13" a="1"/>
  <c r="AU1387" i="13"/>
  <c r="AV1387" i="13" a="1"/>
  <c r="AV1387" i="13"/>
  <c r="AW1387" i="13" a="1"/>
  <c r="AW1387" i="13"/>
  <c r="AX1387" i="13" a="1"/>
  <c r="AX1387" i="13"/>
  <c r="AY1387" i="13" a="1"/>
  <c r="AY1387" i="13"/>
  <c r="AZ1387" i="13" a="1"/>
  <c r="AZ1387" i="13"/>
  <c r="BA1387" i="13" a="1"/>
  <c r="BA1387" i="13"/>
  <c r="BB1387" i="13" a="1"/>
  <c r="BB1387" i="13"/>
  <c r="BC1387" i="13" a="1"/>
  <c r="BC1387" i="13"/>
  <c r="BD1387" i="13" a="1"/>
  <c r="BD1387" i="13"/>
  <c r="BE1387" i="13" a="1"/>
  <c r="BE1387" i="13"/>
  <c r="BF1387" i="13" a="1"/>
  <c r="BF1387" i="13"/>
  <c r="BG1387" i="13" a="1"/>
  <c r="BG1387" i="13"/>
  <c r="BH1387" i="13" a="1"/>
  <c r="BH1387" i="13"/>
  <c r="BI1387" i="13" a="1"/>
  <c r="BI1387" i="13"/>
  <c r="BJ1387" i="13" a="1"/>
  <c r="BJ1387" i="13"/>
  <c r="BK1387" i="13" a="1"/>
  <c r="BK1387" i="13"/>
  <c r="BL1387" i="13" a="1"/>
  <c r="BL1387" i="13"/>
  <c r="BM1387" i="13" a="1"/>
  <c r="BM1387" i="13"/>
  <c r="BN1387" i="13" a="1"/>
  <c r="BN1387" i="13"/>
  <c r="BO1387" i="13" a="1"/>
  <c r="BO1387" i="13"/>
  <c r="BP1387" i="13" a="1"/>
  <c r="BP1387" i="13"/>
  <c r="BQ1387" i="13" a="1"/>
  <c r="BQ1387" i="13"/>
  <c r="BR1387" i="13" a="1"/>
  <c r="BR1387" i="13"/>
  <c r="BS1387" i="13" a="1"/>
  <c r="BS1387" i="13"/>
  <c r="AU1388" i="13" a="1"/>
  <c r="AU1388" i="13"/>
  <c r="AV1388" i="13" a="1"/>
  <c r="AV1388" i="13"/>
  <c r="AW1388" i="13" a="1"/>
  <c r="AW1388" i="13"/>
  <c r="AX1388" i="13" a="1"/>
  <c r="AX1388" i="13"/>
  <c r="AY1388" i="13" a="1"/>
  <c r="AY1388" i="13"/>
  <c r="AZ1388" i="13" a="1"/>
  <c r="AZ1388" i="13"/>
  <c r="BA1388" i="13" a="1"/>
  <c r="BA1388" i="13"/>
  <c r="BB1388" i="13" a="1"/>
  <c r="BB1388" i="13"/>
  <c r="BC1388" i="13" a="1"/>
  <c r="BC1388" i="13"/>
  <c r="BD1388" i="13" a="1"/>
  <c r="BD1388" i="13"/>
  <c r="BE1388" i="13" a="1"/>
  <c r="BE1388" i="13"/>
  <c r="BF1388" i="13" a="1"/>
  <c r="BF1388" i="13"/>
  <c r="BG1388" i="13" a="1"/>
  <c r="BG1388" i="13"/>
  <c r="BH1388" i="13" a="1"/>
  <c r="BH1388" i="13"/>
  <c r="BI1388" i="13" a="1"/>
  <c r="BI1388" i="13"/>
  <c r="BJ1388" i="13" a="1"/>
  <c r="BJ1388" i="13"/>
  <c r="BK1388" i="13" a="1"/>
  <c r="BK1388" i="13"/>
  <c r="BL1388" i="13" a="1"/>
  <c r="BL1388" i="13"/>
  <c r="BM1388" i="13" a="1"/>
  <c r="BM1388" i="13"/>
  <c r="BN1388" i="13" a="1"/>
  <c r="BN1388" i="13"/>
  <c r="BO1388" i="13" a="1"/>
  <c r="BO1388" i="13"/>
  <c r="BP1388" i="13" a="1"/>
  <c r="BP1388" i="13"/>
  <c r="BQ1388" i="13" a="1"/>
  <c r="BQ1388" i="13"/>
  <c r="BR1388" i="13" a="1"/>
  <c r="BR1388" i="13"/>
  <c r="BS1388" i="13" a="1"/>
  <c r="BS1388" i="13"/>
  <c r="AU1389" i="13" a="1"/>
  <c r="AU1389" i="13"/>
  <c r="AV1389" i="13" a="1"/>
  <c r="AV1389" i="13"/>
  <c r="AW1389" i="13" a="1"/>
  <c r="AW1389" i="13"/>
  <c r="AX1389" i="13" a="1"/>
  <c r="AX1389" i="13"/>
  <c r="AY1389" i="13" a="1"/>
  <c r="AY1389" i="13"/>
  <c r="AZ1389" i="13" a="1"/>
  <c r="AZ1389" i="13"/>
  <c r="BA1389" i="13" a="1"/>
  <c r="BA1389" i="13"/>
  <c r="BB1389" i="13" a="1"/>
  <c r="BB1389" i="13"/>
  <c r="BC1389" i="13" a="1"/>
  <c r="BC1389" i="13"/>
  <c r="BD1389" i="13" a="1"/>
  <c r="BD1389" i="13"/>
  <c r="BE1389" i="13" a="1"/>
  <c r="BE1389" i="13"/>
  <c r="BF1389" i="13" a="1"/>
  <c r="BF1389" i="13"/>
  <c r="BG1389" i="13" a="1"/>
  <c r="BG1389" i="13"/>
  <c r="BH1389" i="13" a="1"/>
  <c r="BH1389" i="13"/>
  <c r="BI1389" i="13" a="1"/>
  <c r="BI1389" i="13"/>
  <c r="BJ1389" i="13" a="1"/>
  <c r="BJ1389" i="13"/>
  <c r="BK1389" i="13" a="1"/>
  <c r="BK1389" i="13"/>
  <c r="BL1389" i="13" a="1"/>
  <c r="BL1389" i="13"/>
  <c r="BM1389" i="13" a="1"/>
  <c r="BM1389" i="13"/>
  <c r="BN1389" i="13" a="1"/>
  <c r="BN1389" i="13"/>
  <c r="BO1389" i="13" a="1"/>
  <c r="BO1389" i="13"/>
  <c r="BP1389" i="13" a="1"/>
  <c r="BP1389" i="13"/>
  <c r="BQ1389" i="13" a="1"/>
  <c r="BQ1389" i="13"/>
  <c r="BR1389" i="13" a="1"/>
  <c r="BR1389" i="13"/>
  <c r="BS1389" i="13" a="1"/>
  <c r="BS1389" i="13"/>
  <c r="AU1390" i="13" a="1"/>
  <c r="AU1390" i="13"/>
  <c r="AV1390" i="13" a="1"/>
  <c r="AV1390" i="13"/>
  <c r="AW1390" i="13" a="1"/>
  <c r="AW1390" i="13"/>
  <c r="AX1390" i="13" a="1"/>
  <c r="AX1390" i="13"/>
  <c r="AY1390" i="13" a="1"/>
  <c r="AY1390" i="13"/>
  <c r="AZ1390" i="13" a="1"/>
  <c r="AZ1390" i="13"/>
  <c r="BA1390" i="13" a="1"/>
  <c r="BA1390" i="13"/>
  <c r="BB1390" i="13" a="1"/>
  <c r="BB1390" i="13"/>
  <c r="BC1390" i="13" a="1"/>
  <c r="BC1390" i="13"/>
  <c r="BD1390" i="13" a="1"/>
  <c r="BD1390" i="13"/>
  <c r="BE1390" i="13" a="1"/>
  <c r="BE1390" i="13"/>
  <c r="BF1390" i="13" a="1"/>
  <c r="BF1390" i="13"/>
  <c r="BG1390" i="13" a="1"/>
  <c r="BG1390" i="13"/>
  <c r="BH1390" i="13" a="1"/>
  <c r="BH1390" i="13"/>
  <c r="BI1390" i="13" a="1"/>
  <c r="BI1390" i="13"/>
  <c r="BJ1390" i="13" a="1"/>
  <c r="BJ1390" i="13"/>
  <c r="BK1390" i="13" a="1"/>
  <c r="BK1390" i="13"/>
  <c r="BL1390" i="13" a="1"/>
  <c r="BL1390" i="13"/>
  <c r="BM1390" i="13" a="1"/>
  <c r="BM1390" i="13"/>
  <c r="BN1390" i="13" a="1"/>
  <c r="BN1390" i="13"/>
  <c r="BO1390" i="13" a="1"/>
  <c r="BO1390" i="13"/>
  <c r="BP1390" i="13" a="1"/>
  <c r="BP1390" i="13"/>
  <c r="BQ1390" i="13" a="1"/>
  <c r="BQ1390" i="13"/>
  <c r="BR1390" i="13" a="1"/>
  <c r="BR1390" i="13"/>
  <c r="BS1390" i="13" a="1"/>
  <c r="BS1390" i="13"/>
  <c r="AU1391" i="13" a="1"/>
  <c r="AU1391" i="13"/>
  <c r="AV1391" i="13" a="1"/>
  <c r="AV1391" i="13"/>
  <c r="AW1391" i="13" a="1"/>
  <c r="AW1391" i="13"/>
  <c r="AX1391" i="13" a="1"/>
  <c r="AX1391" i="13"/>
  <c r="AY1391" i="13" a="1"/>
  <c r="AY1391" i="13"/>
  <c r="AZ1391" i="13" a="1"/>
  <c r="AZ1391" i="13"/>
  <c r="BA1391" i="13" a="1"/>
  <c r="BA1391" i="13"/>
  <c r="BB1391" i="13" a="1"/>
  <c r="BB1391" i="13"/>
  <c r="BC1391" i="13" a="1"/>
  <c r="BC1391" i="13"/>
  <c r="BD1391" i="13" a="1"/>
  <c r="BD1391" i="13"/>
  <c r="BE1391" i="13" a="1"/>
  <c r="BE1391" i="13"/>
  <c r="BF1391" i="13" a="1"/>
  <c r="BF1391" i="13"/>
  <c r="BG1391" i="13" a="1"/>
  <c r="BG1391" i="13"/>
  <c r="BH1391" i="13" a="1"/>
  <c r="BH1391" i="13"/>
  <c r="BI1391" i="13" a="1"/>
  <c r="BI1391" i="13"/>
  <c r="BJ1391" i="13" a="1"/>
  <c r="BJ1391" i="13"/>
  <c r="BK1391" i="13" a="1"/>
  <c r="BK1391" i="13"/>
  <c r="BL1391" i="13" a="1"/>
  <c r="BL1391" i="13"/>
  <c r="BM1391" i="13" a="1"/>
  <c r="BM1391" i="13"/>
  <c r="BN1391" i="13" a="1"/>
  <c r="BN1391" i="13"/>
  <c r="BO1391" i="13" a="1"/>
  <c r="BO1391" i="13"/>
  <c r="BP1391" i="13" a="1"/>
  <c r="BP1391" i="13"/>
  <c r="BQ1391" i="13" a="1"/>
  <c r="BQ1391" i="13"/>
  <c r="BR1391" i="13" a="1"/>
  <c r="BR1391" i="13"/>
  <c r="BS1391" i="13" a="1"/>
  <c r="BS1391" i="13"/>
  <c r="AU1392" i="13" a="1"/>
  <c r="AU1392" i="13"/>
  <c r="AV1392" i="13" a="1"/>
  <c r="AV1392" i="13"/>
  <c r="AW1392" i="13" a="1"/>
  <c r="AW1392" i="13"/>
  <c r="AX1392" i="13" a="1"/>
  <c r="AX1392" i="13"/>
  <c r="AY1392" i="13" a="1"/>
  <c r="AY1392" i="13"/>
  <c r="AZ1392" i="13" a="1"/>
  <c r="AZ1392" i="13"/>
  <c r="BA1392" i="13" a="1"/>
  <c r="BA1392" i="13"/>
  <c r="BB1392" i="13" a="1"/>
  <c r="BB1392" i="13"/>
  <c r="BC1392" i="13" a="1"/>
  <c r="BC1392" i="13"/>
  <c r="BD1392" i="13" a="1"/>
  <c r="BD1392" i="13"/>
  <c r="BE1392" i="13" a="1"/>
  <c r="BE1392" i="13"/>
  <c r="BF1392" i="13" a="1"/>
  <c r="BF1392" i="13"/>
  <c r="BG1392" i="13" a="1"/>
  <c r="BG1392" i="13"/>
  <c r="BH1392" i="13" a="1"/>
  <c r="BH1392" i="13"/>
  <c r="BI1392" i="13" a="1"/>
  <c r="BI1392" i="13"/>
  <c r="BJ1392" i="13" a="1"/>
  <c r="BJ1392" i="13"/>
  <c r="BK1392" i="13" a="1"/>
  <c r="BK1392" i="13"/>
  <c r="BL1392" i="13" a="1"/>
  <c r="BL1392" i="13"/>
  <c r="BM1392" i="13" a="1"/>
  <c r="BM1392" i="13"/>
  <c r="BN1392" i="13" a="1"/>
  <c r="BN1392" i="13"/>
  <c r="BO1392" i="13" a="1"/>
  <c r="BO1392" i="13"/>
  <c r="BP1392" i="13" a="1"/>
  <c r="BP1392" i="13"/>
  <c r="BQ1392" i="13" a="1"/>
  <c r="BQ1392" i="13"/>
  <c r="BR1392" i="13" a="1"/>
  <c r="BR1392" i="13"/>
  <c r="BS1392" i="13" a="1"/>
  <c r="BS1392" i="13"/>
  <c r="AU1393" i="13" a="1"/>
  <c r="AU1393" i="13"/>
  <c r="AV1393" i="13" a="1"/>
  <c r="AV1393" i="13"/>
  <c r="AW1393" i="13" a="1"/>
  <c r="AW1393" i="13"/>
  <c r="AX1393" i="13" a="1"/>
  <c r="AX1393" i="13"/>
  <c r="AY1393" i="13" a="1"/>
  <c r="AY1393" i="13"/>
  <c r="AZ1393" i="13" a="1"/>
  <c r="AZ1393" i="13"/>
  <c r="BA1393" i="13" a="1"/>
  <c r="BA1393" i="13"/>
  <c r="BB1393" i="13" a="1"/>
  <c r="BB1393" i="13"/>
  <c r="BC1393" i="13" a="1"/>
  <c r="BC1393" i="13"/>
  <c r="BD1393" i="13" a="1"/>
  <c r="BD1393" i="13"/>
  <c r="BE1393" i="13" a="1"/>
  <c r="BE1393" i="13"/>
  <c r="BF1393" i="13" a="1"/>
  <c r="BF1393" i="13"/>
  <c r="BG1393" i="13" a="1"/>
  <c r="BG1393" i="13"/>
  <c r="BH1393" i="13" a="1"/>
  <c r="BH1393" i="13"/>
  <c r="BI1393" i="13" a="1"/>
  <c r="BI1393" i="13"/>
  <c r="BJ1393" i="13" a="1"/>
  <c r="BJ1393" i="13"/>
  <c r="BK1393" i="13" a="1"/>
  <c r="BK1393" i="13"/>
  <c r="BL1393" i="13" a="1"/>
  <c r="BL1393" i="13"/>
  <c r="BM1393" i="13" a="1"/>
  <c r="BM1393" i="13"/>
  <c r="BN1393" i="13" a="1"/>
  <c r="BN1393" i="13"/>
  <c r="BO1393" i="13" a="1"/>
  <c r="BO1393" i="13"/>
  <c r="BP1393" i="13" a="1"/>
  <c r="BP1393" i="13"/>
  <c r="BQ1393" i="13" a="1"/>
  <c r="BQ1393" i="13"/>
  <c r="BR1393" i="13" a="1"/>
  <c r="BR1393" i="13"/>
  <c r="BS1393" i="13" a="1"/>
  <c r="BS1393" i="13"/>
  <c r="AU1394" i="13" a="1"/>
  <c r="AU1394" i="13"/>
  <c r="AV1394" i="13" a="1"/>
  <c r="AV1394" i="13"/>
  <c r="AW1394" i="13" a="1"/>
  <c r="AW1394" i="13"/>
  <c r="AX1394" i="13" a="1"/>
  <c r="AX1394" i="13"/>
  <c r="AY1394" i="13" a="1"/>
  <c r="AY1394" i="13"/>
  <c r="AZ1394" i="13" a="1"/>
  <c r="AZ1394" i="13"/>
  <c r="BA1394" i="13" a="1"/>
  <c r="BA1394" i="13"/>
  <c r="BB1394" i="13" a="1"/>
  <c r="BB1394" i="13"/>
  <c r="BC1394" i="13" a="1"/>
  <c r="BC1394" i="13"/>
  <c r="BD1394" i="13" a="1"/>
  <c r="BD1394" i="13"/>
  <c r="BE1394" i="13" a="1"/>
  <c r="BE1394" i="13"/>
  <c r="BF1394" i="13" a="1"/>
  <c r="BF1394" i="13"/>
  <c r="BG1394" i="13" a="1"/>
  <c r="BG1394" i="13"/>
  <c r="BH1394" i="13" a="1"/>
  <c r="BH1394" i="13"/>
  <c r="BI1394" i="13" a="1"/>
  <c r="BI1394" i="13"/>
  <c r="BJ1394" i="13" a="1"/>
  <c r="BJ1394" i="13"/>
  <c r="BK1394" i="13" a="1"/>
  <c r="BK1394" i="13"/>
  <c r="BL1394" i="13" a="1"/>
  <c r="BL1394" i="13"/>
  <c r="BM1394" i="13" a="1"/>
  <c r="BM1394" i="13"/>
  <c r="BN1394" i="13" a="1"/>
  <c r="BN1394" i="13"/>
  <c r="BO1394" i="13" a="1"/>
  <c r="BO1394" i="13"/>
  <c r="BP1394" i="13" a="1"/>
  <c r="BP1394" i="13"/>
  <c r="BQ1394" i="13" a="1"/>
  <c r="BQ1394" i="13"/>
  <c r="BR1394" i="13" a="1"/>
  <c r="BR1394" i="13"/>
  <c r="BS1394" i="13" a="1"/>
  <c r="BS1394" i="13"/>
  <c r="AU1395" i="13" a="1"/>
  <c r="AU1395" i="13"/>
  <c r="AV1395" i="13" a="1"/>
  <c r="AV1395" i="13"/>
  <c r="AW1395" i="13" a="1"/>
  <c r="AW1395" i="13"/>
  <c r="AX1395" i="13" a="1"/>
  <c r="AX1395" i="13"/>
  <c r="AY1395" i="13" a="1"/>
  <c r="AY1395" i="13"/>
  <c r="AZ1395" i="13" a="1"/>
  <c r="AZ1395" i="13"/>
  <c r="BA1395" i="13" a="1"/>
  <c r="BA1395" i="13"/>
  <c r="BB1395" i="13" a="1"/>
  <c r="BB1395" i="13"/>
  <c r="BC1395" i="13" a="1"/>
  <c r="BC1395" i="13"/>
  <c r="BD1395" i="13" a="1"/>
  <c r="BD1395" i="13"/>
  <c r="BE1395" i="13" a="1"/>
  <c r="BE1395" i="13"/>
  <c r="BF1395" i="13" a="1"/>
  <c r="BF1395" i="13"/>
  <c r="BG1395" i="13" a="1"/>
  <c r="BG1395" i="13"/>
  <c r="BH1395" i="13" a="1"/>
  <c r="BH1395" i="13"/>
  <c r="BI1395" i="13" a="1"/>
  <c r="BI1395" i="13"/>
  <c r="BJ1395" i="13" a="1"/>
  <c r="BJ1395" i="13"/>
  <c r="BK1395" i="13" a="1"/>
  <c r="BK1395" i="13"/>
  <c r="BL1395" i="13" a="1"/>
  <c r="BL1395" i="13"/>
  <c r="BM1395" i="13" a="1"/>
  <c r="BM1395" i="13"/>
  <c r="BN1395" i="13" a="1"/>
  <c r="BN1395" i="13"/>
  <c r="BO1395" i="13" a="1"/>
  <c r="BO1395" i="13"/>
  <c r="BP1395" i="13" a="1"/>
  <c r="BP1395" i="13"/>
  <c r="BQ1395" i="13" a="1"/>
  <c r="BQ1395" i="13"/>
  <c r="BR1395" i="13" a="1"/>
  <c r="BR1395" i="13"/>
  <c r="BS1395" i="13" a="1"/>
  <c r="BS1395" i="13"/>
  <c r="AU543" i="13"/>
  <c r="AU1443" i="13" a="1"/>
  <c r="AU1443" i="13"/>
  <c r="AV543" i="13"/>
  <c r="AV1443" i="13" a="1"/>
  <c r="AV1443" i="13"/>
  <c r="AW543" i="13"/>
  <c r="AW1443" i="13" a="1"/>
  <c r="AW1443" i="13"/>
  <c r="AX543" i="13"/>
  <c r="AX1443" i="13" a="1"/>
  <c r="AX1443" i="13"/>
  <c r="AY543" i="13"/>
  <c r="AY1443" i="13" a="1"/>
  <c r="AY1443" i="13"/>
  <c r="AZ543" i="13"/>
  <c r="AZ1443" i="13" a="1"/>
  <c r="AZ1443" i="13"/>
  <c r="BA543" i="13"/>
  <c r="BA1443" i="13" a="1"/>
  <c r="BA1443" i="13"/>
  <c r="BB543" i="13"/>
  <c r="BB1443" i="13" a="1"/>
  <c r="BB1443" i="13"/>
  <c r="BC543" i="13"/>
  <c r="BC1443" i="13" a="1"/>
  <c r="BC1443" i="13"/>
  <c r="BD543" i="13"/>
  <c r="BD1443" i="13" a="1"/>
  <c r="BD1443" i="13"/>
  <c r="BE543" i="13"/>
  <c r="BE1443" i="13" a="1"/>
  <c r="BE1443" i="13"/>
  <c r="BF543" i="13"/>
  <c r="BF1443" i="13" a="1"/>
  <c r="BF1443" i="13"/>
  <c r="BG543" i="13"/>
  <c r="BG1443" i="13" a="1"/>
  <c r="BG1443" i="13"/>
  <c r="BH543" i="13"/>
  <c r="BH1443" i="13" a="1"/>
  <c r="BH1443" i="13"/>
  <c r="BI543" i="13"/>
  <c r="BI1443" i="13" a="1"/>
  <c r="BI1443" i="13"/>
  <c r="BJ543" i="13"/>
  <c r="BJ1443" i="13" a="1"/>
  <c r="BJ1443" i="13"/>
  <c r="BK543" i="13"/>
  <c r="BK1443" i="13" a="1"/>
  <c r="BK1443" i="13"/>
  <c r="BL543" i="13"/>
  <c r="BL1443" i="13" a="1"/>
  <c r="BL1443" i="13"/>
  <c r="BM543" i="13"/>
  <c r="BM1443" i="13" a="1"/>
  <c r="BM1443" i="13"/>
  <c r="BN543" i="13"/>
  <c r="BN1443" i="13" a="1"/>
  <c r="BN1443" i="13"/>
  <c r="BO543" i="13"/>
  <c r="BO1443" i="13" a="1"/>
  <c r="BO1443" i="13"/>
  <c r="BP543" i="13"/>
  <c r="BP1443" i="13" a="1"/>
  <c r="BP1443" i="13"/>
  <c r="BQ543" i="13"/>
  <c r="BQ1443" i="13" a="1"/>
  <c r="BQ1443" i="13"/>
  <c r="BR543" i="13"/>
  <c r="BR1443" i="13" a="1"/>
  <c r="BR1443" i="13"/>
  <c r="BS543" i="13"/>
  <c r="BS1443" i="13" a="1"/>
  <c r="BS1443" i="13"/>
  <c r="AW1296" i="13" a="1"/>
  <c r="AW1296" i="13"/>
  <c r="AX1296" i="13" a="1"/>
  <c r="AX1296" i="13"/>
  <c r="AY1296" i="13" a="1"/>
  <c r="AY1296" i="13"/>
  <c r="AZ1296" i="13" a="1"/>
  <c r="AZ1296" i="13"/>
  <c r="BA1296" i="13" a="1"/>
  <c r="BA1296" i="13"/>
  <c r="BB1296" i="13" a="1"/>
  <c r="BB1296" i="13"/>
  <c r="BC1296" i="13" a="1"/>
  <c r="BC1296" i="13"/>
  <c r="BD1296" i="13" a="1"/>
  <c r="BD1296" i="13"/>
  <c r="BE1296" i="13" a="1"/>
  <c r="BE1296" i="13"/>
  <c r="BF1296" i="13" a="1"/>
  <c r="BF1296" i="13"/>
  <c r="BG1296" i="13" a="1"/>
  <c r="BG1296" i="13"/>
  <c r="BH1296" i="13" a="1"/>
  <c r="BH1296" i="13"/>
  <c r="BI1296" i="13" a="1"/>
  <c r="BI1296" i="13"/>
  <c r="BJ1296" i="13" a="1"/>
  <c r="BJ1296" i="13"/>
  <c r="BK1296" i="13" a="1"/>
  <c r="BK1296" i="13"/>
  <c r="BL1296" i="13" a="1"/>
  <c r="BL1296" i="13"/>
  <c r="BM1296" i="13" a="1"/>
  <c r="BM1296" i="13"/>
  <c r="BN1296" i="13" a="1"/>
  <c r="BN1296" i="13"/>
  <c r="BO1296" i="13" a="1"/>
  <c r="BO1296" i="13"/>
  <c r="BP1296" i="13" a="1"/>
  <c r="BP1296" i="13"/>
  <c r="BQ1296" i="13" a="1"/>
  <c r="BQ1296" i="13"/>
  <c r="BR1296" i="13" a="1"/>
  <c r="BR1296" i="13"/>
  <c r="BS1296" i="13" a="1"/>
  <c r="BS1296" i="13"/>
  <c r="AV1296" i="13" a="1"/>
  <c r="AV1296" i="13"/>
  <c r="AU1296" i="13" a="1"/>
  <c r="AU1296" i="13"/>
  <c r="AG543" i="13"/>
  <c r="AS543" i="13"/>
  <c r="AQ543" i="13"/>
  <c r="AP543" i="13"/>
  <c r="AO543" i="13"/>
  <c r="AN543" i="13"/>
  <c r="AM543" i="13"/>
  <c r="AQ494" i="13"/>
  <c r="AP494" i="13"/>
  <c r="AO494" i="13"/>
  <c r="AN494" i="13"/>
  <c r="AQ493" i="13"/>
  <c r="AP493" i="13"/>
  <c r="AO493" i="13"/>
  <c r="AN493" i="13"/>
  <c r="AQ492" i="13"/>
  <c r="AP492" i="13"/>
  <c r="AO492" i="13"/>
  <c r="AN492" i="13"/>
  <c r="AQ491" i="13"/>
  <c r="AP491" i="13"/>
  <c r="AO491" i="13"/>
  <c r="AN491" i="13"/>
  <c r="AQ490" i="13"/>
  <c r="AP490" i="13"/>
  <c r="AO490" i="13"/>
  <c r="AN490" i="13"/>
  <c r="AQ489" i="13"/>
  <c r="AP489" i="13"/>
  <c r="AO489" i="13"/>
  <c r="AN489" i="13"/>
  <c r="AQ488" i="13"/>
  <c r="AP488" i="13"/>
  <c r="AO488" i="13"/>
  <c r="AN488" i="13"/>
  <c r="AQ487" i="13"/>
  <c r="AP487" i="13"/>
  <c r="AO487" i="13"/>
  <c r="AN487" i="13"/>
  <c r="AQ486" i="13"/>
  <c r="AP486" i="13"/>
  <c r="AO486" i="13"/>
  <c r="AN486" i="13"/>
  <c r="AQ485" i="13"/>
  <c r="AP485" i="13"/>
  <c r="AO485" i="13"/>
  <c r="AN485" i="13"/>
  <c r="AQ484" i="13"/>
  <c r="AP484" i="13"/>
  <c r="AO484" i="13"/>
  <c r="AN484" i="13"/>
  <c r="AQ483" i="13"/>
  <c r="AP483" i="13"/>
  <c r="AO483" i="13"/>
  <c r="AN483" i="13"/>
  <c r="AQ482" i="13"/>
  <c r="AP482" i="13"/>
  <c r="AO482" i="13"/>
  <c r="AN482" i="13"/>
  <c r="AQ481" i="13"/>
  <c r="AP481" i="13"/>
  <c r="AO481" i="13"/>
  <c r="AN481" i="13"/>
  <c r="AQ480" i="13"/>
  <c r="AP480" i="13"/>
  <c r="AO480" i="13"/>
  <c r="AN480" i="13"/>
  <c r="AQ479" i="13"/>
  <c r="AP479" i="13"/>
  <c r="AO479" i="13"/>
  <c r="AN479" i="13"/>
  <c r="AQ478" i="13"/>
  <c r="AP478" i="13"/>
  <c r="AO478" i="13"/>
  <c r="AN478" i="13"/>
  <c r="AQ477" i="13"/>
  <c r="AP477" i="13"/>
  <c r="AO477" i="13"/>
  <c r="AN477" i="13"/>
  <c r="AQ476" i="13"/>
  <c r="AP476" i="13"/>
  <c r="AO476" i="13"/>
  <c r="AN476" i="13"/>
  <c r="AQ475" i="13"/>
  <c r="AP475" i="13"/>
  <c r="AO475" i="13"/>
  <c r="AN475" i="13"/>
  <c r="AQ474" i="13"/>
  <c r="AP474" i="13"/>
  <c r="AO474" i="13"/>
  <c r="AN474" i="13"/>
  <c r="AQ473" i="13"/>
  <c r="AP473" i="13"/>
  <c r="AO473" i="13"/>
  <c r="AN473" i="13"/>
  <c r="AQ472" i="13"/>
  <c r="AP472" i="13"/>
  <c r="AO472" i="13"/>
  <c r="AN472" i="13"/>
  <c r="AQ471" i="13"/>
  <c r="AP471" i="13"/>
  <c r="AO471" i="13"/>
  <c r="AN471" i="13"/>
  <c r="AQ470" i="13"/>
  <c r="AP470" i="13"/>
  <c r="AO470" i="13"/>
  <c r="AN470" i="13"/>
  <c r="AQ469" i="13"/>
  <c r="AP469" i="13"/>
  <c r="AO469" i="13"/>
  <c r="AN469" i="13"/>
  <c r="AQ468" i="13"/>
  <c r="AP468" i="13"/>
  <c r="AO468" i="13"/>
  <c r="AN468" i="13"/>
  <c r="AQ467" i="13"/>
  <c r="AP467" i="13"/>
  <c r="AO467" i="13"/>
  <c r="AN467" i="13"/>
  <c r="AQ466" i="13"/>
  <c r="AP466" i="13"/>
  <c r="AO466" i="13"/>
  <c r="AN466" i="13"/>
  <c r="AQ465" i="13"/>
  <c r="AP465" i="13"/>
  <c r="AO465" i="13"/>
  <c r="AN465" i="13"/>
  <c r="AQ464" i="13"/>
  <c r="AP464" i="13"/>
  <c r="AO464" i="13"/>
  <c r="AN464" i="13"/>
  <c r="AQ463" i="13"/>
  <c r="AP463" i="13"/>
  <c r="AO463" i="13"/>
  <c r="AN463" i="13"/>
  <c r="AQ462" i="13"/>
  <c r="AP462" i="13"/>
  <c r="AO462" i="13"/>
  <c r="AN462" i="13"/>
  <c r="AQ461" i="13"/>
  <c r="AP461" i="13"/>
  <c r="AO461" i="13"/>
  <c r="AN461" i="13"/>
  <c r="AQ460" i="13"/>
  <c r="AP460" i="13"/>
  <c r="AO460" i="13"/>
  <c r="AN460" i="13"/>
  <c r="AQ459" i="13"/>
  <c r="AP459" i="13"/>
  <c r="AO459" i="13"/>
  <c r="AN459" i="13"/>
  <c r="AQ458" i="13"/>
  <c r="AP458" i="13"/>
  <c r="AO458" i="13"/>
  <c r="AN458" i="13"/>
  <c r="AQ457" i="13"/>
  <c r="AP457" i="13"/>
  <c r="AO457" i="13"/>
  <c r="AN457" i="13"/>
  <c r="AQ456" i="13"/>
  <c r="AP456" i="13"/>
  <c r="AO456" i="13"/>
  <c r="AN456" i="13"/>
  <c r="AQ455" i="13"/>
  <c r="AP455" i="13"/>
  <c r="AO455" i="13"/>
  <c r="AN455" i="13"/>
  <c r="AQ454" i="13"/>
  <c r="AP454" i="13"/>
  <c r="AO454" i="13"/>
  <c r="AN454" i="13"/>
  <c r="AQ453" i="13"/>
  <c r="AP453" i="13"/>
  <c r="AO453" i="13"/>
  <c r="AN453" i="13"/>
  <c r="AQ452" i="13"/>
  <c r="AP452" i="13"/>
  <c r="AO452" i="13"/>
  <c r="AN452" i="13"/>
  <c r="AQ451" i="13"/>
  <c r="AP451" i="13"/>
  <c r="AO451" i="13"/>
  <c r="AN451" i="13"/>
  <c r="AQ450" i="13"/>
  <c r="AP450" i="13"/>
  <c r="AO450" i="13"/>
  <c r="AN450" i="13"/>
  <c r="AQ449" i="13"/>
  <c r="AP449" i="13"/>
  <c r="AO449" i="13"/>
  <c r="AN449" i="13"/>
  <c r="AQ448" i="13"/>
  <c r="AP448" i="13"/>
  <c r="AO448" i="13"/>
  <c r="AN448" i="13"/>
  <c r="AQ447" i="13"/>
  <c r="AP447" i="13"/>
  <c r="AO447" i="13"/>
  <c r="AN447" i="13"/>
  <c r="AQ446" i="13"/>
  <c r="AP446" i="13"/>
  <c r="AO446" i="13"/>
  <c r="AN446" i="13"/>
  <c r="AQ445" i="13"/>
  <c r="AP445" i="13"/>
  <c r="AO445" i="13"/>
  <c r="AN445" i="13"/>
  <c r="AQ444" i="13"/>
  <c r="AP444" i="13"/>
  <c r="AO444" i="13"/>
  <c r="AN444" i="13"/>
  <c r="AQ443" i="13"/>
  <c r="AP443" i="13"/>
  <c r="AO443" i="13"/>
  <c r="AN443" i="13"/>
  <c r="AQ442" i="13"/>
  <c r="AP442" i="13"/>
  <c r="AO442" i="13"/>
  <c r="AN442" i="13"/>
  <c r="AQ441" i="13"/>
  <c r="AP441" i="13"/>
  <c r="AO441" i="13"/>
  <c r="AN441" i="13"/>
  <c r="AQ440" i="13"/>
  <c r="AP440" i="13"/>
  <c r="AO440" i="13"/>
  <c r="AN440" i="13"/>
  <c r="AQ439" i="13"/>
  <c r="AP439" i="13"/>
  <c r="AO439" i="13"/>
  <c r="AN439" i="13"/>
  <c r="AQ438" i="13"/>
  <c r="AP438" i="13"/>
  <c r="AO438" i="13"/>
  <c r="AN438" i="13"/>
  <c r="AQ437" i="13"/>
  <c r="AP437" i="13"/>
  <c r="AO437" i="13"/>
  <c r="AN437" i="13"/>
  <c r="AQ436" i="13"/>
  <c r="AP436" i="13"/>
  <c r="AO436" i="13"/>
  <c r="AN436" i="13"/>
  <c r="AQ435" i="13"/>
  <c r="AP435" i="13"/>
  <c r="AO435" i="13"/>
  <c r="AN435" i="13"/>
  <c r="AQ434" i="13"/>
  <c r="AP434" i="13"/>
  <c r="AO434" i="13"/>
  <c r="AN434" i="13"/>
  <c r="AQ433" i="13"/>
  <c r="AP433" i="13"/>
  <c r="AO433" i="13"/>
  <c r="AN433" i="13"/>
  <c r="AQ432" i="13"/>
  <c r="AP432" i="13"/>
  <c r="AO432" i="13"/>
  <c r="AN432" i="13"/>
  <c r="AQ431" i="13"/>
  <c r="AP431" i="13"/>
  <c r="AO431" i="13"/>
  <c r="AN431" i="13"/>
  <c r="AQ430" i="13"/>
  <c r="AP430" i="13"/>
  <c r="AO430" i="13"/>
  <c r="AN430" i="13"/>
  <c r="AQ429" i="13"/>
  <c r="AP429" i="13"/>
  <c r="AO429" i="13"/>
  <c r="AN429" i="13"/>
  <c r="AQ428" i="13"/>
  <c r="AP428" i="13"/>
  <c r="AO428" i="13"/>
  <c r="AN428" i="13"/>
  <c r="AQ427" i="13"/>
  <c r="AP427" i="13"/>
  <c r="AO427" i="13"/>
  <c r="AN427" i="13"/>
  <c r="AQ426" i="13"/>
  <c r="AP426" i="13"/>
  <c r="AO426" i="13"/>
  <c r="AN426" i="13"/>
  <c r="AQ425" i="13"/>
  <c r="AP425" i="13"/>
  <c r="AO425" i="13"/>
  <c r="AN425" i="13"/>
  <c r="AQ424" i="13"/>
  <c r="AP424" i="13"/>
  <c r="AO424" i="13"/>
  <c r="AN424" i="13"/>
  <c r="AQ423" i="13"/>
  <c r="AP423" i="13"/>
  <c r="AO423" i="13"/>
  <c r="AN423" i="13"/>
  <c r="AQ422" i="13"/>
  <c r="AP422" i="13"/>
  <c r="AO422" i="13"/>
  <c r="AN422" i="13"/>
  <c r="AQ421" i="13"/>
  <c r="AP421" i="13"/>
  <c r="AO421" i="13"/>
  <c r="AN421" i="13"/>
  <c r="AQ420" i="13"/>
  <c r="AP420" i="13"/>
  <c r="AO420" i="13"/>
  <c r="AN420" i="13"/>
  <c r="AQ419" i="13"/>
  <c r="AP419" i="13"/>
  <c r="AO419" i="13"/>
  <c r="AN419" i="13"/>
  <c r="AQ418" i="13"/>
  <c r="AP418" i="13"/>
  <c r="AO418" i="13"/>
  <c r="AN418" i="13"/>
  <c r="AQ417" i="13"/>
  <c r="AP417" i="13"/>
  <c r="AO417" i="13"/>
  <c r="AN417" i="13"/>
  <c r="AQ416" i="13"/>
  <c r="AP416" i="13"/>
  <c r="AO416" i="13"/>
  <c r="AN416" i="13"/>
  <c r="AQ415" i="13"/>
  <c r="AP415" i="13"/>
  <c r="AO415" i="13"/>
  <c r="AN415" i="13"/>
  <c r="AQ414" i="13"/>
  <c r="AP414" i="13"/>
  <c r="AO414" i="13"/>
  <c r="AN414" i="13"/>
  <c r="AQ413" i="13"/>
  <c r="AP413" i="13"/>
  <c r="AO413" i="13"/>
  <c r="AN413" i="13"/>
  <c r="AQ412" i="13"/>
  <c r="AP412" i="13"/>
  <c r="AO412" i="13"/>
  <c r="AN412" i="13"/>
  <c r="AQ411" i="13"/>
  <c r="AP411" i="13"/>
  <c r="AO411" i="13"/>
  <c r="AN411" i="13"/>
  <c r="AQ410" i="13"/>
  <c r="AP410" i="13"/>
  <c r="AO410" i="13"/>
  <c r="AN410" i="13"/>
  <c r="AQ409" i="13"/>
  <c r="AP409" i="13"/>
  <c r="AO409" i="13"/>
  <c r="AN409" i="13"/>
  <c r="AQ408" i="13"/>
  <c r="AP408" i="13"/>
  <c r="AO408" i="13"/>
  <c r="AN408" i="13"/>
  <c r="AQ407" i="13"/>
  <c r="AP407" i="13"/>
  <c r="AO407" i="13"/>
  <c r="AN407" i="13"/>
  <c r="AQ406" i="13"/>
  <c r="AP406" i="13"/>
  <c r="AO406" i="13"/>
  <c r="AN406" i="13"/>
  <c r="AQ405" i="13"/>
  <c r="AP405" i="13"/>
  <c r="AO405" i="13"/>
  <c r="AN405" i="13"/>
  <c r="AQ404" i="13"/>
  <c r="AP404" i="13"/>
  <c r="AO404" i="13"/>
  <c r="AN404" i="13"/>
  <c r="AQ403" i="13"/>
  <c r="AP403" i="13"/>
  <c r="AO403" i="13"/>
  <c r="AN403" i="13"/>
  <c r="AQ402" i="13"/>
  <c r="AP402" i="13"/>
  <c r="AO402" i="13"/>
  <c r="AN402" i="13"/>
  <c r="AQ401" i="13"/>
  <c r="AP401" i="13"/>
  <c r="AO401" i="13"/>
  <c r="AN401" i="13"/>
  <c r="AQ400" i="13"/>
  <c r="AP400" i="13"/>
  <c r="AO400" i="13"/>
  <c r="AN400" i="13"/>
  <c r="AQ399" i="13"/>
  <c r="AP399" i="13"/>
  <c r="AO399" i="13"/>
  <c r="AN399" i="13"/>
  <c r="AQ398" i="13"/>
  <c r="AP398" i="13"/>
  <c r="AO398" i="13"/>
  <c r="AN398" i="13"/>
  <c r="AQ397" i="13"/>
  <c r="AP397" i="13"/>
  <c r="AO397" i="13"/>
  <c r="AN397" i="13"/>
  <c r="AS396" i="13"/>
  <c r="AQ396" i="13"/>
  <c r="AP396" i="13"/>
  <c r="AO396" i="13"/>
  <c r="AN396" i="13"/>
  <c r="AM396" i="13"/>
  <c r="AE543" i="13"/>
  <c r="AE494" i="13"/>
  <c r="AE493" i="13"/>
  <c r="AE492" i="13"/>
  <c r="AE491" i="13"/>
  <c r="AE490" i="13"/>
  <c r="AE489" i="13"/>
  <c r="AE488" i="13"/>
  <c r="AE487" i="13"/>
  <c r="AE486" i="13"/>
  <c r="AE485" i="13"/>
  <c r="AE484" i="13"/>
  <c r="AE483" i="13"/>
  <c r="AE482" i="13"/>
  <c r="AE481" i="13"/>
  <c r="AE480" i="13"/>
  <c r="AE479" i="13"/>
  <c r="AE478" i="13"/>
  <c r="AE477" i="13"/>
  <c r="AE476" i="13"/>
  <c r="AE475" i="13"/>
  <c r="AE474" i="13"/>
  <c r="AE473" i="13"/>
  <c r="AE472" i="13"/>
  <c r="AE471" i="13"/>
  <c r="AE470" i="13"/>
  <c r="AE469" i="13"/>
  <c r="AE468" i="13"/>
  <c r="AE467" i="13"/>
  <c r="AE466" i="13"/>
  <c r="AE465" i="13"/>
  <c r="AE464" i="13"/>
  <c r="AE463" i="13"/>
  <c r="AE462" i="13"/>
  <c r="AE461" i="13"/>
  <c r="AE460" i="13"/>
  <c r="AE459" i="13"/>
  <c r="AE458" i="13"/>
  <c r="AE457" i="13"/>
  <c r="AE456" i="13"/>
  <c r="AE455" i="13"/>
  <c r="AE454" i="13"/>
  <c r="AE453" i="13"/>
  <c r="AE452" i="13"/>
  <c r="AE451" i="13"/>
  <c r="AE450" i="13"/>
  <c r="AE449" i="13"/>
  <c r="AE448" i="13"/>
  <c r="AE447" i="13"/>
  <c r="AE446" i="13"/>
  <c r="AE445" i="13"/>
  <c r="AE444" i="13"/>
  <c r="AE443" i="13"/>
  <c r="AE442" i="13"/>
  <c r="AE441" i="13"/>
  <c r="AE440" i="13"/>
  <c r="AE439" i="13"/>
  <c r="AE438" i="13"/>
  <c r="AE437" i="13"/>
  <c r="AE436" i="13"/>
  <c r="AE435" i="13"/>
  <c r="AE434" i="13"/>
  <c r="AE433" i="13"/>
  <c r="AE432" i="13"/>
  <c r="AE431" i="13"/>
  <c r="AE430" i="13"/>
  <c r="AE429" i="13"/>
  <c r="AE428" i="13"/>
  <c r="AE427" i="13"/>
  <c r="AE426" i="13"/>
  <c r="AE425" i="13"/>
  <c r="AE424" i="13"/>
  <c r="AE423" i="13"/>
  <c r="AE422" i="13"/>
  <c r="AE421" i="13"/>
  <c r="AE420" i="13"/>
  <c r="AE419" i="13"/>
  <c r="AE418" i="13"/>
  <c r="AE417" i="13"/>
  <c r="AE416" i="13"/>
  <c r="AE415" i="13"/>
  <c r="AE414" i="13"/>
  <c r="AE413" i="13"/>
  <c r="AE412" i="13"/>
  <c r="AE411" i="13"/>
  <c r="AE410" i="13"/>
  <c r="AE409" i="13"/>
  <c r="AE408" i="13"/>
  <c r="AE407" i="13"/>
  <c r="AE406" i="13"/>
  <c r="AE405" i="13"/>
  <c r="AE404" i="13"/>
  <c r="AE403" i="13"/>
  <c r="AE402" i="13"/>
  <c r="AE401" i="13"/>
  <c r="AE400" i="13"/>
  <c r="AE399" i="13"/>
  <c r="AE398" i="13"/>
  <c r="AE397" i="13"/>
  <c r="AE396" i="13"/>
  <c r="AD543" i="13"/>
  <c r="AD494" i="13"/>
  <c r="AD493" i="13"/>
  <c r="AD492" i="13"/>
  <c r="AD491" i="13"/>
  <c r="AD490" i="13"/>
  <c r="AD489" i="13"/>
  <c r="AD488" i="13"/>
  <c r="AD487" i="13"/>
  <c r="AD486" i="13"/>
  <c r="AD485" i="13"/>
  <c r="AD484" i="13"/>
  <c r="AD483" i="13"/>
  <c r="AD482" i="13"/>
  <c r="AD481" i="13"/>
  <c r="AD480" i="13"/>
  <c r="AD479" i="13"/>
  <c r="AD478" i="13"/>
  <c r="AD477" i="13"/>
  <c r="AD476" i="13"/>
  <c r="AD475" i="13"/>
  <c r="AD474" i="13"/>
  <c r="AD473" i="13"/>
  <c r="AD472" i="13"/>
  <c r="AD471" i="13"/>
  <c r="AD470" i="13"/>
  <c r="AD469" i="13"/>
  <c r="AD468" i="13"/>
  <c r="AD467" i="13"/>
  <c r="AD466" i="13"/>
  <c r="AD465" i="13"/>
  <c r="AD464" i="13"/>
  <c r="AD463" i="13"/>
  <c r="AD462" i="13"/>
  <c r="AD461" i="13"/>
  <c r="AD460" i="13"/>
  <c r="AD459" i="13"/>
  <c r="AD458" i="13"/>
  <c r="AD457" i="13"/>
  <c r="AD456" i="13"/>
  <c r="AD455" i="13"/>
  <c r="AD454" i="13"/>
  <c r="AD453" i="13"/>
  <c r="AD452" i="13"/>
  <c r="AD451" i="13"/>
  <c r="AD450" i="13"/>
  <c r="AD449" i="13"/>
  <c r="AD448" i="13"/>
  <c r="AD447" i="13"/>
  <c r="AD446" i="13"/>
  <c r="AD445" i="13"/>
  <c r="AD444" i="13"/>
  <c r="AD443" i="13"/>
  <c r="AD442" i="13"/>
  <c r="AD441" i="13"/>
  <c r="AD440" i="13"/>
  <c r="AD439" i="13"/>
  <c r="AD438" i="13"/>
  <c r="AD437" i="13"/>
  <c r="AD436" i="13"/>
  <c r="AD435" i="13"/>
  <c r="AD434" i="13"/>
  <c r="AD433" i="13"/>
  <c r="AD432" i="13"/>
  <c r="AD431" i="13"/>
  <c r="AD430" i="13"/>
  <c r="AD429" i="13"/>
  <c r="AD428" i="13"/>
  <c r="AD427" i="13"/>
  <c r="AD426" i="13"/>
  <c r="AD425" i="13"/>
  <c r="AD424" i="13"/>
  <c r="AD423" i="13"/>
  <c r="AD422" i="13"/>
  <c r="AD421" i="13"/>
  <c r="AD420" i="13"/>
  <c r="AD419" i="13"/>
  <c r="AD418" i="13"/>
  <c r="AD417" i="13"/>
  <c r="AD416" i="13"/>
  <c r="AD415" i="13"/>
  <c r="AD414" i="13"/>
  <c r="AD413" i="13"/>
  <c r="AD412" i="13"/>
  <c r="AD411" i="13"/>
  <c r="AD410" i="13"/>
  <c r="AD409" i="13"/>
  <c r="AD408" i="13"/>
  <c r="AD407" i="13"/>
  <c r="AD406" i="13"/>
  <c r="AD405" i="13"/>
  <c r="AD404" i="13"/>
  <c r="AD403" i="13"/>
  <c r="AD402" i="13"/>
  <c r="AD401" i="13"/>
  <c r="AD400" i="13"/>
  <c r="AD399" i="13"/>
  <c r="AD398" i="13"/>
  <c r="AD397" i="13"/>
  <c r="AD396" i="13"/>
  <c r="AC543" i="13"/>
  <c r="AC494" i="13"/>
  <c r="AC493" i="13"/>
  <c r="AC492" i="13"/>
  <c r="AC491" i="13"/>
  <c r="AC490" i="13"/>
  <c r="AC489" i="13"/>
  <c r="AC488" i="13"/>
  <c r="AC487" i="13"/>
  <c r="AC486" i="13"/>
  <c r="AC485" i="13"/>
  <c r="AC484" i="13"/>
  <c r="AC483" i="13"/>
  <c r="AC482" i="13"/>
  <c r="AC481" i="13"/>
  <c r="AC480" i="13"/>
  <c r="AC479" i="13"/>
  <c r="AC478" i="13"/>
  <c r="AC477" i="13"/>
  <c r="AC476" i="13"/>
  <c r="AC475" i="13"/>
  <c r="AC474" i="13"/>
  <c r="AC473" i="13"/>
  <c r="AC472" i="13"/>
  <c r="AC471" i="13"/>
  <c r="AC470" i="13"/>
  <c r="AC469" i="13"/>
  <c r="AC468" i="13"/>
  <c r="AC467" i="13"/>
  <c r="AC466" i="13"/>
  <c r="AC465" i="13"/>
  <c r="AC464" i="13"/>
  <c r="AC463" i="13"/>
  <c r="AC462" i="13"/>
  <c r="AC461" i="13"/>
  <c r="AC460" i="13"/>
  <c r="AC459" i="13"/>
  <c r="AC458" i="13"/>
  <c r="AC457" i="13"/>
  <c r="AC456" i="13"/>
  <c r="AC455" i="13"/>
  <c r="AC454" i="13"/>
  <c r="AC453" i="13"/>
  <c r="AC452" i="13"/>
  <c r="AC451" i="13"/>
  <c r="AC450" i="13"/>
  <c r="AC449" i="13"/>
  <c r="AC448" i="13"/>
  <c r="AC447" i="13"/>
  <c r="AC446" i="13"/>
  <c r="AC445" i="13"/>
  <c r="AC444" i="13"/>
  <c r="AC443" i="13"/>
  <c r="AC442" i="13"/>
  <c r="AC441" i="13"/>
  <c r="AC440" i="13"/>
  <c r="AC439" i="13"/>
  <c r="AC438" i="13"/>
  <c r="AC437" i="13"/>
  <c r="AC436" i="13"/>
  <c r="AC435" i="13"/>
  <c r="AC434" i="13"/>
  <c r="AC433" i="13"/>
  <c r="AC432" i="13"/>
  <c r="AC431" i="13"/>
  <c r="AC430" i="13"/>
  <c r="AC429" i="13"/>
  <c r="AC428" i="13"/>
  <c r="AC427" i="13"/>
  <c r="AC426" i="13"/>
  <c r="AC425" i="13"/>
  <c r="AC424" i="13"/>
  <c r="AC423" i="13"/>
  <c r="AC422" i="13"/>
  <c r="AC421" i="13"/>
  <c r="AC420" i="13"/>
  <c r="AC419" i="13"/>
  <c r="AC418" i="13"/>
  <c r="AC417" i="13"/>
  <c r="AC416" i="13"/>
  <c r="AC415" i="13"/>
  <c r="AC414" i="13"/>
  <c r="AC413" i="13"/>
  <c r="AC412" i="13"/>
  <c r="AC411" i="13"/>
  <c r="AC410" i="13"/>
  <c r="AC409" i="13"/>
  <c r="AC408" i="13"/>
  <c r="AC407" i="13"/>
  <c r="AC406" i="13"/>
  <c r="AC405" i="13"/>
  <c r="AC404" i="13"/>
  <c r="AC403" i="13"/>
  <c r="AC402" i="13"/>
  <c r="AC401" i="13"/>
  <c r="AC400" i="13"/>
  <c r="AC399" i="13"/>
  <c r="AC398" i="13"/>
  <c r="AC397" i="13"/>
  <c r="AC396" i="13"/>
  <c r="AS1443" i="13" a="1"/>
  <c r="AS1443" i="13"/>
  <c r="AQ1443" i="13" a="1"/>
  <c r="AQ1443" i="13"/>
  <c r="AP1443" i="13" a="1"/>
  <c r="AP1443" i="13"/>
  <c r="AO1443" i="13" a="1"/>
  <c r="AO1443" i="13"/>
  <c r="AN1443" i="13" a="1"/>
  <c r="AN1443" i="13"/>
  <c r="AM1443" i="13" a="1"/>
  <c r="AM1443" i="13"/>
  <c r="AS1410" i="13" a="1"/>
  <c r="AS1410" i="13"/>
  <c r="AQ1410" i="13" a="1"/>
  <c r="AQ1410" i="13"/>
  <c r="AP1410" i="13" a="1"/>
  <c r="AP1410" i="13"/>
  <c r="AO1410" i="13" a="1"/>
  <c r="AO1410" i="13"/>
  <c r="AN1410" i="13" a="1"/>
  <c r="AN1410" i="13"/>
  <c r="AM1410" i="13" a="1"/>
  <c r="AM1410" i="13"/>
  <c r="AS1409" i="13" a="1"/>
  <c r="AS1409" i="13"/>
  <c r="AQ1409" i="13" a="1"/>
  <c r="AQ1409" i="13"/>
  <c r="AP1409" i="13" a="1"/>
  <c r="AP1409" i="13"/>
  <c r="AO1409" i="13" a="1"/>
  <c r="AO1409" i="13"/>
  <c r="AN1409" i="13" a="1"/>
  <c r="AN1409" i="13"/>
  <c r="AM1409" i="13" a="1"/>
  <c r="AM1409" i="13"/>
  <c r="AS1408" i="13" a="1"/>
  <c r="AS1408" i="13"/>
  <c r="AQ1408" i="13" a="1"/>
  <c r="AQ1408" i="13"/>
  <c r="AP1408" i="13" a="1"/>
  <c r="AP1408" i="13"/>
  <c r="AO1408" i="13" a="1"/>
  <c r="AO1408" i="13"/>
  <c r="AN1408" i="13" a="1"/>
  <c r="AN1408" i="13"/>
  <c r="AM1408" i="13" a="1"/>
  <c r="AM1408" i="13"/>
  <c r="AS1407" i="13" a="1"/>
  <c r="AS1407" i="13"/>
  <c r="AQ1407" i="13" a="1"/>
  <c r="AQ1407" i="13"/>
  <c r="AP1407" i="13" a="1"/>
  <c r="AP1407" i="13"/>
  <c r="AO1407" i="13" a="1"/>
  <c r="AO1407" i="13"/>
  <c r="AN1407" i="13" a="1"/>
  <c r="AN1407" i="13"/>
  <c r="AM1407" i="13" a="1"/>
  <c r="AM1407" i="13"/>
  <c r="AS1406" i="13" a="1"/>
  <c r="AS1406" i="13"/>
  <c r="AQ1406" i="13" a="1"/>
  <c r="AQ1406" i="13"/>
  <c r="AP1406" i="13" a="1"/>
  <c r="AP1406" i="13"/>
  <c r="AO1406" i="13" a="1"/>
  <c r="AO1406" i="13"/>
  <c r="AN1406" i="13" a="1"/>
  <c r="AN1406" i="13"/>
  <c r="AM1406" i="13" a="1"/>
  <c r="AM1406" i="13"/>
  <c r="AS1405" i="13" a="1"/>
  <c r="AS1405" i="13"/>
  <c r="AQ1405" i="13" a="1"/>
  <c r="AQ1405" i="13"/>
  <c r="AP1405" i="13" a="1"/>
  <c r="AP1405" i="13"/>
  <c r="AO1405" i="13" a="1"/>
  <c r="AO1405" i="13"/>
  <c r="AN1405" i="13" a="1"/>
  <c r="AN1405" i="13"/>
  <c r="AM1405" i="13" a="1"/>
  <c r="AM1405" i="13"/>
  <c r="AS1404" i="13" a="1"/>
  <c r="AS1404" i="13"/>
  <c r="AQ1404" i="13" a="1"/>
  <c r="AQ1404" i="13"/>
  <c r="AP1404" i="13" a="1"/>
  <c r="AP1404" i="13"/>
  <c r="AO1404" i="13" a="1"/>
  <c r="AO1404" i="13"/>
  <c r="AN1404" i="13" a="1"/>
  <c r="AN1404" i="13"/>
  <c r="AM1404" i="13" a="1"/>
  <c r="AM1404" i="13"/>
  <c r="AS1403" i="13" a="1"/>
  <c r="AS1403" i="13"/>
  <c r="AQ1403" i="13" a="1"/>
  <c r="AQ1403" i="13"/>
  <c r="AP1403" i="13" a="1"/>
  <c r="AP1403" i="13"/>
  <c r="AO1403" i="13" a="1"/>
  <c r="AO1403" i="13"/>
  <c r="AN1403" i="13" a="1"/>
  <c r="AN1403" i="13"/>
  <c r="AM1403" i="13" a="1"/>
  <c r="AM1403" i="13"/>
  <c r="AS1402" i="13" a="1"/>
  <c r="AS1402" i="13"/>
  <c r="AQ1402" i="13" a="1"/>
  <c r="AQ1402" i="13"/>
  <c r="AP1402" i="13" a="1"/>
  <c r="AP1402" i="13"/>
  <c r="AO1402" i="13" a="1"/>
  <c r="AO1402" i="13"/>
  <c r="AN1402" i="13" a="1"/>
  <c r="AN1402" i="13"/>
  <c r="AM1402" i="13" a="1"/>
  <c r="AM1402" i="13"/>
  <c r="AS1401" i="13" a="1"/>
  <c r="AS1401" i="13"/>
  <c r="AQ1401" i="13" a="1"/>
  <c r="AQ1401" i="13"/>
  <c r="AP1401" i="13" a="1"/>
  <c r="AP1401" i="13"/>
  <c r="AO1401" i="13" a="1"/>
  <c r="AO1401" i="13"/>
  <c r="AN1401" i="13" a="1"/>
  <c r="AN1401" i="13"/>
  <c r="AM1401" i="13" a="1"/>
  <c r="AM1401" i="13"/>
  <c r="AS1400" i="13" a="1"/>
  <c r="AS1400" i="13"/>
  <c r="AQ1400" i="13" a="1"/>
  <c r="AQ1400" i="13"/>
  <c r="AP1400" i="13" a="1"/>
  <c r="AP1400" i="13"/>
  <c r="AO1400" i="13" a="1"/>
  <c r="AO1400" i="13"/>
  <c r="AN1400" i="13" a="1"/>
  <c r="AN1400" i="13"/>
  <c r="AM1400" i="13" a="1"/>
  <c r="AM1400" i="13"/>
  <c r="AS1399" i="13" a="1"/>
  <c r="AS1399" i="13"/>
  <c r="AQ1399" i="13" a="1"/>
  <c r="AQ1399" i="13"/>
  <c r="AP1399" i="13" a="1"/>
  <c r="AP1399" i="13"/>
  <c r="AO1399" i="13" a="1"/>
  <c r="AO1399" i="13"/>
  <c r="AN1399" i="13" a="1"/>
  <c r="AN1399" i="13"/>
  <c r="AM1399" i="13" a="1"/>
  <c r="AM1399" i="13"/>
  <c r="AS1398" i="13" a="1"/>
  <c r="AS1398" i="13"/>
  <c r="AQ1398" i="13" a="1"/>
  <c r="AQ1398" i="13"/>
  <c r="AP1398" i="13" a="1"/>
  <c r="AP1398" i="13"/>
  <c r="AO1398" i="13" a="1"/>
  <c r="AO1398" i="13"/>
  <c r="AN1398" i="13" a="1"/>
  <c r="AN1398" i="13"/>
  <c r="AM1398" i="13" a="1"/>
  <c r="AM1398" i="13"/>
  <c r="AS1397" i="13" a="1"/>
  <c r="AS1397" i="13"/>
  <c r="AQ1397" i="13" a="1"/>
  <c r="AQ1397" i="13"/>
  <c r="AP1397" i="13" a="1"/>
  <c r="AP1397" i="13"/>
  <c r="AO1397" i="13" a="1"/>
  <c r="AO1397" i="13"/>
  <c r="AN1397" i="13" a="1"/>
  <c r="AN1397" i="13"/>
  <c r="AM1397" i="13" a="1"/>
  <c r="AM1397" i="13"/>
  <c r="AS1396" i="13" a="1"/>
  <c r="AS1396" i="13"/>
  <c r="AQ1396" i="13" a="1"/>
  <c r="AQ1396" i="13"/>
  <c r="AP1396" i="13" a="1"/>
  <c r="AP1396" i="13"/>
  <c r="AO1396" i="13" a="1"/>
  <c r="AO1396" i="13"/>
  <c r="AN1396" i="13" a="1"/>
  <c r="AN1396" i="13"/>
  <c r="AM1396" i="13" a="1"/>
  <c r="AM1396" i="13"/>
  <c r="AS1395" i="13" a="1"/>
  <c r="AS1395" i="13"/>
  <c r="AQ1395" i="13" a="1"/>
  <c r="AQ1395" i="13"/>
  <c r="AP1395" i="13" a="1"/>
  <c r="AP1395" i="13"/>
  <c r="AO1395" i="13" a="1"/>
  <c r="AO1395" i="13"/>
  <c r="AN1395" i="13" a="1"/>
  <c r="AN1395" i="13"/>
  <c r="AM1395" i="13" a="1"/>
  <c r="AM1395" i="13"/>
  <c r="AS1394" i="13" a="1"/>
  <c r="AS1394" i="13"/>
  <c r="AQ1394" i="13" a="1"/>
  <c r="AQ1394" i="13"/>
  <c r="AP1394" i="13" a="1"/>
  <c r="AP1394" i="13"/>
  <c r="AO1394" i="13" a="1"/>
  <c r="AO1394" i="13"/>
  <c r="AN1394" i="13" a="1"/>
  <c r="AN1394" i="13"/>
  <c r="AM1394" i="13" a="1"/>
  <c r="AM1394" i="13"/>
  <c r="AS1393" i="13" a="1"/>
  <c r="AS1393" i="13"/>
  <c r="AQ1393" i="13" a="1"/>
  <c r="AQ1393" i="13"/>
  <c r="AP1393" i="13" a="1"/>
  <c r="AP1393" i="13"/>
  <c r="AO1393" i="13" a="1"/>
  <c r="AO1393" i="13"/>
  <c r="AN1393" i="13" a="1"/>
  <c r="AN1393" i="13"/>
  <c r="AM1393" i="13" a="1"/>
  <c r="AM1393" i="13"/>
  <c r="AS1392" i="13" a="1"/>
  <c r="AS1392" i="13"/>
  <c r="AQ1392" i="13" a="1"/>
  <c r="AQ1392" i="13"/>
  <c r="AP1392" i="13" a="1"/>
  <c r="AP1392" i="13"/>
  <c r="AO1392" i="13" a="1"/>
  <c r="AO1392" i="13"/>
  <c r="AN1392" i="13" a="1"/>
  <c r="AN1392" i="13"/>
  <c r="AM1392" i="13" a="1"/>
  <c r="AM1392" i="13"/>
  <c r="AS1391" i="13" a="1"/>
  <c r="AS1391" i="13"/>
  <c r="AQ1391" i="13" a="1"/>
  <c r="AQ1391" i="13"/>
  <c r="AP1391" i="13" a="1"/>
  <c r="AP1391" i="13"/>
  <c r="AO1391" i="13" a="1"/>
  <c r="AO1391" i="13"/>
  <c r="AN1391" i="13" a="1"/>
  <c r="AN1391" i="13"/>
  <c r="AM1391" i="13" a="1"/>
  <c r="AM1391" i="13"/>
  <c r="AS1390" i="13" a="1"/>
  <c r="AS1390" i="13"/>
  <c r="AQ1390" i="13" a="1"/>
  <c r="AQ1390" i="13"/>
  <c r="AP1390" i="13" a="1"/>
  <c r="AP1390" i="13"/>
  <c r="AO1390" i="13" a="1"/>
  <c r="AO1390" i="13"/>
  <c r="AN1390" i="13" a="1"/>
  <c r="AN1390" i="13"/>
  <c r="AM1390" i="13" a="1"/>
  <c r="AM1390" i="13"/>
  <c r="AS1389" i="13" a="1"/>
  <c r="AS1389" i="13"/>
  <c r="AQ1389" i="13" a="1"/>
  <c r="AQ1389" i="13"/>
  <c r="AP1389" i="13" a="1"/>
  <c r="AP1389" i="13"/>
  <c r="AO1389" i="13" a="1"/>
  <c r="AO1389" i="13"/>
  <c r="AN1389" i="13" a="1"/>
  <c r="AN1389" i="13"/>
  <c r="AM1389" i="13" a="1"/>
  <c r="AM1389" i="13"/>
  <c r="AS1388" i="13" a="1"/>
  <c r="AS1388" i="13"/>
  <c r="AQ1388" i="13" a="1"/>
  <c r="AQ1388" i="13"/>
  <c r="AP1388" i="13" a="1"/>
  <c r="AP1388" i="13"/>
  <c r="AO1388" i="13" a="1"/>
  <c r="AO1388" i="13"/>
  <c r="AN1388" i="13" a="1"/>
  <c r="AN1388" i="13"/>
  <c r="AM1388" i="13" a="1"/>
  <c r="AM1388" i="13"/>
  <c r="AS1387" i="13" a="1"/>
  <c r="AS1387" i="13"/>
  <c r="AQ1387" i="13" a="1"/>
  <c r="AQ1387" i="13"/>
  <c r="AP1387" i="13" a="1"/>
  <c r="AP1387" i="13"/>
  <c r="AO1387" i="13" a="1"/>
  <c r="AO1387" i="13"/>
  <c r="AN1387" i="13" a="1"/>
  <c r="AN1387" i="13"/>
  <c r="AM1387" i="13" a="1"/>
  <c r="AM1387" i="13"/>
  <c r="AS1386" i="13" a="1"/>
  <c r="AS1386" i="13"/>
  <c r="AQ1386" i="13" a="1"/>
  <c r="AQ1386" i="13"/>
  <c r="AP1386" i="13" a="1"/>
  <c r="AP1386" i="13"/>
  <c r="AO1386" i="13" a="1"/>
  <c r="AO1386" i="13"/>
  <c r="AN1386" i="13" a="1"/>
  <c r="AN1386" i="13"/>
  <c r="AM1386" i="13" a="1"/>
  <c r="AM1386" i="13"/>
  <c r="AS1385" i="13" a="1"/>
  <c r="AS1385" i="13"/>
  <c r="AQ1385" i="13" a="1"/>
  <c r="AQ1385" i="13"/>
  <c r="AP1385" i="13" a="1"/>
  <c r="AP1385" i="13"/>
  <c r="AO1385" i="13" a="1"/>
  <c r="AO1385" i="13"/>
  <c r="AN1385" i="13" a="1"/>
  <c r="AN1385" i="13"/>
  <c r="AM1385" i="13" a="1"/>
  <c r="AM1385" i="13"/>
  <c r="AS1384" i="13" a="1"/>
  <c r="AS1384" i="13"/>
  <c r="AQ1384" i="13" a="1"/>
  <c r="AQ1384" i="13"/>
  <c r="AP1384" i="13" a="1"/>
  <c r="AP1384" i="13"/>
  <c r="AO1384" i="13" a="1"/>
  <c r="AO1384" i="13"/>
  <c r="AN1384" i="13" a="1"/>
  <c r="AN1384" i="13"/>
  <c r="AM1384" i="13" a="1"/>
  <c r="AM1384" i="13"/>
  <c r="AS1383" i="13" a="1"/>
  <c r="AS1383" i="13"/>
  <c r="AQ1383" i="13" a="1"/>
  <c r="AQ1383" i="13"/>
  <c r="AP1383" i="13" a="1"/>
  <c r="AP1383" i="13"/>
  <c r="AO1383" i="13" a="1"/>
  <c r="AO1383" i="13"/>
  <c r="AN1383" i="13" a="1"/>
  <c r="AN1383" i="13"/>
  <c r="AM1383" i="13" a="1"/>
  <c r="AM1383" i="13"/>
  <c r="AS1382" i="13" a="1"/>
  <c r="AS1382" i="13"/>
  <c r="AQ1382" i="13" a="1"/>
  <c r="AQ1382" i="13"/>
  <c r="AP1382" i="13" a="1"/>
  <c r="AP1382" i="13"/>
  <c r="AO1382" i="13" a="1"/>
  <c r="AO1382" i="13"/>
  <c r="AN1382" i="13" a="1"/>
  <c r="AN1382" i="13"/>
  <c r="AM1382" i="13" a="1"/>
  <c r="AM1382" i="13"/>
  <c r="AS1381" i="13" a="1"/>
  <c r="AS1381" i="13"/>
  <c r="AQ1381" i="13" a="1"/>
  <c r="AQ1381" i="13"/>
  <c r="AP1381" i="13" a="1"/>
  <c r="AP1381" i="13"/>
  <c r="AO1381" i="13" a="1"/>
  <c r="AO1381" i="13"/>
  <c r="AN1381" i="13" a="1"/>
  <c r="AN1381" i="13"/>
  <c r="AM1381" i="13" a="1"/>
  <c r="AM1381" i="13"/>
  <c r="AS1380" i="13" a="1"/>
  <c r="AS1380" i="13"/>
  <c r="AQ1380" i="13" a="1"/>
  <c r="AQ1380" i="13"/>
  <c r="AP1380" i="13" a="1"/>
  <c r="AP1380" i="13"/>
  <c r="AO1380" i="13" a="1"/>
  <c r="AO1380" i="13"/>
  <c r="AN1380" i="13" a="1"/>
  <c r="AN1380" i="13"/>
  <c r="AM1380" i="13" a="1"/>
  <c r="AM1380" i="13"/>
  <c r="AS1379" i="13" a="1"/>
  <c r="AS1379" i="13"/>
  <c r="AQ1379" i="13" a="1"/>
  <c r="AQ1379" i="13"/>
  <c r="AP1379" i="13" a="1"/>
  <c r="AP1379" i="13"/>
  <c r="AO1379" i="13" a="1"/>
  <c r="AO1379" i="13"/>
  <c r="AN1379" i="13" a="1"/>
  <c r="AN1379" i="13"/>
  <c r="AM1379" i="13" a="1"/>
  <c r="AM1379" i="13"/>
  <c r="AS1378" i="13" a="1"/>
  <c r="AS1378" i="13"/>
  <c r="AQ1378" i="13" a="1"/>
  <c r="AQ1378" i="13"/>
  <c r="AP1378" i="13" a="1"/>
  <c r="AP1378" i="13"/>
  <c r="AO1378" i="13" a="1"/>
  <c r="AO1378" i="13"/>
  <c r="AN1378" i="13" a="1"/>
  <c r="AN1378" i="13"/>
  <c r="AM1378" i="13" a="1"/>
  <c r="AM1378" i="13"/>
  <c r="AS1377" i="13" a="1"/>
  <c r="AS1377" i="13"/>
  <c r="AQ1377" i="13" a="1"/>
  <c r="AQ1377" i="13"/>
  <c r="AP1377" i="13" a="1"/>
  <c r="AP1377" i="13"/>
  <c r="AO1377" i="13" a="1"/>
  <c r="AO1377" i="13"/>
  <c r="AN1377" i="13" a="1"/>
  <c r="AN1377" i="13"/>
  <c r="AM1377" i="13" a="1"/>
  <c r="AM1377" i="13"/>
  <c r="AS1376" i="13" a="1"/>
  <c r="AS1376" i="13"/>
  <c r="AQ1376" i="13" a="1"/>
  <c r="AQ1376" i="13"/>
  <c r="AP1376" i="13" a="1"/>
  <c r="AP1376" i="13"/>
  <c r="AO1376" i="13" a="1"/>
  <c r="AO1376" i="13"/>
  <c r="AN1376" i="13" a="1"/>
  <c r="AN1376" i="13"/>
  <c r="AM1376" i="13" a="1"/>
  <c r="AM1376" i="13"/>
  <c r="AS1375" i="13" a="1"/>
  <c r="AS1375" i="13"/>
  <c r="AQ1375" i="13" a="1"/>
  <c r="AQ1375" i="13"/>
  <c r="AP1375" i="13" a="1"/>
  <c r="AP1375" i="13"/>
  <c r="AO1375" i="13" a="1"/>
  <c r="AO1375" i="13"/>
  <c r="AN1375" i="13" a="1"/>
  <c r="AN1375" i="13"/>
  <c r="AM1375" i="13" a="1"/>
  <c r="AM1375" i="13"/>
  <c r="AS1374" i="13" a="1"/>
  <c r="AS1374" i="13"/>
  <c r="AQ1374" i="13" a="1"/>
  <c r="AQ1374" i="13"/>
  <c r="AP1374" i="13" a="1"/>
  <c r="AP1374" i="13"/>
  <c r="AO1374" i="13" a="1"/>
  <c r="AO1374" i="13"/>
  <c r="AN1374" i="13" a="1"/>
  <c r="AN1374" i="13"/>
  <c r="AM1374" i="13" a="1"/>
  <c r="AM1374" i="13"/>
  <c r="AS1373" i="13" a="1"/>
  <c r="AS1373" i="13"/>
  <c r="AQ1373" i="13" a="1"/>
  <c r="AQ1373" i="13"/>
  <c r="AP1373" i="13" a="1"/>
  <c r="AP1373" i="13"/>
  <c r="AO1373" i="13" a="1"/>
  <c r="AO1373" i="13"/>
  <c r="AN1373" i="13" a="1"/>
  <c r="AN1373" i="13"/>
  <c r="AM1373" i="13" a="1"/>
  <c r="AM1373" i="13"/>
  <c r="AS1372" i="13" a="1"/>
  <c r="AS1372" i="13"/>
  <c r="AQ1372" i="13" a="1"/>
  <c r="AQ1372" i="13"/>
  <c r="AP1372" i="13" a="1"/>
  <c r="AP1372" i="13"/>
  <c r="AO1372" i="13" a="1"/>
  <c r="AO1372" i="13"/>
  <c r="AN1372" i="13" a="1"/>
  <c r="AN1372" i="13"/>
  <c r="AM1372" i="13" a="1"/>
  <c r="AM1372" i="13"/>
  <c r="AS1371" i="13" a="1"/>
  <c r="AS1371" i="13"/>
  <c r="AQ1371" i="13" a="1"/>
  <c r="AQ1371" i="13"/>
  <c r="AP1371" i="13" a="1"/>
  <c r="AP1371" i="13"/>
  <c r="AO1371" i="13" a="1"/>
  <c r="AO1371" i="13"/>
  <c r="AN1371" i="13" a="1"/>
  <c r="AN1371" i="13"/>
  <c r="AM1371" i="13" a="1"/>
  <c r="AM1371" i="13"/>
  <c r="AS1370" i="13" a="1"/>
  <c r="AS1370" i="13"/>
  <c r="AQ1370" i="13" a="1"/>
  <c r="AQ1370" i="13"/>
  <c r="AP1370" i="13" a="1"/>
  <c r="AP1370" i="13"/>
  <c r="AO1370" i="13" a="1"/>
  <c r="AO1370" i="13"/>
  <c r="AN1370" i="13" a="1"/>
  <c r="AN1370" i="13"/>
  <c r="AM1370" i="13" a="1"/>
  <c r="AM1370" i="13"/>
  <c r="AS1369" i="13" a="1"/>
  <c r="AS1369" i="13"/>
  <c r="AQ1369" i="13" a="1"/>
  <c r="AQ1369" i="13"/>
  <c r="AP1369" i="13" a="1"/>
  <c r="AP1369" i="13"/>
  <c r="AO1369" i="13" a="1"/>
  <c r="AO1369" i="13"/>
  <c r="AN1369" i="13" a="1"/>
  <c r="AN1369" i="13"/>
  <c r="AM1369" i="13" a="1"/>
  <c r="AM1369" i="13"/>
  <c r="AS1368" i="13" a="1"/>
  <c r="AS1368" i="13"/>
  <c r="AQ1368" i="13" a="1"/>
  <c r="AQ1368" i="13"/>
  <c r="AP1368" i="13" a="1"/>
  <c r="AP1368" i="13"/>
  <c r="AO1368" i="13" a="1"/>
  <c r="AO1368" i="13"/>
  <c r="AN1368" i="13" a="1"/>
  <c r="AN1368" i="13"/>
  <c r="AM1368" i="13" a="1"/>
  <c r="AM1368" i="13"/>
  <c r="AS1367" i="13" a="1"/>
  <c r="AS1367" i="13"/>
  <c r="AQ1367" i="13" a="1"/>
  <c r="AQ1367" i="13"/>
  <c r="AP1367" i="13" a="1"/>
  <c r="AP1367" i="13"/>
  <c r="AO1367" i="13" a="1"/>
  <c r="AO1367" i="13"/>
  <c r="AN1367" i="13" a="1"/>
  <c r="AN1367" i="13"/>
  <c r="AM1367" i="13" a="1"/>
  <c r="AM1367" i="13"/>
  <c r="AS1366" i="13" a="1"/>
  <c r="AS1366" i="13"/>
  <c r="AQ1366" i="13" a="1"/>
  <c r="AQ1366" i="13"/>
  <c r="AP1366" i="13" a="1"/>
  <c r="AP1366" i="13"/>
  <c r="AO1366" i="13" a="1"/>
  <c r="AO1366" i="13"/>
  <c r="AN1366" i="13" a="1"/>
  <c r="AN1366" i="13"/>
  <c r="AM1366" i="13" a="1"/>
  <c r="AM1366" i="13"/>
  <c r="AS1365" i="13" a="1"/>
  <c r="AS1365" i="13"/>
  <c r="AQ1365" i="13" a="1"/>
  <c r="AQ1365" i="13"/>
  <c r="AP1365" i="13" a="1"/>
  <c r="AP1365" i="13"/>
  <c r="AO1365" i="13" a="1"/>
  <c r="AO1365" i="13"/>
  <c r="AN1365" i="13" a="1"/>
  <c r="AN1365" i="13"/>
  <c r="AM1365" i="13" a="1"/>
  <c r="AM1365" i="13"/>
  <c r="AS1364" i="13" a="1"/>
  <c r="AS1364" i="13"/>
  <c r="AQ1364" i="13" a="1"/>
  <c r="AQ1364" i="13"/>
  <c r="AP1364" i="13" a="1"/>
  <c r="AP1364" i="13"/>
  <c r="AO1364" i="13" a="1"/>
  <c r="AO1364" i="13"/>
  <c r="AN1364" i="13" a="1"/>
  <c r="AN1364" i="13"/>
  <c r="AM1364" i="13" a="1"/>
  <c r="AM1364" i="13"/>
  <c r="AS1363" i="13" a="1"/>
  <c r="AS1363" i="13"/>
  <c r="AQ1363" i="13" a="1"/>
  <c r="AQ1363" i="13"/>
  <c r="AP1363" i="13" a="1"/>
  <c r="AP1363" i="13"/>
  <c r="AO1363" i="13" a="1"/>
  <c r="AO1363" i="13"/>
  <c r="AN1363" i="13" a="1"/>
  <c r="AN1363" i="13"/>
  <c r="AM1363" i="13" a="1"/>
  <c r="AM1363" i="13"/>
  <c r="AS1362" i="13" a="1"/>
  <c r="AS1362" i="13"/>
  <c r="AQ1362" i="13" a="1"/>
  <c r="AQ1362" i="13"/>
  <c r="AP1362" i="13" a="1"/>
  <c r="AP1362" i="13"/>
  <c r="AO1362" i="13" a="1"/>
  <c r="AO1362" i="13"/>
  <c r="AN1362" i="13" a="1"/>
  <c r="AN1362" i="13"/>
  <c r="AM1362" i="13" a="1"/>
  <c r="AM1362" i="13"/>
  <c r="AS1361" i="13" a="1"/>
  <c r="AS1361" i="13"/>
  <c r="AQ1361" i="13" a="1"/>
  <c r="AQ1361" i="13"/>
  <c r="AP1361" i="13" a="1"/>
  <c r="AP1361" i="13"/>
  <c r="AO1361" i="13" a="1"/>
  <c r="AO1361" i="13"/>
  <c r="AN1361" i="13" a="1"/>
  <c r="AN1361" i="13"/>
  <c r="AM1361" i="13" a="1"/>
  <c r="AM1361" i="13"/>
  <c r="AS1360" i="13" a="1"/>
  <c r="AS1360" i="13"/>
  <c r="AQ1360" i="13" a="1"/>
  <c r="AQ1360" i="13"/>
  <c r="AP1360" i="13" a="1"/>
  <c r="AP1360" i="13"/>
  <c r="AO1360" i="13" a="1"/>
  <c r="AO1360" i="13"/>
  <c r="AN1360" i="13" a="1"/>
  <c r="AN1360" i="13"/>
  <c r="AM1360" i="13" a="1"/>
  <c r="AM1360" i="13"/>
  <c r="AS1359" i="13" a="1"/>
  <c r="AS1359" i="13"/>
  <c r="AQ1359" i="13" a="1"/>
  <c r="AQ1359" i="13"/>
  <c r="AP1359" i="13" a="1"/>
  <c r="AP1359" i="13"/>
  <c r="AO1359" i="13" a="1"/>
  <c r="AO1359" i="13"/>
  <c r="AN1359" i="13" a="1"/>
  <c r="AN1359" i="13"/>
  <c r="AM1359" i="13" a="1"/>
  <c r="AM1359" i="13"/>
  <c r="AS1358" i="13" a="1"/>
  <c r="AS1358" i="13"/>
  <c r="AQ1358" i="13" a="1"/>
  <c r="AQ1358" i="13"/>
  <c r="AP1358" i="13" a="1"/>
  <c r="AP1358" i="13"/>
  <c r="AO1358" i="13" a="1"/>
  <c r="AO1358" i="13"/>
  <c r="AN1358" i="13" a="1"/>
  <c r="AN1358" i="13"/>
  <c r="AM1358" i="13" a="1"/>
  <c r="AM1358" i="13"/>
  <c r="AS1357" i="13" a="1"/>
  <c r="AS1357" i="13"/>
  <c r="AQ1357" i="13" a="1"/>
  <c r="AQ1357" i="13"/>
  <c r="AP1357" i="13" a="1"/>
  <c r="AP1357" i="13"/>
  <c r="AO1357" i="13" a="1"/>
  <c r="AO1357" i="13"/>
  <c r="AN1357" i="13" a="1"/>
  <c r="AN1357" i="13"/>
  <c r="AM1357" i="13" a="1"/>
  <c r="AM1357" i="13"/>
  <c r="AS1356" i="13" a="1"/>
  <c r="AS1356" i="13"/>
  <c r="AQ1356" i="13" a="1"/>
  <c r="AQ1356" i="13"/>
  <c r="AP1356" i="13" a="1"/>
  <c r="AP1356" i="13"/>
  <c r="AO1356" i="13" a="1"/>
  <c r="AO1356" i="13"/>
  <c r="AN1356" i="13" a="1"/>
  <c r="AN1356" i="13"/>
  <c r="AM1356" i="13" a="1"/>
  <c r="AM1356" i="13"/>
  <c r="AS1355" i="13" a="1"/>
  <c r="AS1355" i="13"/>
  <c r="AQ1355" i="13" a="1"/>
  <c r="AQ1355" i="13"/>
  <c r="AP1355" i="13" a="1"/>
  <c r="AP1355" i="13"/>
  <c r="AO1355" i="13" a="1"/>
  <c r="AO1355" i="13"/>
  <c r="AN1355" i="13" a="1"/>
  <c r="AN1355" i="13"/>
  <c r="AM1355" i="13" a="1"/>
  <c r="AM1355" i="13"/>
  <c r="AS1354" i="13" a="1"/>
  <c r="AS1354" i="13"/>
  <c r="AQ1354" i="13" a="1"/>
  <c r="AQ1354" i="13"/>
  <c r="AP1354" i="13" a="1"/>
  <c r="AP1354" i="13"/>
  <c r="AO1354" i="13" a="1"/>
  <c r="AO1354" i="13"/>
  <c r="AN1354" i="13" a="1"/>
  <c r="AN1354" i="13"/>
  <c r="AM1354" i="13" a="1"/>
  <c r="AM1354" i="13"/>
  <c r="AS1353" i="13" a="1"/>
  <c r="AS1353" i="13"/>
  <c r="AQ1353" i="13" a="1"/>
  <c r="AQ1353" i="13"/>
  <c r="AP1353" i="13" a="1"/>
  <c r="AP1353" i="13"/>
  <c r="AO1353" i="13" a="1"/>
  <c r="AO1353" i="13"/>
  <c r="AN1353" i="13" a="1"/>
  <c r="AN1353" i="13"/>
  <c r="AM1353" i="13" a="1"/>
  <c r="AM1353" i="13"/>
  <c r="AS1352" i="13" a="1"/>
  <c r="AS1352" i="13"/>
  <c r="AQ1352" i="13" a="1"/>
  <c r="AQ1352" i="13"/>
  <c r="AP1352" i="13" a="1"/>
  <c r="AP1352" i="13"/>
  <c r="AO1352" i="13" a="1"/>
  <c r="AO1352" i="13"/>
  <c r="AN1352" i="13" a="1"/>
  <c r="AN1352" i="13"/>
  <c r="AM1352" i="13" a="1"/>
  <c r="AM1352" i="13"/>
  <c r="AS1351" i="13" a="1"/>
  <c r="AS1351" i="13"/>
  <c r="AQ1351" i="13" a="1"/>
  <c r="AQ1351" i="13"/>
  <c r="AP1351" i="13" a="1"/>
  <c r="AP1351" i="13"/>
  <c r="AO1351" i="13" a="1"/>
  <c r="AO1351" i="13"/>
  <c r="AN1351" i="13" a="1"/>
  <c r="AN1351" i="13"/>
  <c r="AM1351" i="13" a="1"/>
  <c r="AM1351" i="13"/>
  <c r="AS1350" i="13" a="1"/>
  <c r="AS1350" i="13"/>
  <c r="AQ1350" i="13" a="1"/>
  <c r="AQ1350" i="13"/>
  <c r="AP1350" i="13" a="1"/>
  <c r="AP1350" i="13"/>
  <c r="AO1350" i="13" a="1"/>
  <c r="AO1350" i="13"/>
  <c r="AN1350" i="13" a="1"/>
  <c r="AN1350" i="13"/>
  <c r="AM1350" i="13" a="1"/>
  <c r="AM1350" i="13"/>
  <c r="AS1349" i="13" a="1"/>
  <c r="AS1349" i="13"/>
  <c r="AQ1349" i="13" a="1"/>
  <c r="AQ1349" i="13"/>
  <c r="AP1349" i="13" a="1"/>
  <c r="AP1349" i="13"/>
  <c r="AO1349" i="13" a="1"/>
  <c r="AO1349" i="13"/>
  <c r="AN1349" i="13" a="1"/>
  <c r="AN1349" i="13"/>
  <c r="AM1349" i="13" a="1"/>
  <c r="AM1349" i="13"/>
  <c r="AS1348" i="13" a="1"/>
  <c r="AS1348" i="13"/>
  <c r="AQ1348" i="13" a="1"/>
  <c r="AQ1348" i="13"/>
  <c r="AP1348" i="13" a="1"/>
  <c r="AP1348" i="13"/>
  <c r="AO1348" i="13" a="1"/>
  <c r="AO1348" i="13"/>
  <c r="AN1348" i="13" a="1"/>
  <c r="AN1348" i="13"/>
  <c r="AM1348" i="13" a="1"/>
  <c r="AM1348" i="13"/>
  <c r="AS1347" i="13" a="1"/>
  <c r="AS1347" i="13"/>
  <c r="AQ1347" i="13" a="1"/>
  <c r="AQ1347" i="13"/>
  <c r="AP1347" i="13" a="1"/>
  <c r="AP1347" i="13"/>
  <c r="AO1347" i="13" a="1"/>
  <c r="AO1347" i="13"/>
  <c r="AN1347" i="13" a="1"/>
  <c r="AN1347" i="13"/>
  <c r="AM1347" i="13" a="1"/>
  <c r="AM1347" i="13"/>
  <c r="AS1346" i="13" a="1"/>
  <c r="AS1346" i="13"/>
  <c r="AQ1346" i="13" a="1"/>
  <c r="AQ1346" i="13"/>
  <c r="AP1346" i="13" a="1"/>
  <c r="AP1346" i="13"/>
  <c r="AO1346" i="13" a="1"/>
  <c r="AO1346" i="13"/>
  <c r="AN1346" i="13" a="1"/>
  <c r="AN1346" i="13"/>
  <c r="AM1346" i="13" a="1"/>
  <c r="AM1346" i="13"/>
  <c r="AS1345" i="13" a="1"/>
  <c r="AS1345" i="13"/>
  <c r="AQ1345" i="13" a="1"/>
  <c r="AQ1345" i="13"/>
  <c r="AP1345" i="13" a="1"/>
  <c r="AP1345" i="13"/>
  <c r="AO1345" i="13" a="1"/>
  <c r="AO1345" i="13"/>
  <c r="AN1345" i="13" a="1"/>
  <c r="AN1345" i="13"/>
  <c r="AM1345" i="13" a="1"/>
  <c r="AM1345" i="13"/>
  <c r="AS1344" i="13" a="1"/>
  <c r="AS1344" i="13"/>
  <c r="AQ1344" i="13" a="1"/>
  <c r="AQ1344" i="13"/>
  <c r="AP1344" i="13" a="1"/>
  <c r="AP1344" i="13"/>
  <c r="AO1344" i="13" a="1"/>
  <c r="AO1344" i="13"/>
  <c r="AN1344" i="13" a="1"/>
  <c r="AN1344" i="13"/>
  <c r="AM1344" i="13" a="1"/>
  <c r="AM1344" i="13"/>
  <c r="AS1343" i="13" a="1"/>
  <c r="AS1343" i="13"/>
  <c r="AQ1343" i="13" a="1"/>
  <c r="AQ1343" i="13"/>
  <c r="AP1343" i="13" a="1"/>
  <c r="AP1343" i="13"/>
  <c r="AO1343" i="13" a="1"/>
  <c r="AO1343" i="13"/>
  <c r="AN1343" i="13" a="1"/>
  <c r="AN1343" i="13"/>
  <c r="AM1343" i="13" a="1"/>
  <c r="AM1343" i="13"/>
  <c r="AS1342" i="13" a="1"/>
  <c r="AS1342" i="13"/>
  <c r="AQ1342" i="13" a="1"/>
  <c r="AQ1342" i="13"/>
  <c r="AP1342" i="13" a="1"/>
  <c r="AP1342" i="13"/>
  <c r="AO1342" i="13" a="1"/>
  <c r="AO1342" i="13"/>
  <c r="AN1342" i="13" a="1"/>
  <c r="AN1342" i="13"/>
  <c r="AM1342" i="13" a="1"/>
  <c r="AM1342" i="13"/>
  <c r="AS1341" i="13" a="1"/>
  <c r="AS1341" i="13"/>
  <c r="AQ1341" i="13" a="1"/>
  <c r="AQ1341" i="13"/>
  <c r="AP1341" i="13" a="1"/>
  <c r="AP1341" i="13"/>
  <c r="AO1341" i="13" a="1"/>
  <c r="AO1341" i="13"/>
  <c r="AN1341" i="13" a="1"/>
  <c r="AN1341" i="13"/>
  <c r="AM1341" i="13" a="1"/>
  <c r="AM1341" i="13"/>
  <c r="AS1340" i="13" a="1"/>
  <c r="AS1340" i="13"/>
  <c r="AQ1340" i="13" a="1"/>
  <c r="AQ1340" i="13"/>
  <c r="AP1340" i="13" a="1"/>
  <c r="AP1340" i="13"/>
  <c r="AO1340" i="13" a="1"/>
  <c r="AO1340" i="13"/>
  <c r="AN1340" i="13" a="1"/>
  <c r="AN1340" i="13"/>
  <c r="AM1340" i="13" a="1"/>
  <c r="AM1340" i="13"/>
  <c r="AS1339" i="13" a="1"/>
  <c r="AS1339" i="13"/>
  <c r="AQ1339" i="13" a="1"/>
  <c r="AQ1339" i="13"/>
  <c r="AP1339" i="13" a="1"/>
  <c r="AP1339" i="13"/>
  <c r="AO1339" i="13" a="1"/>
  <c r="AO1339" i="13"/>
  <c r="AN1339" i="13" a="1"/>
  <c r="AN1339" i="13"/>
  <c r="AM1339" i="13" a="1"/>
  <c r="AM1339" i="13"/>
  <c r="AS1338" i="13" a="1"/>
  <c r="AS1338" i="13"/>
  <c r="AQ1338" i="13" a="1"/>
  <c r="AQ1338" i="13"/>
  <c r="AP1338" i="13" a="1"/>
  <c r="AP1338" i="13"/>
  <c r="AO1338" i="13" a="1"/>
  <c r="AO1338" i="13"/>
  <c r="AN1338" i="13" a="1"/>
  <c r="AN1338" i="13"/>
  <c r="AM1338" i="13" a="1"/>
  <c r="AM1338" i="13"/>
  <c r="AS1337" i="13" a="1"/>
  <c r="AS1337" i="13"/>
  <c r="AQ1337" i="13" a="1"/>
  <c r="AQ1337" i="13"/>
  <c r="AP1337" i="13" a="1"/>
  <c r="AP1337" i="13"/>
  <c r="AO1337" i="13" a="1"/>
  <c r="AO1337" i="13"/>
  <c r="AN1337" i="13" a="1"/>
  <c r="AN1337" i="13"/>
  <c r="AM1337" i="13" a="1"/>
  <c r="AM1337" i="13"/>
  <c r="AS1336" i="13" a="1"/>
  <c r="AS1336" i="13"/>
  <c r="AQ1336" i="13" a="1"/>
  <c r="AQ1336" i="13"/>
  <c r="AP1336" i="13" a="1"/>
  <c r="AP1336" i="13"/>
  <c r="AO1336" i="13" a="1"/>
  <c r="AO1336" i="13"/>
  <c r="AN1336" i="13" a="1"/>
  <c r="AN1336" i="13"/>
  <c r="AM1336" i="13" a="1"/>
  <c r="AM1336" i="13"/>
  <c r="AS1335" i="13" a="1"/>
  <c r="AS1335" i="13"/>
  <c r="AQ1335" i="13" a="1"/>
  <c r="AQ1335" i="13"/>
  <c r="AP1335" i="13" a="1"/>
  <c r="AP1335" i="13"/>
  <c r="AO1335" i="13" a="1"/>
  <c r="AO1335" i="13"/>
  <c r="AN1335" i="13" a="1"/>
  <c r="AN1335" i="13"/>
  <c r="AM1335" i="13" a="1"/>
  <c r="AM1335" i="13"/>
  <c r="AS1334" i="13" a="1"/>
  <c r="AS1334" i="13"/>
  <c r="AQ1334" i="13" a="1"/>
  <c r="AQ1334" i="13"/>
  <c r="AP1334" i="13" a="1"/>
  <c r="AP1334" i="13"/>
  <c r="AO1334" i="13" a="1"/>
  <c r="AO1334" i="13"/>
  <c r="AN1334" i="13" a="1"/>
  <c r="AN1334" i="13"/>
  <c r="AM1334" i="13" a="1"/>
  <c r="AM1334" i="13"/>
  <c r="AS1333" i="13" a="1"/>
  <c r="AS1333" i="13"/>
  <c r="AQ1333" i="13" a="1"/>
  <c r="AQ1333" i="13"/>
  <c r="AP1333" i="13" a="1"/>
  <c r="AP1333" i="13"/>
  <c r="AO1333" i="13" a="1"/>
  <c r="AO1333" i="13"/>
  <c r="AN1333" i="13" a="1"/>
  <c r="AN1333" i="13"/>
  <c r="AM1333" i="13" a="1"/>
  <c r="AM1333" i="13"/>
  <c r="AS1332" i="13" a="1"/>
  <c r="AS1332" i="13"/>
  <c r="AQ1332" i="13" a="1"/>
  <c r="AQ1332" i="13"/>
  <c r="AP1332" i="13" a="1"/>
  <c r="AP1332" i="13"/>
  <c r="AO1332" i="13" a="1"/>
  <c r="AO1332" i="13"/>
  <c r="AN1332" i="13" a="1"/>
  <c r="AN1332" i="13"/>
  <c r="AM1332" i="13" a="1"/>
  <c r="AM1332" i="13"/>
  <c r="AS1331" i="13" a="1"/>
  <c r="AS1331" i="13"/>
  <c r="AQ1331" i="13" a="1"/>
  <c r="AQ1331" i="13"/>
  <c r="AP1331" i="13" a="1"/>
  <c r="AP1331" i="13"/>
  <c r="AO1331" i="13" a="1"/>
  <c r="AO1331" i="13"/>
  <c r="AN1331" i="13" a="1"/>
  <c r="AN1331" i="13"/>
  <c r="AM1331" i="13" a="1"/>
  <c r="AM1331" i="13"/>
  <c r="AS1330" i="13" a="1"/>
  <c r="AS1330" i="13"/>
  <c r="AQ1330" i="13" a="1"/>
  <c r="AQ1330" i="13"/>
  <c r="AP1330" i="13" a="1"/>
  <c r="AP1330" i="13"/>
  <c r="AO1330" i="13" a="1"/>
  <c r="AO1330" i="13"/>
  <c r="AN1330" i="13" a="1"/>
  <c r="AN1330" i="13"/>
  <c r="AM1330" i="13" a="1"/>
  <c r="AM1330" i="13"/>
  <c r="AS1329" i="13" a="1"/>
  <c r="AS1329" i="13"/>
  <c r="AQ1329" i="13" a="1"/>
  <c r="AQ1329" i="13"/>
  <c r="AP1329" i="13" a="1"/>
  <c r="AP1329" i="13"/>
  <c r="AO1329" i="13" a="1"/>
  <c r="AO1329" i="13"/>
  <c r="AN1329" i="13" a="1"/>
  <c r="AN1329" i="13"/>
  <c r="AM1329" i="13" a="1"/>
  <c r="AM1329" i="13"/>
  <c r="AS1328" i="13" a="1"/>
  <c r="AS1328" i="13"/>
  <c r="AQ1328" i="13" a="1"/>
  <c r="AQ1328" i="13"/>
  <c r="AP1328" i="13" a="1"/>
  <c r="AP1328" i="13"/>
  <c r="AO1328" i="13" a="1"/>
  <c r="AO1328" i="13"/>
  <c r="AN1328" i="13" a="1"/>
  <c r="AN1328" i="13"/>
  <c r="AM1328" i="13" a="1"/>
  <c r="AM1328" i="13"/>
  <c r="AS1327" i="13" a="1"/>
  <c r="AS1327" i="13"/>
  <c r="AQ1327" i="13" a="1"/>
  <c r="AQ1327" i="13"/>
  <c r="AP1327" i="13" a="1"/>
  <c r="AP1327" i="13"/>
  <c r="AO1327" i="13" a="1"/>
  <c r="AO1327" i="13"/>
  <c r="AN1327" i="13" a="1"/>
  <c r="AN1327" i="13"/>
  <c r="AM1327" i="13" a="1"/>
  <c r="AM1327" i="13"/>
  <c r="AS1326" i="13" a="1"/>
  <c r="AS1326" i="13"/>
  <c r="AQ1326" i="13" a="1"/>
  <c r="AQ1326" i="13"/>
  <c r="AP1326" i="13" a="1"/>
  <c r="AP1326" i="13"/>
  <c r="AO1326" i="13" a="1"/>
  <c r="AO1326" i="13"/>
  <c r="AN1326" i="13" a="1"/>
  <c r="AN1326" i="13"/>
  <c r="AM1326" i="13" a="1"/>
  <c r="AM1326" i="13"/>
  <c r="AS1325" i="13" a="1"/>
  <c r="AS1325" i="13"/>
  <c r="AQ1325" i="13" a="1"/>
  <c r="AQ1325" i="13"/>
  <c r="AP1325" i="13" a="1"/>
  <c r="AP1325" i="13"/>
  <c r="AO1325" i="13" a="1"/>
  <c r="AO1325" i="13"/>
  <c r="AN1325" i="13" a="1"/>
  <c r="AN1325" i="13"/>
  <c r="AM1325" i="13" a="1"/>
  <c r="AM1325" i="13"/>
  <c r="AS1324" i="13" a="1"/>
  <c r="AS1324" i="13"/>
  <c r="AQ1324" i="13" a="1"/>
  <c r="AQ1324" i="13"/>
  <c r="AP1324" i="13" a="1"/>
  <c r="AP1324" i="13"/>
  <c r="AO1324" i="13" a="1"/>
  <c r="AO1324" i="13"/>
  <c r="AN1324" i="13" a="1"/>
  <c r="AN1324" i="13"/>
  <c r="AM1324" i="13" a="1"/>
  <c r="AM1324" i="13"/>
  <c r="AS1323" i="13" a="1"/>
  <c r="AS1323" i="13"/>
  <c r="AQ1323" i="13" a="1"/>
  <c r="AQ1323" i="13"/>
  <c r="AP1323" i="13" a="1"/>
  <c r="AP1323" i="13"/>
  <c r="AO1323" i="13" a="1"/>
  <c r="AO1323" i="13"/>
  <c r="AN1323" i="13" a="1"/>
  <c r="AN1323" i="13"/>
  <c r="AM1323" i="13" a="1"/>
  <c r="AM1323" i="13"/>
  <c r="AS1322" i="13" a="1"/>
  <c r="AS1322" i="13"/>
  <c r="AQ1322" i="13" a="1"/>
  <c r="AQ1322" i="13"/>
  <c r="AP1322" i="13" a="1"/>
  <c r="AP1322" i="13"/>
  <c r="AO1322" i="13" a="1"/>
  <c r="AO1322" i="13"/>
  <c r="AN1322" i="13" a="1"/>
  <c r="AN1322" i="13"/>
  <c r="AM1322" i="13" a="1"/>
  <c r="AM1322" i="13"/>
  <c r="AS1321" i="13" a="1"/>
  <c r="AS1321" i="13"/>
  <c r="AQ1321" i="13" a="1"/>
  <c r="AQ1321" i="13"/>
  <c r="AP1321" i="13" a="1"/>
  <c r="AP1321" i="13"/>
  <c r="AO1321" i="13" a="1"/>
  <c r="AO1321" i="13"/>
  <c r="AN1321" i="13" a="1"/>
  <c r="AN1321" i="13"/>
  <c r="AM1321" i="13" a="1"/>
  <c r="AM1321" i="13"/>
  <c r="AS1320" i="13" a="1"/>
  <c r="AS1320" i="13"/>
  <c r="AQ1320" i="13" a="1"/>
  <c r="AQ1320" i="13"/>
  <c r="AP1320" i="13" a="1"/>
  <c r="AP1320" i="13"/>
  <c r="AO1320" i="13" a="1"/>
  <c r="AO1320" i="13"/>
  <c r="AN1320" i="13" a="1"/>
  <c r="AN1320" i="13"/>
  <c r="AM1320" i="13" a="1"/>
  <c r="AM1320" i="13"/>
  <c r="AS1319" i="13" a="1"/>
  <c r="AS1319" i="13"/>
  <c r="AQ1319" i="13" a="1"/>
  <c r="AQ1319" i="13"/>
  <c r="AP1319" i="13" a="1"/>
  <c r="AP1319" i="13"/>
  <c r="AO1319" i="13" a="1"/>
  <c r="AO1319" i="13"/>
  <c r="AN1319" i="13" a="1"/>
  <c r="AN1319" i="13"/>
  <c r="AM1319" i="13" a="1"/>
  <c r="AM1319" i="13"/>
  <c r="AS1318" i="13" a="1"/>
  <c r="AS1318" i="13"/>
  <c r="AQ1318" i="13" a="1"/>
  <c r="AQ1318" i="13"/>
  <c r="AP1318" i="13" a="1"/>
  <c r="AP1318" i="13"/>
  <c r="AO1318" i="13" a="1"/>
  <c r="AO1318" i="13"/>
  <c r="AN1318" i="13" a="1"/>
  <c r="AN1318" i="13"/>
  <c r="AM1318" i="13" a="1"/>
  <c r="AM1318" i="13"/>
  <c r="AS1317" i="13" a="1"/>
  <c r="AS1317" i="13"/>
  <c r="AQ1317" i="13" a="1"/>
  <c r="AQ1317" i="13"/>
  <c r="AP1317" i="13" a="1"/>
  <c r="AP1317" i="13"/>
  <c r="AO1317" i="13" a="1"/>
  <c r="AO1317" i="13"/>
  <c r="AN1317" i="13" a="1"/>
  <c r="AN1317" i="13"/>
  <c r="AM1317" i="13" a="1"/>
  <c r="AM1317" i="13"/>
  <c r="AS1316" i="13" a="1"/>
  <c r="AS1316" i="13"/>
  <c r="AQ1316" i="13" a="1"/>
  <c r="AQ1316" i="13"/>
  <c r="AP1316" i="13" a="1"/>
  <c r="AP1316" i="13"/>
  <c r="AO1316" i="13" a="1"/>
  <c r="AO1316" i="13"/>
  <c r="AN1316" i="13" a="1"/>
  <c r="AN1316" i="13"/>
  <c r="AM1316" i="13" a="1"/>
  <c r="AM1316" i="13"/>
  <c r="AS1315" i="13" a="1"/>
  <c r="AS1315" i="13"/>
  <c r="AQ1315" i="13" a="1"/>
  <c r="AQ1315" i="13"/>
  <c r="AP1315" i="13" a="1"/>
  <c r="AP1315" i="13"/>
  <c r="AO1315" i="13" a="1"/>
  <c r="AO1315" i="13"/>
  <c r="AN1315" i="13" a="1"/>
  <c r="AN1315" i="13"/>
  <c r="AM1315" i="13" a="1"/>
  <c r="AM1315" i="13"/>
  <c r="AS1314" i="13" a="1"/>
  <c r="AS1314" i="13"/>
  <c r="AQ1314" i="13" a="1"/>
  <c r="AQ1314" i="13"/>
  <c r="AP1314" i="13" a="1"/>
  <c r="AP1314" i="13"/>
  <c r="AO1314" i="13" a="1"/>
  <c r="AO1314" i="13"/>
  <c r="AN1314" i="13" a="1"/>
  <c r="AN1314" i="13"/>
  <c r="AM1314" i="13" a="1"/>
  <c r="AM1314" i="13"/>
  <c r="AS1313" i="13" a="1"/>
  <c r="AS1313" i="13"/>
  <c r="AQ1313" i="13" a="1"/>
  <c r="AQ1313" i="13"/>
  <c r="AP1313" i="13" a="1"/>
  <c r="AP1313" i="13"/>
  <c r="AO1313" i="13" a="1"/>
  <c r="AO1313" i="13"/>
  <c r="AN1313" i="13" a="1"/>
  <c r="AN1313" i="13"/>
  <c r="AM1313" i="13" a="1"/>
  <c r="AM1313" i="13"/>
  <c r="AS1312" i="13" a="1"/>
  <c r="AS1312" i="13"/>
  <c r="AQ1312" i="13" a="1"/>
  <c r="AQ1312" i="13"/>
  <c r="AP1312" i="13" a="1"/>
  <c r="AP1312" i="13"/>
  <c r="AO1312" i="13" a="1"/>
  <c r="AO1312" i="13"/>
  <c r="AN1312" i="13" a="1"/>
  <c r="AN1312" i="13"/>
  <c r="AM1312" i="13" a="1"/>
  <c r="AM1312" i="13"/>
  <c r="AS1311" i="13" a="1"/>
  <c r="AS1311" i="13"/>
  <c r="AQ1311" i="13" a="1"/>
  <c r="AQ1311" i="13"/>
  <c r="AP1311" i="13" a="1"/>
  <c r="AP1311" i="13"/>
  <c r="AO1311" i="13" a="1"/>
  <c r="AO1311" i="13"/>
  <c r="AN1311" i="13" a="1"/>
  <c r="AN1311" i="13"/>
  <c r="AM1311" i="13" a="1"/>
  <c r="AM1311" i="13"/>
  <c r="AS1310" i="13" a="1"/>
  <c r="AS1310" i="13"/>
  <c r="AQ1310" i="13" a="1"/>
  <c r="AQ1310" i="13"/>
  <c r="AP1310" i="13" a="1"/>
  <c r="AP1310" i="13"/>
  <c r="AO1310" i="13" a="1"/>
  <c r="AO1310" i="13"/>
  <c r="AN1310" i="13" a="1"/>
  <c r="AN1310" i="13"/>
  <c r="AM1310" i="13" a="1"/>
  <c r="AM1310" i="13"/>
  <c r="AS1309" i="13" a="1"/>
  <c r="AS1309" i="13"/>
  <c r="AQ1309" i="13" a="1"/>
  <c r="AQ1309" i="13"/>
  <c r="AP1309" i="13" a="1"/>
  <c r="AP1309" i="13"/>
  <c r="AO1309" i="13" a="1"/>
  <c r="AO1309" i="13"/>
  <c r="AN1309" i="13" a="1"/>
  <c r="AN1309" i="13"/>
  <c r="AM1309" i="13" a="1"/>
  <c r="AM1309" i="13"/>
  <c r="AS1308" i="13" a="1"/>
  <c r="AS1308" i="13"/>
  <c r="AQ1308" i="13" a="1"/>
  <c r="AQ1308" i="13"/>
  <c r="AP1308" i="13" a="1"/>
  <c r="AP1308" i="13"/>
  <c r="AO1308" i="13" a="1"/>
  <c r="AO1308" i="13"/>
  <c r="AN1308" i="13" a="1"/>
  <c r="AN1308" i="13"/>
  <c r="AM1308" i="13" a="1"/>
  <c r="AM1308" i="13"/>
  <c r="AS1307" i="13" a="1"/>
  <c r="AS1307" i="13"/>
  <c r="AQ1307" i="13" a="1"/>
  <c r="AQ1307" i="13"/>
  <c r="AP1307" i="13" a="1"/>
  <c r="AP1307" i="13"/>
  <c r="AO1307" i="13" a="1"/>
  <c r="AO1307" i="13"/>
  <c r="AN1307" i="13" a="1"/>
  <c r="AN1307" i="13"/>
  <c r="AM1307" i="13" a="1"/>
  <c r="AM1307" i="13"/>
  <c r="AS1306" i="13" a="1"/>
  <c r="AS1306" i="13"/>
  <c r="AQ1306" i="13" a="1"/>
  <c r="AQ1306" i="13"/>
  <c r="AP1306" i="13" a="1"/>
  <c r="AP1306" i="13"/>
  <c r="AO1306" i="13" a="1"/>
  <c r="AO1306" i="13"/>
  <c r="AN1306" i="13" a="1"/>
  <c r="AN1306" i="13"/>
  <c r="AM1306" i="13" a="1"/>
  <c r="AM1306" i="13"/>
  <c r="AS1305" i="13" a="1"/>
  <c r="AS1305" i="13"/>
  <c r="AQ1305" i="13" a="1"/>
  <c r="AQ1305" i="13"/>
  <c r="AP1305" i="13" a="1"/>
  <c r="AP1305" i="13"/>
  <c r="AO1305" i="13" a="1"/>
  <c r="AO1305" i="13"/>
  <c r="AN1305" i="13" a="1"/>
  <c r="AN1305" i="13"/>
  <c r="AM1305" i="13" a="1"/>
  <c r="AM1305" i="13"/>
  <c r="AS1304" i="13" a="1"/>
  <c r="AS1304" i="13"/>
  <c r="AQ1304" i="13" a="1"/>
  <c r="AQ1304" i="13"/>
  <c r="AP1304" i="13" a="1"/>
  <c r="AP1304" i="13"/>
  <c r="AO1304" i="13" a="1"/>
  <c r="AO1304" i="13"/>
  <c r="AN1304" i="13" a="1"/>
  <c r="AN1304" i="13"/>
  <c r="AM1304" i="13" a="1"/>
  <c r="AM1304" i="13"/>
  <c r="AS1303" i="13" a="1"/>
  <c r="AS1303" i="13"/>
  <c r="AQ1303" i="13" a="1"/>
  <c r="AQ1303" i="13"/>
  <c r="AP1303" i="13" a="1"/>
  <c r="AP1303" i="13"/>
  <c r="AO1303" i="13" a="1"/>
  <c r="AO1303" i="13"/>
  <c r="AN1303" i="13" a="1"/>
  <c r="AN1303" i="13"/>
  <c r="AM1303" i="13" a="1"/>
  <c r="AM1303" i="13"/>
  <c r="AS1302" i="13" a="1"/>
  <c r="AS1302" i="13"/>
  <c r="AQ1302" i="13" a="1"/>
  <c r="AQ1302" i="13"/>
  <c r="AP1302" i="13" a="1"/>
  <c r="AP1302" i="13"/>
  <c r="AO1302" i="13" a="1"/>
  <c r="AO1302" i="13"/>
  <c r="AN1302" i="13" a="1"/>
  <c r="AN1302" i="13"/>
  <c r="AM1302" i="13" a="1"/>
  <c r="AM1302" i="13"/>
  <c r="AS1301" i="13" a="1"/>
  <c r="AS1301" i="13"/>
  <c r="AQ1301" i="13" a="1"/>
  <c r="AQ1301" i="13"/>
  <c r="AP1301" i="13" a="1"/>
  <c r="AP1301" i="13"/>
  <c r="AO1301" i="13" a="1"/>
  <c r="AO1301" i="13"/>
  <c r="AN1301" i="13" a="1"/>
  <c r="AN1301" i="13"/>
  <c r="AM1301" i="13" a="1"/>
  <c r="AM1301" i="13"/>
  <c r="AS1300" i="13" a="1"/>
  <c r="AS1300" i="13"/>
  <c r="AQ1300" i="13" a="1"/>
  <c r="AQ1300" i="13"/>
  <c r="AP1300" i="13" a="1"/>
  <c r="AP1300" i="13"/>
  <c r="AO1300" i="13" a="1"/>
  <c r="AO1300" i="13"/>
  <c r="AN1300" i="13" a="1"/>
  <c r="AN1300" i="13"/>
  <c r="AM1300" i="13" a="1"/>
  <c r="AM1300" i="13"/>
  <c r="AS1299" i="13" a="1"/>
  <c r="AS1299" i="13"/>
  <c r="AQ1299" i="13" a="1"/>
  <c r="AQ1299" i="13"/>
  <c r="AP1299" i="13" a="1"/>
  <c r="AP1299" i="13"/>
  <c r="AO1299" i="13" a="1"/>
  <c r="AO1299" i="13"/>
  <c r="AN1299" i="13" a="1"/>
  <c r="AN1299" i="13"/>
  <c r="AM1299" i="13" a="1"/>
  <c r="AM1299" i="13"/>
  <c r="AS1298" i="13" a="1"/>
  <c r="AS1298" i="13"/>
  <c r="AQ1298" i="13" a="1"/>
  <c r="AQ1298" i="13"/>
  <c r="AP1298" i="13" a="1"/>
  <c r="AP1298" i="13"/>
  <c r="AO1298" i="13" a="1"/>
  <c r="AO1298" i="13"/>
  <c r="AN1298" i="13" a="1"/>
  <c r="AN1298" i="13"/>
  <c r="AM1298" i="13" a="1"/>
  <c r="AM1298" i="13"/>
  <c r="AS1297" i="13" a="1"/>
  <c r="AS1297" i="13"/>
  <c r="AQ1297" i="13" a="1"/>
  <c r="AQ1297" i="13"/>
  <c r="AP1297" i="13" a="1"/>
  <c r="AP1297" i="13"/>
  <c r="AO1297" i="13" a="1"/>
  <c r="AO1297" i="13"/>
  <c r="AN1297" i="13" a="1"/>
  <c r="AN1297" i="13"/>
  <c r="AM1297" i="13" a="1"/>
  <c r="AM1297" i="13"/>
  <c r="AS1296" i="13" a="1"/>
  <c r="AS1296" i="13"/>
  <c r="AQ1296" i="13" a="1"/>
  <c r="AQ1296" i="13"/>
  <c r="AP1296" i="13" a="1"/>
  <c r="AP1296" i="13"/>
  <c r="AO1296" i="13" a="1"/>
  <c r="AO1296" i="13"/>
  <c r="AN1296" i="13" a="1"/>
  <c r="AN1296" i="13"/>
  <c r="AM1296" i="13" a="1"/>
  <c r="AM1296" i="13"/>
  <c r="AC1297" i="13" a="1"/>
  <c r="AC1297" i="13"/>
  <c r="AD1297" i="13" a="1"/>
  <c r="AD1297" i="13"/>
  <c r="AE1297" i="13" a="1"/>
  <c r="AE1297" i="13"/>
  <c r="AG1297" i="13" a="1"/>
  <c r="AG1297" i="13"/>
  <c r="AC1298" i="13" a="1"/>
  <c r="AC1298" i="13"/>
  <c r="AD1298" i="13" a="1"/>
  <c r="AD1298" i="13"/>
  <c r="AE1298" i="13" a="1"/>
  <c r="AE1298" i="13"/>
  <c r="AG1298" i="13" a="1"/>
  <c r="AG1298" i="13"/>
  <c r="AC1299" i="13" a="1"/>
  <c r="AC1299" i="13"/>
  <c r="AD1299" i="13" a="1"/>
  <c r="AD1299" i="13"/>
  <c r="AE1299" i="13" a="1"/>
  <c r="AE1299" i="13"/>
  <c r="AG1299" i="13" a="1"/>
  <c r="AG1299" i="13"/>
  <c r="AC1300" i="13" a="1"/>
  <c r="AC1300" i="13"/>
  <c r="AD1300" i="13" a="1"/>
  <c r="AD1300" i="13"/>
  <c r="AE1300" i="13" a="1"/>
  <c r="AE1300" i="13"/>
  <c r="AG1300" i="13" a="1"/>
  <c r="AG1300" i="13"/>
  <c r="AC1301" i="13" a="1"/>
  <c r="AC1301" i="13"/>
  <c r="AD1301" i="13" a="1"/>
  <c r="AD1301" i="13"/>
  <c r="AE1301" i="13" a="1"/>
  <c r="AE1301" i="13"/>
  <c r="AG1301" i="13" a="1"/>
  <c r="AG1301" i="13"/>
  <c r="AC1302" i="13" a="1"/>
  <c r="AC1302" i="13"/>
  <c r="AD1302" i="13" a="1"/>
  <c r="AD1302" i="13"/>
  <c r="AE1302" i="13" a="1"/>
  <c r="AE1302" i="13"/>
  <c r="AG1302" i="13" a="1"/>
  <c r="AG1302" i="13"/>
  <c r="AC1303" i="13" a="1"/>
  <c r="AC1303" i="13"/>
  <c r="AD1303" i="13" a="1"/>
  <c r="AD1303" i="13"/>
  <c r="AE1303" i="13" a="1"/>
  <c r="AE1303" i="13"/>
  <c r="AG1303" i="13" a="1"/>
  <c r="AG1303" i="13"/>
  <c r="AC1304" i="13" a="1"/>
  <c r="AC1304" i="13"/>
  <c r="AD1304" i="13" a="1"/>
  <c r="AD1304" i="13"/>
  <c r="AE1304" i="13" a="1"/>
  <c r="AE1304" i="13"/>
  <c r="AG1304" i="13" a="1"/>
  <c r="AG1304" i="13"/>
  <c r="AC1305" i="13" a="1"/>
  <c r="AC1305" i="13"/>
  <c r="AD1305" i="13" a="1"/>
  <c r="AD1305" i="13"/>
  <c r="AE1305" i="13" a="1"/>
  <c r="AE1305" i="13"/>
  <c r="AG1305" i="13" a="1"/>
  <c r="AG1305" i="13"/>
  <c r="AC1306" i="13" a="1"/>
  <c r="AC1306" i="13"/>
  <c r="AD1306" i="13" a="1"/>
  <c r="AD1306" i="13"/>
  <c r="AE1306" i="13" a="1"/>
  <c r="AE1306" i="13"/>
  <c r="AG1306" i="13" a="1"/>
  <c r="AG1306" i="13"/>
  <c r="AC1307" i="13" a="1"/>
  <c r="AC1307" i="13"/>
  <c r="AD1307" i="13" a="1"/>
  <c r="AD1307" i="13"/>
  <c r="AE1307" i="13" a="1"/>
  <c r="AE1307" i="13"/>
  <c r="AG1307" i="13" a="1"/>
  <c r="AG1307" i="13"/>
  <c r="AC1308" i="13" a="1"/>
  <c r="AC1308" i="13"/>
  <c r="AD1308" i="13" a="1"/>
  <c r="AD1308" i="13"/>
  <c r="AE1308" i="13" a="1"/>
  <c r="AE1308" i="13"/>
  <c r="AG1308" i="13" a="1"/>
  <c r="AG1308" i="13"/>
  <c r="AC1309" i="13" a="1"/>
  <c r="AC1309" i="13"/>
  <c r="AD1309" i="13" a="1"/>
  <c r="AD1309" i="13"/>
  <c r="AE1309" i="13" a="1"/>
  <c r="AE1309" i="13"/>
  <c r="AG1309" i="13" a="1"/>
  <c r="AG1309" i="13"/>
  <c r="AC1310" i="13" a="1"/>
  <c r="AC1310" i="13"/>
  <c r="AD1310" i="13" a="1"/>
  <c r="AD1310" i="13"/>
  <c r="AE1310" i="13" a="1"/>
  <c r="AE1310" i="13"/>
  <c r="AG1310" i="13" a="1"/>
  <c r="AG1310" i="13"/>
  <c r="AC1311" i="13" a="1"/>
  <c r="AC1311" i="13"/>
  <c r="AD1311" i="13" a="1"/>
  <c r="AD1311" i="13"/>
  <c r="AE1311" i="13" a="1"/>
  <c r="AE1311" i="13"/>
  <c r="AG1311" i="13" a="1"/>
  <c r="AG1311" i="13"/>
  <c r="AC1312" i="13" a="1"/>
  <c r="AC1312" i="13"/>
  <c r="AD1312" i="13" a="1"/>
  <c r="AD1312" i="13"/>
  <c r="AE1312" i="13" a="1"/>
  <c r="AE1312" i="13"/>
  <c r="AG1312" i="13" a="1"/>
  <c r="AG1312" i="13"/>
  <c r="AC1313" i="13" a="1"/>
  <c r="AC1313" i="13"/>
  <c r="AD1313" i="13" a="1"/>
  <c r="AD1313" i="13"/>
  <c r="AE1313" i="13" a="1"/>
  <c r="AE1313" i="13"/>
  <c r="AG1313" i="13" a="1"/>
  <c r="AG1313" i="13"/>
  <c r="AC1314" i="13" a="1"/>
  <c r="AC1314" i="13"/>
  <c r="AD1314" i="13" a="1"/>
  <c r="AD1314" i="13"/>
  <c r="AE1314" i="13" a="1"/>
  <c r="AE1314" i="13"/>
  <c r="AG1314" i="13" a="1"/>
  <c r="AG1314" i="13"/>
  <c r="AC1315" i="13" a="1"/>
  <c r="AC1315" i="13"/>
  <c r="AD1315" i="13" a="1"/>
  <c r="AD1315" i="13"/>
  <c r="AE1315" i="13" a="1"/>
  <c r="AE1315" i="13"/>
  <c r="AG1315" i="13" a="1"/>
  <c r="AG1315" i="13"/>
  <c r="AC1316" i="13" a="1"/>
  <c r="AC1316" i="13"/>
  <c r="AD1316" i="13" a="1"/>
  <c r="AD1316" i="13"/>
  <c r="AE1316" i="13" a="1"/>
  <c r="AE1316" i="13"/>
  <c r="AG1316" i="13" a="1"/>
  <c r="AG1316" i="13"/>
  <c r="AC1317" i="13" a="1"/>
  <c r="AC1317" i="13"/>
  <c r="AD1317" i="13" a="1"/>
  <c r="AD1317" i="13"/>
  <c r="AE1317" i="13" a="1"/>
  <c r="AE1317" i="13"/>
  <c r="AG1317" i="13" a="1"/>
  <c r="AG1317" i="13"/>
  <c r="AC1318" i="13" a="1"/>
  <c r="AC1318" i="13"/>
  <c r="AD1318" i="13" a="1"/>
  <c r="AD1318" i="13"/>
  <c r="AE1318" i="13" a="1"/>
  <c r="AE1318" i="13"/>
  <c r="AG1318" i="13" a="1"/>
  <c r="AG1318" i="13"/>
  <c r="AC1319" i="13" a="1"/>
  <c r="AC1319" i="13"/>
  <c r="AD1319" i="13" a="1"/>
  <c r="AD1319" i="13"/>
  <c r="AE1319" i="13" a="1"/>
  <c r="AE1319" i="13"/>
  <c r="AG1319" i="13" a="1"/>
  <c r="AG1319" i="13"/>
  <c r="AC1320" i="13" a="1"/>
  <c r="AC1320" i="13"/>
  <c r="AD1320" i="13" a="1"/>
  <c r="AD1320" i="13"/>
  <c r="AE1320" i="13" a="1"/>
  <c r="AE1320" i="13"/>
  <c r="AG1320" i="13" a="1"/>
  <c r="AG1320" i="13"/>
  <c r="AC1321" i="13" a="1"/>
  <c r="AC1321" i="13"/>
  <c r="AD1321" i="13" a="1"/>
  <c r="AD1321" i="13"/>
  <c r="AE1321" i="13" a="1"/>
  <c r="AE1321" i="13"/>
  <c r="AG1321" i="13" a="1"/>
  <c r="AG1321" i="13"/>
  <c r="AC1322" i="13" a="1"/>
  <c r="AC1322" i="13"/>
  <c r="AD1322" i="13" a="1"/>
  <c r="AD1322" i="13"/>
  <c r="AE1322" i="13" a="1"/>
  <c r="AE1322" i="13"/>
  <c r="AG1322" i="13" a="1"/>
  <c r="AG1322" i="13"/>
  <c r="AC1323" i="13" a="1"/>
  <c r="AC1323" i="13"/>
  <c r="AD1323" i="13" a="1"/>
  <c r="AD1323" i="13"/>
  <c r="AE1323" i="13" a="1"/>
  <c r="AE1323" i="13"/>
  <c r="AG1323" i="13" a="1"/>
  <c r="AG1323" i="13"/>
  <c r="AC1324" i="13" a="1"/>
  <c r="AC1324" i="13"/>
  <c r="AD1324" i="13" a="1"/>
  <c r="AD1324" i="13"/>
  <c r="AE1324" i="13" a="1"/>
  <c r="AE1324" i="13"/>
  <c r="AG1324" i="13" a="1"/>
  <c r="AG1324" i="13"/>
  <c r="AC1325" i="13" a="1"/>
  <c r="AC1325" i="13"/>
  <c r="AD1325" i="13" a="1"/>
  <c r="AD1325" i="13"/>
  <c r="AE1325" i="13" a="1"/>
  <c r="AE1325" i="13"/>
  <c r="AG1325" i="13" a="1"/>
  <c r="AG1325" i="13"/>
  <c r="AC1326" i="13" a="1"/>
  <c r="AC1326" i="13"/>
  <c r="AD1326" i="13" a="1"/>
  <c r="AD1326" i="13"/>
  <c r="AE1326" i="13" a="1"/>
  <c r="AE1326" i="13"/>
  <c r="AG1326" i="13" a="1"/>
  <c r="AG1326" i="13"/>
  <c r="AC1327" i="13" a="1"/>
  <c r="AC1327" i="13"/>
  <c r="AD1327" i="13" a="1"/>
  <c r="AD1327" i="13"/>
  <c r="AE1327" i="13" a="1"/>
  <c r="AE1327" i="13"/>
  <c r="AG1327" i="13" a="1"/>
  <c r="AG1327" i="13"/>
  <c r="AC1328" i="13" a="1"/>
  <c r="AC1328" i="13"/>
  <c r="AD1328" i="13" a="1"/>
  <c r="AD1328" i="13"/>
  <c r="AE1328" i="13" a="1"/>
  <c r="AE1328" i="13"/>
  <c r="AG1328" i="13" a="1"/>
  <c r="AG1328" i="13"/>
  <c r="AC1329" i="13" a="1"/>
  <c r="AC1329" i="13"/>
  <c r="AD1329" i="13" a="1"/>
  <c r="AD1329" i="13"/>
  <c r="AE1329" i="13" a="1"/>
  <c r="AE1329" i="13"/>
  <c r="AG1329" i="13" a="1"/>
  <c r="AG1329" i="13"/>
  <c r="AC1330" i="13" a="1"/>
  <c r="AC1330" i="13"/>
  <c r="AD1330" i="13" a="1"/>
  <c r="AD1330" i="13"/>
  <c r="AE1330" i="13" a="1"/>
  <c r="AE1330" i="13"/>
  <c r="AG1330" i="13" a="1"/>
  <c r="AG1330" i="13"/>
  <c r="AC1331" i="13" a="1"/>
  <c r="AC1331" i="13"/>
  <c r="AD1331" i="13" a="1"/>
  <c r="AD1331" i="13"/>
  <c r="AE1331" i="13" a="1"/>
  <c r="AE1331" i="13"/>
  <c r="AG1331" i="13" a="1"/>
  <c r="AG1331" i="13"/>
  <c r="AC1332" i="13" a="1"/>
  <c r="AC1332" i="13"/>
  <c r="AD1332" i="13" a="1"/>
  <c r="AD1332" i="13"/>
  <c r="AE1332" i="13" a="1"/>
  <c r="AE1332" i="13"/>
  <c r="AG1332" i="13" a="1"/>
  <c r="AG1332" i="13"/>
  <c r="AC1333" i="13" a="1"/>
  <c r="AC1333" i="13"/>
  <c r="AD1333" i="13" a="1"/>
  <c r="AD1333" i="13"/>
  <c r="AE1333" i="13" a="1"/>
  <c r="AE1333" i="13"/>
  <c r="AG1333" i="13" a="1"/>
  <c r="AG1333" i="13"/>
  <c r="AC1334" i="13" a="1"/>
  <c r="AC1334" i="13"/>
  <c r="AD1334" i="13" a="1"/>
  <c r="AD1334" i="13"/>
  <c r="AE1334" i="13" a="1"/>
  <c r="AE1334" i="13"/>
  <c r="AG1334" i="13" a="1"/>
  <c r="AG1334" i="13"/>
  <c r="AC1335" i="13" a="1"/>
  <c r="AC1335" i="13"/>
  <c r="AD1335" i="13" a="1"/>
  <c r="AD1335" i="13"/>
  <c r="AE1335" i="13" a="1"/>
  <c r="AE1335" i="13"/>
  <c r="AG1335" i="13" a="1"/>
  <c r="AG1335" i="13"/>
  <c r="AC1336" i="13" a="1"/>
  <c r="AC1336" i="13"/>
  <c r="AD1336" i="13" a="1"/>
  <c r="AD1336" i="13"/>
  <c r="AE1336" i="13" a="1"/>
  <c r="AE1336" i="13"/>
  <c r="AG1336" i="13" a="1"/>
  <c r="AG1336" i="13"/>
  <c r="AC1337" i="13" a="1"/>
  <c r="AC1337" i="13"/>
  <c r="AD1337" i="13" a="1"/>
  <c r="AD1337" i="13"/>
  <c r="AE1337" i="13" a="1"/>
  <c r="AE1337" i="13"/>
  <c r="AG1337" i="13" a="1"/>
  <c r="AG1337" i="13"/>
  <c r="AC1338" i="13" a="1"/>
  <c r="AC1338" i="13"/>
  <c r="AD1338" i="13" a="1"/>
  <c r="AD1338" i="13"/>
  <c r="AE1338" i="13" a="1"/>
  <c r="AE1338" i="13"/>
  <c r="AG1338" i="13" a="1"/>
  <c r="AG1338" i="13"/>
  <c r="AC1339" i="13" a="1"/>
  <c r="AC1339" i="13"/>
  <c r="AD1339" i="13" a="1"/>
  <c r="AD1339" i="13"/>
  <c r="AE1339" i="13" a="1"/>
  <c r="AE1339" i="13"/>
  <c r="AG1339" i="13" a="1"/>
  <c r="AG1339" i="13"/>
  <c r="AC1340" i="13" a="1"/>
  <c r="AC1340" i="13"/>
  <c r="AD1340" i="13" a="1"/>
  <c r="AD1340" i="13"/>
  <c r="AE1340" i="13" a="1"/>
  <c r="AE1340" i="13"/>
  <c r="AG1340" i="13" a="1"/>
  <c r="AG1340" i="13"/>
  <c r="AC1341" i="13" a="1"/>
  <c r="AC1341" i="13"/>
  <c r="AD1341" i="13" a="1"/>
  <c r="AD1341" i="13"/>
  <c r="AE1341" i="13" a="1"/>
  <c r="AE1341" i="13"/>
  <c r="AG1341" i="13" a="1"/>
  <c r="AG1341" i="13"/>
  <c r="AC1342" i="13" a="1"/>
  <c r="AC1342" i="13"/>
  <c r="AD1342" i="13" a="1"/>
  <c r="AD1342" i="13"/>
  <c r="AE1342" i="13" a="1"/>
  <c r="AE1342" i="13"/>
  <c r="AG1342" i="13" a="1"/>
  <c r="AG1342" i="13"/>
  <c r="AC1343" i="13" a="1"/>
  <c r="AC1343" i="13"/>
  <c r="AD1343" i="13" a="1"/>
  <c r="AD1343" i="13"/>
  <c r="AE1343" i="13" a="1"/>
  <c r="AE1343" i="13"/>
  <c r="AG1343" i="13" a="1"/>
  <c r="AG1343" i="13"/>
  <c r="AC1344" i="13" a="1"/>
  <c r="AC1344" i="13"/>
  <c r="AD1344" i="13" a="1"/>
  <c r="AD1344" i="13"/>
  <c r="AE1344" i="13" a="1"/>
  <c r="AE1344" i="13"/>
  <c r="AG1344" i="13" a="1"/>
  <c r="AG1344" i="13"/>
  <c r="AC1345" i="13" a="1"/>
  <c r="AC1345" i="13"/>
  <c r="AD1345" i="13" a="1"/>
  <c r="AD1345" i="13"/>
  <c r="AE1345" i="13" a="1"/>
  <c r="AE1345" i="13"/>
  <c r="AG1345" i="13" a="1"/>
  <c r="AG1345" i="13"/>
  <c r="AC1346" i="13" a="1"/>
  <c r="AC1346" i="13"/>
  <c r="AD1346" i="13" a="1"/>
  <c r="AD1346" i="13"/>
  <c r="AE1346" i="13" a="1"/>
  <c r="AE1346" i="13"/>
  <c r="AG1346" i="13" a="1"/>
  <c r="AG1346" i="13"/>
  <c r="AC1347" i="13" a="1"/>
  <c r="AC1347" i="13"/>
  <c r="AD1347" i="13" a="1"/>
  <c r="AD1347" i="13"/>
  <c r="AE1347" i="13" a="1"/>
  <c r="AE1347" i="13"/>
  <c r="AG1347" i="13" a="1"/>
  <c r="AG1347" i="13"/>
  <c r="AC1348" i="13" a="1"/>
  <c r="AC1348" i="13"/>
  <c r="AD1348" i="13" a="1"/>
  <c r="AD1348" i="13"/>
  <c r="AE1348" i="13" a="1"/>
  <c r="AE1348" i="13"/>
  <c r="AG1348" i="13" a="1"/>
  <c r="AG1348" i="13"/>
  <c r="AC1349" i="13" a="1"/>
  <c r="AC1349" i="13"/>
  <c r="AD1349" i="13" a="1"/>
  <c r="AD1349" i="13"/>
  <c r="AE1349" i="13" a="1"/>
  <c r="AE1349" i="13"/>
  <c r="AG1349" i="13" a="1"/>
  <c r="AG1349" i="13"/>
  <c r="AC1350" i="13" a="1"/>
  <c r="AC1350" i="13"/>
  <c r="AD1350" i="13" a="1"/>
  <c r="AD1350" i="13"/>
  <c r="AE1350" i="13" a="1"/>
  <c r="AE1350" i="13"/>
  <c r="AG1350" i="13" a="1"/>
  <c r="AG1350" i="13"/>
  <c r="AC1351" i="13" a="1"/>
  <c r="AC1351" i="13"/>
  <c r="AD1351" i="13" a="1"/>
  <c r="AD1351" i="13"/>
  <c r="AE1351" i="13" a="1"/>
  <c r="AE1351" i="13"/>
  <c r="AG1351" i="13" a="1"/>
  <c r="AG1351" i="13"/>
  <c r="AC1352" i="13" a="1"/>
  <c r="AC1352" i="13"/>
  <c r="AD1352" i="13" a="1"/>
  <c r="AD1352" i="13"/>
  <c r="AE1352" i="13" a="1"/>
  <c r="AE1352" i="13"/>
  <c r="AG1352" i="13" a="1"/>
  <c r="AG1352" i="13"/>
  <c r="AC1353" i="13" a="1"/>
  <c r="AC1353" i="13"/>
  <c r="AD1353" i="13" a="1"/>
  <c r="AD1353" i="13"/>
  <c r="AE1353" i="13" a="1"/>
  <c r="AE1353" i="13"/>
  <c r="AG1353" i="13" a="1"/>
  <c r="AG1353" i="13"/>
  <c r="AC1354" i="13" a="1"/>
  <c r="AC1354" i="13"/>
  <c r="AD1354" i="13" a="1"/>
  <c r="AD1354" i="13"/>
  <c r="AE1354" i="13" a="1"/>
  <c r="AE1354" i="13"/>
  <c r="AG1354" i="13" a="1"/>
  <c r="AG1354" i="13"/>
  <c r="AC1355" i="13" a="1"/>
  <c r="AC1355" i="13"/>
  <c r="AD1355" i="13" a="1"/>
  <c r="AD1355" i="13"/>
  <c r="AE1355" i="13" a="1"/>
  <c r="AE1355" i="13"/>
  <c r="AG1355" i="13" a="1"/>
  <c r="AG1355" i="13"/>
  <c r="AC1356" i="13" a="1"/>
  <c r="AC1356" i="13"/>
  <c r="AD1356" i="13" a="1"/>
  <c r="AD1356" i="13"/>
  <c r="AE1356" i="13" a="1"/>
  <c r="AE1356" i="13"/>
  <c r="AG1356" i="13" a="1"/>
  <c r="AG1356" i="13"/>
  <c r="AC1357" i="13" a="1"/>
  <c r="AC1357" i="13"/>
  <c r="AD1357" i="13" a="1"/>
  <c r="AD1357" i="13"/>
  <c r="AE1357" i="13" a="1"/>
  <c r="AE1357" i="13"/>
  <c r="AG1357" i="13" a="1"/>
  <c r="AG1357" i="13"/>
  <c r="AC1358" i="13" a="1"/>
  <c r="AC1358" i="13"/>
  <c r="AD1358" i="13" a="1"/>
  <c r="AD1358" i="13"/>
  <c r="AE1358" i="13" a="1"/>
  <c r="AE1358" i="13"/>
  <c r="AG1358" i="13" a="1"/>
  <c r="AG1358" i="13"/>
  <c r="AC1359" i="13" a="1"/>
  <c r="AC1359" i="13"/>
  <c r="AD1359" i="13" a="1"/>
  <c r="AD1359" i="13"/>
  <c r="AE1359" i="13" a="1"/>
  <c r="AE1359" i="13"/>
  <c r="AG1359" i="13" a="1"/>
  <c r="AG1359" i="13"/>
  <c r="AC1360" i="13" a="1"/>
  <c r="AC1360" i="13"/>
  <c r="AD1360" i="13" a="1"/>
  <c r="AD1360" i="13"/>
  <c r="AE1360" i="13" a="1"/>
  <c r="AE1360" i="13"/>
  <c r="AG1360" i="13" a="1"/>
  <c r="AG1360" i="13"/>
  <c r="AC1361" i="13" a="1"/>
  <c r="AC1361" i="13"/>
  <c r="AD1361" i="13" a="1"/>
  <c r="AD1361" i="13"/>
  <c r="AE1361" i="13" a="1"/>
  <c r="AE1361" i="13"/>
  <c r="AG1361" i="13" a="1"/>
  <c r="AG1361" i="13"/>
  <c r="AC1362" i="13" a="1"/>
  <c r="AC1362" i="13"/>
  <c r="AD1362" i="13" a="1"/>
  <c r="AD1362" i="13"/>
  <c r="AE1362" i="13" a="1"/>
  <c r="AE1362" i="13"/>
  <c r="AG1362" i="13" a="1"/>
  <c r="AG1362" i="13"/>
  <c r="AC1363" i="13" a="1"/>
  <c r="AC1363" i="13"/>
  <c r="AD1363" i="13" a="1"/>
  <c r="AD1363" i="13"/>
  <c r="AE1363" i="13" a="1"/>
  <c r="AE1363" i="13"/>
  <c r="AG1363" i="13" a="1"/>
  <c r="AG1363" i="13"/>
  <c r="AC1364" i="13" a="1"/>
  <c r="AC1364" i="13"/>
  <c r="AD1364" i="13" a="1"/>
  <c r="AD1364" i="13"/>
  <c r="AE1364" i="13" a="1"/>
  <c r="AE1364" i="13"/>
  <c r="AG1364" i="13" a="1"/>
  <c r="AG1364" i="13"/>
  <c r="AC1365" i="13" a="1"/>
  <c r="AC1365" i="13"/>
  <c r="AD1365" i="13" a="1"/>
  <c r="AD1365" i="13"/>
  <c r="AE1365" i="13" a="1"/>
  <c r="AE1365" i="13"/>
  <c r="AG1365" i="13" a="1"/>
  <c r="AG1365" i="13"/>
  <c r="AC1366" i="13" a="1"/>
  <c r="AC1366" i="13"/>
  <c r="AD1366" i="13" a="1"/>
  <c r="AD1366" i="13"/>
  <c r="AE1366" i="13" a="1"/>
  <c r="AE1366" i="13"/>
  <c r="AG1366" i="13" a="1"/>
  <c r="AG1366" i="13"/>
  <c r="AC1367" i="13" a="1"/>
  <c r="AC1367" i="13"/>
  <c r="AD1367" i="13" a="1"/>
  <c r="AD1367" i="13"/>
  <c r="AE1367" i="13" a="1"/>
  <c r="AE1367" i="13"/>
  <c r="AG1367" i="13" a="1"/>
  <c r="AG1367" i="13"/>
  <c r="AC1368" i="13" a="1"/>
  <c r="AC1368" i="13"/>
  <c r="AD1368" i="13" a="1"/>
  <c r="AD1368" i="13"/>
  <c r="AE1368" i="13" a="1"/>
  <c r="AE1368" i="13"/>
  <c r="AG1368" i="13" a="1"/>
  <c r="AG1368" i="13"/>
  <c r="AC1369" i="13" a="1"/>
  <c r="AC1369" i="13"/>
  <c r="AD1369" i="13" a="1"/>
  <c r="AD1369" i="13"/>
  <c r="AE1369" i="13" a="1"/>
  <c r="AE1369" i="13"/>
  <c r="AG1369" i="13" a="1"/>
  <c r="AG1369" i="13"/>
  <c r="AC1370" i="13" a="1"/>
  <c r="AC1370" i="13"/>
  <c r="AD1370" i="13" a="1"/>
  <c r="AD1370" i="13"/>
  <c r="AE1370" i="13" a="1"/>
  <c r="AE1370" i="13"/>
  <c r="AG1370" i="13" a="1"/>
  <c r="AG1370" i="13"/>
  <c r="AC1371" i="13" a="1"/>
  <c r="AC1371" i="13"/>
  <c r="AD1371" i="13" a="1"/>
  <c r="AD1371" i="13"/>
  <c r="AE1371" i="13" a="1"/>
  <c r="AE1371" i="13"/>
  <c r="AG1371" i="13" a="1"/>
  <c r="AG1371" i="13"/>
  <c r="AC1372" i="13" a="1"/>
  <c r="AC1372" i="13"/>
  <c r="AD1372" i="13" a="1"/>
  <c r="AD1372" i="13"/>
  <c r="AE1372" i="13" a="1"/>
  <c r="AE1372" i="13"/>
  <c r="AG1372" i="13" a="1"/>
  <c r="AG1372" i="13"/>
  <c r="AC1373" i="13" a="1"/>
  <c r="AC1373" i="13"/>
  <c r="AD1373" i="13" a="1"/>
  <c r="AD1373" i="13"/>
  <c r="AE1373" i="13" a="1"/>
  <c r="AE1373" i="13"/>
  <c r="AG1373" i="13" a="1"/>
  <c r="AG1373" i="13"/>
  <c r="AC1374" i="13" a="1"/>
  <c r="AC1374" i="13"/>
  <c r="AD1374" i="13" a="1"/>
  <c r="AD1374" i="13"/>
  <c r="AE1374" i="13" a="1"/>
  <c r="AE1374" i="13"/>
  <c r="AG1374" i="13" a="1"/>
  <c r="AG1374" i="13"/>
  <c r="AC1375" i="13" a="1"/>
  <c r="AC1375" i="13"/>
  <c r="AD1375" i="13" a="1"/>
  <c r="AD1375" i="13"/>
  <c r="AE1375" i="13" a="1"/>
  <c r="AE1375" i="13"/>
  <c r="AG1375" i="13" a="1"/>
  <c r="AG1375" i="13"/>
  <c r="AC1376" i="13" a="1"/>
  <c r="AC1376" i="13"/>
  <c r="AD1376" i="13" a="1"/>
  <c r="AD1376" i="13"/>
  <c r="AE1376" i="13" a="1"/>
  <c r="AE1376" i="13"/>
  <c r="AG1376" i="13" a="1"/>
  <c r="AG1376" i="13"/>
  <c r="AC1377" i="13" a="1"/>
  <c r="AC1377" i="13"/>
  <c r="AD1377" i="13" a="1"/>
  <c r="AD1377" i="13"/>
  <c r="AE1377" i="13" a="1"/>
  <c r="AE1377" i="13"/>
  <c r="AG1377" i="13" a="1"/>
  <c r="AG1377" i="13"/>
  <c r="AC1378" i="13" a="1"/>
  <c r="AC1378" i="13"/>
  <c r="AD1378" i="13" a="1"/>
  <c r="AD1378" i="13"/>
  <c r="AE1378" i="13" a="1"/>
  <c r="AE1378" i="13"/>
  <c r="AG1378" i="13" a="1"/>
  <c r="AG1378" i="13"/>
  <c r="AC1379" i="13" a="1"/>
  <c r="AC1379" i="13"/>
  <c r="AD1379" i="13" a="1"/>
  <c r="AD1379" i="13"/>
  <c r="AE1379" i="13" a="1"/>
  <c r="AE1379" i="13"/>
  <c r="AG1379" i="13" a="1"/>
  <c r="AG1379" i="13"/>
  <c r="AC1380" i="13" a="1"/>
  <c r="AC1380" i="13"/>
  <c r="AD1380" i="13" a="1"/>
  <c r="AD1380" i="13"/>
  <c r="AE1380" i="13" a="1"/>
  <c r="AE1380" i="13"/>
  <c r="AG1380" i="13" a="1"/>
  <c r="AG1380" i="13"/>
  <c r="AC1381" i="13" a="1"/>
  <c r="AC1381" i="13"/>
  <c r="AD1381" i="13" a="1"/>
  <c r="AD1381" i="13"/>
  <c r="AE1381" i="13" a="1"/>
  <c r="AE1381" i="13"/>
  <c r="AG1381" i="13" a="1"/>
  <c r="AG1381" i="13"/>
  <c r="AC1382" i="13" a="1"/>
  <c r="AC1382" i="13"/>
  <c r="AD1382" i="13" a="1"/>
  <c r="AD1382" i="13"/>
  <c r="AE1382" i="13" a="1"/>
  <c r="AE1382" i="13"/>
  <c r="AG1382" i="13" a="1"/>
  <c r="AG1382" i="13"/>
  <c r="AC1383" i="13" a="1"/>
  <c r="AC1383" i="13"/>
  <c r="AD1383" i="13" a="1"/>
  <c r="AD1383" i="13"/>
  <c r="AE1383" i="13" a="1"/>
  <c r="AE1383" i="13"/>
  <c r="AG1383" i="13" a="1"/>
  <c r="AG1383" i="13"/>
  <c r="AC1384" i="13" a="1"/>
  <c r="AC1384" i="13"/>
  <c r="AD1384" i="13" a="1"/>
  <c r="AD1384" i="13"/>
  <c r="AE1384" i="13" a="1"/>
  <c r="AE1384" i="13"/>
  <c r="AG1384" i="13" a="1"/>
  <c r="AG1384" i="13"/>
  <c r="AC1385" i="13" a="1"/>
  <c r="AC1385" i="13"/>
  <c r="AD1385" i="13" a="1"/>
  <c r="AD1385" i="13"/>
  <c r="AE1385" i="13" a="1"/>
  <c r="AE1385" i="13"/>
  <c r="AG1385" i="13" a="1"/>
  <c r="AG1385" i="13"/>
  <c r="AC1386" i="13" a="1"/>
  <c r="AC1386" i="13"/>
  <c r="AD1386" i="13" a="1"/>
  <c r="AD1386" i="13"/>
  <c r="AE1386" i="13" a="1"/>
  <c r="AE1386" i="13"/>
  <c r="AG1386" i="13" a="1"/>
  <c r="AG1386" i="13"/>
  <c r="AC1387" i="13" a="1"/>
  <c r="AC1387" i="13"/>
  <c r="AD1387" i="13" a="1"/>
  <c r="AD1387" i="13"/>
  <c r="AE1387" i="13" a="1"/>
  <c r="AE1387" i="13"/>
  <c r="AG1387" i="13" a="1"/>
  <c r="AG1387" i="13"/>
  <c r="AC1388" i="13" a="1"/>
  <c r="AC1388" i="13"/>
  <c r="AD1388" i="13" a="1"/>
  <c r="AD1388" i="13"/>
  <c r="AE1388" i="13" a="1"/>
  <c r="AE1388" i="13"/>
  <c r="AG1388" i="13" a="1"/>
  <c r="AG1388" i="13"/>
  <c r="AC1389" i="13" a="1"/>
  <c r="AC1389" i="13"/>
  <c r="AD1389" i="13" a="1"/>
  <c r="AD1389" i="13"/>
  <c r="AE1389" i="13" a="1"/>
  <c r="AE1389" i="13"/>
  <c r="AG1389" i="13" a="1"/>
  <c r="AG1389" i="13"/>
  <c r="AC1390" i="13" a="1"/>
  <c r="AC1390" i="13"/>
  <c r="AD1390" i="13" a="1"/>
  <c r="AD1390" i="13"/>
  <c r="AE1390" i="13" a="1"/>
  <c r="AE1390" i="13"/>
  <c r="AG1390" i="13" a="1"/>
  <c r="AG1390" i="13"/>
  <c r="AC1391" i="13" a="1"/>
  <c r="AC1391" i="13"/>
  <c r="AD1391" i="13" a="1"/>
  <c r="AD1391" i="13"/>
  <c r="AE1391" i="13" a="1"/>
  <c r="AE1391" i="13"/>
  <c r="AG1391" i="13" a="1"/>
  <c r="AG1391" i="13"/>
  <c r="AC1392" i="13" a="1"/>
  <c r="AC1392" i="13"/>
  <c r="AD1392" i="13" a="1"/>
  <c r="AD1392" i="13"/>
  <c r="AE1392" i="13" a="1"/>
  <c r="AE1392" i="13"/>
  <c r="AG1392" i="13" a="1"/>
  <c r="AG1392" i="13"/>
  <c r="AC1393" i="13" a="1"/>
  <c r="AC1393" i="13"/>
  <c r="AD1393" i="13" a="1"/>
  <c r="AD1393" i="13"/>
  <c r="AE1393" i="13" a="1"/>
  <c r="AE1393" i="13"/>
  <c r="AG1393" i="13" a="1"/>
  <c r="AG1393" i="13"/>
  <c r="AC1394" i="13" a="1"/>
  <c r="AC1394" i="13"/>
  <c r="AD1394" i="13" a="1"/>
  <c r="AD1394" i="13"/>
  <c r="AE1394" i="13" a="1"/>
  <c r="AE1394" i="13"/>
  <c r="AG1394" i="13" a="1"/>
  <c r="AG1394" i="13"/>
  <c r="AC1395" i="13" a="1"/>
  <c r="AC1395" i="13"/>
  <c r="AD1395" i="13" a="1"/>
  <c r="AD1395" i="13"/>
  <c r="AE1395" i="13" a="1"/>
  <c r="AE1395" i="13"/>
  <c r="AG1395" i="13" a="1"/>
  <c r="AG1395" i="13"/>
  <c r="AC1443" i="13" a="1"/>
  <c r="AC1443" i="13"/>
  <c r="AD1443" i="13" a="1"/>
  <c r="AD1443" i="13"/>
  <c r="AE1443" i="13" a="1"/>
  <c r="AE1443" i="13"/>
  <c r="AG1443" i="13" a="1"/>
  <c r="AG1443" i="13"/>
  <c r="AG1296" i="13" a="1"/>
  <c r="AG1296" i="13"/>
  <c r="AE1296" i="13" a="1"/>
  <c r="AE1296" i="13"/>
  <c r="AD1296" i="13" a="1"/>
  <c r="AD1296" i="13"/>
  <c r="AC1296" i="13" a="1"/>
  <c r="AC1296" i="13"/>
  <c r="AB543" i="13"/>
  <c r="AA543" i="13"/>
  <c r="AB494" i="13"/>
  <c r="AB493" i="13"/>
  <c r="AB492" i="13"/>
  <c r="AB491" i="13"/>
  <c r="AB490" i="13"/>
  <c r="AB489" i="13"/>
  <c r="AB488" i="13"/>
  <c r="AB487" i="13"/>
  <c r="AB486" i="13"/>
  <c r="AB485" i="13"/>
  <c r="AB484" i="13"/>
  <c r="AB483" i="13"/>
  <c r="AB482" i="13"/>
  <c r="AB481" i="13"/>
  <c r="AB480" i="13"/>
  <c r="AB479" i="13"/>
  <c r="AB478" i="13"/>
  <c r="AB477" i="13"/>
  <c r="AB476" i="13"/>
  <c r="AB475" i="13"/>
  <c r="AB474" i="13"/>
  <c r="AB473" i="13"/>
  <c r="AB472" i="13"/>
  <c r="AB471" i="13"/>
  <c r="AB470" i="13"/>
  <c r="AB469" i="13"/>
  <c r="AB468" i="13"/>
  <c r="AB467" i="13"/>
  <c r="AB466" i="13"/>
  <c r="AB465" i="13"/>
  <c r="AB464" i="13"/>
  <c r="AB463" i="13"/>
  <c r="AB462" i="13"/>
  <c r="AB461" i="13"/>
  <c r="AB460" i="13"/>
  <c r="AB459" i="13"/>
  <c r="AB458" i="13"/>
  <c r="AB457" i="13"/>
  <c r="AB456" i="13"/>
  <c r="AB455" i="13"/>
  <c r="AB454" i="13"/>
  <c r="AB453" i="13"/>
  <c r="AB452" i="13"/>
  <c r="AB451" i="13"/>
  <c r="AB450" i="13"/>
  <c r="AB449" i="13"/>
  <c r="AB448" i="13"/>
  <c r="AB447" i="13"/>
  <c r="AB446" i="13"/>
  <c r="AB445" i="13"/>
  <c r="AB444" i="13"/>
  <c r="AB443" i="13"/>
  <c r="AB442" i="13"/>
  <c r="AB441" i="13"/>
  <c r="AB440" i="13"/>
  <c r="AB439" i="13"/>
  <c r="AB438" i="13"/>
  <c r="AB437" i="13"/>
  <c r="AB436" i="13"/>
  <c r="AB435" i="13"/>
  <c r="AB434" i="13"/>
  <c r="AB433" i="13"/>
  <c r="AB432" i="13"/>
  <c r="AB431" i="13"/>
  <c r="AB430" i="13"/>
  <c r="AB429" i="13"/>
  <c r="AB428" i="13"/>
  <c r="AB427" i="13"/>
  <c r="AB426" i="13"/>
  <c r="AB425" i="13"/>
  <c r="AB424" i="13"/>
  <c r="AB423" i="13"/>
  <c r="AB422" i="13"/>
  <c r="AB421" i="13"/>
  <c r="AB420" i="13"/>
  <c r="AB419" i="13"/>
  <c r="AB418" i="13"/>
  <c r="AB417" i="13"/>
  <c r="AB416" i="13"/>
  <c r="AB415" i="13"/>
  <c r="AB414" i="13"/>
  <c r="AB413" i="13"/>
  <c r="AB412" i="13"/>
  <c r="AB411" i="13"/>
  <c r="AB410" i="13"/>
  <c r="AB409" i="13"/>
  <c r="AB408" i="13"/>
  <c r="AB407" i="13"/>
  <c r="AB406" i="13"/>
  <c r="AB405" i="13"/>
  <c r="AB404" i="13"/>
  <c r="AB403" i="13"/>
  <c r="AB402" i="13"/>
  <c r="AB401" i="13"/>
  <c r="AB400" i="13"/>
  <c r="AB399" i="13"/>
  <c r="AB398" i="13"/>
  <c r="AB397" i="13"/>
  <c r="AB396" i="13"/>
  <c r="AA396" i="13"/>
  <c r="AA1297" i="13" a="1"/>
  <c r="AA1297" i="13"/>
  <c r="AB1297" i="13" a="1"/>
  <c r="AB1297" i="13"/>
  <c r="AA1298" i="13" a="1"/>
  <c r="AA1298" i="13"/>
  <c r="AB1298" i="13" a="1"/>
  <c r="AB1298" i="13"/>
  <c r="AA1299" i="13" a="1"/>
  <c r="AA1299" i="13"/>
  <c r="AB1299" i="13" a="1"/>
  <c r="AB1299" i="13"/>
  <c r="AA1300" i="13" a="1"/>
  <c r="AA1300" i="13"/>
  <c r="AB1300" i="13" a="1"/>
  <c r="AB1300" i="13"/>
  <c r="AA1301" i="13" a="1"/>
  <c r="AA1301" i="13"/>
  <c r="AB1301" i="13" a="1"/>
  <c r="AB1301" i="13"/>
  <c r="AA1302" i="13" a="1"/>
  <c r="AA1302" i="13"/>
  <c r="AB1302" i="13" a="1"/>
  <c r="AB1302" i="13"/>
  <c r="AA1303" i="13" a="1"/>
  <c r="AA1303" i="13"/>
  <c r="AB1303" i="13" a="1"/>
  <c r="AB1303" i="13"/>
  <c r="AA1304" i="13" a="1"/>
  <c r="AA1304" i="13"/>
  <c r="AB1304" i="13" a="1"/>
  <c r="AB1304" i="13"/>
  <c r="AA1305" i="13" a="1"/>
  <c r="AA1305" i="13"/>
  <c r="AB1305" i="13" a="1"/>
  <c r="AB1305" i="13"/>
  <c r="AA1306" i="13" a="1"/>
  <c r="AA1306" i="13"/>
  <c r="AB1306" i="13" a="1"/>
  <c r="AB1306" i="13"/>
  <c r="AA1307" i="13" a="1"/>
  <c r="AA1307" i="13"/>
  <c r="AB1307" i="13" a="1"/>
  <c r="AB1307" i="13"/>
  <c r="AA1308" i="13" a="1"/>
  <c r="AA1308" i="13"/>
  <c r="AB1308" i="13" a="1"/>
  <c r="AB1308" i="13"/>
  <c r="AA1309" i="13" a="1"/>
  <c r="AA1309" i="13"/>
  <c r="AB1309" i="13" a="1"/>
  <c r="AB1309" i="13"/>
  <c r="AA1310" i="13" a="1"/>
  <c r="AA1310" i="13"/>
  <c r="AB1310" i="13" a="1"/>
  <c r="AB1310" i="13"/>
  <c r="AA1311" i="13" a="1"/>
  <c r="AA1311" i="13"/>
  <c r="AB1311" i="13" a="1"/>
  <c r="AB1311" i="13"/>
  <c r="AA1312" i="13" a="1"/>
  <c r="AA1312" i="13"/>
  <c r="AB1312" i="13" a="1"/>
  <c r="AB1312" i="13"/>
  <c r="AA1313" i="13" a="1"/>
  <c r="AA1313" i="13"/>
  <c r="AB1313" i="13" a="1"/>
  <c r="AB1313" i="13"/>
  <c r="AA1314" i="13" a="1"/>
  <c r="AA1314" i="13"/>
  <c r="AB1314" i="13" a="1"/>
  <c r="AB1314" i="13"/>
  <c r="AA1315" i="13" a="1"/>
  <c r="AA1315" i="13"/>
  <c r="AB1315" i="13" a="1"/>
  <c r="AB1315" i="13"/>
  <c r="AA1316" i="13" a="1"/>
  <c r="AA1316" i="13"/>
  <c r="AB1316" i="13" a="1"/>
  <c r="AB1316" i="13"/>
  <c r="AA1317" i="13" a="1"/>
  <c r="AA1317" i="13"/>
  <c r="AB1317" i="13" a="1"/>
  <c r="AB1317" i="13"/>
  <c r="AA1318" i="13" a="1"/>
  <c r="AA1318" i="13"/>
  <c r="AB1318" i="13" a="1"/>
  <c r="AB1318" i="13"/>
  <c r="AA1319" i="13" a="1"/>
  <c r="AA1319" i="13"/>
  <c r="AB1319" i="13" a="1"/>
  <c r="AB1319" i="13"/>
  <c r="AA1320" i="13" a="1"/>
  <c r="AA1320" i="13"/>
  <c r="AB1320" i="13" a="1"/>
  <c r="AB1320" i="13"/>
  <c r="AA1321" i="13" a="1"/>
  <c r="AA1321" i="13"/>
  <c r="AB1321" i="13" a="1"/>
  <c r="AB1321" i="13"/>
  <c r="AA1322" i="13" a="1"/>
  <c r="AA1322" i="13"/>
  <c r="AB1322" i="13" a="1"/>
  <c r="AB1322" i="13"/>
  <c r="AA1323" i="13" a="1"/>
  <c r="AA1323" i="13"/>
  <c r="AB1323" i="13" a="1"/>
  <c r="AB1323" i="13"/>
  <c r="AA1324" i="13" a="1"/>
  <c r="AA1324" i="13"/>
  <c r="AB1324" i="13" a="1"/>
  <c r="AB1324" i="13"/>
  <c r="AA1325" i="13" a="1"/>
  <c r="AA1325" i="13"/>
  <c r="AB1325" i="13" a="1"/>
  <c r="AB1325" i="13"/>
  <c r="AA1326" i="13" a="1"/>
  <c r="AA1326" i="13"/>
  <c r="AB1326" i="13" a="1"/>
  <c r="AB1326" i="13"/>
  <c r="AA1327" i="13" a="1"/>
  <c r="AA1327" i="13"/>
  <c r="AB1327" i="13" a="1"/>
  <c r="AB1327" i="13"/>
  <c r="AA1328" i="13" a="1"/>
  <c r="AA1328" i="13"/>
  <c r="AB1328" i="13" a="1"/>
  <c r="AB1328" i="13"/>
  <c r="AA1329" i="13" a="1"/>
  <c r="AA1329" i="13"/>
  <c r="AB1329" i="13" a="1"/>
  <c r="AB1329" i="13"/>
  <c r="AA1330" i="13" a="1"/>
  <c r="AA1330" i="13"/>
  <c r="AB1330" i="13" a="1"/>
  <c r="AB1330" i="13"/>
  <c r="AA1331" i="13" a="1"/>
  <c r="AA1331" i="13"/>
  <c r="AB1331" i="13" a="1"/>
  <c r="AB1331" i="13"/>
  <c r="AA1332" i="13" a="1"/>
  <c r="AA1332" i="13"/>
  <c r="AB1332" i="13" a="1"/>
  <c r="AB1332" i="13"/>
  <c r="AA1333" i="13" a="1"/>
  <c r="AA1333" i="13"/>
  <c r="AB1333" i="13" a="1"/>
  <c r="AB1333" i="13"/>
  <c r="AA1334" i="13" a="1"/>
  <c r="AA1334" i="13"/>
  <c r="AB1334" i="13" a="1"/>
  <c r="AB1334" i="13"/>
  <c r="AA1335" i="13" a="1"/>
  <c r="AA1335" i="13"/>
  <c r="AB1335" i="13" a="1"/>
  <c r="AB1335" i="13"/>
  <c r="AA1336" i="13" a="1"/>
  <c r="AA1336" i="13"/>
  <c r="AB1336" i="13" a="1"/>
  <c r="AB1336" i="13"/>
  <c r="AA1337" i="13" a="1"/>
  <c r="AA1337" i="13"/>
  <c r="AB1337" i="13" a="1"/>
  <c r="AB1337" i="13"/>
  <c r="AA1338" i="13" a="1"/>
  <c r="AA1338" i="13"/>
  <c r="AB1338" i="13" a="1"/>
  <c r="AB1338" i="13"/>
  <c r="AA1339" i="13" a="1"/>
  <c r="AA1339" i="13"/>
  <c r="AB1339" i="13" a="1"/>
  <c r="AB1339" i="13"/>
  <c r="AA1340" i="13" a="1"/>
  <c r="AA1340" i="13"/>
  <c r="AB1340" i="13" a="1"/>
  <c r="AB1340" i="13"/>
  <c r="AA1341" i="13" a="1"/>
  <c r="AA1341" i="13"/>
  <c r="AB1341" i="13" a="1"/>
  <c r="AB1341" i="13"/>
  <c r="AA1342" i="13" a="1"/>
  <c r="AA1342" i="13"/>
  <c r="AB1342" i="13" a="1"/>
  <c r="AB1342" i="13"/>
  <c r="AA1343" i="13" a="1"/>
  <c r="AA1343" i="13"/>
  <c r="AB1343" i="13" a="1"/>
  <c r="AB1343" i="13"/>
  <c r="AA1344" i="13" a="1"/>
  <c r="AA1344" i="13"/>
  <c r="AB1344" i="13" a="1"/>
  <c r="AB1344" i="13"/>
  <c r="AA1345" i="13" a="1"/>
  <c r="AA1345" i="13"/>
  <c r="AB1345" i="13" a="1"/>
  <c r="AB1345" i="13"/>
  <c r="AA1346" i="13" a="1"/>
  <c r="AA1346" i="13"/>
  <c r="AB1346" i="13" a="1"/>
  <c r="AB1346" i="13"/>
  <c r="AA1347" i="13" a="1"/>
  <c r="AA1347" i="13"/>
  <c r="AB1347" i="13" a="1"/>
  <c r="AB1347" i="13"/>
  <c r="AA1348" i="13" a="1"/>
  <c r="AA1348" i="13"/>
  <c r="AB1348" i="13" a="1"/>
  <c r="AB1348" i="13"/>
  <c r="AA1349" i="13" a="1"/>
  <c r="AA1349" i="13"/>
  <c r="AB1349" i="13" a="1"/>
  <c r="AB1349" i="13"/>
  <c r="AA1350" i="13" a="1"/>
  <c r="AA1350" i="13"/>
  <c r="AB1350" i="13" a="1"/>
  <c r="AB1350" i="13"/>
  <c r="AA1351" i="13" a="1"/>
  <c r="AA1351" i="13"/>
  <c r="AB1351" i="13" a="1"/>
  <c r="AB1351" i="13"/>
  <c r="AA1352" i="13" a="1"/>
  <c r="AA1352" i="13"/>
  <c r="AB1352" i="13" a="1"/>
  <c r="AB1352" i="13"/>
  <c r="AA1353" i="13" a="1"/>
  <c r="AA1353" i="13"/>
  <c r="AB1353" i="13" a="1"/>
  <c r="AB1353" i="13"/>
  <c r="AA1354" i="13" a="1"/>
  <c r="AA1354" i="13"/>
  <c r="AB1354" i="13" a="1"/>
  <c r="AB1354" i="13"/>
  <c r="AA1355" i="13" a="1"/>
  <c r="AA1355" i="13"/>
  <c r="AB1355" i="13" a="1"/>
  <c r="AB1355" i="13"/>
  <c r="AA1356" i="13" a="1"/>
  <c r="AA1356" i="13"/>
  <c r="AB1356" i="13" a="1"/>
  <c r="AB1356" i="13"/>
  <c r="AA1357" i="13" a="1"/>
  <c r="AA1357" i="13"/>
  <c r="AB1357" i="13" a="1"/>
  <c r="AB1357" i="13"/>
  <c r="AA1358" i="13" a="1"/>
  <c r="AA1358" i="13"/>
  <c r="AB1358" i="13" a="1"/>
  <c r="AB1358" i="13"/>
  <c r="AA1359" i="13" a="1"/>
  <c r="AA1359" i="13"/>
  <c r="AB1359" i="13" a="1"/>
  <c r="AB1359" i="13"/>
  <c r="AA1360" i="13" a="1"/>
  <c r="AA1360" i="13"/>
  <c r="AB1360" i="13" a="1"/>
  <c r="AB1360" i="13"/>
  <c r="AA1361" i="13" a="1"/>
  <c r="AA1361" i="13"/>
  <c r="AB1361" i="13" a="1"/>
  <c r="AB1361" i="13"/>
  <c r="AA1362" i="13" a="1"/>
  <c r="AA1362" i="13"/>
  <c r="AB1362" i="13" a="1"/>
  <c r="AB1362" i="13"/>
  <c r="AA1363" i="13" a="1"/>
  <c r="AA1363" i="13"/>
  <c r="AB1363" i="13" a="1"/>
  <c r="AB1363" i="13"/>
  <c r="AA1364" i="13" a="1"/>
  <c r="AA1364" i="13"/>
  <c r="AB1364" i="13" a="1"/>
  <c r="AB1364" i="13"/>
  <c r="AA1365" i="13" a="1"/>
  <c r="AA1365" i="13"/>
  <c r="AB1365" i="13" a="1"/>
  <c r="AB1365" i="13"/>
  <c r="AA1366" i="13" a="1"/>
  <c r="AA1366" i="13"/>
  <c r="AB1366" i="13" a="1"/>
  <c r="AB1366" i="13"/>
  <c r="AA1367" i="13" a="1"/>
  <c r="AA1367" i="13"/>
  <c r="AB1367" i="13" a="1"/>
  <c r="AB1367" i="13"/>
  <c r="AA1368" i="13" a="1"/>
  <c r="AA1368" i="13"/>
  <c r="AB1368" i="13" a="1"/>
  <c r="AB1368" i="13"/>
  <c r="AA1369" i="13" a="1"/>
  <c r="AA1369" i="13"/>
  <c r="AB1369" i="13" a="1"/>
  <c r="AB1369" i="13"/>
  <c r="AA1370" i="13" a="1"/>
  <c r="AA1370" i="13"/>
  <c r="AB1370" i="13" a="1"/>
  <c r="AB1370" i="13"/>
  <c r="AA1371" i="13" a="1"/>
  <c r="AA1371" i="13"/>
  <c r="AB1371" i="13" a="1"/>
  <c r="AB1371" i="13"/>
  <c r="AA1372" i="13" a="1"/>
  <c r="AA1372" i="13"/>
  <c r="AB1372" i="13" a="1"/>
  <c r="AB1372" i="13"/>
  <c r="AA1373" i="13" a="1"/>
  <c r="AA1373" i="13"/>
  <c r="AB1373" i="13" a="1"/>
  <c r="AB1373" i="13"/>
  <c r="AA1374" i="13" a="1"/>
  <c r="AA1374" i="13"/>
  <c r="AB1374" i="13" a="1"/>
  <c r="AB1374" i="13"/>
  <c r="AA1375" i="13" a="1"/>
  <c r="AA1375" i="13"/>
  <c r="AB1375" i="13" a="1"/>
  <c r="AB1375" i="13"/>
  <c r="AA1376" i="13" a="1"/>
  <c r="AA1376" i="13"/>
  <c r="AB1376" i="13" a="1"/>
  <c r="AB1376" i="13"/>
  <c r="AA1377" i="13" a="1"/>
  <c r="AA1377" i="13"/>
  <c r="AB1377" i="13" a="1"/>
  <c r="AB1377" i="13"/>
  <c r="AA1378" i="13" a="1"/>
  <c r="AA1378" i="13"/>
  <c r="AB1378" i="13" a="1"/>
  <c r="AB1378" i="13"/>
  <c r="AA1379" i="13" a="1"/>
  <c r="AA1379" i="13"/>
  <c r="AB1379" i="13" a="1"/>
  <c r="AB1379" i="13"/>
  <c r="AA1380" i="13" a="1"/>
  <c r="AA1380" i="13"/>
  <c r="AB1380" i="13" a="1"/>
  <c r="AB1380" i="13"/>
  <c r="AA1381" i="13" a="1"/>
  <c r="AA1381" i="13"/>
  <c r="AB1381" i="13" a="1"/>
  <c r="AB1381" i="13"/>
  <c r="AA1382" i="13" a="1"/>
  <c r="AA1382" i="13"/>
  <c r="AB1382" i="13" a="1"/>
  <c r="AB1382" i="13"/>
  <c r="AA1383" i="13" a="1"/>
  <c r="AA1383" i="13"/>
  <c r="AB1383" i="13" a="1"/>
  <c r="AB1383" i="13"/>
  <c r="AA1384" i="13" a="1"/>
  <c r="AA1384" i="13"/>
  <c r="AB1384" i="13" a="1"/>
  <c r="AB1384" i="13"/>
  <c r="AA1385" i="13" a="1"/>
  <c r="AA1385" i="13"/>
  <c r="AB1385" i="13" a="1"/>
  <c r="AB1385" i="13"/>
  <c r="AA1386" i="13" a="1"/>
  <c r="AA1386" i="13"/>
  <c r="AB1386" i="13" a="1"/>
  <c r="AB1386" i="13"/>
  <c r="AA1387" i="13" a="1"/>
  <c r="AA1387" i="13"/>
  <c r="AB1387" i="13" a="1"/>
  <c r="AB1387" i="13"/>
  <c r="AA1388" i="13" a="1"/>
  <c r="AA1388" i="13"/>
  <c r="AB1388" i="13" a="1"/>
  <c r="AB1388" i="13"/>
  <c r="AA1389" i="13" a="1"/>
  <c r="AA1389" i="13"/>
  <c r="AB1389" i="13" a="1"/>
  <c r="AB1389" i="13"/>
  <c r="AA1390" i="13" a="1"/>
  <c r="AA1390" i="13"/>
  <c r="AB1390" i="13" a="1"/>
  <c r="AB1390" i="13"/>
  <c r="AA1391" i="13" a="1"/>
  <c r="AA1391" i="13"/>
  <c r="AB1391" i="13" a="1"/>
  <c r="AB1391" i="13"/>
  <c r="AA1392" i="13" a="1"/>
  <c r="AA1392" i="13"/>
  <c r="AB1392" i="13" a="1"/>
  <c r="AB1392" i="13"/>
  <c r="AA1393" i="13" a="1"/>
  <c r="AA1393" i="13"/>
  <c r="AB1393" i="13" a="1"/>
  <c r="AB1393" i="13"/>
  <c r="AA1394" i="13" a="1"/>
  <c r="AA1394" i="13"/>
  <c r="AB1394" i="13" a="1"/>
  <c r="AB1394" i="13"/>
  <c r="AA1395" i="13" a="1"/>
  <c r="AA1395" i="13"/>
  <c r="AB1395" i="13" a="1"/>
  <c r="AB1395" i="13"/>
  <c r="AA1443" i="13" a="1"/>
  <c r="AA1443" i="13"/>
  <c r="AB1443" i="13" a="1"/>
  <c r="AB1443" i="13"/>
  <c r="AB1296" i="13" a="1"/>
  <c r="AB1296" i="13"/>
  <c r="AA1296" i="13" a="1"/>
  <c r="AA1296" i="13"/>
  <c r="X1625" i="13" a="1"/>
  <c r="X1625" i="13"/>
  <c r="X1626" i="13" a="1"/>
  <c r="X1626" i="13"/>
  <c r="X1627" i="13" a="1"/>
  <c r="X1627" i="13"/>
  <c r="X1628" i="13" a="1"/>
  <c r="X1628" i="13"/>
  <c r="X1629" i="13" a="1"/>
  <c r="X1629" i="13"/>
  <c r="X1630" i="13" a="1"/>
  <c r="X1630" i="13"/>
  <c r="X1631" i="13" a="1"/>
  <c r="X1631" i="13"/>
  <c r="X1632" i="13" a="1"/>
  <c r="X1632" i="13"/>
  <c r="X1633" i="13" a="1"/>
  <c r="X1633" i="13"/>
  <c r="X1634" i="13" a="1"/>
  <c r="X1634" i="13"/>
  <c r="X1635" i="13" a="1"/>
  <c r="X1635" i="13"/>
  <c r="X1636" i="13" a="1"/>
  <c r="X1636" i="13"/>
  <c r="X1637" i="13" a="1"/>
  <c r="X1637" i="13"/>
  <c r="X1638" i="13" a="1"/>
  <c r="X1638" i="13"/>
  <c r="X1639" i="13" a="1"/>
  <c r="X1639" i="13"/>
  <c r="X1640" i="13" a="1"/>
  <c r="X1640" i="13"/>
  <c r="X1641" i="13" a="1"/>
  <c r="X1641" i="13"/>
  <c r="X1642" i="13" a="1"/>
  <c r="X1642" i="13"/>
  <c r="X1643" i="13" a="1"/>
  <c r="X1643" i="13"/>
  <c r="X1644" i="13" a="1"/>
  <c r="X1644" i="13"/>
  <c r="X1645" i="13" a="1"/>
  <c r="X1645" i="13"/>
  <c r="X1646" i="13" a="1"/>
  <c r="X1646" i="13"/>
  <c r="X1647" i="13" a="1"/>
  <c r="X1647" i="13"/>
  <c r="X1648" i="13" a="1"/>
  <c r="X1648" i="13"/>
  <c r="X1649" i="13" a="1"/>
  <c r="X1649" i="13"/>
  <c r="X1650" i="13" a="1"/>
  <c r="X1650" i="13"/>
  <c r="X1651" i="13" a="1"/>
  <c r="X1651" i="13"/>
  <c r="X1652" i="13" a="1"/>
  <c r="X1652" i="13"/>
  <c r="X1653" i="13" a="1"/>
  <c r="X1653" i="13"/>
  <c r="X1654" i="13" a="1"/>
  <c r="X1654" i="13"/>
  <c r="X1655" i="13" a="1"/>
  <c r="X1655" i="13"/>
  <c r="X1656" i="13" a="1"/>
  <c r="X1656" i="13"/>
  <c r="X1657" i="13" a="1"/>
  <c r="X1657" i="13"/>
  <c r="X1658" i="13" a="1"/>
  <c r="X1658" i="13"/>
  <c r="X1659" i="13" a="1"/>
  <c r="X1659" i="13"/>
  <c r="X1660" i="13" a="1"/>
  <c r="X1660" i="13"/>
  <c r="X1661" i="13" a="1"/>
  <c r="X1661" i="13"/>
  <c r="X1662" i="13" a="1"/>
  <c r="X1662" i="13"/>
  <c r="X1663" i="13" a="1"/>
  <c r="X1663" i="13"/>
  <c r="X1664" i="13" a="1"/>
  <c r="X1664" i="13"/>
  <c r="X1665" i="13" a="1"/>
  <c r="X1665" i="13"/>
  <c r="X1666" i="13" a="1"/>
  <c r="X1666" i="13"/>
  <c r="X1667" i="13" a="1"/>
  <c r="X1667" i="13"/>
  <c r="X1668" i="13" a="1"/>
  <c r="X1668" i="13"/>
  <c r="X1669" i="13" a="1"/>
  <c r="X1669" i="13"/>
  <c r="X1670" i="13" a="1"/>
  <c r="X1670" i="13"/>
  <c r="X1671" i="13" a="1"/>
  <c r="X1671" i="13"/>
  <c r="X1672" i="13" a="1"/>
  <c r="X1672" i="13"/>
  <c r="X1673" i="13" a="1"/>
  <c r="X1673" i="13"/>
  <c r="X1674" i="13" a="1"/>
  <c r="X1674" i="13"/>
  <c r="X1675" i="13" a="1"/>
  <c r="X1675" i="13"/>
  <c r="X1676" i="13" a="1"/>
  <c r="X1676" i="13"/>
  <c r="X1677" i="13" a="1"/>
  <c r="X1677" i="13"/>
  <c r="X1678" i="13" a="1"/>
  <c r="X1678" i="13"/>
  <c r="X1679" i="13" a="1"/>
  <c r="X1679" i="13"/>
  <c r="X1680" i="13" a="1"/>
  <c r="X1680" i="13"/>
  <c r="X1681" i="13" a="1"/>
  <c r="X1681" i="13"/>
  <c r="X1682" i="13" a="1"/>
  <c r="X1682" i="13"/>
  <c r="X1683" i="13" a="1"/>
  <c r="X1683" i="13"/>
  <c r="X1684" i="13" a="1"/>
  <c r="X1684" i="13"/>
  <c r="X1685" i="13" a="1"/>
  <c r="X1685" i="13"/>
  <c r="X1686" i="13" a="1"/>
  <c r="X1686" i="13"/>
  <c r="X1687" i="13" a="1"/>
  <c r="X1687" i="13"/>
  <c r="X1688" i="13" a="1"/>
  <c r="X1688" i="13"/>
  <c r="X1689" i="13" a="1"/>
  <c r="X1689" i="13"/>
  <c r="X1690" i="13" a="1"/>
  <c r="X1690" i="13"/>
  <c r="X1691" i="13" a="1"/>
  <c r="X1691" i="13"/>
  <c r="X1692" i="13" a="1"/>
  <c r="X1692" i="13"/>
  <c r="X1693" i="13" a="1"/>
  <c r="X1693" i="13"/>
  <c r="X1694" i="13" a="1"/>
  <c r="X1694" i="13"/>
  <c r="X1695" i="13" a="1"/>
  <c r="X1695" i="13"/>
  <c r="X1696" i="13" a="1"/>
  <c r="X1696" i="13"/>
  <c r="X1697" i="13" a="1"/>
  <c r="X1697" i="13"/>
  <c r="X1698" i="13" a="1"/>
  <c r="X1698" i="13"/>
  <c r="X1699" i="13" a="1"/>
  <c r="X1699" i="13"/>
  <c r="X1700" i="13" a="1"/>
  <c r="X1700" i="13"/>
  <c r="X1701" i="13" a="1"/>
  <c r="X1701" i="13"/>
  <c r="X1702" i="13" a="1"/>
  <c r="X1702" i="13"/>
  <c r="X1703" i="13" a="1"/>
  <c r="X1703" i="13"/>
  <c r="X1704" i="13" a="1"/>
  <c r="X1704" i="13"/>
  <c r="X1705" i="13" a="1"/>
  <c r="X1705" i="13"/>
  <c r="X1706" i="13" a="1"/>
  <c r="X1706" i="13"/>
  <c r="X1707" i="13" a="1"/>
  <c r="X1707" i="13"/>
  <c r="X1708" i="13" a="1"/>
  <c r="X1708" i="13"/>
  <c r="X1709" i="13" a="1"/>
  <c r="X1709" i="13"/>
  <c r="X1710" i="13" a="1"/>
  <c r="X1710" i="13"/>
  <c r="S237" i="15"/>
  <c r="E239" i="15"/>
  <c r="E238"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69" i="15"/>
  <c r="E270" i="15"/>
  <c r="E271" i="15"/>
  <c r="E272" i="15"/>
  <c r="E273" i="15"/>
  <c r="E274" i="15"/>
  <c r="E275" i="15"/>
  <c r="E276" i="15"/>
  <c r="E277" i="15"/>
  <c r="E278" i="15"/>
  <c r="E279" i="15"/>
  <c r="E280" i="15"/>
  <c r="E281" i="15"/>
  <c r="M1640" i="13" a="1"/>
  <c r="M1640" i="13"/>
  <c r="E282" i="15"/>
  <c r="M1641" i="13" a="1"/>
  <c r="M1641" i="13"/>
  <c r="E283" i="15"/>
  <c r="M1642" i="13" a="1"/>
  <c r="M1642" i="13"/>
  <c r="E284" i="15"/>
  <c r="M1643" i="13" a="1"/>
  <c r="M1643" i="13"/>
  <c r="E285" i="15"/>
  <c r="M1644" i="13" a="1"/>
  <c r="M1644" i="13"/>
  <c r="E286" i="15"/>
  <c r="M1645" i="13" a="1"/>
  <c r="M1645" i="13"/>
  <c r="E287" i="15"/>
  <c r="M1646" i="13" a="1"/>
  <c r="M1646" i="13"/>
  <c r="E288" i="15"/>
  <c r="M1647" i="13" a="1"/>
  <c r="M1647" i="13"/>
  <c r="E289" i="15"/>
  <c r="M1648" i="13" a="1"/>
  <c r="M1648" i="13"/>
  <c r="E290" i="15"/>
  <c r="M1649" i="13" a="1"/>
  <c r="M1649" i="13"/>
  <c r="E291" i="15"/>
  <c r="M1650" i="13" a="1"/>
  <c r="M1650" i="13"/>
  <c r="E292" i="15"/>
  <c r="M1651" i="13" a="1"/>
  <c r="M1651" i="13"/>
  <c r="E293" i="15"/>
  <c r="M1652" i="13" a="1"/>
  <c r="M1652" i="13"/>
  <c r="E294" i="15"/>
  <c r="M1653" i="13" a="1"/>
  <c r="M1653" i="13"/>
  <c r="E295" i="15"/>
  <c r="M1654" i="13" a="1"/>
  <c r="M1654" i="13"/>
  <c r="E296" i="15"/>
  <c r="M1655" i="13" a="1"/>
  <c r="M1655" i="13"/>
  <c r="E297" i="15"/>
  <c r="M1656" i="13" a="1"/>
  <c r="M1656" i="13"/>
  <c r="E298" i="15"/>
  <c r="M1657" i="13" a="1"/>
  <c r="M1657" i="13"/>
  <c r="E299" i="15"/>
  <c r="M1658" i="13" a="1"/>
  <c r="M1658" i="13"/>
  <c r="E300" i="15"/>
  <c r="M1659" i="13" a="1"/>
  <c r="M1659" i="13"/>
  <c r="E301" i="15"/>
  <c r="M1660" i="13" a="1"/>
  <c r="M1660" i="13"/>
  <c r="E302" i="15"/>
  <c r="M1661" i="13" a="1"/>
  <c r="M1661" i="13"/>
  <c r="E303" i="15"/>
  <c r="M1662" i="13" a="1"/>
  <c r="M1662" i="13"/>
  <c r="E304" i="15"/>
  <c r="M1663" i="13" a="1"/>
  <c r="M1663" i="13"/>
  <c r="E305" i="15"/>
  <c r="M1664" i="13" a="1"/>
  <c r="M1664" i="13"/>
  <c r="E306" i="15"/>
  <c r="M1665" i="13" a="1"/>
  <c r="M1665" i="13"/>
  <c r="E307" i="15"/>
  <c r="M1666" i="13" a="1"/>
  <c r="M1666" i="13"/>
  <c r="E308" i="15"/>
  <c r="M1667" i="13" a="1"/>
  <c r="M1667" i="13"/>
  <c r="E309" i="15"/>
  <c r="M1668" i="13" a="1"/>
  <c r="M1668" i="13"/>
  <c r="E310" i="15"/>
  <c r="M1669" i="13" a="1"/>
  <c r="M1669" i="13"/>
  <c r="E311" i="15"/>
  <c r="M1670" i="13" a="1"/>
  <c r="M1670" i="13"/>
  <c r="E312" i="15"/>
  <c r="M1671" i="13" a="1"/>
  <c r="M1671" i="13"/>
  <c r="E313" i="15"/>
  <c r="M1672" i="13" a="1"/>
  <c r="M1672" i="13"/>
  <c r="E314" i="15"/>
  <c r="M1673" i="13" a="1"/>
  <c r="M1673" i="13"/>
  <c r="E315" i="15"/>
  <c r="M1674" i="13" a="1"/>
  <c r="M1674" i="13"/>
  <c r="E316" i="15"/>
  <c r="M1675" i="13" a="1"/>
  <c r="M1675" i="13"/>
  <c r="E317" i="15"/>
  <c r="M1676" i="13" a="1"/>
  <c r="M1676" i="13"/>
  <c r="E318" i="15"/>
  <c r="M1677" i="13" a="1"/>
  <c r="M1677" i="13"/>
  <c r="E319" i="15"/>
  <c r="M1678" i="13" a="1"/>
  <c r="M1678" i="13"/>
  <c r="E320" i="15"/>
  <c r="M1679" i="13" a="1"/>
  <c r="M1679" i="13"/>
  <c r="E321" i="15"/>
  <c r="M1680" i="13" a="1"/>
  <c r="M1680" i="13"/>
  <c r="E322" i="15"/>
  <c r="M1681" i="13" a="1"/>
  <c r="M1681" i="13"/>
  <c r="E323" i="15"/>
  <c r="M1682" i="13" a="1"/>
  <c r="M1682" i="13"/>
  <c r="E324" i="15"/>
  <c r="M1683" i="13" a="1"/>
  <c r="M1683" i="13"/>
  <c r="E325" i="15"/>
  <c r="M1684" i="13" a="1"/>
  <c r="M1684" i="13"/>
  <c r="E326" i="15"/>
  <c r="M1685" i="13" a="1"/>
  <c r="M1685" i="13"/>
  <c r="E327" i="15"/>
  <c r="M1686" i="13" a="1"/>
  <c r="M1686" i="13"/>
  <c r="E328" i="15"/>
  <c r="M1687" i="13" a="1"/>
  <c r="M1687" i="13"/>
  <c r="E329" i="15"/>
  <c r="M1688" i="13" a="1"/>
  <c r="M1688" i="13"/>
  <c r="E330" i="15"/>
  <c r="M1689" i="13" a="1"/>
  <c r="M1689" i="13"/>
  <c r="E331" i="15"/>
  <c r="M1690" i="13" a="1"/>
  <c r="M1690" i="13"/>
  <c r="E332" i="15"/>
  <c r="M1691" i="13" a="1"/>
  <c r="M1691" i="13"/>
  <c r="E333" i="15"/>
  <c r="M1692" i="13" a="1"/>
  <c r="M1692" i="13"/>
  <c r="E334" i="15"/>
  <c r="M1693" i="13" a="1"/>
  <c r="M1693" i="13"/>
  <c r="E335" i="15"/>
  <c r="M1694" i="13" a="1"/>
  <c r="M1694" i="13"/>
  <c r="E336" i="15"/>
  <c r="M1695" i="13" a="1"/>
  <c r="M1695" i="13"/>
  <c r="H237" i="15"/>
  <c r="B1743" i="13"/>
  <c r="M1743" i="13" a="1"/>
  <c r="M1743" i="13"/>
  <c r="M1746" i="13" a="1"/>
  <c r="M1746" i="13"/>
  <c r="M1747" i="13" a="1"/>
  <c r="M1747" i="13"/>
  <c r="M1748" i="13" a="1"/>
  <c r="M1748" i="13"/>
  <c r="M1749" i="13" a="1"/>
  <c r="M1749" i="13"/>
  <c r="M1750" i="13" a="1"/>
  <c r="M1750" i="13"/>
  <c r="M1751" i="13" a="1"/>
  <c r="M1751" i="13"/>
  <c r="M1752" i="13" a="1"/>
  <c r="M1752" i="13"/>
  <c r="M1753" i="13" a="1"/>
  <c r="M1753" i="13"/>
  <c r="M1754" i="13" a="1"/>
  <c r="M1754" i="13"/>
  <c r="M1755" i="13" a="1"/>
  <c r="M1755" i="13"/>
  <c r="M1756" i="13" a="1"/>
  <c r="M1756" i="13"/>
  <c r="M1757" i="13" a="1"/>
  <c r="M1757" i="13"/>
  <c r="M1758" i="13" a="1"/>
  <c r="M1758" i="13"/>
  <c r="M1759" i="13" a="1"/>
  <c r="M1759" i="13"/>
  <c r="M1760" i="13" a="1"/>
  <c r="M1760" i="13"/>
  <c r="M1761" i="13" a="1"/>
  <c r="M1761" i="13"/>
  <c r="M1762" i="13" a="1"/>
  <c r="M1762" i="13"/>
  <c r="M1763" i="13" a="1"/>
  <c r="M1763" i="13"/>
  <c r="M1764" i="13" a="1"/>
  <c r="M1764" i="13"/>
  <c r="M1765" i="13" a="1"/>
  <c r="M1765" i="13"/>
  <c r="M1766" i="13" a="1"/>
  <c r="M1766" i="13"/>
  <c r="M1767" i="13" a="1"/>
  <c r="M1767" i="13"/>
  <c r="M1768" i="13" a="1"/>
  <c r="M1768" i="13"/>
  <c r="M1769" i="13" a="1"/>
  <c r="M1769" i="13"/>
  <c r="M1770" i="13" a="1"/>
  <c r="M1770" i="13"/>
  <c r="M1771" i="13" a="1"/>
  <c r="M1771" i="13"/>
  <c r="M1772" i="13" a="1"/>
  <c r="M1772" i="13"/>
  <c r="M1773" i="13" a="1"/>
  <c r="M1773" i="13"/>
  <c r="M1774" i="13" a="1"/>
  <c r="M1774" i="13"/>
  <c r="M1775" i="13" a="1"/>
  <c r="M1775" i="13"/>
  <c r="M1776" i="13" a="1"/>
  <c r="M1776" i="13"/>
  <c r="M1777" i="13" a="1"/>
  <c r="M1777" i="13"/>
  <c r="M1778" i="13" a="1"/>
  <c r="M1778" i="13"/>
  <c r="M1779" i="13" a="1"/>
  <c r="M1779" i="13"/>
  <c r="M1780" i="13" a="1"/>
  <c r="M1780" i="13"/>
  <c r="M1781" i="13" a="1"/>
  <c r="M1781" i="13"/>
  <c r="M1782" i="13" a="1"/>
  <c r="M1782" i="13"/>
  <c r="M1783" i="13" a="1"/>
  <c r="M1783" i="13"/>
  <c r="M1784" i="13" a="1"/>
  <c r="M1784" i="13"/>
  <c r="M1785" i="13" a="1"/>
  <c r="M1785" i="13"/>
  <c r="M1786" i="13" a="1"/>
  <c r="M1786" i="13"/>
  <c r="M1787" i="13" a="1"/>
  <c r="M1787" i="13"/>
  <c r="M1788" i="13" a="1"/>
  <c r="M1788" i="13"/>
  <c r="M1789" i="13" a="1"/>
  <c r="M1789" i="13"/>
  <c r="M1790" i="13" a="1"/>
  <c r="M1790" i="13"/>
  <c r="M1791" i="13" a="1"/>
  <c r="M1791" i="13"/>
  <c r="M1792" i="13" a="1"/>
  <c r="M1792" i="13"/>
  <c r="M1793" i="13" a="1"/>
  <c r="M1793" i="13"/>
  <c r="M1794" i="13" a="1"/>
  <c r="M1794" i="13"/>
  <c r="M1795" i="13" a="1"/>
  <c r="M1795" i="13"/>
  <c r="M1796" i="13" a="1"/>
  <c r="M1796" i="13"/>
  <c r="M1797" i="13" a="1"/>
  <c r="M1797" i="13"/>
  <c r="M1798" i="13" a="1"/>
  <c r="M1798" i="13"/>
  <c r="M1799" i="13" a="1"/>
  <c r="M1799" i="13"/>
  <c r="M1800" i="13" a="1"/>
  <c r="M1800" i="13"/>
  <c r="M1801" i="13" a="1"/>
  <c r="M1801" i="13"/>
  <c r="M1802" i="13" a="1"/>
  <c r="M1802" i="13"/>
  <c r="M1803" i="13" a="1"/>
  <c r="M1803" i="13"/>
  <c r="M1804" i="13" a="1"/>
  <c r="M1804" i="13"/>
  <c r="M1805" i="13" a="1"/>
  <c r="M1805" i="13"/>
  <c r="M1806" i="13" a="1"/>
  <c r="M1806" i="13"/>
  <c r="M1807" i="13" a="1"/>
  <c r="M1807" i="13"/>
  <c r="M1808" i="13" a="1"/>
  <c r="M1808" i="13"/>
  <c r="M1809" i="13" a="1"/>
  <c r="M1809" i="13"/>
  <c r="M1810" i="13" a="1"/>
  <c r="M1810" i="13"/>
  <c r="M1811" i="13" a="1"/>
  <c r="M1811" i="13"/>
  <c r="M1812" i="13" a="1"/>
  <c r="M1812" i="13"/>
  <c r="M1813" i="13" a="1"/>
  <c r="M1813" i="13"/>
  <c r="M1814" i="13" a="1"/>
  <c r="M1814" i="13"/>
  <c r="M1815" i="13" a="1"/>
  <c r="M1815" i="13"/>
  <c r="M1816" i="13" a="1"/>
  <c r="M1816" i="13"/>
  <c r="M1817" i="13" a="1"/>
  <c r="M1817" i="13"/>
  <c r="M1818" i="13" a="1"/>
  <c r="M1818" i="13"/>
  <c r="M1819" i="13" a="1"/>
  <c r="M1819" i="13"/>
  <c r="M1820" i="13" a="1"/>
  <c r="M1820" i="13"/>
  <c r="M1821" i="13" a="1"/>
  <c r="M1821" i="13"/>
  <c r="M1822" i="13" a="1"/>
  <c r="M1822" i="13"/>
  <c r="M1823" i="13" a="1"/>
  <c r="M1823" i="13"/>
  <c r="M1824" i="13" a="1"/>
  <c r="M1824" i="13"/>
  <c r="M1825" i="13" a="1"/>
  <c r="M1825" i="13"/>
  <c r="M1826" i="13" a="1"/>
  <c r="M1826" i="13"/>
  <c r="M1827" i="13" a="1"/>
  <c r="M1827" i="13"/>
  <c r="M1828" i="13" a="1"/>
  <c r="M1828" i="13"/>
  <c r="M1829" i="13" a="1"/>
  <c r="M1829" i="13"/>
  <c r="M1830" i="13" a="1"/>
  <c r="M1830" i="13"/>
  <c r="M1831" i="13" a="1"/>
  <c r="M1831" i="13"/>
  <c r="M1832" i="13" a="1"/>
  <c r="M1832" i="13"/>
  <c r="M1833" i="13" a="1"/>
  <c r="M1833" i="13"/>
  <c r="M1834" i="13" a="1"/>
  <c r="M1834" i="13"/>
  <c r="M1835" i="13" a="1"/>
  <c r="M1835" i="13"/>
  <c r="M1836" i="13" a="1"/>
  <c r="M1836" i="13"/>
  <c r="M1837" i="13" a="1"/>
  <c r="M1837" i="13"/>
  <c r="M1838" i="13" a="1"/>
  <c r="M1838" i="13"/>
  <c r="M1839" i="13" a="1"/>
  <c r="M1839" i="13"/>
  <c r="M1840" i="13" a="1"/>
  <c r="M1840" i="13"/>
  <c r="M1841" i="13" a="1"/>
  <c r="M1841" i="13"/>
  <c r="M1842" i="13" a="1"/>
  <c r="M1842" i="13"/>
  <c r="M1843" i="13" a="1"/>
  <c r="M1843" i="13"/>
  <c r="M1597" i="13" a="1"/>
  <c r="M1597" i="13"/>
  <c r="B1893" i="13"/>
  <c r="X1893" i="13" a="1"/>
  <c r="X1893" i="13"/>
  <c r="X1860" i="13" a="1"/>
  <c r="X1860" i="13"/>
  <c r="X1859" i="13" a="1"/>
  <c r="X1859" i="13"/>
  <c r="X1858" i="13" a="1"/>
  <c r="X1858" i="13"/>
  <c r="X1857" i="13" a="1"/>
  <c r="X1857" i="13"/>
  <c r="X1856" i="13" a="1"/>
  <c r="X1856" i="13"/>
  <c r="X1855" i="13" a="1"/>
  <c r="X1855" i="13"/>
  <c r="X1854" i="13" a="1"/>
  <c r="X1854" i="13"/>
  <c r="X1853" i="13" a="1"/>
  <c r="X1853" i="13"/>
  <c r="X1852" i="13" a="1"/>
  <c r="X1852" i="13"/>
  <c r="X1851" i="13" a="1"/>
  <c r="X1851" i="13"/>
  <c r="X1850" i="13" a="1"/>
  <c r="X1850" i="13"/>
  <c r="X1849" i="13" a="1"/>
  <c r="X1849" i="13"/>
  <c r="X1848" i="13" a="1"/>
  <c r="X1848" i="13"/>
  <c r="X1847" i="13" a="1"/>
  <c r="X1847" i="13"/>
  <c r="X1846" i="13" a="1"/>
  <c r="X1846" i="13"/>
  <c r="X1845" i="13" a="1"/>
  <c r="X1845" i="13"/>
  <c r="X1844" i="13" a="1"/>
  <c r="X1844" i="13"/>
  <c r="X1843" i="13" a="1"/>
  <c r="X1843" i="13"/>
  <c r="X1842" i="13" a="1"/>
  <c r="X1842" i="13"/>
  <c r="X1841" i="13" a="1"/>
  <c r="X1841" i="13"/>
  <c r="X1840" i="13" a="1"/>
  <c r="X1840" i="13"/>
  <c r="X1839" i="13" a="1"/>
  <c r="X1839" i="13"/>
  <c r="X1838" i="13" a="1"/>
  <c r="X1838" i="13"/>
  <c r="X1837" i="13" a="1"/>
  <c r="X1837" i="13"/>
  <c r="X1836" i="13" a="1"/>
  <c r="X1836" i="13"/>
  <c r="X1835" i="13" a="1"/>
  <c r="X1835" i="13"/>
  <c r="X1834" i="13" a="1"/>
  <c r="X1834" i="13"/>
  <c r="X1833" i="13" a="1"/>
  <c r="X1833" i="13"/>
  <c r="X1832" i="13" a="1"/>
  <c r="X1832" i="13"/>
  <c r="X1831" i="13" a="1"/>
  <c r="X1831" i="13"/>
  <c r="X1830" i="13" a="1"/>
  <c r="X1830" i="13"/>
  <c r="X1829" i="13" a="1"/>
  <c r="X1829" i="13"/>
  <c r="X1828" i="13" a="1"/>
  <c r="X1828" i="13"/>
  <c r="X1827" i="13" a="1"/>
  <c r="X1827" i="13"/>
  <c r="X1826" i="13" a="1"/>
  <c r="X1826" i="13"/>
  <c r="X1825" i="13" a="1"/>
  <c r="X1825" i="13"/>
  <c r="X1824" i="13" a="1"/>
  <c r="X1824" i="13"/>
  <c r="X1823" i="13" a="1"/>
  <c r="X1823" i="13"/>
  <c r="X1822" i="13" a="1"/>
  <c r="X1822" i="13"/>
  <c r="X1821" i="13" a="1"/>
  <c r="X1821" i="13"/>
  <c r="X1820" i="13" a="1"/>
  <c r="X1820" i="13"/>
  <c r="X1819" i="13" a="1"/>
  <c r="X1819" i="13"/>
  <c r="X1818" i="13" a="1"/>
  <c r="X1818" i="13"/>
  <c r="X1817" i="13" a="1"/>
  <c r="X1817" i="13"/>
  <c r="X1816" i="13" a="1"/>
  <c r="X1816" i="13"/>
  <c r="X1815" i="13" a="1"/>
  <c r="X1815" i="13"/>
  <c r="X1814" i="13" a="1"/>
  <c r="X1814" i="13"/>
  <c r="X1813" i="13" a="1"/>
  <c r="X1813" i="13"/>
  <c r="X1812" i="13" a="1"/>
  <c r="X1812" i="13"/>
  <c r="X1811" i="13" a="1"/>
  <c r="X1811" i="13"/>
  <c r="X1810" i="13" a="1"/>
  <c r="X1810" i="13"/>
  <c r="X1809" i="13" a="1"/>
  <c r="X1809" i="13"/>
  <c r="X1808" i="13" a="1"/>
  <c r="X1808" i="13"/>
  <c r="X1807" i="13" a="1"/>
  <c r="X1807" i="13"/>
  <c r="X1806" i="13" a="1"/>
  <c r="X1806" i="13"/>
  <c r="X1805" i="13" a="1"/>
  <c r="X1805" i="13"/>
  <c r="X1804" i="13" a="1"/>
  <c r="X1804" i="13"/>
  <c r="X1803" i="13" a="1"/>
  <c r="X1803" i="13"/>
  <c r="X1802" i="13" a="1"/>
  <c r="X1802" i="13"/>
  <c r="X1801" i="13" a="1"/>
  <c r="X1801" i="13"/>
  <c r="X1800" i="13" a="1"/>
  <c r="X1800" i="13"/>
  <c r="X1799" i="13" a="1"/>
  <c r="X1799" i="13"/>
  <c r="X1798" i="13" a="1"/>
  <c r="X1798" i="13"/>
  <c r="X1797" i="13" a="1"/>
  <c r="X1797" i="13"/>
  <c r="X1796" i="13" a="1"/>
  <c r="X1796" i="13"/>
  <c r="X1795" i="13" a="1"/>
  <c r="X1795" i="13"/>
  <c r="X1794" i="13" a="1"/>
  <c r="X1794" i="13"/>
  <c r="X1793" i="13" a="1"/>
  <c r="X1793" i="13"/>
  <c r="X1792" i="13" a="1"/>
  <c r="X1792" i="13"/>
  <c r="X1791" i="13" a="1"/>
  <c r="X1791" i="13"/>
  <c r="X1790" i="13" a="1"/>
  <c r="X1790" i="13"/>
  <c r="X1789" i="13" a="1"/>
  <c r="X1789" i="13"/>
  <c r="X1788" i="13" a="1"/>
  <c r="X1788" i="13"/>
  <c r="X1787" i="13" a="1"/>
  <c r="X1787" i="13"/>
  <c r="X1786" i="13" a="1"/>
  <c r="X1786" i="13"/>
  <c r="X1785" i="13" a="1"/>
  <c r="X1785" i="13"/>
  <c r="X1784" i="13" a="1"/>
  <c r="X1784" i="13"/>
  <c r="X1783" i="13" a="1"/>
  <c r="X1783" i="13"/>
  <c r="X1782" i="13" a="1"/>
  <c r="X1782" i="13"/>
  <c r="X1781" i="13" a="1"/>
  <c r="X1781" i="13"/>
  <c r="X1780" i="13" a="1"/>
  <c r="X1780" i="13"/>
  <c r="X1779" i="13" a="1"/>
  <c r="X1779" i="13"/>
  <c r="X1778" i="13" a="1"/>
  <c r="X1778" i="13"/>
  <c r="X1777" i="13" a="1"/>
  <c r="X1777" i="13"/>
  <c r="X1776" i="13" a="1"/>
  <c r="X1776" i="13"/>
  <c r="X1775" i="13" a="1"/>
  <c r="X1775" i="13"/>
  <c r="X1774" i="13" a="1"/>
  <c r="X1774" i="13"/>
  <c r="X1773" i="13" a="1"/>
  <c r="X1773" i="13"/>
  <c r="X1772" i="13" a="1"/>
  <c r="X1772" i="13"/>
  <c r="X1771" i="13" a="1"/>
  <c r="X1771" i="13"/>
  <c r="X1770" i="13" a="1"/>
  <c r="X1770" i="13"/>
  <c r="X1769" i="13" a="1"/>
  <c r="X1769" i="13"/>
  <c r="X1768" i="13" a="1"/>
  <c r="X1768" i="13"/>
  <c r="X1767" i="13" a="1"/>
  <c r="X1767" i="13"/>
  <c r="X1766" i="13" a="1"/>
  <c r="X1766" i="13"/>
  <c r="X1765" i="13" a="1"/>
  <c r="X1765" i="13"/>
  <c r="X1764" i="13" a="1"/>
  <c r="X1764" i="13"/>
  <c r="X1763" i="13" a="1"/>
  <c r="X1763" i="13"/>
  <c r="X1762" i="13" a="1"/>
  <c r="X1762" i="13"/>
  <c r="X1761" i="13" a="1"/>
  <c r="X1761" i="13"/>
  <c r="X1760" i="13" a="1"/>
  <c r="X1760" i="13"/>
  <c r="X1759" i="13" a="1"/>
  <c r="X1759" i="13"/>
  <c r="X1758" i="13" a="1"/>
  <c r="X1758" i="13"/>
  <c r="X1757" i="13" a="1"/>
  <c r="X1757" i="13"/>
  <c r="X1756" i="13" a="1"/>
  <c r="X1756" i="13"/>
  <c r="X1755" i="13" a="1"/>
  <c r="X1755" i="13"/>
  <c r="X1754" i="13" a="1"/>
  <c r="X1754" i="13"/>
  <c r="X1753" i="13" a="1"/>
  <c r="X1753" i="13"/>
  <c r="X1752" i="13" a="1"/>
  <c r="X1752" i="13"/>
  <c r="X1751" i="13" a="1"/>
  <c r="X1751" i="13"/>
  <c r="X1750" i="13" a="1"/>
  <c r="X1750" i="13"/>
  <c r="X1749" i="13" a="1"/>
  <c r="X1749" i="13"/>
  <c r="X1748" i="13" a="1"/>
  <c r="X1748" i="13"/>
  <c r="X1747" i="13" a="1"/>
  <c r="X1747" i="13"/>
  <c r="X1746" i="13" a="1"/>
  <c r="X1746" i="13"/>
  <c r="M1844" i="13" a="1"/>
  <c r="M1844" i="13"/>
  <c r="M1845" i="13" a="1"/>
  <c r="M1845" i="13"/>
  <c r="M1893" i="13" a="1"/>
  <c r="M1893" i="13"/>
  <c r="B2043" i="13"/>
  <c r="X2043" i="13" a="1"/>
  <c r="X2043" i="13"/>
  <c r="X2010" i="13" a="1"/>
  <c r="X2010" i="13"/>
  <c r="X2009" i="13" a="1"/>
  <c r="X2009" i="13"/>
  <c r="X2008" i="13" a="1"/>
  <c r="X2008" i="13"/>
  <c r="X2007" i="13" a="1"/>
  <c r="X2007" i="13"/>
  <c r="X2006" i="13" a="1"/>
  <c r="X2006" i="13"/>
  <c r="X2005" i="13" a="1"/>
  <c r="X2005" i="13"/>
  <c r="X2004" i="13" a="1"/>
  <c r="X2004" i="13"/>
  <c r="X2003" i="13" a="1"/>
  <c r="X2003" i="13"/>
  <c r="X2002" i="13" a="1"/>
  <c r="X2002" i="13"/>
  <c r="X2001" i="13" a="1"/>
  <c r="X2001" i="13"/>
  <c r="X2000" i="13" a="1"/>
  <c r="X2000" i="13"/>
  <c r="X1999" i="13" a="1"/>
  <c r="X1999" i="13"/>
  <c r="X1998" i="13" a="1"/>
  <c r="X1998" i="13"/>
  <c r="X1997" i="13" a="1"/>
  <c r="X1997" i="13"/>
  <c r="X1996" i="13" a="1"/>
  <c r="X1996" i="13"/>
  <c r="X1995" i="13" a="1"/>
  <c r="X1995" i="13"/>
  <c r="X1994" i="13" a="1"/>
  <c r="X1994" i="13"/>
  <c r="X1993" i="13" a="1"/>
  <c r="X1993" i="13"/>
  <c r="X1992" i="13" a="1"/>
  <c r="X1992" i="13"/>
  <c r="X1991" i="13" a="1"/>
  <c r="X1991" i="13"/>
  <c r="X1990" i="13" a="1"/>
  <c r="X1990" i="13"/>
  <c r="X1989" i="13" a="1"/>
  <c r="X1989" i="13"/>
  <c r="X1988" i="13" a="1"/>
  <c r="X1988" i="13"/>
  <c r="X1987" i="13" a="1"/>
  <c r="X1987" i="13"/>
  <c r="X1986" i="13" a="1"/>
  <c r="X1986" i="13"/>
  <c r="X1985" i="13" a="1"/>
  <c r="X1985" i="13"/>
  <c r="X1984" i="13" a="1"/>
  <c r="X1984" i="13"/>
  <c r="X1983" i="13" a="1"/>
  <c r="X1983" i="13"/>
  <c r="X1982" i="13" a="1"/>
  <c r="X1982" i="13"/>
  <c r="X1981" i="13" a="1"/>
  <c r="X1981" i="13"/>
  <c r="X1980" i="13" a="1"/>
  <c r="X1980" i="13"/>
  <c r="X1979" i="13" a="1"/>
  <c r="X1979" i="13"/>
  <c r="X1978" i="13" a="1"/>
  <c r="X1978" i="13"/>
  <c r="X1977" i="13" a="1"/>
  <c r="X1977" i="13"/>
  <c r="X1976" i="13" a="1"/>
  <c r="X1976" i="13"/>
  <c r="X1975" i="13" a="1"/>
  <c r="X1975" i="13"/>
  <c r="X1974" i="13" a="1"/>
  <c r="X1974" i="13"/>
  <c r="X1973" i="13" a="1"/>
  <c r="X1973" i="13"/>
  <c r="X1972" i="13" a="1"/>
  <c r="X1972" i="13"/>
  <c r="X1971" i="13" a="1"/>
  <c r="X1971" i="13"/>
  <c r="X1970" i="13" a="1"/>
  <c r="X1970" i="13"/>
  <c r="X1969" i="13" a="1"/>
  <c r="X1969" i="13"/>
  <c r="X1968" i="13" a="1"/>
  <c r="X1968" i="13"/>
  <c r="X1967" i="13" a="1"/>
  <c r="X1967" i="13"/>
  <c r="X1966" i="13" a="1"/>
  <c r="X1966" i="13"/>
  <c r="X1965" i="13" a="1"/>
  <c r="X1965" i="13"/>
  <c r="X1964" i="13" a="1"/>
  <c r="X1964" i="13"/>
  <c r="X1963" i="13" a="1"/>
  <c r="X1963" i="13"/>
  <c r="X1962" i="13" a="1"/>
  <c r="X1962" i="13"/>
  <c r="X1961" i="13" a="1"/>
  <c r="X1961" i="13"/>
  <c r="X1960" i="13" a="1"/>
  <c r="X1960" i="13"/>
  <c r="X1959" i="13" a="1"/>
  <c r="X1959" i="13"/>
  <c r="X1958" i="13" a="1"/>
  <c r="X1958" i="13"/>
  <c r="X1957" i="13" a="1"/>
  <c r="X1957" i="13"/>
  <c r="X1956" i="13" a="1"/>
  <c r="X1956" i="13"/>
  <c r="X1955" i="13" a="1"/>
  <c r="X1955" i="13"/>
  <c r="X1954" i="13" a="1"/>
  <c r="X1954" i="13"/>
  <c r="X1953" i="13" a="1"/>
  <c r="X1953" i="13"/>
  <c r="X1952" i="13" a="1"/>
  <c r="X1952" i="13"/>
  <c r="X1951" i="13" a="1"/>
  <c r="X1951" i="13"/>
  <c r="X1950" i="13" a="1"/>
  <c r="X1950" i="13"/>
  <c r="X1949" i="13" a="1"/>
  <c r="X1949" i="13"/>
  <c r="X1948" i="13" a="1"/>
  <c r="X1948" i="13"/>
  <c r="X1947" i="13" a="1"/>
  <c r="X1947" i="13"/>
  <c r="X1946" i="13" a="1"/>
  <c r="X1946" i="13"/>
  <c r="X1945" i="13" a="1"/>
  <c r="X1945" i="13"/>
  <c r="X1944" i="13" a="1"/>
  <c r="X1944" i="13"/>
  <c r="X1943" i="13" a="1"/>
  <c r="X1943" i="13"/>
  <c r="X1942" i="13" a="1"/>
  <c r="X1942" i="13"/>
  <c r="X1941" i="13" a="1"/>
  <c r="X1941" i="13"/>
  <c r="X1940" i="13" a="1"/>
  <c r="X1940" i="13"/>
  <c r="X1939" i="13" a="1"/>
  <c r="X1939" i="13"/>
  <c r="X1938" i="13" a="1"/>
  <c r="X1938" i="13"/>
  <c r="X1937" i="13" a="1"/>
  <c r="X1937" i="13"/>
  <c r="X1936" i="13" a="1"/>
  <c r="X1936" i="13"/>
  <c r="X1935" i="13" a="1"/>
  <c r="X1935" i="13"/>
  <c r="X1934" i="13" a="1"/>
  <c r="X1934" i="13"/>
  <c r="X1933" i="13" a="1"/>
  <c r="X1933" i="13"/>
  <c r="X1932" i="13" a="1"/>
  <c r="X1932" i="13"/>
  <c r="X1931" i="13" a="1"/>
  <c r="X1931" i="13"/>
  <c r="X1930" i="13" a="1"/>
  <c r="X1930" i="13"/>
  <c r="X1929" i="13" a="1"/>
  <c r="X1929" i="13"/>
  <c r="X1928" i="13" a="1"/>
  <c r="X1928" i="13"/>
  <c r="X1927" i="13" a="1"/>
  <c r="X1927" i="13"/>
  <c r="X1926" i="13" a="1"/>
  <c r="X1926" i="13"/>
  <c r="X1925" i="13" a="1"/>
  <c r="X1925" i="13"/>
  <c r="X1924" i="13" a="1"/>
  <c r="X1924" i="13"/>
  <c r="X1923" i="13" a="1"/>
  <c r="X1923" i="13"/>
  <c r="X1922" i="13" a="1"/>
  <c r="X1922" i="13"/>
  <c r="X1921" i="13" a="1"/>
  <c r="X1921" i="13"/>
  <c r="X1920" i="13" a="1"/>
  <c r="X1920" i="13"/>
  <c r="X1919" i="13" a="1"/>
  <c r="X1919" i="13"/>
  <c r="X1918" i="13" a="1"/>
  <c r="X1918" i="13"/>
  <c r="X1917" i="13" a="1"/>
  <c r="X1917" i="13"/>
  <c r="X1916" i="13" a="1"/>
  <c r="X1916" i="13"/>
  <c r="X1915" i="13" a="1"/>
  <c r="X1915" i="13"/>
  <c r="X1914" i="13" a="1"/>
  <c r="X1914" i="13"/>
  <c r="X1913" i="13" a="1"/>
  <c r="X1913" i="13"/>
  <c r="X1912" i="13" a="1"/>
  <c r="X1912" i="13"/>
  <c r="X1911" i="13" a="1"/>
  <c r="X1911" i="13"/>
  <c r="X1910" i="13" a="1"/>
  <c r="X1910" i="13"/>
  <c r="X1909" i="13" a="1"/>
  <c r="X1909" i="13"/>
  <c r="X1908" i="13" a="1"/>
  <c r="X1908" i="13"/>
  <c r="X1907" i="13" a="1"/>
  <c r="X1907" i="13"/>
  <c r="X1906" i="13" a="1"/>
  <c r="X1906" i="13"/>
  <c r="X1905" i="13" a="1"/>
  <c r="X1905" i="13"/>
  <c r="X1904" i="13" a="1"/>
  <c r="X1904" i="13"/>
  <c r="X1903" i="13" a="1"/>
  <c r="X1903" i="13"/>
  <c r="X1902" i="13" a="1"/>
  <c r="X1902" i="13"/>
  <c r="X1901" i="13" a="1"/>
  <c r="X1901" i="13"/>
  <c r="X1900" i="13" a="1"/>
  <c r="X1900" i="13"/>
  <c r="X1899" i="13" a="1"/>
  <c r="X1899" i="13"/>
  <c r="X1898" i="13" a="1"/>
  <c r="X1898" i="13"/>
  <c r="X1897" i="13" a="1"/>
  <c r="X1897" i="13"/>
  <c r="X1896" i="13" a="1"/>
  <c r="X1896" i="13"/>
  <c r="M1897" i="13" a="1"/>
  <c r="M1897" i="13"/>
  <c r="M1898" i="13" a="1"/>
  <c r="M1898" i="13"/>
  <c r="M1899" i="13" a="1"/>
  <c r="M1899" i="13"/>
  <c r="M1900" i="13" a="1"/>
  <c r="M1900" i="13"/>
  <c r="M1901" i="13" a="1"/>
  <c r="M1901" i="13"/>
  <c r="M1902" i="13" a="1"/>
  <c r="M1902" i="13"/>
  <c r="M1903" i="13" a="1"/>
  <c r="M1903" i="13"/>
  <c r="M1904" i="13" a="1"/>
  <c r="M1904" i="13"/>
  <c r="M1905" i="13" a="1"/>
  <c r="M1905" i="13"/>
  <c r="M1906" i="13" a="1"/>
  <c r="M1906" i="13"/>
  <c r="M1907" i="13" a="1"/>
  <c r="M1907" i="13"/>
  <c r="M1908" i="13" a="1"/>
  <c r="M1908" i="13"/>
  <c r="M1909" i="13" a="1"/>
  <c r="M1909" i="13"/>
  <c r="M1910" i="13" a="1"/>
  <c r="M1910" i="13"/>
  <c r="M1911" i="13" a="1"/>
  <c r="M1911" i="13"/>
  <c r="M1912" i="13" a="1"/>
  <c r="M1912" i="13"/>
  <c r="M1913" i="13" a="1"/>
  <c r="M1913" i="13"/>
  <c r="M1914" i="13" a="1"/>
  <c r="M1914" i="13"/>
  <c r="M1915" i="13" a="1"/>
  <c r="M1915" i="13"/>
  <c r="M1916" i="13" a="1"/>
  <c r="M1916" i="13"/>
  <c r="M1917" i="13" a="1"/>
  <c r="M1917" i="13"/>
  <c r="M1918" i="13" a="1"/>
  <c r="M1918" i="13"/>
  <c r="M1919" i="13" a="1"/>
  <c r="M1919" i="13"/>
  <c r="M1920" i="13" a="1"/>
  <c r="M1920" i="13"/>
  <c r="M1921" i="13" a="1"/>
  <c r="M1921" i="13"/>
  <c r="M1922" i="13" a="1"/>
  <c r="M1922" i="13"/>
  <c r="M1923" i="13" a="1"/>
  <c r="M1923" i="13"/>
  <c r="M1924" i="13" a="1"/>
  <c r="M1924" i="13"/>
  <c r="M1925" i="13" a="1"/>
  <c r="M1925" i="13"/>
  <c r="M1926" i="13" a="1"/>
  <c r="M1926" i="13"/>
  <c r="M1927" i="13" a="1"/>
  <c r="M1927" i="13"/>
  <c r="M1928" i="13" a="1"/>
  <c r="M1928" i="13"/>
  <c r="M1929" i="13" a="1"/>
  <c r="M1929" i="13"/>
  <c r="M1930" i="13" a="1"/>
  <c r="M1930" i="13"/>
  <c r="M1931" i="13" a="1"/>
  <c r="M1931" i="13"/>
  <c r="M1932" i="13" a="1"/>
  <c r="M1932" i="13"/>
  <c r="M1933" i="13" a="1"/>
  <c r="M1933" i="13"/>
  <c r="M1934" i="13" a="1"/>
  <c r="M1934" i="13"/>
  <c r="M1935" i="13" a="1"/>
  <c r="M1935" i="13"/>
  <c r="M1936" i="13" a="1"/>
  <c r="M1936" i="13"/>
  <c r="M1937" i="13" a="1"/>
  <c r="M1937" i="13"/>
  <c r="M1938" i="13" a="1"/>
  <c r="M1938" i="13"/>
  <c r="M1939" i="13" a="1"/>
  <c r="M1939" i="13"/>
  <c r="M1940" i="13" a="1"/>
  <c r="M1940" i="13"/>
  <c r="M1941" i="13" a="1"/>
  <c r="M1941" i="13"/>
  <c r="M1942" i="13" a="1"/>
  <c r="M1942" i="13"/>
  <c r="M1943" i="13" a="1"/>
  <c r="M1943" i="13"/>
  <c r="M1944" i="13" a="1"/>
  <c r="M1944" i="13"/>
  <c r="M1945" i="13" a="1"/>
  <c r="M1945" i="13"/>
  <c r="M1946" i="13" a="1"/>
  <c r="M1946" i="13"/>
  <c r="M1947" i="13" a="1"/>
  <c r="M1947" i="13"/>
  <c r="M1948" i="13" a="1"/>
  <c r="M1948" i="13"/>
  <c r="M1949" i="13" a="1"/>
  <c r="M1949" i="13"/>
  <c r="M1950" i="13" a="1"/>
  <c r="M1950" i="13"/>
  <c r="M1951" i="13" a="1"/>
  <c r="M1951" i="13"/>
  <c r="M1952" i="13" a="1"/>
  <c r="M1952" i="13"/>
  <c r="M1953" i="13" a="1"/>
  <c r="M1953" i="13"/>
  <c r="M1954" i="13" a="1"/>
  <c r="M1954" i="13"/>
  <c r="M1955" i="13" a="1"/>
  <c r="M1955" i="13"/>
  <c r="M1956" i="13" a="1"/>
  <c r="M1956" i="13"/>
  <c r="M1957" i="13" a="1"/>
  <c r="M1957" i="13"/>
  <c r="M1958" i="13" a="1"/>
  <c r="M1958" i="13"/>
  <c r="M1959" i="13" a="1"/>
  <c r="M1959" i="13"/>
  <c r="M1960" i="13" a="1"/>
  <c r="M1960" i="13"/>
  <c r="M1961" i="13" a="1"/>
  <c r="M1961" i="13"/>
  <c r="M1962" i="13" a="1"/>
  <c r="M1962" i="13"/>
  <c r="M1963" i="13" a="1"/>
  <c r="M1963" i="13"/>
  <c r="M1964" i="13" a="1"/>
  <c r="M1964" i="13"/>
  <c r="M1965" i="13" a="1"/>
  <c r="M1965" i="13"/>
  <c r="M1966" i="13" a="1"/>
  <c r="M1966" i="13"/>
  <c r="M1967" i="13" a="1"/>
  <c r="M1967" i="13"/>
  <c r="M1968" i="13" a="1"/>
  <c r="M1968" i="13"/>
  <c r="M1969" i="13" a="1"/>
  <c r="M1969" i="13"/>
  <c r="M1970" i="13" a="1"/>
  <c r="M1970" i="13"/>
  <c r="M1971" i="13" a="1"/>
  <c r="M1971" i="13"/>
  <c r="M1972" i="13" a="1"/>
  <c r="M1972" i="13"/>
  <c r="M1973" i="13" a="1"/>
  <c r="M1973" i="13"/>
  <c r="M1974" i="13" a="1"/>
  <c r="M1974" i="13"/>
  <c r="M1975" i="13" a="1"/>
  <c r="M1975" i="13"/>
  <c r="M1976" i="13" a="1"/>
  <c r="M1976" i="13"/>
  <c r="M1977" i="13" a="1"/>
  <c r="M1977" i="13"/>
  <c r="M1978" i="13" a="1"/>
  <c r="M1978" i="13"/>
  <c r="M1979" i="13" a="1"/>
  <c r="M1979" i="13"/>
  <c r="M1980" i="13" a="1"/>
  <c r="M1980" i="13"/>
  <c r="M1981" i="13" a="1"/>
  <c r="M1981" i="13"/>
  <c r="M1982" i="13" a="1"/>
  <c r="M1982" i="13"/>
  <c r="M1983" i="13" a="1"/>
  <c r="M1983" i="13"/>
  <c r="M1984" i="13" a="1"/>
  <c r="M1984" i="13"/>
  <c r="M1985" i="13" a="1"/>
  <c r="M1985" i="13"/>
  <c r="M1986" i="13" a="1"/>
  <c r="M1986" i="13"/>
  <c r="M1987" i="13" a="1"/>
  <c r="M1987" i="13"/>
  <c r="M1988" i="13" a="1"/>
  <c r="M1988" i="13"/>
  <c r="M1989" i="13" a="1"/>
  <c r="M1989" i="13"/>
  <c r="M1990" i="13" a="1"/>
  <c r="M1990" i="13"/>
  <c r="M1991" i="13" a="1"/>
  <c r="M1991" i="13"/>
  <c r="M1992" i="13" a="1"/>
  <c r="M1992" i="13"/>
  <c r="M1993" i="13" a="1"/>
  <c r="M1993" i="13"/>
  <c r="M1994" i="13" a="1"/>
  <c r="M1994" i="13"/>
  <c r="M1995" i="13" a="1"/>
  <c r="M1995" i="13"/>
  <c r="M2043" i="13" a="1"/>
  <c r="M2043" i="13"/>
  <c r="M1896" i="13" a="1"/>
  <c r="M1896" i="13"/>
  <c r="X1743" i="13" a="1"/>
  <c r="X1743" i="13"/>
  <c r="X1624" i="13" a="1"/>
  <c r="X1624" i="13"/>
  <c r="X1623" i="13" a="1"/>
  <c r="X1623" i="13"/>
  <c r="X1622" i="13" a="1"/>
  <c r="X1622" i="13"/>
  <c r="X1621" i="13" a="1"/>
  <c r="X1621" i="13"/>
  <c r="X1620" i="13" a="1"/>
  <c r="X1620" i="13"/>
  <c r="X1619" i="13" a="1"/>
  <c r="X1619" i="13"/>
  <c r="X1618" i="13" a="1"/>
  <c r="X1618" i="13"/>
  <c r="X1617" i="13" a="1"/>
  <c r="X1617" i="13"/>
  <c r="X1616" i="13" a="1"/>
  <c r="X1616" i="13"/>
  <c r="X1615" i="13" a="1"/>
  <c r="X1615" i="13"/>
  <c r="X1614" i="13" a="1"/>
  <c r="X1614" i="13"/>
  <c r="X1613" i="13" a="1"/>
  <c r="X1613" i="13"/>
  <c r="X1612" i="13" a="1"/>
  <c r="X1612" i="13"/>
  <c r="X1611" i="13" a="1"/>
  <c r="X1611" i="13"/>
  <c r="X1610" i="13" a="1"/>
  <c r="X1610" i="13"/>
  <c r="X1609" i="13" a="1"/>
  <c r="X1609" i="13"/>
  <c r="X1608" i="13" a="1"/>
  <c r="X1608" i="13"/>
  <c r="X1607" i="13" a="1"/>
  <c r="X1607" i="13"/>
  <c r="X1606" i="13" a="1"/>
  <c r="X1606" i="13"/>
  <c r="X1605" i="13" a="1"/>
  <c r="X1605" i="13"/>
  <c r="X1604" i="13" a="1"/>
  <c r="X1604" i="13"/>
  <c r="X1603" i="13" a="1"/>
  <c r="X1603" i="13"/>
  <c r="X1602" i="13" a="1"/>
  <c r="X1602" i="13"/>
  <c r="X1601" i="13" a="1"/>
  <c r="X1601" i="13"/>
  <c r="X1600" i="13" a="1"/>
  <c r="X1600" i="13"/>
  <c r="X1599" i="13" a="1"/>
  <c r="X1599" i="13"/>
  <c r="X1598" i="13" a="1"/>
  <c r="X1598" i="13"/>
  <c r="X1597" i="13" a="1"/>
  <c r="X1597" i="13"/>
  <c r="X1596" i="13" a="1"/>
  <c r="X1596" i="13"/>
  <c r="M1598" i="13" a="1"/>
  <c r="M1598" i="13"/>
  <c r="M1599" i="13" a="1"/>
  <c r="M1599" i="13"/>
  <c r="M1600" i="13" a="1"/>
  <c r="M1600" i="13"/>
  <c r="M1601" i="13" a="1"/>
  <c r="M1601" i="13"/>
  <c r="M1602" i="13" a="1"/>
  <c r="M1602" i="13"/>
  <c r="M1603" i="13" a="1"/>
  <c r="M1603" i="13"/>
  <c r="M1604" i="13" a="1"/>
  <c r="M1604" i="13"/>
  <c r="M1605" i="13" a="1"/>
  <c r="M1605" i="13"/>
  <c r="M1606" i="13" a="1"/>
  <c r="M1606" i="13"/>
  <c r="M1607" i="13" a="1"/>
  <c r="M1607" i="13"/>
  <c r="M1608" i="13" a="1"/>
  <c r="M1608" i="13"/>
  <c r="M1609" i="13" a="1"/>
  <c r="M1609" i="13"/>
  <c r="M1610" i="13" a="1"/>
  <c r="M1610" i="13"/>
  <c r="M1611" i="13" a="1"/>
  <c r="M1611" i="13"/>
  <c r="M1612" i="13" a="1"/>
  <c r="M1612" i="13"/>
  <c r="M1613" i="13" a="1"/>
  <c r="M1613" i="13"/>
  <c r="M1614" i="13" a="1"/>
  <c r="M1614" i="13"/>
  <c r="M1615" i="13" a="1"/>
  <c r="M1615" i="13"/>
  <c r="M1616" i="13" a="1"/>
  <c r="M1616" i="13"/>
  <c r="M1617" i="13" a="1"/>
  <c r="M1617" i="13"/>
  <c r="M1618" i="13" a="1"/>
  <c r="M1618" i="13"/>
  <c r="M1619" i="13" a="1"/>
  <c r="M1619" i="13"/>
  <c r="M1620" i="13" a="1"/>
  <c r="M1620" i="13"/>
  <c r="M1621" i="13" a="1"/>
  <c r="M1621" i="13"/>
  <c r="M1622" i="13" a="1"/>
  <c r="M1622" i="13"/>
  <c r="M1623" i="13" a="1"/>
  <c r="M1623" i="13"/>
  <c r="M1624" i="13" a="1"/>
  <c r="M1624" i="13"/>
  <c r="M1625" i="13" a="1"/>
  <c r="M1625" i="13"/>
  <c r="M1626" i="13" a="1"/>
  <c r="M1626" i="13"/>
  <c r="M1627" i="13" a="1"/>
  <c r="M1627" i="13"/>
  <c r="M1628" i="13" a="1"/>
  <c r="M1628" i="13"/>
  <c r="M1629" i="13" a="1"/>
  <c r="M1629" i="13"/>
  <c r="M1630" i="13" a="1"/>
  <c r="M1630" i="13"/>
  <c r="M1631" i="13" a="1"/>
  <c r="M1631" i="13"/>
  <c r="M1632" i="13" a="1"/>
  <c r="M1632" i="13"/>
  <c r="M1633" i="13" a="1"/>
  <c r="M1633" i="13"/>
  <c r="M1634" i="13" a="1"/>
  <c r="M1634" i="13"/>
  <c r="M1635" i="13" a="1"/>
  <c r="M1635" i="13"/>
  <c r="M1636" i="13" a="1"/>
  <c r="M1636" i="13"/>
  <c r="M1637" i="13" a="1"/>
  <c r="M1637" i="13"/>
  <c r="M1638" i="13" a="1"/>
  <c r="M1638" i="13"/>
  <c r="M1639" i="13" a="1"/>
  <c r="M1639" i="13"/>
  <c r="M1596" i="13" a="1"/>
  <c r="M1596" i="13"/>
  <c r="G92" i="16"/>
  <c r="H92" i="16"/>
  <c r="I92" i="16"/>
  <c r="J92" i="16"/>
  <c r="K92" i="16"/>
  <c r="L92" i="16"/>
  <c r="M92" i="16"/>
  <c r="N92" i="16"/>
  <c r="O92" i="16"/>
  <c r="P92" i="16"/>
  <c r="Q92" i="16"/>
  <c r="R92" i="16"/>
  <c r="S92" i="16"/>
  <c r="T92" i="16"/>
  <c r="U92" i="16"/>
  <c r="V92" i="16"/>
  <c r="W92" i="16"/>
  <c r="X92" i="16"/>
  <c r="Y92" i="16"/>
  <c r="Z92" i="16"/>
  <c r="AA92" i="16"/>
  <c r="AB92" i="16"/>
  <c r="AC92" i="16"/>
  <c r="F93" i="16"/>
  <c r="G93" i="16"/>
  <c r="H93" i="16"/>
  <c r="I93" i="16"/>
  <c r="J93" i="16"/>
  <c r="K93" i="16"/>
  <c r="L93" i="16"/>
  <c r="M93" i="16"/>
  <c r="N93" i="16"/>
  <c r="O93" i="16"/>
  <c r="P93" i="16"/>
  <c r="Q93" i="16"/>
  <c r="R93" i="16"/>
  <c r="S93" i="16"/>
  <c r="T93" i="16"/>
  <c r="U93" i="16"/>
  <c r="V93" i="16"/>
  <c r="W93" i="16"/>
  <c r="X93" i="16"/>
  <c r="Y93" i="16"/>
  <c r="Z93" i="16"/>
  <c r="AA93" i="16"/>
  <c r="AB93" i="16"/>
  <c r="AC93" i="16"/>
  <c r="E93" i="16"/>
  <c r="F92" i="16"/>
  <c r="E92" i="16"/>
  <c r="AZ4" i="13"/>
  <c r="BA4" i="13"/>
  <c r="BB4" i="13"/>
  <c r="BC4" i="13"/>
  <c r="BD4" i="13"/>
  <c r="BE4" i="13"/>
  <c r="BF4" i="13"/>
  <c r="BG4" i="13"/>
  <c r="BH4" i="13"/>
  <c r="BI4" i="13"/>
  <c r="BJ4" i="13"/>
  <c r="BK4" i="13"/>
  <c r="BL4" i="13"/>
  <c r="BM4" i="13"/>
  <c r="BN4" i="13"/>
  <c r="BO4" i="13"/>
  <c r="BP4" i="13"/>
  <c r="BQ4" i="13"/>
  <c r="BR4" i="13"/>
  <c r="BS4" i="13"/>
  <c r="AZ82" i="13"/>
  <c r="BA82" i="13"/>
  <c r="BB82" i="13"/>
  <c r="BC82" i="13"/>
  <c r="BD82" i="13"/>
  <c r="BE82" i="13"/>
  <c r="BF82" i="13"/>
  <c r="BG82" i="13"/>
  <c r="BH82" i="13"/>
  <c r="BI82" i="13"/>
  <c r="BJ82" i="13"/>
  <c r="BK82" i="13"/>
  <c r="BL82" i="13"/>
  <c r="BM82" i="13"/>
  <c r="BN82" i="13"/>
  <c r="BO82" i="13"/>
  <c r="BP82" i="13"/>
  <c r="BQ82" i="13"/>
  <c r="BR82" i="13"/>
  <c r="BS82" i="13"/>
  <c r="AZ97" i="13" a="1"/>
  <c r="AZ97" i="13"/>
  <c r="BA97" i="13" a="1"/>
  <c r="BA97" i="13"/>
  <c r="BB97" i="13" a="1"/>
  <c r="BB97" i="13"/>
  <c r="BC97" i="13" a="1"/>
  <c r="BC97" i="13"/>
  <c r="BD97" i="13" a="1"/>
  <c r="BD97" i="13"/>
  <c r="BE97" i="13" a="1"/>
  <c r="BE97" i="13"/>
  <c r="BF97" i="13" a="1"/>
  <c r="BF97" i="13"/>
  <c r="BG97" i="13" a="1"/>
  <c r="BG97" i="13"/>
  <c r="BH97" i="13" a="1"/>
  <c r="BH97" i="13"/>
  <c r="BI97" i="13" a="1"/>
  <c r="BI97" i="13"/>
  <c r="BJ97" i="13" a="1"/>
  <c r="BJ97" i="13"/>
  <c r="BK97" i="13" a="1"/>
  <c r="BK97" i="13"/>
  <c r="BL97" i="13" a="1"/>
  <c r="BL97" i="13"/>
  <c r="BM97" i="13" a="1"/>
  <c r="BM97" i="13"/>
  <c r="BN97" i="13" a="1"/>
  <c r="BN97" i="13"/>
  <c r="BO97" i="13" a="1"/>
  <c r="BO97" i="13"/>
  <c r="BP97" i="13" a="1"/>
  <c r="BP97" i="13"/>
  <c r="BQ97" i="13" a="1"/>
  <c r="BQ97" i="13"/>
  <c r="BR97" i="13" a="1"/>
  <c r="BR97" i="13"/>
  <c r="BS97" i="13" a="1"/>
  <c r="BS97" i="13"/>
  <c r="AZ98" i="13" a="1"/>
  <c r="AZ98" i="13"/>
  <c r="BA98" i="13" a="1"/>
  <c r="BA98" i="13"/>
  <c r="BB98" i="13" a="1"/>
  <c r="BB98" i="13"/>
  <c r="BC98" i="13" a="1"/>
  <c r="BC98" i="13"/>
  <c r="BD98" i="13" a="1"/>
  <c r="BD98" i="13"/>
  <c r="BE98" i="13" a="1"/>
  <c r="BE98" i="13"/>
  <c r="BF98" i="13" a="1"/>
  <c r="BF98" i="13"/>
  <c r="BG98" i="13" a="1"/>
  <c r="BG98" i="13"/>
  <c r="BH98" i="13" a="1"/>
  <c r="BH98" i="13"/>
  <c r="BI98" i="13" a="1"/>
  <c r="BI98" i="13"/>
  <c r="BJ98" i="13" a="1"/>
  <c r="BJ98" i="13"/>
  <c r="BK98" i="13" a="1"/>
  <c r="BK98" i="13"/>
  <c r="BL98" i="13" a="1"/>
  <c r="BL98" i="13"/>
  <c r="BM98" i="13" a="1"/>
  <c r="BM98" i="13"/>
  <c r="BN98" i="13" a="1"/>
  <c r="BN98" i="13"/>
  <c r="BO98" i="13" a="1"/>
  <c r="BO98" i="13"/>
  <c r="BP98" i="13" a="1"/>
  <c r="BP98" i="13"/>
  <c r="BQ98" i="13" a="1"/>
  <c r="BQ98" i="13"/>
  <c r="BR98" i="13" a="1"/>
  <c r="BR98" i="13"/>
  <c r="BS98" i="13" a="1"/>
  <c r="BS98" i="13"/>
  <c r="AZ99" i="13" a="1"/>
  <c r="AZ99" i="13"/>
  <c r="BA99" i="13" a="1"/>
  <c r="BA99" i="13"/>
  <c r="BB99" i="13" a="1"/>
  <c r="BB99" i="13"/>
  <c r="BC99" i="13" a="1"/>
  <c r="BC99" i="13"/>
  <c r="BD99" i="13" a="1"/>
  <c r="BD99" i="13"/>
  <c r="BE99" i="13" a="1"/>
  <c r="BE99" i="13"/>
  <c r="BF99" i="13" a="1"/>
  <c r="BF99" i="13"/>
  <c r="BG99" i="13" a="1"/>
  <c r="BG99" i="13"/>
  <c r="BH99" i="13" a="1"/>
  <c r="BH99" i="13"/>
  <c r="BI99" i="13" a="1"/>
  <c r="BI99" i="13"/>
  <c r="BJ99" i="13" a="1"/>
  <c r="BJ99" i="13"/>
  <c r="BK99" i="13" a="1"/>
  <c r="BK99" i="13"/>
  <c r="BL99" i="13" a="1"/>
  <c r="BL99" i="13"/>
  <c r="BM99" i="13" a="1"/>
  <c r="BM99" i="13"/>
  <c r="BN99" i="13" a="1"/>
  <c r="BN99" i="13"/>
  <c r="BO99" i="13" a="1"/>
  <c r="BO99" i="13"/>
  <c r="BP99" i="13" a="1"/>
  <c r="BP99" i="13"/>
  <c r="BQ99" i="13" a="1"/>
  <c r="BQ99" i="13"/>
  <c r="BR99" i="13" a="1"/>
  <c r="BR99" i="13"/>
  <c r="BS99" i="13" a="1"/>
  <c r="BS99" i="13"/>
  <c r="AZ100" i="13" a="1"/>
  <c r="AZ100" i="13"/>
  <c r="BA100" i="13" a="1"/>
  <c r="BA100" i="13"/>
  <c r="BB100" i="13" a="1"/>
  <c r="BB100" i="13"/>
  <c r="BC100" i="13" a="1"/>
  <c r="BC100" i="13"/>
  <c r="BD100" i="13" a="1"/>
  <c r="BD100" i="13"/>
  <c r="BE100" i="13" a="1"/>
  <c r="BE100" i="13"/>
  <c r="BF100" i="13" a="1"/>
  <c r="BF100" i="13"/>
  <c r="BG100" i="13" a="1"/>
  <c r="BG100" i="13"/>
  <c r="BH100" i="13" a="1"/>
  <c r="BH100" i="13"/>
  <c r="BI100" i="13" a="1"/>
  <c r="BI100" i="13"/>
  <c r="BJ100" i="13" a="1"/>
  <c r="BJ100" i="13"/>
  <c r="BK100" i="13" a="1"/>
  <c r="BK100" i="13"/>
  <c r="BL100" i="13" a="1"/>
  <c r="BL100" i="13"/>
  <c r="BM100" i="13" a="1"/>
  <c r="BM100" i="13"/>
  <c r="BN100" i="13" a="1"/>
  <c r="BN100" i="13"/>
  <c r="BO100" i="13" a="1"/>
  <c r="BO100" i="13"/>
  <c r="BP100" i="13" a="1"/>
  <c r="BP100" i="13"/>
  <c r="BQ100" i="13" a="1"/>
  <c r="BQ100" i="13"/>
  <c r="BR100" i="13" a="1"/>
  <c r="BR100" i="13"/>
  <c r="BS100" i="13" a="1"/>
  <c r="BS100" i="13"/>
  <c r="AZ101" i="13" a="1"/>
  <c r="AZ101" i="13"/>
  <c r="BA101" i="13" a="1"/>
  <c r="BA101" i="13"/>
  <c r="BB101" i="13" a="1"/>
  <c r="BB101" i="13"/>
  <c r="BC101" i="13" a="1"/>
  <c r="BC101" i="13"/>
  <c r="BD101" i="13" a="1"/>
  <c r="BD101" i="13"/>
  <c r="BE101" i="13" a="1"/>
  <c r="BE101" i="13"/>
  <c r="BF101" i="13" a="1"/>
  <c r="BF101" i="13"/>
  <c r="BG101" i="13" a="1"/>
  <c r="BG101" i="13"/>
  <c r="BH101" i="13" a="1"/>
  <c r="BH101" i="13"/>
  <c r="BI101" i="13" a="1"/>
  <c r="BI101" i="13"/>
  <c r="BJ101" i="13" a="1"/>
  <c r="BJ101" i="13"/>
  <c r="BK101" i="13" a="1"/>
  <c r="BK101" i="13"/>
  <c r="BL101" i="13" a="1"/>
  <c r="BL101" i="13"/>
  <c r="BM101" i="13" a="1"/>
  <c r="BM101" i="13"/>
  <c r="BN101" i="13" a="1"/>
  <c r="BN101" i="13"/>
  <c r="BO101" i="13" a="1"/>
  <c r="BO101" i="13"/>
  <c r="BP101" i="13" a="1"/>
  <c r="BP101" i="13"/>
  <c r="BQ101" i="13" a="1"/>
  <c r="BQ101" i="13"/>
  <c r="BR101" i="13" a="1"/>
  <c r="BR101" i="13"/>
  <c r="BS101" i="13" a="1"/>
  <c r="BS101" i="13"/>
  <c r="AZ102" i="13" a="1"/>
  <c r="AZ102" i="13"/>
  <c r="BA102" i="13" a="1"/>
  <c r="BA102" i="13"/>
  <c r="BB102" i="13" a="1"/>
  <c r="BB102" i="13"/>
  <c r="BC102" i="13" a="1"/>
  <c r="BC102" i="13"/>
  <c r="BD102" i="13" a="1"/>
  <c r="BD102" i="13"/>
  <c r="BE102" i="13" a="1"/>
  <c r="BE102" i="13"/>
  <c r="BF102" i="13" a="1"/>
  <c r="BF102" i="13"/>
  <c r="BG102" i="13" a="1"/>
  <c r="BG102" i="13"/>
  <c r="BH102" i="13" a="1"/>
  <c r="BH102" i="13"/>
  <c r="BI102" i="13" a="1"/>
  <c r="BI102" i="13"/>
  <c r="BJ102" i="13" a="1"/>
  <c r="BJ102" i="13"/>
  <c r="BK102" i="13" a="1"/>
  <c r="BK102" i="13"/>
  <c r="BL102" i="13" a="1"/>
  <c r="BL102" i="13"/>
  <c r="BM102" i="13" a="1"/>
  <c r="BM102" i="13"/>
  <c r="BN102" i="13" a="1"/>
  <c r="BN102" i="13"/>
  <c r="BO102" i="13" a="1"/>
  <c r="BO102" i="13"/>
  <c r="BP102" i="13" a="1"/>
  <c r="BP102" i="13"/>
  <c r="BQ102" i="13" a="1"/>
  <c r="BQ102" i="13"/>
  <c r="BR102" i="13" a="1"/>
  <c r="BR102" i="13"/>
  <c r="BS102" i="13" a="1"/>
  <c r="BS102" i="13"/>
  <c r="AZ103" i="13" a="1"/>
  <c r="AZ103" i="13"/>
  <c r="BA103" i="13" a="1"/>
  <c r="BA103" i="13"/>
  <c r="BB103" i="13" a="1"/>
  <c r="BB103" i="13"/>
  <c r="BC103" i="13" a="1"/>
  <c r="BC103" i="13"/>
  <c r="BD103" i="13" a="1"/>
  <c r="BD103" i="13"/>
  <c r="BE103" i="13" a="1"/>
  <c r="BE103" i="13"/>
  <c r="BF103" i="13" a="1"/>
  <c r="BF103" i="13"/>
  <c r="BG103" i="13" a="1"/>
  <c r="BG103" i="13"/>
  <c r="BH103" i="13" a="1"/>
  <c r="BH103" i="13"/>
  <c r="BI103" i="13" a="1"/>
  <c r="BI103" i="13"/>
  <c r="BJ103" i="13" a="1"/>
  <c r="BJ103" i="13"/>
  <c r="BK103" i="13" a="1"/>
  <c r="BK103" i="13"/>
  <c r="BL103" i="13" a="1"/>
  <c r="BL103" i="13"/>
  <c r="BM103" i="13" a="1"/>
  <c r="BM103" i="13"/>
  <c r="BN103" i="13" a="1"/>
  <c r="BN103" i="13"/>
  <c r="BO103" i="13" a="1"/>
  <c r="BO103" i="13"/>
  <c r="BP103" i="13" a="1"/>
  <c r="BP103" i="13"/>
  <c r="BQ103" i="13" a="1"/>
  <c r="BQ103" i="13"/>
  <c r="BR103" i="13" a="1"/>
  <c r="BR103" i="13"/>
  <c r="BS103" i="13" a="1"/>
  <c r="BS103" i="13"/>
  <c r="AZ104" i="13" a="1"/>
  <c r="AZ104" i="13"/>
  <c r="BA104" i="13" a="1"/>
  <c r="BA104" i="13"/>
  <c r="BB104" i="13" a="1"/>
  <c r="BB104" i="13"/>
  <c r="BC104" i="13" a="1"/>
  <c r="BC104" i="13"/>
  <c r="BD104" i="13" a="1"/>
  <c r="BD104" i="13"/>
  <c r="BE104" i="13" a="1"/>
  <c r="BE104" i="13"/>
  <c r="BF104" i="13" a="1"/>
  <c r="BF104" i="13"/>
  <c r="BG104" i="13" a="1"/>
  <c r="BG104" i="13"/>
  <c r="BH104" i="13" a="1"/>
  <c r="BH104" i="13"/>
  <c r="BI104" i="13" a="1"/>
  <c r="BI104" i="13"/>
  <c r="BJ104" i="13" a="1"/>
  <c r="BJ104" i="13"/>
  <c r="BK104" i="13" a="1"/>
  <c r="BK104" i="13"/>
  <c r="BL104" i="13" a="1"/>
  <c r="BL104" i="13"/>
  <c r="BM104" i="13" a="1"/>
  <c r="BM104" i="13"/>
  <c r="BN104" i="13" a="1"/>
  <c r="BN104" i="13"/>
  <c r="BO104" i="13" a="1"/>
  <c r="BO104" i="13"/>
  <c r="BP104" i="13" a="1"/>
  <c r="BP104" i="13"/>
  <c r="BQ104" i="13" a="1"/>
  <c r="BQ104" i="13"/>
  <c r="BR104" i="13" a="1"/>
  <c r="BR104" i="13"/>
  <c r="BS104" i="13" a="1"/>
  <c r="BS104" i="13"/>
  <c r="AZ105" i="13" a="1"/>
  <c r="AZ105" i="13"/>
  <c r="BA105" i="13" a="1"/>
  <c r="BA105" i="13"/>
  <c r="BB105" i="13" a="1"/>
  <c r="BB105" i="13"/>
  <c r="BC105" i="13" a="1"/>
  <c r="BC105" i="13"/>
  <c r="BD105" i="13" a="1"/>
  <c r="BD105" i="13"/>
  <c r="BE105" i="13" a="1"/>
  <c r="BE105" i="13"/>
  <c r="BF105" i="13" a="1"/>
  <c r="BF105" i="13"/>
  <c r="BG105" i="13" a="1"/>
  <c r="BG105" i="13"/>
  <c r="BH105" i="13" a="1"/>
  <c r="BH105" i="13"/>
  <c r="BI105" i="13" a="1"/>
  <c r="BI105" i="13"/>
  <c r="BJ105" i="13" a="1"/>
  <c r="BJ105" i="13"/>
  <c r="BK105" i="13" a="1"/>
  <c r="BK105" i="13"/>
  <c r="BL105" i="13" a="1"/>
  <c r="BL105" i="13"/>
  <c r="BM105" i="13" a="1"/>
  <c r="BM105" i="13"/>
  <c r="BN105" i="13" a="1"/>
  <c r="BN105" i="13"/>
  <c r="BO105" i="13" a="1"/>
  <c r="BO105" i="13"/>
  <c r="BP105" i="13" a="1"/>
  <c r="BP105" i="13"/>
  <c r="BQ105" i="13" a="1"/>
  <c r="BQ105" i="13"/>
  <c r="BR105" i="13" a="1"/>
  <c r="BR105" i="13"/>
  <c r="BS105" i="13" a="1"/>
  <c r="BS105" i="13"/>
  <c r="AZ106" i="13" a="1"/>
  <c r="AZ106" i="13"/>
  <c r="BA106" i="13" a="1"/>
  <c r="BA106" i="13"/>
  <c r="BB106" i="13" a="1"/>
  <c r="BB106" i="13"/>
  <c r="BC106" i="13" a="1"/>
  <c r="BC106" i="13"/>
  <c r="BD106" i="13" a="1"/>
  <c r="BD106" i="13"/>
  <c r="BE106" i="13" a="1"/>
  <c r="BE106" i="13"/>
  <c r="BF106" i="13" a="1"/>
  <c r="BF106" i="13"/>
  <c r="BG106" i="13" a="1"/>
  <c r="BG106" i="13"/>
  <c r="BH106" i="13" a="1"/>
  <c r="BH106" i="13"/>
  <c r="BI106" i="13" a="1"/>
  <c r="BI106" i="13"/>
  <c r="BJ106" i="13" a="1"/>
  <c r="BJ106" i="13"/>
  <c r="BK106" i="13" a="1"/>
  <c r="BK106" i="13"/>
  <c r="BL106" i="13" a="1"/>
  <c r="BL106" i="13"/>
  <c r="BM106" i="13" a="1"/>
  <c r="BM106" i="13"/>
  <c r="BN106" i="13" a="1"/>
  <c r="BN106" i="13"/>
  <c r="BO106" i="13" a="1"/>
  <c r="BO106" i="13"/>
  <c r="BP106" i="13" a="1"/>
  <c r="BP106" i="13"/>
  <c r="BQ106" i="13" a="1"/>
  <c r="BQ106" i="13"/>
  <c r="BR106" i="13" a="1"/>
  <c r="BR106" i="13"/>
  <c r="BS106" i="13" a="1"/>
  <c r="BS106" i="13"/>
  <c r="AZ107" i="13" a="1"/>
  <c r="AZ107" i="13"/>
  <c r="BA107" i="13" a="1"/>
  <c r="BA107" i="13"/>
  <c r="BB107" i="13" a="1"/>
  <c r="BB107" i="13"/>
  <c r="BC107" i="13" a="1"/>
  <c r="BC107" i="13"/>
  <c r="BD107" i="13" a="1"/>
  <c r="BD107" i="13"/>
  <c r="BE107" i="13" a="1"/>
  <c r="BE107" i="13"/>
  <c r="BF107" i="13" a="1"/>
  <c r="BF107" i="13"/>
  <c r="BG107" i="13" a="1"/>
  <c r="BG107" i="13"/>
  <c r="BH107" i="13" a="1"/>
  <c r="BH107" i="13"/>
  <c r="BI107" i="13" a="1"/>
  <c r="BI107" i="13"/>
  <c r="BJ107" i="13" a="1"/>
  <c r="BJ107" i="13"/>
  <c r="BK107" i="13" a="1"/>
  <c r="BK107" i="13"/>
  <c r="BL107" i="13" a="1"/>
  <c r="BL107" i="13"/>
  <c r="BM107" i="13" a="1"/>
  <c r="BM107" i="13"/>
  <c r="BN107" i="13" a="1"/>
  <c r="BN107" i="13"/>
  <c r="BO107" i="13" a="1"/>
  <c r="BO107" i="13"/>
  <c r="BP107" i="13" a="1"/>
  <c r="BP107" i="13"/>
  <c r="BQ107" i="13" a="1"/>
  <c r="BQ107" i="13"/>
  <c r="BR107" i="13" a="1"/>
  <c r="BR107" i="13"/>
  <c r="BS107" i="13" a="1"/>
  <c r="BS107" i="13"/>
  <c r="AZ108" i="13" a="1"/>
  <c r="AZ108" i="13"/>
  <c r="BA108" i="13" a="1"/>
  <c r="BA108" i="13"/>
  <c r="BB108" i="13" a="1"/>
  <c r="BB108" i="13"/>
  <c r="BC108" i="13" a="1"/>
  <c r="BC108" i="13"/>
  <c r="BD108" i="13" a="1"/>
  <c r="BD108" i="13"/>
  <c r="BE108" i="13" a="1"/>
  <c r="BE108" i="13"/>
  <c r="BF108" i="13" a="1"/>
  <c r="BF108" i="13"/>
  <c r="BG108" i="13" a="1"/>
  <c r="BG108" i="13"/>
  <c r="BH108" i="13" a="1"/>
  <c r="BH108" i="13"/>
  <c r="BI108" i="13" a="1"/>
  <c r="BI108" i="13"/>
  <c r="BJ108" i="13" a="1"/>
  <c r="BJ108" i="13"/>
  <c r="BK108" i="13" a="1"/>
  <c r="BK108" i="13"/>
  <c r="BL108" i="13" a="1"/>
  <c r="BL108" i="13"/>
  <c r="BM108" i="13" a="1"/>
  <c r="BM108" i="13"/>
  <c r="BN108" i="13" a="1"/>
  <c r="BN108" i="13"/>
  <c r="BO108" i="13" a="1"/>
  <c r="BO108" i="13"/>
  <c r="BP108" i="13" a="1"/>
  <c r="BP108" i="13"/>
  <c r="BQ108" i="13" a="1"/>
  <c r="BQ108" i="13"/>
  <c r="BR108" i="13" a="1"/>
  <c r="BR108" i="13"/>
  <c r="BS108" i="13" a="1"/>
  <c r="BS108" i="13"/>
  <c r="AZ109" i="13" a="1"/>
  <c r="AZ109" i="13"/>
  <c r="BA109" i="13" a="1"/>
  <c r="BA109" i="13"/>
  <c r="BB109" i="13" a="1"/>
  <c r="BB109" i="13"/>
  <c r="BC109" i="13" a="1"/>
  <c r="BC109" i="13"/>
  <c r="BD109" i="13" a="1"/>
  <c r="BD109" i="13"/>
  <c r="BE109" i="13" a="1"/>
  <c r="BE109" i="13"/>
  <c r="BF109" i="13" a="1"/>
  <c r="BF109" i="13"/>
  <c r="BG109" i="13" a="1"/>
  <c r="BG109" i="13"/>
  <c r="BH109" i="13" a="1"/>
  <c r="BH109" i="13"/>
  <c r="BI109" i="13" a="1"/>
  <c r="BI109" i="13"/>
  <c r="BJ109" i="13" a="1"/>
  <c r="BJ109" i="13"/>
  <c r="BK109" i="13" a="1"/>
  <c r="BK109" i="13"/>
  <c r="BL109" i="13" a="1"/>
  <c r="BL109" i="13"/>
  <c r="BM109" i="13" a="1"/>
  <c r="BM109" i="13"/>
  <c r="BN109" i="13" a="1"/>
  <c r="BN109" i="13"/>
  <c r="BO109" i="13" a="1"/>
  <c r="BO109" i="13"/>
  <c r="BP109" i="13" a="1"/>
  <c r="BP109" i="13"/>
  <c r="BQ109" i="13" a="1"/>
  <c r="BQ109" i="13"/>
  <c r="BR109" i="13" a="1"/>
  <c r="BR109" i="13"/>
  <c r="BS109" i="13" a="1"/>
  <c r="BS109" i="13"/>
  <c r="AZ110" i="13" a="1"/>
  <c r="AZ110" i="13"/>
  <c r="BA110" i="13" a="1"/>
  <c r="BA110" i="13"/>
  <c r="BB110" i="13" a="1"/>
  <c r="BB110" i="13"/>
  <c r="BC110" i="13" a="1"/>
  <c r="BC110" i="13"/>
  <c r="BD110" i="13" a="1"/>
  <c r="BD110" i="13"/>
  <c r="BE110" i="13" a="1"/>
  <c r="BE110" i="13"/>
  <c r="BF110" i="13" a="1"/>
  <c r="BF110" i="13"/>
  <c r="BG110" i="13" a="1"/>
  <c r="BG110" i="13"/>
  <c r="BH110" i="13" a="1"/>
  <c r="BH110" i="13"/>
  <c r="BI110" i="13" a="1"/>
  <c r="BI110" i="13"/>
  <c r="BJ110" i="13" a="1"/>
  <c r="BJ110" i="13"/>
  <c r="BK110" i="13" a="1"/>
  <c r="BK110" i="13"/>
  <c r="BL110" i="13" a="1"/>
  <c r="BL110" i="13"/>
  <c r="BM110" i="13" a="1"/>
  <c r="BM110" i="13"/>
  <c r="BN110" i="13" a="1"/>
  <c r="BN110" i="13"/>
  <c r="BO110" i="13" a="1"/>
  <c r="BO110" i="13"/>
  <c r="BP110" i="13" a="1"/>
  <c r="BP110" i="13"/>
  <c r="BQ110" i="13" a="1"/>
  <c r="BQ110" i="13"/>
  <c r="BR110" i="13" a="1"/>
  <c r="BR110" i="13"/>
  <c r="BS110" i="13" a="1"/>
  <c r="BS110" i="13"/>
  <c r="AZ111" i="13" a="1"/>
  <c r="AZ111" i="13"/>
  <c r="BA111" i="13" a="1"/>
  <c r="BA111" i="13"/>
  <c r="BB111" i="13" a="1"/>
  <c r="BB111" i="13"/>
  <c r="BC111" i="13" a="1"/>
  <c r="BC111" i="13"/>
  <c r="BD111" i="13" a="1"/>
  <c r="BD111" i="13"/>
  <c r="BE111" i="13" a="1"/>
  <c r="BE111" i="13"/>
  <c r="BF111" i="13" a="1"/>
  <c r="BF111" i="13"/>
  <c r="BG111" i="13" a="1"/>
  <c r="BG111" i="13"/>
  <c r="BH111" i="13" a="1"/>
  <c r="BH111" i="13"/>
  <c r="BI111" i="13" a="1"/>
  <c r="BI111" i="13"/>
  <c r="BJ111" i="13" a="1"/>
  <c r="BJ111" i="13"/>
  <c r="BK111" i="13" a="1"/>
  <c r="BK111" i="13"/>
  <c r="BL111" i="13" a="1"/>
  <c r="BL111" i="13"/>
  <c r="BM111" i="13" a="1"/>
  <c r="BM111" i="13"/>
  <c r="BN111" i="13" a="1"/>
  <c r="BN111" i="13"/>
  <c r="BO111" i="13" a="1"/>
  <c r="BO111" i="13"/>
  <c r="BP111" i="13" a="1"/>
  <c r="BP111" i="13"/>
  <c r="BQ111" i="13" a="1"/>
  <c r="BQ111" i="13"/>
  <c r="BR111" i="13" a="1"/>
  <c r="BR111" i="13"/>
  <c r="BS111" i="13" a="1"/>
  <c r="BS111" i="13"/>
  <c r="AZ112" i="13" a="1"/>
  <c r="AZ112" i="13"/>
  <c r="BA112" i="13" a="1"/>
  <c r="BA112" i="13"/>
  <c r="BB112" i="13" a="1"/>
  <c r="BB112" i="13"/>
  <c r="BC112" i="13" a="1"/>
  <c r="BC112" i="13"/>
  <c r="BD112" i="13" a="1"/>
  <c r="BD112" i="13"/>
  <c r="BE112" i="13" a="1"/>
  <c r="BE112" i="13"/>
  <c r="BF112" i="13" a="1"/>
  <c r="BF112" i="13"/>
  <c r="BG112" i="13" a="1"/>
  <c r="BG112" i="13"/>
  <c r="BH112" i="13" a="1"/>
  <c r="BH112" i="13"/>
  <c r="BI112" i="13" a="1"/>
  <c r="BI112" i="13"/>
  <c r="BJ112" i="13" a="1"/>
  <c r="BJ112" i="13"/>
  <c r="BK112" i="13" a="1"/>
  <c r="BK112" i="13"/>
  <c r="BL112" i="13" a="1"/>
  <c r="BL112" i="13"/>
  <c r="BM112" i="13" a="1"/>
  <c r="BM112" i="13"/>
  <c r="BN112" i="13" a="1"/>
  <c r="BN112" i="13"/>
  <c r="BO112" i="13" a="1"/>
  <c r="BO112" i="13"/>
  <c r="BP112" i="13" a="1"/>
  <c r="BP112" i="13"/>
  <c r="BQ112" i="13" a="1"/>
  <c r="BQ112" i="13"/>
  <c r="BR112" i="13" a="1"/>
  <c r="BR112" i="13"/>
  <c r="BS112" i="13" a="1"/>
  <c r="BS112" i="13"/>
  <c r="AZ113" i="13" a="1"/>
  <c r="AZ113" i="13"/>
  <c r="BA113" i="13" a="1"/>
  <c r="BA113" i="13"/>
  <c r="BB113" i="13" a="1"/>
  <c r="BB113" i="13"/>
  <c r="BC113" i="13" a="1"/>
  <c r="BC113" i="13"/>
  <c r="BD113" i="13" a="1"/>
  <c r="BD113" i="13"/>
  <c r="BE113" i="13" a="1"/>
  <c r="BE113" i="13"/>
  <c r="BF113" i="13" a="1"/>
  <c r="BF113" i="13"/>
  <c r="BG113" i="13" a="1"/>
  <c r="BG113" i="13"/>
  <c r="BH113" i="13" a="1"/>
  <c r="BH113" i="13"/>
  <c r="BI113" i="13" a="1"/>
  <c r="BI113" i="13"/>
  <c r="BJ113" i="13" a="1"/>
  <c r="BJ113" i="13"/>
  <c r="BK113" i="13" a="1"/>
  <c r="BK113" i="13"/>
  <c r="BL113" i="13" a="1"/>
  <c r="BL113" i="13"/>
  <c r="BM113" i="13" a="1"/>
  <c r="BM113" i="13"/>
  <c r="BN113" i="13" a="1"/>
  <c r="BN113" i="13"/>
  <c r="BO113" i="13" a="1"/>
  <c r="BO113" i="13"/>
  <c r="BP113" i="13" a="1"/>
  <c r="BP113" i="13"/>
  <c r="BQ113" i="13" a="1"/>
  <c r="BQ113" i="13"/>
  <c r="BR113" i="13" a="1"/>
  <c r="BR113" i="13"/>
  <c r="BS113" i="13" a="1"/>
  <c r="BS113" i="13"/>
  <c r="AZ114" i="13" a="1"/>
  <c r="AZ114" i="13"/>
  <c r="BA114" i="13" a="1"/>
  <c r="BA114" i="13"/>
  <c r="BB114" i="13" a="1"/>
  <c r="BB114" i="13"/>
  <c r="BC114" i="13" a="1"/>
  <c r="BC114" i="13"/>
  <c r="BD114" i="13" a="1"/>
  <c r="BD114" i="13"/>
  <c r="BE114" i="13" a="1"/>
  <c r="BE114" i="13"/>
  <c r="BF114" i="13" a="1"/>
  <c r="BF114" i="13"/>
  <c r="BG114" i="13" a="1"/>
  <c r="BG114" i="13"/>
  <c r="BH114" i="13" a="1"/>
  <c r="BH114" i="13"/>
  <c r="BI114" i="13" a="1"/>
  <c r="BI114" i="13"/>
  <c r="BJ114" i="13" a="1"/>
  <c r="BJ114" i="13"/>
  <c r="BK114" i="13" a="1"/>
  <c r="BK114" i="13"/>
  <c r="BL114" i="13" a="1"/>
  <c r="BL114" i="13"/>
  <c r="BM114" i="13" a="1"/>
  <c r="BM114" i="13"/>
  <c r="BN114" i="13" a="1"/>
  <c r="BN114" i="13"/>
  <c r="BO114" i="13" a="1"/>
  <c r="BO114" i="13"/>
  <c r="BP114" i="13" a="1"/>
  <c r="BP114" i="13"/>
  <c r="BQ114" i="13" a="1"/>
  <c r="BQ114" i="13"/>
  <c r="BR114" i="13" a="1"/>
  <c r="BR114" i="13"/>
  <c r="BS114" i="13" a="1"/>
  <c r="BS114" i="13"/>
  <c r="AZ115" i="13" a="1"/>
  <c r="AZ115" i="13"/>
  <c r="BA115" i="13" a="1"/>
  <c r="BA115" i="13"/>
  <c r="BB115" i="13" a="1"/>
  <c r="BB115" i="13"/>
  <c r="BC115" i="13" a="1"/>
  <c r="BC115" i="13"/>
  <c r="BD115" i="13" a="1"/>
  <c r="BD115" i="13"/>
  <c r="BE115" i="13" a="1"/>
  <c r="BE115" i="13"/>
  <c r="BF115" i="13" a="1"/>
  <c r="BF115" i="13"/>
  <c r="BG115" i="13" a="1"/>
  <c r="BG115" i="13"/>
  <c r="BH115" i="13" a="1"/>
  <c r="BH115" i="13"/>
  <c r="BI115" i="13" a="1"/>
  <c r="BI115" i="13"/>
  <c r="BJ115" i="13" a="1"/>
  <c r="BJ115" i="13"/>
  <c r="BK115" i="13" a="1"/>
  <c r="BK115" i="13"/>
  <c r="BL115" i="13" a="1"/>
  <c r="BL115" i="13"/>
  <c r="BM115" i="13" a="1"/>
  <c r="BM115" i="13"/>
  <c r="BN115" i="13" a="1"/>
  <c r="BN115" i="13"/>
  <c r="BO115" i="13" a="1"/>
  <c r="BO115" i="13"/>
  <c r="BP115" i="13" a="1"/>
  <c r="BP115" i="13"/>
  <c r="BQ115" i="13" a="1"/>
  <c r="BQ115" i="13"/>
  <c r="BR115" i="13" a="1"/>
  <c r="BR115" i="13"/>
  <c r="BS115" i="13" a="1"/>
  <c r="BS115" i="13"/>
  <c r="AZ116" i="13" a="1"/>
  <c r="AZ116" i="13"/>
  <c r="BA116" i="13" a="1"/>
  <c r="BA116" i="13"/>
  <c r="BB116" i="13" a="1"/>
  <c r="BB116" i="13"/>
  <c r="BC116" i="13" a="1"/>
  <c r="BC116" i="13"/>
  <c r="BD116" i="13" a="1"/>
  <c r="BD116" i="13"/>
  <c r="BE116" i="13" a="1"/>
  <c r="BE116" i="13"/>
  <c r="BF116" i="13" a="1"/>
  <c r="BF116" i="13"/>
  <c r="BG116" i="13" a="1"/>
  <c r="BG116" i="13"/>
  <c r="BH116" i="13" a="1"/>
  <c r="BH116" i="13"/>
  <c r="BI116" i="13" a="1"/>
  <c r="BI116" i="13"/>
  <c r="BJ116" i="13" a="1"/>
  <c r="BJ116" i="13"/>
  <c r="BK116" i="13" a="1"/>
  <c r="BK116" i="13"/>
  <c r="BL116" i="13" a="1"/>
  <c r="BL116" i="13"/>
  <c r="BM116" i="13" a="1"/>
  <c r="BM116" i="13"/>
  <c r="BN116" i="13" a="1"/>
  <c r="BN116" i="13"/>
  <c r="BO116" i="13" a="1"/>
  <c r="BO116" i="13"/>
  <c r="BP116" i="13" a="1"/>
  <c r="BP116" i="13"/>
  <c r="BQ116" i="13" a="1"/>
  <c r="BQ116" i="13"/>
  <c r="BR116" i="13" a="1"/>
  <c r="BR116" i="13"/>
  <c r="BS116" i="13" a="1"/>
  <c r="BS116" i="13"/>
  <c r="AZ117" i="13" a="1"/>
  <c r="AZ117" i="13"/>
  <c r="BA117" i="13" a="1"/>
  <c r="BA117" i="13"/>
  <c r="BB117" i="13" a="1"/>
  <c r="BB117" i="13"/>
  <c r="BC117" i="13" a="1"/>
  <c r="BC117" i="13"/>
  <c r="BD117" i="13" a="1"/>
  <c r="BD117" i="13"/>
  <c r="BE117" i="13" a="1"/>
  <c r="BE117" i="13"/>
  <c r="BF117" i="13" a="1"/>
  <c r="BF117" i="13"/>
  <c r="BG117" i="13" a="1"/>
  <c r="BG117" i="13"/>
  <c r="BH117" i="13" a="1"/>
  <c r="BH117" i="13"/>
  <c r="BI117" i="13" a="1"/>
  <c r="BI117" i="13"/>
  <c r="BJ117" i="13" a="1"/>
  <c r="BJ117" i="13"/>
  <c r="BK117" i="13" a="1"/>
  <c r="BK117" i="13"/>
  <c r="BL117" i="13" a="1"/>
  <c r="BL117" i="13"/>
  <c r="BM117" i="13" a="1"/>
  <c r="BM117" i="13"/>
  <c r="BN117" i="13" a="1"/>
  <c r="BN117" i="13"/>
  <c r="BO117" i="13" a="1"/>
  <c r="BO117" i="13"/>
  <c r="BP117" i="13" a="1"/>
  <c r="BP117" i="13"/>
  <c r="BQ117" i="13" a="1"/>
  <c r="BQ117" i="13"/>
  <c r="BR117" i="13" a="1"/>
  <c r="BR117" i="13"/>
  <c r="BS117" i="13" a="1"/>
  <c r="BS117" i="13"/>
  <c r="AZ118" i="13" a="1"/>
  <c r="AZ118" i="13"/>
  <c r="BA118" i="13" a="1"/>
  <c r="BA118" i="13"/>
  <c r="BB118" i="13" a="1"/>
  <c r="BB118" i="13"/>
  <c r="BC118" i="13" a="1"/>
  <c r="BC118" i="13"/>
  <c r="BD118" i="13" a="1"/>
  <c r="BD118" i="13"/>
  <c r="BE118" i="13" a="1"/>
  <c r="BE118" i="13"/>
  <c r="BF118" i="13" a="1"/>
  <c r="BF118" i="13"/>
  <c r="BG118" i="13" a="1"/>
  <c r="BG118" i="13"/>
  <c r="BH118" i="13" a="1"/>
  <c r="BH118" i="13"/>
  <c r="BI118" i="13" a="1"/>
  <c r="BI118" i="13"/>
  <c r="BJ118" i="13" a="1"/>
  <c r="BJ118" i="13"/>
  <c r="BK118" i="13" a="1"/>
  <c r="BK118" i="13"/>
  <c r="BL118" i="13" a="1"/>
  <c r="BL118" i="13"/>
  <c r="BM118" i="13" a="1"/>
  <c r="BM118" i="13"/>
  <c r="BN118" i="13" a="1"/>
  <c r="BN118" i="13"/>
  <c r="BO118" i="13" a="1"/>
  <c r="BO118" i="13"/>
  <c r="BP118" i="13" a="1"/>
  <c r="BP118" i="13"/>
  <c r="BQ118" i="13" a="1"/>
  <c r="BQ118" i="13"/>
  <c r="BR118" i="13" a="1"/>
  <c r="BR118" i="13"/>
  <c r="BS118" i="13" a="1"/>
  <c r="BS118" i="13"/>
  <c r="AZ119" i="13" a="1"/>
  <c r="AZ119" i="13"/>
  <c r="BA119" i="13" a="1"/>
  <c r="BA119" i="13"/>
  <c r="BB119" i="13" a="1"/>
  <c r="BB119" i="13"/>
  <c r="BC119" i="13" a="1"/>
  <c r="BC119" i="13"/>
  <c r="BD119" i="13" a="1"/>
  <c r="BD119" i="13"/>
  <c r="BE119" i="13" a="1"/>
  <c r="BE119" i="13"/>
  <c r="BF119" i="13" a="1"/>
  <c r="BF119" i="13"/>
  <c r="BG119" i="13" a="1"/>
  <c r="BG119" i="13"/>
  <c r="BH119" i="13" a="1"/>
  <c r="BH119" i="13"/>
  <c r="BI119" i="13" a="1"/>
  <c r="BI119" i="13"/>
  <c r="BJ119" i="13" a="1"/>
  <c r="BJ119" i="13"/>
  <c r="BK119" i="13" a="1"/>
  <c r="BK119" i="13"/>
  <c r="BL119" i="13" a="1"/>
  <c r="BL119" i="13"/>
  <c r="BM119" i="13" a="1"/>
  <c r="BM119" i="13"/>
  <c r="BN119" i="13" a="1"/>
  <c r="BN119" i="13"/>
  <c r="BO119" i="13" a="1"/>
  <c r="BO119" i="13"/>
  <c r="BP119" i="13" a="1"/>
  <c r="BP119" i="13"/>
  <c r="BQ119" i="13" a="1"/>
  <c r="BQ119" i="13"/>
  <c r="BR119" i="13" a="1"/>
  <c r="BR119" i="13"/>
  <c r="BS119" i="13" a="1"/>
  <c r="BS119" i="13"/>
  <c r="AZ120" i="13" a="1"/>
  <c r="AZ120" i="13"/>
  <c r="BA120" i="13" a="1"/>
  <c r="BA120" i="13"/>
  <c r="BB120" i="13" a="1"/>
  <c r="BB120" i="13"/>
  <c r="BC120" i="13" a="1"/>
  <c r="BC120" i="13"/>
  <c r="BD120" i="13" a="1"/>
  <c r="BD120" i="13"/>
  <c r="BE120" i="13" a="1"/>
  <c r="BE120" i="13"/>
  <c r="BF120" i="13" a="1"/>
  <c r="BF120" i="13"/>
  <c r="BG120" i="13" a="1"/>
  <c r="BG120" i="13"/>
  <c r="BH120" i="13" a="1"/>
  <c r="BH120" i="13"/>
  <c r="BI120" i="13" a="1"/>
  <c r="BI120" i="13"/>
  <c r="BJ120" i="13" a="1"/>
  <c r="BJ120" i="13"/>
  <c r="BK120" i="13" a="1"/>
  <c r="BK120" i="13"/>
  <c r="BL120" i="13" a="1"/>
  <c r="BL120" i="13"/>
  <c r="BM120" i="13" a="1"/>
  <c r="BM120" i="13"/>
  <c r="BN120" i="13" a="1"/>
  <c r="BN120" i="13"/>
  <c r="BO120" i="13" a="1"/>
  <c r="BO120" i="13"/>
  <c r="BP120" i="13" a="1"/>
  <c r="BP120" i="13"/>
  <c r="BQ120" i="13" a="1"/>
  <c r="BQ120" i="13"/>
  <c r="BR120" i="13" a="1"/>
  <c r="BR120" i="13"/>
  <c r="BS120" i="13" a="1"/>
  <c r="BS120" i="13"/>
  <c r="AZ121" i="13" a="1"/>
  <c r="AZ121" i="13"/>
  <c r="BA121" i="13" a="1"/>
  <c r="BA121" i="13"/>
  <c r="BB121" i="13" a="1"/>
  <c r="BB121" i="13"/>
  <c r="BC121" i="13" a="1"/>
  <c r="BC121" i="13"/>
  <c r="BD121" i="13" a="1"/>
  <c r="BD121" i="13"/>
  <c r="BE121" i="13" a="1"/>
  <c r="BE121" i="13"/>
  <c r="BF121" i="13" a="1"/>
  <c r="BF121" i="13"/>
  <c r="BG121" i="13" a="1"/>
  <c r="BG121" i="13"/>
  <c r="BH121" i="13" a="1"/>
  <c r="BH121" i="13"/>
  <c r="BI121" i="13" a="1"/>
  <c r="BI121" i="13"/>
  <c r="BJ121" i="13" a="1"/>
  <c r="BJ121" i="13"/>
  <c r="BK121" i="13" a="1"/>
  <c r="BK121" i="13"/>
  <c r="BL121" i="13" a="1"/>
  <c r="BL121" i="13"/>
  <c r="BM121" i="13" a="1"/>
  <c r="BM121" i="13"/>
  <c r="BN121" i="13" a="1"/>
  <c r="BN121" i="13"/>
  <c r="BO121" i="13" a="1"/>
  <c r="BO121" i="13"/>
  <c r="BP121" i="13" a="1"/>
  <c r="BP121" i="13"/>
  <c r="BQ121" i="13" a="1"/>
  <c r="BQ121" i="13"/>
  <c r="BR121" i="13" a="1"/>
  <c r="BR121" i="13"/>
  <c r="BS121" i="13" a="1"/>
  <c r="BS121" i="13"/>
  <c r="AZ122" i="13" a="1"/>
  <c r="AZ122" i="13"/>
  <c r="BA122" i="13" a="1"/>
  <c r="BA122" i="13"/>
  <c r="BB122" i="13" a="1"/>
  <c r="BB122" i="13"/>
  <c r="BC122" i="13" a="1"/>
  <c r="BC122" i="13"/>
  <c r="BD122" i="13" a="1"/>
  <c r="BD122" i="13"/>
  <c r="BE122" i="13" a="1"/>
  <c r="BE122" i="13"/>
  <c r="BF122" i="13" a="1"/>
  <c r="BF122" i="13"/>
  <c r="BG122" i="13" a="1"/>
  <c r="BG122" i="13"/>
  <c r="BH122" i="13" a="1"/>
  <c r="BH122" i="13"/>
  <c r="BI122" i="13" a="1"/>
  <c r="BI122" i="13"/>
  <c r="BJ122" i="13" a="1"/>
  <c r="BJ122" i="13"/>
  <c r="BK122" i="13" a="1"/>
  <c r="BK122" i="13"/>
  <c r="BL122" i="13" a="1"/>
  <c r="BL122" i="13"/>
  <c r="BM122" i="13" a="1"/>
  <c r="BM122" i="13"/>
  <c r="BN122" i="13" a="1"/>
  <c r="BN122" i="13"/>
  <c r="BO122" i="13" a="1"/>
  <c r="BO122" i="13"/>
  <c r="BP122" i="13" a="1"/>
  <c r="BP122" i="13"/>
  <c r="BQ122" i="13" a="1"/>
  <c r="BQ122" i="13"/>
  <c r="BR122" i="13" a="1"/>
  <c r="BR122" i="13"/>
  <c r="BS122" i="13" a="1"/>
  <c r="BS122" i="13"/>
  <c r="AZ123" i="13" a="1"/>
  <c r="AZ123" i="13"/>
  <c r="BA123" i="13" a="1"/>
  <c r="BA123" i="13"/>
  <c r="BB123" i="13" a="1"/>
  <c r="BB123" i="13"/>
  <c r="BC123" i="13" a="1"/>
  <c r="BC123" i="13"/>
  <c r="BD123" i="13" a="1"/>
  <c r="BD123" i="13"/>
  <c r="BE123" i="13" a="1"/>
  <c r="BE123" i="13"/>
  <c r="BF123" i="13" a="1"/>
  <c r="BF123" i="13"/>
  <c r="BG123" i="13" a="1"/>
  <c r="BG123" i="13"/>
  <c r="BH123" i="13" a="1"/>
  <c r="BH123" i="13"/>
  <c r="BI123" i="13" a="1"/>
  <c r="BI123" i="13"/>
  <c r="BJ123" i="13" a="1"/>
  <c r="BJ123" i="13"/>
  <c r="BK123" i="13" a="1"/>
  <c r="BK123" i="13"/>
  <c r="BL123" i="13" a="1"/>
  <c r="BL123" i="13"/>
  <c r="BM123" i="13" a="1"/>
  <c r="BM123" i="13"/>
  <c r="BN123" i="13" a="1"/>
  <c r="BN123" i="13"/>
  <c r="BO123" i="13" a="1"/>
  <c r="BO123" i="13"/>
  <c r="BP123" i="13" a="1"/>
  <c r="BP123" i="13"/>
  <c r="BQ123" i="13" a="1"/>
  <c r="BQ123" i="13"/>
  <c r="BR123" i="13" a="1"/>
  <c r="BR123" i="13"/>
  <c r="BS123" i="13" a="1"/>
  <c r="BS123" i="13"/>
  <c r="AZ124" i="13" a="1"/>
  <c r="AZ124" i="13"/>
  <c r="BA124" i="13" a="1"/>
  <c r="BA124" i="13"/>
  <c r="BB124" i="13" a="1"/>
  <c r="BB124" i="13"/>
  <c r="BC124" i="13" a="1"/>
  <c r="BC124" i="13"/>
  <c r="BD124" i="13" a="1"/>
  <c r="BD124" i="13"/>
  <c r="BE124" i="13" a="1"/>
  <c r="BE124" i="13"/>
  <c r="BF124" i="13" a="1"/>
  <c r="BF124" i="13"/>
  <c r="BG124" i="13" a="1"/>
  <c r="BG124" i="13"/>
  <c r="BH124" i="13" a="1"/>
  <c r="BH124" i="13"/>
  <c r="BI124" i="13" a="1"/>
  <c r="BI124" i="13"/>
  <c r="BJ124" i="13" a="1"/>
  <c r="BJ124" i="13"/>
  <c r="BK124" i="13" a="1"/>
  <c r="BK124" i="13"/>
  <c r="BL124" i="13" a="1"/>
  <c r="BL124" i="13"/>
  <c r="BM124" i="13" a="1"/>
  <c r="BM124" i="13"/>
  <c r="BN124" i="13" a="1"/>
  <c r="BN124" i="13"/>
  <c r="BO124" i="13" a="1"/>
  <c r="BO124" i="13"/>
  <c r="BP124" i="13" a="1"/>
  <c r="BP124" i="13"/>
  <c r="BQ124" i="13" a="1"/>
  <c r="BQ124" i="13"/>
  <c r="BR124" i="13" a="1"/>
  <c r="BR124" i="13"/>
  <c r="BS124" i="13" a="1"/>
  <c r="BS124" i="13"/>
  <c r="AZ125" i="13" a="1"/>
  <c r="AZ125" i="13"/>
  <c r="BA125" i="13" a="1"/>
  <c r="BA125" i="13"/>
  <c r="BB125" i="13" a="1"/>
  <c r="BB125" i="13"/>
  <c r="BC125" i="13" a="1"/>
  <c r="BC125" i="13"/>
  <c r="BD125" i="13" a="1"/>
  <c r="BD125" i="13"/>
  <c r="BE125" i="13" a="1"/>
  <c r="BE125" i="13"/>
  <c r="BF125" i="13" a="1"/>
  <c r="BF125" i="13"/>
  <c r="BG125" i="13" a="1"/>
  <c r="BG125" i="13"/>
  <c r="BH125" i="13" a="1"/>
  <c r="BH125" i="13"/>
  <c r="BI125" i="13" a="1"/>
  <c r="BI125" i="13"/>
  <c r="BJ125" i="13" a="1"/>
  <c r="BJ125" i="13"/>
  <c r="BK125" i="13" a="1"/>
  <c r="BK125" i="13"/>
  <c r="BL125" i="13" a="1"/>
  <c r="BL125" i="13"/>
  <c r="BM125" i="13" a="1"/>
  <c r="BM125" i="13"/>
  <c r="BN125" i="13" a="1"/>
  <c r="BN125" i="13"/>
  <c r="BO125" i="13" a="1"/>
  <c r="BO125" i="13"/>
  <c r="BP125" i="13" a="1"/>
  <c r="BP125" i="13"/>
  <c r="BQ125" i="13" a="1"/>
  <c r="BQ125" i="13"/>
  <c r="BR125" i="13" a="1"/>
  <c r="BR125" i="13"/>
  <c r="BS125" i="13" a="1"/>
  <c r="BS125" i="13"/>
  <c r="AZ126" i="13" a="1"/>
  <c r="AZ126" i="13"/>
  <c r="BA126" i="13" a="1"/>
  <c r="BA126" i="13"/>
  <c r="BB126" i="13" a="1"/>
  <c r="BB126" i="13"/>
  <c r="BC126" i="13" a="1"/>
  <c r="BC126" i="13"/>
  <c r="BD126" i="13" a="1"/>
  <c r="BD126" i="13"/>
  <c r="BE126" i="13" a="1"/>
  <c r="BE126" i="13"/>
  <c r="BF126" i="13" a="1"/>
  <c r="BF126" i="13"/>
  <c r="BG126" i="13" a="1"/>
  <c r="BG126" i="13"/>
  <c r="BH126" i="13" a="1"/>
  <c r="BH126" i="13"/>
  <c r="BI126" i="13" a="1"/>
  <c r="BI126" i="13"/>
  <c r="BJ126" i="13" a="1"/>
  <c r="BJ126" i="13"/>
  <c r="BK126" i="13" a="1"/>
  <c r="BK126" i="13"/>
  <c r="BL126" i="13" a="1"/>
  <c r="BL126" i="13"/>
  <c r="BM126" i="13" a="1"/>
  <c r="BM126" i="13"/>
  <c r="BN126" i="13" a="1"/>
  <c r="BN126" i="13"/>
  <c r="BO126" i="13" a="1"/>
  <c r="BO126" i="13"/>
  <c r="BP126" i="13" a="1"/>
  <c r="BP126" i="13"/>
  <c r="BQ126" i="13" a="1"/>
  <c r="BQ126" i="13"/>
  <c r="BR126" i="13" a="1"/>
  <c r="BR126" i="13"/>
  <c r="BS126" i="13" a="1"/>
  <c r="BS126" i="13"/>
  <c r="AZ127" i="13" a="1"/>
  <c r="AZ127" i="13"/>
  <c r="BA127" i="13" a="1"/>
  <c r="BA127" i="13"/>
  <c r="BB127" i="13" a="1"/>
  <c r="BB127" i="13"/>
  <c r="BC127" i="13" a="1"/>
  <c r="BC127" i="13"/>
  <c r="BD127" i="13" a="1"/>
  <c r="BD127" i="13"/>
  <c r="BE127" i="13" a="1"/>
  <c r="BE127" i="13"/>
  <c r="BF127" i="13" a="1"/>
  <c r="BF127" i="13"/>
  <c r="BG127" i="13" a="1"/>
  <c r="BG127" i="13"/>
  <c r="BH127" i="13" a="1"/>
  <c r="BH127" i="13"/>
  <c r="BI127" i="13" a="1"/>
  <c r="BI127" i="13"/>
  <c r="BJ127" i="13" a="1"/>
  <c r="BJ127" i="13"/>
  <c r="BK127" i="13" a="1"/>
  <c r="BK127" i="13"/>
  <c r="BL127" i="13" a="1"/>
  <c r="BL127" i="13"/>
  <c r="BM127" i="13" a="1"/>
  <c r="BM127" i="13"/>
  <c r="BN127" i="13" a="1"/>
  <c r="BN127" i="13"/>
  <c r="BO127" i="13" a="1"/>
  <c r="BO127" i="13"/>
  <c r="BP127" i="13" a="1"/>
  <c r="BP127" i="13"/>
  <c r="BQ127" i="13" a="1"/>
  <c r="BQ127" i="13"/>
  <c r="BR127" i="13" a="1"/>
  <c r="BR127" i="13"/>
  <c r="BS127" i="13" a="1"/>
  <c r="BS127" i="13"/>
  <c r="AZ128" i="13" a="1"/>
  <c r="AZ128" i="13"/>
  <c r="BA128" i="13" a="1"/>
  <c r="BA128" i="13"/>
  <c r="BB128" i="13" a="1"/>
  <c r="BB128" i="13"/>
  <c r="BC128" i="13" a="1"/>
  <c r="BC128" i="13"/>
  <c r="BD128" i="13" a="1"/>
  <c r="BD128" i="13"/>
  <c r="BE128" i="13" a="1"/>
  <c r="BE128" i="13"/>
  <c r="BF128" i="13" a="1"/>
  <c r="BF128" i="13"/>
  <c r="BG128" i="13" a="1"/>
  <c r="BG128" i="13"/>
  <c r="BH128" i="13" a="1"/>
  <c r="BH128" i="13"/>
  <c r="BI128" i="13" a="1"/>
  <c r="BI128" i="13"/>
  <c r="BJ128" i="13" a="1"/>
  <c r="BJ128" i="13"/>
  <c r="BK128" i="13" a="1"/>
  <c r="BK128" i="13"/>
  <c r="BL128" i="13" a="1"/>
  <c r="BL128" i="13"/>
  <c r="BM128" i="13" a="1"/>
  <c r="BM128" i="13"/>
  <c r="BN128" i="13" a="1"/>
  <c r="BN128" i="13"/>
  <c r="BO128" i="13" a="1"/>
  <c r="BO128" i="13"/>
  <c r="BP128" i="13" a="1"/>
  <c r="BP128" i="13"/>
  <c r="BQ128" i="13" a="1"/>
  <c r="BQ128" i="13"/>
  <c r="BR128" i="13" a="1"/>
  <c r="BR128" i="13"/>
  <c r="BS128" i="13" a="1"/>
  <c r="BS128" i="13"/>
  <c r="AZ129" i="13" a="1"/>
  <c r="AZ129" i="13"/>
  <c r="BA129" i="13" a="1"/>
  <c r="BA129" i="13"/>
  <c r="BB129" i="13" a="1"/>
  <c r="BB129" i="13"/>
  <c r="BC129" i="13" a="1"/>
  <c r="BC129" i="13"/>
  <c r="BD129" i="13" a="1"/>
  <c r="BD129" i="13"/>
  <c r="BE129" i="13" a="1"/>
  <c r="BE129" i="13"/>
  <c r="BF129" i="13" a="1"/>
  <c r="BF129" i="13"/>
  <c r="BG129" i="13" a="1"/>
  <c r="BG129" i="13"/>
  <c r="BH129" i="13" a="1"/>
  <c r="BH129" i="13"/>
  <c r="BI129" i="13" a="1"/>
  <c r="BI129" i="13"/>
  <c r="BJ129" i="13" a="1"/>
  <c r="BJ129" i="13"/>
  <c r="BK129" i="13" a="1"/>
  <c r="BK129" i="13"/>
  <c r="BL129" i="13" a="1"/>
  <c r="BL129" i="13"/>
  <c r="BM129" i="13" a="1"/>
  <c r="BM129" i="13"/>
  <c r="BN129" i="13" a="1"/>
  <c r="BN129" i="13"/>
  <c r="BO129" i="13" a="1"/>
  <c r="BO129" i="13"/>
  <c r="BP129" i="13" a="1"/>
  <c r="BP129" i="13"/>
  <c r="BQ129" i="13" a="1"/>
  <c r="BQ129" i="13"/>
  <c r="BR129" i="13" a="1"/>
  <c r="BR129" i="13"/>
  <c r="BS129" i="13" a="1"/>
  <c r="BS129" i="13"/>
  <c r="AZ130" i="13" a="1"/>
  <c r="AZ130" i="13"/>
  <c r="BA130" i="13" a="1"/>
  <c r="BA130" i="13"/>
  <c r="BB130" i="13" a="1"/>
  <c r="BB130" i="13"/>
  <c r="BC130" i="13" a="1"/>
  <c r="BC130" i="13"/>
  <c r="BD130" i="13" a="1"/>
  <c r="BD130" i="13"/>
  <c r="BE130" i="13" a="1"/>
  <c r="BE130" i="13"/>
  <c r="BF130" i="13" a="1"/>
  <c r="BF130" i="13"/>
  <c r="BG130" i="13" a="1"/>
  <c r="BG130" i="13"/>
  <c r="BH130" i="13" a="1"/>
  <c r="BH130" i="13"/>
  <c r="BI130" i="13" a="1"/>
  <c r="BI130" i="13"/>
  <c r="BJ130" i="13" a="1"/>
  <c r="BJ130" i="13"/>
  <c r="BK130" i="13" a="1"/>
  <c r="BK130" i="13"/>
  <c r="BL130" i="13" a="1"/>
  <c r="BL130" i="13"/>
  <c r="BM130" i="13" a="1"/>
  <c r="BM130" i="13"/>
  <c r="BN130" i="13" a="1"/>
  <c r="BN130" i="13"/>
  <c r="BO130" i="13" a="1"/>
  <c r="BO130" i="13"/>
  <c r="BP130" i="13" a="1"/>
  <c r="BP130" i="13"/>
  <c r="BQ130" i="13" a="1"/>
  <c r="BQ130" i="13"/>
  <c r="BR130" i="13" a="1"/>
  <c r="BR130" i="13"/>
  <c r="BS130" i="13" a="1"/>
  <c r="BS130" i="13"/>
  <c r="AZ131" i="13" a="1"/>
  <c r="AZ131" i="13"/>
  <c r="BA131" i="13" a="1"/>
  <c r="BA131" i="13"/>
  <c r="BB131" i="13" a="1"/>
  <c r="BB131" i="13"/>
  <c r="BC131" i="13" a="1"/>
  <c r="BC131" i="13"/>
  <c r="BD131" i="13" a="1"/>
  <c r="BD131" i="13"/>
  <c r="BE131" i="13" a="1"/>
  <c r="BE131" i="13"/>
  <c r="BF131" i="13" a="1"/>
  <c r="BF131" i="13"/>
  <c r="BG131" i="13" a="1"/>
  <c r="BG131" i="13"/>
  <c r="BH131" i="13" a="1"/>
  <c r="BH131" i="13"/>
  <c r="BI131" i="13" a="1"/>
  <c r="BI131" i="13"/>
  <c r="BJ131" i="13" a="1"/>
  <c r="BJ131" i="13"/>
  <c r="BK131" i="13" a="1"/>
  <c r="BK131" i="13"/>
  <c r="BL131" i="13" a="1"/>
  <c r="BL131" i="13"/>
  <c r="BM131" i="13" a="1"/>
  <c r="BM131" i="13"/>
  <c r="BN131" i="13" a="1"/>
  <c r="BN131" i="13"/>
  <c r="BO131" i="13" a="1"/>
  <c r="BO131" i="13"/>
  <c r="BP131" i="13" a="1"/>
  <c r="BP131" i="13"/>
  <c r="BQ131" i="13" a="1"/>
  <c r="BQ131" i="13"/>
  <c r="BR131" i="13" a="1"/>
  <c r="BR131" i="13"/>
  <c r="BS131" i="13" a="1"/>
  <c r="BS131" i="13"/>
  <c r="AZ132" i="13" a="1"/>
  <c r="AZ132" i="13"/>
  <c r="BA132" i="13" a="1"/>
  <c r="BA132" i="13"/>
  <c r="BB132" i="13" a="1"/>
  <c r="BB132" i="13"/>
  <c r="BC132" i="13" a="1"/>
  <c r="BC132" i="13"/>
  <c r="BD132" i="13" a="1"/>
  <c r="BD132" i="13"/>
  <c r="BE132" i="13" a="1"/>
  <c r="BE132" i="13"/>
  <c r="BF132" i="13" a="1"/>
  <c r="BF132" i="13"/>
  <c r="BG132" i="13" a="1"/>
  <c r="BG132" i="13"/>
  <c r="BH132" i="13" a="1"/>
  <c r="BH132" i="13"/>
  <c r="BI132" i="13" a="1"/>
  <c r="BI132" i="13"/>
  <c r="BJ132" i="13" a="1"/>
  <c r="BJ132" i="13"/>
  <c r="BK132" i="13" a="1"/>
  <c r="BK132" i="13"/>
  <c r="BL132" i="13" a="1"/>
  <c r="BL132" i="13"/>
  <c r="BM132" i="13" a="1"/>
  <c r="BM132" i="13"/>
  <c r="BN132" i="13" a="1"/>
  <c r="BN132" i="13"/>
  <c r="BO132" i="13" a="1"/>
  <c r="BO132" i="13"/>
  <c r="BP132" i="13" a="1"/>
  <c r="BP132" i="13"/>
  <c r="BQ132" i="13" a="1"/>
  <c r="BQ132" i="13"/>
  <c r="BR132" i="13" a="1"/>
  <c r="BR132" i="13"/>
  <c r="BS132" i="13" a="1"/>
  <c r="BS132" i="13"/>
  <c r="AZ133" i="13" a="1"/>
  <c r="AZ133" i="13"/>
  <c r="BA133" i="13" a="1"/>
  <c r="BA133" i="13"/>
  <c r="BB133" i="13" a="1"/>
  <c r="BB133" i="13"/>
  <c r="BC133" i="13" a="1"/>
  <c r="BC133" i="13"/>
  <c r="BD133" i="13" a="1"/>
  <c r="BD133" i="13"/>
  <c r="BE133" i="13" a="1"/>
  <c r="BE133" i="13"/>
  <c r="BF133" i="13" a="1"/>
  <c r="BF133" i="13"/>
  <c r="BG133" i="13" a="1"/>
  <c r="BG133" i="13"/>
  <c r="BH133" i="13" a="1"/>
  <c r="BH133" i="13"/>
  <c r="BI133" i="13" a="1"/>
  <c r="BI133" i="13"/>
  <c r="BJ133" i="13" a="1"/>
  <c r="BJ133" i="13"/>
  <c r="BK133" i="13" a="1"/>
  <c r="BK133" i="13"/>
  <c r="BL133" i="13" a="1"/>
  <c r="BL133" i="13"/>
  <c r="BM133" i="13" a="1"/>
  <c r="BM133" i="13"/>
  <c r="BN133" i="13" a="1"/>
  <c r="BN133" i="13"/>
  <c r="BO133" i="13" a="1"/>
  <c r="BO133" i="13"/>
  <c r="BP133" i="13" a="1"/>
  <c r="BP133" i="13"/>
  <c r="BQ133" i="13" a="1"/>
  <c r="BQ133" i="13"/>
  <c r="BR133" i="13" a="1"/>
  <c r="BR133" i="13"/>
  <c r="BS133" i="13" a="1"/>
  <c r="BS133" i="13"/>
  <c r="AZ134" i="13" a="1"/>
  <c r="AZ134" i="13"/>
  <c r="BA134" i="13" a="1"/>
  <c r="BA134" i="13"/>
  <c r="BB134" i="13" a="1"/>
  <c r="BB134" i="13"/>
  <c r="BC134" i="13" a="1"/>
  <c r="BC134" i="13"/>
  <c r="BD134" i="13" a="1"/>
  <c r="BD134" i="13"/>
  <c r="BE134" i="13" a="1"/>
  <c r="BE134" i="13"/>
  <c r="BF134" i="13" a="1"/>
  <c r="BF134" i="13"/>
  <c r="BG134" i="13" a="1"/>
  <c r="BG134" i="13"/>
  <c r="BH134" i="13" a="1"/>
  <c r="BH134" i="13"/>
  <c r="BI134" i="13" a="1"/>
  <c r="BI134" i="13"/>
  <c r="BJ134" i="13" a="1"/>
  <c r="BJ134" i="13"/>
  <c r="BK134" i="13" a="1"/>
  <c r="BK134" i="13"/>
  <c r="BL134" i="13" a="1"/>
  <c r="BL134" i="13"/>
  <c r="BM134" i="13" a="1"/>
  <c r="BM134" i="13"/>
  <c r="BN134" i="13" a="1"/>
  <c r="BN134" i="13"/>
  <c r="BO134" i="13" a="1"/>
  <c r="BO134" i="13"/>
  <c r="BP134" i="13" a="1"/>
  <c r="BP134" i="13"/>
  <c r="BQ134" i="13" a="1"/>
  <c r="BQ134" i="13"/>
  <c r="BR134" i="13" a="1"/>
  <c r="BR134" i="13"/>
  <c r="BS134" i="13" a="1"/>
  <c r="BS134" i="13"/>
  <c r="AZ135" i="13" a="1"/>
  <c r="AZ135" i="13"/>
  <c r="BA135" i="13" a="1"/>
  <c r="BA135" i="13"/>
  <c r="BB135" i="13" a="1"/>
  <c r="BB135" i="13"/>
  <c r="BC135" i="13" a="1"/>
  <c r="BC135" i="13"/>
  <c r="BD135" i="13" a="1"/>
  <c r="BD135" i="13"/>
  <c r="BE135" i="13" a="1"/>
  <c r="BE135" i="13"/>
  <c r="BF135" i="13" a="1"/>
  <c r="BF135" i="13"/>
  <c r="BG135" i="13" a="1"/>
  <c r="BG135" i="13"/>
  <c r="BH135" i="13" a="1"/>
  <c r="BH135" i="13"/>
  <c r="BI135" i="13" a="1"/>
  <c r="BI135" i="13"/>
  <c r="BJ135" i="13" a="1"/>
  <c r="BJ135" i="13"/>
  <c r="BK135" i="13" a="1"/>
  <c r="BK135" i="13"/>
  <c r="BL135" i="13" a="1"/>
  <c r="BL135" i="13"/>
  <c r="BM135" i="13" a="1"/>
  <c r="BM135" i="13"/>
  <c r="BN135" i="13" a="1"/>
  <c r="BN135" i="13"/>
  <c r="BO135" i="13" a="1"/>
  <c r="BO135" i="13"/>
  <c r="BP135" i="13" a="1"/>
  <c r="BP135" i="13"/>
  <c r="BQ135" i="13" a="1"/>
  <c r="BQ135" i="13"/>
  <c r="BR135" i="13" a="1"/>
  <c r="BR135" i="13"/>
  <c r="BS135" i="13" a="1"/>
  <c r="BS135" i="13"/>
  <c r="AZ136" i="13" a="1"/>
  <c r="AZ136" i="13"/>
  <c r="BA136" i="13" a="1"/>
  <c r="BA136" i="13"/>
  <c r="BB136" i="13" a="1"/>
  <c r="BB136" i="13"/>
  <c r="BC136" i="13" a="1"/>
  <c r="BC136" i="13"/>
  <c r="BD136" i="13" a="1"/>
  <c r="BD136" i="13"/>
  <c r="BE136" i="13" a="1"/>
  <c r="BE136" i="13"/>
  <c r="BF136" i="13" a="1"/>
  <c r="BF136" i="13"/>
  <c r="BG136" i="13" a="1"/>
  <c r="BG136" i="13"/>
  <c r="BH136" i="13" a="1"/>
  <c r="BH136" i="13"/>
  <c r="BI136" i="13" a="1"/>
  <c r="BI136" i="13"/>
  <c r="BJ136" i="13" a="1"/>
  <c r="BJ136" i="13"/>
  <c r="BK136" i="13" a="1"/>
  <c r="BK136" i="13"/>
  <c r="BL136" i="13" a="1"/>
  <c r="BL136" i="13"/>
  <c r="BM136" i="13" a="1"/>
  <c r="BM136" i="13"/>
  <c r="BN136" i="13" a="1"/>
  <c r="BN136" i="13"/>
  <c r="BO136" i="13" a="1"/>
  <c r="BO136" i="13"/>
  <c r="BP136" i="13" a="1"/>
  <c r="BP136" i="13"/>
  <c r="BQ136" i="13" a="1"/>
  <c r="BQ136" i="13"/>
  <c r="BR136" i="13" a="1"/>
  <c r="BR136" i="13"/>
  <c r="BS136" i="13" a="1"/>
  <c r="BS136" i="13"/>
  <c r="AZ137" i="13" a="1"/>
  <c r="AZ137" i="13"/>
  <c r="BA137" i="13" a="1"/>
  <c r="BA137" i="13"/>
  <c r="BB137" i="13" a="1"/>
  <c r="BB137" i="13"/>
  <c r="BC137" i="13" a="1"/>
  <c r="BC137" i="13"/>
  <c r="BD137" i="13" a="1"/>
  <c r="BD137" i="13"/>
  <c r="BE137" i="13" a="1"/>
  <c r="BE137" i="13"/>
  <c r="BF137" i="13" a="1"/>
  <c r="BF137" i="13"/>
  <c r="BG137" i="13" a="1"/>
  <c r="BG137" i="13"/>
  <c r="BH137" i="13" a="1"/>
  <c r="BH137" i="13"/>
  <c r="BI137" i="13" a="1"/>
  <c r="BI137" i="13"/>
  <c r="BJ137" i="13" a="1"/>
  <c r="BJ137" i="13"/>
  <c r="BK137" i="13" a="1"/>
  <c r="BK137" i="13"/>
  <c r="BL137" i="13" a="1"/>
  <c r="BL137" i="13"/>
  <c r="BM137" i="13" a="1"/>
  <c r="BM137" i="13"/>
  <c r="BN137" i="13" a="1"/>
  <c r="BN137" i="13"/>
  <c r="BO137" i="13" a="1"/>
  <c r="BO137" i="13"/>
  <c r="BP137" i="13" a="1"/>
  <c r="BP137" i="13"/>
  <c r="BQ137" i="13" a="1"/>
  <c r="BQ137" i="13"/>
  <c r="BR137" i="13" a="1"/>
  <c r="BR137" i="13"/>
  <c r="BS137" i="13" a="1"/>
  <c r="BS137" i="13"/>
  <c r="AZ138" i="13" a="1"/>
  <c r="AZ138" i="13"/>
  <c r="BA138" i="13" a="1"/>
  <c r="BA138" i="13"/>
  <c r="BB138" i="13" a="1"/>
  <c r="BB138" i="13"/>
  <c r="BC138" i="13" a="1"/>
  <c r="BC138" i="13"/>
  <c r="BD138" i="13" a="1"/>
  <c r="BD138" i="13"/>
  <c r="BE138" i="13" a="1"/>
  <c r="BE138" i="13"/>
  <c r="BF138" i="13" a="1"/>
  <c r="BF138" i="13"/>
  <c r="BG138" i="13" a="1"/>
  <c r="BG138" i="13"/>
  <c r="BH138" i="13" a="1"/>
  <c r="BH138" i="13"/>
  <c r="BI138" i="13" a="1"/>
  <c r="BI138" i="13"/>
  <c r="BJ138" i="13" a="1"/>
  <c r="BJ138" i="13"/>
  <c r="BK138" i="13" a="1"/>
  <c r="BK138" i="13"/>
  <c r="BL138" i="13" a="1"/>
  <c r="BL138" i="13"/>
  <c r="BM138" i="13" a="1"/>
  <c r="BM138" i="13"/>
  <c r="BN138" i="13" a="1"/>
  <c r="BN138" i="13"/>
  <c r="BO138" i="13" a="1"/>
  <c r="BO138" i="13"/>
  <c r="BP138" i="13" a="1"/>
  <c r="BP138" i="13"/>
  <c r="BQ138" i="13" a="1"/>
  <c r="BQ138" i="13"/>
  <c r="BR138" i="13" a="1"/>
  <c r="BR138" i="13"/>
  <c r="BS138" i="13" a="1"/>
  <c r="BS138" i="13"/>
  <c r="AZ139" i="13" a="1"/>
  <c r="AZ139" i="13"/>
  <c r="BA139" i="13" a="1"/>
  <c r="BA139" i="13"/>
  <c r="BB139" i="13" a="1"/>
  <c r="BB139" i="13"/>
  <c r="BC139" i="13" a="1"/>
  <c r="BC139" i="13"/>
  <c r="BD139" i="13" a="1"/>
  <c r="BD139" i="13"/>
  <c r="BE139" i="13" a="1"/>
  <c r="BE139" i="13"/>
  <c r="BF139" i="13" a="1"/>
  <c r="BF139" i="13"/>
  <c r="BG139" i="13" a="1"/>
  <c r="BG139" i="13"/>
  <c r="BH139" i="13" a="1"/>
  <c r="BH139" i="13"/>
  <c r="BI139" i="13" a="1"/>
  <c r="BI139" i="13"/>
  <c r="BJ139" i="13" a="1"/>
  <c r="BJ139" i="13"/>
  <c r="BK139" i="13" a="1"/>
  <c r="BK139" i="13"/>
  <c r="BL139" i="13" a="1"/>
  <c r="BL139" i="13"/>
  <c r="BM139" i="13" a="1"/>
  <c r="BM139" i="13"/>
  <c r="BN139" i="13" a="1"/>
  <c r="BN139" i="13"/>
  <c r="BO139" i="13" a="1"/>
  <c r="BO139" i="13"/>
  <c r="BP139" i="13" a="1"/>
  <c r="BP139" i="13"/>
  <c r="BQ139" i="13" a="1"/>
  <c r="BQ139" i="13"/>
  <c r="BR139" i="13" a="1"/>
  <c r="BR139" i="13"/>
  <c r="BS139" i="13" a="1"/>
  <c r="BS139" i="13"/>
  <c r="AZ140" i="13" a="1"/>
  <c r="AZ140" i="13"/>
  <c r="BA140" i="13" a="1"/>
  <c r="BA140" i="13"/>
  <c r="BB140" i="13" a="1"/>
  <c r="BB140" i="13"/>
  <c r="BC140" i="13" a="1"/>
  <c r="BC140" i="13"/>
  <c r="BD140" i="13" a="1"/>
  <c r="BD140" i="13"/>
  <c r="BE140" i="13" a="1"/>
  <c r="BE140" i="13"/>
  <c r="BF140" i="13" a="1"/>
  <c r="BF140" i="13"/>
  <c r="BG140" i="13" a="1"/>
  <c r="BG140" i="13"/>
  <c r="BH140" i="13" a="1"/>
  <c r="BH140" i="13"/>
  <c r="BI140" i="13" a="1"/>
  <c r="BI140" i="13"/>
  <c r="BJ140" i="13" a="1"/>
  <c r="BJ140" i="13"/>
  <c r="BK140" i="13" a="1"/>
  <c r="BK140" i="13"/>
  <c r="BL140" i="13" a="1"/>
  <c r="BL140" i="13"/>
  <c r="BM140" i="13" a="1"/>
  <c r="BM140" i="13"/>
  <c r="BN140" i="13" a="1"/>
  <c r="BN140" i="13"/>
  <c r="BO140" i="13" a="1"/>
  <c r="BO140" i="13"/>
  <c r="BP140" i="13" a="1"/>
  <c r="BP140" i="13"/>
  <c r="BQ140" i="13" a="1"/>
  <c r="BQ140" i="13"/>
  <c r="BR140" i="13" a="1"/>
  <c r="BR140" i="13"/>
  <c r="BS140" i="13" a="1"/>
  <c r="BS140" i="13"/>
  <c r="AZ141" i="13" a="1"/>
  <c r="AZ141" i="13"/>
  <c r="BA141" i="13" a="1"/>
  <c r="BA141" i="13"/>
  <c r="BB141" i="13" a="1"/>
  <c r="BB141" i="13"/>
  <c r="BC141" i="13" a="1"/>
  <c r="BC141" i="13"/>
  <c r="BD141" i="13" a="1"/>
  <c r="BD141" i="13"/>
  <c r="BE141" i="13" a="1"/>
  <c r="BE141" i="13"/>
  <c r="BF141" i="13" a="1"/>
  <c r="BF141" i="13"/>
  <c r="BG141" i="13" a="1"/>
  <c r="BG141" i="13"/>
  <c r="BH141" i="13" a="1"/>
  <c r="BH141" i="13"/>
  <c r="BI141" i="13" a="1"/>
  <c r="BI141" i="13"/>
  <c r="BJ141" i="13" a="1"/>
  <c r="BJ141" i="13"/>
  <c r="BK141" i="13" a="1"/>
  <c r="BK141" i="13"/>
  <c r="BL141" i="13" a="1"/>
  <c r="BL141" i="13"/>
  <c r="BM141" i="13" a="1"/>
  <c r="BM141" i="13"/>
  <c r="BN141" i="13" a="1"/>
  <c r="BN141" i="13"/>
  <c r="BO141" i="13" a="1"/>
  <c r="BO141" i="13"/>
  <c r="BP141" i="13" a="1"/>
  <c r="BP141" i="13"/>
  <c r="BQ141" i="13" a="1"/>
  <c r="BQ141" i="13"/>
  <c r="BR141" i="13" a="1"/>
  <c r="BR141" i="13"/>
  <c r="BS141" i="13" a="1"/>
  <c r="BS141" i="13"/>
  <c r="AZ142" i="13" a="1"/>
  <c r="AZ142" i="13"/>
  <c r="BA142" i="13" a="1"/>
  <c r="BA142" i="13"/>
  <c r="BB142" i="13" a="1"/>
  <c r="BB142" i="13"/>
  <c r="BC142" i="13" a="1"/>
  <c r="BC142" i="13"/>
  <c r="BD142" i="13" a="1"/>
  <c r="BD142" i="13"/>
  <c r="BE142" i="13" a="1"/>
  <c r="BE142" i="13"/>
  <c r="BF142" i="13" a="1"/>
  <c r="BF142" i="13"/>
  <c r="BG142" i="13" a="1"/>
  <c r="BG142" i="13"/>
  <c r="BH142" i="13" a="1"/>
  <c r="BH142" i="13"/>
  <c r="BI142" i="13" a="1"/>
  <c r="BI142" i="13"/>
  <c r="BJ142" i="13" a="1"/>
  <c r="BJ142" i="13"/>
  <c r="BK142" i="13" a="1"/>
  <c r="BK142" i="13"/>
  <c r="BL142" i="13" a="1"/>
  <c r="BL142" i="13"/>
  <c r="BM142" i="13" a="1"/>
  <c r="BM142" i="13"/>
  <c r="BN142" i="13" a="1"/>
  <c r="BN142" i="13"/>
  <c r="BO142" i="13" a="1"/>
  <c r="BO142" i="13"/>
  <c r="BP142" i="13" a="1"/>
  <c r="BP142" i="13"/>
  <c r="BQ142" i="13" a="1"/>
  <c r="BQ142" i="13"/>
  <c r="BR142" i="13" a="1"/>
  <c r="BR142" i="13"/>
  <c r="BS142" i="13" a="1"/>
  <c r="BS142" i="13"/>
  <c r="AZ143" i="13" a="1"/>
  <c r="AZ143" i="13"/>
  <c r="BA143" i="13" a="1"/>
  <c r="BA143" i="13"/>
  <c r="BB143" i="13" a="1"/>
  <c r="BB143" i="13"/>
  <c r="BC143" i="13" a="1"/>
  <c r="BC143" i="13"/>
  <c r="BD143" i="13" a="1"/>
  <c r="BD143" i="13"/>
  <c r="BE143" i="13" a="1"/>
  <c r="BE143" i="13"/>
  <c r="BF143" i="13" a="1"/>
  <c r="BF143" i="13"/>
  <c r="BG143" i="13" a="1"/>
  <c r="BG143" i="13"/>
  <c r="BH143" i="13" a="1"/>
  <c r="BH143" i="13"/>
  <c r="BI143" i="13" a="1"/>
  <c r="BI143" i="13"/>
  <c r="BJ143" i="13" a="1"/>
  <c r="BJ143" i="13"/>
  <c r="BK143" i="13" a="1"/>
  <c r="BK143" i="13"/>
  <c r="BL143" i="13" a="1"/>
  <c r="BL143" i="13"/>
  <c r="BM143" i="13" a="1"/>
  <c r="BM143" i="13"/>
  <c r="BN143" i="13" a="1"/>
  <c r="BN143" i="13"/>
  <c r="BO143" i="13" a="1"/>
  <c r="BO143" i="13"/>
  <c r="BP143" i="13" a="1"/>
  <c r="BP143" i="13"/>
  <c r="BQ143" i="13" a="1"/>
  <c r="BQ143" i="13"/>
  <c r="BR143" i="13" a="1"/>
  <c r="BR143" i="13"/>
  <c r="BS143" i="13" a="1"/>
  <c r="BS143" i="13"/>
  <c r="AZ144" i="13" a="1"/>
  <c r="AZ144" i="13"/>
  <c r="BA144" i="13" a="1"/>
  <c r="BA144" i="13"/>
  <c r="BB144" i="13" a="1"/>
  <c r="BB144" i="13"/>
  <c r="BC144" i="13" a="1"/>
  <c r="BC144" i="13"/>
  <c r="BD144" i="13" a="1"/>
  <c r="BD144" i="13"/>
  <c r="BE144" i="13" a="1"/>
  <c r="BE144" i="13"/>
  <c r="BF144" i="13" a="1"/>
  <c r="BF144" i="13"/>
  <c r="BG144" i="13" a="1"/>
  <c r="BG144" i="13"/>
  <c r="BH144" i="13" a="1"/>
  <c r="BH144" i="13"/>
  <c r="BI144" i="13" a="1"/>
  <c r="BI144" i="13"/>
  <c r="BJ144" i="13" a="1"/>
  <c r="BJ144" i="13"/>
  <c r="BK144" i="13" a="1"/>
  <c r="BK144" i="13"/>
  <c r="BL144" i="13" a="1"/>
  <c r="BL144" i="13"/>
  <c r="BM144" i="13" a="1"/>
  <c r="BM144" i="13"/>
  <c r="BN144" i="13" a="1"/>
  <c r="BN144" i="13"/>
  <c r="BO144" i="13" a="1"/>
  <c r="BO144" i="13"/>
  <c r="BP144" i="13" a="1"/>
  <c r="BP144" i="13"/>
  <c r="BQ144" i="13" a="1"/>
  <c r="BQ144" i="13"/>
  <c r="BR144" i="13" a="1"/>
  <c r="BR144" i="13"/>
  <c r="BS144" i="13" a="1"/>
  <c r="BS144" i="13"/>
  <c r="AZ145" i="13" a="1"/>
  <c r="AZ145" i="13"/>
  <c r="BA145" i="13" a="1"/>
  <c r="BA145" i="13"/>
  <c r="BB145" i="13" a="1"/>
  <c r="BB145" i="13"/>
  <c r="BC145" i="13" a="1"/>
  <c r="BC145" i="13"/>
  <c r="BD145" i="13" a="1"/>
  <c r="BD145" i="13"/>
  <c r="BE145" i="13" a="1"/>
  <c r="BE145" i="13"/>
  <c r="BF145" i="13" a="1"/>
  <c r="BF145" i="13"/>
  <c r="BG145" i="13" a="1"/>
  <c r="BG145" i="13"/>
  <c r="BH145" i="13" a="1"/>
  <c r="BH145" i="13"/>
  <c r="BI145" i="13" a="1"/>
  <c r="BI145" i="13"/>
  <c r="BJ145" i="13" a="1"/>
  <c r="BJ145" i="13"/>
  <c r="BK145" i="13" a="1"/>
  <c r="BK145" i="13"/>
  <c r="BL145" i="13" a="1"/>
  <c r="BL145" i="13"/>
  <c r="BM145" i="13" a="1"/>
  <c r="BM145" i="13"/>
  <c r="BN145" i="13" a="1"/>
  <c r="BN145" i="13"/>
  <c r="BO145" i="13" a="1"/>
  <c r="BO145" i="13"/>
  <c r="BP145" i="13" a="1"/>
  <c r="BP145" i="13"/>
  <c r="BQ145" i="13" a="1"/>
  <c r="BQ145" i="13"/>
  <c r="BR145" i="13" a="1"/>
  <c r="BR145" i="13"/>
  <c r="BS145" i="13" a="1"/>
  <c r="BS145" i="13"/>
  <c r="AZ146" i="13" a="1"/>
  <c r="AZ146" i="13"/>
  <c r="BA146" i="13" a="1"/>
  <c r="BA146" i="13"/>
  <c r="BB146" i="13" a="1"/>
  <c r="BB146" i="13"/>
  <c r="BC146" i="13" a="1"/>
  <c r="BC146" i="13"/>
  <c r="BD146" i="13" a="1"/>
  <c r="BD146" i="13"/>
  <c r="BE146" i="13" a="1"/>
  <c r="BE146" i="13"/>
  <c r="BF146" i="13" a="1"/>
  <c r="BF146" i="13"/>
  <c r="BG146" i="13" a="1"/>
  <c r="BG146" i="13"/>
  <c r="BH146" i="13" a="1"/>
  <c r="BH146" i="13"/>
  <c r="BI146" i="13" a="1"/>
  <c r="BI146" i="13"/>
  <c r="BJ146" i="13" a="1"/>
  <c r="BJ146" i="13"/>
  <c r="BK146" i="13" a="1"/>
  <c r="BK146" i="13"/>
  <c r="BL146" i="13" a="1"/>
  <c r="BL146" i="13"/>
  <c r="BM146" i="13" a="1"/>
  <c r="BM146" i="13"/>
  <c r="BN146" i="13" a="1"/>
  <c r="BN146" i="13"/>
  <c r="BO146" i="13" a="1"/>
  <c r="BO146" i="13"/>
  <c r="BP146" i="13" a="1"/>
  <c r="BP146" i="13"/>
  <c r="BQ146" i="13" a="1"/>
  <c r="BQ146" i="13"/>
  <c r="BR146" i="13" a="1"/>
  <c r="BR146" i="13"/>
  <c r="BS146" i="13" a="1"/>
  <c r="BS146" i="13"/>
  <c r="AZ147" i="13" a="1"/>
  <c r="AZ147" i="13"/>
  <c r="BA147" i="13" a="1"/>
  <c r="BA147" i="13"/>
  <c r="BB147" i="13" a="1"/>
  <c r="BB147" i="13"/>
  <c r="BC147" i="13" a="1"/>
  <c r="BC147" i="13"/>
  <c r="BD147" i="13" a="1"/>
  <c r="BD147" i="13"/>
  <c r="BE147" i="13" a="1"/>
  <c r="BE147" i="13"/>
  <c r="BF147" i="13" a="1"/>
  <c r="BF147" i="13"/>
  <c r="BG147" i="13" a="1"/>
  <c r="BG147" i="13"/>
  <c r="BH147" i="13" a="1"/>
  <c r="BH147" i="13"/>
  <c r="BI147" i="13" a="1"/>
  <c r="BI147" i="13"/>
  <c r="BJ147" i="13" a="1"/>
  <c r="BJ147" i="13"/>
  <c r="BK147" i="13" a="1"/>
  <c r="BK147" i="13"/>
  <c r="BL147" i="13" a="1"/>
  <c r="BL147" i="13"/>
  <c r="BM147" i="13" a="1"/>
  <c r="BM147" i="13"/>
  <c r="BN147" i="13" a="1"/>
  <c r="BN147" i="13"/>
  <c r="BO147" i="13" a="1"/>
  <c r="BO147" i="13"/>
  <c r="BP147" i="13" a="1"/>
  <c r="BP147" i="13"/>
  <c r="BQ147" i="13" a="1"/>
  <c r="BQ147" i="13"/>
  <c r="BR147" i="13" a="1"/>
  <c r="BR147" i="13"/>
  <c r="BS147" i="13" a="1"/>
  <c r="BS147" i="13"/>
  <c r="AZ148" i="13" a="1"/>
  <c r="AZ148" i="13"/>
  <c r="BA148" i="13" a="1"/>
  <c r="BA148" i="13"/>
  <c r="BB148" i="13" a="1"/>
  <c r="BB148" i="13"/>
  <c r="BC148" i="13" a="1"/>
  <c r="BC148" i="13"/>
  <c r="BD148" i="13" a="1"/>
  <c r="BD148" i="13"/>
  <c r="BE148" i="13" a="1"/>
  <c r="BE148" i="13"/>
  <c r="BF148" i="13" a="1"/>
  <c r="BF148" i="13"/>
  <c r="BG148" i="13" a="1"/>
  <c r="BG148" i="13"/>
  <c r="BH148" i="13" a="1"/>
  <c r="BH148" i="13"/>
  <c r="BI148" i="13" a="1"/>
  <c r="BI148" i="13"/>
  <c r="BJ148" i="13" a="1"/>
  <c r="BJ148" i="13"/>
  <c r="BK148" i="13" a="1"/>
  <c r="BK148" i="13"/>
  <c r="BL148" i="13" a="1"/>
  <c r="BL148" i="13"/>
  <c r="BM148" i="13" a="1"/>
  <c r="BM148" i="13"/>
  <c r="BN148" i="13" a="1"/>
  <c r="BN148" i="13"/>
  <c r="BO148" i="13" a="1"/>
  <c r="BO148" i="13"/>
  <c r="BP148" i="13" a="1"/>
  <c r="BP148" i="13"/>
  <c r="BQ148" i="13" a="1"/>
  <c r="BQ148" i="13"/>
  <c r="BR148" i="13" a="1"/>
  <c r="BR148" i="13"/>
  <c r="BS148" i="13" a="1"/>
  <c r="BS148" i="13"/>
  <c r="AZ149" i="13" a="1"/>
  <c r="AZ149" i="13"/>
  <c r="BA149" i="13" a="1"/>
  <c r="BA149" i="13"/>
  <c r="BB149" i="13" a="1"/>
  <c r="BB149" i="13"/>
  <c r="BC149" i="13" a="1"/>
  <c r="BC149" i="13"/>
  <c r="BD149" i="13" a="1"/>
  <c r="BD149" i="13"/>
  <c r="BE149" i="13" a="1"/>
  <c r="BE149" i="13"/>
  <c r="BF149" i="13" a="1"/>
  <c r="BF149" i="13"/>
  <c r="BG149" i="13" a="1"/>
  <c r="BG149" i="13"/>
  <c r="BH149" i="13" a="1"/>
  <c r="BH149" i="13"/>
  <c r="BI149" i="13" a="1"/>
  <c r="BI149" i="13"/>
  <c r="BJ149" i="13" a="1"/>
  <c r="BJ149" i="13"/>
  <c r="BK149" i="13" a="1"/>
  <c r="BK149" i="13"/>
  <c r="BL149" i="13" a="1"/>
  <c r="BL149" i="13"/>
  <c r="BM149" i="13" a="1"/>
  <c r="BM149" i="13"/>
  <c r="BN149" i="13" a="1"/>
  <c r="BN149" i="13"/>
  <c r="BO149" i="13" a="1"/>
  <c r="BO149" i="13"/>
  <c r="BP149" i="13" a="1"/>
  <c r="BP149" i="13"/>
  <c r="BQ149" i="13" a="1"/>
  <c r="BQ149" i="13"/>
  <c r="BR149" i="13" a="1"/>
  <c r="BR149" i="13"/>
  <c r="BS149" i="13" a="1"/>
  <c r="BS149" i="13"/>
  <c r="AZ150" i="13" a="1"/>
  <c r="AZ150" i="13"/>
  <c r="BA150" i="13" a="1"/>
  <c r="BA150" i="13"/>
  <c r="BB150" i="13" a="1"/>
  <c r="BB150" i="13"/>
  <c r="BC150" i="13" a="1"/>
  <c r="BC150" i="13"/>
  <c r="BD150" i="13" a="1"/>
  <c r="BD150" i="13"/>
  <c r="BE150" i="13" a="1"/>
  <c r="BE150" i="13"/>
  <c r="BF150" i="13" a="1"/>
  <c r="BF150" i="13"/>
  <c r="BG150" i="13" a="1"/>
  <c r="BG150" i="13"/>
  <c r="BH150" i="13" a="1"/>
  <c r="BH150" i="13"/>
  <c r="BI150" i="13" a="1"/>
  <c r="BI150" i="13"/>
  <c r="BJ150" i="13" a="1"/>
  <c r="BJ150" i="13"/>
  <c r="BK150" i="13" a="1"/>
  <c r="BK150" i="13"/>
  <c r="BL150" i="13" a="1"/>
  <c r="BL150" i="13"/>
  <c r="BM150" i="13" a="1"/>
  <c r="BM150" i="13"/>
  <c r="BN150" i="13" a="1"/>
  <c r="BN150" i="13"/>
  <c r="BO150" i="13" a="1"/>
  <c r="BO150" i="13"/>
  <c r="BP150" i="13" a="1"/>
  <c r="BP150" i="13"/>
  <c r="BQ150" i="13" a="1"/>
  <c r="BQ150" i="13"/>
  <c r="BR150" i="13" a="1"/>
  <c r="BR150" i="13"/>
  <c r="BS150" i="13" a="1"/>
  <c r="BS150" i="13"/>
  <c r="AZ151" i="13" a="1"/>
  <c r="AZ151" i="13"/>
  <c r="BA151" i="13" a="1"/>
  <c r="BA151" i="13"/>
  <c r="BB151" i="13" a="1"/>
  <c r="BB151" i="13"/>
  <c r="BC151" i="13" a="1"/>
  <c r="BC151" i="13"/>
  <c r="BD151" i="13" a="1"/>
  <c r="BD151" i="13"/>
  <c r="BE151" i="13" a="1"/>
  <c r="BE151" i="13"/>
  <c r="BF151" i="13" a="1"/>
  <c r="BF151" i="13"/>
  <c r="BG151" i="13" a="1"/>
  <c r="BG151" i="13"/>
  <c r="BH151" i="13" a="1"/>
  <c r="BH151" i="13"/>
  <c r="BI151" i="13" a="1"/>
  <c r="BI151" i="13"/>
  <c r="BJ151" i="13" a="1"/>
  <c r="BJ151" i="13"/>
  <c r="BK151" i="13" a="1"/>
  <c r="BK151" i="13"/>
  <c r="BL151" i="13" a="1"/>
  <c r="BL151" i="13"/>
  <c r="BM151" i="13" a="1"/>
  <c r="BM151" i="13"/>
  <c r="BN151" i="13" a="1"/>
  <c r="BN151" i="13"/>
  <c r="BO151" i="13" a="1"/>
  <c r="BO151" i="13"/>
  <c r="BP151" i="13" a="1"/>
  <c r="BP151" i="13"/>
  <c r="BQ151" i="13" a="1"/>
  <c r="BQ151" i="13"/>
  <c r="BR151" i="13" a="1"/>
  <c r="BR151" i="13"/>
  <c r="BS151" i="13" a="1"/>
  <c r="BS151" i="13"/>
  <c r="AZ152" i="13" a="1"/>
  <c r="AZ152" i="13"/>
  <c r="BA152" i="13" a="1"/>
  <c r="BA152" i="13"/>
  <c r="BB152" i="13" a="1"/>
  <c r="BB152" i="13"/>
  <c r="BC152" i="13" a="1"/>
  <c r="BC152" i="13"/>
  <c r="BD152" i="13" a="1"/>
  <c r="BD152" i="13"/>
  <c r="BE152" i="13" a="1"/>
  <c r="BE152" i="13"/>
  <c r="BF152" i="13" a="1"/>
  <c r="BF152" i="13"/>
  <c r="BG152" i="13" a="1"/>
  <c r="BG152" i="13"/>
  <c r="BH152" i="13" a="1"/>
  <c r="BH152" i="13"/>
  <c r="BI152" i="13" a="1"/>
  <c r="BI152" i="13"/>
  <c r="BJ152" i="13" a="1"/>
  <c r="BJ152" i="13"/>
  <c r="BK152" i="13" a="1"/>
  <c r="BK152" i="13"/>
  <c r="BL152" i="13" a="1"/>
  <c r="BL152" i="13"/>
  <c r="BM152" i="13" a="1"/>
  <c r="BM152" i="13"/>
  <c r="BN152" i="13" a="1"/>
  <c r="BN152" i="13"/>
  <c r="BO152" i="13" a="1"/>
  <c r="BO152" i="13"/>
  <c r="BP152" i="13" a="1"/>
  <c r="BP152" i="13"/>
  <c r="BQ152" i="13" a="1"/>
  <c r="BQ152" i="13"/>
  <c r="BR152" i="13" a="1"/>
  <c r="BR152" i="13"/>
  <c r="BS152" i="13" a="1"/>
  <c r="BS152" i="13"/>
  <c r="AZ153" i="13" a="1"/>
  <c r="AZ153" i="13"/>
  <c r="BA153" i="13" a="1"/>
  <c r="BA153" i="13"/>
  <c r="BB153" i="13" a="1"/>
  <c r="BB153" i="13"/>
  <c r="BC153" i="13" a="1"/>
  <c r="BC153" i="13"/>
  <c r="BD153" i="13" a="1"/>
  <c r="BD153" i="13"/>
  <c r="BE153" i="13" a="1"/>
  <c r="BE153" i="13"/>
  <c r="BF153" i="13" a="1"/>
  <c r="BF153" i="13"/>
  <c r="BG153" i="13" a="1"/>
  <c r="BG153" i="13"/>
  <c r="BH153" i="13" a="1"/>
  <c r="BH153" i="13"/>
  <c r="BI153" i="13" a="1"/>
  <c r="BI153" i="13"/>
  <c r="BJ153" i="13" a="1"/>
  <c r="BJ153" i="13"/>
  <c r="BK153" i="13" a="1"/>
  <c r="BK153" i="13"/>
  <c r="BL153" i="13" a="1"/>
  <c r="BL153" i="13"/>
  <c r="BM153" i="13" a="1"/>
  <c r="BM153" i="13"/>
  <c r="BN153" i="13" a="1"/>
  <c r="BN153" i="13"/>
  <c r="BO153" i="13" a="1"/>
  <c r="BO153" i="13"/>
  <c r="BP153" i="13" a="1"/>
  <c r="BP153" i="13"/>
  <c r="BQ153" i="13" a="1"/>
  <c r="BQ153" i="13"/>
  <c r="BR153" i="13" a="1"/>
  <c r="BR153" i="13"/>
  <c r="BS153" i="13" a="1"/>
  <c r="BS153" i="13"/>
  <c r="AZ154" i="13" a="1"/>
  <c r="AZ154" i="13"/>
  <c r="BA154" i="13" a="1"/>
  <c r="BA154" i="13"/>
  <c r="BB154" i="13" a="1"/>
  <c r="BB154" i="13"/>
  <c r="BC154" i="13" a="1"/>
  <c r="BC154" i="13"/>
  <c r="BD154" i="13" a="1"/>
  <c r="BD154" i="13"/>
  <c r="BE154" i="13" a="1"/>
  <c r="BE154" i="13"/>
  <c r="BF154" i="13" a="1"/>
  <c r="BF154" i="13"/>
  <c r="BG154" i="13" a="1"/>
  <c r="BG154" i="13"/>
  <c r="BH154" i="13" a="1"/>
  <c r="BH154" i="13"/>
  <c r="BI154" i="13" a="1"/>
  <c r="BI154" i="13"/>
  <c r="BJ154" i="13" a="1"/>
  <c r="BJ154" i="13"/>
  <c r="BK154" i="13" a="1"/>
  <c r="BK154" i="13"/>
  <c r="BL154" i="13" a="1"/>
  <c r="BL154" i="13"/>
  <c r="BM154" i="13" a="1"/>
  <c r="BM154" i="13"/>
  <c r="BN154" i="13" a="1"/>
  <c r="BN154" i="13"/>
  <c r="BO154" i="13" a="1"/>
  <c r="BO154" i="13"/>
  <c r="BP154" i="13" a="1"/>
  <c r="BP154" i="13"/>
  <c r="BQ154" i="13" a="1"/>
  <c r="BQ154" i="13"/>
  <c r="BR154" i="13" a="1"/>
  <c r="BR154" i="13"/>
  <c r="BS154" i="13" a="1"/>
  <c r="BS154" i="13"/>
  <c r="AZ155" i="13" a="1"/>
  <c r="AZ155" i="13"/>
  <c r="BA155" i="13" a="1"/>
  <c r="BA155" i="13"/>
  <c r="BB155" i="13" a="1"/>
  <c r="BB155" i="13"/>
  <c r="BC155" i="13" a="1"/>
  <c r="BC155" i="13"/>
  <c r="BD155" i="13" a="1"/>
  <c r="BD155" i="13"/>
  <c r="BE155" i="13" a="1"/>
  <c r="BE155" i="13"/>
  <c r="BF155" i="13" a="1"/>
  <c r="BF155" i="13"/>
  <c r="BG155" i="13" a="1"/>
  <c r="BG155" i="13"/>
  <c r="BH155" i="13" a="1"/>
  <c r="BH155" i="13"/>
  <c r="BI155" i="13" a="1"/>
  <c r="BI155" i="13"/>
  <c r="BJ155" i="13" a="1"/>
  <c r="BJ155" i="13"/>
  <c r="BK155" i="13" a="1"/>
  <c r="BK155" i="13"/>
  <c r="BL155" i="13" a="1"/>
  <c r="BL155" i="13"/>
  <c r="BM155" i="13" a="1"/>
  <c r="BM155" i="13"/>
  <c r="BN155" i="13" a="1"/>
  <c r="BN155" i="13"/>
  <c r="BO155" i="13" a="1"/>
  <c r="BO155" i="13"/>
  <c r="BP155" i="13" a="1"/>
  <c r="BP155" i="13"/>
  <c r="BQ155" i="13" a="1"/>
  <c r="BQ155" i="13"/>
  <c r="BR155" i="13" a="1"/>
  <c r="BR155" i="13"/>
  <c r="BS155" i="13" a="1"/>
  <c r="BS155" i="13"/>
  <c r="AZ156" i="13" a="1"/>
  <c r="AZ156" i="13"/>
  <c r="BA156" i="13" a="1"/>
  <c r="BA156" i="13"/>
  <c r="BB156" i="13" a="1"/>
  <c r="BB156" i="13"/>
  <c r="BC156" i="13" a="1"/>
  <c r="BC156" i="13"/>
  <c r="BD156" i="13" a="1"/>
  <c r="BD156" i="13"/>
  <c r="BE156" i="13" a="1"/>
  <c r="BE156" i="13"/>
  <c r="BF156" i="13" a="1"/>
  <c r="BF156" i="13"/>
  <c r="BG156" i="13" a="1"/>
  <c r="BG156" i="13"/>
  <c r="BH156" i="13" a="1"/>
  <c r="BH156" i="13"/>
  <c r="BI156" i="13" a="1"/>
  <c r="BI156" i="13"/>
  <c r="BJ156" i="13" a="1"/>
  <c r="BJ156" i="13"/>
  <c r="BK156" i="13" a="1"/>
  <c r="BK156" i="13"/>
  <c r="BL156" i="13" a="1"/>
  <c r="BL156" i="13"/>
  <c r="BM156" i="13" a="1"/>
  <c r="BM156" i="13"/>
  <c r="BN156" i="13" a="1"/>
  <c r="BN156" i="13"/>
  <c r="BO156" i="13" a="1"/>
  <c r="BO156" i="13"/>
  <c r="BP156" i="13" a="1"/>
  <c r="BP156" i="13"/>
  <c r="BQ156" i="13" a="1"/>
  <c r="BQ156" i="13"/>
  <c r="BR156" i="13" a="1"/>
  <c r="BR156" i="13"/>
  <c r="BS156" i="13" a="1"/>
  <c r="BS156" i="13"/>
  <c r="AZ157" i="13" a="1"/>
  <c r="AZ157" i="13"/>
  <c r="BA157" i="13" a="1"/>
  <c r="BA157" i="13"/>
  <c r="BB157" i="13" a="1"/>
  <c r="BB157" i="13"/>
  <c r="BC157" i="13" a="1"/>
  <c r="BC157" i="13"/>
  <c r="BD157" i="13" a="1"/>
  <c r="BD157" i="13"/>
  <c r="BE157" i="13" a="1"/>
  <c r="BE157" i="13"/>
  <c r="BF157" i="13" a="1"/>
  <c r="BF157" i="13"/>
  <c r="BG157" i="13" a="1"/>
  <c r="BG157" i="13"/>
  <c r="BH157" i="13" a="1"/>
  <c r="BH157" i="13"/>
  <c r="BI157" i="13" a="1"/>
  <c r="BI157" i="13"/>
  <c r="BJ157" i="13" a="1"/>
  <c r="BJ157" i="13"/>
  <c r="BK157" i="13" a="1"/>
  <c r="BK157" i="13"/>
  <c r="BL157" i="13" a="1"/>
  <c r="BL157" i="13"/>
  <c r="BM157" i="13" a="1"/>
  <c r="BM157" i="13"/>
  <c r="BN157" i="13" a="1"/>
  <c r="BN157" i="13"/>
  <c r="BO157" i="13" a="1"/>
  <c r="BO157" i="13"/>
  <c r="BP157" i="13" a="1"/>
  <c r="BP157" i="13"/>
  <c r="BQ157" i="13" a="1"/>
  <c r="BQ157" i="13"/>
  <c r="BR157" i="13" a="1"/>
  <c r="BR157" i="13"/>
  <c r="BS157" i="13" a="1"/>
  <c r="BS157" i="13"/>
  <c r="AZ158" i="13" a="1"/>
  <c r="AZ158" i="13"/>
  <c r="BA158" i="13" a="1"/>
  <c r="BA158" i="13"/>
  <c r="BB158" i="13" a="1"/>
  <c r="BB158" i="13"/>
  <c r="BC158" i="13" a="1"/>
  <c r="BC158" i="13"/>
  <c r="BD158" i="13" a="1"/>
  <c r="BD158" i="13"/>
  <c r="BE158" i="13" a="1"/>
  <c r="BE158" i="13"/>
  <c r="BF158" i="13" a="1"/>
  <c r="BF158" i="13"/>
  <c r="BG158" i="13" a="1"/>
  <c r="BG158" i="13"/>
  <c r="BH158" i="13" a="1"/>
  <c r="BH158" i="13"/>
  <c r="BI158" i="13" a="1"/>
  <c r="BI158" i="13"/>
  <c r="BJ158" i="13" a="1"/>
  <c r="BJ158" i="13"/>
  <c r="BK158" i="13" a="1"/>
  <c r="BK158" i="13"/>
  <c r="BL158" i="13" a="1"/>
  <c r="BL158" i="13"/>
  <c r="BM158" i="13" a="1"/>
  <c r="BM158" i="13"/>
  <c r="BN158" i="13" a="1"/>
  <c r="BN158" i="13"/>
  <c r="BO158" i="13" a="1"/>
  <c r="BO158" i="13"/>
  <c r="BP158" i="13" a="1"/>
  <c r="BP158" i="13"/>
  <c r="BQ158" i="13" a="1"/>
  <c r="BQ158" i="13"/>
  <c r="BR158" i="13" a="1"/>
  <c r="BR158" i="13"/>
  <c r="BS158" i="13" a="1"/>
  <c r="BS158" i="13"/>
  <c r="AZ159" i="13" a="1"/>
  <c r="AZ159" i="13"/>
  <c r="BA159" i="13" a="1"/>
  <c r="BA159" i="13"/>
  <c r="BB159" i="13" a="1"/>
  <c r="BB159" i="13"/>
  <c r="BC159" i="13" a="1"/>
  <c r="BC159" i="13"/>
  <c r="BD159" i="13" a="1"/>
  <c r="BD159" i="13"/>
  <c r="BE159" i="13" a="1"/>
  <c r="BE159" i="13"/>
  <c r="BF159" i="13" a="1"/>
  <c r="BF159" i="13"/>
  <c r="BG159" i="13" a="1"/>
  <c r="BG159" i="13"/>
  <c r="BH159" i="13" a="1"/>
  <c r="BH159" i="13"/>
  <c r="BI159" i="13" a="1"/>
  <c r="BI159" i="13"/>
  <c r="BJ159" i="13" a="1"/>
  <c r="BJ159" i="13"/>
  <c r="BK159" i="13" a="1"/>
  <c r="BK159" i="13"/>
  <c r="BL159" i="13" a="1"/>
  <c r="BL159" i="13"/>
  <c r="BM159" i="13" a="1"/>
  <c r="BM159" i="13"/>
  <c r="BN159" i="13" a="1"/>
  <c r="BN159" i="13"/>
  <c r="BO159" i="13" a="1"/>
  <c r="BO159" i="13"/>
  <c r="BP159" i="13" a="1"/>
  <c r="BP159" i="13"/>
  <c r="BQ159" i="13" a="1"/>
  <c r="BQ159" i="13"/>
  <c r="BR159" i="13" a="1"/>
  <c r="BR159" i="13"/>
  <c r="BS159" i="13" a="1"/>
  <c r="BS159" i="13"/>
  <c r="AZ160" i="13" a="1"/>
  <c r="AZ160" i="13"/>
  <c r="BA160" i="13" a="1"/>
  <c r="BA160" i="13"/>
  <c r="BB160" i="13" a="1"/>
  <c r="BB160" i="13"/>
  <c r="BC160" i="13" a="1"/>
  <c r="BC160" i="13"/>
  <c r="BD160" i="13" a="1"/>
  <c r="BD160" i="13"/>
  <c r="BE160" i="13" a="1"/>
  <c r="BE160" i="13"/>
  <c r="BF160" i="13" a="1"/>
  <c r="BF160" i="13"/>
  <c r="BG160" i="13" a="1"/>
  <c r="BG160" i="13"/>
  <c r="BH160" i="13" a="1"/>
  <c r="BH160" i="13"/>
  <c r="BI160" i="13" a="1"/>
  <c r="BI160" i="13"/>
  <c r="BJ160" i="13" a="1"/>
  <c r="BJ160" i="13"/>
  <c r="BK160" i="13" a="1"/>
  <c r="BK160" i="13"/>
  <c r="BL160" i="13" a="1"/>
  <c r="BL160" i="13"/>
  <c r="BM160" i="13" a="1"/>
  <c r="BM160" i="13"/>
  <c r="BN160" i="13" a="1"/>
  <c r="BN160" i="13"/>
  <c r="BO160" i="13" a="1"/>
  <c r="BO160" i="13"/>
  <c r="BP160" i="13" a="1"/>
  <c r="BP160" i="13"/>
  <c r="BQ160" i="13" a="1"/>
  <c r="BQ160" i="13"/>
  <c r="BR160" i="13" a="1"/>
  <c r="BR160" i="13"/>
  <c r="BS160" i="13" a="1"/>
  <c r="BS160" i="13"/>
  <c r="AZ161" i="13" a="1"/>
  <c r="AZ161" i="13"/>
  <c r="BA161" i="13" a="1"/>
  <c r="BA161" i="13"/>
  <c r="BB161" i="13" a="1"/>
  <c r="BB161" i="13"/>
  <c r="BC161" i="13" a="1"/>
  <c r="BC161" i="13"/>
  <c r="BD161" i="13" a="1"/>
  <c r="BD161" i="13"/>
  <c r="BE161" i="13" a="1"/>
  <c r="BE161" i="13"/>
  <c r="BF161" i="13" a="1"/>
  <c r="BF161" i="13"/>
  <c r="BG161" i="13" a="1"/>
  <c r="BG161" i="13"/>
  <c r="BH161" i="13" a="1"/>
  <c r="BH161" i="13"/>
  <c r="BI161" i="13" a="1"/>
  <c r="BI161" i="13"/>
  <c r="BJ161" i="13" a="1"/>
  <c r="BJ161" i="13"/>
  <c r="BK161" i="13" a="1"/>
  <c r="BK161" i="13"/>
  <c r="BL161" i="13" a="1"/>
  <c r="BL161" i="13"/>
  <c r="BM161" i="13" a="1"/>
  <c r="BM161" i="13"/>
  <c r="BN161" i="13" a="1"/>
  <c r="BN161" i="13"/>
  <c r="BO161" i="13" a="1"/>
  <c r="BO161" i="13"/>
  <c r="BP161" i="13" a="1"/>
  <c r="BP161" i="13"/>
  <c r="BQ161" i="13" a="1"/>
  <c r="BQ161" i="13"/>
  <c r="BR161" i="13" a="1"/>
  <c r="BR161" i="13"/>
  <c r="BS161" i="13" a="1"/>
  <c r="BS161" i="13"/>
  <c r="AZ162" i="13" a="1"/>
  <c r="AZ162" i="13"/>
  <c r="BA162" i="13" a="1"/>
  <c r="BA162" i="13"/>
  <c r="BB162" i="13" a="1"/>
  <c r="BB162" i="13"/>
  <c r="BC162" i="13" a="1"/>
  <c r="BC162" i="13"/>
  <c r="BD162" i="13" a="1"/>
  <c r="BD162" i="13"/>
  <c r="BE162" i="13" a="1"/>
  <c r="BE162" i="13"/>
  <c r="BF162" i="13" a="1"/>
  <c r="BF162" i="13"/>
  <c r="BG162" i="13" a="1"/>
  <c r="BG162" i="13"/>
  <c r="BH162" i="13" a="1"/>
  <c r="BH162" i="13"/>
  <c r="BI162" i="13" a="1"/>
  <c r="BI162" i="13"/>
  <c r="BJ162" i="13" a="1"/>
  <c r="BJ162" i="13"/>
  <c r="BK162" i="13" a="1"/>
  <c r="BK162" i="13"/>
  <c r="BL162" i="13" a="1"/>
  <c r="BL162" i="13"/>
  <c r="BM162" i="13" a="1"/>
  <c r="BM162" i="13"/>
  <c r="BN162" i="13" a="1"/>
  <c r="BN162" i="13"/>
  <c r="BO162" i="13" a="1"/>
  <c r="BO162" i="13"/>
  <c r="BP162" i="13" a="1"/>
  <c r="BP162" i="13"/>
  <c r="BQ162" i="13" a="1"/>
  <c r="BQ162" i="13"/>
  <c r="BR162" i="13" a="1"/>
  <c r="BR162" i="13"/>
  <c r="BS162" i="13" a="1"/>
  <c r="BS162" i="13"/>
  <c r="AZ163" i="13" a="1"/>
  <c r="AZ163" i="13"/>
  <c r="BA163" i="13" a="1"/>
  <c r="BA163" i="13"/>
  <c r="BB163" i="13" a="1"/>
  <c r="BB163" i="13"/>
  <c r="BC163" i="13" a="1"/>
  <c r="BC163" i="13"/>
  <c r="BD163" i="13" a="1"/>
  <c r="BD163" i="13"/>
  <c r="BE163" i="13" a="1"/>
  <c r="BE163" i="13"/>
  <c r="BF163" i="13" a="1"/>
  <c r="BF163" i="13"/>
  <c r="BG163" i="13" a="1"/>
  <c r="BG163" i="13"/>
  <c r="BH163" i="13" a="1"/>
  <c r="BH163" i="13"/>
  <c r="BI163" i="13" a="1"/>
  <c r="BI163" i="13"/>
  <c r="BJ163" i="13" a="1"/>
  <c r="BJ163" i="13"/>
  <c r="BK163" i="13" a="1"/>
  <c r="BK163" i="13"/>
  <c r="BL163" i="13" a="1"/>
  <c r="BL163" i="13"/>
  <c r="BM163" i="13" a="1"/>
  <c r="BM163" i="13"/>
  <c r="BN163" i="13" a="1"/>
  <c r="BN163" i="13"/>
  <c r="BO163" i="13" a="1"/>
  <c r="BO163" i="13"/>
  <c r="BP163" i="13" a="1"/>
  <c r="BP163" i="13"/>
  <c r="BQ163" i="13" a="1"/>
  <c r="BQ163" i="13"/>
  <c r="BR163" i="13" a="1"/>
  <c r="BR163" i="13"/>
  <c r="BS163" i="13" a="1"/>
  <c r="BS163" i="13"/>
  <c r="AZ164" i="13" a="1"/>
  <c r="AZ164" i="13"/>
  <c r="BA164" i="13" a="1"/>
  <c r="BA164" i="13"/>
  <c r="BB164" i="13" a="1"/>
  <c r="BB164" i="13"/>
  <c r="BC164" i="13" a="1"/>
  <c r="BC164" i="13"/>
  <c r="BD164" i="13" a="1"/>
  <c r="BD164" i="13"/>
  <c r="BE164" i="13" a="1"/>
  <c r="BE164" i="13"/>
  <c r="BF164" i="13" a="1"/>
  <c r="BF164" i="13"/>
  <c r="BG164" i="13" a="1"/>
  <c r="BG164" i="13"/>
  <c r="BH164" i="13" a="1"/>
  <c r="BH164" i="13"/>
  <c r="BI164" i="13" a="1"/>
  <c r="BI164" i="13"/>
  <c r="BJ164" i="13" a="1"/>
  <c r="BJ164" i="13"/>
  <c r="BK164" i="13" a="1"/>
  <c r="BK164" i="13"/>
  <c r="BL164" i="13" a="1"/>
  <c r="BL164" i="13"/>
  <c r="BM164" i="13" a="1"/>
  <c r="BM164" i="13"/>
  <c r="BN164" i="13" a="1"/>
  <c r="BN164" i="13"/>
  <c r="BO164" i="13" a="1"/>
  <c r="BO164" i="13"/>
  <c r="BP164" i="13" a="1"/>
  <c r="BP164" i="13"/>
  <c r="BQ164" i="13" a="1"/>
  <c r="BQ164" i="13"/>
  <c r="BR164" i="13" a="1"/>
  <c r="BR164" i="13"/>
  <c r="BS164" i="13" a="1"/>
  <c r="BS164" i="13"/>
  <c r="AZ165" i="13" a="1"/>
  <c r="AZ165" i="13"/>
  <c r="BA165" i="13" a="1"/>
  <c r="BA165" i="13"/>
  <c r="BB165" i="13" a="1"/>
  <c r="BB165" i="13"/>
  <c r="BC165" i="13" a="1"/>
  <c r="BC165" i="13"/>
  <c r="BD165" i="13" a="1"/>
  <c r="BD165" i="13"/>
  <c r="BE165" i="13" a="1"/>
  <c r="BE165" i="13"/>
  <c r="BF165" i="13" a="1"/>
  <c r="BF165" i="13"/>
  <c r="BG165" i="13" a="1"/>
  <c r="BG165" i="13"/>
  <c r="BH165" i="13" a="1"/>
  <c r="BH165" i="13"/>
  <c r="BI165" i="13" a="1"/>
  <c r="BI165" i="13"/>
  <c r="BJ165" i="13" a="1"/>
  <c r="BJ165" i="13"/>
  <c r="BK165" i="13" a="1"/>
  <c r="BK165" i="13"/>
  <c r="BL165" i="13" a="1"/>
  <c r="BL165" i="13"/>
  <c r="BM165" i="13" a="1"/>
  <c r="BM165" i="13"/>
  <c r="BN165" i="13" a="1"/>
  <c r="BN165" i="13"/>
  <c r="BO165" i="13" a="1"/>
  <c r="BO165" i="13"/>
  <c r="BP165" i="13" a="1"/>
  <c r="BP165" i="13"/>
  <c r="BQ165" i="13" a="1"/>
  <c r="BQ165" i="13"/>
  <c r="BR165" i="13" a="1"/>
  <c r="BR165" i="13"/>
  <c r="BS165" i="13" a="1"/>
  <c r="BS165" i="13"/>
  <c r="AZ166" i="13" a="1"/>
  <c r="AZ166" i="13"/>
  <c r="BA166" i="13" a="1"/>
  <c r="BA166" i="13"/>
  <c r="BB166" i="13" a="1"/>
  <c r="BB166" i="13"/>
  <c r="BC166" i="13" a="1"/>
  <c r="BC166" i="13"/>
  <c r="BD166" i="13" a="1"/>
  <c r="BD166" i="13"/>
  <c r="BE166" i="13" a="1"/>
  <c r="BE166" i="13"/>
  <c r="BF166" i="13" a="1"/>
  <c r="BF166" i="13"/>
  <c r="BG166" i="13" a="1"/>
  <c r="BG166" i="13"/>
  <c r="BH166" i="13" a="1"/>
  <c r="BH166" i="13"/>
  <c r="BI166" i="13" a="1"/>
  <c r="BI166" i="13"/>
  <c r="BJ166" i="13" a="1"/>
  <c r="BJ166" i="13"/>
  <c r="BK166" i="13" a="1"/>
  <c r="BK166" i="13"/>
  <c r="BL166" i="13" a="1"/>
  <c r="BL166" i="13"/>
  <c r="BM166" i="13" a="1"/>
  <c r="BM166" i="13"/>
  <c r="BN166" i="13" a="1"/>
  <c r="BN166" i="13"/>
  <c r="BO166" i="13" a="1"/>
  <c r="BO166" i="13"/>
  <c r="BP166" i="13" a="1"/>
  <c r="BP166" i="13"/>
  <c r="BQ166" i="13" a="1"/>
  <c r="BQ166" i="13"/>
  <c r="BR166" i="13" a="1"/>
  <c r="BR166" i="13"/>
  <c r="BS166" i="13" a="1"/>
  <c r="BS166" i="13"/>
  <c r="AZ167" i="13" a="1"/>
  <c r="AZ167" i="13"/>
  <c r="BA167" i="13" a="1"/>
  <c r="BA167" i="13"/>
  <c r="BB167" i="13" a="1"/>
  <c r="BB167" i="13"/>
  <c r="BC167" i="13" a="1"/>
  <c r="BC167" i="13"/>
  <c r="BD167" i="13" a="1"/>
  <c r="BD167" i="13"/>
  <c r="BE167" i="13" a="1"/>
  <c r="BE167" i="13"/>
  <c r="BF167" i="13" a="1"/>
  <c r="BF167" i="13"/>
  <c r="BG167" i="13" a="1"/>
  <c r="BG167" i="13"/>
  <c r="BH167" i="13" a="1"/>
  <c r="BH167" i="13"/>
  <c r="BI167" i="13" a="1"/>
  <c r="BI167" i="13"/>
  <c r="BJ167" i="13" a="1"/>
  <c r="BJ167" i="13"/>
  <c r="BK167" i="13" a="1"/>
  <c r="BK167" i="13"/>
  <c r="BL167" i="13" a="1"/>
  <c r="BL167" i="13"/>
  <c r="BM167" i="13" a="1"/>
  <c r="BM167" i="13"/>
  <c r="BN167" i="13" a="1"/>
  <c r="BN167" i="13"/>
  <c r="BO167" i="13" a="1"/>
  <c r="BO167" i="13"/>
  <c r="BP167" i="13" a="1"/>
  <c r="BP167" i="13"/>
  <c r="BQ167" i="13" a="1"/>
  <c r="BQ167" i="13"/>
  <c r="BR167" i="13" a="1"/>
  <c r="BR167" i="13"/>
  <c r="BS167" i="13" a="1"/>
  <c r="BS167" i="13"/>
  <c r="AZ168" i="13" a="1"/>
  <c r="AZ168" i="13"/>
  <c r="BA168" i="13" a="1"/>
  <c r="BA168" i="13"/>
  <c r="BB168" i="13" a="1"/>
  <c r="BB168" i="13"/>
  <c r="BC168" i="13" a="1"/>
  <c r="BC168" i="13"/>
  <c r="BD168" i="13" a="1"/>
  <c r="BD168" i="13"/>
  <c r="BE168" i="13" a="1"/>
  <c r="BE168" i="13"/>
  <c r="BF168" i="13" a="1"/>
  <c r="BF168" i="13"/>
  <c r="BG168" i="13" a="1"/>
  <c r="BG168" i="13"/>
  <c r="BH168" i="13" a="1"/>
  <c r="BH168" i="13"/>
  <c r="BI168" i="13" a="1"/>
  <c r="BI168" i="13"/>
  <c r="BJ168" i="13" a="1"/>
  <c r="BJ168" i="13"/>
  <c r="BK168" i="13" a="1"/>
  <c r="BK168" i="13"/>
  <c r="BL168" i="13" a="1"/>
  <c r="BL168" i="13"/>
  <c r="BM168" i="13" a="1"/>
  <c r="BM168" i="13"/>
  <c r="BN168" i="13" a="1"/>
  <c r="BN168" i="13"/>
  <c r="BO168" i="13" a="1"/>
  <c r="BO168" i="13"/>
  <c r="BP168" i="13" a="1"/>
  <c r="BP168" i="13"/>
  <c r="BQ168" i="13" a="1"/>
  <c r="BQ168" i="13"/>
  <c r="BR168" i="13" a="1"/>
  <c r="BR168" i="13"/>
  <c r="BS168" i="13" a="1"/>
  <c r="BS168" i="13"/>
  <c r="AZ169" i="13" a="1"/>
  <c r="AZ169" i="13"/>
  <c r="BA169" i="13" a="1"/>
  <c r="BA169" i="13"/>
  <c r="BB169" i="13" a="1"/>
  <c r="BB169" i="13"/>
  <c r="BC169" i="13" a="1"/>
  <c r="BC169" i="13"/>
  <c r="BD169" i="13" a="1"/>
  <c r="BD169" i="13"/>
  <c r="BE169" i="13" a="1"/>
  <c r="BE169" i="13"/>
  <c r="BF169" i="13" a="1"/>
  <c r="BF169" i="13"/>
  <c r="BG169" i="13" a="1"/>
  <c r="BG169" i="13"/>
  <c r="BH169" i="13" a="1"/>
  <c r="BH169" i="13"/>
  <c r="BI169" i="13" a="1"/>
  <c r="BI169" i="13"/>
  <c r="BJ169" i="13" a="1"/>
  <c r="BJ169" i="13"/>
  <c r="BK169" i="13" a="1"/>
  <c r="BK169" i="13"/>
  <c r="BL169" i="13" a="1"/>
  <c r="BL169" i="13"/>
  <c r="BM169" i="13" a="1"/>
  <c r="BM169" i="13"/>
  <c r="BN169" i="13" a="1"/>
  <c r="BN169" i="13"/>
  <c r="BO169" i="13" a="1"/>
  <c r="BO169" i="13"/>
  <c r="BP169" i="13" a="1"/>
  <c r="BP169" i="13"/>
  <c r="BQ169" i="13" a="1"/>
  <c r="BQ169" i="13"/>
  <c r="BR169" i="13" a="1"/>
  <c r="BR169" i="13"/>
  <c r="BS169" i="13" a="1"/>
  <c r="BS169" i="13"/>
  <c r="AZ170" i="13" a="1"/>
  <c r="AZ170" i="13"/>
  <c r="BA170" i="13" a="1"/>
  <c r="BA170" i="13"/>
  <c r="BB170" i="13" a="1"/>
  <c r="BB170" i="13"/>
  <c r="BC170" i="13" a="1"/>
  <c r="BC170" i="13"/>
  <c r="BD170" i="13" a="1"/>
  <c r="BD170" i="13"/>
  <c r="BE170" i="13" a="1"/>
  <c r="BE170" i="13"/>
  <c r="BF170" i="13" a="1"/>
  <c r="BF170" i="13"/>
  <c r="BG170" i="13" a="1"/>
  <c r="BG170" i="13"/>
  <c r="BH170" i="13" a="1"/>
  <c r="BH170" i="13"/>
  <c r="BI170" i="13" a="1"/>
  <c r="BI170" i="13"/>
  <c r="BJ170" i="13" a="1"/>
  <c r="BJ170" i="13"/>
  <c r="BK170" i="13" a="1"/>
  <c r="BK170" i="13"/>
  <c r="BL170" i="13" a="1"/>
  <c r="BL170" i="13"/>
  <c r="BM170" i="13" a="1"/>
  <c r="BM170" i="13"/>
  <c r="BN170" i="13" a="1"/>
  <c r="BN170" i="13"/>
  <c r="BO170" i="13" a="1"/>
  <c r="BO170" i="13"/>
  <c r="BP170" i="13" a="1"/>
  <c r="BP170" i="13"/>
  <c r="BQ170" i="13" a="1"/>
  <c r="BQ170" i="13"/>
  <c r="BR170" i="13" a="1"/>
  <c r="BR170" i="13"/>
  <c r="BS170" i="13" a="1"/>
  <c r="BS170" i="13"/>
  <c r="AZ171" i="13" a="1"/>
  <c r="AZ171" i="13"/>
  <c r="BA171" i="13" a="1"/>
  <c r="BA171" i="13"/>
  <c r="BB171" i="13" a="1"/>
  <c r="BB171" i="13"/>
  <c r="BC171" i="13" a="1"/>
  <c r="BC171" i="13"/>
  <c r="BD171" i="13" a="1"/>
  <c r="BD171" i="13"/>
  <c r="BE171" i="13" a="1"/>
  <c r="BE171" i="13"/>
  <c r="BF171" i="13" a="1"/>
  <c r="BF171" i="13"/>
  <c r="BG171" i="13" a="1"/>
  <c r="BG171" i="13"/>
  <c r="BH171" i="13" a="1"/>
  <c r="BH171" i="13"/>
  <c r="BI171" i="13" a="1"/>
  <c r="BI171" i="13"/>
  <c r="BJ171" i="13" a="1"/>
  <c r="BJ171" i="13"/>
  <c r="BK171" i="13" a="1"/>
  <c r="BK171" i="13"/>
  <c r="BL171" i="13" a="1"/>
  <c r="BL171" i="13"/>
  <c r="BM171" i="13" a="1"/>
  <c r="BM171" i="13"/>
  <c r="BN171" i="13" a="1"/>
  <c r="BN171" i="13"/>
  <c r="BO171" i="13" a="1"/>
  <c r="BO171" i="13"/>
  <c r="BP171" i="13" a="1"/>
  <c r="BP171" i="13"/>
  <c r="BQ171" i="13" a="1"/>
  <c r="BQ171" i="13"/>
  <c r="BR171" i="13" a="1"/>
  <c r="BR171" i="13"/>
  <c r="BS171" i="13" a="1"/>
  <c r="BS171" i="13"/>
  <c r="AZ172" i="13" a="1"/>
  <c r="AZ172" i="13"/>
  <c r="BA172" i="13" a="1"/>
  <c r="BA172" i="13"/>
  <c r="BB172" i="13" a="1"/>
  <c r="BB172" i="13"/>
  <c r="BC172" i="13" a="1"/>
  <c r="BC172" i="13"/>
  <c r="BD172" i="13" a="1"/>
  <c r="BD172" i="13"/>
  <c r="BE172" i="13" a="1"/>
  <c r="BE172" i="13"/>
  <c r="BF172" i="13" a="1"/>
  <c r="BF172" i="13"/>
  <c r="BG172" i="13" a="1"/>
  <c r="BG172" i="13"/>
  <c r="BH172" i="13" a="1"/>
  <c r="BH172" i="13"/>
  <c r="BI172" i="13" a="1"/>
  <c r="BI172" i="13"/>
  <c r="BJ172" i="13" a="1"/>
  <c r="BJ172" i="13"/>
  <c r="BK172" i="13" a="1"/>
  <c r="BK172" i="13"/>
  <c r="BL172" i="13" a="1"/>
  <c r="BL172" i="13"/>
  <c r="BM172" i="13" a="1"/>
  <c r="BM172" i="13"/>
  <c r="BN172" i="13" a="1"/>
  <c r="BN172" i="13"/>
  <c r="BO172" i="13" a="1"/>
  <c r="BO172" i="13"/>
  <c r="BP172" i="13" a="1"/>
  <c r="BP172" i="13"/>
  <c r="BQ172" i="13" a="1"/>
  <c r="BQ172" i="13"/>
  <c r="BR172" i="13" a="1"/>
  <c r="BR172" i="13"/>
  <c r="BS172" i="13" a="1"/>
  <c r="BS172" i="13"/>
  <c r="AZ173" i="13" a="1"/>
  <c r="AZ173" i="13"/>
  <c r="BA173" i="13" a="1"/>
  <c r="BA173" i="13"/>
  <c r="BB173" i="13" a="1"/>
  <c r="BB173" i="13"/>
  <c r="BC173" i="13" a="1"/>
  <c r="BC173" i="13"/>
  <c r="BD173" i="13" a="1"/>
  <c r="BD173" i="13"/>
  <c r="BE173" i="13" a="1"/>
  <c r="BE173" i="13"/>
  <c r="BF173" i="13" a="1"/>
  <c r="BF173" i="13"/>
  <c r="BG173" i="13" a="1"/>
  <c r="BG173" i="13"/>
  <c r="BH173" i="13" a="1"/>
  <c r="BH173" i="13"/>
  <c r="BI173" i="13" a="1"/>
  <c r="BI173" i="13"/>
  <c r="BJ173" i="13" a="1"/>
  <c r="BJ173" i="13"/>
  <c r="BK173" i="13" a="1"/>
  <c r="BK173" i="13"/>
  <c r="BL173" i="13" a="1"/>
  <c r="BL173" i="13"/>
  <c r="BM173" i="13" a="1"/>
  <c r="BM173" i="13"/>
  <c r="BN173" i="13" a="1"/>
  <c r="BN173" i="13"/>
  <c r="BO173" i="13" a="1"/>
  <c r="BO173" i="13"/>
  <c r="BP173" i="13" a="1"/>
  <c r="BP173" i="13"/>
  <c r="BQ173" i="13" a="1"/>
  <c r="BQ173" i="13"/>
  <c r="BR173" i="13" a="1"/>
  <c r="BR173" i="13"/>
  <c r="BS173" i="13" a="1"/>
  <c r="BS173" i="13"/>
  <c r="AZ174" i="13" a="1"/>
  <c r="AZ174" i="13"/>
  <c r="BA174" i="13" a="1"/>
  <c r="BA174" i="13"/>
  <c r="BB174" i="13" a="1"/>
  <c r="BB174" i="13"/>
  <c r="BC174" i="13" a="1"/>
  <c r="BC174" i="13"/>
  <c r="BD174" i="13" a="1"/>
  <c r="BD174" i="13"/>
  <c r="BE174" i="13" a="1"/>
  <c r="BE174" i="13"/>
  <c r="BF174" i="13" a="1"/>
  <c r="BF174" i="13"/>
  <c r="BG174" i="13" a="1"/>
  <c r="BG174" i="13"/>
  <c r="BH174" i="13" a="1"/>
  <c r="BH174" i="13"/>
  <c r="BI174" i="13" a="1"/>
  <c r="BI174" i="13"/>
  <c r="BJ174" i="13" a="1"/>
  <c r="BJ174" i="13"/>
  <c r="BK174" i="13" a="1"/>
  <c r="BK174" i="13"/>
  <c r="BL174" i="13" a="1"/>
  <c r="BL174" i="13"/>
  <c r="BM174" i="13" a="1"/>
  <c r="BM174" i="13"/>
  <c r="BN174" i="13" a="1"/>
  <c r="BN174" i="13"/>
  <c r="BO174" i="13" a="1"/>
  <c r="BO174" i="13"/>
  <c r="BP174" i="13" a="1"/>
  <c r="BP174" i="13"/>
  <c r="BQ174" i="13" a="1"/>
  <c r="BQ174" i="13"/>
  <c r="BR174" i="13" a="1"/>
  <c r="BR174" i="13"/>
  <c r="BS174" i="13" a="1"/>
  <c r="BS174" i="13"/>
  <c r="AZ175" i="13" a="1"/>
  <c r="AZ175" i="13"/>
  <c r="BA175" i="13" a="1"/>
  <c r="BA175" i="13"/>
  <c r="BB175" i="13" a="1"/>
  <c r="BB175" i="13"/>
  <c r="BC175" i="13" a="1"/>
  <c r="BC175" i="13"/>
  <c r="BD175" i="13" a="1"/>
  <c r="BD175" i="13"/>
  <c r="BE175" i="13" a="1"/>
  <c r="BE175" i="13"/>
  <c r="BF175" i="13" a="1"/>
  <c r="BF175" i="13"/>
  <c r="BG175" i="13" a="1"/>
  <c r="BG175" i="13"/>
  <c r="BH175" i="13" a="1"/>
  <c r="BH175" i="13"/>
  <c r="BI175" i="13" a="1"/>
  <c r="BI175" i="13"/>
  <c r="BJ175" i="13" a="1"/>
  <c r="BJ175" i="13"/>
  <c r="BK175" i="13" a="1"/>
  <c r="BK175" i="13"/>
  <c r="BL175" i="13" a="1"/>
  <c r="BL175" i="13"/>
  <c r="BM175" i="13" a="1"/>
  <c r="BM175" i="13"/>
  <c r="BN175" i="13" a="1"/>
  <c r="BN175" i="13"/>
  <c r="BO175" i="13" a="1"/>
  <c r="BO175" i="13"/>
  <c r="BP175" i="13" a="1"/>
  <c r="BP175" i="13"/>
  <c r="BQ175" i="13" a="1"/>
  <c r="BQ175" i="13"/>
  <c r="BR175" i="13" a="1"/>
  <c r="BR175" i="13"/>
  <c r="BS175" i="13" a="1"/>
  <c r="BS175" i="13"/>
  <c r="AZ176" i="13" a="1"/>
  <c r="AZ176" i="13"/>
  <c r="BA176" i="13" a="1"/>
  <c r="BA176" i="13"/>
  <c r="BB176" i="13" a="1"/>
  <c r="BB176" i="13"/>
  <c r="BC176" i="13" a="1"/>
  <c r="BC176" i="13"/>
  <c r="BD176" i="13" a="1"/>
  <c r="BD176" i="13"/>
  <c r="BE176" i="13" a="1"/>
  <c r="BE176" i="13"/>
  <c r="BF176" i="13" a="1"/>
  <c r="BF176" i="13"/>
  <c r="BG176" i="13" a="1"/>
  <c r="BG176" i="13"/>
  <c r="BH176" i="13" a="1"/>
  <c r="BH176" i="13"/>
  <c r="BI176" i="13" a="1"/>
  <c r="BI176" i="13"/>
  <c r="BJ176" i="13" a="1"/>
  <c r="BJ176" i="13"/>
  <c r="BK176" i="13" a="1"/>
  <c r="BK176" i="13"/>
  <c r="BL176" i="13" a="1"/>
  <c r="BL176" i="13"/>
  <c r="BM176" i="13" a="1"/>
  <c r="BM176" i="13"/>
  <c r="BN176" i="13" a="1"/>
  <c r="BN176" i="13"/>
  <c r="BO176" i="13" a="1"/>
  <c r="BO176" i="13"/>
  <c r="BP176" i="13" a="1"/>
  <c r="BP176" i="13"/>
  <c r="BQ176" i="13" a="1"/>
  <c r="BQ176" i="13"/>
  <c r="BR176" i="13" a="1"/>
  <c r="BR176" i="13"/>
  <c r="BS176" i="13" a="1"/>
  <c r="BS176" i="13"/>
  <c r="AZ177" i="13" a="1"/>
  <c r="AZ177" i="13"/>
  <c r="BA177" i="13" a="1"/>
  <c r="BA177" i="13"/>
  <c r="BB177" i="13" a="1"/>
  <c r="BB177" i="13"/>
  <c r="BC177" i="13" a="1"/>
  <c r="BC177" i="13"/>
  <c r="BD177" i="13" a="1"/>
  <c r="BD177" i="13"/>
  <c r="BE177" i="13" a="1"/>
  <c r="BE177" i="13"/>
  <c r="BF177" i="13" a="1"/>
  <c r="BF177" i="13"/>
  <c r="BG177" i="13" a="1"/>
  <c r="BG177" i="13"/>
  <c r="BH177" i="13" a="1"/>
  <c r="BH177" i="13"/>
  <c r="BI177" i="13" a="1"/>
  <c r="BI177" i="13"/>
  <c r="BJ177" i="13" a="1"/>
  <c r="BJ177" i="13"/>
  <c r="BK177" i="13" a="1"/>
  <c r="BK177" i="13"/>
  <c r="BL177" i="13" a="1"/>
  <c r="BL177" i="13"/>
  <c r="BM177" i="13" a="1"/>
  <c r="BM177" i="13"/>
  <c r="BN177" i="13" a="1"/>
  <c r="BN177" i="13"/>
  <c r="BO177" i="13" a="1"/>
  <c r="BO177" i="13"/>
  <c r="BP177" i="13" a="1"/>
  <c r="BP177" i="13"/>
  <c r="BQ177" i="13" a="1"/>
  <c r="BQ177" i="13"/>
  <c r="BR177" i="13" a="1"/>
  <c r="BR177" i="13"/>
  <c r="BS177" i="13" a="1"/>
  <c r="BS177" i="13"/>
  <c r="AZ178" i="13" a="1"/>
  <c r="AZ178" i="13"/>
  <c r="BA178" i="13" a="1"/>
  <c r="BA178" i="13"/>
  <c r="BB178" i="13" a="1"/>
  <c r="BB178" i="13"/>
  <c r="BC178" i="13" a="1"/>
  <c r="BC178" i="13"/>
  <c r="BD178" i="13" a="1"/>
  <c r="BD178" i="13"/>
  <c r="BE178" i="13" a="1"/>
  <c r="BE178" i="13"/>
  <c r="BF178" i="13" a="1"/>
  <c r="BF178" i="13"/>
  <c r="BG178" i="13" a="1"/>
  <c r="BG178" i="13"/>
  <c r="BH178" i="13" a="1"/>
  <c r="BH178" i="13"/>
  <c r="BI178" i="13" a="1"/>
  <c r="BI178" i="13"/>
  <c r="BJ178" i="13" a="1"/>
  <c r="BJ178" i="13"/>
  <c r="BK178" i="13" a="1"/>
  <c r="BK178" i="13"/>
  <c r="BL178" i="13" a="1"/>
  <c r="BL178" i="13"/>
  <c r="BM178" i="13" a="1"/>
  <c r="BM178" i="13"/>
  <c r="BN178" i="13" a="1"/>
  <c r="BN178" i="13"/>
  <c r="BO178" i="13" a="1"/>
  <c r="BO178" i="13"/>
  <c r="BP178" i="13" a="1"/>
  <c r="BP178" i="13"/>
  <c r="BQ178" i="13" a="1"/>
  <c r="BQ178" i="13"/>
  <c r="BR178" i="13" a="1"/>
  <c r="BR178" i="13"/>
  <c r="BS178" i="13" a="1"/>
  <c r="BS178" i="13"/>
  <c r="AZ179" i="13" a="1"/>
  <c r="AZ179" i="13"/>
  <c r="BA179" i="13" a="1"/>
  <c r="BA179" i="13"/>
  <c r="BB179" i="13" a="1"/>
  <c r="BB179" i="13"/>
  <c r="BC179" i="13" a="1"/>
  <c r="BC179" i="13"/>
  <c r="BD179" i="13" a="1"/>
  <c r="BD179" i="13"/>
  <c r="BE179" i="13" a="1"/>
  <c r="BE179" i="13"/>
  <c r="BF179" i="13" a="1"/>
  <c r="BF179" i="13"/>
  <c r="BG179" i="13" a="1"/>
  <c r="BG179" i="13"/>
  <c r="BH179" i="13" a="1"/>
  <c r="BH179" i="13"/>
  <c r="BI179" i="13" a="1"/>
  <c r="BI179" i="13"/>
  <c r="BJ179" i="13" a="1"/>
  <c r="BJ179" i="13"/>
  <c r="BK179" i="13" a="1"/>
  <c r="BK179" i="13"/>
  <c r="BL179" i="13" a="1"/>
  <c r="BL179" i="13"/>
  <c r="BM179" i="13" a="1"/>
  <c r="BM179" i="13"/>
  <c r="BN179" i="13" a="1"/>
  <c r="BN179" i="13"/>
  <c r="BO179" i="13" a="1"/>
  <c r="BO179" i="13"/>
  <c r="BP179" i="13" a="1"/>
  <c r="BP179" i="13"/>
  <c r="BQ179" i="13" a="1"/>
  <c r="BQ179" i="13"/>
  <c r="BR179" i="13" a="1"/>
  <c r="BR179" i="13"/>
  <c r="BS179" i="13" a="1"/>
  <c r="BS179" i="13"/>
  <c r="AZ180" i="13" a="1"/>
  <c r="AZ180" i="13"/>
  <c r="BA180" i="13" a="1"/>
  <c r="BA180" i="13"/>
  <c r="BB180" i="13" a="1"/>
  <c r="BB180" i="13"/>
  <c r="BC180" i="13" a="1"/>
  <c r="BC180" i="13"/>
  <c r="BD180" i="13" a="1"/>
  <c r="BD180" i="13"/>
  <c r="BE180" i="13" a="1"/>
  <c r="BE180" i="13"/>
  <c r="BF180" i="13" a="1"/>
  <c r="BF180" i="13"/>
  <c r="BG180" i="13" a="1"/>
  <c r="BG180" i="13"/>
  <c r="BH180" i="13" a="1"/>
  <c r="BH180" i="13"/>
  <c r="BI180" i="13" a="1"/>
  <c r="BI180" i="13"/>
  <c r="BJ180" i="13" a="1"/>
  <c r="BJ180" i="13"/>
  <c r="BK180" i="13" a="1"/>
  <c r="BK180" i="13"/>
  <c r="BL180" i="13" a="1"/>
  <c r="BL180" i="13"/>
  <c r="BM180" i="13" a="1"/>
  <c r="BM180" i="13"/>
  <c r="BN180" i="13" a="1"/>
  <c r="BN180" i="13"/>
  <c r="BO180" i="13" a="1"/>
  <c r="BO180" i="13"/>
  <c r="BP180" i="13" a="1"/>
  <c r="BP180" i="13"/>
  <c r="BQ180" i="13" a="1"/>
  <c r="BQ180" i="13"/>
  <c r="BR180" i="13" a="1"/>
  <c r="BR180" i="13"/>
  <c r="BS180" i="13" a="1"/>
  <c r="BS180" i="13"/>
  <c r="AZ181" i="13" a="1"/>
  <c r="AZ181" i="13"/>
  <c r="BA181" i="13" a="1"/>
  <c r="BA181" i="13"/>
  <c r="BB181" i="13" a="1"/>
  <c r="BB181" i="13"/>
  <c r="BC181" i="13" a="1"/>
  <c r="BC181" i="13"/>
  <c r="BD181" i="13" a="1"/>
  <c r="BD181" i="13"/>
  <c r="BE181" i="13" a="1"/>
  <c r="BE181" i="13"/>
  <c r="BF181" i="13" a="1"/>
  <c r="BF181" i="13"/>
  <c r="BG181" i="13" a="1"/>
  <c r="BG181" i="13"/>
  <c r="BH181" i="13" a="1"/>
  <c r="BH181" i="13"/>
  <c r="BI181" i="13" a="1"/>
  <c r="BI181" i="13"/>
  <c r="BJ181" i="13" a="1"/>
  <c r="BJ181" i="13"/>
  <c r="BK181" i="13" a="1"/>
  <c r="BK181" i="13"/>
  <c r="BL181" i="13" a="1"/>
  <c r="BL181" i="13"/>
  <c r="BM181" i="13" a="1"/>
  <c r="BM181" i="13"/>
  <c r="BN181" i="13" a="1"/>
  <c r="BN181" i="13"/>
  <c r="BO181" i="13" a="1"/>
  <c r="BO181" i="13"/>
  <c r="BP181" i="13" a="1"/>
  <c r="BP181" i="13"/>
  <c r="BQ181" i="13" a="1"/>
  <c r="BQ181" i="13"/>
  <c r="BR181" i="13" a="1"/>
  <c r="BR181" i="13"/>
  <c r="BS181" i="13" a="1"/>
  <c r="BS181" i="13"/>
  <c r="AZ182" i="13" a="1"/>
  <c r="AZ182" i="13"/>
  <c r="BA182" i="13" a="1"/>
  <c r="BA182" i="13"/>
  <c r="BB182" i="13" a="1"/>
  <c r="BB182" i="13"/>
  <c r="BC182" i="13" a="1"/>
  <c r="BC182" i="13"/>
  <c r="BD182" i="13" a="1"/>
  <c r="BD182" i="13"/>
  <c r="BE182" i="13" a="1"/>
  <c r="BE182" i="13"/>
  <c r="BF182" i="13" a="1"/>
  <c r="BF182" i="13"/>
  <c r="BG182" i="13" a="1"/>
  <c r="BG182" i="13"/>
  <c r="BH182" i="13" a="1"/>
  <c r="BH182" i="13"/>
  <c r="BI182" i="13" a="1"/>
  <c r="BI182" i="13"/>
  <c r="BJ182" i="13" a="1"/>
  <c r="BJ182" i="13"/>
  <c r="BK182" i="13" a="1"/>
  <c r="BK182" i="13"/>
  <c r="BL182" i="13" a="1"/>
  <c r="BL182" i="13"/>
  <c r="BM182" i="13" a="1"/>
  <c r="BM182" i="13"/>
  <c r="BN182" i="13" a="1"/>
  <c r="BN182" i="13"/>
  <c r="BO182" i="13" a="1"/>
  <c r="BO182" i="13"/>
  <c r="BP182" i="13" a="1"/>
  <c r="BP182" i="13"/>
  <c r="BQ182" i="13" a="1"/>
  <c r="BQ182" i="13"/>
  <c r="BR182" i="13" a="1"/>
  <c r="BR182" i="13"/>
  <c r="BS182" i="13" a="1"/>
  <c r="BS182" i="13"/>
  <c r="AZ183" i="13" a="1"/>
  <c r="AZ183" i="13"/>
  <c r="BA183" i="13" a="1"/>
  <c r="BA183" i="13"/>
  <c r="BB183" i="13" a="1"/>
  <c r="BB183" i="13"/>
  <c r="BC183" i="13" a="1"/>
  <c r="BC183" i="13"/>
  <c r="BD183" i="13" a="1"/>
  <c r="BD183" i="13"/>
  <c r="BE183" i="13" a="1"/>
  <c r="BE183" i="13"/>
  <c r="BF183" i="13" a="1"/>
  <c r="BF183" i="13"/>
  <c r="BG183" i="13" a="1"/>
  <c r="BG183" i="13"/>
  <c r="BH183" i="13" a="1"/>
  <c r="BH183" i="13"/>
  <c r="BI183" i="13" a="1"/>
  <c r="BI183" i="13"/>
  <c r="BJ183" i="13" a="1"/>
  <c r="BJ183" i="13"/>
  <c r="BK183" i="13" a="1"/>
  <c r="BK183" i="13"/>
  <c r="BL183" i="13" a="1"/>
  <c r="BL183" i="13"/>
  <c r="BM183" i="13" a="1"/>
  <c r="BM183" i="13"/>
  <c r="BN183" i="13" a="1"/>
  <c r="BN183" i="13"/>
  <c r="BO183" i="13" a="1"/>
  <c r="BO183" i="13"/>
  <c r="BP183" i="13" a="1"/>
  <c r="BP183" i="13"/>
  <c r="BQ183" i="13" a="1"/>
  <c r="BQ183" i="13"/>
  <c r="BR183" i="13" a="1"/>
  <c r="BR183" i="13"/>
  <c r="BS183" i="13" a="1"/>
  <c r="BS183" i="13"/>
  <c r="AZ184" i="13" a="1"/>
  <c r="AZ184" i="13"/>
  <c r="BA184" i="13" a="1"/>
  <c r="BA184" i="13"/>
  <c r="BB184" i="13" a="1"/>
  <c r="BB184" i="13"/>
  <c r="BC184" i="13" a="1"/>
  <c r="BC184" i="13"/>
  <c r="BD184" i="13" a="1"/>
  <c r="BD184" i="13"/>
  <c r="BE184" i="13" a="1"/>
  <c r="BE184" i="13"/>
  <c r="BF184" i="13" a="1"/>
  <c r="BF184" i="13"/>
  <c r="BG184" i="13" a="1"/>
  <c r="BG184" i="13"/>
  <c r="BH184" i="13" a="1"/>
  <c r="BH184" i="13"/>
  <c r="BI184" i="13" a="1"/>
  <c r="BI184" i="13"/>
  <c r="BJ184" i="13" a="1"/>
  <c r="BJ184" i="13"/>
  <c r="BK184" i="13" a="1"/>
  <c r="BK184" i="13"/>
  <c r="BL184" i="13" a="1"/>
  <c r="BL184" i="13"/>
  <c r="BM184" i="13" a="1"/>
  <c r="BM184" i="13"/>
  <c r="BN184" i="13" a="1"/>
  <c r="BN184" i="13"/>
  <c r="BO184" i="13" a="1"/>
  <c r="BO184" i="13"/>
  <c r="BP184" i="13" a="1"/>
  <c r="BP184" i="13"/>
  <c r="BQ184" i="13" a="1"/>
  <c r="BQ184" i="13"/>
  <c r="BR184" i="13" a="1"/>
  <c r="BR184" i="13"/>
  <c r="BS184" i="13" a="1"/>
  <c r="BS184" i="13"/>
  <c r="AZ185" i="13" a="1"/>
  <c r="AZ185" i="13"/>
  <c r="BA185" i="13" a="1"/>
  <c r="BA185" i="13"/>
  <c r="BB185" i="13" a="1"/>
  <c r="BB185" i="13"/>
  <c r="BC185" i="13" a="1"/>
  <c r="BC185" i="13"/>
  <c r="BD185" i="13" a="1"/>
  <c r="BD185" i="13"/>
  <c r="BE185" i="13" a="1"/>
  <c r="BE185" i="13"/>
  <c r="BF185" i="13" a="1"/>
  <c r="BF185" i="13"/>
  <c r="BG185" i="13" a="1"/>
  <c r="BG185" i="13"/>
  <c r="BH185" i="13" a="1"/>
  <c r="BH185" i="13"/>
  <c r="BI185" i="13" a="1"/>
  <c r="BI185" i="13"/>
  <c r="BJ185" i="13" a="1"/>
  <c r="BJ185" i="13"/>
  <c r="BK185" i="13" a="1"/>
  <c r="BK185" i="13"/>
  <c r="BL185" i="13" a="1"/>
  <c r="BL185" i="13"/>
  <c r="BM185" i="13" a="1"/>
  <c r="BM185" i="13"/>
  <c r="BN185" i="13" a="1"/>
  <c r="BN185" i="13"/>
  <c r="BO185" i="13" a="1"/>
  <c r="BO185" i="13"/>
  <c r="BP185" i="13" a="1"/>
  <c r="BP185" i="13"/>
  <c r="BQ185" i="13" a="1"/>
  <c r="BQ185" i="13"/>
  <c r="BR185" i="13" a="1"/>
  <c r="BR185" i="13"/>
  <c r="BS185" i="13" a="1"/>
  <c r="BS185" i="13"/>
  <c r="AZ186" i="13" a="1"/>
  <c r="AZ186" i="13"/>
  <c r="BA186" i="13" a="1"/>
  <c r="BA186" i="13"/>
  <c r="BB186" i="13" a="1"/>
  <c r="BB186" i="13"/>
  <c r="BC186" i="13" a="1"/>
  <c r="BC186" i="13"/>
  <c r="BD186" i="13" a="1"/>
  <c r="BD186" i="13"/>
  <c r="BE186" i="13" a="1"/>
  <c r="BE186" i="13"/>
  <c r="BF186" i="13" a="1"/>
  <c r="BF186" i="13"/>
  <c r="BG186" i="13" a="1"/>
  <c r="BG186" i="13"/>
  <c r="BH186" i="13" a="1"/>
  <c r="BH186" i="13"/>
  <c r="BI186" i="13" a="1"/>
  <c r="BI186" i="13"/>
  <c r="BJ186" i="13" a="1"/>
  <c r="BJ186" i="13"/>
  <c r="BK186" i="13" a="1"/>
  <c r="BK186" i="13"/>
  <c r="BL186" i="13" a="1"/>
  <c r="BL186" i="13"/>
  <c r="BM186" i="13" a="1"/>
  <c r="BM186" i="13"/>
  <c r="BN186" i="13" a="1"/>
  <c r="BN186" i="13"/>
  <c r="BO186" i="13" a="1"/>
  <c r="BO186" i="13"/>
  <c r="BP186" i="13" a="1"/>
  <c r="BP186" i="13"/>
  <c r="BQ186" i="13" a="1"/>
  <c r="BQ186" i="13"/>
  <c r="BR186" i="13" a="1"/>
  <c r="BR186" i="13"/>
  <c r="BS186" i="13" a="1"/>
  <c r="BS186" i="13"/>
  <c r="AZ187" i="13" a="1"/>
  <c r="AZ187" i="13"/>
  <c r="BA187" i="13" a="1"/>
  <c r="BA187" i="13"/>
  <c r="BB187" i="13" a="1"/>
  <c r="BB187" i="13"/>
  <c r="BC187" i="13" a="1"/>
  <c r="BC187" i="13"/>
  <c r="BD187" i="13" a="1"/>
  <c r="BD187" i="13"/>
  <c r="BE187" i="13" a="1"/>
  <c r="BE187" i="13"/>
  <c r="BF187" i="13" a="1"/>
  <c r="BF187" i="13"/>
  <c r="BG187" i="13" a="1"/>
  <c r="BG187" i="13"/>
  <c r="BH187" i="13" a="1"/>
  <c r="BH187" i="13"/>
  <c r="BI187" i="13" a="1"/>
  <c r="BI187" i="13"/>
  <c r="BJ187" i="13" a="1"/>
  <c r="BJ187" i="13"/>
  <c r="BK187" i="13" a="1"/>
  <c r="BK187" i="13"/>
  <c r="BL187" i="13" a="1"/>
  <c r="BL187" i="13"/>
  <c r="BM187" i="13" a="1"/>
  <c r="BM187" i="13"/>
  <c r="BN187" i="13" a="1"/>
  <c r="BN187" i="13"/>
  <c r="BO187" i="13" a="1"/>
  <c r="BO187" i="13"/>
  <c r="BP187" i="13" a="1"/>
  <c r="BP187" i="13"/>
  <c r="BQ187" i="13" a="1"/>
  <c r="BQ187" i="13"/>
  <c r="BR187" i="13" a="1"/>
  <c r="BR187" i="13"/>
  <c r="BS187" i="13" a="1"/>
  <c r="BS187" i="13"/>
  <c r="AZ188" i="13" a="1"/>
  <c r="AZ188" i="13"/>
  <c r="BA188" i="13" a="1"/>
  <c r="BA188" i="13"/>
  <c r="BB188" i="13" a="1"/>
  <c r="BB188" i="13"/>
  <c r="BC188" i="13" a="1"/>
  <c r="BC188" i="13"/>
  <c r="BD188" i="13" a="1"/>
  <c r="BD188" i="13"/>
  <c r="BE188" i="13" a="1"/>
  <c r="BE188" i="13"/>
  <c r="BF188" i="13" a="1"/>
  <c r="BF188" i="13"/>
  <c r="BG188" i="13" a="1"/>
  <c r="BG188" i="13"/>
  <c r="BH188" i="13" a="1"/>
  <c r="BH188" i="13"/>
  <c r="BI188" i="13" a="1"/>
  <c r="BI188" i="13"/>
  <c r="BJ188" i="13" a="1"/>
  <c r="BJ188" i="13"/>
  <c r="BK188" i="13" a="1"/>
  <c r="BK188" i="13"/>
  <c r="BL188" i="13" a="1"/>
  <c r="BL188" i="13"/>
  <c r="BM188" i="13" a="1"/>
  <c r="BM188" i="13"/>
  <c r="BN188" i="13" a="1"/>
  <c r="BN188" i="13"/>
  <c r="BO188" i="13" a="1"/>
  <c r="BO188" i="13"/>
  <c r="BP188" i="13" a="1"/>
  <c r="BP188" i="13"/>
  <c r="BQ188" i="13" a="1"/>
  <c r="BQ188" i="13"/>
  <c r="BR188" i="13" a="1"/>
  <c r="BR188" i="13"/>
  <c r="BS188" i="13" a="1"/>
  <c r="BS188" i="13"/>
  <c r="AZ189" i="13" a="1"/>
  <c r="AZ189" i="13"/>
  <c r="BA189" i="13" a="1"/>
  <c r="BA189" i="13"/>
  <c r="BB189" i="13" a="1"/>
  <c r="BB189" i="13"/>
  <c r="BC189" i="13" a="1"/>
  <c r="BC189" i="13"/>
  <c r="BD189" i="13" a="1"/>
  <c r="BD189" i="13"/>
  <c r="BE189" i="13" a="1"/>
  <c r="BE189" i="13"/>
  <c r="BF189" i="13" a="1"/>
  <c r="BF189" i="13"/>
  <c r="BG189" i="13" a="1"/>
  <c r="BG189" i="13"/>
  <c r="BH189" i="13" a="1"/>
  <c r="BH189" i="13"/>
  <c r="BI189" i="13" a="1"/>
  <c r="BI189" i="13"/>
  <c r="BJ189" i="13" a="1"/>
  <c r="BJ189" i="13"/>
  <c r="BK189" i="13" a="1"/>
  <c r="BK189" i="13"/>
  <c r="BL189" i="13" a="1"/>
  <c r="BL189" i="13"/>
  <c r="BM189" i="13" a="1"/>
  <c r="BM189" i="13"/>
  <c r="BN189" i="13" a="1"/>
  <c r="BN189" i="13"/>
  <c r="BO189" i="13" a="1"/>
  <c r="BO189" i="13"/>
  <c r="BP189" i="13" a="1"/>
  <c r="BP189" i="13"/>
  <c r="BQ189" i="13" a="1"/>
  <c r="BQ189" i="13"/>
  <c r="BR189" i="13" a="1"/>
  <c r="BR189" i="13"/>
  <c r="BS189" i="13" a="1"/>
  <c r="BS189" i="13"/>
  <c r="AZ190" i="13" a="1"/>
  <c r="AZ190" i="13"/>
  <c r="BA190" i="13" a="1"/>
  <c r="BA190" i="13"/>
  <c r="BB190" i="13" a="1"/>
  <c r="BB190" i="13"/>
  <c r="BC190" i="13" a="1"/>
  <c r="BC190" i="13"/>
  <c r="BD190" i="13" a="1"/>
  <c r="BD190" i="13"/>
  <c r="BE190" i="13" a="1"/>
  <c r="BE190" i="13"/>
  <c r="BF190" i="13" a="1"/>
  <c r="BF190" i="13"/>
  <c r="BG190" i="13" a="1"/>
  <c r="BG190" i="13"/>
  <c r="BH190" i="13" a="1"/>
  <c r="BH190" i="13"/>
  <c r="BI190" i="13" a="1"/>
  <c r="BI190" i="13"/>
  <c r="BJ190" i="13" a="1"/>
  <c r="BJ190" i="13"/>
  <c r="BK190" i="13" a="1"/>
  <c r="BK190" i="13"/>
  <c r="BL190" i="13" a="1"/>
  <c r="BL190" i="13"/>
  <c r="BM190" i="13" a="1"/>
  <c r="BM190" i="13"/>
  <c r="BN190" i="13" a="1"/>
  <c r="BN190" i="13"/>
  <c r="BO190" i="13" a="1"/>
  <c r="BO190" i="13"/>
  <c r="BP190" i="13" a="1"/>
  <c r="BP190" i="13"/>
  <c r="BQ190" i="13" a="1"/>
  <c r="BQ190" i="13"/>
  <c r="BR190" i="13" a="1"/>
  <c r="BR190" i="13"/>
  <c r="BS190" i="13" a="1"/>
  <c r="BS190" i="13"/>
  <c r="AZ191" i="13" a="1"/>
  <c r="AZ191" i="13"/>
  <c r="BA191" i="13" a="1"/>
  <c r="BA191" i="13"/>
  <c r="BB191" i="13" a="1"/>
  <c r="BB191" i="13"/>
  <c r="BC191" i="13" a="1"/>
  <c r="BC191" i="13"/>
  <c r="BD191" i="13" a="1"/>
  <c r="BD191" i="13"/>
  <c r="BE191" i="13" a="1"/>
  <c r="BE191" i="13"/>
  <c r="BF191" i="13" a="1"/>
  <c r="BF191" i="13"/>
  <c r="BG191" i="13" a="1"/>
  <c r="BG191" i="13"/>
  <c r="BH191" i="13" a="1"/>
  <c r="BH191" i="13"/>
  <c r="BI191" i="13" a="1"/>
  <c r="BI191" i="13"/>
  <c r="BJ191" i="13" a="1"/>
  <c r="BJ191" i="13"/>
  <c r="BK191" i="13" a="1"/>
  <c r="BK191" i="13"/>
  <c r="BL191" i="13" a="1"/>
  <c r="BL191" i="13"/>
  <c r="BM191" i="13" a="1"/>
  <c r="BM191" i="13"/>
  <c r="BN191" i="13" a="1"/>
  <c r="BN191" i="13"/>
  <c r="BO191" i="13" a="1"/>
  <c r="BO191" i="13"/>
  <c r="BP191" i="13" a="1"/>
  <c r="BP191" i="13"/>
  <c r="BQ191" i="13" a="1"/>
  <c r="BQ191" i="13"/>
  <c r="BR191" i="13" a="1"/>
  <c r="BR191" i="13"/>
  <c r="BS191" i="13" a="1"/>
  <c r="BS191" i="13"/>
  <c r="AZ192" i="13" a="1"/>
  <c r="AZ192" i="13"/>
  <c r="BA192" i="13" a="1"/>
  <c r="BA192" i="13"/>
  <c r="BB192" i="13" a="1"/>
  <c r="BB192" i="13"/>
  <c r="BC192" i="13" a="1"/>
  <c r="BC192" i="13"/>
  <c r="BD192" i="13" a="1"/>
  <c r="BD192" i="13"/>
  <c r="BE192" i="13" a="1"/>
  <c r="BE192" i="13"/>
  <c r="BF192" i="13" a="1"/>
  <c r="BF192" i="13"/>
  <c r="BG192" i="13" a="1"/>
  <c r="BG192" i="13"/>
  <c r="BH192" i="13" a="1"/>
  <c r="BH192" i="13"/>
  <c r="BI192" i="13" a="1"/>
  <c r="BI192" i="13"/>
  <c r="BJ192" i="13" a="1"/>
  <c r="BJ192" i="13"/>
  <c r="BK192" i="13" a="1"/>
  <c r="BK192" i="13"/>
  <c r="BL192" i="13" a="1"/>
  <c r="BL192" i="13"/>
  <c r="BM192" i="13" a="1"/>
  <c r="BM192" i="13"/>
  <c r="BN192" i="13" a="1"/>
  <c r="BN192" i="13"/>
  <c r="BO192" i="13" a="1"/>
  <c r="BO192" i="13"/>
  <c r="BP192" i="13" a="1"/>
  <c r="BP192" i="13"/>
  <c r="BQ192" i="13" a="1"/>
  <c r="BQ192" i="13"/>
  <c r="BR192" i="13" a="1"/>
  <c r="BR192" i="13"/>
  <c r="BS192" i="13" a="1"/>
  <c r="BS192" i="13"/>
  <c r="AZ193" i="13" a="1"/>
  <c r="AZ193" i="13"/>
  <c r="BA193" i="13" a="1"/>
  <c r="BA193" i="13"/>
  <c r="BB193" i="13" a="1"/>
  <c r="BB193" i="13"/>
  <c r="BC193" i="13" a="1"/>
  <c r="BC193" i="13"/>
  <c r="BD193" i="13" a="1"/>
  <c r="BD193" i="13"/>
  <c r="BE193" i="13" a="1"/>
  <c r="BE193" i="13"/>
  <c r="BF193" i="13" a="1"/>
  <c r="BF193" i="13"/>
  <c r="BG193" i="13" a="1"/>
  <c r="BG193" i="13"/>
  <c r="BH193" i="13" a="1"/>
  <c r="BH193" i="13"/>
  <c r="BI193" i="13" a="1"/>
  <c r="BI193" i="13"/>
  <c r="BJ193" i="13" a="1"/>
  <c r="BJ193" i="13"/>
  <c r="BK193" i="13" a="1"/>
  <c r="BK193" i="13"/>
  <c r="BL193" i="13" a="1"/>
  <c r="BL193" i="13"/>
  <c r="BM193" i="13" a="1"/>
  <c r="BM193" i="13"/>
  <c r="BN193" i="13" a="1"/>
  <c r="BN193" i="13"/>
  <c r="BO193" i="13" a="1"/>
  <c r="BO193" i="13"/>
  <c r="BP193" i="13" a="1"/>
  <c r="BP193" i="13"/>
  <c r="BQ193" i="13" a="1"/>
  <c r="BQ193" i="13"/>
  <c r="BR193" i="13" a="1"/>
  <c r="BR193" i="13"/>
  <c r="BS193" i="13" a="1"/>
  <c r="BS193" i="13"/>
  <c r="AZ194" i="13" a="1"/>
  <c r="AZ194" i="13"/>
  <c r="BA194" i="13" a="1"/>
  <c r="BA194" i="13"/>
  <c r="BB194" i="13" a="1"/>
  <c r="BB194" i="13"/>
  <c r="BC194" i="13" a="1"/>
  <c r="BC194" i="13"/>
  <c r="BD194" i="13" a="1"/>
  <c r="BD194" i="13"/>
  <c r="BE194" i="13" a="1"/>
  <c r="BE194" i="13"/>
  <c r="BF194" i="13" a="1"/>
  <c r="BF194" i="13"/>
  <c r="BG194" i="13" a="1"/>
  <c r="BG194" i="13"/>
  <c r="BH194" i="13" a="1"/>
  <c r="BH194" i="13"/>
  <c r="BI194" i="13" a="1"/>
  <c r="BI194" i="13"/>
  <c r="BJ194" i="13" a="1"/>
  <c r="BJ194" i="13"/>
  <c r="BK194" i="13" a="1"/>
  <c r="BK194" i="13"/>
  <c r="BL194" i="13" a="1"/>
  <c r="BL194" i="13"/>
  <c r="BM194" i="13" a="1"/>
  <c r="BM194" i="13"/>
  <c r="BN194" i="13" a="1"/>
  <c r="BN194" i="13"/>
  <c r="BO194" i="13" a="1"/>
  <c r="BO194" i="13"/>
  <c r="BP194" i="13" a="1"/>
  <c r="BP194" i="13"/>
  <c r="BQ194" i="13" a="1"/>
  <c r="BQ194" i="13"/>
  <c r="BR194" i="13" a="1"/>
  <c r="BR194" i="13"/>
  <c r="BS194" i="13" a="1"/>
  <c r="BS194" i="13"/>
  <c r="AZ195" i="13" a="1"/>
  <c r="AZ195" i="13"/>
  <c r="BA195" i="13" a="1"/>
  <c r="BA195" i="13"/>
  <c r="BB195" i="13" a="1"/>
  <c r="BB195" i="13"/>
  <c r="BC195" i="13" a="1"/>
  <c r="BC195" i="13"/>
  <c r="BD195" i="13" a="1"/>
  <c r="BD195" i="13"/>
  <c r="BE195" i="13" a="1"/>
  <c r="BE195" i="13"/>
  <c r="BF195" i="13" a="1"/>
  <c r="BF195" i="13"/>
  <c r="BG195" i="13" a="1"/>
  <c r="BG195" i="13"/>
  <c r="BH195" i="13" a="1"/>
  <c r="BH195" i="13"/>
  <c r="BI195" i="13" a="1"/>
  <c r="BI195" i="13"/>
  <c r="BJ195" i="13" a="1"/>
  <c r="BJ195" i="13"/>
  <c r="BK195" i="13" a="1"/>
  <c r="BK195" i="13"/>
  <c r="BL195" i="13" a="1"/>
  <c r="BL195" i="13"/>
  <c r="BM195" i="13" a="1"/>
  <c r="BM195" i="13"/>
  <c r="BN195" i="13" a="1"/>
  <c r="BN195" i="13"/>
  <c r="BO195" i="13" a="1"/>
  <c r="BO195" i="13"/>
  <c r="BP195" i="13" a="1"/>
  <c r="BP195" i="13"/>
  <c r="BQ195" i="13" a="1"/>
  <c r="BQ195" i="13"/>
  <c r="BR195" i="13" a="1"/>
  <c r="BR195" i="13"/>
  <c r="BS195" i="13" a="1"/>
  <c r="BS195" i="13"/>
  <c r="AZ196" i="13" a="1"/>
  <c r="AZ196" i="13"/>
  <c r="BA196" i="13" a="1"/>
  <c r="BA196" i="13"/>
  <c r="BB196" i="13" a="1"/>
  <c r="BB196" i="13"/>
  <c r="BC196" i="13" a="1"/>
  <c r="BC196" i="13"/>
  <c r="BD196" i="13" a="1"/>
  <c r="BD196" i="13"/>
  <c r="BE196" i="13" a="1"/>
  <c r="BE196" i="13"/>
  <c r="BF196" i="13" a="1"/>
  <c r="BF196" i="13"/>
  <c r="BG196" i="13" a="1"/>
  <c r="BG196" i="13"/>
  <c r="BH196" i="13" a="1"/>
  <c r="BH196" i="13"/>
  <c r="BI196" i="13" a="1"/>
  <c r="BI196" i="13"/>
  <c r="BJ196" i="13" a="1"/>
  <c r="BJ196" i="13"/>
  <c r="BK196" i="13" a="1"/>
  <c r="BK196" i="13"/>
  <c r="BL196" i="13" a="1"/>
  <c r="BL196" i="13"/>
  <c r="BM196" i="13" a="1"/>
  <c r="BM196" i="13"/>
  <c r="BN196" i="13" a="1"/>
  <c r="BN196" i="13"/>
  <c r="BO196" i="13" a="1"/>
  <c r="BO196" i="13"/>
  <c r="BP196" i="13" a="1"/>
  <c r="BP196" i="13"/>
  <c r="BQ196" i="13" a="1"/>
  <c r="BQ196" i="13"/>
  <c r="BR196" i="13" a="1"/>
  <c r="BR196" i="13"/>
  <c r="BS196" i="13" a="1"/>
  <c r="BS196" i="13"/>
  <c r="AZ197" i="13" a="1"/>
  <c r="AZ197" i="13"/>
  <c r="BA197" i="13" a="1"/>
  <c r="BA197" i="13"/>
  <c r="BB197" i="13" a="1"/>
  <c r="BB197" i="13"/>
  <c r="BC197" i="13" a="1"/>
  <c r="BC197" i="13"/>
  <c r="BD197" i="13" a="1"/>
  <c r="BD197" i="13"/>
  <c r="BE197" i="13" a="1"/>
  <c r="BE197" i="13"/>
  <c r="BF197" i="13" a="1"/>
  <c r="BF197" i="13"/>
  <c r="BG197" i="13" a="1"/>
  <c r="BG197" i="13"/>
  <c r="BH197" i="13" a="1"/>
  <c r="BH197" i="13"/>
  <c r="BI197" i="13" a="1"/>
  <c r="BI197" i="13"/>
  <c r="BJ197" i="13" a="1"/>
  <c r="BJ197" i="13"/>
  <c r="BK197" i="13" a="1"/>
  <c r="BK197" i="13"/>
  <c r="BL197" i="13" a="1"/>
  <c r="BL197" i="13"/>
  <c r="BM197" i="13" a="1"/>
  <c r="BM197" i="13"/>
  <c r="BN197" i="13" a="1"/>
  <c r="BN197" i="13"/>
  <c r="BO197" i="13" a="1"/>
  <c r="BO197" i="13"/>
  <c r="BP197" i="13" a="1"/>
  <c r="BP197" i="13"/>
  <c r="BQ197" i="13" a="1"/>
  <c r="BQ197" i="13"/>
  <c r="BR197" i="13" a="1"/>
  <c r="BR197" i="13"/>
  <c r="BS197" i="13" a="1"/>
  <c r="BS197" i="13"/>
  <c r="AZ198" i="13" a="1"/>
  <c r="AZ198" i="13"/>
  <c r="BA198" i="13" a="1"/>
  <c r="BA198" i="13"/>
  <c r="BB198" i="13" a="1"/>
  <c r="BB198" i="13"/>
  <c r="BC198" i="13" a="1"/>
  <c r="BC198" i="13"/>
  <c r="BD198" i="13" a="1"/>
  <c r="BD198" i="13"/>
  <c r="BE198" i="13" a="1"/>
  <c r="BE198" i="13"/>
  <c r="BF198" i="13" a="1"/>
  <c r="BF198" i="13"/>
  <c r="BG198" i="13" a="1"/>
  <c r="BG198" i="13"/>
  <c r="BH198" i="13" a="1"/>
  <c r="BH198" i="13"/>
  <c r="BI198" i="13" a="1"/>
  <c r="BI198" i="13"/>
  <c r="BJ198" i="13" a="1"/>
  <c r="BJ198" i="13"/>
  <c r="BK198" i="13" a="1"/>
  <c r="BK198" i="13"/>
  <c r="BL198" i="13" a="1"/>
  <c r="BL198" i="13"/>
  <c r="BM198" i="13" a="1"/>
  <c r="BM198" i="13"/>
  <c r="BN198" i="13" a="1"/>
  <c r="BN198" i="13"/>
  <c r="BO198" i="13" a="1"/>
  <c r="BO198" i="13"/>
  <c r="BP198" i="13" a="1"/>
  <c r="BP198" i="13"/>
  <c r="BQ198" i="13" a="1"/>
  <c r="BQ198" i="13"/>
  <c r="BR198" i="13" a="1"/>
  <c r="BR198" i="13"/>
  <c r="BS198" i="13" a="1"/>
  <c r="BS198" i="13"/>
  <c r="AZ199" i="13" a="1"/>
  <c r="AZ199" i="13"/>
  <c r="BA199" i="13" a="1"/>
  <c r="BA199" i="13"/>
  <c r="BB199" i="13" a="1"/>
  <c r="BB199" i="13"/>
  <c r="BC199" i="13" a="1"/>
  <c r="BC199" i="13"/>
  <c r="BD199" i="13" a="1"/>
  <c r="BD199" i="13"/>
  <c r="BE199" i="13" a="1"/>
  <c r="BE199" i="13"/>
  <c r="BF199" i="13" a="1"/>
  <c r="BF199" i="13"/>
  <c r="BG199" i="13" a="1"/>
  <c r="BG199" i="13"/>
  <c r="BH199" i="13" a="1"/>
  <c r="BH199" i="13"/>
  <c r="BI199" i="13" a="1"/>
  <c r="BI199" i="13"/>
  <c r="BJ199" i="13" a="1"/>
  <c r="BJ199" i="13"/>
  <c r="BK199" i="13" a="1"/>
  <c r="BK199" i="13"/>
  <c r="BL199" i="13" a="1"/>
  <c r="BL199" i="13"/>
  <c r="BM199" i="13" a="1"/>
  <c r="BM199" i="13"/>
  <c r="BN199" i="13" a="1"/>
  <c r="BN199" i="13"/>
  <c r="BO199" i="13" a="1"/>
  <c r="BO199" i="13"/>
  <c r="BP199" i="13" a="1"/>
  <c r="BP199" i="13"/>
  <c r="BQ199" i="13" a="1"/>
  <c r="BQ199" i="13"/>
  <c r="BR199" i="13" a="1"/>
  <c r="BR199" i="13"/>
  <c r="BS199" i="13" a="1"/>
  <c r="BS199" i="13"/>
  <c r="AZ200" i="13" a="1"/>
  <c r="AZ200" i="13"/>
  <c r="BA200" i="13" a="1"/>
  <c r="BA200" i="13"/>
  <c r="BB200" i="13" a="1"/>
  <c r="BB200" i="13"/>
  <c r="BC200" i="13" a="1"/>
  <c r="BC200" i="13"/>
  <c r="BD200" i="13" a="1"/>
  <c r="BD200" i="13"/>
  <c r="BE200" i="13" a="1"/>
  <c r="BE200" i="13"/>
  <c r="BF200" i="13" a="1"/>
  <c r="BF200" i="13"/>
  <c r="BG200" i="13" a="1"/>
  <c r="BG200" i="13"/>
  <c r="BH200" i="13" a="1"/>
  <c r="BH200" i="13"/>
  <c r="BI200" i="13" a="1"/>
  <c r="BI200" i="13"/>
  <c r="BJ200" i="13" a="1"/>
  <c r="BJ200" i="13"/>
  <c r="BK200" i="13" a="1"/>
  <c r="BK200" i="13"/>
  <c r="BL200" i="13" a="1"/>
  <c r="BL200" i="13"/>
  <c r="BM200" i="13" a="1"/>
  <c r="BM200" i="13"/>
  <c r="BN200" i="13" a="1"/>
  <c r="BN200" i="13"/>
  <c r="BO200" i="13" a="1"/>
  <c r="BO200" i="13"/>
  <c r="BP200" i="13" a="1"/>
  <c r="BP200" i="13"/>
  <c r="BQ200" i="13" a="1"/>
  <c r="BQ200" i="13"/>
  <c r="BR200" i="13" a="1"/>
  <c r="BR200" i="13"/>
  <c r="BS200" i="13" a="1"/>
  <c r="BS200" i="13"/>
  <c r="AZ201" i="13" a="1"/>
  <c r="AZ201" i="13"/>
  <c r="BA201" i="13" a="1"/>
  <c r="BA201" i="13"/>
  <c r="BB201" i="13" a="1"/>
  <c r="BB201" i="13"/>
  <c r="BC201" i="13" a="1"/>
  <c r="BC201" i="13"/>
  <c r="BD201" i="13" a="1"/>
  <c r="BD201" i="13"/>
  <c r="BE201" i="13" a="1"/>
  <c r="BE201" i="13"/>
  <c r="BF201" i="13" a="1"/>
  <c r="BF201" i="13"/>
  <c r="BG201" i="13" a="1"/>
  <c r="BG201" i="13"/>
  <c r="BH201" i="13" a="1"/>
  <c r="BH201" i="13"/>
  <c r="BI201" i="13" a="1"/>
  <c r="BI201" i="13"/>
  <c r="BJ201" i="13" a="1"/>
  <c r="BJ201" i="13"/>
  <c r="BK201" i="13" a="1"/>
  <c r="BK201" i="13"/>
  <c r="BL201" i="13" a="1"/>
  <c r="BL201" i="13"/>
  <c r="BM201" i="13" a="1"/>
  <c r="BM201" i="13"/>
  <c r="BN201" i="13" a="1"/>
  <c r="BN201" i="13"/>
  <c r="BO201" i="13" a="1"/>
  <c r="BO201" i="13"/>
  <c r="BP201" i="13" a="1"/>
  <c r="BP201" i="13"/>
  <c r="BQ201" i="13" a="1"/>
  <c r="BQ201" i="13"/>
  <c r="BR201" i="13" a="1"/>
  <c r="BR201" i="13"/>
  <c r="BS201" i="13" a="1"/>
  <c r="BS201" i="13"/>
  <c r="AZ202" i="13" a="1"/>
  <c r="AZ202" i="13"/>
  <c r="BA202" i="13" a="1"/>
  <c r="BA202" i="13"/>
  <c r="BB202" i="13" a="1"/>
  <c r="BB202" i="13"/>
  <c r="BC202" i="13" a="1"/>
  <c r="BC202" i="13"/>
  <c r="BD202" i="13" a="1"/>
  <c r="BD202" i="13"/>
  <c r="BE202" i="13" a="1"/>
  <c r="BE202" i="13"/>
  <c r="BF202" i="13" a="1"/>
  <c r="BF202" i="13"/>
  <c r="BG202" i="13" a="1"/>
  <c r="BG202" i="13"/>
  <c r="BH202" i="13" a="1"/>
  <c r="BH202" i="13"/>
  <c r="BI202" i="13" a="1"/>
  <c r="BI202" i="13"/>
  <c r="BJ202" i="13" a="1"/>
  <c r="BJ202" i="13"/>
  <c r="BK202" i="13" a="1"/>
  <c r="BK202" i="13"/>
  <c r="BL202" i="13" a="1"/>
  <c r="BL202" i="13"/>
  <c r="BM202" i="13" a="1"/>
  <c r="BM202" i="13"/>
  <c r="BN202" i="13" a="1"/>
  <c r="BN202" i="13"/>
  <c r="BO202" i="13" a="1"/>
  <c r="BO202" i="13"/>
  <c r="BP202" i="13" a="1"/>
  <c r="BP202" i="13"/>
  <c r="BQ202" i="13" a="1"/>
  <c r="BQ202" i="13"/>
  <c r="BR202" i="13" a="1"/>
  <c r="BR202" i="13"/>
  <c r="BS202" i="13" a="1"/>
  <c r="BS202" i="13"/>
  <c r="AZ203" i="13" a="1"/>
  <c r="AZ203" i="13"/>
  <c r="BA203" i="13" a="1"/>
  <c r="BA203" i="13"/>
  <c r="BB203" i="13" a="1"/>
  <c r="BB203" i="13"/>
  <c r="BC203" i="13" a="1"/>
  <c r="BC203" i="13"/>
  <c r="BD203" i="13" a="1"/>
  <c r="BD203" i="13"/>
  <c r="BE203" i="13" a="1"/>
  <c r="BE203" i="13"/>
  <c r="BF203" i="13" a="1"/>
  <c r="BF203" i="13"/>
  <c r="BG203" i="13" a="1"/>
  <c r="BG203" i="13"/>
  <c r="BH203" i="13" a="1"/>
  <c r="BH203" i="13"/>
  <c r="BI203" i="13" a="1"/>
  <c r="BI203" i="13"/>
  <c r="BJ203" i="13" a="1"/>
  <c r="BJ203" i="13"/>
  <c r="BK203" i="13" a="1"/>
  <c r="BK203" i="13"/>
  <c r="BL203" i="13" a="1"/>
  <c r="BL203" i="13"/>
  <c r="BM203" i="13" a="1"/>
  <c r="BM203" i="13"/>
  <c r="BN203" i="13" a="1"/>
  <c r="BN203" i="13"/>
  <c r="BO203" i="13" a="1"/>
  <c r="BO203" i="13"/>
  <c r="BP203" i="13" a="1"/>
  <c r="BP203" i="13"/>
  <c r="BQ203" i="13" a="1"/>
  <c r="BQ203" i="13"/>
  <c r="BR203" i="13" a="1"/>
  <c r="BR203" i="13"/>
  <c r="BS203" i="13" a="1"/>
  <c r="BS203" i="13"/>
  <c r="AZ204" i="13" a="1"/>
  <c r="AZ204" i="13"/>
  <c r="BA204" i="13" a="1"/>
  <c r="BA204" i="13"/>
  <c r="BB204" i="13" a="1"/>
  <c r="BB204" i="13"/>
  <c r="BC204" i="13" a="1"/>
  <c r="BC204" i="13"/>
  <c r="BD204" i="13" a="1"/>
  <c r="BD204" i="13"/>
  <c r="BE204" i="13" a="1"/>
  <c r="BE204" i="13"/>
  <c r="BF204" i="13" a="1"/>
  <c r="BF204" i="13"/>
  <c r="BG204" i="13" a="1"/>
  <c r="BG204" i="13"/>
  <c r="BH204" i="13" a="1"/>
  <c r="BH204" i="13"/>
  <c r="BI204" i="13" a="1"/>
  <c r="BI204" i="13"/>
  <c r="BJ204" i="13" a="1"/>
  <c r="BJ204" i="13"/>
  <c r="BK204" i="13" a="1"/>
  <c r="BK204" i="13"/>
  <c r="BL204" i="13" a="1"/>
  <c r="BL204" i="13"/>
  <c r="BM204" i="13" a="1"/>
  <c r="BM204" i="13"/>
  <c r="BN204" i="13" a="1"/>
  <c r="BN204" i="13"/>
  <c r="BO204" i="13" a="1"/>
  <c r="BO204" i="13"/>
  <c r="BP204" i="13" a="1"/>
  <c r="BP204" i="13"/>
  <c r="BQ204" i="13" a="1"/>
  <c r="BQ204" i="13"/>
  <c r="BR204" i="13" a="1"/>
  <c r="BR204" i="13"/>
  <c r="BS204" i="13" a="1"/>
  <c r="BS204" i="13"/>
  <c r="AZ205" i="13" a="1"/>
  <c r="AZ205" i="13"/>
  <c r="BA205" i="13" a="1"/>
  <c r="BA205" i="13"/>
  <c r="BB205" i="13" a="1"/>
  <c r="BB205" i="13"/>
  <c r="BC205" i="13" a="1"/>
  <c r="BC205" i="13"/>
  <c r="BD205" i="13" a="1"/>
  <c r="BD205" i="13"/>
  <c r="BE205" i="13" a="1"/>
  <c r="BE205" i="13"/>
  <c r="BF205" i="13" a="1"/>
  <c r="BF205" i="13"/>
  <c r="BG205" i="13" a="1"/>
  <c r="BG205" i="13"/>
  <c r="BH205" i="13" a="1"/>
  <c r="BH205" i="13"/>
  <c r="BI205" i="13" a="1"/>
  <c r="BI205" i="13"/>
  <c r="BJ205" i="13" a="1"/>
  <c r="BJ205" i="13"/>
  <c r="BK205" i="13" a="1"/>
  <c r="BK205" i="13"/>
  <c r="BL205" i="13" a="1"/>
  <c r="BL205" i="13"/>
  <c r="BM205" i="13" a="1"/>
  <c r="BM205" i="13"/>
  <c r="BN205" i="13" a="1"/>
  <c r="BN205" i="13"/>
  <c r="BO205" i="13" a="1"/>
  <c r="BO205" i="13"/>
  <c r="BP205" i="13" a="1"/>
  <c r="BP205" i="13"/>
  <c r="BQ205" i="13" a="1"/>
  <c r="BQ205" i="13"/>
  <c r="BR205" i="13" a="1"/>
  <c r="BR205" i="13"/>
  <c r="BS205" i="13" a="1"/>
  <c r="BS205" i="13"/>
  <c r="AZ206" i="13" a="1"/>
  <c r="AZ206" i="13"/>
  <c r="BA206" i="13" a="1"/>
  <c r="BA206" i="13"/>
  <c r="BB206" i="13" a="1"/>
  <c r="BB206" i="13"/>
  <c r="BC206" i="13" a="1"/>
  <c r="BC206" i="13"/>
  <c r="BD206" i="13" a="1"/>
  <c r="BD206" i="13"/>
  <c r="BE206" i="13" a="1"/>
  <c r="BE206" i="13"/>
  <c r="BF206" i="13" a="1"/>
  <c r="BF206" i="13"/>
  <c r="BG206" i="13" a="1"/>
  <c r="BG206" i="13"/>
  <c r="BH206" i="13" a="1"/>
  <c r="BH206" i="13"/>
  <c r="BI206" i="13" a="1"/>
  <c r="BI206" i="13"/>
  <c r="BJ206" i="13" a="1"/>
  <c r="BJ206" i="13"/>
  <c r="BK206" i="13" a="1"/>
  <c r="BK206" i="13"/>
  <c r="BL206" i="13" a="1"/>
  <c r="BL206" i="13"/>
  <c r="BM206" i="13" a="1"/>
  <c r="BM206" i="13"/>
  <c r="BN206" i="13" a="1"/>
  <c r="BN206" i="13"/>
  <c r="BO206" i="13" a="1"/>
  <c r="BO206" i="13"/>
  <c r="BP206" i="13" a="1"/>
  <c r="BP206" i="13"/>
  <c r="BQ206" i="13" a="1"/>
  <c r="BQ206" i="13"/>
  <c r="BR206" i="13" a="1"/>
  <c r="BR206" i="13"/>
  <c r="BS206" i="13" a="1"/>
  <c r="BS206" i="13"/>
  <c r="AZ207" i="13" a="1"/>
  <c r="AZ207" i="13"/>
  <c r="BA207" i="13" a="1"/>
  <c r="BA207" i="13"/>
  <c r="BB207" i="13" a="1"/>
  <c r="BB207" i="13"/>
  <c r="BC207" i="13" a="1"/>
  <c r="BC207" i="13"/>
  <c r="BD207" i="13" a="1"/>
  <c r="BD207" i="13"/>
  <c r="BE207" i="13" a="1"/>
  <c r="BE207" i="13"/>
  <c r="BF207" i="13" a="1"/>
  <c r="BF207" i="13"/>
  <c r="BG207" i="13" a="1"/>
  <c r="BG207" i="13"/>
  <c r="BH207" i="13" a="1"/>
  <c r="BH207" i="13"/>
  <c r="BI207" i="13" a="1"/>
  <c r="BI207" i="13"/>
  <c r="BJ207" i="13" a="1"/>
  <c r="BJ207" i="13"/>
  <c r="BK207" i="13" a="1"/>
  <c r="BK207" i="13"/>
  <c r="BL207" i="13" a="1"/>
  <c r="BL207" i="13"/>
  <c r="BM207" i="13" a="1"/>
  <c r="BM207" i="13"/>
  <c r="BN207" i="13" a="1"/>
  <c r="BN207" i="13"/>
  <c r="BO207" i="13" a="1"/>
  <c r="BO207" i="13"/>
  <c r="BP207" i="13" a="1"/>
  <c r="BP207" i="13"/>
  <c r="BQ207" i="13" a="1"/>
  <c r="BQ207" i="13"/>
  <c r="BR207" i="13" a="1"/>
  <c r="BR207" i="13"/>
  <c r="BS207" i="13" a="1"/>
  <c r="BS207" i="13"/>
  <c r="AZ208" i="13" a="1"/>
  <c r="AZ208" i="13"/>
  <c r="BA208" i="13" a="1"/>
  <c r="BA208" i="13"/>
  <c r="BB208" i="13" a="1"/>
  <c r="BB208" i="13"/>
  <c r="BC208" i="13" a="1"/>
  <c r="BC208" i="13"/>
  <c r="BD208" i="13" a="1"/>
  <c r="BD208" i="13"/>
  <c r="BE208" i="13" a="1"/>
  <c r="BE208" i="13"/>
  <c r="BF208" i="13" a="1"/>
  <c r="BF208" i="13"/>
  <c r="BG208" i="13" a="1"/>
  <c r="BG208" i="13"/>
  <c r="BH208" i="13" a="1"/>
  <c r="BH208" i="13"/>
  <c r="BI208" i="13" a="1"/>
  <c r="BI208" i="13"/>
  <c r="BJ208" i="13" a="1"/>
  <c r="BJ208" i="13"/>
  <c r="BK208" i="13" a="1"/>
  <c r="BK208" i="13"/>
  <c r="BL208" i="13" a="1"/>
  <c r="BL208" i="13"/>
  <c r="BM208" i="13" a="1"/>
  <c r="BM208" i="13"/>
  <c r="BN208" i="13" a="1"/>
  <c r="BN208" i="13"/>
  <c r="BO208" i="13" a="1"/>
  <c r="BO208" i="13"/>
  <c r="BP208" i="13" a="1"/>
  <c r="BP208" i="13"/>
  <c r="BQ208" i="13" a="1"/>
  <c r="BQ208" i="13"/>
  <c r="BR208" i="13" a="1"/>
  <c r="BR208" i="13"/>
  <c r="BS208" i="13" a="1"/>
  <c r="BS208" i="13"/>
  <c r="AZ209" i="13" a="1"/>
  <c r="AZ209" i="13"/>
  <c r="BA209" i="13" a="1"/>
  <c r="BA209" i="13"/>
  <c r="BB209" i="13" a="1"/>
  <c r="BB209" i="13"/>
  <c r="BC209" i="13" a="1"/>
  <c r="BC209" i="13"/>
  <c r="BD209" i="13" a="1"/>
  <c r="BD209" i="13"/>
  <c r="BE209" i="13" a="1"/>
  <c r="BE209" i="13"/>
  <c r="BF209" i="13" a="1"/>
  <c r="BF209" i="13"/>
  <c r="BG209" i="13" a="1"/>
  <c r="BG209" i="13"/>
  <c r="BH209" i="13" a="1"/>
  <c r="BH209" i="13"/>
  <c r="BI209" i="13" a="1"/>
  <c r="BI209" i="13"/>
  <c r="BJ209" i="13" a="1"/>
  <c r="BJ209" i="13"/>
  <c r="BK209" i="13" a="1"/>
  <c r="BK209" i="13"/>
  <c r="BL209" i="13" a="1"/>
  <c r="BL209" i="13"/>
  <c r="BM209" i="13" a="1"/>
  <c r="BM209" i="13"/>
  <c r="BN209" i="13" a="1"/>
  <c r="BN209" i="13"/>
  <c r="BO209" i="13" a="1"/>
  <c r="BO209" i="13"/>
  <c r="BP209" i="13" a="1"/>
  <c r="BP209" i="13"/>
  <c r="BQ209" i="13" a="1"/>
  <c r="BQ209" i="13"/>
  <c r="BR209" i="13" a="1"/>
  <c r="BR209" i="13"/>
  <c r="BS209" i="13" a="1"/>
  <c r="BS209" i="13"/>
  <c r="AZ210" i="13" a="1"/>
  <c r="AZ210" i="13"/>
  <c r="BA210" i="13" a="1"/>
  <c r="BA210" i="13"/>
  <c r="BB210" i="13" a="1"/>
  <c r="BB210" i="13"/>
  <c r="BC210" i="13" a="1"/>
  <c r="BC210" i="13"/>
  <c r="BD210" i="13" a="1"/>
  <c r="BD210" i="13"/>
  <c r="BE210" i="13" a="1"/>
  <c r="BE210" i="13"/>
  <c r="BF210" i="13" a="1"/>
  <c r="BF210" i="13"/>
  <c r="BG210" i="13" a="1"/>
  <c r="BG210" i="13"/>
  <c r="BH210" i="13" a="1"/>
  <c r="BH210" i="13"/>
  <c r="BI210" i="13" a="1"/>
  <c r="BI210" i="13"/>
  <c r="BJ210" i="13" a="1"/>
  <c r="BJ210" i="13"/>
  <c r="BK210" i="13" a="1"/>
  <c r="BK210" i="13"/>
  <c r="BL210" i="13" a="1"/>
  <c r="BL210" i="13"/>
  <c r="BM210" i="13" a="1"/>
  <c r="BM210" i="13"/>
  <c r="BN210" i="13" a="1"/>
  <c r="BN210" i="13"/>
  <c r="BO210" i="13" a="1"/>
  <c r="BO210" i="13"/>
  <c r="BP210" i="13" a="1"/>
  <c r="BP210" i="13"/>
  <c r="BQ210" i="13" a="1"/>
  <c r="BQ210" i="13"/>
  <c r="BR210" i="13" a="1"/>
  <c r="BR210" i="13"/>
  <c r="BS210" i="13" a="1"/>
  <c r="BS210" i="13"/>
  <c r="AZ243" i="13" a="1"/>
  <c r="AZ243" i="13"/>
  <c r="BA243" i="13" a="1"/>
  <c r="BA243" i="13"/>
  <c r="BB243" i="13" a="1"/>
  <c r="BB243" i="13"/>
  <c r="BC243" i="13" a="1"/>
  <c r="BC243" i="13"/>
  <c r="BD243" i="13" a="1"/>
  <c r="BD243" i="13"/>
  <c r="BE243" i="13" a="1"/>
  <c r="BE243" i="13"/>
  <c r="BF243" i="13" a="1"/>
  <c r="BF243" i="13"/>
  <c r="BG243" i="13" a="1"/>
  <c r="BG243" i="13"/>
  <c r="BH243" i="13" a="1"/>
  <c r="BH243" i="13"/>
  <c r="BI243" i="13" a="1"/>
  <c r="BI243" i="13"/>
  <c r="BJ243" i="13" a="1"/>
  <c r="BJ243" i="13"/>
  <c r="BK243" i="13" a="1"/>
  <c r="BK243" i="13"/>
  <c r="BL243" i="13" a="1"/>
  <c r="BL243" i="13"/>
  <c r="BM243" i="13" a="1"/>
  <c r="BM243" i="13"/>
  <c r="BN243" i="13" a="1"/>
  <c r="BN243" i="13"/>
  <c r="BO243" i="13" a="1"/>
  <c r="BO243" i="13"/>
  <c r="BP243" i="13" a="1"/>
  <c r="BP243" i="13"/>
  <c r="BQ243" i="13" a="1"/>
  <c r="BQ243" i="13"/>
  <c r="BR243" i="13" a="1"/>
  <c r="BR243" i="13"/>
  <c r="BS243" i="13" a="1"/>
  <c r="BS243" i="13"/>
  <c r="AZ247" i="13"/>
  <c r="BA247" i="13"/>
  <c r="BB247" i="13"/>
  <c r="BC247" i="13"/>
  <c r="BD247" i="13"/>
  <c r="BE247" i="13"/>
  <c r="BF247" i="13"/>
  <c r="BG247" i="13"/>
  <c r="BH247" i="13"/>
  <c r="BI247" i="13"/>
  <c r="BJ247" i="13"/>
  <c r="BK247" i="13"/>
  <c r="BL247" i="13"/>
  <c r="BM247" i="13"/>
  <c r="BN247" i="13"/>
  <c r="BO247" i="13"/>
  <c r="BP247" i="13"/>
  <c r="BQ247" i="13"/>
  <c r="BR247" i="13"/>
  <c r="BS247" i="13"/>
  <c r="AZ248" i="13"/>
  <c r="BA248" i="13"/>
  <c r="BB248" i="13"/>
  <c r="BC248" i="13"/>
  <c r="BD248" i="13"/>
  <c r="BE248" i="13"/>
  <c r="BF248" i="13"/>
  <c r="BG248" i="13"/>
  <c r="BH248" i="13"/>
  <c r="BI248" i="13"/>
  <c r="BJ248" i="13"/>
  <c r="BK248" i="13"/>
  <c r="BL248" i="13"/>
  <c r="BM248" i="13"/>
  <c r="BN248" i="13"/>
  <c r="BO248" i="13"/>
  <c r="BP248" i="13"/>
  <c r="BQ248" i="13"/>
  <c r="BR248" i="13"/>
  <c r="BS248" i="13"/>
  <c r="AZ249" i="13"/>
  <c r="BA249" i="13"/>
  <c r="BB249" i="13"/>
  <c r="BC249" i="13"/>
  <c r="BD249" i="13"/>
  <c r="BE249" i="13"/>
  <c r="BF249" i="13"/>
  <c r="BG249" i="13"/>
  <c r="BH249" i="13"/>
  <c r="BI249" i="13"/>
  <c r="BJ249" i="13"/>
  <c r="BK249" i="13"/>
  <c r="BL249" i="13"/>
  <c r="BM249" i="13"/>
  <c r="BN249" i="13"/>
  <c r="BO249" i="13"/>
  <c r="BP249" i="13"/>
  <c r="BQ249" i="13"/>
  <c r="BR249" i="13"/>
  <c r="BS249" i="13"/>
  <c r="AZ250" i="13"/>
  <c r="BA250" i="13"/>
  <c r="BB250" i="13"/>
  <c r="BC250" i="13"/>
  <c r="BD250" i="13"/>
  <c r="BE250" i="13"/>
  <c r="BF250" i="13"/>
  <c r="BG250" i="13"/>
  <c r="BH250" i="13"/>
  <c r="BI250" i="13"/>
  <c r="BJ250" i="13"/>
  <c r="BK250" i="13"/>
  <c r="BL250" i="13"/>
  <c r="BM250" i="13"/>
  <c r="BN250" i="13"/>
  <c r="BO250" i="13"/>
  <c r="BP250" i="13"/>
  <c r="BQ250" i="13"/>
  <c r="BR250" i="13"/>
  <c r="BS250" i="13"/>
  <c r="AZ251" i="13"/>
  <c r="BA251" i="13"/>
  <c r="BB251" i="13"/>
  <c r="BC251" i="13"/>
  <c r="BD251" i="13"/>
  <c r="BE251" i="13"/>
  <c r="BF251" i="13"/>
  <c r="BG251" i="13"/>
  <c r="BH251" i="13"/>
  <c r="BI251" i="13"/>
  <c r="BJ251" i="13"/>
  <c r="BK251" i="13"/>
  <c r="BL251" i="13"/>
  <c r="BM251" i="13"/>
  <c r="BN251" i="13"/>
  <c r="BO251" i="13"/>
  <c r="BP251" i="13"/>
  <c r="BQ251" i="13"/>
  <c r="BR251" i="13"/>
  <c r="BS251" i="13"/>
  <c r="AZ252" i="13"/>
  <c r="BA252" i="13"/>
  <c r="BB252" i="13"/>
  <c r="BC252" i="13"/>
  <c r="BD252" i="13"/>
  <c r="BE252" i="13"/>
  <c r="BF252" i="13"/>
  <c r="BG252" i="13"/>
  <c r="BH252" i="13"/>
  <c r="BI252" i="13"/>
  <c r="BJ252" i="13"/>
  <c r="BK252" i="13"/>
  <c r="BL252" i="13"/>
  <c r="BM252" i="13"/>
  <c r="BN252" i="13"/>
  <c r="BO252" i="13"/>
  <c r="BP252" i="13"/>
  <c r="BQ252" i="13"/>
  <c r="BR252" i="13"/>
  <c r="BS252" i="13"/>
  <c r="AZ253" i="13"/>
  <c r="BA253" i="13"/>
  <c r="BB253" i="13"/>
  <c r="BC253" i="13"/>
  <c r="BD253" i="13"/>
  <c r="BE253" i="13"/>
  <c r="BF253" i="13"/>
  <c r="BG253" i="13"/>
  <c r="BH253" i="13"/>
  <c r="BI253" i="13"/>
  <c r="BJ253" i="13"/>
  <c r="BK253" i="13"/>
  <c r="BL253" i="13"/>
  <c r="BM253" i="13"/>
  <c r="BN253" i="13"/>
  <c r="BO253" i="13"/>
  <c r="BP253" i="13"/>
  <c r="BQ253" i="13"/>
  <c r="BR253" i="13"/>
  <c r="BS253" i="13"/>
  <c r="AZ254" i="13"/>
  <c r="BA254" i="13"/>
  <c r="BB254" i="13"/>
  <c r="BC254" i="13"/>
  <c r="BD254" i="13"/>
  <c r="BE254" i="13"/>
  <c r="BF254" i="13"/>
  <c r="BG254" i="13"/>
  <c r="BH254" i="13"/>
  <c r="BI254" i="13"/>
  <c r="BJ254" i="13"/>
  <c r="BK254" i="13"/>
  <c r="BL254" i="13"/>
  <c r="BM254" i="13"/>
  <c r="BN254" i="13"/>
  <c r="BO254" i="13"/>
  <c r="BP254" i="13"/>
  <c r="BQ254" i="13"/>
  <c r="BR254" i="13"/>
  <c r="BS254" i="13"/>
  <c r="AZ255" i="13"/>
  <c r="BA255" i="13"/>
  <c r="BB255" i="13"/>
  <c r="BC255" i="13"/>
  <c r="BD255" i="13"/>
  <c r="BE255" i="13"/>
  <c r="BF255" i="13"/>
  <c r="BG255" i="13"/>
  <c r="BH255" i="13"/>
  <c r="BI255" i="13"/>
  <c r="BJ255" i="13"/>
  <c r="BK255" i="13"/>
  <c r="BL255" i="13"/>
  <c r="BM255" i="13"/>
  <c r="BN255" i="13"/>
  <c r="BO255" i="13"/>
  <c r="BP255" i="13"/>
  <c r="BQ255" i="13"/>
  <c r="BR255" i="13"/>
  <c r="BS255" i="13"/>
  <c r="AZ256" i="13"/>
  <c r="BA256" i="13"/>
  <c r="BB256" i="13"/>
  <c r="BC256" i="13"/>
  <c r="BD256" i="13"/>
  <c r="BE256" i="13"/>
  <c r="BF256" i="13"/>
  <c r="BG256" i="13"/>
  <c r="BH256" i="13"/>
  <c r="BI256" i="13"/>
  <c r="BJ256" i="13"/>
  <c r="BK256" i="13"/>
  <c r="BL256" i="13"/>
  <c r="BM256" i="13"/>
  <c r="BN256" i="13"/>
  <c r="BO256" i="13"/>
  <c r="BP256" i="13"/>
  <c r="BQ256" i="13"/>
  <c r="BR256" i="13"/>
  <c r="BS256" i="13"/>
  <c r="AZ257" i="13"/>
  <c r="BA257" i="13"/>
  <c r="BB257" i="13"/>
  <c r="BC257" i="13"/>
  <c r="BD257" i="13"/>
  <c r="BE257" i="13"/>
  <c r="BF257" i="13"/>
  <c r="BG257" i="13"/>
  <c r="BH257" i="13"/>
  <c r="BI257" i="13"/>
  <c r="BJ257" i="13"/>
  <c r="BK257" i="13"/>
  <c r="BL257" i="13"/>
  <c r="BM257" i="13"/>
  <c r="BN257" i="13"/>
  <c r="BO257" i="13"/>
  <c r="BP257" i="13"/>
  <c r="BQ257" i="13"/>
  <c r="BR257" i="13"/>
  <c r="BS257" i="13"/>
  <c r="AZ258" i="13"/>
  <c r="BA258" i="13"/>
  <c r="BB258" i="13"/>
  <c r="BC258" i="13"/>
  <c r="BD258" i="13"/>
  <c r="BE258" i="13"/>
  <c r="BF258" i="13"/>
  <c r="BG258" i="13"/>
  <c r="BH258" i="13"/>
  <c r="BI258" i="13"/>
  <c r="BJ258" i="13"/>
  <c r="BK258" i="13"/>
  <c r="BL258" i="13"/>
  <c r="BM258" i="13"/>
  <c r="BN258" i="13"/>
  <c r="BO258" i="13"/>
  <c r="BP258" i="13"/>
  <c r="BQ258" i="13"/>
  <c r="BR258" i="13"/>
  <c r="BS258" i="13"/>
  <c r="AZ259" i="13"/>
  <c r="BA259" i="13"/>
  <c r="BB259" i="13"/>
  <c r="BC259" i="13"/>
  <c r="BD259" i="13"/>
  <c r="BE259" i="13"/>
  <c r="BF259" i="13"/>
  <c r="BG259" i="13"/>
  <c r="BH259" i="13"/>
  <c r="BI259" i="13"/>
  <c r="BJ259" i="13"/>
  <c r="BK259" i="13"/>
  <c r="BL259" i="13"/>
  <c r="BM259" i="13"/>
  <c r="BN259" i="13"/>
  <c r="BO259" i="13"/>
  <c r="BP259" i="13"/>
  <c r="BQ259" i="13"/>
  <c r="BR259" i="13"/>
  <c r="BS259" i="13"/>
  <c r="AZ260" i="13"/>
  <c r="BA260" i="13"/>
  <c r="BB260" i="13"/>
  <c r="BC260" i="13"/>
  <c r="BD260" i="13"/>
  <c r="BE260" i="13"/>
  <c r="BF260" i="13"/>
  <c r="BG260" i="13"/>
  <c r="BH260" i="13"/>
  <c r="BI260" i="13"/>
  <c r="BJ260" i="13"/>
  <c r="BK260" i="13"/>
  <c r="BL260" i="13"/>
  <c r="BM260" i="13"/>
  <c r="BN260" i="13"/>
  <c r="BO260" i="13"/>
  <c r="BP260" i="13"/>
  <c r="BQ260" i="13"/>
  <c r="BR260" i="13"/>
  <c r="BS260" i="13"/>
  <c r="AZ261" i="13"/>
  <c r="BA261" i="13"/>
  <c r="BB261" i="13"/>
  <c r="BC261" i="13"/>
  <c r="BD261" i="13"/>
  <c r="BE261" i="13"/>
  <c r="BF261" i="13"/>
  <c r="BG261" i="13"/>
  <c r="BH261" i="13"/>
  <c r="BI261" i="13"/>
  <c r="BJ261" i="13"/>
  <c r="BK261" i="13"/>
  <c r="BL261" i="13"/>
  <c r="BM261" i="13"/>
  <c r="BN261" i="13"/>
  <c r="BO261" i="13"/>
  <c r="BP261" i="13"/>
  <c r="BQ261" i="13"/>
  <c r="BR261" i="13"/>
  <c r="BS261" i="13"/>
  <c r="AZ262" i="13"/>
  <c r="BA262" i="13"/>
  <c r="BB262" i="13"/>
  <c r="BC262" i="13"/>
  <c r="BD262" i="13"/>
  <c r="BE262" i="13"/>
  <c r="BF262" i="13"/>
  <c r="BG262" i="13"/>
  <c r="BH262" i="13"/>
  <c r="BI262" i="13"/>
  <c r="BJ262" i="13"/>
  <c r="BK262" i="13"/>
  <c r="BL262" i="13"/>
  <c r="BM262" i="13"/>
  <c r="BN262" i="13"/>
  <c r="BO262" i="13"/>
  <c r="BP262" i="13"/>
  <c r="BQ262" i="13"/>
  <c r="BR262" i="13"/>
  <c r="BS262" i="13"/>
  <c r="AZ263" i="13"/>
  <c r="BA263" i="13"/>
  <c r="BB263" i="13"/>
  <c r="BC263" i="13"/>
  <c r="BD263" i="13"/>
  <c r="BE263" i="13"/>
  <c r="BF263" i="13"/>
  <c r="BG263" i="13"/>
  <c r="BH263" i="13"/>
  <c r="BI263" i="13"/>
  <c r="BJ263" i="13"/>
  <c r="BK263" i="13"/>
  <c r="BL263" i="13"/>
  <c r="BM263" i="13"/>
  <c r="BN263" i="13"/>
  <c r="BO263" i="13"/>
  <c r="BP263" i="13"/>
  <c r="BQ263" i="13"/>
  <c r="BR263" i="13"/>
  <c r="BS263" i="13"/>
  <c r="AZ264" i="13"/>
  <c r="BA264" i="13"/>
  <c r="BB264" i="13"/>
  <c r="BC264" i="13"/>
  <c r="BD264" i="13"/>
  <c r="BE264" i="13"/>
  <c r="BF264" i="13"/>
  <c r="BG264" i="13"/>
  <c r="BH264" i="13"/>
  <c r="BI264" i="13"/>
  <c r="BJ264" i="13"/>
  <c r="BK264" i="13"/>
  <c r="BL264" i="13"/>
  <c r="BM264" i="13"/>
  <c r="BN264" i="13"/>
  <c r="BO264" i="13"/>
  <c r="BP264" i="13"/>
  <c r="BQ264" i="13"/>
  <c r="BR264" i="13"/>
  <c r="BS264" i="13"/>
  <c r="AZ265" i="13"/>
  <c r="BA265" i="13"/>
  <c r="BB265" i="13"/>
  <c r="BC265" i="13"/>
  <c r="BD265" i="13"/>
  <c r="BE265" i="13"/>
  <c r="BF265" i="13"/>
  <c r="BG265" i="13"/>
  <c r="BH265" i="13"/>
  <c r="BI265" i="13"/>
  <c r="BJ265" i="13"/>
  <c r="BK265" i="13"/>
  <c r="BL265" i="13"/>
  <c r="BM265" i="13"/>
  <c r="BN265" i="13"/>
  <c r="BO265" i="13"/>
  <c r="BP265" i="13"/>
  <c r="BQ265" i="13"/>
  <c r="BR265" i="13"/>
  <c r="BS265" i="13"/>
  <c r="AZ266" i="13"/>
  <c r="BA266" i="13"/>
  <c r="BB266" i="13"/>
  <c r="BC266" i="13"/>
  <c r="BD266" i="13"/>
  <c r="BE266" i="13"/>
  <c r="BF266" i="13"/>
  <c r="BG266" i="13"/>
  <c r="BH266" i="13"/>
  <c r="BI266" i="13"/>
  <c r="BJ266" i="13"/>
  <c r="BK266" i="13"/>
  <c r="BL266" i="13"/>
  <c r="BM266" i="13"/>
  <c r="BN266" i="13"/>
  <c r="BO266" i="13"/>
  <c r="BP266" i="13"/>
  <c r="BQ266" i="13"/>
  <c r="BR266" i="13"/>
  <c r="BS266" i="13"/>
  <c r="AZ267" i="13"/>
  <c r="BA267" i="13"/>
  <c r="BB267" i="13"/>
  <c r="BC267" i="13"/>
  <c r="BD267" i="13"/>
  <c r="BE267" i="13"/>
  <c r="BF267" i="13"/>
  <c r="BG267" i="13"/>
  <c r="BH267" i="13"/>
  <c r="BI267" i="13"/>
  <c r="BJ267" i="13"/>
  <c r="BK267" i="13"/>
  <c r="BL267" i="13"/>
  <c r="BM267" i="13"/>
  <c r="BN267" i="13"/>
  <c r="BO267" i="13"/>
  <c r="BP267" i="13"/>
  <c r="BQ267" i="13"/>
  <c r="BR267" i="13"/>
  <c r="BS267" i="13"/>
  <c r="AZ268" i="13"/>
  <c r="BA268" i="13"/>
  <c r="BB268" i="13"/>
  <c r="BC268" i="13"/>
  <c r="BD268" i="13"/>
  <c r="BE268" i="13"/>
  <c r="BF268" i="13"/>
  <c r="BG268" i="13"/>
  <c r="BH268" i="13"/>
  <c r="BI268" i="13"/>
  <c r="BJ268" i="13"/>
  <c r="BK268" i="13"/>
  <c r="BL268" i="13"/>
  <c r="BM268" i="13"/>
  <c r="BN268" i="13"/>
  <c r="BO268" i="13"/>
  <c r="BP268" i="13"/>
  <c r="BQ268" i="13"/>
  <c r="BR268" i="13"/>
  <c r="BS268" i="13"/>
  <c r="AZ269" i="13"/>
  <c r="BA269" i="13"/>
  <c r="BB269" i="13"/>
  <c r="BC269" i="13"/>
  <c r="BD269" i="13"/>
  <c r="BE269" i="13"/>
  <c r="BF269" i="13"/>
  <c r="BG269" i="13"/>
  <c r="BH269" i="13"/>
  <c r="BI269" i="13"/>
  <c r="BJ269" i="13"/>
  <c r="BK269" i="13"/>
  <c r="BL269" i="13"/>
  <c r="BM269" i="13"/>
  <c r="BN269" i="13"/>
  <c r="BO269" i="13"/>
  <c r="BP269" i="13"/>
  <c r="BQ269" i="13"/>
  <c r="BR269" i="13"/>
  <c r="BS269" i="13"/>
  <c r="AZ270" i="13"/>
  <c r="BA270" i="13"/>
  <c r="BB270" i="13"/>
  <c r="BC270" i="13"/>
  <c r="BD270" i="13"/>
  <c r="BE270" i="13"/>
  <c r="BF270" i="13"/>
  <c r="BG270" i="13"/>
  <c r="BH270" i="13"/>
  <c r="BI270" i="13"/>
  <c r="BJ270" i="13"/>
  <c r="BK270" i="13"/>
  <c r="BL270" i="13"/>
  <c r="BM270" i="13"/>
  <c r="BN270" i="13"/>
  <c r="BO270" i="13"/>
  <c r="BP270" i="13"/>
  <c r="BQ270" i="13"/>
  <c r="BR270" i="13"/>
  <c r="BS270" i="13"/>
  <c r="AZ271" i="13"/>
  <c r="BA271" i="13"/>
  <c r="BB271" i="13"/>
  <c r="BC271" i="13"/>
  <c r="BD271" i="13"/>
  <c r="BE271" i="13"/>
  <c r="BF271" i="13"/>
  <c r="BG271" i="13"/>
  <c r="BH271" i="13"/>
  <c r="BI271" i="13"/>
  <c r="BJ271" i="13"/>
  <c r="BK271" i="13"/>
  <c r="BL271" i="13"/>
  <c r="BM271" i="13"/>
  <c r="BN271" i="13"/>
  <c r="BO271" i="13"/>
  <c r="BP271" i="13"/>
  <c r="BQ271" i="13"/>
  <c r="BR271" i="13"/>
  <c r="BS271" i="13"/>
  <c r="AZ272" i="13"/>
  <c r="BA272" i="13"/>
  <c r="BB272" i="13"/>
  <c r="BC272" i="13"/>
  <c r="BD272" i="13"/>
  <c r="BE272" i="13"/>
  <c r="BF272" i="13"/>
  <c r="BG272" i="13"/>
  <c r="BH272" i="13"/>
  <c r="BI272" i="13"/>
  <c r="BJ272" i="13"/>
  <c r="BK272" i="13"/>
  <c r="BL272" i="13"/>
  <c r="BM272" i="13"/>
  <c r="BN272" i="13"/>
  <c r="BO272" i="13"/>
  <c r="BP272" i="13"/>
  <c r="BQ272" i="13"/>
  <c r="BR272" i="13"/>
  <c r="BS272" i="13"/>
  <c r="AZ273" i="13"/>
  <c r="BA273" i="13"/>
  <c r="BB273" i="13"/>
  <c r="BC273" i="13"/>
  <c r="BD273" i="13"/>
  <c r="BE273" i="13"/>
  <c r="BF273" i="13"/>
  <c r="BG273" i="13"/>
  <c r="BH273" i="13"/>
  <c r="BI273" i="13"/>
  <c r="BJ273" i="13"/>
  <c r="BK273" i="13"/>
  <c r="BL273" i="13"/>
  <c r="BM273" i="13"/>
  <c r="BN273" i="13"/>
  <c r="BO273" i="13"/>
  <c r="BP273" i="13"/>
  <c r="BQ273" i="13"/>
  <c r="BR273" i="13"/>
  <c r="BS273" i="13"/>
  <c r="AZ274" i="13"/>
  <c r="BA274" i="13"/>
  <c r="BB274" i="13"/>
  <c r="BC274" i="13"/>
  <c r="BD274" i="13"/>
  <c r="BE274" i="13"/>
  <c r="BF274" i="13"/>
  <c r="BG274" i="13"/>
  <c r="BH274" i="13"/>
  <c r="BI274" i="13"/>
  <c r="BJ274" i="13"/>
  <c r="BK274" i="13"/>
  <c r="BL274" i="13"/>
  <c r="BM274" i="13"/>
  <c r="BN274" i="13"/>
  <c r="BO274" i="13"/>
  <c r="BP274" i="13"/>
  <c r="BQ274" i="13"/>
  <c r="BR274" i="13"/>
  <c r="BS274" i="13"/>
  <c r="AZ275" i="13"/>
  <c r="BA275" i="13"/>
  <c r="BB275" i="13"/>
  <c r="BC275" i="13"/>
  <c r="BD275" i="13"/>
  <c r="BE275" i="13"/>
  <c r="BF275" i="13"/>
  <c r="BG275" i="13"/>
  <c r="BH275" i="13"/>
  <c r="BI275" i="13"/>
  <c r="BJ275" i="13"/>
  <c r="BK275" i="13"/>
  <c r="BL275" i="13"/>
  <c r="BM275" i="13"/>
  <c r="BN275" i="13"/>
  <c r="BO275" i="13"/>
  <c r="BP275" i="13"/>
  <c r="BQ275" i="13"/>
  <c r="BR275" i="13"/>
  <c r="BS275" i="13"/>
  <c r="AZ276" i="13"/>
  <c r="BA276" i="13"/>
  <c r="BB276" i="13"/>
  <c r="BC276" i="13"/>
  <c r="BD276" i="13"/>
  <c r="BE276" i="13"/>
  <c r="BF276" i="13"/>
  <c r="BG276" i="13"/>
  <c r="BH276" i="13"/>
  <c r="BI276" i="13"/>
  <c r="BJ276" i="13"/>
  <c r="BK276" i="13"/>
  <c r="BL276" i="13"/>
  <c r="BM276" i="13"/>
  <c r="BN276" i="13"/>
  <c r="BO276" i="13"/>
  <c r="BP276" i="13"/>
  <c r="BQ276" i="13"/>
  <c r="BR276" i="13"/>
  <c r="BS276" i="13"/>
  <c r="AZ277" i="13"/>
  <c r="BA277" i="13"/>
  <c r="BB277" i="13"/>
  <c r="BC277" i="13"/>
  <c r="BD277" i="13"/>
  <c r="BE277" i="13"/>
  <c r="BF277" i="13"/>
  <c r="BG277" i="13"/>
  <c r="BH277" i="13"/>
  <c r="BI277" i="13"/>
  <c r="BJ277" i="13"/>
  <c r="BK277" i="13"/>
  <c r="BL277" i="13"/>
  <c r="BM277" i="13"/>
  <c r="BN277" i="13"/>
  <c r="BO277" i="13"/>
  <c r="BP277" i="13"/>
  <c r="BQ277" i="13"/>
  <c r="BR277" i="13"/>
  <c r="BS277" i="13"/>
  <c r="AZ278" i="13"/>
  <c r="BA278" i="13"/>
  <c r="BB278" i="13"/>
  <c r="BC278" i="13"/>
  <c r="BD278" i="13"/>
  <c r="BE278" i="13"/>
  <c r="BF278" i="13"/>
  <c r="BG278" i="13"/>
  <c r="BH278" i="13"/>
  <c r="BI278" i="13"/>
  <c r="BJ278" i="13"/>
  <c r="BK278" i="13"/>
  <c r="BL278" i="13"/>
  <c r="BM278" i="13"/>
  <c r="BN278" i="13"/>
  <c r="BO278" i="13"/>
  <c r="BP278" i="13"/>
  <c r="BQ278" i="13"/>
  <c r="BR278" i="13"/>
  <c r="BS278" i="13"/>
  <c r="AZ279" i="13"/>
  <c r="BA279" i="13"/>
  <c r="BB279" i="13"/>
  <c r="BC279" i="13"/>
  <c r="BD279" i="13"/>
  <c r="BE279" i="13"/>
  <c r="BF279" i="13"/>
  <c r="BG279" i="13"/>
  <c r="BH279" i="13"/>
  <c r="BI279" i="13"/>
  <c r="BJ279" i="13"/>
  <c r="BK279" i="13"/>
  <c r="BL279" i="13"/>
  <c r="BM279" i="13"/>
  <c r="BN279" i="13"/>
  <c r="BO279" i="13"/>
  <c r="BP279" i="13"/>
  <c r="BQ279" i="13"/>
  <c r="BR279" i="13"/>
  <c r="BS279" i="13"/>
  <c r="AZ280" i="13"/>
  <c r="BA280" i="13"/>
  <c r="BB280" i="13"/>
  <c r="BC280" i="13"/>
  <c r="BD280" i="13"/>
  <c r="BE280" i="13"/>
  <c r="BF280" i="13"/>
  <c r="BG280" i="13"/>
  <c r="BH280" i="13"/>
  <c r="BI280" i="13"/>
  <c r="BJ280" i="13"/>
  <c r="BK280" i="13"/>
  <c r="BL280" i="13"/>
  <c r="BM280" i="13"/>
  <c r="BN280" i="13"/>
  <c r="BO280" i="13"/>
  <c r="BP280" i="13"/>
  <c r="BQ280" i="13"/>
  <c r="BR280" i="13"/>
  <c r="BS280" i="13"/>
  <c r="AZ281" i="13"/>
  <c r="BA281" i="13"/>
  <c r="BB281" i="13"/>
  <c r="BC281" i="13"/>
  <c r="BD281" i="13"/>
  <c r="BE281" i="13"/>
  <c r="BF281" i="13"/>
  <c r="BG281" i="13"/>
  <c r="BH281" i="13"/>
  <c r="BI281" i="13"/>
  <c r="BJ281" i="13"/>
  <c r="BK281" i="13"/>
  <c r="BL281" i="13"/>
  <c r="BM281" i="13"/>
  <c r="BN281" i="13"/>
  <c r="BO281" i="13"/>
  <c r="BP281" i="13"/>
  <c r="BQ281" i="13"/>
  <c r="BR281" i="13"/>
  <c r="BS281" i="13"/>
  <c r="AZ282" i="13"/>
  <c r="BA282" i="13"/>
  <c r="BB282" i="13"/>
  <c r="BC282" i="13"/>
  <c r="BD282" i="13"/>
  <c r="BE282" i="13"/>
  <c r="BF282" i="13"/>
  <c r="BG282" i="13"/>
  <c r="BH282" i="13"/>
  <c r="BI282" i="13"/>
  <c r="BJ282" i="13"/>
  <c r="BK282" i="13"/>
  <c r="BL282" i="13"/>
  <c r="BM282" i="13"/>
  <c r="BN282" i="13"/>
  <c r="BO282" i="13"/>
  <c r="BP282" i="13"/>
  <c r="BQ282" i="13"/>
  <c r="BR282" i="13"/>
  <c r="BS282" i="13"/>
  <c r="AZ283" i="13"/>
  <c r="BA283" i="13"/>
  <c r="BB283" i="13"/>
  <c r="BC283" i="13"/>
  <c r="BD283" i="13"/>
  <c r="BE283" i="13"/>
  <c r="BF283" i="13"/>
  <c r="BG283" i="13"/>
  <c r="BH283" i="13"/>
  <c r="BI283" i="13"/>
  <c r="BJ283" i="13"/>
  <c r="BK283" i="13"/>
  <c r="BL283" i="13"/>
  <c r="BM283" i="13"/>
  <c r="BN283" i="13"/>
  <c r="BO283" i="13"/>
  <c r="BP283" i="13"/>
  <c r="BQ283" i="13"/>
  <c r="BR283" i="13"/>
  <c r="BS283" i="13"/>
  <c r="AZ284" i="13"/>
  <c r="BA284" i="13"/>
  <c r="BB284" i="13"/>
  <c r="BC284" i="13"/>
  <c r="BD284" i="13"/>
  <c r="BE284" i="13"/>
  <c r="BF284" i="13"/>
  <c r="BG284" i="13"/>
  <c r="BH284" i="13"/>
  <c r="BI284" i="13"/>
  <c r="BJ284" i="13"/>
  <c r="BK284" i="13"/>
  <c r="BL284" i="13"/>
  <c r="BM284" i="13"/>
  <c r="BN284" i="13"/>
  <c r="BO284" i="13"/>
  <c r="BP284" i="13"/>
  <c r="BQ284" i="13"/>
  <c r="BR284" i="13"/>
  <c r="BS284" i="13"/>
  <c r="AZ285" i="13"/>
  <c r="BA285" i="13"/>
  <c r="BB285" i="13"/>
  <c r="BC285" i="13"/>
  <c r="BD285" i="13"/>
  <c r="BE285" i="13"/>
  <c r="BF285" i="13"/>
  <c r="BG285" i="13"/>
  <c r="BH285" i="13"/>
  <c r="BI285" i="13"/>
  <c r="BJ285" i="13"/>
  <c r="BK285" i="13"/>
  <c r="BL285" i="13"/>
  <c r="BM285" i="13"/>
  <c r="BN285" i="13"/>
  <c r="BO285" i="13"/>
  <c r="BP285" i="13"/>
  <c r="BQ285" i="13"/>
  <c r="BR285" i="13"/>
  <c r="BS285" i="13"/>
  <c r="AZ286" i="13"/>
  <c r="BA286" i="13"/>
  <c r="BB286" i="13"/>
  <c r="BC286" i="13"/>
  <c r="BD286" i="13"/>
  <c r="BE286" i="13"/>
  <c r="BF286" i="13"/>
  <c r="BG286" i="13"/>
  <c r="BH286" i="13"/>
  <c r="BI286" i="13"/>
  <c r="BJ286" i="13"/>
  <c r="BK286" i="13"/>
  <c r="BL286" i="13"/>
  <c r="BM286" i="13"/>
  <c r="BN286" i="13"/>
  <c r="BO286" i="13"/>
  <c r="BP286" i="13"/>
  <c r="BQ286" i="13"/>
  <c r="BR286" i="13"/>
  <c r="BS286" i="13"/>
  <c r="AZ287" i="13"/>
  <c r="BA287" i="13"/>
  <c r="BB287" i="13"/>
  <c r="BC287" i="13"/>
  <c r="BD287" i="13"/>
  <c r="BE287" i="13"/>
  <c r="BF287" i="13"/>
  <c r="BG287" i="13"/>
  <c r="BH287" i="13"/>
  <c r="BI287" i="13"/>
  <c r="BJ287" i="13"/>
  <c r="BK287" i="13"/>
  <c r="BL287" i="13"/>
  <c r="BM287" i="13"/>
  <c r="BN287" i="13"/>
  <c r="BO287" i="13"/>
  <c r="BP287" i="13"/>
  <c r="BQ287" i="13"/>
  <c r="BR287" i="13"/>
  <c r="BS287" i="13"/>
  <c r="AZ288" i="13"/>
  <c r="BA288" i="13"/>
  <c r="BB288" i="13"/>
  <c r="BC288" i="13"/>
  <c r="BD288" i="13"/>
  <c r="BE288" i="13"/>
  <c r="BF288" i="13"/>
  <c r="BG288" i="13"/>
  <c r="BH288" i="13"/>
  <c r="BI288" i="13"/>
  <c r="BJ288" i="13"/>
  <c r="BK288" i="13"/>
  <c r="BL288" i="13"/>
  <c r="BM288" i="13"/>
  <c r="BN288" i="13"/>
  <c r="BO288" i="13"/>
  <c r="BP288" i="13"/>
  <c r="BQ288" i="13"/>
  <c r="BR288" i="13"/>
  <c r="BS288" i="13"/>
  <c r="AZ289" i="13"/>
  <c r="BA289" i="13"/>
  <c r="BB289" i="13"/>
  <c r="BC289" i="13"/>
  <c r="BD289" i="13"/>
  <c r="BE289" i="13"/>
  <c r="BF289" i="13"/>
  <c r="BG289" i="13"/>
  <c r="BH289" i="13"/>
  <c r="BI289" i="13"/>
  <c r="BJ289" i="13"/>
  <c r="BK289" i="13"/>
  <c r="BL289" i="13"/>
  <c r="BM289" i="13"/>
  <c r="BN289" i="13"/>
  <c r="BO289" i="13"/>
  <c r="BP289" i="13"/>
  <c r="BQ289" i="13"/>
  <c r="BR289" i="13"/>
  <c r="BS289" i="13"/>
  <c r="AZ290" i="13"/>
  <c r="BA290" i="13"/>
  <c r="BB290" i="13"/>
  <c r="BC290" i="13"/>
  <c r="BD290" i="13"/>
  <c r="BE290" i="13"/>
  <c r="BF290" i="13"/>
  <c r="BG290" i="13"/>
  <c r="BH290" i="13"/>
  <c r="BI290" i="13"/>
  <c r="BJ290" i="13"/>
  <c r="BK290" i="13"/>
  <c r="BL290" i="13"/>
  <c r="BM290" i="13"/>
  <c r="BN290" i="13"/>
  <c r="BO290" i="13"/>
  <c r="BP290" i="13"/>
  <c r="BQ290" i="13"/>
  <c r="BR290" i="13"/>
  <c r="BS290" i="13"/>
  <c r="AZ291" i="13"/>
  <c r="BA291" i="13"/>
  <c r="BB291" i="13"/>
  <c r="BC291" i="13"/>
  <c r="BD291" i="13"/>
  <c r="BE291" i="13"/>
  <c r="BF291" i="13"/>
  <c r="BG291" i="13"/>
  <c r="BH291" i="13"/>
  <c r="BI291" i="13"/>
  <c r="BJ291" i="13"/>
  <c r="BK291" i="13"/>
  <c r="BL291" i="13"/>
  <c r="BM291" i="13"/>
  <c r="BN291" i="13"/>
  <c r="BO291" i="13"/>
  <c r="BP291" i="13"/>
  <c r="BQ291" i="13"/>
  <c r="BR291" i="13"/>
  <c r="BS291" i="13"/>
  <c r="AZ292" i="13"/>
  <c r="BA292" i="13"/>
  <c r="BB292" i="13"/>
  <c r="BC292" i="13"/>
  <c r="BD292" i="13"/>
  <c r="BE292" i="13"/>
  <c r="BF292" i="13"/>
  <c r="BG292" i="13"/>
  <c r="BH292" i="13"/>
  <c r="BI292" i="13"/>
  <c r="BJ292" i="13"/>
  <c r="BK292" i="13"/>
  <c r="BL292" i="13"/>
  <c r="BM292" i="13"/>
  <c r="BN292" i="13"/>
  <c r="BO292" i="13"/>
  <c r="BP292" i="13"/>
  <c r="BQ292" i="13"/>
  <c r="BR292" i="13"/>
  <c r="BS292" i="13"/>
  <c r="AZ293" i="13"/>
  <c r="BA293" i="13"/>
  <c r="BB293" i="13"/>
  <c r="BC293" i="13"/>
  <c r="BD293" i="13"/>
  <c r="BE293" i="13"/>
  <c r="BF293" i="13"/>
  <c r="BG293" i="13"/>
  <c r="BH293" i="13"/>
  <c r="BI293" i="13"/>
  <c r="BJ293" i="13"/>
  <c r="BK293" i="13"/>
  <c r="BL293" i="13"/>
  <c r="BM293" i="13"/>
  <c r="BN293" i="13"/>
  <c r="BO293" i="13"/>
  <c r="BP293" i="13"/>
  <c r="BQ293" i="13"/>
  <c r="BR293" i="13"/>
  <c r="BS293" i="13"/>
  <c r="AZ294" i="13"/>
  <c r="BA294" i="13"/>
  <c r="BB294" i="13"/>
  <c r="BC294" i="13"/>
  <c r="BD294" i="13"/>
  <c r="BE294" i="13"/>
  <c r="BF294" i="13"/>
  <c r="BG294" i="13"/>
  <c r="BH294" i="13"/>
  <c r="BI294" i="13"/>
  <c r="BJ294" i="13"/>
  <c r="BK294" i="13"/>
  <c r="BL294" i="13"/>
  <c r="BM294" i="13"/>
  <c r="BN294" i="13"/>
  <c r="BO294" i="13"/>
  <c r="BP294" i="13"/>
  <c r="BQ294" i="13"/>
  <c r="BR294" i="13"/>
  <c r="BS294" i="13"/>
  <c r="AZ295" i="13"/>
  <c r="BA295" i="13"/>
  <c r="BB295" i="13"/>
  <c r="BC295" i="13"/>
  <c r="BD295" i="13"/>
  <c r="BE295" i="13"/>
  <c r="BF295" i="13"/>
  <c r="BG295" i="13"/>
  <c r="BH295" i="13"/>
  <c r="BI295" i="13"/>
  <c r="BJ295" i="13"/>
  <c r="BK295" i="13"/>
  <c r="BL295" i="13"/>
  <c r="BM295" i="13"/>
  <c r="BN295" i="13"/>
  <c r="BO295" i="13"/>
  <c r="BP295" i="13"/>
  <c r="BQ295" i="13"/>
  <c r="BR295" i="13"/>
  <c r="BS295" i="13"/>
  <c r="AZ296" i="13"/>
  <c r="BA296" i="13"/>
  <c r="BB296" i="13"/>
  <c r="BC296" i="13"/>
  <c r="BD296" i="13"/>
  <c r="BE296" i="13"/>
  <c r="BF296" i="13"/>
  <c r="BG296" i="13"/>
  <c r="BH296" i="13"/>
  <c r="BI296" i="13"/>
  <c r="BJ296" i="13"/>
  <c r="BK296" i="13"/>
  <c r="BL296" i="13"/>
  <c r="BM296" i="13"/>
  <c r="BN296" i="13"/>
  <c r="BO296" i="13"/>
  <c r="BP296" i="13"/>
  <c r="BQ296" i="13"/>
  <c r="BR296" i="13"/>
  <c r="BS296" i="13"/>
  <c r="AZ297" i="13"/>
  <c r="BA297" i="13"/>
  <c r="BB297" i="13"/>
  <c r="BC297" i="13"/>
  <c r="BD297" i="13"/>
  <c r="BE297" i="13"/>
  <c r="BF297" i="13"/>
  <c r="BG297" i="13"/>
  <c r="BH297" i="13"/>
  <c r="BI297" i="13"/>
  <c r="BJ297" i="13"/>
  <c r="BK297" i="13"/>
  <c r="BL297" i="13"/>
  <c r="BM297" i="13"/>
  <c r="BN297" i="13"/>
  <c r="BO297" i="13"/>
  <c r="BP297" i="13"/>
  <c r="BQ297" i="13"/>
  <c r="BR297" i="13"/>
  <c r="BS297" i="13"/>
  <c r="AZ298" i="13"/>
  <c r="BA298" i="13"/>
  <c r="BB298" i="13"/>
  <c r="BC298" i="13"/>
  <c r="BD298" i="13"/>
  <c r="BE298" i="13"/>
  <c r="BF298" i="13"/>
  <c r="BG298" i="13"/>
  <c r="BH298" i="13"/>
  <c r="BI298" i="13"/>
  <c r="BJ298" i="13"/>
  <c r="BK298" i="13"/>
  <c r="BL298" i="13"/>
  <c r="BM298" i="13"/>
  <c r="BN298" i="13"/>
  <c r="BO298" i="13"/>
  <c r="BP298" i="13"/>
  <c r="BQ298" i="13"/>
  <c r="BR298" i="13"/>
  <c r="BS298" i="13"/>
  <c r="AZ299" i="13"/>
  <c r="BA299" i="13"/>
  <c r="BB299" i="13"/>
  <c r="BC299" i="13"/>
  <c r="BD299" i="13"/>
  <c r="BE299" i="13"/>
  <c r="BF299" i="13"/>
  <c r="BG299" i="13"/>
  <c r="BH299" i="13"/>
  <c r="BI299" i="13"/>
  <c r="BJ299" i="13"/>
  <c r="BK299" i="13"/>
  <c r="BL299" i="13"/>
  <c r="BM299" i="13"/>
  <c r="BN299" i="13"/>
  <c r="BO299" i="13"/>
  <c r="BP299" i="13"/>
  <c r="BQ299" i="13"/>
  <c r="BR299" i="13"/>
  <c r="BS299" i="13"/>
  <c r="AZ300" i="13"/>
  <c r="BA300" i="13"/>
  <c r="BB300" i="13"/>
  <c r="BC300" i="13"/>
  <c r="BD300" i="13"/>
  <c r="BE300" i="13"/>
  <c r="BF300" i="13"/>
  <c r="BG300" i="13"/>
  <c r="BH300" i="13"/>
  <c r="BI300" i="13"/>
  <c r="BJ300" i="13"/>
  <c r="BK300" i="13"/>
  <c r="BL300" i="13"/>
  <c r="BM300" i="13"/>
  <c r="BN300" i="13"/>
  <c r="BO300" i="13"/>
  <c r="BP300" i="13"/>
  <c r="BQ300" i="13"/>
  <c r="BR300" i="13"/>
  <c r="BS300" i="13"/>
  <c r="AZ301" i="13"/>
  <c r="BA301" i="13"/>
  <c r="BB301" i="13"/>
  <c r="BC301" i="13"/>
  <c r="BD301" i="13"/>
  <c r="BE301" i="13"/>
  <c r="BF301" i="13"/>
  <c r="BG301" i="13"/>
  <c r="BH301" i="13"/>
  <c r="BI301" i="13"/>
  <c r="BJ301" i="13"/>
  <c r="BK301" i="13"/>
  <c r="BL301" i="13"/>
  <c r="BM301" i="13"/>
  <c r="BN301" i="13"/>
  <c r="BO301" i="13"/>
  <c r="BP301" i="13"/>
  <c r="BQ301" i="13"/>
  <c r="BR301" i="13"/>
  <c r="BS301" i="13"/>
  <c r="AZ302" i="13"/>
  <c r="BA302" i="13"/>
  <c r="BB302" i="13"/>
  <c r="BC302" i="13"/>
  <c r="BD302" i="13"/>
  <c r="BE302" i="13"/>
  <c r="BF302" i="13"/>
  <c r="BG302" i="13"/>
  <c r="BH302" i="13"/>
  <c r="BI302" i="13"/>
  <c r="BJ302" i="13"/>
  <c r="BK302" i="13"/>
  <c r="BL302" i="13"/>
  <c r="BM302" i="13"/>
  <c r="BN302" i="13"/>
  <c r="BO302" i="13"/>
  <c r="BP302" i="13"/>
  <c r="BQ302" i="13"/>
  <c r="BR302" i="13"/>
  <c r="BS302" i="13"/>
  <c r="AZ303" i="13"/>
  <c r="BA303" i="13"/>
  <c r="BB303" i="13"/>
  <c r="BC303" i="13"/>
  <c r="BD303" i="13"/>
  <c r="BE303" i="13"/>
  <c r="BF303" i="13"/>
  <c r="BG303" i="13"/>
  <c r="BH303" i="13"/>
  <c r="BI303" i="13"/>
  <c r="BJ303" i="13"/>
  <c r="BK303" i="13"/>
  <c r="BL303" i="13"/>
  <c r="BM303" i="13"/>
  <c r="BN303" i="13"/>
  <c r="BO303" i="13"/>
  <c r="BP303" i="13"/>
  <c r="BQ303" i="13"/>
  <c r="BR303" i="13"/>
  <c r="BS303" i="13"/>
  <c r="AZ304" i="13"/>
  <c r="BA304" i="13"/>
  <c r="BB304" i="13"/>
  <c r="BC304" i="13"/>
  <c r="BD304" i="13"/>
  <c r="BE304" i="13"/>
  <c r="BF304" i="13"/>
  <c r="BG304" i="13"/>
  <c r="BH304" i="13"/>
  <c r="BI304" i="13"/>
  <c r="BJ304" i="13"/>
  <c r="BK304" i="13"/>
  <c r="BL304" i="13"/>
  <c r="BM304" i="13"/>
  <c r="BN304" i="13"/>
  <c r="BO304" i="13"/>
  <c r="BP304" i="13"/>
  <c r="BQ304" i="13"/>
  <c r="BR304" i="13"/>
  <c r="BS304" i="13"/>
  <c r="AZ305" i="13"/>
  <c r="BA305" i="13"/>
  <c r="BB305" i="13"/>
  <c r="BC305" i="13"/>
  <c r="BD305" i="13"/>
  <c r="BE305" i="13"/>
  <c r="BF305" i="13"/>
  <c r="BG305" i="13"/>
  <c r="BH305" i="13"/>
  <c r="BI305" i="13"/>
  <c r="BJ305" i="13"/>
  <c r="BK305" i="13"/>
  <c r="BL305" i="13"/>
  <c r="BM305" i="13"/>
  <c r="BN305" i="13"/>
  <c r="BO305" i="13"/>
  <c r="BP305" i="13"/>
  <c r="BQ305" i="13"/>
  <c r="BR305" i="13"/>
  <c r="BS305" i="13"/>
  <c r="AZ306" i="13"/>
  <c r="BA306" i="13"/>
  <c r="BB306" i="13"/>
  <c r="BC306" i="13"/>
  <c r="BD306" i="13"/>
  <c r="BE306" i="13"/>
  <c r="BF306" i="13"/>
  <c r="BG306" i="13"/>
  <c r="BH306" i="13"/>
  <c r="BI306" i="13"/>
  <c r="BJ306" i="13"/>
  <c r="BK306" i="13"/>
  <c r="BL306" i="13"/>
  <c r="BM306" i="13"/>
  <c r="BN306" i="13"/>
  <c r="BO306" i="13"/>
  <c r="BP306" i="13"/>
  <c r="BQ306" i="13"/>
  <c r="BR306" i="13"/>
  <c r="BS306" i="13"/>
  <c r="AZ307" i="13"/>
  <c r="BA307" i="13"/>
  <c r="BB307" i="13"/>
  <c r="BC307" i="13"/>
  <c r="BD307" i="13"/>
  <c r="BE307" i="13"/>
  <c r="BF307" i="13"/>
  <c r="BG307" i="13"/>
  <c r="BH307" i="13"/>
  <c r="BI307" i="13"/>
  <c r="BJ307" i="13"/>
  <c r="BK307" i="13"/>
  <c r="BL307" i="13"/>
  <c r="BM307" i="13"/>
  <c r="BN307" i="13"/>
  <c r="BO307" i="13"/>
  <c r="BP307" i="13"/>
  <c r="BQ307" i="13"/>
  <c r="BR307" i="13"/>
  <c r="BS307" i="13"/>
  <c r="AZ308" i="13"/>
  <c r="BA308" i="13"/>
  <c r="BB308" i="13"/>
  <c r="BC308" i="13"/>
  <c r="BD308" i="13"/>
  <c r="BE308" i="13"/>
  <c r="BF308" i="13"/>
  <c r="BG308" i="13"/>
  <c r="BH308" i="13"/>
  <c r="BI308" i="13"/>
  <c r="BJ308" i="13"/>
  <c r="BK308" i="13"/>
  <c r="BL308" i="13"/>
  <c r="BM308" i="13"/>
  <c r="BN308" i="13"/>
  <c r="BO308" i="13"/>
  <c r="BP308" i="13"/>
  <c r="BQ308" i="13"/>
  <c r="BR308" i="13"/>
  <c r="BS308" i="13"/>
  <c r="AZ309" i="13"/>
  <c r="BA309" i="13"/>
  <c r="BB309" i="13"/>
  <c r="BC309" i="13"/>
  <c r="BD309" i="13"/>
  <c r="BE309" i="13"/>
  <c r="BF309" i="13"/>
  <c r="BG309" i="13"/>
  <c r="BH309" i="13"/>
  <c r="BI309" i="13"/>
  <c r="BJ309" i="13"/>
  <c r="BK309" i="13"/>
  <c r="BL309" i="13"/>
  <c r="BM309" i="13"/>
  <c r="BN309" i="13"/>
  <c r="BO309" i="13"/>
  <c r="BP309" i="13"/>
  <c r="BQ309" i="13"/>
  <c r="BR309" i="13"/>
  <c r="BS309" i="13"/>
  <c r="AZ310" i="13"/>
  <c r="BA310" i="13"/>
  <c r="BB310" i="13"/>
  <c r="BC310" i="13"/>
  <c r="BD310" i="13"/>
  <c r="BE310" i="13"/>
  <c r="BF310" i="13"/>
  <c r="BG310" i="13"/>
  <c r="BH310" i="13"/>
  <c r="BI310" i="13"/>
  <c r="BJ310" i="13"/>
  <c r="BK310" i="13"/>
  <c r="BL310" i="13"/>
  <c r="BM310" i="13"/>
  <c r="BN310" i="13"/>
  <c r="BO310" i="13"/>
  <c r="BP310" i="13"/>
  <c r="BQ310" i="13"/>
  <c r="BR310" i="13"/>
  <c r="BS310" i="13"/>
  <c r="AZ311" i="13"/>
  <c r="BA311" i="13"/>
  <c r="BB311" i="13"/>
  <c r="BC311" i="13"/>
  <c r="BD311" i="13"/>
  <c r="BE311" i="13"/>
  <c r="BF311" i="13"/>
  <c r="BG311" i="13"/>
  <c r="BH311" i="13"/>
  <c r="BI311" i="13"/>
  <c r="BJ311" i="13"/>
  <c r="BK311" i="13"/>
  <c r="BL311" i="13"/>
  <c r="BM311" i="13"/>
  <c r="BN311" i="13"/>
  <c r="BO311" i="13"/>
  <c r="BP311" i="13"/>
  <c r="BQ311" i="13"/>
  <c r="BR311" i="13"/>
  <c r="BS311" i="13"/>
  <c r="AZ312" i="13"/>
  <c r="BA312" i="13"/>
  <c r="BB312" i="13"/>
  <c r="BC312" i="13"/>
  <c r="BD312" i="13"/>
  <c r="BE312" i="13"/>
  <c r="BF312" i="13"/>
  <c r="BG312" i="13"/>
  <c r="BH312" i="13"/>
  <c r="BI312" i="13"/>
  <c r="BJ312" i="13"/>
  <c r="BK312" i="13"/>
  <c r="BL312" i="13"/>
  <c r="BM312" i="13"/>
  <c r="BN312" i="13"/>
  <c r="BO312" i="13"/>
  <c r="BP312" i="13"/>
  <c r="BQ312" i="13"/>
  <c r="BR312" i="13"/>
  <c r="BS312" i="13"/>
  <c r="AZ313" i="13"/>
  <c r="BA313" i="13"/>
  <c r="BB313" i="13"/>
  <c r="BC313" i="13"/>
  <c r="BD313" i="13"/>
  <c r="BE313" i="13"/>
  <c r="BF313" i="13"/>
  <c r="BG313" i="13"/>
  <c r="BH313" i="13"/>
  <c r="BI313" i="13"/>
  <c r="BJ313" i="13"/>
  <c r="BK313" i="13"/>
  <c r="BL313" i="13"/>
  <c r="BM313" i="13"/>
  <c r="BN313" i="13"/>
  <c r="BO313" i="13"/>
  <c r="BP313" i="13"/>
  <c r="BQ313" i="13"/>
  <c r="BR313" i="13"/>
  <c r="BS313" i="13"/>
  <c r="AZ314" i="13"/>
  <c r="BA314" i="13"/>
  <c r="BB314" i="13"/>
  <c r="BC314" i="13"/>
  <c r="BD314" i="13"/>
  <c r="BE314" i="13"/>
  <c r="BF314" i="13"/>
  <c r="BG314" i="13"/>
  <c r="BH314" i="13"/>
  <c r="BI314" i="13"/>
  <c r="BJ314" i="13"/>
  <c r="BK314" i="13"/>
  <c r="BL314" i="13"/>
  <c r="BM314" i="13"/>
  <c r="BN314" i="13"/>
  <c r="BO314" i="13"/>
  <c r="BP314" i="13"/>
  <c r="BQ314" i="13"/>
  <c r="BR314" i="13"/>
  <c r="BS314" i="13"/>
  <c r="AZ315" i="13"/>
  <c r="BA315" i="13"/>
  <c r="BB315" i="13"/>
  <c r="BC315" i="13"/>
  <c r="BD315" i="13"/>
  <c r="BE315" i="13"/>
  <c r="BF315" i="13"/>
  <c r="BG315" i="13"/>
  <c r="BH315" i="13"/>
  <c r="BI315" i="13"/>
  <c r="BJ315" i="13"/>
  <c r="BK315" i="13"/>
  <c r="BL315" i="13"/>
  <c r="BM315" i="13"/>
  <c r="BN315" i="13"/>
  <c r="BO315" i="13"/>
  <c r="BP315" i="13"/>
  <c r="BQ315" i="13"/>
  <c r="BR315" i="13"/>
  <c r="BS315" i="13"/>
  <c r="AZ316" i="13"/>
  <c r="BA316" i="13"/>
  <c r="BB316" i="13"/>
  <c r="BC316" i="13"/>
  <c r="BD316" i="13"/>
  <c r="BE316" i="13"/>
  <c r="BF316" i="13"/>
  <c r="BG316" i="13"/>
  <c r="BH316" i="13"/>
  <c r="BI316" i="13"/>
  <c r="BJ316" i="13"/>
  <c r="BK316" i="13"/>
  <c r="BL316" i="13"/>
  <c r="BM316" i="13"/>
  <c r="BN316" i="13"/>
  <c r="BO316" i="13"/>
  <c r="BP316" i="13"/>
  <c r="BQ316" i="13"/>
  <c r="BR316" i="13"/>
  <c r="BS316" i="13"/>
  <c r="AZ317" i="13"/>
  <c r="BA317" i="13"/>
  <c r="BB317" i="13"/>
  <c r="BC317" i="13"/>
  <c r="BD317" i="13"/>
  <c r="BE317" i="13"/>
  <c r="BF317" i="13"/>
  <c r="BG317" i="13"/>
  <c r="BH317" i="13"/>
  <c r="BI317" i="13"/>
  <c r="BJ317" i="13"/>
  <c r="BK317" i="13"/>
  <c r="BL317" i="13"/>
  <c r="BM317" i="13"/>
  <c r="BN317" i="13"/>
  <c r="BO317" i="13"/>
  <c r="BP317" i="13"/>
  <c r="BQ317" i="13"/>
  <c r="BR317" i="13"/>
  <c r="BS317" i="13"/>
  <c r="AZ318" i="13"/>
  <c r="BA318" i="13"/>
  <c r="BB318" i="13"/>
  <c r="BC318" i="13"/>
  <c r="BD318" i="13"/>
  <c r="BE318" i="13"/>
  <c r="BF318" i="13"/>
  <c r="BG318" i="13"/>
  <c r="BH318" i="13"/>
  <c r="BI318" i="13"/>
  <c r="BJ318" i="13"/>
  <c r="BK318" i="13"/>
  <c r="BL318" i="13"/>
  <c r="BM318" i="13"/>
  <c r="BN318" i="13"/>
  <c r="BO318" i="13"/>
  <c r="BP318" i="13"/>
  <c r="BQ318" i="13"/>
  <c r="BR318" i="13"/>
  <c r="BS318" i="13"/>
  <c r="AZ319" i="13"/>
  <c r="BA319" i="13"/>
  <c r="BB319" i="13"/>
  <c r="BC319" i="13"/>
  <c r="BD319" i="13"/>
  <c r="BE319" i="13"/>
  <c r="BF319" i="13"/>
  <c r="BG319" i="13"/>
  <c r="BH319" i="13"/>
  <c r="BI319" i="13"/>
  <c r="BJ319" i="13"/>
  <c r="BK319" i="13"/>
  <c r="BL319" i="13"/>
  <c r="BM319" i="13"/>
  <c r="BN319" i="13"/>
  <c r="BO319" i="13"/>
  <c r="BP319" i="13"/>
  <c r="BQ319" i="13"/>
  <c r="BR319" i="13"/>
  <c r="BS319" i="13"/>
  <c r="AZ320" i="13"/>
  <c r="BA320" i="13"/>
  <c r="BB320" i="13"/>
  <c r="BC320" i="13"/>
  <c r="BD320" i="13"/>
  <c r="BE320" i="13"/>
  <c r="BF320" i="13"/>
  <c r="BG320" i="13"/>
  <c r="BH320" i="13"/>
  <c r="BI320" i="13"/>
  <c r="BJ320" i="13"/>
  <c r="BK320" i="13"/>
  <c r="BL320" i="13"/>
  <c r="BM320" i="13"/>
  <c r="BN320" i="13"/>
  <c r="BO320" i="13"/>
  <c r="BP320" i="13"/>
  <c r="BQ320" i="13"/>
  <c r="BR320" i="13"/>
  <c r="BS320" i="13"/>
  <c r="AZ321" i="13"/>
  <c r="BA321" i="13"/>
  <c r="BB321" i="13"/>
  <c r="BC321" i="13"/>
  <c r="BD321" i="13"/>
  <c r="BE321" i="13"/>
  <c r="BF321" i="13"/>
  <c r="BG321" i="13"/>
  <c r="BH321" i="13"/>
  <c r="BI321" i="13"/>
  <c r="BJ321" i="13"/>
  <c r="BK321" i="13"/>
  <c r="BL321" i="13"/>
  <c r="BM321" i="13"/>
  <c r="BN321" i="13"/>
  <c r="BO321" i="13"/>
  <c r="BP321" i="13"/>
  <c r="BQ321" i="13"/>
  <c r="BR321" i="13"/>
  <c r="BS321" i="13"/>
  <c r="AZ322" i="13"/>
  <c r="BA322" i="13"/>
  <c r="BB322" i="13"/>
  <c r="BC322" i="13"/>
  <c r="BD322" i="13"/>
  <c r="BE322" i="13"/>
  <c r="BF322" i="13"/>
  <c r="BG322" i="13"/>
  <c r="BH322" i="13"/>
  <c r="BI322" i="13"/>
  <c r="BJ322" i="13"/>
  <c r="BK322" i="13"/>
  <c r="BL322" i="13"/>
  <c r="BM322" i="13"/>
  <c r="BN322" i="13"/>
  <c r="BO322" i="13"/>
  <c r="BP322" i="13"/>
  <c r="BQ322" i="13"/>
  <c r="BR322" i="13"/>
  <c r="BS322" i="13"/>
  <c r="AZ323" i="13"/>
  <c r="BA323" i="13"/>
  <c r="BB323" i="13"/>
  <c r="BC323" i="13"/>
  <c r="BD323" i="13"/>
  <c r="BE323" i="13"/>
  <c r="BF323" i="13"/>
  <c r="BG323" i="13"/>
  <c r="BH323" i="13"/>
  <c r="BI323" i="13"/>
  <c r="BJ323" i="13"/>
  <c r="BK323" i="13"/>
  <c r="BL323" i="13"/>
  <c r="BM323" i="13"/>
  <c r="BN323" i="13"/>
  <c r="BO323" i="13"/>
  <c r="BP323" i="13"/>
  <c r="BQ323" i="13"/>
  <c r="BR323" i="13"/>
  <c r="BS323" i="13"/>
  <c r="AZ324" i="13"/>
  <c r="BA324" i="13"/>
  <c r="BB324" i="13"/>
  <c r="BC324" i="13"/>
  <c r="BD324" i="13"/>
  <c r="BE324" i="13"/>
  <c r="BF324" i="13"/>
  <c r="BG324" i="13"/>
  <c r="BH324" i="13"/>
  <c r="BI324" i="13"/>
  <c r="BJ324" i="13"/>
  <c r="BK324" i="13"/>
  <c r="BL324" i="13"/>
  <c r="BM324" i="13"/>
  <c r="BN324" i="13"/>
  <c r="BO324" i="13"/>
  <c r="BP324" i="13"/>
  <c r="BQ324" i="13"/>
  <c r="BR324" i="13"/>
  <c r="BS324" i="13"/>
  <c r="AZ325" i="13"/>
  <c r="BA325" i="13"/>
  <c r="BB325" i="13"/>
  <c r="BC325" i="13"/>
  <c r="BD325" i="13"/>
  <c r="BE325" i="13"/>
  <c r="BF325" i="13"/>
  <c r="BG325" i="13"/>
  <c r="BH325" i="13"/>
  <c r="BI325" i="13"/>
  <c r="BJ325" i="13"/>
  <c r="BK325" i="13"/>
  <c r="BL325" i="13"/>
  <c r="BM325" i="13"/>
  <c r="BN325" i="13"/>
  <c r="BO325" i="13"/>
  <c r="BP325" i="13"/>
  <c r="BQ325" i="13"/>
  <c r="BR325" i="13"/>
  <c r="BS325" i="13"/>
  <c r="AZ326" i="13"/>
  <c r="BA326" i="13"/>
  <c r="BB326" i="13"/>
  <c r="BC326" i="13"/>
  <c r="BD326" i="13"/>
  <c r="BE326" i="13"/>
  <c r="BF326" i="13"/>
  <c r="BG326" i="13"/>
  <c r="BH326" i="13"/>
  <c r="BI326" i="13"/>
  <c r="BJ326" i="13"/>
  <c r="BK326" i="13"/>
  <c r="BL326" i="13"/>
  <c r="BM326" i="13"/>
  <c r="BN326" i="13"/>
  <c r="BO326" i="13"/>
  <c r="BP326" i="13"/>
  <c r="BQ326" i="13"/>
  <c r="BR326" i="13"/>
  <c r="BS326" i="13"/>
  <c r="AZ327" i="13"/>
  <c r="BA327" i="13"/>
  <c r="BB327" i="13"/>
  <c r="BC327" i="13"/>
  <c r="BD327" i="13"/>
  <c r="BE327" i="13"/>
  <c r="BF327" i="13"/>
  <c r="BG327" i="13"/>
  <c r="BH327" i="13"/>
  <c r="BI327" i="13"/>
  <c r="BJ327" i="13"/>
  <c r="BK327" i="13"/>
  <c r="BL327" i="13"/>
  <c r="BM327" i="13"/>
  <c r="BN327" i="13"/>
  <c r="BO327" i="13"/>
  <c r="BP327" i="13"/>
  <c r="BQ327" i="13"/>
  <c r="BR327" i="13"/>
  <c r="BS327" i="13"/>
  <c r="AZ328" i="13"/>
  <c r="BA328" i="13"/>
  <c r="BB328" i="13"/>
  <c r="BC328" i="13"/>
  <c r="BD328" i="13"/>
  <c r="BE328" i="13"/>
  <c r="BF328" i="13"/>
  <c r="BG328" i="13"/>
  <c r="BH328" i="13"/>
  <c r="BI328" i="13"/>
  <c r="BJ328" i="13"/>
  <c r="BK328" i="13"/>
  <c r="BL328" i="13"/>
  <c r="BM328" i="13"/>
  <c r="BN328" i="13"/>
  <c r="BO328" i="13"/>
  <c r="BP328" i="13"/>
  <c r="BQ328" i="13"/>
  <c r="BR328" i="13"/>
  <c r="BS328" i="13"/>
  <c r="AZ329" i="13"/>
  <c r="BA329" i="13"/>
  <c r="BB329" i="13"/>
  <c r="BC329" i="13"/>
  <c r="BD329" i="13"/>
  <c r="BE329" i="13"/>
  <c r="BF329" i="13"/>
  <c r="BG329" i="13"/>
  <c r="BH329" i="13"/>
  <c r="BI329" i="13"/>
  <c r="BJ329" i="13"/>
  <c r="BK329" i="13"/>
  <c r="BL329" i="13"/>
  <c r="BM329" i="13"/>
  <c r="BN329" i="13"/>
  <c r="BO329" i="13"/>
  <c r="BP329" i="13"/>
  <c r="BQ329" i="13"/>
  <c r="BR329" i="13"/>
  <c r="BS329" i="13"/>
  <c r="AZ330" i="13"/>
  <c r="BA330" i="13"/>
  <c r="BB330" i="13"/>
  <c r="BC330" i="13"/>
  <c r="BD330" i="13"/>
  <c r="BE330" i="13"/>
  <c r="BF330" i="13"/>
  <c r="BG330" i="13"/>
  <c r="BH330" i="13"/>
  <c r="BI330" i="13"/>
  <c r="BJ330" i="13"/>
  <c r="BK330" i="13"/>
  <c r="BL330" i="13"/>
  <c r="BM330" i="13"/>
  <c r="BN330" i="13"/>
  <c r="BO330" i="13"/>
  <c r="BP330" i="13"/>
  <c r="BQ330" i="13"/>
  <c r="BR330" i="13"/>
  <c r="BS330" i="13"/>
  <c r="AZ331" i="13"/>
  <c r="BA331" i="13"/>
  <c r="BB331" i="13"/>
  <c r="BC331" i="13"/>
  <c r="BD331" i="13"/>
  <c r="BE331" i="13"/>
  <c r="BF331" i="13"/>
  <c r="BG331" i="13"/>
  <c r="BH331" i="13"/>
  <c r="BI331" i="13"/>
  <c r="BJ331" i="13"/>
  <c r="BK331" i="13"/>
  <c r="BL331" i="13"/>
  <c r="BM331" i="13"/>
  <c r="BN331" i="13"/>
  <c r="BO331" i="13"/>
  <c r="BP331" i="13"/>
  <c r="BQ331" i="13"/>
  <c r="BR331" i="13"/>
  <c r="BS331" i="13"/>
  <c r="AZ332" i="13"/>
  <c r="BA332" i="13"/>
  <c r="BB332" i="13"/>
  <c r="BC332" i="13"/>
  <c r="BD332" i="13"/>
  <c r="BE332" i="13"/>
  <c r="BF332" i="13"/>
  <c r="BG332" i="13"/>
  <c r="BH332" i="13"/>
  <c r="BI332" i="13"/>
  <c r="BJ332" i="13"/>
  <c r="BK332" i="13"/>
  <c r="BL332" i="13"/>
  <c r="BM332" i="13"/>
  <c r="BN332" i="13"/>
  <c r="BO332" i="13"/>
  <c r="BP332" i="13"/>
  <c r="BQ332" i="13"/>
  <c r="BR332" i="13"/>
  <c r="BS332" i="13"/>
  <c r="AZ333" i="13"/>
  <c r="BA333" i="13"/>
  <c r="BB333" i="13"/>
  <c r="BC333" i="13"/>
  <c r="BD333" i="13"/>
  <c r="BE333" i="13"/>
  <c r="BF333" i="13"/>
  <c r="BG333" i="13"/>
  <c r="BH333" i="13"/>
  <c r="BI333" i="13"/>
  <c r="BJ333" i="13"/>
  <c r="BK333" i="13"/>
  <c r="BL333" i="13"/>
  <c r="BM333" i="13"/>
  <c r="BN333" i="13"/>
  <c r="BO333" i="13"/>
  <c r="BP333" i="13"/>
  <c r="BQ333" i="13"/>
  <c r="BR333" i="13"/>
  <c r="BS333" i="13"/>
  <c r="AZ334" i="13"/>
  <c r="BA334" i="13"/>
  <c r="BB334" i="13"/>
  <c r="BC334" i="13"/>
  <c r="BD334" i="13"/>
  <c r="BE334" i="13"/>
  <c r="BF334" i="13"/>
  <c r="BG334" i="13"/>
  <c r="BH334" i="13"/>
  <c r="BI334" i="13"/>
  <c r="BJ334" i="13"/>
  <c r="BK334" i="13"/>
  <c r="BL334" i="13"/>
  <c r="BM334" i="13"/>
  <c r="BN334" i="13"/>
  <c r="BO334" i="13"/>
  <c r="BP334" i="13"/>
  <c r="BQ334" i="13"/>
  <c r="BR334" i="13"/>
  <c r="BS334" i="13"/>
  <c r="AZ335" i="13"/>
  <c r="BA335" i="13"/>
  <c r="BB335" i="13"/>
  <c r="BC335" i="13"/>
  <c r="BD335" i="13"/>
  <c r="BE335" i="13"/>
  <c r="BF335" i="13"/>
  <c r="BG335" i="13"/>
  <c r="BH335" i="13"/>
  <c r="BI335" i="13"/>
  <c r="BJ335" i="13"/>
  <c r="BK335" i="13"/>
  <c r="BL335" i="13"/>
  <c r="BM335" i="13"/>
  <c r="BN335" i="13"/>
  <c r="BO335" i="13"/>
  <c r="BP335" i="13"/>
  <c r="BQ335" i="13"/>
  <c r="BR335" i="13"/>
  <c r="BS335" i="13"/>
  <c r="AZ336" i="13"/>
  <c r="BA336" i="13"/>
  <c r="BB336" i="13"/>
  <c r="BC336" i="13"/>
  <c r="BD336" i="13"/>
  <c r="BE336" i="13"/>
  <c r="BF336" i="13"/>
  <c r="BG336" i="13"/>
  <c r="BH336" i="13"/>
  <c r="BI336" i="13"/>
  <c r="BJ336" i="13"/>
  <c r="BK336" i="13"/>
  <c r="BL336" i="13"/>
  <c r="BM336" i="13"/>
  <c r="BN336" i="13"/>
  <c r="BO336" i="13"/>
  <c r="BP336" i="13"/>
  <c r="BQ336" i="13"/>
  <c r="BR336" i="13"/>
  <c r="BS336" i="13"/>
  <c r="AZ337" i="13"/>
  <c r="BA337" i="13"/>
  <c r="BB337" i="13"/>
  <c r="BC337" i="13"/>
  <c r="BD337" i="13"/>
  <c r="BE337" i="13"/>
  <c r="BF337" i="13"/>
  <c r="BG337" i="13"/>
  <c r="BH337" i="13"/>
  <c r="BI337" i="13"/>
  <c r="BJ337" i="13"/>
  <c r="BK337" i="13"/>
  <c r="BL337" i="13"/>
  <c r="BM337" i="13"/>
  <c r="BN337" i="13"/>
  <c r="BO337" i="13"/>
  <c r="BP337" i="13"/>
  <c r="BQ337" i="13"/>
  <c r="BR337" i="13"/>
  <c r="BS337" i="13"/>
  <c r="AZ338" i="13"/>
  <c r="BA338" i="13"/>
  <c r="BB338" i="13"/>
  <c r="BC338" i="13"/>
  <c r="BD338" i="13"/>
  <c r="BE338" i="13"/>
  <c r="BF338" i="13"/>
  <c r="BG338" i="13"/>
  <c r="BH338" i="13"/>
  <c r="BI338" i="13"/>
  <c r="BJ338" i="13"/>
  <c r="BK338" i="13"/>
  <c r="BL338" i="13"/>
  <c r="BM338" i="13"/>
  <c r="BN338" i="13"/>
  <c r="BO338" i="13"/>
  <c r="BP338" i="13"/>
  <c r="BQ338" i="13"/>
  <c r="BR338" i="13"/>
  <c r="BS338" i="13"/>
  <c r="AZ339" i="13"/>
  <c r="BA339" i="13"/>
  <c r="BB339" i="13"/>
  <c r="BC339" i="13"/>
  <c r="BD339" i="13"/>
  <c r="BE339" i="13"/>
  <c r="BF339" i="13"/>
  <c r="BG339" i="13"/>
  <c r="BH339" i="13"/>
  <c r="BI339" i="13"/>
  <c r="BJ339" i="13"/>
  <c r="BK339" i="13"/>
  <c r="BL339" i="13"/>
  <c r="BM339" i="13"/>
  <c r="BN339" i="13"/>
  <c r="BO339" i="13"/>
  <c r="BP339" i="13"/>
  <c r="BQ339" i="13"/>
  <c r="BR339" i="13"/>
  <c r="BS339" i="13"/>
  <c r="AZ340" i="13"/>
  <c r="BA340" i="13"/>
  <c r="BB340" i="13"/>
  <c r="BC340" i="13"/>
  <c r="BD340" i="13"/>
  <c r="BE340" i="13"/>
  <c r="BF340" i="13"/>
  <c r="BG340" i="13"/>
  <c r="BH340" i="13"/>
  <c r="BI340" i="13"/>
  <c r="BJ340" i="13"/>
  <c r="BK340" i="13"/>
  <c r="BL340" i="13"/>
  <c r="BM340" i="13"/>
  <c r="BN340" i="13"/>
  <c r="BO340" i="13"/>
  <c r="BP340" i="13"/>
  <c r="BQ340" i="13"/>
  <c r="BR340" i="13"/>
  <c r="BS340" i="13"/>
  <c r="AZ341" i="13"/>
  <c r="BA341" i="13"/>
  <c r="BB341" i="13"/>
  <c r="BC341" i="13"/>
  <c r="BD341" i="13"/>
  <c r="BE341" i="13"/>
  <c r="BF341" i="13"/>
  <c r="BG341" i="13"/>
  <c r="BH341" i="13"/>
  <c r="BI341" i="13"/>
  <c r="BJ341" i="13"/>
  <c r="BK341" i="13"/>
  <c r="BL341" i="13"/>
  <c r="BM341" i="13"/>
  <c r="BN341" i="13"/>
  <c r="BO341" i="13"/>
  <c r="BP341" i="13"/>
  <c r="BQ341" i="13"/>
  <c r="BR341" i="13"/>
  <c r="BS341" i="13"/>
  <c r="AZ342" i="13"/>
  <c r="BA342" i="13"/>
  <c r="BB342" i="13"/>
  <c r="BC342" i="13"/>
  <c r="BD342" i="13"/>
  <c r="BE342" i="13"/>
  <c r="BF342" i="13"/>
  <c r="BG342" i="13"/>
  <c r="BH342" i="13"/>
  <c r="BI342" i="13"/>
  <c r="BJ342" i="13"/>
  <c r="BK342" i="13"/>
  <c r="BL342" i="13"/>
  <c r="BM342" i="13"/>
  <c r="BN342" i="13"/>
  <c r="BO342" i="13"/>
  <c r="BP342" i="13"/>
  <c r="BQ342" i="13"/>
  <c r="BR342" i="13"/>
  <c r="BS342" i="13"/>
  <c r="AZ343" i="13"/>
  <c r="BA343" i="13"/>
  <c r="BB343" i="13"/>
  <c r="BC343" i="13"/>
  <c r="BD343" i="13"/>
  <c r="BE343" i="13"/>
  <c r="BF343" i="13"/>
  <c r="BG343" i="13"/>
  <c r="BH343" i="13"/>
  <c r="BI343" i="13"/>
  <c r="BJ343" i="13"/>
  <c r="BK343" i="13"/>
  <c r="BL343" i="13"/>
  <c r="BM343" i="13"/>
  <c r="BN343" i="13"/>
  <c r="BO343" i="13"/>
  <c r="BP343" i="13"/>
  <c r="BQ343" i="13"/>
  <c r="BR343" i="13"/>
  <c r="BS343" i="13"/>
  <c r="AZ344" i="13"/>
  <c r="BA344" i="13"/>
  <c r="BB344" i="13"/>
  <c r="BC344" i="13"/>
  <c r="BD344" i="13"/>
  <c r="BE344" i="13"/>
  <c r="BF344" i="13"/>
  <c r="BG344" i="13"/>
  <c r="BH344" i="13"/>
  <c r="BI344" i="13"/>
  <c r="BJ344" i="13"/>
  <c r="BK344" i="13"/>
  <c r="BL344" i="13"/>
  <c r="BM344" i="13"/>
  <c r="BN344" i="13"/>
  <c r="BO344" i="13"/>
  <c r="BP344" i="13"/>
  <c r="BQ344" i="13"/>
  <c r="BR344" i="13"/>
  <c r="BS344" i="13"/>
  <c r="AZ345" i="13"/>
  <c r="BA345" i="13"/>
  <c r="BB345" i="13"/>
  <c r="BC345" i="13"/>
  <c r="BD345" i="13"/>
  <c r="BE345" i="13"/>
  <c r="BF345" i="13"/>
  <c r="BG345" i="13"/>
  <c r="BH345" i="13"/>
  <c r="BI345" i="13"/>
  <c r="BJ345" i="13"/>
  <c r="BK345" i="13"/>
  <c r="BL345" i="13"/>
  <c r="BM345" i="13"/>
  <c r="BN345" i="13"/>
  <c r="BO345" i="13"/>
  <c r="BP345" i="13"/>
  <c r="BQ345" i="13"/>
  <c r="BR345" i="13"/>
  <c r="BS345" i="13"/>
  <c r="AZ346" i="13"/>
  <c r="BA346" i="13"/>
  <c r="BB346" i="13"/>
  <c r="BC346" i="13"/>
  <c r="BD346" i="13"/>
  <c r="BE346" i="13"/>
  <c r="BF346" i="13"/>
  <c r="BG346" i="13"/>
  <c r="BH346" i="13"/>
  <c r="BI346" i="13"/>
  <c r="BJ346" i="13"/>
  <c r="BK346" i="13"/>
  <c r="BL346" i="13"/>
  <c r="BM346" i="13"/>
  <c r="BN346" i="13"/>
  <c r="BO346" i="13"/>
  <c r="BP346" i="13"/>
  <c r="BQ346" i="13"/>
  <c r="BR346" i="13"/>
  <c r="BS346" i="13"/>
  <c r="AZ347" i="13"/>
  <c r="BA347" i="13"/>
  <c r="BB347" i="13"/>
  <c r="BC347" i="13"/>
  <c r="BD347" i="13"/>
  <c r="BE347" i="13"/>
  <c r="BF347" i="13"/>
  <c r="BG347" i="13"/>
  <c r="BH347" i="13"/>
  <c r="BI347" i="13"/>
  <c r="BJ347" i="13"/>
  <c r="BK347" i="13"/>
  <c r="BL347" i="13"/>
  <c r="BM347" i="13"/>
  <c r="BN347" i="13"/>
  <c r="BO347" i="13"/>
  <c r="BP347" i="13"/>
  <c r="BQ347" i="13"/>
  <c r="BR347" i="13"/>
  <c r="BS347" i="13"/>
  <c r="AZ348" i="13"/>
  <c r="BA348" i="13"/>
  <c r="BB348" i="13"/>
  <c r="BC348" i="13"/>
  <c r="BD348" i="13"/>
  <c r="BE348" i="13"/>
  <c r="BF348" i="13"/>
  <c r="BG348" i="13"/>
  <c r="BH348" i="13"/>
  <c r="BI348" i="13"/>
  <c r="BJ348" i="13"/>
  <c r="BK348" i="13"/>
  <c r="BL348" i="13"/>
  <c r="BM348" i="13"/>
  <c r="BN348" i="13"/>
  <c r="BO348" i="13"/>
  <c r="BP348" i="13"/>
  <c r="BQ348" i="13"/>
  <c r="BR348" i="13"/>
  <c r="BS348" i="13"/>
  <c r="AZ349" i="13"/>
  <c r="BA349" i="13"/>
  <c r="BB349" i="13"/>
  <c r="BC349" i="13"/>
  <c r="BD349" i="13"/>
  <c r="BE349" i="13"/>
  <c r="BF349" i="13"/>
  <c r="BG349" i="13"/>
  <c r="BH349" i="13"/>
  <c r="BI349" i="13"/>
  <c r="BJ349" i="13"/>
  <c r="BK349" i="13"/>
  <c r="BL349" i="13"/>
  <c r="BM349" i="13"/>
  <c r="BN349" i="13"/>
  <c r="BO349" i="13"/>
  <c r="BP349" i="13"/>
  <c r="BQ349" i="13"/>
  <c r="BR349" i="13"/>
  <c r="BS349" i="13"/>
  <c r="AZ350" i="13"/>
  <c r="BA350" i="13"/>
  <c r="BB350" i="13"/>
  <c r="BC350" i="13"/>
  <c r="BD350" i="13"/>
  <c r="BE350" i="13"/>
  <c r="BF350" i="13"/>
  <c r="BG350" i="13"/>
  <c r="BH350" i="13"/>
  <c r="BI350" i="13"/>
  <c r="BJ350" i="13"/>
  <c r="BK350" i="13"/>
  <c r="BL350" i="13"/>
  <c r="BM350" i="13"/>
  <c r="BN350" i="13"/>
  <c r="BO350" i="13"/>
  <c r="BP350" i="13"/>
  <c r="BQ350" i="13"/>
  <c r="BR350" i="13"/>
  <c r="BS350" i="13"/>
  <c r="AZ351" i="13"/>
  <c r="BA351" i="13"/>
  <c r="BB351" i="13"/>
  <c r="BC351" i="13"/>
  <c r="BD351" i="13"/>
  <c r="BE351" i="13"/>
  <c r="BF351" i="13"/>
  <c r="BG351" i="13"/>
  <c r="BH351" i="13"/>
  <c r="BI351" i="13"/>
  <c r="BJ351" i="13"/>
  <c r="BK351" i="13"/>
  <c r="BL351" i="13"/>
  <c r="BM351" i="13"/>
  <c r="BN351" i="13"/>
  <c r="BO351" i="13"/>
  <c r="BP351" i="13"/>
  <c r="BQ351" i="13"/>
  <c r="BR351" i="13"/>
  <c r="BS351" i="13"/>
  <c r="AZ352" i="13"/>
  <c r="BA352" i="13"/>
  <c r="BB352" i="13"/>
  <c r="BC352" i="13"/>
  <c r="BD352" i="13"/>
  <c r="BE352" i="13"/>
  <c r="BF352" i="13"/>
  <c r="BG352" i="13"/>
  <c r="BH352" i="13"/>
  <c r="BI352" i="13"/>
  <c r="BJ352" i="13"/>
  <c r="BK352" i="13"/>
  <c r="BL352" i="13"/>
  <c r="BM352" i="13"/>
  <c r="BN352" i="13"/>
  <c r="BO352" i="13"/>
  <c r="BP352" i="13"/>
  <c r="BQ352" i="13"/>
  <c r="BR352" i="13"/>
  <c r="BS352" i="13"/>
  <c r="AZ353" i="13"/>
  <c r="BA353" i="13"/>
  <c r="BB353" i="13"/>
  <c r="BC353" i="13"/>
  <c r="BD353" i="13"/>
  <c r="BE353" i="13"/>
  <c r="BF353" i="13"/>
  <c r="BG353" i="13"/>
  <c r="BH353" i="13"/>
  <c r="BI353" i="13"/>
  <c r="BJ353" i="13"/>
  <c r="BK353" i="13"/>
  <c r="BL353" i="13"/>
  <c r="BM353" i="13"/>
  <c r="BN353" i="13"/>
  <c r="BO353" i="13"/>
  <c r="BP353" i="13"/>
  <c r="BQ353" i="13"/>
  <c r="BR353" i="13"/>
  <c r="BS353" i="13"/>
  <c r="AZ354" i="13"/>
  <c r="BA354" i="13"/>
  <c r="BB354" i="13"/>
  <c r="BC354" i="13"/>
  <c r="BD354" i="13"/>
  <c r="BE354" i="13"/>
  <c r="BF354" i="13"/>
  <c r="BG354" i="13"/>
  <c r="BH354" i="13"/>
  <c r="BI354" i="13"/>
  <c r="BJ354" i="13"/>
  <c r="BK354" i="13"/>
  <c r="BL354" i="13"/>
  <c r="BM354" i="13"/>
  <c r="BN354" i="13"/>
  <c r="BO354" i="13"/>
  <c r="BP354" i="13"/>
  <c r="BQ354" i="13"/>
  <c r="BR354" i="13"/>
  <c r="BS354" i="13"/>
  <c r="AZ355" i="13"/>
  <c r="BA355" i="13"/>
  <c r="BB355" i="13"/>
  <c r="BC355" i="13"/>
  <c r="BD355" i="13"/>
  <c r="BE355" i="13"/>
  <c r="BF355" i="13"/>
  <c r="BG355" i="13"/>
  <c r="BH355" i="13"/>
  <c r="BI355" i="13"/>
  <c r="BJ355" i="13"/>
  <c r="BK355" i="13"/>
  <c r="BL355" i="13"/>
  <c r="BM355" i="13"/>
  <c r="BN355" i="13"/>
  <c r="BO355" i="13"/>
  <c r="BP355" i="13"/>
  <c r="BQ355" i="13"/>
  <c r="BR355" i="13"/>
  <c r="BS355" i="13"/>
  <c r="AZ356" i="13"/>
  <c r="BA356" i="13"/>
  <c r="BB356" i="13"/>
  <c r="BC356" i="13"/>
  <c r="BD356" i="13"/>
  <c r="BE356" i="13"/>
  <c r="BF356" i="13"/>
  <c r="BG356" i="13"/>
  <c r="BH356" i="13"/>
  <c r="BI356" i="13"/>
  <c r="BJ356" i="13"/>
  <c r="BK356" i="13"/>
  <c r="BL356" i="13"/>
  <c r="BM356" i="13"/>
  <c r="BN356" i="13"/>
  <c r="BO356" i="13"/>
  <c r="BP356" i="13"/>
  <c r="BQ356" i="13"/>
  <c r="BR356" i="13"/>
  <c r="BS356" i="13"/>
  <c r="AZ357" i="13"/>
  <c r="BA357" i="13"/>
  <c r="BB357" i="13"/>
  <c r="BC357" i="13"/>
  <c r="BD357" i="13"/>
  <c r="BE357" i="13"/>
  <c r="BF357" i="13"/>
  <c r="BG357" i="13"/>
  <c r="BH357" i="13"/>
  <c r="BI357" i="13"/>
  <c r="BJ357" i="13"/>
  <c r="BK357" i="13"/>
  <c r="BL357" i="13"/>
  <c r="BM357" i="13"/>
  <c r="BN357" i="13"/>
  <c r="BO357" i="13"/>
  <c r="BP357" i="13"/>
  <c r="BQ357" i="13"/>
  <c r="BR357" i="13"/>
  <c r="BS357" i="13"/>
  <c r="AZ358" i="13"/>
  <c r="BA358" i="13"/>
  <c r="BB358" i="13"/>
  <c r="BC358" i="13"/>
  <c r="BD358" i="13"/>
  <c r="BE358" i="13"/>
  <c r="BF358" i="13"/>
  <c r="BG358" i="13"/>
  <c r="BH358" i="13"/>
  <c r="BI358" i="13"/>
  <c r="BJ358" i="13"/>
  <c r="BK358" i="13"/>
  <c r="BL358" i="13"/>
  <c r="BM358" i="13"/>
  <c r="BN358" i="13"/>
  <c r="BO358" i="13"/>
  <c r="BP358" i="13"/>
  <c r="BQ358" i="13"/>
  <c r="BR358" i="13"/>
  <c r="BS358" i="13"/>
  <c r="AZ359" i="13"/>
  <c r="BA359" i="13"/>
  <c r="BB359" i="13"/>
  <c r="BC359" i="13"/>
  <c r="BD359" i="13"/>
  <c r="BE359" i="13"/>
  <c r="BF359" i="13"/>
  <c r="BG359" i="13"/>
  <c r="BH359" i="13"/>
  <c r="BI359" i="13"/>
  <c r="BJ359" i="13"/>
  <c r="BK359" i="13"/>
  <c r="BL359" i="13"/>
  <c r="BM359" i="13"/>
  <c r="BN359" i="13"/>
  <c r="BO359" i="13"/>
  <c r="BP359" i="13"/>
  <c r="BQ359" i="13"/>
  <c r="BR359" i="13"/>
  <c r="BS359" i="13"/>
  <c r="AZ360" i="13"/>
  <c r="BA360" i="13"/>
  <c r="BB360" i="13"/>
  <c r="BC360" i="13"/>
  <c r="BD360" i="13"/>
  <c r="BE360" i="13"/>
  <c r="BF360" i="13"/>
  <c r="BG360" i="13"/>
  <c r="BH360" i="13"/>
  <c r="BI360" i="13"/>
  <c r="BJ360" i="13"/>
  <c r="BK360" i="13"/>
  <c r="BL360" i="13"/>
  <c r="BM360" i="13"/>
  <c r="BN360" i="13"/>
  <c r="BO360" i="13"/>
  <c r="BP360" i="13"/>
  <c r="BQ360" i="13"/>
  <c r="BR360" i="13"/>
  <c r="BS360" i="13"/>
  <c r="AZ393" i="13"/>
  <c r="BA393" i="13"/>
  <c r="BB393" i="13"/>
  <c r="BC393" i="13"/>
  <c r="BD393" i="13"/>
  <c r="BE393" i="13"/>
  <c r="BF393" i="13"/>
  <c r="BG393" i="13"/>
  <c r="BH393" i="13"/>
  <c r="BI393" i="13"/>
  <c r="BJ393" i="13"/>
  <c r="BK393" i="13"/>
  <c r="BL393" i="13"/>
  <c r="BM393" i="13"/>
  <c r="BN393" i="13"/>
  <c r="BO393" i="13"/>
  <c r="BP393" i="13"/>
  <c r="BQ393" i="13"/>
  <c r="BR393" i="13"/>
  <c r="BS393" i="13"/>
  <c r="AZ696" i="13" a="1"/>
  <c r="AZ696" i="13"/>
  <c r="BA696" i="13" a="1"/>
  <c r="BA696" i="13"/>
  <c r="BB696" i="13" a="1"/>
  <c r="BB696" i="13"/>
  <c r="BC696" i="13" a="1"/>
  <c r="BC696" i="13"/>
  <c r="BD696" i="13" a="1"/>
  <c r="BD696" i="13"/>
  <c r="BE696" i="13" a="1"/>
  <c r="BE696" i="13"/>
  <c r="BF696" i="13" a="1"/>
  <c r="BF696" i="13"/>
  <c r="BG696" i="13" a="1"/>
  <c r="BG696" i="13"/>
  <c r="BH696" i="13" a="1"/>
  <c r="BH696" i="13"/>
  <c r="BI696" i="13" a="1"/>
  <c r="BI696" i="13"/>
  <c r="BJ696" i="13" a="1"/>
  <c r="BJ696" i="13"/>
  <c r="BK696" i="13" a="1"/>
  <c r="BK696" i="13"/>
  <c r="BL696" i="13" a="1"/>
  <c r="BL696" i="13"/>
  <c r="BM696" i="13" a="1"/>
  <c r="BM696" i="13"/>
  <c r="BN696" i="13" a="1"/>
  <c r="BN696" i="13"/>
  <c r="BO696" i="13" a="1"/>
  <c r="BO696" i="13"/>
  <c r="BP696" i="13" a="1"/>
  <c r="BP696" i="13"/>
  <c r="BQ696" i="13" a="1"/>
  <c r="BQ696" i="13"/>
  <c r="BR696" i="13" a="1"/>
  <c r="BR696" i="13"/>
  <c r="BS696" i="13" a="1"/>
  <c r="BS696" i="13"/>
  <c r="AZ697" i="13" a="1"/>
  <c r="AZ697" i="13"/>
  <c r="BA697" i="13" a="1"/>
  <c r="BA697" i="13"/>
  <c r="BB697" i="13" a="1"/>
  <c r="BB697" i="13"/>
  <c r="BC697" i="13" a="1"/>
  <c r="BC697" i="13"/>
  <c r="BD697" i="13" a="1"/>
  <c r="BD697" i="13"/>
  <c r="BE697" i="13" a="1"/>
  <c r="BE697" i="13"/>
  <c r="BF697" i="13" a="1"/>
  <c r="BF697" i="13"/>
  <c r="BG697" i="13" a="1"/>
  <c r="BG697" i="13"/>
  <c r="BH697" i="13" a="1"/>
  <c r="BH697" i="13"/>
  <c r="BI697" i="13" a="1"/>
  <c r="BI697" i="13"/>
  <c r="BJ697" i="13" a="1"/>
  <c r="BJ697" i="13"/>
  <c r="BK697" i="13" a="1"/>
  <c r="BK697" i="13"/>
  <c r="BL697" i="13" a="1"/>
  <c r="BL697" i="13"/>
  <c r="BM697" i="13" a="1"/>
  <c r="BM697" i="13"/>
  <c r="BN697" i="13" a="1"/>
  <c r="BN697" i="13"/>
  <c r="BO697" i="13" a="1"/>
  <c r="BO697" i="13"/>
  <c r="BP697" i="13" a="1"/>
  <c r="BP697" i="13"/>
  <c r="BQ697" i="13" a="1"/>
  <c r="BQ697" i="13"/>
  <c r="BR697" i="13" a="1"/>
  <c r="BR697" i="13"/>
  <c r="BS697" i="13" a="1"/>
  <c r="BS697" i="13"/>
  <c r="AZ698" i="13" a="1"/>
  <c r="AZ698" i="13"/>
  <c r="BA698" i="13" a="1"/>
  <c r="BA698" i="13"/>
  <c r="BB698" i="13" a="1"/>
  <c r="BB698" i="13"/>
  <c r="BC698" i="13" a="1"/>
  <c r="BC698" i="13"/>
  <c r="BD698" i="13" a="1"/>
  <c r="BD698" i="13"/>
  <c r="BE698" i="13" a="1"/>
  <c r="BE698" i="13"/>
  <c r="BF698" i="13" a="1"/>
  <c r="BF698" i="13"/>
  <c r="BG698" i="13" a="1"/>
  <c r="BG698" i="13"/>
  <c r="BH698" i="13" a="1"/>
  <c r="BH698" i="13"/>
  <c r="BI698" i="13" a="1"/>
  <c r="BI698" i="13"/>
  <c r="BJ698" i="13" a="1"/>
  <c r="BJ698" i="13"/>
  <c r="BK698" i="13" a="1"/>
  <c r="BK698" i="13"/>
  <c r="BL698" i="13" a="1"/>
  <c r="BL698" i="13"/>
  <c r="BM698" i="13" a="1"/>
  <c r="BM698" i="13"/>
  <c r="BN698" i="13" a="1"/>
  <c r="BN698" i="13"/>
  <c r="BO698" i="13" a="1"/>
  <c r="BO698" i="13"/>
  <c r="BP698" i="13" a="1"/>
  <c r="BP698" i="13"/>
  <c r="BQ698" i="13" a="1"/>
  <c r="BQ698" i="13"/>
  <c r="BR698" i="13" a="1"/>
  <c r="BR698" i="13"/>
  <c r="BS698" i="13" a="1"/>
  <c r="BS698" i="13"/>
  <c r="AZ699" i="13" a="1"/>
  <c r="AZ699" i="13"/>
  <c r="BA699" i="13" a="1"/>
  <c r="BA699" i="13"/>
  <c r="BB699" i="13" a="1"/>
  <c r="BB699" i="13"/>
  <c r="BC699" i="13" a="1"/>
  <c r="BC699" i="13"/>
  <c r="BD699" i="13" a="1"/>
  <c r="BD699" i="13"/>
  <c r="BE699" i="13" a="1"/>
  <c r="BE699" i="13"/>
  <c r="BF699" i="13" a="1"/>
  <c r="BF699" i="13"/>
  <c r="BG699" i="13" a="1"/>
  <c r="BG699" i="13"/>
  <c r="BH699" i="13" a="1"/>
  <c r="BH699" i="13"/>
  <c r="BI699" i="13" a="1"/>
  <c r="BI699" i="13"/>
  <c r="BJ699" i="13" a="1"/>
  <c r="BJ699" i="13"/>
  <c r="BK699" i="13" a="1"/>
  <c r="BK699" i="13"/>
  <c r="BL699" i="13" a="1"/>
  <c r="BL699" i="13"/>
  <c r="BM699" i="13" a="1"/>
  <c r="BM699" i="13"/>
  <c r="BN699" i="13" a="1"/>
  <c r="BN699" i="13"/>
  <c r="BO699" i="13" a="1"/>
  <c r="BO699" i="13"/>
  <c r="BP699" i="13" a="1"/>
  <c r="BP699" i="13"/>
  <c r="BQ699" i="13" a="1"/>
  <c r="BQ699" i="13"/>
  <c r="BR699" i="13" a="1"/>
  <c r="BR699" i="13"/>
  <c r="BS699" i="13" a="1"/>
  <c r="BS699" i="13"/>
  <c r="AZ700" i="13" a="1"/>
  <c r="AZ700" i="13"/>
  <c r="BA700" i="13" a="1"/>
  <c r="BA700" i="13"/>
  <c r="BB700" i="13" a="1"/>
  <c r="BB700" i="13"/>
  <c r="BC700" i="13" a="1"/>
  <c r="BC700" i="13"/>
  <c r="BD700" i="13" a="1"/>
  <c r="BD700" i="13"/>
  <c r="BE700" i="13" a="1"/>
  <c r="BE700" i="13"/>
  <c r="BF700" i="13" a="1"/>
  <c r="BF700" i="13"/>
  <c r="BG700" i="13" a="1"/>
  <c r="BG700" i="13"/>
  <c r="BH700" i="13" a="1"/>
  <c r="BH700" i="13"/>
  <c r="BI700" i="13" a="1"/>
  <c r="BI700" i="13"/>
  <c r="BJ700" i="13" a="1"/>
  <c r="BJ700" i="13"/>
  <c r="BK700" i="13" a="1"/>
  <c r="BK700" i="13"/>
  <c r="BL700" i="13" a="1"/>
  <c r="BL700" i="13"/>
  <c r="BM700" i="13" a="1"/>
  <c r="BM700" i="13"/>
  <c r="BN700" i="13" a="1"/>
  <c r="BN700" i="13"/>
  <c r="BO700" i="13" a="1"/>
  <c r="BO700" i="13"/>
  <c r="BP700" i="13" a="1"/>
  <c r="BP700" i="13"/>
  <c r="BQ700" i="13" a="1"/>
  <c r="BQ700" i="13"/>
  <c r="BR700" i="13" a="1"/>
  <c r="BR700" i="13"/>
  <c r="BS700" i="13" a="1"/>
  <c r="BS700" i="13"/>
  <c r="AZ701" i="13" a="1"/>
  <c r="AZ701" i="13"/>
  <c r="BA701" i="13" a="1"/>
  <c r="BA701" i="13"/>
  <c r="BB701" i="13" a="1"/>
  <c r="BB701" i="13"/>
  <c r="BC701" i="13" a="1"/>
  <c r="BC701" i="13"/>
  <c r="BD701" i="13" a="1"/>
  <c r="BD701" i="13"/>
  <c r="BE701" i="13" a="1"/>
  <c r="BE701" i="13"/>
  <c r="BF701" i="13" a="1"/>
  <c r="BF701" i="13"/>
  <c r="BG701" i="13" a="1"/>
  <c r="BG701" i="13"/>
  <c r="BH701" i="13" a="1"/>
  <c r="BH701" i="13"/>
  <c r="BI701" i="13" a="1"/>
  <c r="BI701" i="13"/>
  <c r="BJ701" i="13" a="1"/>
  <c r="BJ701" i="13"/>
  <c r="BK701" i="13" a="1"/>
  <c r="BK701" i="13"/>
  <c r="BL701" i="13" a="1"/>
  <c r="BL701" i="13"/>
  <c r="BM701" i="13" a="1"/>
  <c r="BM701" i="13"/>
  <c r="BN701" i="13" a="1"/>
  <c r="BN701" i="13"/>
  <c r="BO701" i="13" a="1"/>
  <c r="BO701" i="13"/>
  <c r="BP701" i="13" a="1"/>
  <c r="BP701" i="13"/>
  <c r="BQ701" i="13" a="1"/>
  <c r="BQ701" i="13"/>
  <c r="BR701" i="13" a="1"/>
  <c r="BR701" i="13"/>
  <c r="BS701" i="13" a="1"/>
  <c r="BS701" i="13"/>
  <c r="AZ702" i="13" a="1"/>
  <c r="AZ702" i="13"/>
  <c r="BA702" i="13" a="1"/>
  <c r="BA702" i="13"/>
  <c r="BB702" i="13" a="1"/>
  <c r="BB702" i="13"/>
  <c r="BC702" i="13" a="1"/>
  <c r="BC702" i="13"/>
  <c r="BD702" i="13" a="1"/>
  <c r="BD702" i="13"/>
  <c r="BE702" i="13" a="1"/>
  <c r="BE702" i="13"/>
  <c r="BF702" i="13" a="1"/>
  <c r="BF702" i="13"/>
  <c r="BG702" i="13" a="1"/>
  <c r="BG702" i="13"/>
  <c r="BH702" i="13" a="1"/>
  <c r="BH702" i="13"/>
  <c r="BI702" i="13" a="1"/>
  <c r="BI702" i="13"/>
  <c r="BJ702" i="13" a="1"/>
  <c r="BJ702" i="13"/>
  <c r="BK702" i="13" a="1"/>
  <c r="BK702" i="13"/>
  <c r="BL702" i="13" a="1"/>
  <c r="BL702" i="13"/>
  <c r="BM702" i="13" a="1"/>
  <c r="BM702" i="13"/>
  <c r="BN702" i="13" a="1"/>
  <c r="BN702" i="13"/>
  <c r="BO702" i="13" a="1"/>
  <c r="BO702" i="13"/>
  <c r="BP702" i="13" a="1"/>
  <c r="BP702" i="13"/>
  <c r="BQ702" i="13" a="1"/>
  <c r="BQ702" i="13"/>
  <c r="BR702" i="13" a="1"/>
  <c r="BR702" i="13"/>
  <c r="BS702" i="13" a="1"/>
  <c r="BS702" i="13"/>
  <c r="AZ703" i="13" a="1"/>
  <c r="AZ703" i="13"/>
  <c r="BA703" i="13" a="1"/>
  <c r="BA703" i="13"/>
  <c r="BB703" i="13" a="1"/>
  <c r="BB703" i="13"/>
  <c r="BC703" i="13" a="1"/>
  <c r="BC703" i="13"/>
  <c r="BD703" i="13" a="1"/>
  <c r="BD703" i="13"/>
  <c r="BE703" i="13" a="1"/>
  <c r="BE703" i="13"/>
  <c r="BF703" i="13" a="1"/>
  <c r="BF703" i="13"/>
  <c r="BG703" i="13" a="1"/>
  <c r="BG703" i="13"/>
  <c r="BH703" i="13" a="1"/>
  <c r="BH703" i="13"/>
  <c r="BI703" i="13" a="1"/>
  <c r="BI703" i="13"/>
  <c r="BJ703" i="13" a="1"/>
  <c r="BJ703" i="13"/>
  <c r="BK703" i="13" a="1"/>
  <c r="BK703" i="13"/>
  <c r="BL703" i="13" a="1"/>
  <c r="BL703" i="13"/>
  <c r="BM703" i="13" a="1"/>
  <c r="BM703" i="13"/>
  <c r="BN703" i="13" a="1"/>
  <c r="BN703" i="13"/>
  <c r="BO703" i="13" a="1"/>
  <c r="BO703" i="13"/>
  <c r="BP703" i="13" a="1"/>
  <c r="BP703" i="13"/>
  <c r="BQ703" i="13" a="1"/>
  <c r="BQ703" i="13"/>
  <c r="BR703" i="13" a="1"/>
  <c r="BR703" i="13"/>
  <c r="BS703" i="13" a="1"/>
  <c r="BS703" i="13"/>
  <c r="AZ704" i="13" a="1"/>
  <c r="AZ704" i="13"/>
  <c r="BA704" i="13" a="1"/>
  <c r="BA704" i="13"/>
  <c r="BB704" i="13" a="1"/>
  <c r="BB704" i="13"/>
  <c r="BC704" i="13" a="1"/>
  <c r="BC704" i="13"/>
  <c r="BD704" i="13" a="1"/>
  <c r="BD704" i="13"/>
  <c r="BE704" i="13" a="1"/>
  <c r="BE704" i="13"/>
  <c r="BF704" i="13" a="1"/>
  <c r="BF704" i="13"/>
  <c r="BG704" i="13" a="1"/>
  <c r="BG704" i="13"/>
  <c r="BH704" i="13" a="1"/>
  <c r="BH704" i="13"/>
  <c r="BI704" i="13" a="1"/>
  <c r="BI704" i="13"/>
  <c r="BJ704" i="13" a="1"/>
  <c r="BJ704" i="13"/>
  <c r="BK704" i="13" a="1"/>
  <c r="BK704" i="13"/>
  <c r="BL704" i="13" a="1"/>
  <c r="BL704" i="13"/>
  <c r="BM704" i="13" a="1"/>
  <c r="BM704" i="13"/>
  <c r="BN704" i="13" a="1"/>
  <c r="BN704" i="13"/>
  <c r="BO704" i="13" a="1"/>
  <c r="BO704" i="13"/>
  <c r="BP704" i="13" a="1"/>
  <c r="BP704" i="13"/>
  <c r="BQ704" i="13" a="1"/>
  <c r="BQ704" i="13"/>
  <c r="BR704" i="13" a="1"/>
  <c r="BR704" i="13"/>
  <c r="BS704" i="13" a="1"/>
  <c r="BS704" i="13"/>
  <c r="AZ705" i="13" a="1"/>
  <c r="AZ705" i="13"/>
  <c r="BA705" i="13" a="1"/>
  <c r="BA705" i="13"/>
  <c r="BB705" i="13" a="1"/>
  <c r="BB705" i="13"/>
  <c r="BC705" i="13" a="1"/>
  <c r="BC705" i="13"/>
  <c r="BD705" i="13" a="1"/>
  <c r="BD705" i="13"/>
  <c r="BE705" i="13" a="1"/>
  <c r="BE705" i="13"/>
  <c r="BF705" i="13" a="1"/>
  <c r="BF705" i="13"/>
  <c r="BG705" i="13" a="1"/>
  <c r="BG705" i="13"/>
  <c r="BH705" i="13" a="1"/>
  <c r="BH705" i="13"/>
  <c r="BI705" i="13" a="1"/>
  <c r="BI705" i="13"/>
  <c r="BJ705" i="13" a="1"/>
  <c r="BJ705" i="13"/>
  <c r="BK705" i="13" a="1"/>
  <c r="BK705" i="13"/>
  <c r="BL705" i="13" a="1"/>
  <c r="BL705" i="13"/>
  <c r="BM705" i="13" a="1"/>
  <c r="BM705" i="13"/>
  <c r="BN705" i="13" a="1"/>
  <c r="BN705" i="13"/>
  <c r="BO705" i="13" a="1"/>
  <c r="BO705" i="13"/>
  <c r="BP705" i="13" a="1"/>
  <c r="BP705" i="13"/>
  <c r="BQ705" i="13" a="1"/>
  <c r="BQ705" i="13"/>
  <c r="BR705" i="13" a="1"/>
  <c r="BR705" i="13"/>
  <c r="BS705" i="13" a="1"/>
  <c r="BS705" i="13"/>
  <c r="AZ706" i="13" a="1"/>
  <c r="AZ706" i="13"/>
  <c r="BA706" i="13" a="1"/>
  <c r="BA706" i="13"/>
  <c r="BB706" i="13" a="1"/>
  <c r="BB706" i="13"/>
  <c r="BC706" i="13" a="1"/>
  <c r="BC706" i="13"/>
  <c r="BD706" i="13" a="1"/>
  <c r="BD706" i="13"/>
  <c r="BE706" i="13" a="1"/>
  <c r="BE706" i="13"/>
  <c r="BF706" i="13" a="1"/>
  <c r="BF706" i="13"/>
  <c r="BG706" i="13" a="1"/>
  <c r="BG706" i="13"/>
  <c r="BH706" i="13" a="1"/>
  <c r="BH706" i="13"/>
  <c r="BI706" i="13" a="1"/>
  <c r="BI706" i="13"/>
  <c r="BJ706" i="13" a="1"/>
  <c r="BJ706" i="13"/>
  <c r="BK706" i="13" a="1"/>
  <c r="BK706" i="13"/>
  <c r="BL706" i="13" a="1"/>
  <c r="BL706" i="13"/>
  <c r="BM706" i="13" a="1"/>
  <c r="BM706" i="13"/>
  <c r="BN706" i="13" a="1"/>
  <c r="BN706" i="13"/>
  <c r="BO706" i="13" a="1"/>
  <c r="BO706" i="13"/>
  <c r="BP706" i="13" a="1"/>
  <c r="BP706" i="13"/>
  <c r="BQ706" i="13" a="1"/>
  <c r="BQ706" i="13"/>
  <c r="BR706" i="13" a="1"/>
  <c r="BR706" i="13"/>
  <c r="BS706" i="13" a="1"/>
  <c r="BS706" i="13"/>
  <c r="AZ707" i="13" a="1"/>
  <c r="AZ707" i="13"/>
  <c r="BA707" i="13" a="1"/>
  <c r="BA707" i="13"/>
  <c r="BB707" i="13" a="1"/>
  <c r="BB707" i="13"/>
  <c r="BC707" i="13" a="1"/>
  <c r="BC707" i="13"/>
  <c r="BD707" i="13" a="1"/>
  <c r="BD707" i="13"/>
  <c r="BE707" i="13" a="1"/>
  <c r="BE707" i="13"/>
  <c r="BF707" i="13" a="1"/>
  <c r="BF707" i="13"/>
  <c r="BG707" i="13" a="1"/>
  <c r="BG707" i="13"/>
  <c r="BH707" i="13" a="1"/>
  <c r="BH707" i="13"/>
  <c r="BI707" i="13" a="1"/>
  <c r="BI707" i="13"/>
  <c r="BJ707" i="13" a="1"/>
  <c r="BJ707" i="13"/>
  <c r="BK707" i="13" a="1"/>
  <c r="BK707" i="13"/>
  <c r="BL707" i="13" a="1"/>
  <c r="BL707" i="13"/>
  <c r="BM707" i="13" a="1"/>
  <c r="BM707" i="13"/>
  <c r="BN707" i="13" a="1"/>
  <c r="BN707" i="13"/>
  <c r="BO707" i="13" a="1"/>
  <c r="BO707" i="13"/>
  <c r="BP707" i="13" a="1"/>
  <c r="BP707" i="13"/>
  <c r="BQ707" i="13" a="1"/>
  <c r="BQ707" i="13"/>
  <c r="BR707" i="13" a="1"/>
  <c r="BR707" i="13"/>
  <c r="BS707" i="13" a="1"/>
  <c r="BS707" i="13"/>
  <c r="AZ708" i="13" a="1"/>
  <c r="AZ708" i="13"/>
  <c r="BA708" i="13" a="1"/>
  <c r="BA708" i="13"/>
  <c r="BB708" i="13" a="1"/>
  <c r="BB708" i="13"/>
  <c r="BC708" i="13" a="1"/>
  <c r="BC708" i="13"/>
  <c r="BD708" i="13" a="1"/>
  <c r="BD708" i="13"/>
  <c r="BE708" i="13" a="1"/>
  <c r="BE708" i="13"/>
  <c r="BF708" i="13" a="1"/>
  <c r="BF708" i="13"/>
  <c r="BG708" i="13" a="1"/>
  <c r="BG708" i="13"/>
  <c r="BH708" i="13" a="1"/>
  <c r="BH708" i="13"/>
  <c r="BI708" i="13" a="1"/>
  <c r="BI708" i="13"/>
  <c r="BJ708" i="13" a="1"/>
  <c r="BJ708" i="13"/>
  <c r="BK708" i="13" a="1"/>
  <c r="BK708" i="13"/>
  <c r="BL708" i="13" a="1"/>
  <c r="BL708" i="13"/>
  <c r="BM708" i="13" a="1"/>
  <c r="BM708" i="13"/>
  <c r="BN708" i="13" a="1"/>
  <c r="BN708" i="13"/>
  <c r="BO708" i="13" a="1"/>
  <c r="BO708" i="13"/>
  <c r="BP708" i="13" a="1"/>
  <c r="BP708" i="13"/>
  <c r="BQ708" i="13" a="1"/>
  <c r="BQ708" i="13"/>
  <c r="BR708" i="13" a="1"/>
  <c r="BR708" i="13"/>
  <c r="BS708" i="13" a="1"/>
  <c r="BS708" i="13"/>
  <c r="AZ709" i="13" a="1"/>
  <c r="AZ709" i="13"/>
  <c r="BA709" i="13" a="1"/>
  <c r="BA709" i="13"/>
  <c r="BB709" i="13" a="1"/>
  <c r="BB709" i="13"/>
  <c r="BC709" i="13" a="1"/>
  <c r="BC709" i="13"/>
  <c r="BD709" i="13" a="1"/>
  <c r="BD709" i="13"/>
  <c r="BE709" i="13" a="1"/>
  <c r="BE709" i="13"/>
  <c r="BF709" i="13" a="1"/>
  <c r="BF709" i="13"/>
  <c r="BG709" i="13" a="1"/>
  <c r="BG709" i="13"/>
  <c r="BH709" i="13" a="1"/>
  <c r="BH709" i="13"/>
  <c r="BI709" i="13" a="1"/>
  <c r="BI709" i="13"/>
  <c r="BJ709" i="13" a="1"/>
  <c r="BJ709" i="13"/>
  <c r="BK709" i="13" a="1"/>
  <c r="BK709" i="13"/>
  <c r="BL709" i="13" a="1"/>
  <c r="BL709" i="13"/>
  <c r="BM709" i="13" a="1"/>
  <c r="BM709" i="13"/>
  <c r="BN709" i="13" a="1"/>
  <c r="BN709" i="13"/>
  <c r="BO709" i="13" a="1"/>
  <c r="BO709" i="13"/>
  <c r="BP709" i="13" a="1"/>
  <c r="BP709" i="13"/>
  <c r="BQ709" i="13" a="1"/>
  <c r="BQ709" i="13"/>
  <c r="BR709" i="13" a="1"/>
  <c r="BR709" i="13"/>
  <c r="BS709" i="13" a="1"/>
  <c r="BS709" i="13"/>
  <c r="AZ710" i="13" a="1"/>
  <c r="AZ710" i="13"/>
  <c r="BA710" i="13" a="1"/>
  <c r="BA710" i="13"/>
  <c r="BB710" i="13" a="1"/>
  <c r="BB710" i="13"/>
  <c r="BC710" i="13" a="1"/>
  <c r="BC710" i="13"/>
  <c r="BD710" i="13" a="1"/>
  <c r="BD710" i="13"/>
  <c r="BE710" i="13" a="1"/>
  <c r="BE710" i="13"/>
  <c r="BF710" i="13" a="1"/>
  <c r="BF710" i="13"/>
  <c r="BG710" i="13" a="1"/>
  <c r="BG710" i="13"/>
  <c r="BH710" i="13" a="1"/>
  <c r="BH710" i="13"/>
  <c r="BI710" i="13" a="1"/>
  <c r="BI710" i="13"/>
  <c r="BJ710" i="13" a="1"/>
  <c r="BJ710" i="13"/>
  <c r="BK710" i="13" a="1"/>
  <c r="BK710" i="13"/>
  <c r="BL710" i="13" a="1"/>
  <c r="BL710" i="13"/>
  <c r="BM710" i="13" a="1"/>
  <c r="BM710" i="13"/>
  <c r="BN710" i="13" a="1"/>
  <c r="BN710" i="13"/>
  <c r="BO710" i="13" a="1"/>
  <c r="BO710" i="13"/>
  <c r="BP710" i="13" a="1"/>
  <c r="BP710" i="13"/>
  <c r="BQ710" i="13" a="1"/>
  <c r="BQ710" i="13"/>
  <c r="BR710" i="13" a="1"/>
  <c r="BR710" i="13"/>
  <c r="BS710" i="13" a="1"/>
  <c r="BS710" i="13"/>
  <c r="AZ711" i="13" a="1"/>
  <c r="AZ711" i="13"/>
  <c r="BA711" i="13" a="1"/>
  <c r="BA711" i="13"/>
  <c r="BB711" i="13" a="1"/>
  <c r="BB711" i="13"/>
  <c r="BC711" i="13" a="1"/>
  <c r="BC711" i="13"/>
  <c r="BD711" i="13" a="1"/>
  <c r="BD711" i="13"/>
  <c r="BE711" i="13" a="1"/>
  <c r="BE711" i="13"/>
  <c r="BF711" i="13" a="1"/>
  <c r="BF711" i="13"/>
  <c r="BG711" i="13" a="1"/>
  <c r="BG711" i="13"/>
  <c r="BH711" i="13" a="1"/>
  <c r="BH711" i="13"/>
  <c r="BI711" i="13" a="1"/>
  <c r="BI711" i="13"/>
  <c r="BJ711" i="13" a="1"/>
  <c r="BJ711" i="13"/>
  <c r="BK711" i="13" a="1"/>
  <c r="BK711" i="13"/>
  <c r="BL711" i="13" a="1"/>
  <c r="BL711" i="13"/>
  <c r="BM711" i="13" a="1"/>
  <c r="BM711" i="13"/>
  <c r="BN711" i="13" a="1"/>
  <c r="BN711" i="13"/>
  <c r="BO711" i="13" a="1"/>
  <c r="BO711" i="13"/>
  <c r="BP711" i="13" a="1"/>
  <c r="BP711" i="13"/>
  <c r="BQ711" i="13" a="1"/>
  <c r="BQ711" i="13"/>
  <c r="BR711" i="13" a="1"/>
  <c r="BR711" i="13"/>
  <c r="BS711" i="13" a="1"/>
  <c r="BS711" i="13"/>
  <c r="AZ712" i="13" a="1"/>
  <c r="AZ712" i="13"/>
  <c r="BA712" i="13" a="1"/>
  <c r="BA712" i="13"/>
  <c r="BB712" i="13" a="1"/>
  <c r="BB712" i="13"/>
  <c r="BC712" i="13" a="1"/>
  <c r="BC712" i="13"/>
  <c r="BD712" i="13" a="1"/>
  <c r="BD712" i="13"/>
  <c r="BE712" i="13" a="1"/>
  <c r="BE712" i="13"/>
  <c r="BF712" i="13" a="1"/>
  <c r="BF712" i="13"/>
  <c r="BG712" i="13" a="1"/>
  <c r="BG712" i="13"/>
  <c r="BH712" i="13" a="1"/>
  <c r="BH712" i="13"/>
  <c r="BI712" i="13" a="1"/>
  <c r="BI712" i="13"/>
  <c r="BJ712" i="13" a="1"/>
  <c r="BJ712" i="13"/>
  <c r="BK712" i="13" a="1"/>
  <c r="BK712" i="13"/>
  <c r="BL712" i="13" a="1"/>
  <c r="BL712" i="13"/>
  <c r="BM712" i="13" a="1"/>
  <c r="BM712" i="13"/>
  <c r="BN712" i="13" a="1"/>
  <c r="BN712" i="13"/>
  <c r="BO712" i="13" a="1"/>
  <c r="BO712" i="13"/>
  <c r="BP712" i="13" a="1"/>
  <c r="BP712" i="13"/>
  <c r="BQ712" i="13" a="1"/>
  <c r="BQ712" i="13"/>
  <c r="BR712" i="13" a="1"/>
  <c r="BR712" i="13"/>
  <c r="BS712" i="13" a="1"/>
  <c r="BS712" i="13"/>
  <c r="AZ713" i="13" a="1"/>
  <c r="AZ713" i="13"/>
  <c r="BA713" i="13" a="1"/>
  <c r="BA713" i="13"/>
  <c r="BB713" i="13" a="1"/>
  <c r="BB713" i="13"/>
  <c r="BC713" i="13" a="1"/>
  <c r="BC713" i="13"/>
  <c r="BD713" i="13" a="1"/>
  <c r="BD713" i="13"/>
  <c r="BE713" i="13" a="1"/>
  <c r="BE713" i="13"/>
  <c r="BF713" i="13" a="1"/>
  <c r="BF713" i="13"/>
  <c r="BG713" i="13" a="1"/>
  <c r="BG713" i="13"/>
  <c r="BH713" i="13" a="1"/>
  <c r="BH713" i="13"/>
  <c r="BI713" i="13" a="1"/>
  <c r="BI713" i="13"/>
  <c r="BJ713" i="13" a="1"/>
  <c r="BJ713" i="13"/>
  <c r="BK713" i="13" a="1"/>
  <c r="BK713" i="13"/>
  <c r="BL713" i="13" a="1"/>
  <c r="BL713" i="13"/>
  <c r="BM713" i="13" a="1"/>
  <c r="BM713" i="13"/>
  <c r="BN713" i="13" a="1"/>
  <c r="BN713" i="13"/>
  <c r="BO713" i="13" a="1"/>
  <c r="BO713" i="13"/>
  <c r="BP713" i="13" a="1"/>
  <c r="BP713" i="13"/>
  <c r="BQ713" i="13" a="1"/>
  <c r="BQ713" i="13"/>
  <c r="BR713" i="13" a="1"/>
  <c r="BR713" i="13"/>
  <c r="BS713" i="13" a="1"/>
  <c r="BS713" i="13"/>
  <c r="AZ714" i="13" a="1"/>
  <c r="AZ714" i="13"/>
  <c r="BA714" i="13" a="1"/>
  <c r="BA714" i="13"/>
  <c r="BB714" i="13" a="1"/>
  <c r="BB714" i="13"/>
  <c r="BC714" i="13" a="1"/>
  <c r="BC714" i="13"/>
  <c r="BD714" i="13" a="1"/>
  <c r="BD714" i="13"/>
  <c r="BE714" i="13" a="1"/>
  <c r="BE714" i="13"/>
  <c r="BF714" i="13" a="1"/>
  <c r="BF714" i="13"/>
  <c r="BG714" i="13" a="1"/>
  <c r="BG714" i="13"/>
  <c r="BH714" i="13" a="1"/>
  <c r="BH714" i="13"/>
  <c r="BI714" i="13" a="1"/>
  <c r="BI714" i="13"/>
  <c r="BJ714" i="13" a="1"/>
  <c r="BJ714" i="13"/>
  <c r="BK714" i="13" a="1"/>
  <c r="BK714" i="13"/>
  <c r="BL714" i="13" a="1"/>
  <c r="BL714" i="13"/>
  <c r="BM714" i="13" a="1"/>
  <c r="BM714" i="13"/>
  <c r="BN714" i="13" a="1"/>
  <c r="BN714" i="13"/>
  <c r="BO714" i="13" a="1"/>
  <c r="BO714" i="13"/>
  <c r="BP714" i="13" a="1"/>
  <c r="BP714" i="13"/>
  <c r="BQ714" i="13" a="1"/>
  <c r="BQ714" i="13"/>
  <c r="BR714" i="13" a="1"/>
  <c r="BR714" i="13"/>
  <c r="BS714" i="13" a="1"/>
  <c r="BS714" i="13"/>
  <c r="AZ715" i="13" a="1"/>
  <c r="AZ715" i="13"/>
  <c r="BA715" i="13" a="1"/>
  <c r="BA715" i="13"/>
  <c r="BB715" i="13" a="1"/>
  <c r="BB715" i="13"/>
  <c r="BC715" i="13" a="1"/>
  <c r="BC715" i="13"/>
  <c r="BD715" i="13" a="1"/>
  <c r="BD715" i="13"/>
  <c r="BE715" i="13" a="1"/>
  <c r="BE715" i="13"/>
  <c r="BF715" i="13" a="1"/>
  <c r="BF715" i="13"/>
  <c r="BG715" i="13" a="1"/>
  <c r="BG715" i="13"/>
  <c r="BH715" i="13" a="1"/>
  <c r="BH715" i="13"/>
  <c r="BI715" i="13" a="1"/>
  <c r="BI715" i="13"/>
  <c r="BJ715" i="13" a="1"/>
  <c r="BJ715" i="13"/>
  <c r="BK715" i="13" a="1"/>
  <c r="BK715" i="13"/>
  <c r="BL715" i="13" a="1"/>
  <c r="BL715" i="13"/>
  <c r="BM715" i="13" a="1"/>
  <c r="BM715" i="13"/>
  <c r="BN715" i="13" a="1"/>
  <c r="BN715" i="13"/>
  <c r="BO715" i="13" a="1"/>
  <c r="BO715" i="13"/>
  <c r="BP715" i="13" a="1"/>
  <c r="BP715" i="13"/>
  <c r="BQ715" i="13" a="1"/>
  <c r="BQ715" i="13"/>
  <c r="BR715" i="13" a="1"/>
  <c r="BR715" i="13"/>
  <c r="BS715" i="13" a="1"/>
  <c r="BS715" i="13"/>
  <c r="AZ716" i="13" a="1"/>
  <c r="AZ716" i="13"/>
  <c r="BA716" i="13" a="1"/>
  <c r="BA716" i="13"/>
  <c r="BB716" i="13" a="1"/>
  <c r="BB716" i="13"/>
  <c r="BC716" i="13" a="1"/>
  <c r="BC716" i="13"/>
  <c r="BD716" i="13" a="1"/>
  <c r="BD716" i="13"/>
  <c r="BE716" i="13" a="1"/>
  <c r="BE716" i="13"/>
  <c r="BF716" i="13" a="1"/>
  <c r="BF716" i="13"/>
  <c r="BG716" i="13" a="1"/>
  <c r="BG716" i="13"/>
  <c r="BH716" i="13" a="1"/>
  <c r="BH716" i="13"/>
  <c r="BI716" i="13" a="1"/>
  <c r="BI716" i="13"/>
  <c r="BJ716" i="13" a="1"/>
  <c r="BJ716" i="13"/>
  <c r="BK716" i="13" a="1"/>
  <c r="BK716" i="13"/>
  <c r="BL716" i="13" a="1"/>
  <c r="BL716" i="13"/>
  <c r="BM716" i="13" a="1"/>
  <c r="BM716" i="13"/>
  <c r="BN716" i="13" a="1"/>
  <c r="BN716" i="13"/>
  <c r="BO716" i="13" a="1"/>
  <c r="BO716" i="13"/>
  <c r="BP716" i="13" a="1"/>
  <c r="BP716" i="13"/>
  <c r="BQ716" i="13" a="1"/>
  <c r="BQ716" i="13"/>
  <c r="BR716" i="13" a="1"/>
  <c r="BR716" i="13"/>
  <c r="BS716" i="13" a="1"/>
  <c r="BS716" i="13"/>
  <c r="AZ717" i="13" a="1"/>
  <c r="AZ717" i="13"/>
  <c r="BA717" i="13" a="1"/>
  <c r="BA717" i="13"/>
  <c r="BB717" i="13" a="1"/>
  <c r="BB717" i="13"/>
  <c r="BC717" i="13" a="1"/>
  <c r="BC717" i="13"/>
  <c r="BD717" i="13" a="1"/>
  <c r="BD717" i="13"/>
  <c r="BE717" i="13" a="1"/>
  <c r="BE717" i="13"/>
  <c r="BF717" i="13" a="1"/>
  <c r="BF717" i="13"/>
  <c r="BG717" i="13" a="1"/>
  <c r="BG717" i="13"/>
  <c r="BH717" i="13" a="1"/>
  <c r="BH717" i="13"/>
  <c r="BI717" i="13" a="1"/>
  <c r="BI717" i="13"/>
  <c r="BJ717" i="13" a="1"/>
  <c r="BJ717" i="13"/>
  <c r="BK717" i="13" a="1"/>
  <c r="BK717" i="13"/>
  <c r="BL717" i="13" a="1"/>
  <c r="BL717" i="13"/>
  <c r="BM717" i="13" a="1"/>
  <c r="BM717" i="13"/>
  <c r="BN717" i="13" a="1"/>
  <c r="BN717" i="13"/>
  <c r="BO717" i="13" a="1"/>
  <c r="BO717" i="13"/>
  <c r="BP717" i="13" a="1"/>
  <c r="BP717" i="13"/>
  <c r="BQ717" i="13" a="1"/>
  <c r="BQ717" i="13"/>
  <c r="BR717" i="13" a="1"/>
  <c r="BR717" i="13"/>
  <c r="BS717" i="13" a="1"/>
  <c r="BS717" i="13"/>
  <c r="AZ718" i="13" a="1"/>
  <c r="AZ718" i="13"/>
  <c r="BA718" i="13" a="1"/>
  <c r="BA718" i="13"/>
  <c r="BB718" i="13" a="1"/>
  <c r="BB718" i="13"/>
  <c r="BC718" i="13" a="1"/>
  <c r="BC718" i="13"/>
  <c r="BD718" i="13" a="1"/>
  <c r="BD718" i="13"/>
  <c r="BE718" i="13" a="1"/>
  <c r="BE718" i="13"/>
  <c r="BF718" i="13" a="1"/>
  <c r="BF718" i="13"/>
  <c r="BG718" i="13" a="1"/>
  <c r="BG718" i="13"/>
  <c r="BH718" i="13" a="1"/>
  <c r="BH718" i="13"/>
  <c r="BI718" i="13" a="1"/>
  <c r="BI718" i="13"/>
  <c r="BJ718" i="13" a="1"/>
  <c r="BJ718" i="13"/>
  <c r="BK718" i="13" a="1"/>
  <c r="BK718" i="13"/>
  <c r="BL718" i="13" a="1"/>
  <c r="BL718" i="13"/>
  <c r="BM718" i="13" a="1"/>
  <c r="BM718" i="13"/>
  <c r="BN718" i="13" a="1"/>
  <c r="BN718" i="13"/>
  <c r="BO718" i="13" a="1"/>
  <c r="BO718" i="13"/>
  <c r="BP718" i="13" a="1"/>
  <c r="BP718" i="13"/>
  <c r="BQ718" i="13" a="1"/>
  <c r="BQ718" i="13"/>
  <c r="BR718" i="13" a="1"/>
  <c r="BR718" i="13"/>
  <c r="BS718" i="13" a="1"/>
  <c r="BS718" i="13"/>
  <c r="AZ719" i="13" a="1"/>
  <c r="AZ719" i="13"/>
  <c r="BA719" i="13" a="1"/>
  <c r="BA719" i="13"/>
  <c r="BB719" i="13" a="1"/>
  <c r="BB719" i="13"/>
  <c r="BC719" i="13" a="1"/>
  <c r="BC719" i="13"/>
  <c r="BD719" i="13" a="1"/>
  <c r="BD719" i="13"/>
  <c r="BE719" i="13" a="1"/>
  <c r="BE719" i="13"/>
  <c r="BF719" i="13" a="1"/>
  <c r="BF719" i="13"/>
  <c r="BG719" i="13" a="1"/>
  <c r="BG719" i="13"/>
  <c r="BH719" i="13" a="1"/>
  <c r="BH719" i="13"/>
  <c r="BI719" i="13" a="1"/>
  <c r="BI719" i="13"/>
  <c r="BJ719" i="13" a="1"/>
  <c r="BJ719" i="13"/>
  <c r="BK719" i="13" a="1"/>
  <c r="BK719" i="13"/>
  <c r="BL719" i="13" a="1"/>
  <c r="BL719" i="13"/>
  <c r="BM719" i="13" a="1"/>
  <c r="BM719" i="13"/>
  <c r="BN719" i="13" a="1"/>
  <c r="BN719" i="13"/>
  <c r="BO719" i="13" a="1"/>
  <c r="BO719" i="13"/>
  <c r="BP719" i="13" a="1"/>
  <c r="BP719" i="13"/>
  <c r="BQ719" i="13" a="1"/>
  <c r="BQ719" i="13"/>
  <c r="BR719" i="13" a="1"/>
  <c r="BR719" i="13"/>
  <c r="BS719" i="13" a="1"/>
  <c r="BS719" i="13"/>
  <c r="AZ720" i="13" a="1"/>
  <c r="AZ720" i="13"/>
  <c r="BA720" i="13" a="1"/>
  <c r="BA720" i="13"/>
  <c r="BB720" i="13" a="1"/>
  <c r="BB720" i="13"/>
  <c r="BC720" i="13" a="1"/>
  <c r="BC720" i="13"/>
  <c r="BD720" i="13" a="1"/>
  <c r="BD720" i="13"/>
  <c r="BE720" i="13" a="1"/>
  <c r="BE720" i="13"/>
  <c r="BF720" i="13" a="1"/>
  <c r="BF720" i="13"/>
  <c r="BG720" i="13" a="1"/>
  <c r="BG720" i="13"/>
  <c r="BH720" i="13" a="1"/>
  <c r="BH720" i="13"/>
  <c r="BI720" i="13" a="1"/>
  <c r="BI720" i="13"/>
  <c r="BJ720" i="13" a="1"/>
  <c r="BJ720" i="13"/>
  <c r="BK720" i="13" a="1"/>
  <c r="BK720" i="13"/>
  <c r="BL720" i="13" a="1"/>
  <c r="BL720" i="13"/>
  <c r="BM720" i="13" a="1"/>
  <c r="BM720" i="13"/>
  <c r="BN720" i="13" a="1"/>
  <c r="BN720" i="13"/>
  <c r="BO720" i="13" a="1"/>
  <c r="BO720" i="13"/>
  <c r="BP720" i="13" a="1"/>
  <c r="BP720" i="13"/>
  <c r="BQ720" i="13" a="1"/>
  <c r="BQ720" i="13"/>
  <c r="BR720" i="13" a="1"/>
  <c r="BR720" i="13"/>
  <c r="BS720" i="13" a="1"/>
  <c r="BS720" i="13"/>
  <c r="AZ721" i="13" a="1"/>
  <c r="AZ721" i="13"/>
  <c r="BA721" i="13" a="1"/>
  <c r="BA721" i="13"/>
  <c r="BB721" i="13" a="1"/>
  <c r="BB721" i="13"/>
  <c r="BC721" i="13" a="1"/>
  <c r="BC721" i="13"/>
  <c r="BD721" i="13" a="1"/>
  <c r="BD721" i="13"/>
  <c r="BE721" i="13" a="1"/>
  <c r="BE721" i="13"/>
  <c r="BF721" i="13" a="1"/>
  <c r="BF721" i="13"/>
  <c r="BG721" i="13" a="1"/>
  <c r="BG721" i="13"/>
  <c r="BH721" i="13" a="1"/>
  <c r="BH721" i="13"/>
  <c r="BI721" i="13" a="1"/>
  <c r="BI721" i="13"/>
  <c r="BJ721" i="13" a="1"/>
  <c r="BJ721" i="13"/>
  <c r="BK721" i="13" a="1"/>
  <c r="BK721" i="13"/>
  <c r="BL721" i="13" a="1"/>
  <c r="BL721" i="13"/>
  <c r="BM721" i="13" a="1"/>
  <c r="BM721" i="13"/>
  <c r="BN721" i="13" a="1"/>
  <c r="BN721" i="13"/>
  <c r="BO721" i="13" a="1"/>
  <c r="BO721" i="13"/>
  <c r="BP721" i="13" a="1"/>
  <c r="BP721" i="13"/>
  <c r="BQ721" i="13" a="1"/>
  <c r="BQ721" i="13"/>
  <c r="BR721" i="13" a="1"/>
  <c r="BR721" i="13"/>
  <c r="BS721" i="13" a="1"/>
  <c r="BS721" i="13"/>
  <c r="AZ722" i="13" a="1"/>
  <c r="AZ722" i="13"/>
  <c r="BA722" i="13" a="1"/>
  <c r="BA722" i="13"/>
  <c r="BB722" i="13" a="1"/>
  <c r="BB722" i="13"/>
  <c r="BC722" i="13" a="1"/>
  <c r="BC722" i="13"/>
  <c r="BD722" i="13" a="1"/>
  <c r="BD722" i="13"/>
  <c r="BE722" i="13" a="1"/>
  <c r="BE722" i="13"/>
  <c r="BF722" i="13" a="1"/>
  <c r="BF722" i="13"/>
  <c r="BG722" i="13" a="1"/>
  <c r="BG722" i="13"/>
  <c r="BH722" i="13" a="1"/>
  <c r="BH722" i="13"/>
  <c r="BI722" i="13" a="1"/>
  <c r="BI722" i="13"/>
  <c r="BJ722" i="13" a="1"/>
  <c r="BJ722" i="13"/>
  <c r="BK722" i="13" a="1"/>
  <c r="BK722" i="13"/>
  <c r="BL722" i="13" a="1"/>
  <c r="BL722" i="13"/>
  <c r="BM722" i="13" a="1"/>
  <c r="BM722" i="13"/>
  <c r="BN722" i="13" a="1"/>
  <c r="BN722" i="13"/>
  <c r="BO722" i="13" a="1"/>
  <c r="BO722" i="13"/>
  <c r="BP722" i="13" a="1"/>
  <c r="BP722" i="13"/>
  <c r="BQ722" i="13" a="1"/>
  <c r="BQ722" i="13"/>
  <c r="BR722" i="13" a="1"/>
  <c r="BR722" i="13"/>
  <c r="BS722" i="13" a="1"/>
  <c r="BS722" i="13"/>
  <c r="AZ723" i="13" a="1"/>
  <c r="AZ723" i="13"/>
  <c r="BA723" i="13" a="1"/>
  <c r="BA723" i="13"/>
  <c r="BB723" i="13" a="1"/>
  <c r="BB723" i="13"/>
  <c r="BC723" i="13" a="1"/>
  <c r="BC723" i="13"/>
  <c r="BD723" i="13" a="1"/>
  <c r="BD723" i="13"/>
  <c r="BE723" i="13" a="1"/>
  <c r="BE723" i="13"/>
  <c r="BF723" i="13" a="1"/>
  <c r="BF723" i="13"/>
  <c r="BG723" i="13" a="1"/>
  <c r="BG723" i="13"/>
  <c r="BH723" i="13" a="1"/>
  <c r="BH723" i="13"/>
  <c r="BI723" i="13" a="1"/>
  <c r="BI723" i="13"/>
  <c r="BJ723" i="13" a="1"/>
  <c r="BJ723" i="13"/>
  <c r="BK723" i="13" a="1"/>
  <c r="BK723" i="13"/>
  <c r="BL723" i="13" a="1"/>
  <c r="BL723" i="13"/>
  <c r="BM723" i="13" a="1"/>
  <c r="BM723" i="13"/>
  <c r="BN723" i="13" a="1"/>
  <c r="BN723" i="13"/>
  <c r="BO723" i="13" a="1"/>
  <c r="BO723" i="13"/>
  <c r="BP723" i="13" a="1"/>
  <c r="BP723" i="13"/>
  <c r="BQ723" i="13" a="1"/>
  <c r="BQ723" i="13"/>
  <c r="BR723" i="13" a="1"/>
  <c r="BR723" i="13"/>
  <c r="BS723" i="13" a="1"/>
  <c r="BS723" i="13"/>
  <c r="AZ724" i="13" a="1"/>
  <c r="AZ724" i="13"/>
  <c r="BA724" i="13" a="1"/>
  <c r="BA724" i="13"/>
  <c r="BB724" i="13" a="1"/>
  <c r="BB724" i="13"/>
  <c r="BC724" i="13" a="1"/>
  <c r="BC724" i="13"/>
  <c r="BD724" i="13" a="1"/>
  <c r="BD724" i="13"/>
  <c r="BE724" i="13" a="1"/>
  <c r="BE724" i="13"/>
  <c r="BF724" i="13" a="1"/>
  <c r="BF724" i="13"/>
  <c r="BG724" i="13" a="1"/>
  <c r="BG724" i="13"/>
  <c r="BH724" i="13" a="1"/>
  <c r="BH724" i="13"/>
  <c r="BI724" i="13" a="1"/>
  <c r="BI724" i="13"/>
  <c r="BJ724" i="13" a="1"/>
  <c r="BJ724" i="13"/>
  <c r="BK724" i="13" a="1"/>
  <c r="BK724" i="13"/>
  <c r="BL724" i="13" a="1"/>
  <c r="BL724" i="13"/>
  <c r="BM724" i="13" a="1"/>
  <c r="BM724" i="13"/>
  <c r="BN724" i="13" a="1"/>
  <c r="BN724" i="13"/>
  <c r="BO724" i="13" a="1"/>
  <c r="BO724" i="13"/>
  <c r="BP724" i="13" a="1"/>
  <c r="BP724" i="13"/>
  <c r="BQ724" i="13" a="1"/>
  <c r="BQ724" i="13"/>
  <c r="BR724" i="13" a="1"/>
  <c r="BR724" i="13"/>
  <c r="BS724" i="13" a="1"/>
  <c r="BS724" i="13"/>
  <c r="AZ725" i="13" a="1"/>
  <c r="AZ725" i="13"/>
  <c r="BA725" i="13" a="1"/>
  <c r="BA725" i="13"/>
  <c r="BB725" i="13" a="1"/>
  <c r="BB725" i="13"/>
  <c r="BC725" i="13" a="1"/>
  <c r="BC725" i="13"/>
  <c r="BD725" i="13" a="1"/>
  <c r="BD725" i="13"/>
  <c r="BE725" i="13" a="1"/>
  <c r="BE725" i="13"/>
  <c r="BF725" i="13" a="1"/>
  <c r="BF725" i="13"/>
  <c r="BG725" i="13" a="1"/>
  <c r="BG725" i="13"/>
  <c r="BH725" i="13" a="1"/>
  <c r="BH725" i="13"/>
  <c r="BI725" i="13" a="1"/>
  <c r="BI725" i="13"/>
  <c r="BJ725" i="13" a="1"/>
  <c r="BJ725" i="13"/>
  <c r="BK725" i="13" a="1"/>
  <c r="BK725" i="13"/>
  <c r="BL725" i="13" a="1"/>
  <c r="BL725" i="13"/>
  <c r="BM725" i="13" a="1"/>
  <c r="BM725" i="13"/>
  <c r="BN725" i="13" a="1"/>
  <c r="BN725" i="13"/>
  <c r="BO725" i="13" a="1"/>
  <c r="BO725" i="13"/>
  <c r="BP725" i="13" a="1"/>
  <c r="BP725" i="13"/>
  <c r="BQ725" i="13" a="1"/>
  <c r="BQ725" i="13"/>
  <c r="BR725" i="13" a="1"/>
  <c r="BR725" i="13"/>
  <c r="BS725" i="13" a="1"/>
  <c r="BS725" i="13"/>
  <c r="AZ726" i="13" a="1"/>
  <c r="AZ726" i="13"/>
  <c r="BA726" i="13" a="1"/>
  <c r="BA726" i="13"/>
  <c r="BB726" i="13" a="1"/>
  <c r="BB726" i="13"/>
  <c r="BC726" i="13" a="1"/>
  <c r="BC726" i="13"/>
  <c r="BD726" i="13" a="1"/>
  <c r="BD726" i="13"/>
  <c r="BE726" i="13" a="1"/>
  <c r="BE726" i="13"/>
  <c r="BF726" i="13" a="1"/>
  <c r="BF726" i="13"/>
  <c r="BG726" i="13" a="1"/>
  <c r="BG726" i="13"/>
  <c r="BH726" i="13" a="1"/>
  <c r="BH726" i="13"/>
  <c r="BI726" i="13" a="1"/>
  <c r="BI726" i="13"/>
  <c r="BJ726" i="13" a="1"/>
  <c r="BJ726" i="13"/>
  <c r="BK726" i="13" a="1"/>
  <c r="BK726" i="13"/>
  <c r="BL726" i="13" a="1"/>
  <c r="BL726" i="13"/>
  <c r="BM726" i="13" a="1"/>
  <c r="BM726" i="13"/>
  <c r="BN726" i="13" a="1"/>
  <c r="BN726" i="13"/>
  <c r="BO726" i="13" a="1"/>
  <c r="BO726" i="13"/>
  <c r="BP726" i="13" a="1"/>
  <c r="BP726" i="13"/>
  <c r="BQ726" i="13" a="1"/>
  <c r="BQ726" i="13"/>
  <c r="BR726" i="13" a="1"/>
  <c r="BR726" i="13"/>
  <c r="BS726" i="13" a="1"/>
  <c r="BS726" i="13"/>
  <c r="AZ727" i="13" a="1"/>
  <c r="AZ727" i="13"/>
  <c r="BA727" i="13" a="1"/>
  <c r="BA727" i="13"/>
  <c r="BB727" i="13" a="1"/>
  <c r="BB727" i="13"/>
  <c r="BC727" i="13" a="1"/>
  <c r="BC727" i="13"/>
  <c r="BD727" i="13" a="1"/>
  <c r="BD727" i="13"/>
  <c r="BE727" i="13" a="1"/>
  <c r="BE727" i="13"/>
  <c r="BF727" i="13" a="1"/>
  <c r="BF727" i="13"/>
  <c r="BG727" i="13" a="1"/>
  <c r="BG727" i="13"/>
  <c r="BH727" i="13" a="1"/>
  <c r="BH727" i="13"/>
  <c r="BI727" i="13" a="1"/>
  <c r="BI727" i="13"/>
  <c r="BJ727" i="13" a="1"/>
  <c r="BJ727" i="13"/>
  <c r="BK727" i="13" a="1"/>
  <c r="BK727" i="13"/>
  <c r="BL727" i="13" a="1"/>
  <c r="BL727" i="13"/>
  <c r="BM727" i="13" a="1"/>
  <c r="BM727" i="13"/>
  <c r="BN727" i="13" a="1"/>
  <c r="BN727" i="13"/>
  <c r="BO727" i="13" a="1"/>
  <c r="BO727" i="13"/>
  <c r="BP727" i="13" a="1"/>
  <c r="BP727" i="13"/>
  <c r="BQ727" i="13" a="1"/>
  <c r="BQ727" i="13"/>
  <c r="BR727" i="13" a="1"/>
  <c r="BR727" i="13"/>
  <c r="BS727" i="13" a="1"/>
  <c r="BS727" i="13"/>
  <c r="AZ728" i="13" a="1"/>
  <c r="AZ728" i="13"/>
  <c r="BA728" i="13" a="1"/>
  <c r="BA728" i="13"/>
  <c r="BB728" i="13" a="1"/>
  <c r="BB728" i="13"/>
  <c r="BC728" i="13" a="1"/>
  <c r="BC728" i="13"/>
  <c r="BD728" i="13" a="1"/>
  <c r="BD728" i="13"/>
  <c r="BE728" i="13" a="1"/>
  <c r="BE728" i="13"/>
  <c r="BF728" i="13" a="1"/>
  <c r="BF728" i="13"/>
  <c r="BG728" i="13" a="1"/>
  <c r="BG728" i="13"/>
  <c r="BH728" i="13" a="1"/>
  <c r="BH728" i="13"/>
  <c r="BI728" i="13" a="1"/>
  <c r="BI728" i="13"/>
  <c r="BJ728" i="13" a="1"/>
  <c r="BJ728" i="13"/>
  <c r="BK728" i="13" a="1"/>
  <c r="BK728" i="13"/>
  <c r="BL728" i="13" a="1"/>
  <c r="BL728" i="13"/>
  <c r="BM728" i="13" a="1"/>
  <c r="BM728" i="13"/>
  <c r="BN728" i="13" a="1"/>
  <c r="BN728" i="13"/>
  <c r="BO728" i="13" a="1"/>
  <c r="BO728" i="13"/>
  <c r="BP728" i="13" a="1"/>
  <c r="BP728" i="13"/>
  <c r="BQ728" i="13" a="1"/>
  <c r="BQ728" i="13"/>
  <c r="BR728" i="13" a="1"/>
  <c r="BR728" i="13"/>
  <c r="BS728" i="13" a="1"/>
  <c r="BS728" i="13"/>
  <c r="AZ729" i="13" a="1"/>
  <c r="AZ729" i="13"/>
  <c r="BA729" i="13" a="1"/>
  <c r="BA729" i="13"/>
  <c r="BB729" i="13" a="1"/>
  <c r="BB729" i="13"/>
  <c r="BC729" i="13" a="1"/>
  <c r="BC729" i="13"/>
  <c r="BD729" i="13" a="1"/>
  <c r="BD729" i="13"/>
  <c r="BE729" i="13" a="1"/>
  <c r="BE729" i="13"/>
  <c r="BF729" i="13" a="1"/>
  <c r="BF729" i="13"/>
  <c r="BG729" i="13" a="1"/>
  <c r="BG729" i="13"/>
  <c r="BH729" i="13" a="1"/>
  <c r="BH729" i="13"/>
  <c r="BI729" i="13" a="1"/>
  <c r="BI729" i="13"/>
  <c r="BJ729" i="13" a="1"/>
  <c r="BJ729" i="13"/>
  <c r="BK729" i="13" a="1"/>
  <c r="BK729" i="13"/>
  <c r="BL729" i="13" a="1"/>
  <c r="BL729" i="13"/>
  <c r="BM729" i="13" a="1"/>
  <c r="BM729" i="13"/>
  <c r="BN729" i="13" a="1"/>
  <c r="BN729" i="13"/>
  <c r="BO729" i="13" a="1"/>
  <c r="BO729" i="13"/>
  <c r="BP729" i="13" a="1"/>
  <c r="BP729" i="13"/>
  <c r="BQ729" i="13" a="1"/>
  <c r="BQ729" i="13"/>
  <c r="BR729" i="13" a="1"/>
  <c r="BR729" i="13"/>
  <c r="BS729" i="13" a="1"/>
  <c r="BS729" i="13"/>
  <c r="AZ730" i="13" a="1"/>
  <c r="AZ730" i="13"/>
  <c r="BA730" i="13" a="1"/>
  <c r="BA730" i="13"/>
  <c r="BB730" i="13" a="1"/>
  <c r="BB730" i="13"/>
  <c r="BC730" i="13" a="1"/>
  <c r="BC730" i="13"/>
  <c r="BD730" i="13" a="1"/>
  <c r="BD730" i="13"/>
  <c r="BE730" i="13" a="1"/>
  <c r="BE730" i="13"/>
  <c r="BF730" i="13" a="1"/>
  <c r="BF730" i="13"/>
  <c r="BG730" i="13" a="1"/>
  <c r="BG730" i="13"/>
  <c r="BH730" i="13" a="1"/>
  <c r="BH730" i="13"/>
  <c r="BI730" i="13" a="1"/>
  <c r="BI730" i="13"/>
  <c r="BJ730" i="13" a="1"/>
  <c r="BJ730" i="13"/>
  <c r="BK730" i="13" a="1"/>
  <c r="BK730" i="13"/>
  <c r="BL730" i="13" a="1"/>
  <c r="BL730" i="13"/>
  <c r="BM730" i="13" a="1"/>
  <c r="BM730" i="13"/>
  <c r="BN730" i="13" a="1"/>
  <c r="BN730" i="13"/>
  <c r="BO730" i="13" a="1"/>
  <c r="BO730" i="13"/>
  <c r="BP730" i="13" a="1"/>
  <c r="BP730" i="13"/>
  <c r="BQ730" i="13" a="1"/>
  <c r="BQ730" i="13"/>
  <c r="BR730" i="13" a="1"/>
  <c r="BR730" i="13"/>
  <c r="BS730" i="13" a="1"/>
  <c r="BS730" i="13"/>
  <c r="AZ731" i="13" a="1"/>
  <c r="AZ731" i="13"/>
  <c r="BA731" i="13" a="1"/>
  <c r="BA731" i="13"/>
  <c r="BB731" i="13" a="1"/>
  <c r="BB731" i="13"/>
  <c r="BC731" i="13" a="1"/>
  <c r="BC731" i="13"/>
  <c r="BD731" i="13" a="1"/>
  <c r="BD731" i="13"/>
  <c r="BE731" i="13" a="1"/>
  <c r="BE731" i="13"/>
  <c r="BF731" i="13" a="1"/>
  <c r="BF731" i="13"/>
  <c r="BG731" i="13" a="1"/>
  <c r="BG731" i="13"/>
  <c r="BH731" i="13" a="1"/>
  <c r="BH731" i="13"/>
  <c r="BI731" i="13" a="1"/>
  <c r="BI731" i="13"/>
  <c r="BJ731" i="13" a="1"/>
  <c r="BJ731" i="13"/>
  <c r="BK731" i="13" a="1"/>
  <c r="BK731" i="13"/>
  <c r="BL731" i="13" a="1"/>
  <c r="BL731" i="13"/>
  <c r="BM731" i="13" a="1"/>
  <c r="BM731" i="13"/>
  <c r="BN731" i="13" a="1"/>
  <c r="BN731" i="13"/>
  <c r="BO731" i="13" a="1"/>
  <c r="BO731" i="13"/>
  <c r="BP731" i="13" a="1"/>
  <c r="BP731" i="13"/>
  <c r="BQ731" i="13" a="1"/>
  <c r="BQ731" i="13"/>
  <c r="BR731" i="13" a="1"/>
  <c r="BR731" i="13"/>
  <c r="BS731" i="13" a="1"/>
  <c r="BS731" i="13"/>
  <c r="AZ732" i="13" a="1"/>
  <c r="AZ732" i="13"/>
  <c r="BA732" i="13" a="1"/>
  <c r="BA732" i="13"/>
  <c r="BB732" i="13" a="1"/>
  <c r="BB732" i="13"/>
  <c r="BC732" i="13" a="1"/>
  <c r="BC732" i="13"/>
  <c r="BD732" i="13" a="1"/>
  <c r="BD732" i="13"/>
  <c r="BE732" i="13" a="1"/>
  <c r="BE732" i="13"/>
  <c r="BF732" i="13" a="1"/>
  <c r="BF732" i="13"/>
  <c r="BG732" i="13" a="1"/>
  <c r="BG732" i="13"/>
  <c r="BH732" i="13" a="1"/>
  <c r="BH732" i="13"/>
  <c r="BI732" i="13" a="1"/>
  <c r="BI732" i="13"/>
  <c r="BJ732" i="13" a="1"/>
  <c r="BJ732" i="13"/>
  <c r="BK732" i="13" a="1"/>
  <c r="BK732" i="13"/>
  <c r="BL732" i="13" a="1"/>
  <c r="BL732" i="13"/>
  <c r="BM732" i="13" a="1"/>
  <c r="BM732" i="13"/>
  <c r="BN732" i="13" a="1"/>
  <c r="BN732" i="13"/>
  <c r="BO732" i="13" a="1"/>
  <c r="BO732" i="13"/>
  <c r="BP732" i="13" a="1"/>
  <c r="BP732" i="13"/>
  <c r="BQ732" i="13" a="1"/>
  <c r="BQ732" i="13"/>
  <c r="BR732" i="13" a="1"/>
  <c r="BR732" i="13"/>
  <c r="BS732" i="13" a="1"/>
  <c r="BS732" i="13"/>
  <c r="AZ733" i="13" a="1"/>
  <c r="AZ733" i="13"/>
  <c r="BA733" i="13" a="1"/>
  <c r="BA733" i="13"/>
  <c r="BB733" i="13" a="1"/>
  <c r="BB733" i="13"/>
  <c r="BC733" i="13" a="1"/>
  <c r="BC733" i="13"/>
  <c r="BD733" i="13" a="1"/>
  <c r="BD733" i="13"/>
  <c r="BE733" i="13" a="1"/>
  <c r="BE733" i="13"/>
  <c r="BF733" i="13" a="1"/>
  <c r="BF733" i="13"/>
  <c r="BG733" i="13" a="1"/>
  <c r="BG733" i="13"/>
  <c r="BH733" i="13" a="1"/>
  <c r="BH733" i="13"/>
  <c r="BI733" i="13" a="1"/>
  <c r="BI733" i="13"/>
  <c r="BJ733" i="13" a="1"/>
  <c r="BJ733" i="13"/>
  <c r="BK733" i="13" a="1"/>
  <c r="BK733" i="13"/>
  <c r="BL733" i="13" a="1"/>
  <c r="BL733" i="13"/>
  <c r="BM733" i="13" a="1"/>
  <c r="BM733" i="13"/>
  <c r="BN733" i="13" a="1"/>
  <c r="BN733" i="13"/>
  <c r="BO733" i="13" a="1"/>
  <c r="BO733" i="13"/>
  <c r="BP733" i="13" a="1"/>
  <c r="BP733" i="13"/>
  <c r="BQ733" i="13" a="1"/>
  <c r="BQ733" i="13"/>
  <c r="BR733" i="13" a="1"/>
  <c r="BR733" i="13"/>
  <c r="BS733" i="13" a="1"/>
  <c r="BS733" i="13"/>
  <c r="AZ734" i="13" a="1"/>
  <c r="AZ734" i="13"/>
  <c r="BA734" i="13" a="1"/>
  <c r="BA734" i="13"/>
  <c r="BB734" i="13" a="1"/>
  <c r="BB734" i="13"/>
  <c r="BC734" i="13" a="1"/>
  <c r="BC734" i="13"/>
  <c r="BD734" i="13" a="1"/>
  <c r="BD734" i="13"/>
  <c r="BE734" i="13" a="1"/>
  <c r="BE734" i="13"/>
  <c r="BF734" i="13" a="1"/>
  <c r="BF734" i="13"/>
  <c r="BG734" i="13" a="1"/>
  <c r="BG734" i="13"/>
  <c r="BH734" i="13" a="1"/>
  <c r="BH734" i="13"/>
  <c r="BI734" i="13" a="1"/>
  <c r="BI734" i="13"/>
  <c r="BJ734" i="13" a="1"/>
  <c r="BJ734" i="13"/>
  <c r="BK734" i="13" a="1"/>
  <c r="BK734" i="13"/>
  <c r="BL734" i="13" a="1"/>
  <c r="BL734" i="13"/>
  <c r="BM734" i="13" a="1"/>
  <c r="BM734" i="13"/>
  <c r="BN734" i="13" a="1"/>
  <c r="BN734" i="13"/>
  <c r="BO734" i="13" a="1"/>
  <c r="BO734" i="13"/>
  <c r="BP734" i="13" a="1"/>
  <c r="BP734" i="13"/>
  <c r="BQ734" i="13" a="1"/>
  <c r="BQ734" i="13"/>
  <c r="BR734" i="13" a="1"/>
  <c r="BR734" i="13"/>
  <c r="BS734" i="13" a="1"/>
  <c r="BS734" i="13"/>
  <c r="AZ735" i="13" a="1"/>
  <c r="AZ735" i="13"/>
  <c r="BA735" i="13" a="1"/>
  <c r="BA735" i="13"/>
  <c r="BB735" i="13" a="1"/>
  <c r="BB735" i="13"/>
  <c r="BC735" i="13" a="1"/>
  <c r="BC735" i="13"/>
  <c r="BD735" i="13" a="1"/>
  <c r="BD735" i="13"/>
  <c r="BE735" i="13" a="1"/>
  <c r="BE735" i="13"/>
  <c r="BF735" i="13" a="1"/>
  <c r="BF735" i="13"/>
  <c r="BG735" i="13" a="1"/>
  <c r="BG735" i="13"/>
  <c r="BH735" i="13" a="1"/>
  <c r="BH735" i="13"/>
  <c r="BI735" i="13" a="1"/>
  <c r="BI735" i="13"/>
  <c r="BJ735" i="13" a="1"/>
  <c r="BJ735" i="13"/>
  <c r="BK735" i="13" a="1"/>
  <c r="BK735" i="13"/>
  <c r="BL735" i="13" a="1"/>
  <c r="BL735" i="13"/>
  <c r="BM735" i="13" a="1"/>
  <c r="BM735" i="13"/>
  <c r="BN735" i="13" a="1"/>
  <c r="BN735" i="13"/>
  <c r="BO735" i="13" a="1"/>
  <c r="BO735" i="13"/>
  <c r="BP735" i="13" a="1"/>
  <c r="BP735" i="13"/>
  <c r="BQ735" i="13" a="1"/>
  <c r="BQ735" i="13"/>
  <c r="BR735" i="13" a="1"/>
  <c r="BR735" i="13"/>
  <c r="BS735" i="13" a="1"/>
  <c r="BS735" i="13"/>
  <c r="AZ736" i="13" a="1"/>
  <c r="AZ736" i="13"/>
  <c r="BA736" i="13" a="1"/>
  <c r="BA736" i="13"/>
  <c r="BB736" i="13" a="1"/>
  <c r="BB736" i="13"/>
  <c r="BC736" i="13" a="1"/>
  <c r="BC736" i="13"/>
  <c r="BD736" i="13" a="1"/>
  <c r="BD736" i="13"/>
  <c r="BE736" i="13" a="1"/>
  <c r="BE736" i="13"/>
  <c r="BF736" i="13" a="1"/>
  <c r="BF736" i="13"/>
  <c r="BG736" i="13" a="1"/>
  <c r="BG736" i="13"/>
  <c r="BH736" i="13" a="1"/>
  <c r="BH736" i="13"/>
  <c r="BI736" i="13" a="1"/>
  <c r="BI736" i="13"/>
  <c r="BJ736" i="13" a="1"/>
  <c r="BJ736" i="13"/>
  <c r="BK736" i="13" a="1"/>
  <c r="BK736" i="13"/>
  <c r="BL736" i="13" a="1"/>
  <c r="BL736" i="13"/>
  <c r="BM736" i="13" a="1"/>
  <c r="BM736" i="13"/>
  <c r="BN736" i="13" a="1"/>
  <c r="BN736" i="13"/>
  <c r="BO736" i="13" a="1"/>
  <c r="BO736" i="13"/>
  <c r="BP736" i="13" a="1"/>
  <c r="BP736" i="13"/>
  <c r="BQ736" i="13" a="1"/>
  <c r="BQ736" i="13"/>
  <c r="BR736" i="13" a="1"/>
  <c r="BR736" i="13"/>
  <c r="BS736" i="13" a="1"/>
  <c r="BS736" i="13"/>
  <c r="AZ737" i="13" a="1"/>
  <c r="AZ737" i="13"/>
  <c r="BA737" i="13" a="1"/>
  <c r="BA737" i="13"/>
  <c r="BB737" i="13" a="1"/>
  <c r="BB737" i="13"/>
  <c r="BC737" i="13" a="1"/>
  <c r="BC737" i="13"/>
  <c r="BD737" i="13" a="1"/>
  <c r="BD737" i="13"/>
  <c r="BE737" i="13" a="1"/>
  <c r="BE737" i="13"/>
  <c r="BF737" i="13" a="1"/>
  <c r="BF737" i="13"/>
  <c r="BG737" i="13" a="1"/>
  <c r="BG737" i="13"/>
  <c r="BH737" i="13" a="1"/>
  <c r="BH737" i="13"/>
  <c r="BI737" i="13" a="1"/>
  <c r="BI737" i="13"/>
  <c r="BJ737" i="13" a="1"/>
  <c r="BJ737" i="13"/>
  <c r="BK737" i="13" a="1"/>
  <c r="BK737" i="13"/>
  <c r="BL737" i="13" a="1"/>
  <c r="BL737" i="13"/>
  <c r="BM737" i="13" a="1"/>
  <c r="BM737" i="13"/>
  <c r="BN737" i="13" a="1"/>
  <c r="BN737" i="13"/>
  <c r="BO737" i="13" a="1"/>
  <c r="BO737" i="13"/>
  <c r="BP737" i="13" a="1"/>
  <c r="BP737" i="13"/>
  <c r="BQ737" i="13" a="1"/>
  <c r="BQ737" i="13"/>
  <c r="BR737" i="13" a="1"/>
  <c r="BR737" i="13"/>
  <c r="BS737" i="13" a="1"/>
  <c r="BS737" i="13"/>
  <c r="AZ738" i="13" a="1"/>
  <c r="AZ738" i="13"/>
  <c r="BA738" i="13" a="1"/>
  <c r="BA738" i="13"/>
  <c r="BB738" i="13" a="1"/>
  <c r="BB738" i="13"/>
  <c r="BC738" i="13" a="1"/>
  <c r="BC738" i="13"/>
  <c r="BD738" i="13" a="1"/>
  <c r="BD738" i="13"/>
  <c r="BE738" i="13" a="1"/>
  <c r="BE738" i="13"/>
  <c r="BF738" i="13" a="1"/>
  <c r="BF738" i="13"/>
  <c r="BG738" i="13" a="1"/>
  <c r="BG738" i="13"/>
  <c r="BH738" i="13" a="1"/>
  <c r="BH738" i="13"/>
  <c r="BI738" i="13" a="1"/>
  <c r="BI738" i="13"/>
  <c r="BJ738" i="13" a="1"/>
  <c r="BJ738" i="13"/>
  <c r="BK738" i="13" a="1"/>
  <c r="BK738" i="13"/>
  <c r="BL738" i="13" a="1"/>
  <c r="BL738" i="13"/>
  <c r="BM738" i="13" a="1"/>
  <c r="BM738" i="13"/>
  <c r="BN738" i="13" a="1"/>
  <c r="BN738" i="13"/>
  <c r="BO738" i="13" a="1"/>
  <c r="BO738" i="13"/>
  <c r="BP738" i="13" a="1"/>
  <c r="BP738" i="13"/>
  <c r="BQ738" i="13" a="1"/>
  <c r="BQ738" i="13"/>
  <c r="BR738" i="13" a="1"/>
  <c r="BR738" i="13"/>
  <c r="BS738" i="13" a="1"/>
  <c r="BS738" i="13"/>
  <c r="AZ739" i="13" a="1"/>
  <c r="AZ739" i="13"/>
  <c r="BA739" i="13" a="1"/>
  <c r="BA739" i="13"/>
  <c r="BB739" i="13" a="1"/>
  <c r="BB739" i="13"/>
  <c r="BC739" i="13" a="1"/>
  <c r="BC739" i="13"/>
  <c r="BD739" i="13" a="1"/>
  <c r="BD739" i="13"/>
  <c r="BE739" i="13" a="1"/>
  <c r="BE739" i="13"/>
  <c r="BF739" i="13" a="1"/>
  <c r="BF739" i="13"/>
  <c r="BG739" i="13" a="1"/>
  <c r="BG739" i="13"/>
  <c r="BH739" i="13" a="1"/>
  <c r="BH739" i="13"/>
  <c r="BI739" i="13" a="1"/>
  <c r="BI739" i="13"/>
  <c r="BJ739" i="13" a="1"/>
  <c r="BJ739" i="13"/>
  <c r="BK739" i="13" a="1"/>
  <c r="BK739" i="13"/>
  <c r="BL739" i="13" a="1"/>
  <c r="BL739" i="13"/>
  <c r="BM739" i="13" a="1"/>
  <c r="BM739" i="13"/>
  <c r="BN739" i="13" a="1"/>
  <c r="BN739" i="13"/>
  <c r="BO739" i="13" a="1"/>
  <c r="BO739" i="13"/>
  <c r="BP739" i="13" a="1"/>
  <c r="BP739" i="13"/>
  <c r="BQ739" i="13" a="1"/>
  <c r="BQ739" i="13"/>
  <c r="BR739" i="13" a="1"/>
  <c r="BR739" i="13"/>
  <c r="BS739" i="13" a="1"/>
  <c r="BS739" i="13"/>
  <c r="AZ740" i="13" a="1"/>
  <c r="AZ740" i="13"/>
  <c r="BA740" i="13" a="1"/>
  <c r="BA740" i="13"/>
  <c r="BB740" i="13" a="1"/>
  <c r="BB740" i="13"/>
  <c r="BC740" i="13" a="1"/>
  <c r="BC740" i="13"/>
  <c r="BD740" i="13" a="1"/>
  <c r="BD740" i="13"/>
  <c r="BE740" i="13" a="1"/>
  <c r="BE740" i="13"/>
  <c r="BF740" i="13" a="1"/>
  <c r="BF740" i="13"/>
  <c r="BG740" i="13" a="1"/>
  <c r="BG740" i="13"/>
  <c r="BH740" i="13" a="1"/>
  <c r="BH740" i="13"/>
  <c r="BI740" i="13" a="1"/>
  <c r="BI740" i="13"/>
  <c r="BJ740" i="13" a="1"/>
  <c r="BJ740" i="13"/>
  <c r="BK740" i="13" a="1"/>
  <c r="BK740" i="13"/>
  <c r="BL740" i="13" a="1"/>
  <c r="BL740" i="13"/>
  <c r="BM740" i="13" a="1"/>
  <c r="BM740" i="13"/>
  <c r="BN740" i="13" a="1"/>
  <c r="BN740" i="13"/>
  <c r="BO740" i="13" a="1"/>
  <c r="BO740" i="13"/>
  <c r="BP740" i="13" a="1"/>
  <c r="BP740" i="13"/>
  <c r="BQ740" i="13" a="1"/>
  <c r="BQ740" i="13"/>
  <c r="BR740" i="13" a="1"/>
  <c r="BR740" i="13"/>
  <c r="BS740" i="13" a="1"/>
  <c r="BS740" i="13"/>
  <c r="AZ741" i="13" a="1"/>
  <c r="AZ741" i="13"/>
  <c r="BA741" i="13" a="1"/>
  <c r="BA741" i="13"/>
  <c r="BB741" i="13" a="1"/>
  <c r="BB741" i="13"/>
  <c r="BC741" i="13" a="1"/>
  <c r="BC741" i="13"/>
  <c r="BD741" i="13" a="1"/>
  <c r="BD741" i="13"/>
  <c r="BE741" i="13" a="1"/>
  <c r="BE741" i="13"/>
  <c r="BF741" i="13" a="1"/>
  <c r="BF741" i="13"/>
  <c r="BG741" i="13" a="1"/>
  <c r="BG741" i="13"/>
  <c r="BH741" i="13" a="1"/>
  <c r="BH741" i="13"/>
  <c r="BI741" i="13" a="1"/>
  <c r="BI741" i="13"/>
  <c r="BJ741" i="13" a="1"/>
  <c r="BJ741" i="13"/>
  <c r="BK741" i="13" a="1"/>
  <c r="BK741" i="13"/>
  <c r="BL741" i="13" a="1"/>
  <c r="BL741" i="13"/>
  <c r="BM741" i="13" a="1"/>
  <c r="BM741" i="13"/>
  <c r="BN741" i="13" a="1"/>
  <c r="BN741" i="13"/>
  <c r="BO741" i="13" a="1"/>
  <c r="BO741" i="13"/>
  <c r="BP741" i="13" a="1"/>
  <c r="BP741" i="13"/>
  <c r="BQ741" i="13" a="1"/>
  <c r="BQ741" i="13"/>
  <c r="BR741" i="13" a="1"/>
  <c r="BR741" i="13"/>
  <c r="BS741" i="13" a="1"/>
  <c r="BS741" i="13"/>
  <c r="AZ742" i="13" a="1"/>
  <c r="AZ742" i="13"/>
  <c r="BA742" i="13" a="1"/>
  <c r="BA742" i="13"/>
  <c r="BB742" i="13" a="1"/>
  <c r="BB742" i="13"/>
  <c r="BC742" i="13" a="1"/>
  <c r="BC742" i="13"/>
  <c r="BD742" i="13" a="1"/>
  <c r="BD742" i="13"/>
  <c r="BE742" i="13" a="1"/>
  <c r="BE742" i="13"/>
  <c r="BF742" i="13" a="1"/>
  <c r="BF742" i="13"/>
  <c r="BG742" i="13" a="1"/>
  <c r="BG742" i="13"/>
  <c r="BH742" i="13" a="1"/>
  <c r="BH742" i="13"/>
  <c r="BI742" i="13" a="1"/>
  <c r="BI742" i="13"/>
  <c r="BJ742" i="13" a="1"/>
  <c r="BJ742" i="13"/>
  <c r="BK742" i="13" a="1"/>
  <c r="BK742" i="13"/>
  <c r="BL742" i="13" a="1"/>
  <c r="BL742" i="13"/>
  <c r="BM742" i="13" a="1"/>
  <c r="BM742" i="13"/>
  <c r="BN742" i="13" a="1"/>
  <c r="BN742" i="13"/>
  <c r="BO742" i="13" a="1"/>
  <c r="BO742" i="13"/>
  <c r="BP742" i="13" a="1"/>
  <c r="BP742" i="13"/>
  <c r="BQ742" i="13" a="1"/>
  <c r="BQ742" i="13"/>
  <c r="BR742" i="13" a="1"/>
  <c r="BR742" i="13"/>
  <c r="BS742" i="13" a="1"/>
  <c r="BS742" i="13"/>
  <c r="AZ743" i="13" a="1"/>
  <c r="AZ743" i="13"/>
  <c r="BA743" i="13" a="1"/>
  <c r="BA743" i="13"/>
  <c r="BB743" i="13" a="1"/>
  <c r="BB743" i="13"/>
  <c r="BC743" i="13" a="1"/>
  <c r="BC743" i="13"/>
  <c r="BD743" i="13" a="1"/>
  <c r="BD743" i="13"/>
  <c r="BE743" i="13" a="1"/>
  <c r="BE743" i="13"/>
  <c r="BF743" i="13" a="1"/>
  <c r="BF743" i="13"/>
  <c r="BG743" i="13" a="1"/>
  <c r="BG743" i="13"/>
  <c r="BH743" i="13" a="1"/>
  <c r="BH743" i="13"/>
  <c r="BI743" i="13" a="1"/>
  <c r="BI743" i="13"/>
  <c r="BJ743" i="13" a="1"/>
  <c r="BJ743" i="13"/>
  <c r="BK743" i="13" a="1"/>
  <c r="BK743" i="13"/>
  <c r="BL743" i="13" a="1"/>
  <c r="BL743" i="13"/>
  <c r="BM743" i="13" a="1"/>
  <c r="BM743" i="13"/>
  <c r="BN743" i="13" a="1"/>
  <c r="BN743" i="13"/>
  <c r="BO743" i="13" a="1"/>
  <c r="BO743" i="13"/>
  <c r="BP743" i="13" a="1"/>
  <c r="BP743" i="13"/>
  <c r="BQ743" i="13" a="1"/>
  <c r="BQ743" i="13"/>
  <c r="BR743" i="13" a="1"/>
  <c r="BR743" i="13"/>
  <c r="BS743" i="13" a="1"/>
  <c r="BS743" i="13"/>
  <c r="AZ744" i="13" a="1"/>
  <c r="AZ744" i="13"/>
  <c r="BA744" i="13" a="1"/>
  <c r="BA744" i="13"/>
  <c r="BB744" i="13" a="1"/>
  <c r="BB744" i="13"/>
  <c r="BC744" i="13" a="1"/>
  <c r="BC744" i="13"/>
  <c r="BD744" i="13" a="1"/>
  <c r="BD744" i="13"/>
  <c r="BE744" i="13" a="1"/>
  <c r="BE744" i="13"/>
  <c r="BF744" i="13" a="1"/>
  <c r="BF744" i="13"/>
  <c r="BG744" i="13" a="1"/>
  <c r="BG744" i="13"/>
  <c r="BH744" i="13" a="1"/>
  <c r="BH744" i="13"/>
  <c r="BI744" i="13" a="1"/>
  <c r="BI744" i="13"/>
  <c r="BJ744" i="13" a="1"/>
  <c r="BJ744" i="13"/>
  <c r="BK744" i="13" a="1"/>
  <c r="BK744" i="13"/>
  <c r="BL744" i="13" a="1"/>
  <c r="BL744" i="13"/>
  <c r="BM744" i="13" a="1"/>
  <c r="BM744" i="13"/>
  <c r="BN744" i="13" a="1"/>
  <c r="BN744" i="13"/>
  <c r="BO744" i="13" a="1"/>
  <c r="BO744" i="13"/>
  <c r="BP744" i="13" a="1"/>
  <c r="BP744" i="13"/>
  <c r="BQ744" i="13" a="1"/>
  <c r="BQ744" i="13"/>
  <c r="BR744" i="13" a="1"/>
  <c r="BR744" i="13"/>
  <c r="BS744" i="13" a="1"/>
  <c r="BS744" i="13"/>
  <c r="AZ745" i="13" a="1"/>
  <c r="AZ745" i="13"/>
  <c r="BA745" i="13" a="1"/>
  <c r="BA745" i="13"/>
  <c r="BB745" i="13" a="1"/>
  <c r="BB745" i="13"/>
  <c r="BC745" i="13" a="1"/>
  <c r="BC745" i="13"/>
  <c r="BD745" i="13" a="1"/>
  <c r="BD745" i="13"/>
  <c r="BE745" i="13" a="1"/>
  <c r="BE745" i="13"/>
  <c r="BF745" i="13" a="1"/>
  <c r="BF745" i="13"/>
  <c r="BG745" i="13" a="1"/>
  <c r="BG745" i="13"/>
  <c r="BH745" i="13" a="1"/>
  <c r="BH745" i="13"/>
  <c r="BI745" i="13" a="1"/>
  <c r="BI745" i="13"/>
  <c r="BJ745" i="13" a="1"/>
  <c r="BJ745" i="13"/>
  <c r="BK745" i="13" a="1"/>
  <c r="BK745" i="13"/>
  <c r="BL745" i="13" a="1"/>
  <c r="BL745" i="13"/>
  <c r="BM745" i="13" a="1"/>
  <c r="BM745" i="13"/>
  <c r="BN745" i="13" a="1"/>
  <c r="BN745" i="13"/>
  <c r="BO745" i="13" a="1"/>
  <c r="BO745" i="13"/>
  <c r="BP745" i="13" a="1"/>
  <c r="BP745" i="13"/>
  <c r="BQ745" i="13" a="1"/>
  <c r="BQ745" i="13"/>
  <c r="BR745" i="13" a="1"/>
  <c r="BR745" i="13"/>
  <c r="BS745" i="13" a="1"/>
  <c r="BS745" i="13"/>
  <c r="AZ746" i="13" a="1"/>
  <c r="AZ746" i="13"/>
  <c r="BA746" i="13" a="1"/>
  <c r="BA746" i="13"/>
  <c r="BB746" i="13" a="1"/>
  <c r="BB746" i="13"/>
  <c r="BC746" i="13" a="1"/>
  <c r="BC746" i="13"/>
  <c r="BD746" i="13" a="1"/>
  <c r="BD746" i="13"/>
  <c r="BE746" i="13" a="1"/>
  <c r="BE746" i="13"/>
  <c r="BF746" i="13" a="1"/>
  <c r="BF746" i="13"/>
  <c r="BG746" i="13" a="1"/>
  <c r="BG746" i="13"/>
  <c r="BH746" i="13" a="1"/>
  <c r="BH746" i="13"/>
  <c r="BI746" i="13" a="1"/>
  <c r="BI746" i="13"/>
  <c r="BJ746" i="13" a="1"/>
  <c r="BJ746" i="13"/>
  <c r="BK746" i="13" a="1"/>
  <c r="BK746" i="13"/>
  <c r="BL746" i="13" a="1"/>
  <c r="BL746" i="13"/>
  <c r="BM746" i="13" a="1"/>
  <c r="BM746" i="13"/>
  <c r="BN746" i="13" a="1"/>
  <c r="BN746" i="13"/>
  <c r="BO746" i="13" a="1"/>
  <c r="BO746" i="13"/>
  <c r="BP746" i="13" a="1"/>
  <c r="BP746" i="13"/>
  <c r="BQ746" i="13" a="1"/>
  <c r="BQ746" i="13"/>
  <c r="BR746" i="13" a="1"/>
  <c r="BR746" i="13"/>
  <c r="BS746" i="13" a="1"/>
  <c r="BS746" i="13"/>
  <c r="AZ747" i="13" a="1"/>
  <c r="AZ747" i="13"/>
  <c r="BA747" i="13" a="1"/>
  <c r="BA747" i="13"/>
  <c r="BB747" i="13" a="1"/>
  <c r="BB747" i="13"/>
  <c r="BC747" i="13" a="1"/>
  <c r="BC747" i="13"/>
  <c r="BD747" i="13" a="1"/>
  <c r="BD747" i="13"/>
  <c r="BE747" i="13" a="1"/>
  <c r="BE747" i="13"/>
  <c r="BF747" i="13" a="1"/>
  <c r="BF747" i="13"/>
  <c r="BG747" i="13" a="1"/>
  <c r="BG747" i="13"/>
  <c r="BH747" i="13" a="1"/>
  <c r="BH747" i="13"/>
  <c r="BI747" i="13" a="1"/>
  <c r="BI747" i="13"/>
  <c r="BJ747" i="13" a="1"/>
  <c r="BJ747" i="13"/>
  <c r="BK747" i="13" a="1"/>
  <c r="BK747" i="13"/>
  <c r="BL747" i="13" a="1"/>
  <c r="BL747" i="13"/>
  <c r="BM747" i="13" a="1"/>
  <c r="BM747" i="13"/>
  <c r="BN747" i="13" a="1"/>
  <c r="BN747" i="13"/>
  <c r="BO747" i="13" a="1"/>
  <c r="BO747" i="13"/>
  <c r="BP747" i="13" a="1"/>
  <c r="BP747" i="13"/>
  <c r="BQ747" i="13" a="1"/>
  <c r="BQ747" i="13"/>
  <c r="BR747" i="13" a="1"/>
  <c r="BR747" i="13"/>
  <c r="BS747" i="13" a="1"/>
  <c r="BS747" i="13"/>
  <c r="AZ748" i="13" a="1"/>
  <c r="AZ748" i="13"/>
  <c r="BA748" i="13" a="1"/>
  <c r="BA748" i="13"/>
  <c r="BB748" i="13" a="1"/>
  <c r="BB748" i="13"/>
  <c r="BC748" i="13" a="1"/>
  <c r="BC748" i="13"/>
  <c r="BD748" i="13" a="1"/>
  <c r="BD748" i="13"/>
  <c r="BE748" i="13" a="1"/>
  <c r="BE748" i="13"/>
  <c r="BF748" i="13" a="1"/>
  <c r="BF748" i="13"/>
  <c r="BG748" i="13" a="1"/>
  <c r="BG748" i="13"/>
  <c r="BH748" i="13" a="1"/>
  <c r="BH748" i="13"/>
  <c r="BI748" i="13" a="1"/>
  <c r="BI748" i="13"/>
  <c r="BJ748" i="13" a="1"/>
  <c r="BJ748" i="13"/>
  <c r="BK748" i="13" a="1"/>
  <c r="BK748" i="13"/>
  <c r="BL748" i="13" a="1"/>
  <c r="BL748" i="13"/>
  <c r="BM748" i="13" a="1"/>
  <c r="BM748" i="13"/>
  <c r="BN748" i="13" a="1"/>
  <c r="BN748" i="13"/>
  <c r="BO748" i="13" a="1"/>
  <c r="BO748" i="13"/>
  <c r="BP748" i="13" a="1"/>
  <c r="BP748" i="13"/>
  <c r="BQ748" i="13" a="1"/>
  <c r="BQ748" i="13"/>
  <c r="BR748" i="13" a="1"/>
  <c r="BR748" i="13"/>
  <c r="BS748" i="13" a="1"/>
  <c r="BS748" i="13"/>
  <c r="AZ749" i="13" a="1"/>
  <c r="AZ749" i="13"/>
  <c r="BA749" i="13" a="1"/>
  <c r="BA749" i="13"/>
  <c r="BB749" i="13" a="1"/>
  <c r="BB749" i="13"/>
  <c r="BC749" i="13" a="1"/>
  <c r="BC749" i="13"/>
  <c r="BD749" i="13" a="1"/>
  <c r="BD749" i="13"/>
  <c r="BE749" i="13" a="1"/>
  <c r="BE749" i="13"/>
  <c r="BF749" i="13" a="1"/>
  <c r="BF749" i="13"/>
  <c r="BG749" i="13" a="1"/>
  <c r="BG749" i="13"/>
  <c r="BH749" i="13" a="1"/>
  <c r="BH749" i="13"/>
  <c r="BI749" i="13" a="1"/>
  <c r="BI749" i="13"/>
  <c r="BJ749" i="13" a="1"/>
  <c r="BJ749" i="13"/>
  <c r="BK749" i="13" a="1"/>
  <c r="BK749" i="13"/>
  <c r="BL749" i="13" a="1"/>
  <c r="BL749" i="13"/>
  <c r="BM749" i="13" a="1"/>
  <c r="BM749" i="13"/>
  <c r="BN749" i="13" a="1"/>
  <c r="BN749" i="13"/>
  <c r="BO749" i="13" a="1"/>
  <c r="BO749" i="13"/>
  <c r="BP749" i="13" a="1"/>
  <c r="BP749" i="13"/>
  <c r="BQ749" i="13" a="1"/>
  <c r="BQ749" i="13"/>
  <c r="BR749" i="13" a="1"/>
  <c r="BR749" i="13"/>
  <c r="BS749" i="13" a="1"/>
  <c r="BS749" i="13"/>
  <c r="AZ750" i="13" a="1"/>
  <c r="AZ750" i="13"/>
  <c r="BA750" i="13" a="1"/>
  <c r="BA750" i="13"/>
  <c r="BB750" i="13" a="1"/>
  <c r="BB750" i="13"/>
  <c r="BC750" i="13" a="1"/>
  <c r="BC750" i="13"/>
  <c r="BD750" i="13" a="1"/>
  <c r="BD750" i="13"/>
  <c r="BE750" i="13" a="1"/>
  <c r="BE750" i="13"/>
  <c r="BF750" i="13" a="1"/>
  <c r="BF750" i="13"/>
  <c r="BG750" i="13" a="1"/>
  <c r="BG750" i="13"/>
  <c r="BH750" i="13" a="1"/>
  <c r="BH750" i="13"/>
  <c r="BI750" i="13" a="1"/>
  <c r="BI750" i="13"/>
  <c r="BJ750" i="13" a="1"/>
  <c r="BJ750" i="13"/>
  <c r="BK750" i="13" a="1"/>
  <c r="BK750" i="13"/>
  <c r="BL750" i="13" a="1"/>
  <c r="BL750" i="13"/>
  <c r="BM750" i="13" a="1"/>
  <c r="BM750" i="13"/>
  <c r="BN750" i="13" a="1"/>
  <c r="BN750" i="13"/>
  <c r="BO750" i="13" a="1"/>
  <c r="BO750" i="13"/>
  <c r="BP750" i="13" a="1"/>
  <c r="BP750" i="13"/>
  <c r="BQ750" i="13" a="1"/>
  <c r="BQ750" i="13"/>
  <c r="BR750" i="13" a="1"/>
  <c r="BR750" i="13"/>
  <c r="BS750" i="13" a="1"/>
  <c r="BS750" i="13"/>
  <c r="AZ751" i="13" a="1"/>
  <c r="AZ751" i="13"/>
  <c r="BA751" i="13" a="1"/>
  <c r="BA751" i="13"/>
  <c r="BB751" i="13" a="1"/>
  <c r="BB751" i="13"/>
  <c r="BC751" i="13" a="1"/>
  <c r="BC751" i="13"/>
  <c r="BD751" i="13" a="1"/>
  <c r="BD751" i="13"/>
  <c r="BE751" i="13" a="1"/>
  <c r="BE751" i="13"/>
  <c r="BF751" i="13" a="1"/>
  <c r="BF751" i="13"/>
  <c r="BG751" i="13" a="1"/>
  <c r="BG751" i="13"/>
  <c r="BH751" i="13" a="1"/>
  <c r="BH751" i="13"/>
  <c r="BI751" i="13" a="1"/>
  <c r="BI751" i="13"/>
  <c r="BJ751" i="13" a="1"/>
  <c r="BJ751" i="13"/>
  <c r="BK751" i="13" a="1"/>
  <c r="BK751" i="13"/>
  <c r="BL751" i="13" a="1"/>
  <c r="BL751" i="13"/>
  <c r="BM751" i="13" a="1"/>
  <c r="BM751" i="13"/>
  <c r="BN751" i="13" a="1"/>
  <c r="BN751" i="13"/>
  <c r="BO751" i="13" a="1"/>
  <c r="BO751" i="13"/>
  <c r="BP751" i="13" a="1"/>
  <c r="BP751" i="13"/>
  <c r="BQ751" i="13" a="1"/>
  <c r="BQ751" i="13"/>
  <c r="BR751" i="13" a="1"/>
  <c r="BR751" i="13"/>
  <c r="BS751" i="13" a="1"/>
  <c r="BS751" i="13"/>
  <c r="AZ752" i="13" a="1"/>
  <c r="AZ752" i="13"/>
  <c r="BA752" i="13" a="1"/>
  <c r="BA752" i="13"/>
  <c r="BB752" i="13" a="1"/>
  <c r="BB752" i="13"/>
  <c r="BC752" i="13" a="1"/>
  <c r="BC752" i="13"/>
  <c r="BD752" i="13" a="1"/>
  <c r="BD752" i="13"/>
  <c r="BE752" i="13" a="1"/>
  <c r="BE752" i="13"/>
  <c r="BF752" i="13" a="1"/>
  <c r="BF752" i="13"/>
  <c r="BG752" i="13" a="1"/>
  <c r="BG752" i="13"/>
  <c r="BH752" i="13" a="1"/>
  <c r="BH752" i="13"/>
  <c r="BI752" i="13" a="1"/>
  <c r="BI752" i="13"/>
  <c r="BJ752" i="13" a="1"/>
  <c r="BJ752" i="13"/>
  <c r="BK752" i="13" a="1"/>
  <c r="BK752" i="13"/>
  <c r="BL752" i="13" a="1"/>
  <c r="BL752" i="13"/>
  <c r="BM752" i="13" a="1"/>
  <c r="BM752" i="13"/>
  <c r="BN752" i="13" a="1"/>
  <c r="BN752" i="13"/>
  <c r="BO752" i="13" a="1"/>
  <c r="BO752" i="13"/>
  <c r="BP752" i="13" a="1"/>
  <c r="BP752" i="13"/>
  <c r="BQ752" i="13" a="1"/>
  <c r="BQ752" i="13"/>
  <c r="BR752" i="13" a="1"/>
  <c r="BR752" i="13"/>
  <c r="BS752" i="13" a="1"/>
  <c r="BS752" i="13"/>
  <c r="AZ753" i="13" a="1"/>
  <c r="AZ753" i="13"/>
  <c r="BA753" i="13" a="1"/>
  <c r="BA753" i="13"/>
  <c r="BB753" i="13" a="1"/>
  <c r="BB753" i="13"/>
  <c r="BC753" i="13" a="1"/>
  <c r="BC753" i="13"/>
  <c r="BD753" i="13" a="1"/>
  <c r="BD753" i="13"/>
  <c r="BE753" i="13" a="1"/>
  <c r="BE753" i="13"/>
  <c r="BF753" i="13" a="1"/>
  <c r="BF753" i="13"/>
  <c r="BG753" i="13" a="1"/>
  <c r="BG753" i="13"/>
  <c r="BH753" i="13" a="1"/>
  <c r="BH753" i="13"/>
  <c r="BI753" i="13" a="1"/>
  <c r="BI753" i="13"/>
  <c r="BJ753" i="13" a="1"/>
  <c r="BJ753" i="13"/>
  <c r="BK753" i="13" a="1"/>
  <c r="BK753" i="13"/>
  <c r="BL753" i="13" a="1"/>
  <c r="BL753" i="13"/>
  <c r="BM753" i="13" a="1"/>
  <c r="BM753" i="13"/>
  <c r="BN753" i="13" a="1"/>
  <c r="BN753" i="13"/>
  <c r="BO753" i="13" a="1"/>
  <c r="BO753" i="13"/>
  <c r="BP753" i="13" a="1"/>
  <c r="BP753" i="13"/>
  <c r="BQ753" i="13" a="1"/>
  <c r="BQ753" i="13"/>
  <c r="BR753" i="13" a="1"/>
  <c r="BR753" i="13"/>
  <c r="BS753" i="13" a="1"/>
  <c r="BS753" i="13"/>
  <c r="AZ754" i="13" a="1"/>
  <c r="AZ754" i="13"/>
  <c r="BA754" i="13" a="1"/>
  <c r="BA754" i="13"/>
  <c r="BB754" i="13" a="1"/>
  <c r="BB754" i="13"/>
  <c r="BC754" i="13" a="1"/>
  <c r="BC754" i="13"/>
  <c r="BD754" i="13" a="1"/>
  <c r="BD754" i="13"/>
  <c r="BE754" i="13" a="1"/>
  <c r="BE754" i="13"/>
  <c r="BF754" i="13" a="1"/>
  <c r="BF754" i="13"/>
  <c r="BG754" i="13" a="1"/>
  <c r="BG754" i="13"/>
  <c r="BH754" i="13" a="1"/>
  <c r="BH754" i="13"/>
  <c r="BI754" i="13" a="1"/>
  <c r="BI754" i="13"/>
  <c r="BJ754" i="13" a="1"/>
  <c r="BJ754" i="13"/>
  <c r="BK754" i="13" a="1"/>
  <c r="BK754" i="13"/>
  <c r="BL754" i="13" a="1"/>
  <c r="BL754" i="13"/>
  <c r="BM754" i="13" a="1"/>
  <c r="BM754" i="13"/>
  <c r="BN754" i="13" a="1"/>
  <c r="BN754" i="13"/>
  <c r="BO754" i="13" a="1"/>
  <c r="BO754" i="13"/>
  <c r="BP754" i="13" a="1"/>
  <c r="BP754" i="13"/>
  <c r="BQ754" i="13" a="1"/>
  <c r="BQ754" i="13"/>
  <c r="BR754" i="13" a="1"/>
  <c r="BR754" i="13"/>
  <c r="BS754" i="13" a="1"/>
  <c r="BS754" i="13"/>
  <c r="AZ755" i="13" a="1"/>
  <c r="AZ755" i="13"/>
  <c r="BA755" i="13" a="1"/>
  <c r="BA755" i="13"/>
  <c r="BB755" i="13" a="1"/>
  <c r="BB755" i="13"/>
  <c r="BC755" i="13" a="1"/>
  <c r="BC755" i="13"/>
  <c r="BD755" i="13" a="1"/>
  <c r="BD755" i="13"/>
  <c r="BE755" i="13" a="1"/>
  <c r="BE755" i="13"/>
  <c r="BF755" i="13" a="1"/>
  <c r="BF755" i="13"/>
  <c r="BG755" i="13" a="1"/>
  <c r="BG755" i="13"/>
  <c r="BH755" i="13" a="1"/>
  <c r="BH755" i="13"/>
  <c r="BI755" i="13" a="1"/>
  <c r="BI755" i="13"/>
  <c r="BJ755" i="13" a="1"/>
  <c r="BJ755" i="13"/>
  <c r="BK755" i="13" a="1"/>
  <c r="BK755" i="13"/>
  <c r="BL755" i="13" a="1"/>
  <c r="BL755" i="13"/>
  <c r="BM755" i="13" a="1"/>
  <c r="BM755" i="13"/>
  <c r="BN755" i="13" a="1"/>
  <c r="BN755" i="13"/>
  <c r="BO755" i="13" a="1"/>
  <c r="BO755" i="13"/>
  <c r="BP755" i="13" a="1"/>
  <c r="BP755" i="13"/>
  <c r="BQ755" i="13" a="1"/>
  <c r="BQ755" i="13"/>
  <c r="BR755" i="13" a="1"/>
  <c r="BR755" i="13"/>
  <c r="BS755" i="13" a="1"/>
  <c r="BS755" i="13"/>
  <c r="AZ756" i="13" a="1"/>
  <c r="AZ756" i="13"/>
  <c r="BA756" i="13" a="1"/>
  <c r="BA756" i="13"/>
  <c r="BB756" i="13" a="1"/>
  <c r="BB756" i="13"/>
  <c r="BC756" i="13" a="1"/>
  <c r="BC756" i="13"/>
  <c r="BD756" i="13" a="1"/>
  <c r="BD756" i="13"/>
  <c r="BE756" i="13" a="1"/>
  <c r="BE756" i="13"/>
  <c r="BF756" i="13" a="1"/>
  <c r="BF756" i="13"/>
  <c r="BG756" i="13" a="1"/>
  <c r="BG756" i="13"/>
  <c r="BH756" i="13" a="1"/>
  <c r="BH756" i="13"/>
  <c r="BI756" i="13" a="1"/>
  <c r="BI756" i="13"/>
  <c r="BJ756" i="13" a="1"/>
  <c r="BJ756" i="13"/>
  <c r="BK756" i="13" a="1"/>
  <c r="BK756" i="13"/>
  <c r="BL756" i="13" a="1"/>
  <c r="BL756" i="13"/>
  <c r="BM756" i="13" a="1"/>
  <c r="BM756" i="13"/>
  <c r="BN756" i="13" a="1"/>
  <c r="BN756" i="13"/>
  <c r="BO756" i="13" a="1"/>
  <c r="BO756" i="13"/>
  <c r="BP756" i="13" a="1"/>
  <c r="BP756" i="13"/>
  <c r="BQ756" i="13" a="1"/>
  <c r="BQ756" i="13"/>
  <c r="BR756" i="13" a="1"/>
  <c r="BR756" i="13"/>
  <c r="BS756" i="13" a="1"/>
  <c r="BS756" i="13"/>
  <c r="AZ757" i="13" a="1"/>
  <c r="AZ757" i="13"/>
  <c r="BA757" i="13" a="1"/>
  <c r="BA757" i="13"/>
  <c r="BB757" i="13" a="1"/>
  <c r="BB757" i="13"/>
  <c r="BC757" i="13" a="1"/>
  <c r="BC757" i="13"/>
  <c r="BD757" i="13" a="1"/>
  <c r="BD757" i="13"/>
  <c r="BE757" i="13" a="1"/>
  <c r="BE757" i="13"/>
  <c r="BF757" i="13" a="1"/>
  <c r="BF757" i="13"/>
  <c r="BG757" i="13" a="1"/>
  <c r="BG757" i="13"/>
  <c r="BH757" i="13" a="1"/>
  <c r="BH757" i="13"/>
  <c r="BI757" i="13" a="1"/>
  <c r="BI757" i="13"/>
  <c r="BJ757" i="13" a="1"/>
  <c r="BJ757" i="13"/>
  <c r="BK757" i="13" a="1"/>
  <c r="BK757" i="13"/>
  <c r="BL757" i="13" a="1"/>
  <c r="BL757" i="13"/>
  <c r="BM757" i="13" a="1"/>
  <c r="BM757" i="13"/>
  <c r="BN757" i="13" a="1"/>
  <c r="BN757" i="13"/>
  <c r="BO757" i="13" a="1"/>
  <c r="BO757" i="13"/>
  <c r="BP757" i="13" a="1"/>
  <c r="BP757" i="13"/>
  <c r="BQ757" i="13" a="1"/>
  <c r="BQ757" i="13"/>
  <c r="BR757" i="13" a="1"/>
  <c r="BR757" i="13"/>
  <c r="BS757" i="13" a="1"/>
  <c r="BS757" i="13"/>
  <c r="AZ758" i="13" a="1"/>
  <c r="AZ758" i="13"/>
  <c r="BA758" i="13" a="1"/>
  <c r="BA758" i="13"/>
  <c r="BB758" i="13" a="1"/>
  <c r="BB758" i="13"/>
  <c r="BC758" i="13" a="1"/>
  <c r="BC758" i="13"/>
  <c r="BD758" i="13" a="1"/>
  <c r="BD758" i="13"/>
  <c r="BE758" i="13" a="1"/>
  <c r="BE758" i="13"/>
  <c r="BF758" i="13" a="1"/>
  <c r="BF758" i="13"/>
  <c r="BG758" i="13" a="1"/>
  <c r="BG758" i="13"/>
  <c r="BH758" i="13" a="1"/>
  <c r="BH758" i="13"/>
  <c r="BI758" i="13" a="1"/>
  <c r="BI758" i="13"/>
  <c r="BJ758" i="13" a="1"/>
  <c r="BJ758" i="13"/>
  <c r="BK758" i="13" a="1"/>
  <c r="BK758" i="13"/>
  <c r="BL758" i="13" a="1"/>
  <c r="BL758" i="13"/>
  <c r="BM758" i="13" a="1"/>
  <c r="BM758" i="13"/>
  <c r="BN758" i="13" a="1"/>
  <c r="BN758" i="13"/>
  <c r="BO758" i="13" a="1"/>
  <c r="BO758" i="13"/>
  <c r="BP758" i="13" a="1"/>
  <c r="BP758" i="13"/>
  <c r="BQ758" i="13" a="1"/>
  <c r="BQ758" i="13"/>
  <c r="BR758" i="13" a="1"/>
  <c r="BR758" i="13"/>
  <c r="BS758" i="13" a="1"/>
  <c r="BS758" i="13"/>
  <c r="AZ759" i="13" a="1"/>
  <c r="AZ759" i="13"/>
  <c r="BA759" i="13" a="1"/>
  <c r="BA759" i="13"/>
  <c r="BB759" i="13" a="1"/>
  <c r="BB759" i="13"/>
  <c r="BC759" i="13" a="1"/>
  <c r="BC759" i="13"/>
  <c r="BD759" i="13" a="1"/>
  <c r="BD759" i="13"/>
  <c r="BE759" i="13" a="1"/>
  <c r="BE759" i="13"/>
  <c r="BF759" i="13" a="1"/>
  <c r="BF759" i="13"/>
  <c r="BG759" i="13" a="1"/>
  <c r="BG759" i="13"/>
  <c r="BH759" i="13" a="1"/>
  <c r="BH759" i="13"/>
  <c r="BI759" i="13" a="1"/>
  <c r="BI759" i="13"/>
  <c r="BJ759" i="13" a="1"/>
  <c r="BJ759" i="13"/>
  <c r="BK759" i="13" a="1"/>
  <c r="BK759" i="13"/>
  <c r="BL759" i="13" a="1"/>
  <c r="BL759" i="13"/>
  <c r="BM759" i="13" a="1"/>
  <c r="BM759" i="13"/>
  <c r="BN759" i="13" a="1"/>
  <c r="BN759" i="13"/>
  <c r="BO759" i="13" a="1"/>
  <c r="BO759" i="13"/>
  <c r="BP759" i="13" a="1"/>
  <c r="BP759" i="13"/>
  <c r="BQ759" i="13" a="1"/>
  <c r="BQ759" i="13"/>
  <c r="BR759" i="13" a="1"/>
  <c r="BR759" i="13"/>
  <c r="BS759" i="13" a="1"/>
  <c r="BS759" i="13"/>
  <c r="AZ760" i="13" a="1"/>
  <c r="AZ760" i="13"/>
  <c r="BA760" i="13" a="1"/>
  <c r="BA760" i="13"/>
  <c r="BB760" i="13" a="1"/>
  <c r="BB760" i="13"/>
  <c r="BC760" i="13" a="1"/>
  <c r="BC760" i="13"/>
  <c r="BD760" i="13" a="1"/>
  <c r="BD760" i="13"/>
  <c r="BE760" i="13" a="1"/>
  <c r="BE760" i="13"/>
  <c r="BF760" i="13" a="1"/>
  <c r="BF760" i="13"/>
  <c r="BG760" i="13" a="1"/>
  <c r="BG760" i="13"/>
  <c r="BH760" i="13" a="1"/>
  <c r="BH760" i="13"/>
  <c r="BI760" i="13" a="1"/>
  <c r="BI760" i="13"/>
  <c r="BJ760" i="13" a="1"/>
  <c r="BJ760" i="13"/>
  <c r="BK760" i="13" a="1"/>
  <c r="BK760" i="13"/>
  <c r="BL760" i="13" a="1"/>
  <c r="BL760" i="13"/>
  <c r="BM760" i="13" a="1"/>
  <c r="BM760" i="13"/>
  <c r="BN760" i="13" a="1"/>
  <c r="BN760" i="13"/>
  <c r="BO760" i="13" a="1"/>
  <c r="BO760" i="13"/>
  <c r="BP760" i="13" a="1"/>
  <c r="BP760" i="13"/>
  <c r="BQ760" i="13" a="1"/>
  <c r="BQ760" i="13"/>
  <c r="BR760" i="13" a="1"/>
  <c r="BR760" i="13"/>
  <c r="BS760" i="13" a="1"/>
  <c r="BS760" i="13"/>
  <c r="AZ761" i="13" a="1"/>
  <c r="AZ761" i="13"/>
  <c r="BA761" i="13" a="1"/>
  <c r="BA761" i="13"/>
  <c r="BB761" i="13" a="1"/>
  <c r="BB761" i="13"/>
  <c r="BC761" i="13" a="1"/>
  <c r="BC761" i="13"/>
  <c r="BD761" i="13" a="1"/>
  <c r="BD761" i="13"/>
  <c r="BE761" i="13" a="1"/>
  <c r="BE761" i="13"/>
  <c r="BF761" i="13" a="1"/>
  <c r="BF761" i="13"/>
  <c r="BG761" i="13" a="1"/>
  <c r="BG761" i="13"/>
  <c r="BH761" i="13" a="1"/>
  <c r="BH761" i="13"/>
  <c r="BI761" i="13" a="1"/>
  <c r="BI761" i="13"/>
  <c r="BJ761" i="13" a="1"/>
  <c r="BJ761" i="13"/>
  <c r="BK761" i="13" a="1"/>
  <c r="BK761" i="13"/>
  <c r="BL761" i="13" a="1"/>
  <c r="BL761" i="13"/>
  <c r="BM761" i="13" a="1"/>
  <c r="BM761" i="13"/>
  <c r="BN761" i="13" a="1"/>
  <c r="BN761" i="13"/>
  <c r="BO761" i="13" a="1"/>
  <c r="BO761" i="13"/>
  <c r="BP761" i="13" a="1"/>
  <c r="BP761" i="13"/>
  <c r="BQ761" i="13" a="1"/>
  <c r="BQ761" i="13"/>
  <c r="BR761" i="13" a="1"/>
  <c r="BR761" i="13"/>
  <c r="BS761" i="13" a="1"/>
  <c r="BS761" i="13"/>
  <c r="AZ762" i="13" a="1"/>
  <c r="AZ762" i="13"/>
  <c r="BA762" i="13" a="1"/>
  <c r="BA762" i="13"/>
  <c r="BB762" i="13" a="1"/>
  <c r="BB762" i="13"/>
  <c r="BC762" i="13" a="1"/>
  <c r="BC762" i="13"/>
  <c r="BD762" i="13" a="1"/>
  <c r="BD762" i="13"/>
  <c r="BE762" i="13" a="1"/>
  <c r="BE762" i="13"/>
  <c r="BF762" i="13" a="1"/>
  <c r="BF762" i="13"/>
  <c r="BG762" i="13" a="1"/>
  <c r="BG762" i="13"/>
  <c r="BH762" i="13" a="1"/>
  <c r="BH762" i="13"/>
  <c r="BI762" i="13" a="1"/>
  <c r="BI762" i="13"/>
  <c r="BJ762" i="13" a="1"/>
  <c r="BJ762" i="13"/>
  <c r="BK762" i="13" a="1"/>
  <c r="BK762" i="13"/>
  <c r="BL762" i="13" a="1"/>
  <c r="BL762" i="13"/>
  <c r="BM762" i="13" a="1"/>
  <c r="BM762" i="13"/>
  <c r="BN762" i="13" a="1"/>
  <c r="BN762" i="13"/>
  <c r="BO762" i="13" a="1"/>
  <c r="BO762" i="13"/>
  <c r="BP762" i="13" a="1"/>
  <c r="BP762" i="13"/>
  <c r="BQ762" i="13" a="1"/>
  <c r="BQ762" i="13"/>
  <c r="BR762" i="13" a="1"/>
  <c r="BR762" i="13"/>
  <c r="BS762" i="13" a="1"/>
  <c r="BS762" i="13"/>
  <c r="AZ763" i="13" a="1"/>
  <c r="AZ763" i="13"/>
  <c r="BA763" i="13" a="1"/>
  <c r="BA763" i="13"/>
  <c r="BB763" i="13" a="1"/>
  <c r="BB763" i="13"/>
  <c r="BC763" i="13" a="1"/>
  <c r="BC763" i="13"/>
  <c r="BD763" i="13" a="1"/>
  <c r="BD763" i="13"/>
  <c r="BE763" i="13" a="1"/>
  <c r="BE763" i="13"/>
  <c r="BF763" i="13" a="1"/>
  <c r="BF763" i="13"/>
  <c r="BG763" i="13" a="1"/>
  <c r="BG763" i="13"/>
  <c r="BH763" i="13" a="1"/>
  <c r="BH763" i="13"/>
  <c r="BI763" i="13" a="1"/>
  <c r="BI763" i="13"/>
  <c r="BJ763" i="13" a="1"/>
  <c r="BJ763" i="13"/>
  <c r="BK763" i="13" a="1"/>
  <c r="BK763" i="13"/>
  <c r="BL763" i="13" a="1"/>
  <c r="BL763" i="13"/>
  <c r="BM763" i="13" a="1"/>
  <c r="BM763" i="13"/>
  <c r="BN763" i="13" a="1"/>
  <c r="BN763" i="13"/>
  <c r="BO763" i="13" a="1"/>
  <c r="BO763" i="13"/>
  <c r="BP763" i="13" a="1"/>
  <c r="BP763" i="13"/>
  <c r="BQ763" i="13" a="1"/>
  <c r="BQ763" i="13"/>
  <c r="BR763" i="13" a="1"/>
  <c r="BR763" i="13"/>
  <c r="BS763" i="13" a="1"/>
  <c r="BS763" i="13"/>
  <c r="AZ764" i="13" a="1"/>
  <c r="AZ764" i="13"/>
  <c r="BA764" i="13" a="1"/>
  <c r="BA764" i="13"/>
  <c r="BB764" i="13" a="1"/>
  <c r="BB764" i="13"/>
  <c r="BC764" i="13" a="1"/>
  <c r="BC764" i="13"/>
  <c r="BD764" i="13" a="1"/>
  <c r="BD764" i="13"/>
  <c r="BE764" i="13" a="1"/>
  <c r="BE764" i="13"/>
  <c r="BF764" i="13" a="1"/>
  <c r="BF764" i="13"/>
  <c r="BG764" i="13" a="1"/>
  <c r="BG764" i="13"/>
  <c r="BH764" i="13" a="1"/>
  <c r="BH764" i="13"/>
  <c r="BI764" i="13" a="1"/>
  <c r="BI764" i="13"/>
  <c r="BJ764" i="13" a="1"/>
  <c r="BJ764" i="13"/>
  <c r="BK764" i="13" a="1"/>
  <c r="BK764" i="13"/>
  <c r="BL764" i="13" a="1"/>
  <c r="BL764" i="13"/>
  <c r="BM764" i="13" a="1"/>
  <c r="BM764" i="13"/>
  <c r="BN764" i="13" a="1"/>
  <c r="BN764" i="13"/>
  <c r="BO764" i="13" a="1"/>
  <c r="BO764" i="13"/>
  <c r="BP764" i="13" a="1"/>
  <c r="BP764" i="13"/>
  <c r="BQ764" i="13" a="1"/>
  <c r="BQ764" i="13"/>
  <c r="BR764" i="13" a="1"/>
  <c r="BR764" i="13"/>
  <c r="BS764" i="13" a="1"/>
  <c r="BS764" i="13"/>
  <c r="AZ765" i="13" a="1"/>
  <c r="AZ765" i="13"/>
  <c r="BA765" i="13" a="1"/>
  <c r="BA765" i="13"/>
  <c r="BB765" i="13" a="1"/>
  <c r="BB765" i="13"/>
  <c r="BC765" i="13" a="1"/>
  <c r="BC765" i="13"/>
  <c r="BD765" i="13" a="1"/>
  <c r="BD765" i="13"/>
  <c r="BE765" i="13" a="1"/>
  <c r="BE765" i="13"/>
  <c r="BF765" i="13" a="1"/>
  <c r="BF765" i="13"/>
  <c r="BG765" i="13" a="1"/>
  <c r="BG765" i="13"/>
  <c r="BH765" i="13" a="1"/>
  <c r="BH765" i="13"/>
  <c r="BI765" i="13" a="1"/>
  <c r="BI765" i="13"/>
  <c r="BJ765" i="13" a="1"/>
  <c r="BJ765" i="13"/>
  <c r="BK765" i="13" a="1"/>
  <c r="BK765" i="13"/>
  <c r="BL765" i="13" a="1"/>
  <c r="BL765" i="13"/>
  <c r="BM765" i="13" a="1"/>
  <c r="BM765" i="13"/>
  <c r="BN765" i="13" a="1"/>
  <c r="BN765" i="13"/>
  <c r="BO765" i="13" a="1"/>
  <c r="BO765" i="13"/>
  <c r="BP765" i="13" a="1"/>
  <c r="BP765" i="13"/>
  <c r="BQ765" i="13" a="1"/>
  <c r="BQ765" i="13"/>
  <c r="BR765" i="13" a="1"/>
  <c r="BR765" i="13"/>
  <c r="BS765" i="13" a="1"/>
  <c r="BS765" i="13"/>
  <c r="AZ766" i="13" a="1"/>
  <c r="AZ766" i="13"/>
  <c r="BA766" i="13" a="1"/>
  <c r="BA766" i="13"/>
  <c r="BB766" i="13" a="1"/>
  <c r="BB766" i="13"/>
  <c r="BC766" i="13" a="1"/>
  <c r="BC766" i="13"/>
  <c r="BD766" i="13" a="1"/>
  <c r="BD766" i="13"/>
  <c r="BE766" i="13" a="1"/>
  <c r="BE766" i="13"/>
  <c r="BF766" i="13" a="1"/>
  <c r="BF766" i="13"/>
  <c r="BG766" i="13" a="1"/>
  <c r="BG766" i="13"/>
  <c r="BH766" i="13" a="1"/>
  <c r="BH766" i="13"/>
  <c r="BI766" i="13" a="1"/>
  <c r="BI766" i="13"/>
  <c r="BJ766" i="13" a="1"/>
  <c r="BJ766" i="13"/>
  <c r="BK766" i="13" a="1"/>
  <c r="BK766" i="13"/>
  <c r="BL766" i="13" a="1"/>
  <c r="BL766" i="13"/>
  <c r="BM766" i="13" a="1"/>
  <c r="BM766" i="13"/>
  <c r="BN766" i="13" a="1"/>
  <c r="BN766" i="13"/>
  <c r="BO766" i="13" a="1"/>
  <c r="BO766" i="13"/>
  <c r="BP766" i="13" a="1"/>
  <c r="BP766" i="13"/>
  <c r="BQ766" i="13" a="1"/>
  <c r="BQ766" i="13"/>
  <c r="BR766" i="13" a="1"/>
  <c r="BR766" i="13"/>
  <c r="BS766" i="13" a="1"/>
  <c r="BS766" i="13"/>
  <c r="AZ767" i="13" a="1"/>
  <c r="AZ767" i="13"/>
  <c r="BA767" i="13" a="1"/>
  <c r="BA767" i="13"/>
  <c r="BB767" i="13" a="1"/>
  <c r="BB767" i="13"/>
  <c r="BC767" i="13" a="1"/>
  <c r="BC767" i="13"/>
  <c r="BD767" i="13" a="1"/>
  <c r="BD767" i="13"/>
  <c r="BE767" i="13" a="1"/>
  <c r="BE767" i="13"/>
  <c r="BF767" i="13" a="1"/>
  <c r="BF767" i="13"/>
  <c r="BG767" i="13" a="1"/>
  <c r="BG767" i="13"/>
  <c r="BH767" i="13" a="1"/>
  <c r="BH767" i="13"/>
  <c r="BI767" i="13" a="1"/>
  <c r="BI767" i="13"/>
  <c r="BJ767" i="13" a="1"/>
  <c r="BJ767" i="13"/>
  <c r="BK767" i="13" a="1"/>
  <c r="BK767" i="13"/>
  <c r="BL767" i="13" a="1"/>
  <c r="BL767" i="13"/>
  <c r="BM767" i="13" a="1"/>
  <c r="BM767" i="13"/>
  <c r="BN767" i="13" a="1"/>
  <c r="BN767" i="13"/>
  <c r="BO767" i="13" a="1"/>
  <c r="BO767" i="13"/>
  <c r="BP767" i="13" a="1"/>
  <c r="BP767" i="13"/>
  <c r="BQ767" i="13" a="1"/>
  <c r="BQ767" i="13"/>
  <c r="BR767" i="13" a="1"/>
  <c r="BR767" i="13"/>
  <c r="BS767" i="13" a="1"/>
  <c r="BS767" i="13"/>
  <c r="AZ768" i="13" a="1"/>
  <c r="AZ768" i="13"/>
  <c r="BA768" i="13" a="1"/>
  <c r="BA768" i="13"/>
  <c r="BB768" i="13" a="1"/>
  <c r="BB768" i="13"/>
  <c r="BC768" i="13" a="1"/>
  <c r="BC768" i="13"/>
  <c r="BD768" i="13" a="1"/>
  <c r="BD768" i="13"/>
  <c r="BE768" i="13" a="1"/>
  <c r="BE768" i="13"/>
  <c r="BF768" i="13" a="1"/>
  <c r="BF768" i="13"/>
  <c r="BG768" i="13" a="1"/>
  <c r="BG768" i="13"/>
  <c r="BH768" i="13" a="1"/>
  <c r="BH768" i="13"/>
  <c r="BI768" i="13" a="1"/>
  <c r="BI768" i="13"/>
  <c r="BJ768" i="13" a="1"/>
  <c r="BJ768" i="13"/>
  <c r="BK768" i="13" a="1"/>
  <c r="BK768" i="13"/>
  <c r="BL768" i="13" a="1"/>
  <c r="BL768" i="13"/>
  <c r="BM768" i="13" a="1"/>
  <c r="BM768" i="13"/>
  <c r="BN768" i="13" a="1"/>
  <c r="BN768" i="13"/>
  <c r="BO768" i="13" a="1"/>
  <c r="BO768" i="13"/>
  <c r="BP768" i="13" a="1"/>
  <c r="BP768" i="13"/>
  <c r="BQ768" i="13" a="1"/>
  <c r="BQ768" i="13"/>
  <c r="BR768" i="13" a="1"/>
  <c r="BR768" i="13"/>
  <c r="BS768" i="13" a="1"/>
  <c r="BS768" i="13"/>
  <c r="AZ769" i="13" a="1"/>
  <c r="AZ769" i="13"/>
  <c r="BA769" i="13" a="1"/>
  <c r="BA769" i="13"/>
  <c r="BB769" i="13" a="1"/>
  <c r="BB769" i="13"/>
  <c r="BC769" i="13" a="1"/>
  <c r="BC769" i="13"/>
  <c r="BD769" i="13" a="1"/>
  <c r="BD769" i="13"/>
  <c r="BE769" i="13" a="1"/>
  <c r="BE769" i="13"/>
  <c r="BF769" i="13" a="1"/>
  <c r="BF769" i="13"/>
  <c r="BG769" i="13" a="1"/>
  <c r="BG769" i="13"/>
  <c r="BH769" i="13" a="1"/>
  <c r="BH769" i="13"/>
  <c r="BI769" i="13" a="1"/>
  <c r="BI769" i="13"/>
  <c r="BJ769" i="13" a="1"/>
  <c r="BJ769" i="13"/>
  <c r="BK769" i="13" a="1"/>
  <c r="BK769" i="13"/>
  <c r="BL769" i="13" a="1"/>
  <c r="BL769" i="13"/>
  <c r="BM769" i="13" a="1"/>
  <c r="BM769" i="13"/>
  <c r="BN769" i="13" a="1"/>
  <c r="BN769" i="13"/>
  <c r="BO769" i="13" a="1"/>
  <c r="BO769" i="13"/>
  <c r="BP769" i="13" a="1"/>
  <c r="BP769" i="13"/>
  <c r="BQ769" i="13" a="1"/>
  <c r="BQ769" i="13"/>
  <c r="BR769" i="13" a="1"/>
  <c r="BR769" i="13"/>
  <c r="BS769" i="13" a="1"/>
  <c r="BS769" i="13"/>
  <c r="AZ770" i="13" a="1"/>
  <c r="AZ770" i="13"/>
  <c r="BA770" i="13" a="1"/>
  <c r="BA770" i="13"/>
  <c r="BB770" i="13" a="1"/>
  <c r="BB770" i="13"/>
  <c r="BC770" i="13" a="1"/>
  <c r="BC770" i="13"/>
  <c r="BD770" i="13" a="1"/>
  <c r="BD770" i="13"/>
  <c r="BE770" i="13" a="1"/>
  <c r="BE770" i="13"/>
  <c r="BF770" i="13" a="1"/>
  <c r="BF770" i="13"/>
  <c r="BG770" i="13" a="1"/>
  <c r="BG770" i="13"/>
  <c r="BH770" i="13" a="1"/>
  <c r="BH770" i="13"/>
  <c r="BI770" i="13" a="1"/>
  <c r="BI770" i="13"/>
  <c r="BJ770" i="13" a="1"/>
  <c r="BJ770" i="13"/>
  <c r="BK770" i="13" a="1"/>
  <c r="BK770" i="13"/>
  <c r="BL770" i="13" a="1"/>
  <c r="BL770" i="13"/>
  <c r="BM770" i="13" a="1"/>
  <c r="BM770" i="13"/>
  <c r="BN770" i="13" a="1"/>
  <c r="BN770" i="13"/>
  <c r="BO770" i="13" a="1"/>
  <c r="BO770" i="13"/>
  <c r="BP770" i="13" a="1"/>
  <c r="BP770" i="13"/>
  <c r="BQ770" i="13" a="1"/>
  <c r="BQ770" i="13"/>
  <c r="BR770" i="13" a="1"/>
  <c r="BR770" i="13"/>
  <c r="BS770" i="13" a="1"/>
  <c r="BS770" i="13"/>
  <c r="AZ771" i="13" a="1"/>
  <c r="AZ771" i="13"/>
  <c r="BA771" i="13" a="1"/>
  <c r="BA771" i="13"/>
  <c r="BB771" i="13" a="1"/>
  <c r="BB771" i="13"/>
  <c r="BC771" i="13" a="1"/>
  <c r="BC771" i="13"/>
  <c r="BD771" i="13" a="1"/>
  <c r="BD771" i="13"/>
  <c r="BE771" i="13" a="1"/>
  <c r="BE771" i="13"/>
  <c r="BF771" i="13" a="1"/>
  <c r="BF771" i="13"/>
  <c r="BG771" i="13" a="1"/>
  <c r="BG771" i="13"/>
  <c r="BH771" i="13" a="1"/>
  <c r="BH771" i="13"/>
  <c r="BI771" i="13" a="1"/>
  <c r="BI771" i="13"/>
  <c r="BJ771" i="13" a="1"/>
  <c r="BJ771" i="13"/>
  <c r="BK771" i="13" a="1"/>
  <c r="BK771" i="13"/>
  <c r="BL771" i="13" a="1"/>
  <c r="BL771" i="13"/>
  <c r="BM771" i="13" a="1"/>
  <c r="BM771" i="13"/>
  <c r="BN771" i="13" a="1"/>
  <c r="BN771" i="13"/>
  <c r="BO771" i="13" a="1"/>
  <c r="BO771" i="13"/>
  <c r="BP771" i="13" a="1"/>
  <c r="BP771" i="13"/>
  <c r="BQ771" i="13" a="1"/>
  <c r="BQ771" i="13"/>
  <c r="BR771" i="13" a="1"/>
  <c r="BR771" i="13"/>
  <c r="BS771" i="13" a="1"/>
  <c r="BS771" i="13"/>
  <c r="AZ772" i="13" a="1"/>
  <c r="AZ772" i="13"/>
  <c r="BA772" i="13" a="1"/>
  <c r="BA772" i="13"/>
  <c r="BB772" i="13" a="1"/>
  <c r="BB772" i="13"/>
  <c r="BC772" i="13" a="1"/>
  <c r="BC772" i="13"/>
  <c r="BD772" i="13" a="1"/>
  <c r="BD772" i="13"/>
  <c r="BE772" i="13" a="1"/>
  <c r="BE772" i="13"/>
  <c r="BF772" i="13" a="1"/>
  <c r="BF772" i="13"/>
  <c r="BG772" i="13" a="1"/>
  <c r="BG772" i="13"/>
  <c r="BH772" i="13" a="1"/>
  <c r="BH772" i="13"/>
  <c r="BI772" i="13" a="1"/>
  <c r="BI772" i="13"/>
  <c r="BJ772" i="13" a="1"/>
  <c r="BJ772" i="13"/>
  <c r="BK772" i="13" a="1"/>
  <c r="BK772" i="13"/>
  <c r="BL772" i="13" a="1"/>
  <c r="BL772" i="13"/>
  <c r="BM772" i="13" a="1"/>
  <c r="BM772" i="13"/>
  <c r="BN772" i="13" a="1"/>
  <c r="BN772" i="13"/>
  <c r="BO772" i="13" a="1"/>
  <c r="BO772" i="13"/>
  <c r="BP772" i="13" a="1"/>
  <c r="BP772" i="13"/>
  <c r="BQ772" i="13" a="1"/>
  <c r="BQ772" i="13"/>
  <c r="BR772" i="13" a="1"/>
  <c r="BR772" i="13"/>
  <c r="BS772" i="13" a="1"/>
  <c r="BS772" i="13"/>
  <c r="AZ773" i="13" a="1"/>
  <c r="AZ773" i="13"/>
  <c r="BA773" i="13" a="1"/>
  <c r="BA773" i="13"/>
  <c r="BB773" i="13" a="1"/>
  <c r="BB773" i="13"/>
  <c r="BC773" i="13" a="1"/>
  <c r="BC773" i="13"/>
  <c r="BD773" i="13" a="1"/>
  <c r="BD773" i="13"/>
  <c r="BE773" i="13" a="1"/>
  <c r="BE773" i="13"/>
  <c r="BF773" i="13" a="1"/>
  <c r="BF773" i="13"/>
  <c r="BG773" i="13" a="1"/>
  <c r="BG773" i="13"/>
  <c r="BH773" i="13" a="1"/>
  <c r="BH773" i="13"/>
  <c r="BI773" i="13" a="1"/>
  <c r="BI773" i="13"/>
  <c r="BJ773" i="13" a="1"/>
  <c r="BJ773" i="13"/>
  <c r="BK773" i="13" a="1"/>
  <c r="BK773" i="13"/>
  <c r="BL773" i="13" a="1"/>
  <c r="BL773" i="13"/>
  <c r="BM773" i="13" a="1"/>
  <c r="BM773" i="13"/>
  <c r="BN773" i="13" a="1"/>
  <c r="BN773" i="13"/>
  <c r="BO773" i="13" a="1"/>
  <c r="BO773" i="13"/>
  <c r="BP773" i="13" a="1"/>
  <c r="BP773" i="13"/>
  <c r="BQ773" i="13" a="1"/>
  <c r="BQ773" i="13"/>
  <c r="BR773" i="13" a="1"/>
  <c r="BR773" i="13"/>
  <c r="BS773" i="13" a="1"/>
  <c r="BS773" i="13"/>
  <c r="AZ774" i="13" a="1"/>
  <c r="AZ774" i="13"/>
  <c r="BA774" i="13" a="1"/>
  <c r="BA774" i="13"/>
  <c r="BB774" i="13" a="1"/>
  <c r="BB774" i="13"/>
  <c r="BC774" i="13" a="1"/>
  <c r="BC774" i="13"/>
  <c r="BD774" i="13" a="1"/>
  <c r="BD774" i="13"/>
  <c r="BE774" i="13" a="1"/>
  <c r="BE774" i="13"/>
  <c r="BF774" i="13" a="1"/>
  <c r="BF774" i="13"/>
  <c r="BG774" i="13" a="1"/>
  <c r="BG774" i="13"/>
  <c r="BH774" i="13" a="1"/>
  <c r="BH774" i="13"/>
  <c r="BI774" i="13" a="1"/>
  <c r="BI774" i="13"/>
  <c r="BJ774" i="13" a="1"/>
  <c r="BJ774" i="13"/>
  <c r="BK774" i="13" a="1"/>
  <c r="BK774" i="13"/>
  <c r="BL774" i="13" a="1"/>
  <c r="BL774" i="13"/>
  <c r="BM774" i="13" a="1"/>
  <c r="BM774" i="13"/>
  <c r="BN774" i="13" a="1"/>
  <c r="BN774" i="13"/>
  <c r="BO774" i="13" a="1"/>
  <c r="BO774" i="13"/>
  <c r="BP774" i="13" a="1"/>
  <c r="BP774" i="13"/>
  <c r="BQ774" i="13" a="1"/>
  <c r="BQ774" i="13"/>
  <c r="BR774" i="13" a="1"/>
  <c r="BR774" i="13"/>
  <c r="BS774" i="13" a="1"/>
  <c r="BS774" i="13"/>
  <c r="AZ775" i="13" a="1"/>
  <c r="AZ775" i="13"/>
  <c r="BA775" i="13" a="1"/>
  <c r="BA775" i="13"/>
  <c r="BB775" i="13" a="1"/>
  <c r="BB775" i="13"/>
  <c r="BC775" i="13" a="1"/>
  <c r="BC775" i="13"/>
  <c r="BD775" i="13" a="1"/>
  <c r="BD775" i="13"/>
  <c r="BE775" i="13" a="1"/>
  <c r="BE775" i="13"/>
  <c r="BF775" i="13" a="1"/>
  <c r="BF775" i="13"/>
  <c r="BG775" i="13" a="1"/>
  <c r="BG775" i="13"/>
  <c r="BH775" i="13" a="1"/>
  <c r="BH775" i="13"/>
  <c r="BI775" i="13" a="1"/>
  <c r="BI775" i="13"/>
  <c r="BJ775" i="13" a="1"/>
  <c r="BJ775" i="13"/>
  <c r="BK775" i="13" a="1"/>
  <c r="BK775" i="13"/>
  <c r="BL775" i="13" a="1"/>
  <c r="BL775" i="13"/>
  <c r="BM775" i="13" a="1"/>
  <c r="BM775" i="13"/>
  <c r="BN775" i="13" a="1"/>
  <c r="BN775" i="13"/>
  <c r="BO775" i="13" a="1"/>
  <c r="BO775" i="13"/>
  <c r="BP775" i="13" a="1"/>
  <c r="BP775" i="13"/>
  <c r="BQ775" i="13" a="1"/>
  <c r="BQ775" i="13"/>
  <c r="BR775" i="13" a="1"/>
  <c r="BR775" i="13"/>
  <c r="BS775" i="13" a="1"/>
  <c r="BS775" i="13"/>
  <c r="AZ776" i="13" a="1"/>
  <c r="AZ776" i="13"/>
  <c r="BA776" i="13" a="1"/>
  <c r="BA776" i="13"/>
  <c r="BB776" i="13" a="1"/>
  <c r="BB776" i="13"/>
  <c r="BC776" i="13" a="1"/>
  <c r="BC776" i="13"/>
  <c r="BD776" i="13" a="1"/>
  <c r="BD776" i="13"/>
  <c r="BE776" i="13" a="1"/>
  <c r="BE776" i="13"/>
  <c r="BF776" i="13" a="1"/>
  <c r="BF776" i="13"/>
  <c r="BG776" i="13" a="1"/>
  <c r="BG776" i="13"/>
  <c r="BH776" i="13" a="1"/>
  <c r="BH776" i="13"/>
  <c r="BI776" i="13" a="1"/>
  <c r="BI776" i="13"/>
  <c r="BJ776" i="13" a="1"/>
  <c r="BJ776" i="13"/>
  <c r="BK776" i="13" a="1"/>
  <c r="BK776" i="13"/>
  <c r="BL776" i="13" a="1"/>
  <c r="BL776" i="13"/>
  <c r="BM776" i="13" a="1"/>
  <c r="BM776" i="13"/>
  <c r="BN776" i="13" a="1"/>
  <c r="BN776" i="13"/>
  <c r="BO776" i="13" a="1"/>
  <c r="BO776" i="13"/>
  <c r="BP776" i="13" a="1"/>
  <c r="BP776" i="13"/>
  <c r="BQ776" i="13" a="1"/>
  <c r="BQ776" i="13"/>
  <c r="BR776" i="13" a="1"/>
  <c r="BR776" i="13"/>
  <c r="BS776" i="13" a="1"/>
  <c r="BS776" i="13"/>
  <c r="AZ777" i="13" a="1"/>
  <c r="AZ777" i="13"/>
  <c r="BA777" i="13" a="1"/>
  <c r="BA777" i="13"/>
  <c r="BB777" i="13" a="1"/>
  <c r="BB777" i="13"/>
  <c r="BC777" i="13" a="1"/>
  <c r="BC777" i="13"/>
  <c r="BD777" i="13" a="1"/>
  <c r="BD777" i="13"/>
  <c r="BE777" i="13" a="1"/>
  <c r="BE777" i="13"/>
  <c r="BF777" i="13" a="1"/>
  <c r="BF777" i="13"/>
  <c r="BG777" i="13" a="1"/>
  <c r="BG777" i="13"/>
  <c r="BH777" i="13" a="1"/>
  <c r="BH777" i="13"/>
  <c r="BI777" i="13" a="1"/>
  <c r="BI777" i="13"/>
  <c r="BJ777" i="13" a="1"/>
  <c r="BJ777" i="13"/>
  <c r="BK777" i="13" a="1"/>
  <c r="BK777" i="13"/>
  <c r="BL777" i="13" a="1"/>
  <c r="BL777" i="13"/>
  <c r="BM777" i="13" a="1"/>
  <c r="BM777" i="13"/>
  <c r="BN777" i="13" a="1"/>
  <c r="BN777" i="13"/>
  <c r="BO777" i="13" a="1"/>
  <c r="BO777" i="13"/>
  <c r="BP777" i="13" a="1"/>
  <c r="BP777" i="13"/>
  <c r="BQ777" i="13" a="1"/>
  <c r="BQ777" i="13"/>
  <c r="BR777" i="13" a="1"/>
  <c r="BR777" i="13"/>
  <c r="BS777" i="13" a="1"/>
  <c r="BS777" i="13"/>
  <c r="AZ778" i="13" a="1"/>
  <c r="AZ778" i="13"/>
  <c r="BA778" i="13" a="1"/>
  <c r="BA778" i="13"/>
  <c r="BB778" i="13" a="1"/>
  <c r="BB778" i="13"/>
  <c r="BC778" i="13" a="1"/>
  <c r="BC778" i="13"/>
  <c r="BD778" i="13" a="1"/>
  <c r="BD778" i="13"/>
  <c r="BE778" i="13" a="1"/>
  <c r="BE778" i="13"/>
  <c r="BF778" i="13" a="1"/>
  <c r="BF778" i="13"/>
  <c r="BG778" i="13" a="1"/>
  <c r="BG778" i="13"/>
  <c r="BH778" i="13" a="1"/>
  <c r="BH778" i="13"/>
  <c r="BI778" i="13" a="1"/>
  <c r="BI778" i="13"/>
  <c r="BJ778" i="13" a="1"/>
  <c r="BJ778" i="13"/>
  <c r="BK778" i="13" a="1"/>
  <c r="BK778" i="13"/>
  <c r="BL778" i="13" a="1"/>
  <c r="BL778" i="13"/>
  <c r="BM778" i="13" a="1"/>
  <c r="BM778" i="13"/>
  <c r="BN778" i="13" a="1"/>
  <c r="BN778" i="13"/>
  <c r="BO778" i="13" a="1"/>
  <c r="BO778" i="13"/>
  <c r="BP778" i="13" a="1"/>
  <c r="BP778" i="13"/>
  <c r="BQ778" i="13" a="1"/>
  <c r="BQ778" i="13"/>
  <c r="BR778" i="13" a="1"/>
  <c r="BR778" i="13"/>
  <c r="BS778" i="13" a="1"/>
  <c r="BS778" i="13"/>
  <c r="AZ779" i="13" a="1"/>
  <c r="AZ779" i="13"/>
  <c r="BA779" i="13" a="1"/>
  <c r="BA779" i="13"/>
  <c r="BB779" i="13" a="1"/>
  <c r="BB779" i="13"/>
  <c r="BC779" i="13" a="1"/>
  <c r="BC779" i="13"/>
  <c r="BD779" i="13" a="1"/>
  <c r="BD779" i="13"/>
  <c r="BE779" i="13" a="1"/>
  <c r="BE779" i="13"/>
  <c r="BF779" i="13" a="1"/>
  <c r="BF779" i="13"/>
  <c r="BG779" i="13" a="1"/>
  <c r="BG779" i="13"/>
  <c r="BH779" i="13" a="1"/>
  <c r="BH779" i="13"/>
  <c r="BI779" i="13" a="1"/>
  <c r="BI779" i="13"/>
  <c r="BJ779" i="13" a="1"/>
  <c r="BJ779" i="13"/>
  <c r="BK779" i="13" a="1"/>
  <c r="BK779" i="13"/>
  <c r="BL779" i="13" a="1"/>
  <c r="BL779" i="13"/>
  <c r="BM779" i="13" a="1"/>
  <c r="BM779" i="13"/>
  <c r="BN779" i="13" a="1"/>
  <c r="BN779" i="13"/>
  <c r="BO779" i="13" a="1"/>
  <c r="BO779" i="13"/>
  <c r="BP779" i="13" a="1"/>
  <c r="BP779" i="13"/>
  <c r="BQ779" i="13" a="1"/>
  <c r="BQ779" i="13"/>
  <c r="BR779" i="13" a="1"/>
  <c r="BR779" i="13"/>
  <c r="BS779" i="13" a="1"/>
  <c r="BS779" i="13"/>
  <c r="AZ780" i="13" a="1"/>
  <c r="AZ780" i="13"/>
  <c r="BA780" i="13" a="1"/>
  <c r="BA780" i="13"/>
  <c r="BB780" i="13" a="1"/>
  <c r="BB780" i="13"/>
  <c r="BC780" i="13" a="1"/>
  <c r="BC780" i="13"/>
  <c r="BD780" i="13" a="1"/>
  <c r="BD780" i="13"/>
  <c r="BE780" i="13" a="1"/>
  <c r="BE780" i="13"/>
  <c r="BF780" i="13" a="1"/>
  <c r="BF780" i="13"/>
  <c r="BG780" i="13" a="1"/>
  <c r="BG780" i="13"/>
  <c r="BH780" i="13" a="1"/>
  <c r="BH780" i="13"/>
  <c r="BI780" i="13" a="1"/>
  <c r="BI780" i="13"/>
  <c r="BJ780" i="13" a="1"/>
  <c r="BJ780" i="13"/>
  <c r="BK780" i="13" a="1"/>
  <c r="BK780" i="13"/>
  <c r="BL780" i="13" a="1"/>
  <c r="BL780" i="13"/>
  <c r="BM780" i="13" a="1"/>
  <c r="BM780" i="13"/>
  <c r="BN780" i="13" a="1"/>
  <c r="BN780" i="13"/>
  <c r="BO780" i="13" a="1"/>
  <c r="BO780" i="13"/>
  <c r="BP780" i="13" a="1"/>
  <c r="BP780" i="13"/>
  <c r="BQ780" i="13" a="1"/>
  <c r="BQ780" i="13"/>
  <c r="BR780" i="13" a="1"/>
  <c r="BR780" i="13"/>
  <c r="BS780" i="13" a="1"/>
  <c r="BS780" i="13"/>
  <c r="AZ781" i="13" a="1"/>
  <c r="AZ781" i="13"/>
  <c r="BA781" i="13" a="1"/>
  <c r="BA781" i="13"/>
  <c r="BB781" i="13" a="1"/>
  <c r="BB781" i="13"/>
  <c r="BC781" i="13" a="1"/>
  <c r="BC781" i="13"/>
  <c r="BD781" i="13" a="1"/>
  <c r="BD781" i="13"/>
  <c r="BE781" i="13" a="1"/>
  <c r="BE781" i="13"/>
  <c r="BF781" i="13" a="1"/>
  <c r="BF781" i="13"/>
  <c r="BG781" i="13" a="1"/>
  <c r="BG781" i="13"/>
  <c r="BH781" i="13" a="1"/>
  <c r="BH781" i="13"/>
  <c r="BI781" i="13" a="1"/>
  <c r="BI781" i="13"/>
  <c r="BJ781" i="13" a="1"/>
  <c r="BJ781" i="13"/>
  <c r="BK781" i="13" a="1"/>
  <c r="BK781" i="13"/>
  <c r="BL781" i="13" a="1"/>
  <c r="BL781" i="13"/>
  <c r="BM781" i="13" a="1"/>
  <c r="BM781" i="13"/>
  <c r="BN781" i="13" a="1"/>
  <c r="BN781" i="13"/>
  <c r="BO781" i="13" a="1"/>
  <c r="BO781" i="13"/>
  <c r="BP781" i="13" a="1"/>
  <c r="BP781" i="13"/>
  <c r="BQ781" i="13" a="1"/>
  <c r="BQ781" i="13"/>
  <c r="BR781" i="13" a="1"/>
  <c r="BR781" i="13"/>
  <c r="BS781" i="13" a="1"/>
  <c r="BS781" i="13"/>
  <c r="AZ782" i="13" a="1"/>
  <c r="AZ782" i="13"/>
  <c r="BA782" i="13" a="1"/>
  <c r="BA782" i="13"/>
  <c r="BB782" i="13" a="1"/>
  <c r="BB782" i="13"/>
  <c r="BC782" i="13" a="1"/>
  <c r="BC782" i="13"/>
  <c r="BD782" i="13" a="1"/>
  <c r="BD782" i="13"/>
  <c r="BE782" i="13" a="1"/>
  <c r="BE782" i="13"/>
  <c r="BF782" i="13" a="1"/>
  <c r="BF782" i="13"/>
  <c r="BG782" i="13" a="1"/>
  <c r="BG782" i="13"/>
  <c r="BH782" i="13" a="1"/>
  <c r="BH782" i="13"/>
  <c r="BI782" i="13" a="1"/>
  <c r="BI782" i="13"/>
  <c r="BJ782" i="13" a="1"/>
  <c r="BJ782" i="13"/>
  <c r="BK782" i="13" a="1"/>
  <c r="BK782" i="13"/>
  <c r="BL782" i="13" a="1"/>
  <c r="BL782" i="13"/>
  <c r="BM782" i="13" a="1"/>
  <c r="BM782" i="13"/>
  <c r="BN782" i="13" a="1"/>
  <c r="BN782" i="13"/>
  <c r="BO782" i="13" a="1"/>
  <c r="BO782" i="13"/>
  <c r="BP782" i="13" a="1"/>
  <c r="BP782" i="13"/>
  <c r="BQ782" i="13" a="1"/>
  <c r="BQ782" i="13"/>
  <c r="BR782" i="13" a="1"/>
  <c r="BR782" i="13"/>
  <c r="BS782" i="13" a="1"/>
  <c r="BS782" i="13"/>
  <c r="AZ783" i="13" a="1"/>
  <c r="AZ783" i="13"/>
  <c r="BA783" i="13" a="1"/>
  <c r="BA783" i="13"/>
  <c r="BB783" i="13" a="1"/>
  <c r="BB783" i="13"/>
  <c r="BC783" i="13" a="1"/>
  <c r="BC783" i="13"/>
  <c r="BD783" i="13" a="1"/>
  <c r="BD783" i="13"/>
  <c r="BE783" i="13" a="1"/>
  <c r="BE783" i="13"/>
  <c r="BF783" i="13" a="1"/>
  <c r="BF783" i="13"/>
  <c r="BG783" i="13" a="1"/>
  <c r="BG783" i="13"/>
  <c r="BH783" i="13" a="1"/>
  <c r="BH783" i="13"/>
  <c r="BI783" i="13" a="1"/>
  <c r="BI783" i="13"/>
  <c r="BJ783" i="13" a="1"/>
  <c r="BJ783" i="13"/>
  <c r="BK783" i="13" a="1"/>
  <c r="BK783" i="13"/>
  <c r="BL783" i="13" a="1"/>
  <c r="BL783" i="13"/>
  <c r="BM783" i="13" a="1"/>
  <c r="BM783" i="13"/>
  <c r="BN783" i="13" a="1"/>
  <c r="BN783" i="13"/>
  <c r="BO783" i="13" a="1"/>
  <c r="BO783" i="13"/>
  <c r="BP783" i="13" a="1"/>
  <c r="BP783" i="13"/>
  <c r="BQ783" i="13" a="1"/>
  <c r="BQ783" i="13"/>
  <c r="BR783" i="13" a="1"/>
  <c r="BR783" i="13"/>
  <c r="BS783" i="13" a="1"/>
  <c r="BS783" i="13"/>
  <c r="AZ784" i="13" a="1"/>
  <c r="AZ784" i="13"/>
  <c r="BA784" i="13" a="1"/>
  <c r="BA784" i="13"/>
  <c r="BB784" i="13" a="1"/>
  <c r="BB784" i="13"/>
  <c r="BC784" i="13" a="1"/>
  <c r="BC784" i="13"/>
  <c r="BD784" i="13" a="1"/>
  <c r="BD784" i="13"/>
  <c r="BE784" i="13" a="1"/>
  <c r="BE784" i="13"/>
  <c r="BF784" i="13" a="1"/>
  <c r="BF784" i="13"/>
  <c r="BG784" i="13" a="1"/>
  <c r="BG784" i="13"/>
  <c r="BH784" i="13" a="1"/>
  <c r="BH784" i="13"/>
  <c r="BI784" i="13" a="1"/>
  <c r="BI784" i="13"/>
  <c r="BJ784" i="13" a="1"/>
  <c r="BJ784" i="13"/>
  <c r="BK784" i="13" a="1"/>
  <c r="BK784" i="13"/>
  <c r="BL784" i="13" a="1"/>
  <c r="BL784" i="13"/>
  <c r="BM784" i="13" a="1"/>
  <c r="BM784" i="13"/>
  <c r="BN784" i="13" a="1"/>
  <c r="BN784" i="13"/>
  <c r="BO784" i="13" a="1"/>
  <c r="BO784" i="13"/>
  <c r="BP784" i="13" a="1"/>
  <c r="BP784" i="13"/>
  <c r="BQ784" i="13" a="1"/>
  <c r="BQ784" i="13"/>
  <c r="BR784" i="13" a="1"/>
  <c r="BR784" i="13"/>
  <c r="BS784" i="13" a="1"/>
  <c r="BS784" i="13"/>
  <c r="AZ785" i="13" a="1"/>
  <c r="AZ785" i="13"/>
  <c r="BA785" i="13" a="1"/>
  <c r="BA785" i="13"/>
  <c r="BB785" i="13" a="1"/>
  <c r="BB785" i="13"/>
  <c r="BC785" i="13" a="1"/>
  <c r="BC785" i="13"/>
  <c r="BD785" i="13" a="1"/>
  <c r="BD785" i="13"/>
  <c r="BE785" i="13" a="1"/>
  <c r="BE785" i="13"/>
  <c r="BF785" i="13" a="1"/>
  <c r="BF785" i="13"/>
  <c r="BG785" i="13" a="1"/>
  <c r="BG785" i="13"/>
  <c r="BH785" i="13" a="1"/>
  <c r="BH785" i="13"/>
  <c r="BI785" i="13" a="1"/>
  <c r="BI785" i="13"/>
  <c r="BJ785" i="13" a="1"/>
  <c r="BJ785" i="13"/>
  <c r="BK785" i="13" a="1"/>
  <c r="BK785" i="13"/>
  <c r="BL785" i="13" a="1"/>
  <c r="BL785" i="13"/>
  <c r="BM785" i="13" a="1"/>
  <c r="BM785" i="13"/>
  <c r="BN785" i="13" a="1"/>
  <c r="BN785" i="13"/>
  <c r="BO785" i="13" a="1"/>
  <c r="BO785" i="13"/>
  <c r="BP785" i="13" a="1"/>
  <c r="BP785" i="13"/>
  <c r="BQ785" i="13" a="1"/>
  <c r="BQ785" i="13"/>
  <c r="BR785" i="13" a="1"/>
  <c r="BR785" i="13"/>
  <c r="BS785" i="13" a="1"/>
  <c r="BS785" i="13"/>
  <c r="AZ786" i="13" a="1"/>
  <c r="AZ786" i="13"/>
  <c r="BA786" i="13" a="1"/>
  <c r="BA786" i="13"/>
  <c r="BB786" i="13" a="1"/>
  <c r="BB786" i="13"/>
  <c r="BC786" i="13" a="1"/>
  <c r="BC786" i="13"/>
  <c r="BD786" i="13" a="1"/>
  <c r="BD786" i="13"/>
  <c r="BE786" i="13" a="1"/>
  <c r="BE786" i="13"/>
  <c r="BF786" i="13" a="1"/>
  <c r="BF786" i="13"/>
  <c r="BG786" i="13" a="1"/>
  <c r="BG786" i="13"/>
  <c r="BH786" i="13" a="1"/>
  <c r="BH786" i="13"/>
  <c r="BI786" i="13" a="1"/>
  <c r="BI786" i="13"/>
  <c r="BJ786" i="13" a="1"/>
  <c r="BJ786" i="13"/>
  <c r="BK786" i="13" a="1"/>
  <c r="BK786" i="13"/>
  <c r="BL786" i="13" a="1"/>
  <c r="BL786" i="13"/>
  <c r="BM786" i="13" a="1"/>
  <c r="BM786" i="13"/>
  <c r="BN786" i="13" a="1"/>
  <c r="BN786" i="13"/>
  <c r="BO786" i="13" a="1"/>
  <c r="BO786" i="13"/>
  <c r="BP786" i="13" a="1"/>
  <c r="BP786" i="13"/>
  <c r="BQ786" i="13" a="1"/>
  <c r="BQ786" i="13"/>
  <c r="BR786" i="13" a="1"/>
  <c r="BR786" i="13"/>
  <c r="BS786" i="13" a="1"/>
  <c r="BS786" i="13"/>
  <c r="AZ787" i="13" a="1"/>
  <c r="AZ787" i="13"/>
  <c r="BA787" i="13" a="1"/>
  <c r="BA787" i="13"/>
  <c r="BB787" i="13" a="1"/>
  <c r="BB787" i="13"/>
  <c r="BC787" i="13" a="1"/>
  <c r="BC787" i="13"/>
  <c r="BD787" i="13" a="1"/>
  <c r="BD787" i="13"/>
  <c r="BE787" i="13" a="1"/>
  <c r="BE787" i="13"/>
  <c r="BF787" i="13" a="1"/>
  <c r="BF787" i="13"/>
  <c r="BG787" i="13" a="1"/>
  <c r="BG787" i="13"/>
  <c r="BH787" i="13" a="1"/>
  <c r="BH787" i="13"/>
  <c r="BI787" i="13" a="1"/>
  <c r="BI787" i="13"/>
  <c r="BJ787" i="13" a="1"/>
  <c r="BJ787" i="13"/>
  <c r="BK787" i="13" a="1"/>
  <c r="BK787" i="13"/>
  <c r="BL787" i="13" a="1"/>
  <c r="BL787" i="13"/>
  <c r="BM787" i="13" a="1"/>
  <c r="BM787" i="13"/>
  <c r="BN787" i="13" a="1"/>
  <c r="BN787" i="13"/>
  <c r="BO787" i="13" a="1"/>
  <c r="BO787" i="13"/>
  <c r="BP787" i="13" a="1"/>
  <c r="BP787" i="13"/>
  <c r="BQ787" i="13" a="1"/>
  <c r="BQ787" i="13"/>
  <c r="BR787" i="13" a="1"/>
  <c r="BR787" i="13"/>
  <c r="BS787" i="13" a="1"/>
  <c r="BS787" i="13"/>
  <c r="AZ788" i="13" a="1"/>
  <c r="AZ788" i="13"/>
  <c r="BA788" i="13" a="1"/>
  <c r="BA788" i="13"/>
  <c r="BB788" i="13" a="1"/>
  <c r="BB788" i="13"/>
  <c r="BC788" i="13" a="1"/>
  <c r="BC788" i="13"/>
  <c r="BD788" i="13" a="1"/>
  <c r="BD788" i="13"/>
  <c r="BE788" i="13" a="1"/>
  <c r="BE788" i="13"/>
  <c r="BF788" i="13" a="1"/>
  <c r="BF788" i="13"/>
  <c r="BG788" i="13" a="1"/>
  <c r="BG788" i="13"/>
  <c r="BH788" i="13" a="1"/>
  <c r="BH788" i="13"/>
  <c r="BI788" i="13" a="1"/>
  <c r="BI788" i="13"/>
  <c r="BJ788" i="13" a="1"/>
  <c r="BJ788" i="13"/>
  <c r="BK788" i="13" a="1"/>
  <c r="BK788" i="13"/>
  <c r="BL788" i="13" a="1"/>
  <c r="BL788" i="13"/>
  <c r="BM788" i="13" a="1"/>
  <c r="BM788" i="13"/>
  <c r="BN788" i="13" a="1"/>
  <c r="BN788" i="13"/>
  <c r="BO788" i="13" a="1"/>
  <c r="BO788" i="13"/>
  <c r="BP788" i="13" a="1"/>
  <c r="BP788" i="13"/>
  <c r="BQ788" i="13" a="1"/>
  <c r="BQ788" i="13"/>
  <c r="BR788" i="13" a="1"/>
  <c r="BR788" i="13"/>
  <c r="BS788" i="13" a="1"/>
  <c r="BS788" i="13"/>
  <c r="AZ789" i="13" a="1"/>
  <c r="AZ789" i="13"/>
  <c r="BA789" i="13" a="1"/>
  <c r="BA789" i="13"/>
  <c r="BB789" i="13" a="1"/>
  <c r="BB789" i="13"/>
  <c r="BC789" i="13" a="1"/>
  <c r="BC789" i="13"/>
  <c r="BD789" i="13" a="1"/>
  <c r="BD789" i="13"/>
  <c r="BE789" i="13" a="1"/>
  <c r="BE789" i="13"/>
  <c r="BF789" i="13" a="1"/>
  <c r="BF789" i="13"/>
  <c r="BG789" i="13" a="1"/>
  <c r="BG789" i="13"/>
  <c r="BH789" i="13" a="1"/>
  <c r="BH789" i="13"/>
  <c r="BI789" i="13" a="1"/>
  <c r="BI789" i="13"/>
  <c r="BJ789" i="13" a="1"/>
  <c r="BJ789" i="13"/>
  <c r="BK789" i="13" a="1"/>
  <c r="BK789" i="13"/>
  <c r="BL789" i="13" a="1"/>
  <c r="BL789" i="13"/>
  <c r="BM789" i="13" a="1"/>
  <c r="BM789" i="13"/>
  <c r="BN789" i="13" a="1"/>
  <c r="BN789" i="13"/>
  <c r="BO789" i="13" a="1"/>
  <c r="BO789" i="13"/>
  <c r="BP789" i="13" a="1"/>
  <c r="BP789" i="13"/>
  <c r="BQ789" i="13" a="1"/>
  <c r="BQ789" i="13"/>
  <c r="BR789" i="13" a="1"/>
  <c r="BR789" i="13"/>
  <c r="BS789" i="13" a="1"/>
  <c r="BS789" i="13"/>
  <c r="AZ790" i="13" a="1"/>
  <c r="AZ790" i="13"/>
  <c r="BA790" i="13" a="1"/>
  <c r="BA790" i="13"/>
  <c r="BB790" i="13" a="1"/>
  <c r="BB790" i="13"/>
  <c r="BC790" i="13" a="1"/>
  <c r="BC790" i="13"/>
  <c r="BD790" i="13" a="1"/>
  <c r="BD790" i="13"/>
  <c r="BE790" i="13" a="1"/>
  <c r="BE790" i="13"/>
  <c r="BF790" i="13" a="1"/>
  <c r="BF790" i="13"/>
  <c r="BG790" i="13" a="1"/>
  <c r="BG790" i="13"/>
  <c r="BH790" i="13" a="1"/>
  <c r="BH790" i="13"/>
  <c r="BI790" i="13" a="1"/>
  <c r="BI790" i="13"/>
  <c r="BJ790" i="13" a="1"/>
  <c r="BJ790" i="13"/>
  <c r="BK790" i="13" a="1"/>
  <c r="BK790" i="13"/>
  <c r="BL790" i="13" a="1"/>
  <c r="BL790" i="13"/>
  <c r="BM790" i="13" a="1"/>
  <c r="BM790" i="13"/>
  <c r="BN790" i="13" a="1"/>
  <c r="BN790" i="13"/>
  <c r="BO790" i="13" a="1"/>
  <c r="BO790" i="13"/>
  <c r="BP790" i="13" a="1"/>
  <c r="BP790" i="13"/>
  <c r="BQ790" i="13" a="1"/>
  <c r="BQ790" i="13"/>
  <c r="BR790" i="13" a="1"/>
  <c r="BR790" i="13"/>
  <c r="BS790" i="13" a="1"/>
  <c r="BS790" i="13"/>
  <c r="AZ791" i="13" a="1"/>
  <c r="AZ791" i="13"/>
  <c r="BA791" i="13" a="1"/>
  <c r="BA791" i="13"/>
  <c r="BB791" i="13" a="1"/>
  <c r="BB791" i="13"/>
  <c r="BC791" i="13" a="1"/>
  <c r="BC791" i="13"/>
  <c r="BD791" i="13" a="1"/>
  <c r="BD791" i="13"/>
  <c r="BE791" i="13" a="1"/>
  <c r="BE791" i="13"/>
  <c r="BF791" i="13" a="1"/>
  <c r="BF791" i="13"/>
  <c r="BG791" i="13" a="1"/>
  <c r="BG791" i="13"/>
  <c r="BH791" i="13" a="1"/>
  <c r="BH791" i="13"/>
  <c r="BI791" i="13" a="1"/>
  <c r="BI791" i="13"/>
  <c r="BJ791" i="13" a="1"/>
  <c r="BJ791" i="13"/>
  <c r="BK791" i="13" a="1"/>
  <c r="BK791" i="13"/>
  <c r="BL791" i="13" a="1"/>
  <c r="BL791" i="13"/>
  <c r="BM791" i="13" a="1"/>
  <c r="BM791" i="13"/>
  <c r="BN791" i="13" a="1"/>
  <c r="BN791" i="13"/>
  <c r="BO791" i="13" a="1"/>
  <c r="BO791" i="13"/>
  <c r="BP791" i="13" a="1"/>
  <c r="BP791" i="13"/>
  <c r="BQ791" i="13" a="1"/>
  <c r="BQ791" i="13"/>
  <c r="BR791" i="13" a="1"/>
  <c r="BR791" i="13"/>
  <c r="BS791" i="13" a="1"/>
  <c r="BS791" i="13"/>
  <c r="AZ792" i="13" a="1"/>
  <c r="AZ792" i="13"/>
  <c r="BA792" i="13" a="1"/>
  <c r="BA792" i="13"/>
  <c r="BB792" i="13" a="1"/>
  <c r="BB792" i="13"/>
  <c r="BC792" i="13" a="1"/>
  <c r="BC792" i="13"/>
  <c r="BD792" i="13" a="1"/>
  <c r="BD792" i="13"/>
  <c r="BE792" i="13" a="1"/>
  <c r="BE792" i="13"/>
  <c r="BF792" i="13" a="1"/>
  <c r="BF792" i="13"/>
  <c r="BG792" i="13" a="1"/>
  <c r="BG792" i="13"/>
  <c r="BH792" i="13" a="1"/>
  <c r="BH792" i="13"/>
  <c r="BI792" i="13" a="1"/>
  <c r="BI792" i="13"/>
  <c r="BJ792" i="13" a="1"/>
  <c r="BJ792" i="13"/>
  <c r="BK792" i="13" a="1"/>
  <c r="BK792" i="13"/>
  <c r="BL792" i="13" a="1"/>
  <c r="BL792" i="13"/>
  <c r="BM792" i="13" a="1"/>
  <c r="BM792" i="13"/>
  <c r="BN792" i="13" a="1"/>
  <c r="BN792" i="13"/>
  <c r="BO792" i="13" a="1"/>
  <c r="BO792" i="13"/>
  <c r="BP792" i="13" a="1"/>
  <c r="BP792" i="13"/>
  <c r="BQ792" i="13" a="1"/>
  <c r="BQ792" i="13"/>
  <c r="BR792" i="13" a="1"/>
  <c r="BR792" i="13"/>
  <c r="BS792" i="13" a="1"/>
  <c r="BS792" i="13"/>
  <c r="AZ793" i="13" a="1"/>
  <c r="AZ793" i="13"/>
  <c r="BA793" i="13" a="1"/>
  <c r="BA793" i="13"/>
  <c r="BB793" i="13" a="1"/>
  <c r="BB793" i="13"/>
  <c r="BC793" i="13" a="1"/>
  <c r="BC793" i="13"/>
  <c r="BD793" i="13" a="1"/>
  <c r="BD793" i="13"/>
  <c r="BE793" i="13" a="1"/>
  <c r="BE793" i="13"/>
  <c r="BF793" i="13" a="1"/>
  <c r="BF793" i="13"/>
  <c r="BG793" i="13" a="1"/>
  <c r="BG793" i="13"/>
  <c r="BH793" i="13" a="1"/>
  <c r="BH793" i="13"/>
  <c r="BI793" i="13" a="1"/>
  <c r="BI793" i="13"/>
  <c r="BJ793" i="13" a="1"/>
  <c r="BJ793" i="13"/>
  <c r="BK793" i="13" a="1"/>
  <c r="BK793" i="13"/>
  <c r="BL793" i="13" a="1"/>
  <c r="BL793" i="13"/>
  <c r="BM793" i="13" a="1"/>
  <c r="BM793" i="13"/>
  <c r="BN793" i="13" a="1"/>
  <c r="BN793" i="13"/>
  <c r="BO793" i="13" a="1"/>
  <c r="BO793" i="13"/>
  <c r="BP793" i="13" a="1"/>
  <c r="BP793" i="13"/>
  <c r="BQ793" i="13" a="1"/>
  <c r="BQ793" i="13"/>
  <c r="BR793" i="13" a="1"/>
  <c r="BR793" i="13"/>
  <c r="BS793" i="13" a="1"/>
  <c r="BS793" i="13"/>
  <c r="AZ794" i="13" a="1"/>
  <c r="AZ794" i="13"/>
  <c r="BA794" i="13" a="1"/>
  <c r="BA794" i="13"/>
  <c r="BB794" i="13" a="1"/>
  <c r="BB794" i="13"/>
  <c r="BC794" i="13" a="1"/>
  <c r="BC794" i="13"/>
  <c r="BD794" i="13" a="1"/>
  <c r="BD794" i="13"/>
  <c r="BE794" i="13" a="1"/>
  <c r="BE794" i="13"/>
  <c r="BF794" i="13" a="1"/>
  <c r="BF794" i="13"/>
  <c r="BG794" i="13" a="1"/>
  <c r="BG794" i="13"/>
  <c r="BH794" i="13" a="1"/>
  <c r="BH794" i="13"/>
  <c r="BI794" i="13" a="1"/>
  <c r="BI794" i="13"/>
  <c r="BJ794" i="13" a="1"/>
  <c r="BJ794" i="13"/>
  <c r="BK794" i="13" a="1"/>
  <c r="BK794" i="13"/>
  <c r="BL794" i="13" a="1"/>
  <c r="BL794" i="13"/>
  <c r="BM794" i="13" a="1"/>
  <c r="BM794" i="13"/>
  <c r="BN794" i="13" a="1"/>
  <c r="BN794" i="13"/>
  <c r="BO794" i="13" a="1"/>
  <c r="BO794" i="13"/>
  <c r="BP794" i="13" a="1"/>
  <c r="BP794" i="13"/>
  <c r="BQ794" i="13" a="1"/>
  <c r="BQ794" i="13"/>
  <c r="BR794" i="13" a="1"/>
  <c r="BR794" i="13"/>
  <c r="BS794" i="13" a="1"/>
  <c r="BS794" i="13"/>
  <c r="AZ795" i="13" a="1"/>
  <c r="AZ795" i="13"/>
  <c r="BA795" i="13" a="1"/>
  <c r="BA795" i="13"/>
  <c r="BB795" i="13" a="1"/>
  <c r="BB795" i="13"/>
  <c r="BC795" i="13" a="1"/>
  <c r="BC795" i="13"/>
  <c r="BD795" i="13" a="1"/>
  <c r="BD795" i="13"/>
  <c r="BE795" i="13" a="1"/>
  <c r="BE795" i="13"/>
  <c r="BF795" i="13" a="1"/>
  <c r="BF795" i="13"/>
  <c r="BG795" i="13" a="1"/>
  <c r="BG795" i="13"/>
  <c r="BH795" i="13" a="1"/>
  <c r="BH795" i="13"/>
  <c r="BI795" i="13" a="1"/>
  <c r="BI795" i="13"/>
  <c r="BJ795" i="13" a="1"/>
  <c r="BJ795" i="13"/>
  <c r="BK795" i="13" a="1"/>
  <c r="BK795" i="13"/>
  <c r="BL795" i="13" a="1"/>
  <c r="BL795" i="13"/>
  <c r="BM795" i="13" a="1"/>
  <c r="BM795" i="13"/>
  <c r="BN795" i="13" a="1"/>
  <c r="BN795" i="13"/>
  <c r="BO795" i="13" a="1"/>
  <c r="BO795" i="13"/>
  <c r="BP795" i="13" a="1"/>
  <c r="BP795" i="13"/>
  <c r="BQ795" i="13" a="1"/>
  <c r="BQ795" i="13"/>
  <c r="BR795" i="13" a="1"/>
  <c r="BR795" i="13"/>
  <c r="BS795" i="13" a="1"/>
  <c r="BS795" i="13"/>
  <c r="AZ796" i="13" a="1"/>
  <c r="AZ796" i="13"/>
  <c r="BA796" i="13" a="1"/>
  <c r="BA796" i="13"/>
  <c r="BB796" i="13" a="1"/>
  <c r="BB796" i="13"/>
  <c r="BC796" i="13" a="1"/>
  <c r="BC796" i="13"/>
  <c r="BD796" i="13" a="1"/>
  <c r="BD796" i="13"/>
  <c r="BE796" i="13" a="1"/>
  <c r="BE796" i="13"/>
  <c r="BF796" i="13" a="1"/>
  <c r="BF796" i="13"/>
  <c r="BG796" i="13" a="1"/>
  <c r="BG796" i="13"/>
  <c r="BH796" i="13" a="1"/>
  <c r="BH796" i="13"/>
  <c r="BI796" i="13" a="1"/>
  <c r="BI796" i="13"/>
  <c r="BJ796" i="13" a="1"/>
  <c r="BJ796" i="13"/>
  <c r="BK796" i="13" a="1"/>
  <c r="BK796" i="13"/>
  <c r="BL796" i="13" a="1"/>
  <c r="BL796" i="13"/>
  <c r="BM796" i="13" a="1"/>
  <c r="BM796" i="13"/>
  <c r="BN796" i="13" a="1"/>
  <c r="BN796" i="13"/>
  <c r="BO796" i="13" a="1"/>
  <c r="BO796" i="13"/>
  <c r="BP796" i="13" a="1"/>
  <c r="BP796" i="13"/>
  <c r="BQ796" i="13" a="1"/>
  <c r="BQ796" i="13"/>
  <c r="BR796" i="13" a="1"/>
  <c r="BR796" i="13"/>
  <c r="BS796" i="13" a="1"/>
  <c r="BS796" i="13"/>
  <c r="AZ797" i="13" a="1"/>
  <c r="AZ797" i="13"/>
  <c r="BA797" i="13" a="1"/>
  <c r="BA797" i="13"/>
  <c r="BB797" i="13" a="1"/>
  <c r="BB797" i="13"/>
  <c r="BC797" i="13" a="1"/>
  <c r="BC797" i="13"/>
  <c r="BD797" i="13" a="1"/>
  <c r="BD797" i="13"/>
  <c r="BE797" i="13" a="1"/>
  <c r="BE797" i="13"/>
  <c r="BF797" i="13" a="1"/>
  <c r="BF797" i="13"/>
  <c r="BG797" i="13" a="1"/>
  <c r="BG797" i="13"/>
  <c r="BH797" i="13" a="1"/>
  <c r="BH797" i="13"/>
  <c r="BI797" i="13" a="1"/>
  <c r="BI797" i="13"/>
  <c r="BJ797" i="13" a="1"/>
  <c r="BJ797" i="13"/>
  <c r="BK797" i="13" a="1"/>
  <c r="BK797" i="13"/>
  <c r="BL797" i="13" a="1"/>
  <c r="BL797" i="13"/>
  <c r="BM797" i="13" a="1"/>
  <c r="BM797" i="13"/>
  <c r="BN797" i="13" a="1"/>
  <c r="BN797" i="13"/>
  <c r="BO797" i="13" a="1"/>
  <c r="BO797" i="13"/>
  <c r="BP797" i="13" a="1"/>
  <c r="BP797" i="13"/>
  <c r="BQ797" i="13" a="1"/>
  <c r="BQ797" i="13"/>
  <c r="BR797" i="13" a="1"/>
  <c r="BR797" i="13"/>
  <c r="BS797" i="13" a="1"/>
  <c r="BS797" i="13"/>
  <c r="AZ798" i="13" a="1"/>
  <c r="AZ798" i="13"/>
  <c r="BA798" i="13" a="1"/>
  <c r="BA798" i="13"/>
  <c r="BB798" i="13" a="1"/>
  <c r="BB798" i="13"/>
  <c r="BC798" i="13" a="1"/>
  <c r="BC798" i="13"/>
  <c r="BD798" i="13" a="1"/>
  <c r="BD798" i="13"/>
  <c r="BE798" i="13" a="1"/>
  <c r="BE798" i="13"/>
  <c r="BF798" i="13" a="1"/>
  <c r="BF798" i="13"/>
  <c r="BG798" i="13" a="1"/>
  <c r="BG798" i="13"/>
  <c r="BH798" i="13" a="1"/>
  <c r="BH798" i="13"/>
  <c r="BI798" i="13" a="1"/>
  <c r="BI798" i="13"/>
  <c r="BJ798" i="13" a="1"/>
  <c r="BJ798" i="13"/>
  <c r="BK798" i="13" a="1"/>
  <c r="BK798" i="13"/>
  <c r="BL798" i="13" a="1"/>
  <c r="BL798" i="13"/>
  <c r="BM798" i="13" a="1"/>
  <c r="BM798" i="13"/>
  <c r="BN798" i="13" a="1"/>
  <c r="BN798" i="13"/>
  <c r="BO798" i="13" a="1"/>
  <c r="BO798" i="13"/>
  <c r="BP798" i="13" a="1"/>
  <c r="BP798" i="13"/>
  <c r="BQ798" i="13" a="1"/>
  <c r="BQ798" i="13"/>
  <c r="BR798" i="13" a="1"/>
  <c r="BR798" i="13"/>
  <c r="BS798" i="13" a="1"/>
  <c r="BS798" i="13"/>
  <c r="AZ799" i="13" a="1"/>
  <c r="AZ799" i="13"/>
  <c r="BA799" i="13" a="1"/>
  <c r="BA799" i="13"/>
  <c r="BB799" i="13" a="1"/>
  <c r="BB799" i="13"/>
  <c r="BC799" i="13" a="1"/>
  <c r="BC799" i="13"/>
  <c r="BD799" i="13" a="1"/>
  <c r="BD799" i="13"/>
  <c r="BE799" i="13" a="1"/>
  <c r="BE799" i="13"/>
  <c r="BF799" i="13" a="1"/>
  <c r="BF799" i="13"/>
  <c r="BG799" i="13" a="1"/>
  <c r="BG799" i="13"/>
  <c r="BH799" i="13" a="1"/>
  <c r="BH799" i="13"/>
  <c r="BI799" i="13" a="1"/>
  <c r="BI799" i="13"/>
  <c r="BJ799" i="13" a="1"/>
  <c r="BJ799" i="13"/>
  <c r="BK799" i="13" a="1"/>
  <c r="BK799" i="13"/>
  <c r="BL799" i="13" a="1"/>
  <c r="BL799" i="13"/>
  <c r="BM799" i="13" a="1"/>
  <c r="BM799" i="13"/>
  <c r="BN799" i="13" a="1"/>
  <c r="BN799" i="13"/>
  <c r="BO799" i="13" a="1"/>
  <c r="BO799" i="13"/>
  <c r="BP799" i="13" a="1"/>
  <c r="BP799" i="13"/>
  <c r="BQ799" i="13" a="1"/>
  <c r="BQ799" i="13"/>
  <c r="BR799" i="13" a="1"/>
  <c r="BR799" i="13"/>
  <c r="BS799" i="13" a="1"/>
  <c r="BS799" i="13"/>
  <c r="AZ800" i="13" a="1"/>
  <c r="AZ800" i="13"/>
  <c r="BA800" i="13" a="1"/>
  <c r="BA800" i="13"/>
  <c r="BB800" i="13" a="1"/>
  <c r="BB800" i="13"/>
  <c r="BC800" i="13" a="1"/>
  <c r="BC800" i="13"/>
  <c r="BD800" i="13" a="1"/>
  <c r="BD800" i="13"/>
  <c r="BE800" i="13" a="1"/>
  <c r="BE800" i="13"/>
  <c r="BF800" i="13" a="1"/>
  <c r="BF800" i="13"/>
  <c r="BG800" i="13" a="1"/>
  <c r="BG800" i="13"/>
  <c r="BH800" i="13" a="1"/>
  <c r="BH800" i="13"/>
  <c r="BI800" i="13" a="1"/>
  <c r="BI800" i="13"/>
  <c r="BJ800" i="13" a="1"/>
  <c r="BJ800" i="13"/>
  <c r="BK800" i="13" a="1"/>
  <c r="BK800" i="13"/>
  <c r="BL800" i="13" a="1"/>
  <c r="BL800" i="13"/>
  <c r="BM800" i="13" a="1"/>
  <c r="BM800" i="13"/>
  <c r="BN800" i="13" a="1"/>
  <c r="BN800" i="13"/>
  <c r="BO800" i="13" a="1"/>
  <c r="BO800" i="13"/>
  <c r="BP800" i="13" a="1"/>
  <c r="BP800" i="13"/>
  <c r="BQ800" i="13" a="1"/>
  <c r="BQ800" i="13"/>
  <c r="BR800" i="13" a="1"/>
  <c r="BR800" i="13"/>
  <c r="BS800" i="13" a="1"/>
  <c r="BS800" i="13"/>
  <c r="AZ801" i="13" a="1"/>
  <c r="AZ801" i="13"/>
  <c r="BA801" i="13" a="1"/>
  <c r="BA801" i="13"/>
  <c r="BB801" i="13" a="1"/>
  <c r="BB801" i="13"/>
  <c r="BC801" i="13" a="1"/>
  <c r="BC801" i="13"/>
  <c r="BD801" i="13" a="1"/>
  <c r="BD801" i="13"/>
  <c r="BE801" i="13" a="1"/>
  <c r="BE801" i="13"/>
  <c r="BF801" i="13" a="1"/>
  <c r="BF801" i="13"/>
  <c r="BG801" i="13" a="1"/>
  <c r="BG801" i="13"/>
  <c r="BH801" i="13" a="1"/>
  <c r="BH801" i="13"/>
  <c r="BI801" i="13" a="1"/>
  <c r="BI801" i="13"/>
  <c r="BJ801" i="13" a="1"/>
  <c r="BJ801" i="13"/>
  <c r="BK801" i="13" a="1"/>
  <c r="BK801" i="13"/>
  <c r="BL801" i="13" a="1"/>
  <c r="BL801" i="13"/>
  <c r="BM801" i="13" a="1"/>
  <c r="BM801" i="13"/>
  <c r="BN801" i="13" a="1"/>
  <c r="BN801" i="13"/>
  <c r="BO801" i="13" a="1"/>
  <c r="BO801" i="13"/>
  <c r="BP801" i="13" a="1"/>
  <c r="BP801" i="13"/>
  <c r="BQ801" i="13" a="1"/>
  <c r="BQ801" i="13"/>
  <c r="BR801" i="13" a="1"/>
  <c r="BR801" i="13"/>
  <c r="BS801" i="13" a="1"/>
  <c r="BS801" i="13"/>
  <c r="AZ802" i="13" a="1"/>
  <c r="AZ802" i="13"/>
  <c r="BA802" i="13" a="1"/>
  <c r="BA802" i="13"/>
  <c r="BB802" i="13" a="1"/>
  <c r="BB802" i="13"/>
  <c r="BC802" i="13" a="1"/>
  <c r="BC802" i="13"/>
  <c r="BD802" i="13" a="1"/>
  <c r="BD802" i="13"/>
  <c r="BE802" i="13" a="1"/>
  <c r="BE802" i="13"/>
  <c r="BF802" i="13" a="1"/>
  <c r="BF802" i="13"/>
  <c r="BG802" i="13" a="1"/>
  <c r="BG802" i="13"/>
  <c r="BH802" i="13" a="1"/>
  <c r="BH802" i="13"/>
  <c r="BI802" i="13" a="1"/>
  <c r="BI802" i="13"/>
  <c r="BJ802" i="13" a="1"/>
  <c r="BJ802" i="13"/>
  <c r="BK802" i="13" a="1"/>
  <c r="BK802" i="13"/>
  <c r="BL802" i="13" a="1"/>
  <c r="BL802" i="13"/>
  <c r="BM802" i="13" a="1"/>
  <c r="BM802" i="13"/>
  <c r="BN802" i="13" a="1"/>
  <c r="BN802" i="13"/>
  <c r="BO802" i="13" a="1"/>
  <c r="BO802" i="13"/>
  <c r="BP802" i="13" a="1"/>
  <c r="BP802" i="13"/>
  <c r="BQ802" i="13" a="1"/>
  <c r="BQ802" i="13"/>
  <c r="BR802" i="13" a="1"/>
  <c r="BR802" i="13"/>
  <c r="BS802" i="13" a="1"/>
  <c r="BS802" i="13"/>
  <c r="AZ803" i="13" a="1"/>
  <c r="AZ803" i="13"/>
  <c r="BA803" i="13" a="1"/>
  <c r="BA803" i="13"/>
  <c r="BB803" i="13" a="1"/>
  <c r="BB803" i="13"/>
  <c r="BC803" i="13" a="1"/>
  <c r="BC803" i="13"/>
  <c r="BD803" i="13" a="1"/>
  <c r="BD803" i="13"/>
  <c r="BE803" i="13" a="1"/>
  <c r="BE803" i="13"/>
  <c r="BF803" i="13" a="1"/>
  <c r="BF803" i="13"/>
  <c r="BG803" i="13" a="1"/>
  <c r="BG803" i="13"/>
  <c r="BH803" i="13" a="1"/>
  <c r="BH803" i="13"/>
  <c r="BI803" i="13" a="1"/>
  <c r="BI803" i="13"/>
  <c r="BJ803" i="13" a="1"/>
  <c r="BJ803" i="13"/>
  <c r="BK803" i="13" a="1"/>
  <c r="BK803" i="13"/>
  <c r="BL803" i="13" a="1"/>
  <c r="BL803" i="13"/>
  <c r="BM803" i="13" a="1"/>
  <c r="BM803" i="13"/>
  <c r="BN803" i="13" a="1"/>
  <c r="BN803" i="13"/>
  <c r="BO803" i="13" a="1"/>
  <c r="BO803" i="13"/>
  <c r="BP803" i="13" a="1"/>
  <c r="BP803" i="13"/>
  <c r="BQ803" i="13" a="1"/>
  <c r="BQ803" i="13"/>
  <c r="BR803" i="13" a="1"/>
  <c r="BR803" i="13"/>
  <c r="BS803" i="13" a="1"/>
  <c r="BS803" i="13"/>
  <c r="AZ804" i="13" a="1"/>
  <c r="AZ804" i="13"/>
  <c r="BA804" i="13" a="1"/>
  <c r="BA804" i="13"/>
  <c r="BB804" i="13" a="1"/>
  <c r="BB804" i="13"/>
  <c r="BC804" i="13" a="1"/>
  <c r="BC804" i="13"/>
  <c r="BD804" i="13" a="1"/>
  <c r="BD804" i="13"/>
  <c r="BE804" i="13" a="1"/>
  <c r="BE804" i="13"/>
  <c r="BF804" i="13" a="1"/>
  <c r="BF804" i="13"/>
  <c r="BG804" i="13" a="1"/>
  <c r="BG804" i="13"/>
  <c r="BH804" i="13" a="1"/>
  <c r="BH804" i="13"/>
  <c r="BI804" i="13" a="1"/>
  <c r="BI804" i="13"/>
  <c r="BJ804" i="13" a="1"/>
  <c r="BJ804" i="13"/>
  <c r="BK804" i="13" a="1"/>
  <c r="BK804" i="13"/>
  <c r="BL804" i="13" a="1"/>
  <c r="BL804" i="13"/>
  <c r="BM804" i="13" a="1"/>
  <c r="BM804" i="13"/>
  <c r="BN804" i="13" a="1"/>
  <c r="BN804" i="13"/>
  <c r="BO804" i="13" a="1"/>
  <c r="BO804" i="13"/>
  <c r="BP804" i="13" a="1"/>
  <c r="BP804" i="13"/>
  <c r="BQ804" i="13" a="1"/>
  <c r="BQ804" i="13"/>
  <c r="BR804" i="13" a="1"/>
  <c r="BR804" i="13"/>
  <c r="BS804" i="13" a="1"/>
  <c r="BS804" i="13"/>
  <c r="AZ805" i="13" a="1"/>
  <c r="AZ805" i="13"/>
  <c r="BA805" i="13" a="1"/>
  <c r="BA805" i="13"/>
  <c r="BB805" i="13" a="1"/>
  <c r="BB805" i="13"/>
  <c r="BC805" i="13" a="1"/>
  <c r="BC805" i="13"/>
  <c r="BD805" i="13" a="1"/>
  <c r="BD805" i="13"/>
  <c r="BE805" i="13" a="1"/>
  <c r="BE805" i="13"/>
  <c r="BF805" i="13" a="1"/>
  <c r="BF805" i="13"/>
  <c r="BG805" i="13" a="1"/>
  <c r="BG805" i="13"/>
  <c r="BH805" i="13" a="1"/>
  <c r="BH805" i="13"/>
  <c r="BI805" i="13" a="1"/>
  <c r="BI805" i="13"/>
  <c r="BJ805" i="13" a="1"/>
  <c r="BJ805" i="13"/>
  <c r="BK805" i="13" a="1"/>
  <c r="BK805" i="13"/>
  <c r="BL805" i="13" a="1"/>
  <c r="BL805" i="13"/>
  <c r="BM805" i="13" a="1"/>
  <c r="BM805" i="13"/>
  <c r="BN805" i="13" a="1"/>
  <c r="BN805" i="13"/>
  <c r="BO805" i="13" a="1"/>
  <c r="BO805" i="13"/>
  <c r="BP805" i="13" a="1"/>
  <c r="BP805" i="13"/>
  <c r="BQ805" i="13" a="1"/>
  <c r="BQ805" i="13"/>
  <c r="BR805" i="13" a="1"/>
  <c r="BR805" i="13"/>
  <c r="BS805" i="13" a="1"/>
  <c r="BS805" i="13"/>
  <c r="AZ806" i="13" a="1"/>
  <c r="AZ806" i="13"/>
  <c r="BA806" i="13" a="1"/>
  <c r="BA806" i="13"/>
  <c r="BB806" i="13" a="1"/>
  <c r="BB806" i="13"/>
  <c r="BC806" i="13" a="1"/>
  <c r="BC806" i="13"/>
  <c r="BD806" i="13" a="1"/>
  <c r="BD806" i="13"/>
  <c r="BE806" i="13" a="1"/>
  <c r="BE806" i="13"/>
  <c r="BF806" i="13" a="1"/>
  <c r="BF806" i="13"/>
  <c r="BG806" i="13" a="1"/>
  <c r="BG806" i="13"/>
  <c r="BH806" i="13" a="1"/>
  <c r="BH806" i="13"/>
  <c r="BI806" i="13" a="1"/>
  <c r="BI806" i="13"/>
  <c r="BJ806" i="13" a="1"/>
  <c r="BJ806" i="13"/>
  <c r="BK806" i="13" a="1"/>
  <c r="BK806" i="13"/>
  <c r="BL806" i="13" a="1"/>
  <c r="BL806" i="13"/>
  <c r="BM806" i="13" a="1"/>
  <c r="BM806" i="13"/>
  <c r="BN806" i="13" a="1"/>
  <c r="BN806" i="13"/>
  <c r="BO806" i="13" a="1"/>
  <c r="BO806" i="13"/>
  <c r="BP806" i="13" a="1"/>
  <c r="BP806" i="13"/>
  <c r="BQ806" i="13" a="1"/>
  <c r="BQ806" i="13"/>
  <c r="BR806" i="13" a="1"/>
  <c r="BR806" i="13"/>
  <c r="BS806" i="13" a="1"/>
  <c r="BS806" i="13"/>
  <c r="AZ807" i="13" a="1"/>
  <c r="AZ807" i="13"/>
  <c r="BA807" i="13" a="1"/>
  <c r="BA807" i="13"/>
  <c r="BB807" i="13" a="1"/>
  <c r="BB807" i="13"/>
  <c r="BC807" i="13" a="1"/>
  <c r="BC807" i="13"/>
  <c r="BD807" i="13" a="1"/>
  <c r="BD807" i="13"/>
  <c r="BE807" i="13" a="1"/>
  <c r="BE807" i="13"/>
  <c r="BF807" i="13" a="1"/>
  <c r="BF807" i="13"/>
  <c r="BG807" i="13" a="1"/>
  <c r="BG807" i="13"/>
  <c r="BH807" i="13" a="1"/>
  <c r="BH807" i="13"/>
  <c r="BI807" i="13" a="1"/>
  <c r="BI807" i="13"/>
  <c r="BJ807" i="13" a="1"/>
  <c r="BJ807" i="13"/>
  <c r="BK807" i="13" a="1"/>
  <c r="BK807" i="13"/>
  <c r="BL807" i="13" a="1"/>
  <c r="BL807" i="13"/>
  <c r="BM807" i="13" a="1"/>
  <c r="BM807" i="13"/>
  <c r="BN807" i="13" a="1"/>
  <c r="BN807" i="13"/>
  <c r="BO807" i="13" a="1"/>
  <c r="BO807" i="13"/>
  <c r="BP807" i="13" a="1"/>
  <c r="BP807" i="13"/>
  <c r="BQ807" i="13" a="1"/>
  <c r="BQ807" i="13"/>
  <c r="BR807" i="13" a="1"/>
  <c r="BR807" i="13"/>
  <c r="BS807" i="13" a="1"/>
  <c r="BS807" i="13"/>
  <c r="AZ808" i="13" a="1"/>
  <c r="AZ808" i="13"/>
  <c r="BA808" i="13" a="1"/>
  <c r="BA808" i="13"/>
  <c r="BB808" i="13" a="1"/>
  <c r="BB808" i="13"/>
  <c r="BC808" i="13" a="1"/>
  <c r="BC808" i="13"/>
  <c r="BD808" i="13" a="1"/>
  <c r="BD808" i="13"/>
  <c r="BE808" i="13" a="1"/>
  <c r="BE808" i="13"/>
  <c r="BF808" i="13" a="1"/>
  <c r="BF808" i="13"/>
  <c r="BG808" i="13" a="1"/>
  <c r="BG808" i="13"/>
  <c r="BH808" i="13" a="1"/>
  <c r="BH808" i="13"/>
  <c r="BI808" i="13" a="1"/>
  <c r="BI808" i="13"/>
  <c r="BJ808" i="13" a="1"/>
  <c r="BJ808" i="13"/>
  <c r="BK808" i="13" a="1"/>
  <c r="BK808" i="13"/>
  <c r="BL808" i="13" a="1"/>
  <c r="BL808" i="13"/>
  <c r="BM808" i="13" a="1"/>
  <c r="BM808" i="13"/>
  <c r="BN808" i="13" a="1"/>
  <c r="BN808" i="13"/>
  <c r="BO808" i="13" a="1"/>
  <c r="BO808" i="13"/>
  <c r="BP808" i="13" a="1"/>
  <c r="BP808" i="13"/>
  <c r="BQ808" i="13" a="1"/>
  <c r="BQ808" i="13"/>
  <c r="BR808" i="13" a="1"/>
  <c r="BR808" i="13"/>
  <c r="BS808" i="13" a="1"/>
  <c r="BS808" i="13"/>
  <c r="AZ809" i="13" a="1"/>
  <c r="AZ809" i="13"/>
  <c r="BA809" i="13" a="1"/>
  <c r="BA809" i="13"/>
  <c r="BB809" i="13" a="1"/>
  <c r="BB809" i="13"/>
  <c r="BC809" i="13" a="1"/>
  <c r="BC809" i="13"/>
  <c r="BD809" i="13" a="1"/>
  <c r="BD809" i="13"/>
  <c r="BE809" i="13" a="1"/>
  <c r="BE809" i="13"/>
  <c r="BF809" i="13" a="1"/>
  <c r="BF809" i="13"/>
  <c r="BG809" i="13" a="1"/>
  <c r="BG809" i="13"/>
  <c r="BH809" i="13" a="1"/>
  <c r="BH809" i="13"/>
  <c r="BI809" i="13" a="1"/>
  <c r="BI809" i="13"/>
  <c r="BJ809" i="13" a="1"/>
  <c r="BJ809" i="13"/>
  <c r="BK809" i="13" a="1"/>
  <c r="BK809" i="13"/>
  <c r="BL809" i="13" a="1"/>
  <c r="BL809" i="13"/>
  <c r="BM809" i="13" a="1"/>
  <c r="BM809" i="13"/>
  <c r="BN809" i="13" a="1"/>
  <c r="BN809" i="13"/>
  <c r="BO809" i="13" a="1"/>
  <c r="BO809" i="13"/>
  <c r="BP809" i="13" a="1"/>
  <c r="BP809" i="13"/>
  <c r="BQ809" i="13" a="1"/>
  <c r="BQ809" i="13"/>
  <c r="BR809" i="13" a="1"/>
  <c r="BR809" i="13"/>
  <c r="BS809" i="13" a="1"/>
  <c r="BS809" i="13"/>
  <c r="AZ810" i="13" a="1"/>
  <c r="AZ810" i="13"/>
  <c r="BA810" i="13" a="1"/>
  <c r="BA810" i="13"/>
  <c r="BB810" i="13" a="1"/>
  <c r="BB810" i="13"/>
  <c r="BC810" i="13" a="1"/>
  <c r="BC810" i="13"/>
  <c r="BD810" i="13" a="1"/>
  <c r="BD810" i="13"/>
  <c r="BE810" i="13" a="1"/>
  <c r="BE810" i="13"/>
  <c r="BF810" i="13" a="1"/>
  <c r="BF810" i="13"/>
  <c r="BG810" i="13" a="1"/>
  <c r="BG810" i="13"/>
  <c r="BH810" i="13" a="1"/>
  <c r="BH810" i="13"/>
  <c r="BI810" i="13" a="1"/>
  <c r="BI810" i="13"/>
  <c r="BJ810" i="13" a="1"/>
  <c r="BJ810" i="13"/>
  <c r="BK810" i="13" a="1"/>
  <c r="BK810" i="13"/>
  <c r="BL810" i="13" a="1"/>
  <c r="BL810" i="13"/>
  <c r="BM810" i="13" a="1"/>
  <c r="BM810" i="13"/>
  <c r="BN810" i="13" a="1"/>
  <c r="BN810" i="13"/>
  <c r="BO810" i="13" a="1"/>
  <c r="BO810" i="13"/>
  <c r="BP810" i="13" a="1"/>
  <c r="BP810" i="13"/>
  <c r="BQ810" i="13" a="1"/>
  <c r="BQ810" i="13"/>
  <c r="BR810" i="13" a="1"/>
  <c r="BR810" i="13"/>
  <c r="BS810" i="13" a="1"/>
  <c r="BS810" i="13"/>
  <c r="AZ843" i="13" a="1"/>
  <c r="AZ843" i="13"/>
  <c r="BA843" i="13" a="1"/>
  <c r="BA843" i="13"/>
  <c r="BB843" i="13" a="1"/>
  <c r="BB843" i="13"/>
  <c r="BC843" i="13" a="1"/>
  <c r="BC843" i="13"/>
  <c r="BD843" i="13" a="1"/>
  <c r="BD843" i="13"/>
  <c r="BE843" i="13" a="1"/>
  <c r="BE843" i="13"/>
  <c r="BF843" i="13" a="1"/>
  <c r="BF843" i="13"/>
  <c r="BG843" i="13" a="1"/>
  <c r="BG843" i="13"/>
  <c r="BH843" i="13" a="1"/>
  <c r="BH843" i="13"/>
  <c r="BI843" i="13" a="1"/>
  <c r="BI843" i="13"/>
  <c r="BJ843" i="13" a="1"/>
  <c r="BJ843" i="13"/>
  <c r="BK843" i="13" a="1"/>
  <c r="BK843" i="13"/>
  <c r="BL843" i="13" a="1"/>
  <c r="BL843" i="13"/>
  <c r="BM843" i="13" a="1"/>
  <c r="BM843" i="13"/>
  <c r="BN843" i="13" a="1"/>
  <c r="BN843" i="13"/>
  <c r="BO843" i="13" a="1"/>
  <c r="BO843" i="13"/>
  <c r="BP843" i="13" a="1"/>
  <c r="BP843" i="13"/>
  <c r="BQ843" i="13" a="1"/>
  <c r="BQ843" i="13"/>
  <c r="BR843" i="13" a="1"/>
  <c r="BR843" i="13"/>
  <c r="BS843" i="13" a="1"/>
  <c r="BS843" i="13"/>
  <c r="AZ997" i="13" a="1"/>
  <c r="AZ997" i="13"/>
  <c r="BA997" i="13" a="1"/>
  <c r="BA997" i="13"/>
  <c r="BB997" i="13" a="1"/>
  <c r="BB997" i="13"/>
  <c r="BC997" i="13" a="1"/>
  <c r="BC997" i="13"/>
  <c r="BD997" i="13" a="1"/>
  <c r="BD997" i="13"/>
  <c r="BE997" i="13" a="1"/>
  <c r="BE997" i="13"/>
  <c r="BF997" i="13" a="1"/>
  <c r="BF997" i="13"/>
  <c r="BG997" i="13" a="1"/>
  <c r="BG997" i="13"/>
  <c r="BH997" i="13" a="1"/>
  <c r="BH997" i="13"/>
  <c r="BI997" i="13" a="1"/>
  <c r="BI997" i="13"/>
  <c r="BJ997" i="13" a="1"/>
  <c r="BJ997" i="13"/>
  <c r="BK997" i="13" a="1"/>
  <c r="BK997" i="13"/>
  <c r="BL997" i="13" a="1"/>
  <c r="BL997" i="13"/>
  <c r="BM997" i="13" a="1"/>
  <c r="BM997" i="13"/>
  <c r="BN997" i="13" a="1"/>
  <c r="BN997" i="13"/>
  <c r="BO997" i="13" a="1"/>
  <c r="BO997" i="13"/>
  <c r="BP997" i="13" a="1"/>
  <c r="BP997" i="13"/>
  <c r="BQ997" i="13" a="1"/>
  <c r="BQ997" i="13"/>
  <c r="BR997" i="13" a="1"/>
  <c r="BR997" i="13"/>
  <c r="BS997" i="13" a="1"/>
  <c r="BS997" i="13"/>
  <c r="AZ998" i="13" a="1"/>
  <c r="AZ998" i="13"/>
  <c r="BA998" i="13" a="1"/>
  <c r="BA998" i="13"/>
  <c r="BB998" i="13" a="1"/>
  <c r="BB998" i="13"/>
  <c r="BC998" i="13" a="1"/>
  <c r="BC998" i="13"/>
  <c r="BD998" i="13" a="1"/>
  <c r="BD998" i="13"/>
  <c r="BE998" i="13" a="1"/>
  <c r="BE998" i="13"/>
  <c r="BF998" i="13" a="1"/>
  <c r="BF998" i="13"/>
  <c r="BG998" i="13" a="1"/>
  <c r="BG998" i="13"/>
  <c r="BH998" i="13" a="1"/>
  <c r="BH998" i="13"/>
  <c r="BI998" i="13" a="1"/>
  <c r="BI998" i="13"/>
  <c r="BJ998" i="13" a="1"/>
  <c r="BJ998" i="13"/>
  <c r="BK998" i="13" a="1"/>
  <c r="BK998" i="13"/>
  <c r="BL998" i="13" a="1"/>
  <c r="BL998" i="13"/>
  <c r="BM998" i="13" a="1"/>
  <c r="BM998" i="13"/>
  <c r="BN998" i="13" a="1"/>
  <c r="BN998" i="13"/>
  <c r="BO998" i="13" a="1"/>
  <c r="BO998" i="13"/>
  <c r="BP998" i="13" a="1"/>
  <c r="BP998" i="13"/>
  <c r="BQ998" i="13" a="1"/>
  <c r="BQ998" i="13"/>
  <c r="BR998" i="13" a="1"/>
  <c r="BR998" i="13"/>
  <c r="BS998" i="13" a="1"/>
  <c r="BS998" i="13"/>
  <c r="AZ999" i="13" a="1"/>
  <c r="AZ999" i="13"/>
  <c r="BA999" i="13" a="1"/>
  <c r="BA999" i="13"/>
  <c r="BB999" i="13" a="1"/>
  <c r="BB999" i="13"/>
  <c r="BC999" i="13" a="1"/>
  <c r="BC999" i="13"/>
  <c r="BD999" i="13" a="1"/>
  <c r="BD999" i="13"/>
  <c r="BE999" i="13" a="1"/>
  <c r="BE999" i="13"/>
  <c r="BF999" i="13" a="1"/>
  <c r="BF999" i="13"/>
  <c r="BG999" i="13" a="1"/>
  <c r="BG999" i="13"/>
  <c r="BH999" i="13" a="1"/>
  <c r="BH999" i="13"/>
  <c r="BI999" i="13" a="1"/>
  <c r="BI999" i="13"/>
  <c r="BJ999" i="13" a="1"/>
  <c r="BJ999" i="13"/>
  <c r="BK999" i="13" a="1"/>
  <c r="BK999" i="13"/>
  <c r="BL999" i="13" a="1"/>
  <c r="BL999" i="13"/>
  <c r="BM999" i="13" a="1"/>
  <c r="BM999" i="13"/>
  <c r="BN999" i="13" a="1"/>
  <c r="BN999" i="13"/>
  <c r="BO999" i="13" a="1"/>
  <c r="BO999" i="13"/>
  <c r="BP999" i="13" a="1"/>
  <c r="BP999" i="13"/>
  <c r="BQ999" i="13" a="1"/>
  <c r="BQ999" i="13"/>
  <c r="BR999" i="13" a="1"/>
  <c r="BR999" i="13"/>
  <c r="BS999" i="13" a="1"/>
  <c r="BS999" i="13"/>
  <c r="AZ1000" i="13" a="1"/>
  <c r="AZ1000" i="13"/>
  <c r="BA1000" i="13" a="1"/>
  <c r="BA1000" i="13"/>
  <c r="BB1000" i="13" a="1"/>
  <c r="BB1000" i="13"/>
  <c r="BC1000" i="13" a="1"/>
  <c r="BC1000" i="13"/>
  <c r="BD1000" i="13" a="1"/>
  <c r="BD1000" i="13"/>
  <c r="BE1000" i="13" a="1"/>
  <c r="BE1000" i="13"/>
  <c r="BF1000" i="13" a="1"/>
  <c r="BF1000" i="13"/>
  <c r="BG1000" i="13" a="1"/>
  <c r="BG1000" i="13"/>
  <c r="BH1000" i="13" a="1"/>
  <c r="BH1000" i="13"/>
  <c r="BI1000" i="13" a="1"/>
  <c r="BI1000" i="13"/>
  <c r="BJ1000" i="13" a="1"/>
  <c r="BJ1000" i="13"/>
  <c r="BK1000" i="13" a="1"/>
  <c r="BK1000" i="13"/>
  <c r="BL1000" i="13" a="1"/>
  <c r="BL1000" i="13"/>
  <c r="BM1000" i="13" a="1"/>
  <c r="BM1000" i="13"/>
  <c r="BN1000" i="13" a="1"/>
  <c r="BN1000" i="13"/>
  <c r="BO1000" i="13" a="1"/>
  <c r="BO1000" i="13"/>
  <c r="BP1000" i="13" a="1"/>
  <c r="BP1000" i="13"/>
  <c r="BQ1000" i="13" a="1"/>
  <c r="BQ1000" i="13"/>
  <c r="BR1000" i="13" a="1"/>
  <c r="BR1000" i="13"/>
  <c r="BS1000" i="13" a="1"/>
  <c r="BS1000" i="13"/>
  <c r="AZ1001" i="13" a="1"/>
  <c r="AZ1001" i="13"/>
  <c r="BA1001" i="13" a="1"/>
  <c r="BA1001" i="13"/>
  <c r="BB1001" i="13" a="1"/>
  <c r="BB1001" i="13"/>
  <c r="BC1001" i="13" a="1"/>
  <c r="BC1001" i="13"/>
  <c r="BD1001" i="13" a="1"/>
  <c r="BD1001" i="13"/>
  <c r="BE1001" i="13" a="1"/>
  <c r="BE1001" i="13"/>
  <c r="BF1001" i="13" a="1"/>
  <c r="BF1001" i="13"/>
  <c r="BG1001" i="13" a="1"/>
  <c r="BG1001" i="13"/>
  <c r="BH1001" i="13" a="1"/>
  <c r="BH1001" i="13"/>
  <c r="BI1001" i="13" a="1"/>
  <c r="BI1001" i="13"/>
  <c r="BJ1001" i="13" a="1"/>
  <c r="BJ1001" i="13"/>
  <c r="BK1001" i="13" a="1"/>
  <c r="BK1001" i="13"/>
  <c r="BL1001" i="13" a="1"/>
  <c r="BL1001" i="13"/>
  <c r="BM1001" i="13" a="1"/>
  <c r="BM1001" i="13"/>
  <c r="BN1001" i="13" a="1"/>
  <c r="BN1001" i="13"/>
  <c r="BO1001" i="13" a="1"/>
  <c r="BO1001" i="13"/>
  <c r="BP1001" i="13" a="1"/>
  <c r="BP1001" i="13"/>
  <c r="BQ1001" i="13" a="1"/>
  <c r="BQ1001" i="13"/>
  <c r="BR1001" i="13" a="1"/>
  <c r="BR1001" i="13"/>
  <c r="BS1001" i="13" a="1"/>
  <c r="BS1001" i="13"/>
  <c r="AZ1002" i="13" a="1"/>
  <c r="AZ1002" i="13"/>
  <c r="BA1002" i="13" a="1"/>
  <c r="BA1002" i="13"/>
  <c r="BB1002" i="13" a="1"/>
  <c r="BB1002" i="13"/>
  <c r="BC1002" i="13" a="1"/>
  <c r="BC1002" i="13"/>
  <c r="BD1002" i="13" a="1"/>
  <c r="BD1002" i="13"/>
  <c r="BE1002" i="13" a="1"/>
  <c r="BE1002" i="13"/>
  <c r="BF1002" i="13" a="1"/>
  <c r="BF1002" i="13"/>
  <c r="BG1002" i="13" a="1"/>
  <c r="BG1002" i="13"/>
  <c r="BH1002" i="13" a="1"/>
  <c r="BH1002" i="13"/>
  <c r="BI1002" i="13" a="1"/>
  <c r="BI1002" i="13"/>
  <c r="BJ1002" i="13" a="1"/>
  <c r="BJ1002" i="13"/>
  <c r="BK1002" i="13" a="1"/>
  <c r="BK1002" i="13"/>
  <c r="BL1002" i="13" a="1"/>
  <c r="BL1002" i="13"/>
  <c r="BM1002" i="13" a="1"/>
  <c r="BM1002" i="13"/>
  <c r="BN1002" i="13" a="1"/>
  <c r="BN1002" i="13"/>
  <c r="BO1002" i="13" a="1"/>
  <c r="BO1002" i="13"/>
  <c r="BP1002" i="13" a="1"/>
  <c r="BP1002" i="13"/>
  <c r="BQ1002" i="13" a="1"/>
  <c r="BQ1002" i="13"/>
  <c r="BR1002" i="13" a="1"/>
  <c r="BR1002" i="13"/>
  <c r="BS1002" i="13" a="1"/>
  <c r="BS1002" i="13"/>
  <c r="AZ1003" i="13" a="1"/>
  <c r="AZ1003" i="13"/>
  <c r="BA1003" i="13" a="1"/>
  <c r="BA1003" i="13"/>
  <c r="BB1003" i="13" a="1"/>
  <c r="BB1003" i="13"/>
  <c r="BC1003" i="13" a="1"/>
  <c r="BC1003" i="13"/>
  <c r="BD1003" i="13" a="1"/>
  <c r="BD1003" i="13"/>
  <c r="BE1003" i="13" a="1"/>
  <c r="BE1003" i="13"/>
  <c r="BF1003" i="13" a="1"/>
  <c r="BF1003" i="13"/>
  <c r="BG1003" i="13" a="1"/>
  <c r="BG1003" i="13"/>
  <c r="BH1003" i="13" a="1"/>
  <c r="BH1003" i="13"/>
  <c r="BI1003" i="13" a="1"/>
  <c r="BI1003" i="13"/>
  <c r="BJ1003" i="13" a="1"/>
  <c r="BJ1003" i="13"/>
  <c r="BK1003" i="13" a="1"/>
  <c r="BK1003" i="13"/>
  <c r="BL1003" i="13" a="1"/>
  <c r="BL1003" i="13"/>
  <c r="BM1003" i="13" a="1"/>
  <c r="BM1003" i="13"/>
  <c r="BN1003" i="13" a="1"/>
  <c r="BN1003" i="13"/>
  <c r="BO1003" i="13" a="1"/>
  <c r="BO1003" i="13"/>
  <c r="BP1003" i="13" a="1"/>
  <c r="BP1003" i="13"/>
  <c r="BQ1003" i="13" a="1"/>
  <c r="BQ1003" i="13"/>
  <c r="BR1003" i="13" a="1"/>
  <c r="BR1003" i="13"/>
  <c r="BS1003" i="13" a="1"/>
  <c r="BS1003" i="13"/>
  <c r="AZ1004" i="13" a="1"/>
  <c r="AZ1004" i="13"/>
  <c r="BA1004" i="13" a="1"/>
  <c r="BA1004" i="13"/>
  <c r="BB1004" i="13" a="1"/>
  <c r="BB1004" i="13"/>
  <c r="BC1004" i="13" a="1"/>
  <c r="BC1004" i="13"/>
  <c r="BD1004" i="13" a="1"/>
  <c r="BD1004" i="13"/>
  <c r="BE1004" i="13" a="1"/>
  <c r="BE1004" i="13"/>
  <c r="BF1004" i="13" a="1"/>
  <c r="BF1004" i="13"/>
  <c r="BG1004" i="13" a="1"/>
  <c r="BG1004" i="13"/>
  <c r="BH1004" i="13" a="1"/>
  <c r="BH1004" i="13"/>
  <c r="BI1004" i="13" a="1"/>
  <c r="BI1004" i="13"/>
  <c r="BJ1004" i="13" a="1"/>
  <c r="BJ1004" i="13"/>
  <c r="BK1004" i="13" a="1"/>
  <c r="BK1004" i="13"/>
  <c r="BL1004" i="13" a="1"/>
  <c r="BL1004" i="13"/>
  <c r="BM1004" i="13" a="1"/>
  <c r="BM1004" i="13"/>
  <c r="BN1004" i="13" a="1"/>
  <c r="BN1004" i="13"/>
  <c r="BO1004" i="13" a="1"/>
  <c r="BO1004" i="13"/>
  <c r="BP1004" i="13" a="1"/>
  <c r="BP1004" i="13"/>
  <c r="BQ1004" i="13" a="1"/>
  <c r="BQ1004" i="13"/>
  <c r="BR1004" i="13" a="1"/>
  <c r="BR1004" i="13"/>
  <c r="BS1004" i="13" a="1"/>
  <c r="BS1004" i="13"/>
  <c r="AZ1005" i="13" a="1"/>
  <c r="AZ1005" i="13"/>
  <c r="BA1005" i="13" a="1"/>
  <c r="BA1005" i="13"/>
  <c r="BB1005" i="13" a="1"/>
  <c r="BB1005" i="13"/>
  <c r="BC1005" i="13" a="1"/>
  <c r="BC1005" i="13"/>
  <c r="BD1005" i="13" a="1"/>
  <c r="BD1005" i="13"/>
  <c r="BE1005" i="13" a="1"/>
  <c r="BE1005" i="13"/>
  <c r="BF1005" i="13" a="1"/>
  <c r="BF1005" i="13"/>
  <c r="BG1005" i="13" a="1"/>
  <c r="BG1005" i="13"/>
  <c r="BH1005" i="13" a="1"/>
  <c r="BH1005" i="13"/>
  <c r="BI1005" i="13" a="1"/>
  <c r="BI1005" i="13"/>
  <c r="BJ1005" i="13" a="1"/>
  <c r="BJ1005" i="13"/>
  <c r="BK1005" i="13" a="1"/>
  <c r="BK1005" i="13"/>
  <c r="BL1005" i="13" a="1"/>
  <c r="BL1005" i="13"/>
  <c r="BM1005" i="13" a="1"/>
  <c r="BM1005" i="13"/>
  <c r="BN1005" i="13" a="1"/>
  <c r="BN1005" i="13"/>
  <c r="BO1005" i="13" a="1"/>
  <c r="BO1005" i="13"/>
  <c r="BP1005" i="13" a="1"/>
  <c r="BP1005" i="13"/>
  <c r="BQ1005" i="13" a="1"/>
  <c r="BQ1005" i="13"/>
  <c r="BR1005" i="13" a="1"/>
  <c r="BR1005" i="13"/>
  <c r="BS1005" i="13" a="1"/>
  <c r="BS1005" i="13"/>
  <c r="AZ1006" i="13" a="1"/>
  <c r="AZ1006" i="13"/>
  <c r="BA1006" i="13" a="1"/>
  <c r="BA1006" i="13"/>
  <c r="BB1006" i="13" a="1"/>
  <c r="BB1006" i="13"/>
  <c r="BC1006" i="13" a="1"/>
  <c r="BC1006" i="13"/>
  <c r="BD1006" i="13" a="1"/>
  <c r="BD1006" i="13"/>
  <c r="BE1006" i="13" a="1"/>
  <c r="BE1006" i="13"/>
  <c r="BF1006" i="13" a="1"/>
  <c r="BF1006" i="13"/>
  <c r="BG1006" i="13" a="1"/>
  <c r="BG1006" i="13"/>
  <c r="BH1006" i="13" a="1"/>
  <c r="BH1006" i="13"/>
  <c r="BI1006" i="13" a="1"/>
  <c r="BI1006" i="13"/>
  <c r="BJ1006" i="13" a="1"/>
  <c r="BJ1006" i="13"/>
  <c r="BK1006" i="13" a="1"/>
  <c r="BK1006" i="13"/>
  <c r="BL1006" i="13" a="1"/>
  <c r="BL1006" i="13"/>
  <c r="BM1006" i="13" a="1"/>
  <c r="BM1006" i="13"/>
  <c r="BN1006" i="13" a="1"/>
  <c r="BN1006" i="13"/>
  <c r="BO1006" i="13" a="1"/>
  <c r="BO1006" i="13"/>
  <c r="BP1006" i="13" a="1"/>
  <c r="BP1006" i="13"/>
  <c r="BQ1006" i="13" a="1"/>
  <c r="BQ1006" i="13"/>
  <c r="BR1006" i="13" a="1"/>
  <c r="BR1006" i="13"/>
  <c r="BS1006" i="13" a="1"/>
  <c r="BS1006" i="13"/>
  <c r="AZ1007" i="13" a="1"/>
  <c r="AZ1007" i="13"/>
  <c r="BA1007" i="13" a="1"/>
  <c r="BA1007" i="13"/>
  <c r="BB1007" i="13" a="1"/>
  <c r="BB1007" i="13"/>
  <c r="BC1007" i="13" a="1"/>
  <c r="BC1007" i="13"/>
  <c r="BD1007" i="13" a="1"/>
  <c r="BD1007" i="13"/>
  <c r="BE1007" i="13" a="1"/>
  <c r="BE1007" i="13"/>
  <c r="BF1007" i="13" a="1"/>
  <c r="BF1007" i="13"/>
  <c r="BG1007" i="13" a="1"/>
  <c r="BG1007" i="13"/>
  <c r="BH1007" i="13" a="1"/>
  <c r="BH1007" i="13"/>
  <c r="BI1007" i="13" a="1"/>
  <c r="BI1007" i="13"/>
  <c r="BJ1007" i="13" a="1"/>
  <c r="BJ1007" i="13"/>
  <c r="BK1007" i="13" a="1"/>
  <c r="BK1007" i="13"/>
  <c r="BL1007" i="13" a="1"/>
  <c r="BL1007" i="13"/>
  <c r="BM1007" i="13" a="1"/>
  <c r="BM1007" i="13"/>
  <c r="BN1007" i="13" a="1"/>
  <c r="BN1007" i="13"/>
  <c r="BO1007" i="13" a="1"/>
  <c r="BO1007" i="13"/>
  <c r="BP1007" i="13" a="1"/>
  <c r="BP1007" i="13"/>
  <c r="BQ1007" i="13" a="1"/>
  <c r="BQ1007" i="13"/>
  <c r="BR1007" i="13" a="1"/>
  <c r="BR1007" i="13"/>
  <c r="BS1007" i="13" a="1"/>
  <c r="BS1007" i="13"/>
  <c r="AZ1008" i="13" a="1"/>
  <c r="AZ1008" i="13"/>
  <c r="BA1008" i="13" a="1"/>
  <c r="BA1008" i="13"/>
  <c r="BB1008" i="13" a="1"/>
  <c r="BB1008" i="13"/>
  <c r="BC1008" i="13" a="1"/>
  <c r="BC1008" i="13"/>
  <c r="BD1008" i="13" a="1"/>
  <c r="BD1008" i="13"/>
  <c r="BE1008" i="13" a="1"/>
  <c r="BE1008" i="13"/>
  <c r="BF1008" i="13" a="1"/>
  <c r="BF1008" i="13"/>
  <c r="BG1008" i="13" a="1"/>
  <c r="BG1008" i="13"/>
  <c r="BH1008" i="13" a="1"/>
  <c r="BH1008" i="13"/>
  <c r="BI1008" i="13" a="1"/>
  <c r="BI1008" i="13"/>
  <c r="BJ1008" i="13" a="1"/>
  <c r="BJ1008" i="13"/>
  <c r="BK1008" i="13" a="1"/>
  <c r="BK1008" i="13"/>
  <c r="BL1008" i="13" a="1"/>
  <c r="BL1008" i="13"/>
  <c r="BM1008" i="13" a="1"/>
  <c r="BM1008" i="13"/>
  <c r="BN1008" i="13" a="1"/>
  <c r="BN1008" i="13"/>
  <c r="BO1008" i="13" a="1"/>
  <c r="BO1008" i="13"/>
  <c r="BP1008" i="13" a="1"/>
  <c r="BP1008" i="13"/>
  <c r="BQ1008" i="13" a="1"/>
  <c r="BQ1008" i="13"/>
  <c r="BR1008" i="13" a="1"/>
  <c r="BR1008" i="13"/>
  <c r="BS1008" i="13" a="1"/>
  <c r="BS1008" i="13"/>
  <c r="AZ1009" i="13" a="1"/>
  <c r="AZ1009" i="13"/>
  <c r="BA1009" i="13" a="1"/>
  <c r="BA1009" i="13"/>
  <c r="BB1009" i="13" a="1"/>
  <c r="BB1009" i="13"/>
  <c r="BC1009" i="13" a="1"/>
  <c r="BC1009" i="13"/>
  <c r="BD1009" i="13" a="1"/>
  <c r="BD1009" i="13"/>
  <c r="BE1009" i="13" a="1"/>
  <c r="BE1009" i="13"/>
  <c r="BF1009" i="13" a="1"/>
  <c r="BF1009" i="13"/>
  <c r="BG1009" i="13" a="1"/>
  <c r="BG1009" i="13"/>
  <c r="BH1009" i="13" a="1"/>
  <c r="BH1009" i="13"/>
  <c r="BI1009" i="13" a="1"/>
  <c r="BI1009" i="13"/>
  <c r="BJ1009" i="13" a="1"/>
  <c r="BJ1009" i="13"/>
  <c r="BK1009" i="13" a="1"/>
  <c r="BK1009" i="13"/>
  <c r="BL1009" i="13" a="1"/>
  <c r="BL1009" i="13"/>
  <c r="BM1009" i="13" a="1"/>
  <c r="BM1009" i="13"/>
  <c r="BN1009" i="13" a="1"/>
  <c r="BN1009" i="13"/>
  <c r="BO1009" i="13" a="1"/>
  <c r="BO1009" i="13"/>
  <c r="BP1009" i="13" a="1"/>
  <c r="BP1009" i="13"/>
  <c r="BQ1009" i="13" a="1"/>
  <c r="BQ1009" i="13"/>
  <c r="BR1009" i="13" a="1"/>
  <c r="BR1009" i="13"/>
  <c r="BS1009" i="13" a="1"/>
  <c r="BS1009" i="13"/>
  <c r="AZ1010" i="13" a="1"/>
  <c r="AZ1010" i="13"/>
  <c r="BA1010" i="13" a="1"/>
  <c r="BA1010" i="13"/>
  <c r="BB1010" i="13" a="1"/>
  <c r="BB1010" i="13"/>
  <c r="BC1010" i="13" a="1"/>
  <c r="BC1010" i="13"/>
  <c r="BD1010" i="13" a="1"/>
  <c r="BD1010" i="13"/>
  <c r="BE1010" i="13" a="1"/>
  <c r="BE1010" i="13"/>
  <c r="BF1010" i="13" a="1"/>
  <c r="BF1010" i="13"/>
  <c r="BG1010" i="13" a="1"/>
  <c r="BG1010" i="13"/>
  <c r="BH1010" i="13" a="1"/>
  <c r="BH1010" i="13"/>
  <c r="BI1010" i="13" a="1"/>
  <c r="BI1010" i="13"/>
  <c r="BJ1010" i="13" a="1"/>
  <c r="BJ1010" i="13"/>
  <c r="BK1010" i="13" a="1"/>
  <c r="BK1010" i="13"/>
  <c r="BL1010" i="13" a="1"/>
  <c r="BL1010" i="13"/>
  <c r="BM1010" i="13" a="1"/>
  <c r="BM1010" i="13"/>
  <c r="BN1010" i="13" a="1"/>
  <c r="BN1010" i="13"/>
  <c r="BO1010" i="13" a="1"/>
  <c r="BO1010" i="13"/>
  <c r="BP1010" i="13" a="1"/>
  <c r="BP1010" i="13"/>
  <c r="BQ1010" i="13" a="1"/>
  <c r="BQ1010" i="13"/>
  <c r="BR1010" i="13" a="1"/>
  <c r="BR1010" i="13"/>
  <c r="BS1010" i="13" a="1"/>
  <c r="BS1010" i="13"/>
  <c r="AZ1011" i="13" a="1"/>
  <c r="AZ1011" i="13"/>
  <c r="BA1011" i="13" a="1"/>
  <c r="BA1011" i="13"/>
  <c r="BB1011" i="13" a="1"/>
  <c r="BB1011" i="13"/>
  <c r="BC1011" i="13" a="1"/>
  <c r="BC1011" i="13"/>
  <c r="BD1011" i="13" a="1"/>
  <c r="BD1011" i="13"/>
  <c r="BE1011" i="13" a="1"/>
  <c r="BE1011" i="13"/>
  <c r="BF1011" i="13" a="1"/>
  <c r="BF1011" i="13"/>
  <c r="BG1011" i="13" a="1"/>
  <c r="BG1011" i="13"/>
  <c r="BH1011" i="13" a="1"/>
  <c r="BH1011" i="13"/>
  <c r="BI1011" i="13" a="1"/>
  <c r="BI1011" i="13"/>
  <c r="BJ1011" i="13" a="1"/>
  <c r="BJ1011" i="13"/>
  <c r="BK1011" i="13" a="1"/>
  <c r="BK1011" i="13"/>
  <c r="BL1011" i="13" a="1"/>
  <c r="BL1011" i="13"/>
  <c r="BM1011" i="13" a="1"/>
  <c r="BM1011" i="13"/>
  <c r="BN1011" i="13" a="1"/>
  <c r="BN1011" i="13"/>
  <c r="BO1011" i="13" a="1"/>
  <c r="BO1011" i="13"/>
  <c r="BP1011" i="13" a="1"/>
  <c r="BP1011" i="13"/>
  <c r="BQ1011" i="13" a="1"/>
  <c r="BQ1011" i="13"/>
  <c r="BR1011" i="13" a="1"/>
  <c r="BR1011" i="13"/>
  <c r="BS1011" i="13" a="1"/>
  <c r="BS1011" i="13"/>
  <c r="AZ1012" i="13" a="1"/>
  <c r="AZ1012" i="13"/>
  <c r="BA1012" i="13" a="1"/>
  <c r="BA1012" i="13"/>
  <c r="BB1012" i="13" a="1"/>
  <c r="BB1012" i="13"/>
  <c r="BC1012" i="13" a="1"/>
  <c r="BC1012" i="13"/>
  <c r="BD1012" i="13" a="1"/>
  <c r="BD1012" i="13"/>
  <c r="BE1012" i="13" a="1"/>
  <c r="BE1012" i="13"/>
  <c r="BF1012" i="13" a="1"/>
  <c r="BF1012" i="13"/>
  <c r="BG1012" i="13" a="1"/>
  <c r="BG1012" i="13"/>
  <c r="BH1012" i="13" a="1"/>
  <c r="BH1012" i="13"/>
  <c r="BI1012" i="13" a="1"/>
  <c r="BI1012" i="13"/>
  <c r="BJ1012" i="13" a="1"/>
  <c r="BJ1012" i="13"/>
  <c r="BK1012" i="13" a="1"/>
  <c r="BK1012" i="13"/>
  <c r="BL1012" i="13" a="1"/>
  <c r="BL1012" i="13"/>
  <c r="BM1012" i="13" a="1"/>
  <c r="BM1012" i="13"/>
  <c r="BN1012" i="13" a="1"/>
  <c r="BN1012" i="13"/>
  <c r="BO1012" i="13" a="1"/>
  <c r="BO1012" i="13"/>
  <c r="BP1012" i="13" a="1"/>
  <c r="BP1012" i="13"/>
  <c r="BQ1012" i="13" a="1"/>
  <c r="BQ1012" i="13"/>
  <c r="BR1012" i="13" a="1"/>
  <c r="BR1012" i="13"/>
  <c r="BS1012" i="13" a="1"/>
  <c r="BS1012" i="13"/>
  <c r="AZ1013" i="13" a="1"/>
  <c r="AZ1013" i="13"/>
  <c r="BA1013" i="13" a="1"/>
  <c r="BA1013" i="13"/>
  <c r="BB1013" i="13" a="1"/>
  <c r="BB1013" i="13"/>
  <c r="BC1013" i="13" a="1"/>
  <c r="BC1013" i="13"/>
  <c r="BD1013" i="13" a="1"/>
  <c r="BD1013" i="13"/>
  <c r="BE1013" i="13" a="1"/>
  <c r="BE1013" i="13"/>
  <c r="BF1013" i="13" a="1"/>
  <c r="BF1013" i="13"/>
  <c r="BG1013" i="13" a="1"/>
  <c r="BG1013" i="13"/>
  <c r="BH1013" i="13" a="1"/>
  <c r="BH1013" i="13"/>
  <c r="BI1013" i="13" a="1"/>
  <c r="BI1013" i="13"/>
  <c r="BJ1013" i="13" a="1"/>
  <c r="BJ1013" i="13"/>
  <c r="BK1013" i="13" a="1"/>
  <c r="BK1013" i="13"/>
  <c r="BL1013" i="13" a="1"/>
  <c r="BL1013" i="13"/>
  <c r="BM1013" i="13" a="1"/>
  <c r="BM1013" i="13"/>
  <c r="BN1013" i="13" a="1"/>
  <c r="BN1013" i="13"/>
  <c r="BO1013" i="13" a="1"/>
  <c r="BO1013" i="13"/>
  <c r="BP1013" i="13" a="1"/>
  <c r="BP1013" i="13"/>
  <c r="BQ1013" i="13" a="1"/>
  <c r="BQ1013" i="13"/>
  <c r="BR1013" i="13" a="1"/>
  <c r="BR1013" i="13"/>
  <c r="BS1013" i="13" a="1"/>
  <c r="BS1013" i="13"/>
  <c r="AZ1014" i="13" a="1"/>
  <c r="AZ1014" i="13"/>
  <c r="BA1014" i="13" a="1"/>
  <c r="BA1014" i="13"/>
  <c r="BB1014" i="13" a="1"/>
  <c r="BB1014" i="13"/>
  <c r="BC1014" i="13" a="1"/>
  <c r="BC1014" i="13"/>
  <c r="BD1014" i="13" a="1"/>
  <c r="BD1014" i="13"/>
  <c r="BE1014" i="13" a="1"/>
  <c r="BE1014" i="13"/>
  <c r="BF1014" i="13" a="1"/>
  <c r="BF1014" i="13"/>
  <c r="BG1014" i="13" a="1"/>
  <c r="BG1014" i="13"/>
  <c r="BH1014" i="13" a="1"/>
  <c r="BH1014" i="13"/>
  <c r="BI1014" i="13" a="1"/>
  <c r="BI1014" i="13"/>
  <c r="BJ1014" i="13" a="1"/>
  <c r="BJ1014" i="13"/>
  <c r="BK1014" i="13" a="1"/>
  <c r="BK1014" i="13"/>
  <c r="BL1014" i="13" a="1"/>
  <c r="BL1014" i="13"/>
  <c r="BM1014" i="13" a="1"/>
  <c r="BM1014" i="13"/>
  <c r="BN1014" i="13" a="1"/>
  <c r="BN1014" i="13"/>
  <c r="BO1014" i="13" a="1"/>
  <c r="BO1014" i="13"/>
  <c r="BP1014" i="13" a="1"/>
  <c r="BP1014" i="13"/>
  <c r="BQ1014" i="13" a="1"/>
  <c r="BQ1014" i="13"/>
  <c r="BR1014" i="13" a="1"/>
  <c r="BR1014" i="13"/>
  <c r="BS1014" i="13" a="1"/>
  <c r="BS1014" i="13"/>
  <c r="AZ1015" i="13" a="1"/>
  <c r="AZ1015" i="13"/>
  <c r="BA1015" i="13" a="1"/>
  <c r="BA1015" i="13"/>
  <c r="BB1015" i="13" a="1"/>
  <c r="BB1015" i="13"/>
  <c r="BC1015" i="13" a="1"/>
  <c r="BC1015" i="13"/>
  <c r="BD1015" i="13" a="1"/>
  <c r="BD1015" i="13"/>
  <c r="BE1015" i="13" a="1"/>
  <c r="BE1015" i="13"/>
  <c r="BF1015" i="13" a="1"/>
  <c r="BF1015" i="13"/>
  <c r="BG1015" i="13" a="1"/>
  <c r="BG1015" i="13"/>
  <c r="BH1015" i="13" a="1"/>
  <c r="BH1015" i="13"/>
  <c r="BI1015" i="13" a="1"/>
  <c r="BI1015" i="13"/>
  <c r="BJ1015" i="13" a="1"/>
  <c r="BJ1015" i="13"/>
  <c r="BK1015" i="13" a="1"/>
  <c r="BK1015" i="13"/>
  <c r="BL1015" i="13" a="1"/>
  <c r="BL1015" i="13"/>
  <c r="BM1015" i="13" a="1"/>
  <c r="BM1015" i="13"/>
  <c r="BN1015" i="13" a="1"/>
  <c r="BN1015" i="13"/>
  <c r="BO1015" i="13" a="1"/>
  <c r="BO1015" i="13"/>
  <c r="BP1015" i="13" a="1"/>
  <c r="BP1015" i="13"/>
  <c r="BQ1015" i="13" a="1"/>
  <c r="BQ1015" i="13"/>
  <c r="BR1015" i="13" a="1"/>
  <c r="BR1015" i="13"/>
  <c r="BS1015" i="13" a="1"/>
  <c r="BS1015" i="13"/>
  <c r="AZ1016" i="13" a="1"/>
  <c r="AZ1016" i="13"/>
  <c r="BA1016" i="13" a="1"/>
  <c r="BA1016" i="13"/>
  <c r="BB1016" i="13" a="1"/>
  <c r="BB1016" i="13"/>
  <c r="BC1016" i="13" a="1"/>
  <c r="BC1016" i="13"/>
  <c r="BD1016" i="13" a="1"/>
  <c r="BD1016" i="13"/>
  <c r="BE1016" i="13" a="1"/>
  <c r="BE1016" i="13"/>
  <c r="BF1016" i="13" a="1"/>
  <c r="BF1016" i="13"/>
  <c r="BG1016" i="13" a="1"/>
  <c r="BG1016" i="13"/>
  <c r="BH1016" i="13" a="1"/>
  <c r="BH1016" i="13"/>
  <c r="BI1016" i="13" a="1"/>
  <c r="BI1016" i="13"/>
  <c r="BJ1016" i="13" a="1"/>
  <c r="BJ1016" i="13"/>
  <c r="BK1016" i="13" a="1"/>
  <c r="BK1016" i="13"/>
  <c r="BL1016" i="13" a="1"/>
  <c r="BL1016" i="13"/>
  <c r="BM1016" i="13" a="1"/>
  <c r="BM1016" i="13"/>
  <c r="BN1016" i="13" a="1"/>
  <c r="BN1016" i="13"/>
  <c r="BO1016" i="13" a="1"/>
  <c r="BO1016" i="13"/>
  <c r="BP1016" i="13" a="1"/>
  <c r="BP1016" i="13"/>
  <c r="BQ1016" i="13" a="1"/>
  <c r="BQ1016" i="13"/>
  <c r="BR1016" i="13" a="1"/>
  <c r="BR1016" i="13"/>
  <c r="BS1016" i="13" a="1"/>
  <c r="BS1016" i="13"/>
  <c r="AZ1017" i="13" a="1"/>
  <c r="AZ1017" i="13"/>
  <c r="BA1017" i="13" a="1"/>
  <c r="BA1017" i="13"/>
  <c r="BB1017" i="13" a="1"/>
  <c r="BB1017" i="13"/>
  <c r="BC1017" i="13" a="1"/>
  <c r="BC1017" i="13"/>
  <c r="BD1017" i="13" a="1"/>
  <c r="BD1017" i="13"/>
  <c r="BE1017" i="13" a="1"/>
  <c r="BE1017" i="13"/>
  <c r="BF1017" i="13" a="1"/>
  <c r="BF1017" i="13"/>
  <c r="BG1017" i="13" a="1"/>
  <c r="BG1017" i="13"/>
  <c r="BH1017" i="13" a="1"/>
  <c r="BH1017" i="13"/>
  <c r="BI1017" i="13" a="1"/>
  <c r="BI1017" i="13"/>
  <c r="BJ1017" i="13" a="1"/>
  <c r="BJ1017" i="13"/>
  <c r="BK1017" i="13" a="1"/>
  <c r="BK1017" i="13"/>
  <c r="BL1017" i="13" a="1"/>
  <c r="BL1017" i="13"/>
  <c r="BM1017" i="13" a="1"/>
  <c r="BM1017" i="13"/>
  <c r="BN1017" i="13" a="1"/>
  <c r="BN1017" i="13"/>
  <c r="BO1017" i="13" a="1"/>
  <c r="BO1017" i="13"/>
  <c r="BP1017" i="13" a="1"/>
  <c r="BP1017" i="13"/>
  <c r="BQ1017" i="13" a="1"/>
  <c r="BQ1017" i="13"/>
  <c r="BR1017" i="13" a="1"/>
  <c r="BR1017" i="13"/>
  <c r="BS1017" i="13" a="1"/>
  <c r="BS1017" i="13"/>
  <c r="AZ1018" i="13" a="1"/>
  <c r="AZ1018" i="13"/>
  <c r="BA1018" i="13" a="1"/>
  <c r="BA1018" i="13"/>
  <c r="BB1018" i="13" a="1"/>
  <c r="BB1018" i="13"/>
  <c r="BC1018" i="13" a="1"/>
  <c r="BC1018" i="13"/>
  <c r="BD1018" i="13" a="1"/>
  <c r="BD1018" i="13"/>
  <c r="BE1018" i="13" a="1"/>
  <c r="BE1018" i="13"/>
  <c r="BF1018" i="13" a="1"/>
  <c r="BF1018" i="13"/>
  <c r="BG1018" i="13" a="1"/>
  <c r="BG1018" i="13"/>
  <c r="BH1018" i="13" a="1"/>
  <c r="BH1018" i="13"/>
  <c r="BI1018" i="13" a="1"/>
  <c r="BI1018" i="13"/>
  <c r="BJ1018" i="13" a="1"/>
  <c r="BJ1018" i="13"/>
  <c r="BK1018" i="13" a="1"/>
  <c r="BK1018" i="13"/>
  <c r="BL1018" i="13" a="1"/>
  <c r="BL1018" i="13"/>
  <c r="BM1018" i="13" a="1"/>
  <c r="BM1018" i="13"/>
  <c r="BN1018" i="13" a="1"/>
  <c r="BN1018" i="13"/>
  <c r="BO1018" i="13" a="1"/>
  <c r="BO1018" i="13"/>
  <c r="BP1018" i="13" a="1"/>
  <c r="BP1018" i="13"/>
  <c r="BQ1018" i="13" a="1"/>
  <c r="BQ1018" i="13"/>
  <c r="BR1018" i="13" a="1"/>
  <c r="BR1018" i="13"/>
  <c r="BS1018" i="13" a="1"/>
  <c r="BS1018" i="13"/>
  <c r="AZ1019" i="13" a="1"/>
  <c r="AZ1019" i="13"/>
  <c r="BA1019" i="13" a="1"/>
  <c r="BA1019" i="13"/>
  <c r="BB1019" i="13" a="1"/>
  <c r="BB1019" i="13"/>
  <c r="BC1019" i="13" a="1"/>
  <c r="BC1019" i="13"/>
  <c r="BD1019" i="13" a="1"/>
  <c r="BD1019" i="13"/>
  <c r="BE1019" i="13" a="1"/>
  <c r="BE1019" i="13"/>
  <c r="BF1019" i="13" a="1"/>
  <c r="BF1019" i="13"/>
  <c r="BG1019" i="13" a="1"/>
  <c r="BG1019" i="13"/>
  <c r="BH1019" i="13" a="1"/>
  <c r="BH1019" i="13"/>
  <c r="BI1019" i="13" a="1"/>
  <c r="BI1019" i="13"/>
  <c r="BJ1019" i="13" a="1"/>
  <c r="BJ1019" i="13"/>
  <c r="BK1019" i="13" a="1"/>
  <c r="BK1019" i="13"/>
  <c r="BL1019" i="13" a="1"/>
  <c r="BL1019" i="13"/>
  <c r="BM1019" i="13" a="1"/>
  <c r="BM1019" i="13"/>
  <c r="BN1019" i="13" a="1"/>
  <c r="BN1019" i="13"/>
  <c r="BO1019" i="13" a="1"/>
  <c r="BO1019" i="13"/>
  <c r="BP1019" i="13" a="1"/>
  <c r="BP1019" i="13"/>
  <c r="BQ1019" i="13" a="1"/>
  <c r="BQ1019" i="13"/>
  <c r="BR1019" i="13" a="1"/>
  <c r="BR1019" i="13"/>
  <c r="BS1019" i="13" a="1"/>
  <c r="BS1019" i="13"/>
  <c r="AZ1020" i="13" a="1"/>
  <c r="AZ1020" i="13"/>
  <c r="BA1020" i="13" a="1"/>
  <c r="BA1020" i="13"/>
  <c r="BB1020" i="13" a="1"/>
  <c r="BB1020" i="13"/>
  <c r="BC1020" i="13" a="1"/>
  <c r="BC1020" i="13"/>
  <c r="BD1020" i="13" a="1"/>
  <c r="BD1020" i="13"/>
  <c r="BE1020" i="13" a="1"/>
  <c r="BE1020" i="13"/>
  <c r="BF1020" i="13" a="1"/>
  <c r="BF1020" i="13"/>
  <c r="BG1020" i="13" a="1"/>
  <c r="BG1020" i="13"/>
  <c r="BH1020" i="13" a="1"/>
  <c r="BH1020" i="13"/>
  <c r="BI1020" i="13" a="1"/>
  <c r="BI1020" i="13"/>
  <c r="BJ1020" i="13" a="1"/>
  <c r="BJ1020" i="13"/>
  <c r="BK1020" i="13" a="1"/>
  <c r="BK1020" i="13"/>
  <c r="BL1020" i="13" a="1"/>
  <c r="BL1020" i="13"/>
  <c r="BM1020" i="13" a="1"/>
  <c r="BM1020" i="13"/>
  <c r="BN1020" i="13" a="1"/>
  <c r="BN1020" i="13"/>
  <c r="BO1020" i="13" a="1"/>
  <c r="BO1020" i="13"/>
  <c r="BP1020" i="13" a="1"/>
  <c r="BP1020" i="13"/>
  <c r="BQ1020" i="13" a="1"/>
  <c r="BQ1020" i="13"/>
  <c r="BR1020" i="13" a="1"/>
  <c r="BR1020" i="13"/>
  <c r="BS1020" i="13" a="1"/>
  <c r="BS1020" i="13"/>
  <c r="AZ1021" i="13" a="1"/>
  <c r="AZ1021" i="13"/>
  <c r="BA1021" i="13" a="1"/>
  <c r="BA1021" i="13"/>
  <c r="BB1021" i="13" a="1"/>
  <c r="BB1021" i="13"/>
  <c r="BC1021" i="13" a="1"/>
  <c r="BC1021" i="13"/>
  <c r="BD1021" i="13" a="1"/>
  <c r="BD1021" i="13"/>
  <c r="BE1021" i="13" a="1"/>
  <c r="BE1021" i="13"/>
  <c r="BF1021" i="13" a="1"/>
  <c r="BF1021" i="13"/>
  <c r="BG1021" i="13" a="1"/>
  <c r="BG1021" i="13"/>
  <c r="BH1021" i="13" a="1"/>
  <c r="BH1021" i="13"/>
  <c r="BI1021" i="13" a="1"/>
  <c r="BI1021" i="13"/>
  <c r="BJ1021" i="13" a="1"/>
  <c r="BJ1021" i="13"/>
  <c r="BK1021" i="13" a="1"/>
  <c r="BK1021" i="13"/>
  <c r="BL1021" i="13" a="1"/>
  <c r="BL1021" i="13"/>
  <c r="BM1021" i="13" a="1"/>
  <c r="BM1021" i="13"/>
  <c r="BN1021" i="13" a="1"/>
  <c r="BN1021" i="13"/>
  <c r="BO1021" i="13" a="1"/>
  <c r="BO1021" i="13"/>
  <c r="BP1021" i="13" a="1"/>
  <c r="BP1021" i="13"/>
  <c r="BQ1021" i="13" a="1"/>
  <c r="BQ1021" i="13"/>
  <c r="BR1021" i="13" a="1"/>
  <c r="BR1021" i="13"/>
  <c r="BS1021" i="13" a="1"/>
  <c r="BS1021" i="13"/>
  <c r="AZ1022" i="13" a="1"/>
  <c r="AZ1022" i="13"/>
  <c r="BA1022" i="13" a="1"/>
  <c r="BA1022" i="13"/>
  <c r="BB1022" i="13" a="1"/>
  <c r="BB1022" i="13"/>
  <c r="BC1022" i="13" a="1"/>
  <c r="BC1022" i="13"/>
  <c r="BD1022" i="13" a="1"/>
  <c r="BD1022" i="13"/>
  <c r="BE1022" i="13" a="1"/>
  <c r="BE1022" i="13"/>
  <c r="BF1022" i="13" a="1"/>
  <c r="BF1022" i="13"/>
  <c r="BG1022" i="13" a="1"/>
  <c r="BG1022" i="13"/>
  <c r="BH1022" i="13" a="1"/>
  <c r="BH1022" i="13"/>
  <c r="BI1022" i="13" a="1"/>
  <c r="BI1022" i="13"/>
  <c r="BJ1022" i="13" a="1"/>
  <c r="BJ1022" i="13"/>
  <c r="BK1022" i="13" a="1"/>
  <c r="BK1022" i="13"/>
  <c r="BL1022" i="13" a="1"/>
  <c r="BL1022" i="13"/>
  <c r="BM1022" i="13" a="1"/>
  <c r="BM1022" i="13"/>
  <c r="BN1022" i="13" a="1"/>
  <c r="BN1022" i="13"/>
  <c r="BO1022" i="13" a="1"/>
  <c r="BO1022" i="13"/>
  <c r="BP1022" i="13" a="1"/>
  <c r="BP1022" i="13"/>
  <c r="BQ1022" i="13" a="1"/>
  <c r="BQ1022" i="13"/>
  <c r="BR1022" i="13" a="1"/>
  <c r="BR1022" i="13"/>
  <c r="BS1022" i="13" a="1"/>
  <c r="BS1022" i="13"/>
  <c r="AZ1023" i="13" a="1"/>
  <c r="AZ1023" i="13"/>
  <c r="BA1023" i="13" a="1"/>
  <c r="BA1023" i="13"/>
  <c r="BB1023" i="13" a="1"/>
  <c r="BB1023" i="13"/>
  <c r="BC1023" i="13" a="1"/>
  <c r="BC1023" i="13"/>
  <c r="BD1023" i="13" a="1"/>
  <c r="BD1023" i="13"/>
  <c r="BE1023" i="13" a="1"/>
  <c r="BE1023" i="13"/>
  <c r="BF1023" i="13" a="1"/>
  <c r="BF1023" i="13"/>
  <c r="BG1023" i="13" a="1"/>
  <c r="BG1023" i="13"/>
  <c r="BH1023" i="13" a="1"/>
  <c r="BH1023" i="13"/>
  <c r="BI1023" i="13" a="1"/>
  <c r="BI1023" i="13"/>
  <c r="BJ1023" i="13" a="1"/>
  <c r="BJ1023" i="13"/>
  <c r="BK1023" i="13" a="1"/>
  <c r="BK1023" i="13"/>
  <c r="BL1023" i="13" a="1"/>
  <c r="BL1023" i="13"/>
  <c r="BM1023" i="13" a="1"/>
  <c r="BM1023" i="13"/>
  <c r="BN1023" i="13" a="1"/>
  <c r="BN1023" i="13"/>
  <c r="BO1023" i="13" a="1"/>
  <c r="BO1023" i="13"/>
  <c r="BP1023" i="13" a="1"/>
  <c r="BP1023" i="13"/>
  <c r="BQ1023" i="13" a="1"/>
  <c r="BQ1023" i="13"/>
  <c r="BR1023" i="13" a="1"/>
  <c r="BR1023" i="13"/>
  <c r="BS1023" i="13" a="1"/>
  <c r="BS1023" i="13"/>
  <c r="AZ1024" i="13" a="1"/>
  <c r="AZ1024" i="13"/>
  <c r="BA1024" i="13" a="1"/>
  <c r="BA1024" i="13"/>
  <c r="BB1024" i="13" a="1"/>
  <c r="BB1024" i="13"/>
  <c r="BC1024" i="13" a="1"/>
  <c r="BC1024" i="13"/>
  <c r="BD1024" i="13" a="1"/>
  <c r="BD1024" i="13"/>
  <c r="BE1024" i="13" a="1"/>
  <c r="BE1024" i="13"/>
  <c r="BF1024" i="13" a="1"/>
  <c r="BF1024" i="13"/>
  <c r="BG1024" i="13" a="1"/>
  <c r="BG1024" i="13"/>
  <c r="BH1024" i="13" a="1"/>
  <c r="BH1024" i="13"/>
  <c r="BI1024" i="13" a="1"/>
  <c r="BI1024" i="13"/>
  <c r="BJ1024" i="13" a="1"/>
  <c r="BJ1024" i="13"/>
  <c r="BK1024" i="13" a="1"/>
  <c r="BK1024" i="13"/>
  <c r="BL1024" i="13" a="1"/>
  <c r="BL1024" i="13"/>
  <c r="BM1024" i="13" a="1"/>
  <c r="BM1024" i="13"/>
  <c r="BN1024" i="13" a="1"/>
  <c r="BN1024" i="13"/>
  <c r="BO1024" i="13" a="1"/>
  <c r="BO1024" i="13"/>
  <c r="BP1024" i="13" a="1"/>
  <c r="BP1024" i="13"/>
  <c r="BQ1024" i="13" a="1"/>
  <c r="BQ1024" i="13"/>
  <c r="BR1024" i="13" a="1"/>
  <c r="BR1024" i="13"/>
  <c r="BS1024" i="13" a="1"/>
  <c r="BS1024" i="13"/>
  <c r="AZ1025" i="13" a="1"/>
  <c r="AZ1025" i="13"/>
  <c r="BA1025" i="13" a="1"/>
  <c r="BA1025" i="13"/>
  <c r="BB1025" i="13" a="1"/>
  <c r="BB1025" i="13"/>
  <c r="BC1025" i="13" a="1"/>
  <c r="BC1025" i="13"/>
  <c r="BD1025" i="13" a="1"/>
  <c r="BD1025" i="13"/>
  <c r="BE1025" i="13" a="1"/>
  <c r="BE1025" i="13"/>
  <c r="BF1025" i="13" a="1"/>
  <c r="BF1025" i="13"/>
  <c r="BG1025" i="13" a="1"/>
  <c r="BG1025" i="13"/>
  <c r="BH1025" i="13" a="1"/>
  <c r="BH1025" i="13"/>
  <c r="BI1025" i="13" a="1"/>
  <c r="BI1025" i="13"/>
  <c r="BJ1025" i="13" a="1"/>
  <c r="BJ1025" i="13"/>
  <c r="BK1025" i="13" a="1"/>
  <c r="BK1025" i="13"/>
  <c r="BL1025" i="13" a="1"/>
  <c r="BL1025" i="13"/>
  <c r="BM1025" i="13" a="1"/>
  <c r="BM1025" i="13"/>
  <c r="BN1025" i="13" a="1"/>
  <c r="BN1025" i="13"/>
  <c r="BO1025" i="13" a="1"/>
  <c r="BO1025" i="13"/>
  <c r="BP1025" i="13" a="1"/>
  <c r="BP1025" i="13"/>
  <c r="BQ1025" i="13" a="1"/>
  <c r="BQ1025" i="13"/>
  <c r="BR1025" i="13" a="1"/>
  <c r="BR1025" i="13"/>
  <c r="BS1025" i="13" a="1"/>
  <c r="BS1025" i="13"/>
  <c r="AZ1026" i="13" a="1"/>
  <c r="AZ1026" i="13"/>
  <c r="BA1026" i="13" a="1"/>
  <c r="BA1026" i="13"/>
  <c r="BB1026" i="13" a="1"/>
  <c r="BB1026" i="13"/>
  <c r="BC1026" i="13" a="1"/>
  <c r="BC1026" i="13"/>
  <c r="BD1026" i="13" a="1"/>
  <c r="BD1026" i="13"/>
  <c r="BE1026" i="13" a="1"/>
  <c r="BE1026" i="13"/>
  <c r="BF1026" i="13" a="1"/>
  <c r="BF1026" i="13"/>
  <c r="BG1026" i="13" a="1"/>
  <c r="BG1026" i="13"/>
  <c r="BH1026" i="13" a="1"/>
  <c r="BH1026" i="13"/>
  <c r="BI1026" i="13" a="1"/>
  <c r="BI1026" i="13"/>
  <c r="BJ1026" i="13" a="1"/>
  <c r="BJ1026" i="13"/>
  <c r="BK1026" i="13" a="1"/>
  <c r="BK1026" i="13"/>
  <c r="BL1026" i="13" a="1"/>
  <c r="BL1026" i="13"/>
  <c r="BM1026" i="13" a="1"/>
  <c r="BM1026" i="13"/>
  <c r="BN1026" i="13" a="1"/>
  <c r="BN1026" i="13"/>
  <c r="BO1026" i="13" a="1"/>
  <c r="BO1026" i="13"/>
  <c r="BP1026" i="13" a="1"/>
  <c r="BP1026" i="13"/>
  <c r="BQ1026" i="13" a="1"/>
  <c r="BQ1026" i="13"/>
  <c r="BR1026" i="13" a="1"/>
  <c r="BR1026" i="13"/>
  <c r="BS1026" i="13" a="1"/>
  <c r="BS1026" i="13"/>
  <c r="AZ1027" i="13" a="1"/>
  <c r="AZ1027" i="13"/>
  <c r="BA1027" i="13" a="1"/>
  <c r="BA1027" i="13"/>
  <c r="BB1027" i="13" a="1"/>
  <c r="BB1027" i="13"/>
  <c r="BC1027" i="13" a="1"/>
  <c r="BC1027" i="13"/>
  <c r="BD1027" i="13" a="1"/>
  <c r="BD1027" i="13"/>
  <c r="BE1027" i="13" a="1"/>
  <c r="BE1027" i="13"/>
  <c r="BF1027" i="13" a="1"/>
  <c r="BF1027" i="13"/>
  <c r="BG1027" i="13" a="1"/>
  <c r="BG1027" i="13"/>
  <c r="BH1027" i="13" a="1"/>
  <c r="BH1027" i="13"/>
  <c r="BI1027" i="13" a="1"/>
  <c r="BI1027" i="13"/>
  <c r="BJ1027" i="13" a="1"/>
  <c r="BJ1027" i="13"/>
  <c r="BK1027" i="13" a="1"/>
  <c r="BK1027" i="13"/>
  <c r="BL1027" i="13" a="1"/>
  <c r="BL1027" i="13"/>
  <c r="BM1027" i="13" a="1"/>
  <c r="BM1027" i="13"/>
  <c r="BN1027" i="13" a="1"/>
  <c r="BN1027" i="13"/>
  <c r="BO1027" i="13" a="1"/>
  <c r="BO1027" i="13"/>
  <c r="BP1027" i="13" a="1"/>
  <c r="BP1027" i="13"/>
  <c r="BQ1027" i="13" a="1"/>
  <c r="BQ1027" i="13"/>
  <c r="BR1027" i="13" a="1"/>
  <c r="BR1027" i="13"/>
  <c r="BS1027" i="13" a="1"/>
  <c r="BS1027" i="13"/>
  <c r="AZ1028" i="13" a="1"/>
  <c r="AZ1028" i="13"/>
  <c r="BA1028" i="13" a="1"/>
  <c r="BA1028" i="13"/>
  <c r="BB1028" i="13" a="1"/>
  <c r="BB1028" i="13"/>
  <c r="BC1028" i="13" a="1"/>
  <c r="BC1028" i="13"/>
  <c r="BD1028" i="13" a="1"/>
  <c r="BD1028" i="13"/>
  <c r="BE1028" i="13" a="1"/>
  <c r="BE1028" i="13"/>
  <c r="BF1028" i="13" a="1"/>
  <c r="BF1028" i="13"/>
  <c r="BG1028" i="13" a="1"/>
  <c r="BG1028" i="13"/>
  <c r="BH1028" i="13" a="1"/>
  <c r="BH1028" i="13"/>
  <c r="BI1028" i="13" a="1"/>
  <c r="BI1028" i="13"/>
  <c r="BJ1028" i="13" a="1"/>
  <c r="BJ1028" i="13"/>
  <c r="BK1028" i="13" a="1"/>
  <c r="BK1028" i="13"/>
  <c r="BL1028" i="13" a="1"/>
  <c r="BL1028" i="13"/>
  <c r="BM1028" i="13" a="1"/>
  <c r="BM1028" i="13"/>
  <c r="BN1028" i="13" a="1"/>
  <c r="BN1028" i="13"/>
  <c r="BO1028" i="13" a="1"/>
  <c r="BO1028" i="13"/>
  <c r="BP1028" i="13" a="1"/>
  <c r="BP1028" i="13"/>
  <c r="BQ1028" i="13" a="1"/>
  <c r="BQ1028" i="13"/>
  <c r="BR1028" i="13" a="1"/>
  <c r="BR1028" i="13"/>
  <c r="BS1028" i="13" a="1"/>
  <c r="BS1028" i="13"/>
  <c r="AZ1029" i="13" a="1"/>
  <c r="AZ1029" i="13"/>
  <c r="BA1029" i="13" a="1"/>
  <c r="BA1029" i="13"/>
  <c r="BB1029" i="13" a="1"/>
  <c r="BB1029" i="13"/>
  <c r="BC1029" i="13" a="1"/>
  <c r="BC1029" i="13"/>
  <c r="BD1029" i="13" a="1"/>
  <c r="BD1029" i="13"/>
  <c r="BE1029" i="13" a="1"/>
  <c r="BE1029" i="13"/>
  <c r="BF1029" i="13" a="1"/>
  <c r="BF1029" i="13"/>
  <c r="BG1029" i="13" a="1"/>
  <c r="BG1029" i="13"/>
  <c r="BH1029" i="13" a="1"/>
  <c r="BH1029" i="13"/>
  <c r="BI1029" i="13" a="1"/>
  <c r="BI1029" i="13"/>
  <c r="BJ1029" i="13" a="1"/>
  <c r="BJ1029" i="13"/>
  <c r="BK1029" i="13" a="1"/>
  <c r="BK1029" i="13"/>
  <c r="BL1029" i="13" a="1"/>
  <c r="BL1029" i="13"/>
  <c r="BM1029" i="13" a="1"/>
  <c r="BM1029" i="13"/>
  <c r="BN1029" i="13" a="1"/>
  <c r="BN1029" i="13"/>
  <c r="BO1029" i="13" a="1"/>
  <c r="BO1029" i="13"/>
  <c r="BP1029" i="13" a="1"/>
  <c r="BP1029" i="13"/>
  <c r="BQ1029" i="13" a="1"/>
  <c r="BQ1029" i="13"/>
  <c r="BR1029" i="13" a="1"/>
  <c r="BR1029" i="13"/>
  <c r="BS1029" i="13" a="1"/>
  <c r="BS1029" i="13"/>
  <c r="AZ1030" i="13" a="1"/>
  <c r="AZ1030" i="13"/>
  <c r="BA1030" i="13" a="1"/>
  <c r="BA1030" i="13"/>
  <c r="BB1030" i="13" a="1"/>
  <c r="BB1030" i="13"/>
  <c r="BC1030" i="13" a="1"/>
  <c r="BC1030" i="13"/>
  <c r="BD1030" i="13" a="1"/>
  <c r="BD1030" i="13"/>
  <c r="BE1030" i="13" a="1"/>
  <c r="BE1030" i="13"/>
  <c r="BF1030" i="13" a="1"/>
  <c r="BF1030" i="13"/>
  <c r="BG1030" i="13" a="1"/>
  <c r="BG1030" i="13"/>
  <c r="BH1030" i="13" a="1"/>
  <c r="BH1030" i="13"/>
  <c r="BI1030" i="13" a="1"/>
  <c r="BI1030" i="13"/>
  <c r="BJ1030" i="13" a="1"/>
  <c r="BJ1030" i="13"/>
  <c r="BK1030" i="13" a="1"/>
  <c r="BK1030" i="13"/>
  <c r="BL1030" i="13" a="1"/>
  <c r="BL1030" i="13"/>
  <c r="BM1030" i="13" a="1"/>
  <c r="BM1030" i="13"/>
  <c r="BN1030" i="13" a="1"/>
  <c r="BN1030" i="13"/>
  <c r="BO1030" i="13" a="1"/>
  <c r="BO1030" i="13"/>
  <c r="BP1030" i="13" a="1"/>
  <c r="BP1030" i="13"/>
  <c r="BQ1030" i="13" a="1"/>
  <c r="BQ1030" i="13"/>
  <c r="BR1030" i="13" a="1"/>
  <c r="BR1030" i="13"/>
  <c r="BS1030" i="13" a="1"/>
  <c r="BS1030" i="13"/>
  <c r="AZ1031" i="13" a="1"/>
  <c r="AZ1031" i="13"/>
  <c r="BA1031" i="13" a="1"/>
  <c r="BA1031" i="13"/>
  <c r="BB1031" i="13" a="1"/>
  <c r="BB1031" i="13"/>
  <c r="BC1031" i="13" a="1"/>
  <c r="BC1031" i="13"/>
  <c r="BD1031" i="13" a="1"/>
  <c r="BD1031" i="13"/>
  <c r="BE1031" i="13" a="1"/>
  <c r="BE1031" i="13"/>
  <c r="BF1031" i="13" a="1"/>
  <c r="BF1031" i="13"/>
  <c r="BG1031" i="13" a="1"/>
  <c r="BG1031" i="13"/>
  <c r="BH1031" i="13" a="1"/>
  <c r="BH1031" i="13"/>
  <c r="BI1031" i="13" a="1"/>
  <c r="BI1031" i="13"/>
  <c r="BJ1031" i="13" a="1"/>
  <c r="BJ1031" i="13"/>
  <c r="BK1031" i="13" a="1"/>
  <c r="BK1031" i="13"/>
  <c r="BL1031" i="13" a="1"/>
  <c r="BL1031" i="13"/>
  <c r="BM1031" i="13" a="1"/>
  <c r="BM1031" i="13"/>
  <c r="BN1031" i="13" a="1"/>
  <c r="BN1031" i="13"/>
  <c r="BO1031" i="13" a="1"/>
  <c r="BO1031" i="13"/>
  <c r="BP1031" i="13" a="1"/>
  <c r="BP1031" i="13"/>
  <c r="BQ1031" i="13" a="1"/>
  <c r="BQ1031" i="13"/>
  <c r="BR1031" i="13" a="1"/>
  <c r="BR1031" i="13"/>
  <c r="BS1031" i="13" a="1"/>
  <c r="BS1031" i="13"/>
  <c r="AZ1032" i="13" a="1"/>
  <c r="AZ1032" i="13"/>
  <c r="BA1032" i="13" a="1"/>
  <c r="BA1032" i="13"/>
  <c r="BB1032" i="13" a="1"/>
  <c r="BB1032" i="13"/>
  <c r="BC1032" i="13" a="1"/>
  <c r="BC1032" i="13"/>
  <c r="BD1032" i="13" a="1"/>
  <c r="BD1032" i="13"/>
  <c r="BE1032" i="13" a="1"/>
  <c r="BE1032" i="13"/>
  <c r="BF1032" i="13" a="1"/>
  <c r="BF1032" i="13"/>
  <c r="BG1032" i="13" a="1"/>
  <c r="BG1032" i="13"/>
  <c r="BH1032" i="13" a="1"/>
  <c r="BH1032" i="13"/>
  <c r="BI1032" i="13" a="1"/>
  <c r="BI1032" i="13"/>
  <c r="BJ1032" i="13" a="1"/>
  <c r="BJ1032" i="13"/>
  <c r="BK1032" i="13" a="1"/>
  <c r="BK1032" i="13"/>
  <c r="BL1032" i="13" a="1"/>
  <c r="BL1032" i="13"/>
  <c r="BM1032" i="13" a="1"/>
  <c r="BM1032" i="13"/>
  <c r="BN1032" i="13" a="1"/>
  <c r="BN1032" i="13"/>
  <c r="BO1032" i="13" a="1"/>
  <c r="BO1032" i="13"/>
  <c r="BP1032" i="13" a="1"/>
  <c r="BP1032" i="13"/>
  <c r="BQ1032" i="13" a="1"/>
  <c r="BQ1032" i="13"/>
  <c r="BR1032" i="13" a="1"/>
  <c r="BR1032" i="13"/>
  <c r="BS1032" i="13" a="1"/>
  <c r="BS1032" i="13"/>
  <c r="AZ1033" i="13" a="1"/>
  <c r="AZ1033" i="13"/>
  <c r="BA1033" i="13" a="1"/>
  <c r="BA1033" i="13"/>
  <c r="BB1033" i="13" a="1"/>
  <c r="BB1033" i="13"/>
  <c r="BC1033" i="13" a="1"/>
  <c r="BC1033" i="13"/>
  <c r="BD1033" i="13" a="1"/>
  <c r="BD1033" i="13"/>
  <c r="BE1033" i="13" a="1"/>
  <c r="BE1033" i="13"/>
  <c r="BF1033" i="13" a="1"/>
  <c r="BF1033" i="13"/>
  <c r="BG1033" i="13" a="1"/>
  <c r="BG1033" i="13"/>
  <c r="BH1033" i="13" a="1"/>
  <c r="BH1033" i="13"/>
  <c r="BI1033" i="13" a="1"/>
  <c r="BI1033" i="13"/>
  <c r="BJ1033" i="13" a="1"/>
  <c r="BJ1033" i="13"/>
  <c r="BK1033" i="13" a="1"/>
  <c r="BK1033" i="13"/>
  <c r="BL1033" i="13" a="1"/>
  <c r="BL1033" i="13"/>
  <c r="BM1033" i="13" a="1"/>
  <c r="BM1033" i="13"/>
  <c r="BN1033" i="13" a="1"/>
  <c r="BN1033" i="13"/>
  <c r="BO1033" i="13" a="1"/>
  <c r="BO1033" i="13"/>
  <c r="BP1033" i="13" a="1"/>
  <c r="BP1033" i="13"/>
  <c r="BQ1033" i="13" a="1"/>
  <c r="BQ1033" i="13"/>
  <c r="BR1033" i="13" a="1"/>
  <c r="BR1033" i="13"/>
  <c r="BS1033" i="13" a="1"/>
  <c r="BS1033" i="13"/>
  <c r="AZ1034" i="13" a="1"/>
  <c r="AZ1034" i="13"/>
  <c r="BA1034" i="13" a="1"/>
  <c r="BA1034" i="13"/>
  <c r="BB1034" i="13" a="1"/>
  <c r="BB1034" i="13"/>
  <c r="BC1034" i="13" a="1"/>
  <c r="BC1034" i="13"/>
  <c r="BD1034" i="13" a="1"/>
  <c r="BD1034" i="13"/>
  <c r="BE1034" i="13" a="1"/>
  <c r="BE1034" i="13"/>
  <c r="BF1034" i="13" a="1"/>
  <c r="BF1034" i="13"/>
  <c r="BG1034" i="13" a="1"/>
  <c r="BG1034" i="13"/>
  <c r="BH1034" i="13" a="1"/>
  <c r="BH1034" i="13"/>
  <c r="BI1034" i="13" a="1"/>
  <c r="BI1034" i="13"/>
  <c r="BJ1034" i="13" a="1"/>
  <c r="BJ1034" i="13"/>
  <c r="BK1034" i="13" a="1"/>
  <c r="BK1034" i="13"/>
  <c r="BL1034" i="13" a="1"/>
  <c r="BL1034" i="13"/>
  <c r="BM1034" i="13" a="1"/>
  <c r="BM1034" i="13"/>
  <c r="BN1034" i="13" a="1"/>
  <c r="BN1034" i="13"/>
  <c r="BO1034" i="13" a="1"/>
  <c r="BO1034" i="13"/>
  <c r="BP1034" i="13" a="1"/>
  <c r="BP1034" i="13"/>
  <c r="BQ1034" i="13" a="1"/>
  <c r="BQ1034" i="13"/>
  <c r="BR1034" i="13" a="1"/>
  <c r="BR1034" i="13"/>
  <c r="BS1034" i="13" a="1"/>
  <c r="BS1034" i="13"/>
  <c r="AZ1035" i="13" a="1"/>
  <c r="AZ1035" i="13"/>
  <c r="BA1035" i="13" a="1"/>
  <c r="BA1035" i="13"/>
  <c r="BB1035" i="13" a="1"/>
  <c r="BB1035" i="13"/>
  <c r="BC1035" i="13" a="1"/>
  <c r="BC1035" i="13"/>
  <c r="BD1035" i="13" a="1"/>
  <c r="BD1035" i="13"/>
  <c r="BE1035" i="13" a="1"/>
  <c r="BE1035" i="13"/>
  <c r="BF1035" i="13" a="1"/>
  <c r="BF1035" i="13"/>
  <c r="BG1035" i="13" a="1"/>
  <c r="BG1035" i="13"/>
  <c r="BH1035" i="13" a="1"/>
  <c r="BH1035" i="13"/>
  <c r="BI1035" i="13" a="1"/>
  <c r="BI1035" i="13"/>
  <c r="BJ1035" i="13" a="1"/>
  <c r="BJ1035" i="13"/>
  <c r="BK1035" i="13" a="1"/>
  <c r="BK1035" i="13"/>
  <c r="BL1035" i="13" a="1"/>
  <c r="BL1035" i="13"/>
  <c r="BM1035" i="13" a="1"/>
  <c r="BM1035" i="13"/>
  <c r="BN1035" i="13" a="1"/>
  <c r="BN1035" i="13"/>
  <c r="BO1035" i="13" a="1"/>
  <c r="BO1035" i="13"/>
  <c r="BP1035" i="13" a="1"/>
  <c r="BP1035" i="13"/>
  <c r="BQ1035" i="13" a="1"/>
  <c r="BQ1035" i="13"/>
  <c r="BR1035" i="13" a="1"/>
  <c r="BR1035" i="13"/>
  <c r="BS1035" i="13" a="1"/>
  <c r="BS1035" i="13"/>
  <c r="AZ1036" i="13" a="1"/>
  <c r="AZ1036" i="13"/>
  <c r="BA1036" i="13" a="1"/>
  <c r="BA1036" i="13"/>
  <c r="BB1036" i="13" a="1"/>
  <c r="BB1036" i="13"/>
  <c r="BC1036" i="13" a="1"/>
  <c r="BC1036" i="13"/>
  <c r="BD1036" i="13" a="1"/>
  <c r="BD1036" i="13"/>
  <c r="BE1036" i="13" a="1"/>
  <c r="BE1036" i="13"/>
  <c r="BF1036" i="13" a="1"/>
  <c r="BF1036" i="13"/>
  <c r="BG1036" i="13" a="1"/>
  <c r="BG1036" i="13"/>
  <c r="BH1036" i="13" a="1"/>
  <c r="BH1036" i="13"/>
  <c r="BI1036" i="13" a="1"/>
  <c r="BI1036" i="13"/>
  <c r="BJ1036" i="13" a="1"/>
  <c r="BJ1036" i="13"/>
  <c r="BK1036" i="13" a="1"/>
  <c r="BK1036" i="13"/>
  <c r="BL1036" i="13" a="1"/>
  <c r="BL1036" i="13"/>
  <c r="BM1036" i="13" a="1"/>
  <c r="BM1036" i="13"/>
  <c r="BN1036" i="13" a="1"/>
  <c r="BN1036" i="13"/>
  <c r="BO1036" i="13" a="1"/>
  <c r="BO1036" i="13"/>
  <c r="BP1036" i="13" a="1"/>
  <c r="BP1036" i="13"/>
  <c r="BQ1036" i="13" a="1"/>
  <c r="BQ1036" i="13"/>
  <c r="BR1036" i="13" a="1"/>
  <c r="BR1036" i="13"/>
  <c r="BS1036" i="13" a="1"/>
  <c r="BS1036" i="13"/>
  <c r="AZ1037" i="13" a="1"/>
  <c r="AZ1037" i="13"/>
  <c r="BA1037" i="13" a="1"/>
  <c r="BA1037" i="13"/>
  <c r="BB1037" i="13" a="1"/>
  <c r="BB1037" i="13"/>
  <c r="BC1037" i="13" a="1"/>
  <c r="BC1037" i="13"/>
  <c r="BD1037" i="13" a="1"/>
  <c r="BD1037" i="13"/>
  <c r="BE1037" i="13" a="1"/>
  <c r="BE1037" i="13"/>
  <c r="BF1037" i="13" a="1"/>
  <c r="BF1037" i="13"/>
  <c r="BG1037" i="13" a="1"/>
  <c r="BG1037" i="13"/>
  <c r="BH1037" i="13" a="1"/>
  <c r="BH1037" i="13"/>
  <c r="BI1037" i="13" a="1"/>
  <c r="BI1037" i="13"/>
  <c r="BJ1037" i="13" a="1"/>
  <c r="BJ1037" i="13"/>
  <c r="BK1037" i="13" a="1"/>
  <c r="BK1037" i="13"/>
  <c r="BL1037" i="13" a="1"/>
  <c r="BL1037" i="13"/>
  <c r="BM1037" i="13" a="1"/>
  <c r="BM1037" i="13"/>
  <c r="BN1037" i="13" a="1"/>
  <c r="BN1037" i="13"/>
  <c r="BO1037" i="13" a="1"/>
  <c r="BO1037" i="13"/>
  <c r="BP1037" i="13" a="1"/>
  <c r="BP1037" i="13"/>
  <c r="BQ1037" i="13" a="1"/>
  <c r="BQ1037" i="13"/>
  <c r="BR1037" i="13" a="1"/>
  <c r="BR1037" i="13"/>
  <c r="BS1037" i="13" a="1"/>
  <c r="BS1037" i="13"/>
  <c r="AZ1038" i="13" a="1"/>
  <c r="AZ1038" i="13"/>
  <c r="BA1038" i="13" a="1"/>
  <c r="BA1038" i="13"/>
  <c r="BB1038" i="13" a="1"/>
  <c r="BB1038" i="13"/>
  <c r="BC1038" i="13" a="1"/>
  <c r="BC1038" i="13"/>
  <c r="BD1038" i="13" a="1"/>
  <c r="BD1038" i="13"/>
  <c r="BE1038" i="13" a="1"/>
  <c r="BE1038" i="13"/>
  <c r="BF1038" i="13" a="1"/>
  <c r="BF1038" i="13"/>
  <c r="BG1038" i="13" a="1"/>
  <c r="BG1038" i="13"/>
  <c r="BH1038" i="13" a="1"/>
  <c r="BH1038" i="13"/>
  <c r="BI1038" i="13" a="1"/>
  <c r="BI1038" i="13"/>
  <c r="BJ1038" i="13" a="1"/>
  <c r="BJ1038" i="13"/>
  <c r="BK1038" i="13" a="1"/>
  <c r="BK1038" i="13"/>
  <c r="BL1038" i="13" a="1"/>
  <c r="BL1038" i="13"/>
  <c r="BM1038" i="13" a="1"/>
  <c r="BM1038" i="13"/>
  <c r="BN1038" i="13" a="1"/>
  <c r="BN1038" i="13"/>
  <c r="BO1038" i="13" a="1"/>
  <c r="BO1038" i="13"/>
  <c r="BP1038" i="13" a="1"/>
  <c r="BP1038" i="13"/>
  <c r="BQ1038" i="13" a="1"/>
  <c r="BQ1038" i="13"/>
  <c r="BR1038" i="13" a="1"/>
  <c r="BR1038" i="13"/>
  <c r="BS1038" i="13" a="1"/>
  <c r="BS1038" i="13"/>
  <c r="AZ1039" i="13" a="1"/>
  <c r="AZ1039" i="13"/>
  <c r="BA1039" i="13" a="1"/>
  <c r="BA1039" i="13"/>
  <c r="BB1039" i="13" a="1"/>
  <c r="BB1039" i="13"/>
  <c r="BC1039" i="13" a="1"/>
  <c r="BC1039" i="13"/>
  <c r="BD1039" i="13" a="1"/>
  <c r="BD1039" i="13"/>
  <c r="BE1039" i="13" a="1"/>
  <c r="BE1039" i="13"/>
  <c r="BF1039" i="13" a="1"/>
  <c r="BF1039" i="13"/>
  <c r="BG1039" i="13" a="1"/>
  <c r="BG1039" i="13"/>
  <c r="BH1039" i="13" a="1"/>
  <c r="BH1039" i="13"/>
  <c r="BI1039" i="13" a="1"/>
  <c r="BI1039" i="13"/>
  <c r="BJ1039" i="13" a="1"/>
  <c r="BJ1039" i="13"/>
  <c r="BK1039" i="13" a="1"/>
  <c r="BK1039" i="13"/>
  <c r="BL1039" i="13" a="1"/>
  <c r="BL1039" i="13"/>
  <c r="BM1039" i="13" a="1"/>
  <c r="BM1039" i="13"/>
  <c r="BN1039" i="13" a="1"/>
  <c r="BN1039" i="13"/>
  <c r="BO1039" i="13" a="1"/>
  <c r="BO1039" i="13"/>
  <c r="BP1039" i="13" a="1"/>
  <c r="BP1039" i="13"/>
  <c r="BQ1039" i="13" a="1"/>
  <c r="BQ1039" i="13"/>
  <c r="BR1039" i="13" a="1"/>
  <c r="BR1039" i="13"/>
  <c r="BS1039" i="13" a="1"/>
  <c r="BS1039" i="13"/>
  <c r="AZ1040" i="13" a="1"/>
  <c r="AZ1040" i="13"/>
  <c r="BA1040" i="13" a="1"/>
  <c r="BA1040" i="13"/>
  <c r="BB1040" i="13" a="1"/>
  <c r="BB1040" i="13"/>
  <c r="BC1040" i="13" a="1"/>
  <c r="BC1040" i="13"/>
  <c r="BD1040" i="13" a="1"/>
  <c r="BD1040" i="13"/>
  <c r="BE1040" i="13" a="1"/>
  <c r="BE1040" i="13"/>
  <c r="BF1040" i="13" a="1"/>
  <c r="BF1040" i="13"/>
  <c r="BG1040" i="13" a="1"/>
  <c r="BG1040" i="13"/>
  <c r="BH1040" i="13" a="1"/>
  <c r="BH1040" i="13"/>
  <c r="BI1040" i="13" a="1"/>
  <c r="BI1040" i="13"/>
  <c r="BJ1040" i="13" a="1"/>
  <c r="BJ1040" i="13"/>
  <c r="BK1040" i="13" a="1"/>
  <c r="BK1040" i="13"/>
  <c r="BL1040" i="13" a="1"/>
  <c r="BL1040" i="13"/>
  <c r="BM1040" i="13" a="1"/>
  <c r="BM1040" i="13"/>
  <c r="BN1040" i="13" a="1"/>
  <c r="BN1040" i="13"/>
  <c r="BO1040" i="13" a="1"/>
  <c r="BO1040" i="13"/>
  <c r="BP1040" i="13" a="1"/>
  <c r="BP1040" i="13"/>
  <c r="BQ1040" i="13" a="1"/>
  <c r="BQ1040" i="13"/>
  <c r="BR1040" i="13" a="1"/>
  <c r="BR1040" i="13"/>
  <c r="BS1040" i="13" a="1"/>
  <c r="BS1040" i="13"/>
  <c r="AZ1041" i="13" a="1"/>
  <c r="AZ1041" i="13"/>
  <c r="BA1041" i="13" a="1"/>
  <c r="BA1041" i="13"/>
  <c r="BB1041" i="13" a="1"/>
  <c r="BB1041" i="13"/>
  <c r="BC1041" i="13" a="1"/>
  <c r="BC1041" i="13"/>
  <c r="BD1041" i="13" a="1"/>
  <c r="BD1041" i="13"/>
  <c r="BE1041" i="13" a="1"/>
  <c r="BE1041" i="13"/>
  <c r="BF1041" i="13" a="1"/>
  <c r="BF1041" i="13"/>
  <c r="BG1041" i="13" a="1"/>
  <c r="BG1041" i="13"/>
  <c r="BH1041" i="13" a="1"/>
  <c r="BH1041" i="13"/>
  <c r="BI1041" i="13" a="1"/>
  <c r="BI1041" i="13"/>
  <c r="BJ1041" i="13" a="1"/>
  <c r="BJ1041" i="13"/>
  <c r="BK1041" i="13" a="1"/>
  <c r="BK1041" i="13"/>
  <c r="BL1041" i="13" a="1"/>
  <c r="BL1041" i="13"/>
  <c r="BM1041" i="13" a="1"/>
  <c r="BM1041" i="13"/>
  <c r="BN1041" i="13" a="1"/>
  <c r="BN1041" i="13"/>
  <c r="BO1041" i="13" a="1"/>
  <c r="BO1041" i="13"/>
  <c r="BP1041" i="13" a="1"/>
  <c r="BP1041" i="13"/>
  <c r="BQ1041" i="13" a="1"/>
  <c r="BQ1041" i="13"/>
  <c r="BR1041" i="13" a="1"/>
  <c r="BR1041" i="13"/>
  <c r="BS1041" i="13" a="1"/>
  <c r="BS1041" i="13"/>
  <c r="AZ1042" i="13" a="1"/>
  <c r="AZ1042" i="13"/>
  <c r="BA1042" i="13" a="1"/>
  <c r="BA1042" i="13"/>
  <c r="BB1042" i="13" a="1"/>
  <c r="BB1042" i="13"/>
  <c r="BC1042" i="13" a="1"/>
  <c r="BC1042" i="13"/>
  <c r="BD1042" i="13" a="1"/>
  <c r="BD1042" i="13"/>
  <c r="BE1042" i="13" a="1"/>
  <c r="BE1042" i="13"/>
  <c r="BF1042" i="13" a="1"/>
  <c r="BF1042" i="13"/>
  <c r="BG1042" i="13" a="1"/>
  <c r="BG1042" i="13"/>
  <c r="BH1042" i="13" a="1"/>
  <c r="BH1042" i="13"/>
  <c r="BI1042" i="13" a="1"/>
  <c r="BI1042" i="13"/>
  <c r="BJ1042" i="13" a="1"/>
  <c r="BJ1042" i="13"/>
  <c r="BK1042" i="13" a="1"/>
  <c r="BK1042" i="13"/>
  <c r="BL1042" i="13" a="1"/>
  <c r="BL1042" i="13"/>
  <c r="BM1042" i="13" a="1"/>
  <c r="BM1042" i="13"/>
  <c r="BN1042" i="13" a="1"/>
  <c r="BN1042" i="13"/>
  <c r="BO1042" i="13" a="1"/>
  <c r="BO1042" i="13"/>
  <c r="BP1042" i="13" a="1"/>
  <c r="BP1042" i="13"/>
  <c r="BQ1042" i="13" a="1"/>
  <c r="BQ1042" i="13"/>
  <c r="BR1042" i="13" a="1"/>
  <c r="BR1042" i="13"/>
  <c r="BS1042" i="13" a="1"/>
  <c r="BS1042" i="13"/>
  <c r="AZ1043" i="13" a="1"/>
  <c r="AZ1043" i="13"/>
  <c r="BA1043" i="13" a="1"/>
  <c r="BA1043" i="13"/>
  <c r="BB1043" i="13" a="1"/>
  <c r="BB1043" i="13"/>
  <c r="BC1043" i="13" a="1"/>
  <c r="BC1043" i="13"/>
  <c r="BD1043" i="13" a="1"/>
  <c r="BD1043" i="13"/>
  <c r="BE1043" i="13" a="1"/>
  <c r="BE1043" i="13"/>
  <c r="BF1043" i="13" a="1"/>
  <c r="BF1043" i="13"/>
  <c r="BG1043" i="13" a="1"/>
  <c r="BG1043" i="13"/>
  <c r="BH1043" i="13" a="1"/>
  <c r="BH1043" i="13"/>
  <c r="BI1043" i="13" a="1"/>
  <c r="BI1043" i="13"/>
  <c r="BJ1043" i="13" a="1"/>
  <c r="BJ1043" i="13"/>
  <c r="BK1043" i="13" a="1"/>
  <c r="BK1043" i="13"/>
  <c r="BL1043" i="13" a="1"/>
  <c r="BL1043" i="13"/>
  <c r="BM1043" i="13" a="1"/>
  <c r="BM1043" i="13"/>
  <c r="BN1043" i="13" a="1"/>
  <c r="BN1043" i="13"/>
  <c r="BO1043" i="13" a="1"/>
  <c r="BO1043" i="13"/>
  <c r="BP1043" i="13" a="1"/>
  <c r="BP1043" i="13"/>
  <c r="BQ1043" i="13" a="1"/>
  <c r="BQ1043" i="13"/>
  <c r="BR1043" i="13" a="1"/>
  <c r="BR1043" i="13"/>
  <c r="BS1043" i="13" a="1"/>
  <c r="BS1043" i="13"/>
  <c r="AZ1044" i="13" a="1"/>
  <c r="AZ1044" i="13"/>
  <c r="BA1044" i="13" a="1"/>
  <c r="BA1044" i="13"/>
  <c r="BB1044" i="13" a="1"/>
  <c r="BB1044" i="13"/>
  <c r="BC1044" i="13" a="1"/>
  <c r="BC1044" i="13"/>
  <c r="BD1044" i="13" a="1"/>
  <c r="BD1044" i="13"/>
  <c r="BE1044" i="13" a="1"/>
  <c r="BE1044" i="13"/>
  <c r="BF1044" i="13" a="1"/>
  <c r="BF1044" i="13"/>
  <c r="BG1044" i="13" a="1"/>
  <c r="BG1044" i="13"/>
  <c r="BH1044" i="13" a="1"/>
  <c r="BH1044" i="13"/>
  <c r="BI1044" i="13" a="1"/>
  <c r="BI1044" i="13"/>
  <c r="BJ1044" i="13" a="1"/>
  <c r="BJ1044" i="13"/>
  <c r="BK1044" i="13" a="1"/>
  <c r="BK1044" i="13"/>
  <c r="BL1044" i="13" a="1"/>
  <c r="BL1044" i="13"/>
  <c r="BM1044" i="13" a="1"/>
  <c r="BM1044" i="13"/>
  <c r="BN1044" i="13" a="1"/>
  <c r="BN1044" i="13"/>
  <c r="BO1044" i="13" a="1"/>
  <c r="BO1044" i="13"/>
  <c r="BP1044" i="13" a="1"/>
  <c r="BP1044" i="13"/>
  <c r="BQ1044" i="13" a="1"/>
  <c r="BQ1044" i="13"/>
  <c r="BR1044" i="13" a="1"/>
  <c r="BR1044" i="13"/>
  <c r="BS1044" i="13" a="1"/>
  <c r="BS1044" i="13"/>
  <c r="AZ1045" i="13" a="1"/>
  <c r="AZ1045" i="13"/>
  <c r="BA1045" i="13" a="1"/>
  <c r="BA1045" i="13"/>
  <c r="BB1045" i="13" a="1"/>
  <c r="BB1045" i="13"/>
  <c r="BC1045" i="13" a="1"/>
  <c r="BC1045" i="13"/>
  <c r="BD1045" i="13" a="1"/>
  <c r="BD1045" i="13"/>
  <c r="BE1045" i="13" a="1"/>
  <c r="BE1045" i="13"/>
  <c r="BF1045" i="13" a="1"/>
  <c r="BF1045" i="13"/>
  <c r="BG1045" i="13" a="1"/>
  <c r="BG1045" i="13"/>
  <c r="BH1045" i="13" a="1"/>
  <c r="BH1045" i="13"/>
  <c r="BI1045" i="13" a="1"/>
  <c r="BI1045" i="13"/>
  <c r="BJ1045" i="13" a="1"/>
  <c r="BJ1045" i="13"/>
  <c r="BK1045" i="13" a="1"/>
  <c r="BK1045" i="13"/>
  <c r="BL1045" i="13" a="1"/>
  <c r="BL1045" i="13"/>
  <c r="BM1045" i="13" a="1"/>
  <c r="BM1045" i="13"/>
  <c r="BN1045" i="13" a="1"/>
  <c r="BN1045" i="13"/>
  <c r="BO1045" i="13" a="1"/>
  <c r="BO1045" i="13"/>
  <c r="BP1045" i="13" a="1"/>
  <c r="BP1045" i="13"/>
  <c r="BQ1045" i="13" a="1"/>
  <c r="BQ1045" i="13"/>
  <c r="BR1045" i="13" a="1"/>
  <c r="BR1045" i="13"/>
  <c r="BS1045" i="13" a="1"/>
  <c r="BS1045" i="13"/>
  <c r="AZ1046" i="13" a="1"/>
  <c r="AZ1046" i="13"/>
  <c r="BA1046" i="13" a="1"/>
  <c r="BA1046" i="13"/>
  <c r="BB1046" i="13" a="1"/>
  <c r="BB1046" i="13"/>
  <c r="BC1046" i="13" a="1"/>
  <c r="BC1046" i="13"/>
  <c r="BD1046" i="13" a="1"/>
  <c r="BD1046" i="13"/>
  <c r="BE1046" i="13" a="1"/>
  <c r="BE1046" i="13"/>
  <c r="BF1046" i="13" a="1"/>
  <c r="BF1046" i="13"/>
  <c r="BG1046" i="13" a="1"/>
  <c r="BG1046" i="13"/>
  <c r="BH1046" i="13" a="1"/>
  <c r="BH1046" i="13"/>
  <c r="BI1046" i="13" a="1"/>
  <c r="BI1046" i="13"/>
  <c r="BJ1046" i="13" a="1"/>
  <c r="BJ1046" i="13"/>
  <c r="BK1046" i="13" a="1"/>
  <c r="BK1046" i="13"/>
  <c r="BL1046" i="13" a="1"/>
  <c r="BL1046" i="13"/>
  <c r="BM1046" i="13" a="1"/>
  <c r="BM1046" i="13"/>
  <c r="BN1046" i="13" a="1"/>
  <c r="BN1046" i="13"/>
  <c r="BO1046" i="13" a="1"/>
  <c r="BO1046" i="13"/>
  <c r="BP1046" i="13" a="1"/>
  <c r="BP1046" i="13"/>
  <c r="BQ1046" i="13" a="1"/>
  <c r="BQ1046" i="13"/>
  <c r="BR1046" i="13" a="1"/>
  <c r="BR1046" i="13"/>
  <c r="BS1046" i="13" a="1"/>
  <c r="BS1046" i="13"/>
  <c r="AZ1047" i="13" a="1"/>
  <c r="AZ1047" i="13"/>
  <c r="BA1047" i="13" a="1"/>
  <c r="BA1047" i="13"/>
  <c r="BB1047" i="13" a="1"/>
  <c r="BB1047" i="13"/>
  <c r="BC1047" i="13" a="1"/>
  <c r="BC1047" i="13"/>
  <c r="BD1047" i="13" a="1"/>
  <c r="BD1047" i="13"/>
  <c r="BE1047" i="13" a="1"/>
  <c r="BE1047" i="13"/>
  <c r="BF1047" i="13" a="1"/>
  <c r="BF1047" i="13"/>
  <c r="BG1047" i="13" a="1"/>
  <c r="BG1047" i="13"/>
  <c r="BH1047" i="13" a="1"/>
  <c r="BH1047" i="13"/>
  <c r="BI1047" i="13" a="1"/>
  <c r="BI1047" i="13"/>
  <c r="BJ1047" i="13" a="1"/>
  <c r="BJ1047" i="13"/>
  <c r="BK1047" i="13" a="1"/>
  <c r="BK1047" i="13"/>
  <c r="BL1047" i="13" a="1"/>
  <c r="BL1047" i="13"/>
  <c r="BM1047" i="13" a="1"/>
  <c r="BM1047" i="13"/>
  <c r="BN1047" i="13" a="1"/>
  <c r="BN1047" i="13"/>
  <c r="BO1047" i="13" a="1"/>
  <c r="BO1047" i="13"/>
  <c r="BP1047" i="13" a="1"/>
  <c r="BP1047" i="13"/>
  <c r="BQ1047" i="13" a="1"/>
  <c r="BQ1047" i="13"/>
  <c r="BR1047" i="13" a="1"/>
  <c r="BR1047" i="13"/>
  <c r="BS1047" i="13" a="1"/>
  <c r="BS1047" i="13"/>
  <c r="AZ1048" i="13" a="1"/>
  <c r="AZ1048" i="13"/>
  <c r="BA1048" i="13" a="1"/>
  <c r="BA1048" i="13"/>
  <c r="BB1048" i="13" a="1"/>
  <c r="BB1048" i="13"/>
  <c r="BC1048" i="13" a="1"/>
  <c r="BC1048" i="13"/>
  <c r="BD1048" i="13" a="1"/>
  <c r="BD1048" i="13"/>
  <c r="BE1048" i="13" a="1"/>
  <c r="BE1048" i="13"/>
  <c r="BF1048" i="13" a="1"/>
  <c r="BF1048" i="13"/>
  <c r="BG1048" i="13" a="1"/>
  <c r="BG1048" i="13"/>
  <c r="BH1048" i="13" a="1"/>
  <c r="BH1048" i="13"/>
  <c r="BI1048" i="13" a="1"/>
  <c r="BI1048" i="13"/>
  <c r="BJ1048" i="13" a="1"/>
  <c r="BJ1048" i="13"/>
  <c r="BK1048" i="13" a="1"/>
  <c r="BK1048" i="13"/>
  <c r="BL1048" i="13" a="1"/>
  <c r="BL1048" i="13"/>
  <c r="BM1048" i="13" a="1"/>
  <c r="BM1048" i="13"/>
  <c r="BN1048" i="13" a="1"/>
  <c r="BN1048" i="13"/>
  <c r="BO1048" i="13" a="1"/>
  <c r="BO1048" i="13"/>
  <c r="BP1048" i="13" a="1"/>
  <c r="BP1048" i="13"/>
  <c r="BQ1048" i="13" a="1"/>
  <c r="BQ1048" i="13"/>
  <c r="BR1048" i="13" a="1"/>
  <c r="BR1048" i="13"/>
  <c r="BS1048" i="13" a="1"/>
  <c r="BS1048" i="13"/>
  <c r="AZ1049" i="13" a="1"/>
  <c r="AZ1049" i="13"/>
  <c r="BA1049" i="13" a="1"/>
  <c r="BA1049" i="13"/>
  <c r="BB1049" i="13" a="1"/>
  <c r="BB1049" i="13"/>
  <c r="BC1049" i="13" a="1"/>
  <c r="BC1049" i="13"/>
  <c r="BD1049" i="13" a="1"/>
  <c r="BD1049" i="13"/>
  <c r="BE1049" i="13" a="1"/>
  <c r="BE1049" i="13"/>
  <c r="BF1049" i="13" a="1"/>
  <c r="BF1049" i="13"/>
  <c r="BG1049" i="13" a="1"/>
  <c r="BG1049" i="13"/>
  <c r="BH1049" i="13" a="1"/>
  <c r="BH1049" i="13"/>
  <c r="BI1049" i="13" a="1"/>
  <c r="BI1049" i="13"/>
  <c r="BJ1049" i="13" a="1"/>
  <c r="BJ1049" i="13"/>
  <c r="BK1049" i="13" a="1"/>
  <c r="BK1049" i="13"/>
  <c r="BL1049" i="13" a="1"/>
  <c r="BL1049" i="13"/>
  <c r="BM1049" i="13" a="1"/>
  <c r="BM1049" i="13"/>
  <c r="BN1049" i="13" a="1"/>
  <c r="BN1049" i="13"/>
  <c r="BO1049" i="13" a="1"/>
  <c r="BO1049" i="13"/>
  <c r="BP1049" i="13" a="1"/>
  <c r="BP1049" i="13"/>
  <c r="BQ1049" i="13" a="1"/>
  <c r="BQ1049" i="13"/>
  <c r="BR1049" i="13" a="1"/>
  <c r="BR1049" i="13"/>
  <c r="BS1049" i="13" a="1"/>
  <c r="BS1049" i="13"/>
  <c r="AZ1050" i="13" a="1"/>
  <c r="AZ1050" i="13"/>
  <c r="BA1050" i="13" a="1"/>
  <c r="BA1050" i="13"/>
  <c r="BB1050" i="13" a="1"/>
  <c r="BB1050" i="13"/>
  <c r="BC1050" i="13" a="1"/>
  <c r="BC1050" i="13"/>
  <c r="BD1050" i="13" a="1"/>
  <c r="BD1050" i="13"/>
  <c r="BE1050" i="13" a="1"/>
  <c r="BE1050" i="13"/>
  <c r="BF1050" i="13" a="1"/>
  <c r="BF1050" i="13"/>
  <c r="BG1050" i="13" a="1"/>
  <c r="BG1050" i="13"/>
  <c r="BH1050" i="13" a="1"/>
  <c r="BH1050" i="13"/>
  <c r="BI1050" i="13" a="1"/>
  <c r="BI1050" i="13"/>
  <c r="BJ1050" i="13" a="1"/>
  <c r="BJ1050" i="13"/>
  <c r="BK1050" i="13" a="1"/>
  <c r="BK1050" i="13"/>
  <c r="BL1050" i="13" a="1"/>
  <c r="BL1050" i="13"/>
  <c r="BM1050" i="13" a="1"/>
  <c r="BM1050" i="13"/>
  <c r="BN1050" i="13" a="1"/>
  <c r="BN1050" i="13"/>
  <c r="BO1050" i="13" a="1"/>
  <c r="BO1050" i="13"/>
  <c r="BP1050" i="13" a="1"/>
  <c r="BP1050" i="13"/>
  <c r="BQ1050" i="13" a="1"/>
  <c r="BQ1050" i="13"/>
  <c r="BR1050" i="13" a="1"/>
  <c r="BR1050" i="13"/>
  <c r="BS1050" i="13" a="1"/>
  <c r="BS1050" i="13"/>
  <c r="AZ1051" i="13" a="1"/>
  <c r="AZ1051" i="13"/>
  <c r="BA1051" i="13" a="1"/>
  <c r="BA1051" i="13"/>
  <c r="BB1051" i="13" a="1"/>
  <c r="BB1051" i="13"/>
  <c r="BC1051" i="13" a="1"/>
  <c r="BC1051" i="13"/>
  <c r="BD1051" i="13" a="1"/>
  <c r="BD1051" i="13"/>
  <c r="BE1051" i="13" a="1"/>
  <c r="BE1051" i="13"/>
  <c r="BF1051" i="13" a="1"/>
  <c r="BF1051" i="13"/>
  <c r="BG1051" i="13" a="1"/>
  <c r="BG1051" i="13"/>
  <c r="BH1051" i="13" a="1"/>
  <c r="BH1051" i="13"/>
  <c r="BI1051" i="13" a="1"/>
  <c r="BI1051" i="13"/>
  <c r="BJ1051" i="13" a="1"/>
  <c r="BJ1051" i="13"/>
  <c r="BK1051" i="13" a="1"/>
  <c r="BK1051" i="13"/>
  <c r="BL1051" i="13" a="1"/>
  <c r="BL1051" i="13"/>
  <c r="BM1051" i="13" a="1"/>
  <c r="BM1051" i="13"/>
  <c r="BN1051" i="13" a="1"/>
  <c r="BN1051" i="13"/>
  <c r="BO1051" i="13" a="1"/>
  <c r="BO1051" i="13"/>
  <c r="BP1051" i="13" a="1"/>
  <c r="BP1051" i="13"/>
  <c r="BQ1051" i="13" a="1"/>
  <c r="BQ1051" i="13"/>
  <c r="BR1051" i="13" a="1"/>
  <c r="BR1051" i="13"/>
  <c r="BS1051" i="13" a="1"/>
  <c r="BS1051" i="13"/>
  <c r="AZ1052" i="13" a="1"/>
  <c r="AZ1052" i="13"/>
  <c r="BA1052" i="13" a="1"/>
  <c r="BA1052" i="13"/>
  <c r="BB1052" i="13" a="1"/>
  <c r="BB1052" i="13"/>
  <c r="BC1052" i="13" a="1"/>
  <c r="BC1052" i="13"/>
  <c r="BD1052" i="13" a="1"/>
  <c r="BD1052" i="13"/>
  <c r="BE1052" i="13" a="1"/>
  <c r="BE1052" i="13"/>
  <c r="BF1052" i="13" a="1"/>
  <c r="BF1052" i="13"/>
  <c r="BG1052" i="13" a="1"/>
  <c r="BG1052" i="13"/>
  <c r="BH1052" i="13" a="1"/>
  <c r="BH1052" i="13"/>
  <c r="BI1052" i="13" a="1"/>
  <c r="BI1052" i="13"/>
  <c r="BJ1052" i="13" a="1"/>
  <c r="BJ1052" i="13"/>
  <c r="BK1052" i="13" a="1"/>
  <c r="BK1052" i="13"/>
  <c r="BL1052" i="13" a="1"/>
  <c r="BL1052" i="13"/>
  <c r="BM1052" i="13" a="1"/>
  <c r="BM1052" i="13"/>
  <c r="BN1052" i="13" a="1"/>
  <c r="BN1052" i="13"/>
  <c r="BO1052" i="13" a="1"/>
  <c r="BO1052" i="13"/>
  <c r="BP1052" i="13" a="1"/>
  <c r="BP1052" i="13"/>
  <c r="BQ1052" i="13" a="1"/>
  <c r="BQ1052" i="13"/>
  <c r="BR1052" i="13" a="1"/>
  <c r="BR1052" i="13"/>
  <c r="BS1052" i="13" a="1"/>
  <c r="BS1052" i="13"/>
  <c r="AZ1053" i="13" a="1"/>
  <c r="AZ1053" i="13"/>
  <c r="BA1053" i="13" a="1"/>
  <c r="BA1053" i="13"/>
  <c r="BB1053" i="13" a="1"/>
  <c r="BB1053" i="13"/>
  <c r="BC1053" i="13" a="1"/>
  <c r="BC1053" i="13"/>
  <c r="BD1053" i="13" a="1"/>
  <c r="BD1053" i="13"/>
  <c r="BE1053" i="13" a="1"/>
  <c r="BE1053" i="13"/>
  <c r="BF1053" i="13" a="1"/>
  <c r="BF1053" i="13"/>
  <c r="BG1053" i="13" a="1"/>
  <c r="BG1053" i="13"/>
  <c r="BH1053" i="13" a="1"/>
  <c r="BH1053" i="13"/>
  <c r="BI1053" i="13" a="1"/>
  <c r="BI1053" i="13"/>
  <c r="BJ1053" i="13" a="1"/>
  <c r="BJ1053" i="13"/>
  <c r="BK1053" i="13" a="1"/>
  <c r="BK1053" i="13"/>
  <c r="BL1053" i="13" a="1"/>
  <c r="BL1053" i="13"/>
  <c r="BM1053" i="13" a="1"/>
  <c r="BM1053" i="13"/>
  <c r="BN1053" i="13" a="1"/>
  <c r="BN1053" i="13"/>
  <c r="BO1053" i="13" a="1"/>
  <c r="BO1053" i="13"/>
  <c r="BP1053" i="13" a="1"/>
  <c r="BP1053" i="13"/>
  <c r="BQ1053" i="13" a="1"/>
  <c r="BQ1053" i="13"/>
  <c r="BR1053" i="13" a="1"/>
  <c r="BR1053" i="13"/>
  <c r="BS1053" i="13" a="1"/>
  <c r="BS1053" i="13"/>
  <c r="AZ1054" i="13" a="1"/>
  <c r="AZ1054" i="13"/>
  <c r="BA1054" i="13" a="1"/>
  <c r="BA1054" i="13"/>
  <c r="BB1054" i="13" a="1"/>
  <c r="BB1054" i="13"/>
  <c r="BC1054" i="13" a="1"/>
  <c r="BC1054" i="13"/>
  <c r="BD1054" i="13" a="1"/>
  <c r="BD1054" i="13"/>
  <c r="BE1054" i="13" a="1"/>
  <c r="BE1054" i="13"/>
  <c r="BF1054" i="13" a="1"/>
  <c r="BF1054" i="13"/>
  <c r="BG1054" i="13" a="1"/>
  <c r="BG1054" i="13"/>
  <c r="BH1054" i="13" a="1"/>
  <c r="BH1054" i="13"/>
  <c r="BI1054" i="13" a="1"/>
  <c r="BI1054" i="13"/>
  <c r="BJ1054" i="13" a="1"/>
  <c r="BJ1054" i="13"/>
  <c r="BK1054" i="13" a="1"/>
  <c r="BK1054" i="13"/>
  <c r="BL1054" i="13" a="1"/>
  <c r="BL1054" i="13"/>
  <c r="BM1054" i="13" a="1"/>
  <c r="BM1054" i="13"/>
  <c r="BN1054" i="13" a="1"/>
  <c r="BN1054" i="13"/>
  <c r="BO1054" i="13" a="1"/>
  <c r="BO1054" i="13"/>
  <c r="BP1054" i="13" a="1"/>
  <c r="BP1054" i="13"/>
  <c r="BQ1054" i="13" a="1"/>
  <c r="BQ1054" i="13"/>
  <c r="BR1054" i="13" a="1"/>
  <c r="BR1054" i="13"/>
  <c r="BS1054" i="13" a="1"/>
  <c r="BS1054" i="13"/>
  <c r="AZ1055" i="13" a="1"/>
  <c r="AZ1055" i="13"/>
  <c r="BA1055" i="13" a="1"/>
  <c r="BA1055" i="13"/>
  <c r="BB1055" i="13" a="1"/>
  <c r="BB1055" i="13"/>
  <c r="BC1055" i="13" a="1"/>
  <c r="BC1055" i="13"/>
  <c r="BD1055" i="13" a="1"/>
  <c r="BD1055" i="13"/>
  <c r="BE1055" i="13" a="1"/>
  <c r="BE1055" i="13"/>
  <c r="BF1055" i="13" a="1"/>
  <c r="BF1055" i="13"/>
  <c r="BG1055" i="13" a="1"/>
  <c r="BG1055" i="13"/>
  <c r="BH1055" i="13" a="1"/>
  <c r="BH1055" i="13"/>
  <c r="BI1055" i="13" a="1"/>
  <c r="BI1055" i="13"/>
  <c r="BJ1055" i="13" a="1"/>
  <c r="BJ1055" i="13"/>
  <c r="BK1055" i="13" a="1"/>
  <c r="BK1055" i="13"/>
  <c r="BL1055" i="13" a="1"/>
  <c r="BL1055" i="13"/>
  <c r="BM1055" i="13" a="1"/>
  <c r="BM1055" i="13"/>
  <c r="BN1055" i="13" a="1"/>
  <c r="BN1055" i="13"/>
  <c r="BO1055" i="13" a="1"/>
  <c r="BO1055" i="13"/>
  <c r="BP1055" i="13" a="1"/>
  <c r="BP1055" i="13"/>
  <c r="BQ1055" i="13" a="1"/>
  <c r="BQ1055" i="13"/>
  <c r="BR1055" i="13" a="1"/>
  <c r="BR1055" i="13"/>
  <c r="BS1055" i="13" a="1"/>
  <c r="BS1055" i="13"/>
  <c r="AZ1056" i="13" a="1"/>
  <c r="AZ1056" i="13"/>
  <c r="BA1056" i="13" a="1"/>
  <c r="BA1056" i="13"/>
  <c r="BB1056" i="13" a="1"/>
  <c r="BB1056" i="13"/>
  <c r="BC1056" i="13" a="1"/>
  <c r="BC1056" i="13"/>
  <c r="BD1056" i="13" a="1"/>
  <c r="BD1056" i="13"/>
  <c r="BE1056" i="13" a="1"/>
  <c r="BE1056" i="13"/>
  <c r="BF1056" i="13" a="1"/>
  <c r="BF1056" i="13"/>
  <c r="BG1056" i="13" a="1"/>
  <c r="BG1056" i="13"/>
  <c r="BH1056" i="13" a="1"/>
  <c r="BH1056" i="13"/>
  <c r="BI1056" i="13" a="1"/>
  <c r="BI1056" i="13"/>
  <c r="BJ1056" i="13" a="1"/>
  <c r="BJ1056" i="13"/>
  <c r="BK1056" i="13" a="1"/>
  <c r="BK1056" i="13"/>
  <c r="BL1056" i="13" a="1"/>
  <c r="BL1056" i="13"/>
  <c r="BM1056" i="13" a="1"/>
  <c r="BM1056" i="13"/>
  <c r="BN1056" i="13" a="1"/>
  <c r="BN1056" i="13"/>
  <c r="BO1056" i="13" a="1"/>
  <c r="BO1056" i="13"/>
  <c r="BP1056" i="13" a="1"/>
  <c r="BP1056" i="13"/>
  <c r="BQ1056" i="13" a="1"/>
  <c r="BQ1056" i="13"/>
  <c r="BR1056" i="13" a="1"/>
  <c r="BR1056" i="13"/>
  <c r="BS1056" i="13" a="1"/>
  <c r="BS1056" i="13"/>
  <c r="AZ1057" i="13" a="1"/>
  <c r="AZ1057" i="13"/>
  <c r="BA1057" i="13" a="1"/>
  <c r="BA1057" i="13"/>
  <c r="BB1057" i="13" a="1"/>
  <c r="BB1057" i="13"/>
  <c r="BC1057" i="13" a="1"/>
  <c r="BC1057" i="13"/>
  <c r="BD1057" i="13" a="1"/>
  <c r="BD1057" i="13"/>
  <c r="BE1057" i="13" a="1"/>
  <c r="BE1057" i="13"/>
  <c r="BF1057" i="13" a="1"/>
  <c r="BF1057" i="13"/>
  <c r="BG1057" i="13" a="1"/>
  <c r="BG1057" i="13"/>
  <c r="BH1057" i="13" a="1"/>
  <c r="BH1057" i="13"/>
  <c r="BI1057" i="13" a="1"/>
  <c r="BI1057" i="13"/>
  <c r="BJ1057" i="13" a="1"/>
  <c r="BJ1057" i="13"/>
  <c r="BK1057" i="13" a="1"/>
  <c r="BK1057" i="13"/>
  <c r="BL1057" i="13" a="1"/>
  <c r="BL1057" i="13"/>
  <c r="BM1057" i="13" a="1"/>
  <c r="BM1057" i="13"/>
  <c r="BN1057" i="13" a="1"/>
  <c r="BN1057" i="13"/>
  <c r="BO1057" i="13" a="1"/>
  <c r="BO1057" i="13"/>
  <c r="BP1057" i="13" a="1"/>
  <c r="BP1057" i="13"/>
  <c r="BQ1057" i="13" a="1"/>
  <c r="BQ1057" i="13"/>
  <c r="BR1057" i="13" a="1"/>
  <c r="BR1057" i="13"/>
  <c r="BS1057" i="13" a="1"/>
  <c r="BS1057" i="13"/>
  <c r="AZ1058" i="13" a="1"/>
  <c r="AZ1058" i="13"/>
  <c r="BA1058" i="13" a="1"/>
  <c r="BA1058" i="13"/>
  <c r="BB1058" i="13" a="1"/>
  <c r="BB1058" i="13"/>
  <c r="BC1058" i="13" a="1"/>
  <c r="BC1058" i="13"/>
  <c r="BD1058" i="13" a="1"/>
  <c r="BD1058" i="13"/>
  <c r="BE1058" i="13" a="1"/>
  <c r="BE1058" i="13"/>
  <c r="BF1058" i="13" a="1"/>
  <c r="BF1058" i="13"/>
  <c r="BG1058" i="13" a="1"/>
  <c r="BG1058" i="13"/>
  <c r="BH1058" i="13" a="1"/>
  <c r="BH1058" i="13"/>
  <c r="BI1058" i="13" a="1"/>
  <c r="BI1058" i="13"/>
  <c r="BJ1058" i="13" a="1"/>
  <c r="BJ1058" i="13"/>
  <c r="BK1058" i="13" a="1"/>
  <c r="BK1058" i="13"/>
  <c r="BL1058" i="13" a="1"/>
  <c r="BL1058" i="13"/>
  <c r="BM1058" i="13" a="1"/>
  <c r="BM1058" i="13"/>
  <c r="BN1058" i="13" a="1"/>
  <c r="BN1058" i="13"/>
  <c r="BO1058" i="13" a="1"/>
  <c r="BO1058" i="13"/>
  <c r="BP1058" i="13" a="1"/>
  <c r="BP1058" i="13"/>
  <c r="BQ1058" i="13" a="1"/>
  <c r="BQ1058" i="13"/>
  <c r="BR1058" i="13" a="1"/>
  <c r="BR1058" i="13"/>
  <c r="BS1058" i="13" a="1"/>
  <c r="BS1058" i="13"/>
  <c r="AZ1059" i="13" a="1"/>
  <c r="AZ1059" i="13"/>
  <c r="BA1059" i="13" a="1"/>
  <c r="BA1059" i="13"/>
  <c r="BB1059" i="13" a="1"/>
  <c r="BB1059" i="13"/>
  <c r="BC1059" i="13" a="1"/>
  <c r="BC1059" i="13"/>
  <c r="BD1059" i="13" a="1"/>
  <c r="BD1059" i="13"/>
  <c r="BE1059" i="13" a="1"/>
  <c r="BE1059" i="13"/>
  <c r="BF1059" i="13" a="1"/>
  <c r="BF1059" i="13"/>
  <c r="BG1059" i="13" a="1"/>
  <c r="BG1059" i="13"/>
  <c r="BH1059" i="13" a="1"/>
  <c r="BH1059" i="13"/>
  <c r="BI1059" i="13" a="1"/>
  <c r="BI1059" i="13"/>
  <c r="BJ1059" i="13" a="1"/>
  <c r="BJ1059" i="13"/>
  <c r="BK1059" i="13" a="1"/>
  <c r="BK1059" i="13"/>
  <c r="BL1059" i="13" a="1"/>
  <c r="BL1059" i="13"/>
  <c r="BM1059" i="13" a="1"/>
  <c r="BM1059" i="13"/>
  <c r="BN1059" i="13" a="1"/>
  <c r="BN1059" i="13"/>
  <c r="BO1059" i="13" a="1"/>
  <c r="BO1059" i="13"/>
  <c r="BP1059" i="13" a="1"/>
  <c r="BP1059" i="13"/>
  <c r="BQ1059" i="13" a="1"/>
  <c r="BQ1059" i="13"/>
  <c r="BR1059" i="13" a="1"/>
  <c r="BR1059" i="13"/>
  <c r="BS1059" i="13" a="1"/>
  <c r="BS1059" i="13"/>
  <c r="AZ1060" i="13" a="1"/>
  <c r="AZ1060" i="13"/>
  <c r="BA1060" i="13" a="1"/>
  <c r="BA1060" i="13"/>
  <c r="BB1060" i="13" a="1"/>
  <c r="BB1060" i="13"/>
  <c r="BC1060" i="13" a="1"/>
  <c r="BC1060" i="13"/>
  <c r="BD1060" i="13" a="1"/>
  <c r="BD1060" i="13"/>
  <c r="BE1060" i="13" a="1"/>
  <c r="BE1060" i="13"/>
  <c r="BF1060" i="13" a="1"/>
  <c r="BF1060" i="13"/>
  <c r="BG1060" i="13" a="1"/>
  <c r="BG1060" i="13"/>
  <c r="BH1060" i="13" a="1"/>
  <c r="BH1060" i="13"/>
  <c r="BI1060" i="13" a="1"/>
  <c r="BI1060" i="13"/>
  <c r="BJ1060" i="13" a="1"/>
  <c r="BJ1060" i="13"/>
  <c r="BK1060" i="13" a="1"/>
  <c r="BK1060" i="13"/>
  <c r="BL1060" i="13" a="1"/>
  <c r="BL1060" i="13"/>
  <c r="BM1060" i="13" a="1"/>
  <c r="BM1060" i="13"/>
  <c r="BN1060" i="13" a="1"/>
  <c r="BN1060" i="13"/>
  <c r="BO1060" i="13" a="1"/>
  <c r="BO1060" i="13"/>
  <c r="BP1060" i="13" a="1"/>
  <c r="BP1060" i="13"/>
  <c r="BQ1060" i="13" a="1"/>
  <c r="BQ1060" i="13"/>
  <c r="BR1060" i="13" a="1"/>
  <c r="BR1060" i="13"/>
  <c r="BS1060" i="13" a="1"/>
  <c r="BS1060" i="13"/>
  <c r="AZ1061" i="13" a="1"/>
  <c r="AZ1061" i="13"/>
  <c r="BA1061" i="13" a="1"/>
  <c r="BA1061" i="13"/>
  <c r="BB1061" i="13" a="1"/>
  <c r="BB1061" i="13"/>
  <c r="BC1061" i="13" a="1"/>
  <c r="BC1061" i="13"/>
  <c r="BD1061" i="13" a="1"/>
  <c r="BD1061" i="13"/>
  <c r="BE1061" i="13" a="1"/>
  <c r="BE1061" i="13"/>
  <c r="BF1061" i="13" a="1"/>
  <c r="BF1061" i="13"/>
  <c r="BG1061" i="13" a="1"/>
  <c r="BG1061" i="13"/>
  <c r="BH1061" i="13" a="1"/>
  <c r="BH1061" i="13"/>
  <c r="BI1061" i="13" a="1"/>
  <c r="BI1061" i="13"/>
  <c r="BJ1061" i="13" a="1"/>
  <c r="BJ1061" i="13"/>
  <c r="BK1061" i="13" a="1"/>
  <c r="BK1061" i="13"/>
  <c r="BL1061" i="13" a="1"/>
  <c r="BL1061" i="13"/>
  <c r="BM1061" i="13" a="1"/>
  <c r="BM1061" i="13"/>
  <c r="BN1061" i="13" a="1"/>
  <c r="BN1061" i="13"/>
  <c r="BO1061" i="13" a="1"/>
  <c r="BO1061" i="13"/>
  <c r="BP1061" i="13" a="1"/>
  <c r="BP1061" i="13"/>
  <c r="BQ1061" i="13" a="1"/>
  <c r="BQ1061" i="13"/>
  <c r="BR1061" i="13" a="1"/>
  <c r="BR1061" i="13"/>
  <c r="BS1061" i="13" a="1"/>
  <c r="BS1061" i="13"/>
  <c r="AZ1062" i="13" a="1"/>
  <c r="AZ1062" i="13"/>
  <c r="BA1062" i="13" a="1"/>
  <c r="BA1062" i="13"/>
  <c r="BB1062" i="13" a="1"/>
  <c r="BB1062" i="13"/>
  <c r="BC1062" i="13" a="1"/>
  <c r="BC1062" i="13"/>
  <c r="BD1062" i="13" a="1"/>
  <c r="BD1062" i="13"/>
  <c r="BE1062" i="13" a="1"/>
  <c r="BE1062" i="13"/>
  <c r="BF1062" i="13" a="1"/>
  <c r="BF1062" i="13"/>
  <c r="BG1062" i="13" a="1"/>
  <c r="BG1062" i="13"/>
  <c r="BH1062" i="13" a="1"/>
  <c r="BH1062" i="13"/>
  <c r="BI1062" i="13" a="1"/>
  <c r="BI1062" i="13"/>
  <c r="BJ1062" i="13" a="1"/>
  <c r="BJ1062" i="13"/>
  <c r="BK1062" i="13" a="1"/>
  <c r="BK1062" i="13"/>
  <c r="BL1062" i="13" a="1"/>
  <c r="BL1062" i="13"/>
  <c r="BM1062" i="13" a="1"/>
  <c r="BM1062" i="13"/>
  <c r="BN1062" i="13" a="1"/>
  <c r="BN1062" i="13"/>
  <c r="BO1062" i="13" a="1"/>
  <c r="BO1062" i="13"/>
  <c r="BP1062" i="13" a="1"/>
  <c r="BP1062" i="13"/>
  <c r="BQ1062" i="13" a="1"/>
  <c r="BQ1062" i="13"/>
  <c r="BR1062" i="13" a="1"/>
  <c r="BR1062" i="13"/>
  <c r="BS1062" i="13" a="1"/>
  <c r="BS1062" i="13"/>
  <c r="AZ1063" i="13" a="1"/>
  <c r="AZ1063" i="13"/>
  <c r="BA1063" i="13" a="1"/>
  <c r="BA1063" i="13"/>
  <c r="BB1063" i="13" a="1"/>
  <c r="BB1063" i="13"/>
  <c r="BC1063" i="13" a="1"/>
  <c r="BC1063" i="13"/>
  <c r="BD1063" i="13" a="1"/>
  <c r="BD1063" i="13"/>
  <c r="BE1063" i="13" a="1"/>
  <c r="BE1063" i="13"/>
  <c r="BF1063" i="13" a="1"/>
  <c r="BF1063" i="13"/>
  <c r="BG1063" i="13" a="1"/>
  <c r="BG1063" i="13"/>
  <c r="BH1063" i="13" a="1"/>
  <c r="BH1063" i="13"/>
  <c r="BI1063" i="13" a="1"/>
  <c r="BI1063" i="13"/>
  <c r="BJ1063" i="13" a="1"/>
  <c r="BJ1063" i="13"/>
  <c r="BK1063" i="13" a="1"/>
  <c r="BK1063" i="13"/>
  <c r="BL1063" i="13" a="1"/>
  <c r="BL1063" i="13"/>
  <c r="BM1063" i="13" a="1"/>
  <c r="BM1063" i="13"/>
  <c r="BN1063" i="13" a="1"/>
  <c r="BN1063" i="13"/>
  <c r="BO1063" i="13" a="1"/>
  <c r="BO1063" i="13"/>
  <c r="BP1063" i="13" a="1"/>
  <c r="BP1063" i="13"/>
  <c r="BQ1063" i="13" a="1"/>
  <c r="BQ1063" i="13"/>
  <c r="BR1063" i="13" a="1"/>
  <c r="BR1063" i="13"/>
  <c r="BS1063" i="13" a="1"/>
  <c r="BS1063" i="13"/>
  <c r="AZ1064" i="13" a="1"/>
  <c r="AZ1064" i="13"/>
  <c r="BA1064" i="13" a="1"/>
  <c r="BA1064" i="13"/>
  <c r="BB1064" i="13" a="1"/>
  <c r="BB1064" i="13"/>
  <c r="BC1064" i="13" a="1"/>
  <c r="BC1064" i="13"/>
  <c r="BD1064" i="13" a="1"/>
  <c r="BD1064" i="13"/>
  <c r="BE1064" i="13" a="1"/>
  <c r="BE1064" i="13"/>
  <c r="BF1064" i="13" a="1"/>
  <c r="BF1064" i="13"/>
  <c r="BG1064" i="13" a="1"/>
  <c r="BG1064" i="13"/>
  <c r="BH1064" i="13" a="1"/>
  <c r="BH1064" i="13"/>
  <c r="BI1064" i="13" a="1"/>
  <c r="BI1064" i="13"/>
  <c r="BJ1064" i="13" a="1"/>
  <c r="BJ1064" i="13"/>
  <c r="BK1064" i="13" a="1"/>
  <c r="BK1064" i="13"/>
  <c r="BL1064" i="13" a="1"/>
  <c r="BL1064" i="13"/>
  <c r="BM1064" i="13" a="1"/>
  <c r="BM1064" i="13"/>
  <c r="BN1064" i="13" a="1"/>
  <c r="BN1064" i="13"/>
  <c r="BO1064" i="13" a="1"/>
  <c r="BO1064" i="13"/>
  <c r="BP1064" i="13" a="1"/>
  <c r="BP1064" i="13"/>
  <c r="BQ1064" i="13" a="1"/>
  <c r="BQ1064" i="13"/>
  <c r="BR1064" i="13" a="1"/>
  <c r="BR1064" i="13"/>
  <c r="BS1064" i="13" a="1"/>
  <c r="BS1064" i="13"/>
  <c r="AZ1065" i="13" a="1"/>
  <c r="AZ1065" i="13"/>
  <c r="BA1065" i="13" a="1"/>
  <c r="BA1065" i="13"/>
  <c r="BB1065" i="13" a="1"/>
  <c r="BB1065" i="13"/>
  <c r="BC1065" i="13" a="1"/>
  <c r="BC1065" i="13"/>
  <c r="BD1065" i="13" a="1"/>
  <c r="BD1065" i="13"/>
  <c r="BE1065" i="13" a="1"/>
  <c r="BE1065" i="13"/>
  <c r="BF1065" i="13" a="1"/>
  <c r="BF1065" i="13"/>
  <c r="BG1065" i="13" a="1"/>
  <c r="BG1065" i="13"/>
  <c r="BH1065" i="13" a="1"/>
  <c r="BH1065" i="13"/>
  <c r="BI1065" i="13" a="1"/>
  <c r="BI1065" i="13"/>
  <c r="BJ1065" i="13" a="1"/>
  <c r="BJ1065" i="13"/>
  <c r="BK1065" i="13" a="1"/>
  <c r="BK1065" i="13"/>
  <c r="BL1065" i="13" a="1"/>
  <c r="BL1065" i="13"/>
  <c r="BM1065" i="13" a="1"/>
  <c r="BM1065" i="13"/>
  <c r="BN1065" i="13" a="1"/>
  <c r="BN1065" i="13"/>
  <c r="BO1065" i="13" a="1"/>
  <c r="BO1065" i="13"/>
  <c r="BP1065" i="13" a="1"/>
  <c r="BP1065" i="13"/>
  <c r="BQ1065" i="13" a="1"/>
  <c r="BQ1065" i="13"/>
  <c r="BR1065" i="13" a="1"/>
  <c r="BR1065" i="13"/>
  <c r="BS1065" i="13" a="1"/>
  <c r="BS1065" i="13"/>
  <c r="AZ1066" i="13" a="1"/>
  <c r="AZ1066" i="13"/>
  <c r="BA1066" i="13" a="1"/>
  <c r="BA1066" i="13"/>
  <c r="BB1066" i="13" a="1"/>
  <c r="BB1066" i="13"/>
  <c r="BC1066" i="13" a="1"/>
  <c r="BC1066" i="13"/>
  <c r="BD1066" i="13" a="1"/>
  <c r="BD1066" i="13"/>
  <c r="BE1066" i="13" a="1"/>
  <c r="BE1066" i="13"/>
  <c r="BF1066" i="13" a="1"/>
  <c r="BF1066" i="13"/>
  <c r="BG1066" i="13" a="1"/>
  <c r="BG1066" i="13"/>
  <c r="BH1066" i="13" a="1"/>
  <c r="BH1066" i="13"/>
  <c r="BI1066" i="13" a="1"/>
  <c r="BI1066" i="13"/>
  <c r="BJ1066" i="13" a="1"/>
  <c r="BJ1066" i="13"/>
  <c r="BK1066" i="13" a="1"/>
  <c r="BK1066" i="13"/>
  <c r="BL1066" i="13" a="1"/>
  <c r="BL1066" i="13"/>
  <c r="BM1066" i="13" a="1"/>
  <c r="BM1066" i="13"/>
  <c r="BN1066" i="13" a="1"/>
  <c r="BN1066" i="13"/>
  <c r="BO1066" i="13" a="1"/>
  <c r="BO1066" i="13"/>
  <c r="BP1066" i="13" a="1"/>
  <c r="BP1066" i="13"/>
  <c r="BQ1066" i="13" a="1"/>
  <c r="BQ1066" i="13"/>
  <c r="BR1066" i="13" a="1"/>
  <c r="BR1066" i="13"/>
  <c r="BS1066" i="13" a="1"/>
  <c r="BS1066" i="13"/>
  <c r="AZ1067" i="13" a="1"/>
  <c r="AZ1067" i="13"/>
  <c r="BA1067" i="13" a="1"/>
  <c r="BA1067" i="13"/>
  <c r="BB1067" i="13" a="1"/>
  <c r="BB1067" i="13"/>
  <c r="BC1067" i="13" a="1"/>
  <c r="BC1067" i="13"/>
  <c r="BD1067" i="13" a="1"/>
  <c r="BD1067" i="13"/>
  <c r="BE1067" i="13" a="1"/>
  <c r="BE1067" i="13"/>
  <c r="BF1067" i="13" a="1"/>
  <c r="BF1067" i="13"/>
  <c r="BG1067" i="13" a="1"/>
  <c r="BG1067" i="13"/>
  <c r="BH1067" i="13" a="1"/>
  <c r="BH1067" i="13"/>
  <c r="BI1067" i="13" a="1"/>
  <c r="BI1067" i="13"/>
  <c r="BJ1067" i="13" a="1"/>
  <c r="BJ1067" i="13"/>
  <c r="BK1067" i="13" a="1"/>
  <c r="BK1067" i="13"/>
  <c r="BL1067" i="13" a="1"/>
  <c r="BL1067" i="13"/>
  <c r="BM1067" i="13" a="1"/>
  <c r="BM1067" i="13"/>
  <c r="BN1067" i="13" a="1"/>
  <c r="BN1067" i="13"/>
  <c r="BO1067" i="13" a="1"/>
  <c r="BO1067" i="13"/>
  <c r="BP1067" i="13" a="1"/>
  <c r="BP1067" i="13"/>
  <c r="BQ1067" i="13" a="1"/>
  <c r="BQ1067" i="13"/>
  <c r="BR1067" i="13" a="1"/>
  <c r="BR1067" i="13"/>
  <c r="BS1067" i="13" a="1"/>
  <c r="BS1067" i="13"/>
  <c r="AZ1068" i="13" a="1"/>
  <c r="AZ1068" i="13"/>
  <c r="BA1068" i="13" a="1"/>
  <c r="BA1068" i="13"/>
  <c r="BB1068" i="13" a="1"/>
  <c r="BB1068" i="13"/>
  <c r="BC1068" i="13" a="1"/>
  <c r="BC1068" i="13"/>
  <c r="BD1068" i="13" a="1"/>
  <c r="BD1068" i="13"/>
  <c r="BE1068" i="13" a="1"/>
  <c r="BE1068" i="13"/>
  <c r="BF1068" i="13" a="1"/>
  <c r="BF1068" i="13"/>
  <c r="BG1068" i="13" a="1"/>
  <c r="BG1068" i="13"/>
  <c r="BH1068" i="13" a="1"/>
  <c r="BH1068" i="13"/>
  <c r="BI1068" i="13" a="1"/>
  <c r="BI1068" i="13"/>
  <c r="BJ1068" i="13" a="1"/>
  <c r="BJ1068" i="13"/>
  <c r="BK1068" i="13" a="1"/>
  <c r="BK1068" i="13"/>
  <c r="BL1068" i="13" a="1"/>
  <c r="BL1068" i="13"/>
  <c r="BM1068" i="13" a="1"/>
  <c r="BM1068" i="13"/>
  <c r="BN1068" i="13" a="1"/>
  <c r="BN1068" i="13"/>
  <c r="BO1068" i="13" a="1"/>
  <c r="BO1068" i="13"/>
  <c r="BP1068" i="13" a="1"/>
  <c r="BP1068" i="13"/>
  <c r="BQ1068" i="13" a="1"/>
  <c r="BQ1068" i="13"/>
  <c r="BR1068" i="13" a="1"/>
  <c r="BR1068" i="13"/>
  <c r="BS1068" i="13" a="1"/>
  <c r="BS1068" i="13"/>
  <c r="AZ1069" i="13" a="1"/>
  <c r="AZ1069" i="13"/>
  <c r="BA1069" i="13" a="1"/>
  <c r="BA1069" i="13"/>
  <c r="BB1069" i="13" a="1"/>
  <c r="BB1069" i="13"/>
  <c r="BC1069" i="13" a="1"/>
  <c r="BC1069" i="13"/>
  <c r="BD1069" i="13" a="1"/>
  <c r="BD1069" i="13"/>
  <c r="BE1069" i="13" a="1"/>
  <c r="BE1069" i="13"/>
  <c r="BF1069" i="13" a="1"/>
  <c r="BF1069" i="13"/>
  <c r="BG1069" i="13" a="1"/>
  <c r="BG1069" i="13"/>
  <c r="BH1069" i="13" a="1"/>
  <c r="BH1069" i="13"/>
  <c r="BI1069" i="13" a="1"/>
  <c r="BI1069" i="13"/>
  <c r="BJ1069" i="13" a="1"/>
  <c r="BJ1069" i="13"/>
  <c r="BK1069" i="13" a="1"/>
  <c r="BK1069" i="13"/>
  <c r="BL1069" i="13" a="1"/>
  <c r="BL1069" i="13"/>
  <c r="BM1069" i="13" a="1"/>
  <c r="BM1069" i="13"/>
  <c r="BN1069" i="13" a="1"/>
  <c r="BN1069" i="13"/>
  <c r="BO1069" i="13" a="1"/>
  <c r="BO1069" i="13"/>
  <c r="BP1069" i="13" a="1"/>
  <c r="BP1069" i="13"/>
  <c r="BQ1069" i="13" a="1"/>
  <c r="BQ1069" i="13"/>
  <c r="BR1069" i="13" a="1"/>
  <c r="BR1069" i="13"/>
  <c r="BS1069" i="13" a="1"/>
  <c r="BS1069" i="13"/>
  <c r="AZ1070" i="13" a="1"/>
  <c r="AZ1070" i="13"/>
  <c r="BA1070" i="13" a="1"/>
  <c r="BA1070" i="13"/>
  <c r="BB1070" i="13" a="1"/>
  <c r="BB1070" i="13"/>
  <c r="BC1070" i="13" a="1"/>
  <c r="BC1070" i="13"/>
  <c r="BD1070" i="13" a="1"/>
  <c r="BD1070" i="13"/>
  <c r="BE1070" i="13" a="1"/>
  <c r="BE1070" i="13"/>
  <c r="BF1070" i="13" a="1"/>
  <c r="BF1070" i="13"/>
  <c r="BG1070" i="13" a="1"/>
  <c r="BG1070" i="13"/>
  <c r="BH1070" i="13" a="1"/>
  <c r="BH1070" i="13"/>
  <c r="BI1070" i="13" a="1"/>
  <c r="BI1070" i="13"/>
  <c r="BJ1070" i="13" a="1"/>
  <c r="BJ1070" i="13"/>
  <c r="BK1070" i="13" a="1"/>
  <c r="BK1070" i="13"/>
  <c r="BL1070" i="13" a="1"/>
  <c r="BL1070" i="13"/>
  <c r="BM1070" i="13" a="1"/>
  <c r="BM1070" i="13"/>
  <c r="BN1070" i="13" a="1"/>
  <c r="BN1070" i="13"/>
  <c r="BO1070" i="13" a="1"/>
  <c r="BO1070" i="13"/>
  <c r="BP1070" i="13" a="1"/>
  <c r="BP1070" i="13"/>
  <c r="BQ1070" i="13" a="1"/>
  <c r="BQ1070" i="13"/>
  <c r="BR1070" i="13" a="1"/>
  <c r="BR1070" i="13"/>
  <c r="BS1070" i="13" a="1"/>
  <c r="BS1070" i="13"/>
  <c r="AZ1071" i="13" a="1"/>
  <c r="AZ1071" i="13"/>
  <c r="BA1071" i="13" a="1"/>
  <c r="BA1071" i="13"/>
  <c r="BB1071" i="13" a="1"/>
  <c r="BB1071" i="13"/>
  <c r="BC1071" i="13" a="1"/>
  <c r="BC1071" i="13"/>
  <c r="BD1071" i="13" a="1"/>
  <c r="BD1071" i="13"/>
  <c r="BE1071" i="13" a="1"/>
  <c r="BE1071" i="13"/>
  <c r="BF1071" i="13" a="1"/>
  <c r="BF1071" i="13"/>
  <c r="BG1071" i="13" a="1"/>
  <c r="BG1071" i="13"/>
  <c r="BH1071" i="13" a="1"/>
  <c r="BH1071" i="13"/>
  <c r="BI1071" i="13" a="1"/>
  <c r="BI1071" i="13"/>
  <c r="BJ1071" i="13" a="1"/>
  <c r="BJ1071" i="13"/>
  <c r="BK1071" i="13" a="1"/>
  <c r="BK1071" i="13"/>
  <c r="BL1071" i="13" a="1"/>
  <c r="BL1071" i="13"/>
  <c r="BM1071" i="13" a="1"/>
  <c r="BM1071" i="13"/>
  <c r="BN1071" i="13" a="1"/>
  <c r="BN1071" i="13"/>
  <c r="BO1071" i="13" a="1"/>
  <c r="BO1071" i="13"/>
  <c r="BP1071" i="13" a="1"/>
  <c r="BP1071" i="13"/>
  <c r="BQ1071" i="13" a="1"/>
  <c r="BQ1071" i="13"/>
  <c r="BR1071" i="13" a="1"/>
  <c r="BR1071" i="13"/>
  <c r="BS1071" i="13" a="1"/>
  <c r="BS1071" i="13"/>
  <c r="AZ1072" i="13" a="1"/>
  <c r="AZ1072" i="13"/>
  <c r="BA1072" i="13" a="1"/>
  <c r="BA1072" i="13"/>
  <c r="BB1072" i="13" a="1"/>
  <c r="BB1072" i="13"/>
  <c r="BC1072" i="13" a="1"/>
  <c r="BC1072" i="13"/>
  <c r="BD1072" i="13" a="1"/>
  <c r="BD1072" i="13"/>
  <c r="BE1072" i="13" a="1"/>
  <c r="BE1072" i="13"/>
  <c r="BF1072" i="13" a="1"/>
  <c r="BF1072" i="13"/>
  <c r="BG1072" i="13" a="1"/>
  <c r="BG1072" i="13"/>
  <c r="BH1072" i="13" a="1"/>
  <c r="BH1072" i="13"/>
  <c r="BI1072" i="13" a="1"/>
  <c r="BI1072" i="13"/>
  <c r="BJ1072" i="13" a="1"/>
  <c r="BJ1072" i="13"/>
  <c r="BK1072" i="13" a="1"/>
  <c r="BK1072" i="13"/>
  <c r="BL1072" i="13" a="1"/>
  <c r="BL1072" i="13"/>
  <c r="BM1072" i="13" a="1"/>
  <c r="BM1072" i="13"/>
  <c r="BN1072" i="13" a="1"/>
  <c r="BN1072" i="13"/>
  <c r="BO1072" i="13" a="1"/>
  <c r="BO1072" i="13"/>
  <c r="BP1072" i="13" a="1"/>
  <c r="BP1072" i="13"/>
  <c r="BQ1072" i="13" a="1"/>
  <c r="BQ1072" i="13"/>
  <c r="BR1072" i="13" a="1"/>
  <c r="BR1072" i="13"/>
  <c r="BS1072" i="13" a="1"/>
  <c r="BS1072" i="13"/>
  <c r="AZ1073" i="13" a="1"/>
  <c r="AZ1073" i="13"/>
  <c r="BA1073" i="13" a="1"/>
  <c r="BA1073" i="13"/>
  <c r="BB1073" i="13" a="1"/>
  <c r="BB1073" i="13"/>
  <c r="BC1073" i="13" a="1"/>
  <c r="BC1073" i="13"/>
  <c r="BD1073" i="13" a="1"/>
  <c r="BD1073" i="13"/>
  <c r="BE1073" i="13" a="1"/>
  <c r="BE1073" i="13"/>
  <c r="BF1073" i="13" a="1"/>
  <c r="BF1073" i="13"/>
  <c r="BG1073" i="13" a="1"/>
  <c r="BG1073" i="13"/>
  <c r="BH1073" i="13" a="1"/>
  <c r="BH1073" i="13"/>
  <c r="BI1073" i="13" a="1"/>
  <c r="BI1073" i="13"/>
  <c r="BJ1073" i="13" a="1"/>
  <c r="BJ1073" i="13"/>
  <c r="BK1073" i="13" a="1"/>
  <c r="BK1073" i="13"/>
  <c r="BL1073" i="13" a="1"/>
  <c r="BL1073" i="13"/>
  <c r="BM1073" i="13" a="1"/>
  <c r="BM1073" i="13"/>
  <c r="BN1073" i="13" a="1"/>
  <c r="BN1073" i="13"/>
  <c r="BO1073" i="13" a="1"/>
  <c r="BO1073" i="13"/>
  <c r="BP1073" i="13" a="1"/>
  <c r="BP1073" i="13"/>
  <c r="BQ1073" i="13" a="1"/>
  <c r="BQ1073" i="13"/>
  <c r="BR1073" i="13" a="1"/>
  <c r="BR1073" i="13"/>
  <c r="BS1073" i="13" a="1"/>
  <c r="BS1073" i="13"/>
  <c r="AZ1074" i="13" a="1"/>
  <c r="AZ1074" i="13"/>
  <c r="BA1074" i="13" a="1"/>
  <c r="BA1074" i="13"/>
  <c r="BB1074" i="13" a="1"/>
  <c r="BB1074" i="13"/>
  <c r="BC1074" i="13" a="1"/>
  <c r="BC1074" i="13"/>
  <c r="BD1074" i="13" a="1"/>
  <c r="BD1074" i="13"/>
  <c r="BE1074" i="13" a="1"/>
  <c r="BE1074" i="13"/>
  <c r="BF1074" i="13" a="1"/>
  <c r="BF1074" i="13"/>
  <c r="BG1074" i="13" a="1"/>
  <c r="BG1074" i="13"/>
  <c r="BH1074" i="13" a="1"/>
  <c r="BH1074" i="13"/>
  <c r="BI1074" i="13" a="1"/>
  <c r="BI1074" i="13"/>
  <c r="BJ1074" i="13" a="1"/>
  <c r="BJ1074" i="13"/>
  <c r="BK1074" i="13" a="1"/>
  <c r="BK1074" i="13"/>
  <c r="BL1074" i="13" a="1"/>
  <c r="BL1074" i="13"/>
  <c r="BM1074" i="13" a="1"/>
  <c r="BM1074" i="13"/>
  <c r="BN1074" i="13" a="1"/>
  <c r="BN1074" i="13"/>
  <c r="BO1074" i="13" a="1"/>
  <c r="BO1074" i="13"/>
  <c r="BP1074" i="13" a="1"/>
  <c r="BP1074" i="13"/>
  <c r="BQ1074" i="13" a="1"/>
  <c r="BQ1074" i="13"/>
  <c r="BR1074" i="13" a="1"/>
  <c r="BR1074" i="13"/>
  <c r="BS1074" i="13" a="1"/>
  <c r="BS1074" i="13"/>
  <c r="AZ1075" i="13" a="1"/>
  <c r="AZ1075" i="13"/>
  <c r="BA1075" i="13" a="1"/>
  <c r="BA1075" i="13"/>
  <c r="BB1075" i="13" a="1"/>
  <c r="BB1075" i="13"/>
  <c r="BC1075" i="13" a="1"/>
  <c r="BC1075" i="13"/>
  <c r="BD1075" i="13" a="1"/>
  <c r="BD1075" i="13"/>
  <c r="BE1075" i="13" a="1"/>
  <c r="BE1075" i="13"/>
  <c r="BF1075" i="13" a="1"/>
  <c r="BF1075" i="13"/>
  <c r="BG1075" i="13" a="1"/>
  <c r="BG1075" i="13"/>
  <c r="BH1075" i="13" a="1"/>
  <c r="BH1075" i="13"/>
  <c r="BI1075" i="13" a="1"/>
  <c r="BI1075" i="13"/>
  <c r="BJ1075" i="13" a="1"/>
  <c r="BJ1075" i="13"/>
  <c r="BK1075" i="13" a="1"/>
  <c r="BK1075" i="13"/>
  <c r="BL1075" i="13" a="1"/>
  <c r="BL1075" i="13"/>
  <c r="BM1075" i="13" a="1"/>
  <c r="BM1075" i="13"/>
  <c r="BN1075" i="13" a="1"/>
  <c r="BN1075" i="13"/>
  <c r="BO1075" i="13" a="1"/>
  <c r="BO1075" i="13"/>
  <c r="BP1075" i="13" a="1"/>
  <c r="BP1075" i="13"/>
  <c r="BQ1075" i="13" a="1"/>
  <c r="BQ1075" i="13"/>
  <c r="BR1075" i="13" a="1"/>
  <c r="BR1075" i="13"/>
  <c r="BS1075" i="13" a="1"/>
  <c r="BS1075" i="13"/>
  <c r="AZ1076" i="13" a="1"/>
  <c r="AZ1076" i="13"/>
  <c r="BA1076" i="13" a="1"/>
  <c r="BA1076" i="13"/>
  <c r="BB1076" i="13" a="1"/>
  <c r="BB1076" i="13"/>
  <c r="BC1076" i="13" a="1"/>
  <c r="BC1076" i="13"/>
  <c r="BD1076" i="13" a="1"/>
  <c r="BD1076" i="13"/>
  <c r="BE1076" i="13" a="1"/>
  <c r="BE1076" i="13"/>
  <c r="BF1076" i="13" a="1"/>
  <c r="BF1076" i="13"/>
  <c r="BG1076" i="13" a="1"/>
  <c r="BG1076" i="13"/>
  <c r="BH1076" i="13" a="1"/>
  <c r="BH1076" i="13"/>
  <c r="BI1076" i="13" a="1"/>
  <c r="BI1076" i="13"/>
  <c r="BJ1076" i="13" a="1"/>
  <c r="BJ1076" i="13"/>
  <c r="BK1076" i="13" a="1"/>
  <c r="BK1076" i="13"/>
  <c r="BL1076" i="13" a="1"/>
  <c r="BL1076" i="13"/>
  <c r="BM1076" i="13" a="1"/>
  <c r="BM1076" i="13"/>
  <c r="BN1076" i="13" a="1"/>
  <c r="BN1076" i="13"/>
  <c r="BO1076" i="13" a="1"/>
  <c r="BO1076" i="13"/>
  <c r="BP1076" i="13" a="1"/>
  <c r="BP1076" i="13"/>
  <c r="BQ1076" i="13" a="1"/>
  <c r="BQ1076" i="13"/>
  <c r="BR1076" i="13" a="1"/>
  <c r="BR1076" i="13"/>
  <c r="BS1076" i="13" a="1"/>
  <c r="BS1076" i="13"/>
  <c r="AZ1077" i="13" a="1"/>
  <c r="AZ1077" i="13"/>
  <c r="BA1077" i="13" a="1"/>
  <c r="BA1077" i="13"/>
  <c r="BB1077" i="13" a="1"/>
  <c r="BB1077" i="13"/>
  <c r="BC1077" i="13" a="1"/>
  <c r="BC1077" i="13"/>
  <c r="BD1077" i="13" a="1"/>
  <c r="BD1077" i="13"/>
  <c r="BE1077" i="13" a="1"/>
  <c r="BE1077" i="13"/>
  <c r="BF1077" i="13" a="1"/>
  <c r="BF1077" i="13"/>
  <c r="BG1077" i="13" a="1"/>
  <c r="BG1077" i="13"/>
  <c r="BH1077" i="13" a="1"/>
  <c r="BH1077" i="13"/>
  <c r="BI1077" i="13" a="1"/>
  <c r="BI1077" i="13"/>
  <c r="BJ1077" i="13" a="1"/>
  <c r="BJ1077" i="13"/>
  <c r="BK1077" i="13" a="1"/>
  <c r="BK1077" i="13"/>
  <c r="BL1077" i="13" a="1"/>
  <c r="BL1077" i="13"/>
  <c r="BM1077" i="13" a="1"/>
  <c r="BM1077" i="13"/>
  <c r="BN1077" i="13" a="1"/>
  <c r="BN1077" i="13"/>
  <c r="BO1077" i="13" a="1"/>
  <c r="BO1077" i="13"/>
  <c r="BP1077" i="13" a="1"/>
  <c r="BP1077" i="13"/>
  <c r="BQ1077" i="13" a="1"/>
  <c r="BQ1077" i="13"/>
  <c r="BR1077" i="13" a="1"/>
  <c r="BR1077" i="13"/>
  <c r="BS1077" i="13" a="1"/>
  <c r="BS1077" i="13"/>
  <c r="AZ1078" i="13" a="1"/>
  <c r="AZ1078" i="13"/>
  <c r="BA1078" i="13" a="1"/>
  <c r="BA1078" i="13"/>
  <c r="BB1078" i="13" a="1"/>
  <c r="BB1078" i="13"/>
  <c r="BC1078" i="13" a="1"/>
  <c r="BC1078" i="13"/>
  <c r="BD1078" i="13" a="1"/>
  <c r="BD1078" i="13"/>
  <c r="BE1078" i="13" a="1"/>
  <c r="BE1078" i="13"/>
  <c r="BF1078" i="13" a="1"/>
  <c r="BF1078" i="13"/>
  <c r="BG1078" i="13" a="1"/>
  <c r="BG1078" i="13"/>
  <c r="BH1078" i="13" a="1"/>
  <c r="BH1078" i="13"/>
  <c r="BI1078" i="13" a="1"/>
  <c r="BI1078" i="13"/>
  <c r="BJ1078" i="13" a="1"/>
  <c r="BJ1078" i="13"/>
  <c r="BK1078" i="13" a="1"/>
  <c r="BK1078" i="13"/>
  <c r="BL1078" i="13" a="1"/>
  <c r="BL1078" i="13"/>
  <c r="BM1078" i="13" a="1"/>
  <c r="BM1078" i="13"/>
  <c r="BN1078" i="13" a="1"/>
  <c r="BN1078" i="13"/>
  <c r="BO1078" i="13" a="1"/>
  <c r="BO1078" i="13"/>
  <c r="BP1078" i="13" a="1"/>
  <c r="BP1078" i="13"/>
  <c r="BQ1078" i="13" a="1"/>
  <c r="BQ1078" i="13"/>
  <c r="BR1078" i="13" a="1"/>
  <c r="BR1078" i="13"/>
  <c r="BS1078" i="13" a="1"/>
  <c r="BS1078" i="13"/>
  <c r="AZ1079" i="13" a="1"/>
  <c r="AZ1079" i="13"/>
  <c r="BA1079" i="13" a="1"/>
  <c r="BA1079" i="13"/>
  <c r="BB1079" i="13" a="1"/>
  <c r="BB1079" i="13"/>
  <c r="BC1079" i="13" a="1"/>
  <c r="BC1079" i="13"/>
  <c r="BD1079" i="13" a="1"/>
  <c r="BD1079" i="13"/>
  <c r="BE1079" i="13" a="1"/>
  <c r="BE1079" i="13"/>
  <c r="BF1079" i="13" a="1"/>
  <c r="BF1079" i="13"/>
  <c r="BG1079" i="13" a="1"/>
  <c r="BG1079" i="13"/>
  <c r="BH1079" i="13" a="1"/>
  <c r="BH1079" i="13"/>
  <c r="BI1079" i="13" a="1"/>
  <c r="BI1079" i="13"/>
  <c r="BJ1079" i="13" a="1"/>
  <c r="BJ1079" i="13"/>
  <c r="BK1079" i="13" a="1"/>
  <c r="BK1079" i="13"/>
  <c r="BL1079" i="13" a="1"/>
  <c r="BL1079" i="13"/>
  <c r="BM1079" i="13" a="1"/>
  <c r="BM1079" i="13"/>
  <c r="BN1079" i="13" a="1"/>
  <c r="BN1079" i="13"/>
  <c r="BO1079" i="13" a="1"/>
  <c r="BO1079" i="13"/>
  <c r="BP1079" i="13" a="1"/>
  <c r="BP1079" i="13"/>
  <c r="BQ1079" i="13" a="1"/>
  <c r="BQ1079" i="13"/>
  <c r="BR1079" i="13" a="1"/>
  <c r="BR1079" i="13"/>
  <c r="BS1079" i="13" a="1"/>
  <c r="BS1079" i="13"/>
  <c r="AZ1080" i="13" a="1"/>
  <c r="AZ1080" i="13"/>
  <c r="BA1080" i="13" a="1"/>
  <c r="BA1080" i="13"/>
  <c r="BB1080" i="13" a="1"/>
  <c r="BB1080" i="13"/>
  <c r="BC1080" i="13" a="1"/>
  <c r="BC1080" i="13"/>
  <c r="BD1080" i="13" a="1"/>
  <c r="BD1080" i="13"/>
  <c r="BE1080" i="13" a="1"/>
  <c r="BE1080" i="13"/>
  <c r="BF1080" i="13" a="1"/>
  <c r="BF1080" i="13"/>
  <c r="BG1080" i="13" a="1"/>
  <c r="BG1080" i="13"/>
  <c r="BH1080" i="13" a="1"/>
  <c r="BH1080" i="13"/>
  <c r="BI1080" i="13" a="1"/>
  <c r="BI1080" i="13"/>
  <c r="BJ1080" i="13" a="1"/>
  <c r="BJ1080" i="13"/>
  <c r="BK1080" i="13" a="1"/>
  <c r="BK1080" i="13"/>
  <c r="BL1080" i="13" a="1"/>
  <c r="BL1080" i="13"/>
  <c r="BM1080" i="13" a="1"/>
  <c r="BM1080" i="13"/>
  <c r="BN1080" i="13" a="1"/>
  <c r="BN1080" i="13"/>
  <c r="BO1080" i="13" a="1"/>
  <c r="BO1080" i="13"/>
  <c r="BP1080" i="13" a="1"/>
  <c r="BP1080" i="13"/>
  <c r="BQ1080" i="13" a="1"/>
  <c r="BQ1080" i="13"/>
  <c r="BR1080" i="13" a="1"/>
  <c r="BR1080" i="13"/>
  <c r="BS1080" i="13" a="1"/>
  <c r="BS1080" i="13"/>
  <c r="AZ1081" i="13" a="1"/>
  <c r="AZ1081" i="13"/>
  <c r="BA1081" i="13" a="1"/>
  <c r="BA1081" i="13"/>
  <c r="BB1081" i="13" a="1"/>
  <c r="BB1081" i="13"/>
  <c r="BC1081" i="13" a="1"/>
  <c r="BC1081" i="13"/>
  <c r="BD1081" i="13" a="1"/>
  <c r="BD1081" i="13"/>
  <c r="BE1081" i="13" a="1"/>
  <c r="BE1081" i="13"/>
  <c r="BF1081" i="13" a="1"/>
  <c r="BF1081" i="13"/>
  <c r="BG1081" i="13" a="1"/>
  <c r="BG1081" i="13"/>
  <c r="BH1081" i="13" a="1"/>
  <c r="BH1081" i="13"/>
  <c r="BI1081" i="13" a="1"/>
  <c r="BI1081" i="13"/>
  <c r="BJ1081" i="13" a="1"/>
  <c r="BJ1081" i="13"/>
  <c r="BK1081" i="13" a="1"/>
  <c r="BK1081" i="13"/>
  <c r="BL1081" i="13" a="1"/>
  <c r="BL1081" i="13"/>
  <c r="BM1081" i="13" a="1"/>
  <c r="BM1081" i="13"/>
  <c r="BN1081" i="13" a="1"/>
  <c r="BN1081" i="13"/>
  <c r="BO1081" i="13" a="1"/>
  <c r="BO1081" i="13"/>
  <c r="BP1081" i="13" a="1"/>
  <c r="BP1081" i="13"/>
  <c r="BQ1081" i="13" a="1"/>
  <c r="BQ1081" i="13"/>
  <c r="BR1081" i="13" a="1"/>
  <c r="BR1081" i="13"/>
  <c r="BS1081" i="13" a="1"/>
  <c r="BS1081" i="13"/>
  <c r="AZ1082" i="13" a="1"/>
  <c r="AZ1082" i="13"/>
  <c r="BA1082" i="13" a="1"/>
  <c r="BA1082" i="13"/>
  <c r="BB1082" i="13" a="1"/>
  <c r="BB1082" i="13"/>
  <c r="BC1082" i="13" a="1"/>
  <c r="BC1082" i="13"/>
  <c r="BD1082" i="13" a="1"/>
  <c r="BD1082" i="13"/>
  <c r="BE1082" i="13" a="1"/>
  <c r="BE1082" i="13"/>
  <c r="BF1082" i="13" a="1"/>
  <c r="BF1082" i="13"/>
  <c r="BG1082" i="13" a="1"/>
  <c r="BG1082" i="13"/>
  <c r="BH1082" i="13" a="1"/>
  <c r="BH1082" i="13"/>
  <c r="BI1082" i="13" a="1"/>
  <c r="BI1082" i="13"/>
  <c r="BJ1082" i="13" a="1"/>
  <c r="BJ1082" i="13"/>
  <c r="BK1082" i="13" a="1"/>
  <c r="BK1082" i="13"/>
  <c r="BL1082" i="13" a="1"/>
  <c r="BL1082" i="13"/>
  <c r="BM1082" i="13" a="1"/>
  <c r="BM1082" i="13"/>
  <c r="BN1082" i="13" a="1"/>
  <c r="BN1082" i="13"/>
  <c r="BO1082" i="13" a="1"/>
  <c r="BO1082" i="13"/>
  <c r="BP1082" i="13" a="1"/>
  <c r="BP1082" i="13"/>
  <c r="BQ1082" i="13" a="1"/>
  <c r="BQ1082" i="13"/>
  <c r="BR1082" i="13" a="1"/>
  <c r="BR1082" i="13"/>
  <c r="BS1082" i="13" a="1"/>
  <c r="BS1082" i="13"/>
  <c r="AZ1083" i="13" a="1"/>
  <c r="AZ1083" i="13"/>
  <c r="BA1083" i="13" a="1"/>
  <c r="BA1083" i="13"/>
  <c r="BB1083" i="13" a="1"/>
  <c r="BB1083" i="13"/>
  <c r="BC1083" i="13" a="1"/>
  <c r="BC1083" i="13"/>
  <c r="BD1083" i="13" a="1"/>
  <c r="BD1083" i="13"/>
  <c r="BE1083" i="13" a="1"/>
  <c r="BE1083" i="13"/>
  <c r="BF1083" i="13" a="1"/>
  <c r="BF1083" i="13"/>
  <c r="BG1083" i="13" a="1"/>
  <c r="BG1083" i="13"/>
  <c r="BH1083" i="13" a="1"/>
  <c r="BH1083" i="13"/>
  <c r="BI1083" i="13" a="1"/>
  <c r="BI1083" i="13"/>
  <c r="BJ1083" i="13" a="1"/>
  <c r="BJ1083" i="13"/>
  <c r="BK1083" i="13" a="1"/>
  <c r="BK1083" i="13"/>
  <c r="BL1083" i="13" a="1"/>
  <c r="BL1083" i="13"/>
  <c r="BM1083" i="13" a="1"/>
  <c r="BM1083" i="13"/>
  <c r="BN1083" i="13" a="1"/>
  <c r="BN1083" i="13"/>
  <c r="BO1083" i="13" a="1"/>
  <c r="BO1083" i="13"/>
  <c r="BP1083" i="13" a="1"/>
  <c r="BP1083" i="13"/>
  <c r="BQ1083" i="13" a="1"/>
  <c r="BQ1083" i="13"/>
  <c r="BR1083" i="13" a="1"/>
  <c r="BR1083" i="13"/>
  <c r="BS1083" i="13" a="1"/>
  <c r="BS1083" i="13"/>
  <c r="AZ1084" i="13" a="1"/>
  <c r="AZ1084" i="13"/>
  <c r="BA1084" i="13" a="1"/>
  <c r="BA1084" i="13"/>
  <c r="BB1084" i="13" a="1"/>
  <c r="BB1084" i="13"/>
  <c r="BC1084" i="13" a="1"/>
  <c r="BC1084" i="13"/>
  <c r="BD1084" i="13" a="1"/>
  <c r="BD1084" i="13"/>
  <c r="BE1084" i="13" a="1"/>
  <c r="BE1084" i="13"/>
  <c r="BF1084" i="13" a="1"/>
  <c r="BF1084" i="13"/>
  <c r="BG1084" i="13" a="1"/>
  <c r="BG1084" i="13"/>
  <c r="BH1084" i="13" a="1"/>
  <c r="BH1084" i="13"/>
  <c r="BI1084" i="13" a="1"/>
  <c r="BI1084" i="13"/>
  <c r="BJ1084" i="13" a="1"/>
  <c r="BJ1084" i="13"/>
  <c r="BK1084" i="13" a="1"/>
  <c r="BK1084" i="13"/>
  <c r="BL1084" i="13" a="1"/>
  <c r="BL1084" i="13"/>
  <c r="BM1084" i="13" a="1"/>
  <c r="BM1084" i="13"/>
  <c r="BN1084" i="13" a="1"/>
  <c r="BN1084" i="13"/>
  <c r="BO1084" i="13" a="1"/>
  <c r="BO1084" i="13"/>
  <c r="BP1084" i="13" a="1"/>
  <c r="BP1084" i="13"/>
  <c r="BQ1084" i="13" a="1"/>
  <c r="BQ1084" i="13"/>
  <c r="BR1084" i="13" a="1"/>
  <c r="BR1084" i="13"/>
  <c r="BS1084" i="13" a="1"/>
  <c r="BS1084" i="13"/>
  <c r="AZ1085" i="13" a="1"/>
  <c r="AZ1085" i="13"/>
  <c r="BA1085" i="13" a="1"/>
  <c r="BA1085" i="13"/>
  <c r="BB1085" i="13" a="1"/>
  <c r="BB1085" i="13"/>
  <c r="BC1085" i="13" a="1"/>
  <c r="BC1085" i="13"/>
  <c r="BD1085" i="13" a="1"/>
  <c r="BD1085" i="13"/>
  <c r="BE1085" i="13" a="1"/>
  <c r="BE1085" i="13"/>
  <c r="BF1085" i="13" a="1"/>
  <c r="BF1085" i="13"/>
  <c r="BG1085" i="13" a="1"/>
  <c r="BG1085" i="13"/>
  <c r="BH1085" i="13" a="1"/>
  <c r="BH1085" i="13"/>
  <c r="BI1085" i="13" a="1"/>
  <c r="BI1085" i="13"/>
  <c r="BJ1085" i="13" a="1"/>
  <c r="BJ1085" i="13"/>
  <c r="BK1085" i="13" a="1"/>
  <c r="BK1085" i="13"/>
  <c r="BL1085" i="13" a="1"/>
  <c r="BL1085" i="13"/>
  <c r="BM1085" i="13" a="1"/>
  <c r="BM1085" i="13"/>
  <c r="BN1085" i="13" a="1"/>
  <c r="BN1085" i="13"/>
  <c r="BO1085" i="13" a="1"/>
  <c r="BO1085" i="13"/>
  <c r="BP1085" i="13" a="1"/>
  <c r="BP1085" i="13"/>
  <c r="BQ1085" i="13" a="1"/>
  <c r="BQ1085" i="13"/>
  <c r="BR1085" i="13" a="1"/>
  <c r="BR1085" i="13"/>
  <c r="BS1085" i="13" a="1"/>
  <c r="BS1085" i="13"/>
  <c r="AZ1086" i="13" a="1"/>
  <c r="AZ1086" i="13"/>
  <c r="BA1086" i="13" a="1"/>
  <c r="BA1086" i="13"/>
  <c r="BB1086" i="13" a="1"/>
  <c r="BB1086" i="13"/>
  <c r="BC1086" i="13" a="1"/>
  <c r="BC1086" i="13"/>
  <c r="BD1086" i="13" a="1"/>
  <c r="BD1086" i="13"/>
  <c r="BE1086" i="13" a="1"/>
  <c r="BE1086" i="13"/>
  <c r="BF1086" i="13" a="1"/>
  <c r="BF1086" i="13"/>
  <c r="BG1086" i="13" a="1"/>
  <c r="BG1086" i="13"/>
  <c r="BH1086" i="13" a="1"/>
  <c r="BH1086" i="13"/>
  <c r="BI1086" i="13" a="1"/>
  <c r="BI1086" i="13"/>
  <c r="BJ1086" i="13" a="1"/>
  <c r="BJ1086" i="13"/>
  <c r="BK1086" i="13" a="1"/>
  <c r="BK1086" i="13"/>
  <c r="BL1086" i="13" a="1"/>
  <c r="BL1086" i="13"/>
  <c r="BM1086" i="13" a="1"/>
  <c r="BM1086" i="13"/>
  <c r="BN1086" i="13" a="1"/>
  <c r="BN1086" i="13"/>
  <c r="BO1086" i="13" a="1"/>
  <c r="BO1086" i="13"/>
  <c r="BP1086" i="13" a="1"/>
  <c r="BP1086" i="13"/>
  <c r="BQ1086" i="13" a="1"/>
  <c r="BQ1086" i="13"/>
  <c r="BR1086" i="13" a="1"/>
  <c r="BR1086" i="13"/>
  <c r="BS1086" i="13" a="1"/>
  <c r="BS1086" i="13"/>
  <c r="AZ1087" i="13" a="1"/>
  <c r="AZ1087" i="13"/>
  <c r="BA1087" i="13" a="1"/>
  <c r="BA1087" i="13"/>
  <c r="BB1087" i="13" a="1"/>
  <c r="BB1087" i="13"/>
  <c r="BC1087" i="13" a="1"/>
  <c r="BC1087" i="13"/>
  <c r="BD1087" i="13" a="1"/>
  <c r="BD1087" i="13"/>
  <c r="BE1087" i="13" a="1"/>
  <c r="BE1087" i="13"/>
  <c r="BF1087" i="13" a="1"/>
  <c r="BF1087" i="13"/>
  <c r="BG1087" i="13" a="1"/>
  <c r="BG1087" i="13"/>
  <c r="BH1087" i="13" a="1"/>
  <c r="BH1087" i="13"/>
  <c r="BI1087" i="13" a="1"/>
  <c r="BI1087" i="13"/>
  <c r="BJ1087" i="13" a="1"/>
  <c r="BJ1087" i="13"/>
  <c r="BK1087" i="13" a="1"/>
  <c r="BK1087" i="13"/>
  <c r="BL1087" i="13" a="1"/>
  <c r="BL1087" i="13"/>
  <c r="BM1087" i="13" a="1"/>
  <c r="BM1087" i="13"/>
  <c r="BN1087" i="13" a="1"/>
  <c r="BN1087" i="13"/>
  <c r="BO1087" i="13" a="1"/>
  <c r="BO1087" i="13"/>
  <c r="BP1087" i="13" a="1"/>
  <c r="BP1087" i="13"/>
  <c r="BQ1087" i="13" a="1"/>
  <c r="BQ1087" i="13"/>
  <c r="BR1087" i="13" a="1"/>
  <c r="BR1087" i="13"/>
  <c r="BS1087" i="13" a="1"/>
  <c r="BS1087" i="13"/>
  <c r="AZ1088" i="13" a="1"/>
  <c r="AZ1088" i="13"/>
  <c r="BA1088" i="13" a="1"/>
  <c r="BA1088" i="13"/>
  <c r="BB1088" i="13" a="1"/>
  <c r="BB1088" i="13"/>
  <c r="BC1088" i="13" a="1"/>
  <c r="BC1088" i="13"/>
  <c r="BD1088" i="13" a="1"/>
  <c r="BD1088" i="13"/>
  <c r="BE1088" i="13" a="1"/>
  <c r="BE1088" i="13"/>
  <c r="BF1088" i="13" a="1"/>
  <c r="BF1088" i="13"/>
  <c r="BG1088" i="13" a="1"/>
  <c r="BG1088" i="13"/>
  <c r="BH1088" i="13" a="1"/>
  <c r="BH1088" i="13"/>
  <c r="BI1088" i="13" a="1"/>
  <c r="BI1088" i="13"/>
  <c r="BJ1088" i="13" a="1"/>
  <c r="BJ1088" i="13"/>
  <c r="BK1088" i="13" a="1"/>
  <c r="BK1088" i="13"/>
  <c r="BL1088" i="13" a="1"/>
  <c r="BL1088" i="13"/>
  <c r="BM1088" i="13" a="1"/>
  <c r="BM1088" i="13"/>
  <c r="BN1088" i="13" a="1"/>
  <c r="BN1088" i="13"/>
  <c r="BO1088" i="13" a="1"/>
  <c r="BO1088" i="13"/>
  <c r="BP1088" i="13" a="1"/>
  <c r="BP1088" i="13"/>
  <c r="BQ1088" i="13" a="1"/>
  <c r="BQ1088" i="13"/>
  <c r="BR1088" i="13" a="1"/>
  <c r="BR1088" i="13"/>
  <c r="BS1088" i="13" a="1"/>
  <c r="BS1088" i="13"/>
  <c r="AZ1089" i="13" a="1"/>
  <c r="AZ1089" i="13"/>
  <c r="BA1089" i="13" a="1"/>
  <c r="BA1089" i="13"/>
  <c r="BB1089" i="13" a="1"/>
  <c r="BB1089" i="13"/>
  <c r="BC1089" i="13" a="1"/>
  <c r="BC1089" i="13"/>
  <c r="BD1089" i="13" a="1"/>
  <c r="BD1089" i="13"/>
  <c r="BE1089" i="13" a="1"/>
  <c r="BE1089" i="13"/>
  <c r="BF1089" i="13" a="1"/>
  <c r="BF1089" i="13"/>
  <c r="BG1089" i="13" a="1"/>
  <c r="BG1089" i="13"/>
  <c r="BH1089" i="13" a="1"/>
  <c r="BH1089" i="13"/>
  <c r="BI1089" i="13" a="1"/>
  <c r="BI1089" i="13"/>
  <c r="BJ1089" i="13" a="1"/>
  <c r="BJ1089" i="13"/>
  <c r="BK1089" i="13" a="1"/>
  <c r="BK1089" i="13"/>
  <c r="BL1089" i="13" a="1"/>
  <c r="BL1089" i="13"/>
  <c r="BM1089" i="13" a="1"/>
  <c r="BM1089" i="13"/>
  <c r="BN1089" i="13" a="1"/>
  <c r="BN1089" i="13"/>
  <c r="BO1089" i="13" a="1"/>
  <c r="BO1089" i="13"/>
  <c r="BP1089" i="13" a="1"/>
  <c r="BP1089" i="13"/>
  <c r="BQ1089" i="13" a="1"/>
  <c r="BQ1089" i="13"/>
  <c r="BR1089" i="13" a="1"/>
  <c r="BR1089" i="13"/>
  <c r="BS1089" i="13" a="1"/>
  <c r="BS1089" i="13"/>
  <c r="AZ1090" i="13" a="1"/>
  <c r="AZ1090" i="13"/>
  <c r="BA1090" i="13" a="1"/>
  <c r="BA1090" i="13"/>
  <c r="BB1090" i="13" a="1"/>
  <c r="BB1090" i="13"/>
  <c r="BC1090" i="13" a="1"/>
  <c r="BC1090" i="13"/>
  <c r="BD1090" i="13" a="1"/>
  <c r="BD1090" i="13"/>
  <c r="BE1090" i="13" a="1"/>
  <c r="BE1090" i="13"/>
  <c r="BF1090" i="13" a="1"/>
  <c r="BF1090" i="13"/>
  <c r="BG1090" i="13" a="1"/>
  <c r="BG1090" i="13"/>
  <c r="BH1090" i="13" a="1"/>
  <c r="BH1090" i="13"/>
  <c r="BI1090" i="13" a="1"/>
  <c r="BI1090" i="13"/>
  <c r="BJ1090" i="13" a="1"/>
  <c r="BJ1090" i="13"/>
  <c r="BK1090" i="13" a="1"/>
  <c r="BK1090" i="13"/>
  <c r="BL1090" i="13" a="1"/>
  <c r="BL1090" i="13"/>
  <c r="BM1090" i="13" a="1"/>
  <c r="BM1090" i="13"/>
  <c r="BN1090" i="13" a="1"/>
  <c r="BN1090" i="13"/>
  <c r="BO1090" i="13" a="1"/>
  <c r="BO1090" i="13"/>
  <c r="BP1090" i="13" a="1"/>
  <c r="BP1090" i="13"/>
  <c r="BQ1090" i="13" a="1"/>
  <c r="BQ1090" i="13"/>
  <c r="BR1090" i="13" a="1"/>
  <c r="BR1090" i="13"/>
  <c r="BS1090" i="13" a="1"/>
  <c r="BS1090" i="13"/>
  <c r="AZ1091" i="13" a="1"/>
  <c r="AZ1091" i="13"/>
  <c r="BA1091" i="13" a="1"/>
  <c r="BA1091" i="13"/>
  <c r="BB1091" i="13" a="1"/>
  <c r="BB1091" i="13"/>
  <c r="BC1091" i="13" a="1"/>
  <c r="BC1091" i="13"/>
  <c r="BD1091" i="13" a="1"/>
  <c r="BD1091" i="13"/>
  <c r="BE1091" i="13" a="1"/>
  <c r="BE1091" i="13"/>
  <c r="BF1091" i="13" a="1"/>
  <c r="BF1091" i="13"/>
  <c r="BG1091" i="13" a="1"/>
  <c r="BG1091" i="13"/>
  <c r="BH1091" i="13" a="1"/>
  <c r="BH1091" i="13"/>
  <c r="BI1091" i="13" a="1"/>
  <c r="BI1091" i="13"/>
  <c r="BJ1091" i="13" a="1"/>
  <c r="BJ1091" i="13"/>
  <c r="BK1091" i="13" a="1"/>
  <c r="BK1091" i="13"/>
  <c r="BL1091" i="13" a="1"/>
  <c r="BL1091" i="13"/>
  <c r="BM1091" i="13" a="1"/>
  <c r="BM1091" i="13"/>
  <c r="BN1091" i="13" a="1"/>
  <c r="BN1091" i="13"/>
  <c r="BO1091" i="13" a="1"/>
  <c r="BO1091" i="13"/>
  <c r="BP1091" i="13" a="1"/>
  <c r="BP1091" i="13"/>
  <c r="BQ1091" i="13" a="1"/>
  <c r="BQ1091" i="13"/>
  <c r="BR1091" i="13" a="1"/>
  <c r="BR1091" i="13"/>
  <c r="BS1091" i="13" a="1"/>
  <c r="BS1091" i="13"/>
  <c r="AZ1092" i="13" a="1"/>
  <c r="AZ1092" i="13"/>
  <c r="BA1092" i="13" a="1"/>
  <c r="BA1092" i="13"/>
  <c r="BB1092" i="13" a="1"/>
  <c r="BB1092" i="13"/>
  <c r="BC1092" i="13" a="1"/>
  <c r="BC1092" i="13"/>
  <c r="BD1092" i="13" a="1"/>
  <c r="BD1092" i="13"/>
  <c r="BE1092" i="13" a="1"/>
  <c r="BE1092" i="13"/>
  <c r="BF1092" i="13" a="1"/>
  <c r="BF1092" i="13"/>
  <c r="BG1092" i="13" a="1"/>
  <c r="BG1092" i="13"/>
  <c r="BH1092" i="13" a="1"/>
  <c r="BH1092" i="13"/>
  <c r="BI1092" i="13" a="1"/>
  <c r="BI1092" i="13"/>
  <c r="BJ1092" i="13" a="1"/>
  <c r="BJ1092" i="13"/>
  <c r="BK1092" i="13" a="1"/>
  <c r="BK1092" i="13"/>
  <c r="BL1092" i="13" a="1"/>
  <c r="BL1092" i="13"/>
  <c r="BM1092" i="13" a="1"/>
  <c r="BM1092" i="13"/>
  <c r="BN1092" i="13" a="1"/>
  <c r="BN1092" i="13"/>
  <c r="BO1092" i="13" a="1"/>
  <c r="BO1092" i="13"/>
  <c r="BP1092" i="13" a="1"/>
  <c r="BP1092" i="13"/>
  <c r="BQ1092" i="13" a="1"/>
  <c r="BQ1092" i="13"/>
  <c r="BR1092" i="13" a="1"/>
  <c r="BR1092" i="13"/>
  <c r="BS1092" i="13" a="1"/>
  <c r="BS1092" i="13"/>
  <c r="AZ1093" i="13" a="1"/>
  <c r="AZ1093" i="13"/>
  <c r="BA1093" i="13" a="1"/>
  <c r="BA1093" i="13"/>
  <c r="BB1093" i="13" a="1"/>
  <c r="BB1093" i="13"/>
  <c r="BC1093" i="13" a="1"/>
  <c r="BC1093" i="13"/>
  <c r="BD1093" i="13" a="1"/>
  <c r="BD1093" i="13"/>
  <c r="BE1093" i="13" a="1"/>
  <c r="BE1093" i="13"/>
  <c r="BF1093" i="13" a="1"/>
  <c r="BF1093" i="13"/>
  <c r="BG1093" i="13" a="1"/>
  <c r="BG1093" i="13"/>
  <c r="BH1093" i="13" a="1"/>
  <c r="BH1093" i="13"/>
  <c r="BI1093" i="13" a="1"/>
  <c r="BI1093" i="13"/>
  <c r="BJ1093" i="13" a="1"/>
  <c r="BJ1093" i="13"/>
  <c r="BK1093" i="13" a="1"/>
  <c r="BK1093" i="13"/>
  <c r="BL1093" i="13" a="1"/>
  <c r="BL1093" i="13"/>
  <c r="BM1093" i="13" a="1"/>
  <c r="BM1093" i="13"/>
  <c r="BN1093" i="13" a="1"/>
  <c r="BN1093" i="13"/>
  <c r="BO1093" i="13" a="1"/>
  <c r="BO1093" i="13"/>
  <c r="BP1093" i="13" a="1"/>
  <c r="BP1093" i="13"/>
  <c r="BQ1093" i="13" a="1"/>
  <c r="BQ1093" i="13"/>
  <c r="BR1093" i="13" a="1"/>
  <c r="BR1093" i="13"/>
  <c r="BS1093" i="13" a="1"/>
  <c r="BS1093" i="13"/>
  <c r="AZ1094" i="13" a="1"/>
  <c r="AZ1094" i="13"/>
  <c r="BA1094" i="13" a="1"/>
  <c r="BA1094" i="13"/>
  <c r="BB1094" i="13" a="1"/>
  <c r="BB1094" i="13"/>
  <c r="BC1094" i="13" a="1"/>
  <c r="BC1094" i="13"/>
  <c r="BD1094" i="13" a="1"/>
  <c r="BD1094" i="13"/>
  <c r="BE1094" i="13" a="1"/>
  <c r="BE1094" i="13"/>
  <c r="BF1094" i="13" a="1"/>
  <c r="BF1094" i="13"/>
  <c r="BG1094" i="13" a="1"/>
  <c r="BG1094" i="13"/>
  <c r="BH1094" i="13" a="1"/>
  <c r="BH1094" i="13"/>
  <c r="BI1094" i="13" a="1"/>
  <c r="BI1094" i="13"/>
  <c r="BJ1094" i="13" a="1"/>
  <c r="BJ1094" i="13"/>
  <c r="BK1094" i="13" a="1"/>
  <c r="BK1094" i="13"/>
  <c r="BL1094" i="13" a="1"/>
  <c r="BL1094" i="13"/>
  <c r="BM1094" i="13" a="1"/>
  <c r="BM1094" i="13"/>
  <c r="BN1094" i="13" a="1"/>
  <c r="BN1094" i="13"/>
  <c r="BO1094" i="13" a="1"/>
  <c r="BO1094" i="13"/>
  <c r="BP1094" i="13" a="1"/>
  <c r="BP1094" i="13"/>
  <c r="BQ1094" i="13" a="1"/>
  <c r="BQ1094" i="13"/>
  <c r="BR1094" i="13" a="1"/>
  <c r="BR1094" i="13"/>
  <c r="BS1094" i="13" a="1"/>
  <c r="BS1094" i="13"/>
  <c r="AZ1095" i="13" a="1"/>
  <c r="AZ1095" i="13"/>
  <c r="BA1095" i="13" a="1"/>
  <c r="BA1095" i="13"/>
  <c r="BB1095" i="13" a="1"/>
  <c r="BB1095" i="13"/>
  <c r="BC1095" i="13" a="1"/>
  <c r="BC1095" i="13"/>
  <c r="BD1095" i="13" a="1"/>
  <c r="BD1095" i="13"/>
  <c r="BE1095" i="13" a="1"/>
  <c r="BE1095" i="13"/>
  <c r="BF1095" i="13" a="1"/>
  <c r="BF1095" i="13"/>
  <c r="BG1095" i="13" a="1"/>
  <c r="BG1095" i="13"/>
  <c r="BH1095" i="13" a="1"/>
  <c r="BH1095" i="13"/>
  <c r="BI1095" i="13" a="1"/>
  <c r="BI1095" i="13"/>
  <c r="BJ1095" i="13" a="1"/>
  <c r="BJ1095" i="13"/>
  <c r="BK1095" i="13" a="1"/>
  <c r="BK1095" i="13"/>
  <c r="BL1095" i="13" a="1"/>
  <c r="BL1095" i="13"/>
  <c r="BM1095" i="13" a="1"/>
  <c r="BM1095" i="13"/>
  <c r="BN1095" i="13" a="1"/>
  <c r="BN1095" i="13"/>
  <c r="BO1095" i="13" a="1"/>
  <c r="BO1095" i="13"/>
  <c r="BP1095" i="13" a="1"/>
  <c r="BP1095" i="13"/>
  <c r="BQ1095" i="13" a="1"/>
  <c r="BQ1095" i="13"/>
  <c r="BR1095" i="13" a="1"/>
  <c r="BR1095" i="13"/>
  <c r="BS1095" i="13" a="1"/>
  <c r="BS1095" i="13"/>
  <c r="AZ1096" i="13" a="1"/>
  <c r="AZ1096" i="13"/>
  <c r="BA1096" i="13" a="1"/>
  <c r="BA1096" i="13"/>
  <c r="BB1096" i="13" a="1"/>
  <c r="BB1096" i="13"/>
  <c r="BC1096" i="13" a="1"/>
  <c r="BC1096" i="13"/>
  <c r="BD1096" i="13" a="1"/>
  <c r="BD1096" i="13"/>
  <c r="BE1096" i="13" a="1"/>
  <c r="BE1096" i="13"/>
  <c r="BF1096" i="13" a="1"/>
  <c r="BF1096" i="13"/>
  <c r="BG1096" i="13" a="1"/>
  <c r="BG1096" i="13"/>
  <c r="BH1096" i="13" a="1"/>
  <c r="BH1096" i="13"/>
  <c r="BI1096" i="13" a="1"/>
  <c r="BI1096" i="13"/>
  <c r="BJ1096" i="13" a="1"/>
  <c r="BJ1096" i="13"/>
  <c r="BK1096" i="13" a="1"/>
  <c r="BK1096" i="13"/>
  <c r="BL1096" i="13" a="1"/>
  <c r="BL1096" i="13"/>
  <c r="BM1096" i="13" a="1"/>
  <c r="BM1096" i="13"/>
  <c r="BN1096" i="13" a="1"/>
  <c r="BN1096" i="13"/>
  <c r="BO1096" i="13" a="1"/>
  <c r="BO1096" i="13"/>
  <c r="BP1096" i="13" a="1"/>
  <c r="BP1096" i="13"/>
  <c r="BQ1096" i="13" a="1"/>
  <c r="BQ1096" i="13"/>
  <c r="BR1096" i="13" a="1"/>
  <c r="BR1096" i="13"/>
  <c r="BS1096" i="13" a="1"/>
  <c r="BS1096" i="13"/>
  <c r="AZ1097" i="13" a="1"/>
  <c r="AZ1097" i="13"/>
  <c r="BA1097" i="13" a="1"/>
  <c r="BA1097" i="13"/>
  <c r="BB1097" i="13" a="1"/>
  <c r="BB1097" i="13"/>
  <c r="BC1097" i="13" a="1"/>
  <c r="BC1097" i="13"/>
  <c r="BD1097" i="13" a="1"/>
  <c r="BD1097" i="13"/>
  <c r="BE1097" i="13" a="1"/>
  <c r="BE1097" i="13"/>
  <c r="BF1097" i="13" a="1"/>
  <c r="BF1097" i="13"/>
  <c r="BG1097" i="13" a="1"/>
  <c r="BG1097" i="13"/>
  <c r="BH1097" i="13" a="1"/>
  <c r="BH1097" i="13"/>
  <c r="BI1097" i="13" a="1"/>
  <c r="BI1097" i="13"/>
  <c r="BJ1097" i="13" a="1"/>
  <c r="BJ1097" i="13"/>
  <c r="BK1097" i="13" a="1"/>
  <c r="BK1097" i="13"/>
  <c r="BL1097" i="13" a="1"/>
  <c r="BL1097" i="13"/>
  <c r="BM1097" i="13" a="1"/>
  <c r="BM1097" i="13"/>
  <c r="BN1097" i="13" a="1"/>
  <c r="BN1097" i="13"/>
  <c r="BO1097" i="13" a="1"/>
  <c r="BO1097" i="13"/>
  <c r="BP1097" i="13" a="1"/>
  <c r="BP1097" i="13"/>
  <c r="BQ1097" i="13" a="1"/>
  <c r="BQ1097" i="13"/>
  <c r="BR1097" i="13" a="1"/>
  <c r="BR1097" i="13"/>
  <c r="BS1097" i="13" a="1"/>
  <c r="BS1097" i="13"/>
  <c r="AZ1098" i="13" a="1"/>
  <c r="AZ1098" i="13"/>
  <c r="BA1098" i="13" a="1"/>
  <c r="BA1098" i="13"/>
  <c r="BB1098" i="13" a="1"/>
  <c r="BB1098" i="13"/>
  <c r="BC1098" i="13" a="1"/>
  <c r="BC1098" i="13"/>
  <c r="BD1098" i="13" a="1"/>
  <c r="BD1098" i="13"/>
  <c r="BE1098" i="13" a="1"/>
  <c r="BE1098" i="13"/>
  <c r="BF1098" i="13" a="1"/>
  <c r="BF1098" i="13"/>
  <c r="BG1098" i="13" a="1"/>
  <c r="BG1098" i="13"/>
  <c r="BH1098" i="13" a="1"/>
  <c r="BH1098" i="13"/>
  <c r="BI1098" i="13" a="1"/>
  <c r="BI1098" i="13"/>
  <c r="BJ1098" i="13" a="1"/>
  <c r="BJ1098" i="13"/>
  <c r="BK1098" i="13" a="1"/>
  <c r="BK1098" i="13"/>
  <c r="BL1098" i="13" a="1"/>
  <c r="BL1098" i="13"/>
  <c r="BM1098" i="13" a="1"/>
  <c r="BM1098" i="13"/>
  <c r="BN1098" i="13" a="1"/>
  <c r="BN1098" i="13"/>
  <c r="BO1098" i="13" a="1"/>
  <c r="BO1098" i="13"/>
  <c r="BP1098" i="13" a="1"/>
  <c r="BP1098" i="13"/>
  <c r="BQ1098" i="13" a="1"/>
  <c r="BQ1098" i="13"/>
  <c r="BR1098" i="13" a="1"/>
  <c r="BR1098" i="13"/>
  <c r="BS1098" i="13" a="1"/>
  <c r="BS1098" i="13"/>
  <c r="AZ1099" i="13" a="1"/>
  <c r="AZ1099" i="13"/>
  <c r="BA1099" i="13" a="1"/>
  <c r="BA1099" i="13"/>
  <c r="BB1099" i="13" a="1"/>
  <c r="BB1099" i="13"/>
  <c r="BC1099" i="13" a="1"/>
  <c r="BC1099" i="13"/>
  <c r="BD1099" i="13" a="1"/>
  <c r="BD1099" i="13"/>
  <c r="BE1099" i="13" a="1"/>
  <c r="BE1099" i="13"/>
  <c r="BF1099" i="13" a="1"/>
  <c r="BF1099" i="13"/>
  <c r="BG1099" i="13" a="1"/>
  <c r="BG1099" i="13"/>
  <c r="BH1099" i="13" a="1"/>
  <c r="BH1099" i="13"/>
  <c r="BI1099" i="13" a="1"/>
  <c r="BI1099" i="13"/>
  <c r="BJ1099" i="13" a="1"/>
  <c r="BJ1099" i="13"/>
  <c r="BK1099" i="13" a="1"/>
  <c r="BK1099" i="13"/>
  <c r="BL1099" i="13" a="1"/>
  <c r="BL1099" i="13"/>
  <c r="BM1099" i="13" a="1"/>
  <c r="BM1099" i="13"/>
  <c r="BN1099" i="13" a="1"/>
  <c r="BN1099" i="13"/>
  <c r="BO1099" i="13" a="1"/>
  <c r="BO1099" i="13"/>
  <c r="BP1099" i="13" a="1"/>
  <c r="BP1099" i="13"/>
  <c r="BQ1099" i="13" a="1"/>
  <c r="BQ1099" i="13"/>
  <c r="BR1099" i="13" a="1"/>
  <c r="BR1099" i="13"/>
  <c r="BS1099" i="13" a="1"/>
  <c r="BS1099" i="13"/>
  <c r="AZ1100" i="13" a="1"/>
  <c r="AZ1100" i="13"/>
  <c r="BA1100" i="13" a="1"/>
  <c r="BA1100" i="13"/>
  <c r="BB1100" i="13" a="1"/>
  <c r="BB1100" i="13"/>
  <c r="BC1100" i="13" a="1"/>
  <c r="BC1100" i="13"/>
  <c r="BD1100" i="13" a="1"/>
  <c r="BD1100" i="13"/>
  <c r="BE1100" i="13" a="1"/>
  <c r="BE1100" i="13"/>
  <c r="BF1100" i="13" a="1"/>
  <c r="BF1100" i="13"/>
  <c r="BG1100" i="13" a="1"/>
  <c r="BG1100" i="13"/>
  <c r="BH1100" i="13" a="1"/>
  <c r="BH1100" i="13"/>
  <c r="BI1100" i="13" a="1"/>
  <c r="BI1100" i="13"/>
  <c r="BJ1100" i="13" a="1"/>
  <c r="BJ1100" i="13"/>
  <c r="BK1100" i="13" a="1"/>
  <c r="BK1100" i="13"/>
  <c r="BL1100" i="13" a="1"/>
  <c r="BL1100" i="13"/>
  <c r="BM1100" i="13" a="1"/>
  <c r="BM1100" i="13"/>
  <c r="BN1100" i="13" a="1"/>
  <c r="BN1100" i="13"/>
  <c r="BO1100" i="13" a="1"/>
  <c r="BO1100" i="13"/>
  <c r="BP1100" i="13" a="1"/>
  <c r="BP1100" i="13"/>
  <c r="BQ1100" i="13" a="1"/>
  <c r="BQ1100" i="13"/>
  <c r="BR1100" i="13" a="1"/>
  <c r="BR1100" i="13"/>
  <c r="BS1100" i="13" a="1"/>
  <c r="BS1100" i="13"/>
  <c r="AZ1101" i="13" a="1"/>
  <c r="AZ1101" i="13"/>
  <c r="BA1101" i="13" a="1"/>
  <c r="BA1101" i="13"/>
  <c r="BB1101" i="13" a="1"/>
  <c r="BB1101" i="13"/>
  <c r="BC1101" i="13" a="1"/>
  <c r="BC1101" i="13"/>
  <c r="BD1101" i="13" a="1"/>
  <c r="BD1101" i="13"/>
  <c r="BE1101" i="13" a="1"/>
  <c r="BE1101" i="13"/>
  <c r="BF1101" i="13" a="1"/>
  <c r="BF1101" i="13"/>
  <c r="BG1101" i="13" a="1"/>
  <c r="BG1101" i="13"/>
  <c r="BH1101" i="13" a="1"/>
  <c r="BH1101" i="13"/>
  <c r="BI1101" i="13" a="1"/>
  <c r="BI1101" i="13"/>
  <c r="BJ1101" i="13" a="1"/>
  <c r="BJ1101" i="13"/>
  <c r="BK1101" i="13" a="1"/>
  <c r="BK1101" i="13"/>
  <c r="BL1101" i="13" a="1"/>
  <c r="BL1101" i="13"/>
  <c r="BM1101" i="13" a="1"/>
  <c r="BM1101" i="13"/>
  <c r="BN1101" i="13" a="1"/>
  <c r="BN1101" i="13"/>
  <c r="BO1101" i="13" a="1"/>
  <c r="BO1101" i="13"/>
  <c r="BP1101" i="13" a="1"/>
  <c r="BP1101" i="13"/>
  <c r="BQ1101" i="13" a="1"/>
  <c r="BQ1101" i="13"/>
  <c r="BR1101" i="13" a="1"/>
  <c r="BR1101" i="13"/>
  <c r="BS1101" i="13" a="1"/>
  <c r="BS1101" i="13"/>
  <c r="AZ1102" i="13" a="1"/>
  <c r="AZ1102" i="13"/>
  <c r="BA1102" i="13" a="1"/>
  <c r="BA1102" i="13"/>
  <c r="BB1102" i="13" a="1"/>
  <c r="BB1102" i="13"/>
  <c r="BC1102" i="13" a="1"/>
  <c r="BC1102" i="13"/>
  <c r="BD1102" i="13" a="1"/>
  <c r="BD1102" i="13"/>
  <c r="BE1102" i="13" a="1"/>
  <c r="BE1102" i="13"/>
  <c r="BF1102" i="13" a="1"/>
  <c r="BF1102" i="13"/>
  <c r="BG1102" i="13" a="1"/>
  <c r="BG1102" i="13"/>
  <c r="BH1102" i="13" a="1"/>
  <c r="BH1102" i="13"/>
  <c r="BI1102" i="13" a="1"/>
  <c r="BI1102" i="13"/>
  <c r="BJ1102" i="13" a="1"/>
  <c r="BJ1102" i="13"/>
  <c r="BK1102" i="13" a="1"/>
  <c r="BK1102" i="13"/>
  <c r="BL1102" i="13" a="1"/>
  <c r="BL1102" i="13"/>
  <c r="BM1102" i="13" a="1"/>
  <c r="BM1102" i="13"/>
  <c r="BN1102" i="13" a="1"/>
  <c r="BN1102" i="13"/>
  <c r="BO1102" i="13" a="1"/>
  <c r="BO1102" i="13"/>
  <c r="BP1102" i="13" a="1"/>
  <c r="BP1102" i="13"/>
  <c r="BQ1102" i="13" a="1"/>
  <c r="BQ1102" i="13"/>
  <c r="BR1102" i="13" a="1"/>
  <c r="BR1102" i="13"/>
  <c r="BS1102" i="13" a="1"/>
  <c r="BS1102" i="13"/>
  <c r="AZ1103" i="13" a="1"/>
  <c r="AZ1103" i="13"/>
  <c r="BA1103" i="13" a="1"/>
  <c r="BA1103" i="13"/>
  <c r="BB1103" i="13" a="1"/>
  <c r="BB1103" i="13"/>
  <c r="BC1103" i="13" a="1"/>
  <c r="BC1103" i="13"/>
  <c r="BD1103" i="13" a="1"/>
  <c r="BD1103" i="13"/>
  <c r="BE1103" i="13" a="1"/>
  <c r="BE1103" i="13"/>
  <c r="BF1103" i="13" a="1"/>
  <c r="BF1103" i="13"/>
  <c r="BG1103" i="13" a="1"/>
  <c r="BG1103" i="13"/>
  <c r="BH1103" i="13" a="1"/>
  <c r="BH1103" i="13"/>
  <c r="BI1103" i="13" a="1"/>
  <c r="BI1103" i="13"/>
  <c r="BJ1103" i="13" a="1"/>
  <c r="BJ1103" i="13"/>
  <c r="BK1103" i="13" a="1"/>
  <c r="BK1103" i="13"/>
  <c r="BL1103" i="13" a="1"/>
  <c r="BL1103" i="13"/>
  <c r="BM1103" i="13" a="1"/>
  <c r="BM1103" i="13"/>
  <c r="BN1103" i="13" a="1"/>
  <c r="BN1103" i="13"/>
  <c r="BO1103" i="13" a="1"/>
  <c r="BO1103" i="13"/>
  <c r="BP1103" i="13" a="1"/>
  <c r="BP1103" i="13"/>
  <c r="BQ1103" i="13" a="1"/>
  <c r="BQ1103" i="13"/>
  <c r="BR1103" i="13" a="1"/>
  <c r="BR1103" i="13"/>
  <c r="BS1103" i="13" a="1"/>
  <c r="BS1103" i="13"/>
  <c r="AZ1104" i="13" a="1"/>
  <c r="AZ1104" i="13"/>
  <c r="BA1104" i="13" a="1"/>
  <c r="BA1104" i="13"/>
  <c r="BB1104" i="13" a="1"/>
  <c r="BB1104" i="13"/>
  <c r="BC1104" i="13" a="1"/>
  <c r="BC1104" i="13"/>
  <c r="BD1104" i="13" a="1"/>
  <c r="BD1104" i="13"/>
  <c r="BE1104" i="13" a="1"/>
  <c r="BE1104" i="13"/>
  <c r="BF1104" i="13" a="1"/>
  <c r="BF1104" i="13"/>
  <c r="BG1104" i="13" a="1"/>
  <c r="BG1104" i="13"/>
  <c r="BH1104" i="13" a="1"/>
  <c r="BH1104" i="13"/>
  <c r="BI1104" i="13" a="1"/>
  <c r="BI1104" i="13"/>
  <c r="BJ1104" i="13" a="1"/>
  <c r="BJ1104" i="13"/>
  <c r="BK1104" i="13" a="1"/>
  <c r="BK1104" i="13"/>
  <c r="BL1104" i="13" a="1"/>
  <c r="BL1104" i="13"/>
  <c r="BM1104" i="13" a="1"/>
  <c r="BM1104" i="13"/>
  <c r="BN1104" i="13" a="1"/>
  <c r="BN1104" i="13"/>
  <c r="BO1104" i="13" a="1"/>
  <c r="BO1104" i="13"/>
  <c r="BP1104" i="13" a="1"/>
  <c r="BP1104" i="13"/>
  <c r="BQ1104" i="13" a="1"/>
  <c r="BQ1104" i="13"/>
  <c r="BR1104" i="13" a="1"/>
  <c r="BR1104" i="13"/>
  <c r="BS1104" i="13" a="1"/>
  <c r="BS1104" i="13"/>
  <c r="AZ1105" i="13" a="1"/>
  <c r="AZ1105" i="13"/>
  <c r="BA1105" i="13" a="1"/>
  <c r="BA1105" i="13"/>
  <c r="BB1105" i="13" a="1"/>
  <c r="BB1105" i="13"/>
  <c r="BC1105" i="13" a="1"/>
  <c r="BC1105" i="13"/>
  <c r="BD1105" i="13" a="1"/>
  <c r="BD1105" i="13"/>
  <c r="BE1105" i="13" a="1"/>
  <c r="BE1105" i="13"/>
  <c r="BF1105" i="13" a="1"/>
  <c r="BF1105" i="13"/>
  <c r="BG1105" i="13" a="1"/>
  <c r="BG1105" i="13"/>
  <c r="BH1105" i="13" a="1"/>
  <c r="BH1105" i="13"/>
  <c r="BI1105" i="13" a="1"/>
  <c r="BI1105" i="13"/>
  <c r="BJ1105" i="13" a="1"/>
  <c r="BJ1105" i="13"/>
  <c r="BK1105" i="13" a="1"/>
  <c r="BK1105" i="13"/>
  <c r="BL1105" i="13" a="1"/>
  <c r="BL1105" i="13"/>
  <c r="BM1105" i="13" a="1"/>
  <c r="BM1105" i="13"/>
  <c r="BN1105" i="13" a="1"/>
  <c r="BN1105" i="13"/>
  <c r="BO1105" i="13" a="1"/>
  <c r="BO1105" i="13"/>
  <c r="BP1105" i="13" a="1"/>
  <c r="BP1105" i="13"/>
  <c r="BQ1105" i="13" a="1"/>
  <c r="BQ1105" i="13"/>
  <c r="BR1105" i="13" a="1"/>
  <c r="BR1105" i="13"/>
  <c r="BS1105" i="13" a="1"/>
  <c r="BS1105" i="13"/>
  <c r="AZ1106" i="13" a="1"/>
  <c r="AZ1106" i="13"/>
  <c r="BA1106" i="13" a="1"/>
  <c r="BA1106" i="13"/>
  <c r="BB1106" i="13" a="1"/>
  <c r="BB1106" i="13"/>
  <c r="BC1106" i="13" a="1"/>
  <c r="BC1106" i="13"/>
  <c r="BD1106" i="13" a="1"/>
  <c r="BD1106" i="13"/>
  <c r="BE1106" i="13" a="1"/>
  <c r="BE1106" i="13"/>
  <c r="BF1106" i="13" a="1"/>
  <c r="BF1106" i="13"/>
  <c r="BG1106" i="13" a="1"/>
  <c r="BG1106" i="13"/>
  <c r="BH1106" i="13" a="1"/>
  <c r="BH1106" i="13"/>
  <c r="BI1106" i="13" a="1"/>
  <c r="BI1106" i="13"/>
  <c r="BJ1106" i="13" a="1"/>
  <c r="BJ1106" i="13"/>
  <c r="BK1106" i="13" a="1"/>
  <c r="BK1106" i="13"/>
  <c r="BL1106" i="13" a="1"/>
  <c r="BL1106" i="13"/>
  <c r="BM1106" i="13" a="1"/>
  <c r="BM1106" i="13"/>
  <c r="BN1106" i="13" a="1"/>
  <c r="BN1106" i="13"/>
  <c r="BO1106" i="13" a="1"/>
  <c r="BO1106" i="13"/>
  <c r="BP1106" i="13" a="1"/>
  <c r="BP1106" i="13"/>
  <c r="BQ1106" i="13" a="1"/>
  <c r="BQ1106" i="13"/>
  <c r="BR1106" i="13" a="1"/>
  <c r="BR1106" i="13"/>
  <c r="BS1106" i="13" a="1"/>
  <c r="BS1106" i="13"/>
  <c r="AZ1107" i="13" a="1"/>
  <c r="AZ1107" i="13"/>
  <c r="BA1107" i="13" a="1"/>
  <c r="BA1107" i="13"/>
  <c r="BB1107" i="13" a="1"/>
  <c r="BB1107" i="13"/>
  <c r="BC1107" i="13" a="1"/>
  <c r="BC1107" i="13"/>
  <c r="BD1107" i="13" a="1"/>
  <c r="BD1107" i="13"/>
  <c r="BE1107" i="13" a="1"/>
  <c r="BE1107" i="13"/>
  <c r="BF1107" i="13" a="1"/>
  <c r="BF1107" i="13"/>
  <c r="BG1107" i="13" a="1"/>
  <c r="BG1107" i="13"/>
  <c r="BH1107" i="13" a="1"/>
  <c r="BH1107" i="13"/>
  <c r="BI1107" i="13" a="1"/>
  <c r="BI1107" i="13"/>
  <c r="BJ1107" i="13" a="1"/>
  <c r="BJ1107" i="13"/>
  <c r="BK1107" i="13" a="1"/>
  <c r="BK1107" i="13"/>
  <c r="BL1107" i="13" a="1"/>
  <c r="BL1107" i="13"/>
  <c r="BM1107" i="13" a="1"/>
  <c r="BM1107" i="13"/>
  <c r="BN1107" i="13" a="1"/>
  <c r="BN1107" i="13"/>
  <c r="BO1107" i="13" a="1"/>
  <c r="BO1107" i="13"/>
  <c r="BP1107" i="13" a="1"/>
  <c r="BP1107" i="13"/>
  <c r="BQ1107" i="13" a="1"/>
  <c r="BQ1107" i="13"/>
  <c r="BR1107" i="13" a="1"/>
  <c r="BR1107" i="13"/>
  <c r="BS1107" i="13" a="1"/>
  <c r="BS1107" i="13"/>
  <c r="AZ1108" i="13" a="1"/>
  <c r="AZ1108" i="13"/>
  <c r="BA1108" i="13" a="1"/>
  <c r="BA1108" i="13"/>
  <c r="BB1108" i="13" a="1"/>
  <c r="BB1108" i="13"/>
  <c r="BC1108" i="13" a="1"/>
  <c r="BC1108" i="13"/>
  <c r="BD1108" i="13" a="1"/>
  <c r="BD1108" i="13"/>
  <c r="BE1108" i="13" a="1"/>
  <c r="BE1108" i="13"/>
  <c r="BF1108" i="13" a="1"/>
  <c r="BF1108" i="13"/>
  <c r="BG1108" i="13" a="1"/>
  <c r="BG1108" i="13"/>
  <c r="BH1108" i="13" a="1"/>
  <c r="BH1108" i="13"/>
  <c r="BI1108" i="13" a="1"/>
  <c r="BI1108" i="13"/>
  <c r="BJ1108" i="13" a="1"/>
  <c r="BJ1108" i="13"/>
  <c r="BK1108" i="13" a="1"/>
  <c r="BK1108" i="13"/>
  <c r="BL1108" i="13" a="1"/>
  <c r="BL1108" i="13"/>
  <c r="BM1108" i="13" a="1"/>
  <c r="BM1108" i="13"/>
  <c r="BN1108" i="13" a="1"/>
  <c r="BN1108" i="13"/>
  <c r="BO1108" i="13" a="1"/>
  <c r="BO1108" i="13"/>
  <c r="BP1108" i="13" a="1"/>
  <c r="BP1108" i="13"/>
  <c r="BQ1108" i="13" a="1"/>
  <c r="BQ1108" i="13"/>
  <c r="BR1108" i="13" a="1"/>
  <c r="BR1108" i="13"/>
  <c r="BS1108" i="13" a="1"/>
  <c r="BS1108" i="13"/>
  <c r="AZ1109" i="13" a="1"/>
  <c r="AZ1109" i="13"/>
  <c r="BA1109" i="13" a="1"/>
  <c r="BA1109" i="13"/>
  <c r="BB1109" i="13" a="1"/>
  <c r="BB1109" i="13"/>
  <c r="BC1109" i="13" a="1"/>
  <c r="BC1109" i="13"/>
  <c r="BD1109" i="13" a="1"/>
  <c r="BD1109" i="13"/>
  <c r="BE1109" i="13" a="1"/>
  <c r="BE1109" i="13"/>
  <c r="BF1109" i="13" a="1"/>
  <c r="BF1109" i="13"/>
  <c r="BG1109" i="13" a="1"/>
  <c r="BG1109" i="13"/>
  <c r="BH1109" i="13" a="1"/>
  <c r="BH1109" i="13"/>
  <c r="BI1109" i="13" a="1"/>
  <c r="BI1109" i="13"/>
  <c r="BJ1109" i="13" a="1"/>
  <c r="BJ1109" i="13"/>
  <c r="BK1109" i="13" a="1"/>
  <c r="BK1109" i="13"/>
  <c r="BL1109" i="13" a="1"/>
  <c r="BL1109" i="13"/>
  <c r="BM1109" i="13" a="1"/>
  <c r="BM1109" i="13"/>
  <c r="BN1109" i="13" a="1"/>
  <c r="BN1109" i="13"/>
  <c r="BO1109" i="13" a="1"/>
  <c r="BO1109" i="13"/>
  <c r="BP1109" i="13" a="1"/>
  <c r="BP1109" i="13"/>
  <c r="BQ1109" i="13" a="1"/>
  <c r="BQ1109" i="13"/>
  <c r="BR1109" i="13" a="1"/>
  <c r="BR1109" i="13"/>
  <c r="BS1109" i="13" a="1"/>
  <c r="BS1109" i="13"/>
  <c r="AZ1110" i="13" a="1"/>
  <c r="AZ1110" i="13"/>
  <c r="BA1110" i="13" a="1"/>
  <c r="BA1110" i="13"/>
  <c r="BB1110" i="13" a="1"/>
  <c r="BB1110" i="13"/>
  <c r="BC1110" i="13" a="1"/>
  <c r="BC1110" i="13"/>
  <c r="BD1110" i="13" a="1"/>
  <c r="BD1110" i="13"/>
  <c r="BE1110" i="13" a="1"/>
  <c r="BE1110" i="13"/>
  <c r="BF1110" i="13" a="1"/>
  <c r="BF1110" i="13"/>
  <c r="BG1110" i="13" a="1"/>
  <c r="BG1110" i="13"/>
  <c r="BH1110" i="13" a="1"/>
  <c r="BH1110" i="13"/>
  <c r="BI1110" i="13" a="1"/>
  <c r="BI1110" i="13"/>
  <c r="BJ1110" i="13" a="1"/>
  <c r="BJ1110" i="13"/>
  <c r="BK1110" i="13" a="1"/>
  <c r="BK1110" i="13"/>
  <c r="BL1110" i="13" a="1"/>
  <c r="BL1110" i="13"/>
  <c r="BM1110" i="13" a="1"/>
  <c r="BM1110" i="13"/>
  <c r="BN1110" i="13" a="1"/>
  <c r="BN1110" i="13"/>
  <c r="BO1110" i="13" a="1"/>
  <c r="BO1110" i="13"/>
  <c r="BP1110" i="13" a="1"/>
  <c r="BP1110" i="13"/>
  <c r="BQ1110" i="13" a="1"/>
  <c r="BQ1110" i="13"/>
  <c r="BR1110" i="13" a="1"/>
  <c r="BR1110" i="13"/>
  <c r="BS1110" i="13" a="1"/>
  <c r="BS1110" i="13"/>
  <c r="AV4" i="13"/>
  <c r="AW4" i="13"/>
  <c r="AX4" i="13"/>
  <c r="AY4" i="13"/>
  <c r="AV82" i="13"/>
  <c r="AW82" i="13"/>
  <c r="AX82" i="13"/>
  <c r="AY82" i="13"/>
  <c r="AV97" i="13" a="1"/>
  <c r="AV97" i="13"/>
  <c r="AW97" i="13" a="1"/>
  <c r="AW97" i="13"/>
  <c r="AX97" i="13" a="1"/>
  <c r="AX97" i="13"/>
  <c r="AY97" i="13" a="1"/>
  <c r="AY97" i="13"/>
  <c r="AV98" i="13" a="1"/>
  <c r="AV98" i="13"/>
  <c r="AW98" i="13" a="1"/>
  <c r="AW98" i="13"/>
  <c r="AX98" i="13" a="1"/>
  <c r="AX98" i="13"/>
  <c r="AY98" i="13" a="1"/>
  <c r="AY98" i="13"/>
  <c r="AV99" i="13" a="1"/>
  <c r="AV99" i="13"/>
  <c r="AW99" i="13" a="1"/>
  <c r="AW99" i="13"/>
  <c r="AX99" i="13" a="1"/>
  <c r="AX99" i="13"/>
  <c r="AY99" i="13" a="1"/>
  <c r="AY99" i="13"/>
  <c r="AV100" i="13" a="1"/>
  <c r="AV100" i="13"/>
  <c r="AW100" i="13" a="1"/>
  <c r="AW100" i="13"/>
  <c r="AX100" i="13" a="1"/>
  <c r="AX100" i="13"/>
  <c r="AY100" i="13" a="1"/>
  <c r="AY100" i="13"/>
  <c r="AV101" i="13" a="1"/>
  <c r="AV101" i="13"/>
  <c r="AW101" i="13" a="1"/>
  <c r="AW101" i="13"/>
  <c r="AX101" i="13" a="1"/>
  <c r="AX101" i="13"/>
  <c r="AY101" i="13" a="1"/>
  <c r="AY101" i="13"/>
  <c r="AV102" i="13" a="1"/>
  <c r="AV102" i="13"/>
  <c r="AW102" i="13" a="1"/>
  <c r="AW102" i="13"/>
  <c r="AX102" i="13" a="1"/>
  <c r="AX102" i="13"/>
  <c r="AY102" i="13" a="1"/>
  <c r="AY102" i="13"/>
  <c r="AV103" i="13" a="1"/>
  <c r="AV103" i="13"/>
  <c r="AW103" i="13" a="1"/>
  <c r="AW103" i="13"/>
  <c r="AX103" i="13" a="1"/>
  <c r="AX103" i="13"/>
  <c r="AY103" i="13" a="1"/>
  <c r="AY103" i="13"/>
  <c r="AV104" i="13" a="1"/>
  <c r="AV104" i="13"/>
  <c r="AW104" i="13" a="1"/>
  <c r="AW104" i="13"/>
  <c r="AX104" i="13" a="1"/>
  <c r="AX104" i="13"/>
  <c r="AY104" i="13" a="1"/>
  <c r="AY104" i="13"/>
  <c r="AV105" i="13" a="1"/>
  <c r="AV105" i="13"/>
  <c r="AW105" i="13" a="1"/>
  <c r="AW105" i="13"/>
  <c r="AX105" i="13" a="1"/>
  <c r="AX105" i="13"/>
  <c r="AY105" i="13" a="1"/>
  <c r="AY105" i="13"/>
  <c r="AV106" i="13" a="1"/>
  <c r="AV106" i="13"/>
  <c r="AW106" i="13" a="1"/>
  <c r="AW106" i="13"/>
  <c r="AX106" i="13" a="1"/>
  <c r="AX106" i="13"/>
  <c r="AY106" i="13" a="1"/>
  <c r="AY106" i="13"/>
  <c r="AV107" i="13" a="1"/>
  <c r="AV107" i="13"/>
  <c r="AW107" i="13" a="1"/>
  <c r="AW107" i="13"/>
  <c r="AX107" i="13" a="1"/>
  <c r="AX107" i="13"/>
  <c r="AY107" i="13" a="1"/>
  <c r="AY107" i="13"/>
  <c r="AV108" i="13" a="1"/>
  <c r="AV108" i="13"/>
  <c r="AW108" i="13" a="1"/>
  <c r="AW108" i="13"/>
  <c r="AX108" i="13" a="1"/>
  <c r="AX108" i="13"/>
  <c r="AY108" i="13" a="1"/>
  <c r="AY108" i="13"/>
  <c r="AV109" i="13" a="1"/>
  <c r="AV109" i="13"/>
  <c r="AW109" i="13" a="1"/>
  <c r="AW109" i="13"/>
  <c r="AX109" i="13" a="1"/>
  <c r="AX109" i="13"/>
  <c r="AY109" i="13" a="1"/>
  <c r="AY109" i="13"/>
  <c r="AV110" i="13" a="1"/>
  <c r="AV110" i="13"/>
  <c r="AW110" i="13" a="1"/>
  <c r="AW110" i="13"/>
  <c r="AX110" i="13" a="1"/>
  <c r="AX110" i="13"/>
  <c r="AY110" i="13" a="1"/>
  <c r="AY110" i="13"/>
  <c r="AV111" i="13" a="1"/>
  <c r="AV111" i="13"/>
  <c r="AW111" i="13" a="1"/>
  <c r="AW111" i="13"/>
  <c r="AX111" i="13" a="1"/>
  <c r="AX111" i="13"/>
  <c r="AY111" i="13" a="1"/>
  <c r="AY111" i="13"/>
  <c r="AV112" i="13" a="1"/>
  <c r="AV112" i="13"/>
  <c r="AW112" i="13" a="1"/>
  <c r="AW112" i="13"/>
  <c r="AX112" i="13" a="1"/>
  <c r="AX112" i="13"/>
  <c r="AY112" i="13" a="1"/>
  <c r="AY112" i="13"/>
  <c r="AV113" i="13" a="1"/>
  <c r="AV113" i="13"/>
  <c r="AW113" i="13" a="1"/>
  <c r="AW113" i="13"/>
  <c r="AX113" i="13" a="1"/>
  <c r="AX113" i="13"/>
  <c r="AY113" i="13" a="1"/>
  <c r="AY113" i="13"/>
  <c r="AV114" i="13" a="1"/>
  <c r="AV114" i="13"/>
  <c r="AW114" i="13" a="1"/>
  <c r="AW114" i="13"/>
  <c r="AX114" i="13" a="1"/>
  <c r="AX114" i="13"/>
  <c r="AY114" i="13" a="1"/>
  <c r="AY114" i="13"/>
  <c r="AV115" i="13" a="1"/>
  <c r="AV115" i="13"/>
  <c r="AW115" i="13" a="1"/>
  <c r="AW115" i="13"/>
  <c r="AX115" i="13" a="1"/>
  <c r="AX115" i="13"/>
  <c r="AY115" i="13" a="1"/>
  <c r="AY115" i="13"/>
  <c r="AV116" i="13" a="1"/>
  <c r="AV116" i="13"/>
  <c r="AW116" i="13" a="1"/>
  <c r="AW116" i="13"/>
  <c r="AX116" i="13" a="1"/>
  <c r="AX116" i="13"/>
  <c r="AY116" i="13" a="1"/>
  <c r="AY116" i="13"/>
  <c r="AV117" i="13" a="1"/>
  <c r="AV117" i="13"/>
  <c r="AW117" i="13" a="1"/>
  <c r="AW117" i="13"/>
  <c r="AX117" i="13" a="1"/>
  <c r="AX117" i="13"/>
  <c r="AY117" i="13" a="1"/>
  <c r="AY117" i="13"/>
  <c r="AV118" i="13" a="1"/>
  <c r="AV118" i="13"/>
  <c r="AW118" i="13" a="1"/>
  <c r="AW118" i="13"/>
  <c r="AX118" i="13" a="1"/>
  <c r="AX118" i="13"/>
  <c r="AY118" i="13" a="1"/>
  <c r="AY118" i="13"/>
  <c r="AV119" i="13" a="1"/>
  <c r="AV119" i="13"/>
  <c r="AW119" i="13" a="1"/>
  <c r="AW119" i="13"/>
  <c r="AX119" i="13" a="1"/>
  <c r="AX119" i="13"/>
  <c r="AY119" i="13" a="1"/>
  <c r="AY119" i="13"/>
  <c r="AV120" i="13" a="1"/>
  <c r="AV120" i="13"/>
  <c r="AW120" i="13" a="1"/>
  <c r="AW120" i="13"/>
  <c r="AX120" i="13" a="1"/>
  <c r="AX120" i="13"/>
  <c r="AY120" i="13" a="1"/>
  <c r="AY120" i="13"/>
  <c r="AV121" i="13" a="1"/>
  <c r="AV121" i="13"/>
  <c r="AW121" i="13" a="1"/>
  <c r="AW121" i="13"/>
  <c r="AX121" i="13" a="1"/>
  <c r="AX121" i="13"/>
  <c r="AY121" i="13" a="1"/>
  <c r="AY121" i="13"/>
  <c r="AV122" i="13" a="1"/>
  <c r="AV122" i="13"/>
  <c r="AW122" i="13" a="1"/>
  <c r="AW122" i="13"/>
  <c r="AX122" i="13" a="1"/>
  <c r="AX122" i="13"/>
  <c r="AY122" i="13" a="1"/>
  <c r="AY122" i="13"/>
  <c r="AV123" i="13" a="1"/>
  <c r="AV123" i="13"/>
  <c r="AW123" i="13" a="1"/>
  <c r="AW123" i="13"/>
  <c r="AX123" i="13" a="1"/>
  <c r="AX123" i="13"/>
  <c r="AY123" i="13" a="1"/>
  <c r="AY123" i="13"/>
  <c r="AV124" i="13" a="1"/>
  <c r="AV124" i="13"/>
  <c r="AW124" i="13" a="1"/>
  <c r="AW124" i="13"/>
  <c r="AX124" i="13" a="1"/>
  <c r="AX124" i="13"/>
  <c r="AY124" i="13" a="1"/>
  <c r="AY124" i="13"/>
  <c r="AV125" i="13" a="1"/>
  <c r="AV125" i="13"/>
  <c r="AW125" i="13" a="1"/>
  <c r="AW125" i="13"/>
  <c r="AX125" i="13" a="1"/>
  <c r="AX125" i="13"/>
  <c r="AY125" i="13" a="1"/>
  <c r="AY125" i="13"/>
  <c r="AV126" i="13" a="1"/>
  <c r="AV126" i="13"/>
  <c r="AW126" i="13" a="1"/>
  <c r="AW126" i="13"/>
  <c r="AX126" i="13" a="1"/>
  <c r="AX126" i="13"/>
  <c r="AY126" i="13" a="1"/>
  <c r="AY126" i="13"/>
  <c r="AV127" i="13" a="1"/>
  <c r="AV127" i="13"/>
  <c r="AW127" i="13" a="1"/>
  <c r="AW127" i="13"/>
  <c r="AX127" i="13" a="1"/>
  <c r="AX127" i="13"/>
  <c r="AY127" i="13" a="1"/>
  <c r="AY127" i="13"/>
  <c r="AV128" i="13" a="1"/>
  <c r="AV128" i="13"/>
  <c r="AW128" i="13" a="1"/>
  <c r="AW128" i="13"/>
  <c r="AX128" i="13" a="1"/>
  <c r="AX128" i="13"/>
  <c r="AY128" i="13" a="1"/>
  <c r="AY128" i="13"/>
  <c r="AV129" i="13" a="1"/>
  <c r="AV129" i="13"/>
  <c r="AW129" i="13" a="1"/>
  <c r="AW129" i="13"/>
  <c r="AX129" i="13" a="1"/>
  <c r="AX129" i="13"/>
  <c r="AY129" i="13" a="1"/>
  <c r="AY129" i="13"/>
  <c r="AV130" i="13" a="1"/>
  <c r="AV130" i="13"/>
  <c r="AW130" i="13" a="1"/>
  <c r="AW130" i="13"/>
  <c r="AX130" i="13" a="1"/>
  <c r="AX130" i="13"/>
  <c r="AY130" i="13" a="1"/>
  <c r="AY130" i="13"/>
  <c r="AV131" i="13" a="1"/>
  <c r="AV131" i="13"/>
  <c r="AW131" i="13" a="1"/>
  <c r="AW131" i="13"/>
  <c r="AX131" i="13" a="1"/>
  <c r="AX131" i="13"/>
  <c r="AY131" i="13" a="1"/>
  <c r="AY131" i="13"/>
  <c r="AV132" i="13" a="1"/>
  <c r="AV132" i="13"/>
  <c r="AW132" i="13" a="1"/>
  <c r="AW132" i="13"/>
  <c r="AX132" i="13" a="1"/>
  <c r="AX132" i="13"/>
  <c r="AY132" i="13" a="1"/>
  <c r="AY132" i="13"/>
  <c r="AV133" i="13" a="1"/>
  <c r="AV133" i="13"/>
  <c r="AW133" i="13" a="1"/>
  <c r="AW133" i="13"/>
  <c r="AX133" i="13" a="1"/>
  <c r="AX133" i="13"/>
  <c r="AY133" i="13" a="1"/>
  <c r="AY133" i="13"/>
  <c r="AV134" i="13" a="1"/>
  <c r="AV134" i="13"/>
  <c r="AW134" i="13" a="1"/>
  <c r="AW134" i="13"/>
  <c r="AX134" i="13" a="1"/>
  <c r="AX134" i="13"/>
  <c r="AY134" i="13" a="1"/>
  <c r="AY134" i="13"/>
  <c r="AV135" i="13" a="1"/>
  <c r="AV135" i="13"/>
  <c r="AW135" i="13" a="1"/>
  <c r="AW135" i="13"/>
  <c r="AX135" i="13" a="1"/>
  <c r="AX135" i="13"/>
  <c r="AY135" i="13" a="1"/>
  <c r="AY135" i="13"/>
  <c r="AV136" i="13" a="1"/>
  <c r="AV136" i="13"/>
  <c r="AW136" i="13" a="1"/>
  <c r="AW136" i="13"/>
  <c r="AX136" i="13" a="1"/>
  <c r="AX136" i="13"/>
  <c r="AY136" i="13" a="1"/>
  <c r="AY136" i="13"/>
  <c r="AV137" i="13" a="1"/>
  <c r="AV137" i="13"/>
  <c r="AW137" i="13" a="1"/>
  <c r="AW137" i="13"/>
  <c r="AX137" i="13" a="1"/>
  <c r="AX137" i="13"/>
  <c r="AY137" i="13" a="1"/>
  <c r="AY137" i="13"/>
  <c r="AV138" i="13" a="1"/>
  <c r="AV138" i="13"/>
  <c r="AW138" i="13" a="1"/>
  <c r="AW138" i="13"/>
  <c r="AX138" i="13" a="1"/>
  <c r="AX138" i="13"/>
  <c r="AY138" i="13" a="1"/>
  <c r="AY138" i="13"/>
  <c r="AV139" i="13" a="1"/>
  <c r="AV139" i="13"/>
  <c r="AW139" i="13" a="1"/>
  <c r="AW139" i="13"/>
  <c r="AX139" i="13" a="1"/>
  <c r="AX139" i="13"/>
  <c r="AY139" i="13" a="1"/>
  <c r="AY139" i="13"/>
  <c r="AV140" i="13" a="1"/>
  <c r="AV140" i="13"/>
  <c r="AW140" i="13" a="1"/>
  <c r="AW140" i="13"/>
  <c r="AX140" i="13" a="1"/>
  <c r="AX140" i="13"/>
  <c r="AY140" i="13" a="1"/>
  <c r="AY140" i="13"/>
  <c r="AV141" i="13" a="1"/>
  <c r="AV141" i="13"/>
  <c r="AW141" i="13" a="1"/>
  <c r="AW141" i="13"/>
  <c r="AX141" i="13" a="1"/>
  <c r="AX141" i="13"/>
  <c r="AY141" i="13" a="1"/>
  <c r="AY141" i="13"/>
  <c r="AV142" i="13" a="1"/>
  <c r="AV142" i="13"/>
  <c r="AW142" i="13" a="1"/>
  <c r="AW142" i="13"/>
  <c r="AX142" i="13" a="1"/>
  <c r="AX142" i="13"/>
  <c r="AY142" i="13" a="1"/>
  <c r="AY142" i="13"/>
  <c r="AV143" i="13" a="1"/>
  <c r="AV143" i="13"/>
  <c r="AW143" i="13" a="1"/>
  <c r="AW143" i="13"/>
  <c r="AX143" i="13" a="1"/>
  <c r="AX143" i="13"/>
  <c r="AY143" i="13" a="1"/>
  <c r="AY143" i="13"/>
  <c r="AV144" i="13" a="1"/>
  <c r="AV144" i="13"/>
  <c r="AW144" i="13" a="1"/>
  <c r="AW144" i="13"/>
  <c r="AX144" i="13" a="1"/>
  <c r="AX144" i="13"/>
  <c r="AY144" i="13" a="1"/>
  <c r="AY144" i="13"/>
  <c r="AV145" i="13" a="1"/>
  <c r="AV145" i="13"/>
  <c r="AW145" i="13" a="1"/>
  <c r="AW145" i="13"/>
  <c r="AX145" i="13" a="1"/>
  <c r="AX145" i="13"/>
  <c r="AY145" i="13" a="1"/>
  <c r="AY145" i="13"/>
  <c r="AV146" i="13" a="1"/>
  <c r="AV146" i="13"/>
  <c r="AW146" i="13" a="1"/>
  <c r="AW146" i="13"/>
  <c r="AX146" i="13" a="1"/>
  <c r="AX146" i="13"/>
  <c r="AY146" i="13" a="1"/>
  <c r="AY146" i="13"/>
  <c r="AV147" i="13" a="1"/>
  <c r="AV147" i="13"/>
  <c r="AW147" i="13" a="1"/>
  <c r="AW147" i="13"/>
  <c r="AX147" i="13" a="1"/>
  <c r="AX147" i="13"/>
  <c r="AY147" i="13" a="1"/>
  <c r="AY147" i="13"/>
  <c r="AV148" i="13" a="1"/>
  <c r="AV148" i="13"/>
  <c r="AW148" i="13" a="1"/>
  <c r="AW148" i="13"/>
  <c r="AX148" i="13" a="1"/>
  <c r="AX148" i="13"/>
  <c r="AY148" i="13" a="1"/>
  <c r="AY148" i="13"/>
  <c r="AV149" i="13" a="1"/>
  <c r="AV149" i="13"/>
  <c r="AW149" i="13" a="1"/>
  <c r="AW149" i="13"/>
  <c r="AX149" i="13" a="1"/>
  <c r="AX149" i="13"/>
  <c r="AY149" i="13" a="1"/>
  <c r="AY149" i="13"/>
  <c r="AV150" i="13" a="1"/>
  <c r="AV150" i="13"/>
  <c r="AW150" i="13" a="1"/>
  <c r="AW150" i="13"/>
  <c r="AX150" i="13" a="1"/>
  <c r="AX150" i="13"/>
  <c r="AY150" i="13" a="1"/>
  <c r="AY150" i="13"/>
  <c r="AV151" i="13" a="1"/>
  <c r="AV151" i="13"/>
  <c r="AW151" i="13" a="1"/>
  <c r="AW151" i="13"/>
  <c r="AX151" i="13" a="1"/>
  <c r="AX151" i="13"/>
  <c r="AY151" i="13" a="1"/>
  <c r="AY151" i="13"/>
  <c r="AV152" i="13" a="1"/>
  <c r="AV152" i="13"/>
  <c r="AW152" i="13" a="1"/>
  <c r="AW152" i="13"/>
  <c r="AX152" i="13" a="1"/>
  <c r="AX152" i="13"/>
  <c r="AY152" i="13" a="1"/>
  <c r="AY152" i="13"/>
  <c r="AV153" i="13" a="1"/>
  <c r="AV153" i="13"/>
  <c r="AW153" i="13" a="1"/>
  <c r="AW153" i="13"/>
  <c r="AX153" i="13" a="1"/>
  <c r="AX153" i="13"/>
  <c r="AY153" i="13" a="1"/>
  <c r="AY153" i="13"/>
  <c r="AV154" i="13" a="1"/>
  <c r="AV154" i="13"/>
  <c r="AW154" i="13" a="1"/>
  <c r="AW154" i="13"/>
  <c r="AX154" i="13" a="1"/>
  <c r="AX154" i="13"/>
  <c r="AY154" i="13" a="1"/>
  <c r="AY154" i="13"/>
  <c r="AV155" i="13" a="1"/>
  <c r="AV155" i="13"/>
  <c r="AW155" i="13" a="1"/>
  <c r="AW155" i="13"/>
  <c r="AX155" i="13" a="1"/>
  <c r="AX155" i="13"/>
  <c r="AY155" i="13" a="1"/>
  <c r="AY155" i="13"/>
  <c r="AV156" i="13" a="1"/>
  <c r="AV156" i="13"/>
  <c r="AW156" i="13" a="1"/>
  <c r="AW156" i="13"/>
  <c r="AX156" i="13" a="1"/>
  <c r="AX156" i="13"/>
  <c r="AY156" i="13" a="1"/>
  <c r="AY156" i="13"/>
  <c r="AV157" i="13" a="1"/>
  <c r="AV157" i="13"/>
  <c r="AW157" i="13" a="1"/>
  <c r="AW157" i="13"/>
  <c r="AX157" i="13" a="1"/>
  <c r="AX157" i="13"/>
  <c r="AY157" i="13" a="1"/>
  <c r="AY157" i="13"/>
  <c r="AV158" i="13" a="1"/>
  <c r="AV158" i="13"/>
  <c r="AW158" i="13" a="1"/>
  <c r="AW158" i="13"/>
  <c r="AX158" i="13" a="1"/>
  <c r="AX158" i="13"/>
  <c r="AY158" i="13" a="1"/>
  <c r="AY158" i="13"/>
  <c r="AV159" i="13" a="1"/>
  <c r="AV159" i="13"/>
  <c r="AW159" i="13" a="1"/>
  <c r="AW159" i="13"/>
  <c r="AX159" i="13" a="1"/>
  <c r="AX159" i="13"/>
  <c r="AY159" i="13" a="1"/>
  <c r="AY159" i="13"/>
  <c r="AV160" i="13" a="1"/>
  <c r="AV160" i="13"/>
  <c r="AW160" i="13" a="1"/>
  <c r="AW160" i="13"/>
  <c r="AX160" i="13" a="1"/>
  <c r="AX160" i="13"/>
  <c r="AY160" i="13" a="1"/>
  <c r="AY160" i="13"/>
  <c r="AV161" i="13" a="1"/>
  <c r="AV161" i="13"/>
  <c r="AW161" i="13" a="1"/>
  <c r="AW161" i="13"/>
  <c r="AX161" i="13" a="1"/>
  <c r="AX161" i="13"/>
  <c r="AY161" i="13" a="1"/>
  <c r="AY161" i="13"/>
  <c r="AV162" i="13" a="1"/>
  <c r="AV162" i="13"/>
  <c r="AW162" i="13" a="1"/>
  <c r="AW162" i="13"/>
  <c r="AX162" i="13" a="1"/>
  <c r="AX162" i="13"/>
  <c r="AY162" i="13" a="1"/>
  <c r="AY162" i="13"/>
  <c r="AV163" i="13" a="1"/>
  <c r="AV163" i="13"/>
  <c r="AW163" i="13" a="1"/>
  <c r="AW163" i="13"/>
  <c r="AX163" i="13" a="1"/>
  <c r="AX163" i="13"/>
  <c r="AY163" i="13" a="1"/>
  <c r="AY163" i="13"/>
  <c r="AV164" i="13" a="1"/>
  <c r="AV164" i="13"/>
  <c r="AW164" i="13" a="1"/>
  <c r="AW164" i="13"/>
  <c r="AX164" i="13" a="1"/>
  <c r="AX164" i="13"/>
  <c r="AY164" i="13" a="1"/>
  <c r="AY164" i="13"/>
  <c r="AV165" i="13" a="1"/>
  <c r="AV165" i="13"/>
  <c r="AW165" i="13" a="1"/>
  <c r="AW165" i="13"/>
  <c r="AX165" i="13" a="1"/>
  <c r="AX165" i="13"/>
  <c r="AY165" i="13" a="1"/>
  <c r="AY165" i="13"/>
  <c r="AV166" i="13" a="1"/>
  <c r="AV166" i="13"/>
  <c r="AW166" i="13" a="1"/>
  <c r="AW166" i="13"/>
  <c r="AX166" i="13" a="1"/>
  <c r="AX166" i="13"/>
  <c r="AY166" i="13" a="1"/>
  <c r="AY166" i="13"/>
  <c r="AV167" i="13" a="1"/>
  <c r="AV167" i="13"/>
  <c r="AW167" i="13" a="1"/>
  <c r="AW167" i="13"/>
  <c r="AX167" i="13" a="1"/>
  <c r="AX167" i="13"/>
  <c r="AY167" i="13" a="1"/>
  <c r="AY167" i="13"/>
  <c r="AV168" i="13" a="1"/>
  <c r="AV168" i="13"/>
  <c r="AW168" i="13" a="1"/>
  <c r="AW168" i="13"/>
  <c r="AX168" i="13" a="1"/>
  <c r="AX168" i="13"/>
  <c r="AY168" i="13" a="1"/>
  <c r="AY168" i="13"/>
  <c r="AV169" i="13" a="1"/>
  <c r="AV169" i="13"/>
  <c r="AW169" i="13" a="1"/>
  <c r="AW169" i="13"/>
  <c r="AX169" i="13" a="1"/>
  <c r="AX169" i="13"/>
  <c r="AY169" i="13" a="1"/>
  <c r="AY169" i="13"/>
  <c r="AV170" i="13" a="1"/>
  <c r="AV170" i="13"/>
  <c r="AW170" i="13" a="1"/>
  <c r="AW170" i="13"/>
  <c r="AX170" i="13" a="1"/>
  <c r="AX170" i="13"/>
  <c r="AY170" i="13" a="1"/>
  <c r="AY170" i="13"/>
  <c r="AV171" i="13" a="1"/>
  <c r="AV171" i="13"/>
  <c r="AW171" i="13" a="1"/>
  <c r="AW171" i="13"/>
  <c r="AX171" i="13" a="1"/>
  <c r="AX171" i="13"/>
  <c r="AY171" i="13" a="1"/>
  <c r="AY171" i="13"/>
  <c r="AV172" i="13" a="1"/>
  <c r="AV172" i="13"/>
  <c r="AW172" i="13" a="1"/>
  <c r="AW172" i="13"/>
  <c r="AX172" i="13" a="1"/>
  <c r="AX172" i="13"/>
  <c r="AY172" i="13" a="1"/>
  <c r="AY172" i="13"/>
  <c r="AV173" i="13" a="1"/>
  <c r="AV173" i="13"/>
  <c r="AW173" i="13" a="1"/>
  <c r="AW173" i="13"/>
  <c r="AX173" i="13" a="1"/>
  <c r="AX173" i="13"/>
  <c r="AY173" i="13" a="1"/>
  <c r="AY173" i="13"/>
  <c r="AV174" i="13" a="1"/>
  <c r="AV174" i="13"/>
  <c r="AW174" i="13" a="1"/>
  <c r="AW174" i="13"/>
  <c r="AX174" i="13" a="1"/>
  <c r="AX174" i="13"/>
  <c r="AY174" i="13" a="1"/>
  <c r="AY174" i="13"/>
  <c r="AV175" i="13" a="1"/>
  <c r="AV175" i="13"/>
  <c r="AW175" i="13" a="1"/>
  <c r="AW175" i="13"/>
  <c r="AX175" i="13" a="1"/>
  <c r="AX175" i="13"/>
  <c r="AY175" i="13" a="1"/>
  <c r="AY175" i="13"/>
  <c r="AV176" i="13" a="1"/>
  <c r="AV176" i="13"/>
  <c r="AW176" i="13" a="1"/>
  <c r="AW176" i="13"/>
  <c r="AX176" i="13" a="1"/>
  <c r="AX176" i="13"/>
  <c r="AY176" i="13" a="1"/>
  <c r="AY176" i="13"/>
  <c r="AV177" i="13" a="1"/>
  <c r="AV177" i="13"/>
  <c r="AW177" i="13" a="1"/>
  <c r="AW177" i="13"/>
  <c r="AX177" i="13" a="1"/>
  <c r="AX177" i="13"/>
  <c r="AY177" i="13" a="1"/>
  <c r="AY177" i="13"/>
  <c r="AV178" i="13" a="1"/>
  <c r="AV178" i="13"/>
  <c r="AW178" i="13" a="1"/>
  <c r="AW178" i="13"/>
  <c r="AX178" i="13" a="1"/>
  <c r="AX178" i="13"/>
  <c r="AY178" i="13" a="1"/>
  <c r="AY178" i="13"/>
  <c r="AV179" i="13" a="1"/>
  <c r="AV179" i="13"/>
  <c r="AW179" i="13" a="1"/>
  <c r="AW179" i="13"/>
  <c r="AX179" i="13" a="1"/>
  <c r="AX179" i="13"/>
  <c r="AY179" i="13" a="1"/>
  <c r="AY179" i="13"/>
  <c r="AV180" i="13" a="1"/>
  <c r="AV180" i="13"/>
  <c r="AW180" i="13" a="1"/>
  <c r="AW180" i="13"/>
  <c r="AX180" i="13" a="1"/>
  <c r="AX180" i="13"/>
  <c r="AY180" i="13" a="1"/>
  <c r="AY180" i="13"/>
  <c r="AV181" i="13" a="1"/>
  <c r="AV181" i="13"/>
  <c r="AW181" i="13" a="1"/>
  <c r="AW181" i="13"/>
  <c r="AX181" i="13" a="1"/>
  <c r="AX181" i="13"/>
  <c r="AY181" i="13" a="1"/>
  <c r="AY181" i="13"/>
  <c r="AV182" i="13" a="1"/>
  <c r="AV182" i="13"/>
  <c r="AW182" i="13" a="1"/>
  <c r="AW182" i="13"/>
  <c r="AX182" i="13" a="1"/>
  <c r="AX182" i="13"/>
  <c r="AY182" i="13" a="1"/>
  <c r="AY182" i="13"/>
  <c r="AV183" i="13" a="1"/>
  <c r="AV183" i="13"/>
  <c r="AW183" i="13" a="1"/>
  <c r="AW183" i="13"/>
  <c r="AX183" i="13" a="1"/>
  <c r="AX183" i="13"/>
  <c r="AY183" i="13" a="1"/>
  <c r="AY183" i="13"/>
  <c r="AV184" i="13" a="1"/>
  <c r="AV184" i="13"/>
  <c r="AW184" i="13" a="1"/>
  <c r="AW184" i="13"/>
  <c r="AX184" i="13" a="1"/>
  <c r="AX184" i="13"/>
  <c r="AY184" i="13" a="1"/>
  <c r="AY184" i="13"/>
  <c r="AV185" i="13" a="1"/>
  <c r="AV185" i="13"/>
  <c r="AW185" i="13" a="1"/>
  <c r="AW185" i="13"/>
  <c r="AX185" i="13" a="1"/>
  <c r="AX185" i="13"/>
  <c r="AY185" i="13" a="1"/>
  <c r="AY185" i="13"/>
  <c r="AV186" i="13" a="1"/>
  <c r="AV186" i="13"/>
  <c r="AW186" i="13" a="1"/>
  <c r="AW186" i="13"/>
  <c r="AX186" i="13" a="1"/>
  <c r="AX186" i="13"/>
  <c r="AY186" i="13" a="1"/>
  <c r="AY186" i="13"/>
  <c r="AV187" i="13" a="1"/>
  <c r="AV187" i="13"/>
  <c r="AW187" i="13" a="1"/>
  <c r="AW187" i="13"/>
  <c r="AX187" i="13" a="1"/>
  <c r="AX187" i="13"/>
  <c r="AY187" i="13" a="1"/>
  <c r="AY187" i="13"/>
  <c r="AV188" i="13" a="1"/>
  <c r="AV188" i="13"/>
  <c r="AW188" i="13" a="1"/>
  <c r="AW188" i="13"/>
  <c r="AX188" i="13" a="1"/>
  <c r="AX188" i="13"/>
  <c r="AY188" i="13" a="1"/>
  <c r="AY188" i="13"/>
  <c r="AV189" i="13" a="1"/>
  <c r="AV189" i="13"/>
  <c r="AW189" i="13" a="1"/>
  <c r="AW189" i="13"/>
  <c r="AX189" i="13" a="1"/>
  <c r="AX189" i="13"/>
  <c r="AY189" i="13" a="1"/>
  <c r="AY189" i="13"/>
  <c r="AV190" i="13" a="1"/>
  <c r="AV190" i="13"/>
  <c r="AW190" i="13" a="1"/>
  <c r="AW190" i="13"/>
  <c r="AX190" i="13" a="1"/>
  <c r="AX190" i="13"/>
  <c r="AY190" i="13" a="1"/>
  <c r="AY190" i="13"/>
  <c r="AV191" i="13" a="1"/>
  <c r="AV191" i="13"/>
  <c r="AW191" i="13" a="1"/>
  <c r="AW191" i="13"/>
  <c r="AX191" i="13" a="1"/>
  <c r="AX191" i="13"/>
  <c r="AY191" i="13" a="1"/>
  <c r="AY191" i="13"/>
  <c r="AV192" i="13" a="1"/>
  <c r="AV192" i="13"/>
  <c r="AW192" i="13" a="1"/>
  <c r="AW192" i="13"/>
  <c r="AX192" i="13" a="1"/>
  <c r="AX192" i="13"/>
  <c r="AY192" i="13" a="1"/>
  <c r="AY192" i="13"/>
  <c r="AV193" i="13" a="1"/>
  <c r="AV193" i="13"/>
  <c r="AW193" i="13" a="1"/>
  <c r="AW193" i="13"/>
  <c r="AX193" i="13" a="1"/>
  <c r="AX193" i="13"/>
  <c r="AY193" i="13" a="1"/>
  <c r="AY193" i="13"/>
  <c r="AV194" i="13" a="1"/>
  <c r="AV194" i="13"/>
  <c r="AW194" i="13" a="1"/>
  <c r="AW194" i="13"/>
  <c r="AX194" i="13" a="1"/>
  <c r="AX194" i="13"/>
  <c r="AY194" i="13" a="1"/>
  <c r="AY194" i="13"/>
  <c r="AV195" i="13" a="1"/>
  <c r="AV195" i="13"/>
  <c r="AW195" i="13" a="1"/>
  <c r="AW195" i="13"/>
  <c r="AX195" i="13" a="1"/>
  <c r="AX195" i="13"/>
  <c r="AY195" i="13" a="1"/>
  <c r="AY195" i="13"/>
  <c r="AV196" i="13" a="1"/>
  <c r="AV196" i="13"/>
  <c r="AW196" i="13" a="1"/>
  <c r="AW196" i="13"/>
  <c r="AX196" i="13" a="1"/>
  <c r="AX196" i="13"/>
  <c r="AY196" i="13" a="1"/>
  <c r="AY196" i="13"/>
  <c r="AV197" i="13" a="1"/>
  <c r="AV197" i="13"/>
  <c r="AW197" i="13" a="1"/>
  <c r="AW197" i="13"/>
  <c r="AX197" i="13" a="1"/>
  <c r="AX197" i="13"/>
  <c r="AY197" i="13" a="1"/>
  <c r="AY197" i="13"/>
  <c r="AV198" i="13" a="1"/>
  <c r="AV198" i="13"/>
  <c r="AW198" i="13" a="1"/>
  <c r="AW198" i="13"/>
  <c r="AX198" i="13" a="1"/>
  <c r="AX198" i="13"/>
  <c r="AY198" i="13" a="1"/>
  <c r="AY198" i="13"/>
  <c r="AV199" i="13" a="1"/>
  <c r="AV199" i="13"/>
  <c r="AW199" i="13" a="1"/>
  <c r="AW199" i="13"/>
  <c r="AX199" i="13" a="1"/>
  <c r="AX199" i="13"/>
  <c r="AY199" i="13" a="1"/>
  <c r="AY199" i="13"/>
  <c r="AV200" i="13" a="1"/>
  <c r="AV200" i="13"/>
  <c r="AW200" i="13" a="1"/>
  <c r="AW200" i="13"/>
  <c r="AX200" i="13" a="1"/>
  <c r="AX200" i="13"/>
  <c r="AY200" i="13" a="1"/>
  <c r="AY200" i="13"/>
  <c r="AV201" i="13" a="1"/>
  <c r="AV201" i="13"/>
  <c r="AW201" i="13" a="1"/>
  <c r="AW201" i="13"/>
  <c r="AX201" i="13" a="1"/>
  <c r="AX201" i="13"/>
  <c r="AY201" i="13" a="1"/>
  <c r="AY201" i="13"/>
  <c r="AV202" i="13" a="1"/>
  <c r="AV202" i="13"/>
  <c r="AW202" i="13" a="1"/>
  <c r="AW202" i="13"/>
  <c r="AX202" i="13" a="1"/>
  <c r="AX202" i="13"/>
  <c r="AY202" i="13" a="1"/>
  <c r="AY202" i="13"/>
  <c r="AV203" i="13" a="1"/>
  <c r="AV203" i="13"/>
  <c r="AW203" i="13" a="1"/>
  <c r="AW203" i="13"/>
  <c r="AX203" i="13" a="1"/>
  <c r="AX203" i="13"/>
  <c r="AY203" i="13" a="1"/>
  <c r="AY203" i="13"/>
  <c r="AV204" i="13" a="1"/>
  <c r="AV204" i="13"/>
  <c r="AW204" i="13" a="1"/>
  <c r="AW204" i="13"/>
  <c r="AX204" i="13" a="1"/>
  <c r="AX204" i="13"/>
  <c r="AY204" i="13" a="1"/>
  <c r="AY204" i="13"/>
  <c r="AV205" i="13" a="1"/>
  <c r="AV205" i="13"/>
  <c r="AW205" i="13" a="1"/>
  <c r="AW205" i="13"/>
  <c r="AX205" i="13" a="1"/>
  <c r="AX205" i="13"/>
  <c r="AY205" i="13" a="1"/>
  <c r="AY205" i="13"/>
  <c r="AV206" i="13" a="1"/>
  <c r="AV206" i="13"/>
  <c r="AW206" i="13" a="1"/>
  <c r="AW206" i="13"/>
  <c r="AX206" i="13" a="1"/>
  <c r="AX206" i="13"/>
  <c r="AY206" i="13" a="1"/>
  <c r="AY206" i="13"/>
  <c r="AV207" i="13" a="1"/>
  <c r="AV207" i="13"/>
  <c r="AW207" i="13" a="1"/>
  <c r="AW207" i="13"/>
  <c r="AX207" i="13" a="1"/>
  <c r="AX207" i="13"/>
  <c r="AY207" i="13" a="1"/>
  <c r="AY207" i="13"/>
  <c r="AV208" i="13" a="1"/>
  <c r="AV208" i="13"/>
  <c r="AW208" i="13" a="1"/>
  <c r="AW208" i="13"/>
  <c r="AX208" i="13" a="1"/>
  <c r="AX208" i="13"/>
  <c r="AY208" i="13" a="1"/>
  <c r="AY208" i="13"/>
  <c r="AV209" i="13" a="1"/>
  <c r="AV209" i="13"/>
  <c r="AW209" i="13" a="1"/>
  <c r="AW209" i="13"/>
  <c r="AX209" i="13" a="1"/>
  <c r="AX209" i="13"/>
  <c r="AY209" i="13" a="1"/>
  <c r="AY209" i="13"/>
  <c r="AV210" i="13" a="1"/>
  <c r="AV210" i="13"/>
  <c r="AW210" i="13" a="1"/>
  <c r="AW210" i="13"/>
  <c r="AX210" i="13" a="1"/>
  <c r="AX210" i="13"/>
  <c r="AY210" i="13" a="1"/>
  <c r="AY210" i="13"/>
  <c r="AV243" i="13" a="1"/>
  <c r="AV243" i="13"/>
  <c r="AW243" i="13" a="1"/>
  <c r="AW243" i="13"/>
  <c r="AX243" i="13" a="1"/>
  <c r="AX243" i="13"/>
  <c r="AY243" i="13" a="1"/>
  <c r="AY243" i="13"/>
  <c r="AV247" i="13"/>
  <c r="AW247" i="13"/>
  <c r="AX247" i="13"/>
  <c r="AY247" i="13"/>
  <c r="AV248" i="13"/>
  <c r="AW248" i="13"/>
  <c r="AX248" i="13"/>
  <c r="AY248" i="13"/>
  <c r="AV249" i="13"/>
  <c r="AW249" i="13"/>
  <c r="AX249" i="13"/>
  <c r="AY249" i="13"/>
  <c r="AV250" i="13"/>
  <c r="AW250" i="13"/>
  <c r="AX250" i="13"/>
  <c r="AY250" i="13"/>
  <c r="AV251" i="13"/>
  <c r="AW251" i="13"/>
  <c r="AX251" i="13"/>
  <c r="AY251" i="13"/>
  <c r="AV252" i="13"/>
  <c r="AW252" i="13"/>
  <c r="AX252" i="13"/>
  <c r="AY252" i="13"/>
  <c r="AV253" i="13"/>
  <c r="AW253" i="13"/>
  <c r="AX253" i="13"/>
  <c r="AY253" i="13"/>
  <c r="AV254" i="13"/>
  <c r="AW254" i="13"/>
  <c r="AX254" i="13"/>
  <c r="AY254" i="13"/>
  <c r="AV255" i="13"/>
  <c r="AW255" i="13"/>
  <c r="AX255" i="13"/>
  <c r="AY255" i="13"/>
  <c r="AV256" i="13"/>
  <c r="AW256" i="13"/>
  <c r="AX256" i="13"/>
  <c r="AY256" i="13"/>
  <c r="AV257" i="13"/>
  <c r="AW257" i="13"/>
  <c r="AX257" i="13"/>
  <c r="AY257" i="13"/>
  <c r="AV258" i="13"/>
  <c r="AW258" i="13"/>
  <c r="AX258" i="13"/>
  <c r="AY258" i="13"/>
  <c r="AV259" i="13"/>
  <c r="AW259" i="13"/>
  <c r="AX259" i="13"/>
  <c r="AY259" i="13"/>
  <c r="AV260" i="13"/>
  <c r="AW260" i="13"/>
  <c r="AX260" i="13"/>
  <c r="AY260" i="13"/>
  <c r="AV261" i="13"/>
  <c r="AW261" i="13"/>
  <c r="AX261" i="13"/>
  <c r="AY261" i="13"/>
  <c r="AV262" i="13"/>
  <c r="AW262" i="13"/>
  <c r="AX262" i="13"/>
  <c r="AY262" i="13"/>
  <c r="AV263" i="13"/>
  <c r="AW263" i="13"/>
  <c r="AX263" i="13"/>
  <c r="AY263" i="13"/>
  <c r="AV264" i="13"/>
  <c r="AW264" i="13"/>
  <c r="AX264" i="13"/>
  <c r="AY264" i="13"/>
  <c r="AV265" i="13"/>
  <c r="AW265" i="13"/>
  <c r="AX265" i="13"/>
  <c r="AY265" i="13"/>
  <c r="AV266" i="13"/>
  <c r="AW266" i="13"/>
  <c r="AX266" i="13"/>
  <c r="AY266" i="13"/>
  <c r="AV267" i="13"/>
  <c r="AW267" i="13"/>
  <c r="AX267" i="13"/>
  <c r="AY267" i="13"/>
  <c r="AV268" i="13"/>
  <c r="AW268" i="13"/>
  <c r="AX268" i="13"/>
  <c r="AY268" i="13"/>
  <c r="AV269" i="13"/>
  <c r="AW269" i="13"/>
  <c r="AX269" i="13"/>
  <c r="AY269" i="13"/>
  <c r="AV270" i="13"/>
  <c r="AW270" i="13"/>
  <c r="AX270" i="13"/>
  <c r="AY270" i="13"/>
  <c r="AV271" i="13"/>
  <c r="AW271" i="13"/>
  <c r="AX271" i="13"/>
  <c r="AY271" i="13"/>
  <c r="AV272" i="13"/>
  <c r="AW272" i="13"/>
  <c r="AX272" i="13"/>
  <c r="AY272" i="13"/>
  <c r="AV273" i="13"/>
  <c r="AW273" i="13"/>
  <c r="AX273" i="13"/>
  <c r="AY273" i="13"/>
  <c r="AV274" i="13"/>
  <c r="AW274" i="13"/>
  <c r="AX274" i="13"/>
  <c r="AY274" i="13"/>
  <c r="AV275" i="13"/>
  <c r="AW275" i="13"/>
  <c r="AX275" i="13"/>
  <c r="AY275" i="13"/>
  <c r="AV276" i="13"/>
  <c r="AW276" i="13"/>
  <c r="AX276" i="13"/>
  <c r="AY276" i="13"/>
  <c r="AV277" i="13"/>
  <c r="AW277" i="13"/>
  <c r="AX277" i="13"/>
  <c r="AY277" i="13"/>
  <c r="AV278" i="13"/>
  <c r="AW278" i="13"/>
  <c r="AX278" i="13"/>
  <c r="AY278" i="13"/>
  <c r="AV279" i="13"/>
  <c r="AW279" i="13"/>
  <c r="AX279" i="13"/>
  <c r="AY279" i="13"/>
  <c r="AV280" i="13"/>
  <c r="AW280" i="13"/>
  <c r="AX280" i="13"/>
  <c r="AY280" i="13"/>
  <c r="AV281" i="13"/>
  <c r="AW281" i="13"/>
  <c r="AX281" i="13"/>
  <c r="AY281" i="13"/>
  <c r="AV282" i="13"/>
  <c r="AW282" i="13"/>
  <c r="AX282" i="13"/>
  <c r="AY282" i="13"/>
  <c r="AV283" i="13"/>
  <c r="AW283" i="13"/>
  <c r="AX283" i="13"/>
  <c r="AY283" i="13"/>
  <c r="AV284" i="13"/>
  <c r="AW284" i="13"/>
  <c r="AX284" i="13"/>
  <c r="AY284" i="13"/>
  <c r="AV285" i="13"/>
  <c r="AW285" i="13"/>
  <c r="AX285" i="13"/>
  <c r="AY285" i="13"/>
  <c r="AV286" i="13"/>
  <c r="AW286" i="13"/>
  <c r="AX286" i="13"/>
  <c r="AY286" i="13"/>
  <c r="AV287" i="13"/>
  <c r="AW287" i="13"/>
  <c r="AX287" i="13"/>
  <c r="AY287" i="13"/>
  <c r="AV288" i="13"/>
  <c r="AW288" i="13"/>
  <c r="AX288" i="13"/>
  <c r="AY288" i="13"/>
  <c r="AV289" i="13"/>
  <c r="AW289" i="13"/>
  <c r="AX289" i="13"/>
  <c r="AY289" i="13"/>
  <c r="AV290" i="13"/>
  <c r="AW290" i="13"/>
  <c r="AX290" i="13"/>
  <c r="AY290" i="13"/>
  <c r="AV291" i="13"/>
  <c r="AW291" i="13"/>
  <c r="AX291" i="13"/>
  <c r="AY291" i="13"/>
  <c r="AV292" i="13"/>
  <c r="AW292" i="13"/>
  <c r="AX292" i="13"/>
  <c r="AY292" i="13"/>
  <c r="AV293" i="13"/>
  <c r="AW293" i="13"/>
  <c r="AX293" i="13"/>
  <c r="AY293" i="13"/>
  <c r="AV294" i="13"/>
  <c r="AW294" i="13"/>
  <c r="AX294" i="13"/>
  <c r="AY294" i="13"/>
  <c r="AV295" i="13"/>
  <c r="AW295" i="13"/>
  <c r="AX295" i="13"/>
  <c r="AY295" i="13"/>
  <c r="AV296" i="13"/>
  <c r="AW296" i="13"/>
  <c r="AX296" i="13"/>
  <c r="AY296" i="13"/>
  <c r="AV297" i="13"/>
  <c r="AW297" i="13"/>
  <c r="AX297" i="13"/>
  <c r="AY297" i="13"/>
  <c r="AV298" i="13"/>
  <c r="AW298" i="13"/>
  <c r="AX298" i="13"/>
  <c r="AY298" i="13"/>
  <c r="AV299" i="13"/>
  <c r="AW299" i="13"/>
  <c r="AX299" i="13"/>
  <c r="AY299" i="13"/>
  <c r="AV300" i="13"/>
  <c r="AW300" i="13"/>
  <c r="AX300" i="13"/>
  <c r="AY300" i="13"/>
  <c r="AV301" i="13"/>
  <c r="AW301" i="13"/>
  <c r="AX301" i="13"/>
  <c r="AY301" i="13"/>
  <c r="AV302" i="13"/>
  <c r="AW302" i="13"/>
  <c r="AX302" i="13"/>
  <c r="AY302" i="13"/>
  <c r="AV303" i="13"/>
  <c r="AW303" i="13"/>
  <c r="AX303" i="13"/>
  <c r="AY303" i="13"/>
  <c r="AV304" i="13"/>
  <c r="AW304" i="13"/>
  <c r="AX304" i="13"/>
  <c r="AY304" i="13"/>
  <c r="AV305" i="13"/>
  <c r="AW305" i="13"/>
  <c r="AX305" i="13"/>
  <c r="AY305" i="13"/>
  <c r="AV306" i="13"/>
  <c r="AW306" i="13"/>
  <c r="AX306" i="13"/>
  <c r="AY306" i="13"/>
  <c r="AV307" i="13"/>
  <c r="AW307" i="13"/>
  <c r="AX307" i="13"/>
  <c r="AY307" i="13"/>
  <c r="AV308" i="13"/>
  <c r="AW308" i="13"/>
  <c r="AX308" i="13"/>
  <c r="AY308" i="13"/>
  <c r="AV309" i="13"/>
  <c r="AW309" i="13"/>
  <c r="AX309" i="13"/>
  <c r="AY309" i="13"/>
  <c r="AV310" i="13"/>
  <c r="AW310" i="13"/>
  <c r="AX310" i="13"/>
  <c r="AY310" i="13"/>
  <c r="AV311" i="13"/>
  <c r="AW311" i="13"/>
  <c r="AX311" i="13"/>
  <c r="AY311" i="13"/>
  <c r="AV312" i="13"/>
  <c r="AW312" i="13"/>
  <c r="AX312" i="13"/>
  <c r="AY312" i="13"/>
  <c r="AV313" i="13"/>
  <c r="AW313" i="13"/>
  <c r="AX313" i="13"/>
  <c r="AY313" i="13"/>
  <c r="AV314" i="13"/>
  <c r="AW314" i="13"/>
  <c r="AX314" i="13"/>
  <c r="AY314" i="13"/>
  <c r="AV315" i="13"/>
  <c r="AW315" i="13"/>
  <c r="AX315" i="13"/>
  <c r="AY315" i="13"/>
  <c r="AV316" i="13"/>
  <c r="AW316" i="13"/>
  <c r="AX316" i="13"/>
  <c r="AY316" i="13"/>
  <c r="AV317" i="13"/>
  <c r="AW317" i="13"/>
  <c r="AX317" i="13"/>
  <c r="AY317" i="13"/>
  <c r="AV318" i="13"/>
  <c r="AW318" i="13"/>
  <c r="AX318" i="13"/>
  <c r="AY318" i="13"/>
  <c r="AV319" i="13"/>
  <c r="AW319" i="13"/>
  <c r="AX319" i="13"/>
  <c r="AY319" i="13"/>
  <c r="AV320" i="13"/>
  <c r="AW320" i="13"/>
  <c r="AX320" i="13"/>
  <c r="AY320" i="13"/>
  <c r="AV321" i="13"/>
  <c r="AW321" i="13"/>
  <c r="AX321" i="13"/>
  <c r="AY321" i="13"/>
  <c r="AV322" i="13"/>
  <c r="AW322" i="13"/>
  <c r="AX322" i="13"/>
  <c r="AY322" i="13"/>
  <c r="AV323" i="13"/>
  <c r="AW323" i="13"/>
  <c r="AX323" i="13"/>
  <c r="AY323" i="13"/>
  <c r="AV324" i="13"/>
  <c r="AW324" i="13"/>
  <c r="AX324" i="13"/>
  <c r="AY324" i="13"/>
  <c r="AV325" i="13"/>
  <c r="AW325" i="13"/>
  <c r="AX325" i="13"/>
  <c r="AY325" i="13"/>
  <c r="AV326" i="13"/>
  <c r="AW326" i="13"/>
  <c r="AX326" i="13"/>
  <c r="AY326" i="13"/>
  <c r="AV327" i="13"/>
  <c r="AW327" i="13"/>
  <c r="AX327" i="13"/>
  <c r="AY327" i="13"/>
  <c r="AV328" i="13"/>
  <c r="AW328" i="13"/>
  <c r="AX328" i="13"/>
  <c r="AY328" i="13"/>
  <c r="AV329" i="13"/>
  <c r="AW329" i="13"/>
  <c r="AX329" i="13"/>
  <c r="AY329" i="13"/>
  <c r="AV330" i="13"/>
  <c r="AW330" i="13"/>
  <c r="AX330" i="13"/>
  <c r="AY330" i="13"/>
  <c r="AV331" i="13"/>
  <c r="AW331" i="13"/>
  <c r="AX331" i="13"/>
  <c r="AY331" i="13"/>
  <c r="AV332" i="13"/>
  <c r="AW332" i="13"/>
  <c r="AX332" i="13"/>
  <c r="AY332" i="13"/>
  <c r="AV333" i="13"/>
  <c r="AW333" i="13"/>
  <c r="AX333" i="13"/>
  <c r="AY333" i="13"/>
  <c r="AV334" i="13"/>
  <c r="AW334" i="13"/>
  <c r="AX334" i="13"/>
  <c r="AY334" i="13"/>
  <c r="AV335" i="13"/>
  <c r="AW335" i="13"/>
  <c r="AX335" i="13"/>
  <c r="AY335" i="13"/>
  <c r="AV336" i="13"/>
  <c r="AW336" i="13"/>
  <c r="AX336" i="13"/>
  <c r="AY336" i="13"/>
  <c r="AV337" i="13"/>
  <c r="AW337" i="13"/>
  <c r="AX337" i="13"/>
  <c r="AY337" i="13"/>
  <c r="AV338" i="13"/>
  <c r="AW338" i="13"/>
  <c r="AX338" i="13"/>
  <c r="AY338" i="13"/>
  <c r="AV339" i="13"/>
  <c r="AW339" i="13"/>
  <c r="AX339" i="13"/>
  <c r="AY339" i="13"/>
  <c r="AV340" i="13"/>
  <c r="AW340" i="13"/>
  <c r="AX340" i="13"/>
  <c r="AY340" i="13"/>
  <c r="AV341" i="13"/>
  <c r="AW341" i="13"/>
  <c r="AX341" i="13"/>
  <c r="AY341" i="13"/>
  <c r="AV342" i="13"/>
  <c r="AW342" i="13"/>
  <c r="AX342" i="13"/>
  <c r="AY342" i="13"/>
  <c r="AV343" i="13"/>
  <c r="AW343" i="13"/>
  <c r="AX343" i="13"/>
  <c r="AY343" i="13"/>
  <c r="AV344" i="13"/>
  <c r="AW344" i="13"/>
  <c r="AX344" i="13"/>
  <c r="AY344" i="13"/>
  <c r="AV345" i="13"/>
  <c r="AW345" i="13"/>
  <c r="AX345" i="13"/>
  <c r="AY345" i="13"/>
  <c r="AV346" i="13"/>
  <c r="AW346" i="13"/>
  <c r="AX346" i="13"/>
  <c r="AY346" i="13"/>
  <c r="AV347" i="13"/>
  <c r="AW347" i="13"/>
  <c r="AX347" i="13"/>
  <c r="AY347" i="13"/>
  <c r="AV348" i="13"/>
  <c r="AW348" i="13"/>
  <c r="AX348" i="13"/>
  <c r="AY348" i="13"/>
  <c r="AV349" i="13"/>
  <c r="AW349" i="13"/>
  <c r="AX349" i="13"/>
  <c r="AY349" i="13"/>
  <c r="AV350" i="13"/>
  <c r="AW350" i="13"/>
  <c r="AX350" i="13"/>
  <c r="AY350" i="13"/>
  <c r="AV351" i="13"/>
  <c r="AW351" i="13"/>
  <c r="AX351" i="13"/>
  <c r="AY351" i="13"/>
  <c r="AV352" i="13"/>
  <c r="AW352" i="13"/>
  <c r="AX352" i="13"/>
  <c r="AY352" i="13"/>
  <c r="AV353" i="13"/>
  <c r="AW353" i="13"/>
  <c r="AX353" i="13"/>
  <c r="AY353" i="13"/>
  <c r="AV354" i="13"/>
  <c r="AW354" i="13"/>
  <c r="AX354" i="13"/>
  <c r="AY354" i="13"/>
  <c r="AV355" i="13"/>
  <c r="AW355" i="13"/>
  <c r="AX355" i="13"/>
  <c r="AY355" i="13"/>
  <c r="AV356" i="13"/>
  <c r="AW356" i="13"/>
  <c r="AX356" i="13"/>
  <c r="AY356" i="13"/>
  <c r="AV357" i="13"/>
  <c r="AW357" i="13"/>
  <c r="AX357" i="13"/>
  <c r="AY357" i="13"/>
  <c r="AV358" i="13"/>
  <c r="AW358" i="13"/>
  <c r="AX358" i="13"/>
  <c r="AY358" i="13"/>
  <c r="AV359" i="13"/>
  <c r="AW359" i="13"/>
  <c r="AX359" i="13"/>
  <c r="AY359" i="13"/>
  <c r="AV360" i="13"/>
  <c r="AW360" i="13"/>
  <c r="AX360" i="13"/>
  <c r="AY360" i="13"/>
  <c r="AW362" i="13"/>
  <c r="AW363" i="13"/>
  <c r="AW364" i="13"/>
  <c r="AW365" i="13"/>
  <c r="AW366" i="13"/>
  <c r="AW367" i="13"/>
  <c r="AW368" i="13"/>
  <c r="AW369" i="13"/>
  <c r="AW370" i="13"/>
  <c r="AW371" i="13"/>
  <c r="AW372" i="13"/>
  <c r="AW373" i="13"/>
  <c r="AW374" i="13"/>
  <c r="AW375" i="13"/>
  <c r="AW376" i="13"/>
  <c r="AW377" i="13"/>
  <c r="AW378" i="13"/>
  <c r="AW379" i="13"/>
  <c r="AW380" i="13"/>
  <c r="AW381" i="13"/>
  <c r="AW382" i="13"/>
  <c r="AW383" i="13"/>
  <c r="AW384" i="13"/>
  <c r="AW385" i="13"/>
  <c r="AW386" i="13"/>
  <c r="AW387" i="13"/>
  <c r="AW388" i="13"/>
  <c r="AW389" i="13"/>
  <c r="AW390" i="13"/>
  <c r="AW391" i="13"/>
  <c r="AW392" i="13"/>
  <c r="AV393" i="13"/>
  <c r="AW393" i="13"/>
  <c r="AX393" i="13"/>
  <c r="AY393" i="13"/>
  <c r="AV696" i="13" a="1"/>
  <c r="AV696" i="13"/>
  <c r="AW696" i="13" a="1"/>
  <c r="AW696" i="13"/>
  <c r="AX696" i="13" a="1"/>
  <c r="AX696" i="13"/>
  <c r="AY696" i="13" a="1"/>
  <c r="AY696" i="13"/>
  <c r="AV697" i="13" a="1"/>
  <c r="AV697" i="13"/>
  <c r="AW697" i="13" a="1"/>
  <c r="AW697" i="13"/>
  <c r="AX697" i="13" a="1"/>
  <c r="AX697" i="13"/>
  <c r="AY697" i="13" a="1"/>
  <c r="AY697" i="13"/>
  <c r="AV698" i="13" a="1"/>
  <c r="AV698" i="13"/>
  <c r="AW698" i="13" a="1"/>
  <c r="AW698" i="13"/>
  <c r="AX698" i="13" a="1"/>
  <c r="AX698" i="13"/>
  <c r="AY698" i="13" a="1"/>
  <c r="AY698" i="13"/>
  <c r="AV699" i="13" a="1"/>
  <c r="AV699" i="13"/>
  <c r="AW699" i="13" a="1"/>
  <c r="AW699" i="13"/>
  <c r="AX699" i="13" a="1"/>
  <c r="AX699" i="13"/>
  <c r="AY699" i="13" a="1"/>
  <c r="AY699" i="13"/>
  <c r="AV700" i="13" a="1"/>
  <c r="AV700" i="13"/>
  <c r="AW700" i="13" a="1"/>
  <c r="AW700" i="13"/>
  <c r="AX700" i="13" a="1"/>
  <c r="AX700" i="13"/>
  <c r="AY700" i="13" a="1"/>
  <c r="AY700" i="13"/>
  <c r="AV701" i="13" a="1"/>
  <c r="AV701" i="13"/>
  <c r="AW701" i="13" a="1"/>
  <c r="AW701" i="13"/>
  <c r="AX701" i="13" a="1"/>
  <c r="AX701" i="13"/>
  <c r="AY701" i="13" a="1"/>
  <c r="AY701" i="13"/>
  <c r="AV702" i="13" a="1"/>
  <c r="AV702" i="13"/>
  <c r="AW702" i="13" a="1"/>
  <c r="AW702" i="13"/>
  <c r="AX702" i="13" a="1"/>
  <c r="AX702" i="13"/>
  <c r="AY702" i="13" a="1"/>
  <c r="AY702" i="13"/>
  <c r="AV703" i="13" a="1"/>
  <c r="AV703" i="13"/>
  <c r="AW703" i="13" a="1"/>
  <c r="AW703" i="13"/>
  <c r="AX703" i="13" a="1"/>
  <c r="AX703" i="13"/>
  <c r="AY703" i="13" a="1"/>
  <c r="AY703" i="13"/>
  <c r="AV704" i="13" a="1"/>
  <c r="AV704" i="13"/>
  <c r="AW704" i="13" a="1"/>
  <c r="AW704" i="13"/>
  <c r="AX704" i="13" a="1"/>
  <c r="AX704" i="13"/>
  <c r="AY704" i="13" a="1"/>
  <c r="AY704" i="13"/>
  <c r="AV705" i="13" a="1"/>
  <c r="AV705" i="13"/>
  <c r="AW705" i="13" a="1"/>
  <c r="AW705" i="13"/>
  <c r="AX705" i="13" a="1"/>
  <c r="AX705" i="13"/>
  <c r="AY705" i="13" a="1"/>
  <c r="AY705" i="13"/>
  <c r="AV706" i="13" a="1"/>
  <c r="AV706" i="13"/>
  <c r="AW706" i="13" a="1"/>
  <c r="AW706" i="13"/>
  <c r="AX706" i="13" a="1"/>
  <c r="AX706" i="13"/>
  <c r="AY706" i="13" a="1"/>
  <c r="AY706" i="13"/>
  <c r="AV707" i="13" a="1"/>
  <c r="AV707" i="13"/>
  <c r="AW707" i="13" a="1"/>
  <c r="AW707" i="13"/>
  <c r="AX707" i="13" a="1"/>
  <c r="AX707" i="13"/>
  <c r="AY707" i="13" a="1"/>
  <c r="AY707" i="13"/>
  <c r="AV708" i="13" a="1"/>
  <c r="AV708" i="13"/>
  <c r="AW708" i="13" a="1"/>
  <c r="AW708" i="13"/>
  <c r="AX708" i="13" a="1"/>
  <c r="AX708" i="13"/>
  <c r="AY708" i="13" a="1"/>
  <c r="AY708" i="13"/>
  <c r="AV709" i="13" a="1"/>
  <c r="AV709" i="13"/>
  <c r="AW709" i="13" a="1"/>
  <c r="AW709" i="13"/>
  <c r="AX709" i="13" a="1"/>
  <c r="AX709" i="13"/>
  <c r="AY709" i="13" a="1"/>
  <c r="AY709" i="13"/>
  <c r="AV710" i="13" a="1"/>
  <c r="AV710" i="13"/>
  <c r="AW710" i="13" a="1"/>
  <c r="AW710" i="13"/>
  <c r="AX710" i="13" a="1"/>
  <c r="AX710" i="13"/>
  <c r="AY710" i="13" a="1"/>
  <c r="AY710" i="13"/>
  <c r="AV711" i="13" a="1"/>
  <c r="AV711" i="13"/>
  <c r="AW711" i="13" a="1"/>
  <c r="AW711" i="13"/>
  <c r="AX711" i="13" a="1"/>
  <c r="AX711" i="13"/>
  <c r="AY711" i="13" a="1"/>
  <c r="AY711" i="13"/>
  <c r="AV712" i="13" a="1"/>
  <c r="AV712" i="13"/>
  <c r="AW712" i="13" a="1"/>
  <c r="AW712" i="13"/>
  <c r="AX712" i="13" a="1"/>
  <c r="AX712" i="13"/>
  <c r="AY712" i="13" a="1"/>
  <c r="AY712" i="13"/>
  <c r="AV713" i="13" a="1"/>
  <c r="AV713" i="13"/>
  <c r="AW713" i="13" a="1"/>
  <c r="AW713" i="13"/>
  <c r="AX713" i="13" a="1"/>
  <c r="AX713" i="13"/>
  <c r="AY713" i="13" a="1"/>
  <c r="AY713" i="13"/>
  <c r="AV714" i="13" a="1"/>
  <c r="AV714" i="13"/>
  <c r="AW714" i="13" a="1"/>
  <c r="AW714" i="13"/>
  <c r="AX714" i="13" a="1"/>
  <c r="AX714" i="13"/>
  <c r="AY714" i="13" a="1"/>
  <c r="AY714" i="13"/>
  <c r="AV715" i="13" a="1"/>
  <c r="AV715" i="13"/>
  <c r="AW715" i="13" a="1"/>
  <c r="AW715" i="13"/>
  <c r="AX715" i="13" a="1"/>
  <c r="AX715" i="13"/>
  <c r="AY715" i="13" a="1"/>
  <c r="AY715" i="13"/>
  <c r="AV716" i="13" a="1"/>
  <c r="AV716" i="13"/>
  <c r="AW716" i="13" a="1"/>
  <c r="AW716" i="13"/>
  <c r="AX716" i="13" a="1"/>
  <c r="AX716" i="13"/>
  <c r="AY716" i="13" a="1"/>
  <c r="AY716" i="13"/>
  <c r="AV717" i="13" a="1"/>
  <c r="AV717" i="13"/>
  <c r="AW717" i="13" a="1"/>
  <c r="AW717" i="13"/>
  <c r="AX717" i="13" a="1"/>
  <c r="AX717" i="13"/>
  <c r="AY717" i="13" a="1"/>
  <c r="AY717" i="13"/>
  <c r="AV718" i="13" a="1"/>
  <c r="AV718" i="13"/>
  <c r="AW718" i="13" a="1"/>
  <c r="AW718" i="13"/>
  <c r="AX718" i="13" a="1"/>
  <c r="AX718" i="13"/>
  <c r="AY718" i="13" a="1"/>
  <c r="AY718" i="13"/>
  <c r="AV719" i="13" a="1"/>
  <c r="AV719" i="13"/>
  <c r="AW719" i="13" a="1"/>
  <c r="AW719" i="13"/>
  <c r="AX719" i="13" a="1"/>
  <c r="AX719" i="13"/>
  <c r="AY719" i="13" a="1"/>
  <c r="AY719" i="13"/>
  <c r="AV720" i="13" a="1"/>
  <c r="AV720" i="13"/>
  <c r="AW720" i="13" a="1"/>
  <c r="AW720" i="13"/>
  <c r="AX720" i="13" a="1"/>
  <c r="AX720" i="13"/>
  <c r="AY720" i="13" a="1"/>
  <c r="AY720" i="13"/>
  <c r="AV721" i="13" a="1"/>
  <c r="AV721" i="13"/>
  <c r="AW721" i="13" a="1"/>
  <c r="AW721" i="13"/>
  <c r="AX721" i="13" a="1"/>
  <c r="AX721" i="13"/>
  <c r="AY721" i="13" a="1"/>
  <c r="AY721" i="13"/>
  <c r="AV722" i="13" a="1"/>
  <c r="AV722" i="13"/>
  <c r="AW722" i="13" a="1"/>
  <c r="AW722" i="13"/>
  <c r="AX722" i="13" a="1"/>
  <c r="AX722" i="13"/>
  <c r="AY722" i="13" a="1"/>
  <c r="AY722" i="13"/>
  <c r="AV723" i="13" a="1"/>
  <c r="AV723" i="13"/>
  <c r="AW723" i="13" a="1"/>
  <c r="AW723" i="13"/>
  <c r="AX723" i="13" a="1"/>
  <c r="AX723" i="13"/>
  <c r="AY723" i="13" a="1"/>
  <c r="AY723" i="13"/>
  <c r="AV724" i="13" a="1"/>
  <c r="AV724" i="13"/>
  <c r="AW724" i="13" a="1"/>
  <c r="AW724" i="13"/>
  <c r="AX724" i="13" a="1"/>
  <c r="AX724" i="13"/>
  <c r="AY724" i="13" a="1"/>
  <c r="AY724" i="13"/>
  <c r="AV725" i="13" a="1"/>
  <c r="AV725" i="13"/>
  <c r="AW725" i="13" a="1"/>
  <c r="AW725" i="13"/>
  <c r="AX725" i="13" a="1"/>
  <c r="AX725" i="13"/>
  <c r="AY725" i="13" a="1"/>
  <c r="AY725" i="13"/>
  <c r="AV726" i="13" a="1"/>
  <c r="AV726" i="13"/>
  <c r="AW726" i="13" a="1"/>
  <c r="AW726" i="13"/>
  <c r="AX726" i="13" a="1"/>
  <c r="AX726" i="13"/>
  <c r="AY726" i="13" a="1"/>
  <c r="AY726" i="13"/>
  <c r="AV727" i="13" a="1"/>
  <c r="AV727" i="13"/>
  <c r="AW727" i="13" a="1"/>
  <c r="AW727" i="13"/>
  <c r="AX727" i="13" a="1"/>
  <c r="AX727" i="13"/>
  <c r="AY727" i="13" a="1"/>
  <c r="AY727" i="13"/>
  <c r="AV728" i="13" a="1"/>
  <c r="AV728" i="13"/>
  <c r="AW728" i="13" a="1"/>
  <c r="AW728" i="13"/>
  <c r="AX728" i="13" a="1"/>
  <c r="AX728" i="13"/>
  <c r="AY728" i="13" a="1"/>
  <c r="AY728" i="13"/>
  <c r="AV729" i="13" a="1"/>
  <c r="AV729" i="13"/>
  <c r="AW729" i="13" a="1"/>
  <c r="AW729" i="13"/>
  <c r="AX729" i="13" a="1"/>
  <c r="AX729" i="13"/>
  <c r="AY729" i="13" a="1"/>
  <c r="AY729" i="13"/>
  <c r="AV730" i="13" a="1"/>
  <c r="AV730" i="13"/>
  <c r="AW730" i="13" a="1"/>
  <c r="AW730" i="13"/>
  <c r="AX730" i="13" a="1"/>
  <c r="AX730" i="13"/>
  <c r="AY730" i="13" a="1"/>
  <c r="AY730" i="13"/>
  <c r="AV731" i="13" a="1"/>
  <c r="AV731" i="13"/>
  <c r="AW731" i="13" a="1"/>
  <c r="AW731" i="13"/>
  <c r="AX731" i="13" a="1"/>
  <c r="AX731" i="13"/>
  <c r="AY731" i="13" a="1"/>
  <c r="AY731" i="13"/>
  <c r="AV732" i="13" a="1"/>
  <c r="AV732" i="13"/>
  <c r="AW732" i="13" a="1"/>
  <c r="AW732" i="13"/>
  <c r="AX732" i="13" a="1"/>
  <c r="AX732" i="13"/>
  <c r="AY732" i="13" a="1"/>
  <c r="AY732" i="13"/>
  <c r="AV733" i="13" a="1"/>
  <c r="AV733" i="13"/>
  <c r="AW733" i="13" a="1"/>
  <c r="AW733" i="13"/>
  <c r="AX733" i="13" a="1"/>
  <c r="AX733" i="13"/>
  <c r="AY733" i="13" a="1"/>
  <c r="AY733" i="13"/>
  <c r="AV734" i="13" a="1"/>
  <c r="AV734" i="13"/>
  <c r="AW734" i="13" a="1"/>
  <c r="AW734" i="13"/>
  <c r="AX734" i="13" a="1"/>
  <c r="AX734" i="13"/>
  <c r="AY734" i="13" a="1"/>
  <c r="AY734" i="13"/>
  <c r="AV735" i="13" a="1"/>
  <c r="AV735" i="13"/>
  <c r="AW735" i="13" a="1"/>
  <c r="AW735" i="13"/>
  <c r="AX735" i="13" a="1"/>
  <c r="AX735" i="13"/>
  <c r="AY735" i="13" a="1"/>
  <c r="AY735" i="13"/>
  <c r="AV736" i="13" a="1"/>
  <c r="AV736" i="13"/>
  <c r="AW736" i="13" a="1"/>
  <c r="AW736" i="13"/>
  <c r="AX736" i="13" a="1"/>
  <c r="AX736" i="13"/>
  <c r="AY736" i="13" a="1"/>
  <c r="AY736" i="13"/>
  <c r="AV737" i="13" a="1"/>
  <c r="AV737" i="13"/>
  <c r="AW737" i="13" a="1"/>
  <c r="AW737" i="13"/>
  <c r="AX737" i="13" a="1"/>
  <c r="AX737" i="13"/>
  <c r="AY737" i="13" a="1"/>
  <c r="AY737" i="13"/>
  <c r="AV738" i="13" a="1"/>
  <c r="AV738" i="13"/>
  <c r="AW738" i="13" a="1"/>
  <c r="AW738" i="13"/>
  <c r="AX738" i="13" a="1"/>
  <c r="AX738" i="13"/>
  <c r="AY738" i="13" a="1"/>
  <c r="AY738" i="13"/>
  <c r="AV739" i="13" a="1"/>
  <c r="AV739" i="13"/>
  <c r="AW739" i="13" a="1"/>
  <c r="AW739" i="13"/>
  <c r="AX739" i="13" a="1"/>
  <c r="AX739" i="13"/>
  <c r="AY739" i="13" a="1"/>
  <c r="AY739" i="13"/>
  <c r="AV740" i="13" a="1"/>
  <c r="AV740" i="13"/>
  <c r="AW740" i="13" a="1"/>
  <c r="AW740" i="13"/>
  <c r="AX740" i="13" a="1"/>
  <c r="AX740" i="13"/>
  <c r="AY740" i="13" a="1"/>
  <c r="AY740" i="13"/>
  <c r="AV741" i="13" a="1"/>
  <c r="AV741" i="13"/>
  <c r="AW741" i="13" a="1"/>
  <c r="AW741" i="13"/>
  <c r="AX741" i="13" a="1"/>
  <c r="AX741" i="13"/>
  <c r="AY741" i="13" a="1"/>
  <c r="AY741" i="13"/>
  <c r="AV742" i="13" a="1"/>
  <c r="AV742" i="13"/>
  <c r="AW742" i="13" a="1"/>
  <c r="AW742" i="13"/>
  <c r="AX742" i="13" a="1"/>
  <c r="AX742" i="13"/>
  <c r="AY742" i="13" a="1"/>
  <c r="AY742" i="13"/>
  <c r="AV743" i="13" a="1"/>
  <c r="AV743" i="13"/>
  <c r="AW743" i="13" a="1"/>
  <c r="AW743" i="13"/>
  <c r="AX743" i="13" a="1"/>
  <c r="AX743" i="13"/>
  <c r="AY743" i="13" a="1"/>
  <c r="AY743" i="13"/>
  <c r="AV744" i="13" a="1"/>
  <c r="AV744" i="13"/>
  <c r="AW744" i="13" a="1"/>
  <c r="AW744" i="13"/>
  <c r="AX744" i="13" a="1"/>
  <c r="AX744" i="13"/>
  <c r="AY744" i="13" a="1"/>
  <c r="AY744" i="13"/>
  <c r="AV745" i="13" a="1"/>
  <c r="AV745" i="13"/>
  <c r="AW745" i="13" a="1"/>
  <c r="AW745" i="13"/>
  <c r="AX745" i="13" a="1"/>
  <c r="AX745" i="13"/>
  <c r="AY745" i="13" a="1"/>
  <c r="AY745" i="13"/>
  <c r="AV746" i="13" a="1"/>
  <c r="AV746" i="13"/>
  <c r="AW746" i="13" a="1"/>
  <c r="AW746" i="13"/>
  <c r="AX746" i="13" a="1"/>
  <c r="AX746" i="13"/>
  <c r="AY746" i="13" a="1"/>
  <c r="AY746" i="13"/>
  <c r="AV747" i="13" a="1"/>
  <c r="AV747" i="13"/>
  <c r="AW747" i="13" a="1"/>
  <c r="AW747" i="13"/>
  <c r="AX747" i="13" a="1"/>
  <c r="AX747" i="13"/>
  <c r="AY747" i="13" a="1"/>
  <c r="AY747" i="13"/>
  <c r="AV748" i="13" a="1"/>
  <c r="AV748" i="13"/>
  <c r="AW748" i="13" a="1"/>
  <c r="AW748" i="13"/>
  <c r="AX748" i="13" a="1"/>
  <c r="AX748" i="13"/>
  <c r="AY748" i="13" a="1"/>
  <c r="AY748" i="13"/>
  <c r="AV749" i="13" a="1"/>
  <c r="AV749" i="13"/>
  <c r="AW749" i="13" a="1"/>
  <c r="AW749" i="13"/>
  <c r="AX749" i="13" a="1"/>
  <c r="AX749" i="13"/>
  <c r="AY749" i="13" a="1"/>
  <c r="AY749" i="13"/>
  <c r="AV750" i="13" a="1"/>
  <c r="AV750" i="13"/>
  <c r="AW750" i="13" a="1"/>
  <c r="AW750" i="13"/>
  <c r="AX750" i="13" a="1"/>
  <c r="AX750" i="13"/>
  <c r="AY750" i="13" a="1"/>
  <c r="AY750" i="13"/>
  <c r="AV751" i="13" a="1"/>
  <c r="AV751" i="13"/>
  <c r="AW751" i="13" a="1"/>
  <c r="AW751" i="13"/>
  <c r="AX751" i="13" a="1"/>
  <c r="AX751" i="13"/>
  <c r="AY751" i="13" a="1"/>
  <c r="AY751" i="13"/>
  <c r="AV752" i="13" a="1"/>
  <c r="AV752" i="13"/>
  <c r="AW752" i="13" a="1"/>
  <c r="AW752" i="13"/>
  <c r="AX752" i="13" a="1"/>
  <c r="AX752" i="13"/>
  <c r="AY752" i="13" a="1"/>
  <c r="AY752" i="13"/>
  <c r="AV753" i="13" a="1"/>
  <c r="AV753" i="13"/>
  <c r="AW753" i="13" a="1"/>
  <c r="AW753" i="13"/>
  <c r="AX753" i="13" a="1"/>
  <c r="AX753" i="13"/>
  <c r="AY753" i="13" a="1"/>
  <c r="AY753" i="13"/>
  <c r="AV754" i="13" a="1"/>
  <c r="AV754" i="13"/>
  <c r="AW754" i="13" a="1"/>
  <c r="AW754" i="13"/>
  <c r="AX754" i="13" a="1"/>
  <c r="AX754" i="13"/>
  <c r="AY754" i="13" a="1"/>
  <c r="AY754" i="13"/>
  <c r="AV755" i="13" a="1"/>
  <c r="AV755" i="13"/>
  <c r="AW755" i="13" a="1"/>
  <c r="AW755" i="13"/>
  <c r="AX755" i="13" a="1"/>
  <c r="AX755" i="13"/>
  <c r="AY755" i="13" a="1"/>
  <c r="AY755" i="13"/>
  <c r="AV756" i="13" a="1"/>
  <c r="AV756" i="13"/>
  <c r="AW756" i="13" a="1"/>
  <c r="AW756" i="13"/>
  <c r="AX756" i="13" a="1"/>
  <c r="AX756" i="13"/>
  <c r="AY756" i="13" a="1"/>
  <c r="AY756" i="13"/>
  <c r="AV757" i="13" a="1"/>
  <c r="AV757" i="13"/>
  <c r="AW757" i="13" a="1"/>
  <c r="AW757" i="13"/>
  <c r="AX757" i="13" a="1"/>
  <c r="AX757" i="13"/>
  <c r="AY757" i="13" a="1"/>
  <c r="AY757" i="13"/>
  <c r="AV758" i="13" a="1"/>
  <c r="AV758" i="13"/>
  <c r="AW758" i="13" a="1"/>
  <c r="AW758" i="13"/>
  <c r="AX758" i="13" a="1"/>
  <c r="AX758" i="13"/>
  <c r="AY758" i="13" a="1"/>
  <c r="AY758" i="13"/>
  <c r="AV759" i="13" a="1"/>
  <c r="AV759" i="13"/>
  <c r="AW759" i="13" a="1"/>
  <c r="AW759" i="13"/>
  <c r="AX759" i="13" a="1"/>
  <c r="AX759" i="13"/>
  <c r="AY759" i="13" a="1"/>
  <c r="AY759" i="13"/>
  <c r="AV760" i="13" a="1"/>
  <c r="AV760" i="13"/>
  <c r="AW760" i="13" a="1"/>
  <c r="AW760" i="13"/>
  <c r="AX760" i="13" a="1"/>
  <c r="AX760" i="13"/>
  <c r="AY760" i="13" a="1"/>
  <c r="AY760" i="13"/>
  <c r="AV761" i="13" a="1"/>
  <c r="AV761" i="13"/>
  <c r="AW761" i="13" a="1"/>
  <c r="AW761" i="13"/>
  <c r="AX761" i="13" a="1"/>
  <c r="AX761" i="13"/>
  <c r="AY761" i="13" a="1"/>
  <c r="AY761" i="13"/>
  <c r="AV762" i="13" a="1"/>
  <c r="AV762" i="13"/>
  <c r="AW762" i="13" a="1"/>
  <c r="AW762" i="13"/>
  <c r="AX762" i="13" a="1"/>
  <c r="AX762" i="13"/>
  <c r="AY762" i="13" a="1"/>
  <c r="AY762" i="13"/>
  <c r="AV763" i="13" a="1"/>
  <c r="AV763" i="13"/>
  <c r="AW763" i="13" a="1"/>
  <c r="AW763" i="13"/>
  <c r="AX763" i="13" a="1"/>
  <c r="AX763" i="13"/>
  <c r="AY763" i="13" a="1"/>
  <c r="AY763" i="13"/>
  <c r="AV764" i="13" a="1"/>
  <c r="AV764" i="13"/>
  <c r="AW764" i="13" a="1"/>
  <c r="AW764" i="13"/>
  <c r="AX764" i="13" a="1"/>
  <c r="AX764" i="13"/>
  <c r="AY764" i="13" a="1"/>
  <c r="AY764" i="13"/>
  <c r="AV765" i="13" a="1"/>
  <c r="AV765" i="13"/>
  <c r="AW765" i="13" a="1"/>
  <c r="AW765" i="13"/>
  <c r="AX765" i="13" a="1"/>
  <c r="AX765" i="13"/>
  <c r="AY765" i="13" a="1"/>
  <c r="AY765" i="13"/>
  <c r="AV766" i="13" a="1"/>
  <c r="AV766" i="13"/>
  <c r="AW766" i="13" a="1"/>
  <c r="AW766" i="13"/>
  <c r="AX766" i="13" a="1"/>
  <c r="AX766" i="13"/>
  <c r="AY766" i="13" a="1"/>
  <c r="AY766" i="13"/>
  <c r="AV767" i="13" a="1"/>
  <c r="AV767" i="13"/>
  <c r="AW767" i="13" a="1"/>
  <c r="AW767" i="13"/>
  <c r="AX767" i="13" a="1"/>
  <c r="AX767" i="13"/>
  <c r="AY767" i="13" a="1"/>
  <c r="AY767" i="13"/>
  <c r="AV768" i="13" a="1"/>
  <c r="AV768" i="13"/>
  <c r="AW768" i="13" a="1"/>
  <c r="AW768" i="13"/>
  <c r="AX768" i="13" a="1"/>
  <c r="AX768" i="13"/>
  <c r="AY768" i="13" a="1"/>
  <c r="AY768" i="13"/>
  <c r="AV769" i="13" a="1"/>
  <c r="AV769" i="13"/>
  <c r="AW769" i="13" a="1"/>
  <c r="AW769" i="13"/>
  <c r="AX769" i="13" a="1"/>
  <c r="AX769" i="13"/>
  <c r="AY769" i="13" a="1"/>
  <c r="AY769" i="13"/>
  <c r="AV770" i="13" a="1"/>
  <c r="AV770" i="13"/>
  <c r="AW770" i="13" a="1"/>
  <c r="AW770" i="13"/>
  <c r="AX770" i="13" a="1"/>
  <c r="AX770" i="13"/>
  <c r="AY770" i="13" a="1"/>
  <c r="AY770" i="13"/>
  <c r="AV771" i="13" a="1"/>
  <c r="AV771" i="13"/>
  <c r="AW771" i="13" a="1"/>
  <c r="AW771" i="13"/>
  <c r="AX771" i="13" a="1"/>
  <c r="AX771" i="13"/>
  <c r="AY771" i="13" a="1"/>
  <c r="AY771" i="13"/>
  <c r="AV772" i="13" a="1"/>
  <c r="AV772" i="13"/>
  <c r="AW772" i="13" a="1"/>
  <c r="AW772" i="13"/>
  <c r="AX772" i="13" a="1"/>
  <c r="AX772" i="13"/>
  <c r="AY772" i="13" a="1"/>
  <c r="AY772" i="13"/>
  <c r="AV773" i="13" a="1"/>
  <c r="AV773" i="13"/>
  <c r="AW773" i="13" a="1"/>
  <c r="AW773" i="13"/>
  <c r="AX773" i="13" a="1"/>
  <c r="AX773" i="13"/>
  <c r="AY773" i="13" a="1"/>
  <c r="AY773" i="13"/>
  <c r="AV774" i="13" a="1"/>
  <c r="AV774" i="13"/>
  <c r="AW774" i="13" a="1"/>
  <c r="AW774" i="13"/>
  <c r="AX774" i="13" a="1"/>
  <c r="AX774" i="13"/>
  <c r="AY774" i="13" a="1"/>
  <c r="AY774" i="13"/>
  <c r="AV775" i="13" a="1"/>
  <c r="AV775" i="13"/>
  <c r="AW775" i="13" a="1"/>
  <c r="AW775" i="13"/>
  <c r="AX775" i="13" a="1"/>
  <c r="AX775" i="13"/>
  <c r="AY775" i="13" a="1"/>
  <c r="AY775" i="13"/>
  <c r="AV776" i="13" a="1"/>
  <c r="AV776" i="13"/>
  <c r="AW776" i="13" a="1"/>
  <c r="AW776" i="13"/>
  <c r="AX776" i="13" a="1"/>
  <c r="AX776" i="13"/>
  <c r="AY776" i="13" a="1"/>
  <c r="AY776" i="13"/>
  <c r="AV777" i="13" a="1"/>
  <c r="AV777" i="13"/>
  <c r="AW777" i="13" a="1"/>
  <c r="AW777" i="13"/>
  <c r="AX777" i="13" a="1"/>
  <c r="AX777" i="13"/>
  <c r="AY777" i="13" a="1"/>
  <c r="AY777" i="13"/>
  <c r="AV778" i="13" a="1"/>
  <c r="AV778" i="13"/>
  <c r="AW778" i="13" a="1"/>
  <c r="AW778" i="13"/>
  <c r="AX778" i="13" a="1"/>
  <c r="AX778" i="13"/>
  <c r="AY778" i="13" a="1"/>
  <c r="AY778" i="13"/>
  <c r="AV779" i="13" a="1"/>
  <c r="AV779" i="13"/>
  <c r="AW779" i="13" a="1"/>
  <c r="AW779" i="13"/>
  <c r="AX779" i="13" a="1"/>
  <c r="AX779" i="13"/>
  <c r="AY779" i="13" a="1"/>
  <c r="AY779" i="13"/>
  <c r="AV780" i="13" a="1"/>
  <c r="AV780" i="13"/>
  <c r="AW780" i="13" a="1"/>
  <c r="AW780" i="13"/>
  <c r="AX780" i="13" a="1"/>
  <c r="AX780" i="13"/>
  <c r="AY780" i="13" a="1"/>
  <c r="AY780" i="13"/>
  <c r="AV781" i="13" a="1"/>
  <c r="AV781" i="13"/>
  <c r="AW781" i="13" a="1"/>
  <c r="AW781" i="13"/>
  <c r="AX781" i="13" a="1"/>
  <c r="AX781" i="13"/>
  <c r="AY781" i="13" a="1"/>
  <c r="AY781" i="13"/>
  <c r="AV782" i="13" a="1"/>
  <c r="AV782" i="13"/>
  <c r="AW782" i="13" a="1"/>
  <c r="AW782" i="13"/>
  <c r="AX782" i="13" a="1"/>
  <c r="AX782" i="13"/>
  <c r="AY782" i="13" a="1"/>
  <c r="AY782" i="13"/>
  <c r="AV783" i="13" a="1"/>
  <c r="AV783" i="13"/>
  <c r="AW783" i="13" a="1"/>
  <c r="AW783" i="13"/>
  <c r="AX783" i="13" a="1"/>
  <c r="AX783" i="13"/>
  <c r="AY783" i="13" a="1"/>
  <c r="AY783" i="13"/>
  <c r="AV784" i="13" a="1"/>
  <c r="AV784" i="13"/>
  <c r="AW784" i="13" a="1"/>
  <c r="AW784" i="13"/>
  <c r="AX784" i="13" a="1"/>
  <c r="AX784" i="13"/>
  <c r="AY784" i="13" a="1"/>
  <c r="AY784" i="13"/>
  <c r="AV785" i="13" a="1"/>
  <c r="AV785" i="13"/>
  <c r="AW785" i="13" a="1"/>
  <c r="AW785" i="13"/>
  <c r="AX785" i="13" a="1"/>
  <c r="AX785" i="13"/>
  <c r="AY785" i="13" a="1"/>
  <c r="AY785" i="13"/>
  <c r="AV786" i="13" a="1"/>
  <c r="AV786" i="13"/>
  <c r="AW786" i="13" a="1"/>
  <c r="AW786" i="13"/>
  <c r="AX786" i="13" a="1"/>
  <c r="AX786" i="13"/>
  <c r="AY786" i="13" a="1"/>
  <c r="AY786" i="13"/>
  <c r="AV787" i="13" a="1"/>
  <c r="AV787" i="13"/>
  <c r="AW787" i="13" a="1"/>
  <c r="AW787" i="13"/>
  <c r="AX787" i="13" a="1"/>
  <c r="AX787" i="13"/>
  <c r="AY787" i="13" a="1"/>
  <c r="AY787" i="13"/>
  <c r="AV788" i="13" a="1"/>
  <c r="AV788" i="13"/>
  <c r="AW788" i="13" a="1"/>
  <c r="AW788" i="13"/>
  <c r="AX788" i="13" a="1"/>
  <c r="AX788" i="13"/>
  <c r="AY788" i="13" a="1"/>
  <c r="AY788" i="13"/>
  <c r="AV789" i="13" a="1"/>
  <c r="AV789" i="13"/>
  <c r="AW789" i="13" a="1"/>
  <c r="AW789" i="13"/>
  <c r="AX789" i="13" a="1"/>
  <c r="AX789" i="13"/>
  <c r="AY789" i="13" a="1"/>
  <c r="AY789" i="13"/>
  <c r="AV790" i="13" a="1"/>
  <c r="AV790" i="13"/>
  <c r="AW790" i="13" a="1"/>
  <c r="AW790" i="13"/>
  <c r="AX790" i="13" a="1"/>
  <c r="AX790" i="13"/>
  <c r="AY790" i="13" a="1"/>
  <c r="AY790" i="13"/>
  <c r="AV791" i="13" a="1"/>
  <c r="AV791" i="13"/>
  <c r="AW791" i="13" a="1"/>
  <c r="AW791" i="13"/>
  <c r="AX791" i="13" a="1"/>
  <c r="AX791" i="13"/>
  <c r="AY791" i="13" a="1"/>
  <c r="AY791" i="13"/>
  <c r="AV792" i="13" a="1"/>
  <c r="AV792" i="13"/>
  <c r="AW792" i="13" a="1"/>
  <c r="AW792" i="13"/>
  <c r="AX792" i="13" a="1"/>
  <c r="AX792" i="13"/>
  <c r="AY792" i="13" a="1"/>
  <c r="AY792" i="13"/>
  <c r="AV793" i="13" a="1"/>
  <c r="AV793" i="13"/>
  <c r="AW793" i="13" a="1"/>
  <c r="AW793" i="13"/>
  <c r="AX793" i="13" a="1"/>
  <c r="AX793" i="13"/>
  <c r="AY793" i="13" a="1"/>
  <c r="AY793" i="13"/>
  <c r="AV794" i="13" a="1"/>
  <c r="AV794" i="13"/>
  <c r="AW794" i="13" a="1"/>
  <c r="AW794" i="13"/>
  <c r="AX794" i="13" a="1"/>
  <c r="AX794" i="13"/>
  <c r="AY794" i="13" a="1"/>
  <c r="AY794" i="13"/>
  <c r="AV795" i="13" a="1"/>
  <c r="AV795" i="13"/>
  <c r="AW795" i="13" a="1"/>
  <c r="AW795" i="13"/>
  <c r="AX795" i="13" a="1"/>
  <c r="AX795" i="13"/>
  <c r="AY795" i="13" a="1"/>
  <c r="AY795" i="13"/>
  <c r="AV796" i="13" a="1"/>
  <c r="AV796" i="13"/>
  <c r="AW796" i="13" a="1"/>
  <c r="AW796" i="13"/>
  <c r="AX796" i="13" a="1"/>
  <c r="AX796" i="13"/>
  <c r="AY796" i="13" a="1"/>
  <c r="AY796" i="13"/>
  <c r="AV797" i="13" a="1"/>
  <c r="AV797" i="13"/>
  <c r="AW797" i="13" a="1"/>
  <c r="AW797" i="13"/>
  <c r="AX797" i="13" a="1"/>
  <c r="AX797" i="13"/>
  <c r="AY797" i="13" a="1"/>
  <c r="AY797" i="13"/>
  <c r="AV798" i="13" a="1"/>
  <c r="AV798" i="13"/>
  <c r="AW798" i="13" a="1"/>
  <c r="AW798" i="13"/>
  <c r="AX798" i="13" a="1"/>
  <c r="AX798" i="13"/>
  <c r="AY798" i="13" a="1"/>
  <c r="AY798" i="13"/>
  <c r="AV799" i="13" a="1"/>
  <c r="AV799" i="13"/>
  <c r="AW799" i="13" a="1"/>
  <c r="AW799" i="13"/>
  <c r="AX799" i="13" a="1"/>
  <c r="AX799" i="13"/>
  <c r="AY799" i="13" a="1"/>
  <c r="AY799" i="13"/>
  <c r="AV800" i="13" a="1"/>
  <c r="AV800" i="13"/>
  <c r="AW800" i="13" a="1"/>
  <c r="AW800" i="13"/>
  <c r="AX800" i="13" a="1"/>
  <c r="AX800" i="13"/>
  <c r="AY800" i="13" a="1"/>
  <c r="AY800" i="13"/>
  <c r="AV801" i="13" a="1"/>
  <c r="AV801" i="13"/>
  <c r="AW801" i="13" a="1"/>
  <c r="AW801" i="13"/>
  <c r="AX801" i="13" a="1"/>
  <c r="AX801" i="13"/>
  <c r="AY801" i="13" a="1"/>
  <c r="AY801" i="13"/>
  <c r="AV802" i="13" a="1"/>
  <c r="AV802" i="13"/>
  <c r="AW802" i="13" a="1"/>
  <c r="AW802" i="13"/>
  <c r="AX802" i="13" a="1"/>
  <c r="AX802" i="13"/>
  <c r="AY802" i="13" a="1"/>
  <c r="AY802" i="13"/>
  <c r="AV803" i="13" a="1"/>
  <c r="AV803" i="13"/>
  <c r="AW803" i="13" a="1"/>
  <c r="AW803" i="13"/>
  <c r="AX803" i="13" a="1"/>
  <c r="AX803" i="13"/>
  <c r="AY803" i="13" a="1"/>
  <c r="AY803" i="13"/>
  <c r="AV804" i="13" a="1"/>
  <c r="AV804" i="13"/>
  <c r="AW804" i="13" a="1"/>
  <c r="AW804" i="13"/>
  <c r="AX804" i="13" a="1"/>
  <c r="AX804" i="13"/>
  <c r="AY804" i="13" a="1"/>
  <c r="AY804" i="13"/>
  <c r="AV805" i="13" a="1"/>
  <c r="AV805" i="13"/>
  <c r="AW805" i="13" a="1"/>
  <c r="AW805" i="13"/>
  <c r="AX805" i="13" a="1"/>
  <c r="AX805" i="13"/>
  <c r="AY805" i="13" a="1"/>
  <c r="AY805" i="13"/>
  <c r="AV806" i="13" a="1"/>
  <c r="AV806" i="13"/>
  <c r="AW806" i="13" a="1"/>
  <c r="AW806" i="13"/>
  <c r="AX806" i="13" a="1"/>
  <c r="AX806" i="13"/>
  <c r="AY806" i="13" a="1"/>
  <c r="AY806" i="13"/>
  <c r="AV807" i="13" a="1"/>
  <c r="AV807" i="13"/>
  <c r="AW807" i="13" a="1"/>
  <c r="AW807" i="13"/>
  <c r="AX807" i="13" a="1"/>
  <c r="AX807" i="13"/>
  <c r="AY807" i="13" a="1"/>
  <c r="AY807" i="13"/>
  <c r="AV808" i="13" a="1"/>
  <c r="AV808" i="13"/>
  <c r="AW808" i="13" a="1"/>
  <c r="AW808" i="13"/>
  <c r="AX808" i="13" a="1"/>
  <c r="AX808" i="13"/>
  <c r="AY808" i="13" a="1"/>
  <c r="AY808" i="13"/>
  <c r="AV809" i="13" a="1"/>
  <c r="AV809" i="13"/>
  <c r="AW809" i="13" a="1"/>
  <c r="AW809" i="13"/>
  <c r="AX809" i="13" a="1"/>
  <c r="AX809" i="13"/>
  <c r="AY809" i="13" a="1"/>
  <c r="AY809" i="13"/>
  <c r="AV810" i="13" a="1"/>
  <c r="AV810" i="13"/>
  <c r="AW810" i="13" a="1"/>
  <c r="AW810" i="13"/>
  <c r="AX810" i="13" a="1"/>
  <c r="AX810" i="13"/>
  <c r="AY810" i="13" a="1"/>
  <c r="AY810" i="13"/>
  <c r="AV843" i="13" a="1"/>
  <c r="AV843" i="13"/>
  <c r="AW843" i="13" a="1"/>
  <c r="AW843" i="13"/>
  <c r="AX843" i="13" a="1"/>
  <c r="AX843" i="13"/>
  <c r="AY843" i="13" a="1"/>
  <c r="AY843" i="13"/>
  <c r="AV997" i="13" a="1"/>
  <c r="AV997" i="13"/>
  <c r="AW997" i="13" a="1"/>
  <c r="AW997" i="13"/>
  <c r="AX997" i="13" a="1"/>
  <c r="AX997" i="13"/>
  <c r="AY997" i="13" a="1"/>
  <c r="AY997" i="13"/>
  <c r="AV998" i="13" a="1"/>
  <c r="AV998" i="13"/>
  <c r="AW998" i="13" a="1"/>
  <c r="AW998" i="13"/>
  <c r="AX998" i="13" a="1"/>
  <c r="AX998" i="13"/>
  <c r="AY998" i="13" a="1"/>
  <c r="AY998" i="13"/>
  <c r="AV999" i="13" a="1"/>
  <c r="AV999" i="13"/>
  <c r="AW999" i="13" a="1"/>
  <c r="AW999" i="13"/>
  <c r="AX999" i="13" a="1"/>
  <c r="AX999" i="13"/>
  <c r="AY999" i="13" a="1"/>
  <c r="AY999" i="13"/>
  <c r="AV1000" i="13" a="1"/>
  <c r="AV1000" i="13"/>
  <c r="AW1000" i="13" a="1"/>
  <c r="AW1000" i="13"/>
  <c r="AX1000" i="13" a="1"/>
  <c r="AX1000" i="13"/>
  <c r="AY1000" i="13" a="1"/>
  <c r="AY1000" i="13"/>
  <c r="AV1001" i="13" a="1"/>
  <c r="AV1001" i="13"/>
  <c r="AW1001" i="13" a="1"/>
  <c r="AW1001" i="13"/>
  <c r="AX1001" i="13" a="1"/>
  <c r="AX1001" i="13"/>
  <c r="AY1001" i="13" a="1"/>
  <c r="AY1001" i="13"/>
  <c r="AV1002" i="13" a="1"/>
  <c r="AV1002" i="13"/>
  <c r="AW1002" i="13" a="1"/>
  <c r="AW1002" i="13"/>
  <c r="AX1002" i="13" a="1"/>
  <c r="AX1002" i="13"/>
  <c r="AY1002" i="13" a="1"/>
  <c r="AY1002" i="13"/>
  <c r="AV1003" i="13" a="1"/>
  <c r="AV1003" i="13"/>
  <c r="AW1003" i="13" a="1"/>
  <c r="AW1003" i="13"/>
  <c r="AX1003" i="13" a="1"/>
  <c r="AX1003" i="13"/>
  <c r="AY1003" i="13" a="1"/>
  <c r="AY1003" i="13"/>
  <c r="AV1004" i="13" a="1"/>
  <c r="AV1004" i="13"/>
  <c r="AW1004" i="13" a="1"/>
  <c r="AW1004" i="13"/>
  <c r="AX1004" i="13" a="1"/>
  <c r="AX1004" i="13"/>
  <c r="AY1004" i="13" a="1"/>
  <c r="AY1004" i="13"/>
  <c r="AV1005" i="13" a="1"/>
  <c r="AV1005" i="13"/>
  <c r="AW1005" i="13" a="1"/>
  <c r="AW1005" i="13"/>
  <c r="AX1005" i="13" a="1"/>
  <c r="AX1005" i="13"/>
  <c r="AY1005" i="13" a="1"/>
  <c r="AY1005" i="13"/>
  <c r="AV1006" i="13" a="1"/>
  <c r="AV1006" i="13"/>
  <c r="AW1006" i="13" a="1"/>
  <c r="AW1006" i="13"/>
  <c r="AX1006" i="13" a="1"/>
  <c r="AX1006" i="13"/>
  <c r="AY1006" i="13" a="1"/>
  <c r="AY1006" i="13"/>
  <c r="AV1007" i="13" a="1"/>
  <c r="AV1007" i="13"/>
  <c r="AW1007" i="13" a="1"/>
  <c r="AW1007" i="13"/>
  <c r="AX1007" i="13" a="1"/>
  <c r="AX1007" i="13"/>
  <c r="AY1007" i="13" a="1"/>
  <c r="AY1007" i="13"/>
  <c r="AV1008" i="13" a="1"/>
  <c r="AV1008" i="13"/>
  <c r="AW1008" i="13" a="1"/>
  <c r="AW1008" i="13"/>
  <c r="AX1008" i="13" a="1"/>
  <c r="AX1008" i="13"/>
  <c r="AY1008" i="13" a="1"/>
  <c r="AY1008" i="13"/>
  <c r="AV1009" i="13" a="1"/>
  <c r="AV1009" i="13"/>
  <c r="AW1009" i="13" a="1"/>
  <c r="AW1009" i="13"/>
  <c r="AX1009" i="13" a="1"/>
  <c r="AX1009" i="13"/>
  <c r="AY1009" i="13" a="1"/>
  <c r="AY1009" i="13"/>
  <c r="AV1010" i="13" a="1"/>
  <c r="AV1010" i="13"/>
  <c r="AW1010" i="13" a="1"/>
  <c r="AW1010" i="13"/>
  <c r="AX1010" i="13" a="1"/>
  <c r="AX1010" i="13"/>
  <c r="AY1010" i="13" a="1"/>
  <c r="AY1010" i="13"/>
  <c r="AV1011" i="13" a="1"/>
  <c r="AV1011" i="13"/>
  <c r="AW1011" i="13" a="1"/>
  <c r="AW1011" i="13"/>
  <c r="AX1011" i="13" a="1"/>
  <c r="AX1011" i="13"/>
  <c r="AY1011" i="13" a="1"/>
  <c r="AY1011" i="13"/>
  <c r="AV1012" i="13" a="1"/>
  <c r="AV1012" i="13"/>
  <c r="AW1012" i="13" a="1"/>
  <c r="AW1012" i="13"/>
  <c r="AX1012" i="13" a="1"/>
  <c r="AX1012" i="13"/>
  <c r="AY1012" i="13" a="1"/>
  <c r="AY1012" i="13"/>
  <c r="AV1013" i="13" a="1"/>
  <c r="AV1013" i="13"/>
  <c r="AW1013" i="13" a="1"/>
  <c r="AW1013" i="13"/>
  <c r="AX1013" i="13" a="1"/>
  <c r="AX1013" i="13"/>
  <c r="AY1013" i="13" a="1"/>
  <c r="AY1013" i="13"/>
  <c r="AV1014" i="13" a="1"/>
  <c r="AV1014" i="13"/>
  <c r="AW1014" i="13" a="1"/>
  <c r="AW1014" i="13"/>
  <c r="AX1014" i="13" a="1"/>
  <c r="AX1014" i="13"/>
  <c r="AY1014" i="13" a="1"/>
  <c r="AY1014" i="13"/>
  <c r="AV1015" i="13" a="1"/>
  <c r="AV1015" i="13"/>
  <c r="AW1015" i="13" a="1"/>
  <c r="AW1015" i="13"/>
  <c r="AX1015" i="13" a="1"/>
  <c r="AX1015" i="13"/>
  <c r="AY1015" i="13" a="1"/>
  <c r="AY1015" i="13"/>
  <c r="AV1016" i="13" a="1"/>
  <c r="AV1016" i="13"/>
  <c r="AW1016" i="13" a="1"/>
  <c r="AW1016" i="13"/>
  <c r="AX1016" i="13" a="1"/>
  <c r="AX1016" i="13"/>
  <c r="AY1016" i="13" a="1"/>
  <c r="AY1016" i="13"/>
  <c r="AV1017" i="13" a="1"/>
  <c r="AV1017" i="13"/>
  <c r="AW1017" i="13" a="1"/>
  <c r="AW1017" i="13"/>
  <c r="AX1017" i="13" a="1"/>
  <c r="AX1017" i="13"/>
  <c r="AY1017" i="13" a="1"/>
  <c r="AY1017" i="13"/>
  <c r="AV1018" i="13" a="1"/>
  <c r="AV1018" i="13"/>
  <c r="AW1018" i="13" a="1"/>
  <c r="AW1018" i="13"/>
  <c r="AX1018" i="13" a="1"/>
  <c r="AX1018" i="13"/>
  <c r="AY1018" i="13" a="1"/>
  <c r="AY1018" i="13"/>
  <c r="AV1019" i="13" a="1"/>
  <c r="AV1019" i="13"/>
  <c r="AW1019" i="13" a="1"/>
  <c r="AW1019" i="13"/>
  <c r="AX1019" i="13" a="1"/>
  <c r="AX1019" i="13"/>
  <c r="AY1019" i="13" a="1"/>
  <c r="AY1019" i="13"/>
  <c r="AV1020" i="13" a="1"/>
  <c r="AV1020" i="13"/>
  <c r="AW1020" i="13" a="1"/>
  <c r="AW1020" i="13"/>
  <c r="AX1020" i="13" a="1"/>
  <c r="AX1020" i="13"/>
  <c r="AY1020" i="13" a="1"/>
  <c r="AY1020" i="13"/>
  <c r="AV1021" i="13" a="1"/>
  <c r="AV1021" i="13"/>
  <c r="AW1021" i="13" a="1"/>
  <c r="AW1021" i="13"/>
  <c r="AX1021" i="13" a="1"/>
  <c r="AX1021" i="13"/>
  <c r="AY1021" i="13" a="1"/>
  <c r="AY1021" i="13"/>
  <c r="AV1022" i="13" a="1"/>
  <c r="AV1022" i="13"/>
  <c r="AW1022" i="13" a="1"/>
  <c r="AW1022" i="13"/>
  <c r="AX1022" i="13" a="1"/>
  <c r="AX1022" i="13"/>
  <c r="AY1022" i="13" a="1"/>
  <c r="AY1022" i="13"/>
  <c r="AV1023" i="13" a="1"/>
  <c r="AV1023" i="13"/>
  <c r="AW1023" i="13" a="1"/>
  <c r="AW1023" i="13"/>
  <c r="AX1023" i="13" a="1"/>
  <c r="AX1023" i="13"/>
  <c r="AY1023" i="13" a="1"/>
  <c r="AY1023" i="13"/>
  <c r="AV1024" i="13" a="1"/>
  <c r="AV1024" i="13"/>
  <c r="AW1024" i="13" a="1"/>
  <c r="AW1024" i="13"/>
  <c r="AX1024" i="13" a="1"/>
  <c r="AX1024" i="13"/>
  <c r="AY1024" i="13" a="1"/>
  <c r="AY1024" i="13"/>
  <c r="AV1025" i="13" a="1"/>
  <c r="AV1025" i="13"/>
  <c r="AW1025" i="13" a="1"/>
  <c r="AW1025" i="13"/>
  <c r="AX1025" i="13" a="1"/>
  <c r="AX1025" i="13"/>
  <c r="AY1025" i="13" a="1"/>
  <c r="AY1025" i="13"/>
  <c r="AV1026" i="13" a="1"/>
  <c r="AV1026" i="13"/>
  <c r="AW1026" i="13" a="1"/>
  <c r="AW1026" i="13"/>
  <c r="AX1026" i="13" a="1"/>
  <c r="AX1026" i="13"/>
  <c r="AY1026" i="13" a="1"/>
  <c r="AY1026" i="13"/>
  <c r="AV1027" i="13" a="1"/>
  <c r="AV1027" i="13"/>
  <c r="AW1027" i="13" a="1"/>
  <c r="AW1027" i="13"/>
  <c r="AX1027" i="13" a="1"/>
  <c r="AX1027" i="13"/>
  <c r="AY1027" i="13" a="1"/>
  <c r="AY1027" i="13"/>
  <c r="AV1028" i="13" a="1"/>
  <c r="AV1028" i="13"/>
  <c r="AW1028" i="13" a="1"/>
  <c r="AW1028" i="13"/>
  <c r="AX1028" i="13" a="1"/>
  <c r="AX1028" i="13"/>
  <c r="AY1028" i="13" a="1"/>
  <c r="AY1028" i="13"/>
  <c r="AV1029" i="13" a="1"/>
  <c r="AV1029" i="13"/>
  <c r="AW1029" i="13" a="1"/>
  <c r="AW1029" i="13"/>
  <c r="AX1029" i="13" a="1"/>
  <c r="AX1029" i="13"/>
  <c r="AY1029" i="13" a="1"/>
  <c r="AY1029" i="13"/>
  <c r="AV1030" i="13" a="1"/>
  <c r="AV1030" i="13"/>
  <c r="AW1030" i="13" a="1"/>
  <c r="AW1030" i="13"/>
  <c r="AX1030" i="13" a="1"/>
  <c r="AX1030" i="13"/>
  <c r="AY1030" i="13" a="1"/>
  <c r="AY1030" i="13"/>
  <c r="AV1031" i="13" a="1"/>
  <c r="AV1031" i="13"/>
  <c r="AW1031" i="13" a="1"/>
  <c r="AW1031" i="13"/>
  <c r="AX1031" i="13" a="1"/>
  <c r="AX1031" i="13"/>
  <c r="AY1031" i="13" a="1"/>
  <c r="AY1031" i="13"/>
  <c r="AV1032" i="13" a="1"/>
  <c r="AV1032" i="13"/>
  <c r="AW1032" i="13" a="1"/>
  <c r="AW1032" i="13"/>
  <c r="AX1032" i="13" a="1"/>
  <c r="AX1032" i="13"/>
  <c r="AY1032" i="13" a="1"/>
  <c r="AY1032" i="13"/>
  <c r="AV1033" i="13" a="1"/>
  <c r="AV1033" i="13"/>
  <c r="AW1033" i="13" a="1"/>
  <c r="AW1033" i="13"/>
  <c r="AX1033" i="13" a="1"/>
  <c r="AX1033" i="13"/>
  <c r="AY1033" i="13" a="1"/>
  <c r="AY1033" i="13"/>
  <c r="AV1034" i="13" a="1"/>
  <c r="AV1034" i="13"/>
  <c r="AW1034" i="13" a="1"/>
  <c r="AW1034" i="13"/>
  <c r="AX1034" i="13" a="1"/>
  <c r="AX1034" i="13"/>
  <c r="AY1034" i="13" a="1"/>
  <c r="AY1034" i="13"/>
  <c r="AV1035" i="13" a="1"/>
  <c r="AV1035" i="13"/>
  <c r="AW1035" i="13" a="1"/>
  <c r="AW1035" i="13"/>
  <c r="AX1035" i="13" a="1"/>
  <c r="AX1035" i="13"/>
  <c r="AY1035" i="13" a="1"/>
  <c r="AY1035" i="13"/>
  <c r="AV1036" i="13" a="1"/>
  <c r="AV1036" i="13"/>
  <c r="AW1036" i="13" a="1"/>
  <c r="AW1036" i="13"/>
  <c r="AX1036" i="13" a="1"/>
  <c r="AX1036" i="13"/>
  <c r="AY1036" i="13" a="1"/>
  <c r="AY1036" i="13"/>
  <c r="AV1037" i="13" a="1"/>
  <c r="AV1037" i="13"/>
  <c r="AW1037" i="13" a="1"/>
  <c r="AW1037" i="13"/>
  <c r="AX1037" i="13" a="1"/>
  <c r="AX1037" i="13"/>
  <c r="AY1037" i="13" a="1"/>
  <c r="AY1037" i="13"/>
  <c r="AV1038" i="13" a="1"/>
  <c r="AV1038" i="13"/>
  <c r="AW1038" i="13" a="1"/>
  <c r="AW1038" i="13"/>
  <c r="AX1038" i="13" a="1"/>
  <c r="AX1038" i="13"/>
  <c r="AY1038" i="13" a="1"/>
  <c r="AY1038" i="13"/>
  <c r="AV1039" i="13" a="1"/>
  <c r="AV1039" i="13"/>
  <c r="AW1039" i="13" a="1"/>
  <c r="AW1039" i="13"/>
  <c r="AX1039" i="13" a="1"/>
  <c r="AX1039" i="13"/>
  <c r="AY1039" i="13" a="1"/>
  <c r="AY1039" i="13"/>
  <c r="AV1040" i="13" a="1"/>
  <c r="AV1040" i="13"/>
  <c r="AW1040" i="13" a="1"/>
  <c r="AW1040" i="13"/>
  <c r="AX1040" i="13" a="1"/>
  <c r="AX1040" i="13"/>
  <c r="AY1040" i="13" a="1"/>
  <c r="AY1040" i="13"/>
  <c r="AV1041" i="13" a="1"/>
  <c r="AV1041" i="13"/>
  <c r="AW1041" i="13" a="1"/>
  <c r="AW1041" i="13"/>
  <c r="AX1041" i="13" a="1"/>
  <c r="AX1041" i="13"/>
  <c r="AY1041" i="13" a="1"/>
  <c r="AY1041" i="13"/>
  <c r="AV1042" i="13" a="1"/>
  <c r="AV1042" i="13"/>
  <c r="AW1042" i="13" a="1"/>
  <c r="AW1042" i="13"/>
  <c r="AX1042" i="13" a="1"/>
  <c r="AX1042" i="13"/>
  <c r="AY1042" i="13" a="1"/>
  <c r="AY1042" i="13"/>
  <c r="AV1043" i="13" a="1"/>
  <c r="AV1043" i="13"/>
  <c r="AW1043" i="13" a="1"/>
  <c r="AW1043" i="13"/>
  <c r="AX1043" i="13" a="1"/>
  <c r="AX1043" i="13"/>
  <c r="AY1043" i="13" a="1"/>
  <c r="AY1043" i="13"/>
  <c r="AV1044" i="13" a="1"/>
  <c r="AV1044" i="13"/>
  <c r="AW1044" i="13" a="1"/>
  <c r="AW1044" i="13"/>
  <c r="AX1044" i="13" a="1"/>
  <c r="AX1044" i="13"/>
  <c r="AY1044" i="13" a="1"/>
  <c r="AY1044" i="13"/>
  <c r="AV1045" i="13" a="1"/>
  <c r="AV1045" i="13"/>
  <c r="AW1045" i="13" a="1"/>
  <c r="AW1045" i="13"/>
  <c r="AX1045" i="13" a="1"/>
  <c r="AX1045" i="13"/>
  <c r="AY1045" i="13" a="1"/>
  <c r="AY1045" i="13"/>
  <c r="AV1046" i="13" a="1"/>
  <c r="AV1046" i="13"/>
  <c r="AW1046" i="13" a="1"/>
  <c r="AW1046" i="13"/>
  <c r="AX1046" i="13" a="1"/>
  <c r="AX1046" i="13"/>
  <c r="AY1046" i="13" a="1"/>
  <c r="AY1046" i="13"/>
  <c r="AV1047" i="13" a="1"/>
  <c r="AV1047" i="13"/>
  <c r="AW1047" i="13" a="1"/>
  <c r="AW1047" i="13"/>
  <c r="AX1047" i="13" a="1"/>
  <c r="AX1047" i="13"/>
  <c r="AY1047" i="13" a="1"/>
  <c r="AY1047" i="13"/>
  <c r="AV1048" i="13" a="1"/>
  <c r="AV1048" i="13"/>
  <c r="AW1048" i="13" a="1"/>
  <c r="AW1048" i="13"/>
  <c r="AX1048" i="13" a="1"/>
  <c r="AX1048" i="13"/>
  <c r="AY1048" i="13" a="1"/>
  <c r="AY1048" i="13"/>
  <c r="AV1049" i="13" a="1"/>
  <c r="AV1049" i="13"/>
  <c r="AW1049" i="13" a="1"/>
  <c r="AW1049" i="13"/>
  <c r="AX1049" i="13" a="1"/>
  <c r="AX1049" i="13"/>
  <c r="AY1049" i="13" a="1"/>
  <c r="AY1049" i="13"/>
  <c r="AV1050" i="13" a="1"/>
  <c r="AV1050" i="13"/>
  <c r="AW1050" i="13" a="1"/>
  <c r="AW1050" i="13"/>
  <c r="AX1050" i="13" a="1"/>
  <c r="AX1050" i="13"/>
  <c r="AY1050" i="13" a="1"/>
  <c r="AY1050" i="13"/>
  <c r="AV1051" i="13" a="1"/>
  <c r="AV1051" i="13"/>
  <c r="AW1051" i="13" a="1"/>
  <c r="AW1051" i="13"/>
  <c r="AX1051" i="13" a="1"/>
  <c r="AX1051" i="13"/>
  <c r="AY1051" i="13" a="1"/>
  <c r="AY1051" i="13"/>
  <c r="AV1052" i="13" a="1"/>
  <c r="AV1052" i="13"/>
  <c r="AW1052" i="13" a="1"/>
  <c r="AW1052" i="13"/>
  <c r="AX1052" i="13" a="1"/>
  <c r="AX1052" i="13"/>
  <c r="AY1052" i="13" a="1"/>
  <c r="AY1052" i="13"/>
  <c r="AV1053" i="13" a="1"/>
  <c r="AV1053" i="13"/>
  <c r="AW1053" i="13" a="1"/>
  <c r="AW1053" i="13"/>
  <c r="AX1053" i="13" a="1"/>
  <c r="AX1053" i="13"/>
  <c r="AY1053" i="13" a="1"/>
  <c r="AY1053" i="13"/>
  <c r="AV1054" i="13" a="1"/>
  <c r="AV1054" i="13"/>
  <c r="AW1054" i="13" a="1"/>
  <c r="AW1054" i="13"/>
  <c r="AX1054" i="13" a="1"/>
  <c r="AX1054" i="13"/>
  <c r="AY1054" i="13" a="1"/>
  <c r="AY1054" i="13"/>
  <c r="AV1055" i="13" a="1"/>
  <c r="AV1055" i="13"/>
  <c r="AW1055" i="13" a="1"/>
  <c r="AW1055" i="13"/>
  <c r="AX1055" i="13" a="1"/>
  <c r="AX1055" i="13"/>
  <c r="AY1055" i="13" a="1"/>
  <c r="AY1055" i="13"/>
  <c r="AV1056" i="13" a="1"/>
  <c r="AV1056" i="13"/>
  <c r="AW1056" i="13" a="1"/>
  <c r="AW1056" i="13"/>
  <c r="AX1056" i="13" a="1"/>
  <c r="AX1056" i="13"/>
  <c r="AY1056" i="13" a="1"/>
  <c r="AY1056" i="13"/>
  <c r="AV1057" i="13" a="1"/>
  <c r="AV1057" i="13"/>
  <c r="AW1057" i="13" a="1"/>
  <c r="AW1057" i="13"/>
  <c r="AX1057" i="13" a="1"/>
  <c r="AX1057" i="13"/>
  <c r="AY1057" i="13" a="1"/>
  <c r="AY1057" i="13"/>
  <c r="AV1058" i="13" a="1"/>
  <c r="AV1058" i="13"/>
  <c r="AW1058" i="13" a="1"/>
  <c r="AW1058" i="13"/>
  <c r="AX1058" i="13" a="1"/>
  <c r="AX1058" i="13"/>
  <c r="AY1058" i="13" a="1"/>
  <c r="AY1058" i="13"/>
  <c r="AV1059" i="13" a="1"/>
  <c r="AV1059" i="13"/>
  <c r="AW1059" i="13" a="1"/>
  <c r="AW1059" i="13"/>
  <c r="AX1059" i="13" a="1"/>
  <c r="AX1059" i="13"/>
  <c r="AY1059" i="13" a="1"/>
  <c r="AY1059" i="13"/>
  <c r="AV1060" i="13" a="1"/>
  <c r="AV1060" i="13"/>
  <c r="AW1060" i="13" a="1"/>
  <c r="AW1060" i="13"/>
  <c r="AX1060" i="13" a="1"/>
  <c r="AX1060" i="13"/>
  <c r="AY1060" i="13" a="1"/>
  <c r="AY1060" i="13"/>
  <c r="AV1061" i="13" a="1"/>
  <c r="AV1061" i="13"/>
  <c r="AW1061" i="13" a="1"/>
  <c r="AW1061" i="13"/>
  <c r="AX1061" i="13" a="1"/>
  <c r="AX1061" i="13"/>
  <c r="AY1061" i="13" a="1"/>
  <c r="AY1061" i="13"/>
  <c r="AV1062" i="13" a="1"/>
  <c r="AV1062" i="13"/>
  <c r="AW1062" i="13" a="1"/>
  <c r="AW1062" i="13"/>
  <c r="AX1062" i="13" a="1"/>
  <c r="AX1062" i="13"/>
  <c r="AY1062" i="13" a="1"/>
  <c r="AY1062" i="13"/>
  <c r="AV1063" i="13" a="1"/>
  <c r="AV1063" i="13"/>
  <c r="AW1063" i="13" a="1"/>
  <c r="AW1063" i="13"/>
  <c r="AX1063" i="13" a="1"/>
  <c r="AX1063" i="13"/>
  <c r="AY1063" i="13" a="1"/>
  <c r="AY1063" i="13"/>
  <c r="AV1064" i="13" a="1"/>
  <c r="AV1064" i="13"/>
  <c r="AW1064" i="13" a="1"/>
  <c r="AW1064" i="13"/>
  <c r="AX1064" i="13" a="1"/>
  <c r="AX1064" i="13"/>
  <c r="AY1064" i="13" a="1"/>
  <c r="AY1064" i="13"/>
  <c r="AV1065" i="13" a="1"/>
  <c r="AV1065" i="13"/>
  <c r="AW1065" i="13" a="1"/>
  <c r="AW1065" i="13"/>
  <c r="AX1065" i="13" a="1"/>
  <c r="AX1065" i="13"/>
  <c r="AY1065" i="13" a="1"/>
  <c r="AY1065" i="13"/>
  <c r="AV1066" i="13" a="1"/>
  <c r="AV1066" i="13"/>
  <c r="AW1066" i="13" a="1"/>
  <c r="AW1066" i="13"/>
  <c r="AX1066" i="13" a="1"/>
  <c r="AX1066" i="13"/>
  <c r="AY1066" i="13" a="1"/>
  <c r="AY1066" i="13"/>
  <c r="AV1067" i="13" a="1"/>
  <c r="AV1067" i="13"/>
  <c r="AW1067" i="13" a="1"/>
  <c r="AW1067" i="13"/>
  <c r="AX1067" i="13" a="1"/>
  <c r="AX1067" i="13"/>
  <c r="AY1067" i="13" a="1"/>
  <c r="AY1067" i="13"/>
  <c r="AV1068" i="13" a="1"/>
  <c r="AV1068" i="13"/>
  <c r="AW1068" i="13" a="1"/>
  <c r="AW1068" i="13"/>
  <c r="AX1068" i="13" a="1"/>
  <c r="AX1068" i="13"/>
  <c r="AY1068" i="13" a="1"/>
  <c r="AY1068" i="13"/>
  <c r="AV1069" i="13" a="1"/>
  <c r="AV1069" i="13"/>
  <c r="AW1069" i="13" a="1"/>
  <c r="AW1069" i="13"/>
  <c r="AX1069" i="13" a="1"/>
  <c r="AX1069" i="13"/>
  <c r="AY1069" i="13" a="1"/>
  <c r="AY1069" i="13"/>
  <c r="AV1070" i="13" a="1"/>
  <c r="AV1070" i="13"/>
  <c r="AW1070" i="13" a="1"/>
  <c r="AW1070" i="13"/>
  <c r="AX1070" i="13" a="1"/>
  <c r="AX1070" i="13"/>
  <c r="AY1070" i="13" a="1"/>
  <c r="AY1070" i="13"/>
  <c r="AV1071" i="13" a="1"/>
  <c r="AV1071" i="13"/>
  <c r="AW1071" i="13" a="1"/>
  <c r="AW1071" i="13"/>
  <c r="AX1071" i="13" a="1"/>
  <c r="AX1071" i="13"/>
  <c r="AY1071" i="13" a="1"/>
  <c r="AY1071" i="13"/>
  <c r="AV1072" i="13" a="1"/>
  <c r="AV1072" i="13"/>
  <c r="AW1072" i="13" a="1"/>
  <c r="AW1072" i="13"/>
  <c r="AX1072" i="13" a="1"/>
  <c r="AX1072" i="13"/>
  <c r="AY1072" i="13" a="1"/>
  <c r="AY1072" i="13"/>
  <c r="AV1073" i="13" a="1"/>
  <c r="AV1073" i="13"/>
  <c r="AW1073" i="13" a="1"/>
  <c r="AW1073" i="13"/>
  <c r="AX1073" i="13" a="1"/>
  <c r="AX1073" i="13"/>
  <c r="AY1073" i="13" a="1"/>
  <c r="AY1073" i="13"/>
  <c r="AV1074" i="13" a="1"/>
  <c r="AV1074" i="13"/>
  <c r="AW1074" i="13" a="1"/>
  <c r="AW1074" i="13"/>
  <c r="AX1074" i="13" a="1"/>
  <c r="AX1074" i="13"/>
  <c r="AY1074" i="13" a="1"/>
  <c r="AY1074" i="13"/>
  <c r="AV1075" i="13" a="1"/>
  <c r="AV1075" i="13"/>
  <c r="AW1075" i="13" a="1"/>
  <c r="AW1075" i="13"/>
  <c r="AX1075" i="13" a="1"/>
  <c r="AX1075" i="13"/>
  <c r="AY1075" i="13" a="1"/>
  <c r="AY1075" i="13"/>
  <c r="AV1076" i="13" a="1"/>
  <c r="AV1076" i="13"/>
  <c r="AW1076" i="13" a="1"/>
  <c r="AW1076" i="13"/>
  <c r="AX1076" i="13" a="1"/>
  <c r="AX1076" i="13"/>
  <c r="AY1076" i="13" a="1"/>
  <c r="AY1076" i="13"/>
  <c r="AV1077" i="13" a="1"/>
  <c r="AV1077" i="13"/>
  <c r="AW1077" i="13" a="1"/>
  <c r="AW1077" i="13"/>
  <c r="AX1077" i="13" a="1"/>
  <c r="AX1077" i="13"/>
  <c r="AY1077" i="13" a="1"/>
  <c r="AY1077" i="13"/>
  <c r="AV1078" i="13" a="1"/>
  <c r="AV1078" i="13"/>
  <c r="AW1078" i="13" a="1"/>
  <c r="AW1078" i="13"/>
  <c r="AX1078" i="13" a="1"/>
  <c r="AX1078" i="13"/>
  <c r="AY1078" i="13" a="1"/>
  <c r="AY1078" i="13"/>
  <c r="AV1079" i="13" a="1"/>
  <c r="AV1079" i="13"/>
  <c r="AW1079" i="13" a="1"/>
  <c r="AW1079" i="13"/>
  <c r="AX1079" i="13" a="1"/>
  <c r="AX1079" i="13"/>
  <c r="AY1079" i="13" a="1"/>
  <c r="AY1079" i="13"/>
  <c r="AV1080" i="13" a="1"/>
  <c r="AV1080" i="13"/>
  <c r="AW1080" i="13" a="1"/>
  <c r="AW1080" i="13"/>
  <c r="AX1080" i="13" a="1"/>
  <c r="AX1080" i="13"/>
  <c r="AY1080" i="13" a="1"/>
  <c r="AY1080" i="13"/>
  <c r="AV1081" i="13" a="1"/>
  <c r="AV1081" i="13"/>
  <c r="AW1081" i="13" a="1"/>
  <c r="AW1081" i="13"/>
  <c r="AX1081" i="13" a="1"/>
  <c r="AX1081" i="13"/>
  <c r="AY1081" i="13" a="1"/>
  <c r="AY1081" i="13"/>
  <c r="AV1082" i="13" a="1"/>
  <c r="AV1082" i="13"/>
  <c r="AW1082" i="13" a="1"/>
  <c r="AW1082" i="13"/>
  <c r="AX1082" i="13" a="1"/>
  <c r="AX1082" i="13"/>
  <c r="AY1082" i="13" a="1"/>
  <c r="AY1082" i="13"/>
  <c r="AV1083" i="13" a="1"/>
  <c r="AV1083" i="13"/>
  <c r="AW1083" i="13" a="1"/>
  <c r="AW1083" i="13"/>
  <c r="AX1083" i="13" a="1"/>
  <c r="AX1083" i="13"/>
  <c r="AY1083" i="13" a="1"/>
  <c r="AY1083" i="13"/>
  <c r="AV1084" i="13" a="1"/>
  <c r="AV1084" i="13"/>
  <c r="AW1084" i="13" a="1"/>
  <c r="AW1084" i="13"/>
  <c r="AX1084" i="13" a="1"/>
  <c r="AX1084" i="13"/>
  <c r="AY1084" i="13" a="1"/>
  <c r="AY1084" i="13"/>
  <c r="AV1085" i="13" a="1"/>
  <c r="AV1085" i="13"/>
  <c r="AW1085" i="13" a="1"/>
  <c r="AW1085" i="13"/>
  <c r="AX1085" i="13" a="1"/>
  <c r="AX1085" i="13"/>
  <c r="AY1085" i="13" a="1"/>
  <c r="AY1085" i="13"/>
  <c r="AV1086" i="13" a="1"/>
  <c r="AV1086" i="13"/>
  <c r="AW1086" i="13" a="1"/>
  <c r="AW1086" i="13"/>
  <c r="AX1086" i="13" a="1"/>
  <c r="AX1086" i="13"/>
  <c r="AY1086" i="13" a="1"/>
  <c r="AY1086" i="13"/>
  <c r="AV1087" i="13" a="1"/>
  <c r="AV1087" i="13"/>
  <c r="AW1087" i="13" a="1"/>
  <c r="AW1087" i="13"/>
  <c r="AX1087" i="13" a="1"/>
  <c r="AX1087" i="13"/>
  <c r="AY1087" i="13" a="1"/>
  <c r="AY1087" i="13"/>
  <c r="AV1088" i="13" a="1"/>
  <c r="AV1088" i="13"/>
  <c r="AW1088" i="13" a="1"/>
  <c r="AW1088" i="13"/>
  <c r="AX1088" i="13" a="1"/>
  <c r="AX1088" i="13"/>
  <c r="AY1088" i="13" a="1"/>
  <c r="AY1088" i="13"/>
  <c r="AV1089" i="13" a="1"/>
  <c r="AV1089" i="13"/>
  <c r="AW1089" i="13" a="1"/>
  <c r="AW1089" i="13"/>
  <c r="AX1089" i="13" a="1"/>
  <c r="AX1089" i="13"/>
  <c r="AY1089" i="13" a="1"/>
  <c r="AY1089" i="13"/>
  <c r="AV1090" i="13" a="1"/>
  <c r="AV1090" i="13"/>
  <c r="AW1090" i="13" a="1"/>
  <c r="AW1090" i="13"/>
  <c r="AX1090" i="13" a="1"/>
  <c r="AX1090" i="13"/>
  <c r="AY1090" i="13" a="1"/>
  <c r="AY1090" i="13"/>
  <c r="AV1091" i="13" a="1"/>
  <c r="AV1091" i="13"/>
  <c r="AW1091" i="13" a="1"/>
  <c r="AW1091" i="13"/>
  <c r="AX1091" i="13" a="1"/>
  <c r="AX1091" i="13"/>
  <c r="AY1091" i="13" a="1"/>
  <c r="AY1091" i="13"/>
  <c r="AV1092" i="13" a="1"/>
  <c r="AV1092" i="13"/>
  <c r="AW1092" i="13" a="1"/>
  <c r="AW1092" i="13"/>
  <c r="AX1092" i="13" a="1"/>
  <c r="AX1092" i="13"/>
  <c r="AY1092" i="13" a="1"/>
  <c r="AY1092" i="13"/>
  <c r="AV1093" i="13" a="1"/>
  <c r="AV1093" i="13"/>
  <c r="AW1093" i="13" a="1"/>
  <c r="AW1093" i="13"/>
  <c r="AX1093" i="13" a="1"/>
  <c r="AX1093" i="13"/>
  <c r="AY1093" i="13" a="1"/>
  <c r="AY1093" i="13"/>
  <c r="AV1094" i="13" a="1"/>
  <c r="AV1094" i="13"/>
  <c r="AW1094" i="13" a="1"/>
  <c r="AW1094" i="13"/>
  <c r="AX1094" i="13" a="1"/>
  <c r="AX1094" i="13"/>
  <c r="AY1094" i="13" a="1"/>
  <c r="AY1094" i="13"/>
  <c r="AV1095" i="13" a="1"/>
  <c r="AV1095" i="13"/>
  <c r="AW1095" i="13" a="1"/>
  <c r="AW1095" i="13"/>
  <c r="AX1095" i="13" a="1"/>
  <c r="AX1095" i="13"/>
  <c r="AY1095" i="13" a="1"/>
  <c r="AY1095" i="13"/>
  <c r="AV1096" i="13" a="1"/>
  <c r="AV1096" i="13"/>
  <c r="AW1096" i="13" a="1"/>
  <c r="AW1096" i="13"/>
  <c r="AX1096" i="13" a="1"/>
  <c r="AX1096" i="13"/>
  <c r="AY1096" i="13" a="1"/>
  <c r="AY1096" i="13"/>
  <c r="AV1097" i="13" a="1"/>
  <c r="AV1097" i="13"/>
  <c r="AW1097" i="13" a="1"/>
  <c r="AW1097" i="13"/>
  <c r="AX1097" i="13" a="1"/>
  <c r="AX1097" i="13"/>
  <c r="AY1097" i="13" a="1"/>
  <c r="AY1097" i="13"/>
  <c r="AV1098" i="13" a="1"/>
  <c r="AV1098" i="13"/>
  <c r="AW1098" i="13" a="1"/>
  <c r="AW1098" i="13"/>
  <c r="AX1098" i="13" a="1"/>
  <c r="AX1098" i="13"/>
  <c r="AY1098" i="13" a="1"/>
  <c r="AY1098" i="13"/>
  <c r="AV1099" i="13" a="1"/>
  <c r="AV1099" i="13"/>
  <c r="AW1099" i="13" a="1"/>
  <c r="AW1099" i="13"/>
  <c r="AX1099" i="13" a="1"/>
  <c r="AX1099" i="13"/>
  <c r="AY1099" i="13" a="1"/>
  <c r="AY1099" i="13"/>
  <c r="AV1100" i="13" a="1"/>
  <c r="AV1100" i="13"/>
  <c r="AW1100" i="13" a="1"/>
  <c r="AW1100" i="13"/>
  <c r="AX1100" i="13" a="1"/>
  <c r="AX1100" i="13"/>
  <c r="AY1100" i="13" a="1"/>
  <c r="AY1100" i="13"/>
  <c r="AV1101" i="13" a="1"/>
  <c r="AV1101" i="13"/>
  <c r="AW1101" i="13" a="1"/>
  <c r="AW1101" i="13"/>
  <c r="AX1101" i="13" a="1"/>
  <c r="AX1101" i="13"/>
  <c r="AY1101" i="13" a="1"/>
  <c r="AY1101" i="13"/>
  <c r="AV1102" i="13" a="1"/>
  <c r="AV1102" i="13"/>
  <c r="AW1102" i="13" a="1"/>
  <c r="AW1102" i="13"/>
  <c r="AX1102" i="13" a="1"/>
  <c r="AX1102" i="13"/>
  <c r="AY1102" i="13" a="1"/>
  <c r="AY1102" i="13"/>
  <c r="AV1103" i="13" a="1"/>
  <c r="AV1103" i="13"/>
  <c r="AW1103" i="13" a="1"/>
  <c r="AW1103" i="13"/>
  <c r="AX1103" i="13" a="1"/>
  <c r="AX1103" i="13"/>
  <c r="AY1103" i="13" a="1"/>
  <c r="AY1103" i="13"/>
  <c r="AV1104" i="13" a="1"/>
  <c r="AV1104" i="13"/>
  <c r="AW1104" i="13" a="1"/>
  <c r="AW1104" i="13"/>
  <c r="AX1104" i="13" a="1"/>
  <c r="AX1104" i="13"/>
  <c r="AY1104" i="13" a="1"/>
  <c r="AY1104" i="13"/>
  <c r="AV1105" i="13" a="1"/>
  <c r="AV1105" i="13"/>
  <c r="AW1105" i="13" a="1"/>
  <c r="AW1105" i="13"/>
  <c r="AX1105" i="13" a="1"/>
  <c r="AX1105" i="13"/>
  <c r="AY1105" i="13" a="1"/>
  <c r="AY1105" i="13"/>
  <c r="AV1106" i="13" a="1"/>
  <c r="AV1106" i="13"/>
  <c r="AW1106" i="13" a="1"/>
  <c r="AW1106" i="13"/>
  <c r="AX1106" i="13" a="1"/>
  <c r="AX1106" i="13"/>
  <c r="AY1106" i="13" a="1"/>
  <c r="AY1106" i="13"/>
  <c r="AV1107" i="13" a="1"/>
  <c r="AV1107" i="13"/>
  <c r="AW1107" i="13" a="1"/>
  <c r="AW1107" i="13"/>
  <c r="AX1107" i="13" a="1"/>
  <c r="AX1107" i="13"/>
  <c r="AY1107" i="13" a="1"/>
  <c r="AY1107" i="13"/>
  <c r="AV1108" i="13" a="1"/>
  <c r="AV1108" i="13"/>
  <c r="AW1108" i="13" a="1"/>
  <c r="AW1108" i="13"/>
  <c r="AX1108" i="13" a="1"/>
  <c r="AX1108" i="13"/>
  <c r="AY1108" i="13" a="1"/>
  <c r="AY1108" i="13"/>
  <c r="AV1109" i="13" a="1"/>
  <c r="AV1109" i="13"/>
  <c r="AW1109" i="13" a="1"/>
  <c r="AW1109" i="13"/>
  <c r="AX1109" i="13" a="1"/>
  <c r="AX1109" i="13"/>
  <c r="AY1109" i="13" a="1"/>
  <c r="AY1109" i="13"/>
  <c r="AV1110" i="13" a="1"/>
  <c r="AV1110" i="13"/>
  <c r="AW1110" i="13" a="1"/>
  <c r="AW1110" i="13"/>
  <c r="AX1110" i="13" a="1"/>
  <c r="AX1110" i="13"/>
  <c r="AY1110" i="13" a="1"/>
  <c r="AY1110" i="13"/>
  <c r="AU4" i="13"/>
  <c r="AU843" i="13" a="1"/>
  <c r="AU843" i="13"/>
  <c r="AU810" i="13" a="1"/>
  <c r="AU810" i="13"/>
  <c r="AU809" i="13" a="1"/>
  <c r="AU809" i="13"/>
  <c r="AU1110" i="13" a="1"/>
  <c r="AU1110" i="13"/>
  <c r="AU808" i="13" a="1"/>
  <c r="AU808" i="13"/>
  <c r="AU1109" i="13" a="1"/>
  <c r="AU1109" i="13"/>
  <c r="AU807" i="13" a="1"/>
  <c r="AU807" i="13"/>
  <c r="AU1108" i="13" a="1"/>
  <c r="AU1108" i="13"/>
  <c r="AU806" i="13" a="1"/>
  <c r="AU806" i="13"/>
  <c r="AU1107" i="13" a="1"/>
  <c r="AU1107" i="13"/>
  <c r="AU805" i="13" a="1"/>
  <c r="AU805" i="13"/>
  <c r="AU1106" i="13" a="1"/>
  <c r="AU1106" i="13"/>
  <c r="AU804" i="13" a="1"/>
  <c r="AU804" i="13"/>
  <c r="AU1105" i="13" a="1"/>
  <c r="AU1105" i="13"/>
  <c r="AU803" i="13" a="1"/>
  <c r="AU803" i="13"/>
  <c r="AU1104" i="13" a="1"/>
  <c r="AU1104" i="13"/>
  <c r="AU802" i="13" a="1"/>
  <c r="AU802" i="13"/>
  <c r="AU1103" i="13" a="1"/>
  <c r="AU1103" i="13"/>
  <c r="AU801" i="13" a="1"/>
  <c r="AU801" i="13"/>
  <c r="AU1102" i="13" a="1"/>
  <c r="AU1102" i="13"/>
  <c r="AU800" i="13" a="1"/>
  <c r="AU800" i="13"/>
  <c r="AU1101" i="13" a="1"/>
  <c r="AU1101" i="13"/>
  <c r="AU799" i="13" a="1"/>
  <c r="AU799" i="13"/>
  <c r="AU1100" i="13" a="1"/>
  <c r="AU1100" i="13"/>
  <c r="AU798" i="13" a="1"/>
  <c r="AU798" i="13"/>
  <c r="AU1099" i="13" a="1"/>
  <c r="AU1099" i="13"/>
  <c r="AU797" i="13" a="1"/>
  <c r="AU797" i="13"/>
  <c r="AU1098" i="13" a="1"/>
  <c r="AU1098" i="13"/>
  <c r="AU796" i="13" a="1"/>
  <c r="AU796" i="13"/>
  <c r="AU1097" i="13" a="1"/>
  <c r="AU1097" i="13"/>
  <c r="AU795" i="13" a="1"/>
  <c r="AU795" i="13"/>
  <c r="AU1096" i="13" a="1"/>
  <c r="AU1096" i="13"/>
  <c r="AU794" i="13" a="1"/>
  <c r="AU794" i="13"/>
  <c r="AU1095" i="13" a="1"/>
  <c r="AU1095" i="13"/>
  <c r="AU793" i="13" a="1"/>
  <c r="AU793" i="13"/>
  <c r="AU1094" i="13" a="1"/>
  <c r="AU1094" i="13"/>
  <c r="AU792" i="13" a="1"/>
  <c r="AU792" i="13"/>
  <c r="AU1093" i="13" a="1"/>
  <c r="AU1093" i="13"/>
  <c r="AU791" i="13" a="1"/>
  <c r="AU791" i="13"/>
  <c r="AU1092" i="13" a="1"/>
  <c r="AU1092" i="13"/>
  <c r="AU790" i="13" a="1"/>
  <c r="AU790" i="13"/>
  <c r="AU1091" i="13" a="1"/>
  <c r="AU1091" i="13"/>
  <c r="AU789" i="13" a="1"/>
  <c r="AU789" i="13"/>
  <c r="AU1090" i="13" a="1"/>
  <c r="AU1090" i="13"/>
  <c r="AU788" i="13" a="1"/>
  <c r="AU788" i="13"/>
  <c r="AU1089" i="13" a="1"/>
  <c r="AU1089" i="13"/>
  <c r="AU787" i="13" a="1"/>
  <c r="AU787" i="13"/>
  <c r="AU1088" i="13" a="1"/>
  <c r="AU1088" i="13"/>
  <c r="AU786" i="13" a="1"/>
  <c r="AU786" i="13"/>
  <c r="AU1087" i="13" a="1"/>
  <c r="AU1087" i="13"/>
  <c r="AU785" i="13" a="1"/>
  <c r="AU785" i="13"/>
  <c r="AU1086" i="13" a="1"/>
  <c r="AU1086" i="13"/>
  <c r="AU784" i="13" a="1"/>
  <c r="AU784" i="13"/>
  <c r="AU1085" i="13" a="1"/>
  <c r="AU1085" i="13"/>
  <c r="AU783" i="13" a="1"/>
  <c r="AU783" i="13"/>
  <c r="AU1084" i="13" a="1"/>
  <c r="AU1084" i="13"/>
  <c r="AU782" i="13" a="1"/>
  <c r="AU782" i="13"/>
  <c r="AU1083" i="13" a="1"/>
  <c r="AU1083" i="13"/>
  <c r="AU781" i="13" a="1"/>
  <c r="AU781" i="13"/>
  <c r="AU1082" i="13" a="1"/>
  <c r="AU1082" i="13"/>
  <c r="AU780" i="13" a="1"/>
  <c r="AU780" i="13"/>
  <c r="AU1081" i="13" a="1"/>
  <c r="AU1081" i="13"/>
  <c r="AU779" i="13" a="1"/>
  <c r="AU779" i="13"/>
  <c r="AU1080" i="13" a="1"/>
  <c r="AU1080" i="13"/>
  <c r="AU778" i="13" a="1"/>
  <c r="AU778" i="13"/>
  <c r="AU1079" i="13" a="1"/>
  <c r="AU1079" i="13"/>
  <c r="AU777" i="13" a="1"/>
  <c r="AU777" i="13"/>
  <c r="AU1078" i="13" a="1"/>
  <c r="AU1078" i="13"/>
  <c r="AU776" i="13" a="1"/>
  <c r="AU776" i="13"/>
  <c r="AU1077" i="13" a="1"/>
  <c r="AU1077" i="13"/>
  <c r="AU775" i="13" a="1"/>
  <c r="AU775" i="13"/>
  <c r="AU1076" i="13" a="1"/>
  <c r="AU1076" i="13"/>
  <c r="AU774" i="13" a="1"/>
  <c r="AU774" i="13"/>
  <c r="AU1075" i="13" a="1"/>
  <c r="AU1075" i="13"/>
  <c r="AU773" i="13" a="1"/>
  <c r="AU773" i="13"/>
  <c r="AU1074" i="13" a="1"/>
  <c r="AU1074" i="13"/>
  <c r="AU772" i="13" a="1"/>
  <c r="AU772" i="13"/>
  <c r="AU1073" i="13" a="1"/>
  <c r="AU1073" i="13"/>
  <c r="AU771" i="13" a="1"/>
  <c r="AU771" i="13"/>
  <c r="AU1072" i="13" a="1"/>
  <c r="AU1072" i="13"/>
  <c r="AU770" i="13" a="1"/>
  <c r="AU770" i="13"/>
  <c r="AU1071" i="13" a="1"/>
  <c r="AU1071" i="13"/>
  <c r="AU769" i="13" a="1"/>
  <c r="AU769" i="13"/>
  <c r="AU1070" i="13" a="1"/>
  <c r="AU1070" i="13"/>
  <c r="AU768" i="13" a="1"/>
  <c r="AU768" i="13"/>
  <c r="AU1069" i="13" a="1"/>
  <c r="AU1069" i="13"/>
  <c r="AU767" i="13" a="1"/>
  <c r="AU767" i="13"/>
  <c r="AU1068" i="13" a="1"/>
  <c r="AU1068" i="13"/>
  <c r="AU766" i="13" a="1"/>
  <c r="AU766" i="13"/>
  <c r="AU1067" i="13" a="1"/>
  <c r="AU1067" i="13"/>
  <c r="AU765" i="13" a="1"/>
  <c r="AU765" i="13"/>
  <c r="AU1066" i="13" a="1"/>
  <c r="AU1066" i="13"/>
  <c r="AU764" i="13" a="1"/>
  <c r="AU764" i="13"/>
  <c r="AU1065" i="13" a="1"/>
  <c r="AU1065" i="13"/>
  <c r="AU763" i="13" a="1"/>
  <c r="AU763" i="13"/>
  <c r="AU1064" i="13" a="1"/>
  <c r="AU1064" i="13"/>
  <c r="AU762" i="13" a="1"/>
  <c r="AU762" i="13"/>
  <c r="AU1063" i="13" a="1"/>
  <c r="AU1063" i="13"/>
  <c r="AU761" i="13" a="1"/>
  <c r="AU761" i="13"/>
  <c r="AU1062" i="13" a="1"/>
  <c r="AU1062" i="13"/>
  <c r="AU760" i="13" a="1"/>
  <c r="AU760" i="13"/>
  <c r="AU1061" i="13" a="1"/>
  <c r="AU1061" i="13"/>
  <c r="AU759" i="13" a="1"/>
  <c r="AU759" i="13"/>
  <c r="AU1060" i="13" a="1"/>
  <c r="AU1060" i="13"/>
  <c r="AU758" i="13" a="1"/>
  <c r="AU758" i="13"/>
  <c r="AU1059" i="13" a="1"/>
  <c r="AU1059" i="13"/>
  <c r="AU757" i="13" a="1"/>
  <c r="AU757" i="13"/>
  <c r="AU1058" i="13" a="1"/>
  <c r="AU1058" i="13"/>
  <c r="AU756" i="13" a="1"/>
  <c r="AU756" i="13"/>
  <c r="AU1057" i="13" a="1"/>
  <c r="AU1057" i="13"/>
  <c r="AU755" i="13" a="1"/>
  <c r="AU755" i="13"/>
  <c r="AU1056" i="13" a="1"/>
  <c r="AU1056" i="13"/>
  <c r="AU754" i="13" a="1"/>
  <c r="AU754" i="13"/>
  <c r="AU1055" i="13" a="1"/>
  <c r="AU1055" i="13"/>
  <c r="AU753" i="13" a="1"/>
  <c r="AU753" i="13"/>
  <c r="AU1054" i="13" a="1"/>
  <c r="AU1054" i="13"/>
  <c r="AU752" i="13" a="1"/>
  <c r="AU752" i="13"/>
  <c r="AU1053" i="13" a="1"/>
  <c r="AU1053" i="13"/>
  <c r="AU751" i="13" a="1"/>
  <c r="AU751" i="13"/>
  <c r="AU1052" i="13" a="1"/>
  <c r="AU1052" i="13"/>
  <c r="AU750" i="13" a="1"/>
  <c r="AU750" i="13"/>
  <c r="AU1051" i="13" a="1"/>
  <c r="AU1051" i="13"/>
  <c r="AU749" i="13" a="1"/>
  <c r="AU749" i="13"/>
  <c r="AU1050" i="13" a="1"/>
  <c r="AU1050" i="13"/>
  <c r="AU748" i="13" a="1"/>
  <c r="AU748" i="13"/>
  <c r="AU1049" i="13" a="1"/>
  <c r="AU1049" i="13"/>
  <c r="AU747" i="13" a="1"/>
  <c r="AU747" i="13"/>
  <c r="AU1048" i="13" a="1"/>
  <c r="AU1048" i="13"/>
  <c r="AU746" i="13" a="1"/>
  <c r="AU746" i="13"/>
  <c r="AU1047" i="13" a="1"/>
  <c r="AU1047" i="13"/>
  <c r="AU745" i="13" a="1"/>
  <c r="AU745" i="13"/>
  <c r="AU1046" i="13" a="1"/>
  <c r="AU1046" i="13"/>
  <c r="AU744" i="13" a="1"/>
  <c r="AU744" i="13"/>
  <c r="AU1045" i="13" a="1"/>
  <c r="AU1045" i="13"/>
  <c r="AU743" i="13" a="1"/>
  <c r="AU743" i="13"/>
  <c r="AU1044" i="13" a="1"/>
  <c r="AU1044" i="13"/>
  <c r="AU742" i="13" a="1"/>
  <c r="AU742" i="13"/>
  <c r="AU1043" i="13" a="1"/>
  <c r="AU1043" i="13"/>
  <c r="AU741" i="13" a="1"/>
  <c r="AU741" i="13"/>
  <c r="AU1042" i="13" a="1"/>
  <c r="AU1042" i="13"/>
  <c r="AU740" i="13" a="1"/>
  <c r="AU740" i="13"/>
  <c r="AU1041" i="13" a="1"/>
  <c r="AU1041" i="13"/>
  <c r="AU739" i="13" a="1"/>
  <c r="AU739" i="13"/>
  <c r="AU1040" i="13" a="1"/>
  <c r="AU1040" i="13"/>
  <c r="AU738" i="13" a="1"/>
  <c r="AU738" i="13"/>
  <c r="AU1039" i="13" a="1"/>
  <c r="AU1039" i="13"/>
  <c r="AU737" i="13" a="1"/>
  <c r="AU737" i="13"/>
  <c r="AU1038" i="13" a="1"/>
  <c r="AU1038" i="13"/>
  <c r="AU736" i="13" a="1"/>
  <c r="AU736" i="13"/>
  <c r="AU1037" i="13" a="1"/>
  <c r="AU1037" i="13"/>
  <c r="AU735" i="13" a="1"/>
  <c r="AU735" i="13"/>
  <c r="AU1036" i="13" a="1"/>
  <c r="AU1036" i="13"/>
  <c r="AU734" i="13" a="1"/>
  <c r="AU734" i="13"/>
  <c r="AU1035" i="13" a="1"/>
  <c r="AU1035" i="13"/>
  <c r="AU733" i="13" a="1"/>
  <c r="AU733" i="13"/>
  <c r="AU1034" i="13" a="1"/>
  <c r="AU1034" i="13"/>
  <c r="AU732" i="13" a="1"/>
  <c r="AU732" i="13"/>
  <c r="AU1033" i="13" a="1"/>
  <c r="AU1033" i="13"/>
  <c r="AU731" i="13" a="1"/>
  <c r="AU731" i="13"/>
  <c r="AU1032" i="13" a="1"/>
  <c r="AU1032" i="13"/>
  <c r="AU730" i="13" a="1"/>
  <c r="AU730" i="13"/>
  <c r="AU1031" i="13" a="1"/>
  <c r="AU1031" i="13"/>
  <c r="AU729" i="13" a="1"/>
  <c r="AU729" i="13"/>
  <c r="AU1030" i="13" a="1"/>
  <c r="AU1030" i="13"/>
  <c r="AU728" i="13" a="1"/>
  <c r="AU728" i="13"/>
  <c r="AU1029" i="13" a="1"/>
  <c r="AU1029" i="13"/>
  <c r="AU727" i="13" a="1"/>
  <c r="AU727" i="13"/>
  <c r="AU1028" i="13" a="1"/>
  <c r="AU1028" i="13"/>
  <c r="AU726" i="13" a="1"/>
  <c r="AU726" i="13"/>
  <c r="AU1027" i="13" a="1"/>
  <c r="AU1027" i="13"/>
  <c r="AU725" i="13" a="1"/>
  <c r="AU725" i="13"/>
  <c r="AU1026" i="13" a="1"/>
  <c r="AU1026" i="13"/>
  <c r="AU724" i="13" a="1"/>
  <c r="AU724" i="13"/>
  <c r="AU1025" i="13" a="1"/>
  <c r="AU1025" i="13"/>
  <c r="AU723" i="13" a="1"/>
  <c r="AU723" i="13"/>
  <c r="AU1024" i="13" a="1"/>
  <c r="AU1024" i="13"/>
  <c r="AU722" i="13" a="1"/>
  <c r="AU722" i="13"/>
  <c r="AU1023" i="13" a="1"/>
  <c r="AU1023" i="13"/>
  <c r="AU721" i="13" a="1"/>
  <c r="AU721" i="13"/>
  <c r="AU1022" i="13" a="1"/>
  <c r="AU1022" i="13"/>
  <c r="AU720" i="13" a="1"/>
  <c r="AU720" i="13"/>
  <c r="AU1021" i="13" a="1"/>
  <c r="AU1021" i="13"/>
  <c r="AU719" i="13" a="1"/>
  <c r="AU719" i="13"/>
  <c r="AU1020" i="13" a="1"/>
  <c r="AU1020" i="13"/>
  <c r="AU718" i="13" a="1"/>
  <c r="AU718" i="13"/>
  <c r="AU1019" i="13" a="1"/>
  <c r="AU1019" i="13"/>
  <c r="AU717" i="13" a="1"/>
  <c r="AU717" i="13"/>
  <c r="AU1018" i="13" a="1"/>
  <c r="AU1018" i="13"/>
  <c r="AU716" i="13" a="1"/>
  <c r="AU716" i="13"/>
  <c r="AU1017" i="13" a="1"/>
  <c r="AU1017" i="13"/>
  <c r="AU715" i="13" a="1"/>
  <c r="AU715" i="13"/>
  <c r="AU1016" i="13" a="1"/>
  <c r="AU1016" i="13"/>
  <c r="AU714" i="13" a="1"/>
  <c r="AU714" i="13"/>
  <c r="AU1015" i="13" a="1"/>
  <c r="AU1015" i="13"/>
  <c r="AU713" i="13" a="1"/>
  <c r="AU713" i="13"/>
  <c r="AU1014" i="13" a="1"/>
  <c r="AU1014" i="13"/>
  <c r="AU712" i="13" a="1"/>
  <c r="AU712" i="13"/>
  <c r="AU1013" i="13" a="1"/>
  <c r="AU1013" i="13"/>
  <c r="AU711" i="13" a="1"/>
  <c r="AU711" i="13"/>
  <c r="AU1012" i="13" a="1"/>
  <c r="AU1012" i="13"/>
  <c r="AU710" i="13" a="1"/>
  <c r="AU710" i="13"/>
  <c r="AU1011" i="13" a="1"/>
  <c r="AU1011" i="13"/>
  <c r="AU709" i="13" a="1"/>
  <c r="AU709" i="13"/>
  <c r="AU1010" i="13" a="1"/>
  <c r="AU1010" i="13"/>
  <c r="AU708" i="13" a="1"/>
  <c r="AU708" i="13"/>
  <c r="AU1009" i="13" a="1"/>
  <c r="AU1009" i="13"/>
  <c r="AU707" i="13" a="1"/>
  <c r="AU707" i="13"/>
  <c r="AU1008" i="13" a="1"/>
  <c r="AU1008" i="13"/>
  <c r="AU706" i="13" a="1"/>
  <c r="AU706" i="13"/>
  <c r="AU1007" i="13" a="1"/>
  <c r="AU1007" i="13"/>
  <c r="AU705" i="13" a="1"/>
  <c r="AU705" i="13"/>
  <c r="AU1006" i="13" a="1"/>
  <c r="AU1006" i="13"/>
  <c r="AU704" i="13" a="1"/>
  <c r="AU704" i="13"/>
  <c r="AU1005" i="13" a="1"/>
  <c r="AU1005" i="13"/>
  <c r="AU703" i="13" a="1"/>
  <c r="AU703" i="13"/>
  <c r="AU1004" i="13" a="1"/>
  <c r="AU1004" i="13"/>
  <c r="AU702" i="13" a="1"/>
  <c r="AU702" i="13"/>
  <c r="AU1003" i="13" a="1"/>
  <c r="AU1003" i="13"/>
  <c r="AU701" i="13" a="1"/>
  <c r="AU701" i="13"/>
  <c r="AU1002" i="13" a="1"/>
  <c r="AU1002" i="13"/>
  <c r="AU700" i="13" a="1"/>
  <c r="AU700" i="13"/>
  <c r="AU1001" i="13" a="1"/>
  <c r="AU1001" i="13"/>
  <c r="AU699" i="13" a="1"/>
  <c r="AU699" i="13"/>
  <c r="AU1000" i="13" a="1"/>
  <c r="AU1000" i="13"/>
  <c r="AU698" i="13" a="1"/>
  <c r="AU698" i="13"/>
  <c r="AU999" i="13" a="1"/>
  <c r="AU999" i="13"/>
  <c r="AU697" i="13" a="1"/>
  <c r="AU697" i="13"/>
  <c r="AU998" i="13" a="1"/>
  <c r="AU998" i="13"/>
  <c r="AU696" i="13" a="1"/>
  <c r="AU696" i="13"/>
  <c r="AU997" i="13" a="1"/>
  <c r="AU997" i="13"/>
  <c r="AU82" i="13"/>
  <c r="J82" i="16"/>
  <c r="K82" i="16"/>
  <c r="L82" i="16"/>
  <c r="M82" i="16"/>
  <c r="N82" i="16"/>
  <c r="O82" i="16"/>
  <c r="P82" i="16"/>
  <c r="Q82" i="16"/>
  <c r="R82" i="16"/>
  <c r="S82" i="16"/>
  <c r="T82" i="16"/>
  <c r="U82" i="16"/>
  <c r="V82" i="16"/>
  <c r="W82" i="16"/>
  <c r="X82" i="16"/>
  <c r="Y82" i="16"/>
  <c r="Z82" i="16"/>
  <c r="AA82" i="16"/>
  <c r="AB82" i="16"/>
  <c r="AC82" i="16"/>
  <c r="I82" i="16"/>
  <c r="H82" i="16"/>
  <c r="G82" i="16"/>
  <c r="F82" i="16"/>
  <c r="E82" i="16"/>
  <c r="C81" i="16"/>
  <c r="B81" i="16"/>
  <c r="C80" i="16"/>
  <c r="B80" i="16"/>
  <c r="C79" i="16"/>
  <c r="B79" i="16"/>
  <c r="C78" i="16"/>
  <c r="B78" i="16"/>
  <c r="C77" i="16"/>
  <c r="B77" i="16"/>
  <c r="C76" i="16"/>
  <c r="B76" i="16"/>
  <c r="C75" i="16"/>
  <c r="B75" i="16"/>
  <c r="C74" i="16"/>
  <c r="B74" i="16"/>
  <c r="C73" i="16"/>
  <c r="B73" i="16"/>
  <c r="C72" i="16"/>
  <c r="B72" i="16"/>
  <c r="C71" i="16"/>
  <c r="B71" i="16"/>
  <c r="C70" i="16"/>
  <c r="B70" i="16"/>
  <c r="C69" i="16"/>
  <c r="B69" i="16"/>
  <c r="C68" i="16"/>
  <c r="B68" i="16"/>
  <c r="C67" i="16"/>
  <c r="B67" i="16"/>
  <c r="C66" i="16"/>
  <c r="B66" i="16"/>
  <c r="C65" i="16"/>
  <c r="B65" i="16"/>
  <c r="C64" i="16"/>
  <c r="B64" i="16"/>
  <c r="C63" i="16"/>
  <c r="B63" i="16"/>
  <c r="C62" i="16"/>
  <c r="B62" i="16"/>
  <c r="C61" i="16"/>
  <c r="B61" i="16"/>
  <c r="C60" i="16"/>
  <c r="B60" i="16"/>
  <c r="C59" i="16"/>
  <c r="B59" i="16"/>
  <c r="C58" i="16"/>
  <c r="B58" i="16"/>
  <c r="C57" i="16"/>
  <c r="B57" i="16"/>
  <c r="C56" i="16"/>
  <c r="B56" i="16"/>
  <c r="C55" i="16"/>
  <c r="B55" i="16"/>
  <c r="C54" i="16"/>
  <c r="B54" i="16"/>
  <c r="C53" i="16"/>
  <c r="B53" i="16"/>
  <c r="C52" i="16"/>
  <c r="B52" i="16"/>
  <c r="C51" i="16"/>
  <c r="B51" i="16"/>
  <c r="C50" i="16"/>
  <c r="B50" i="16"/>
  <c r="C49" i="16"/>
  <c r="B49" i="16"/>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1" i="16"/>
  <c r="B31"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7" i="16"/>
  <c r="B17" i="16"/>
  <c r="C16" i="16"/>
  <c r="B16" i="16"/>
  <c r="C15" i="16"/>
  <c r="B15" i="16"/>
  <c r="C14" i="16"/>
  <c r="B14" i="16"/>
  <c r="C13" i="16"/>
  <c r="B13" i="16"/>
  <c r="C12" i="16"/>
  <c r="B12" i="16"/>
  <c r="C11" i="16"/>
  <c r="B11" i="16"/>
  <c r="C10" i="16"/>
  <c r="B10" i="16"/>
  <c r="C9" i="16"/>
  <c r="B9" i="16"/>
  <c r="C8" i="16"/>
  <c r="B8" i="16"/>
  <c r="C7" i="16"/>
  <c r="B7" i="16"/>
  <c r="C6" i="16"/>
  <c r="B6" i="16"/>
  <c r="D5" i="16" a="1"/>
  <c r="D5" i="16"/>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C5" i="16"/>
  <c r="B5" i="16"/>
  <c r="B1" i="16"/>
  <c r="AA696" i="13" a="1"/>
  <c r="AA696" i="13"/>
  <c r="AA697" i="13" a="1"/>
  <c r="AA697" i="13"/>
  <c r="AA997" i="13" a="1"/>
  <c r="AA997" i="13"/>
  <c r="AB696" i="13" a="1"/>
  <c r="AB696" i="13"/>
  <c r="AB697" i="13" a="1"/>
  <c r="AB697" i="13"/>
  <c r="AB997" i="13" a="1"/>
  <c r="AB997" i="13"/>
  <c r="AC696" i="13" a="1"/>
  <c r="AC696" i="13"/>
  <c r="AC697" i="13" a="1"/>
  <c r="AC697" i="13"/>
  <c r="AC997" i="13" a="1"/>
  <c r="AC997" i="13"/>
  <c r="AD696" i="13" a="1"/>
  <c r="AD696" i="13"/>
  <c r="AD697" i="13" a="1"/>
  <c r="AD697" i="13"/>
  <c r="AD997" i="13" a="1"/>
  <c r="AD997" i="13"/>
  <c r="AE696" i="13" a="1"/>
  <c r="AE696" i="13"/>
  <c r="AE697" i="13" a="1"/>
  <c r="AE697" i="13"/>
  <c r="AE997" i="13" a="1"/>
  <c r="AE997" i="13"/>
  <c r="AG696" i="13" a="1"/>
  <c r="AG696" i="13"/>
  <c r="AG697" i="13" a="1"/>
  <c r="AG697" i="13"/>
  <c r="AG997" i="13" a="1"/>
  <c r="AG997" i="13"/>
  <c r="AM696" i="13" a="1"/>
  <c r="AM696" i="13"/>
  <c r="AM697" i="13" a="1"/>
  <c r="AM697" i="13"/>
  <c r="AM997" i="13" a="1"/>
  <c r="AM997" i="13"/>
  <c r="AN696" i="13" a="1"/>
  <c r="AN696" i="13"/>
  <c r="AN697" i="13" a="1"/>
  <c r="AN697" i="13"/>
  <c r="AN997" i="13" a="1"/>
  <c r="AN997" i="13"/>
  <c r="AO696" i="13" a="1"/>
  <c r="AO696" i="13"/>
  <c r="AO697" i="13" a="1"/>
  <c r="AO697" i="13"/>
  <c r="AO997" i="13" a="1"/>
  <c r="AO997" i="13"/>
  <c r="AP696" i="13" a="1"/>
  <c r="AP696" i="13"/>
  <c r="AP697" i="13" a="1"/>
  <c r="AP697" i="13"/>
  <c r="AP997" i="13" a="1"/>
  <c r="AP997" i="13"/>
  <c r="AQ696" i="13" a="1"/>
  <c r="AQ696" i="13"/>
  <c r="AQ697" i="13" a="1"/>
  <c r="AQ697" i="13"/>
  <c r="AQ997" i="13" a="1"/>
  <c r="AQ997" i="13"/>
  <c r="AS696" i="13" a="1"/>
  <c r="AS696" i="13"/>
  <c r="AS697" i="13" a="1"/>
  <c r="AS697" i="13"/>
  <c r="AS997" i="13" a="1"/>
  <c r="AS997" i="13"/>
  <c r="AA698" i="13" a="1"/>
  <c r="AA698" i="13"/>
  <c r="AA998" i="13" a="1"/>
  <c r="AA998" i="13"/>
  <c r="AB698" i="13" a="1"/>
  <c r="AB698" i="13"/>
  <c r="AB998" i="13" a="1"/>
  <c r="AB998" i="13"/>
  <c r="AC698" i="13" a="1"/>
  <c r="AC698" i="13"/>
  <c r="AC998" i="13" a="1"/>
  <c r="AC998" i="13"/>
  <c r="AD698" i="13" a="1"/>
  <c r="AD698" i="13"/>
  <c r="AD998" i="13" a="1"/>
  <c r="AD998" i="13"/>
  <c r="AE698" i="13" a="1"/>
  <c r="AE698" i="13"/>
  <c r="AE998" i="13" a="1"/>
  <c r="AE998" i="13"/>
  <c r="AG698" i="13" a="1"/>
  <c r="AG698" i="13"/>
  <c r="AG998" i="13" a="1"/>
  <c r="AG998" i="13"/>
  <c r="AM698" i="13" a="1"/>
  <c r="AM698" i="13"/>
  <c r="AM998" i="13" a="1"/>
  <c r="AM998" i="13"/>
  <c r="AN698" i="13" a="1"/>
  <c r="AN698" i="13"/>
  <c r="AN998" i="13" a="1"/>
  <c r="AN998" i="13"/>
  <c r="AO698" i="13" a="1"/>
  <c r="AO698" i="13"/>
  <c r="AO998" i="13" a="1"/>
  <c r="AO998" i="13"/>
  <c r="AP698" i="13" a="1"/>
  <c r="AP698" i="13"/>
  <c r="AP998" i="13" a="1"/>
  <c r="AP998" i="13"/>
  <c r="AQ698" i="13" a="1"/>
  <c r="AQ698" i="13"/>
  <c r="AQ998" i="13" a="1"/>
  <c r="AQ998" i="13"/>
  <c r="AS698" i="13" a="1"/>
  <c r="AS698" i="13"/>
  <c r="AS998" i="13" a="1"/>
  <c r="AS998" i="13"/>
  <c r="AA699" i="13" a="1"/>
  <c r="AA699" i="13"/>
  <c r="AA999" i="13" a="1"/>
  <c r="AA999" i="13"/>
  <c r="AB699" i="13" a="1"/>
  <c r="AB699" i="13"/>
  <c r="AB999" i="13" a="1"/>
  <c r="AB999" i="13"/>
  <c r="AC699" i="13" a="1"/>
  <c r="AC699" i="13"/>
  <c r="AC999" i="13" a="1"/>
  <c r="AC999" i="13"/>
  <c r="AD699" i="13" a="1"/>
  <c r="AD699" i="13"/>
  <c r="AD999" i="13" a="1"/>
  <c r="AD999" i="13"/>
  <c r="AE699" i="13" a="1"/>
  <c r="AE699" i="13"/>
  <c r="AE999" i="13" a="1"/>
  <c r="AE999" i="13"/>
  <c r="AG699" i="13" a="1"/>
  <c r="AG699" i="13"/>
  <c r="AG999" i="13" a="1"/>
  <c r="AG999" i="13"/>
  <c r="AM699" i="13" a="1"/>
  <c r="AM699" i="13"/>
  <c r="AM999" i="13" a="1"/>
  <c r="AM999" i="13"/>
  <c r="AN699" i="13" a="1"/>
  <c r="AN699" i="13"/>
  <c r="AN999" i="13" a="1"/>
  <c r="AN999" i="13"/>
  <c r="AO699" i="13" a="1"/>
  <c r="AO699" i="13"/>
  <c r="AO999" i="13" a="1"/>
  <c r="AO999" i="13"/>
  <c r="AP699" i="13" a="1"/>
  <c r="AP699" i="13"/>
  <c r="AP999" i="13" a="1"/>
  <c r="AP999" i="13"/>
  <c r="AQ699" i="13" a="1"/>
  <c r="AQ699" i="13"/>
  <c r="AQ999" i="13" a="1"/>
  <c r="AQ999" i="13"/>
  <c r="AS699" i="13" a="1"/>
  <c r="AS699" i="13"/>
  <c r="AS999" i="13" a="1"/>
  <c r="AS999" i="13"/>
  <c r="AA700" i="13" a="1"/>
  <c r="AA700" i="13"/>
  <c r="AA1000" i="13" a="1"/>
  <c r="AA1000" i="13"/>
  <c r="AB700" i="13" a="1"/>
  <c r="AB700" i="13"/>
  <c r="AB1000" i="13" a="1"/>
  <c r="AB1000" i="13"/>
  <c r="AC700" i="13" a="1"/>
  <c r="AC700" i="13"/>
  <c r="AC1000" i="13" a="1"/>
  <c r="AC1000" i="13"/>
  <c r="AD700" i="13" a="1"/>
  <c r="AD700" i="13"/>
  <c r="AD1000" i="13" a="1"/>
  <c r="AD1000" i="13"/>
  <c r="AE700" i="13" a="1"/>
  <c r="AE700" i="13"/>
  <c r="AE1000" i="13" a="1"/>
  <c r="AE1000" i="13"/>
  <c r="AG700" i="13" a="1"/>
  <c r="AG700" i="13"/>
  <c r="AG1000" i="13" a="1"/>
  <c r="AG1000" i="13"/>
  <c r="AM700" i="13" a="1"/>
  <c r="AM700" i="13"/>
  <c r="AM1000" i="13" a="1"/>
  <c r="AM1000" i="13"/>
  <c r="AN700" i="13" a="1"/>
  <c r="AN700" i="13"/>
  <c r="AN1000" i="13" a="1"/>
  <c r="AN1000" i="13"/>
  <c r="AO700" i="13" a="1"/>
  <c r="AO700" i="13"/>
  <c r="AO1000" i="13" a="1"/>
  <c r="AO1000" i="13"/>
  <c r="AP700" i="13" a="1"/>
  <c r="AP700" i="13"/>
  <c r="AP1000" i="13" a="1"/>
  <c r="AP1000" i="13"/>
  <c r="AQ700" i="13" a="1"/>
  <c r="AQ700" i="13"/>
  <c r="AQ1000" i="13" a="1"/>
  <c r="AQ1000" i="13"/>
  <c r="AS700" i="13" a="1"/>
  <c r="AS700" i="13"/>
  <c r="AS1000" i="13" a="1"/>
  <c r="AS1000" i="13"/>
  <c r="AA701" i="13" a="1"/>
  <c r="AA701" i="13"/>
  <c r="AA1001" i="13" a="1"/>
  <c r="AA1001" i="13"/>
  <c r="AB701" i="13" a="1"/>
  <c r="AB701" i="13"/>
  <c r="AB1001" i="13" a="1"/>
  <c r="AB1001" i="13"/>
  <c r="AC701" i="13" a="1"/>
  <c r="AC701" i="13"/>
  <c r="AC1001" i="13" a="1"/>
  <c r="AC1001" i="13"/>
  <c r="AD701" i="13" a="1"/>
  <c r="AD701" i="13"/>
  <c r="AD1001" i="13" a="1"/>
  <c r="AD1001" i="13"/>
  <c r="AE701" i="13" a="1"/>
  <c r="AE701" i="13"/>
  <c r="AE1001" i="13" a="1"/>
  <c r="AE1001" i="13"/>
  <c r="AG701" i="13" a="1"/>
  <c r="AG701" i="13"/>
  <c r="AG1001" i="13" a="1"/>
  <c r="AG1001" i="13"/>
  <c r="AM701" i="13" a="1"/>
  <c r="AM701" i="13"/>
  <c r="AM1001" i="13" a="1"/>
  <c r="AM1001" i="13"/>
  <c r="AN701" i="13" a="1"/>
  <c r="AN701" i="13"/>
  <c r="AN1001" i="13" a="1"/>
  <c r="AN1001" i="13"/>
  <c r="AO701" i="13" a="1"/>
  <c r="AO701" i="13"/>
  <c r="AO1001" i="13" a="1"/>
  <c r="AO1001" i="13"/>
  <c r="AP701" i="13" a="1"/>
  <c r="AP701" i="13"/>
  <c r="AP1001" i="13" a="1"/>
  <c r="AP1001" i="13"/>
  <c r="AQ701" i="13" a="1"/>
  <c r="AQ701" i="13"/>
  <c r="AQ1001" i="13" a="1"/>
  <c r="AQ1001" i="13"/>
  <c r="AS701" i="13" a="1"/>
  <c r="AS701" i="13"/>
  <c r="AS1001" i="13" a="1"/>
  <c r="AS1001" i="13"/>
  <c r="AA702" i="13" a="1"/>
  <c r="AA702" i="13"/>
  <c r="AA1002" i="13" a="1"/>
  <c r="AA1002" i="13"/>
  <c r="AB702" i="13" a="1"/>
  <c r="AB702" i="13"/>
  <c r="AB1002" i="13" a="1"/>
  <c r="AB1002" i="13"/>
  <c r="AC702" i="13" a="1"/>
  <c r="AC702" i="13"/>
  <c r="AC1002" i="13" a="1"/>
  <c r="AC1002" i="13"/>
  <c r="AD702" i="13" a="1"/>
  <c r="AD702" i="13"/>
  <c r="AD1002" i="13" a="1"/>
  <c r="AD1002" i="13"/>
  <c r="AE702" i="13" a="1"/>
  <c r="AE702" i="13"/>
  <c r="AE1002" i="13" a="1"/>
  <c r="AE1002" i="13"/>
  <c r="AG702" i="13" a="1"/>
  <c r="AG702" i="13"/>
  <c r="AG1002" i="13" a="1"/>
  <c r="AG1002" i="13"/>
  <c r="AM702" i="13" a="1"/>
  <c r="AM702" i="13"/>
  <c r="AM1002" i="13" a="1"/>
  <c r="AM1002" i="13"/>
  <c r="AN702" i="13" a="1"/>
  <c r="AN702" i="13"/>
  <c r="AN1002" i="13" a="1"/>
  <c r="AN1002" i="13"/>
  <c r="AO702" i="13" a="1"/>
  <c r="AO702" i="13"/>
  <c r="AO1002" i="13" a="1"/>
  <c r="AO1002" i="13"/>
  <c r="AP702" i="13" a="1"/>
  <c r="AP702" i="13"/>
  <c r="AP1002" i="13" a="1"/>
  <c r="AP1002" i="13"/>
  <c r="AQ702" i="13" a="1"/>
  <c r="AQ702" i="13"/>
  <c r="AQ1002" i="13" a="1"/>
  <c r="AQ1002" i="13"/>
  <c r="AS702" i="13" a="1"/>
  <c r="AS702" i="13"/>
  <c r="AS1002" i="13" a="1"/>
  <c r="AS1002" i="13"/>
  <c r="AA703" i="13" a="1"/>
  <c r="AA703" i="13"/>
  <c r="AA1003" i="13" a="1"/>
  <c r="AA1003" i="13"/>
  <c r="AB703" i="13" a="1"/>
  <c r="AB703" i="13"/>
  <c r="AB1003" i="13" a="1"/>
  <c r="AB1003" i="13"/>
  <c r="AC703" i="13" a="1"/>
  <c r="AC703" i="13"/>
  <c r="AC1003" i="13" a="1"/>
  <c r="AC1003" i="13"/>
  <c r="AD703" i="13" a="1"/>
  <c r="AD703" i="13"/>
  <c r="AD1003" i="13" a="1"/>
  <c r="AD1003" i="13"/>
  <c r="AE703" i="13" a="1"/>
  <c r="AE703" i="13"/>
  <c r="AE1003" i="13" a="1"/>
  <c r="AE1003" i="13"/>
  <c r="AG703" i="13" a="1"/>
  <c r="AG703" i="13"/>
  <c r="AG1003" i="13" a="1"/>
  <c r="AG1003" i="13"/>
  <c r="AM703" i="13" a="1"/>
  <c r="AM703" i="13"/>
  <c r="AM1003" i="13" a="1"/>
  <c r="AM1003" i="13"/>
  <c r="AN703" i="13" a="1"/>
  <c r="AN703" i="13"/>
  <c r="AN1003" i="13" a="1"/>
  <c r="AN1003" i="13"/>
  <c r="AO703" i="13" a="1"/>
  <c r="AO703" i="13"/>
  <c r="AO1003" i="13" a="1"/>
  <c r="AO1003" i="13"/>
  <c r="AP703" i="13" a="1"/>
  <c r="AP703" i="13"/>
  <c r="AP1003" i="13" a="1"/>
  <c r="AP1003" i="13"/>
  <c r="AQ703" i="13" a="1"/>
  <c r="AQ703" i="13"/>
  <c r="AQ1003" i="13" a="1"/>
  <c r="AQ1003" i="13"/>
  <c r="AS703" i="13" a="1"/>
  <c r="AS703" i="13"/>
  <c r="AS1003" i="13" a="1"/>
  <c r="AS1003" i="13"/>
  <c r="AA704" i="13" a="1"/>
  <c r="AA704" i="13"/>
  <c r="AA1004" i="13" a="1"/>
  <c r="AA1004" i="13"/>
  <c r="AB704" i="13" a="1"/>
  <c r="AB704" i="13"/>
  <c r="AB1004" i="13" a="1"/>
  <c r="AB1004" i="13"/>
  <c r="AC704" i="13" a="1"/>
  <c r="AC704" i="13"/>
  <c r="AC1004" i="13" a="1"/>
  <c r="AC1004" i="13"/>
  <c r="AD704" i="13" a="1"/>
  <c r="AD704" i="13"/>
  <c r="AD1004" i="13" a="1"/>
  <c r="AD1004" i="13"/>
  <c r="AE704" i="13" a="1"/>
  <c r="AE704" i="13"/>
  <c r="AE1004" i="13" a="1"/>
  <c r="AE1004" i="13"/>
  <c r="AG704" i="13" a="1"/>
  <c r="AG704" i="13"/>
  <c r="AG1004" i="13" a="1"/>
  <c r="AG1004" i="13"/>
  <c r="AM704" i="13" a="1"/>
  <c r="AM704" i="13"/>
  <c r="AM1004" i="13" a="1"/>
  <c r="AM1004" i="13"/>
  <c r="AN704" i="13" a="1"/>
  <c r="AN704" i="13"/>
  <c r="AN1004" i="13" a="1"/>
  <c r="AN1004" i="13"/>
  <c r="AO704" i="13" a="1"/>
  <c r="AO704" i="13"/>
  <c r="AO1004" i="13" a="1"/>
  <c r="AO1004" i="13"/>
  <c r="AP704" i="13" a="1"/>
  <c r="AP704" i="13"/>
  <c r="AP1004" i="13" a="1"/>
  <c r="AP1004" i="13"/>
  <c r="AQ704" i="13" a="1"/>
  <c r="AQ704" i="13"/>
  <c r="AQ1004" i="13" a="1"/>
  <c r="AQ1004" i="13"/>
  <c r="AS704" i="13" a="1"/>
  <c r="AS704" i="13"/>
  <c r="AS1004" i="13" a="1"/>
  <c r="AS1004" i="13"/>
  <c r="AA705" i="13" a="1"/>
  <c r="AA705" i="13"/>
  <c r="AA1005" i="13" a="1"/>
  <c r="AA1005" i="13"/>
  <c r="AB705" i="13" a="1"/>
  <c r="AB705" i="13"/>
  <c r="AB1005" i="13" a="1"/>
  <c r="AB1005" i="13"/>
  <c r="AC705" i="13" a="1"/>
  <c r="AC705" i="13"/>
  <c r="AC1005" i="13" a="1"/>
  <c r="AC1005" i="13"/>
  <c r="AD705" i="13" a="1"/>
  <c r="AD705" i="13"/>
  <c r="AD1005" i="13" a="1"/>
  <c r="AD1005" i="13"/>
  <c r="AE705" i="13" a="1"/>
  <c r="AE705" i="13"/>
  <c r="AE1005" i="13" a="1"/>
  <c r="AE1005" i="13"/>
  <c r="AG705" i="13" a="1"/>
  <c r="AG705" i="13"/>
  <c r="AG1005" i="13" a="1"/>
  <c r="AG1005" i="13"/>
  <c r="AM705" i="13" a="1"/>
  <c r="AM705" i="13"/>
  <c r="AM1005" i="13" a="1"/>
  <c r="AM1005" i="13"/>
  <c r="AN705" i="13" a="1"/>
  <c r="AN705" i="13"/>
  <c r="AN1005" i="13" a="1"/>
  <c r="AN1005" i="13"/>
  <c r="AO705" i="13" a="1"/>
  <c r="AO705" i="13"/>
  <c r="AO1005" i="13" a="1"/>
  <c r="AO1005" i="13"/>
  <c r="AP705" i="13" a="1"/>
  <c r="AP705" i="13"/>
  <c r="AP1005" i="13" a="1"/>
  <c r="AP1005" i="13"/>
  <c r="AQ705" i="13" a="1"/>
  <c r="AQ705" i="13"/>
  <c r="AQ1005" i="13" a="1"/>
  <c r="AQ1005" i="13"/>
  <c r="AS705" i="13" a="1"/>
  <c r="AS705" i="13"/>
  <c r="AS1005" i="13" a="1"/>
  <c r="AS1005" i="13"/>
  <c r="AA706" i="13" a="1"/>
  <c r="AA706" i="13"/>
  <c r="AA1006" i="13" a="1"/>
  <c r="AA1006" i="13"/>
  <c r="AB706" i="13" a="1"/>
  <c r="AB706" i="13"/>
  <c r="AB1006" i="13" a="1"/>
  <c r="AB1006" i="13"/>
  <c r="AC706" i="13" a="1"/>
  <c r="AC706" i="13"/>
  <c r="AC1006" i="13" a="1"/>
  <c r="AC1006" i="13"/>
  <c r="AD706" i="13" a="1"/>
  <c r="AD706" i="13"/>
  <c r="AD1006" i="13" a="1"/>
  <c r="AD1006" i="13"/>
  <c r="AE706" i="13" a="1"/>
  <c r="AE706" i="13"/>
  <c r="AE1006" i="13" a="1"/>
  <c r="AE1006" i="13"/>
  <c r="AG706" i="13" a="1"/>
  <c r="AG706" i="13"/>
  <c r="AG1006" i="13" a="1"/>
  <c r="AG1006" i="13"/>
  <c r="AM706" i="13" a="1"/>
  <c r="AM706" i="13"/>
  <c r="AM1006" i="13" a="1"/>
  <c r="AM1006" i="13"/>
  <c r="AN706" i="13" a="1"/>
  <c r="AN706" i="13"/>
  <c r="AN1006" i="13" a="1"/>
  <c r="AN1006" i="13"/>
  <c r="AO706" i="13" a="1"/>
  <c r="AO706" i="13"/>
  <c r="AO1006" i="13" a="1"/>
  <c r="AO1006" i="13"/>
  <c r="AP706" i="13" a="1"/>
  <c r="AP706" i="13"/>
  <c r="AP1006" i="13" a="1"/>
  <c r="AP1006" i="13"/>
  <c r="AQ706" i="13" a="1"/>
  <c r="AQ706" i="13"/>
  <c r="AQ1006" i="13" a="1"/>
  <c r="AQ1006" i="13"/>
  <c r="AS706" i="13" a="1"/>
  <c r="AS706" i="13"/>
  <c r="AS1006" i="13" a="1"/>
  <c r="AS1006" i="13"/>
  <c r="AA707" i="13" a="1"/>
  <c r="AA707" i="13"/>
  <c r="AA1007" i="13" a="1"/>
  <c r="AA1007" i="13"/>
  <c r="AB707" i="13" a="1"/>
  <c r="AB707" i="13"/>
  <c r="AB1007" i="13" a="1"/>
  <c r="AB1007" i="13"/>
  <c r="AC707" i="13" a="1"/>
  <c r="AC707" i="13"/>
  <c r="AC1007" i="13" a="1"/>
  <c r="AC1007" i="13"/>
  <c r="AD707" i="13" a="1"/>
  <c r="AD707" i="13"/>
  <c r="AD1007" i="13" a="1"/>
  <c r="AD1007" i="13"/>
  <c r="AE707" i="13" a="1"/>
  <c r="AE707" i="13"/>
  <c r="AE1007" i="13" a="1"/>
  <c r="AE1007" i="13"/>
  <c r="AG707" i="13" a="1"/>
  <c r="AG707" i="13"/>
  <c r="AG1007" i="13" a="1"/>
  <c r="AG1007" i="13"/>
  <c r="AM707" i="13" a="1"/>
  <c r="AM707" i="13"/>
  <c r="AM1007" i="13" a="1"/>
  <c r="AM1007" i="13"/>
  <c r="AN707" i="13" a="1"/>
  <c r="AN707" i="13"/>
  <c r="AN1007" i="13" a="1"/>
  <c r="AN1007" i="13"/>
  <c r="AO707" i="13" a="1"/>
  <c r="AO707" i="13"/>
  <c r="AO1007" i="13" a="1"/>
  <c r="AO1007" i="13"/>
  <c r="AP707" i="13" a="1"/>
  <c r="AP707" i="13"/>
  <c r="AP1007" i="13" a="1"/>
  <c r="AP1007" i="13"/>
  <c r="AQ707" i="13" a="1"/>
  <c r="AQ707" i="13"/>
  <c r="AQ1007" i="13" a="1"/>
  <c r="AQ1007" i="13"/>
  <c r="AS707" i="13" a="1"/>
  <c r="AS707" i="13"/>
  <c r="AS1007" i="13" a="1"/>
  <c r="AS1007" i="13"/>
  <c r="AA708" i="13" a="1"/>
  <c r="AA708" i="13"/>
  <c r="AA1008" i="13" a="1"/>
  <c r="AA1008" i="13"/>
  <c r="AB708" i="13" a="1"/>
  <c r="AB708" i="13"/>
  <c r="AB1008" i="13" a="1"/>
  <c r="AB1008" i="13"/>
  <c r="AC708" i="13" a="1"/>
  <c r="AC708" i="13"/>
  <c r="AC1008" i="13" a="1"/>
  <c r="AC1008" i="13"/>
  <c r="AD708" i="13" a="1"/>
  <c r="AD708" i="13"/>
  <c r="AD1008" i="13" a="1"/>
  <c r="AD1008" i="13"/>
  <c r="AE708" i="13" a="1"/>
  <c r="AE708" i="13"/>
  <c r="AE1008" i="13" a="1"/>
  <c r="AE1008" i="13"/>
  <c r="AG708" i="13" a="1"/>
  <c r="AG708" i="13"/>
  <c r="AG1008" i="13" a="1"/>
  <c r="AG1008" i="13"/>
  <c r="AM708" i="13" a="1"/>
  <c r="AM708" i="13"/>
  <c r="AM1008" i="13" a="1"/>
  <c r="AM1008" i="13"/>
  <c r="AN708" i="13" a="1"/>
  <c r="AN708" i="13"/>
  <c r="AN1008" i="13" a="1"/>
  <c r="AN1008" i="13"/>
  <c r="AO708" i="13" a="1"/>
  <c r="AO708" i="13"/>
  <c r="AO1008" i="13" a="1"/>
  <c r="AO1008" i="13"/>
  <c r="AP708" i="13" a="1"/>
  <c r="AP708" i="13"/>
  <c r="AP1008" i="13" a="1"/>
  <c r="AP1008" i="13"/>
  <c r="AQ708" i="13" a="1"/>
  <c r="AQ708" i="13"/>
  <c r="AQ1008" i="13" a="1"/>
  <c r="AQ1008" i="13"/>
  <c r="AS708" i="13" a="1"/>
  <c r="AS708" i="13"/>
  <c r="AS1008" i="13" a="1"/>
  <c r="AS1008" i="13"/>
  <c r="AA709" i="13" a="1"/>
  <c r="AA709" i="13"/>
  <c r="AA1009" i="13" a="1"/>
  <c r="AA1009" i="13"/>
  <c r="AB709" i="13" a="1"/>
  <c r="AB709" i="13"/>
  <c r="AB1009" i="13" a="1"/>
  <c r="AB1009" i="13"/>
  <c r="AC709" i="13" a="1"/>
  <c r="AC709" i="13"/>
  <c r="AC1009" i="13" a="1"/>
  <c r="AC1009" i="13"/>
  <c r="AD709" i="13" a="1"/>
  <c r="AD709" i="13"/>
  <c r="AD1009" i="13" a="1"/>
  <c r="AD1009" i="13"/>
  <c r="AE709" i="13" a="1"/>
  <c r="AE709" i="13"/>
  <c r="AE1009" i="13" a="1"/>
  <c r="AE1009" i="13"/>
  <c r="AG709" i="13" a="1"/>
  <c r="AG709" i="13"/>
  <c r="AG1009" i="13" a="1"/>
  <c r="AG1009" i="13"/>
  <c r="AM709" i="13" a="1"/>
  <c r="AM709" i="13"/>
  <c r="AM1009" i="13" a="1"/>
  <c r="AM1009" i="13"/>
  <c r="AN709" i="13" a="1"/>
  <c r="AN709" i="13"/>
  <c r="AN1009" i="13" a="1"/>
  <c r="AN1009" i="13"/>
  <c r="AO709" i="13" a="1"/>
  <c r="AO709" i="13"/>
  <c r="AO1009" i="13" a="1"/>
  <c r="AO1009" i="13"/>
  <c r="AP709" i="13" a="1"/>
  <c r="AP709" i="13"/>
  <c r="AP1009" i="13" a="1"/>
  <c r="AP1009" i="13"/>
  <c r="AQ709" i="13" a="1"/>
  <c r="AQ709" i="13"/>
  <c r="AQ1009" i="13" a="1"/>
  <c r="AQ1009" i="13"/>
  <c r="AS709" i="13" a="1"/>
  <c r="AS709" i="13"/>
  <c r="AS1009" i="13" a="1"/>
  <c r="AS1009" i="13"/>
  <c r="AA710" i="13" a="1"/>
  <c r="AA710" i="13"/>
  <c r="AA1010" i="13" a="1"/>
  <c r="AA1010" i="13"/>
  <c r="AB710" i="13" a="1"/>
  <c r="AB710" i="13"/>
  <c r="AB1010" i="13" a="1"/>
  <c r="AB1010" i="13"/>
  <c r="AC710" i="13" a="1"/>
  <c r="AC710" i="13"/>
  <c r="AC1010" i="13" a="1"/>
  <c r="AC1010" i="13"/>
  <c r="AD710" i="13" a="1"/>
  <c r="AD710" i="13"/>
  <c r="AD1010" i="13" a="1"/>
  <c r="AD1010" i="13"/>
  <c r="AE710" i="13" a="1"/>
  <c r="AE710" i="13"/>
  <c r="AE1010" i="13" a="1"/>
  <c r="AE1010" i="13"/>
  <c r="AG710" i="13" a="1"/>
  <c r="AG710" i="13"/>
  <c r="AG1010" i="13" a="1"/>
  <c r="AG1010" i="13"/>
  <c r="AM710" i="13" a="1"/>
  <c r="AM710" i="13"/>
  <c r="AM1010" i="13" a="1"/>
  <c r="AM1010" i="13"/>
  <c r="AN710" i="13" a="1"/>
  <c r="AN710" i="13"/>
  <c r="AN1010" i="13" a="1"/>
  <c r="AN1010" i="13"/>
  <c r="AO710" i="13" a="1"/>
  <c r="AO710" i="13"/>
  <c r="AO1010" i="13" a="1"/>
  <c r="AO1010" i="13"/>
  <c r="AP710" i="13" a="1"/>
  <c r="AP710" i="13"/>
  <c r="AP1010" i="13" a="1"/>
  <c r="AP1010" i="13"/>
  <c r="AQ710" i="13" a="1"/>
  <c r="AQ710" i="13"/>
  <c r="AQ1010" i="13" a="1"/>
  <c r="AQ1010" i="13"/>
  <c r="AS710" i="13" a="1"/>
  <c r="AS710" i="13"/>
  <c r="AS1010" i="13" a="1"/>
  <c r="AS1010" i="13"/>
  <c r="AA711" i="13" a="1"/>
  <c r="AA711" i="13"/>
  <c r="AA1011" i="13" a="1"/>
  <c r="AA1011" i="13"/>
  <c r="AB711" i="13" a="1"/>
  <c r="AB711" i="13"/>
  <c r="AB1011" i="13" a="1"/>
  <c r="AB1011" i="13"/>
  <c r="AC711" i="13" a="1"/>
  <c r="AC711" i="13"/>
  <c r="AC1011" i="13" a="1"/>
  <c r="AC1011" i="13"/>
  <c r="AD711" i="13" a="1"/>
  <c r="AD711" i="13"/>
  <c r="AD1011" i="13" a="1"/>
  <c r="AD1011" i="13"/>
  <c r="AE711" i="13" a="1"/>
  <c r="AE711" i="13"/>
  <c r="AE1011" i="13" a="1"/>
  <c r="AE1011" i="13"/>
  <c r="AG711" i="13" a="1"/>
  <c r="AG711" i="13"/>
  <c r="AG1011" i="13" a="1"/>
  <c r="AG1011" i="13"/>
  <c r="AM711" i="13" a="1"/>
  <c r="AM711" i="13"/>
  <c r="AM1011" i="13" a="1"/>
  <c r="AM1011" i="13"/>
  <c r="AN711" i="13" a="1"/>
  <c r="AN711" i="13"/>
  <c r="AN1011" i="13" a="1"/>
  <c r="AN1011" i="13"/>
  <c r="AO711" i="13" a="1"/>
  <c r="AO711" i="13"/>
  <c r="AO1011" i="13" a="1"/>
  <c r="AO1011" i="13"/>
  <c r="AP711" i="13" a="1"/>
  <c r="AP711" i="13"/>
  <c r="AP1011" i="13" a="1"/>
  <c r="AP1011" i="13"/>
  <c r="AQ711" i="13" a="1"/>
  <c r="AQ711" i="13"/>
  <c r="AQ1011" i="13" a="1"/>
  <c r="AQ1011" i="13"/>
  <c r="AS711" i="13" a="1"/>
  <c r="AS711" i="13"/>
  <c r="AS1011" i="13" a="1"/>
  <c r="AS1011" i="13"/>
  <c r="AA712" i="13" a="1"/>
  <c r="AA712" i="13"/>
  <c r="AA1012" i="13" a="1"/>
  <c r="AA1012" i="13"/>
  <c r="AB712" i="13" a="1"/>
  <c r="AB712" i="13"/>
  <c r="AB1012" i="13" a="1"/>
  <c r="AB1012" i="13"/>
  <c r="AC712" i="13" a="1"/>
  <c r="AC712" i="13"/>
  <c r="AC1012" i="13" a="1"/>
  <c r="AC1012" i="13"/>
  <c r="AD712" i="13" a="1"/>
  <c r="AD712" i="13"/>
  <c r="AD1012" i="13" a="1"/>
  <c r="AD1012" i="13"/>
  <c r="AE712" i="13" a="1"/>
  <c r="AE712" i="13"/>
  <c r="AE1012" i="13" a="1"/>
  <c r="AE1012" i="13"/>
  <c r="AG712" i="13" a="1"/>
  <c r="AG712" i="13"/>
  <c r="AG1012" i="13" a="1"/>
  <c r="AG1012" i="13"/>
  <c r="AM712" i="13" a="1"/>
  <c r="AM712" i="13"/>
  <c r="AM1012" i="13" a="1"/>
  <c r="AM1012" i="13"/>
  <c r="AN712" i="13" a="1"/>
  <c r="AN712" i="13"/>
  <c r="AN1012" i="13" a="1"/>
  <c r="AN1012" i="13"/>
  <c r="AO712" i="13" a="1"/>
  <c r="AO712" i="13"/>
  <c r="AO1012" i="13" a="1"/>
  <c r="AO1012" i="13"/>
  <c r="AP712" i="13" a="1"/>
  <c r="AP712" i="13"/>
  <c r="AP1012" i="13" a="1"/>
  <c r="AP1012" i="13"/>
  <c r="AQ712" i="13" a="1"/>
  <c r="AQ712" i="13"/>
  <c r="AQ1012" i="13" a="1"/>
  <c r="AQ1012" i="13"/>
  <c r="AS712" i="13" a="1"/>
  <c r="AS712" i="13"/>
  <c r="AS1012" i="13" a="1"/>
  <c r="AS1012" i="13"/>
  <c r="AA713" i="13" a="1"/>
  <c r="AA713" i="13"/>
  <c r="AA1013" i="13" a="1"/>
  <c r="AA1013" i="13"/>
  <c r="AB713" i="13" a="1"/>
  <c r="AB713" i="13"/>
  <c r="AB1013" i="13" a="1"/>
  <c r="AB1013" i="13"/>
  <c r="AC713" i="13" a="1"/>
  <c r="AC713" i="13"/>
  <c r="AC1013" i="13" a="1"/>
  <c r="AC1013" i="13"/>
  <c r="AD713" i="13" a="1"/>
  <c r="AD713" i="13"/>
  <c r="AD1013" i="13" a="1"/>
  <c r="AD1013" i="13"/>
  <c r="AE713" i="13" a="1"/>
  <c r="AE713" i="13"/>
  <c r="AE1013" i="13" a="1"/>
  <c r="AE1013" i="13"/>
  <c r="AG713" i="13" a="1"/>
  <c r="AG713" i="13"/>
  <c r="AG1013" i="13" a="1"/>
  <c r="AG1013" i="13"/>
  <c r="AM713" i="13" a="1"/>
  <c r="AM713" i="13"/>
  <c r="AM1013" i="13" a="1"/>
  <c r="AM1013" i="13"/>
  <c r="AN713" i="13" a="1"/>
  <c r="AN713" i="13"/>
  <c r="AN1013" i="13" a="1"/>
  <c r="AN1013" i="13"/>
  <c r="AO713" i="13" a="1"/>
  <c r="AO713" i="13"/>
  <c r="AO1013" i="13" a="1"/>
  <c r="AO1013" i="13"/>
  <c r="AP713" i="13" a="1"/>
  <c r="AP713" i="13"/>
  <c r="AP1013" i="13" a="1"/>
  <c r="AP1013" i="13"/>
  <c r="AQ713" i="13" a="1"/>
  <c r="AQ713" i="13"/>
  <c r="AQ1013" i="13" a="1"/>
  <c r="AQ1013" i="13"/>
  <c r="AS713" i="13" a="1"/>
  <c r="AS713" i="13"/>
  <c r="AS1013" i="13" a="1"/>
  <c r="AS1013" i="13"/>
  <c r="AA714" i="13" a="1"/>
  <c r="AA714" i="13"/>
  <c r="AA1014" i="13" a="1"/>
  <c r="AA1014" i="13"/>
  <c r="AB714" i="13" a="1"/>
  <c r="AB714" i="13"/>
  <c r="AB1014" i="13" a="1"/>
  <c r="AB1014" i="13"/>
  <c r="AC714" i="13" a="1"/>
  <c r="AC714" i="13"/>
  <c r="AC1014" i="13" a="1"/>
  <c r="AC1014" i="13"/>
  <c r="AD714" i="13" a="1"/>
  <c r="AD714" i="13"/>
  <c r="AD1014" i="13" a="1"/>
  <c r="AD1014" i="13"/>
  <c r="AE714" i="13" a="1"/>
  <c r="AE714" i="13"/>
  <c r="AE1014" i="13" a="1"/>
  <c r="AE1014" i="13"/>
  <c r="AG714" i="13" a="1"/>
  <c r="AG714" i="13"/>
  <c r="AG1014" i="13" a="1"/>
  <c r="AG1014" i="13"/>
  <c r="AM714" i="13" a="1"/>
  <c r="AM714" i="13"/>
  <c r="AM1014" i="13" a="1"/>
  <c r="AM1014" i="13"/>
  <c r="AN714" i="13" a="1"/>
  <c r="AN714" i="13"/>
  <c r="AN1014" i="13" a="1"/>
  <c r="AN1014" i="13"/>
  <c r="AO714" i="13" a="1"/>
  <c r="AO714" i="13"/>
  <c r="AO1014" i="13" a="1"/>
  <c r="AO1014" i="13"/>
  <c r="AP714" i="13" a="1"/>
  <c r="AP714" i="13"/>
  <c r="AP1014" i="13" a="1"/>
  <c r="AP1014" i="13"/>
  <c r="AQ714" i="13" a="1"/>
  <c r="AQ714" i="13"/>
  <c r="AQ1014" i="13" a="1"/>
  <c r="AQ1014" i="13"/>
  <c r="AS714" i="13" a="1"/>
  <c r="AS714" i="13"/>
  <c r="AS1014" i="13" a="1"/>
  <c r="AS1014" i="13"/>
  <c r="AA715" i="13" a="1"/>
  <c r="AA715" i="13"/>
  <c r="AA1015" i="13" a="1"/>
  <c r="AA1015" i="13"/>
  <c r="AB715" i="13" a="1"/>
  <c r="AB715" i="13"/>
  <c r="AB1015" i="13" a="1"/>
  <c r="AB1015" i="13"/>
  <c r="AC715" i="13" a="1"/>
  <c r="AC715" i="13"/>
  <c r="AC1015" i="13" a="1"/>
  <c r="AC1015" i="13"/>
  <c r="AD715" i="13" a="1"/>
  <c r="AD715" i="13"/>
  <c r="AD1015" i="13" a="1"/>
  <c r="AD1015" i="13"/>
  <c r="AE715" i="13" a="1"/>
  <c r="AE715" i="13"/>
  <c r="AE1015" i="13" a="1"/>
  <c r="AE1015" i="13"/>
  <c r="AG715" i="13" a="1"/>
  <c r="AG715" i="13"/>
  <c r="AG1015" i="13" a="1"/>
  <c r="AG1015" i="13"/>
  <c r="AM715" i="13" a="1"/>
  <c r="AM715" i="13"/>
  <c r="AM1015" i="13" a="1"/>
  <c r="AM1015" i="13"/>
  <c r="AN715" i="13" a="1"/>
  <c r="AN715" i="13"/>
  <c r="AN1015" i="13" a="1"/>
  <c r="AN1015" i="13"/>
  <c r="AO715" i="13" a="1"/>
  <c r="AO715" i="13"/>
  <c r="AO1015" i="13" a="1"/>
  <c r="AO1015" i="13"/>
  <c r="AP715" i="13" a="1"/>
  <c r="AP715" i="13"/>
  <c r="AP1015" i="13" a="1"/>
  <c r="AP1015" i="13"/>
  <c r="AQ715" i="13" a="1"/>
  <c r="AQ715" i="13"/>
  <c r="AQ1015" i="13" a="1"/>
  <c r="AQ1015" i="13"/>
  <c r="AS715" i="13" a="1"/>
  <c r="AS715" i="13"/>
  <c r="AS1015" i="13" a="1"/>
  <c r="AS1015" i="13"/>
  <c r="AA716" i="13" a="1"/>
  <c r="AA716" i="13"/>
  <c r="AA1016" i="13" a="1"/>
  <c r="AA1016" i="13"/>
  <c r="AB716" i="13" a="1"/>
  <c r="AB716" i="13"/>
  <c r="AB1016" i="13" a="1"/>
  <c r="AB1016" i="13"/>
  <c r="AC716" i="13" a="1"/>
  <c r="AC716" i="13"/>
  <c r="AC1016" i="13" a="1"/>
  <c r="AC1016" i="13"/>
  <c r="AD716" i="13" a="1"/>
  <c r="AD716" i="13"/>
  <c r="AD1016" i="13" a="1"/>
  <c r="AD1016" i="13"/>
  <c r="AE716" i="13" a="1"/>
  <c r="AE716" i="13"/>
  <c r="AE1016" i="13" a="1"/>
  <c r="AE1016" i="13"/>
  <c r="AG716" i="13" a="1"/>
  <c r="AG716" i="13"/>
  <c r="AG1016" i="13" a="1"/>
  <c r="AG1016" i="13"/>
  <c r="AM716" i="13" a="1"/>
  <c r="AM716" i="13"/>
  <c r="AM1016" i="13" a="1"/>
  <c r="AM1016" i="13"/>
  <c r="AN716" i="13" a="1"/>
  <c r="AN716" i="13"/>
  <c r="AN1016" i="13" a="1"/>
  <c r="AN1016" i="13"/>
  <c r="AO716" i="13" a="1"/>
  <c r="AO716" i="13"/>
  <c r="AO1016" i="13" a="1"/>
  <c r="AO1016" i="13"/>
  <c r="AP716" i="13" a="1"/>
  <c r="AP716" i="13"/>
  <c r="AP1016" i="13" a="1"/>
  <c r="AP1016" i="13"/>
  <c r="AQ716" i="13" a="1"/>
  <c r="AQ716" i="13"/>
  <c r="AQ1016" i="13" a="1"/>
  <c r="AQ1016" i="13"/>
  <c r="AS716" i="13" a="1"/>
  <c r="AS716" i="13"/>
  <c r="AS1016" i="13" a="1"/>
  <c r="AS1016" i="13"/>
  <c r="AA717" i="13" a="1"/>
  <c r="AA717" i="13"/>
  <c r="AA1017" i="13" a="1"/>
  <c r="AA1017" i="13"/>
  <c r="AB717" i="13" a="1"/>
  <c r="AB717" i="13"/>
  <c r="AB1017" i="13" a="1"/>
  <c r="AB1017" i="13"/>
  <c r="AC717" i="13" a="1"/>
  <c r="AC717" i="13"/>
  <c r="AC1017" i="13" a="1"/>
  <c r="AC1017" i="13"/>
  <c r="AD717" i="13" a="1"/>
  <c r="AD717" i="13"/>
  <c r="AD1017" i="13" a="1"/>
  <c r="AD1017" i="13"/>
  <c r="AE717" i="13" a="1"/>
  <c r="AE717" i="13"/>
  <c r="AE1017" i="13" a="1"/>
  <c r="AE1017" i="13"/>
  <c r="AG717" i="13" a="1"/>
  <c r="AG717" i="13"/>
  <c r="AG1017" i="13" a="1"/>
  <c r="AG1017" i="13"/>
  <c r="AM717" i="13" a="1"/>
  <c r="AM717" i="13"/>
  <c r="AM1017" i="13" a="1"/>
  <c r="AM1017" i="13"/>
  <c r="AN717" i="13" a="1"/>
  <c r="AN717" i="13"/>
  <c r="AN1017" i="13" a="1"/>
  <c r="AN1017" i="13"/>
  <c r="AO717" i="13" a="1"/>
  <c r="AO717" i="13"/>
  <c r="AO1017" i="13" a="1"/>
  <c r="AO1017" i="13"/>
  <c r="AP717" i="13" a="1"/>
  <c r="AP717" i="13"/>
  <c r="AP1017" i="13" a="1"/>
  <c r="AP1017" i="13"/>
  <c r="AQ717" i="13" a="1"/>
  <c r="AQ717" i="13"/>
  <c r="AQ1017" i="13" a="1"/>
  <c r="AQ1017" i="13"/>
  <c r="AS717" i="13" a="1"/>
  <c r="AS717" i="13"/>
  <c r="AS1017" i="13" a="1"/>
  <c r="AS1017" i="13"/>
  <c r="AA718" i="13" a="1"/>
  <c r="AA718" i="13"/>
  <c r="AA1018" i="13" a="1"/>
  <c r="AA1018" i="13"/>
  <c r="AB718" i="13" a="1"/>
  <c r="AB718" i="13"/>
  <c r="AB1018" i="13" a="1"/>
  <c r="AB1018" i="13"/>
  <c r="AC718" i="13" a="1"/>
  <c r="AC718" i="13"/>
  <c r="AC1018" i="13" a="1"/>
  <c r="AC1018" i="13"/>
  <c r="AD718" i="13" a="1"/>
  <c r="AD718" i="13"/>
  <c r="AD1018" i="13" a="1"/>
  <c r="AD1018" i="13"/>
  <c r="AE718" i="13" a="1"/>
  <c r="AE718" i="13"/>
  <c r="AE1018" i="13" a="1"/>
  <c r="AE1018" i="13"/>
  <c r="AG718" i="13" a="1"/>
  <c r="AG718" i="13"/>
  <c r="AG1018" i="13" a="1"/>
  <c r="AG1018" i="13"/>
  <c r="AM718" i="13" a="1"/>
  <c r="AM718" i="13"/>
  <c r="AM1018" i="13" a="1"/>
  <c r="AM1018" i="13"/>
  <c r="AN718" i="13" a="1"/>
  <c r="AN718" i="13"/>
  <c r="AN1018" i="13" a="1"/>
  <c r="AN1018" i="13"/>
  <c r="AO718" i="13" a="1"/>
  <c r="AO718" i="13"/>
  <c r="AO1018" i="13" a="1"/>
  <c r="AO1018" i="13"/>
  <c r="AP718" i="13" a="1"/>
  <c r="AP718" i="13"/>
  <c r="AP1018" i="13" a="1"/>
  <c r="AP1018" i="13"/>
  <c r="AQ718" i="13" a="1"/>
  <c r="AQ718" i="13"/>
  <c r="AQ1018" i="13" a="1"/>
  <c r="AQ1018" i="13"/>
  <c r="AS718" i="13" a="1"/>
  <c r="AS718" i="13"/>
  <c r="AS1018" i="13" a="1"/>
  <c r="AS1018" i="13"/>
  <c r="AA719" i="13" a="1"/>
  <c r="AA719" i="13"/>
  <c r="AA1019" i="13" a="1"/>
  <c r="AA1019" i="13"/>
  <c r="AB719" i="13" a="1"/>
  <c r="AB719" i="13"/>
  <c r="AB1019" i="13" a="1"/>
  <c r="AB1019" i="13"/>
  <c r="AC719" i="13" a="1"/>
  <c r="AC719" i="13"/>
  <c r="AC1019" i="13" a="1"/>
  <c r="AC1019" i="13"/>
  <c r="AD719" i="13" a="1"/>
  <c r="AD719" i="13"/>
  <c r="AD1019" i="13" a="1"/>
  <c r="AD1019" i="13"/>
  <c r="AE719" i="13" a="1"/>
  <c r="AE719" i="13"/>
  <c r="AE1019" i="13" a="1"/>
  <c r="AE1019" i="13"/>
  <c r="AG719" i="13" a="1"/>
  <c r="AG719" i="13"/>
  <c r="AG1019" i="13" a="1"/>
  <c r="AG1019" i="13"/>
  <c r="AM719" i="13" a="1"/>
  <c r="AM719" i="13"/>
  <c r="AM1019" i="13" a="1"/>
  <c r="AM1019" i="13"/>
  <c r="AN719" i="13" a="1"/>
  <c r="AN719" i="13"/>
  <c r="AN1019" i="13" a="1"/>
  <c r="AN1019" i="13"/>
  <c r="AO719" i="13" a="1"/>
  <c r="AO719" i="13"/>
  <c r="AO1019" i="13" a="1"/>
  <c r="AO1019" i="13"/>
  <c r="AP719" i="13" a="1"/>
  <c r="AP719" i="13"/>
  <c r="AP1019" i="13" a="1"/>
  <c r="AP1019" i="13"/>
  <c r="AQ719" i="13" a="1"/>
  <c r="AQ719" i="13"/>
  <c r="AQ1019" i="13" a="1"/>
  <c r="AQ1019" i="13"/>
  <c r="AS719" i="13" a="1"/>
  <c r="AS719" i="13"/>
  <c r="AS1019" i="13" a="1"/>
  <c r="AS1019" i="13"/>
  <c r="AA720" i="13" a="1"/>
  <c r="AA720" i="13"/>
  <c r="AA1020" i="13" a="1"/>
  <c r="AA1020" i="13"/>
  <c r="AB720" i="13" a="1"/>
  <c r="AB720" i="13"/>
  <c r="AB1020" i="13" a="1"/>
  <c r="AB1020" i="13"/>
  <c r="AC720" i="13" a="1"/>
  <c r="AC720" i="13"/>
  <c r="AC1020" i="13" a="1"/>
  <c r="AC1020" i="13"/>
  <c r="AD720" i="13" a="1"/>
  <c r="AD720" i="13"/>
  <c r="AD1020" i="13" a="1"/>
  <c r="AD1020" i="13"/>
  <c r="AE720" i="13" a="1"/>
  <c r="AE720" i="13"/>
  <c r="AE1020" i="13" a="1"/>
  <c r="AE1020" i="13"/>
  <c r="AG720" i="13" a="1"/>
  <c r="AG720" i="13"/>
  <c r="AG1020" i="13" a="1"/>
  <c r="AG1020" i="13"/>
  <c r="AM720" i="13" a="1"/>
  <c r="AM720" i="13"/>
  <c r="AM1020" i="13" a="1"/>
  <c r="AM1020" i="13"/>
  <c r="AN720" i="13" a="1"/>
  <c r="AN720" i="13"/>
  <c r="AN1020" i="13" a="1"/>
  <c r="AN1020" i="13"/>
  <c r="AO720" i="13" a="1"/>
  <c r="AO720" i="13"/>
  <c r="AO1020" i="13" a="1"/>
  <c r="AO1020" i="13"/>
  <c r="AP720" i="13" a="1"/>
  <c r="AP720" i="13"/>
  <c r="AP1020" i="13" a="1"/>
  <c r="AP1020" i="13"/>
  <c r="AQ720" i="13" a="1"/>
  <c r="AQ720" i="13"/>
  <c r="AQ1020" i="13" a="1"/>
  <c r="AQ1020" i="13"/>
  <c r="AS720" i="13" a="1"/>
  <c r="AS720" i="13"/>
  <c r="AS1020" i="13" a="1"/>
  <c r="AS1020" i="13"/>
  <c r="AA721" i="13" a="1"/>
  <c r="AA721" i="13"/>
  <c r="AA1021" i="13" a="1"/>
  <c r="AA1021" i="13"/>
  <c r="AB721" i="13" a="1"/>
  <c r="AB721" i="13"/>
  <c r="AB1021" i="13" a="1"/>
  <c r="AB1021" i="13"/>
  <c r="AC721" i="13" a="1"/>
  <c r="AC721" i="13"/>
  <c r="AC1021" i="13" a="1"/>
  <c r="AC1021" i="13"/>
  <c r="AD721" i="13" a="1"/>
  <c r="AD721" i="13"/>
  <c r="AD1021" i="13" a="1"/>
  <c r="AD1021" i="13"/>
  <c r="AE721" i="13" a="1"/>
  <c r="AE721" i="13"/>
  <c r="AE1021" i="13" a="1"/>
  <c r="AE1021" i="13"/>
  <c r="AG721" i="13" a="1"/>
  <c r="AG721" i="13"/>
  <c r="AG1021" i="13" a="1"/>
  <c r="AG1021" i="13"/>
  <c r="AM721" i="13" a="1"/>
  <c r="AM721" i="13"/>
  <c r="AM1021" i="13" a="1"/>
  <c r="AM1021" i="13"/>
  <c r="AN721" i="13" a="1"/>
  <c r="AN721" i="13"/>
  <c r="AN1021" i="13" a="1"/>
  <c r="AN1021" i="13"/>
  <c r="AO721" i="13" a="1"/>
  <c r="AO721" i="13"/>
  <c r="AO1021" i="13" a="1"/>
  <c r="AO1021" i="13"/>
  <c r="AP721" i="13" a="1"/>
  <c r="AP721" i="13"/>
  <c r="AP1021" i="13" a="1"/>
  <c r="AP1021" i="13"/>
  <c r="AQ721" i="13" a="1"/>
  <c r="AQ721" i="13"/>
  <c r="AQ1021" i="13" a="1"/>
  <c r="AQ1021" i="13"/>
  <c r="AS721" i="13" a="1"/>
  <c r="AS721" i="13"/>
  <c r="AS1021" i="13" a="1"/>
  <c r="AS1021" i="13"/>
  <c r="AA722" i="13" a="1"/>
  <c r="AA722" i="13"/>
  <c r="AA1022" i="13" a="1"/>
  <c r="AA1022" i="13"/>
  <c r="AB722" i="13" a="1"/>
  <c r="AB722" i="13"/>
  <c r="AB1022" i="13" a="1"/>
  <c r="AB1022" i="13"/>
  <c r="AC722" i="13" a="1"/>
  <c r="AC722" i="13"/>
  <c r="AC1022" i="13" a="1"/>
  <c r="AC1022" i="13"/>
  <c r="AD722" i="13" a="1"/>
  <c r="AD722" i="13"/>
  <c r="AD1022" i="13" a="1"/>
  <c r="AD1022" i="13"/>
  <c r="AE722" i="13" a="1"/>
  <c r="AE722" i="13"/>
  <c r="AE1022" i="13" a="1"/>
  <c r="AE1022" i="13"/>
  <c r="AG722" i="13" a="1"/>
  <c r="AG722" i="13"/>
  <c r="AG1022" i="13" a="1"/>
  <c r="AG1022" i="13"/>
  <c r="AM722" i="13" a="1"/>
  <c r="AM722" i="13"/>
  <c r="AM1022" i="13" a="1"/>
  <c r="AM1022" i="13"/>
  <c r="AN722" i="13" a="1"/>
  <c r="AN722" i="13"/>
  <c r="AN1022" i="13" a="1"/>
  <c r="AN1022" i="13"/>
  <c r="AO722" i="13" a="1"/>
  <c r="AO722" i="13"/>
  <c r="AO1022" i="13" a="1"/>
  <c r="AO1022" i="13"/>
  <c r="AP722" i="13" a="1"/>
  <c r="AP722" i="13"/>
  <c r="AP1022" i="13" a="1"/>
  <c r="AP1022" i="13"/>
  <c r="AQ722" i="13" a="1"/>
  <c r="AQ722" i="13"/>
  <c r="AQ1022" i="13" a="1"/>
  <c r="AQ1022" i="13"/>
  <c r="AS722" i="13" a="1"/>
  <c r="AS722" i="13"/>
  <c r="AS1022" i="13" a="1"/>
  <c r="AS1022" i="13"/>
  <c r="AA723" i="13" a="1"/>
  <c r="AA723" i="13"/>
  <c r="AA1023" i="13" a="1"/>
  <c r="AA1023" i="13"/>
  <c r="AB723" i="13" a="1"/>
  <c r="AB723" i="13"/>
  <c r="AB1023" i="13" a="1"/>
  <c r="AB1023" i="13"/>
  <c r="AC723" i="13" a="1"/>
  <c r="AC723" i="13"/>
  <c r="AC1023" i="13" a="1"/>
  <c r="AC1023" i="13"/>
  <c r="AD723" i="13" a="1"/>
  <c r="AD723" i="13"/>
  <c r="AD1023" i="13" a="1"/>
  <c r="AD1023" i="13"/>
  <c r="AE723" i="13" a="1"/>
  <c r="AE723" i="13"/>
  <c r="AE1023" i="13" a="1"/>
  <c r="AE1023" i="13"/>
  <c r="AG723" i="13" a="1"/>
  <c r="AG723" i="13"/>
  <c r="AG1023" i="13" a="1"/>
  <c r="AG1023" i="13"/>
  <c r="AM723" i="13" a="1"/>
  <c r="AM723" i="13"/>
  <c r="AM1023" i="13" a="1"/>
  <c r="AM1023" i="13"/>
  <c r="AN723" i="13" a="1"/>
  <c r="AN723" i="13"/>
  <c r="AN1023" i="13" a="1"/>
  <c r="AN1023" i="13"/>
  <c r="AO723" i="13" a="1"/>
  <c r="AO723" i="13"/>
  <c r="AO1023" i="13" a="1"/>
  <c r="AO1023" i="13"/>
  <c r="AP723" i="13" a="1"/>
  <c r="AP723" i="13"/>
  <c r="AP1023" i="13" a="1"/>
  <c r="AP1023" i="13"/>
  <c r="AQ723" i="13" a="1"/>
  <c r="AQ723" i="13"/>
  <c r="AQ1023" i="13" a="1"/>
  <c r="AQ1023" i="13"/>
  <c r="AS723" i="13" a="1"/>
  <c r="AS723" i="13"/>
  <c r="AS1023" i="13" a="1"/>
  <c r="AS1023" i="13"/>
  <c r="AA724" i="13" a="1"/>
  <c r="AA724" i="13"/>
  <c r="AA1024" i="13" a="1"/>
  <c r="AA1024" i="13"/>
  <c r="AB724" i="13" a="1"/>
  <c r="AB724" i="13"/>
  <c r="AB1024" i="13" a="1"/>
  <c r="AB1024" i="13"/>
  <c r="AC724" i="13" a="1"/>
  <c r="AC724" i="13"/>
  <c r="AC1024" i="13" a="1"/>
  <c r="AC1024" i="13"/>
  <c r="AD724" i="13" a="1"/>
  <c r="AD724" i="13"/>
  <c r="AD1024" i="13" a="1"/>
  <c r="AD1024" i="13"/>
  <c r="AE724" i="13" a="1"/>
  <c r="AE724" i="13"/>
  <c r="AE1024" i="13" a="1"/>
  <c r="AE1024" i="13"/>
  <c r="AG724" i="13" a="1"/>
  <c r="AG724" i="13"/>
  <c r="AG1024" i="13" a="1"/>
  <c r="AG1024" i="13"/>
  <c r="AM724" i="13" a="1"/>
  <c r="AM724" i="13"/>
  <c r="AM1024" i="13" a="1"/>
  <c r="AM1024" i="13"/>
  <c r="AN724" i="13" a="1"/>
  <c r="AN724" i="13"/>
  <c r="AN1024" i="13" a="1"/>
  <c r="AN1024" i="13"/>
  <c r="AO724" i="13" a="1"/>
  <c r="AO724" i="13"/>
  <c r="AO1024" i="13" a="1"/>
  <c r="AO1024" i="13"/>
  <c r="AP724" i="13" a="1"/>
  <c r="AP724" i="13"/>
  <c r="AP1024" i="13" a="1"/>
  <c r="AP1024" i="13"/>
  <c r="AQ724" i="13" a="1"/>
  <c r="AQ724" i="13"/>
  <c r="AQ1024" i="13" a="1"/>
  <c r="AQ1024" i="13"/>
  <c r="AS724" i="13" a="1"/>
  <c r="AS724" i="13"/>
  <c r="AS1024" i="13" a="1"/>
  <c r="AS1024" i="13"/>
  <c r="AA725" i="13" a="1"/>
  <c r="AA725" i="13"/>
  <c r="AA1025" i="13" a="1"/>
  <c r="AA1025" i="13"/>
  <c r="AB725" i="13" a="1"/>
  <c r="AB725" i="13"/>
  <c r="AB1025" i="13" a="1"/>
  <c r="AB1025" i="13"/>
  <c r="AC725" i="13" a="1"/>
  <c r="AC725" i="13"/>
  <c r="AC1025" i="13" a="1"/>
  <c r="AC1025" i="13"/>
  <c r="AD725" i="13" a="1"/>
  <c r="AD725" i="13"/>
  <c r="AD1025" i="13" a="1"/>
  <c r="AD1025" i="13"/>
  <c r="AE725" i="13" a="1"/>
  <c r="AE725" i="13"/>
  <c r="AE1025" i="13" a="1"/>
  <c r="AE1025" i="13"/>
  <c r="AG725" i="13" a="1"/>
  <c r="AG725" i="13"/>
  <c r="AG1025" i="13" a="1"/>
  <c r="AG1025" i="13"/>
  <c r="AM725" i="13" a="1"/>
  <c r="AM725" i="13"/>
  <c r="AM1025" i="13" a="1"/>
  <c r="AM1025" i="13"/>
  <c r="AN725" i="13" a="1"/>
  <c r="AN725" i="13"/>
  <c r="AN1025" i="13" a="1"/>
  <c r="AN1025" i="13"/>
  <c r="AO725" i="13" a="1"/>
  <c r="AO725" i="13"/>
  <c r="AO1025" i="13" a="1"/>
  <c r="AO1025" i="13"/>
  <c r="AP725" i="13" a="1"/>
  <c r="AP725" i="13"/>
  <c r="AP1025" i="13" a="1"/>
  <c r="AP1025" i="13"/>
  <c r="AQ725" i="13" a="1"/>
  <c r="AQ725" i="13"/>
  <c r="AQ1025" i="13" a="1"/>
  <c r="AQ1025" i="13"/>
  <c r="AS725" i="13" a="1"/>
  <c r="AS725" i="13"/>
  <c r="AS1025" i="13" a="1"/>
  <c r="AS1025" i="13"/>
  <c r="AA726" i="13" a="1"/>
  <c r="AA726" i="13"/>
  <c r="AA1026" i="13" a="1"/>
  <c r="AA1026" i="13"/>
  <c r="AB726" i="13" a="1"/>
  <c r="AB726" i="13"/>
  <c r="AB1026" i="13" a="1"/>
  <c r="AB1026" i="13"/>
  <c r="AC726" i="13" a="1"/>
  <c r="AC726" i="13"/>
  <c r="AC1026" i="13" a="1"/>
  <c r="AC1026" i="13"/>
  <c r="AD726" i="13" a="1"/>
  <c r="AD726" i="13"/>
  <c r="AD1026" i="13" a="1"/>
  <c r="AD1026" i="13"/>
  <c r="AE726" i="13" a="1"/>
  <c r="AE726" i="13"/>
  <c r="AE1026" i="13" a="1"/>
  <c r="AE1026" i="13"/>
  <c r="AG726" i="13" a="1"/>
  <c r="AG726" i="13"/>
  <c r="AG1026" i="13" a="1"/>
  <c r="AG1026" i="13"/>
  <c r="AM726" i="13" a="1"/>
  <c r="AM726" i="13"/>
  <c r="AM1026" i="13" a="1"/>
  <c r="AM1026" i="13"/>
  <c r="AN726" i="13" a="1"/>
  <c r="AN726" i="13"/>
  <c r="AN1026" i="13" a="1"/>
  <c r="AN1026" i="13"/>
  <c r="AO726" i="13" a="1"/>
  <c r="AO726" i="13"/>
  <c r="AO1026" i="13" a="1"/>
  <c r="AO1026" i="13"/>
  <c r="AP726" i="13" a="1"/>
  <c r="AP726" i="13"/>
  <c r="AP1026" i="13" a="1"/>
  <c r="AP1026" i="13"/>
  <c r="AQ726" i="13" a="1"/>
  <c r="AQ726" i="13"/>
  <c r="AQ1026" i="13" a="1"/>
  <c r="AQ1026" i="13"/>
  <c r="AS726" i="13" a="1"/>
  <c r="AS726" i="13"/>
  <c r="AS1026" i="13" a="1"/>
  <c r="AS1026" i="13"/>
  <c r="AA727" i="13" a="1"/>
  <c r="AA727" i="13"/>
  <c r="AA1027" i="13" a="1"/>
  <c r="AA1027" i="13"/>
  <c r="AB727" i="13" a="1"/>
  <c r="AB727" i="13"/>
  <c r="AB1027" i="13" a="1"/>
  <c r="AB1027" i="13"/>
  <c r="AC727" i="13" a="1"/>
  <c r="AC727" i="13"/>
  <c r="AC1027" i="13" a="1"/>
  <c r="AC1027" i="13"/>
  <c r="AD727" i="13" a="1"/>
  <c r="AD727" i="13"/>
  <c r="AD1027" i="13" a="1"/>
  <c r="AD1027" i="13"/>
  <c r="AE727" i="13" a="1"/>
  <c r="AE727" i="13"/>
  <c r="AE1027" i="13" a="1"/>
  <c r="AE1027" i="13"/>
  <c r="AG727" i="13" a="1"/>
  <c r="AG727" i="13"/>
  <c r="AG1027" i="13" a="1"/>
  <c r="AG1027" i="13"/>
  <c r="AM727" i="13" a="1"/>
  <c r="AM727" i="13"/>
  <c r="AM1027" i="13" a="1"/>
  <c r="AM1027" i="13"/>
  <c r="AN727" i="13" a="1"/>
  <c r="AN727" i="13"/>
  <c r="AN1027" i="13" a="1"/>
  <c r="AN1027" i="13"/>
  <c r="AO727" i="13" a="1"/>
  <c r="AO727" i="13"/>
  <c r="AO1027" i="13" a="1"/>
  <c r="AO1027" i="13"/>
  <c r="AP727" i="13" a="1"/>
  <c r="AP727" i="13"/>
  <c r="AP1027" i="13" a="1"/>
  <c r="AP1027" i="13"/>
  <c r="AQ727" i="13" a="1"/>
  <c r="AQ727" i="13"/>
  <c r="AQ1027" i="13" a="1"/>
  <c r="AQ1027" i="13"/>
  <c r="AS727" i="13" a="1"/>
  <c r="AS727" i="13"/>
  <c r="AS1027" i="13" a="1"/>
  <c r="AS1027" i="13"/>
  <c r="AA728" i="13" a="1"/>
  <c r="AA728" i="13"/>
  <c r="AA1028" i="13" a="1"/>
  <c r="AA1028" i="13"/>
  <c r="AB728" i="13" a="1"/>
  <c r="AB728" i="13"/>
  <c r="AB1028" i="13" a="1"/>
  <c r="AB1028" i="13"/>
  <c r="AC728" i="13" a="1"/>
  <c r="AC728" i="13"/>
  <c r="AC1028" i="13" a="1"/>
  <c r="AC1028" i="13"/>
  <c r="AD728" i="13" a="1"/>
  <c r="AD728" i="13"/>
  <c r="AD1028" i="13" a="1"/>
  <c r="AD1028" i="13"/>
  <c r="AE728" i="13" a="1"/>
  <c r="AE728" i="13"/>
  <c r="AE1028" i="13" a="1"/>
  <c r="AE1028" i="13"/>
  <c r="AG728" i="13" a="1"/>
  <c r="AG728" i="13"/>
  <c r="AG1028" i="13" a="1"/>
  <c r="AG1028" i="13"/>
  <c r="AM728" i="13" a="1"/>
  <c r="AM728" i="13"/>
  <c r="AM1028" i="13" a="1"/>
  <c r="AM1028" i="13"/>
  <c r="AN728" i="13" a="1"/>
  <c r="AN728" i="13"/>
  <c r="AN1028" i="13" a="1"/>
  <c r="AN1028" i="13"/>
  <c r="AO728" i="13" a="1"/>
  <c r="AO728" i="13"/>
  <c r="AO1028" i="13" a="1"/>
  <c r="AO1028" i="13"/>
  <c r="AP728" i="13" a="1"/>
  <c r="AP728" i="13"/>
  <c r="AP1028" i="13" a="1"/>
  <c r="AP1028" i="13"/>
  <c r="AQ728" i="13" a="1"/>
  <c r="AQ728" i="13"/>
  <c r="AQ1028" i="13" a="1"/>
  <c r="AQ1028" i="13"/>
  <c r="AS728" i="13" a="1"/>
  <c r="AS728" i="13"/>
  <c r="AS1028" i="13" a="1"/>
  <c r="AS1028" i="13"/>
  <c r="AA729" i="13" a="1"/>
  <c r="AA729" i="13"/>
  <c r="AA1029" i="13" a="1"/>
  <c r="AA1029" i="13"/>
  <c r="AB729" i="13" a="1"/>
  <c r="AB729" i="13"/>
  <c r="AB1029" i="13" a="1"/>
  <c r="AB1029" i="13"/>
  <c r="AC729" i="13" a="1"/>
  <c r="AC729" i="13"/>
  <c r="AC1029" i="13" a="1"/>
  <c r="AC1029" i="13"/>
  <c r="AD729" i="13" a="1"/>
  <c r="AD729" i="13"/>
  <c r="AD1029" i="13" a="1"/>
  <c r="AD1029" i="13"/>
  <c r="AE729" i="13" a="1"/>
  <c r="AE729" i="13"/>
  <c r="AE1029" i="13" a="1"/>
  <c r="AE1029" i="13"/>
  <c r="AG729" i="13" a="1"/>
  <c r="AG729" i="13"/>
  <c r="AG1029" i="13" a="1"/>
  <c r="AG1029" i="13"/>
  <c r="AM729" i="13" a="1"/>
  <c r="AM729" i="13"/>
  <c r="AM1029" i="13" a="1"/>
  <c r="AM1029" i="13"/>
  <c r="AN729" i="13" a="1"/>
  <c r="AN729" i="13"/>
  <c r="AN1029" i="13" a="1"/>
  <c r="AN1029" i="13"/>
  <c r="AO729" i="13" a="1"/>
  <c r="AO729" i="13"/>
  <c r="AO1029" i="13" a="1"/>
  <c r="AO1029" i="13"/>
  <c r="AP729" i="13" a="1"/>
  <c r="AP729" i="13"/>
  <c r="AP1029" i="13" a="1"/>
  <c r="AP1029" i="13"/>
  <c r="AQ729" i="13" a="1"/>
  <c r="AQ729" i="13"/>
  <c r="AQ1029" i="13" a="1"/>
  <c r="AQ1029" i="13"/>
  <c r="AS729" i="13" a="1"/>
  <c r="AS729" i="13"/>
  <c r="AS1029" i="13" a="1"/>
  <c r="AS1029" i="13"/>
  <c r="AA730" i="13" a="1"/>
  <c r="AA730" i="13"/>
  <c r="AA1030" i="13" a="1"/>
  <c r="AA1030" i="13"/>
  <c r="AB730" i="13" a="1"/>
  <c r="AB730" i="13"/>
  <c r="AB1030" i="13" a="1"/>
  <c r="AB1030" i="13"/>
  <c r="AC730" i="13" a="1"/>
  <c r="AC730" i="13"/>
  <c r="AC1030" i="13" a="1"/>
  <c r="AC1030" i="13"/>
  <c r="AD730" i="13" a="1"/>
  <c r="AD730" i="13"/>
  <c r="AD1030" i="13" a="1"/>
  <c r="AD1030" i="13"/>
  <c r="AE730" i="13" a="1"/>
  <c r="AE730" i="13"/>
  <c r="AE1030" i="13" a="1"/>
  <c r="AE1030" i="13"/>
  <c r="AG730" i="13" a="1"/>
  <c r="AG730" i="13"/>
  <c r="AG1030" i="13" a="1"/>
  <c r="AG1030" i="13"/>
  <c r="AM730" i="13" a="1"/>
  <c r="AM730" i="13"/>
  <c r="AM1030" i="13" a="1"/>
  <c r="AM1030" i="13"/>
  <c r="AN730" i="13" a="1"/>
  <c r="AN730" i="13"/>
  <c r="AN1030" i="13" a="1"/>
  <c r="AN1030" i="13"/>
  <c r="AO730" i="13" a="1"/>
  <c r="AO730" i="13"/>
  <c r="AO1030" i="13" a="1"/>
  <c r="AO1030" i="13"/>
  <c r="AP730" i="13" a="1"/>
  <c r="AP730" i="13"/>
  <c r="AP1030" i="13" a="1"/>
  <c r="AP1030" i="13"/>
  <c r="AQ730" i="13" a="1"/>
  <c r="AQ730" i="13"/>
  <c r="AQ1030" i="13" a="1"/>
  <c r="AQ1030" i="13"/>
  <c r="AS730" i="13" a="1"/>
  <c r="AS730" i="13"/>
  <c r="AS1030" i="13" a="1"/>
  <c r="AS1030" i="13"/>
  <c r="AA731" i="13" a="1"/>
  <c r="AA731" i="13"/>
  <c r="AA1031" i="13" a="1"/>
  <c r="AA1031" i="13"/>
  <c r="AB731" i="13" a="1"/>
  <c r="AB731" i="13"/>
  <c r="AB1031" i="13" a="1"/>
  <c r="AB1031" i="13"/>
  <c r="AC731" i="13" a="1"/>
  <c r="AC731" i="13"/>
  <c r="AC1031" i="13" a="1"/>
  <c r="AC1031" i="13"/>
  <c r="AD731" i="13" a="1"/>
  <c r="AD731" i="13"/>
  <c r="AD1031" i="13" a="1"/>
  <c r="AD1031" i="13"/>
  <c r="AE731" i="13" a="1"/>
  <c r="AE731" i="13"/>
  <c r="AE1031" i="13" a="1"/>
  <c r="AE1031" i="13"/>
  <c r="AG731" i="13" a="1"/>
  <c r="AG731" i="13"/>
  <c r="AG1031" i="13" a="1"/>
  <c r="AG1031" i="13"/>
  <c r="AM731" i="13" a="1"/>
  <c r="AM731" i="13"/>
  <c r="AM1031" i="13" a="1"/>
  <c r="AM1031" i="13"/>
  <c r="AN731" i="13" a="1"/>
  <c r="AN731" i="13"/>
  <c r="AN1031" i="13" a="1"/>
  <c r="AN1031" i="13"/>
  <c r="AO731" i="13" a="1"/>
  <c r="AO731" i="13"/>
  <c r="AO1031" i="13" a="1"/>
  <c r="AO1031" i="13"/>
  <c r="AP731" i="13" a="1"/>
  <c r="AP731" i="13"/>
  <c r="AP1031" i="13" a="1"/>
  <c r="AP1031" i="13"/>
  <c r="AQ731" i="13" a="1"/>
  <c r="AQ731" i="13"/>
  <c r="AQ1031" i="13" a="1"/>
  <c r="AQ1031" i="13"/>
  <c r="AS731" i="13" a="1"/>
  <c r="AS731" i="13"/>
  <c r="AS1031" i="13" a="1"/>
  <c r="AS1031" i="13"/>
  <c r="AA732" i="13" a="1"/>
  <c r="AA732" i="13"/>
  <c r="AA1032" i="13" a="1"/>
  <c r="AA1032" i="13"/>
  <c r="AB732" i="13" a="1"/>
  <c r="AB732" i="13"/>
  <c r="AB1032" i="13" a="1"/>
  <c r="AB1032" i="13"/>
  <c r="AC732" i="13" a="1"/>
  <c r="AC732" i="13"/>
  <c r="AC1032" i="13" a="1"/>
  <c r="AC1032" i="13"/>
  <c r="AD732" i="13" a="1"/>
  <c r="AD732" i="13"/>
  <c r="AD1032" i="13" a="1"/>
  <c r="AD1032" i="13"/>
  <c r="AE732" i="13" a="1"/>
  <c r="AE732" i="13"/>
  <c r="AE1032" i="13" a="1"/>
  <c r="AE1032" i="13"/>
  <c r="AG732" i="13" a="1"/>
  <c r="AG732" i="13"/>
  <c r="AG1032" i="13" a="1"/>
  <c r="AG1032" i="13"/>
  <c r="AM732" i="13" a="1"/>
  <c r="AM732" i="13"/>
  <c r="AM1032" i="13" a="1"/>
  <c r="AM1032" i="13"/>
  <c r="AN732" i="13" a="1"/>
  <c r="AN732" i="13"/>
  <c r="AN1032" i="13" a="1"/>
  <c r="AN1032" i="13"/>
  <c r="AO732" i="13" a="1"/>
  <c r="AO732" i="13"/>
  <c r="AO1032" i="13" a="1"/>
  <c r="AO1032" i="13"/>
  <c r="AP732" i="13" a="1"/>
  <c r="AP732" i="13"/>
  <c r="AP1032" i="13" a="1"/>
  <c r="AP1032" i="13"/>
  <c r="AQ732" i="13" a="1"/>
  <c r="AQ732" i="13"/>
  <c r="AQ1032" i="13" a="1"/>
  <c r="AQ1032" i="13"/>
  <c r="AS732" i="13" a="1"/>
  <c r="AS732" i="13"/>
  <c r="AS1032" i="13" a="1"/>
  <c r="AS1032" i="13"/>
  <c r="AA733" i="13" a="1"/>
  <c r="AA733" i="13"/>
  <c r="AA1033" i="13" a="1"/>
  <c r="AA1033" i="13"/>
  <c r="AB733" i="13" a="1"/>
  <c r="AB733" i="13"/>
  <c r="AB1033" i="13" a="1"/>
  <c r="AB1033" i="13"/>
  <c r="AC733" i="13" a="1"/>
  <c r="AC733" i="13"/>
  <c r="AC1033" i="13" a="1"/>
  <c r="AC1033" i="13"/>
  <c r="AD733" i="13" a="1"/>
  <c r="AD733" i="13"/>
  <c r="AD1033" i="13" a="1"/>
  <c r="AD1033" i="13"/>
  <c r="AE733" i="13" a="1"/>
  <c r="AE733" i="13"/>
  <c r="AE1033" i="13" a="1"/>
  <c r="AE1033" i="13"/>
  <c r="AG733" i="13" a="1"/>
  <c r="AG733" i="13"/>
  <c r="AG1033" i="13" a="1"/>
  <c r="AG1033" i="13"/>
  <c r="AM733" i="13" a="1"/>
  <c r="AM733" i="13"/>
  <c r="AM1033" i="13" a="1"/>
  <c r="AM1033" i="13"/>
  <c r="AN733" i="13" a="1"/>
  <c r="AN733" i="13"/>
  <c r="AN1033" i="13" a="1"/>
  <c r="AN1033" i="13"/>
  <c r="AO733" i="13" a="1"/>
  <c r="AO733" i="13"/>
  <c r="AO1033" i="13" a="1"/>
  <c r="AO1033" i="13"/>
  <c r="AP733" i="13" a="1"/>
  <c r="AP733" i="13"/>
  <c r="AP1033" i="13" a="1"/>
  <c r="AP1033" i="13"/>
  <c r="AQ733" i="13" a="1"/>
  <c r="AQ733" i="13"/>
  <c r="AQ1033" i="13" a="1"/>
  <c r="AQ1033" i="13"/>
  <c r="AS733" i="13" a="1"/>
  <c r="AS733" i="13"/>
  <c r="AS1033" i="13" a="1"/>
  <c r="AS1033" i="13"/>
  <c r="AA734" i="13" a="1"/>
  <c r="AA734" i="13"/>
  <c r="AA1034" i="13" a="1"/>
  <c r="AA1034" i="13"/>
  <c r="AB734" i="13" a="1"/>
  <c r="AB734" i="13"/>
  <c r="AB1034" i="13" a="1"/>
  <c r="AB1034" i="13"/>
  <c r="AC734" i="13" a="1"/>
  <c r="AC734" i="13"/>
  <c r="AC1034" i="13" a="1"/>
  <c r="AC1034" i="13"/>
  <c r="AD734" i="13" a="1"/>
  <c r="AD734" i="13"/>
  <c r="AD1034" i="13" a="1"/>
  <c r="AD1034" i="13"/>
  <c r="AE734" i="13" a="1"/>
  <c r="AE734" i="13"/>
  <c r="AE1034" i="13" a="1"/>
  <c r="AE1034" i="13"/>
  <c r="AG734" i="13" a="1"/>
  <c r="AG734" i="13"/>
  <c r="AG1034" i="13" a="1"/>
  <c r="AG1034" i="13"/>
  <c r="AM734" i="13" a="1"/>
  <c r="AM734" i="13"/>
  <c r="AM1034" i="13" a="1"/>
  <c r="AM1034" i="13"/>
  <c r="AN734" i="13" a="1"/>
  <c r="AN734" i="13"/>
  <c r="AN1034" i="13" a="1"/>
  <c r="AN1034" i="13"/>
  <c r="AO734" i="13" a="1"/>
  <c r="AO734" i="13"/>
  <c r="AO1034" i="13" a="1"/>
  <c r="AO1034" i="13"/>
  <c r="AP734" i="13" a="1"/>
  <c r="AP734" i="13"/>
  <c r="AP1034" i="13" a="1"/>
  <c r="AP1034" i="13"/>
  <c r="AQ734" i="13" a="1"/>
  <c r="AQ734" i="13"/>
  <c r="AQ1034" i="13" a="1"/>
  <c r="AQ1034" i="13"/>
  <c r="AS734" i="13" a="1"/>
  <c r="AS734" i="13"/>
  <c r="AS1034" i="13" a="1"/>
  <c r="AS1034" i="13"/>
  <c r="AA735" i="13" a="1"/>
  <c r="AA735" i="13"/>
  <c r="AA1035" i="13" a="1"/>
  <c r="AA1035" i="13"/>
  <c r="AB735" i="13" a="1"/>
  <c r="AB735" i="13"/>
  <c r="AB1035" i="13" a="1"/>
  <c r="AB1035" i="13"/>
  <c r="AC735" i="13" a="1"/>
  <c r="AC735" i="13"/>
  <c r="AC1035" i="13" a="1"/>
  <c r="AC1035" i="13"/>
  <c r="AD735" i="13" a="1"/>
  <c r="AD735" i="13"/>
  <c r="AD1035" i="13" a="1"/>
  <c r="AD1035" i="13"/>
  <c r="AE735" i="13" a="1"/>
  <c r="AE735" i="13"/>
  <c r="AE1035" i="13" a="1"/>
  <c r="AE1035" i="13"/>
  <c r="AG735" i="13" a="1"/>
  <c r="AG735" i="13"/>
  <c r="AG1035" i="13" a="1"/>
  <c r="AG1035" i="13"/>
  <c r="AM735" i="13" a="1"/>
  <c r="AM735" i="13"/>
  <c r="AM1035" i="13" a="1"/>
  <c r="AM1035" i="13"/>
  <c r="AN735" i="13" a="1"/>
  <c r="AN735" i="13"/>
  <c r="AN1035" i="13" a="1"/>
  <c r="AN1035" i="13"/>
  <c r="AO735" i="13" a="1"/>
  <c r="AO735" i="13"/>
  <c r="AO1035" i="13" a="1"/>
  <c r="AO1035" i="13"/>
  <c r="AP735" i="13" a="1"/>
  <c r="AP735" i="13"/>
  <c r="AP1035" i="13" a="1"/>
  <c r="AP1035" i="13"/>
  <c r="AQ735" i="13" a="1"/>
  <c r="AQ735" i="13"/>
  <c r="AQ1035" i="13" a="1"/>
  <c r="AQ1035" i="13"/>
  <c r="AS735" i="13" a="1"/>
  <c r="AS735" i="13"/>
  <c r="AS1035" i="13" a="1"/>
  <c r="AS1035" i="13"/>
  <c r="AA736" i="13" a="1"/>
  <c r="AA736" i="13"/>
  <c r="AA1036" i="13" a="1"/>
  <c r="AA1036" i="13"/>
  <c r="AB736" i="13" a="1"/>
  <c r="AB736" i="13"/>
  <c r="AB1036" i="13" a="1"/>
  <c r="AB1036" i="13"/>
  <c r="AC736" i="13" a="1"/>
  <c r="AC736" i="13"/>
  <c r="AC1036" i="13" a="1"/>
  <c r="AC1036" i="13"/>
  <c r="AD736" i="13" a="1"/>
  <c r="AD736" i="13"/>
  <c r="AD1036" i="13" a="1"/>
  <c r="AD1036" i="13"/>
  <c r="AE736" i="13" a="1"/>
  <c r="AE736" i="13"/>
  <c r="AE1036" i="13" a="1"/>
  <c r="AE1036" i="13"/>
  <c r="AG736" i="13" a="1"/>
  <c r="AG736" i="13"/>
  <c r="AG1036" i="13" a="1"/>
  <c r="AG1036" i="13"/>
  <c r="AM736" i="13" a="1"/>
  <c r="AM736" i="13"/>
  <c r="AM1036" i="13" a="1"/>
  <c r="AM1036" i="13"/>
  <c r="AN736" i="13" a="1"/>
  <c r="AN736" i="13"/>
  <c r="AN1036" i="13" a="1"/>
  <c r="AN1036" i="13"/>
  <c r="AO736" i="13" a="1"/>
  <c r="AO736" i="13"/>
  <c r="AO1036" i="13" a="1"/>
  <c r="AO1036" i="13"/>
  <c r="AP736" i="13" a="1"/>
  <c r="AP736" i="13"/>
  <c r="AP1036" i="13" a="1"/>
  <c r="AP1036" i="13"/>
  <c r="AQ736" i="13" a="1"/>
  <c r="AQ736" i="13"/>
  <c r="AQ1036" i="13" a="1"/>
  <c r="AQ1036" i="13"/>
  <c r="AS736" i="13" a="1"/>
  <c r="AS736" i="13"/>
  <c r="AS1036" i="13" a="1"/>
  <c r="AS1036" i="13"/>
  <c r="AA737" i="13" a="1"/>
  <c r="AA737" i="13"/>
  <c r="AA1037" i="13" a="1"/>
  <c r="AA1037" i="13"/>
  <c r="AB737" i="13" a="1"/>
  <c r="AB737" i="13"/>
  <c r="AB1037" i="13" a="1"/>
  <c r="AB1037" i="13"/>
  <c r="AC737" i="13" a="1"/>
  <c r="AC737" i="13"/>
  <c r="AC1037" i="13" a="1"/>
  <c r="AC1037" i="13"/>
  <c r="AD737" i="13" a="1"/>
  <c r="AD737" i="13"/>
  <c r="AD1037" i="13" a="1"/>
  <c r="AD1037" i="13"/>
  <c r="AE737" i="13" a="1"/>
  <c r="AE737" i="13"/>
  <c r="AE1037" i="13" a="1"/>
  <c r="AE1037" i="13"/>
  <c r="AG737" i="13" a="1"/>
  <c r="AG737" i="13"/>
  <c r="AG1037" i="13" a="1"/>
  <c r="AG1037" i="13"/>
  <c r="AM737" i="13" a="1"/>
  <c r="AM737" i="13"/>
  <c r="AM1037" i="13" a="1"/>
  <c r="AM1037" i="13"/>
  <c r="AN737" i="13" a="1"/>
  <c r="AN737" i="13"/>
  <c r="AN1037" i="13" a="1"/>
  <c r="AN1037" i="13"/>
  <c r="AO737" i="13" a="1"/>
  <c r="AO737" i="13"/>
  <c r="AO1037" i="13" a="1"/>
  <c r="AO1037" i="13"/>
  <c r="AP737" i="13" a="1"/>
  <c r="AP737" i="13"/>
  <c r="AP1037" i="13" a="1"/>
  <c r="AP1037" i="13"/>
  <c r="AQ737" i="13" a="1"/>
  <c r="AQ737" i="13"/>
  <c r="AQ1037" i="13" a="1"/>
  <c r="AQ1037" i="13"/>
  <c r="AS737" i="13" a="1"/>
  <c r="AS737" i="13"/>
  <c r="AS1037" i="13" a="1"/>
  <c r="AS1037" i="13"/>
  <c r="AA738" i="13" a="1"/>
  <c r="AA738" i="13"/>
  <c r="AA1038" i="13" a="1"/>
  <c r="AA1038" i="13"/>
  <c r="AB738" i="13" a="1"/>
  <c r="AB738" i="13"/>
  <c r="AB1038" i="13" a="1"/>
  <c r="AB1038" i="13"/>
  <c r="AC738" i="13" a="1"/>
  <c r="AC738" i="13"/>
  <c r="AC1038" i="13" a="1"/>
  <c r="AC1038" i="13"/>
  <c r="AD738" i="13" a="1"/>
  <c r="AD738" i="13"/>
  <c r="AD1038" i="13" a="1"/>
  <c r="AD1038" i="13"/>
  <c r="AE738" i="13" a="1"/>
  <c r="AE738" i="13"/>
  <c r="AE1038" i="13" a="1"/>
  <c r="AE1038" i="13"/>
  <c r="AG738" i="13" a="1"/>
  <c r="AG738" i="13"/>
  <c r="AG1038" i="13" a="1"/>
  <c r="AG1038" i="13"/>
  <c r="AM738" i="13" a="1"/>
  <c r="AM738" i="13"/>
  <c r="AM1038" i="13" a="1"/>
  <c r="AM1038" i="13"/>
  <c r="AN738" i="13" a="1"/>
  <c r="AN738" i="13"/>
  <c r="AN1038" i="13" a="1"/>
  <c r="AN1038" i="13"/>
  <c r="AO738" i="13" a="1"/>
  <c r="AO738" i="13"/>
  <c r="AO1038" i="13" a="1"/>
  <c r="AO1038" i="13"/>
  <c r="AP738" i="13" a="1"/>
  <c r="AP738" i="13"/>
  <c r="AP1038" i="13" a="1"/>
  <c r="AP1038" i="13"/>
  <c r="AQ738" i="13" a="1"/>
  <c r="AQ738" i="13"/>
  <c r="AQ1038" i="13" a="1"/>
  <c r="AQ1038" i="13"/>
  <c r="AS738" i="13" a="1"/>
  <c r="AS738" i="13"/>
  <c r="AS1038" i="13" a="1"/>
  <c r="AS1038" i="13"/>
  <c r="AA739" i="13" a="1"/>
  <c r="AA739" i="13"/>
  <c r="AA1039" i="13" a="1"/>
  <c r="AA1039" i="13"/>
  <c r="AB739" i="13" a="1"/>
  <c r="AB739" i="13"/>
  <c r="AB1039" i="13" a="1"/>
  <c r="AB1039" i="13"/>
  <c r="AC739" i="13" a="1"/>
  <c r="AC739" i="13"/>
  <c r="AC1039" i="13" a="1"/>
  <c r="AC1039" i="13"/>
  <c r="AD739" i="13" a="1"/>
  <c r="AD739" i="13"/>
  <c r="AD1039" i="13" a="1"/>
  <c r="AD1039" i="13"/>
  <c r="AE739" i="13" a="1"/>
  <c r="AE739" i="13"/>
  <c r="AE1039" i="13" a="1"/>
  <c r="AE1039" i="13"/>
  <c r="AG739" i="13" a="1"/>
  <c r="AG739" i="13"/>
  <c r="AG1039" i="13" a="1"/>
  <c r="AG1039" i="13"/>
  <c r="AM739" i="13" a="1"/>
  <c r="AM739" i="13"/>
  <c r="AM1039" i="13" a="1"/>
  <c r="AM1039" i="13"/>
  <c r="AN739" i="13" a="1"/>
  <c r="AN739" i="13"/>
  <c r="AN1039" i="13" a="1"/>
  <c r="AN1039" i="13"/>
  <c r="AO739" i="13" a="1"/>
  <c r="AO739" i="13"/>
  <c r="AO1039" i="13" a="1"/>
  <c r="AO1039" i="13"/>
  <c r="AP739" i="13" a="1"/>
  <c r="AP739" i="13"/>
  <c r="AP1039" i="13" a="1"/>
  <c r="AP1039" i="13"/>
  <c r="AQ739" i="13" a="1"/>
  <c r="AQ739" i="13"/>
  <c r="AQ1039" i="13" a="1"/>
  <c r="AQ1039" i="13"/>
  <c r="AS739" i="13" a="1"/>
  <c r="AS739" i="13"/>
  <c r="AS1039" i="13" a="1"/>
  <c r="AS1039" i="13"/>
  <c r="AA740" i="13" a="1"/>
  <c r="AA740" i="13"/>
  <c r="AA1040" i="13" a="1"/>
  <c r="AA1040" i="13"/>
  <c r="AB740" i="13" a="1"/>
  <c r="AB740" i="13"/>
  <c r="AB1040" i="13" a="1"/>
  <c r="AB1040" i="13"/>
  <c r="AC740" i="13" a="1"/>
  <c r="AC740" i="13"/>
  <c r="AC1040" i="13" a="1"/>
  <c r="AC1040" i="13"/>
  <c r="AD740" i="13" a="1"/>
  <c r="AD740" i="13"/>
  <c r="AD1040" i="13" a="1"/>
  <c r="AD1040" i="13"/>
  <c r="AE740" i="13" a="1"/>
  <c r="AE740" i="13"/>
  <c r="AE1040" i="13" a="1"/>
  <c r="AE1040" i="13"/>
  <c r="AG740" i="13" a="1"/>
  <c r="AG740" i="13"/>
  <c r="AG1040" i="13" a="1"/>
  <c r="AG1040" i="13"/>
  <c r="AM740" i="13" a="1"/>
  <c r="AM740" i="13"/>
  <c r="AM1040" i="13" a="1"/>
  <c r="AM1040" i="13"/>
  <c r="AN740" i="13" a="1"/>
  <c r="AN740" i="13"/>
  <c r="AN1040" i="13" a="1"/>
  <c r="AN1040" i="13"/>
  <c r="AO740" i="13" a="1"/>
  <c r="AO740" i="13"/>
  <c r="AO1040" i="13" a="1"/>
  <c r="AO1040" i="13"/>
  <c r="AP740" i="13" a="1"/>
  <c r="AP740" i="13"/>
  <c r="AP1040" i="13" a="1"/>
  <c r="AP1040" i="13"/>
  <c r="AQ740" i="13" a="1"/>
  <c r="AQ740" i="13"/>
  <c r="AQ1040" i="13" a="1"/>
  <c r="AQ1040" i="13"/>
  <c r="AS740" i="13" a="1"/>
  <c r="AS740" i="13"/>
  <c r="AS1040" i="13" a="1"/>
  <c r="AS1040" i="13"/>
  <c r="AA741" i="13" a="1"/>
  <c r="AA741" i="13"/>
  <c r="AA1041" i="13" a="1"/>
  <c r="AA1041" i="13"/>
  <c r="AB741" i="13" a="1"/>
  <c r="AB741" i="13"/>
  <c r="AB1041" i="13" a="1"/>
  <c r="AB1041" i="13"/>
  <c r="AC741" i="13" a="1"/>
  <c r="AC741" i="13"/>
  <c r="AC1041" i="13" a="1"/>
  <c r="AC1041" i="13"/>
  <c r="AD741" i="13" a="1"/>
  <c r="AD741" i="13"/>
  <c r="AD1041" i="13" a="1"/>
  <c r="AD1041" i="13"/>
  <c r="AE741" i="13" a="1"/>
  <c r="AE741" i="13"/>
  <c r="AE1041" i="13" a="1"/>
  <c r="AE1041" i="13"/>
  <c r="AG741" i="13" a="1"/>
  <c r="AG741" i="13"/>
  <c r="AG1041" i="13" a="1"/>
  <c r="AG1041" i="13"/>
  <c r="AM741" i="13" a="1"/>
  <c r="AM741" i="13"/>
  <c r="AM1041" i="13" a="1"/>
  <c r="AM1041" i="13"/>
  <c r="AN741" i="13" a="1"/>
  <c r="AN741" i="13"/>
  <c r="AN1041" i="13" a="1"/>
  <c r="AN1041" i="13"/>
  <c r="AO741" i="13" a="1"/>
  <c r="AO741" i="13"/>
  <c r="AO1041" i="13" a="1"/>
  <c r="AO1041" i="13"/>
  <c r="AP741" i="13" a="1"/>
  <c r="AP741" i="13"/>
  <c r="AP1041" i="13" a="1"/>
  <c r="AP1041" i="13"/>
  <c r="AQ741" i="13" a="1"/>
  <c r="AQ741" i="13"/>
  <c r="AQ1041" i="13" a="1"/>
  <c r="AQ1041" i="13"/>
  <c r="AS741" i="13" a="1"/>
  <c r="AS741" i="13"/>
  <c r="AS1041" i="13" a="1"/>
  <c r="AS1041" i="13"/>
  <c r="AA742" i="13" a="1"/>
  <c r="AA742" i="13"/>
  <c r="AA1042" i="13" a="1"/>
  <c r="AA1042" i="13"/>
  <c r="AB742" i="13" a="1"/>
  <c r="AB742" i="13"/>
  <c r="AB1042" i="13" a="1"/>
  <c r="AB1042" i="13"/>
  <c r="AC742" i="13" a="1"/>
  <c r="AC742" i="13"/>
  <c r="AC1042" i="13" a="1"/>
  <c r="AC1042" i="13"/>
  <c r="AD742" i="13" a="1"/>
  <c r="AD742" i="13"/>
  <c r="AD1042" i="13" a="1"/>
  <c r="AD1042" i="13"/>
  <c r="AE742" i="13" a="1"/>
  <c r="AE742" i="13"/>
  <c r="AE1042" i="13" a="1"/>
  <c r="AE1042" i="13"/>
  <c r="AG742" i="13" a="1"/>
  <c r="AG742" i="13"/>
  <c r="AG1042" i="13" a="1"/>
  <c r="AG1042" i="13"/>
  <c r="AM742" i="13" a="1"/>
  <c r="AM742" i="13"/>
  <c r="AM1042" i="13" a="1"/>
  <c r="AM1042" i="13"/>
  <c r="AN742" i="13" a="1"/>
  <c r="AN742" i="13"/>
  <c r="AN1042" i="13" a="1"/>
  <c r="AN1042" i="13"/>
  <c r="AO742" i="13" a="1"/>
  <c r="AO742" i="13"/>
  <c r="AO1042" i="13" a="1"/>
  <c r="AO1042" i="13"/>
  <c r="AP742" i="13" a="1"/>
  <c r="AP742" i="13"/>
  <c r="AP1042" i="13" a="1"/>
  <c r="AP1042" i="13"/>
  <c r="AQ742" i="13" a="1"/>
  <c r="AQ742" i="13"/>
  <c r="AQ1042" i="13" a="1"/>
  <c r="AQ1042" i="13"/>
  <c r="AS742" i="13" a="1"/>
  <c r="AS742" i="13"/>
  <c r="AS1042" i="13" a="1"/>
  <c r="AS1042" i="13"/>
  <c r="AA743" i="13" a="1"/>
  <c r="AA743" i="13"/>
  <c r="AA1043" i="13" a="1"/>
  <c r="AA1043" i="13"/>
  <c r="AB743" i="13" a="1"/>
  <c r="AB743" i="13"/>
  <c r="AB1043" i="13" a="1"/>
  <c r="AB1043" i="13"/>
  <c r="AC743" i="13" a="1"/>
  <c r="AC743" i="13"/>
  <c r="AC1043" i="13" a="1"/>
  <c r="AC1043" i="13"/>
  <c r="AD743" i="13" a="1"/>
  <c r="AD743" i="13"/>
  <c r="AD1043" i="13" a="1"/>
  <c r="AD1043" i="13"/>
  <c r="AE743" i="13" a="1"/>
  <c r="AE743" i="13"/>
  <c r="AE1043" i="13" a="1"/>
  <c r="AE1043" i="13"/>
  <c r="AG743" i="13" a="1"/>
  <c r="AG743" i="13"/>
  <c r="AG1043" i="13" a="1"/>
  <c r="AG1043" i="13"/>
  <c r="AM743" i="13" a="1"/>
  <c r="AM743" i="13"/>
  <c r="AM1043" i="13" a="1"/>
  <c r="AM1043" i="13"/>
  <c r="AN743" i="13" a="1"/>
  <c r="AN743" i="13"/>
  <c r="AN1043" i="13" a="1"/>
  <c r="AN1043" i="13"/>
  <c r="AO743" i="13" a="1"/>
  <c r="AO743" i="13"/>
  <c r="AO1043" i="13" a="1"/>
  <c r="AO1043" i="13"/>
  <c r="AP743" i="13" a="1"/>
  <c r="AP743" i="13"/>
  <c r="AP1043" i="13" a="1"/>
  <c r="AP1043" i="13"/>
  <c r="AQ743" i="13" a="1"/>
  <c r="AQ743" i="13"/>
  <c r="AQ1043" i="13" a="1"/>
  <c r="AQ1043" i="13"/>
  <c r="AS743" i="13" a="1"/>
  <c r="AS743" i="13"/>
  <c r="AS1043" i="13" a="1"/>
  <c r="AS1043" i="13"/>
  <c r="AA744" i="13" a="1"/>
  <c r="AA744" i="13"/>
  <c r="AA1044" i="13" a="1"/>
  <c r="AA1044" i="13"/>
  <c r="AB744" i="13" a="1"/>
  <c r="AB744" i="13"/>
  <c r="AB1044" i="13" a="1"/>
  <c r="AB1044" i="13"/>
  <c r="AC744" i="13" a="1"/>
  <c r="AC744" i="13"/>
  <c r="AC1044" i="13" a="1"/>
  <c r="AC1044" i="13"/>
  <c r="AD744" i="13" a="1"/>
  <c r="AD744" i="13"/>
  <c r="AD1044" i="13" a="1"/>
  <c r="AD1044" i="13"/>
  <c r="AE744" i="13" a="1"/>
  <c r="AE744" i="13"/>
  <c r="AE1044" i="13" a="1"/>
  <c r="AE1044" i="13"/>
  <c r="AG744" i="13" a="1"/>
  <c r="AG744" i="13"/>
  <c r="AG1044" i="13" a="1"/>
  <c r="AG1044" i="13"/>
  <c r="AM744" i="13" a="1"/>
  <c r="AM744" i="13"/>
  <c r="AM1044" i="13" a="1"/>
  <c r="AM1044" i="13"/>
  <c r="AN744" i="13" a="1"/>
  <c r="AN744" i="13"/>
  <c r="AN1044" i="13" a="1"/>
  <c r="AN1044" i="13"/>
  <c r="AO744" i="13" a="1"/>
  <c r="AO744" i="13"/>
  <c r="AO1044" i="13" a="1"/>
  <c r="AO1044" i="13"/>
  <c r="AP744" i="13" a="1"/>
  <c r="AP744" i="13"/>
  <c r="AP1044" i="13" a="1"/>
  <c r="AP1044" i="13"/>
  <c r="AQ744" i="13" a="1"/>
  <c r="AQ744" i="13"/>
  <c r="AQ1044" i="13" a="1"/>
  <c r="AQ1044" i="13"/>
  <c r="AS744" i="13" a="1"/>
  <c r="AS744" i="13"/>
  <c r="AS1044" i="13" a="1"/>
  <c r="AS1044" i="13"/>
  <c r="AA745" i="13" a="1"/>
  <c r="AA745" i="13"/>
  <c r="AA1045" i="13" a="1"/>
  <c r="AA1045" i="13"/>
  <c r="AB745" i="13" a="1"/>
  <c r="AB745" i="13"/>
  <c r="AB1045" i="13" a="1"/>
  <c r="AB1045" i="13"/>
  <c r="AC745" i="13" a="1"/>
  <c r="AC745" i="13"/>
  <c r="AC1045" i="13" a="1"/>
  <c r="AC1045" i="13"/>
  <c r="AD745" i="13" a="1"/>
  <c r="AD745" i="13"/>
  <c r="AD1045" i="13" a="1"/>
  <c r="AD1045" i="13"/>
  <c r="AE745" i="13" a="1"/>
  <c r="AE745" i="13"/>
  <c r="AE1045" i="13" a="1"/>
  <c r="AE1045" i="13"/>
  <c r="AG745" i="13" a="1"/>
  <c r="AG745" i="13"/>
  <c r="AG1045" i="13" a="1"/>
  <c r="AG1045" i="13"/>
  <c r="AM745" i="13" a="1"/>
  <c r="AM745" i="13"/>
  <c r="AM1045" i="13" a="1"/>
  <c r="AM1045" i="13"/>
  <c r="AN745" i="13" a="1"/>
  <c r="AN745" i="13"/>
  <c r="AN1045" i="13" a="1"/>
  <c r="AN1045" i="13"/>
  <c r="AO745" i="13" a="1"/>
  <c r="AO745" i="13"/>
  <c r="AO1045" i="13" a="1"/>
  <c r="AO1045" i="13"/>
  <c r="AP745" i="13" a="1"/>
  <c r="AP745" i="13"/>
  <c r="AP1045" i="13" a="1"/>
  <c r="AP1045" i="13"/>
  <c r="AQ745" i="13" a="1"/>
  <c r="AQ745" i="13"/>
  <c r="AQ1045" i="13" a="1"/>
  <c r="AQ1045" i="13"/>
  <c r="AS745" i="13" a="1"/>
  <c r="AS745" i="13"/>
  <c r="AS1045" i="13" a="1"/>
  <c r="AS1045" i="13"/>
  <c r="AA746" i="13" a="1"/>
  <c r="AA746" i="13"/>
  <c r="AA1046" i="13" a="1"/>
  <c r="AA1046" i="13"/>
  <c r="AB746" i="13" a="1"/>
  <c r="AB746" i="13"/>
  <c r="AB1046" i="13" a="1"/>
  <c r="AB1046" i="13"/>
  <c r="AC746" i="13" a="1"/>
  <c r="AC746" i="13"/>
  <c r="AC1046" i="13" a="1"/>
  <c r="AC1046" i="13"/>
  <c r="AD746" i="13" a="1"/>
  <c r="AD746" i="13"/>
  <c r="AD1046" i="13" a="1"/>
  <c r="AD1046" i="13"/>
  <c r="AE746" i="13" a="1"/>
  <c r="AE746" i="13"/>
  <c r="AE1046" i="13" a="1"/>
  <c r="AE1046" i="13"/>
  <c r="AG746" i="13" a="1"/>
  <c r="AG746" i="13"/>
  <c r="AG1046" i="13" a="1"/>
  <c r="AG1046" i="13"/>
  <c r="AM746" i="13" a="1"/>
  <c r="AM746" i="13"/>
  <c r="AM1046" i="13" a="1"/>
  <c r="AM1046" i="13"/>
  <c r="AN746" i="13" a="1"/>
  <c r="AN746" i="13"/>
  <c r="AN1046" i="13" a="1"/>
  <c r="AN1046" i="13"/>
  <c r="AO746" i="13" a="1"/>
  <c r="AO746" i="13"/>
  <c r="AO1046" i="13" a="1"/>
  <c r="AO1046" i="13"/>
  <c r="AP746" i="13" a="1"/>
  <c r="AP746" i="13"/>
  <c r="AP1046" i="13" a="1"/>
  <c r="AP1046" i="13"/>
  <c r="AQ746" i="13" a="1"/>
  <c r="AQ746" i="13"/>
  <c r="AQ1046" i="13" a="1"/>
  <c r="AQ1046" i="13"/>
  <c r="AS746" i="13" a="1"/>
  <c r="AS746" i="13"/>
  <c r="AS1046" i="13" a="1"/>
  <c r="AS1046" i="13"/>
  <c r="AA747" i="13" a="1"/>
  <c r="AA747" i="13"/>
  <c r="AA1047" i="13" a="1"/>
  <c r="AA1047" i="13"/>
  <c r="AB747" i="13" a="1"/>
  <c r="AB747" i="13"/>
  <c r="AB1047" i="13" a="1"/>
  <c r="AB1047" i="13"/>
  <c r="AC747" i="13" a="1"/>
  <c r="AC747" i="13"/>
  <c r="AC1047" i="13" a="1"/>
  <c r="AC1047" i="13"/>
  <c r="AD747" i="13" a="1"/>
  <c r="AD747" i="13"/>
  <c r="AD1047" i="13" a="1"/>
  <c r="AD1047" i="13"/>
  <c r="AE747" i="13" a="1"/>
  <c r="AE747" i="13"/>
  <c r="AE1047" i="13" a="1"/>
  <c r="AE1047" i="13"/>
  <c r="AG747" i="13" a="1"/>
  <c r="AG747" i="13"/>
  <c r="AG1047" i="13" a="1"/>
  <c r="AG1047" i="13"/>
  <c r="AM747" i="13" a="1"/>
  <c r="AM747" i="13"/>
  <c r="AM1047" i="13" a="1"/>
  <c r="AM1047" i="13"/>
  <c r="AN747" i="13" a="1"/>
  <c r="AN747" i="13"/>
  <c r="AN1047" i="13" a="1"/>
  <c r="AN1047" i="13"/>
  <c r="AO747" i="13" a="1"/>
  <c r="AO747" i="13"/>
  <c r="AO1047" i="13" a="1"/>
  <c r="AO1047" i="13"/>
  <c r="AP747" i="13" a="1"/>
  <c r="AP747" i="13"/>
  <c r="AP1047" i="13" a="1"/>
  <c r="AP1047" i="13"/>
  <c r="AQ747" i="13" a="1"/>
  <c r="AQ747" i="13"/>
  <c r="AQ1047" i="13" a="1"/>
  <c r="AQ1047" i="13"/>
  <c r="AS747" i="13" a="1"/>
  <c r="AS747" i="13"/>
  <c r="AS1047" i="13" a="1"/>
  <c r="AS1047" i="13"/>
  <c r="AA748" i="13" a="1"/>
  <c r="AA748" i="13"/>
  <c r="AA1048" i="13" a="1"/>
  <c r="AA1048" i="13"/>
  <c r="AB748" i="13" a="1"/>
  <c r="AB748" i="13"/>
  <c r="AB1048" i="13" a="1"/>
  <c r="AB1048" i="13"/>
  <c r="AC748" i="13" a="1"/>
  <c r="AC748" i="13"/>
  <c r="AC1048" i="13" a="1"/>
  <c r="AC1048" i="13"/>
  <c r="AD748" i="13" a="1"/>
  <c r="AD748" i="13"/>
  <c r="AD1048" i="13" a="1"/>
  <c r="AD1048" i="13"/>
  <c r="AE748" i="13" a="1"/>
  <c r="AE748" i="13"/>
  <c r="AE1048" i="13" a="1"/>
  <c r="AE1048" i="13"/>
  <c r="AG748" i="13" a="1"/>
  <c r="AG748" i="13"/>
  <c r="AG1048" i="13" a="1"/>
  <c r="AG1048" i="13"/>
  <c r="AM748" i="13" a="1"/>
  <c r="AM748" i="13"/>
  <c r="AM1048" i="13" a="1"/>
  <c r="AM1048" i="13"/>
  <c r="AN748" i="13" a="1"/>
  <c r="AN748" i="13"/>
  <c r="AN1048" i="13" a="1"/>
  <c r="AN1048" i="13"/>
  <c r="AO748" i="13" a="1"/>
  <c r="AO748" i="13"/>
  <c r="AO1048" i="13" a="1"/>
  <c r="AO1048" i="13"/>
  <c r="AP748" i="13" a="1"/>
  <c r="AP748" i="13"/>
  <c r="AP1048" i="13" a="1"/>
  <c r="AP1048" i="13"/>
  <c r="AQ748" i="13" a="1"/>
  <c r="AQ748" i="13"/>
  <c r="AQ1048" i="13" a="1"/>
  <c r="AQ1048" i="13"/>
  <c r="AS748" i="13" a="1"/>
  <c r="AS748" i="13"/>
  <c r="AS1048" i="13" a="1"/>
  <c r="AS1048" i="13"/>
  <c r="AA749" i="13" a="1"/>
  <c r="AA749" i="13"/>
  <c r="AA1049" i="13" a="1"/>
  <c r="AA1049" i="13"/>
  <c r="AB749" i="13" a="1"/>
  <c r="AB749" i="13"/>
  <c r="AB1049" i="13" a="1"/>
  <c r="AB1049" i="13"/>
  <c r="AC749" i="13" a="1"/>
  <c r="AC749" i="13"/>
  <c r="AC1049" i="13" a="1"/>
  <c r="AC1049" i="13"/>
  <c r="AD749" i="13" a="1"/>
  <c r="AD749" i="13"/>
  <c r="AD1049" i="13" a="1"/>
  <c r="AD1049" i="13"/>
  <c r="AE749" i="13" a="1"/>
  <c r="AE749" i="13"/>
  <c r="AE1049" i="13" a="1"/>
  <c r="AE1049" i="13"/>
  <c r="AG749" i="13" a="1"/>
  <c r="AG749" i="13"/>
  <c r="AG1049" i="13" a="1"/>
  <c r="AG1049" i="13"/>
  <c r="AM749" i="13" a="1"/>
  <c r="AM749" i="13"/>
  <c r="AM1049" i="13" a="1"/>
  <c r="AM1049" i="13"/>
  <c r="AN749" i="13" a="1"/>
  <c r="AN749" i="13"/>
  <c r="AN1049" i="13" a="1"/>
  <c r="AN1049" i="13"/>
  <c r="AO749" i="13" a="1"/>
  <c r="AO749" i="13"/>
  <c r="AO1049" i="13" a="1"/>
  <c r="AO1049" i="13"/>
  <c r="AP749" i="13" a="1"/>
  <c r="AP749" i="13"/>
  <c r="AP1049" i="13" a="1"/>
  <c r="AP1049" i="13"/>
  <c r="AQ749" i="13" a="1"/>
  <c r="AQ749" i="13"/>
  <c r="AQ1049" i="13" a="1"/>
  <c r="AQ1049" i="13"/>
  <c r="AS749" i="13" a="1"/>
  <c r="AS749" i="13"/>
  <c r="AS1049" i="13" a="1"/>
  <c r="AS1049" i="13"/>
  <c r="AA750" i="13" a="1"/>
  <c r="AA750" i="13"/>
  <c r="AA1050" i="13" a="1"/>
  <c r="AA1050" i="13"/>
  <c r="AB750" i="13" a="1"/>
  <c r="AB750" i="13"/>
  <c r="AB1050" i="13" a="1"/>
  <c r="AB1050" i="13"/>
  <c r="AC750" i="13" a="1"/>
  <c r="AC750" i="13"/>
  <c r="AC1050" i="13" a="1"/>
  <c r="AC1050" i="13"/>
  <c r="AD750" i="13" a="1"/>
  <c r="AD750" i="13"/>
  <c r="AD1050" i="13" a="1"/>
  <c r="AD1050" i="13"/>
  <c r="AE750" i="13" a="1"/>
  <c r="AE750" i="13"/>
  <c r="AE1050" i="13" a="1"/>
  <c r="AE1050" i="13"/>
  <c r="AG750" i="13" a="1"/>
  <c r="AG750" i="13"/>
  <c r="AG1050" i="13" a="1"/>
  <c r="AG1050" i="13"/>
  <c r="AM750" i="13" a="1"/>
  <c r="AM750" i="13"/>
  <c r="AM1050" i="13" a="1"/>
  <c r="AM1050" i="13"/>
  <c r="AN750" i="13" a="1"/>
  <c r="AN750" i="13"/>
  <c r="AN1050" i="13" a="1"/>
  <c r="AN1050" i="13"/>
  <c r="AO750" i="13" a="1"/>
  <c r="AO750" i="13"/>
  <c r="AO1050" i="13" a="1"/>
  <c r="AO1050" i="13"/>
  <c r="AP750" i="13" a="1"/>
  <c r="AP750" i="13"/>
  <c r="AP1050" i="13" a="1"/>
  <c r="AP1050" i="13"/>
  <c r="AQ750" i="13" a="1"/>
  <c r="AQ750" i="13"/>
  <c r="AQ1050" i="13" a="1"/>
  <c r="AQ1050" i="13"/>
  <c r="AS750" i="13" a="1"/>
  <c r="AS750" i="13"/>
  <c r="AS1050" i="13" a="1"/>
  <c r="AS1050" i="13"/>
  <c r="AA751" i="13" a="1"/>
  <c r="AA751" i="13"/>
  <c r="AA1051" i="13" a="1"/>
  <c r="AA1051" i="13"/>
  <c r="AB751" i="13" a="1"/>
  <c r="AB751" i="13"/>
  <c r="AB1051" i="13" a="1"/>
  <c r="AB1051" i="13"/>
  <c r="AC751" i="13" a="1"/>
  <c r="AC751" i="13"/>
  <c r="AC1051" i="13" a="1"/>
  <c r="AC1051" i="13"/>
  <c r="AD751" i="13" a="1"/>
  <c r="AD751" i="13"/>
  <c r="AD1051" i="13" a="1"/>
  <c r="AD1051" i="13"/>
  <c r="AE751" i="13" a="1"/>
  <c r="AE751" i="13"/>
  <c r="AE1051" i="13" a="1"/>
  <c r="AE1051" i="13"/>
  <c r="AG751" i="13" a="1"/>
  <c r="AG751" i="13"/>
  <c r="AG1051" i="13" a="1"/>
  <c r="AG1051" i="13"/>
  <c r="AM751" i="13" a="1"/>
  <c r="AM751" i="13"/>
  <c r="AM1051" i="13" a="1"/>
  <c r="AM1051" i="13"/>
  <c r="AN751" i="13" a="1"/>
  <c r="AN751" i="13"/>
  <c r="AN1051" i="13" a="1"/>
  <c r="AN1051" i="13"/>
  <c r="AO751" i="13" a="1"/>
  <c r="AO751" i="13"/>
  <c r="AO1051" i="13" a="1"/>
  <c r="AO1051" i="13"/>
  <c r="AP751" i="13" a="1"/>
  <c r="AP751" i="13"/>
  <c r="AP1051" i="13" a="1"/>
  <c r="AP1051" i="13"/>
  <c r="AQ751" i="13" a="1"/>
  <c r="AQ751" i="13"/>
  <c r="AQ1051" i="13" a="1"/>
  <c r="AQ1051" i="13"/>
  <c r="AS751" i="13" a="1"/>
  <c r="AS751" i="13"/>
  <c r="AS1051" i="13" a="1"/>
  <c r="AS1051" i="13"/>
  <c r="AA752" i="13" a="1"/>
  <c r="AA752" i="13"/>
  <c r="AA1052" i="13" a="1"/>
  <c r="AA1052" i="13"/>
  <c r="AB752" i="13" a="1"/>
  <c r="AB752" i="13"/>
  <c r="AB1052" i="13" a="1"/>
  <c r="AB1052" i="13"/>
  <c r="AC752" i="13" a="1"/>
  <c r="AC752" i="13"/>
  <c r="AC1052" i="13" a="1"/>
  <c r="AC1052" i="13"/>
  <c r="AD752" i="13" a="1"/>
  <c r="AD752" i="13"/>
  <c r="AD1052" i="13" a="1"/>
  <c r="AD1052" i="13"/>
  <c r="AE752" i="13" a="1"/>
  <c r="AE752" i="13"/>
  <c r="AE1052" i="13" a="1"/>
  <c r="AE1052" i="13"/>
  <c r="AG752" i="13" a="1"/>
  <c r="AG752" i="13"/>
  <c r="AG1052" i="13" a="1"/>
  <c r="AG1052" i="13"/>
  <c r="AM752" i="13" a="1"/>
  <c r="AM752" i="13"/>
  <c r="AM1052" i="13" a="1"/>
  <c r="AM1052" i="13"/>
  <c r="AN752" i="13" a="1"/>
  <c r="AN752" i="13"/>
  <c r="AN1052" i="13" a="1"/>
  <c r="AN1052" i="13"/>
  <c r="AO752" i="13" a="1"/>
  <c r="AO752" i="13"/>
  <c r="AO1052" i="13" a="1"/>
  <c r="AO1052" i="13"/>
  <c r="AP752" i="13" a="1"/>
  <c r="AP752" i="13"/>
  <c r="AP1052" i="13" a="1"/>
  <c r="AP1052" i="13"/>
  <c r="AQ752" i="13" a="1"/>
  <c r="AQ752" i="13"/>
  <c r="AQ1052" i="13" a="1"/>
  <c r="AQ1052" i="13"/>
  <c r="AS752" i="13" a="1"/>
  <c r="AS752" i="13"/>
  <c r="AS1052" i="13" a="1"/>
  <c r="AS1052" i="13"/>
  <c r="AA753" i="13" a="1"/>
  <c r="AA753" i="13"/>
  <c r="AA1053" i="13" a="1"/>
  <c r="AA1053" i="13"/>
  <c r="AB753" i="13" a="1"/>
  <c r="AB753" i="13"/>
  <c r="AB1053" i="13" a="1"/>
  <c r="AB1053" i="13"/>
  <c r="AC753" i="13" a="1"/>
  <c r="AC753" i="13"/>
  <c r="AC1053" i="13" a="1"/>
  <c r="AC1053" i="13"/>
  <c r="AD753" i="13" a="1"/>
  <c r="AD753" i="13"/>
  <c r="AD1053" i="13" a="1"/>
  <c r="AD1053" i="13"/>
  <c r="AE753" i="13" a="1"/>
  <c r="AE753" i="13"/>
  <c r="AE1053" i="13" a="1"/>
  <c r="AE1053" i="13"/>
  <c r="AG753" i="13" a="1"/>
  <c r="AG753" i="13"/>
  <c r="AG1053" i="13" a="1"/>
  <c r="AG1053" i="13"/>
  <c r="AM753" i="13" a="1"/>
  <c r="AM753" i="13"/>
  <c r="AM1053" i="13" a="1"/>
  <c r="AM1053" i="13"/>
  <c r="AN753" i="13" a="1"/>
  <c r="AN753" i="13"/>
  <c r="AN1053" i="13" a="1"/>
  <c r="AN1053" i="13"/>
  <c r="AO753" i="13" a="1"/>
  <c r="AO753" i="13"/>
  <c r="AO1053" i="13" a="1"/>
  <c r="AO1053" i="13"/>
  <c r="AP753" i="13" a="1"/>
  <c r="AP753" i="13"/>
  <c r="AP1053" i="13" a="1"/>
  <c r="AP1053" i="13"/>
  <c r="AQ753" i="13" a="1"/>
  <c r="AQ753" i="13"/>
  <c r="AQ1053" i="13" a="1"/>
  <c r="AQ1053" i="13"/>
  <c r="AS753" i="13" a="1"/>
  <c r="AS753" i="13"/>
  <c r="AS1053" i="13" a="1"/>
  <c r="AS1053" i="13"/>
  <c r="AA754" i="13" a="1"/>
  <c r="AA754" i="13"/>
  <c r="AA1054" i="13" a="1"/>
  <c r="AA1054" i="13"/>
  <c r="AB754" i="13" a="1"/>
  <c r="AB754" i="13"/>
  <c r="AB1054" i="13" a="1"/>
  <c r="AB1054" i="13"/>
  <c r="AC754" i="13" a="1"/>
  <c r="AC754" i="13"/>
  <c r="AC1054" i="13" a="1"/>
  <c r="AC1054" i="13"/>
  <c r="AD754" i="13" a="1"/>
  <c r="AD754" i="13"/>
  <c r="AD1054" i="13" a="1"/>
  <c r="AD1054" i="13"/>
  <c r="AE754" i="13" a="1"/>
  <c r="AE754" i="13"/>
  <c r="AE1054" i="13" a="1"/>
  <c r="AE1054" i="13"/>
  <c r="AG754" i="13" a="1"/>
  <c r="AG754" i="13"/>
  <c r="AG1054" i="13" a="1"/>
  <c r="AG1054" i="13"/>
  <c r="AM754" i="13" a="1"/>
  <c r="AM754" i="13"/>
  <c r="AM1054" i="13" a="1"/>
  <c r="AM1054" i="13"/>
  <c r="AN754" i="13" a="1"/>
  <c r="AN754" i="13"/>
  <c r="AN1054" i="13" a="1"/>
  <c r="AN1054" i="13"/>
  <c r="AO754" i="13" a="1"/>
  <c r="AO754" i="13"/>
  <c r="AO1054" i="13" a="1"/>
  <c r="AO1054" i="13"/>
  <c r="AP754" i="13" a="1"/>
  <c r="AP754" i="13"/>
  <c r="AP1054" i="13" a="1"/>
  <c r="AP1054" i="13"/>
  <c r="AQ754" i="13" a="1"/>
  <c r="AQ754" i="13"/>
  <c r="AQ1054" i="13" a="1"/>
  <c r="AQ1054" i="13"/>
  <c r="AS754" i="13" a="1"/>
  <c r="AS754" i="13"/>
  <c r="AS1054" i="13" a="1"/>
  <c r="AS1054" i="13"/>
  <c r="AA755" i="13" a="1"/>
  <c r="AA755" i="13"/>
  <c r="AA1055" i="13" a="1"/>
  <c r="AA1055" i="13"/>
  <c r="AB755" i="13" a="1"/>
  <c r="AB755" i="13"/>
  <c r="AB1055" i="13" a="1"/>
  <c r="AB1055" i="13"/>
  <c r="AC755" i="13" a="1"/>
  <c r="AC755" i="13"/>
  <c r="AC1055" i="13" a="1"/>
  <c r="AC1055" i="13"/>
  <c r="AD755" i="13" a="1"/>
  <c r="AD755" i="13"/>
  <c r="AD1055" i="13" a="1"/>
  <c r="AD1055" i="13"/>
  <c r="AE755" i="13" a="1"/>
  <c r="AE755" i="13"/>
  <c r="AE1055" i="13" a="1"/>
  <c r="AE1055" i="13"/>
  <c r="AG755" i="13" a="1"/>
  <c r="AG755" i="13"/>
  <c r="AG1055" i="13" a="1"/>
  <c r="AG1055" i="13"/>
  <c r="AM755" i="13" a="1"/>
  <c r="AM755" i="13"/>
  <c r="AM1055" i="13" a="1"/>
  <c r="AM1055" i="13"/>
  <c r="AN755" i="13" a="1"/>
  <c r="AN755" i="13"/>
  <c r="AN1055" i="13" a="1"/>
  <c r="AN1055" i="13"/>
  <c r="AO755" i="13" a="1"/>
  <c r="AO755" i="13"/>
  <c r="AO1055" i="13" a="1"/>
  <c r="AO1055" i="13"/>
  <c r="AP755" i="13" a="1"/>
  <c r="AP755" i="13"/>
  <c r="AP1055" i="13" a="1"/>
  <c r="AP1055" i="13"/>
  <c r="AQ755" i="13" a="1"/>
  <c r="AQ755" i="13"/>
  <c r="AQ1055" i="13" a="1"/>
  <c r="AQ1055" i="13"/>
  <c r="AS755" i="13" a="1"/>
  <c r="AS755" i="13"/>
  <c r="AS1055" i="13" a="1"/>
  <c r="AS1055" i="13"/>
  <c r="AA756" i="13" a="1"/>
  <c r="AA756" i="13"/>
  <c r="AA1056" i="13" a="1"/>
  <c r="AA1056" i="13"/>
  <c r="AB756" i="13" a="1"/>
  <c r="AB756" i="13"/>
  <c r="AB1056" i="13" a="1"/>
  <c r="AB1056" i="13"/>
  <c r="AC756" i="13" a="1"/>
  <c r="AC756" i="13"/>
  <c r="AC1056" i="13" a="1"/>
  <c r="AC1056" i="13"/>
  <c r="AD756" i="13" a="1"/>
  <c r="AD756" i="13"/>
  <c r="AD1056" i="13" a="1"/>
  <c r="AD1056" i="13"/>
  <c r="AE756" i="13" a="1"/>
  <c r="AE756" i="13"/>
  <c r="AE1056" i="13" a="1"/>
  <c r="AE1056" i="13"/>
  <c r="AG756" i="13" a="1"/>
  <c r="AG756" i="13"/>
  <c r="AG1056" i="13" a="1"/>
  <c r="AG1056" i="13"/>
  <c r="AM756" i="13" a="1"/>
  <c r="AM756" i="13"/>
  <c r="AM1056" i="13" a="1"/>
  <c r="AM1056" i="13"/>
  <c r="AN756" i="13" a="1"/>
  <c r="AN756" i="13"/>
  <c r="AN1056" i="13" a="1"/>
  <c r="AN1056" i="13"/>
  <c r="AO756" i="13" a="1"/>
  <c r="AO756" i="13"/>
  <c r="AO1056" i="13" a="1"/>
  <c r="AO1056" i="13"/>
  <c r="AP756" i="13" a="1"/>
  <c r="AP756" i="13"/>
  <c r="AP1056" i="13" a="1"/>
  <c r="AP1056" i="13"/>
  <c r="AQ756" i="13" a="1"/>
  <c r="AQ756" i="13"/>
  <c r="AQ1056" i="13" a="1"/>
  <c r="AQ1056" i="13"/>
  <c r="AS756" i="13" a="1"/>
  <c r="AS756" i="13"/>
  <c r="AS1056" i="13" a="1"/>
  <c r="AS1056" i="13"/>
  <c r="AA757" i="13" a="1"/>
  <c r="AA757" i="13"/>
  <c r="AA1057" i="13" a="1"/>
  <c r="AA1057" i="13"/>
  <c r="AB757" i="13" a="1"/>
  <c r="AB757" i="13"/>
  <c r="AB1057" i="13" a="1"/>
  <c r="AB1057" i="13"/>
  <c r="AC757" i="13" a="1"/>
  <c r="AC757" i="13"/>
  <c r="AC1057" i="13" a="1"/>
  <c r="AC1057" i="13"/>
  <c r="AD757" i="13" a="1"/>
  <c r="AD757" i="13"/>
  <c r="AD1057" i="13" a="1"/>
  <c r="AD1057" i="13"/>
  <c r="AE757" i="13" a="1"/>
  <c r="AE757" i="13"/>
  <c r="AE1057" i="13" a="1"/>
  <c r="AE1057" i="13"/>
  <c r="AG757" i="13" a="1"/>
  <c r="AG757" i="13"/>
  <c r="AG1057" i="13" a="1"/>
  <c r="AG1057" i="13"/>
  <c r="AM757" i="13" a="1"/>
  <c r="AM757" i="13"/>
  <c r="AM1057" i="13" a="1"/>
  <c r="AM1057" i="13"/>
  <c r="AN757" i="13" a="1"/>
  <c r="AN757" i="13"/>
  <c r="AN1057" i="13" a="1"/>
  <c r="AN1057" i="13"/>
  <c r="AO757" i="13" a="1"/>
  <c r="AO757" i="13"/>
  <c r="AO1057" i="13" a="1"/>
  <c r="AO1057" i="13"/>
  <c r="AP757" i="13" a="1"/>
  <c r="AP757" i="13"/>
  <c r="AP1057" i="13" a="1"/>
  <c r="AP1057" i="13"/>
  <c r="AQ757" i="13" a="1"/>
  <c r="AQ757" i="13"/>
  <c r="AQ1057" i="13" a="1"/>
  <c r="AQ1057" i="13"/>
  <c r="AS757" i="13" a="1"/>
  <c r="AS757" i="13"/>
  <c r="AS1057" i="13" a="1"/>
  <c r="AS1057" i="13"/>
  <c r="AA758" i="13" a="1"/>
  <c r="AA758" i="13"/>
  <c r="AA1058" i="13" a="1"/>
  <c r="AA1058" i="13"/>
  <c r="AB758" i="13" a="1"/>
  <c r="AB758" i="13"/>
  <c r="AB1058" i="13" a="1"/>
  <c r="AB1058" i="13"/>
  <c r="AC758" i="13" a="1"/>
  <c r="AC758" i="13"/>
  <c r="AC1058" i="13" a="1"/>
  <c r="AC1058" i="13"/>
  <c r="AD758" i="13" a="1"/>
  <c r="AD758" i="13"/>
  <c r="AD1058" i="13" a="1"/>
  <c r="AD1058" i="13"/>
  <c r="AE758" i="13" a="1"/>
  <c r="AE758" i="13"/>
  <c r="AE1058" i="13" a="1"/>
  <c r="AE1058" i="13"/>
  <c r="AG758" i="13" a="1"/>
  <c r="AG758" i="13"/>
  <c r="AG1058" i="13" a="1"/>
  <c r="AG1058" i="13"/>
  <c r="AM758" i="13" a="1"/>
  <c r="AM758" i="13"/>
  <c r="AM1058" i="13" a="1"/>
  <c r="AM1058" i="13"/>
  <c r="AN758" i="13" a="1"/>
  <c r="AN758" i="13"/>
  <c r="AN1058" i="13" a="1"/>
  <c r="AN1058" i="13"/>
  <c r="AO758" i="13" a="1"/>
  <c r="AO758" i="13"/>
  <c r="AO1058" i="13" a="1"/>
  <c r="AO1058" i="13"/>
  <c r="AP758" i="13" a="1"/>
  <c r="AP758" i="13"/>
  <c r="AP1058" i="13" a="1"/>
  <c r="AP1058" i="13"/>
  <c r="AQ758" i="13" a="1"/>
  <c r="AQ758" i="13"/>
  <c r="AQ1058" i="13" a="1"/>
  <c r="AQ1058" i="13"/>
  <c r="AS758" i="13" a="1"/>
  <c r="AS758" i="13"/>
  <c r="AS1058" i="13" a="1"/>
  <c r="AS1058" i="13"/>
  <c r="AA759" i="13" a="1"/>
  <c r="AA759" i="13"/>
  <c r="AA1059" i="13" a="1"/>
  <c r="AA1059" i="13"/>
  <c r="AB759" i="13" a="1"/>
  <c r="AB759" i="13"/>
  <c r="AB1059" i="13" a="1"/>
  <c r="AB1059" i="13"/>
  <c r="AC759" i="13" a="1"/>
  <c r="AC759" i="13"/>
  <c r="AC1059" i="13" a="1"/>
  <c r="AC1059" i="13"/>
  <c r="AD759" i="13" a="1"/>
  <c r="AD759" i="13"/>
  <c r="AD1059" i="13" a="1"/>
  <c r="AD1059" i="13"/>
  <c r="AE759" i="13" a="1"/>
  <c r="AE759" i="13"/>
  <c r="AE1059" i="13" a="1"/>
  <c r="AE1059" i="13"/>
  <c r="AG759" i="13" a="1"/>
  <c r="AG759" i="13"/>
  <c r="AG1059" i="13" a="1"/>
  <c r="AG1059" i="13"/>
  <c r="AM759" i="13" a="1"/>
  <c r="AM759" i="13"/>
  <c r="AM1059" i="13" a="1"/>
  <c r="AM1059" i="13"/>
  <c r="AN759" i="13" a="1"/>
  <c r="AN759" i="13"/>
  <c r="AN1059" i="13" a="1"/>
  <c r="AN1059" i="13"/>
  <c r="AO759" i="13" a="1"/>
  <c r="AO759" i="13"/>
  <c r="AO1059" i="13" a="1"/>
  <c r="AO1059" i="13"/>
  <c r="AP759" i="13" a="1"/>
  <c r="AP759" i="13"/>
  <c r="AP1059" i="13" a="1"/>
  <c r="AP1059" i="13"/>
  <c r="AQ759" i="13" a="1"/>
  <c r="AQ759" i="13"/>
  <c r="AQ1059" i="13" a="1"/>
  <c r="AQ1059" i="13"/>
  <c r="AS759" i="13" a="1"/>
  <c r="AS759" i="13"/>
  <c r="AS1059" i="13" a="1"/>
  <c r="AS1059" i="13"/>
  <c r="AA760" i="13" a="1"/>
  <c r="AA760" i="13"/>
  <c r="AA1060" i="13" a="1"/>
  <c r="AA1060" i="13"/>
  <c r="AB760" i="13" a="1"/>
  <c r="AB760" i="13"/>
  <c r="AB1060" i="13" a="1"/>
  <c r="AB1060" i="13"/>
  <c r="AC760" i="13" a="1"/>
  <c r="AC760" i="13"/>
  <c r="AC1060" i="13" a="1"/>
  <c r="AC1060" i="13"/>
  <c r="AD760" i="13" a="1"/>
  <c r="AD760" i="13"/>
  <c r="AD1060" i="13" a="1"/>
  <c r="AD1060" i="13"/>
  <c r="AE760" i="13" a="1"/>
  <c r="AE760" i="13"/>
  <c r="AE1060" i="13" a="1"/>
  <c r="AE1060" i="13"/>
  <c r="AG760" i="13" a="1"/>
  <c r="AG760" i="13"/>
  <c r="AG1060" i="13" a="1"/>
  <c r="AG1060" i="13"/>
  <c r="AM760" i="13" a="1"/>
  <c r="AM760" i="13"/>
  <c r="AM1060" i="13" a="1"/>
  <c r="AM1060" i="13"/>
  <c r="AN760" i="13" a="1"/>
  <c r="AN760" i="13"/>
  <c r="AN1060" i="13" a="1"/>
  <c r="AN1060" i="13"/>
  <c r="AO760" i="13" a="1"/>
  <c r="AO760" i="13"/>
  <c r="AO1060" i="13" a="1"/>
  <c r="AO1060" i="13"/>
  <c r="AP760" i="13" a="1"/>
  <c r="AP760" i="13"/>
  <c r="AP1060" i="13" a="1"/>
  <c r="AP1060" i="13"/>
  <c r="AQ760" i="13" a="1"/>
  <c r="AQ760" i="13"/>
  <c r="AQ1060" i="13" a="1"/>
  <c r="AQ1060" i="13"/>
  <c r="AS760" i="13" a="1"/>
  <c r="AS760" i="13"/>
  <c r="AS1060" i="13" a="1"/>
  <c r="AS1060" i="13"/>
  <c r="AA761" i="13" a="1"/>
  <c r="AA761" i="13"/>
  <c r="AA1061" i="13" a="1"/>
  <c r="AA1061" i="13"/>
  <c r="AB761" i="13" a="1"/>
  <c r="AB761" i="13"/>
  <c r="AB1061" i="13" a="1"/>
  <c r="AB1061" i="13"/>
  <c r="AC761" i="13" a="1"/>
  <c r="AC761" i="13"/>
  <c r="AC1061" i="13" a="1"/>
  <c r="AC1061" i="13"/>
  <c r="AD761" i="13" a="1"/>
  <c r="AD761" i="13"/>
  <c r="AD1061" i="13" a="1"/>
  <c r="AD1061" i="13"/>
  <c r="AE761" i="13" a="1"/>
  <c r="AE761" i="13"/>
  <c r="AE1061" i="13" a="1"/>
  <c r="AE1061" i="13"/>
  <c r="AG761" i="13" a="1"/>
  <c r="AG761" i="13"/>
  <c r="AG1061" i="13" a="1"/>
  <c r="AG1061" i="13"/>
  <c r="AM761" i="13" a="1"/>
  <c r="AM761" i="13"/>
  <c r="AM1061" i="13" a="1"/>
  <c r="AM1061" i="13"/>
  <c r="AN761" i="13" a="1"/>
  <c r="AN761" i="13"/>
  <c r="AN1061" i="13" a="1"/>
  <c r="AN1061" i="13"/>
  <c r="AO761" i="13" a="1"/>
  <c r="AO761" i="13"/>
  <c r="AO1061" i="13" a="1"/>
  <c r="AO1061" i="13"/>
  <c r="AP761" i="13" a="1"/>
  <c r="AP761" i="13"/>
  <c r="AP1061" i="13" a="1"/>
  <c r="AP1061" i="13"/>
  <c r="AQ761" i="13" a="1"/>
  <c r="AQ761" i="13"/>
  <c r="AQ1061" i="13" a="1"/>
  <c r="AQ1061" i="13"/>
  <c r="AS761" i="13" a="1"/>
  <c r="AS761" i="13"/>
  <c r="AS1061" i="13" a="1"/>
  <c r="AS1061" i="13"/>
  <c r="AA762" i="13" a="1"/>
  <c r="AA762" i="13"/>
  <c r="AA1062" i="13" a="1"/>
  <c r="AA1062" i="13"/>
  <c r="AB762" i="13" a="1"/>
  <c r="AB762" i="13"/>
  <c r="AB1062" i="13" a="1"/>
  <c r="AB1062" i="13"/>
  <c r="AC762" i="13" a="1"/>
  <c r="AC762" i="13"/>
  <c r="AC1062" i="13" a="1"/>
  <c r="AC1062" i="13"/>
  <c r="AD762" i="13" a="1"/>
  <c r="AD762" i="13"/>
  <c r="AD1062" i="13" a="1"/>
  <c r="AD1062" i="13"/>
  <c r="AE762" i="13" a="1"/>
  <c r="AE762" i="13"/>
  <c r="AE1062" i="13" a="1"/>
  <c r="AE1062" i="13"/>
  <c r="AG762" i="13" a="1"/>
  <c r="AG762" i="13"/>
  <c r="AG1062" i="13" a="1"/>
  <c r="AG1062" i="13"/>
  <c r="AM762" i="13" a="1"/>
  <c r="AM762" i="13"/>
  <c r="AM1062" i="13" a="1"/>
  <c r="AM1062" i="13"/>
  <c r="AN762" i="13" a="1"/>
  <c r="AN762" i="13"/>
  <c r="AN1062" i="13" a="1"/>
  <c r="AN1062" i="13"/>
  <c r="AO762" i="13" a="1"/>
  <c r="AO762" i="13"/>
  <c r="AO1062" i="13" a="1"/>
  <c r="AO1062" i="13"/>
  <c r="AP762" i="13" a="1"/>
  <c r="AP762" i="13"/>
  <c r="AP1062" i="13" a="1"/>
  <c r="AP1062" i="13"/>
  <c r="AQ762" i="13" a="1"/>
  <c r="AQ762" i="13"/>
  <c r="AQ1062" i="13" a="1"/>
  <c r="AQ1062" i="13"/>
  <c r="AS762" i="13" a="1"/>
  <c r="AS762" i="13"/>
  <c r="AS1062" i="13" a="1"/>
  <c r="AS1062" i="13"/>
  <c r="AA763" i="13" a="1"/>
  <c r="AA763" i="13"/>
  <c r="AA1063" i="13" a="1"/>
  <c r="AA1063" i="13"/>
  <c r="AB763" i="13" a="1"/>
  <c r="AB763" i="13"/>
  <c r="AB1063" i="13" a="1"/>
  <c r="AB1063" i="13"/>
  <c r="AC763" i="13" a="1"/>
  <c r="AC763" i="13"/>
  <c r="AC1063" i="13" a="1"/>
  <c r="AC1063" i="13"/>
  <c r="AD763" i="13" a="1"/>
  <c r="AD763" i="13"/>
  <c r="AD1063" i="13" a="1"/>
  <c r="AD1063" i="13"/>
  <c r="AE763" i="13" a="1"/>
  <c r="AE763" i="13"/>
  <c r="AE1063" i="13" a="1"/>
  <c r="AE1063" i="13"/>
  <c r="AG763" i="13" a="1"/>
  <c r="AG763" i="13"/>
  <c r="AG1063" i="13" a="1"/>
  <c r="AG1063" i="13"/>
  <c r="AM763" i="13" a="1"/>
  <c r="AM763" i="13"/>
  <c r="AM1063" i="13" a="1"/>
  <c r="AM1063" i="13"/>
  <c r="AN763" i="13" a="1"/>
  <c r="AN763" i="13"/>
  <c r="AN1063" i="13" a="1"/>
  <c r="AN1063" i="13"/>
  <c r="AO763" i="13" a="1"/>
  <c r="AO763" i="13"/>
  <c r="AO1063" i="13" a="1"/>
  <c r="AO1063" i="13"/>
  <c r="AP763" i="13" a="1"/>
  <c r="AP763" i="13"/>
  <c r="AP1063" i="13" a="1"/>
  <c r="AP1063" i="13"/>
  <c r="AQ763" i="13" a="1"/>
  <c r="AQ763" i="13"/>
  <c r="AQ1063" i="13" a="1"/>
  <c r="AQ1063" i="13"/>
  <c r="AS763" i="13" a="1"/>
  <c r="AS763" i="13"/>
  <c r="AS1063" i="13" a="1"/>
  <c r="AS1063" i="13"/>
  <c r="AA764" i="13" a="1"/>
  <c r="AA764" i="13"/>
  <c r="AA1064" i="13" a="1"/>
  <c r="AA1064" i="13"/>
  <c r="AB764" i="13" a="1"/>
  <c r="AB764" i="13"/>
  <c r="AB1064" i="13" a="1"/>
  <c r="AB1064" i="13"/>
  <c r="AC764" i="13" a="1"/>
  <c r="AC764" i="13"/>
  <c r="AC1064" i="13" a="1"/>
  <c r="AC1064" i="13"/>
  <c r="AD764" i="13" a="1"/>
  <c r="AD764" i="13"/>
  <c r="AD1064" i="13" a="1"/>
  <c r="AD1064" i="13"/>
  <c r="AE764" i="13" a="1"/>
  <c r="AE764" i="13"/>
  <c r="AE1064" i="13" a="1"/>
  <c r="AE1064" i="13"/>
  <c r="AG764" i="13" a="1"/>
  <c r="AG764" i="13"/>
  <c r="AG1064" i="13" a="1"/>
  <c r="AG1064" i="13"/>
  <c r="AM764" i="13" a="1"/>
  <c r="AM764" i="13"/>
  <c r="AM1064" i="13" a="1"/>
  <c r="AM1064" i="13"/>
  <c r="AN764" i="13" a="1"/>
  <c r="AN764" i="13"/>
  <c r="AN1064" i="13" a="1"/>
  <c r="AN1064" i="13"/>
  <c r="AO764" i="13" a="1"/>
  <c r="AO764" i="13"/>
  <c r="AO1064" i="13" a="1"/>
  <c r="AO1064" i="13"/>
  <c r="AP764" i="13" a="1"/>
  <c r="AP764" i="13"/>
  <c r="AP1064" i="13" a="1"/>
  <c r="AP1064" i="13"/>
  <c r="AQ764" i="13" a="1"/>
  <c r="AQ764" i="13"/>
  <c r="AQ1064" i="13" a="1"/>
  <c r="AQ1064" i="13"/>
  <c r="AS764" i="13" a="1"/>
  <c r="AS764" i="13"/>
  <c r="AS1064" i="13" a="1"/>
  <c r="AS1064" i="13"/>
  <c r="AA765" i="13" a="1"/>
  <c r="AA765" i="13"/>
  <c r="AA1065" i="13" a="1"/>
  <c r="AA1065" i="13"/>
  <c r="AB765" i="13" a="1"/>
  <c r="AB765" i="13"/>
  <c r="AB1065" i="13" a="1"/>
  <c r="AB1065" i="13"/>
  <c r="AC765" i="13" a="1"/>
  <c r="AC765" i="13"/>
  <c r="AC1065" i="13" a="1"/>
  <c r="AC1065" i="13"/>
  <c r="AD765" i="13" a="1"/>
  <c r="AD765" i="13"/>
  <c r="AD1065" i="13" a="1"/>
  <c r="AD1065" i="13"/>
  <c r="AE765" i="13" a="1"/>
  <c r="AE765" i="13"/>
  <c r="AE1065" i="13" a="1"/>
  <c r="AE1065" i="13"/>
  <c r="AG765" i="13" a="1"/>
  <c r="AG765" i="13"/>
  <c r="AG1065" i="13" a="1"/>
  <c r="AG1065" i="13"/>
  <c r="AM765" i="13" a="1"/>
  <c r="AM765" i="13"/>
  <c r="AM1065" i="13" a="1"/>
  <c r="AM1065" i="13"/>
  <c r="AN765" i="13" a="1"/>
  <c r="AN765" i="13"/>
  <c r="AN1065" i="13" a="1"/>
  <c r="AN1065" i="13"/>
  <c r="AO765" i="13" a="1"/>
  <c r="AO765" i="13"/>
  <c r="AO1065" i="13" a="1"/>
  <c r="AO1065" i="13"/>
  <c r="AP765" i="13" a="1"/>
  <c r="AP765" i="13"/>
  <c r="AP1065" i="13" a="1"/>
  <c r="AP1065" i="13"/>
  <c r="AQ765" i="13" a="1"/>
  <c r="AQ765" i="13"/>
  <c r="AQ1065" i="13" a="1"/>
  <c r="AQ1065" i="13"/>
  <c r="AS765" i="13" a="1"/>
  <c r="AS765" i="13"/>
  <c r="AS1065" i="13" a="1"/>
  <c r="AS1065" i="13"/>
  <c r="AA766" i="13" a="1"/>
  <c r="AA766" i="13"/>
  <c r="AA1066" i="13" a="1"/>
  <c r="AA1066" i="13"/>
  <c r="AB766" i="13" a="1"/>
  <c r="AB766" i="13"/>
  <c r="AB1066" i="13" a="1"/>
  <c r="AB1066" i="13"/>
  <c r="AC766" i="13" a="1"/>
  <c r="AC766" i="13"/>
  <c r="AC1066" i="13" a="1"/>
  <c r="AC1066" i="13"/>
  <c r="AD766" i="13" a="1"/>
  <c r="AD766" i="13"/>
  <c r="AD1066" i="13" a="1"/>
  <c r="AD1066" i="13"/>
  <c r="AE766" i="13" a="1"/>
  <c r="AE766" i="13"/>
  <c r="AE1066" i="13" a="1"/>
  <c r="AE1066" i="13"/>
  <c r="AG766" i="13" a="1"/>
  <c r="AG766" i="13"/>
  <c r="AG1066" i="13" a="1"/>
  <c r="AG1066" i="13"/>
  <c r="AM766" i="13" a="1"/>
  <c r="AM766" i="13"/>
  <c r="AM1066" i="13" a="1"/>
  <c r="AM1066" i="13"/>
  <c r="AN766" i="13" a="1"/>
  <c r="AN766" i="13"/>
  <c r="AN1066" i="13" a="1"/>
  <c r="AN1066" i="13"/>
  <c r="AO766" i="13" a="1"/>
  <c r="AO766" i="13"/>
  <c r="AO1066" i="13" a="1"/>
  <c r="AO1066" i="13"/>
  <c r="AP766" i="13" a="1"/>
  <c r="AP766" i="13"/>
  <c r="AP1066" i="13" a="1"/>
  <c r="AP1066" i="13"/>
  <c r="AQ766" i="13" a="1"/>
  <c r="AQ766" i="13"/>
  <c r="AQ1066" i="13" a="1"/>
  <c r="AQ1066" i="13"/>
  <c r="AS766" i="13" a="1"/>
  <c r="AS766" i="13"/>
  <c r="AS1066" i="13" a="1"/>
  <c r="AS1066" i="13"/>
  <c r="AA767" i="13" a="1"/>
  <c r="AA767" i="13"/>
  <c r="AA1067" i="13" a="1"/>
  <c r="AA1067" i="13"/>
  <c r="AB767" i="13" a="1"/>
  <c r="AB767" i="13"/>
  <c r="AB1067" i="13" a="1"/>
  <c r="AB1067" i="13"/>
  <c r="AC767" i="13" a="1"/>
  <c r="AC767" i="13"/>
  <c r="AC1067" i="13" a="1"/>
  <c r="AC1067" i="13"/>
  <c r="AD767" i="13" a="1"/>
  <c r="AD767" i="13"/>
  <c r="AD1067" i="13" a="1"/>
  <c r="AD1067" i="13"/>
  <c r="AE767" i="13" a="1"/>
  <c r="AE767" i="13"/>
  <c r="AE1067" i="13" a="1"/>
  <c r="AE1067" i="13"/>
  <c r="AG767" i="13" a="1"/>
  <c r="AG767" i="13"/>
  <c r="AG1067" i="13" a="1"/>
  <c r="AG1067" i="13"/>
  <c r="AM767" i="13" a="1"/>
  <c r="AM767" i="13"/>
  <c r="AM1067" i="13" a="1"/>
  <c r="AM1067" i="13"/>
  <c r="AN767" i="13" a="1"/>
  <c r="AN767" i="13"/>
  <c r="AN1067" i="13" a="1"/>
  <c r="AN1067" i="13"/>
  <c r="AO767" i="13" a="1"/>
  <c r="AO767" i="13"/>
  <c r="AO1067" i="13" a="1"/>
  <c r="AO1067" i="13"/>
  <c r="AP767" i="13" a="1"/>
  <c r="AP767" i="13"/>
  <c r="AP1067" i="13" a="1"/>
  <c r="AP1067" i="13"/>
  <c r="AQ767" i="13" a="1"/>
  <c r="AQ767" i="13"/>
  <c r="AQ1067" i="13" a="1"/>
  <c r="AQ1067" i="13"/>
  <c r="AS767" i="13" a="1"/>
  <c r="AS767" i="13"/>
  <c r="AS1067" i="13" a="1"/>
  <c r="AS1067" i="13"/>
  <c r="AA768" i="13" a="1"/>
  <c r="AA768" i="13"/>
  <c r="AA1068" i="13" a="1"/>
  <c r="AA1068" i="13"/>
  <c r="AB768" i="13" a="1"/>
  <c r="AB768" i="13"/>
  <c r="AB1068" i="13" a="1"/>
  <c r="AB1068" i="13"/>
  <c r="AC768" i="13" a="1"/>
  <c r="AC768" i="13"/>
  <c r="AC1068" i="13" a="1"/>
  <c r="AC1068" i="13"/>
  <c r="AD768" i="13" a="1"/>
  <c r="AD768" i="13"/>
  <c r="AD1068" i="13" a="1"/>
  <c r="AD1068" i="13"/>
  <c r="AE768" i="13" a="1"/>
  <c r="AE768" i="13"/>
  <c r="AE1068" i="13" a="1"/>
  <c r="AE1068" i="13"/>
  <c r="AG768" i="13" a="1"/>
  <c r="AG768" i="13"/>
  <c r="AG1068" i="13" a="1"/>
  <c r="AG1068" i="13"/>
  <c r="AM768" i="13" a="1"/>
  <c r="AM768" i="13"/>
  <c r="AM1068" i="13" a="1"/>
  <c r="AM1068" i="13"/>
  <c r="AN768" i="13" a="1"/>
  <c r="AN768" i="13"/>
  <c r="AN1068" i="13" a="1"/>
  <c r="AN1068" i="13"/>
  <c r="AO768" i="13" a="1"/>
  <c r="AO768" i="13"/>
  <c r="AO1068" i="13" a="1"/>
  <c r="AO1068" i="13"/>
  <c r="AP768" i="13" a="1"/>
  <c r="AP768" i="13"/>
  <c r="AP1068" i="13" a="1"/>
  <c r="AP1068" i="13"/>
  <c r="AQ768" i="13" a="1"/>
  <c r="AQ768" i="13"/>
  <c r="AQ1068" i="13" a="1"/>
  <c r="AQ1068" i="13"/>
  <c r="AS768" i="13" a="1"/>
  <c r="AS768" i="13"/>
  <c r="AS1068" i="13" a="1"/>
  <c r="AS1068" i="13"/>
  <c r="AA769" i="13" a="1"/>
  <c r="AA769" i="13"/>
  <c r="AA1069" i="13" a="1"/>
  <c r="AA1069" i="13"/>
  <c r="AB769" i="13" a="1"/>
  <c r="AB769" i="13"/>
  <c r="AB1069" i="13" a="1"/>
  <c r="AB1069" i="13"/>
  <c r="AC769" i="13" a="1"/>
  <c r="AC769" i="13"/>
  <c r="AC1069" i="13" a="1"/>
  <c r="AC1069" i="13"/>
  <c r="AD769" i="13" a="1"/>
  <c r="AD769" i="13"/>
  <c r="AD1069" i="13" a="1"/>
  <c r="AD1069" i="13"/>
  <c r="AE769" i="13" a="1"/>
  <c r="AE769" i="13"/>
  <c r="AE1069" i="13" a="1"/>
  <c r="AE1069" i="13"/>
  <c r="AG769" i="13" a="1"/>
  <c r="AG769" i="13"/>
  <c r="AG1069" i="13" a="1"/>
  <c r="AG1069" i="13"/>
  <c r="AM769" i="13" a="1"/>
  <c r="AM769" i="13"/>
  <c r="AM1069" i="13" a="1"/>
  <c r="AM1069" i="13"/>
  <c r="AN769" i="13" a="1"/>
  <c r="AN769" i="13"/>
  <c r="AN1069" i="13" a="1"/>
  <c r="AN1069" i="13"/>
  <c r="AO769" i="13" a="1"/>
  <c r="AO769" i="13"/>
  <c r="AO1069" i="13" a="1"/>
  <c r="AO1069" i="13"/>
  <c r="AP769" i="13" a="1"/>
  <c r="AP769" i="13"/>
  <c r="AP1069" i="13" a="1"/>
  <c r="AP1069" i="13"/>
  <c r="AQ769" i="13" a="1"/>
  <c r="AQ769" i="13"/>
  <c r="AQ1069" i="13" a="1"/>
  <c r="AQ1069" i="13"/>
  <c r="AS769" i="13" a="1"/>
  <c r="AS769" i="13"/>
  <c r="AS1069" i="13" a="1"/>
  <c r="AS1069" i="13"/>
  <c r="AA770" i="13" a="1"/>
  <c r="AA770" i="13"/>
  <c r="AA1070" i="13" a="1"/>
  <c r="AA1070" i="13"/>
  <c r="AB770" i="13" a="1"/>
  <c r="AB770" i="13"/>
  <c r="AB1070" i="13" a="1"/>
  <c r="AB1070" i="13"/>
  <c r="AC770" i="13" a="1"/>
  <c r="AC770" i="13"/>
  <c r="AC1070" i="13" a="1"/>
  <c r="AC1070" i="13"/>
  <c r="AD770" i="13" a="1"/>
  <c r="AD770" i="13"/>
  <c r="AD1070" i="13" a="1"/>
  <c r="AD1070" i="13"/>
  <c r="AE770" i="13" a="1"/>
  <c r="AE770" i="13"/>
  <c r="AE1070" i="13" a="1"/>
  <c r="AE1070" i="13"/>
  <c r="AG770" i="13" a="1"/>
  <c r="AG770" i="13"/>
  <c r="AG1070" i="13" a="1"/>
  <c r="AG1070" i="13"/>
  <c r="AM770" i="13" a="1"/>
  <c r="AM770" i="13"/>
  <c r="AM1070" i="13" a="1"/>
  <c r="AM1070" i="13"/>
  <c r="AN770" i="13" a="1"/>
  <c r="AN770" i="13"/>
  <c r="AN1070" i="13" a="1"/>
  <c r="AN1070" i="13"/>
  <c r="AO770" i="13" a="1"/>
  <c r="AO770" i="13"/>
  <c r="AO1070" i="13" a="1"/>
  <c r="AO1070" i="13"/>
  <c r="AP770" i="13" a="1"/>
  <c r="AP770" i="13"/>
  <c r="AP1070" i="13" a="1"/>
  <c r="AP1070" i="13"/>
  <c r="AQ770" i="13" a="1"/>
  <c r="AQ770" i="13"/>
  <c r="AQ1070" i="13" a="1"/>
  <c r="AQ1070" i="13"/>
  <c r="AS770" i="13" a="1"/>
  <c r="AS770" i="13"/>
  <c r="AS1070" i="13" a="1"/>
  <c r="AS1070" i="13"/>
  <c r="AA771" i="13" a="1"/>
  <c r="AA771" i="13"/>
  <c r="AA1071" i="13" a="1"/>
  <c r="AA1071" i="13"/>
  <c r="AB771" i="13" a="1"/>
  <c r="AB771" i="13"/>
  <c r="AB1071" i="13" a="1"/>
  <c r="AB1071" i="13"/>
  <c r="AC771" i="13" a="1"/>
  <c r="AC771" i="13"/>
  <c r="AC1071" i="13" a="1"/>
  <c r="AC1071" i="13"/>
  <c r="AD771" i="13" a="1"/>
  <c r="AD771" i="13"/>
  <c r="AD1071" i="13" a="1"/>
  <c r="AD1071" i="13"/>
  <c r="AE771" i="13" a="1"/>
  <c r="AE771" i="13"/>
  <c r="AE1071" i="13" a="1"/>
  <c r="AE1071" i="13"/>
  <c r="AG771" i="13" a="1"/>
  <c r="AG771" i="13"/>
  <c r="AG1071" i="13" a="1"/>
  <c r="AG1071" i="13"/>
  <c r="AM771" i="13" a="1"/>
  <c r="AM771" i="13"/>
  <c r="AM1071" i="13" a="1"/>
  <c r="AM1071" i="13"/>
  <c r="AN771" i="13" a="1"/>
  <c r="AN771" i="13"/>
  <c r="AN1071" i="13" a="1"/>
  <c r="AN1071" i="13"/>
  <c r="AO771" i="13" a="1"/>
  <c r="AO771" i="13"/>
  <c r="AO1071" i="13" a="1"/>
  <c r="AO1071" i="13"/>
  <c r="AP771" i="13" a="1"/>
  <c r="AP771" i="13"/>
  <c r="AP1071" i="13" a="1"/>
  <c r="AP1071" i="13"/>
  <c r="AQ771" i="13" a="1"/>
  <c r="AQ771" i="13"/>
  <c r="AQ1071" i="13" a="1"/>
  <c r="AQ1071" i="13"/>
  <c r="AS771" i="13" a="1"/>
  <c r="AS771" i="13"/>
  <c r="AS1071" i="13" a="1"/>
  <c r="AS1071" i="13"/>
  <c r="AA772" i="13" a="1"/>
  <c r="AA772" i="13"/>
  <c r="AA1072" i="13" a="1"/>
  <c r="AA1072" i="13"/>
  <c r="AB772" i="13" a="1"/>
  <c r="AB772" i="13"/>
  <c r="AB1072" i="13" a="1"/>
  <c r="AB1072" i="13"/>
  <c r="AC772" i="13" a="1"/>
  <c r="AC772" i="13"/>
  <c r="AC1072" i="13" a="1"/>
  <c r="AC1072" i="13"/>
  <c r="AD772" i="13" a="1"/>
  <c r="AD772" i="13"/>
  <c r="AD1072" i="13" a="1"/>
  <c r="AD1072" i="13"/>
  <c r="AE772" i="13" a="1"/>
  <c r="AE772" i="13"/>
  <c r="AE1072" i="13" a="1"/>
  <c r="AE1072" i="13"/>
  <c r="AG772" i="13" a="1"/>
  <c r="AG772" i="13"/>
  <c r="AG1072" i="13" a="1"/>
  <c r="AG1072" i="13"/>
  <c r="AM772" i="13" a="1"/>
  <c r="AM772" i="13"/>
  <c r="AM1072" i="13" a="1"/>
  <c r="AM1072" i="13"/>
  <c r="AN772" i="13" a="1"/>
  <c r="AN772" i="13"/>
  <c r="AN1072" i="13" a="1"/>
  <c r="AN1072" i="13"/>
  <c r="AO772" i="13" a="1"/>
  <c r="AO772" i="13"/>
  <c r="AO1072" i="13" a="1"/>
  <c r="AO1072" i="13"/>
  <c r="AP772" i="13" a="1"/>
  <c r="AP772" i="13"/>
  <c r="AP1072" i="13" a="1"/>
  <c r="AP1072" i="13"/>
  <c r="AQ772" i="13" a="1"/>
  <c r="AQ772" i="13"/>
  <c r="AQ1072" i="13" a="1"/>
  <c r="AQ1072" i="13"/>
  <c r="AS772" i="13" a="1"/>
  <c r="AS772" i="13"/>
  <c r="AS1072" i="13" a="1"/>
  <c r="AS1072" i="13"/>
  <c r="AA773" i="13" a="1"/>
  <c r="AA773" i="13"/>
  <c r="AA1073" i="13" a="1"/>
  <c r="AA1073" i="13"/>
  <c r="AB773" i="13" a="1"/>
  <c r="AB773" i="13"/>
  <c r="AB1073" i="13" a="1"/>
  <c r="AB1073" i="13"/>
  <c r="AC773" i="13" a="1"/>
  <c r="AC773" i="13"/>
  <c r="AC1073" i="13" a="1"/>
  <c r="AC1073" i="13"/>
  <c r="AD773" i="13" a="1"/>
  <c r="AD773" i="13"/>
  <c r="AD1073" i="13" a="1"/>
  <c r="AD1073" i="13"/>
  <c r="AE773" i="13" a="1"/>
  <c r="AE773" i="13"/>
  <c r="AE1073" i="13" a="1"/>
  <c r="AE1073" i="13"/>
  <c r="AG773" i="13" a="1"/>
  <c r="AG773" i="13"/>
  <c r="AG1073" i="13" a="1"/>
  <c r="AG1073" i="13"/>
  <c r="AM773" i="13" a="1"/>
  <c r="AM773" i="13"/>
  <c r="AM1073" i="13" a="1"/>
  <c r="AM1073" i="13"/>
  <c r="AN773" i="13" a="1"/>
  <c r="AN773" i="13"/>
  <c r="AN1073" i="13" a="1"/>
  <c r="AN1073" i="13"/>
  <c r="AO773" i="13" a="1"/>
  <c r="AO773" i="13"/>
  <c r="AO1073" i="13" a="1"/>
  <c r="AO1073" i="13"/>
  <c r="AP773" i="13" a="1"/>
  <c r="AP773" i="13"/>
  <c r="AP1073" i="13" a="1"/>
  <c r="AP1073" i="13"/>
  <c r="AQ773" i="13" a="1"/>
  <c r="AQ773" i="13"/>
  <c r="AQ1073" i="13" a="1"/>
  <c r="AQ1073" i="13"/>
  <c r="AS773" i="13" a="1"/>
  <c r="AS773" i="13"/>
  <c r="AS1073" i="13" a="1"/>
  <c r="AS1073" i="13"/>
  <c r="AA774" i="13" a="1"/>
  <c r="AA774" i="13"/>
  <c r="AA1074" i="13" a="1"/>
  <c r="AA1074" i="13"/>
  <c r="AB774" i="13" a="1"/>
  <c r="AB774" i="13"/>
  <c r="AB1074" i="13" a="1"/>
  <c r="AB1074" i="13"/>
  <c r="AC774" i="13" a="1"/>
  <c r="AC774" i="13"/>
  <c r="AC1074" i="13" a="1"/>
  <c r="AC1074" i="13"/>
  <c r="AD774" i="13" a="1"/>
  <c r="AD774" i="13"/>
  <c r="AD1074" i="13" a="1"/>
  <c r="AD1074" i="13"/>
  <c r="AE774" i="13" a="1"/>
  <c r="AE774" i="13"/>
  <c r="AE1074" i="13" a="1"/>
  <c r="AE1074" i="13"/>
  <c r="AG774" i="13" a="1"/>
  <c r="AG774" i="13"/>
  <c r="AG1074" i="13" a="1"/>
  <c r="AG1074" i="13"/>
  <c r="AM774" i="13" a="1"/>
  <c r="AM774" i="13"/>
  <c r="AM1074" i="13" a="1"/>
  <c r="AM1074" i="13"/>
  <c r="AN774" i="13" a="1"/>
  <c r="AN774" i="13"/>
  <c r="AN1074" i="13" a="1"/>
  <c r="AN1074" i="13"/>
  <c r="AO774" i="13" a="1"/>
  <c r="AO774" i="13"/>
  <c r="AO1074" i="13" a="1"/>
  <c r="AO1074" i="13"/>
  <c r="AP774" i="13" a="1"/>
  <c r="AP774" i="13"/>
  <c r="AP1074" i="13" a="1"/>
  <c r="AP1074" i="13"/>
  <c r="AQ774" i="13" a="1"/>
  <c r="AQ774" i="13"/>
  <c r="AQ1074" i="13" a="1"/>
  <c r="AQ1074" i="13"/>
  <c r="AS774" i="13" a="1"/>
  <c r="AS774" i="13"/>
  <c r="AS1074" i="13" a="1"/>
  <c r="AS1074" i="13"/>
  <c r="AA775" i="13" a="1"/>
  <c r="AA775" i="13"/>
  <c r="AA1075" i="13" a="1"/>
  <c r="AA1075" i="13"/>
  <c r="AB775" i="13" a="1"/>
  <c r="AB775" i="13"/>
  <c r="AB1075" i="13" a="1"/>
  <c r="AB1075" i="13"/>
  <c r="AC775" i="13" a="1"/>
  <c r="AC775" i="13"/>
  <c r="AC1075" i="13" a="1"/>
  <c r="AC1075" i="13"/>
  <c r="AD775" i="13" a="1"/>
  <c r="AD775" i="13"/>
  <c r="AD1075" i="13" a="1"/>
  <c r="AD1075" i="13"/>
  <c r="AE775" i="13" a="1"/>
  <c r="AE775" i="13"/>
  <c r="AE1075" i="13" a="1"/>
  <c r="AE1075" i="13"/>
  <c r="AG775" i="13" a="1"/>
  <c r="AG775" i="13"/>
  <c r="AG1075" i="13" a="1"/>
  <c r="AG1075" i="13"/>
  <c r="AM775" i="13" a="1"/>
  <c r="AM775" i="13"/>
  <c r="AM1075" i="13" a="1"/>
  <c r="AM1075" i="13"/>
  <c r="AN775" i="13" a="1"/>
  <c r="AN775" i="13"/>
  <c r="AN1075" i="13" a="1"/>
  <c r="AN1075" i="13"/>
  <c r="AO775" i="13" a="1"/>
  <c r="AO775" i="13"/>
  <c r="AO1075" i="13" a="1"/>
  <c r="AO1075" i="13"/>
  <c r="AP775" i="13" a="1"/>
  <c r="AP775" i="13"/>
  <c r="AP1075" i="13" a="1"/>
  <c r="AP1075" i="13"/>
  <c r="AQ775" i="13" a="1"/>
  <c r="AQ775" i="13"/>
  <c r="AQ1075" i="13" a="1"/>
  <c r="AQ1075" i="13"/>
  <c r="AS775" i="13" a="1"/>
  <c r="AS775" i="13"/>
  <c r="AS1075" i="13" a="1"/>
  <c r="AS1075" i="13"/>
  <c r="AA776" i="13" a="1"/>
  <c r="AA776" i="13"/>
  <c r="AA1076" i="13" a="1"/>
  <c r="AA1076" i="13"/>
  <c r="AB776" i="13" a="1"/>
  <c r="AB776" i="13"/>
  <c r="AB1076" i="13" a="1"/>
  <c r="AB1076" i="13"/>
  <c r="AC776" i="13" a="1"/>
  <c r="AC776" i="13"/>
  <c r="AC1076" i="13" a="1"/>
  <c r="AC1076" i="13"/>
  <c r="AD776" i="13" a="1"/>
  <c r="AD776" i="13"/>
  <c r="AD1076" i="13" a="1"/>
  <c r="AD1076" i="13"/>
  <c r="AE776" i="13" a="1"/>
  <c r="AE776" i="13"/>
  <c r="AE1076" i="13" a="1"/>
  <c r="AE1076" i="13"/>
  <c r="AG776" i="13" a="1"/>
  <c r="AG776" i="13"/>
  <c r="AG1076" i="13" a="1"/>
  <c r="AG1076" i="13"/>
  <c r="AM776" i="13" a="1"/>
  <c r="AM776" i="13"/>
  <c r="AM1076" i="13" a="1"/>
  <c r="AM1076" i="13"/>
  <c r="AN776" i="13" a="1"/>
  <c r="AN776" i="13"/>
  <c r="AN1076" i="13" a="1"/>
  <c r="AN1076" i="13"/>
  <c r="AO776" i="13" a="1"/>
  <c r="AO776" i="13"/>
  <c r="AO1076" i="13" a="1"/>
  <c r="AO1076" i="13"/>
  <c r="AP776" i="13" a="1"/>
  <c r="AP776" i="13"/>
  <c r="AP1076" i="13" a="1"/>
  <c r="AP1076" i="13"/>
  <c r="AQ776" i="13" a="1"/>
  <c r="AQ776" i="13"/>
  <c r="AQ1076" i="13" a="1"/>
  <c r="AQ1076" i="13"/>
  <c r="AS776" i="13" a="1"/>
  <c r="AS776" i="13"/>
  <c r="AS1076" i="13" a="1"/>
  <c r="AS1076" i="13"/>
  <c r="AA777" i="13" a="1"/>
  <c r="AA777" i="13"/>
  <c r="AA1077" i="13" a="1"/>
  <c r="AA1077" i="13"/>
  <c r="AB777" i="13" a="1"/>
  <c r="AB777" i="13"/>
  <c r="AB1077" i="13" a="1"/>
  <c r="AB1077" i="13"/>
  <c r="AC777" i="13" a="1"/>
  <c r="AC777" i="13"/>
  <c r="AC1077" i="13" a="1"/>
  <c r="AC1077" i="13"/>
  <c r="AD777" i="13" a="1"/>
  <c r="AD777" i="13"/>
  <c r="AD1077" i="13" a="1"/>
  <c r="AD1077" i="13"/>
  <c r="AE777" i="13" a="1"/>
  <c r="AE777" i="13"/>
  <c r="AE1077" i="13" a="1"/>
  <c r="AE1077" i="13"/>
  <c r="AG777" i="13" a="1"/>
  <c r="AG777" i="13"/>
  <c r="AG1077" i="13" a="1"/>
  <c r="AG1077" i="13"/>
  <c r="AM777" i="13" a="1"/>
  <c r="AM777" i="13"/>
  <c r="AM1077" i="13" a="1"/>
  <c r="AM1077" i="13"/>
  <c r="AN777" i="13" a="1"/>
  <c r="AN777" i="13"/>
  <c r="AN1077" i="13" a="1"/>
  <c r="AN1077" i="13"/>
  <c r="AO777" i="13" a="1"/>
  <c r="AO777" i="13"/>
  <c r="AO1077" i="13" a="1"/>
  <c r="AO1077" i="13"/>
  <c r="AP777" i="13" a="1"/>
  <c r="AP777" i="13"/>
  <c r="AP1077" i="13" a="1"/>
  <c r="AP1077" i="13"/>
  <c r="AQ777" i="13" a="1"/>
  <c r="AQ777" i="13"/>
  <c r="AQ1077" i="13" a="1"/>
  <c r="AQ1077" i="13"/>
  <c r="AS777" i="13" a="1"/>
  <c r="AS777" i="13"/>
  <c r="AS1077" i="13" a="1"/>
  <c r="AS1077" i="13"/>
  <c r="AA778" i="13" a="1"/>
  <c r="AA778" i="13"/>
  <c r="AA1078" i="13" a="1"/>
  <c r="AA1078" i="13"/>
  <c r="AB778" i="13" a="1"/>
  <c r="AB778" i="13"/>
  <c r="AB1078" i="13" a="1"/>
  <c r="AB1078" i="13"/>
  <c r="AC778" i="13" a="1"/>
  <c r="AC778" i="13"/>
  <c r="AC1078" i="13" a="1"/>
  <c r="AC1078" i="13"/>
  <c r="AD778" i="13" a="1"/>
  <c r="AD778" i="13"/>
  <c r="AD1078" i="13" a="1"/>
  <c r="AD1078" i="13"/>
  <c r="AE778" i="13" a="1"/>
  <c r="AE778" i="13"/>
  <c r="AE1078" i="13" a="1"/>
  <c r="AE1078" i="13"/>
  <c r="AG778" i="13" a="1"/>
  <c r="AG778" i="13"/>
  <c r="AG1078" i="13" a="1"/>
  <c r="AG1078" i="13"/>
  <c r="AM778" i="13" a="1"/>
  <c r="AM778" i="13"/>
  <c r="AM1078" i="13" a="1"/>
  <c r="AM1078" i="13"/>
  <c r="AN778" i="13" a="1"/>
  <c r="AN778" i="13"/>
  <c r="AN1078" i="13" a="1"/>
  <c r="AN1078" i="13"/>
  <c r="AO778" i="13" a="1"/>
  <c r="AO778" i="13"/>
  <c r="AO1078" i="13" a="1"/>
  <c r="AO1078" i="13"/>
  <c r="AP778" i="13" a="1"/>
  <c r="AP778" i="13"/>
  <c r="AP1078" i="13" a="1"/>
  <c r="AP1078" i="13"/>
  <c r="AQ778" i="13" a="1"/>
  <c r="AQ778" i="13"/>
  <c r="AQ1078" i="13" a="1"/>
  <c r="AQ1078" i="13"/>
  <c r="AS778" i="13" a="1"/>
  <c r="AS778" i="13"/>
  <c r="AS1078" i="13" a="1"/>
  <c r="AS1078" i="13"/>
  <c r="AA779" i="13" a="1"/>
  <c r="AA779" i="13"/>
  <c r="AA1079" i="13" a="1"/>
  <c r="AA1079" i="13"/>
  <c r="AB779" i="13" a="1"/>
  <c r="AB779" i="13"/>
  <c r="AB1079" i="13" a="1"/>
  <c r="AB1079" i="13"/>
  <c r="AC779" i="13" a="1"/>
  <c r="AC779" i="13"/>
  <c r="AC1079" i="13" a="1"/>
  <c r="AC1079" i="13"/>
  <c r="AD779" i="13" a="1"/>
  <c r="AD779" i="13"/>
  <c r="AD1079" i="13" a="1"/>
  <c r="AD1079" i="13"/>
  <c r="AE779" i="13" a="1"/>
  <c r="AE779" i="13"/>
  <c r="AE1079" i="13" a="1"/>
  <c r="AE1079" i="13"/>
  <c r="AG779" i="13" a="1"/>
  <c r="AG779" i="13"/>
  <c r="AG1079" i="13" a="1"/>
  <c r="AG1079" i="13"/>
  <c r="AM779" i="13" a="1"/>
  <c r="AM779" i="13"/>
  <c r="AM1079" i="13" a="1"/>
  <c r="AM1079" i="13"/>
  <c r="AN779" i="13" a="1"/>
  <c r="AN779" i="13"/>
  <c r="AN1079" i="13" a="1"/>
  <c r="AN1079" i="13"/>
  <c r="AO779" i="13" a="1"/>
  <c r="AO779" i="13"/>
  <c r="AO1079" i="13" a="1"/>
  <c r="AO1079" i="13"/>
  <c r="AP779" i="13" a="1"/>
  <c r="AP779" i="13"/>
  <c r="AP1079" i="13" a="1"/>
  <c r="AP1079" i="13"/>
  <c r="AQ779" i="13" a="1"/>
  <c r="AQ779" i="13"/>
  <c r="AQ1079" i="13" a="1"/>
  <c r="AQ1079" i="13"/>
  <c r="AS779" i="13" a="1"/>
  <c r="AS779" i="13"/>
  <c r="AS1079" i="13" a="1"/>
  <c r="AS1079" i="13"/>
  <c r="AA780" i="13" a="1"/>
  <c r="AA780" i="13"/>
  <c r="AA1080" i="13" a="1"/>
  <c r="AA1080" i="13"/>
  <c r="AB780" i="13" a="1"/>
  <c r="AB780" i="13"/>
  <c r="AB1080" i="13" a="1"/>
  <c r="AB1080" i="13"/>
  <c r="AC780" i="13" a="1"/>
  <c r="AC780" i="13"/>
  <c r="AC1080" i="13" a="1"/>
  <c r="AC1080" i="13"/>
  <c r="AD780" i="13" a="1"/>
  <c r="AD780" i="13"/>
  <c r="AD1080" i="13" a="1"/>
  <c r="AD1080" i="13"/>
  <c r="AE780" i="13" a="1"/>
  <c r="AE780" i="13"/>
  <c r="AE1080" i="13" a="1"/>
  <c r="AE1080" i="13"/>
  <c r="AG780" i="13" a="1"/>
  <c r="AG780" i="13"/>
  <c r="AG1080" i="13" a="1"/>
  <c r="AG1080" i="13"/>
  <c r="AM780" i="13" a="1"/>
  <c r="AM780" i="13"/>
  <c r="AM1080" i="13" a="1"/>
  <c r="AM1080" i="13"/>
  <c r="AN780" i="13" a="1"/>
  <c r="AN780" i="13"/>
  <c r="AN1080" i="13" a="1"/>
  <c r="AN1080" i="13"/>
  <c r="AO780" i="13" a="1"/>
  <c r="AO780" i="13"/>
  <c r="AO1080" i="13" a="1"/>
  <c r="AO1080" i="13"/>
  <c r="AP780" i="13" a="1"/>
  <c r="AP780" i="13"/>
  <c r="AP1080" i="13" a="1"/>
  <c r="AP1080" i="13"/>
  <c r="AQ780" i="13" a="1"/>
  <c r="AQ780" i="13"/>
  <c r="AQ1080" i="13" a="1"/>
  <c r="AQ1080" i="13"/>
  <c r="AS780" i="13" a="1"/>
  <c r="AS780" i="13"/>
  <c r="AS1080" i="13" a="1"/>
  <c r="AS1080" i="13"/>
  <c r="AA781" i="13" a="1"/>
  <c r="AA781" i="13"/>
  <c r="AA1081" i="13" a="1"/>
  <c r="AA1081" i="13"/>
  <c r="AB781" i="13" a="1"/>
  <c r="AB781" i="13"/>
  <c r="AB1081" i="13" a="1"/>
  <c r="AB1081" i="13"/>
  <c r="AC781" i="13" a="1"/>
  <c r="AC781" i="13"/>
  <c r="AC1081" i="13" a="1"/>
  <c r="AC1081" i="13"/>
  <c r="AD781" i="13" a="1"/>
  <c r="AD781" i="13"/>
  <c r="AD1081" i="13" a="1"/>
  <c r="AD1081" i="13"/>
  <c r="AE781" i="13" a="1"/>
  <c r="AE781" i="13"/>
  <c r="AE1081" i="13" a="1"/>
  <c r="AE1081" i="13"/>
  <c r="AG781" i="13" a="1"/>
  <c r="AG781" i="13"/>
  <c r="AG1081" i="13" a="1"/>
  <c r="AG1081" i="13"/>
  <c r="AM781" i="13" a="1"/>
  <c r="AM781" i="13"/>
  <c r="AM1081" i="13" a="1"/>
  <c r="AM1081" i="13"/>
  <c r="AN781" i="13" a="1"/>
  <c r="AN781" i="13"/>
  <c r="AN1081" i="13" a="1"/>
  <c r="AN1081" i="13"/>
  <c r="AO781" i="13" a="1"/>
  <c r="AO781" i="13"/>
  <c r="AO1081" i="13" a="1"/>
  <c r="AO1081" i="13"/>
  <c r="AP781" i="13" a="1"/>
  <c r="AP781" i="13"/>
  <c r="AP1081" i="13" a="1"/>
  <c r="AP1081" i="13"/>
  <c r="AQ781" i="13" a="1"/>
  <c r="AQ781" i="13"/>
  <c r="AQ1081" i="13" a="1"/>
  <c r="AQ1081" i="13"/>
  <c r="AS781" i="13" a="1"/>
  <c r="AS781" i="13"/>
  <c r="AS1081" i="13" a="1"/>
  <c r="AS1081" i="13"/>
  <c r="AA782" i="13" a="1"/>
  <c r="AA782" i="13"/>
  <c r="AA1082" i="13" a="1"/>
  <c r="AA1082" i="13"/>
  <c r="AB782" i="13" a="1"/>
  <c r="AB782" i="13"/>
  <c r="AB1082" i="13" a="1"/>
  <c r="AB1082" i="13"/>
  <c r="AC782" i="13" a="1"/>
  <c r="AC782" i="13"/>
  <c r="AC1082" i="13" a="1"/>
  <c r="AC1082" i="13"/>
  <c r="AD782" i="13" a="1"/>
  <c r="AD782" i="13"/>
  <c r="AD1082" i="13" a="1"/>
  <c r="AD1082" i="13"/>
  <c r="AE782" i="13" a="1"/>
  <c r="AE782" i="13"/>
  <c r="AE1082" i="13" a="1"/>
  <c r="AE1082" i="13"/>
  <c r="AG782" i="13" a="1"/>
  <c r="AG782" i="13"/>
  <c r="AG1082" i="13" a="1"/>
  <c r="AG1082" i="13"/>
  <c r="AM782" i="13" a="1"/>
  <c r="AM782" i="13"/>
  <c r="AM1082" i="13" a="1"/>
  <c r="AM1082" i="13"/>
  <c r="AN782" i="13" a="1"/>
  <c r="AN782" i="13"/>
  <c r="AN1082" i="13" a="1"/>
  <c r="AN1082" i="13"/>
  <c r="AO782" i="13" a="1"/>
  <c r="AO782" i="13"/>
  <c r="AO1082" i="13" a="1"/>
  <c r="AO1082" i="13"/>
  <c r="AP782" i="13" a="1"/>
  <c r="AP782" i="13"/>
  <c r="AP1082" i="13" a="1"/>
  <c r="AP1082" i="13"/>
  <c r="AQ782" i="13" a="1"/>
  <c r="AQ782" i="13"/>
  <c r="AQ1082" i="13" a="1"/>
  <c r="AQ1082" i="13"/>
  <c r="AS782" i="13" a="1"/>
  <c r="AS782" i="13"/>
  <c r="AS1082" i="13" a="1"/>
  <c r="AS1082" i="13"/>
  <c r="AA783" i="13" a="1"/>
  <c r="AA783" i="13"/>
  <c r="AA1083" i="13" a="1"/>
  <c r="AA1083" i="13"/>
  <c r="AB783" i="13" a="1"/>
  <c r="AB783" i="13"/>
  <c r="AB1083" i="13" a="1"/>
  <c r="AB1083" i="13"/>
  <c r="AC783" i="13" a="1"/>
  <c r="AC783" i="13"/>
  <c r="AC1083" i="13" a="1"/>
  <c r="AC1083" i="13"/>
  <c r="AD783" i="13" a="1"/>
  <c r="AD783" i="13"/>
  <c r="AD1083" i="13" a="1"/>
  <c r="AD1083" i="13"/>
  <c r="AE783" i="13" a="1"/>
  <c r="AE783" i="13"/>
  <c r="AE1083" i="13" a="1"/>
  <c r="AE1083" i="13"/>
  <c r="AG783" i="13" a="1"/>
  <c r="AG783" i="13"/>
  <c r="AG1083" i="13" a="1"/>
  <c r="AG1083" i="13"/>
  <c r="AM783" i="13" a="1"/>
  <c r="AM783" i="13"/>
  <c r="AM1083" i="13" a="1"/>
  <c r="AM1083" i="13"/>
  <c r="AN783" i="13" a="1"/>
  <c r="AN783" i="13"/>
  <c r="AN1083" i="13" a="1"/>
  <c r="AN1083" i="13"/>
  <c r="AO783" i="13" a="1"/>
  <c r="AO783" i="13"/>
  <c r="AO1083" i="13" a="1"/>
  <c r="AO1083" i="13"/>
  <c r="AP783" i="13" a="1"/>
  <c r="AP783" i="13"/>
  <c r="AP1083" i="13" a="1"/>
  <c r="AP1083" i="13"/>
  <c r="AQ783" i="13" a="1"/>
  <c r="AQ783" i="13"/>
  <c r="AQ1083" i="13" a="1"/>
  <c r="AQ1083" i="13"/>
  <c r="AS783" i="13" a="1"/>
  <c r="AS783" i="13"/>
  <c r="AS1083" i="13" a="1"/>
  <c r="AS1083" i="13"/>
  <c r="AA784" i="13" a="1"/>
  <c r="AA784" i="13"/>
  <c r="AA1084" i="13" a="1"/>
  <c r="AA1084" i="13"/>
  <c r="AB784" i="13" a="1"/>
  <c r="AB784" i="13"/>
  <c r="AB1084" i="13" a="1"/>
  <c r="AB1084" i="13"/>
  <c r="AC784" i="13" a="1"/>
  <c r="AC784" i="13"/>
  <c r="AC1084" i="13" a="1"/>
  <c r="AC1084" i="13"/>
  <c r="AD784" i="13" a="1"/>
  <c r="AD784" i="13"/>
  <c r="AD1084" i="13" a="1"/>
  <c r="AD1084" i="13"/>
  <c r="AE784" i="13" a="1"/>
  <c r="AE784" i="13"/>
  <c r="AE1084" i="13" a="1"/>
  <c r="AE1084" i="13"/>
  <c r="AG784" i="13" a="1"/>
  <c r="AG784" i="13"/>
  <c r="AG1084" i="13" a="1"/>
  <c r="AG1084" i="13"/>
  <c r="AM784" i="13" a="1"/>
  <c r="AM784" i="13"/>
  <c r="AM1084" i="13" a="1"/>
  <c r="AM1084" i="13"/>
  <c r="AN784" i="13" a="1"/>
  <c r="AN784" i="13"/>
  <c r="AN1084" i="13" a="1"/>
  <c r="AN1084" i="13"/>
  <c r="AO784" i="13" a="1"/>
  <c r="AO784" i="13"/>
  <c r="AO1084" i="13" a="1"/>
  <c r="AO1084" i="13"/>
  <c r="AP784" i="13" a="1"/>
  <c r="AP784" i="13"/>
  <c r="AP1084" i="13" a="1"/>
  <c r="AP1084" i="13"/>
  <c r="AQ784" i="13" a="1"/>
  <c r="AQ784" i="13"/>
  <c r="AQ1084" i="13" a="1"/>
  <c r="AQ1084" i="13"/>
  <c r="AS784" i="13" a="1"/>
  <c r="AS784" i="13"/>
  <c r="AS1084" i="13" a="1"/>
  <c r="AS1084" i="13"/>
  <c r="AA785" i="13" a="1"/>
  <c r="AA785" i="13"/>
  <c r="AA1085" i="13" a="1"/>
  <c r="AA1085" i="13"/>
  <c r="AB785" i="13" a="1"/>
  <c r="AB785" i="13"/>
  <c r="AB1085" i="13" a="1"/>
  <c r="AB1085" i="13"/>
  <c r="AC785" i="13" a="1"/>
  <c r="AC785" i="13"/>
  <c r="AC1085" i="13" a="1"/>
  <c r="AC1085" i="13"/>
  <c r="AD785" i="13" a="1"/>
  <c r="AD785" i="13"/>
  <c r="AD1085" i="13" a="1"/>
  <c r="AD1085" i="13"/>
  <c r="AE785" i="13" a="1"/>
  <c r="AE785" i="13"/>
  <c r="AE1085" i="13" a="1"/>
  <c r="AE1085" i="13"/>
  <c r="AG785" i="13" a="1"/>
  <c r="AG785" i="13"/>
  <c r="AG1085" i="13" a="1"/>
  <c r="AG1085" i="13"/>
  <c r="AM785" i="13" a="1"/>
  <c r="AM785" i="13"/>
  <c r="AM1085" i="13" a="1"/>
  <c r="AM1085" i="13"/>
  <c r="AN785" i="13" a="1"/>
  <c r="AN785" i="13"/>
  <c r="AN1085" i="13" a="1"/>
  <c r="AN1085" i="13"/>
  <c r="AO785" i="13" a="1"/>
  <c r="AO785" i="13"/>
  <c r="AO1085" i="13" a="1"/>
  <c r="AO1085" i="13"/>
  <c r="AP785" i="13" a="1"/>
  <c r="AP785" i="13"/>
  <c r="AP1085" i="13" a="1"/>
  <c r="AP1085" i="13"/>
  <c r="AQ785" i="13" a="1"/>
  <c r="AQ785" i="13"/>
  <c r="AQ1085" i="13" a="1"/>
  <c r="AQ1085" i="13"/>
  <c r="AS785" i="13" a="1"/>
  <c r="AS785" i="13"/>
  <c r="AS1085" i="13" a="1"/>
  <c r="AS1085" i="13"/>
  <c r="AA786" i="13" a="1"/>
  <c r="AA786" i="13"/>
  <c r="AA1086" i="13" a="1"/>
  <c r="AA1086" i="13"/>
  <c r="AB786" i="13" a="1"/>
  <c r="AB786" i="13"/>
  <c r="AB1086" i="13" a="1"/>
  <c r="AB1086" i="13"/>
  <c r="AC786" i="13" a="1"/>
  <c r="AC786" i="13"/>
  <c r="AC1086" i="13" a="1"/>
  <c r="AC1086" i="13"/>
  <c r="AD786" i="13" a="1"/>
  <c r="AD786" i="13"/>
  <c r="AD1086" i="13" a="1"/>
  <c r="AD1086" i="13"/>
  <c r="AE786" i="13" a="1"/>
  <c r="AE786" i="13"/>
  <c r="AE1086" i="13" a="1"/>
  <c r="AE1086" i="13"/>
  <c r="AG786" i="13" a="1"/>
  <c r="AG786" i="13"/>
  <c r="AG1086" i="13" a="1"/>
  <c r="AG1086" i="13"/>
  <c r="AM786" i="13" a="1"/>
  <c r="AM786" i="13"/>
  <c r="AM1086" i="13" a="1"/>
  <c r="AM1086" i="13"/>
  <c r="AN786" i="13" a="1"/>
  <c r="AN786" i="13"/>
  <c r="AN1086" i="13" a="1"/>
  <c r="AN1086" i="13"/>
  <c r="AO786" i="13" a="1"/>
  <c r="AO786" i="13"/>
  <c r="AO1086" i="13" a="1"/>
  <c r="AO1086" i="13"/>
  <c r="AP786" i="13" a="1"/>
  <c r="AP786" i="13"/>
  <c r="AP1086" i="13" a="1"/>
  <c r="AP1086" i="13"/>
  <c r="AQ786" i="13" a="1"/>
  <c r="AQ786" i="13"/>
  <c r="AQ1086" i="13" a="1"/>
  <c r="AQ1086" i="13"/>
  <c r="AS786" i="13" a="1"/>
  <c r="AS786" i="13"/>
  <c r="AS1086" i="13" a="1"/>
  <c r="AS1086" i="13"/>
  <c r="AA787" i="13" a="1"/>
  <c r="AA787" i="13"/>
  <c r="AA1087" i="13" a="1"/>
  <c r="AA1087" i="13"/>
  <c r="AB787" i="13" a="1"/>
  <c r="AB787" i="13"/>
  <c r="AB1087" i="13" a="1"/>
  <c r="AB1087" i="13"/>
  <c r="AC787" i="13" a="1"/>
  <c r="AC787" i="13"/>
  <c r="AC1087" i="13" a="1"/>
  <c r="AC1087" i="13"/>
  <c r="AD787" i="13" a="1"/>
  <c r="AD787" i="13"/>
  <c r="AD1087" i="13" a="1"/>
  <c r="AD1087" i="13"/>
  <c r="AE787" i="13" a="1"/>
  <c r="AE787" i="13"/>
  <c r="AE1087" i="13" a="1"/>
  <c r="AE1087" i="13"/>
  <c r="AG787" i="13" a="1"/>
  <c r="AG787" i="13"/>
  <c r="AG1087" i="13" a="1"/>
  <c r="AG1087" i="13"/>
  <c r="AM787" i="13" a="1"/>
  <c r="AM787" i="13"/>
  <c r="AM1087" i="13" a="1"/>
  <c r="AM1087" i="13"/>
  <c r="AN787" i="13" a="1"/>
  <c r="AN787" i="13"/>
  <c r="AN1087" i="13" a="1"/>
  <c r="AN1087" i="13"/>
  <c r="AO787" i="13" a="1"/>
  <c r="AO787" i="13"/>
  <c r="AO1087" i="13" a="1"/>
  <c r="AO1087" i="13"/>
  <c r="AP787" i="13" a="1"/>
  <c r="AP787" i="13"/>
  <c r="AP1087" i="13" a="1"/>
  <c r="AP1087" i="13"/>
  <c r="AQ787" i="13" a="1"/>
  <c r="AQ787" i="13"/>
  <c r="AQ1087" i="13" a="1"/>
  <c r="AQ1087" i="13"/>
  <c r="AS787" i="13" a="1"/>
  <c r="AS787" i="13"/>
  <c r="AS1087" i="13" a="1"/>
  <c r="AS1087" i="13"/>
  <c r="AA788" i="13" a="1"/>
  <c r="AA788" i="13"/>
  <c r="AA1088" i="13" a="1"/>
  <c r="AA1088" i="13"/>
  <c r="AB788" i="13" a="1"/>
  <c r="AB788" i="13"/>
  <c r="AB1088" i="13" a="1"/>
  <c r="AB1088" i="13"/>
  <c r="AC788" i="13" a="1"/>
  <c r="AC788" i="13"/>
  <c r="AC1088" i="13" a="1"/>
  <c r="AC1088" i="13"/>
  <c r="AD788" i="13" a="1"/>
  <c r="AD788" i="13"/>
  <c r="AD1088" i="13" a="1"/>
  <c r="AD1088" i="13"/>
  <c r="AE788" i="13" a="1"/>
  <c r="AE788" i="13"/>
  <c r="AE1088" i="13" a="1"/>
  <c r="AE1088" i="13"/>
  <c r="AG788" i="13" a="1"/>
  <c r="AG788" i="13"/>
  <c r="AG1088" i="13" a="1"/>
  <c r="AG1088" i="13"/>
  <c r="AM788" i="13" a="1"/>
  <c r="AM788" i="13"/>
  <c r="AM1088" i="13" a="1"/>
  <c r="AM1088" i="13"/>
  <c r="AN788" i="13" a="1"/>
  <c r="AN788" i="13"/>
  <c r="AN1088" i="13" a="1"/>
  <c r="AN1088" i="13"/>
  <c r="AO788" i="13" a="1"/>
  <c r="AO788" i="13"/>
  <c r="AO1088" i="13" a="1"/>
  <c r="AO1088" i="13"/>
  <c r="AP788" i="13" a="1"/>
  <c r="AP788" i="13"/>
  <c r="AP1088" i="13" a="1"/>
  <c r="AP1088" i="13"/>
  <c r="AQ788" i="13" a="1"/>
  <c r="AQ788" i="13"/>
  <c r="AQ1088" i="13" a="1"/>
  <c r="AQ1088" i="13"/>
  <c r="AS788" i="13" a="1"/>
  <c r="AS788" i="13"/>
  <c r="AS1088" i="13" a="1"/>
  <c r="AS1088" i="13"/>
  <c r="AA789" i="13" a="1"/>
  <c r="AA789" i="13"/>
  <c r="AA1089" i="13" a="1"/>
  <c r="AA1089" i="13"/>
  <c r="AB789" i="13" a="1"/>
  <c r="AB789" i="13"/>
  <c r="AB1089" i="13" a="1"/>
  <c r="AB1089" i="13"/>
  <c r="AC789" i="13" a="1"/>
  <c r="AC789" i="13"/>
  <c r="AC1089" i="13" a="1"/>
  <c r="AC1089" i="13"/>
  <c r="AD789" i="13" a="1"/>
  <c r="AD789" i="13"/>
  <c r="AD1089" i="13" a="1"/>
  <c r="AD1089" i="13"/>
  <c r="AE789" i="13" a="1"/>
  <c r="AE789" i="13"/>
  <c r="AE1089" i="13" a="1"/>
  <c r="AE1089" i="13"/>
  <c r="AG789" i="13" a="1"/>
  <c r="AG789" i="13"/>
  <c r="AG1089" i="13" a="1"/>
  <c r="AG1089" i="13"/>
  <c r="AM789" i="13" a="1"/>
  <c r="AM789" i="13"/>
  <c r="AM1089" i="13" a="1"/>
  <c r="AM1089" i="13"/>
  <c r="AN789" i="13" a="1"/>
  <c r="AN789" i="13"/>
  <c r="AN1089" i="13" a="1"/>
  <c r="AN1089" i="13"/>
  <c r="AO789" i="13" a="1"/>
  <c r="AO789" i="13"/>
  <c r="AO1089" i="13" a="1"/>
  <c r="AO1089" i="13"/>
  <c r="AP789" i="13" a="1"/>
  <c r="AP789" i="13"/>
  <c r="AP1089" i="13" a="1"/>
  <c r="AP1089" i="13"/>
  <c r="AQ789" i="13" a="1"/>
  <c r="AQ789" i="13"/>
  <c r="AQ1089" i="13" a="1"/>
  <c r="AQ1089" i="13"/>
  <c r="AS789" i="13" a="1"/>
  <c r="AS789" i="13"/>
  <c r="AS1089" i="13" a="1"/>
  <c r="AS1089" i="13"/>
  <c r="AA790" i="13" a="1"/>
  <c r="AA790" i="13"/>
  <c r="AA1090" i="13" a="1"/>
  <c r="AA1090" i="13"/>
  <c r="AB790" i="13" a="1"/>
  <c r="AB790" i="13"/>
  <c r="AB1090" i="13" a="1"/>
  <c r="AB1090" i="13"/>
  <c r="AC790" i="13" a="1"/>
  <c r="AC790" i="13"/>
  <c r="AC1090" i="13" a="1"/>
  <c r="AC1090" i="13"/>
  <c r="AD790" i="13" a="1"/>
  <c r="AD790" i="13"/>
  <c r="AD1090" i="13" a="1"/>
  <c r="AD1090" i="13"/>
  <c r="AE790" i="13" a="1"/>
  <c r="AE790" i="13"/>
  <c r="AE1090" i="13" a="1"/>
  <c r="AE1090" i="13"/>
  <c r="AG790" i="13" a="1"/>
  <c r="AG790" i="13"/>
  <c r="AG1090" i="13" a="1"/>
  <c r="AG1090" i="13"/>
  <c r="AM790" i="13" a="1"/>
  <c r="AM790" i="13"/>
  <c r="AM1090" i="13" a="1"/>
  <c r="AM1090" i="13"/>
  <c r="AN790" i="13" a="1"/>
  <c r="AN790" i="13"/>
  <c r="AN1090" i="13" a="1"/>
  <c r="AN1090" i="13"/>
  <c r="AO790" i="13" a="1"/>
  <c r="AO790" i="13"/>
  <c r="AO1090" i="13" a="1"/>
  <c r="AO1090" i="13"/>
  <c r="AP790" i="13" a="1"/>
  <c r="AP790" i="13"/>
  <c r="AP1090" i="13" a="1"/>
  <c r="AP1090" i="13"/>
  <c r="AQ790" i="13" a="1"/>
  <c r="AQ790" i="13"/>
  <c r="AQ1090" i="13" a="1"/>
  <c r="AQ1090" i="13"/>
  <c r="AS790" i="13" a="1"/>
  <c r="AS790" i="13"/>
  <c r="AS1090" i="13" a="1"/>
  <c r="AS1090" i="13"/>
  <c r="AA791" i="13" a="1"/>
  <c r="AA791" i="13"/>
  <c r="AA1091" i="13" a="1"/>
  <c r="AA1091" i="13"/>
  <c r="AB791" i="13" a="1"/>
  <c r="AB791" i="13"/>
  <c r="AB1091" i="13" a="1"/>
  <c r="AB1091" i="13"/>
  <c r="AC791" i="13" a="1"/>
  <c r="AC791" i="13"/>
  <c r="AC1091" i="13" a="1"/>
  <c r="AC1091" i="13"/>
  <c r="AD791" i="13" a="1"/>
  <c r="AD791" i="13"/>
  <c r="AD1091" i="13" a="1"/>
  <c r="AD1091" i="13"/>
  <c r="AE791" i="13" a="1"/>
  <c r="AE791" i="13"/>
  <c r="AE1091" i="13" a="1"/>
  <c r="AE1091" i="13"/>
  <c r="AG791" i="13" a="1"/>
  <c r="AG791" i="13"/>
  <c r="AG1091" i="13" a="1"/>
  <c r="AG1091" i="13"/>
  <c r="AM791" i="13" a="1"/>
  <c r="AM791" i="13"/>
  <c r="AM1091" i="13" a="1"/>
  <c r="AM1091" i="13"/>
  <c r="AN791" i="13" a="1"/>
  <c r="AN791" i="13"/>
  <c r="AN1091" i="13" a="1"/>
  <c r="AN1091" i="13"/>
  <c r="AO791" i="13" a="1"/>
  <c r="AO791" i="13"/>
  <c r="AO1091" i="13" a="1"/>
  <c r="AO1091" i="13"/>
  <c r="AP791" i="13" a="1"/>
  <c r="AP791" i="13"/>
  <c r="AP1091" i="13" a="1"/>
  <c r="AP1091" i="13"/>
  <c r="AQ791" i="13" a="1"/>
  <c r="AQ791" i="13"/>
  <c r="AQ1091" i="13" a="1"/>
  <c r="AQ1091" i="13"/>
  <c r="AS791" i="13" a="1"/>
  <c r="AS791" i="13"/>
  <c r="AS1091" i="13" a="1"/>
  <c r="AS1091" i="13"/>
  <c r="AA792" i="13" a="1"/>
  <c r="AA792" i="13"/>
  <c r="AA1092" i="13" a="1"/>
  <c r="AA1092" i="13"/>
  <c r="AB792" i="13" a="1"/>
  <c r="AB792" i="13"/>
  <c r="AB1092" i="13" a="1"/>
  <c r="AB1092" i="13"/>
  <c r="AC792" i="13" a="1"/>
  <c r="AC792" i="13"/>
  <c r="AC1092" i="13" a="1"/>
  <c r="AC1092" i="13"/>
  <c r="AD792" i="13" a="1"/>
  <c r="AD792" i="13"/>
  <c r="AD1092" i="13" a="1"/>
  <c r="AD1092" i="13"/>
  <c r="AE792" i="13" a="1"/>
  <c r="AE792" i="13"/>
  <c r="AE1092" i="13" a="1"/>
  <c r="AE1092" i="13"/>
  <c r="AG792" i="13" a="1"/>
  <c r="AG792" i="13"/>
  <c r="AG1092" i="13" a="1"/>
  <c r="AG1092" i="13"/>
  <c r="AM792" i="13" a="1"/>
  <c r="AM792" i="13"/>
  <c r="AM1092" i="13" a="1"/>
  <c r="AM1092" i="13"/>
  <c r="AN792" i="13" a="1"/>
  <c r="AN792" i="13"/>
  <c r="AN1092" i="13" a="1"/>
  <c r="AN1092" i="13"/>
  <c r="AO792" i="13" a="1"/>
  <c r="AO792" i="13"/>
  <c r="AO1092" i="13" a="1"/>
  <c r="AO1092" i="13"/>
  <c r="AP792" i="13" a="1"/>
  <c r="AP792" i="13"/>
  <c r="AP1092" i="13" a="1"/>
  <c r="AP1092" i="13"/>
  <c r="AQ792" i="13" a="1"/>
  <c r="AQ792" i="13"/>
  <c r="AQ1092" i="13" a="1"/>
  <c r="AQ1092" i="13"/>
  <c r="AS792" i="13" a="1"/>
  <c r="AS792" i="13"/>
  <c r="AS1092" i="13" a="1"/>
  <c r="AS1092" i="13"/>
  <c r="AA793" i="13" a="1"/>
  <c r="AA793" i="13"/>
  <c r="AA1093" i="13" a="1"/>
  <c r="AA1093" i="13"/>
  <c r="AB793" i="13" a="1"/>
  <c r="AB793" i="13"/>
  <c r="AB1093" i="13" a="1"/>
  <c r="AB1093" i="13"/>
  <c r="AC793" i="13" a="1"/>
  <c r="AC793" i="13"/>
  <c r="AC1093" i="13" a="1"/>
  <c r="AC1093" i="13"/>
  <c r="AD793" i="13" a="1"/>
  <c r="AD793" i="13"/>
  <c r="AD1093" i="13" a="1"/>
  <c r="AD1093" i="13"/>
  <c r="AE793" i="13" a="1"/>
  <c r="AE793" i="13"/>
  <c r="AE1093" i="13" a="1"/>
  <c r="AE1093" i="13"/>
  <c r="AG793" i="13" a="1"/>
  <c r="AG793" i="13"/>
  <c r="AG1093" i="13" a="1"/>
  <c r="AG1093" i="13"/>
  <c r="AM793" i="13" a="1"/>
  <c r="AM793" i="13"/>
  <c r="AM1093" i="13" a="1"/>
  <c r="AM1093" i="13"/>
  <c r="AN793" i="13" a="1"/>
  <c r="AN793" i="13"/>
  <c r="AN1093" i="13" a="1"/>
  <c r="AN1093" i="13"/>
  <c r="AO793" i="13" a="1"/>
  <c r="AO793" i="13"/>
  <c r="AO1093" i="13" a="1"/>
  <c r="AO1093" i="13"/>
  <c r="AP793" i="13" a="1"/>
  <c r="AP793" i="13"/>
  <c r="AP1093" i="13" a="1"/>
  <c r="AP1093" i="13"/>
  <c r="AQ793" i="13" a="1"/>
  <c r="AQ793" i="13"/>
  <c r="AQ1093" i="13" a="1"/>
  <c r="AQ1093" i="13"/>
  <c r="AS793" i="13" a="1"/>
  <c r="AS793" i="13"/>
  <c r="AS1093" i="13" a="1"/>
  <c r="AS1093" i="13"/>
  <c r="AA794" i="13" a="1"/>
  <c r="AA794" i="13"/>
  <c r="AA1094" i="13" a="1"/>
  <c r="AA1094" i="13"/>
  <c r="AB794" i="13" a="1"/>
  <c r="AB794" i="13"/>
  <c r="AB1094" i="13" a="1"/>
  <c r="AB1094" i="13"/>
  <c r="AC794" i="13" a="1"/>
  <c r="AC794" i="13"/>
  <c r="AC1094" i="13" a="1"/>
  <c r="AC1094" i="13"/>
  <c r="AD794" i="13" a="1"/>
  <c r="AD794" i="13"/>
  <c r="AD1094" i="13" a="1"/>
  <c r="AD1094" i="13"/>
  <c r="AE794" i="13" a="1"/>
  <c r="AE794" i="13"/>
  <c r="AE1094" i="13" a="1"/>
  <c r="AE1094" i="13"/>
  <c r="AG794" i="13" a="1"/>
  <c r="AG794" i="13"/>
  <c r="AG1094" i="13" a="1"/>
  <c r="AG1094" i="13"/>
  <c r="AM794" i="13" a="1"/>
  <c r="AM794" i="13"/>
  <c r="AM1094" i="13" a="1"/>
  <c r="AM1094" i="13"/>
  <c r="AN794" i="13" a="1"/>
  <c r="AN794" i="13"/>
  <c r="AN1094" i="13" a="1"/>
  <c r="AN1094" i="13"/>
  <c r="AO794" i="13" a="1"/>
  <c r="AO794" i="13"/>
  <c r="AO1094" i="13" a="1"/>
  <c r="AO1094" i="13"/>
  <c r="AP794" i="13" a="1"/>
  <c r="AP794" i="13"/>
  <c r="AP1094" i="13" a="1"/>
  <c r="AP1094" i="13"/>
  <c r="AQ794" i="13" a="1"/>
  <c r="AQ794" i="13"/>
  <c r="AQ1094" i="13" a="1"/>
  <c r="AQ1094" i="13"/>
  <c r="AS794" i="13" a="1"/>
  <c r="AS794" i="13"/>
  <c r="AS1094" i="13" a="1"/>
  <c r="AS1094" i="13"/>
  <c r="AA795" i="13" a="1"/>
  <c r="AA795" i="13"/>
  <c r="AA1095" i="13" a="1"/>
  <c r="AA1095" i="13"/>
  <c r="AB795" i="13" a="1"/>
  <c r="AB795" i="13"/>
  <c r="AB1095" i="13" a="1"/>
  <c r="AB1095" i="13"/>
  <c r="AC795" i="13" a="1"/>
  <c r="AC795" i="13"/>
  <c r="AC1095" i="13" a="1"/>
  <c r="AC1095" i="13"/>
  <c r="AD795" i="13" a="1"/>
  <c r="AD795" i="13"/>
  <c r="AD1095" i="13" a="1"/>
  <c r="AD1095" i="13"/>
  <c r="AE795" i="13" a="1"/>
  <c r="AE795" i="13"/>
  <c r="AE1095" i="13" a="1"/>
  <c r="AE1095" i="13"/>
  <c r="AG795" i="13" a="1"/>
  <c r="AG795" i="13"/>
  <c r="AG1095" i="13" a="1"/>
  <c r="AG1095" i="13"/>
  <c r="AM795" i="13" a="1"/>
  <c r="AM795" i="13"/>
  <c r="AM1095" i="13" a="1"/>
  <c r="AM1095" i="13"/>
  <c r="AN795" i="13" a="1"/>
  <c r="AN795" i="13"/>
  <c r="AN1095" i="13" a="1"/>
  <c r="AN1095" i="13"/>
  <c r="AO795" i="13" a="1"/>
  <c r="AO795" i="13"/>
  <c r="AO1095" i="13" a="1"/>
  <c r="AO1095" i="13"/>
  <c r="AP795" i="13" a="1"/>
  <c r="AP795" i="13"/>
  <c r="AP1095" i="13" a="1"/>
  <c r="AP1095" i="13"/>
  <c r="AQ795" i="13" a="1"/>
  <c r="AQ795" i="13"/>
  <c r="AQ1095" i="13" a="1"/>
  <c r="AQ1095" i="13"/>
  <c r="AS795" i="13" a="1"/>
  <c r="AS795" i="13"/>
  <c r="AS1095" i="13" a="1"/>
  <c r="AS1095" i="13"/>
  <c r="AM796" i="13" a="1"/>
  <c r="AM796" i="13"/>
  <c r="AM1096" i="13" a="1"/>
  <c r="AM1096" i="13"/>
  <c r="AN796" i="13" a="1"/>
  <c r="AN796" i="13"/>
  <c r="AN1096" i="13" a="1"/>
  <c r="AN1096" i="13"/>
  <c r="AO796" i="13" a="1"/>
  <c r="AO796" i="13"/>
  <c r="AO1096" i="13" a="1"/>
  <c r="AO1096" i="13"/>
  <c r="AP796" i="13" a="1"/>
  <c r="AP796" i="13"/>
  <c r="AP1096" i="13" a="1"/>
  <c r="AP1096" i="13"/>
  <c r="AQ796" i="13" a="1"/>
  <c r="AQ796" i="13"/>
  <c r="AQ1096" i="13" a="1"/>
  <c r="AQ1096" i="13"/>
  <c r="AS796" i="13" a="1"/>
  <c r="AS796" i="13"/>
  <c r="AS1096" i="13" a="1"/>
  <c r="AS1096" i="13"/>
  <c r="AM797" i="13" a="1"/>
  <c r="AM797" i="13"/>
  <c r="AM1097" i="13" a="1"/>
  <c r="AM1097" i="13"/>
  <c r="AN797" i="13" a="1"/>
  <c r="AN797" i="13"/>
  <c r="AN1097" i="13" a="1"/>
  <c r="AN1097" i="13"/>
  <c r="AO797" i="13" a="1"/>
  <c r="AO797" i="13"/>
  <c r="AO1097" i="13" a="1"/>
  <c r="AO1097" i="13"/>
  <c r="AP797" i="13" a="1"/>
  <c r="AP797" i="13"/>
  <c r="AP1097" i="13" a="1"/>
  <c r="AP1097" i="13"/>
  <c r="AQ797" i="13" a="1"/>
  <c r="AQ797" i="13"/>
  <c r="AQ1097" i="13" a="1"/>
  <c r="AQ1097" i="13"/>
  <c r="AS797" i="13" a="1"/>
  <c r="AS797" i="13"/>
  <c r="AS1097" i="13" a="1"/>
  <c r="AS1097" i="13"/>
  <c r="AM798" i="13" a="1"/>
  <c r="AM798" i="13"/>
  <c r="AM1098" i="13" a="1"/>
  <c r="AM1098" i="13"/>
  <c r="AN798" i="13" a="1"/>
  <c r="AN798" i="13"/>
  <c r="AN1098" i="13" a="1"/>
  <c r="AN1098" i="13"/>
  <c r="AO798" i="13" a="1"/>
  <c r="AO798" i="13"/>
  <c r="AO1098" i="13" a="1"/>
  <c r="AO1098" i="13"/>
  <c r="AP798" i="13" a="1"/>
  <c r="AP798" i="13"/>
  <c r="AP1098" i="13" a="1"/>
  <c r="AP1098" i="13"/>
  <c r="AQ798" i="13" a="1"/>
  <c r="AQ798" i="13"/>
  <c r="AQ1098" i="13" a="1"/>
  <c r="AQ1098" i="13"/>
  <c r="AS798" i="13" a="1"/>
  <c r="AS798" i="13"/>
  <c r="AS1098" i="13" a="1"/>
  <c r="AS1098" i="13"/>
  <c r="AM799" i="13" a="1"/>
  <c r="AM799" i="13"/>
  <c r="AM1099" i="13" a="1"/>
  <c r="AM1099" i="13"/>
  <c r="AN799" i="13" a="1"/>
  <c r="AN799" i="13"/>
  <c r="AN1099" i="13" a="1"/>
  <c r="AN1099" i="13"/>
  <c r="AO799" i="13" a="1"/>
  <c r="AO799" i="13"/>
  <c r="AO1099" i="13" a="1"/>
  <c r="AO1099" i="13"/>
  <c r="AP799" i="13" a="1"/>
  <c r="AP799" i="13"/>
  <c r="AP1099" i="13" a="1"/>
  <c r="AP1099" i="13"/>
  <c r="AQ799" i="13" a="1"/>
  <c r="AQ799" i="13"/>
  <c r="AQ1099" i="13" a="1"/>
  <c r="AQ1099" i="13"/>
  <c r="AS799" i="13" a="1"/>
  <c r="AS799" i="13"/>
  <c r="AS1099" i="13" a="1"/>
  <c r="AS1099" i="13"/>
  <c r="AM800" i="13" a="1"/>
  <c r="AM800" i="13"/>
  <c r="AM1100" i="13" a="1"/>
  <c r="AM1100" i="13"/>
  <c r="AN800" i="13" a="1"/>
  <c r="AN800" i="13"/>
  <c r="AN1100" i="13" a="1"/>
  <c r="AN1100" i="13"/>
  <c r="AO800" i="13" a="1"/>
  <c r="AO800" i="13"/>
  <c r="AO1100" i="13" a="1"/>
  <c r="AO1100" i="13"/>
  <c r="AP800" i="13" a="1"/>
  <c r="AP800" i="13"/>
  <c r="AP1100" i="13" a="1"/>
  <c r="AP1100" i="13"/>
  <c r="AQ800" i="13" a="1"/>
  <c r="AQ800" i="13"/>
  <c r="AQ1100" i="13" a="1"/>
  <c r="AQ1100" i="13"/>
  <c r="AS800" i="13" a="1"/>
  <c r="AS800" i="13"/>
  <c r="AS1100" i="13" a="1"/>
  <c r="AS1100" i="13"/>
  <c r="AM801" i="13" a="1"/>
  <c r="AM801" i="13"/>
  <c r="AM1101" i="13" a="1"/>
  <c r="AM1101" i="13"/>
  <c r="AN801" i="13" a="1"/>
  <c r="AN801" i="13"/>
  <c r="AN1101" i="13" a="1"/>
  <c r="AN1101" i="13"/>
  <c r="AO801" i="13" a="1"/>
  <c r="AO801" i="13"/>
  <c r="AO1101" i="13" a="1"/>
  <c r="AO1101" i="13"/>
  <c r="AP801" i="13" a="1"/>
  <c r="AP801" i="13"/>
  <c r="AP1101" i="13" a="1"/>
  <c r="AP1101" i="13"/>
  <c r="AQ801" i="13" a="1"/>
  <c r="AQ801" i="13"/>
  <c r="AQ1101" i="13" a="1"/>
  <c r="AQ1101" i="13"/>
  <c r="AS801" i="13" a="1"/>
  <c r="AS801" i="13"/>
  <c r="AS1101" i="13" a="1"/>
  <c r="AS1101" i="13"/>
  <c r="AM802" i="13" a="1"/>
  <c r="AM802" i="13"/>
  <c r="AM1102" i="13" a="1"/>
  <c r="AM1102" i="13"/>
  <c r="AN802" i="13" a="1"/>
  <c r="AN802" i="13"/>
  <c r="AN1102" i="13" a="1"/>
  <c r="AN1102" i="13"/>
  <c r="AO802" i="13" a="1"/>
  <c r="AO802" i="13"/>
  <c r="AO1102" i="13" a="1"/>
  <c r="AO1102" i="13"/>
  <c r="AP802" i="13" a="1"/>
  <c r="AP802" i="13"/>
  <c r="AP1102" i="13" a="1"/>
  <c r="AP1102" i="13"/>
  <c r="AQ802" i="13" a="1"/>
  <c r="AQ802" i="13"/>
  <c r="AQ1102" i="13" a="1"/>
  <c r="AQ1102" i="13"/>
  <c r="AS802" i="13" a="1"/>
  <c r="AS802" i="13"/>
  <c r="AS1102" i="13" a="1"/>
  <c r="AS1102" i="13"/>
  <c r="AM803" i="13" a="1"/>
  <c r="AM803" i="13"/>
  <c r="AM1103" i="13" a="1"/>
  <c r="AM1103" i="13"/>
  <c r="AN803" i="13" a="1"/>
  <c r="AN803" i="13"/>
  <c r="AN1103" i="13" a="1"/>
  <c r="AN1103" i="13"/>
  <c r="AO803" i="13" a="1"/>
  <c r="AO803" i="13"/>
  <c r="AO1103" i="13" a="1"/>
  <c r="AO1103" i="13"/>
  <c r="AP803" i="13" a="1"/>
  <c r="AP803" i="13"/>
  <c r="AP1103" i="13" a="1"/>
  <c r="AP1103" i="13"/>
  <c r="AQ803" i="13" a="1"/>
  <c r="AQ803" i="13"/>
  <c r="AQ1103" i="13" a="1"/>
  <c r="AQ1103" i="13"/>
  <c r="AS803" i="13" a="1"/>
  <c r="AS803" i="13"/>
  <c r="AS1103" i="13" a="1"/>
  <c r="AS1103" i="13"/>
  <c r="AM804" i="13" a="1"/>
  <c r="AM804" i="13"/>
  <c r="AM1104" i="13" a="1"/>
  <c r="AM1104" i="13"/>
  <c r="AN804" i="13" a="1"/>
  <c r="AN804" i="13"/>
  <c r="AN1104" i="13" a="1"/>
  <c r="AN1104" i="13"/>
  <c r="AO804" i="13" a="1"/>
  <c r="AO804" i="13"/>
  <c r="AO1104" i="13" a="1"/>
  <c r="AO1104" i="13"/>
  <c r="AP804" i="13" a="1"/>
  <c r="AP804" i="13"/>
  <c r="AP1104" i="13" a="1"/>
  <c r="AP1104" i="13"/>
  <c r="AQ804" i="13" a="1"/>
  <c r="AQ804" i="13"/>
  <c r="AQ1104" i="13" a="1"/>
  <c r="AQ1104" i="13"/>
  <c r="AS804" i="13" a="1"/>
  <c r="AS804" i="13"/>
  <c r="AS1104" i="13" a="1"/>
  <c r="AS1104" i="13"/>
  <c r="AM805" i="13" a="1"/>
  <c r="AM805" i="13"/>
  <c r="AM1105" i="13" a="1"/>
  <c r="AM1105" i="13"/>
  <c r="AN805" i="13" a="1"/>
  <c r="AN805" i="13"/>
  <c r="AN1105" i="13" a="1"/>
  <c r="AN1105" i="13"/>
  <c r="AO805" i="13" a="1"/>
  <c r="AO805" i="13"/>
  <c r="AO1105" i="13" a="1"/>
  <c r="AO1105" i="13"/>
  <c r="AP805" i="13" a="1"/>
  <c r="AP805" i="13"/>
  <c r="AP1105" i="13" a="1"/>
  <c r="AP1105" i="13"/>
  <c r="AQ805" i="13" a="1"/>
  <c r="AQ805" i="13"/>
  <c r="AQ1105" i="13" a="1"/>
  <c r="AQ1105" i="13"/>
  <c r="AS805" i="13" a="1"/>
  <c r="AS805" i="13"/>
  <c r="AS1105" i="13" a="1"/>
  <c r="AS1105" i="13"/>
  <c r="AM806" i="13" a="1"/>
  <c r="AM806" i="13"/>
  <c r="AM1106" i="13" a="1"/>
  <c r="AM1106" i="13"/>
  <c r="AN806" i="13" a="1"/>
  <c r="AN806" i="13"/>
  <c r="AN1106" i="13" a="1"/>
  <c r="AN1106" i="13"/>
  <c r="AO806" i="13" a="1"/>
  <c r="AO806" i="13"/>
  <c r="AO1106" i="13" a="1"/>
  <c r="AO1106" i="13"/>
  <c r="AP806" i="13" a="1"/>
  <c r="AP806" i="13"/>
  <c r="AP1106" i="13" a="1"/>
  <c r="AP1106" i="13"/>
  <c r="AQ806" i="13" a="1"/>
  <c r="AQ806" i="13"/>
  <c r="AQ1106" i="13" a="1"/>
  <c r="AQ1106" i="13"/>
  <c r="AS806" i="13" a="1"/>
  <c r="AS806" i="13"/>
  <c r="AS1106" i="13" a="1"/>
  <c r="AS1106" i="13"/>
  <c r="AM807" i="13" a="1"/>
  <c r="AM807" i="13"/>
  <c r="AM1107" i="13" a="1"/>
  <c r="AM1107" i="13"/>
  <c r="AN807" i="13" a="1"/>
  <c r="AN807" i="13"/>
  <c r="AN1107" i="13" a="1"/>
  <c r="AN1107" i="13"/>
  <c r="AO807" i="13" a="1"/>
  <c r="AO807" i="13"/>
  <c r="AO1107" i="13" a="1"/>
  <c r="AO1107" i="13"/>
  <c r="AP807" i="13" a="1"/>
  <c r="AP807" i="13"/>
  <c r="AP1107" i="13" a="1"/>
  <c r="AP1107" i="13"/>
  <c r="AQ807" i="13" a="1"/>
  <c r="AQ807" i="13"/>
  <c r="AQ1107" i="13" a="1"/>
  <c r="AQ1107" i="13"/>
  <c r="AS807" i="13" a="1"/>
  <c r="AS807" i="13"/>
  <c r="AS1107" i="13" a="1"/>
  <c r="AS1107" i="13"/>
  <c r="AM808" i="13" a="1"/>
  <c r="AM808" i="13"/>
  <c r="AM1108" i="13" a="1"/>
  <c r="AM1108" i="13"/>
  <c r="AN808" i="13" a="1"/>
  <c r="AN808" i="13"/>
  <c r="AN1108" i="13" a="1"/>
  <c r="AN1108" i="13"/>
  <c r="AO808" i="13" a="1"/>
  <c r="AO808" i="13"/>
  <c r="AO1108" i="13" a="1"/>
  <c r="AO1108" i="13"/>
  <c r="AP808" i="13" a="1"/>
  <c r="AP808" i="13"/>
  <c r="AP1108" i="13" a="1"/>
  <c r="AP1108" i="13"/>
  <c r="AQ808" i="13" a="1"/>
  <c r="AQ808" i="13"/>
  <c r="AQ1108" i="13" a="1"/>
  <c r="AQ1108" i="13"/>
  <c r="AS808" i="13" a="1"/>
  <c r="AS808" i="13"/>
  <c r="AS1108" i="13" a="1"/>
  <c r="AS1108" i="13"/>
  <c r="AM809" i="13" a="1"/>
  <c r="AM809" i="13"/>
  <c r="AM1109" i="13" a="1"/>
  <c r="AM1109" i="13"/>
  <c r="AN809" i="13" a="1"/>
  <c r="AN809" i="13"/>
  <c r="AN1109" i="13" a="1"/>
  <c r="AN1109" i="13"/>
  <c r="AO809" i="13" a="1"/>
  <c r="AO809" i="13"/>
  <c r="AO1109" i="13" a="1"/>
  <c r="AO1109" i="13"/>
  <c r="AP809" i="13" a="1"/>
  <c r="AP809" i="13"/>
  <c r="AP1109" i="13" a="1"/>
  <c r="AP1109" i="13"/>
  <c r="AQ809" i="13" a="1"/>
  <c r="AQ809" i="13"/>
  <c r="AQ1109" i="13" a="1"/>
  <c r="AQ1109" i="13"/>
  <c r="AS809" i="13" a="1"/>
  <c r="AS809" i="13"/>
  <c r="AS1109" i="13" a="1"/>
  <c r="AS1109" i="13"/>
  <c r="AM810" i="13" a="1"/>
  <c r="AM810" i="13"/>
  <c r="AM1110" i="13" a="1"/>
  <c r="AM1110" i="13"/>
  <c r="AN810" i="13" a="1"/>
  <c r="AN810" i="13"/>
  <c r="AN1110" i="13" a="1"/>
  <c r="AN1110" i="13"/>
  <c r="AO810" i="13" a="1"/>
  <c r="AO810" i="13"/>
  <c r="AO1110" i="13" a="1"/>
  <c r="AO1110" i="13"/>
  <c r="AP810" i="13" a="1"/>
  <c r="AP810" i="13"/>
  <c r="AP1110" i="13" a="1"/>
  <c r="AP1110" i="13"/>
  <c r="AQ810" i="13" a="1"/>
  <c r="AQ810" i="13"/>
  <c r="AQ1110" i="13" a="1"/>
  <c r="AQ1110" i="13"/>
  <c r="AS810" i="13" a="1"/>
  <c r="AS810" i="13"/>
  <c r="AS1110" i="13" a="1"/>
  <c r="AS1110" i="13"/>
  <c r="AA843" i="13" a="1"/>
  <c r="AA843" i="13"/>
  <c r="AB843" i="13" a="1"/>
  <c r="AB843" i="13"/>
  <c r="AC843" i="13" a="1"/>
  <c r="AC843" i="13"/>
  <c r="AD843" i="13" a="1"/>
  <c r="AD843" i="13"/>
  <c r="AE843" i="13" a="1"/>
  <c r="AE843" i="13"/>
  <c r="AG843" i="13" a="1"/>
  <c r="AG843" i="13"/>
  <c r="AM843" i="13" a="1"/>
  <c r="AM843" i="13"/>
  <c r="AN843" i="13" a="1"/>
  <c r="AN843" i="13"/>
  <c r="AO843" i="13" a="1"/>
  <c r="AO843" i="13"/>
  <c r="AP843" i="13" a="1"/>
  <c r="AP843" i="13"/>
  <c r="AQ843" i="13" a="1"/>
  <c r="AQ843" i="13"/>
  <c r="AS843" i="13" a="1"/>
  <c r="AS843" i="13"/>
  <c r="N232" i="15"/>
  <c r="M239" i="15"/>
  <c r="C232" i="15"/>
  <c r="B239" i="15"/>
  <c r="Y88" i="13"/>
  <c r="Y698" i="13" a="1"/>
  <c r="Y698" i="13"/>
  <c r="X88" i="13"/>
  <c r="N88" i="13"/>
  <c r="N698" i="13" a="1"/>
  <c r="N698" i="13"/>
  <c r="Y697" i="13" a="1"/>
  <c r="Y697" i="13"/>
  <c r="N697" i="13" a="1"/>
  <c r="N697" i="13"/>
  <c r="Y696" i="13" a="1"/>
  <c r="Y696" i="13"/>
  <c r="N696" i="13" a="1"/>
  <c r="N696" i="13"/>
  <c r="B1446" i="13"/>
  <c r="B1447" i="13"/>
  <c r="B1448" i="13"/>
  <c r="B1449" i="13"/>
  <c r="B1450" i="13"/>
  <c r="B1451" i="13"/>
  <c r="B1452" i="13"/>
  <c r="B1453" i="13"/>
  <c r="N703" i="13" a="1"/>
  <c r="N703" i="13"/>
  <c r="Y703" i="13" a="1"/>
  <c r="Y703" i="13"/>
  <c r="B1454" i="13"/>
  <c r="N704" i="13" a="1"/>
  <c r="N704" i="13"/>
  <c r="Y704" i="13" a="1"/>
  <c r="Y704" i="13"/>
  <c r="B1455" i="13"/>
  <c r="N705" i="13" a="1"/>
  <c r="N705" i="13"/>
  <c r="Y705" i="13" a="1"/>
  <c r="Y705" i="13"/>
  <c r="B1456" i="13"/>
  <c r="N706" i="13" a="1"/>
  <c r="N706" i="13"/>
  <c r="Y706" i="13" a="1"/>
  <c r="Y706" i="13"/>
  <c r="B1457" i="13"/>
  <c r="N707" i="13" a="1"/>
  <c r="N707" i="13"/>
  <c r="Y707" i="13" a="1"/>
  <c r="Y707" i="13"/>
  <c r="B1458" i="13"/>
  <c r="N708" i="13" a="1"/>
  <c r="N708" i="13"/>
  <c r="Y708" i="13" a="1"/>
  <c r="Y708" i="13"/>
  <c r="B1459" i="13"/>
  <c r="N709" i="13" a="1"/>
  <c r="N709" i="13"/>
  <c r="Y709" i="13" a="1"/>
  <c r="Y709" i="13"/>
  <c r="B1460" i="13"/>
  <c r="N710" i="13" a="1"/>
  <c r="N710" i="13"/>
  <c r="Y710" i="13" a="1"/>
  <c r="Y710" i="13"/>
  <c r="B1461" i="13"/>
  <c r="N711" i="13" a="1"/>
  <c r="N711" i="13"/>
  <c r="Y711" i="13" a="1"/>
  <c r="Y711" i="13"/>
  <c r="B1462" i="13"/>
  <c r="N712" i="13" a="1"/>
  <c r="N712" i="13"/>
  <c r="Y712" i="13" a="1"/>
  <c r="Y712" i="13"/>
  <c r="B1463" i="13"/>
  <c r="N713" i="13" a="1"/>
  <c r="N713" i="13"/>
  <c r="Y713" i="13" a="1"/>
  <c r="Y713" i="13"/>
  <c r="B1464" i="13"/>
  <c r="N714" i="13" a="1"/>
  <c r="N714" i="13"/>
  <c r="Y714" i="13" a="1"/>
  <c r="Y714" i="13"/>
  <c r="B1465" i="13"/>
  <c r="N715" i="13" a="1"/>
  <c r="N715" i="13"/>
  <c r="Y715" i="13" a="1"/>
  <c r="Y715" i="13"/>
  <c r="B1466" i="13"/>
  <c r="N716" i="13" a="1"/>
  <c r="N716" i="13"/>
  <c r="Y716" i="13" a="1"/>
  <c r="Y716" i="13"/>
  <c r="B1467" i="13"/>
  <c r="N717" i="13" a="1"/>
  <c r="N717" i="13"/>
  <c r="Y717" i="13" a="1"/>
  <c r="Y717" i="13"/>
  <c r="B1468" i="13"/>
  <c r="N718" i="13" a="1"/>
  <c r="N718" i="13"/>
  <c r="Y718" i="13" a="1"/>
  <c r="Y718" i="13"/>
  <c r="B1469" i="13"/>
  <c r="N719" i="13" a="1"/>
  <c r="N719" i="13"/>
  <c r="Y719" i="13" a="1"/>
  <c r="Y719" i="13"/>
  <c r="B1470" i="13"/>
  <c r="N720" i="13" a="1"/>
  <c r="N720" i="13"/>
  <c r="Y720" i="13" a="1"/>
  <c r="Y720" i="13"/>
  <c r="B1471" i="13"/>
  <c r="N721" i="13" a="1"/>
  <c r="N721" i="13"/>
  <c r="Y721" i="13" a="1"/>
  <c r="Y721" i="13"/>
  <c r="B1472" i="13"/>
  <c r="N722" i="13" a="1"/>
  <c r="N722" i="13"/>
  <c r="Y722" i="13" a="1"/>
  <c r="Y722" i="13"/>
  <c r="B1473" i="13"/>
  <c r="N723" i="13" a="1"/>
  <c r="N723" i="13"/>
  <c r="Y723" i="13" a="1"/>
  <c r="Y723" i="13"/>
  <c r="B1474" i="13"/>
  <c r="N724" i="13" a="1"/>
  <c r="N724" i="13"/>
  <c r="Y724" i="13" a="1"/>
  <c r="Y724" i="13"/>
  <c r="B1475" i="13"/>
  <c r="N725" i="13" a="1"/>
  <c r="N725" i="13"/>
  <c r="Y725" i="13" a="1"/>
  <c r="Y725" i="13"/>
  <c r="B1476" i="13"/>
  <c r="N726" i="13" a="1"/>
  <c r="N726" i="13"/>
  <c r="Y726" i="13" a="1"/>
  <c r="Y726" i="13"/>
  <c r="B1477" i="13"/>
  <c r="N727" i="13" a="1"/>
  <c r="N727" i="13"/>
  <c r="Y727" i="13" a="1"/>
  <c r="Y727" i="13"/>
  <c r="B1478" i="13"/>
  <c r="N728" i="13" a="1"/>
  <c r="N728" i="13"/>
  <c r="Y728" i="13" a="1"/>
  <c r="Y728" i="13"/>
  <c r="B1479" i="13"/>
  <c r="N729" i="13" a="1"/>
  <c r="N729" i="13"/>
  <c r="Y729" i="13" a="1"/>
  <c r="Y729" i="13"/>
  <c r="B1480" i="13"/>
  <c r="N730" i="13" a="1"/>
  <c r="N730" i="13"/>
  <c r="Y730" i="13" a="1"/>
  <c r="Y730" i="13"/>
  <c r="B1481" i="13"/>
  <c r="N731" i="13" a="1"/>
  <c r="N731" i="13"/>
  <c r="Y731" i="13" a="1"/>
  <c r="Y731" i="13"/>
  <c r="B1482" i="13"/>
  <c r="N732" i="13" a="1"/>
  <c r="N732" i="13"/>
  <c r="Y732" i="13" a="1"/>
  <c r="Y732" i="13"/>
  <c r="B1483" i="13"/>
  <c r="N733" i="13" a="1"/>
  <c r="N733" i="13"/>
  <c r="Y733" i="13" a="1"/>
  <c r="Y733" i="13"/>
  <c r="B1484" i="13"/>
  <c r="N734" i="13" a="1"/>
  <c r="N734" i="13"/>
  <c r="Y734" i="13" a="1"/>
  <c r="Y734" i="13"/>
  <c r="B1485" i="13"/>
  <c r="N735" i="13" a="1"/>
  <c r="N735" i="13"/>
  <c r="Y735" i="13" a="1"/>
  <c r="Y735" i="13"/>
  <c r="B1486" i="13"/>
  <c r="N736" i="13" a="1"/>
  <c r="N736" i="13"/>
  <c r="Y736" i="13" a="1"/>
  <c r="Y736" i="13"/>
  <c r="B1487" i="13"/>
  <c r="N737" i="13" a="1"/>
  <c r="N737" i="13"/>
  <c r="Y737" i="13" a="1"/>
  <c r="Y737" i="13"/>
  <c r="B1488" i="13"/>
  <c r="N738" i="13" a="1"/>
  <c r="N738" i="13"/>
  <c r="Y738" i="13" a="1"/>
  <c r="Y738" i="13"/>
  <c r="B1489" i="13"/>
  <c r="N739" i="13" a="1"/>
  <c r="N739" i="13"/>
  <c r="Y739" i="13" a="1"/>
  <c r="Y739" i="13"/>
  <c r="B1490" i="13"/>
  <c r="N740" i="13" a="1"/>
  <c r="N740" i="13"/>
  <c r="Y740" i="13" a="1"/>
  <c r="Y740" i="13"/>
  <c r="B1491" i="13"/>
  <c r="N741" i="13" a="1"/>
  <c r="N741" i="13"/>
  <c r="Y741" i="13" a="1"/>
  <c r="Y741" i="13"/>
  <c r="B1492" i="13"/>
  <c r="N742" i="13" a="1"/>
  <c r="N742" i="13"/>
  <c r="Y742" i="13" a="1"/>
  <c r="Y742" i="13"/>
  <c r="B1493" i="13"/>
  <c r="N743" i="13" a="1"/>
  <c r="N743" i="13"/>
  <c r="Y743" i="13" a="1"/>
  <c r="Y743" i="13"/>
  <c r="B1494" i="13"/>
  <c r="N744" i="13" a="1"/>
  <c r="N744" i="13"/>
  <c r="Y744" i="13" a="1"/>
  <c r="Y744" i="13"/>
  <c r="B1495" i="13"/>
  <c r="N745" i="13" a="1"/>
  <c r="N745" i="13"/>
  <c r="Y745" i="13" a="1"/>
  <c r="Y745" i="13"/>
  <c r="B1496" i="13"/>
  <c r="N746" i="13" a="1"/>
  <c r="N746" i="13"/>
  <c r="Y746" i="13" a="1"/>
  <c r="Y746" i="13"/>
  <c r="B1497" i="13"/>
  <c r="N747" i="13" a="1"/>
  <c r="N747" i="13"/>
  <c r="Y747" i="13" a="1"/>
  <c r="Y747" i="13"/>
  <c r="B1498" i="13"/>
  <c r="N748" i="13" a="1"/>
  <c r="N748" i="13"/>
  <c r="Y748" i="13" a="1"/>
  <c r="Y748" i="13"/>
  <c r="B1499" i="13"/>
  <c r="N749" i="13" a="1"/>
  <c r="N749" i="13"/>
  <c r="Y749" i="13" a="1"/>
  <c r="Y749" i="13"/>
  <c r="B1500" i="13"/>
  <c r="N750" i="13" a="1"/>
  <c r="N750" i="13"/>
  <c r="Y750" i="13" a="1"/>
  <c r="Y750" i="13"/>
  <c r="B1501" i="13"/>
  <c r="N751" i="13" a="1"/>
  <c r="N751" i="13"/>
  <c r="Y751" i="13" a="1"/>
  <c r="Y751" i="13"/>
  <c r="B1502" i="13"/>
  <c r="N752" i="13" a="1"/>
  <c r="N752" i="13"/>
  <c r="Y752" i="13" a="1"/>
  <c r="Y752" i="13"/>
  <c r="B1503" i="13"/>
  <c r="N753" i="13" a="1"/>
  <c r="N753" i="13"/>
  <c r="Y753" i="13" a="1"/>
  <c r="Y753" i="13"/>
  <c r="B1504" i="13"/>
  <c r="N754" i="13" a="1"/>
  <c r="N754" i="13"/>
  <c r="Y754" i="13" a="1"/>
  <c r="Y754" i="13"/>
  <c r="B1505" i="13"/>
  <c r="N755" i="13" a="1"/>
  <c r="N755" i="13"/>
  <c r="Y755" i="13" a="1"/>
  <c r="Y755" i="13"/>
  <c r="B1506" i="13"/>
  <c r="N756" i="13" a="1"/>
  <c r="N756" i="13"/>
  <c r="Y756" i="13" a="1"/>
  <c r="Y756" i="13"/>
  <c r="B1507" i="13"/>
  <c r="N757" i="13" a="1"/>
  <c r="N757" i="13"/>
  <c r="Y757" i="13" a="1"/>
  <c r="Y757" i="13"/>
  <c r="B1508" i="13"/>
  <c r="N758" i="13" a="1"/>
  <c r="N758" i="13"/>
  <c r="Y758" i="13" a="1"/>
  <c r="Y758" i="13"/>
  <c r="B1509" i="13"/>
  <c r="N759" i="13" a="1"/>
  <c r="N759" i="13"/>
  <c r="Y759" i="13" a="1"/>
  <c r="Y759" i="13"/>
  <c r="B1510" i="13"/>
  <c r="N760" i="13" a="1"/>
  <c r="N760" i="13"/>
  <c r="Y760" i="13" a="1"/>
  <c r="Y760" i="13"/>
  <c r="B1511" i="13"/>
  <c r="N761" i="13" a="1"/>
  <c r="N761" i="13"/>
  <c r="Y761" i="13" a="1"/>
  <c r="Y761" i="13"/>
  <c r="B1512" i="13"/>
  <c r="N762" i="13" a="1"/>
  <c r="N762" i="13"/>
  <c r="Y762" i="13" a="1"/>
  <c r="Y762" i="13"/>
  <c r="B1513" i="13"/>
  <c r="N763" i="13" a="1"/>
  <c r="N763" i="13"/>
  <c r="Y763" i="13" a="1"/>
  <c r="Y763" i="13"/>
  <c r="B1514" i="13"/>
  <c r="N764" i="13" a="1"/>
  <c r="N764" i="13"/>
  <c r="Y764" i="13" a="1"/>
  <c r="Y764" i="13"/>
  <c r="B1515" i="13"/>
  <c r="N765" i="13" a="1"/>
  <c r="N765" i="13"/>
  <c r="Y765" i="13" a="1"/>
  <c r="Y765" i="13"/>
  <c r="B1516" i="13"/>
  <c r="N766" i="13" a="1"/>
  <c r="N766" i="13"/>
  <c r="Y766" i="13" a="1"/>
  <c r="Y766" i="13"/>
  <c r="B1517" i="13"/>
  <c r="N767" i="13" a="1"/>
  <c r="N767" i="13"/>
  <c r="Y767" i="13" a="1"/>
  <c r="Y767" i="13"/>
  <c r="B1518" i="13"/>
  <c r="N768" i="13" a="1"/>
  <c r="N768" i="13"/>
  <c r="Y768" i="13" a="1"/>
  <c r="Y768" i="13"/>
  <c r="B1519" i="13"/>
  <c r="N769" i="13" a="1"/>
  <c r="N769" i="13"/>
  <c r="Y769" i="13" a="1"/>
  <c r="Y769" i="13"/>
  <c r="B1520" i="13"/>
  <c r="N770" i="13" a="1"/>
  <c r="N770" i="13"/>
  <c r="Y770" i="13" a="1"/>
  <c r="Y770" i="13"/>
  <c r="B1521" i="13"/>
  <c r="N771" i="13" a="1"/>
  <c r="N771" i="13"/>
  <c r="Y771" i="13" a="1"/>
  <c r="Y771" i="13"/>
  <c r="B1522" i="13"/>
  <c r="N772" i="13" a="1"/>
  <c r="N772" i="13"/>
  <c r="Y772" i="13" a="1"/>
  <c r="Y772" i="13"/>
  <c r="B1523" i="13"/>
  <c r="N773" i="13" a="1"/>
  <c r="N773" i="13"/>
  <c r="Y773" i="13" a="1"/>
  <c r="Y773" i="13"/>
  <c r="B1524" i="13"/>
  <c r="N774" i="13" a="1"/>
  <c r="N774" i="13"/>
  <c r="Y774" i="13" a="1"/>
  <c r="Y774" i="13"/>
  <c r="B1525" i="13"/>
  <c r="N775" i="13" a="1"/>
  <c r="N775" i="13"/>
  <c r="Y775" i="13" a="1"/>
  <c r="Y775" i="13"/>
  <c r="B1526" i="13"/>
  <c r="N776" i="13" a="1"/>
  <c r="N776" i="13"/>
  <c r="Y776" i="13" a="1"/>
  <c r="Y776" i="13"/>
  <c r="B1527" i="13"/>
  <c r="N777" i="13" a="1"/>
  <c r="N777" i="13"/>
  <c r="Y777" i="13" a="1"/>
  <c r="Y777" i="13"/>
  <c r="B1528" i="13"/>
  <c r="N778" i="13" a="1"/>
  <c r="N778" i="13"/>
  <c r="Y778" i="13" a="1"/>
  <c r="Y778" i="13"/>
  <c r="B1529" i="13"/>
  <c r="N779" i="13" a="1"/>
  <c r="N779" i="13"/>
  <c r="Y779" i="13" a="1"/>
  <c r="Y779" i="13"/>
  <c r="B1530" i="13"/>
  <c r="N780" i="13" a="1"/>
  <c r="N780" i="13"/>
  <c r="Y780" i="13" a="1"/>
  <c r="Y780" i="13"/>
  <c r="B1531" i="13"/>
  <c r="N781" i="13" a="1"/>
  <c r="N781" i="13"/>
  <c r="Y781" i="13" a="1"/>
  <c r="Y781" i="13"/>
  <c r="B1532" i="13"/>
  <c r="N782" i="13" a="1"/>
  <c r="N782" i="13"/>
  <c r="Y782" i="13" a="1"/>
  <c r="Y782" i="13"/>
  <c r="B1533" i="13"/>
  <c r="N783" i="13" a="1"/>
  <c r="N783" i="13"/>
  <c r="Y783" i="13" a="1"/>
  <c r="Y783" i="13"/>
  <c r="B1534" i="13"/>
  <c r="N784" i="13" a="1"/>
  <c r="N784" i="13"/>
  <c r="Y784" i="13" a="1"/>
  <c r="Y784" i="13"/>
  <c r="B1535" i="13"/>
  <c r="N785" i="13" a="1"/>
  <c r="N785" i="13"/>
  <c r="Y785" i="13" a="1"/>
  <c r="Y785" i="13"/>
  <c r="B1536" i="13"/>
  <c r="N786" i="13" a="1"/>
  <c r="N786" i="13"/>
  <c r="Y786" i="13" a="1"/>
  <c r="Y786" i="13"/>
  <c r="B1537" i="13"/>
  <c r="N787" i="13" a="1"/>
  <c r="N787" i="13"/>
  <c r="Y787" i="13" a="1"/>
  <c r="Y787" i="13"/>
  <c r="B1538" i="13"/>
  <c r="N788" i="13" a="1"/>
  <c r="N788" i="13"/>
  <c r="Y788" i="13" a="1"/>
  <c r="Y788" i="13"/>
  <c r="B1539" i="13"/>
  <c r="N789" i="13" a="1"/>
  <c r="N789" i="13"/>
  <c r="Y789" i="13" a="1"/>
  <c r="Y789" i="13"/>
  <c r="B1540" i="13"/>
  <c r="N790" i="13" a="1"/>
  <c r="N790" i="13"/>
  <c r="Y790" i="13" a="1"/>
  <c r="Y790" i="13"/>
  <c r="B1541" i="13"/>
  <c r="N791" i="13" a="1"/>
  <c r="N791" i="13"/>
  <c r="Y791" i="13" a="1"/>
  <c r="Y791" i="13"/>
  <c r="B1542" i="13"/>
  <c r="N792" i="13" a="1"/>
  <c r="N792" i="13"/>
  <c r="Y792" i="13" a="1"/>
  <c r="Y792" i="13"/>
  <c r="B1543" i="13"/>
  <c r="N793" i="13" a="1"/>
  <c r="N793" i="13"/>
  <c r="Y793" i="13" a="1"/>
  <c r="Y793" i="13"/>
  <c r="B1544" i="13"/>
  <c r="N794" i="13" a="1"/>
  <c r="N794" i="13"/>
  <c r="Y794" i="13" a="1"/>
  <c r="Y794" i="13"/>
  <c r="B1545" i="13"/>
  <c r="N795" i="13" a="1"/>
  <c r="N795" i="13"/>
  <c r="N699" i="13" a="1"/>
  <c r="N699" i="13"/>
  <c r="N700" i="13" a="1"/>
  <c r="N700" i="13"/>
  <c r="N701" i="13" a="1"/>
  <c r="N701" i="13"/>
  <c r="N702" i="13" a="1"/>
  <c r="N702" i="13"/>
  <c r="Y795" i="13" a="1"/>
  <c r="Y795" i="13"/>
  <c r="B1546" i="13"/>
  <c r="Y796" i="13" a="1"/>
  <c r="Y796" i="13"/>
  <c r="B1547" i="13"/>
  <c r="Y797" i="13" a="1"/>
  <c r="Y797" i="13"/>
  <c r="B1548" i="13"/>
  <c r="Y798" i="13" a="1"/>
  <c r="Y798" i="13"/>
  <c r="B1549" i="13"/>
  <c r="Y799" i="13" a="1"/>
  <c r="Y799" i="13"/>
  <c r="B1550" i="13"/>
  <c r="Y800" i="13" a="1"/>
  <c r="Y800" i="13"/>
  <c r="B1551" i="13"/>
  <c r="Y801" i="13" a="1"/>
  <c r="Y801" i="13"/>
  <c r="B1552" i="13"/>
  <c r="Y802" i="13" a="1"/>
  <c r="Y802" i="13"/>
  <c r="B1553" i="13"/>
  <c r="Y803" i="13" a="1"/>
  <c r="Y803" i="13"/>
  <c r="B1554" i="13"/>
  <c r="Y804" i="13" a="1"/>
  <c r="Y804" i="13"/>
  <c r="B1555" i="13"/>
  <c r="Y805" i="13" a="1"/>
  <c r="Y805" i="13"/>
  <c r="B1556" i="13"/>
  <c r="Y806" i="13" a="1"/>
  <c r="Y806" i="13"/>
  <c r="B1557" i="13"/>
  <c r="Y807" i="13" a="1"/>
  <c r="Y807" i="13"/>
  <c r="B1558" i="13"/>
  <c r="Y808" i="13" a="1"/>
  <c r="Y808" i="13"/>
  <c r="B1559" i="13"/>
  <c r="Y809" i="13" a="1"/>
  <c r="Y809" i="13"/>
  <c r="B1560" i="13"/>
  <c r="Y810" i="13" a="1"/>
  <c r="Y810" i="13"/>
  <c r="Y699" i="13" a="1"/>
  <c r="Y699" i="13"/>
  <c r="Y700" i="13" a="1"/>
  <c r="Y700" i="13"/>
  <c r="Y701" i="13" a="1"/>
  <c r="Y701" i="13"/>
  <c r="Y702" i="13" a="1"/>
  <c r="Y702" i="13"/>
  <c r="B1561" i="13"/>
  <c r="B1562" i="13"/>
  <c r="B1563" i="13"/>
  <c r="B1564" i="13"/>
  <c r="B1565" i="13"/>
  <c r="B1566" i="13"/>
  <c r="B1567" i="13"/>
  <c r="B1568" i="13"/>
  <c r="B1569" i="13"/>
  <c r="B1570" i="13"/>
  <c r="B1571" i="13"/>
  <c r="B1572" i="13"/>
  <c r="B1573" i="13"/>
  <c r="B1574" i="13"/>
  <c r="B1575" i="13"/>
  <c r="B1576" i="13"/>
  <c r="B1577" i="13"/>
  <c r="B1578" i="13"/>
  <c r="B1579" i="13"/>
  <c r="B1580" i="13"/>
  <c r="B1581" i="13"/>
  <c r="B1582" i="13"/>
  <c r="B1583" i="13"/>
  <c r="B1584" i="13"/>
  <c r="B1585" i="13"/>
  <c r="B1586" i="13"/>
  <c r="B1587" i="13"/>
  <c r="B1588" i="13"/>
  <c r="B1589" i="13"/>
  <c r="B1590" i="13"/>
  <c r="B1591" i="13"/>
  <c r="B1592" i="13"/>
  <c r="B1593" i="13"/>
  <c r="N843" i="13" a="1"/>
  <c r="N843" i="13"/>
  <c r="Y843" i="13" a="1"/>
  <c r="Y843" i="13"/>
  <c r="N846" i="13"/>
  <c r="Y846" i="13"/>
  <c r="M997" i="13" a="1"/>
  <c r="M997" i="13"/>
  <c r="M1147" i="13"/>
  <c r="N997" i="13" a="1"/>
  <c r="N997" i="13"/>
  <c r="N1147" i="13"/>
  <c r="N847" i="13"/>
  <c r="X997" i="13" a="1"/>
  <c r="X997" i="13"/>
  <c r="X1147" i="13"/>
  <c r="Y997" i="13" a="1"/>
  <c r="Y997" i="13"/>
  <c r="Y1147" i="13"/>
  <c r="Y847" i="13"/>
  <c r="M998" i="13" a="1"/>
  <c r="M998" i="13"/>
  <c r="M1148" i="13"/>
  <c r="N998" i="13" a="1"/>
  <c r="N998" i="13"/>
  <c r="N1148" i="13"/>
  <c r="N848" i="13"/>
  <c r="X998" i="13" a="1"/>
  <c r="X998" i="13"/>
  <c r="X1148" i="13"/>
  <c r="Y998" i="13" a="1"/>
  <c r="Y998" i="13"/>
  <c r="Y1148" i="13"/>
  <c r="Y848" i="13"/>
  <c r="M999" i="13" a="1"/>
  <c r="M999" i="13"/>
  <c r="M1149" i="13"/>
  <c r="N999" i="13" a="1"/>
  <c r="N999" i="13"/>
  <c r="N1149" i="13"/>
  <c r="N849" i="13"/>
  <c r="X999" i="13" a="1"/>
  <c r="X999" i="13"/>
  <c r="X1149" i="13"/>
  <c r="Y999" i="13" a="1"/>
  <c r="Y999" i="13"/>
  <c r="Y1149" i="13"/>
  <c r="Y849" i="13"/>
  <c r="M1000" i="13" a="1"/>
  <c r="M1000" i="13"/>
  <c r="M1150" i="13"/>
  <c r="N1000" i="13" a="1"/>
  <c r="N1000" i="13"/>
  <c r="N1150" i="13"/>
  <c r="N850" i="13"/>
  <c r="X1000" i="13" a="1"/>
  <c r="X1000" i="13"/>
  <c r="X1150" i="13"/>
  <c r="Y1000" i="13" a="1"/>
  <c r="Y1000" i="13"/>
  <c r="Y1150" i="13"/>
  <c r="Y850" i="13"/>
  <c r="M1001" i="13" a="1"/>
  <c r="M1001" i="13"/>
  <c r="M1151" i="13"/>
  <c r="N1001" i="13" a="1"/>
  <c r="N1001" i="13"/>
  <c r="N1151" i="13"/>
  <c r="N851" i="13"/>
  <c r="X1001" i="13" a="1"/>
  <c r="X1001" i="13"/>
  <c r="X1151" i="13"/>
  <c r="Y1001" i="13" a="1"/>
  <c r="Y1001" i="13"/>
  <c r="Y1151" i="13"/>
  <c r="Y851" i="13"/>
  <c r="M1002" i="13" a="1"/>
  <c r="M1002" i="13"/>
  <c r="M1152" i="13"/>
  <c r="N1002" i="13" a="1"/>
  <c r="N1002" i="13"/>
  <c r="N1152" i="13"/>
  <c r="N852" i="13"/>
  <c r="X1002" i="13" a="1"/>
  <c r="X1002" i="13"/>
  <c r="X1152" i="13"/>
  <c r="Y1002" i="13" a="1"/>
  <c r="Y1002" i="13"/>
  <c r="Y1152" i="13"/>
  <c r="Y852" i="13"/>
  <c r="M1003" i="13" a="1"/>
  <c r="M1003" i="13"/>
  <c r="M1153" i="13"/>
  <c r="N1003" i="13" a="1"/>
  <c r="N1003" i="13"/>
  <c r="N1153" i="13"/>
  <c r="N853" i="13"/>
  <c r="X1003" i="13" a="1"/>
  <c r="X1003" i="13"/>
  <c r="X1153" i="13"/>
  <c r="Y1003" i="13" a="1"/>
  <c r="Y1003" i="13"/>
  <c r="Y1153" i="13"/>
  <c r="Y853" i="13"/>
  <c r="M1004" i="13" a="1"/>
  <c r="M1004" i="13"/>
  <c r="M1154" i="13"/>
  <c r="N1004" i="13" a="1"/>
  <c r="N1004" i="13"/>
  <c r="N1154" i="13"/>
  <c r="N854" i="13"/>
  <c r="X1004" i="13" a="1"/>
  <c r="X1004" i="13"/>
  <c r="X1154" i="13"/>
  <c r="Y1004" i="13" a="1"/>
  <c r="Y1004" i="13"/>
  <c r="Y1154" i="13"/>
  <c r="Y854" i="13"/>
  <c r="M1005" i="13" a="1"/>
  <c r="M1005" i="13"/>
  <c r="M1155" i="13"/>
  <c r="N1005" i="13" a="1"/>
  <c r="N1005" i="13"/>
  <c r="N1155" i="13"/>
  <c r="N855" i="13"/>
  <c r="X1005" i="13" a="1"/>
  <c r="X1005" i="13"/>
  <c r="X1155" i="13"/>
  <c r="Y1005" i="13" a="1"/>
  <c r="Y1005" i="13"/>
  <c r="Y1155" i="13"/>
  <c r="Y855" i="13"/>
  <c r="M1006" i="13" a="1"/>
  <c r="M1006" i="13"/>
  <c r="M1156" i="13"/>
  <c r="N1006" i="13" a="1"/>
  <c r="N1006" i="13"/>
  <c r="N1156" i="13"/>
  <c r="N856" i="13"/>
  <c r="X1006" i="13" a="1"/>
  <c r="X1006" i="13"/>
  <c r="X1156" i="13"/>
  <c r="Y1006" i="13" a="1"/>
  <c r="Y1006" i="13"/>
  <c r="Y1156" i="13"/>
  <c r="Y856" i="13"/>
  <c r="M1007" i="13" a="1"/>
  <c r="M1007" i="13"/>
  <c r="M1157" i="13"/>
  <c r="N1007" i="13" a="1"/>
  <c r="N1007" i="13"/>
  <c r="N1157" i="13"/>
  <c r="N857" i="13"/>
  <c r="X1007" i="13" a="1"/>
  <c r="X1007" i="13"/>
  <c r="X1157" i="13"/>
  <c r="Y1007" i="13" a="1"/>
  <c r="Y1007" i="13"/>
  <c r="Y1157" i="13"/>
  <c r="Y857" i="13"/>
  <c r="M1008" i="13" a="1"/>
  <c r="M1008" i="13"/>
  <c r="M1158" i="13"/>
  <c r="N1008" i="13" a="1"/>
  <c r="N1008" i="13"/>
  <c r="N1158" i="13"/>
  <c r="N858" i="13"/>
  <c r="X1008" i="13" a="1"/>
  <c r="X1008" i="13"/>
  <c r="X1158" i="13"/>
  <c r="Y1008" i="13" a="1"/>
  <c r="Y1008" i="13"/>
  <c r="Y1158" i="13"/>
  <c r="Y858" i="13"/>
  <c r="M1009" i="13" a="1"/>
  <c r="M1009" i="13"/>
  <c r="M1159" i="13"/>
  <c r="N1009" i="13" a="1"/>
  <c r="N1009" i="13"/>
  <c r="N1159" i="13"/>
  <c r="N859" i="13"/>
  <c r="X1009" i="13" a="1"/>
  <c r="X1009" i="13"/>
  <c r="X1159" i="13"/>
  <c r="Y1009" i="13" a="1"/>
  <c r="Y1009" i="13"/>
  <c r="Y1159" i="13"/>
  <c r="Y859" i="13"/>
  <c r="M1010" i="13" a="1"/>
  <c r="M1010" i="13"/>
  <c r="M1160" i="13"/>
  <c r="N1010" i="13" a="1"/>
  <c r="N1010" i="13"/>
  <c r="N1160" i="13"/>
  <c r="N860" i="13"/>
  <c r="X1010" i="13" a="1"/>
  <c r="X1010" i="13"/>
  <c r="X1160" i="13"/>
  <c r="Y1010" i="13" a="1"/>
  <c r="Y1010" i="13"/>
  <c r="Y1160" i="13"/>
  <c r="Y860" i="13"/>
  <c r="M1011" i="13" a="1"/>
  <c r="M1011" i="13"/>
  <c r="M1161" i="13"/>
  <c r="N1011" i="13" a="1"/>
  <c r="N1011" i="13"/>
  <c r="N1161" i="13"/>
  <c r="N861" i="13"/>
  <c r="X1011" i="13" a="1"/>
  <c r="X1011" i="13"/>
  <c r="X1161" i="13"/>
  <c r="Y1011" i="13" a="1"/>
  <c r="Y1011" i="13"/>
  <c r="Y1161" i="13"/>
  <c r="Y861" i="13"/>
  <c r="M1012" i="13" a="1"/>
  <c r="M1012" i="13"/>
  <c r="M1162" i="13"/>
  <c r="N1012" i="13" a="1"/>
  <c r="N1012" i="13"/>
  <c r="N1162" i="13"/>
  <c r="N862" i="13"/>
  <c r="X1012" i="13" a="1"/>
  <c r="X1012" i="13"/>
  <c r="X1162" i="13"/>
  <c r="Y1012" i="13" a="1"/>
  <c r="Y1012" i="13"/>
  <c r="Y1162" i="13"/>
  <c r="Y862" i="13"/>
  <c r="M1013" i="13" a="1"/>
  <c r="M1013" i="13"/>
  <c r="M1163" i="13"/>
  <c r="N1013" i="13" a="1"/>
  <c r="N1013" i="13"/>
  <c r="N1163" i="13"/>
  <c r="N863" i="13"/>
  <c r="X1013" i="13" a="1"/>
  <c r="X1013" i="13"/>
  <c r="X1163" i="13"/>
  <c r="Y1013" i="13" a="1"/>
  <c r="Y1013" i="13"/>
  <c r="Y1163" i="13"/>
  <c r="Y863" i="13"/>
  <c r="M1014" i="13" a="1"/>
  <c r="M1014" i="13"/>
  <c r="M1164" i="13"/>
  <c r="N1014" i="13" a="1"/>
  <c r="N1014" i="13"/>
  <c r="N1164" i="13"/>
  <c r="N864" i="13"/>
  <c r="X1014" i="13" a="1"/>
  <c r="X1014" i="13"/>
  <c r="X1164" i="13"/>
  <c r="Y1014" i="13" a="1"/>
  <c r="Y1014" i="13"/>
  <c r="Y1164" i="13"/>
  <c r="Y864" i="13"/>
  <c r="M1015" i="13" a="1"/>
  <c r="M1015" i="13"/>
  <c r="M1165" i="13"/>
  <c r="N1015" i="13" a="1"/>
  <c r="N1015" i="13"/>
  <c r="N1165" i="13"/>
  <c r="N865" i="13"/>
  <c r="X1015" i="13" a="1"/>
  <c r="X1015" i="13"/>
  <c r="X1165" i="13"/>
  <c r="Y1015" i="13" a="1"/>
  <c r="Y1015" i="13"/>
  <c r="Y1165" i="13"/>
  <c r="Y865" i="13"/>
  <c r="M1016" i="13" a="1"/>
  <c r="M1016" i="13"/>
  <c r="M1166" i="13"/>
  <c r="N1016" i="13" a="1"/>
  <c r="N1016" i="13"/>
  <c r="N1166" i="13"/>
  <c r="N866" i="13"/>
  <c r="X1016" i="13" a="1"/>
  <c r="X1016" i="13"/>
  <c r="X1166" i="13"/>
  <c r="Y1016" i="13" a="1"/>
  <c r="Y1016" i="13"/>
  <c r="Y1166" i="13"/>
  <c r="Y866" i="13"/>
  <c r="M1017" i="13" a="1"/>
  <c r="M1017" i="13"/>
  <c r="M1167" i="13"/>
  <c r="N1017" i="13" a="1"/>
  <c r="N1017" i="13"/>
  <c r="N1167" i="13"/>
  <c r="N867" i="13"/>
  <c r="X1017" i="13" a="1"/>
  <c r="X1017" i="13"/>
  <c r="X1167" i="13"/>
  <c r="Y1017" i="13" a="1"/>
  <c r="Y1017" i="13"/>
  <c r="Y1167" i="13"/>
  <c r="Y867" i="13"/>
  <c r="M1018" i="13" a="1"/>
  <c r="M1018" i="13"/>
  <c r="M1168" i="13"/>
  <c r="N1018" i="13" a="1"/>
  <c r="N1018" i="13"/>
  <c r="N1168" i="13"/>
  <c r="N868" i="13"/>
  <c r="X1018" i="13" a="1"/>
  <c r="X1018" i="13"/>
  <c r="X1168" i="13"/>
  <c r="Y1018" i="13" a="1"/>
  <c r="Y1018" i="13"/>
  <c r="Y1168" i="13"/>
  <c r="Y868" i="13"/>
  <c r="M1019" i="13" a="1"/>
  <c r="M1019" i="13"/>
  <c r="M1169" i="13"/>
  <c r="N1019" i="13" a="1"/>
  <c r="N1019" i="13"/>
  <c r="N1169" i="13"/>
  <c r="N869" i="13"/>
  <c r="X1019" i="13" a="1"/>
  <c r="X1019" i="13"/>
  <c r="X1169" i="13"/>
  <c r="Y1019" i="13" a="1"/>
  <c r="Y1019" i="13"/>
  <c r="Y1169" i="13"/>
  <c r="Y869" i="13"/>
  <c r="M1020" i="13" a="1"/>
  <c r="M1020" i="13"/>
  <c r="M1170" i="13"/>
  <c r="N1020" i="13" a="1"/>
  <c r="N1020" i="13"/>
  <c r="N1170" i="13"/>
  <c r="N870" i="13"/>
  <c r="X1020" i="13" a="1"/>
  <c r="X1020" i="13"/>
  <c r="X1170" i="13"/>
  <c r="Y1020" i="13" a="1"/>
  <c r="Y1020" i="13"/>
  <c r="Y1170" i="13"/>
  <c r="Y870" i="13"/>
  <c r="M1021" i="13" a="1"/>
  <c r="M1021" i="13"/>
  <c r="M1171" i="13"/>
  <c r="N1021" i="13" a="1"/>
  <c r="N1021" i="13"/>
  <c r="N1171" i="13"/>
  <c r="N871" i="13"/>
  <c r="X1021" i="13" a="1"/>
  <c r="X1021" i="13"/>
  <c r="X1171" i="13"/>
  <c r="Y1021" i="13" a="1"/>
  <c r="Y1021" i="13"/>
  <c r="Y1171" i="13"/>
  <c r="Y871" i="13"/>
  <c r="M1022" i="13" a="1"/>
  <c r="M1022" i="13"/>
  <c r="M1172" i="13"/>
  <c r="N1022" i="13" a="1"/>
  <c r="N1022" i="13"/>
  <c r="N1172" i="13"/>
  <c r="N872" i="13"/>
  <c r="X1022" i="13" a="1"/>
  <c r="X1022" i="13"/>
  <c r="X1172" i="13"/>
  <c r="Y1022" i="13" a="1"/>
  <c r="Y1022" i="13"/>
  <c r="Y1172" i="13"/>
  <c r="Y872" i="13"/>
  <c r="M1023" i="13" a="1"/>
  <c r="M1023" i="13"/>
  <c r="M1173" i="13"/>
  <c r="N1023" i="13" a="1"/>
  <c r="N1023" i="13"/>
  <c r="N1173" i="13"/>
  <c r="N873" i="13"/>
  <c r="X1023" i="13" a="1"/>
  <c r="X1023" i="13"/>
  <c r="X1173" i="13"/>
  <c r="Y1023" i="13" a="1"/>
  <c r="Y1023" i="13"/>
  <c r="Y1173" i="13"/>
  <c r="Y873" i="13"/>
  <c r="M1024" i="13" a="1"/>
  <c r="M1024" i="13"/>
  <c r="M1174" i="13"/>
  <c r="N1024" i="13" a="1"/>
  <c r="N1024" i="13"/>
  <c r="N1174" i="13"/>
  <c r="N874" i="13"/>
  <c r="X1024" i="13" a="1"/>
  <c r="X1024" i="13"/>
  <c r="X1174" i="13"/>
  <c r="Y1024" i="13" a="1"/>
  <c r="Y1024" i="13"/>
  <c r="Y1174" i="13"/>
  <c r="Y874" i="13"/>
  <c r="M1025" i="13" a="1"/>
  <c r="M1025" i="13"/>
  <c r="M1175" i="13"/>
  <c r="N1025" i="13" a="1"/>
  <c r="N1025" i="13"/>
  <c r="N1175" i="13"/>
  <c r="N875" i="13"/>
  <c r="X1025" i="13" a="1"/>
  <c r="X1025" i="13"/>
  <c r="X1175" i="13"/>
  <c r="Y1025" i="13" a="1"/>
  <c r="Y1025" i="13"/>
  <c r="Y1175" i="13"/>
  <c r="Y875" i="13"/>
  <c r="M1026" i="13" a="1"/>
  <c r="M1026" i="13"/>
  <c r="M1176" i="13"/>
  <c r="N1026" i="13" a="1"/>
  <c r="N1026" i="13"/>
  <c r="N1176" i="13"/>
  <c r="N876" i="13"/>
  <c r="X1026" i="13" a="1"/>
  <c r="X1026" i="13"/>
  <c r="X1176" i="13"/>
  <c r="Y1026" i="13" a="1"/>
  <c r="Y1026" i="13"/>
  <c r="Y1176" i="13"/>
  <c r="Y876" i="13"/>
  <c r="M1027" i="13" a="1"/>
  <c r="M1027" i="13"/>
  <c r="M1177" i="13"/>
  <c r="N1027" i="13" a="1"/>
  <c r="N1027" i="13"/>
  <c r="N1177" i="13"/>
  <c r="N877" i="13"/>
  <c r="X1027" i="13" a="1"/>
  <c r="X1027" i="13"/>
  <c r="X1177" i="13"/>
  <c r="Y1027" i="13" a="1"/>
  <c r="Y1027" i="13"/>
  <c r="Y1177" i="13"/>
  <c r="Y877" i="13"/>
  <c r="M1028" i="13" a="1"/>
  <c r="M1028" i="13"/>
  <c r="M1178" i="13"/>
  <c r="N1028" i="13" a="1"/>
  <c r="N1028" i="13"/>
  <c r="N1178" i="13"/>
  <c r="N878" i="13"/>
  <c r="X1028" i="13" a="1"/>
  <c r="X1028" i="13"/>
  <c r="X1178" i="13"/>
  <c r="Y1028" i="13" a="1"/>
  <c r="Y1028" i="13"/>
  <c r="Y1178" i="13"/>
  <c r="Y878" i="13"/>
  <c r="M1029" i="13" a="1"/>
  <c r="M1029" i="13"/>
  <c r="M1179" i="13"/>
  <c r="N1029" i="13" a="1"/>
  <c r="N1029" i="13"/>
  <c r="N1179" i="13"/>
  <c r="N879" i="13"/>
  <c r="X1029" i="13" a="1"/>
  <c r="X1029" i="13"/>
  <c r="X1179" i="13"/>
  <c r="Y1029" i="13" a="1"/>
  <c r="Y1029" i="13"/>
  <c r="Y1179" i="13"/>
  <c r="Y879" i="13"/>
  <c r="M1030" i="13" a="1"/>
  <c r="M1030" i="13"/>
  <c r="M1180" i="13"/>
  <c r="N1030" i="13" a="1"/>
  <c r="N1030" i="13"/>
  <c r="N1180" i="13"/>
  <c r="N880" i="13"/>
  <c r="X1030" i="13" a="1"/>
  <c r="X1030" i="13"/>
  <c r="X1180" i="13"/>
  <c r="Y1030" i="13" a="1"/>
  <c r="Y1030" i="13"/>
  <c r="Y1180" i="13"/>
  <c r="Y880" i="13"/>
  <c r="M1031" i="13" a="1"/>
  <c r="M1031" i="13"/>
  <c r="M1181" i="13"/>
  <c r="N1031" i="13" a="1"/>
  <c r="N1031" i="13"/>
  <c r="N1181" i="13"/>
  <c r="N881" i="13"/>
  <c r="X1031" i="13" a="1"/>
  <c r="X1031" i="13"/>
  <c r="X1181" i="13"/>
  <c r="Y1031" i="13" a="1"/>
  <c r="Y1031" i="13"/>
  <c r="Y1181" i="13"/>
  <c r="Y881" i="13"/>
  <c r="M1032" i="13" a="1"/>
  <c r="M1032" i="13"/>
  <c r="M1182" i="13"/>
  <c r="N1032" i="13" a="1"/>
  <c r="N1032" i="13"/>
  <c r="N1182" i="13"/>
  <c r="N882" i="13"/>
  <c r="X1032" i="13" a="1"/>
  <c r="X1032" i="13"/>
  <c r="X1182" i="13"/>
  <c r="Y1032" i="13" a="1"/>
  <c r="Y1032" i="13"/>
  <c r="Y1182" i="13"/>
  <c r="Y882" i="13"/>
  <c r="M1033" i="13" a="1"/>
  <c r="M1033" i="13"/>
  <c r="M1183" i="13"/>
  <c r="N1033" i="13" a="1"/>
  <c r="N1033" i="13"/>
  <c r="N1183" i="13"/>
  <c r="N883" i="13"/>
  <c r="X1033" i="13" a="1"/>
  <c r="X1033" i="13"/>
  <c r="X1183" i="13"/>
  <c r="Y1033" i="13" a="1"/>
  <c r="Y1033" i="13"/>
  <c r="Y1183" i="13"/>
  <c r="Y883" i="13"/>
  <c r="M1034" i="13" a="1"/>
  <c r="M1034" i="13"/>
  <c r="M1184" i="13"/>
  <c r="N1034" i="13" a="1"/>
  <c r="N1034" i="13"/>
  <c r="N1184" i="13"/>
  <c r="N884" i="13"/>
  <c r="X1034" i="13" a="1"/>
  <c r="X1034" i="13"/>
  <c r="X1184" i="13"/>
  <c r="Y1034" i="13" a="1"/>
  <c r="Y1034" i="13"/>
  <c r="Y1184" i="13"/>
  <c r="Y884" i="13"/>
  <c r="M1035" i="13" a="1"/>
  <c r="M1035" i="13"/>
  <c r="M1185" i="13"/>
  <c r="N1035" i="13" a="1"/>
  <c r="N1035" i="13"/>
  <c r="N1185" i="13"/>
  <c r="N885" i="13"/>
  <c r="X1035" i="13" a="1"/>
  <c r="X1035" i="13"/>
  <c r="X1185" i="13"/>
  <c r="Y1035" i="13" a="1"/>
  <c r="Y1035" i="13"/>
  <c r="Y1185" i="13"/>
  <c r="Y885" i="13"/>
  <c r="M1036" i="13" a="1"/>
  <c r="M1036" i="13"/>
  <c r="M1186" i="13"/>
  <c r="N1036" i="13" a="1"/>
  <c r="N1036" i="13"/>
  <c r="N1186" i="13"/>
  <c r="N886" i="13"/>
  <c r="X1036" i="13" a="1"/>
  <c r="X1036" i="13"/>
  <c r="X1186" i="13"/>
  <c r="Y1036" i="13" a="1"/>
  <c r="Y1036" i="13"/>
  <c r="Y1186" i="13"/>
  <c r="Y886" i="13"/>
  <c r="M1037" i="13" a="1"/>
  <c r="M1037" i="13"/>
  <c r="M1187" i="13"/>
  <c r="N1037" i="13" a="1"/>
  <c r="N1037" i="13"/>
  <c r="N1187" i="13"/>
  <c r="N887" i="13"/>
  <c r="X1037" i="13" a="1"/>
  <c r="X1037" i="13"/>
  <c r="X1187" i="13"/>
  <c r="Y1037" i="13" a="1"/>
  <c r="Y1037" i="13"/>
  <c r="Y1187" i="13"/>
  <c r="Y887" i="13"/>
  <c r="M1038" i="13" a="1"/>
  <c r="M1038" i="13"/>
  <c r="M1188" i="13"/>
  <c r="N1038" i="13" a="1"/>
  <c r="N1038" i="13"/>
  <c r="N1188" i="13"/>
  <c r="N888" i="13"/>
  <c r="X1038" i="13" a="1"/>
  <c r="X1038" i="13"/>
  <c r="X1188" i="13"/>
  <c r="Y1038" i="13" a="1"/>
  <c r="Y1038" i="13"/>
  <c r="Y1188" i="13"/>
  <c r="Y888" i="13"/>
  <c r="M1039" i="13" a="1"/>
  <c r="M1039" i="13"/>
  <c r="M1189" i="13"/>
  <c r="N1039" i="13" a="1"/>
  <c r="N1039" i="13"/>
  <c r="N1189" i="13"/>
  <c r="N889" i="13"/>
  <c r="X1039" i="13" a="1"/>
  <c r="X1039" i="13"/>
  <c r="X1189" i="13"/>
  <c r="Y1039" i="13" a="1"/>
  <c r="Y1039" i="13"/>
  <c r="Y1189" i="13"/>
  <c r="Y889" i="13"/>
  <c r="M1040" i="13" a="1"/>
  <c r="M1040" i="13"/>
  <c r="M1190" i="13"/>
  <c r="N1040" i="13" a="1"/>
  <c r="N1040" i="13"/>
  <c r="N1190" i="13"/>
  <c r="N890" i="13"/>
  <c r="X1040" i="13" a="1"/>
  <c r="X1040" i="13"/>
  <c r="X1190" i="13"/>
  <c r="Y1040" i="13" a="1"/>
  <c r="Y1040" i="13"/>
  <c r="Y1190" i="13"/>
  <c r="Y890" i="13"/>
  <c r="M1041" i="13" a="1"/>
  <c r="M1041" i="13"/>
  <c r="M1191" i="13"/>
  <c r="N1041" i="13" a="1"/>
  <c r="N1041" i="13"/>
  <c r="N1191" i="13"/>
  <c r="N891" i="13"/>
  <c r="X1041" i="13" a="1"/>
  <c r="X1041" i="13"/>
  <c r="X1191" i="13"/>
  <c r="Y1041" i="13" a="1"/>
  <c r="Y1041" i="13"/>
  <c r="Y1191" i="13"/>
  <c r="Y891" i="13"/>
  <c r="M1042" i="13" a="1"/>
  <c r="M1042" i="13"/>
  <c r="M1192" i="13"/>
  <c r="N1042" i="13" a="1"/>
  <c r="N1042" i="13"/>
  <c r="N1192" i="13"/>
  <c r="N892" i="13"/>
  <c r="X1042" i="13" a="1"/>
  <c r="X1042" i="13"/>
  <c r="X1192" i="13"/>
  <c r="Y1042" i="13" a="1"/>
  <c r="Y1042" i="13"/>
  <c r="Y1192" i="13"/>
  <c r="Y892" i="13"/>
  <c r="M1043" i="13" a="1"/>
  <c r="M1043" i="13"/>
  <c r="M1193" i="13"/>
  <c r="N1043" i="13" a="1"/>
  <c r="N1043" i="13"/>
  <c r="N1193" i="13"/>
  <c r="N893" i="13"/>
  <c r="X1043" i="13" a="1"/>
  <c r="X1043" i="13"/>
  <c r="X1193" i="13"/>
  <c r="Y1043" i="13" a="1"/>
  <c r="Y1043" i="13"/>
  <c r="Y1193" i="13"/>
  <c r="Y893" i="13"/>
  <c r="M1044" i="13" a="1"/>
  <c r="M1044" i="13"/>
  <c r="M1194" i="13"/>
  <c r="N1044" i="13" a="1"/>
  <c r="N1044" i="13"/>
  <c r="N1194" i="13"/>
  <c r="N894" i="13"/>
  <c r="X1044" i="13" a="1"/>
  <c r="X1044" i="13"/>
  <c r="X1194" i="13"/>
  <c r="Y1044" i="13" a="1"/>
  <c r="Y1044" i="13"/>
  <c r="Y1194" i="13"/>
  <c r="Y894" i="13"/>
  <c r="M1045" i="13" a="1"/>
  <c r="M1045" i="13"/>
  <c r="M1195" i="13"/>
  <c r="N1045" i="13" a="1"/>
  <c r="N1045" i="13"/>
  <c r="N1195" i="13"/>
  <c r="N895" i="13"/>
  <c r="X1045" i="13" a="1"/>
  <c r="X1045" i="13"/>
  <c r="X1195" i="13"/>
  <c r="Y1045" i="13" a="1"/>
  <c r="Y1045" i="13"/>
  <c r="Y1195" i="13"/>
  <c r="Y895" i="13"/>
  <c r="M1046" i="13" a="1"/>
  <c r="M1046" i="13"/>
  <c r="M1196" i="13"/>
  <c r="N1046" i="13" a="1"/>
  <c r="N1046" i="13"/>
  <c r="N1196" i="13"/>
  <c r="N896" i="13"/>
  <c r="X1046" i="13" a="1"/>
  <c r="X1046" i="13"/>
  <c r="X1196" i="13"/>
  <c r="Y1046" i="13" a="1"/>
  <c r="Y1046" i="13"/>
  <c r="Y1196" i="13"/>
  <c r="Y896" i="13"/>
  <c r="M1047" i="13" a="1"/>
  <c r="M1047" i="13"/>
  <c r="M1197" i="13"/>
  <c r="N1047" i="13" a="1"/>
  <c r="N1047" i="13"/>
  <c r="N1197" i="13"/>
  <c r="N897" i="13"/>
  <c r="X1047" i="13" a="1"/>
  <c r="X1047" i="13"/>
  <c r="X1197" i="13"/>
  <c r="Y1047" i="13" a="1"/>
  <c r="Y1047" i="13"/>
  <c r="Y1197" i="13"/>
  <c r="Y897" i="13"/>
  <c r="M1048" i="13" a="1"/>
  <c r="M1048" i="13"/>
  <c r="M1198" i="13"/>
  <c r="N1048" i="13" a="1"/>
  <c r="N1048" i="13"/>
  <c r="N1198" i="13"/>
  <c r="N898" i="13"/>
  <c r="X1048" i="13" a="1"/>
  <c r="X1048" i="13"/>
  <c r="X1198" i="13"/>
  <c r="Y1048" i="13" a="1"/>
  <c r="Y1048" i="13"/>
  <c r="Y1198" i="13"/>
  <c r="Y898" i="13"/>
  <c r="M1049" i="13" a="1"/>
  <c r="M1049" i="13"/>
  <c r="M1199" i="13"/>
  <c r="N1049" i="13" a="1"/>
  <c r="N1049" i="13"/>
  <c r="N1199" i="13"/>
  <c r="N899" i="13"/>
  <c r="X1049" i="13" a="1"/>
  <c r="X1049" i="13"/>
  <c r="X1199" i="13"/>
  <c r="Y1049" i="13" a="1"/>
  <c r="Y1049" i="13"/>
  <c r="Y1199" i="13"/>
  <c r="Y899" i="13"/>
  <c r="M1050" i="13" a="1"/>
  <c r="M1050" i="13"/>
  <c r="M1200" i="13"/>
  <c r="N1050" i="13" a="1"/>
  <c r="N1050" i="13"/>
  <c r="N1200" i="13"/>
  <c r="N900" i="13"/>
  <c r="X1050" i="13" a="1"/>
  <c r="X1050" i="13"/>
  <c r="X1200" i="13"/>
  <c r="Y1050" i="13" a="1"/>
  <c r="Y1050" i="13"/>
  <c r="Y1200" i="13"/>
  <c r="Y900" i="13"/>
  <c r="M1051" i="13" a="1"/>
  <c r="M1051" i="13"/>
  <c r="M1201" i="13"/>
  <c r="N1051" i="13" a="1"/>
  <c r="N1051" i="13"/>
  <c r="N1201" i="13"/>
  <c r="N901" i="13"/>
  <c r="X1051" i="13" a="1"/>
  <c r="X1051" i="13"/>
  <c r="X1201" i="13"/>
  <c r="Y1051" i="13" a="1"/>
  <c r="Y1051" i="13"/>
  <c r="Y1201" i="13"/>
  <c r="Y901" i="13"/>
  <c r="M1052" i="13" a="1"/>
  <c r="M1052" i="13"/>
  <c r="M1202" i="13"/>
  <c r="N1052" i="13" a="1"/>
  <c r="N1052" i="13"/>
  <c r="N1202" i="13"/>
  <c r="N902" i="13"/>
  <c r="X1052" i="13" a="1"/>
  <c r="X1052" i="13"/>
  <c r="X1202" i="13"/>
  <c r="Y1052" i="13" a="1"/>
  <c r="Y1052" i="13"/>
  <c r="Y1202" i="13"/>
  <c r="Y902" i="13"/>
  <c r="M1053" i="13" a="1"/>
  <c r="M1053" i="13"/>
  <c r="M1203" i="13"/>
  <c r="N1053" i="13" a="1"/>
  <c r="N1053" i="13"/>
  <c r="N1203" i="13"/>
  <c r="N903" i="13"/>
  <c r="X1053" i="13" a="1"/>
  <c r="X1053" i="13"/>
  <c r="X1203" i="13"/>
  <c r="Y1053" i="13" a="1"/>
  <c r="Y1053" i="13"/>
  <c r="Y1203" i="13"/>
  <c r="Y903" i="13"/>
  <c r="M1054" i="13" a="1"/>
  <c r="M1054" i="13"/>
  <c r="M1204" i="13"/>
  <c r="N1054" i="13" a="1"/>
  <c r="N1054" i="13"/>
  <c r="N1204" i="13"/>
  <c r="N904" i="13"/>
  <c r="X1054" i="13" a="1"/>
  <c r="X1054" i="13"/>
  <c r="X1204" i="13"/>
  <c r="Y1054" i="13" a="1"/>
  <c r="Y1054" i="13"/>
  <c r="Y1204" i="13"/>
  <c r="Y904" i="13"/>
  <c r="M1055" i="13" a="1"/>
  <c r="M1055" i="13"/>
  <c r="M1205" i="13"/>
  <c r="N1055" i="13" a="1"/>
  <c r="N1055" i="13"/>
  <c r="N1205" i="13"/>
  <c r="N905" i="13"/>
  <c r="X1055" i="13" a="1"/>
  <c r="X1055" i="13"/>
  <c r="X1205" i="13"/>
  <c r="Y1055" i="13" a="1"/>
  <c r="Y1055" i="13"/>
  <c r="Y1205" i="13"/>
  <c r="Y905" i="13"/>
  <c r="M1056" i="13" a="1"/>
  <c r="M1056" i="13"/>
  <c r="M1206" i="13"/>
  <c r="N1056" i="13" a="1"/>
  <c r="N1056" i="13"/>
  <c r="N1206" i="13"/>
  <c r="N906" i="13"/>
  <c r="X1056" i="13" a="1"/>
  <c r="X1056" i="13"/>
  <c r="X1206" i="13"/>
  <c r="Y1056" i="13" a="1"/>
  <c r="Y1056" i="13"/>
  <c r="Y1206" i="13"/>
  <c r="Y906" i="13"/>
  <c r="M1057" i="13" a="1"/>
  <c r="M1057" i="13"/>
  <c r="M1207" i="13"/>
  <c r="N1057" i="13" a="1"/>
  <c r="N1057" i="13"/>
  <c r="N1207" i="13"/>
  <c r="N907" i="13"/>
  <c r="X1057" i="13" a="1"/>
  <c r="X1057" i="13"/>
  <c r="X1207" i="13"/>
  <c r="Y1057" i="13" a="1"/>
  <c r="Y1057" i="13"/>
  <c r="Y1207" i="13"/>
  <c r="Y907" i="13"/>
  <c r="M1058" i="13" a="1"/>
  <c r="M1058" i="13"/>
  <c r="M1208" i="13"/>
  <c r="N1058" i="13" a="1"/>
  <c r="N1058" i="13"/>
  <c r="N1208" i="13"/>
  <c r="N908" i="13"/>
  <c r="X1058" i="13" a="1"/>
  <c r="X1058" i="13"/>
  <c r="X1208" i="13"/>
  <c r="Y1058" i="13" a="1"/>
  <c r="Y1058" i="13"/>
  <c r="Y1208" i="13"/>
  <c r="Y908" i="13"/>
  <c r="M1059" i="13" a="1"/>
  <c r="M1059" i="13"/>
  <c r="M1209" i="13"/>
  <c r="N1059" i="13" a="1"/>
  <c r="N1059" i="13"/>
  <c r="N1209" i="13"/>
  <c r="N909" i="13"/>
  <c r="X1059" i="13" a="1"/>
  <c r="X1059" i="13"/>
  <c r="X1209" i="13"/>
  <c r="Y1059" i="13" a="1"/>
  <c r="Y1059" i="13"/>
  <c r="Y1209" i="13"/>
  <c r="Y909" i="13"/>
  <c r="M1060" i="13" a="1"/>
  <c r="M1060" i="13"/>
  <c r="M1210" i="13"/>
  <c r="N1060" i="13" a="1"/>
  <c r="N1060" i="13"/>
  <c r="N1210" i="13"/>
  <c r="N910" i="13"/>
  <c r="X1060" i="13" a="1"/>
  <c r="X1060" i="13"/>
  <c r="X1210" i="13"/>
  <c r="Y1060" i="13" a="1"/>
  <c r="Y1060" i="13"/>
  <c r="Y1210" i="13"/>
  <c r="Y910" i="13"/>
  <c r="M1061" i="13" a="1"/>
  <c r="M1061" i="13"/>
  <c r="M1211" i="13"/>
  <c r="N1061" i="13" a="1"/>
  <c r="N1061" i="13"/>
  <c r="N1211" i="13"/>
  <c r="N911" i="13"/>
  <c r="X1061" i="13" a="1"/>
  <c r="X1061" i="13"/>
  <c r="X1211" i="13"/>
  <c r="Y1061" i="13" a="1"/>
  <c r="Y1061" i="13"/>
  <c r="Y1211" i="13"/>
  <c r="Y911" i="13"/>
  <c r="M1062" i="13" a="1"/>
  <c r="M1062" i="13"/>
  <c r="M1212" i="13"/>
  <c r="N1062" i="13" a="1"/>
  <c r="N1062" i="13"/>
  <c r="N1212" i="13"/>
  <c r="N912" i="13"/>
  <c r="X1062" i="13" a="1"/>
  <c r="X1062" i="13"/>
  <c r="X1212" i="13"/>
  <c r="Y1062" i="13" a="1"/>
  <c r="Y1062" i="13"/>
  <c r="Y1212" i="13"/>
  <c r="Y912" i="13"/>
  <c r="M1063" i="13" a="1"/>
  <c r="M1063" i="13"/>
  <c r="M1213" i="13"/>
  <c r="N1063" i="13" a="1"/>
  <c r="N1063" i="13"/>
  <c r="N1213" i="13"/>
  <c r="N913" i="13"/>
  <c r="X1063" i="13" a="1"/>
  <c r="X1063" i="13"/>
  <c r="X1213" i="13"/>
  <c r="Y1063" i="13" a="1"/>
  <c r="Y1063" i="13"/>
  <c r="Y1213" i="13"/>
  <c r="Y913" i="13"/>
  <c r="M1064" i="13" a="1"/>
  <c r="M1064" i="13"/>
  <c r="M1214" i="13"/>
  <c r="N1064" i="13" a="1"/>
  <c r="N1064" i="13"/>
  <c r="N1214" i="13"/>
  <c r="N914" i="13"/>
  <c r="X1064" i="13" a="1"/>
  <c r="X1064" i="13"/>
  <c r="X1214" i="13"/>
  <c r="Y1064" i="13" a="1"/>
  <c r="Y1064" i="13"/>
  <c r="Y1214" i="13"/>
  <c r="Y914" i="13"/>
  <c r="M1065" i="13" a="1"/>
  <c r="M1065" i="13"/>
  <c r="M1215" i="13"/>
  <c r="N1065" i="13" a="1"/>
  <c r="N1065" i="13"/>
  <c r="N1215" i="13"/>
  <c r="N915" i="13"/>
  <c r="X1065" i="13" a="1"/>
  <c r="X1065" i="13"/>
  <c r="X1215" i="13"/>
  <c r="Y1065" i="13" a="1"/>
  <c r="Y1065" i="13"/>
  <c r="Y1215" i="13"/>
  <c r="Y915" i="13"/>
  <c r="M1066" i="13" a="1"/>
  <c r="M1066" i="13"/>
  <c r="M1216" i="13"/>
  <c r="N1066" i="13" a="1"/>
  <c r="N1066" i="13"/>
  <c r="N1216" i="13"/>
  <c r="N916" i="13"/>
  <c r="X1066" i="13" a="1"/>
  <c r="X1066" i="13"/>
  <c r="X1216" i="13"/>
  <c r="Y1066" i="13" a="1"/>
  <c r="Y1066" i="13"/>
  <c r="Y1216" i="13"/>
  <c r="Y916" i="13"/>
  <c r="M1067" i="13" a="1"/>
  <c r="M1067" i="13"/>
  <c r="M1217" i="13"/>
  <c r="N1067" i="13" a="1"/>
  <c r="N1067" i="13"/>
  <c r="N1217" i="13"/>
  <c r="N917" i="13"/>
  <c r="X1067" i="13" a="1"/>
  <c r="X1067" i="13"/>
  <c r="X1217" i="13"/>
  <c r="Y1067" i="13" a="1"/>
  <c r="Y1067" i="13"/>
  <c r="Y1217" i="13"/>
  <c r="Y917" i="13"/>
  <c r="M1068" i="13" a="1"/>
  <c r="M1068" i="13"/>
  <c r="M1218" i="13"/>
  <c r="N1068" i="13" a="1"/>
  <c r="N1068" i="13"/>
  <c r="N1218" i="13"/>
  <c r="N918" i="13"/>
  <c r="X1068" i="13" a="1"/>
  <c r="X1068" i="13"/>
  <c r="X1218" i="13"/>
  <c r="Y1068" i="13" a="1"/>
  <c r="Y1068" i="13"/>
  <c r="Y1218" i="13"/>
  <c r="Y918" i="13"/>
  <c r="M1069" i="13" a="1"/>
  <c r="M1069" i="13"/>
  <c r="M1219" i="13"/>
  <c r="N1069" i="13" a="1"/>
  <c r="N1069" i="13"/>
  <c r="N1219" i="13"/>
  <c r="N919" i="13"/>
  <c r="X1069" i="13" a="1"/>
  <c r="X1069" i="13"/>
  <c r="X1219" i="13"/>
  <c r="Y1069" i="13" a="1"/>
  <c r="Y1069" i="13"/>
  <c r="Y1219" i="13"/>
  <c r="Y919" i="13"/>
  <c r="M1070" i="13" a="1"/>
  <c r="M1070" i="13"/>
  <c r="M1220" i="13"/>
  <c r="N1070" i="13" a="1"/>
  <c r="N1070" i="13"/>
  <c r="N1220" i="13"/>
  <c r="N920" i="13"/>
  <c r="X1070" i="13" a="1"/>
  <c r="X1070" i="13"/>
  <c r="X1220" i="13"/>
  <c r="Y1070" i="13" a="1"/>
  <c r="Y1070" i="13"/>
  <c r="Y1220" i="13"/>
  <c r="Y920" i="13"/>
  <c r="M1071" i="13" a="1"/>
  <c r="M1071" i="13"/>
  <c r="M1221" i="13"/>
  <c r="N1071" i="13" a="1"/>
  <c r="N1071" i="13"/>
  <c r="N1221" i="13"/>
  <c r="N921" i="13"/>
  <c r="X1071" i="13" a="1"/>
  <c r="X1071" i="13"/>
  <c r="X1221" i="13"/>
  <c r="Y1071" i="13" a="1"/>
  <c r="Y1071" i="13"/>
  <c r="Y1221" i="13"/>
  <c r="Y921" i="13"/>
  <c r="M1072" i="13" a="1"/>
  <c r="M1072" i="13"/>
  <c r="M1222" i="13"/>
  <c r="N1072" i="13" a="1"/>
  <c r="N1072" i="13"/>
  <c r="N1222" i="13"/>
  <c r="N922" i="13"/>
  <c r="X1072" i="13" a="1"/>
  <c r="X1072" i="13"/>
  <c r="X1222" i="13"/>
  <c r="Y1072" i="13" a="1"/>
  <c r="Y1072" i="13"/>
  <c r="Y1222" i="13"/>
  <c r="Y922" i="13"/>
  <c r="M1073" i="13" a="1"/>
  <c r="M1073" i="13"/>
  <c r="M1223" i="13"/>
  <c r="N1073" i="13" a="1"/>
  <c r="N1073" i="13"/>
  <c r="N1223" i="13"/>
  <c r="N923" i="13"/>
  <c r="X1073" i="13" a="1"/>
  <c r="X1073" i="13"/>
  <c r="X1223" i="13"/>
  <c r="Y1073" i="13" a="1"/>
  <c r="Y1073" i="13"/>
  <c r="Y1223" i="13"/>
  <c r="Y923" i="13"/>
  <c r="M1074" i="13" a="1"/>
  <c r="M1074" i="13"/>
  <c r="M1224" i="13"/>
  <c r="N1074" i="13" a="1"/>
  <c r="N1074" i="13"/>
  <c r="N1224" i="13"/>
  <c r="N924" i="13"/>
  <c r="X1074" i="13" a="1"/>
  <c r="X1074" i="13"/>
  <c r="X1224" i="13"/>
  <c r="Y1074" i="13" a="1"/>
  <c r="Y1074" i="13"/>
  <c r="Y1224" i="13"/>
  <c r="Y924" i="13"/>
  <c r="M1075" i="13" a="1"/>
  <c r="M1075" i="13"/>
  <c r="M1225" i="13"/>
  <c r="N1075" i="13" a="1"/>
  <c r="N1075" i="13"/>
  <c r="N1225" i="13"/>
  <c r="N925" i="13"/>
  <c r="X1075" i="13" a="1"/>
  <c r="X1075" i="13"/>
  <c r="X1225" i="13"/>
  <c r="Y1075" i="13" a="1"/>
  <c r="Y1075" i="13"/>
  <c r="Y1225" i="13"/>
  <c r="Y925" i="13"/>
  <c r="M1076" i="13" a="1"/>
  <c r="M1076" i="13"/>
  <c r="M1226" i="13"/>
  <c r="N1076" i="13" a="1"/>
  <c r="N1076" i="13"/>
  <c r="N1226" i="13"/>
  <c r="N926" i="13"/>
  <c r="X1076" i="13" a="1"/>
  <c r="X1076" i="13"/>
  <c r="X1226" i="13"/>
  <c r="Y1076" i="13" a="1"/>
  <c r="Y1076" i="13"/>
  <c r="Y1226" i="13"/>
  <c r="Y926" i="13"/>
  <c r="M1077" i="13" a="1"/>
  <c r="M1077" i="13"/>
  <c r="M1227" i="13"/>
  <c r="N1077" i="13" a="1"/>
  <c r="N1077" i="13"/>
  <c r="N1227" i="13"/>
  <c r="N927" i="13"/>
  <c r="X1077" i="13" a="1"/>
  <c r="X1077" i="13"/>
  <c r="X1227" i="13"/>
  <c r="Y1077" i="13" a="1"/>
  <c r="Y1077" i="13"/>
  <c r="Y1227" i="13"/>
  <c r="Y927" i="13"/>
  <c r="M1078" i="13" a="1"/>
  <c r="M1078" i="13"/>
  <c r="M1228" i="13"/>
  <c r="N1078" i="13" a="1"/>
  <c r="N1078" i="13"/>
  <c r="N1228" i="13"/>
  <c r="N928" i="13"/>
  <c r="X1078" i="13" a="1"/>
  <c r="X1078" i="13"/>
  <c r="X1228" i="13"/>
  <c r="Y1078" i="13" a="1"/>
  <c r="Y1078" i="13"/>
  <c r="Y1228" i="13"/>
  <c r="Y928" i="13"/>
  <c r="M1079" i="13" a="1"/>
  <c r="M1079" i="13"/>
  <c r="M1229" i="13"/>
  <c r="N1079" i="13" a="1"/>
  <c r="N1079" i="13"/>
  <c r="N1229" i="13"/>
  <c r="N929" i="13"/>
  <c r="X1079" i="13" a="1"/>
  <c r="X1079" i="13"/>
  <c r="X1229" i="13"/>
  <c r="Y1079" i="13" a="1"/>
  <c r="Y1079" i="13"/>
  <c r="Y1229" i="13"/>
  <c r="Y929" i="13"/>
  <c r="M1080" i="13" a="1"/>
  <c r="M1080" i="13"/>
  <c r="M1230" i="13"/>
  <c r="N1080" i="13" a="1"/>
  <c r="N1080" i="13"/>
  <c r="N1230" i="13"/>
  <c r="N930" i="13"/>
  <c r="X1080" i="13" a="1"/>
  <c r="X1080" i="13"/>
  <c r="X1230" i="13"/>
  <c r="Y1080" i="13" a="1"/>
  <c r="Y1080" i="13"/>
  <c r="Y1230" i="13"/>
  <c r="Y930" i="13"/>
  <c r="M1081" i="13" a="1"/>
  <c r="M1081" i="13"/>
  <c r="M1231" i="13"/>
  <c r="N1081" i="13" a="1"/>
  <c r="N1081" i="13"/>
  <c r="N1231" i="13"/>
  <c r="N931" i="13"/>
  <c r="X1081" i="13" a="1"/>
  <c r="X1081" i="13"/>
  <c r="X1231" i="13"/>
  <c r="Y1081" i="13" a="1"/>
  <c r="Y1081" i="13"/>
  <c r="Y1231" i="13"/>
  <c r="Y931" i="13"/>
  <c r="M1082" i="13" a="1"/>
  <c r="M1082" i="13"/>
  <c r="M1232" i="13"/>
  <c r="N1082" i="13" a="1"/>
  <c r="N1082" i="13"/>
  <c r="N1232" i="13"/>
  <c r="N932" i="13"/>
  <c r="X1082" i="13" a="1"/>
  <c r="X1082" i="13"/>
  <c r="X1232" i="13"/>
  <c r="Y1082" i="13" a="1"/>
  <c r="Y1082" i="13"/>
  <c r="Y1232" i="13"/>
  <c r="Y932" i="13"/>
  <c r="M1083" i="13" a="1"/>
  <c r="M1083" i="13"/>
  <c r="M1233" i="13"/>
  <c r="N1083" i="13" a="1"/>
  <c r="N1083" i="13"/>
  <c r="N1233" i="13"/>
  <c r="N933" i="13"/>
  <c r="X1083" i="13" a="1"/>
  <c r="X1083" i="13"/>
  <c r="X1233" i="13"/>
  <c r="Y1083" i="13" a="1"/>
  <c r="Y1083" i="13"/>
  <c r="Y1233" i="13"/>
  <c r="Y933" i="13"/>
  <c r="M1084" i="13" a="1"/>
  <c r="M1084" i="13"/>
  <c r="M1234" i="13"/>
  <c r="N1084" i="13" a="1"/>
  <c r="N1084" i="13"/>
  <c r="N1234" i="13"/>
  <c r="N934" i="13"/>
  <c r="X1084" i="13" a="1"/>
  <c r="X1084" i="13"/>
  <c r="X1234" i="13"/>
  <c r="Y1084" i="13" a="1"/>
  <c r="Y1084" i="13"/>
  <c r="Y1234" i="13"/>
  <c r="Y934" i="13"/>
  <c r="M1085" i="13" a="1"/>
  <c r="M1085" i="13"/>
  <c r="M1235" i="13"/>
  <c r="N1085" i="13" a="1"/>
  <c r="N1085" i="13"/>
  <c r="N1235" i="13"/>
  <c r="N935" i="13"/>
  <c r="X1085" i="13" a="1"/>
  <c r="X1085" i="13"/>
  <c r="X1235" i="13"/>
  <c r="Y1085" i="13" a="1"/>
  <c r="Y1085" i="13"/>
  <c r="Y1235" i="13"/>
  <c r="Y935" i="13"/>
  <c r="M1086" i="13" a="1"/>
  <c r="M1086" i="13"/>
  <c r="M1236" i="13"/>
  <c r="N1086" i="13" a="1"/>
  <c r="N1086" i="13"/>
  <c r="N1236" i="13"/>
  <c r="N936" i="13"/>
  <c r="X1086" i="13" a="1"/>
  <c r="X1086" i="13"/>
  <c r="X1236" i="13"/>
  <c r="Y1086" i="13" a="1"/>
  <c r="Y1086" i="13"/>
  <c r="Y1236" i="13"/>
  <c r="Y936" i="13"/>
  <c r="M1087" i="13" a="1"/>
  <c r="M1087" i="13"/>
  <c r="M1237" i="13"/>
  <c r="N1087" i="13" a="1"/>
  <c r="N1087" i="13"/>
  <c r="N1237" i="13"/>
  <c r="N937" i="13"/>
  <c r="X1087" i="13" a="1"/>
  <c r="X1087" i="13"/>
  <c r="X1237" i="13"/>
  <c r="Y1087" i="13" a="1"/>
  <c r="Y1087" i="13"/>
  <c r="Y1237" i="13"/>
  <c r="Y937" i="13"/>
  <c r="M1088" i="13" a="1"/>
  <c r="M1088" i="13"/>
  <c r="M1238" i="13"/>
  <c r="N1088" i="13" a="1"/>
  <c r="N1088" i="13"/>
  <c r="N1238" i="13"/>
  <c r="N938" i="13"/>
  <c r="X1088" i="13" a="1"/>
  <c r="X1088" i="13"/>
  <c r="X1238" i="13"/>
  <c r="Y1088" i="13" a="1"/>
  <c r="Y1088" i="13"/>
  <c r="Y1238" i="13"/>
  <c r="Y938" i="13"/>
  <c r="M1089" i="13" a="1"/>
  <c r="M1089" i="13"/>
  <c r="M1239" i="13"/>
  <c r="N1089" i="13" a="1"/>
  <c r="N1089" i="13"/>
  <c r="N1239" i="13"/>
  <c r="N939" i="13"/>
  <c r="X1089" i="13" a="1"/>
  <c r="X1089" i="13"/>
  <c r="X1239" i="13"/>
  <c r="Y1089" i="13" a="1"/>
  <c r="Y1089" i="13"/>
  <c r="Y1239" i="13"/>
  <c r="Y939" i="13"/>
  <c r="M1090" i="13" a="1"/>
  <c r="M1090" i="13"/>
  <c r="M1240" i="13"/>
  <c r="N1090" i="13" a="1"/>
  <c r="N1090" i="13"/>
  <c r="N1240" i="13"/>
  <c r="N940" i="13"/>
  <c r="X1090" i="13" a="1"/>
  <c r="X1090" i="13"/>
  <c r="X1240" i="13"/>
  <c r="Y1090" i="13" a="1"/>
  <c r="Y1090" i="13"/>
  <c r="Y1240" i="13"/>
  <c r="Y940" i="13"/>
  <c r="M1091" i="13" a="1"/>
  <c r="M1091" i="13"/>
  <c r="M1241" i="13"/>
  <c r="N1091" i="13" a="1"/>
  <c r="N1091" i="13"/>
  <c r="N1241" i="13"/>
  <c r="N941" i="13"/>
  <c r="X1091" i="13" a="1"/>
  <c r="X1091" i="13"/>
  <c r="X1241" i="13"/>
  <c r="Y1091" i="13" a="1"/>
  <c r="Y1091" i="13"/>
  <c r="Y1241" i="13"/>
  <c r="Y941" i="13"/>
  <c r="M1092" i="13" a="1"/>
  <c r="M1092" i="13"/>
  <c r="M1242" i="13"/>
  <c r="N1092" i="13" a="1"/>
  <c r="N1092" i="13"/>
  <c r="N1242" i="13"/>
  <c r="N942" i="13"/>
  <c r="X1092" i="13" a="1"/>
  <c r="X1092" i="13"/>
  <c r="X1242" i="13"/>
  <c r="Y1092" i="13" a="1"/>
  <c r="Y1092" i="13"/>
  <c r="Y1242" i="13"/>
  <c r="Y942" i="13"/>
  <c r="M1093" i="13" a="1"/>
  <c r="M1093" i="13"/>
  <c r="M1243" i="13"/>
  <c r="N1093" i="13" a="1"/>
  <c r="N1093" i="13"/>
  <c r="N1243" i="13"/>
  <c r="N943" i="13"/>
  <c r="X1093" i="13" a="1"/>
  <c r="X1093" i="13"/>
  <c r="X1243" i="13"/>
  <c r="Y1093" i="13" a="1"/>
  <c r="Y1093" i="13"/>
  <c r="Y1243" i="13"/>
  <c r="Y943" i="13"/>
  <c r="M1094" i="13" a="1"/>
  <c r="M1094" i="13"/>
  <c r="M1244" i="13"/>
  <c r="N1094" i="13" a="1"/>
  <c r="N1094" i="13"/>
  <c r="N1244" i="13"/>
  <c r="N944" i="13"/>
  <c r="X1094" i="13" a="1"/>
  <c r="X1094" i="13"/>
  <c r="X1244" i="13"/>
  <c r="Y1094" i="13" a="1"/>
  <c r="Y1094" i="13"/>
  <c r="Y1244" i="13"/>
  <c r="Y944" i="13"/>
  <c r="M1095" i="13" a="1"/>
  <c r="M1095" i="13"/>
  <c r="M1245" i="13"/>
  <c r="N1095" i="13" a="1"/>
  <c r="N1095" i="13"/>
  <c r="N1245" i="13"/>
  <c r="N945" i="13"/>
  <c r="X1095" i="13" a="1"/>
  <c r="X1095" i="13"/>
  <c r="X1245" i="13"/>
  <c r="Y1095" i="13" a="1"/>
  <c r="Y1095" i="13"/>
  <c r="Y1245" i="13"/>
  <c r="Y945" i="13"/>
  <c r="X1096" i="13" a="1"/>
  <c r="X1096" i="13"/>
  <c r="X1246" i="13"/>
  <c r="Y1096" i="13" a="1"/>
  <c r="Y1096" i="13"/>
  <c r="Y1246" i="13"/>
  <c r="Y946" i="13"/>
  <c r="X1097" i="13" a="1"/>
  <c r="X1097" i="13"/>
  <c r="X1247" i="13"/>
  <c r="Y1097" i="13" a="1"/>
  <c r="Y1097" i="13"/>
  <c r="Y1247" i="13"/>
  <c r="Y947" i="13"/>
  <c r="X1098" i="13" a="1"/>
  <c r="X1098" i="13"/>
  <c r="X1248" i="13"/>
  <c r="Y1098" i="13" a="1"/>
  <c r="Y1098" i="13"/>
  <c r="Y1248" i="13"/>
  <c r="Y948" i="13"/>
  <c r="X1099" i="13" a="1"/>
  <c r="X1099" i="13"/>
  <c r="X1249" i="13"/>
  <c r="Y1099" i="13" a="1"/>
  <c r="Y1099" i="13"/>
  <c r="Y1249" i="13"/>
  <c r="Y949" i="13"/>
  <c r="X1100" i="13" a="1"/>
  <c r="X1100" i="13"/>
  <c r="X1250" i="13"/>
  <c r="Y1100" i="13" a="1"/>
  <c r="Y1100" i="13"/>
  <c r="Y1250" i="13"/>
  <c r="Y950" i="13"/>
  <c r="X1101" i="13" a="1"/>
  <c r="X1101" i="13"/>
  <c r="X1251" i="13"/>
  <c r="Y1101" i="13" a="1"/>
  <c r="Y1101" i="13"/>
  <c r="Y1251" i="13"/>
  <c r="Y951" i="13"/>
  <c r="X1102" i="13" a="1"/>
  <c r="X1102" i="13"/>
  <c r="X1252" i="13"/>
  <c r="Y1102" i="13" a="1"/>
  <c r="Y1102" i="13"/>
  <c r="Y1252" i="13"/>
  <c r="Y952" i="13"/>
  <c r="X1103" i="13" a="1"/>
  <c r="X1103" i="13"/>
  <c r="X1253" i="13"/>
  <c r="Y1103" i="13" a="1"/>
  <c r="Y1103" i="13"/>
  <c r="Y1253" i="13"/>
  <c r="Y953" i="13"/>
  <c r="X1104" i="13" a="1"/>
  <c r="X1104" i="13"/>
  <c r="X1254" i="13"/>
  <c r="Y1104" i="13" a="1"/>
  <c r="Y1104" i="13"/>
  <c r="Y1254" i="13"/>
  <c r="Y954" i="13"/>
  <c r="X1105" i="13" a="1"/>
  <c r="X1105" i="13"/>
  <c r="X1255" i="13"/>
  <c r="Y1105" i="13" a="1"/>
  <c r="Y1105" i="13"/>
  <c r="Y1255" i="13"/>
  <c r="Y955" i="13"/>
  <c r="X1106" i="13" a="1"/>
  <c r="X1106" i="13"/>
  <c r="X1256" i="13"/>
  <c r="Y1106" i="13" a="1"/>
  <c r="Y1106" i="13"/>
  <c r="Y1256" i="13"/>
  <c r="Y956" i="13"/>
  <c r="X1107" i="13" a="1"/>
  <c r="X1107" i="13"/>
  <c r="X1257" i="13"/>
  <c r="Y1107" i="13" a="1"/>
  <c r="Y1107" i="13"/>
  <c r="Y1257" i="13"/>
  <c r="Y957" i="13"/>
  <c r="X1108" i="13" a="1"/>
  <c r="X1108" i="13"/>
  <c r="X1258" i="13"/>
  <c r="Y1108" i="13" a="1"/>
  <c r="Y1108" i="13"/>
  <c r="Y1258" i="13"/>
  <c r="Y958" i="13"/>
  <c r="X1109" i="13" a="1"/>
  <c r="X1109" i="13"/>
  <c r="X1259" i="13"/>
  <c r="Y1109" i="13" a="1"/>
  <c r="Y1109" i="13"/>
  <c r="Y1259" i="13"/>
  <c r="Y959" i="13"/>
  <c r="X1110" i="13" a="1"/>
  <c r="X1110" i="13"/>
  <c r="X1260" i="13"/>
  <c r="Y1110" i="13" a="1"/>
  <c r="Y1110" i="13"/>
  <c r="Y1260" i="13"/>
  <c r="Y960" i="13"/>
  <c r="B1296" i="13"/>
  <c r="B1297" i="13"/>
  <c r="B1298" i="13"/>
  <c r="B1299" i="13"/>
  <c r="B1300" i="13"/>
  <c r="B1301" i="13"/>
  <c r="B1302" i="13"/>
  <c r="B1303" i="13"/>
  <c r="B1304" i="13"/>
  <c r="B1305" i="13"/>
  <c r="B1306" i="13"/>
  <c r="B1307" i="13"/>
  <c r="B1308" i="13"/>
  <c r="B1309" i="13"/>
  <c r="B1310" i="13"/>
  <c r="B1311" i="13"/>
  <c r="B1312" i="13"/>
  <c r="B1313" i="13"/>
  <c r="B1314" i="13"/>
  <c r="B1315" i="13"/>
  <c r="B1316" i="13"/>
  <c r="B1317" i="13"/>
  <c r="B1318" i="13"/>
  <c r="B1319" i="13"/>
  <c r="B1320" i="13"/>
  <c r="B1321" i="13"/>
  <c r="B1322" i="13"/>
  <c r="B1323" i="13"/>
  <c r="B1324" i="13"/>
  <c r="B1325" i="13"/>
  <c r="B1326" i="13"/>
  <c r="B1327" i="13"/>
  <c r="B1328" i="13"/>
  <c r="B1329" i="13"/>
  <c r="B1330" i="13"/>
  <c r="B1331" i="13"/>
  <c r="B1332" i="13"/>
  <c r="B1333" i="13"/>
  <c r="B1334" i="13"/>
  <c r="B1335" i="13"/>
  <c r="B1336" i="13"/>
  <c r="B1337" i="13"/>
  <c r="B1338" i="13"/>
  <c r="B1339" i="13"/>
  <c r="B1340" i="13"/>
  <c r="B1341" i="13"/>
  <c r="B1342" i="13"/>
  <c r="B1343" i="13"/>
  <c r="B1344" i="13"/>
  <c r="B1345" i="13"/>
  <c r="B1346" i="13"/>
  <c r="B1347" i="13"/>
  <c r="B1348" i="13"/>
  <c r="B1349" i="13"/>
  <c r="B1350" i="13"/>
  <c r="B1351" i="13"/>
  <c r="B1352" i="13"/>
  <c r="B1353" i="13"/>
  <c r="B1354" i="13"/>
  <c r="B1355" i="13"/>
  <c r="B1356" i="13"/>
  <c r="B1357" i="13"/>
  <c r="B1358" i="13"/>
  <c r="B1359" i="13"/>
  <c r="B1360" i="13"/>
  <c r="B1361" i="13"/>
  <c r="B1362" i="13"/>
  <c r="B1363" i="13"/>
  <c r="B1364" i="13"/>
  <c r="B1365" i="13"/>
  <c r="B1366" i="13"/>
  <c r="B1367" i="13"/>
  <c r="B1368" i="13"/>
  <c r="B1369" i="13"/>
  <c r="B1370" i="13"/>
  <c r="B1371" i="13"/>
  <c r="B1372" i="13"/>
  <c r="B1373" i="13"/>
  <c r="B1374" i="13"/>
  <c r="B1375" i="13"/>
  <c r="B1376" i="13"/>
  <c r="B1377" i="13"/>
  <c r="B1378" i="13"/>
  <c r="B1379" i="13"/>
  <c r="B1380" i="13"/>
  <c r="B1381" i="13"/>
  <c r="B1382" i="13"/>
  <c r="B1383" i="13"/>
  <c r="B1384" i="13"/>
  <c r="B1385" i="13"/>
  <c r="B1386" i="13"/>
  <c r="B1387" i="13"/>
  <c r="B1388" i="13"/>
  <c r="B1389" i="13"/>
  <c r="B1390" i="13"/>
  <c r="B1391" i="13"/>
  <c r="B1392" i="13"/>
  <c r="B1393" i="13"/>
  <c r="B1394" i="13"/>
  <c r="B1395" i="13"/>
  <c r="B1396" i="13"/>
  <c r="B1397" i="13"/>
  <c r="B1398" i="13"/>
  <c r="B1399" i="13"/>
  <c r="B1400" i="13"/>
  <c r="B1401" i="13"/>
  <c r="B1402" i="13"/>
  <c r="B1403" i="13"/>
  <c r="B1404" i="13"/>
  <c r="B1405" i="13"/>
  <c r="B1406" i="13"/>
  <c r="B1407" i="13"/>
  <c r="B1408" i="13"/>
  <c r="B1409" i="13"/>
  <c r="B1410" i="13"/>
  <c r="B1411" i="13"/>
  <c r="B1412" i="13"/>
  <c r="B1413" i="13"/>
  <c r="B1414" i="13"/>
  <c r="B1415" i="13"/>
  <c r="B1416" i="13"/>
  <c r="B1417" i="13"/>
  <c r="B1418" i="13"/>
  <c r="B1419" i="13"/>
  <c r="B1420" i="13"/>
  <c r="B1421" i="13"/>
  <c r="B1422" i="13"/>
  <c r="B1423" i="13"/>
  <c r="B1424" i="13"/>
  <c r="B1425" i="13"/>
  <c r="B1426" i="13"/>
  <c r="B1427" i="13"/>
  <c r="B1428" i="13"/>
  <c r="B1429" i="13"/>
  <c r="B1430" i="13"/>
  <c r="B1431" i="13"/>
  <c r="B1432" i="13"/>
  <c r="B1433" i="13"/>
  <c r="B1434" i="13"/>
  <c r="B1435" i="13"/>
  <c r="B1436" i="13"/>
  <c r="B1437" i="13"/>
  <c r="B1438" i="13"/>
  <c r="B1439" i="13"/>
  <c r="B1440" i="13"/>
  <c r="B1441" i="13"/>
  <c r="B1442" i="13"/>
  <c r="B1443" i="13"/>
  <c r="M97" i="15"/>
  <c r="M96" i="15"/>
  <c r="B96" i="15"/>
  <c r="B97" i="15"/>
  <c r="Y993" i="13"/>
  <c r="X993" i="13"/>
  <c r="M993" i="13"/>
  <c r="N993" i="13"/>
  <c r="B993" i="13"/>
  <c r="M238" i="15"/>
  <c r="M237" i="15"/>
  <c r="Y5" i="13"/>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2" i="13"/>
  <c r="Y73" i="13"/>
  <c r="Y74" i="13"/>
  <c r="Y75" i="13"/>
  <c r="Y76" i="13"/>
  <c r="Y77" i="13"/>
  <c r="Y78" i="13"/>
  <c r="Y79" i="13"/>
  <c r="Y80" i="13"/>
  <c r="Y81" i="13"/>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528" i="10"/>
  <c r="B529" i="10"/>
  <c r="B530" i="10"/>
  <c r="B531" i="10"/>
  <c r="B532" i="10"/>
  <c r="B533" i="10"/>
  <c r="B534" i="10"/>
  <c r="B535" i="10"/>
  <c r="B536" i="10"/>
  <c r="B537" i="10"/>
  <c r="B538" i="10"/>
  <c r="B539" i="10"/>
  <c r="B540" i="10"/>
  <c r="B541" i="10"/>
  <c r="B542" i="10"/>
  <c r="B543" i="10"/>
  <c r="B544" i="10"/>
  <c r="B545" i="10"/>
  <c r="B546" i="10"/>
  <c r="B547" i="10"/>
  <c r="B548" i="10"/>
  <c r="B549" i="10"/>
  <c r="B550" i="10"/>
  <c r="B551" i="10"/>
  <c r="B552" i="10"/>
  <c r="B553" i="10"/>
  <c r="B554" i="10"/>
  <c r="B555" i="10"/>
  <c r="B556" i="10"/>
  <c r="B557" i="10"/>
  <c r="B558" i="10"/>
  <c r="B559" i="10"/>
  <c r="B560" i="10"/>
  <c r="B561" i="10"/>
  <c r="B562" i="10"/>
  <c r="B563" i="10"/>
  <c r="B564" i="10"/>
  <c r="B565" i="10"/>
  <c r="B566" i="10"/>
  <c r="B567" i="10"/>
  <c r="B568" i="10"/>
  <c r="B569" i="10"/>
  <c r="B570" i="10"/>
  <c r="B571" i="10"/>
  <c r="B572" i="10"/>
  <c r="B573" i="10"/>
  <c r="B574" i="10"/>
  <c r="B575" i="10"/>
  <c r="B576" i="10"/>
  <c r="B577" i="10"/>
  <c r="B578" i="10"/>
  <c r="B579" i="10"/>
  <c r="B580" i="10"/>
  <c r="B581" i="10"/>
  <c r="B582" i="10"/>
  <c r="B583" i="10"/>
  <c r="B584" i="10"/>
  <c r="B585" i="10"/>
  <c r="B586" i="10"/>
  <c r="B587" i="10"/>
  <c r="B588" i="10"/>
  <c r="B589" i="10"/>
  <c r="B590" i="10"/>
  <c r="B591" i="10"/>
  <c r="B592" i="10"/>
  <c r="B593" i="10"/>
  <c r="B594" i="10"/>
  <c r="B595" i="10"/>
  <c r="B596" i="10"/>
  <c r="B597" i="10"/>
  <c r="B598" i="10"/>
  <c r="B599" i="10"/>
  <c r="B600" i="10"/>
  <c r="B601" i="10"/>
  <c r="B602" i="10"/>
  <c r="B603" i="10"/>
  <c r="B604" i="10"/>
  <c r="B605" i="10"/>
  <c r="B606" i="10"/>
  <c r="B607" i="10"/>
  <c r="B608" i="10"/>
  <c r="B609" i="10"/>
  <c r="B610" i="10"/>
  <c r="B611" i="10"/>
  <c r="B612" i="10"/>
  <c r="B613" i="10"/>
  <c r="S6" i="15"/>
  <c r="S8" i="15"/>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S11" i="15"/>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I503" i="10"/>
  <c r="I504" i="10"/>
  <c r="I505" i="10"/>
  <c r="I506" i="10"/>
  <c r="I507" i="10"/>
  <c r="I508" i="10"/>
  <c r="I509" i="10"/>
  <c r="I510" i="10"/>
  <c r="I511" i="10"/>
  <c r="I512" i="10"/>
  <c r="I513" i="10"/>
  <c r="I514" i="10"/>
  <c r="I515" i="10"/>
  <c r="I516" i="10"/>
  <c r="I517" i="10"/>
  <c r="I518" i="10"/>
  <c r="I519" i="10"/>
  <c r="I520" i="10"/>
  <c r="I521" i="10"/>
  <c r="I522" i="10"/>
  <c r="I523" i="10"/>
  <c r="S14" i="15"/>
  <c r="S15" i="15"/>
  <c r="M468" i="10"/>
  <c r="M469" i="10"/>
  <c r="M470" i="10"/>
  <c r="M471" i="10"/>
  <c r="M472" i="10"/>
  <c r="M473" i="10"/>
  <c r="M474" i="10"/>
  <c r="M475" i="10"/>
  <c r="M476" i="10"/>
  <c r="M477" i="10"/>
  <c r="M478" i="10"/>
  <c r="M479" i="10"/>
  <c r="M480" i="10"/>
  <c r="M481" i="10"/>
  <c r="M482" i="10"/>
  <c r="M483" i="10"/>
  <c r="M484" i="10"/>
  <c r="M485" i="10"/>
  <c r="M486" i="10"/>
  <c r="M487" i="10"/>
  <c r="M488" i="10"/>
  <c r="M489" i="10"/>
  <c r="M490" i="10"/>
  <c r="M491" i="10"/>
  <c r="M492" i="10"/>
  <c r="M493" i="10"/>
  <c r="M494" i="10"/>
  <c r="M495" i="10"/>
  <c r="M496" i="10"/>
  <c r="M497" i="10"/>
  <c r="M498" i="10"/>
  <c r="M499" i="10"/>
  <c r="M500" i="10"/>
  <c r="M501" i="10"/>
  <c r="M502" i="10"/>
  <c r="M503" i="10"/>
  <c r="M504" i="10"/>
  <c r="M505" i="10"/>
  <c r="M506" i="10"/>
  <c r="M507" i="10"/>
  <c r="M508" i="10"/>
  <c r="M509" i="10"/>
  <c r="M510" i="10"/>
  <c r="M511" i="10"/>
  <c r="M512" i="10"/>
  <c r="M513" i="10"/>
  <c r="M514" i="10"/>
  <c r="M515" i="10"/>
  <c r="M516" i="10"/>
  <c r="M517" i="10"/>
  <c r="M518" i="10"/>
  <c r="M519" i="10"/>
  <c r="M520" i="10"/>
  <c r="M521" i="10"/>
  <c r="M522" i="10"/>
  <c r="M523" i="10"/>
  <c r="M524" i="10"/>
  <c r="M525" i="10"/>
  <c r="M526" i="10"/>
  <c r="M527" i="10"/>
  <c r="M528" i="10"/>
  <c r="M529" i="10"/>
  <c r="M530" i="10"/>
  <c r="M531" i="10"/>
  <c r="M532" i="10"/>
  <c r="M533" i="10"/>
  <c r="M534" i="10"/>
  <c r="M535" i="10"/>
  <c r="M536" i="10"/>
  <c r="M537" i="10"/>
  <c r="M538" i="10"/>
  <c r="M539" i="10"/>
  <c r="M540" i="10"/>
  <c r="M541" i="10"/>
  <c r="M542" i="10"/>
  <c r="M543" i="10"/>
  <c r="M544" i="10"/>
  <c r="M545" i="10"/>
  <c r="M546" i="10"/>
  <c r="M547" i="10"/>
  <c r="M548" i="10"/>
  <c r="M549" i="10"/>
  <c r="M550" i="10"/>
  <c r="M551" i="10"/>
  <c r="M552" i="10"/>
  <c r="M553" i="10"/>
  <c r="M554" i="10"/>
  <c r="M555" i="10"/>
  <c r="M556" i="10"/>
  <c r="M557" i="10"/>
  <c r="M558" i="10"/>
  <c r="M559" i="10"/>
  <c r="M560" i="10"/>
  <c r="M561" i="10"/>
  <c r="M562" i="10"/>
  <c r="M563" i="10"/>
  <c r="M564" i="10"/>
  <c r="M565" i="10"/>
  <c r="M566" i="10"/>
  <c r="M567" i="10"/>
  <c r="M568" i="10"/>
  <c r="M569" i="10"/>
  <c r="M570" i="10"/>
  <c r="M571" i="10"/>
  <c r="M572" i="10"/>
  <c r="M573" i="10"/>
  <c r="M574" i="10"/>
  <c r="M575" i="10"/>
  <c r="M576" i="10"/>
  <c r="M577" i="10"/>
  <c r="M578" i="10"/>
  <c r="M579" i="10"/>
  <c r="M580" i="10"/>
  <c r="M581" i="10"/>
  <c r="M582" i="10"/>
  <c r="M583" i="10"/>
  <c r="M584" i="10"/>
  <c r="M585" i="10"/>
  <c r="M586" i="10"/>
  <c r="M587" i="10"/>
  <c r="M588" i="10"/>
  <c r="M589" i="10"/>
  <c r="M590" i="10"/>
  <c r="M591" i="10"/>
  <c r="M592" i="10"/>
  <c r="M593" i="10"/>
  <c r="M594" i="10"/>
  <c r="M595" i="10"/>
  <c r="M596" i="10"/>
  <c r="M597" i="10"/>
  <c r="M598" i="10"/>
  <c r="M599" i="10"/>
  <c r="M600" i="10"/>
  <c r="M601" i="10"/>
  <c r="M602" i="10"/>
  <c r="M603" i="10"/>
  <c r="M604" i="10"/>
  <c r="M605" i="10"/>
  <c r="M606" i="10"/>
  <c r="M607" i="10"/>
  <c r="M608" i="10"/>
  <c r="M609" i="10"/>
  <c r="M610" i="10"/>
  <c r="M611" i="10"/>
  <c r="M612" i="10"/>
  <c r="M613" i="10"/>
  <c r="S19" i="15"/>
  <c r="S20" i="15"/>
  <c r="S21" i="15"/>
  <c r="S22" i="15"/>
  <c r="S25" i="15"/>
  <c r="S26" i="15"/>
  <c r="X468" i="10"/>
  <c r="X469" i="10"/>
  <c r="X470" i="10"/>
  <c r="X471" i="10"/>
  <c r="X472" i="10"/>
  <c r="X473" i="10"/>
  <c r="X474" i="10"/>
  <c r="X475" i="10"/>
  <c r="X476" i="10"/>
  <c r="X477" i="10"/>
  <c r="X478" i="10"/>
  <c r="X479" i="10"/>
  <c r="X480" i="10"/>
  <c r="X481" i="10"/>
  <c r="X482" i="10"/>
  <c r="X483" i="10"/>
  <c r="X484" i="10"/>
  <c r="X485" i="10"/>
  <c r="X486" i="10"/>
  <c r="X487" i="10"/>
  <c r="X488" i="10"/>
  <c r="X489" i="10"/>
  <c r="X490" i="10"/>
  <c r="X491" i="10"/>
  <c r="X492" i="10"/>
  <c r="X493" i="10"/>
  <c r="X494" i="10"/>
  <c r="X495" i="10"/>
  <c r="X496" i="10"/>
  <c r="X497" i="10"/>
  <c r="X498" i="10"/>
  <c r="X499" i="10"/>
  <c r="X500" i="10"/>
  <c r="X501" i="10"/>
  <c r="X502" i="10"/>
  <c r="X503" i="10"/>
  <c r="X504" i="10"/>
  <c r="X505" i="10"/>
  <c r="X506" i="10"/>
  <c r="X507" i="10"/>
  <c r="X508" i="10"/>
  <c r="X509" i="10"/>
  <c r="X510" i="10"/>
  <c r="X511" i="10"/>
  <c r="X512" i="10"/>
  <c r="X513" i="10"/>
  <c r="X514" i="10"/>
  <c r="X515" i="10"/>
  <c r="X516" i="10"/>
  <c r="X517" i="10"/>
  <c r="X518" i="10"/>
  <c r="X519" i="10"/>
  <c r="X520" i="10"/>
  <c r="X521" i="10"/>
  <c r="X522" i="10"/>
  <c r="X523" i="10"/>
  <c r="X524" i="10"/>
  <c r="X525" i="10"/>
  <c r="X526" i="10"/>
  <c r="X527" i="10"/>
  <c r="X528" i="10"/>
  <c r="X529" i="10"/>
  <c r="X530" i="10"/>
  <c r="X531" i="10"/>
  <c r="X532" i="10"/>
  <c r="X533" i="10"/>
  <c r="X534" i="10"/>
  <c r="X535" i="10"/>
  <c r="X536" i="10"/>
  <c r="X537" i="10"/>
  <c r="X538" i="10"/>
  <c r="X539" i="10"/>
  <c r="X540" i="10"/>
  <c r="X541" i="10"/>
  <c r="X542" i="10"/>
  <c r="X543" i="10"/>
  <c r="X544" i="10"/>
  <c r="X545" i="10"/>
  <c r="X546" i="10"/>
  <c r="X547" i="10"/>
  <c r="X548" i="10"/>
  <c r="X549" i="10"/>
  <c r="X550" i="10"/>
  <c r="X551" i="10"/>
  <c r="X552" i="10"/>
  <c r="X553" i="10"/>
  <c r="X554" i="10"/>
  <c r="X555" i="10"/>
  <c r="X556" i="10"/>
  <c r="X557" i="10"/>
  <c r="X558" i="10"/>
  <c r="X559" i="10"/>
  <c r="X560" i="10"/>
  <c r="X561" i="10"/>
  <c r="X562" i="10"/>
  <c r="X563" i="10"/>
  <c r="X564" i="10"/>
  <c r="X565" i="10"/>
  <c r="X566" i="10"/>
  <c r="X567" i="10"/>
  <c r="X568" i="10"/>
  <c r="X569" i="10"/>
  <c r="X570" i="10"/>
  <c r="X571" i="10"/>
  <c r="X572" i="10"/>
  <c r="X573" i="10"/>
  <c r="X574" i="10"/>
  <c r="X575" i="10"/>
  <c r="X576" i="10"/>
  <c r="X577" i="10"/>
  <c r="X578" i="10"/>
  <c r="X579" i="10"/>
  <c r="X580" i="10"/>
  <c r="X581" i="10"/>
  <c r="X582" i="10"/>
  <c r="X583" i="10"/>
  <c r="X584" i="10"/>
  <c r="X585" i="10"/>
  <c r="X586" i="10"/>
  <c r="X587" i="10"/>
  <c r="X588" i="10"/>
  <c r="X589" i="10"/>
  <c r="X590" i="10"/>
  <c r="X591" i="10"/>
  <c r="X592" i="10"/>
  <c r="X593" i="10"/>
  <c r="X594" i="10"/>
  <c r="X595" i="10"/>
  <c r="X596" i="10"/>
  <c r="X597" i="10"/>
  <c r="X598" i="10"/>
  <c r="X599" i="10"/>
  <c r="X600" i="10"/>
  <c r="X601" i="10"/>
  <c r="X602" i="10"/>
  <c r="X603" i="10"/>
  <c r="X604" i="10"/>
  <c r="X605" i="10"/>
  <c r="X606" i="10"/>
  <c r="X607" i="10"/>
  <c r="X608" i="10"/>
  <c r="X609" i="10"/>
  <c r="X610" i="10"/>
  <c r="X611" i="10"/>
  <c r="X612" i="10"/>
  <c r="X613" i="10"/>
  <c r="S29" i="15"/>
  <c r="S31" i="15"/>
  <c r="S32" i="15"/>
  <c r="S33" i="15"/>
  <c r="S34"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S73" i="15"/>
  <c r="S74" i="15"/>
  <c r="S75" i="15"/>
  <c r="S76" i="15"/>
  <c r="S77" i="15"/>
  <c r="S78" i="15"/>
  <c r="S79" i="15"/>
  <c r="S80" i="15"/>
  <c r="S81" i="15"/>
  <c r="H80" i="15"/>
  <c r="H6" i="15"/>
  <c r="H7" i="15"/>
  <c r="H8" i="15"/>
  <c r="C468" i="10"/>
  <c r="C469" i="10"/>
  <c r="C470" i="10"/>
  <c r="C471" i="10"/>
  <c r="C472" i="10"/>
  <c r="C473" i="10"/>
  <c r="C474" i="10"/>
  <c r="C475" i="10"/>
  <c r="C476" i="10"/>
  <c r="C477" i="10"/>
  <c r="C478" i="10"/>
  <c r="C479" i="10"/>
  <c r="C480" i="10"/>
  <c r="C481" i="10"/>
  <c r="C482" i="10"/>
  <c r="C483" i="10"/>
  <c r="C484" i="10"/>
  <c r="C485" i="10"/>
  <c r="C486" i="10"/>
  <c r="C487" i="10"/>
  <c r="C488" i="10"/>
  <c r="C489" i="10"/>
  <c r="C490" i="10"/>
  <c r="C491" i="10"/>
  <c r="C492" i="10"/>
  <c r="C493" i="10"/>
  <c r="C494" i="10"/>
  <c r="C495" i="10"/>
  <c r="C496" i="10"/>
  <c r="C497" i="10"/>
  <c r="C498" i="10"/>
  <c r="C499" i="10"/>
  <c r="C500" i="10"/>
  <c r="C501" i="10"/>
  <c r="C502" i="10"/>
  <c r="C503" i="10"/>
  <c r="C504" i="10"/>
  <c r="C505" i="10"/>
  <c r="C506" i="10"/>
  <c r="C507" i="10"/>
  <c r="C508" i="10"/>
  <c r="C509" i="10"/>
  <c r="C510" i="10"/>
  <c r="C511" i="10"/>
  <c r="C512" i="10"/>
  <c r="C513" i="10"/>
  <c r="C514" i="10"/>
  <c r="C515" i="10"/>
  <c r="C516" i="10"/>
  <c r="C517" i="10"/>
  <c r="C518" i="10"/>
  <c r="C519" i="10"/>
  <c r="C520" i="10"/>
  <c r="C521" i="10"/>
  <c r="C522" i="10"/>
  <c r="C523"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3" i="10"/>
  <c r="G514" i="10"/>
  <c r="G515" i="10"/>
  <c r="G516" i="10"/>
  <c r="G517" i="10"/>
  <c r="G518" i="10"/>
  <c r="G519" i="10"/>
  <c r="G520" i="10"/>
  <c r="G521" i="10"/>
  <c r="G522" i="10"/>
  <c r="G523" i="10"/>
  <c r="H468" i="10"/>
  <c r="H469" i="10"/>
  <c r="H470" i="10"/>
  <c r="H471" i="10"/>
  <c r="H472" i="10"/>
  <c r="H473" i="10"/>
  <c r="H474" i="10"/>
  <c r="H475" i="10"/>
  <c r="H476" i="10"/>
  <c r="H477" i="10"/>
  <c r="H478" i="10"/>
  <c r="H479" i="10"/>
  <c r="H480" i="10"/>
  <c r="H481" i="10"/>
  <c r="H482" i="10"/>
  <c r="H483" i="10"/>
  <c r="H484" i="10"/>
  <c r="H485" i="10"/>
  <c r="H486" i="10"/>
  <c r="H487" i="10"/>
  <c r="H488" i="10"/>
  <c r="H489" i="10"/>
  <c r="H490" i="10"/>
  <c r="H491" i="10"/>
  <c r="H492" i="10"/>
  <c r="H493" i="10"/>
  <c r="H494" i="10"/>
  <c r="H495" i="10"/>
  <c r="H496" i="10"/>
  <c r="H497" i="10"/>
  <c r="H498" i="10"/>
  <c r="H499" i="10"/>
  <c r="H500" i="10"/>
  <c r="H501" i="10"/>
  <c r="H502" i="10"/>
  <c r="H503" i="10"/>
  <c r="H504" i="10"/>
  <c r="H505" i="10"/>
  <c r="H506" i="10"/>
  <c r="H507" i="10"/>
  <c r="H508" i="10"/>
  <c r="H509" i="10"/>
  <c r="H510" i="10"/>
  <c r="H511" i="10"/>
  <c r="H512" i="10"/>
  <c r="H513" i="10"/>
  <c r="H514" i="10"/>
  <c r="H515" i="10"/>
  <c r="H516" i="10"/>
  <c r="H517" i="10"/>
  <c r="H518" i="10"/>
  <c r="H519" i="10"/>
  <c r="H520" i="10"/>
  <c r="H521" i="10"/>
  <c r="H522" i="10"/>
  <c r="H523" i="10"/>
  <c r="J468" i="10"/>
  <c r="J469" i="10"/>
  <c r="J470" i="10"/>
  <c r="J471" i="10"/>
  <c r="J472" i="10"/>
  <c r="J473" i="10"/>
  <c r="J474" i="10"/>
  <c r="J475" i="10"/>
  <c r="J476" i="10"/>
  <c r="J477" i="10"/>
  <c r="J478" i="10"/>
  <c r="J479" i="10"/>
  <c r="J480" i="10"/>
  <c r="J481" i="10"/>
  <c r="J482" i="10"/>
  <c r="J483" i="10"/>
  <c r="J484" i="10"/>
  <c r="J485" i="10"/>
  <c r="J486" i="10"/>
  <c r="J487" i="10"/>
  <c r="J488" i="10"/>
  <c r="J489" i="10"/>
  <c r="J490" i="10"/>
  <c r="J491" i="10"/>
  <c r="J492" i="10"/>
  <c r="J493" i="10"/>
  <c r="J494" i="10"/>
  <c r="J495" i="10"/>
  <c r="J496" i="10"/>
  <c r="J497" i="10"/>
  <c r="J498" i="10"/>
  <c r="J499" i="10"/>
  <c r="J500" i="10"/>
  <c r="J501" i="10"/>
  <c r="J502" i="10"/>
  <c r="J503" i="10"/>
  <c r="J504" i="10"/>
  <c r="J505" i="10"/>
  <c r="J506" i="10"/>
  <c r="J507" i="10"/>
  <c r="J508" i="10"/>
  <c r="J509" i="10"/>
  <c r="J510" i="10"/>
  <c r="J511" i="10"/>
  <c r="J512" i="10"/>
  <c r="J513" i="10"/>
  <c r="J514" i="10"/>
  <c r="J515" i="10"/>
  <c r="J516" i="10"/>
  <c r="J517" i="10"/>
  <c r="J518" i="10"/>
  <c r="J519" i="10"/>
  <c r="J520" i="10"/>
  <c r="J521" i="10"/>
  <c r="J522" i="10"/>
  <c r="J523" i="10"/>
  <c r="K468" i="10"/>
  <c r="K469" i="10"/>
  <c r="K470" i="10"/>
  <c r="K471" i="10"/>
  <c r="K472" i="10"/>
  <c r="K473" i="10"/>
  <c r="K474" i="10"/>
  <c r="K475" i="10"/>
  <c r="K476" i="10"/>
  <c r="K477" i="10"/>
  <c r="K478" i="10"/>
  <c r="K479" i="10"/>
  <c r="K480" i="10"/>
  <c r="K481" i="10"/>
  <c r="K482" i="10"/>
  <c r="K483" i="10"/>
  <c r="K484" i="10"/>
  <c r="K485" i="10"/>
  <c r="K486" i="10"/>
  <c r="K487" i="10"/>
  <c r="K488" i="10"/>
  <c r="K489" i="10"/>
  <c r="K490" i="10"/>
  <c r="K491" i="10"/>
  <c r="K492" i="10"/>
  <c r="K493" i="10"/>
  <c r="K494" i="10"/>
  <c r="K495" i="10"/>
  <c r="K496" i="10"/>
  <c r="K497" i="10"/>
  <c r="K498" i="10"/>
  <c r="K499" i="10"/>
  <c r="K500" i="10"/>
  <c r="K501" i="10"/>
  <c r="K502" i="10"/>
  <c r="K503" i="10"/>
  <c r="K504" i="10"/>
  <c r="K505" i="10"/>
  <c r="K506" i="10"/>
  <c r="K507" i="10"/>
  <c r="K508" i="10"/>
  <c r="K509" i="10"/>
  <c r="K510" i="10"/>
  <c r="K511" i="10"/>
  <c r="K512" i="10"/>
  <c r="K513" i="10"/>
  <c r="K514" i="10"/>
  <c r="K515" i="10"/>
  <c r="K516" i="10"/>
  <c r="K517" i="10"/>
  <c r="K518" i="10"/>
  <c r="K519" i="10"/>
  <c r="K520" i="10"/>
  <c r="K521" i="10"/>
  <c r="K522" i="10"/>
  <c r="K523" i="10"/>
  <c r="L468" i="10"/>
  <c r="L469" i="10"/>
  <c r="L470" i="10"/>
  <c r="L471" i="10"/>
  <c r="L472" i="10"/>
  <c r="L473" i="10"/>
  <c r="L474" i="10"/>
  <c r="L475" i="10"/>
  <c r="L476" i="10"/>
  <c r="L477" i="10"/>
  <c r="L478" i="10"/>
  <c r="L479" i="10"/>
  <c r="L480" i="10"/>
  <c r="L481" i="10"/>
  <c r="L482" i="10"/>
  <c r="L483" i="10"/>
  <c r="L484" i="10"/>
  <c r="L485" i="10"/>
  <c r="L486" i="10"/>
  <c r="L487" i="10"/>
  <c r="L488" i="10"/>
  <c r="L489" i="10"/>
  <c r="L490" i="10"/>
  <c r="L491" i="10"/>
  <c r="L492" i="10"/>
  <c r="L493" i="10"/>
  <c r="L494" i="10"/>
  <c r="L495" i="10"/>
  <c r="L496" i="10"/>
  <c r="L497" i="10"/>
  <c r="L498" i="10"/>
  <c r="L499" i="10"/>
  <c r="L500" i="10"/>
  <c r="L501" i="10"/>
  <c r="L502" i="10"/>
  <c r="L503" i="10"/>
  <c r="L504" i="10"/>
  <c r="L505" i="10"/>
  <c r="L506" i="10"/>
  <c r="L507" i="10"/>
  <c r="L508" i="10"/>
  <c r="L509" i="10"/>
  <c r="L510" i="10"/>
  <c r="L511" i="10"/>
  <c r="L512" i="10"/>
  <c r="L513" i="10"/>
  <c r="L514" i="10"/>
  <c r="L515" i="10"/>
  <c r="L516" i="10"/>
  <c r="L517" i="10"/>
  <c r="L518" i="10"/>
  <c r="L519" i="10"/>
  <c r="L520" i="10"/>
  <c r="L521" i="10"/>
  <c r="L522" i="10"/>
  <c r="L523" i="10"/>
  <c r="L524" i="10"/>
  <c r="L525" i="10"/>
  <c r="L526" i="10"/>
  <c r="L527" i="10"/>
  <c r="L528" i="10"/>
  <c r="L529" i="10"/>
  <c r="L530" i="10"/>
  <c r="L531" i="10"/>
  <c r="L532" i="10"/>
  <c r="L533" i="10"/>
  <c r="L534" i="10"/>
  <c r="L535" i="10"/>
  <c r="L536" i="10"/>
  <c r="L537" i="10"/>
  <c r="L538" i="10"/>
  <c r="L539" i="10"/>
  <c r="L540" i="10"/>
  <c r="L541" i="10"/>
  <c r="L542" i="10"/>
  <c r="L543" i="10"/>
  <c r="L544" i="10"/>
  <c r="L545" i="10"/>
  <c r="L546" i="10"/>
  <c r="L547" i="10"/>
  <c r="L548" i="10"/>
  <c r="L549" i="10"/>
  <c r="L550" i="10"/>
  <c r="L551" i="10"/>
  <c r="L552" i="10"/>
  <c r="L553" i="10"/>
  <c r="L554" i="10"/>
  <c r="L555" i="10"/>
  <c r="L556" i="10"/>
  <c r="L557" i="10"/>
  <c r="L558" i="10"/>
  <c r="L559" i="10"/>
  <c r="L560" i="10"/>
  <c r="L561" i="10"/>
  <c r="L562" i="10"/>
  <c r="L563" i="10"/>
  <c r="L564" i="10"/>
  <c r="L565" i="10"/>
  <c r="L566" i="10"/>
  <c r="N468" i="10"/>
  <c r="N469" i="10"/>
  <c r="N470" i="10"/>
  <c r="N471" i="10"/>
  <c r="N472" i="10"/>
  <c r="N473" i="10"/>
  <c r="N474" i="10"/>
  <c r="N475" i="10"/>
  <c r="N476" i="10"/>
  <c r="N477" i="10"/>
  <c r="N478" i="10"/>
  <c r="N479" i="10"/>
  <c r="N480" i="10"/>
  <c r="N481" i="10"/>
  <c r="N482" i="10"/>
  <c r="N483" i="10"/>
  <c r="N484" i="10"/>
  <c r="N485" i="10"/>
  <c r="N486" i="10"/>
  <c r="N487" i="10"/>
  <c r="N488" i="10"/>
  <c r="N489" i="10"/>
  <c r="N490" i="10"/>
  <c r="N491" i="10"/>
  <c r="N492" i="10"/>
  <c r="N493" i="10"/>
  <c r="N494" i="10"/>
  <c r="N495" i="10"/>
  <c r="N496" i="10"/>
  <c r="N497" i="10"/>
  <c r="N498" i="10"/>
  <c r="N499" i="10"/>
  <c r="N500" i="10"/>
  <c r="N501" i="10"/>
  <c r="N502" i="10"/>
  <c r="N503" i="10"/>
  <c r="N504" i="10"/>
  <c r="N505" i="10"/>
  <c r="N506" i="10"/>
  <c r="N507" i="10"/>
  <c r="N508" i="10"/>
  <c r="N509" i="10"/>
  <c r="N510" i="10"/>
  <c r="N511" i="10"/>
  <c r="N512" i="10"/>
  <c r="N513" i="10"/>
  <c r="N514" i="10"/>
  <c r="N515" i="10"/>
  <c r="N516" i="10"/>
  <c r="N517" i="10"/>
  <c r="N518" i="10"/>
  <c r="N519" i="10"/>
  <c r="N520" i="10"/>
  <c r="N521" i="10"/>
  <c r="N522" i="10"/>
  <c r="N523" i="10"/>
  <c r="N524" i="10"/>
  <c r="N525" i="10"/>
  <c r="N526" i="10"/>
  <c r="N527" i="10"/>
  <c r="N528" i="10"/>
  <c r="N529" i="10"/>
  <c r="N530" i="10"/>
  <c r="N531" i="10"/>
  <c r="N532" i="10"/>
  <c r="N533" i="10"/>
  <c r="N534" i="10"/>
  <c r="N535" i="10"/>
  <c r="N536" i="10"/>
  <c r="N537" i="10"/>
  <c r="N538" i="10"/>
  <c r="N539" i="10"/>
  <c r="N540" i="10"/>
  <c r="N541" i="10"/>
  <c r="N542" i="10"/>
  <c r="N543" i="10"/>
  <c r="N544" i="10"/>
  <c r="N545" i="10"/>
  <c r="N546" i="10"/>
  <c r="N547" i="10"/>
  <c r="N548" i="10"/>
  <c r="N549" i="10"/>
  <c r="N550" i="10"/>
  <c r="N551" i="10"/>
  <c r="N552" i="10"/>
  <c r="N553" i="10"/>
  <c r="N554" i="10"/>
  <c r="N555" i="10"/>
  <c r="N556" i="10"/>
  <c r="N557" i="10"/>
  <c r="N558" i="10"/>
  <c r="N559" i="10"/>
  <c r="N560" i="10"/>
  <c r="N561" i="10"/>
  <c r="N562" i="10"/>
  <c r="N563" i="10"/>
  <c r="N564" i="10"/>
  <c r="N565" i="10"/>
  <c r="N566" i="10"/>
  <c r="Q468" i="10"/>
  <c r="Q469" i="10"/>
  <c r="Q470" i="10"/>
  <c r="Q471" i="10"/>
  <c r="Q472" i="10"/>
  <c r="Q473" i="10"/>
  <c r="Q474" i="10"/>
  <c r="Q475" i="10"/>
  <c r="Q476" i="10"/>
  <c r="Q477" i="10"/>
  <c r="Q478" i="10"/>
  <c r="Q479" i="10"/>
  <c r="Q480" i="10"/>
  <c r="Q481" i="10"/>
  <c r="Q482" i="10"/>
  <c r="Q483" i="10"/>
  <c r="Q484" i="10"/>
  <c r="Q485" i="10"/>
  <c r="Q486" i="10"/>
  <c r="Q487" i="10"/>
  <c r="Q488" i="10"/>
  <c r="Q489" i="10"/>
  <c r="Q490" i="10"/>
  <c r="Q491" i="10"/>
  <c r="Q492" i="10"/>
  <c r="Q493" i="10"/>
  <c r="Q494" i="10"/>
  <c r="Q495" i="10"/>
  <c r="Q496" i="10"/>
  <c r="Q497" i="10"/>
  <c r="Q498" i="10"/>
  <c r="Q499" i="10"/>
  <c r="Q500" i="10"/>
  <c r="Q501" i="10"/>
  <c r="Q502" i="10"/>
  <c r="Q503" i="10"/>
  <c r="Q504" i="10"/>
  <c r="Q505" i="10"/>
  <c r="Q506" i="10"/>
  <c r="Q507" i="10"/>
  <c r="Q508" i="10"/>
  <c r="Q509" i="10"/>
  <c r="Q510" i="10"/>
  <c r="Q511" i="10"/>
  <c r="Q512" i="10"/>
  <c r="Q513" i="10"/>
  <c r="Q514" i="10"/>
  <c r="Q515" i="10"/>
  <c r="Q516" i="10"/>
  <c r="Q517" i="10"/>
  <c r="Q518" i="10"/>
  <c r="Q519" i="10"/>
  <c r="Q520" i="10"/>
  <c r="Q521" i="10"/>
  <c r="Q522" i="10"/>
  <c r="Q523" i="10"/>
  <c r="Q524" i="10"/>
  <c r="Q525" i="10"/>
  <c r="Q526" i="10"/>
  <c r="Q527" i="10"/>
  <c r="Q528" i="10"/>
  <c r="Q529" i="10"/>
  <c r="Q530" i="10"/>
  <c r="Q531" i="10"/>
  <c r="Q532" i="10"/>
  <c r="Q533" i="10"/>
  <c r="Q534" i="10"/>
  <c r="Q535" i="10"/>
  <c r="Q536" i="10"/>
  <c r="Q537" i="10"/>
  <c r="Q538" i="10"/>
  <c r="Q539" i="10"/>
  <c r="Q540" i="10"/>
  <c r="Q541" i="10"/>
  <c r="Q542" i="10"/>
  <c r="Q543" i="10"/>
  <c r="Q544" i="10"/>
  <c r="Q545" i="10"/>
  <c r="Q546" i="10"/>
  <c r="Q547" i="10"/>
  <c r="Q548" i="10"/>
  <c r="Q549" i="10"/>
  <c r="Q550" i="10"/>
  <c r="Q551" i="10"/>
  <c r="Q552" i="10"/>
  <c r="Q553" i="10"/>
  <c r="Q554" i="10"/>
  <c r="Q555" i="10"/>
  <c r="Q556" i="10"/>
  <c r="Q557" i="10"/>
  <c r="Q558" i="10"/>
  <c r="Q559" i="10"/>
  <c r="Q560" i="10"/>
  <c r="Q561" i="10"/>
  <c r="Q562" i="10"/>
  <c r="Q563" i="10"/>
  <c r="Q564" i="10"/>
  <c r="Q565" i="10"/>
  <c r="Q566" i="10"/>
  <c r="R468" i="10"/>
  <c r="R469" i="10"/>
  <c r="R470" i="10"/>
  <c r="R471" i="10"/>
  <c r="R472" i="10"/>
  <c r="R473" i="10"/>
  <c r="R474" i="10"/>
  <c r="R475" i="10"/>
  <c r="R476" i="10"/>
  <c r="R477" i="10"/>
  <c r="R478" i="10"/>
  <c r="R479" i="10"/>
  <c r="R480" i="10"/>
  <c r="R481" i="10"/>
  <c r="R482" i="10"/>
  <c r="R483" i="10"/>
  <c r="R484" i="10"/>
  <c r="R485" i="10"/>
  <c r="R486" i="10"/>
  <c r="R487" i="10"/>
  <c r="R488" i="10"/>
  <c r="R489" i="10"/>
  <c r="R490" i="10"/>
  <c r="R491" i="10"/>
  <c r="R492" i="10"/>
  <c r="R493" i="10"/>
  <c r="R494" i="10"/>
  <c r="R495" i="10"/>
  <c r="R496" i="10"/>
  <c r="R497" i="10"/>
  <c r="R498" i="10"/>
  <c r="R499" i="10"/>
  <c r="R500" i="10"/>
  <c r="R501" i="10"/>
  <c r="R502" i="10"/>
  <c r="R503" i="10"/>
  <c r="R504" i="10"/>
  <c r="R505" i="10"/>
  <c r="R506" i="10"/>
  <c r="R507" i="10"/>
  <c r="R508" i="10"/>
  <c r="R509" i="10"/>
  <c r="R510" i="10"/>
  <c r="R511" i="10"/>
  <c r="R512" i="10"/>
  <c r="R513" i="10"/>
  <c r="R514" i="10"/>
  <c r="R515" i="10"/>
  <c r="R516" i="10"/>
  <c r="R517" i="10"/>
  <c r="R518" i="10"/>
  <c r="R519" i="10"/>
  <c r="R520" i="10"/>
  <c r="R521" i="10"/>
  <c r="R522" i="10"/>
  <c r="R523" i="10"/>
  <c r="R524" i="10"/>
  <c r="R525" i="10"/>
  <c r="R526" i="10"/>
  <c r="R527" i="10"/>
  <c r="R528" i="10"/>
  <c r="R529" i="10"/>
  <c r="R530" i="10"/>
  <c r="R531" i="10"/>
  <c r="R532" i="10"/>
  <c r="R533" i="10"/>
  <c r="R534" i="10"/>
  <c r="R535" i="10"/>
  <c r="R536" i="10"/>
  <c r="R537" i="10"/>
  <c r="R538" i="10"/>
  <c r="R539" i="10"/>
  <c r="R540" i="10"/>
  <c r="R541" i="10"/>
  <c r="R542" i="10"/>
  <c r="R543" i="10"/>
  <c r="R544" i="10"/>
  <c r="R545" i="10"/>
  <c r="R546" i="10"/>
  <c r="R547" i="10"/>
  <c r="R548" i="10"/>
  <c r="R549" i="10"/>
  <c r="R550" i="10"/>
  <c r="R551" i="10"/>
  <c r="R552" i="10"/>
  <c r="R553" i="10"/>
  <c r="R554" i="10"/>
  <c r="R555" i="10"/>
  <c r="R556" i="10"/>
  <c r="R557" i="10"/>
  <c r="R558" i="10"/>
  <c r="R559" i="10"/>
  <c r="R560" i="10"/>
  <c r="R561" i="10"/>
  <c r="R562" i="10"/>
  <c r="R563" i="10"/>
  <c r="R564" i="10"/>
  <c r="R565" i="10"/>
  <c r="R566" i="10"/>
  <c r="S468" i="10"/>
  <c r="S469" i="10"/>
  <c r="S470" i="10"/>
  <c r="S471" i="10"/>
  <c r="S472" i="10"/>
  <c r="S473" i="10"/>
  <c r="S474" i="10"/>
  <c r="S475" i="10"/>
  <c r="S476" i="10"/>
  <c r="S477" i="10"/>
  <c r="S478" i="10"/>
  <c r="S479" i="10"/>
  <c r="S480" i="10"/>
  <c r="S481" i="10"/>
  <c r="S482" i="10"/>
  <c r="S483" i="10"/>
  <c r="S484" i="10"/>
  <c r="S485" i="10"/>
  <c r="S486" i="10"/>
  <c r="S487" i="10"/>
  <c r="S488" i="10"/>
  <c r="S489" i="10"/>
  <c r="S490" i="10"/>
  <c r="S491" i="10"/>
  <c r="S492" i="10"/>
  <c r="S493" i="10"/>
  <c r="S494" i="10"/>
  <c r="S495" i="10"/>
  <c r="S496" i="10"/>
  <c r="S497" i="10"/>
  <c r="S498" i="10"/>
  <c r="S499" i="10"/>
  <c r="S500" i="10"/>
  <c r="S501" i="10"/>
  <c r="S502" i="10"/>
  <c r="S503" i="10"/>
  <c r="S504" i="10"/>
  <c r="S505" i="10"/>
  <c r="S506" i="10"/>
  <c r="S507" i="10"/>
  <c r="S508" i="10"/>
  <c r="S509" i="10"/>
  <c r="S510" i="10"/>
  <c r="S511" i="10"/>
  <c r="S512" i="10"/>
  <c r="S513" i="10"/>
  <c r="S514" i="10"/>
  <c r="S515" i="10"/>
  <c r="S516" i="10"/>
  <c r="S517" i="10"/>
  <c r="S518" i="10"/>
  <c r="S519" i="10"/>
  <c r="S520" i="10"/>
  <c r="S521" i="10"/>
  <c r="S522" i="10"/>
  <c r="S523" i="10"/>
  <c r="S524" i="10"/>
  <c r="S525" i="10"/>
  <c r="S526" i="10"/>
  <c r="S527" i="10"/>
  <c r="S528" i="10"/>
  <c r="S529" i="10"/>
  <c r="S530" i="10"/>
  <c r="S531" i="10"/>
  <c r="S532" i="10"/>
  <c r="S533" i="10"/>
  <c r="S534" i="10"/>
  <c r="S535" i="10"/>
  <c r="S536" i="10"/>
  <c r="S537" i="10"/>
  <c r="S538" i="10"/>
  <c r="S539" i="10"/>
  <c r="S540" i="10"/>
  <c r="S541" i="10"/>
  <c r="S542" i="10"/>
  <c r="S543" i="10"/>
  <c r="S544" i="10"/>
  <c r="S545" i="10"/>
  <c r="S546" i="10"/>
  <c r="S547" i="10"/>
  <c r="S548" i="10"/>
  <c r="S549" i="10"/>
  <c r="S550" i="10"/>
  <c r="S551" i="10"/>
  <c r="S552" i="10"/>
  <c r="S553" i="10"/>
  <c r="S554" i="10"/>
  <c r="S555" i="10"/>
  <c r="S556" i="10"/>
  <c r="S557" i="10"/>
  <c r="S558" i="10"/>
  <c r="S559" i="10"/>
  <c r="S560" i="10"/>
  <c r="S561" i="10"/>
  <c r="S562" i="10"/>
  <c r="S563" i="10"/>
  <c r="S564" i="10"/>
  <c r="S565" i="10"/>
  <c r="S566"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3"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V468" i="10"/>
  <c r="V469" i="10"/>
  <c r="V470" i="10"/>
  <c r="V471" i="10"/>
  <c r="V472" i="10"/>
  <c r="V473" i="10"/>
  <c r="V474" i="10"/>
  <c r="V475" i="10"/>
  <c r="V476" i="10"/>
  <c r="V477" i="10"/>
  <c r="V478" i="10"/>
  <c r="V479" i="10"/>
  <c r="V480" i="10"/>
  <c r="V481" i="10"/>
  <c r="V482" i="10"/>
  <c r="V483" i="10"/>
  <c r="V484" i="10"/>
  <c r="V485" i="10"/>
  <c r="V486" i="10"/>
  <c r="V487" i="10"/>
  <c r="V488" i="10"/>
  <c r="V489" i="10"/>
  <c r="V490" i="10"/>
  <c r="V491" i="10"/>
  <c r="V492" i="10"/>
  <c r="V493" i="10"/>
  <c r="V494" i="10"/>
  <c r="V495" i="10"/>
  <c r="V496" i="10"/>
  <c r="V497" i="10"/>
  <c r="V498" i="10"/>
  <c r="V499" i="10"/>
  <c r="V500" i="10"/>
  <c r="V501" i="10"/>
  <c r="V502" i="10"/>
  <c r="V503" i="10"/>
  <c r="V504" i="10"/>
  <c r="V505" i="10"/>
  <c r="V506" i="10"/>
  <c r="V507" i="10"/>
  <c r="V508" i="10"/>
  <c r="V509" i="10"/>
  <c r="V510" i="10"/>
  <c r="V511" i="10"/>
  <c r="V512" i="10"/>
  <c r="V513" i="10"/>
  <c r="V514" i="10"/>
  <c r="V515" i="10"/>
  <c r="V516" i="10"/>
  <c r="V517" i="10"/>
  <c r="V518" i="10"/>
  <c r="V519" i="10"/>
  <c r="V520" i="10"/>
  <c r="V521" i="10"/>
  <c r="V522" i="10"/>
  <c r="V523" i="10"/>
  <c r="V524" i="10"/>
  <c r="V525" i="10"/>
  <c r="V526" i="10"/>
  <c r="V527" i="10"/>
  <c r="V528" i="10"/>
  <c r="V529" i="10"/>
  <c r="V530" i="10"/>
  <c r="V531" i="10"/>
  <c r="V532" i="10"/>
  <c r="V533" i="10"/>
  <c r="V534" i="10"/>
  <c r="V535" i="10"/>
  <c r="V536" i="10"/>
  <c r="V537" i="10"/>
  <c r="V538" i="10"/>
  <c r="V539" i="10"/>
  <c r="V540" i="10"/>
  <c r="V541" i="10"/>
  <c r="V542" i="10"/>
  <c r="V543" i="10"/>
  <c r="V544" i="10"/>
  <c r="V545" i="10"/>
  <c r="V546" i="10"/>
  <c r="V547" i="10"/>
  <c r="V548" i="10"/>
  <c r="V549" i="10"/>
  <c r="V550" i="10"/>
  <c r="V551" i="10"/>
  <c r="V552" i="10"/>
  <c r="V553" i="10"/>
  <c r="V554" i="10"/>
  <c r="V555" i="10"/>
  <c r="V556" i="10"/>
  <c r="V557" i="10"/>
  <c r="V558" i="10"/>
  <c r="V559" i="10"/>
  <c r="V560" i="10"/>
  <c r="V561" i="10"/>
  <c r="V562" i="10"/>
  <c r="V563" i="10"/>
  <c r="V564" i="10"/>
  <c r="V565" i="10"/>
  <c r="V566" i="10"/>
  <c r="W468" i="10"/>
  <c r="W469" i="10"/>
  <c r="W470" i="10"/>
  <c r="W471" i="10"/>
  <c r="W472" i="10"/>
  <c r="W473" i="10"/>
  <c r="W474" i="10"/>
  <c r="W475" i="10"/>
  <c r="W476" i="10"/>
  <c r="W477" i="10"/>
  <c r="W478" i="10"/>
  <c r="W479" i="10"/>
  <c r="W480" i="10"/>
  <c r="W481" i="10"/>
  <c r="W482" i="10"/>
  <c r="W483" i="10"/>
  <c r="W484" i="10"/>
  <c r="W485" i="10"/>
  <c r="W486" i="10"/>
  <c r="W487" i="10"/>
  <c r="W488" i="10"/>
  <c r="W489" i="10"/>
  <c r="W490" i="10"/>
  <c r="W491" i="10"/>
  <c r="W492" i="10"/>
  <c r="W493" i="10"/>
  <c r="W494" i="10"/>
  <c r="W495" i="10"/>
  <c r="W496" i="10"/>
  <c r="W497" i="10"/>
  <c r="W498" i="10"/>
  <c r="W499" i="10"/>
  <c r="W500" i="10"/>
  <c r="W501" i="10"/>
  <c r="W502" i="10"/>
  <c r="W503" i="10"/>
  <c r="W504" i="10"/>
  <c r="W505" i="10"/>
  <c r="W506" i="10"/>
  <c r="W507" i="10"/>
  <c r="W508" i="10"/>
  <c r="W509" i="10"/>
  <c r="W510" i="10"/>
  <c r="W511" i="10"/>
  <c r="W512" i="10"/>
  <c r="W513" i="10"/>
  <c r="W514" i="10"/>
  <c r="W515" i="10"/>
  <c r="W516" i="10"/>
  <c r="W517" i="10"/>
  <c r="W518" i="10"/>
  <c r="W519" i="10"/>
  <c r="W520" i="10"/>
  <c r="W521" i="10"/>
  <c r="W522" i="10"/>
  <c r="W523" i="10"/>
  <c r="W524" i="10"/>
  <c r="W525" i="10"/>
  <c r="W526" i="10"/>
  <c r="W527" i="10"/>
  <c r="W528" i="10"/>
  <c r="W529" i="10"/>
  <c r="W530" i="10"/>
  <c r="W531" i="10"/>
  <c r="W532" i="10"/>
  <c r="W533" i="10"/>
  <c r="W534" i="10"/>
  <c r="W535" i="10"/>
  <c r="W536" i="10"/>
  <c r="W537" i="10"/>
  <c r="W538" i="10"/>
  <c r="W539" i="10"/>
  <c r="W540" i="10"/>
  <c r="W541" i="10"/>
  <c r="W542" i="10"/>
  <c r="W543" i="10"/>
  <c r="W544" i="10"/>
  <c r="W545" i="10"/>
  <c r="W546" i="10"/>
  <c r="W547" i="10"/>
  <c r="W548" i="10"/>
  <c r="W549" i="10"/>
  <c r="W550" i="10"/>
  <c r="W551" i="10"/>
  <c r="W552" i="10"/>
  <c r="W553" i="10"/>
  <c r="W554" i="10"/>
  <c r="W555" i="10"/>
  <c r="W556" i="10"/>
  <c r="W557" i="10"/>
  <c r="W558" i="10"/>
  <c r="W559" i="10"/>
  <c r="W560" i="10"/>
  <c r="W561" i="10"/>
  <c r="W562" i="10"/>
  <c r="W563" i="10"/>
  <c r="W564" i="10"/>
  <c r="W565" i="10"/>
  <c r="W566" i="10"/>
  <c r="Y468" i="10"/>
  <c r="Y469" i="10"/>
  <c r="Y470" i="10"/>
  <c r="Y471" i="10"/>
  <c r="Y472" i="10"/>
  <c r="Y473" i="10"/>
  <c r="Y474" i="10"/>
  <c r="Y475" i="10"/>
  <c r="Y476" i="10"/>
  <c r="Y477" i="10"/>
  <c r="Y478" i="10"/>
  <c r="Y479" i="10"/>
  <c r="Y480" i="10"/>
  <c r="Y481" i="10"/>
  <c r="Y482" i="10"/>
  <c r="Y483" i="10"/>
  <c r="Y484" i="10"/>
  <c r="Y485" i="10"/>
  <c r="Y486" i="10"/>
  <c r="Y487" i="10"/>
  <c r="Y488" i="10"/>
  <c r="Y489" i="10"/>
  <c r="Y490" i="10"/>
  <c r="Y491" i="10"/>
  <c r="Y492" i="10"/>
  <c r="Y493" i="10"/>
  <c r="Y494" i="10"/>
  <c r="Y495" i="10"/>
  <c r="Y496" i="10"/>
  <c r="Y497" i="10"/>
  <c r="Y498" i="10"/>
  <c r="Y499" i="10"/>
  <c r="Y500" i="10"/>
  <c r="Y501" i="10"/>
  <c r="Y502" i="10"/>
  <c r="Y503" i="10"/>
  <c r="Y504" i="10"/>
  <c r="Y505" i="10"/>
  <c r="Y506" i="10"/>
  <c r="Y507" i="10"/>
  <c r="Y508" i="10"/>
  <c r="Y509" i="10"/>
  <c r="Y510" i="10"/>
  <c r="Y511" i="10"/>
  <c r="Y512" i="10"/>
  <c r="Y513" i="10"/>
  <c r="Y514" i="10"/>
  <c r="Y515" i="10"/>
  <c r="Y516" i="10"/>
  <c r="Y517" i="10"/>
  <c r="Y518" i="10"/>
  <c r="Y519" i="10"/>
  <c r="Y520" i="10"/>
  <c r="Y521" i="10"/>
  <c r="Y522" i="10"/>
  <c r="Y523" i="10"/>
  <c r="Y524" i="10"/>
  <c r="Y525" i="10"/>
  <c r="Y526" i="10"/>
  <c r="Y527" i="10"/>
  <c r="Y528" i="10"/>
  <c r="Y529" i="10"/>
  <c r="Y530" i="10"/>
  <c r="Y531" i="10"/>
  <c r="Y532" i="10"/>
  <c r="Y533" i="10"/>
  <c r="Y534" i="10"/>
  <c r="Y535" i="10"/>
  <c r="Y536" i="10"/>
  <c r="Y537" i="10"/>
  <c r="Y538" i="10"/>
  <c r="Y539" i="10"/>
  <c r="Y540" i="10"/>
  <c r="Y541" i="10"/>
  <c r="Y542" i="10"/>
  <c r="Y543" i="10"/>
  <c r="Y544" i="10"/>
  <c r="Y545" i="10"/>
  <c r="Y546" i="10"/>
  <c r="Y547" i="10"/>
  <c r="Y548" i="10"/>
  <c r="Y549" i="10"/>
  <c r="Y550" i="10"/>
  <c r="Y551" i="10"/>
  <c r="Y552" i="10"/>
  <c r="Y553" i="10"/>
  <c r="Y554" i="10"/>
  <c r="Y555" i="10"/>
  <c r="Y556" i="10"/>
  <c r="Y557" i="10"/>
  <c r="Y558" i="10"/>
  <c r="Y559" i="10"/>
  <c r="Y560" i="10"/>
  <c r="Y561" i="10"/>
  <c r="Y562" i="10"/>
  <c r="Y563" i="10"/>
  <c r="Y564" i="10"/>
  <c r="Y565" i="10"/>
  <c r="Y566" i="10"/>
  <c r="Z468" i="10"/>
  <c r="Z469" i="10"/>
  <c r="Z470" i="10"/>
  <c r="Z471" i="10"/>
  <c r="Z472" i="10"/>
  <c r="Z473" i="10"/>
  <c r="Z474" i="10"/>
  <c r="Z475" i="10"/>
  <c r="Z476" i="10"/>
  <c r="Z477" i="10"/>
  <c r="Z478" i="10"/>
  <c r="Z479" i="10"/>
  <c r="Z480" i="10"/>
  <c r="Z481" i="10"/>
  <c r="Z482" i="10"/>
  <c r="Z483" i="10"/>
  <c r="Z484" i="10"/>
  <c r="Z485" i="10"/>
  <c r="Z486" i="10"/>
  <c r="Z487" i="10"/>
  <c r="Z488" i="10"/>
  <c r="Z489" i="10"/>
  <c r="Z490" i="10"/>
  <c r="Z491" i="10"/>
  <c r="Z492" i="10"/>
  <c r="Z493" i="10"/>
  <c r="Z494" i="10"/>
  <c r="Z495" i="10"/>
  <c r="Z496" i="10"/>
  <c r="Z497" i="10"/>
  <c r="Z498" i="10"/>
  <c r="Z499" i="10"/>
  <c r="Z500" i="10"/>
  <c r="Z501" i="10"/>
  <c r="Z502" i="10"/>
  <c r="Z503" i="10"/>
  <c r="Z504" i="10"/>
  <c r="Z505" i="10"/>
  <c r="Z506" i="10"/>
  <c r="Z507" i="10"/>
  <c r="Z508" i="10"/>
  <c r="Z509" i="10"/>
  <c r="Z510" i="10"/>
  <c r="Z511" i="10"/>
  <c r="Z512" i="10"/>
  <c r="Z513" i="10"/>
  <c r="Z514" i="10"/>
  <c r="Z515" i="10"/>
  <c r="Z516" i="10"/>
  <c r="Z517" i="10"/>
  <c r="Z518" i="10"/>
  <c r="Z519" i="10"/>
  <c r="Z520" i="10"/>
  <c r="Z521" i="10"/>
  <c r="Z522" i="10"/>
  <c r="Z523" i="10"/>
  <c r="Z524" i="10"/>
  <c r="Z525" i="10"/>
  <c r="Z526" i="10"/>
  <c r="Z527" i="10"/>
  <c r="Z528" i="10"/>
  <c r="Z529" i="10"/>
  <c r="Z530" i="10"/>
  <c r="Z531" i="10"/>
  <c r="Z532" i="10"/>
  <c r="Z533" i="10"/>
  <c r="Z534" i="10"/>
  <c r="Z535" i="10"/>
  <c r="Z536" i="10"/>
  <c r="Z537" i="10"/>
  <c r="Z538" i="10"/>
  <c r="Z539" i="10"/>
  <c r="Z540" i="10"/>
  <c r="Z541" i="10"/>
  <c r="Z542" i="10"/>
  <c r="Z543" i="10"/>
  <c r="Z544" i="10"/>
  <c r="Z545" i="10"/>
  <c r="Z546" i="10"/>
  <c r="Z547" i="10"/>
  <c r="Z548" i="10"/>
  <c r="Z549" i="10"/>
  <c r="Z550" i="10"/>
  <c r="Z551" i="10"/>
  <c r="Z552" i="10"/>
  <c r="Z553" i="10"/>
  <c r="Z554" i="10"/>
  <c r="Z555" i="10"/>
  <c r="Z556" i="10"/>
  <c r="Z557" i="10"/>
  <c r="Z558" i="10"/>
  <c r="Z559" i="10"/>
  <c r="Z560" i="10"/>
  <c r="Z561" i="10"/>
  <c r="Z562" i="10"/>
  <c r="Z563" i="10"/>
  <c r="Z564" i="10"/>
  <c r="Z565" i="10"/>
  <c r="Z566" i="10"/>
  <c r="AA468" i="10"/>
  <c r="AA469" i="10"/>
  <c r="AA470" i="10"/>
  <c r="AA471" i="10"/>
  <c r="AA472" i="10"/>
  <c r="AA473" i="10"/>
  <c r="AA474" i="10"/>
  <c r="AA475" i="10"/>
  <c r="AA476" i="10"/>
  <c r="AA477" i="10"/>
  <c r="AA478" i="10"/>
  <c r="AA479" i="10"/>
  <c r="AA480" i="10"/>
  <c r="AA481" i="10"/>
  <c r="AA482" i="10"/>
  <c r="AA483" i="10"/>
  <c r="AA484" i="10"/>
  <c r="AA485" i="10"/>
  <c r="AA486" i="10"/>
  <c r="AA487" i="10"/>
  <c r="AA488" i="10"/>
  <c r="AA489" i="10"/>
  <c r="AA490" i="10"/>
  <c r="AA491" i="10"/>
  <c r="AA492" i="10"/>
  <c r="AA493" i="10"/>
  <c r="AA494" i="10"/>
  <c r="AA495" i="10"/>
  <c r="AA496" i="10"/>
  <c r="AA497" i="10"/>
  <c r="AA498" i="10"/>
  <c r="AA499" i="10"/>
  <c r="AA500" i="10"/>
  <c r="AA501" i="10"/>
  <c r="AA502" i="10"/>
  <c r="AA503" i="10"/>
  <c r="AA504" i="10"/>
  <c r="AA505" i="10"/>
  <c r="AA506" i="10"/>
  <c r="AA507" i="10"/>
  <c r="AA508" i="10"/>
  <c r="AA509" i="10"/>
  <c r="AA510" i="10"/>
  <c r="AA511" i="10"/>
  <c r="AA512" i="10"/>
  <c r="AA513" i="10"/>
  <c r="AA514" i="10"/>
  <c r="AA515" i="10"/>
  <c r="AA516" i="10"/>
  <c r="AA517" i="10"/>
  <c r="AA518" i="10"/>
  <c r="AA519" i="10"/>
  <c r="AA520" i="10"/>
  <c r="AA521" i="10"/>
  <c r="AA522" i="10"/>
  <c r="AA523" i="10"/>
  <c r="AA524" i="10"/>
  <c r="AA525" i="10"/>
  <c r="AA526" i="10"/>
  <c r="AA527" i="10"/>
  <c r="AA528" i="10"/>
  <c r="AA529" i="10"/>
  <c r="AA530" i="10"/>
  <c r="AA531" i="10"/>
  <c r="AA532" i="10"/>
  <c r="AA533" i="10"/>
  <c r="AA534" i="10"/>
  <c r="AA535" i="10"/>
  <c r="AA536" i="10"/>
  <c r="AA537" i="10"/>
  <c r="AA538" i="10"/>
  <c r="AA539" i="10"/>
  <c r="AA540" i="10"/>
  <c r="AA541" i="10"/>
  <c r="AA542" i="10"/>
  <c r="AA543" i="10"/>
  <c r="AA544" i="10"/>
  <c r="AA545" i="10"/>
  <c r="AA546" i="10"/>
  <c r="AA547" i="10"/>
  <c r="AA548" i="10"/>
  <c r="AA549" i="10"/>
  <c r="AA550" i="10"/>
  <c r="AA551" i="10"/>
  <c r="AA552" i="10"/>
  <c r="AA553" i="10"/>
  <c r="AA554" i="10"/>
  <c r="AA555" i="10"/>
  <c r="AA556" i="10"/>
  <c r="AA557" i="10"/>
  <c r="AA558" i="10"/>
  <c r="AA559" i="10"/>
  <c r="AA560" i="10"/>
  <c r="AA561" i="10"/>
  <c r="AA562" i="10"/>
  <c r="AA563" i="10"/>
  <c r="AA564" i="10"/>
  <c r="AA565" i="10"/>
  <c r="AA566" i="10"/>
  <c r="AB468" i="10"/>
  <c r="AB469" i="10"/>
  <c r="AB470" i="10"/>
  <c r="AB471" i="10"/>
  <c r="AB472" i="10"/>
  <c r="AB473" i="10"/>
  <c r="AB474" i="10"/>
  <c r="AB475" i="10"/>
  <c r="AB476" i="10"/>
  <c r="AB477" i="10"/>
  <c r="AB478" i="10"/>
  <c r="AB479" i="10"/>
  <c r="AB480" i="10"/>
  <c r="AB481" i="10"/>
  <c r="AB482" i="10"/>
  <c r="AB483" i="10"/>
  <c r="AB484" i="10"/>
  <c r="AB485" i="10"/>
  <c r="AB486" i="10"/>
  <c r="AB487" i="10"/>
  <c r="AB488" i="10"/>
  <c r="AB489" i="10"/>
  <c r="AB490" i="10"/>
  <c r="AB491" i="10"/>
  <c r="AB492" i="10"/>
  <c r="AB493" i="10"/>
  <c r="AB494" i="10"/>
  <c r="AB495" i="10"/>
  <c r="AB496" i="10"/>
  <c r="AB497" i="10"/>
  <c r="AB498" i="10"/>
  <c r="AB499" i="10"/>
  <c r="AB500" i="10"/>
  <c r="AB501" i="10"/>
  <c r="AB502" i="10"/>
  <c r="AB503" i="10"/>
  <c r="AB504" i="10"/>
  <c r="AB505" i="10"/>
  <c r="AB506" i="10"/>
  <c r="AB507" i="10"/>
  <c r="AB508" i="10"/>
  <c r="AB509" i="10"/>
  <c r="AB510" i="10"/>
  <c r="AB511" i="10"/>
  <c r="AB512" i="10"/>
  <c r="AB513" i="10"/>
  <c r="AB514" i="10"/>
  <c r="AB515" i="10"/>
  <c r="AB516" i="10"/>
  <c r="AB517" i="10"/>
  <c r="AB518" i="10"/>
  <c r="AB519" i="10"/>
  <c r="AB520" i="10"/>
  <c r="AB521" i="10"/>
  <c r="AB522" i="10"/>
  <c r="AB523" i="10"/>
  <c r="AB524" i="10"/>
  <c r="AB525" i="10"/>
  <c r="AB526" i="10"/>
  <c r="AB527" i="10"/>
  <c r="AB528" i="10"/>
  <c r="AB529" i="10"/>
  <c r="AB530" i="10"/>
  <c r="AB531" i="10"/>
  <c r="AB532" i="10"/>
  <c r="AB533" i="10"/>
  <c r="AB534" i="10"/>
  <c r="AB535" i="10"/>
  <c r="AB536" i="10"/>
  <c r="AB537" i="10"/>
  <c r="AB538" i="10"/>
  <c r="AB539" i="10"/>
  <c r="AB540" i="10"/>
  <c r="AB541" i="10"/>
  <c r="AB542" i="10"/>
  <c r="AB543" i="10"/>
  <c r="AB544" i="10"/>
  <c r="AB545" i="10"/>
  <c r="AB546" i="10"/>
  <c r="AB547" i="10"/>
  <c r="AB548" i="10"/>
  <c r="AB549" i="10"/>
  <c r="AB550" i="10"/>
  <c r="AB551" i="10"/>
  <c r="AB552" i="10"/>
  <c r="AB553" i="10"/>
  <c r="AB554" i="10"/>
  <c r="AB555" i="10"/>
  <c r="AB556" i="10"/>
  <c r="AB557" i="10"/>
  <c r="AB558" i="10"/>
  <c r="AB559" i="10"/>
  <c r="AB560" i="10"/>
  <c r="AB561" i="10"/>
  <c r="AB562" i="10"/>
  <c r="AB563" i="10"/>
  <c r="AB564" i="10"/>
  <c r="AB565" i="10"/>
  <c r="AB566" i="10"/>
  <c r="AE468" i="10"/>
  <c r="AE469" i="10"/>
  <c r="AE470" i="10"/>
  <c r="AE471" i="10"/>
  <c r="AE472" i="10"/>
  <c r="AE473" i="10"/>
  <c r="AE474" i="10"/>
  <c r="AE475" i="10"/>
  <c r="AE476" i="10"/>
  <c r="AE477" i="10"/>
  <c r="AE478" i="10"/>
  <c r="AE479" i="10"/>
  <c r="AE480" i="10"/>
  <c r="AE481" i="10"/>
  <c r="AE482" i="10"/>
  <c r="AE483" i="10"/>
  <c r="AE484" i="10"/>
  <c r="AE485" i="10"/>
  <c r="AE486" i="10"/>
  <c r="AE487" i="10"/>
  <c r="AE488" i="10"/>
  <c r="AE489" i="10"/>
  <c r="AE490" i="10"/>
  <c r="AE491" i="10"/>
  <c r="AE492" i="10"/>
  <c r="AE493" i="10"/>
  <c r="AE494" i="10"/>
  <c r="AE495" i="10"/>
  <c r="AE496" i="10"/>
  <c r="AE497" i="10"/>
  <c r="AE498" i="10"/>
  <c r="AE499" i="10"/>
  <c r="AE500" i="10"/>
  <c r="AE501" i="10"/>
  <c r="AE502" i="10"/>
  <c r="AE503" i="10"/>
  <c r="AE504" i="10"/>
  <c r="AE505" i="10"/>
  <c r="AE506" i="10"/>
  <c r="AE507" i="10"/>
  <c r="AE508" i="10"/>
  <c r="AE509" i="10"/>
  <c r="AE510" i="10"/>
  <c r="AE511" i="10"/>
  <c r="AE512" i="10"/>
  <c r="AE513" i="10"/>
  <c r="AE514" i="10"/>
  <c r="AE515" i="10"/>
  <c r="AE516" i="10"/>
  <c r="AE517" i="10"/>
  <c r="AE518" i="10"/>
  <c r="AE519" i="10"/>
  <c r="AE520" i="10"/>
  <c r="AE521" i="10"/>
  <c r="AE522" i="10"/>
  <c r="AE523" i="10"/>
  <c r="AE524" i="10"/>
  <c r="AE525" i="10"/>
  <c r="AE526" i="10"/>
  <c r="AE527" i="10"/>
  <c r="AE528" i="10"/>
  <c r="AE529" i="10"/>
  <c r="AE530" i="10"/>
  <c r="AE531" i="10"/>
  <c r="AE532" i="10"/>
  <c r="AE533" i="10"/>
  <c r="AE534" i="10"/>
  <c r="AE535" i="10"/>
  <c r="AE536" i="10"/>
  <c r="AE537" i="10"/>
  <c r="AE538" i="10"/>
  <c r="AE539" i="10"/>
  <c r="AE540" i="10"/>
  <c r="AE541" i="10"/>
  <c r="AE542" i="10"/>
  <c r="AE543" i="10"/>
  <c r="AE544" i="10"/>
  <c r="AE545" i="10"/>
  <c r="AE546" i="10"/>
  <c r="AE547" i="10"/>
  <c r="AE548" i="10"/>
  <c r="AE549" i="10"/>
  <c r="AE550" i="10"/>
  <c r="AE551" i="10"/>
  <c r="AE552" i="10"/>
  <c r="AE553" i="10"/>
  <c r="AE554" i="10"/>
  <c r="AE555" i="10"/>
  <c r="AE556" i="10"/>
  <c r="AE557" i="10"/>
  <c r="AE558" i="10"/>
  <c r="AE559" i="10"/>
  <c r="AE560" i="10"/>
  <c r="AE561" i="10"/>
  <c r="AE562" i="10"/>
  <c r="AE563" i="10"/>
  <c r="AE564" i="10"/>
  <c r="AE565" i="10"/>
  <c r="AE566" i="10"/>
  <c r="AF468" i="10"/>
  <c r="AF469" i="10"/>
  <c r="AF470" i="10"/>
  <c r="AF471" i="10"/>
  <c r="AF472" i="10"/>
  <c r="AF473" i="10"/>
  <c r="AF474" i="10"/>
  <c r="AF475" i="10"/>
  <c r="AF476" i="10"/>
  <c r="AF477" i="10"/>
  <c r="AF478" i="10"/>
  <c r="AF479" i="10"/>
  <c r="AF480" i="10"/>
  <c r="AF481" i="10"/>
  <c r="AF482" i="10"/>
  <c r="AF483" i="10"/>
  <c r="AF484" i="10"/>
  <c r="AF485" i="10"/>
  <c r="AF486" i="10"/>
  <c r="AF487" i="10"/>
  <c r="AF488" i="10"/>
  <c r="AF489" i="10"/>
  <c r="AF490" i="10"/>
  <c r="AF491" i="10"/>
  <c r="AF492" i="10"/>
  <c r="AF493" i="10"/>
  <c r="AF494" i="10"/>
  <c r="AF495" i="10"/>
  <c r="AF496" i="10"/>
  <c r="AF497" i="10"/>
  <c r="AF498" i="10"/>
  <c r="AF499" i="10"/>
  <c r="AF500" i="10"/>
  <c r="AF501" i="10"/>
  <c r="AF502" i="10"/>
  <c r="AF503" i="10"/>
  <c r="AF504" i="10"/>
  <c r="AF505" i="10"/>
  <c r="AF506" i="10"/>
  <c r="AF507" i="10"/>
  <c r="AF508" i="10"/>
  <c r="AF509" i="10"/>
  <c r="AF510" i="10"/>
  <c r="AF511" i="10"/>
  <c r="AF512" i="10"/>
  <c r="AF513" i="10"/>
  <c r="AF514" i="10"/>
  <c r="AF515" i="10"/>
  <c r="AF516" i="10"/>
  <c r="AF517" i="10"/>
  <c r="AF518" i="10"/>
  <c r="AF519" i="10"/>
  <c r="AF520" i="10"/>
  <c r="AF521" i="10"/>
  <c r="AF522" i="10"/>
  <c r="AF523" i="10"/>
  <c r="AF524" i="10"/>
  <c r="AF525" i="10"/>
  <c r="AF526" i="10"/>
  <c r="AF527" i="10"/>
  <c r="AF528" i="10"/>
  <c r="AF529" i="10"/>
  <c r="AF530" i="10"/>
  <c r="AF531" i="10"/>
  <c r="AF532" i="10"/>
  <c r="AF533" i="10"/>
  <c r="AF534" i="10"/>
  <c r="AF535" i="10"/>
  <c r="AF536" i="10"/>
  <c r="AF537" i="10"/>
  <c r="AF538" i="10"/>
  <c r="AF539" i="10"/>
  <c r="AF540" i="10"/>
  <c r="AF541" i="10"/>
  <c r="AF542" i="10"/>
  <c r="AF543" i="10"/>
  <c r="AF544" i="10"/>
  <c r="AF545" i="10"/>
  <c r="AF546" i="10"/>
  <c r="AF547" i="10"/>
  <c r="AF548" i="10"/>
  <c r="AF549" i="10"/>
  <c r="AF550" i="10"/>
  <c r="AF551" i="10"/>
  <c r="AF552" i="10"/>
  <c r="AF553" i="10"/>
  <c r="AF554" i="10"/>
  <c r="AF555" i="10"/>
  <c r="AF556" i="10"/>
  <c r="AF557" i="10"/>
  <c r="AF558" i="10"/>
  <c r="AF559" i="10"/>
  <c r="AF560" i="10"/>
  <c r="AF561" i="10"/>
  <c r="AF562" i="10"/>
  <c r="AF563" i="10"/>
  <c r="AF564" i="10"/>
  <c r="AF565" i="10"/>
  <c r="AF566" i="10"/>
  <c r="AG468" i="10"/>
  <c r="AG469" i="10"/>
  <c r="AG470" i="10"/>
  <c r="AG471" i="10"/>
  <c r="AG472" i="10"/>
  <c r="AG473" i="10"/>
  <c r="AG474" i="10"/>
  <c r="AG475" i="10"/>
  <c r="AG476" i="10"/>
  <c r="AG477" i="10"/>
  <c r="AG478" i="10"/>
  <c r="AG479" i="10"/>
  <c r="AG480" i="10"/>
  <c r="AG481" i="10"/>
  <c r="AG482" i="10"/>
  <c r="AG483" i="10"/>
  <c r="AG484" i="10"/>
  <c r="AG485" i="10"/>
  <c r="AG486" i="10"/>
  <c r="AG487" i="10"/>
  <c r="AG488" i="10"/>
  <c r="AG489" i="10"/>
  <c r="AG490" i="10"/>
  <c r="AG491" i="10"/>
  <c r="AG492" i="10"/>
  <c r="AG493" i="10"/>
  <c r="AG494" i="10"/>
  <c r="AG495" i="10"/>
  <c r="AG496" i="10"/>
  <c r="AG497" i="10"/>
  <c r="AG498" i="10"/>
  <c r="AG499" i="10"/>
  <c r="AG500" i="10"/>
  <c r="AG501" i="10"/>
  <c r="AG502" i="10"/>
  <c r="AG503" i="10"/>
  <c r="AG504" i="10"/>
  <c r="AG505" i="10"/>
  <c r="AG506" i="10"/>
  <c r="AG507" i="10"/>
  <c r="AG508" i="10"/>
  <c r="AG509" i="10"/>
  <c r="AG510" i="10"/>
  <c r="AG511" i="10"/>
  <c r="AG512" i="10"/>
  <c r="AG513" i="10"/>
  <c r="AG514" i="10"/>
  <c r="AG515" i="10"/>
  <c r="AG516" i="10"/>
  <c r="AG517" i="10"/>
  <c r="AG518" i="10"/>
  <c r="AG519" i="10"/>
  <c r="AG520" i="10"/>
  <c r="AG521" i="10"/>
  <c r="AG522" i="10"/>
  <c r="AG523" i="10"/>
  <c r="AG524" i="10"/>
  <c r="AG525" i="10"/>
  <c r="AG526" i="10"/>
  <c r="AG527" i="10"/>
  <c r="AG528" i="10"/>
  <c r="AG529" i="10"/>
  <c r="AG530" i="10"/>
  <c r="AG531" i="10"/>
  <c r="AG532" i="10"/>
  <c r="AG533" i="10"/>
  <c r="AG534" i="10"/>
  <c r="AG535" i="10"/>
  <c r="AG536" i="10"/>
  <c r="AG537" i="10"/>
  <c r="AG538" i="10"/>
  <c r="AG539" i="10"/>
  <c r="AG540" i="10"/>
  <c r="AG541" i="10"/>
  <c r="AG542" i="10"/>
  <c r="AG543" i="10"/>
  <c r="AG544" i="10"/>
  <c r="AG545" i="10"/>
  <c r="AG546" i="10"/>
  <c r="AG547" i="10"/>
  <c r="AG548" i="10"/>
  <c r="AG549" i="10"/>
  <c r="AG550" i="10"/>
  <c r="AG551" i="10"/>
  <c r="AG552" i="10"/>
  <c r="AG553" i="10"/>
  <c r="AG554" i="10"/>
  <c r="AG555" i="10"/>
  <c r="AG556" i="10"/>
  <c r="AG557" i="10"/>
  <c r="AG558" i="10"/>
  <c r="AG559" i="10"/>
  <c r="AG560" i="10"/>
  <c r="AG561" i="10"/>
  <c r="AG562" i="10"/>
  <c r="AG563" i="10"/>
  <c r="AG564" i="10"/>
  <c r="AG565" i="10"/>
  <c r="AG566" i="10"/>
  <c r="AH468" i="10"/>
  <c r="AH469" i="10"/>
  <c r="AH470" i="10"/>
  <c r="AH471" i="10"/>
  <c r="AH472" i="10"/>
  <c r="AH473" i="10"/>
  <c r="AH474" i="10"/>
  <c r="AH475" i="10"/>
  <c r="AH476" i="10"/>
  <c r="AH477" i="10"/>
  <c r="AH478" i="10"/>
  <c r="AH479" i="10"/>
  <c r="AH480" i="10"/>
  <c r="AH481" i="10"/>
  <c r="AH482" i="10"/>
  <c r="AH483" i="10"/>
  <c r="AH484" i="10"/>
  <c r="AH485" i="10"/>
  <c r="AH486" i="10"/>
  <c r="AH487" i="10"/>
  <c r="AH488" i="10"/>
  <c r="AH489" i="10"/>
  <c r="AH490" i="10"/>
  <c r="AH491" i="10"/>
  <c r="AH492" i="10"/>
  <c r="AH493" i="10"/>
  <c r="AH494" i="10"/>
  <c r="AH495" i="10"/>
  <c r="AH496" i="10"/>
  <c r="AH497" i="10"/>
  <c r="AH498" i="10"/>
  <c r="AH499" i="10"/>
  <c r="AH500" i="10"/>
  <c r="AH501" i="10"/>
  <c r="AH502" i="10"/>
  <c r="AH503" i="10"/>
  <c r="AH504" i="10"/>
  <c r="AH505" i="10"/>
  <c r="AH506" i="10"/>
  <c r="AH507" i="10"/>
  <c r="AH508" i="10"/>
  <c r="AH509" i="10"/>
  <c r="AH510" i="10"/>
  <c r="AH511" i="10"/>
  <c r="AH512" i="10"/>
  <c r="AH513" i="10"/>
  <c r="AH514" i="10"/>
  <c r="AH515" i="10"/>
  <c r="AH516" i="10"/>
  <c r="AH517" i="10"/>
  <c r="AH518" i="10"/>
  <c r="AH519" i="10"/>
  <c r="AH520" i="10"/>
  <c r="AH521" i="10"/>
  <c r="AH522" i="10"/>
  <c r="AH523" i="10"/>
  <c r="AH524" i="10"/>
  <c r="AH525" i="10"/>
  <c r="AH526" i="10"/>
  <c r="AH527" i="10"/>
  <c r="AH528" i="10"/>
  <c r="AH529" i="10"/>
  <c r="AH530" i="10"/>
  <c r="AH531" i="10"/>
  <c r="AH532" i="10"/>
  <c r="AH533" i="10"/>
  <c r="AH534" i="10"/>
  <c r="AH535" i="10"/>
  <c r="AH536" i="10"/>
  <c r="AH537" i="10"/>
  <c r="AH538" i="10"/>
  <c r="AH539" i="10"/>
  <c r="AH540" i="10"/>
  <c r="AH541" i="10"/>
  <c r="AH542" i="10"/>
  <c r="AH543" i="10"/>
  <c r="AH544" i="10"/>
  <c r="AH545" i="10"/>
  <c r="AH546" i="10"/>
  <c r="AH547" i="10"/>
  <c r="AH548" i="10"/>
  <c r="AH549" i="10"/>
  <c r="AH550" i="10"/>
  <c r="AH551" i="10"/>
  <c r="AH552" i="10"/>
  <c r="AH553" i="10"/>
  <c r="AH554" i="10"/>
  <c r="AH555" i="10"/>
  <c r="AH556" i="10"/>
  <c r="AH557" i="10"/>
  <c r="AH558" i="10"/>
  <c r="AH559" i="10"/>
  <c r="AH560" i="10"/>
  <c r="AH561" i="10"/>
  <c r="AH562" i="10"/>
  <c r="AH563" i="10"/>
  <c r="AH564" i="10"/>
  <c r="AH565" i="10"/>
  <c r="AH566" i="10"/>
  <c r="AI468" i="10"/>
  <c r="AI469" i="10"/>
  <c r="AI470" i="10"/>
  <c r="AI471" i="10"/>
  <c r="AI472" i="10"/>
  <c r="AI473" i="10"/>
  <c r="AI474" i="10"/>
  <c r="AI475" i="10"/>
  <c r="AI476" i="10"/>
  <c r="AI477" i="10"/>
  <c r="AI478" i="10"/>
  <c r="AI479" i="10"/>
  <c r="AI480" i="10"/>
  <c r="AI481" i="10"/>
  <c r="AI482" i="10"/>
  <c r="AI483" i="10"/>
  <c r="AI484" i="10"/>
  <c r="AI485" i="10"/>
  <c r="AI486" i="10"/>
  <c r="AI487" i="10"/>
  <c r="AI488" i="10"/>
  <c r="AI489" i="10"/>
  <c r="AI490" i="10"/>
  <c r="AI491" i="10"/>
  <c r="AI492" i="10"/>
  <c r="AI493" i="10"/>
  <c r="AI494" i="10"/>
  <c r="AI495" i="10"/>
  <c r="AI496" i="10"/>
  <c r="AI497" i="10"/>
  <c r="AI498" i="10"/>
  <c r="AI499" i="10"/>
  <c r="AI500" i="10"/>
  <c r="AI501" i="10"/>
  <c r="AI502" i="10"/>
  <c r="AI503" i="10"/>
  <c r="AI504" i="10"/>
  <c r="AI505" i="10"/>
  <c r="AI506" i="10"/>
  <c r="AI507" i="10"/>
  <c r="AI508" i="10"/>
  <c r="AI509" i="10"/>
  <c r="AI510" i="10"/>
  <c r="AI511" i="10"/>
  <c r="AI512" i="10"/>
  <c r="AI513" i="10"/>
  <c r="AI514" i="10"/>
  <c r="AI515" i="10"/>
  <c r="AI516" i="10"/>
  <c r="AI517" i="10"/>
  <c r="AI518" i="10"/>
  <c r="AI519" i="10"/>
  <c r="AI520" i="10"/>
  <c r="AI521" i="10"/>
  <c r="AI522" i="10"/>
  <c r="AI523" i="10"/>
  <c r="AI524" i="10"/>
  <c r="AI525" i="10"/>
  <c r="AI526" i="10"/>
  <c r="AI527" i="10"/>
  <c r="AI528" i="10"/>
  <c r="AI529" i="10"/>
  <c r="AI530" i="10"/>
  <c r="AI531" i="10"/>
  <c r="AI532" i="10"/>
  <c r="AI533" i="10"/>
  <c r="AI534" i="10"/>
  <c r="AI535" i="10"/>
  <c r="AI536" i="10"/>
  <c r="AI537" i="10"/>
  <c r="AI538" i="10"/>
  <c r="AI539" i="10"/>
  <c r="AI540" i="10"/>
  <c r="AI541" i="10"/>
  <c r="AI542" i="10"/>
  <c r="AI543" i="10"/>
  <c r="AI544" i="10"/>
  <c r="AI545" i="10"/>
  <c r="AI546" i="10"/>
  <c r="AI547" i="10"/>
  <c r="AI548" i="10"/>
  <c r="AI549" i="10"/>
  <c r="AI550" i="10"/>
  <c r="AI551" i="10"/>
  <c r="AI552" i="10"/>
  <c r="AI553" i="10"/>
  <c r="AI554" i="10"/>
  <c r="AI555" i="10"/>
  <c r="AI556" i="10"/>
  <c r="AI557" i="10"/>
  <c r="AI558" i="10"/>
  <c r="AI559" i="10"/>
  <c r="AI560" i="10"/>
  <c r="AI561" i="10"/>
  <c r="AI562" i="10"/>
  <c r="AI563" i="10"/>
  <c r="AI564" i="10"/>
  <c r="AI565" i="10"/>
  <c r="AI566" i="10"/>
  <c r="AN468" i="10"/>
  <c r="AN469" i="10"/>
  <c r="AN470" i="10"/>
  <c r="AN471" i="10"/>
  <c r="AN472" i="10"/>
  <c r="AN473" i="10"/>
  <c r="AN474" i="10"/>
  <c r="AN475" i="10"/>
  <c r="AN476" i="10"/>
  <c r="AN477" i="10"/>
  <c r="AN478" i="10"/>
  <c r="AN479" i="10"/>
  <c r="AN480" i="10"/>
  <c r="AN481" i="10"/>
  <c r="AN482" i="10"/>
  <c r="AN483" i="10"/>
  <c r="AN484" i="10"/>
  <c r="AN485" i="10"/>
  <c r="AN486" i="10"/>
  <c r="AN487" i="10"/>
  <c r="AN488" i="10"/>
  <c r="AN489" i="10"/>
  <c r="AN490" i="10"/>
  <c r="AN491" i="10"/>
  <c r="AN492" i="10"/>
  <c r="AN493" i="10"/>
  <c r="AN494" i="10"/>
  <c r="AN495" i="10"/>
  <c r="AN496" i="10"/>
  <c r="AN497" i="10"/>
  <c r="AN498" i="10"/>
  <c r="AN499" i="10"/>
  <c r="AN500" i="10"/>
  <c r="AN501" i="10"/>
  <c r="AN502" i="10"/>
  <c r="AN503" i="10"/>
  <c r="AN504" i="10"/>
  <c r="AN505" i="10"/>
  <c r="AN506" i="10"/>
  <c r="AN507" i="10"/>
  <c r="AN508" i="10"/>
  <c r="AN509" i="10"/>
  <c r="AN510" i="10"/>
  <c r="AN511" i="10"/>
  <c r="AN512" i="10"/>
  <c r="AN513" i="10"/>
  <c r="AN514" i="10"/>
  <c r="AN515" i="10"/>
  <c r="AN516" i="10"/>
  <c r="AN517" i="10"/>
  <c r="AN518" i="10"/>
  <c r="AN519" i="10"/>
  <c r="AN520" i="10"/>
  <c r="AN521" i="10"/>
  <c r="AN522" i="10"/>
  <c r="AN523" i="10"/>
  <c r="AN524" i="10"/>
  <c r="AN525" i="10"/>
  <c r="AN526" i="10"/>
  <c r="AN527" i="10"/>
  <c r="AN528" i="10"/>
  <c r="AN529" i="10"/>
  <c r="AN530" i="10"/>
  <c r="AN531" i="10"/>
  <c r="AN532" i="10"/>
  <c r="AN533" i="10"/>
  <c r="AN534" i="10"/>
  <c r="AN535" i="10"/>
  <c r="AN536" i="10"/>
  <c r="AN537" i="10"/>
  <c r="AN538" i="10"/>
  <c r="AN539" i="10"/>
  <c r="AN540" i="10"/>
  <c r="AN541" i="10"/>
  <c r="AN542" i="10"/>
  <c r="AN543" i="10"/>
  <c r="AN544" i="10"/>
  <c r="AN545" i="10"/>
  <c r="AN546" i="10"/>
  <c r="AN547" i="10"/>
  <c r="AN548" i="10"/>
  <c r="AN549" i="10"/>
  <c r="AN550" i="10"/>
  <c r="AN551" i="10"/>
  <c r="AN552" i="10"/>
  <c r="AN553" i="10"/>
  <c r="AN554" i="10"/>
  <c r="AN555" i="10"/>
  <c r="AN556" i="10"/>
  <c r="AN557" i="10"/>
  <c r="AN558" i="10"/>
  <c r="AN559" i="10"/>
  <c r="AN560" i="10"/>
  <c r="AN561" i="10"/>
  <c r="AN562" i="10"/>
  <c r="AN563" i="10"/>
  <c r="AN564" i="10"/>
  <c r="AN565" i="10"/>
  <c r="AN566" i="10"/>
  <c r="AO468" i="10"/>
  <c r="AO469" i="10"/>
  <c r="AO470" i="10"/>
  <c r="AO471" i="10"/>
  <c r="AO472" i="10"/>
  <c r="AO473" i="10"/>
  <c r="AO474" i="10"/>
  <c r="AO475" i="10"/>
  <c r="AO476" i="10"/>
  <c r="AO477" i="10"/>
  <c r="AO478" i="10"/>
  <c r="AO479" i="10"/>
  <c r="AO480" i="10"/>
  <c r="AO481" i="10"/>
  <c r="AO482" i="10"/>
  <c r="AO483" i="10"/>
  <c r="AO484" i="10"/>
  <c r="AO485" i="10"/>
  <c r="AO486" i="10"/>
  <c r="AO487" i="10"/>
  <c r="AO488" i="10"/>
  <c r="AO489" i="10"/>
  <c r="AO490" i="10"/>
  <c r="AO491" i="10"/>
  <c r="AO492" i="10"/>
  <c r="AO493" i="10"/>
  <c r="AO494" i="10"/>
  <c r="AO495" i="10"/>
  <c r="AO496" i="10"/>
  <c r="AO497" i="10"/>
  <c r="AO498" i="10"/>
  <c r="AO499" i="10"/>
  <c r="AO500" i="10"/>
  <c r="AO501" i="10"/>
  <c r="AO502" i="10"/>
  <c r="AO503" i="10"/>
  <c r="AO504" i="10"/>
  <c r="AO505" i="10"/>
  <c r="AO506" i="10"/>
  <c r="AO507" i="10"/>
  <c r="AO508" i="10"/>
  <c r="AO509" i="10"/>
  <c r="AO510" i="10"/>
  <c r="AO511" i="10"/>
  <c r="AO512" i="10"/>
  <c r="AO513" i="10"/>
  <c r="AO514" i="10"/>
  <c r="AO515" i="10"/>
  <c r="AO516" i="10"/>
  <c r="AO517" i="10"/>
  <c r="AO518" i="10"/>
  <c r="AO519" i="10"/>
  <c r="AO520" i="10"/>
  <c r="AO521" i="10"/>
  <c r="AO522" i="10"/>
  <c r="AO523" i="10"/>
  <c r="AO524" i="10"/>
  <c r="AO525" i="10"/>
  <c r="AO526" i="10"/>
  <c r="AO527" i="10"/>
  <c r="AO528" i="10"/>
  <c r="AO529" i="10"/>
  <c r="AO530" i="10"/>
  <c r="AO531" i="10"/>
  <c r="AO532" i="10"/>
  <c r="AO533" i="10"/>
  <c r="AO534" i="10"/>
  <c r="AO535" i="10"/>
  <c r="AO536" i="10"/>
  <c r="AO537" i="10"/>
  <c r="AO538" i="10"/>
  <c r="AO539" i="10"/>
  <c r="AO540" i="10"/>
  <c r="AO541" i="10"/>
  <c r="AO542" i="10"/>
  <c r="AO543" i="10"/>
  <c r="AO544" i="10"/>
  <c r="AO545" i="10"/>
  <c r="AO546" i="10"/>
  <c r="AO547" i="10"/>
  <c r="AO548" i="10"/>
  <c r="AO549" i="10"/>
  <c r="AO550" i="10"/>
  <c r="AO551" i="10"/>
  <c r="AO552" i="10"/>
  <c r="AO553" i="10"/>
  <c r="AO554" i="10"/>
  <c r="AO555" i="10"/>
  <c r="AO556" i="10"/>
  <c r="AO557" i="10"/>
  <c r="AO558" i="10"/>
  <c r="AO559" i="10"/>
  <c r="AO560" i="10"/>
  <c r="AO561" i="10"/>
  <c r="AO562" i="10"/>
  <c r="AO563" i="10"/>
  <c r="AO564" i="10"/>
  <c r="AO565" i="10"/>
  <c r="AO566" i="10"/>
  <c r="AP468" i="10"/>
  <c r="AP469" i="10"/>
  <c r="AP470" i="10"/>
  <c r="AP471" i="10"/>
  <c r="AP472" i="10"/>
  <c r="AP473" i="10"/>
  <c r="AP474" i="10"/>
  <c r="AP475" i="10"/>
  <c r="AP476" i="10"/>
  <c r="AP477" i="10"/>
  <c r="AP478" i="10"/>
  <c r="AP479" i="10"/>
  <c r="AP480" i="10"/>
  <c r="AP481" i="10"/>
  <c r="AP482" i="10"/>
  <c r="AP483" i="10"/>
  <c r="AP484" i="10"/>
  <c r="AP485" i="10"/>
  <c r="AP486" i="10"/>
  <c r="AP487" i="10"/>
  <c r="AP488" i="10"/>
  <c r="AP489" i="10"/>
  <c r="AP490" i="10"/>
  <c r="AP491" i="10"/>
  <c r="AP492" i="10"/>
  <c r="AP493" i="10"/>
  <c r="AP494" i="10"/>
  <c r="AP495" i="10"/>
  <c r="AP496" i="10"/>
  <c r="AP497" i="10"/>
  <c r="AP498" i="10"/>
  <c r="AP499" i="10"/>
  <c r="AP500" i="10"/>
  <c r="AP501" i="10"/>
  <c r="AP502" i="10"/>
  <c r="AP503" i="10"/>
  <c r="AP504" i="10"/>
  <c r="AP505" i="10"/>
  <c r="AP506" i="10"/>
  <c r="AP507" i="10"/>
  <c r="AP508" i="10"/>
  <c r="AP509" i="10"/>
  <c r="AP510" i="10"/>
  <c r="AP511" i="10"/>
  <c r="AP512" i="10"/>
  <c r="AP513" i="10"/>
  <c r="AP514" i="10"/>
  <c r="AP515" i="10"/>
  <c r="AP516" i="10"/>
  <c r="AP517" i="10"/>
  <c r="AP518" i="10"/>
  <c r="AP519" i="10"/>
  <c r="AP520" i="10"/>
  <c r="AP521" i="10"/>
  <c r="AP522" i="10"/>
  <c r="AP523" i="10"/>
  <c r="AP524" i="10"/>
  <c r="AP525" i="10"/>
  <c r="AP526" i="10"/>
  <c r="AP527" i="10"/>
  <c r="AP528" i="10"/>
  <c r="AP529" i="10"/>
  <c r="AP530" i="10"/>
  <c r="AP531" i="10"/>
  <c r="AP532" i="10"/>
  <c r="AP533" i="10"/>
  <c r="AP534" i="10"/>
  <c r="AP535" i="10"/>
  <c r="AP536" i="10"/>
  <c r="AP537" i="10"/>
  <c r="AP538" i="10"/>
  <c r="AP539" i="10"/>
  <c r="AP540" i="10"/>
  <c r="AP541" i="10"/>
  <c r="AP542" i="10"/>
  <c r="AP543" i="10"/>
  <c r="AP544" i="10"/>
  <c r="AP545" i="10"/>
  <c r="AP546" i="10"/>
  <c r="AP547" i="10"/>
  <c r="AP548" i="10"/>
  <c r="AP549" i="10"/>
  <c r="AP550" i="10"/>
  <c r="AP551" i="10"/>
  <c r="AP552" i="10"/>
  <c r="AP553" i="10"/>
  <c r="AP554" i="10"/>
  <c r="AP555" i="10"/>
  <c r="AP556" i="10"/>
  <c r="AP557" i="10"/>
  <c r="AP558" i="10"/>
  <c r="AP559" i="10"/>
  <c r="AP560" i="10"/>
  <c r="AP561" i="10"/>
  <c r="AP562" i="10"/>
  <c r="AP563" i="10"/>
  <c r="AP564" i="10"/>
  <c r="AP565" i="10"/>
  <c r="AP566" i="10"/>
  <c r="AQ468" i="10"/>
  <c r="AQ469" i="10"/>
  <c r="AQ470" i="10"/>
  <c r="AQ471" i="10"/>
  <c r="AQ472" i="10"/>
  <c r="AQ473" i="10"/>
  <c r="AQ474" i="10"/>
  <c r="AQ475" i="10"/>
  <c r="AQ476" i="10"/>
  <c r="AQ477" i="10"/>
  <c r="AQ478" i="10"/>
  <c r="AQ479" i="10"/>
  <c r="AQ480" i="10"/>
  <c r="AQ481" i="10"/>
  <c r="AQ482" i="10"/>
  <c r="AQ483" i="10"/>
  <c r="AQ484" i="10"/>
  <c r="AQ485" i="10"/>
  <c r="AQ486" i="10"/>
  <c r="AQ487" i="10"/>
  <c r="AQ488" i="10"/>
  <c r="AQ489" i="10"/>
  <c r="AQ490" i="10"/>
  <c r="AQ491" i="10"/>
  <c r="AQ492" i="10"/>
  <c r="AQ493" i="10"/>
  <c r="AQ494" i="10"/>
  <c r="AQ495" i="10"/>
  <c r="AQ496" i="10"/>
  <c r="AQ497" i="10"/>
  <c r="AQ498" i="10"/>
  <c r="AQ499" i="10"/>
  <c r="AQ500" i="10"/>
  <c r="AQ501" i="10"/>
  <c r="AQ502" i="10"/>
  <c r="AQ503" i="10"/>
  <c r="AQ504" i="10"/>
  <c r="AQ505" i="10"/>
  <c r="AQ506" i="10"/>
  <c r="AQ507" i="10"/>
  <c r="AQ508" i="10"/>
  <c r="AQ509" i="10"/>
  <c r="AQ510" i="10"/>
  <c r="AQ511" i="10"/>
  <c r="AQ512" i="10"/>
  <c r="AQ513" i="10"/>
  <c r="AQ514" i="10"/>
  <c r="AQ515" i="10"/>
  <c r="AQ516" i="10"/>
  <c r="AQ517" i="10"/>
  <c r="AQ518" i="10"/>
  <c r="AQ519" i="10"/>
  <c r="AQ520" i="10"/>
  <c r="AQ521" i="10"/>
  <c r="AQ522" i="10"/>
  <c r="AQ523" i="10"/>
  <c r="AQ524" i="10"/>
  <c r="AQ525" i="10"/>
  <c r="AQ526" i="10"/>
  <c r="AQ527" i="10"/>
  <c r="AQ528" i="10"/>
  <c r="AQ529" i="10"/>
  <c r="AQ530" i="10"/>
  <c r="AQ531" i="10"/>
  <c r="AQ532" i="10"/>
  <c r="AQ533" i="10"/>
  <c r="AQ534" i="10"/>
  <c r="AQ535" i="10"/>
  <c r="AQ536" i="10"/>
  <c r="AQ537" i="10"/>
  <c r="AQ538" i="10"/>
  <c r="AQ539" i="10"/>
  <c r="AQ540" i="10"/>
  <c r="AQ541" i="10"/>
  <c r="AQ542" i="10"/>
  <c r="AQ543" i="10"/>
  <c r="AQ544" i="10"/>
  <c r="AQ545" i="10"/>
  <c r="AQ546" i="10"/>
  <c r="AQ547" i="10"/>
  <c r="AQ548" i="10"/>
  <c r="AQ549" i="10"/>
  <c r="AQ550" i="10"/>
  <c r="AQ551" i="10"/>
  <c r="AQ552" i="10"/>
  <c r="AQ553" i="10"/>
  <c r="AQ554" i="10"/>
  <c r="AQ555" i="10"/>
  <c r="AQ556" i="10"/>
  <c r="AQ557" i="10"/>
  <c r="AQ558" i="10"/>
  <c r="AQ559" i="10"/>
  <c r="AQ560" i="10"/>
  <c r="AQ561" i="10"/>
  <c r="AQ562" i="10"/>
  <c r="AQ563" i="10"/>
  <c r="AQ564" i="10"/>
  <c r="AQ565" i="10"/>
  <c r="AQ566" i="10"/>
  <c r="AS468" i="10"/>
  <c r="AS469" i="10"/>
  <c r="AS470" i="10"/>
  <c r="AS471" i="10"/>
  <c r="AS472" i="10"/>
  <c r="AS473" i="10"/>
  <c r="AS474" i="10"/>
  <c r="AS475" i="10"/>
  <c r="AS476" i="10"/>
  <c r="AS477" i="10"/>
  <c r="AS478" i="10"/>
  <c r="AS479" i="10"/>
  <c r="AS480" i="10"/>
  <c r="AS481" i="10"/>
  <c r="AS482" i="10"/>
  <c r="AS483" i="10"/>
  <c r="AS484" i="10"/>
  <c r="AS485" i="10"/>
  <c r="AS486" i="10"/>
  <c r="AS487" i="10"/>
  <c r="AS488" i="10"/>
  <c r="AS489" i="10"/>
  <c r="AS490" i="10"/>
  <c r="AS491" i="10"/>
  <c r="AS492" i="10"/>
  <c r="AS493" i="10"/>
  <c r="AS494" i="10"/>
  <c r="AS495" i="10"/>
  <c r="AS496" i="10"/>
  <c r="AS497" i="10"/>
  <c r="AS498" i="10"/>
  <c r="AS499" i="10"/>
  <c r="AS500" i="10"/>
  <c r="AS501" i="10"/>
  <c r="AS502" i="10"/>
  <c r="AS503" i="10"/>
  <c r="AS504" i="10"/>
  <c r="AS505" i="10"/>
  <c r="AS506" i="10"/>
  <c r="AS507" i="10"/>
  <c r="AS508" i="10"/>
  <c r="AS509" i="10"/>
  <c r="AS510" i="10"/>
  <c r="AS511" i="10"/>
  <c r="AS512" i="10"/>
  <c r="AS513" i="10"/>
  <c r="AS514" i="10"/>
  <c r="AS515" i="10"/>
  <c r="AS516" i="10"/>
  <c r="AS517" i="10"/>
  <c r="AS518" i="10"/>
  <c r="AS519" i="10"/>
  <c r="AS520" i="10"/>
  <c r="AS521" i="10"/>
  <c r="AS522" i="10"/>
  <c r="AS523" i="10"/>
  <c r="AS524" i="10"/>
  <c r="AS525" i="10"/>
  <c r="AS526" i="10"/>
  <c r="AS527" i="10"/>
  <c r="AS528" i="10"/>
  <c r="AS529" i="10"/>
  <c r="AS530" i="10"/>
  <c r="AS531" i="10"/>
  <c r="AS532" i="10"/>
  <c r="AS533" i="10"/>
  <c r="AS534" i="10"/>
  <c r="AS535" i="10"/>
  <c r="AS536" i="10"/>
  <c r="AS537" i="10"/>
  <c r="AS538" i="10"/>
  <c r="AS539" i="10"/>
  <c r="AS540" i="10"/>
  <c r="AS541" i="10"/>
  <c r="AS542" i="10"/>
  <c r="AS543" i="10"/>
  <c r="AS544" i="10"/>
  <c r="AS545" i="10"/>
  <c r="AS546" i="10"/>
  <c r="AS547" i="10"/>
  <c r="AS548" i="10"/>
  <c r="AS549" i="10"/>
  <c r="AS550" i="10"/>
  <c r="AS551" i="10"/>
  <c r="AS552" i="10"/>
  <c r="AS553" i="10"/>
  <c r="AS554" i="10"/>
  <c r="AS555" i="10"/>
  <c r="AS556" i="10"/>
  <c r="AS557" i="10"/>
  <c r="AS558" i="10"/>
  <c r="AS559" i="10"/>
  <c r="AS560" i="10"/>
  <c r="AS561" i="10"/>
  <c r="AS562" i="10"/>
  <c r="AS563" i="10"/>
  <c r="AS564" i="10"/>
  <c r="AS565" i="10"/>
  <c r="AS566" i="10"/>
  <c r="AT468" i="10"/>
  <c r="AT469" i="10"/>
  <c r="AT470" i="10"/>
  <c r="AT471" i="10"/>
  <c r="AT472" i="10"/>
  <c r="AT473" i="10"/>
  <c r="AT474" i="10"/>
  <c r="AT475" i="10"/>
  <c r="AT476" i="10"/>
  <c r="AT477" i="10"/>
  <c r="AT478" i="10"/>
  <c r="AT479" i="10"/>
  <c r="AT480" i="10"/>
  <c r="AT481" i="10"/>
  <c r="AT482" i="10"/>
  <c r="AT483" i="10"/>
  <c r="AT484" i="10"/>
  <c r="AT485" i="10"/>
  <c r="AT486" i="10"/>
  <c r="AT487" i="10"/>
  <c r="AT488" i="10"/>
  <c r="AT489" i="10"/>
  <c r="AT490" i="10"/>
  <c r="AT491" i="10"/>
  <c r="AT492" i="10"/>
  <c r="AT493" i="10"/>
  <c r="AT494" i="10"/>
  <c r="AT495" i="10"/>
  <c r="AT496" i="10"/>
  <c r="AT497" i="10"/>
  <c r="AT498" i="10"/>
  <c r="AT499" i="10"/>
  <c r="AT500" i="10"/>
  <c r="AT501" i="10"/>
  <c r="AT502" i="10"/>
  <c r="AT503" i="10"/>
  <c r="AT504" i="10"/>
  <c r="AT505" i="10"/>
  <c r="AT506" i="10"/>
  <c r="AT507" i="10"/>
  <c r="AT508" i="10"/>
  <c r="AT509" i="10"/>
  <c r="AT510" i="10"/>
  <c r="AT511" i="10"/>
  <c r="AT512" i="10"/>
  <c r="AT513" i="10"/>
  <c r="AT514" i="10"/>
  <c r="AT515" i="10"/>
  <c r="AT516" i="10"/>
  <c r="AT517" i="10"/>
  <c r="AT518" i="10"/>
  <c r="AT519" i="10"/>
  <c r="AT520" i="10"/>
  <c r="AT521" i="10"/>
  <c r="AT522" i="10"/>
  <c r="AT523" i="10"/>
  <c r="AT524" i="10"/>
  <c r="AT525" i="10"/>
  <c r="AT526" i="10"/>
  <c r="AT527" i="10"/>
  <c r="AT528" i="10"/>
  <c r="AT529" i="10"/>
  <c r="AT530" i="10"/>
  <c r="AT531" i="10"/>
  <c r="AT532" i="10"/>
  <c r="AT533" i="10"/>
  <c r="AT534" i="10"/>
  <c r="AT535" i="10"/>
  <c r="AT536" i="10"/>
  <c r="AT537" i="10"/>
  <c r="AT538" i="10"/>
  <c r="AT539" i="10"/>
  <c r="AT540" i="10"/>
  <c r="AT541" i="10"/>
  <c r="AT542" i="10"/>
  <c r="AT543" i="10"/>
  <c r="AT544" i="10"/>
  <c r="AT545" i="10"/>
  <c r="AT546" i="10"/>
  <c r="AT547" i="10"/>
  <c r="AT548" i="10"/>
  <c r="AT549" i="10"/>
  <c r="AT550" i="10"/>
  <c r="AT551" i="10"/>
  <c r="AT552" i="10"/>
  <c r="AT553" i="10"/>
  <c r="AT554" i="10"/>
  <c r="AT555" i="10"/>
  <c r="AT556" i="10"/>
  <c r="AT557" i="10"/>
  <c r="AT558" i="10"/>
  <c r="AT559" i="10"/>
  <c r="AT560" i="10"/>
  <c r="AT561" i="10"/>
  <c r="AT562" i="10"/>
  <c r="AT563" i="10"/>
  <c r="AT564" i="10"/>
  <c r="AT565" i="10"/>
  <c r="AT566" i="10"/>
  <c r="AU468" i="10"/>
  <c r="AU469" i="10"/>
  <c r="AU470" i="10"/>
  <c r="AU471" i="10"/>
  <c r="AU472" i="10"/>
  <c r="AU473" i="10"/>
  <c r="AU474" i="10"/>
  <c r="AU475" i="10"/>
  <c r="AU476" i="10"/>
  <c r="AU477" i="10"/>
  <c r="AU478" i="10"/>
  <c r="AU479" i="10"/>
  <c r="AU480" i="10"/>
  <c r="AU481" i="10"/>
  <c r="AU482" i="10"/>
  <c r="AU483" i="10"/>
  <c r="AU484" i="10"/>
  <c r="AU485" i="10"/>
  <c r="AU486" i="10"/>
  <c r="AU487" i="10"/>
  <c r="AU488" i="10"/>
  <c r="AU489" i="10"/>
  <c r="AU490" i="10"/>
  <c r="AU491" i="10"/>
  <c r="AU492" i="10"/>
  <c r="AU493" i="10"/>
  <c r="AU494" i="10"/>
  <c r="AU495" i="10"/>
  <c r="AU496" i="10"/>
  <c r="AU497" i="10"/>
  <c r="AU498" i="10"/>
  <c r="AU499" i="10"/>
  <c r="AU500" i="10"/>
  <c r="AU501" i="10"/>
  <c r="AU502" i="10"/>
  <c r="AU503" i="10"/>
  <c r="AU504" i="10"/>
  <c r="AU505" i="10"/>
  <c r="AU506" i="10"/>
  <c r="AU507" i="10"/>
  <c r="AU508" i="10"/>
  <c r="AU509" i="10"/>
  <c r="AU510" i="10"/>
  <c r="AU511" i="10"/>
  <c r="AU512" i="10"/>
  <c r="AU513" i="10"/>
  <c r="AU514" i="10"/>
  <c r="AU515" i="10"/>
  <c r="AU516" i="10"/>
  <c r="AU517" i="10"/>
  <c r="AU518" i="10"/>
  <c r="AU519" i="10"/>
  <c r="AU520" i="10"/>
  <c r="AU521" i="10"/>
  <c r="AU522" i="10"/>
  <c r="AU523" i="10"/>
  <c r="AU524" i="10"/>
  <c r="AU525" i="10"/>
  <c r="AU526" i="10"/>
  <c r="AU527" i="10"/>
  <c r="AU528" i="10"/>
  <c r="AU529" i="10"/>
  <c r="AU530" i="10"/>
  <c r="AU531" i="10"/>
  <c r="AU532" i="10"/>
  <c r="AU533" i="10"/>
  <c r="AU534" i="10"/>
  <c r="AU535" i="10"/>
  <c r="AU536" i="10"/>
  <c r="AU537" i="10"/>
  <c r="AU538" i="10"/>
  <c r="AU539" i="10"/>
  <c r="AU540" i="10"/>
  <c r="AU541" i="10"/>
  <c r="AU542" i="10"/>
  <c r="AU543" i="10"/>
  <c r="AU544" i="10"/>
  <c r="AU545" i="10"/>
  <c r="AU546" i="10"/>
  <c r="AU547" i="10"/>
  <c r="AU548" i="10"/>
  <c r="AU549" i="10"/>
  <c r="AU550" i="10"/>
  <c r="AU551" i="10"/>
  <c r="AU552" i="10"/>
  <c r="AU553" i="10"/>
  <c r="AU554" i="10"/>
  <c r="AU555" i="10"/>
  <c r="AU556" i="10"/>
  <c r="AU557" i="10"/>
  <c r="AU558" i="10"/>
  <c r="AU559" i="10"/>
  <c r="AU560" i="10"/>
  <c r="AU561" i="10"/>
  <c r="AU562" i="10"/>
  <c r="AU563" i="10"/>
  <c r="AU564" i="10"/>
  <c r="AU565" i="10"/>
  <c r="AU566" i="10"/>
  <c r="AV468" i="10"/>
  <c r="AV469" i="10"/>
  <c r="AV470" i="10"/>
  <c r="AV471" i="10"/>
  <c r="AV472" i="10"/>
  <c r="AV473" i="10"/>
  <c r="AV474" i="10"/>
  <c r="AV475" i="10"/>
  <c r="AV476" i="10"/>
  <c r="AV477" i="10"/>
  <c r="AV478" i="10"/>
  <c r="AV479" i="10"/>
  <c r="AV480" i="10"/>
  <c r="AV481" i="10"/>
  <c r="AV482" i="10"/>
  <c r="AV483" i="10"/>
  <c r="AV484" i="10"/>
  <c r="AV485" i="10"/>
  <c r="AV486" i="10"/>
  <c r="AV487" i="10"/>
  <c r="AV488" i="10"/>
  <c r="AV489" i="10"/>
  <c r="AV490" i="10"/>
  <c r="AV491" i="10"/>
  <c r="AV492" i="10"/>
  <c r="AV493" i="10"/>
  <c r="AV494" i="10"/>
  <c r="AV495" i="10"/>
  <c r="AV496" i="10"/>
  <c r="AV497" i="10"/>
  <c r="AV498" i="10"/>
  <c r="AV499" i="10"/>
  <c r="AV500" i="10"/>
  <c r="AV501" i="10"/>
  <c r="AV502" i="10"/>
  <c r="AV503" i="10"/>
  <c r="AV504" i="10"/>
  <c r="AV505" i="10"/>
  <c r="AV506" i="10"/>
  <c r="AV507" i="10"/>
  <c r="AV508" i="10"/>
  <c r="AV509" i="10"/>
  <c r="AV510" i="10"/>
  <c r="AV511" i="10"/>
  <c r="AV512" i="10"/>
  <c r="AV513" i="10"/>
  <c r="AV514" i="10"/>
  <c r="AV515" i="10"/>
  <c r="AV516" i="10"/>
  <c r="AV517" i="10"/>
  <c r="AV518" i="10"/>
  <c r="AV519" i="10"/>
  <c r="AV520" i="10"/>
  <c r="AV521" i="10"/>
  <c r="AV522" i="10"/>
  <c r="AV523" i="10"/>
  <c r="AV524" i="10"/>
  <c r="AV525" i="10"/>
  <c r="AV526" i="10"/>
  <c r="AV527" i="10"/>
  <c r="AV528" i="10"/>
  <c r="AV529" i="10"/>
  <c r="AV530" i="10"/>
  <c r="AV531" i="10"/>
  <c r="AV532" i="10"/>
  <c r="AV533" i="10"/>
  <c r="AV534" i="10"/>
  <c r="AV535" i="10"/>
  <c r="AV536" i="10"/>
  <c r="AV537" i="10"/>
  <c r="AV538" i="10"/>
  <c r="AV539" i="10"/>
  <c r="AV540" i="10"/>
  <c r="AV541" i="10"/>
  <c r="AV542" i="10"/>
  <c r="AV543" i="10"/>
  <c r="AV544" i="10"/>
  <c r="AV545" i="10"/>
  <c r="AV546" i="10"/>
  <c r="AV547" i="10"/>
  <c r="AV548" i="10"/>
  <c r="AV549" i="10"/>
  <c r="AV550" i="10"/>
  <c r="AV551" i="10"/>
  <c r="AV552" i="10"/>
  <c r="AV553" i="10"/>
  <c r="AV554" i="10"/>
  <c r="AV555" i="10"/>
  <c r="AV556" i="10"/>
  <c r="AV557" i="10"/>
  <c r="AV558" i="10"/>
  <c r="AV559" i="10"/>
  <c r="AV560" i="10"/>
  <c r="AV561" i="10"/>
  <c r="AV562" i="10"/>
  <c r="AV563" i="10"/>
  <c r="AV564" i="10"/>
  <c r="AV565" i="10"/>
  <c r="AV566" i="10"/>
  <c r="AW468" i="10"/>
  <c r="AW469" i="10"/>
  <c r="AW470" i="10"/>
  <c r="AW471" i="10"/>
  <c r="AW472" i="10"/>
  <c r="AW473" i="10"/>
  <c r="AW474" i="10"/>
  <c r="AW475" i="10"/>
  <c r="AW476" i="10"/>
  <c r="AW477" i="10"/>
  <c r="AW478" i="10"/>
  <c r="AW479" i="10"/>
  <c r="AW480" i="10"/>
  <c r="AW481" i="10"/>
  <c r="AW482" i="10"/>
  <c r="AW483" i="10"/>
  <c r="AW484" i="10"/>
  <c r="AW485" i="10"/>
  <c r="AW486" i="10"/>
  <c r="AW487" i="10"/>
  <c r="AW488" i="10"/>
  <c r="AW489" i="10"/>
  <c r="AW490" i="10"/>
  <c r="AW491" i="10"/>
  <c r="AW492" i="10"/>
  <c r="AW493" i="10"/>
  <c r="AW494" i="10"/>
  <c r="AW495" i="10"/>
  <c r="AW496" i="10"/>
  <c r="AW497" i="10"/>
  <c r="AW498" i="10"/>
  <c r="AW499" i="10"/>
  <c r="AW500" i="10"/>
  <c r="AW501" i="10"/>
  <c r="AW502" i="10"/>
  <c r="AW503" i="10"/>
  <c r="AW504" i="10"/>
  <c r="AW505" i="10"/>
  <c r="AW506" i="10"/>
  <c r="AW507" i="10"/>
  <c r="AW508" i="10"/>
  <c r="AW509" i="10"/>
  <c r="AW510" i="10"/>
  <c r="AW511" i="10"/>
  <c r="AW512" i="10"/>
  <c r="AW513" i="10"/>
  <c r="AW514" i="10"/>
  <c r="AW515" i="10"/>
  <c r="AW516" i="10"/>
  <c r="AW517" i="10"/>
  <c r="AW518" i="10"/>
  <c r="AW519" i="10"/>
  <c r="AW520" i="10"/>
  <c r="AW521" i="10"/>
  <c r="AW522" i="10"/>
  <c r="AW523" i="10"/>
  <c r="AW524" i="10"/>
  <c r="AW525" i="10"/>
  <c r="AW526" i="10"/>
  <c r="AW527" i="10"/>
  <c r="AW528" i="10"/>
  <c r="AW529" i="10"/>
  <c r="AW530" i="10"/>
  <c r="AW531" i="10"/>
  <c r="AW532" i="10"/>
  <c r="AW533" i="10"/>
  <c r="AW534" i="10"/>
  <c r="AW535" i="10"/>
  <c r="AW536" i="10"/>
  <c r="AW537" i="10"/>
  <c r="AW538" i="10"/>
  <c r="AW539" i="10"/>
  <c r="AW540" i="10"/>
  <c r="AW541" i="10"/>
  <c r="AW542" i="10"/>
  <c r="AW543" i="10"/>
  <c r="AW544" i="10"/>
  <c r="AW545" i="10"/>
  <c r="AW546" i="10"/>
  <c r="AW547" i="10"/>
  <c r="AW548" i="10"/>
  <c r="AW549" i="10"/>
  <c r="AW550" i="10"/>
  <c r="AW551" i="10"/>
  <c r="AW552" i="10"/>
  <c r="AW553" i="10"/>
  <c r="AW554" i="10"/>
  <c r="AW555" i="10"/>
  <c r="AW556" i="10"/>
  <c r="AW557" i="10"/>
  <c r="AW558" i="10"/>
  <c r="AW559" i="10"/>
  <c r="AW560" i="10"/>
  <c r="AW561" i="10"/>
  <c r="AW562" i="10"/>
  <c r="AW563" i="10"/>
  <c r="AW564" i="10"/>
  <c r="AW565" i="10"/>
  <c r="AW566" i="10"/>
  <c r="AX468" i="10"/>
  <c r="AX469" i="10"/>
  <c r="AX470" i="10"/>
  <c r="AX471" i="10"/>
  <c r="AX472" i="10"/>
  <c r="AX473" i="10"/>
  <c r="AX474" i="10"/>
  <c r="AX475" i="10"/>
  <c r="AX476" i="10"/>
  <c r="AX477" i="10"/>
  <c r="AX478" i="10"/>
  <c r="AX479" i="10"/>
  <c r="AX480" i="10"/>
  <c r="AX481" i="10"/>
  <c r="AX482" i="10"/>
  <c r="AX483" i="10"/>
  <c r="AX484" i="10"/>
  <c r="AX485" i="10"/>
  <c r="AX486" i="10"/>
  <c r="AX487" i="10"/>
  <c r="AX488" i="10"/>
  <c r="AX489" i="10"/>
  <c r="AX490" i="10"/>
  <c r="AX491" i="10"/>
  <c r="AX492" i="10"/>
  <c r="AX493" i="10"/>
  <c r="AX494" i="10"/>
  <c r="AX495" i="10"/>
  <c r="AX496" i="10"/>
  <c r="AX497" i="10"/>
  <c r="AX498" i="10"/>
  <c r="AX499" i="10"/>
  <c r="AX500" i="10"/>
  <c r="AX501" i="10"/>
  <c r="AX502" i="10"/>
  <c r="AX503" i="10"/>
  <c r="AX504" i="10"/>
  <c r="AX505" i="10"/>
  <c r="AX506" i="10"/>
  <c r="AX507" i="10"/>
  <c r="AX508" i="10"/>
  <c r="AX509" i="10"/>
  <c r="AX510" i="10"/>
  <c r="AX511" i="10"/>
  <c r="AX512" i="10"/>
  <c r="AX513" i="10"/>
  <c r="AX514" i="10"/>
  <c r="AX515" i="10"/>
  <c r="AX516" i="10"/>
  <c r="AX517" i="10"/>
  <c r="AX518" i="10"/>
  <c r="AX519" i="10"/>
  <c r="AX520" i="10"/>
  <c r="AX521" i="10"/>
  <c r="AX522" i="10"/>
  <c r="AX523" i="10"/>
  <c r="AX524" i="10"/>
  <c r="AX525" i="10"/>
  <c r="AX526" i="10"/>
  <c r="AX527" i="10"/>
  <c r="AX528" i="10"/>
  <c r="AX529" i="10"/>
  <c r="AX530" i="10"/>
  <c r="AX531" i="10"/>
  <c r="AX532" i="10"/>
  <c r="AX533" i="10"/>
  <c r="AX534" i="10"/>
  <c r="AX535" i="10"/>
  <c r="AX536" i="10"/>
  <c r="AX537" i="10"/>
  <c r="AX538" i="10"/>
  <c r="AX539" i="10"/>
  <c r="AX540" i="10"/>
  <c r="AX541" i="10"/>
  <c r="AX542" i="10"/>
  <c r="AX543" i="10"/>
  <c r="AX544" i="10"/>
  <c r="AX545" i="10"/>
  <c r="AX546" i="10"/>
  <c r="AX547" i="10"/>
  <c r="AX548" i="10"/>
  <c r="AX549" i="10"/>
  <c r="AX550" i="10"/>
  <c r="AX551" i="10"/>
  <c r="AX552" i="10"/>
  <c r="AX553" i="10"/>
  <c r="AX554" i="10"/>
  <c r="AX555" i="10"/>
  <c r="AX556" i="10"/>
  <c r="AX557" i="10"/>
  <c r="AX558" i="10"/>
  <c r="AX559" i="10"/>
  <c r="AX560" i="10"/>
  <c r="AX561" i="10"/>
  <c r="AX562" i="10"/>
  <c r="AX563" i="10"/>
  <c r="AX564" i="10"/>
  <c r="AX565" i="10"/>
  <c r="AX566" i="10"/>
  <c r="AY468" i="10"/>
  <c r="AY469" i="10"/>
  <c r="AY470" i="10"/>
  <c r="AY471" i="10"/>
  <c r="AY472" i="10"/>
  <c r="AY473" i="10"/>
  <c r="AY474" i="10"/>
  <c r="AY475" i="10"/>
  <c r="AY476" i="10"/>
  <c r="AY477" i="10"/>
  <c r="AY478" i="10"/>
  <c r="AY479" i="10"/>
  <c r="AY480" i="10"/>
  <c r="AY481" i="10"/>
  <c r="AY482" i="10"/>
  <c r="AY483" i="10"/>
  <c r="AY484" i="10"/>
  <c r="AY485" i="10"/>
  <c r="AY486" i="10"/>
  <c r="AY487" i="10"/>
  <c r="AY488" i="10"/>
  <c r="AY489" i="10"/>
  <c r="AY490" i="10"/>
  <c r="AY491" i="10"/>
  <c r="AY492" i="10"/>
  <c r="AY493" i="10"/>
  <c r="AY494" i="10"/>
  <c r="AY495" i="10"/>
  <c r="AY496" i="10"/>
  <c r="AY497" i="10"/>
  <c r="AY498" i="10"/>
  <c r="AY499" i="10"/>
  <c r="AY500" i="10"/>
  <c r="AY501" i="10"/>
  <c r="AY502" i="10"/>
  <c r="AY503" i="10"/>
  <c r="AY504" i="10"/>
  <c r="AY505" i="10"/>
  <c r="AY506" i="10"/>
  <c r="AY507" i="10"/>
  <c r="AY508" i="10"/>
  <c r="AY509" i="10"/>
  <c r="AY510" i="10"/>
  <c r="AY511" i="10"/>
  <c r="AY512" i="10"/>
  <c r="AY513" i="10"/>
  <c r="AY514" i="10"/>
  <c r="AY515" i="10"/>
  <c r="AY516" i="10"/>
  <c r="AY517" i="10"/>
  <c r="AY518" i="10"/>
  <c r="AY519" i="10"/>
  <c r="AY520" i="10"/>
  <c r="AY521" i="10"/>
  <c r="AY522" i="10"/>
  <c r="AY523" i="10"/>
  <c r="AY524" i="10"/>
  <c r="AY525" i="10"/>
  <c r="AY526" i="10"/>
  <c r="AY527" i="10"/>
  <c r="AY528" i="10"/>
  <c r="AY529" i="10"/>
  <c r="AY530" i="10"/>
  <c r="AY531" i="10"/>
  <c r="AY532" i="10"/>
  <c r="AY533" i="10"/>
  <c r="AY534" i="10"/>
  <c r="AY535" i="10"/>
  <c r="AY536" i="10"/>
  <c r="AY537" i="10"/>
  <c r="AY538" i="10"/>
  <c r="AY539" i="10"/>
  <c r="AY540" i="10"/>
  <c r="AY541" i="10"/>
  <c r="AY542" i="10"/>
  <c r="AY543" i="10"/>
  <c r="AY544" i="10"/>
  <c r="AY545" i="10"/>
  <c r="AY546" i="10"/>
  <c r="AY547" i="10"/>
  <c r="AY548" i="10"/>
  <c r="AY549" i="10"/>
  <c r="AY550" i="10"/>
  <c r="AY551" i="10"/>
  <c r="AY552" i="10"/>
  <c r="AY553" i="10"/>
  <c r="AY554" i="10"/>
  <c r="AY555" i="10"/>
  <c r="AY556" i="10"/>
  <c r="AY557" i="10"/>
  <c r="AY558" i="10"/>
  <c r="AY559" i="10"/>
  <c r="AY560" i="10"/>
  <c r="AY561" i="10"/>
  <c r="AY562" i="10"/>
  <c r="AY563" i="10"/>
  <c r="AY564" i="10"/>
  <c r="AY565" i="10"/>
  <c r="AY566" i="10"/>
  <c r="AZ468" i="10"/>
  <c r="AZ469" i="10"/>
  <c r="AZ470" i="10"/>
  <c r="AZ471" i="10"/>
  <c r="AZ472" i="10"/>
  <c r="AZ473" i="10"/>
  <c r="AZ474" i="10"/>
  <c r="AZ475" i="10"/>
  <c r="AZ476" i="10"/>
  <c r="AZ477" i="10"/>
  <c r="AZ478" i="10"/>
  <c r="AZ479" i="10"/>
  <c r="AZ480" i="10"/>
  <c r="AZ481" i="10"/>
  <c r="AZ482" i="10"/>
  <c r="AZ483" i="10"/>
  <c r="AZ484" i="10"/>
  <c r="AZ485" i="10"/>
  <c r="AZ486" i="10"/>
  <c r="AZ487" i="10"/>
  <c r="AZ488" i="10"/>
  <c r="AZ489" i="10"/>
  <c r="AZ490" i="10"/>
  <c r="AZ491" i="10"/>
  <c r="AZ492" i="10"/>
  <c r="AZ493" i="10"/>
  <c r="AZ494" i="10"/>
  <c r="AZ495" i="10"/>
  <c r="AZ496" i="10"/>
  <c r="AZ497" i="10"/>
  <c r="AZ498" i="10"/>
  <c r="AZ499" i="10"/>
  <c r="AZ500" i="10"/>
  <c r="AZ501" i="10"/>
  <c r="AZ502" i="10"/>
  <c r="AZ503" i="10"/>
  <c r="AZ504" i="10"/>
  <c r="AZ505" i="10"/>
  <c r="AZ506" i="10"/>
  <c r="AZ507" i="10"/>
  <c r="AZ508" i="10"/>
  <c r="AZ509" i="10"/>
  <c r="AZ510" i="10"/>
  <c r="AZ511" i="10"/>
  <c r="AZ512" i="10"/>
  <c r="AZ513" i="10"/>
  <c r="AZ514" i="10"/>
  <c r="AZ515" i="10"/>
  <c r="AZ516" i="10"/>
  <c r="AZ517" i="10"/>
  <c r="AZ518" i="10"/>
  <c r="AZ519" i="10"/>
  <c r="AZ520" i="10"/>
  <c r="AZ521" i="10"/>
  <c r="AZ522" i="10"/>
  <c r="AZ523" i="10"/>
  <c r="AZ524" i="10"/>
  <c r="AZ525" i="10"/>
  <c r="AZ526" i="10"/>
  <c r="AZ527" i="10"/>
  <c r="AZ528" i="10"/>
  <c r="AZ529" i="10"/>
  <c r="AZ530" i="10"/>
  <c r="AZ531" i="10"/>
  <c r="AZ532" i="10"/>
  <c r="AZ533" i="10"/>
  <c r="AZ534" i="10"/>
  <c r="AZ535" i="10"/>
  <c r="AZ536" i="10"/>
  <c r="AZ537" i="10"/>
  <c r="AZ538" i="10"/>
  <c r="AZ539" i="10"/>
  <c r="AZ540" i="10"/>
  <c r="AZ541" i="10"/>
  <c r="AZ542" i="10"/>
  <c r="AZ543" i="10"/>
  <c r="AZ544" i="10"/>
  <c r="AZ545" i="10"/>
  <c r="AZ546" i="10"/>
  <c r="AZ547" i="10"/>
  <c r="AZ548" i="10"/>
  <c r="AZ549" i="10"/>
  <c r="AZ550" i="10"/>
  <c r="AZ551" i="10"/>
  <c r="AZ552" i="10"/>
  <c r="AZ553" i="10"/>
  <c r="AZ554" i="10"/>
  <c r="AZ555" i="10"/>
  <c r="AZ556" i="10"/>
  <c r="AZ557" i="10"/>
  <c r="AZ558" i="10"/>
  <c r="AZ559" i="10"/>
  <c r="AZ560" i="10"/>
  <c r="AZ561" i="10"/>
  <c r="AZ562" i="10"/>
  <c r="AZ563" i="10"/>
  <c r="AZ564" i="10"/>
  <c r="AZ565" i="10"/>
  <c r="AZ566" i="10"/>
  <c r="BA468" i="10"/>
  <c r="BA469" i="10"/>
  <c r="BA470" i="10"/>
  <c r="BA471" i="10"/>
  <c r="BA472" i="10"/>
  <c r="BA473" i="10"/>
  <c r="BA474" i="10"/>
  <c r="BA475" i="10"/>
  <c r="BA476" i="10"/>
  <c r="BA477" i="10"/>
  <c r="BA478" i="10"/>
  <c r="BA479" i="10"/>
  <c r="BA480" i="10"/>
  <c r="BA481" i="10"/>
  <c r="BA482" i="10"/>
  <c r="BA483" i="10"/>
  <c r="BA484" i="10"/>
  <c r="BA485" i="10"/>
  <c r="BA486" i="10"/>
  <c r="BA487" i="10"/>
  <c r="BA488" i="10"/>
  <c r="BA489" i="10"/>
  <c r="BA490" i="10"/>
  <c r="BA491" i="10"/>
  <c r="BA492" i="10"/>
  <c r="BA493" i="10"/>
  <c r="BA494" i="10"/>
  <c r="BA495" i="10"/>
  <c r="BA496" i="10"/>
  <c r="BA497" i="10"/>
  <c r="BA498" i="10"/>
  <c r="BA499" i="10"/>
  <c r="BA500" i="10"/>
  <c r="BA501" i="10"/>
  <c r="BA502" i="10"/>
  <c r="BA503" i="10"/>
  <c r="BA504" i="10"/>
  <c r="BA505" i="10"/>
  <c r="BA506" i="10"/>
  <c r="BA507" i="10"/>
  <c r="BA508" i="10"/>
  <c r="BA509" i="10"/>
  <c r="BA510" i="10"/>
  <c r="BA511" i="10"/>
  <c r="BA512" i="10"/>
  <c r="BA513" i="10"/>
  <c r="BA514" i="10"/>
  <c r="BA515" i="10"/>
  <c r="BA516" i="10"/>
  <c r="BA517" i="10"/>
  <c r="BA518" i="10"/>
  <c r="BA519" i="10"/>
  <c r="BA520" i="10"/>
  <c r="BA521" i="10"/>
  <c r="BA522" i="10"/>
  <c r="BA523" i="10"/>
  <c r="BA524" i="10"/>
  <c r="BA525" i="10"/>
  <c r="BA526" i="10"/>
  <c r="BA527" i="10"/>
  <c r="BA528" i="10"/>
  <c r="BA529" i="10"/>
  <c r="BA530" i="10"/>
  <c r="BA531" i="10"/>
  <c r="BA532" i="10"/>
  <c r="BA533" i="10"/>
  <c r="BA534" i="10"/>
  <c r="BA535" i="10"/>
  <c r="BA536" i="10"/>
  <c r="BA537" i="10"/>
  <c r="BA538" i="10"/>
  <c r="BA539" i="10"/>
  <c r="BA540" i="10"/>
  <c r="BA541" i="10"/>
  <c r="BA542" i="10"/>
  <c r="BA543" i="10"/>
  <c r="BA544" i="10"/>
  <c r="BA545" i="10"/>
  <c r="BA546" i="10"/>
  <c r="BA547" i="10"/>
  <c r="BA548" i="10"/>
  <c r="BA549" i="10"/>
  <c r="BA550" i="10"/>
  <c r="BA551" i="10"/>
  <c r="BA552" i="10"/>
  <c r="BA553" i="10"/>
  <c r="BA554" i="10"/>
  <c r="BA555" i="10"/>
  <c r="BA556" i="10"/>
  <c r="BA557" i="10"/>
  <c r="BA558" i="10"/>
  <c r="BA559" i="10"/>
  <c r="BA560" i="10"/>
  <c r="BA561" i="10"/>
  <c r="BA562" i="10"/>
  <c r="BA563" i="10"/>
  <c r="BA564" i="10"/>
  <c r="BA565" i="10"/>
  <c r="BA566" i="10"/>
  <c r="BB468" i="10"/>
  <c r="BB469" i="10"/>
  <c r="BB470" i="10"/>
  <c r="BB471" i="10"/>
  <c r="BB472" i="10"/>
  <c r="BB473" i="10"/>
  <c r="BB474" i="10"/>
  <c r="BB475" i="10"/>
  <c r="BB476" i="10"/>
  <c r="BB477" i="10"/>
  <c r="BB478" i="10"/>
  <c r="BB479" i="10"/>
  <c r="BB480" i="10"/>
  <c r="BB481" i="10"/>
  <c r="BB482" i="10"/>
  <c r="BB483" i="10"/>
  <c r="BB484" i="10"/>
  <c r="BB485" i="10"/>
  <c r="BB486" i="10"/>
  <c r="BB487" i="10"/>
  <c r="BB488" i="10"/>
  <c r="BB489" i="10"/>
  <c r="BB490" i="10"/>
  <c r="BB491" i="10"/>
  <c r="BB492" i="10"/>
  <c r="BB493" i="10"/>
  <c r="BB494" i="10"/>
  <c r="BB495" i="10"/>
  <c r="BB496" i="10"/>
  <c r="BB497" i="10"/>
  <c r="BB498" i="10"/>
  <c r="BB499" i="10"/>
  <c r="BB500" i="10"/>
  <c r="BB501" i="10"/>
  <c r="BB502" i="10"/>
  <c r="BB503" i="10"/>
  <c r="BB504" i="10"/>
  <c r="BB505" i="10"/>
  <c r="BB506" i="10"/>
  <c r="BB507" i="10"/>
  <c r="BB508" i="10"/>
  <c r="BB509" i="10"/>
  <c r="BB510" i="10"/>
  <c r="BB511" i="10"/>
  <c r="BB512" i="10"/>
  <c r="BB513" i="10"/>
  <c r="BB514" i="10"/>
  <c r="BB515" i="10"/>
  <c r="BB516" i="10"/>
  <c r="BB517" i="10"/>
  <c r="BB518" i="10"/>
  <c r="BB519" i="10"/>
  <c r="BB520" i="10"/>
  <c r="BB521" i="10"/>
  <c r="BB522" i="10"/>
  <c r="BB523" i="10"/>
  <c r="BB524" i="10"/>
  <c r="BB525" i="10"/>
  <c r="BB526" i="10"/>
  <c r="BB527" i="10"/>
  <c r="BB528" i="10"/>
  <c r="BB529" i="10"/>
  <c r="BB530" i="10"/>
  <c r="BB531" i="10"/>
  <c r="BB532" i="10"/>
  <c r="BB533" i="10"/>
  <c r="BB534" i="10"/>
  <c r="BB535" i="10"/>
  <c r="BB536" i="10"/>
  <c r="BB537" i="10"/>
  <c r="BB538" i="10"/>
  <c r="BB539" i="10"/>
  <c r="BB540" i="10"/>
  <c r="BB541" i="10"/>
  <c r="BB542" i="10"/>
  <c r="BB543" i="10"/>
  <c r="BB544" i="10"/>
  <c r="BB545" i="10"/>
  <c r="BB546" i="10"/>
  <c r="BB547" i="10"/>
  <c r="BB548" i="10"/>
  <c r="BB549" i="10"/>
  <c r="BB550" i="10"/>
  <c r="BB551" i="10"/>
  <c r="BB552" i="10"/>
  <c r="BB553" i="10"/>
  <c r="BB554" i="10"/>
  <c r="BB555" i="10"/>
  <c r="BB556" i="10"/>
  <c r="BB557" i="10"/>
  <c r="BB558" i="10"/>
  <c r="BB559" i="10"/>
  <c r="BB560" i="10"/>
  <c r="BB561" i="10"/>
  <c r="BB562" i="10"/>
  <c r="BB563" i="10"/>
  <c r="BB564" i="10"/>
  <c r="BB565" i="10"/>
  <c r="BB566" i="10"/>
  <c r="BC468" i="10"/>
  <c r="BC469" i="10"/>
  <c r="BC470" i="10"/>
  <c r="BC471" i="10"/>
  <c r="BC472" i="10"/>
  <c r="BC473" i="10"/>
  <c r="BC474" i="10"/>
  <c r="BC475" i="10"/>
  <c r="BC476" i="10"/>
  <c r="BC477" i="10"/>
  <c r="BC478" i="10"/>
  <c r="BC479" i="10"/>
  <c r="BC480" i="10"/>
  <c r="BC481" i="10"/>
  <c r="BC482" i="10"/>
  <c r="BC483" i="10"/>
  <c r="BC484" i="10"/>
  <c r="BC485" i="10"/>
  <c r="BC486" i="10"/>
  <c r="BC487" i="10"/>
  <c r="BC488" i="10"/>
  <c r="BC489" i="10"/>
  <c r="BC490" i="10"/>
  <c r="BC491" i="10"/>
  <c r="BC492" i="10"/>
  <c r="BC493" i="10"/>
  <c r="BC494" i="10"/>
  <c r="BC495" i="10"/>
  <c r="BC496" i="10"/>
  <c r="BC497" i="10"/>
  <c r="BC498" i="10"/>
  <c r="BC499" i="10"/>
  <c r="BC500" i="10"/>
  <c r="BC501" i="10"/>
  <c r="BC502" i="10"/>
  <c r="BC503" i="10"/>
  <c r="BC504" i="10"/>
  <c r="BC505" i="10"/>
  <c r="BC506" i="10"/>
  <c r="BC507" i="10"/>
  <c r="BC508" i="10"/>
  <c r="BC509" i="10"/>
  <c r="BC510" i="10"/>
  <c r="BC511" i="10"/>
  <c r="BC512" i="10"/>
  <c r="BC513" i="10"/>
  <c r="BC514" i="10"/>
  <c r="BC515" i="10"/>
  <c r="BC516" i="10"/>
  <c r="BC517" i="10"/>
  <c r="BC518" i="10"/>
  <c r="BC519" i="10"/>
  <c r="BC520" i="10"/>
  <c r="BC521" i="10"/>
  <c r="BC522" i="10"/>
  <c r="BC523" i="10"/>
  <c r="BC524" i="10"/>
  <c r="BC525" i="10"/>
  <c r="BC526" i="10"/>
  <c r="BC527" i="10"/>
  <c r="BC528" i="10"/>
  <c r="BC529" i="10"/>
  <c r="BC530" i="10"/>
  <c r="BC531" i="10"/>
  <c r="BC532" i="10"/>
  <c r="BC533" i="10"/>
  <c r="BC534" i="10"/>
  <c r="BC535" i="10"/>
  <c r="BC536" i="10"/>
  <c r="BC537" i="10"/>
  <c r="BC538" i="10"/>
  <c r="BC539" i="10"/>
  <c r="BC540" i="10"/>
  <c r="BC541" i="10"/>
  <c r="BC542" i="10"/>
  <c r="BC543" i="10"/>
  <c r="BC544" i="10"/>
  <c r="BC545" i="10"/>
  <c r="BC546" i="10"/>
  <c r="BC547" i="10"/>
  <c r="BC548" i="10"/>
  <c r="BC549" i="10"/>
  <c r="BC550" i="10"/>
  <c r="BC551" i="10"/>
  <c r="BC552" i="10"/>
  <c r="BC553" i="10"/>
  <c r="BC554" i="10"/>
  <c r="BC555" i="10"/>
  <c r="BC556" i="10"/>
  <c r="BC557" i="10"/>
  <c r="BC558" i="10"/>
  <c r="BC559" i="10"/>
  <c r="BC560" i="10"/>
  <c r="BC561" i="10"/>
  <c r="BC562" i="10"/>
  <c r="BC563" i="10"/>
  <c r="BC564" i="10"/>
  <c r="BC565" i="10"/>
  <c r="BC566" i="10"/>
  <c r="BD468" i="10"/>
  <c r="BD469" i="10"/>
  <c r="BD470" i="10"/>
  <c r="BD471" i="10"/>
  <c r="BD472" i="10"/>
  <c r="BD473" i="10"/>
  <c r="BD474" i="10"/>
  <c r="BD475" i="10"/>
  <c r="BD476" i="10"/>
  <c r="BD477" i="10"/>
  <c r="BD478" i="10"/>
  <c r="BD479" i="10"/>
  <c r="BD480" i="10"/>
  <c r="BD481" i="10"/>
  <c r="BD482" i="10"/>
  <c r="BD483" i="10"/>
  <c r="BD484" i="10"/>
  <c r="BD485" i="10"/>
  <c r="BD486" i="10"/>
  <c r="BD487" i="10"/>
  <c r="BD488" i="10"/>
  <c r="BD489" i="10"/>
  <c r="BD490" i="10"/>
  <c r="BD491" i="10"/>
  <c r="BD492" i="10"/>
  <c r="BD493" i="10"/>
  <c r="BD494" i="10"/>
  <c r="BD495" i="10"/>
  <c r="BD496" i="10"/>
  <c r="BD497" i="10"/>
  <c r="BD498" i="10"/>
  <c r="BD499" i="10"/>
  <c r="BD500" i="10"/>
  <c r="BD501" i="10"/>
  <c r="BD502" i="10"/>
  <c r="BD503" i="10"/>
  <c r="BD504" i="10"/>
  <c r="BD505" i="10"/>
  <c r="BD506" i="10"/>
  <c r="BD507" i="10"/>
  <c r="BD508" i="10"/>
  <c r="BD509" i="10"/>
  <c r="BD510" i="10"/>
  <c r="BD511" i="10"/>
  <c r="BD512" i="10"/>
  <c r="BD513" i="10"/>
  <c r="BD514" i="10"/>
  <c r="BD515" i="10"/>
  <c r="BD516" i="10"/>
  <c r="BD517" i="10"/>
  <c r="BD518" i="10"/>
  <c r="BD519" i="10"/>
  <c r="BD520" i="10"/>
  <c r="BD521" i="10"/>
  <c r="BD522" i="10"/>
  <c r="BD523" i="10"/>
  <c r="BD524" i="10"/>
  <c r="BD525" i="10"/>
  <c r="BD526" i="10"/>
  <c r="BD527" i="10"/>
  <c r="BD528" i="10"/>
  <c r="BD529" i="10"/>
  <c r="BD530" i="10"/>
  <c r="BD531" i="10"/>
  <c r="BD532" i="10"/>
  <c r="BD533" i="10"/>
  <c r="BD534" i="10"/>
  <c r="BD535" i="10"/>
  <c r="BD536" i="10"/>
  <c r="BD537" i="10"/>
  <c r="BD538" i="10"/>
  <c r="BD539" i="10"/>
  <c r="BD540" i="10"/>
  <c r="BD541" i="10"/>
  <c r="BD542" i="10"/>
  <c r="BD543" i="10"/>
  <c r="BD544" i="10"/>
  <c r="BD545" i="10"/>
  <c r="BD546" i="10"/>
  <c r="BD547" i="10"/>
  <c r="BD548" i="10"/>
  <c r="BD549" i="10"/>
  <c r="BD550" i="10"/>
  <c r="BD551" i="10"/>
  <c r="BD552" i="10"/>
  <c r="BD553" i="10"/>
  <c r="BD554" i="10"/>
  <c r="BD555" i="10"/>
  <c r="BD556" i="10"/>
  <c r="BD557" i="10"/>
  <c r="BD558" i="10"/>
  <c r="BD559" i="10"/>
  <c r="BD560" i="10"/>
  <c r="BD561" i="10"/>
  <c r="BD562" i="10"/>
  <c r="BD563" i="10"/>
  <c r="BD564" i="10"/>
  <c r="BD565" i="10"/>
  <c r="BD566" i="10"/>
  <c r="BE468" i="10"/>
  <c r="BE469" i="10"/>
  <c r="BE470" i="10"/>
  <c r="BE471" i="10"/>
  <c r="BE472" i="10"/>
  <c r="BE473" i="10"/>
  <c r="BE474" i="10"/>
  <c r="BE475" i="10"/>
  <c r="BE476" i="10"/>
  <c r="BE477" i="10"/>
  <c r="BE478" i="10"/>
  <c r="BE479" i="10"/>
  <c r="BE480" i="10"/>
  <c r="BE481" i="10"/>
  <c r="BE482" i="10"/>
  <c r="BE483" i="10"/>
  <c r="BE484" i="10"/>
  <c r="BE485" i="10"/>
  <c r="BE486" i="10"/>
  <c r="BE487" i="10"/>
  <c r="BE488" i="10"/>
  <c r="BE489" i="10"/>
  <c r="BE490" i="10"/>
  <c r="BE491" i="10"/>
  <c r="BE492" i="10"/>
  <c r="BE493" i="10"/>
  <c r="BE494" i="10"/>
  <c r="BE495" i="10"/>
  <c r="BE496" i="10"/>
  <c r="BE497" i="10"/>
  <c r="BE498" i="10"/>
  <c r="BE499" i="10"/>
  <c r="BE500" i="10"/>
  <c r="BE501" i="10"/>
  <c r="BE502" i="10"/>
  <c r="BE503" i="10"/>
  <c r="BE504" i="10"/>
  <c r="BE505" i="10"/>
  <c r="BE506" i="10"/>
  <c r="BE507" i="10"/>
  <c r="BE508" i="10"/>
  <c r="BE509" i="10"/>
  <c r="BE510" i="10"/>
  <c r="BE511" i="10"/>
  <c r="BE512" i="10"/>
  <c r="BE513" i="10"/>
  <c r="BE514" i="10"/>
  <c r="BE515" i="10"/>
  <c r="BE516" i="10"/>
  <c r="BE517" i="10"/>
  <c r="BE518" i="10"/>
  <c r="BE519" i="10"/>
  <c r="BE520" i="10"/>
  <c r="BE521" i="10"/>
  <c r="BE522" i="10"/>
  <c r="BE523" i="10"/>
  <c r="BE524" i="10"/>
  <c r="BE525" i="10"/>
  <c r="BE526" i="10"/>
  <c r="BE527" i="10"/>
  <c r="BE528" i="10"/>
  <c r="BE529" i="10"/>
  <c r="BE530" i="10"/>
  <c r="BE531" i="10"/>
  <c r="BE532" i="10"/>
  <c r="BE533" i="10"/>
  <c r="BE534" i="10"/>
  <c r="BE535" i="10"/>
  <c r="BE536" i="10"/>
  <c r="BE537" i="10"/>
  <c r="BE538" i="10"/>
  <c r="BE539" i="10"/>
  <c r="BE540" i="10"/>
  <c r="BE541" i="10"/>
  <c r="BE542" i="10"/>
  <c r="BE543" i="10"/>
  <c r="BE544" i="10"/>
  <c r="BE545" i="10"/>
  <c r="BE546" i="10"/>
  <c r="BE547" i="10"/>
  <c r="BE548" i="10"/>
  <c r="BE549" i="10"/>
  <c r="BE550" i="10"/>
  <c r="BE551" i="10"/>
  <c r="BE552" i="10"/>
  <c r="BE553" i="10"/>
  <c r="BE554" i="10"/>
  <c r="BE555" i="10"/>
  <c r="BE556" i="10"/>
  <c r="BE557" i="10"/>
  <c r="BE558" i="10"/>
  <c r="BE559" i="10"/>
  <c r="BE560" i="10"/>
  <c r="BE561" i="10"/>
  <c r="BE562" i="10"/>
  <c r="BE563" i="10"/>
  <c r="BE564" i="10"/>
  <c r="BE565" i="10"/>
  <c r="BE566" i="10"/>
  <c r="BF468" i="10"/>
  <c r="BF469" i="10"/>
  <c r="BF470" i="10"/>
  <c r="BF471" i="10"/>
  <c r="BF472" i="10"/>
  <c r="BF473" i="10"/>
  <c r="BF474" i="10"/>
  <c r="BF475" i="10"/>
  <c r="BF476" i="10"/>
  <c r="BF477" i="10"/>
  <c r="BF478" i="10"/>
  <c r="BF479" i="10"/>
  <c r="BF480" i="10"/>
  <c r="BF481" i="10"/>
  <c r="BF482" i="10"/>
  <c r="BF483" i="10"/>
  <c r="BF484" i="10"/>
  <c r="BF485" i="10"/>
  <c r="BF486" i="10"/>
  <c r="BF487" i="10"/>
  <c r="BF488" i="10"/>
  <c r="BF489" i="10"/>
  <c r="BF490" i="10"/>
  <c r="BF491" i="10"/>
  <c r="BF492" i="10"/>
  <c r="BF493" i="10"/>
  <c r="BF494" i="10"/>
  <c r="BF495" i="10"/>
  <c r="BF496" i="10"/>
  <c r="BF497" i="10"/>
  <c r="BF498" i="10"/>
  <c r="BF499" i="10"/>
  <c r="BF500" i="10"/>
  <c r="BF501" i="10"/>
  <c r="BF502" i="10"/>
  <c r="BF503" i="10"/>
  <c r="BF504" i="10"/>
  <c r="BF505" i="10"/>
  <c r="BF506" i="10"/>
  <c r="BF507" i="10"/>
  <c r="BF508" i="10"/>
  <c r="BF509" i="10"/>
  <c r="BF510" i="10"/>
  <c r="BF511" i="10"/>
  <c r="BF512" i="10"/>
  <c r="BF513" i="10"/>
  <c r="BF514" i="10"/>
  <c r="BF515" i="10"/>
  <c r="BF516" i="10"/>
  <c r="BF517" i="10"/>
  <c r="BF518" i="10"/>
  <c r="BF519" i="10"/>
  <c r="BF520" i="10"/>
  <c r="BF521" i="10"/>
  <c r="BF522" i="10"/>
  <c r="BF523" i="10"/>
  <c r="BF524" i="10"/>
  <c r="BF525" i="10"/>
  <c r="BF526" i="10"/>
  <c r="BF527" i="10"/>
  <c r="BF528" i="10"/>
  <c r="BF529" i="10"/>
  <c r="BF530" i="10"/>
  <c r="BF531" i="10"/>
  <c r="BF532" i="10"/>
  <c r="BF533" i="10"/>
  <c r="BF534" i="10"/>
  <c r="BF535" i="10"/>
  <c r="BF536" i="10"/>
  <c r="BF537" i="10"/>
  <c r="BF538" i="10"/>
  <c r="BF539" i="10"/>
  <c r="BF540" i="10"/>
  <c r="BF541" i="10"/>
  <c r="BF542" i="10"/>
  <c r="BF543" i="10"/>
  <c r="BF544" i="10"/>
  <c r="BF545" i="10"/>
  <c r="BF546" i="10"/>
  <c r="BF547" i="10"/>
  <c r="BF548" i="10"/>
  <c r="BF549" i="10"/>
  <c r="BF550" i="10"/>
  <c r="BF551" i="10"/>
  <c r="BF552" i="10"/>
  <c r="BF553" i="10"/>
  <c r="BF554" i="10"/>
  <c r="BF555" i="10"/>
  <c r="BF556" i="10"/>
  <c r="BF557" i="10"/>
  <c r="BF558" i="10"/>
  <c r="BF559" i="10"/>
  <c r="BF560" i="10"/>
  <c r="BF561" i="10"/>
  <c r="BF562" i="10"/>
  <c r="BF563" i="10"/>
  <c r="BF564" i="10"/>
  <c r="BF565" i="10"/>
  <c r="BF566" i="10"/>
  <c r="BG468" i="10"/>
  <c r="BG469" i="10"/>
  <c r="BG470" i="10"/>
  <c r="BG471" i="10"/>
  <c r="BG472" i="10"/>
  <c r="BG473" i="10"/>
  <c r="BG474" i="10"/>
  <c r="BG475" i="10"/>
  <c r="BG476" i="10"/>
  <c r="BG477" i="10"/>
  <c r="BG478" i="10"/>
  <c r="BG479" i="10"/>
  <c r="BG480" i="10"/>
  <c r="BG481" i="10"/>
  <c r="BG482" i="10"/>
  <c r="BG483" i="10"/>
  <c r="BG484" i="10"/>
  <c r="BG485" i="10"/>
  <c r="BG486" i="10"/>
  <c r="BG487" i="10"/>
  <c r="BG488" i="10"/>
  <c r="BG489" i="10"/>
  <c r="BG490" i="10"/>
  <c r="BG491" i="10"/>
  <c r="BG492" i="10"/>
  <c r="BG493" i="10"/>
  <c r="BG494" i="10"/>
  <c r="BG495" i="10"/>
  <c r="BG496" i="10"/>
  <c r="BG497" i="10"/>
  <c r="BG498" i="10"/>
  <c r="BG499" i="10"/>
  <c r="BG500" i="10"/>
  <c r="BG501" i="10"/>
  <c r="BG502" i="10"/>
  <c r="BG503" i="10"/>
  <c r="BG504" i="10"/>
  <c r="BG505" i="10"/>
  <c r="BG506" i="10"/>
  <c r="BG507" i="10"/>
  <c r="BG508" i="10"/>
  <c r="BG509" i="10"/>
  <c r="BG510" i="10"/>
  <c r="BG511" i="10"/>
  <c r="BG512" i="10"/>
  <c r="BG513" i="10"/>
  <c r="BG514" i="10"/>
  <c r="BG515" i="10"/>
  <c r="BG516" i="10"/>
  <c r="BG517" i="10"/>
  <c r="BG518" i="10"/>
  <c r="BG519" i="10"/>
  <c r="BG520" i="10"/>
  <c r="BG521" i="10"/>
  <c r="BG522" i="10"/>
  <c r="BG523" i="10"/>
  <c r="BG524" i="10"/>
  <c r="BG525" i="10"/>
  <c r="BG526" i="10"/>
  <c r="BG527" i="10"/>
  <c r="BG528" i="10"/>
  <c r="BG529" i="10"/>
  <c r="BG530" i="10"/>
  <c r="BG531" i="10"/>
  <c r="BG532" i="10"/>
  <c r="BG533" i="10"/>
  <c r="BG534" i="10"/>
  <c r="BG535" i="10"/>
  <c r="BG536" i="10"/>
  <c r="BG537" i="10"/>
  <c r="BG538" i="10"/>
  <c r="BG539" i="10"/>
  <c r="BG540" i="10"/>
  <c r="BG541" i="10"/>
  <c r="BG542" i="10"/>
  <c r="BG543" i="10"/>
  <c r="BG544" i="10"/>
  <c r="BG545" i="10"/>
  <c r="BG546" i="10"/>
  <c r="BG547" i="10"/>
  <c r="BG548" i="10"/>
  <c r="BG549" i="10"/>
  <c r="BG550" i="10"/>
  <c r="BG551" i="10"/>
  <c r="BG552" i="10"/>
  <c r="BG553" i="10"/>
  <c r="BG554" i="10"/>
  <c r="BG555" i="10"/>
  <c r="BG556" i="10"/>
  <c r="BG557" i="10"/>
  <c r="BG558" i="10"/>
  <c r="BG559" i="10"/>
  <c r="BG560" i="10"/>
  <c r="BG561" i="10"/>
  <c r="BG562" i="10"/>
  <c r="BG563" i="10"/>
  <c r="BG564" i="10"/>
  <c r="BG565" i="10"/>
  <c r="BG566" i="10"/>
  <c r="BH468" i="10"/>
  <c r="BH469" i="10"/>
  <c r="BH470" i="10"/>
  <c r="BH471" i="10"/>
  <c r="BH472" i="10"/>
  <c r="BH473" i="10"/>
  <c r="BH474" i="10"/>
  <c r="BH475" i="10"/>
  <c r="BH476" i="10"/>
  <c r="BH477" i="10"/>
  <c r="BH478" i="10"/>
  <c r="BH479" i="10"/>
  <c r="BH480" i="10"/>
  <c r="BH481" i="10"/>
  <c r="BH482" i="10"/>
  <c r="BH483" i="10"/>
  <c r="BH484" i="10"/>
  <c r="BH485" i="10"/>
  <c r="BH486" i="10"/>
  <c r="BH487" i="10"/>
  <c r="BH488" i="10"/>
  <c r="BH489" i="10"/>
  <c r="BH490" i="10"/>
  <c r="BH491" i="10"/>
  <c r="BH492" i="10"/>
  <c r="BH493" i="10"/>
  <c r="BH494" i="10"/>
  <c r="BH495" i="10"/>
  <c r="BH496" i="10"/>
  <c r="BH497" i="10"/>
  <c r="BH498" i="10"/>
  <c r="BH499" i="10"/>
  <c r="BH500" i="10"/>
  <c r="BH501" i="10"/>
  <c r="BH502" i="10"/>
  <c r="BH503" i="10"/>
  <c r="BH504" i="10"/>
  <c r="BH505" i="10"/>
  <c r="BH506" i="10"/>
  <c r="BH507" i="10"/>
  <c r="BH508" i="10"/>
  <c r="BH509" i="10"/>
  <c r="BH510" i="10"/>
  <c r="BH511" i="10"/>
  <c r="BH512" i="10"/>
  <c r="BH513" i="10"/>
  <c r="BH514" i="10"/>
  <c r="BH515" i="10"/>
  <c r="BH516" i="10"/>
  <c r="BH517" i="10"/>
  <c r="BH518" i="10"/>
  <c r="BH519" i="10"/>
  <c r="BH520" i="10"/>
  <c r="BH521" i="10"/>
  <c r="BH522" i="10"/>
  <c r="BH523" i="10"/>
  <c r="BH524" i="10"/>
  <c r="BH525" i="10"/>
  <c r="BH526" i="10"/>
  <c r="BH527" i="10"/>
  <c r="BH528" i="10"/>
  <c r="BH529" i="10"/>
  <c r="BH530" i="10"/>
  <c r="BH531" i="10"/>
  <c r="BH532" i="10"/>
  <c r="BH533" i="10"/>
  <c r="BH534" i="10"/>
  <c r="BH535" i="10"/>
  <c r="BH536" i="10"/>
  <c r="BH537" i="10"/>
  <c r="BH538" i="10"/>
  <c r="BH539" i="10"/>
  <c r="BH540" i="10"/>
  <c r="BH541" i="10"/>
  <c r="BH542" i="10"/>
  <c r="BH543" i="10"/>
  <c r="BH544" i="10"/>
  <c r="BH545" i="10"/>
  <c r="BH546" i="10"/>
  <c r="BH547" i="10"/>
  <c r="BH548" i="10"/>
  <c r="BH549" i="10"/>
  <c r="BH550" i="10"/>
  <c r="BH551" i="10"/>
  <c r="BH552" i="10"/>
  <c r="BH553" i="10"/>
  <c r="BH554" i="10"/>
  <c r="BH555" i="10"/>
  <c r="BH556" i="10"/>
  <c r="BH557" i="10"/>
  <c r="BH558" i="10"/>
  <c r="BH559" i="10"/>
  <c r="BH560" i="10"/>
  <c r="BH561" i="10"/>
  <c r="BH562" i="10"/>
  <c r="BH563" i="10"/>
  <c r="BH564" i="10"/>
  <c r="BH565" i="10"/>
  <c r="BH566" i="10"/>
  <c r="BI468" i="10"/>
  <c r="BI469" i="10"/>
  <c r="BI470" i="10"/>
  <c r="BI471" i="10"/>
  <c r="BI472" i="10"/>
  <c r="BI473" i="10"/>
  <c r="BI474" i="10"/>
  <c r="BI475" i="10"/>
  <c r="BI476" i="10"/>
  <c r="BI477" i="10"/>
  <c r="BI478" i="10"/>
  <c r="BI479" i="10"/>
  <c r="BI480" i="10"/>
  <c r="BI481" i="10"/>
  <c r="BI482" i="10"/>
  <c r="BI483" i="10"/>
  <c r="BI484" i="10"/>
  <c r="BI485" i="10"/>
  <c r="BI486" i="10"/>
  <c r="BI487" i="10"/>
  <c r="BI488" i="10"/>
  <c r="BI489" i="10"/>
  <c r="BI490" i="10"/>
  <c r="BI491" i="10"/>
  <c r="BI492" i="10"/>
  <c r="BI493" i="10"/>
  <c r="BI494" i="10"/>
  <c r="BI495" i="10"/>
  <c r="BI496" i="10"/>
  <c r="BI497" i="10"/>
  <c r="BI498" i="10"/>
  <c r="BI499" i="10"/>
  <c r="BI500" i="10"/>
  <c r="BI501" i="10"/>
  <c r="BI502" i="10"/>
  <c r="BI503" i="10"/>
  <c r="BI504" i="10"/>
  <c r="BI505" i="10"/>
  <c r="BI506" i="10"/>
  <c r="BI507" i="10"/>
  <c r="BI508" i="10"/>
  <c r="BI509" i="10"/>
  <c r="BI510" i="10"/>
  <c r="BI511" i="10"/>
  <c r="BI512" i="10"/>
  <c r="BI513" i="10"/>
  <c r="BI514" i="10"/>
  <c r="BI515" i="10"/>
  <c r="BI516" i="10"/>
  <c r="BI517" i="10"/>
  <c r="BI518" i="10"/>
  <c r="BI519" i="10"/>
  <c r="BI520" i="10"/>
  <c r="BI521" i="10"/>
  <c r="BI522" i="10"/>
  <c r="BI523" i="10"/>
  <c r="BI524" i="10"/>
  <c r="BI525" i="10"/>
  <c r="BI526" i="10"/>
  <c r="BI527" i="10"/>
  <c r="BI528" i="10"/>
  <c r="BI529" i="10"/>
  <c r="BI530" i="10"/>
  <c r="BI531" i="10"/>
  <c r="BI532" i="10"/>
  <c r="BI533" i="10"/>
  <c r="BI534" i="10"/>
  <c r="BI535" i="10"/>
  <c r="BI536" i="10"/>
  <c r="BI537" i="10"/>
  <c r="BI538" i="10"/>
  <c r="BI539" i="10"/>
  <c r="BI540" i="10"/>
  <c r="BI541" i="10"/>
  <c r="BI542" i="10"/>
  <c r="BI543" i="10"/>
  <c r="BI544" i="10"/>
  <c r="BI545" i="10"/>
  <c r="BI546" i="10"/>
  <c r="BI547" i="10"/>
  <c r="BI548" i="10"/>
  <c r="BI549" i="10"/>
  <c r="BI550" i="10"/>
  <c r="BI551" i="10"/>
  <c r="BI552" i="10"/>
  <c r="BI553" i="10"/>
  <c r="BI554" i="10"/>
  <c r="BI555" i="10"/>
  <c r="BI556" i="10"/>
  <c r="BI557" i="10"/>
  <c r="BI558" i="10"/>
  <c r="BI559" i="10"/>
  <c r="BI560" i="10"/>
  <c r="BI561" i="10"/>
  <c r="BI562" i="10"/>
  <c r="BI563" i="10"/>
  <c r="BI564" i="10"/>
  <c r="BI565" i="10"/>
  <c r="BI566" i="10"/>
  <c r="BJ468" i="10"/>
  <c r="BJ469" i="10"/>
  <c r="BJ470" i="10"/>
  <c r="BJ471" i="10"/>
  <c r="BJ472" i="10"/>
  <c r="BJ473" i="10"/>
  <c r="BJ474" i="10"/>
  <c r="BJ475" i="10"/>
  <c r="BJ476" i="10"/>
  <c r="BJ477" i="10"/>
  <c r="BJ478" i="10"/>
  <c r="BJ479" i="10"/>
  <c r="BJ480" i="10"/>
  <c r="BJ481" i="10"/>
  <c r="BJ482" i="10"/>
  <c r="BJ483" i="10"/>
  <c r="BJ484" i="10"/>
  <c r="BJ485" i="10"/>
  <c r="BJ486" i="10"/>
  <c r="BJ487" i="10"/>
  <c r="BJ488" i="10"/>
  <c r="BJ489" i="10"/>
  <c r="BJ490" i="10"/>
  <c r="BJ491" i="10"/>
  <c r="BJ492" i="10"/>
  <c r="BJ493" i="10"/>
  <c r="BJ494" i="10"/>
  <c r="BJ495" i="10"/>
  <c r="BJ496" i="10"/>
  <c r="BJ497" i="10"/>
  <c r="BJ498" i="10"/>
  <c r="BJ499" i="10"/>
  <c r="BJ500" i="10"/>
  <c r="BJ501" i="10"/>
  <c r="BJ502" i="10"/>
  <c r="BJ503" i="10"/>
  <c r="BJ504" i="10"/>
  <c r="BJ505" i="10"/>
  <c r="BJ506" i="10"/>
  <c r="BJ507" i="10"/>
  <c r="BJ508" i="10"/>
  <c r="BJ509" i="10"/>
  <c r="BJ510" i="10"/>
  <c r="BJ511" i="10"/>
  <c r="BJ512" i="10"/>
  <c r="BJ513" i="10"/>
  <c r="BJ514" i="10"/>
  <c r="BJ515" i="10"/>
  <c r="BJ516" i="10"/>
  <c r="BJ517" i="10"/>
  <c r="BJ518" i="10"/>
  <c r="BJ519" i="10"/>
  <c r="BJ520" i="10"/>
  <c r="BJ521" i="10"/>
  <c r="BJ522" i="10"/>
  <c r="BJ523" i="10"/>
  <c r="BJ524" i="10"/>
  <c r="BJ525" i="10"/>
  <c r="BJ526" i="10"/>
  <c r="BJ527" i="10"/>
  <c r="BJ528" i="10"/>
  <c r="BJ529" i="10"/>
  <c r="BJ530" i="10"/>
  <c r="BJ531" i="10"/>
  <c r="BJ532" i="10"/>
  <c r="BJ533" i="10"/>
  <c r="BJ534" i="10"/>
  <c r="BJ535" i="10"/>
  <c r="BJ536" i="10"/>
  <c r="BJ537" i="10"/>
  <c r="BJ538" i="10"/>
  <c r="BJ539" i="10"/>
  <c r="BJ540" i="10"/>
  <c r="BJ541" i="10"/>
  <c r="BJ542" i="10"/>
  <c r="BJ543" i="10"/>
  <c r="BJ544" i="10"/>
  <c r="BJ545" i="10"/>
  <c r="BJ546" i="10"/>
  <c r="BJ547" i="10"/>
  <c r="BJ548" i="10"/>
  <c r="BJ549" i="10"/>
  <c r="BJ550" i="10"/>
  <c r="BJ551" i="10"/>
  <c r="BJ552" i="10"/>
  <c r="BJ553" i="10"/>
  <c r="BJ554" i="10"/>
  <c r="BJ555" i="10"/>
  <c r="BJ556" i="10"/>
  <c r="BJ557" i="10"/>
  <c r="BJ558" i="10"/>
  <c r="BJ559" i="10"/>
  <c r="BJ560" i="10"/>
  <c r="BJ561" i="10"/>
  <c r="BJ562" i="10"/>
  <c r="BJ563" i="10"/>
  <c r="BJ564" i="10"/>
  <c r="BJ565" i="10"/>
  <c r="BJ566" i="10"/>
  <c r="BK468" i="10"/>
  <c r="BK469" i="10"/>
  <c r="BK470" i="10"/>
  <c r="BK471" i="10"/>
  <c r="BK472" i="10"/>
  <c r="BK473" i="10"/>
  <c r="BK474" i="10"/>
  <c r="BK475" i="10"/>
  <c r="BK476" i="10"/>
  <c r="BK477" i="10"/>
  <c r="BK478" i="10"/>
  <c r="BK479" i="10"/>
  <c r="BK480" i="10"/>
  <c r="BK481" i="10"/>
  <c r="BK482" i="10"/>
  <c r="BK483" i="10"/>
  <c r="BK484" i="10"/>
  <c r="BK485" i="10"/>
  <c r="BK486" i="10"/>
  <c r="BK487" i="10"/>
  <c r="BK488" i="10"/>
  <c r="BK489" i="10"/>
  <c r="BK490" i="10"/>
  <c r="BK491" i="10"/>
  <c r="BK492" i="10"/>
  <c r="BK493" i="10"/>
  <c r="BK494" i="10"/>
  <c r="BK495" i="10"/>
  <c r="BK496" i="10"/>
  <c r="BK497" i="10"/>
  <c r="BK498" i="10"/>
  <c r="BK499" i="10"/>
  <c r="BK500" i="10"/>
  <c r="BK501" i="10"/>
  <c r="BK502" i="10"/>
  <c r="BK503" i="10"/>
  <c r="BK504" i="10"/>
  <c r="BK505" i="10"/>
  <c r="BK506" i="10"/>
  <c r="BK507" i="10"/>
  <c r="BK508" i="10"/>
  <c r="BK509" i="10"/>
  <c r="BK510" i="10"/>
  <c r="BK511" i="10"/>
  <c r="BK512" i="10"/>
  <c r="BK513" i="10"/>
  <c r="BK514" i="10"/>
  <c r="BK515" i="10"/>
  <c r="BK516" i="10"/>
  <c r="BK517" i="10"/>
  <c r="BK518" i="10"/>
  <c r="BK519" i="10"/>
  <c r="BK520" i="10"/>
  <c r="BK521" i="10"/>
  <c r="BK522" i="10"/>
  <c r="BK523" i="10"/>
  <c r="BK524" i="10"/>
  <c r="BK525" i="10"/>
  <c r="BK526" i="10"/>
  <c r="BK527" i="10"/>
  <c r="BK528" i="10"/>
  <c r="BK529" i="10"/>
  <c r="BK530" i="10"/>
  <c r="BK531" i="10"/>
  <c r="BK532" i="10"/>
  <c r="BK533" i="10"/>
  <c r="BK534" i="10"/>
  <c r="BK535" i="10"/>
  <c r="BK536" i="10"/>
  <c r="BK537" i="10"/>
  <c r="BK538" i="10"/>
  <c r="BK539" i="10"/>
  <c r="BK540" i="10"/>
  <c r="BK541" i="10"/>
  <c r="BK542" i="10"/>
  <c r="BK543" i="10"/>
  <c r="BK544" i="10"/>
  <c r="BK545" i="10"/>
  <c r="BK546" i="10"/>
  <c r="BK547" i="10"/>
  <c r="BK548" i="10"/>
  <c r="BK549" i="10"/>
  <c r="BK550" i="10"/>
  <c r="BK551" i="10"/>
  <c r="BK552" i="10"/>
  <c r="BK553" i="10"/>
  <c r="BK554" i="10"/>
  <c r="BK555" i="10"/>
  <c r="BK556" i="10"/>
  <c r="BK557" i="10"/>
  <c r="BK558" i="10"/>
  <c r="BK559" i="10"/>
  <c r="BK560" i="10"/>
  <c r="BK561" i="10"/>
  <c r="BK562" i="10"/>
  <c r="BK563" i="10"/>
  <c r="BK564" i="10"/>
  <c r="BK565" i="10"/>
  <c r="BK566" i="10"/>
  <c r="BL468" i="10"/>
  <c r="BL469" i="10"/>
  <c r="BL470" i="10"/>
  <c r="BL471" i="10"/>
  <c r="BL472" i="10"/>
  <c r="BL473" i="10"/>
  <c r="BL474" i="10"/>
  <c r="BL475" i="10"/>
  <c r="BL476" i="10"/>
  <c r="BL477" i="10"/>
  <c r="BL478" i="10"/>
  <c r="BL479" i="10"/>
  <c r="BL480" i="10"/>
  <c r="BL481" i="10"/>
  <c r="BL482" i="10"/>
  <c r="BL483" i="10"/>
  <c r="BL484" i="10"/>
  <c r="BL485" i="10"/>
  <c r="BL486" i="10"/>
  <c r="BL487" i="10"/>
  <c r="BL488" i="10"/>
  <c r="BL489" i="10"/>
  <c r="BL490" i="10"/>
  <c r="BL491" i="10"/>
  <c r="BL492" i="10"/>
  <c r="BL493" i="10"/>
  <c r="BL494" i="10"/>
  <c r="BL495" i="10"/>
  <c r="BL496" i="10"/>
  <c r="BL497" i="10"/>
  <c r="BL498" i="10"/>
  <c r="BL499" i="10"/>
  <c r="BL500" i="10"/>
  <c r="BL501" i="10"/>
  <c r="BL502" i="10"/>
  <c r="BL503" i="10"/>
  <c r="BL504" i="10"/>
  <c r="BL505" i="10"/>
  <c r="BL506" i="10"/>
  <c r="BL507" i="10"/>
  <c r="BL508" i="10"/>
  <c r="BL509" i="10"/>
  <c r="BL510" i="10"/>
  <c r="BL511" i="10"/>
  <c r="BL512" i="10"/>
  <c r="BL513" i="10"/>
  <c r="BL514" i="10"/>
  <c r="BL515" i="10"/>
  <c r="BL516" i="10"/>
  <c r="BL517" i="10"/>
  <c r="BL518" i="10"/>
  <c r="BL519" i="10"/>
  <c r="BL520" i="10"/>
  <c r="BL521" i="10"/>
  <c r="BL522" i="10"/>
  <c r="BL523" i="10"/>
  <c r="BL524" i="10"/>
  <c r="BL525" i="10"/>
  <c r="BL526" i="10"/>
  <c r="BL527" i="10"/>
  <c r="BL528" i="10"/>
  <c r="BL529" i="10"/>
  <c r="BL530" i="10"/>
  <c r="BL531" i="10"/>
  <c r="BL532" i="10"/>
  <c r="BL533" i="10"/>
  <c r="BL534" i="10"/>
  <c r="BL535" i="10"/>
  <c r="BL536" i="10"/>
  <c r="BL537" i="10"/>
  <c r="BL538" i="10"/>
  <c r="BL539" i="10"/>
  <c r="BL540" i="10"/>
  <c r="BL541" i="10"/>
  <c r="BL542" i="10"/>
  <c r="BL543" i="10"/>
  <c r="BL544" i="10"/>
  <c r="BL545" i="10"/>
  <c r="BL546" i="10"/>
  <c r="BL547" i="10"/>
  <c r="BL548" i="10"/>
  <c r="BL549" i="10"/>
  <c r="BL550" i="10"/>
  <c r="BL551" i="10"/>
  <c r="BL552" i="10"/>
  <c r="BL553" i="10"/>
  <c r="BL554" i="10"/>
  <c r="BL555" i="10"/>
  <c r="BL556" i="10"/>
  <c r="BL557" i="10"/>
  <c r="BL558" i="10"/>
  <c r="BL559" i="10"/>
  <c r="BL560" i="10"/>
  <c r="BL561" i="10"/>
  <c r="BL562" i="10"/>
  <c r="BL563" i="10"/>
  <c r="BL564" i="10"/>
  <c r="BL565" i="10"/>
  <c r="BL566" i="10"/>
  <c r="BM468" i="10"/>
  <c r="BM469" i="10"/>
  <c r="BM470" i="10"/>
  <c r="BM471" i="10"/>
  <c r="BM472" i="10"/>
  <c r="BM473" i="10"/>
  <c r="BM474" i="10"/>
  <c r="BM475" i="10"/>
  <c r="BM476" i="10"/>
  <c r="BM477" i="10"/>
  <c r="BM478" i="10"/>
  <c r="BM479" i="10"/>
  <c r="BM480" i="10"/>
  <c r="BM481" i="10"/>
  <c r="BM482" i="10"/>
  <c r="BM483" i="10"/>
  <c r="BM484" i="10"/>
  <c r="BM485" i="10"/>
  <c r="BM486" i="10"/>
  <c r="BM487" i="10"/>
  <c r="BM488" i="10"/>
  <c r="BM489" i="10"/>
  <c r="BM490" i="10"/>
  <c r="BM491" i="10"/>
  <c r="BM492" i="10"/>
  <c r="BM493" i="10"/>
  <c r="BM494" i="10"/>
  <c r="BM495" i="10"/>
  <c r="BM496" i="10"/>
  <c r="BM497" i="10"/>
  <c r="BM498" i="10"/>
  <c r="BM499" i="10"/>
  <c r="BM500" i="10"/>
  <c r="BM501" i="10"/>
  <c r="BM502" i="10"/>
  <c r="BM503" i="10"/>
  <c r="BM504" i="10"/>
  <c r="BM505" i="10"/>
  <c r="BM506" i="10"/>
  <c r="BM507" i="10"/>
  <c r="BM508" i="10"/>
  <c r="BM509" i="10"/>
  <c r="BM510" i="10"/>
  <c r="BM511" i="10"/>
  <c r="BM512" i="10"/>
  <c r="BM513" i="10"/>
  <c r="BM514" i="10"/>
  <c r="BM515" i="10"/>
  <c r="BM516" i="10"/>
  <c r="BM517" i="10"/>
  <c r="BM518" i="10"/>
  <c r="BM519" i="10"/>
  <c r="BM520" i="10"/>
  <c r="BM521" i="10"/>
  <c r="BM522" i="10"/>
  <c r="BM523" i="10"/>
  <c r="BM524" i="10"/>
  <c r="BM525" i="10"/>
  <c r="BM526" i="10"/>
  <c r="BM527" i="10"/>
  <c r="BM528" i="10"/>
  <c r="BM529" i="10"/>
  <c r="BM530" i="10"/>
  <c r="BM531" i="10"/>
  <c r="BM532" i="10"/>
  <c r="BM533" i="10"/>
  <c r="BM534" i="10"/>
  <c r="BM535" i="10"/>
  <c r="BM536" i="10"/>
  <c r="BM537" i="10"/>
  <c r="BM538" i="10"/>
  <c r="BM539" i="10"/>
  <c r="BM540" i="10"/>
  <c r="BM541" i="10"/>
  <c r="BM542" i="10"/>
  <c r="BM543" i="10"/>
  <c r="BM544" i="10"/>
  <c r="BM545" i="10"/>
  <c r="BM546" i="10"/>
  <c r="BM547" i="10"/>
  <c r="BM548" i="10"/>
  <c r="BM549" i="10"/>
  <c r="BM550" i="10"/>
  <c r="BM551" i="10"/>
  <c r="BM552" i="10"/>
  <c r="BM553" i="10"/>
  <c r="BM554" i="10"/>
  <c r="BM555" i="10"/>
  <c r="BM556" i="10"/>
  <c r="BM557" i="10"/>
  <c r="BM558" i="10"/>
  <c r="BM559" i="10"/>
  <c r="BM560" i="10"/>
  <c r="BM561" i="10"/>
  <c r="BM562" i="10"/>
  <c r="BM563" i="10"/>
  <c r="BM564" i="10"/>
  <c r="BM565" i="10"/>
  <c r="BM566" i="10"/>
  <c r="BN468" i="10"/>
  <c r="BN469" i="10"/>
  <c r="BN470" i="10"/>
  <c r="BN471" i="10"/>
  <c r="BN472" i="10"/>
  <c r="BN473" i="10"/>
  <c r="BN474" i="10"/>
  <c r="BN475" i="10"/>
  <c r="BN476" i="10"/>
  <c r="BN477" i="10"/>
  <c r="BN478" i="10"/>
  <c r="BN479" i="10"/>
  <c r="BN480" i="10"/>
  <c r="BN481" i="10"/>
  <c r="BN482" i="10"/>
  <c r="BN483" i="10"/>
  <c r="BN484" i="10"/>
  <c r="BN485" i="10"/>
  <c r="BN486" i="10"/>
  <c r="BN487" i="10"/>
  <c r="BN488" i="10"/>
  <c r="BN489" i="10"/>
  <c r="BN490" i="10"/>
  <c r="BN491" i="10"/>
  <c r="BN492" i="10"/>
  <c r="BN493" i="10"/>
  <c r="BN494" i="10"/>
  <c r="BN495" i="10"/>
  <c r="BN496" i="10"/>
  <c r="BN497" i="10"/>
  <c r="BN498" i="10"/>
  <c r="BN499" i="10"/>
  <c r="BN500" i="10"/>
  <c r="BN501" i="10"/>
  <c r="BN502" i="10"/>
  <c r="BN503" i="10"/>
  <c r="BN504" i="10"/>
  <c r="BN505" i="10"/>
  <c r="BN506" i="10"/>
  <c r="BN507" i="10"/>
  <c r="BN508" i="10"/>
  <c r="BN509" i="10"/>
  <c r="BN510" i="10"/>
  <c r="BN511" i="10"/>
  <c r="BN512" i="10"/>
  <c r="BN513" i="10"/>
  <c r="BN514" i="10"/>
  <c r="BN515" i="10"/>
  <c r="BN516" i="10"/>
  <c r="BN517" i="10"/>
  <c r="BN518" i="10"/>
  <c r="BN519" i="10"/>
  <c r="BN520" i="10"/>
  <c r="BN521" i="10"/>
  <c r="BN522" i="10"/>
  <c r="BN523" i="10"/>
  <c r="BN524" i="10"/>
  <c r="BN525" i="10"/>
  <c r="BN526" i="10"/>
  <c r="BN527" i="10"/>
  <c r="BN528" i="10"/>
  <c r="BN529" i="10"/>
  <c r="BN530" i="10"/>
  <c r="BN531" i="10"/>
  <c r="BN532" i="10"/>
  <c r="BN533" i="10"/>
  <c r="BN534" i="10"/>
  <c r="BN535" i="10"/>
  <c r="BN536" i="10"/>
  <c r="BN537" i="10"/>
  <c r="BN538" i="10"/>
  <c r="BN539" i="10"/>
  <c r="BN540" i="10"/>
  <c r="BN541" i="10"/>
  <c r="BN542" i="10"/>
  <c r="BN543" i="10"/>
  <c r="BN544" i="10"/>
  <c r="BN545" i="10"/>
  <c r="BN546" i="10"/>
  <c r="BN547" i="10"/>
  <c r="BN548" i="10"/>
  <c r="BN549" i="10"/>
  <c r="BN550" i="10"/>
  <c r="BN551" i="10"/>
  <c r="BN552" i="10"/>
  <c r="BN553" i="10"/>
  <c r="BN554" i="10"/>
  <c r="BN555" i="10"/>
  <c r="BN556" i="10"/>
  <c r="BN557" i="10"/>
  <c r="BN558" i="10"/>
  <c r="BN559" i="10"/>
  <c r="BN560" i="10"/>
  <c r="BN561" i="10"/>
  <c r="BN562" i="10"/>
  <c r="BN563" i="10"/>
  <c r="BN564" i="10"/>
  <c r="BN565" i="10"/>
  <c r="BN566" i="10"/>
  <c r="BO468" i="10"/>
  <c r="BO469" i="10"/>
  <c r="BO470" i="10"/>
  <c r="BO471" i="10"/>
  <c r="BO472" i="10"/>
  <c r="BO473" i="10"/>
  <c r="BO474" i="10"/>
  <c r="BO475" i="10"/>
  <c r="BO476" i="10"/>
  <c r="BO477" i="10"/>
  <c r="BO478" i="10"/>
  <c r="BO479" i="10"/>
  <c r="BO480" i="10"/>
  <c r="BO481" i="10"/>
  <c r="BO482" i="10"/>
  <c r="BO483" i="10"/>
  <c r="BO484" i="10"/>
  <c r="BO485" i="10"/>
  <c r="BO486" i="10"/>
  <c r="BO487" i="10"/>
  <c r="BO488" i="10"/>
  <c r="BO489" i="10"/>
  <c r="BO490" i="10"/>
  <c r="BO491" i="10"/>
  <c r="BO492" i="10"/>
  <c r="BO493" i="10"/>
  <c r="BO494" i="10"/>
  <c r="BO495" i="10"/>
  <c r="BO496" i="10"/>
  <c r="BO497" i="10"/>
  <c r="BO498" i="10"/>
  <c r="BO499" i="10"/>
  <c r="BO500" i="10"/>
  <c r="BO501" i="10"/>
  <c r="BO502" i="10"/>
  <c r="BO503" i="10"/>
  <c r="BO504" i="10"/>
  <c r="BO505" i="10"/>
  <c r="BO506" i="10"/>
  <c r="BO507" i="10"/>
  <c r="BO508" i="10"/>
  <c r="BO509" i="10"/>
  <c r="BO510" i="10"/>
  <c r="BO511" i="10"/>
  <c r="BO512" i="10"/>
  <c r="BO513" i="10"/>
  <c r="BO514" i="10"/>
  <c r="BO515" i="10"/>
  <c r="BO516" i="10"/>
  <c r="BO517" i="10"/>
  <c r="BO518" i="10"/>
  <c r="BO519" i="10"/>
  <c r="BO520" i="10"/>
  <c r="BO521" i="10"/>
  <c r="BO522" i="10"/>
  <c r="BO523" i="10"/>
  <c r="BO524" i="10"/>
  <c r="BO525" i="10"/>
  <c r="BO526" i="10"/>
  <c r="BO527" i="10"/>
  <c r="BO528" i="10"/>
  <c r="BO529" i="10"/>
  <c r="BO530" i="10"/>
  <c r="BO531" i="10"/>
  <c r="BO532" i="10"/>
  <c r="BO533" i="10"/>
  <c r="BO534" i="10"/>
  <c r="BO535" i="10"/>
  <c r="BO536" i="10"/>
  <c r="BO537" i="10"/>
  <c r="BO538" i="10"/>
  <c r="BO539" i="10"/>
  <c r="BO540" i="10"/>
  <c r="BO541" i="10"/>
  <c r="BO542" i="10"/>
  <c r="BO543" i="10"/>
  <c r="BO544" i="10"/>
  <c r="BO545" i="10"/>
  <c r="BO546" i="10"/>
  <c r="BO547" i="10"/>
  <c r="BO548" i="10"/>
  <c r="BO549" i="10"/>
  <c r="BO550" i="10"/>
  <c r="BO551" i="10"/>
  <c r="BO552" i="10"/>
  <c r="BO553" i="10"/>
  <c r="BO554" i="10"/>
  <c r="BO555" i="10"/>
  <c r="BO556" i="10"/>
  <c r="BO557" i="10"/>
  <c r="BO558" i="10"/>
  <c r="BO559" i="10"/>
  <c r="BO560" i="10"/>
  <c r="BO561" i="10"/>
  <c r="BO562" i="10"/>
  <c r="BO563" i="10"/>
  <c r="BO564" i="10"/>
  <c r="BO565" i="10"/>
  <c r="BO566" i="10"/>
  <c r="BP468" i="10"/>
  <c r="BP469" i="10"/>
  <c r="BP470" i="10"/>
  <c r="BP471" i="10"/>
  <c r="BP472" i="10"/>
  <c r="BP473" i="10"/>
  <c r="BP474" i="10"/>
  <c r="BP475" i="10"/>
  <c r="BP476" i="10"/>
  <c r="BP477" i="10"/>
  <c r="BP478" i="10"/>
  <c r="BP479" i="10"/>
  <c r="BP480" i="10"/>
  <c r="BP481" i="10"/>
  <c r="BP482" i="10"/>
  <c r="BP483" i="10"/>
  <c r="BP484" i="10"/>
  <c r="BP485" i="10"/>
  <c r="BP486" i="10"/>
  <c r="BP487" i="10"/>
  <c r="BP488" i="10"/>
  <c r="BP489" i="10"/>
  <c r="BP490" i="10"/>
  <c r="BP491" i="10"/>
  <c r="BP492" i="10"/>
  <c r="BP493" i="10"/>
  <c r="BP494" i="10"/>
  <c r="BP495" i="10"/>
  <c r="BP496" i="10"/>
  <c r="BP497" i="10"/>
  <c r="BP498" i="10"/>
  <c r="BP499" i="10"/>
  <c r="BP500" i="10"/>
  <c r="BP501" i="10"/>
  <c r="BP502" i="10"/>
  <c r="BP503" i="10"/>
  <c r="BP504" i="10"/>
  <c r="BP505" i="10"/>
  <c r="BP506" i="10"/>
  <c r="BP507" i="10"/>
  <c r="BP508" i="10"/>
  <c r="BP509" i="10"/>
  <c r="BP510" i="10"/>
  <c r="BP511" i="10"/>
  <c r="BP512" i="10"/>
  <c r="BP513" i="10"/>
  <c r="BP514" i="10"/>
  <c r="BP515" i="10"/>
  <c r="BP516" i="10"/>
  <c r="BP517" i="10"/>
  <c r="BP518" i="10"/>
  <c r="BP519" i="10"/>
  <c r="BP520" i="10"/>
  <c r="BP521" i="10"/>
  <c r="BP522" i="10"/>
  <c r="BP523" i="10"/>
  <c r="BP524" i="10"/>
  <c r="BP525" i="10"/>
  <c r="BP526" i="10"/>
  <c r="BP527" i="10"/>
  <c r="BP528" i="10"/>
  <c r="BP529" i="10"/>
  <c r="BP530" i="10"/>
  <c r="BP531" i="10"/>
  <c r="BP532" i="10"/>
  <c r="BP533" i="10"/>
  <c r="BP534" i="10"/>
  <c r="BP535" i="10"/>
  <c r="BP536" i="10"/>
  <c r="BP537" i="10"/>
  <c r="BP538" i="10"/>
  <c r="BP539" i="10"/>
  <c r="BP540" i="10"/>
  <c r="BP541" i="10"/>
  <c r="BP542" i="10"/>
  <c r="BP543" i="10"/>
  <c r="BP544" i="10"/>
  <c r="BP545" i="10"/>
  <c r="BP546" i="10"/>
  <c r="BP547" i="10"/>
  <c r="BP548" i="10"/>
  <c r="BP549" i="10"/>
  <c r="BP550" i="10"/>
  <c r="BP551" i="10"/>
  <c r="BP552" i="10"/>
  <c r="BP553" i="10"/>
  <c r="BP554" i="10"/>
  <c r="BP555" i="10"/>
  <c r="BP556" i="10"/>
  <c r="BP557" i="10"/>
  <c r="BP558" i="10"/>
  <c r="BP559" i="10"/>
  <c r="BP560" i="10"/>
  <c r="BP561" i="10"/>
  <c r="BP562" i="10"/>
  <c r="BP563" i="10"/>
  <c r="BP564" i="10"/>
  <c r="BP565" i="10"/>
  <c r="BP566" i="10"/>
  <c r="BQ468" i="10"/>
  <c r="BQ469" i="10"/>
  <c r="BQ470" i="10"/>
  <c r="BQ471" i="10"/>
  <c r="BQ472" i="10"/>
  <c r="BQ473" i="10"/>
  <c r="BQ474" i="10"/>
  <c r="BQ475" i="10"/>
  <c r="BQ476" i="10"/>
  <c r="BQ477" i="10"/>
  <c r="BQ478" i="10"/>
  <c r="BQ479" i="10"/>
  <c r="BQ480" i="10"/>
  <c r="BQ481" i="10"/>
  <c r="BQ482" i="10"/>
  <c r="BQ483" i="10"/>
  <c r="BQ484" i="10"/>
  <c r="BQ485" i="10"/>
  <c r="BQ486" i="10"/>
  <c r="BQ487" i="10"/>
  <c r="BQ488" i="10"/>
  <c r="BQ489" i="10"/>
  <c r="BQ490" i="10"/>
  <c r="BQ491" i="10"/>
  <c r="BQ492" i="10"/>
  <c r="BQ493" i="10"/>
  <c r="BQ494" i="10"/>
  <c r="BQ495" i="10"/>
  <c r="BQ496" i="10"/>
  <c r="BQ497" i="10"/>
  <c r="BQ498" i="10"/>
  <c r="BQ499" i="10"/>
  <c r="BQ500" i="10"/>
  <c r="BQ501" i="10"/>
  <c r="BQ502" i="10"/>
  <c r="BQ503" i="10"/>
  <c r="BQ504" i="10"/>
  <c r="BQ505" i="10"/>
  <c r="BQ506" i="10"/>
  <c r="BQ507" i="10"/>
  <c r="BQ508" i="10"/>
  <c r="BQ509" i="10"/>
  <c r="BQ510" i="10"/>
  <c r="BQ511" i="10"/>
  <c r="BQ512" i="10"/>
  <c r="BQ513" i="10"/>
  <c r="BQ514" i="10"/>
  <c r="BQ515" i="10"/>
  <c r="BQ516" i="10"/>
  <c r="BQ517" i="10"/>
  <c r="BQ518" i="10"/>
  <c r="BQ519" i="10"/>
  <c r="BQ520" i="10"/>
  <c r="BQ521" i="10"/>
  <c r="BQ522" i="10"/>
  <c r="BQ523" i="10"/>
  <c r="BQ524" i="10"/>
  <c r="BQ525" i="10"/>
  <c r="BQ526" i="10"/>
  <c r="BQ527" i="10"/>
  <c r="BQ528" i="10"/>
  <c r="BQ529" i="10"/>
  <c r="BQ530" i="10"/>
  <c r="BQ531" i="10"/>
  <c r="BQ532" i="10"/>
  <c r="BQ533" i="10"/>
  <c r="BQ534" i="10"/>
  <c r="BQ535" i="10"/>
  <c r="BQ536" i="10"/>
  <c r="BQ537" i="10"/>
  <c r="BQ538" i="10"/>
  <c r="BQ539" i="10"/>
  <c r="BQ540" i="10"/>
  <c r="BQ541" i="10"/>
  <c r="BQ542" i="10"/>
  <c r="BQ543" i="10"/>
  <c r="BQ544" i="10"/>
  <c r="BQ545" i="10"/>
  <c r="BQ546" i="10"/>
  <c r="BQ547" i="10"/>
  <c r="BQ548" i="10"/>
  <c r="BQ549" i="10"/>
  <c r="BQ550" i="10"/>
  <c r="BQ551" i="10"/>
  <c r="BQ552" i="10"/>
  <c r="BQ553" i="10"/>
  <c r="BQ554" i="10"/>
  <c r="BQ555" i="10"/>
  <c r="BQ556" i="10"/>
  <c r="BQ557" i="10"/>
  <c r="BQ558" i="10"/>
  <c r="BQ559" i="10"/>
  <c r="BQ560" i="10"/>
  <c r="BQ561" i="10"/>
  <c r="BQ562" i="10"/>
  <c r="BQ563" i="10"/>
  <c r="BQ564" i="10"/>
  <c r="BQ565" i="10"/>
  <c r="BQ566" i="10"/>
  <c r="BR468" i="10"/>
  <c r="BR469" i="10"/>
  <c r="BR470" i="10"/>
  <c r="BR471" i="10"/>
  <c r="BR472" i="10"/>
  <c r="BR473" i="10"/>
  <c r="BR474" i="10"/>
  <c r="BR475" i="10"/>
  <c r="BR476" i="10"/>
  <c r="BR477" i="10"/>
  <c r="BR478" i="10"/>
  <c r="BR479" i="10"/>
  <c r="BR480" i="10"/>
  <c r="BR481" i="10"/>
  <c r="BR482" i="10"/>
  <c r="BR483" i="10"/>
  <c r="BR484" i="10"/>
  <c r="BR485" i="10"/>
  <c r="BR486" i="10"/>
  <c r="BR487" i="10"/>
  <c r="BR488" i="10"/>
  <c r="BR489" i="10"/>
  <c r="BR490" i="10"/>
  <c r="BR491" i="10"/>
  <c r="BR492" i="10"/>
  <c r="BR493" i="10"/>
  <c r="BR494" i="10"/>
  <c r="BR495" i="10"/>
  <c r="BR496" i="10"/>
  <c r="BR497" i="10"/>
  <c r="BR498" i="10"/>
  <c r="BR499" i="10"/>
  <c r="BR500" i="10"/>
  <c r="BR501" i="10"/>
  <c r="BR502" i="10"/>
  <c r="BR503" i="10"/>
  <c r="BR504" i="10"/>
  <c r="BR505" i="10"/>
  <c r="BR506" i="10"/>
  <c r="BR507" i="10"/>
  <c r="BR508" i="10"/>
  <c r="BR509" i="10"/>
  <c r="BR510" i="10"/>
  <c r="BR511" i="10"/>
  <c r="BR512" i="10"/>
  <c r="BR513" i="10"/>
  <c r="BR514" i="10"/>
  <c r="BR515" i="10"/>
  <c r="BR516" i="10"/>
  <c r="BR517" i="10"/>
  <c r="BR518" i="10"/>
  <c r="BR519" i="10"/>
  <c r="BR520" i="10"/>
  <c r="BR521" i="10"/>
  <c r="BR522" i="10"/>
  <c r="BR523" i="10"/>
  <c r="BR524" i="10"/>
  <c r="BR525" i="10"/>
  <c r="BR526" i="10"/>
  <c r="BR527" i="10"/>
  <c r="BR528" i="10"/>
  <c r="BR529" i="10"/>
  <c r="BR530" i="10"/>
  <c r="BR531" i="10"/>
  <c r="BR532" i="10"/>
  <c r="BR533" i="10"/>
  <c r="BR534" i="10"/>
  <c r="BR535" i="10"/>
  <c r="BR536" i="10"/>
  <c r="BR537" i="10"/>
  <c r="BR538" i="10"/>
  <c r="BR539" i="10"/>
  <c r="BR540" i="10"/>
  <c r="BR541" i="10"/>
  <c r="BR542" i="10"/>
  <c r="BR543" i="10"/>
  <c r="BR544" i="10"/>
  <c r="BR545" i="10"/>
  <c r="BR546" i="10"/>
  <c r="BR547" i="10"/>
  <c r="BR548" i="10"/>
  <c r="BR549" i="10"/>
  <c r="BR550" i="10"/>
  <c r="BR551" i="10"/>
  <c r="BR552" i="10"/>
  <c r="BR553" i="10"/>
  <c r="BR554" i="10"/>
  <c r="BR555" i="10"/>
  <c r="BR556" i="10"/>
  <c r="BR557" i="10"/>
  <c r="BR558" i="10"/>
  <c r="BR559" i="10"/>
  <c r="BR560" i="10"/>
  <c r="BR561" i="10"/>
  <c r="BR562" i="10"/>
  <c r="BR563" i="10"/>
  <c r="BR564" i="10"/>
  <c r="BR565" i="10"/>
  <c r="BR566" i="10"/>
  <c r="BS468" i="10"/>
  <c r="BS469" i="10"/>
  <c r="BS470" i="10"/>
  <c r="BS471" i="10"/>
  <c r="BS472" i="10"/>
  <c r="BS473" i="10"/>
  <c r="BS474" i="10"/>
  <c r="BS475" i="10"/>
  <c r="BS476" i="10"/>
  <c r="BS477" i="10"/>
  <c r="BS478" i="10"/>
  <c r="BS479" i="10"/>
  <c r="BS480" i="10"/>
  <c r="BS481" i="10"/>
  <c r="BS482" i="10"/>
  <c r="BS483" i="10"/>
  <c r="BS484" i="10"/>
  <c r="BS485" i="10"/>
  <c r="BS486" i="10"/>
  <c r="BS487" i="10"/>
  <c r="BS488" i="10"/>
  <c r="BS489" i="10"/>
  <c r="BS490" i="10"/>
  <c r="BS491" i="10"/>
  <c r="BS492" i="10"/>
  <c r="BS493" i="10"/>
  <c r="BS494" i="10"/>
  <c r="BS495" i="10"/>
  <c r="BS496" i="10"/>
  <c r="BS497" i="10"/>
  <c r="BS498" i="10"/>
  <c r="BS499" i="10"/>
  <c r="BS500" i="10"/>
  <c r="BS501" i="10"/>
  <c r="BS502" i="10"/>
  <c r="BS503" i="10"/>
  <c r="BS504" i="10"/>
  <c r="BS505" i="10"/>
  <c r="BS506" i="10"/>
  <c r="BS507" i="10"/>
  <c r="BS508" i="10"/>
  <c r="BS509" i="10"/>
  <c r="BS510" i="10"/>
  <c r="BS511" i="10"/>
  <c r="BS512" i="10"/>
  <c r="BS513" i="10"/>
  <c r="BS514" i="10"/>
  <c r="BS515" i="10"/>
  <c r="BS516" i="10"/>
  <c r="BS517" i="10"/>
  <c r="BS518" i="10"/>
  <c r="BS519" i="10"/>
  <c r="BS520" i="10"/>
  <c r="BS521" i="10"/>
  <c r="BS522" i="10"/>
  <c r="BS523" i="10"/>
  <c r="BS524" i="10"/>
  <c r="BS525" i="10"/>
  <c r="BS526" i="10"/>
  <c r="BS527" i="10"/>
  <c r="BS528" i="10"/>
  <c r="BS529" i="10"/>
  <c r="BS530" i="10"/>
  <c r="BS531" i="10"/>
  <c r="BS532" i="10"/>
  <c r="BS533" i="10"/>
  <c r="BS534" i="10"/>
  <c r="BS535" i="10"/>
  <c r="BS536" i="10"/>
  <c r="BS537" i="10"/>
  <c r="BS538" i="10"/>
  <c r="BS539" i="10"/>
  <c r="BS540" i="10"/>
  <c r="BS541" i="10"/>
  <c r="BS542" i="10"/>
  <c r="BS543" i="10"/>
  <c r="BS544" i="10"/>
  <c r="BS545" i="10"/>
  <c r="BS546" i="10"/>
  <c r="BS547" i="10"/>
  <c r="BS548" i="10"/>
  <c r="BS549" i="10"/>
  <c r="BS550" i="10"/>
  <c r="BS551" i="10"/>
  <c r="BS552" i="10"/>
  <c r="BS553" i="10"/>
  <c r="BS554" i="10"/>
  <c r="BS555" i="10"/>
  <c r="BS556" i="10"/>
  <c r="BS557" i="10"/>
  <c r="BS558" i="10"/>
  <c r="BS559" i="10"/>
  <c r="BS560" i="10"/>
  <c r="BS561" i="10"/>
  <c r="BS562" i="10"/>
  <c r="BS563" i="10"/>
  <c r="BS564" i="10"/>
  <c r="BS565" i="10"/>
  <c r="BS566" i="10"/>
  <c r="BT468" i="10"/>
  <c r="BT469" i="10"/>
  <c r="BT470" i="10"/>
  <c r="BT471" i="10"/>
  <c r="BT472" i="10"/>
  <c r="BT473" i="10"/>
  <c r="BT474" i="10"/>
  <c r="BT475" i="10"/>
  <c r="BT476" i="10"/>
  <c r="BT477" i="10"/>
  <c r="BT478" i="10"/>
  <c r="BT479" i="10"/>
  <c r="BT480" i="10"/>
  <c r="BT481" i="10"/>
  <c r="BT482" i="10"/>
  <c r="BT483" i="10"/>
  <c r="BT484" i="10"/>
  <c r="BT485" i="10"/>
  <c r="BT486" i="10"/>
  <c r="BT487" i="10"/>
  <c r="BT488" i="10"/>
  <c r="BT489" i="10"/>
  <c r="BT490" i="10"/>
  <c r="BT491" i="10"/>
  <c r="BT492" i="10"/>
  <c r="BT493" i="10"/>
  <c r="BT494" i="10"/>
  <c r="BT495" i="10"/>
  <c r="BT496" i="10"/>
  <c r="BT497" i="10"/>
  <c r="BT498" i="10"/>
  <c r="BT499" i="10"/>
  <c r="BT500" i="10"/>
  <c r="BT501" i="10"/>
  <c r="BT502" i="10"/>
  <c r="BT503" i="10"/>
  <c r="BT504" i="10"/>
  <c r="BT505" i="10"/>
  <c r="BT506" i="10"/>
  <c r="BT507" i="10"/>
  <c r="BT508" i="10"/>
  <c r="BT509" i="10"/>
  <c r="BT510" i="10"/>
  <c r="BT511" i="10"/>
  <c r="BT512" i="10"/>
  <c r="BT513" i="10"/>
  <c r="BT514" i="10"/>
  <c r="BT515" i="10"/>
  <c r="BT516" i="10"/>
  <c r="BT517" i="10"/>
  <c r="BT518" i="10"/>
  <c r="BT519" i="10"/>
  <c r="BT520" i="10"/>
  <c r="BT521" i="10"/>
  <c r="BT522" i="10"/>
  <c r="BT523" i="10"/>
  <c r="BT524" i="10"/>
  <c r="BT525" i="10"/>
  <c r="BT526" i="10"/>
  <c r="BT527" i="10"/>
  <c r="BT528" i="10"/>
  <c r="BT529" i="10"/>
  <c r="BT530" i="10"/>
  <c r="BT531" i="10"/>
  <c r="BT532" i="10"/>
  <c r="BT533" i="10"/>
  <c r="BT534" i="10"/>
  <c r="BT535" i="10"/>
  <c r="BT536" i="10"/>
  <c r="BT537" i="10"/>
  <c r="BT538" i="10"/>
  <c r="BT539" i="10"/>
  <c r="BT540" i="10"/>
  <c r="BT541" i="10"/>
  <c r="BT542" i="10"/>
  <c r="BT543" i="10"/>
  <c r="BT544" i="10"/>
  <c r="BT545" i="10"/>
  <c r="BT546" i="10"/>
  <c r="BT547" i="10"/>
  <c r="BT548" i="10"/>
  <c r="BT549" i="10"/>
  <c r="BT550" i="10"/>
  <c r="BT551" i="10"/>
  <c r="BT552" i="10"/>
  <c r="BT553" i="10"/>
  <c r="BT554" i="10"/>
  <c r="BT555" i="10"/>
  <c r="BT556" i="10"/>
  <c r="BT557" i="10"/>
  <c r="BT558" i="10"/>
  <c r="BT559" i="10"/>
  <c r="BT560" i="10"/>
  <c r="BT561" i="10"/>
  <c r="BT562" i="10"/>
  <c r="BT563" i="10"/>
  <c r="BT564" i="10"/>
  <c r="BT565" i="10"/>
  <c r="BT566" i="10"/>
  <c r="BU468" i="10"/>
  <c r="BU469" i="10"/>
  <c r="BU470" i="10"/>
  <c r="BU471" i="10"/>
  <c r="BU472" i="10"/>
  <c r="BU473" i="10"/>
  <c r="BU474" i="10"/>
  <c r="BU475" i="10"/>
  <c r="BU476" i="10"/>
  <c r="BU477" i="10"/>
  <c r="BU478" i="10"/>
  <c r="BU479" i="10"/>
  <c r="BU480" i="10"/>
  <c r="BU481" i="10"/>
  <c r="BU482" i="10"/>
  <c r="BU483" i="10"/>
  <c r="BU484" i="10"/>
  <c r="BU485" i="10"/>
  <c r="BU486" i="10"/>
  <c r="BU487" i="10"/>
  <c r="BU488" i="10"/>
  <c r="BU489" i="10"/>
  <c r="BU490" i="10"/>
  <c r="BU491" i="10"/>
  <c r="BU492" i="10"/>
  <c r="BU493" i="10"/>
  <c r="BU494" i="10"/>
  <c r="BU495" i="10"/>
  <c r="BU496" i="10"/>
  <c r="BU497" i="10"/>
  <c r="BU498" i="10"/>
  <c r="BU499" i="10"/>
  <c r="BU500" i="10"/>
  <c r="BU501" i="10"/>
  <c r="BU502" i="10"/>
  <c r="BU503" i="10"/>
  <c r="BU504" i="10"/>
  <c r="BU505" i="10"/>
  <c r="BU506" i="10"/>
  <c r="BU507" i="10"/>
  <c r="BU508" i="10"/>
  <c r="BU509" i="10"/>
  <c r="BU510" i="10"/>
  <c r="BU511" i="10"/>
  <c r="BU512" i="10"/>
  <c r="BU513" i="10"/>
  <c r="BU514" i="10"/>
  <c r="BU515" i="10"/>
  <c r="BU516" i="10"/>
  <c r="BU517" i="10"/>
  <c r="BU518" i="10"/>
  <c r="BU519" i="10"/>
  <c r="BU520" i="10"/>
  <c r="BU521" i="10"/>
  <c r="BU522" i="10"/>
  <c r="BU523" i="10"/>
  <c r="BU524" i="10"/>
  <c r="BU525" i="10"/>
  <c r="BU526" i="10"/>
  <c r="BU527" i="10"/>
  <c r="BU528" i="10"/>
  <c r="BU529" i="10"/>
  <c r="BU530" i="10"/>
  <c r="BU531" i="10"/>
  <c r="BU532" i="10"/>
  <c r="BU533" i="10"/>
  <c r="BU534" i="10"/>
  <c r="BU535" i="10"/>
  <c r="BU536" i="10"/>
  <c r="BU537" i="10"/>
  <c r="BU538" i="10"/>
  <c r="BU539" i="10"/>
  <c r="BU540" i="10"/>
  <c r="BU541" i="10"/>
  <c r="BU542" i="10"/>
  <c r="BU543" i="10"/>
  <c r="BU544" i="10"/>
  <c r="BU545" i="10"/>
  <c r="BU546" i="10"/>
  <c r="BU547" i="10"/>
  <c r="BU548" i="10"/>
  <c r="BU549" i="10"/>
  <c r="BU550" i="10"/>
  <c r="BU551" i="10"/>
  <c r="BU552" i="10"/>
  <c r="BU553" i="10"/>
  <c r="BU554" i="10"/>
  <c r="BU555" i="10"/>
  <c r="BU556" i="10"/>
  <c r="BU557" i="10"/>
  <c r="BU558" i="10"/>
  <c r="BU559" i="10"/>
  <c r="BU560" i="10"/>
  <c r="BU561" i="10"/>
  <c r="BU562" i="10"/>
  <c r="BU563" i="10"/>
  <c r="BU564" i="10"/>
  <c r="BU565" i="10"/>
  <c r="BU566" i="10"/>
  <c r="BV468" i="10"/>
  <c r="BV469" i="10"/>
  <c r="BV470" i="10"/>
  <c r="BV471" i="10"/>
  <c r="BV472" i="10"/>
  <c r="BV473" i="10"/>
  <c r="BV474" i="10"/>
  <c r="BV475" i="10"/>
  <c r="BV476" i="10"/>
  <c r="BV477" i="10"/>
  <c r="BV478" i="10"/>
  <c r="BV479" i="10"/>
  <c r="BV480" i="10"/>
  <c r="BV481" i="10"/>
  <c r="BV482" i="10"/>
  <c r="BV483" i="10"/>
  <c r="BV484" i="10"/>
  <c r="BV485" i="10"/>
  <c r="BV486" i="10"/>
  <c r="BV487" i="10"/>
  <c r="BV488" i="10"/>
  <c r="BV489" i="10"/>
  <c r="BV490" i="10"/>
  <c r="BV491" i="10"/>
  <c r="BV492" i="10"/>
  <c r="BV493" i="10"/>
  <c r="BV494" i="10"/>
  <c r="BV495" i="10"/>
  <c r="BV496" i="10"/>
  <c r="BV497" i="10"/>
  <c r="BV498" i="10"/>
  <c r="BV499" i="10"/>
  <c r="BV500" i="10"/>
  <c r="BV501" i="10"/>
  <c r="BV502" i="10"/>
  <c r="BV503" i="10"/>
  <c r="BV504" i="10"/>
  <c r="BV505" i="10"/>
  <c r="BV506" i="10"/>
  <c r="BV507" i="10"/>
  <c r="BV508" i="10"/>
  <c r="BV509" i="10"/>
  <c r="BV510" i="10"/>
  <c r="BV511" i="10"/>
  <c r="BV512" i="10"/>
  <c r="BV513" i="10"/>
  <c r="BV514" i="10"/>
  <c r="BV515" i="10"/>
  <c r="BV516" i="10"/>
  <c r="BV517" i="10"/>
  <c r="BV518" i="10"/>
  <c r="BV519" i="10"/>
  <c r="BV520" i="10"/>
  <c r="BV521" i="10"/>
  <c r="BV522" i="10"/>
  <c r="BV523" i="10"/>
  <c r="BV524" i="10"/>
  <c r="BV525" i="10"/>
  <c r="BV526" i="10"/>
  <c r="BV527" i="10"/>
  <c r="BV528" i="10"/>
  <c r="BV529" i="10"/>
  <c r="BV530" i="10"/>
  <c r="BV531" i="10"/>
  <c r="BV532" i="10"/>
  <c r="BV533" i="10"/>
  <c r="BV534" i="10"/>
  <c r="BV535" i="10"/>
  <c r="BV536" i="10"/>
  <c r="BV537" i="10"/>
  <c r="BV538" i="10"/>
  <c r="BV539" i="10"/>
  <c r="BV540" i="10"/>
  <c r="BV541" i="10"/>
  <c r="BV542" i="10"/>
  <c r="BV543" i="10"/>
  <c r="BV544" i="10"/>
  <c r="BV545" i="10"/>
  <c r="BV546" i="10"/>
  <c r="BV547" i="10"/>
  <c r="BV548" i="10"/>
  <c r="BV549" i="10"/>
  <c r="BV550" i="10"/>
  <c r="BV551" i="10"/>
  <c r="BV552" i="10"/>
  <c r="BV553" i="10"/>
  <c r="BV554" i="10"/>
  <c r="BV555" i="10"/>
  <c r="BV556" i="10"/>
  <c r="BV557" i="10"/>
  <c r="BV558" i="10"/>
  <c r="BV559" i="10"/>
  <c r="BV560" i="10"/>
  <c r="BV561" i="10"/>
  <c r="BV562" i="10"/>
  <c r="BV563" i="10"/>
  <c r="BV564" i="10"/>
  <c r="BV565" i="10"/>
  <c r="BV566" i="10"/>
  <c r="BW468" i="10"/>
  <c r="BW469" i="10"/>
  <c r="BW470" i="10"/>
  <c r="BW471" i="10"/>
  <c r="BW472" i="10"/>
  <c r="BW473" i="10"/>
  <c r="BW474" i="10"/>
  <c r="BW475" i="10"/>
  <c r="BW476" i="10"/>
  <c r="BW477" i="10"/>
  <c r="BW478" i="10"/>
  <c r="BW479" i="10"/>
  <c r="BW480" i="10"/>
  <c r="BW481" i="10"/>
  <c r="BW482" i="10"/>
  <c r="BW483" i="10"/>
  <c r="BW484" i="10"/>
  <c r="BW485" i="10"/>
  <c r="BW486" i="10"/>
  <c r="BW487" i="10"/>
  <c r="BW488" i="10"/>
  <c r="BW489" i="10"/>
  <c r="BW490" i="10"/>
  <c r="BW491" i="10"/>
  <c r="BW492" i="10"/>
  <c r="BW493" i="10"/>
  <c r="BW494" i="10"/>
  <c r="BW495" i="10"/>
  <c r="BW496" i="10"/>
  <c r="BW497" i="10"/>
  <c r="BW498" i="10"/>
  <c r="BW499" i="10"/>
  <c r="BW500" i="10"/>
  <c r="BW501" i="10"/>
  <c r="BW502" i="10"/>
  <c r="BW503" i="10"/>
  <c r="BW504" i="10"/>
  <c r="BW505" i="10"/>
  <c r="BW506" i="10"/>
  <c r="BW507" i="10"/>
  <c r="BW508" i="10"/>
  <c r="BW509" i="10"/>
  <c r="BW510" i="10"/>
  <c r="BW511" i="10"/>
  <c r="BW512" i="10"/>
  <c r="BW513" i="10"/>
  <c r="BW514" i="10"/>
  <c r="BW515" i="10"/>
  <c r="BW516" i="10"/>
  <c r="BW517" i="10"/>
  <c r="BW518" i="10"/>
  <c r="BW519" i="10"/>
  <c r="BW520" i="10"/>
  <c r="BW521" i="10"/>
  <c r="BW522" i="10"/>
  <c r="BW523" i="10"/>
  <c r="BW524" i="10"/>
  <c r="BW525" i="10"/>
  <c r="BW526" i="10"/>
  <c r="BW527" i="10"/>
  <c r="BW528" i="10"/>
  <c r="BW529" i="10"/>
  <c r="BW530" i="10"/>
  <c r="BW531" i="10"/>
  <c r="BW532" i="10"/>
  <c r="BW533" i="10"/>
  <c r="BW534" i="10"/>
  <c r="BW535" i="10"/>
  <c r="BW536" i="10"/>
  <c r="BW537" i="10"/>
  <c r="BW538" i="10"/>
  <c r="BW539" i="10"/>
  <c r="BW540" i="10"/>
  <c r="BW541" i="10"/>
  <c r="BW542" i="10"/>
  <c r="BW543" i="10"/>
  <c r="BW544" i="10"/>
  <c r="BW545" i="10"/>
  <c r="BW546" i="10"/>
  <c r="BW547" i="10"/>
  <c r="BW548" i="10"/>
  <c r="BW549" i="10"/>
  <c r="BW550" i="10"/>
  <c r="BW551" i="10"/>
  <c r="BW552" i="10"/>
  <c r="BW553" i="10"/>
  <c r="BW554" i="10"/>
  <c r="BW555" i="10"/>
  <c r="BW556" i="10"/>
  <c r="BW557" i="10"/>
  <c r="BW558" i="10"/>
  <c r="BW559" i="10"/>
  <c r="BW560" i="10"/>
  <c r="BW561" i="10"/>
  <c r="BW562" i="10"/>
  <c r="BW563" i="10"/>
  <c r="BW564" i="10"/>
  <c r="BW565" i="10"/>
  <c r="BW566" i="10"/>
  <c r="BX468" i="10"/>
  <c r="BX469" i="10"/>
  <c r="BX470" i="10"/>
  <c r="BX471" i="10"/>
  <c r="BX472" i="10"/>
  <c r="BX473" i="10"/>
  <c r="BX474" i="10"/>
  <c r="BX475" i="10"/>
  <c r="BX476" i="10"/>
  <c r="BX477" i="10"/>
  <c r="BX478" i="10"/>
  <c r="BX479" i="10"/>
  <c r="BX480" i="10"/>
  <c r="BX481" i="10"/>
  <c r="BX482" i="10"/>
  <c r="BX483" i="10"/>
  <c r="BX484" i="10"/>
  <c r="BX485" i="10"/>
  <c r="BX486" i="10"/>
  <c r="BX487" i="10"/>
  <c r="BX488" i="10"/>
  <c r="BX489" i="10"/>
  <c r="BX490" i="10"/>
  <c r="BX491" i="10"/>
  <c r="BX492" i="10"/>
  <c r="BX493" i="10"/>
  <c r="BX494" i="10"/>
  <c r="BX495" i="10"/>
  <c r="BX496" i="10"/>
  <c r="BX497" i="10"/>
  <c r="BX498" i="10"/>
  <c r="BX499" i="10"/>
  <c r="BX500" i="10"/>
  <c r="BX501" i="10"/>
  <c r="BX502" i="10"/>
  <c r="BX503" i="10"/>
  <c r="BX504" i="10"/>
  <c r="BX505" i="10"/>
  <c r="BX506" i="10"/>
  <c r="BX507" i="10"/>
  <c r="BX508" i="10"/>
  <c r="BX509" i="10"/>
  <c r="BX510" i="10"/>
  <c r="BX511" i="10"/>
  <c r="BX512" i="10"/>
  <c r="BX513" i="10"/>
  <c r="BX514" i="10"/>
  <c r="BX515" i="10"/>
  <c r="BX516" i="10"/>
  <c r="BX517" i="10"/>
  <c r="BX518" i="10"/>
  <c r="BX519" i="10"/>
  <c r="BX520" i="10"/>
  <c r="BX521" i="10"/>
  <c r="BX522" i="10"/>
  <c r="BX523" i="10"/>
  <c r="BX524" i="10"/>
  <c r="BX525" i="10"/>
  <c r="BX526" i="10"/>
  <c r="BX527" i="10"/>
  <c r="BX528" i="10"/>
  <c r="BX529" i="10"/>
  <c r="BX530" i="10"/>
  <c r="BX531" i="10"/>
  <c r="BX532" i="10"/>
  <c r="BX533" i="10"/>
  <c r="BX534" i="10"/>
  <c r="BX535" i="10"/>
  <c r="BX536" i="10"/>
  <c r="BX537" i="10"/>
  <c r="BX538" i="10"/>
  <c r="BX539" i="10"/>
  <c r="BX540" i="10"/>
  <c r="BX541" i="10"/>
  <c r="BX542" i="10"/>
  <c r="BX543" i="10"/>
  <c r="BX544" i="10"/>
  <c r="BX545" i="10"/>
  <c r="BX546" i="10"/>
  <c r="BX547" i="10"/>
  <c r="BX548" i="10"/>
  <c r="BX549" i="10"/>
  <c r="BX550" i="10"/>
  <c r="BX551" i="10"/>
  <c r="BX552" i="10"/>
  <c r="BX553" i="10"/>
  <c r="BX554" i="10"/>
  <c r="BX555" i="10"/>
  <c r="BX556" i="10"/>
  <c r="BX557" i="10"/>
  <c r="BX558" i="10"/>
  <c r="BX559" i="10"/>
  <c r="BX560" i="10"/>
  <c r="BX561" i="10"/>
  <c r="BX562" i="10"/>
  <c r="BX563" i="10"/>
  <c r="BX564" i="10"/>
  <c r="BX565" i="10"/>
  <c r="BX566" i="10"/>
  <c r="BY468" i="10"/>
  <c r="BY469" i="10"/>
  <c r="BY470" i="10"/>
  <c r="BY471" i="10"/>
  <c r="BY472" i="10"/>
  <c r="BY473" i="10"/>
  <c r="BY474" i="10"/>
  <c r="BY475" i="10"/>
  <c r="BY476" i="10"/>
  <c r="BY477" i="10"/>
  <c r="BY478" i="10"/>
  <c r="BY479" i="10"/>
  <c r="BY480" i="10"/>
  <c r="BY481" i="10"/>
  <c r="BY482" i="10"/>
  <c r="BY483" i="10"/>
  <c r="BY484" i="10"/>
  <c r="BY485" i="10"/>
  <c r="BY486" i="10"/>
  <c r="BY487" i="10"/>
  <c r="BY488" i="10"/>
  <c r="BY489" i="10"/>
  <c r="BY490" i="10"/>
  <c r="BY491" i="10"/>
  <c r="BY492" i="10"/>
  <c r="BY493" i="10"/>
  <c r="BY494" i="10"/>
  <c r="BY495" i="10"/>
  <c r="BY496" i="10"/>
  <c r="BY497" i="10"/>
  <c r="BY498" i="10"/>
  <c r="BY499" i="10"/>
  <c r="BY500" i="10"/>
  <c r="BY501" i="10"/>
  <c r="BY502" i="10"/>
  <c r="BY503" i="10"/>
  <c r="BY504" i="10"/>
  <c r="BY505" i="10"/>
  <c r="BY506" i="10"/>
  <c r="BY507" i="10"/>
  <c r="BY508" i="10"/>
  <c r="BY509" i="10"/>
  <c r="BY510" i="10"/>
  <c r="BY511" i="10"/>
  <c r="BY512" i="10"/>
  <c r="BY513" i="10"/>
  <c r="BY514" i="10"/>
  <c r="BY515" i="10"/>
  <c r="BY516" i="10"/>
  <c r="BY517" i="10"/>
  <c r="BY518" i="10"/>
  <c r="BY519" i="10"/>
  <c r="BY520" i="10"/>
  <c r="BY521" i="10"/>
  <c r="BY522" i="10"/>
  <c r="BY523" i="10"/>
  <c r="BY524" i="10"/>
  <c r="BY525" i="10"/>
  <c r="BY526" i="10"/>
  <c r="BY527" i="10"/>
  <c r="BY528" i="10"/>
  <c r="BY529" i="10"/>
  <c r="BY530" i="10"/>
  <c r="BY531" i="10"/>
  <c r="BY532" i="10"/>
  <c r="BY533" i="10"/>
  <c r="BY534" i="10"/>
  <c r="BY535" i="10"/>
  <c r="BY536" i="10"/>
  <c r="BY537" i="10"/>
  <c r="BY538" i="10"/>
  <c r="BY539" i="10"/>
  <c r="BY540" i="10"/>
  <c r="BY541" i="10"/>
  <c r="BY542" i="10"/>
  <c r="BY543" i="10"/>
  <c r="BY544" i="10"/>
  <c r="BY545" i="10"/>
  <c r="BY546" i="10"/>
  <c r="BY547" i="10"/>
  <c r="BY548" i="10"/>
  <c r="BY549" i="10"/>
  <c r="BY550" i="10"/>
  <c r="BY551" i="10"/>
  <c r="BY552" i="10"/>
  <c r="BY553" i="10"/>
  <c r="BY554" i="10"/>
  <c r="BY555" i="10"/>
  <c r="BY556" i="10"/>
  <c r="BY557" i="10"/>
  <c r="BY558" i="10"/>
  <c r="BY559" i="10"/>
  <c r="BY560" i="10"/>
  <c r="BY561" i="10"/>
  <c r="BY562" i="10"/>
  <c r="BY563" i="10"/>
  <c r="BY564" i="10"/>
  <c r="BY565" i="10"/>
  <c r="BY566" i="10"/>
  <c r="L567" i="10"/>
  <c r="L568" i="10"/>
  <c r="L569" i="10"/>
  <c r="L570" i="10"/>
  <c r="L571" i="10"/>
  <c r="L572" i="10"/>
  <c r="L573" i="10"/>
  <c r="L574" i="10"/>
  <c r="L575" i="10"/>
  <c r="L576" i="10"/>
  <c r="L577" i="10"/>
  <c r="L578" i="10"/>
  <c r="L579" i="10"/>
  <c r="L580" i="10"/>
  <c r="L581" i="10"/>
  <c r="L582" i="10"/>
  <c r="L583" i="10"/>
  <c r="L584" i="10"/>
  <c r="L585" i="10"/>
  <c r="L586" i="10"/>
  <c r="L587" i="10"/>
  <c r="L588" i="10"/>
  <c r="L589" i="10"/>
  <c r="L590" i="10"/>
  <c r="L591" i="10"/>
  <c r="L592" i="10"/>
  <c r="L593" i="10"/>
  <c r="L594" i="10"/>
  <c r="L595" i="10"/>
  <c r="L596" i="10"/>
  <c r="L597" i="10"/>
  <c r="L598" i="10"/>
  <c r="L599" i="10"/>
  <c r="L600" i="10"/>
  <c r="L601" i="10"/>
  <c r="L602" i="10"/>
  <c r="L603" i="10"/>
  <c r="L604" i="10"/>
  <c r="L605" i="10"/>
  <c r="L606" i="10"/>
  <c r="L607" i="10"/>
  <c r="L608" i="10"/>
  <c r="L609" i="10"/>
  <c r="L610" i="10"/>
  <c r="L611" i="10"/>
  <c r="L612" i="10"/>
  <c r="L613" i="10"/>
  <c r="N567" i="10"/>
  <c r="N568" i="10"/>
  <c r="N569" i="10"/>
  <c r="N570" i="10"/>
  <c r="N571" i="10"/>
  <c r="N572" i="10"/>
  <c r="N573" i="10"/>
  <c r="N574" i="10"/>
  <c r="N575" i="10"/>
  <c r="N576" i="10"/>
  <c r="N577" i="10"/>
  <c r="N578" i="10"/>
  <c r="N579" i="10"/>
  <c r="N580" i="10"/>
  <c r="N581" i="10"/>
  <c r="N582" i="10"/>
  <c r="N583" i="10"/>
  <c r="N584" i="10"/>
  <c r="N585" i="10"/>
  <c r="N586" i="10"/>
  <c r="N587" i="10"/>
  <c r="N588" i="10"/>
  <c r="N589" i="10"/>
  <c r="N590" i="10"/>
  <c r="N591" i="10"/>
  <c r="N592" i="10"/>
  <c r="N593" i="10"/>
  <c r="N594" i="10"/>
  <c r="N595" i="10"/>
  <c r="N596" i="10"/>
  <c r="N597" i="10"/>
  <c r="N598" i="10"/>
  <c r="N599" i="10"/>
  <c r="N600" i="10"/>
  <c r="N601" i="10"/>
  <c r="N602" i="10"/>
  <c r="N603" i="10"/>
  <c r="N604" i="10"/>
  <c r="N605" i="10"/>
  <c r="N606" i="10"/>
  <c r="N607" i="10"/>
  <c r="N608" i="10"/>
  <c r="N609" i="10"/>
  <c r="N610" i="10"/>
  <c r="N611" i="10"/>
  <c r="N612" i="10"/>
  <c r="N613" i="10"/>
  <c r="Q567" i="10"/>
  <c r="Q568" i="10"/>
  <c r="Q569" i="10"/>
  <c r="Q570" i="10"/>
  <c r="Q571" i="10"/>
  <c r="Q572" i="10"/>
  <c r="Q573" i="10"/>
  <c r="Q574" i="10"/>
  <c r="Q575" i="10"/>
  <c r="Q576" i="10"/>
  <c r="Q577" i="10"/>
  <c r="Q578" i="10"/>
  <c r="Q579" i="10"/>
  <c r="Q580" i="10"/>
  <c r="Q581" i="10"/>
  <c r="Q582" i="10"/>
  <c r="Q583" i="10"/>
  <c r="Q584" i="10"/>
  <c r="Q585" i="10"/>
  <c r="Q586" i="10"/>
  <c r="Q587" i="10"/>
  <c r="Q588" i="10"/>
  <c r="Q589" i="10"/>
  <c r="Q590" i="10"/>
  <c r="Q591" i="10"/>
  <c r="Q592" i="10"/>
  <c r="Q593" i="10"/>
  <c r="Q594" i="10"/>
  <c r="Q595" i="10"/>
  <c r="Q596" i="10"/>
  <c r="Q597" i="10"/>
  <c r="Q598" i="10"/>
  <c r="Q599" i="10"/>
  <c r="Q600" i="10"/>
  <c r="Q601" i="10"/>
  <c r="Q602" i="10"/>
  <c r="Q603" i="10"/>
  <c r="Q604" i="10"/>
  <c r="Q605" i="10"/>
  <c r="Q606" i="10"/>
  <c r="Q607" i="10"/>
  <c r="Q608" i="10"/>
  <c r="Q609" i="10"/>
  <c r="Q610" i="10"/>
  <c r="Q611" i="10"/>
  <c r="Q612" i="10"/>
  <c r="Q613" i="10"/>
  <c r="R567" i="10"/>
  <c r="R568" i="10"/>
  <c r="R569" i="10"/>
  <c r="R570" i="10"/>
  <c r="R571" i="10"/>
  <c r="R572" i="10"/>
  <c r="R573" i="10"/>
  <c r="R574" i="10"/>
  <c r="R575" i="10"/>
  <c r="R576" i="10"/>
  <c r="R577" i="10"/>
  <c r="R578" i="10"/>
  <c r="R579" i="10"/>
  <c r="R580" i="10"/>
  <c r="R581" i="10"/>
  <c r="R582" i="10"/>
  <c r="R583" i="10"/>
  <c r="R584" i="10"/>
  <c r="R585" i="10"/>
  <c r="R586" i="10"/>
  <c r="R587" i="10"/>
  <c r="R588" i="10"/>
  <c r="R589" i="10"/>
  <c r="R590" i="10"/>
  <c r="R591" i="10"/>
  <c r="R592" i="10"/>
  <c r="R593" i="10"/>
  <c r="R594" i="10"/>
  <c r="R595" i="10"/>
  <c r="R596" i="10"/>
  <c r="R597" i="10"/>
  <c r="R598" i="10"/>
  <c r="R599" i="10"/>
  <c r="R600" i="10"/>
  <c r="R601" i="10"/>
  <c r="R602" i="10"/>
  <c r="R603" i="10"/>
  <c r="R604" i="10"/>
  <c r="R605" i="10"/>
  <c r="R606" i="10"/>
  <c r="R607" i="10"/>
  <c r="R608" i="10"/>
  <c r="R609" i="10"/>
  <c r="R610" i="10"/>
  <c r="R611" i="10"/>
  <c r="R612" i="10"/>
  <c r="R613" i="10"/>
  <c r="S567" i="10"/>
  <c r="S568" i="10"/>
  <c r="S569" i="10"/>
  <c r="S570" i="10"/>
  <c r="S571" i="10"/>
  <c r="S572" i="10"/>
  <c r="S573" i="10"/>
  <c r="S574" i="10"/>
  <c r="S575" i="10"/>
  <c r="S576" i="10"/>
  <c r="S577" i="10"/>
  <c r="S578" i="10"/>
  <c r="S579" i="10"/>
  <c r="S580" i="10"/>
  <c r="S581" i="10"/>
  <c r="S582" i="10"/>
  <c r="S583" i="10"/>
  <c r="S584" i="10"/>
  <c r="S585" i="10"/>
  <c r="S586" i="10"/>
  <c r="S587" i="10"/>
  <c r="S588" i="10"/>
  <c r="S589" i="10"/>
  <c r="S590" i="10"/>
  <c r="S591" i="10"/>
  <c r="S592" i="10"/>
  <c r="S593" i="10"/>
  <c r="S594" i="10"/>
  <c r="S595" i="10"/>
  <c r="S596" i="10"/>
  <c r="S597" i="10"/>
  <c r="S598" i="10"/>
  <c r="S599" i="10"/>
  <c r="S600" i="10"/>
  <c r="S601" i="10"/>
  <c r="S602" i="10"/>
  <c r="S603" i="10"/>
  <c r="S604" i="10"/>
  <c r="S605" i="10"/>
  <c r="S606" i="10"/>
  <c r="S607" i="10"/>
  <c r="S608" i="10"/>
  <c r="S609" i="10"/>
  <c r="S610" i="10"/>
  <c r="S611" i="10"/>
  <c r="S612" i="10"/>
  <c r="S613"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V567" i="10"/>
  <c r="V568" i="10"/>
  <c r="V569" i="10"/>
  <c r="V570" i="10"/>
  <c r="V571" i="10"/>
  <c r="V572" i="10"/>
  <c r="V573" i="10"/>
  <c r="V574" i="10"/>
  <c r="V575" i="10"/>
  <c r="V576" i="10"/>
  <c r="V577" i="10"/>
  <c r="V578" i="10"/>
  <c r="V579" i="10"/>
  <c r="V580" i="10"/>
  <c r="V581" i="10"/>
  <c r="V582" i="10"/>
  <c r="V583" i="10"/>
  <c r="V584" i="10"/>
  <c r="V585" i="10"/>
  <c r="V586" i="10"/>
  <c r="V587" i="10"/>
  <c r="V588" i="10"/>
  <c r="V589" i="10"/>
  <c r="V590" i="10"/>
  <c r="V591" i="10"/>
  <c r="V592" i="10"/>
  <c r="V593" i="10"/>
  <c r="V594" i="10"/>
  <c r="V595" i="10"/>
  <c r="V596" i="10"/>
  <c r="V597" i="10"/>
  <c r="V598" i="10"/>
  <c r="V599" i="10"/>
  <c r="V600" i="10"/>
  <c r="V601" i="10"/>
  <c r="V602" i="10"/>
  <c r="V603" i="10"/>
  <c r="V604" i="10"/>
  <c r="V605" i="10"/>
  <c r="V606" i="10"/>
  <c r="V607" i="10"/>
  <c r="V608" i="10"/>
  <c r="V609" i="10"/>
  <c r="V610" i="10"/>
  <c r="V611" i="10"/>
  <c r="V612" i="10"/>
  <c r="V613" i="10"/>
  <c r="W567" i="10"/>
  <c r="W568" i="10"/>
  <c r="W569" i="10"/>
  <c r="W570" i="10"/>
  <c r="W571" i="10"/>
  <c r="W572" i="10"/>
  <c r="W573" i="10"/>
  <c r="W574" i="10"/>
  <c r="W575" i="10"/>
  <c r="W576" i="10"/>
  <c r="W577" i="10"/>
  <c r="W578" i="10"/>
  <c r="W579" i="10"/>
  <c r="W580" i="10"/>
  <c r="W581" i="10"/>
  <c r="W582" i="10"/>
  <c r="W583" i="10"/>
  <c r="W584" i="10"/>
  <c r="W585" i="10"/>
  <c r="W586" i="10"/>
  <c r="W587" i="10"/>
  <c r="W588" i="10"/>
  <c r="W589" i="10"/>
  <c r="W590" i="10"/>
  <c r="W591" i="10"/>
  <c r="W592" i="10"/>
  <c r="W593" i="10"/>
  <c r="W594" i="10"/>
  <c r="W595" i="10"/>
  <c r="W596" i="10"/>
  <c r="W597" i="10"/>
  <c r="W598" i="10"/>
  <c r="W599" i="10"/>
  <c r="W600" i="10"/>
  <c r="W601" i="10"/>
  <c r="W602" i="10"/>
  <c r="W603" i="10"/>
  <c r="W604" i="10"/>
  <c r="W605" i="10"/>
  <c r="W606" i="10"/>
  <c r="W607" i="10"/>
  <c r="W608" i="10"/>
  <c r="W609" i="10"/>
  <c r="W610" i="10"/>
  <c r="W611" i="10"/>
  <c r="W612" i="10"/>
  <c r="W613" i="10"/>
  <c r="Y567" i="10"/>
  <c r="Y568" i="10"/>
  <c r="Y569" i="10"/>
  <c r="Y570" i="10"/>
  <c r="Y571" i="10"/>
  <c r="Y572" i="10"/>
  <c r="Y573" i="10"/>
  <c r="Y574" i="10"/>
  <c r="Y575" i="10"/>
  <c r="Y576" i="10"/>
  <c r="Y577" i="10"/>
  <c r="Y578" i="10"/>
  <c r="Y579" i="10"/>
  <c r="Y580" i="10"/>
  <c r="Y581" i="10"/>
  <c r="Y582" i="10"/>
  <c r="Y583" i="10"/>
  <c r="Y584" i="10"/>
  <c r="Y585" i="10"/>
  <c r="Y586" i="10"/>
  <c r="Y587" i="10"/>
  <c r="Y588" i="10"/>
  <c r="Y589" i="10"/>
  <c r="Y590" i="10"/>
  <c r="Y591" i="10"/>
  <c r="Y592" i="10"/>
  <c r="Y593" i="10"/>
  <c r="Y594" i="10"/>
  <c r="Y595" i="10"/>
  <c r="Y596" i="10"/>
  <c r="Y597" i="10"/>
  <c r="Y598" i="10"/>
  <c r="Y599" i="10"/>
  <c r="Y600" i="10"/>
  <c r="Y601" i="10"/>
  <c r="Y602" i="10"/>
  <c r="Y603" i="10"/>
  <c r="Y604" i="10"/>
  <c r="Y605" i="10"/>
  <c r="Y606" i="10"/>
  <c r="Y607" i="10"/>
  <c r="Y608" i="10"/>
  <c r="Y609" i="10"/>
  <c r="Y610" i="10"/>
  <c r="Y611" i="10"/>
  <c r="Y612" i="10"/>
  <c r="Y613" i="10"/>
  <c r="Z567" i="10"/>
  <c r="Z568" i="10"/>
  <c r="Z569" i="10"/>
  <c r="Z570" i="10"/>
  <c r="Z571" i="10"/>
  <c r="Z572" i="10"/>
  <c r="Z573" i="10"/>
  <c r="Z574" i="10"/>
  <c r="Z575" i="10"/>
  <c r="Z576" i="10"/>
  <c r="Z577" i="10"/>
  <c r="Z578" i="10"/>
  <c r="Z579" i="10"/>
  <c r="Z580" i="10"/>
  <c r="Z581" i="10"/>
  <c r="Z582" i="10"/>
  <c r="Z583" i="10"/>
  <c r="Z584" i="10"/>
  <c r="Z585" i="10"/>
  <c r="Z586" i="10"/>
  <c r="Z587" i="10"/>
  <c r="Z588" i="10"/>
  <c r="Z589" i="10"/>
  <c r="Z590" i="10"/>
  <c r="Z591" i="10"/>
  <c r="Z592" i="10"/>
  <c r="Z593" i="10"/>
  <c r="Z594" i="10"/>
  <c r="Z595" i="10"/>
  <c r="Z596" i="10"/>
  <c r="Z597" i="10"/>
  <c r="Z598" i="10"/>
  <c r="Z599" i="10"/>
  <c r="Z600" i="10"/>
  <c r="Z601" i="10"/>
  <c r="Z602" i="10"/>
  <c r="Z603" i="10"/>
  <c r="Z604" i="10"/>
  <c r="Z605" i="10"/>
  <c r="Z606" i="10"/>
  <c r="Z607" i="10"/>
  <c r="Z608" i="10"/>
  <c r="Z609" i="10"/>
  <c r="Z610" i="10"/>
  <c r="Z611" i="10"/>
  <c r="Z612" i="10"/>
  <c r="Z613" i="10"/>
  <c r="AA567" i="10"/>
  <c r="AA568" i="10"/>
  <c r="AA569" i="10"/>
  <c r="AA570" i="10"/>
  <c r="AA571" i="10"/>
  <c r="AA572" i="10"/>
  <c r="AA573" i="10"/>
  <c r="AA574" i="10"/>
  <c r="AA575" i="10"/>
  <c r="AA576" i="10"/>
  <c r="AA577" i="10"/>
  <c r="AA578" i="10"/>
  <c r="AA579" i="10"/>
  <c r="AA580" i="10"/>
  <c r="AA581" i="10"/>
  <c r="AA582" i="10"/>
  <c r="AA583" i="10"/>
  <c r="AA584" i="10"/>
  <c r="AA585" i="10"/>
  <c r="AA586" i="10"/>
  <c r="AA587" i="10"/>
  <c r="AA588" i="10"/>
  <c r="AA589" i="10"/>
  <c r="AA590" i="10"/>
  <c r="AA591" i="10"/>
  <c r="AA592" i="10"/>
  <c r="AA593" i="10"/>
  <c r="AA594" i="10"/>
  <c r="AA595" i="10"/>
  <c r="AA596" i="10"/>
  <c r="AA597" i="10"/>
  <c r="AA598" i="10"/>
  <c r="AA599" i="10"/>
  <c r="AA600" i="10"/>
  <c r="AA601" i="10"/>
  <c r="AA602" i="10"/>
  <c r="AA603" i="10"/>
  <c r="AA604" i="10"/>
  <c r="AA605" i="10"/>
  <c r="AA606" i="10"/>
  <c r="AA607" i="10"/>
  <c r="AA608" i="10"/>
  <c r="AA609" i="10"/>
  <c r="AA610" i="10"/>
  <c r="AA611" i="10"/>
  <c r="AA612" i="10"/>
  <c r="AA613" i="10"/>
  <c r="AB567" i="10"/>
  <c r="AB568" i="10"/>
  <c r="AB569" i="10"/>
  <c r="AB570" i="10"/>
  <c r="AB571" i="10"/>
  <c r="AB572" i="10"/>
  <c r="AB573" i="10"/>
  <c r="AB574" i="10"/>
  <c r="AB575" i="10"/>
  <c r="AB576" i="10"/>
  <c r="AB577" i="10"/>
  <c r="AB578" i="10"/>
  <c r="AB579" i="10"/>
  <c r="AB580" i="10"/>
  <c r="AB581" i="10"/>
  <c r="AB582" i="10"/>
  <c r="AB583" i="10"/>
  <c r="AB584" i="10"/>
  <c r="AB585" i="10"/>
  <c r="AB586" i="10"/>
  <c r="AB587" i="10"/>
  <c r="AB588" i="10"/>
  <c r="AB589" i="10"/>
  <c r="AB590" i="10"/>
  <c r="AB591" i="10"/>
  <c r="AB592" i="10"/>
  <c r="AB593" i="10"/>
  <c r="AB594" i="10"/>
  <c r="AB595" i="10"/>
  <c r="AB596" i="10"/>
  <c r="AB597" i="10"/>
  <c r="AB598" i="10"/>
  <c r="AB599" i="10"/>
  <c r="AB600" i="10"/>
  <c r="AB601" i="10"/>
  <c r="AB602" i="10"/>
  <c r="AB603" i="10"/>
  <c r="AB604" i="10"/>
  <c r="AB605" i="10"/>
  <c r="AB606" i="10"/>
  <c r="AB607" i="10"/>
  <c r="AB608" i="10"/>
  <c r="AB609" i="10"/>
  <c r="AB610" i="10"/>
  <c r="AB611" i="10"/>
  <c r="AB612" i="10"/>
  <c r="AB613" i="10"/>
  <c r="AE567" i="10"/>
  <c r="AE568" i="10"/>
  <c r="AE569" i="10"/>
  <c r="AE570" i="10"/>
  <c r="AE571" i="10"/>
  <c r="AE572" i="10"/>
  <c r="AE573" i="10"/>
  <c r="AE574" i="10"/>
  <c r="AE575" i="10"/>
  <c r="AE576" i="10"/>
  <c r="AE577" i="10"/>
  <c r="AE578" i="10"/>
  <c r="AE579" i="10"/>
  <c r="AE580" i="10"/>
  <c r="AE581" i="10"/>
  <c r="AE582" i="10"/>
  <c r="AE583" i="10"/>
  <c r="AE584" i="10"/>
  <c r="AE585" i="10"/>
  <c r="AE586" i="10"/>
  <c r="AE587" i="10"/>
  <c r="AE588" i="10"/>
  <c r="AE589" i="10"/>
  <c r="AE590" i="10"/>
  <c r="AE591" i="10"/>
  <c r="AE592" i="10"/>
  <c r="AE593" i="10"/>
  <c r="AE594" i="10"/>
  <c r="AE595" i="10"/>
  <c r="AE596" i="10"/>
  <c r="AE597" i="10"/>
  <c r="AE598" i="10"/>
  <c r="AE599" i="10"/>
  <c r="AE600" i="10"/>
  <c r="AE601" i="10"/>
  <c r="AE602" i="10"/>
  <c r="AE603" i="10"/>
  <c r="AE604" i="10"/>
  <c r="AE605" i="10"/>
  <c r="AE606" i="10"/>
  <c r="AE607" i="10"/>
  <c r="AE608" i="10"/>
  <c r="AE609" i="10"/>
  <c r="AE610" i="10"/>
  <c r="AE611" i="10"/>
  <c r="AE612" i="10"/>
  <c r="AE613" i="10"/>
  <c r="AF567" i="10"/>
  <c r="AF568" i="10"/>
  <c r="AF569" i="10"/>
  <c r="AF570" i="10"/>
  <c r="AF571" i="10"/>
  <c r="AF572" i="10"/>
  <c r="AF573" i="10"/>
  <c r="AF574" i="10"/>
  <c r="AF575" i="10"/>
  <c r="AF576" i="10"/>
  <c r="AF577" i="10"/>
  <c r="AF578" i="10"/>
  <c r="AF579" i="10"/>
  <c r="AF580" i="10"/>
  <c r="AF581" i="10"/>
  <c r="AF582" i="10"/>
  <c r="AF583" i="10"/>
  <c r="AF584" i="10"/>
  <c r="AF585" i="10"/>
  <c r="AF586" i="10"/>
  <c r="AF587" i="10"/>
  <c r="AF588" i="10"/>
  <c r="AF589" i="10"/>
  <c r="AF590" i="10"/>
  <c r="AF591" i="10"/>
  <c r="AF592" i="10"/>
  <c r="AF593" i="10"/>
  <c r="AF594" i="10"/>
  <c r="AF595" i="10"/>
  <c r="AF596" i="10"/>
  <c r="AF597" i="10"/>
  <c r="AF598" i="10"/>
  <c r="AF599" i="10"/>
  <c r="AF600" i="10"/>
  <c r="AF601" i="10"/>
  <c r="AF602" i="10"/>
  <c r="AF603" i="10"/>
  <c r="AF604" i="10"/>
  <c r="AF605" i="10"/>
  <c r="AF606" i="10"/>
  <c r="AF607" i="10"/>
  <c r="AF608" i="10"/>
  <c r="AF609" i="10"/>
  <c r="AF610" i="10"/>
  <c r="AF611" i="10"/>
  <c r="AF612" i="10"/>
  <c r="AF613" i="10"/>
  <c r="AG567" i="10"/>
  <c r="AG568" i="10"/>
  <c r="AG569" i="10"/>
  <c r="AG570" i="10"/>
  <c r="AG571" i="10"/>
  <c r="AG572" i="10"/>
  <c r="AG573" i="10"/>
  <c r="AG574" i="10"/>
  <c r="AG575" i="10"/>
  <c r="AG576" i="10"/>
  <c r="AG577" i="10"/>
  <c r="AG578" i="10"/>
  <c r="AG579" i="10"/>
  <c r="AG580" i="10"/>
  <c r="AG581" i="10"/>
  <c r="AG582" i="10"/>
  <c r="AG583" i="10"/>
  <c r="AG584" i="10"/>
  <c r="AG585" i="10"/>
  <c r="AG586" i="10"/>
  <c r="AG587" i="10"/>
  <c r="AG588" i="10"/>
  <c r="AG589" i="10"/>
  <c r="AG590" i="10"/>
  <c r="AG591" i="10"/>
  <c r="AG592" i="10"/>
  <c r="AG593" i="10"/>
  <c r="AG594" i="10"/>
  <c r="AG595" i="10"/>
  <c r="AG596" i="10"/>
  <c r="AG597" i="10"/>
  <c r="AG598" i="10"/>
  <c r="AG599" i="10"/>
  <c r="AG600" i="10"/>
  <c r="AG601" i="10"/>
  <c r="AG602" i="10"/>
  <c r="AG603" i="10"/>
  <c r="AG604" i="10"/>
  <c r="AG605" i="10"/>
  <c r="AG606" i="10"/>
  <c r="AG607" i="10"/>
  <c r="AG608" i="10"/>
  <c r="AG609" i="10"/>
  <c r="AG610" i="10"/>
  <c r="AG611" i="10"/>
  <c r="AG612" i="10"/>
  <c r="AG613" i="10"/>
  <c r="AH567" i="10"/>
  <c r="AH568" i="10"/>
  <c r="AH569" i="10"/>
  <c r="AH570" i="10"/>
  <c r="AH571" i="10"/>
  <c r="AH572" i="10"/>
  <c r="AH573" i="10"/>
  <c r="AH574" i="10"/>
  <c r="AH575" i="10"/>
  <c r="AH576" i="10"/>
  <c r="AH577" i="10"/>
  <c r="AH578" i="10"/>
  <c r="AH579" i="10"/>
  <c r="AH580" i="10"/>
  <c r="AH581" i="10"/>
  <c r="AH582" i="10"/>
  <c r="AH583" i="10"/>
  <c r="AH584" i="10"/>
  <c r="AH585" i="10"/>
  <c r="AH586" i="10"/>
  <c r="AH587" i="10"/>
  <c r="AH588" i="10"/>
  <c r="AH589" i="10"/>
  <c r="AH590" i="10"/>
  <c r="AH591" i="10"/>
  <c r="AH592" i="10"/>
  <c r="AH593" i="10"/>
  <c r="AH594" i="10"/>
  <c r="AH595" i="10"/>
  <c r="AH596" i="10"/>
  <c r="AH597" i="10"/>
  <c r="AH598" i="10"/>
  <c r="AH599" i="10"/>
  <c r="AH600" i="10"/>
  <c r="AH601" i="10"/>
  <c r="AH602" i="10"/>
  <c r="AH603" i="10"/>
  <c r="AH604" i="10"/>
  <c r="AH605" i="10"/>
  <c r="AH606" i="10"/>
  <c r="AH607" i="10"/>
  <c r="AH608" i="10"/>
  <c r="AH609" i="10"/>
  <c r="AH610" i="10"/>
  <c r="AH611" i="10"/>
  <c r="AH612" i="10"/>
  <c r="AH613" i="10"/>
  <c r="AI567" i="10"/>
  <c r="AI568" i="10"/>
  <c r="AI569" i="10"/>
  <c r="AI570" i="10"/>
  <c r="AI571" i="10"/>
  <c r="AI572" i="10"/>
  <c r="AI573" i="10"/>
  <c r="AI574" i="10"/>
  <c r="AI575" i="10"/>
  <c r="AI576" i="10"/>
  <c r="AI577" i="10"/>
  <c r="AI578" i="10"/>
  <c r="AI579" i="10"/>
  <c r="AI580" i="10"/>
  <c r="AI581" i="10"/>
  <c r="AI582" i="10"/>
  <c r="AI583" i="10"/>
  <c r="AI584" i="10"/>
  <c r="AI585" i="10"/>
  <c r="AI586" i="10"/>
  <c r="AI587" i="10"/>
  <c r="AI588" i="10"/>
  <c r="AI589" i="10"/>
  <c r="AI590" i="10"/>
  <c r="AI591" i="10"/>
  <c r="AI592" i="10"/>
  <c r="AI593" i="10"/>
  <c r="AI594" i="10"/>
  <c r="AI595" i="10"/>
  <c r="AI596" i="10"/>
  <c r="AI597" i="10"/>
  <c r="AI598" i="10"/>
  <c r="AI599" i="10"/>
  <c r="AI600" i="10"/>
  <c r="AI601" i="10"/>
  <c r="AI602" i="10"/>
  <c r="AI603" i="10"/>
  <c r="AI604" i="10"/>
  <c r="AI605" i="10"/>
  <c r="AI606" i="10"/>
  <c r="AI607" i="10"/>
  <c r="AI608" i="10"/>
  <c r="AI609" i="10"/>
  <c r="AI610" i="10"/>
  <c r="AI611" i="10"/>
  <c r="AI612" i="10"/>
  <c r="AI613" i="10"/>
  <c r="AN567" i="10"/>
  <c r="AN568" i="10"/>
  <c r="AN569" i="10"/>
  <c r="AN570" i="10"/>
  <c r="AN571" i="10"/>
  <c r="AN572" i="10"/>
  <c r="AN573" i="10"/>
  <c r="AN574" i="10"/>
  <c r="AN575" i="10"/>
  <c r="AN576" i="10"/>
  <c r="AN577" i="10"/>
  <c r="AN578" i="10"/>
  <c r="AN579" i="10"/>
  <c r="AN580" i="10"/>
  <c r="AN581" i="10"/>
  <c r="AN582" i="10"/>
  <c r="AN583" i="10"/>
  <c r="AN584" i="10"/>
  <c r="AN585" i="10"/>
  <c r="AN586" i="10"/>
  <c r="AN587" i="10"/>
  <c r="AN588" i="10"/>
  <c r="AN589" i="10"/>
  <c r="AN590" i="10"/>
  <c r="AN591" i="10"/>
  <c r="AN592" i="10"/>
  <c r="AN593" i="10"/>
  <c r="AN594" i="10"/>
  <c r="AN595" i="10"/>
  <c r="AN596" i="10"/>
  <c r="AN597" i="10"/>
  <c r="AN598" i="10"/>
  <c r="AN599" i="10"/>
  <c r="AN600" i="10"/>
  <c r="AN601" i="10"/>
  <c r="AN602" i="10"/>
  <c r="AN603" i="10"/>
  <c r="AN604" i="10"/>
  <c r="AN605" i="10"/>
  <c r="AN606" i="10"/>
  <c r="AN607" i="10"/>
  <c r="AN608" i="10"/>
  <c r="AN609" i="10"/>
  <c r="AN610" i="10"/>
  <c r="AN611" i="10"/>
  <c r="AN612" i="10"/>
  <c r="AN613" i="10"/>
  <c r="AO567" i="10"/>
  <c r="AO568" i="10"/>
  <c r="AO569" i="10"/>
  <c r="AO570" i="10"/>
  <c r="AO571" i="10"/>
  <c r="AO572" i="10"/>
  <c r="AO573" i="10"/>
  <c r="AO574" i="10"/>
  <c r="AO575" i="10"/>
  <c r="AO576" i="10"/>
  <c r="AO577" i="10"/>
  <c r="AO578" i="10"/>
  <c r="AO579" i="10"/>
  <c r="AO580" i="10"/>
  <c r="AO581" i="10"/>
  <c r="AO582" i="10"/>
  <c r="AO583" i="10"/>
  <c r="AO584" i="10"/>
  <c r="AO585" i="10"/>
  <c r="AO586" i="10"/>
  <c r="AO587" i="10"/>
  <c r="AO588" i="10"/>
  <c r="AO589" i="10"/>
  <c r="AO590" i="10"/>
  <c r="AO591" i="10"/>
  <c r="AO592" i="10"/>
  <c r="AO593" i="10"/>
  <c r="AO594" i="10"/>
  <c r="AO595" i="10"/>
  <c r="AO596" i="10"/>
  <c r="AO597" i="10"/>
  <c r="AO598" i="10"/>
  <c r="AO599" i="10"/>
  <c r="AO600" i="10"/>
  <c r="AO601" i="10"/>
  <c r="AO602" i="10"/>
  <c r="AO603" i="10"/>
  <c r="AO604" i="10"/>
  <c r="AO605" i="10"/>
  <c r="AO606" i="10"/>
  <c r="AO607" i="10"/>
  <c r="AO608" i="10"/>
  <c r="AO609" i="10"/>
  <c r="AO610" i="10"/>
  <c r="AO611" i="10"/>
  <c r="AO612" i="10"/>
  <c r="AO613" i="10"/>
  <c r="AP567" i="10"/>
  <c r="AP568" i="10"/>
  <c r="AP569" i="10"/>
  <c r="AP570" i="10"/>
  <c r="AP571" i="10"/>
  <c r="AP572" i="10"/>
  <c r="AP573" i="10"/>
  <c r="AP574" i="10"/>
  <c r="AP575" i="10"/>
  <c r="AP576" i="10"/>
  <c r="AP577" i="10"/>
  <c r="AP578" i="10"/>
  <c r="AP579" i="10"/>
  <c r="AP580" i="10"/>
  <c r="AP581" i="10"/>
  <c r="AP582" i="10"/>
  <c r="AP583" i="10"/>
  <c r="AP584" i="10"/>
  <c r="AP585" i="10"/>
  <c r="AP586" i="10"/>
  <c r="AP587" i="10"/>
  <c r="AP588" i="10"/>
  <c r="AP589" i="10"/>
  <c r="AP590" i="10"/>
  <c r="AP591" i="10"/>
  <c r="AP592" i="10"/>
  <c r="AP593" i="10"/>
  <c r="AP594" i="10"/>
  <c r="AP595" i="10"/>
  <c r="AP596" i="10"/>
  <c r="AP597" i="10"/>
  <c r="AP598" i="10"/>
  <c r="AP599" i="10"/>
  <c r="AP600" i="10"/>
  <c r="AP601" i="10"/>
  <c r="AP602" i="10"/>
  <c r="AP603" i="10"/>
  <c r="AP604" i="10"/>
  <c r="AP605" i="10"/>
  <c r="AP606" i="10"/>
  <c r="AP607" i="10"/>
  <c r="AP608" i="10"/>
  <c r="AP609" i="10"/>
  <c r="AP610" i="10"/>
  <c r="AP611" i="10"/>
  <c r="AP612" i="10"/>
  <c r="AP613" i="10"/>
  <c r="AQ567" i="10"/>
  <c r="AQ568" i="10"/>
  <c r="AQ569" i="10"/>
  <c r="AQ570" i="10"/>
  <c r="AQ571" i="10"/>
  <c r="AQ572" i="10"/>
  <c r="AQ573" i="10"/>
  <c r="AQ574" i="10"/>
  <c r="AQ575" i="10"/>
  <c r="AQ576" i="10"/>
  <c r="AQ577" i="10"/>
  <c r="AQ578" i="10"/>
  <c r="AQ579" i="10"/>
  <c r="AQ580" i="10"/>
  <c r="AQ581" i="10"/>
  <c r="AQ582" i="10"/>
  <c r="AQ583" i="10"/>
  <c r="AQ584" i="10"/>
  <c r="AQ585" i="10"/>
  <c r="AQ586" i="10"/>
  <c r="AQ587" i="10"/>
  <c r="AQ588" i="10"/>
  <c r="AQ589" i="10"/>
  <c r="AQ590" i="10"/>
  <c r="AQ591" i="10"/>
  <c r="AQ592" i="10"/>
  <c r="AQ593" i="10"/>
  <c r="AQ594" i="10"/>
  <c r="AQ595" i="10"/>
  <c r="AQ596" i="10"/>
  <c r="AQ597" i="10"/>
  <c r="AQ598" i="10"/>
  <c r="AQ599" i="10"/>
  <c r="AQ600" i="10"/>
  <c r="AQ601" i="10"/>
  <c r="AQ602" i="10"/>
  <c r="AQ603" i="10"/>
  <c r="AQ604" i="10"/>
  <c r="AQ605" i="10"/>
  <c r="AQ606" i="10"/>
  <c r="AQ607" i="10"/>
  <c r="AQ608" i="10"/>
  <c r="AQ609" i="10"/>
  <c r="AQ610" i="10"/>
  <c r="AQ611" i="10"/>
  <c r="AQ612" i="10"/>
  <c r="AQ613" i="10"/>
  <c r="AS567" i="10"/>
  <c r="AS568" i="10"/>
  <c r="AS569" i="10"/>
  <c r="AS570" i="10"/>
  <c r="AS571" i="10"/>
  <c r="AS572" i="10"/>
  <c r="AS573" i="10"/>
  <c r="AS574" i="10"/>
  <c r="AS575" i="10"/>
  <c r="AS576" i="10"/>
  <c r="AS577" i="10"/>
  <c r="AS578" i="10"/>
  <c r="AS579" i="10"/>
  <c r="AS580" i="10"/>
  <c r="AS581" i="10"/>
  <c r="AS582" i="10"/>
  <c r="AS583" i="10"/>
  <c r="AS584" i="10"/>
  <c r="AS585" i="10"/>
  <c r="AS586" i="10"/>
  <c r="AS587" i="10"/>
  <c r="AS588" i="10"/>
  <c r="AS589" i="10"/>
  <c r="AS590" i="10"/>
  <c r="AS591" i="10"/>
  <c r="AS592" i="10"/>
  <c r="AS593" i="10"/>
  <c r="AS594" i="10"/>
  <c r="AS595" i="10"/>
  <c r="AS596" i="10"/>
  <c r="AS597" i="10"/>
  <c r="AS598" i="10"/>
  <c r="AS599" i="10"/>
  <c r="AS600" i="10"/>
  <c r="AS601" i="10"/>
  <c r="AS602" i="10"/>
  <c r="AS603" i="10"/>
  <c r="AS604" i="10"/>
  <c r="AS605" i="10"/>
  <c r="AS606" i="10"/>
  <c r="AS607" i="10"/>
  <c r="AS608" i="10"/>
  <c r="AS609" i="10"/>
  <c r="AS610" i="10"/>
  <c r="AS611" i="10"/>
  <c r="AS612" i="10"/>
  <c r="AS613" i="10"/>
  <c r="AT567" i="10"/>
  <c r="AT568" i="10"/>
  <c r="AT569" i="10"/>
  <c r="AT570" i="10"/>
  <c r="AT571" i="10"/>
  <c r="AT572" i="10"/>
  <c r="AT573" i="10"/>
  <c r="AT574" i="10"/>
  <c r="AT575" i="10"/>
  <c r="AT576" i="10"/>
  <c r="AT577" i="10"/>
  <c r="AT578" i="10"/>
  <c r="AT579" i="10"/>
  <c r="AT580" i="10"/>
  <c r="AT581" i="10"/>
  <c r="AT582" i="10"/>
  <c r="AT583" i="10"/>
  <c r="AT584" i="10"/>
  <c r="AT585" i="10"/>
  <c r="AT586" i="10"/>
  <c r="AT587" i="10"/>
  <c r="AT588" i="10"/>
  <c r="AT589" i="10"/>
  <c r="AT590" i="10"/>
  <c r="AT591" i="10"/>
  <c r="AT592" i="10"/>
  <c r="AT593" i="10"/>
  <c r="AT594" i="10"/>
  <c r="AT595" i="10"/>
  <c r="AT596" i="10"/>
  <c r="AT597" i="10"/>
  <c r="AT598" i="10"/>
  <c r="AT599" i="10"/>
  <c r="AT600" i="10"/>
  <c r="AT601" i="10"/>
  <c r="AT602" i="10"/>
  <c r="AT603" i="10"/>
  <c r="AT604" i="10"/>
  <c r="AT605" i="10"/>
  <c r="AT606" i="10"/>
  <c r="AT607" i="10"/>
  <c r="AT608" i="10"/>
  <c r="AT609" i="10"/>
  <c r="AT610" i="10"/>
  <c r="AT611" i="10"/>
  <c r="AT612" i="10"/>
  <c r="AT613" i="10"/>
  <c r="AU567" i="10"/>
  <c r="AU568" i="10"/>
  <c r="AU569" i="10"/>
  <c r="AU570" i="10"/>
  <c r="AU571" i="10"/>
  <c r="AU572" i="10"/>
  <c r="AU573" i="10"/>
  <c r="AU574" i="10"/>
  <c r="AU575" i="10"/>
  <c r="AU576" i="10"/>
  <c r="AU577" i="10"/>
  <c r="AU578" i="10"/>
  <c r="AU579" i="10"/>
  <c r="AU580" i="10"/>
  <c r="AU581" i="10"/>
  <c r="AU582" i="10"/>
  <c r="AU583" i="10"/>
  <c r="AU584" i="10"/>
  <c r="AU585" i="10"/>
  <c r="AU586" i="10"/>
  <c r="AU587" i="10"/>
  <c r="AU588" i="10"/>
  <c r="AU589" i="10"/>
  <c r="AU590" i="10"/>
  <c r="AU591" i="10"/>
  <c r="AU592" i="10"/>
  <c r="AU593" i="10"/>
  <c r="AU594" i="10"/>
  <c r="AU595" i="10"/>
  <c r="AU596" i="10"/>
  <c r="AU597" i="10"/>
  <c r="AU598" i="10"/>
  <c r="AU599" i="10"/>
  <c r="AU600" i="10"/>
  <c r="AU601" i="10"/>
  <c r="AU602" i="10"/>
  <c r="AU603" i="10"/>
  <c r="AU604" i="10"/>
  <c r="AU605" i="10"/>
  <c r="AU606" i="10"/>
  <c r="AU607" i="10"/>
  <c r="AU608" i="10"/>
  <c r="AU609" i="10"/>
  <c r="AU610" i="10"/>
  <c r="AU611" i="10"/>
  <c r="AU612" i="10"/>
  <c r="AU613" i="10"/>
  <c r="AV567" i="10"/>
  <c r="AV568" i="10"/>
  <c r="AV569" i="10"/>
  <c r="AV570" i="10"/>
  <c r="AV571" i="10"/>
  <c r="AV572" i="10"/>
  <c r="AV573" i="10"/>
  <c r="AV574" i="10"/>
  <c r="AV575" i="10"/>
  <c r="AV576" i="10"/>
  <c r="AV577" i="10"/>
  <c r="AV578" i="10"/>
  <c r="AV579" i="10"/>
  <c r="AV580" i="10"/>
  <c r="AV581" i="10"/>
  <c r="AV582" i="10"/>
  <c r="AV583" i="10"/>
  <c r="AV584" i="10"/>
  <c r="AV585" i="10"/>
  <c r="AV586" i="10"/>
  <c r="AV587" i="10"/>
  <c r="AV588" i="10"/>
  <c r="AV589" i="10"/>
  <c r="AV590" i="10"/>
  <c r="AV591" i="10"/>
  <c r="AV592" i="10"/>
  <c r="AV593" i="10"/>
  <c r="AV594" i="10"/>
  <c r="AV595" i="10"/>
  <c r="AV596" i="10"/>
  <c r="AV597" i="10"/>
  <c r="AV598" i="10"/>
  <c r="AV599" i="10"/>
  <c r="AV600" i="10"/>
  <c r="AV601" i="10"/>
  <c r="AV602" i="10"/>
  <c r="AV603" i="10"/>
  <c r="AV604" i="10"/>
  <c r="AV605" i="10"/>
  <c r="AV606" i="10"/>
  <c r="AV607" i="10"/>
  <c r="AV608" i="10"/>
  <c r="AV609" i="10"/>
  <c r="AV610" i="10"/>
  <c r="AV611" i="10"/>
  <c r="AV612" i="10"/>
  <c r="AV613" i="10"/>
  <c r="AW567" i="10"/>
  <c r="AW568" i="10"/>
  <c r="AW569" i="10"/>
  <c r="AW570" i="10"/>
  <c r="AW571" i="10"/>
  <c r="AW572" i="10"/>
  <c r="AW573" i="10"/>
  <c r="AW574" i="10"/>
  <c r="AW575" i="10"/>
  <c r="AW576" i="10"/>
  <c r="AW577" i="10"/>
  <c r="AW578" i="10"/>
  <c r="AW579" i="10"/>
  <c r="AW580" i="10"/>
  <c r="AW581" i="10"/>
  <c r="AW582" i="10"/>
  <c r="AW583" i="10"/>
  <c r="AW584" i="10"/>
  <c r="AW585" i="10"/>
  <c r="AW586" i="10"/>
  <c r="AW587" i="10"/>
  <c r="AW588" i="10"/>
  <c r="AW589" i="10"/>
  <c r="AW590" i="10"/>
  <c r="AW591" i="10"/>
  <c r="AW592" i="10"/>
  <c r="AW593" i="10"/>
  <c r="AW594" i="10"/>
  <c r="AW595" i="10"/>
  <c r="AW596" i="10"/>
  <c r="AW597" i="10"/>
  <c r="AW598" i="10"/>
  <c r="AW599" i="10"/>
  <c r="AW600" i="10"/>
  <c r="AW601" i="10"/>
  <c r="AW602" i="10"/>
  <c r="AW603" i="10"/>
  <c r="AW604" i="10"/>
  <c r="AW605" i="10"/>
  <c r="AW606" i="10"/>
  <c r="AW607" i="10"/>
  <c r="AW608" i="10"/>
  <c r="AW609" i="10"/>
  <c r="AW610" i="10"/>
  <c r="AW611" i="10"/>
  <c r="AW612" i="10"/>
  <c r="AW613" i="10"/>
  <c r="AX567" i="10"/>
  <c r="AX568" i="10"/>
  <c r="AX569" i="10"/>
  <c r="AX570" i="10"/>
  <c r="AX571" i="10"/>
  <c r="AX572" i="10"/>
  <c r="AX573" i="10"/>
  <c r="AX574" i="10"/>
  <c r="AX575" i="10"/>
  <c r="AX576" i="10"/>
  <c r="AX577" i="10"/>
  <c r="AX578" i="10"/>
  <c r="AX579" i="10"/>
  <c r="AX580" i="10"/>
  <c r="AX581" i="10"/>
  <c r="AX582" i="10"/>
  <c r="AX583" i="10"/>
  <c r="AX584" i="10"/>
  <c r="AX585" i="10"/>
  <c r="AX586" i="10"/>
  <c r="AX587" i="10"/>
  <c r="AX588" i="10"/>
  <c r="AX589" i="10"/>
  <c r="AX590" i="10"/>
  <c r="AX591" i="10"/>
  <c r="AX592" i="10"/>
  <c r="AX593" i="10"/>
  <c r="AX594" i="10"/>
  <c r="AX595" i="10"/>
  <c r="AX596" i="10"/>
  <c r="AX597" i="10"/>
  <c r="AX598" i="10"/>
  <c r="AX599" i="10"/>
  <c r="AX600" i="10"/>
  <c r="AX601" i="10"/>
  <c r="AX602" i="10"/>
  <c r="AX603" i="10"/>
  <c r="AX604" i="10"/>
  <c r="AX605" i="10"/>
  <c r="AX606" i="10"/>
  <c r="AX607" i="10"/>
  <c r="AX608" i="10"/>
  <c r="AX609" i="10"/>
  <c r="AX610" i="10"/>
  <c r="AX611" i="10"/>
  <c r="AX612" i="10"/>
  <c r="AX613" i="10"/>
  <c r="AY567" i="10"/>
  <c r="AY568" i="10"/>
  <c r="AY569" i="10"/>
  <c r="AY570" i="10"/>
  <c r="AY571" i="10"/>
  <c r="AY572" i="10"/>
  <c r="AY573" i="10"/>
  <c r="AY574" i="10"/>
  <c r="AY575" i="10"/>
  <c r="AY576" i="10"/>
  <c r="AY577" i="10"/>
  <c r="AY578" i="10"/>
  <c r="AY579" i="10"/>
  <c r="AY580" i="10"/>
  <c r="AY581" i="10"/>
  <c r="AY582" i="10"/>
  <c r="AY583" i="10"/>
  <c r="AY584" i="10"/>
  <c r="AY585" i="10"/>
  <c r="AY586" i="10"/>
  <c r="AY587" i="10"/>
  <c r="AY588" i="10"/>
  <c r="AY589" i="10"/>
  <c r="AY590" i="10"/>
  <c r="AY591" i="10"/>
  <c r="AY592" i="10"/>
  <c r="AY593" i="10"/>
  <c r="AY594" i="10"/>
  <c r="AY595" i="10"/>
  <c r="AY596" i="10"/>
  <c r="AY597" i="10"/>
  <c r="AY598" i="10"/>
  <c r="AY599" i="10"/>
  <c r="AY600" i="10"/>
  <c r="AY601" i="10"/>
  <c r="AY602" i="10"/>
  <c r="AY603" i="10"/>
  <c r="AY604" i="10"/>
  <c r="AY605" i="10"/>
  <c r="AY606" i="10"/>
  <c r="AY607" i="10"/>
  <c r="AY608" i="10"/>
  <c r="AY609" i="10"/>
  <c r="AY610" i="10"/>
  <c r="AY611" i="10"/>
  <c r="AY612" i="10"/>
  <c r="AY613" i="10"/>
  <c r="AZ567" i="10"/>
  <c r="AZ568" i="10"/>
  <c r="AZ569" i="10"/>
  <c r="AZ570" i="10"/>
  <c r="AZ571" i="10"/>
  <c r="AZ572" i="10"/>
  <c r="AZ573" i="10"/>
  <c r="AZ574" i="10"/>
  <c r="AZ575" i="10"/>
  <c r="AZ576" i="10"/>
  <c r="AZ577" i="10"/>
  <c r="AZ578" i="10"/>
  <c r="AZ579" i="10"/>
  <c r="AZ580" i="10"/>
  <c r="AZ581" i="10"/>
  <c r="AZ582" i="10"/>
  <c r="AZ583" i="10"/>
  <c r="AZ584" i="10"/>
  <c r="AZ585" i="10"/>
  <c r="AZ586" i="10"/>
  <c r="AZ587" i="10"/>
  <c r="AZ588" i="10"/>
  <c r="AZ589" i="10"/>
  <c r="AZ590" i="10"/>
  <c r="AZ591" i="10"/>
  <c r="AZ592" i="10"/>
  <c r="AZ593" i="10"/>
  <c r="AZ594" i="10"/>
  <c r="AZ595" i="10"/>
  <c r="AZ596" i="10"/>
  <c r="AZ597" i="10"/>
  <c r="AZ598" i="10"/>
  <c r="AZ599" i="10"/>
  <c r="AZ600" i="10"/>
  <c r="AZ601" i="10"/>
  <c r="AZ602" i="10"/>
  <c r="AZ603" i="10"/>
  <c r="AZ604" i="10"/>
  <c r="AZ605" i="10"/>
  <c r="AZ606" i="10"/>
  <c r="AZ607" i="10"/>
  <c r="AZ608" i="10"/>
  <c r="AZ609" i="10"/>
  <c r="AZ610" i="10"/>
  <c r="AZ611" i="10"/>
  <c r="AZ612" i="10"/>
  <c r="AZ613" i="10"/>
  <c r="BA567" i="10"/>
  <c r="BA568" i="10"/>
  <c r="BA569" i="10"/>
  <c r="BA570" i="10"/>
  <c r="BA571" i="10"/>
  <c r="BA572" i="10"/>
  <c r="BA573" i="10"/>
  <c r="BA574" i="10"/>
  <c r="BA575" i="10"/>
  <c r="BA576" i="10"/>
  <c r="BA577" i="10"/>
  <c r="BA578" i="10"/>
  <c r="BA579" i="10"/>
  <c r="BA580" i="10"/>
  <c r="BA581" i="10"/>
  <c r="BA582" i="10"/>
  <c r="BA583" i="10"/>
  <c r="BA584" i="10"/>
  <c r="BA585" i="10"/>
  <c r="BA586" i="10"/>
  <c r="BA587" i="10"/>
  <c r="BA588" i="10"/>
  <c r="BA589" i="10"/>
  <c r="BA590" i="10"/>
  <c r="BA591" i="10"/>
  <c r="BA592" i="10"/>
  <c r="BA593" i="10"/>
  <c r="BA594" i="10"/>
  <c r="BA595" i="10"/>
  <c r="BA596" i="10"/>
  <c r="BA597" i="10"/>
  <c r="BA598" i="10"/>
  <c r="BA599" i="10"/>
  <c r="BA600" i="10"/>
  <c r="BA601" i="10"/>
  <c r="BA602" i="10"/>
  <c r="BA603" i="10"/>
  <c r="BA604" i="10"/>
  <c r="BA605" i="10"/>
  <c r="BA606" i="10"/>
  <c r="BA607" i="10"/>
  <c r="BA608" i="10"/>
  <c r="BA609" i="10"/>
  <c r="BA610" i="10"/>
  <c r="BA611" i="10"/>
  <c r="BA612" i="10"/>
  <c r="BA613" i="10"/>
  <c r="BB567" i="10"/>
  <c r="BB568" i="10"/>
  <c r="BB569" i="10"/>
  <c r="BB570" i="10"/>
  <c r="BB571" i="10"/>
  <c r="BB572" i="10"/>
  <c r="BB573" i="10"/>
  <c r="BB574" i="10"/>
  <c r="BB575" i="10"/>
  <c r="BB576" i="10"/>
  <c r="BB577" i="10"/>
  <c r="BB578" i="10"/>
  <c r="BB579" i="10"/>
  <c r="BB580" i="10"/>
  <c r="BB581" i="10"/>
  <c r="BB582" i="10"/>
  <c r="BB583" i="10"/>
  <c r="BB584" i="10"/>
  <c r="BB585" i="10"/>
  <c r="BB586" i="10"/>
  <c r="BB587" i="10"/>
  <c r="BB588" i="10"/>
  <c r="BB589" i="10"/>
  <c r="BB590" i="10"/>
  <c r="BB591" i="10"/>
  <c r="BB592" i="10"/>
  <c r="BB593" i="10"/>
  <c r="BB594" i="10"/>
  <c r="BB595" i="10"/>
  <c r="BB596" i="10"/>
  <c r="BB597" i="10"/>
  <c r="BB598" i="10"/>
  <c r="BB599" i="10"/>
  <c r="BB600" i="10"/>
  <c r="BB601" i="10"/>
  <c r="BB602" i="10"/>
  <c r="BB603" i="10"/>
  <c r="BB604" i="10"/>
  <c r="BB605" i="10"/>
  <c r="BB606" i="10"/>
  <c r="BB607" i="10"/>
  <c r="BB608" i="10"/>
  <c r="BB609" i="10"/>
  <c r="BB610" i="10"/>
  <c r="BB611" i="10"/>
  <c r="BB612" i="10"/>
  <c r="BB613" i="10"/>
  <c r="BC567" i="10"/>
  <c r="BC568" i="10"/>
  <c r="BC569" i="10"/>
  <c r="BC570" i="10"/>
  <c r="BC571" i="10"/>
  <c r="BC572" i="10"/>
  <c r="BC573" i="10"/>
  <c r="BC574" i="10"/>
  <c r="BC575" i="10"/>
  <c r="BC576" i="10"/>
  <c r="BC577" i="10"/>
  <c r="BC578" i="10"/>
  <c r="BC579" i="10"/>
  <c r="BC580" i="10"/>
  <c r="BC581" i="10"/>
  <c r="BC582" i="10"/>
  <c r="BC583" i="10"/>
  <c r="BC584" i="10"/>
  <c r="BC585" i="10"/>
  <c r="BC586" i="10"/>
  <c r="BC587" i="10"/>
  <c r="BC588" i="10"/>
  <c r="BC589" i="10"/>
  <c r="BC590" i="10"/>
  <c r="BC591" i="10"/>
  <c r="BC592" i="10"/>
  <c r="BC593" i="10"/>
  <c r="BC594" i="10"/>
  <c r="BC595" i="10"/>
  <c r="BC596" i="10"/>
  <c r="BC597" i="10"/>
  <c r="BC598" i="10"/>
  <c r="BC599" i="10"/>
  <c r="BC600" i="10"/>
  <c r="BC601" i="10"/>
  <c r="BC602" i="10"/>
  <c r="BC603" i="10"/>
  <c r="BC604" i="10"/>
  <c r="BC605" i="10"/>
  <c r="BC606" i="10"/>
  <c r="BC607" i="10"/>
  <c r="BC608" i="10"/>
  <c r="BC609" i="10"/>
  <c r="BC610" i="10"/>
  <c r="BC611" i="10"/>
  <c r="BC612" i="10"/>
  <c r="BC613" i="10"/>
  <c r="BD567" i="10"/>
  <c r="BD568" i="10"/>
  <c r="BD569" i="10"/>
  <c r="BD570" i="10"/>
  <c r="BD571" i="10"/>
  <c r="BD572" i="10"/>
  <c r="BD573" i="10"/>
  <c r="BD574" i="10"/>
  <c r="BD575" i="10"/>
  <c r="BD576" i="10"/>
  <c r="BD577" i="10"/>
  <c r="BD578" i="10"/>
  <c r="BD579" i="10"/>
  <c r="BD580" i="10"/>
  <c r="BD581" i="10"/>
  <c r="BD582" i="10"/>
  <c r="BD583" i="10"/>
  <c r="BD584" i="10"/>
  <c r="BD585" i="10"/>
  <c r="BD586" i="10"/>
  <c r="BD587" i="10"/>
  <c r="BD588" i="10"/>
  <c r="BD589" i="10"/>
  <c r="BD590" i="10"/>
  <c r="BD591" i="10"/>
  <c r="BD592" i="10"/>
  <c r="BD593" i="10"/>
  <c r="BD594" i="10"/>
  <c r="BD595" i="10"/>
  <c r="BD596" i="10"/>
  <c r="BD597" i="10"/>
  <c r="BD598" i="10"/>
  <c r="BD599" i="10"/>
  <c r="BD600" i="10"/>
  <c r="BD601" i="10"/>
  <c r="BD602" i="10"/>
  <c r="BD603" i="10"/>
  <c r="BD604" i="10"/>
  <c r="BD605" i="10"/>
  <c r="BD606" i="10"/>
  <c r="BD607" i="10"/>
  <c r="BD608" i="10"/>
  <c r="BD609" i="10"/>
  <c r="BD610" i="10"/>
  <c r="BD611" i="10"/>
  <c r="BD612" i="10"/>
  <c r="BD613" i="10"/>
  <c r="BE567" i="10"/>
  <c r="BE568" i="10"/>
  <c r="BE569" i="10"/>
  <c r="BE570" i="10"/>
  <c r="BE571" i="10"/>
  <c r="BE572" i="10"/>
  <c r="BE573" i="10"/>
  <c r="BE574" i="10"/>
  <c r="BE575" i="10"/>
  <c r="BE576" i="10"/>
  <c r="BE577" i="10"/>
  <c r="BE578" i="10"/>
  <c r="BE579" i="10"/>
  <c r="BE580" i="10"/>
  <c r="BE581" i="10"/>
  <c r="BE582" i="10"/>
  <c r="BE583" i="10"/>
  <c r="BE584" i="10"/>
  <c r="BE585" i="10"/>
  <c r="BE586" i="10"/>
  <c r="BE587" i="10"/>
  <c r="BE588" i="10"/>
  <c r="BE589" i="10"/>
  <c r="BE590" i="10"/>
  <c r="BE591" i="10"/>
  <c r="BE592" i="10"/>
  <c r="BE593" i="10"/>
  <c r="BE594" i="10"/>
  <c r="BE595" i="10"/>
  <c r="BE596" i="10"/>
  <c r="BE597" i="10"/>
  <c r="BE598" i="10"/>
  <c r="BE599" i="10"/>
  <c r="BE600" i="10"/>
  <c r="BE601" i="10"/>
  <c r="BE602" i="10"/>
  <c r="BE603" i="10"/>
  <c r="BE604" i="10"/>
  <c r="BE605" i="10"/>
  <c r="BE606" i="10"/>
  <c r="BE607" i="10"/>
  <c r="BE608" i="10"/>
  <c r="BE609" i="10"/>
  <c r="BE610" i="10"/>
  <c r="BE611" i="10"/>
  <c r="BE612" i="10"/>
  <c r="BE613" i="10"/>
  <c r="BF567" i="10"/>
  <c r="BF568" i="10"/>
  <c r="BF569" i="10"/>
  <c r="BF570" i="10"/>
  <c r="BF571" i="10"/>
  <c r="BF572" i="10"/>
  <c r="BF573" i="10"/>
  <c r="BF574" i="10"/>
  <c r="BF575" i="10"/>
  <c r="BF576" i="10"/>
  <c r="BF577" i="10"/>
  <c r="BF578" i="10"/>
  <c r="BF579" i="10"/>
  <c r="BF580" i="10"/>
  <c r="BF581" i="10"/>
  <c r="BF582" i="10"/>
  <c r="BF583" i="10"/>
  <c r="BF584" i="10"/>
  <c r="BF585" i="10"/>
  <c r="BF586" i="10"/>
  <c r="BF587" i="10"/>
  <c r="BF588" i="10"/>
  <c r="BF589" i="10"/>
  <c r="BF590" i="10"/>
  <c r="BF591" i="10"/>
  <c r="BF592" i="10"/>
  <c r="BF593" i="10"/>
  <c r="BF594" i="10"/>
  <c r="BF595" i="10"/>
  <c r="BF596" i="10"/>
  <c r="BF597" i="10"/>
  <c r="BF598" i="10"/>
  <c r="BF599" i="10"/>
  <c r="BF600" i="10"/>
  <c r="BF601" i="10"/>
  <c r="BF602" i="10"/>
  <c r="BF603" i="10"/>
  <c r="BF604" i="10"/>
  <c r="BF605" i="10"/>
  <c r="BF606" i="10"/>
  <c r="BF607" i="10"/>
  <c r="BF608" i="10"/>
  <c r="BF609" i="10"/>
  <c r="BF610" i="10"/>
  <c r="BF611" i="10"/>
  <c r="BF612" i="10"/>
  <c r="BF613" i="10"/>
  <c r="BG567" i="10"/>
  <c r="BG568" i="10"/>
  <c r="BG569" i="10"/>
  <c r="BG570" i="10"/>
  <c r="BG571" i="10"/>
  <c r="BG572" i="10"/>
  <c r="BG573" i="10"/>
  <c r="BG574" i="10"/>
  <c r="BG575" i="10"/>
  <c r="BG576" i="10"/>
  <c r="BG577" i="10"/>
  <c r="BG578" i="10"/>
  <c r="BG579" i="10"/>
  <c r="BG580" i="10"/>
  <c r="BG581" i="10"/>
  <c r="BG582" i="10"/>
  <c r="BG583" i="10"/>
  <c r="BG584" i="10"/>
  <c r="BG585" i="10"/>
  <c r="BG586" i="10"/>
  <c r="BG587" i="10"/>
  <c r="BG588" i="10"/>
  <c r="BG589" i="10"/>
  <c r="BG590" i="10"/>
  <c r="BG591" i="10"/>
  <c r="BG592" i="10"/>
  <c r="BG593" i="10"/>
  <c r="BG594" i="10"/>
  <c r="BG595" i="10"/>
  <c r="BG596" i="10"/>
  <c r="BG597" i="10"/>
  <c r="BG598" i="10"/>
  <c r="BG599" i="10"/>
  <c r="BG600" i="10"/>
  <c r="BG601" i="10"/>
  <c r="BG602" i="10"/>
  <c r="BG603" i="10"/>
  <c r="BG604" i="10"/>
  <c r="BG605" i="10"/>
  <c r="BG606" i="10"/>
  <c r="BG607" i="10"/>
  <c r="BG608" i="10"/>
  <c r="BG609" i="10"/>
  <c r="BG610" i="10"/>
  <c r="BG611" i="10"/>
  <c r="BG612" i="10"/>
  <c r="BG613" i="10"/>
  <c r="BH567" i="10"/>
  <c r="BH568" i="10"/>
  <c r="BH569" i="10"/>
  <c r="BH570" i="10"/>
  <c r="BH571" i="10"/>
  <c r="BH572" i="10"/>
  <c r="BH573" i="10"/>
  <c r="BH574" i="10"/>
  <c r="BH575" i="10"/>
  <c r="BH576" i="10"/>
  <c r="BH577" i="10"/>
  <c r="BH578" i="10"/>
  <c r="BH579" i="10"/>
  <c r="BH580" i="10"/>
  <c r="BH581" i="10"/>
  <c r="BH582" i="10"/>
  <c r="BH583" i="10"/>
  <c r="BH584" i="10"/>
  <c r="BH585" i="10"/>
  <c r="BH586" i="10"/>
  <c r="BH587" i="10"/>
  <c r="BH588" i="10"/>
  <c r="BH589" i="10"/>
  <c r="BH590" i="10"/>
  <c r="BH591" i="10"/>
  <c r="BH592" i="10"/>
  <c r="BH593" i="10"/>
  <c r="BH594" i="10"/>
  <c r="BH595" i="10"/>
  <c r="BH596" i="10"/>
  <c r="BH597" i="10"/>
  <c r="BH598" i="10"/>
  <c r="BH599" i="10"/>
  <c r="BH600" i="10"/>
  <c r="BH601" i="10"/>
  <c r="BH602" i="10"/>
  <c r="BH603" i="10"/>
  <c r="BH604" i="10"/>
  <c r="BH605" i="10"/>
  <c r="BH606" i="10"/>
  <c r="BH607" i="10"/>
  <c r="BH608" i="10"/>
  <c r="BH609" i="10"/>
  <c r="BH610" i="10"/>
  <c r="BH611" i="10"/>
  <c r="BH612" i="10"/>
  <c r="BH613" i="10"/>
  <c r="BI567" i="10"/>
  <c r="BI568" i="10"/>
  <c r="BI569" i="10"/>
  <c r="BI570" i="10"/>
  <c r="BI571" i="10"/>
  <c r="BI572" i="10"/>
  <c r="BI573" i="10"/>
  <c r="BI574" i="10"/>
  <c r="BI575" i="10"/>
  <c r="BI576" i="10"/>
  <c r="BI577" i="10"/>
  <c r="BI578" i="10"/>
  <c r="BI579" i="10"/>
  <c r="BI580" i="10"/>
  <c r="BI581" i="10"/>
  <c r="BI582" i="10"/>
  <c r="BI583" i="10"/>
  <c r="BI584" i="10"/>
  <c r="BI585" i="10"/>
  <c r="BI586" i="10"/>
  <c r="BI587" i="10"/>
  <c r="BI588" i="10"/>
  <c r="BI589" i="10"/>
  <c r="BI590" i="10"/>
  <c r="BI591" i="10"/>
  <c r="BI592" i="10"/>
  <c r="BI593" i="10"/>
  <c r="BI594" i="10"/>
  <c r="BI595" i="10"/>
  <c r="BI596" i="10"/>
  <c r="BI597" i="10"/>
  <c r="BI598" i="10"/>
  <c r="BI599" i="10"/>
  <c r="BI600" i="10"/>
  <c r="BI601" i="10"/>
  <c r="BI602" i="10"/>
  <c r="BI603" i="10"/>
  <c r="BI604" i="10"/>
  <c r="BI605" i="10"/>
  <c r="BI606" i="10"/>
  <c r="BI607" i="10"/>
  <c r="BI608" i="10"/>
  <c r="BI609" i="10"/>
  <c r="BI610" i="10"/>
  <c r="BI611" i="10"/>
  <c r="BI612" i="10"/>
  <c r="BI613" i="10"/>
  <c r="BJ567" i="10"/>
  <c r="BJ568" i="10"/>
  <c r="BJ569" i="10"/>
  <c r="BJ570" i="10"/>
  <c r="BJ571" i="10"/>
  <c r="BJ572" i="10"/>
  <c r="BJ573" i="10"/>
  <c r="BJ574" i="10"/>
  <c r="BJ575" i="10"/>
  <c r="BJ576" i="10"/>
  <c r="BJ577" i="10"/>
  <c r="BJ578" i="10"/>
  <c r="BJ579" i="10"/>
  <c r="BJ580" i="10"/>
  <c r="BJ581" i="10"/>
  <c r="BJ582" i="10"/>
  <c r="BJ583" i="10"/>
  <c r="BJ584" i="10"/>
  <c r="BJ585" i="10"/>
  <c r="BJ586" i="10"/>
  <c r="BJ587" i="10"/>
  <c r="BJ588" i="10"/>
  <c r="BJ589" i="10"/>
  <c r="BJ590" i="10"/>
  <c r="BJ591" i="10"/>
  <c r="BJ592" i="10"/>
  <c r="BJ593" i="10"/>
  <c r="BJ594" i="10"/>
  <c r="BJ595" i="10"/>
  <c r="BJ596" i="10"/>
  <c r="BJ597" i="10"/>
  <c r="BJ598" i="10"/>
  <c r="BJ599" i="10"/>
  <c r="BJ600" i="10"/>
  <c r="BJ601" i="10"/>
  <c r="BJ602" i="10"/>
  <c r="BJ603" i="10"/>
  <c r="BJ604" i="10"/>
  <c r="BJ605" i="10"/>
  <c r="BJ606" i="10"/>
  <c r="BJ607" i="10"/>
  <c r="BJ608" i="10"/>
  <c r="BJ609" i="10"/>
  <c r="BJ610" i="10"/>
  <c r="BJ611" i="10"/>
  <c r="BJ612" i="10"/>
  <c r="BJ613" i="10"/>
  <c r="BK567" i="10"/>
  <c r="BK568" i="10"/>
  <c r="BK569" i="10"/>
  <c r="BK570" i="10"/>
  <c r="BK571" i="10"/>
  <c r="BK572" i="10"/>
  <c r="BK573" i="10"/>
  <c r="BK574" i="10"/>
  <c r="BK575" i="10"/>
  <c r="BK576" i="10"/>
  <c r="BK577" i="10"/>
  <c r="BK578" i="10"/>
  <c r="BK579" i="10"/>
  <c r="BK580" i="10"/>
  <c r="BK581" i="10"/>
  <c r="BK582" i="10"/>
  <c r="BK583" i="10"/>
  <c r="BK584" i="10"/>
  <c r="BK585" i="10"/>
  <c r="BK586" i="10"/>
  <c r="BK587" i="10"/>
  <c r="BK588" i="10"/>
  <c r="BK589" i="10"/>
  <c r="BK590" i="10"/>
  <c r="BK591" i="10"/>
  <c r="BK592" i="10"/>
  <c r="BK593" i="10"/>
  <c r="BK594" i="10"/>
  <c r="BK595" i="10"/>
  <c r="BK596" i="10"/>
  <c r="BK597" i="10"/>
  <c r="BK598" i="10"/>
  <c r="BK599" i="10"/>
  <c r="BK600" i="10"/>
  <c r="BK601" i="10"/>
  <c r="BK602" i="10"/>
  <c r="BK603" i="10"/>
  <c r="BK604" i="10"/>
  <c r="BK605" i="10"/>
  <c r="BK606" i="10"/>
  <c r="BK607" i="10"/>
  <c r="BK608" i="10"/>
  <c r="BK609" i="10"/>
  <c r="BK610" i="10"/>
  <c r="BK611" i="10"/>
  <c r="BK612" i="10"/>
  <c r="BK613" i="10"/>
  <c r="BL567" i="10"/>
  <c r="BL568" i="10"/>
  <c r="BL569" i="10"/>
  <c r="BL570" i="10"/>
  <c r="BL571" i="10"/>
  <c r="BL572" i="10"/>
  <c r="BL573" i="10"/>
  <c r="BL574" i="10"/>
  <c r="BL575" i="10"/>
  <c r="BL576" i="10"/>
  <c r="BL577" i="10"/>
  <c r="BL578" i="10"/>
  <c r="BL579" i="10"/>
  <c r="BL580" i="10"/>
  <c r="BL581" i="10"/>
  <c r="BL582" i="10"/>
  <c r="BL583" i="10"/>
  <c r="BL584" i="10"/>
  <c r="BL585" i="10"/>
  <c r="BL586" i="10"/>
  <c r="BL587" i="10"/>
  <c r="BL588" i="10"/>
  <c r="BL589" i="10"/>
  <c r="BL590" i="10"/>
  <c r="BL591" i="10"/>
  <c r="BL592" i="10"/>
  <c r="BL593" i="10"/>
  <c r="BL594" i="10"/>
  <c r="BL595" i="10"/>
  <c r="BL596" i="10"/>
  <c r="BL597" i="10"/>
  <c r="BL598" i="10"/>
  <c r="BL599" i="10"/>
  <c r="BL600" i="10"/>
  <c r="BL601" i="10"/>
  <c r="BL602" i="10"/>
  <c r="BL603" i="10"/>
  <c r="BL604" i="10"/>
  <c r="BL605" i="10"/>
  <c r="BL606" i="10"/>
  <c r="BL607" i="10"/>
  <c r="BL608" i="10"/>
  <c r="BL609" i="10"/>
  <c r="BL610" i="10"/>
  <c r="BL611" i="10"/>
  <c r="BL612" i="10"/>
  <c r="BL613" i="10"/>
  <c r="BM567" i="10"/>
  <c r="BM568" i="10"/>
  <c r="BM569" i="10"/>
  <c r="BM570" i="10"/>
  <c r="BM571" i="10"/>
  <c r="BM572" i="10"/>
  <c r="BM573" i="10"/>
  <c r="BM574" i="10"/>
  <c r="BM575" i="10"/>
  <c r="BM576" i="10"/>
  <c r="BM577" i="10"/>
  <c r="BM578" i="10"/>
  <c r="BM579" i="10"/>
  <c r="BM580" i="10"/>
  <c r="BM581" i="10"/>
  <c r="BM582" i="10"/>
  <c r="BM583" i="10"/>
  <c r="BM584" i="10"/>
  <c r="BM585" i="10"/>
  <c r="BM586" i="10"/>
  <c r="BM587" i="10"/>
  <c r="BM588" i="10"/>
  <c r="BM589" i="10"/>
  <c r="BM590" i="10"/>
  <c r="BM591" i="10"/>
  <c r="BM592" i="10"/>
  <c r="BM593" i="10"/>
  <c r="BM594" i="10"/>
  <c r="BM595" i="10"/>
  <c r="BM596" i="10"/>
  <c r="BM597" i="10"/>
  <c r="BM598" i="10"/>
  <c r="BM599" i="10"/>
  <c r="BM600" i="10"/>
  <c r="BM601" i="10"/>
  <c r="BM602" i="10"/>
  <c r="BM603" i="10"/>
  <c r="BM604" i="10"/>
  <c r="BM605" i="10"/>
  <c r="BM606" i="10"/>
  <c r="BM607" i="10"/>
  <c r="BM608" i="10"/>
  <c r="BM609" i="10"/>
  <c r="BM610" i="10"/>
  <c r="BM611" i="10"/>
  <c r="BM612" i="10"/>
  <c r="BM613" i="10"/>
  <c r="BN567" i="10"/>
  <c r="BN568" i="10"/>
  <c r="BN569" i="10"/>
  <c r="BN570" i="10"/>
  <c r="BN571" i="10"/>
  <c r="BN572" i="10"/>
  <c r="BN573" i="10"/>
  <c r="BN574" i="10"/>
  <c r="BN575" i="10"/>
  <c r="BN576" i="10"/>
  <c r="BN577" i="10"/>
  <c r="BN578" i="10"/>
  <c r="BN579" i="10"/>
  <c r="BN580" i="10"/>
  <c r="BN581" i="10"/>
  <c r="BN582" i="10"/>
  <c r="BN583" i="10"/>
  <c r="BN584" i="10"/>
  <c r="BN585" i="10"/>
  <c r="BN586" i="10"/>
  <c r="BN587" i="10"/>
  <c r="BN588" i="10"/>
  <c r="BN589" i="10"/>
  <c r="BN590" i="10"/>
  <c r="BN591" i="10"/>
  <c r="BN592" i="10"/>
  <c r="BN593" i="10"/>
  <c r="BN594" i="10"/>
  <c r="BN595" i="10"/>
  <c r="BN596" i="10"/>
  <c r="BN597" i="10"/>
  <c r="BN598" i="10"/>
  <c r="BN599" i="10"/>
  <c r="BN600" i="10"/>
  <c r="BN601" i="10"/>
  <c r="BN602" i="10"/>
  <c r="BN603" i="10"/>
  <c r="BN604" i="10"/>
  <c r="BN605" i="10"/>
  <c r="BN606" i="10"/>
  <c r="BN607" i="10"/>
  <c r="BN608" i="10"/>
  <c r="BN609" i="10"/>
  <c r="BN610" i="10"/>
  <c r="BN611" i="10"/>
  <c r="BN612" i="10"/>
  <c r="BN613" i="10"/>
  <c r="BO567" i="10"/>
  <c r="BO568" i="10"/>
  <c r="BO569" i="10"/>
  <c r="BO570" i="10"/>
  <c r="BO571" i="10"/>
  <c r="BO572" i="10"/>
  <c r="BO573" i="10"/>
  <c r="BO574" i="10"/>
  <c r="BO575" i="10"/>
  <c r="BO576" i="10"/>
  <c r="BO577" i="10"/>
  <c r="BO578" i="10"/>
  <c r="BO579" i="10"/>
  <c r="BO580" i="10"/>
  <c r="BO581" i="10"/>
  <c r="BO582" i="10"/>
  <c r="BO583" i="10"/>
  <c r="BO584" i="10"/>
  <c r="BO585" i="10"/>
  <c r="BO586" i="10"/>
  <c r="BO587" i="10"/>
  <c r="BO588" i="10"/>
  <c r="BO589" i="10"/>
  <c r="BO590" i="10"/>
  <c r="BO591" i="10"/>
  <c r="BO592" i="10"/>
  <c r="BO593" i="10"/>
  <c r="BO594" i="10"/>
  <c r="BO595" i="10"/>
  <c r="BO596" i="10"/>
  <c r="BO597" i="10"/>
  <c r="BO598" i="10"/>
  <c r="BO599" i="10"/>
  <c r="BO600" i="10"/>
  <c r="BO601" i="10"/>
  <c r="BO602" i="10"/>
  <c r="BO603" i="10"/>
  <c r="BO604" i="10"/>
  <c r="BO605" i="10"/>
  <c r="BO606" i="10"/>
  <c r="BO607" i="10"/>
  <c r="BO608" i="10"/>
  <c r="BO609" i="10"/>
  <c r="BO610" i="10"/>
  <c r="BO611" i="10"/>
  <c r="BO612" i="10"/>
  <c r="BO613" i="10"/>
  <c r="BP567" i="10"/>
  <c r="BP568" i="10"/>
  <c r="BP569" i="10"/>
  <c r="BP570" i="10"/>
  <c r="BP571" i="10"/>
  <c r="BP572" i="10"/>
  <c r="BP573" i="10"/>
  <c r="BP574" i="10"/>
  <c r="BP575" i="10"/>
  <c r="BP576" i="10"/>
  <c r="BP577" i="10"/>
  <c r="BP578" i="10"/>
  <c r="BP579" i="10"/>
  <c r="BP580" i="10"/>
  <c r="BP581" i="10"/>
  <c r="BP582" i="10"/>
  <c r="BP583" i="10"/>
  <c r="BP584" i="10"/>
  <c r="BP585" i="10"/>
  <c r="BP586" i="10"/>
  <c r="BP587" i="10"/>
  <c r="BP588" i="10"/>
  <c r="BP589" i="10"/>
  <c r="BP590" i="10"/>
  <c r="BP591" i="10"/>
  <c r="BP592" i="10"/>
  <c r="BP593" i="10"/>
  <c r="BP594" i="10"/>
  <c r="BP595" i="10"/>
  <c r="BP596" i="10"/>
  <c r="BP597" i="10"/>
  <c r="BP598" i="10"/>
  <c r="BP599" i="10"/>
  <c r="BP600" i="10"/>
  <c r="BP601" i="10"/>
  <c r="BP602" i="10"/>
  <c r="BP603" i="10"/>
  <c r="BP604" i="10"/>
  <c r="BP605" i="10"/>
  <c r="BP606" i="10"/>
  <c r="BP607" i="10"/>
  <c r="BP608" i="10"/>
  <c r="BP609" i="10"/>
  <c r="BP610" i="10"/>
  <c r="BP611" i="10"/>
  <c r="BP612" i="10"/>
  <c r="BP613" i="10"/>
  <c r="BQ567" i="10"/>
  <c r="BQ568" i="10"/>
  <c r="BQ569" i="10"/>
  <c r="BQ570" i="10"/>
  <c r="BQ571" i="10"/>
  <c r="BQ572" i="10"/>
  <c r="BQ573" i="10"/>
  <c r="BQ574" i="10"/>
  <c r="BQ575" i="10"/>
  <c r="BQ576" i="10"/>
  <c r="BQ577" i="10"/>
  <c r="BQ578" i="10"/>
  <c r="BQ579" i="10"/>
  <c r="BQ580" i="10"/>
  <c r="BQ581" i="10"/>
  <c r="BQ582" i="10"/>
  <c r="BQ583" i="10"/>
  <c r="BQ584" i="10"/>
  <c r="BQ585" i="10"/>
  <c r="BQ586" i="10"/>
  <c r="BQ587" i="10"/>
  <c r="BQ588" i="10"/>
  <c r="BQ589" i="10"/>
  <c r="BQ590" i="10"/>
  <c r="BQ591" i="10"/>
  <c r="BQ592" i="10"/>
  <c r="BQ593" i="10"/>
  <c r="BQ594" i="10"/>
  <c r="BQ595" i="10"/>
  <c r="BQ596" i="10"/>
  <c r="BQ597" i="10"/>
  <c r="BQ598" i="10"/>
  <c r="BQ599" i="10"/>
  <c r="BQ600" i="10"/>
  <c r="BQ601" i="10"/>
  <c r="BQ602" i="10"/>
  <c r="BQ603" i="10"/>
  <c r="BQ604" i="10"/>
  <c r="BQ605" i="10"/>
  <c r="BQ606" i="10"/>
  <c r="BQ607" i="10"/>
  <c r="BQ608" i="10"/>
  <c r="BQ609" i="10"/>
  <c r="BQ610" i="10"/>
  <c r="BQ611" i="10"/>
  <c r="BQ612" i="10"/>
  <c r="BQ613" i="10"/>
  <c r="BR567" i="10"/>
  <c r="BR568" i="10"/>
  <c r="BR569" i="10"/>
  <c r="BR570" i="10"/>
  <c r="BR571" i="10"/>
  <c r="BR572" i="10"/>
  <c r="BR573" i="10"/>
  <c r="BR574" i="10"/>
  <c r="BR575" i="10"/>
  <c r="BR576" i="10"/>
  <c r="BR577" i="10"/>
  <c r="BR578" i="10"/>
  <c r="BR579" i="10"/>
  <c r="BR580" i="10"/>
  <c r="BR581" i="10"/>
  <c r="BR582" i="10"/>
  <c r="BR583" i="10"/>
  <c r="BR584" i="10"/>
  <c r="BR585" i="10"/>
  <c r="BR586" i="10"/>
  <c r="BR587" i="10"/>
  <c r="BR588" i="10"/>
  <c r="BR589" i="10"/>
  <c r="BR590" i="10"/>
  <c r="BR591" i="10"/>
  <c r="BR592" i="10"/>
  <c r="BR593" i="10"/>
  <c r="BR594" i="10"/>
  <c r="BR595" i="10"/>
  <c r="BR596" i="10"/>
  <c r="BR597" i="10"/>
  <c r="BR598" i="10"/>
  <c r="BR599" i="10"/>
  <c r="BR600" i="10"/>
  <c r="BR601" i="10"/>
  <c r="BR602" i="10"/>
  <c r="BR603" i="10"/>
  <c r="BR604" i="10"/>
  <c r="BR605" i="10"/>
  <c r="BR606" i="10"/>
  <c r="BR607" i="10"/>
  <c r="BR608" i="10"/>
  <c r="BR609" i="10"/>
  <c r="BR610" i="10"/>
  <c r="BR611" i="10"/>
  <c r="BR612" i="10"/>
  <c r="BR613" i="10"/>
  <c r="BS567" i="10"/>
  <c r="BS568" i="10"/>
  <c r="BS569" i="10"/>
  <c r="BS570" i="10"/>
  <c r="BS571" i="10"/>
  <c r="BS572" i="10"/>
  <c r="BS573" i="10"/>
  <c r="BS574" i="10"/>
  <c r="BS575" i="10"/>
  <c r="BS576" i="10"/>
  <c r="BS577" i="10"/>
  <c r="BS578" i="10"/>
  <c r="BS579" i="10"/>
  <c r="BS580" i="10"/>
  <c r="BS581" i="10"/>
  <c r="BS582" i="10"/>
  <c r="BS583" i="10"/>
  <c r="BS584" i="10"/>
  <c r="BS585" i="10"/>
  <c r="BS586" i="10"/>
  <c r="BS587" i="10"/>
  <c r="BS588" i="10"/>
  <c r="BS589" i="10"/>
  <c r="BS590" i="10"/>
  <c r="BS591" i="10"/>
  <c r="BS592" i="10"/>
  <c r="BS593" i="10"/>
  <c r="BS594" i="10"/>
  <c r="BS595" i="10"/>
  <c r="BS596" i="10"/>
  <c r="BS597" i="10"/>
  <c r="BS598" i="10"/>
  <c r="BS599" i="10"/>
  <c r="BS600" i="10"/>
  <c r="BS601" i="10"/>
  <c r="BS602" i="10"/>
  <c r="BS603" i="10"/>
  <c r="BS604" i="10"/>
  <c r="BS605" i="10"/>
  <c r="BS606" i="10"/>
  <c r="BS607" i="10"/>
  <c r="BS608" i="10"/>
  <c r="BS609" i="10"/>
  <c r="BS610" i="10"/>
  <c r="BS611" i="10"/>
  <c r="BS612" i="10"/>
  <c r="BS613" i="10"/>
  <c r="BT567" i="10"/>
  <c r="BT568" i="10"/>
  <c r="BT569" i="10"/>
  <c r="BT570" i="10"/>
  <c r="BT571" i="10"/>
  <c r="BT572" i="10"/>
  <c r="BT573" i="10"/>
  <c r="BT574" i="10"/>
  <c r="BT575" i="10"/>
  <c r="BT576" i="10"/>
  <c r="BT577" i="10"/>
  <c r="BT578" i="10"/>
  <c r="BT579" i="10"/>
  <c r="BT580" i="10"/>
  <c r="BT581" i="10"/>
  <c r="BT582" i="10"/>
  <c r="BT583" i="10"/>
  <c r="BT584" i="10"/>
  <c r="BT585" i="10"/>
  <c r="BT586" i="10"/>
  <c r="BT587" i="10"/>
  <c r="BT588" i="10"/>
  <c r="BT589" i="10"/>
  <c r="BT590" i="10"/>
  <c r="BT591" i="10"/>
  <c r="BT592" i="10"/>
  <c r="BT593" i="10"/>
  <c r="BT594" i="10"/>
  <c r="BT595" i="10"/>
  <c r="BT596" i="10"/>
  <c r="BT597" i="10"/>
  <c r="BT598" i="10"/>
  <c r="BT599" i="10"/>
  <c r="BT600" i="10"/>
  <c r="BT601" i="10"/>
  <c r="BT602" i="10"/>
  <c r="BT603" i="10"/>
  <c r="BT604" i="10"/>
  <c r="BT605" i="10"/>
  <c r="BT606" i="10"/>
  <c r="BT607" i="10"/>
  <c r="BT608" i="10"/>
  <c r="BT609" i="10"/>
  <c r="BT610" i="10"/>
  <c r="BT611" i="10"/>
  <c r="BT612" i="10"/>
  <c r="BT613" i="10"/>
  <c r="BU567" i="10"/>
  <c r="BU568" i="10"/>
  <c r="BU569" i="10"/>
  <c r="BU570" i="10"/>
  <c r="BU571" i="10"/>
  <c r="BU572" i="10"/>
  <c r="BU573" i="10"/>
  <c r="BU574" i="10"/>
  <c r="BU575" i="10"/>
  <c r="BU576" i="10"/>
  <c r="BU577" i="10"/>
  <c r="BU578" i="10"/>
  <c r="BU579" i="10"/>
  <c r="BU580" i="10"/>
  <c r="BU581" i="10"/>
  <c r="BU582" i="10"/>
  <c r="BU583" i="10"/>
  <c r="BU584" i="10"/>
  <c r="BU585" i="10"/>
  <c r="BU586" i="10"/>
  <c r="BU587" i="10"/>
  <c r="BU588" i="10"/>
  <c r="BU589" i="10"/>
  <c r="BU590" i="10"/>
  <c r="BU591" i="10"/>
  <c r="BU592" i="10"/>
  <c r="BU593" i="10"/>
  <c r="BU594" i="10"/>
  <c r="BU595" i="10"/>
  <c r="BU596" i="10"/>
  <c r="BU597" i="10"/>
  <c r="BU598" i="10"/>
  <c r="BU599" i="10"/>
  <c r="BU600" i="10"/>
  <c r="BU601" i="10"/>
  <c r="BU602" i="10"/>
  <c r="BU603" i="10"/>
  <c r="BU604" i="10"/>
  <c r="BU605" i="10"/>
  <c r="BU606" i="10"/>
  <c r="BU607" i="10"/>
  <c r="BU608" i="10"/>
  <c r="BU609" i="10"/>
  <c r="BU610" i="10"/>
  <c r="BU611" i="10"/>
  <c r="BU612" i="10"/>
  <c r="BU613" i="10"/>
  <c r="BV567" i="10"/>
  <c r="BV568" i="10"/>
  <c r="BV569" i="10"/>
  <c r="BV570" i="10"/>
  <c r="BV571" i="10"/>
  <c r="BV572" i="10"/>
  <c r="BV573" i="10"/>
  <c r="BV574" i="10"/>
  <c r="BV575" i="10"/>
  <c r="BV576" i="10"/>
  <c r="BV577" i="10"/>
  <c r="BV578" i="10"/>
  <c r="BV579" i="10"/>
  <c r="BV580" i="10"/>
  <c r="BV581" i="10"/>
  <c r="BV582" i="10"/>
  <c r="BV583" i="10"/>
  <c r="BV584" i="10"/>
  <c r="BV585" i="10"/>
  <c r="BV586" i="10"/>
  <c r="BV587" i="10"/>
  <c r="BV588" i="10"/>
  <c r="BV589" i="10"/>
  <c r="BV590" i="10"/>
  <c r="BV591" i="10"/>
  <c r="BV592" i="10"/>
  <c r="BV593" i="10"/>
  <c r="BV594" i="10"/>
  <c r="BV595" i="10"/>
  <c r="BV596" i="10"/>
  <c r="BV597" i="10"/>
  <c r="BV598" i="10"/>
  <c r="BV599" i="10"/>
  <c r="BV600" i="10"/>
  <c r="BV601" i="10"/>
  <c r="BV602" i="10"/>
  <c r="BV603" i="10"/>
  <c r="BV604" i="10"/>
  <c r="BV605" i="10"/>
  <c r="BV606" i="10"/>
  <c r="BV607" i="10"/>
  <c r="BV608" i="10"/>
  <c r="BV609" i="10"/>
  <c r="BV610" i="10"/>
  <c r="BV611" i="10"/>
  <c r="BV612" i="10"/>
  <c r="BV613" i="10"/>
  <c r="BW567" i="10"/>
  <c r="BW568" i="10"/>
  <c r="BW569" i="10"/>
  <c r="BW570" i="10"/>
  <c r="BW571" i="10"/>
  <c r="BW572" i="10"/>
  <c r="BW573" i="10"/>
  <c r="BW574" i="10"/>
  <c r="BW575" i="10"/>
  <c r="BW576" i="10"/>
  <c r="BW577" i="10"/>
  <c r="BW578" i="10"/>
  <c r="BW579" i="10"/>
  <c r="BW580" i="10"/>
  <c r="BW581" i="10"/>
  <c r="BW582" i="10"/>
  <c r="BW583" i="10"/>
  <c r="BW584" i="10"/>
  <c r="BW585" i="10"/>
  <c r="BW586" i="10"/>
  <c r="BW587" i="10"/>
  <c r="BW588" i="10"/>
  <c r="BW589" i="10"/>
  <c r="BW590" i="10"/>
  <c r="BW591" i="10"/>
  <c r="BW592" i="10"/>
  <c r="BW593" i="10"/>
  <c r="BW594" i="10"/>
  <c r="BW595" i="10"/>
  <c r="BW596" i="10"/>
  <c r="BW597" i="10"/>
  <c r="BW598" i="10"/>
  <c r="BW599" i="10"/>
  <c r="BW600" i="10"/>
  <c r="BW601" i="10"/>
  <c r="BW602" i="10"/>
  <c r="BW603" i="10"/>
  <c r="BW604" i="10"/>
  <c r="BW605" i="10"/>
  <c r="BW606" i="10"/>
  <c r="BW607" i="10"/>
  <c r="BW608" i="10"/>
  <c r="BW609" i="10"/>
  <c r="BW610" i="10"/>
  <c r="BW611" i="10"/>
  <c r="BW612" i="10"/>
  <c r="BW613" i="10"/>
  <c r="BX567" i="10"/>
  <c r="BX568" i="10"/>
  <c r="BX569" i="10"/>
  <c r="BX570" i="10"/>
  <c r="BX571" i="10"/>
  <c r="BX572" i="10"/>
  <c r="BX573" i="10"/>
  <c r="BX574" i="10"/>
  <c r="BX575" i="10"/>
  <c r="BX576" i="10"/>
  <c r="BX577" i="10"/>
  <c r="BX578" i="10"/>
  <c r="BX579" i="10"/>
  <c r="BX580" i="10"/>
  <c r="BX581" i="10"/>
  <c r="BX582" i="10"/>
  <c r="BX583" i="10"/>
  <c r="BX584" i="10"/>
  <c r="BX585" i="10"/>
  <c r="BX586" i="10"/>
  <c r="BX587" i="10"/>
  <c r="BX588" i="10"/>
  <c r="BX589" i="10"/>
  <c r="BX590" i="10"/>
  <c r="BX591" i="10"/>
  <c r="BX592" i="10"/>
  <c r="BX593" i="10"/>
  <c r="BX594" i="10"/>
  <c r="BX595" i="10"/>
  <c r="BX596" i="10"/>
  <c r="BX597" i="10"/>
  <c r="BX598" i="10"/>
  <c r="BX599" i="10"/>
  <c r="BX600" i="10"/>
  <c r="BX601" i="10"/>
  <c r="BX602" i="10"/>
  <c r="BX603" i="10"/>
  <c r="BX604" i="10"/>
  <c r="BX605" i="10"/>
  <c r="BX606" i="10"/>
  <c r="BX607" i="10"/>
  <c r="BX608" i="10"/>
  <c r="BX609" i="10"/>
  <c r="BX610" i="10"/>
  <c r="BX611" i="10"/>
  <c r="BX612" i="10"/>
  <c r="BX613" i="10"/>
  <c r="BY567" i="10"/>
  <c r="BY568" i="10"/>
  <c r="BY569" i="10"/>
  <c r="BY570" i="10"/>
  <c r="BY571" i="10"/>
  <c r="BY572" i="10"/>
  <c r="BY573" i="10"/>
  <c r="BY574" i="10"/>
  <c r="BY575" i="10"/>
  <c r="BY576" i="10"/>
  <c r="BY577" i="10"/>
  <c r="BY578" i="10"/>
  <c r="BY579" i="10"/>
  <c r="BY580" i="10"/>
  <c r="BY581" i="10"/>
  <c r="BY582" i="10"/>
  <c r="BY583" i="10"/>
  <c r="BY584" i="10"/>
  <c r="BY585" i="10"/>
  <c r="BY586" i="10"/>
  <c r="BY587" i="10"/>
  <c r="BY588" i="10"/>
  <c r="BY589" i="10"/>
  <c r="BY590" i="10"/>
  <c r="BY591" i="10"/>
  <c r="BY592" i="10"/>
  <c r="BY593" i="10"/>
  <c r="BY594" i="10"/>
  <c r="BY595" i="10"/>
  <c r="BY596" i="10"/>
  <c r="BY597" i="10"/>
  <c r="BY598" i="10"/>
  <c r="BY599" i="10"/>
  <c r="BY600" i="10"/>
  <c r="BY601" i="10"/>
  <c r="BY602" i="10"/>
  <c r="BY603" i="10"/>
  <c r="BY604" i="10"/>
  <c r="BY605" i="10"/>
  <c r="BY606" i="10"/>
  <c r="BY607" i="10"/>
  <c r="BY608" i="10"/>
  <c r="BY609" i="10"/>
  <c r="BY610" i="10"/>
  <c r="BY611" i="10"/>
  <c r="BY612" i="10"/>
  <c r="BY613" i="10"/>
  <c r="H9" i="15"/>
  <c r="H10" i="15"/>
  <c r="H11" i="15"/>
  <c r="H12" i="15"/>
  <c r="H13" i="15"/>
  <c r="H14" i="15"/>
  <c r="H15" i="15"/>
  <c r="H16" i="15"/>
  <c r="H17" i="15"/>
  <c r="H18" i="15"/>
  <c r="H20" i="15"/>
  <c r="H21" i="15"/>
  <c r="H22" i="15"/>
  <c r="H23" i="15"/>
  <c r="H24" i="15"/>
  <c r="H25" i="15"/>
  <c r="H26" i="15"/>
  <c r="H28" i="15"/>
  <c r="H29" i="15"/>
  <c r="H30" i="15"/>
  <c r="H31" i="15"/>
  <c r="H32" i="15"/>
  <c r="H33" i="15"/>
  <c r="H34" i="15"/>
  <c r="H35" i="15"/>
  <c r="H36" i="15"/>
  <c r="H37" i="15"/>
  <c r="H38" i="15"/>
  <c r="H39" i="15"/>
  <c r="H40" i="15"/>
  <c r="H41" i="15"/>
  <c r="H42" i="15"/>
  <c r="H43" i="15"/>
  <c r="H44" i="15"/>
  <c r="H45" i="15"/>
  <c r="H46" i="15"/>
  <c r="H47" i="15"/>
  <c r="H48" i="15"/>
  <c r="H49" i="15"/>
  <c r="H50" i="15"/>
  <c r="H51" i="15"/>
  <c r="H52" i="15"/>
  <c r="H53" i="15"/>
  <c r="H54" i="15"/>
  <c r="H55" i="15"/>
  <c r="H56" i="15"/>
  <c r="H57" i="15"/>
  <c r="H58" i="15"/>
  <c r="H59" i="15"/>
  <c r="H60" i="15"/>
  <c r="H61" i="15"/>
  <c r="H62" i="15"/>
  <c r="H63" i="15"/>
  <c r="H64" i="15"/>
  <c r="H65" i="15"/>
  <c r="H66" i="15"/>
  <c r="H67" i="15"/>
  <c r="H68" i="15"/>
  <c r="H69" i="15"/>
  <c r="H70" i="15"/>
  <c r="H71" i="15"/>
  <c r="H72" i="15"/>
  <c r="H73" i="15"/>
  <c r="H74" i="15"/>
  <c r="H75" i="15"/>
  <c r="H76" i="15"/>
  <c r="H77" i="15"/>
  <c r="H78" i="15"/>
  <c r="H79" i="15"/>
  <c r="H81" i="15"/>
  <c r="Y196" i="13" a="1"/>
  <c r="Y196" i="13"/>
  <c r="Y346" i="13"/>
  <c r="Y197" i="13" a="1"/>
  <c r="Y197" i="13"/>
  <c r="Y347" i="13"/>
  <c r="Y198" i="13" a="1"/>
  <c r="Y198" i="13"/>
  <c r="Y348" i="13"/>
  <c r="Y199" i="13" a="1"/>
  <c r="Y199" i="13"/>
  <c r="Y349" i="13"/>
  <c r="Y200" i="13" a="1"/>
  <c r="Y200" i="13"/>
  <c r="Y350" i="13"/>
  <c r="Y201" i="13" a="1"/>
  <c r="Y201" i="13"/>
  <c r="Y351" i="13"/>
  <c r="Y202" i="13" a="1"/>
  <c r="Y202" i="13"/>
  <c r="Y352" i="13"/>
  <c r="Y203" i="13" a="1"/>
  <c r="Y203" i="13"/>
  <c r="Y353" i="13"/>
  <c r="Y204" i="13" a="1"/>
  <c r="Y204" i="13"/>
  <c r="Y354" i="13"/>
  <c r="Y205" i="13" a="1"/>
  <c r="Y205" i="13"/>
  <c r="Y355" i="13"/>
  <c r="Y206" i="13" a="1"/>
  <c r="Y206" i="13"/>
  <c r="Y356" i="13"/>
  <c r="Y207" i="13" a="1"/>
  <c r="Y207" i="13"/>
  <c r="Y357" i="13"/>
  <c r="Y208" i="13" a="1"/>
  <c r="Y208" i="13"/>
  <c r="Y358" i="13"/>
  <c r="Y209" i="13" a="1"/>
  <c r="Y209" i="13"/>
  <c r="Y359" i="13"/>
  <c r="Y210" i="13" a="1"/>
  <c r="Y210" i="13"/>
  <c r="Y360" i="13"/>
  <c r="X196" i="13" a="1"/>
  <c r="X196" i="13"/>
  <c r="X346" i="13"/>
  <c r="X197" i="13" a="1"/>
  <c r="X197" i="13"/>
  <c r="X347" i="13"/>
  <c r="X198" i="13" a="1"/>
  <c r="X198" i="13"/>
  <c r="X348" i="13"/>
  <c r="X199" i="13" a="1"/>
  <c r="X199" i="13"/>
  <c r="X349" i="13"/>
  <c r="X200" i="13" a="1"/>
  <c r="X200" i="13"/>
  <c r="X350" i="13"/>
  <c r="X201" i="13" a="1"/>
  <c r="X201" i="13"/>
  <c r="X351" i="13"/>
  <c r="X202" i="13" a="1"/>
  <c r="X202" i="13"/>
  <c r="X352" i="13"/>
  <c r="X203" i="13" a="1"/>
  <c r="X203" i="13"/>
  <c r="X353" i="13"/>
  <c r="X204" i="13" a="1"/>
  <c r="X204" i="13"/>
  <c r="X354" i="13"/>
  <c r="X205" i="13" a="1"/>
  <c r="X205" i="13"/>
  <c r="X355" i="13"/>
  <c r="X206" i="13" a="1"/>
  <c r="X206" i="13"/>
  <c r="X356" i="13"/>
  <c r="X207" i="13" a="1"/>
  <c r="X207" i="13"/>
  <c r="X357" i="13"/>
  <c r="X208" i="13" a="1"/>
  <c r="X208" i="13"/>
  <c r="X358" i="13"/>
  <c r="X209" i="13" a="1"/>
  <c r="X209" i="13"/>
  <c r="X359" i="13"/>
  <c r="X210" i="13" a="1"/>
  <c r="X210" i="13"/>
  <c r="X360" i="13"/>
  <c r="Y97" i="13" a="1"/>
  <c r="Y97" i="13"/>
  <c r="Y247" i="13"/>
  <c r="Y98" i="13" a="1"/>
  <c r="Y98" i="13"/>
  <c r="Y248" i="13"/>
  <c r="Y99" i="13" a="1"/>
  <c r="Y99" i="13"/>
  <c r="Y249" i="13"/>
  <c r="Y100" i="13" a="1"/>
  <c r="Y100" i="13"/>
  <c r="Y250" i="13"/>
  <c r="Y101" i="13" a="1"/>
  <c r="Y101" i="13"/>
  <c r="Y251" i="13"/>
  <c r="Y102" i="13" a="1"/>
  <c r="Y102" i="13"/>
  <c r="Y252" i="13"/>
  <c r="Y103" i="13" a="1"/>
  <c r="Y103" i="13"/>
  <c r="Y253" i="13"/>
  <c r="Y104" i="13" a="1"/>
  <c r="Y104" i="13"/>
  <c r="Y254" i="13"/>
  <c r="Y105" i="13" a="1"/>
  <c r="Y105" i="13"/>
  <c r="Y255" i="13"/>
  <c r="Y106" i="13" a="1"/>
  <c r="Y106" i="13"/>
  <c r="Y256" i="13"/>
  <c r="Y107" i="13" a="1"/>
  <c r="Y107" i="13"/>
  <c r="Y257" i="13"/>
  <c r="Y108" i="13" a="1"/>
  <c r="Y108" i="13"/>
  <c r="Y258" i="13"/>
  <c r="Y109" i="13" a="1"/>
  <c r="Y109" i="13"/>
  <c r="Y259" i="13"/>
  <c r="Y110" i="13" a="1"/>
  <c r="Y110" i="13"/>
  <c r="Y260" i="13"/>
  <c r="Y111" i="13" a="1"/>
  <c r="Y111" i="13"/>
  <c r="Y261" i="13"/>
  <c r="Y112" i="13" a="1"/>
  <c r="Y112" i="13"/>
  <c r="Y262" i="13"/>
  <c r="Y113" i="13" a="1"/>
  <c r="Y113" i="13"/>
  <c r="Y263" i="13"/>
  <c r="Y114" i="13" a="1"/>
  <c r="Y114" i="13"/>
  <c r="Y264" i="13"/>
  <c r="Y115" i="13" a="1"/>
  <c r="Y115" i="13"/>
  <c r="Y265" i="13"/>
  <c r="Y116" i="13" a="1"/>
  <c r="Y116" i="13"/>
  <c r="Y266" i="13"/>
  <c r="Y117" i="13" a="1"/>
  <c r="Y117" i="13"/>
  <c r="Y267" i="13"/>
  <c r="Y118" i="13" a="1"/>
  <c r="Y118" i="13"/>
  <c r="Y268" i="13"/>
  <c r="Y119" i="13" a="1"/>
  <c r="Y119" i="13"/>
  <c r="Y269" i="13"/>
  <c r="Y120" i="13" a="1"/>
  <c r="Y120" i="13"/>
  <c r="Y270" i="13"/>
  <c r="Y121" i="13" a="1"/>
  <c r="Y121" i="13"/>
  <c r="Y271" i="13"/>
  <c r="Y122" i="13" a="1"/>
  <c r="Y122" i="13"/>
  <c r="Y272" i="13"/>
  <c r="Y123" i="13" a="1"/>
  <c r="Y123" i="13"/>
  <c r="Y273" i="13"/>
  <c r="Y124" i="13" a="1"/>
  <c r="Y124" i="13"/>
  <c r="Y274" i="13"/>
  <c r="Y125" i="13" a="1"/>
  <c r="Y125" i="13"/>
  <c r="Y275" i="13"/>
  <c r="Y126" i="13" a="1"/>
  <c r="Y126" i="13"/>
  <c r="Y276" i="13"/>
  <c r="Y127" i="13" a="1"/>
  <c r="Y127" i="13"/>
  <c r="Y277" i="13"/>
  <c r="Y128" i="13" a="1"/>
  <c r="Y128" i="13"/>
  <c r="Y278" i="13"/>
  <c r="Y129" i="13" a="1"/>
  <c r="Y129" i="13"/>
  <c r="Y279" i="13"/>
  <c r="Y130" i="13" a="1"/>
  <c r="Y130" i="13"/>
  <c r="Y280" i="13"/>
  <c r="Y131" i="13" a="1"/>
  <c r="Y131" i="13"/>
  <c r="Y281" i="13"/>
  <c r="Y132" i="13" a="1"/>
  <c r="Y132" i="13"/>
  <c r="Y282" i="13"/>
  <c r="Y133" i="13" a="1"/>
  <c r="Y133" i="13"/>
  <c r="Y283" i="13"/>
  <c r="Y134" i="13" a="1"/>
  <c r="Y134" i="13"/>
  <c r="Y284" i="13"/>
  <c r="Y135" i="13" a="1"/>
  <c r="Y135" i="13"/>
  <c r="Y285" i="13"/>
  <c r="Y136" i="13" a="1"/>
  <c r="Y136" i="13"/>
  <c r="Y286" i="13"/>
  <c r="Y137" i="13" a="1"/>
  <c r="Y137" i="13"/>
  <c r="Y287" i="13"/>
  <c r="Y138" i="13" a="1"/>
  <c r="Y138" i="13"/>
  <c r="Y288" i="13"/>
  <c r="Y139" i="13" a="1"/>
  <c r="Y139" i="13"/>
  <c r="Y289" i="13"/>
  <c r="Y140" i="13" a="1"/>
  <c r="Y140" i="13"/>
  <c r="Y290" i="13"/>
  <c r="Y141" i="13" a="1"/>
  <c r="Y141" i="13"/>
  <c r="Y291" i="13"/>
  <c r="Y142" i="13" a="1"/>
  <c r="Y142" i="13"/>
  <c r="Y292" i="13"/>
  <c r="Y143" i="13" a="1"/>
  <c r="Y143" i="13"/>
  <c r="Y293" i="13"/>
  <c r="Y144" i="13" a="1"/>
  <c r="Y144" i="13"/>
  <c r="Y294" i="13"/>
  <c r="Y145" i="13" a="1"/>
  <c r="Y145" i="13"/>
  <c r="Y295" i="13"/>
  <c r="Y146" i="13" a="1"/>
  <c r="Y146" i="13"/>
  <c r="Y296" i="13"/>
  <c r="Y147" i="13" a="1"/>
  <c r="Y147" i="13"/>
  <c r="Y297" i="13"/>
  <c r="Y148" i="13" a="1"/>
  <c r="Y148" i="13"/>
  <c r="Y298" i="13"/>
  <c r="Y149" i="13" a="1"/>
  <c r="Y149" i="13"/>
  <c r="Y299" i="13"/>
  <c r="Y150" i="13" a="1"/>
  <c r="Y150" i="13"/>
  <c r="Y300" i="13"/>
  <c r="Y151" i="13" a="1"/>
  <c r="Y151" i="13"/>
  <c r="Y301" i="13"/>
  <c r="Y152" i="13" a="1"/>
  <c r="Y152" i="13"/>
  <c r="Y302" i="13"/>
  <c r="Y153" i="13" a="1"/>
  <c r="Y153" i="13"/>
  <c r="Y303" i="13"/>
  <c r="Y154" i="13" a="1"/>
  <c r="Y154" i="13"/>
  <c r="Y304" i="13"/>
  <c r="Y155" i="13" a="1"/>
  <c r="Y155" i="13"/>
  <c r="Y305" i="13"/>
  <c r="Y156" i="13" a="1"/>
  <c r="Y156" i="13"/>
  <c r="Y306" i="13"/>
  <c r="Y157" i="13" a="1"/>
  <c r="Y157" i="13"/>
  <c r="Y307" i="13"/>
  <c r="Y158" i="13" a="1"/>
  <c r="Y158" i="13"/>
  <c r="Y308" i="13"/>
  <c r="Y159" i="13" a="1"/>
  <c r="Y159" i="13"/>
  <c r="Y309" i="13"/>
  <c r="Y160" i="13" a="1"/>
  <c r="Y160" i="13"/>
  <c r="Y310" i="13"/>
  <c r="Y161" i="13" a="1"/>
  <c r="Y161" i="13"/>
  <c r="Y311" i="13"/>
  <c r="Y162" i="13" a="1"/>
  <c r="Y162" i="13"/>
  <c r="Y312" i="13"/>
  <c r="Y163" i="13" a="1"/>
  <c r="Y163" i="13"/>
  <c r="Y313" i="13"/>
  <c r="Y164" i="13" a="1"/>
  <c r="Y164" i="13"/>
  <c r="Y314" i="13"/>
  <c r="Y165" i="13" a="1"/>
  <c r="Y165" i="13"/>
  <c r="Y315" i="13"/>
  <c r="Y166" i="13" a="1"/>
  <c r="Y166" i="13"/>
  <c r="Y316" i="13"/>
  <c r="Y167" i="13" a="1"/>
  <c r="Y167" i="13"/>
  <c r="Y317" i="13"/>
  <c r="Y168" i="13" a="1"/>
  <c r="Y168" i="13"/>
  <c r="Y318" i="13"/>
  <c r="Y169" i="13" a="1"/>
  <c r="Y169" i="13"/>
  <c r="Y319" i="13"/>
  <c r="Y170" i="13" a="1"/>
  <c r="Y170" i="13"/>
  <c r="Y320" i="13"/>
  <c r="Y171" i="13" a="1"/>
  <c r="Y171" i="13"/>
  <c r="Y321" i="13"/>
  <c r="Y172" i="13" a="1"/>
  <c r="Y172" i="13"/>
  <c r="Y322" i="13"/>
  <c r="Y173" i="13" a="1"/>
  <c r="Y173" i="13"/>
  <c r="Y323" i="13"/>
  <c r="Y174" i="13" a="1"/>
  <c r="Y174" i="13"/>
  <c r="Y324" i="13"/>
  <c r="Y175" i="13" a="1"/>
  <c r="Y175" i="13"/>
  <c r="Y325" i="13"/>
  <c r="Y176" i="13" a="1"/>
  <c r="Y176" i="13"/>
  <c r="Y326" i="13"/>
  <c r="Y177" i="13" a="1"/>
  <c r="Y177" i="13"/>
  <c r="Y327" i="13"/>
  <c r="Y178" i="13" a="1"/>
  <c r="Y178" i="13"/>
  <c r="Y328" i="13"/>
  <c r="Y179" i="13" a="1"/>
  <c r="Y179" i="13"/>
  <c r="Y329" i="13"/>
  <c r="Y180" i="13" a="1"/>
  <c r="Y180" i="13"/>
  <c r="Y330" i="13"/>
  <c r="Y181" i="13" a="1"/>
  <c r="Y181" i="13"/>
  <c r="Y331" i="13"/>
  <c r="Y182" i="13" a="1"/>
  <c r="Y182" i="13"/>
  <c r="Y332" i="13"/>
  <c r="Y183" i="13" a="1"/>
  <c r="Y183" i="13"/>
  <c r="Y333" i="13"/>
  <c r="Y184" i="13" a="1"/>
  <c r="Y184" i="13"/>
  <c r="Y334" i="13"/>
  <c r="Y185" i="13" a="1"/>
  <c r="Y185" i="13"/>
  <c r="Y335" i="13"/>
  <c r="Y186" i="13" a="1"/>
  <c r="Y186" i="13"/>
  <c r="Y336" i="13"/>
  <c r="Y187" i="13" a="1"/>
  <c r="Y187" i="13"/>
  <c r="Y337" i="13"/>
  <c r="Y188" i="13" a="1"/>
  <c r="Y188" i="13"/>
  <c r="Y338" i="13"/>
  <c r="Y189" i="13" a="1"/>
  <c r="Y189" i="13"/>
  <c r="Y339" i="13"/>
  <c r="Y190" i="13" a="1"/>
  <c r="Y190" i="13"/>
  <c r="Y340" i="13"/>
  <c r="Y191" i="13" a="1"/>
  <c r="Y191" i="13"/>
  <c r="Y341" i="13"/>
  <c r="Y192" i="13" a="1"/>
  <c r="Y192" i="13"/>
  <c r="Y342" i="13"/>
  <c r="Y193" i="13" a="1"/>
  <c r="Y193" i="13"/>
  <c r="Y343" i="13"/>
  <c r="Y194" i="13" a="1"/>
  <c r="Y194" i="13"/>
  <c r="Y344" i="13"/>
  <c r="Y195" i="13" a="1"/>
  <c r="Y195" i="13"/>
  <c r="Y345" i="13"/>
  <c r="X97" i="13" a="1"/>
  <c r="X97" i="13"/>
  <c r="X247" i="13"/>
  <c r="X98" i="13" a="1"/>
  <c r="X98" i="13"/>
  <c r="X248" i="13"/>
  <c r="X99" i="13" a="1"/>
  <c r="X99" i="13"/>
  <c r="X249" i="13"/>
  <c r="X100" i="13" a="1"/>
  <c r="X100" i="13"/>
  <c r="X250" i="13"/>
  <c r="X101" i="13" a="1"/>
  <c r="X101" i="13"/>
  <c r="X251" i="13"/>
  <c r="X102" i="13" a="1"/>
  <c r="X102" i="13"/>
  <c r="X252" i="13"/>
  <c r="X103" i="13" a="1"/>
  <c r="X103" i="13"/>
  <c r="X253" i="13"/>
  <c r="X104" i="13" a="1"/>
  <c r="X104" i="13"/>
  <c r="X254" i="13"/>
  <c r="X105" i="13" a="1"/>
  <c r="X105" i="13"/>
  <c r="X255" i="13"/>
  <c r="X106" i="13" a="1"/>
  <c r="X106" i="13"/>
  <c r="X256" i="13"/>
  <c r="X107" i="13" a="1"/>
  <c r="X107" i="13"/>
  <c r="X257" i="13"/>
  <c r="X108" i="13" a="1"/>
  <c r="X108" i="13"/>
  <c r="X258" i="13"/>
  <c r="X109" i="13" a="1"/>
  <c r="X109" i="13"/>
  <c r="X259" i="13"/>
  <c r="X110" i="13" a="1"/>
  <c r="X110" i="13"/>
  <c r="X260" i="13"/>
  <c r="X111" i="13" a="1"/>
  <c r="X111" i="13"/>
  <c r="X261" i="13"/>
  <c r="X112" i="13" a="1"/>
  <c r="X112" i="13"/>
  <c r="X262" i="13"/>
  <c r="X113" i="13" a="1"/>
  <c r="X113" i="13"/>
  <c r="X263" i="13"/>
  <c r="X114" i="13" a="1"/>
  <c r="X114" i="13"/>
  <c r="X264" i="13"/>
  <c r="X115" i="13" a="1"/>
  <c r="X115" i="13"/>
  <c r="X265" i="13"/>
  <c r="X116" i="13" a="1"/>
  <c r="X116" i="13"/>
  <c r="X266" i="13"/>
  <c r="X117" i="13" a="1"/>
  <c r="X117" i="13"/>
  <c r="X267" i="13"/>
  <c r="X118" i="13" a="1"/>
  <c r="X118" i="13"/>
  <c r="X268" i="13"/>
  <c r="X119" i="13" a="1"/>
  <c r="X119" i="13"/>
  <c r="X269" i="13"/>
  <c r="X120" i="13" a="1"/>
  <c r="X120" i="13"/>
  <c r="X270" i="13"/>
  <c r="X121" i="13" a="1"/>
  <c r="X121" i="13"/>
  <c r="X271" i="13"/>
  <c r="X122" i="13" a="1"/>
  <c r="X122" i="13"/>
  <c r="X272" i="13"/>
  <c r="X123" i="13" a="1"/>
  <c r="X123" i="13"/>
  <c r="X273" i="13"/>
  <c r="X124" i="13" a="1"/>
  <c r="X124" i="13"/>
  <c r="X274" i="13"/>
  <c r="X125" i="13" a="1"/>
  <c r="X125" i="13"/>
  <c r="X275" i="13"/>
  <c r="X126" i="13" a="1"/>
  <c r="X126" i="13"/>
  <c r="X276" i="13"/>
  <c r="X127" i="13" a="1"/>
  <c r="X127" i="13"/>
  <c r="X277" i="13"/>
  <c r="X128" i="13" a="1"/>
  <c r="X128" i="13"/>
  <c r="X278" i="13"/>
  <c r="X129" i="13" a="1"/>
  <c r="X129" i="13"/>
  <c r="X279" i="13"/>
  <c r="X130" i="13" a="1"/>
  <c r="X130" i="13"/>
  <c r="X280" i="13"/>
  <c r="X131" i="13" a="1"/>
  <c r="X131" i="13"/>
  <c r="X281" i="13"/>
  <c r="X132" i="13" a="1"/>
  <c r="X132" i="13"/>
  <c r="X282" i="13"/>
  <c r="X133" i="13" a="1"/>
  <c r="X133" i="13"/>
  <c r="X283" i="13"/>
  <c r="X134" i="13" a="1"/>
  <c r="X134" i="13"/>
  <c r="X284" i="13"/>
  <c r="X135" i="13" a="1"/>
  <c r="X135" i="13"/>
  <c r="X285" i="13"/>
  <c r="X136" i="13" a="1"/>
  <c r="X136" i="13"/>
  <c r="X286" i="13"/>
  <c r="X137" i="13" a="1"/>
  <c r="X137" i="13"/>
  <c r="X287" i="13"/>
  <c r="X138" i="13" a="1"/>
  <c r="X138" i="13"/>
  <c r="X288" i="13"/>
  <c r="X139" i="13" a="1"/>
  <c r="X139" i="13"/>
  <c r="X289" i="13"/>
  <c r="X140" i="13" a="1"/>
  <c r="X140" i="13"/>
  <c r="X290" i="13"/>
  <c r="X141" i="13" a="1"/>
  <c r="X141" i="13"/>
  <c r="X291" i="13"/>
  <c r="X142" i="13" a="1"/>
  <c r="X142" i="13"/>
  <c r="X292" i="13"/>
  <c r="X143" i="13" a="1"/>
  <c r="X143" i="13"/>
  <c r="X293" i="13"/>
  <c r="X144" i="13" a="1"/>
  <c r="X144" i="13"/>
  <c r="X294" i="13"/>
  <c r="X145" i="13" a="1"/>
  <c r="X145" i="13"/>
  <c r="X295" i="13"/>
  <c r="X146" i="13" a="1"/>
  <c r="X146" i="13"/>
  <c r="X296" i="13"/>
  <c r="X147" i="13" a="1"/>
  <c r="X147" i="13"/>
  <c r="X297" i="13"/>
  <c r="X148" i="13" a="1"/>
  <c r="X148" i="13"/>
  <c r="X298" i="13"/>
  <c r="X149" i="13" a="1"/>
  <c r="X149" i="13"/>
  <c r="X299" i="13"/>
  <c r="X150" i="13" a="1"/>
  <c r="X150" i="13"/>
  <c r="X300" i="13"/>
  <c r="X151" i="13" a="1"/>
  <c r="X151" i="13"/>
  <c r="X301" i="13"/>
  <c r="X152" i="13" a="1"/>
  <c r="X152" i="13"/>
  <c r="X302" i="13"/>
  <c r="X153" i="13" a="1"/>
  <c r="X153" i="13"/>
  <c r="X303" i="13"/>
  <c r="X154" i="13" a="1"/>
  <c r="X154" i="13"/>
  <c r="X304" i="13"/>
  <c r="X155" i="13" a="1"/>
  <c r="X155" i="13"/>
  <c r="X305" i="13"/>
  <c r="X156" i="13" a="1"/>
  <c r="X156" i="13"/>
  <c r="X306" i="13"/>
  <c r="X157" i="13" a="1"/>
  <c r="X157" i="13"/>
  <c r="X307" i="13"/>
  <c r="X158" i="13" a="1"/>
  <c r="X158" i="13"/>
  <c r="X308" i="13"/>
  <c r="X159" i="13" a="1"/>
  <c r="X159" i="13"/>
  <c r="X309" i="13"/>
  <c r="X160" i="13" a="1"/>
  <c r="X160" i="13"/>
  <c r="X310" i="13"/>
  <c r="X161" i="13" a="1"/>
  <c r="X161" i="13"/>
  <c r="X311" i="13"/>
  <c r="X162" i="13" a="1"/>
  <c r="X162" i="13"/>
  <c r="X312" i="13"/>
  <c r="X163" i="13" a="1"/>
  <c r="X163" i="13"/>
  <c r="X313" i="13"/>
  <c r="X164" i="13" a="1"/>
  <c r="X164" i="13"/>
  <c r="X314" i="13"/>
  <c r="X165" i="13" a="1"/>
  <c r="X165" i="13"/>
  <c r="X315" i="13"/>
  <c r="X166" i="13" a="1"/>
  <c r="X166" i="13"/>
  <c r="X316" i="13"/>
  <c r="X167" i="13" a="1"/>
  <c r="X167" i="13"/>
  <c r="X317" i="13"/>
  <c r="X168" i="13" a="1"/>
  <c r="X168" i="13"/>
  <c r="X318" i="13"/>
  <c r="X169" i="13" a="1"/>
  <c r="X169" i="13"/>
  <c r="X319" i="13"/>
  <c r="X170" i="13" a="1"/>
  <c r="X170" i="13"/>
  <c r="X320" i="13"/>
  <c r="X171" i="13" a="1"/>
  <c r="X171" i="13"/>
  <c r="X321" i="13"/>
  <c r="X172" i="13" a="1"/>
  <c r="X172" i="13"/>
  <c r="X322" i="13"/>
  <c r="X173" i="13" a="1"/>
  <c r="X173" i="13"/>
  <c r="X323" i="13"/>
  <c r="X174" i="13" a="1"/>
  <c r="X174" i="13"/>
  <c r="X324" i="13"/>
  <c r="X175" i="13" a="1"/>
  <c r="X175" i="13"/>
  <c r="X325" i="13"/>
  <c r="X176" i="13" a="1"/>
  <c r="X176" i="13"/>
  <c r="X326" i="13"/>
  <c r="X177" i="13" a="1"/>
  <c r="X177" i="13"/>
  <c r="X327" i="13"/>
  <c r="X178" i="13" a="1"/>
  <c r="X178" i="13"/>
  <c r="X328" i="13"/>
  <c r="X179" i="13" a="1"/>
  <c r="X179" i="13"/>
  <c r="X329" i="13"/>
  <c r="X180" i="13" a="1"/>
  <c r="X180" i="13"/>
  <c r="X330" i="13"/>
  <c r="X181" i="13" a="1"/>
  <c r="X181" i="13"/>
  <c r="X331" i="13"/>
  <c r="X182" i="13" a="1"/>
  <c r="X182" i="13"/>
  <c r="X332" i="13"/>
  <c r="X183" i="13" a="1"/>
  <c r="X183" i="13"/>
  <c r="X333" i="13"/>
  <c r="X184" i="13" a="1"/>
  <c r="X184" i="13"/>
  <c r="X334" i="13"/>
  <c r="X185" i="13" a="1"/>
  <c r="X185" i="13"/>
  <c r="X335" i="13"/>
  <c r="X186" i="13" a="1"/>
  <c r="X186" i="13"/>
  <c r="X336" i="13"/>
  <c r="X187" i="13" a="1"/>
  <c r="X187" i="13"/>
  <c r="X337" i="13"/>
  <c r="X188" i="13" a="1"/>
  <c r="X188" i="13"/>
  <c r="X338" i="13"/>
  <c r="X189" i="13" a="1"/>
  <c r="X189" i="13"/>
  <c r="X339" i="13"/>
  <c r="X190" i="13" a="1"/>
  <c r="X190" i="13"/>
  <c r="X340" i="13"/>
  <c r="X191" i="13" a="1"/>
  <c r="X191" i="13"/>
  <c r="X341" i="13"/>
  <c r="X192" i="13" a="1"/>
  <c r="X192" i="13"/>
  <c r="X342" i="13"/>
  <c r="X193" i="13" a="1"/>
  <c r="X193" i="13"/>
  <c r="X343" i="13"/>
  <c r="X194" i="13" a="1"/>
  <c r="X194" i="13"/>
  <c r="X344" i="13"/>
  <c r="X195" i="13" a="1"/>
  <c r="X195" i="13"/>
  <c r="X345" i="13"/>
  <c r="Q88" i="15"/>
  <c r="Q87" i="15"/>
  <c r="B1146" i="13"/>
  <c r="B1147" i="13"/>
  <c r="B1148" i="13"/>
  <c r="B1149" i="13"/>
  <c r="B1150" i="13"/>
  <c r="B1151" i="13"/>
  <c r="B1152" i="13"/>
  <c r="B1153" i="13"/>
  <c r="B1154" i="13"/>
  <c r="B1155" i="13"/>
  <c r="B1156" i="13"/>
  <c r="B1157" i="13"/>
  <c r="B1158" i="13"/>
  <c r="B1159" i="13"/>
  <c r="B1160" i="13"/>
  <c r="B1161" i="13"/>
  <c r="B1162" i="13"/>
  <c r="B1163" i="13"/>
  <c r="B1164" i="13"/>
  <c r="B1165" i="13"/>
  <c r="B1166" i="13"/>
  <c r="B1167" i="13"/>
  <c r="B1168" i="13"/>
  <c r="B1169" i="13"/>
  <c r="B1170" i="13"/>
  <c r="B1171" i="13"/>
  <c r="B1172" i="13"/>
  <c r="B1173" i="13"/>
  <c r="B1174" i="13"/>
  <c r="B1175" i="13"/>
  <c r="B1176" i="13"/>
  <c r="B1177" i="13"/>
  <c r="B1178" i="13"/>
  <c r="B1179" i="13"/>
  <c r="B1180" i="13"/>
  <c r="B1181" i="13"/>
  <c r="B1182" i="13"/>
  <c r="B1183" i="13"/>
  <c r="B1184" i="13"/>
  <c r="B1185" i="13"/>
  <c r="B1186" i="13"/>
  <c r="B1187" i="13"/>
  <c r="B1188" i="13"/>
  <c r="B1189" i="13"/>
  <c r="B1190" i="13"/>
  <c r="B1191" i="13"/>
  <c r="B1192" i="13"/>
  <c r="B1193" i="13"/>
  <c r="B1194" i="13"/>
  <c r="B1195" i="13"/>
  <c r="B1196" i="13"/>
  <c r="B1197" i="13"/>
  <c r="B1198" i="13"/>
  <c r="B1199" i="13"/>
  <c r="B1200" i="13"/>
  <c r="B1201" i="13"/>
  <c r="B1202" i="13"/>
  <c r="B1203" i="13"/>
  <c r="B1204" i="13"/>
  <c r="B1205" i="13"/>
  <c r="B1206" i="13"/>
  <c r="B1207" i="13"/>
  <c r="B1208" i="13"/>
  <c r="B1209" i="13"/>
  <c r="B1210" i="13"/>
  <c r="B1211" i="13"/>
  <c r="B1212" i="13"/>
  <c r="B1213" i="13"/>
  <c r="B1214" i="13"/>
  <c r="B1215" i="13"/>
  <c r="B1216" i="13"/>
  <c r="B1217" i="13"/>
  <c r="B1218" i="13"/>
  <c r="B1219" i="13"/>
  <c r="B1220" i="13"/>
  <c r="B1221" i="13"/>
  <c r="B1222" i="13"/>
  <c r="B1223" i="13"/>
  <c r="B1224" i="13"/>
  <c r="B1225" i="13"/>
  <c r="B1226" i="13"/>
  <c r="B1227" i="13"/>
  <c r="B1228" i="13"/>
  <c r="B1229" i="13"/>
  <c r="B1230" i="13"/>
  <c r="B1231" i="13"/>
  <c r="B1232" i="13"/>
  <c r="B1233" i="13"/>
  <c r="B1234" i="13"/>
  <c r="B1235" i="13"/>
  <c r="B1236" i="13"/>
  <c r="B1237" i="13"/>
  <c r="B1238" i="13"/>
  <c r="B1239" i="13"/>
  <c r="B1240" i="13"/>
  <c r="B1241" i="13"/>
  <c r="B1242" i="13"/>
  <c r="B1243" i="13"/>
  <c r="B1244" i="13"/>
  <c r="B1245" i="13"/>
  <c r="B1246" i="13"/>
  <c r="B1247" i="13"/>
  <c r="B1248" i="13"/>
  <c r="B1249" i="13"/>
  <c r="B1250" i="13"/>
  <c r="B1251" i="13"/>
  <c r="B1252" i="13"/>
  <c r="B1253" i="13"/>
  <c r="B1254" i="13"/>
  <c r="B1255" i="13"/>
  <c r="B1256" i="13"/>
  <c r="B1257" i="13"/>
  <c r="B1258" i="13"/>
  <c r="B1259" i="13"/>
  <c r="B1260" i="13"/>
  <c r="B1261" i="13"/>
  <c r="B1262" i="13"/>
  <c r="B1263" i="13"/>
  <c r="B1264" i="13"/>
  <c r="B1265" i="13"/>
  <c r="B1266" i="13"/>
  <c r="B1267" i="13"/>
  <c r="B1268" i="13"/>
  <c r="B1269" i="13"/>
  <c r="B1270" i="13"/>
  <c r="B1271" i="13"/>
  <c r="B1272" i="13"/>
  <c r="B1273" i="13"/>
  <c r="B1274" i="13"/>
  <c r="B1275" i="13"/>
  <c r="B1276" i="13"/>
  <c r="B1277" i="13"/>
  <c r="B1278" i="13"/>
  <c r="B1279" i="13"/>
  <c r="B1280" i="13"/>
  <c r="B1281" i="13"/>
  <c r="B1282" i="13"/>
  <c r="B1283" i="13"/>
  <c r="B1284" i="13"/>
  <c r="B1285" i="13"/>
  <c r="B1286" i="13"/>
  <c r="B1287" i="13"/>
  <c r="B1288" i="13"/>
  <c r="B1289" i="13"/>
  <c r="B1290" i="13"/>
  <c r="B1291" i="13"/>
  <c r="B1292" i="13"/>
  <c r="B1293" i="13"/>
  <c r="B996" i="13"/>
  <c r="B997" i="13"/>
  <c r="B998" i="13"/>
  <c r="B999" i="13"/>
  <c r="B1000" i="13"/>
  <c r="B1001" i="13"/>
  <c r="B1002" i="13"/>
  <c r="B1003" i="13"/>
  <c r="B1004" i="13"/>
  <c r="B1005" i="13"/>
  <c r="B1006" i="13"/>
  <c r="B1007" i="13"/>
  <c r="B1008" i="13"/>
  <c r="B1009" i="13"/>
  <c r="B1010" i="13"/>
  <c r="B1011" i="13"/>
  <c r="B1012" i="13"/>
  <c r="B1013" i="13"/>
  <c r="B1014" i="13"/>
  <c r="B1015" i="13"/>
  <c r="B1016" i="13"/>
  <c r="B1017" i="13"/>
  <c r="B1018" i="13"/>
  <c r="B1019" i="13"/>
  <c r="B1020" i="13"/>
  <c r="B1021" i="13"/>
  <c r="B1022" i="13"/>
  <c r="B1023" i="13"/>
  <c r="B1024" i="13"/>
  <c r="B1025" i="13"/>
  <c r="B1026" i="13"/>
  <c r="B1027" i="13"/>
  <c r="B1028" i="13"/>
  <c r="B1029" i="13"/>
  <c r="B1030" i="13"/>
  <c r="B1031" i="13"/>
  <c r="B1032" i="13"/>
  <c r="B1033" i="13"/>
  <c r="B1034" i="13"/>
  <c r="B1035" i="13"/>
  <c r="B1036" i="13"/>
  <c r="B1037" i="13"/>
  <c r="B1038" i="13"/>
  <c r="B1039" i="13"/>
  <c r="B1040" i="13"/>
  <c r="B1041" i="13"/>
  <c r="B1042" i="13"/>
  <c r="B1043" i="13"/>
  <c r="B1044" i="13"/>
  <c r="B1045" i="13"/>
  <c r="B1046" i="13"/>
  <c r="B1047" i="13"/>
  <c r="B1048" i="13"/>
  <c r="B1049" i="13"/>
  <c r="B1050" i="13"/>
  <c r="B1051" i="13"/>
  <c r="B1052" i="13"/>
  <c r="B1053" i="13"/>
  <c r="B1054" i="13"/>
  <c r="B1055" i="13"/>
  <c r="B1056" i="13"/>
  <c r="B1057" i="13"/>
  <c r="B1058" i="13"/>
  <c r="B1059" i="13"/>
  <c r="B1060" i="13"/>
  <c r="B1061" i="13"/>
  <c r="B1062" i="13"/>
  <c r="B1063" i="13"/>
  <c r="B1064" i="13"/>
  <c r="B1065" i="13"/>
  <c r="B1066" i="13"/>
  <c r="B1067" i="13"/>
  <c r="B1068" i="13"/>
  <c r="B1069" i="13"/>
  <c r="B1070" i="13"/>
  <c r="B1071" i="13"/>
  <c r="B1072" i="13"/>
  <c r="B1073" i="13"/>
  <c r="B1074" i="13"/>
  <c r="B1075" i="13"/>
  <c r="B1076" i="13"/>
  <c r="B1077" i="13"/>
  <c r="B1078" i="13"/>
  <c r="B1079" i="13"/>
  <c r="B1080" i="13"/>
  <c r="B1081" i="13"/>
  <c r="B1082" i="13"/>
  <c r="B1083" i="13"/>
  <c r="B1084" i="13"/>
  <c r="B1085" i="13"/>
  <c r="B1086" i="13"/>
  <c r="B1087" i="13"/>
  <c r="B1088" i="13"/>
  <c r="B1089" i="13"/>
  <c r="B1090" i="13"/>
  <c r="B1091" i="13"/>
  <c r="B1092" i="13"/>
  <c r="B1093" i="13"/>
  <c r="B1094" i="13"/>
  <c r="B1095" i="13"/>
  <c r="B1096" i="13"/>
  <c r="B1097" i="13"/>
  <c r="B1098" i="13"/>
  <c r="B1099" i="13"/>
  <c r="B1100" i="13"/>
  <c r="B1101" i="13"/>
  <c r="B1102" i="13"/>
  <c r="B1103" i="13"/>
  <c r="B1104" i="13"/>
  <c r="B1105" i="13"/>
  <c r="B1106" i="13"/>
  <c r="B1107" i="13"/>
  <c r="B1108" i="13"/>
  <c r="B1109" i="13"/>
  <c r="B1110" i="13"/>
  <c r="B1111" i="13"/>
  <c r="B1112" i="13"/>
  <c r="B1113" i="13"/>
  <c r="B1114" i="13"/>
  <c r="B1115" i="13"/>
  <c r="B1116" i="13"/>
  <c r="B1117" i="13"/>
  <c r="B1118" i="13"/>
  <c r="B1119" i="13"/>
  <c r="B1120" i="13"/>
  <c r="B1121" i="13"/>
  <c r="B1122" i="13"/>
  <c r="B1123" i="13"/>
  <c r="B1124" i="13"/>
  <c r="B1125" i="13"/>
  <c r="B1126" i="13"/>
  <c r="B1127" i="13"/>
  <c r="B1128" i="13"/>
  <c r="B1129" i="13"/>
  <c r="B1130" i="13"/>
  <c r="B1131" i="13"/>
  <c r="B1132" i="13"/>
  <c r="B1133" i="13"/>
  <c r="B1134" i="13"/>
  <c r="B1135" i="13"/>
  <c r="B1136" i="13"/>
  <c r="B1137" i="13"/>
  <c r="B1138" i="13"/>
  <c r="B1139" i="13"/>
  <c r="B1140" i="13"/>
  <c r="B1141" i="13"/>
  <c r="B1142" i="13"/>
  <c r="B1143" i="13"/>
  <c r="C82" i="15"/>
  <c r="E98" i="13" a="1"/>
  <c r="E98" i="13"/>
  <c r="E248" i="13"/>
  <c r="F98" i="13" a="1"/>
  <c r="F98" i="13"/>
  <c r="F248" i="13"/>
  <c r="G248" i="13"/>
  <c r="E99" i="13" a="1"/>
  <c r="E99" i="13"/>
  <c r="E249" i="13"/>
  <c r="F99" i="13" a="1"/>
  <c r="F99" i="13"/>
  <c r="F249" i="13"/>
  <c r="G249" i="13"/>
  <c r="E100" i="13" a="1"/>
  <c r="E100" i="13"/>
  <c r="E250" i="13"/>
  <c r="F100" i="13" a="1"/>
  <c r="F100" i="13"/>
  <c r="F250" i="13"/>
  <c r="G250" i="13"/>
  <c r="E101" i="13" a="1"/>
  <c r="E101" i="13"/>
  <c r="E251" i="13"/>
  <c r="F101" i="13" a="1"/>
  <c r="F101" i="13"/>
  <c r="F251" i="13"/>
  <c r="G251" i="13"/>
  <c r="E102" i="13" a="1"/>
  <c r="E102" i="13"/>
  <c r="E252" i="13"/>
  <c r="F102" i="13" a="1"/>
  <c r="F102" i="13"/>
  <c r="F252" i="13"/>
  <c r="G252" i="13"/>
  <c r="E103" i="13" a="1"/>
  <c r="E103" i="13"/>
  <c r="E253" i="13"/>
  <c r="F103" i="13" a="1"/>
  <c r="F103" i="13"/>
  <c r="F253" i="13"/>
  <c r="G253" i="13"/>
  <c r="E104" i="13" a="1"/>
  <c r="E104" i="13"/>
  <c r="E254" i="13"/>
  <c r="F104" i="13" a="1"/>
  <c r="F104" i="13"/>
  <c r="F254" i="13"/>
  <c r="G254" i="13"/>
  <c r="E105" i="13" a="1"/>
  <c r="E105" i="13"/>
  <c r="E255" i="13"/>
  <c r="F105" i="13" a="1"/>
  <c r="F105" i="13"/>
  <c r="F255" i="13"/>
  <c r="G255" i="13"/>
  <c r="E106" i="13" a="1"/>
  <c r="E106" i="13"/>
  <c r="E256" i="13"/>
  <c r="F106" i="13" a="1"/>
  <c r="F106" i="13"/>
  <c r="F256" i="13"/>
  <c r="G256" i="13"/>
  <c r="E107" i="13" a="1"/>
  <c r="E107" i="13"/>
  <c r="E257" i="13"/>
  <c r="F107" i="13" a="1"/>
  <c r="F107" i="13"/>
  <c r="F257" i="13"/>
  <c r="G257" i="13"/>
  <c r="E108" i="13" a="1"/>
  <c r="E108" i="13"/>
  <c r="E258" i="13"/>
  <c r="F108" i="13" a="1"/>
  <c r="F108" i="13"/>
  <c r="F258" i="13"/>
  <c r="G258" i="13"/>
  <c r="E109" i="13" a="1"/>
  <c r="E109" i="13"/>
  <c r="E259" i="13"/>
  <c r="F109" i="13" a="1"/>
  <c r="F109" i="13"/>
  <c r="F259" i="13"/>
  <c r="G259" i="13"/>
  <c r="E110" i="13" a="1"/>
  <c r="E110" i="13"/>
  <c r="E260" i="13"/>
  <c r="F110" i="13" a="1"/>
  <c r="F110" i="13"/>
  <c r="F260" i="13"/>
  <c r="G260" i="13"/>
  <c r="E111" i="13" a="1"/>
  <c r="E111" i="13"/>
  <c r="E261" i="13"/>
  <c r="F111" i="13" a="1"/>
  <c r="F111" i="13"/>
  <c r="F261" i="13"/>
  <c r="G261" i="13"/>
  <c r="E112" i="13" a="1"/>
  <c r="E112" i="13"/>
  <c r="E262" i="13"/>
  <c r="F112" i="13" a="1"/>
  <c r="F112" i="13"/>
  <c r="F262" i="13"/>
  <c r="G262" i="13"/>
  <c r="E113" i="13" a="1"/>
  <c r="E113" i="13"/>
  <c r="E263" i="13"/>
  <c r="F113" i="13" a="1"/>
  <c r="F113" i="13"/>
  <c r="F263" i="13"/>
  <c r="G263" i="13"/>
  <c r="E114" i="13" a="1"/>
  <c r="E114" i="13"/>
  <c r="E264" i="13"/>
  <c r="F114" i="13" a="1"/>
  <c r="F114" i="13"/>
  <c r="F264" i="13"/>
  <c r="G264" i="13"/>
  <c r="E115" i="13" a="1"/>
  <c r="E115" i="13"/>
  <c r="E265" i="13"/>
  <c r="F115" i="13" a="1"/>
  <c r="F115" i="13"/>
  <c r="F265" i="13"/>
  <c r="G265" i="13"/>
  <c r="E116" i="13" a="1"/>
  <c r="E116" i="13"/>
  <c r="E266" i="13"/>
  <c r="F116" i="13" a="1"/>
  <c r="F116" i="13"/>
  <c r="F266" i="13"/>
  <c r="G266" i="13"/>
  <c r="E117" i="13" a="1"/>
  <c r="E117" i="13"/>
  <c r="E267" i="13"/>
  <c r="F117" i="13" a="1"/>
  <c r="F117" i="13"/>
  <c r="F267" i="13"/>
  <c r="G267" i="13"/>
  <c r="E118" i="13" a="1"/>
  <c r="E118" i="13"/>
  <c r="E268" i="13"/>
  <c r="F118" i="13" a="1"/>
  <c r="F118" i="13"/>
  <c r="F268" i="13"/>
  <c r="G268" i="13"/>
  <c r="E119" i="13" a="1"/>
  <c r="E119" i="13"/>
  <c r="E269" i="13"/>
  <c r="F119" i="13" a="1"/>
  <c r="F119" i="13"/>
  <c r="F269" i="13"/>
  <c r="G269" i="13"/>
  <c r="E120" i="13" a="1"/>
  <c r="E120" i="13"/>
  <c r="E270" i="13"/>
  <c r="F120" i="13" a="1"/>
  <c r="F120" i="13"/>
  <c r="F270" i="13"/>
  <c r="G270" i="13"/>
  <c r="E121" i="13" a="1"/>
  <c r="E121" i="13"/>
  <c r="E271" i="13"/>
  <c r="F121" i="13" a="1"/>
  <c r="F121" i="13"/>
  <c r="F271" i="13"/>
  <c r="G271" i="13"/>
  <c r="E122" i="13" a="1"/>
  <c r="E122" i="13"/>
  <c r="E272" i="13"/>
  <c r="F122" i="13" a="1"/>
  <c r="F122" i="13"/>
  <c r="F272" i="13"/>
  <c r="G272" i="13"/>
  <c r="E123" i="13" a="1"/>
  <c r="E123" i="13"/>
  <c r="E273" i="13"/>
  <c r="F123" i="13" a="1"/>
  <c r="F123" i="13"/>
  <c r="F273" i="13"/>
  <c r="G273" i="13"/>
  <c r="E124" i="13" a="1"/>
  <c r="E124" i="13"/>
  <c r="E274" i="13"/>
  <c r="F124" i="13" a="1"/>
  <c r="F124" i="13"/>
  <c r="F274" i="13"/>
  <c r="G274" i="13"/>
  <c r="E125" i="13" a="1"/>
  <c r="E125" i="13"/>
  <c r="E275" i="13"/>
  <c r="F125" i="13" a="1"/>
  <c r="F125" i="13"/>
  <c r="F275" i="13"/>
  <c r="G275" i="13"/>
  <c r="E126" i="13" a="1"/>
  <c r="E126" i="13"/>
  <c r="E276" i="13"/>
  <c r="F126" i="13" a="1"/>
  <c r="F126" i="13"/>
  <c r="F276" i="13"/>
  <c r="G276" i="13"/>
  <c r="E127" i="13" a="1"/>
  <c r="E127" i="13"/>
  <c r="E277" i="13"/>
  <c r="F127" i="13" a="1"/>
  <c r="F127" i="13"/>
  <c r="F277" i="13"/>
  <c r="G277" i="13"/>
  <c r="E128" i="13" a="1"/>
  <c r="E128" i="13"/>
  <c r="E278" i="13"/>
  <c r="F128" i="13" a="1"/>
  <c r="F128" i="13"/>
  <c r="F278" i="13"/>
  <c r="G278" i="13"/>
  <c r="E129" i="13" a="1"/>
  <c r="E129" i="13"/>
  <c r="E279" i="13"/>
  <c r="F129" i="13" a="1"/>
  <c r="F129" i="13"/>
  <c r="F279" i="13"/>
  <c r="G279" i="13"/>
  <c r="E130" i="13" a="1"/>
  <c r="E130" i="13"/>
  <c r="E280" i="13"/>
  <c r="F130" i="13" a="1"/>
  <c r="F130" i="13"/>
  <c r="F280" i="13"/>
  <c r="G280" i="13"/>
  <c r="E131" i="13" a="1"/>
  <c r="E131" i="13"/>
  <c r="E281" i="13"/>
  <c r="F131" i="13" a="1"/>
  <c r="F131" i="13"/>
  <c r="F281" i="13"/>
  <c r="G281" i="13"/>
  <c r="E132" i="13" a="1"/>
  <c r="E132" i="13"/>
  <c r="E282" i="13"/>
  <c r="F132" i="13" a="1"/>
  <c r="F132" i="13"/>
  <c r="F282" i="13"/>
  <c r="G282" i="13"/>
  <c r="E133" i="13" a="1"/>
  <c r="E133" i="13"/>
  <c r="E283" i="13"/>
  <c r="F133" i="13" a="1"/>
  <c r="F133" i="13"/>
  <c r="F283" i="13"/>
  <c r="G283" i="13"/>
  <c r="E134" i="13" a="1"/>
  <c r="E134" i="13"/>
  <c r="E284" i="13"/>
  <c r="F134" i="13" a="1"/>
  <c r="F134" i="13"/>
  <c r="F284" i="13"/>
  <c r="G284" i="13"/>
  <c r="E135" i="13" a="1"/>
  <c r="E135" i="13"/>
  <c r="E285" i="13"/>
  <c r="F135" i="13" a="1"/>
  <c r="F135" i="13"/>
  <c r="F285" i="13"/>
  <c r="G285" i="13"/>
  <c r="E136" i="13" a="1"/>
  <c r="E136" i="13"/>
  <c r="E286" i="13"/>
  <c r="F136" i="13" a="1"/>
  <c r="F136" i="13"/>
  <c r="F286" i="13"/>
  <c r="G286" i="13"/>
  <c r="E137" i="13" a="1"/>
  <c r="E137" i="13"/>
  <c r="E287" i="13"/>
  <c r="F137" i="13" a="1"/>
  <c r="F137" i="13"/>
  <c r="F287" i="13"/>
  <c r="G287" i="13"/>
  <c r="E138" i="13" a="1"/>
  <c r="E138" i="13"/>
  <c r="E288" i="13"/>
  <c r="F138" i="13" a="1"/>
  <c r="F138" i="13"/>
  <c r="F288" i="13"/>
  <c r="G288" i="13"/>
  <c r="E139" i="13" a="1"/>
  <c r="E139" i="13"/>
  <c r="E289" i="13"/>
  <c r="F139" i="13" a="1"/>
  <c r="F139" i="13"/>
  <c r="F289" i="13"/>
  <c r="G289" i="13"/>
  <c r="E140" i="13" a="1"/>
  <c r="E140" i="13"/>
  <c r="E290" i="13"/>
  <c r="F140" i="13" a="1"/>
  <c r="F140" i="13"/>
  <c r="F290" i="13"/>
  <c r="G290" i="13"/>
  <c r="E141" i="13" a="1"/>
  <c r="E141" i="13"/>
  <c r="E291" i="13"/>
  <c r="F141" i="13" a="1"/>
  <c r="F141" i="13"/>
  <c r="F291" i="13"/>
  <c r="G291" i="13"/>
  <c r="E142" i="13" a="1"/>
  <c r="E142" i="13"/>
  <c r="E292" i="13"/>
  <c r="F142" i="13" a="1"/>
  <c r="F142" i="13"/>
  <c r="F292" i="13"/>
  <c r="G292" i="13"/>
  <c r="E143" i="13" a="1"/>
  <c r="E143" i="13"/>
  <c r="E293" i="13"/>
  <c r="F143" i="13" a="1"/>
  <c r="F143" i="13"/>
  <c r="F293" i="13"/>
  <c r="G293" i="13"/>
  <c r="E144" i="13" a="1"/>
  <c r="E144" i="13"/>
  <c r="E294" i="13"/>
  <c r="F144" i="13" a="1"/>
  <c r="F144" i="13"/>
  <c r="F294" i="13"/>
  <c r="G294" i="13"/>
  <c r="E145" i="13" a="1"/>
  <c r="E145" i="13"/>
  <c r="E295" i="13"/>
  <c r="F145" i="13" a="1"/>
  <c r="F145" i="13"/>
  <c r="F295" i="13"/>
  <c r="G295" i="13"/>
  <c r="E146" i="13" a="1"/>
  <c r="E146" i="13"/>
  <c r="E296" i="13"/>
  <c r="F146" i="13" a="1"/>
  <c r="F146" i="13"/>
  <c r="F296" i="13"/>
  <c r="G296" i="13"/>
  <c r="E147" i="13" a="1"/>
  <c r="E147" i="13"/>
  <c r="E297" i="13"/>
  <c r="F147" i="13" a="1"/>
  <c r="F147" i="13"/>
  <c r="F297" i="13"/>
  <c r="G297" i="13"/>
  <c r="E148" i="13" a="1"/>
  <c r="E148" i="13"/>
  <c r="E298" i="13"/>
  <c r="F148" i="13" a="1"/>
  <c r="F148" i="13"/>
  <c r="F298" i="13"/>
  <c r="G298" i="13"/>
  <c r="E149" i="13" a="1"/>
  <c r="E149" i="13"/>
  <c r="E299" i="13"/>
  <c r="F149" i="13" a="1"/>
  <c r="F149" i="13"/>
  <c r="F299" i="13"/>
  <c r="G299" i="13"/>
  <c r="E150" i="13" a="1"/>
  <c r="E150" i="13"/>
  <c r="E300" i="13"/>
  <c r="F150" i="13" a="1"/>
  <c r="F150" i="13"/>
  <c r="F300" i="13"/>
  <c r="G300" i="13"/>
  <c r="E151" i="13" a="1"/>
  <c r="E151" i="13"/>
  <c r="E301" i="13"/>
  <c r="F151" i="13" a="1"/>
  <c r="F151" i="13"/>
  <c r="F301" i="13"/>
  <c r="G301" i="13"/>
  <c r="E152" i="13" a="1"/>
  <c r="E152" i="13"/>
  <c r="E302" i="13"/>
  <c r="F152" i="13" a="1"/>
  <c r="F152" i="13"/>
  <c r="F302" i="13"/>
  <c r="G302" i="13"/>
  <c r="E153" i="13" a="1"/>
  <c r="E153" i="13"/>
  <c r="E303" i="13"/>
  <c r="F153" i="13" a="1"/>
  <c r="F153" i="13"/>
  <c r="F303" i="13"/>
  <c r="G303" i="13"/>
  <c r="E154" i="13" a="1"/>
  <c r="E154" i="13"/>
  <c r="E304" i="13"/>
  <c r="F154" i="13" a="1"/>
  <c r="F154" i="13"/>
  <c r="F304" i="13"/>
  <c r="G304" i="13"/>
  <c r="E155" i="13" a="1"/>
  <c r="E155" i="13"/>
  <c r="E305" i="13"/>
  <c r="F155" i="13" a="1"/>
  <c r="F155" i="13"/>
  <c r="F305" i="13"/>
  <c r="G305" i="13"/>
  <c r="E156" i="13" a="1"/>
  <c r="E156" i="13"/>
  <c r="E306" i="13"/>
  <c r="F156" i="13" a="1"/>
  <c r="F156" i="13"/>
  <c r="F306" i="13"/>
  <c r="G306" i="13"/>
  <c r="E157" i="13" a="1"/>
  <c r="E157" i="13"/>
  <c r="E307" i="13"/>
  <c r="F157" i="13" a="1"/>
  <c r="F157" i="13"/>
  <c r="F307" i="13"/>
  <c r="G307" i="13"/>
  <c r="E158" i="13" a="1"/>
  <c r="E158" i="13"/>
  <c r="E308" i="13"/>
  <c r="F158" i="13" a="1"/>
  <c r="F158" i="13"/>
  <c r="F308" i="13"/>
  <c r="G308" i="13"/>
  <c r="E159" i="13" a="1"/>
  <c r="E159" i="13"/>
  <c r="E309" i="13"/>
  <c r="F159" i="13" a="1"/>
  <c r="F159" i="13"/>
  <c r="F309" i="13"/>
  <c r="G309" i="13"/>
  <c r="E160" i="13" a="1"/>
  <c r="E160" i="13"/>
  <c r="E310" i="13"/>
  <c r="F160" i="13" a="1"/>
  <c r="F160" i="13"/>
  <c r="F310" i="13"/>
  <c r="G310" i="13"/>
  <c r="E161" i="13" a="1"/>
  <c r="E161" i="13"/>
  <c r="E311" i="13"/>
  <c r="F161" i="13" a="1"/>
  <c r="F161" i="13"/>
  <c r="F311" i="13"/>
  <c r="G311" i="13"/>
  <c r="E162" i="13" a="1"/>
  <c r="E162" i="13"/>
  <c r="E312" i="13"/>
  <c r="F162" i="13" a="1"/>
  <c r="F162" i="13"/>
  <c r="F312" i="13"/>
  <c r="G312" i="13"/>
  <c r="E163" i="13" a="1"/>
  <c r="E163" i="13"/>
  <c r="E313" i="13"/>
  <c r="F163" i="13" a="1"/>
  <c r="F163" i="13"/>
  <c r="F313" i="13"/>
  <c r="G313" i="13"/>
  <c r="E164" i="13" a="1"/>
  <c r="E164" i="13"/>
  <c r="E314" i="13"/>
  <c r="F164" i="13" a="1"/>
  <c r="F164" i="13"/>
  <c r="F314" i="13"/>
  <c r="G314" i="13"/>
  <c r="E165" i="13" a="1"/>
  <c r="E165" i="13"/>
  <c r="E315" i="13"/>
  <c r="F165" i="13" a="1"/>
  <c r="F165" i="13"/>
  <c r="F315" i="13"/>
  <c r="G315" i="13"/>
  <c r="E166" i="13" a="1"/>
  <c r="E166" i="13"/>
  <c r="E316" i="13"/>
  <c r="F166" i="13" a="1"/>
  <c r="F166" i="13"/>
  <c r="F316" i="13"/>
  <c r="G316" i="13"/>
  <c r="E167" i="13" a="1"/>
  <c r="E167" i="13"/>
  <c r="E317" i="13"/>
  <c r="F167" i="13" a="1"/>
  <c r="F167" i="13"/>
  <c r="F317" i="13"/>
  <c r="G317" i="13"/>
  <c r="E168" i="13" a="1"/>
  <c r="E168" i="13"/>
  <c r="E318" i="13"/>
  <c r="F168" i="13" a="1"/>
  <c r="F168" i="13"/>
  <c r="F318" i="13"/>
  <c r="G318" i="13"/>
  <c r="E169" i="13" a="1"/>
  <c r="E169" i="13"/>
  <c r="E319" i="13"/>
  <c r="F169" i="13" a="1"/>
  <c r="F169" i="13"/>
  <c r="F319" i="13"/>
  <c r="G319" i="13"/>
  <c r="E170" i="13" a="1"/>
  <c r="E170" i="13"/>
  <c r="E320" i="13"/>
  <c r="F170" i="13" a="1"/>
  <c r="F170" i="13"/>
  <c r="F320" i="13"/>
  <c r="G320" i="13"/>
  <c r="E171" i="13" a="1"/>
  <c r="E171" i="13"/>
  <c r="E321" i="13"/>
  <c r="F171" i="13" a="1"/>
  <c r="F171" i="13"/>
  <c r="F321" i="13"/>
  <c r="G321" i="13"/>
  <c r="E172" i="13" a="1"/>
  <c r="E172" i="13"/>
  <c r="E322" i="13"/>
  <c r="F172" i="13" a="1"/>
  <c r="F172" i="13"/>
  <c r="F322" i="13"/>
  <c r="G322" i="13"/>
  <c r="E173" i="13" a="1"/>
  <c r="E173" i="13"/>
  <c r="E323" i="13"/>
  <c r="F173" i="13" a="1"/>
  <c r="F173" i="13"/>
  <c r="F323" i="13"/>
  <c r="G323" i="13"/>
  <c r="E174" i="13" a="1"/>
  <c r="E174" i="13"/>
  <c r="E324" i="13"/>
  <c r="F174" i="13" a="1"/>
  <c r="F174" i="13"/>
  <c r="F324" i="13"/>
  <c r="G324" i="13"/>
  <c r="E175" i="13" a="1"/>
  <c r="E175" i="13"/>
  <c r="E325" i="13"/>
  <c r="F175" i="13" a="1"/>
  <c r="F175" i="13"/>
  <c r="F325" i="13"/>
  <c r="G325" i="13"/>
  <c r="E176" i="13" a="1"/>
  <c r="E176" i="13"/>
  <c r="E326" i="13"/>
  <c r="F176" i="13" a="1"/>
  <c r="F176" i="13"/>
  <c r="F326" i="13"/>
  <c r="G326" i="13"/>
  <c r="E177" i="13" a="1"/>
  <c r="E177" i="13"/>
  <c r="E327" i="13"/>
  <c r="F177" i="13" a="1"/>
  <c r="F177" i="13"/>
  <c r="F327" i="13"/>
  <c r="G327" i="13"/>
  <c r="E178" i="13" a="1"/>
  <c r="E178" i="13"/>
  <c r="E328" i="13"/>
  <c r="F178" i="13" a="1"/>
  <c r="F178" i="13"/>
  <c r="F328" i="13"/>
  <c r="G328" i="13"/>
  <c r="E179" i="13" a="1"/>
  <c r="E179" i="13"/>
  <c r="E329" i="13"/>
  <c r="F179" i="13" a="1"/>
  <c r="F179" i="13"/>
  <c r="F329" i="13"/>
  <c r="G329" i="13"/>
  <c r="E180" i="13" a="1"/>
  <c r="E180" i="13"/>
  <c r="E330" i="13"/>
  <c r="F180" i="13" a="1"/>
  <c r="F180" i="13"/>
  <c r="F330" i="13"/>
  <c r="G330" i="13"/>
  <c r="E181" i="13" a="1"/>
  <c r="E181" i="13"/>
  <c r="E331" i="13"/>
  <c r="F181" i="13" a="1"/>
  <c r="F181" i="13"/>
  <c r="F331" i="13"/>
  <c r="G331" i="13"/>
  <c r="E182" i="13" a="1"/>
  <c r="E182" i="13"/>
  <c r="E332" i="13"/>
  <c r="F182" i="13" a="1"/>
  <c r="F182" i="13"/>
  <c r="F332" i="13"/>
  <c r="G332" i="13"/>
  <c r="E183" i="13" a="1"/>
  <c r="E183" i="13"/>
  <c r="E333" i="13"/>
  <c r="F183" i="13" a="1"/>
  <c r="F183" i="13"/>
  <c r="F333" i="13"/>
  <c r="G333" i="13"/>
  <c r="E184" i="13" a="1"/>
  <c r="E184" i="13"/>
  <c r="E334" i="13"/>
  <c r="F184" i="13" a="1"/>
  <c r="F184" i="13"/>
  <c r="F334" i="13"/>
  <c r="G334" i="13"/>
  <c r="E185" i="13" a="1"/>
  <c r="E185" i="13"/>
  <c r="E335" i="13"/>
  <c r="F185" i="13" a="1"/>
  <c r="F185" i="13"/>
  <c r="F335" i="13"/>
  <c r="G335" i="13"/>
  <c r="E186" i="13" a="1"/>
  <c r="E186" i="13"/>
  <c r="E336" i="13"/>
  <c r="F186" i="13" a="1"/>
  <c r="F186" i="13"/>
  <c r="F336" i="13"/>
  <c r="G336" i="13"/>
  <c r="E187" i="13" a="1"/>
  <c r="E187" i="13"/>
  <c r="E337" i="13"/>
  <c r="F187" i="13" a="1"/>
  <c r="F187" i="13"/>
  <c r="F337" i="13"/>
  <c r="G337" i="13"/>
  <c r="E188" i="13" a="1"/>
  <c r="E188" i="13"/>
  <c r="E338" i="13"/>
  <c r="F188" i="13" a="1"/>
  <c r="F188" i="13"/>
  <c r="F338" i="13"/>
  <c r="G338" i="13"/>
  <c r="E189" i="13" a="1"/>
  <c r="E189" i="13"/>
  <c r="E339" i="13"/>
  <c r="F189" i="13" a="1"/>
  <c r="F189" i="13"/>
  <c r="F339" i="13"/>
  <c r="G339" i="13"/>
  <c r="E190" i="13" a="1"/>
  <c r="E190" i="13"/>
  <c r="E340" i="13"/>
  <c r="F190" i="13" a="1"/>
  <c r="F190" i="13"/>
  <c r="F340" i="13"/>
  <c r="G340" i="13"/>
  <c r="E191" i="13" a="1"/>
  <c r="E191" i="13"/>
  <c r="E341" i="13"/>
  <c r="F191" i="13" a="1"/>
  <c r="F191" i="13"/>
  <c r="F341" i="13"/>
  <c r="G341" i="13"/>
  <c r="E192" i="13" a="1"/>
  <c r="E192" i="13"/>
  <c r="E342" i="13"/>
  <c r="F192" i="13" a="1"/>
  <c r="F192" i="13"/>
  <c r="F342" i="13"/>
  <c r="G342" i="13"/>
  <c r="E193" i="13" a="1"/>
  <c r="E193" i="13"/>
  <c r="E343" i="13"/>
  <c r="F193" i="13" a="1"/>
  <c r="F193" i="13"/>
  <c r="F343" i="13"/>
  <c r="G343" i="13"/>
  <c r="E194" i="13" a="1"/>
  <c r="E194" i="13"/>
  <c r="E344" i="13"/>
  <c r="F194" i="13" a="1"/>
  <c r="F194" i="13"/>
  <c r="F344" i="13"/>
  <c r="G344" i="13"/>
  <c r="E195" i="13" a="1"/>
  <c r="E195" i="13"/>
  <c r="E345" i="13"/>
  <c r="F195" i="13" a="1"/>
  <c r="F195" i="13"/>
  <c r="F345" i="13"/>
  <c r="G345" i="13"/>
  <c r="E196" i="13" a="1"/>
  <c r="E196" i="13"/>
  <c r="E346" i="13"/>
  <c r="F196" i="13" a="1"/>
  <c r="F196" i="13"/>
  <c r="F346" i="13"/>
  <c r="G346" i="13"/>
  <c r="E197" i="13" a="1"/>
  <c r="E197" i="13"/>
  <c r="E347" i="13"/>
  <c r="F197" i="13" a="1"/>
  <c r="F197" i="13"/>
  <c r="F347" i="13"/>
  <c r="G347" i="13"/>
  <c r="E198" i="13" a="1"/>
  <c r="E198" i="13"/>
  <c r="E348" i="13"/>
  <c r="F198" i="13" a="1"/>
  <c r="F198" i="13"/>
  <c r="F348" i="13"/>
  <c r="G348" i="13"/>
  <c r="E199" i="13" a="1"/>
  <c r="E199" i="13"/>
  <c r="E349" i="13"/>
  <c r="F199" i="13" a="1"/>
  <c r="F199" i="13"/>
  <c r="F349" i="13"/>
  <c r="G349" i="13"/>
  <c r="E200" i="13" a="1"/>
  <c r="E200" i="13"/>
  <c r="E350" i="13"/>
  <c r="F200" i="13" a="1"/>
  <c r="F200" i="13"/>
  <c r="F350" i="13"/>
  <c r="G350" i="13"/>
  <c r="E201" i="13" a="1"/>
  <c r="E201" i="13"/>
  <c r="E351" i="13"/>
  <c r="F201" i="13" a="1"/>
  <c r="F201" i="13"/>
  <c r="F351" i="13"/>
  <c r="G351" i="13"/>
  <c r="E202" i="13" a="1"/>
  <c r="E202" i="13"/>
  <c r="E352" i="13"/>
  <c r="F202" i="13" a="1"/>
  <c r="F202" i="13"/>
  <c r="F352" i="13"/>
  <c r="G352" i="13"/>
  <c r="E203" i="13" a="1"/>
  <c r="E203" i="13"/>
  <c r="E353" i="13"/>
  <c r="F203" i="13" a="1"/>
  <c r="F203" i="13"/>
  <c r="F353" i="13"/>
  <c r="G353" i="13"/>
  <c r="E204" i="13" a="1"/>
  <c r="E204" i="13"/>
  <c r="E354" i="13"/>
  <c r="F204" i="13" a="1"/>
  <c r="F204" i="13"/>
  <c r="F354" i="13"/>
  <c r="G354" i="13"/>
  <c r="E205" i="13" a="1"/>
  <c r="E205" i="13"/>
  <c r="E355" i="13"/>
  <c r="F205" i="13" a="1"/>
  <c r="F205" i="13"/>
  <c r="F355" i="13"/>
  <c r="G355" i="13"/>
  <c r="E206" i="13" a="1"/>
  <c r="E206" i="13"/>
  <c r="E356" i="13"/>
  <c r="F206" i="13" a="1"/>
  <c r="F206" i="13"/>
  <c r="F356" i="13"/>
  <c r="G356" i="13"/>
  <c r="E207" i="13" a="1"/>
  <c r="E207" i="13"/>
  <c r="E357" i="13"/>
  <c r="F207" i="13" a="1"/>
  <c r="F207" i="13"/>
  <c r="F357" i="13"/>
  <c r="G357" i="13"/>
  <c r="E208" i="13" a="1"/>
  <c r="E208" i="13"/>
  <c r="E358" i="13"/>
  <c r="F208" i="13" a="1"/>
  <c r="F208" i="13"/>
  <c r="F358" i="13"/>
  <c r="G358" i="13"/>
  <c r="E209" i="13" a="1"/>
  <c r="E209" i="13"/>
  <c r="E359" i="13"/>
  <c r="F209" i="13" a="1"/>
  <c r="F209" i="13"/>
  <c r="F359" i="13"/>
  <c r="G359" i="13"/>
  <c r="E210" i="13" a="1"/>
  <c r="E210" i="13"/>
  <c r="E360" i="13"/>
  <c r="F210" i="13" a="1"/>
  <c r="F210" i="13"/>
  <c r="F360" i="13"/>
  <c r="G360" i="13"/>
  <c r="E211" i="13" a="1"/>
  <c r="E211" i="13"/>
  <c r="E361" i="13"/>
  <c r="F211" i="13" a="1"/>
  <c r="F211" i="13"/>
  <c r="F361" i="13"/>
  <c r="G361" i="13"/>
  <c r="E212" i="13" a="1"/>
  <c r="E212" i="13"/>
  <c r="E362" i="13"/>
  <c r="F212" i="13" a="1"/>
  <c r="F212" i="13"/>
  <c r="F362" i="13"/>
  <c r="G362" i="13"/>
  <c r="E213" i="13" a="1"/>
  <c r="E213" i="13"/>
  <c r="E363" i="13"/>
  <c r="F213" i="13" a="1"/>
  <c r="F213" i="13"/>
  <c r="F363" i="13"/>
  <c r="G363" i="13"/>
  <c r="E214" i="13" a="1"/>
  <c r="E214" i="13"/>
  <c r="E364" i="13"/>
  <c r="F214" i="13" a="1"/>
  <c r="F214" i="13"/>
  <c r="F364" i="13"/>
  <c r="G364" i="13"/>
  <c r="E215" i="13" a="1"/>
  <c r="E215" i="13"/>
  <c r="E365" i="13"/>
  <c r="F215" i="13" a="1"/>
  <c r="F215" i="13"/>
  <c r="F365" i="13"/>
  <c r="G365" i="13"/>
  <c r="E216" i="13" a="1"/>
  <c r="E216" i="13"/>
  <c r="E366" i="13"/>
  <c r="F216" i="13" a="1"/>
  <c r="F216" i="13"/>
  <c r="F366" i="13"/>
  <c r="G366" i="13"/>
  <c r="E217" i="13" a="1"/>
  <c r="E217" i="13"/>
  <c r="E367" i="13"/>
  <c r="F217" i="13" a="1"/>
  <c r="F217" i="13"/>
  <c r="F367" i="13"/>
  <c r="G367" i="13"/>
  <c r="E218" i="13" a="1"/>
  <c r="E218" i="13"/>
  <c r="E368" i="13"/>
  <c r="F218" i="13" a="1"/>
  <c r="F218" i="13"/>
  <c r="F368" i="13"/>
  <c r="G368" i="13"/>
  <c r="E219" i="13" a="1"/>
  <c r="E219" i="13"/>
  <c r="E369" i="13"/>
  <c r="F219" i="13" a="1"/>
  <c r="F219" i="13"/>
  <c r="F369" i="13"/>
  <c r="G369" i="13"/>
  <c r="E220" i="13" a="1"/>
  <c r="E220" i="13"/>
  <c r="E370" i="13"/>
  <c r="F220" i="13" a="1"/>
  <c r="F220" i="13"/>
  <c r="F370" i="13"/>
  <c r="G370" i="13"/>
  <c r="E221" i="13" a="1"/>
  <c r="E221" i="13"/>
  <c r="E371" i="13"/>
  <c r="F221" i="13" a="1"/>
  <c r="F221" i="13"/>
  <c r="F371" i="13"/>
  <c r="G371" i="13"/>
  <c r="E222" i="13" a="1"/>
  <c r="E222" i="13"/>
  <c r="E372" i="13"/>
  <c r="F222" i="13" a="1"/>
  <c r="F222" i="13"/>
  <c r="F372" i="13"/>
  <c r="G372" i="13"/>
  <c r="E223" i="13" a="1"/>
  <c r="E223" i="13"/>
  <c r="E373" i="13"/>
  <c r="F223" i="13" a="1"/>
  <c r="F223" i="13"/>
  <c r="F373" i="13"/>
  <c r="G373" i="13"/>
  <c r="E224" i="13" a="1"/>
  <c r="E224" i="13"/>
  <c r="E374" i="13"/>
  <c r="F224" i="13" a="1"/>
  <c r="F224" i="13"/>
  <c r="F374" i="13"/>
  <c r="G374" i="13"/>
  <c r="E225" i="13" a="1"/>
  <c r="E225" i="13"/>
  <c r="E375" i="13"/>
  <c r="F225" i="13" a="1"/>
  <c r="F225" i="13"/>
  <c r="F375" i="13"/>
  <c r="G375" i="13"/>
  <c r="E226" i="13" a="1"/>
  <c r="E226" i="13"/>
  <c r="E376" i="13"/>
  <c r="F226" i="13" a="1"/>
  <c r="F226" i="13"/>
  <c r="F376" i="13"/>
  <c r="G376" i="13"/>
  <c r="E227" i="13" a="1"/>
  <c r="E227" i="13"/>
  <c r="E377" i="13"/>
  <c r="F227" i="13" a="1"/>
  <c r="F227" i="13"/>
  <c r="F377" i="13"/>
  <c r="G377" i="13"/>
  <c r="E228" i="13" a="1"/>
  <c r="E228" i="13"/>
  <c r="E378" i="13"/>
  <c r="F228" i="13" a="1"/>
  <c r="F228" i="13"/>
  <c r="F378" i="13"/>
  <c r="G378" i="13"/>
  <c r="E229" i="13" a="1"/>
  <c r="E229" i="13"/>
  <c r="E379" i="13"/>
  <c r="F229" i="13" a="1"/>
  <c r="F229" i="13"/>
  <c r="F379" i="13"/>
  <c r="G379" i="13"/>
  <c r="E230" i="13" a="1"/>
  <c r="E230" i="13"/>
  <c r="E380" i="13"/>
  <c r="F230" i="13" a="1"/>
  <c r="F230" i="13"/>
  <c r="F380" i="13"/>
  <c r="G380" i="13"/>
  <c r="E231" i="13" a="1"/>
  <c r="E231" i="13"/>
  <c r="E381" i="13"/>
  <c r="F231" i="13" a="1"/>
  <c r="F231" i="13"/>
  <c r="F381" i="13"/>
  <c r="G381" i="13"/>
  <c r="E232" i="13" a="1"/>
  <c r="E232" i="13"/>
  <c r="E382" i="13"/>
  <c r="F232" i="13" a="1"/>
  <c r="F232" i="13"/>
  <c r="F382" i="13"/>
  <c r="G382" i="13"/>
  <c r="E233" i="13" a="1"/>
  <c r="E233" i="13"/>
  <c r="E383" i="13"/>
  <c r="F233" i="13" a="1"/>
  <c r="F233" i="13"/>
  <c r="F383" i="13"/>
  <c r="G383" i="13"/>
  <c r="E234" i="13" a="1"/>
  <c r="E234" i="13"/>
  <c r="E384" i="13"/>
  <c r="F234" i="13" a="1"/>
  <c r="F234" i="13"/>
  <c r="F384" i="13"/>
  <c r="G384" i="13"/>
  <c r="E235" i="13" a="1"/>
  <c r="E235" i="13"/>
  <c r="E385" i="13"/>
  <c r="F235" i="13" a="1"/>
  <c r="F235" i="13"/>
  <c r="F385" i="13"/>
  <c r="G385" i="13"/>
  <c r="E236" i="13" a="1"/>
  <c r="E236" i="13"/>
  <c r="E386" i="13"/>
  <c r="F236" i="13" a="1"/>
  <c r="F236" i="13"/>
  <c r="F386" i="13"/>
  <c r="G386" i="13"/>
  <c r="E237" i="13" a="1"/>
  <c r="E237" i="13"/>
  <c r="E387" i="13"/>
  <c r="F237" i="13" a="1"/>
  <c r="F237" i="13"/>
  <c r="F387" i="13"/>
  <c r="G387" i="13"/>
  <c r="E238" i="13" a="1"/>
  <c r="E238" i="13"/>
  <c r="E388" i="13"/>
  <c r="F238" i="13" a="1"/>
  <c r="F238" i="13"/>
  <c r="F388" i="13"/>
  <c r="G388" i="13"/>
  <c r="E239" i="13" a="1"/>
  <c r="E239" i="13"/>
  <c r="E389" i="13"/>
  <c r="F239" i="13" a="1"/>
  <c r="F239" i="13"/>
  <c r="F389" i="13"/>
  <c r="G389" i="13"/>
  <c r="E240" i="13" a="1"/>
  <c r="E240" i="13"/>
  <c r="E390" i="13"/>
  <c r="F240" i="13" a="1"/>
  <c r="F240" i="13"/>
  <c r="F390" i="13"/>
  <c r="G390" i="13"/>
  <c r="E241" i="13" a="1"/>
  <c r="E241" i="13"/>
  <c r="E391" i="13"/>
  <c r="F241" i="13" a="1"/>
  <c r="F241" i="13"/>
  <c r="F391" i="13"/>
  <c r="G391" i="13"/>
  <c r="E242" i="13" a="1"/>
  <c r="E242" i="13"/>
  <c r="E392" i="13"/>
  <c r="F242" i="13" a="1"/>
  <c r="F242" i="13"/>
  <c r="F392" i="13"/>
  <c r="G392" i="13"/>
  <c r="E243" i="13" a="1"/>
  <c r="E243" i="13"/>
  <c r="E393" i="13"/>
  <c r="F243" i="13" a="1"/>
  <c r="F243" i="13"/>
  <c r="F393" i="13"/>
  <c r="G243" i="13" a="1"/>
  <c r="G243" i="13"/>
  <c r="G393" i="13"/>
  <c r="F97" i="13" a="1"/>
  <c r="F97" i="13"/>
  <c r="F247" i="13"/>
  <c r="G247" i="13"/>
  <c r="E97" i="13" a="1"/>
  <c r="E97" i="13"/>
  <c r="E247" i="13"/>
  <c r="B246" i="13"/>
  <c r="B247" i="13"/>
  <c r="B248" i="13"/>
  <c r="B249" i="13"/>
  <c r="B250" i="13"/>
  <c r="B251" i="13"/>
  <c r="B252" i="13"/>
  <c r="B253" i="13"/>
  <c r="B254" i="13"/>
  <c r="B255" i="13"/>
  <c r="B256" i="13"/>
  <c r="B257" i="13"/>
  <c r="B258" i="13"/>
  <c r="B259" i="13"/>
  <c r="B260" i="13"/>
  <c r="B261" i="13"/>
  <c r="B262" i="13"/>
  <c r="B263" i="13"/>
  <c r="B264" i="13"/>
  <c r="B265" i="13"/>
  <c r="B266" i="13"/>
  <c r="B267" i="13"/>
  <c r="B268" i="13"/>
  <c r="B269" i="13"/>
  <c r="B270" i="13"/>
  <c r="B271" i="13"/>
  <c r="B272" i="13"/>
  <c r="B273" i="13"/>
  <c r="B274" i="13"/>
  <c r="B275" i="13"/>
  <c r="B276" i="13"/>
  <c r="B277" i="13"/>
  <c r="B278" i="13"/>
  <c r="B279" i="13"/>
  <c r="B280" i="13"/>
  <c r="B281" i="13"/>
  <c r="B282" i="13"/>
  <c r="B283" i="13"/>
  <c r="B284" i="13"/>
  <c r="B285" i="13"/>
  <c r="B286" i="13"/>
  <c r="B287" i="13"/>
  <c r="B288" i="13"/>
  <c r="B289" i="13"/>
  <c r="B290" i="13"/>
  <c r="B291" i="13"/>
  <c r="B292" i="13"/>
  <c r="B293" i="13"/>
  <c r="B294" i="13"/>
  <c r="B295" i="13"/>
  <c r="B296" i="13"/>
  <c r="B297" i="13"/>
  <c r="B298" i="13"/>
  <c r="B299" i="13"/>
  <c r="B300" i="13"/>
  <c r="B301" i="13"/>
  <c r="B302" i="13"/>
  <c r="B303" i="13"/>
  <c r="B304" i="13"/>
  <c r="B305" i="13"/>
  <c r="B306" i="13"/>
  <c r="B307" i="13"/>
  <c r="B308" i="13"/>
  <c r="B309" i="13"/>
  <c r="B310" i="13"/>
  <c r="B311" i="13"/>
  <c r="B312" i="13"/>
  <c r="B313" i="13"/>
  <c r="B314" i="13"/>
  <c r="B315" i="13"/>
  <c r="B316" i="13"/>
  <c r="B317" i="13"/>
  <c r="B318" i="13"/>
  <c r="B319" i="13"/>
  <c r="B320" i="13"/>
  <c r="B321" i="13"/>
  <c r="B322" i="13"/>
  <c r="B323" i="13"/>
  <c r="B324" i="13"/>
  <c r="B325" i="13"/>
  <c r="B326" i="13"/>
  <c r="B327" i="13"/>
  <c r="B328" i="13"/>
  <c r="B329" i="13"/>
  <c r="B330" i="13"/>
  <c r="B331" i="13"/>
  <c r="B332" i="13"/>
  <c r="B333" i="13"/>
  <c r="B334" i="13"/>
  <c r="B335" i="13"/>
  <c r="B336" i="13"/>
  <c r="B337" i="13"/>
  <c r="B338" i="13"/>
  <c r="B339" i="13"/>
  <c r="B340" i="13"/>
  <c r="B341" i="13"/>
  <c r="B342" i="13"/>
  <c r="B343" i="13"/>
  <c r="B344" i="13"/>
  <c r="B345" i="13"/>
  <c r="B346" i="13"/>
  <c r="B347" i="13"/>
  <c r="B348" i="13"/>
  <c r="B349" i="13"/>
  <c r="B350" i="13"/>
  <c r="B351" i="13"/>
  <c r="B352" i="13"/>
  <c r="B353" i="13"/>
  <c r="B354" i="13"/>
  <c r="B355" i="13"/>
  <c r="B356" i="13"/>
  <c r="B357" i="13"/>
  <c r="B358" i="13"/>
  <c r="B359" i="13"/>
  <c r="B360" i="13"/>
  <c r="B361" i="13"/>
  <c r="B362" i="13"/>
  <c r="B363" i="13"/>
  <c r="B364" i="13"/>
  <c r="B365" i="13"/>
  <c r="B366" i="13"/>
  <c r="B367" i="13"/>
  <c r="B368" i="13"/>
  <c r="B369" i="13"/>
  <c r="B370" i="13"/>
  <c r="B371" i="13"/>
  <c r="B372" i="13"/>
  <c r="B373" i="13"/>
  <c r="B374" i="13"/>
  <c r="B375" i="13"/>
  <c r="B376" i="13"/>
  <c r="B377" i="13"/>
  <c r="B378" i="13"/>
  <c r="B379" i="13"/>
  <c r="B380" i="13"/>
  <c r="B381" i="13"/>
  <c r="B382" i="13"/>
  <c r="B383" i="13"/>
  <c r="B384" i="13"/>
  <c r="B385" i="13"/>
  <c r="B386" i="13"/>
  <c r="B387" i="13"/>
  <c r="B388" i="13"/>
  <c r="B389" i="13"/>
  <c r="B390" i="13"/>
  <c r="B391" i="13"/>
  <c r="B392" i="13"/>
  <c r="B393" i="13"/>
  <c r="B174" i="10" a="1"/>
  <c r="B174" i="10"/>
  <c r="C174" i="10" a="1"/>
  <c r="C174" i="10"/>
  <c r="D174" i="10" a="1"/>
  <c r="E174" i="10" a="1"/>
  <c r="F174" i="10" a="1"/>
  <c r="G174" i="10" a="1"/>
  <c r="H174" i="10" a="1"/>
  <c r="I174" i="10" a="1"/>
  <c r="J174" i="10" a="1"/>
  <c r="K174" i="10" a="1"/>
  <c r="L174" i="10" a="1"/>
  <c r="M174" i="10" a="1"/>
  <c r="N174" i="10" a="1"/>
  <c r="O174" i="10" a="1"/>
  <c r="P174" i="10" a="1"/>
  <c r="Q174" i="10" a="1"/>
  <c r="R174" i="10" a="1"/>
  <c r="S174" i="10" a="1"/>
  <c r="T174" i="10" a="1"/>
  <c r="U174" i="10" a="1"/>
  <c r="V174" i="10" a="1"/>
  <c r="W174" i="10" a="1"/>
  <c r="X174" i="10" a="1"/>
  <c r="Y174" i="10" a="1"/>
  <c r="Z174" i="10" a="1"/>
  <c r="AA174" i="10" a="1"/>
  <c r="AB174" i="10" a="1"/>
  <c r="AC174" i="10" a="1"/>
  <c r="AD174" i="10" a="1"/>
  <c r="AE174" i="10" a="1"/>
  <c r="AF174" i="10" a="1"/>
  <c r="AG174" i="10" a="1"/>
  <c r="AH174" i="10" a="1"/>
  <c r="AI174" i="10" a="1"/>
  <c r="AJ174" i="10" a="1"/>
  <c r="AK174" i="10" a="1"/>
  <c r="AL174" i="10" a="1"/>
  <c r="AM174" i="10" a="1"/>
  <c r="AN174" i="10" a="1"/>
  <c r="AO174" i="10" a="1"/>
  <c r="AP174" i="10" a="1"/>
  <c r="AQ174" i="10" a="1"/>
  <c r="AR174" i="10" a="1"/>
  <c r="AS174" i="10" a="1"/>
  <c r="AT174" i="10" a="1"/>
  <c r="AU174" i="10" a="1"/>
  <c r="AV174" i="10" a="1"/>
  <c r="AW174" i="10" a="1"/>
  <c r="AX174" i="10" a="1"/>
  <c r="AY174" i="10" a="1"/>
  <c r="AZ174" i="10" a="1"/>
  <c r="BA174" i="10" a="1"/>
  <c r="BB174" i="10" a="1"/>
  <c r="BC174" i="10" a="1"/>
  <c r="BD174" i="10" a="1"/>
  <c r="BE174" i="10" a="1"/>
  <c r="BF174" i="10" a="1"/>
  <c r="BG174" i="10" a="1"/>
  <c r="BH174" i="10" a="1"/>
  <c r="BI174" i="10" a="1"/>
  <c r="BJ174" i="10" a="1"/>
  <c r="BK174" i="10" a="1"/>
  <c r="BL174" i="10" a="1"/>
  <c r="BM174" i="10" a="1"/>
  <c r="BN174" i="10" a="1"/>
  <c r="BO174" i="10" a="1"/>
  <c r="BP174" i="10" a="1"/>
  <c r="BQ174" i="10" a="1"/>
  <c r="BR174" i="10" a="1"/>
  <c r="BS174" i="10" a="1"/>
  <c r="BT174" i="10" a="1"/>
  <c r="BU174" i="10" a="1"/>
  <c r="BV174" i="10" a="1"/>
  <c r="BW174" i="10" a="1"/>
  <c r="BX174" i="10" a="1"/>
  <c r="BY174" i="10" a="1"/>
  <c r="BZ174" i="10" a="1"/>
  <c r="D174" i="10"/>
  <c r="E174" i="10"/>
  <c r="F174" i="10"/>
  <c r="G174" i="10"/>
  <c r="H174" i="10"/>
  <c r="I174" i="10"/>
  <c r="J174" i="10"/>
  <c r="K174" i="10"/>
  <c r="L174" i="10"/>
  <c r="M174" i="10"/>
  <c r="N174" i="10"/>
  <c r="O174" i="10"/>
  <c r="P174" i="10"/>
  <c r="Q174" i="10"/>
  <c r="R174" i="10"/>
  <c r="S174" i="10"/>
  <c r="T174" i="10"/>
  <c r="U174" i="10"/>
  <c r="V174" i="10"/>
  <c r="W174" i="10"/>
  <c r="X174" i="10"/>
  <c r="Y174" i="10"/>
  <c r="Z174" i="10"/>
  <c r="AA174" i="10"/>
  <c r="AB174" i="10"/>
  <c r="AC174" i="10"/>
  <c r="AD174" i="10"/>
  <c r="AE174" i="10"/>
  <c r="AF174" i="10"/>
  <c r="AG174" i="10"/>
  <c r="AH174" i="10"/>
  <c r="AI174" i="10"/>
  <c r="AJ174" i="10"/>
  <c r="AK174" i="10"/>
  <c r="AL174" i="10"/>
  <c r="AM174" i="10"/>
  <c r="AN174" i="10"/>
  <c r="AO174" i="10"/>
  <c r="AP174" i="10"/>
  <c r="AQ174" i="10"/>
  <c r="AR174" i="10"/>
  <c r="AS174" i="10"/>
  <c r="AT174" i="10"/>
  <c r="AU174" i="10"/>
  <c r="AV174" i="10"/>
  <c r="AW174" i="10"/>
  <c r="AX174" i="10"/>
  <c r="AY174" i="10"/>
  <c r="AZ174" i="10"/>
  <c r="BA174" i="10"/>
  <c r="BB174" i="10"/>
  <c r="BC174" i="10"/>
  <c r="BD174" i="10"/>
  <c r="BE174" i="10"/>
  <c r="BF174" i="10"/>
  <c r="BG174" i="10"/>
  <c r="BH174" i="10"/>
  <c r="BI174" i="10"/>
  <c r="BJ174" i="10"/>
  <c r="BK174" i="10"/>
  <c r="BL174" i="10"/>
  <c r="BM174" i="10"/>
  <c r="BN174" i="10"/>
  <c r="BO174" i="10"/>
  <c r="BP174" i="10"/>
  <c r="BQ174" i="10"/>
  <c r="BR174" i="10"/>
  <c r="BS174" i="10"/>
  <c r="BT174" i="10"/>
  <c r="BU174" i="10"/>
  <c r="BV174" i="10"/>
  <c r="BW174" i="10"/>
  <c r="BX174" i="10"/>
  <c r="BY174" i="10"/>
  <c r="BZ174" i="10"/>
  <c r="B180" i="10"/>
  <c r="B165" i="10" a="1"/>
  <c r="B165" i="10"/>
  <c r="C165" i="10" a="1"/>
  <c r="C165" i="10"/>
  <c r="D165" i="10" a="1"/>
  <c r="E165" i="10" a="1"/>
  <c r="F165" i="10" a="1"/>
  <c r="G165" i="10" a="1"/>
  <c r="H165" i="10" a="1"/>
  <c r="I165" i="10" a="1"/>
  <c r="J165" i="10" a="1"/>
  <c r="K165" i="10" a="1"/>
  <c r="L165" i="10" a="1"/>
  <c r="M165" i="10" a="1"/>
  <c r="N165" i="10" a="1"/>
  <c r="O165" i="10" a="1"/>
  <c r="P165" i="10" a="1"/>
  <c r="Q165" i="10" a="1"/>
  <c r="R165" i="10" a="1"/>
  <c r="S165" i="10" a="1"/>
  <c r="T165" i="10" a="1"/>
  <c r="U165" i="10" a="1"/>
  <c r="V165" i="10" a="1"/>
  <c r="W165" i="10" a="1"/>
  <c r="X165" i="10" a="1"/>
  <c r="Y165" i="10" a="1"/>
  <c r="Z165" i="10" a="1"/>
  <c r="AA165" i="10" a="1"/>
  <c r="AB165" i="10" a="1"/>
  <c r="AC165" i="10" a="1"/>
  <c r="AD165" i="10" a="1"/>
  <c r="AE165" i="10" a="1"/>
  <c r="AF165" i="10" a="1"/>
  <c r="AG165" i="10" a="1"/>
  <c r="AH165" i="10" a="1"/>
  <c r="AI165" i="10" a="1"/>
  <c r="AJ165" i="10" a="1"/>
  <c r="AK165" i="10" a="1"/>
  <c r="AL165" i="10" a="1"/>
  <c r="AM165" i="10" a="1"/>
  <c r="AN165" i="10" a="1"/>
  <c r="AO165" i="10" a="1"/>
  <c r="AP165" i="10" a="1"/>
  <c r="AQ165" i="10" a="1"/>
  <c r="AR165" i="10" a="1"/>
  <c r="AS165" i="10" a="1"/>
  <c r="AT165" i="10" a="1"/>
  <c r="AU165" i="10" a="1"/>
  <c r="AV165" i="10" a="1"/>
  <c r="AW165" i="10" a="1"/>
  <c r="AX165" i="10" a="1"/>
  <c r="AY165" i="10" a="1"/>
  <c r="AZ165" i="10" a="1"/>
  <c r="BA165" i="10" a="1"/>
  <c r="BB165" i="10" a="1"/>
  <c r="BC165" i="10" a="1"/>
  <c r="BD165" i="10" a="1"/>
  <c r="BE165" i="10" a="1"/>
  <c r="BF165" i="10" a="1"/>
  <c r="BG165" i="10" a="1"/>
  <c r="BH165" i="10" a="1"/>
  <c r="BI165" i="10" a="1"/>
  <c r="BJ165" i="10" a="1"/>
  <c r="BK165" i="10" a="1"/>
  <c r="BL165" i="10" a="1"/>
  <c r="BM165" i="10" a="1"/>
  <c r="BN165" i="10" a="1"/>
  <c r="BO165" i="10" a="1"/>
  <c r="BP165" i="10" a="1"/>
  <c r="BQ165" i="10" a="1"/>
  <c r="BR165" i="10" a="1"/>
  <c r="BS165" i="10" a="1"/>
  <c r="BT165" i="10" a="1"/>
  <c r="BU165" i="10" a="1"/>
  <c r="BV165" i="10" a="1"/>
  <c r="BW165" i="10" a="1"/>
  <c r="BX165" i="10" a="1"/>
  <c r="BY165" i="10" a="1"/>
  <c r="BZ165" i="10" a="1"/>
  <c r="D165" i="10"/>
  <c r="E165" i="10"/>
  <c r="F165" i="10"/>
  <c r="G165" i="10"/>
  <c r="H165" i="10"/>
  <c r="I165" i="10"/>
  <c r="J165" i="10"/>
  <c r="K165" i="10"/>
  <c r="L165" i="10"/>
  <c r="M165" i="10"/>
  <c r="N165" i="10"/>
  <c r="O165" i="10"/>
  <c r="P165" i="10"/>
  <c r="Q165" i="10"/>
  <c r="R165" i="10"/>
  <c r="S165" i="10"/>
  <c r="T165" i="10"/>
  <c r="U165" i="10"/>
  <c r="V165" i="10"/>
  <c r="W165" i="10"/>
  <c r="X165" i="10"/>
  <c r="Y165" i="10"/>
  <c r="Z165" i="10"/>
  <c r="AA165" i="10"/>
  <c r="AB165" i="10"/>
  <c r="AC165" i="10"/>
  <c r="AD165" i="10"/>
  <c r="AE165" i="10"/>
  <c r="AF165" i="10"/>
  <c r="AG165" i="10"/>
  <c r="AH165" i="10"/>
  <c r="AI165" i="10"/>
  <c r="AJ165" i="10"/>
  <c r="AK165" i="10"/>
  <c r="AL165" i="10"/>
  <c r="AM165" i="10"/>
  <c r="AN165" i="10"/>
  <c r="AO165" i="10"/>
  <c r="AP165" i="10"/>
  <c r="AQ165" i="10"/>
  <c r="AR165" i="10"/>
  <c r="AS165" i="10"/>
  <c r="AT165" i="10"/>
  <c r="AU165" i="10"/>
  <c r="AV165" i="10"/>
  <c r="AW165" i="10"/>
  <c r="AX165" i="10"/>
  <c r="AY165" i="10"/>
  <c r="AZ165" i="10"/>
  <c r="BA165" i="10"/>
  <c r="BB165" i="10"/>
  <c r="BC165" i="10"/>
  <c r="BD165" i="10"/>
  <c r="BE165" i="10"/>
  <c r="BF165" i="10"/>
  <c r="BG165" i="10"/>
  <c r="BH165" i="10"/>
  <c r="BI165" i="10"/>
  <c r="BJ165" i="10"/>
  <c r="BK165" i="10"/>
  <c r="BL165" i="10"/>
  <c r="BM165" i="10"/>
  <c r="BN165" i="10"/>
  <c r="BO165" i="10"/>
  <c r="BP165" i="10"/>
  <c r="BQ165" i="10"/>
  <c r="BR165" i="10"/>
  <c r="BS165" i="10"/>
  <c r="BT165" i="10"/>
  <c r="BU165" i="10"/>
  <c r="BV165" i="10"/>
  <c r="BW165" i="10"/>
  <c r="BX165" i="10"/>
  <c r="BY165" i="10"/>
  <c r="BZ165" i="10"/>
  <c r="B171" i="10"/>
  <c r="B661" i="13"/>
  <c r="B238" i="15"/>
  <c r="B237" i="15"/>
  <c r="O237" i="15"/>
  <c r="O238" i="15"/>
  <c r="O239" i="15"/>
  <c r="O240" i="15"/>
  <c r="O241" i="15"/>
  <c r="O242" i="15"/>
  <c r="O243" i="15"/>
  <c r="O244" i="15"/>
  <c r="O245" i="15"/>
  <c r="O246" i="15"/>
  <c r="O247" i="15"/>
  <c r="O248" i="15"/>
  <c r="O249" i="15"/>
  <c r="O250" i="15"/>
  <c r="O251" i="15"/>
  <c r="O252" i="15"/>
  <c r="O253" i="15"/>
  <c r="O254" i="15"/>
  <c r="O255" i="15"/>
  <c r="O256" i="15"/>
  <c r="O257" i="15"/>
  <c r="O258" i="15"/>
  <c r="O259" i="15"/>
  <c r="O260" i="15"/>
  <c r="O261" i="15"/>
  <c r="O262" i="15"/>
  <c r="O263" i="15"/>
  <c r="O264" i="15"/>
  <c r="O265" i="15"/>
  <c r="O266" i="15"/>
  <c r="O267" i="15"/>
  <c r="O268" i="15"/>
  <c r="O269" i="15"/>
  <c r="O270" i="15"/>
  <c r="O271" i="15"/>
  <c r="O272" i="15"/>
  <c r="O273" i="15"/>
  <c r="O274" i="15"/>
  <c r="O275" i="15"/>
  <c r="O276" i="15"/>
  <c r="O277" i="15"/>
  <c r="O278" i="15"/>
  <c r="O279" i="15"/>
  <c r="O280" i="15"/>
  <c r="O281" i="15"/>
  <c r="O282" i="15"/>
  <c r="O283" i="15"/>
  <c r="O284" i="15"/>
  <c r="O285" i="15"/>
  <c r="O286" i="15"/>
  <c r="O287" i="15"/>
  <c r="O288" i="15"/>
  <c r="O289" i="15"/>
  <c r="O290" i="15"/>
  <c r="O291" i="15"/>
  <c r="O292" i="15"/>
  <c r="O293" i="15"/>
  <c r="O294" i="15"/>
  <c r="O295" i="15"/>
  <c r="O296" i="15"/>
  <c r="O297" i="15"/>
  <c r="O298" i="15"/>
  <c r="O299" i="15"/>
  <c r="O300" i="15"/>
  <c r="O301" i="15"/>
  <c r="O302" i="15"/>
  <c r="O303" i="15"/>
  <c r="O304" i="15"/>
  <c r="O305" i="15"/>
  <c r="O306" i="15"/>
  <c r="O307" i="15"/>
  <c r="O308" i="15"/>
  <c r="O309" i="15"/>
  <c r="O310" i="15"/>
  <c r="O311" i="15"/>
  <c r="O312" i="15"/>
  <c r="O313" i="15"/>
  <c r="O314" i="15"/>
  <c r="O315" i="15"/>
  <c r="O316" i="15"/>
  <c r="O317" i="15"/>
  <c r="O318" i="15"/>
  <c r="O319" i="15"/>
  <c r="O320" i="15"/>
  <c r="O321" i="15"/>
  <c r="O322" i="15"/>
  <c r="O323" i="15"/>
  <c r="O324" i="15"/>
  <c r="O325" i="15"/>
  <c r="O326" i="15"/>
  <c r="O327" i="15"/>
  <c r="O328" i="15"/>
  <c r="O329" i="15"/>
  <c r="O330" i="15"/>
  <c r="O331" i="15"/>
  <c r="O332" i="15"/>
  <c r="O333" i="15"/>
  <c r="O334" i="15"/>
  <c r="O335" i="15"/>
  <c r="O336" i="15"/>
  <c r="O337" i="15"/>
  <c r="O338" i="15"/>
  <c r="O339" i="15"/>
  <c r="O340" i="15"/>
  <c r="O341" i="15"/>
  <c r="O342" i="15"/>
  <c r="O343" i="15"/>
  <c r="O344" i="15"/>
  <c r="O345" i="15"/>
  <c r="O346" i="15"/>
  <c r="O347" i="15"/>
  <c r="O348" i="15"/>
  <c r="O349" i="15"/>
  <c r="O350" i="15"/>
  <c r="O351" i="15"/>
  <c r="O352" i="15"/>
  <c r="O353" i="15"/>
  <c r="O354" i="15"/>
  <c r="O355" i="15"/>
  <c r="O356" i="15"/>
  <c r="O357" i="15"/>
  <c r="O358" i="15"/>
  <c r="O359" i="15"/>
  <c r="O360" i="15"/>
  <c r="O361" i="15"/>
  <c r="O362" i="15"/>
  <c r="O363" i="15"/>
  <c r="O364" i="15"/>
  <c r="O365" i="15"/>
  <c r="O366" i="15"/>
  <c r="O367" i="15"/>
  <c r="O368" i="15"/>
  <c r="O369" i="15"/>
  <c r="O370" i="15"/>
  <c r="O371" i="15"/>
  <c r="O372" i="15"/>
  <c r="O373" i="15"/>
  <c r="O374" i="15"/>
  <c r="O375" i="15"/>
  <c r="O376" i="15"/>
  <c r="O377" i="15"/>
  <c r="O378" i="15"/>
  <c r="O379" i="15"/>
  <c r="O380" i="15"/>
  <c r="O381" i="15"/>
  <c r="O382" i="15"/>
  <c r="O383" i="15"/>
  <c r="E384" i="15"/>
  <c r="O384" i="15"/>
  <c r="E237" i="15"/>
  <c r="B96" i="13"/>
  <c r="G88" i="13"/>
  <c r="I88" i="13"/>
  <c r="F88" i="13"/>
  <c r="E88" i="13"/>
  <c r="F88" i="15"/>
  <c r="B662" i="13"/>
  <c r="B663" i="13"/>
  <c r="B664" i="13"/>
  <c r="B665" i="13"/>
  <c r="B666" i="13"/>
  <c r="B667" i="13"/>
  <c r="B668" i="13"/>
  <c r="B669" i="13"/>
  <c r="B670" i="13"/>
  <c r="B671" i="13"/>
  <c r="B672" i="13"/>
  <c r="B673" i="13"/>
  <c r="B674" i="13"/>
  <c r="B675" i="13"/>
  <c r="B676" i="13"/>
  <c r="B677" i="13"/>
  <c r="B678" i="13"/>
  <c r="B679" i="13"/>
  <c r="B680" i="13"/>
  <c r="B681" i="13"/>
  <c r="B682" i="13"/>
  <c r="B683" i="13"/>
  <c r="B684" i="13"/>
  <c r="B685" i="13"/>
  <c r="B686" i="13"/>
  <c r="B687" i="13"/>
  <c r="B688" i="13"/>
  <c r="B689" i="13"/>
  <c r="B690" i="13"/>
  <c r="B691" i="13"/>
  <c r="B692" i="13"/>
  <c r="B693" i="13"/>
  <c r="M693" i="13"/>
  <c r="N693" i="13"/>
  <c r="X693" i="13"/>
  <c r="Y693" i="13"/>
  <c r="Y87" i="13"/>
  <c r="X87" i="13"/>
  <c r="Y82" i="13"/>
  <c r="X82" i="13"/>
  <c r="Y4" i="13"/>
  <c r="X4" i="13"/>
  <c r="N87" i="13"/>
  <c r="AN82" i="13"/>
  <c r="AO82" i="13"/>
  <c r="AP82" i="13"/>
  <c r="AQ82" i="13"/>
  <c r="AS82" i="13"/>
  <c r="AM82" i="13"/>
  <c r="AG82" i="13"/>
  <c r="AE82" i="13"/>
  <c r="AD82" i="13"/>
  <c r="AC82" i="13"/>
  <c r="AB82" i="13"/>
  <c r="AA82" i="13"/>
  <c r="N5" i="13"/>
  <c r="N6" i="13"/>
  <c r="N7" i="13"/>
  <c r="N8" i="13"/>
  <c r="N9" i="13"/>
  <c r="N10" i="13"/>
  <c r="N11" i="13"/>
  <c r="N12" i="13"/>
  <c r="N13" i="13"/>
  <c r="N14" i="13"/>
  <c r="N15" i="13"/>
  <c r="N16" i="13"/>
  <c r="N17" i="13"/>
  <c r="N18" i="13"/>
  <c r="N19" i="13"/>
  <c r="N20" i="13"/>
  <c r="N21" i="13"/>
  <c r="N22" i="13"/>
  <c r="N23" i="13"/>
  <c r="N24" i="13"/>
  <c r="N25" i="13"/>
  <c r="N26" i="13"/>
  <c r="N27" i="13"/>
  <c r="N28" i="13"/>
  <c r="N29" i="13"/>
  <c r="N30" i="13"/>
  <c r="N31" i="13"/>
  <c r="N32" i="13"/>
  <c r="N33" i="13"/>
  <c r="N34" i="13"/>
  <c r="N35" i="13"/>
  <c r="N36"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0" i="13"/>
  <c r="N71" i="13"/>
  <c r="N72" i="13"/>
  <c r="N73" i="13"/>
  <c r="N74" i="13"/>
  <c r="N75" i="13"/>
  <c r="N76" i="13"/>
  <c r="N77" i="13"/>
  <c r="N78" i="13"/>
  <c r="N79" i="13"/>
  <c r="N80" i="13"/>
  <c r="N81" i="13"/>
  <c r="N82" i="13"/>
  <c r="M82" i="13"/>
  <c r="F82" i="13"/>
  <c r="I82" i="13"/>
  <c r="G82" i="13"/>
  <c r="G87" i="13"/>
  <c r="I87" i="13"/>
  <c r="F87" i="13"/>
  <c r="E87" i="13"/>
  <c r="F87" i="15"/>
  <c r="N4" i="13"/>
  <c r="M4" i="13"/>
  <c r="N82" i="15"/>
  <c r="A469" i="10"/>
  <c r="A470" i="10"/>
  <c r="A471" i="10"/>
  <c r="A472" i="10"/>
  <c r="A473" i="10"/>
  <c r="A474" i="10"/>
  <c r="A475" i="10"/>
  <c r="A476" i="10"/>
  <c r="A477" i="10"/>
  <c r="A478" i="10"/>
  <c r="A479" i="10"/>
  <c r="A480" i="10"/>
  <c r="A481" i="10"/>
  <c r="A482" i="10"/>
  <c r="A483" i="10"/>
  <c r="A484" i="10"/>
  <c r="A485" i="10"/>
  <c r="A486" i="10"/>
  <c r="A487" i="10"/>
  <c r="A488" i="10"/>
  <c r="A489" i="10"/>
  <c r="A490" i="10"/>
  <c r="A491" i="10"/>
  <c r="A492" i="10"/>
  <c r="A493" i="10"/>
  <c r="A494" i="10"/>
  <c r="A495" i="10"/>
  <c r="A496" i="10"/>
  <c r="A497" i="10"/>
  <c r="A498" i="10"/>
  <c r="A499" i="10"/>
  <c r="A500" i="10"/>
  <c r="A501" i="10"/>
  <c r="A502" i="10"/>
  <c r="A503" i="10"/>
  <c r="A504" i="10"/>
  <c r="A505" i="10"/>
  <c r="A506" i="10"/>
  <c r="A507" i="10"/>
  <c r="A508" i="10"/>
  <c r="A509" i="10"/>
  <c r="A510" i="10"/>
  <c r="A511" i="10"/>
  <c r="A512" i="10"/>
  <c r="A513" i="10"/>
  <c r="A514" i="10"/>
  <c r="A515" i="10"/>
  <c r="A516" i="10"/>
  <c r="A517" i="10"/>
  <c r="A518" i="10"/>
  <c r="A519" i="10"/>
  <c r="A520" i="10"/>
  <c r="A521" i="10"/>
  <c r="A522" i="10"/>
  <c r="A523" i="10"/>
  <c r="A524" i="10"/>
  <c r="A525" i="10"/>
  <c r="A526" i="10"/>
  <c r="A527" i="10"/>
  <c r="A528" i="10"/>
  <c r="A529" i="10"/>
  <c r="A530" i="10"/>
  <c r="A531" i="10"/>
  <c r="A532" i="10"/>
  <c r="A533" i="10"/>
  <c r="A534" i="10"/>
  <c r="A535" i="10"/>
  <c r="A536" i="10"/>
  <c r="A537" i="10"/>
  <c r="A538" i="10"/>
  <c r="A539" i="10"/>
  <c r="A540" i="10"/>
  <c r="A541" i="10"/>
  <c r="A542" i="10"/>
  <c r="A543" i="10"/>
  <c r="A544" i="10"/>
  <c r="A545" i="10"/>
  <c r="A546" i="10"/>
  <c r="A547" i="10"/>
  <c r="A548" i="10"/>
  <c r="A549" i="10"/>
  <c r="A550" i="10"/>
  <c r="A551" i="10"/>
  <c r="A552" i="10"/>
  <c r="A553" i="10"/>
  <c r="A554" i="10"/>
  <c r="A555" i="10"/>
  <c r="A556" i="10"/>
  <c r="A557" i="10"/>
  <c r="A558" i="10"/>
  <c r="A559" i="10"/>
  <c r="A560" i="10"/>
  <c r="A561" i="10"/>
  <c r="A562" i="10"/>
  <c r="A563" i="10"/>
  <c r="A564" i="10"/>
  <c r="A565" i="10"/>
  <c r="A566" i="10"/>
  <c r="A567" i="10"/>
  <c r="A568" i="10"/>
  <c r="A569" i="10"/>
  <c r="A570" i="10"/>
  <c r="A571" i="10"/>
  <c r="A572" i="10"/>
  <c r="B185" i="10"/>
  <c r="BV2" i="10"/>
  <c r="BW2" i="10"/>
  <c r="BX2" i="10"/>
  <c r="A573" i="10"/>
  <c r="A574" i="10"/>
  <c r="A575" i="10"/>
  <c r="A576" i="10"/>
  <c r="A577" i="10"/>
  <c r="A578" i="10"/>
  <c r="A579" i="10"/>
  <c r="A580" i="10"/>
  <c r="A581" i="10"/>
  <c r="A582" i="10"/>
  <c r="A583" i="10"/>
  <c r="A584" i="10"/>
  <c r="A585" i="10"/>
  <c r="A586" i="10"/>
  <c r="A587" i="10"/>
  <c r="A588" i="10"/>
  <c r="A589" i="10"/>
  <c r="A590" i="10"/>
  <c r="A591" i="10"/>
  <c r="A592" i="10"/>
  <c r="A593" i="10"/>
  <c r="A594" i="10"/>
  <c r="A595" i="10"/>
  <c r="A596" i="10"/>
  <c r="A597" i="10"/>
  <c r="A598" i="10"/>
  <c r="A599" i="10"/>
  <c r="A600" i="10"/>
  <c r="A601" i="10"/>
  <c r="A602" i="10"/>
  <c r="A603" i="10"/>
  <c r="A604" i="10"/>
  <c r="A605" i="10"/>
  <c r="A606" i="10"/>
  <c r="A607" i="10"/>
  <c r="A608" i="10"/>
  <c r="A609" i="10"/>
  <c r="A610" i="10"/>
  <c r="A611" i="10"/>
  <c r="A612" i="10"/>
  <c r="A613" i="10"/>
  <c r="A614" i="10"/>
  <c r="B614" i="10"/>
  <c r="C614" i="10"/>
  <c r="D614" i="10"/>
  <c r="E614" i="10"/>
  <c r="F614" i="10"/>
  <c r="G614" i="10"/>
  <c r="H614" i="10"/>
  <c r="I614" i="10"/>
  <c r="J614" i="10"/>
  <c r="K614" i="10"/>
  <c r="L614" i="10"/>
  <c r="M614" i="10"/>
  <c r="N614" i="10"/>
  <c r="O614" i="10"/>
  <c r="P614" i="10"/>
  <c r="Q614" i="10"/>
  <c r="R614" i="10"/>
  <c r="S614" i="10"/>
  <c r="T614" i="10"/>
  <c r="U614" i="10"/>
  <c r="V614" i="10"/>
  <c r="W614" i="10"/>
  <c r="X614" i="10"/>
  <c r="Y614" i="10"/>
  <c r="Z614" i="10"/>
  <c r="AA614" i="10"/>
  <c r="AB614" i="10"/>
  <c r="AC614" i="10"/>
  <c r="AD614" i="10"/>
  <c r="AE614" i="10"/>
  <c r="AF614" i="10"/>
  <c r="AG614" i="10"/>
  <c r="AH614" i="10"/>
  <c r="AI614" i="10"/>
  <c r="AJ614" i="10"/>
  <c r="AK614" i="10"/>
  <c r="AL614" i="10"/>
  <c r="AM614" i="10"/>
  <c r="AN614" i="10"/>
  <c r="AO614" i="10"/>
  <c r="AP614" i="10"/>
  <c r="AQ614" i="10"/>
  <c r="AR614" i="10"/>
  <c r="AS614" i="10"/>
  <c r="AT614" i="10"/>
  <c r="AU614" i="10"/>
  <c r="AV614" i="10"/>
  <c r="AW614" i="10"/>
  <c r="AX614" i="10"/>
  <c r="AY614" i="10"/>
  <c r="AZ614" i="10"/>
  <c r="BA614" i="10"/>
  <c r="BB614" i="10"/>
  <c r="BC614" i="10"/>
  <c r="BD614" i="10"/>
  <c r="BE614" i="10"/>
  <c r="BF614" i="10"/>
  <c r="BG614" i="10"/>
  <c r="BH614" i="10"/>
  <c r="BI614" i="10"/>
  <c r="BJ614" i="10"/>
  <c r="BK614" i="10"/>
  <c r="BL614" i="10"/>
  <c r="BM614" i="10"/>
  <c r="BN614" i="10"/>
  <c r="BO614" i="10"/>
  <c r="BP614" i="10"/>
  <c r="BQ614" i="10"/>
  <c r="BR614" i="10"/>
  <c r="BS614" i="10"/>
  <c r="BT614" i="10"/>
  <c r="BU614" i="10"/>
  <c r="BV614" i="10"/>
  <c r="BW614" i="10"/>
  <c r="BX614" i="10"/>
  <c r="BY614" i="10"/>
  <c r="BZ614" i="10"/>
  <c r="B170" i="10" a="1"/>
  <c r="B170" i="10"/>
  <c r="C170" i="10" a="1"/>
  <c r="C170" i="10"/>
  <c r="D170" i="10" a="1"/>
  <c r="D170" i="10"/>
  <c r="E170" i="10" a="1"/>
  <c r="E170" i="10"/>
  <c r="F170" i="10" a="1"/>
  <c r="F170" i="10"/>
  <c r="G170" i="10" a="1"/>
  <c r="G170" i="10"/>
  <c r="H170" i="10" a="1"/>
  <c r="H170" i="10"/>
  <c r="I170" i="10" a="1"/>
  <c r="I170" i="10"/>
  <c r="J170" i="10" a="1"/>
  <c r="J170" i="10"/>
  <c r="K170" i="10" a="1"/>
  <c r="K170" i="10"/>
  <c r="L170" i="10" a="1"/>
  <c r="L170" i="10"/>
  <c r="M170" i="10" a="1"/>
  <c r="M170" i="10"/>
  <c r="N170" i="10" a="1"/>
  <c r="N170" i="10"/>
  <c r="O170" i="10" a="1"/>
  <c r="O170" i="10"/>
  <c r="P170" i="10" a="1"/>
  <c r="P170" i="10"/>
  <c r="Q170" i="10" a="1"/>
  <c r="Q170" i="10"/>
  <c r="R170" i="10" a="1"/>
  <c r="R170" i="10"/>
  <c r="S170" i="10" a="1"/>
  <c r="S170" i="10"/>
  <c r="T170" i="10" a="1"/>
  <c r="T170" i="10"/>
  <c r="U170" i="10" a="1"/>
  <c r="U170" i="10"/>
  <c r="V170" i="10" a="1"/>
  <c r="V170" i="10"/>
  <c r="W170" i="10" a="1"/>
  <c r="W170" i="10"/>
  <c r="X170" i="10" a="1"/>
  <c r="X170" i="10"/>
  <c r="Y170" i="10" a="1"/>
  <c r="Y170" i="10"/>
  <c r="Z170" i="10" a="1"/>
  <c r="Z170" i="10"/>
  <c r="AA170" i="10" a="1"/>
  <c r="AA170" i="10"/>
  <c r="AB170" i="10" a="1"/>
  <c r="AB170" i="10"/>
  <c r="AC170" i="10" a="1"/>
  <c r="AC170" i="10"/>
  <c r="AD170" i="10" a="1"/>
  <c r="AD170" i="10"/>
  <c r="AE170" i="10" a="1"/>
  <c r="AE170" i="10"/>
  <c r="AF170" i="10" a="1"/>
  <c r="AF170" i="10"/>
  <c r="AG170" i="10" a="1"/>
  <c r="AG170" i="10"/>
  <c r="AH170" i="10" a="1"/>
  <c r="AH170" i="10"/>
  <c r="AI170" i="10" a="1"/>
  <c r="AI170" i="10"/>
  <c r="AJ170" i="10" a="1"/>
  <c r="AJ170" i="10"/>
  <c r="AK170" i="10" a="1"/>
  <c r="AK170" i="10"/>
  <c r="AL170" i="10" a="1"/>
  <c r="AL170" i="10"/>
  <c r="AM170" i="10" a="1"/>
  <c r="AM170" i="10"/>
  <c r="AN170" i="10" a="1"/>
  <c r="AN170" i="10"/>
  <c r="AO170" i="10" a="1"/>
  <c r="AO170" i="10"/>
  <c r="AP170" i="10" a="1"/>
  <c r="AP170" i="10"/>
  <c r="AQ170" i="10" a="1"/>
  <c r="AQ170" i="10"/>
  <c r="AR170" i="10" a="1"/>
  <c r="AR170" i="10"/>
  <c r="AS170" i="10" a="1"/>
  <c r="AS170" i="10"/>
  <c r="AT170" i="10" a="1"/>
  <c r="AT170" i="10"/>
  <c r="AU170" i="10" a="1"/>
  <c r="AU170" i="10"/>
  <c r="AV170" i="10" a="1"/>
  <c r="AV170" i="10"/>
  <c r="AW170" i="10" a="1"/>
  <c r="AW170" i="10"/>
  <c r="AX170" i="10" a="1"/>
  <c r="AX170" i="10"/>
  <c r="AY170" i="10" a="1"/>
  <c r="AY170" i="10"/>
  <c r="AZ170" i="10" a="1"/>
  <c r="AZ170" i="10"/>
  <c r="BA170" i="10" a="1"/>
  <c r="BA170" i="10"/>
  <c r="BB170" i="10" a="1"/>
  <c r="BB170" i="10"/>
  <c r="BC170" i="10" a="1"/>
  <c r="BC170" i="10"/>
  <c r="BD170" i="10" a="1"/>
  <c r="BD170" i="10"/>
  <c r="BE170" i="10" a="1"/>
  <c r="BE170" i="10"/>
  <c r="BF170" i="10" a="1"/>
  <c r="BF170" i="10"/>
  <c r="BG170" i="10" a="1"/>
  <c r="BG170" i="10"/>
  <c r="BH170" i="10" a="1"/>
  <c r="BH170" i="10"/>
  <c r="BI170" i="10" a="1"/>
  <c r="BI170" i="10"/>
  <c r="BJ170" i="10" a="1"/>
  <c r="BJ170" i="10"/>
  <c r="BK170" i="10" a="1"/>
  <c r="BK170" i="10"/>
  <c r="BL170" i="10" a="1"/>
  <c r="BL170" i="10"/>
  <c r="BM170" i="10" a="1"/>
  <c r="BM170" i="10"/>
  <c r="BN170" i="10" a="1"/>
  <c r="BN170" i="10"/>
  <c r="BO170" i="10" a="1"/>
  <c r="BO170" i="10"/>
  <c r="BP170" i="10" a="1"/>
  <c r="BP170" i="10"/>
  <c r="BQ170" i="10" a="1"/>
  <c r="BQ170" i="10"/>
  <c r="BR170" i="10" a="1"/>
  <c r="BR170" i="10"/>
  <c r="BS170" i="10" a="1"/>
  <c r="BS170" i="10"/>
  <c r="BT170" i="10" a="1"/>
  <c r="BT170" i="10"/>
  <c r="BU170" i="10" a="1"/>
  <c r="BU170" i="10"/>
  <c r="BV170" i="10" a="1"/>
  <c r="BV170" i="10"/>
  <c r="BW170" i="10" a="1"/>
  <c r="BW170" i="10"/>
  <c r="BX170" i="10" a="1"/>
  <c r="BX170" i="10"/>
  <c r="BY170" i="10" a="1"/>
  <c r="BY170" i="10"/>
  <c r="BZ170" i="10" a="1"/>
  <c r="BZ170" i="10"/>
  <c r="B179" i="10" a="1"/>
  <c r="B179" i="10"/>
  <c r="C179" i="10" a="1"/>
  <c r="C179" i="10"/>
  <c r="D179" i="10" a="1"/>
  <c r="D179" i="10"/>
  <c r="E179" i="10" a="1"/>
  <c r="E179" i="10"/>
  <c r="F179" i="10" a="1"/>
  <c r="F179" i="10"/>
  <c r="G179" i="10" a="1"/>
  <c r="G179" i="10"/>
  <c r="H179" i="10" a="1"/>
  <c r="H179" i="10"/>
  <c r="I179" i="10" a="1"/>
  <c r="I179" i="10"/>
  <c r="J179" i="10" a="1"/>
  <c r="J179" i="10"/>
  <c r="K179" i="10" a="1"/>
  <c r="K179" i="10"/>
  <c r="L179" i="10" a="1"/>
  <c r="L179" i="10"/>
  <c r="M179" i="10" a="1"/>
  <c r="M179" i="10"/>
  <c r="N179" i="10" a="1"/>
  <c r="N179" i="10"/>
  <c r="O179" i="10" a="1"/>
  <c r="O179" i="10"/>
  <c r="P179" i="10" a="1"/>
  <c r="P179" i="10"/>
  <c r="Q179" i="10" a="1"/>
  <c r="Q179" i="10"/>
  <c r="R179" i="10" a="1"/>
  <c r="R179" i="10"/>
  <c r="S179" i="10" a="1"/>
  <c r="S179" i="10"/>
  <c r="T179" i="10" a="1"/>
  <c r="T179" i="10"/>
  <c r="U179" i="10" a="1"/>
  <c r="U179" i="10"/>
  <c r="V179" i="10" a="1"/>
  <c r="V179" i="10"/>
  <c r="W179" i="10" a="1"/>
  <c r="W179" i="10"/>
  <c r="X179" i="10" a="1"/>
  <c r="X179" i="10"/>
  <c r="Y179" i="10" a="1"/>
  <c r="Y179" i="10"/>
  <c r="Z179" i="10" a="1"/>
  <c r="Z179" i="10"/>
  <c r="AA179" i="10" a="1"/>
  <c r="AA179" i="10"/>
  <c r="AB179" i="10" a="1"/>
  <c r="AB179" i="10"/>
  <c r="AC179" i="10" a="1"/>
  <c r="AC179" i="10"/>
  <c r="AD179" i="10" a="1"/>
  <c r="AD179" i="10"/>
  <c r="AE179" i="10" a="1"/>
  <c r="AE179" i="10"/>
  <c r="AF179" i="10" a="1"/>
  <c r="AF179" i="10"/>
  <c r="AG179" i="10" a="1"/>
  <c r="AG179" i="10"/>
  <c r="AH179" i="10" a="1"/>
  <c r="AH179" i="10"/>
  <c r="AI179" i="10" a="1"/>
  <c r="AI179" i="10"/>
  <c r="AJ179" i="10" a="1"/>
  <c r="AJ179" i="10"/>
  <c r="AK179" i="10" a="1"/>
  <c r="AK179" i="10"/>
  <c r="AL179" i="10" a="1"/>
  <c r="AL179" i="10"/>
  <c r="AM179" i="10" a="1"/>
  <c r="AM179" i="10"/>
  <c r="AN179" i="10" a="1"/>
  <c r="AN179" i="10"/>
  <c r="AO179" i="10" a="1"/>
  <c r="AO179" i="10"/>
  <c r="AP179" i="10" a="1"/>
  <c r="AP179" i="10"/>
  <c r="AQ179" i="10" a="1"/>
  <c r="AQ179" i="10"/>
  <c r="AR179" i="10" a="1"/>
  <c r="AR179" i="10"/>
  <c r="AS179" i="10" a="1"/>
  <c r="AS179" i="10"/>
  <c r="AT179" i="10" a="1"/>
  <c r="AT179" i="10"/>
  <c r="AU179" i="10" a="1"/>
  <c r="AU179" i="10"/>
  <c r="AV179" i="10" a="1"/>
  <c r="AV179" i="10"/>
  <c r="AW179" i="10" a="1"/>
  <c r="AW179" i="10"/>
  <c r="AX179" i="10" a="1"/>
  <c r="AX179" i="10"/>
  <c r="AY179" i="10" a="1"/>
  <c r="AY179" i="10"/>
  <c r="AZ179" i="10" a="1"/>
  <c r="AZ179" i="10"/>
  <c r="BA179" i="10" a="1"/>
  <c r="BA179" i="10"/>
  <c r="BB179" i="10" a="1"/>
  <c r="BB179" i="10"/>
  <c r="BC179" i="10" a="1"/>
  <c r="BC179" i="10"/>
  <c r="BD179" i="10" a="1"/>
  <c r="BD179" i="10"/>
  <c r="BE179" i="10" a="1"/>
  <c r="BE179" i="10"/>
  <c r="BF179" i="10" a="1"/>
  <c r="BF179" i="10"/>
  <c r="BG179" i="10" a="1"/>
  <c r="BG179" i="10"/>
  <c r="BH179" i="10" a="1"/>
  <c r="BH179" i="10"/>
  <c r="BI179" i="10" a="1"/>
  <c r="BI179" i="10"/>
  <c r="BJ179" i="10" a="1"/>
  <c r="BJ179" i="10"/>
  <c r="BK179" i="10" a="1"/>
  <c r="BK179" i="10"/>
  <c r="BL179" i="10" a="1"/>
  <c r="BL179" i="10"/>
  <c r="BM179" i="10" a="1"/>
  <c r="BM179" i="10"/>
  <c r="BN179" i="10" a="1"/>
  <c r="BN179" i="10"/>
  <c r="BO179" i="10" a="1"/>
  <c r="BO179" i="10"/>
  <c r="BP179" i="10" a="1"/>
  <c r="BP179" i="10"/>
  <c r="BQ179" i="10" a="1"/>
  <c r="BQ179" i="10"/>
  <c r="BR179" i="10" a="1"/>
  <c r="BR179" i="10"/>
  <c r="BS179" i="10" a="1"/>
  <c r="BS179" i="10"/>
  <c r="BT179" i="10" a="1"/>
  <c r="BT179" i="10"/>
  <c r="BU179" i="10" a="1"/>
  <c r="BU179" i="10"/>
  <c r="BV179" i="10" a="1"/>
  <c r="BV179" i="10"/>
  <c r="BW179" i="10" a="1"/>
  <c r="BW179" i="10"/>
  <c r="BX179" i="10" a="1"/>
  <c r="BX179" i="10"/>
  <c r="BY179" i="10" a="1"/>
  <c r="BY179" i="10"/>
  <c r="BZ179" i="10" a="1"/>
  <c r="BZ179" i="10"/>
  <c r="BZ466" i="10"/>
  <c r="BY466" i="10"/>
  <c r="BX466" i="10"/>
  <c r="BW466" i="10"/>
  <c r="BV466" i="10"/>
  <c r="BU466" i="10"/>
  <c r="BT466" i="10"/>
  <c r="BS466" i="10"/>
  <c r="BR466" i="10"/>
  <c r="BQ466" i="10"/>
  <c r="BP466" i="10"/>
  <c r="BO466" i="10"/>
  <c r="BN466" i="10"/>
  <c r="BM466" i="10"/>
  <c r="BL466" i="10"/>
  <c r="BK466" i="10"/>
  <c r="BJ466" i="10"/>
  <c r="BI466" i="10"/>
  <c r="BH466" i="10"/>
  <c r="BG466" i="10"/>
  <c r="BF466" i="10"/>
  <c r="BE466" i="10"/>
  <c r="BD466" i="10"/>
  <c r="BC466" i="10"/>
  <c r="BB466" i="10"/>
  <c r="BA466" i="10"/>
  <c r="AZ466" i="10"/>
  <c r="AY466" i="10"/>
  <c r="AX466" i="10"/>
  <c r="AW466" i="10"/>
  <c r="AV466" i="10"/>
  <c r="AU466" i="10"/>
  <c r="AT466" i="10"/>
  <c r="AS466" i="10"/>
  <c r="AR466" i="10"/>
  <c r="AQ466" i="10"/>
  <c r="AP466" i="10"/>
  <c r="AO466" i="10"/>
  <c r="AN466" i="10"/>
  <c r="AM466" i="10"/>
  <c r="AL466" i="10"/>
  <c r="AK466" i="10"/>
  <c r="AJ466" i="10"/>
  <c r="AI466" i="10"/>
  <c r="AH466" i="10"/>
  <c r="AG466" i="10"/>
  <c r="AF466" i="10"/>
  <c r="AE466" i="10"/>
  <c r="AD466" i="10"/>
  <c r="AC466" i="10"/>
  <c r="AB466" i="10"/>
  <c r="AA466" i="10"/>
  <c r="Z466" i="10"/>
  <c r="Y466" i="10"/>
  <c r="X466" i="10"/>
  <c r="W466" i="10"/>
  <c r="V466" i="10"/>
  <c r="U466" i="10"/>
  <c r="T466" i="10"/>
  <c r="S466" i="10"/>
  <c r="R466" i="10"/>
  <c r="Q466" i="10"/>
  <c r="P466" i="10"/>
  <c r="O466" i="10"/>
  <c r="N466" i="10"/>
  <c r="M466" i="10"/>
  <c r="L466" i="10"/>
  <c r="K466" i="10"/>
  <c r="J466" i="10"/>
  <c r="I466" i="10"/>
  <c r="H466" i="10"/>
  <c r="G466" i="10"/>
  <c r="F466" i="10"/>
  <c r="E466" i="10"/>
  <c r="D466" i="10"/>
  <c r="C466" i="10"/>
  <c r="B466" i="10"/>
  <c r="A466" i="10"/>
  <c r="BZ465" i="10"/>
  <c r="BY465" i="10"/>
  <c r="BX465" i="10"/>
  <c r="BW465" i="10"/>
  <c r="BV465" i="10"/>
  <c r="BU465" i="10"/>
  <c r="BT465" i="10"/>
  <c r="BS465" i="10"/>
  <c r="BR465" i="10"/>
  <c r="BQ465" i="10"/>
  <c r="BP465" i="10"/>
  <c r="BO465" i="10"/>
  <c r="BN465" i="10"/>
  <c r="BM465" i="10"/>
  <c r="BL465" i="10"/>
  <c r="BK465" i="10"/>
  <c r="BJ465" i="10"/>
  <c r="BI465" i="10"/>
  <c r="BH465" i="10"/>
  <c r="BG465" i="10"/>
  <c r="BF465" i="10"/>
  <c r="BE465" i="10"/>
  <c r="BD465" i="10"/>
  <c r="BC465" i="10"/>
  <c r="BB465" i="10"/>
  <c r="BA465" i="10"/>
  <c r="AZ465" i="10"/>
  <c r="AY465" i="10"/>
  <c r="AX465" i="10"/>
  <c r="AW465" i="10"/>
  <c r="AV465" i="10"/>
  <c r="AU465" i="10"/>
  <c r="AT465" i="10"/>
  <c r="AS465" i="10"/>
  <c r="AR465" i="10"/>
  <c r="AQ465" i="10"/>
  <c r="AP465" i="10"/>
  <c r="AO465" i="10"/>
  <c r="AN465" i="10"/>
  <c r="AM465" i="10"/>
  <c r="AL465" i="10"/>
  <c r="AK465" i="10"/>
  <c r="AJ465" i="10"/>
  <c r="AI465" i="10"/>
  <c r="AH465" i="10"/>
  <c r="AG465" i="10"/>
  <c r="AF465" i="10"/>
  <c r="AE465" i="10"/>
  <c r="AD465" i="10"/>
  <c r="AC465" i="10"/>
  <c r="AB465" i="10"/>
  <c r="AA465" i="10"/>
  <c r="Z465" i="10"/>
  <c r="Y465" i="10"/>
  <c r="X465" i="10"/>
  <c r="W465" i="10"/>
  <c r="V465" i="10"/>
  <c r="U465" i="10"/>
  <c r="T465" i="10"/>
  <c r="S465" i="10"/>
  <c r="R465" i="10"/>
  <c r="Q465" i="10"/>
  <c r="P465" i="10"/>
  <c r="O465" i="10"/>
  <c r="N465" i="10"/>
  <c r="M465" i="10"/>
  <c r="L465" i="10"/>
  <c r="K465" i="10"/>
  <c r="J465" i="10"/>
  <c r="I465" i="10"/>
  <c r="H465" i="10"/>
  <c r="G465" i="10"/>
  <c r="F465" i="10"/>
  <c r="E465" i="10"/>
  <c r="D465" i="10"/>
  <c r="C465" i="10"/>
  <c r="B465" i="10"/>
  <c r="Q82" i="15"/>
  <c r="P82" i="15"/>
  <c r="CB8" i="10" a="1"/>
  <c r="CB84" i="10"/>
  <c r="N81" i="15"/>
  <c r="M81" i="15"/>
  <c r="CB83" i="10"/>
  <c r="N80" i="15"/>
  <c r="M80" i="15"/>
  <c r="CB82" i="10"/>
  <c r="N79" i="15"/>
  <c r="M79" i="15"/>
  <c r="CB81" i="10"/>
  <c r="N78" i="15"/>
  <c r="M78" i="15"/>
  <c r="CB80" i="10"/>
  <c r="N77" i="15"/>
  <c r="M77" i="15"/>
  <c r="CB79" i="10"/>
  <c r="N76" i="15"/>
  <c r="CC79" i="10"/>
  <c r="M76" i="15"/>
  <c r="CB78" i="10"/>
  <c r="N75" i="15"/>
  <c r="CC78" i="10"/>
  <c r="M75" i="15"/>
  <c r="CB77" i="10"/>
  <c r="N74" i="15"/>
  <c r="CC77" i="10"/>
  <c r="M74" i="15"/>
  <c r="CB76" i="10"/>
  <c r="N73" i="15"/>
  <c r="CC76" i="10"/>
  <c r="M73" i="15"/>
  <c r="CB75" i="10"/>
  <c r="N72" i="15"/>
  <c r="CC75" i="10"/>
  <c r="M72" i="15"/>
  <c r="CB74" i="10"/>
  <c r="N71" i="15"/>
  <c r="CC74" i="10"/>
  <c r="M71" i="15"/>
  <c r="CB73" i="10"/>
  <c r="N70" i="15"/>
  <c r="CC73" i="10"/>
  <c r="M70" i="15"/>
  <c r="CB72" i="10"/>
  <c r="N69" i="15"/>
  <c r="CC72" i="10"/>
  <c r="M69" i="15"/>
  <c r="CB71" i="10"/>
  <c r="N68" i="15"/>
  <c r="CC71" i="10"/>
  <c r="M68" i="15"/>
  <c r="CB70" i="10"/>
  <c r="N67" i="15"/>
  <c r="CC70" i="10"/>
  <c r="M67" i="15"/>
  <c r="CB69" i="10"/>
  <c r="N66" i="15"/>
  <c r="CC69" i="10"/>
  <c r="M66" i="15"/>
  <c r="CB68" i="10"/>
  <c r="N65" i="15"/>
  <c r="CC68" i="10"/>
  <c r="M65" i="15"/>
  <c r="CB67" i="10"/>
  <c r="N64" i="15"/>
  <c r="CC67" i="10"/>
  <c r="M64" i="15"/>
  <c r="CB66" i="10"/>
  <c r="N63" i="15"/>
  <c r="CC66" i="10"/>
  <c r="M63" i="15"/>
  <c r="CB65" i="10"/>
  <c r="N62" i="15"/>
  <c r="CC65" i="10"/>
  <c r="M62" i="15"/>
  <c r="CB64" i="10"/>
  <c r="N61" i="15"/>
  <c r="CC64" i="10"/>
  <c r="M61" i="15"/>
  <c r="CB63" i="10"/>
  <c r="N60" i="15"/>
  <c r="CC63" i="10"/>
  <c r="M60" i="15"/>
  <c r="CB62" i="10"/>
  <c r="N59" i="15"/>
  <c r="CC62" i="10"/>
  <c r="M59" i="15"/>
  <c r="CB61" i="10"/>
  <c r="N58" i="15"/>
  <c r="CC61" i="10"/>
  <c r="M58" i="15"/>
  <c r="CB60" i="10"/>
  <c r="N57" i="15"/>
  <c r="CC60" i="10"/>
  <c r="M57" i="15"/>
  <c r="CB59" i="10"/>
  <c r="N56" i="15"/>
  <c r="CC59" i="10"/>
  <c r="M56" i="15"/>
  <c r="CB58" i="10"/>
  <c r="N55" i="15"/>
  <c r="CC58" i="10"/>
  <c r="M55" i="15"/>
  <c r="CB57" i="10"/>
  <c r="N54" i="15"/>
  <c r="CC57" i="10"/>
  <c r="M54" i="15"/>
  <c r="CB56" i="10"/>
  <c r="N53" i="15"/>
  <c r="CC56" i="10"/>
  <c r="M53" i="15"/>
  <c r="CB55" i="10"/>
  <c r="N52" i="15"/>
  <c r="CC55" i="10"/>
  <c r="M52" i="15"/>
  <c r="CB54" i="10"/>
  <c r="N51" i="15"/>
  <c r="CC54" i="10"/>
  <c r="M51" i="15"/>
  <c r="CB53" i="10"/>
  <c r="N50" i="15"/>
  <c r="CC53" i="10"/>
  <c r="M50" i="15"/>
  <c r="CB52" i="10"/>
  <c r="N49" i="15"/>
  <c r="M49" i="15"/>
  <c r="CB51" i="10"/>
  <c r="N48" i="15"/>
  <c r="M48" i="15"/>
  <c r="CB50" i="10"/>
  <c r="N47" i="15"/>
  <c r="M47" i="15"/>
  <c r="CB49" i="10"/>
  <c r="N46" i="15"/>
  <c r="M46" i="15"/>
  <c r="CB48" i="10"/>
  <c r="N45" i="15"/>
  <c r="M45" i="15"/>
  <c r="CB47" i="10"/>
  <c r="N44" i="15"/>
  <c r="M44" i="15"/>
  <c r="CB46" i="10"/>
  <c r="N43" i="15"/>
  <c r="M43" i="15"/>
  <c r="CB45" i="10"/>
  <c r="N42" i="15"/>
  <c r="M42" i="15"/>
  <c r="CB44" i="10"/>
  <c r="N41" i="15"/>
  <c r="M41" i="15"/>
  <c r="CB43" i="10"/>
  <c r="N40" i="15"/>
  <c r="M40" i="15"/>
  <c r="CB42" i="10"/>
  <c r="N39" i="15"/>
  <c r="M39" i="15"/>
  <c r="CB41" i="10"/>
  <c r="N38" i="15"/>
  <c r="M38" i="15"/>
  <c r="CB40" i="10"/>
  <c r="N37" i="15"/>
  <c r="M37" i="15"/>
  <c r="CB39" i="10"/>
  <c r="N36" i="15"/>
  <c r="M36" i="15"/>
  <c r="CB38" i="10"/>
  <c r="N35" i="15"/>
  <c r="M35" i="15"/>
  <c r="CB37" i="10"/>
  <c r="N34" i="15"/>
  <c r="M34" i="15"/>
  <c r="CB36" i="10"/>
  <c r="N33" i="15"/>
  <c r="M33" i="15"/>
  <c r="CB35" i="10"/>
  <c r="N32" i="15"/>
  <c r="M32" i="15"/>
  <c r="CB34" i="10"/>
  <c r="N31" i="15"/>
  <c r="M31" i="15"/>
  <c r="CB33" i="10"/>
  <c r="N30" i="15"/>
  <c r="M30" i="15"/>
  <c r="CB32" i="10"/>
  <c r="N29" i="15"/>
  <c r="M29" i="15"/>
  <c r="CB31" i="10"/>
  <c r="N28" i="15"/>
  <c r="M28" i="15"/>
  <c r="CB30" i="10"/>
  <c r="N27" i="15"/>
  <c r="M27" i="15"/>
  <c r="CB29" i="10"/>
  <c r="N26" i="15"/>
  <c r="M26" i="15"/>
  <c r="CB28" i="10"/>
  <c r="N25" i="15"/>
  <c r="M25" i="15"/>
  <c r="CB27" i="10"/>
  <c r="N24" i="15"/>
  <c r="M24" i="15"/>
  <c r="CB26" i="10"/>
  <c r="N23" i="15"/>
  <c r="M23" i="15"/>
  <c r="CB25" i="10"/>
  <c r="N22" i="15"/>
  <c r="M22" i="15"/>
  <c r="CB24" i="10"/>
  <c r="N21" i="15"/>
  <c r="M21" i="15"/>
  <c r="CB23" i="10"/>
  <c r="N20" i="15"/>
  <c r="M20" i="15"/>
  <c r="CB22" i="10"/>
  <c r="N19" i="15"/>
  <c r="M19" i="15"/>
  <c r="CB21" i="10"/>
  <c r="N18" i="15"/>
  <c r="M18" i="15"/>
  <c r="CB20" i="10"/>
  <c r="N17" i="15"/>
  <c r="M17" i="15"/>
  <c r="CB19" i="10"/>
  <c r="N16" i="15"/>
  <c r="M16" i="15"/>
  <c r="CB18" i="10"/>
  <c r="N15" i="15"/>
  <c r="M15" i="15"/>
  <c r="CB17" i="10"/>
  <c r="N14" i="15"/>
  <c r="M14" i="15"/>
  <c r="CB16" i="10"/>
  <c r="N13" i="15"/>
  <c r="M13" i="15"/>
  <c r="CB15" i="10"/>
  <c r="N12" i="15"/>
  <c r="M12" i="15"/>
  <c r="CB14" i="10"/>
  <c r="N11" i="15"/>
  <c r="M11" i="15"/>
  <c r="CB13" i="10"/>
  <c r="N10" i="15"/>
  <c r="M10" i="15"/>
  <c r="CB12" i="10"/>
  <c r="N9" i="15"/>
  <c r="M9" i="15"/>
  <c r="CB11" i="10"/>
  <c r="N8" i="15"/>
  <c r="M8" i="15"/>
  <c r="CB10" i="10"/>
  <c r="N7" i="15"/>
  <c r="M7" i="15"/>
  <c r="CB9" i="10"/>
  <c r="N6" i="15"/>
  <c r="M6" i="15"/>
  <c r="O5" i="15" a="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O42" i="15"/>
  <c r="O43" i="15"/>
  <c r="O44" i="15"/>
  <c r="O45" i="15"/>
  <c r="O46" i="15"/>
  <c r="O47" i="15"/>
  <c r="O48" i="15"/>
  <c r="O49" i="15"/>
  <c r="O50" i="15"/>
  <c r="O51" i="15"/>
  <c r="O52" i="15"/>
  <c r="O53" i="15"/>
  <c r="O54" i="15"/>
  <c r="O55" i="15"/>
  <c r="O56" i="15"/>
  <c r="O57" i="15"/>
  <c r="O58" i="15"/>
  <c r="O59" i="15"/>
  <c r="O60" i="15"/>
  <c r="O61" i="15"/>
  <c r="O62" i="15"/>
  <c r="O63" i="15"/>
  <c r="O64" i="15"/>
  <c r="O65" i="15"/>
  <c r="O66" i="15"/>
  <c r="O67" i="15"/>
  <c r="O68" i="15"/>
  <c r="O69" i="15"/>
  <c r="O70" i="15"/>
  <c r="O71" i="15"/>
  <c r="O72" i="15"/>
  <c r="O73" i="15"/>
  <c r="O74" i="15"/>
  <c r="O75" i="15"/>
  <c r="O76" i="15"/>
  <c r="O77" i="15"/>
  <c r="O78" i="15"/>
  <c r="O79" i="15"/>
  <c r="O80" i="15"/>
  <c r="O81" i="15"/>
  <c r="CB8" i="10"/>
  <c r="N5" i="15"/>
  <c r="M5" i="15"/>
  <c r="F82" i="15"/>
  <c r="CB338" i="10"/>
  <c r="A337" i="10"/>
  <c r="X423" i="10"/>
  <c r="CB425" i="10"/>
  <c r="X425" i="10" a="1"/>
  <c r="CB426" i="10"/>
  <c r="X426" i="10" a="1"/>
  <c r="CB427" i="10"/>
  <c r="X427" i="10" a="1"/>
  <c r="CB428" i="10"/>
  <c r="X428" i="10" a="1"/>
  <c r="CB429" i="10"/>
  <c r="X429" i="10" a="1"/>
  <c r="CB430" i="10"/>
  <c r="X430" i="10" a="1"/>
  <c r="CB431" i="10"/>
  <c r="X431" i="10" a="1"/>
  <c r="CB432" i="10"/>
  <c r="X432" i="10" a="1"/>
  <c r="CB433" i="10"/>
  <c r="X433" i="10" a="1"/>
  <c r="CB434" i="10"/>
  <c r="X434" i="10" a="1"/>
  <c r="CB435" i="10"/>
  <c r="X435" i="10" a="1"/>
  <c r="CB436" i="10"/>
  <c r="X436" i="10" a="1"/>
  <c r="CB437" i="10"/>
  <c r="X437" i="10" a="1"/>
  <c r="CB438" i="10"/>
  <c r="X438" i="10" a="1"/>
  <c r="CB441" i="10"/>
  <c r="X441" i="10" a="1"/>
  <c r="CB442" i="10"/>
  <c r="X442" i="10" a="1"/>
  <c r="CB443" i="10"/>
  <c r="X443" i="10" a="1"/>
  <c r="CB444" i="10"/>
  <c r="X444" i="10" a="1"/>
  <c r="CB447" i="10"/>
  <c r="X447" i="10" a="1"/>
  <c r="CB448" i="10"/>
  <c r="X448" i="10" a="1"/>
  <c r="CB449" i="10"/>
  <c r="X449" i="10" a="1"/>
  <c r="CB450" i="10"/>
  <c r="X450" i="10" a="1"/>
  <c r="CB451" i="10"/>
  <c r="X451" i="10" a="1"/>
  <c r="CB452" i="10"/>
  <c r="X452" i="10" a="1"/>
  <c r="CB453" i="10"/>
  <c r="X453" i="10" a="1"/>
  <c r="CB454" i="10"/>
  <c r="X454" i="10" a="1"/>
  <c r="CB455" i="10"/>
  <c r="X455" i="10" a="1"/>
  <c r="X457" i="10" a="1"/>
  <c r="X458" i="10" a="1"/>
  <c r="X459" i="10" a="1"/>
  <c r="X460" i="10" a="1"/>
  <c r="X461" i="10" a="1"/>
  <c r="X462" i="10" a="1"/>
  <c r="D423" i="10"/>
  <c r="D425" i="10" a="1"/>
  <c r="D426" i="10" a="1"/>
  <c r="D427" i="10" a="1"/>
  <c r="D428" i="10" a="1"/>
  <c r="D429" i="10" a="1"/>
  <c r="D430" i="10" a="1"/>
  <c r="D431" i="10" a="1"/>
  <c r="D432" i="10" a="1"/>
  <c r="D433" i="10" a="1"/>
  <c r="D434" i="10" a="1"/>
  <c r="D435" i="10" a="1"/>
  <c r="D436" i="10" a="1"/>
  <c r="D437" i="10" a="1"/>
  <c r="D438" i="10" a="1"/>
  <c r="D441" i="10" a="1"/>
  <c r="D442" i="10" a="1"/>
  <c r="D443" i="10" a="1"/>
  <c r="D444" i="10" a="1"/>
  <c r="D447" i="10" a="1"/>
  <c r="D448" i="10" a="1"/>
  <c r="D449" i="10" a="1"/>
  <c r="D450" i="10" a="1"/>
  <c r="D451" i="10" a="1"/>
  <c r="D452" i="10" a="1"/>
  <c r="D453" i="10" a="1"/>
  <c r="D454" i="10" a="1"/>
  <c r="D455" i="10" a="1"/>
  <c r="D457" i="10" a="1"/>
  <c r="D458" i="10" a="1"/>
  <c r="D459" i="10" a="1"/>
  <c r="D460" i="10" a="1"/>
  <c r="D461" i="10" a="1"/>
  <c r="D462" i="10" a="1"/>
  <c r="E82" i="15"/>
  <c r="C81" i="15"/>
  <c r="B81" i="15"/>
  <c r="C80" i="15"/>
  <c r="B80" i="15"/>
  <c r="C79" i="15"/>
  <c r="B79" i="15"/>
  <c r="C78" i="15"/>
  <c r="B78" i="15"/>
  <c r="C77" i="15"/>
  <c r="B77" i="15"/>
  <c r="C76" i="15"/>
  <c r="B76" i="15"/>
  <c r="C75" i="15"/>
  <c r="B75" i="15"/>
  <c r="C74" i="15"/>
  <c r="B74" i="15"/>
  <c r="C73" i="15"/>
  <c r="B73" i="15"/>
  <c r="C72" i="15"/>
  <c r="B72" i="15"/>
  <c r="C71" i="15"/>
  <c r="B71" i="15"/>
  <c r="C70" i="15"/>
  <c r="B70" i="15"/>
  <c r="C69" i="15"/>
  <c r="B69" i="15"/>
  <c r="C68" i="15"/>
  <c r="B68" i="15"/>
  <c r="C67" i="15"/>
  <c r="B67" i="15"/>
  <c r="C66" i="15"/>
  <c r="B66" i="15"/>
  <c r="C65" i="15"/>
  <c r="B65" i="15"/>
  <c r="C64" i="15"/>
  <c r="B64" i="15"/>
  <c r="C63" i="15"/>
  <c r="B63" i="15"/>
  <c r="C62" i="15"/>
  <c r="B62" i="15"/>
  <c r="C61" i="15"/>
  <c r="B61" i="15"/>
  <c r="C60" i="15"/>
  <c r="B60" i="15"/>
  <c r="C59" i="15"/>
  <c r="B59" i="15"/>
  <c r="C58" i="15"/>
  <c r="B58" i="15"/>
  <c r="C57" i="15"/>
  <c r="B57" i="15"/>
  <c r="C56" i="15"/>
  <c r="B56" i="15"/>
  <c r="C55" i="15"/>
  <c r="B55" i="15"/>
  <c r="C54" i="15"/>
  <c r="B54" i="15"/>
  <c r="C53" i="15"/>
  <c r="B53" i="15"/>
  <c r="C52" i="15"/>
  <c r="B52" i="15"/>
  <c r="C51" i="15"/>
  <c r="B51" i="15"/>
  <c r="C50" i="15"/>
  <c r="B50" i="15"/>
  <c r="C49" i="15"/>
  <c r="B49" i="15"/>
  <c r="C48" i="15"/>
  <c r="B48" i="15"/>
  <c r="C47" i="15"/>
  <c r="B47" i="15"/>
  <c r="C46" i="15"/>
  <c r="B46" i="15"/>
  <c r="C45" i="15"/>
  <c r="B45" i="15"/>
  <c r="C44" i="15"/>
  <c r="B44" i="15"/>
  <c r="C43" i="15"/>
  <c r="B43" i="15"/>
  <c r="C42" i="15"/>
  <c r="B42" i="15"/>
  <c r="C41" i="15"/>
  <c r="B41" i="15"/>
  <c r="C40" i="15"/>
  <c r="B40" i="15"/>
  <c r="C39" i="15"/>
  <c r="B39" i="15"/>
  <c r="C38" i="15"/>
  <c r="B38" i="15"/>
  <c r="C37" i="15"/>
  <c r="B37" i="15"/>
  <c r="C36" i="15"/>
  <c r="B36" i="15"/>
  <c r="C35" i="15"/>
  <c r="B35" i="15"/>
  <c r="C34" i="15"/>
  <c r="B34" i="15"/>
  <c r="C33" i="15"/>
  <c r="B33" i="15"/>
  <c r="C32" i="15"/>
  <c r="B32" i="15"/>
  <c r="C31" i="15"/>
  <c r="B31" i="15"/>
  <c r="C30" i="15"/>
  <c r="B30" i="15"/>
  <c r="C29" i="15"/>
  <c r="B29" i="15"/>
  <c r="C28" i="15"/>
  <c r="B28" i="15"/>
  <c r="C27" i="15"/>
  <c r="B27" i="15"/>
  <c r="C26" i="15"/>
  <c r="B26" i="15"/>
  <c r="C25" i="15"/>
  <c r="B25" i="15"/>
  <c r="C24" i="15"/>
  <c r="B24" i="15"/>
  <c r="C23" i="15"/>
  <c r="B23" i="15"/>
  <c r="C22" i="15"/>
  <c r="B22" i="15"/>
  <c r="C21" i="15"/>
  <c r="B21" i="15"/>
  <c r="C20" i="15"/>
  <c r="B20" i="15"/>
  <c r="C19" i="15"/>
  <c r="B19" i="15"/>
  <c r="C18" i="15"/>
  <c r="B18" i="15"/>
  <c r="C17" i="15"/>
  <c r="B17" i="15"/>
  <c r="C16" i="15"/>
  <c r="B16" i="15"/>
  <c r="C15" i="15"/>
  <c r="B15" i="15"/>
  <c r="C14" i="15"/>
  <c r="B14" i="15"/>
  <c r="C13" i="15"/>
  <c r="B13" i="15"/>
  <c r="C12" i="15"/>
  <c r="B12" i="15"/>
  <c r="C11" i="15"/>
  <c r="B11" i="15"/>
  <c r="C10" i="15"/>
  <c r="B10" i="15"/>
  <c r="C9" i="15"/>
  <c r="B9" i="15"/>
  <c r="C8" i="15"/>
  <c r="B8" i="15"/>
  <c r="C7" i="15"/>
  <c r="B7" i="15"/>
  <c r="C6" i="15"/>
  <c r="B6" i="15"/>
  <c r="C5" i="15"/>
  <c r="B5" i="15"/>
  <c r="D5" i="15" a="1"/>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O81" i="14"/>
  <c r="O80" i="14"/>
  <c r="O79" i="14"/>
  <c r="O78" i="14"/>
  <c r="O77" i="14"/>
  <c r="O76" i="14"/>
  <c r="O75" i="14"/>
  <c r="O74" i="14"/>
  <c r="O73" i="14"/>
  <c r="O72" i="14"/>
  <c r="O71" i="14"/>
  <c r="O70" i="14"/>
  <c r="O69" i="14"/>
  <c r="O68" i="14"/>
  <c r="O67" i="14"/>
  <c r="O66" i="14"/>
  <c r="O65" i="14"/>
  <c r="O64" i="14"/>
  <c r="O63" i="14"/>
  <c r="O62" i="14"/>
  <c r="O61" i="14"/>
  <c r="O60" i="14"/>
  <c r="O59" i="14"/>
  <c r="O58" i="14"/>
  <c r="O57" i="14"/>
  <c r="O56" i="14"/>
  <c r="O55" i="14"/>
  <c r="O54" i="14"/>
  <c r="O53" i="14"/>
  <c r="O52" i="14"/>
  <c r="O51" i="14"/>
  <c r="O50" i="14"/>
  <c r="O49" i="14"/>
  <c r="O48" i="14"/>
  <c r="O47" i="14"/>
  <c r="O46" i="14"/>
  <c r="O45" i="14"/>
  <c r="O44" i="14"/>
  <c r="O43" i="14"/>
  <c r="O42" i="14"/>
  <c r="O41" i="14"/>
  <c r="O40" i="14"/>
  <c r="O39" i="14"/>
  <c r="O38" i="14"/>
  <c r="O37" i="14"/>
  <c r="O36" i="14"/>
  <c r="O35" i="14"/>
  <c r="O34" i="14"/>
  <c r="O33" i="14"/>
  <c r="O32" i="14"/>
  <c r="O31" i="14"/>
  <c r="O30" i="14"/>
  <c r="O29" i="14"/>
  <c r="O28" i="14"/>
  <c r="O27" i="14"/>
  <c r="O26" i="14"/>
  <c r="O25" i="14"/>
  <c r="O24" i="14"/>
  <c r="O23" i="14"/>
  <c r="O22" i="14"/>
  <c r="O21" i="14"/>
  <c r="O20" i="14"/>
  <c r="O19" i="14"/>
  <c r="O18" i="14"/>
  <c r="O17" i="14"/>
  <c r="O16" i="14"/>
  <c r="O15" i="14"/>
  <c r="O14" i="14"/>
  <c r="O13" i="14"/>
  <c r="O12" i="14"/>
  <c r="O11" i="14"/>
  <c r="O10" i="14"/>
  <c r="O9" i="14"/>
  <c r="O8" i="14"/>
  <c r="O7" i="14"/>
  <c r="O6" i="14"/>
  <c r="O5" i="14"/>
  <c r="C75" i="14"/>
  <c r="C76" i="14"/>
  <c r="C77" i="14"/>
  <c r="C78" i="14"/>
  <c r="C79" i="14"/>
  <c r="C80" i="14"/>
  <c r="C81"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195" i="14"/>
  <c r="W93" i="14"/>
  <c r="Q194" i="14"/>
  <c r="K93" i="14"/>
  <c r="E194" i="14"/>
  <c r="W82" i="14"/>
  <c r="U82" i="14"/>
  <c r="T82" i="14"/>
  <c r="S82" i="14"/>
  <c r="R82" i="14"/>
  <c r="Q82" i="14"/>
  <c r="K82" i="14"/>
  <c r="F82" i="14"/>
  <c r="G82" i="14"/>
  <c r="H82" i="14"/>
  <c r="I82" i="14"/>
  <c r="D5" i="14" a="1"/>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P5" i="14" a="1"/>
  <c r="P5" i="14"/>
  <c r="P6" i="14"/>
  <c r="P7" i="14"/>
  <c r="P8" i="14"/>
  <c r="P9" i="14"/>
  <c r="P10" i="14"/>
  <c r="P11" i="14"/>
  <c r="P12" i="14"/>
  <c r="P13" i="14"/>
  <c r="P14" i="14"/>
  <c r="P15" i="14"/>
  <c r="P16" i="14"/>
  <c r="P17" i="14"/>
  <c r="P18" i="14"/>
  <c r="P19" i="14"/>
  <c r="P20" i="14"/>
  <c r="P21" i="14"/>
  <c r="P22" i="14"/>
  <c r="P23" i="14"/>
  <c r="P24" i="14"/>
  <c r="P25" i="14"/>
  <c r="P26" i="14"/>
  <c r="P27" i="14"/>
  <c r="P28" i="14"/>
  <c r="P29" i="14"/>
  <c r="P30" i="14"/>
  <c r="P31" i="14"/>
  <c r="P32" i="14"/>
  <c r="P33" i="14"/>
  <c r="P34" i="14"/>
  <c r="P35" i="14"/>
  <c r="P36" i="14"/>
  <c r="P37" i="14"/>
  <c r="P38" i="14"/>
  <c r="P39" i="14"/>
  <c r="P40" i="14"/>
  <c r="P41" i="14"/>
  <c r="P42" i="14"/>
  <c r="P43" i="14"/>
  <c r="P44" i="14"/>
  <c r="P45" i="14"/>
  <c r="P46" i="14"/>
  <c r="P47" i="14"/>
  <c r="P48" i="14"/>
  <c r="P49" i="14"/>
  <c r="P50" i="14"/>
  <c r="P51" i="14"/>
  <c r="P52" i="14"/>
  <c r="P53" i="14"/>
  <c r="P54" i="14"/>
  <c r="P55" i="14"/>
  <c r="P56" i="14"/>
  <c r="P57" i="14"/>
  <c r="P58" i="14"/>
  <c r="P59" i="14"/>
  <c r="P60" i="14"/>
  <c r="P61" i="14"/>
  <c r="P62" i="14"/>
  <c r="P63" i="14"/>
  <c r="P64" i="14"/>
  <c r="P65" i="14"/>
  <c r="P66" i="14"/>
  <c r="P67" i="14"/>
  <c r="P68" i="14"/>
  <c r="P69" i="14"/>
  <c r="P70" i="14"/>
  <c r="P71" i="14"/>
  <c r="P72" i="14"/>
  <c r="P73" i="14"/>
  <c r="P74" i="14"/>
  <c r="P75" i="14"/>
  <c r="P76" i="14"/>
  <c r="P77" i="14"/>
  <c r="P78" i="14"/>
  <c r="P79" i="14"/>
  <c r="P80" i="14"/>
  <c r="P81" i="14"/>
  <c r="N1" i="14"/>
  <c r="B1" i="14"/>
  <c r="N81" i="14"/>
  <c r="N80" i="14"/>
  <c r="N79" i="14"/>
  <c r="N78" i="14"/>
  <c r="N77" i="14"/>
  <c r="N76" i="14"/>
  <c r="N75" i="14"/>
  <c r="N74" i="14"/>
  <c r="N73" i="14"/>
  <c r="N72" i="14"/>
  <c r="N71" i="14"/>
  <c r="N70" i="14"/>
  <c r="N69" i="14"/>
  <c r="N68" i="14"/>
  <c r="N67" i="14"/>
  <c r="N66" i="14"/>
  <c r="N65" i="14"/>
  <c r="N64" i="14"/>
  <c r="N63" i="14"/>
  <c r="N62" i="14"/>
  <c r="N61" i="14"/>
  <c r="N60" i="14"/>
  <c r="N59" i="14"/>
  <c r="N58" i="14"/>
  <c r="N57"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10" i="14"/>
  <c r="N9" i="14"/>
  <c r="N8" i="14"/>
  <c r="N7" i="14"/>
  <c r="N6" i="14"/>
  <c r="N5" i="14"/>
  <c r="B18" i="14"/>
  <c r="B19" i="14"/>
  <c r="B20" i="14"/>
  <c r="B21" i="14"/>
  <c r="B22" i="14"/>
  <c r="B23" i="14"/>
  <c r="B24" i="14"/>
  <c r="B25" i="14"/>
  <c r="B26" i="14"/>
  <c r="B81" i="14"/>
  <c r="B80" i="14"/>
  <c r="B79" i="14"/>
  <c r="B78" i="14"/>
  <c r="B77" i="14"/>
  <c r="B76" i="14"/>
  <c r="B75" i="14"/>
  <c r="B74" i="14"/>
  <c r="B73" i="14"/>
  <c r="B72" i="14"/>
  <c r="B71" i="14"/>
  <c r="B70" i="14"/>
  <c r="B69" i="14"/>
  <c r="B68" i="14"/>
  <c r="B67" i="14"/>
  <c r="B66" i="14"/>
  <c r="B65" i="14"/>
  <c r="B64" i="14"/>
  <c r="B63" i="14"/>
  <c r="B62" i="14"/>
  <c r="B61" i="14"/>
  <c r="B60" i="14"/>
  <c r="B59" i="14"/>
  <c r="B58" i="14"/>
  <c r="B57" i="14"/>
  <c r="B56" i="14"/>
  <c r="B55" i="14"/>
  <c r="B54" i="14"/>
  <c r="B53" i="14"/>
  <c r="B52" i="14"/>
  <c r="B51" i="14"/>
  <c r="B50" i="14"/>
  <c r="B49" i="14"/>
  <c r="B48" i="14"/>
  <c r="B47" i="14"/>
  <c r="B46" i="14"/>
  <c r="B45" i="14"/>
  <c r="B44" i="14"/>
  <c r="B43" i="14"/>
  <c r="B42" i="14"/>
  <c r="B41" i="14"/>
  <c r="B40" i="14"/>
  <c r="B39" i="14"/>
  <c r="B38" i="14"/>
  <c r="B37" i="14"/>
  <c r="B36" i="14"/>
  <c r="B35" i="14"/>
  <c r="B34" i="14"/>
  <c r="B33" i="14"/>
  <c r="B32" i="14"/>
  <c r="B31" i="14"/>
  <c r="B30" i="14"/>
  <c r="B29" i="14"/>
  <c r="B28" i="14"/>
  <c r="B27" i="14"/>
  <c r="B17" i="14"/>
  <c r="B16" i="14"/>
  <c r="B15" i="14"/>
  <c r="B14" i="14"/>
  <c r="B13" i="14"/>
  <c r="B12" i="14"/>
  <c r="B11" i="14"/>
  <c r="B10" i="14"/>
  <c r="B9" i="14"/>
  <c r="B8" i="14"/>
  <c r="B7" i="14"/>
  <c r="B6" i="14"/>
  <c r="B5" i="14"/>
  <c r="A50"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1" i="13"/>
  <c r="A52" i="13"/>
  <c r="A53" i="13"/>
  <c r="A54" i="13"/>
  <c r="A55" i="13"/>
  <c r="A56" i="13"/>
  <c r="A57" i="13"/>
  <c r="A58" i="13"/>
  <c r="A59" i="13"/>
  <c r="A60" i="13"/>
  <c r="A61" i="13"/>
  <c r="A62" i="13"/>
  <c r="A63" i="13"/>
  <c r="A64" i="13"/>
  <c r="A65" i="13"/>
  <c r="A66" i="13"/>
  <c r="A67" i="13"/>
  <c r="A68" i="13"/>
  <c r="A69" i="13"/>
  <c r="A70" i="13"/>
  <c r="A71" i="13"/>
  <c r="A72" i="13"/>
  <c r="A73" i="13"/>
  <c r="A74" i="13"/>
  <c r="A75" i="13"/>
  <c r="A76" i="13"/>
  <c r="A77" i="13"/>
  <c r="A78" i="13"/>
  <c r="A79" i="13"/>
  <c r="A80" i="13"/>
  <c r="A81" i="13"/>
  <c r="A5" i="13"/>
  <c r="E245" i="14" a="1"/>
  <c r="E245" i="14"/>
  <c r="F245" i="14" a="1"/>
  <c r="F245" i="14"/>
  <c r="G245" i="14" a="1"/>
  <c r="G245" i="14"/>
  <c r="H245" i="14" a="1"/>
  <c r="H245" i="14"/>
  <c r="I245" i="14" a="1"/>
  <c r="I245" i="14"/>
  <c r="E246" i="14" a="1"/>
  <c r="E246" i="14"/>
  <c r="F246" i="14" a="1"/>
  <c r="F246" i="14"/>
  <c r="G246" i="14" a="1"/>
  <c r="G246" i="14"/>
  <c r="H246" i="14" a="1"/>
  <c r="H246" i="14"/>
  <c r="I246" i="14" a="1"/>
  <c r="I246" i="14"/>
  <c r="E247" i="14" a="1"/>
  <c r="E247" i="14"/>
  <c r="F247" i="14" a="1"/>
  <c r="F247" i="14"/>
  <c r="G247" i="14" a="1"/>
  <c r="G247" i="14"/>
  <c r="H247" i="14" a="1"/>
  <c r="H247" i="14"/>
  <c r="I247" i="14" a="1"/>
  <c r="I247" i="14"/>
  <c r="E248" i="14" a="1"/>
  <c r="E248" i="14"/>
  <c r="F248" i="14" a="1"/>
  <c r="F248" i="14"/>
  <c r="G248" i="14" a="1"/>
  <c r="G248" i="14"/>
  <c r="H248" i="14" a="1"/>
  <c r="H248" i="14"/>
  <c r="I248" i="14" a="1"/>
  <c r="I248" i="14"/>
  <c r="E249" i="14" a="1"/>
  <c r="E249" i="14"/>
  <c r="F249" i="14" a="1"/>
  <c r="F249" i="14"/>
  <c r="G249" i="14" a="1"/>
  <c r="G249" i="14"/>
  <c r="H249" i="14" a="1"/>
  <c r="H249" i="14"/>
  <c r="I249" i="14" a="1"/>
  <c r="I249" i="14"/>
  <c r="E250" i="14" a="1"/>
  <c r="E250" i="14"/>
  <c r="F250" i="14" a="1"/>
  <c r="F250" i="14"/>
  <c r="G250" i="14" a="1"/>
  <c r="G250" i="14"/>
  <c r="H250" i="14" a="1"/>
  <c r="H250" i="14"/>
  <c r="I250" i="14" a="1"/>
  <c r="I250" i="14"/>
  <c r="E251" i="14" a="1"/>
  <c r="E251" i="14"/>
  <c r="F251" i="14" a="1"/>
  <c r="F251" i="14"/>
  <c r="G251" i="14" a="1"/>
  <c r="G251" i="14"/>
  <c r="H251" i="14" a="1"/>
  <c r="H251" i="14"/>
  <c r="I251" i="14" a="1"/>
  <c r="I251" i="14"/>
  <c r="E252" i="14" a="1"/>
  <c r="E252" i="14"/>
  <c r="F252" i="14" a="1"/>
  <c r="F252" i="14"/>
  <c r="G252" i="14" a="1"/>
  <c r="G252" i="14"/>
  <c r="H252" i="14" a="1"/>
  <c r="H252" i="14"/>
  <c r="I252" i="14" a="1"/>
  <c r="I252" i="14"/>
  <c r="E253" i="14" a="1"/>
  <c r="E253" i="14"/>
  <c r="F253" i="14" a="1"/>
  <c r="F253" i="14"/>
  <c r="G253" i="14" a="1"/>
  <c r="G253" i="14"/>
  <c r="H253" i="14" a="1"/>
  <c r="H253" i="14"/>
  <c r="I253" i="14" a="1"/>
  <c r="I253" i="14"/>
  <c r="E254" i="14" a="1"/>
  <c r="E254" i="14"/>
  <c r="F254" i="14" a="1"/>
  <c r="F254" i="14"/>
  <c r="G254" i="14" a="1"/>
  <c r="G254" i="14"/>
  <c r="H254" i="14" a="1"/>
  <c r="H254" i="14"/>
  <c r="I254" i="14" a="1"/>
  <c r="I254" i="14"/>
  <c r="E255" i="14" a="1"/>
  <c r="E255" i="14"/>
  <c r="F255" i="14" a="1"/>
  <c r="F255" i="14"/>
  <c r="G255" i="14" a="1"/>
  <c r="G255" i="14"/>
  <c r="H255" i="14" a="1"/>
  <c r="H255" i="14"/>
  <c r="I255" i="14" a="1"/>
  <c r="I255" i="14"/>
  <c r="E256" i="14" a="1"/>
  <c r="E256" i="14"/>
  <c r="F256" i="14" a="1"/>
  <c r="F256" i="14"/>
  <c r="G256" i="14" a="1"/>
  <c r="G256" i="14"/>
  <c r="H256" i="14" a="1"/>
  <c r="H256" i="14"/>
  <c r="I256" i="14" a="1"/>
  <c r="I256" i="14"/>
  <c r="E257" i="14" a="1"/>
  <c r="E257" i="14"/>
  <c r="F257" i="14" a="1"/>
  <c r="F257" i="14"/>
  <c r="G257" i="14" a="1"/>
  <c r="G257" i="14"/>
  <c r="H257" i="14" a="1"/>
  <c r="H257" i="14"/>
  <c r="I257" i="14" a="1"/>
  <c r="I257" i="14"/>
  <c r="E258" i="14" a="1"/>
  <c r="E258" i="14"/>
  <c r="F258" i="14" a="1"/>
  <c r="F258" i="14"/>
  <c r="G258" i="14" a="1"/>
  <c r="G258" i="14"/>
  <c r="H258" i="14" a="1"/>
  <c r="H258" i="14"/>
  <c r="I258" i="14" a="1"/>
  <c r="I258" i="14"/>
  <c r="E259" i="14" a="1"/>
  <c r="E259" i="14"/>
  <c r="F259" i="14" a="1"/>
  <c r="F259" i="14"/>
  <c r="G259" i="14" a="1"/>
  <c r="G259" i="14"/>
  <c r="H259" i="14" a="1"/>
  <c r="H259" i="14"/>
  <c r="I259" i="14" a="1"/>
  <c r="I259" i="14"/>
  <c r="E260" i="14" a="1"/>
  <c r="E260" i="14"/>
  <c r="F260" i="14" a="1"/>
  <c r="F260" i="14"/>
  <c r="G260" i="14" a="1"/>
  <c r="G260" i="14"/>
  <c r="H260" i="14" a="1"/>
  <c r="H260" i="14"/>
  <c r="I260" i="14" a="1"/>
  <c r="I260" i="14"/>
  <c r="E261" i="14" a="1"/>
  <c r="E261" i="14"/>
  <c r="F261" i="14" a="1"/>
  <c r="F261" i="14"/>
  <c r="G261" i="14" a="1"/>
  <c r="G261" i="14"/>
  <c r="H261" i="14" a="1"/>
  <c r="H261" i="14"/>
  <c r="I261" i="14" a="1"/>
  <c r="I261" i="14"/>
  <c r="E262" i="14" a="1"/>
  <c r="E262" i="14"/>
  <c r="F262" i="14" a="1"/>
  <c r="F262" i="14"/>
  <c r="G262" i="14" a="1"/>
  <c r="G262" i="14"/>
  <c r="H262" i="14" a="1"/>
  <c r="H262" i="14"/>
  <c r="I262" i="14" a="1"/>
  <c r="I262" i="14"/>
  <c r="E263" i="14" a="1"/>
  <c r="E263" i="14"/>
  <c r="F263" i="14" a="1"/>
  <c r="F263" i="14"/>
  <c r="G263" i="14" a="1"/>
  <c r="G263" i="14"/>
  <c r="H263" i="14" a="1"/>
  <c r="H263" i="14"/>
  <c r="I263" i="14" a="1"/>
  <c r="I263" i="14"/>
  <c r="E264" i="14" a="1"/>
  <c r="E264" i="14"/>
  <c r="F264" i="14" a="1"/>
  <c r="F264" i="14"/>
  <c r="G264" i="14" a="1"/>
  <c r="G264" i="14"/>
  <c r="H264" i="14" a="1"/>
  <c r="H264" i="14"/>
  <c r="I264" i="14" a="1"/>
  <c r="I264" i="14"/>
  <c r="E265" i="14" a="1"/>
  <c r="E265" i="14"/>
  <c r="F265" i="14" a="1"/>
  <c r="F265" i="14"/>
  <c r="G265" i="14" a="1"/>
  <c r="G265" i="14"/>
  <c r="H265" i="14" a="1"/>
  <c r="H265" i="14"/>
  <c r="I265" i="14" a="1"/>
  <c r="I265" i="14"/>
  <c r="E266" i="14" a="1"/>
  <c r="E266" i="14"/>
  <c r="F266" i="14" a="1"/>
  <c r="F266" i="14"/>
  <c r="G266" i="14" a="1"/>
  <c r="G266" i="14"/>
  <c r="H266" i="14" a="1"/>
  <c r="H266" i="14"/>
  <c r="I266" i="14" a="1"/>
  <c r="I266" i="14"/>
  <c r="E267" i="14" a="1"/>
  <c r="E267" i="14"/>
  <c r="F267" i="14" a="1"/>
  <c r="F267" i="14"/>
  <c r="G267" i="14" a="1"/>
  <c r="G267" i="14"/>
  <c r="H267" i="14" a="1"/>
  <c r="H267" i="14"/>
  <c r="I267" i="14" a="1"/>
  <c r="I267" i="14"/>
  <c r="E268" i="14" a="1"/>
  <c r="E268" i="14"/>
  <c r="F268" i="14" a="1"/>
  <c r="F268" i="14"/>
  <c r="G268" i="14" a="1"/>
  <c r="G268" i="14"/>
  <c r="H268" i="14" a="1"/>
  <c r="H268" i="14"/>
  <c r="I268" i="14" a="1"/>
  <c r="I268" i="14"/>
  <c r="E269" i="14" a="1"/>
  <c r="E269" i="14"/>
  <c r="F269" i="14" a="1"/>
  <c r="F269" i="14"/>
  <c r="G269" i="14" a="1"/>
  <c r="G269" i="14"/>
  <c r="H269" i="14" a="1"/>
  <c r="H269" i="14"/>
  <c r="I269" i="14" a="1"/>
  <c r="I269" i="14"/>
  <c r="E270" i="14" a="1"/>
  <c r="E270" i="14"/>
  <c r="F270" i="14" a="1"/>
  <c r="F270" i="14"/>
  <c r="G270" i="14" a="1"/>
  <c r="G270" i="14"/>
  <c r="H270" i="14" a="1"/>
  <c r="H270" i="14"/>
  <c r="I270" i="14" a="1"/>
  <c r="I270" i="14"/>
  <c r="E271" i="14" a="1"/>
  <c r="E271" i="14"/>
  <c r="F271" i="14" a="1"/>
  <c r="F271" i="14"/>
  <c r="G271" i="14" a="1"/>
  <c r="G271" i="14"/>
  <c r="H271" i="14" a="1"/>
  <c r="H271" i="14"/>
  <c r="I271" i="14" a="1"/>
  <c r="I271" i="14"/>
  <c r="E272" i="14" a="1"/>
  <c r="E272" i="14"/>
  <c r="F272" i="14" a="1"/>
  <c r="F272" i="14"/>
  <c r="G272" i="14" a="1"/>
  <c r="G272" i="14"/>
  <c r="H272" i="14" a="1"/>
  <c r="H272" i="14"/>
  <c r="I272" i="14" a="1"/>
  <c r="I272" i="14"/>
  <c r="E273" i="14" a="1"/>
  <c r="E273" i="14"/>
  <c r="F273" i="14" a="1"/>
  <c r="F273" i="14"/>
  <c r="G273" i="14" a="1"/>
  <c r="G273" i="14"/>
  <c r="H273" i="14" a="1"/>
  <c r="H273" i="14"/>
  <c r="I273" i="14" a="1"/>
  <c r="I273" i="14"/>
  <c r="E274" i="14" a="1"/>
  <c r="E274" i="14"/>
  <c r="F274" i="14" a="1"/>
  <c r="F274" i="14"/>
  <c r="G274" i="14" a="1"/>
  <c r="G274" i="14"/>
  <c r="H274" i="14" a="1"/>
  <c r="H274" i="14"/>
  <c r="I274" i="14" a="1"/>
  <c r="I274" i="14"/>
  <c r="E275" i="14" a="1"/>
  <c r="E275" i="14"/>
  <c r="F275" i="14" a="1"/>
  <c r="F275" i="14"/>
  <c r="G275" i="14" a="1"/>
  <c r="G275" i="14"/>
  <c r="H275" i="14" a="1"/>
  <c r="H275" i="14"/>
  <c r="I275" i="14" a="1"/>
  <c r="I275" i="14"/>
  <c r="E276" i="14" a="1"/>
  <c r="E276" i="14"/>
  <c r="F276" i="14" a="1"/>
  <c r="F276" i="14"/>
  <c r="G276" i="14" a="1"/>
  <c r="G276" i="14"/>
  <c r="H276" i="14" a="1"/>
  <c r="H276" i="14"/>
  <c r="I276" i="14" a="1"/>
  <c r="I276" i="14"/>
  <c r="E277" i="14" a="1"/>
  <c r="E277" i="14"/>
  <c r="F277" i="14" a="1"/>
  <c r="F277" i="14"/>
  <c r="G277" i="14" a="1"/>
  <c r="G277" i="14"/>
  <c r="H277" i="14" a="1"/>
  <c r="H277" i="14"/>
  <c r="I277" i="14" a="1"/>
  <c r="I277" i="14"/>
  <c r="E278" i="14" a="1"/>
  <c r="E278" i="14"/>
  <c r="F278" i="14" a="1"/>
  <c r="F278" i="14"/>
  <c r="G278" i="14" a="1"/>
  <c r="G278" i="14"/>
  <c r="H278" i="14" a="1"/>
  <c r="H278" i="14"/>
  <c r="I278" i="14" a="1"/>
  <c r="I278" i="14"/>
  <c r="E279" i="14" a="1"/>
  <c r="E279" i="14"/>
  <c r="F279" i="14" a="1"/>
  <c r="F279" i="14"/>
  <c r="G279" i="14" a="1"/>
  <c r="G279" i="14"/>
  <c r="H279" i="14" a="1"/>
  <c r="H279" i="14"/>
  <c r="I279" i="14" a="1"/>
  <c r="I279" i="14"/>
  <c r="E280" i="14" a="1"/>
  <c r="E280" i="14"/>
  <c r="F280" i="14" a="1"/>
  <c r="F280" i="14"/>
  <c r="G280" i="14" a="1"/>
  <c r="G280" i="14"/>
  <c r="H280" i="14" a="1"/>
  <c r="H280" i="14"/>
  <c r="I280" i="14" a="1"/>
  <c r="I280" i="14"/>
  <c r="E281" i="14" a="1"/>
  <c r="E281" i="14"/>
  <c r="F281" i="14" a="1"/>
  <c r="F281" i="14"/>
  <c r="G281" i="14" a="1"/>
  <c r="G281" i="14"/>
  <c r="H281" i="14" a="1"/>
  <c r="H281" i="14"/>
  <c r="I281" i="14" a="1"/>
  <c r="I281" i="14"/>
  <c r="E282" i="14" a="1"/>
  <c r="E282" i="14"/>
  <c r="F282" i="14" a="1"/>
  <c r="F282" i="14"/>
  <c r="G282" i="14" a="1"/>
  <c r="G282" i="14"/>
  <c r="H282" i="14" a="1"/>
  <c r="H282" i="14"/>
  <c r="I282" i="14" a="1"/>
  <c r="I282" i="14"/>
  <c r="E283" i="14" a="1"/>
  <c r="E283" i="14"/>
  <c r="F283" i="14" a="1"/>
  <c r="F283" i="14"/>
  <c r="G283" i="14" a="1"/>
  <c r="G283" i="14"/>
  <c r="H283" i="14" a="1"/>
  <c r="H283" i="14"/>
  <c r="I283" i="14" a="1"/>
  <c r="I283" i="14"/>
  <c r="E284" i="14" a="1"/>
  <c r="E284" i="14"/>
  <c r="F284" i="14" a="1"/>
  <c r="F284" i="14"/>
  <c r="G284" i="14" a="1"/>
  <c r="G284" i="14"/>
  <c r="H284" i="14" a="1"/>
  <c r="H284" i="14"/>
  <c r="I284" i="14" a="1"/>
  <c r="I284" i="14"/>
  <c r="E285" i="14" a="1"/>
  <c r="E285" i="14"/>
  <c r="F285" i="14" a="1"/>
  <c r="F285" i="14"/>
  <c r="G285" i="14" a="1"/>
  <c r="G285" i="14"/>
  <c r="H285" i="14" a="1"/>
  <c r="H285" i="14"/>
  <c r="I285" i="14" a="1"/>
  <c r="I285" i="14"/>
  <c r="E286" i="14" a="1"/>
  <c r="E286" i="14"/>
  <c r="F286" i="14" a="1"/>
  <c r="F286" i="14"/>
  <c r="G286" i="14" a="1"/>
  <c r="G286" i="14"/>
  <c r="H286" i="14" a="1"/>
  <c r="H286" i="14"/>
  <c r="I286" i="14" a="1"/>
  <c r="I286" i="14"/>
  <c r="E287" i="14" a="1"/>
  <c r="E287" i="14"/>
  <c r="F287" i="14" a="1"/>
  <c r="F287" i="14"/>
  <c r="G287" i="14" a="1"/>
  <c r="G287" i="14"/>
  <c r="H287" i="14" a="1"/>
  <c r="H287" i="14"/>
  <c r="I287" i="14" a="1"/>
  <c r="I287" i="14"/>
  <c r="E288" i="14" a="1"/>
  <c r="E288" i="14"/>
  <c r="F288" i="14" a="1"/>
  <c r="F288" i="14"/>
  <c r="G288" i="14" a="1"/>
  <c r="G288" i="14"/>
  <c r="H288" i="14" a="1"/>
  <c r="H288" i="14"/>
  <c r="I288" i="14" a="1"/>
  <c r="I288" i="14"/>
  <c r="E289" i="14" a="1"/>
  <c r="E289" i="14"/>
  <c r="F289" i="14" a="1"/>
  <c r="F289" i="14"/>
  <c r="G289" i="14" a="1"/>
  <c r="G289" i="14"/>
  <c r="H289" i="14" a="1"/>
  <c r="H289" i="14"/>
  <c r="I289" i="14" a="1"/>
  <c r="I289" i="14"/>
  <c r="E290" i="14" a="1"/>
  <c r="E290" i="14"/>
  <c r="F290" i="14" a="1"/>
  <c r="F290" i="14"/>
  <c r="G290" i="14" a="1"/>
  <c r="G290" i="14"/>
  <c r="H290" i="14" a="1"/>
  <c r="H290" i="14"/>
  <c r="I290" i="14" a="1"/>
  <c r="I290" i="14"/>
  <c r="E291" i="14" a="1"/>
  <c r="E291" i="14"/>
  <c r="F291" i="14" a="1"/>
  <c r="F291" i="14"/>
  <c r="G291" i="14" a="1"/>
  <c r="G291" i="14"/>
  <c r="H291" i="14" a="1"/>
  <c r="H291" i="14"/>
  <c r="I291" i="14" a="1"/>
  <c r="I291" i="14"/>
  <c r="E292" i="14" a="1"/>
  <c r="E292" i="14"/>
  <c r="F292" i="14" a="1"/>
  <c r="F292" i="14"/>
  <c r="G292" i="14" a="1"/>
  <c r="G292" i="14"/>
  <c r="H292" i="14" a="1"/>
  <c r="H292" i="14"/>
  <c r="I292" i="14" a="1"/>
  <c r="I292" i="14"/>
  <c r="E293" i="14" a="1"/>
  <c r="E293" i="14"/>
  <c r="F293" i="14" a="1"/>
  <c r="F293" i="14"/>
  <c r="G293" i="14" a="1"/>
  <c r="G293" i="14"/>
  <c r="H293" i="14" a="1"/>
  <c r="H293" i="14"/>
  <c r="I293" i="14" a="1"/>
  <c r="I293" i="14"/>
  <c r="E294" i="14" a="1"/>
  <c r="E294" i="14"/>
  <c r="F294" i="14" a="1"/>
  <c r="F294" i="14"/>
  <c r="G294" i="14" a="1"/>
  <c r="G294" i="14"/>
  <c r="H294" i="14" a="1"/>
  <c r="H294" i="14"/>
  <c r="I294" i="14" a="1"/>
  <c r="I294" i="14"/>
  <c r="E295" i="14" a="1"/>
  <c r="E295" i="14"/>
  <c r="F295" i="14" a="1"/>
  <c r="F295" i="14"/>
  <c r="G295" i="14" a="1"/>
  <c r="G295" i="14"/>
  <c r="H295" i="14" a="1"/>
  <c r="H295" i="14"/>
  <c r="I295" i="14" a="1"/>
  <c r="I295" i="14"/>
  <c r="E296" i="14" a="1"/>
  <c r="E296" i="14"/>
  <c r="F296" i="14" a="1"/>
  <c r="F296" i="14"/>
  <c r="G296" i="14" a="1"/>
  <c r="G296" i="14"/>
  <c r="H296" i="14" a="1"/>
  <c r="H296" i="14"/>
  <c r="I296" i="14" a="1"/>
  <c r="I296" i="14"/>
  <c r="E297" i="14" a="1"/>
  <c r="E297" i="14"/>
  <c r="F297" i="14" a="1"/>
  <c r="F297" i="14"/>
  <c r="G297" i="14" a="1"/>
  <c r="G297" i="14"/>
  <c r="H297" i="14" a="1"/>
  <c r="H297" i="14"/>
  <c r="I297" i="14" a="1"/>
  <c r="I297" i="14"/>
  <c r="E298" i="14" a="1"/>
  <c r="E298" i="14"/>
  <c r="F298" i="14" a="1"/>
  <c r="F298" i="14"/>
  <c r="G298" i="14" a="1"/>
  <c r="G298" i="14"/>
  <c r="H298" i="14" a="1"/>
  <c r="H298" i="14"/>
  <c r="I298" i="14" a="1"/>
  <c r="I298" i="14"/>
  <c r="E299" i="14" a="1"/>
  <c r="E299" i="14"/>
  <c r="F299" i="14" a="1"/>
  <c r="F299" i="14"/>
  <c r="G299" i="14" a="1"/>
  <c r="G299" i="14"/>
  <c r="H299" i="14" a="1"/>
  <c r="H299" i="14"/>
  <c r="I299" i="14" a="1"/>
  <c r="I299" i="14"/>
  <c r="E300" i="14" a="1"/>
  <c r="E300" i="14"/>
  <c r="F300" i="14" a="1"/>
  <c r="F300" i="14"/>
  <c r="G300" i="14" a="1"/>
  <c r="G300" i="14"/>
  <c r="H300" i="14" a="1"/>
  <c r="H300" i="14"/>
  <c r="I300" i="14" a="1"/>
  <c r="I300" i="14"/>
  <c r="E301" i="14" a="1"/>
  <c r="E301" i="14"/>
  <c r="F301" i="14" a="1"/>
  <c r="F301" i="14"/>
  <c r="G301" i="14" a="1"/>
  <c r="G301" i="14"/>
  <c r="H301" i="14" a="1"/>
  <c r="H301" i="14"/>
  <c r="I301" i="14" a="1"/>
  <c r="I301" i="14"/>
  <c r="E302" i="14" a="1"/>
  <c r="E302" i="14"/>
  <c r="F302" i="14" a="1"/>
  <c r="F302" i="14"/>
  <c r="G302" i="14" a="1"/>
  <c r="G302" i="14"/>
  <c r="H302" i="14" a="1"/>
  <c r="H302" i="14"/>
  <c r="I302" i="14" a="1"/>
  <c r="I302" i="14"/>
  <c r="E303" i="14" a="1"/>
  <c r="E303" i="14"/>
  <c r="F303" i="14" a="1"/>
  <c r="F303" i="14"/>
  <c r="G303" i="14" a="1"/>
  <c r="G303" i="14"/>
  <c r="H303" i="14" a="1"/>
  <c r="H303" i="14"/>
  <c r="I303" i="14" a="1"/>
  <c r="I303" i="14"/>
  <c r="E304" i="14" a="1"/>
  <c r="E304" i="14"/>
  <c r="F304" i="14" a="1"/>
  <c r="F304" i="14"/>
  <c r="G304" i="14" a="1"/>
  <c r="G304" i="14"/>
  <c r="H304" i="14" a="1"/>
  <c r="H304" i="14"/>
  <c r="I304" i="14" a="1"/>
  <c r="I304" i="14"/>
  <c r="E305" i="14" a="1"/>
  <c r="E305" i="14"/>
  <c r="F305" i="14" a="1"/>
  <c r="F305" i="14"/>
  <c r="G305" i="14" a="1"/>
  <c r="G305" i="14"/>
  <c r="H305" i="14" a="1"/>
  <c r="H305" i="14"/>
  <c r="I305" i="14" a="1"/>
  <c r="I305" i="14"/>
  <c r="E306" i="14" a="1"/>
  <c r="E306" i="14"/>
  <c r="F306" i="14" a="1"/>
  <c r="F306" i="14"/>
  <c r="G306" i="14" a="1"/>
  <c r="G306" i="14"/>
  <c r="H306" i="14" a="1"/>
  <c r="H306" i="14"/>
  <c r="I306" i="14" a="1"/>
  <c r="I306" i="14"/>
  <c r="E307" i="14" a="1"/>
  <c r="E307" i="14"/>
  <c r="F307" i="14" a="1"/>
  <c r="F307" i="14"/>
  <c r="G307" i="14" a="1"/>
  <c r="G307" i="14"/>
  <c r="H307" i="14" a="1"/>
  <c r="H307" i="14"/>
  <c r="I307" i="14" a="1"/>
  <c r="I307" i="14"/>
  <c r="E308" i="14" a="1"/>
  <c r="E308" i="14"/>
  <c r="F308" i="14" a="1"/>
  <c r="F308" i="14"/>
  <c r="G308" i="14" a="1"/>
  <c r="G308" i="14"/>
  <c r="H308" i="14" a="1"/>
  <c r="H308" i="14"/>
  <c r="I308" i="14" a="1"/>
  <c r="I308" i="14"/>
  <c r="E309" i="14" a="1"/>
  <c r="E309" i="14"/>
  <c r="F309" i="14" a="1"/>
  <c r="F309" i="14"/>
  <c r="G309" i="14" a="1"/>
  <c r="G309" i="14"/>
  <c r="H309" i="14" a="1"/>
  <c r="H309" i="14"/>
  <c r="I309" i="14" a="1"/>
  <c r="I309" i="14"/>
  <c r="E310" i="14" a="1"/>
  <c r="E310" i="14"/>
  <c r="F310" i="14" a="1"/>
  <c r="F310" i="14"/>
  <c r="G310" i="14" a="1"/>
  <c r="G310" i="14"/>
  <c r="H310" i="14" a="1"/>
  <c r="H310" i="14"/>
  <c r="I310" i="14" a="1"/>
  <c r="I310" i="14"/>
  <c r="E311" i="14" a="1"/>
  <c r="E311" i="14"/>
  <c r="F311" i="14" a="1"/>
  <c r="F311" i="14"/>
  <c r="G311" i="14" a="1"/>
  <c r="G311" i="14"/>
  <c r="H311" i="14" a="1"/>
  <c r="H311" i="14"/>
  <c r="I311" i="14" a="1"/>
  <c r="I311" i="14"/>
  <c r="E312" i="14" a="1"/>
  <c r="E312" i="14"/>
  <c r="F312" i="14" a="1"/>
  <c r="F312" i="14"/>
  <c r="G312" i="14" a="1"/>
  <c r="G312" i="14"/>
  <c r="H312" i="14" a="1"/>
  <c r="H312" i="14"/>
  <c r="I312" i="14" a="1"/>
  <c r="I312" i="14"/>
  <c r="E313" i="14" a="1"/>
  <c r="E313" i="14"/>
  <c r="F313" i="14" a="1"/>
  <c r="F313" i="14"/>
  <c r="G313" i="14" a="1"/>
  <c r="G313" i="14"/>
  <c r="H313" i="14" a="1"/>
  <c r="H313" i="14"/>
  <c r="I313" i="14" a="1"/>
  <c r="I313" i="14"/>
  <c r="E314" i="14" a="1"/>
  <c r="E314" i="14"/>
  <c r="F314" i="14" a="1"/>
  <c r="F314" i="14"/>
  <c r="G314" i="14" a="1"/>
  <c r="G314" i="14"/>
  <c r="H314" i="14" a="1"/>
  <c r="H314" i="14"/>
  <c r="I314" i="14" a="1"/>
  <c r="I314" i="14"/>
  <c r="E315" i="14" a="1"/>
  <c r="E315" i="14"/>
  <c r="F315" i="14" a="1"/>
  <c r="F315" i="14"/>
  <c r="G315" i="14" a="1"/>
  <c r="G315" i="14"/>
  <c r="H315" i="14" a="1"/>
  <c r="H315" i="14"/>
  <c r="I315" i="14" a="1"/>
  <c r="I315" i="14"/>
  <c r="E316" i="14" a="1"/>
  <c r="E316" i="14"/>
  <c r="F316" i="14" a="1"/>
  <c r="F316" i="14"/>
  <c r="G316" i="14" a="1"/>
  <c r="G316" i="14"/>
  <c r="H316" i="14" a="1"/>
  <c r="H316" i="14"/>
  <c r="I316" i="14" a="1"/>
  <c r="I316" i="14"/>
  <c r="E317" i="14" a="1"/>
  <c r="E317" i="14"/>
  <c r="F317" i="14" a="1"/>
  <c r="F317" i="14"/>
  <c r="G317" i="14" a="1"/>
  <c r="G317" i="14"/>
  <c r="H317" i="14" a="1"/>
  <c r="H317" i="14"/>
  <c r="I317" i="14" a="1"/>
  <c r="I317" i="14"/>
  <c r="E318" i="14" a="1"/>
  <c r="E318" i="14"/>
  <c r="F318" i="14" a="1"/>
  <c r="F318" i="14"/>
  <c r="G318" i="14" a="1"/>
  <c r="G318" i="14"/>
  <c r="H318" i="14" a="1"/>
  <c r="H318" i="14"/>
  <c r="I318" i="14" a="1"/>
  <c r="I318" i="14"/>
  <c r="E319" i="14" a="1"/>
  <c r="E319" i="14"/>
  <c r="F319" i="14" a="1"/>
  <c r="F319" i="14"/>
  <c r="G319" i="14" a="1"/>
  <c r="G319" i="14"/>
  <c r="H319" i="14" a="1"/>
  <c r="H319" i="14"/>
  <c r="I319" i="14" a="1"/>
  <c r="I319" i="14"/>
  <c r="E320" i="14" a="1"/>
  <c r="E320" i="14"/>
  <c r="F320" i="14" a="1"/>
  <c r="F320" i="14"/>
  <c r="G320" i="14" a="1"/>
  <c r="G320" i="14"/>
  <c r="H320" i="14" a="1"/>
  <c r="H320" i="14"/>
  <c r="I320" i="14" a="1"/>
  <c r="I320" i="14"/>
  <c r="E321" i="14" a="1"/>
  <c r="E321" i="14"/>
  <c r="F321" i="14" a="1"/>
  <c r="F321" i="14"/>
  <c r="G321" i="14" a="1"/>
  <c r="G321" i="14"/>
  <c r="H321" i="14" a="1"/>
  <c r="H321" i="14"/>
  <c r="I321" i="14" a="1"/>
  <c r="I321" i="14"/>
  <c r="E322" i="14" a="1"/>
  <c r="E322" i="14"/>
  <c r="F322" i="14" a="1"/>
  <c r="F322" i="14"/>
  <c r="G322" i="14" a="1"/>
  <c r="G322" i="14"/>
  <c r="H322" i="14" a="1"/>
  <c r="H322" i="14"/>
  <c r="I322" i="14" a="1"/>
  <c r="I322" i="14"/>
  <c r="E323" i="14" a="1"/>
  <c r="E323" i="14"/>
  <c r="F323" i="14" a="1"/>
  <c r="F323" i="14"/>
  <c r="G323" i="14" a="1"/>
  <c r="G323" i="14"/>
  <c r="H323" i="14" a="1"/>
  <c r="H323" i="14"/>
  <c r="I323" i="14" a="1"/>
  <c r="I323" i="14"/>
  <c r="E324" i="14" a="1"/>
  <c r="E324" i="14"/>
  <c r="F324" i="14" a="1"/>
  <c r="F324" i="14"/>
  <c r="G324" i="14" a="1"/>
  <c r="G324" i="14"/>
  <c r="H324" i="14" a="1"/>
  <c r="H324" i="14"/>
  <c r="I324" i="14" a="1"/>
  <c r="I324" i="14"/>
  <c r="E325" i="14" a="1"/>
  <c r="E325" i="14"/>
  <c r="F325" i="14" a="1"/>
  <c r="F325" i="14"/>
  <c r="G325" i="14" a="1"/>
  <c r="G325" i="14"/>
  <c r="H325" i="14" a="1"/>
  <c r="H325" i="14"/>
  <c r="I325" i="14" a="1"/>
  <c r="I325" i="14"/>
  <c r="E326" i="14" a="1"/>
  <c r="E326" i="14"/>
  <c r="F326" i="14" a="1"/>
  <c r="F326" i="14"/>
  <c r="G326" i="14" a="1"/>
  <c r="G326" i="14"/>
  <c r="H326" i="14" a="1"/>
  <c r="H326" i="14"/>
  <c r="I326" i="14" a="1"/>
  <c r="I326" i="14"/>
  <c r="E327" i="14" a="1"/>
  <c r="E327" i="14"/>
  <c r="F327" i="14" a="1"/>
  <c r="F327" i="14"/>
  <c r="G327" i="14" a="1"/>
  <c r="G327" i="14"/>
  <c r="H327" i="14" a="1"/>
  <c r="H327" i="14"/>
  <c r="I327" i="14" a="1"/>
  <c r="I327" i="14"/>
  <c r="E328" i="14" a="1"/>
  <c r="E328" i="14"/>
  <c r="F328" i="14" a="1"/>
  <c r="F328" i="14"/>
  <c r="G328" i="14" a="1"/>
  <c r="G328" i="14"/>
  <c r="H328" i="14" a="1"/>
  <c r="H328" i="14"/>
  <c r="I328" i="14" a="1"/>
  <c r="I328" i="14"/>
  <c r="E329" i="14" a="1"/>
  <c r="E329" i="14"/>
  <c r="F329" i="14" a="1"/>
  <c r="F329" i="14"/>
  <c r="G329" i="14" a="1"/>
  <c r="G329" i="14"/>
  <c r="H329" i="14" a="1"/>
  <c r="H329" i="14"/>
  <c r="I329" i="14" a="1"/>
  <c r="I329" i="14"/>
  <c r="E330" i="14" a="1"/>
  <c r="E330" i="14"/>
  <c r="F330" i="14" a="1"/>
  <c r="F330" i="14"/>
  <c r="G330" i="14" a="1"/>
  <c r="G330" i="14"/>
  <c r="H330" i="14" a="1"/>
  <c r="H330" i="14"/>
  <c r="I330" i="14" a="1"/>
  <c r="I330" i="14"/>
  <c r="E331" i="14" a="1"/>
  <c r="E331" i="14"/>
  <c r="F331" i="14" a="1"/>
  <c r="F331" i="14"/>
  <c r="G331" i="14" a="1"/>
  <c r="G331" i="14"/>
  <c r="H331" i="14" a="1"/>
  <c r="H331" i="14"/>
  <c r="I331" i="14" a="1"/>
  <c r="I331" i="14"/>
  <c r="E332" i="14" a="1"/>
  <c r="E332" i="14"/>
  <c r="F332" i="14" a="1"/>
  <c r="F332" i="14"/>
  <c r="G332" i="14" a="1"/>
  <c r="G332" i="14"/>
  <c r="H332" i="14" a="1"/>
  <c r="H332" i="14"/>
  <c r="I332" i="14" a="1"/>
  <c r="I332" i="14"/>
  <c r="E333" i="14" a="1"/>
  <c r="E333" i="14"/>
  <c r="F333" i="14" a="1"/>
  <c r="F333" i="14"/>
  <c r="G333" i="14" a="1"/>
  <c r="G333" i="14"/>
  <c r="H333" i="14" a="1"/>
  <c r="H333" i="14"/>
  <c r="I333" i="14" a="1"/>
  <c r="I333" i="14"/>
  <c r="E334" i="14" a="1"/>
  <c r="E334" i="14"/>
  <c r="F334" i="14" a="1"/>
  <c r="F334" i="14"/>
  <c r="G334" i="14" a="1"/>
  <c r="G334" i="14"/>
  <c r="H334" i="14" a="1"/>
  <c r="H334" i="14"/>
  <c r="I334" i="14" a="1"/>
  <c r="I334" i="14"/>
  <c r="E335" i="14" a="1"/>
  <c r="E335" i="14"/>
  <c r="F335" i="14" a="1"/>
  <c r="F335" i="14"/>
  <c r="G335" i="14" a="1"/>
  <c r="G335" i="14"/>
  <c r="H335" i="14" a="1"/>
  <c r="H335" i="14"/>
  <c r="I335" i="14" a="1"/>
  <c r="I335" i="14"/>
  <c r="E336" i="14" a="1"/>
  <c r="E336" i="14"/>
  <c r="F336" i="14" a="1"/>
  <c r="F336" i="14"/>
  <c r="G336" i="14" a="1"/>
  <c r="G336" i="14"/>
  <c r="H336" i="14" a="1"/>
  <c r="H336" i="14"/>
  <c r="I336" i="14" a="1"/>
  <c r="I336" i="14"/>
  <c r="E337" i="14" a="1"/>
  <c r="E337" i="14"/>
  <c r="F337" i="14" a="1"/>
  <c r="F337" i="14"/>
  <c r="G337" i="14" a="1"/>
  <c r="G337" i="14"/>
  <c r="H337" i="14" a="1"/>
  <c r="H337" i="14"/>
  <c r="I337" i="14" a="1"/>
  <c r="I337" i="14"/>
  <c r="E338" i="14" a="1"/>
  <c r="E338" i="14"/>
  <c r="F338" i="14" a="1"/>
  <c r="F338" i="14"/>
  <c r="G338" i="14" a="1"/>
  <c r="G338" i="14"/>
  <c r="H338" i="14" a="1"/>
  <c r="H338" i="14"/>
  <c r="I338" i="14" a="1"/>
  <c r="I338" i="14"/>
  <c r="E339" i="14" a="1"/>
  <c r="E339" i="14"/>
  <c r="F339" i="14" a="1"/>
  <c r="F339" i="14"/>
  <c r="G339" i="14" a="1"/>
  <c r="G339" i="14"/>
  <c r="H339" i="14" a="1"/>
  <c r="H339" i="14"/>
  <c r="I339" i="14" a="1"/>
  <c r="I339" i="14"/>
  <c r="E340" i="14" a="1"/>
  <c r="E340" i="14"/>
  <c r="F340" i="14" a="1"/>
  <c r="F340" i="14"/>
  <c r="G340" i="14" a="1"/>
  <c r="G340" i="14"/>
  <c r="H340" i="14" a="1"/>
  <c r="H340" i="14"/>
  <c r="I340" i="14" a="1"/>
  <c r="I340" i="14"/>
  <c r="E341" i="14" a="1"/>
  <c r="E341" i="14"/>
  <c r="F341" i="14" a="1"/>
  <c r="F341" i="14"/>
  <c r="G341" i="14" a="1"/>
  <c r="G341" i="14"/>
  <c r="H341" i="14" a="1"/>
  <c r="H341" i="14"/>
  <c r="I341" i="14" a="1"/>
  <c r="I341" i="14"/>
  <c r="E342" i="14" a="1"/>
  <c r="E342" i="14"/>
  <c r="F342" i="14" a="1"/>
  <c r="F342" i="14"/>
  <c r="G342" i="14" a="1"/>
  <c r="G342" i="14"/>
  <c r="H342" i="14" a="1"/>
  <c r="H342" i="14"/>
  <c r="I342" i="14" a="1"/>
  <c r="I342" i="14"/>
  <c r="E343" i="14" a="1"/>
  <c r="E343" i="14"/>
  <c r="F343" i="14" a="1"/>
  <c r="F343" i="14"/>
  <c r="G343" i="14" a="1"/>
  <c r="G343" i="14"/>
  <c r="H343" i="14" a="1"/>
  <c r="H343" i="14"/>
  <c r="I343" i="14" a="1"/>
  <c r="I343" i="14"/>
  <c r="E344" i="14" a="1"/>
  <c r="E344" i="14"/>
  <c r="F344" i="14" a="1"/>
  <c r="F344" i="14"/>
  <c r="G344" i="14" a="1"/>
  <c r="G344" i="14"/>
  <c r="H344" i="14" a="1"/>
  <c r="H344" i="14"/>
  <c r="I344" i="14" a="1"/>
  <c r="I344" i="14"/>
  <c r="AG4" i="13"/>
  <c r="Q344" i="14" a="1"/>
  <c r="Q344" i="14"/>
  <c r="R344" i="14" a="1"/>
  <c r="R344" i="14"/>
  <c r="S344" i="14" a="1"/>
  <c r="S344" i="14"/>
  <c r="T344" i="14" a="1"/>
  <c r="T344" i="14"/>
  <c r="U344" i="14" a="1"/>
  <c r="U344" i="14"/>
  <c r="AS4" i="13"/>
  <c r="E82" i="14"/>
  <c r="AQ4" i="13"/>
  <c r="AP4" i="13"/>
  <c r="AO4" i="13"/>
  <c r="AN4" i="13"/>
  <c r="AM4" i="13"/>
  <c r="AE4" i="13"/>
  <c r="AD4" i="13"/>
  <c r="AC4" i="13"/>
  <c r="AB4" i="13"/>
  <c r="AA4" i="13"/>
  <c r="U197" i="14"/>
  <c r="T197" i="14"/>
  <c r="S197" i="14"/>
  <c r="R197" i="14"/>
  <c r="Q197" i="14"/>
  <c r="Q93" i="14"/>
  <c r="I197" i="14"/>
  <c r="H197" i="14"/>
  <c r="G197" i="14"/>
  <c r="F197" i="14"/>
  <c r="E197" i="14"/>
  <c r="E93" i="14"/>
  <c r="U93" i="14"/>
  <c r="T93" i="14"/>
  <c r="S93" i="14"/>
  <c r="R93" i="14"/>
  <c r="I93" i="14"/>
  <c r="H93" i="14"/>
  <c r="G93" i="14"/>
  <c r="F93" i="14"/>
  <c r="E82"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210" i="13"/>
  <c r="B211" i="13"/>
  <c r="B212" i="13"/>
  <c r="B213" i="13"/>
  <c r="B214" i="13"/>
  <c r="B215" i="13"/>
  <c r="B216" i="13"/>
  <c r="B217" i="13"/>
  <c r="B218" i="13"/>
  <c r="B219" i="13"/>
  <c r="B220" i="13"/>
  <c r="B221" i="13"/>
  <c r="B222" i="13"/>
  <c r="B223" i="13"/>
  <c r="B224" i="13"/>
  <c r="B225" i="13"/>
  <c r="B226" i="13"/>
  <c r="B227" i="13"/>
  <c r="B228" i="13"/>
  <c r="B229" i="13"/>
  <c r="B230" i="13"/>
  <c r="B231" i="13"/>
  <c r="B232" i="13"/>
  <c r="B233" i="13"/>
  <c r="B234" i="13"/>
  <c r="B235" i="13"/>
  <c r="B236" i="13"/>
  <c r="B237" i="13"/>
  <c r="B238" i="13"/>
  <c r="B239" i="13"/>
  <c r="B240" i="13"/>
  <c r="B241" i="13"/>
  <c r="B242" i="13"/>
  <c r="B243" i="13"/>
  <c r="C5" i="13" a="1"/>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AF59" i="12"/>
  <c r="AF60" i="12"/>
  <c r="AF61" i="12"/>
  <c r="AF62" i="12"/>
  <c r="AF63" i="12"/>
  <c r="AF64" i="12"/>
  <c r="AF65" i="12"/>
  <c r="AF66" i="12"/>
  <c r="AF67" i="12"/>
  <c r="AF68" i="12"/>
  <c r="AF69" i="12"/>
  <c r="AF70" i="12"/>
  <c r="AF71" i="12"/>
  <c r="AF72" i="12"/>
  <c r="AF73" i="12"/>
  <c r="AF74" i="12"/>
  <c r="AF75" i="12"/>
  <c r="AF76" i="12"/>
  <c r="AF77" i="12"/>
  <c r="AF78" i="12"/>
  <c r="AF79" i="12"/>
  <c r="AF80" i="12"/>
  <c r="AF81" i="12"/>
  <c r="AF82" i="12"/>
  <c r="AF83" i="12"/>
  <c r="AF84" i="12"/>
  <c r="AF85" i="12"/>
  <c r="AF86" i="12"/>
  <c r="AF87" i="12"/>
  <c r="AF88" i="12"/>
  <c r="AF89" i="12"/>
  <c r="AF90" i="12"/>
  <c r="AF91" i="12"/>
  <c r="AF92" i="12"/>
  <c r="AF93" i="12"/>
  <c r="AF94" i="12"/>
  <c r="AF95" i="12"/>
  <c r="AE168" i="12"/>
  <c r="AE207" i="12" a="1"/>
  <c r="AE207" i="12"/>
  <c r="AE206" i="12" a="1"/>
  <c r="AE206" i="12"/>
  <c r="AE205" i="12" a="1"/>
  <c r="AE205" i="12"/>
  <c r="AE204" i="12" a="1"/>
  <c r="AE204" i="12"/>
  <c r="AE38" i="12"/>
  <c r="AE203" i="12" a="1"/>
  <c r="AE203" i="12"/>
  <c r="AE8" i="12"/>
  <c r="AE202" i="12" a="1"/>
  <c r="AE202" i="12"/>
  <c r="AE200" i="12" a="1"/>
  <c r="AE200" i="12"/>
  <c r="AE199" i="12" a="1"/>
  <c r="AE199" i="12"/>
  <c r="AE198" i="12" a="1"/>
  <c r="AE198" i="12"/>
  <c r="AE197" i="12" a="1"/>
  <c r="AE197" i="12"/>
  <c r="AE196" i="12" a="1"/>
  <c r="AE196" i="12"/>
  <c r="AE195" i="12" a="1"/>
  <c r="AE195" i="12"/>
  <c r="AE194" i="12" a="1"/>
  <c r="AE194" i="12"/>
  <c r="AE193" i="12" a="1"/>
  <c r="AE193" i="12"/>
  <c r="AE192" i="12" a="1"/>
  <c r="AE192" i="12"/>
  <c r="AE189" i="12" a="1"/>
  <c r="AE189" i="12"/>
  <c r="AE188" i="12" a="1"/>
  <c r="AE188" i="12"/>
  <c r="AE187" i="12" a="1"/>
  <c r="AE187" i="12"/>
  <c r="AE186" i="12" a="1"/>
  <c r="AE186" i="12"/>
  <c r="AE183" i="12" a="1"/>
  <c r="AE183" i="12"/>
  <c r="AE182" i="12" a="1"/>
  <c r="AE182" i="12"/>
  <c r="AE181" i="12" a="1"/>
  <c r="AE181" i="12"/>
  <c r="AE180" i="12" a="1"/>
  <c r="AE180" i="12"/>
  <c r="AE179" i="12" a="1"/>
  <c r="AE179" i="12"/>
  <c r="AE178" i="12" a="1"/>
  <c r="AE178" i="12"/>
  <c r="AE177" i="12" a="1"/>
  <c r="AE177" i="12"/>
  <c r="AE176" i="12" a="1"/>
  <c r="AE176" i="12"/>
  <c r="AE58" i="12"/>
  <c r="AE175" i="12" a="1"/>
  <c r="AE175" i="12"/>
  <c r="AE173" i="12" a="1"/>
  <c r="AE173" i="12"/>
  <c r="AE170" i="12" a="1"/>
  <c r="AE170" i="12"/>
  <c r="AE167" i="12"/>
  <c r="AE6" i="12"/>
  <c r="AE161" i="12" a="1"/>
  <c r="AE161" i="12"/>
  <c r="AE160" i="12"/>
  <c r="AE159" i="12"/>
  <c r="AE7" i="12"/>
  <c r="AE158" i="12" a="1"/>
  <c r="AE158" i="12"/>
  <c r="AE9" i="12"/>
  <c r="AE10" i="12"/>
  <c r="AE11" i="12"/>
  <c r="AE12" i="12"/>
  <c r="AE13" i="12"/>
  <c r="AE14" i="12"/>
  <c r="AE15" i="12"/>
  <c r="AE16" i="12"/>
  <c r="AE17" i="12"/>
  <c r="AE18" i="12"/>
  <c r="AE19" i="12"/>
  <c r="AE20" i="12"/>
  <c r="AE21" i="12"/>
  <c r="AE22" i="12"/>
  <c r="AE23" i="12"/>
  <c r="AE24" i="12"/>
  <c r="AE25" i="12"/>
  <c r="AE26" i="12"/>
  <c r="AE27" i="12"/>
  <c r="AE28" i="12"/>
  <c r="AE29" i="12"/>
  <c r="AE30" i="12"/>
  <c r="AE31" i="12"/>
  <c r="AE32" i="12"/>
  <c r="AE33" i="12"/>
  <c r="AE34" i="12"/>
  <c r="AE35" i="12"/>
  <c r="AE36" i="12"/>
  <c r="AE37" i="12"/>
  <c r="AE39" i="12"/>
  <c r="AE40" i="12"/>
  <c r="AE41" i="12"/>
  <c r="AE42" i="12"/>
  <c r="AE43" i="12"/>
  <c r="AE44" i="12"/>
  <c r="AE45" i="12"/>
  <c r="AE46" i="12"/>
  <c r="AE47" i="12"/>
  <c r="AE48" i="12"/>
  <c r="AE49" i="12"/>
  <c r="AE50" i="12"/>
  <c r="AE51" i="12"/>
  <c r="AE52" i="12"/>
  <c r="AE53" i="12"/>
  <c r="AE54" i="12"/>
  <c r="AE55" i="12"/>
  <c r="AE56" i="12"/>
  <c r="AE57" i="12"/>
  <c r="AE59" i="12"/>
  <c r="AE60" i="12"/>
  <c r="AE61" i="12"/>
  <c r="AE157" i="12"/>
  <c r="AE156" i="12"/>
  <c r="AE155" i="12"/>
  <c r="Q168" i="12"/>
  <c r="Q207" i="12" a="1"/>
  <c r="Q207" i="12"/>
  <c r="Q206" i="12" a="1"/>
  <c r="Q206" i="12"/>
  <c r="Q205" i="12" a="1"/>
  <c r="Q205" i="12"/>
  <c r="Q204" i="12" a="1"/>
  <c r="Q204" i="12"/>
  <c r="Q203" i="12" a="1"/>
  <c r="Q203" i="12"/>
  <c r="Q8" i="12"/>
  <c r="Q202" i="12" a="1"/>
  <c r="Q202" i="12"/>
  <c r="Q200" i="12" a="1"/>
  <c r="Q200" i="12"/>
  <c r="Q199" i="12" a="1"/>
  <c r="Q199" i="12"/>
  <c r="Q198" i="12" a="1"/>
  <c r="Q198" i="12"/>
  <c r="Q197" i="12" a="1"/>
  <c r="Q197" i="12"/>
  <c r="Q196" i="12" a="1"/>
  <c r="Q196" i="12"/>
  <c r="Q195" i="12" a="1"/>
  <c r="Q195" i="12"/>
  <c r="Q194" i="12" a="1"/>
  <c r="Q194" i="12"/>
  <c r="Q193" i="12" a="1"/>
  <c r="Q193" i="12"/>
  <c r="Q192" i="12" a="1"/>
  <c r="Q192" i="12"/>
  <c r="Q189" i="12" a="1"/>
  <c r="Q189" i="12"/>
  <c r="Q188" i="12" a="1"/>
  <c r="Q188" i="12"/>
  <c r="Q187" i="12" a="1"/>
  <c r="Q187" i="12"/>
  <c r="Q186" i="12" a="1"/>
  <c r="Q186" i="12"/>
  <c r="Q183" i="12" a="1"/>
  <c r="Q183" i="12"/>
  <c r="Q182" i="12" a="1"/>
  <c r="Q182" i="12"/>
  <c r="Q181" i="12" a="1"/>
  <c r="Q181" i="12"/>
  <c r="Q180" i="12" a="1"/>
  <c r="Q180" i="12"/>
  <c r="Q179" i="12" a="1"/>
  <c r="Q179" i="12"/>
  <c r="Q178" i="12" a="1"/>
  <c r="Q178" i="12"/>
  <c r="Q177" i="12" a="1"/>
  <c r="Q177" i="12"/>
  <c r="Q176" i="12" a="1"/>
  <c r="Q176" i="12"/>
  <c r="Q175" i="12" a="1"/>
  <c r="Q175" i="12"/>
  <c r="Q174" i="12" a="1"/>
  <c r="Q174" i="12"/>
  <c r="Q173" i="12" a="1"/>
  <c r="Q173" i="12"/>
  <c r="Q170" i="12" a="1"/>
  <c r="Q170" i="12"/>
  <c r="Q167" i="12"/>
  <c r="Q6" i="12"/>
  <c r="Q161" i="12" a="1"/>
  <c r="Q161" i="12"/>
  <c r="Q160" i="12"/>
  <c r="Q159" i="12"/>
  <c r="Q7" i="12"/>
  <c r="Q158" i="12" a="1"/>
  <c r="Q158" i="12"/>
  <c r="Q9" i="12"/>
  <c r="Q10" i="12"/>
  <c r="Q11" i="12"/>
  <c r="Q12" i="12"/>
  <c r="Q13" i="12"/>
  <c r="Q14" i="12"/>
  <c r="Q15" i="12"/>
  <c r="Q16" i="12"/>
  <c r="Q17" i="12"/>
  <c r="Q18" i="12"/>
  <c r="Q19" i="12"/>
  <c r="Q20" i="12"/>
  <c r="Q21" i="12"/>
  <c r="Q22" i="12"/>
  <c r="Q23" i="12"/>
  <c r="Q24" i="12"/>
  <c r="Q25" i="12"/>
  <c r="Q26" i="12"/>
  <c r="Q27" i="12"/>
  <c r="Q28" i="12"/>
  <c r="Q29" i="12"/>
  <c r="Q30" i="12"/>
  <c r="Q31" i="12"/>
  <c r="Q32" i="12"/>
  <c r="Q33" i="12"/>
  <c r="Q34" i="12"/>
  <c r="Q35" i="12"/>
  <c r="Q36" i="12"/>
  <c r="Q37" i="12"/>
  <c r="Q157" i="12"/>
  <c r="Q156" i="12"/>
  <c r="Q155" i="12"/>
  <c r="AS168" i="12"/>
  <c r="AS207" i="12" a="1"/>
  <c r="AS207" i="12"/>
  <c r="AS206" i="12" a="1"/>
  <c r="AS206" i="12"/>
  <c r="AS205" i="12" a="1"/>
  <c r="AS205" i="12"/>
  <c r="AS204" i="12" a="1"/>
  <c r="AS204" i="12"/>
  <c r="AS203" i="12" a="1"/>
  <c r="AS203" i="12"/>
  <c r="AS8" i="12"/>
  <c r="AS202" i="12" a="1"/>
  <c r="AS202" i="12"/>
  <c r="AS200" i="12" a="1"/>
  <c r="AS200" i="12"/>
  <c r="AS199" i="12" a="1"/>
  <c r="AS199" i="12"/>
  <c r="AS198" i="12" a="1"/>
  <c r="AS198" i="12"/>
  <c r="AS197" i="12" a="1"/>
  <c r="AS197" i="12"/>
  <c r="AS196" i="12" a="1"/>
  <c r="AS196" i="12"/>
  <c r="AS195" i="12" a="1"/>
  <c r="AS195" i="12"/>
  <c r="AS194" i="12" a="1"/>
  <c r="AS194" i="12"/>
  <c r="AS193" i="12" a="1"/>
  <c r="AS193" i="12"/>
  <c r="AS192" i="12" a="1"/>
  <c r="AS192" i="12"/>
  <c r="AS189" i="12" a="1"/>
  <c r="AS189" i="12"/>
  <c r="AS188" i="12" a="1"/>
  <c r="AS188" i="12"/>
  <c r="AS187" i="12" a="1"/>
  <c r="AS187" i="12"/>
  <c r="AS186" i="12" a="1"/>
  <c r="AS186" i="12"/>
  <c r="AS183" i="12" a="1"/>
  <c r="AS183" i="12"/>
  <c r="AS182" i="12" a="1"/>
  <c r="AS182" i="12"/>
  <c r="AS181" i="12" a="1"/>
  <c r="AS181" i="12"/>
  <c r="AS180" i="12" a="1"/>
  <c r="AS180" i="12"/>
  <c r="AS179" i="12" a="1"/>
  <c r="AS179" i="12"/>
  <c r="AS178" i="12" a="1"/>
  <c r="AS178" i="12"/>
  <c r="AS175" i="12" a="1"/>
  <c r="AS175" i="12"/>
  <c r="AS173" i="12" a="1"/>
  <c r="AS173" i="12"/>
  <c r="AS170" i="12" a="1"/>
  <c r="AS170" i="12"/>
  <c r="AS167" i="12"/>
  <c r="AS6" i="12"/>
  <c r="AS161" i="12" a="1"/>
  <c r="AS161" i="12"/>
  <c r="AS160" i="12"/>
  <c r="AS159" i="12"/>
  <c r="AS7" i="12"/>
  <c r="AS158" i="12" a="1"/>
  <c r="AS158" i="12"/>
  <c r="AS9" i="12"/>
  <c r="AS10" i="12"/>
  <c r="AS11" i="12"/>
  <c r="AS12" i="12"/>
  <c r="AS13" i="12"/>
  <c r="AS14" i="12"/>
  <c r="AS15" i="12"/>
  <c r="AS16" i="12"/>
  <c r="AS17" i="12"/>
  <c r="AS18" i="12"/>
  <c r="AS19" i="12"/>
  <c r="AS20" i="12"/>
  <c r="AS21" i="12"/>
  <c r="AS22" i="12"/>
  <c r="AS23" i="12"/>
  <c r="AS24" i="12"/>
  <c r="AS25" i="12"/>
  <c r="AS26" i="12"/>
  <c r="AS157" i="12"/>
  <c r="AS156" i="12"/>
  <c r="AS155" i="12"/>
  <c r="AI168" i="12"/>
  <c r="AI122" i="12"/>
  <c r="AI207" i="12" a="1"/>
  <c r="AI207" i="12"/>
  <c r="AI109" i="12"/>
  <c r="AI206" i="12" a="1"/>
  <c r="AI206" i="12"/>
  <c r="AI107" i="12"/>
  <c r="AI205" i="12" a="1"/>
  <c r="AI205" i="12"/>
  <c r="AI64" i="12"/>
  <c r="AI204" i="12" a="1"/>
  <c r="AI204" i="12"/>
  <c r="AI38" i="12"/>
  <c r="AI203" i="12" a="1"/>
  <c r="AI203" i="12"/>
  <c r="AI8" i="12"/>
  <c r="AI202" i="12" a="1"/>
  <c r="AI202" i="12"/>
  <c r="AI200" i="12" a="1"/>
  <c r="AI200" i="12"/>
  <c r="AI199" i="12" a="1"/>
  <c r="AI199" i="12"/>
  <c r="AI137" i="12"/>
  <c r="AI198" i="12" a="1"/>
  <c r="AI198" i="12"/>
  <c r="AI195" i="12" a="1"/>
  <c r="AI195" i="12"/>
  <c r="AI192" i="12" a="1"/>
  <c r="AI192" i="12"/>
  <c r="AI189" i="12" a="1"/>
  <c r="AI189" i="12"/>
  <c r="AI117" i="12"/>
  <c r="AI187" i="12" a="1"/>
  <c r="AI187" i="12"/>
  <c r="AI186" i="12" a="1"/>
  <c r="AI186" i="12"/>
  <c r="AI183" i="12" a="1"/>
  <c r="AI183" i="12"/>
  <c r="AI128" i="12"/>
  <c r="AI182" i="12" a="1"/>
  <c r="AI182" i="12"/>
  <c r="AI118" i="12"/>
  <c r="AI181" i="12" a="1"/>
  <c r="AI181" i="12"/>
  <c r="AI108" i="12"/>
  <c r="AI180" i="12" a="1"/>
  <c r="AI180" i="12"/>
  <c r="AI98" i="12"/>
  <c r="AI179" i="12" a="1"/>
  <c r="AI179" i="12"/>
  <c r="AI58" i="12"/>
  <c r="AI175" i="12" a="1"/>
  <c r="AI175" i="12"/>
  <c r="AI173" i="12" a="1"/>
  <c r="AI173" i="12"/>
  <c r="AI170" i="12" a="1"/>
  <c r="AI170" i="12"/>
  <c r="AI167" i="12"/>
  <c r="AI6" i="12"/>
  <c r="AI161" i="12" a="1"/>
  <c r="AI161" i="12"/>
  <c r="AI110" i="12"/>
  <c r="AI111" i="12"/>
  <c r="AI112" i="12"/>
  <c r="AI113" i="12"/>
  <c r="AI114" i="12"/>
  <c r="AI115" i="12"/>
  <c r="AI116" i="12"/>
  <c r="AI119" i="12"/>
  <c r="AI120" i="12"/>
  <c r="AI121" i="12"/>
  <c r="AI123" i="12"/>
  <c r="AI124" i="12"/>
  <c r="AI125" i="12"/>
  <c r="AI126" i="12"/>
  <c r="AI127" i="12"/>
  <c r="AI129" i="12"/>
  <c r="AI130" i="12"/>
  <c r="AI131" i="12"/>
  <c r="AI132" i="12"/>
  <c r="AI133" i="12"/>
  <c r="AI134" i="12"/>
  <c r="AI135" i="12"/>
  <c r="AI136" i="12"/>
  <c r="AI160" i="12"/>
  <c r="AI159" i="12"/>
  <c r="AI7" i="12"/>
  <c r="AI158" i="12" a="1"/>
  <c r="AI158" i="12"/>
  <c r="AI9" i="12"/>
  <c r="AI10" i="12"/>
  <c r="AI11" i="12"/>
  <c r="AI12" i="12"/>
  <c r="AI13" i="12"/>
  <c r="AI14" i="12"/>
  <c r="AI15" i="12"/>
  <c r="AI16" i="12"/>
  <c r="AI17" i="12"/>
  <c r="AI18" i="12"/>
  <c r="AI19" i="12"/>
  <c r="AI20" i="12"/>
  <c r="AI21" i="12"/>
  <c r="AI22" i="12"/>
  <c r="AI23" i="12"/>
  <c r="AI24" i="12"/>
  <c r="AI25" i="12"/>
  <c r="AI26" i="12"/>
  <c r="AI27" i="12"/>
  <c r="AI28" i="12"/>
  <c r="AI29" i="12"/>
  <c r="AI30" i="12"/>
  <c r="AI31" i="12"/>
  <c r="AI32" i="12"/>
  <c r="AI33" i="12"/>
  <c r="AI34" i="12"/>
  <c r="AI35" i="12"/>
  <c r="AI36" i="12"/>
  <c r="AI37" i="12"/>
  <c r="AI39" i="12"/>
  <c r="AI40" i="12"/>
  <c r="AI41" i="12"/>
  <c r="AI42" i="12"/>
  <c r="AI43" i="12"/>
  <c r="AI44" i="12"/>
  <c r="AI45" i="12"/>
  <c r="AI46" i="12"/>
  <c r="AI47" i="12"/>
  <c r="AI48" i="12"/>
  <c r="AI49" i="12"/>
  <c r="AI50" i="12"/>
  <c r="AI51" i="12"/>
  <c r="AI52" i="12"/>
  <c r="AI53" i="12"/>
  <c r="AI54" i="12"/>
  <c r="AI55" i="12"/>
  <c r="AI56" i="12"/>
  <c r="AI57" i="12"/>
  <c r="AI59" i="12"/>
  <c r="AI60" i="12"/>
  <c r="AI61" i="12"/>
  <c r="AI62" i="12"/>
  <c r="AI63" i="12"/>
  <c r="AI65" i="12"/>
  <c r="AI66" i="12"/>
  <c r="AI67" i="12"/>
  <c r="AI68" i="12"/>
  <c r="AI69" i="12"/>
  <c r="AI70" i="12"/>
  <c r="AI71" i="12"/>
  <c r="AI72" i="12"/>
  <c r="AI73" i="12"/>
  <c r="AI74" i="12"/>
  <c r="AI75" i="12"/>
  <c r="AI76" i="12"/>
  <c r="AI77" i="12"/>
  <c r="AI78" i="12"/>
  <c r="AI79" i="12"/>
  <c r="AI80" i="12"/>
  <c r="AI81" i="12"/>
  <c r="AI82" i="12"/>
  <c r="AI83" i="12"/>
  <c r="AI84" i="12"/>
  <c r="AI85" i="12"/>
  <c r="AI86" i="12"/>
  <c r="AI87" i="12"/>
  <c r="AI88" i="12"/>
  <c r="AI89" i="12"/>
  <c r="AI90" i="12"/>
  <c r="AI91" i="12"/>
  <c r="AI92" i="12"/>
  <c r="AI93" i="12"/>
  <c r="AI94" i="12"/>
  <c r="AI95" i="12"/>
  <c r="AI96" i="12"/>
  <c r="AI97" i="12"/>
  <c r="AI99" i="12"/>
  <c r="AI100" i="12"/>
  <c r="AI101" i="12"/>
  <c r="AI102" i="12"/>
  <c r="AI103" i="12"/>
  <c r="AI104" i="12"/>
  <c r="AI105" i="12"/>
  <c r="AI106" i="12"/>
  <c r="AI157" i="12"/>
  <c r="AI156" i="12"/>
  <c r="AI155" i="12"/>
  <c r="AH62" i="12"/>
  <c r="AH63" i="12"/>
  <c r="AH64" i="12"/>
  <c r="AH65" i="12"/>
  <c r="AH66" i="12"/>
  <c r="AH67" i="12"/>
  <c r="AH68" i="12"/>
  <c r="AH69" i="12"/>
  <c r="AH70" i="12"/>
  <c r="AH71" i="12"/>
  <c r="AH72" i="12"/>
  <c r="AH73" i="12"/>
  <c r="AH74" i="12"/>
  <c r="AH75" i="12"/>
  <c r="AH76" i="12"/>
  <c r="AH77" i="12"/>
  <c r="AH78" i="12"/>
  <c r="AH79" i="12"/>
  <c r="AH80" i="12"/>
  <c r="AH81" i="12"/>
  <c r="AH82" i="12"/>
  <c r="AH83" i="12"/>
  <c r="AH84" i="12"/>
  <c r="AH85" i="12"/>
  <c r="AH86" i="12"/>
  <c r="AH87" i="12"/>
  <c r="AH88" i="12"/>
  <c r="AH89" i="12"/>
  <c r="AH90" i="12"/>
  <c r="AH91" i="12"/>
  <c r="AH92" i="12"/>
  <c r="AH93" i="12"/>
  <c r="AH94" i="12"/>
  <c r="AH95" i="12"/>
  <c r="AH96" i="12"/>
  <c r="AH97" i="12"/>
  <c r="AH98" i="12"/>
  <c r="AH99" i="12"/>
  <c r="AH100" i="12"/>
  <c r="AH101" i="12"/>
  <c r="AH102" i="12"/>
  <c r="AH103" i="12"/>
  <c r="AH104" i="12"/>
  <c r="AH105" i="12"/>
  <c r="AH106" i="12"/>
  <c r="AH107" i="12"/>
  <c r="AH108" i="12"/>
  <c r="AH109" i="12"/>
  <c r="AH110" i="12"/>
  <c r="AH111" i="12"/>
  <c r="AH112" i="12"/>
  <c r="AH113" i="12"/>
  <c r="AH114" i="12"/>
  <c r="AH115" i="12"/>
  <c r="AH116" i="12"/>
  <c r="AH117" i="12"/>
  <c r="AH118" i="12"/>
  <c r="AH119" i="12"/>
  <c r="AH120" i="12"/>
  <c r="AH121" i="12"/>
  <c r="AH122" i="12"/>
  <c r="AH123" i="12"/>
  <c r="AH124" i="12"/>
  <c r="AH125" i="12"/>
  <c r="AH126" i="12"/>
  <c r="AH127" i="12"/>
  <c r="AH128" i="12"/>
  <c r="AH129" i="12"/>
  <c r="AH130" i="12"/>
  <c r="AH131" i="12"/>
  <c r="AH132" i="12"/>
  <c r="AH133" i="12"/>
  <c r="AH134" i="12"/>
  <c r="AH135" i="12"/>
  <c r="AH136" i="12"/>
  <c r="AH137" i="12"/>
  <c r="AH138" i="12"/>
  <c r="AH139" i="12"/>
  <c r="AH168" i="12"/>
  <c r="AH207" i="12" a="1"/>
  <c r="AH207" i="12"/>
  <c r="AH206" i="12" a="1"/>
  <c r="AH206" i="12"/>
  <c r="AH205" i="12" a="1"/>
  <c r="AH205" i="12"/>
  <c r="AH204" i="12" a="1"/>
  <c r="AH204" i="12"/>
  <c r="AH38" i="12"/>
  <c r="AH203" i="12" a="1"/>
  <c r="AH203" i="12"/>
  <c r="AH8" i="12"/>
  <c r="AH202" i="12" a="1"/>
  <c r="AH202" i="12"/>
  <c r="AH200" i="12" a="1"/>
  <c r="AH200" i="12"/>
  <c r="AH199" i="12" a="1"/>
  <c r="AH199" i="12"/>
  <c r="AH198" i="12" a="1"/>
  <c r="AH198" i="12"/>
  <c r="AH197" i="12" a="1"/>
  <c r="AH197" i="12"/>
  <c r="AH196" i="12" a="1"/>
  <c r="AH196" i="12"/>
  <c r="AH195" i="12" a="1"/>
  <c r="AH195" i="12"/>
  <c r="AH194" i="12" a="1"/>
  <c r="AH194" i="12"/>
  <c r="AH193" i="12" a="1"/>
  <c r="AH193" i="12"/>
  <c r="AH192" i="12" a="1"/>
  <c r="AH192" i="12"/>
  <c r="AH189" i="12" a="1"/>
  <c r="AH189" i="12"/>
  <c r="AH188" i="12" a="1"/>
  <c r="AH188" i="12"/>
  <c r="AH187" i="12" a="1"/>
  <c r="AH187" i="12"/>
  <c r="AH186" i="12" a="1"/>
  <c r="AH186" i="12"/>
  <c r="AH183" i="12" a="1"/>
  <c r="AH183" i="12"/>
  <c r="AH182" i="12" a="1"/>
  <c r="AH182" i="12"/>
  <c r="AH181" i="12" a="1"/>
  <c r="AH181" i="12"/>
  <c r="AH180" i="12" a="1"/>
  <c r="AH180" i="12"/>
  <c r="AH179" i="12" a="1"/>
  <c r="AH179" i="12"/>
  <c r="AH178" i="12" a="1"/>
  <c r="AH178" i="12"/>
  <c r="AH177" i="12" a="1"/>
  <c r="AH177" i="12"/>
  <c r="AH176" i="12" a="1"/>
  <c r="AH176" i="12"/>
  <c r="AH58" i="12"/>
  <c r="AH175" i="12" a="1"/>
  <c r="AH175" i="12"/>
  <c r="AH173" i="12" a="1"/>
  <c r="AH173" i="12"/>
  <c r="AH170" i="12" a="1"/>
  <c r="AH170" i="12"/>
  <c r="AH167" i="12"/>
  <c r="AH6" i="12"/>
  <c r="AH161" i="12" a="1"/>
  <c r="AH161" i="12"/>
  <c r="AH160" i="12"/>
  <c r="AH159" i="12"/>
  <c r="AH7" i="12"/>
  <c r="AH158" i="12" a="1"/>
  <c r="AH158" i="12"/>
  <c r="AH9" i="12"/>
  <c r="AH10" i="12"/>
  <c r="AH11" i="12"/>
  <c r="AH12" i="12"/>
  <c r="AH13" i="12"/>
  <c r="AH14" i="12"/>
  <c r="AH15" i="12"/>
  <c r="AH16" i="12"/>
  <c r="AH17" i="12"/>
  <c r="AH18" i="12"/>
  <c r="AH19" i="12"/>
  <c r="AH20" i="12"/>
  <c r="AH21" i="12"/>
  <c r="AH22" i="12"/>
  <c r="AH23" i="12"/>
  <c r="AH24" i="12"/>
  <c r="AH25" i="12"/>
  <c r="AH26" i="12"/>
  <c r="AH27" i="12"/>
  <c r="AH28" i="12"/>
  <c r="AH29" i="12"/>
  <c r="AH30" i="12"/>
  <c r="AH31" i="12"/>
  <c r="AH32" i="12"/>
  <c r="AH33" i="12"/>
  <c r="AH34" i="12"/>
  <c r="AH35" i="12"/>
  <c r="AH36" i="12"/>
  <c r="AH37" i="12"/>
  <c r="AH39" i="12"/>
  <c r="AH40" i="12"/>
  <c r="AH41" i="12"/>
  <c r="AH42" i="12"/>
  <c r="AH43" i="12"/>
  <c r="AH44" i="12"/>
  <c r="AH45" i="12"/>
  <c r="AH46" i="12"/>
  <c r="AH47" i="12"/>
  <c r="AH48" i="12"/>
  <c r="AH49" i="12"/>
  <c r="AH50" i="12"/>
  <c r="AH51" i="12"/>
  <c r="AH52" i="12"/>
  <c r="AH53" i="12"/>
  <c r="AH54" i="12"/>
  <c r="AH55" i="12"/>
  <c r="AH56" i="12"/>
  <c r="AH57" i="12"/>
  <c r="AH59" i="12"/>
  <c r="AH60" i="12"/>
  <c r="AH61" i="12"/>
  <c r="AH157" i="12"/>
  <c r="AH156" i="12"/>
  <c r="AH155" i="12"/>
  <c r="Y6" i="12"/>
  <c r="Y7" i="12"/>
  <c r="Y158" i="12" a="1"/>
  <c r="Y158" i="12"/>
  <c r="Z6" i="12"/>
  <c r="Z7" i="12"/>
  <c r="Z158" i="12" a="1"/>
  <c r="Z158" i="12"/>
  <c r="AA6" i="12"/>
  <c r="AA7" i="12"/>
  <c r="AA158" i="12" a="1"/>
  <c r="AA158" i="12"/>
  <c r="AB6" i="12"/>
  <c r="AB7" i="12"/>
  <c r="AB158" i="12" a="1"/>
  <c r="AB158" i="12"/>
  <c r="AD6" i="12"/>
  <c r="AD7" i="12"/>
  <c r="AD158" i="12" a="1"/>
  <c r="AD158" i="12"/>
  <c r="AF6" i="12"/>
  <c r="AF7" i="12"/>
  <c r="AF158" i="12" a="1"/>
  <c r="AF158" i="12"/>
  <c r="AK6" i="12"/>
  <c r="AK7" i="12"/>
  <c r="AK158" i="12" a="1"/>
  <c r="AK158" i="12"/>
  <c r="AL6" i="12"/>
  <c r="AL7" i="12"/>
  <c r="AL158" i="12" a="1"/>
  <c r="AL158" i="12"/>
  <c r="AM6" i="12"/>
  <c r="AM7" i="12"/>
  <c r="AM158" i="12" a="1"/>
  <c r="AM158" i="12"/>
  <c r="AN6" i="12"/>
  <c r="AN7" i="12"/>
  <c r="AN158" i="12" a="1"/>
  <c r="AN158" i="12"/>
  <c r="AO6" i="12"/>
  <c r="AO7" i="12"/>
  <c r="AO158" i="12" a="1"/>
  <c r="AO158" i="12"/>
  <c r="AQ6" i="12"/>
  <c r="AQ7" i="12"/>
  <c r="AQ158" i="12" a="1"/>
  <c r="AQ158" i="12"/>
  <c r="X6" i="12"/>
  <c r="X7" i="12"/>
  <c r="X158" i="12" a="1"/>
  <c r="X158" i="12"/>
  <c r="W6" i="12"/>
  <c r="W7" i="12"/>
  <c r="W158" i="12" a="1"/>
  <c r="W158" i="12"/>
  <c r="R6" i="12"/>
  <c r="R7" i="12"/>
  <c r="R158" i="12" a="1"/>
  <c r="R158" i="12"/>
  <c r="P6" i="12"/>
  <c r="P7" i="12"/>
  <c r="P158" i="12" a="1"/>
  <c r="P158" i="12"/>
  <c r="H6" i="12"/>
  <c r="H7" i="12"/>
  <c r="H158" i="12" a="1"/>
  <c r="H158" i="12"/>
  <c r="I6" i="12"/>
  <c r="I7" i="12"/>
  <c r="I158" i="12" a="1"/>
  <c r="I158" i="12"/>
  <c r="J6" i="12"/>
  <c r="J7" i="12"/>
  <c r="J158" i="12" a="1"/>
  <c r="J158" i="12"/>
  <c r="K6" i="12"/>
  <c r="K7" i="12"/>
  <c r="K158" i="12" a="1"/>
  <c r="K158" i="12"/>
  <c r="L6" i="12"/>
  <c r="L7" i="12"/>
  <c r="L158" i="12" a="1"/>
  <c r="L158" i="12"/>
  <c r="M6" i="12"/>
  <c r="M7" i="12"/>
  <c r="M158" i="12" a="1"/>
  <c r="M158" i="12"/>
  <c r="N6" i="12"/>
  <c r="N7" i="12"/>
  <c r="N158" i="12" a="1"/>
  <c r="N158" i="12"/>
  <c r="G6" i="12"/>
  <c r="G7" i="12"/>
  <c r="G158" i="12" a="1"/>
  <c r="G158" i="12"/>
  <c r="F6" i="12"/>
  <c r="F7" i="12"/>
  <c r="F158" i="12" a="1"/>
  <c r="F158" i="12"/>
  <c r="AQ168" i="12"/>
  <c r="AQ207" i="12" a="1"/>
  <c r="AQ207" i="12"/>
  <c r="AO168" i="12"/>
  <c r="AO207" i="12" a="1"/>
  <c r="AO207" i="12"/>
  <c r="AN168" i="12"/>
  <c r="AN122" i="12"/>
  <c r="AN207" i="12" a="1"/>
  <c r="AN207" i="12"/>
  <c r="AM168" i="12"/>
  <c r="AM207" i="12" a="1"/>
  <c r="AM207" i="12"/>
  <c r="AL168" i="12"/>
  <c r="AL207" i="12" a="1"/>
  <c r="AL207" i="12"/>
  <c r="AK168" i="12"/>
  <c r="AK207" i="12" a="1"/>
  <c r="AK207" i="12"/>
  <c r="AF168" i="12"/>
  <c r="AF207" i="12" a="1"/>
  <c r="AF207" i="12"/>
  <c r="AD168" i="12"/>
  <c r="AD207" i="12" a="1"/>
  <c r="AD207" i="12"/>
  <c r="AB168" i="12"/>
  <c r="AB207" i="12" a="1"/>
  <c r="AB207" i="12"/>
  <c r="AA168" i="12"/>
  <c r="AA207" i="12" a="1"/>
  <c r="AA207" i="12"/>
  <c r="Z168" i="12"/>
  <c r="Z207" i="12" a="1"/>
  <c r="Z207" i="12"/>
  <c r="Y168" i="12"/>
  <c r="Y207" i="12" a="1"/>
  <c r="Y207" i="12"/>
  <c r="X168" i="12"/>
  <c r="X207" i="12" a="1"/>
  <c r="X207" i="12"/>
  <c r="W168" i="12"/>
  <c r="W207" i="12" a="1"/>
  <c r="W207" i="12"/>
  <c r="R168" i="12"/>
  <c r="R207" i="12" a="1"/>
  <c r="R207" i="12"/>
  <c r="P168" i="12"/>
  <c r="P207" i="12" a="1"/>
  <c r="P207" i="12"/>
  <c r="N168" i="12"/>
  <c r="N122" i="12"/>
  <c r="N207" i="12" a="1"/>
  <c r="N207" i="12"/>
  <c r="M168" i="12"/>
  <c r="M122" i="12"/>
  <c r="M207" i="12" a="1"/>
  <c r="M207" i="12"/>
  <c r="L168" i="12"/>
  <c r="L122" i="12"/>
  <c r="L207" i="12" a="1"/>
  <c r="L207" i="12"/>
  <c r="K168" i="12"/>
  <c r="K207" i="12" a="1"/>
  <c r="K207" i="12"/>
  <c r="J168" i="12"/>
  <c r="J122" i="12"/>
  <c r="J207" i="12" a="1"/>
  <c r="J207" i="12"/>
  <c r="I168" i="12"/>
  <c r="I207" i="12" a="1"/>
  <c r="I207" i="12"/>
  <c r="H168" i="12"/>
  <c r="H207" i="12" a="1"/>
  <c r="H207" i="12"/>
  <c r="G168" i="12"/>
  <c r="G207" i="12" a="1"/>
  <c r="G207" i="12"/>
  <c r="F168" i="12"/>
  <c r="F207" i="12" a="1"/>
  <c r="F207" i="12"/>
  <c r="AQ206" i="12" a="1"/>
  <c r="AQ206" i="12"/>
  <c r="AO109" i="12"/>
  <c r="AO206" i="12" a="1"/>
  <c r="AO206" i="12"/>
  <c r="AN109" i="12"/>
  <c r="AN206" i="12" a="1"/>
  <c r="AN206" i="12"/>
  <c r="AM109" i="12"/>
  <c r="AM206" i="12" a="1"/>
  <c r="AM206" i="12"/>
  <c r="AL109" i="12"/>
  <c r="AL206" i="12" a="1"/>
  <c r="AL206" i="12"/>
  <c r="AK109" i="12"/>
  <c r="AK206" i="12" a="1"/>
  <c r="AK206" i="12"/>
  <c r="AF206" i="12" a="1"/>
  <c r="AF206" i="12"/>
  <c r="AD206" i="12" a="1"/>
  <c r="AD206" i="12"/>
  <c r="AB109" i="12"/>
  <c r="AB206" i="12" a="1"/>
  <c r="AB206" i="12"/>
  <c r="AA109" i="12"/>
  <c r="AA206" i="12" a="1"/>
  <c r="AA206" i="12"/>
  <c r="Z109" i="12"/>
  <c r="Z206" i="12" a="1"/>
  <c r="Z206" i="12"/>
  <c r="Y109" i="12"/>
  <c r="Y206" i="12" a="1"/>
  <c r="Y206" i="12"/>
  <c r="X206" i="12" a="1"/>
  <c r="X206" i="12"/>
  <c r="W206" i="12" a="1"/>
  <c r="W206" i="12"/>
  <c r="R206" i="12" a="1"/>
  <c r="R206" i="12"/>
  <c r="P206" i="12" a="1"/>
  <c r="P206" i="12"/>
  <c r="N109" i="12"/>
  <c r="N206" i="12" a="1"/>
  <c r="N206" i="12"/>
  <c r="M109" i="12"/>
  <c r="M206" i="12" a="1"/>
  <c r="M206" i="12"/>
  <c r="L109" i="12"/>
  <c r="L206" i="12" a="1"/>
  <c r="L206" i="12"/>
  <c r="K109" i="12"/>
  <c r="K206" i="12" a="1"/>
  <c r="K206" i="12"/>
  <c r="J109" i="12"/>
  <c r="J206" i="12" a="1"/>
  <c r="J206" i="12"/>
  <c r="I206" i="12" a="1"/>
  <c r="I206" i="12"/>
  <c r="H206" i="12" a="1"/>
  <c r="H206" i="12"/>
  <c r="G206" i="12" a="1"/>
  <c r="G206" i="12"/>
  <c r="F206" i="12" a="1"/>
  <c r="F206" i="12"/>
  <c r="AQ205" i="12" a="1"/>
  <c r="AQ205" i="12"/>
  <c r="AO107" i="12"/>
  <c r="AO205" i="12" a="1"/>
  <c r="AO205" i="12"/>
  <c r="AN107" i="12"/>
  <c r="AN205" i="12" a="1"/>
  <c r="AN205" i="12"/>
  <c r="AM107" i="12"/>
  <c r="AM205" i="12" a="1"/>
  <c r="AM205" i="12"/>
  <c r="AL107" i="12"/>
  <c r="AL205" i="12" a="1"/>
  <c r="AL205" i="12"/>
  <c r="AK107" i="12"/>
  <c r="AK205" i="12" a="1"/>
  <c r="AK205" i="12"/>
  <c r="AF205" i="12" a="1"/>
  <c r="AF205" i="12"/>
  <c r="AD205" i="12" a="1"/>
  <c r="AD205" i="12"/>
  <c r="AB107" i="12"/>
  <c r="AB205" i="12" a="1"/>
  <c r="AB205" i="12"/>
  <c r="AA107" i="12"/>
  <c r="AA205" i="12" a="1"/>
  <c r="AA205" i="12"/>
  <c r="Z107" i="12"/>
  <c r="Z205" i="12" a="1"/>
  <c r="Z205" i="12"/>
  <c r="Y107" i="12"/>
  <c r="Y205" i="12" a="1"/>
  <c r="Y205" i="12"/>
  <c r="X205" i="12" a="1"/>
  <c r="X205" i="12"/>
  <c r="W205" i="12" a="1"/>
  <c r="W205" i="12"/>
  <c r="R205" i="12" a="1"/>
  <c r="R205" i="12"/>
  <c r="P205" i="12" a="1"/>
  <c r="P205" i="12"/>
  <c r="N107" i="12"/>
  <c r="N205" i="12" a="1"/>
  <c r="N205" i="12"/>
  <c r="M107" i="12"/>
  <c r="M205" i="12" a="1"/>
  <c r="M205" i="12"/>
  <c r="L107" i="12"/>
  <c r="L205" i="12" a="1"/>
  <c r="L205" i="12"/>
  <c r="K107" i="12"/>
  <c r="K205" i="12" a="1"/>
  <c r="K205" i="12"/>
  <c r="J107" i="12"/>
  <c r="J205" i="12" a="1"/>
  <c r="J205" i="12"/>
  <c r="I205" i="12" a="1"/>
  <c r="I205" i="12"/>
  <c r="H205" i="12" a="1"/>
  <c r="H205" i="12"/>
  <c r="G205" i="12" a="1"/>
  <c r="G205" i="12"/>
  <c r="F205" i="12" a="1"/>
  <c r="F205" i="12"/>
  <c r="AQ64" i="12"/>
  <c r="AQ204" i="12" a="1"/>
  <c r="AQ204" i="12"/>
  <c r="AO64" i="12"/>
  <c r="AO204" i="12" a="1"/>
  <c r="AO204" i="12"/>
  <c r="AN64" i="12"/>
  <c r="AN204" i="12" a="1"/>
  <c r="AN204" i="12"/>
  <c r="AM64" i="12"/>
  <c r="AM204" i="12" a="1"/>
  <c r="AM204" i="12"/>
  <c r="AL64" i="12"/>
  <c r="AL204" i="12" a="1"/>
  <c r="AL204" i="12"/>
  <c r="AK64" i="12"/>
  <c r="AK204" i="12" a="1"/>
  <c r="AK204" i="12"/>
  <c r="AF204" i="12" a="1"/>
  <c r="AF204" i="12"/>
  <c r="AD64" i="12"/>
  <c r="AD204" i="12" a="1"/>
  <c r="AD204" i="12"/>
  <c r="AB64" i="12"/>
  <c r="AB204" i="12" a="1"/>
  <c r="AB204" i="12"/>
  <c r="AA64" i="12"/>
  <c r="AA204" i="12" a="1"/>
  <c r="AA204" i="12"/>
  <c r="Z64" i="12"/>
  <c r="Z204" i="12" a="1"/>
  <c r="Z204" i="12"/>
  <c r="Y64" i="12"/>
  <c r="Y204" i="12" a="1"/>
  <c r="Y204" i="12"/>
  <c r="X64" i="12"/>
  <c r="X204" i="12" a="1"/>
  <c r="X204" i="12"/>
  <c r="W64" i="12"/>
  <c r="W204" i="12" a="1"/>
  <c r="W204" i="12"/>
  <c r="R204" i="12" a="1"/>
  <c r="R204" i="12"/>
  <c r="P64" i="12"/>
  <c r="P204" i="12" a="1"/>
  <c r="P204" i="12"/>
  <c r="N64" i="12"/>
  <c r="N204" i="12" a="1"/>
  <c r="N204" i="12"/>
  <c r="M64" i="12"/>
  <c r="M204" i="12" a="1"/>
  <c r="M204" i="12"/>
  <c r="L64" i="12"/>
  <c r="L204" i="12" a="1"/>
  <c r="L204" i="12"/>
  <c r="K64" i="12"/>
  <c r="K204" i="12" a="1"/>
  <c r="K204" i="12"/>
  <c r="J64" i="12"/>
  <c r="J204" i="12" a="1"/>
  <c r="J204" i="12"/>
  <c r="I64" i="12"/>
  <c r="I204" i="12" a="1"/>
  <c r="I204" i="12"/>
  <c r="H64" i="12"/>
  <c r="H204" i="12" a="1"/>
  <c r="H204" i="12"/>
  <c r="G64" i="12"/>
  <c r="G204" i="12" a="1"/>
  <c r="G204" i="12"/>
  <c r="F204" i="12" a="1"/>
  <c r="F204" i="12"/>
  <c r="AQ38" i="12"/>
  <c r="AQ203" i="12" a="1"/>
  <c r="AQ203" i="12"/>
  <c r="AO38" i="12"/>
  <c r="AO203" i="12" a="1"/>
  <c r="AO203" i="12"/>
  <c r="AN38" i="12"/>
  <c r="AN203" i="12" a="1"/>
  <c r="AN203" i="12"/>
  <c r="AM38" i="12"/>
  <c r="AM203" i="12" a="1"/>
  <c r="AM203" i="12"/>
  <c r="AL38" i="12"/>
  <c r="AL203" i="12" a="1"/>
  <c r="AL203" i="12"/>
  <c r="AK38" i="12"/>
  <c r="AK203" i="12" a="1"/>
  <c r="AK203" i="12"/>
  <c r="AF38" i="12"/>
  <c r="AF203" i="12" a="1"/>
  <c r="AF203" i="12"/>
  <c r="AD38" i="12"/>
  <c r="AD203" i="12" a="1"/>
  <c r="AD203" i="12"/>
  <c r="AB38" i="12"/>
  <c r="AB203" i="12" a="1"/>
  <c r="AB203" i="12"/>
  <c r="AA38" i="12"/>
  <c r="AA203" i="12" a="1"/>
  <c r="AA203" i="12"/>
  <c r="Z38" i="12"/>
  <c r="Z203" i="12" a="1"/>
  <c r="Z203" i="12"/>
  <c r="Y38" i="12"/>
  <c r="Y203" i="12" a="1"/>
  <c r="Y203" i="12"/>
  <c r="X38" i="12"/>
  <c r="X203" i="12" a="1"/>
  <c r="X203" i="12"/>
  <c r="W38" i="12"/>
  <c r="W203" i="12" a="1"/>
  <c r="W203" i="12"/>
  <c r="R203" i="12" a="1"/>
  <c r="R203" i="12"/>
  <c r="P38" i="12"/>
  <c r="P203" i="12" a="1"/>
  <c r="P203" i="12"/>
  <c r="N38" i="12"/>
  <c r="N203" i="12" a="1"/>
  <c r="N203" i="12"/>
  <c r="M38" i="12"/>
  <c r="M203" i="12" a="1"/>
  <c r="M203" i="12"/>
  <c r="L38" i="12"/>
  <c r="L203" i="12" a="1"/>
  <c r="L203" i="12"/>
  <c r="K38" i="12"/>
  <c r="K203" i="12" a="1"/>
  <c r="K203" i="12"/>
  <c r="J38" i="12"/>
  <c r="J203" i="12" a="1"/>
  <c r="J203" i="12"/>
  <c r="I38" i="12"/>
  <c r="I203" i="12" a="1"/>
  <c r="I203" i="12"/>
  <c r="H38" i="12"/>
  <c r="H203" i="12" a="1"/>
  <c r="H203" i="12"/>
  <c r="G38" i="12"/>
  <c r="G203" i="12" a="1"/>
  <c r="G203" i="12"/>
  <c r="F38" i="12"/>
  <c r="F203" i="12" a="1"/>
  <c r="F203" i="12"/>
  <c r="AQ8" i="12"/>
  <c r="AQ202" i="12" a="1"/>
  <c r="AQ202" i="12"/>
  <c r="AO8" i="12"/>
  <c r="AO202" i="12" a="1"/>
  <c r="AO202" i="12"/>
  <c r="AN8" i="12"/>
  <c r="AN202" i="12" a="1"/>
  <c r="AN202" i="12"/>
  <c r="AM8" i="12"/>
  <c r="AM202" i="12" a="1"/>
  <c r="AM202" i="12"/>
  <c r="AL8" i="12"/>
  <c r="AL202" i="12" a="1"/>
  <c r="AL202" i="12"/>
  <c r="AK8" i="12"/>
  <c r="AK202" i="12" a="1"/>
  <c r="AK202" i="12"/>
  <c r="AF8" i="12"/>
  <c r="AF202" i="12" a="1"/>
  <c r="AF202" i="12"/>
  <c r="AD8" i="12"/>
  <c r="AD202" i="12" a="1"/>
  <c r="AD202" i="12"/>
  <c r="AB8" i="12"/>
  <c r="AB202" i="12" a="1"/>
  <c r="AB202" i="12"/>
  <c r="AA8" i="12"/>
  <c r="AA202" i="12" a="1"/>
  <c r="AA202" i="12"/>
  <c r="Z8" i="12"/>
  <c r="Z202" i="12" a="1"/>
  <c r="Z202" i="12"/>
  <c r="Y8" i="12"/>
  <c r="Y202" i="12" a="1"/>
  <c r="Y202" i="12"/>
  <c r="X8" i="12"/>
  <c r="X202" i="12" a="1"/>
  <c r="X202" i="12"/>
  <c r="W8" i="12"/>
  <c r="W202" i="12" a="1"/>
  <c r="W202" i="12"/>
  <c r="R202" i="12" a="1"/>
  <c r="R202" i="12"/>
  <c r="P8" i="12"/>
  <c r="P202" i="12" a="1"/>
  <c r="P202" i="12"/>
  <c r="N8" i="12"/>
  <c r="N202" i="12" a="1"/>
  <c r="N202" i="12"/>
  <c r="M8" i="12"/>
  <c r="M202" i="12" a="1"/>
  <c r="M202" i="12"/>
  <c r="L8" i="12"/>
  <c r="L202" i="12" a="1"/>
  <c r="L202" i="12"/>
  <c r="K8" i="12"/>
  <c r="K202" i="12" a="1"/>
  <c r="K202" i="12"/>
  <c r="J8" i="12"/>
  <c r="J202" i="12" a="1"/>
  <c r="J202" i="12"/>
  <c r="I8" i="12"/>
  <c r="I202" i="12" a="1"/>
  <c r="I202" i="12"/>
  <c r="H8" i="12"/>
  <c r="H202" i="12" a="1"/>
  <c r="H202" i="12"/>
  <c r="G8" i="12"/>
  <c r="G202" i="12" a="1"/>
  <c r="G202" i="12"/>
  <c r="F8" i="12"/>
  <c r="F202" i="12" a="1"/>
  <c r="F202" i="12"/>
  <c r="BZ423" i="10"/>
  <c r="BZ462" i="10" a="1"/>
  <c r="BZ462" i="10"/>
  <c r="BY423" i="10"/>
  <c r="BY462" i="10" a="1"/>
  <c r="BY462" i="10"/>
  <c r="BX423" i="10"/>
  <c r="BX462" i="10" a="1"/>
  <c r="BX462" i="10"/>
  <c r="BW423" i="10"/>
  <c r="BW462" i="10" a="1"/>
  <c r="BW462" i="10"/>
  <c r="BV423" i="10"/>
  <c r="BV462" i="10" a="1"/>
  <c r="BV462" i="10"/>
  <c r="BU423" i="10"/>
  <c r="BU462" i="10" a="1"/>
  <c r="BU462" i="10"/>
  <c r="BT423" i="10"/>
  <c r="BT462" i="10" a="1"/>
  <c r="BT462" i="10"/>
  <c r="BS423" i="10"/>
  <c r="BS462" i="10" a="1"/>
  <c r="BS462" i="10"/>
  <c r="BR423" i="10"/>
  <c r="BR462" i="10" a="1"/>
  <c r="BR462" i="10"/>
  <c r="BQ423" i="10"/>
  <c r="BQ462" i="10" a="1"/>
  <c r="BQ462" i="10"/>
  <c r="BP423" i="10"/>
  <c r="BP462" i="10" a="1"/>
  <c r="BP462" i="10"/>
  <c r="BO423" i="10"/>
  <c r="BO462" i="10" a="1"/>
  <c r="BO462" i="10"/>
  <c r="BN423" i="10"/>
  <c r="BN462" i="10" a="1"/>
  <c r="BN462" i="10"/>
  <c r="BM423" i="10"/>
  <c r="BM462" i="10" a="1"/>
  <c r="BM462" i="10"/>
  <c r="BL423" i="10"/>
  <c r="BL462" i="10" a="1"/>
  <c r="BL462" i="10"/>
  <c r="BK423" i="10"/>
  <c r="BK462" i="10" a="1"/>
  <c r="BK462" i="10"/>
  <c r="BJ423" i="10"/>
  <c r="BJ462" i="10" a="1"/>
  <c r="BJ462" i="10"/>
  <c r="BI423" i="10"/>
  <c r="BI462" i="10" a="1"/>
  <c r="BI462" i="10"/>
  <c r="BH423" i="10"/>
  <c r="BH462" i="10" a="1"/>
  <c r="BH462" i="10"/>
  <c r="BG423" i="10"/>
  <c r="BG462" i="10" a="1"/>
  <c r="BG462" i="10"/>
  <c r="BF423" i="10"/>
  <c r="BF462" i="10" a="1"/>
  <c r="BF462" i="10"/>
  <c r="BE423" i="10"/>
  <c r="BE462" i="10" a="1"/>
  <c r="BE462" i="10"/>
  <c r="BD423" i="10"/>
  <c r="BD462" i="10" a="1"/>
  <c r="BD462" i="10"/>
  <c r="BC423" i="10"/>
  <c r="BC462" i="10" a="1"/>
  <c r="BC462" i="10"/>
  <c r="BB423" i="10"/>
  <c r="BB462" i="10" a="1"/>
  <c r="BB462" i="10"/>
  <c r="BA423" i="10"/>
  <c r="BA462" i="10" a="1"/>
  <c r="BA462" i="10"/>
  <c r="AZ423" i="10"/>
  <c r="AZ462" i="10" a="1"/>
  <c r="AZ462" i="10"/>
  <c r="AY423" i="10"/>
  <c r="AY462" i="10" a="1"/>
  <c r="AY462" i="10"/>
  <c r="AX423" i="10"/>
  <c r="AX462" i="10" a="1"/>
  <c r="AX462" i="10"/>
  <c r="AW423" i="10"/>
  <c r="AW462" i="10" a="1"/>
  <c r="AW462" i="10"/>
  <c r="AV423" i="10"/>
  <c r="AV462" i="10" a="1"/>
  <c r="AV462" i="10"/>
  <c r="AU423" i="10"/>
  <c r="AU462" i="10" a="1"/>
  <c r="AU462" i="10"/>
  <c r="AT423" i="10"/>
  <c r="AT462" i="10" a="1"/>
  <c r="AT462" i="10"/>
  <c r="AS423" i="10"/>
  <c r="AS462" i="10" a="1"/>
  <c r="AS462" i="10"/>
  <c r="AR423" i="10"/>
  <c r="AR462" i="10" a="1"/>
  <c r="AR462" i="10"/>
  <c r="AQ423" i="10"/>
  <c r="AQ462" i="10" a="1"/>
  <c r="AQ462" i="10"/>
  <c r="AP423" i="10"/>
  <c r="AP462" i="10" a="1"/>
  <c r="AP462" i="10"/>
  <c r="AO423" i="10"/>
  <c r="AO462" i="10" a="1"/>
  <c r="AO462" i="10"/>
  <c r="AN423" i="10"/>
  <c r="AN462" i="10" a="1"/>
  <c r="AN462" i="10"/>
  <c r="AM423" i="10"/>
  <c r="AM462" i="10" a="1"/>
  <c r="AM462" i="10"/>
  <c r="AL423" i="10"/>
  <c r="AL462" i="10" a="1"/>
  <c r="AL462" i="10"/>
  <c r="AK423" i="10"/>
  <c r="AK462" i="10" a="1"/>
  <c r="AK462" i="10"/>
  <c r="AJ423" i="10"/>
  <c r="AJ462" i="10" a="1"/>
  <c r="AJ462" i="10"/>
  <c r="AI423" i="10"/>
  <c r="AI462" i="10" a="1"/>
  <c r="AI462" i="10"/>
  <c r="AH423" i="10"/>
  <c r="AH462" i="10" a="1"/>
  <c r="AH462" i="10"/>
  <c r="AG423" i="10"/>
  <c r="AG462" i="10" a="1"/>
  <c r="AG462" i="10"/>
  <c r="AF423" i="10"/>
  <c r="AF462" i="10" a="1"/>
  <c r="AF462" i="10"/>
  <c r="AE423" i="10"/>
  <c r="AE462" i="10" a="1"/>
  <c r="AE462" i="10"/>
  <c r="AD423" i="10"/>
  <c r="AD462" i="10" a="1"/>
  <c r="AD462" i="10"/>
  <c r="AC423" i="10"/>
  <c r="AC462" i="10" a="1"/>
  <c r="AC462" i="10"/>
  <c r="AB423" i="10"/>
  <c r="AB462" i="10" a="1"/>
  <c r="AB462" i="10"/>
  <c r="AA423" i="10"/>
  <c r="AA462" i="10" a="1"/>
  <c r="AA462" i="10"/>
  <c r="Z423" i="10"/>
  <c r="Z462" i="10" a="1"/>
  <c r="Z462" i="10"/>
  <c r="Y423" i="10"/>
  <c r="Y462" i="10" a="1"/>
  <c r="Y462" i="10"/>
  <c r="X462" i="10"/>
  <c r="W423" i="10"/>
  <c r="W462" i="10" a="1"/>
  <c r="W462" i="10"/>
  <c r="V423" i="10"/>
  <c r="V462" i="10" a="1"/>
  <c r="V462" i="10"/>
  <c r="U423" i="10"/>
  <c r="U462" i="10" a="1"/>
  <c r="U462" i="10"/>
  <c r="T423" i="10"/>
  <c r="T462" i="10" a="1"/>
  <c r="T462" i="10"/>
  <c r="S423" i="10"/>
  <c r="S462" i="10" a="1"/>
  <c r="S462" i="10"/>
  <c r="R423" i="10"/>
  <c r="R462" i="10" a="1"/>
  <c r="R462" i="10"/>
  <c r="Q423" i="10"/>
  <c r="Q462" i="10" a="1"/>
  <c r="Q462" i="10"/>
  <c r="P423" i="10"/>
  <c r="P462" i="10" a="1"/>
  <c r="P462" i="10"/>
  <c r="O423" i="10"/>
  <c r="O462" i="10" a="1"/>
  <c r="O462" i="10"/>
  <c r="N423" i="10"/>
  <c r="N462" i="10" a="1"/>
  <c r="N462" i="10"/>
  <c r="M423" i="10"/>
  <c r="M462" i="10" a="1"/>
  <c r="M462" i="10"/>
  <c r="L423" i="10"/>
  <c r="L462" i="10" a="1"/>
  <c r="L462" i="10"/>
  <c r="K423" i="10"/>
  <c r="K462" i="10" a="1"/>
  <c r="K462" i="10"/>
  <c r="J423" i="10"/>
  <c r="J462" i="10" a="1"/>
  <c r="J462" i="10"/>
  <c r="I423" i="10"/>
  <c r="I462" i="10" a="1"/>
  <c r="I462" i="10"/>
  <c r="H423" i="10"/>
  <c r="H462" i="10" a="1"/>
  <c r="H462" i="10"/>
  <c r="G423" i="10"/>
  <c r="G462" i="10" a="1"/>
  <c r="G462" i="10"/>
  <c r="F423" i="10"/>
  <c r="F462" i="10" a="1"/>
  <c r="F462" i="10"/>
  <c r="E423" i="10"/>
  <c r="E462" i="10" a="1"/>
  <c r="E462" i="10"/>
  <c r="D462" i="10"/>
  <c r="C423" i="10"/>
  <c r="C462" i="10" a="1"/>
  <c r="C462" i="10"/>
  <c r="B423" i="10"/>
  <c r="B462" i="10" a="1"/>
  <c r="B462" i="10"/>
  <c r="BZ461" i="10" a="1"/>
  <c r="BZ461" i="10"/>
  <c r="BY461" i="10" a="1"/>
  <c r="BY461" i="10"/>
  <c r="BX461" i="10" a="1"/>
  <c r="BX461" i="10"/>
  <c r="BW461" i="10" a="1"/>
  <c r="BW461" i="10"/>
  <c r="BV461" i="10" a="1"/>
  <c r="BV461" i="10"/>
  <c r="BU461" i="10" a="1"/>
  <c r="BU461" i="10"/>
  <c r="BT461" i="10" a="1"/>
  <c r="BT461" i="10"/>
  <c r="BS461" i="10" a="1"/>
  <c r="BS461" i="10"/>
  <c r="BR461" i="10" a="1"/>
  <c r="BR461" i="10"/>
  <c r="BQ461" i="10" a="1"/>
  <c r="BQ461" i="10"/>
  <c r="BP461" i="10" a="1"/>
  <c r="BP461" i="10"/>
  <c r="BO461" i="10" a="1"/>
  <c r="BO461" i="10"/>
  <c r="BN461" i="10" a="1"/>
  <c r="BN461" i="10"/>
  <c r="BM461" i="10" a="1"/>
  <c r="BM461" i="10"/>
  <c r="BL461" i="10" a="1"/>
  <c r="BL461" i="10"/>
  <c r="BK461" i="10" a="1"/>
  <c r="BK461" i="10"/>
  <c r="BJ461" i="10" a="1"/>
  <c r="BJ461" i="10"/>
  <c r="BI461" i="10" a="1"/>
  <c r="BI461" i="10"/>
  <c r="BH461" i="10" a="1"/>
  <c r="BH461" i="10"/>
  <c r="BG461" i="10" a="1"/>
  <c r="BG461" i="10"/>
  <c r="BF461" i="10" a="1"/>
  <c r="BF461" i="10"/>
  <c r="BE461" i="10" a="1"/>
  <c r="BE461" i="10"/>
  <c r="BD461" i="10" a="1"/>
  <c r="BD461" i="10"/>
  <c r="BC461" i="10" a="1"/>
  <c r="BC461" i="10"/>
  <c r="BB461" i="10" a="1"/>
  <c r="BB461" i="10"/>
  <c r="BA461" i="10" a="1"/>
  <c r="BA461" i="10"/>
  <c r="AZ461" i="10" a="1"/>
  <c r="AZ461" i="10"/>
  <c r="AY461" i="10" a="1"/>
  <c r="AY461" i="10"/>
  <c r="AX461" i="10" a="1"/>
  <c r="AX461" i="10"/>
  <c r="AW461" i="10" a="1"/>
  <c r="AW461" i="10"/>
  <c r="AV461" i="10" a="1"/>
  <c r="AV461" i="10"/>
  <c r="AU461" i="10" a="1"/>
  <c r="AU461" i="10"/>
  <c r="AT461" i="10" a="1"/>
  <c r="AT461" i="10"/>
  <c r="AS461" i="10" a="1"/>
  <c r="AS461" i="10"/>
  <c r="AR461" i="10" a="1"/>
  <c r="AR461" i="10"/>
  <c r="AQ461" i="10" a="1"/>
  <c r="AQ461" i="10"/>
  <c r="AP461" i="10" a="1"/>
  <c r="AP461" i="10"/>
  <c r="AO461" i="10" a="1"/>
  <c r="AO461" i="10"/>
  <c r="AN461" i="10" a="1"/>
  <c r="AN461" i="10"/>
  <c r="AM461" i="10" a="1"/>
  <c r="AM461" i="10"/>
  <c r="AL461" i="10" a="1"/>
  <c r="AL461" i="10"/>
  <c r="AK461" i="10" a="1"/>
  <c r="AK461" i="10"/>
  <c r="AJ461" i="10" a="1"/>
  <c r="AJ461" i="10"/>
  <c r="AI461" i="10" a="1"/>
  <c r="AI461" i="10"/>
  <c r="AH461" i="10" a="1"/>
  <c r="AH461" i="10"/>
  <c r="AG461" i="10" a="1"/>
  <c r="AG461" i="10"/>
  <c r="AF461" i="10" a="1"/>
  <c r="AF461" i="10"/>
  <c r="AE461" i="10" a="1"/>
  <c r="AE461" i="10"/>
  <c r="AD461" i="10" a="1"/>
  <c r="AD461" i="10"/>
  <c r="AC461" i="10" a="1"/>
  <c r="AC461" i="10"/>
  <c r="AB461" i="10" a="1"/>
  <c r="AB461" i="10"/>
  <c r="AA461" i="10" a="1"/>
  <c r="AA461" i="10"/>
  <c r="Z461" i="10" a="1"/>
  <c r="Z461" i="10"/>
  <c r="Y461" i="10" a="1"/>
  <c r="Y461" i="10"/>
  <c r="X461" i="10"/>
  <c r="W461" i="10" a="1"/>
  <c r="W461" i="10"/>
  <c r="V461" i="10" a="1"/>
  <c r="V461" i="10"/>
  <c r="U461" i="10" a="1"/>
  <c r="U461" i="10"/>
  <c r="T461" i="10" a="1"/>
  <c r="T461" i="10"/>
  <c r="S461" i="10" a="1"/>
  <c r="S461" i="10"/>
  <c r="R461" i="10" a="1"/>
  <c r="R461" i="10"/>
  <c r="Q461" i="10" a="1"/>
  <c r="Q461" i="10"/>
  <c r="P461" i="10" a="1"/>
  <c r="P461" i="10"/>
  <c r="O461" i="10" a="1"/>
  <c r="O461" i="10"/>
  <c r="N461" i="10" a="1"/>
  <c r="N461" i="10"/>
  <c r="M461" i="10" a="1"/>
  <c r="M461" i="10"/>
  <c r="L461" i="10" a="1"/>
  <c r="L461" i="10"/>
  <c r="K461" i="10" a="1"/>
  <c r="K461" i="10"/>
  <c r="J461" i="10" a="1"/>
  <c r="J461" i="10"/>
  <c r="I461" i="10" a="1"/>
  <c r="I461" i="10"/>
  <c r="H461" i="10" a="1"/>
  <c r="H461" i="10"/>
  <c r="G461" i="10" a="1"/>
  <c r="G461" i="10"/>
  <c r="F461" i="10" a="1"/>
  <c r="F461" i="10"/>
  <c r="E461" i="10" a="1"/>
  <c r="E461" i="10"/>
  <c r="D461" i="10"/>
  <c r="C461" i="10" a="1"/>
  <c r="C461" i="10"/>
  <c r="B461" i="10" a="1"/>
  <c r="B461" i="10"/>
  <c r="BZ460" i="10" a="1"/>
  <c r="BZ460" i="10"/>
  <c r="BY460" i="10" a="1"/>
  <c r="BY460" i="10"/>
  <c r="BX460" i="10" a="1"/>
  <c r="BX460" i="10"/>
  <c r="BW460" i="10" a="1"/>
  <c r="BW460" i="10"/>
  <c r="BV460" i="10" a="1"/>
  <c r="BV460" i="10"/>
  <c r="BU460" i="10" a="1"/>
  <c r="BU460" i="10"/>
  <c r="BT460" i="10" a="1"/>
  <c r="BT460" i="10"/>
  <c r="BS460" i="10" a="1"/>
  <c r="BS460" i="10"/>
  <c r="BR460" i="10" a="1"/>
  <c r="BR460" i="10"/>
  <c r="BQ460" i="10" a="1"/>
  <c r="BQ460" i="10"/>
  <c r="BP460" i="10" a="1"/>
  <c r="BP460" i="10"/>
  <c r="BO460" i="10" a="1"/>
  <c r="BO460" i="10"/>
  <c r="BN460" i="10" a="1"/>
  <c r="BN460" i="10"/>
  <c r="BM460" i="10" a="1"/>
  <c r="BM460" i="10"/>
  <c r="BL460" i="10" a="1"/>
  <c r="BL460" i="10"/>
  <c r="BK460" i="10" a="1"/>
  <c r="BK460" i="10"/>
  <c r="BJ460" i="10" a="1"/>
  <c r="BJ460" i="10"/>
  <c r="BI460" i="10" a="1"/>
  <c r="BI460" i="10"/>
  <c r="BH460" i="10" a="1"/>
  <c r="BH460" i="10"/>
  <c r="BG460" i="10" a="1"/>
  <c r="BG460" i="10"/>
  <c r="BF460" i="10" a="1"/>
  <c r="BF460" i="10"/>
  <c r="BE460" i="10" a="1"/>
  <c r="BE460" i="10"/>
  <c r="BD460" i="10" a="1"/>
  <c r="BD460" i="10"/>
  <c r="BC460" i="10" a="1"/>
  <c r="BC460" i="10"/>
  <c r="BB460" i="10" a="1"/>
  <c r="BB460" i="10"/>
  <c r="BA460" i="10" a="1"/>
  <c r="BA460" i="10"/>
  <c r="AZ460" i="10" a="1"/>
  <c r="AZ460" i="10"/>
  <c r="AY460" i="10" a="1"/>
  <c r="AY460" i="10"/>
  <c r="AX460" i="10" a="1"/>
  <c r="AX460" i="10"/>
  <c r="AW460" i="10" a="1"/>
  <c r="AW460" i="10"/>
  <c r="AV460" i="10" a="1"/>
  <c r="AV460" i="10"/>
  <c r="AU460" i="10" a="1"/>
  <c r="AU460" i="10"/>
  <c r="AT460" i="10" a="1"/>
  <c r="AT460" i="10"/>
  <c r="AS460" i="10" a="1"/>
  <c r="AS460" i="10"/>
  <c r="AR460" i="10" a="1"/>
  <c r="AR460" i="10"/>
  <c r="AQ460" i="10" a="1"/>
  <c r="AQ460" i="10"/>
  <c r="AP460" i="10" a="1"/>
  <c r="AP460" i="10"/>
  <c r="AO460" i="10" a="1"/>
  <c r="AO460" i="10"/>
  <c r="AN460" i="10" a="1"/>
  <c r="AN460" i="10"/>
  <c r="AM460" i="10" a="1"/>
  <c r="AM460" i="10"/>
  <c r="AL460" i="10" a="1"/>
  <c r="AL460" i="10"/>
  <c r="AK460" i="10" a="1"/>
  <c r="AK460" i="10"/>
  <c r="AJ460" i="10" a="1"/>
  <c r="AJ460" i="10"/>
  <c r="AI460" i="10" a="1"/>
  <c r="AI460" i="10"/>
  <c r="AH460" i="10" a="1"/>
  <c r="AH460" i="10"/>
  <c r="AG460" i="10" a="1"/>
  <c r="AG460" i="10"/>
  <c r="AF460" i="10" a="1"/>
  <c r="AF460" i="10"/>
  <c r="AE460" i="10" a="1"/>
  <c r="AE460" i="10"/>
  <c r="AD460" i="10" a="1"/>
  <c r="AD460" i="10"/>
  <c r="AC460" i="10" a="1"/>
  <c r="AC460" i="10"/>
  <c r="AB460" i="10" a="1"/>
  <c r="AB460" i="10"/>
  <c r="AA460" i="10" a="1"/>
  <c r="AA460" i="10"/>
  <c r="Z460" i="10" a="1"/>
  <c r="Z460" i="10"/>
  <c r="Y460" i="10" a="1"/>
  <c r="Y460" i="10"/>
  <c r="X460" i="10"/>
  <c r="W460" i="10" a="1"/>
  <c r="W460" i="10"/>
  <c r="V460" i="10" a="1"/>
  <c r="V460" i="10"/>
  <c r="U460" i="10" a="1"/>
  <c r="U460" i="10"/>
  <c r="T460" i="10" a="1"/>
  <c r="T460" i="10"/>
  <c r="S460" i="10" a="1"/>
  <c r="S460" i="10"/>
  <c r="R460" i="10" a="1"/>
  <c r="R460" i="10"/>
  <c r="Q460" i="10" a="1"/>
  <c r="Q460" i="10"/>
  <c r="P460" i="10" a="1"/>
  <c r="P460" i="10"/>
  <c r="O460" i="10" a="1"/>
  <c r="O460" i="10"/>
  <c r="N460" i="10" a="1"/>
  <c r="N460" i="10"/>
  <c r="M460" i="10" a="1"/>
  <c r="M460" i="10"/>
  <c r="L460" i="10" a="1"/>
  <c r="L460" i="10"/>
  <c r="K460" i="10" a="1"/>
  <c r="K460" i="10"/>
  <c r="J460" i="10" a="1"/>
  <c r="J460" i="10"/>
  <c r="I460" i="10" a="1"/>
  <c r="I460" i="10"/>
  <c r="H460" i="10" a="1"/>
  <c r="H460" i="10"/>
  <c r="G460" i="10" a="1"/>
  <c r="G460" i="10"/>
  <c r="F460" i="10" a="1"/>
  <c r="F460" i="10"/>
  <c r="E460" i="10" a="1"/>
  <c r="E460" i="10"/>
  <c r="D460" i="10"/>
  <c r="C460" i="10" a="1"/>
  <c r="C460" i="10"/>
  <c r="B460" i="10" a="1"/>
  <c r="B460" i="10"/>
  <c r="BZ459" i="10" a="1"/>
  <c r="BZ459" i="10"/>
  <c r="BY459" i="10" a="1"/>
  <c r="BY459" i="10"/>
  <c r="BX459" i="10" a="1"/>
  <c r="BX459" i="10"/>
  <c r="BW459" i="10" a="1"/>
  <c r="BW459" i="10"/>
  <c r="BV459" i="10" a="1"/>
  <c r="BV459" i="10"/>
  <c r="BU459" i="10" a="1"/>
  <c r="BU459" i="10"/>
  <c r="BT459" i="10" a="1"/>
  <c r="BT459" i="10"/>
  <c r="BS459" i="10" a="1"/>
  <c r="BS459" i="10"/>
  <c r="BR459" i="10" a="1"/>
  <c r="BR459" i="10"/>
  <c r="BQ459" i="10" a="1"/>
  <c r="BQ459" i="10"/>
  <c r="BP459" i="10" a="1"/>
  <c r="BP459" i="10"/>
  <c r="BO459" i="10" a="1"/>
  <c r="BO459" i="10"/>
  <c r="BN459" i="10" a="1"/>
  <c r="BN459" i="10"/>
  <c r="BM459" i="10" a="1"/>
  <c r="BM459" i="10"/>
  <c r="BL459" i="10" a="1"/>
  <c r="BL459" i="10"/>
  <c r="BK459" i="10" a="1"/>
  <c r="BK459" i="10"/>
  <c r="BJ459" i="10" a="1"/>
  <c r="BJ459" i="10"/>
  <c r="BI459" i="10" a="1"/>
  <c r="BI459" i="10"/>
  <c r="BH459" i="10" a="1"/>
  <c r="BH459" i="10"/>
  <c r="BG459" i="10" a="1"/>
  <c r="BG459" i="10"/>
  <c r="BF459" i="10" a="1"/>
  <c r="BF459" i="10"/>
  <c r="BE459" i="10" a="1"/>
  <c r="BE459" i="10"/>
  <c r="BD459" i="10" a="1"/>
  <c r="BD459" i="10"/>
  <c r="BC459" i="10" a="1"/>
  <c r="BC459" i="10"/>
  <c r="BB459" i="10" a="1"/>
  <c r="BB459" i="10"/>
  <c r="BA459" i="10" a="1"/>
  <c r="BA459" i="10"/>
  <c r="AZ459" i="10" a="1"/>
  <c r="AZ459" i="10"/>
  <c r="AY459" i="10" a="1"/>
  <c r="AY459" i="10"/>
  <c r="AX459" i="10" a="1"/>
  <c r="AX459" i="10"/>
  <c r="AW459" i="10" a="1"/>
  <c r="AW459" i="10"/>
  <c r="AV459" i="10" a="1"/>
  <c r="AV459" i="10"/>
  <c r="AU459" i="10" a="1"/>
  <c r="AU459" i="10"/>
  <c r="AT459" i="10" a="1"/>
  <c r="AT459" i="10"/>
  <c r="AS459" i="10" a="1"/>
  <c r="AS459" i="10"/>
  <c r="AR459" i="10" a="1"/>
  <c r="AR459" i="10"/>
  <c r="AQ459" i="10" a="1"/>
  <c r="AQ459" i="10"/>
  <c r="AP459" i="10" a="1"/>
  <c r="AP459" i="10"/>
  <c r="AO459" i="10" a="1"/>
  <c r="AO459" i="10"/>
  <c r="AN459" i="10" a="1"/>
  <c r="AN459" i="10"/>
  <c r="AM459" i="10" a="1"/>
  <c r="AM459" i="10"/>
  <c r="AL459" i="10" a="1"/>
  <c r="AL459" i="10"/>
  <c r="AK459" i="10" a="1"/>
  <c r="AK459" i="10"/>
  <c r="AJ459" i="10" a="1"/>
  <c r="AJ459" i="10"/>
  <c r="AI459" i="10" a="1"/>
  <c r="AI459" i="10"/>
  <c r="AH459" i="10" a="1"/>
  <c r="AH459" i="10"/>
  <c r="AG459" i="10" a="1"/>
  <c r="AG459" i="10"/>
  <c r="AF459" i="10" a="1"/>
  <c r="AF459" i="10"/>
  <c r="AE459" i="10" a="1"/>
  <c r="AE459" i="10"/>
  <c r="AD459" i="10" a="1"/>
  <c r="AD459" i="10"/>
  <c r="AC459" i="10" a="1"/>
  <c r="AC459" i="10"/>
  <c r="AB459" i="10" a="1"/>
  <c r="AB459" i="10"/>
  <c r="AA459" i="10" a="1"/>
  <c r="AA459" i="10"/>
  <c r="Z459" i="10" a="1"/>
  <c r="Z459" i="10"/>
  <c r="Y459" i="10" a="1"/>
  <c r="Y459" i="10"/>
  <c r="X459" i="10"/>
  <c r="W459" i="10" a="1"/>
  <c r="W459" i="10"/>
  <c r="V459" i="10" a="1"/>
  <c r="V459" i="10"/>
  <c r="U459" i="10" a="1"/>
  <c r="U459" i="10"/>
  <c r="T459" i="10" a="1"/>
  <c r="T459" i="10"/>
  <c r="S459" i="10" a="1"/>
  <c r="S459" i="10"/>
  <c r="R459" i="10" a="1"/>
  <c r="R459" i="10"/>
  <c r="Q459" i="10" a="1"/>
  <c r="Q459" i="10"/>
  <c r="P459" i="10" a="1"/>
  <c r="P459" i="10"/>
  <c r="O459" i="10" a="1"/>
  <c r="O459" i="10"/>
  <c r="N459" i="10" a="1"/>
  <c r="N459" i="10"/>
  <c r="M459" i="10" a="1"/>
  <c r="M459" i="10"/>
  <c r="L459" i="10" a="1"/>
  <c r="L459" i="10"/>
  <c r="K459" i="10" a="1"/>
  <c r="K459" i="10"/>
  <c r="J459" i="10" a="1"/>
  <c r="J459" i="10"/>
  <c r="I459" i="10" a="1"/>
  <c r="I459" i="10"/>
  <c r="H459" i="10" a="1"/>
  <c r="H459" i="10"/>
  <c r="G459" i="10" a="1"/>
  <c r="G459" i="10"/>
  <c r="F459" i="10" a="1"/>
  <c r="F459" i="10"/>
  <c r="E459" i="10" a="1"/>
  <c r="E459" i="10"/>
  <c r="D459" i="10"/>
  <c r="C459" i="10" a="1"/>
  <c r="C459" i="10"/>
  <c r="B459" i="10" a="1"/>
  <c r="B459" i="10"/>
  <c r="BZ458" i="10" a="1"/>
  <c r="BZ458" i="10"/>
  <c r="BY458" i="10" a="1"/>
  <c r="BY458" i="10"/>
  <c r="BX458" i="10" a="1"/>
  <c r="BX458" i="10"/>
  <c r="BW458" i="10" a="1"/>
  <c r="BW458" i="10"/>
  <c r="BV458" i="10" a="1"/>
  <c r="BV458" i="10"/>
  <c r="BU458" i="10" a="1"/>
  <c r="BU458" i="10"/>
  <c r="BT458" i="10" a="1"/>
  <c r="BT458" i="10"/>
  <c r="BS458" i="10" a="1"/>
  <c r="BS458" i="10"/>
  <c r="BR458" i="10" a="1"/>
  <c r="BR458" i="10"/>
  <c r="BQ458" i="10" a="1"/>
  <c r="BQ458" i="10"/>
  <c r="BP458" i="10" a="1"/>
  <c r="BP458" i="10"/>
  <c r="BO458" i="10" a="1"/>
  <c r="BO458" i="10"/>
  <c r="BN458" i="10" a="1"/>
  <c r="BN458" i="10"/>
  <c r="BM458" i="10" a="1"/>
  <c r="BM458" i="10"/>
  <c r="BL458" i="10" a="1"/>
  <c r="BL458" i="10"/>
  <c r="BK458" i="10" a="1"/>
  <c r="BK458" i="10"/>
  <c r="BJ458" i="10" a="1"/>
  <c r="BJ458" i="10"/>
  <c r="BI458" i="10" a="1"/>
  <c r="BI458" i="10"/>
  <c r="BH458" i="10" a="1"/>
  <c r="BH458" i="10"/>
  <c r="BG458" i="10" a="1"/>
  <c r="BG458" i="10"/>
  <c r="BF458" i="10" a="1"/>
  <c r="BF458" i="10"/>
  <c r="BE458" i="10" a="1"/>
  <c r="BE458" i="10"/>
  <c r="BD458" i="10" a="1"/>
  <c r="BD458" i="10"/>
  <c r="BC458" i="10" a="1"/>
  <c r="BC458" i="10"/>
  <c r="BB458" i="10" a="1"/>
  <c r="BB458" i="10"/>
  <c r="BA458" i="10" a="1"/>
  <c r="BA458" i="10"/>
  <c r="AZ458" i="10" a="1"/>
  <c r="AZ458" i="10"/>
  <c r="AY458" i="10" a="1"/>
  <c r="AY458" i="10"/>
  <c r="AX458" i="10" a="1"/>
  <c r="AX458" i="10"/>
  <c r="AW458" i="10" a="1"/>
  <c r="AW458" i="10"/>
  <c r="AV458" i="10" a="1"/>
  <c r="AV458" i="10"/>
  <c r="AU458" i="10" a="1"/>
  <c r="AU458" i="10"/>
  <c r="AT458" i="10" a="1"/>
  <c r="AT458" i="10"/>
  <c r="AS458" i="10" a="1"/>
  <c r="AS458" i="10"/>
  <c r="AR458" i="10" a="1"/>
  <c r="AR458" i="10"/>
  <c r="AQ458" i="10" a="1"/>
  <c r="AQ458" i="10"/>
  <c r="AP458" i="10" a="1"/>
  <c r="AP458" i="10"/>
  <c r="AO458" i="10" a="1"/>
  <c r="AO458" i="10"/>
  <c r="AN458" i="10" a="1"/>
  <c r="AN458" i="10"/>
  <c r="AM458" i="10" a="1"/>
  <c r="AM458" i="10"/>
  <c r="AL458" i="10" a="1"/>
  <c r="AL458" i="10"/>
  <c r="AK458" i="10" a="1"/>
  <c r="AK458" i="10"/>
  <c r="AJ458" i="10" a="1"/>
  <c r="AJ458" i="10"/>
  <c r="AI458" i="10" a="1"/>
  <c r="AI458" i="10"/>
  <c r="AH458" i="10" a="1"/>
  <c r="AH458" i="10"/>
  <c r="AG458" i="10" a="1"/>
  <c r="AG458" i="10"/>
  <c r="AF458" i="10" a="1"/>
  <c r="AF458" i="10"/>
  <c r="AE458" i="10" a="1"/>
  <c r="AE458" i="10"/>
  <c r="AD458" i="10" a="1"/>
  <c r="AD458" i="10"/>
  <c r="AC458" i="10" a="1"/>
  <c r="AC458" i="10"/>
  <c r="AB458" i="10" a="1"/>
  <c r="AB458" i="10"/>
  <c r="AA458" i="10" a="1"/>
  <c r="AA458" i="10"/>
  <c r="Z458" i="10" a="1"/>
  <c r="Z458" i="10"/>
  <c r="Y458" i="10" a="1"/>
  <c r="Y458" i="10"/>
  <c r="X458" i="10"/>
  <c r="W458" i="10" a="1"/>
  <c r="W458" i="10"/>
  <c r="V458" i="10" a="1"/>
  <c r="V458" i="10"/>
  <c r="U458" i="10" a="1"/>
  <c r="U458" i="10"/>
  <c r="T458" i="10" a="1"/>
  <c r="T458" i="10"/>
  <c r="S458" i="10" a="1"/>
  <c r="S458" i="10"/>
  <c r="R458" i="10" a="1"/>
  <c r="R458" i="10"/>
  <c r="Q458" i="10" a="1"/>
  <c r="Q458" i="10"/>
  <c r="P458" i="10" a="1"/>
  <c r="P458" i="10"/>
  <c r="O458" i="10" a="1"/>
  <c r="O458" i="10"/>
  <c r="N458" i="10" a="1"/>
  <c r="N458" i="10"/>
  <c r="M458" i="10" a="1"/>
  <c r="M458" i="10"/>
  <c r="L458" i="10" a="1"/>
  <c r="L458" i="10"/>
  <c r="K458" i="10" a="1"/>
  <c r="K458" i="10"/>
  <c r="J458" i="10" a="1"/>
  <c r="J458" i="10"/>
  <c r="I458" i="10" a="1"/>
  <c r="I458" i="10"/>
  <c r="H458" i="10" a="1"/>
  <c r="H458" i="10"/>
  <c r="G458" i="10" a="1"/>
  <c r="G458" i="10"/>
  <c r="F458" i="10" a="1"/>
  <c r="F458" i="10"/>
  <c r="E458" i="10" a="1"/>
  <c r="E458" i="10"/>
  <c r="D458" i="10"/>
  <c r="C458" i="10" a="1"/>
  <c r="C458" i="10"/>
  <c r="B458" i="10" a="1"/>
  <c r="B458" i="10"/>
  <c r="BZ457" i="10" a="1"/>
  <c r="BZ457" i="10"/>
  <c r="BY457" i="10" a="1"/>
  <c r="BY457" i="10"/>
  <c r="BX457" i="10" a="1"/>
  <c r="BX457" i="10"/>
  <c r="BW457" i="10" a="1"/>
  <c r="BW457" i="10"/>
  <c r="BV457" i="10" a="1"/>
  <c r="BV457" i="10"/>
  <c r="BU457" i="10" a="1"/>
  <c r="BU457" i="10"/>
  <c r="BT457" i="10" a="1"/>
  <c r="BT457" i="10"/>
  <c r="BS457" i="10" a="1"/>
  <c r="BS457" i="10"/>
  <c r="BR457" i="10" a="1"/>
  <c r="BR457" i="10"/>
  <c r="BQ457" i="10" a="1"/>
  <c r="BQ457" i="10"/>
  <c r="BP457" i="10" a="1"/>
  <c r="BP457" i="10"/>
  <c r="BO457" i="10" a="1"/>
  <c r="BO457" i="10"/>
  <c r="BN457" i="10" a="1"/>
  <c r="BN457" i="10"/>
  <c r="BM457" i="10" a="1"/>
  <c r="BM457" i="10"/>
  <c r="BL457" i="10" a="1"/>
  <c r="BL457" i="10"/>
  <c r="BK457" i="10" a="1"/>
  <c r="BK457" i="10"/>
  <c r="BJ457" i="10" a="1"/>
  <c r="BJ457" i="10"/>
  <c r="BI457" i="10" a="1"/>
  <c r="BI457" i="10"/>
  <c r="BH457" i="10" a="1"/>
  <c r="BH457" i="10"/>
  <c r="BG457" i="10" a="1"/>
  <c r="BG457" i="10"/>
  <c r="BF457" i="10" a="1"/>
  <c r="BF457" i="10"/>
  <c r="BE457" i="10" a="1"/>
  <c r="BE457" i="10"/>
  <c r="BD457" i="10" a="1"/>
  <c r="BD457" i="10"/>
  <c r="BC457" i="10" a="1"/>
  <c r="BC457" i="10"/>
  <c r="BB457" i="10" a="1"/>
  <c r="BB457" i="10"/>
  <c r="BA457" i="10" a="1"/>
  <c r="BA457" i="10"/>
  <c r="AZ457" i="10" a="1"/>
  <c r="AZ457" i="10"/>
  <c r="AY457" i="10" a="1"/>
  <c r="AY457" i="10"/>
  <c r="AX457" i="10" a="1"/>
  <c r="AX457" i="10"/>
  <c r="AW457" i="10" a="1"/>
  <c r="AW457" i="10"/>
  <c r="AV457" i="10" a="1"/>
  <c r="AV457" i="10"/>
  <c r="AU457" i="10" a="1"/>
  <c r="AU457" i="10"/>
  <c r="AT457" i="10" a="1"/>
  <c r="AT457" i="10"/>
  <c r="AS457" i="10" a="1"/>
  <c r="AS457" i="10"/>
  <c r="AR457" i="10" a="1"/>
  <c r="AR457" i="10"/>
  <c r="AQ457" i="10" a="1"/>
  <c r="AQ457" i="10"/>
  <c r="AP457" i="10" a="1"/>
  <c r="AP457" i="10"/>
  <c r="AO457" i="10" a="1"/>
  <c r="AO457" i="10"/>
  <c r="AN457" i="10" a="1"/>
  <c r="AN457" i="10"/>
  <c r="AM457" i="10" a="1"/>
  <c r="AM457" i="10"/>
  <c r="AL457" i="10" a="1"/>
  <c r="AL457" i="10"/>
  <c r="AK457" i="10" a="1"/>
  <c r="AK457" i="10"/>
  <c r="AJ457" i="10" a="1"/>
  <c r="AJ457" i="10"/>
  <c r="AI457" i="10" a="1"/>
  <c r="AI457" i="10"/>
  <c r="AH457" i="10" a="1"/>
  <c r="AH457" i="10"/>
  <c r="AG457" i="10" a="1"/>
  <c r="AG457" i="10"/>
  <c r="AF457" i="10" a="1"/>
  <c r="AF457" i="10"/>
  <c r="AE457" i="10" a="1"/>
  <c r="AE457" i="10"/>
  <c r="AD457" i="10" a="1"/>
  <c r="AD457" i="10"/>
  <c r="AC457" i="10" a="1"/>
  <c r="AC457" i="10"/>
  <c r="AB457" i="10" a="1"/>
  <c r="AB457" i="10"/>
  <c r="AA457" i="10" a="1"/>
  <c r="AA457" i="10"/>
  <c r="Z457" i="10" a="1"/>
  <c r="Z457" i="10"/>
  <c r="Y457" i="10" a="1"/>
  <c r="Y457" i="10"/>
  <c r="X457" i="10"/>
  <c r="W457" i="10" a="1"/>
  <c r="W457" i="10"/>
  <c r="V457" i="10" a="1"/>
  <c r="V457" i="10"/>
  <c r="U457" i="10" a="1"/>
  <c r="U457" i="10"/>
  <c r="T457" i="10" a="1"/>
  <c r="T457" i="10"/>
  <c r="S457" i="10" a="1"/>
  <c r="S457" i="10"/>
  <c r="R457" i="10" a="1"/>
  <c r="R457" i="10"/>
  <c r="Q457" i="10" a="1"/>
  <c r="Q457" i="10"/>
  <c r="P457" i="10" a="1"/>
  <c r="P457" i="10"/>
  <c r="O457" i="10" a="1"/>
  <c r="O457" i="10"/>
  <c r="N457" i="10" a="1"/>
  <c r="N457" i="10"/>
  <c r="M457" i="10" a="1"/>
  <c r="M457" i="10"/>
  <c r="L457" i="10" a="1"/>
  <c r="L457" i="10"/>
  <c r="K457" i="10" a="1"/>
  <c r="K457" i="10"/>
  <c r="J457" i="10" a="1"/>
  <c r="J457" i="10"/>
  <c r="I457" i="10" a="1"/>
  <c r="I457" i="10"/>
  <c r="H457" i="10" a="1"/>
  <c r="H457" i="10"/>
  <c r="G457" i="10" a="1"/>
  <c r="G457" i="10"/>
  <c r="F457" i="10" a="1"/>
  <c r="F457" i="10"/>
  <c r="E457" i="10" a="1"/>
  <c r="E457" i="10"/>
  <c r="D457" i="10"/>
  <c r="C457" i="10" a="1"/>
  <c r="C457" i="10"/>
  <c r="B457" i="10" a="1"/>
  <c r="B457" i="10"/>
  <c r="A186" i="10"/>
  <c r="A187" i="10"/>
  <c r="A188" i="10"/>
  <c r="A189" i="10"/>
  <c r="A190" i="10"/>
  <c r="A191" i="10"/>
  <c r="A192" i="10"/>
  <c r="A193" i="10"/>
  <c r="A194" i="10"/>
  <c r="A195" i="10"/>
  <c r="A196" i="10"/>
  <c r="A197" i="10"/>
  <c r="A198" i="10"/>
  <c r="A199" i="10"/>
  <c r="A200" i="10"/>
  <c r="A201" i="10"/>
  <c r="A202" i="10"/>
  <c r="A203" i="10"/>
  <c r="A204" i="10"/>
  <c r="A205" i="10"/>
  <c r="A206" i="10"/>
  <c r="A207" i="10"/>
  <c r="A208" i="10"/>
  <c r="A209" i="10"/>
  <c r="A210" i="10"/>
  <c r="A211" i="10"/>
  <c r="A212" i="10"/>
  <c r="A213" i="10"/>
  <c r="A214" i="10"/>
  <c r="A215" i="10"/>
  <c r="A216" i="10"/>
  <c r="A217" i="10"/>
  <c r="A218" i="10"/>
  <c r="A219" i="10"/>
  <c r="A220" i="10"/>
  <c r="A221" i="10"/>
  <c r="A222" i="10"/>
  <c r="A223" i="10"/>
  <c r="A224" i="10"/>
  <c r="A225" i="10"/>
  <c r="A226" i="10"/>
  <c r="A227" i="10"/>
  <c r="A228" i="10"/>
  <c r="A229" i="10"/>
  <c r="A230" i="10"/>
  <c r="A231" i="10"/>
  <c r="A232" i="10"/>
  <c r="A233" i="10"/>
  <c r="A234" i="10"/>
  <c r="A235" i="10"/>
  <c r="A236" i="10"/>
  <c r="A237" i="10"/>
  <c r="A238" i="10"/>
  <c r="A239" i="10"/>
  <c r="A240" i="10"/>
  <c r="A241" i="10"/>
  <c r="A242" i="10"/>
  <c r="A243" i="10"/>
  <c r="A244" i="10"/>
  <c r="A245" i="10"/>
  <c r="A246" i="10"/>
  <c r="A247" i="10"/>
  <c r="A248" i="10"/>
  <c r="A249" i="10"/>
  <c r="A250" i="10"/>
  <c r="A251" i="10"/>
  <c r="A252" i="10"/>
  <c r="A253" i="10"/>
  <c r="A254" i="10"/>
  <c r="A255" i="10"/>
  <c r="A256" i="10"/>
  <c r="A257" i="10"/>
  <c r="A258" i="10"/>
  <c r="A259" i="10"/>
  <c r="A260" i="10"/>
  <c r="A261" i="10"/>
  <c r="A262" i="10"/>
  <c r="A263" i="10"/>
  <c r="A264" i="10"/>
  <c r="A265" i="10"/>
  <c r="A266" i="10"/>
  <c r="A267" i="10"/>
  <c r="A268" i="10"/>
  <c r="A269" i="10"/>
  <c r="A270" i="10"/>
  <c r="A271" i="10"/>
  <c r="A272" i="10"/>
  <c r="A273" i="10"/>
  <c r="A274" i="10"/>
  <c r="A275" i="10"/>
  <c r="A276" i="10"/>
  <c r="A277" i="10"/>
  <c r="A278" i="10"/>
  <c r="A279" i="10"/>
  <c r="A280" i="10"/>
  <c r="A281" i="10"/>
  <c r="A282" i="10"/>
  <c r="A283" i="10"/>
  <c r="A284" i="10"/>
  <c r="A285" i="10"/>
  <c r="A286" i="10"/>
  <c r="A287" i="10"/>
  <c r="A288" i="10"/>
  <c r="A289" i="10"/>
  <c r="A290" i="10"/>
  <c r="A291" i="10"/>
  <c r="A292" i="10"/>
  <c r="A293" i="10"/>
  <c r="A294" i="10"/>
  <c r="A295" i="10"/>
  <c r="A296" i="10"/>
  <c r="A297" i="10"/>
  <c r="A298" i="10"/>
  <c r="A299" i="10"/>
  <c r="A300" i="10"/>
  <c r="A301" i="10"/>
  <c r="A302" i="10"/>
  <c r="A303" i="10"/>
  <c r="A304" i="10"/>
  <c r="A305" i="10"/>
  <c r="A306" i="10"/>
  <c r="A307" i="10"/>
  <c r="A308" i="10"/>
  <c r="A309" i="10"/>
  <c r="A310" i="10"/>
  <c r="A311" i="10"/>
  <c r="A312" i="10"/>
  <c r="A313" i="10"/>
  <c r="A314" i="10"/>
  <c r="A315" i="10"/>
  <c r="A316" i="10"/>
  <c r="A317" i="10"/>
  <c r="A318" i="10"/>
  <c r="A319" i="10"/>
  <c r="A320" i="10"/>
  <c r="A321" i="10"/>
  <c r="A322" i="10"/>
  <c r="A323" i="10"/>
  <c r="A324" i="10"/>
  <c r="A325" i="10"/>
  <c r="A326" i="10"/>
  <c r="A327" i="10"/>
  <c r="A328" i="10"/>
  <c r="A329" i="10"/>
  <c r="A330" i="10"/>
  <c r="A331" i="10"/>
  <c r="AW159" i="10"/>
  <c r="AW164" i="10"/>
  <c r="AW166" i="10"/>
  <c r="AW168" i="10"/>
  <c r="AW169" i="10"/>
  <c r="AW173" i="10"/>
  <c r="AW175" i="10"/>
  <c r="AW177" i="10"/>
  <c r="AW178" i="10"/>
  <c r="AW183" i="10"/>
  <c r="AW184" i="10"/>
  <c r="AW337" i="10"/>
  <c r="B337" i="10"/>
  <c r="C337" i="10"/>
  <c r="D337" i="10"/>
  <c r="E337" i="10"/>
  <c r="F337" i="10"/>
  <c r="G337" i="10"/>
  <c r="H337" i="10"/>
  <c r="I337" i="10"/>
  <c r="J337" i="10"/>
  <c r="K337" i="10"/>
  <c r="L337" i="10"/>
  <c r="M337" i="10"/>
  <c r="N337" i="10"/>
  <c r="O337" i="10"/>
  <c r="P337" i="10"/>
  <c r="Q337" i="10"/>
  <c r="R337" i="10"/>
  <c r="S337" i="10"/>
  <c r="T337" i="10"/>
  <c r="U337" i="10"/>
  <c r="V337" i="10"/>
  <c r="W337" i="10"/>
  <c r="X337" i="10"/>
  <c r="Y337" i="10"/>
  <c r="Z337" i="10"/>
  <c r="AA337" i="10"/>
  <c r="AB337" i="10"/>
  <c r="AC337" i="10"/>
  <c r="AD337" i="10"/>
  <c r="AE337" i="10"/>
  <c r="AF337" i="10"/>
  <c r="AG337" i="10"/>
  <c r="AH337" i="10"/>
  <c r="AI337" i="10"/>
  <c r="AJ337" i="10"/>
  <c r="AK337" i="10"/>
  <c r="AL337" i="10"/>
  <c r="AM337" i="10"/>
  <c r="AN337" i="10"/>
  <c r="AO337" i="10"/>
  <c r="AP337" i="10"/>
  <c r="AQ337" i="10"/>
  <c r="AR337" i="10"/>
  <c r="AS337" i="10"/>
  <c r="AT337" i="10"/>
  <c r="AU337" i="10"/>
  <c r="AV337" i="10"/>
  <c r="AX337" i="10"/>
  <c r="AY337" i="10"/>
  <c r="AZ337" i="10"/>
  <c r="BA337" i="10"/>
  <c r="BB337" i="10"/>
  <c r="BC337" i="10"/>
  <c r="BD337" i="10"/>
  <c r="BE337" i="10"/>
  <c r="BF337" i="10"/>
  <c r="BG337" i="10"/>
  <c r="BH337" i="10"/>
  <c r="BI337" i="10"/>
  <c r="BJ337" i="10"/>
  <c r="BK337" i="10"/>
  <c r="BL337" i="10"/>
  <c r="BM337" i="10"/>
  <c r="BN337" i="10"/>
  <c r="BO337" i="10"/>
  <c r="BP337" i="10"/>
  <c r="BQ337" i="10"/>
  <c r="BR337" i="10"/>
  <c r="BS337" i="10"/>
  <c r="BT337" i="10"/>
  <c r="BU337" i="10"/>
  <c r="BV337" i="10"/>
  <c r="BW337" i="10"/>
  <c r="BX337" i="10"/>
  <c r="BY337" i="10"/>
  <c r="BZ337" i="10"/>
  <c r="AW422" i="10"/>
  <c r="AW425" i="10" a="1"/>
  <c r="AW425" i="10"/>
  <c r="AW426" i="10" a="1"/>
  <c r="AW426" i="10"/>
  <c r="AW427" i="10" a="1"/>
  <c r="AW427" i="10"/>
  <c r="AW428" i="10" a="1"/>
  <c r="AW428" i="10"/>
  <c r="AW429" i="10" a="1"/>
  <c r="AW429" i="10"/>
  <c r="AW430" i="10" a="1"/>
  <c r="AW430" i="10"/>
  <c r="AW431" i="10" a="1"/>
  <c r="AW431" i="10"/>
  <c r="AW432" i="10" a="1"/>
  <c r="AW432" i="10"/>
  <c r="AW433" i="10" a="1"/>
  <c r="AW433" i="10"/>
  <c r="AW434" i="10" a="1"/>
  <c r="AW434" i="10"/>
  <c r="AW435" i="10" a="1"/>
  <c r="AW435" i="10"/>
  <c r="AW436" i="10" a="1"/>
  <c r="AW436" i="10"/>
  <c r="AW437" i="10" a="1"/>
  <c r="AW437" i="10"/>
  <c r="AW438" i="10" a="1"/>
  <c r="AW438" i="10"/>
  <c r="AW441" i="10" a="1"/>
  <c r="AW441" i="10"/>
  <c r="AW442" i="10" a="1"/>
  <c r="AW442" i="10"/>
  <c r="AW443" i="10" a="1"/>
  <c r="AW443" i="10"/>
  <c r="AW444" i="10" a="1"/>
  <c r="AW444" i="10"/>
  <c r="AW447" i="10" a="1"/>
  <c r="AW447" i="10"/>
  <c r="AW448" i="10" a="1"/>
  <c r="AW448" i="10"/>
  <c r="AW449" i="10" a="1"/>
  <c r="AW449" i="10"/>
  <c r="AW450" i="10" a="1"/>
  <c r="AW450" i="10"/>
  <c r="AW451" i="10" a="1"/>
  <c r="AW451" i="10"/>
  <c r="AW452" i="10" a="1"/>
  <c r="AW452" i="10"/>
  <c r="AW453" i="10" a="1"/>
  <c r="AW453" i="10"/>
  <c r="AW454" i="10" a="1"/>
  <c r="AW454" i="10"/>
  <c r="AW455" i="10" a="1"/>
  <c r="AW455" i="10"/>
  <c r="AQ9" i="12"/>
  <c r="AQ10" i="12"/>
  <c r="AQ11" i="12"/>
  <c r="AQ12" i="12"/>
  <c r="AQ13" i="12"/>
  <c r="AQ14" i="12"/>
  <c r="AQ15" i="12"/>
  <c r="AQ16" i="12"/>
  <c r="AQ17" i="12"/>
  <c r="AQ18" i="12"/>
  <c r="AQ19" i="12"/>
  <c r="AQ20" i="12"/>
  <c r="AQ21" i="12"/>
  <c r="AQ22" i="12"/>
  <c r="AQ23" i="12"/>
  <c r="AQ24" i="12"/>
  <c r="AQ25" i="12"/>
  <c r="AQ26" i="12"/>
  <c r="AQ27" i="12"/>
  <c r="AQ28" i="12"/>
  <c r="AQ29" i="12"/>
  <c r="AQ30" i="12"/>
  <c r="AQ31" i="12"/>
  <c r="AQ32" i="12"/>
  <c r="AQ33" i="12"/>
  <c r="AQ34" i="12"/>
  <c r="AQ35" i="12"/>
  <c r="AQ36" i="12"/>
  <c r="AQ37" i="12"/>
  <c r="AQ39" i="12"/>
  <c r="AQ40" i="12"/>
  <c r="AQ41" i="12"/>
  <c r="AQ42" i="12"/>
  <c r="AQ43" i="12"/>
  <c r="AQ44" i="12"/>
  <c r="AQ45" i="12"/>
  <c r="AQ46" i="12"/>
  <c r="AQ47" i="12"/>
  <c r="AQ48" i="12"/>
  <c r="AQ49" i="12"/>
  <c r="AQ50" i="12"/>
  <c r="AQ51" i="12"/>
  <c r="AQ52" i="12"/>
  <c r="AQ53" i="12"/>
  <c r="AQ54" i="12"/>
  <c r="AQ55" i="12"/>
  <c r="AQ56" i="12"/>
  <c r="AQ57" i="12"/>
  <c r="AQ58" i="12"/>
  <c r="AQ59" i="12"/>
  <c r="AQ60" i="12"/>
  <c r="AQ61" i="12"/>
  <c r="AQ62" i="12"/>
  <c r="AQ63" i="12"/>
  <c r="AQ65" i="12"/>
  <c r="AQ66" i="12"/>
  <c r="AQ67" i="12"/>
  <c r="AQ68" i="12"/>
  <c r="AQ69" i="12"/>
  <c r="AQ70" i="12"/>
  <c r="AQ71" i="12"/>
  <c r="AQ72" i="12"/>
  <c r="AQ73" i="12"/>
  <c r="AQ74" i="12"/>
  <c r="AQ75" i="12"/>
  <c r="AQ76" i="12"/>
  <c r="AQ77" i="12"/>
  <c r="AQ78" i="12"/>
  <c r="AQ79" i="12"/>
  <c r="AQ80" i="12"/>
  <c r="AQ81" i="12"/>
  <c r="AQ82" i="12"/>
  <c r="AQ83" i="12"/>
  <c r="AQ84" i="12"/>
  <c r="AQ85" i="12"/>
  <c r="AQ86" i="12"/>
  <c r="AQ87" i="12"/>
  <c r="AQ88" i="12"/>
  <c r="AQ89" i="12"/>
  <c r="AQ90" i="12"/>
  <c r="AQ157" i="12"/>
  <c r="AQ156" i="12"/>
  <c r="AQ200" i="12" a="1"/>
  <c r="AQ200" i="12"/>
  <c r="AQ199" i="12" a="1"/>
  <c r="AQ199" i="12"/>
  <c r="AQ198" i="12" a="1"/>
  <c r="AQ198" i="12"/>
  <c r="AQ197" i="12" a="1"/>
  <c r="AQ197" i="12"/>
  <c r="AQ196" i="12" a="1"/>
  <c r="AQ196" i="12"/>
  <c r="AQ195" i="12" a="1"/>
  <c r="AQ195" i="12"/>
  <c r="AQ194" i="12" a="1"/>
  <c r="AQ194" i="12"/>
  <c r="AQ193" i="12" a="1"/>
  <c r="AQ193" i="12"/>
  <c r="AQ192" i="12" a="1"/>
  <c r="AQ192" i="12"/>
  <c r="AQ189" i="12" a="1"/>
  <c r="AQ189" i="12"/>
  <c r="AQ188" i="12" a="1"/>
  <c r="AQ188" i="12"/>
  <c r="AQ187" i="12" a="1"/>
  <c r="AQ187" i="12"/>
  <c r="AQ186" i="12" a="1"/>
  <c r="AQ186" i="12"/>
  <c r="AQ183" i="12" a="1"/>
  <c r="AQ183" i="12"/>
  <c r="AQ182" i="12" a="1"/>
  <c r="AQ182" i="12"/>
  <c r="AQ181" i="12" a="1"/>
  <c r="AQ181" i="12"/>
  <c r="AQ180" i="12" a="1"/>
  <c r="AQ180" i="12"/>
  <c r="AQ179" i="12" a="1"/>
  <c r="AQ179" i="12"/>
  <c r="AQ175" i="12" a="1"/>
  <c r="AQ175" i="12"/>
  <c r="AQ173" i="12" a="1"/>
  <c r="AQ173" i="12"/>
  <c r="AQ170" i="12" a="1"/>
  <c r="AQ170" i="12"/>
  <c r="AQ167" i="12"/>
  <c r="AQ161" i="12" a="1"/>
  <c r="AQ161" i="12"/>
  <c r="AQ160" i="12"/>
  <c r="AQ159" i="12"/>
  <c r="AQ155" i="12"/>
  <c r="J114" i="12"/>
  <c r="K114" i="12"/>
  <c r="L114" i="12"/>
  <c r="M114" i="12"/>
  <c r="N114" i="12"/>
  <c r="J115" i="12"/>
  <c r="K115" i="12"/>
  <c r="L115" i="12"/>
  <c r="M115" i="12"/>
  <c r="N115" i="12"/>
  <c r="J116" i="12"/>
  <c r="K116" i="12"/>
  <c r="L116" i="12"/>
  <c r="M116" i="12"/>
  <c r="N116" i="12"/>
  <c r="J117" i="12"/>
  <c r="L117" i="12"/>
  <c r="M117" i="12"/>
  <c r="N117" i="12"/>
  <c r="J118" i="12"/>
  <c r="L118" i="12"/>
  <c r="M118" i="12"/>
  <c r="N118" i="12"/>
  <c r="R200" i="12" a="1"/>
  <c r="R200" i="12"/>
  <c r="R199" i="12" a="1"/>
  <c r="R199" i="12"/>
  <c r="R198" i="12" a="1"/>
  <c r="R198" i="12"/>
  <c r="R197" i="12" a="1"/>
  <c r="R197" i="12"/>
  <c r="R196" i="12" a="1"/>
  <c r="R196" i="12"/>
  <c r="R195" i="12" a="1"/>
  <c r="R195" i="12"/>
  <c r="R194" i="12" a="1"/>
  <c r="R194" i="12"/>
  <c r="R193" i="12" a="1"/>
  <c r="R193" i="12"/>
  <c r="R192" i="12" a="1"/>
  <c r="R192" i="12"/>
  <c r="R189" i="12" a="1"/>
  <c r="R189" i="12"/>
  <c r="R188" i="12" a="1"/>
  <c r="R188" i="12"/>
  <c r="R187" i="12" a="1"/>
  <c r="R187" i="12"/>
  <c r="R186" i="12" a="1"/>
  <c r="R186" i="12"/>
  <c r="R183" i="12" a="1"/>
  <c r="R183" i="12"/>
  <c r="R182" i="12" a="1"/>
  <c r="R182" i="12"/>
  <c r="R181" i="12" a="1"/>
  <c r="R181" i="12"/>
  <c r="R180" i="12" a="1"/>
  <c r="R180" i="12"/>
  <c r="R179" i="12" a="1"/>
  <c r="R179" i="12"/>
  <c r="R178" i="12" a="1"/>
  <c r="R178" i="12"/>
  <c r="R177" i="12" a="1"/>
  <c r="R177" i="12"/>
  <c r="R175" i="12" a="1"/>
  <c r="R175" i="12"/>
  <c r="R173" i="12" a="1"/>
  <c r="R173" i="12"/>
  <c r="R170" i="12" a="1"/>
  <c r="R170" i="12"/>
  <c r="R167" i="12"/>
  <c r="R161" i="12" a="1"/>
  <c r="R161" i="12"/>
  <c r="R160" i="12"/>
  <c r="R159" i="12"/>
  <c r="R157" i="12"/>
  <c r="R156" i="12"/>
  <c r="R155" i="12"/>
  <c r="BB455" i="10" a="1"/>
  <c r="BB455" i="10"/>
  <c r="BA455" i="10" a="1"/>
  <c r="BA455" i="10"/>
  <c r="AZ455" i="10" a="1"/>
  <c r="AZ455" i="10"/>
  <c r="AY455" i="10" a="1"/>
  <c r="AY455" i="10"/>
  <c r="AX455" i="10" a="1"/>
  <c r="AX455" i="10"/>
  <c r="AV455" i="10" a="1"/>
  <c r="AV455" i="10"/>
  <c r="BB454" i="10" a="1"/>
  <c r="BB454" i="10"/>
  <c r="BA454" i="10" a="1"/>
  <c r="BA454" i="10"/>
  <c r="AZ454" i="10" a="1"/>
  <c r="AZ454" i="10"/>
  <c r="AY454" i="10" a="1"/>
  <c r="AY454" i="10"/>
  <c r="AX454" i="10" a="1"/>
  <c r="AX454" i="10"/>
  <c r="AV454" i="10" a="1"/>
  <c r="AV454" i="10"/>
  <c r="BB453" i="10" a="1"/>
  <c r="BB453" i="10"/>
  <c r="BA453" i="10" a="1"/>
  <c r="BA453" i="10"/>
  <c r="AZ453" i="10" a="1"/>
  <c r="AZ453" i="10"/>
  <c r="AY453" i="10" a="1"/>
  <c r="AY453" i="10"/>
  <c r="AX453" i="10" a="1"/>
  <c r="AX453" i="10"/>
  <c r="AV453" i="10" a="1"/>
  <c r="AV453" i="10"/>
  <c r="BB452" i="10" a="1"/>
  <c r="BB452" i="10"/>
  <c r="BA452" i="10" a="1"/>
  <c r="BA452" i="10"/>
  <c r="AZ452" i="10" a="1"/>
  <c r="AZ452" i="10"/>
  <c r="AY452" i="10" a="1"/>
  <c r="AY452" i="10"/>
  <c r="AX452" i="10" a="1"/>
  <c r="AX452" i="10"/>
  <c r="AV452" i="10" a="1"/>
  <c r="AV452" i="10"/>
  <c r="BB451" i="10" a="1"/>
  <c r="BB451" i="10"/>
  <c r="BA451" i="10" a="1"/>
  <c r="BA451" i="10"/>
  <c r="AZ451" i="10" a="1"/>
  <c r="AZ451" i="10"/>
  <c r="AY451" i="10" a="1"/>
  <c r="AY451" i="10"/>
  <c r="AX451" i="10" a="1"/>
  <c r="AX451" i="10"/>
  <c r="AV451" i="10" a="1"/>
  <c r="AV451" i="10"/>
  <c r="BB450" i="10" a="1"/>
  <c r="BB450" i="10"/>
  <c r="BA450" i="10" a="1"/>
  <c r="BA450" i="10"/>
  <c r="AZ450" i="10" a="1"/>
  <c r="AZ450" i="10"/>
  <c r="AY450" i="10" a="1"/>
  <c r="AY450" i="10"/>
  <c r="AX450" i="10" a="1"/>
  <c r="AX450" i="10"/>
  <c r="AV450" i="10" a="1"/>
  <c r="AV450" i="10"/>
  <c r="BB449" i="10" a="1"/>
  <c r="BB449" i="10"/>
  <c r="BA449" i="10" a="1"/>
  <c r="BA449" i="10"/>
  <c r="AZ449" i="10" a="1"/>
  <c r="AZ449" i="10"/>
  <c r="AY449" i="10" a="1"/>
  <c r="AY449" i="10"/>
  <c r="AX449" i="10" a="1"/>
  <c r="AX449" i="10"/>
  <c r="AV449" i="10" a="1"/>
  <c r="AV449" i="10"/>
  <c r="BB448" i="10" a="1"/>
  <c r="BB448" i="10"/>
  <c r="BA448" i="10" a="1"/>
  <c r="BA448" i="10"/>
  <c r="AZ448" i="10" a="1"/>
  <c r="AZ448" i="10"/>
  <c r="AY448" i="10" a="1"/>
  <c r="AY448" i="10"/>
  <c r="AX448" i="10" a="1"/>
  <c r="AX448" i="10"/>
  <c r="AV448" i="10" a="1"/>
  <c r="AV448" i="10"/>
  <c r="BB447" i="10" a="1"/>
  <c r="BB447" i="10"/>
  <c r="BA447" i="10" a="1"/>
  <c r="BA447" i="10"/>
  <c r="AZ447" i="10" a="1"/>
  <c r="AZ447" i="10"/>
  <c r="AY447" i="10" a="1"/>
  <c r="AY447" i="10"/>
  <c r="AX447" i="10" a="1"/>
  <c r="AX447" i="10"/>
  <c r="AV447" i="10" a="1"/>
  <c r="AV447" i="10"/>
  <c r="BB444" i="10" a="1"/>
  <c r="BB444" i="10"/>
  <c r="BA444" i="10" a="1"/>
  <c r="BA444" i="10"/>
  <c r="AZ444" i="10" a="1"/>
  <c r="AZ444" i="10"/>
  <c r="AY444" i="10" a="1"/>
  <c r="AY444" i="10"/>
  <c r="AX444" i="10" a="1"/>
  <c r="AX444" i="10"/>
  <c r="AV444" i="10" a="1"/>
  <c r="AV444" i="10"/>
  <c r="BB443" i="10" a="1"/>
  <c r="BB443" i="10"/>
  <c r="BA443" i="10" a="1"/>
  <c r="BA443" i="10"/>
  <c r="AZ443" i="10" a="1"/>
  <c r="AZ443" i="10"/>
  <c r="AY443" i="10" a="1"/>
  <c r="AY443" i="10"/>
  <c r="AX443" i="10" a="1"/>
  <c r="AX443" i="10"/>
  <c r="AV443" i="10" a="1"/>
  <c r="AV443" i="10"/>
  <c r="BB442" i="10" a="1"/>
  <c r="BB442" i="10"/>
  <c r="BA442" i="10" a="1"/>
  <c r="BA442" i="10"/>
  <c r="AZ442" i="10" a="1"/>
  <c r="AZ442" i="10"/>
  <c r="AY442" i="10" a="1"/>
  <c r="AY442" i="10"/>
  <c r="AX442" i="10" a="1"/>
  <c r="AX442" i="10"/>
  <c r="AV442" i="10" a="1"/>
  <c r="AV442" i="10"/>
  <c r="BB441" i="10" a="1"/>
  <c r="BB441" i="10"/>
  <c r="BA441" i="10" a="1"/>
  <c r="BA441" i="10"/>
  <c r="AZ441" i="10" a="1"/>
  <c r="AZ441" i="10"/>
  <c r="AY441" i="10" a="1"/>
  <c r="AY441" i="10"/>
  <c r="AX441" i="10" a="1"/>
  <c r="AX441" i="10"/>
  <c r="AV441" i="10" a="1"/>
  <c r="AV441" i="10"/>
  <c r="BB438" i="10" a="1"/>
  <c r="BB438" i="10"/>
  <c r="BA438" i="10" a="1"/>
  <c r="BA438" i="10"/>
  <c r="AZ438" i="10" a="1"/>
  <c r="AZ438" i="10"/>
  <c r="AY438" i="10" a="1"/>
  <c r="AY438" i="10"/>
  <c r="AX438" i="10" a="1"/>
  <c r="AX438" i="10"/>
  <c r="AV438" i="10" a="1"/>
  <c r="AV438" i="10"/>
  <c r="BB437" i="10" a="1"/>
  <c r="BB437" i="10"/>
  <c r="BA437" i="10" a="1"/>
  <c r="BA437" i="10"/>
  <c r="AZ437" i="10" a="1"/>
  <c r="AZ437" i="10"/>
  <c r="AY437" i="10" a="1"/>
  <c r="AY437" i="10"/>
  <c r="AX437" i="10" a="1"/>
  <c r="AX437" i="10"/>
  <c r="AV437" i="10" a="1"/>
  <c r="AV437" i="10"/>
  <c r="BB436" i="10" a="1"/>
  <c r="BB436" i="10"/>
  <c r="BA436" i="10" a="1"/>
  <c r="BA436" i="10"/>
  <c r="AZ436" i="10" a="1"/>
  <c r="AZ436" i="10"/>
  <c r="AY436" i="10" a="1"/>
  <c r="AY436" i="10"/>
  <c r="AX436" i="10" a="1"/>
  <c r="AX436" i="10"/>
  <c r="AV436" i="10" a="1"/>
  <c r="AV436" i="10"/>
  <c r="BB435" i="10" a="1"/>
  <c r="BB435" i="10"/>
  <c r="BA435" i="10" a="1"/>
  <c r="BA435" i="10"/>
  <c r="AZ435" i="10" a="1"/>
  <c r="AZ435" i="10"/>
  <c r="AY435" i="10" a="1"/>
  <c r="AY435" i="10"/>
  <c r="AX435" i="10" a="1"/>
  <c r="AX435" i="10"/>
  <c r="AV435" i="10" a="1"/>
  <c r="AV435" i="10"/>
  <c r="BB434" i="10" a="1"/>
  <c r="BB434" i="10"/>
  <c r="BA434" i="10" a="1"/>
  <c r="BA434" i="10"/>
  <c r="AZ434" i="10" a="1"/>
  <c r="AZ434" i="10"/>
  <c r="AY434" i="10" a="1"/>
  <c r="AY434" i="10"/>
  <c r="AX434" i="10" a="1"/>
  <c r="AX434" i="10"/>
  <c r="AV434" i="10" a="1"/>
  <c r="AV434" i="10"/>
  <c r="BB433" i="10" a="1"/>
  <c r="BB433" i="10"/>
  <c r="BA433" i="10" a="1"/>
  <c r="BA433" i="10"/>
  <c r="AZ433" i="10" a="1"/>
  <c r="AZ433" i="10"/>
  <c r="AY433" i="10" a="1"/>
  <c r="AY433" i="10"/>
  <c r="AX433" i="10" a="1"/>
  <c r="AX433" i="10"/>
  <c r="AV433" i="10" a="1"/>
  <c r="AV433" i="10"/>
  <c r="BB432" i="10" a="1"/>
  <c r="BB432" i="10"/>
  <c r="BA432" i="10" a="1"/>
  <c r="BA432" i="10"/>
  <c r="AZ432" i="10" a="1"/>
  <c r="AZ432" i="10"/>
  <c r="AY432" i="10" a="1"/>
  <c r="AY432" i="10"/>
  <c r="AX432" i="10" a="1"/>
  <c r="AX432" i="10"/>
  <c r="AV432" i="10" a="1"/>
  <c r="AV432" i="10"/>
  <c r="BB431" i="10" a="1"/>
  <c r="BB431" i="10"/>
  <c r="BA431" i="10" a="1"/>
  <c r="BA431" i="10"/>
  <c r="AZ431" i="10" a="1"/>
  <c r="AZ431" i="10"/>
  <c r="AY431" i="10" a="1"/>
  <c r="AY431" i="10"/>
  <c r="AX431" i="10" a="1"/>
  <c r="AX431" i="10"/>
  <c r="AV431" i="10" a="1"/>
  <c r="AV431" i="10"/>
  <c r="BB430" i="10" a="1"/>
  <c r="BB430" i="10"/>
  <c r="BA430" i="10" a="1"/>
  <c r="BA430" i="10"/>
  <c r="AZ430" i="10" a="1"/>
  <c r="AZ430" i="10"/>
  <c r="AY430" i="10" a="1"/>
  <c r="AY430" i="10"/>
  <c r="AX430" i="10" a="1"/>
  <c r="AX430" i="10"/>
  <c r="AV430" i="10" a="1"/>
  <c r="AV430" i="10"/>
  <c r="BB429" i="10" a="1"/>
  <c r="BB429" i="10"/>
  <c r="BA429" i="10" a="1"/>
  <c r="BA429" i="10"/>
  <c r="AZ429" i="10" a="1"/>
  <c r="AZ429" i="10"/>
  <c r="AY429" i="10" a="1"/>
  <c r="AY429" i="10"/>
  <c r="AX429" i="10" a="1"/>
  <c r="AX429" i="10"/>
  <c r="AV429" i="10" a="1"/>
  <c r="AV429" i="10"/>
  <c r="BB428" i="10" a="1"/>
  <c r="BB428" i="10"/>
  <c r="BA428" i="10" a="1"/>
  <c r="BA428" i="10"/>
  <c r="AZ428" i="10" a="1"/>
  <c r="AZ428" i="10"/>
  <c r="AY428" i="10" a="1"/>
  <c r="AY428" i="10"/>
  <c r="AX428" i="10" a="1"/>
  <c r="AX428" i="10"/>
  <c r="AV428" i="10" a="1"/>
  <c r="AV428" i="10"/>
  <c r="BB427" i="10" a="1"/>
  <c r="BB427" i="10"/>
  <c r="BA427" i="10" a="1"/>
  <c r="BA427" i="10"/>
  <c r="AZ427" i="10" a="1"/>
  <c r="AZ427" i="10"/>
  <c r="AY427" i="10" a="1"/>
  <c r="AY427" i="10"/>
  <c r="AX427" i="10" a="1"/>
  <c r="AX427" i="10"/>
  <c r="AV427" i="10" a="1"/>
  <c r="AV427" i="10"/>
  <c r="BB426" i="10" a="1"/>
  <c r="BB426" i="10"/>
  <c r="BA426" i="10" a="1"/>
  <c r="BA426" i="10"/>
  <c r="AZ426" i="10" a="1"/>
  <c r="AZ426" i="10"/>
  <c r="AY426" i="10" a="1"/>
  <c r="AY426" i="10"/>
  <c r="AX426" i="10" a="1"/>
  <c r="AX426" i="10"/>
  <c r="AV426" i="10" a="1"/>
  <c r="AV426" i="10"/>
  <c r="BB425" i="10" a="1"/>
  <c r="BB425" i="10"/>
  <c r="BA425" i="10" a="1"/>
  <c r="BA425" i="10"/>
  <c r="AZ425" i="10" a="1"/>
  <c r="AZ425" i="10"/>
  <c r="AY425" i="10" a="1"/>
  <c r="AY425" i="10"/>
  <c r="AX425" i="10" a="1"/>
  <c r="AX425" i="10"/>
  <c r="AV425" i="10" a="1"/>
  <c r="AV425" i="10"/>
  <c r="BB422" i="10"/>
  <c r="BA422" i="10"/>
  <c r="AZ422" i="10"/>
  <c r="AY422" i="10"/>
  <c r="AX422" i="10"/>
  <c r="AV422" i="10"/>
  <c r="BB184" i="10"/>
  <c r="BA184" i="10"/>
  <c r="AZ184" i="10"/>
  <c r="AY184" i="10"/>
  <c r="AX184" i="10"/>
  <c r="AV184" i="10"/>
  <c r="BB183" i="10"/>
  <c r="BA183" i="10"/>
  <c r="AZ183" i="10"/>
  <c r="AY183" i="10"/>
  <c r="AX183" i="10"/>
  <c r="AV183" i="10"/>
  <c r="BB178" i="10"/>
  <c r="BA178" i="10"/>
  <c r="AZ178" i="10"/>
  <c r="AY178" i="10"/>
  <c r="AX178" i="10"/>
  <c r="AV178" i="10"/>
  <c r="BB177" i="10"/>
  <c r="BA177" i="10"/>
  <c r="AZ177" i="10"/>
  <c r="AY177" i="10"/>
  <c r="AX177" i="10"/>
  <c r="AV177" i="10"/>
  <c r="BB175" i="10"/>
  <c r="BA175" i="10"/>
  <c r="AZ175" i="10"/>
  <c r="AY175" i="10"/>
  <c r="AX175" i="10"/>
  <c r="AV175" i="10"/>
  <c r="BB173" i="10"/>
  <c r="BA173" i="10"/>
  <c r="AZ173" i="10"/>
  <c r="AY173" i="10"/>
  <c r="AX173" i="10"/>
  <c r="AV173" i="10"/>
  <c r="BB169" i="10"/>
  <c r="BA169" i="10"/>
  <c r="AZ169" i="10"/>
  <c r="AY169" i="10"/>
  <c r="AX169" i="10"/>
  <c r="AV169" i="10"/>
  <c r="BB168" i="10"/>
  <c r="BA168" i="10"/>
  <c r="AZ168" i="10"/>
  <c r="AY168" i="10"/>
  <c r="AX168" i="10"/>
  <c r="AV168" i="10"/>
  <c r="BB166" i="10"/>
  <c r="BA166" i="10"/>
  <c r="AZ166" i="10"/>
  <c r="AY166" i="10"/>
  <c r="AX166" i="10"/>
  <c r="AV166" i="10"/>
  <c r="BB164" i="10"/>
  <c r="BA164" i="10"/>
  <c r="AZ164" i="10"/>
  <c r="AY164" i="10"/>
  <c r="AX164" i="10"/>
  <c r="AV164" i="10"/>
  <c r="BB159" i="10"/>
  <c r="BA159" i="10"/>
  <c r="AZ159" i="10"/>
  <c r="AY159" i="10"/>
  <c r="AX159" i="10"/>
  <c r="AV159" i="10"/>
  <c r="AR422" i="10"/>
  <c r="CB382" i="10"/>
  <c r="CB379" i="10"/>
  <c r="CB378" i="10"/>
  <c r="CB377" i="10"/>
  <c r="CB376" i="10"/>
  <c r="CB375" i="10"/>
  <c r="CB374" i="10"/>
  <c r="CB373" i="10"/>
  <c r="CB372" i="10"/>
  <c r="CB371" i="10"/>
  <c r="CB370" i="10"/>
  <c r="CB369" i="10"/>
  <c r="CB368" i="10"/>
  <c r="CB367" i="10"/>
  <c r="CB366" i="10"/>
  <c r="CB365" i="10"/>
  <c r="CB364" i="10"/>
  <c r="CB363" i="10"/>
  <c r="CB362" i="10"/>
  <c r="CB361" i="10"/>
  <c r="CB360" i="10"/>
  <c r="CB359" i="10"/>
  <c r="CB358" i="10"/>
  <c r="CB357" i="10"/>
  <c r="CB356" i="10"/>
  <c r="CB355" i="10"/>
  <c r="CB354" i="10"/>
  <c r="CB353" i="10"/>
  <c r="CB352" i="10"/>
  <c r="CB351" i="10"/>
  <c r="CB350" i="10"/>
  <c r="CB349" i="10"/>
  <c r="CB348" i="10"/>
  <c r="CB347" i="10"/>
  <c r="CB346" i="10"/>
  <c r="CB345" i="10"/>
  <c r="CB344" i="10"/>
  <c r="CB343" i="10"/>
  <c r="CB342" i="10"/>
  <c r="CB341" i="10"/>
  <c r="CB340" i="10"/>
  <c r="CB339" i="10"/>
  <c r="AR184" i="10"/>
  <c r="AR183" i="10"/>
  <c r="AR178" i="10"/>
  <c r="AR177" i="10"/>
  <c r="AR173" i="10"/>
  <c r="AR169" i="10"/>
  <c r="AR168" i="10"/>
  <c r="AR166" i="10"/>
  <c r="AR164" i="10"/>
  <c r="AS422" i="10"/>
  <c r="CB380" i="10"/>
  <c r="AS184" i="10"/>
  <c r="AS183" i="10"/>
  <c r="AS178" i="10"/>
  <c r="AS177" i="10"/>
  <c r="AS173" i="10"/>
  <c r="AS169" i="10"/>
  <c r="AS168" i="10"/>
  <c r="AS166" i="10"/>
  <c r="AS164" i="10"/>
  <c r="AQ422" i="10"/>
  <c r="AP422" i="10"/>
  <c r="AQ184" i="10"/>
  <c r="AP184" i="10"/>
  <c r="AQ183" i="10"/>
  <c r="AP183" i="10"/>
  <c r="AQ178" i="10"/>
  <c r="AP178" i="10"/>
  <c r="AQ177" i="10"/>
  <c r="AP177" i="10"/>
  <c r="AQ173" i="10"/>
  <c r="AP173" i="10"/>
  <c r="AQ169" i="10"/>
  <c r="AP169" i="10"/>
  <c r="AQ168" i="10"/>
  <c r="AP168" i="10"/>
  <c r="AQ166" i="10"/>
  <c r="AP166" i="10"/>
  <c r="AQ164" i="10"/>
  <c r="AP164" i="10"/>
  <c r="AO422" i="10"/>
  <c r="AO184" i="10"/>
  <c r="AO183" i="10"/>
  <c r="AO178" i="10"/>
  <c r="AO177" i="10"/>
  <c r="AO173" i="10"/>
  <c r="AO169" i="10"/>
  <c r="AO168" i="10"/>
  <c r="AO166" i="10"/>
  <c r="AO164" i="10"/>
  <c r="AN422" i="10"/>
  <c r="AM422" i="10"/>
  <c r="AN184" i="10"/>
  <c r="AM184" i="10"/>
  <c r="AN183" i="10"/>
  <c r="AM183" i="10"/>
  <c r="AN178" i="10"/>
  <c r="AM178" i="10"/>
  <c r="AN177" i="10"/>
  <c r="AM177" i="10"/>
  <c r="AN173" i="10"/>
  <c r="AM173" i="10"/>
  <c r="AN169" i="10"/>
  <c r="AM169" i="10"/>
  <c r="AN168" i="10"/>
  <c r="AM168" i="10"/>
  <c r="AN166" i="10"/>
  <c r="AM166" i="10"/>
  <c r="AN164" i="10"/>
  <c r="AM164" i="10"/>
  <c r="Z200" i="12" a="1"/>
  <c r="Z200" i="12"/>
  <c r="Z199" i="12" a="1"/>
  <c r="Z199" i="12"/>
  <c r="Z198" i="12" a="1"/>
  <c r="Z198" i="12"/>
  <c r="Z197" i="12" a="1"/>
  <c r="Z197" i="12"/>
  <c r="Z196" i="12" a="1"/>
  <c r="Z196" i="12"/>
  <c r="Z195" i="12" a="1"/>
  <c r="Z195" i="12"/>
  <c r="Z194" i="12" a="1"/>
  <c r="Z194" i="12"/>
  <c r="Z193" i="12" a="1"/>
  <c r="Z193" i="12"/>
  <c r="Z192" i="12" a="1"/>
  <c r="Z192" i="12"/>
  <c r="Z189" i="12" a="1"/>
  <c r="Z189" i="12"/>
  <c r="Z188" i="12" a="1"/>
  <c r="Z188" i="12"/>
  <c r="Z187" i="12" a="1"/>
  <c r="Z187" i="12"/>
  <c r="Z186" i="12" a="1"/>
  <c r="Z186" i="12"/>
  <c r="Z183" i="12" a="1"/>
  <c r="Z183" i="12"/>
  <c r="Z182" i="12" a="1"/>
  <c r="Z182" i="12"/>
  <c r="Z181" i="12" a="1"/>
  <c r="Z181" i="12"/>
  <c r="Z108" i="12"/>
  <c r="Z180" i="12" a="1"/>
  <c r="Z180" i="12"/>
  <c r="Z98" i="12"/>
  <c r="Z179" i="12" a="1"/>
  <c r="Z179" i="12"/>
  <c r="Z58" i="12"/>
  <c r="Z175" i="12" a="1"/>
  <c r="Z175" i="12"/>
  <c r="Z173" i="12" a="1"/>
  <c r="Z173" i="12"/>
  <c r="Z170" i="12" a="1"/>
  <c r="Z170" i="12"/>
  <c r="Z167" i="12"/>
  <c r="Z161" i="12" a="1"/>
  <c r="Z161" i="12"/>
  <c r="Z110" i="12"/>
  <c r="Z160" i="12"/>
  <c r="Z159" i="12"/>
  <c r="Z9" i="12"/>
  <c r="Z10" i="12"/>
  <c r="Z11" i="12"/>
  <c r="Z12" i="12"/>
  <c r="Z13" i="12"/>
  <c r="Z14" i="12"/>
  <c r="Z15" i="12"/>
  <c r="Z16" i="12"/>
  <c r="Z17" i="12"/>
  <c r="Z18" i="12"/>
  <c r="Z19" i="12"/>
  <c r="Z20" i="12"/>
  <c r="Z21" i="12"/>
  <c r="Z22" i="12"/>
  <c r="Z23" i="12"/>
  <c r="Z24" i="12"/>
  <c r="Z25" i="12"/>
  <c r="Z26" i="12"/>
  <c r="Z27" i="12"/>
  <c r="Z28" i="12"/>
  <c r="Z29" i="12"/>
  <c r="Z30" i="12"/>
  <c r="Z31" i="12"/>
  <c r="Z32" i="12"/>
  <c r="Z33" i="12"/>
  <c r="Z34" i="12"/>
  <c r="Z35" i="12"/>
  <c r="Z36" i="12"/>
  <c r="Z37" i="12"/>
  <c r="Z39" i="12"/>
  <c r="Z40" i="12"/>
  <c r="Z41" i="12"/>
  <c r="Z42" i="12"/>
  <c r="Z43" i="12"/>
  <c r="Z44" i="12"/>
  <c r="Z45" i="12"/>
  <c r="Z46" i="12"/>
  <c r="Z47" i="12"/>
  <c r="Z48" i="12"/>
  <c r="Z49" i="12"/>
  <c r="Z50" i="12"/>
  <c r="Z51" i="12"/>
  <c r="Z52" i="12"/>
  <c r="Z53" i="12"/>
  <c r="Z54" i="12"/>
  <c r="Z55" i="12"/>
  <c r="Z56" i="12"/>
  <c r="Z57" i="12"/>
  <c r="Z59" i="12"/>
  <c r="Z60" i="12"/>
  <c r="Z61" i="12"/>
  <c r="Z62" i="12"/>
  <c r="Z63" i="12"/>
  <c r="Z65" i="12"/>
  <c r="Z66" i="12"/>
  <c r="Z67" i="12"/>
  <c r="Z68" i="12"/>
  <c r="Z69" i="12"/>
  <c r="Z70" i="12"/>
  <c r="Z71" i="12"/>
  <c r="Z72" i="12"/>
  <c r="Z73" i="12"/>
  <c r="Z74" i="12"/>
  <c r="Z75" i="12"/>
  <c r="Z76" i="12"/>
  <c r="Z77" i="12"/>
  <c r="Z78" i="12"/>
  <c r="Z79" i="12"/>
  <c r="Z80" i="12"/>
  <c r="Z81" i="12"/>
  <c r="Z82" i="12"/>
  <c r="Z83" i="12"/>
  <c r="Z84" i="12"/>
  <c r="Z85" i="12"/>
  <c r="Z86" i="12"/>
  <c r="Z87" i="12"/>
  <c r="Z88" i="12"/>
  <c r="Z89" i="12"/>
  <c r="Z90" i="12"/>
  <c r="Z91" i="12"/>
  <c r="Z92" i="12"/>
  <c r="Z93" i="12"/>
  <c r="Z94" i="12"/>
  <c r="Z95" i="12"/>
  <c r="Z96" i="12"/>
  <c r="Z97" i="12"/>
  <c r="Z99" i="12"/>
  <c r="Z100" i="12"/>
  <c r="Z101" i="12"/>
  <c r="Z102" i="12"/>
  <c r="Z103" i="12"/>
  <c r="Z104" i="12"/>
  <c r="Z105" i="12"/>
  <c r="Z106" i="12"/>
  <c r="Z157" i="12"/>
  <c r="Z156" i="12"/>
  <c r="Z155" i="12"/>
  <c r="G160" i="12"/>
  <c r="H160" i="12"/>
  <c r="I160" i="12"/>
  <c r="J108" i="12"/>
  <c r="J110" i="12"/>
  <c r="J111" i="12"/>
  <c r="J112" i="12"/>
  <c r="J113" i="12"/>
  <c r="J119" i="12"/>
  <c r="J120" i="12"/>
  <c r="J121" i="12"/>
  <c r="J123" i="12"/>
  <c r="J124" i="12"/>
  <c r="J160" i="12"/>
  <c r="K108" i="12"/>
  <c r="K110" i="12"/>
  <c r="K111" i="12"/>
  <c r="K112" i="12"/>
  <c r="K113" i="12"/>
  <c r="K160" i="12"/>
  <c r="L108" i="12"/>
  <c r="L110" i="12"/>
  <c r="L111" i="12"/>
  <c r="L112" i="12"/>
  <c r="L113" i="12"/>
  <c r="L119" i="12"/>
  <c r="L120" i="12"/>
  <c r="L121" i="12"/>
  <c r="L123" i="12"/>
  <c r="L124" i="12"/>
  <c r="L125" i="12"/>
  <c r="L126" i="12"/>
  <c r="L127" i="12"/>
  <c r="L128" i="12"/>
  <c r="L129" i="12"/>
  <c r="L130" i="12"/>
  <c r="L131" i="12"/>
  <c r="L132" i="12"/>
  <c r="L133" i="12"/>
  <c r="L134" i="12"/>
  <c r="L135" i="12"/>
  <c r="L136" i="12"/>
  <c r="L137" i="12"/>
  <c r="L138" i="12"/>
  <c r="L139" i="12"/>
  <c r="L140" i="12"/>
  <c r="L141" i="12"/>
  <c r="L142" i="12"/>
  <c r="L143" i="12"/>
  <c r="L144" i="12"/>
  <c r="L145" i="12"/>
  <c r="L146" i="12"/>
  <c r="L147" i="12"/>
  <c r="L148" i="12"/>
  <c r="L149" i="12"/>
  <c r="L150" i="12"/>
  <c r="L160" i="12"/>
  <c r="M108" i="12"/>
  <c r="M110" i="12"/>
  <c r="M111" i="12"/>
  <c r="M112" i="12"/>
  <c r="M113" i="12"/>
  <c r="M119" i="12"/>
  <c r="M120" i="12"/>
  <c r="M121"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60" i="12"/>
  <c r="N108" i="12"/>
  <c r="N110" i="12"/>
  <c r="N111" i="12"/>
  <c r="N112" i="12"/>
  <c r="N113" i="12"/>
  <c r="N119" i="12"/>
  <c r="N120" i="12"/>
  <c r="N121" i="12"/>
  <c r="N123" i="12"/>
  <c r="N124" i="12"/>
  <c r="N125" i="12"/>
  <c r="N126" i="12"/>
  <c r="N127" i="12"/>
  <c r="N128" i="12"/>
  <c r="N129" i="12"/>
  <c r="N130" i="12"/>
  <c r="N131" i="12"/>
  <c r="N132" i="12"/>
  <c r="N133" i="12"/>
  <c r="N134" i="12"/>
  <c r="N135" i="12"/>
  <c r="N136" i="12"/>
  <c r="N137" i="12"/>
  <c r="N138" i="12"/>
  <c r="N139" i="12"/>
  <c r="N140" i="12"/>
  <c r="N141" i="12"/>
  <c r="N142" i="12"/>
  <c r="N143" i="12"/>
  <c r="N144" i="12"/>
  <c r="N145" i="12"/>
  <c r="N146" i="12"/>
  <c r="N147" i="12"/>
  <c r="N148" i="12"/>
  <c r="N160" i="12"/>
  <c r="F160" i="12"/>
  <c r="W160" i="12"/>
  <c r="X160" i="12"/>
  <c r="Y108" i="12"/>
  <c r="Y110" i="12"/>
  <c r="Y160" i="12"/>
  <c r="AA108" i="12"/>
  <c r="AA110" i="12"/>
  <c r="AA111" i="12"/>
  <c r="AA112" i="12"/>
  <c r="AA113" i="12"/>
  <c r="AA114" i="12"/>
  <c r="AA115" i="12"/>
  <c r="AA116" i="12"/>
  <c r="AA117" i="12"/>
  <c r="AA118" i="12"/>
  <c r="AA119" i="12"/>
  <c r="AA120" i="12"/>
  <c r="AA160" i="12"/>
  <c r="AB108" i="12"/>
  <c r="AB110" i="12"/>
  <c r="AB111" i="12"/>
  <c r="AB112" i="12"/>
  <c r="AB160" i="12"/>
  <c r="AD160" i="12"/>
  <c r="AF160" i="12"/>
  <c r="AK108" i="12"/>
  <c r="AK110" i="12"/>
  <c r="AK111" i="12"/>
  <c r="AK112" i="12"/>
  <c r="AK160" i="12"/>
  <c r="AL108" i="12"/>
  <c r="AL110" i="12"/>
  <c r="AL111" i="12"/>
  <c r="AL112" i="12"/>
  <c r="AL160" i="12"/>
  <c r="AM108" i="12"/>
  <c r="AM110" i="12"/>
  <c r="AM111" i="12"/>
  <c r="AM112" i="12"/>
  <c r="AM113" i="12"/>
  <c r="AM114" i="12"/>
  <c r="AM115" i="12"/>
  <c r="AM116" i="12"/>
  <c r="AM117" i="12"/>
  <c r="AM118" i="12"/>
  <c r="AM119" i="12"/>
  <c r="AM160" i="12"/>
  <c r="AN108" i="12"/>
  <c r="AN110" i="12"/>
  <c r="AN111" i="12"/>
  <c r="AN112" i="12"/>
  <c r="AN113" i="12"/>
  <c r="AN114" i="12"/>
  <c r="AN115" i="12"/>
  <c r="AN116" i="12"/>
  <c r="AN117" i="12"/>
  <c r="AN118" i="12"/>
  <c r="AN119" i="12"/>
  <c r="AN120" i="12"/>
  <c r="AN121" i="12"/>
  <c r="AN123" i="12"/>
  <c r="AN124" i="12"/>
  <c r="AN160" i="12"/>
  <c r="AO108" i="12"/>
  <c r="AO110" i="12"/>
  <c r="AO111" i="12"/>
  <c r="AO112" i="12"/>
  <c r="AO160" i="12"/>
  <c r="P160" i="12"/>
  <c r="G159" i="12"/>
  <c r="H159" i="12"/>
  <c r="I159" i="12"/>
  <c r="J159" i="12"/>
  <c r="K159" i="12"/>
  <c r="L159" i="12"/>
  <c r="M159" i="12"/>
  <c r="N159" i="12"/>
  <c r="P159" i="12"/>
  <c r="W159" i="12"/>
  <c r="X159" i="12"/>
  <c r="Y159" i="12"/>
  <c r="AA159" i="12"/>
  <c r="AB159" i="12"/>
  <c r="AD159" i="12"/>
  <c r="AF159" i="12"/>
  <c r="AK159" i="12"/>
  <c r="AL159" i="12"/>
  <c r="AM159" i="12"/>
  <c r="AN159" i="12"/>
  <c r="AO159" i="12"/>
  <c r="F159"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57"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57"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57"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57"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9" i="12"/>
  <c r="K40" i="12"/>
  <c r="K41" i="12"/>
  <c r="K42" i="12"/>
  <c r="K43" i="12"/>
  <c r="K44" i="12"/>
  <c r="K45" i="12"/>
  <c r="K46" i="12"/>
  <c r="K47" i="12"/>
  <c r="K48" i="12"/>
  <c r="K49" i="12"/>
  <c r="K50" i="12"/>
  <c r="K51" i="12"/>
  <c r="K52" i="12"/>
  <c r="K53" i="12"/>
  <c r="K54" i="12"/>
  <c r="K55" i="12"/>
  <c r="K56" i="12"/>
  <c r="K57" i="12"/>
  <c r="K58" i="12"/>
  <c r="K59" i="12"/>
  <c r="K60" i="12"/>
  <c r="K61" i="12"/>
  <c r="K62" i="12"/>
  <c r="K63" i="12"/>
  <c r="K65" i="12"/>
  <c r="K66" i="12"/>
  <c r="K67" i="12"/>
  <c r="K68" i="12"/>
  <c r="K69" i="12"/>
  <c r="K70" i="12"/>
  <c r="K71" i="12"/>
  <c r="K72" i="12"/>
  <c r="K73" i="12"/>
  <c r="K74" i="12"/>
  <c r="K75" i="12"/>
  <c r="K76" i="12"/>
  <c r="K77" i="12"/>
  <c r="K78" i="12"/>
  <c r="K79" i="12"/>
  <c r="K80" i="12"/>
  <c r="K81" i="12"/>
  <c r="K82" i="12"/>
  <c r="K83" i="12"/>
  <c r="K84" i="12"/>
  <c r="K85" i="12"/>
  <c r="K86" i="12"/>
  <c r="K87" i="12"/>
  <c r="K88" i="12"/>
  <c r="K89" i="12"/>
  <c r="K90" i="12"/>
  <c r="K91" i="12"/>
  <c r="K92" i="12"/>
  <c r="K93" i="12"/>
  <c r="K94" i="12"/>
  <c r="K95" i="12"/>
  <c r="K96" i="12"/>
  <c r="K97" i="12"/>
  <c r="K98" i="12"/>
  <c r="K99" i="12"/>
  <c r="K100" i="12"/>
  <c r="K101" i="12"/>
  <c r="K102" i="12"/>
  <c r="K103" i="12"/>
  <c r="K104" i="12"/>
  <c r="K105" i="12"/>
  <c r="K106" i="12"/>
  <c r="K157"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9" i="12"/>
  <c r="L40" i="12"/>
  <c r="L41" i="12"/>
  <c r="L42" i="12"/>
  <c r="L43" i="12"/>
  <c r="L44" i="12"/>
  <c r="L45" i="12"/>
  <c r="L46" i="12"/>
  <c r="L47" i="12"/>
  <c r="L48" i="12"/>
  <c r="L49" i="12"/>
  <c r="L50" i="12"/>
  <c r="L51" i="12"/>
  <c r="L52" i="12"/>
  <c r="L53" i="12"/>
  <c r="L54" i="12"/>
  <c r="L55" i="12"/>
  <c r="L56" i="12"/>
  <c r="L57" i="12"/>
  <c r="L58" i="12"/>
  <c r="L59" i="12"/>
  <c r="L60" i="12"/>
  <c r="L61" i="12"/>
  <c r="L62" i="12"/>
  <c r="L63" i="12"/>
  <c r="L65" i="12"/>
  <c r="L66" i="12"/>
  <c r="L67" i="12"/>
  <c r="L68"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L98" i="12"/>
  <c r="L99" i="12"/>
  <c r="L100" i="12"/>
  <c r="L101" i="12"/>
  <c r="L102" i="12"/>
  <c r="L103" i="12"/>
  <c r="L104" i="12"/>
  <c r="L105" i="12"/>
  <c r="L106" i="12"/>
  <c r="L157"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57" i="12"/>
  <c r="N9" i="12"/>
  <c r="N10" i="12"/>
  <c r="N11" i="12"/>
  <c r="N12" i="12"/>
  <c r="N13" i="12"/>
  <c r="N14" i="12"/>
  <c r="N15" i="12"/>
  <c r="N16" i="12"/>
  <c r="N17" i="12"/>
  <c r="N18" i="12"/>
  <c r="N19" i="12"/>
  <c r="N20" i="12"/>
  <c r="N21" i="12"/>
  <c r="N22" i="12"/>
  <c r="N23" i="12"/>
  <c r="N24" i="12"/>
  <c r="N25" i="12"/>
  <c r="N26" i="12"/>
  <c r="N27" i="12"/>
  <c r="N28" i="12"/>
  <c r="N29" i="12"/>
  <c r="N30" i="12"/>
  <c r="N31" i="12"/>
  <c r="N32" i="12"/>
  <c r="N33" i="12"/>
  <c r="N34" i="12"/>
  <c r="N35" i="12"/>
  <c r="N36" i="12"/>
  <c r="N37" i="12"/>
  <c r="N39" i="12"/>
  <c r="N40" i="12"/>
  <c r="N41" i="12"/>
  <c r="N42" i="12"/>
  <c r="N43" i="12"/>
  <c r="N44" i="12"/>
  <c r="N45" i="12"/>
  <c r="N46" i="12"/>
  <c r="N47" i="12"/>
  <c r="N48" i="12"/>
  <c r="N49" i="12"/>
  <c r="N50" i="12"/>
  <c r="N51" i="12"/>
  <c r="N52" i="12"/>
  <c r="N53" i="12"/>
  <c r="N54" i="12"/>
  <c r="N55" i="12"/>
  <c r="N56" i="12"/>
  <c r="N57" i="12"/>
  <c r="N58" i="12"/>
  <c r="N59" i="12"/>
  <c r="N60" i="12"/>
  <c r="N61" i="12"/>
  <c r="N62" i="12"/>
  <c r="N63" i="12"/>
  <c r="N65" i="12"/>
  <c r="N66" i="12"/>
  <c r="N67" i="12"/>
  <c r="N68" i="12"/>
  <c r="N69" i="12"/>
  <c r="N70" i="12"/>
  <c r="N71" i="12"/>
  <c r="N72" i="12"/>
  <c r="N73" i="12"/>
  <c r="N74" i="12"/>
  <c r="N75" i="12"/>
  <c r="N76" i="12"/>
  <c r="N77" i="12"/>
  <c r="N78" i="12"/>
  <c r="N79" i="12"/>
  <c r="N80" i="12"/>
  <c r="N81" i="12"/>
  <c r="N82" i="12"/>
  <c r="N83" i="12"/>
  <c r="N84" i="12"/>
  <c r="N85" i="12"/>
  <c r="N86" i="12"/>
  <c r="N87" i="12"/>
  <c r="N88" i="12"/>
  <c r="N89" i="12"/>
  <c r="N90" i="12"/>
  <c r="N91" i="12"/>
  <c r="N92" i="12"/>
  <c r="N93" i="12"/>
  <c r="N94" i="12"/>
  <c r="N95" i="12"/>
  <c r="N96" i="12"/>
  <c r="N97" i="12"/>
  <c r="N98" i="12"/>
  <c r="N99" i="12"/>
  <c r="N100" i="12"/>
  <c r="N101" i="12"/>
  <c r="N102" i="12"/>
  <c r="N103" i="12"/>
  <c r="N104" i="12"/>
  <c r="N105" i="12"/>
  <c r="N106" i="12"/>
  <c r="N157" i="12"/>
  <c r="P9" i="12"/>
  <c r="P10" i="12"/>
  <c r="P11" i="12"/>
  <c r="P12" i="12"/>
  <c r="P13" i="12"/>
  <c r="P14" i="12"/>
  <c r="P15" i="12"/>
  <c r="P16" i="12"/>
  <c r="P17" i="12"/>
  <c r="P18" i="12"/>
  <c r="P19" i="12"/>
  <c r="P20" i="12"/>
  <c r="P21" i="12"/>
  <c r="P22" i="12"/>
  <c r="P23" i="12"/>
  <c r="P24" i="12"/>
  <c r="P25" i="12"/>
  <c r="P26" i="12"/>
  <c r="P27" i="12"/>
  <c r="P28" i="12"/>
  <c r="P29" i="12"/>
  <c r="P30" i="12"/>
  <c r="P31" i="12"/>
  <c r="P32" i="12"/>
  <c r="P33" i="12"/>
  <c r="P34" i="12"/>
  <c r="P35" i="12"/>
  <c r="P36" i="12"/>
  <c r="P37" i="12"/>
  <c r="P39" i="12"/>
  <c r="P40" i="12"/>
  <c r="P41" i="12"/>
  <c r="P42" i="12"/>
  <c r="P43" i="12"/>
  <c r="P44" i="12"/>
  <c r="P45" i="12"/>
  <c r="P46" i="12"/>
  <c r="P47" i="12"/>
  <c r="P48" i="12"/>
  <c r="P49" i="12"/>
  <c r="P50" i="12"/>
  <c r="P51" i="12"/>
  <c r="P52" i="12"/>
  <c r="P53" i="12"/>
  <c r="P54" i="12"/>
  <c r="P55" i="12"/>
  <c r="P56" i="12"/>
  <c r="P57" i="12"/>
  <c r="P58" i="12"/>
  <c r="P59" i="12"/>
  <c r="P60" i="12"/>
  <c r="P61" i="12"/>
  <c r="P62" i="12"/>
  <c r="P63" i="12"/>
  <c r="P65" i="12"/>
  <c r="P66" i="12"/>
  <c r="P67" i="12"/>
  <c r="P68" i="12"/>
  <c r="P69" i="12"/>
  <c r="P70" i="12"/>
  <c r="P71" i="12"/>
  <c r="P72" i="12"/>
  <c r="P73" i="12"/>
  <c r="P74" i="12"/>
  <c r="P75" i="12"/>
  <c r="P76" i="12"/>
  <c r="P77" i="12"/>
  <c r="P78" i="12"/>
  <c r="P79" i="12"/>
  <c r="P80" i="12"/>
  <c r="P81" i="12"/>
  <c r="P82" i="12"/>
  <c r="P83" i="12"/>
  <c r="P84" i="12"/>
  <c r="P85" i="12"/>
  <c r="P86" i="12"/>
  <c r="P157" i="12"/>
  <c r="W9" i="12"/>
  <c r="W10" i="12"/>
  <c r="W11" i="12"/>
  <c r="W12" i="12"/>
  <c r="W13" i="12"/>
  <c r="W14" i="12"/>
  <c r="W15" i="12"/>
  <c r="W16" i="12"/>
  <c r="W17" i="12"/>
  <c r="W18" i="12"/>
  <c r="W19" i="12"/>
  <c r="W20" i="12"/>
  <c r="W21" i="12"/>
  <c r="W22" i="12"/>
  <c r="W23" i="12"/>
  <c r="W24" i="12"/>
  <c r="W25" i="12"/>
  <c r="W26" i="12"/>
  <c r="W27" i="12"/>
  <c r="W28" i="12"/>
  <c r="W29" i="12"/>
  <c r="W30" i="12"/>
  <c r="W31" i="12"/>
  <c r="W32" i="12"/>
  <c r="W33" i="12"/>
  <c r="W34" i="12"/>
  <c r="W35" i="12"/>
  <c r="W36" i="12"/>
  <c r="W37" i="12"/>
  <c r="W39" i="12"/>
  <c r="W40" i="12"/>
  <c r="W41" i="12"/>
  <c r="W42" i="12"/>
  <c r="W43" i="12"/>
  <c r="W44" i="12"/>
  <c r="W45" i="12"/>
  <c r="W46" i="12"/>
  <c r="W47" i="12"/>
  <c r="W48" i="12"/>
  <c r="W49" i="12"/>
  <c r="W50" i="12"/>
  <c r="W51" i="12"/>
  <c r="W52" i="12"/>
  <c r="W53" i="12"/>
  <c r="W54" i="12"/>
  <c r="W55" i="12"/>
  <c r="W56" i="12"/>
  <c r="W57" i="12"/>
  <c r="W58" i="12"/>
  <c r="W59" i="12"/>
  <c r="W60" i="12"/>
  <c r="W61" i="12"/>
  <c r="W62" i="12"/>
  <c r="W63" i="12"/>
  <c r="W65" i="12"/>
  <c r="W66" i="12"/>
  <c r="W67" i="12"/>
  <c r="W68" i="12"/>
  <c r="W69" i="12"/>
  <c r="W70" i="12"/>
  <c r="W71" i="12"/>
  <c r="W72" i="12"/>
  <c r="W73" i="12"/>
  <c r="W74" i="12"/>
  <c r="W75" i="12"/>
  <c r="W76" i="12"/>
  <c r="W77" i="12"/>
  <c r="W78" i="12"/>
  <c r="W79" i="12"/>
  <c r="W80" i="12"/>
  <c r="W81" i="12"/>
  <c r="W82" i="12"/>
  <c r="W83" i="12"/>
  <c r="W84" i="12"/>
  <c r="W85" i="12"/>
  <c r="W86" i="12"/>
  <c r="W87" i="12"/>
  <c r="W88" i="12"/>
  <c r="W89" i="12"/>
  <c r="W90" i="12"/>
  <c r="W91" i="12"/>
  <c r="W92" i="12"/>
  <c r="W93" i="12"/>
  <c r="W94" i="12"/>
  <c r="W95" i="12"/>
  <c r="W96" i="12"/>
  <c r="W97" i="12"/>
  <c r="W98" i="12"/>
  <c r="W99" i="12"/>
  <c r="W100" i="12"/>
  <c r="W157" i="12"/>
  <c r="X9" i="12"/>
  <c r="X10" i="12"/>
  <c r="X11" i="12"/>
  <c r="X12" i="12"/>
  <c r="X13" i="12"/>
  <c r="X14" i="12"/>
  <c r="X15" i="12"/>
  <c r="X16" i="12"/>
  <c r="X17" i="12"/>
  <c r="X18" i="12"/>
  <c r="X19" i="12"/>
  <c r="X20" i="12"/>
  <c r="X21" i="12"/>
  <c r="X22" i="12"/>
  <c r="X23" i="12"/>
  <c r="X24" i="12"/>
  <c r="X25" i="12"/>
  <c r="X26" i="12"/>
  <c r="X27" i="12"/>
  <c r="X28" i="12"/>
  <c r="X29" i="12"/>
  <c r="X30" i="12"/>
  <c r="X31" i="12"/>
  <c r="X32" i="12"/>
  <c r="X33" i="12"/>
  <c r="X34" i="12"/>
  <c r="X35" i="12"/>
  <c r="X36" i="12"/>
  <c r="X37" i="12"/>
  <c r="X39" i="12"/>
  <c r="X40" i="12"/>
  <c r="X41" i="12"/>
  <c r="X42" i="12"/>
  <c r="X43" i="12"/>
  <c r="X44" i="12"/>
  <c r="X45" i="12"/>
  <c r="X46" i="12"/>
  <c r="X47" i="12"/>
  <c r="X48" i="12"/>
  <c r="X49" i="12"/>
  <c r="X50" i="12"/>
  <c r="X51" i="12"/>
  <c r="X52" i="12"/>
  <c r="X53" i="12"/>
  <c r="X54" i="12"/>
  <c r="X55" i="12"/>
  <c r="X56" i="12"/>
  <c r="X57" i="12"/>
  <c r="X58" i="12"/>
  <c r="X59" i="12"/>
  <c r="X60" i="12"/>
  <c r="X61" i="12"/>
  <c r="X62" i="12"/>
  <c r="X63" i="12"/>
  <c r="X65" i="12"/>
  <c r="X66" i="12"/>
  <c r="X67" i="12"/>
  <c r="X68" i="12"/>
  <c r="X69" i="12"/>
  <c r="X70" i="12"/>
  <c r="X71" i="12"/>
  <c r="X72" i="12"/>
  <c r="X73" i="12"/>
  <c r="X74" i="12"/>
  <c r="X75" i="12"/>
  <c r="X76" i="12"/>
  <c r="X77" i="12"/>
  <c r="X78" i="12"/>
  <c r="X79" i="12"/>
  <c r="X80" i="12"/>
  <c r="X81" i="12"/>
  <c r="X82" i="12"/>
  <c r="X83" i="12"/>
  <c r="X84" i="12"/>
  <c r="X85" i="12"/>
  <c r="X86" i="12"/>
  <c r="X87" i="12"/>
  <c r="X88" i="12"/>
  <c r="X89" i="12"/>
  <c r="X90" i="12"/>
  <c r="X91" i="12"/>
  <c r="X92" i="12"/>
  <c r="X93" i="12"/>
  <c r="X94" i="12"/>
  <c r="X95" i="12"/>
  <c r="X96" i="12"/>
  <c r="X97" i="12"/>
  <c r="X98" i="12"/>
  <c r="X99" i="12"/>
  <c r="X100" i="12"/>
  <c r="X101" i="12"/>
  <c r="X102" i="12"/>
  <c r="X103" i="12"/>
  <c r="X104" i="12"/>
  <c r="X157" i="12"/>
  <c r="Y9" i="12"/>
  <c r="Y10" i="12"/>
  <c r="Y11" i="12"/>
  <c r="Y12" i="12"/>
  <c r="Y13" i="12"/>
  <c r="Y14" i="12"/>
  <c r="Y15" i="12"/>
  <c r="Y16" i="12"/>
  <c r="Y17" i="12"/>
  <c r="Y18" i="12"/>
  <c r="Y19" i="12"/>
  <c r="Y20" i="12"/>
  <c r="Y21" i="12"/>
  <c r="Y22" i="12"/>
  <c r="Y23" i="12"/>
  <c r="Y24" i="12"/>
  <c r="Y25" i="12"/>
  <c r="Y26" i="12"/>
  <c r="Y27" i="12"/>
  <c r="Y28" i="12"/>
  <c r="Y29" i="12"/>
  <c r="Y30" i="12"/>
  <c r="Y31" i="12"/>
  <c r="Y32" i="12"/>
  <c r="Y33" i="12"/>
  <c r="Y34" i="12"/>
  <c r="Y35" i="12"/>
  <c r="Y36" i="12"/>
  <c r="Y37" i="12"/>
  <c r="Y39" i="12"/>
  <c r="Y40" i="12"/>
  <c r="Y41" i="12"/>
  <c r="Y42" i="12"/>
  <c r="Y43" i="12"/>
  <c r="Y44" i="12"/>
  <c r="Y45" i="12"/>
  <c r="Y46" i="12"/>
  <c r="Y47" i="12"/>
  <c r="Y48" i="12"/>
  <c r="Y49" i="12"/>
  <c r="Y50" i="12"/>
  <c r="Y51" i="12"/>
  <c r="Y52" i="12"/>
  <c r="Y53" i="12"/>
  <c r="Y54" i="12"/>
  <c r="Y55" i="12"/>
  <c r="Y56" i="12"/>
  <c r="Y57" i="12"/>
  <c r="Y58" i="12"/>
  <c r="Y59" i="12"/>
  <c r="Y60" i="12"/>
  <c r="Y61" i="12"/>
  <c r="Y62" i="12"/>
  <c r="Y63" i="12"/>
  <c r="Y65" i="12"/>
  <c r="Y66" i="12"/>
  <c r="Y67" i="12"/>
  <c r="Y68" i="12"/>
  <c r="Y69" i="12"/>
  <c r="Y70" i="12"/>
  <c r="Y71" i="12"/>
  <c r="Y72" i="12"/>
  <c r="Y73" i="12"/>
  <c r="Y74" i="12"/>
  <c r="Y75" i="12"/>
  <c r="Y76" i="12"/>
  <c r="Y77" i="12"/>
  <c r="Y78" i="12"/>
  <c r="Y79" i="12"/>
  <c r="Y80" i="12"/>
  <c r="Y81" i="12"/>
  <c r="Y82" i="12"/>
  <c r="Y83" i="12"/>
  <c r="Y84" i="12"/>
  <c r="Y85" i="12"/>
  <c r="Y86" i="12"/>
  <c r="Y87" i="12"/>
  <c r="Y88" i="12"/>
  <c r="Y89" i="12"/>
  <c r="Y90" i="12"/>
  <c r="Y91" i="12"/>
  <c r="Y92" i="12"/>
  <c r="Y93" i="12"/>
  <c r="Y94" i="12"/>
  <c r="Y95" i="12"/>
  <c r="Y96" i="12"/>
  <c r="Y97" i="12"/>
  <c r="Y98" i="12"/>
  <c r="Y99" i="12"/>
  <c r="Y100" i="12"/>
  <c r="Y101" i="12"/>
  <c r="Y102" i="12"/>
  <c r="Y103" i="12"/>
  <c r="Y104" i="12"/>
  <c r="Y105" i="12"/>
  <c r="Y106" i="12"/>
  <c r="Y157" i="12"/>
  <c r="AA9" i="12"/>
  <c r="AA10" i="12"/>
  <c r="AA11" i="12"/>
  <c r="AA12" i="12"/>
  <c r="AA13" i="12"/>
  <c r="AA14" i="12"/>
  <c r="AA15" i="12"/>
  <c r="AA16" i="12"/>
  <c r="AA17" i="12"/>
  <c r="AA18" i="12"/>
  <c r="AA19" i="12"/>
  <c r="AA20" i="12"/>
  <c r="AA21" i="12"/>
  <c r="AA22" i="12"/>
  <c r="AA23" i="12"/>
  <c r="AA24" i="12"/>
  <c r="AA25" i="12"/>
  <c r="AA26" i="12"/>
  <c r="AA27" i="12"/>
  <c r="AA28" i="12"/>
  <c r="AA29" i="12"/>
  <c r="AA30" i="12"/>
  <c r="AA31" i="12"/>
  <c r="AA32" i="12"/>
  <c r="AA33" i="12"/>
  <c r="AA34" i="12"/>
  <c r="AA35" i="12"/>
  <c r="AA36" i="12"/>
  <c r="AA37" i="12"/>
  <c r="AA39" i="12"/>
  <c r="AA40" i="12"/>
  <c r="AA41" i="12"/>
  <c r="AA42" i="12"/>
  <c r="AA43" i="12"/>
  <c r="AA44" i="12"/>
  <c r="AA45" i="12"/>
  <c r="AA46" i="12"/>
  <c r="AA47" i="12"/>
  <c r="AA48" i="12"/>
  <c r="AA49" i="12"/>
  <c r="AA50" i="12"/>
  <c r="AA51" i="12"/>
  <c r="AA52" i="12"/>
  <c r="AA53" i="12"/>
  <c r="AA54" i="12"/>
  <c r="AA55" i="12"/>
  <c r="AA56" i="12"/>
  <c r="AA57" i="12"/>
  <c r="AA58" i="12"/>
  <c r="AA59" i="12"/>
  <c r="AA60" i="12"/>
  <c r="AA61" i="12"/>
  <c r="AA62" i="12"/>
  <c r="AA63" i="12"/>
  <c r="AA65" i="12"/>
  <c r="AA66" i="12"/>
  <c r="AA67" i="12"/>
  <c r="AA68" i="12"/>
  <c r="AA69" i="12"/>
  <c r="AA70" i="12"/>
  <c r="AA71" i="12"/>
  <c r="AA72" i="12"/>
  <c r="AA73" i="12"/>
  <c r="AA74" i="12"/>
  <c r="AA75" i="12"/>
  <c r="AA76" i="12"/>
  <c r="AA77" i="12"/>
  <c r="AA78" i="12"/>
  <c r="AA79" i="12"/>
  <c r="AA80" i="12"/>
  <c r="AA81" i="12"/>
  <c r="AA82" i="12"/>
  <c r="AA83" i="12"/>
  <c r="AA84" i="12"/>
  <c r="AA85" i="12"/>
  <c r="AA86" i="12"/>
  <c r="AA87" i="12"/>
  <c r="AA88" i="12"/>
  <c r="AA89" i="12"/>
  <c r="AA90" i="12"/>
  <c r="AA91" i="12"/>
  <c r="AA92" i="12"/>
  <c r="AA93" i="12"/>
  <c r="AA94" i="12"/>
  <c r="AA95" i="12"/>
  <c r="AA96" i="12"/>
  <c r="AA97" i="12"/>
  <c r="AA98" i="12"/>
  <c r="AA99" i="12"/>
  <c r="AA100" i="12"/>
  <c r="AA101" i="12"/>
  <c r="AA102" i="12"/>
  <c r="AA103" i="12"/>
  <c r="AA104" i="12"/>
  <c r="AA105" i="12"/>
  <c r="AA106" i="12"/>
  <c r="AA157" i="12"/>
  <c r="AB9" i="12"/>
  <c r="AB10" i="12"/>
  <c r="AB11" i="12"/>
  <c r="AB12" i="12"/>
  <c r="AB13" i="12"/>
  <c r="AB14" i="12"/>
  <c r="AB15" i="12"/>
  <c r="AB16" i="12"/>
  <c r="AB17" i="12"/>
  <c r="AB18" i="12"/>
  <c r="AB19" i="12"/>
  <c r="AB20" i="12"/>
  <c r="AB21" i="12"/>
  <c r="AB22" i="12"/>
  <c r="AB23" i="12"/>
  <c r="AB24" i="12"/>
  <c r="AB25" i="12"/>
  <c r="AB26" i="12"/>
  <c r="AB27" i="12"/>
  <c r="AB28" i="12"/>
  <c r="AB29" i="12"/>
  <c r="AB30" i="12"/>
  <c r="AB31" i="12"/>
  <c r="AB32" i="12"/>
  <c r="AB33" i="12"/>
  <c r="AB34" i="12"/>
  <c r="AB35" i="12"/>
  <c r="AB36" i="12"/>
  <c r="AB37" i="12"/>
  <c r="AB39" i="12"/>
  <c r="AB40" i="12"/>
  <c r="AB41" i="12"/>
  <c r="AB42" i="12"/>
  <c r="AB43" i="12"/>
  <c r="AB44" i="12"/>
  <c r="AB45" i="12"/>
  <c r="AB46" i="12"/>
  <c r="AB47" i="12"/>
  <c r="AB48" i="12"/>
  <c r="AB49" i="12"/>
  <c r="AB50" i="12"/>
  <c r="AB51" i="12"/>
  <c r="AB52" i="12"/>
  <c r="AB53" i="12"/>
  <c r="AB54" i="12"/>
  <c r="AB55" i="12"/>
  <c r="AB56" i="12"/>
  <c r="AB57" i="12"/>
  <c r="AB58" i="12"/>
  <c r="AB59" i="12"/>
  <c r="AB60" i="12"/>
  <c r="AB61" i="12"/>
  <c r="AB62" i="12"/>
  <c r="AB63" i="12"/>
  <c r="AB65" i="12"/>
  <c r="AB66" i="12"/>
  <c r="AB67" i="12"/>
  <c r="AB68" i="12"/>
  <c r="AB69" i="12"/>
  <c r="AB70" i="12"/>
  <c r="AB71" i="12"/>
  <c r="AB72" i="12"/>
  <c r="AB73" i="12"/>
  <c r="AB74" i="12"/>
  <c r="AB75" i="12"/>
  <c r="AB76" i="12"/>
  <c r="AB77" i="12"/>
  <c r="AB78" i="12"/>
  <c r="AB79" i="12"/>
  <c r="AB80" i="12"/>
  <c r="AB81" i="12"/>
  <c r="AB82" i="12"/>
  <c r="AB83" i="12"/>
  <c r="AB84" i="12"/>
  <c r="AB85" i="12"/>
  <c r="AB86" i="12"/>
  <c r="AB87" i="12"/>
  <c r="AB88" i="12"/>
  <c r="AB89" i="12"/>
  <c r="AB90" i="12"/>
  <c r="AB91" i="12"/>
  <c r="AB92" i="12"/>
  <c r="AB93" i="12"/>
  <c r="AB94" i="12"/>
  <c r="AB95" i="12"/>
  <c r="AB96" i="12"/>
  <c r="AB97" i="12"/>
  <c r="AB98" i="12"/>
  <c r="AB99" i="12"/>
  <c r="AB100" i="12"/>
  <c r="AB101" i="12"/>
  <c r="AB102" i="12"/>
  <c r="AB103" i="12"/>
  <c r="AB104" i="12"/>
  <c r="AB105" i="12"/>
  <c r="AB106" i="12"/>
  <c r="AB157" i="12"/>
  <c r="AD9" i="12"/>
  <c r="AD10" i="12"/>
  <c r="AD11" i="12"/>
  <c r="AD12" i="12"/>
  <c r="AD13" i="12"/>
  <c r="AD14" i="12"/>
  <c r="AD15" i="12"/>
  <c r="AD16" i="12"/>
  <c r="AD17" i="12"/>
  <c r="AD18" i="12"/>
  <c r="AD19" i="12"/>
  <c r="AD20" i="12"/>
  <c r="AD21" i="12"/>
  <c r="AD22" i="12"/>
  <c r="AD23" i="12"/>
  <c r="AD24" i="12"/>
  <c r="AD25" i="12"/>
  <c r="AD26" i="12"/>
  <c r="AD27" i="12"/>
  <c r="AD28" i="12"/>
  <c r="AD29" i="12"/>
  <c r="AD30" i="12"/>
  <c r="AD31" i="12"/>
  <c r="AD32" i="12"/>
  <c r="AD33" i="12"/>
  <c r="AD34" i="12"/>
  <c r="AD35" i="12"/>
  <c r="AD36" i="12"/>
  <c r="AD37" i="12"/>
  <c r="AD39" i="12"/>
  <c r="AD40" i="12"/>
  <c r="AD41" i="12"/>
  <c r="AD42" i="12"/>
  <c r="AD43" i="12"/>
  <c r="AD44" i="12"/>
  <c r="AD45" i="12"/>
  <c r="AD46" i="12"/>
  <c r="AD47" i="12"/>
  <c r="AD48" i="12"/>
  <c r="AD49" i="12"/>
  <c r="AD50" i="12"/>
  <c r="AD51" i="12"/>
  <c r="AD52" i="12"/>
  <c r="AD53" i="12"/>
  <c r="AD54" i="12"/>
  <c r="AD55" i="12"/>
  <c r="AD56" i="12"/>
  <c r="AD57" i="12"/>
  <c r="AD58" i="12"/>
  <c r="AD59" i="12"/>
  <c r="AD60" i="12"/>
  <c r="AD61" i="12"/>
  <c r="AD62" i="12"/>
  <c r="AD63" i="12"/>
  <c r="AD65" i="12"/>
  <c r="AD157" i="12"/>
  <c r="AF9" i="12"/>
  <c r="AF10" i="12"/>
  <c r="AF11" i="12"/>
  <c r="AF12" i="12"/>
  <c r="AF13" i="12"/>
  <c r="AF14" i="12"/>
  <c r="AF15" i="12"/>
  <c r="AF16" i="12"/>
  <c r="AF17" i="12"/>
  <c r="AF18" i="12"/>
  <c r="AF19" i="12"/>
  <c r="AF20" i="12"/>
  <c r="AF21" i="12"/>
  <c r="AF22" i="12"/>
  <c r="AF23" i="12"/>
  <c r="AF24" i="12"/>
  <c r="AF25" i="12"/>
  <c r="AF26" i="12"/>
  <c r="AF27" i="12"/>
  <c r="AF28" i="12"/>
  <c r="AF29" i="12"/>
  <c r="AF30" i="12"/>
  <c r="AF31" i="12"/>
  <c r="AF32" i="12"/>
  <c r="AF33" i="12"/>
  <c r="AF34" i="12"/>
  <c r="AF35" i="12"/>
  <c r="AF36" i="12"/>
  <c r="AF37" i="12"/>
  <c r="AF39" i="12"/>
  <c r="AF40" i="12"/>
  <c r="AF41" i="12"/>
  <c r="AF42" i="12"/>
  <c r="AF43" i="12"/>
  <c r="AF44" i="12"/>
  <c r="AF45" i="12"/>
  <c r="AF46" i="12"/>
  <c r="AF47" i="12"/>
  <c r="AF48" i="12"/>
  <c r="AF49" i="12"/>
  <c r="AF50" i="12"/>
  <c r="AF51" i="12"/>
  <c r="AF52" i="12"/>
  <c r="AF53" i="12"/>
  <c r="AF54" i="12"/>
  <c r="AF55" i="12"/>
  <c r="AF56" i="12"/>
  <c r="AF57" i="12"/>
  <c r="AF58" i="12"/>
  <c r="AF157" i="12"/>
  <c r="AK9" i="12"/>
  <c r="AK10" i="12"/>
  <c r="AK11" i="12"/>
  <c r="AK12" i="12"/>
  <c r="AK13" i="12"/>
  <c r="AK14" i="12"/>
  <c r="AK15" i="12"/>
  <c r="AK16" i="12"/>
  <c r="AK17" i="12"/>
  <c r="AK18" i="12"/>
  <c r="AK19" i="12"/>
  <c r="AK20" i="12"/>
  <c r="AK21" i="12"/>
  <c r="AK22" i="12"/>
  <c r="AK23" i="12"/>
  <c r="AK24" i="12"/>
  <c r="AK25" i="12"/>
  <c r="AK26" i="12"/>
  <c r="AK27" i="12"/>
  <c r="AK28" i="12"/>
  <c r="AK29" i="12"/>
  <c r="AK30" i="12"/>
  <c r="AK31" i="12"/>
  <c r="AK32" i="12"/>
  <c r="AK33" i="12"/>
  <c r="AK34" i="12"/>
  <c r="AK35" i="12"/>
  <c r="AK36" i="12"/>
  <c r="AK37" i="12"/>
  <c r="AK39" i="12"/>
  <c r="AK40" i="12"/>
  <c r="AK41" i="12"/>
  <c r="AK42" i="12"/>
  <c r="AK43" i="12"/>
  <c r="AK44" i="12"/>
  <c r="AK45" i="12"/>
  <c r="AK46" i="12"/>
  <c r="AK47" i="12"/>
  <c r="AK48" i="12"/>
  <c r="AK49" i="12"/>
  <c r="AK50" i="12"/>
  <c r="AK51" i="12"/>
  <c r="AK52" i="12"/>
  <c r="AK53" i="12"/>
  <c r="AK54" i="12"/>
  <c r="AK55" i="12"/>
  <c r="AK56" i="12"/>
  <c r="AK57" i="12"/>
  <c r="AK58" i="12"/>
  <c r="AK59" i="12"/>
  <c r="AK60" i="12"/>
  <c r="AK61" i="12"/>
  <c r="AK62" i="12"/>
  <c r="AK63" i="12"/>
  <c r="AK65" i="12"/>
  <c r="AK66" i="12"/>
  <c r="AK67" i="12"/>
  <c r="AK68" i="12"/>
  <c r="AK69" i="12"/>
  <c r="AK70" i="12"/>
  <c r="AK71" i="12"/>
  <c r="AK72" i="12"/>
  <c r="AK73" i="12"/>
  <c r="AK74" i="12"/>
  <c r="AK75" i="12"/>
  <c r="AK76" i="12"/>
  <c r="AK77" i="12"/>
  <c r="AK78" i="12"/>
  <c r="AK79" i="12"/>
  <c r="AK80" i="12"/>
  <c r="AK81" i="12"/>
  <c r="AK82" i="12"/>
  <c r="AK83" i="12"/>
  <c r="AK84" i="12"/>
  <c r="AK85" i="12"/>
  <c r="AK86" i="12"/>
  <c r="AK87" i="12"/>
  <c r="AK88" i="12"/>
  <c r="AK89" i="12"/>
  <c r="AK90" i="12"/>
  <c r="AK91" i="12"/>
  <c r="AK92" i="12"/>
  <c r="AK93" i="12"/>
  <c r="AK94" i="12"/>
  <c r="AK95" i="12"/>
  <c r="AK96" i="12"/>
  <c r="AK97" i="12"/>
  <c r="AK98" i="12"/>
  <c r="AK99" i="12"/>
  <c r="AK100" i="12"/>
  <c r="AK101" i="12"/>
  <c r="AK102" i="12"/>
  <c r="AK103" i="12"/>
  <c r="AK104" i="12"/>
  <c r="AK105" i="12"/>
  <c r="AK106" i="12"/>
  <c r="AK157" i="12"/>
  <c r="AL9" i="12"/>
  <c r="AL10" i="12"/>
  <c r="AL11" i="12"/>
  <c r="AL12" i="12"/>
  <c r="AL13" i="12"/>
  <c r="AL14" i="12"/>
  <c r="AL15" i="12"/>
  <c r="AL16" i="12"/>
  <c r="AL17" i="12"/>
  <c r="AL18" i="12"/>
  <c r="AL19" i="12"/>
  <c r="AL20" i="12"/>
  <c r="AL21" i="12"/>
  <c r="AL22" i="12"/>
  <c r="AL23" i="12"/>
  <c r="AL24" i="12"/>
  <c r="AL25" i="12"/>
  <c r="AL26" i="12"/>
  <c r="AL27" i="12"/>
  <c r="AL28" i="12"/>
  <c r="AL29" i="12"/>
  <c r="AL30" i="12"/>
  <c r="AL31" i="12"/>
  <c r="AL32" i="12"/>
  <c r="AL33" i="12"/>
  <c r="AL34" i="12"/>
  <c r="AL35" i="12"/>
  <c r="AL36" i="12"/>
  <c r="AL37" i="12"/>
  <c r="AL39" i="12"/>
  <c r="AL40" i="12"/>
  <c r="AL41" i="12"/>
  <c r="AL42" i="12"/>
  <c r="AL43" i="12"/>
  <c r="AL44" i="12"/>
  <c r="AL45" i="12"/>
  <c r="AL46" i="12"/>
  <c r="AL47" i="12"/>
  <c r="AL48" i="12"/>
  <c r="AL49" i="12"/>
  <c r="AL50" i="12"/>
  <c r="AL51" i="12"/>
  <c r="AL52" i="12"/>
  <c r="AL53" i="12"/>
  <c r="AL54" i="12"/>
  <c r="AL55" i="12"/>
  <c r="AL56" i="12"/>
  <c r="AL57" i="12"/>
  <c r="AL58" i="12"/>
  <c r="AL59" i="12"/>
  <c r="AL60" i="12"/>
  <c r="AL61" i="12"/>
  <c r="AL62" i="12"/>
  <c r="AL63" i="12"/>
  <c r="AL65" i="12"/>
  <c r="AL66" i="12"/>
  <c r="AL67" i="12"/>
  <c r="AL68" i="12"/>
  <c r="AL69" i="12"/>
  <c r="AL70" i="12"/>
  <c r="AL71" i="12"/>
  <c r="AL72" i="12"/>
  <c r="AL73" i="12"/>
  <c r="AL74" i="12"/>
  <c r="AL75" i="12"/>
  <c r="AL76" i="12"/>
  <c r="AL77" i="12"/>
  <c r="AL78" i="12"/>
  <c r="AL79" i="12"/>
  <c r="AL80" i="12"/>
  <c r="AL81" i="12"/>
  <c r="AL82" i="12"/>
  <c r="AL83" i="12"/>
  <c r="AL84" i="12"/>
  <c r="AL85" i="12"/>
  <c r="AL86" i="12"/>
  <c r="AL87" i="12"/>
  <c r="AL88" i="12"/>
  <c r="AL89" i="12"/>
  <c r="AL90" i="12"/>
  <c r="AL91" i="12"/>
  <c r="AL92" i="12"/>
  <c r="AL93" i="12"/>
  <c r="AL94" i="12"/>
  <c r="AL95" i="12"/>
  <c r="AL96" i="12"/>
  <c r="AL97" i="12"/>
  <c r="AL98" i="12"/>
  <c r="AL99" i="12"/>
  <c r="AL100" i="12"/>
  <c r="AL101" i="12"/>
  <c r="AL102" i="12"/>
  <c r="AL103" i="12"/>
  <c r="AL104" i="12"/>
  <c r="AL105" i="12"/>
  <c r="AL106" i="12"/>
  <c r="AL157" i="12"/>
  <c r="AM9" i="12"/>
  <c r="AM10" i="12"/>
  <c r="AM11" i="12"/>
  <c r="AM12" i="12"/>
  <c r="AM13" i="12"/>
  <c r="AM14" i="12"/>
  <c r="AM15" i="12"/>
  <c r="AM16" i="12"/>
  <c r="AM17" i="12"/>
  <c r="AM18" i="12"/>
  <c r="AM19" i="12"/>
  <c r="AM20" i="12"/>
  <c r="AM21" i="12"/>
  <c r="AM22" i="12"/>
  <c r="AM23" i="12"/>
  <c r="AM24" i="12"/>
  <c r="AM25" i="12"/>
  <c r="AM26" i="12"/>
  <c r="AM27" i="12"/>
  <c r="AM28" i="12"/>
  <c r="AM29" i="12"/>
  <c r="AM30" i="12"/>
  <c r="AM31" i="12"/>
  <c r="AM32" i="12"/>
  <c r="AM33" i="12"/>
  <c r="AM34" i="12"/>
  <c r="AM35" i="12"/>
  <c r="AM36" i="12"/>
  <c r="AM37" i="12"/>
  <c r="AM39" i="12"/>
  <c r="AM40" i="12"/>
  <c r="AM41" i="12"/>
  <c r="AM42" i="12"/>
  <c r="AM43" i="12"/>
  <c r="AM44" i="12"/>
  <c r="AM45" i="12"/>
  <c r="AM46" i="12"/>
  <c r="AM47" i="12"/>
  <c r="AM48" i="12"/>
  <c r="AM49" i="12"/>
  <c r="AM50" i="12"/>
  <c r="AM51" i="12"/>
  <c r="AM52" i="12"/>
  <c r="AM53" i="12"/>
  <c r="AM54" i="12"/>
  <c r="AM55" i="12"/>
  <c r="AM56" i="12"/>
  <c r="AM57" i="12"/>
  <c r="AM58" i="12"/>
  <c r="AM59" i="12"/>
  <c r="AM60" i="12"/>
  <c r="AM61" i="12"/>
  <c r="AM62" i="12"/>
  <c r="AM63" i="12"/>
  <c r="AM65" i="12"/>
  <c r="AM66" i="12"/>
  <c r="AM67" i="12"/>
  <c r="AM68" i="12"/>
  <c r="AM69" i="12"/>
  <c r="AM70" i="12"/>
  <c r="AM71" i="12"/>
  <c r="AM72" i="12"/>
  <c r="AM73" i="12"/>
  <c r="AM74" i="12"/>
  <c r="AM75" i="12"/>
  <c r="AM76" i="12"/>
  <c r="AM77" i="12"/>
  <c r="AM78" i="12"/>
  <c r="AM79" i="12"/>
  <c r="AM80" i="12"/>
  <c r="AM81" i="12"/>
  <c r="AM82" i="12"/>
  <c r="AM83" i="12"/>
  <c r="AM84" i="12"/>
  <c r="AM85" i="12"/>
  <c r="AM86" i="12"/>
  <c r="AM87" i="12"/>
  <c r="AM88" i="12"/>
  <c r="AM89" i="12"/>
  <c r="AM90" i="12"/>
  <c r="AM91" i="12"/>
  <c r="AM92" i="12"/>
  <c r="AM93" i="12"/>
  <c r="AM94" i="12"/>
  <c r="AM95" i="12"/>
  <c r="AM96" i="12"/>
  <c r="AM97" i="12"/>
  <c r="AM98" i="12"/>
  <c r="AM99" i="12"/>
  <c r="AM100" i="12"/>
  <c r="AM101" i="12"/>
  <c r="AM102" i="12"/>
  <c r="AM103" i="12"/>
  <c r="AM104" i="12"/>
  <c r="AM105" i="12"/>
  <c r="AM106" i="12"/>
  <c r="AM157" i="12"/>
  <c r="AN9" i="12"/>
  <c r="AN10" i="12"/>
  <c r="AN11" i="12"/>
  <c r="AN12" i="12"/>
  <c r="AN13" i="12"/>
  <c r="AN14" i="12"/>
  <c r="AN15" i="12"/>
  <c r="AN16" i="12"/>
  <c r="AN17" i="12"/>
  <c r="AN18" i="12"/>
  <c r="AN19" i="12"/>
  <c r="AN20" i="12"/>
  <c r="AN21" i="12"/>
  <c r="AN22" i="12"/>
  <c r="AN23" i="12"/>
  <c r="AN24" i="12"/>
  <c r="AN25" i="12"/>
  <c r="AN26" i="12"/>
  <c r="AN27" i="12"/>
  <c r="AN28" i="12"/>
  <c r="AN29" i="12"/>
  <c r="AN30" i="12"/>
  <c r="AN31" i="12"/>
  <c r="AN32" i="12"/>
  <c r="AN33" i="12"/>
  <c r="AN34" i="12"/>
  <c r="AN35" i="12"/>
  <c r="AN36" i="12"/>
  <c r="AN37" i="12"/>
  <c r="AN39" i="12"/>
  <c r="AN40" i="12"/>
  <c r="AN41" i="12"/>
  <c r="AN42" i="12"/>
  <c r="AN43" i="12"/>
  <c r="AN44" i="12"/>
  <c r="AN45" i="12"/>
  <c r="AN46" i="12"/>
  <c r="AN47" i="12"/>
  <c r="AN48" i="12"/>
  <c r="AN49" i="12"/>
  <c r="AN50" i="12"/>
  <c r="AN51" i="12"/>
  <c r="AN52" i="12"/>
  <c r="AN53" i="12"/>
  <c r="AN54" i="12"/>
  <c r="AN55" i="12"/>
  <c r="AN56" i="12"/>
  <c r="AN57" i="12"/>
  <c r="AN58" i="12"/>
  <c r="AN59" i="12"/>
  <c r="AN60" i="12"/>
  <c r="AN61" i="12"/>
  <c r="AN62" i="12"/>
  <c r="AN63" i="12"/>
  <c r="AN65" i="12"/>
  <c r="AN66" i="12"/>
  <c r="AN67" i="12"/>
  <c r="AN68" i="12"/>
  <c r="AN69" i="12"/>
  <c r="AN70" i="12"/>
  <c r="AN71" i="12"/>
  <c r="AN72" i="12"/>
  <c r="AN73" i="12"/>
  <c r="AN74" i="12"/>
  <c r="AN75" i="12"/>
  <c r="AN76" i="12"/>
  <c r="AN77" i="12"/>
  <c r="AN78" i="12"/>
  <c r="AN79" i="12"/>
  <c r="AN80" i="12"/>
  <c r="AN81" i="12"/>
  <c r="AN82" i="12"/>
  <c r="AN83" i="12"/>
  <c r="AN84" i="12"/>
  <c r="AN85" i="12"/>
  <c r="AN86" i="12"/>
  <c r="AN87" i="12"/>
  <c r="AN88" i="12"/>
  <c r="AN89" i="12"/>
  <c r="AN90" i="12"/>
  <c r="AN91" i="12"/>
  <c r="AN92" i="12"/>
  <c r="AN93" i="12"/>
  <c r="AN94" i="12"/>
  <c r="AN95" i="12"/>
  <c r="AN96" i="12"/>
  <c r="AN97" i="12"/>
  <c r="AN98" i="12"/>
  <c r="AN99" i="12"/>
  <c r="AN100" i="12"/>
  <c r="AN101" i="12"/>
  <c r="AN102" i="12"/>
  <c r="AN103" i="12"/>
  <c r="AN104" i="12"/>
  <c r="AN105" i="12"/>
  <c r="AN106" i="12"/>
  <c r="AN157" i="12"/>
  <c r="AO9" i="12"/>
  <c r="AO10" i="12"/>
  <c r="AO11" i="12"/>
  <c r="AO12" i="12"/>
  <c r="AO13" i="12"/>
  <c r="AO14" i="12"/>
  <c r="AO15" i="12"/>
  <c r="AO16" i="12"/>
  <c r="AO17" i="12"/>
  <c r="AO18" i="12"/>
  <c r="AO19" i="12"/>
  <c r="AO20" i="12"/>
  <c r="AO21" i="12"/>
  <c r="AO22" i="12"/>
  <c r="AO23" i="12"/>
  <c r="AO24" i="12"/>
  <c r="AO25" i="12"/>
  <c r="AO26" i="12"/>
  <c r="AO27" i="12"/>
  <c r="AO28" i="12"/>
  <c r="AO29" i="12"/>
  <c r="AO30" i="12"/>
  <c r="AO31" i="12"/>
  <c r="AO32" i="12"/>
  <c r="AO33" i="12"/>
  <c r="AO34" i="12"/>
  <c r="AO35" i="12"/>
  <c r="AO36" i="12"/>
  <c r="AO37" i="12"/>
  <c r="AO39" i="12"/>
  <c r="AO40" i="12"/>
  <c r="AO41" i="12"/>
  <c r="AO42" i="12"/>
  <c r="AO43" i="12"/>
  <c r="AO44" i="12"/>
  <c r="AO45" i="12"/>
  <c r="AO46" i="12"/>
  <c r="AO47" i="12"/>
  <c r="AO48" i="12"/>
  <c r="AO49" i="12"/>
  <c r="AO50" i="12"/>
  <c r="AO51" i="12"/>
  <c r="AO52" i="12"/>
  <c r="AO53" i="12"/>
  <c r="AO54" i="12"/>
  <c r="AO55" i="12"/>
  <c r="AO56" i="12"/>
  <c r="AO57" i="12"/>
  <c r="AO58" i="12"/>
  <c r="AO59" i="12"/>
  <c r="AO60" i="12"/>
  <c r="AO61" i="12"/>
  <c r="AO62" i="12"/>
  <c r="AO63" i="12"/>
  <c r="AO65" i="12"/>
  <c r="AO66" i="12"/>
  <c r="AO67" i="12"/>
  <c r="AO68" i="12"/>
  <c r="AO69" i="12"/>
  <c r="AO70" i="12"/>
  <c r="AO71" i="12"/>
  <c r="AO72" i="12"/>
  <c r="AO73" i="12"/>
  <c r="AO74" i="12"/>
  <c r="AO75" i="12"/>
  <c r="AO76" i="12"/>
  <c r="AO77" i="12"/>
  <c r="AO78" i="12"/>
  <c r="AO79" i="12"/>
  <c r="AO80" i="12"/>
  <c r="AO81" i="12"/>
  <c r="AO82" i="12"/>
  <c r="AO83" i="12"/>
  <c r="AO84" i="12"/>
  <c r="AO85" i="12"/>
  <c r="AO86" i="12"/>
  <c r="AO87" i="12"/>
  <c r="AO88" i="12"/>
  <c r="AO89" i="12"/>
  <c r="AO90" i="12"/>
  <c r="AO91" i="12"/>
  <c r="AO92" i="12"/>
  <c r="AO93" i="12"/>
  <c r="AO94" i="12"/>
  <c r="AO95" i="12"/>
  <c r="AO96" i="12"/>
  <c r="AO97" i="12"/>
  <c r="AO98" i="12"/>
  <c r="AO99" i="12"/>
  <c r="AO100" i="12"/>
  <c r="AO101" i="12"/>
  <c r="AO102" i="12"/>
  <c r="AO103" i="12"/>
  <c r="AO104" i="12"/>
  <c r="AO105" i="12"/>
  <c r="AO106" i="12"/>
  <c r="AO157"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9" i="12"/>
  <c r="F40" i="12"/>
  <c r="F41" i="12"/>
  <c r="F42" i="12"/>
  <c r="F43" i="12"/>
  <c r="F44" i="12"/>
  <c r="F45" i="12"/>
  <c r="F46" i="12"/>
  <c r="F47" i="12"/>
  <c r="F48" i="12"/>
  <c r="F49" i="12"/>
  <c r="F50" i="12"/>
  <c r="F51" i="12"/>
  <c r="F157" i="12"/>
  <c r="C178" i="10"/>
  <c r="E178" i="10"/>
  <c r="F178" i="10"/>
  <c r="G178" i="10"/>
  <c r="H178" i="10"/>
  <c r="I178" i="10"/>
  <c r="J178" i="10"/>
  <c r="K178" i="10"/>
  <c r="L178" i="10"/>
  <c r="M178" i="10"/>
  <c r="N178" i="10"/>
  <c r="O178" i="10"/>
  <c r="P178" i="10"/>
  <c r="Q178" i="10"/>
  <c r="R178" i="10"/>
  <c r="S178" i="10"/>
  <c r="T178" i="10"/>
  <c r="U178" i="10"/>
  <c r="V178" i="10"/>
  <c r="W178" i="10"/>
  <c r="Y178" i="10"/>
  <c r="Z178" i="10"/>
  <c r="AA178" i="10"/>
  <c r="AB178" i="10"/>
  <c r="AC178" i="10"/>
  <c r="AD178" i="10"/>
  <c r="AE178" i="10"/>
  <c r="AF178" i="10"/>
  <c r="AG178" i="10"/>
  <c r="AH178" i="10"/>
  <c r="AI178" i="10"/>
  <c r="AJ178" i="10"/>
  <c r="AK178" i="10"/>
  <c r="AL178" i="10"/>
  <c r="AT178" i="10"/>
  <c r="AU178" i="10"/>
  <c r="BC178" i="10"/>
  <c r="BD178" i="10"/>
  <c r="BE178" i="10"/>
  <c r="BF178" i="10"/>
  <c r="BG178" i="10"/>
  <c r="BH178" i="10"/>
  <c r="BI178" i="10"/>
  <c r="BJ178" i="10"/>
  <c r="BK178" i="10"/>
  <c r="BL178" i="10"/>
  <c r="BM178" i="10"/>
  <c r="BN178" i="10"/>
  <c r="BO178" i="10"/>
  <c r="BP178" i="10"/>
  <c r="BQ178" i="10"/>
  <c r="BR178" i="10"/>
  <c r="BS178" i="10"/>
  <c r="BT178" i="10"/>
  <c r="BU178" i="10"/>
  <c r="BV178" i="10"/>
  <c r="BW178" i="10"/>
  <c r="BX178" i="10"/>
  <c r="BY178" i="10"/>
  <c r="BZ178" i="10"/>
  <c r="B178" i="10"/>
  <c r="C177" i="10"/>
  <c r="E177" i="10"/>
  <c r="F177" i="10"/>
  <c r="G177" i="10"/>
  <c r="H177" i="10"/>
  <c r="I177" i="10"/>
  <c r="J177" i="10"/>
  <c r="K177" i="10"/>
  <c r="L177" i="10"/>
  <c r="M177" i="10"/>
  <c r="N177" i="10"/>
  <c r="O177" i="10"/>
  <c r="P177" i="10"/>
  <c r="Q177" i="10"/>
  <c r="R177" i="10"/>
  <c r="S177" i="10"/>
  <c r="T177" i="10"/>
  <c r="U177" i="10"/>
  <c r="V177" i="10"/>
  <c r="W177" i="10"/>
  <c r="Y177" i="10"/>
  <c r="Z177" i="10"/>
  <c r="AA177" i="10"/>
  <c r="AB177" i="10"/>
  <c r="AC177" i="10"/>
  <c r="AD177" i="10"/>
  <c r="AE177" i="10"/>
  <c r="AF177" i="10"/>
  <c r="AG177" i="10"/>
  <c r="AH177" i="10"/>
  <c r="AI177" i="10"/>
  <c r="AJ177" i="10"/>
  <c r="AK177" i="10"/>
  <c r="AL177" i="10"/>
  <c r="AT177" i="10"/>
  <c r="AU177" i="10"/>
  <c r="BC177" i="10"/>
  <c r="BD177" i="10"/>
  <c r="BE177" i="10"/>
  <c r="BF177" i="10"/>
  <c r="BG177" i="10"/>
  <c r="BH177" i="10"/>
  <c r="BI177" i="10"/>
  <c r="BJ177" i="10"/>
  <c r="BK177" i="10"/>
  <c r="BL177" i="10"/>
  <c r="BM177" i="10"/>
  <c r="BN177" i="10"/>
  <c r="BO177" i="10"/>
  <c r="BP177" i="10"/>
  <c r="BQ177" i="10"/>
  <c r="BR177" i="10"/>
  <c r="BS177" i="10"/>
  <c r="BT177" i="10"/>
  <c r="BU177" i="10"/>
  <c r="BV177" i="10"/>
  <c r="BW177" i="10"/>
  <c r="BX177" i="10"/>
  <c r="BY177" i="10"/>
  <c r="BZ177" i="10"/>
  <c r="B177" i="10"/>
  <c r="C169" i="10"/>
  <c r="E169" i="10"/>
  <c r="F169" i="10"/>
  <c r="G169" i="10"/>
  <c r="H169" i="10"/>
  <c r="I169" i="10"/>
  <c r="J169" i="10"/>
  <c r="K169" i="10"/>
  <c r="L169" i="10"/>
  <c r="M169" i="10"/>
  <c r="N169" i="10"/>
  <c r="O169" i="10"/>
  <c r="P169" i="10"/>
  <c r="Q169" i="10"/>
  <c r="R169" i="10"/>
  <c r="S169" i="10"/>
  <c r="T169" i="10"/>
  <c r="U169" i="10"/>
  <c r="V169" i="10"/>
  <c r="W169" i="10"/>
  <c r="Y169" i="10"/>
  <c r="Z169" i="10"/>
  <c r="AA169" i="10"/>
  <c r="AB169" i="10"/>
  <c r="AC169" i="10"/>
  <c r="AD169" i="10"/>
  <c r="AE169" i="10"/>
  <c r="AF169" i="10"/>
  <c r="AG169" i="10"/>
  <c r="AH169" i="10"/>
  <c r="AI169" i="10"/>
  <c r="AJ169" i="10"/>
  <c r="AK169" i="10"/>
  <c r="AL169" i="10"/>
  <c r="AT169" i="10"/>
  <c r="AU169" i="10"/>
  <c r="BC169" i="10"/>
  <c r="BD169" i="10"/>
  <c r="BE169" i="10"/>
  <c r="BF169" i="10"/>
  <c r="BG169" i="10"/>
  <c r="BH169" i="10"/>
  <c r="BI169" i="10"/>
  <c r="BJ169" i="10"/>
  <c r="BK169" i="10"/>
  <c r="BL169" i="10"/>
  <c r="BM169" i="10"/>
  <c r="BN169" i="10"/>
  <c r="BO169" i="10"/>
  <c r="BP169" i="10"/>
  <c r="BQ169" i="10"/>
  <c r="BR169" i="10"/>
  <c r="BS169" i="10"/>
  <c r="BT169" i="10"/>
  <c r="BU169" i="10"/>
  <c r="BV169" i="10"/>
  <c r="BW169" i="10"/>
  <c r="BX169" i="10"/>
  <c r="BY169" i="10"/>
  <c r="BZ169" i="10"/>
  <c r="B169" i="10"/>
  <c r="C168" i="10"/>
  <c r="E168" i="10"/>
  <c r="F168" i="10"/>
  <c r="G168" i="10"/>
  <c r="H168" i="10"/>
  <c r="I168" i="10"/>
  <c r="J168" i="10"/>
  <c r="K168" i="10"/>
  <c r="L168" i="10"/>
  <c r="M168" i="10"/>
  <c r="N168" i="10"/>
  <c r="O168" i="10"/>
  <c r="P168" i="10"/>
  <c r="Q168" i="10"/>
  <c r="R168" i="10"/>
  <c r="S168" i="10"/>
  <c r="T168" i="10"/>
  <c r="U168" i="10"/>
  <c r="V168" i="10"/>
  <c r="W168" i="10"/>
  <c r="Y168" i="10"/>
  <c r="Z168" i="10"/>
  <c r="AA168" i="10"/>
  <c r="AB168" i="10"/>
  <c r="AC168" i="10"/>
  <c r="AD168" i="10"/>
  <c r="AE168" i="10"/>
  <c r="AF168" i="10"/>
  <c r="AG168" i="10"/>
  <c r="AH168" i="10"/>
  <c r="AI168" i="10"/>
  <c r="AJ168" i="10"/>
  <c r="AK168" i="10"/>
  <c r="AL168" i="10"/>
  <c r="AT168" i="10"/>
  <c r="AU168" i="10"/>
  <c r="BC168" i="10"/>
  <c r="BD168" i="10"/>
  <c r="BE168" i="10"/>
  <c r="BF168" i="10"/>
  <c r="BG168" i="10"/>
  <c r="BH168" i="10"/>
  <c r="BI168" i="10"/>
  <c r="BJ168" i="10"/>
  <c r="BK168" i="10"/>
  <c r="BL168" i="10"/>
  <c r="BM168" i="10"/>
  <c r="BN168" i="10"/>
  <c r="BO168" i="10"/>
  <c r="BP168" i="10"/>
  <c r="BQ168" i="10"/>
  <c r="BR168" i="10"/>
  <c r="BS168" i="10"/>
  <c r="BT168" i="10"/>
  <c r="BU168" i="10"/>
  <c r="BV168" i="10"/>
  <c r="BW168" i="10"/>
  <c r="BX168" i="10"/>
  <c r="BY168" i="10"/>
  <c r="BZ168" i="10"/>
  <c r="B168" i="10"/>
  <c r="AU175" i="10"/>
  <c r="O166" i="10"/>
  <c r="T166" i="10"/>
  <c r="AU159" i="10"/>
  <c r="BC175" i="10"/>
  <c r="BD175" i="10"/>
  <c r="BE175" i="10"/>
  <c r="BF175" i="10"/>
  <c r="BG175" i="10"/>
  <c r="BH175" i="10"/>
  <c r="BI175" i="10"/>
  <c r="BJ175" i="10"/>
  <c r="BK175" i="10"/>
  <c r="BL175" i="10"/>
  <c r="BM175" i="10"/>
  <c r="BN175" i="10"/>
  <c r="BO175" i="10"/>
  <c r="BP175" i="10"/>
  <c r="BQ175" i="10"/>
  <c r="BR175" i="10"/>
  <c r="BS175" i="10"/>
  <c r="BT175" i="10"/>
  <c r="BU175" i="10"/>
  <c r="BP159" i="10"/>
  <c r="AG166" i="10"/>
  <c r="AH166" i="10"/>
  <c r="AI166" i="10"/>
  <c r="AJ166" i="10"/>
  <c r="AK166" i="10"/>
  <c r="AL166" i="10"/>
  <c r="AT166" i="10"/>
  <c r="AU166" i="10"/>
  <c r="BC166" i="10"/>
  <c r="BD166" i="10"/>
  <c r="BE166" i="10"/>
  <c r="BF166" i="10"/>
  <c r="BG166" i="10"/>
  <c r="BH166" i="10"/>
  <c r="BI166" i="10"/>
  <c r="BJ166" i="10"/>
  <c r="BK166" i="10"/>
  <c r="BL166" i="10"/>
  <c r="BM166" i="10"/>
  <c r="BN166" i="10"/>
  <c r="BO166" i="10"/>
  <c r="BP166" i="10"/>
  <c r="BQ166" i="10"/>
  <c r="BR166" i="10"/>
  <c r="BS166" i="10"/>
  <c r="BT166" i="10"/>
  <c r="BU166" i="10"/>
  <c r="BC159" i="10"/>
  <c r="BD159" i="10"/>
  <c r="BE159" i="10"/>
  <c r="BF159" i="10"/>
  <c r="BG159" i="10"/>
  <c r="BH159" i="10"/>
  <c r="BI159" i="10"/>
  <c r="BJ159" i="10"/>
  <c r="BK159" i="10"/>
  <c r="BL159" i="10"/>
  <c r="BM159" i="10"/>
  <c r="BN159" i="10"/>
  <c r="BO159" i="10"/>
  <c r="BQ159" i="10"/>
  <c r="BR159" i="10"/>
  <c r="BS159" i="10"/>
  <c r="BT159" i="10"/>
  <c r="BU159" i="10"/>
  <c r="H196" i="12" a="1"/>
  <c r="H196" i="12"/>
  <c r="H195" i="12" a="1"/>
  <c r="H195" i="12"/>
  <c r="H194" i="12" a="1"/>
  <c r="H194" i="12"/>
  <c r="H193" i="12" a="1"/>
  <c r="H193" i="12"/>
  <c r="H192" i="12" a="1"/>
  <c r="H192" i="12"/>
  <c r="H189" i="12" a="1"/>
  <c r="H189" i="12"/>
  <c r="H188" i="12" a="1"/>
  <c r="H188" i="12"/>
  <c r="H187" i="12" a="1"/>
  <c r="H187" i="12"/>
  <c r="H186" i="12" a="1"/>
  <c r="H186" i="12"/>
  <c r="H183" i="12" a="1"/>
  <c r="H183" i="12"/>
  <c r="BG455" i="10" a="1"/>
  <c r="BG455" i="10"/>
  <c r="BG454" i="10" a="1"/>
  <c r="BG454" i="10"/>
  <c r="BG453" i="10" a="1"/>
  <c r="BG453" i="10"/>
  <c r="BG452" i="10" a="1"/>
  <c r="BG452" i="10"/>
  <c r="BG451" i="10" a="1"/>
  <c r="BG451" i="10"/>
  <c r="BG450" i="10" a="1"/>
  <c r="BG450" i="10"/>
  <c r="BG449" i="10" a="1"/>
  <c r="BG449" i="10"/>
  <c r="BG448" i="10" a="1"/>
  <c r="BG448" i="10"/>
  <c r="BG447" i="10" a="1"/>
  <c r="BG447" i="10"/>
  <c r="BG444" i="10" a="1"/>
  <c r="BG444" i="10"/>
  <c r="BG443" i="10" a="1"/>
  <c r="BG443" i="10"/>
  <c r="BG442" i="10" a="1"/>
  <c r="BG442" i="10"/>
  <c r="BG441" i="10" a="1"/>
  <c r="BG441" i="10"/>
  <c r="BG438" i="10" a="1"/>
  <c r="BG438" i="10"/>
  <c r="BG437" i="10" a="1"/>
  <c r="BG437" i="10"/>
  <c r="BG436" i="10" a="1"/>
  <c r="BG436" i="10"/>
  <c r="BG435" i="10" a="1"/>
  <c r="BG435" i="10"/>
  <c r="BG434" i="10" a="1"/>
  <c r="BG434" i="10"/>
  <c r="BG433" i="10" a="1"/>
  <c r="BG433" i="10"/>
  <c r="BG432" i="10" a="1"/>
  <c r="BG432" i="10"/>
  <c r="BG431" i="10" a="1"/>
  <c r="BG431" i="10"/>
  <c r="BG430" i="10" a="1"/>
  <c r="BG430" i="10"/>
  <c r="BG429" i="10" a="1"/>
  <c r="BG429" i="10"/>
  <c r="BG428" i="10" a="1"/>
  <c r="BG428" i="10"/>
  <c r="BG427" i="10" a="1"/>
  <c r="BG427" i="10"/>
  <c r="BG426" i="10" a="1"/>
  <c r="BG426" i="10"/>
  <c r="BG425" i="10" a="1"/>
  <c r="BG425" i="10"/>
  <c r="CB381" i="10"/>
  <c r="BG173" i="10"/>
  <c r="BG164" i="10"/>
  <c r="AG164" i="10"/>
  <c r="G164" i="10"/>
  <c r="AG173" i="10"/>
  <c r="G173" i="10"/>
  <c r="AG183" i="10"/>
  <c r="G183" i="10"/>
  <c r="AG184" i="10"/>
  <c r="G184" i="10"/>
  <c r="BG183" i="10"/>
  <c r="BG184" i="10"/>
  <c r="CB414" i="10"/>
  <c r="G422" i="10"/>
  <c r="AG422" i="10"/>
  <c r="BG422" i="10"/>
  <c r="H155" i="12"/>
  <c r="F156" i="12"/>
  <c r="G156" i="12"/>
  <c r="H156" i="12"/>
  <c r="I156" i="12"/>
  <c r="J156" i="12"/>
  <c r="K156" i="12"/>
  <c r="L156" i="12"/>
  <c r="M156" i="12"/>
  <c r="N156" i="12"/>
  <c r="P156" i="12"/>
  <c r="W156" i="12"/>
  <c r="X156" i="12"/>
  <c r="Y156" i="12"/>
  <c r="AA156" i="12"/>
  <c r="AB156" i="12"/>
  <c r="AD156" i="12"/>
  <c r="AF156" i="12"/>
  <c r="AK156" i="12"/>
  <c r="AL156" i="12"/>
  <c r="AM156" i="12"/>
  <c r="AN156" i="12"/>
  <c r="AO156" i="12"/>
  <c r="H167" i="12"/>
  <c r="H161" i="12" a="1"/>
  <c r="H161" i="12"/>
  <c r="H170" i="12" a="1"/>
  <c r="H170" i="12"/>
  <c r="H171" i="12" a="1"/>
  <c r="H171" i="12"/>
  <c r="H172" i="12" a="1"/>
  <c r="H172" i="12"/>
  <c r="H173" i="12" a="1"/>
  <c r="H173" i="12"/>
  <c r="H174" i="12" a="1"/>
  <c r="H174" i="12"/>
  <c r="H175" i="12" a="1"/>
  <c r="H175" i="12"/>
  <c r="H176" i="12" a="1"/>
  <c r="H176" i="12"/>
  <c r="H177" i="12" a="1"/>
  <c r="H177" i="12"/>
  <c r="H178" i="12" a="1"/>
  <c r="H178" i="12"/>
  <c r="H179" i="12" a="1"/>
  <c r="H179" i="12"/>
  <c r="H180" i="12" a="1"/>
  <c r="H180" i="12"/>
  <c r="H181" i="12" a="1"/>
  <c r="H181" i="12"/>
  <c r="H182" i="12" a="1"/>
  <c r="H182" i="12"/>
  <c r="H200" i="12" a="1"/>
  <c r="H200" i="12"/>
  <c r="H199" i="12" a="1"/>
  <c r="H199" i="12"/>
  <c r="H198" i="12" a="1"/>
  <c r="H198" i="12"/>
  <c r="H197" i="12" a="1"/>
  <c r="H197" i="12"/>
  <c r="AO200" i="12" a="1"/>
  <c r="AO200" i="12"/>
  <c r="AN200" i="12" a="1"/>
  <c r="AN200" i="12"/>
  <c r="AM200" i="12" a="1"/>
  <c r="AM200" i="12"/>
  <c r="AL200" i="12" a="1"/>
  <c r="AL200" i="12"/>
  <c r="AK200" i="12" a="1"/>
  <c r="AK200" i="12"/>
  <c r="AF200" i="12" a="1"/>
  <c r="AF200" i="12"/>
  <c r="AD200" i="12" a="1"/>
  <c r="AD200" i="12"/>
  <c r="AB200" i="12" a="1"/>
  <c r="AB200" i="12"/>
  <c r="AA200" i="12" a="1"/>
  <c r="AA200" i="12"/>
  <c r="Y200" i="12" a="1"/>
  <c r="Y200" i="12"/>
  <c r="X200" i="12" a="1"/>
  <c r="X200" i="12"/>
  <c r="W200" i="12" a="1"/>
  <c r="W200" i="12"/>
  <c r="P200" i="12" a="1"/>
  <c r="P200" i="12"/>
  <c r="N200" i="12" a="1"/>
  <c r="N200" i="12"/>
  <c r="M200" i="12" a="1"/>
  <c r="M200" i="12"/>
  <c r="L200" i="12" a="1"/>
  <c r="L200" i="12"/>
  <c r="K200" i="12" a="1"/>
  <c r="K200" i="12"/>
  <c r="J200" i="12" a="1"/>
  <c r="J200" i="12"/>
  <c r="I200" i="12" a="1"/>
  <c r="I200" i="12"/>
  <c r="G200" i="12" a="1"/>
  <c r="G200" i="12"/>
  <c r="F200" i="12" a="1"/>
  <c r="F200" i="12"/>
  <c r="AO199" i="12" a="1"/>
  <c r="AO199" i="12"/>
  <c r="AN199" i="12" a="1"/>
  <c r="AN199" i="12"/>
  <c r="AM199" i="12" a="1"/>
  <c r="AM199" i="12"/>
  <c r="AL199" i="12" a="1"/>
  <c r="AL199" i="12"/>
  <c r="AK199" i="12" a="1"/>
  <c r="AK199" i="12"/>
  <c r="AF199" i="12" a="1"/>
  <c r="AF199" i="12"/>
  <c r="AD199" i="12" a="1"/>
  <c r="AD199" i="12"/>
  <c r="AB199" i="12" a="1"/>
  <c r="AB199" i="12"/>
  <c r="AA199" i="12" a="1"/>
  <c r="AA199" i="12"/>
  <c r="Y199" i="12" a="1"/>
  <c r="Y199" i="12"/>
  <c r="X199" i="12" a="1"/>
  <c r="X199" i="12"/>
  <c r="W199" i="12" a="1"/>
  <c r="W199" i="12"/>
  <c r="P199" i="12" a="1"/>
  <c r="P199" i="12"/>
  <c r="N199" i="12" a="1"/>
  <c r="N199" i="12"/>
  <c r="M199" i="12" a="1"/>
  <c r="M199" i="12"/>
  <c r="L199" i="12" a="1"/>
  <c r="L199" i="12"/>
  <c r="K199" i="12" a="1"/>
  <c r="K199" i="12"/>
  <c r="J199" i="12" a="1"/>
  <c r="J199" i="12"/>
  <c r="I199" i="12" a="1"/>
  <c r="I199" i="12"/>
  <c r="G199" i="12" a="1"/>
  <c r="G199" i="12"/>
  <c r="F199" i="12" a="1"/>
  <c r="F199" i="12"/>
  <c r="AO198" i="12" a="1"/>
  <c r="AO198" i="12"/>
  <c r="AN198" i="12" a="1"/>
  <c r="AN198" i="12"/>
  <c r="AM198" i="12" a="1"/>
  <c r="AM198" i="12"/>
  <c r="AL198" i="12" a="1"/>
  <c r="AL198" i="12"/>
  <c r="AK198" i="12" a="1"/>
  <c r="AK198" i="12"/>
  <c r="AF198" i="12" a="1"/>
  <c r="AF198" i="12"/>
  <c r="AD198" i="12" a="1"/>
  <c r="AD198" i="12"/>
  <c r="AB198" i="12" a="1"/>
  <c r="AB198" i="12"/>
  <c r="AA198" i="12" a="1"/>
  <c r="AA198" i="12"/>
  <c r="Y198" i="12" a="1"/>
  <c r="Y198" i="12"/>
  <c r="X198" i="12" a="1"/>
  <c r="X198" i="12"/>
  <c r="W198" i="12" a="1"/>
  <c r="W198" i="12"/>
  <c r="P198" i="12" a="1"/>
  <c r="P198" i="12"/>
  <c r="N198" i="12" a="1"/>
  <c r="N198" i="12"/>
  <c r="M198" i="12" a="1"/>
  <c r="M198" i="12"/>
  <c r="L198" i="12" a="1"/>
  <c r="L198" i="12"/>
  <c r="K198" i="12" a="1"/>
  <c r="K198" i="12"/>
  <c r="J198" i="12" a="1"/>
  <c r="J198" i="12"/>
  <c r="I198" i="12" a="1"/>
  <c r="I198" i="12"/>
  <c r="G198" i="12" a="1"/>
  <c r="G198" i="12"/>
  <c r="F198" i="12" a="1"/>
  <c r="F198" i="12"/>
  <c r="AO197" i="12" a="1"/>
  <c r="AO197" i="12"/>
  <c r="AN197" i="12" a="1"/>
  <c r="AN197" i="12"/>
  <c r="AM197" i="12" a="1"/>
  <c r="AM197" i="12"/>
  <c r="AL197" i="12" a="1"/>
  <c r="AL197" i="12"/>
  <c r="AK197" i="12" a="1"/>
  <c r="AK197" i="12"/>
  <c r="AF197" i="12" a="1"/>
  <c r="AF197" i="12"/>
  <c r="AD197" i="12" a="1"/>
  <c r="AD197" i="12"/>
  <c r="AB197" i="12" a="1"/>
  <c r="AB197" i="12"/>
  <c r="AA197" i="12" a="1"/>
  <c r="AA197" i="12"/>
  <c r="Y197" i="12" a="1"/>
  <c r="Y197" i="12"/>
  <c r="X197" i="12" a="1"/>
  <c r="X197" i="12"/>
  <c r="W197" i="12" a="1"/>
  <c r="W197" i="12"/>
  <c r="P197" i="12" a="1"/>
  <c r="P197" i="12"/>
  <c r="N197" i="12" a="1"/>
  <c r="N197" i="12"/>
  <c r="M197" i="12" a="1"/>
  <c r="M197" i="12"/>
  <c r="L197" i="12" a="1"/>
  <c r="L197" i="12"/>
  <c r="K197" i="12" a="1"/>
  <c r="K197" i="12"/>
  <c r="J197" i="12" a="1"/>
  <c r="J197" i="12"/>
  <c r="I197" i="12" a="1"/>
  <c r="I197" i="12"/>
  <c r="G197" i="12" a="1"/>
  <c r="G197" i="12"/>
  <c r="F197" i="12" a="1"/>
  <c r="F197" i="12"/>
  <c r="AO196" i="12" a="1"/>
  <c r="AO196" i="12"/>
  <c r="AN196" i="12" a="1"/>
  <c r="AN196" i="12"/>
  <c r="AM196" i="12" a="1"/>
  <c r="AM196" i="12"/>
  <c r="AL196" i="12" a="1"/>
  <c r="AL196" i="12"/>
  <c r="AK196" i="12" a="1"/>
  <c r="AK196" i="12"/>
  <c r="AF196" i="12" a="1"/>
  <c r="AF196" i="12"/>
  <c r="AD196" i="12" a="1"/>
  <c r="AD196" i="12"/>
  <c r="AB196" i="12" a="1"/>
  <c r="AB196" i="12"/>
  <c r="AA196" i="12" a="1"/>
  <c r="AA196" i="12"/>
  <c r="Y196" i="12" a="1"/>
  <c r="Y196" i="12"/>
  <c r="X196" i="12" a="1"/>
  <c r="X196" i="12"/>
  <c r="W196" i="12" a="1"/>
  <c r="W196" i="12"/>
  <c r="P196" i="12" a="1"/>
  <c r="P196" i="12"/>
  <c r="N196" i="12" a="1"/>
  <c r="N196" i="12"/>
  <c r="M196" i="12" a="1"/>
  <c r="M196" i="12"/>
  <c r="L196" i="12" a="1"/>
  <c r="L196" i="12"/>
  <c r="K196" i="12" a="1"/>
  <c r="K196" i="12"/>
  <c r="J196" i="12" a="1"/>
  <c r="J196" i="12"/>
  <c r="I196" i="12" a="1"/>
  <c r="I196" i="12"/>
  <c r="G196" i="12" a="1"/>
  <c r="G196" i="12"/>
  <c r="F196" i="12" a="1"/>
  <c r="F196" i="12"/>
  <c r="AO195" i="12" a="1"/>
  <c r="AO195" i="12"/>
  <c r="AN195" i="12" a="1"/>
  <c r="AN195" i="12"/>
  <c r="AM195" i="12" a="1"/>
  <c r="AM195" i="12"/>
  <c r="AL195" i="12" a="1"/>
  <c r="AL195" i="12"/>
  <c r="AK195" i="12" a="1"/>
  <c r="AK195" i="12"/>
  <c r="AF195" i="12" a="1"/>
  <c r="AF195" i="12"/>
  <c r="AD195" i="12" a="1"/>
  <c r="AD195" i="12"/>
  <c r="AB195" i="12" a="1"/>
  <c r="AB195" i="12"/>
  <c r="AA195" i="12" a="1"/>
  <c r="AA195" i="12"/>
  <c r="Y195" i="12" a="1"/>
  <c r="Y195" i="12"/>
  <c r="X195" i="12" a="1"/>
  <c r="X195" i="12"/>
  <c r="W195" i="12" a="1"/>
  <c r="W195" i="12"/>
  <c r="P195" i="12" a="1"/>
  <c r="P195" i="12"/>
  <c r="N195" i="12" a="1"/>
  <c r="N195" i="12"/>
  <c r="M195" i="12" a="1"/>
  <c r="M195" i="12"/>
  <c r="L195" i="12" a="1"/>
  <c r="L195" i="12"/>
  <c r="K195" i="12" a="1"/>
  <c r="K195" i="12"/>
  <c r="J195" i="12" a="1"/>
  <c r="J195" i="12"/>
  <c r="I195" i="12" a="1"/>
  <c r="I195" i="12"/>
  <c r="G195" i="12" a="1"/>
  <c r="G195" i="12"/>
  <c r="F195" i="12" a="1"/>
  <c r="F195" i="12"/>
  <c r="AO194" i="12" a="1"/>
  <c r="AO194" i="12"/>
  <c r="AN194" i="12" a="1"/>
  <c r="AN194" i="12"/>
  <c r="AM194" i="12" a="1"/>
  <c r="AM194" i="12"/>
  <c r="AL194" i="12" a="1"/>
  <c r="AL194" i="12"/>
  <c r="AK194" i="12" a="1"/>
  <c r="AK194" i="12"/>
  <c r="AF194" i="12" a="1"/>
  <c r="AF194" i="12"/>
  <c r="AD194" i="12" a="1"/>
  <c r="AD194" i="12"/>
  <c r="AB194" i="12" a="1"/>
  <c r="AB194" i="12"/>
  <c r="AA194" i="12" a="1"/>
  <c r="AA194" i="12"/>
  <c r="Y194" i="12" a="1"/>
  <c r="Y194" i="12"/>
  <c r="X194" i="12" a="1"/>
  <c r="X194" i="12"/>
  <c r="W194" i="12" a="1"/>
  <c r="W194" i="12"/>
  <c r="P194" i="12" a="1"/>
  <c r="P194" i="12"/>
  <c r="N194" i="12" a="1"/>
  <c r="N194" i="12"/>
  <c r="M194" i="12" a="1"/>
  <c r="M194" i="12"/>
  <c r="L194" i="12" a="1"/>
  <c r="L194" i="12"/>
  <c r="K194" i="12" a="1"/>
  <c r="K194" i="12"/>
  <c r="J194" i="12" a="1"/>
  <c r="J194" i="12"/>
  <c r="I194" i="12" a="1"/>
  <c r="I194" i="12"/>
  <c r="G194" i="12" a="1"/>
  <c r="G194" i="12"/>
  <c r="F194" i="12" a="1"/>
  <c r="F194" i="12"/>
  <c r="AO193" i="12" a="1"/>
  <c r="AO193" i="12"/>
  <c r="AN193" i="12" a="1"/>
  <c r="AN193" i="12"/>
  <c r="AM193" i="12" a="1"/>
  <c r="AM193" i="12"/>
  <c r="AL193" i="12" a="1"/>
  <c r="AL193" i="12"/>
  <c r="AK193" i="12" a="1"/>
  <c r="AK193" i="12"/>
  <c r="AF193" i="12" a="1"/>
  <c r="AF193" i="12"/>
  <c r="AD193" i="12" a="1"/>
  <c r="AD193" i="12"/>
  <c r="AB193" i="12" a="1"/>
  <c r="AB193" i="12"/>
  <c r="AA193" i="12" a="1"/>
  <c r="AA193" i="12"/>
  <c r="Y193" i="12" a="1"/>
  <c r="Y193" i="12"/>
  <c r="X193" i="12" a="1"/>
  <c r="X193" i="12"/>
  <c r="W193" i="12" a="1"/>
  <c r="W193" i="12"/>
  <c r="P193" i="12" a="1"/>
  <c r="P193" i="12"/>
  <c r="N193" i="12" a="1"/>
  <c r="N193" i="12"/>
  <c r="M193" i="12" a="1"/>
  <c r="M193" i="12"/>
  <c r="L193" i="12" a="1"/>
  <c r="L193" i="12"/>
  <c r="K193" i="12" a="1"/>
  <c r="K193" i="12"/>
  <c r="J193" i="12" a="1"/>
  <c r="J193" i="12"/>
  <c r="I193" i="12" a="1"/>
  <c r="I193" i="12"/>
  <c r="G193" i="12" a="1"/>
  <c r="G193" i="12"/>
  <c r="F193" i="12" a="1"/>
  <c r="F193" i="12"/>
  <c r="AO192" i="12" a="1"/>
  <c r="AO192" i="12"/>
  <c r="AN192" i="12" a="1"/>
  <c r="AN192" i="12"/>
  <c r="AM192" i="12" a="1"/>
  <c r="AM192" i="12"/>
  <c r="AL192" i="12" a="1"/>
  <c r="AL192" i="12"/>
  <c r="AK192" i="12" a="1"/>
  <c r="AK192" i="12"/>
  <c r="AF192" i="12" a="1"/>
  <c r="AF192" i="12"/>
  <c r="AD192" i="12" a="1"/>
  <c r="AD192" i="12"/>
  <c r="AB192" i="12" a="1"/>
  <c r="AB192" i="12"/>
  <c r="AA192" i="12" a="1"/>
  <c r="AA192" i="12"/>
  <c r="Y192" i="12" a="1"/>
  <c r="Y192" i="12"/>
  <c r="X192" i="12" a="1"/>
  <c r="X192" i="12"/>
  <c r="W192" i="12" a="1"/>
  <c r="W192" i="12"/>
  <c r="P192" i="12" a="1"/>
  <c r="P192" i="12"/>
  <c r="N192" i="12" a="1"/>
  <c r="N192" i="12"/>
  <c r="M192" i="12" a="1"/>
  <c r="M192" i="12"/>
  <c r="L192" i="12" a="1"/>
  <c r="L192" i="12"/>
  <c r="K192" i="12" a="1"/>
  <c r="K192" i="12"/>
  <c r="J192" i="12" a="1"/>
  <c r="J192" i="12"/>
  <c r="I192" i="12" a="1"/>
  <c r="I192" i="12"/>
  <c r="G192" i="12" a="1"/>
  <c r="G192" i="12"/>
  <c r="F192" i="12" a="1"/>
  <c r="F192" i="12"/>
  <c r="AO189" i="12" a="1"/>
  <c r="AO189" i="12"/>
  <c r="AN189" i="12" a="1"/>
  <c r="AN189" i="12"/>
  <c r="AM189" i="12" a="1"/>
  <c r="AM189" i="12"/>
  <c r="AL189" i="12" a="1"/>
  <c r="AL189" i="12"/>
  <c r="AK189" i="12" a="1"/>
  <c r="AK189" i="12"/>
  <c r="AF189" i="12" a="1"/>
  <c r="AF189" i="12"/>
  <c r="AD189" i="12" a="1"/>
  <c r="AD189" i="12"/>
  <c r="AB189" i="12" a="1"/>
  <c r="AB189" i="12"/>
  <c r="AA189" i="12" a="1"/>
  <c r="AA189" i="12"/>
  <c r="Y189" i="12" a="1"/>
  <c r="Y189" i="12"/>
  <c r="X189" i="12" a="1"/>
  <c r="X189" i="12"/>
  <c r="W189" i="12" a="1"/>
  <c r="W189" i="12"/>
  <c r="P189" i="12" a="1"/>
  <c r="P189" i="12"/>
  <c r="N189" i="12" a="1"/>
  <c r="N189" i="12"/>
  <c r="M189" i="12" a="1"/>
  <c r="M189" i="12"/>
  <c r="L189" i="12" a="1"/>
  <c r="L189" i="12"/>
  <c r="K189" i="12" a="1"/>
  <c r="K189" i="12"/>
  <c r="J189" i="12" a="1"/>
  <c r="J189" i="12"/>
  <c r="I189" i="12" a="1"/>
  <c r="I189" i="12"/>
  <c r="G189" i="12" a="1"/>
  <c r="G189" i="12"/>
  <c r="F189" i="12" a="1"/>
  <c r="F189" i="12"/>
  <c r="AO188" i="12" a="1"/>
  <c r="AO188" i="12"/>
  <c r="AN188" i="12" a="1"/>
  <c r="AN188" i="12"/>
  <c r="AM188" i="12" a="1"/>
  <c r="AM188" i="12"/>
  <c r="AL188" i="12" a="1"/>
  <c r="AL188" i="12"/>
  <c r="AK188" i="12" a="1"/>
  <c r="AK188" i="12"/>
  <c r="AF188" i="12" a="1"/>
  <c r="AF188" i="12"/>
  <c r="AD188" i="12" a="1"/>
  <c r="AD188" i="12"/>
  <c r="AB188" i="12" a="1"/>
  <c r="AB188" i="12"/>
  <c r="AA188" i="12" a="1"/>
  <c r="AA188" i="12"/>
  <c r="Y188" i="12" a="1"/>
  <c r="Y188" i="12"/>
  <c r="X188" i="12" a="1"/>
  <c r="X188" i="12"/>
  <c r="W188" i="12" a="1"/>
  <c r="W188" i="12"/>
  <c r="P188" i="12" a="1"/>
  <c r="P188" i="12"/>
  <c r="N188" i="12" a="1"/>
  <c r="N188" i="12"/>
  <c r="M188" i="12" a="1"/>
  <c r="M188" i="12"/>
  <c r="L188" i="12" a="1"/>
  <c r="L188" i="12"/>
  <c r="K188" i="12" a="1"/>
  <c r="K188" i="12"/>
  <c r="J188" i="12" a="1"/>
  <c r="J188" i="12"/>
  <c r="I188" i="12" a="1"/>
  <c r="I188" i="12"/>
  <c r="G188" i="12" a="1"/>
  <c r="G188" i="12"/>
  <c r="F188" i="12" a="1"/>
  <c r="F188" i="12"/>
  <c r="AO187" i="12" a="1"/>
  <c r="AO187" i="12"/>
  <c r="AN187" i="12" a="1"/>
  <c r="AN187" i="12"/>
  <c r="AM187" i="12" a="1"/>
  <c r="AM187" i="12"/>
  <c r="AL187" i="12" a="1"/>
  <c r="AL187" i="12"/>
  <c r="AK187" i="12" a="1"/>
  <c r="AK187" i="12"/>
  <c r="AF187" i="12" a="1"/>
  <c r="AF187" i="12"/>
  <c r="AD187" i="12" a="1"/>
  <c r="AD187" i="12"/>
  <c r="AB187" i="12" a="1"/>
  <c r="AB187" i="12"/>
  <c r="AA187" i="12" a="1"/>
  <c r="AA187" i="12"/>
  <c r="Y187" i="12" a="1"/>
  <c r="Y187" i="12"/>
  <c r="X187" i="12" a="1"/>
  <c r="X187" i="12"/>
  <c r="W187" i="12" a="1"/>
  <c r="W187" i="12"/>
  <c r="P187" i="12" a="1"/>
  <c r="P187" i="12"/>
  <c r="N187" i="12" a="1"/>
  <c r="N187" i="12"/>
  <c r="M187" i="12" a="1"/>
  <c r="M187" i="12"/>
  <c r="L187" i="12" a="1"/>
  <c r="L187" i="12"/>
  <c r="K187" i="12" a="1"/>
  <c r="K187" i="12"/>
  <c r="J187" i="12" a="1"/>
  <c r="J187" i="12"/>
  <c r="I187" i="12" a="1"/>
  <c r="I187" i="12"/>
  <c r="G187" i="12" a="1"/>
  <c r="G187" i="12"/>
  <c r="F187" i="12" a="1"/>
  <c r="F187" i="12"/>
  <c r="AO186" i="12" a="1"/>
  <c r="AO186" i="12"/>
  <c r="AN186" i="12" a="1"/>
  <c r="AN186" i="12"/>
  <c r="AM186" i="12" a="1"/>
  <c r="AM186" i="12"/>
  <c r="AL186" i="12" a="1"/>
  <c r="AL186" i="12"/>
  <c r="AK186" i="12" a="1"/>
  <c r="AK186" i="12"/>
  <c r="AF186" i="12" a="1"/>
  <c r="AF186" i="12"/>
  <c r="AD186" i="12" a="1"/>
  <c r="AD186" i="12"/>
  <c r="AB186" i="12" a="1"/>
  <c r="AB186" i="12"/>
  <c r="AA186" i="12" a="1"/>
  <c r="AA186" i="12"/>
  <c r="Y186" i="12" a="1"/>
  <c r="Y186" i="12"/>
  <c r="X186" i="12" a="1"/>
  <c r="X186" i="12"/>
  <c r="W186" i="12" a="1"/>
  <c r="W186" i="12"/>
  <c r="P186" i="12" a="1"/>
  <c r="P186" i="12"/>
  <c r="N186" i="12" a="1"/>
  <c r="N186" i="12"/>
  <c r="M186" i="12" a="1"/>
  <c r="M186" i="12"/>
  <c r="L186" i="12" a="1"/>
  <c r="L186" i="12"/>
  <c r="K186" i="12" a="1"/>
  <c r="K186" i="12"/>
  <c r="J186" i="12" a="1"/>
  <c r="J186" i="12"/>
  <c r="I186" i="12" a="1"/>
  <c r="I186" i="12"/>
  <c r="G186" i="12" a="1"/>
  <c r="G186" i="12"/>
  <c r="F186" i="12" a="1"/>
  <c r="F186" i="12"/>
  <c r="BU455" i="10" a="1"/>
  <c r="BU455" i="10"/>
  <c r="BT455" i="10" a="1"/>
  <c r="BT455" i="10"/>
  <c r="BS455" i="10" a="1"/>
  <c r="BS455" i="10"/>
  <c r="BR455" i="10" a="1"/>
  <c r="BR455" i="10"/>
  <c r="BQ455" i="10" a="1"/>
  <c r="BQ455" i="10"/>
  <c r="BP455" i="10" a="1"/>
  <c r="BP455" i="10"/>
  <c r="BO455" i="10" a="1"/>
  <c r="BO455" i="10"/>
  <c r="BN455" i="10" a="1"/>
  <c r="BN455" i="10"/>
  <c r="BM455" i="10" a="1"/>
  <c r="BM455" i="10"/>
  <c r="BL455" i="10" a="1"/>
  <c r="BL455" i="10"/>
  <c r="BK455" i="10" a="1"/>
  <c r="BK455" i="10"/>
  <c r="BJ455" i="10" a="1"/>
  <c r="BJ455" i="10"/>
  <c r="BI455" i="10" a="1"/>
  <c r="BI455" i="10"/>
  <c r="BH455" i="10" a="1"/>
  <c r="BH455" i="10"/>
  <c r="BF455" i="10" a="1"/>
  <c r="BF455" i="10"/>
  <c r="BE455" i="10" a="1"/>
  <c r="BE455" i="10"/>
  <c r="BD455" i="10" a="1"/>
  <c r="BD455" i="10"/>
  <c r="BC455" i="10" a="1"/>
  <c r="BC455" i="10"/>
  <c r="AU455" i="10" a="1"/>
  <c r="AU455" i="10"/>
  <c r="AT455" i="10" a="1"/>
  <c r="AT455" i="10"/>
  <c r="BU454" i="10" a="1"/>
  <c r="BU454" i="10"/>
  <c r="BT454" i="10" a="1"/>
  <c r="BT454" i="10"/>
  <c r="BS454" i="10" a="1"/>
  <c r="BS454" i="10"/>
  <c r="BR454" i="10" a="1"/>
  <c r="BR454" i="10"/>
  <c r="BQ454" i="10" a="1"/>
  <c r="BQ454" i="10"/>
  <c r="BP454" i="10" a="1"/>
  <c r="BP454" i="10"/>
  <c r="BO454" i="10" a="1"/>
  <c r="BO454" i="10"/>
  <c r="BN454" i="10" a="1"/>
  <c r="BN454" i="10"/>
  <c r="BM454" i="10" a="1"/>
  <c r="BM454" i="10"/>
  <c r="BL454" i="10" a="1"/>
  <c r="BL454" i="10"/>
  <c r="BK454" i="10" a="1"/>
  <c r="BK454" i="10"/>
  <c r="BJ454" i="10" a="1"/>
  <c r="BJ454" i="10"/>
  <c r="BI454" i="10" a="1"/>
  <c r="BI454" i="10"/>
  <c r="BH454" i="10" a="1"/>
  <c r="BH454" i="10"/>
  <c r="BF454" i="10" a="1"/>
  <c r="BF454" i="10"/>
  <c r="BE454" i="10" a="1"/>
  <c r="BE454" i="10"/>
  <c r="BD454" i="10" a="1"/>
  <c r="BD454" i="10"/>
  <c r="BC454" i="10" a="1"/>
  <c r="BC454" i="10"/>
  <c r="AU454" i="10" a="1"/>
  <c r="AU454" i="10"/>
  <c r="AT454" i="10" a="1"/>
  <c r="AT454" i="10"/>
  <c r="BU453" i="10" a="1"/>
  <c r="BU453" i="10"/>
  <c r="BT453" i="10" a="1"/>
  <c r="BT453" i="10"/>
  <c r="BS453" i="10" a="1"/>
  <c r="BS453" i="10"/>
  <c r="BR453" i="10" a="1"/>
  <c r="BR453" i="10"/>
  <c r="BQ453" i="10" a="1"/>
  <c r="BQ453" i="10"/>
  <c r="BP453" i="10" a="1"/>
  <c r="BP453" i="10"/>
  <c r="BO453" i="10" a="1"/>
  <c r="BO453" i="10"/>
  <c r="BN453" i="10" a="1"/>
  <c r="BN453" i="10"/>
  <c r="BM453" i="10" a="1"/>
  <c r="BM453" i="10"/>
  <c r="BL453" i="10" a="1"/>
  <c r="BL453" i="10"/>
  <c r="BK453" i="10" a="1"/>
  <c r="BK453" i="10"/>
  <c r="BJ453" i="10" a="1"/>
  <c r="BJ453" i="10"/>
  <c r="BI453" i="10" a="1"/>
  <c r="BI453" i="10"/>
  <c r="BH453" i="10" a="1"/>
  <c r="BH453" i="10"/>
  <c r="BF453" i="10" a="1"/>
  <c r="BF453" i="10"/>
  <c r="BE453" i="10" a="1"/>
  <c r="BE453" i="10"/>
  <c r="BD453" i="10" a="1"/>
  <c r="BD453" i="10"/>
  <c r="BC453" i="10" a="1"/>
  <c r="BC453" i="10"/>
  <c r="AU453" i="10" a="1"/>
  <c r="AU453" i="10"/>
  <c r="AT453" i="10" a="1"/>
  <c r="AT453" i="10"/>
  <c r="BU452" i="10" a="1"/>
  <c r="BU452" i="10"/>
  <c r="BT452" i="10" a="1"/>
  <c r="BT452" i="10"/>
  <c r="BS452" i="10" a="1"/>
  <c r="BS452" i="10"/>
  <c r="BR452" i="10" a="1"/>
  <c r="BR452" i="10"/>
  <c r="BQ452" i="10" a="1"/>
  <c r="BQ452" i="10"/>
  <c r="BP452" i="10" a="1"/>
  <c r="BP452" i="10"/>
  <c r="BO452" i="10" a="1"/>
  <c r="BO452" i="10"/>
  <c r="BN452" i="10" a="1"/>
  <c r="BN452" i="10"/>
  <c r="BM452" i="10" a="1"/>
  <c r="BM452" i="10"/>
  <c r="BL452" i="10" a="1"/>
  <c r="BL452" i="10"/>
  <c r="BK452" i="10" a="1"/>
  <c r="BK452" i="10"/>
  <c r="BJ452" i="10" a="1"/>
  <c r="BJ452" i="10"/>
  <c r="BI452" i="10" a="1"/>
  <c r="BI452" i="10"/>
  <c r="BH452" i="10" a="1"/>
  <c r="BH452" i="10"/>
  <c r="BF452" i="10" a="1"/>
  <c r="BF452" i="10"/>
  <c r="BE452" i="10" a="1"/>
  <c r="BE452" i="10"/>
  <c r="BD452" i="10" a="1"/>
  <c r="BD452" i="10"/>
  <c r="BC452" i="10" a="1"/>
  <c r="BC452" i="10"/>
  <c r="AU452" i="10" a="1"/>
  <c r="AU452" i="10"/>
  <c r="AT452" i="10" a="1"/>
  <c r="AT452" i="10"/>
  <c r="BU451" i="10" a="1"/>
  <c r="BU451" i="10"/>
  <c r="BT451" i="10" a="1"/>
  <c r="BT451" i="10"/>
  <c r="BS451" i="10" a="1"/>
  <c r="BS451" i="10"/>
  <c r="BR451" i="10" a="1"/>
  <c r="BR451" i="10"/>
  <c r="BQ451" i="10" a="1"/>
  <c r="BQ451" i="10"/>
  <c r="BP451" i="10" a="1"/>
  <c r="BP451" i="10"/>
  <c r="BO451" i="10" a="1"/>
  <c r="BO451" i="10"/>
  <c r="BN451" i="10" a="1"/>
  <c r="BN451" i="10"/>
  <c r="BM451" i="10" a="1"/>
  <c r="BM451" i="10"/>
  <c r="BL451" i="10" a="1"/>
  <c r="BL451" i="10"/>
  <c r="BK451" i="10" a="1"/>
  <c r="BK451" i="10"/>
  <c r="BJ451" i="10" a="1"/>
  <c r="BJ451" i="10"/>
  <c r="BI451" i="10" a="1"/>
  <c r="BI451" i="10"/>
  <c r="BH451" i="10" a="1"/>
  <c r="BH451" i="10"/>
  <c r="BF451" i="10" a="1"/>
  <c r="BF451" i="10"/>
  <c r="BE451" i="10" a="1"/>
  <c r="BE451" i="10"/>
  <c r="BD451" i="10" a="1"/>
  <c r="BD451" i="10"/>
  <c r="BC451" i="10" a="1"/>
  <c r="BC451" i="10"/>
  <c r="AU451" i="10" a="1"/>
  <c r="AU451" i="10"/>
  <c r="AT451" i="10" a="1"/>
  <c r="AT451" i="10"/>
  <c r="BU450" i="10" a="1"/>
  <c r="BU450" i="10"/>
  <c r="BT450" i="10" a="1"/>
  <c r="BT450" i="10"/>
  <c r="BS450" i="10" a="1"/>
  <c r="BS450" i="10"/>
  <c r="BR450" i="10" a="1"/>
  <c r="BR450" i="10"/>
  <c r="BQ450" i="10" a="1"/>
  <c r="BQ450" i="10"/>
  <c r="BP450" i="10" a="1"/>
  <c r="BP450" i="10"/>
  <c r="BO450" i="10" a="1"/>
  <c r="BO450" i="10"/>
  <c r="BN450" i="10" a="1"/>
  <c r="BN450" i="10"/>
  <c r="BM450" i="10" a="1"/>
  <c r="BM450" i="10"/>
  <c r="BL450" i="10" a="1"/>
  <c r="BL450" i="10"/>
  <c r="BK450" i="10" a="1"/>
  <c r="BK450" i="10"/>
  <c r="BJ450" i="10" a="1"/>
  <c r="BJ450" i="10"/>
  <c r="BI450" i="10" a="1"/>
  <c r="BI450" i="10"/>
  <c r="BH450" i="10" a="1"/>
  <c r="BH450" i="10"/>
  <c r="BF450" i="10" a="1"/>
  <c r="BF450" i="10"/>
  <c r="BE450" i="10" a="1"/>
  <c r="BE450" i="10"/>
  <c r="BD450" i="10" a="1"/>
  <c r="BD450" i="10"/>
  <c r="BC450" i="10" a="1"/>
  <c r="BC450" i="10"/>
  <c r="AU450" i="10" a="1"/>
  <c r="AU450" i="10"/>
  <c r="AT450" i="10" a="1"/>
  <c r="AT450" i="10"/>
  <c r="BU449" i="10" a="1"/>
  <c r="BU449" i="10"/>
  <c r="BT449" i="10" a="1"/>
  <c r="BT449" i="10"/>
  <c r="BS449" i="10" a="1"/>
  <c r="BS449" i="10"/>
  <c r="BR449" i="10" a="1"/>
  <c r="BR449" i="10"/>
  <c r="BQ449" i="10" a="1"/>
  <c r="BQ449" i="10"/>
  <c r="BP449" i="10" a="1"/>
  <c r="BP449" i="10"/>
  <c r="BO449" i="10" a="1"/>
  <c r="BO449" i="10"/>
  <c r="BN449" i="10" a="1"/>
  <c r="BN449" i="10"/>
  <c r="BM449" i="10" a="1"/>
  <c r="BM449" i="10"/>
  <c r="BL449" i="10" a="1"/>
  <c r="BL449" i="10"/>
  <c r="BK449" i="10" a="1"/>
  <c r="BK449" i="10"/>
  <c r="BJ449" i="10" a="1"/>
  <c r="BJ449" i="10"/>
  <c r="BI449" i="10" a="1"/>
  <c r="BI449" i="10"/>
  <c r="BH449" i="10" a="1"/>
  <c r="BH449" i="10"/>
  <c r="BF449" i="10" a="1"/>
  <c r="BF449" i="10"/>
  <c r="BE449" i="10" a="1"/>
  <c r="BE449" i="10"/>
  <c r="BD449" i="10" a="1"/>
  <c r="BD449" i="10"/>
  <c r="BC449" i="10" a="1"/>
  <c r="BC449" i="10"/>
  <c r="AU449" i="10" a="1"/>
  <c r="AU449" i="10"/>
  <c r="AT449" i="10" a="1"/>
  <c r="AT449" i="10"/>
  <c r="BU448" i="10" a="1"/>
  <c r="BU448" i="10"/>
  <c r="BT448" i="10" a="1"/>
  <c r="BT448" i="10"/>
  <c r="BS448" i="10" a="1"/>
  <c r="BS448" i="10"/>
  <c r="BR448" i="10" a="1"/>
  <c r="BR448" i="10"/>
  <c r="BQ448" i="10" a="1"/>
  <c r="BQ448" i="10"/>
  <c r="BP448" i="10" a="1"/>
  <c r="BP448" i="10"/>
  <c r="BO448" i="10" a="1"/>
  <c r="BO448" i="10"/>
  <c r="BN448" i="10" a="1"/>
  <c r="BN448" i="10"/>
  <c r="BM448" i="10" a="1"/>
  <c r="BM448" i="10"/>
  <c r="BL448" i="10" a="1"/>
  <c r="BL448" i="10"/>
  <c r="BK448" i="10" a="1"/>
  <c r="BK448" i="10"/>
  <c r="BJ448" i="10" a="1"/>
  <c r="BJ448" i="10"/>
  <c r="BI448" i="10" a="1"/>
  <c r="BI448" i="10"/>
  <c r="BH448" i="10" a="1"/>
  <c r="BH448" i="10"/>
  <c r="BF448" i="10" a="1"/>
  <c r="BF448" i="10"/>
  <c r="BE448" i="10" a="1"/>
  <c r="BE448" i="10"/>
  <c r="BD448" i="10" a="1"/>
  <c r="BD448" i="10"/>
  <c r="BC448" i="10" a="1"/>
  <c r="BC448" i="10"/>
  <c r="AU448" i="10" a="1"/>
  <c r="AU448" i="10"/>
  <c r="AT448" i="10" a="1"/>
  <c r="AT448" i="10"/>
  <c r="BU447" i="10" a="1"/>
  <c r="BU447" i="10"/>
  <c r="BT447" i="10" a="1"/>
  <c r="BT447" i="10"/>
  <c r="BS447" i="10" a="1"/>
  <c r="BS447" i="10"/>
  <c r="BR447" i="10" a="1"/>
  <c r="BR447" i="10"/>
  <c r="BQ447" i="10" a="1"/>
  <c r="BQ447" i="10"/>
  <c r="BP447" i="10" a="1"/>
  <c r="BP447" i="10"/>
  <c r="BO447" i="10" a="1"/>
  <c r="BO447" i="10"/>
  <c r="BN447" i="10" a="1"/>
  <c r="BN447" i="10"/>
  <c r="BM447" i="10" a="1"/>
  <c r="BM447" i="10"/>
  <c r="BL447" i="10" a="1"/>
  <c r="BL447" i="10"/>
  <c r="BK447" i="10" a="1"/>
  <c r="BK447" i="10"/>
  <c r="BJ447" i="10" a="1"/>
  <c r="BJ447" i="10"/>
  <c r="BI447" i="10" a="1"/>
  <c r="BI447" i="10"/>
  <c r="BH447" i="10" a="1"/>
  <c r="BH447" i="10"/>
  <c r="BF447" i="10" a="1"/>
  <c r="BF447" i="10"/>
  <c r="BE447" i="10" a="1"/>
  <c r="BE447" i="10"/>
  <c r="BD447" i="10" a="1"/>
  <c r="BD447" i="10"/>
  <c r="BC447" i="10" a="1"/>
  <c r="BC447" i="10"/>
  <c r="AU447" i="10" a="1"/>
  <c r="AU447" i="10"/>
  <c r="AT447" i="10" a="1"/>
  <c r="AT447" i="10"/>
  <c r="BU444" i="10" a="1"/>
  <c r="BU444" i="10"/>
  <c r="BT444" i="10" a="1"/>
  <c r="BT444" i="10"/>
  <c r="BS444" i="10" a="1"/>
  <c r="BS444" i="10"/>
  <c r="BR444" i="10" a="1"/>
  <c r="BR444" i="10"/>
  <c r="BQ444" i="10" a="1"/>
  <c r="BQ444" i="10"/>
  <c r="BP444" i="10" a="1"/>
  <c r="BP444" i="10"/>
  <c r="BO444" i="10" a="1"/>
  <c r="BO444" i="10"/>
  <c r="BN444" i="10" a="1"/>
  <c r="BN444" i="10"/>
  <c r="BM444" i="10" a="1"/>
  <c r="BM444" i="10"/>
  <c r="BL444" i="10" a="1"/>
  <c r="BL444" i="10"/>
  <c r="BK444" i="10" a="1"/>
  <c r="BK444" i="10"/>
  <c r="BJ444" i="10" a="1"/>
  <c r="BJ444" i="10"/>
  <c r="BI444" i="10" a="1"/>
  <c r="BI444" i="10"/>
  <c r="BH444" i="10" a="1"/>
  <c r="BH444" i="10"/>
  <c r="BF444" i="10" a="1"/>
  <c r="BF444" i="10"/>
  <c r="BE444" i="10" a="1"/>
  <c r="BE444" i="10"/>
  <c r="BD444" i="10" a="1"/>
  <c r="BD444" i="10"/>
  <c r="BC444" i="10" a="1"/>
  <c r="BC444" i="10"/>
  <c r="AU444" i="10" a="1"/>
  <c r="AU444" i="10"/>
  <c r="AT444" i="10" a="1"/>
  <c r="AT444" i="10"/>
  <c r="BU443" i="10" a="1"/>
  <c r="BU443" i="10"/>
  <c r="BT443" i="10" a="1"/>
  <c r="BT443" i="10"/>
  <c r="BS443" i="10" a="1"/>
  <c r="BS443" i="10"/>
  <c r="BR443" i="10" a="1"/>
  <c r="BR443" i="10"/>
  <c r="BQ443" i="10" a="1"/>
  <c r="BQ443" i="10"/>
  <c r="BP443" i="10" a="1"/>
  <c r="BP443" i="10"/>
  <c r="BO443" i="10" a="1"/>
  <c r="BO443" i="10"/>
  <c r="BN443" i="10" a="1"/>
  <c r="BN443" i="10"/>
  <c r="BM443" i="10" a="1"/>
  <c r="BM443" i="10"/>
  <c r="BL443" i="10" a="1"/>
  <c r="BL443" i="10"/>
  <c r="BK443" i="10" a="1"/>
  <c r="BK443" i="10"/>
  <c r="BJ443" i="10" a="1"/>
  <c r="BJ443" i="10"/>
  <c r="BI443" i="10" a="1"/>
  <c r="BI443" i="10"/>
  <c r="BH443" i="10" a="1"/>
  <c r="BH443" i="10"/>
  <c r="BF443" i="10" a="1"/>
  <c r="BF443" i="10"/>
  <c r="BE443" i="10" a="1"/>
  <c r="BE443" i="10"/>
  <c r="BD443" i="10" a="1"/>
  <c r="BD443" i="10"/>
  <c r="BC443" i="10" a="1"/>
  <c r="BC443" i="10"/>
  <c r="AU443" i="10" a="1"/>
  <c r="AU443" i="10"/>
  <c r="AT443" i="10" a="1"/>
  <c r="AT443" i="10"/>
  <c r="BU442" i="10" a="1"/>
  <c r="BU442" i="10"/>
  <c r="BT442" i="10" a="1"/>
  <c r="BT442" i="10"/>
  <c r="BS442" i="10" a="1"/>
  <c r="BS442" i="10"/>
  <c r="BR442" i="10" a="1"/>
  <c r="BR442" i="10"/>
  <c r="BQ442" i="10" a="1"/>
  <c r="BQ442" i="10"/>
  <c r="BP442" i="10" a="1"/>
  <c r="BP442" i="10"/>
  <c r="BO442" i="10" a="1"/>
  <c r="BO442" i="10"/>
  <c r="BN442" i="10" a="1"/>
  <c r="BN442" i="10"/>
  <c r="BM442" i="10" a="1"/>
  <c r="BM442" i="10"/>
  <c r="BL442" i="10" a="1"/>
  <c r="BL442" i="10"/>
  <c r="BK442" i="10" a="1"/>
  <c r="BK442" i="10"/>
  <c r="BJ442" i="10" a="1"/>
  <c r="BJ442" i="10"/>
  <c r="BI442" i="10" a="1"/>
  <c r="BI442" i="10"/>
  <c r="BH442" i="10" a="1"/>
  <c r="BH442" i="10"/>
  <c r="BF442" i="10" a="1"/>
  <c r="BF442" i="10"/>
  <c r="BE442" i="10" a="1"/>
  <c r="BE442" i="10"/>
  <c r="BD442" i="10" a="1"/>
  <c r="BD442" i="10"/>
  <c r="BC442" i="10" a="1"/>
  <c r="BC442" i="10"/>
  <c r="AU442" i="10" a="1"/>
  <c r="AU442" i="10"/>
  <c r="AT442" i="10" a="1"/>
  <c r="AT442" i="10"/>
  <c r="BU441" i="10" a="1"/>
  <c r="BU441" i="10"/>
  <c r="BT441" i="10" a="1"/>
  <c r="BT441" i="10"/>
  <c r="BS441" i="10" a="1"/>
  <c r="BS441" i="10"/>
  <c r="BR441" i="10" a="1"/>
  <c r="BR441" i="10"/>
  <c r="BQ441" i="10" a="1"/>
  <c r="BQ441" i="10"/>
  <c r="BP441" i="10" a="1"/>
  <c r="BP441" i="10"/>
  <c r="BO441" i="10" a="1"/>
  <c r="BO441" i="10"/>
  <c r="BN441" i="10" a="1"/>
  <c r="BN441" i="10"/>
  <c r="BM441" i="10" a="1"/>
  <c r="BM441" i="10"/>
  <c r="BL441" i="10" a="1"/>
  <c r="BL441" i="10"/>
  <c r="BK441" i="10" a="1"/>
  <c r="BK441" i="10"/>
  <c r="BJ441" i="10" a="1"/>
  <c r="BJ441" i="10"/>
  <c r="BI441" i="10" a="1"/>
  <c r="BI441" i="10"/>
  <c r="BH441" i="10" a="1"/>
  <c r="BH441" i="10"/>
  <c r="BF441" i="10" a="1"/>
  <c r="BF441" i="10"/>
  <c r="BE441" i="10" a="1"/>
  <c r="BE441" i="10"/>
  <c r="BD441" i="10" a="1"/>
  <c r="BD441" i="10"/>
  <c r="BC441" i="10" a="1"/>
  <c r="BC441" i="10"/>
  <c r="AU441" i="10" a="1"/>
  <c r="AU441" i="10"/>
  <c r="AT441" i="10" a="1"/>
  <c r="AT441" i="10"/>
  <c r="A173" i="10"/>
  <c r="A164" i="10"/>
  <c r="BZ173" i="10"/>
  <c r="BY173" i="10"/>
  <c r="BX173" i="10"/>
  <c r="BW173" i="10"/>
  <c r="BV173" i="10"/>
  <c r="BU173" i="10"/>
  <c r="BT173" i="10"/>
  <c r="BS173" i="10"/>
  <c r="BR173" i="10"/>
  <c r="BQ173" i="10"/>
  <c r="BP173" i="10"/>
  <c r="BO173" i="10"/>
  <c r="BN173" i="10"/>
  <c r="BM173" i="10"/>
  <c r="BL173" i="10"/>
  <c r="BK173" i="10"/>
  <c r="BJ173" i="10"/>
  <c r="BI173" i="10"/>
  <c r="BH173" i="10"/>
  <c r="BF173" i="10"/>
  <c r="BE173" i="10"/>
  <c r="BD173" i="10"/>
  <c r="BC173" i="10"/>
  <c r="AU173" i="10"/>
  <c r="AT173" i="10"/>
  <c r="AL173" i="10"/>
  <c r="AK173" i="10"/>
  <c r="AJ173" i="10"/>
  <c r="AI173" i="10"/>
  <c r="AH173" i="10"/>
  <c r="AF173" i="10"/>
  <c r="AE173" i="10"/>
  <c r="AD173" i="10"/>
  <c r="AC173" i="10"/>
  <c r="AB173" i="10"/>
  <c r="AA173" i="10"/>
  <c r="Z173" i="10"/>
  <c r="Y173" i="10"/>
  <c r="X173" i="10"/>
  <c r="W173" i="10"/>
  <c r="V173" i="10"/>
  <c r="U173" i="10"/>
  <c r="T173" i="10"/>
  <c r="S173" i="10"/>
  <c r="R173" i="10"/>
  <c r="Q173" i="10"/>
  <c r="P173" i="10"/>
  <c r="O173" i="10"/>
  <c r="N173" i="10"/>
  <c r="M173" i="10"/>
  <c r="L173" i="10"/>
  <c r="K173" i="10"/>
  <c r="J173" i="10"/>
  <c r="I173" i="10"/>
  <c r="H173" i="10"/>
  <c r="F173" i="10"/>
  <c r="E173" i="10"/>
  <c r="D173" i="10"/>
  <c r="C173" i="10"/>
  <c r="B173" i="10"/>
  <c r="BZ164" i="10"/>
  <c r="BY164" i="10"/>
  <c r="BX164" i="10"/>
  <c r="BW164" i="10"/>
  <c r="BV164" i="10"/>
  <c r="BU164" i="10"/>
  <c r="BT164" i="10"/>
  <c r="BS164" i="10"/>
  <c r="BR164" i="10"/>
  <c r="BQ164" i="10"/>
  <c r="BP164" i="10"/>
  <c r="BO164" i="10"/>
  <c r="BN164" i="10"/>
  <c r="BM164" i="10"/>
  <c r="BL164" i="10"/>
  <c r="BK164" i="10"/>
  <c r="BJ164" i="10"/>
  <c r="BI164" i="10"/>
  <c r="BH164" i="10"/>
  <c r="BF164" i="10"/>
  <c r="BE164" i="10"/>
  <c r="BD164" i="10"/>
  <c r="BC164" i="10"/>
  <c r="AU164" i="10"/>
  <c r="AT164" i="10"/>
  <c r="AL164" i="10"/>
  <c r="AK164" i="10"/>
  <c r="AJ164" i="10"/>
  <c r="AI164" i="10"/>
  <c r="AH164" i="10"/>
  <c r="AF164" i="10"/>
  <c r="AE164" i="10"/>
  <c r="AD164" i="10"/>
  <c r="AC164" i="10"/>
  <c r="AB164" i="10"/>
  <c r="AA164" i="10"/>
  <c r="Z164" i="10"/>
  <c r="Y164" i="10"/>
  <c r="X164" i="10"/>
  <c r="W164" i="10"/>
  <c r="V164" i="10"/>
  <c r="U164" i="10"/>
  <c r="T164" i="10"/>
  <c r="S164" i="10"/>
  <c r="R164" i="10"/>
  <c r="Q164" i="10"/>
  <c r="P164" i="10"/>
  <c r="O164" i="10"/>
  <c r="N164" i="10"/>
  <c r="M164" i="10"/>
  <c r="L164" i="10"/>
  <c r="K164" i="10"/>
  <c r="J164" i="10"/>
  <c r="I164" i="10"/>
  <c r="H164" i="10"/>
  <c r="F164" i="10"/>
  <c r="E164" i="10"/>
  <c r="D164" i="10"/>
  <c r="C164" i="10"/>
  <c r="B164" i="10"/>
  <c r="B183" i="10"/>
  <c r="C183" i="10"/>
  <c r="D183" i="10"/>
  <c r="E183" i="10"/>
  <c r="F183" i="10"/>
  <c r="H183" i="10"/>
  <c r="I183" i="10"/>
  <c r="J183" i="10"/>
  <c r="K183" i="10"/>
  <c r="L183" i="10"/>
  <c r="M183" i="10"/>
  <c r="N183" i="10"/>
  <c r="O183" i="10"/>
  <c r="P183" i="10"/>
  <c r="Q183" i="10"/>
  <c r="R183" i="10"/>
  <c r="S183" i="10"/>
  <c r="T183" i="10"/>
  <c r="U183" i="10"/>
  <c r="V183" i="10"/>
  <c r="W183" i="10"/>
  <c r="X183" i="10"/>
  <c r="Y183" i="10"/>
  <c r="Z183" i="10"/>
  <c r="AA183" i="10"/>
  <c r="AB183" i="10"/>
  <c r="AC183" i="10"/>
  <c r="AD183" i="10"/>
  <c r="AE183" i="10"/>
  <c r="AF183" i="10"/>
  <c r="AH183" i="10"/>
  <c r="AI183" i="10"/>
  <c r="AJ183" i="10"/>
  <c r="AK183" i="10"/>
  <c r="AL183" i="10"/>
  <c r="AT183" i="10"/>
  <c r="AU183" i="10"/>
  <c r="BC183" i="10"/>
  <c r="BD183" i="10"/>
  <c r="BE183" i="10"/>
  <c r="BF183" i="10"/>
  <c r="BH183" i="10"/>
  <c r="BI183" i="10"/>
  <c r="BJ183" i="10"/>
  <c r="BK183" i="10"/>
  <c r="BL183" i="10"/>
  <c r="BM183" i="10"/>
  <c r="BN183" i="10"/>
  <c r="BO183" i="10"/>
  <c r="BP183" i="10"/>
  <c r="BQ183" i="10"/>
  <c r="BR183" i="10"/>
  <c r="BS183" i="10"/>
  <c r="BT183" i="10"/>
  <c r="BU183" i="10"/>
  <c r="BV183" i="10"/>
  <c r="BW183" i="10"/>
  <c r="BX183" i="10"/>
  <c r="BY183" i="10"/>
  <c r="BZ183" i="10"/>
  <c r="A184" i="10"/>
  <c r="B184" i="10"/>
  <c r="C184" i="10"/>
  <c r="D184" i="10"/>
  <c r="E184" i="10"/>
  <c r="F184" i="10"/>
  <c r="H184" i="10"/>
  <c r="I184" i="10"/>
  <c r="J184" i="10"/>
  <c r="K184" i="10"/>
  <c r="L184" i="10"/>
  <c r="M184" i="10"/>
  <c r="N184" i="10"/>
  <c r="O184" i="10"/>
  <c r="P184" i="10"/>
  <c r="Q184" i="10"/>
  <c r="R184" i="10"/>
  <c r="S184" i="10"/>
  <c r="T184" i="10"/>
  <c r="U184" i="10"/>
  <c r="V184" i="10"/>
  <c r="W184" i="10"/>
  <c r="X184" i="10"/>
  <c r="Y184" i="10"/>
  <c r="Z184" i="10"/>
  <c r="AA184" i="10"/>
  <c r="AB184" i="10"/>
  <c r="AC184" i="10"/>
  <c r="AD184" i="10"/>
  <c r="AE184" i="10"/>
  <c r="AF184" i="10"/>
  <c r="AH184" i="10"/>
  <c r="AI184" i="10"/>
  <c r="AJ184" i="10"/>
  <c r="AK184" i="10"/>
  <c r="AL184" i="10"/>
  <c r="AT184" i="10"/>
  <c r="AU184" i="10"/>
  <c r="BC184" i="10"/>
  <c r="BD184" i="10"/>
  <c r="BE184" i="10"/>
  <c r="BF184" i="10"/>
  <c r="BH184" i="10"/>
  <c r="BI184" i="10"/>
  <c r="BJ184" i="10"/>
  <c r="BK184" i="10"/>
  <c r="BL184" i="10"/>
  <c r="BM184" i="10"/>
  <c r="BN184" i="10"/>
  <c r="BO184" i="10"/>
  <c r="BP184" i="10"/>
  <c r="BQ184" i="10"/>
  <c r="BR184" i="10"/>
  <c r="BS184" i="10"/>
  <c r="BT184" i="10"/>
  <c r="BU184" i="10"/>
  <c r="BV184" i="10"/>
  <c r="BW184" i="10"/>
  <c r="BX184" i="10"/>
  <c r="BY184" i="10"/>
  <c r="BZ184" i="10"/>
  <c r="AA183" i="12" a="1"/>
  <c r="AA183" i="12"/>
  <c r="AA182" i="12" a="1"/>
  <c r="AA182" i="12"/>
  <c r="AA181" i="12" a="1"/>
  <c r="AA181" i="12"/>
  <c r="AA180" i="12" a="1"/>
  <c r="AA180" i="12"/>
  <c r="AA179" i="12" a="1"/>
  <c r="AA179" i="12"/>
  <c r="AA178" i="12" a="1"/>
  <c r="AA178" i="12"/>
  <c r="AA177" i="12" a="1"/>
  <c r="AA177" i="12"/>
  <c r="AA176" i="12" a="1"/>
  <c r="AA176" i="12"/>
  <c r="AA175" i="12" a="1"/>
  <c r="AA175" i="12"/>
  <c r="AA174" i="12" a="1"/>
  <c r="AA174" i="12"/>
  <c r="AA173" i="12" a="1"/>
  <c r="AA173" i="12"/>
  <c r="AA172" i="12" a="1"/>
  <c r="AA172" i="12"/>
  <c r="AA171" i="12" a="1"/>
  <c r="AA171" i="12"/>
  <c r="AA170" i="12" a="1"/>
  <c r="AA170" i="12"/>
  <c r="AA167" i="12"/>
  <c r="AA161" i="12" a="1"/>
  <c r="AA161" i="12"/>
  <c r="AA155" i="12"/>
  <c r="Y183" i="12" a="1"/>
  <c r="Y183" i="12"/>
  <c r="Y182" i="12" a="1"/>
  <c r="Y182" i="12"/>
  <c r="Y181" i="12" a="1"/>
  <c r="Y181" i="12"/>
  <c r="Y180" i="12" a="1"/>
  <c r="Y180" i="12"/>
  <c r="Y179" i="12" a="1"/>
  <c r="Y179" i="12"/>
  <c r="Y178" i="12" a="1"/>
  <c r="Y178" i="12"/>
  <c r="Y177" i="12" a="1"/>
  <c r="Y177" i="12"/>
  <c r="Y176" i="12" a="1"/>
  <c r="Y176" i="12"/>
  <c r="Y175" i="12" a="1"/>
  <c r="Y175" i="12"/>
  <c r="Y174" i="12" a="1"/>
  <c r="Y174" i="12"/>
  <c r="Y173" i="12" a="1"/>
  <c r="Y173" i="12"/>
  <c r="Y172" i="12" a="1"/>
  <c r="Y172" i="12"/>
  <c r="Y171" i="12" a="1"/>
  <c r="Y171" i="12"/>
  <c r="Y170" i="12" a="1"/>
  <c r="Y170" i="12"/>
  <c r="Y167" i="12"/>
  <c r="Y161" i="12" a="1"/>
  <c r="Y161" i="12"/>
  <c r="Y155" i="12"/>
  <c r="J183" i="12" a="1"/>
  <c r="J183" i="12"/>
  <c r="J182" i="12" a="1"/>
  <c r="J182" i="12"/>
  <c r="J181" i="12" a="1"/>
  <c r="J181" i="12"/>
  <c r="J180" i="12" a="1"/>
  <c r="J180" i="12"/>
  <c r="J179" i="12" a="1"/>
  <c r="J179" i="12"/>
  <c r="J178" i="12" a="1"/>
  <c r="J178" i="12"/>
  <c r="J177" i="12" a="1"/>
  <c r="J177" i="12"/>
  <c r="J176" i="12" a="1"/>
  <c r="J176" i="12"/>
  <c r="J175" i="12" a="1"/>
  <c r="J175" i="12"/>
  <c r="J174" i="12" a="1"/>
  <c r="J174" i="12"/>
  <c r="J173" i="12" a="1"/>
  <c r="J173" i="12"/>
  <c r="J172" i="12" a="1"/>
  <c r="J172" i="12"/>
  <c r="J171" i="12" a="1"/>
  <c r="J171" i="12"/>
  <c r="J170" i="12" a="1"/>
  <c r="J170" i="12"/>
  <c r="J167" i="12"/>
  <c r="J161" i="12" a="1"/>
  <c r="J161" i="12"/>
  <c r="J155" i="12"/>
  <c r="I183" i="12" a="1"/>
  <c r="I183" i="12"/>
  <c r="I182" i="12" a="1"/>
  <c r="I182" i="12"/>
  <c r="I181" i="12" a="1"/>
  <c r="I181" i="12"/>
  <c r="I180" i="12" a="1"/>
  <c r="I180" i="12"/>
  <c r="I179" i="12" a="1"/>
  <c r="I179" i="12"/>
  <c r="I178" i="12" a="1"/>
  <c r="I178" i="12"/>
  <c r="I177" i="12" a="1"/>
  <c r="I177" i="12"/>
  <c r="I176" i="12" a="1"/>
  <c r="I176" i="12"/>
  <c r="I175" i="12" a="1"/>
  <c r="I175" i="12"/>
  <c r="I174" i="12" a="1"/>
  <c r="I174" i="12"/>
  <c r="I173" i="12" a="1"/>
  <c r="I173" i="12"/>
  <c r="I172" i="12" a="1"/>
  <c r="I172" i="12"/>
  <c r="I171" i="12" a="1"/>
  <c r="I171" i="12"/>
  <c r="I170" i="12" a="1"/>
  <c r="I170" i="12"/>
  <c r="I167" i="12"/>
  <c r="I161" i="12" a="1"/>
  <c r="I161" i="12"/>
  <c r="I155" i="12"/>
  <c r="AL183" i="12" a="1"/>
  <c r="AL183" i="12"/>
  <c r="AL182" i="12" a="1"/>
  <c r="AL182" i="12"/>
  <c r="AL181" i="12" a="1"/>
  <c r="AL181" i="12"/>
  <c r="AL180" i="12" a="1"/>
  <c r="AL180" i="12"/>
  <c r="AL179" i="12" a="1"/>
  <c r="AL179" i="12"/>
  <c r="AL178" i="12" a="1"/>
  <c r="AL178" i="12"/>
  <c r="AL177" i="12" a="1"/>
  <c r="AL177" i="12"/>
  <c r="AL176" i="12" a="1"/>
  <c r="AL176" i="12"/>
  <c r="AL175" i="12" a="1"/>
  <c r="AL175" i="12"/>
  <c r="AL174" i="12" a="1"/>
  <c r="AL174" i="12"/>
  <c r="AL173" i="12" a="1"/>
  <c r="AL173" i="12"/>
  <c r="AL172" i="12" a="1"/>
  <c r="AL172" i="12"/>
  <c r="AL171" i="12" a="1"/>
  <c r="AL171" i="12"/>
  <c r="AL170" i="12" a="1"/>
  <c r="AL170" i="12"/>
  <c r="AL167" i="12"/>
  <c r="AL161" i="12" a="1"/>
  <c r="AL161" i="12"/>
  <c r="AL155" i="12"/>
  <c r="AM183" i="12" a="1"/>
  <c r="AM183" i="12"/>
  <c r="AM182" i="12" a="1"/>
  <c r="AM182" i="12"/>
  <c r="AM181" i="12" a="1"/>
  <c r="AM181" i="12"/>
  <c r="AM180" i="12" a="1"/>
  <c r="AM180" i="12"/>
  <c r="AM179" i="12" a="1"/>
  <c r="AM179" i="12"/>
  <c r="AM178" i="12" a="1"/>
  <c r="AM178" i="12"/>
  <c r="AM177" i="12" a="1"/>
  <c r="AM177" i="12"/>
  <c r="AM176" i="12" a="1"/>
  <c r="AM176" i="12"/>
  <c r="AM175" i="12" a="1"/>
  <c r="AM175" i="12"/>
  <c r="AM174" i="12" a="1"/>
  <c r="AM174" i="12"/>
  <c r="AM173" i="12" a="1"/>
  <c r="AM173" i="12"/>
  <c r="AM172" i="12" a="1"/>
  <c r="AM172" i="12"/>
  <c r="AM171" i="12" a="1"/>
  <c r="AM171" i="12"/>
  <c r="AM170" i="12" a="1"/>
  <c r="AM170" i="12"/>
  <c r="AM167" i="12"/>
  <c r="AM161" i="12" a="1"/>
  <c r="AM161" i="12"/>
  <c r="AM155" i="12"/>
  <c r="AN183" i="12" a="1"/>
  <c r="AN183" i="12"/>
  <c r="AN182" i="12" a="1"/>
  <c r="AN182" i="12"/>
  <c r="AN181" i="12" a="1"/>
  <c r="AN181" i="12"/>
  <c r="AN180" i="12" a="1"/>
  <c r="AN180" i="12"/>
  <c r="AN179" i="12" a="1"/>
  <c r="AN179" i="12"/>
  <c r="AN178" i="12" a="1"/>
  <c r="AN178" i="12"/>
  <c r="AN177" i="12" a="1"/>
  <c r="AN177" i="12"/>
  <c r="AN176" i="12" a="1"/>
  <c r="AN176" i="12"/>
  <c r="AN175" i="12" a="1"/>
  <c r="AN175" i="12"/>
  <c r="AN174" i="12" a="1"/>
  <c r="AN174" i="12"/>
  <c r="AN173" i="12" a="1"/>
  <c r="AN173" i="12"/>
  <c r="AN172" i="12" a="1"/>
  <c r="AN172" i="12"/>
  <c r="AN171" i="12" a="1"/>
  <c r="AN171" i="12"/>
  <c r="AN170" i="12" a="1"/>
  <c r="AN170" i="12"/>
  <c r="AN167" i="12"/>
  <c r="AN161" i="12" a="1"/>
  <c r="AN161" i="12"/>
  <c r="AN155" i="12"/>
  <c r="AK183" i="12" a="1"/>
  <c r="AK183" i="12"/>
  <c r="AK182" i="12" a="1"/>
  <c r="AK182" i="12"/>
  <c r="AK181" i="12" a="1"/>
  <c r="AK181" i="12"/>
  <c r="AK180" i="12" a="1"/>
  <c r="AK180" i="12"/>
  <c r="AK179" i="12" a="1"/>
  <c r="AK179" i="12"/>
  <c r="AK178" i="12" a="1"/>
  <c r="AK178" i="12"/>
  <c r="AK177" i="12" a="1"/>
  <c r="AK177" i="12"/>
  <c r="AK176" i="12" a="1"/>
  <c r="AK176" i="12"/>
  <c r="AK175" i="12" a="1"/>
  <c r="AK175" i="12"/>
  <c r="AK174" i="12" a="1"/>
  <c r="AK174" i="12"/>
  <c r="AK173" i="12" a="1"/>
  <c r="AK173" i="12"/>
  <c r="AK172" i="12" a="1"/>
  <c r="AK172" i="12"/>
  <c r="AK171" i="12" a="1"/>
  <c r="AK171" i="12"/>
  <c r="AK170" i="12" a="1"/>
  <c r="AK170" i="12"/>
  <c r="AK167" i="12"/>
  <c r="AK161" i="12" a="1"/>
  <c r="AK161" i="12"/>
  <c r="AK155" i="12"/>
  <c r="AF183" i="12" a="1"/>
  <c r="AF183" i="12"/>
  <c r="AF182" i="12" a="1"/>
  <c r="AF182" i="12"/>
  <c r="AF181" i="12" a="1"/>
  <c r="AF181" i="12"/>
  <c r="AF180" i="12" a="1"/>
  <c r="AF180" i="12"/>
  <c r="AF179" i="12" a="1"/>
  <c r="AF179" i="12"/>
  <c r="AF178" i="12" a="1"/>
  <c r="AF178" i="12"/>
  <c r="AF177" i="12" a="1"/>
  <c r="AF177" i="12"/>
  <c r="AF176" i="12" a="1"/>
  <c r="AF176" i="12"/>
  <c r="AF175" i="12" a="1"/>
  <c r="AF175" i="12"/>
  <c r="AF174" i="12" a="1"/>
  <c r="AF174" i="12"/>
  <c r="AF173" i="12" a="1"/>
  <c r="AF173" i="12"/>
  <c r="AF172" i="12" a="1"/>
  <c r="AF172" i="12"/>
  <c r="AF171" i="12" a="1"/>
  <c r="AF171" i="12"/>
  <c r="AF170" i="12" a="1"/>
  <c r="AF170" i="12"/>
  <c r="AF167" i="12"/>
  <c r="AF161" i="12" a="1"/>
  <c r="AF161" i="12"/>
  <c r="AF155" i="12"/>
  <c r="L183" i="12" a="1"/>
  <c r="L183" i="12"/>
  <c r="L182" i="12" a="1"/>
  <c r="L182" i="12"/>
  <c r="L181" i="12" a="1"/>
  <c r="L181" i="12"/>
  <c r="L180" i="12" a="1"/>
  <c r="L180" i="12"/>
  <c r="L179" i="12" a="1"/>
  <c r="L179" i="12"/>
  <c r="L178" i="12" a="1"/>
  <c r="L178" i="12"/>
  <c r="L177" i="12" a="1"/>
  <c r="L177" i="12"/>
  <c r="L176" i="12" a="1"/>
  <c r="L176" i="12"/>
  <c r="L175" i="12" a="1"/>
  <c r="L175" i="12"/>
  <c r="L174" i="12" a="1"/>
  <c r="L174" i="12"/>
  <c r="L173" i="12" a="1"/>
  <c r="L173" i="12"/>
  <c r="L172" i="12" a="1"/>
  <c r="L172" i="12"/>
  <c r="L171" i="12" a="1"/>
  <c r="L171" i="12"/>
  <c r="L170" i="12" a="1"/>
  <c r="L170" i="12"/>
  <c r="L167" i="12"/>
  <c r="L161" i="12" a="1"/>
  <c r="L161" i="12"/>
  <c r="L155" i="12"/>
  <c r="N183" i="12" a="1"/>
  <c r="N183" i="12"/>
  <c r="M183" i="12" a="1"/>
  <c r="M183" i="12"/>
  <c r="N182" i="12" a="1"/>
  <c r="N182" i="12"/>
  <c r="M182" i="12" a="1"/>
  <c r="M182" i="12"/>
  <c r="N181" i="12" a="1"/>
  <c r="N181" i="12"/>
  <c r="M181" i="12" a="1"/>
  <c r="M181" i="12"/>
  <c r="N180" i="12" a="1"/>
  <c r="N180" i="12"/>
  <c r="M180" i="12" a="1"/>
  <c r="M180" i="12"/>
  <c r="N179" i="12" a="1"/>
  <c r="N179" i="12"/>
  <c r="M179" i="12" a="1"/>
  <c r="M179" i="12"/>
  <c r="N178" i="12" a="1"/>
  <c r="N178" i="12"/>
  <c r="M178" i="12" a="1"/>
  <c r="M178" i="12"/>
  <c r="N177" i="12" a="1"/>
  <c r="N177" i="12"/>
  <c r="M177" i="12" a="1"/>
  <c r="M177" i="12"/>
  <c r="N176" i="12" a="1"/>
  <c r="N176" i="12"/>
  <c r="M176" i="12" a="1"/>
  <c r="M176" i="12"/>
  <c r="N175" i="12" a="1"/>
  <c r="N175" i="12"/>
  <c r="M175" i="12" a="1"/>
  <c r="M175" i="12"/>
  <c r="N174" i="12" a="1"/>
  <c r="N174" i="12"/>
  <c r="M174" i="12" a="1"/>
  <c r="M174" i="12"/>
  <c r="N173" i="12" a="1"/>
  <c r="N173" i="12"/>
  <c r="M173" i="12" a="1"/>
  <c r="M173" i="12"/>
  <c r="N172" i="12" a="1"/>
  <c r="N172" i="12"/>
  <c r="M172" i="12" a="1"/>
  <c r="M172" i="12"/>
  <c r="N171" i="12" a="1"/>
  <c r="N171" i="12"/>
  <c r="M171" i="12" a="1"/>
  <c r="M171" i="12"/>
  <c r="N170" i="12" a="1"/>
  <c r="N170" i="12"/>
  <c r="M170" i="12" a="1"/>
  <c r="M170" i="12"/>
  <c r="N167" i="12"/>
  <c r="M167" i="12"/>
  <c r="N161" i="12" a="1"/>
  <c r="N161" i="12"/>
  <c r="M161" i="12" a="1"/>
  <c r="M161" i="12"/>
  <c r="N155" i="12"/>
  <c r="M155" i="12"/>
  <c r="E200" i="12"/>
  <c r="E199" i="12"/>
  <c r="E198" i="12"/>
  <c r="E197" i="12"/>
  <c r="E196" i="12"/>
  <c r="E195" i="12"/>
  <c r="E194" i="12"/>
  <c r="E193" i="12"/>
  <c r="E192" i="12"/>
  <c r="E189" i="12"/>
  <c r="E188" i="12"/>
  <c r="E187" i="12"/>
  <c r="E186" i="12"/>
  <c r="AO183" i="12" a="1"/>
  <c r="AO183" i="12"/>
  <c r="AD183" i="12" a="1"/>
  <c r="AD183" i="12"/>
  <c r="AB183" i="12" a="1"/>
  <c r="AB183" i="12"/>
  <c r="X183" i="12" a="1"/>
  <c r="X183" i="12"/>
  <c r="W183" i="12" a="1"/>
  <c r="W183" i="12"/>
  <c r="P183" i="12" a="1"/>
  <c r="P183" i="12"/>
  <c r="G183" i="12" a="1"/>
  <c r="G183" i="12"/>
  <c r="K183" i="12" a="1"/>
  <c r="K183" i="12"/>
  <c r="F183" i="12" a="1"/>
  <c r="F183" i="12"/>
  <c r="E169" i="12"/>
  <c r="E183" i="12"/>
  <c r="AO182" i="12" a="1"/>
  <c r="AO182" i="12"/>
  <c r="AD182" i="12" a="1"/>
  <c r="AD182" i="12"/>
  <c r="AB182" i="12" a="1"/>
  <c r="AB182" i="12"/>
  <c r="X182" i="12" a="1"/>
  <c r="X182" i="12"/>
  <c r="W182" i="12" a="1"/>
  <c r="W182" i="12"/>
  <c r="P182" i="12" a="1"/>
  <c r="P182" i="12"/>
  <c r="G182" i="12" a="1"/>
  <c r="G182" i="12"/>
  <c r="K182" i="12" a="1"/>
  <c r="K182" i="12"/>
  <c r="F182" i="12" a="1"/>
  <c r="F182" i="12"/>
  <c r="E182" i="12"/>
  <c r="AO181" i="12" a="1"/>
  <c r="AO181" i="12"/>
  <c r="AD181" i="12" a="1"/>
  <c r="AD181" i="12"/>
  <c r="AB181" i="12" a="1"/>
  <c r="AB181" i="12"/>
  <c r="X181" i="12" a="1"/>
  <c r="X181" i="12"/>
  <c r="W181" i="12" a="1"/>
  <c r="W181" i="12"/>
  <c r="P181" i="12" a="1"/>
  <c r="P181" i="12"/>
  <c r="G181" i="12" a="1"/>
  <c r="G181" i="12"/>
  <c r="K181" i="12" a="1"/>
  <c r="K181" i="12"/>
  <c r="F181" i="12" a="1"/>
  <c r="F181" i="12"/>
  <c r="E181" i="12"/>
  <c r="AO180" i="12" a="1"/>
  <c r="AO180" i="12"/>
  <c r="AD180" i="12" a="1"/>
  <c r="AD180" i="12"/>
  <c r="AB180" i="12" a="1"/>
  <c r="AB180" i="12"/>
  <c r="X180" i="12" a="1"/>
  <c r="X180" i="12"/>
  <c r="W180" i="12" a="1"/>
  <c r="W180" i="12"/>
  <c r="P180" i="12" a="1"/>
  <c r="P180" i="12"/>
  <c r="G180" i="12" a="1"/>
  <c r="G180" i="12"/>
  <c r="K180" i="12" a="1"/>
  <c r="K180" i="12"/>
  <c r="F180" i="12" a="1"/>
  <c r="F180" i="12"/>
  <c r="E180" i="12"/>
  <c r="AO179" i="12" a="1"/>
  <c r="AO179" i="12"/>
  <c r="AD179" i="12" a="1"/>
  <c r="AD179" i="12"/>
  <c r="AB179" i="12" a="1"/>
  <c r="AB179" i="12"/>
  <c r="X179" i="12" a="1"/>
  <c r="X179" i="12"/>
  <c r="W179" i="12" a="1"/>
  <c r="W179" i="12"/>
  <c r="P179" i="12" a="1"/>
  <c r="P179" i="12"/>
  <c r="G179" i="12" a="1"/>
  <c r="G179" i="12"/>
  <c r="K179" i="12" a="1"/>
  <c r="K179" i="12"/>
  <c r="F179" i="12" a="1"/>
  <c r="F179" i="12"/>
  <c r="E179" i="12"/>
  <c r="AO178" i="12" a="1"/>
  <c r="AO178" i="12"/>
  <c r="AD178" i="12" a="1"/>
  <c r="AD178" i="12"/>
  <c r="AB178" i="12" a="1"/>
  <c r="AB178" i="12"/>
  <c r="X178" i="12" a="1"/>
  <c r="X178" i="12"/>
  <c r="W178" i="12" a="1"/>
  <c r="W178" i="12"/>
  <c r="P178" i="12" a="1"/>
  <c r="P178" i="12"/>
  <c r="G178" i="12" a="1"/>
  <c r="G178" i="12"/>
  <c r="K178" i="12" a="1"/>
  <c r="K178" i="12"/>
  <c r="F178" i="12" a="1"/>
  <c r="F178" i="12"/>
  <c r="E178" i="12"/>
  <c r="AO177" i="12" a="1"/>
  <c r="AO177" i="12"/>
  <c r="AD177" i="12" a="1"/>
  <c r="AD177" i="12"/>
  <c r="AB177" i="12" a="1"/>
  <c r="AB177" i="12"/>
  <c r="X177" i="12" a="1"/>
  <c r="X177" i="12"/>
  <c r="W177" i="12" a="1"/>
  <c r="W177" i="12"/>
  <c r="P177" i="12" a="1"/>
  <c r="P177" i="12"/>
  <c r="G177" i="12" a="1"/>
  <c r="G177" i="12"/>
  <c r="K177" i="12" a="1"/>
  <c r="K177" i="12"/>
  <c r="F177" i="12" a="1"/>
  <c r="F177" i="12"/>
  <c r="E177" i="12"/>
  <c r="AO176" i="12" a="1"/>
  <c r="AO176" i="12"/>
  <c r="AD176" i="12" a="1"/>
  <c r="AD176" i="12"/>
  <c r="AB176" i="12" a="1"/>
  <c r="AB176" i="12"/>
  <c r="X176" i="12" a="1"/>
  <c r="X176" i="12"/>
  <c r="W176" i="12" a="1"/>
  <c r="W176" i="12"/>
  <c r="P176" i="12" a="1"/>
  <c r="P176" i="12"/>
  <c r="G176" i="12" a="1"/>
  <c r="G176" i="12"/>
  <c r="K176" i="12" a="1"/>
  <c r="K176" i="12"/>
  <c r="F176" i="12" a="1"/>
  <c r="F176" i="12"/>
  <c r="E176" i="12"/>
  <c r="AO175" i="12" a="1"/>
  <c r="AO175" i="12"/>
  <c r="AD175" i="12" a="1"/>
  <c r="AD175" i="12"/>
  <c r="AB175" i="12" a="1"/>
  <c r="AB175" i="12"/>
  <c r="X175" i="12" a="1"/>
  <c r="X175" i="12"/>
  <c r="W175" i="12" a="1"/>
  <c r="W175" i="12"/>
  <c r="P175" i="12" a="1"/>
  <c r="P175" i="12"/>
  <c r="G175" i="12" a="1"/>
  <c r="G175" i="12"/>
  <c r="K175" i="12" a="1"/>
  <c r="K175" i="12"/>
  <c r="F175" i="12" a="1"/>
  <c r="F175" i="12"/>
  <c r="E175" i="12"/>
  <c r="AO174" i="12" a="1"/>
  <c r="AO174" i="12"/>
  <c r="AD174" i="12" a="1"/>
  <c r="AD174" i="12"/>
  <c r="AB174" i="12" a="1"/>
  <c r="AB174" i="12"/>
  <c r="X174" i="12" a="1"/>
  <c r="X174" i="12"/>
  <c r="W174" i="12" a="1"/>
  <c r="W174" i="12"/>
  <c r="P174" i="12" a="1"/>
  <c r="P174" i="12"/>
  <c r="G174" i="12" a="1"/>
  <c r="G174" i="12"/>
  <c r="K174" i="12" a="1"/>
  <c r="K174" i="12"/>
  <c r="F174" i="12" a="1"/>
  <c r="F174" i="12"/>
  <c r="E174" i="12"/>
  <c r="AO173" i="12" a="1"/>
  <c r="AO173" i="12"/>
  <c r="AD173" i="12" a="1"/>
  <c r="AD173" i="12"/>
  <c r="AB173" i="12" a="1"/>
  <c r="AB173" i="12"/>
  <c r="X173" i="12" a="1"/>
  <c r="X173" i="12"/>
  <c r="W173" i="12" a="1"/>
  <c r="W173" i="12"/>
  <c r="P173" i="12" a="1"/>
  <c r="P173" i="12"/>
  <c r="G173" i="12" a="1"/>
  <c r="G173" i="12"/>
  <c r="K173" i="12" a="1"/>
  <c r="K173" i="12"/>
  <c r="F173" i="12" a="1"/>
  <c r="F173" i="12"/>
  <c r="E173" i="12"/>
  <c r="AO172" i="12" a="1"/>
  <c r="AO172" i="12"/>
  <c r="AD172" i="12" a="1"/>
  <c r="AD172" i="12"/>
  <c r="AB172" i="12" a="1"/>
  <c r="AB172" i="12"/>
  <c r="X172" i="12" a="1"/>
  <c r="X172" i="12"/>
  <c r="W172" i="12" a="1"/>
  <c r="W172" i="12"/>
  <c r="P172" i="12" a="1"/>
  <c r="P172" i="12"/>
  <c r="G172" i="12" a="1"/>
  <c r="G172" i="12"/>
  <c r="K172" i="12" a="1"/>
  <c r="K172" i="12"/>
  <c r="F172" i="12" a="1"/>
  <c r="F172" i="12"/>
  <c r="E172" i="12"/>
  <c r="AO171" i="12" a="1"/>
  <c r="AO171" i="12"/>
  <c r="AD171" i="12" a="1"/>
  <c r="AD171" i="12"/>
  <c r="AB171" i="12" a="1"/>
  <c r="AB171" i="12"/>
  <c r="X171" i="12" a="1"/>
  <c r="X171" i="12"/>
  <c r="W171" i="12" a="1"/>
  <c r="W171" i="12"/>
  <c r="P171" i="12" a="1"/>
  <c r="P171" i="12"/>
  <c r="G171" i="12" a="1"/>
  <c r="G171" i="12"/>
  <c r="K171" i="12" a="1"/>
  <c r="K171" i="12"/>
  <c r="F171" i="12" a="1"/>
  <c r="F171" i="12"/>
  <c r="E171" i="12"/>
  <c r="AO170" i="12" a="1"/>
  <c r="AO170" i="12"/>
  <c r="AD170" i="12" a="1"/>
  <c r="AD170" i="12"/>
  <c r="AB170" i="12" a="1"/>
  <c r="AB170" i="12"/>
  <c r="X170" i="12" a="1"/>
  <c r="X170" i="12"/>
  <c r="W170" i="12" a="1"/>
  <c r="W170" i="12"/>
  <c r="P170" i="12" a="1"/>
  <c r="P170" i="12"/>
  <c r="G170" i="12" a="1"/>
  <c r="G170" i="12"/>
  <c r="K170" i="12" a="1"/>
  <c r="K170" i="12"/>
  <c r="F170" i="12" a="1"/>
  <c r="F170" i="12"/>
  <c r="E170" i="12"/>
  <c r="AO167" i="12"/>
  <c r="AD167" i="12"/>
  <c r="AB167" i="12"/>
  <c r="X167" i="12"/>
  <c r="W167" i="12"/>
  <c r="P167" i="12"/>
  <c r="G167" i="12"/>
  <c r="K167" i="12"/>
  <c r="F167" i="12"/>
  <c r="G161" i="12" a="1"/>
  <c r="G161" i="12"/>
  <c r="K161" i="12" a="1"/>
  <c r="K161" i="12"/>
  <c r="F161" i="12" a="1"/>
  <c r="F161" i="12"/>
  <c r="G155" i="12"/>
  <c r="K155" i="12"/>
  <c r="F155" i="12"/>
  <c r="W161" i="12" a="1"/>
  <c r="W161" i="12"/>
  <c r="AB161" i="12" a="1"/>
  <c r="AB161" i="12"/>
  <c r="X161" i="12" a="1"/>
  <c r="X161" i="12"/>
  <c r="AD161" i="12" a="1"/>
  <c r="AD161" i="12"/>
  <c r="AO161" i="12" a="1"/>
  <c r="AO161" i="12"/>
  <c r="P161" i="12" a="1"/>
  <c r="P161" i="12"/>
  <c r="AO155" i="12"/>
  <c r="AD155" i="12"/>
  <c r="X155" i="12"/>
  <c r="AB155" i="12"/>
  <c r="W155" i="12"/>
  <c r="P155" i="12"/>
  <c r="A455" i="10"/>
  <c r="A442" i="10"/>
  <c r="A443" i="10"/>
  <c r="A444" i="10"/>
  <c r="A441" i="10"/>
  <c r="A453" i="10"/>
  <c r="A454" i="10"/>
  <c r="A448" i="10"/>
  <c r="A449" i="10"/>
  <c r="A450" i="10"/>
  <c r="A451" i="10"/>
  <c r="A452" i="10"/>
  <c r="A447" i="10"/>
  <c r="CB383" i="10"/>
  <c r="CB384" i="10"/>
  <c r="CB385" i="10"/>
  <c r="CB386" i="10"/>
  <c r="CB387" i="10"/>
  <c r="CB388" i="10"/>
  <c r="CB389" i="10"/>
  <c r="CB390" i="10"/>
  <c r="CB391" i="10"/>
  <c r="CB392" i="10"/>
  <c r="CB393" i="10"/>
  <c r="CB394" i="10"/>
  <c r="CB395" i="10"/>
  <c r="CB396" i="10"/>
  <c r="CB397" i="10"/>
  <c r="CB398" i="10"/>
  <c r="CB399" i="10"/>
  <c r="CB400" i="10"/>
  <c r="CB401" i="10"/>
  <c r="CB402" i="10"/>
  <c r="CB403" i="10"/>
  <c r="CB404" i="10"/>
  <c r="CB405" i="10"/>
  <c r="CB406" i="10"/>
  <c r="CB407" i="10"/>
  <c r="CB408" i="10"/>
  <c r="CB409" i="10"/>
  <c r="CB410" i="10"/>
  <c r="CB411" i="10"/>
  <c r="CB412" i="10"/>
  <c r="CB413" i="10"/>
  <c r="AU422" i="10"/>
  <c r="BC422" i="10"/>
  <c r="BD422" i="10"/>
  <c r="BE422" i="10"/>
  <c r="BF422" i="10"/>
  <c r="BH422" i="10"/>
  <c r="BI422" i="10"/>
  <c r="BJ422" i="10"/>
  <c r="BK422" i="10"/>
  <c r="BL422" i="10"/>
  <c r="BM422" i="10"/>
  <c r="BN422" i="10"/>
  <c r="BO422" i="10"/>
  <c r="BP422" i="10"/>
  <c r="BQ422" i="10"/>
  <c r="BR422" i="10"/>
  <c r="BS422" i="10"/>
  <c r="BT422" i="10"/>
  <c r="BU422" i="10"/>
  <c r="BV422" i="10"/>
  <c r="BW422" i="10"/>
  <c r="BX422" i="10"/>
  <c r="BY422" i="10"/>
  <c r="BZ422" i="10"/>
  <c r="AU425" i="10" a="1"/>
  <c r="AU425" i="10"/>
  <c r="BC425" i="10" a="1"/>
  <c r="BC425" i="10"/>
  <c r="BD425" i="10" a="1"/>
  <c r="BD425" i="10"/>
  <c r="BE425" i="10" a="1"/>
  <c r="BE425" i="10"/>
  <c r="BF425" i="10" a="1"/>
  <c r="BF425" i="10"/>
  <c r="BH425" i="10" a="1"/>
  <c r="BH425" i="10"/>
  <c r="BI425" i="10" a="1"/>
  <c r="BI425" i="10"/>
  <c r="BJ425" i="10" a="1"/>
  <c r="BJ425" i="10"/>
  <c r="BK425" i="10" a="1"/>
  <c r="BK425" i="10"/>
  <c r="BL425" i="10" a="1"/>
  <c r="BL425" i="10"/>
  <c r="BM425" i="10" a="1"/>
  <c r="BM425" i="10"/>
  <c r="BN425" i="10" a="1"/>
  <c r="BN425" i="10"/>
  <c r="BO425" i="10" a="1"/>
  <c r="BO425" i="10"/>
  <c r="BP425" i="10" a="1"/>
  <c r="BP425" i="10"/>
  <c r="BQ425" i="10" a="1"/>
  <c r="BQ425" i="10"/>
  <c r="BR425" i="10" a="1"/>
  <c r="BR425" i="10"/>
  <c r="BS425" i="10" a="1"/>
  <c r="BS425" i="10"/>
  <c r="BT425" i="10" a="1"/>
  <c r="BT425" i="10"/>
  <c r="BU425" i="10" a="1"/>
  <c r="BU425" i="10"/>
  <c r="BV425" i="10" a="1"/>
  <c r="BV425" i="10"/>
  <c r="AU426" i="10" a="1"/>
  <c r="AU426" i="10"/>
  <c r="BC426" i="10" a="1"/>
  <c r="BC426" i="10"/>
  <c r="BD426" i="10" a="1"/>
  <c r="BD426" i="10"/>
  <c r="BE426" i="10" a="1"/>
  <c r="BE426" i="10"/>
  <c r="BF426" i="10" a="1"/>
  <c r="BF426" i="10"/>
  <c r="BH426" i="10" a="1"/>
  <c r="BH426" i="10"/>
  <c r="BI426" i="10" a="1"/>
  <c r="BI426" i="10"/>
  <c r="BJ426" i="10" a="1"/>
  <c r="BJ426" i="10"/>
  <c r="BK426" i="10" a="1"/>
  <c r="BK426" i="10"/>
  <c r="BL426" i="10" a="1"/>
  <c r="BL426" i="10"/>
  <c r="BM426" i="10" a="1"/>
  <c r="BM426" i="10"/>
  <c r="BN426" i="10" a="1"/>
  <c r="BN426" i="10"/>
  <c r="BO426" i="10" a="1"/>
  <c r="BO426" i="10"/>
  <c r="BP426" i="10" a="1"/>
  <c r="BP426" i="10"/>
  <c r="BQ426" i="10" a="1"/>
  <c r="BQ426" i="10"/>
  <c r="BR426" i="10" a="1"/>
  <c r="BR426" i="10"/>
  <c r="BS426" i="10" a="1"/>
  <c r="BS426" i="10"/>
  <c r="BT426" i="10" a="1"/>
  <c r="BT426" i="10"/>
  <c r="BU426" i="10" a="1"/>
  <c r="BU426" i="10"/>
  <c r="BV426" i="10" a="1"/>
  <c r="BV426" i="10"/>
  <c r="BW426" i="10" a="1"/>
  <c r="BW426" i="10"/>
  <c r="BX426" i="10" a="1"/>
  <c r="BX426" i="10"/>
  <c r="BY426" i="10" a="1"/>
  <c r="BY426" i="10"/>
  <c r="BZ426" i="10" a="1"/>
  <c r="BZ426" i="10"/>
  <c r="AU427" i="10" a="1"/>
  <c r="AU427" i="10"/>
  <c r="BC427" i="10" a="1"/>
  <c r="BC427" i="10"/>
  <c r="BD427" i="10" a="1"/>
  <c r="BD427" i="10"/>
  <c r="BE427" i="10" a="1"/>
  <c r="BE427" i="10"/>
  <c r="BF427" i="10" a="1"/>
  <c r="BF427" i="10"/>
  <c r="BH427" i="10" a="1"/>
  <c r="BH427" i="10"/>
  <c r="BI427" i="10" a="1"/>
  <c r="BI427" i="10"/>
  <c r="BJ427" i="10" a="1"/>
  <c r="BJ427" i="10"/>
  <c r="BK427" i="10" a="1"/>
  <c r="BK427" i="10"/>
  <c r="BL427" i="10" a="1"/>
  <c r="BL427" i="10"/>
  <c r="BM427" i="10" a="1"/>
  <c r="BM427" i="10"/>
  <c r="BN427" i="10" a="1"/>
  <c r="BN427" i="10"/>
  <c r="BO427" i="10" a="1"/>
  <c r="BO427" i="10"/>
  <c r="BP427" i="10" a="1"/>
  <c r="BP427" i="10"/>
  <c r="BQ427" i="10" a="1"/>
  <c r="BQ427" i="10"/>
  <c r="BR427" i="10" a="1"/>
  <c r="BR427" i="10"/>
  <c r="BS427" i="10" a="1"/>
  <c r="BS427" i="10"/>
  <c r="BT427" i="10" a="1"/>
  <c r="BT427" i="10"/>
  <c r="BU427" i="10" a="1"/>
  <c r="BU427" i="10"/>
  <c r="BV427" i="10" a="1"/>
  <c r="BV427" i="10"/>
  <c r="BW427" i="10" a="1"/>
  <c r="BW427" i="10"/>
  <c r="BX427" i="10" a="1"/>
  <c r="BX427" i="10"/>
  <c r="BY427" i="10" a="1"/>
  <c r="BY427" i="10"/>
  <c r="BZ427" i="10" a="1"/>
  <c r="BZ427" i="10"/>
  <c r="AU428" i="10" a="1"/>
  <c r="AU428" i="10"/>
  <c r="BC428" i="10" a="1"/>
  <c r="BC428" i="10"/>
  <c r="BD428" i="10" a="1"/>
  <c r="BD428" i="10"/>
  <c r="BE428" i="10" a="1"/>
  <c r="BE428" i="10"/>
  <c r="BF428" i="10" a="1"/>
  <c r="BF428" i="10"/>
  <c r="BH428" i="10" a="1"/>
  <c r="BH428" i="10"/>
  <c r="BI428" i="10" a="1"/>
  <c r="BI428" i="10"/>
  <c r="BJ428" i="10" a="1"/>
  <c r="BJ428" i="10"/>
  <c r="BK428" i="10" a="1"/>
  <c r="BK428" i="10"/>
  <c r="BL428" i="10" a="1"/>
  <c r="BL428" i="10"/>
  <c r="BM428" i="10" a="1"/>
  <c r="BM428" i="10"/>
  <c r="BN428" i="10" a="1"/>
  <c r="BN428" i="10"/>
  <c r="BO428" i="10" a="1"/>
  <c r="BO428" i="10"/>
  <c r="BP428" i="10" a="1"/>
  <c r="BP428" i="10"/>
  <c r="BQ428" i="10" a="1"/>
  <c r="BQ428" i="10"/>
  <c r="BR428" i="10" a="1"/>
  <c r="BR428" i="10"/>
  <c r="BS428" i="10" a="1"/>
  <c r="BS428" i="10"/>
  <c r="BT428" i="10" a="1"/>
  <c r="BT428" i="10"/>
  <c r="BU428" i="10" a="1"/>
  <c r="BU428" i="10"/>
  <c r="BV428" i="10" a="1"/>
  <c r="BV428" i="10"/>
  <c r="BW428" i="10" a="1"/>
  <c r="BW428" i="10"/>
  <c r="BX428" i="10" a="1"/>
  <c r="BX428" i="10"/>
  <c r="BY428" i="10" a="1"/>
  <c r="BY428" i="10"/>
  <c r="BZ428" i="10" a="1"/>
  <c r="BZ428" i="10"/>
  <c r="AU429" i="10" a="1"/>
  <c r="AU429" i="10"/>
  <c r="BC429" i="10" a="1"/>
  <c r="BC429" i="10"/>
  <c r="BD429" i="10" a="1"/>
  <c r="BD429" i="10"/>
  <c r="BE429" i="10" a="1"/>
  <c r="BE429" i="10"/>
  <c r="BF429" i="10" a="1"/>
  <c r="BF429" i="10"/>
  <c r="BH429" i="10" a="1"/>
  <c r="BH429" i="10"/>
  <c r="BI429" i="10" a="1"/>
  <c r="BI429" i="10"/>
  <c r="BJ429" i="10" a="1"/>
  <c r="BJ429" i="10"/>
  <c r="BK429" i="10" a="1"/>
  <c r="BK429" i="10"/>
  <c r="BL429" i="10" a="1"/>
  <c r="BL429" i="10"/>
  <c r="BM429" i="10" a="1"/>
  <c r="BM429" i="10"/>
  <c r="BN429" i="10" a="1"/>
  <c r="BN429" i="10"/>
  <c r="BO429" i="10" a="1"/>
  <c r="BO429" i="10"/>
  <c r="BP429" i="10" a="1"/>
  <c r="BP429" i="10"/>
  <c r="BQ429" i="10" a="1"/>
  <c r="BQ429" i="10"/>
  <c r="BR429" i="10" a="1"/>
  <c r="BR429" i="10"/>
  <c r="BS429" i="10" a="1"/>
  <c r="BS429" i="10"/>
  <c r="BT429" i="10" a="1"/>
  <c r="BT429" i="10"/>
  <c r="BU429" i="10" a="1"/>
  <c r="BU429" i="10"/>
  <c r="BV429" i="10" a="1"/>
  <c r="BV429" i="10"/>
  <c r="BW429" i="10" a="1"/>
  <c r="BW429" i="10"/>
  <c r="AU430" i="10" a="1"/>
  <c r="AU430" i="10"/>
  <c r="BC430" i="10" a="1"/>
  <c r="BC430" i="10"/>
  <c r="BD430" i="10" a="1"/>
  <c r="BD430" i="10"/>
  <c r="BE430" i="10" a="1"/>
  <c r="BE430" i="10"/>
  <c r="BF430" i="10" a="1"/>
  <c r="BF430" i="10"/>
  <c r="BH430" i="10" a="1"/>
  <c r="BH430" i="10"/>
  <c r="BI430" i="10" a="1"/>
  <c r="BI430" i="10"/>
  <c r="BJ430" i="10" a="1"/>
  <c r="BJ430" i="10"/>
  <c r="BK430" i="10" a="1"/>
  <c r="BK430" i="10"/>
  <c r="BL430" i="10" a="1"/>
  <c r="BL430" i="10"/>
  <c r="BM430" i="10" a="1"/>
  <c r="BM430" i="10"/>
  <c r="BN430" i="10" a="1"/>
  <c r="BN430" i="10"/>
  <c r="BO430" i="10" a="1"/>
  <c r="BO430" i="10"/>
  <c r="BP430" i="10" a="1"/>
  <c r="BP430" i="10"/>
  <c r="BQ430" i="10" a="1"/>
  <c r="BQ430" i="10"/>
  <c r="BR430" i="10" a="1"/>
  <c r="BR430" i="10"/>
  <c r="BS430" i="10" a="1"/>
  <c r="BS430" i="10"/>
  <c r="BT430" i="10" a="1"/>
  <c r="BT430" i="10"/>
  <c r="BU430" i="10" a="1"/>
  <c r="BU430" i="10"/>
  <c r="BV430" i="10" a="1"/>
  <c r="BV430" i="10"/>
  <c r="BW430" i="10" a="1"/>
  <c r="BW430" i="10"/>
  <c r="AU431" i="10" a="1"/>
  <c r="AU431" i="10"/>
  <c r="BC431" i="10" a="1"/>
  <c r="BC431" i="10"/>
  <c r="BD431" i="10" a="1"/>
  <c r="BD431" i="10"/>
  <c r="BE431" i="10" a="1"/>
  <c r="BE431" i="10"/>
  <c r="BF431" i="10" a="1"/>
  <c r="BF431" i="10"/>
  <c r="BH431" i="10" a="1"/>
  <c r="BH431" i="10"/>
  <c r="BI431" i="10" a="1"/>
  <c r="BI431" i="10"/>
  <c r="BJ431" i="10" a="1"/>
  <c r="BJ431" i="10"/>
  <c r="BK431" i="10" a="1"/>
  <c r="BK431" i="10"/>
  <c r="BL431" i="10" a="1"/>
  <c r="BL431" i="10"/>
  <c r="BM431" i="10" a="1"/>
  <c r="BM431" i="10"/>
  <c r="BN431" i="10" a="1"/>
  <c r="BN431" i="10"/>
  <c r="BO431" i="10" a="1"/>
  <c r="BO431" i="10"/>
  <c r="BP431" i="10" a="1"/>
  <c r="BP431" i="10"/>
  <c r="BQ431" i="10" a="1"/>
  <c r="BQ431" i="10"/>
  <c r="BR431" i="10" a="1"/>
  <c r="BR431" i="10"/>
  <c r="BS431" i="10" a="1"/>
  <c r="BS431" i="10"/>
  <c r="BT431" i="10" a="1"/>
  <c r="BT431" i="10"/>
  <c r="BU431" i="10" a="1"/>
  <c r="BU431" i="10"/>
  <c r="BV431" i="10" a="1"/>
  <c r="BV431" i="10"/>
  <c r="BW431" i="10" a="1"/>
  <c r="BW431" i="10"/>
  <c r="AU432" i="10" a="1"/>
  <c r="AU432" i="10"/>
  <c r="BC432" i="10" a="1"/>
  <c r="BC432" i="10"/>
  <c r="BD432" i="10" a="1"/>
  <c r="BD432" i="10"/>
  <c r="BE432" i="10" a="1"/>
  <c r="BE432" i="10"/>
  <c r="BF432" i="10" a="1"/>
  <c r="BF432" i="10"/>
  <c r="BH432" i="10" a="1"/>
  <c r="BH432" i="10"/>
  <c r="BI432" i="10" a="1"/>
  <c r="BI432" i="10"/>
  <c r="BJ432" i="10" a="1"/>
  <c r="BJ432" i="10"/>
  <c r="BK432" i="10" a="1"/>
  <c r="BK432" i="10"/>
  <c r="BL432" i="10" a="1"/>
  <c r="BL432" i="10"/>
  <c r="BM432" i="10" a="1"/>
  <c r="BM432" i="10"/>
  <c r="BN432" i="10" a="1"/>
  <c r="BN432" i="10"/>
  <c r="BO432" i="10" a="1"/>
  <c r="BO432" i="10"/>
  <c r="BP432" i="10" a="1"/>
  <c r="BP432" i="10"/>
  <c r="BQ432" i="10" a="1"/>
  <c r="BQ432" i="10"/>
  <c r="BR432" i="10" a="1"/>
  <c r="BR432" i="10"/>
  <c r="BS432" i="10" a="1"/>
  <c r="BS432" i="10"/>
  <c r="BT432" i="10" a="1"/>
  <c r="BT432" i="10"/>
  <c r="BU432" i="10" a="1"/>
  <c r="BU432" i="10"/>
  <c r="BV432" i="10" a="1"/>
  <c r="BV432" i="10"/>
  <c r="BW432" i="10" a="1"/>
  <c r="BW432" i="10"/>
  <c r="AU433" i="10" a="1"/>
  <c r="AU433" i="10"/>
  <c r="BC433" i="10" a="1"/>
  <c r="BC433" i="10"/>
  <c r="BD433" i="10" a="1"/>
  <c r="BD433" i="10"/>
  <c r="BE433" i="10" a="1"/>
  <c r="BE433" i="10"/>
  <c r="BF433" i="10" a="1"/>
  <c r="BF433" i="10"/>
  <c r="BH433" i="10" a="1"/>
  <c r="BH433" i="10"/>
  <c r="BI433" i="10" a="1"/>
  <c r="BI433" i="10"/>
  <c r="BJ433" i="10" a="1"/>
  <c r="BJ433" i="10"/>
  <c r="BK433" i="10" a="1"/>
  <c r="BK433" i="10"/>
  <c r="BL433" i="10" a="1"/>
  <c r="BL433" i="10"/>
  <c r="BM433" i="10" a="1"/>
  <c r="BM433" i="10"/>
  <c r="BN433" i="10" a="1"/>
  <c r="BN433" i="10"/>
  <c r="BO433" i="10" a="1"/>
  <c r="BO433" i="10"/>
  <c r="BP433" i="10" a="1"/>
  <c r="BP433" i="10"/>
  <c r="BQ433" i="10" a="1"/>
  <c r="BQ433" i="10"/>
  <c r="BR433" i="10" a="1"/>
  <c r="BR433" i="10"/>
  <c r="BS433" i="10" a="1"/>
  <c r="BS433" i="10"/>
  <c r="BT433" i="10" a="1"/>
  <c r="BT433" i="10"/>
  <c r="BU433" i="10" a="1"/>
  <c r="BU433" i="10"/>
  <c r="BV433" i="10" a="1"/>
  <c r="BV433" i="10"/>
  <c r="BW433" i="10" a="1"/>
  <c r="BW433" i="10"/>
  <c r="AU434" i="10" a="1"/>
  <c r="AU434" i="10"/>
  <c r="BC434" i="10" a="1"/>
  <c r="BC434" i="10"/>
  <c r="BD434" i="10" a="1"/>
  <c r="BD434" i="10"/>
  <c r="BE434" i="10" a="1"/>
  <c r="BE434" i="10"/>
  <c r="BF434" i="10" a="1"/>
  <c r="BF434" i="10"/>
  <c r="BH434" i="10" a="1"/>
  <c r="BH434" i="10"/>
  <c r="BI434" i="10" a="1"/>
  <c r="BI434" i="10"/>
  <c r="BJ434" i="10" a="1"/>
  <c r="BJ434" i="10"/>
  <c r="BK434" i="10" a="1"/>
  <c r="BK434" i="10"/>
  <c r="BL434" i="10" a="1"/>
  <c r="BL434" i="10"/>
  <c r="BM434" i="10" a="1"/>
  <c r="BM434" i="10"/>
  <c r="BN434" i="10" a="1"/>
  <c r="BN434" i="10"/>
  <c r="BO434" i="10" a="1"/>
  <c r="BO434" i="10"/>
  <c r="BP434" i="10" a="1"/>
  <c r="BP434" i="10"/>
  <c r="BQ434" i="10" a="1"/>
  <c r="BQ434" i="10"/>
  <c r="BR434" i="10" a="1"/>
  <c r="BR434" i="10"/>
  <c r="BS434" i="10" a="1"/>
  <c r="BS434" i="10"/>
  <c r="BT434" i="10" a="1"/>
  <c r="BT434" i="10"/>
  <c r="BU434" i="10" a="1"/>
  <c r="BU434" i="10"/>
  <c r="BV434" i="10" a="1"/>
  <c r="BV434" i="10"/>
  <c r="BW434" i="10" a="1"/>
  <c r="BW434" i="10"/>
  <c r="AU435" i="10" a="1"/>
  <c r="AU435" i="10"/>
  <c r="BC435" i="10" a="1"/>
  <c r="BC435" i="10"/>
  <c r="BD435" i="10" a="1"/>
  <c r="BD435" i="10"/>
  <c r="BE435" i="10" a="1"/>
  <c r="BE435" i="10"/>
  <c r="BF435" i="10" a="1"/>
  <c r="BF435" i="10"/>
  <c r="BH435" i="10" a="1"/>
  <c r="BH435" i="10"/>
  <c r="BI435" i="10" a="1"/>
  <c r="BI435" i="10"/>
  <c r="BJ435" i="10" a="1"/>
  <c r="BJ435" i="10"/>
  <c r="BK435" i="10" a="1"/>
  <c r="BK435" i="10"/>
  <c r="BL435" i="10" a="1"/>
  <c r="BL435" i="10"/>
  <c r="BM435" i="10" a="1"/>
  <c r="BM435" i="10"/>
  <c r="BN435" i="10" a="1"/>
  <c r="BN435" i="10"/>
  <c r="BO435" i="10" a="1"/>
  <c r="BO435" i="10"/>
  <c r="BP435" i="10" a="1"/>
  <c r="BP435" i="10"/>
  <c r="BQ435" i="10" a="1"/>
  <c r="BQ435" i="10"/>
  <c r="BR435" i="10" a="1"/>
  <c r="BR435" i="10"/>
  <c r="BS435" i="10" a="1"/>
  <c r="BS435" i="10"/>
  <c r="BT435" i="10" a="1"/>
  <c r="BT435" i="10"/>
  <c r="BU435" i="10" a="1"/>
  <c r="BU435" i="10"/>
  <c r="BV435" i="10" a="1"/>
  <c r="BV435" i="10"/>
  <c r="BW435" i="10" a="1"/>
  <c r="BW435" i="10"/>
  <c r="AU436" i="10" a="1"/>
  <c r="AU436" i="10"/>
  <c r="BC436" i="10" a="1"/>
  <c r="BC436" i="10"/>
  <c r="BD436" i="10" a="1"/>
  <c r="BD436" i="10"/>
  <c r="BE436" i="10" a="1"/>
  <c r="BE436" i="10"/>
  <c r="BF436" i="10" a="1"/>
  <c r="BF436" i="10"/>
  <c r="BH436" i="10" a="1"/>
  <c r="BH436" i="10"/>
  <c r="BI436" i="10" a="1"/>
  <c r="BI436" i="10"/>
  <c r="BJ436" i="10" a="1"/>
  <c r="BJ436" i="10"/>
  <c r="BK436" i="10" a="1"/>
  <c r="BK436" i="10"/>
  <c r="BL436" i="10" a="1"/>
  <c r="BL436" i="10"/>
  <c r="BM436" i="10" a="1"/>
  <c r="BM436" i="10"/>
  <c r="BN436" i="10" a="1"/>
  <c r="BN436" i="10"/>
  <c r="BO436" i="10" a="1"/>
  <c r="BO436" i="10"/>
  <c r="BP436" i="10" a="1"/>
  <c r="BP436" i="10"/>
  <c r="BQ436" i="10" a="1"/>
  <c r="BQ436" i="10"/>
  <c r="BR436" i="10" a="1"/>
  <c r="BR436" i="10"/>
  <c r="BS436" i="10" a="1"/>
  <c r="BS436" i="10"/>
  <c r="BT436" i="10" a="1"/>
  <c r="BT436" i="10"/>
  <c r="BU436" i="10" a="1"/>
  <c r="BU436" i="10"/>
  <c r="BV436" i="10" a="1"/>
  <c r="BV436" i="10"/>
  <c r="BW436" i="10" a="1"/>
  <c r="BW436" i="10"/>
  <c r="AU437" i="10" a="1"/>
  <c r="AU437" i="10"/>
  <c r="BC437" i="10" a="1"/>
  <c r="BC437" i="10"/>
  <c r="BD437" i="10" a="1"/>
  <c r="BD437" i="10"/>
  <c r="BE437" i="10" a="1"/>
  <c r="BE437" i="10"/>
  <c r="BF437" i="10" a="1"/>
  <c r="BF437" i="10"/>
  <c r="BH437" i="10" a="1"/>
  <c r="BH437" i="10"/>
  <c r="BI437" i="10" a="1"/>
  <c r="BI437" i="10"/>
  <c r="BJ437" i="10" a="1"/>
  <c r="BJ437" i="10"/>
  <c r="BK437" i="10" a="1"/>
  <c r="BK437" i="10"/>
  <c r="BL437" i="10" a="1"/>
  <c r="BL437" i="10"/>
  <c r="BM437" i="10" a="1"/>
  <c r="BM437" i="10"/>
  <c r="BN437" i="10" a="1"/>
  <c r="BN437" i="10"/>
  <c r="BO437" i="10" a="1"/>
  <c r="BO437" i="10"/>
  <c r="BP437" i="10" a="1"/>
  <c r="BP437" i="10"/>
  <c r="BQ437" i="10" a="1"/>
  <c r="BQ437" i="10"/>
  <c r="BR437" i="10" a="1"/>
  <c r="BR437" i="10"/>
  <c r="BS437" i="10" a="1"/>
  <c r="BS437" i="10"/>
  <c r="BT437" i="10" a="1"/>
  <c r="BT437" i="10"/>
  <c r="BU437" i="10" a="1"/>
  <c r="BU437" i="10"/>
  <c r="BV437" i="10" a="1"/>
  <c r="BV437" i="10"/>
  <c r="BW437" i="10" a="1"/>
  <c r="BW437" i="10"/>
  <c r="AU438" i="10" a="1"/>
  <c r="AU438" i="10"/>
  <c r="BC438" i="10" a="1"/>
  <c r="BC438" i="10"/>
  <c r="BD438" i="10" a="1"/>
  <c r="BD438" i="10"/>
  <c r="BE438" i="10" a="1"/>
  <c r="BE438" i="10"/>
  <c r="BF438" i="10" a="1"/>
  <c r="BF438" i="10"/>
  <c r="BH438" i="10" a="1"/>
  <c r="BH438" i="10"/>
  <c r="BI438" i="10" a="1"/>
  <c r="BI438" i="10"/>
  <c r="BJ438" i="10" a="1"/>
  <c r="BJ438" i="10"/>
  <c r="BK438" i="10" a="1"/>
  <c r="BK438" i="10"/>
  <c r="BL438" i="10" a="1"/>
  <c r="BL438" i="10"/>
  <c r="BM438" i="10" a="1"/>
  <c r="BM438" i="10"/>
  <c r="BN438" i="10" a="1"/>
  <c r="BN438" i="10"/>
  <c r="BO438" i="10" a="1"/>
  <c r="BO438" i="10"/>
  <c r="BP438" i="10" a="1"/>
  <c r="BP438" i="10"/>
  <c r="BQ438" i="10" a="1"/>
  <c r="BQ438" i="10"/>
  <c r="BR438" i="10" a="1"/>
  <c r="BR438" i="10"/>
  <c r="BS438" i="10" a="1"/>
  <c r="BS438" i="10"/>
  <c r="BT438" i="10" a="1"/>
  <c r="BT438" i="10"/>
  <c r="BU438" i="10" a="1"/>
  <c r="BU438" i="10"/>
  <c r="BV438" i="10" a="1"/>
  <c r="BV438" i="10"/>
  <c r="BW438" i="10" a="1"/>
  <c r="BW438" i="10"/>
  <c r="D422" i="10"/>
  <c r="C422" i="10"/>
  <c r="B422" i="10"/>
  <c r="V422" i="10"/>
  <c r="X422" i="10"/>
  <c r="Y422" i="10"/>
  <c r="Z422" i="10"/>
  <c r="AA422" i="10"/>
  <c r="AB422" i="10"/>
  <c r="AC422" i="10"/>
  <c r="W422" i="10"/>
  <c r="AE422" i="10"/>
  <c r="T422" i="10"/>
  <c r="AF422" i="10"/>
  <c r="AH422" i="10"/>
  <c r="AI422" i="10"/>
  <c r="AJ422" i="10"/>
  <c r="AK422" i="10"/>
  <c r="AL422" i="10"/>
  <c r="H422" i="10"/>
  <c r="F422" i="10"/>
  <c r="AT422" i="10"/>
  <c r="Z425" i="10" a="1"/>
  <c r="Z425" i="10"/>
  <c r="AA425" i="10" a="1"/>
  <c r="AA425" i="10"/>
  <c r="AB425" i="10" a="1"/>
  <c r="AB425" i="10"/>
  <c r="AC425" i="10" a="1"/>
  <c r="AC425" i="10"/>
  <c r="AE425" i="10" a="1"/>
  <c r="AE425" i="10"/>
  <c r="T425" i="10" a="1"/>
  <c r="T425" i="10"/>
  <c r="AF425" i="10" a="1"/>
  <c r="AF425" i="10"/>
  <c r="AH425" i="10" a="1"/>
  <c r="AH425" i="10"/>
  <c r="AI425" i="10" a="1"/>
  <c r="AI425" i="10"/>
  <c r="AJ425" i="10" a="1"/>
  <c r="AJ425" i="10"/>
  <c r="AK425" i="10" a="1"/>
  <c r="AK425" i="10"/>
  <c r="AL425" i="10" a="1"/>
  <c r="AL425" i="10"/>
  <c r="H425" i="10" a="1"/>
  <c r="H425" i="10"/>
  <c r="F425" i="10" a="1"/>
  <c r="F425" i="10"/>
  <c r="AT425" i="10" a="1"/>
  <c r="AT425" i="10"/>
  <c r="V426" i="10" a="1"/>
  <c r="V426" i="10"/>
  <c r="X426" i="10"/>
  <c r="Z426" i="10" a="1"/>
  <c r="Z426" i="10"/>
  <c r="AA426" i="10" a="1"/>
  <c r="AA426" i="10"/>
  <c r="AB426" i="10" a="1"/>
  <c r="AB426" i="10"/>
  <c r="AC426" i="10" a="1"/>
  <c r="AC426" i="10"/>
  <c r="W426" i="10" a="1"/>
  <c r="W426" i="10"/>
  <c r="AE426" i="10" a="1"/>
  <c r="AE426" i="10"/>
  <c r="T426" i="10" a="1"/>
  <c r="T426" i="10"/>
  <c r="AF426" i="10" a="1"/>
  <c r="AF426" i="10"/>
  <c r="AH426" i="10" a="1"/>
  <c r="AH426" i="10"/>
  <c r="AI426" i="10" a="1"/>
  <c r="AI426" i="10"/>
  <c r="AJ426" i="10" a="1"/>
  <c r="AJ426" i="10"/>
  <c r="AK426" i="10" a="1"/>
  <c r="AK426" i="10"/>
  <c r="AL426" i="10" a="1"/>
  <c r="AL426" i="10"/>
  <c r="H426" i="10" a="1"/>
  <c r="H426" i="10"/>
  <c r="F426" i="10" a="1"/>
  <c r="F426" i="10"/>
  <c r="AT426" i="10" a="1"/>
  <c r="AT426" i="10"/>
  <c r="V427" i="10" a="1"/>
  <c r="V427" i="10"/>
  <c r="X427" i="10"/>
  <c r="Z427" i="10" a="1"/>
  <c r="Z427" i="10"/>
  <c r="AA427" i="10" a="1"/>
  <c r="AA427" i="10"/>
  <c r="AB427" i="10" a="1"/>
  <c r="AB427" i="10"/>
  <c r="AC427" i="10" a="1"/>
  <c r="AC427" i="10"/>
  <c r="W427" i="10" a="1"/>
  <c r="W427" i="10"/>
  <c r="AE427" i="10" a="1"/>
  <c r="AE427" i="10"/>
  <c r="T427" i="10" a="1"/>
  <c r="T427" i="10"/>
  <c r="AF427" i="10" a="1"/>
  <c r="AF427" i="10"/>
  <c r="AH427" i="10" a="1"/>
  <c r="AH427" i="10"/>
  <c r="AI427" i="10" a="1"/>
  <c r="AI427" i="10"/>
  <c r="AJ427" i="10" a="1"/>
  <c r="AJ427" i="10"/>
  <c r="AK427" i="10" a="1"/>
  <c r="AK427" i="10"/>
  <c r="AL427" i="10" a="1"/>
  <c r="AL427" i="10"/>
  <c r="H427" i="10" a="1"/>
  <c r="H427" i="10"/>
  <c r="F427" i="10" a="1"/>
  <c r="F427" i="10"/>
  <c r="AT427" i="10" a="1"/>
  <c r="AT427" i="10"/>
  <c r="V428" i="10" a="1"/>
  <c r="V428" i="10"/>
  <c r="X428" i="10"/>
  <c r="Z428" i="10" a="1"/>
  <c r="Z428" i="10"/>
  <c r="AA428" i="10" a="1"/>
  <c r="AA428" i="10"/>
  <c r="AB428" i="10" a="1"/>
  <c r="AB428" i="10"/>
  <c r="AC428" i="10" a="1"/>
  <c r="AC428" i="10"/>
  <c r="W428" i="10" a="1"/>
  <c r="W428" i="10"/>
  <c r="AE428" i="10" a="1"/>
  <c r="AE428" i="10"/>
  <c r="T428" i="10" a="1"/>
  <c r="T428" i="10"/>
  <c r="AF428" i="10" a="1"/>
  <c r="AF428" i="10"/>
  <c r="AH428" i="10" a="1"/>
  <c r="AH428" i="10"/>
  <c r="AI428" i="10" a="1"/>
  <c r="AI428" i="10"/>
  <c r="AJ428" i="10" a="1"/>
  <c r="AJ428" i="10"/>
  <c r="AK428" i="10" a="1"/>
  <c r="AK428" i="10"/>
  <c r="AL428" i="10" a="1"/>
  <c r="AL428" i="10"/>
  <c r="H428" i="10" a="1"/>
  <c r="H428" i="10"/>
  <c r="F428" i="10" a="1"/>
  <c r="F428" i="10"/>
  <c r="AT428" i="10" a="1"/>
  <c r="AT428" i="10"/>
  <c r="Z429" i="10" a="1"/>
  <c r="Z429" i="10"/>
  <c r="AA429" i="10" a="1"/>
  <c r="AA429" i="10"/>
  <c r="AB429" i="10" a="1"/>
  <c r="AB429" i="10"/>
  <c r="AC429" i="10" a="1"/>
  <c r="AC429" i="10"/>
  <c r="W429" i="10" a="1"/>
  <c r="W429" i="10"/>
  <c r="AE429" i="10" a="1"/>
  <c r="AE429" i="10"/>
  <c r="T429" i="10" a="1"/>
  <c r="T429" i="10"/>
  <c r="AF429" i="10" a="1"/>
  <c r="AF429" i="10"/>
  <c r="AH429" i="10" a="1"/>
  <c r="AH429" i="10"/>
  <c r="AI429" i="10" a="1"/>
  <c r="AI429" i="10"/>
  <c r="AJ429" i="10" a="1"/>
  <c r="AJ429" i="10"/>
  <c r="AK429" i="10" a="1"/>
  <c r="AK429" i="10"/>
  <c r="AL429" i="10" a="1"/>
  <c r="AL429" i="10"/>
  <c r="H429" i="10" a="1"/>
  <c r="H429" i="10"/>
  <c r="F429" i="10" a="1"/>
  <c r="F429" i="10"/>
  <c r="AT429" i="10" a="1"/>
  <c r="AT429" i="10"/>
  <c r="Z430" i="10" a="1"/>
  <c r="Z430" i="10"/>
  <c r="AA430" i="10" a="1"/>
  <c r="AA430" i="10"/>
  <c r="AB430" i="10" a="1"/>
  <c r="AB430" i="10"/>
  <c r="AC430" i="10" a="1"/>
  <c r="AC430" i="10"/>
  <c r="W430" i="10" a="1"/>
  <c r="W430" i="10"/>
  <c r="AE430" i="10" a="1"/>
  <c r="AE430" i="10"/>
  <c r="T430" i="10" a="1"/>
  <c r="T430" i="10"/>
  <c r="AF430" i="10" a="1"/>
  <c r="AF430" i="10"/>
  <c r="AH430" i="10" a="1"/>
  <c r="AH430" i="10"/>
  <c r="AI430" i="10" a="1"/>
  <c r="AI430" i="10"/>
  <c r="AJ430" i="10" a="1"/>
  <c r="AJ430" i="10"/>
  <c r="AK430" i="10" a="1"/>
  <c r="AK430" i="10"/>
  <c r="AL430" i="10" a="1"/>
  <c r="AL430" i="10"/>
  <c r="H430" i="10" a="1"/>
  <c r="H430" i="10"/>
  <c r="F430" i="10" a="1"/>
  <c r="F430" i="10"/>
  <c r="AT430" i="10" a="1"/>
  <c r="AT430" i="10"/>
  <c r="Z431" i="10" a="1"/>
  <c r="Z431" i="10"/>
  <c r="AA431" i="10" a="1"/>
  <c r="AA431" i="10"/>
  <c r="AB431" i="10" a="1"/>
  <c r="AB431" i="10"/>
  <c r="AC431" i="10" a="1"/>
  <c r="AC431" i="10"/>
  <c r="W431" i="10" a="1"/>
  <c r="W431" i="10"/>
  <c r="AE431" i="10" a="1"/>
  <c r="AE431" i="10"/>
  <c r="T431" i="10" a="1"/>
  <c r="T431" i="10"/>
  <c r="AF431" i="10" a="1"/>
  <c r="AF431" i="10"/>
  <c r="AH431" i="10" a="1"/>
  <c r="AH431" i="10"/>
  <c r="AI431" i="10" a="1"/>
  <c r="AI431" i="10"/>
  <c r="AJ431" i="10" a="1"/>
  <c r="AJ431" i="10"/>
  <c r="AK431" i="10" a="1"/>
  <c r="AK431" i="10"/>
  <c r="AL431" i="10" a="1"/>
  <c r="AL431" i="10"/>
  <c r="H431" i="10" a="1"/>
  <c r="H431" i="10"/>
  <c r="F431" i="10" a="1"/>
  <c r="F431" i="10"/>
  <c r="AT431" i="10" a="1"/>
  <c r="AT431" i="10"/>
  <c r="Z432" i="10" a="1"/>
  <c r="Z432" i="10"/>
  <c r="AA432" i="10" a="1"/>
  <c r="AA432" i="10"/>
  <c r="AB432" i="10" a="1"/>
  <c r="AB432" i="10"/>
  <c r="AC432" i="10" a="1"/>
  <c r="AC432" i="10"/>
  <c r="W432" i="10" a="1"/>
  <c r="W432" i="10"/>
  <c r="AE432" i="10" a="1"/>
  <c r="AE432" i="10"/>
  <c r="T432" i="10" a="1"/>
  <c r="T432" i="10"/>
  <c r="AF432" i="10" a="1"/>
  <c r="AF432" i="10"/>
  <c r="AH432" i="10" a="1"/>
  <c r="AH432" i="10"/>
  <c r="AI432" i="10" a="1"/>
  <c r="AI432" i="10"/>
  <c r="AJ432" i="10" a="1"/>
  <c r="AJ432" i="10"/>
  <c r="AK432" i="10" a="1"/>
  <c r="AK432" i="10"/>
  <c r="AL432" i="10" a="1"/>
  <c r="AL432" i="10"/>
  <c r="H432" i="10" a="1"/>
  <c r="H432" i="10"/>
  <c r="F432" i="10" a="1"/>
  <c r="F432" i="10"/>
  <c r="AT432" i="10" a="1"/>
  <c r="AT432" i="10"/>
  <c r="Z433" i="10" a="1"/>
  <c r="Z433" i="10"/>
  <c r="AA433" i="10" a="1"/>
  <c r="AA433" i="10"/>
  <c r="AB433" i="10" a="1"/>
  <c r="AB433" i="10"/>
  <c r="AC433" i="10" a="1"/>
  <c r="AC433" i="10"/>
  <c r="W433" i="10" a="1"/>
  <c r="W433" i="10"/>
  <c r="AE433" i="10" a="1"/>
  <c r="AE433" i="10"/>
  <c r="T433" i="10" a="1"/>
  <c r="T433" i="10"/>
  <c r="AF433" i="10" a="1"/>
  <c r="AF433" i="10"/>
  <c r="AH433" i="10" a="1"/>
  <c r="AH433" i="10"/>
  <c r="AI433" i="10" a="1"/>
  <c r="AI433" i="10"/>
  <c r="AJ433" i="10" a="1"/>
  <c r="AJ433" i="10"/>
  <c r="AK433" i="10" a="1"/>
  <c r="AK433" i="10"/>
  <c r="AL433" i="10" a="1"/>
  <c r="AL433" i="10"/>
  <c r="H433" i="10" a="1"/>
  <c r="H433" i="10"/>
  <c r="F433" i="10" a="1"/>
  <c r="F433" i="10"/>
  <c r="AT433" i="10" a="1"/>
  <c r="AT433" i="10"/>
  <c r="Z434" i="10" a="1"/>
  <c r="Z434" i="10"/>
  <c r="AA434" i="10" a="1"/>
  <c r="AA434" i="10"/>
  <c r="AB434" i="10" a="1"/>
  <c r="AB434" i="10"/>
  <c r="AC434" i="10" a="1"/>
  <c r="AC434" i="10"/>
  <c r="W434" i="10" a="1"/>
  <c r="W434" i="10"/>
  <c r="AE434" i="10" a="1"/>
  <c r="AE434" i="10"/>
  <c r="T434" i="10" a="1"/>
  <c r="T434" i="10"/>
  <c r="AF434" i="10" a="1"/>
  <c r="AF434" i="10"/>
  <c r="AH434" i="10" a="1"/>
  <c r="AH434" i="10"/>
  <c r="AI434" i="10" a="1"/>
  <c r="AI434" i="10"/>
  <c r="AJ434" i="10" a="1"/>
  <c r="AJ434" i="10"/>
  <c r="AK434" i="10" a="1"/>
  <c r="AK434" i="10"/>
  <c r="AL434" i="10" a="1"/>
  <c r="AL434" i="10"/>
  <c r="H434" i="10" a="1"/>
  <c r="H434" i="10"/>
  <c r="F434" i="10" a="1"/>
  <c r="F434" i="10"/>
  <c r="AT434" i="10" a="1"/>
  <c r="AT434" i="10"/>
  <c r="Z435" i="10" a="1"/>
  <c r="Z435" i="10"/>
  <c r="AA435" i="10" a="1"/>
  <c r="AA435" i="10"/>
  <c r="AB435" i="10" a="1"/>
  <c r="AB435" i="10"/>
  <c r="AC435" i="10" a="1"/>
  <c r="AC435" i="10"/>
  <c r="W435" i="10" a="1"/>
  <c r="W435" i="10"/>
  <c r="AE435" i="10" a="1"/>
  <c r="AE435" i="10"/>
  <c r="T435" i="10" a="1"/>
  <c r="T435" i="10"/>
  <c r="AF435" i="10" a="1"/>
  <c r="AF435" i="10"/>
  <c r="AH435" i="10" a="1"/>
  <c r="AH435" i="10"/>
  <c r="AI435" i="10" a="1"/>
  <c r="AI435" i="10"/>
  <c r="AJ435" i="10" a="1"/>
  <c r="AJ435" i="10"/>
  <c r="AK435" i="10" a="1"/>
  <c r="AK435" i="10"/>
  <c r="AL435" i="10" a="1"/>
  <c r="AL435" i="10"/>
  <c r="H435" i="10" a="1"/>
  <c r="H435" i="10"/>
  <c r="F435" i="10" a="1"/>
  <c r="F435" i="10"/>
  <c r="AT435" i="10" a="1"/>
  <c r="AT435" i="10"/>
  <c r="AF436" i="10" a="1"/>
  <c r="AF436" i="10"/>
  <c r="AH436" i="10" a="1"/>
  <c r="AH436" i="10"/>
  <c r="AI436" i="10" a="1"/>
  <c r="AI436" i="10"/>
  <c r="AJ436" i="10" a="1"/>
  <c r="AJ436" i="10"/>
  <c r="AK436" i="10" a="1"/>
  <c r="AK436" i="10"/>
  <c r="AL436" i="10" a="1"/>
  <c r="AL436" i="10"/>
  <c r="H436" i="10" a="1"/>
  <c r="H436" i="10"/>
  <c r="F436" i="10" a="1"/>
  <c r="F436" i="10"/>
  <c r="AT436" i="10" a="1"/>
  <c r="AT436" i="10"/>
  <c r="AT437" i="10" a="1"/>
  <c r="AT437" i="10"/>
  <c r="AT438" i="10" a="1"/>
  <c r="AT438" i="10"/>
  <c r="E426" i="10" a="1"/>
  <c r="E426" i="10"/>
  <c r="I426" i="10" a="1"/>
  <c r="I426" i="10"/>
  <c r="K426" i="10" a="1"/>
  <c r="K426" i="10"/>
  <c r="E427" i="10" a="1"/>
  <c r="E427" i="10"/>
  <c r="I427" i="10" a="1"/>
  <c r="I427" i="10"/>
  <c r="K427" i="10" a="1"/>
  <c r="K427" i="10"/>
  <c r="E428" i="10" a="1"/>
  <c r="E428" i="10"/>
  <c r="I428" i="10" a="1"/>
  <c r="I428" i="10"/>
  <c r="K428" i="10" a="1"/>
  <c r="K428" i="10"/>
  <c r="E429" i="10" a="1"/>
  <c r="E429" i="10"/>
  <c r="I429" i="10" a="1"/>
  <c r="I429" i="10"/>
  <c r="K429" i="10" a="1"/>
  <c r="K429" i="10"/>
  <c r="E430" i="10" a="1"/>
  <c r="E430" i="10"/>
  <c r="I430" i="10" a="1"/>
  <c r="I430" i="10"/>
  <c r="K430" i="10" a="1"/>
  <c r="K430" i="10"/>
  <c r="E431" i="10" a="1"/>
  <c r="E431" i="10"/>
  <c r="I431" i="10" a="1"/>
  <c r="I431" i="10"/>
  <c r="K431" i="10" a="1"/>
  <c r="K431" i="10"/>
  <c r="E432" i="10" a="1"/>
  <c r="E432" i="10"/>
  <c r="I432" i="10" a="1"/>
  <c r="I432" i="10"/>
  <c r="K432" i="10" a="1"/>
  <c r="K432" i="10"/>
  <c r="E433" i="10" a="1"/>
  <c r="E433" i="10"/>
  <c r="I433" i="10" a="1"/>
  <c r="I433" i="10"/>
  <c r="K433" i="10" a="1"/>
  <c r="K433" i="10"/>
  <c r="E434" i="10" a="1"/>
  <c r="E434" i="10"/>
  <c r="I434" i="10" a="1"/>
  <c r="I434" i="10"/>
  <c r="K434" i="10" a="1"/>
  <c r="K434" i="10"/>
  <c r="E435" i="10" a="1"/>
  <c r="E435" i="10"/>
  <c r="I435" i="10" a="1"/>
  <c r="I435" i="10"/>
  <c r="K435" i="10" a="1"/>
  <c r="K435" i="10"/>
  <c r="I425" i="10" a="1"/>
  <c r="I425" i="10"/>
  <c r="K425" i="10" a="1"/>
  <c r="K425" i="10"/>
  <c r="E425" i="10" a="1"/>
  <c r="E425" i="10"/>
  <c r="A424" i="10"/>
  <c r="A432" i="10"/>
  <c r="A433" i="10"/>
  <c r="A434" i="10"/>
  <c r="A435" i="10"/>
  <c r="A436" i="10"/>
  <c r="A437" i="10"/>
  <c r="A438" i="10"/>
  <c r="A426" i="10"/>
  <c r="A427" i="10"/>
  <c r="A428" i="10"/>
  <c r="A429" i="10"/>
  <c r="A430" i="10"/>
  <c r="A431" i="10"/>
  <c r="A425" i="10"/>
  <c r="I422" i="10"/>
  <c r="J422" i="10"/>
  <c r="K422" i="10"/>
  <c r="L422" i="10"/>
  <c r="M422" i="10"/>
  <c r="N422" i="10"/>
  <c r="O422" i="10"/>
  <c r="P422" i="10"/>
  <c r="Q422" i="10"/>
  <c r="R422" i="10"/>
  <c r="S422" i="10"/>
  <c r="AD422" i="10"/>
  <c r="U422" i="10"/>
  <c r="E422" i="10"/>
  <c r="U425" i="10" a="1"/>
  <c r="U425" i="10"/>
  <c r="AD425" i="10" a="1"/>
  <c r="AD425" i="10"/>
  <c r="O425" i="10" a="1"/>
  <c r="O425" i="10"/>
  <c r="N425" i="10" a="1"/>
  <c r="N425" i="10"/>
  <c r="L425" i="10" a="1"/>
  <c r="L425" i="10"/>
  <c r="J425" i="10" a="1"/>
  <c r="J425" i="10"/>
  <c r="U435" i="10" a="1"/>
  <c r="U435" i="10"/>
  <c r="AD435" i="10" a="1"/>
  <c r="AD435" i="10"/>
  <c r="S435" i="10" a="1"/>
  <c r="S435" i="10"/>
  <c r="R435" i="10" a="1"/>
  <c r="R435" i="10"/>
  <c r="Q435" i="10" a="1"/>
  <c r="Q435" i="10"/>
  <c r="P435" i="10" a="1"/>
  <c r="P435" i="10"/>
  <c r="O435" i="10" a="1"/>
  <c r="O435" i="10"/>
  <c r="N435" i="10" a="1"/>
  <c r="N435" i="10"/>
  <c r="M435" i="10" a="1"/>
  <c r="M435" i="10"/>
  <c r="L435" i="10" a="1"/>
  <c r="L435" i="10"/>
  <c r="J435" i="10" a="1"/>
  <c r="J435" i="10"/>
  <c r="U434" i="10" a="1"/>
  <c r="U434" i="10"/>
  <c r="AD434" i="10" a="1"/>
  <c r="AD434" i="10"/>
  <c r="S434" i="10" a="1"/>
  <c r="S434" i="10"/>
  <c r="R434" i="10" a="1"/>
  <c r="R434" i="10"/>
  <c r="Q434" i="10" a="1"/>
  <c r="Q434" i="10"/>
  <c r="P434" i="10" a="1"/>
  <c r="P434" i="10"/>
  <c r="O434" i="10" a="1"/>
  <c r="O434" i="10"/>
  <c r="N434" i="10" a="1"/>
  <c r="N434" i="10"/>
  <c r="M434" i="10" a="1"/>
  <c r="M434" i="10"/>
  <c r="L434" i="10" a="1"/>
  <c r="L434" i="10"/>
  <c r="J434" i="10" a="1"/>
  <c r="J434" i="10"/>
  <c r="U433" i="10" a="1"/>
  <c r="U433" i="10"/>
  <c r="AD433" i="10" a="1"/>
  <c r="AD433" i="10"/>
  <c r="S433" i="10" a="1"/>
  <c r="S433" i="10"/>
  <c r="R433" i="10" a="1"/>
  <c r="R433" i="10"/>
  <c r="Q433" i="10" a="1"/>
  <c r="Q433" i="10"/>
  <c r="P433" i="10" a="1"/>
  <c r="P433" i="10"/>
  <c r="O433" i="10" a="1"/>
  <c r="O433" i="10"/>
  <c r="N433" i="10" a="1"/>
  <c r="N433" i="10"/>
  <c r="M433" i="10" a="1"/>
  <c r="M433" i="10"/>
  <c r="L433" i="10" a="1"/>
  <c r="L433" i="10"/>
  <c r="J433" i="10" a="1"/>
  <c r="J433" i="10"/>
  <c r="U432" i="10" a="1"/>
  <c r="U432" i="10"/>
  <c r="AD432" i="10" a="1"/>
  <c r="AD432" i="10"/>
  <c r="S432" i="10" a="1"/>
  <c r="S432" i="10"/>
  <c r="R432" i="10" a="1"/>
  <c r="R432" i="10"/>
  <c r="Q432" i="10" a="1"/>
  <c r="Q432" i="10"/>
  <c r="P432" i="10" a="1"/>
  <c r="P432" i="10"/>
  <c r="O432" i="10" a="1"/>
  <c r="O432" i="10"/>
  <c r="N432" i="10" a="1"/>
  <c r="N432" i="10"/>
  <c r="M432" i="10" a="1"/>
  <c r="M432" i="10"/>
  <c r="L432" i="10" a="1"/>
  <c r="L432" i="10"/>
  <c r="J432" i="10" a="1"/>
  <c r="J432" i="10"/>
  <c r="U431" i="10" a="1"/>
  <c r="U431" i="10"/>
  <c r="AD431" i="10" a="1"/>
  <c r="AD431" i="10"/>
  <c r="S431" i="10" a="1"/>
  <c r="S431" i="10"/>
  <c r="R431" i="10" a="1"/>
  <c r="R431" i="10"/>
  <c r="Q431" i="10" a="1"/>
  <c r="Q431" i="10"/>
  <c r="P431" i="10" a="1"/>
  <c r="P431" i="10"/>
  <c r="O431" i="10" a="1"/>
  <c r="O431" i="10"/>
  <c r="N431" i="10" a="1"/>
  <c r="N431" i="10"/>
  <c r="M431" i="10" a="1"/>
  <c r="M431" i="10"/>
  <c r="L431" i="10" a="1"/>
  <c r="L431" i="10"/>
  <c r="J431" i="10" a="1"/>
  <c r="J431" i="10"/>
  <c r="U430" i="10" a="1"/>
  <c r="U430" i="10"/>
  <c r="AD430" i="10" a="1"/>
  <c r="AD430" i="10"/>
  <c r="S430" i="10" a="1"/>
  <c r="S430" i="10"/>
  <c r="R430" i="10" a="1"/>
  <c r="R430" i="10"/>
  <c r="Q430" i="10" a="1"/>
  <c r="Q430" i="10"/>
  <c r="P430" i="10" a="1"/>
  <c r="P430" i="10"/>
  <c r="O430" i="10" a="1"/>
  <c r="O430" i="10"/>
  <c r="N430" i="10" a="1"/>
  <c r="N430" i="10"/>
  <c r="M430" i="10" a="1"/>
  <c r="M430" i="10"/>
  <c r="L430" i="10" a="1"/>
  <c r="L430" i="10"/>
  <c r="J430" i="10" a="1"/>
  <c r="J430" i="10"/>
  <c r="U429" i="10" a="1"/>
  <c r="U429" i="10"/>
  <c r="AD429" i="10" a="1"/>
  <c r="AD429" i="10"/>
  <c r="S429" i="10" a="1"/>
  <c r="S429" i="10"/>
  <c r="R429" i="10" a="1"/>
  <c r="R429" i="10"/>
  <c r="Q429" i="10" a="1"/>
  <c r="Q429" i="10"/>
  <c r="P429" i="10" a="1"/>
  <c r="P429" i="10"/>
  <c r="O429" i="10" a="1"/>
  <c r="O429" i="10"/>
  <c r="N429" i="10" a="1"/>
  <c r="N429" i="10"/>
  <c r="M429" i="10" a="1"/>
  <c r="M429" i="10"/>
  <c r="L429" i="10" a="1"/>
  <c r="L429" i="10"/>
  <c r="J429" i="10" a="1"/>
  <c r="J429" i="10"/>
  <c r="U428" i="10" a="1"/>
  <c r="U428" i="10"/>
  <c r="AD428" i="10" a="1"/>
  <c r="AD428" i="10"/>
  <c r="S428" i="10" a="1"/>
  <c r="S428" i="10"/>
  <c r="R428" i="10" a="1"/>
  <c r="R428" i="10"/>
  <c r="Q428" i="10" a="1"/>
  <c r="Q428" i="10"/>
  <c r="P428" i="10" a="1"/>
  <c r="P428" i="10"/>
  <c r="O428" i="10" a="1"/>
  <c r="O428" i="10"/>
  <c r="N428" i="10" a="1"/>
  <c r="N428" i="10"/>
  <c r="M428" i="10" a="1"/>
  <c r="M428" i="10"/>
  <c r="L428" i="10" a="1"/>
  <c r="L428" i="10"/>
  <c r="J428" i="10" a="1"/>
  <c r="J428" i="10"/>
  <c r="U427" i="10" a="1"/>
  <c r="U427" i="10"/>
  <c r="AD427" i="10" a="1"/>
  <c r="AD427" i="10"/>
  <c r="S427" i="10" a="1"/>
  <c r="S427" i="10"/>
  <c r="R427" i="10" a="1"/>
  <c r="R427" i="10"/>
  <c r="Q427" i="10" a="1"/>
  <c r="Q427" i="10"/>
  <c r="P427" i="10" a="1"/>
  <c r="P427" i="10"/>
  <c r="O427" i="10" a="1"/>
  <c r="O427" i="10"/>
  <c r="N427" i="10" a="1"/>
  <c r="N427" i="10"/>
  <c r="M427" i="10" a="1"/>
  <c r="M427" i="10"/>
  <c r="L427" i="10" a="1"/>
  <c r="L427" i="10"/>
  <c r="J427" i="10" a="1"/>
  <c r="J427" i="10"/>
  <c r="U426" i="10" a="1"/>
  <c r="U426" i="10"/>
  <c r="AD426" i="10" a="1"/>
  <c r="AD426" i="10"/>
  <c r="S426" i="10" a="1"/>
  <c r="S426" i="10"/>
  <c r="R426" i="10" a="1"/>
  <c r="R426" i="10"/>
  <c r="Q426" i="10" a="1"/>
  <c r="Q426" i="10"/>
  <c r="P426" i="10" a="1"/>
  <c r="P426" i="10"/>
  <c r="O426" i="10" a="1"/>
  <c r="O426" i="10"/>
  <c r="N426" i="10" a="1"/>
  <c r="N426" i="10"/>
  <c r="M426" i="10" a="1"/>
  <c r="M426" i="10"/>
  <c r="L426" i="10" a="1"/>
  <c r="L426" i="10"/>
  <c r="J426" i="10" a="1"/>
  <c r="J426" i="10"/>
  <c r="S425" i="10" a="1"/>
  <c r="S425" i="10"/>
  <c r="R425" i="10" a="1"/>
  <c r="R425" i="10"/>
  <c r="Q425" i="10" a="1"/>
  <c r="Q425" i="10"/>
  <c r="P425" i="10" a="1"/>
  <c r="P425" i="10"/>
  <c r="M425" i="10" a="1"/>
  <c r="M425" i="10"/>
  <c r="C425" i="10" a="1"/>
  <c r="C425" i="10"/>
  <c r="C426" i="10" a="1"/>
  <c r="C426" i="10"/>
  <c r="C427" i="10" a="1"/>
  <c r="C427" i="10"/>
  <c r="C428" i="10" a="1"/>
  <c r="C428" i="10"/>
  <c r="C429" i="10" a="1"/>
  <c r="C429" i="10"/>
  <c r="C430" i="10" a="1"/>
  <c r="C430" i="10"/>
  <c r="C431" i="10" a="1"/>
  <c r="C431" i="10"/>
  <c r="C432" i="10" a="1"/>
  <c r="C432" i="10"/>
  <c r="C433" i="10" a="1"/>
  <c r="C433" i="10"/>
  <c r="C434" i="10" a="1"/>
  <c r="C434" i="10"/>
  <c r="C435" i="10" a="1"/>
  <c r="C435" i="10"/>
  <c r="D428" i="10"/>
  <c r="B428" i="10" a="1"/>
  <c r="B428" i="10"/>
  <c r="D427" i="10"/>
  <c r="B427" i="10" a="1"/>
  <c r="B427" i="10"/>
  <c r="D426" i="10"/>
  <c r="B426" i="10" a="1"/>
  <c r="B426" i="10"/>
  <c r="Y428" i="10" a="1"/>
  <c r="Y428" i="10"/>
  <c r="Y427" i="10" a="1"/>
  <c r="Y427" i="10"/>
  <c r="Y426" i="10" a="1"/>
  <c r="Y426" i="10"/>
  <c r="BX429" i="10" a="1"/>
  <c r="BX429" i="10"/>
  <c r="BY429" i="10" a="1"/>
  <c r="BY429" i="10"/>
  <c r="BZ429" i="10" a="1"/>
  <c r="BZ429" i="10"/>
  <c r="BX430" i="10" a="1"/>
  <c r="BX430" i="10"/>
  <c r="BY430" i="10" a="1"/>
  <c r="BY430" i="10"/>
  <c r="BZ430" i="10" a="1"/>
  <c r="BZ430" i="10"/>
  <c r="BX431" i="10" a="1"/>
  <c r="BX431" i="10"/>
  <c r="BY431" i="10" a="1"/>
  <c r="BY431" i="10"/>
  <c r="BZ431" i="10" a="1"/>
  <c r="BZ431" i="10"/>
  <c r="BX432" i="10" a="1"/>
  <c r="BX432" i="10"/>
  <c r="BY432" i="10" a="1"/>
  <c r="BY432" i="10"/>
  <c r="BZ432" i="10" a="1"/>
  <c r="BZ432" i="10"/>
  <c r="BX433" i="10" a="1"/>
  <c r="BX433" i="10"/>
  <c r="BY433" i="10" a="1"/>
  <c r="BY433" i="10"/>
  <c r="BZ433" i="10" a="1"/>
  <c r="BZ433" i="10"/>
  <c r="BX434" i="10" a="1"/>
  <c r="BX434" i="10"/>
  <c r="BY434" i="10" a="1"/>
  <c r="BY434" i="10"/>
  <c r="BZ434" i="10" a="1"/>
  <c r="BZ434" i="10"/>
  <c r="BX435" i="10" a="1"/>
  <c r="BX435" i="10"/>
  <c r="BY435" i="10" a="1"/>
  <c r="BY435" i="10"/>
  <c r="BZ435" i="10" a="1"/>
  <c r="BZ435" i="10"/>
  <c r="BX436" i="10" a="1"/>
  <c r="BX436" i="10"/>
  <c r="BY436" i="10" a="1"/>
  <c r="BY436" i="10"/>
  <c r="BZ436" i="10" a="1"/>
  <c r="BZ436" i="10"/>
  <c r="BX437" i="10" a="1"/>
  <c r="BX437" i="10"/>
  <c r="BY437" i="10" a="1"/>
  <c r="BY437" i="10"/>
  <c r="BZ437" i="10" a="1"/>
  <c r="BZ437" i="10"/>
  <c r="BX438" i="10" a="1"/>
  <c r="BX438" i="10"/>
  <c r="BY438" i="10" a="1"/>
  <c r="BY438" i="10"/>
  <c r="BZ438" i="10" a="1"/>
  <c r="BZ438" i="10"/>
  <c r="V429" i="10" a="1"/>
  <c r="V429" i="10"/>
  <c r="X429" i="10"/>
  <c r="V430" i="10" a="1"/>
  <c r="V430" i="10"/>
  <c r="X430" i="10"/>
  <c r="V431" i="10" a="1"/>
  <c r="V431" i="10"/>
  <c r="X431" i="10"/>
  <c r="V432" i="10" a="1"/>
  <c r="V432" i="10"/>
  <c r="X432" i="10"/>
  <c r="V433" i="10" a="1"/>
  <c r="V433" i="10"/>
  <c r="X433" i="10"/>
  <c r="V434" i="10" a="1"/>
  <c r="V434" i="10"/>
  <c r="X434" i="10"/>
  <c r="V435" i="10" a="1"/>
  <c r="V435" i="10"/>
  <c r="X435" i="10"/>
  <c r="V436" i="10" a="1"/>
  <c r="V436" i="10"/>
  <c r="X436" i="10"/>
  <c r="Y436" i="10" a="1"/>
  <c r="Y436" i="10"/>
  <c r="Z436" i="10" a="1"/>
  <c r="Z436" i="10"/>
  <c r="AA436" i="10" a="1"/>
  <c r="AA436" i="10"/>
  <c r="AB436" i="10" a="1"/>
  <c r="AB436" i="10"/>
  <c r="AC436" i="10" a="1"/>
  <c r="AC436" i="10"/>
  <c r="W436" i="10" a="1"/>
  <c r="W436" i="10"/>
  <c r="AE436" i="10" a="1"/>
  <c r="AE436" i="10"/>
  <c r="T436" i="10" a="1"/>
  <c r="T436" i="10"/>
  <c r="V437" i="10" a="1"/>
  <c r="V437" i="10"/>
  <c r="X437" i="10"/>
  <c r="Y437" i="10" a="1"/>
  <c r="Y437" i="10"/>
  <c r="Z437" i="10" a="1"/>
  <c r="Z437" i="10"/>
  <c r="AA437" i="10" a="1"/>
  <c r="AA437" i="10"/>
  <c r="AB437" i="10" a="1"/>
  <c r="AB437" i="10"/>
  <c r="AC437" i="10" a="1"/>
  <c r="AC437" i="10"/>
  <c r="W437" i="10" a="1"/>
  <c r="W437" i="10"/>
  <c r="AE437" i="10" a="1"/>
  <c r="AE437" i="10"/>
  <c r="T437" i="10" a="1"/>
  <c r="T437" i="10"/>
  <c r="AF437" i="10" a="1"/>
  <c r="AF437" i="10"/>
  <c r="AH437" i="10" a="1"/>
  <c r="AH437" i="10"/>
  <c r="AI437" i="10" a="1"/>
  <c r="AI437" i="10"/>
  <c r="AJ437" i="10" a="1"/>
  <c r="AJ437" i="10"/>
  <c r="AK437" i="10" a="1"/>
  <c r="AK437" i="10"/>
  <c r="AL437" i="10" a="1"/>
  <c r="AL437" i="10"/>
  <c r="H437" i="10" a="1"/>
  <c r="H437" i="10"/>
  <c r="F437" i="10" a="1"/>
  <c r="F437" i="10"/>
  <c r="V438" i="10" a="1"/>
  <c r="V438" i="10"/>
  <c r="X438" i="10"/>
  <c r="Y438" i="10" a="1"/>
  <c r="Y438" i="10"/>
  <c r="Z438" i="10" a="1"/>
  <c r="Z438" i="10"/>
  <c r="AA438" i="10" a="1"/>
  <c r="AA438" i="10"/>
  <c r="AB438" i="10" a="1"/>
  <c r="AB438" i="10"/>
  <c r="AC438" i="10" a="1"/>
  <c r="AC438" i="10"/>
  <c r="W438" i="10" a="1"/>
  <c r="W438" i="10"/>
  <c r="AE438" i="10" a="1"/>
  <c r="AE438" i="10"/>
  <c r="T438" i="10" a="1"/>
  <c r="T438" i="10"/>
  <c r="AF438" i="10" a="1"/>
  <c r="AF438" i="10"/>
  <c r="AH438" i="10" a="1"/>
  <c r="AH438" i="10"/>
  <c r="AI438" i="10" a="1"/>
  <c r="AI438" i="10"/>
  <c r="AJ438" i="10" a="1"/>
  <c r="AJ438" i="10"/>
  <c r="AK438" i="10" a="1"/>
  <c r="AK438" i="10"/>
  <c r="AL438" i="10" a="1"/>
  <c r="AL438" i="10"/>
  <c r="H438" i="10" a="1"/>
  <c r="H438" i="10"/>
  <c r="F438" i="10" a="1"/>
  <c r="F438" i="10"/>
  <c r="E436" i="10" a="1"/>
  <c r="E436" i="10"/>
  <c r="I436" i="10" a="1"/>
  <c r="I436" i="10"/>
  <c r="K436" i="10" a="1"/>
  <c r="K436" i="10"/>
  <c r="E437" i="10" a="1"/>
  <c r="E437" i="10"/>
  <c r="I437" i="10" a="1"/>
  <c r="I437" i="10"/>
  <c r="K437" i="10" a="1"/>
  <c r="K437" i="10"/>
  <c r="E438" i="10" a="1"/>
  <c r="E438" i="10"/>
  <c r="I438" i="10" a="1"/>
  <c r="I438" i="10"/>
  <c r="K438" i="10" a="1"/>
  <c r="K438" i="10"/>
  <c r="U438" i="10" a="1"/>
  <c r="U438" i="10"/>
  <c r="AD438" i="10" a="1"/>
  <c r="AD438" i="10"/>
  <c r="S438" i="10" a="1"/>
  <c r="S438" i="10"/>
  <c r="R438" i="10" a="1"/>
  <c r="R438" i="10"/>
  <c r="Q438" i="10" a="1"/>
  <c r="Q438" i="10"/>
  <c r="P438" i="10" a="1"/>
  <c r="P438" i="10"/>
  <c r="O438" i="10" a="1"/>
  <c r="O438" i="10"/>
  <c r="N438" i="10" a="1"/>
  <c r="N438" i="10"/>
  <c r="M438" i="10" a="1"/>
  <c r="M438" i="10"/>
  <c r="L438" i="10" a="1"/>
  <c r="L438" i="10"/>
  <c r="J438" i="10" a="1"/>
  <c r="J438" i="10"/>
  <c r="U437" i="10" a="1"/>
  <c r="U437" i="10"/>
  <c r="AD437" i="10" a="1"/>
  <c r="AD437" i="10"/>
  <c r="S437" i="10" a="1"/>
  <c r="S437" i="10"/>
  <c r="R437" i="10" a="1"/>
  <c r="R437" i="10"/>
  <c r="Q437" i="10" a="1"/>
  <c r="Q437" i="10"/>
  <c r="P437" i="10" a="1"/>
  <c r="P437" i="10"/>
  <c r="O437" i="10" a="1"/>
  <c r="O437" i="10"/>
  <c r="N437" i="10" a="1"/>
  <c r="N437" i="10"/>
  <c r="M437" i="10" a="1"/>
  <c r="M437" i="10"/>
  <c r="L437" i="10" a="1"/>
  <c r="L437" i="10"/>
  <c r="J437" i="10" a="1"/>
  <c r="J437" i="10"/>
  <c r="U436" i="10" a="1"/>
  <c r="U436" i="10"/>
  <c r="AD436" i="10" a="1"/>
  <c r="AD436" i="10"/>
  <c r="S436" i="10" a="1"/>
  <c r="S436" i="10"/>
  <c r="R436" i="10" a="1"/>
  <c r="R436" i="10"/>
  <c r="Q436" i="10" a="1"/>
  <c r="Q436" i="10"/>
  <c r="P436" i="10" a="1"/>
  <c r="P436" i="10"/>
  <c r="O436" i="10" a="1"/>
  <c r="O436" i="10"/>
  <c r="N436" i="10" a="1"/>
  <c r="N436" i="10"/>
  <c r="M436" i="10" a="1"/>
  <c r="M436" i="10"/>
  <c r="L436" i="10" a="1"/>
  <c r="L436" i="10"/>
  <c r="J436" i="10" a="1"/>
  <c r="J436" i="10"/>
  <c r="B436" i="10" a="1"/>
  <c r="B436" i="10"/>
  <c r="C436" i="10" a="1"/>
  <c r="C436" i="10"/>
  <c r="D436" i="10"/>
  <c r="B437" i="10" a="1"/>
  <c r="B437" i="10"/>
  <c r="C437" i="10" a="1"/>
  <c r="C437" i="10"/>
  <c r="D437" i="10"/>
  <c r="B438" i="10" a="1"/>
  <c r="B438" i="10"/>
  <c r="C438" i="10" a="1"/>
  <c r="C438" i="10"/>
  <c r="D438" i="10"/>
  <c r="D435" i="10"/>
  <c r="B435" i="10" a="1"/>
  <c r="B435" i="10"/>
  <c r="D434" i="10"/>
  <c r="B434" i="10" a="1"/>
  <c r="B434" i="10"/>
  <c r="D433" i="10"/>
  <c r="B433" i="10" a="1"/>
  <c r="B433" i="10"/>
  <c r="D432" i="10"/>
  <c r="B432" i="10" a="1"/>
  <c r="B432" i="10"/>
  <c r="D431" i="10"/>
  <c r="B431" i="10" a="1"/>
  <c r="B431" i="10"/>
  <c r="D430" i="10"/>
  <c r="B430" i="10" a="1"/>
  <c r="B430" i="10"/>
  <c r="D429" i="10"/>
  <c r="B429" i="10" a="1"/>
  <c r="B429" i="10"/>
  <c r="Y435" i="10" a="1"/>
  <c r="Y435" i="10"/>
  <c r="Y434" i="10" a="1"/>
  <c r="Y434" i="10"/>
  <c r="Y433" i="10" a="1"/>
  <c r="Y433" i="10"/>
  <c r="Y432" i="10" a="1"/>
  <c r="Y432" i="10"/>
  <c r="Y431" i="10" a="1"/>
  <c r="Y431" i="10"/>
  <c r="Y430" i="10" a="1"/>
  <c r="Y430" i="10"/>
  <c r="Y429" i="10" a="1"/>
  <c r="Y429" i="10"/>
  <c r="Y425" i="10" a="1"/>
  <c r="Y425" i="10"/>
  <c r="B425" i="10" a="1"/>
  <c r="B425" i="10"/>
  <c r="D425" i="10"/>
  <c r="W425" i="10" a="1"/>
  <c r="W425" i="10"/>
  <c r="X425" i="10"/>
  <c r="V425" i="10" a="1"/>
  <c r="V425" i="10"/>
  <c r="BZ425" i="10" a="1"/>
  <c r="BZ425" i="10"/>
  <c r="BY425" i="10" a="1"/>
  <c r="BY425" i="10"/>
  <c r="BX425" i="10" a="1"/>
  <c r="BX425" i="10"/>
  <c r="BW425" i="10" a="1"/>
  <c r="BW425" i="10"/>
  <c r="B441" i="10" a="1"/>
  <c r="B441" i="10"/>
  <c r="C441" i="10" a="1"/>
  <c r="C441" i="10"/>
  <c r="D441" i="10"/>
  <c r="E441" i="10" a="1"/>
  <c r="E441" i="10"/>
  <c r="F441" i="10" a="1"/>
  <c r="F441" i="10"/>
  <c r="H441" i="10" a="1"/>
  <c r="H441" i="10"/>
  <c r="I441" i="10" a="1"/>
  <c r="I441" i="10"/>
  <c r="J441" i="10" a="1"/>
  <c r="J441" i="10"/>
  <c r="K441" i="10" a="1"/>
  <c r="K441" i="10"/>
  <c r="L441" i="10" a="1"/>
  <c r="L441" i="10"/>
  <c r="M441" i="10" a="1"/>
  <c r="M441" i="10"/>
  <c r="N441" i="10" a="1"/>
  <c r="N441" i="10"/>
  <c r="O441" i="10" a="1"/>
  <c r="O441" i="10"/>
  <c r="P441" i="10" a="1"/>
  <c r="P441" i="10"/>
  <c r="Q441" i="10" a="1"/>
  <c r="Q441" i="10"/>
  <c r="R441" i="10" a="1"/>
  <c r="R441" i="10"/>
  <c r="S441" i="10" a="1"/>
  <c r="S441" i="10"/>
  <c r="T441" i="10" a="1"/>
  <c r="T441" i="10"/>
  <c r="U441" i="10" a="1"/>
  <c r="U441" i="10"/>
  <c r="V441" i="10" a="1"/>
  <c r="V441" i="10"/>
  <c r="W441" i="10" a="1"/>
  <c r="W441" i="10"/>
  <c r="X441" i="10"/>
  <c r="Y441" i="10" a="1"/>
  <c r="Y441" i="10"/>
  <c r="Z441" i="10" a="1"/>
  <c r="Z441" i="10"/>
  <c r="AA441" i="10" a="1"/>
  <c r="AA441" i="10"/>
  <c r="AB441" i="10" a="1"/>
  <c r="AB441" i="10"/>
  <c r="AC441" i="10" a="1"/>
  <c r="AC441" i="10"/>
  <c r="AD441" i="10" a="1"/>
  <c r="AD441" i="10"/>
  <c r="AE441" i="10" a="1"/>
  <c r="AE441" i="10"/>
  <c r="AF441" i="10" a="1"/>
  <c r="AF441" i="10"/>
  <c r="AH441" i="10" a="1"/>
  <c r="AH441" i="10"/>
  <c r="AI441" i="10" a="1"/>
  <c r="AI441" i="10"/>
  <c r="AJ441" i="10" a="1"/>
  <c r="AJ441" i="10"/>
  <c r="AK441" i="10" a="1"/>
  <c r="AK441" i="10"/>
  <c r="AL441" i="10" a="1"/>
  <c r="AL441" i="10"/>
  <c r="BV441" i="10" a="1"/>
  <c r="BV441" i="10"/>
  <c r="BW441" i="10" a="1"/>
  <c r="BW441" i="10"/>
  <c r="BX441" i="10" a="1"/>
  <c r="BX441" i="10"/>
  <c r="BY441" i="10" a="1"/>
  <c r="BY441" i="10"/>
  <c r="BZ441" i="10" a="1"/>
  <c r="BZ441" i="10"/>
  <c r="B442" i="10" a="1"/>
  <c r="B442" i="10"/>
  <c r="C442" i="10" a="1"/>
  <c r="C442" i="10"/>
  <c r="D442" i="10"/>
  <c r="E442" i="10" a="1"/>
  <c r="E442" i="10"/>
  <c r="F442" i="10" a="1"/>
  <c r="F442" i="10"/>
  <c r="H442" i="10" a="1"/>
  <c r="H442" i="10"/>
  <c r="I442" i="10" a="1"/>
  <c r="I442" i="10"/>
  <c r="J442" i="10" a="1"/>
  <c r="J442" i="10"/>
  <c r="K442" i="10" a="1"/>
  <c r="K442" i="10"/>
  <c r="L442" i="10" a="1"/>
  <c r="L442" i="10"/>
  <c r="M442" i="10" a="1"/>
  <c r="M442" i="10"/>
  <c r="N442" i="10" a="1"/>
  <c r="N442" i="10"/>
  <c r="O442" i="10" a="1"/>
  <c r="O442" i="10"/>
  <c r="P442" i="10" a="1"/>
  <c r="P442" i="10"/>
  <c r="Q442" i="10" a="1"/>
  <c r="Q442" i="10"/>
  <c r="R442" i="10" a="1"/>
  <c r="R442" i="10"/>
  <c r="S442" i="10" a="1"/>
  <c r="S442" i="10"/>
  <c r="T442" i="10" a="1"/>
  <c r="T442" i="10"/>
  <c r="U442" i="10" a="1"/>
  <c r="U442" i="10"/>
  <c r="V442" i="10" a="1"/>
  <c r="V442" i="10"/>
  <c r="W442" i="10" a="1"/>
  <c r="W442" i="10"/>
  <c r="X442" i="10"/>
  <c r="Y442" i="10" a="1"/>
  <c r="Y442" i="10"/>
  <c r="Z442" i="10" a="1"/>
  <c r="Z442" i="10"/>
  <c r="AA442" i="10" a="1"/>
  <c r="AA442" i="10"/>
  <c r="AB442" i="10" a="1"/>
  <c r="AB442" i="10"/>
  <c r="AC442" i="10" a="1"/>
  <c r="AC442" i="10"/>
  <c r="AD442" i="10" a="1"/>
  <c r="AD442" i="10"/>
  <c r="AE442" i="10" a="1"/>
  <c r="AE442" i="10"/>
  <c r="AF442" i="10" a="1"/>
  <c r="AF442" i="10"/>
  <c r="AH442" i="10" a="1"/>
  <c r="AH442" i="10"/>
  <c r="AI442" i="10" a="1"/>
  <c r="AI442" i="10"/>
  <c r="AJ442" i="10" a="1"/>
  <c r="AJ442" i="10"/>
  <c r="AK442" i="10" a="1"/>
  <c r="AK442" i="10"/>
  <c r="AL442" i="10" a="1"/>
  <c r="AL442" i="10"/>
  <c r="BV442" i="10" a="1"/>
  <c r="BV442" i="10"/>
  <c r="BW442" i="10" a="1"/>
  <c r="BW442" i="10"/>
  <c r="BX442" i="10" a="1"/>
  <c r="BX442" i="10"/>
  <c r="BY442" i="10" a="1"/>
  <c r="BY442" i="10"/>
  <c r="BZ442" i="10" a="1"/>
  <c r="BZ442" i="10"/>
  <c r="B443" i="10" a="1"/>
  <c r="B443" i="10"/>
  <c r="C443" i="10" a="1"/>
  <c r="C443" i="10"/>
  <c r="D443" i="10"/>
  <c r="E443" i="10" a="1"/>
  <c r="E443" i="10"/>
  <c r="F443" i="10" a="1"/>
  <c r="F443" i="10"/>
  <c r="H443" i="10" a="1"/>
  <c r="H443" i="10"/>
  <c r="I443" i="10" a="1"/>
  <c r="I443" i="10"/>
  <c r="J443" i="10" a="1"/>
  <c r="J443" i="10"/>
  <c r="K443" i="10" a="1"/>
  <c r="K443" i="10"/>
  <c r="L443" i="10" a="1"/>
  <c r="L443" i="10"/>
  <c r="M443" i="10" a="1"/>
  <c r="M443" i="10"/>
  <c r="N443" i="10" a="1"/>
  <c r="N443" i="10"/>
  <c r="O443" i="10" a="1"/>
  <c r="O443" i="10"/>
  <c r="P443" i="10" a="1"/>
  <c r="P443" i="10"/>
  <c r="Q443" i="10" a="1"/>
  <c r="Q443" i="10"/>
  <c r="R443" i="10" a="1"/>
  <c r="R443" i="10"/>
  <c r="S443" i="10" a="1"/>
  <c r="S443" i="10"/>
  <c r="T443" i="10" a="1"/>
  <c r="T443" i="10"/>
  <c r="U443" i="10" a="1"/>
  <c r="U443" i="10"/>
  <c r="V443" i="10" a="1"/>
  <c r="V443" i="10"/>
  <c r="W443" i="10" a="1"/>
  <c r="W443" i="10"/>
  <c r="X443" i="10"/>
  <c r="Y443" i="10" a="1"/>
  <c r="Y443" i="10"/>
  <c r="Z443" i="10" a="1"/>
  <c r="Z443" i="10"/>
  <c r="AA443" i="10" a="1"/>
  <c r="AA443" i="10"/>
  <c r="AB443" i="10" a="1"/>
  <c r="AB443" i="10"/>
  <c r="AC443" i="10" a="1"/>
  <c r="AC443" i="10"/>
  <c r="AD443" i="10" a="1"/>
  <c r="AD443" i="10"/>
  <c r="AE443" i="10" a="1"/>
  <c r="AE443" i="10"/>
  <c r="AF443" i="10" a="1"/>
  <c r="AF443" i="10"/>
  <c r="AH443" i="10" a="1"/>
  <c r="AH443" i="10"/>
  <c r="AI443" i="10" a="1"/>
  <c r="AI443" i="10"/>
  <c r="AJ443" i="10" a="1"/>
  <c r="AJ443" i="10"/>
  <c r="AK443" i="10" a="1"/>
  <c r="AK443" i="10"/>
  <c r="AL443" i="10" a="1"/>
  <c r="AL443" i="10"/>
  <c r="BV443" i="10" a="1"/>
  <c r="BV443" i="10"/>
  <c r="BW443" i="10" a="1"/>
  <c r="BW443" i="10"/>
  <c r="BX443" i="10" a="1"/>
  <c r="BX443" i="10"/>
  <c r="BY443" i="10" a="1"/>
  <c r="BY443" i="10"/>
  <c r="BZ443" i="10" a="1"/>
  <c r="BZ443" i="10"/>
  <c r="B444" i="10" a="1"/>
  <c r="B444" i="10"/>
  <c r="C444" i="10" a="1"/>
  <c r="C444" i="10"/>
  <c r="D444" i="10"/>
  <c r="E444" i="10" a="1"/>
  <c r="E444" i="10"/>
  <c r="F444" i="10" a="1"/>
  <c r="F444" i="10"/>
  <c r="H444" i="10" a="1"/>
  <c r="H444" i="10"/>
  <c r="I444" i="10" a="1"/>
  <c r="I444" i="10"/>
  <c r="J444" i="10" a="1"/>
  <c r="J444" i="10"/>
  <c r="K444" i="10" a="1"/>
  <c r="K444" i="10"/>
  <c r="L444" i="10" a="1"/>
  <c r="L444" i="10"/>
  <c r="M444" i="10" a="1"/>
  <c r="M444" i="10"/>
  <c r="N444" i="10" a="1"/>
  <c r="N444" i="10"/>
  <c r="O444" i="10" a="1"/>
  <c r="O444" i="10"/>
  <c r="P444" i="10" a="1"/>
  <c r="P444" i="10"/>
  <c r="Q444" i="10" a="1"/>
  <c r="Q444" i="10"/>
  <c r="R444" i="10" a="1"/>
  <c r="R444" i="10"/>
  <c r="S444" i="10" a="1"/>
  <c r="S444" i="10"/>
  <c r="T444" i="10" a="1"/>
  <c r="T444" i="10"/>
  <c r="U444" i="10" a="1"/>
  <c r="U444" i="10"/>
  <c r="V444" i="10" a="1"/>
  <c r="V444" i="10"/>
  <c r="W444" i="10" a="1"/>
  <c r="W444" i="10"/>
  <c r="X444" i="10"/>
  <c r="Y444" i="10" a="1"/>
  <c r="Y444" i="10"/>
  <c r="Z444" i="10" a="1"/>
  <c r="Z444" i="10"/>
  <c r="AA444" i="10" a="1"/>
  <c r="AA444" i="10"/>
  <c r="AB444" i="10" a="1"/>
  <c r="AB444" i="10"/>
  <c r="AC444" i="10" a="1"/>
  <c r="AC444" i="10"/>
  <c r="AD444" i="10" a="1"/>
  <c r="AD444" i="10"/>
  <c r="AE444" i="10" a="1"/>
  <c r="AE444" i="10"/>
  <c r="AF444" i="10" a="1"/>
  <c r="AF444" i="10"/>
  <c r="AH444" i="10" a="1"/>
  <c r="AH444" i="10"/>
  <c r="AI444" i="10" a="1"/>
  <c r="AI444" i="10"/>
  <c r="AJ444" i="10" a="1"/>
  <c r="AJ444" i="10"/>
  <c r="AK444" i="10" a="1"/>
  <c r="AK444" i="10"/>
  <c r="AL444" i="10" a="1"/>
  <c r="AL444" i="10"/>
  <c r="BV444" i="10" a="1"/>
  <c r="BV444" i="10"/>
  <c r="BW444" i="10" a="1"/>
  <c r="BW444" i="10"/>
  <c r="BX444" i="10" a="1"/>
  <c r="BX444" i="10"/>
  <c r="BY444" i="10" a="1"/>
  <c r="BY444" i="10"/>
  <c r="BZ444" i="10" a="1"/>
  <c r="BZ444" i="10"/>
  <c r="B447" i="10" a="1"/>
  <c r="B447" i="10"/>
  <c r="C447" i="10" a="1"/>
  <c r="C447" i="10"/>
  <c r="D447" i="10"/>
  <c r="E447" i="10" a="1"/>
  <c r="E447" i="10"/>
  <c r="F447" i="10" a="1"/>
  <c r="F447" i="10"/>
  <c r="H447" i="10" a="1"/>
  <c r="H447" i="10"/>
  <c r="I447" i="10" a="1"/>
  <c r="I447" i="10"/>
  <c r="J447" i="10" a="1"/>
  <c r="J447" i="10"/>
  <c r="K447" i="10" a="1"/>
  <c r="K447" i="10"/>
  <c r="L447" i="10" a="1"/>
  <c r="L447" i="10"/>
  <c r="M447" i="10" a="1"/>
  <c r="M447" i="10"/>
  <c r="N447" i="10" a="1"/>
  <c r="N447" i="10"/>
  <c r="O447" i="10" a="1"/>
  <c r="O447" i="10"/>
  <c r="P447" i="10" a="1"/>
  <c r="P447" i="10"/>
  <c r="Q447" i="10" a="1"/>
  <c r="Q447" i="10"/>
  <c r="R447" i="10" a="1"/>
  <c r="R447" i="10"/>
  <c r="S447" i="10" a="1"/>
  <c r="S447" i="10"/>
  <c r="T447" i="10" a="1"/>
  <c r="T447" i="10"/>
  <c r="U447" i="10" a="1"/>
  <c r="U447" i="10"/>
  <c r="V447" i="10" a="1"/>
  <c r="V447" i="10"/>
  <c r="W447" i="10" a="1"/>
  <c r="W447" i="10"/>
  <c r="X447" i="10"/>
  <c r="Y447" i="10" a="1"/>
  <c r="Y447" i="10"/>
  <c r="Z447" i="10" a="1"/>
  <c r="Z447" i="10"/>
  <c r="AA447" i="10" a="1"/>
  <c r="AA447" i="10"/>
  <c r="AB447" i="10" a="1"/>
  <c r="AB447" i="10"/>
  <c r="AC447" i="10" a="1"/>
  <c r="AC447" i="10"/>
  <c r="AD447" i="10" a="1"/>
  <c r="AD447" i="10"/>
  <c r="AE447" i="10" a="1"/>
  <c r="AE447" i="10"/>
  <c r="AF447" i="10" a="1"/>
  <c r="AF447" i="10"/>
  <c r="AH447" i="10" a="1"/>
  <c r="AH447" i="10"/>
  <c r="AI447" i="10" a="1"/>
  <c r="AI447" i="10"/>
  <c r="AJ447" i="10" a="1"/>
  <c r="AJ447" i="10"/>
  <c r="AK447" i="10" a="1"/>
  <c r="AK447" i="10"/>
  <c r="AL447" i="10" a="1"/>
  <c r="AL447" i="10"/>
  <c r="BV447" i="10" a="1"/>
  <c r="BV447" i="10"/>
  <c r="BW447" i="10" a="1"/>
  <c r="BW447" i="10"/>
  <c r="BX447" i="10" a="1"/>
  <c r="BX447" i="10"/>
  <c r="BY447" i="10" a="1"/>
  <c r="BY447" i="10"/>
  <c r="BZ447" i="10" a="1"/>
  <c r="BZ447" i="10"/>
  <c r="B448" i="10" a="1"/>
  <c r="B448" i="10"/>
  <c r="C448" i="10" a="1"/>
  <c r="C448" i="10"/>
  <c r="D448" i="10"/>
  <c r="E448" i="10" a="1"/>
  <c r="E448" i="10"/>
  <c r="F448" i="10" a="1"/>
  <c r="F448" i="10"/>
  <c r="H448" i="10" a="1"/>
  <c r="H448" i="10"/>
  <c r="I448" i="10" a="1"/>
  <c r="I448" i="10"/>
  <c r="J448" i="10" a="1"/>
  <c r="J448" i="10"/>
  <c r="K448" i="10" a="1"/>
  <c r="K448" i="10"/>
  <c r="L448" i="10" a="1"/>
  <c r="L448" i="10"/>
  <c r="M448" i="10" a="1"/>
  <c r="M448" i="10"/>
  <c r="N448" i="10" a="1"/>
  <c r="N448" i="10"/>
  <c r="O448" i="10" a="1"/>
  <c r="O448" i="10"/>
  <c r="P448" i="10" a="1"/>
  <c r="P448" i="10"/>
  <c r="Q448" i="10" a="1"/>
  <c r="Q448" i="10"/>
  <c r="R448" i="10" a="1"/>
  <c r="R448" i="10"/>
  <c r="S448" i="10" a="1"/>
  <c r="S448" i="10"/>
  <c r="T448" i="10" a="1"/>
  <c r="T448" i="10"/>
  <c r="U448" i="10" a="1"/>
  <c r="U448" i="10"/>
  <c r="V448" i="10" a="1"/>
  <c r="V448" i="10"/>
  <c r="W448" i="10" a="1"/>
  <c r="W448" i="10"/>
  <c r="X448" i="10"/>
  <c r="Y448" i="10" a="1"/>
  <c r="Y448" i="10"/>
  <c r="Z448" i="10" a="1"/>
  <c r="Z448" i="10"/>
  <c r="AA448" i="10" a="1"/>
  <c r="AA448" i="10"/>
  <c r="AB448" i="10" a="1"/>
  <c r="AB448" i="10"/>
  <c r="AC448" i="10" a="1"/>
  <c r="AC448" i="10"/>
  <c r="AD448" i="10" a="1"/>
  <c r="AD448" i="10"/>
  <c r="AE448" i="10" a="1"/>
  <c r="AE448" i="10"/>
  <c r="AF448" i="10" a="1"/>
  <c r="AF448" i="10"/>
  <c r="AH448" i="10" a="1"/>
  <c r="AH448" i="10"/>
  <c r="AI448" i="10" a="1"/>
  <c r="AI448" i="10"/>
  <c r="AJ448" i="10" a="1"/>
  <c r="AJ448" i="10"/>
  <c r="AK448" i="10" a="1"/>
  <c r="AK448" i="10"/>
  <c r="AL448" i="10" a="1"/>
  <c r="AL448" i="10"/>
  <c r="BV448" i="10" a="1"/>
  <c r="BV448" i="10"/>
  <c r="BW448" i="10" a="1"/>
  <c r="BW448" i="10"/>
  <c r="BX448" i="10" a="1"/>
  <c r="BX448" i="10"/>
  <c r="BY448" i="10" a="1"/>
  <c r="BY448" i="10"/>
  <c r="BZ448" i="10" a="1"/>
  <c r="BZ448" i="10"/>
  <c r="B449" i="10" a="1"/>
  <c r="B449" i="10"/>
  <c r="C449" i="10" a="1"/>
  <c r="C449" i="10"/>
  <c r="D449" i="10"/>
  <c r="E449" i="10" a="1"/>
  <c r="E449" i="10"/>
  <c r="F449" i="10" a="1"/>
  <c r="F449" i="10"/>
  <c r="H449" i="10" a="1"/>
  <c r="H449" i="10"/>
  <c r="I449" i="10" a="1"/>
  <c r="I449" i="10"/>
  <c r="J449" i="10" a="1"/>
  <c r="J449" i="10"/>
  <c r="K449" i="10" a="1"/>
  <c r="K449" i="10"/>
  <c r="L449" i="10" a="1"/>
  <c r="L449" i="10"/>
  <c r="M449" i="10" a="1"/>
  <c r="M449" i="10"/>
  <c r="N449" i="10" a="1"/>
  <c r="N449" i="10"/>
  <c r="O449" i="10" a="1"/>
  <c r="O449" i="10"/>
  <c r="P449" i="10" a="1"/>
  <c r="P449" i="10"/>
  <c r="Q449" i="10" a="1"/>
  <c r="Q449" i="10"/>
  <c r="R449" i="10" a="1"/>
  <c r="R449" i="10"/>
  <c r="S449" i="10" a="1"/>
  <c r="S449" i="10"/>
  <c r="T449" i="10" a="1"/>
  <c r="T449" i="10"/>
  <c r="U449" i="10" a="1"/>
  <c r="U449" i="10"/>
  <c r="V449" i="10" a="1"/>
  <c r="V449" i="10"/>
  <c r="W449" i="10" a="1"/>
  <c r="W449" i="10"/>
  <c r="X449" i="10"/>
  <c r="Y449" i="10" a="1"/>
  <c r="Y449" i="10"/>
  <c r="Z449" i="10" a="1"/>
  <c r="Z449" i="10"/>
  <c r="AA449" i="10" a="1"/>
  <c r="AA449" i="10"/>
  <c r="AB449" i="10" a="1"/>
  <c r="AB449" i="10"/>
  <c r="AC449" i="10" a="1"/>
  <c r="AC449" i="10"/>
  <c r="AD449" i="10" a="1"/>
  <c r="AD449" i="10"/>
  <c r="AE449" i="10" a="1"/>
  <c r="AE449" i="10"/>
  <c r="AF449" i="10" a="1"/>
  <c r="AF449" i="10"/>
  <c r="AH449" i="10" a="1"/>
  <c r="AH449" i="10"/>
  <c r="AI449" i="10" a="1"/>
  <c r="AI449" i="10"/>
  <c r="AJ449" i="10" a="1"/>
  <c r="AJ449" i="10"/>
  <c r="AK449" i="10" a="1"/>
  <c r="AK449" i="10"/>
  <c r="AL449" i="10" a="1"/>
  <c r="AL449" i="10"/>
  <c r="BV449" i="10" a="1"/>
  <c r="BV449" i="10"/>
  <c r="BW449" i="10" a="1"/>
  <c r="BW449" i="10"/>
  <c r="BX449" i="10" a="1"/>
  <c r="BX449" i="10"/>
  <c r="BY449" i="10" a="1"/>
  <c r="BY449" i="10"/>
  <c r="BZ449" i="10" a="1"/>
  <c r="BZ449" i="10"/>
  <c r="B450" i="10" a="1"/>
  <c r="B450" i="10"/>
  <c r="C450" i="10" a="1"/>
  <c r="C450" i="10"/>
  <c r="D450" i="10"/>
  <c r="E450" i="10" a="1"/>
  <c r="E450" i="10"/>
  <c r="F450" i="10" a="1"/>
  <c r="F450" i="10"/>
  <c r="H450" i="10" a="1"/>
  <c r="H450" i="10"/>
  <c r="I450" i="10" a="1"/>
  <c r="I450" i="10"/>
  <c r="J450" i="10" a="1"/>
  <c r="J450" i="10"/>
  <c r="K450" i="10" a="1"/>
  <c r="K450" i="10"/>
  <c r="L450" i="10" a="1"/>
  <c r="L450" i="10"/>
  <c r="M450" i="10" a="1"/>
  <c r="M450" i="10"/>
  <c r="N450" i="10" a="1"/>
  <c r="N450" i="10"/>
  <c r="O450" i="10" a="1"/>
  <c r="O450" i="10"/>
  <c r="P450" i="10" a="1"/>
  <c r="P450" i="10"/>
  <c r="Q450" i="10" a="1"/>
  <c r="Q450" i="10"/>
  <c r="R450" i="10" a="1"/>
  <c r="R450" i="10"/>
  <c r="S450" i="10" a="1"/>
  <c r="S450" i="10"/>
  <c r="T450" i="10" a="1"/>
  <c r="T450" i="10"/>
  <c r="U450" i="10" a="1"/>
  <c r="U450" i="10"/>
  <c r="V450" i="10" a="1"/>
  <c r="V450" i="10"/>
  <c r="W450" i="10" a="1"/>
  <c r="W450" i="10"/>
  <c r="X450" i="10"/>
  <c r="Y450" i="10" a="1"/>
  <c r="Y450" i="10"/>
  <c r="Z450" i="10" a="1"/>
  <c r="Z450" i="10"/>
  <c r="AA450" i="10" a="1"/>
  <c r="AA450" i="10"/>
  <c r="AB450" i="10" a="1"/>
  <c r="AB450" i="10"/>
  <c r="AC450" i="10" a="1"/>
  <c r="AC450" i="10"/>
  <c r="AD450" i="10" a="1"/>
  <c r="AD450" i="10"/>
  <c r="AE450" i="10" a="1"/>
  <c r="AE450" i="10"/>
  <c r="AF450" i="10" a="1"/>
  <c r="AF450" i="10"/>
  <c r="AH450" i="10" a="1"/>
  <c r="AH450" i="10"/>
  <c r="AI450" i="10" a="1"/>
  <c r="AI450" i="10"/>
  <c r="AJ450" i="10" a="1"/>
  <c r="AJ450" i="10"/>
  <c r="AK450" i="10" a="1"/>
  <c r="AK450" i="10"/>
  <c r="AL450" i="10" a="1"/>
  <c r="AL450" i="10"/>
  <c r="BV450" i="10" a="1"/>
  <c r="BV450" i="10"/>
  <c r="BW450" i="10" a="1"/>
  <c r="BW450" i="10"/>
  <c r="BX450" i="10" a="1"/>
  <c r="BX450" i="10"/>
  <c r="BY450" i="10" a="1"/>
  <c r="BY450" i="10"/>
  <c r="BZ450" i="10" a="1"/>
  <c r="BZ450" i="10"/>
  <c r="B451" i="10" a="1"/>
  <c r="B451" i="10"/>
  <c r="C451" i="10" a="1"/>
  <c r="C451" i="10"/>
  <c r="D451" i="10"/>
  <c r="E451" i="10" a="1"/>
  <c r="E451" i="10"/>
  <c r="F451" i="10" a="1"/>
  <c r="F451" i="10"/>
  <c r="H451" i="10" a="1"/>
  <c r="H451" i="10"/>
  <c r="I451" i="10" a="1"/>
  <c r="I451" i="10"/>
  <c r="J451" i="10" a="1"/>
  <c r="J451" i="10"/>
  <c r="K451" i="10" a="1"/>
  <c r="K451" i="10"/>
  <c r="L451" i="10" a="1"/>
  <c r="L451" i="10"/>
  <c r="M451" i="10" a="1"/>
  <c r="M451" i="10"/>
  <c r="N451" i="10" a="1"/>
  <c r="N451" i="10"/>
  <c r="O451" i="10" a="1"/>
  <c r="O451" i="10"/>
  <c r="P451" i="10" a="1"/>
  <c r="P451" i="10"/>
  <c r="Q451" i="10" a="1"/>
  <c r="Q451" i="10"/>
  <c r="R451" i="10" a="1"/>
  <c r="R451" i="10"/>
  <c r="S451" i="10" a="1"/>
  <c r="S451" i="10"/>
  <c r="T451" i="10" a="1"/>
  <c r="T451" i="10"/>
  <c r="U451" i="10" a="1"/>
  <c r="U451" i="10"/>
  <c r="V451" i="10" a="1"/>
  <c r="V451" i="10"/>
  <c r="W451" i="10" a="1"/>
  <c r="W451" i="10"/>
  <c r="X451" i="10"/>
  <c r="Y451" i="10" a="1"/>
  <c r="Y451" i="10"/>
  <c r="Z451" i="10" a="1"/>
  <c r="Z451" i="10"/>
  <c r="AA451" i="10" a="1"/>
  <c r="AA451" i="10"/>
  <c r="AB451" i="10" a="1"/>
  <c r="AB451" i="10"/>
  <c r="AC451" i="10" a="1"/>
  <c r="AC451" i="10"/>
  <c r="AD451" i="10" a="1"/>
  <c r="AD451" i="10"/>
  <c r="AE451" i="10" a="1"/>
  <c r="AE451" i="10"/>
  <c r="AF451" i="10" a="1"/>
  <c r="AF451" i="10"/>
  <c r="AH451" i="10" a="1"/>
  <c r="AH451" i="10"/>
  <c r="AI451" i="10" a="1"/>
  <c r="AI451" i="10"/>
  <c r="AJ451" i="10" a="1"/>
  <c r="AJ451" i="10"/>
  <c r="AK451" i="10" a="1"/>
  <c r="AK451" i="10"/>
  <c r="AL451" i="10" a="1"/>
  <c r="AL451" i="10"/>
  <c r="BV451" i="10" a="1"/>
  <c r="BV451" i="10"/>
  <c r="BW451" i="10" a="1"/>
  <c r="BW451" i="10"/>
  <c r="BX451" i="10" a="1"/>
  <c r="BX451" i="10"/>
  <c r="BY451" i="10" a="1"/>
  <c r="BY451" i="10"/>
  <c r="BZ451" i="10" a="1"/>
  <c r="BZ451" i="10"/>
  <c r="B452" i="10" a="1"/>
  <c r="B452" i="10"/>
  <c r="C452" i="10" a="1"/>
  <c r="C452" i="10"/>
  <c r="D452" i="10"/>
  <c r="E452" i="10" a="1"/>
  <c r="E452" i="10"/>
  <c r="F452" i="10" a="1"/>
  <c r="F452" i="10"/>
  <c r="H452" i="10" a="1"/>
  <c r="H452" i="10"/>
  <c r="I452" i="10" a="1"/>
  <c r="I452" i="10"/>
  <c r="J452" i="10" a="1"/>
  <c r="J452" i="10"/>
  <c r="K452" i="10" a="1"/>
  <c r="K452" i="10"/>
  <c r="L452" i="10" a="1"/>
  <c r="L452" i="10"/>
  <c r="M452" i="10" a="1"/>
  <c r="M452" i="10"/>
  <c r="N452" i="10" a="1"/>
  <c r="N452" i="10"/>
  <c r="O452" i="10" a="1"/>
  <c r="O452" i="10"/>
  <c r="P452" i="10" a="1"/>
  <c r="P452" i="10"/>
  <c r="Q452" i="10" a="1"/>
  <c r="Q452" i="10"/>
  <c r="R452" i="10" a="1"/>
  <c r="R452" i="10"/>
  <c r="S452" i="10" a="1"/>
  <c r="S452" i="10"/>
  <c r="T452" i="10" a="1"/>
  <c r="T452" i="10"/>
  <c r="U452" i="10" a="1"/>
  <c r="U452" i="10"/>
  <c r="V452" i="10" a="1"/>
  <c r="V452" i="10"/>
  <c r="W452" i="10" a="1"/>
  <c r="W452" i="10"/>
  <c r="X452" i="10"/>
  <c r="Y452" i="10" a="1"/>
  <c r="Y452" i="10"/>
  <c r="Z452" i="10" a="1"/>
  <c r="Z452" i="10"/>
  <c r="AA452" i="10" a="1"/>
  <c r="AA452" i="10"/>
  <c r="AB452" i="10" a="1"/>
  <c r="AB452" i="10"/>
  <c r="AC452" i="10" a="1"/>
  <c r="AC452" i="10"/>
  <c r="AD452" i="10" a="1"/>
  <c r="AD452" i="10"/>
  <c r="AE452" i="10" a="1"/>
  <c r="AE452" i="10"/>
  <c r="AF452" i="10" a="1"/>
  <c r="AF452" i="10"/>
  <c r="AH452" i="10" a="1"/>
  <c r="AH452" i="10"/>
  <c r="AI452" i="10" a="1"/>
  <c r="AI452" i="10"/>
  <c r="AJ452" i="10" a="1"/>
  <c r="AJ452" i="10"/>
  <c r="AK452" i="10" a="1"/>
  <c r="AK452" i="10"/>
  <c r="AL452" i="10" a="1"/>
  <c r="AL452" i="10"/>
  <c r="BV452" i="10" a="1"/>
  <c r="BV452" i="10"/>
  <c r="BW452" i="10" a="1"/>
  <c r="BW452" i="10"/>
  <c r="BX452" i="10" a="1"/>
  <c r="BX452" i="10"/>
  <c r="BY452" i="10" a="1"/>
  <c r="BY452" i="10"/>
  <c r="BZ452" i="10" a="1"/>
  <c r="BZ452" i="10"/>
  <c r="B453" i="10" a="1"/>
  <c r="B453" i="10"/>
  <c r="C453" i="10" a="1"/>
  <c r="C453" i="10"/>
  <c r="D453" i="10"/>
  <c r="E453" i="10" a="1"/>
  <c r="E453" i="10"/>
  <c r="F453" i="10" a="1"/>
  <c r="F453" i="10"/>
  <c r="H453" i="10" a="1"/>
  <c r="H453" i="10"/>
  <c r="I453" i="10" a="1"/>
  <c r="I453" i="10"/>
  <c r="J453" i="10" a="1"/>
  <c r="J453" i="10"/>
  <c r="K453" i="10" a="1"/>
  <c r="K453" i="10"/>
  <c r="L453" i="10" a="1"/>
  <c r="L453" i="10"/>
  <c r="M453" i="10" a="1"/>
  <c r="M453" i="10"/>
  <c r="N453" i="10" a="1"/>
  <c r="N453" i="10"/>
  <c r="O453" i="10" a="1"/>
  <c r="O453" i="10"/>
  <c r="P453" i="10" a="1"/>
  <c r="P453" i="10"/>
  <c r="Q453" i="10" a="1"/>
  <c r="Q453" i="10"/>
  <c r="R453" i="10" a="1"/>
  <c r="R453" i="10"/>
  <c r="S453" i="10" a="1"/>
  <c r="S453" i="10"/>
  <c r="T453" i="10" a="1"/>
  <c r="T453" i="10"/>
  <c r="U453" i="10" a="1"/>
  <c r="U453" i="10"/>
  <c r="V453" i="10" a="1"/>
  <c r="V453" i="10"/>
  <c r="W453" i="10" a="1"/>
  <c r="W453" i="10"/>
  <c r="X453" i="10"/>
  <c r="Y453" i="10" a="1"/>
  <c r="Y453" i="10"/>
  <c r="Z453" i="10" a="1"/>
  <c r="Z453" i="10"/>
  <c r="AA453" i="10" a="1"/>
  <c r="AA453" i="10"/>
  <c r="AB453" i="10" a="1"/>
  <c r="AB453" i="10"/>
  <c r="AC453" i="10" a="1"/>
  <c r="AC453" i="10"/>
  <c r="AD453" i="10" a="1"/>
  <c r="AD453" i="10"/>
  <c r="AE453" i="10" a="1"/>
  <c r="AE453" i="10"/>
  <c r="AF453" i="10" a="1"/>
  <c r="AF453" i="10"/>
  <c r="AH453" i="10" a="1"/>
  <c r="AH453" i="10"/>
  <c r="AI453" i="10" a="1"/>
  <c r="AI453" i="10"/>
  <c r="AJ453" i="10" a="1"/>
  <c r="AJ453" i="10"/>
  <c r="AK453" i="10" a="1"/>
  <c r="AK453" i="10"/>
  <c r="AL453" i="10" a="1"/>
  <c r="AL453" i="10"/>
  <c r="BV453" i="10" a="1"/>
  <c r="BV453" i="10"/>
  <c r="BW453" i="10" a="1"/>
  <c r="BW453" i="10"/>
  <c r="BX453" i="10" a="1"/>
  <c r="BX453" i="10"/>
  <c r="BY453" i="10" a="1"/>
  <c r="BY453" i="10"/>
  <c r="BZ453" i="10" a="1"/>
  <c r="BZ453" i="10"/>
  <c r="B454" i="10" a="1"/>
  <c r="B454" i="10"/>
  <c r="C454" i="10" a="1"/>
  <c r="C454" i="10"/>
  <c r="D454" i="10"/>
  <c r="E454" i="10" a="1"/>
  <c r="E454" i="10"/>
  <c r="F454" i="10" a="1"/>
  <c r="F454" i="10"/>
  <c r="H454" i="10" a="1"/>
  <c r="H454" i="10"/>
  <c r="I454" i="10" a="1"/>
  <c r="I454" i="10"/>
  <c r="J454" i="10" a="1"/>
  <c r="J454" i="10"/>
  <c r="K454" i="10" a="1"/>
  <c r="K454" i="10"/>
  <c r="L454" i="10" a="1"/>
  <c r="L454" i="10"/>
  <c r="M454" i="10" a="1"/>
  <c r="M454" i="10"/>
  <c r="N454" i="10" a="1"/>
  <c r="N454" i="10"/>
  <c r="O454" i="10" a="1"/>
  <c r="O454" i="10"/>
  <c r="P454" i="10" a="1"/>
  <c r="P454" i="10"/>
  <c r="Q454" i="10" a="1"/>
  <c r="Q454" i="10"/>
  <c r="R454" i="10" a="1"/>
  <c r="R454" i="10"/>
  <c r="S454" i="10" a="1"/>
  <c r="S454" i="10"/>
  <c r="T454" i="10" a="1"/>
  <c r="T454" i="10"/>
  <c r="U454" i="10" a="1"/>
  <c r="U454" i="10"/>
  <c r="V454" i="10" a="1"/>
  <c r="V454" i="10"/>
  <c r="W454" i="10" a="1"/>
  <c r="W454" i="10"/>
  <c r="X454" i="10"/>
  <c r="Y454" i="10" a="1"/>
  <c r="Y454" i="10"/>
  <c r="Z454" i="10" a="1"/>
  <c r="Z454" i="10"/>
  <c r="AA454" i="10" a="1"/>
  <c r="AA454" i="10"/>
  <c r="AB454" i="10" a="1"/>
  <c r="AB454" i="10"/>
  <c r="AC454" i="10" a="1"/>
  <c r="AC454" i="10"/>
  <c r="AD454" i="10" a="1"/>
  <c r="AD454" i="10"/>
  <c r="AE454" i="10" a="1"/>
  <c r="AE454" i="10"/>
  <c r="AF454" i="10" a="1"/>
  <c r="AF454" i="10"/>
  <c r="AH454" i="10" a="1"/>
  <c r="AH454" i="10"/>
  <c r="AI454" i="10" a="1"/>
  <c r="AI454" i="10"/>
  <c r="AJ454" i="10" a="1"/>
  <c r="AJ454" i="10"/>
  <c r="AK454" i="10" a="1"/>
  <c r="AK454" i="10"/>
  <c r="AL454" i="10" a="1"/>
  <c r="AL454" i="10"/>
  <c r="BV454" i="10" a="1"/>
  <c r="BV454" i="10"/>
  <c r="BW454" i="10" a="1"/>
  <c r="BW454" i="10"/>
  <c r="BX454" i="10" a="1"/>
  <c r="BX454" i="10"/>
  <c r="BY454" i="10" a="1"/>
  <c r="BY454" i="10"/>
  <c r="BZ454" i="10" a="1"/>
  <c r="BZ454" i="10"/>
  <c r="B455" i="10" a="1"/>
  <c r="B455" i="10"/>
  <c r="C455" i="10" a="1"/>
  <c r="C455" i="10"/>
  <c r="D455" i="10"/>
  <c r="E455" i="10" a="1"/>
  <c r="E455" i="10"/>
  <c r="F455" i="10" a="1"/>
  <c r="F455" i="10"/>
  <c r="H455" i="10" a="1"/>
  <c r="H455" i="10"/>
  <c r="I455" i="10" a="1"/>
  <c r="I455" i="10"/>
  <c r="J455" i="10" a="1"/>
  <c r="J455" i="10"/>
  <c r="K455" i="10" a="1"/>
  <c r="K455" i="10"/>
  <c r="L455" i="10" a="1"/>
  <c r="L455" i="10"/>
  <c r="M455" i="10" a="1"/>
  <c r="M455" i="10"/>
  <c r="N455" i="10" a="1"/>
  <c r="N455" i="10"/>
  <c r="O455" i="10" a="1"/>
  <c r="O455" i="10"/>
  <c r="P455" i="10" a="1"/>
  <c r="P455" i="10"/>
  <c r="Q455" i="10" a="1"/>
  <c r="Q455" i="10"/>
  <c r="R455" i="10" a="1"/>
  <c r="R455" i="10"/>
  <c r="S455" i="10" a="1"/>
  <c r="S455" i="10"/>
  <c r="T455" i="10" a="1"/>
  <c r="T455" i="10"/>
  <c r="U455" i="10" a="1"/>
  <c r="U455" i="10"/>
  <c r="V455" i="10" a="1"/>
  <c r="V455" i="10"/>
  <c r="W455" i="10" a="1"/>
  <c r="W455" i="10"/>
  <c r="X455" i="10"/>
  <c r="Y455" i="10" a="1"/>
  <c r="Y455" i="10"/>
  <c r="Z455" i="10" a="1"/>
  <c r="Z455" i="10"/>
  <c r="AA455" i="10" a="1"/>
  <c r="AA455" i="10"/>
  <c r="AB455" i="10" a="1"/>
  <c r="AB455" i="10"/>
  <c r="AC455" i="10" a="1"/>
  <c r="AC455" i="10"/>
  <c r="AD455" i="10" a="1"/>
  <c r="AD455" i="10"/>
  <c r="AE455" i="10" a="1"/>
  <c r="AE455" i="10"/>
  <c r="AF455" i="10" a="1"/>
  <c r="AF455" i="10"/>
  <c r="AH455" i="10" a="1"/>
  <c r="AH455" i="10"/>
  <c r="AI455" i="10" a="1"/>
  <c r="AI455" i="10"/>
  <c r="AJ455" i="10" a="1"/>
  <c r="AJ455" i="10"/>
  <c r="AK455" i="10" a="1"/>
  <c r="AK455" i="10"/>
  <c r="AL455" i="10" a="1"/>
  <c r="AL455" i="10"/>
  <c r="BV455" i="10" a="1"/>
  <c r="BV455" i="10"/>
  <c r="BW455" i="10" a="1"/>
  <c r="BW455" i="10"/>
  <c r="BX455" i="10" a="1"/>
  <c r="BX455" i="10"/>
  <c r="BY455" i="10" a="1"/>
  <c r="BY455" i="10"/>
  <c r="BZ455" i="10" a="1"/>
  <c r="BZ455" i="10"/>
  <c r="G425" i="10" a="1"/>
  <c r="G425" i="10"/>
  <c r="AG425" i="10" a="1"/>
  <c r="AG425" i="10"/>
  <c r="G426" i="10" a="1"/>
  <c r="G426" i="10"/>
  <c r="AG426" i="10" a="1"/>
  <c r="AG426" i="10"/>
  <c r="G427" i="10" a="1"/>
  <c r="G427" i="10"/>
  <c r="AG427" i="10" a="1"/>
  <c r="AG427" i="10"/>
  <c r="G428" i="10" a="1"/>
  <c r="G428" i="10"/>
  <c r="AG428" i="10" a="1"/>
  <c r="AG428" i="10"/>
  <c r="G429" i="10" a="1"/>
  <c r="G429" i="10"/>
  <c r="AG429" i="10" a="1"/>
  <c r="AG429" i="10"/>
  <c r="G430" i="10" a="1"/>
  <c r="G430" i="10"/>
  <c r="AG430" i="10" a="1"/>
  <c r="AG430" i="10"/>
  <c r="G431" i="10" a="1"/>
  <c r="G431" i="10"/>
  <c r="AG431" i="10" a="1"/>
  <c r="AG431" i="10"/>
  <c r="G432" i="10" a="1"/>
  <c r="G432" i="10"/>
  <c r="AG432" i="10" a="1"/>
  <c r="AG432" i="10"/>
  <c r="G433" i="10" a="1"/>
  <c r="G433" i="10"/>
  <c r="AG433" i="10" a="1"/>
  <c r="AG433" i="10"/>
  <c r="G434" i="10" a="1"/>
  <c r="G434" i="10"/>
  <c r="AG434" i="10" a="1"/>
  <c r="AG434" i="10"/>
  <c r="G435" i="10" a="1"/>
  <c r="G435" i="10"/>
  <c r="AG435" i="10" a="1"/>
  <c r="AG435" i="10"/>
  <c r="G436" i="10" a="1"/>
  <c r="G436" i="10"/>
  <c r="AG436" i="10" a="1"/>
  <c r="AG436" i="10"/>
  <c r="G437" i="10" a="1"/>
  <c r="G437" i="10"/>
  <c r="AG437" i="10" a="1"/>
  <c r="AG437" i="10"/>
  <c r="G438" i="10" a="1"/>
  <c r="G438" i="10"/>
  <c r="AG438" i="10" a="1"/>
  <c r="AG438" i="10"/>
  <c r="G441" i="10" a="1"/>
  <c r="G441" i="10"/>
  <c r="AG441" i="10" a="1"/>
  <c r="AG441" i="10"/>
  <c r="G442" i="10" a="1"/>
  <c r="G442" i="10"/>
  <c r="AG442" i="10" a="1"/>
  <c r="AG442" i="10"/>
  <c r="G443" i="10" a="1"/>
  <c r="G443" i="10"/>
  <c r="AG443" i="10" a="1"/>
  <c r="AG443" i="10"/>
  <c r="G444" i="10" a="1"/>
  <c r="G444" i="10"/>
  <c r="AG444" i="10" a="1"/>
  <c r="AG444" i="10"/>
  <c r="G447" i="10" a="1"/>
  <c r="G447" i="10"/>
  <c r="AG447" i="10" a="1"/>
  <c r="AG447" i="10"/>
  <c r="G448" i="10" a="1"/>
  <c r="G448" i="10"/>
  <c r="AG448" i="10" a="1"/>
  <c r="AG448" i="10"/>
  <c r="G449" i="10" a="1"/>
  <c r="G449" i="10"/>
  <c r="AG449" i="10" a="1"/>
  <c r="AG449" i="10"/>
  <c r="G450" i="10" a="1"/>
  <c r="G450" i="10"/>
  <c r="AG450" i="10" a="1"/>
  <c r="AG450" i="10"/>
  <c r="G451" i="10" a="1"/>
  <c r="G451" i="10"/>
  <c r="AG451" i="10" a="1"/>
  <c r="AG451" i="10"/>
  <c r="G452" i="10" a="1"/>
  <c r="G452" i="10"/>
  <c r="AG452" i="10" a="1"/>
  <c r="AG452" i="10"/>
  <c r="G453" i="10" a="1"/>
  <c r="G453" i="10"/>
  <c r="AG453" i="10" a="1"/>
  <c r="AG453" i="10"/>
  <c r="G454" i="10" a="1"/>
  <c r="G454" i="10"/>
  <c r="AG454" i="10" a="1"/>
  <c r="AG454" i="10"/>
  <c r="G455" i="10" a="1"/>
  <c r="G455" i="10"/>
  <c r="AG455" i="10" a="1"/>
  <c r="AG455" i="10"/>
  <c r="Z171" i="12" a="1"/>
  <c r="Z171" i="12"/>
  <c r="Z172" i="12" a="1"/>
  <c r="Z172" i="12"/>
  <c r="Z174" i="12" a="1"/>
  <c r="Z174" i="12"/>
  <c r="Z176" i="12" a="1"/>
  <c r="Z176" i="12"/>
  <c r="Z177" i="12" a="1"/>
  <c r="Z177" i="12"/>
  <c r="Z178" i="12" a="1"/>
  <c r="Z178" i="12"/>
  <c r="AM425" i="10" a="1"/>
  <c r="AM425" i="10"/>
  <c r="AN425" i="10" a="1"/>
  <c r="AN425" i="10"/>
  <c r="AM426" i="10" a="1"/>
  <c r="AM426" i="10"/>
  <c r="AN426" i="10" a="1"/>
  <c r="AN426" i="10"/>
  <c r="AM427" i="10" a="1"/>
  <c r="AM427" i="10"/>
  <c r="AN427" i="10" a="1"/>
  <c r="AN427" i="10"/>
  <c r="AM428" i="10" a="1"/>
  <c r="AM428" i="10"/>
  <c r="AN428" i="10" a="1"/>
  <c r="AN428" i="10"/>
  <c r="AM429" i="10" a="1"/>
  <c r="AM429" i="10"/>
  <c r="AN429" i="10" a="1"/>
  <c r="AN429" i="10"/>
  <c r="AM430" i="10" a="1"/>
  <c r="AM430" i="10"/>
  <c r="AN430" i="10" a="1"/>
  <c r="AN430" i="10"/>
  <c r="AM431" i="10" a="1"/>
  <c r="AM431" i="10"/>
  <c r="AN431" i="10" a="1"/>
  <c r="AN431" i="10"/>
  <c r="AM432" i="10" a="1"/>
  <c r="AM432" i="10"/>
  <c r="AN432" i="10" a="1"/>
  <c r="AN432" i="10"/>
  <c r="AM433" i="10" a="1"/>
  <c r="AM433" i="10"/>
  <c r="AN433" i="10" a="1"/>
  <c r="AN433" i="10"/>
  <c r="AM434" i="10" a="1"/>
  <c r="AM434" i="10"/>
  <c r="AN434" i="10" a="1"/>
  <c r="AN434" i="10"/>
  <c r="AM435" i="10" a="1"/>
  <c r="AM435" i="10"/>
  <c r="AN435" i="10" a="1"/>
  <c r="AN435" i="10"/>
  <c r="AM436" i="10" a="1"/>
  <c r="AM436" i="10"/>
  <c r="AN436" i="10" a="1"/>
  <c r="AN436" i="10"/>
  <c r="AM437" i="10" a="1"/>
  <c r="AM437" i="10"/>
  <c r="AN437" i="10" a="1"/>
  <c r="AN437" i="10"/>
  <c r="AM438" i="10" a="1"/>
  <c r="AM438" i="10"/>
  <c r="AN438" i="10" a="1"/>
  <c r="AN438" i="10"/>
  <c r="AM441" i="10" a="1"/>
  <c r="AM441" i="10"/>
  <c r="AN441" i="10" a="1"/>
  <c r="AN441" i="10"/>
  <c r="AM442" i="10" a="1"/>
  <c r="AM442" i="10"/>
  <c r="AN442" i="10" a="1"/>
  <c r="AN442" i="10"/>
  <c r="AM443" i="10" a="1"/>
  <c r="AM443" i="10"/>
  <c r="AN443" i="10" a="1"/>
  <c r="AN443" i="10"/>
  <c r="AM444" i="10" a="1"/>
  <c r="AM444" i="10"/>
  <c r="AN444" i="10" a="1"/>
  <c r="AN444" i="10"/>
  <c r="AM447" i="10" a="1"/>
  <c r="AM447" i="10"/>
  <c r="AN447" i="10" a="1"/>
  <c r="AN447" i="10"/>
  <c r="AM448" i="10" a="1"/>
  <c r="AM448" i="10"/>
  <c r="AN448" i="10" a="1"/>
  <c r="AN448" i="10"/>
  <c r="AM449" i="10" a="1"/>
  <c r="AM449" i="10"/>
  <c r="AN449" i="10" a="1"/>
  <c r="AN449" i="10"/>
  <c r="AM450" i="10" a="1"/>
  <c r="AM450" i="10"/>
  <c r="AN450" i="10" a="1"/>
  <c r="AN450" i="10"/>
  <c r="AM451" i="10" a="1"/>
  <c r="AM451" i="10"/>
  <c r="AN451" i="10" a="1"/>
  <c r="AN451" i="10"/>
  <c r="AM452" i="10" a="1"/>
  <c r="AM452" i="10"/>
  <c r="AN452" i="10" a="1"/>
  <c r="AN452" i="10"/>
  <c r="AM453" i="10" a="1"/>
  <c r="AM453" i="10"/>
  <c r="AN453" i="10" a="1"/>
  <c r="AN453" i="10"/>
  <c r="AM454" i="10" a="1"/>
  <c r="AM454" i="10"/>
  <c r="AN454" i="10" a="1"/>
  <c r="AN454" i="10"/>
  <c r="AM455" i="10" a="1"/>
  <c r="AM455" i="10"/>
  <c r="AN455" i="10" a="1"/>
  <c r="AN455" i="10"/>
  <c r="AO425" i="10" a="1"/>
  <c r="AO425" i="10"/>
  <c r="AO426" i="10" a="1"/>
  <c r="AO426" i="10"/>
  <c r="AO427" i="10" a="1"/>
  <c r="AO427" i="10"/>
  <c r="AO428" i="10" a="1"/>
  <c r="AO428" i="10"/>
  <c r="AO429" i="10" a="1"/>
  <c r="AO429" i="10"/>
  <c r="AO430" i="10" a="1"/>
  <c r="AO430" i="10"/>
  <c r="AO431" i="10" a="1"/>
  <c r="AO431" i="10"/>
  <c r="AO432" i="10" a="1"/>
  <c r="AO432" i="10"/>
  <c r="AO433" i="10" a="1"/>
  <c r="AO433" i="10"/>
  <c r="AO434" i="10" a="1"/>
  <c r="AO434" i="10"/>
  <c r="AO435" i="10" a="1"/>
  <c r="AO435" i="10"/>
  <c r="AO436" i="10" a="1"/>
  <c r="AO436" i="10"/>
  <c r="AO437" i="10" a="1"/>
  <c r="AO437" i="10"/>
  <c r="AO438" i="10" a="1"/>
  <c r="AO438" i="10"/>
  <c r="AO441" i="10" a="1"/>
  <c r="AO441" i="10"/>
  <c r="AO442" i="10" a="1"/>
  <c r="AO442" i="10"/>
  <c r="AO443" i="10" a="1"/>
  <c r="AO443" i="10"/>
  <c r="AO444" i="10" a="1"/>
  <c r="AO444" i="10"/>
  <c r="AO447" i="10" a="1"/>
  <c r="AO447" i="10"/>
  <c r="AO448" i="10" a="1"/>
  <c r="AO448" i="10"/>
  <c r="AO449" i="10" a="1"/>
  <c r="AO449" i="10"/>
  <c r="AO450" i="10" a="1"/>
  <c r="AO450" i="10"/>
  <c r="AO451" i="10" a="1"/>
  <c r="AO451" i="10"/>
  <c r="AO452" i="10" a="1"/>
  <c r="AO452" i="10"/>
  <c r="AO453" i="10" a="1"/>
  <c r="AO453" i="10"/>
  <c r="AO454" i="10" a="1"/>
  <c r="AO454" i="10"/>
  <c r="AO455" i="10" a="1"/>
  <c r="AO455" i="10"/>
  <c r="AP425" i="10" a="1"/>
  <c r="AP425" i="10"/>
  <c r="AQ425" i="10" a="1"/>
  <c r="AQ425" i="10"/>
  <c r="AP426" i="10" a="1"/>
  <c r="AP426" i="10"/>
  <c r="AQ426" i="10" a="1"/>
  <c r="AQ426" i="10"/>
  <c r="AP427" i="10" a="1"/>
  <c r="AP427" i="10"/>
  <c r="AQ427" i="10" a="1"/>
  <c r="AQ427" i="10"/>
  <c r="AP428" i="10" a="1"/>
  <c r="AP428" i="10"/>
  <c r="AQ428" i="10" a="1"/>
  <c r="AQ428" i="10"/>
  <c r="AP429" i="10" a="1"/>
  <c r="AP429" i="10"/>
  <c r="AQ429" i="10" a="1"/>
  <c r="AQ429" i="10"/>
  <c r="AP430" i="10" a="1"/>
  <c r="AP430" i="10"/>
  <c r="AQ430" i="10" a="1"/>
  <c r="AQ430" i="10"/>
  <c r="AP431" i="10" a="1"/>
  <c r="AP431" i="10"/>
  <c r="AQ431" i="10" a="1"/>
  <c r="AQ431" i="10"/>
  <c r="AP432" i="10" a="1"/>
  <c r="AP432" i="10"/>
  <c r="AQ432" i="10" a="1"/>
  <c r="AQ432" i="10"/>
  <c r="AP433" i="10" a="1"/>
  <c r="AP433" i="10"/>
  <c r="AQ433" i="10" a="1"/>
  <c r="AQ433" i="10"/>
  <c r="AP434" i="10" a="1"/>
  <c r="AP434" i="10"/>
  <c r="AQ434" i="10" a="1"/>
  <c r="AQ434" i="10"/>
  <c r="AP435" i="10" a="1"/>
  <c r="AP435" i="10"/>
  <c r="AQ435" i="10" a="1"/>
  <c r="AQ435" i="10"/>
  <c r="AP436" i="10" a="1"/>
  <c r="AP436" i="10"/>
  <c r="AQ436" i="10" a="1"/>
  <c r="AQ436" i="10"/>
  <c r="AP437" i="10" a="1"/>
  <c r="AP437" i="10"/>
  <c r="AQ437" i="10" a="1"/>
  <c r="AQ437" i="10"/>
  <c r="AP438" i="10" a="1"/>
  <c r="AP438" i="10"/>
  <c r="AQ438" i="10" a="1"/>
  <c r="AQ438" i="10"/>
  <c r="AP441" i="10" a="1"/>
  <c r="AP441" i="10"/>
  <c r="AQ441" i="10" a="1"/>
  <c r="AQ441" i="10"/>
  <c r="AP442" i="10" a="1"/>
  <c r="AP442" i="10"/>
  <c r="AQ442" i="10" a="1"/>
  <c r="AQ442" i="10"/>
  <c r="AP443" i="10" a="1"/>
  <c r="AP443" i="10"/>
  <c r="AQ443" i="10" a="1"/>
  <c r="AQ443" i="10"/>
  <c r="AP444" i="10" a="1"/>
  <c r="AP444" i="10"/>
  <c r="AQ444" i="10" a="1"/>
  <c r="AQ444" i="10"/>
  <c r="AP447" i="10" a="1"/>
  <c r="AP447" i="10"/>
  <c r="AQ447" i="10" a="1"/>
  <c r="AQ447" i="10"/>
  <c r="AP448" i="10" a="1"/>
  <c r="AP448" i="10"/>
  <c r="AQ448" i="10" a="1"/>
  <c r="AQ448" i="10"/>
  <c r="AP449" i="10" a="1"/>
  <c r="AP449" i="10"/>
  <c r="AQ449" i="10" a="1"/>
  <c r="AQ449" i="10"/>
  <c r="AP450" i="10" a="1"/>
  <c r="AP450" i="10"/>
  <c r="AQ450" i="10" a="1"/>
  <c r="AQ450" i="10"/>
  <c r="AP451" i="10" a="1"/>
  <c r="AP451" i="10"/>
  <c r="AQ451" i="10" a="1"/>
  <c r="AQ451" i="10"/>
  <c r="AP452" i="10" a="1"/>
  <c r="AP452" i="10"/>
  <c r="AQ452" i="10" a="1"/>
  <c r="AQ452" i="10"/>
  <c r="AP453" i="10" a="1"/>
  <c r="AP453" i="10"/>
  <c r="AQ453" i="10" a="1"/>
  <c r="AQ453" i="10"/>
  <c r="AP454" i="10" a="1"/>
  <c r="AP454" i="10"/>
  <c r="AQ454" i="10" a="1"/>
  <c r="AQ454" i="10"/>
  <c r="AP455" i="10" a="1"/>
  <c r="AP455" i="10"/>
  <c r="AQ455" i="10" a="1"/>
  <c r="AQ455" i="10"/>
  <c r="AS425" i="10" a="1"/>
  <c r="AS425" i="10"/>
  <c r="AS426" i="10" a="1"/>
  <c r="AS426" i="10"/>
  <c r="AS427" i="10" a="1"/>
  <c r="AS427" i="10"/>
  <c r="AS428" i="10" a="1"/>
  <c r="AS428" i="10"/>
  <c r="AS429" i="10" a="1"/>
  <c r="AS429" i="10"/>
  <c r="AS430" i="10" a="1"/>
  <c r="AS430" i="10"/>
  <c r="AS431" i="10" a="1"/>
  <c r="AS431" i="10"/>
  <c r="AS432" i="10" a="1"/>
  <c r="AS432" i="10"/>
  <c r="AS433" i="10" a="1"/>
  <c r="AS433" i="10"/>
  <c r="AS434" i="10" a="1"/>
  <c r="AS434" i="10"/>
  <c r="AS435" i="10" a="1"/>
  <c r="AS435" i="10"/>
  <c r="AS436" i="10" a="1"/>
  <c r="AS436" i="10"/>
  <c r="AS437" i="10" a="1"/>
  <c r="AS437" i="10"/>
  <c r="AS438" i="10" a="1"/>
  <c r="AS438" i="10"/>
  <c r="AS441" i="10" a="1"/>
  <c r="AS441" i="10"/>
  <c r="AS442" i="10" a="1"/>
  <c r="AS442" i="10"/>
  <c r="AS443" i="10" a="1"/>
  <c r="AS443" i="10"/>
  <c r="AS444" i="10" a="1"/>
  <c r="AS444" i="10"/>
  <c r="AS447" i="10" a="1"/>
  <c r="AS447" i="10"/>
  <c r="AS448" i="10" a="1"/>
  <c r="AS448" i="10"/>
  <c r="AS449" i="10" a="1"/>
  <c r="AS449" i="10"/>
  <c r="AS450" i="10" a="1"/>
  <c r="AS450" i="10"/>
  <c r="AS451" i="10" a="1"/>
  <c r="AS451" i="10"/>
  <c r="AS452" i="10" a="1"/>
  <c r="AS452" i="10"/>
  <c r="AS453" i="10" a="1"/>
  <c r="AS453" i="10"/>
  <c r="AS454" i="10" a="1"/>
  <c r="AS454" i="10"/>
  <c r="AS455" i="10" a="1"/>
  <c r="AS455" i="10"/>
  <c r="AR425" i="10" a="1"/>
  <c r="AR425" i="10"/>
  <c r="AR426" i="10" a="1"/>
  <c r="AR426" i="10"/>
  <c r="AR427" i="10" a="1"/>
  <c r="AR427" i="10"/>
  <c r="AR428" i="10" a="1"/>
  <c r="AR428" i="10"/>
  <c r="AR429" i="10" a="1"/>
  <c r="AR429" i="10"/>
  <c r="AR430" i="10" a="1"/>
  <c r="AR430" i="10"/>
  <c r="AR431" i="10" a="1"/>
  <c r="AR431" i="10"/>
  <c r="AR432" i="10" a="1"/>
  <c r="AR432" i="10"/>
  <c r="AR433" i="10" a="1"/>
  <c r="AR433" i="10"/>
  <c r="AR434" i="10" a="1"/>
  <c r="AR434" i="10"/>
  <c r="AR435" i="10" a="1"/>
  <c r="AR435" i="10"/>
  <c r="AR436" i="10" a="1"/>
  <c r="AR436" i="10"/>
  <c r="AR437" i="10" a="1"/>
  <c r="AR437" i="10"/>
  <c r="AR438" i="10" a="1"/>
  <c r="AR438" i="10"/>
  <c r="AR441" i="10" a="1"/>
  <c r="AR441" i="10"/>
  <c r="AR442" i="10" a="1"/>
  <c r="AR442" i="10"/>
  <c r="AR443" i="10" a="1"/>
  <c r="AR443" i="10"/>
  <c r="AR444" i="10" a="1"/>
  <c r="AR444" i="10"/>
  <c r="AR447" i="10" a="1"/>
  <c r="AR447" i="10"/>
  <c r="AR448" i="10" a="1"/>
  <c r="AR448" i="10"/>
  <c r="AR449" i="10" a="1"/>
  <c r="AR449" i="10"/>
  <c r="AR450" i="10" a="1"/>
  <c r="AR450" i="10"/>
  <c r="AR451" i="10" a="1"/>
  <c r="AR451" i="10"/>
  <c r="AR452" i="10" a="1"/>
  <c r="AR452" i="10"/>
  <c r="AR453" i="10" a="1"/>
  <c r="AR453" i="10"/>
  <c r="AR454" i="10" a="1"/>
  <c r="AR454" i="10"/>
  <c r="AR455" i="10" a="1"/>
  <c r="AR455" i="10"/>
  <c r="R171" i="12" a="1"/>
  <c r="R171" i="12"/>
  <c r="R172" i="12" a="1"/>
  <c r="R172" i="12"/>
  <c r="R174" i="12" a="1"/>
  <c r="R174" i="12"/>
  <c r="R176" i="12" a="1"/>
  <c r="R176" i="12"/>
  <c r="AQ171" i="12" a="1"/>
  <c r="AQ171" i="12"/>
  <c r="AQ172" i="12" a="1"/>
  <c r="AQ172" i="12"/>
  <c r="AQ174" i="12" a="1"/>
  <c r="AQ174" i="12"/>
  <c r="AQ176" i="12" a="1"/>
  <c r="AQ176" i="12"/>
  <c r="AQ177" i="12" a="1"/>
  <c r="AQ177" i="12"/>
  <c r="AQ178" i="12" a="1"/>
  <c r="AQ178" i="12"/>
  <c r="AH171" i="12" a="1"/>
  <c r="AH171" i="12"/>
  <c r="AH172" i="12" a="1"/>
  <c r="AH172" i="12"/>
  <c r="AH174" i="12" a="1"/>
  <c r="AH174" i="12"/>
  <c r="AI171" i="12" a="1"/>
  <c r="AI171" i="12"/>
  <c r="AI172" i="12" a="1"/>
  <c r="AI172" i="12"/>
  <c r="AI174" i="12" a="1"/>
  <c r="AI174" i="12"/>
  <c r="AI176" i="12" a="1"/>
  <c r="AI176" i="12"/>
  <c r="AI177" i="12" a="1"/>
  <c r="AI177" i="12"/>
  <c r="AI178" i="12" a="1"/>
  <c r="AI178" i="12"/>
  <c r="AI188" i="12" a="1"/>
  <c r="AI188" i="12"/>
  <c r="AI193" i="12" a="1"/>
  <c r="AI193" i="12"/>
  <c r="AI194" i="12" a="1"/>
  <c r="AI194" i="12"/>
  <c r="AI196" i="12" a="1"/>
  <c r="AI196" i="12"/>
  <c r="AI197" i="12" a="1"/>
  <c r="AI197" i="12"/>
  <c r="AS171" i="12" a="1"/>
  <c r="AS171" i="12"/>
  <c r="AS172" i="12" a="1"/>
  <c r="AS172" i="12"/>
  <c r="AS174" i="12" a="1"/>
  <c r="AS174" i="12"/>
  <c r="AS176" i="12" a="1"/>
  <c r="AS176" i="12"/>
  <c r="AS177" i="12" a="1"/>
  <c r="AS177" i="12"/>
  <c r="Q171" i="12" a="1"/>
  <c r="Q171" i="12"/>
  <c r="Q172" i="12" a="1"/>
  <c r="Q172" i="12"/>
  <c r="AE171" i="12" a="1"/>
  <c r="AE171" i="12"/>
  <c r="AE172" i="12" a="1"/>
  <c r="AE172" i="12"/>
  <c r="AE174" i="12" a="1"/>
  <c r="AE174" i="12"/>
  <c r="U343" i="14" a="1"/>
  <c r="U343" i="14"/>
  <c r="T343" i="14" a="1"/>
  <c r="T343" i="14"/>
  <c r="S343" i="14" a="1"/>
  <c r="S343" i="14"/>
  <c r="R343" i="14" a="1"/>
  <c r="R343" i="14"/>
  <c r="Q343" i="14" a="1"/>
  <c r="Q343" i="14"/>
  <c r="U342" i="14" a="1"/>
  <c r="U342" i="14"/>
  <c r="T342" i="14" a="1"/>
  <c r="T342" i="14"/>
  <c r="S342" i="14" a="1"/>
  <c r="S342" i="14"/>
  <c r="R342" i="14" a="1"/>
  <c r="R342" i="14"/>
  <c r="Q342" i="14" a="1"/>
  <c r="Q342" i="14"/>
  <c r="U341" i="14" a="1"/>
  <c r="U341" i="14"/>
  <c r="T341" i="14" a="1"/>
  <c r="T341" i="14"/>
  <c r="S341" i="14" a="1"/>
  <c r="S341" i="14"/>
  <c r="R341" i="14" a="1"/>
  <c r="R341" i="14"/>
  <c r="Q341" i="14" a="1"/>
  <c r="Q341" i="14"/>
  <c r="U340" i="14" a="1"/>
  <c r="U340" i="14"/>
  <c r="T340" i="14" a="1"/>
  <c r="T340" i="14"/>
  <c r="S340" i="14" a="1"/>
  <c r="S340" i="14"/>
  <c r="R340" i="14" a="1"/>
  <c r="R340" i="14"/>
  <c r="Q340" i="14" a="1"/>
  <c r="Q340" i="14"/>
  <c r="U339" i="14" a="1"/>
  <c r="U339" i="14"/>
  <c r="T339" i="14" a="1"/>
  <c r="T339" i="14"/>
  <c r="S339" i="14" a="1"/>
  <c r="S339" i="14"/>
  <c r="R339" i="14" a="1"/>
  <c r="R339" i="14"/>
  <c r="Q339" i="14" a="1"/>
  <c r="Q339" i="14"/>
  <c r="U338" i="14" a="1"/>
  <c r="U338" i="14"/>
  <c r="T338" i="14" a="1"/>
  <c r="T338" i="14"/>
  <c r="S338" i="14" a="1"/>
  <c r="S338" i="14"/>
  <c r="R338" i="14" a="1"/>
  <c r="R338" i="14"/>
  <c r="Q338" i="14" a="1"/>
  <c r="Q338" i="14"/>
  <c r="U337" i="14" a="1"/>
  <c r="U337" i="14"/>
  <c r="T337" i="14" a="1"/>
  <c r="T337" i="14"/>
  <c r="S337" i="14" a="1"/>
  <c r="S337" i="14"/>
  <c r="R337" i="14" a="1"/>
  <c r="R337" i="14"/>
  <c r="Q337" i="14" a="1"/>
  <c r="Q337" i="14"/>
  <c r="U336" i="14" a="1"/>
  <c r="U336" i="14"/>
  <c r="T336" i="14" a="1"/>
  <c r="T336" i="14"/>
  <c r="S336" i="14" a="1"/>
  <c r="S336" i="14"/>
  <c r="R336" i="14" a="1"/>
  <c r="R336" i="14"/>
  <c r="Q336" i="14" a="1"/>
  <c r="Q336" i="14"/>
  <c r="U335" i="14" a="1"/>
  <c r="U335" i="14"/>
  <c r="T335" i="14" a="1"/>
  <c r="T335" i="14"/>
  <c r="S335" i="14" a="1"/>
  <c r="S335" i="14"/>
  <c r="R335" i="14" a="1"/>
  <c r="R335" i="14"/>
  <c r="Q335" i="14" a="1"/>
  <c r="Q335" i="14"/>
  <c r="U334" i="14" a="1"/>
  <c r="U334" i="14"/>
  <c r="T334" i="14" a="1"/>
  <c r="T334" i="14"/>
  <c r="S334" i="14" a="1"/>
  <c r="S334" i="14"/>
  <c r="R334" i="14" a="1"/>
  <c r="R334" i="14"/>
  <c r="Q334" i="14" a="1"/>
  <c r="Q334" i="14"/>
  <c r="U333" i="14" a="1"/>
  <c r="U333" i="14"/>
  <c r="T333" i="14" a="1"/>
  <c r="T333" i="14"/>
  <c r="S333" i="14" a="1"/>
  <c r="S333" i="14"/>
  <c r="R333" i="14" a="1"/>
  <c r="R333" i="14"/>
  <c r="Q333" i="14" a="1"/>
  <c r="Q333" i="14"/>
  <c r="U332" i="14" a="1"/>
  <c r="U332" i="14"/>
  <c r="T332" i="14" a="1"/>
  <c r="T332" i="14"/>
  <c r="S332" i="14" a="1"/>
  <c r="S332" i="14"/>
  <c r="R332" i="14" a="1"/>
  <c r="R332" i="14"/>
  <c r="Q332" i="14" a="1"/>
  <c r="Q332" i="14"/>
  <c r="U331" i="14" a="1"/>
  <c r="U331" i="14"/>
  <c r="T331" i="14" a="1"/>
  <c r="T331" i="14"/>
  <c r="S331" i="14" a="1"/>
  <c r="S331" i="14"/>
  <c r="R331" i="14" a="1"/>
  <c r="R331" i="14"/>
  <c r="Q331" i="14" a="1"/>
  <c r="Q331" i="14"/>
  <c r="U330" i="14" a="1"/>
  <c r="U330" i="14"/>
  <c r="T330" i="14" a="1"/>
  <c r="T330" i="14"/>
  <c r="S330" i="14" a="1"/>
  <c r="S330" i="14"/>
  <c r="R330" i="14" a="1"/>
  <c r="R330" i="14"/>
  <c r="Q330" i="14" a="1"/>
  <c r="Q330" i="14"/>
  <c r="U329" i="14" a="1"/>
  <c r="U329" i="14"/>
  <c r="T329" i="14" a="1"/>
  <c r="T329" i="14"/>
  <c r="S329" i="14" a="1"/>
  <c r="S329" i="14"/>
  <c r="R329" i="14" a="1"/>
  <c r="R329" i="14"/>
  <c r="Q329" i="14" a="1"/>
  <c r="Q329" i="14"/>
  <c r="U328" i="14" a="1"/>
  <c r="U328" i="14"/>
  <c r="T328" i="14" a="1"/>
  <c r="T328" i="14"/>
  <c r="S328" i="14" a="1"/>
  <c r="S328" i="14"/>
  <c r="R328" i="14" a="1"/>
  <c r="R328" i="14"/>
  <c r="Q328" i="14" a="1"/>
  <c r="Q328" i="14"/>
  <c r="U327" i="14" a="1"/>
  <c r="U327" i="14"/>
  <c r="T327" i="14" a="1"/>
  <c r="T327" i="14"/>
  <c r="S327" i="14" a="1"/>
  <c r="S327" i="14"/>
  <c r="R327" i="14" a="1"/>
  <c r="R327" i="14"/>
  <c r="Q327" i="14" a="1"/>
  <c r="Q327" i="14"/>
  <c r="U326" i="14" a="1"/>
  <c r="U326" i="14"/>
  <c r="T326" i="14" a="1"/>
  <c r="T326" i="14"/>
  <c r="S326" i="14" a="1"/>
  <c r="S326" i="14"/>
  <c r="R326" i="14" a="1"/>
  <c r="R326" i="14"/>
  <c r="Q326" i="14" a="1"/>
  <c r="Q326" i="14"/>
  <c r="U325" i="14" a="1"/>
  <c r="U325" i="14"/>
  <c r="T325" i="14" a="1"/>
  <c r="T325" i="14"/>
  <c r="S325" i="14" a="1"/>
  <c r="S325" i="14"/>
  <c r="R325" i="14" a="1"/>
  <c r="R325" i="14"/>
  <c r="Q325" i="14" a="1"/>
  <c r="Q325" i="14"/>
  <c r="U324" i="14" a="1"/>
  <c r="U324" i="14"/>
  <c r="T324" i="14" a="1"/>
  <c r="T324" i="14"/>
  <c r="S324" i="14" a="1"/>
  <c r="S324" i="14"/>
  <c r="R324" i="14" a="1"/>
  <c r="R324" i="14"/>
  <c r="Q324" i="14" a="1"/>
  <c r="Q324" i="14"/>
  <c r="U323" i="14" a="1"/>
  <c r="U323" i="14"/>
  <c r="T323" i="14" a="1"/>
  <c r="T323" i="14"/>
  <c r="S323" i="14" a="1"/>
  <c r="S323" i="14"/>
  <c r="R323" i="14" a="1"/>
  <c r="R323" i="14"/>
  <c r="Q323" i="14" a="1"/>
  <c r="Q323" i="14"/>
  <c r="U322" i="14" a="1"/>
  <c r="U322" i="14"/>
  <c r="T322" i="14" a="1"/>
  <c r="T322" i="14"/>
  <c r="S322" i="14" a="1"/>
  <c r="S322" i="14"/>
  <c r="R322" i="14" a="1"/>
  <c r="R322" i="14"/>
  <c r="Q322" i="14" a="1"/>
  <c r="Q322" i="14"/>
  <c r="U321" i="14" a="1"/>
  <c r="U321" i="14"/>
  <c r="T321" i="14" a="1"/>
  <c r="T321" i="14"/>
  <c r="S321" i="14" a="1"/>
  <c r="S321" i="14"/>
  <c r="R321" i="14" a="1"/>
  <c r="R321" i="14"/>
  <c r="Q321" i="14" a="1"/>
  <c r="Q321" i="14"/>
  <c r="U320" i="14" a="1"/>
  <c r="U320" i="14"/>
  <c r="T320" i="14" a="1"/>
  <c r="T320" i="14"/>
  <c r="S320" i="14" a="1"/>
  <c r="S320" i="14"/>
  <c r="R320" i="14" a="1"/>
  <c r="R320" i="14"/>
  <c r="Q320" i="14" a="1"/>
  <c r="Q320" i="14"/>
  <c r="U319" i="14" a="1"/>
  <c r="U319" i="14"/>
  <c r="T319" i="14" a="1"/>
  <c r="T319" i="14"/>
  <c r="S319" i="14" a="1"/>
  <c r="S319" i="14"/>
  <c r="R319" i="14" a="1"/>
  <c r="R319" i="14"/>
  <c r="Q319" i="14" a="1"/>
  <c r="Q319" i="14"/>
  <c r="U318" i="14" a="1"/>
  <c r="U318" i="14"/>
  <c r="T318" i="14" a="1"/>
  <c r="T318" i="14"/>
  <c r="S318" i="14" a="1"/>
  <c r="S318" i="14"/>
  <c r="R318" i="14" a="1"/>
  <c r="R318" i="14"/>
  <c r="Q318" i="14" a="1"/>
  <c r="Q318" i="14"/>
  <c r="U317" i="14" a="1"/>
  <c r="U317" i="14"/>
  <c r="T317" i="14" a="1"/>
  <c r="T317" i="14"/>
  <c r="S317" i="14" a="1"/>
  <c r="S317" i="14"/>
  <c r="R317" i="14" a="1"/>
  <c r="R317" i="14"/>
  <c r="Q317" i="14" a="1"/>
  <c r="Q317" i="14"/>
  <c r="U316" i="14" a="1"/>
  <c r="U316" i="14"/>
  <c r="T316" i="14" a="1"/>
  <c r="T316" i="14"/>
  <c r="S316" i="14" a="1"/>
  <c r="S316" i="14"/>
  <c r="R316" i="14" a="1"/>
  <c r="R316" i="14"/>
  <c r="Q316" i="14" a="1"/>
  <c r="Q316" i="14"/>
  <c r="U315" i="14" a="1"/>
  <c r="U315" i="14"/>
  <c r="T315" i="14" a="1"/>
  <c r="T315" i="14"/>
  <c r="S315" i="14" a="1"/>
  <c r="S315" i="14"/>
  <c r="R315" i="14" a="1"/>
  <c r="R315" i="14"/>
  <c r="Q315" i="14" a="1"/>
  <c r="Q315" i="14"/>
  <c r="D178" i="10"/>
  <c r="D177" i="10"/>
  <c r="D169" i="10"/>
  <c r="D168" i="10"/>
  <c r="X178" i="10"/>
  <c r="X177" i="10"/>
  <c r="X169" i="10"/>
  <c r="X168" i="10"/>
  <c r="A338" i="10" a="1"/>
  <c r="A414" i="10"/>
  <c r="AR414" i="10"/>
  <c r="A413" i="10"/>
  <c r="AR413" i="10"/>
  <c r="A412" i="10"/>
  <c r="AR412" i="10"/>
  <c r="A411" i="10"/>
  <c r="AR411" i="10"/>
  <c r="A410" i="10"/>
  <c r="AR410" i="10"/>
  <c r="A390" i="10"/>
  <c r="AR390" i="10"/>
  <c r="A389" i="10"/>
  <c r="AR389" i="10"/>
  <c r="A388" i="10"/>
  <c r="AR388" i="10"/>
  <c r="A387" i="10"/>
  <c r="AR387" i="10"/>
  <c r="A386" i="10"/>
  <c r="AR386" i="10"/>
  <c r="A385" i="10"/>
  <c r="AR385" i="10"/>
  <c r="A384" i="10"/>
  <c r="AR384" i="10"/>
  <c r="A381" i="10"/>
  <c r="AR381" i="10"/>
  <c r="A380" i="10"/>
  <c r="AR380" i="10"/>
  <c r="AS414" i="10"/>
  <c r="AS413" i="10"/>
  <c r="AS412" i="10"/>
  <c r="AS411" i="10"/>
  <c r="AS410" i="10"/>
  <c r="AS390" i="10"/>
  <c r="AS389" i="10"/>
  <c r="AS388" i="10"/>
  <c r="AS387" i="10"/>
  <c r="AS386" i="10"/>
  <c r="AS385" i="10"/>
  <c r="AS384" i="10"/>
  <c r="AS381" i="10"/>
  <c r="AQ414" i="10"/>
  <c r="AP414" i="10"/>
  <c r="AQ413" i="10"/>
  <c r="AP413" i="10"/>
  <c r="AQ412" i="10"/>
  <c r="AP412" i="10"/>
  <c r="AQ411" i="10"/>
  <c r="AP411" i="10"/>
  <c r="AQ410" i="10"/>
  <c r="AP410" i="10"/>
  <c r="AQ390" i="10"/>
  <c r="AP390" i="10"/>
  <c r="AQ389" i="10"/>
  <c r="AP389" i="10"/>
  <c r="AQ388" i="10"/>
  <c r="AP388" i="10"/>
  <c r="AQ387" i="10"/>
  <c r="AP387" i="10"/>
  <c r="AQ386" i="10"/>
  <c r="AP386" i="10"/>
  <c r="AQ385" i="10"/>
  <c r="AP385" i="10"/>
  <c r="AQ384" i="10"/>
  <c r="AP384" i="10"/>
  <c r="AQ381" i="10"/>
  <c r="AP381" i="10"/>
  <c r="AQ380" i="10"/>
  <c r="AP380" i="10"/>
  <c r="A379" i="10"/>
  <c r="AQ379" i="10"/>
  <c r="AP379" i="10"/>
  <c r="A378" i="10"/>
  <c r="AP378" i="10"/>
  <c r="AO414" i="10"/>
  <c r="AO413" i="10"/>
  <c r="AO412" i="10"/>
  <c r="AO411" i="10"/>
  <c r="AO410" i="10"/>
  <c r="AO390" i="10"/>
  <c r="AO389" i="10"/>
  <c r="AO388" i="10"/>
  <c r="AO387" i="10"/>
  <c r="AO386" i="10"/>
  <c r="AO385" i="10"/>
  <c r="AO384" i="10"/>
  <c r="AO381" i="10"/>
  <c r="AO380" i="10"/>
  <c r="AO379" i="10"/>
  <c r="AO378" i="10"/>
  <c r="A377" i="10"/>
  <c r="AO377" i="10"/>
  <c r="AN414" i="10"/>
  <c r="AM414" i="10"/>
  <c r="AN413" i="10"/>
  <c r="AM413" i="10"/>
  <c r="AN412" i="10"/>
  <c r="AM412" i="10"/>
  <c r="AN411" i="10"/>
  <c r="AM411" i="10"/>
  <c r="AN410" i="10"/>
  <c r="AM410" i="10"/>
  <c r="AN390" i="10"/>
  <c r="AM390" i="10"/>
  <c r="AN389" i="10"/>
  <c r="AM389" i="10"/>
  <c r="AN388" i="10"/>
  <c r="AM388" i="10"/>
  <c r="AN387" i="10"/>
  <c r="AM387" i="10"/>
  <c r="AN386" i="10"/>
  <c r="AM386" i="10"/>
  <c r="AN385" i="10"/>
  <c r="AM385" i="10"/>
  <c r="AN384" i="10"/>
  <c r="AM384" i="10"/>
  <c r="AN381" i="10"/>
  <c r="AM381" i="10"/>
  <c r="AN380" i="10"/>
  <c r="AM380" i="10"/>
  <c r="AN379" i="10"/>
  <c r="AM379" i="10"/>
  <c r="AN378" i="10"/>
  <c r="AM378" i="10"/>
  <c r="AN377" i="10"/>
  <c r="AM377" i="10"/>
  <c r="A376" i="10"/>
  <c r="AN376" i="10"/>
  <c r="AM376" i="10"/>
  <c r="A375" i="10"/>
  <c r="AM375" i="10"/>
  <c r="G414" i="10"/>
  <c r="AG413" i="10"/>
  <c r="G413" i="10"/>
  <c r="AG412" i="10"/>
  <c r="G412" i="10"/>
  <c r="AG411" i="10"/>
  <c r="G411" i="10"/>
  <c r="AG410" i="10"/>
  <c r="G410" i="10"/>
  <c r="AG379" i="10"/>
  <c r="G379" i="10"/>
  <c r="AG378" i="10"/>
  <c r="G378" i="10"/>
  <c r="AG377" i="10"/>
  <c r="G377" i="10"/>
  <c r="AG376" i="10"/>
  <c r="G376" i="10"/>
  <c r="AG375" i="10"/>
  <c r="G375" i="10"/>
  <c r="A374" i="10"/>
  <c r="AG374" i="10"/>
  <c r="G374" i="10"/>
  <c r="A373" i="10"/>
  <c r="AG373" i="10"/>
  <c r="G373" i="10"/>
  <c r="A372" i="10"/>
  <c r="AG372" i="10"/>
  <c r="G372" i="10"/>
  <c r="A371" i="10"/>
  <c r="AG371" i="10"/>
  <c r="G371" i="10"/>
  <c r="A370" i="10"/>
  <c r="AG370" i="10"/>
  <c r="G370" i="10"/>
  <c r="A369" i="10"/>
  <c r="AG369" i="10"/>
  <c r="G369" i="10"/>
  <c r="A368" i="10"/>
  <c r="G368" i="10"/>
  <c r="A367" i="10"/>
  <c r="G367" i="10"/>
  <c r="A366" i="10"/>
  <c r="G366" i="10"/>
  <c r="A365" i="10"/>
  <c r="G365" i="10"/>
  <c r="A364" i="10"/>
  <c r="G364" i="10"/>
  <c r="A363" i="10"/>
  <c r="G363" i="10"/>
  <c r="A362" i="10"/>
  <c r="G362" i="10"/>
  <c r="A361" i="10"/>
  <c r="G361" i="10"/>
  <c r="A360" i="10"/>
  <c r="G360" i="10"/>
  <c r="A359" i="10"/>
  <c r="G359" i="10"/>
  <c r="A358" i="10"/>
  <c r="G358" i="10"/>
  <c r="A357" i="10"/>
  <c r="G357" i="10"/>
  <c r="A356" i="10"/>
  <c r="G356" i="10"/>
  <c r="A355" i="10"/>
  <c r="G355" i="10"/>
  <c r="A354" i="10"/>
  <c r="G354" i="10"/>
  <c r="A353" i="10"/>
  <c r="G353" i="10"/>
  <c r="A352" i="10"/>
  <c r="G352" i="10"/>
  <c r="A351" i="10"/>
  <c r="G351" i="10"/>
  <c r="A350" i="10"/>
  <c r="G350" i="10"/>
  <c r="A349" i="10"/>
  <c r="G349" i="10"/>
  <c r="A348" i="10"/>
  <c r="G348" i="10"/>
  <c r="A347" i="10"/>
  <c r="G347" i="10"/>
  <c r="A346" i="10"/>
  <c r="G346" i="10"/>
  <c r="A345" i="10"/>
  <c r="G345" i="10"/>
  <c r="A344" i="10"/>
  <c r="G344" i="10"/>
  <c r="A343" i="10"/>
  <c r="G343" i="10"/>
  <c r="A340" i="10"/>
  <c r="C340" i="10"/>
  <c r="C358" i="10"/>
  <c r="E358" i="10"/>
  <c r="I358" i="10"/>
  <c r="J358" i="10"/>
  <c r="K358" i="10"/>
  <c r="L358" i="10"/>
  <c r="M358" i="10"/>
  <c r="N358" i="10"/>
  <c r="O358" i="10"/>
  <c r="P358" i="10"/>
  <c r="Q358" i="10"/>
  <c r="R358" i="10"/>
  <c r="S358" i="10"/>
  <c r="U358" i="10"/>
  <c r="V358" i="10"/>
  <c r="C359" i="10"/>
  <c r="E359" i="10"/>
  <c r="I359" i="10"/>
  <c r="J359" i="10"/>
  <c r="K359" i="10"/>
  <c r="L359" i="10"/>
  <c r="M359" i="10"/>
  <c r="N359" i="10"/>
  <c r="O359" i="10"/>
  <c r="P359" i="10"/>
  <c r="Q359" i="10"/>
  <c r="R359" i="10"/>
  <c r="S359" i="10"/>
  <c r="U359" i="10"/>
  <c r="V359" i="10"/>
  <c r="C360" i="10"/>
  <c r="E360" i="10"/>
  <c r="I360" i="10"/>
  <c r="J360" i="10"/>
  <c r="K360" i="10"/>
  <c r="L360" i="10"/>
  <c r="M360" i="10"/>
  <c r="N360" i="10"/>
  <c r="O360" i="10"/>
  <c r="P360" i="10"/>
  <c r="Q360" i="10"/>
  <c r="R360" i="10"/>
  <c r="S360" i="10"/>
  <c r="U360" i="10"/>
  <c r="V360" i="10"/>
  <c r="C361" i="10"/>
  <c r="E361" i="10"/>
  <c r="I361" i="10"/>
  <c r="J361" i="10"/>
  <c r="K361" i="10"/>
  <c r="L361" i="10"/>
  <c r="M361" i="10"/>
  <c r="N361" i="10"/>
  <c r="O361" i="10"/>
  <c r="P361" i="10"/>
  <c r="Q361" i="10"/>
  <c r="R361" i="10"/>
  <c r="S361" i="10"/>
  <c r="U361" i="10"/>
  <c r="V361" i="10"/>
  <c r="Y361" i="10"/>
  <c r="V362" i="10"/>
  <c r="Y362" i="10"/>
  <c r="V363" i="10"/>
  <c r="Y363" i="10"/>
  <c r="W363" i="10"/>
  <c r="V364" i="10"/>
  <c r="Y364" i="10"/>
  <c r="W364" i="10"/>
  <c r="V365" i="10"/>
  <c r="Y365" i="10"/>
  <c r="W365" i="10"/>
  <c r="V366" i="10"/>
  <c r="Y366" i="10"/>
  <c r="W366" i="10"/>
  <c r="V368" i="10"/>
  <c r="Y368" i="10"/>
  <c r="W368" i="10"/>
  <c r="V369" i="10"/>
  <c r="Y369" i="10"/>
  <c r="W369" i="10"/>
  <c r="V370" i="10"/>
  <c r="Y370" i="10"/>
  <c r="W370" i="10"/>
  <c r="V371" i="10"/>
  <c r="Y371" i="10"/>
  <c r="W371" i="10"/>
  <c r="V372" i="10"/>
  <c r="Y372" i="10"/>
  <c r="W372" i="10"/>
  <c r="V373" i="10"/>
  <c r="Y373" i="10"/>
  <c r="W373" i="10"/>
  <c r="V374" i="10"/>
  <c r="Y374" i="10"/>
  <c r="W374" i="10"/>
  <c r="V375" i="10"/>
  <c r="Y375" i="10"/>
  <c r="W375" i="10"/>
  <c r="V376" i="10"/>
  <c r="Y376" i="10"/>
  <c r="W376" i="10"/>
  <c r="V377" i="10"/>
  <c r="Y377" i="10"/>
  <c r="W377" i="10"/>
  <c r="V378" i="10"/>
  <c r="Y378" i="10"/>
  <c r="W378" i="10"/>
  <c r="C412" i="10"/>
  <c r="E412" i="10"/>
  <c r="I412" i="10"/>
  <c r="J412" i="10"/>
  <c r="K412" i="10"/>
  <c r="L412" i="10"/>
  <c r="M412" i="10"/>
  <c r="N412" i="10"/>
  <c r="O412" i="10"/>
  <c r="P412" i="10"/>
  <c r="Q412" i="10"/>
  <c r="R412" i="10"/>
  <c r="S412" i="10"/>
  <c r="AD412" i="10"/>
  <c r="U412" i="10"/>
  <c r="V412" i="10"/>
  <c r="Y412" i="10"/>
  <c r="Z412" i="10"/>
  <c r="AA412" i="10"/>
  <c r="AB412" i="10"/>
  <c r="AC412" i="10"/>
  <c r="W412" i="10"/>
  <c r="AE412" i="10"/>
  <c r="T412" i="10"/>
  <c r="AF412" i="10"/>
  <c r="AH412" i="10"/>
  <c r="AI412" i="10"/>
  <c r="AJ412" i="10"/>
  <c r="AK412" i="10"/>
  <c r="AL412" i="10"/>
  <c r="H412" i="10"/>
  <c r="F412" i="10"/>
  <c r="BX412" i="10"/>
  <c r="C413" i="10"/>
  <c r="E413" i="10"/>
  <c r="I413" i="10"/>
  <c r="J413" i="10"/>
  <c r="K413" i="10"/>
  <c r="L413" i="10"/>
  <c r="M413" i="10"/>
  <c r="N413" i="10"/>
  <c r="O413" i="10"/>
  <c r="P413" i="10"/>
  <c r="Q413" i="10"/>
  <c r="R413" i="10"/>
  <c r="S413" i="10"/>
  <c r="AD413" i="10"/>
  <c r="U413" i="10"/>
  <c r="V413" i="10"/>
  <c r="Y413" i="10"/>
  <c r="Z413" i="10"/>
  <c r="AA413" i="10"/>
  <c r="AB413" i="10"/>
  <c r="AC413" i="10"/>
  <c r="W413" i="10"/>
  <c r="AE413" i="10"/>
  <c r="T413" i="10"/>
  <c r="AF413" i="10"/>
  <c r="AH413" i="10"/>
  <c r="AI413" i="10"/>
  <c r="AJ413" i="10"/>
  <c r="AK413" i="10"/>
  <c r="AL413" i="10"/>
  <c r="H413" i="10"/>
  <c r="F413" i="10"/>
  <c r="BX413" i="10"/>
  <c r="BY413" i="10"/>
  <c r="C414" i="10"/>
  <c r="E414" i="10"/>
  <c r="I414" i="10"/>
  <c r="J414" i="10"/>
  <c r="K414" i="10"/>
  <c r="L414" i="10"/>
  <c r="M414" i="10"/>
  <c r="N414" i="10"/>
  <c r="O414" i="10"/>
  <c r="P414" i="10"/>
  <c r="Q414" i="10"/>
  <c r="R414" i="10"/>
  <c r="S414" i="10"/>
  <c r="AD414" i="10"/>
  <c r="U414" i="10"/>
  <c r="V414" i="10"/>
  <c r="Y414" i="10"/>
  <c r="Z414" i="10"/>
  <c r="AA414" i="10"/>
  <c r="AB414" i="10"/>
  <c r="AC414" i="10"/>
  <c r="W414" i="10"/>
  <c r="AE414" i="10"/>
  <c r="T414" i="10"/>
  <c r="AF414" i="10"/>
  <c r="AH414" i="10"/>
  <c r="AI414" i="10"/>
  <c r="AJ414" i="10"/>
  <c r="AK414" i="10"/>
  <c r="AL414" i="10"/>
  <c r="H414" i="10"/>
  <c r="F414" i="10"/>
  <c r="BX414" i="10"/>
  <c r="BY414" i="10"/>
  <c r="BZ414" i="10"/>
  <c r="A339" i="10"/>
  <c r="B339" i="10"/>
  <c r="B340" i="10"/>
  <c r="A341" i="10"/>
  <c r="B341" i="10"/>
  <c r="A342"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8" i="10"/>
  <c r="B369" i="10"/>
  <c r="B370" i="10"/>
  <c r="B371" i="10"/>
  <c r="B372" i="10"/>
  <c r="B373" i="10"/>
  <c r="B374" i="10"/>
  <c r="B375" i="10"/>
  <c r="B376" i="10"/>
  <c r="B377" i="10"/>
  <c r="B378" i="10"/>
  <c r="B412" i="10"/>
  <c r="B413" i="10"/>
  <c r="B414" i="10"/>
  <c r="A338" i="10"/>
  <c r="B338" i="10"/>
  <c r="T358" i="10"/>
  <c r="H358" i="10"/>
  <c r="F358" i="10"/>
  <c r="W359" i="10"/>
  <c r="T359" i="10"/>
  <c r="H359" i="10"/>
  <c r="F359" i="10"/>
  <c r="W360" i="10"/>
  <c r="T360" i="10"/>
  <c r="H360" i="10"/>
  <c r="F360" i="10"/>
  <c r="W361" i="10"/>
  <c r="T361" i="10"/>
  <c r="H361" i="10"/>
  <c r="F361" i="10"/>
  <c r="W362" i="10"/>
  <c r="A409" i="10"/>
  <c r="V409" i="10"/>
  <c r="Y409" i="10"/>
  <c r="W409" i="10"/>
  <c r="V410" i="10"/>
  <c r="Y410" i="10"/>
  <c r="W410" i="10"/>
  <c r="C411" i="10"/>
  <c r="E411" i="10"/>
  <c r="I411" i="10"/>
  <c r="J411" i="10"/>
  <c r="K411" i="10"/>
  <c r="L411" i="10"/>
  <c r="M411" i="10"/>
  <c r="N411" i="10"/>
  <c r="O411" i="10"/>
  <c r="P411" i="10"/>
  <c r="Q411" i="10"/>
  <c r="R411" i="10"/>
  <c r="S411" i="10"/>
  <c r="AD411" i="10"/>
  <c r="U411" i="10"/>
  <c r="V411" i="10"/>
  <c r="Y411" i="10"/>
  <c r="Z411" i="10"/>
  <c r="AA411" i="10"/>
  <c r="AB411" i="10"/>
  <c r="AC411" i="10"/>
  <c r="W411" i="10"/>
  <c r="AE411" i="10"/>
  <c r="T411" i="10"/>
  <c r="AF411" i="10"/>
  <c r="AH411" i="10"/>
  <c r="AI411" i="10"/>
  <c r="AJ411" i="10"/>
  <c r="AK411" i="10"/>
  <c r="AL411" i="10"/>
  <c r="H411" i="10"/>
  <c r="F411" i="10"/>
  <c r="BU411" i="10"/>
  <c r="BV411" i="10"/>
  <c r="BW411" i="10"/>
  <c r="BU412" i="10"/>
  <c r="BV412" i="10"/>
  <c r="BW412" i="10"/>
  <c r="BU413" i="10"/>
  <c r="BV413" i="10"/>
  <c r="BW413" i="10"/>
  <c r="BU414" i="10"/>
  <c r="BV414" i="10"/>
  <c r="BW414" i="10"/>
  <c r="B409" i="10"/>
  <c r="B410" i="10"/>
  <c r="B411" i="10"/>
  <c r="B367" i="10"/>
  <c r="V367" i="10"/>
  <c r="Y367" i="10"/>
  <c r="W367" i="10"/>
  <c r="BX367" i="10"/>
  <c r="BW367" i="10"/>
  <c r="BV367" i="10"/>
  <c r="BU367" i="10"/>
  <c r="BT367" i="10"/>
  <c r="BS367" i="10"/>
  <c r="BR367" i="10"/>
  <c r="BQ367" i="10"/>
  <c r="BP367" i="10"/>
  <c r="BO367" i="10"/>
  <c r="BN367" i="10"/>
  <c r="BM367" i="10"/>
  <c r="BL367" i="10"/>
  <c r="BK367" i="10"/>
  <c r="BJ367" i="10"/>
  <c r="BI367" i="10"/>
  <c r="BH367" i="10"/>
  <c r="BF367" i="10"/>
  <c r="BE367" i="10"/>
  <c r="BD367" i="10"/>
  <c r="BC367" i="10"/>
  <c r="AU367" i="10"/>
  <c r="AT367" i="10"/>
  <c r="F367" i="10"/>
  <c r="H367" i="10"/>
  <c r="AL367" i="10"/>
  <c r="AK367" i="10"/>
  <c r="AJ367" i="10"/>
  <c r="AI367" i="10"/>
  <c r="AH367" i="10"/>
  <c r="AF367" i="10"/>
  <c r="T367" i="10"/>
  <c r="AE367" i="10"/>
  <c r="AC367" i="10"/>
  <c r="AB367" i="10"/>
  <c r="AA367" i="10"/>
  <c r="Z367" i="10"/>
  <c r="U367" i="10"/>
  <c r="AD367" i="10"/>
  <c r="S367" i="10"/>
  <c r="R367" i="10"/>
  <c r="Q367" i="10"/>
  <c r="P367" i="10"/>
  <c r="O367" i="10"/>
  <c r="N367" i="10"/>
  <c r="M367" i="10"/>
  <c r="L367" i="10"/>
  <c r="K367" i="10"/>
  <c r="J367" i="10"/>
  <c r="I367" i="10"/>
  <c r="E367" i="10"/>
  <c r="C367" i="10"/>
  <c r="BZ367" i="10"/>
  <c r="BY367" i="10"/>
  <c r="A408" i="10"/>
  <c r="B408" i="10"/>
  <c r="A407" i="10"/>
  <c r="B407" i="10"/>
  <c r="A406" i="10"/>
  <c r="B406" i="10"/>
  <c r="A405" i="10"/>
  <c r="B405" i="10"/>
  <c r="A404" i="10"/>
  <c r="B404" i="10"/>
  <c r="A403" i="10"/>
  <c r="B403" i="10"/>
  <c r="A402" i="10"/>
  <c r="B402" i="10"/>
  <c r="A401" i="10"/>
  <c r="B401" i="10"/>
  <c r="A400" i="10"/>
  <c r="B400" i="10"/>
  <c r="A399" i="10"/>
  <c r="B399" i="10"/>
  <c r="A398" i="10"/>
  <c r="B398" i="10"/>
  <c r="A397" i="10"/>
  <c r="B397" i="10"/>
  <c r="A396" i="10"/>
  <c r="B396" i="10"/>
  <c r="A395" i="10"/>
  <c r="B395" i="10"/>
  <c r="A394" i="10"/>
  <c r="B394" i="10"/>
  <c r="A393" i="10"/>
  <c r="B393" i="10"/>
  <c r="A392" i="10"/>
  <c r="B392" i="10"/>
  <c r="A391" i="10"/>
  <c r="B391" i="10"/>
  <c r="B390" i="10"/>
  <c r="B389" i="10"/>
  <c r="B388" i="10"/>
  <c r="B387" i="10"/>
  <c r="B386" i="10"/>
  <c r="B385" i="10"/>
  <c r="B384" i="10"/>
  <c r="A383" i="10"/>
  <c r="B383" i="10"/>
  <c r="A382" i="10"/>
  <c r="B382" i="10"/>
  <c r="B381" i="10"/>
  <c r="B380" i="10"/>
  <c r="B379" i="10"/>
  <c r="BT414" i="10"/>
  <c r="BS414" i="10"/>
  <c r="BR414" i="10"/>
  <c r="BQ414" i="10"/>
  <c r="BP414" i="10"/>
  <c r="BO414" i="10"/>
  <c r="BN414" i="10"/>
  <c r="BM414" i="10"/>
  <c r="BL414" i="10"/>
  <c r="BK414" i="10"/>
  <c r="BJ414" i="10"/>
  <c r="BI414" i="10"/>
  <c r="BH414" i="10"/>
  <c r="BF414" i="10"/>
  <c r="BE414" i="10"/>
  <c r="BD414" i="10"/>
  <c r="BC414" i="10"/>
  <c r="AU414" i="10"/>
  <c r="AT414" i="10"/>
  <c r="BZ413" i="10"/>
  <c r="BT413" i="10"/>
  <c r="BS413" i="10"/>
  <c r="BR413" i="10"/>
  <c r="BQ413" i="10"/>
  <c r="BP413" i="10"/>
  <c r="BO413" i="10"/>
  <c r="BN413" i="10"/>
  <c r="BM413" i="10"/>
  <c r="BL413" i="10"/>
  <c r="BK413" i="10"/>
  <c r="BJ413" i="10"/>
  <c r="BI413" i="10"/>
  <c r="BH413" i="10"/>
  <c r="BF413" i="10"/>
  <c r="BE413" i="10"/>
  <c r="BD413" i="10"/>
  <c r="BC413" i="10"/>
  <c r="AU413" i="10"/>
  <c r="AT413" i="10"/>
  <c r="BZ412" i="10"/>
  <c r="BY412" i="10"/>
  <c r="BT412" i="10"/>
  <c r="BS412" i="10"/>
  <c r="BR412" i="10"/>
  <c r="BQ412" i="10"/>
  <c r="BP412" i="10"/>
  <c r="BO412" i="10"/>
  <c r="BN412" i="10"/>
  <c r="BM412" i="10"/>
  <c r="BL412" i="10"/>
  <c r="BK412" i="10"/>
  <c r="BJ412" i="10"/>
  <c r="BI412" i="10"/>
  <c r="BH412" i="10"/>
  <c r="BF412" i="10"/>
  <c r="BE412" i="10"/>
  <c r="BD412" i="10"/>
  <c r="BC412" i="10"/>
  <c r="AU412" i="10"/>
  <c r="AT412" i="10"/>
  <c r="BZ411" i="10"/>
  <c r="BY411" i="10"/>
  <c r="BX411" i="10"/>
  <c r="BT411" i="10"/>
  <c r="BS411" i="10"/>
  <c r="BR411" i="10"/>
  <c r="BQ411" i="10"/>
  <c r="BP411" i="10"/>
  <c r="BO411" i="10"/>
  <c r="BN411" i="10"/>
  <c r="BM411" i="10"/>
  <c r="BL411" i="10"/>
  <c r="BK411" i="10"/>
  <c r="BJ411" i="10"/>
  <c r="BI411" i="10"/>
  <c r="BH411" i="10"/>
  <c r="BF411" i="10"/>
  <c r="BE411" i="10"/>
  <c r="BD411" i="10"/>
  <c r="BC411" i="10"/>
  <c r="AU411" i="10"/>
  <c r="AT411" i="10"/>
  <c r="BZ410" i="10"/>
  <c r="BY410" i="10"/>
  <c r="BX410" i="10"/>
  <c r="BW410" i="10"/>
  <c r="BV410" i="10"/>
  <c r="BU410" i="10"/>
  <c r="BT410" i="10"/>
  <c r="BS410" i="10"/>
  <c r="BR410" i="10"/>
  <c r="BQ410" i="10"/>
  <c r="BP410" i="10"/>
  <c r="BO410" i="10"/>
  <c r="BN410" i="10"/>
  <c r="BM410" i="10"/>
  <c r="BL410" i="10"/>
  <c r="BK410" i="10"/>
  <c r="BJ410" i="10"/>
  <c r="BI410" i="10"/>
  <c r="BH410" i="10"/>
  <c r="BF410" i="10"/>
  <c r="BE410" i="10"/>
  <c r="BD410" i="10"/>
  <c r="BC410" i="10"/>
  <c r="AU410" i="10"/>
  <c r="AT410" i="10"/>
  <c r="F410" i="10"/>
  <c r="H410" i="10"/>
  <c r="AL410" i="10"/>
  <c r="AK410" i="10"/>
  <c r="AJ410" i="10"/>
  <c r="AI410" i="10"/>
  <c r="AH410" i="10"/>
  <c r="AF410" i="10"/>
  <c r="T410" i="10"/>
  <c r="AE410" i="10"/>
  <c r="AC410" i="10"/>
  <c r="AB410" i="10"/>
  <c r="AA410" i="10"/>
  <c r="Z410" i="10"/>
  <c r="U410" i="10"/>
  <c r="AD410" i="10"/>
  <c r="S410" i="10"/>
  <c r="R410" i="10"/>
  <c r="Q410" i="10"/>
  <c r="P410" i="10"/>
  <c r="O410" i="10"/>
  <c r="N410" i="10"/>
  <c r="M410" i="10"/>
  <c r="L410" i="10"/>
  <c r="K410" i="10"/>
  <c r="J410" i="10"/>
  <c r="I410" i="10"/>
  <c r="E410" i="10"/>
  <c r="C410" i="10"/>
  <c r="BZ409" i="10"/>
  <c r="BY409" i="10"/>
  <c r="BX409" i="10"/>
  <c r="BW409" i="10"/>
  <c r="BV409" i="10"/>
  <c r="BU409" i="10"/>
  <c r="BT409" i="10"/>
  <c r="BS409" i="10"/>
  <c r="BR409" i="10"/>
  <c r="BQ409" i="10"/>
  <c r="BP409" i="10"/>
  <c r="BO409" i="10"/>
  <c r="BN409" i="10"/>
  <c r="BM409" i="10"/>
  <c r="BL409" i="10"/>
  <c r="BK409" i="10"/>
  <c r="BJ409" i="10"/>
  <c r="BI409" i="10"/>
  <c r="BH409" i="10"/>
  <c r="BF409" i="10"/>
  <c r="BE409" i="10"/>
  <c r="BD409" i="10"/>
  <c r="BC409" i="10"/>
  <c r="AU409" i="10"/>
  <c r="AT409" i="10"/>
  <c r="F409" i="10"/>
  <c r="H409" i="10"/>
  <c r="AL409" i="10"/>
  <c r="AK409" i="10"/>
  <c r="AJ409" i="10"/>
  <c r="AI409" i="10"/>
  <c r="AH409" i="10"/>
  <c r="AF409" i="10"/>
  <c r="T409" i="10"/>
  <c r="AE409" i="10"/>
  <c r="AC409" i="10"/>
  <c r="AB409" i="10"/>
  <c r="AA409" i="10"/>
  <c r="Z409" i="10"/>
  <c r="U409" i="10"/>
  <c r="AD409" i="10"/>
  <c r="S409" i="10"/>
  <c r="R409" i="10"/>
  <c r="Q409" i="10"/>
  <c r="P409" i="10"/>
  <c r="O409" i="10"/>
  <c r="N409" i="10"/>
  <c r="M409" i="10"/>
  <c r="L409" i="10"/>
  <c r="K409" i="10"/>
  <c r="J409" i="10"/>
  <c r="I409" i="10"/>
  <c r="E409" i="10"/>
  <c r="C409" i="10"/>
  <c r="BZ408" i="10"/>
  <c r="BY408" i="10"/>
  <c r="BX408" i="10"/>
  <c r="BW408" i="10"/>
  <c r="BV408" i="10"/>
  <c r="BU408" i="10"/>
  <c r="BT408" i="10"/>
  <c r="BS408" i="10"/>
  <c r="BR408" i="10"/>
  <c r="BQ408" i="10"/>
  <c r="BP408" i="10"/>
  <c r="BO408" i="10"/>
  <c r="BN408" i="10"/>
  <c r="BM408" i="10"/>
  <c r="BL408" i="10"/>
  <c r="BK408" i="10"/>
  <c r="BJ408" i="10"/>
  <c r="BI408" i="10"/>
  <c r="BH408" i="10"/>
  <c r="BF408" i="10"/>
  <c r="BE408" i="10"/>
  <c r="BD408" i="10"/>
  <c r="BC408" i="10"/>
  <c r="AU408" i="10"/>
  <c r="AT408" i="10"/>
  <c r="F408" i="10"/>
  <c r="H408" i="10"/>
  <c r="AL408" i="10"/>
  <c r="AK408" i="10"/>
  <c r="AJ408" i="10"/>
  <c r="AI408" i="10"/>
  <c r="AH408" i="10"/>
  <c r="AF408" i="10"/>
  <c r="T408" i="10"/>
  <c r="AE408" i="10"/>
  <c r="W408" i="10"/>
  <c r="AC408" i="10"/>
  <c r="AB408" i="10"/>
  <c r="AA408" i="10"/>
  <c r="Z408" i="10"/>
  <c r="Y408" i="10"/>
  <c r="V408" i="10"/>
  <c r="U408" i="10"/>
  <c r="AD408" i="10"/>
  <c r="S408" i="10"/>
  <c r="R408" i="10"/>
  <c r="Q408" i="10"/>
  <c r="P408" i="10"/>
  <c r="O408" i="10"/>
  <c r="N408" i="10"/>
  <c r="M408" i="10"/>
  <c r="L408" i="10"/>
  <c r="K408" i="10"/>
  <c r="J408" i="10"/>
  <c r="I408" i="10"/>
  <c r="E408" i="10"/>
  <c r="C408" i="10"/>
  <c r="BZ407" i="10"/>
  <c r="BY407" i="10"/>
  <c r="BX407" i="10"/>
  <c r="BW407" i="10"/>
  <c r="BV407" i="10"/>
  <c r="BU407" i="10"/>
  <c r="BT407" i="10"/>
  <c r="BS407" i="10"/>
  <c r="BR407" i="10"/>
  <c r="BQ407" i="10"/>
  <c r="BP407" i="10"/>
  <c r="BO407" i="10"/>
  <c r="BN407" i="10"/>
  <c r="BM407" i="10"/>
  <c r="BL407" i="10"/>
  <c r="BK407" i="10"/>
  <c r="BJ407" i="10"/>
  <c r="BI407" i="10"/>
  <c r="BH407" i="10"/>
  <c r="BF407" i="10"/>
  <c r="BE407" i="10"/>
  <c r="BD407" i="10"/>
  <c r="BC407" i="10"/>
  <c r="AU407" i="10"/>
  <c r="AT407" i="10"/>
  <c r="F407" i="10"/>
  <c r="H407" i="10"/>
  <c r="AL407" i="10"/>
  <c r="AK407" i="10"/>
  <c r="AJ407" i="10"/>
  <c r="AI407" i="10"/>
  <c r="AH407" i="10"/>
  <c r="AF407" i="10"/>
  <c r="T407" i="10"/>
  <c r="AE407" i="10"/>
  <c r="W407" i="10"/>
  <c r="AC407" i="10"/>
  <c r="AB407" i="10"/>
  <c r="AA407" i="10"/>
  <c r="Z407" i="10"/>
  <c r="Y407" i="10"/>
  <c r="V407" i="10"/>
  <c r="U407" i="10"/>
  <c r="AD407" i="10"/>
  <c r="S407" i="10"/>
  <c r="R407" i="10"/>
  <c r="Q407" i="10"/>
  <c r="P407" i="10"/>
  <c r="O407" i="10"/>
  <c r="N407" i="10"/>
  <c r="M407" i="10"/>
  <c r="L407" i="10"/>
  <c r="K407" i="10"/>
  <c r="J407" i="10"/>
  <c r="I407" i="10"/>
  <c r="E407" i="10"/>
  <c r="C407" i="10"/>
  <c r="BZ406" i="10"/>
  <c r="BY406" i="10"/>
  <c r="BX406" i="10"/>
  <c r="BW406" i="10"/>
  <c r="BV406" i="10"/>
  <c r="BU406" i="10"/>
  <c r="BT406" i="10"/>
  <c r="BS406" i="10"/>
  <c r="BR406" i="10"/>
  <c r="BQ406" i="10"/>
  <c r="BP406" i="10"/>
  <c r="BO406" i="10"/>
  <c r="BN406" i="10"/>
  <c r="BM406" i="10"/>
  <c r="BL406" i="10"/>
  <c r="BK406" i="10"/>
  <c r="BJ406" i="10"/>
  <c r="BI406" i="10"/>
  <c r="BH406" i="10"/>
  <c r="BF406" i="10"/>
  <c r="BE406" i="10"/>
  <c r="BD406" i="10"/>
  <c r="BC406" i="10"/>
  <c r="AU406" i="10"/>
  <c r="AT406" i="10"/>
  <c r="F406" i="10"/>
  <c r="H406" i="10"/>
  <c r="AL406" i="10"/>
  <c r="AK406" i="10"/>
  <c r="AJ406" i="10"/>
  <c r="AI406" i="10"/>
  <c r="AH406" i="10"/>
  <c r="AF406" i="10"/>
  <c r="T406" i="10"/>
  <c r="AE406" i="10"/>
  <c r="W406" i="10"/>
  <c r="AC406" i="10"/>
  <c r="AB406" i="10"/>
  <c r="AA406" i="10"/>
  <c r="Z406" i="10"/>
  <c r="Y406" i="10"/>
  <c r="V406" i="10"/>
  <c r="U406" i="10"/>
  <c r="AD406" i="10"/>
  <c r="S406" i="10"/>
  <c r="R406" i="10"/>
  <c r="Q406" i="10"/>
  <c r="P406" i="10"/>
  <c r="O406" i="10"/>
  <c r="N406" i="10"/>
  <c r="M406" i="10"/>
  <c r="L406" i="10"/>
  <c r="K406" i="10"/>
  <c r="J406" i="10"/>
  <c r="I406" i="10"/>
  <c r="E406" i="10"/>
  <c r="C406" i="10"/>
  <c r="BZ405" i="10"/>
  <c r="BY405" i="10"/>
  <c r="BX405" i="10"/>
  <c r="BW405" i="10"/>
  <c r="BV405" i="10"/>
  <c r="BU405" i="10"/>
  <c r="BT405" i="10"/>
  <c r="BS405" i="10"/>
  <c r="BR405" i="10"/>
  <c r="BQ405" i="10"/>
  <c r="BP405" i="10"/>
  <c r="BO405" i="10"/>
  <c r="BN405" i="10"/>
  <c r="BM405" i="10"/>
  <c r="BL405" i="10"/>
  <c r="BK405" i="10"/>
  <c r="BJ405" i="10"/>
  <c r="BI405" i="10"/>
  <c r="BH405" i="10"/>
  <c r="BF405" i="10"/>
  <c r="BE405" i="10"/>
  <c r="BD405" i="10"/>
  <c r="BC405" i="10"/>
  <c r="AU405" i="10"/>
  <c r="AT405" i="10"/>
  <c r="F405" i="10"/>
  <c r="H405" i="10"/>
  <c r="AL405" i="10"/>
  <c r="AK405" i="10"/>
  <c r="AJ405" i="10"/>
  <c r="AI405" i="10"/>
  <c r="AH405" i="10"/>
  <c r="AF405" i="10"/>
  <c r="T405" i="10"/>
  <c r="AE405" i="10"/>
  <c r="W405" i="10"/>
  <c r="AC405" i="10"/>
  <c r="AB405" i="10"/>
  <c r="AA405" i="10"/>
  <c r="Z405" i="10"/>
  <c r="Y405" i="10"/>
  <c r="V405" i="10"/>
  <c r="U405" i="10"/>
  <c r="AD405" i="10"/>
  <c r="S405" i="10"/>
  <c r="R405" i="10"/>
  <c r="Q405" i="10"/>
  <c r="P405" i="10"/>
  <c r="O405" i="10"/>
  <c r="N405" i="10"/>
  <c r="M405" i="10"/>
  <c r="L405" i="10"/>
  <c r="K405" i="10"/>
  <c r="J405" i="10"/>
  <c r="I405" i="10"/>
  <c r="E405" i="10"/>
  <c r="C405" i="10"/>
  <c r="BZ404" i="10"/>
  <c r="BY404" i="10"/>
  <c r="BX404" i="10"/>
  <c r="BW404" i="10"/>
  <c r="BV404" i="10"/>
  <c r="BU404" i="10"/>
  <c r="BT404" i="10"/>
  <c r="BS404" i="10"/>
  <c r="BR404" i="10"/>
  <c r="BQ404" i="10"/>
  <c r="BP404" i="10"/>
  <c r="BO404" i="10"/>
  <c r="BN404" i="10"/>
  <c r="BM404" i="10"/>
  <c r="BL404" i="10"/>
  <c r="BK404" i="10"/>
  <c r="BJ404" i="10"/>
  <c r="BI404" i="10"/>
  <c r="BH404" i="10"/>
  <c r="BF404" i="10"/>
  <c r="BE404" i="10"/>
  <c r="BD404" i="10"/>
  <c r="BC404" i="10"/>
  <c r="AU404" i="10"/>
  <c r="AT404" i="10"/>
  <c r="F404" i="10"/>
  <c r="H404" i="10"/>
  <c r="AL404" i="10"/>
  <c r="AK404" i="10"/>
  <c r="AJ404" i="10"/>
  <c r="AI404" i="10"/>
  <c r="AH404" i="10"/>
  <c r="AF404" i="10"/>
  <c r="T404" i="10"/>
  <c r="AE404" i="10"/>
  <c r="W404" i="10"/>
  <c r="AC404" i="10"/>
  <c r="AB404" i="10"/>
  <c r="AA404" i="10"/>
  <c r="Z404" i="10"/>
  <c r="Y404" i="10"/>
  <c r="V404" i="10"/>
  <c r="U404" i="10"/>
  <c r="AD404" i="10"/>
  <c r="S404" i="10"/>
  <c r="R404" i="10"/>
  <c r="Q404" i="10"/>
  <c r="P404" i="10"/>
  <c r="O404" i="10"/>
  <c r="N404" i="10"/>
  <c r="M404" i="10"/>
  <c r="L404" i="10"/>
  <c r="K404" i="10"/>
  <c r="J404" i="10"/>
  <c r="I404" i="10"/>
  <c r="E404" i="10"/>
  <c r="C404" i="10"/>
  <c r="BZ403" i="10"/>
  <c r="BY403" i="10"/>
  <c r="BX403" i="10"/>
  <c r="BW403" i="10"/>
  <c r="BV403" i="10"/>
  <c r="BU403" i="10"/>
  <c r="BT403" i="10"/>
  <c r="BS403" i="10"/>
  <c r="BR403" i="10"/>
  <c r="BQ403" i="10"/>
  <c r="BP403" i="10"/>
  <c r="BO403" i="10"/>
  <c r="BN403" i="10"/>
  <c r="BM403" i="10"/>
  <c r="BL403" i="10"/>
  <c r="BK403" i="10"/>
  <c r="BJ403" i="10"/>
  <c r="BI403" i="10"/>
  <c r="BH403" i="10"/>
  <c r="BF403" i="10"/>
  <c r="BE403" i="10"/>
  <c r="BD403" i="10"/>
  <c r="BC403" i="10"/>
  <c r="AU403" i="10"/>
  <c r="AT403" i="10"/>
  <c r="F403" i="10"/>
  <c r="H403" i="10"/>
  <c r="AL403" i="10"/>
  <c r="AK403" i="10"/>
  <c r="AJ403" i="10"/>
  <c r="AI403" i="10"/>
  <c r="AH403" i="10"/>
  <c r="AF403" i="10"/>
  <c r="T403" i="10"/>
  <c r="AE403" i="10"/>
  <c r="W403" i="10"/>
  <c r="AC403" i="10"/>
  <c r="AB403" i="10"/>
  <c r="AA403" i="10"/>
  <c r="Z403" i="10"/>
  <c r="Y403" i="10"/>
  <c r="V403" i="10"/>
  <c r="U403" i="10"/>
  <c r="AD403" i="10"/>
  <c r="S403" i="10"/>
  <c r="R403" i="10"/>
  <c r="Q403" i="10"/>
  <c r="P403" i="10"/>
  <c r="O403" i="10"/>
  <c r="N403" i="10"/>
  <c r="M403" i="10"/>
  <c r="L403" i="10"/>
  <c r="K403" i="10"/>
  <c r="J403" i="10"/>
  <c r="I403" i="10"/>
  <c r="E403" i="10"/>
  <c r="C403" i="10"/>
  <c r="BZ402" i="10"/>
  <c r="BY402" i="10"/>
  <c r="BX402" i="10"/>
  <c r="BW402" i="10"/>
  <c r="BV402" i="10"/>
  <c r="BU402" i="10"/>
  <c r="BT402" i="10"/>
  <c r="BS402" i="10"/>
  <c r="BR402" i="10"/>
  <c r="BQ402" i="10"/>
  <c r="BP402" i="10"/>
  <c r="BO402" i="10"/>
  <c r="BN402" i="10"/>
  <c r="BM402" i="10"/>
  <c r="BL402" i="10"/>
  <c r="BK402" i="10"/>
  <c r="BJ402" i="10"/>
  <c r="BI402" i="10"/>
  <c r="BH402" i="10"/>
  <c r="BF402" i="10"/>
  <c r="BE402" i="10"/>
  <c r="BD402" i="10"/>
  <c r="BC402" i="10"/>
  <c r="AU402" i="10"/>
  <c r="AT402" i="10"/>
  <c r="F402" i="10"/>
  <c r="H402" i="10"/>
  <c r="AL402" i="10"/>
  <c r="AK402" i="10"/>
  <c r="AJ402" i="10"/>
  <c r="AI402" i="10"/>
  <c r="AH402" i="10"/>
  <c r="AF402" i="10"/>
  <c r="T402" i="10"/>
  <c r="AE402" i="10"/>
  <c r="W402" i="10"/>
  <c r="AC402" i="10"/>
  <c r="AB402" i="10"/>
  <c r="AA402" i="10"/>
  <c r="Z402" i="10"/>
  <c r="Y402" i="10"/>
  <c r="V402" i="10"/>
  <c r="U402" i="10"/>
  <c r="AD402" i="10"/>
  <c r="S402" i="10"/>
  <c r="R402" i="10"/>
  <c r="Q402" i="10"/>
  <c r="P402" i="10"/>
  <c r="O402" i="10"/>
  <c r="N402" i="10"/>
  <c r="M402" i="10"/>
  <c r="L402" i="10"/>
  <c r="K402" i="10"/>
  <c r="J402" i="10"/>
  <c r="I402" i="10"/>
  <c r="E402" i="10"/>
  <c r="C402" i="10"/>
  <c r="BZ401" i="10"/>
  <c r="BY401" i="10"/>
  <c r="BX401" i="10"/>
  <c r="BW401" i="10"/>
  <c r="BV401" i="10"/>
  <c r="BU401" i="10"/>
  <c r="BT401" i="10"/>
  <c r="BS401" i="10"/>
  <c r="BR401" i="10"/>
  <c r="BQ401" i="10"/>
  <c r="BP401" i="10"/>
  <c r="BO401" i="10"/>
  <c r="BN401" i="10"/>
  <c r="BM401" i="10"/>
  <c r="BL401" i="10"/>
  <c r="BK401" i="10"/>
  <c r="BJ401" i="10"/>
  <c r="BI401" i="10"/>
  <c r="BH401" i="10"/>
  <c r="BF401" i="10"/>
  <c r="BE401" i="10"/>
  <c r="BD401" i="10"/>
  <c r="BC401" i="10"/>
  <c r="AU401" i="10"/>
  <c r="AT401" i="10"/>
  <c r="F401" i="10"/>
  <c r="H401" i="10"/>
  <c r="AL401" i="10"/>
  <c r="AK401" i="10"/>
  <c r="AJ401" i="10"/>
  <c r="AI401" i="10"/>
  <c r="AH401" i="10"/>
  <c r="AF401" i="10"/>
  <c r="T401" i="10"/>
  <c r="AE401" i="10"/>
  <c r="W401" i="10"/>
  <c r="AC401" i="10"/>
  <c r="AB401" i="10"/>
  <c r="AA401" i="10"/>
  <c r="Z401" i="10"/>
  <c r="Y401" i="10"/>
  <c r="V401" i="10"/>
  <c r="U401" i="10"/>
  <c r="AD401" i="10"/>
  <c r="S401" i="10"/>
  <c r="R401" i="10"/>
  <c r="Q401" i="10"/>
  <c r="P401" i="10"/>
  <c r="O401" i="10"/>
  <c r="N401" i="10"/>
  <c r="M401" i="10"/>
  <c r="L401" i="10"/>
  <c r="K401" i="10"/>
  <c r="J401" i="10"/>
  <c r="I401" i="10"/>
  <c r="E401" i="10"/>
  <c r="C401" i="10"/>
  <c r="BZ400" i="10"/>
  <c r="BY400" i="10"/>
  <c r="BX400" i="10"/>
  <c r="BW400" i="10"/>
  <c r="BV400" i="10"/>
  <c r="BU400" i="10"/>
  <c r="BT400" i="10"/>
  <c r="BS400" i="10"/>
  <c r="BR400" i="10"/>
  <c r="BQ400" i="10"/>
  <c r="BP400" i="10"/>
  <c r="BO400" i="10"/>
  <c r="BN400" i="10"/>
  <c r="BM400" i="10"/>
  <c r="BL400" i="10"/>
  <c r="BK400" i="10"/>
  <c r="BJ400" i="10"/>
  <c r="BI400" i="10"/>
  <c r="BH400" i="10"/>
  <c r="BF400" i="10"/>
  <c r="BE400" i="10"/>
  <c r="BD400" i="10"/>
  <c r="BC400" i="10"/>
  <c r="AU400" i="10"/>
  <c r="AT400" i="10"/>
  <c r="F400" i="10"/>
  <c r="H400" i="10"/>
  <c r="AL400" i="10"/>
  <c r="AK400" i="10"/>
  <c r="AJ400" i="10"/>
  <c r="AI400" i="10"/>
  <c r="AH400" i="10"/>
  <c r="AF400" i="10"/>
  <c r="T400" i="10"/>
  <c r="AE400" i="10"/>
  <c r="W400" i="10"/>
  <c r="AC400" i="10"/>
  <c r="AB400" i="10"/>
  <c r="AA400" i="10"/>
  <c r="Z400" i="10"/>
  <c r="Y400" i="10"/>
  <c r="V400" i="10"/>
  <c r="U400" i="10"/>
  <c r="AD400" i="10"/>
  <c r="S400" i="10"/>
  <c r="R400" i="10"/>
  <c r="Q400" i="10"/>
  <c r="P400" i="10"/>
  <c r="O400" i="10"/>
  <c r="N400" i="10"/>
  <c r="M400" i="10"/>
  <c r="L400" i="10"/>
  <c r="K400" i="10"/>
  <c r="J400" i="10"/>
  <c r="I400" i="10"/>
  <c r="E400" i="10"/>
  <c r="C400" i="10"/>
  <c r="BZ399" i="10"/>
  <c r="BY399" i="10"/>
  <c r="BX399" i="10"/>
  <c r="BW399" i="10"/>
  <c r="BV399" i="10"/>
  <c r="BU399" i="10"/>
  <c r="BT399" i="10"/>
  <c r="BS399" i="10"/>
  <c r="BR399" i="10"/>
  <c r="BQ399" i="10"/>
  <c r="BP399" i="10"/>
  <c r="BO399" i="10"/>
  <c r="BN399" i="10"/>
  <c r="BM399" i="10"/>
  <c r="BL399" i="10"/>
  <c r="BK399" i="10"/>
  <c r="BJ399" i="10"/>
  <c r="BI399" i="10"/>
  <c r="BH399" i="10"/>
  <c r="BF399" i="10"/>
  <c r="BE399" i="10"/>
  <c r="BD399" i="10"/>
  <c r="BC399" i="10"/>
  <c r="AU399" i="10"/>
  <c r="AT399" i="10"/>
  <c r="F399" i="10"/>
  <c r="H399" i="10"/>
  <c r="AL399" i="10"/>
  <c r="AK399" i="10"/>
  <c r="AJ399" i="10"/>
  <c r="AI399" i="10"/>
  <c r="AH399" i="10"/>
  <c r="AF399" i="10"/>
  <c r="T399" i="10"/>
  <c r="AE399" i="10"/>
  <c r="W399" i="10"/>
  <c r="AC399" i="10"/>
  <c r="AB399" i="10"/>
  <c r="AA399" i="10"/>
  <c r="Z399" i="10"/>
  <c r="Y399" i="10"/>
  <c r="V399" i="10"/>
  <c r="U399" i="10"/>
  <c r="AD399" i="10"/>
  <c r="S399" i="10"/>
  <c r="R399" i="10"/>
  <c r="Q399" i="10"/>
  <c r="P399" i="10"/>
  <c r="O399" i="10"/>
  <c r="N399" i="10"/>
  <c r="M399" i="10"/>
  <c r="L399" i="10"/>
  <c r="K399" i="10"/>
  <c r="J399" i="10"/>
  <c r="I399" i="10"/>
  <c r="E399" i="10"/>
  <c r="C399" i="10"/>
  <c r="BZ398" i="10"/>
  <c r="BY398" i="10"/>
  <c r="BX398" i="10"/>
  <c r="BW398" i="10"/>
  <c r="BV398" i="10"/>
  <c r="BU398" i="10"/>
  <c r="BT398" i="10"/>
  <c r="BS398" i="10"/>
  <c r="BR398" i="10"/>
  <c r="BQ398" i="10"/>
  <c r="BP398" i="10"/>
  <c r="BO398" i="10"/>
  <c r="BN398" i="10"/>
  <c r="BM398" i="10"/>
  <c r="BL398" i="10"/>
  <c r="BK398" i="10"/>
  <c r="BJ398" i="10"/>
  <c r="BI398" i="10"/>
  <c r="BH398" i="10"/>
  <c r="BF398" i="10"/>
  <c r="BE398" i="10"/>
  <c r="BD398" i="10"/>
  <c r="BC398" i="10"/>
  <c r="AU398" i="10"/>
  <c r="AT398" i="10"/>
  <c r="F398" i="10"/>
  <c r="H398" i="10"/>
  <c r="AL398" i="10"/>
  <c r="AK398" i="10"/>
  <c r="AJ398" i="10"/>
  <c r="AI398" i="10"/>
  <c r="AH398" i="10"/>
  <c r="AF398" i="10"/>
  <c r="T398" i="10"/>
  <c r="AE398" i="10"/>
  <c r="W398" i="10"/>
  <c r="AC398" i="10"/>
  <c r="AB398" i="10"/>
  <c r="AA398" i="10"/>
  <c r="Z398" i="10"/>
  <c r="Y398" i="10"/>
  <c r="V398" i="10"/>
  <c r="U398" i="10"/>
  <c r="AD398" i="10"/>
  <c r="S398" i="10"/>
  <c r="R398" i="10"/>
  <c r="Q398" i="10"/>
  <c r="P398" i="10"/>
  <c r="O398" i="10"/>
  <c r="N398" i="10"/>
  <c r="M398" i="10"/>
  <c r="L398" i="10"/>
  <c r="K398" i="10"/>
  <c r="J398" i="10"/>
  <c r="I398" i="10"/>
  <c r="E398" i="10"/>
  <c r="C398" i="10"/>
  <c r="BZ397" i="10"/>
  <c r="BY397" i="10"/>
  <c r="BX397" i="10"/>
  <c r="BW397" i="10"/>
  <c r="BV397" i="10"/>
  <c r="BU397" i="10"/>
  <c r="BT397" i="10"/>
  <c r="BS397" i="10"/>
  <c r="BR397" i="10"/>
  <c r="BQ397" i="10"/>
  <c r="BP397" i="10"/>
  <c r="BO397" i="10"/>
  <c r="BN397" i="10"/>
  <c r="BM397" i="10"/>
  <c r="BL397" i="10"/>
  <c r="BK397" i="10"/>
  <c r="BJ397" i="10"/>
  <c r="BI397" i="10"/>
  <c r="BH397" i="10"/>
  <c r="BF397" i="10"/>
  <c r="BE397" i="10"/>
  <c r="BD397" i="10"/>
  <c r="BC397" i="10"/>
  <c r="AU397" i="10"/>
  <c r="AT397" i="10"/>
  <c r="F397" i="10"/>
  <c r="H397" i="10"/>
  <c r="AL397" i="10"/>
  <c r="AK397" i="10"/>
  <c r="AJ397" i="10"/>
  <c r="AI397" i="10"/>
  <c r="AH397" i="10"/>
  <c r="AF397" i="10"/>
  <c r="T397" i="10"/>
  <c r="AE397" i="10"/>
  <c r="W397" i="10"/>
  <c r="AC397" i="10"/>
  <c r="AB397" i="10"/>
  <c r="AA397" i="10"/>
  <c r="Z397" i="10"/>
  <c r="Y397" i="10"/>
  <c r="V397" i="10"/>
  <c r="U397" i="10"/>
  <c r="AD397" i="10"/>
  <c r="S397" i="10"/>
  <c r="R397" i="10"/>
  <c r="Q397" i="10"/>
  <c r="P397" i="10"/>
  <c r="O397" i="10"/>
  <c r="N397" i="10"/>
  <c r="M397" i="10"/>
  <c r="L397" i="10"/>
  <c r="K397" i="10"/>
  <c r="J397" i="10"/>
  <c r="I397" i="10"/>
  <c r="E397" i="10"/>
  <c r="C397" i="10"/>
  <c r="BZ396" i="10"/>
  <c r="BY396" i="10"/>
  <c r="BX396" i="10"/>
  <c r="BW396" i="10"/>
  <c r="BV396" i="10"/>
  <c r="BU396" i="10"/>
  <c r="BT396" i="10"/>
  <c r="BS396" i="10"/>
  <c r="BR396" i="10"/>
  <c r="BQ396" i="10"/>
  <c r="BP396" i="10"/>
  <c r="BO396" i="10"/>
  <c r="BN396" i="10"/>
  <c r="BM396" i="10"/>
  <c r="BL396" i="10"/>
  <c r="BK396" i="10"/>
  <c r="BJ396" i="10"/>
  <c r="BI396" i="10"/>
  <c r="BH396" i="10"/>
  <c r="BF396" i="10"/>
  <c r="BE396" i="10"/>
  <c r="BD396" i="10"/>
  <c r="BC396" i="10"/>
  <c r="AU396" i="10"/>
  <c r="AT396" i="10"/>
  <c r="F396" i="10"/>
  <c r="H396" i="10"/>
  <c r="AL396" i="10"/>
  <c r="AK396" i="10"/>
  <c r="AJ396" i="10"/>
  <c r="AI396" i="10"/>
  <c r="AH396" i="10"/>
  <c r="AF396" i="10"/>
  <c r="T396" i="10"/>
  <c r="AE396" i="10"/>
  <c r="W396" i="10"/>
  <c r="AC396" i="10"/>
  <c r="AB396" i="10"/>
  <c r="AA396" i="10"/>
  <c r="Z396" i="10"/>
  <c r="Y396" i="10"/>
  <c r="V396" i="10"/>
  <c r="U396" i="10"/>
  <c r="AD396" i="10"/>
  <c r="S396" i="10"/>
  <c r="R396" i="10"/>
  <c r="Q396" i="10"/>
  <c r="P396" i="10"/>
  <c r="O396" i="10"/>
  <c r="N396" i="10"/>
  <c r="M396" i="10"/>
  <c r="L396" i="10"/>
  <c r="K396" i="10"/>
  <c r="J396" i="10"/>
  <c r="I396" i="10"/>
  <c r="E396" i="10"/>
  <c r="C396" i="10"/>
  <c r="BZ395" i="10"/>
  <c r="BY395" i="10"/>
  <c r="BX395" i="10"/>
  <c r="BW395" i="10"/>
  <c r="BV395" i="10"/>
  <c r="BU395" i="10"/>
  <c r="BT395" i="10"/>
  <c r="BS395" i="10"/>
  <c r="BR395" i="10"/>
  <c r="BQ395" i="10"/>
  <c r="BP395" i="10"/>
  <c r="BO395" i="10"/>
  <c r="BN395" i="10"/>
  <c r="BM395" i="10"/>
  <c r="BL395" i="10"/>
  <c r="BK395" i="10"/>
  <c r="BJ395" i="10"/>
  <c r="BI395" i="10"/>
  <c r="BH395" i="10"/>
  <c r="BF395" i="10"/>
  <c r="BE395" i="10"/>
  <c r="BD395" i="10"/>
  <c r="BC395" i="10"/>
  <c r="AU395" i="10"/>
  <c r="AT395" i="10"/>
  <c r="F395" i="10"/>
  <c r="H395" i="10"/>
  <c r="AL395" i="10"/>
  <c r="AK395" i="10"/>
  <c r="AJ395" i="10"/>
  <c r="AI395" i="10"/>
  <c r="AH395" i="10"/>
  <c r="AF395" i="10"/>
  <c r="T395" i="10"/>
  <c r="AE395" i="10"/>
  <c r="W395" i="10"/>
  <c r="AC395" i="10"/>
  <c r="AB395" i="10"/>
  <c r="AA395" i="10"/>
  <c r="Z395" i="10"/>
  <c r="Y395" i="10"/>
  <c r="V395" i="10"/>
  <c r="U395" i="10"/>
  <c r="AD395" i="10"/>
  <c r="S395" i="10"/>
  <c r="R395" i="10"/>
  <c r="Q395" i="10"/>
  <c r="P395" i="10"/>
  <c r="O395" i="10"/>
  <c r="N395" i="10"/>
  <c r="M395" i="10"/>
  <c r="L395" i="10"/>
  <c r="K395" i="10"/>
  <c r="J395" i="10"/>
  <c r="I395" i="10"/>
  <c r="E395" i="10"/>
  <c r="C395" i="10"/>
  <c r="BZ394" i="10"/>
  <c r="BY394" i="10"/>
  <c r="BX394" i="10"/>
  <c r="BW394" i="10"/>
  <c r="BV394" i="10"/>
  <c r="BU394" i="10"/>
  <c r="BT394" i="10"/>
  <c r="BS394" i="10"/>
  <c r="BR394" i="10"/>
  <c r="BQ394" i="10"/>
  <c r="BP394" i="10"/>
  <c r="BO394" i="10"/>
  <c r="BN394" i="10"/>
  <c r="BM394" i="10"/>
  <c r="BL394" i="10"/>
  <c r="BK394" i="10"/>
  <c r="BJ394" i="10"/>
  <c r="BI394" i="10"/>
  <c r="BH394" i="10"/>
  <c r="BF394" i="10"/>
  <c r="BE394" i="10"/>
  <c r="BD394" i="10"/>
  <c r="BC394" i="10"/>
  <c r="AU394" i="10"/>
  <c r="AT394" i="10"/>
  <c r="F394" i="10"/>
  <c r="H394" i="10"/>
  <c r="AL394" i="10"/>
  <c r="AK394" i="10"/>
  <c r="AJ394" i="10"/>
  <c r="AI394" i="10"/>
  <c r="AH394" i="10"/>
  <c r="AF394" i="10"/>
  <c r="T394" i="10"/>
  <c r="AE394" i="10"/>
  <c r="W394" i="10"/>
  <c r="AC394" i="10"/>
  <c r="AB394" i="10"/>
  <c r="AA394" i="10"/>
  <c r="Z394" i="10"/>
  <c r="Y394" i="10"/>
  <c r="V394" i="10"/>
  <c r="U394" i="10"/>
  <c r="AD394" i="10"/>
  <c r="S394" i="10"/>
  <c r="R394" i="10"/>
  <c r="Q394" i="10"/>
  <c r="P394" i="10"/>
  <c r="O394" i="10"/>
  <c r="N394" i="10"/>
  <c r="M394" i="10"/>
  <c r="L394" i="10"/>
  <c r="K394" i="10"/>
  <c r="J394" i="10"/>
  <c r="I394" i="10"/>
  <c r="E394" i="10"/>
  <c r="C394" i="10"/>
  <c r="BZ393" i="10"/>
  <c r="BY393" i="10"/>
  <c r="BX393" i="10"/>
  <c r="BW393" i="10"/>
  <c r="BV393" i="10"/>
  <c r="BU393" i="10"/>
  <c r="BT393" i="10"/>
  <c r="BS393" i="10"/>
  <c r="BR393" i="10"/>
  <c r="BQ393" i="10"/>
  <c r="BP393" i="10"/>
  <c r="BO393" i="10"/>
  <c r="BN393" i="10"/>
  <c r="BM393" i="10"/>
  <c r="BL393" i="10"/>
  <c r="BK393" i="10"/>
  <c r="BJ393" i="10"/>
  <c r="BI393" i="10"/>
  <c r="BH393" i="10"/>
  <c r="BF393" i="10"/>
  <c r="BE393" i="10"/>
  <c r="BD393" i="10"/>
  <c r="BC393" i="10"/>
  <c r="AU393" i="10"/>
  <c r="AT393" i="10"/>
  <c r="F393" i="10"/>
  <c r="H393" i="10"/>
  <c r="AL393" i="10"/>
  <c r="AK393" i="10"/>
  <c r="AJ393" i="10"/>
  <c r="AI393" i="10"/>
  <c r="AH393" i="10"/>
  <c r="AF393" i="10"/>
  <c r="T393" i="10"/>
  <c r="AE393" i="10"/>
  <c r="W393" i="10"/>
  <c r="AC393" i="10"/>
  <c r="AB393" i="10"/>
  <c r="AA393" i="10"/>
  <c r="Z393" i="10"/>
  <c r="Y393" i="10"/>
  <c r="V393" i="10"/>
  <c r="U393" i="10"/>
  <c r="AD393" i="10"/>
  <c r="S393" i="10"/>
  <c r="R393" i="10"/>
  <c r="Q393" i="10"/>
  <c r="P393" i="10"/>
  <c r="O393" i="10"/>
  <c r="N393" i="10"/>
  <c r="M393" i="10"/>
  <c r="L393" i="10"/>
  <c r="K393" i="10"/>
  <c r="J393" i="10"/>
  <c r="I393" i="10"/>
  <c r="E393" i="10"/>
  <c r="C393" i="10"/>
  <c r="BZ392" i="10"/>
  <c r="BY392" i="10"/>
  <c r="BX392" i="10"/>
  <c r="BW392" i="10"/>
  <c r="BV392" i="10"/>
  <c r="BU392" i="10"/>
  <c r="BT392" i="10"/>
  <c r="BS392" i="10"/>
  <c r="BR392" i="10"/>
  <c r="BQ392" i="10"/>
  <c r="BP392" i="10"/>
  <c r="BO392" i="10"/>
  <c r="BN392" i="10"/>
  <c r="BM392" i="10"/>
  <c r="BL392" i="10"/>
  <c r="BK392" i="10"/>
  <c r="BJ392" i="10"/>
  <c r="BI392" i="10"/>
  <c r="BH392" i="10"/>
  <c r="BF392" i="10"/>
  <c r="BE392" i="10"/>
  <c r="BD392" i="10"/>
  <c r="BC392" i="10"/>
  <c r="AU392" i="10"/>
  <c r="AT392" i="10"/>
  <c r="F392" i="10"/>
  <c r="H392" i="10"/>
  <c r="AL392" i="10"/>
  <c r="AK392" i="10"/>
  <c r="AJ392" i="10"/>
  <c r="AI392" i="10"/>
  <c r="AH392" i="10"/>
  <c r="AF392" i="10"/>
  <c r="T392" i="10"/>
  <c r="AE392" i="10"/>
  <c r="W392" i="10"/>
  <c r="AC392" i="10"/>
  <c r="AB392" i="10"/>
  <c r="AA392" i="10"/>
  <c r="Z392" i="10"/>
  <c r="Y392" i="10"/>
  <c r="V392" i="10"/>
  <c r="U392" i="10"/>
  <c r="AD392" i="10"/>
  <c r="S392" i="10"/>
  <c r="R392" i="10"/>
  <c r="Q392" i="10"/>
  <c r="P392" i="10"/>
  <c r="O392" i="10"/>
  <c r="N392" i="10"/>
  <c r="M392" i="10"/>
  <c r="L392" i="10"/>
  <c r="K392" i="10"/>
  <c r="J392" i="10"/>
  <c r="I392" i="10"/>
  <c r="E392" i="10"/>
  <c r="C392" i="10"/>
  <c r="BZ391" i="10"/>
  <c r="BY391" i="10"/>
  <c r="BX391" i="10"/>
  <c r="BW391" i="10"/>
  <c r="BV391" i="10"/>
  <c r="BU391" i="10"/>
  <c r="BT391" i="10"/>
  <c r="BS391" i="10"/>
  <c r="BR391" i="10"/>
  <c r="BQ391" i="10"/>
  <c r="BP391" i="10"/>
  <c r="BO391" i="10"/>
  <c r="BN391" i="10"/>
  <c r="BM391" i="10"/>
  <c r="BL391" i="10"/>
  <c r="BK391" i="10"/>
  <c r="BJ391" i="10"/>
  <c r="BI391" i="10"/>
  <c r="BH391" i="10"/>
  <c r="BF391" i="10"/>
  <c r="BE391" i="10"/>
  <c r="BD391" i="10"/>
  <c r="BC391" i="10"/>
  <c r="AU391" i="10"/>
  <c r="AT391" i="10"/>
  <c r="F391" i="10"/>
  <c r="H391" i="10"/>
  <c r="AL391" i="10"/>
  <c r="AK391" i="10"/>
  <c r="AJ391" i="10"/>
  <c r="AI391" i="10"/>
  <c r="AH391" i="10"/>
  <c r="AF391" i="10"/>
  <c r="T391" i="10"/>
  <c r="AE391" i="10"/>
  <c r="W391" i="10"/>
  <c r="AC391" i="10"/>
  <c r="AB391" i="10"/>
  <c r="AA391" i="10"/>
  <c r="Z391" i="10"/>
  <c r="Y391" i="10"/>
  <c r="V391" i="10"/>
  <c r="U391" i="10"/>
  <c r="AD391" i="10"/>
  <c r="S391" i="10"/>
  <c r="R391" i="10"/>
  <c r="Q391" i="10"/>
  <c r="P391" i="10"/>
  <c r="O391" i="10"/>
  <c r="N391" i="10"/>
  <c r="M391" i="10"/>
  <c r="L391" i="10"/>
  <c r="K391" i="10"/>
  <c r="J391" i="10"/>
  <c r="I391" i="10"/>
  <c r="E391" i="10"/>
  <c r="C391" i="10"/>
  <c r="BZ390" i="10"/>
  <c r="BY390" i="10"/>
  <c r="BX390" i="10"/>
  <c r="BW390" i="10"/>
  <c r="BV390" i="10"/>
  <c r="BU390" i="10"/>
  <c r="BT390" i="10"/>
  <c r="BS390" i="10"/>
  <c r="BR390" i="10"/>
  <c r="BQ390" i="10"/>
  <c r="BP390" i="10"/>
  <c r="BO390" i="10"/>
  <c r="BN390" i="10"/>
  <c r="BM390" i="10"/>
  <c r="BL390" i="10"/>
  <c r="BK390" i="10"/>
  <c r="BJ390" i="10"/>
  <c r="BI390" i="10"/>
  <c r="BH390" i="10"/>
  <c r="BF390" i="10"/>
  <c r="BE390" i="10"/>
  <c r="BD390" i="10"/>
  <c r="BC390" i="10"/>
  <c r="AU390" i="10"/>
  <c r="AT390" i="10"/>
  <c r="F390" i="10"/>
  <c r="H390" i="10"/>
  <c r="AL390" i="10"/>
  <c r="AK390" i="10"/>
  <c r="AJ390" i="10"/>
  <c r="AI390" i="10"/>
  <c r="AH390" i="10"/>
  <c r="AF390" i="10"/>
  <c r="T390" i="10"/>
  <c r="AE390" i="10"/>
  <c r="W390" i="10"/>
  <c r="AC390" i="10"/>
  <c r="AB390" i="10"/>
  <c r="AA390" i="10"/>
  <c r="Z390" i="10"/>
  <c r="Y390" i="10"/>
  <c r="V390" i="10"/>
  <c r="U390" i="10"/>
  <c r="AD390" i="10"/>
  <c r="S390" i="10"/>
  <c r="R390" i="10"/>
  <c r="Q390" i="10"/>
  <c r="P390" i="10"/>
  <c r="O390" i="10"/>
  <c r="N390" i="10"/>
  <c r="M390" i="10"/>
  <c r="L390" i="10"/>
  <c r="K390" i="10"/>
  <c r="J390" i="10"/>
  <c r="I390" i="10"/>
  <c r="E390" i="10"/>
  <c r="C390" i="10"/>
  <c r="BZ389" i="10"/>
  <c r="BY389" i="10"/>
  <c r="BX389" i="10"/>
  <c r="BW389" i="10"/>
  <c r="BV389" i="10"/>
  <c r="BU389" i="10"/>
  <c r="BT389" i="10"/>
  <c r="BS389" i="10"/>
  <c r="BR389" i="10"/>
  <c r="BQ389" i="10"/>
  <c r="BP389" i="10"/>
  <c r="BO389" i="10"/>
  <c r="BN389" i="10"/>
  <c r="BM389" i="10"/>
  <c r="BL389" i="10"/>
  <c r="BK389" i="10"/>
  <c r="BJ389" i="10"/>
  <c r="BI389" i="10"/>
  <c r="BH389" i="10"/>
  <c r="BF389" i="10"/>
  <c r="BE389" i="10"/>
  <c r="BD389" i="10"/>
  <c r="BC389" i="10"/>
  <c r="AU389" i="10"/>
  <c r="AT389" i="10"/>
  <c r="F389" i="10"/>
  <c r="H389" i="10"/>
  <c r="AL389" i="10"/>
  <c r="AK389" i="10"/>
  <c r="AJ389" i="10"/>
  <c r="AI389" i="10"/>
  <c r="AH389" i="10"/>
  <c r="AF389" i="10"/>
  <c r="T389" i="10"/>
  <c r="AE389" i="10"/>
  <c r="W389" i="10"/>
  <c r="AC389" i="10"/>
  <c r="AB389" i="10"/>
  <c r="AA389" i="10"/>
  <c r="Z389" i="10"/>
  <c r="Y389" i="10"/>
  <c r="V389" i="10"/>
  <c r="U389" i="10"/>
  <c r="AD389" i="10"/>
  <c r="S389" i="10"/>
  <c r="R389" i="10"/>
  <c r="Q389" i="10"/>
  <c r="P389" i="10"/>
  <c r="O389" i="10"/>
  <c r="N389" i="10"/>
  <c r="M389" i="10"/>
  <c r="L389" i="10"/>
  <c r="K389" i="10"/>
  <c r="J389" i="10"/>
  <c r="I389" i="10"/>
  <c r="E389" i="10"/>
  <c r="C389" i="10"/>
  <c r="BZ388" i="10"/>
  <c r="BY388" i="10"/>
  <c r="BX388" i="10"/>
  <c r="BW388" i="10"/>
  <c r="BV388" i="10"/>
  <c r="BU388" i="10"/>
  <c r="BT388" i="10"/>
  <c r="BS388" i="10"/>
  <c r="BR388" i="10"/>
  <c r="BQ388" i="10"/>
  <c r="BP388" i="10"/>
  <c r="BO388" i="10"/>
  <c r="BN388" i="10"/>
  <c r="BM388" i="10"/>
  <c r="BL388" i="10"/>
  <c r="BK388" i="10"/>
  <c r="BJ388" i="10"/>
  <c r="BI388" i="10"/>
  <c r="BH388" i="10"/>
  <c r="BF388" i="10"/>
  <c r="BE388" i="10"/>
  <c r="BD388" i="10"/>
  <c r="BC388" i="10"/>
  <c r="AU388" i="10"/>
  <c r="AT388" i="10"/>
  <c r="F388" i="10"/>
  <c r="H388" i="10"/>
  <c r="AL388" i="10"/>
  <c r="AK388" i="10"/>
  <c r="AJ388" i="10"/>
  <c r="AI388" i="10"/>
  <c r="AH388" i="10"/>
  <c r="AF388" i="10"/>
  <c r="T388" i="10"/>
  <c r="AE388" i="10"/>
  <c r="W388" i="10"/>
  <c r="AC388" i="10"/>
  <c r="AB388" i="10"/>
  <c r="AA388" i="10"/>
  <c r="Z388" i="10"/>
  <c r="Y388" i="10"/>
  <c r="V388" i="10"/>
  <c r="U388" i="10"/>
  <c r="AD388" i="10"/>
  <c r="S388" i="10"/>
  <c r="R388" i="10"/>
  <c r="Q388" i="10"/>
  <c r="P388" i="10"/>
  <c r="O388" i="10"/>
  <c r="N388" i="10"/>
  <c r="M388" i="10"/>
  <c r="L388" i="10"/>
  <c r="K388" i="10"/>
  <c r="J388" i="10"/>
  <c r="I388" i="10"/>
  <c r="E388" i="10"/>
  <c r="C388" i="10"/>
  <c r="BZ387" i="10"/>
  <c r="BY387" i="10"/>
  <c r="BX387" i="10"/>
  <c r="BW387" i="10"/>
  <c r="BV387" i="10"/>
  <c r="BU387" i="10"/>
  <c r="BT387" i="10"/>
  <c r="BS387" i="10"/>
  <c r="BR387" i="10"/>
  <c r="BQ387" i="10"/>
  <c r="BP387" i="10"/>
  <c r="BO387" i="10"/>
  <c r="BN387" i="10"/>
  <c r="BM387" i="10"/>
  <c r="BL387" i="10"/>
  <c r="BK387" i="10"/>
  <c r="BJ387" i="10"/>
  <c r="BI387" i="10"/>
  <c r="BH387" i="10"/>
  <c r="BF387" i="10"/>
  <c r="BE387" i="10"/>
  <c r="BD387" i="10"/>
  <c r="BC387" i="10"/>
  <c r="AU387" i="10"/>
  <c r="AT387" i="10"/>
  <c r="F387" i="10"/>
  <c r="H387" i="10"/>
  <c r="AL387" i="10"/>
  <c r="AK387" i="10"/>
  <c r="AJ387" i="10"/>
  <c r="AI387" i="10"/>
  <c r="AH387" i="10"/>
  <c r="AF387" i="10"/>
  <c r="T387" i="10"/>
  <c r="AE387" i="10"/>
  <c r="W387" i="10"/>
  <c r="AC387" i="10"/>
  <c r="AB387" i="10"/>
  <c r="AA387" i="10"/>
  <c r="Z387" i="10"/>
  <c r="Y387" i="10"/>
  <c r="V387" i="10"/>
  <c r="U387" i="10"/>
  <c r="AD387" i="10"/>
  <c r="S387" i="10"/>
  <c r="R387" i="10"/>
  <c r="Q387" i="10"/>
  <c r="P387" i="10"/>
  <c r="O387" i="10"/>
  <c r="N387" i="10"/>
  <c r="M387" i="10"/>
  <c r="L387" i="10"/>
  <c r="K387" i="10"/>
  <c r="J387" i="10"/>
  <c r="I387" i="10"/>
  <c r="E387" i="10"/>
  <c r="C387" i="10"/>
  <c r="BZ386" i="10"/>
  <c r="BY386" i="10"/>
  <c r="BX386" i="10"/>
  <c r="BW386" i="10"/>
  <c r="BV386" i="10"/>
  <c r="BU386" i="10"/>
  <c r="BT386" i="10"/>
  <c r="BS386" i="10"/>
  <c r="BR386" i="10"/>
  <c r="BQ386" i="10"/>
  <c r="BP386" i="10"/>
  <c r="BO386" i="10"/>
  <c r="BN386" i="10"/>
  <c r="BM386" i="10"/>
  <c r="BL386" i="10"/>
  <c r="BK386" i="10"/>
  <c r="BJ386" i="10"/>
  <c r="BI386" i="10"/>
  <c r="BH386" i="10"/>
  <c r="BF386" i="10"/>
  <c r="BE386" i="10"/>
  <c r="BD386" i="10"/>
  <c r="BC386" i="10"/>
  <c r="AU386" i="10"/>
  <c r="AT386" i="10"/>
  <c r="F386" i="10"/>
  <c r="H386" i="10"/>
  <c r="AL386" i="10"/>
  <c r="AK386" i="10"/>
  <c r="AJ386" i="10"/>
  <c r="AI386" i="10"/>
  <c r="AH386" i="10"/>
  <c r="AF386" i="10"/>
  <c r="T386" i="10"/>
  <c r="AE386" i="10"/>
  <c r="W386" i="10"/>
  <c r="AC386" i="10"/>
  <c r="AB386" i="10"/>
  <c r="AA386" i="10"/>
  <c r="Z386" i="10"/>
  <c r="Y386" i="10"/>
  <c r="V386" i="10"/>
  <c r="U386" i="10"/>
  <c r="AD386" i="10"/>
  <c r="S386" i="10"/>
  <c r="R386" i="10"/>
  <c r="Q386" i="10"/>
  <c r="P386" i="10"/>
  <c r="O386" i="10"/>
  <c r="N386" i="10"/>
  <c r="M386" i="10"/>
  <c r="L386" i="10"/>
  <c r="K386" i="10"/>
  <c r="J386" i="10"/>
  <c r="I386" i="10"/>
  <c r="E386" i="10"/>
  <c r="C386" i="10"/>
  <c r="BZ385" i="10"/>
  <c r="BY385" i="10"/>
  <c r="BX385" i="10"/>
  <c r="BW385" i="10"/>
  <c r="BV385" i="10"/>
  <c r="BU385" i="10"/>
  <c r="BT385" i="10"/>
  <c r="BS385" i="10"/>
  <c r="BR385" i="10"/>
  <c r="BQ385" i="10"/>
  <c r="BP385" i="10"/>
  <c r="BO385" i="10"/>
  <c r="BN385" i="10"/>
  <c r="BM385" i="10"/>
  <c r="BL385" i="10"/>
  <c r="BK385" i="10"/>
  <c r="BJ385" i="10"/>
  <c r="BI385" i="10"/>
  <c r="BH385" i="10"/>
  <c r="BF385" i="10"/>
  <c r="BE385" i="10"/>
  <c r="BD385" i="10"/>
  <c r="BC385" i="10"/>
  <c r="AU385" i="10"/>
  <c r="AT385" i="10"/>
  <c r="F385" i="10"/>
  <c r="H385" i="10"/>
  <c r="AL385" i="10"/>
  <c r="AK385" i="10"/>
  <c r="AJ385" i="10"/>
  <c r="AI385" i="10"/>
  <c r="AH385" i="10"/>
  <c r="AF385" i="10"/>
  <c r="T385" i="10"/>
  <c r="AE385" i="10"/>
  <c r="W385" i="10"/>
  <c r="AC385" i="10"/>
  <c r="AB385" i="10"/>
  <c r="AA385" i="10"/>
  <c r="Z385" i="10"/>
  <c r="Y385" i="10"/>
  <c r="V385" i="10"/>
  <c r="U385" i="10"/>
  <c r="AD385" i="10"/>
  <c r="S385" i="10"/>
  <c r="R385" i="10"/>
  <c r="Q385" i="10"/>
  <c r="P385" i="10"/>
  <c r="O385" i="10"/>
  <c r="N385" i="10"/>
  <c r="M385" i="10"/>
  <c r="L385" i="10"/>
  <c r="K385" i="10"/>
  <c r="J385" i="10"/>
  <c r="I385" i="10"/>
  <c r="E385" i="10"/>
  <c r="C385" i="10"/>
  <c r="BZ384" i="10"/>
  <c r="BY384" i="10"/>
  <c r="BX384" i="10"/>
  <c r="BW384" i="10"/>
  <c r="BV384" i="10"/>
  <c r="BU384" i="10"/>
  <c r="BT384" i="10"/>
  <c r="BS384" i="10"/>
  <c r="BR384" i="10"/>
  <c r="BQ384" i="10"/>
  <c r="BP384" i="10"/>
  <c r="BO384" i="10"/>
  <c r="BN384" i="10"/>
  <c r="BM384" i="10"/>
  <c r="BL384" i="10"/>
  <c r="BK384" i="10"/>
  <c r="BJ384" i="10"/>
  <c r="BI384" i="10"/>
  <c r="BH384" i="10"/>
  <c r="BF384" i="10"/>
  <c r="BE384" i="10"/>
  <c r="BD384" i="10"/>
  <c r="BC384" i="10"/>
  <c r="AU384" i="10"/>
  <c r="AT384" i="10"/>
  <c r="F384" i="10"/>
  <c r="H384" i="10"/>
  <c r="AL384" i="10"/>
  <c r="AK384" i="10"/>
  <c r="AJ384" i="10"/>
  <c r="AI384" i="10"/>
  <c r="AH384" i="10"/>
  <c r="AF384" i="10"/>
  <c r="T384" i="10"/>
  <c r="AE384" i="10"/>
  <c r="W384" i="10"/>
  <c r="AC384" i="10"/>
  <c r="AB384" i="10"/>
  <c r="AA384" i="10"/>
  <c r="Z384" i="10"/>
  <c r="Y384" i="10"/>
  <c r="V384" i="10"/>
  <c r="U384" i="10"/>
  <c r="AD384" i="10"/>
  <c r="S384" i="10"/>
  <c r="R384" i="10"/>
  <c r="Q384" i="10"/>
  <c r="P384" i="10"/>
  <c r="O384" i="10"/>
  <c r="N384" i="10"/>
  <c r="M384" i="10"/>
  <c r="L384" i="10"/>
  <c r="K384" i="10"/>
  <c r="J384" i="10"/>
  <c r="I384" i="10"/>
  <c r="E384" i="10"/>
  <c r="C384" i="10"/>
  <c r="BZ383" i="10"/>
  <c r="BY383" i="10"/>
  <c r="BX383" i="10"/>
  <c r="BW383" i="10"/>
  <c r="BV383" i="10"/>
  <c r="BU383" i="10"/>
  <c r="BT383" i="10"/>
  <c r="BS383" i="10"/>
  <c r="BR383" i="10"/>
  <c r="BQ383" i="10"/>
  <c r="BP383" i="10"/>
  <c r="BO383" i="10"/>
  <c r="BN383" i="10"/>
  <c r="BM383" i="10"/>
  <c r="BL383" i="10"/>
  <c r="BK383" i="10"/>
  <c r="BJ383" i="10"/>
  <c r="BI383" i="10"/>
  <c r="BH383" i="10"/>
  <c r="BF383" i="10"/>
  <c r="BE383" i="10"/>
  <c r="BD383" i="10"/>
  <c r="BC383" i="10"/>
  <c r="AU383" i="10"/>
  <c r="AT383" i="10"/>
  <c r="F383" i="10"/>
  <c r="H383" i="10"/>
  <c r="AL383" i="10"/>
  <c r="AK383" i="10"/>
  <c r="AJ383" i="10"/>
  <c r="AI383" i="10"/>
  <c r="AH383" i="10"/>
  <c r="AF383" i="10"/>
  <c r="T383" i="10"/>
  <c r="AE383" i="10"/>
  <c r="W383" i="10"/>
  <c r="AC383" i="10"/>
  <c r="AB383" i="10"/>
  <c r="AA383" i="10"/>
  <c r="Z383" i="10"/>
  <c r="Y383" i="10"/>
  <c r="V383" i="10"/>
  <c r="U383" i="10"/>
  <c r="AD383" i="10"/>
  <c r="S383" i="10"/>
  <c r="R383" i="10"/>
  <c r="Q383" i="10"/>
  <c r="P383" i="10"/>
  <c r="O383" i="10"/>
  <c r="N383" i="10"/>
  <c r="M383" i="10"/>
  <c r="L383" i="10"/>
  <c r="K383" i="10"/>
  <c r="J383" i="10"/>
  <c r="I383" i="10"/>
  <c r="E383" i="10"/>
  <c r="C383" i="10"/>
  <c r="BZ382" i="10"/>
  <c r="BY382" i="10"/>
  <c r="BX382" i="10"/>
  <c r="BW382" i="10"/>
  <c r="BV382" i="10"/>
  <c r="BU382" i="10"/>
  <c r="BT382" i="10"/>
  <c r="BS382" i="10"/>
  <c r="BR382" i="10"/>
  <c r="BQ382" i="10"/>
  <c r="BP382" i="10"/>
  <c r="BO382" i="10"/>
  <c r="BN382" i="10"/>
  <c r="BM382" i="10"/>
  <c r="BL382" i="10"/>
  <c r="BK382" i="10"/>
  <c r="BJ382" i="10"/>
  <c r="BI382" i="10"/>
  <c r="BH382" i="10"/>
  <c r="BF382" i="10"/>
  <c r="BE382" i="10"/>
  <c r="BD382" i="10"/>
  <c r="BC382" i="10"/>
  <c r="AU382" i="10"/>
  <c r="AT382" i="10"/>
  <c r="F382" i="10"/>
  <c r="H382" i="10"/>
  <c r="AL382" i="10"/>
  <c r="AK382" i="10"/>
  <c r="AJ382" i="10"/>
  <c r="AI382" i="10"/>
  <c r="AH382" i="10"/>
  <c r="AF382" i="10"/>
  <c r="T382" i="10"/>
  <c r="AE382" i="10"/>
  <c r="W382" i="10"/>
  <c r="AC382" i="10"/>
  <c r="AB382" i="10"/>
  <c r="AA382" i="10"/>
  <c r="Z382" i="10"/>
  <c r="Y382" i="10"/>
  <c r="V382" i="10"/>
  <c r="U382" i="10"/>
  <c r="AD382" i="10"/>
  <c r="S382" i="10"/>
  <c r="R382" i="10"/>
  <c r="Q382" i="10"/>
  <c r="P382" i="10"/>
  <c r="O382" i="10"/>
  <c r="N382" i="10"/>
  <c r="M382" i="10"/>
  <c r="L382" i="10"/>
  <c r="K382" i="10"/>
  <c r="J382" i="10"/>
  <c r="I382" i="10"/>
  <c r="E382" i="10"/>
  <c r="C382" i="10"/>
  <c r="BZ381" i="10"/>
  <c r="BY381" i="10"/>
  <c r="BX381" i="10"/>
  <c r="BW381" i="10"/>
  <c r="BV381" i="10"/>
  <c r="BU381" i="10"/>
  <c r="BT381" i="10"/>
  <c r="BS381" i="10"/>
  <c r="BR381" i="10"/>
  <c r="BQ381" i="10"/>
  <c r="BP381" i="10"/>
  <c r="BO381" i="10"/>
  <c r="BN381" i="10"/>
  <c r="BM381" i="10"/>
  <c r="BL381" i="10"/>
  <c r="BK381" i="10"/>
  <c r="BJ381" i="10"/>
  <c r="BI381" i="10"/>
  <c r="BH381" i="10"/>
  <c r="BF381" i="10"/>
  <c r="BE381" i="10"/>
  <c r="BD381" i="10"/>
  <c r="BC381" i="10"/>
  <c r="AU381" i="10"/>
  <c r="AT381" i="10"/>
  <c r="F381" i="10"/>
  <c r="H381" i="10"/>
  <c r="AL381" i="10"/>
  <c r="AK381" i="10"/>
  <c r="AJ381" i="10"/>
  <c r="AI381" i="10"/>
  <c r="AH381" i="10"/>
  <c r="AF381" i="10"/>
  <c r="T381" i="10"/>
  <c r="AE381" i="10"/>
  <c r="W381" i="10"/>
  <c r="AC381" i="10"/>
  <c r="AB381" i="10"/>
  <c r="AA381" i="10"/>
  <c r="Z381" i="10"/>
  <c r="Y381" i="10"/>
  <c r="V381" i="10"/>
  <c r="U381" i="10"/>
  <c r="AD381" i="10"/>
  <c r="S381" i="10"/>
  <c r="R381" i="10"/>
  <c r="Q381" i="10"/>
  <c r="P381" i="10"/>
  <c r="O381" i="10"/>
  <c r="N381" i="10"/>
  <c r="M381" i="10"/>
  <c r="L381" i="10"/>
  <c r="K381" i="10"/>
  <c r="J381" i="10"/>
  <c r="I381" i="10"/>
  <c r="E381" i="10"/>
  <c r="C381" i="10"/>
  <c r="BZ380" i="10"/>
  <c r="BY380" i="10"/>
  <c r="BX380" i="10"/>
  <c r="BW380" i="10"/>
  <c r="BV380" i="10"/>
  <c r="BU380" i="10"/>
  <c r="BT380" i="10"/>
  <c r="BS380" i="10"/>
  <c r="BR380" i="10"/>
  <c r="BQ380" i="10"/>
  <c r="BP380" i="10"/>
  <c r="BO380" i="10"/>
  <c r="BN380" i="10"/>
  <c r="BM380" i="10"/>
  <c r="BL380" i="10"/>
  <c r="BK380" i="10"/>
  <c r="BJ380" i="10"/>
  <c r="BI380" i="10"/>
  <c r="BH380" i="10"/>
  <c r="BF380" i="10"/>
  <c r="BE380" i="10"/>
  <c r="BD380" i="10"/>
  <c r="BC380" i="10"/>
  <c r="AU380" i="10"/>
  <c r="AT380" i="10"/>
  <c r="F380" i="10"/>
  <c r="H380" i="10"/>
  <c r="AL380" i="10"/>
  <c r="AK380" i="10"/>
  <c r="AJ380" i="10"/>
  <c r="AI380" i="10"/>
  <c r="AH380" i="10"/>
  <c r="AF380" i="10"/>
  <c r="T380" i="10"/>
  <c r="AE380" i="10"/>
  <c r="W380" i="10"/>
  <c r="AC380" i="10"/>
  <c r="AB380" i="10"/>
  <c r="AA380" i="10"/>
  <c r="Z380" i="10"/>
  <c r="Y380" i="10"/>
  <c r="V380" i="10"/>
  <c r="U380" i="10"/>
  <c r="AD380" i="10"/>
  <c r="S380" i="10"/>
  <c r="R380" i="10"/>
  <c r="Q380" i="10"/>
  <c r="P380" i="10"/>
  <c r="O380" i="10"/>
  <c r="N380" i="10"/>
  <c r="M380" i="10"/>
  <c r="L380" i="10"/>
  <c r="K380" i="10"/>
  <c r="J380" i="10"/>
  <c r="I380" i="10"/>
  <c r="E380" i="10"/>
  <c r="C380" i="10"/>
  <c r="BZ379" i="10"/>
  <c r="BY379" i="10"/>
  <c r="BX379" i="10"/>
  <c r="BW379" i="10"/>
  <c r="BV379" i="10"/>
  <c r="BU379" i="10"/>
  <c r="BT379" i="10"/>
  <c r="BS379" i="10"/>
  <c r="BR379" i="10"/>
  <c r="BQ379" i="10"/>
  <c r="BP379" i="10"/>
  <c r="BO379" i="10"/>
  <c r="BN379" i="10"/>
  <c r="BM379" i="10"/>
  <c r="BL379" i="10"/>
  <c r="BK379" i="10"/>
  <c r="BJ379" i="10"/>
  <c r="BI379" i="10"/>
  <c r="BH379" i="10"/>
  <c r="BF379" i="10"/>
  <c r="BE379" i="10"/>
  <c r="BD379" i="10"/>
  <c r="BC379" i="10"/>
  <c r="AU379" i="10"/>
  <c r="AT379" i="10"/>
  <c r="F379" i="10"/>
  <c r="H379" i="10"/>
  <c r="AL379" i="10"/>
  <c r="AK379" i="10"/>
  <c r="AJ379" i="10"/>
  <c r="AI379" i="10"/>
  <c r="AH379" i="10"/>
  <c r="AF379" i="10"/>
  <c r="T379" i="10"/>
  <c r="AE379" i="10"/>
  <c r="W379" i="10"/>
  <c r="AC379" i="10"/>
  <c r="AB379" i="10"/>
  <c r="AA379" i="10"/>
  <c r="Z379" i="10"/>
  <c r="Y379" i="10"/>
  <c r="V379" i="10"/>
  <c r="U379" i="10"/>
  <c r="AD379" i="10"/>
  <c r="S379" i="10"/>
  <c r="R379" i="10"/>
  <c r="Q379" i="10"/>
  <c r="P379" i="10"/>
  <c r="O379" i="10"/>
  <c r="N379" i="10"/>
  <c r="M379" i="10"/>
  <c r="L379" i="10"/>
  <c r="K379" i="10"/>
  <c r="J379" i="10"/>
  <c r="I379" i="10"/>
  <c r="E379" i="10"/>
  <c r="C379" i="10"/>
  <c r="BZ378" i="10"/>
  <c r="BY378" i="10"/>
  <c r="BX378" i="10"/>
  <c r="BW378" i="10"/>
  <c r="BV378" i="10"/>
  <c r="BU378" i="10"/>
  <c r="BT378" i="10"/>
  <c r="BS378" i="10"/>
  <c r="BR378" i="10"/>
  <c r="BQ378" i="10"/>
  <c r="BP378" i="10"/>
  <c r="BO378" i="10"/>
  <c r="BN378" i="10"/>
  <c r="BM378" i="10"/>
  <c r="BL378" i="10"/>
  <c r="BK378" i="10"/>
  <c r="BJ378" i="10"/>
  <c r="BI378" i="10"/>
  <c r="BH378" i="10"/>
  <c r="BF378" i="10"/>
  <c r="BE378" i="10"/>
  <c r="BD378" i="10"/>
  <c r="BC378" i="10"/>
  <c r="AU378" i="10"/>
  <c r="AT378" i="10"/>
  <c r="BZ377" i="10"/>
  <c r="BY377" i="10"/>
  <c r="BX377" i="10"/>
  <c r="BW377" i="10"/>
  <c r="BV377" i="10"/>
  <c r="BU377" i="10"/>
  <c r="BT377" i="10"/>
  <c r="BS377" i="10"/>
  <c r="BR377" i="10"/>
  <c r="BQ377" i="10"/>
  <c r="BP377" i="10"/>
  <c r="BO377" i="10"/>
  <c r="BN377" i="10"/>
  <c r="BM377" i="10"/>
  <c r="BL377" i="10"/>
  <c r="BK377" i="10"/>
  <c r="BJ377" i="10"/>
  <c r="BI377" i="10"/>
  <c r="BH377" i="10"/>
  <c r="BF377" i="10"/>
  <c r="BE377" i="10"/>
  <c r="BD377" i="10"/>
  <c r="BC377" i="10"/>
  <c r="AU377" i="10"/>
  <c r="AT377" i="10"/>
  <c r="BZ376" i="10"/>
  <c r="BY376" i="10"/>
  <c r="BX376" i="10"/>
  <c r="BW376" i="10"/>
  <c r="BV376" i="10"/>
  <c r="BU376" i="10"/>
  <c r="BT376" i="10"/>
  <c r="BS376" i="10"/>
  <c r="BR376" i="10"/>
  <c r="BQ376" i="10"/>
  <c r="BP376" i="10"/>
  <c r="BO376" i="10"/>
  <c r="BN376" i="10"/>
  <c r="BM376" i="10"/>
  <c r="BL376" i="10"/>
  <c r="BK376" i="10"/>
  <c r="BJ376" i="10"/>
  <c r="BI376" i="10"/>
  <c r="BH376" i="10"/>
  <c r="BF376" i="10"/>
  <c r="BE376" i="10"/>
  <c r="BD376" i="10"/>
  <c r="BC376" i="10"/>
  <c r="AU376" i="10"/>
  <c r="AT376" i="10"/>
  <c r="BZ375" i="10"/>
  <c r="BY375" i="10"/>
  <c r="BX375" i="10"/>
  <c r="BW375" i="10"/>
  <c r="BV375" i="10"/>
  <c r="BU375" i="10"/>
  <c r="BT375" i="10"/>
  <c r="BS375" i="10"/>
  <c r="BR375" i="10"/>
  <c r="BQ375" i="10"/>
  <c r="BP375" i="10"/>
  <c r="BO375" i="10"/>
  <c r="BN375" i="10"/>
  <c r="BM375" i="10"/>
  <c r="BL375" i="10"/>
  <c r="BK375" i="10"/>
  <c r="BJ375" i="10"/>
  <c r="BI375" i="10"/>
  <c r="BH375" i="10"/>
  <c r="BF375" i="10"/>
  <c r="BE375" i="10"/>
  <c r="BD375" i="10"/>
  <c r="BC375" i="10"/>
  <c r="AU375" i="10"/>
  <c r="AT375" i="10"/>
  <c r="BZ374" i="10"/>
  <c r="BY374" i="10"/>
  <c r="BX374" i="10"/>
  <c r="BW374" i="10"/>
  <c r="BV374" i="10"/>
  <c r="BU374" i="10"/>
  <c r="BT374" i="10"/>
  <c r="BS374" i="10"/>
  <c r="BR374" i="10"/>
  <c r="BQ374" i="10"/>
  <c r="BP374" i="10"/>
  <c r="BO374" i="10"/>
  <c r="BN374" i="10"/>
  <c r="BM374" i="10"/>
  <c r="BL374" i="10"/>
  <c r="BK374" i="10"/>
  <c r="BJ374" i="10"/>
  <c r="BI374" i="10"/>
  <c r="BH374" i="10"/>
  <c r="BF374" i="10"/>
  <c r="BE374" i="10"/>
  <c r="BD374" i="10"/>
  <c r="BC374" i="10"/>
  <c r="AU374" i="10"/>
  <c r="AT374" i="10"/>
  <c r="F374" i="10"/>
  <c r="BZ373" i="10"/>
  <c r="BY373" i="10"/>
  <c r="BX373" i="10"/>
  <c r="BW373" i="10"/>
  <c r="BV373" i="10"/>
  <c r="BU373" i="10"/>
  <c r="BT373" i="10"/>
  <c r="BS373" i="10"/>
  <c r="BR373" i="10"/>
  <c r="BQ373" i="10"/>
  <c r="BP373" i="10"/>
  <c r="BO373" i="10"/>
  <c r="BN373" i="10"/>
  <c r="BM373" i="10"/>
  <c r="BL373" i="10"/>
  <c r="BK373" i="10"/>
  <c r="BJ373" i="10"/>
  <c r="BI373" i="10"/>
  <c r="BH373" i="10"/>
  <c r="BF373" i="10"/>
  <c r="BE373" i="10"/>
  <c r="BD373" i="10"/>
  <c r="BC373" i="10"/>
  <c r="AU373" i="10"/>
  <c r="AT373" i="10"/>
  <c r="F373" i="10"/>
  <c r="H373" i="10"/>
  <c r="BZ372" i="10"/>
  <c r="BY372" i="10"/>
  <c r="BX372" i="10"/>
  <c r="BW372" i="10"/>
  <c r="BV372" i="10"/>
  <c r="BU372" i="10"/>
  <c r="BT372" i="10"/>
  <c r="BS372" i="10"/>
  <c r="BR372" i="10"/>
  <c r="BQ372" i="10"/>
  <c r="BP372" i="10"/>
  <c r="BO372" i="10"/>
  <c r="BN372" i="10"/>
  <c r="BM372" i="10"/>
  <c r="BL372" i="10"/>
  <c r="BK372" i="10"/>
  <c r="BJ372" i="10"/>
  <c r="BI372" i="10"/>
  <c r="BH372" i="10"/>
  <c r="BF372" i="10"/>
  <c r="BE372" i="10"/>
  <c r="BD372" i="10"/>
  <c r="BC372" i="10"/>
  <c r="AU372" i="10"/>
  <c r="AT372" i="10"/>
  <c r="F372" i="10"/>
  <c r="H372" i="10"/>
  <c r="BZ371" i="10"/>
  <c r="BY371" i="10"/>
  <c r="BX371" i="10"/>
  <c r="BW371" i="10"/>
  <c r="BV371" i="10"/>
  <c r="BU371" i="10"/>
  <c r="BT371" i="10"/>
  <c r="BS371" i="10"/>
  <c r="BR371" i="10"/>
  <c r="BQ371" i="10"/>
  <c r="BP371" i="10"/>
  <c r="BO371" i="10"/>
  <c r="BN371" i="10"/>
  <c r="BM371" i="10"/>
  <c r="BL371" i="10"/>
  <c r="BK371" i="10"/>
  <c r="BJ371" i="10"/>
  <c r="BI371" i="10"/>
  <c r="BH371" i="10"/>
  <c r="BF371" i="10"/>
  <c r="BE371" i="10"/>
  <c r="BD371" i="10"/>
  <c r="BC371" i="10"/>
  <c r="AU371" i="10"/>
  <c r="AT371" i="10"/>
  <c r="F371" i="10"/>
  <c r="H371" i="10"/>
  <c r="AL371" i="10"/>
  <c r="BZ370" i="10"/>
  <c r="BY370" i="10"/>
  <c r="BX370" i="10"/>
  <c r="BW370" i="10"/>
  <c r="BV370" i="10"/>
  <c r="BU370" i="10"/>
  <c r="BT370" i="10"/>
  <c r="BS370" i="10"/>
  <c r="BR370" i="10"/>
  <c r="BQ370" i="10"/>
  <c r="BP370" i="10"/>
  <c r="BO370" i="10"/>
  <c r="BN370" i="10"/>
  <c r="BM370" i="10"/>
  <c r="BL370" i="10"/>
  <c r="BK370" i="10"/>
  <c r="BJ370" i="10"/>
  <c r="BI370" i="10"/>
  <c r="BH370" i="10"/>
  <c r="BF370" i="10"/>
  <c r="BE370" i="10"/>
  <c r="BD370" i="10"/>
  <c r="BC370" i="10"/>
  <c r="AU370" i="10"/>
  <c r="AT370" i="10"/>
  <c r="F370" i="10"/>
  <c r="H370" i="10"/>
  <c r="AL370" i="10"/>
  <c r="AK370" i="10"/>
  <c r="BZ369" i="10"/>
  <c r="BY369" i="10"/>
  <c r="BX369" i="10"/>
  <c r="BW369" i="10"/>
  <c r="BV369" i="10"/>
  <c r="BU369" i="10"/>
  <c r="BT369" i="10"/>
  <c r="BS369" i="10"/>
  <c r="BR369" i="10"/>
  <c r="BQ369" i="10"/>
  <c r="BP369" i="10"/>
  <c r="BO369" i="10"/>
  <c r="BN369" i="10"/>
  <c r="BM369" i="10"/>
  <c r="BL369" i="10"/>
  <c r="BK369" i="10"/>
  <c r="BJ369" i="10"/>
  <c r="BI369" i="10"/>
  <c r="BH369" i="10"/>
  <c r="BF369" i="10"/>
  <c r="BE369" i="10"/>
  <c r="BD369" i="10"/>
  <c r="BC369" i="10"/>
  <c r="AU369" i="10"/>
  <c r="AT369" i="10"/>
  <c r="F369" i="10"/>
  <c r="H369" i="10"/>
  <c r="AL369" i="10"/>
  <c r="AK369" i="10"/>
  <c r="AJ369" i="10"/>
  <c r="BZ368" i="10"/>
  <c r="BY368" i="10"/>
  <c r="BX368" i="10"/>
  <c r="BW368" i="10"/>
  <c r="BV368" i="10"/>
  <c r="BU368" i="10"/>
  <c r="BT368" i="10"/>
  <c r="BS368" i="10"/>
  <c r="BR368" i="10"/>
  <c r="BQ368" i="10"/>
  <c r="BP368" i="10"/>
  <c r="BO368" i="10"/>
  <c r="BN368" i="10"/>
  <c r="BM368" i="10"/>
  <c r="BL368" i="10"/>
  <c r="BK368" i="10"/>
  <c r="BJ368" i="10"/>
  <c r="BI368" i="10"/>
  <c r="BH368" i="10"/>
  <c r="BF368" i="10"/>
  <c r="BE368" i="10"/>
  <c r="BD368" i="10"/>
  <c r="BC368" i="10"/>
  <c r="AU368" i="10"/>
  <c r="AT368" i="10"/>
  <c r="F368" i="10"/>
  <c r="H368" i="10"/>
  <c r="AL368" i="10"/>
  <c r="AK368" i="10"/>
  <c r="AJ368" i="10"/>
  <c r="AI368" i="10"/>
  <c r="BZ366" i="10"/>
  <c r="BY366" i="10"/>
  <c r="BX366" i="10"/>
  <c r="BW366" i="10"/>
  <c r="BV366" i="10"/>
  <c r="BU366" i="10"/>
  <c r="BT366" i="10"/>
  <c r="BS366" i="10"/>
  <c r="BR366" i="10"/>
  <c r="BQ366" i="10"/>
  <c r="BP366" i="10"/>
  <c r="BO366" i="10"/>
  <c r="BN366" i="10"/>
  <c r="BM366" i="10"/>
  <c r="BL366" i="10"/>
  <c r="BK366" i="10"/>
  <c r="BJ366" i="10"/>
  <c r="BI366" i="10"/>
  <c r="BH366" i="10"/>
  <c r="BF366" i="10"/>
  <c r="BE366" i="10"/>
  <c r="BD366" i="10"/>
  <c r="BC366" i="10"/>
  <c r="AU366" i="10"/>
  <c r="AT366" i="10"/>
  <c r="F366" i="10"/>
  <c r="H366" i="10"/>
  <c r="AL366" i="10"/>
  <c r="AK366" i="10"/>
  <c r="AJ366" i="10"/>
  <c r="AI366" i="10"/>
  <c r="AH366" i="10"/>
  <c r="BZ365" i="10"/>
  <c r="BY365" i="10"/>
  <c r="BX365" i="10"/>
  <c r="BW365" i="10"/>
  <c r="BV365" i="10"/>
  <c r="BU365" i="10"/>
  <c r="BT365" i="10"/>
  <c r="BS365" i="10"/>
  <c r="BR365" i="10"/>
  <c r="BQ365" i="10"/>
  <c r="BP365" i="10"/>
  <c r="BO365" i="10"/>
  <c r="BN365" i="10"/>
  <c r="BM365" i="10"/>
  <c r="BL365" i="10"/>
  <c r="BK365" i="10"/>
  <c r="BJ365" i="10"/>
  <c r="BI365" i="10"/>
  <c r="BH365" i="10"/>
  <c r="BF365" i="10"/>
  <c r="BE365" i="10"/>
  <c r="BD365" i="10"/>
  <c r="BC365" i="10"/>
  <c r="AU365" i="10"/>
  <c r="AT365" i="10"/>
  <c r="F365" i="10"/>
  <c r="H365" i="10"/>
  <c r="AL365" i="10"/>
  <c r="AK365" i="10"/>
  <c r="AJ365" i="10"/>
  <c r="AI365" i="10"/>
  <c r="AH365" i="10"/>
  <c r="AF365" i="10"/>
  <c r="BZ364" i="10"/>
  <c r="BY364" i="10"/>
  <c r="BX364" i="10"/>
  <c r="BW364" i="10"/>
  <c r="BV364" i="10"/>
  <c r="BU364" i="10"/>
  <c r="BT364" i="10"/>
  <c r="BS364" i="10"/>
  <c r="BR364" i="10"/>
  <c r="BQ364" i="10"/>
  <c r="BP364" i="10"/>
  <c r="BO364" i="10"/>
  <c r="BN364" i="10"/>
  <c r="BM364" i="10"/>
  <c r="BL364" i="10"/>
  <c r="BK364" i="10"/>
  <c r="BJ364" i="10"/>
  <c r="BI364" i="10"/>
  <c r="BH364" i="10"/>
  <c r="BF364" i="10"/>
  <c r="BE364" i="10"/>
  <c r="BD364" i="10"/>
  <c r="BC364" i="10"/>
  <c r="AU364" i="10"/>
  <c r="AT364" i="10"/>
  <c r="F364" i="10"/>
  <c r="H364" i="10"/>
  <c r="AL364" i="10"/>
  <c r="AK364" i="10"/>
  <c r="AJ364" i="10"/>
  <c r="AI364" i="10"/>
  <c r="AH364" i="10"/>
  <c r="AF364" i="10"/>
  <c r="T364" i="10"/>
  <c r="BZ363" i="10"/>
  <c r="BY363" i="10"/>
  <c r="BX363" i="10"/>
  <c r="BW363" i="10"/>
  <c r="BV363" i="10"/>
  <c r="BU363" i="10"/>
  <c r="BT363" i="10"/>
  <c r="BS363" i="10"/>
  <c r="BR363" i="10"/>
  <c r="BQ363" i="10"/>
  <c r="BP363" i="10"/>
  <c r="BO363" i="10"/>
  <c r="BN363" i="10"/>
  <c r="BM363" i="10"/>
  <c r="BL363" i="10"/>
  <c r="BK363" i="10"/>
  <c r="BJ363" i="10"/>
  <c r="BI363" i="10"/>
  <c r="BH363" i="10"/>
  <c r="BF363" i="10"/>
  <c r="BE363" i="10"/>
  <c r="BD363" i="10"/>
  <c r="BC363" i="10"/>
  <c r="AU363" i="10"/>
  <c r="AT363" i="10"/>
  <c r="F363" i="10"/>
  <c r="H363" i="10"/>
  <c r="AL363" i="10"/>
  <c r="AK363" i="10"/>
  <c r="AJ363" i="10"/>
  <c r="AI363" i="10"/>
  <c r="AH363" i="10"/>
  <c r="AF363" i="10"/>
  <c r="T363" i="10"/>
  <c r="AE363" i="10"/>
  <c r="BZ362" i="10"/>
  <c r="BY362" i="10"/>
  <c r="BX362" i="10"/>
  <c r="BW362" i="10"/>
  <c r="BV362" i="10"/>
  <c r="BU362" i="10"/>
  <c r="BT362" i="10"/>
  <c r="BS362" i="10"/>
  <c r="BR362" i="10"/>
  <c r="BQ362" i="10"/>
  <c r="BP362" i="10"/>
  <c r="BO362" i="10"/>
  <c r="BN362" i="10"/>
  <c r="BM362" i="10"/>
  <c r="BL362" i="10"/>
  <c r="BK362" i="10"/>
  <c r="BJ362" i="10"/>
  <c r="BI362" i="10"/>
  <c r="BH362" i="10"/>
  <c r="BF362" i="10"/>
  <c r="BE362" i="10"/>
  <c r="BD362" i="10"/>
  <c r="BC362" i="10"/>
  <c r="AU362" i="10"/>
  <c r="AT362" i="10"/>
  <c r="F362" i="10"/>
  <c r="H362" i="10"/>
  <c r="AL362" i="10"/>
  <c r="AK362" i="10"/>
  <c r="AJ362" i="10"/>
  <c r="AI362" i="10"/>
  <c r="AH362" i="10"/>
  <c r="AF362" i="10"/>
  <c r="T362" i="10"/>
  <c r="AE362" i="10"/>
  <c r="BZ361" i="10"/>
  <c r="BY361" i="10"/>
  <c r="BX361" i="10"/>
  <c r="BW361" i="10"/>
  <c r="BV361" i="10"/>
  <c r="BU361" i="10"/>
  <c r="BT361" i="10"/>
  <c r="BS361" i="10"/>
  <c r="BR361" i="10"/>
  <c r="BQ361" i="10"/>
  <c r="BP361" i="10"/>
  <c r="BO361" i="10"/>
  <c r="BN361" i="10"/>
  <c r="BM361" i="10"/>
  <c r="BL361" i="10"/>
  <c r="BK361" i="10"/>
  <c r="BJ361" i="10"/>
  <c r="BI361" i="10"/>
  <c r="BH361" i="10"/>
  <c r="BF361" i="10"/>
  <c r="BE361" i="10"/>
  <c r="BD361" i="10"/>
  <c r="BC361" i="10"/>
  <c r="AU361" i="10"/>
  <c r="AT361" i="10"/>
  <c r="AL361" i="10"/>
  <c r="AK361" i="10"/>
  <c r="AJ361" i="10"/>
  <c r="AI361" i="10"/>
  <c r="AH361" i="10"/>
  <c r="AF361" i="10"/>
  <c r="AE361" i="10"/>
  <c r="AC361" i="10"/>
  <c r="BZ360" i="10"/>
  <c r="BY360" i="10"/>
  <c r="BX360" i="10"/>
  <c r="BW360" i="10"/>
  <c r="BV360" i="10"/>
  <c r="BU360" i="10"/>
  <c r="BT360" i="10"/>
  <c r="BS360" i="10"/>
  <c r="BR360" i="10"/>
  <c r="BQ360" i="10"/>
  <c r="BP360" i="10"/>
  <c r="BO360" i="10"/>
  <c r="BN360" i="10"/>
  <c r="BM360" i="10"/>
  <c r="BL360" i="10"/>
  <c r="BK360" i="10"/>
  <c r="BJ360" i="10"/>
  <c r="BI360" i="10"/>
  <c r="BH360" i="10"/>
  <c r="BF360" i="10"/>
  <c r="BE360" i="10"/>
  <c r="BD360" i="10"/>
  <c r="BC360" i="10"/>
  <c r="AU360" i="10"/>
  <c r="AT360" i="10"/>
  <c r="AL360" i="10"/>
  <c r="AK360" i="10"/>
  <c r="AJ360" i="10"/>
  <c r="AI360" i="10"/>
  <c r="AH360" i="10"/>
  <c r="AF360" i="10"/>
  <c r="AE360" i="10"/>
  <c r="AC360" i="10"/>
  <c r="AB360" i="10"/>
  <c r="BZ359" i="10"/>
  <c r="BY359" i="10"/>
  <c r="BX359" i="10"/>
  <c r="BW359" i="10"/>
  <c r="BV359" i="10"/>
  <c r="BU359" i="10"/>
  <c r="BT359" i="10"/>
  <c r="BS359" i="10"/>
  <c r="BR359" i="10"/>
  <c r="BQ359" i="10"/>
  <c r="BP359" i="10"/>
  <c r="BO359" i="10"/>
  <c r="BN359" i="10"/>
  <c r="BM359" i="10"/>
  <c r="BL359" i="10"/>
  <c r="BK359" i="10"/>
  <c r="BJ359" i="10"/>
  <c r="BI359" i="10"/>
  <c r="BH359" i="10"/>
  <c r="BF359" i="10"/>
  <c r="BE359" i="10"/>
  <c r="BD359" i="10"/>
  <c r="BC359" i="10"/>
  <c r="AU359" i="10"/>
  <c r="AT359" i="10"/>
  <c r="AL359" i="10"/>
  <c r="AK359" i="10"/>
  <c r="AJ359" i="10"/>
  <c r="AI359" i="10"/>
  <c r="AH359" i="10"/>
  <c r="AF359" i="10"/>
  <c r="AE359" i="10"/>
  <c r="AC359" i="10"/>
  <c r="AB359" i="10"/>
  <c r="AA359" i="10"/>
  <c r="BZ358" i="10"/>
  <c r="BY358" i="10"/>
  <c r="BX358" i="10"/>
  <c r="BW358" i="10"/>
  <c r="BV358" i="10"/>
  <c r="BU358" i="10"/>
  <c r="BT358" i="10"/>
  <c r="BS358" i="10"/>
  <c r="BR358" i="10"/>
  <c r="BQ358" i="10"/>
  <c r="BP358" i="10"/>
  <c r="BO358" i="10"/>
  <c r="BN358" i="10"/>
  <c r="BM358" i="10"/>
  <c r="BL358" i="10"/>
  <c r="BK358" i="10"/>
  <c r="BJ358" i="10"/>
  <c r="BI358" i="10"/>
  <c r="BH358" i="10"/>
  <c r="BF358" i="10"/>
  <c r="BE358" i="10"/>
  <c r="BD358" i="10"/>
  <c r="BC358" i="10"/>
  <c r="AU358" i="10"/>
  <c r="AT358" i="10"/>
  <c r="AL358" i="10"/>
  <c r="AK358" i="10"/>
  <c r="AJ358" i="10"/>
  <c r="AI358" i="10"/>
  <c r="AH358" i="10"/>
  <c r="AF358" i="10"/>
  <c r="AE358" i="10"/>
  <c r="W358" i="10"/>
  <c r="AC358" i="10"/>
  <c r="AB358" i="10"/>
  <c r="AA358" i="10"/>
  <c r="Z358" i="10"/>
  <c r="BZ357" i="10"/>
  <c r="BY357" i="10"/>
  <c r="BX357" i="10"/>
  <c r="BW357" i="10"/>
  <c r="BV357" i="10"/>
  <c r="BU357" i="10"/>
  <c r="BT357" i="10"/>
  <c r="BS357" i="10"/>
  <c r="BR357" i="10"/>
  <c r="BQ357" i="10"/>
  <c r="BP357" i="10"/>
  <c r="BO357" i="10"/>
  <c r="BN357" i="10"/>
  <c r="BM357" i="10"/>
  <c r="BL357" i="10"/>
  <c r="BK357" i="10"/>
  <c r="BJ357" i="10"/>
  <c r="BI357" i="10"/>
  <c r="BH357" i="10"/>
  <c r="BF357" i="10"/>
  <c r="BE357" i="10"/>
  <c r="BD357" i="10"/>
  <c r="BC357" i="10"/>
  <c r="AU357" i="10"/>
  <c r="AT357" i="10"/>
  <c r="F357" i="10"/>
  <c r="H357" i="10"/>
  <c r="AL357" i="10"/>
  <c r="AK357" i="10"/>
  <c r="AJ357" i="10"/>
  <c r="AI357" i="10"/>
  <c r="AH357" i="10"/>
  <c r="AF357" i="10"/>
  <c r="T357" i="10"/>
  <c r="AE357" i="10"/>
  <c r="W357" i="10"/>
  <c r="AC357" i="10"/>
  <c r="AB357" i="10"/>
  <c r="AA357" i="10"/>
  <c r="Z357" i="10"/>
  <c r="Y357" i="10"/>
  <c r="BZ356" i="10"/>
  <c r="BY356" i="10"/>
  <c r="BX356" i="10"/>
  <c r="BW356" i="10"/>
  <c r="BV356" i="10"/>
  <c r="BU356" i="10"/>
  <c r="BT356" i="10"/>
  <c r="BS356" i="10"/>
  <c r="BR356" i="10"/>
  <c r="BQ356" i="10"/>
  <c r="BP356" i="10"/>
  <c r="BO356" i="10"/>
  <c r="BN356" i="10"/>
  <c r="BM356" i="10"/>
  <c r="BL356" i="10"/>
  <c r="BK356" i="10"/>
  <c r="BJ356" i="10"/>
  <c r="BI356" i="10"/>
  <c r="BH356" i="10"/>
  <c r="BF356" i="10"/>
  <c r="BE356" i="10"/>
  <c r="BD356" i="10"/>
  <c r="BC356" i="10"/>
  <c r="AU356" i="10"/>
  <c r="AT356" i="10"/>
  <c r="F356" i="10"/>
  <c r="H356" i="10"/>
  <c r="AL356" i="10"/>
  <c r="AK356" i="10"/>
  <c r="AJ356" i="10"/>
  <c r="AI356" i="10"/>
  <c r="AH356" i="10"/>
  <c r="AF356" i="10"/>
  <c r="T356" i="10"/>
  <c r="AE356" i="10"/>
  <c r="W356" i="10"/>
  <c r="AC356" i="10"/>
  <c r="AB356" i="10"/>
  <c r="AA356" i="10"/>
  <c r="Z356" i="10"/>
  <c r="Y356" i="10"/>
  <c r="BZ355" i="10"/>
  <c r="BY355" i="10"/>
  <c r="BX355" i="10"/>
  <c r="BW355" i="10"/>
  <c r="BV355" i="10"/>
  <c r="BU355" i="10"/>
  <c r="BT355" i="10"/>
  <c r="BS355" i="10"/>
  <c r="BR355" i="10"/>
  <c r="BQ355" i="10"/>
  <c r="BP355" i="10"/>
  <c r="BO355" i="10"/>
  <c r="BN355" i="10"/>
  <c r="BM355" i="10"/>
  <c r="BL355" i="10"/>
  <c r="BK355" i="10"/>
  <c r="BJ355" i="10"/>
  <c r="BI355" i="10"/>
  <c r="BH355" i="10"/>
  <c r="BF355" i="10"/>
  <c r="BE355" i="10"/>
  <c r="BD355" i="10"/>
  <c r="BC355" i="10"/>
  <c r="AU355" i="10"/>
  <c r="AT355" i="10"/>
  <c r="F355" i="10"/>
  <c r="H355" i="10"/>
  <c r="AL355" i="10"/>
  <c r="AK355" i="10"/>
  <c r="AJ355" i="10"/>
  <c r="AI355" i="10"/>
  <c r="AH355" i="10"/>
  <c r="AF355" i="10"/>
  <c r="T355" i="10"/>
  <c r="AE355" i="10"/>
  <c r="W355" i="10"/>
  <c r="AC355" i="10"/>
  <c r="AB355" i="10"/>
  <c r="AA355" i="10"/>
  <c r="Z355" i="10"/>
  <c r="Y355" i="10"/>
  <c r="V355" i="10"/>
  <c r="BZ354" i="10"/>
  <c r="BY354" i="10"/>
  <c r="BX354" i="10"/>
  <c r="BW354" i="10"/>
  <c r="BV354" i="10"/>
  <c r="BU354" i="10"/>
  <c r="BT354" i="10"/>
  <c r="BS354" i="10"/>
  <c r="BR354" i="10"/>
  <c r="BQ354" i="10"/>
  <c r="BP354" i="10"/>
  <c r="BO354" i="10"/>
  <c r="BN354" i="10"/>
  <c r="BM354" i="10"/>
  <c r="BL354" i="10"/>
  <c r="BK354" i="10"/>
  <c r="BJ354" i="10"/>
  <c r="BI354" i="10"/>
  <c r="BH354" i="10"/>
  <c r="BF354" i="10"/>
  <c r="BE354" i="10"/>
  <c r="BD354" i="10"/>
  <c r="BC354" i="10"/>
  <c r="AU354" i="10"/>
  <c r="AT354" i="10"/>
  <c r="F354" i="10"/>
  <c r="H354" i="10"/>
  <c r="AL354" i="10"/>
  <c r="AK354" i="10"/>
  <c r="AJ354" i="10"/>
  <c r="AI354" i="10"/>
  <c r="AH354" i="10"/>
  <c r="AF354" i="10"/>
  <c r="T354" i="10"/>
  <c r="AE354" i="10"/>
  <c r="W354" i="10"/>
  <c r="AC354" i="10"/>
  <c r="AB354" i="10"/>
  <c r="AA354" i="10"/>
  <c r="Z354" i="10"/>
  <c r="Y354" i="10"/>
  <c r="V354" i="10"/>
  <c r="U354" i="10"/>
  <c r="BZ353" i="10"/>
  <c r="BY353" i="10"/>
  <c r="BX353" i="10"/>
  <c r="BW353" i="10"/>
  <c r="BV353" i="10"/>
  <c r="BU353" i="10"/>
  <c r="BT353" i="10"/>
  <c r="BS353" i="10"/>
  <c r="BR353" i="10"/>
  <c r="BQ353" i="10"/>
  <c r="BP353" i="10"/>
  <c r="BO353" i="10"/>
  <c r="BN353" i="10"/>
  <c r="BM353" i="10"/>
  <c r="BL353" i="10"/>
  <c r="BK353" i="10"/>
  <c r="BJ353" i="10"/>
  <c r="BI353" i="10"/>
  <c r="BH353" i="10"/>
  <c r="BF353" i="10"/>
  <c r="BE353" i="10"/>
  <c r="BD353" i="10"/>
  <c r="BC353" i="10"/>
  <c r="AU353" i="10"/>
  <c r="AT353" i="10"/>
  <c r="F353" i="10"/>
  <c r="H353" i="10"/>
  <c r="AL353" i="10"/>
  <c r="AK353" i="10"/>
  <c r="AJ353" i="10"/>
  <c r="AI353" i="10"/>
  <c r="AH353" i="10"/>
  <c r="AF353" i="10"/>
  <c r="T353" i="10"/>
  <c r="AE353" i="10"/>
  <c r="W353" i="10"/>
  <c r="AC353" i="10"/>
  <c r="AB353" i="10"/>
  <c r="AA353" i="10"/>
  <c r="Z353" i="10"/>
  <c r="Y353" i="10"/>
  <c r="V353" i="10"/>
  <c r="U353" i="10"/>
  <c r="AD353" i="10"/>
  <c r="BZ352" i="10"/>
  <c r="BY352" i="10"/>
  <c r="BX352" i="10"/>
  <c r="BW352" i="10"/>
  <c r="BV352" i="10"/>
  <c r="BU352" i="10"/>
  <c r="BT352" i="10"/>
  <c r="BS352" i="10"/>
  <c r="BR352" i="10"/>
  <c r="BQ352" i="10"/>
  <c r="BP352" i="10"/>
  <c r="BO352" i="10"/>
  <c r="BN352" i="10"/>
  <c r="BM352" i="10"/>
  <c r="BL352" i="10"/>
  <c r="BK352" i="10"/>
  <c r="BJ352" i="10"/>
  <c r="BI352" i="10"/>
  <c r="BH352" i="10"/>
  <c r="BF352" i="10"/>
  <c r="BE352" i="10"/>
  <c r="BD352" i="10"/>
  <c r="BC352" i="10"/>
  <c r="AU352" i="10"/>
  <c r="AT352" i="10"/>
  <c r="F352" i="10"/>
  <c r="H352" i="10"/>
  <c r="AL352" i="10"/>
  <c r="AK352" i="10"/>
  <c r="AJ352" i="10"/>
  <c r="AI352" i="10"/>
  <c r="AH352" i="10"/>
  <c r="AF352" i="10"/>
  <c r="T352" i="10"/>
  <c r="AE352" i="10"/>
  <c r="W352" i="10"/>
  <c r="AC352" i="10"/>
  <c r="AB352" i="10"/>
  <c r="AA352" i="10"/>
  <c r="Z352" i="10"/>
  <c r="Y352" i="10"/>
  <c r="V352" i="10"/>
  <c r="U352" i="10"/>
  <c r="AD352" i="10"/>
  <c r="S352" i="10"/>
  <c r="BZ351" i="10"/>
  <c r="BY351" i="10"/>
  <c r="BX351" i="10"/>
  <c r="BW351" i="10"/>
  <c r="BV351" i="10"/>
  <c r="BU351" i="10"/>
  <c r="BT351" i="10"/>
  <c r="BS351" i="10"/>
  <c r="BR351" i="10"/>
  <c r="BQ351" i="10"/>
  <c r="BP351" i="10"/>
  <c r="BO351" i="10"/>
  <c r="BN351" i="10"/>
  <c r="BM351" i="10"/>
  <c r="BL351" i="10"/>
  <c r="BK351" i="10"/>
  <c r="BJ351" i="10"/>
  <c r="BI351" i="10"/>
  <c r="BH351" i="10"/>
  <c r="BF351" i="10"/>
  <c r="BE351" i="10"/>
  <c r="BD351" i="10"/>
  <c r="BC351" i="10"/>
  <c r="AU351" i="10"/>
  <c r="AT351" i="10"/>
  <c r="F351" i="10"/>
  <c r="H351" i="10"/>
  <c r="AL351" i="10"/>
  <c r="AK351" i="10"/>
  <c r="AJ351" i="10"/>
  <c r="AI351" i="10"/>
  <c r="AH351" i="10"/>
  <c r="AF351" i="10"/>
  <c r="T351" i="10"/>
  <c r="AE351" i="10"/>
  <c r="W351" i="10"/>
  <c r="AC351" i="10"/>
  <c r="AB351" i="10"/>
  <c r="AA351" i="10"/>
  <c r="Z351" i="10"/>
  <c r="Y351" i="10"/>
  <c r="V351" i="10"/>
  <c r="U351" i="10"/>
  <c r="AD351" i="10"/>
  <c r="S351" i="10"/>
  <c r="R351" i="10"/>
  <c r="BZ350" i="10"/>
  <c r="BY350" i="10"/>
  <c r="BX350" i="10"/>
  <c r="BW350" i="10"/>
  <c r="BV350" i="10"/>
  <c r="BU350" i="10"/>
  <c r="BT350" i="10"/>
  <c r="BS350" i="10"/>
  <c r="BR350" i="10"/>
  <c r="BQ350" i="10"/>
  <c r="BP350" i="10"/>
  <c r="BO350" i="10"/>
  <c r="BN350" i="10"/>
  <c r="BM350" i="10"/>
  <c r="BL350" i="10"/>
  <c r="BK350" i="10"/>
  <c r="BJ350" i="10"/>
  <c r="BI350" i="10"/>
  <c r="BH350" i="10"/>
  <c r="BF350" i="10"/>
  <c r="BE350" i="10"/>
  <c r="BD350" i="10"/>
  <c r="BC350" i="10"/>
  <c r="AU350" i="10"/>
  <c r="AT350" i="10"/>
  <c r="F350" i="10"/>
  <c r="H350" i="10"/>
  <c r="AL350" i="10"/>
  <c r="AK350" i="10"/>
  <c r="AJ350" i="10"/>
  <c r="AI350" i="10"/>
  <c r="AH350" i="10"/>
  <c r="AF350" i="10"/>
  <c r="T350" i="10"/>
  <c r="AE350" i="10"/>
  <c r="W350" i="10"/>
  <c r="AC350" i="10"/>
  <c r="AB350" i="10"/>
  <c r="AA350" i="10"/>
  <c r="Z350" i="10"/>
  <c r="Y350" i="10"/>
  <c r="V350" i="10"/>
  <c r="U350" i="10"/>
  <c r="AD350" i="10"/>
  <c r="S350" i="10"/>
  <c r="R350" i="10"/>
  <c r="Q350" i="10"/>
  <c r="BZ349" i="10"/>
  <c r="BY349" i="10"/>
  <c r="BX349" i="10"/>
  <c r="BW349" i="10"/>
  <c r="BV349" i="10"/>
  <c r="BU349" i="10"/>
  <c r="BT349" i="10"/>
  <c r="BS349" i="10"/>
  <c r="BR349" i="10"/>
  <c r="BQ349" i="10"/>
  <c r="BP349" i="10"/>
  <c r="BO349" i="10"/>
  <c r="BN349" i="10"/>
  <c r="BM349" i="10"/>
  <c r="BL349" i="10"/>
  <c r="BK349" i="10"/>
  <c r="BJ349" i="10"/>
  <c r="BI349" i="10"/>
  <c r="BH349" i="10"/>
  <c r="BF349" i="10"/>
  <c r="BE349" i="10"/>
  <c r="BD349" i="10"/>
  <c r="BC349" i="10"/>
  <c r="AU349" i="10"/>
  <c r="AT349" i="10"/>
  <c r="F349" i="10"/>
  <c r="H349" i="10"/>
  <c r="AL349" i="10"/>
  <c r="AK349" i="10"/>
  <c r="AJ349" i="10"/>
  <c r="AI349" i="10"/>
  <c r="AH349" i="10"/>
  <c r="AF349" i="10"/>
  <c r="T349" i="10"/>
  <c r="AE349" i="10"/>
  <c r="W349" i="10"/>
  <c r="AC349" i="10"/>
  <c r="AB349" i="10"/>
  <c r="AA349" i="10"/>
  <c r="Z349" i="10"/>
  <c r="Y349" i="10"/>
  <c r="V349" i="10"/>
  <c r="U349" i="10"/>
  <c r="AD349" i="10"/>
  <c r="S349" i="10"/>
  <c r="R349" i="10"/>
  <c r="Q349" i="10"/>
  <c r="P349" i="10"/>
  <c r="BZ348" i="10"/>
  <c r="BY348" i="10"/>
  <c r="BX348" i="10"/>
  <c r="BW348" i="10"/>
  <c r="BV348" i="10"/>
  <c r="BU348" i="10"/>
  <c r="BT348" i="10"/>
  <c r="BS348" i="10"/>
  <c r="BR348" i="10"/>
  <c r="BQ348" i="10"/>
  <c r="BP348" i="10"/>
  <c r="BO348" i="10"/>
  <c r="BN348" i="10"/>
  <c r="BM348" i="10"/>
  <c r="BL348" i="10"/>
  <c r="BK348" i="10"/>
  <c r="BJ348" i="10"/>
  <c r="BI348" i="10"/>
  <c r="BH348" i="10"/>
  <c r="BF348" i="10"/>
  <c r="BE348" i="10"/>
  <c r="BD348" i="10"/>
  <c r="BC348" i="10"/>
  <c r="AU348" i="10"/>
  <c r="AT348" i="10"/>
  <c r="F348" i="10"/>
  <c r="H348" i="10"/>
  <c r="AL348" i="10"/>
  <c r="AK348" i="10"/>
  <c r="AJ348" i="10"/>
  <c r="AI348" i="10"/>
  <c r="AH348" i="10"/>
  <c r="AF348" i="10"/>
  <c r="T348" i="10"/>
  <c r="AE348" i="10"/>
  <c r="W348" i="10"/>
  <c r="AC348" i="10"/>
  <c r="AB348" i="10"/>
  <c r="AA348" i="10"/>
  <c r="Z348" i="10"/>
  <c r="Y348" i="10"/>
  <c r="V348" i="10"/>
  <c r="U348" i="10"/>
  <c r="AD348" i="10"/>
  <c r="S348" i="10"/>
  <c r="R348" i="10"/>
  <c r="Q348" i="10"/>
  <c r="P348" i="10"/>
  <c r="O348" i="10"/>
  <c r="BZ347" i="10"/>
  <c r="BY347" i="10"/>
  <c r="BX347" i="10"/>
  <c r="BW347" i="10"/>
  <c r="BV347" i="10"/>
  <c r="BU347" i="10"/>
  <c r="BT347" i="10"/>
  <c r="BS347" i="10"/>
  <c r="BR347" i="10"/>
  <c r="BQ347" i="10"/>
  <c r="BP347" i="10"/>
  <c r="BO347" i="10"/>
  <c r="BN347" i="10"/>
  <c r="BM347" i="10"/>
  <c r="BL347" i="10"/>
  <c r="BK347" i="10"/>
  <c r="BJ347" i="10"/>
  <c r="BI347" i="10"/>
  <c r="BH347" i="10"/>
  <c r="BF347" i="10"/>
  <c r="BE347" i="10"/>
  <c r="BD347" i="10"/>
  <c r="BC347" i="10"/>
  <c r="AU347" i="10"/>
  <c r="AT347" i="10"/>
  <c r="F347" i="10"/>
  <c r="H347" i="10"/>
  <c r="AL347" i="10"/>
  <c r="AK347" i="10"/>
  <c r="AJ347" i="10"/>
  <c r="AI347" i="10"/>
  <c r="AH347" i="10"/>
  <c r="AF347" i="10"/>
  <c r="T347" i="10"/>
  <c r="AE347" i="10"/>
  <c r="W347" i="10"/>
  <c r="AC347" i="10"/>
  <c r="AB347" i="10"/>
  <c r="AA347" i="10"/>
  <c r="Z347" i="10"/>
  <c r="Y347" i="10"/>
  <c r="V347" i="10"/>
  <c r="U347" i="10"/>
  <c r="AD347" i="10"/>
  <c r="S347" i="10"/>
  <c r="R347" i="10"/>
  <c r="Q347" i="10"/>
  <c r="P347" i="10"/>
  <c r="O347" i="10"/>
  <c r="N347" i="10"/>
  <c r="BZ346" i="10"/>
  <c r="BY346" i="10"/>
  <c r="BX346" i="10"/>
  <c r="BW346" i="10"/>
  <c r="BV346" i="10"/>
  <c r="BU346" i="10"/>
  <c r="BT346" i="10"/>
  <c r="BS346" i="10"/>
  <c r="BR346" i="10"/>
  <c r="BQ346" i="10"/>
  <c r="BP346" i="10"/>
  <c r="BO346" i="10"/>
  <c r="BN346" i="10"/>
  <c r="BM346" i="10"/>
  <c r="BL346" i="10"/>
  <c r="BK346" i="10"/>
  <c r="BJ346" i="10"/>
  <c r="BI346" i="10"/>
  <c r="BH346" i="10"/>
  <c r="BF346" i="10"/>
  <c r="BE346" i="10"/>
  <c r="BD346" i="10"/>
  <c r="BC346" i="10"/>
  <c r="AU346" i="10"/>
  <c r="AT346" i="10"/>
  <c r="F346" i="10"/>
  <c r="H346" i="10"/>
  <c r="AL346" i="10"/>
  <c r="AK346" i="10"/>
  <c r="AJ346" i="10"/>
  <c r="AI346" i="10"/>
  <c r="AH346" i="10"/>
  <c r="AF346" i="10"/>
  <c r="T346" i="10"/>
  <c r="AE346" i="10"/>
  <c r="W346" i="10"/>
  <c r="AC346" i="10"/>
  <c r="AB346" i="10"/>
  <c r="AA346" i="10"/>
  <c r="Z346" i="10"/>
  <c r="Y346" i="10"/>
  <c r="V346" i="10"/>
  <c r="U346" i="10"/>
  <c r="AD346" i="10"/>
  <c r="S346" i="10"/>
  <c r="R346" i="10"/>
  <c r="Q346" i="10"/>
  <c r="P346" i="10"/>
  <c r="O346" i="10"/>
  <c r="N346" i="10"/>
  <c r="M346" i="10"/>
  <c r="BZ345" i="10"/>
  <c r="BY345" i="10"/>
  <c r="BX345" i="10"/>
  <c r="BW345" i="10"/>
  <c r="BV345" i="10"/>
  <c r="BU345" i="10"/>
  <c r="BT345" i="10"/>
  <c r="BS345" i="10"/>
  <c r="BR345" i="10"/>
  <c r="BQ345" i="10"/>
  <c r="BP345" i="10"/>
  <c r="BO345" i="10"/>
  <c r="BN345" i="10"/>
  <c r="BM345" i="10"/>
  <c r="BL345" i="10"/>
  <c r="BK345" i="10"/>
  <c r="BJ345" i="10"/>
  <c r="BI345" i="10"/>
  <c r="BH345" i="10"/>
  <c r="BF345" i="10"/>
  <c r="BE345" i="10"/>
  <c r="BD345" i="10"/>
  <c r="BC345" i="10"/>
  <c r="AU345" i="10"/>
  <c r="AT345" i="10"/>
  <c r="F345" i="10"/>
  <c r="H345" i="10"/>
  <c r="AL345" i="10"/>
  <c r="AK345" i="10"/>
  <c r="AJ345" i="10"/>
  <c r="AI345" i="10"/>
  <c r="AH345" i="10"/>
  <c r="AF345" i="10"/>
  <c r="T345" i="10"/>
  <c r="AE345" i="10"/>
  <c r="W345" i="10"/>
  <c r="AC345" i="10"/>
  <c r="AB345" i="10"/>
  <c r="AA345" i="10"/>
  <c r="Z345" i="10"/>
  <c r="Y345" i="10"/>
  <c r="V345" i="10"/>
  <c r="U345" i="10"/>
  <c r="AD345" i="10"/>
  <c r="S345" i="10"/>
  <c r="R345" i="10"/>
  <c r="Q345" i="10"/>
  <c r="P345" i="10"/>
  <c r="O345" i="10"/>
  <c r="N345" i="10"/>
  <c r="M345" i="10"/>
  <c r="L345" i="10"/>
  <c r="BZ344" i="10"/>
  <c r="BY344" i="10"/>
  <c r="BX344" i="10"/>
  <c r="BW344" i="10"/>
  <c r="BV344" i="10"/>
  <c r="BU344" i="10"/>
  <c r="BT344" i="10"/>
  <c r="BS344" i="10"/>
  <c r="BR344" i="10"/>
  <c r="BQ344" i="10"/>
  <c r="BP344" i="10"/>
  <c r="BO344" i="10"/>
  <c r="BN344" i="10"/>
  <c r="BM344" i="10"/>
  <c r="BL344" i="10"/>
  <c r="BK344" i="10"/>
  <c r="BJ344" i="10"/>
  <c r="BI344" i="10"/>
  <c r="BH344" i="10"/>
  <c r="BF344" i="10"/>
  <c r="BE344" i="10"/>
  <c r="BD344" i="10"/>
  <c r="BC344" i="10"/>
  <c r="AU344" i="10"/>
  <c r="AT344" i="10"/>
  <c r="F344" i="10"/>
  <c r="H344" i="10"/>
  <c r="AL344" i="10"/>
  <c r="AK344" i="10"/>
  <c r="AJ344" i="10"/>
  <c r="AI344" i="10"/>
  <c r="AH344" i="10"/>
  <c r="AF344" i="10"/>
  <c r="T344" i="10"/>
  <c r="AE344" i="10"/>
  <c r="W344" i="10"/>
  <c r="AC344" i="10"/>
  <c r="AB344" i="10"/>
  <c r="AA344" i="10"/>
  <c r="Z344" i="10"/>
  <c r="Y344" i="10"/>
  <c r="V344" i="10"/>
  <c r="U344" i="10"/>
  <c r="AD344" i="10"/>
  <c r="S344" i="10"/>
  <c r="R344" i="10"/>
  <c r="Q344" i="10"/>
  <c r="P344" i="10"/>
  <c r="O344" i="10"/>
  <c r="N344" i="10"/>
  <c r="M344" i="10"/>
  <c r="L344" i="10"/>
  <c r="K344" i="10"/>
  <c r="BZ343" i="10"/>
  <c r="BY343" i="10"/>
  <c r="BX343" i="10"/>
  <c r="BW343" i="10"/>
  <c r="BV343" i="10"/>
  <c r="BU343" i="10"/>
  <c r="BT343" i="10"/>
  <c r="BS343" i="10"/>
  <c r="BR343" i="10"/>
  <c r="BQ343" i="10"/>
  <c r="BP343" i="10"/>
  <c r="BO343" i="10"/>
  <c r="BN343" i="10"/>
  <c r="BM343" i="10"/>
  <c r="BL343" i="10"/>
  <c r="BK343" i="10"/>
  <c r="BJ343" i="10"/>
  <c r="BI343" i="10"/>
  <c r="BH343" i="10"/>
  <c r="BF343" i="10"/>
  <c r="BE343" i="10"/>
  <c r="BD343" i="10"/>
  <c r="BC343" i="10"/>
  <c r="AU343" i="10"/>
  <c r="AT343" i="10"/>
  <c r="F343" i="10"/>
  <c r="H343" i="10"/>
  <c r="AL343" i="10"/>
  <c r="AK343" i="10"/>
  <c r="AJ343" i="10"/>
  <c r="AI343" i="10"/>
  <c r="AH343" i="10"/>
  <c r="AF343" i="10"/>
  <c r="T343" i="10"/>
  <c r="AE343" i="10"/>
  <c r="W343" i="10"/>
  <c r="AC343" i="10"/>
  <c r="AB343" i="10"/>
  <c r="AA343" i="10"/>
  <c r="Z343" i="10"/>
  <c r="Y343" i="10"/>
  <c r="V343" i="10"/>
  <c r="U343" i="10"/>
  <c r="AD343" i="10"/>
  <c r="S343" i="10"/>
  <c r="R343" i="10"/>
  <c r="Q343" i="10"/>
  <c r="P343" i="10"/>
  <c r="O343" i="10"/>
  <c r="N343" i="10"/>
  <c r="M343" i="10"/>
  <c r="L343" i="10"/>
  <c r="K343" i="10"/>
  <c r="J343" i="10"/>
  <c r="BZ342" i="10"/>
  <c r="BY342" i="10"/>
  <c r="BX342" i="10"/>
  <c r="BW342" i="10"/>
  <c r="BV342" i="10"/>
  <c r="BU342" i="10"/>
  <c r="BT342" i="10"/>
  <c r="BS342" i="10"/>
  <c r="BR342" i="10"/>
  <c r="BQ342" i="10"/>
  <c r="BP342" i="10"/>
  <c r="BO342" i="10"/>
  <c r="BN342" i="10"/>
  <c r="BM342" i="10"/>
  <c r="BL342" i="10"/>
  <c r="BK342" i="10"/>
  <c r="BJ342" i="10"/>
  <c r="BI342" i="10"/>
  <c r="BH342" i="10"/>
  <c r="BF342" i="10"/>
  <c r="BE342" i="10"/>
  <c r="BD342" i="10"/>
  <c r="BC342" i="10"/>
  <c r="AU342" i="10"/>
  <c r="AT342" i="10"/>
  <c r="F342" i="10"/>
  <c r="H342" i="10"/>
  <c r="AL342" i="10"/>
  <c r="AK342" i="10"/>
  <c r="AJ342" i="10"/>
  <c r="AI342" i="10"/>
  <c r="AH342" i="10"/>
  <c r="AF342" i="10"/>
  <c r="T342" i="10"/>
  <c r="AE342" i="10"/>
  <c r="W342" i="10"/>
  <c r="AC342" i="10"/>
  <c r="AB342" i="10"/>
  <c r="AA342" i="10"/>
  <c r="Z342" i="10"/>
  <c r="Y342" i="10"/>
  <c r="V342" i="10"/>
  <c r="U342" i="10"/>
  <c r="AD342" i="10"/>
  <c r="S342" i="10"/>
  <c r="R342" i="10"/>
  <c r="Q342" i="10"/>
  <c r="P342" i="10"/>
  <c r="O342" i="10"/>
  <c r="N342" i="10"/>
  <c r="M342" i="10"/>
  <c r="L342" i="10"/>
  <c r="K342" i="10"/>
  <c r="J342" i="10"/>
  <c r="I342" i="10"/>
  <c r="BZ341" i="10"/>
  <c r="BY341" i="10"/>
  <c r="BX341" i="10"/>
  <c r="BW341" i="10"/>
  <c r="BV341" i="10"/>
  <c r="BU341" i="10"/>
  <c r="BT341" i="10"/>
  <c r="BS341" i="10"/>
  <c r="BR341" i="10"/>
  <c r="BQ341" i="10"/>
  <c r="BP341" i="10"/>
  <c r="BO341" i="10"/>
  <c r="BN341" i="10"/>
  <c r="BM341" i="10"/>
  <c r="BL341" i="10"/>
  <c r="BK341" i="10"/>
  <c r="BJ341" i="10"/>
  <c r="BI341" i="10"/>
  <c r="BH341" i="10"/>
  <c r="BF341" i="10"/>
  <c r="BE341" i="10"/>
  <c r="BD341" i="10"/>
  <c r="BC341" i="10"/>
  <c r="AU341" i="10"/>
  <c r="AT341" i="10"/>
  <c r="F341" i="10"/>
  <c r="H341" i="10"/>
  <c r="AL341" i="10"/>
  <c r="AK341" i="10"/>
  <c r="AJ341" i="10"/>
  <c r="AI341" i="10"/>
  <c r="AH341" i="10"/>
  <c r="AF341" i="10"/>
  <c r="T341" i="10"/>
  <c r="AE341" i="10"/>
  <c r="W341" i="10"/>
  <c r="AC341" i="10"/>
  <c r="AB341" i="10"/>
  <c r="AA341" i="10"/>
  <c r="Z341" i="10"/>
  <c r="Y341" i="10"/>
  <c r="V341" i="10"/>
  <c r="U341" i="10"/>
  <c r="AD341" i="10"/>
  <c r="S341" i="10"/>
  <c r="R341" i="10"/>
  <c r="Q341" i="10"/>
  <c r="P341" i="10"/>
  <c r="O341" i="10"/>
  <c r="N341" i="10"/>
  <c r="M341" i="10"/>
  <c r="L341" i="10"/>
  <c r="K341" i="10"/>
  <c r="J341" i="10"/>
  <c r="I341" i="10"/>
  <c r="BZ340" i="10"/>
  <c r="BY340" i="10"/>
  <c r="BX340" i="10"/>
  <c r="BW340" i="10"/>
  <c r="BV340" i="10"/>
  <c r="BU340" i="10"/>
  <c r="BT340" i="10"/>
  <c r="BS340" i="10"/>
  <c r="BR340" i="10"/>
  <c r="BQ340" i="10"/>
  <c r="BP340" i="10"/>
  <c r="BO340" i="10"/>
  <c r="BN340" i="10"/>
  <c r="BM340" i="10"/>
  <c r="BL340" i="10"/>
  <c r="BK340" i="10"/>
  <c r="BJ340" i="10"/>
  <c r="BI340" i="10"/>
  <c r="BH340" i="10"/>
  <c r="BF340" i="10"/>
  <c r="BE340" i="10"/>
  <c r="BD340" i="10"/>
  <c r="BC340" i="10"/>
  <c r="AU340" i="10"/>
  <c r="AT340" i="10"/>
  <c r="F340" i="10"/>
  <c r="H340" i="10"/>
  <c r="AL340" i="10"/>
  <c r="AK340" i="10"/>
  <c r="AJ340" i="10"/>
  <c r="AI340" i="10"/>
  <c r="AH340" i="10"/>
  <c r="AF340" i="10"/>
  <c r="T340" i="10"/>
  <c r="AE340" i="10"/>
  <c r="W340" i="10"/>
  <c r="AC340" i="10"/>
  <c r="AB340" i="10"/>
  <c r="AA340" i="10"/>
  <c r="Z340" i="10"/>
  <c r="Y340" i="10"/>
  <c r="V340" i="10"/>
  <c r="U340" i="10"/>
  <c r="AD340" i="10"/>
  <c r="S340" i="10"/>
  <c r="R340" i="10"/>
  <c r="Q340" i="10"/>
  <c r="P340" i="10"/>
  <c r="O340" i="10"/>
  <c r="N340" i="10"/>
  <c r="M340" i="10"/>
  <c r="L340" i="10"/>
  <c r="K340" i="10"/>
  <c r="J340" i="10"/>
  <c r="I340" i="10"/>
  <c r="E340" i="10"/>
  <c r="BZ339" i="10"/>
  <c r="BY339" i="10"/>
  <c r="BX339" i="10"/>
  <c r="BW339" i="10"/>
  <c r="BV339" i="10"/>
  <c r="BU339" i="10"/>
  <c r="BT339" i="10"/>
  <c r="BS339" i="10"/>
  <c r="BR339" i="10"/>
  <c r="BQ339" i="10"/>
  <c r="BP339" i="10"/>
  <c r="BO339" i="10"/>
  <c r="BN339" i="10"/>
  <c r="BM339" i="10"/>
  <c r="BL339" i="10"/>
  <c r="BK339" i="10"/>
  <c r="BJ339" i="10"/>
  <c r="BI339" i="10"/>
  <c r="BH339" i="10"/>
  <c r="BF339" i="10"/>
  <c r="BE339" i="10"/>
  <c r="BD339" i="10"/>
  <c r="BC339" i="10"/>
  <c r="AU339" i="10"/>
  <c r="AT339" i="10"/>
  <c r="F339" i="10"/>
  <c r="H339" i="10"/>
  <c r="AL339" i="10"/>
  <c r="AK339" i="10"/>
  <c r="AJ339" i="10"/>
  <c r="AI339" i="10"/>
  <c r="AH339" i="10"/>
  <c r="AF339" i="10"/>
  <c r="T339" i="10"/>
  <c r="AE339" i="10"/>
  <c r="W339" i="10"/>
  <c r="AC339" i="10"/>
  <c r="AB339" i="10"/>
  <c r="AA339" i="10"/>
  <c r="Z339" i="10"/>
  <c r="Y339" i="10"/>
  <c r="V339" i="10"/>
  <c r="U339" i="10"/>
  <c r="AD339" i="10"/>
  <c r="S339" i="10"/>
  <c r="R339" i="10"/>
  <c r="Q339" i="10"/>
  <c r="P339" i="10"/>
  <c r="O339" i="10"/>
  <c r="N339" i="10"/>
  <c r="M339" i="10"/>
  <c r="L339" i="10"/>
  <c r="K339" i="10"/>
  <c r="J339" i="10"/>
  <c r="I339" i="10"/>
  <c r="E339" i="10"/>
  <c r="BZ338" i="10"/>
  <c r="BY338" i="10"/>
  <c r="BX338" i="10"/>
  <c r="BW338" i="10"/>
  <c r="BV338" i="10"/>
  <c r="BU338" i="10"/>
  <c r="BT338" i="10"/>
  <c r="BS338" i="10"/>
  <c r="BR338" i="10"/>
  <c r="BQ338" i="10"/>
  <c r="BP338" i="10"/>
  <c r="BO338" i="10"/>
  <c r="BN338" i="10"/>
  <c r="BM338" i="10"/>
  <c r="BL338" i="10"/>
  <c r="BK338" i="10"/>
  <c r="BJ338" i="10"/>
  <c r="BI338" i="10"/>
  <c r="BH338" i="10"/>
  <c r="BF338" i="10"/>
  <c r="BE338" i="10"/>
  <c r="BD338" i="10"/>
  <c r="BC338" i="10"/>
  <c r="AU338" i="10"/>
  <c r="AT338" i="10"/>
  <c r="F338" i="10"/>
  <c r="H338" i="10"/>
  <c r="AL338" i="10"/>
  <c r="AK338" i="10"/>
  <c r="AJ338" i="10"/>
  <c r="AI338" i="10"/>
  <c r="AH338" i="10"/>
  <c r="AF338" i="10"/>
  <c r="T338" i="10"/>
  <c r="AE338" i="10"/>
  <c r="W338" i="10"/>
  <c r="AC338" i="10"/>
  <c r="AB338" i="10"/>
  <c r="AA338" i="10"/>
  <c r="Z338" i="10"/>
  <c r="Y338" i="10"/>
  <c r="V338" i="10"/>
  <c r="U338" i="10"/>
  <c r="AD338" i="10"/>
  <c r="S338" i="10"/>
  <c r="R338" i="10"/>
  <c r="Q338" i="10"/>
  <c r="P338" i="10"/>
  <c r="O338" i="10"/>
  <c r="N338" i="10"/>
  <c r="M338" i="10"/>
  <c r="L338" i="10"/>
  <c r="K338" i="10"/>
  <c r="J338" i="10"/>
  <c r="I338" i="10"/>
  <c r="E338" i="10"/>
  <c r="C338" i="10"/>
  <c r="F378" i="10"/>
  <c r="H378" i="10"/>
  <c r="AL378" i="10"/>
  <c r="AK378" i="10"/>
  <c r="AJ378" i="10"/>
  <c r="AI378" i="10"/>
  <c r="AH378" i="10"/>
  <c r="AF378" i="10"/>
  <c r="T378" i="10"/>
  <c r="AE378" i="10"/>
  <c r="AC378" i="10"/>
  <c r="AB378" i="10"/>
  <c r="AA378" i="10"/>
  <c r="Z378" i="10"/>
  <c r="U378" i="10"/>
  <c r="AD378" i="10"/>
  <c r="S378" i="10"/>
  <c r="R378" i="10"/>
  <c r="Q378" i="10"/>
  <c r="P378" i="10"/>
  <c r="O378" i="10"/>
  <c r="N378" i="10"/>
  <c r="M378" i="10"/>
  <c r="L378" i="10"/>
  <c r="K378" i="10"/>
  <c r="J378" i="10"/>
  <c r="I378" i="10"/>
  <c r="E378" i="10"/>
  <c r="C378" i="10"/>
  <c r="F377" i="10"/>
  <c r="H377" i="10"/>
  <c r="AL377" i="10"/>
  <c r="AK377" i="10"/>
  <c r="AJ377" i="10"/>
  <c r="AI377" i="10"/>
  <c r="AH377" i="10"/>
  <c r="AF377" i="10"/>
  <c r="T377" i="10"/>
  <c r="AE377" i="10"/>
  <c r="AC377" i="10"/>
  <c r="AB377" i="10"/>
  <c r="AA377" i="10"/>
  <c r="Z377" i="10"/>
  <c r="U377" i="10"/>
  <c r="AD377" i="10"/>
  <c r="S377" i="10"/>
  <c r="R377" i="10"/>
  <c r="Q377" i="10"/>
  <c r="P377" i="10"/>
  <c r="O377" i="10"/>
  <c r="N377" i="10"/>
  <c r="M377" i="10"/>
  <c r="L377" i="10"/>
  <c r="K377" i="10"/>
  <c r="J377" i="10"/>
  <c r="I377" i="10"/>
  <c r="E377" i="10"/>
  <c r="C377" i="10"/>
  <c r="F376" i="10"/>
  <c r="H376" i="10"/>
  <c r="AL376" i="10"/>
  <c r="AK376" i="10"/>
  <c r="AJ376" i="10"/>
  <c r="AI376" i="10"/>
  <c r="AH376" i="10"/>
  <c r="AF376" i="10"/>
  <c r="T376" i="10"/>
  <c r="AE376" i="10"/>
  <c r="AC376" i="10"/>
  <c r="AB376" i="10"/>
  <c r="AA376" i="10"/>
  <c r="Z376" i="10"/>
  <c r="U376" i="10"/>
  <c r="AD376" i="10"/>
  <c r="S376" i="10"/>
  <c r="R376" i="10"/>
  <c r="Q376" i="10"/>
  <c r="P376" i="10"/>
  <c r="O376" i="10"/>
  <c r="N376" i="10"/>
  <c r="M376" i="10"/>
  <c r="L376" i="10"/>
  <c r="K376" i="10"/>
  <c r="J376" i="10"/>
  <c r="I376" i="10"/>
  <c r="E376" i="10"/>
  <c r="C376" i="10"/>
  <c r="F375" i="10"/>
  <c r="H375" i="10"/>
  <c r="AL375" i="10"/>
  <c r="AK375" i="10"/>
  <c r="AJ375" i="10"/>
  <c r="AI375" i="10"/>
  <c r="AH375" i="10"/>
  <c r="AF375" i="10"/>
  <c r="T375" i="10"/>
  <c r="AE375" i="10"/>
  <c r="AC375" i="10"/>
  <c r="AB375" i="10"/>
  <c r="AA375" i="10"/>
  <c r="Z375" i="10"/>
  <c r="U375" i="10"/>
  <c r="AD375" i="10"/>
  <c r="S375" i="10"/>
  <c r="R375" i="10"/>
  <c r="Q375" i="10"/>
  <c r="P375" i="10"/>
  <c r="O375" i="10"/>
  <c r="N375" i="10"/>
  <c r="M375" i="10"/>
  <c r="L375" i="10"/>
  <c r="K375" i="10"/>
  <c r="J375" i="10"/>
  <c r="I375" i="10"/>
  <c r="E375" i="10"/>
  <c r="C375" i="10"/>
  <c r="H374" i="10"/>
  <c r="AL374" i="10"/>
  <c r="AK374" i="10"/>
  <c r="AJ374" i="10"/>
  <c r="AI374" i="10"/>
  <c r="AH374" i="10"/>
  <c r="AF374" i="10"/>
  <c r="T374" i="10"/>
  <c r="AE374" i="10"/>
  <c r="AC374" i="10"/>
  <c r="AB374" i="10"/>
  <c r="AA374" i="10"/>
  <c r="Z374" i="10"/>
  <c r="U374" i="10"/>
  <c r="AD374" i="10"/>
  <c r="S374" i="10"/>
  <c r="R374" i="10"/>
  <c r="Q374" i="10"/>
  <c r="P374" i="10"/>
  <c r="O374" i="10"/>
  <c r="N374" i="10"/>
  <c r="M374" i="10"/>
  <c r="L374" i="10"/>
  <c r="K374" i="10"/>
  <c r="J374" i="10"/>
  <c r="I374" i="10"/>
  <c r="E374" i="10"/>
  <c r="C374" i="10"/>
  <c r="AL373" i="10"/>
  <c r="AK373" i="10"/>
  <c r="AJ373" i="10"/>
  <c r="AI373" i="10"/>
  <c r="AH373" i="10"/>
  <c r="AF373" i="10"/>
  <c r="T373" i="10"/>
  <c r="AE373" i="10"/>
  <c r="AC373" i="10"/>
  <c r="AB373" i="10"/>
  <c r="AA373" i="10"/>
  <c r="Z373" i="10"/>
  <c r="U373" i="10"/>
  <c r="AD373" i="10"/>
  <c r="S373" i="10"/>
  <c r="R373" i="10"/>
  <c r="Q373" i="10"/>
  <c r="P373" i="10"/>
  <c r="O373" i="10"/>
  <c r="N373" i="10"/>
  <c r="M373" i="10"/>
  <c r="L373" i="10"/>
  <c r="K373" i="10"/>
  <c r="J373" i="10"/>
  <c r="I373" i="10"/>
  <c r="E373" i="10"/>
  <c r="C373" i="10"/>
  <c r="AL372" i="10"/>
  <c r="AK372" i="10"/>
  <c r="AJ372" i="10"/>
  <c r="AI372" i="10"/>
  <c r="AH372" i="10"/>
  <c r="AF372" i="10"/>
  <c r="T372" i="10"/>
  <c r="AE372" i="10"/>
  <c r="AC372" i="10"/>
  <c r="AB372" i="10"/>
  <c r="AA372" i="10"/>
  <c r="Z372" i="10"/>
  <c r="U372" i="10"/>
  <c r="AD372" i="10"/>
  <c r="S372" i="10"/>
  <c r="R372" i="10"/>
  <c r="Q372" i="10"/>
  <c r="P372" i="10"/>
  <c r="O372" i="10"/>
  <c r="N372" i="10"/>
  <c r="M372" i="10"/>
  <c r="L372" i="10"/>
  <c r="K372" i="10"/>
  <c r="J372" i="10"/>
  <c r="I372" i="10"/>
  <c r="E372" i="10"/>
  <c r="C372" i="10"/>
  <c r="AK371" i="10"/>
  <c r="AJ371" i="10"/>
  <c r="AI371" i="10"/>
  <c r="AH371" i="10"/>
  <c r="AF371" i="10"/>
  <c r="T371" i="10"/>
  <c r="AE371" i="10"/>
  <c r="AC371" i="10"/>
  <c r="AB371" i="10"/>
  <c r="AA371" i="10"/>
  <c r="Z371" i="10"/>
  <c r="U371" i="10"/>
  <c r="AD371" i="10"/>
  <c r="S371" i="10"/>
  <c r="R371" i="10"/>
  <c r="Q371" i="10"/>
  <c r="P371" i="10"/>
  <c r="O371" i="10"/>
  <c r="N371" i="10"/>
  <c r="M371" i="10"/>
  <c r="L371" i="10"/>
  <c r="K371" i="10"/>
  <c r="J371" i="10"/>
  <c r="I371" i="10"/>
  <c r="E371" i="10"/>
  <c r="C371" i="10"/>
  <c r="AJ370" i="10"/>
  <c r="AI370" i="10"/>
  <c r="AH370" i="10"/>
  <c r="AF370" i="10"/>
  <c r="T370" i="10"/>
  <c r="AE370" i="10"/>
  <c r="AC370" i="10"/>
  <c r="AB370" i="10"/>
  <c r="AA370" i="10"/>
  <c r="Z370" i="10"/>
  <c r="U370" i="10"/>
  <c r="AD370" i="10"/>
  <c r="S370" i="10"/>
  <c r="R370" i="10"/>
  <c r="Q370" i="10"/>
  <c r="P370" i="10"/>
  <c r="O370" i="10"/>
  <c r="N370" i="10"/>
  <c r="M370" i="10"/>
  <c r="L370" i="10"/>
  <c r="K370" i="10"/>
  <c r="J370" i="10"/>
  <c r="I370" i="10"/>
  <c r="E370" i="10"/>
  <c r="C370" i="10"/>
  <c r="AI369" i="10"/>
  <c r="AH369" i="10"/>
  <c r="AF369" i="10"/>
  <c r="T369" i="10"/>
  <c r="AE369" i="10"/>
  <c r="AC369" i="10"/>
  <c r="AB369" i="10"/>
  <c r="AA369" i="10"/>
  <c r="Z369" i="10"/>
  <c r="U369" i="10"/>
  <c r="AD369" i="10"/>
  <c r="S369" i="10"/>
  <c r="R369" i="10"/>
  <c r="Q369" i="10"/>
  <c r="P369" i="10"/>
  <c r="O369" i="10"/>
  <c r="N369" i="10"/>
  <c r="M369" i="10"/>
  <c r="L369" i="10"/>
  <c r="K369" i="10"/>
  <c r="J369" i="10"/>
  <c r="I369" i="10"/>
  <c r="E369" i="10"/>
  <c r="C369" i="10"/>
  <c r="AH368" i="10"/>
  <c r="AF368" i="10"/>
  <c r="T368" i="10"/>
  <c r="AE368" i="10"/>
  <c r="AC368" i="10"/>
  <c r="AB368" i="10"/>
  <c r="AA368" i="10"/>
  <c r="Z368" i="10"/>
  <c r="U368" i="10"/>
  <c r="AD368" i="10"/>
  <c r="S368" i="10"/>
  <c r="R368" i="10"/>
  <c r="Q368" i="10"/>
  <c r="P368" i="10"/>
  <c r="O368" i="10"/>
  <c r="N368" i="10"/>
  <c r="M368" i="10"/>
  <c r="L368" i="10"/>
  <c r="K368" i="10"/>
  <c r="J368" i="10"/>
  <c r="I368" i="10"/>
  <c r="E368" i="10"/>
  <c r="C368" i="10"/>
  <c r="AF366" i="10"/>
  <c r="T366" i="10"/>
  <c r="AE366" i="10"/>
  <c r="AC366" i="10"/>
  <c r="AB366" i="10"/>
  <c r="AA366" i="10"/>
  <c r="Z366" i="10"/>
  <c r="U366" i="10"/>
  <c r="AD366" i="10"/>
  <c r="S366" i="10"/>
  <c r="R366" i="10"/>
  <c r="Q366" i="10"/>
  <c r="P366" i="10"/>
  <c r="O366" i="10"/>
  <c r="N366" i="10"/>
  <c r="M366" i="10"/>
  <c r="L366" i="10"/>
  <c r="K366" i="10"/>
  <c r="J366" i="10"/>
  <c r="I366" i="10"/>
  <c r="E366" i="10"/>
  <c r="C366" i="10"/>
  <c r="T365" i="10"/>
  <c r="AE365" i="10"/>
  <c r="AC365" i="10"/>
  <c r="AB365" i="10"/>
  <c r="AA365" i="10"/>
  <c r="Z365" i="10"/>
  <c r="U365" i="10"/>
  <c r="AD365" i="10"/>
  <c r="S365" i="10"/>
  <c r="R365" i="10"/>
  <c r="Q365" i="10"/>
  <c r="P365" i="10"/>
  <c r="O365" i="10"/>
  <c r="N365" i="10"/>
  <c r="M365" i="10"/>
  <c r="L365" i="10"/>
  <c r="K365" i="10"/>
  <c r="J365" i="10"/>
  <c r="I365" i="10"/>
  <c r="E365" i="10"/>
  <c r="C365" i="10"/>
  <c r="AE364" i="10"/>
  <c r="AC364" i="10"/>
  <c r="AB364" i="10"/>
  <c r="AA364" i="10"/>
  <c r="Z364" i="10"/>
  <c r="U364" i="10"/>
  <c r="AD364" i="10"/>
  <c r="S364" i="10"/>
  <c r="R364" i="10"/>
  <c r="Q364" i="10"/>
  <c r="P364" i="10"/>
  <c r="O364" i="10"/>
  <c r="N364" i="10"/>
  <c r="M364" i="10"/>
  <c r="L364" i="10"/>
  <c r="K364" i="10"/>
  <c r="J364" i="10"/>
  <c r="I364" i="10"/>
  <c r="E364" i="10"/>
  <c r="C364" i="10"/>
  <c r="AC363" i="10"/>
  <c r="AB363" i="10"/>
  <c r="AA363" i="10"/>
  <c r="Z363" i="10"/>
  <c r="U363" i="10"/>
  <c r="AD363" i="10"/>
  <c r="S363" i="10"/>
  <c r="R363" i="10"/>
  <c r="Q363" i="10"/>
  <c r="P363" i="10"/>
  <c r="O363" i="10"/>
  <c r="N363" i="10"/>
  <c r="M363" i="10"/>
  <c r="L363" i="10"/>
  <c r="K363" i="10"/>
  <c r="J363" i="10"/>
  <c r="I363" i="10"/>
  <c r="E363" i="10"/>
  <c r="C363" i="10"/>
  <c r="AC362" i="10"/>
  <c r="AB362" i="10"/>
  <c r="AA362" i="10"/>
  <c r="Z362" i="10"/>
  <c r="U362" i="10"/>
  <c r="AD362" i="10"/>
  <c r="S362" i="10"/>
  <c r="R362" i="10"/>
  <c r="Q362" i="10"/>
  <c r="P362" i="10"/>
  <c r="O362" i="10"/>
  <c r="N362" i="10"/>
  <c r="M362" i="10"/>
  <c r="L362" i="10"/>
  <c r="K362" i="10"/>
  <c r="J362" i="10"/>
  <c r="I362" i="10"/>
  <c r="E362" i="10"/>
  <c r="C362" i="10"/>
  <c r="AB361" i="10"/>
  <c r="AA361" i="10"/>
  <c r="Z361" i="10"/>
  <c r="AD361" i="10"/>
  <c r="AA360" i="10"/>
  <c r="Z360" i="10"/>
  <c r="Y360" i="10"/>
  <c r="AD360" i="10"/>
  <c r="Z359" i="10"/>
  <c r="Y359" i="10"/>
  <c r="AD359" i="10"/>
  <c r="Y358" i="10"/>
  <c r="AD358" i="10"/>
  <c r="V357" i="10"/>
  <c r="U357" i="10"/>
  <c r="AD357" i="10"/>
  <c r="S357" i="10"/>
  <c r="R357" i="10"/>
  <c r="Q357" i="10"/>
  <c r="P357" i="10"/>
  <c r="O357" i="10"/>
  <c r="N357" i="10"/>
  <c r="M357" i="10"/>
  <c r="L357" i="10"/>
  <c r="K357" i="10"/>
  <c r="J357" i="10"/>
  <c r="I357" i="10"/>
  <c r="E357" i="10"/>
  <c r="C357" i="10"/>
  <c r="V356" i="10"/>
  <c r="U356" i="10"/>
  <c r="AD356" i="10"/>
  <c r="S356" i="10"/>
  <c r="R356" i="10"/>
  <c r="Q356" i="10"/>
  <c r="P356" i="10"/>
  <c r="O356" i="10"/>
  <c r="N356" i="10"/>
  <c r="M356" i="10"/>
  <c r="L356" i="10"/>
  <c r="K356" i="10"/>
  <c r="J356" i="10"/>
  <c r="I356" i="10"/>
  <c r="E356" i="10"/>
  <c r="C356" i="10"/>
  <c r="U355" i="10"/>
  <c r="AD355" i="10"/>
  <c r="S355" i="10"/>
  <c r="R355" i="10"/>
  <c r="Q355" i="10"/>
  <c r="P355" i="10"/>
  <c r="O355" i="10"/>
  <c r="N355" i="10"/>
  <c r="M355" i="10"/>
  <c r="L355" i="10"/>
  <c r="K355" i="10"/>
  <c r="J355" i="10"/>
  <c r="I355" i="10"/>
  <c r="E355" i="10"/>
  <c r="C355" i="10"/>
  <c r="AD354" i="10"/>
  <c r="S354" i="10"/>
  <c r="R354" i="10"/>
  <c r="Q354" i="10"/>
  <c r="P354" i="10"/>
  <c r="O354" i="10"/>
  <c r="N354" i="10"/>
  <c r="M354" i="10"/>
  <c r="L354" i="10"/>
  <c r="K354" i="10"/>
  <c r="J354" i="10"/>
  <c r="I354" i="10"/>
  <c r="E354" i="10"/>
  <c r="C354" i="10"/>
  <c r="S353" i="10"/>
  <c r="R353" i="10"/>
  <c r="Q353" i="10"/>
  <c r="P353" i="10"/>
  <c r="O353" i="10"/>
  <c r="N353" i="10"/>
  <c r="M353" i="10"/>
  <c r="L353" i="10"/>
  <c r="K353" i="10"/>
  <c r="J353" i="10"/>
  <c r="I353" i="10"/>
  <c r="E353" i="10"/>
  <c r="C353" i="10"/>
  <c r="R352" i="10"/>
  <c r="Q352" i="10"/>
  <c r="P352" i="10"/>
  <c r="O352" i="10"/>
  <c r="N352" i="10"/>
  <c r="M352" i="10"/>
  <c r="L352" i="10"/>
  <c r="K352" i="10"/>
  <c r="J352" i="10"/>
  <c r="I352" i="10"/>
  <c r="E352" i="10"/>
  <c r="C352" i="10"/>
  <c r="Q351" i="10"/>
  <c r="P351" i="10"/>
  <c r="O351" i="10"/>
  <c r="N351" i="10"/>
  <c r="M351" i="10"/>
  <c r="L351" i="10"/>
  <c r="K351" i="10"/>
  <c r="J351" i="10"/>
  <c r="I351" i="10"/>
  <c r="E351" i="10"/>
  <c r="C351" i="10"/>
  <c r="P350" i="10"/>
  <c r="O350" i="10"/>
  <c r="N350" i="10"/>
  <c r="M350" i="10"/>
  <c r="L350" i="10"/>
  <c r="K350" i="10"/>
  <c r="J350" i="10"/>
  <c r="I350" i="10"/>
  <c r="E350" i="10"/>
  <c r="C350" i="10"/>
  <c r="O349" i="10"/>
  <c r="N349" i="10"/>
  <c r="M349" i="10"/>
  <c r="L349" i="10"/>
  <c r="K349" i="10"/>
  <c r="J349" i="10"/>
  <c r="I349" i="10"/>
  <c r="E349" i="10"/>
  <c r="C349" i="10"/>
  <c r="N348" i="10"/>
  <c r="M348" i="10"/>
  <c r="L348" i="10"/>
  <c r="K348" i="10"/>
  <c r="J348" i="10"/>
  <c r="I348" i="10"/>
  <c r="E348" i="10"/>
  <c r="C348" i="10"/>
  <c r="M347" i="10"/>
  <c r="L347" i="10"/>
  <c r="K347" i="10"/>
  <c r="J347" i="10"/>
  <c r="I347" i="10"/>
  <c r="E347" i="10"/>
  <c r="C347" i="10"/>
  <c r="L346" i="10"/>
  <c r="K346" i="10"/>
  <c r="J346" i="10"/>
  <c r="I346" i="10"/>
  <c r="E346" i="10"/>
  <c r="C346" i="10"/>
  <c r="K345" i="10"/>
  <c r="J345" i="10"/>
  <c r="I345" i="10"/>
  <c r="E345" i="10"/>
  <c r="C345" i="10"/>
  <c r="J344" i="10"/>
  <c r="I344" i="10"/>
  <c r="E344" i="10"/>
  <c r="C344" i="10"/>
  <c r="I343" i="10"/>
  <c r="E343" i="10"/>
  <c r="C343" i="10"/>
  <c r="E342" i="10"/>
  <c r="C342" i="10"/>
  <c r="E341" i="10"/>
  <c r="C341" i="10"/>
  <c r="C339" i="10"/>
  <c r="AG414" i="10"/>
  <c r="BG414" i="10"/>
  <c r="G338" i="10"/>
  <c r="AG338" i="10"/>
  <c r="BG338" i="10"/>
  <c r="G339" i="10"/>
  <c r="AG339" i="10"/>
  <c r="BG339" i="10"/>
  <c r="G340" i="10"/>
  <c r="AG340" i="10"/>
  <c r="BG340" i="10"/>
  <c r="G341" i="10"/>
  <c r="AG341" i="10"/>
  <c r="BG341" i="10"/>
  <c r="G342" i="10"/>
  <c r="AG342" i="10"/>
  <c r="BG342" i="10"/>
  <c r="AG343" i="10"/>
  <c r="BG343" i="10"/>
  <c r="AG344" i="10"/>
  <c r="BG344" i="10"/>
  <c r="AG345" i="10"/>
  <c r="BG345" i="10"/>
  <c r="AG346" i="10"/>
  <c r="BG346" i="10"/>
  <c r="AG347" i="10"/>
  <c r="BG347" i="10"/>
  <c r="AG348" i="10"/>
  <c r="BG348" i="10"/>
  <c r="AG349" i="10"/>
  <c r="BG349" i="10"/>
  <c r="AG350" i="10"/>
  <c r="BG350" i="10"/>
  <c r="AG351" i="10"/>
  <c r="BG351" i="10"/>
  <c r="AG352" i="10"/>
  <c r="BG352" i="10"/>
  <c r="AG353" i="10"/>
  <c r="BG353" i="10"/>
  <c r="AG354" i="10"/>
  <c r="BG354" i="10"/>
  <c r="AG355" i="10"/>
  <c r="BG355" i="10"/>
  <c r="AG356" i="10"/>
  <c r="BG356" i="10"/>
  <c r="AG357" i="10"/>
  <c r="BG357" i="10"/>
  <c r="AG358" i="10"/>
  <c r="BG358" i="10"/>
  <c r="AG359" i="10"/>
  <c r="BG359" i="10"/>
  <c r="AG360" i="10"/>
  <c r="BG360" i="10"/>
  <c r="AG361" i="10"/>
  <c r="BG361" i="10"/>
  <c r="AG362" i="10"/>
  <c r="BG362" i="10"/>
  <c r="AG363" i="10"/>
  <c r="BG363" i="10"/>
  <c r="AG364" i="10"/>
  <c r="BG364" i="10"/>
  <c r="AG365" i="10"/>
  <c r="BG365" i="10"/>
  <c r="AG366" i="10"/>
  <c r="BG366" i="10"/>
  <c r="AG367" i="10"/>
  <c r="BG367" i="10"/>
  <c r="AG368" i="10"/>
  <c r="BG368" i="10"/>
  <c r="BG369" i="10"/>
  <c r="BG370" i="10"/>
  <c r="BG371" i="10"/>
  <c r="BG372" i="10"/>
  <c r="BG373" i="10"/>
  <c r="BG374" i="10"/>
  <c r="BG375" i="10"/>
  <c r="BG376" i="10"/>
  <c r="BG377" i="10"/>
  <c r="BG378" i="10"/>
  <c r="BG379" i="10"/>
  <c r="G380" i="10"/>
  <c r="AG380" i="10"/>
  <c r="BG380" i="10"/>
  <c r="G381" i="10"/>
  <c r="AG381" i="10"/>
  <c r="BG381" i="10"/>
  <c r="G382" i="10"/>
  <c r="AG382" i="10"/>
  <c r="BG382" i="10"/>
  <c r="G383" i="10"/>
  <c r="AG383" i="10"/>
  <c r="BG383" i="10"/>
  <c r="G384" i="10"/>
  <c r="AG384" i="10"/>
  <c r="BG384" i="10"/>
  <c r="G385" i="10"/>
  <c r="AG385" i="10"/>
  <c r="BG385" i="10"/>
  <c r="G386" i="10"/>
  <c r="AG386" i="10"/>
  <c r="BG386" i="10"/>
  <c r="G387" i="10"/>
  <c r="AG387" i="10"/>
  <c r="BG387" i="10"/>
  <c r="G388" i="10"/>
  <c r="AG388" i="10"/>
  <c r="BG388" i="10"/>
  <c r="G389" i="10"/>
  <c r="AG389" i="10"/>
  <c r="BG389" i="10"/>
  <c r="G390" i="10"/>
  <c r="AG390" i="10"/>
  <c r="BG390" i="10"/>
  <c r="G391" i="10"/>
  <c r="AG391" i="10"/>
  <c r="BG391" i="10"/>
  <c r="G392" i="10"/>
  <c r="AG392" i="10"/>
  <c r="BG392" i="10"/>
  <c r="G393" i="10"/>
  <c r="AG393" i="10"/>
  <c r="BG393" i="10"/>
  <c r="G394" i="10"/>
  <c r="AG394" i="10"/>
  <c r="BG394" i="10"/>
  <c r="G395" i="10"/>
  <c r="AG395" i="10"/>
  <c r="BG395" i="10"/>
  <c r="G396" i="10"/>
  <c r="AG396" i="10"/>
  <c r="BG396" i="10"/>
  <c r="G397" i="10"/>
  <c r="AG397" i="10"/>
  <c r="BG397" i="10"/>
  <c r="G398" i="10"/>
  <c r="AG398" i="10"/>
  <c r="BG398" i="10"/>
  <c r="G399" i="10"/>
  <c r="AG399" i="10"/>
  <c r="BG399" i="10"/>
  <c r="G400" i="10"/>
  <c r="AG400" i="10"/>
  <c r="BG400" i="10"/>
  <c r="G401" i="10"/>
  <c r="AG401" i="10"/>
  <c r="BG401" i="10"/>
  <c r="G402" i="10"/>
  <c r="AG402" i="10"/>
  <c r="BG402" i="10"/>
  <c r="G403" i="10"/>
  <c r="AG403" i="10"/>
  <c r="BG403" i="10"/>
  <c r="G404" i="10"/>
  <c r="AG404" i="10"/>
  <c r="BG404" i="10"/>
  <c r="G405" i="10"/>
  <c r="AG405" i="10"/>
  <c r="BG405" i="10"/>
  <c r="G406" i="10"/>
  <c r="AG406" i="10"/>
  <c r="BG406" i="10"/>
  <c r="G407" i="10"/>
  <c r="AG407" i="10"/>
  <c r="BG407" i="10"/>
  <c r="G408" i="10"/>
  <c r="AG408" i="10"/>
  <c r="BG408" i="10"/>
  <c r="G409" i="10"/>
  <c r="AG409" i="10"/>
  <c r="BG409" i="10"/>
  <c r="BG410" i="10"/>
  <c r="BG411" i="10"/>
  <c r="BG412" i="10"/>
  <c r="BG413" i="10"/>
  <c r="AM338" i="10"/>
  <c r="AN338" i="10"/>
  <c r="AM339" i="10"/>
  <c r="AN339" i="10"/>
  <c r="AM340" i="10"/>
  <c r="AN340" i="10"/>
  <c r="AM341" i="10"/>
  <c r="AN341" i="10"/>
  <c r="AM342" i="10"/>
  <c r="AN342" i="10"/>
  <c r="AM343" i="10"/>
  <c r="AN343" i="10"/>
  <c r="AM344" i="10"/>
  <c r="AN344" i="10"/>
  <c r="AM345" i="10"/>
  <c r="AN345" i="10"/>
  <c r="AM346" i="10"/>
  <c r="AN346" i="10"/>
  <c r="AM347" i="10"/>
  <c r="AN347" i="10"/>
  <c r="AM348" i="10"/>
  <c r="AN348" i="10"/>
  <c r="AM349" i="10"/>
  <c r="AN349" i="10"/>
  <c r="AM350" i="10"/>
  <c r="AN350" i="10"/>
  <c r="AM351" i="10"/>
  <c r="AN351" i="10"/>
  <c r="AM352" i="10"/>
  <c r="AN352" i="10"/>
  <c r="AM353" i="10"/>
  <c r="AN353" i="10"/>
  <c r="AM354" i="10"/>
  <c r="AN354" i="10"/>
  <c r="AM355" i="10"/>
  <c r="AN355" i="10"/>
  <c r="AM356" i="10"/>
  <c r="AN356" i="10"/>
  <c r="AM357" i="10"/>
  <c r="AN357" i="10"/>
  <c r="AM358" i="10"/>
  <c r="AN358" i="10"/>
  <c r="AM359" i="10"/>
  <c r="AN359" i="10"/>
  <c r="AM360" i="10"/>
  <c r="AN360" i="10"/>
  <c r="AM361" i="10"/>
  <c r="AN361" i="10"/>
  <c r="AM362" i="10"/>
  <c r="AN362" i="10"/>
  <c r="AM363" i="10"/>
  <c r="AN363" i="10"/>
  <c r="AM364" i="10"/>
  <c r="AN364" i="10"/>
  <c r="AM365" i="10"/>
  <c r="AN365" i="10"/>
  <c r="AM366" i="10"/>
  <c r="AN366" i="10"/>
  <c r="AM367" i="10"/>
  <c r="AN367" i="10"/>
  <c r="AM368" i="10"/>
  <c r="AN368" i="10"/>
  <c r="AM369" i="10"/>
  <c r="AN369" i="10"/>
  <c r="AM370" i="10"/>
  <c r="AN370" i="10"/>
  <c r="AM371" i="10"/>
  <c r="AN371" i="10"/>
  <c r="AM372" i="10"/>
  <c r="AN372" i="10"/>
  <c r="AM373" i="10"/>
  <c r="AN373" i="10"/>
  <c r="AM374" i="10"/>
  <c r="AN374" i="10"/>
  <c r="AN375" i="10"/>
  <c r="AM382" i="10"/>
  <c r="AN382" i="10"/>
  <c r="AM383" i="10"/>
  <c r="AN383" i="10"/>
  <c r="AM391" i="10"/>
  <c r="AN391" i="10"/>
  <c r="AM392" i="10"/>
  <c r="AN392" i="10"/>
  <c r="AM393" i="10"/>
  <c r="AN393" i="10"/>
  <c r="AM394" i="10"/>
  <c r="AN394" i="10"/>
  <c r="AM395" i="10"/>
  <c r="AN395" i="10"/>
  <c r="AM396" i="10"/>
  <c r="AN396" i="10"/>
  <c r="AM397" i="10"/>
  <c r="AN397" i="10"/>
  <c r="AM398" i="10"/>
  <c r="AN398" i="10"/>
  <c r="AM399" i="10"/>
  <c r="AN399" i="10"/>
  <c r="AM400" i="10"/>
  <c r="AN400" i="10"/>
  <c r="AM401" i="10"/>
  <c r="AN401" i="10"/>
  <c r="AM402" i="10"/>
  <c r="AN402" i="10"/>
  <c r="AM403" i="10"/>
  <c r="AN403" i="10"/>
  <c r="AM404" i="10"/>
  <c r="AN404" i="10"/>
  <c r="AM405" i="10"/>
  <c r="AN405" i="10"/>
  <c r="AM406" i="10"/>
  <c r="AN406" i="10"/>
  <c r="AM407" i="10"/>
  <c r="AN407" i="10"/>
  <c r="AM408" i="10"/>
  <c r="AN408" i="10"/>
  <c r="AM409" i="10"/>
  <c r="AN409" i="10"/>
  <c r="AO338" i="10"/>
  <c r="AO339" i="10"/>
  <c r="AO340" i="10"/>
  <c r="AO341" i="10"/>
  <c r="AO342" i="10"/>
  <c r="AO343" i="10"/>
  <c r="AO344" i="10"/>
  <c r="AO345" i="10"/>
  <c r="AO346" i="10"/>
  <c r="AO347" i="10"/>
  <c r="AO348" i="10"/>
  <c r="AO349" i="10"/>
  <c r="AO350" i="10"/>
  <c r="AO351" i="10"/>
  <c r="AO352" i="10"/>
  <c r="AO353" i="10"/>
  <c r="AO354" i="10"/>
  <c r="AO355" i="10"/>
  <c r="AO356" i="10"/>
  <c r="AO357" i="10"/>
  <c r="AO358" i="10"/>
  <c r="AO359" i="10"/>
  <c r="AO360" i="10"/>
  <c r="AO361" i="10"/>
  <c r="AO362" i="10"/>
  <c r="AO363" i="10"/>
  <c r="AO364" i="10"/>
  <c r="AO365" i="10"/>
  <c r="AO366" i="10"/>
  <c r="AO367" i="10"/>
  <c r="AO368" i="10"/>
  <c r="AO369" i="10"/>
  <c r="AO370" i="10"/>
  <c r="AO371" i="10"/>
  <c r="AO372" i="10"/>
  <c r="AO373" i="10"/>
  <c r="AO374" i="10"/>
  <c r="AO375" i="10"/>
  <c r="AO376" i="10"/>
  <c r="AO382" i="10"/>
  <c r="AO383" i="10"/>
  <c r="AO391" i="10"/>
  <c r="AO392" i="10"/>
  <c r="AO393" i="10"/>
  <c r="AO394" i="10"/>
  <c r="AO395" i="10"/>
  <c r="AO396" i="10"/>
  <c r="AO397" i="10"/>
  <c r="AO398" i="10"/>
  <c r="AO399" i="10"/>
  <c r="AO400" i="10"/>
  <c r="AO401" i="10"/>
  <c r="AO402" i="10"/>
  <c r="AO403" i="10"/>
  <c r="AO404" i="10"/>
  <c r="AO405" i="10"/>
  <c r="AO406" i="10"/>
  <c r="AO407" i="10"/>
  <c r="AO408" i="10"/>
  <c r="AO409" i="10"/>
  <c r="AP338" i="10"/>
  <c r="AQ338" i="10"/>
  <c r="AP339" i="10"/>
  <c r="AQ339" i="10"/>
  <c r="AP340" i="10"/>
  <c r="AQ340" i="10"/>
  <c r="AP341" i="10"/>
  <c r="AQ341" i="10"/>
  <c r="AP342" i="10"/>
  <c r="AQ342" i="10"/>
  <c r="AP343" i="10"/>
  <c r="AQ343" i="10"/>
  <c r="AP344" i="10"/>
  <c r="AQ344" i="10"/>
  <c r="AP345" i="10"/>
  <c r="AQ345" i="10"/>
  <c r="AP346" i="10"/>
  <c r="AQ346" i="10"/>
  <c r="AP347" i="10"/>
  <c r="AQ347" i="10"/>
  <c r="AP348" i="10"/>
  <c r="AQ348" i="10"/>
  <c r="AP349" i="10"/>
  <c r="AQ349" i="10"/>
  <c r="AP350" i="10"/>
  <c r="AQ350" i="10"/>
  <c r="AP351" i="10"/>
  <c r="AQ351" i="10"/>
  <c r="AP352" i="10"/>
  <c r="AQ352" i="10"/>
  <c r="AP353" i="10"/>
  <c r="AQ353" i="10"/>
  <c r="AP354" i="10"/>
  <c r="AQ354" i="10"/>
  <c r="AP355" i="10"/>
  <c r="AQ355" i="10"/>
  <c r="AP356" i="10"/>
  <c r="AQ356" i="10"/>
  <c r="AP357" i="10"/>
  <c r="AQ357" i="10"/>
  <c r="AP358" i="10"/>
  <c r="AQ358" i="10"/>
  <c r="AP359" i="10"/>
  <c r="AQ359" i="10"/>
  <c r="AP360" i="10"/>
  <c r="AQ360" i="10"/>
  <c r="AP361" i="10"/>
  <c r="AQ361" i="10"/>
  <c r="AP362" i="10"/>
  <c r="AQ362" i="10"/>
  <c r="AP363" i="10"/>
  <c r="AQ363" i="10"/>
  <c r="AP364" i="10"/>
  <c r="AQ364" i="10"/>
  <c r="AP365" i="10"/>
  <c r="AQ365" i="10"/>
  <c r="AP366" i="10"/>
  <c r="AQ366" i="10"/>
  <c r="AP367" i="10"/>
  <c r="AQ367" i="10"/>
  <c r="AP368" i="10"/>
  <c r="AQ368" i="10"/>
  <c r="AP369" i="10"/>
  <c r="AQ369" i="10"/>
  <c r="AP370" i="10"/>
  <c r="AQ370" i="10"/>
  <c r="AP371" i="10"/>
  <c r="AQ371" i="10"/>
  <c r="AP372" i="10"/>
  <c r="AQ372" i="10"/>
  <c r="AP373" i="10"/>
  <c r="AQ373" i="10"/>
  <c r="AP374" i="10"/>
  <c r="AQ374" i="10"/>
  <c r="AP375" i="10"/>
  <c r="AQ375" i="10"/>
  <c r="AP376" i="10"/>
  <c r="AQ376" i="10"/>
  <c r="AP377" i="10"/>
  <c r="AQ377" i="10"/>
  <c r="AQ378" i="10"/>
  <c r="AP382" i="10"/>
  <c r="AQ382" i="10"/>
  <c r="AP383" i="10"/>
  <c r="AQ383" i="10"/>
  <c r="AP391" i="10"/>
  <c r="AQ391" i="10"/>
  <c r="AP392" i="10"/>
  <c r="AQ392" i="10"/>
  <c r="AP393" i="10"/>
  <c r="AQ393" i="10"/>
  <c r="AP394" i="10"/>
  <c r="AQ394" i="10"/>
  <c r="AP395" i="10"/>
  <c r="AQ395" i="10"/>
  <c r="AP396" i="10"/>
  <c r="AQ396" i="10"/>
  <c r="AP397" i="10"/>
  <c r="AQ397" i="10"/>
  <c r="AP398" i="10"/>
  <c r="AQ398" i="10"/>
  <c r="AP399" i="10"/>
  <c r="AQ399" i="10"/>
  <c r="AP400" i="10"/>
  <c r="AQ400" i="10"/>
  <c r="AP401" i="10"/>
  <c r="AQ401" i="10"/>
  <c r="AP402" i="10"/>
  <c r="AQ402" i="10"/>
  <c r="AP403" i="10"/>
  <c r="AQ403" i="10"/>
  <c r="AP404" i="10"/>
  <c r="AQ404" i="10"/>
  <c r="AP405" i="10"/>
  <c r="AQ405" i="10"/>
  <c r="AP406" i="10"/>
  <c r="AQ406" i="10"/>
  <c r="AP407" i="10"/>
  <c r="AQ407" i="10"/>
  <c r="AP408" i="10"/>
  <c r="AQ408" i="10"/>
  <c r="AP409" i="10"/>
  <c r="AQ409" i="10"/>
  <c r="AS338" i="10"/>
  <c r="AS339" i="10"/>
  <c r="AS340" i="10"/>
  <c r="AS341" i="10"/>
  <c r="AS342" i="10"/>
  <c r="AS343" i="10"/>
  <c r="AS344" i="10"/>
  <c r="AS345" i="10"/>
  <c r="AS346" i="10"/>
  <c r="AS347" i="10"/>
  <c r="AS348" i="10"/>
  <c r="AS349" i="10"/>
  <c r="AS350" i="10"/>
  <c r="AS351" i="10"/>
  <c r="AS352" i="10"/>
  <c r="AS353" i="10"/>
  <c r="AS354" i="10"/>
  <c r="AS355" i="10"/>
  <c r="AS356" i="10"/>
  <c r="AS357" i="10"/>
  <c r="AS358" i="10"/>
  <c r="AS359" i="10"/>
  <c r="AS360" i="10"/>
  <c r="AS361" i="10"/>
  <c r="AS362" i="10"/>
  <c r="AS363" i="10"/>
  <c r="AS364" i="10"/>
  <c r="AS365" i="10"/>
  <c r="AS366" i="10"/>
  <c r="AS367" i="10"/>
  <c r="AS368" i="10"/>
  <c r="AS369" i="10"/>
  <c r="AS370" i="10"/>
  <c r="AS371" i="10"/>
  <c r="AS372" i="10"/>
  <c r="AS373" i="10"/>
  <c r="AS374" i="10"/>
  <c r="AS375" i="10"/>
  <c r="AS376" i="10"/>
  <c r="AS377" i="10"/>
  <c r="AS378" i="10"/>
  <c r="AS379" i="10"/>
  <c r="AS380" i="10"/>
  <c r="AS382" i="10"/>
  <c r="AS383" i="10"/>
  <c r="AS391" i="10"/>
  <c r="AS392" i="10"/>
  <c r="AS393" i="10"/>
  <c r="AS394" i="10"/>
  <c r="AS395" i="10"/>
  <c r="AS396" i="10"/>
  <c r="AS397" i="10"/>
  <c r="AS398" i="10"/>
  <c r="AS399" i="10"/>
  <c r="AS400" i="10"/>
  <c r="AS401" i="10"/>
  <c r="AS402" i="10"/>
  <c r="AS403" i="10"/>
  <c r="AS404" i="10"/>
  <c r="AS405" i="10"/>
  <c r="AS406" i="10"/>
  <c r="AS407" i="10"/>
  <c r="AS408" i="10"/>
  <c r="AS409" i="10"/>
  <c r="AR338" i="10"/>
  <c r="AR339" i="10"/>
  <c r="AR340" i="10"/>
  <c r="AR341" i="10"/>
  <c r="AR342" i="10"/>
  <c r="AR343" i="10"/>
  <c r="AR344" i="10"/>
  <c r="AR345" i="10"/>
  <c r="AR346" i="10"/>
  <c r="AR347" i="10"/>
  <c r="AR348" i="10"/>
  <c r="AR349" i="10"/>
  <c r="AR350" i="10"/>
  <c r="AR351" i="10"/>
  <c r="AR352" i="10"/>
  <c r="AR353" i="10"/>
  <c r="AR354" i="10"/>
  <c r="AR355" i="10"/>
  <c r="AR356" i="10"/>
  <c r="AR357" i="10"/>
  <c r="AR358" i="10"/>
  <c r="AR359" i="10"/>
  <c r="AR360" i="10"/>
  <c r="AR361" i="10"/>
  <c r="AR362" i="10"/>
  <c r="AR363" i="10"/>
  <c r="AR364" i="10"/>
  <c r="AR365" i="10"/>
  <c r="AR366" i="10"/>
  <c r="AR367" i="10"/>
  <c r="AR368" i="10"/>
  <c r="AR369" i="10"/>
  <c r="AR370" i="10"/>
  <c r="AR371" i="10"/>
  <c r="AR372" i="10"/>
  <c r="AR373" i="10"/>
  <c r="AR374" i="10"/>
  <c r="AR375" i="10"/>
  <c r="AR376" i="10"/>
  <c r="AR377" i="10"/>
  <c r="AR378" i="10"/>
  <c r="AR379" i="10"/>
  <c r="AR382" i="10"/>
  <c r="AR383" i="10"/>
  <c r="AR391" i="10"/>
  <c r="AR392" i="10"/>
  <c r="AR393" i="10"/>
  <c r="AR394" i="10"/>
  <c r="AR395" i="10"/>
  <c r="AR396" i="10"/>
  <c r="AR397" i="10"/>
  <c r="AR398" i="10"/>
  <c r="AR399" i="10"/>
  <c r="AR400" i="10"/>
  <c r="AR401" i="10"/>
  <c r="AR402" i="10"/>
  <c r="AR403" i="10"/>
  <c r="AR404" i="10"/>
  <c r="AR405" i="10"/>
  <c r="AR406" i="10"/>
  <c r="AR407" i="10"/>
  <c r="AR408" i="10"/>
  <c r="AR409" i="10"/>
  <c r="AV338" i="10"/>
  <c r="AX338" i="10"/>
  <c r="AY338" i="10"/>
  <c r="AZ338" i="10"/>
  <c r="BA338" i="10"/>
  <c r="BB338" i="10"/>
  <c r="AV339" i="10"/>
  <c r="AX339" i="10"/>
  <c r="AY339" i="10"/>
  <c r="AZ339" i="10"/>
  <c r="BA339" i="10"/>
  <c r="BB339" i="10"/>
  <c r="AV340" i="10"/>
  <c r="AX340" i="10"/>
  <c r="AY340" i="10"/>
  <c r="AZ340" i="10"/>
  <c r="BA340" i="10"/>
  <c r="BB340" i="10"/>
  <c r="AV341" i="10"/>
  <c r="AX341" i="10"/>
  <c r="AY341" i="10"/>
  <c r="AZ341" i="10"/>
  <c r="BA341" i="10"/>
  <c r="BB341" i="10"/>
  <c r="AV342" i="10"/>
  <c r="AX342" i="10"/>
  <c r="AY342" i="10"/>
  <c r="AZ342" i="10"/>
  <c r="BA342" i="10"/>
  <c r="BB342" i="10"/>
  <c r="AV343" i="10"/>
  <c r="AX343" i="10"/>
  <c r="AY343" i="10"/>
  <c r="AZ343" i="10"/>
  <c r="BA343" i="10"/>
  <c r="BB343" i="10"/>
  <c r="AV344" i="10"/>
  <c r="AX344" i="10"/>
  <c r="AY344" i="10"/>
  <c r="AZ344" i="10"/>
  <c r="BA344" i="10"/>
  <c r="BB344" i="10"/>
  <c r="AV345" i="10"/>
  <c r="AX345" i="10"/>
  <c r="AY345" i="10"/>
  <c r="AZ345" i="10"/>
  <c r="BA345" i="10"/>
  <c r="BB345" i="10"/>
  <c r="AV346" i="10"/>
  <c r="AX346" i="10"/>
  <c r="AY346" i="10"/>
  <c r="AZ346" i="10"/>
  <c r="BA346" i="10"/>
  <c r="BB346" i="10"/>
  <c r="AV347" i="10"/>
  <c r="AX347" i="10"/>
  <c r="AY347" i="10"/>
  <c r="AZ347" i="10"/>
  <c r="BA347" i="10"/>
  <c r="BB347" i="10"/>
  <c r="AV348" i="10"/>
  <c r="AX348" i="10"/>
  <c r="AY348" i="10"/>
  <c r="AZ348" i="10"/>
  <c r="BA348" i="10"/>
  <c r="BB348" i="10"/>
  <c r="AV349" i="10"/>
  <c r="AX349" i="10"/>
  <c r="AY349" i="10"/>
  <c r="AZ349" i="10"/>
  <c r="BA349" i="10"/>
  <c r="BB349" i="10"/>
  <c r="AV350" i="10"/>
  <c r="AX350" i="10"/>
  <c r="AY350" i="10"/>
  <c r="AZ350" i="10"/>
  <c r="BA350" i="10"/>
  <c r="BB350" i="10"/>
  <c r="AV351" i="10"/>
  <c r="AX351" i="10"/>
  <c r="AY351" i="10"/>
  <c r="AZ351" i="10"/>
  <c r="BA351" i="10"/>
  <c r="BB351" i="10"/>
  <c r="AV352" i="10"/>
  <c r="AX352" i="10"/>
  <c r="AY352" i="10"/>
  <c r="AZ352" i="10"/>
  <c r="BA352" i="10"/>
  <c r="BB352" i="10"/>
  <c r="AV353" i="10"/>
  <c r="AX353" i="10"/>
  <c r="AY353" i="10"/>
  <c r="AZ353" i="10"/>
  <c r="BA353" i="10"/>
  <c r="BB353" i="10"/>
  <c r="AV354" i="10"/>
  <c r="AX354" i="10"/>
  <c r="AY354" i="10"/>
  <c r="AZ354" i="10"/>
  <c r="BA354" i="10"/>
  <c r="BB354" i="10"/>
  <c r="AV355" i="10"/>
  <c r="AX355" i="10"/>
  <c r="AY355" i="10"/>
  <c r="AZ355" i="10"/>
  <c r="BA355" i="10"/>
  <c r="BB355" i="10"/>
  <c r="AV356" i="10"/>
  <c r="AX356" i="10"/>
  <c r="AY356" i="10"/>
  <c r="AZ356" i="10"/>
  <c r="BA356" i="10"/>
  <c r="BB356" i="10"/>
  <c r="AV357" i="10"/>
  <c r="AX357" i="10"/>
  <c r="AY357" i="10"/>
  <c r="AZ357" i="10"/>
  <c r="BA357" i="10"/>
  <c r="BB357" i="10"/>
  <c r="AV358" i="10"/>
  <c r="AX358" i="10"/>
  <c r="AY358" i="10"/>
  <c r="AZ358" i="10"/>
  <c r="BA358" i="10"/>
  <c r="BB358" i="10"/>
  <c r="AV359" i="10"/>
  <c r="AX359" i="10"/>
  <c r="AY359" i="10"/>
  <c r="AZ359" i="10"/>
  <c r="BA359" i="10"/>
  <c r="BB359" i="10"/>
  <c r="AV360" i="10"/>
  <c r="AX360" i="10"/>
  <c r="AY360" i="10"/>
  <c r="AZ360" i="10"/>
  <c r="BA360" i="10"/>
  <c r="BB360" i="10"/>
  <c r="AV361" i="10"/>
  <c r="AX361" i="10"/>
  <c r="AY361" i="10"/>
  <c r="AZ361" i="10"/>
  <c r="BA361" i="10"/>
  <c r="BB361" i="10"/>
  <c r="AV362" i="10"/>
  <c r="AX362" i="10"/>
  <c r="AY362" i="10"/>
  <c r="AZ362" i="10"/>
  <c r="BA362" i="10"/>
  <c r="BB362" i="10"/>
  <c r="AV363" i="10"/>
  <c r="AX363" i="10"/>
  <c r="AY363" i="10"/>
  <c r="AZ363" i="10"/>
  <c r="BA363" i="10"/>
  <c r="BB363" i="10"/>
  <c r="AV364" i="10"/>
  <c r="AX364" i="10"/>
  <c r="AY364" i="10"/>
  <c r="AZ364" i="10"/>
  <c r="BA364" i="10"/>
  <c r="BB364" i="10"/>
  <c r="AV365" i="10"/>
  <c r="AX365" i="10"/>
  <c r="AY365" i="10"/>
  <c r="AZ365" i="10"/>
  <c r="BA365" i="10"/>
  <c r="BB365" i="10"/>
  <c r="AV366" i="10"/>
  <c r="AX366" i="10"/>
  <c r="AY366" i="10"/>
  <c r="AZ366" i="10"/>
  <c r="BA366" i="10"/>
  <c r="BB366" i="10"/>
  <c r="AV367" i="10"/>
  <c r="AX367" i="10"/>
  <c r="AY367" i="10"/>
  <c r="AZ367" i="10"/>
  <c r="BA367" i="10"/>
  <c r="BB367" i="10"/>
  <c r="AV368" i="10"/>
  <c r="AX368" i="10"/>
  <c r="AY368" i="10"/>
  <c r="AZ368" i="10"/>
  <c r="BA368" i="10"/>
  <c r="BB368" i="10"/>
  <c r="AV369" i="10"/>
  <c r="AX369" i="10"/>
  <c r="AY369" i="10"/>
  <c r="AZ369" i="10"/>
  <c r="BA369" i="10"/>
  <c r="BB369" i="10"/>
  <c r="AV370" i="10"/>
  <c r="AX370" i="10"/>
  <c r="AY370" i="10"/>
  <c r="AZ370" i="10"/>
  <c r="BA370" i="10"/>
  <c r="BB370" i="10"/>
  <c r="AV371" i="10"/>
  <c r="AX371" i="10"/>
  <c r="AY371" i="10"/>
  <c r="AZ371" i="10"/>
  <c r="BA371" i="10"/>
  <c r="BB371" i="10"/>
  <c r="AV372" i="10"/>
  <c r="AX372" i="10"/>
  <c r="AY372" i="10"/>
  <c r="AZ372" i="10"/>
  <c r="BA372" i="10"/>
  <c r="BB372" i="10"/>
  <c r="AV373" i="10"/>
  <c r="AX373" i="10"/>
  <c r="AY373" i="10"/>
  <c r="AZ373" i="10"/>
  <c r="BA373" i="10"/>
  <c r="BB373" i="10"/>
  <c r="AV374" i="10"/>
  <c r="AX374" i="10"/>
  <c r="AY374" i="10"/>
  <c r="AZ374" i="10"/>
  <c r="BA374" i="10"/>
  <c r="BB374" i="10"/>
  <c r="AV375" i="10"/>
  <c r="AX375" i="10"/>
  <c r="AY375" i="10"/>
  <c r="AZ375" i="10"/>
  <c r="BA375" i="10"/>
  <c r="BB375" i="10"/>
  <c r="AV376" i="10"/>
  <c r="AX376" i="10"/>
  <c r="AY376" i="10"/>
  <c r="AZ376" i="10"/>
  <c r="BA376" i="10"/>
  <c r="BB376" i="10"/>
  <c r="AV377" i="10"/>
  <c r="AX377" i="10"/>
  <c r="AY377" i="10"/>
  <c r="AZ377" i="10"/>
  <c r="BA377" i="10"/>
  <c r="BB377" i="10"/>
  <c r="AV378" i="10"/>
  <c r="AX378" i="10"/>
  <c r="AY378" i="10"/>
  <c r="AZ378" i="10"/>
  <c r="BA378" i="10"/>
  <c r="BB378" i="10"/>
  <c r="AV379" i="10"/>
  <c r="AX379" i="10"/>
  <c r="AY379" i="10"/>
  <c r="AZ379" i="10"/>
  <c r="BA379" i="10"/>
  <c r="BB379" i="10"/>
  <c r="AV380" i="10"/>
  <c r="AX380" i="10"/>
  <c r="AY380" i="10"/>
  <c r="AZ380" i="10"/>
  <c r="BA380" i="10"/>
  <c r="BB380" i="10"/>
  <c r="AV381" i="10"/>
  <c r="AX381" i="10"/>
  <c r="AY381" i="10"/>
  <c r="AZ381" i="10"/>
  <c r="BA381" i="10"/>
  <c r="BB381" i="10"/>
  <c r="AV382" i="10"/>
  <c r="AX382" i="10"/>
  <c r="AY382" i="10"/>
  <c r="AZ382" i="10"/>
  <c r="BA382" i="10"/>
  <c r="BB382" i="10"/>
  <c r="AV383" i="10"/>
  <c r="AX383" i="10"/>
  <c r="AY383" i="10"/>
  <c r="AZ383" i="10"/>
  <c r="BA383" i="10"/>
  <c r="BB383" i="10"/>
  <c r="AV384" i="10"/>
  <c r="AX384" i="10"/>
  <c r="AY384" i="10"/>
  <c r="AZ384" i="10"/>
  <c r="BA384" i="10"/>
  <c r="BB384" i="10"/>
  <c r="AV385" i="10"/>
  <c r="AX385" i="10"/>
  <c r="AY385" i="10"/>
  <c r="AZ385" i="10"/>
  <c r="BA385" i="10"/>
  <c r="BB385" i="10"/>
  <c r="AV386" i="10"/>
  <c r="AX386" i="10"/>
  <c r="AY386" i="10"/>
  <c r="AZ386" i="10"/>
  <c r="BA386" i="10"/>
  <c r="BB386" i="10"/>
  <c r="AV387" i="10"/>
  <c r="AX387" i="10"/>
  <c r="AY387" i="10"/>
  <c r="AZ387" i="10"/>
  <c r="BA387" i="10"/>
  <c r="BB387" i="10"/>
  <c r="AV388" i="10"/>
  <c r="AX388" i="10"/>
  <c r="AY388" i="10"/>
  <c r="AZ388" i="10"/>
  <c r="BA388" i="10"/>
  <c r="BB388" i="10"/>
  <c r="AV389" i="10"/>
  <c r="AX389" i="10"/>
  <c r="AY389" i="10"/>
  <c r="AZ389" i="10"/>
  <c r="BA389" i="10"/>
  <c r="BB389" i="10"/>
  <c r="AV390" i="10"/>
  <c r="AX390" i="10"/>
  <c r="AY390" i="10"/>
  <c r="AZ390" i="10"/>
  <c r="BA390" i="10"/>
  <c r="BB390" i="10"/>
  <c r="AV391" i="10"/>
  <c r="AX391" i="10"/>
  <c r="AY391" i="10"/>
  <c r="AZ391" i="10"/>
  <c r="BA391" i="10"/>
  <c r="BB391" i="10"/>
  <c r="AV392" i="10"/>
  <c r="AX392" i="10"/>
  <c r="AY392" i="10"/>
  <c r="AZ392" i="10"/>
  <c r="BA392" i="10"/>
  <c r="BB392" i="10"/>
  <c r="AV393" i="10"/>
  <c r="AX393" i="10"/>
  <c r="AY393" i="10"/>
  <c r="AZ393" i="10"/>
  <c r="BA393" i="10"/>
  <c r="BB393" i="10"/>
  <c r="AV394" i="10"/>
  <c r="AX394" i="10"/>
  <c r="AY394" i="10"/>
  <c r="AZ394" i="10"/>
  <c r="BA394" i="10"/>
  <c r="BB394" i="10"/>
  <c r="AV395" i="10"/>
  <c r="AX395" i="10"/>
  <c r="AY395" i="10"/>
  <c r="AZ395" i="10"/>
  <c r="BA395" i="10"/>
  <c r="BB395" i="10"/>
  <c r="AV396" i="10"/>
  <c r="AX396" i="10"/>
  <c r="AY396" i="10"/>
  <c r="AZ396" i="10"/>
  <c r="BA396" i="10"/>
  <c r="BB396" i="10"/>
  <c r="AV397" i="10"/>
  <c r="AX397" i="10"/>
  <c r="AY397" i="10"/>
  <c r="AZ397" i="10"/>
  <c r="BA397" i="10"/>
  <c r="BB397" i="10"/>
  <c r="AV398" i="10"/>
  <c r="AX398" i="10"/>
  <c r="AY398" i="10"/>
  <c r="AZ398" i="10"/>
  <c r="BA398" i="10"/>
  <c r="BB398" i="10"/>
  <c r="AV399" i="10"/>
  <c r="AX399" i="10"/>
  <c r="AY399" i="10"/>
  <c r="AZ399" i="10"/>
  <c r="BA399" i="10"/>
  <c r="BB399" i="10"/>
  <c r="AV400" i="10"/>
  <c r="AX400" i="10"/>
  <c r="AY400" i="10"/>
  <c r="AZ400" i="10"/>
  <c r="BA400" i="10"/>
  <c r="BB400" i="10"/>
  <c r="AV401" i="10"/>
  <c r="AX401" i="10"/>
  <c r="AY401" i="10"/>
  <c r="AZ401" i="10"/>
  <c r="BA401" i="10"/>
  <c r="BB401" i="10"/>
  <c r="AV402" i="10"/>
  <c r="AX402" i="10"/>
  <c r="AY402" i="10"/>
  <c r="AZ402" i="10"/>
  <c r="BA402" i="10"/>
  <c r="BB402" i="10"/>
  <c r="AV403" i="10"/>
  <c r="AX403" i="10"/>
  <c r="AY403" i="10"/>
  <c r="AZ403" i="10"/>
  <c r="BA403" i="10"/>
  <c r="BB403" i="10"/>
  <c r="AV404" i="10"/>
  <c r="AX404" i="10"/>
  <c r="AY404" i="10"/>
  <c r="AZ404" i="10"/>
  <c r="BA404" i="10"/>
  <c r="BB404" i="10"/>
  <c r="AV405" i="10"/>
  <c r="AX405" i="10"/>
  <c r="AY405" i="10"/>
  <c r="AZ405" i="10"/>
  <c r="BA405" i="10"/>
  <c r="BB405" i="10"/>
  <c r="AV406" i="10"/>
  <c r="AX406" i="10"/>
  <c r="AY406" i="10"/>
  <c r="AZ406" i="10"/>
  <c r="BA406" i="10"/>
  <c r="BB406" i="10"/>
  <c r="AV407" i="10"/>
  <c r="AX407" i="10"/>
  <c r="AY407" i="10"/>
  <c r="AZ407" i="10"/>
  <c r="BA407" i="10"/>
  <c r="BB407" i="10"/>
  <c r="AV408" i="10"/>
  <c r="AX408" i="10"/>
  <c r="AY408" i="10"/>
  <c r="AZ408" i="10"/>
  <c r="BA408" i="10"/>
  <c r="BB408" i="10"/>
  <c r="AV409" i="10"/>
  <c r="AX409" i="10"/>
  <c r="AY409" i="10"/>
  <c r="AZ409" i="10"/>
  <c r="BA409" i="10"/>
  <c r="BB409" i="10"/>
  <c r="AV410" i="10"/>
  <c r="AX410" i="10"/>
  <c r="AY410" i="10"/>
  <c r="AZ410" i="10"/>
  <c r="BA410" i="10"/>
  <c r="BB410" i="10"/>
  <c r="AV411" i="10"/>
  <c r="AX411" i="10"/>
  <c r="AY411" i="10"/>
  <c r="AZ411" i="10"/>
  <c r="BA411" i="10"/>
  <c r="BB411" i="10"/>
  <c r="AV412" i="10"/>
  <c r="AX412" i="10"/>
  <c r="AY412" i="10"/>
  <c r="AZ412" i="10"/>
  <c r="BA412" i="10"/>
  <c r="BB412" i="10"/>
  <c r="AV413" i="10"/>
  <c r="AX413" i="10"/>
  <c r="AY413" i="10"/>
  <c r="AZ413" i="10"/>
  <c r="BA413" i="10"/>
  <c r="BB413" i="10"/>
  <c r="AV414" i="10"/>
  <c r="AX414" i="10"/>
  <c r="AY414" i="10"/>
  <c r="AZ414" i="10"/>
  <c r="BA414" i="10"/>
  <c r="BB414" i="10"/>
  <c r="AW414" i="10"/>
  <c r="AW413" i="10"/>
  <c r="AW412" i="10"/>
  <c r="AW411" i="10"/>
  <c r="AW410" i="10"/>
  <c r="AW409" i="10"/>
  <c r="AW408" i="10"/>
  <c r="AW407" i="10"/>
  <c r="AW406" i="10"/>
  <c r="AW405" i="10"/>
  <c r="AW404" i="10"/>
  <c r="AW403" i="10"/>
  <c r="AW402" i="10"/>
  <c r="AW401" i="10"/>
  <c r="AW400" i="10"/>
  <c r="AW399" i="10"/>
  <c r="AW398" i="10"/>
  <c r="AW397" i="10"/>
  <c r="AW396" i="10"/>
  <c r="AW395" i="10"/>
  <c r="AW394" i="10"/>
  <c r="AW393" i="10"/>
  <c r="AW392" i="10"/>
  <c r="AW391" i="10"/>
  <c r="AW390" i="10"/>
  <c r="AW389" i="10"/>
  <c r="AW388" i="10"/>
  <c r="AW387" i="10"/>
  <c r="AW386" i="10"/>
  <c r="AW385" i="10"/>
  <c r="AW384" i="10"/>
  <c r="AW383" i="10"/>
  <c r="AW382" i="10"/>
  <c r="AW381" i="10"/>
  <c r="AW380" i="10"/>
  <c r="AW379" i="10"/>
  <c r="AW378" i="10"/>
  <c r="AW377" i="10"/>
  <c r="AW376" i="10"/>
  <c r="AW375" i="10"/>
  <c r="AW374" i="10"/>
  <c r="AW373" i="10"/>
  <c r="AW372" i="10"/>
  <c r="AW371" i="10"/>
  <c r="AW370" i="10"/>
  <c r="AW369" i="10"/>
  <c r="AW368" i="10"/>
  <c r="AW367" i="10"/>
  <c r="AW366" i="10"/>
  <c r="AW365" i="10"/>
  <c r="AW364" i="10"/>
  <c r="AW363" i="10"/>
  <c r="AW362" i="10"/>
  <c r="AW361" i="10"/>
  <c r="AW360" i="10"/>
  <c r="AW359" i="10"/>
  <c r="AW358" i="10"/>
  <c r="AW357" i="10"/>
  <c r="AW356" i="10"/>
  <c r="AW355" i="10"/>
  <c r="AW354" i="10"/>
  <c r="AW353" i="10"/>
  <c r="AW352" i="10"/>
  <c r="AW351" i="10"/>
  <c r="AW350" i="10"/>
  <c r="AW349" i="10"/>
  <c r="AW348" i="10"/>
  <c r="AW347" i="10"/>
  <c r="AW346" i="10"/>
  <c r="AW345" i="10"/>
  <c r="AW344" i="10"/>
  <c r="AW343" i="10"/>
  <c r="AW342" i="10"/>
  <c r="AW341" i="10"/>
  <c r="AW340" i="10"/>
  <c r="AW339" i="10"/>
  <c r="AW338" i="10"/>
  <c r="D414" i="10"/>
  <c r="D413" i="10"/>
  <c r="D412" i="10"/>
  <c r="D411" i="10"/>
  <c r="D410" i="10"/>
  <c r="D409" i="10"/>
  <c r="D408" i="10"/>
  <c r="D407" i="10"/>
  <c r="D406" i="10"/>
  <c r="D405" i="10"/>
  <c r="D404" i="10"/>
  <c r="D403" i="10"/>
  <c r="D402" i="10"/>
  <c r="D401" i="10"/>
  <c r="D400" i="10"/>
  <c r="D399" i="10"/>
  <c r="D398" i="10"/>
  <c r="D397" i="10"/>
  <c r="D396" i="10"/>
  <c r="D395" i="10"/>
  <c r="D394" i="10"/>
  <c r="D393" i="10"/>
  <c r="D392" i="10"/>
  <c r="D391" i="10"/>
  <c r="D390" i="10"/>
  <c r="D389" i="10"/>
  <c r="D388" i="10"/>
  <c r="D387" i="10"/>
  <c r="D386" i="10"/>
  <c r="D385" i="10"/>
  <c r="D384" i="10"/>
  <c r="D383" i="10"/>
  <c r="D382" i="10"/>
  <c r="D381" i="10"/>
  <c r="D380" i="10"/>
  <c r="D379" i="10"/>
  <c r="D378" i="10"/>
  <c r="D377" i="10"/>
  <c r="D376" i="10"/>
  <c r="D375" i="10"/>
  <c r="D374" i="10"/>
  <c r="D373" i="10"/>
  <c r="D372" i="10"/>
  <c r="D371" i="10"/>
  <c r="D370" i="10"/>
  <c r="D369" i="10"/>
  <c r="D368" i="10"/>
  <c r="D367" i="10"/>
  <c r="D366" i="10"/>
  <c r="D365" i="10"/>
  <c r="D364" i="10"/>
  <c r="D363" i="10"/>
  <c r="D362" i="10"/>
  <c r="D361" i="10"/>
  <c r="D360" i="10"/>
  <c r="D359" i="10"/>
  <c r="D358" i="10"/>
  <c r="D357" i="10"/>
  <c r="D356" i="10"/>
  <c r="D355" i="10"/>
  <c r="D354" i="10"/>
  <c r="D353" i="10"/>
  <c r="D352" i="10"/>
  <c r="D351" i="10"/>
  <c r="D350" i="10"/>
  <c r="D349" i="10"/>
  <c r="D348" i="10"/>
  <c r="D347" i="10"/>
  <c r="D346" i="10"/>
  <c r="D345" i="10"/>
  <c r="D344" i="10"/>
  <c r="D343" i="10"/>
  <c r="D342" i="10"/>
  <c r="D341" i="10"/>
  <c r="D340" i="10"/>
  <c r="D339" i="10"/>
  <c r="D338" i="10"/>
  <c r="X414" i="10"/>
  <c r="X413" i="10"/>
  <c r="X412" i="10"/>
  <c r="X411" i="10"/>
  <c r="X410" i="10"/>
  <c r="X409" i="10"/>
  <c r="X408" i="10"/>
  <c r="X407" i="10"/>
  <c r="X406" i="10"/>
  <c r="X405" i="10"/>
  <c r="X404" i="10"/>
  <c r="X403" i="10"/>
  <c r="X402" i="10"/>
  <c r="X401" i="10"/>
  <c r="X400" i="10"/>
  <c r="X399" i="10"/>
  <c r="X398" i="10"/>
  <c r="X397" i="10"/>
  <c r="X396" i="10"/>
  <c r="X395" i="10"/>
  <c r="X394" i="10"/>
  <c r="X393" i="10"/>
  <c r="X392" i="10"/>
  <c r="X391" i="10"/>
  <c r="X390" i="10"/>
  <c r="X389" i="10"/>
  <c r="X388" i="10"/>
  <c r="X387" i="10"/>
  <c r="X386" i="10"/>
  <c r="X385" i="10"/>
  <c r="X384" i="10"/>
  <c r="X383" i="10"/>
  <c r="X382" i="10"/>
  <c r="X381" i="10"/>
  <c r="X380" i="10"/>
  <c r="X379" i="10"/>
  <c r="X378" i="10"/>
  <c r="X377" i="10"/>
  <c r="X376" i="10"/>
  <c r="X375" i="10"/>
  <c r="X374" i="10"/>
  <c r="X373" i="10"/>
  <c r="X372" i="10"/>
  <c r="X371" i="10"/>
  <c r="X370" i="10"/>
  <c r="X369" i="10"/>
  <c r="X368" i="10"/>
  <c r="X367" i="10"/>
  <c r="X366" i="10"/>
  <c r="X365" i="10"/>
  <c r="X364" i="10"/>
  <c r="X363" i="10"/>
  <c r="X362" i="10"/>
  <c r="X361" i="10"/>
  <c r="X360" i="10"/>
  <c r="X359" i="10"/>
  <c r="X358" i="10"/>
  <c r="X357" i="10"/>
  <c r="X356" i="10"/>
  <c r="X355" i="10"/>
  <c r="X354" i="10"/>
  <c r="X353" i="10"/>
  <c r="X352" i="10"/>
  <c r="X351" i="10"/>
  <c r="X350" i="10"/>
  <c r="X349" i="10"/>
  <c r="X348" i="10"/>
  <c r="X347" i="10"/>
  <c r="X346" i="10"/>
  <c r="X345" i="10"/>
  <c r="X344" i="10"/>
  <c r="X343" i="10"/>
  <c r="X342" i="10"/>
  <c r="X341" i="10"/>
  <c r="X340" i="10"/>
  <c r="X339" i="10"/>
  <c r="X338" i="10"/>
  <c r="Q230" i="14" a="1"/>
  <c r="Q230" i="14"/>
  <c r="R230" i="14" a="1"/>
  <c r="R230" i="14"/>
  <c r="S230" i="14" a="1"/>
  <c r="S230" i="14"/>
  <c r="T230" i="14" a="1"/>
  <c r="T230" i="14"/>
  <c r="U230" i="14" a="1"/>
  <c r="U230" i="14"/>
  <c r="Q231" i="14" a="1"/>
  <c r="Q231" i="14"/>
  <c r="R231" i="14" a="1"/>
  <c r="R231" i="14"/>
  <c r="S231" i="14" a="1"/>
  <c r="S231" i="14"/>
  <c r="T231" i="14" a="1"/>
  <c r="T231" i="14"/>
  <c r="U231" i="14" a="1"/>
  <c r="U231" i="14"/>
  <c r="Q232" i="14" a="1"/>
  <c r="Q232" i="14"/>
  <c r="R232" i="14" a="1"/>
  <c r="R232" i="14"/>
  <c r="S232" i="14" a="1"/>
  <c r="S232" i="14"/>
  <c r="T232" i="14" a="1"/>
  <c r="T232" i="14"/>
  <c r="U232" i="14" a="1"/>
  <c r="U232" i="14"/>
  <c r="Q233" i="14" a="1"/>
  <c r="Q233" i="14"/>
  <c r="R233" i="14" a="1"/>
  <c r="R233" i="14"/>
  <c r="S233" i="14" a="1"/>
  <c r="S233" i="14"/>
  <c r="T233" i="14" a="1"/>
  <c r="T233" i="14"/>
  <c r="U233" i="14" a="1"/>
  <c r="U233" i="14"/>
  <c r="Q234" i="14" a="1"/>
  <c r="Q234" i="14"/>
  <c r="R234" i="14" a="1"/>
  <c r="R234" i="14"/>
  <c r="S234" i="14" a="1"/>
  <c r="S234" i="14"/>
  <c r="T234" i="14" a="1"/>
  <c r="T234" i="14"/>
  <c r="U234" i="14" a="1"/>
  <c r="U234" i="14"/>
  <c r="Q235" i="14" a="1"/>
  <c r="Q235" i="14"/>
  <c r="R235" i="14" a="1"/>
  <c r="R235" i="14"/>
  <c r="S235" i="14" a="1"/>
  <c r="S235" i="14"/>
  <c r="T235" i="14" a="1"/>
  <c r="T235" i="14"/>
  <c r="U235" i="14" a="1"/>
  <c r="U235" i="14"/>
  <c r="Q236" i="14" a="1"/>
  <c r="Q236" i="14"/>
  <c r="R236" i="14" a="1"/>
  <c r="R236" i="14"/>
  <c r="S236" i="14" a="1"/>
  <c r="S236" i="14"/>
  <c r="T236" i="14" a="1"/>
  <c r="T236" i="14"/>
  <c r="U236" i="14" a="1"/>
  <c r="U236" i="14"/>
  <c r="Q237" i="14" a="1"/>
  <c r="Q237" i="14"/>
  <c r="R237" i="14" a="1"/>
  <c r="R237" i="14"/>
  <c r="S237" i="14" a="1"/>
  <c r="S237" i="14"/>
  <c r="T237" i="14" a="1"/>
  <c r="T237" i="14"/>
  <c r="U237" i="14" a="1"/>
  <c r="U237" i="14"/>
  <c r="Q238" i="14" a="1"/>
  <c r="Q238" i="14"/>
  <c r="R238" i="14" a="1"/>
  <c r="R238" i="14"/>
  <c r="S238" i="14" a="1"/>
  <c r="S238" i="14"/>
  <c r="T238" i="14" a="1"/>
  <c r="T238" i="14"/>
  <c r="U238" i="14" a="1"/>
  <c r="U238" i="14"/>
  <c r="Q239" i="14" a="1"/>
  <c r="Q239" i="14"/>
  <c r="R239" i="14" a="1"/>
  <c r="R239" i="14"/>
  <c r="S239" i="14" a="1"/>
  <c r="S239" i="14"/>
  <c r="T239" i="14" a="1"/>
  <c r="T239" i="14"/>
  <c r="U239" i="14" a="1"/>
  <c r="U239" i="14"/>
  <c r="Q240" i="14" a="1"/>
  <c r="Q240" i="14"/>
  <c r="R240" i="14" a="1"/>
  <c r="R240" i="14"/>
  <c r="S240" i="14" a="1"/>
  <c r="S240" i="14"/>
  <c r="T240" i="14" a="1"/>
  <c r="T240" i="14"/>
  <c r="U240" i="14" a="1"/>
  <c r="U240" i="14"/>
  <c r="Q241" i="14" a="1"/>
  <c r="Q241" i="14"/>
  <c r="R241" i="14" a="1"/>
  <c r="R241" i="14"/>
  <c r="S241" i="14" a="1"/>
  <c r="S241" i="14"/>
  <c r="T241" i="14" a="1"/>
  <c r="T241" i="14"/>
  <c r="U241" i="14" a="1"/>
  <c r="U241" i="14"/>
  <c r="Q242" i="14" a="1"/>
  <c r="Q242" i="14"/>
  <c r="R242" i="14" a="1"/>
  <c r="R242" i="14"/>
  <c r="S242" i="14" a="1"/>
  <c r="S242" i="14"/>
  <c r="T242" i="14" a="1"/>
  <c r="T242" i="14"/>
  <c r="U242" i="14" a="1"/>
  <c r="U242" i="14"/>
  <c r="Q243" i="14" a="1"/>
  <c r="Q243" i="14"/>
  <c r="R243" i="14" a="1"/>
  <c r="R243" i="14"/>
  <c r="S243" i="14" a="1"/>
  <c r="S243" i="14"/>
  <c r="T243" i="14" a="1"/>
  <c r="T243" i="14"/>
  <c r="U243" i="14" a="1"/>
  <c r="U243" i="14"/>
  <c r="Q244" i="14" a="1"/>
  <c r="Q244" i="14"/>
  <c r="R244" i="14" a="1"/>
  <c r="R244" i="14"/>
  <c r="S244" i="14" a="1"/>
  <c r="S244" i="14"/>
  <c r="T244" i="14" a="1"/>
  <c r="T244" i="14"/>
  <c r="U244" i="14" a="1"/>
  <c r="U244" i="14"/>
  <c r="Q245" i="14" a="1"/>
  <c r="Q245" i="14"/>
  <c r="R245" i="14" a="1"/>
  <c r="R245" i="14"/>
  <c r="S245" i="14" a="1"/>
  <c r="S245" i="14"/>
  <c r="T245" i="14" a="1"/>
  <c r="T245" i="14"/>
  <c r="U245" i="14" a="1"/>
  <c r="U245" i="14"/>
  <c r="Q246" i="14" a="1"/>
  <c r="Q246" i="14"/>
  <c r="R246" i="14" a="1"/>
  <c r="R246" i="14"/>
  <c r="S246" i="14" a="1"/>
  <c r="S246" i="14"/>
  <c r="T246" i="14" a="1"/>
  <c r="T246" i="14"/>
  <c r="U246" i="14" a="1"/>
  <c r="U246" i="14"/>
  <c r="Q247" i="14" a="1"/>
  <c r="Q247" i="14"/>
  <c r="R247" i="14" a="1"/>
  <c r="R247" i="14"/>
  <c r="S247" i="14" a="1"/>
  <c r="S247" i="14"/>
  <c r="T247" i="14" a="1"/>
  <c r="T247" i="14"/>
  <c r="U247" i="14" a="1"/>
  <c r="U247" i="14"/>
  <c r="Q248" i="14" a="1"/>
  <c r="Q248" i="14"/>
  <c r="R248" i="14" a="1"/>
  <c r="R248" i="14"/>
  <c r="S248" i="14" a="1"/>
  <c r="S248" i="14"/>
  <c r="T248" i="14" a="1"/>
  <c r="T248" i="14"/>
  <c r="U248" i="14" a="1"/>
  <c r="U248" i="14"/>
  <c r="Q249" i="14" a="1"/>
  <c r="Q249" i="14"/>
  <c r="R249" i="14" a="1"/>
  <c r="R249" i="14"/>
  <c r="S249" i="14" a="1"/>
  <c r="S249" i="14"/>
  <c r="T249" i="14" a="1"/>
  <c r="T249" i="14"/>
  <c r="U249" i="14" a="1"/>
  <c r="U249" i="14"/>
  <c r="Q250" i="14" a="1"/>
  <c r="Q250" i="14"/>
  <c r="R250" i="14" a="1"/>
  <c r="R250" i="14"/>
  <c r="S250" i="14" a="1"/>
  <c r="S250" i="14"/>
  <c r="T250" i="14" a="1"/>
  <c r="T250" i="14"/>
  <c r="U250" i="14" a="1"/>
  <c r="U250" i="14"/>
  <c r="Q251" i="14" a="1"/>
  <c r="Q251" i="14"/>
  <c r="R251" i="14" a="1"/>
  <c r="R251" i="14"/>
  <c r="S251" i="14" a="1"/>
  <c r="S251" i="14"/>
  <c r="T251" i="14" a="1"/>
  <c r="T251" i="14"/>
  <c r="U251" i="14" a="1"/>
  <c r="U251" i="14"/>
  <c r="Q252" i="14" a="1"/>
  <c r="Q252" i="14"/>
  <c r="R252" i="14" a="1"/>
  <c r="R252" i="14"/>
  <c r="S252" i="14" a="1"/>
  <c r="S252" i="14"/>
  <c r="T252" i="14" a="1"/>
  <c r="T252" i="14"/>
  <c r="U252" i="14" a="1"/>
  <c r="U252" i="14"/>
  <c r="Q253" i="14" a="1"/>
  <c r="Q253" i="14"/>
  <c r="R253" i="14" a="1"/>
  <c r="R253" i="14"/>
  <c r="S253" i="14" a="1"/>
  <c r="S253" i="14"/>
  <c r="T253" i="14" a="1"/>
  <c r="T253" i="14"/>
  <c r="U253" i="14" a="1"/>
  <c r="U253" i="14"/>
  <c r="Q254" i="14" a="1"/>
  <c r="Q254" i="14"/>
  <c r="R254" i="14" a="1"/>
  <c r="R254" i="14"/>
  <c r="S254" i="14" a="1"/>
  <c r="S254" i="14"/>
  <c r="T254" i="14" a="1"/>
  <c r="T254" i="14"/>
  <c r="U254" i="14" a="1"/>
  <c r="U254" i="14"/>
  <c r="Q255" i="14" a="1"/>
  <c r="Q255" i="14"/>
  <c r="R255" i="14" a="1"/>
  <c r="R255" i="14"/>
  <c r="S255" i="14" a="1"/>
  <c r="S255" i="14"/>
  <c r="T255" i="14" a="1"/>
  <c r="T255" i="14"/>
  <c r="U255" i="14" a="1"/>
  <c r="U255" i="14"/>
  <c r="Q256" i="14" a="1"/>
  <c r="Q256" i="14"/>
  <c r="R256" i="14" a="1"/>
  <c r="R256" i="14"/>
  <c r="S256" i="14" a="1"/>
  <c r="S256" i="14"/>
  <c r="T256" i="14" a="1"/>
  <c r="T256" i="14"/>
  <c r="U256" i="14" a="1"/>
  <c r="U256" i="14"/>
  <c r="Q257" i="14" a="1"/>
  <c r="Q257" i="14"/>
  <c r="R257" i="14" a="1"/>
  <c r="R257" i="14"/>
  <c r="S257" i="14" a="1"/>
  <c r="S257" i="14"/>
  <c r="T257" i="14" a="1"/>
  <c r="T257" i="14"/>
  <c r="U257" i="14" a="1"/>
  <c r="U257" i="14"/>
  <c r="Q258" i="14" a="1"/>
  <c r="Q258" i="14"/>
  <c r="R258" i="14" a="1"/>
  <c r="R258" i="14"/>
  <c r="S258" i="14" a="1"/>
  <c r="S258" i="14"/>
  <c r="T258" i="14" a="1"/>
  <c r="T258" i="14"/>
  <c r="U258" i="14" a="1"/>
  <c r="U258" i="14"/>
  <c r="Q259" i="14" a="1"/>
  <c r="Q259" i="14"/>
  <c r="R259" i="14" a="1"/>
  <c r="R259" i="14"/>
  <c r="S259" i="14" a="1"/>
  <c r="S259" i="14"/>
  <c r="T259" i="14" a="1"/>
  <c r="T259" i="14"/>
  <c r="U259" i="14" a="1"/>
  <c r="U259" i="14"/>
  <c r="Q260" i="14" a="1"/>
  <c r="Q260" i="14"/>
  <c r="R260" i="14" a="1"/>
  <c r="R260" i="14"/>
  <c r="S260" i="14" a="1"/>
  <c r="S260" i="14"/>
  <c r="T260" i="14" a="1"/>
  <c r="T260" i="14"/>
  <c r="U260" i="14" a="1"/>
  <c r="U260" i="14"/>
  <c r="Q261" i="14" a="1"/>
  <c r="Q261" i="14"/>
  <c r="R261" i="14" a="1"/>
  <c r="R261" i="14"/>
  <c r="S261" i="14" a="1"/>
  <c r="S261" i="14"/>
  <c r="T261" i="14" a="1"/>
  <c r="T261" i="14"/>
  <c r="U261" i="14" a="1"/>
  <c r="U261" i="14"/>
  <c r="Q262" i="14" a="1"/>
  <c r="Q262" i="14"/>
  <c r="R262" i="14" a="1"/>
  <c r="R262" i="14"/>
  <c r="S262" i="14" a="1"/>
  <c r="S262" i="14"/>
  <c r="T262" i="14" a="1"/>
  <c r="T262" i="14"/>
  <c r="U262" i="14" a="1"/>
  <c r="U262" i="14"/>
  <c r="Q263" i="14" a="1"/>
  <c r="Q263" i="14"/>
  <c r="R263" i="14" a="1"/>
  <c r="R263" i="14"/>
  <c r="S263" i="14" a="1"/>
  <c r="S263" i="14"/>
  <c r="T263" i="14" a="1"/>
  <c r="T263" i="14"/>
  <c r="U263" i="14" a="1"/>
  <c r="U263" i="14"/>
  <c r="Q264" i="14" a="1"/>
  <c r="Q264" i="14"/>
  <c r="R264" i="14" a="1"/>
  <c r="R264" i="14"/>
  <c r="S264" i="14" a="1"/>
  <c r="S264" i="14"/>
  <c r="T264" i="14" a="1"/>
  <c r="T264" i="14"/>
  <c r="U264" i="14" a="1"/>
  <c r="U264" i="14"/>
  <c r="Q265" i="14" a="1"/>
  <c r="Q265" i="14"/>
  <c r="R265" i="14" a="1"/>
  <c r="R265" i="14"/>
  <c r="S265" i="14" a="1"/>
  <c r="S265" i="14"/>
  <c r="T265" i="14" a="1"/>
  <c r="T265" i="14"/>
  <c r="U265" i="14" a="1"/>
  <c r="U265" i="14"/>
  <c r="Q266" i="14" a="1"/>
  <c r="Q266" i="14"/>
  <c r="R266" i="14" a="1"/>
  <c r="R266" i="14"/>
  <c r="S266" i="14" a="1"/>
  <c r="S266" i="14"/>
  <c r="T266" i="14" a="1"/>
  <c r="T266" i="14"/>
  <c r="U266" i="14" a="1"/>
  <c r="U266" i="14"/>
  <c r="Q267" i="14" a="1"/>
  <c r="Q267" i="14"/>
  <c r="R267" i="14" a="1"/>
  <c r="R267" i="14"/>
  <c r="S267" i="14" a="1"/>
  <c r="S267" i="14"/>
  <c r="T267" i="14" a="1"/>
  <c r="T267" i="14"/>
  <c r="U267" i="14" a="1"/>
  <c r="U267" i="14"/>
  <c r="Q268" i="14" a="1"/>
  <c r="Q268" i="14"/>
  <c r="R268" i="14" a="1"/>
  <c r="R268" i="14"/>
  <c r="S268" i="14" a="1"/>
  <c r="S268" i="14"/>
  <c r="T268" i="14" a="1"/>
  <c r="T268" i="14"/>
  <c r="U268" i="14" a="1"/>
  <c r="U268" i="14"/>
  <c r="Q269" i="14" a="1"/>
  <c r="Q269" i="14"/>
  <c r="R269" i="14" a="1"/>
  <c r="R269" i="14"/>
  <c r="S269" i="14" a="1"/>
  <c r="S269" i="14"/>
  <c r="T269" i="14" a="1"/>
  <c r="T269" i="14"/>
  <c r="U269" i="14" a="1"/>
  <c r="U269" i="14"/>
  <c r="Q270" i="14" a="1"/>
  <c r="Q270" i="14"/>
  <c r="R270" i="14" a="1"/>
  <c r="R270" i="14"/>
  <c r="S270" i="14" a="1"/>
  <c r="S270" i="14"/>
  <c r="T270" i="14" a="1"/>
  <c r="T270" i="14"/>
  <c r="U270" i="14" a="1"/>
  <c r="U270" i="14"/>
  <c r="Q271" i="14" a="1"/>
  <c r="Q271" i="14"/>
  <c r="R271" i="14" a="1"/>
  <c r="R271" i="14"/>
  <c r="S271" i="14" a="1"/>
  <c r="S271" i="14"/>
  <c r="T271" i="14" a="1"/>
  <c r="T271" i="14"/>
  <c r="U271" i="14" a="1"/>
  <c r="U271" i="14"/>
  <c r="Q272" i="14" a="1"/>
  <c r="Q272" i="14"/>
  <c r="R272" i="14" a="1"/>
  <c r="R272" i="14"/>
  <c r="S272" i="14" a="1"/>
  <c r="S272" i="14"/>
  <c r="T272" i="14" a="1"/>
  <c r="T272" i="14"/>
  <c r="U272" i="14" a="1"/>
  <c r="U272" i="14"/>
  <c r="Q273" i="14" a="1"/>
  <c r="Q273" i="14"/>
  <c r="R273" i="14" a="1"/>
  <c r="R273" i="14"/>
  <c r="S273" i="14" a="1"/>
  <c r="S273" i="14"/>
  <c r="T273" i="14" a="1"/>
  <c r="T273" i="14"/>
  <c r="U273" i="14" a="1"/>
  <c r="U273" i="14"/>
  <c r="Q274" i="14" a="1"/>
  <c r="Q274" i="14"/>
  <c r="R274" i="14" a="1"/>
  <c r="R274" i="14"/>
  <c r="S274" i="14" a="1"/>
  <c r="S274" i="14"/>
  <c r="T274" i="14" a="1"/>
  <c r="T274" i="14"/>
  <c r="U274" i="14" a="1"/>
  <c r="U274" i="14"/>
  <c r="Q275" i="14" a="1"/>
  <c r="Q275" i="14"/>
  <c r="R275" i="14" a="1"/>
  <c r="R275" i="14"/>
  <c r="S275" i="14" a="1"/>
  <c r="S275" i="14"/>
  <c r="T275" i="14" a="1"/>
  <c r="T275" i="14"/>
  <c r="U275" i="14" a="1"/>
  <c r="U275" i="14"/>
  <c r="Q276" i="14" a="1"/>
  <c r="Q276" i="14"/>
  <c r="R276" i="14" a="1"/>
  <c r="R276" i="14"/>
  <c r="S276" i="14" a="1"/>
  <c r="S276" i="14"/>
  <c r="T276" i="14" a="1"/>
  <c r="T276" i="14"/>
  <c r="U276" i="14" a="1"/>
  <c r="U276" i="14"/>
  <c r="Q277" i="14" a="1"/>
  <c r="Q277" i="14"/>
  <c r="R277" i="14" a="1"/>
  <c r="R277" i="14"/>
  <c r="S277" i="14" a="1"/>
  <c r="S277" i="14"/>
  <c r="T277" i="14" a="1"/>
  <c r="T277" i="14"/>
  <c r="U277" i="14" a="1"/>
  <c r="U277" i="14"/>
  <c r="Q278" i="14" a="1"/>
  <c r="Q278" i="14"/>
  <c r="R278" i="14" a="1"/>
  <c r="R278" i="14"/>
  <c r="S278" i="14" a="1"/>
  <c r="S278" i="14"/>
  <c r="T278" i="14" a="1"/>
  <c r="T278" i="14"/>
  <c r="U278" i="14" a="1"/>
  <c r="U278" i="14"/>
  <c r="Q279" i="14" a="1"/>
  <c r="Q279" i="14"/>
  <c r="R279" i="14" a="1"/>
  <c r="R279" i="14"/>
  <c r="S279" i="14" a="1"/>
  <c r="S279" i="14"/>
  <c r="T279" i="14" a="1"/>
  <c r="T279" i="14"/>
  <c r="U279" i="14" a="1"/>
  <c r="U279" i="14"/>
  <c r="Q280" i="14" a="1"/>
  <c r="Q280" i="14"/>
  <c r="R280" i="14" a="1"/>
  <c r="R280" i="14"/>
  <c r="S280" i="14" a="1"/>
  <c r="S280" i="14"/>
  <c r="T280" i="14" a="1"/>
  <c r="T280" i="14"/>
  <c r="U280" i="14" a="1"/>
  <c r="U280" i="14"/>
  <c r="Q281" i="14" a="1"/>
  <c r="Q281" i="14"/>
  <c r="R281" i="14" a="1"/>
  <c r="R281" i="14"/>
  <c r="S281" i="14" a="1"/>
  <c r="S281" i="14"/>
  <c r="T281" i="14" a="1"/>
  <c r="T281" i="14"/>
  <c r="U281" i="14" a="1"/>
  <c r="U281" i="14"/>
  <c r="Q282" i="14" a="1"/>
  <c r="Q282" i="14"/>
  <c r="R282" i="14" a="1"/>
  <c r="R282" i="14"/>
  <c r="S282" i="14" a="1"/>
  <c r="S282" i="14"/>
  <c r="T282" i="14" a="1"/>
  <c r="T282" i="14"/>
  <c r="U282" i="14" a="1"/>
  <c r="U282" i="14"/>
  <c r="Q283" i="14" a="1"/>
  <c r="Q283" i="14"/>
  <c r="R283" i="14" a="1"/>
  <c r="R283" i="14"/>
  <c r="S283" i="14" a="1"/>
  <c r="S283" i="14"/>
  <c r="T283" i="14" a="1"/>
  <c r="T283" i="14"/>
  <c r="U283" i="14" a="1"/>
  <c r="U283" i="14"/>
  <c r="Q284" i="14" a="1"/>
  <c r="Q284" i="14"/>
  <c r="R284" i="14" a="1"/>
  <c r="R284" i="14"/>
  <c r="S284" i="14" a="1"/>
  <c r="S284" i="14"/>
  <c r="T284" i="14" a="1"/>
  <c r="T284" i="14"/>
  <c r="U284" i="14" a="1"/>
  <c r="U284" i="14"/>
  <c r="Q285" i="14" a="1"/>
  <c r="Q285" i="14"/>
  <c r="R285" i="14" a="1"/>
  <c r="R285" i="14"/>
  <c r="S285" i="14" a="1"/>
  <c r="S285" i="14"/>
  <c r="T285" i="14" a="1"/>
  <c r="T285" i="14"/>
  <c r="U285" i="14" a="1"/>
  <c r="U285" i="14"/>
  <c r="Q286" i="14" a="1"/>
  <c r="Q286" i="14"/>
  <c r="R286" i="14" a="1"/>
  <c r="R286" i="14"/>
  <c r="S286" i="14" a="1"/>
  <c r="S286" i="14"/>
  <c r="T286" i="14" a="1"/>
  <c r="T286" i="14"/>
  <c r="U286" i="14" a="1"/>
  <c r="U286" i="14"/>
  <c r="Q287" i="14" a="1"/>
  <c r="Q287" i="14"/>
  <c r="R287" i="14" a="1"/>
  <c r="R287" i="14"/>
  <c r="S287" i="14" a="1"/>
  <c r="S287" i="14"/>
  <c r="T287" i="14" a="1"/>
  <c r="T287" i="14"/>
  <c r="U287" i="14" a="1"/>
  <c r="U287" i="14"/>
  <c r="Q288" i="14" a="1"/>
  <c r="Q288" i="14"/>
  <c r="R288" i="14" a="1"/>
  <c r="R288" i="14"/>
  <c r="S288" i="14" a="1"/>
  <c r="S288" i="14"/>
  <c r="T288" i="14" a="1"/>
  <c r="T288" i="14"/>
  <c r="U288" i="14" a="1"/>
  <c r="U288" i="14"/>
  <c r="Q289" i="14" a="1"/>
  <c r="Q289" i="14"/>
  <c r="R289" i="14" a="1"/>
  <c r="R289" i="14"/>
  <c r="S289" i="14" a="1"/>
  <c r="S289" i="14"/>
  <c r="T289" i="14" a="1"/>
  <c r="T289" i="14"/>
  <c r="U289" i="14" a="1"/>
  <c r="U289" i="14"/>
  <c r="Q290" i="14" a="1"/>
  <c r="Q290" i="14"/>
  <c r="R290" i="14" a="1"/>
  <c r="R290" i="14"/>
  <c r="S290" i="14" a="1"/>
  <c r="S290" i="14"/>
  <c r="T290" i="14" a="1"/>
  <c r="T290" i="14"/>
  <c r="U290" i="14" a="1"/>
  <c r="U290" i="14"/>
  <c r="Q291" i="14" a="1"/>
  <c r="Q291" i="14"/>
  <c r="R291" i="14" a="1"/>
  <c r="R291" i="14"/>
  <c r="S291" i="14" a="1"/>
  <c r="S291" i="14"/>
  <c r="T291" i="14" a="1"/>
  <c r="T291" i="14"/>
  <c r="U291" i="14" a="1"/>
  <c r="U291" i="14"/>
  <c r="Q292" i="14" a="1"/>
  <c r="Q292" i="14"/>
  <c r="R292" i="14" a="1"/>
  <c r="R292" i="14"/>
  <c r="S292" i="14" a="1"/>
  <c r="S292" i="14"/>
  <c r="T292" i="14" a="1"/>
  <c r="T292" i="14"/>
  <c r="U292" i="14" a="1"/>
  <c r="U292" i="14"/>
  <c r="Q293" i="14" a="1"/>
  <c r="Q293" i="14"/>
  <c r="R293" i="14" a="1"/>
  <c r="R293" i="14"/>
  <c r="S293" i="14" a="1"/>
  <c r="S293" i="14"/>
  <c r="T293" i="14" a="1"/>
  <c r="T293" i="14"/>
  <c r="U293" i="14" a="1"/>
  <c r="U293" i="14"/>
  <c r="Q294" i="14" a="1"/>
  <c r="Q294" i="14"/>
  <c r="R294" i="14" a="1"/>
  <c r="R294" i="14"/>
  <c r="S294" i="14" a="1"/>
  <c r="S294" i="14"/>
  <c r="T294" i="14" a="1"/>
  <c r="T294" i="14"/>
  <c r="U294" i="14" a="1"/>
  <c r="U294" i="14"/>
  <c r="Q295" i="14" a="1"/>
  <c r="Q295" i="14"/>
  <c r="R295" i="14" a="1"/>
  <c r="R295" i="14"/>
  <c r="S295" i="14" a="1"/>
  <c r="S295" i="14"/>
  <c r="T295" i="14" a="1"/>
  <c r="T295" i="14"/>
  <c r="U295" i="14" a="1"/>
  <c r="U295" i="14"/>
  <c r="Q296" i="14" a="1"/>
  <c r="Q296" i="14"/>
  <c r="R296" i="14" a="1"/>
  <c r="R296" i="14"/>
  <c r="S296" i="14" a="1"/>
  <c r="S296" i="14"/>
  <c r="T296" i="14" a="1"/>
  <c r="T296" i="14"/>
  <c r="U296" i="14" a="1"/>
  <c r="U296" i="14"/>
  <c r="Q297" i="14" a="1"/>
  <c r="Q297" i="14"/>
  <c r="R297" i="14" a="1"/>
  <c r="R297" i="14"/>
  <c r="S297" i="14" a="1"/>
  <c r="S297" i="14"/>
  <c r="T297" i="14" a="1"/>
  <c r="T297" i="14"/>
  <c r="U297" i="14" a="1"/>
  <c r="U297" i="14"/>
  <c r="Q298" i="14" a="1"/>
  <c r="Q298" i="14"/>
  <c r="R298" i="14" a="1"/>
  <c r="R298" i="14"/>
  <c r="S298" i="14" a="1"/>
  <c r="S298" i="14"/>
  <c r="T298" i="14" a="1"/>
  <c r="T298" i="14"/>
  <c r="U298" i="14" a="1"/>
  <c r="U298" i="14"/>
  <c r="Q299" i="14" a="1"/>
  <c r="Q299" i="14"/>
  <c r="R299" i="14" a="1"/>
  <c r="R299" i="14"/>
  <c r="S299" i="14" a="1"/>
  <c r="S299" i="14"/>
  <c r="T299" i="14" a="1"/>
  <c r="T299" i="14"/>
  <c r="U299" i="14" a="1"/>
  <c r="U299" i="14"/>
  <c r="Q300" i="14" a="1"/>
  <c r="Q300" i="14"/>
  <c r="R300" i="14" a="1"/>
  <c r="R300" i="14"/>
  <c r="S300" i="14" a="1"/>
  <c r="S300" i="14"/>
  <c r="T300" i="14" a="1"/>
  <c r="T300" i="14"/>
  <c r="U300" i="14" a="1"/>
  <c r="U300" i="14"/>
  <c r="Q301" i="14" a="1"/>
  <c r="Q301" i="14"/>
  <c r="R301" i="14" a="1"/>
  <c r="R301" i="14"/>
  <c r="S301" i="14" a="1"/>
  <c r="S301" i="14"/>
  <c r="T301" i="14" a="1"/>
  <c r="T301" i="14"/>
  <c r="U301" i="14" a="1"/>
  <c r="U301" i="14"/>
  <c r="Q302" i="14" a="1"/>
  <c r="Q302" i="14"/>
  <c r="R302" i="14" a="1"/>
  <c r="R302" i="14"/>
  <c r="S302" i="14" a="1"/>
  <c r="S302" i="14"/>
  <c r="T302" i="14" a="1"/>
  <c r="T302" i="14"/>
  <c r="U302" i="14" a="1"/>
  <c r="U302" i="14"/>
  <c r="Q303" i="14" a="1"/>
  <c r="Q303" i="14"/>
  <c r="R303" i="14" a="1"/>
  <c r="R303" i="14"/>
  <c r="S303" i="14" a="1"/>
  <c r="S303" i="14"/>
  <c r="T303" i="14" a="1"/>
  <c r="T303" i="14"/>
  <c r="U303" i="14" a="1"/>
  <c r="U303" i="14"/>
  <c r="Q304" i="14" a="1"/>
  <c r="Q304" i="14"/>
  <c r="R304" i="14" a="1"/>
  <c r="R304" i="14"/>
  <c r="S304" i="14" a="1"/>
  <c r="S304" i="14"/>
  <c r="T304" i="14" a="1"/>
  <c r="T304" i="14"/>
  <c r="U304" i="14" a="1"/>
  <c r="U304" i="14"/>
  <c r="Q305" i="14" a="1"/>
  <c r="Q305" i="14"/>
  <c r="R305" i="14" a="1"/>
  <c r="R305" i="14"/>
  <c r="S305" i="14" a="1"/>
  <c r="S305" i="14"/>
  <c r="T305" i="14" a="1"/>
  <c r="T305" i="14"/>
  <c r="U305" i="14" a="1"/>
  <c r="U305" i="14"/>
  <c r="Q306" i="14" a="1"/>
  <c r="Q306" i="14"/>
  <c r="R306" i="14" a="1"/>
  <c r="R306" i="14"/>
  <c r="S306" i="14" a="1"/>
  <c r="S306" i="14"/>
  <c r="T306" i="14" a="1"/>
  <c r="T306" i="14"/>
  <c r="U306" i="14" a="1"/>
  <c r="U306" i="14"/>
  <c r="Q307" i="14" a="1"/>
  <c r="Q307" i="14"/>
  <c r="R307" i="14" a="1"/>
  <c r="R307" i="14"/>
  <c r="S307" i="14" a="1"/>
  <c r="S307" i="14"/>
  <c r="T307" i="14" a="1"/>
  <c r="T307" i="14"/>
  <c r="U307" i="14" a="1"/>
  <c r="U307" i="14"/>
  <c r="Q308" i="14" a="1"/>
  <c r="Q308" i="14"/>
  <c r="R308" i="14" a="1"/>
  <c r="R308" i="14"/>
  <c r="S308" i="14" a="1"/>
  <c r="S308" i="14"/>
  <c r="T308" i="14" a="1"/>
  <c r="T308" i="14"/>
  <c r="U308" i="14" a="1"/>
  <c r="U308" i="14"/>
  <c r="Q309" i="14" a="1"/>
  <c r="Q309" i="14"/>
  <c r="R309" i="14" a="1"/>
  <c r="R309" i="14"/>
  <c r="S309" i="14" a="1"/>
  <c r="S309" i="14"/>
  <c r="T309" i="14" a="1"/>
  <c r="T309" i="14"/>
  <c r="U309" i="14" a="1"/>
  <c r="U309" i="14"/>
  <c r="Q310" i="14" a="1"/>
  <c r="Q310" i="14"/>
  <c r="R310" i="14" a="1"/>
  <c r="R310" i="14"/>
  <c r="S310" i="14" a="1"/>
  <c r="S310" i="14"/>
  <c r="T310" i="14" a="1"/>
  <c r="T310" i="14"/>
  <c r="U310" i="14" a="1"/>
  <c r="U310" i="14"/>
  <c r="Q311" i="14" a="1"/>
  <c r="Q311" i="14"/>
  <c r="R311" i="14" a="1"/>
  <c r="R311" i="14"/>
  <c r="S311" i="14" a="1"/>
  <c r="S311" i="14"/>
  <c r="T311" i="14" a="1"/>
  <c r="T311" i="14"/>
  <c r="U311" i="14" a="1"/>
  <c r="U311" i="14"/>
  <c r="Q312" i="14" a="1"/>
  <c r="Q312" i="14"/>
  <c r="R312" i="14" a="1"/>
  <c r="R312" i="14"/>
  <c r="S312" i="14" a="1"/>
  <c r="S312" i="14"/>
  <c r="T312" i="14" a="1"/>
  <c r="T312" i="14"/>
  <c r="U312" i="14" a="1"/>
  <c r="U312" i="14"/>
  <c r="Q313" i="14" a="1"/>
  <c r="Q313" i="14"/>
  <c r="R313" i="14" a="1"/>
  <c r="R313" i="14"/>
  <c r="S313" i="14" a="1"/>
  <c r="S313" i="14"/>
  <c r="T313" i="14" a="1"/>
  <c r="T313" i="14"/>
  <c r="U313" i="14" a="1"/>
  <c r="U313" i="14"/>
  <c r="Q314" i="14" a="1"/>
  <c r="Q314" i="14"/>
  <c r="R314" i="14" a="1"/>
  <c r="R314" i="14"/>
  <c r="S314" i="14" a="1"/>
  <c r="S314" i="14"/>
  <c r="T314" i="14" a="1"/>
  <c r="T314" i="14"/>
  <c r="U314" i="14" a="1"/>
  <c r="U314" i="14"/>
  <c r="M97" i="13" a="1"/>
  <c r="M97" i="13"/>
  <c r="M247" i="13"/>
  <c r="N97" i="13" a="1"/>
  <c r="N97" i="13"/>
  <c r="N247" i="13"/>
  <c r="M98" i="13" a="1"/>
  <c r="M98" i="13"/>
  <c r="M248" i="13"/>
  <c r="N98" i="13" a="1"/>
  <c r="N98" i="13"/>
  <c r="N248" i="13"/>
  <c r="M99" i="13" a="1"/>
  <c r="M99" i="13"/>
  <c r="M249" i="13"/>
  <c r="N99" i="13" a="1"/>
  <c r="N99" i="13"/>
  <c r="N249" i="13"/>
  <c r="M100" i="13" a="1"/>
  <c r="M100" i="13"/>
  <c r="M250" i="13"/>
  <c r="N100" i="13" a="1"/>
  <c r="N100" i="13"/>
  <c r="N250" i="13"/>
  <c r="M101" i="13" a="1"/>
  <c r="M101" i="13"/>
  <c r="M251" i="13"/>
  <c r="N101" i="13" a="1"/>
  <c r="N101" i="13"/>
  <c r="N251" i="13"/>
  <c r="M102" i="13" a="1"/>
  <c r="M102" i="13"/>
  <c r="M252" i="13"/>
  <c r="N102" i="13" a="1"/>
  <c r="N102" i="13"/>
  <c r="N252" i="13"/>
  <c r="M103" i="13" a="1"/>
  <c r="M103" i="13"/>
  <c r="M253" i="13"/>
  <c r="N103" i="13" a="1"/>
  <c r="N103" i="13"/>
  <c r="N253" i="13"/>
  <c r="M104" i="13" a="1"/>
  <c r="M104" i="13"/>
  <c r="M254" i="13"/>
  <c r="N104" i="13" a="1"/>
  <c r="N104" i="13"/>
  <c r="N254" i="13"/>
  <c r="M105" i="13" a="1"/>
  <c r="M105" i="13"/>
  <c r="M255" i="13"/>
  <c r="N105" i="13" a="1"/>
  <c r="N105" i="13"/>
  <c r="N255" i="13"/>
  <c r="M106" i="13" a="1"/>
  <c r="M106" i="13"/>
  <c r="M256" i="13"/>
  <c r="N106" i="13" a="1"/>
  <c r="N106" i="13"/>
  <c r="N256" i="13"/>
  <c r="M107" i="13" a="1"/>
  <c r="M107" i="13"/>
  <c r="M257" i="13"/>
  <c r="N107" i="13" a="1"/>
  <c r="N107" i="13"/>
  <c r="N257" i="13"/>
  <c r="M108" i="13" a="1"/>
  <c r="M108" i="13"/>
  <c r="M258" i="13"/>
  <c r="N108" i="13" a="1"/>
  <c r="N108" i="13"/>
  <c r="N258" i="13"/>
  <c r="M109" i="13" a="1"/>
  <c r="M109" i="13"/>
  <c r="M259" i="13"/>
  <c r="N109" i="13" a="1"/>
  <c r="N109" i="13"/>
  <c r="N259" i="13"/>
  <c r="M110" i="13" a="1"/>
  <c r="M110" i="13"/>
  <c r="M260" i="13"/>
  <c r="N110" i="13" a="1"/>
  <c r="N110" i="13"/>
  <c r="N260" i="13"/>
  <c r="M111" i="13" a="1"/>
  <c r="M111" i="13"/>
  <c r="M261" i="13"/>
  <c r="N111" i="13" a="1"/>
  <c r="N111" i="13"/>
  <c r="N261" i="13"/>
  <c r="M112" i="13" a="1"/>
  <c r="M112" i="13"/>
  <c r="M262" i="13"/>
  <c r="N112" i="13" a="1"/>
  <c r="N112" i="13"/>
  <c r="N262" i="13"/>
  <c r="M113" i="13" a="1"/>
  <c r="M113" i="13"/>
  <c r="M263" i="13"/>
  <c r="N113" i="13" a="1"/>
  <c r="N113" i="13"/>
  <c r="N263" i="13"/>
  <c r="M114" i="13" a="1"/>
  <c r="M114" i="13"/>
  <c r="M264" i="13"/>
  <c r="N114" i="13" a="1"/>
  <c r="N114" i="13"/>
  <c r="N264" i="13"/>
  <c r="M115" i="13" a="1"/>
  <c r="M115" i="13"/>
  <c r="M265" i="13"/>
  <c r="N115" i="13" a="1"/>
  <c r="N115" i="13"/>
  <c r="N265" i="13"/>
  <c r="M116" i="13" a="1"/>
  <c r="M116" i="13"/>
  <c r="M266" i="13"/>
  <c r="N116" i="13" a="1"/>
  <c r="N116" i="13"/>
  <c r="N266" i="13"/>
  <c r="M117" i="13" a="1"/>
  <c r="M117" i="13"/>
  <c r="M267" i="13"/>
  <c r="N117" i="13" a="1"/>
  <c r="N117" i="13"/>
  <c r="N267" i="13"/>
  <c r="M118" i="13" a="1"/>
  <c r="M118" i="13"/>
  <c r="M268" i="13"/>
  <c r="N118" i="13" a="1"/>
  <c r="N118" i="13"/>
  <c r="N268" i="13"/>
  <c r="M119" i="13" a="1"/>
  <c r="M119" i="13"/>
  <c r="M269" i="13"/>
  <c r="N119" i="13" a="1"/>
  <c r="N119" i="13"/>
  <c r="N269" i="13"/>
  <c r="M120" i="13" a="1"/>
  <c r="M120" i="13"/>
  <c r="M270" i="13"/>
  <c r="N120" i="13" a="1"/>
  <c r="N120" i="13"/>
  <c r="N270" i="13"/>
  <c r="M121" i="13" a="1"/>
  <c r="M121" i="13"/>
  <c r="M271" i="13"/>
  <c r="N121" i="13" a="1"/>
  <c r="N121" i="13"/>
  <c r="N271" i="13"/>
  <c r="M122" i="13" a="1"/>
  <c r="M122" i="13"/>
  <c r="M272" i="13"/>
  <c r="N122" i="13" a="1"/>
  <c r="N122" i="13"/>
  <c r="N272" i="13"/>
  <c r="M123" i="13" a="1"/>
  <c r="M123" i="13"/>
  <c r="M273" i="13"/>
  <c r="N123" i="13" a="1"/>
  <c r="N123" i="13"/>
  <c r="N273" i="13"/>
  <c r="M124" i="13" a="1"/>
  <c r="M124" i="13"/>
  <c r="M274" i="13"/>
  <c r="N124" i="13" a="1"/>
  <c r="N124" i="13"/>
  <c r="N274" i="13"/>
  <c r="M125" i="13" a="1"/>
  <c r="M125" i="13"/>
  <c r="M275" i="13"/>
  <c r="N125" i="13" a="1"/>
  <c r="N125" i="13"/>
  <c r="N275" i="13"/>
  <c r="M126" i="13" a="1"/>
  <c r="M126" i="13"/>
  <c r="M276" i="13"/>
  <c r="N126" i="13" a="1"/>
  <c r="N126" i="13"/>
  <c r="N276" i="13"/>
  <c r="M127" i="13" a="1"/>
  <c r="M127" i="13"/>
  <c r="M277" i="13"/>
  <c r="N127" i="13" a="1"/>
  <c r="N127" i="13"/>
  <c r="N277" i="13"/>
  <c r="M128" i="13" a="1"/>
  <c r="M128" i="13"/>
  <c r="M278" i="13"/>
  <c r="N128" i="13" a="1"/>
  <c r="N128" i="13"/>
  <c r="N278" i="13"/>
  <c r="M129" i="13" a="1"/>
  <c r="M129" i="13"/>
  <c r="M279" i="13"/>
  <c r="N129" i="13" a="1"/>
  <c r="N129" i="13"/>
  <c r="N279" i="13"/>
  <c r="M130" i="13" a="1"/>
  <c r="M130" i="13"/>
  <c r="M280" i="13"/>
  <c r="N130" i="13" a="1"/>
  <c r="N130" i="13"/>
  <c r="N280" i="13"/>
  <c r="M131" i="13" a="1"/>
  <c r="M131" i="13"/>
  <c r="M281" i="13"/>
  <c r="N131" i="13" a="1"/>
  <c r="N131" i="13"/>
  <c r="N281" i="13"/>
  <c r="M132" i="13" a="1"/>
  <c r="M132" i="13"/>
  <c r="M282" i="13"/>
  <c r="N132" i="13" a="1"/>
  <c r="N132" i="13"/>
  <c r="N282" i="13"/>
  <c r="M133" i="13" a="1"/>
  <c r="M133" i="13"/>
  <c r="M283" i="13"/>
  <c r="N133" i="13" a="1"/>
  <c r="N133" i="13"/>
  <c r="N283" i="13"/>
  <c r="M134" i="13" a="1"/>
  <c r="M134" i="13"/>
  <c r="M284" i="13"/>
  <c r="N134" i="13" a="1"/>
  <c r="N134" i="13"/>
  <c r="N284" i="13"/>
  <c r="M135" i="13" a="1"/>
  <c r="M135" i="13"/>
  <c r="M285" i="13"/>
  <c r="N135" i="13" a="1"/>
  <c r="N135" i="13"/>
  <c r="N285" i="13"/>
  <c r="M136" i="13" a="1"/>
  <c r="M136" i="13"/>
  <c r="M286" i="13"/>
  <c r="N136" i="13" a="1"/>
  <c r="N136" i="13"/>
  <c r="N286" i="13"/>
  <c r="M137" i="13" a="1"/>
  <c r="M137" i="13"/>
  <c r="M287" i="13"/>
  <c r="N137" i="13" a="1"/>
  <c r="N137" i="13"/>
  <c r="N287" i="13"/>
  <c r="M138" i="13" a="1"/>
  <c r="M138" i="13"/>
  <c r="M288" i="13"/>
  <c r="N138" i="13" a="1"/>
  <c r="N138" i="13"/>
  <c r="N288" i="13"/>
  <c r="M139" i="13" a="1"/>
  <c r="M139" i="13"/>
  <c r="M289" i="13"/>
  <c r="N139" i="13" a="1"/>
  <c r="N139" i="13"/>
  <c r="N289" i="13"/>
  <c r="M140" i="13" a="1"/>
  <c r="M140" i="13"/>
  <c r="M290" i="13"/>
  <c r="N140" i="13" a="1"/>
  <c r="N140" i="13"/>
  <c r="N290" i="13"/>
  <c r="M141" i="13" a="1"/>
  <c r="M141" i="13"/>
  <c r="M291" i="13"/>
  <c r="N141" i="13" a="1"/>
  <c r="N141" i="13"/>
  <c r="N291" i="13"/>
  <c r="M142" i="13" a="1"/>
  <c r="M142" i="13"/>
  <c r="M292" i="13"/>
  <c r="N142" i="13" a="1"/>
  <c r="N142" i="13"/>
  <c r="N292" i="13"/>
  <c r="M143" i="13" a="1"/>
  <c r="M143" i="13"/>
  <c r="M293" i="13"/>
  <c r="N143" i="13" a="1"/>
  <c r="N143" i="13"/>
  <c r="N293" i="13"/>
  <c r="M144" i="13" a="1"/>
  <c r="M144" i="13"/>
  <c r="M294" i="13"/>
  <c r="N144" i="13" a="1"/>
  <c r="N144" i="13"/>
  <c r="N294" i="13"/>
  <c r="M145" i="13" a="1"/>
  <c r="M145" i="13"/>
  <c r="M295" i="13"/>
  <c r="N145" i="13" a="1"/>
  <c r="N145" i="13"/>
  <c r="N295" i="13"/>
  <c r="M146" i="13" a="1"/>
  <c r="M146" i="13"/>
  <c r="M296" i="13"/>
  <c r="N146" i="13" a="1"/>
  <c r="N146" i="13"/>
  <c r="N296" i="13"/>
  <c r="M147" i="13" a="1"/>
  <c r="M147" i="13"/>
  <c r="M297" i="13"/>
  <c r="N147" i="13" a="1"/>
  <c r="N147" i="13"/>
  <c r="N297" i="13"/>
  <c r="M148" i="13" a="1"/>
  <c r="M148" i="13"/>
  <c r="M298" i="13"/>
  <c r="N148" i="13" a="1"/>
  <c r="N148" i="13"/>
  <c r="N298" i="13"/>
  <c r="M149" i="13" a="1"/>
  <c r="M149" i="13"/>
  <c r="M299" i="13"/>
  <c r="N149" i="13" a="1"/>
  <c r="N149" i="13"/>
  <c r="N299" i="13"/>
  <c r="M150" i="13" a="1"/>
  <c r="M150" i="13"/>
  <c r="M300" i="13"/>
  <c r="N150" i="13" a="1"/>
  <c r="N150" i="13"/>
  <c r="N300" i="13"/>
  <c r="M151" i="13" a="1"/>
  <c r="M151" i="13"/>
  <c r="M301" i="13"/>
  <c r="N151" i="13" a="1"/>
  <c r="N151" i="13"/>
  <c r="N301" i="13"/>
  <c r="M152" i="13" a="1"/>
  <c r="M152" i="13"/>
  <c r="M302" i="13"/>
  <c r="N152" i="13" a="1"/>
  <c r="N152" i="13"/>
  <c r="N302" i="13"/>
  <c r="M153" i="13" a="1"/>
  <c r="M153" i="13"/>
  <c r="M303" i="13"/>
  <c r="N153" i="13" a="1"/>
  <c r="N153" i="13"/>
  <c r="N303" i="13"/>
  <c r="M154" i="13" a="1"/>
  <c r="M154" i="13"/>
  <c r="M304" i="13"/>
  <c r="N154" i="13" a="1"/>
  <c r="N154" i="13"/>
  <c r="N304" i="13"/>
  <c r="M155" i="13" a="1"/>
  <c r="M155" i="13"/>
  <c r="M305" i="13"/>
  <c r="N155" i="13" a="1"/>
  <c r="N155" i="13"/>
  <c r="N305" i="13"/>
  <c r="M156" i="13" a="1"/>
  <c r="M156" i="13"/>
  <c r="M306" i="13"/>
  <c r="N156" i="13" a="1"/>
  <c r="N156" i="13"/>
  <c r="N306" i="13"/>
  <c r="M157" i="13" a="1"/>
  <c r="M157" i="13"/>
  <c r="M307" i="13"/>
  <c r="N157" i="13" a="1"/>
  <c r="N157" i="13"/>
  <c r="N307" i="13"/>
  <c r="M158" i="13" a="1"/>
  <c r="M158" i="13"/>
  <c r="M308" i="13"/>
  <c r="N158" i="13" a="1"/>
  <c r="N158" i="13"/>
  <c r="N308" i="13"/>
  <c r="M159" i="13" a="1"/>
  <c r="M159" i="13"/>
  <c r="M309" i="13"/>
  <c r="N159" i="13" a="1"/>
  <c r="N159" i="13"/>
  <c r="N309" i="13"/>
  <c r="M160" i="13" a="1"/>
  <c r="M160" i="13"/>
  <c r="M310" i="13"/>
  <c r="N160" i="13" a="1"/>
  <c r="N160" i="13"/>
  <c r="N310" i="13"/>
  <c r="M161" i="13" a="1"/>
  <c r="M161" i="13"/>
  <c r="M311" i="13"/>
  <c r="N161" i="13" a="1"/>
  <c r="N161" i="13"/>
  <c r="N311" i="13"/>
  <c r="M162" i="13" a="1"/>
  <c r="M162" i="13"/>
  <c r="M312" i="13"/>
  <c r="N162" i="13" a="1"/>
  <c r="N162" i="13"/>
  <c r="N312" i="13"/>
  <c r="M163" i="13" a="1"/>
  <c r="M163" i="13"/>
  <c r="M313" i="13"/>
  <c r="N163" i="13" a="1"/>
  <c r="N163" i="13"/>
  <c r="N313" i="13"/>
  <c r="M164" i="13" a="1"/>
  <c r="M164" i="13"/>
  <c r="M314" i="13"/>
  <c r="N164" i="13" a="1"/>
  <c r="N164" i="13"/>
  <c r="N314" i="13"/>
  <c r="M165" i="13" a="1"/>
  <c r="M165" i="13"/>
  <c r="M315" i="13"/>
  <c r="N165" i="13" a="1"/>
  <c r="N165" i="13"/>
  <c r="N315" i="13"/>
  <c r="M166" i="13" a="1"/>
  <c r="M166" i="13"/>
  <c r="M316" i="13"/>
  <c r="N166" i="13" a="1"/>
  <c r="N166" i="13"/>
  <c r="N316" i="13"/>
  <c r="M167" i="13" a="1"/>
  <c r="M167" i="13"/>
  <c r="M317" i="13"/>
  <c r="N167" i="13" a="1"/>
  <c r="N167" i="13"/>
  <c r="N317" i="13"/>
  <c r="M168" i="13" a="1"/>
  <c r="M168" i="13"/>
  <c r="M318" i="13"/>
  <c r="N168" i="13" a="1"/>
  <c r="N168" i="13"/>
  <c r="N318" i="13"/>
  <c r="M169" i="13" a="1"/>
  <c r="M169" i="13"/>
  <c r="M319" i="13"/>
  <c r="N169" i="13" a="1"/>
  <c r="N169" i="13"/>
  <c r="N319" i="13"/>
  <c r="M170" i="13" a="1"/>
  <c r="M170" i="13"/>
  <c r="M320" i="13"/>
  <c r="N170" i="13" a="1"/>
  <c r="N170" i="13"/>
  <c r="N320" i="13"/>
  <c r="M171" i="13" a="1"/>
  <c r="M171" i="13"/>
  <c r="M321" i="13"/>
  <c r="N171" i="13" a="1"/>
  <c r="N171" i="13"/>
  <c r="N321" i="13"/>
  <c r="M172" i="13" a="1"/>
  <c r="M172" i="13"/>
  <c r="M322" i="13"/>
  <c r="N172" i="13" a="1"/>
  <c r="N172" i="13"/>
  <c r="N322" i="13"/>
  <c r="M173" i="13" a="1"/>
  <c r="M173" i="13"/>
  <c r="M323" i="13"/>
  <c r="N173" i="13" a="1"/>
  <c r="N173" i="13"/>
  <c r="N323" i="13"/>
  <c r="M174" i="13" a="1"/>
  <c r="M174" i="13"/>
  <c r="M324" i="13"/>
  <c r="N174" i="13" a="1"/>
  <c r="N174" i="13"/>
  <c r="N324" i="13"/>
  <c r="M175" i="13" a="1"/>
  <c r="M175" i="13"/>
  <c r="M325" i="13"/>
  <c r="N175" i="13" a="1"/>
  <c r="N175" i="13"/>
  <c r="N325" i="13"/>
  <c r="M176" i="13" a="1"/>
  <c r="M176" i="13"/>
  <c r="M326" i="13"/>
  <c r="N176" i="13" a="1"/>
  <c r="N176" i="13"/>
  <c r="N326" i="13"/>
  <c r="M177" i="13" a="1"/>
  <c r="M177" i="13"/>
  <c r="M327" i="13"/>
  <c r="N177" i="13" a="1"/>
  <c r="N177" i="13"/>
  <c r="N327" i="13"/>
  <c r="M178" i="13" a="1"/>
  <c r="M178" i="13"/>
  <c r="M328" i="13"/>
  <c r="N178" i="13" a="1"/>
  <c r="N178" i="13"/>
  <c r="N328" i="13"/>
  <c r="M179" i="13" a="1"/>
  <c r="M179" i="13"/>
  <c r="M329" i="13"/>
  <c r="N179" i="13" a="1"/>
  <c r="N179" i="13"/>
  <c r="N329" i="13"/>
  <c r="M180" i="13" a="1"/>
  <c r="M180" i="13"/>
  <c r="M330" i="13"/>
  <c r="N180" i="13" a="1"/>
  <c r="N180" i="13"/>
  <c r="N330" i="13"/>
  <c r="M181" i="13" a="1"/>
  <c r="M181" i="13"/>
  <c r="M331" i="13"/>
  <c r="N181" i="13" a="1"/>
  <c r="N181" i="13"/>
  <c r="N331" i="13"/>
  <c r="M182" i="13" a="1"/>
  <c r="M182" i="13"/>
  <c r="M332" i="13"/>
  <c r="N182" i="13" a="1"/>
  <c r="N182" i="13"/>
  <c r="N332" i="13"/>
  <c r="M183" i="13" a="1"/>
  <c r="M183" i="13"/>
  <c r="M333" i="13"/>
  <c r="N183" i="13" a="1"/>
  <c r="N183" i="13"/>
  <c r="N333" i="13"/>
  <c r="M184" i="13" a="1"/>
  <c r="M184" i="13"/>
  <c r="M334" i="13"/>
  <c r="N184" i="13" a="1"/>
  <c r="N184" i="13"/>
  <c r="N334" i="13"/>
  <c r="M185" i="13" a="1"/>
  <c r="M185" i="13"/>
  <c r="M335" i="13"/>
  <c r="N185" i="13" a="1"/>
  <c r="N185" i="13"/>
  <c r="N335" i="13"/>
  <c r="M186" i="13" a="1"/>
  <c r="M186" i="13"/>
  <c r="M336" i="13"/>
  <c r="N186" i="13" a="1"/>
  <c r="N186" i="13"/>
  <c r="N336" i="13"/>
  <c r="M187" i="13" a="1"/>
  <c r="M187" i="13"/>
  <c r="M337" i="13"/>
  <c r="N187" i="13" a="1"/>
  <c r="N187" i="13"/>
  <c r="N337" i="13"/>
  <c r="M188" i="13" a="1"/>
  <c r="M188" i="13"/>
  <c r="M338" i="13"/>
  <c r="N188" i="13" a="1"/>
  <c r="N188" i="13"/>
  <c r="N338" i="13"/>
  <c r="M189" i="13" a="1"/>
  <c r="M189" i="13"/>
  <c r="M339" i="13"/>
  <c r="N189" i="13" a="1"/>
  <c r="N189" i="13"/>
  <c r="N339" i="13"/>
  <c r="M190" i="13" a="1"/>
  <c r="M190" i="13"/>
  <c r="M340" i="13"/>
  <c r="N190" i="13" a="1"/>
  <c r="N190" i="13"/>
  <c r="N340" i="13"/>
  <c r="M191" i="13" a="1"/>
  <c r="M191" i="13"/>
  <c r="M341" i="13"/>
  <c r="N191" i="13" a="1"/>
  <c r="N191" i="13"/>
  <c r="N341" i="13"/>
  <c r="M192" i="13" a="1"/>
  <c r="M192" i="13"/>
  <c r="M342" i="13"/>
  <c r="N192" i="13" a="1"/>
  <c r="N192" i="13"/>
  <c r="N342" i="13"/>
  <c r="M193" i="13" a="1"/>
  <c r="M193" i="13"/>
  <c r="M343" i="13"/>
  <c r="N193" i="13" a="1"/>
  <c r="N193" i="13"/>
  <c r="N343" i="13"/>
  <c r="M194" i="13" a="1"/>
  <c r="M194" i="13"/>
  <c r="M344" i="13"/>
  <c r="N194" i="13" a="1"/>
  <c r="N194" i="13"/>
  <c r="N344" i="13"/>
  <c r="M195" i="13" a="1"/>
  <c r="M195" i="13"/>
  <c r="M345" i="13"/>
  <c r="N195" i="13" a="1"/>
  <c r="N195" i="13"/>
  <c r="N345" i="13"/>
  <c r="M243" i="13" a="1"/>
  <c r="M243" i="13"/>
  <c r="M393" i="13"/>
  <c r="N243" i="13" a="1"/>
  <c r="N243" i="13"/>
  <c r="N393" i="13"/>
  <c r="X243" i="13" a="1"/>
  <c r="X243" i="13"/>
  <c r="X393" i="13"/>
  <c r="Y243" i="13" a="1"/>
  <c r="Y243" i="13"/>
  <c r="Y393" i="13"/>
  <c r="AA97" i="13" a="1"/>
  <c r="AA97" i="13"/>
  <c r="AA247" i="13"/>
  <c r="AB97" i="13" a="1"/>
  <c r="AB97" i="13"/>
  <c r="AB247" i="13"/>
  <c r="AA98" i="13" a="1"/>
  <c r="AA98" i="13"/>
  <c r="AA248" i="13"/>
  <c r="AB98" i="13" a="1"/>
  <c r="AB98" i="13"/>
  <c r="AB248" i="13"/>
  <c r="AA99" i="13" a="1"/>
  <c r="AA99" i="13"/>
  <c r="AA249" i="13"/>
  <c r="AB99" i="13" a="1"/>
  <c r="AB99" i="13"/>
  <c r="AB249" i="13"/>
  <c r="AA100" i="13" a="1"/>
  <c r="AA100" i="13"/>
  <c r="AA250" i="13"/>
  <c r="AB100" i="13" a="1"/>
  <c r="AB100" i="13"/>
  <c r="AB250" i="13"/>
  <c r="AA101" i="13" a="1"/>
  <c r="AA101" i="13"/>
  <c r="AA251" i="13"/>
  <c r="AB101" i="13" a="1"/>
  <c r="AB101" i="13"/>
  <c r="AB251" i="13"/>
  <c r="AA102" i="13" a="1"/>
  <c r="AA102" i="13"/>
  <c r="AA252" i="13"/>
  <c r="AB102" i="13" a="1"/>
  <c r="AB102" i="13"/>
  <c r="AB252" i="13"/>
  <c r="AA103" i="13" a="1"/>
  <c r="AA103" i="13"/>
  <c r="AA253" i="13"/>
  <c r="AB103" i="13" a="1"/>
  <c r="AB103" i="13"/>
  <c r="AB253" i="13"/>
  <c r="AA104" i="13" a="1"/>
  <c r="AA104" i="13"/>
  <c r="AA254" i="13"/>
  <c r="AB104" i="13" a="1"/>
  <c r="AB104" i="13"/>
  <c r="AB254" i="13"/>
  <c r="AA105" i="13" a="1"/>
  <c r="AA105" i="13"/>
  <c r="AA255" i="13"/>
  <c r="AB105" i="13" a="1"/>
  <c r="AB105" i="13"/>
  <c r="AB255" i="13"/>
  <c r="AA106" i="13" a="1"/>
  <c r="AA106" i="13"/>
  <c r="AA256" i="13"/>
  <c r="AB106" i="13" a="1"/>
  <c r="AB106" i="13"/>
  <c r="AB256" i="13"/>
  <c r="AA107" i="13" a="1"/>
  <c r="AA107" i="13"/>
  <c r="AA257" i="13"/>
  <c r="AB107" i="13" a="1"/>
  <c r="AB107" i="13"/>
  <c r="AB257" i="13"/>
  <c r="AA108" i="13" a="1"/>
  <c r="AA108" i="13"/>
  <c r="AA258" i="13"/>
  <c r="AB108" i="13" a="1"/>
  <c r="AB108" i="13"/>
  <c r="AB258" i="13"/>
  <c r="AA109" i="13" a="1"/>
  <c r="AA109" i="13"/>
  <c r="AA259" i="13"/>
  <c r="AB109" i="13" a="1"/>
  <c r="AB109" i="13"/>
  <c r="AB259" i="13"/>
  <c r="AA110" i="13" a="1"/>
  <c r="AA110" i="13"/>
  <c r="AA260" i="13"/>
  <c r="AB110" i="13" a="1"/>
  <c r="AB110" i="13"/>
  <c r="AB260" i="13"/>
  <c r="AA111" i="13" a="1"/>
  <c r="AA111" i="13"/>
  <c r="AA261" i="13"/>
  <c r="AB111" i="13" a="1"/>
  <c r="AB111" i="13"/>
  <c r="AB261" i="13"/>
  <c r="AA112" i="13" a="1"/>
  <c r="AA112" i="13"/>
  <c r="AA262" i="13"/>
  <c r="AB112" i="13" a="1"/>
  <c r="AB112" i="13"/>
  <c r="AB262" i="13"/>
  <c r="AA113" i="13" a="1"/>
  <c r="AA113" i="13"/>
  <c r="AA263" i="13"/>
  <c r="AB113" i="13" a="1"/>
  <c r="AB113" i="13"/>
  <c r="AB263" i="13"/>
  <c r="AA114" i="13" a="1"/>
  <c r="AA114" i="13"/>
  <c r="AA264" i="13"/>
  <c r="AB114" i="13" a="1"/>
  <c r="AB114" i="13"/>
  <c r="AB264" i="13"/>
  <c r="AA115" i="13" a="1"/>
  <c r="AA115" i="13"/>
  <c r="AA265" i="13"/>
  <c r="AB115" i="13" a="1"/>
  <c r="AB115" i="13"/>
  <c r="AB265" i="13"/>
  <c r="AA116" i="13" a="1"/>
  <c r="AA116" i="13"/>
  <c r="AA266" i="13"/>
  <c r="AB116" i="13" a="1"/>
  <c r="AB116" i="13"/>
  <c r="AB266" i="13"/>
  <c r="AA117" i="13" a="1"/>
  <c r="AA117" i="13"/>
  <c r="AA267" i="13"/>
  <c r="AB117" i="13" a="1"/>
  <c r="AB117" i="13"/>
  <c r="AB267" i="13"/>
  <c r="AA118" i="13" a="1"/>
  <c r="AA118" i="13"/>
  <c r="AA268" i="13"/>
  <c r="AB118" i="13" a="1"/>
  <c r="AB118" i="13"/>
  <c r="AB268" i="13"/>
  <c r="AA119" i="13" a="1"/>
  <c r="AA119" i="13"/>
  <c r="AA269" i="13"/>
  <c r="AB119" i="13" a="1"/>
  <c r="AB119" i="13"/>
  <c r="AB269" i="13"/>
  <c r="AA120" i="13" a="1"/>
  <c r="AA120" i="13"/>
  <c r="AA270" i="13"/>
  <c r="AB120" i="13" a="1"/>
  <c r="AB120" i="13"/>
  <c r="AB270" i="13"/>
  <c r="AA121" i="13" a="1"/>
  <c r="AA121" i="13"/>
  <c r="AA271" i="13"/>
  <c r="AB121" i="13" a="1"/>
  <c r="AB121" i="13"/>
  <c r="AB271" i="13"/>
  <c r="AA122" i="13" a="1"/>
  <c r="AA122" i="13"/>
  <c r="AA272" i="13"/>
  <c r="AB122" i="13" a="1"/>
  <c r="AB122" i="13"/>
  <c r="AB272" i="13"/>
  <c r="AA123" i="13" a="1"/>
  <c r="AA123" i="13"/>
  <c r="AA273" i="13"/>
  <c r="AB123" i="13" a="1"/>
  <c r="AB123" i="13"/>
  <c r="AB273" i="13"/>
  <c r="AA124" i="13" a="1"/>
  <c r="AA124" i="13"/>
  <c r="AA274" i="13"/>
  <c r="AB124" i="13" a="1"/>
  <c r="AB124" i="13"/>
  <c r="AB274" i="13"/>
  <c r="AA125" i="13" a="1"/>
  <c r="AA125" i="13"/>
  <c r="AA275" i="13"/>
  <c r="AB125" i="13" a="1"/>
  <c r="AB125" i="13"/>
  <c r="AB275" i="13"/>
  <c r="AA126" i="13" a="1"/>
  <c r="AA126" i="13"/>
  <c r="AA276" i="13"/>
  <c r="AB126" i="13" a="1"/>
  <c r="AB126" i="13"/>
  <c r="AB276" i="13"/>
  <c r="AA127" i="13" a="1"/>
  <c r="AA127" i="13"/>
  <c r="AA277" i="13"/>
  <c r="AB127" i="13" a="1"/>
  <c r="AB127" i="13"/>
  <c r="AB277" i="13"/>
  <c r="AA128" i="13" a="1"/>
  <c r="AA128" i="13"/>
  <c r="AA278" i="13"/>
  <c r="AB128" i="13" a="1"/>
  <c r="AB128" i="13"/>
  <c r="AB278" i="13"/>
  <c r="AA129" i="13" a="1"/>
  <c r="AA129" i="13"/>
  <c r="AA279" i="13"/>
  <c r="AB129" i="13" a="1"/>
  <c r="AB129" i="13"/>
  <c r="AB279" i="13"/>
  <c r="AA130" i="13" a="1"/>
  <c r="AA130" i="13"/>
  <c r="AA280" i="13"/>
  <c r="AB130" i="13" a="1"/>
  <c r="AB130" i="13"/>
  <c r="AB280" i="13"/>
  <c r="AA131" i="13" a="1"/>
  <c r="AA131" i="13"/>
  <c r="AA281" i="13"/>
  <c r="AB131" i="13" a="1"/>
  <c r="AB131" i="13"/>
  <c r="AB281" i="13"/>
  <c r="AA132" i="13" a="1"/>
  <c r="AA132" i="13"/>
  <c r="AA282" i="13"/>
  <c r="AB132" i="13" a="1"/>
  <c r="AB132" i="13"/>
  <c r="AB282" i="13"/>
  <c r="AA133" i="13" a="1"/>
  <c r="AA133" i="13"/>
  <c r="AA283" i="13"/>
  <c r="AB133" i="13" a="1"/>
  <c r="AB133" i="13"/>
  <c r="AB283" i="13"/>
  <c r="AA134" i="13" a="1"/>
  <c r="AA134" i="13"/>
  <c r="AA284" i="13"/>
  <c r="AB134" i="13" a="1"/>
  <c r="AB134" i="13"/>
  <c r="AB284" i="13"/>
  <c r="AA135" i="13" a="1"/>
  <c r="AA135" i="13"/>
  <c r="AA285" i="13"/>
  <c r="AB135" i="13" a="1"/>
  <c r="AB135" i="13"/>
  <c r="AB285" i="13"/>
  <c r="AA136" i="13" a="1"/>
  <c r="AA136" i="13"/>
  <c r="AA286" i="13"/>
  <c r="AB136" i="13" a="1"/>
  <c r="AB136" i="13"/>
  <c r="AB286" i="13"/>
  <c r="AA137" i="13" a="1"/>
  <c r="AA137" i="13"/>
  <c r="AA287" i="13"/>
  <c r="AB137" i="13" a="1"/>
  <c r="AB137" i="13"/>
  <c r="AB287" i="13"/>
  <c r="AA138" i="13" a="1"/>
  <c r="AA138" i="13"/>
  <c r="AA288" i="13"/>
  <c r="AB138" i="13" a="1"/>
  <c r="AB138" i="13"/>
  <c r="AB288" i="13"/>
  <c r="AA139" i="13" a="1"/>
  <c r="AA139" i="13"/>
  <c r="AA289" i="13"/>
  <c r="AB139" i="13" a="1"/>
  <c r="AB139" i="13"/>
  <c r="AB289" i="13"/>
  <c r="AA140" i="13" a="1"/>
  <c r="AA140" i="13"/>
  <c r="AA290" i="13"/>
  <c r="AB140" i="13" a="1"/>
  <c r="AB140" i="13"/>
  <c r="AB290" i="13"/>
  <c r="AA141" i="13" a="1"/>
  <c r="AA141" i="13"/>
  <c r="AA291" i="13"/>
  <c r="AB141" i="13" a="1"/>
  <c r="AB141" i="13"/>
  <c r="AB291" i="13"/>
  <c r="AA142" i="13" a="1"/>
  <c r="AA142" i="13"/>
  <c r="AA292" i="13"/>
  <c r="AB142" i="13" a="1"/>
  <c r="AB142" i="13"/>
  <c r="AB292" i="13"/>
  <c r="AA143" i="13" a="1"/>
  <c r="AA143" i="13"/>
  <c r="AA293" i="13"/>
  <c r="AB143" i="13" a="1"/>
  <c r="AB143" i="13"/>
  <c r="AB293" i="13"/>
  <c r="AA144" i="13" a="1"/>
  <c r="AA144" i="13"/>
  <c r="AA294" i="13"/>
  <c r="AB144" i="13" a="1"/>
  <c r="AB144" i="13"/>
  <c r="AB294" i="13"/>
  <c r="AA145" i="13" a="1"/>
  <c r="AA145" i="13"/>
  <c r="AA295" i="13"/>
  <c r="AB145" i="13" a="1"/>
  <c r="AB145" i="13"/>
  <c r="AB295" i="13"/>
  <c r="AA146" i="13" a="1"/>
  <c r="AA146" i="13"/>
  <c r="AA296" i="13"/>
  <c r="AB146" i="13" a="1"/>
  <c r="AB146" i="13"/>
  <c r="AB296" i="13"/>
  <c r="AA147" i="13" a="1"/>
  <c r="AA147" i="13"/>
  <c r="AA297" i="13"/>
  <c r="AB147" i="13" a="1"/>
  <c r="AB147" i="13"/>
  <c r="AB297" i="13"/>
  <c r="AA148" i="13" a="1"/>
  <c r="AA148" i="13"/>
  <c r="AA298" i="13"/>
  <c r="AB148" i="13" a="1"/>
  <c r="AB148" i="13"/>
  <c r="AB298" i="13"/>
  <c r="AA149" i="13" a="1"/>
  <c r="AA149" i="13"/>
  <c r="AA299" i="13"/>
  <c r="AB149" i="13" a="1"/>
  <c r="AB149" i="13"/>
  <c r="AB299" i="13"/>
  <c r="AA150" i="13" a="1"/>
  <c r="AA150" i="13"/>
  <c r="AA300" i="13"/>
  <c r="AB150" i="13" a="1"/>
  <c r="AB150" i="13"/>
  <c r="AB300" i="13"/>
  <c r="AA151" i="13" a="1"/>
  <c r="AA151" i="13"/>
  <c r="AA301" i="13"/>
  <c r="AB151" i="13" a="1"/>
  <c r="AB151" i="13"/>
  <c r="AB301" i="13"/>
  <c r="AA152" i="13" a="1"/>
  <c r="AA152" i="13"/>
  <c r="AA302" i="13"/>
  <c r="AB152" i="13" a="1"/>
  <c r="AB152" i="13"/>
  <c r="AB302" i="13"/>
  <c r="AA153" i="13" a="1"/>
  <c r="AA153" i="13"/>
  <c r="AA303" i="13"/>
  <c r="AB153" i="13" a="1"/>
  <c r="AB153" i="13"/>
  <c r="AB303" i="13"/>
  <c r="AA154" i="13" a="1"/>
  <c r="AA154" i="13"/>
  <c r="AA304" i="13"/>
  <c r="AB154" i="13" a="1"/>
  <c r="AB154" i="13"/>
  <c r="AB304" i="13"/>
  <c r="AA155" i="13" a="1"/>
  <c r="AA155" i="13"/>
  <c r="AA305" i="13"/>
  <c r="AB155" i="13" a="1"/>
  <c r="AB155" i="13"/>
  <c r="AB305" i="13"/>
  <c r="AA156" i="13" a="1"/>
  <c r="AA156" i="13"/>
  <c r="AA306" i="13"/>
  <c r="AB156" i="13" a="1"/>
  <c r="AB156" i="13"/>
  <c r="AB306" i="13"/>
  <c r="AA157" i="13" a="1"/>
  <c r="AA157" i="13"/>
  <c r="AA307" i="13"/>
  <c r="AB157" i="13" a="1"/>
  <c r="AB157" i="13"/>
  <c r="AB307" i="13"/>
  <c r="AA158" i="13" a="1"/>
  <c r="AA158" i="13"/>
  <c r="AA308" i="13"/>
  <c r="AB158" i="13" a="1"/>
  <c r="AB158" i="13"/>
  <c r="AB308" i="13"/>
  <c r="AA159" i="13" a="1"/>
  <c r="AA159" i="13"/>
  <c r="AA309" i="13"/>
  <c r="AB159" i="13" a="1"/>
  <c r="AB159" i="13"/>
  <c r="AB309" i="13"/>
  <c r="AA160" i="13" a="1"/>
  <c r="AA160" i="13"/>
  <c r="AA310" i="13"/>
  <c r="AB160" i="13" a="1"/>
  <c r="AB160" i="13"/>
  <c r="AB310" i="13"/>
  <c r="AA161" i="13" a="1"/>
  <c r="AA161" i="13"/>
  <c r="AA311" i="13"/>
  <c r="AB161" i="13" a="1"/>
  <c r="AB161" i="13"/>
  <c r="AB311" i="13"/>
  <c r="AA162" i="13" a="1"/>
  <c r="AA162" i="13"/>
  <c r="AA312" i="13"/>
  <c r="AB162" i="13" a="1"/>
  <c r="AB162" i="13"/>
  <c r="AB312" i="13"/>
  <c r="AA163" i="13" a="1"/>
  <c r="AA163" i="13"/>
  <c r="AA313" i="13"/>
  <c r="AB163" i="13" a="1"/>
  <c r="AB163" i="13"/>
  <c r="AB313" i="13"/>
  <c r="AA164" i="13" a="1"/>
  <c r="AA164" i="13"/>
  <c r="AA314" i="13"/>
  <c r="AB164" i="13" a="1"/>
  <c r="AB164" i="13"/>
  <c r="AB314" i="13"/>
  <c r="AA165" i="13" a="1"/>
  <c r="AA165" i="13"/>
  <c r="AA315" i="13"/>
  <c r="AB165" i="13" a="1"/>
  <c r="AB165" i="13"/>
  <c r="AB315" i="13"/>
  <c r="AA166" i="13" a="1"/>
  <c r="AA166" i="13"/>
  <c r="AA316" i="13"/>
  <c r="AB166" i="13" a="1"/>
  <c r="AB166" i="13"/>
  <c r="AB316" i="13"/>
  <c r="AA167" i="13" a="1"/>
  <c r="AA167" i="13"/>
  <c r="AA317" i="13"/>
  <c r="AB167" i="13" a="1"/>
  <c r="AB167" i="13"/>
  <c r="AB317" i="13"/>
  <c r="AA168" i="13" a="1"/>
  <c r="AA168" i="13"/>
  <c r="AA318" i="13"/>
  <c r="AB168" i="13" a="1"/>
  <c r="AB168" i="13"/>
  <c r="AB318" i="13"/>
  <c r="AA169" i="13" a="1"/>
  <c r="AA169" i="13"/>
  <c r="AA319" i="13"/>
  <c r="AB169" i="13" a="1"/>
  <c r="AB169" i="13"/>
  <c r="AB319" i="13"/>
  <c r="AA170" i="13" a="1"/>
  <c r="AA170" i="13"/>
  <c r="AA320" i="13"/>
  <c r="AB170" i="13" a="1"/>
  <c r="AB170" i="13"/>
  <c r="AB320" i="13"/>
  <c r="AA171" i="13" a="1"/>
  <c r="AA171" i="13"/>
  <c r="AA321" i="13"/>
  <c r="AB171" i="13" a="1"/>
  <c r="AB171" i="13"/>
  <c r="AB321" i="13"/>
  <c r="AA172" i="13" a="1"/>
  <c r="AA172" i="13"/>
  <c r="AA322" i="13"/>
  <c r="AB172" i="13" a="1"/>
  <c r="AB172" i="13"/>
  <c r="AB322" i="13"/>
  <c r="AA173" i="13" a="1"/>
  <c r="AA173" i="13"/>
  <c r="AA323" i="13"/>
  <c r="AB173" i="13" a="1"/>
  <c r="AB173" i="13"/>
  <c r="AB323" i="13"/>
  <c r="AA174" i="13" a="1"/>
  <c r="AA174" i="13"/>
  <c r="AA324" i="13"/>
  <c r="AB174" i="13" a="1"/>
  <c r="AB174" i="13"/>
  <c r="AB324" i="13"/>
  <c r="AA175" i="13" a="1"/>
  <c r="AA175" i="13"/>
  <c r="AA325" i="13"/>
  <c r="AB175" i="13" a="1"/>
  <c r="AB175" i="13"/>
  <c r="AB325" i="13"/>
  <c r="AA176" i="13" a="1"/>
  <c r="AA176" i="13"/>
  <c r="AA326" i="13"/>
  <c r="AB176" i="13" a="1"/>
  <c r="AB176" i="13"/>
  <c r="AB326" i="13"/>
  <c r="AA177" i="13" a="1"/>
  <c r="AA177" i="13"/>
  <c r="AA327" i="13"/>
  <c r="AB177" i="13" a="1"/>
  <c r="AB177" i="13"/>
  <c r="AB327" i="13"/>
  <c r="AA178" i="13" a="1"/>
  <c r="AA178" i="13"/>
  <c r="AA328" i="13"/>
  <c r="AB178" i="13" a="1"/>
  <c r="AB178" i="13"/>
  <c r="AB328" i="13"/>
  <c r="AA179" i="13" a="1"/>
  <c r="AA179" i="13"/>
  <c r="AA329" i="13"/>
  <c r="AB179" i="13" a="1"/>
  <c r="AB179" i="13"/>
  <c r="AB329" i="13"/>
  <c r="AA180" i="13" a="1"/>
  <c r="AA180" i="13"/>
  <c r="AA330" i="13"/>
  <c r="AB180" i="13" a="1"/>
  <c r="AB180" i="13"/>
  <c r="AB330" i="13"/>
  <c r="AA181" i="13" a="1"/>
  <c r="AA181" i="13"/>
  <c r="AA331" i="13"/>
  <c r="AB181" i="13" a="1"/>
  <c r="AB181" i="13"/>
  <c r="AB331" i="13"/>
  <c r="AA182" i="13" a="1"/>
  <c r="AA182" i="13"/>
  <c r="AA332" i="13"/>
  <c r="AB182" i="13" a="1"/>
  <c r="AB182" i="13"/>
  <c r="AB332" i="13"/>
  <c r="AA183" i="13" a="1"/>
  <c r="AA183" i="13"/>
  <c r="AA333" i="13"/>
  <c r="AB183" i="13" a="1"/>
  <c r="AB183" i="13"/>
  <c r="AB333" i="13"/>
  <c r="AA184" i="13" a="1"/>
  <c r="AA184" i="13"/>
  <c r="AA334" i="13"/>
  <c r="AB184" i="13" a="1"/>
  <c r="AB184" i="13"/>
  <c r="AB334" i="13"/>
  <c r="AA185" i="13" a="1"/>
  <c r="AA185" i="13"/>
  <c r="AA335" i="13"/>
  <c r="AB185" i="13" a="1"/>
  <c r="AB185" i="13"/>
  <c r="AB335" i="13"/>
  <c r="AA186" i="13" a="1"/>
  <c r="AA186" i="13"/>
  <c r="AA336" i="13"/>
  <c r="AB186" i="13" a="1"/>
  <c r="AB186" i="13"/>
  <c r="AB336" i="13"/>
  <c r="AA187" i="13" a="1"/>
  <c r="AA187" i="13"/>
  <c r="AA337" i="13"/>
  <c r="AB187" i="13" a="1"/>
  <c r="AB187" i="13"/>
  <c r="AB337" i="13"/>
  <c r="AA188" i="13" a="1"/>
  <c r="AA188" i="13"/>
  <c r="AA338" i="13"/>
  <c r="AB188" i="13" a="1"/>
  <c r="AB188" i="13"/>
  <c r="AB338" i="13"/>
  <c r="AA189" i="13" a="1"/>
  <c r="AA189" i="13"/>
  <c r="AA339" i="13"/>
  <c r="AB189" i="13" a="1"/>
  <c r="AB189" i="13"/>
  <c r="AB339" i="13"/>
  <c r="AA190" i="13" a="1"/>
  <c r="AA190" i="13"/>
  <c r="AA340" i="13"/>
  <c r="AB190" i="13" a="1"/>
  <c r="AB190" i="13"/>
  <c r="AB340" i="13"/>
  <c r="AA191" i="13" a="1"/>
  <c r="AA191" i="13"/>
  <c r="AA341" i="13"/>
  <c r="AB191" i="13" a="1"/>
  <c r="AB191" i="13"/>
  <c r="AB341" i="13"/>
  <c r="AA192" i="13" a="1"/>
  <c r="AA192" i="13"/>
  <c r="AA342" i="13"/>
  <c r="AB192" i="13" a="1"/>
  <c r="AB192" i="13"/>
  <c r="AB342" i="13"/>
  <c r="AA193" i="13" a="1"/>
  <c r="AA193" i="13"/>
  <c r="AA343" i="13"/>
  <c r="AB193" i="13" a="1"/>
  <c r="AB193" i="13"/>
  <c r="AB343" i="13"/>
  <c r="AA194" i="13" a="1"/>
  <c r="AA194" i="13"/>
  <c r="AA344" i="13"/>
  <c r="AB194" i="13" a="1"/>
  <c r="AB194" i="13"/>
  <c r="AB344" i="13"/>
  <c r="AA195" i="13" a="1"/>
  <c r="AA195" i="13"/>
  <c r="AA345" i="13"/>
  <c r="AB195" i="13" a="1"/>
  <c r="AB195" i="13"/>
  <c r="AB345" i="13"/>
  <c r="AA243" i="13" a="1"/>
  <c r="AA243" i="13"/>
  <c r="AA393" i="13"/>
  <c r="AB243" i="13" a="1"/>
  <c r="AB243" i="13"/>
  <c r="AB393" i="13"/>
  <c r="AC97" i="13" a="1"/>
  <c r="AC97" i="13"/>
  <c r="AC247" i="13"/>
  <c r="AC98" i="13" a="1"/>
  <c r="AC98" i="13"/>
  <c r="AC248" i="13"/>
  <c r="AC99" i="13" a="1"/>
  <c r="AC99" i="13"/>
  <c r="AC249" i="13"/>
  <c r="AC100" i="13" a="1"/>
  <c r="AC100" i="13"/>
  <c r="AC250" i="13"/>
  <c r="AC101" i="13" a="1"/>
  <c r="AC101" i="13"/>
  <c r="AC251" i="13"/>
  <c r="AC102" i="13" a="1"/>
  <c r="AC102" i="13"/>
  <c r="AC252" i="13"/>
  <c r="AC103" i="13" a="1"/>
  <c r="AC103" i="13"/>
  <c r="AC253" i="13"/>
  <c r="AC104" i="13" a="1"/>
  <c r="AC104" i="13"/>
  <c r="AC254" i="13"/>
  <c r="AC105" i="13" a="1"/>
  <c r="AC105" i="13"/>
  <c r="AC255" i="13"/>
  <c r="AC106" i="13" a="1"/>
  <c r="AC106" i="13"/>
  <c r="AC256" i="13"/>
  <c r="AC107" i="13" a="1"/>
  <c r="AC107" i="13"/>
  <c r="AC257" i="13"/>
  <c r="AC108" i="13" a="1"/>
  <c r="AC108" i="13"/>
  <c r="AC258" i="13"/>
  <c r="AC109" i="13" a="1"/>
  <c r="AC109" i="13"/>
  <c r="AC259" i="13"/>
  <c r="AC110" i="13" a="1"/>
  <c r="AC110" i="13"/>
  <c r="AC260" i="13"/>
  <c r="AC111" i="13" a="1"/>
  <c r="AC111" i="13"/>
  <c r="AC261" i="13"/>
  <c r="AC112" i="13" a="1"/>
  <c r="AC112" i="13"/>
  <c r="AC262" i="13"/>
  <c r="AC113" i="13" a="1"/>
  <c r="AC113" i="13"/>
  <c r="AC263" i="13"/>
  <c r="AC114" i="13" a="1"/>
  <c r="AC114" i="13"/>
  <c r="AC264" i="13"/>
  <c r="AC115" i="13" a="1"/>
  <c r="AC115" i="13"/>
  <c r="AC265" i="13"/>
  <c r="AC116" i="13" a="1"/>
  <c r="AC116" i="13"/>
  <c r="AC266" i="13"/>
  <c r="AC117" i="13" a="1"/>
  <c r="AC117" i="13"/>
  <c r="AC267" i="13"/>
  <c r="AC118" i="13" a="1"/>
  <c r="AC118" i="13"/>
  <c r="AC268" i="13"/>
  <c r="AC119" i="13" a="1"/>
  <c r="AC119" i="13"/>
  <c r="AC269" i="13"/>
  <c r="AC120" i="13" a="1"/>
  <c r="AC120" i="13"/>
  <c r="AC270" i="13"/>
  <c r="AC121" i="13" a="1"/>
  <c r="AC121" i="13"/>
  <c r="AC271" i="13"/>
  <c r="AC122" i="13" a="1"/>
  <c r="AC122" i="13"/>
  <c r="AC272" i="13"/>
  <c r="AC123" i="13" a="1"/>
  <c r="AC123" i="13"/>
  <c r="AC273" i="13"/>
  <c r="AC124" i="13" a="1"/>
  <c r="AC124" i="13"/>
  <c r="AC274" i="13"/>
  <c r="AC125" i="13" a="1"/>
  <c r="AC125" i="13"/>
  <c r="AC275" i="13"/>
  <c r="AC126" i="13" a="1"/>
  <c r="AC126" i="13"/>
  <c r="AC276" i="13"/>
  <c r="AC127" i="13" a="1"/>
  <c r="AC127" i="13"/>
  <c r="AC277" i="13"/>
  <c r="AC128" i="13" a="1"/>
  <c r="AC128" i="13"/>
  <c r="AC278" i="13"/>
  <c r="AC129" i="13" a="1"/>
  <c r="AC129" i="13"/>
  <c r="AC279" i="13"/>
  <c r="AC130" i="13" a="1"/>
  <c r="AC130" i="13"/>
  <c r="AC280" i="13"/>
  <c r="AC131" i="13" a="1"/>
  <c r="AC131" i="13"/>
  <c r="AC281" i="13"/>
  <c r="AC132" i="13" a="1"/>
  <c r="AC132" i="13"/>
  <c r="AC282" i="13"/>
  <c r="AC133" i="13" a="1"/>
  <c r="AC133" i="13"/>
  <c r="AC283" i="13"/>
  <c r="AC134" i="13" a="1"/>
  <c r="AC134" i="13"/>
  <c r="AC284" i="13"/>
  <c r="AC135" i="13" a="1"/>
  <c r="AC135" i="13"/>
  <c r="AC285" i="13"/>
  <c r="AC136" i="13" a="1"/>
  <c r="AC136" i="13"/>
  <c r="AC286" i="13"/>
  <c r="AC137" i="13" a="1"/>
  <c r="AC137" i="13"/>
  <c r="AC287" i="13"/>
  <c r="AC138" i="13" a="1"/>
  <c r="AC138" i="13"/>
  <c r="AC288" i="13"/>
  <c r="AC139" i="13" a="1"/>
  <c r="AC139" i="13"/>
  <c r="AC289" i="13"/>
  <c r="AC140" i="13" a="1"/>
  <c r="AC140" i="13"/>
  <c r="AC290" i="13"/>
  <c r="AC141" i="13" a="1"/>
  <c r="AC141" i="13"/>
  <c r="AC291" i="13"/>
  <c r="AC142" i="13" a="1"/>
  <c r="AC142" i="13"/>
  <c r="AC292" i="13"/>
  <c r="AC143" i="13" a="1"/>
  <c r="AC143" i="13"/>
  <c r="AC293" i="13"/>
  <c r="AC144" i="13" a="1"/>
  <c r="AC144" i="13"/>
  <c r="AC294" i="13"/>
  <c r="AC145" i="13" a="1"/>
  <c r="AC145" i="13"/>
  <c r="AC295" i="13"/>
  <c r="AC146" i="13" a="1"/>
  <c r="AC146" i="13"/>
  <c r="AC296" i="13"/>
  <c r="AC147" i="13" a="1"/>
  <c r="AC147" i="13"/>
  <c r="AC297" i="13"/>
  <c r="AC148" i="13" a="1"/>
  <c r="AC148" i="13"/>
  <c r="AC298" i="13"/>
  <c r="AC149" i="13" a="1"/>
  <c r="AC149" i="13"/>
  <c r="AC299" i="13"/>
  <c r="AC150" i="13" a="1"/>
  <c r="AC150" i="13"/>
  <c r="AC300" i="13"/>
  <c r="AC151" i="13" a="1"/>
  <c r="AC151" i="13"/>
  <c r="AC301" i="13"/>
  <c r="AC152" i="13" a="1"/>
  <c r="AC152" i="13"/>
  <c r="AC302" i="13"/>
  <c r="AC153" i="13" a="1"/>
  <c r="AC153" i="13"/>
  <c r="AC303" i="13"/>
  <c r="AC154" i="13" a="1"/>
  <c r="AC154" i="13"/>
  <c r="AC304" i="13"/>
  <c r="AC155" i="13" a="1"/>
  <c r="AC155" i="13"/>
  <c r="AC305" i="13"/>
  <c r="AC156" i="13" a="1"/>
  <c r="AC156" i="13"/>
  <c r="AC306" i="13"/>
  <c r="AC157" i="13" a="1"/>
  <c r="AC157" i="13"/>
  <c r="AC307" i="13"/>
  <c r="AC158" i="13" a="1"/>
  <c r="AC158" i="13"/>
  <c r="AC308" i="13"/>
  <c r="AC159" i="13" a="1"/>
  <c r="AC159" i="13"/>
  <c r="AC309" i="13"/>
  <c r="AC160" i="13" a="1"/>
  <c r="AC160" i="13"/>
  <c r="AC310" i="13"/>
  <c r="AC161" i="13" a="1"/>
  <c r="AC161" i="13"/>
  <c r="AC311" i="13"/>
  <c r="AC162" i="13" a="1"/>
  <c r="AC162" i="13"/>
  <c r="AC312" i="13"/>
  <c r="AC163" i="13" a="1"/>
  <c r="AC163" i="13"/>
  <c r="AC313" i="13"/>
  <c r="AC164" i="13" a="1"/>
  <c r="AC164" i="13"/>
  <c r="AC314" i="13"/>
  <c r="AC165" i="13" a="1"/>
  <c r="AC165" i="13"/>
  <c r="AC315" i="13"/>
  <c r="AC166" i="13" a="1"/>
  <c r="AC166" i="13"/>
  <c r="AC316" i="13"/>
  <c r="AC167" i="13" a="1"/>
  <c r="AC167" i="13"/>
  <c r="AC317" i="13"/>
  <c r="AC168" i="13" a="1"/>
  <c r="AC168" i="13"/>
  <c r="AC318" i="13"/>
  <c r="AC169" i="13" a="1"/>
  <c r="AC169" i="13"/>
  <c r="AC319" i="13"/>
  <c r="AC170" i="13" a="1"/>
  <c r="AC170" i="13"/>
  <c r="AC320" i="13"/>
  <c r="AC171" i="13" a="1"/>
  <c r="AC171" i="13"/>
  <c r="AC321" i="13"/>
  <c r="AC172" i="13" a="1"/>
  <c r="AC172" i="13"/>
  <c r="AC322" i="13"/>
  <c r="AC173" i="13" a="1"/>
  <c r="AC173" i="13"/>
  <c r="AC323" i="13"/>
  <c r="AC174" i="13" a="1"/>
  <c r="AC174" i="13"/>
  <c r="AC324" i="13"/>
  <c r="AC175" i="13" a="1"/>
  <c r="AC175" i="13"/>
  <c r="AC325" i="13"/>
  <c r="AC176" i="13" a="1"/>
  <c r="AC176" i="13"/>
  <c r="AC326" i="13"/>
  <c r="AC177" i="13" a="1"/>
  <c r="AC177" i="13"/>
  <c r="AC327" i="13"/>
  <c r="AC178" i="13" a="1"/>
  <c r="AC178" i="13"/>
  <c r="AC328" i="13"/>
  <c r="AC179" i="13" a="1"/>
  <c r="AC179" i="13"/>
  <c r="AC329" i="13"/>
  <c r="AC180" i="13" a="1"/>
  <c r="AC180" i="13"/>
  <c r="AC330" i="13"/>
  <c r="AC181" i="13" a="1"/>
  <c r="AC181" i="13"/>
  <c r="AC331" i="13"/>
  <c r="AC182" i="13" a="1"/>
  <c r="AC182" i="13"/>
  <c r="AC332" i="13"/>
  <c r="AC183" i="13" a="1"/>
  <c r="AC183" i="13"/>
  <c r="AC333" i="13"/>
  <c r="AC184" i="13" a="1"/>
  <c r="AC184" i="13"/>
  <c r="AC334" i="13"/>
  <c r="AC185" i="13" a="1"/>
  <c r="AC185" i="13"/>
  <c r="AC335" i="13"/>
  <c r="AC186" i="13" a="1"/>
  <c r="AC186" i="13"/>
  <c r="AC336" i="13"/>
  <c r="AC187" i="13" a="1"/>
  <c r="AC187" i="13"/>
  <c r="AC337" i="13"/>
  <c r="AC188" i="13" a="1"/>
  <c r="AC188" i="13"/>
  <c r="AC338" i="13"/>
  <c r="AC189" i="13" a="1"/>
  <c r="AC189" i="13"/>
  <c r="AC339" i="13"/>
  <c r="AC190" i="13" a="1"/>
  <c r="AC190" i="13"/>
  <c r="AC340" i="13"/>
  <c r="AC191" i="13" a="1"/>
  <c r="AC191" i="13"/>
  <c r="AC341" i="13"/>
  <c r="AC192" i="13" a="1"/>
  <c r="AC192" i="13"/>
  <c r="AC342" i="13"/>
  <c r="AC193" i="13" a="1"/>
  <c r="AC193" i="13"/>
  <c r="AC343" i="13"/>
  <c r="AC194" i="13" a="1"/>
  <c r="AC194" i="13"/>
  <c r="AC344" i="13"/>
  <c r="AC195" i="13" a="1"/>
  <c r="AC195" i="13"/>
  <c r="AC345" i="13"/>
  <c r="AC243" i="13" a="1"/>
  <c r="AC243" i="13"/>
  <c r="AC393" i="13"/>
  <c r="AD97" i="13" a="1"/>
  <c r="AD97" i="13"/>
  <c r="AD247" i="13"/>
  <c r="AE97" i="13" a="1"/>
  <c r="AE97" i="13"/>
  <c r="AE247" i="13"/>
  <c r="AD98" i="13" a="1"/>
  <c r="AD98" i="13"/>
  <c r="AD248" i="13"/>
  <c r="AE98" i="13" a="1"/>
  <c r="AE98" i="13"/>
  <c r="AE248" i="13"/>
  <c r="AD99" i="13" a="1"/>
  <c r="AD99" i="13"/>
  <c r="AD249" i="13"/>
  <c r="AE99" i="13" a="1"/>
  <c r="AE99" i="13"/>
  <c r="AE249" i="13"/>
  <c r="AD100" i="13" a="1"/>
  <c r="AD100" i="13"/>
  <c r="AD250" i="13"/>
  <c r="AE100" i="13" a="1"/>
  <c r="AE100" i="13"/>
  <c r="AE250" i="13"/>
  <c r="AD101" i="13" a="1"/>
  <c r="AD101" i="13"/>
  <c r="AD251" i="13"/>
  <c r="AE101" i="13" a="1"/>
  <c r="AE101" i="13"/>
  <c r="AE251" i="13"/>
  <c r="AD102" i="13" a="1"/>
  <c r="AD102" i="13"/>
  <c r="AD252" i="13"/>
  <c r="AE102" i="13" a="1"/>
  <c r="AE102" i="13"/>
  <c r="AE252" i="13"/>
  <c r="AD103" i="13" a="1"/>
  <c r="AD103" i="13"/>
  <c r="AD253" i="13"/>
  <c r="AE103" i="13" a="1"/>
  <c r="AE103" i="13"/>
  <c r="AE253" i="13"/>
  <c r="AD104" i="13" a="1"/>
  <c r="AD104" i="13"/>
  <c r="AD254" i="13"/>
  <c r="AE104" i="13" a="1"/>
  <c r="AE104" i="13"/>
  <c r="AE254" i="13"/>
  <c r="AD105" i="13" a="1"/>
  <c r="AD105" i="13"/>
  <c r="AD255" i="13"/>
  <c r="AE105" i="13" a="1"/>
  <c r="AE105" i="13"/>
  <c r="AE255" i="13"/>
  <c r="AD106" i="13" a="1"/>
  <c r="AD106" i="13"/>
  <c r="AD256" i="13"/>
  <c r="AE106" i="13" a="1"/>
  <c r="AE106" i="13"/>
  <c r="AE256" i="13"/>
  <c r="AD107" i="13" a="1"/>
  <c r="AD107" i="13"/>
  <c r="AD257" i="13"/>
  <c r="AE107" i="13" a="1"/>
  <c r="AE107" i="13"/>
  <c r="AE257" i="13"/>
  <c r="AD108" i="13" a="1"/>
  <c r="AD108" i="13"/>
  <c r="AD258" i="13"/>
  <c r="AE108" i="13" a="1"/>
  <c r="AE108" i="13"/>
  <c r="AE258" i="13"/>
  <c r="AD109" i="13" a="1"/>
  <c r="AD109" i="13"/>
  <c r="AD259" i="13"/>
  <c r="AE109" i="13" a="1"/>
  <c r="AE109" i="13"/>
  <c r="AE259" i="13"/>
  <c r="AD110" i="13" a="1"/>
  <c r="AD110" i="13"/>
  <c r="AD260" i="13"/>
  <c r="AE110" i="13" a="1"/>
  <c r="AE110" i="13"/>
  <c r="AE260" i="13"/>
  <c r="AD111" i="13" a="1"/>
  <c r="AD111" i="13"/>
  <c r="AD261" i="13"/>
  <c r="AE111" i="13" a="1"/>
  <c r="AE111" i="13"/>
  <c r="AE261" i="13"/>
  <c r="AD112" i="13" a="1"/>
  <c r="AD112" i="13"/>
  <c r="AD262" i="13"/>
  <c r="AE112" i="13" a="1"/>
  <c r="AE112" i="13"/>
  <c r="AE262" i="13"/>
  <c r="AD113" i="13" a="1"/>
  <c r="AD113" i="13"/>
  <c r="AD263" i="13"/>
  <c r="AE113" i="13" a="1"/>
  <c r="AE113" i="13"/>
  <c r="AE263" i="13"/>
  <c r="AD114" i="13" a="1"/>
  <c r="AD114" i="13"/>
  <c r="AD264" i="13"/>
  <c r="AE114" i="13" a="1"/>
  <c r="AE114" i="13"/>
  <c r="AE264" i="13"/>
  <c r="AD115" i="13" a="1"/>
  <c r="AD115" i="13"/>
  <c r="AD265" i="13"/>
  <c r="AE115" i="13" a="1"/>
  <c r="AE115" i="13"/>
  <c r="AE265" i="13"/>
  <c r="AD116" i="13" a="1"/>
  <c r="AD116" i="13"/>
  <c r="AD266" i="13"/>
  <c r="AE116" i="13" a="1"/>
  <c r="AE116" i="13"/>
  <c r="AE266" i="13"/>
  <c r="AD117" i="13" a="1"/>
  <c r="AD117" i="13"/>
  <c r="AD267" i="13"/>
  <c r="AE117" i="13" a="1"/>
  <c r="AE117" i="13"/>
  <c r="AE267" i="13"/>
  <c r="AD118" i="13" a="1"/>
  <c r="AD118" i="13"/>
  <c r="AD268" i="13"/>
  <c r="AE118" i="13" a="1"/>
  <c r="AE118" i="13"/>
  <c r="AE268" i="13"/>
  <c r="AD119" i="13" a="1"/>
  <c r="AD119" i="13"/>
  <c r="AD269" i="13"/>
  <c r="AE119" i="13" a="1"/>
  <c r="AE119" i="13"/>
  <c r="AE269" i="13"/>
  <c r="AD120" i="13" a="1"/>
  <c r="AD120" i="13"/>
  <c r="AD270" i="13"/>
  <c r="AE120" i="13" a="1"/>
  <c r="AE120" i="13"/>
  <c r="AE270" i="13"/>
  <c r="AD121" i="13" a="1"/>
  <c r="AD121" i="13"/>
  <c r="AD271" i="13"/>
  <c r="AE121" i="13" a="1"/>
  <c r="AE121" i="13"/>
  <c r="AE271" i="13"/>
  <c r="AD122" i="13" a="1"/>
  <c r="AD122" i="13"/>
  <c r="AD272" i="13"/>
  <c r="AE122" i="13" a="1"/>
  <c r="AE122" i="13"/>
  <c r="AE272" i="13"/>
  <c r="AD123" i="13" a="1"/>
  <c r="AD123" i="13"/>
  <c r="AD273" i="13"/>
  <c r="AE123" i="13" a="1"/>
  <c r="AE123" i="13"/>
  <c r="AE273" i="13"/>
  <c r="AD124" i="13" a="1"/>
  <c r="AD124" i="13"/>
  <c r="AD274" i="13"/>
  <c r="AE124" i="13" a="1"/>
  <c r="AE124" i="13"/>
  <c r="AE274" i="13"/>
  <c r="AD125" i="13" a="1"/>
  <c r="AD125" i="13"/>
  <c r="AD275" i="13"/>
  <c r="AE125" i="13" a="1"/>
  <c r="AE125" i="13"/>
  <c r="AE275" i="13"/>
  <c r="AD126" i="13" a="1"/>
  <c r="AD126" i="13"/>
  <c r="AD276" i="13"/>
  <c r="AE126" i="13" a="1"/>
  <c r="AE126" i="13"/>
  <c r="AE276" i="13"/>
  <c r="AD127" i="13" a="1"/>
  <c r="AD127" i="13"/>
  <c r="AD277" i="13"/>
  <c r="AE127" i="13" a="1"/>
  <c r="AE127" i="13"/>
  <c r="AE277" i="13"/>
  <c r="AD128" i="13" a="1"/>
  <c r="AD128" i="13"/>
  <c r="AD278" i="13"/>
  <c r="AE128" i="13" a="1"/>
  <c r="AE128" i="13"/>
  <c r="AE278" i="13"/>
  <c r="AD129" i="13" a="1"/>
  <c r="AD129" i="13"/>
  <c r="AD279" i="13"/>
  <c r="AE129" i="13" a="1"/>
  <c r="AE129" i="13"/>
  <c r="AE279" i="13"/>
  <c r="AD130" i="13" a="1"/>
  <c r="AD130" i="13"/>
  <c r="AD280" i="13"/>
  <c r="AE130" i="13" a="1"/>
  <c r="AE130" i="13"/>
  <c r="AE280" i="13"/>
  <c r="AD131" i="13" a="1"/>
  <c r="AD131" i="13"/>
  <c r="AD281" i="13"/>
  <c r="AE131" i="13" a="1"/>
  <c r="AE131" i="13"/>
  <c r="AE281" i="13"/>
  <c r="AD132" i="13" a="1"/>
  <c r="AD132" i="13"/>
  <c r="AD282" i="13"/>
  <c r="AE132" i="13" a="1"/>
  <c r="AE132" i="13"/>
  <c r="AE282" i="13"/>
  <c r="AD133" i="13" a="1"/>
  <c r="AD133" i="13"/>
  <c r="AD283" i="13"/>
  <c r="AE133" i="13" a="1"/>
  <c r="AE133" i="13"/>
  <c r="AE283" i="13"/>
  <c r="AD134" i="13" a="1"/>
  <c r="AD134" i="13"/>
  <c r="AD284" i="13"/>
  <c r="AE134" i="13" a="1"/>
  <c r="AE134" i="13"/>
  <c r="AE284" i="13"/>
  <c r="AD135" i="13" a="1"/>
  <c r="AD135" i="13"/>
  <c r="AD285" i="13"/>
  <c r="AE135" i="13" a="1"/>
  <c r="AE135" i="13"/>
  <c r="AE285" i="13"/>
  <c r="AD136" i="13" a="1"/>
  <c r="AD136" i="13"/>
  <c r="AD286" i="13"/>
  <c r="AE136" i="13" a="1"/>
  <c r="AE136" i="13"/>
  <c r="AE286" i="13"/>
  <c r="AD137" i="13" a="1"/>
  <c r="AD137" i="13"/>
  <c r="AD287" i="13"/>
  <c r="AE137" i="13" a="1"/>
  <c r="AE137" i="13"/>
  <c r="AE287" i="13"/>
  <c r="AD138" i="13" a="1"/>
  <c r="AD138" i="13"/>
  <c r="AD288" i="13"/>
  <c r="AE138" i="13" a="1"/>
  <c r="AE138" i="13"/>
  <c r="AE288" i="13"/>
  <c r="AD139" i="13" a="1"/>
  <c r="AD139" i="13"/>
  <c r="AD289" i="13"/>
  <c r="AE139" i="13" a="1"/>
  <c r="AE139" i="13"/>
  <c r="AE289" i="13"/>
  <c r="AD140" i="13" a="1"/>
  <c r="AD140" i="13"/>
  <c r="AD290" i="13"/>
  <c r="AE140" i="13" a="1"/>
  <c r="AE140" i="13"/>
  <c r="AE290" i="13"/>
  <c r="AD141" i="13" a="1"/>
  <c r="AD141" i="13"/>
  <c r="AD291" i="13"/>
  <c r="AE141" i="13" a="1"/>
  <c r="AE141" i="13"/>
  <c r="AE291" i="13"/>
  <c r="AD142" i="13" a="1"/>
  <c r="AD142" i="13"/>
  <c r="AD292" i="13"/>
  <c r="AE142" i="13" a="1"/>
  <c r="AE142" i="13"/>
  <c r="AE292" i="13"/>
  <c r="AD143" i="13" a="1"/>
  <c r="AD143" i="13"/>
  <c r="AD293" i="13"/>
  <c r="AE143" i="13" a="1"/>
  <c r="AE143" i="13"/>
  <c r="AE293" i="13"/>
  <c r="AD144" i="13" a="1"/>
  <c r="AD144" i="13"/>
  <c r="AD294" i="13"/>
  <c r="AE144" i="13" a="1"/>
  <c r="AE144" i="13"/>
  <c r="AE294" i="13"/>
  <c r="AD145" i="13" a="1"/>
  <c r="AD145" i="13"/>
  <c r="AD295" i="13"/>
  <c r="AE145" i="13" a="1"/>
  <c r="AE145" i="13"/>
  <c r="AE295" i="13"/>
  <c r="AD146" i="13" a="1"/>
  <c r="AD146" i="13"/>
  <c r="AD296" i="13"/>
  <c r="AE146" i="13" a="1"/>
  <c r="AE146" i="13"/>
  <c r="AE296" i="13"/>
  <c r="AD147" i="13" a="1"/>
  <c r="AD147" i="13"/>
  <c r="AD297" i="13"/>
  <c r="AE147" i="13" a="1"/>
  <c r="AE147" i="13"/>
  <c r="AE297" i="13"/>
  <c r="AD148" i="13" a="1"/>
  <c r="AD148" i="13"/>
  <c r="AD298" i="13"/>
  <c r="AE148" i="13" a="1"/>
  <c r="AE148" i="13"/>
  <c r="AE298" i="13"/>
  <c r="AD149" i="13" a="1"/>
  <c r="AD149" i="13"/>
  <c r="AD299" i="13"/>
  <c r="AE149" i="13" a="1"/>
  <c r="AE149" i="13"/>
  <c r="AE299" i="13"/>
  <c r="AD150" i="13" a="1"/>
  <c r="AD150" i="13"/>
  <c r="AD300" i="13"/>
  <c r="AE150" i="13" a="1"/>
  <c r="AE150" i="13"/>
  <c r="AE300" i="13"/>
  <c r="AD151" i="13" a="1"/>
  <c r="AD151" i="13"/>
  <c r="AD301" i="13"/>
  <c r="AE151" i="13" a="1"/>
  <c r="AE151" i="13"/>
  <c r="AE301" i="13"/>
  <c r="AD152" i="13" a="1"/>
  <c r="AD152" i="13"/>
  <c r="AD302" i="13"/>
  <c r="AE152" i="13" a="1"/>
  <c r="AE152" i="13"/>
  <c r="AE302" i="13"/>
  <c r="AD153" i="13" a="1"/>
  <c r="AD153" i="13"/>
  <c r="AD303" i="13"/>
  <c r="AE153" i="13" a="1"/>
  <c r="AE153" i="13"/>
  <c r="AE303" i="13"/>
  <c r="AD154" i="13" a="1"/>
  <c r="AD154" i="13"/>
  <c r="AD304" i="13"/>
  <c r="AE154" i="13" a="1"/>
  <c r="AE154" i="13"/>
  <c r="AE304" i="13"/>
  <c r="AD155" i="13" a="1"/>
  <c r="AD155" i="13"/>
  <c r="AD305" i="13"/>
  <c r="AE155" i="13" a="1"/>
  <c r="AE155" i="13"/>
  <c r="AE305" i="13"/>
  <c r="AD156" i="13" a="1"/>
  <c r="AD156" i="13"/>
  <c r="AD306" i="13"/>
  <c r="AE156" i="13" a="1"/>
  <c r="AE156" i="13"/>
  <c r="AE306" i="13"/>
  <c r="AD157" i="13" a="1"/>
  <c r="AD157" i="13"/>
  <c r="AD307" i="13"/>
  <c r="AE157" i="13" a="1"/>
  <c r="AE157" i="13"/>
  <c r="AE307" i="13"/>
  <c r="AD158" i="13" a="1"/>
  <c r="AD158" i="13"/>
  <c r="AD308" i="13"/>
  <c r="AE158" i="13" a="1"/>
  <c r="AE158" i="13"/>
  <c r="AE308" i="13"/>
  <c r="AD159" i="13" a="1"/>
  <c r="AD159" i="13"/>
  <c r="AD309" i="13"/>
  <c r="AE159" i="13" a="1"/>
  <c r="AE159" i="13"/>
  <c r="AE309" i="13"/>
  <c r="AD160" i="13" a="1"/>
  <c r="AD160" i="13"/>
  <c r="AD310" i="13"/>
  <c r="AE160" i="13" a="1"/>
  <c r="AE160" i="13"/>
  <c r="AE310" i="13"/>
  <c r="AD161" i="13" a="1"/>
  <c r="AD161" i="13"/>
  <c r="AD311" i="13"/>
  <c r="AE161" i="13" a="1"/>
  <c r="AE161" i="13"/>
  <c r="AE311" i="13"/>
  <c r="AD162" i="13" a="1"/>
  <c r="AD162" i="13"/>
  <c r="AD312" i="13"/>
  <c r="AE162" i="13" a="1"/>
  <c r="AE162" i="13"/>
  <c r="AE312" i="13"/>
  <c r="AD163" i="13" a="1"/>
  <c r="AD163" i="13"/>
  <c r="AD313" i="13"/>
  <c r="AE163" i="13" a="1"/>
  <c r="AE163" i="13"/>
  <c r="AE313" i="13"/>
  <c r="AD164" i="13" a="1"/>
  <c r="AD164" i="13"/>
  <c r="AD314" i="13"/>
  <c r="AE164" i="13" a="1"/>
  <c r="AE164" i="13"/>
  <c r="AE314" i="13"/>
  <c r="AD165" i="13" a="1"/>
  <c r="AD165" i="13"/>
  <c r="AD315" i="13"/>
  <c r="AE165" i="13" a="1"/>
  <c r="AE165" i="13"/>
  <c r="AE315" i="13"/>
  <c r="AD166" i="13" a="1"/>
  <c r="AD166" i="13"/>
  <c r="AD316" i="13"/>
  <c r="AE166" i="13" a="1"/>
  <c r="AE166" i="13"/>
  <c r="AE316" i="13"/>
  <c r="AD167" i="13" a="1"/>
  <c r="AD167" i="13"/>
  <c r="AD317" i="13"/>
  <c r="AE167" i="13" a="1"/>
  <c r="AE167" i="13"/>
  <c r="AE317" i="13"/>
  <c r="AD168" i="13" a="1"/>
  <c r="AD168" i="13"/>
  <c r="AD318" i="13"/>
  <c r="AE168" i="13" a="1"/>
  <c r="AE168" i="13"/>
  <c r="AE318" i="13"/>
  <c r="AD169" i="13" a="1"/>
  <c r="AD169" i="13"/>
  <c r="AD319" i="13"/>
  <c r="AE169" i="13" a="1"/>
  <c r="AE169" i="13"/>
  <c r="AE319" i="13"/>
  <c r="AD170" i="13" a="1"/>
  <c r="AD170" i="13"/>
  <c r="AD320" i="13"/>
  <c r="AE170" i="13" a="1"/>
  <c r="AE170" i="13"/>
  <c r="AE320" i="13"/>
  <c r="AD171" i="13" a="1"/>
  <c r="AD171" i="13"/>
  <c r="AD321" i="13"/>
  <c r="AE171" i="13" a="1"/>
  <c r="AE171" i="13"/>
  <c r="AE321" i="13"/>
  <c r="AD172" i="13" a="1"/>
  <c r="AD172" i="13"/>
  <c r="AD322" i="13"/>
  <c r="AE172" i="13" a="1"/>
  <c r="AE172" i="13"/>
  <c r="AE322" i="13"/>
  <c r="AD173" i="13" a="1"/>
  <c r="AD173" i="13"/>
  <c r="AD323" i="13"/>
  <c r="AE173" i="13" a="1"/>
  <c r="AE173" i="13"/>
  <c r="AE323" i="13"/>
  <c r="AD174" i="13" a="1"/>
  <c r="AD174" i="13"/>
  <c r="AD324" i="13"/>
  <c r="AE174" i="13" a="1"/>
  <c r="AE174" i="13"/>
  <c r="AE324" i="13"/>
  <c r="AD175" i="13" a="1"/>
  <c r="AD175" i="13"/>
  <c r="AD325" i="13"/>
  <c r="AE175" i="13" a="1"/>
  <c r="AE175" i="13"/>
  <c r="AE325" i="13"/>
  <c r="AD176" i="13" a="1"/>
  <c r="AD176" i="13"/>
  <c r="AD326" i="13"/>
  <c r="AE176" i="13" a="1"/>
  <c r="AE176" i="13"/>
  <c r="AE326" i="13"/>
  <c r="AD177" i="13" a="1"/>
  <c r="AD177" i="13"/>
  <c r="AD327" i="13"/>
  <c r="AE177" i="13" a="1"/>
  <c r="AE177" i="13"/>
  <c r="AE327" i="13"/>
  <c r="AD178" i="13" a="1"/>
  <c r="AD178" i="13"/>
  <c r="AD328" i="13"/>
  <c r="AE178" i="13" a="1"/>
  <c r="AE178" i="13"/>
  <c r="AE328" i="13"/>
  <c r="AD179" i="13" a="1"/>
  <c r="AD179" i="13"/>
  <c r="AD329" i="13"/>
  <c r="AE179" i="13" a="1"/>
  <c r="AE179" i="13"/>
  <c r="AE329" i="13"/>
  <c r="AD180" i="13" a="1"/>
  <c r="AD180" i="13"/>
  <c r="AD330" i="13"/>
  <c r="AE180" i="13" a="1"/>
  <c r="AE180" i="13"/>
  <c r="AE330" i="13"/>
  <c r="AD181" i="13" a="1"/>
  <c r="AD181" i="13"/>
  <c r="AD331" i="13"/>
  <c r="AE181" i="13" a="1"/>
  <c r="AE181" i="13"/>
  <c r="AE331" i="13"/>
  <c r="AD182" i="13" a="1"/>
  <c r="AD182" i="13"/>
  <c r="AD332" i="13"/>
  <c r="AE182" i="13" a="1"/>
  <c r="AE182" i="13"/>
  <c r="AE332" i="13"/>
  <c r="AD183" i="13" a="1"/>
  <c r="AD183" i="13"/>
  <c r="AD333" i="13"/>
  <c r="AE183" i="13" a="1"/>
  <c r="AE183" i="13"/>
  <c r="AE333" i="13"/>
  <c r="AD184" i="13" a="1"/>
  <c r="AD184" i="13"/>
  <c r="AD334" i="13"/>
  <c r="AE184" i="13" a="1"/>
  <c r="AE184" i="13"/>
  <c r="AE334" i="13"/>
  <c r="AD185" i="13" a="1"/>
  <c r="AD185" i="13"/>
  <c r="AD335" i="13"/>
  <c r="AE185" i="13" a="1"/>
  <c r="AE185" i="13"/>
  <c r="AE335" i="13"/>
  <c r="AD186" i="13" a="1"/>
  <c r="AD186" i="13"/>
  <c r="AD336" i="13"/>
  <c r="AE186" i="13" a="1"/>
  <c r="AE186" i="13"/>
  <c r="AE336" i="13"/>
  <c r="AD187" i="13" a="1"/>
  <c r="AD187" i="13"/>
  <c r="AD337" i="13"/>
  <c r="AE187" i="13" a="1"/>
  <c r="AE187" i="13"/>
  <c r="AE337" i="13"/>
  <c r="AD188" i="13" a="1"/>
  <c r="AD188" i="13"/>
  <c r="AD338" i="13"/>
  <c r="AE188" i="13" a="1"/>
  <c r="AE188" i="13"/>
  <c r="AE338" i="13"/>
  <c r="AD189" i="13" a="1"/>
  <c r="AD189" i="13"/>
  <c r="AD339" i="13"/>
  <c r="AE189" i="13" a="1"/>
  <c r="AE189" i="13"/>
  <c r="AE339" i="13"/>
  <c r="AD190" i="13" a="1"/>
  <c r="AD190" i="13"/>
  <c r="AD340" i="13"/>
  <c r="AE190" i="13" a="1"/>
  <c r="AE190" i="13"/>
  <c r="AE340" i="13"/>
  <c r="AD191" i="13" a="1"/>
  <c r="AD191" i="13"/>
  <c r="AD341" i="13"/>
  <c r="AE191" i="13" a="1"/>
  <c r="AE191" i="13"/>
  <c r="AE341" i="13"/>
  <c r="AD192" i="13" a="1"/>
  <c r="AD192" i="13"/>
  <c r="AD342" i="13"/>
  <c r="AE192" i="13" a="1"/>
  <c r="AE192" i="13"/>
  <c r="AE342" i="13"/>
  <c r="AD193" i="13" a="1"/>
  <c r="AD193" i="13"/>
  <c r="AD343" i="13"/>
  <c r="AE193" i="13" a="1"/>
  <c r="AE193" i="13"/>
  <c r="AE343" i="13"/>
  <c r="AD194" i="13" a="1"/>
  <c r="AD194" i="13"/>
  <c r="AD344" i="13"/>
  <c r="AE194" i="13" a="1"/>
  <c r="AE194" i="13"/>
  <c r="AE344" i="13"/>
  <c r="AD195" i="13" a="1"/>
  <c r="AD195" i="13"/>
  <c r="AD345" i="13"/>
  <c r="AE195" i="13" a="1"/>
  <c r="AE195" i="13"/>
  <c r="AE345" i="13"/>
  <c r="AD243" i="13" a="1"/>
  <c r="AD243" i="13"/>
  <c r="AD393" i="13"/>
  <c r="AE243" i="13" a="1"/>
  <c r="AE243" i="13"/>
  <c r="AE393" i="13"/>
  <c r="AG97" i="13" a="1"/>
  <c r="AG97" i="13"/>
  <c r="AG247" i="13"/>
  <c r="AG98" i="13" a="1"/>
  <c r="AG98" i="13"/>
  <c r="AG248" i="13"/>
  <c r="AG99" i="13" a="1"/>
  <c r="AG99" i="13"/>
  <c r="AG249" i="13"/>
  <c r="AG100" i="13" a="1"/>
  <c r="AG100" i="13"/>
  <c r="AG250" i="13"/>
  <c r="AG101" i="13" a="1"/>
  <c r="AG101" i="13"/>
  <c r="AG251" i="13"/>
  <c r="AG102" i="13" a="1"/>
  <c r="AG102" i="13"/>
  <c r="AG252" i="13"/>
  <c r="AG103" i="13" a="1"/>
  <c r="AG103" i="13"/>
  <c r="AG253" i="13"/>
  <c r="AG104" i="13" a="1"/>
  <c r="AG104" i="13"/>
  <c r="AG254" i="13"/>
  <c r="AG105" i="13" a="1"/>
  <c r="AG105" i="13"/>
  <c r="AG255" i="13"/>
  <c r="AG106" i="13" a="1"/>
  <c r="AG106" i="13"/>
  <c r="AG256" i="13"/>
  <c r="AG107" i="13" a="1"/>
  <c r="AG107" i="13"/>
  <c r="AG257" i="13"/>
  <c r="AG108" i="13" a="1"/>
  <c r="AG108" i="13"/>
  <c r="AG258" i="13"/>
  <c r="AG109" i="13" a="1"/>
  <c r="AG109" i="13"/>
  <c r="AG259" i="13"/>
  <c r="AG110" i="13" a="1"/>
  <c r="AG110" i="13"/>
  <c r="AG260" i="13"/>
  <c r="AG111" i="13" a="1"/>
  <c r="AG111" i="13"/>
  <c r="AG261" i="13"/>
  <c r="AG112" i="13" a="1"/>
  <c r="AG112" i="13"/>
  <c r="AG262" i="13"/>
  <c r="AG113" i="13" a="1"/>
  <c r="AG113" i="13"/>
  <c r="AG263" i="13"/>
  <c r="AG114" i="13" a="1"/>
  <c r="AG114" i="13"/>
  <c r="AG264" i="13"/>
  <c r="AG115" i="13" a="1"/>
  <c r="AG115" i="13"/>
  <c r="AG265" i="13"/>
  <c r="AG116" i="13" a="1"/>
  <c r="AG116" i="13"/>
  <c r="AG266" i="13"/>
  <c r="AG117" i="13" a="1"/>
  <c r="AG117" i="13"/>
  <c r="AG267" i="13"/>
  <c r="AG118" i="13" a="1"/>
  <c r="AG118" i="13"/>
  <c r="AG268" i="13"/>
  <c r="AG119" i="13" a="1"/>
  <c r="AG119" i="13"/>
  <c r="AG269" i="13"/>
  <c r="AG120" i="13" a="1"/>
  <c r="AG120" i="13"/>
  <c r="AG270" i="13"/>
  <c r="AG121" i="13" a="1"/>
  <c r="AG121" i="13"/>
  <c r="AG271" i="13"/>
  <c r="AG122" i="13" a="1"/>
  <c r="AG122" i="13"/>
  <c r="AG272" i="13"/>
  <c r="AG123" i="13" a="1"/>
  <c r="AG123" i="13"/>
  <c r="AG273" i="13"/>
  <c r="AG124" i="13" a="1"/>
  <c r="AG124" i="13"/>
  <c r="AG274" i="13"/>
  <c r="AG125" i="13" a="1"/>
  <c r="AG125" i="13"/>
  <c r="AG275" i="13"/>
  <c r="AG126" i="13" a="1"/>
  <c r="AG126" i="13"/>
  <c r="AG276" i="13"/>
  <c r="AG127" i="13" a="1"/>
  <c r="AG127" i="13"/>
  <c r="AG277" i="13"/>
  <c r="AG128" i="13" a="1"/>
  <c r="AG128" i="13"/>
  <c r="AG278" i="13"/>
  <c r="AG129" i="13" a="1"/>
  <c r="AG129" i="13"/>
  <c r="AG279" i="13"/>
  <c r="AG130" i="13" a="1"/>
  <c r="AG130" i="13"/>
  <c r="AG280" i="13"/>
  <c r="AG131" i="13" a="1"/>
  <c r="AG131" i="13"/>
  <c r="AG281" i="13"/>
  <c r="AG132" i="13" a="1"/>
  <c r="AG132" i="13"/>
  <c r="AG282" i="13"/>
  <c r="AG133" i="13" a="1"/>
  <c r="AG133" i="13"/>
  <c r="AG283" i="13"/>
  <c r="AG134" i="13" a="1"/>
  <c r="AG134" i="13"/>
  <c r="AG284" i="13"/>
  <c r="AG135" i="13" a="1"/>
  <c r="AG135" i="13"/>
  <c r="AG285" i="13"/>
  <c r="AG136" i="13" a="1"/>
  <c r="AG136" i="13"/>
  <c r="AG286" i="13"/>
  <c r="AG137" i="13" a="1"/>
  <c r="AG137" i="13"/>
  <c r="AG287" i="13"/>
  <c r="AG138" i="13" a="1"/>
  <c r="AG138" i="13"/>
  <c r="AG288" i="13"/>
  <c r="AG139" i="13" a="1"/>
  <c r="AG139" i="13"/>
  <c r="AG289" i="13"/>
  <c r="AG140" i="13" a="1"/>
  <c r="AG140" i="13"/>
  <c r="AG290" i="13"/>
  <c r="AG141" i="13" a="1"/>
  <c r="AG141" i="13"/>
  <c r="AG291" i="13"/>
  <c r="AG142" i="13" a="1"/>
  <c r="AG142" i="13"/>
  <c r="AG292" i="13"/>
  <c r="AG143" i="13" a="1"/>
  <c r="AG143" i="13"/>
  <c r="AG293" i="13"/>
  <c r="AG144" i="13" a="1"/>
  <c r="AG144" i="13"/>
  <c r="AG294" i="13"/>
  <c r="AG145" i="13" a="1"/>
  <c r="AG145" i="13"/>
  <c r="AG295" i="13"/>
  <c r="AG146" i="13" a="1"/>
  <c r="AG146" i="13"/>
  <c r="AG296" i="13"/>
  <c r="AG147" i="13" a="1"/>
  <c r="AG147" i="13"/>
  <c r="AG297" i="13"/>
  <c r="AG148" i="13" a="1"/>
  <c r="AG148" i="13"/>
  <c r="AG298" i="13"/>
  <c r="AG149" i="13" a="1"/>
  <c r="AG149" i="13"/>
  <c r="AG299" i="13"/>
  <c r="AG150" i="13" a="1"/>
  <c r="AG150" i="13"/>
  <c r="AG300" i="13"/>
  <c r="AG151" i="13" a="1"/>
  <c r="AG151" i="13"/>
  <c r="AG301" i="13"/>
  <c r="AG152" i="13" a="1"/>
  <c r="AG152" i="13"/>
  <c r="AG302" i="13"/>
  <c r="AG153" i="13" a="1"/>
  <c r="AG153" i="13"/>
  <c r="AG303" i="13"/>
  <c r="AG154" i="13" a="1"/>
  <c r="AG154" i="13"/>
  <c r="AG304" i="13"/>
  <c r="AG155" i="13" a="1"/>
  <c r="AG155" i="13"/>
  <c r="AG305" i="13"/>
  <c r="AG156" i="13" a="1"/>
  <c r="AG156" i="13"/>
  <c r="AG306" i="13"/>
  <c r="AG157" i="13" a="1"/>
  <c r="AG157" i="13"/>
  <c r="AG307" i="13"/>
  <c r="AG158" i="13" a="1"/>
  <c r="AG158" i="13"/>
  <c r="AG308" i="13"/>
  <c r="AG159" i="13" a="1"/>
  <c r="AG159" i="13"/>
  <c r="AG309" i="13"/>
  <c r="AG160" i="13" a="1"/>
  <c r="AG160" i="13"/>
  <c r="AG310" i="13"/>
  <c r="AG161" i="13" a="1"/>
  <c r="AG161" i="13"/>
  <c r="AG311" i="13"/>
  <c r="AG162" i="13" a="1"/>
  <c r="AG162" i="13"/>
  <c r="AG312" i="13"/>
  <c r="AG163" i="13" a="1"/>
  <c r="AG163" i="13"/>
  <c r="AG313" i="13"/>
  <c r="AG164" i="13" a="1"/>
  <c r="AG164" i="13"/>
  <c r="AG314" i="13"/>
  <c r="AG165" i="13" a="1"/>
  <c r="AG165" i="13"/>
  <c r="AG315" i="13"/>
  <c r="AG166" i="13" a="1"/>
  <c r="AG166" i="13"/>
  <c r="AG316" i="13"/>
  <c r="AG167" i="13" a="1"/>
  <c r="AG167" i="13"/>
  <c r="AG317" i="13"/>
  <c r="AG168" i="13" a="1"/>
  <c r="AG168" i="13"/>
  <c r="AG318" i="13"/>
  <c r="AG169" i="13" a="1"/>
  <c r="AG169" i="13"/>
  <c r="AG319" i="13"/>
  <c r="AG170" i="13" a="1"/>
  <c r="AG170" i="13"/>
  <c r="AG320" i="13"/>
  <c r="AG171" i="13" a="1"/>
  <c r="AG171" i="13"/>
  <c r="AG321" i="13"/>
  <c r="AG172" i="13" a="1"/>
  <c r="AG172" i="13"/>
  <c r="AG322" i="13"/>
  <c r="AG173" i="13" a="1"/>
  <c r="AG173" i="13"/>
  <c r="AG323" i="13"/>
  <c r="AG174" i="13" a="1"/>
  <c r="AG174" i="13"/>
  <c r="AG324" i="13"/>
  <c r="AG175" i="13" a="1"/>
  <c r="AG175" i="13"/>
  <c r="AG325" i="13"/>
  <c r="AG176" i="13" a="1"/>
  <c r="AG176" i="13"/>
  <c r="AG326" i="13"/>
  <c r="AG177" i="13" a="1"/>
  <c r="AG177" i="13"/>
  <c r="AG327" i="13"/>
  <c r="AG178" i="13" a="1"/>
  <c r="AG178" i="13"/>
  <c r="AG328" i="13"/>
  <c r="AG179" i="13" a="1"/>
  <c r="AG179" i="13"/>
  <c r="AG329" i="13"/>
  <c r="AG180" i="13" a="1"/>
  <c r="AG180" i="13"/>
  <c r="AG330" i="13"/>
  <c r="AG181" i="13" a="1"/>
  <c r="AG181" i="13"/>
  <c r="AG331" i="13"/>
  <c r="AG182" i="13" a="1"/>
  <c r="AG182" i="13"/>
  <c r="AG332" i="13"/>
  <c r="AG183" i="13" a="1"/>
  <c r="AG183" i="13"/>
  <c r="AG333" i="13"/>
  <c r="AG184" i="13" a="1"/>
  <c r="AG184" i="13"/>
  <c r="AG334" i="13"/>
  <c r="AG185" i="13" a="1"/>
  <c r="AG185" i="13"/>
  <c r="AG335" i="13"/>
  <c r="AG186" i="13" a="1"/>
  <c r="AG186" i="13"/>
  <c r="AG336" i="13"/>
  <c r="AG187" i="13" a="1"/>
  <c r="AG187" i="13"/>
  <c r="AG337" i="13"/>
  <c r="AG188" i="13" a="1"/>
  <c r="AG188" i="13"/>
  <c r="AG338" i="13"/>
  <c r="AG189" i="13" a="1"/>
  <c r="AG189" i="13"/>
  <c r="AG339" i="13"/>
  <c r="AG190" i="13" a="1"/>
  <c r="AG190" i="13"/>
  <c r="AG340" i="13"/>
  <c r="AG191" i="13" a="1"/>
  <c r="AG191" i="13"/>
  <c r="AG341" i="13"/>
  <c r="AG192" i="13" a="1"/>
  <c r="AG192" i="13"/>
  <c r="AG342" i="13"/>
  <c r="AG193" i="13" a="1"/>
  <c r="AG193" i="13"/>
  <c r="AG343" i="13"/>
  <c r="AG194" i="13" a="1"/>
  <c r="AG194" i="13"/>
  <c r="AG344" i="13"/>
  <c r="AG195" i="13" a="1"/>
  <c r="AG195" i="13"/>
  <c r="AG345" i="13"/>
  <c r="AG243" i="13" a="1"/>
  <c r="AG243" i="13"/>
  <c r="AG393" i="13"/>
  <c r="AM97" i="13" a="1"/>
  <c r="AM97" i="13"/>
  <c r="AM247" i="13"/>
  <c r="AN97" i="13" a="1"/>
  <c r="AN97" i="13"/>
  <c r="AN247" i="13"/>
  <c r="AO97" i="13" a="1"/>
  <c r="AO97" i="13"/>
  <c r="AO247" i="13"/>
  <c r="AP97" i="13" a="1"/>
  <c r="AP97" i="13"/>
  <c r="AP247" i="13"/>
  <c r="AQ97" i="13" a="1"/>
  <c r="AQ97" i="13"/>
  <c r="AQ247" i="13"/>
  <c r="AS97" i="13" a="1"/>
  <c r="AS97" i="13"/>
  <c r="AS247" i="13"/>
  <c r="AM98" i="13" a="1"/>
  <c r="AM98" i="13"/>
  <c r="AM248" i="13"/>
  <c r="AN98" i="13" a="1"/>
  <c r="AN98" i="13"/>
  <c r="AN248" i="13"/>
  <c r="AO98" i="13" a="1"/>
  <c r="AO98" i="13"/>
  <c r="AO248" i="13"/>
  <c r="AP98" i="13" a="1"/>
  <c r="AP98" i="13"/>
  <c r="AP248" i="13"/>
  <c r="AQ98" i="13" a="1"/>
  <c r="AQ98" i="13"/>
  <c r="AQ248" i="13"/>
  <c r="AS98" i="13" a="1"/>
  <c r="AS98" i="13"/>
  <c r="AS248" i="13"/>
  <c r="AM99" i="13" a="1"/>
  <c r="AM99" i="13"/>
  <c r="AM249" i="13"/>
  <c r="AN99" i="13" a="1"/>
  <c r="AN99" i="13"/>
  <c r="AN249" i="13"/>
  <c r="AO99" i="13" a="1"/>
  <c r="AO99" i="13"/>
  <c r="AO249" i="13"/>
  <c r="AP99" i="13" a="1"/>
  <c r="AP99" i="13"/>
  <c r="AP249" i="13"/>
  <c r="AQ99" i="13" a="1"/>
  <c r="AQ99" i="13"/>
  <c r="AQ249" i="13"/>
  <c r="AS99" i="13" a="1"/>
  <c r="AS99" i="13"/>
  <c r="AS249" i="13"/>
  <c r="AM100" i="13" a="1"/>
  <c r="AM100" i="13"/>
  <c r="AM250" i="13"/>
  <c r="AN100" i="13" a="1"/>
  <c r="AN100" i="13"/>
  <c r="AN250" i="13"/>
  <c r="AO100" i="13" a="1"/>
  <c r="AO100" i="13"/>
  <c r="AO250" i="13"/>
  <c r="AP100" i="13" a="1"/>
  <c r="AP100" i="13"/>
  <c r="AP250" i="13"/>
  <c r="AQ100" i="13" a="1"/>
  <c r="AQ100" i="13"/>
  <c r="AQ250" i="13"/>
  <c r="AS100" i="13" a="1"/>
  <c r="AS100" i="13"/>
  <c r="AS250" i="13"/>
  <c r="AM101" i="13" a="1"/>
  <c r="AM101" i="13"/>
  <c r="AM251" i="13"/>
  <c r="AN101" i="13" a="1"/>
  <c r="AN101" i="13"/>
  <c r="AN251" i="13"/>
  <c r="AO101" i="13" a="1"/>
  <c r="AO101" i="13"/>
  <c r="AO251" i="13"/>
  <c r="AP101" i="13" a="1"/>
  <c r="AP101" i="13"/>
  <c r="AP251" i="13"/>
  <c r="AQ101" i="13" a="1"/>
  <c r="AQ101" i="13"/>
  <c r="AQ251" i="13"/>
  <c r="AS101" i="13" a="1"/>
  <c r="AS101" i="13"/>
  <c r="AS251" i="13"/>
  <c r="AM102" i="13" a="1"/>
  <c r="AM102" i="13"/>
  <c r="AM252" i="13"/>
  <c r="AN102" i="13" a="1"/>
  <c r="AN102" i="13"/>
  <c r="AN252" i="13"/>
  <c r="AO102" i="13" a="1"/>
  <c r="AO102" i="13"/>
  <c r="AO252" i="13"/>
  <c r="AP102" i="13" a="1"/>
  <c r="AP102" i="13"/>
  <c r="AP252" i="13"/>
  <c r="AQ102" i="13" a="1"/>
  <c r="AQ102" i="13"/>
  <c r="AQ252" i="13"/>
  <c r="AS102" i="13" a="1"/>
  <c r="AS102" i="13"/>
  <c r="AS252" i="13"/>
  <c r="AM103" i="13" a="1"/>
  <c r="AM103" i="13"/>
  <c r="AM253" i="13"/>
  <c r="AN103" i="13" a="1"/>
  <c r="AN103" i="13"/>
  <c r="AN253" i="13"/>
  <c r="AO103" i="13" a="1"/>
  <c r="AO103" i="13"/>
  <c r="AO253" i="13"/>
  <c r="AP103" i="13" a="1"/>
  <c r="AP103" i="13"/>
  <c r="AP253" i="13"/>
  <c r="AQ103" i="13" a="1"/>
  <c r="AQ103" i="13"/>
  <c r="AQ253" i="13"/>
  <c r="AS103" i="13" a="1"/>
  <c r="AS103" i="13"/>
  <c r="AS253" i="13"/>
  <c r="AM104" i="13" a="1"/>
  <c r="AM104" i="13"/>
  <c r="AM254" i="13"/>
  <c r="AN104" i="13" a="1"/>
  <c r="AN104" i="13"/>
  <c r="AN254" i="13"/>
  <c r="AO104" i="13" a="1"/>
  <c r="AO104" i="13"/>
  <c r="AO254" i="13"/>
  <c r="AP104" i="13" a="1"/>
  <c r="AP104" i="13"/>
  <c r="AP254" i="13"/>
  <c r="AQ104" i="13" a="1"/>
  <c r="AQ104" i="13"/>
  <c r="AQ254" i="13"/>
  <c r="AS104" i="13" a="1"/>
  <c r="AS104" i="13"/>
  <c r="AS254" i="13"/>
  <c r="AM105" i="13" a="1"/>
  <c r="AM105" i="13"/>
  <c r="AM255" i="13"/>
  <c r="AN105" i="13" a="1"/>
  <c r="AN105" i="13"/>
  <c r="AN255" i="13"/>
  <c r="AO105" i="13" a="1"/>
  <c r="AO105" i="13"/>
  <c r="AO255" i="13"/>
  <c r="AP105" i="13" a="1"/>
  <c r="AP105" i="13"/>
  <c r="AP255" i="13"/>
  <c r="AQ105" i="13" a="1"/>
  <c r="AQ105" i="13"/>
  <c r="AQ255" i="13"/>
  <c r="AS105" i="13" a="1"/>
  <c r="AS105" i="13"/>
  <c r="AS255" i="13"/>
  <c r="AM106" i="13" a="1"/>
  <c r="AM106" i="13"/>
  <c r="AM256" i="13"/>
  <c r="AN106" i="13" a="1"/>
  <c r="AN106" i="13"/>
  <c r="AN256" i="13"/>
  <c r="AO106" i="13" a="1"/>
  <c r="AO106" i="13"/>
  <c r="AO256" i="13"/>
  <c r="AP106" i="13" a="1"/>
  <c r="AP106" i="13"/>
  <c r="AP256" i="13"/>
  <c r="AQ106" i="13" a="1"/>
  <c r="AQ106" i="13"/>
  <c r="AQ256" i="13"/>
  <c r="AS106" i="13" a="1"/>
  <c r="AS106" i="13"/>
  <c r="AS256" i="13"/>
  <c r="AM107" i="13" a="1"/>
  <c r="AM107" i="13"/>
  <c r="AM257" i="13"/>
  <c r="AN107" i="13" a="1"/>
  <c r="AN107" i="13"/>
  <c r="AN257" i="13"/>
  <c r="AO107" i="13" a="1"/>
  <c r="AO107" i="13"/>
  <c r="AO257" i="13"/>
  <c r="AP107" i="13" a="1"/>
  <c r="AP107" i="13"/>
  <c r="AP257" i="13"/>
  <c r="AQ107" i="13" a="1"/>
  <c r="AQ107" i="13"/>
  <c r="AQ257" i="13"/>
  <c r="AS107" i="13" a="1"/>
  <c r="AS107" i="13"/>
  <c r="AS257" i="13"/>
  <c r="AM108" i="13" a="1"/>
  <c r="AM108" i="13"/>
  <c r="AM258" i="13"/>
  <c r="AN108" i="13" a="1"/>
  <c r="AN108" i="13"/>
  <c r="AN258" i="13"/>
  <c r="AO108" i="13" a="1"/>
  <c r="AO108" i="13"/>
  <c r="AO258" i="13"/>
  <c r="AP108" i="13" a="1"/>
  <c r="AP108" i="13"/>
  <c r="AP258" i="13"/>
  <c r="AQ108" i="13" a="1"/>
  <c r="AQ108" i="13"/>
  <c r="AQ258" i="13"/>
  <c r="AS108" i="13" a="1"/>
  <c r="AS108" i="13"/>
  <c r="AS258" i="13"/>
  <c r="AM109" i="13" a="1"/>
  <c r="AM109" i="13"/>
  <c r="AM259" i="13"/>
  <c r="AN109" i="13" a="1"/>
  <c r="AN109" i="13"/>
  <c r="AN259" i="13"/>
  <c r="AO109" i="13" a="1"/>
  <c r="AO109" i="13"/>
  <c r="AO259" i="13"/>
  <c r="AP109" i="13" a="1"/>
  <c r="AP109" i="13"/>
  <c r="AP259" i="13"/>
  <c r="AQ109" i="13" a="1"/>
  <c r="AQ109" i="13"/>
  <c r="AQ259" i="13"/>
  <c r="AS109" i="13" a="1"/>
  <c r="AS109" i="13"/>
  <c r="AS259" i="13"/>
  <c r="AM110" i="13" a="1"/>
  <c r="AM110" i="13"/>
  <c r="AM260" i="13"/>
  <c r="AN110" i="13" a="1"/>
  <c r="AN110" i="13"/>
  <c r="AN260" i="13"/>
  <c r="AO110" i="13" a="1"/>
  <c r="AO110" i="13"/>
  <c r="AO260" i="13"/>
  <c r="AP110" i="13" a="1"/>
  <c r="AP110" i="13"/>
  <c r="AP260" i="13"/>
  <c r="AQ110" i="13" a="1"/>
  <c r="AQ110" i="13"/>
  <c r="AQ260" i="13"/>
  <c r="AS110" i="13" a="1"/>
  <c r="AS110" i="13"/>
  <c r="AS260" i="13"/>
  <c r="AM111" i="13" a="1"/>
  <c r="AM111" i="13"/>
  <c r="AM261" i="13"/>
  <c r="AN111" i="13" a="1"/>
  <c r="AN111" i="13"/>
  <c r="AN261" i="13"/>
  <c r="AO111" i="13" a="1"/>
  <c r="AO111" i="13"/>
  <c r="AO261" i="13"/>
  <c r="AP111" i="13" a="1"/>
  <c r="AP111" i="13"/>
  <c r="AP261" i="13"/>
  <c r="AQ111" i="13" a="1"/>
  <c r="AQ111" i="13"/>
  <c r="AQ261" i="13"/>
  <c r="AS111" i="13" a="1"/>
  <c r="AS111" i="13"/>
  <c r="AS261" i="13"/>
  <c r="AM112" i="13" a="1"/>
  <c r="AM112" i="13"/>
  <c r="AM262" i="13"/>
  <c r="AN112" i="13" a="1"/>
  <c r="AN112" i="13"/>
  <c r="AN262" i="13"/>
  <c r="AO112" i="13" a="1"/>
  <c r="AO112" i="13"/>
  <c r="AO262" i="13"/>
  <c r="AP112" i="13" a="1"/>
  <c r="AP112" i="13"/>
  <c r="AP262" i="13"/>
  <c r="AQ112" i="13" a="1"/>
  <c r="AQ112" i="13"/>
  <c r="AQ262" i="13"/>
  <c r="AS112" i="13" a="1"/>
  <c r="AS112" i="13"/>
  <c r="AS262" i="13"/>
  <c r="AM113" i="13" a="1"/>
  <c r="AM113" i="13"/>
  <c r="AM263" i="13"/>
  <c r="AN113" i="13" a="1"/>
  <c r="AN113" i="13"/>
  <c r="AN263" i="13"/>
  <c r="AO113" i="13" a="1"/>
  <c r="AO113" i="13"/>
  <c r="AO263" i="13"/>
  <c r="AP113" i="13" a="1"/>
  <c r="AP113" i="13"/>
  <c r="AP263" i="13"/>
  <c r="AQ113" i="13" a="1"/>
  <c r="AQ113" i="13"/>
  <c r="AQ263" i="13"/>
  <c r="AS113" i="13" a="1"/>
  <c r="AS113" i="13"/>
  <c r="AS263" i="13"/>
  <c r="AM114" i="13" a="1"/>
  <c r="AM114" i="13"/>
  <c r="AM264" i="13"/>
  <c r="AN114" i="13" a="1"/>
  <c r="AN114" i="13"/>
  <c r="AN264" i="13"/>
  <c r="AO114" i="13" a="1"/>
  <c r="AO114" i="13"/>
  <c r="AO264" i="13"/>
  <c r="AP114" i="13" a="1"/>
  <c r="AP114" i="13"/>
  <c r="AP264" i="13"/>
  <c r="AQ114" i="13" a="1"/>
  <c r="AQ114" i="13"/>
  <c r="AQ264" i="13"/>
  <c r="AS114" i="13" a="1"/>
  <c r="AS114" i="13"/>
  <c r="AS264" i="13"/>
  <c r="AM115" i="13" a="1"/>
  <c r="AM115" i="13"/>
  <c r="AM265" i="13"/>
  <c r="AN115" i="13" a="1"/>
  <c r="AN115" i="13"/>
  <c r="AN265" i="13"/>
  <c r="AO115" i="13" a="1"/>
  <c r="AO115" i="13"/>
  <c r="AO265" i="13"/>
  <c r="AP115" i="13" a="1"/>
  <c r="AP115" i="13"/>
  <c r="AP265" i="13"/>
  <c r="AQ115" i="13" a="1"/>
  <c r="AQ115" i="13"/>
  <c r="AQ265" i="13"/>
  <c r="AS115" i="13" a="1"/>
  <c r="AS115" i="13"/>
  <c r="AS265" i="13"/>
  <c r="AM116" i="13" a="1"/>
  <c r="AM116" i="13"/>
  <c r="AM266" i="13"/>
  <c r="AN116" i="13" a="1"/>
  <c r="AN116" i="13"/>
  <c r="AN266" i="13"/>
  <c r="AO116" i="13" a="1"/>
  <c r="AO116" i="13"/>
  <c r="AO266" i="13"/>
  <c r="AP116" i="13" a="1"/>
  <c r="AP116" i="13"/>
  <c r="AP266" i="13"/>
  <c r="AQ116" i="13" a="1"/>
  <c r="AQ116" i="13"/>
  <c r="AQ266" i="13"/>
  <c r="AS116" i="13" a="1"/>
  <c r="AS116" i="13"/>
  <c r="AS266" i="13"/>
  <c r="AM117" i="13" a="1"/>
  <c r="AM117" i="13"/>
  <c r="AM267" i="13"/>
  <c r="AN117" i="13" a="1"/>
  <c r="AN117" i="13"/>
  <c r="AN267" i="13"/>
  <c r="AO117" i="13" a="1"/>
  <c r="AO117" i="13"/>
  <c r="AO267" i="13"/>
  <c r="AP117" i="13" a="1"/>
  <c r="AP117" i="13"/>
  <c r="AP267" i="13"/>
  <c r="AQ117" i="13" a="1"/>
  <c r="AQ117" i="13"/>
  <c r="AQ267" i="13"/>
  <c r="AS117" i="13" a="1"/>
  <c r="AS117" i="13"/>
  <c r="AS267" i="13"/>
  <c r="AM118" i="13" a="1"/>
  <c r="AM118" i="13"/>
  <c r="AM268" i="13"/>
  <c r="AN118" i="13" a="1"/>
  <c r="AN118" i="13"/>
  <c r="AN268" i="13"/>
  <c r="AO118" i="13" a="1"/>
  <c r="AO118" i="13"/>
  <c r="AO268" i="13"/>
  <c r="AP118" i="13" a="1"/>
  <c r="AP118" i="13"/>
  <c r="AP268" i="13"/>
  <c r="AQ118" i="13" a="1"/>
  <c r="AQ118" i="13"/>
  <c r="AQ268" i="13"/>
  <c r="AS118" i="13" a="1"/>
  <c r="AS118" i="13"/>
  <c r="AS268" i="13"/>
  <c r="AM119" i="13" a="1"/>
  <c r="AM119" i="13"/>
  <c r="AM269" i="13"/>
  <c r="AN119" i="13" a="1"/>
  <c r="AN119" i="13"/>
  <c r="AN269" i="13"/>
  <c r="AO119" i="13" a="1"/>
  <c r="AO119" i="13"/>
  <c r="AO269" i="13"/>
  <c r="AP119" i="13" a="1"/>
  <c r="AP119" i="13"/>
  <c r="AP269" i="13"/>
  <c r="AQ119" i="13" a="1"/>
  <c r="AQ119" i="13"/>
  <c r="AQ269" i="13"/>
  <c r="AS119" i="13" a="1"/>
  <c r="AS119" i="13"/>
  <c r="AS269" i="13"/>
  <c r="AM120" i="13" a="1"/>
  <c r="AM120" i="13"/>
  <c r="AM270" i="13"/>
  <c r="AN120" i="13" a="1"/>
  <c r="AN120" i="13"/>
  <c r="AN270" i="13"/>
  <c r="AO120" i="13" a="1"/>
  <c r="AO120" i="13"/>
  <c r="AO270" i="13"/>
  <c r="AP120" i="13" a="1"/>
  <c r="AP120" i="13"/>
  <c r="AP270" i="13"/>
  <c r="AQ120" i="13" a="1"/>
  <c r="AQ120" i="13"/>
  <c r="AQ270" i="13"/>
  <c r="AS120" i="13" a="1"/>
  <c r="AS120" i="13"/>
  <c r="AS270" i="13"/>
  <c r="AM121" i="13" a="1"/>
  <c r="AM121" i="13"/>
  <c r="AM271" i="13"/>
  <c r="AN121" i="13" a="1"/>
  <c r="AN121" i="13"/>
  <c r="AN271" i="13"/>
  <c r="AO121" i="13" a="1"/>
  <c r="AO121" i="13"/>
  <c r="AO271" i="13"/>
  <c r="AP121" i="13" a="1"/>
  <c r="AP121" i="13"/>
  <c r="AP271" i="13"/>
  <c r="AQ121" i="13" a="1"/>
  <c r="AQ121" i="13"/>
  <c r="AQ271" i="13"/>
  <c r="AS121" i="13" a="1"/>
  <c r="AS121" i="13"/>
  <c r="AS271" i="13"/>
  <c r="AM122" i="13" a="1"/>
  <c r="AM122" i="13"/>
  <c r="AM272" i="13"/>
  <c r="AN122" i="13" a="1"/>
  <c r="AN122" i="13"/>
  <c r="AN272" i="13"/>
  <c r="AO122" i="13" a="1"/>
  <c r="AO122" i="13"/>
  <c r="AO272" i="13"/>
  <c r="AP122" i="13" a="1"/>
  <c r="AP122" i="13"/>
  <c r="AP272" i="13"/>
  <c r="AQ122" i="13" a="1"/>
  <c r="AQ122" i="13"/>
  <c r="AQ272" i="13"/>
  <c r="AS122" i="13" a="1"/>
  <c r="AS122" i="13"/>
  <c r="AS272" i="13"/>
  <c r="AM123" i="13" a="1"/>
  <c r="AM123" i="13"/>
  <c r="AM273" i="13"/>
  <c r="AN123" i="13" a="1"/>
  <c r="AN123" i="13"/>
  <c r="AN273" i="13"/>
  <c r="AO123" i="13" a="1"/>
  <c r="AO123" i="13"/>
  <c r="AO273" i="13"/>
  <c r="AP123" i="13" a="1"/>
  <c r="AP123" i="13"/>
  <c r="AP273" i="13"/>
  <c r="AQ123" i="13" a="1"/>
  <c r="AQ123" i="13"/>
  <c r="AQ273" i="13"/>
  <c r="AS123" i="13" a="1"/>
  <c r="AS123" i="13"/>
  <c r="AS273" i="13"/>
  <c r="AM124" i="13" a="1"/>
  <c r="AM124" i="13"/>
  <c r="AM274" i="13"/>
  <c r="AN124" i="13" a="1"/>
  <c r="AN124" i="13"/>
  <c r="AN274" i="13"/>
  <c r="AO124" i="13" a="1"/>
  <c r="AO124" i="13"/>
  <c r="AO274" i="13"/>
  <c r="AP124" i="13" a="1"/>
  <c r="AP124" i="13"/>
  <c r="AP274" i="13"/>
  <c r="AQ124" i="13" a="1"/>
  <c r="AQ124" i="13"/>
  <c r="AQ274" i="13"/>
  <c r="AS124" i="13" a="1"/>
  <c r="AS124" i="13"/>
  <c r="AS274" i="13"/>
  <c r="AM125" i="13" a="1"/>
  <c r="AM125" i="13"/>
  <c r="AM275" i="13"/>
  <c r="AN125" i="13" a="1"/>
  <c r="AN125" i="13"/>
  <c r="AN275" i="13"/>
  <c r="AO125" i="13" a="1"/>
  <c r="AO125" i="13"/>
  <c r="AO275" i="13"/>
  <c r="AP125" i="13" a="1"/>
  <c r="AP125" i="13"/>
  <c r="AP275" i="13"/>
  <c r="AQ125" i="13" a="1"/>
  <c r="AQ125" i="13"/>
  <c r="AQ275" i="13"/>
  <c r="AS125" i="13" a="1"/>
  <c r="AS125" i="13"/>
  <c r="AS275" i="13"/>
  <c r="AM126" i="13" a="1"/>
  <c r="AM126" i="13"/>
  <c r="AM276" i="13"/>
  <c r="AN126" i="13" a="1"/>
  <c r="AN126" i="13"/>
  <c r="AN276" i="13"/>
  <c r="AO126" i="13" a="1"/>
  <c r="AO126" i="13"/>
  <c r="AO276" i="13"/>
  <c r="AP126" i="13" a="1"/>
  <c r="AP126" i="13"/>
  <c r="AP276" i="13"/>
  <c r="AQ126" i="13" a="1"/>
  <c r="AQ126" i="13"/>
  <c r="AQ276" i="13"/>
  <c r="AS126" i="13" a="1"/>
  <c r="AS126" i="13"/>
  <c r="AS276" i="13"/>
  <c r="AM127" i="13" a="1"/>
  <c r="AM127" i="13"/>
  <c r="AM277" i="13"/>
  <c r="AN127" i="13" a="1"/>
  <c r="AN127" i="13"/>
  <c r="AN277" i="13"/>
  <c r="AO127" i="13" a="1"/>
  <c r="AO127" i="13"/>
  <c r="AO277" i="13"/>
  <c r="AP127" i="13" a="1"/>
  <c r="AP127" i="13"/>
  <c r="AP277" i="13"/>
  <c r="AQ127" i="13" a="1"/>
  <c r="AQ127" i="13"/>
  <c r="AQ277" i="13"/>
  <c r="AS127" i="13" a="1"/>
  <c r="AS127" i="13"/>
  <c r="AS277" i="13"/>
  <c r="AM128" i="13" a="1"/>
  <c r="AM128" i="13"/>
  <c r="AM278" i="13"/>
  <c r="AN128" i="13" a="1"/>
  <c r="AN128" i="13"/>
  <c r="AN278" i="13"/>
  <c r="AO128" i="13" a="1"/>
  <c r="AO128" i="13"/>
  <c r="AO278" i="13"/>
  <c r="AP128" i="13" a="1"/>
  <c r="AP128" i="13"/>
  <c r="AP278" i="13"/>
  <c r="AQ128" i="13" a="1"/>
  <c r="AQ128" i="13"/>
  <c r="AQ278" i="13"/>
  <c r="AS128" i="13" a="1"/>
  <c r="AS128" i="13"/>
  <c r="AS278" i="13"/>
  <c r="AM129" i="13" a="1"/>
  <c r="AM129" i="13"/>
  <c r="AM279" i="13"/>
  <c r="AN129" i="13" a="1"/>
  <c r="AN129" i="13"/>
  <c r="AN279" i="13"/>
  <c r="AO129" i="13" a="1"/>
  <c r="AO129" i="13"/>
  <c r="AO279" i="13"/>
  <c r="AP129" i="13" a="1"/>
  <c r="AP129" i="13"/>
  <c r="AP279" i="13"/>
  <c r="AQ129" i="13" a="1"/>
  <c r="AQ129" i="13"/>
  <c r="AQ279" i="13"/>
  <c r="AS129" i="13" a="1"/>
  <c r="AS129" i="13"/>
  <c r="AS279" i="13"/>
  <c r="AM130" i="13" a="1"/>
  <c r="AM130" i="13"/>
  <c r="AM280" i="13"/>
  <c r="AN130" i="13" a="1"/>
  <c r="AN130" i="13"/>
  <c r="AN280" i="13"/>
  <c r="AO130" i="13" a="1"/>
  <c r="AO130" i="13"/>
  <c r="AO280" i="13"/>
  <c r="AP130" i="13" a="1"/>
  <c r="AP130" i="13"/>
  <c r="AP280" i="13"/>
  <c r="AQ130" i="13" a="1"/>
  <c r="AQ130" i="13"/>
  <c r="AQ280" i="13"/>
  <c r="AS130" i="13" a="1"/>
  <c r="AS130" i="13"/>
  <c r="AS280" i="13"/>
  <c r="AM131" i="13" a="1"/>
  <c r="AM131" i="13"/>
  <c r="AM281" i="13"/>
  <c r="AN131" i="13" a="1"/>
  <c r="AN131" i="13"/>
  <c r="AN281" i="13"/>
  <c r="AO131" i="13" a="1"/>
  <c r="AO131" i="13"/>
  <c r="AO281" i="13"/>
  <c r="AP131" i="13" a="1"/>
  <c r="AP131" i="13"/>
  <c r="AP281" i="13"/>
  <c r="AQ131" i="13" a="1"/>
  <c r="AQ131" i="13"/>
  <c r="AQ281" i="13"/>
  <c r="AS131" i="13" a="1"/>
  <c r="AS131" i="13"/>
  <c r="AS281" i="13"/>
  <c r="AM132" i="13" a="1"/>
  <c r="AM132" i="13"/>
  <c r="AM282" i="13"/>
  <c r="AN132" i="13" a="1"/>
  <c r="AN132" i="13"/>
  <c r="AN282" i="13"/>
  <c r="AO132" i="13" a="1"/>
  <c r="AO132" i="13"/>
  <c r="AO282" i="13"/>
  <c r="AP132" i="13" a="1"/>
  <c r="AP132" i="13"/>
  <c r="AP282" i="13"/>
  <c r="AQ132" i="13" a="1"/>
  <c r="AQ132" i="13"/>
  <c r="AQ282" i="13"/>
  <c r="AS132" i="13" a="1"/>
  <c r="AS132" i="13"/>
  <c r="AS282" i="13"/>
  <c r="AM133" i="13" a="1"/>
  <c r="AM133" i="13"/>
  <c r="AM283" i="13"/>
  <c r="AN133" i="13" a="1"/>
  <c r="AN133" i="13"/>
  <c r="AN283" i="13"/>
  <c r="AO133" i="13" a="1"/>
  <c r="AO133" i="13"/>
  <c r="AO283" i="13"/>
  <c r="AP133" i="13" a="1"/>
  <c r="AP133" i="13"/>
  <c r="AP283" i="13"/>
  <c r="AQ133" i="13" a="1"/>
  <c r="AQ133" i="13"/>
  <c r="AQ283" i="13"/>
  <c r="AS133" i="13" a="1"/>
  <c r="AS133" i="13"/>
  <c r="AS283" i="13"/>
  <c r="AM134" i="13" a="1"/>
  <c r="AM134" i="13"/>
  <c r="AM284" i="13"/>
  <c r="AN134" i="13" a="1"/>
  <c r="AN134" i="13"/>
  <c r="AN284" i="13"/>
  <c r="AO134" i="13" a="1"/>
  <c r="AO134" i="13"/>
  <c r="AO284" i="13"/>
  <c r="AP134" i="13" a="1"/>
  <c r="AP134" i="13"/>
  <c r="AP284" i="13"/>
  <c r="AQ134" i="13" a="1"/>
  <c r="AQ134" i="13"/>
  <c r="AQ284" i="13"/>
  <c r="AS134" i="13" a="1"/>
  <c r="AS134" i="13"/>
  <c r="AS284" i="13"/>
  <c r="AM135" i="13" a="1"/>
  <c r="AM135" i="13"/>
  <c r="AM285" i="13"/>
  <c r="AN135" i="13" a="1"/>
  <c r="AN135" i="13"/>
  <c r="AN285" i="13"/>
  <c r="AO135" i="13" a="1"/>
  <c r="AO135" i="13"/>
  <c r="AO285" i="13"/>
  <c r="AP135" i="13" a="1"/>
  <c r="AP135" i="13"/>
  <c r="AP285" i="13"/>
  <c r="AQ135" i="13" a="1"/>
  <c r="AQ135" i="13"/>
  <c r="AQ285" i="13"/>
  <c r="AS135" i="13" a="1"/>
  <c r="AS135" i="13"/>
  <c r="AS285" i="13"/>
  <c r="AM136" i="13" a="1"/>
  <c r="AM136" i="13"/>
  <c r="AM286" i="13"/>
  <c r="AN136" i="13" a="1"/>
  <c r="AN136" i="13"/>
  <c r="AN286" i="13"/>
  <c r="AO136" i="13" a="1"/>
  <c r="AO136" i="13"/>
  <c r="AO286" i="13"/>
  <c r="AP136" i="13" a="1"/>
  <c r="AP136" i="13"/>
  <c r="AP286" i="13"/>
  <c r="AQ136" i="13" a="1"/>
  <c r="AQ136" i="13"/>
  <c r="AQ286" i="13"/>
  <c r="AS136" i="13" a="1"/>
  <c r="AS136" i="13"/>
  <c r="AS286" i="13"/>
  <c r="AM137" i="13" a="1"/>
  <c r="AM137" i="13"/>
  <c r="AM287" i="13"/>
  <c r="AN137" i="13" a="1"/>
  <c r="AN137" i="13"/>
  <c r="AN287" i="13"/>
  <c r="AO137" i="13" a="1"/>
  <c r="AO137" i="13"/>
  <c r="AO287" i="13"/>
  <c r="AP137" i="13" a="1"/>
  <c r="AP137" i="13"/>
  <c r="AP287" i="13"/>
  <c r="AQ137" i="13" a="1"/>
  <c r="AQ137" i="13"/>
  <c r="AQ287" i="13"/>
  <c r="AS137" i="13" a="1"/>
  <c r="AS137" i="13"/>
  <c r="AS287" i="13"/>
  <c r="AM138" i="13" a="1"/>
  <c r="AM138" i="13"/>
  <c r="AM288" i="13"/>
  <c r="AN138" i="13" a="1"/>
  <c r="AN138" i="13"/>
  <c r="AN288" i="13"/>
  <c r="AO138" i="13" a="1"/>
  <c r="AO138" i="13"/>
  <c r="AO288" i="13"/>
  <c r="AP138" i="13" a="1"/>
  <c r="AP138" i="13"/>
  <c r="AP288" i="13"/>
  <c r="AQ138" i="13" a="1"/>
  <c r="AQ138" i="13"/>
  <c r="AQ288" i="13"/>
  <c r="AS138" i="13" a="1"/>
  <c r="AS138" i="13"/>
  <c r="AS288" i="13"/>
  <c r="AM139" i="13" a="1"/>
  <c r="AM139" i="13"/>
  <c r="AM289" i="13"/>
  <c r="AN139" i="13" a="1"/>
  <c r="AN139" i="13"/>
  <c r="AN289" i="13"/>
  <c r="AO139" i="13" a="1"/>
  <c r="AO139" i="13"/>
  <c r="AO289" i="13"/>
  <c r="AP139" i="13" a="1"/>
  <c r="AP139" i="13"/>
  <c r="AP289" i="13"/>
  <c r="AQ139" i="13" a="1"/>
  <c r="AQ139" i="13"/>
  <c r="AQ289" i="13"/>
  <c r="AS139" i="13" a="1"/>
  <c r="AS139" i="13"/>
  <c r="AS289" i="13"/>
  <c r="AM140" i="13" a="1"/>
  <c r="AM140" i="13"/>
  <c r="AM290" i="13"/>
  <c r="AN140" i="13" a="1"/>
  <c r="AN140" i="13"/>
  <c r="AN290" i="13"/>
  <c r="AO140" i="13" a="1"/>
  <c r="AO140" i="13"/>
  <c r="AO290" i="13"/>
  <c r="AP140" i="13" a="1"/>
  <c r="AP140" i="13"/>
  <c r="AP290" i="13"/>
  <c r="AQ140" i="13" a="1"/>
  <c r="AQ140" i="13"/>
  <c r="AQ290" i="13"/>
  <c r="AS140" i="13" a="1"/>
  <c r="AS140" i="13"/>
  <c r="AS290" i="13"/>
  <c r="AM141" i="13" a="1"/>
  <c r="AM141" i="13"/>
  <c r="AM291" i="13"/>
  <c r="AN141" i="13" a="1"/>
  <c r="AN141" i="13"/>
  <c r="AN291" i="13"/>
  <c r="AO141" i="13" a="1"/>
  <c r="AO141" i="13"/>
  <c r="AO291" i="13"/>
  <c r="AP141" i="13" a="1"/>
  <c r="AP141" i="13"/>
  <c r="AP291" i="13"/>
  <c r="AQ141" i="13" a="1"/>
  <c r="AQ141" i="13"/>
  <c r="AQ291" i="13"/>
  <c r="AS141" i="13" a="1"/>
  <c r="AS141" i="13"/>
  <c r="AS291" i="13"/>
  <c r="AM142" i="13" a="1"/>
  <c r="AM142" i="13"/>
  <c r="AM292" i="13"/>
  <c r="AN142" i="13" a="1"/>
  <c r="AN142" i="13"/>
  <c r="AN292" i="13"/>
  <c r="AO142" i="13" a="1"/>
  <c r="AO142" i="13"/>
  <c r="AO292" i="13"/>
  <c r="AP142" i="13" a="1"/>
  <c r="AP142" i="13"/>
  <c r="AP292" i="13"/>
  <c r="AQ142" i="13" a="1"/>
  <c r="AQ142" i="13"/>
  <c r="AQ292" i="13"/>
  <c r="AS142" i="13" a="1"/>
  <c r="AS142" i="13"/>
  <c r="AS292" i="13"/>
  <c r="AM143" i="13" a="1"/>
  <c r="AM143" i="13"/>
  <c r="AM293" i="13"/>
  <c r="AN143" i="13" a="1"/>
  <c r="AN143" i="13"/>
  <c r="AN293" i="13"/>
  <c r="AO143" i="13" a="1"/>
  <c r="AO143" i="13"/>
  <c r="AO293" i="13"/>
  <c r="AP143" i="13" a="1"/>
  <c r="AP143" i="13"/>
  <c r="AP293" i="13"/>
  <c r="AQ143" i="13" a="1"/>
  <c r="AQ143" i="13"/>
  <c r="AQ293" i="13"/>
  <c r="AS143" i="13" a="1"/>
  <c r="AS143" i="13"/>
  <c r="AS293" i="13"/>
  <c r="AM144" i="13" a="1"/>
  <c r="AM144" i="13"/>
  <c r="AM294" i="13"/>
  <c r="AN144" i="13" a="1"/>
  <c r="AN144" i="13"/>
  <c r="AN294" i="13"/>
  <c r="AO144" i="13" a="1"/>
  <c r="AO144" i="13"/>
  <c r="AO294" i="13"/>
  <c r="AP144" i="13" a="1"/>
  <c r="AP144" i="13"/>
  <c r="AP294" i="13"/>
  <c r="AQ144" i="13" a="1"/>
  <c r="AQ144" i="13"/>
  <c r="AQ294" i="13"/>
  <c r="AS144" i="13" a="1"/>
  <c r="AS144" i="13"/>
  <c r="AS294" i="13"/>
  <c r="AM145" i="13" a="1"/>
  <c r="AM145" i="13"/>
  <c r="AM295" i="13"/>
  <c r="AN145" i="13" a="1"/>
  <c r="AN145" i="13"/>
  <c r="AN295" i="13"/>
  <c r="AO145" i="13" a="1"/>
  <c r="AO145" i="13"/>
  <c r="AO295" i="13"/>
  <c r="AP145" i="13" a="1"/>
  <c r="AP145" i="13"/>
  <c r="AP295" i="13"/>
  <c r="AQ145" i="13" a="1"/>
  <c r="AQ145" i="13"/>
  <c r="AQ295" i="13"/>
  <c r="AS145" i="13" a="1"/>
  <c r="AS145" i="13"/>
  <c r="AS295" i="13"/>
  <c r="AM146" i="13" a="1"/>
  <c r="AM146" i="13"/>
  <c r="AM296" i="13"/>
  <c r="AN146" i="13" a="1"/>
  <c r="AN146" i="13"/>
  <c r="AN296" i="13"/>
  <c r="AO146" i="13" a="1"/>
  <c r="AO146" i="13"/>
  <c r="AO296" i="13"/>
  <c r="AP146" i="13" a="1"/>
  <c r="AP146" i="13"/>
  <c r="AP296" i="13"/>
  <c r="AQ146" i="13" a="1"/>
  <c r="AQ146" i="13"/>
  <c r="AQ296" i="13"/>
  <c r="AS146" i="13" a="1"/>
  <c r="AS146" i="13"/>
  <c r="AS296" i="13"/>
  <c r="AM147" i="13" a="1"/>
  <c r="AM147" i="13"/>
  <c r="AM297" i="13"/>
  <c r="AN147" i="13" a="1"/>
  <c r="AN147" i="13"/>
  <c r="AN297" i="13"/>
  <c r="AO147" i="13" a="1"/>
  <c r="AO147" i="13"/>
  <c r="AO297" i="13"/>
  <c r="AP147" i="13" a="1"/>
  <c r="AP147" i="13"/>
  <c r="AP297" i="13"/>
  <c r="AQ147" i="13" a="1"/>
  <c r="AQ147" i="13"/>
  <c r="AQ297" i="13"/>
  <c r="AS147" i="13" a="1"/>
  <c r="AS147" i="13"/>
  <c r="AS297" i="13"/>
  <c r="AM148" i="13" a="1"/>
  <c r="AM148" i="13"/>
  <c r="AM298" i="13"/>
  <c r="AN148" i="13" a="1"/>
  <c r="AN148" i="13"/>
  <c r="AN298" i="13"/>
  <c r="AO148" i="13" a="1"/>
  <c r="AO148" i="13"/>
  <c r="AO298" i="13"/>
  <c r="AP148" i="13" a="1"/>
  <c r="AP148" i="13"/>
  <c r="AP298" i="13"/>
  <c r="AQ148" i="13" a="1"/>
  <c r="AQ148" i="13"/>
  <c r="AQ298" i="13"/>
  <c r="AS148" i="13" a="1"/>
  <c r="AS148" i="13"/>
  <c r="AS298" i="13"/>
  <c r="AM149" i="13" a="1"/>
  <c r="AM149" i="13"/>
  <c r="AM299" i="13"/>
  <c r="AN149" i="13" a="1"/>
  <c r="AN149" i="13"/>
  <c r="AN299" i="13"/>
  <c r="AO149" i="13" a="1"/>
  <c r="AO149" i="13"/>
  <c r="AO299" i="13"/>
  <c r="AP149" i="13" a="1"/>
  <c r="AP149" i="13"/>
  <c r="AP299" i="13"/>
  <c r="AQ149" i="13" a="1"/>
  <c r="AQ149" i="13"/>
  <c r="AQ299" i="13"/>
  <c r="AS149" i="13" a="1"/>
  <c r="AS149" i="13"/>
  <c r="AS299" i="13"/>
  <c r="AM150" i="13" a="1"/>
  <c r="AM150" i="13"/>
  <c r="AM300" i="13"/>
  <c r="AN150" i="13" a="1"/>
  <c r="AN150" i="13"/>
  <c r="AN300" i="13"/>
  <c r="AO150" i="13" a="1"/>
  <c r="AO150" i="13"/>
  <c r="AO300" i="13"/>
  <c r="AP150" i="13" a="1"/>
  <c r="AP150" i="13"/>
  <c r="AP300" i="13"/>
  <c r="AQ150" i="13" a="1"/>
  <c r="AQ150" i="13"/>
  <c r="AQ300" i="13"/>
  <c r="AS150" i="13" a="1"/>
  <c r="AS150" i="13"/>
  <c r="AS300" i="13"/>
  <c r="AM151" i="13" a="1"/>
  <c r="AM151" i="13"/>
  <c r="AM301" i="13"/>
  <c r="AN151" i="13" a="1"/>
  <c r="AN151" i="13"/>
  <c r="AN301" i="13"/>
  <c r="AO151" i="13" a="1"/>
  <c r="AO151" i="13"/>
  <c r="AO301" i="13"/>
  <c r="AP151" i="13" a="1"/>
  <c r="AP151" i="13"/>
  <c r="AP301" i="13"/>
  <c r="AQ151" i="13" a="1"/>
  <c r="AQ151" i="13"/>
  <c r="AQ301" i="13"/>
  <c r="AS151" i="13" a="1"/>
  <c r="AS151" i="13"/>
  <c r="AS301" i="13"/>
  <c r="AM152" i="13" a="1"/>
  <c r="AM152" i="13"/>
  <c r="AM302" i="13"/>
  <c r="AN152" i="13" a="1"/>
  <c r="AN152" i="13"/>
  <c r="AN302" i="13"/>
  <c r="AO152" i="13" a="1"/>
  <c r="AO152" i="13"/>
  <c r="AO302" i="13"/>
  <c r="AP152" i="13" a="1"/>
  <c r="AP152" i="13"/>
  <c r="AP302" i="13"/>
  <c r="AQ152" i="13" a="1"/>
  <c r="AQ152" i="13"/>
  <c r="AQ302" i="13"/>
  <c r="AS152" i="13" a="1"/>
  <c r="AS152" i="13"/>
  <c r="AS302" i="13"/>
  <c r="AM153" i="13" a="1"/>
  <c r="AM153" i="13"/>
  <c r="AM303" i="13"/>
  <c r="AN153" i="13" a="1"/>
  <c r="AN153" i="13"/>
  <c r="AN303" i="13"/>
  <c r="AO153" i="13" a="1"/>
  <c r="AO153" i="13"/>
  <c r="AO303" i="13"/>
  <c r="AP153" i="13" a="1"/>
  <c r="AP153" i="13"/>
  <c r="AP303" i="13"/>
  <c r="AQ153" i="13" a="1"/>
  <c r="AQ153" i="13"/>
  <c r="AQ303" i="13"/>
  <c r="AS153" i="13" a="1"/>
  <c r="AS153" i="13"/>
  <c r="AS303" i="13"/>
  <c r="AM154" i="13" a="1"/>
  <c r="AM154" i="13"/>
  <c r="AM304" i="13"/>
  <c r="AN154" i="13" a="1"/>
  <c r="AN154" i="13"/>
  <c r="AN304" i="13"/>
  <c r="AO154" i="13" a="1"/>
  <c r="AO154" i="13"/>
  <c r="AO304" i="13"/>
  <c r="AP154" i="13" a="1"/>
  <c r="AP154" i="13"/>
  <c r="AP304" i="13"/>
  <c r="AQ154" i="13" a="1"/>
  <c r="AQ154" i="13"/>
  <c r="AQ304" i="13"/>
  <c r="AS154" i="13" a="1"/>
  <c r="AS154" i="13"/>
  <c r="AS304" i="13"/>
  <c r="AM155" i="13" a="1"/>
  <c r="AM155" i="13"/>
  <c r="AM305" i="13"/>
  <c r="AN155" i="13" a="1"/>
  <c r="AN155" i="13"/>
  <c r="AN305" i="13"/>
  <c r="AO155" i="13" a="1"/>
  <c r="AO155" i="13"/>
  <c r="AO305" i="13"/>
  <c r="AP155" i="13" a="1"/>
  <c r="AP155" i="13"/>
  <c r="AP305" i="13"/>
  <c r="AQ155" i="13" a="1"/>
  <c r="AQ155" i="13"/>
  <c r="AQ305" i="13"/>
  <c r="AS155" i="13" a="1"/>
  <c r="AS155" i="13"/>
  <c r="AS305" i="13"/>
  <c r="AM156" i="13" a="1"/>
  <c r="AM156" i="13"/>
  <c r="AM306" i="13"/>
  <c r="AN156" i="13" a="1"/>
  <c r="AN156" i="13"/>
  <c r="AN306" i="13"/>
  <c r="AO156" i="13" a="1"/>
  <c r="AO156" i="13"/>
  <c r="AO306" i="13"/>
  <c r="AP156" i="13" a="1"/>
  <c r="AP156" i="13"/>
  <c r="AP306" i="13"/>
  <c r="AQ156" i="13" a="1"/>
  <c r="AQ156" i="13"/>
  <c r="AQ306" i="13"/>
  <c r="AS156" i="13" a="1"/>
  <c r="AS156" i="13"/>
  <c r="AS306" i="13"/>
  <c r="AM157" i="13" a="1"/>
  <c r="AM157" i="13"/>
  <c r="AM307" i="13"/>
  <c r="AN157" i="13" a="1"/>
  <c r="AN157" i="13"/>
  <c r="AN307" i="13"/>
  <c r="AO157" i="13" a="1"/>
  <c r="AO157" i="13"/>
  <c r="AO307" i="13"/>
  <c r="AP157" i="13" a="1"/>
  <c r="AP157" i="13"/>
  <c r="AP307" i="13"/>
  <c r="AQ157" i="13" a="1"/>
  <c r="AQ157" i="13"/>
  <c r="AQ307" i="13"/>
  <c r="AS157" i="13" a="1"/>
  <c r="AS157" i="13"/>
  <c r="AS307" i="13"/>
  <c r="AM158" i="13" a="1"/>
  <c r="AM158" i="13"/>
  <c r="AM308" i="13"/>
  <c r="AN158" i="13" a="1"/>
  <c r="AN158" i="13"/>
  <c r="AN308" i="13"/>
  <c r="AO158" i="13" a="1"/>
  <c r="AO158" i="13"/>
  <c r="AO308" i="13"/>
  <c r="AP158" i="13" a="1"/>
  <c r="AP158" i="13"/>
  <c r="AP308" i="13"/>
  <c r="AQ158" i="13" a="1"/>
  <c r="AQ158" i="13"/>
  <c r="AQ308" i="13"/>
  <c r="AS158" i="13" a="1"/>
  <c r="AS158" i="13"/>
  <c r="AS308" i="13"/>
  <c r="AM159" i="13" a="1"/>
  <c r="AM159" i="13"/>
  <c r="AM309" i="13"/>
  <c r="AN159" i="13" a="1"/>
  <c r="AN159" i="13"/>
  <c r="AN309" i="13"/>
  <c r="AO159" i="13" a="1"/>
  <c r="AO159" i="13"/>
  <c r="AO309" i="13"/>
  <c r="AP159" i="13" a="1"/>
  <c r="AP159" i="13"/>
  <c r="AP309" i="13"/>
  <c r="AQ159" i="13" a="1"/>
  <c r="AQ159" i="13"/>
  <c r="AQ309" i="13"/>
  <c r="AS159" i="13" a="1"/>
  <c r="AS159" i="13"/>
  <c r="AS309" i="13"/>
  <c r="AM160" i="13" a="1"/>
  <c r="AM160" i="13"/>
  <c r="AM310" i="13"/>
  <c r="AN160" i="13" a="1"/>
  <c r="AN160" i="13"/>
  <c r="AN310" i="13"/>
  <c r="AO160" i="13" a="1"/>
  <c r="AO160" i="13"/>
  <c r="AO310" i="13"/>
  <c r="AP160" i="13" a="1"/>
  <c r="AP160" i="13"/>
  <c r="AP310" i="13"/>
  <c r="AQ160" i="13" a="1"/>
  <c r="AQ160" i="13"/>
  <c r="AQ310" i="13"/>
  <c r="AS160" i="13" a="1"/>
  <c r="AS160" i="13"/>
  <c r="AS310" i="13"/>
  <c r="AM161" i="13" a="1"/>
  <c r="AM161" i="13"/>
  <c r="AM311" i="13"/>
  <c r="AN161" i="13" a="1"/>
  <c r="AN161" i="13"/>
  <c r="AN311" i="13"/>
  <c r="AO161" i="13" a="1"/>
  <c r="AO161" i="13"/>
  <c r="AO311" i="13"/>
  <c r="AP161" i="13" a="1"/>
  <c r="AP161" i="13"/>
  <c r="AP311" i="13"/>
  <c r="AQ161" i="13" a="1"/>
  <c r="AQ161" i="13"/>
  <c r="AQ311" i="13"/>
  <c r="AS161" i="13" a="1"/>
  <c r="AS161" i="13"/>
  <c r="AS311" i="13"/>
  <c r="AM162" i="13" a="1"/>
  <c r="AM162" i="13"/>
  <c r="AM312" i="13"/>
  <c r="AN162" i="13" a="1"/>
  <c r="AN162" i="13"/>
  <c r="AN312" i="13"/>
  <c r="AO162" i="13" a="1"/>
  <c r="AO162" i="13"/>
  <c r="AO312" i="13"/>
  <c r="AP162" i="13" a="1"/>
  <c r="AP162" i="13"/>
  <c r="AP312" i="13"/>
  <c r="AQ162" i="13" a="1"/>
  <c r="AQ162" i="13"/>
  <c r="AQ312" i="13"/>
  <c r="AS162" i="13" a="1"/>
  <c r="AS162" i="13"/>
  <c r="AS312" i="13"/>
  <c r="AM163" i="13" a="1"/>
  <c r="AM163" i="13"/>
  <c r="AM313" i="13"/>
  <c r="AN163" i="13" a="1"/>
  <c r="AN163" i="13"/>
  <c r="AN313" i="13"/>
  <c r="AO163" i="13" a="1"/>
  <c r="AO163" i="13"/>
  <c r="AO313" i="13"/>
  <c r="AP163" i="13" a="1"/>
  <c r="AP163" i="13"/>
  <c r="AP313" i="13"/>
  <c r="AQ163" i="13" a="1"/>
  <c r="AQ163" i="13"/>
  <c r="AQ313" i="13"/>
  <c r="AS163" i="13" a="1"/>
  <c r="AS163" i="13"/>
  <c r="AS313" i="13"/>
  <c r="AM164" i="13" a="1"/>
  <c r="AM164" i="13"/>
  <c r="AM314" i="13"/>
  <c r="AN164" i="13" a="1"/>
  <c r="AN164" i="13"/>
  <c r="AN314" i="13"/>
  <c r="AO164" i="13" a="1"/>
  <c r="AO164" i="13"/>
  <c r="AO314" i="13"/>
  <c r="AP164" i="13" a="1"/>
  <c r="AP164" i="13"/>
  <c r="AP314" i="13"/>
  <c r="AQ164" i="13" a="1"/>
  <c r="AQ164" i="13"/>
  <c r="AQ314" i="13"/>
  <c r="AS164" i="13" a="1"/>
  <c r="AS164" i="13"/>
  <c r="AS314" i="13"/>
  <c r="AM165" i="13" a="1"/>
  <c r="AM165" i="13"/>
  <c r="AM315" i="13"/>
  <c r="AN165" i="13" a="1"/>
  <c r="AN165" i="13"/>
  <c r="AN315" i="13"/>
  <c r="AO165" i="13" a="1"/>
  <c r="AO165" i="13"/>
  <c r="AO315" i="13"/>
  <c r="AP165" i="13" a="1"/>
  <c r="AP165" i="13"/>
  <c r="AP315" i="13"/>
  <c r="AQ165" i="13" a="1"/>
  <c r="AQ165" i="13"/>
  <c r="AQ315" i="13"/>
  <c r="AS165" i="13" a="1"/>
  <c r="AS165" i="13"/>
  <c r="AS315" i="13"/>
  <c r="AM166" i="13" a="1"/>
  <c r="AM166" i="13"/>
  <c r="AM316" i="13"/>
  <c r="AN166" i="13" a="1"/>
  <c r="AN166" i="13"/>
  <c r="AN316" i="13"/>
  <c r="AO166" i="13" a="1"/>
  <c r="AO166" i="13"/>
  <c r="AO316" i="13"/>
  <c r="AP166" i="13" a="1"/>
  <c r="AP166" i="13"/>
  <c r="AP316" i="13"/>
  <c r="AQ166" i="13" a="1"/>
  <c r="AQ166" i="13"/>
  <c r="AQ316" i="13"/>
  <c r="AS166" i="13" a="1"/>
  <c r="AS166" i="13"/>
  <c r="AS316" i="13"/>
  <c r="AM167" i="13" a="1"/>
  <c r="AM167" i="13"/>
  <c r="AM317" i="13"/>
  <c r="AN167" i="13" a="1"/>
  <c r="AN167" i="13"/>
  <c r="AN317" i="13"/>
  <c r="AO167" i="13" a="1"/>
  <c r="AO167" i="13"/>
  <c r="AO317" i="13"/>
  <c r="AP167" i="13" a="1"/>
  <c r="AP167" i="13"/>
  <c r="AP317" i="13"/>
  <c r="AQ167" i="13" a="1"/>
  <c r="AQ167" i="13"/>
  <c r="AQ317" i="13"/>
  <c r="AS167" i="13" a="1"/>
  <c r="AS167" i="13"/>
  <c r="AS317" i="13"/>
  <c r="AM168" i="13" a="1"/>
  <c r="AM168" i="13"/>
  <c r="AM318" i="13"/>
  <c r="AN168" i="13" a="1"/>
  <c r="AN168" i="13"/>
  <c r="AN318" i="13"/>
  <c r="AO168" i="13" a="1"/>
  <c r="AO168" i="13"/>
  <c r="AO318" i="13"/>
  <c r="AP168" i="13" a="1"/>
  <c r="AP168" i="13"/>
  <c r="AP318" i="13"/>
  <c r="AQ168" i="13" a="1"/>
  <c r="AQ168" i="13"/>
  <c r="AQ318" i="13"/>
  <c r="AS168" i="13" a="1"/>
  <c r="AS168" i="13"/>
  <c r="AS318" i="13"/>
  <c r="AM169" i="13" a="1"/>
  <c r="AM169" i="13"/>
  <c r="AM319" i="13"/>
  <c r="AN169" i="13" a="1"/>
  <c r="AN169" i="13"/>
  <c r="AN319" i="13"/>
  <c r="AO169" i="13" a="1"/>
  <c r="AO169" i="13"/>
  <c r="AO319" i="13"/>
  <c r="AP169" i="13" a="1"/>
  <c r="AP169" i="13"/>
  <c r="AP319" i="13"/>
  <c r="AQ169" i="13" a="1"/>
  <c r="AQ169" i="13"/>
  <c r="AQ319" i="13"/>
  <c r="AS169" i="13" a="1"/>
  <c r="AS169" i="13"/>
  <c r="AS319" i="13"/>
  <c r="AM170" i="13" a="1"/>
  <c r="AM170" i="13"/>
  <c r="AM320" i="13"/>
  <c r="AN170" i="13" a="1"/>
  <c r="AN170" i="13"/>
  <c r="AN320" i="13"/>
  <c r="AO170" i="13" a="1"/>
  <c r="AO170" i="13"/>
  <c r="AO320" i="13"/>
  <c r="AP170" i="13" a="1"/>
  <c r="AP170" i="13"/>
  <c r="AP320" i="13"/>
  <c r="AQ170" i="13" a="1"/>
  <c r="AQ170" i="13"/>
  <c r="AQ320" i="13"/>
  <c r="AS170" i="13" a="1"/>
  <c r="AS170" i="13"/>
  <c r="AS320" i="13"/>
  <c r="AM171" i="13" a="1"/>
  <c r="AM171" i="13"/>
  <c r="AM321" i="13"/>
  <c r="AN171" i="13" a="1"/>
  <c r="AN171" i="13"/>
  <c r="AN321" i="13"/>
  <c r="AO171" i="13" a="1"/>
  <c r="AO171" i="13"/>
  <c r="AO321" i="13"/>
  <c r="AP171" i="13" a="1"/>
  <c r="AP171" i="13"/>
  <c r="AP321" i="13"/>
  <c r="AQ171" i="13" a="1"/>
  <c r="AQ171" i="13"/>
  <c r="AQ321" i="13"/>
  <c r="AS171" i="13" a="1"/>
  <c r="AS171" i="13"/>
  <c r="AS321" i="13"/>
  <c r="AM172" i="13" a="1"/>
  <c r="AM172" i="13"/>
  <c r="AM322" i="13"/>
  <c r="AN172" i="13" a="1"/>
  <c r="AN172" i="13"/>
  <c r="AN322" i="13"/>
  <c r="AO172" i="13" a="1"/>
  <c r="AO172" i="13"/>
  <c r="AO322" i="13"/>
  <c r="AP172" i="13" a="1"/>
  <c r="AP172" i="13"/>
  <c r="AP322" i="13"/>
  <c r="AQ172" i="13" a="1"/>
  <c r="AQ172" i="13"/>
  <c r="AQ322" i="13"/>
  <c r="AS172" i="13" a="1"/>
  <c r="AS172" i="13"/>
  <c r="AS322" i="13"/>
  <c r="AM173" i="13" a="1"/>
  <c r="AM173" i="13"/>
  <c r="AM323" i="13"/>
  <c r="AN173" i="13" a="1"/>
  <c r="AN173" i="13"/>
  <c r="AN323" i="13"/>
  <c r="AO173" i="13" a="1"/>
  <c r="AO173" i="13"/>
  <c r="AO323" i="13"/>
  <c r="AP173" i="13" a="1"/>
  <c r="AP173" i="13"/>
  <c r="AP323" i="13"/>
  <c r="AQ173" i="13" a="1"/>
  <c r="AQ173" i="13"/>
  <c r="AQ323" i="13"/>
  <c r="AS173" i="13" a="1"/>
  <c r="AS173" i="13"/>
  <c r="AS323" i="13"/>
  <c r="AM174" i="13" a="1"/>
  <c r="AM174" i="13"/>
  <c r="AM324" i="13"/>
  <c r="AN174" i="13" a="1"/>
  <c r="AN174" i="13"/>
  <c r="AN324" i="13"/>
  <c r="AO174" i="13" a="1"/>
  <c r="AO174" i="13"/>
  <c r="AO324" i="13"/>
  <c r="AP174" i="13" a="1"/>
  <c r="AP174" i="13"/>
  <c r="AP324" i="13"/>
  <c r="AQ174" i="13" a="1"/>
  <c r="AQ174" i="13"/>
  <c r="AQ324" i="13"/>
  <c r="AS174" i="13" a="1"/>
  <c r="AS174" i="13"/>
  <c r="AS324" i="13"/>
  <c r="AM175" i="13" a="1"/>
  <c r="AM175" i="13"/>
  <c r="AM325" i="13"/>
  <c r="AN175" i="13" a="1"/>
  <c r="AN175" i="13"/>
  <c r="AN325" i="13"/>
  <c r="AO175" i="13" a="1"/>
  <c r="AO175" i="13"/>
  <c r="AO325" i="13"/>
  <c r="AP175" i="13" a="1"/>
  <c r="AP175" i="13"/>
  <c r="AP325" i="13"/>
  <c r="AQ175" i="13" a="1"/>
  <c r="AQ175" i="13"/>
  <c r="AQ325" i="13"/>
  <c r="AS175" i="13" a="1"/>
  <c r="AS175" i="13"/>
  <c r="AS325" i="13"/>
  <c r="AM176" i="13" a="1"/>
  <c r="AM176" i="13"/>
  <c r="AM326" i="13"/>
  <c r="AN176" i="13" a="1"/>
  <c r="AN176" i="13"/>
  <c r="AN326" i="13"/>
  <c r="AO176" i="13" a="1"/>
  <c r="AO176" i="13"/>
  <c r="AO326" i="13"/>
  <c r="AP176" i="13" a="1"/>
  <c r="AP176" i="13"/>
  <c r="AP326" i="13"/>
  <c r="AQ176" i="13" a="1"/>
  <c r="AQ176" i="13"/>
  <c r="AQ326" i="13"/>
  <c r="AS176" i="13" a="1"/>
  <c r="AS176" i="13"/>
  <c r="AS326" i="13"/>
  <c r="AM177" i="13" a="1"/>
  <c r="AM177" i="13"/>
  <c r="AM327" i="13"/>
  <c r="AN177" i="13" a="1"/>
  <c r="AN177" i="13"/>
  <c r="AN327" i="13"/>
  <c r="AO177" i="13" a="1"/>
  <c r="AO177" i="13"/>
  <c r="AO327" i="13"/>
  <c r="AP177" i="13" a="1"/>
  <c r="AP177" i="13"/>
  <c r="AP327" i="13"/>
  <c r="AQ177" i="13" a="1"/>
  <c r="AQ177" i="13"/>
  <c r="AQ327" i="13"/>
  <c r="AS177" i="13" a="1"/>
  <c r="AS177" i="13"/>
  <c r="AS327" i="13"/>
  <c r="AM178" i="13" a="1"/>
  <c r="AM178" i="13"/>
  <c r="AM328" i="13"/>
  <c r="AN178" i="13" a="1"/>
  <c r="AN178" i="13"/>
  <c r="AN328" i="13"/>
  <c r="AO178" i="13" a="1"/>
  <c r="AO178" i="13"/>
  <c r="AO328" i="13"/>
  <c r="AP178" i="13" a="1"/>
  <c r="AP178" i="13"/>
  <c r="AP328" i="13"/>
  <c r="AQ178" i="13" a="1"/>
  <c r="AQ178" i="13"/>
  <c r="AQ328" i="13"/>
  <c r="AS178" i="13" a="1"/>
  <c r="AS178" i="13"/>
  <c r="AS328" i="13"/>
  <c r="AM179" i="13" a="1"/>
  <c r="AM179" i="13"/>
  <c r="AM329" i="13"/>
  <c r="AN179" i="13" a="1"/>
  <c r="AN179" i="13"/>
  <c r="AN329" i="13"/>
  <c r="AO179" i="13" a="1"/>
  <c r="AO179" i="13"/>
  <c r="AO329" i="13"/>
  <c r="AP179" i="13" a="1"/>
  <c r="AP179" i="13"/>
  <c r="AP329" i="13"/>
  <c r="AQ179" i="13" a="1"/>
  <c r="AQ179" i="13"/>
  <c r="AQ329" i="13"/>
  <c r="AS179" i="13" a="1"/>
  <c r="AS179" i="13"/>
  <c r="AS329" i="13"/>
  <c r="AM180" i="13" a="1"/>
  <c r="AM180" i="13"/>
  <c r="AM330" i="13"/>
  <c r="AN180" i="13" a="1"/>
  <c r="AN180" i="13"/>
  <c r="AN330" i="13"/>
  <c r="AO180" i="13" a="1"/>
  <c r="AO180" i="13"/>
  <c r="AO330" i="13"/>
  <c r="AP180" i="13" a="1"/>
  <c r="AP180" i="13"/>
  <c r="AP330" i="13"/>
  <c r="AQ180" i="13" a="1"/>
  <c r="AQ180" i="13"/>
  <c r="AQ330" i="13"/>
  <c r="AS180" i="13" a="1"/>
  <c r="AS180" i="13"/>
  <c r="AS330" i="13"/>
  <c r="AM181" i="13" a="1"/>
  <c r="AM181" i="13"/>
  <c r="AM331" i="13"/>
  <c r="AN181" i="13" a="1"/>
  <c r="AN181" i="13"/>
  <c r="AN331" i="13"/>
  <c r="AO181" i="13" a="1"/>
  <c r="AO181" i="13"/>
  <c r="AO331" i="13"/>
  <c r="AP181" i="13" a="1"/>
  <c r="AP181" i="13"/>
  <c r="AP331" i="13"/>
  <c r="AQ181" i="13" a="1"/>
  <c r="AQ181" i="13"/>
  <c r="AQ331" i="13"/>
  <c r="AS181" i="13" a="1"/>
  <c r="AS181" i="13"/>
  <c r="AS331" i="13"/>
  <c r="AM182" i="13" a="1"/>
  <c r="AM182" i="13"/>
  <c r="AM332" i="13"/>
  <c r="AN182" i="13" a="1"/>
  <c r="AN182" i="13"/>
  <c r="AN332" i="13"/>
  <c r="AO182" i="13" a="1"/>
  <c r="AO182" i="13"/>
  <c r="AO332" i="13"/>
  <c r="AP182" i="13" a="1"/>
  <c r="AP182" i="13"/>
  <c r="AP332" i="13"/>
  <c r="AQ182" i="13" a="1"/>
  <c r="AQ182" i="13"/>
  <c r="AQ332" i="13"/>
  <c r="AS182" i="13" a="1"/>
  <c r="AS182" i="13"/>
  <c r="AS332" i="13"/>
  <c r="AM183" i="13" a="1"/>
  <c r="AM183" i="13"/>
  <c r="AM333" i="13"/>
  <c r="AN183" i="13" a="1"/>
  <c r="AN183" i="13"/>
  <c r="AN333" i="13"/>
  <c r="AO183" i="13" a="1"/>
  <c r="AO183" i="13"/>
  <c r="AO333" i="13"/>
  <c r="AP183" i="13" a="1"/>
  <c r="AP183" i="13"/>
  <c r="AP333" i="13"/>
  <c r="AQ183" i="13" a="1"/>
  <c r="AQ183" i="13"/>
  <c r="AQ333" i="13"/>
  <c r="AS183" i="13" a="1"/>
  <c r="AS183" i="13"/>
  <c r="AS333" i="13"/>
  <c r="AM184" i="13" a="1"/>
  <c r="AM184" i="13"/>
  <c r="AM334" i="13"/>
  <c r="AN184" i="13" a="1"/>
  <c r="AN184" i="13"/>
  <c r="AN334" i="13"/>
  <c r="AO184" i="13" a="1"/>
  <c r="AO184" i="13"/>
  <c r="AO334" i="13"/>
  <c r="AP184" i="13" a="1"/>
  <c r="AP184" i="13"/>
  <c r="AP334" i="13"/>
  <c r="AQ184" i="13" a="1"/>
  <c r="AQ184" i="13"/>
  <c r="AQ334" i="13"/>
  <c r="AS184" i="13" a="1"/>
  <c r="AS184" i="13"/>
  <c r="AS334" i="13"/>
  <c r="AM185" i="13" a="1"/>
  <c r="AM185" i="13"/>
  <c r="AM335" i="13"/>
  <c r="AN185" i="13" a="1"/>
  <c r="AN185" i="13"/>
  <c r="AN335" i="13"/>
  <c r="AO185" i="13" a="1"/>
  <c r="AO185" i="13"/>
  <c r="AO335" i="13"/>
  <c r="AP185" i="13" a="1"/>
  <c r="AP185" i="13"/>
  <c r="AP335" i="13"/>
  <c r="AQ185" i="13" a="1"/>
  <c r="AQ185" i="13"/>
  <c r="AQ335" i="13"/>
  <c r="AS185" i="13" a="1"/>
  <c r="AS185" i="13"/>
  <c r="AS335" i="13"/>
  <c r="AM186" i="13" a="1"/>
  <c r="AM186" i="13"/>
  <c r="AM336" i="13"/>
  <c r="AN186" i="13" a="1"/>
  <c r="AN186" i="13"/>
  <c r="AN336" i="13"/>
  <c r="AO186" i="13" a="1"/>
  <c r="AO186" i="13"/>
  <c r="AO336" i="13"/>
  <c r="AP186" i="13" a="1"/>
  <c r="AP186" i="13"/>
  <c r="AP336" i="13"/>
  <c r="AQ186" i="13" a="1"/>
  <c r="AQ186" i="13"/>
  <c r="AQ336" i="13"/>
  <c r="AS186" i="13" a="1"/>
  <c r="AS186" i="13"/>
  <c r="AS336" i="13"/>
  <c r="AM187" i="13" a="1"/>
  <c r="AM187" i="13"/>
  <c r="AM337" i="13"/>
  <c r="AN187" i="13" a="1"/>
  <c r="AN187" i="13"/>
  <c r="AN337" i="13"/>
  <c r="AO187" i="13" a="1"/>
  <c r="AO187" i="13"/>
  <c r="AO337" i="13"/>
  <c r="AP187" i="13" a="1"/>
  <c r="AP187" i="13"/>
  <c r="AP337" i="13"/>
  <c r="AQ187" i="13" a="1"/>
  <c r="AQ187" i="13"/>
  <c r="AQ337" i="13"/>
  <c r="AS187" i="13" a="1"/>
  <c r="AS187" i="13"/>
  <c r="AS337" i="13"/>
  <c r="AM188" i="13" a="1"/>
  <c r="AM188" i="13"/>
  <c r="AM338" i="13"/>
  <c r="AN188" i="13" a="1"/>
  <c r="AN188" i="13"/>
  <c r="AN338" i="13"/>
  <c r="AO188" i="13" a="1"/>
  <c r="AO188" i="13"/>
  <c r="AO338" i="13"/>
  <c r="AP188" i="13" a="1"/>
  <c r="AP188" i="13"/>
  <c r="AP338" i="13"/>
  <c r="AQ188" i="13" a="1"/>
  <c r="AQ188" i="13"/>
  <c r="AQ338" i="13"/>
  <c r="AS188" i="13" a="1"/>
  <c r="AS188" i="13"/>
  <c r="AS338" i="13"/>
  <c r="AM189" i="13" a="1"/>
  <c r="AM189" i="13"/>
  <c r="AM339" i="13"/>
  <c r="AN189" i="13" a="1"/>
  <c r="AN189" i="13"/>
  <c r="AN339" i="13"/>
  <c r="AO189" i="13" a="1"/>
  <c r="AO189" i="13"/>
  <c r="AO339" i="13"/>
  <c r="AP189" i="13" a="1"/>
  <c r="AP189" i="13"/>
  <c r="AP339" i="13"/>
  <c r="AQ189" i="13" a="1"/>
  <c r="AQ189" i="13"/>
  <c r="AQ339" i="13"/>
  <c r="AS189" i="13" a="1"/>
  <c r="AS189" i="13"/>
  <c r="AS339" i="13"/>
  <c r="AM190" i="13" a="1"/>
  <c r="AM190" i="13"/>
  <c r="AM340" i="13"/>
  <c r="AN190" i="13" a="1"/>
  <c r="AN190" i="13"/>
  <c r="AN340" i="13"/>
  <c r="AO190" i="13" a="1"/>
  <c r="AO190" i="13"/>
  <c r="AO340" i="13"/>
  <c r="AP190" i="13" a="1"/>
  <c r="AP190" i="13"/>
  <c r="AP340" i="13"/>
  <c r="AQ190" i="13" a="1"/>
  <c r="AQ190" i="13"/>
  <c r="AQ340" i="13"/>
  <c r="AS190" i="13" a="1"/>
  <c r="AS190" i="13"/>
  <c r="AS340" i="13"/>
  <c r="AM191" i="13" a="1"/>
  <c r="AM191" i="13"/>
  <c r="AM341" i="13"/>
  <c r="AN191" i="13" a="1"/>
  <c r="AN191" i="13"/>
  <c r="AN341" i="13"/>
  <c r="AO191" i="13" a="1"/>
  <c r="AO191" i="13"/>
  <c r="AO341" i="13"/>
  <c r="AP191" i="13" a="1"/>
  <c r="AP191" i="13"/>
  <c r="AP341" i="13"/>
  <c r="AQ191" i="13" a="1"/>
  <c r="AQ191" i="13"/>
  <c r="AQ341" i="13"/>
  <c r="AS191" i="13" a="1"/>
  <c r="AS191" i="13"/>
  <c r="AS341" i="13"/>
  <c r="AM192" i="13" a="1"/>
  <c r="AM192" i="13"/>
  <c r="AM342" i="13"/>
  <c r="AN192" i="13" a="1"/>
  <c r="AN192" i="13"/>
  <c r="AN342" i="13"/>
  <c r="AO192" i="13" a="1"/>
  <c r="AO192" i="13"/>
  <c r="AO342" i="13"/>
  <c r="AP192" i="13" a="1"/>
  <c r="AP192" i="13"/>
  <c r="AP342" i="13"/>
  <c r="AQ192" i="13" a="1"/>
  <c r="AQ192" i="13"/>
  <c r="AQ342" i="13"/>
  <c r="AS192" i="13" a="1"/>
  <c r="AS192" i="13"/>
  <c r="AS342" i="13"/>
  <c r="AM193" i="13" a="1"/>
  <c r="AM193" i="13"/>
  <c r="AM343" i="13"/>
  <c r="AN193" i="13" a="1"/>
  <c r="AN193" i="13"/>
  <c r="AN343" i="13"/>
  <c r="AO193" i="13" a="1"/>
  <c r="AO193" i="13"/>
  <c r="AO343" i="13"/>
  <c r="AP193" i="13" a="1"/>
  <c r="AP193" i="13"/>
  <c r="AP343" i="13"/>
  <c r="AQ193" i="13" a="1"/>
  <c r="AQ193" i="13"/>
  <c r="AQ343" i="13"/>
  <c r="AS193" i="13" a="1"/>
  <c r="AS193" i="13"/>
  <c r="AS343" i="13"/>
  <c r="AM194" i="13" a="1"/>
  <c r="AM194" i="13"/>
  <c r="AM344" i="13"/>
  <c r="AN194" i="13" a="1"/>
  <c r="AN194" i="13"/>
  <c r="AN344" i="13"/>
  <c r="AO194" i="13" a="1"/>
  <c r="AO194" i="13"/>
  <c r="AO344" i="13"/>
  <c r="AP194" i="13" a="1"/>
  <c r="AP194" i="13"/>
  <c r="AP344" i="13"/>
  <c r="AQ194" i="13" a="1"/>
  <c r="AQ194" i="13"/>
  <c r="AQ344" i="13"/>
  <c r="AS194" i="13" a="1"/>
  <c r="AS194" i="13"/>
  <c r="AS344" i="13"/>
  <c r="AM195" i="13" a="1"/>
  <c r="AM195" i="13"/>
  <c r="AM345" i="13"/>
  <c r="AN195" i="13" a="1"/>
  <c r="AN195" i="13"/>
  <c r="AN345" i="13"/>
  <c r="AO195" i="13" a="1"/>
  <c r="AO195" i="13"/>
  <c r="AO345" i="13"/>
  <c r="AP195" i="13" a="1"/>
  <c r="AP195" i="13"/>
  <c r="AP345" i="13"/>
  <c r="AQ195" i="13" a="1"/>
  <c r="AQ195" i="13"/>
  <c r="AQ345" i="13"/>
  <c r="AS195" i="13" a="1"/>
  <c r="AS195" i="13"/>
  <c r="AS345" i="13"/>
  <c r="AM196" i="13" a="1"/>
  <c r="AM196" i="13"/>
  <c r="AM346" i="13"/>
  <c r="AN196" i="13" a="1"/>
  <c r="AN196" i="13"/>
  <c r="AN346" i="13"/>
  <c r="AO196" i="13" a="1"/>
  <c r="AO196" i="13"/>
  <c r="AO346" i="13"/>
  <c r="AP196" i="13" a="1"/>
  <c r="AP196" i="13"/>
  <c r="AP346" i="13"/>
  <c r="AQ196" i="13" a="1"/>
  <c r="AQ196" i="13"/>
  <c r="AQ346" i="13"/>
  <c r="AS346" i="13"/>
  <c r="AM197" i="13" a="1"/>
  <c r="AM197" i="13"/>
  <c r="AM347" i="13"/>
  <c r="AN197" i="13" a="1"/>
  <c r="AN197" i="13"/>
  <c r="AN347" i="13"/>
  <c r="AO197" i="13" a="1"/>
  <c r="AO197" i="13"/>
  <c r="AO347" i="13"/>
  <c r="AP197" i="13" a="1"/>
  <c r="AP197" i="13"/>
  <c r="AP347" i="13"/>
  <c r="AQ197" i="13" a="1"/>
  <c r="AQ197" i="13"/>
  <c r="AQ347" i="13"/>
  <c r="AS347" i="13"/>
  <c r="AM198" i="13" a="1"/>
  <c r="AM198" i="13"/>
  <c r="AM348" i="13"/>
  <c r="AN198" i="13" a="1"/>
  <c r="AN198" i="13"/>
  <c r="AN348" i="13"/>
  <c r="AO198" i="13" a="1"/>
  <c r="AO198" i="13"/>
  <c r="AO348" i="13"/>
  <c r="AP198" i="13" a="1"/>
  <c r="AP198" i="13"/>
  <c r="AP348" i="13"/>
  <c r="AQ198" i="13" a="1"/>
  <c r="AQ198" i="13"/>
  <c r="AQ348" i="13"/>
  <c r="AS348" i="13"/>
  <c r="AM199" i="13" a="1"/>
  <c r="AM199" i="13"/>
  <c r="AM349" i="13"/>
  <c r="AN199" i="13" a="1"/>
  <c r="AN199" i="13"/>
  <c r="AN349" i="13"/>
  <c r="AO199" i="13" a="1"/>
  <c r="AO199" i="13"/>
  <c r="AO349" i="13"/>
  <c r="AP199" i="13" a="1"/>
  <c r="AP199" i="13"/>
  <c r="AP349" i="13"/>
  <c r="AQ199" i="13" a="1"/>
  <c r="AQ199" i="13"/>
  <c r="AQ349" i="13"/>
  <c r="AS349" i="13"/>
  <c r="AM200" i="13" a="1"/>
  <c r="AM200" i="13"/>
  <c r="AM350" i="13"/>
  <c r="AN200" i="13" a="1"/>
  <c r="AN200" i="13"/>
  <c r="AN350" i="13"/>
  <c r="AO200" i="13" a="1"/>
  <c r="AO200" i="13"/>
  <c r="AO350" i="13"/>
  <c r="AP200" i="13" a="1"/>
  <c r="AP200" i="13"/>
  <c r="AP350" i="13"/>
  <c r="AQ200" i="13" a="1"/>
  <c r="AQ200" i="13"/>
  <c r="AQ350" i="13"/>
  <c r="AS350" i="13"/>
  <c r="AM201" i="13" a="1"/>
  <c r="AM201" i="13"/>
  <c r="AM351" i="13"/>
  <c r="AN201" i="13" a="1"/>
  <c r="AN201" i="13"/>
  <c r="AN351" i="13"/>
  <c r="AO201" i="13" a="1"/>
  <c r="AO201" i="13"/>
  <c r="AO351" i="13"/>
  <c r="AP201" i="13" a="1"/>
  <c r="AP201" i="13"/>
  <c r="AP351" i="13"/>
  <c r="AQ201" i="13" a="1"/>
  <c r="AQ201" i="13"/>
  <c r="AQ351" i="13"/>
  <c r="AS351" i="13"/>
  <c r="AM202" i="13" a="1"/>
  <c r="AM202" i="13"/>
  <c r="AM352" i="13"/>
  <c r="AN202" i="13" a="1"/>
  <c r="AN202" i="13"/>
  <c r="AN352" i="13"/>
  <c r="AO202" i="13" a="1"/>
  <c r="AO202" i="13"/>
  <c r="AO352" i="13"/>
  <c r="AP202" i="13" a="1"/>
  <c r="AP202" i="13"/>
  <c r="AP352" i="13"/>
  <c r="AQ202" i="13" a="1"/>
  <c r="AQ202" i="13"/>
  <c r="AQ352" i="13"/>
  <c r="AS352" i="13"/>
  <c r="AM203" i="13" a="1"/>
  <c r="AM203" i="13"/>
  <c r="AM353" i="13"/>
  <c r="AN203" i="13" a="1"/>
  <c r="AN203" i="13"/>
  <c r="AN353" i="13"/>
  <c r="AO203" i="13" a="1"/>
  <c r="AO203" i="13"/>
  <c r="AO353" i="13"/>
  <c r="AP203" i="13" a="1"/>
  <c r="AP203" i="13"/>
  <c r="AP353" i="13"/>
  <c r="AQ203" i="13" a="1"/>
  <c r="AQ203" i="13"/>
  <c r="AQ353" i="13"/>
  <c r="AS353" i="13"/>
  <c r="AM204" i="13" a="1"/>
  <c r="AM204" i="13"/>
  <c r="AM354" i="13"/>
  <c r="AN204" i="13" a="1"/>
  <c r="AN204" i="13"/>
  <c r="AN354" i="13"/>
  <c r="AO204" i="13" a="1"/>
  <c r="AO204" i="13"/>
  <c r="AO354" i="13"/>
  <c r="AP204" i="13" a="1"/>
  <c r="AP204" i="13"/>
  <c r="AP354" i="13"/>
  <c r="AQ204" i="13" a="1"/>
  <c r="AQ204" i="13"/>
  <c r="AQ354" i="13"/>
  <c r="AS354" i="13"/>
  <c r="AM205" i="13" a="1"/>
  <c r="AM205" i="13"/>
  <c r="AM355" i="13"/>
  <c r="AN205" i="13" a="1"/>
  <c r="AN205" i="13"/>
  <c r="AN355" i="13"/>
  <c r="AO205" i="13" a="1"/>
  <c r="AO205" i="13"/>
  <c r="AO355" i="13"/>
  <c r="AP205" i="13" a="1"/>
  <c r="AP205" i="13"/>
  <c r="AP355" i="13"/>
  <c r="AQ205" i="13" a="1"/>
  <c r="AQ205" i="13"/>
  <c r="AQ355" i="13"/>
  <c r="AS355" i="13"/>
  <c r="AM206" i="13" a="1"/>
  <c r="AM206" i="13"/>
  <c r="AM356" i="13"/>
  <c r="AN206" i="13" a="1"/>
  <c r="AN206" i="13"/>
  <c r="AN356" i="13"/>
  <c r="AO206" i="13" a="1"/>
  <c r="AO206" i="13"/>
  <c r="AO356" i="13"/>
  <c r="AP206" i="13" a="1"/>
  <c r="AP206" i="13"/>
  <c r="AP356" i="13"/>
  <c r="AQ206" i="13" a="1"/>
  <c r="AQ206" i="13"/>
  <c r="AQ356" i="13"/>
  <c r="AS356" i="13"/>
  <c r="AM207" i="13" a="1"/>
  <c r="AM207" i="13"/>
  <c r="AM357" i="13"/>
  <c r="AN207" i="13" a="1"/>
  <c r="AN207" i="13"/>
  <c r="AN357" i="13"/>
  <c r="AO207" i="13" a="1"/>
  <c r="AO207" i="13"/>
  <c r="AO357" i="13"/>
  <c r="AP207" i="13" a="1"/>
  <c r="AP207" i="13"/>
  <c r="AP357" i="13"/>
  <c r="AQ207" i="13" a="1"/>
  <c r="AQ207" i="13"/>
  <c r="AQ357" i="13"/>
  <c r="AS357" i="13"/>
  <c r="AM208" i="13" a="1"/>
  <c r="AM208" i="13"/>
  <c r="AM358" i="13"/>
  <c r="AN208" i="13" a="1"/>
  <c r="AN208" i="13"/>
  <c r="AN358" i="13"/>
  <c r="AO208" i="13" a="1"/>
  <c r="AO208" i="13"/>
  <c r="AO358" i="13"/>
  <c r="AP208" i="13" a="1"/>
  <c r="AP208" i="13"/>
  <c r="AP358" i="13"/>
  <c r="AQ208" i="13" a="1"/>
  <c r="AQ208" i="13"/>
  <c r="AQ358" i="13"/>
  <c r="AS358" i="13"/>
  <c r="AM209" i="13" a="1"/>
  <c r="AM209" i="13"/>
  <c r="AM359" i="13"/>
  <c r="AN209" i="13" a="1"/>
  <c r="AN209" i="13"/>
  <c r="AN359" i="13"/>
  <c r="AO209" i="13" a="1"/>
  <c r="AO209" i="13"/>
  <c r="AO359" i="13"/>
  <c r="AP209" i="13" a="1"/>
  <c r="AP209" i="13"/>
  <c r="AP359" i="13"/>
  <c r="AQ209" i="13" a="1"/>
  <c r="AQ209" i="13"/>
  <c r="AQ359" i="13"/>
  <c r="AS359" i="13"/>
  <c r="AM210" i="13" a="1"/>
  <c r="AM210" i="13"/>
  <c r="AM360" i="13"/>
  <c r="AN210" i="13" a="1"/>
  <c r="AN210" i="13"/>
  <c r="AN360" i="13"/>
  <c r="AO210" i="13" a="1"/>
  <c r="AO210" i="13"/>
  <c r="AO360" i="13"/>
  <c r="AP210" i="13" a="1"/>
  <c r="AP210" i="13"/>
  <c r="AP360" i="13"/>
  <c r="AQ210" i="13" a="1"/>
  <c r="AQ210" i="13"/>
  <c r="AQ360" i="13"/>
  <c r="AS360" i="13"/>
  <c r="AM362" i="13"/>
  <c r="AN362" i="13"/>
  <c r="AO362" i="13"/>
  <c r="AP362" i="13"/>
  <c r="AQ362" i="13"/>
  <c r="AS362" i="13"/>
  <c r="AM363" i="13"/>
  <c r="AN363" i="13"/>
  <c r="AO363" i="13"/>
  <c r="AP363" i="13"/>
  <c r="AQ363" i="13"/>
  <c r="AS363" i="13"/>
  <c r="AM364" i="13"/>
  <c r="AN364" i="13"/>
  <c r="AO364" i="13"/>
  <c r="AP364" i="13"/>
  <c r="AQ364" i="13"/>
  <c r="AS364" i="13"/>
  <c r="AM365" i="13"/>
  <c r="AN365" i="13"/>
  <c r="AO365" i="13"/>
  <c r="AP365" i="13"/>
  <c r="AQ365" i="13"/>
  <c r="AS365" i="13"/>
  <c r="AM366" i="13"/>
  <c r="AN366" i="13"/>
  <c r="AO366" i="13"/>
  <c r="AP366" i="13"/>
  <c r="AQ366" i="13"/>
  <c r="AS366" i="13"/>
  <c r="AM367" i="13"/>
  <c r="AN367" i="13"/>
  <c r="AO367" i="13"/>
  <c r="AP367" i="13"/>
  <c r="AQ367" i="13"/>
  <c r="AS367" i="13"/>
  <c r="AM368" i="13"/>
  <c r="AN368" i="13"/>
  <c r="AO368" i="13"/>
  <c r="AP368" i="13"/>
  <c r="AQ368" i="13"/>
  <c r="AS368" i="13"/>
  <c r="AM369" i="13"/>
  <c r="AN369" i="13"/>
  <c r="AO369" i="13"/>
  <c r="AP369" i="13"/>
  <c r="AQ369" i="13"/>
  <c r="AS369" i="13"/>
  <c r="AM370" i="13"/>
  <c r="AN370" i="13"/>
  <c r="AO370" i="13"/>
  <c r="AP370" i="13"/>
  <c r="AQ370" i="13"/>
  <c r="AS370" i="13"/>
  <c r="AM371" i="13"/>
  <c r="AN371" i="13"/>
  <c r="AO371" i="13"/>
  <c r="AP371" i="13"/>
  <c r="AQ371" i="13"/>
  <c r="AS371" i="13"/>
  <c r="AM372" i="13"/>
  <c r="AN372" i="13"/>
  <c r="AO372" i="13"/>
  <c r="AP372" i="13"/>
  <c r="AQ372" i="13"/>
  <c r="AS372" i="13"/>
  <c r="AM373" i="13"/>
  <c r="AN373" i="13"/>
  <c r="AO373" i="13"/>
  <c r="AP373" i="13"/>
  <c r="AQ373" i="13"/>
  <c r="AS373" i="13"/>
  <c r="AM374" i="13"/>
  <c r="AN374" i="13"/>
  <c r="AO374" i="13"/>
  <c r="AP374" i="13"/>
  <c r="AQ374" i="13"/>
  <c r="AS374" i="13"/>
  <c r="AM375" i="13"/>
  <c r="AN375" i="13"/>
  <c r="AO375" i="13"/>
  <c r="AP375" i="13"/>
  <c r="AQ375" i="13"/>
  <c r="AS375" i="13"/>
  <c r="AM376" i="13"/>
  <c r="AN376" i="13"/>
  <c r="AO376" i="13"/>
  <c r="AP376" i="13"/>
  <c r="AQ376" i="13"/>
  <c r="AS376" i="13"/>
  <c r="AM377" i="13"/>
  <c r="AN377" i="13"/>
  <c r="AO377" i="13"/>
  <c r="AP377" i="13"/>
  <c r="AQ377" i="13"/>
  <c r="AS377" i="13"/>
  <c r="AM378" i="13"/>
  <c r="AN378" i="13"/>
  <c r="AO378" i="13"/>
  <c r="AP378" i="13"/>
  <c r="AQ378" i="13"/>
  <c r="AS378" i="13"/>
  <c r="AM379" i="13"/>
  <c r="AN379" i="13"/>
  <c r="AO379" i="13"/>
  <c r="AP379" i="13"/>
  <c r="AQ379" i="13"/>
  <c r="AS379" i="13"/>
  <c r="AM380" i="13"/>
  <c r="AN380" i="13"/>
  <c r="AO380" i="13"/>
  <c r="AP380" i="13"/>
  <c r="AQ380" i="13"/>
  <c r="AS380" i="13"/>
  <c r="AM381" i="13"/>
  <c r="AN381" i="13"/>
  <c r="AO381" i="13"/>
  <c r="AP381" i="13"/>
  <c r="AQ381" i="13"/>
  <c r="AS381" i="13"/>
  <c r="AM382" i="13"/>
  <c r="AN382" i="13"/>
  <c r="AO382" i="13"/>
  <c r="AP382" i="13"/>
  <c r="AQ382" i="13"/>
  <c r="AS382" i="13"/>
  <c r="AM383" i="13"/>
  <c r="AN383" i="13"/>
  <c r="AO383" i="13"/>
  <c r="AP383" i="13"/>
  <c r="AQ383" i="13"/>
  <c r="AS383" i="13"/>
  <c r="AM384" i="13"/>
  <c r="AN384" i="13"/>
  <c r="AO384" i="13"/>
  <c r="AP384" i="13"/>
  <c r="AQ384" i="13"/>
  <c r="AS384" i="13"/>
  <c r="AM385" i="13"/>
  <c r="AN385" i="13"/>
  <c r="AO385" i="13"/>
  <c r="AP385" i="13"/>
  <c r="AQ385" i="13"/>
  <c r="AS385" i="13"/>
  <c r="AM386" i="13"/>
  <c r="AN386" i="13"/>
  <c r="AO386" i="13"/>
  <c r="AP386" i="13"/>
  <c r="AQ386" i="13"/>
  <c r="AS386" i="13"/>
  <c r="AM387" i="13"/>
  <c r="AN387" i="13"/>
  <c r="AO387" i="13"/>
  <c r="AP387" i="13"/>
  <c r="AQ387" i="13"/>
  <c r="AS387" i="13"/>
  <c r="AM388" i="13"/>
  <c r="AN388" i="13"/>
  <c r="AO388" i="13"/>
  <c r="AP388" i="13"/>
  <c r="AQ388" i="13"/>
  <c r="AS388" i="13"/>
  <c r="AM389" i="13"/>
  <c r="AN389" i="13"/>
  <c r="AO389" i="13"/>
  <c r="AP389" i="13"/>
  <c r="AQ389" i="13"/>
  <c r="AS389" i="13"/>
  <c r="AM390" i="13"/>
  <c r="AN390" i="13"/>
  <c r="AO390" i="13"/>
  <c r="AP390" i="13"/>
  <c r="AQ390" i="13"/>
  <c r="AS390" i="13"/>
  <c r="AM391" i="13"/>
  <c r="AN391" i="13"/>
  <c r="AO391" i="13"/>
  <c r="AP391" i="13"/>
  <c r="AQ391" i="13"/>
  <c r="AS391" i="13"/>
  <c r="AM392" i="13"/>
  <c r="AN392" i="13"/>
  <c r="AO392" i="13"/>
  <c r="AP392" i="13"/>
  <c r="AQ392" i="13"/>
  <c r="AS392" i="13"/>
  <c r="AM243" i="13" a="1"/>
  <c r="AM243" i="13"/>
  <c r="AM393" i="13"/>
  <c r="AN243" i="13" a="1"/>
  <c r="AN243" i="13"/>
  <c r="AN393" i="13"/>
  <c r="AO243" i="13" a="1"/>
  <c r="AO243" i="13"/>
  <c r="AO393" i="13"/>
  <c r="AP243" i="13" a="1"/>
  <c r="AP243" i="13"/>
  <c r="AP393" i="13"/>
  <c r="AQ243" i="13" a="1"/>
  <c r="AQ243" i="13"/>
  <c r="AQ393" i="13"/>
  <c r="AS243" i="13" a="1"/>
  <c r="AS243" i="13"/>
  <c r="AS393" i="13"/>
  <c r="Y842" i="13" a="1"/>
  <c r="Y842" i="13"/>
  <c r="Y841" i="13" a="1"/>
  <c r="Y841" i="13"/>
  <c r="Y840" i="13" a="1"/>
  <c r="Y840" i="13"/>
  <c r="Y839" i="13" a="1"/>
  <c r="Y839" i="13"/>
  <c r="Y838" i="13" a="1"/>
  <c r="Y838" i="13"/>
  <c r="Y837" i="13" a="1"/>
  <c r="Y837" i="13"/>
  <c r="Y836" i="13" a="1"/>
  <c r="Y836" i="13"/>
  <c r="Y835" i="13" a="1"/>
  <c r="Y835" i="13"/>
  <c r="Y834" i="13" a="1"/>
  <c r="Y834" i="13"/>
  <c r="Y833" i="13" a="1"/>
  <c r="Y833" i="13"/>
  <c r="Y832" i="13" a="1"/>
  <c r="Y832" i="13"/>
  <c r="Y831" i="13" a="1"/>
  <c r="Y831" i="13"/>
  <c r="Y830" i="13" a="1"/>
  <c r="Y830" i="13"/>
  <c r="Y829" i="13" a="1"/>
  <c r="Y829" i="13"/>
  <c r="Y828" i="13" a="1"/>
  <c r="Y828" i="13"/>
  <c r="Y827" i="13" a="1"/>
  <c r="Y827" i="13"/>
  <c r="Y826" i="13" a="1"/>
  <c r="Y826" i="13"/>
  <c r="Y825" i="13" a="1"/>
  <c r="Y825" i="13"/>
  <c r="Y824" i="13" a="1"/>
  <c r="Y824" i="13"/>
  <c r="Y823" i="13" a="1"/>
  <c r="Y823" i="13"/>
  <c r="Y822" i="13" a="1"/>
  <c r="Y822" i="13"/>
  <c r="Y821" i="13" a="1"/>
  <c r="Y821" i="13"/>
  <c r="Y820" i="13" a="1"/>
  <c r="Y820" i="13"/>
  <c r="Y819" i="13" a="1"/>
  <c r="Y819" i="13"/>
  <c r="Y818" i="13" a="1"/>
  <c r="Y818" i="13"/>
  <c r="Y817" i="13" a="1"/>
  <c r="Y817" i="13"/>
  <c r="Y816" i="13" a="1"/>
  <c r="Y816" i="13"/>
  <c r="Y815" i="13" a="1"/>
  <c r="Y815" i="13"/>
  <c r="Y814" i="13" a="1"/>
  <c r="Y814" i="13"/>
  <c r="Y813" i="13" a="1"/>
  <c r="Y813" i="13"/>
  <c r="Y812" i="13" a="1"/>
  <c r="Y812" i="13"/>
  <c r="Y811" i="13" a="1"/>
  <c r="Y811" i="13"/>
  <c r="Y1111" i="13" a="1"/>
  <c r="Y1111" i="13"/>
  <c r="Y1261" i="13"/>
  <c r="Y961" i="13"/>
  <c r="Y1112" i="13" a="1"/>
  <c r="Y1112" i="13"/>
  <c r="Y1262" i="13"/>
  <c r="Y962" i="13"/>
  <c r="Y1113" i="13" a="1"/>
  <c r="Y1113" i="13"/>
  <c r="Y1263" i="13"/>
  <c r="Y963" i="13"/>
  <c r="Y1114" i="13" a="1"/>
  <c r="Y1114" i="13"/>
  <c r="Y1264" i="13"/>
  <c r="Y964" i="13"/>
  <c r="Y1115" i="13" a="1"/>
  <c r="Y1115" i="13"/>
  <c r="Y1265" i="13"/>
  <c r="Y965" i="13"/>
  <c r="Y1116" i="13" a="1"/>
  <c r="Y1116" i="13"/>
  <c r="Y1266" i="13"/>
  <c r="Y966" i="13"/>
  <c r="Y1117" i="13" a="1"/>
  <c r="Y1117" i="13"/>
  <c r="Y1267" i="13"/>
  <c r="Y967" i="13"/>
  <c r="Y1118" i="13" a="1"/>
  <c r="Y1118" i="13"/>
  <c r="Y1268" i="13"/>
  <c r="Y968" i="13"/>
  <c r="Y1119" i="13" a="1"/>
  <c r="Y1119" i="13"/>
  <c r="Y1269" i="13"/>
  <c r="Y969" i="13"/>
  <c r="Y1120" i="13" a="1"/>
  <c r="Y1120" i="13"/>
  <c r="Y1270" i="13"/>
  <c r="Y970" i="13"/>
  <c r="Y1121" i="13" a="1"/>
  <c r="Y1121" i="13"/>
  <c r="Y1271" i="13"/>
  <c r="Y971" i="13"/>
  <c r="Y1122" i="13" a="1"/>
  <c r="Y1122" i="13"/>
  <c r="Y1272" i="13"/>
  <c r="Y972" i="13"/>
  <c r="Y1123" i="13" a="1"/>
  <c r="Y1123" i="13"/>
  <c r="Y1273" i="13"/>
  <c r="Y973" i="13"/>
  <c r="Y1124" i="13" a="1"/>
  <c r="Y1124" i="13"/>
  <c r="Y1274" i="13"/>
  <c r="Y974" i="13"/>
  <c r="Y1125" i="13" a="1"/>
  <c r="Y1125" i="13"/>
  <c r="Y1275" i="13"/>
  <c r="Y975" i="13"/>
  <c r="Y1126" i="13" a="1"/>
  <c r="Y1126" i="13"/>
  <c r="Y1276" i="13"/>
  <c r="Y976" i="13"/>
  <c r="Y1127" i="13" a="1"/>
  <c r="Y1127" i="13"/>
  <c r="Y1277" i="13"/>
  <c r="Y977" i="13"/>
  <c r="Y1128" i="13" a="1"/>
  <c r="Y1128" i="13"/>
  <c r="Y1278" i="13"/>
  <c r="Y978" i="13"/>
  <c r="Y1129" i="13" a="1"/>
  <c r="Y1129" i="13"/>
  <c r="Y1279" i="13"/>
  <c r="Y979" i="13"/>
  <c r="Y1130" i="13" a="1"/>
  <c r="Y1130" i="13"/>
  <c r="Y1280" i="13"/>
  <c r="Y980" i="13"/>
  <c r="Y1131" i="13" a="1"/>
  <c r="Y1131" i="13"/>
  <c r="Y1281" i="13"/>
  <c r="Y981" i="13"/>
  <c r="Y1132" i="13" a="1"/>
  <c r="Y1132" i="13"/>
  <c r="Y1282" i="13"/>
  <c r="Y982" i="13"/>
  <c r="Y1133" i="13" a="1"/>
  <c r="Y1133" i="13"/>
  <c r="Y1283" i="13"/>
  <c r="Y983" i="13"/>
  <c r="Y1134" i="13" a="1"/>
  <c r="Y1134" i="13"/>
  <c r="Y1284" i="13"/>
  <c r="Y984" i="13"/>
  <c r="Y1135" i="13" a="1"/>
  <c r="Y1135" i="13"/>
  <c r="Y1285" i="13"/>
  <c r="Y985" i="13"/>
  <c r="Y1136" i="13" a="1"/>
  <c r="Y1136" i="13"/>
  <c r="Y1286" i="13"/>
  <c r="Y986" i="13"/>
  <c r="Y1137" i="13" a="1"/>
  <c r="Y1137" i="13"/>
  <c r="Y1287" i="13"/>
  <c r="Y987" i="13"/>
  <c r="Y1138" i="13" a="1"/>
  <c r="Y1138" i="13"/>
  <c r="Y1288" i="13"/>
  <c r="Y988" i="13"/>
  <c r="Y1139" i="13" a="1"/>
  <c r="Y1139" i="13"/>
  <c r="Y1289" i="13"/>
  <c r="Y989" i="13"/>
  <c r="Y1140" i="13" a="1"/>
  <c r="Y1140" i="13"/>
  <c r="Y1290" i="13"/>
  <c r="Y990" i="13"/>
  <c r="Y1141" i="13" a="1"/>
  <c r="Y1141" i="13"/>
  <c r="Y1291" i="13"/>
  <c r="Y991" i="13"/>
  <c r="Y1142" i="13" a="1"/>
  <c r="Y1142" i="13"/>
  <c r="Y1292" i="13"/>
  <c r="Y992" i="13"/>
  <c r="N842" i="13" a="1"/>
  <c r="N842" i="13"/>
  <c r="N841" i="13" a="1"/>
  <c r="N841" i="13"/>
  <c r="N840" i="13" a="1"/>
  <c r="N840" i="13"/>
  <c r="N839" i="13" a="1"/>
  <c r="N839" i="13"/>
  <c r="N838" i="13" a="1"/>
  <c r="N838" i="13"/>
  <c r="N837" i="13" a="1"/>
  <c r="N837" i="13"/>
  <c r="N836" i="13" a="1"/>
  <c r="N836" i="13"/>
  <c r="N835" i="13" a="1"/>
  <c r="N835" i="13"/>
  <c r="N834" i="13" a="1"/>
  <c r="N834" i="13"/>
  <c r="N833" i="13" a="1"/>
  <c r="N833" i="13"/>
  <c r="N832" i="13" a="1"/>
  <c r="N832" i="13"/>
  <c r="N831" i="13" a="1"/>
  <c r="N831" i="13"/>
  <c r="N830" i="13" a="1"/>
  <c r="N830" i="13"/>
  <c r="N829" i="13" a="1"/>
  <c r="N829" i="13"/>
  <c r="N828" i="13" a="1"/>
  <c r="N828" i="13"/>
  <c r="N827" i="13" a="1"/>
  <c r="N827" i="13"/>
  <c r="N826" i="13" a="1"/>
  <c r="N826" i="13"/>
  <c r="N825" i="13" a="1"/>
  <c r="N825" i="13"/>
  <c r="N824" i="13" a="1"/>
  <c r="N824" i="13"/>
  <c r="N823" i="13" a="1"/>
  <c r="N823" i="13"/>
  <c r="N822" i="13" a="1"/>
  <c r="N822" i="13"/>
  <c r="N821" i="13" a="1"/>
  <c r="N821" i="13"/>
  <c r="N820" i="13" a="1"/>
  <c r="N820" i="13"/>
  <c r="N819" i="13" a="1"/>
  <c r="N819" i="13"/>
  <c r="N818" i="13" a="1"/>
  <c r="N818" i="13"/>
  <c r="N817" i="13" a="1"/>
  <c r="N817" i="13"/>
  <c r="N816" i="13" a="1"/>
  <c r="N816" i="13"/>
  <c r="N815" i="13" a="1"/>
  <c r="N815" i="13"/>
  <c r="N814" i="13" a="1"/>
  <c r="N814" i="13"/>
  <c r="N813" i="13" a="1"/>
  <c r="N813" i="13"/>
  <c r="N812" i="13" a="1"/>
  <c r="N812" i="13"/>
  <c r="N811" i="13" a="1"/>
  <c r="N811" i="13"/>
  <c r="N810" i="13" a="1"/>
  <c r="N810" i="13"/>
  <c r="N809" i="13" a="1"/>
  <c r="N809" i="13"/>
  <c r="N808" i="13" a="1"/>
  <c r="N808" i="13"/>
  <c r="N807" i="13" a="1"/>
  <c r="N807" i="13"/>
  <c r="N806" i="13" a="1"/>
  <c r="N806" i="13"/>
  <c r="N805" i="13" a="1"/>
  <c r="N805" i="13"/>
  <c r="N804" i="13" a="1"/>
  <c r="N804" i="13"/>
  <c r="N803" i="13" a="1"/>
  <c r="N803" i="13"/>
  <c r="N802" i="13" a="1"/>
  <c r="N802" i="13"/>
  <c r="N801" i="13" a="1"/>
  <c r="N801" i="13"/>
  <c r="N800" i="13" a="1"/>
  <c r="N800" i="13"/>
  <c r="N799" i="13" a="1"/>
  <c r="N799" i="13"/>
  <c r="N798" i="13" a="1"/>
  <c r="N798" i="13"/>
  <c r="N797" i="13" a="1"/>
  <c r="N797" i="13"/>
  <c r="N796" i="13" a="1"/>
  <c r="N796" i="13"/>
  <c r="N1096" i="13" a="1"/>
  <c r="N1096" i="13"/>
  <c r="N1246" i="13"/>
  <c r="N946" i="13"/>
  <c r="N1097" i="13" a="1"/>
  <c r="N1097" i="13"/>
  <c r="N1247" i="13"/>
  <c r="N947" i="13"/>
  <c r="N1098" i="13" a="1"/>
  <c r="N1098" i="13"/>
  <c r="N1248" i="13"/>
  <c r="N948" i="13"/>
  <c r="N1099" i="13" a="1"/>
  <c r="N1099" i="13"/>
  <c r="N1249" i="13"/>
  <c r="N949" i="13"/>
  <c r="N1100" i="13" a="1"/>
  <c r="N1100" i="13"/>
  <c r="N1250" i="13"/>
  <c r="N950" i="13"/>
  <c r="N1101" i="13" a="1"/>
  <c r="N1101" i="13"/>
  <c r="N1251" i="13"/>
  <c r="N951" i="13"/>
  <c r="N1102" i="13" a="1"/>
  <c r="N1102" i="13"/>
  <c r="N1252" i="13"/>
  <c r="N952" i="13"/>
  <c r="N1103" i="13" a="1"/>
  <c r="N1103" i="13"/>
  <c r="N1253" i="13"/>
  <c r="N953" i="13"/>
  <c r="N1104" i="13" a="1"/>
  <c r="N1104" i="13"/>
  <c r="N1254" i="13"/>
  <c r="N954" i="13"/>
  <c r="N1105" i="13" a="1"/>
  <c r="N1105" i="13"/>
  <c r="N1255" i="13"/>
  <c r="N955" i="13"/>
  <c r="N1106" i="13" a="1"/>
  <c r="N1106" i="13"/>
  <c r="N1256" i="13"/>
  <c r="N956" i="13"/>
  <c r="N1107" i="13" a="1"/>
  <c r="N1107" i="13"/>
  <c r="N1257" i="13"/>
  <c r="N957" i="13"/>
  <c r="N1108" i="13" a="1"/>
  <c r="N1108" i="13"/>
  <c r="N1258" i="13"/>
  <c r="N958" i="13"/>
  <c r="N1109" i="13" a="1"/>
  <c r="N1109" i="13"/>
  <c r="N1259" i="13"/>
  <c r="N959" i="13"/>
  <c r="N1110" i="13" a="1"/>
  <c r="N1110" i="13"/>
  <c r="N1260" i="13"/>
  <c r="N960" i="13"/>
  <c r="N1111" i="13" a="1"/>
  <c r="N1111" i="13"/>
  <c r="N1261" i="13"/>
  <c r="N961" i="13"/>
  <c r="N1112" i="13" a="1"/>
  <c r="N1112" i="13"/>
  <c r="N1262" i="13"/>
  <c r="N962" i="13"/>
  <c r="N1113" i="13" a="1"/>
  <c r="N1113" i="13"/>
  <c r="N1263" i="13"/>
  <c r="N963" i="13"/>
  <c r="N1114" i="13" a="1"/>
  <c r="N1114" i="13"/>
  <c r="N1264" i="13"/>
  <c r="N964" i="13"/>
  <c r="N1115" i="13" a="1"/>
  <c r="N1115" i="13"/>
  <c r="N1265" i="13"/>
  <c r="N965" i="13"/>
  <c r="N1116" i="13" a="1"/>
  <c r="N1116" i="13"/>
  <c r="N1266" i="13"/>
  <c r="N966" i="13"/>
  <c r="N1117" i="13" a="1"/>
  <c r="N1117" i="13"/>
  <c r="N1267" i="13"/>
  <c r="N967" i="13"/>
  <c r="N1118" i="13" a="1"/>
  <c r="N1118" i="13"/>
  <c r="N1268" i="13"/>
  <c r="N968" i="13"/>
  <c r="N1119" i="13" a="1"/>
  <c r="N1119" i="13"/>
  <c r="N1269" i="13"/>
  <c r="N969" i="13"/>
  <c r="N1120" i="13" a="1"/>
  <c r="N1120" i="13"/>
  <c r="N1270" i="13"/>
  <c r="N970" i="13"/>
  <c r="N1121" i="13" a="1"/>
  <c r="N1121" i="13"/>
  <c r="N1271" i="13"/>
  <c r="N971" i="13"/>
  <c r="N1122" i="13" a="1"/>
  <c r="N1122" i="13"/>
  <c r="N1272" i="13"/>
  <c r="N972" i="13"/>
  <c r="N1123" i="13" a="1"/>
  <c r="N1123" i="13"/>
  <c r="N1273" i="13"/>
  <c r="N973" i="13"/>
  <c r="N1124" i="13" a="1"/>
  <c r="N1124" i="13"/>
  <c r="N1274" i="13"/>
  <c r="N974" i="13"/>
  <c r="N1125" i="13" a="1"/>
  <c r="N1125" i="13"/>
  <c r="N1275" i="13"/>
  <c r="N975" i="13"/>
  <c r="N1126" i="13" a="1"/>
  <c r="N1126" i="13"/>
  <c r="N1276" i="13"/>
  <c r="N976" i="13"/>
  <c r="N1127" i="13" a="1"/>
  <c r="N1127" i="13"/>
  <c r="N1277" i="13"/>
  <c r="N977" i="13"/>
  <c r="N1128" i="13" a="1"/>
  <c r="N1128" i="13"/>
  <c r="N1278" i="13"/>
  <c r="N978" i="13"/>
  <c r="N1129" i="13" a="1"/>
  <c r="N1129" i="13"/>
  <c r="N1279" i="13"/>
  <c r="N979" i="13"/>
  <c r="N1130" i="13" a="1"/>
  <c r="N1130" i="13"/>
  <c r="N1280" i="13"/>
  <c r="N980" i="13"/>
  <c r="N1131" i="13" a="1"/>
  <c r="N1131" i="13"/>
  <c r="N1281" i="13"/>
  <c r="N981" i="13"/>
  <c r="N1132" i="13" a="1"/>
  <c r="N1132" i="13"/>
  <c r="N1282" i="13"/>
  <c r="N982" i="13"/>
  <c r="N1133" i="13" a="1"/>
  <c r="N1133" i="13"/>
  <c r="N1283" i="13"/>
  <c r="N983" i="13"/>
  <c r="N1134" i="13" a="1"/>
  <c r="N1134" i="13"/>
  <c r="N1284" i="13"/>
  <c r="N984" i="13"/>
  <c r="N1135" i="13" a="1"/>
  <c r="N1135" i="13"/>
  <c r="N1285" i="13"/>
  <c r="N985" i="13"/>
  <c r="N1136" i="13" a="1"/>
  <c r="N1136" i="13"/>
  <c r="N1286" i="13"/>
  <c r="N986" i="13"/>
  <c r="N1137" i="13" a="1"/>
  <c r="N1137" i="13"/>
  <c r="N1287" i="13"/>
  <c r="N987" i="13"/>
  <c r="N1138" i="13" a="1"/>
  <c r="N1138" i="13"/>
  <c r="N1288" i="13"/>
  <c r="N988" i="13"/>
  <c r="N1139" i="13" a="1"/>
  <c r="N1139" i="13"/>
  <c r="N1289" i="13"/>
  <c r="N989" i="13"/>
  <c r="N1140" i="13" a="1"/>
  <c r="N1140" i="13"/>
  <c r="N1290" i="13"/>
  <c r="N990" i="13"/>
  <c r="N1141" i="13" a="1"/>
  <c r="N1141" i="13"/>
  <c r="N1291" i="13"/>
  <c r="N991" i="13"/>
  <c r="N1142" i="13" a="1"/>
  <c r="N1142" i="13"/>
  <c r="N1292" i="13"/>
  <c r="N992" i="13"/>
  <c r="Y1143" i="13" a="1"/>
  <c r="Y1143" i="13"/>
  <c r="Y1293" i="13"/>
  <c r="N1143" i="13" a="1"/>
  <c r="N1143" i="13"/>
  <c r="N1293" i="13"/>
  <c r="S10" i="15"/>
  <c r="S24" i="15"/>
  <c r="S30" i="15"/>
  <c r="S35" i="15"/>
  <c r="AS842" i="13" a="1"/>
  <c r="AS842" i="13"/>
  <c r="AS1143" i="13" a="1"/>
  <c r="AS1143" i="13"/>
  <c r="AQ842" i="13" a="1"/>
  <c r="AQ842" i="13"/>
  <c r="AQ1143" i="13" a="1"/>
  <c r="AQ1143" i="13"/>
  <c r="AP842" i="13" a="1"/>
  <c r="AP842" i="13"/>
  <c r="AP1143" i="13" a="1"/>
  <c r="AP1143" i="13"/>
  <c r="AO842" i="13" a="1"/>
  <c r="AO842" i="13"/>
  <c r="AO1143" i="13" a="1"/>
  <c r="AO1143" i="13"/>
  <c r="AN842" i="13" a="1"/>
  <c r="AN842" i="13"/>
  <c r="AN1143" i="13" a="1"/>
  <c r="AN1143" i="13"/>
  <c r="AM842" i="13" a="1"/>
  <c r="AM842" i="13"/>
  <c r="AM1143" i="13" a="1"/>
  <c r="AM1143" i="13"/>
  <c r="AG842" i="13" a="1"/>
  <c r="AG842" i="13"/>
  <c r="AG1143" i="13" a="1"/>
  <c r="AG1143" i="13"/>
  <c r="AE842" i="13" a="1"/>
  <c r="AE842" i="13"/>
  <c r="AE1143" i="13" a="1"/>
  <c r="AE1143" i="13"/>
  <c r="AD842" i="13" a="1"/>
  <c r="AD842" i="13"/>
  <c r="AD1143" i="13" a="1"/>
  <c r="AD1143" i="13"/>
  <c r="AC842" i="13" a="1"/>
  <c r="AC842" i="13"/>
  <c r="AC1143" i="13" a="1"/>
  <c r="AC1143" i="13"/>
  <c r="AB842" i="13" a="1"/>
  <c r="AB842" i="13"/>
  <c r="AB1143" i="13" a="1"/>
  <c r="AB1143" i="13"/>
  <c r="AA842" i="13" a="1"/>
  <c r="AA842" i="13"/>
  <c r="AA1143" i="13" a="1"/>
  <c r="AA1143" i="13"/>
  <c r="AS841" i="13" a="1"/>
  <c r="AS841" i="13"/>
  <c r="AS1142" i="13" a="1"/>
  <c r="AS1142" i="13"/>
  <c r="AQ841" i="13" a="1"/>
  <c r="AQ841" i="13"/>
  <c r="AQ1142" i="13" a="1"/>
  <c r="AQ1142" i="13"/>
  <c r="AP841" i="13" a="1"/>
  <c r="AP841" i="13"/>
  <c r="AP1142" i="13" a="1"/>
  <c r="AP1142" i="13"/>
  <c r="AO841" i="13" a="1"/>
  <c r="AO841" i="13"/>
  <c r="AO1142" i="13" a="1"/>
  <c r="AO1142" i="13"/>
  <c r="AN841" i="13" a="1"/>
  <c r="AN841" i="13"/>
  <c r="AN1142" i="13" a="1"/>
  <c r="AN1142" i="13"/>
  <c r="AM841" i="13" a="1"/>
  <c r="AM841" i="13"/>
  <c r="AM1142" i="13" a="1"/>
  <c r="AM1142" i="13"/>
  <c r="AG841" i="13" a="1"/>
  <c r="AG841" i="13"/>
  <c r="AG1142" i="13" a="1"/>
  <c r="AG1142" i="13"/>
  <c r="AE841" i="13" a="1"/>
  <c r="AE841" i="13"/>
  <c r="AE1142" i="13" a="1"/>
  <c r="AE1142" i="13"/>
  <c r="AD841" i="13" a="1"/>
  <c r="AD841" i="13"/>
  <c r="AD1142" i="13" a="1"/>
  <c r="AD1142" i="13"/>
  <c r="AC841" i="13" a="1"/>
  <c r="AC841" i="13"/>
  <c r="AC1142" i="13" a="1"/>
  <c r="AC1142" i="13"/>
  <c r="AB841" i="13" a="1"/>
  <c r="AB841" i="13"/>
  <c r="AB1142" i="13" a="1"/>
  <c r="AB1142" i="13"/>
  <c r="AA841" i="13" a="1"/>
  <c r="AA841" i="13"/>
  <c r="AA1142" i="13" a="1"/>
  <c r="AA1142" i="13"/>
  <c r="AS840" i="13" a="1"/>
  <c r="AS840" i="13"/>
  <c r="AS1141" i="13" a="1"/>
  <c r="AS1141" i="13"/>
  <c r="AQ840" i="13" a="1"/>
  <c r="AQ840" i="13"/>
  <c r="AQ1141" i="13" a="1"/>
  <c r="AQ1141" i="13"/>
  <c r="AP840" i="13" a="1"/>
  <c r="AP840" i="13"/>
  <c r="AP1141" i="13" a="1"/>
  <c r="AP1141" i="13"/>
  <c r="AO840" i="13" a="1"/>
  <c r="AO840" i="13"/>
  <c r="AO1141" i="13" a="1"/>
  <c r="AO1141" i="13"/>
  <c r="AN840" i="13" a="1"/>
  <c r="AN840" i="13"/>
  <c r="AN1141" i="13" a="1"/>
  <c r="AN1141" i="13"/>
  <c r="AM840" i="13" a="1"/>
  <c r="AM840" i="13"/>
  <c r="AM1141" i="13" a="1"/>
  <c r="AM1141" i="13"/>
  <c r="AG840" i="13" a="1"/>
  <c r="AG840" i="13"/>
  <c r="AG1141" i="13" a="1"/>
  <c r="AG1141" i="13"/>
  <c r="AE840" i="13" a="1"/>
  <c r="AE840" i="13"/>
  <c r="AE1141" i="13" a="1"/>
  <c r="AE1141" i="13"/>
  <c r="AD840" i="13" a="1"/>
  <c r="AD840" i="13"/>
  <c r="AD1141" i="13" a="1"/>
  <c r="AD1141" i="13"/>
  <c r="AC840" i="13" a="1"/>
  <c r="AC840" i="13"/>
  <c r="AC1141" i="13" a="1"/>
  <c r="AC1141" i="13"/>
  <c r="AB840" i="13" a="1"/>
  <c r="AB840" i="13"/>
  <c r="AB1141" i="13" a="1"/>
  <c r="AB1141" i="13"/>
  <c r="AA840" i="13" a="1"/>
  <c r="AA840" i="13"/>
  <c r="AA1141" i="13" a="1"/>
  <c r="AA1141" i="13"/>
  <c r="AS839" i="13" a="1"/>
  <c r="AS839" i="13"/>
  <c r="AS1140" i="13" a="1"/>
  <c r="AS1140" i="13"/>
  <c r="AQ839" i="13" a="1"/>
  <c r="AQ839" i="13"/>
  <c r="AQ1140" i="13" a="1"/>
  <c r="AQ1140" i="13"/>
  <c r="AP839" i="13" a="1"/>
  <c r="AP839" i="13"/>
  <c r="AP1140" i="13" a="1"/>
  <c r="AP1140" i="13"/>
  <c r="AO839" i="13" a="1"/>
  <c r="AO839" i="13"/>
  <c r="AO1140" i="13" a="1"/>
  <c r="AO1140" i="13"/>
  <c r="AN839" i="13" a="1"/>
  <c r="AN839" i="13"/>
  <c r="AN1140" i="13" a="1"/>
  <c r="AN1140" i="13"/>
  <c r="AM839" i="13" a="1"/>
  <c r="AM839" i="13"/>
  <c r="AM1140" i="13" a="1"/>
  <c r="AM1140" i="13"/>
  <c r="AG839" i="13" a="1"/>
  <c r="AG839" i="13"/>
  <c r="AG1140" i="13" a="1"/>
  <c r="AG1140" i="13"/>
  <c r="AE839" i="13" a="1"/>
  <c r="AE839" i="13"/>
  <c r="AE1140" i="13" a="1"/>
  <c r="AE1140" i="13"/>
  <c r="AD839" i="13" a="1"/>
  <c r="AD839" i="13"/>
  <c r="AD1140" i="13" a="1"/>
  <c r="AD1140" i="13"/>
  <c r="AC839" i="13" a="1"/>
  <c r="AC839" i="13"/>
  <c r="AC1140" i="13" a="1"/>
  <c r="AC1140" i="13"/>
  <c r="AB839" i="13" a="1"/>
  <c r="AB839" i="13"/>
  <c r="AB1140" i="13" a="1"/>
  <c r="AB1140" i="13"/>
  <c r="AA839" i="13" a="1"/>
  <c r="AA839" i="13"/>
  <c r="AA1140" i="13" a="1"/>
  <c r="AA1140" i="13"/>
  <c r="AS838" i="13" a="1"/>
  <c r="AS838" i="13"/>
  <c r="AS1139" i="13" a="1"/>
  <c r="AS1139" i="13"/>
  <c r="AQ838" i="13" a="1"/>
  <c r="AQ838" i="13"/>
  <c r="AQ1139" i="13" a="1"/>
  <c r="AQ1139" i="13"/>
  <c r="AP838" i="13" a="1"/>
  <c r="AP838" i="13"/>
  <c r="AP1139" i="13" a="1"/>
  <c r="AP1139" i="13"/>
  <c r="AO838" i="13" a="1"/>
  <c r="AO838" i="13"/>
  <c r="AO1139" i="13" a="1"/>
  <c r="AO1139" i="13"/>
  <c r="AN838" i="13" a="1"/>
  <c r="AN838" i="13"/>
  <c r="AN1139" i="13" a="1"/>
  <c r="AN1139" i="13"/>
  <c r="AM838" i="13" a="1"/>
  <c r="AM838" i="13"/>
  <c r="AM1139" i="13" a="1"/>
  <c r="AM1139" i="13"/>
  <c r="AG838" i="13" a="1"/>
  <c r="AG838" i="13"/>
  <c r="AG1139" i="13" a="1"/>
  <c r="AG1139" i="13"/>
  <c r="AE838" i="13" a="1"/>
  <c r="AE838" i="13"/>
  <c r="AE1139" i="13" a="1"/>
  <c r="AE1139" i="13"/>
  <c r="AD838" i="13" a="1"/>
  <c r="AD838" i="13"/>
  <c r="AD1139" i="13" a="1"/>
  <c r="AD1139" i="13"/>
  <c r="AC838" i="13" a="1"/>
  <c r="AC838" i="13"/>
  <c r="AC1139" i="13" a="1"/>
  <c r="AC1139" i="13"/>
  <c r="AB838" i="13" a="1"/>
  <c r="AB838" i="13"/>
  <c r="AB1139" i="13" a="1"/>
  <c r="AB1139" i="13"/>
  <c r="AA838" i="13" a="1"/>
  <c r="AA838" i="13"/>
  <c r="AA1139" i="13" a="1"/>
  <c r="AA1139" i="13"/>
  <c r="AS837" i="13" a="1"/>
  <c r="AS837" i="13"/>
  <c r="AS1138" i="13" a="1"/>
  <c r="AS1138" i="13"/>
  <c r="AQ837" i="13" a="1"/>
  <c r="AQ837" i="13"/>
  <c r="AQ1138" i="13" a="1"/>
  <c r="AQ1138" i="13"/>
  <c r="AP837" i="13" a="1"/>
  <c r="AP837" i="13"/>
  <c r="AP1138" i="13" a="1"/>
  <c r="AP1138" i="13"/>
  <c r="AO837" i="13" a="1"/>
  <c r="AO837" i="13"/>
  <c r="AO1138" i="13" a="1"/>
  <c r="AO1138" i="13"/>
  <c r="AN837" i="13" a="1"/>
  <c r="AN837" i="13"/>
  <c r="AN1138" i="13" a="1"/>
  <c r="AN1138" i="13"/>
  <c r="AM837" i="13" a="1"/>
  <c r="AM837" i="13"/>
  <c r="AM1138" i="13" a="1"/>
  <c r="AM1138" i="13"/>
  <c r="AG837" i="13" a="1"/>
  <c r="AG837" i="13"/>
  <c r="AG1138" i="13" a="1"/>
  <c r="AG1138" i="13"/>
  <c r="AE837" i="13" a="1"/>
  <c r="AE837" i="13"/>
  <c r="AE1138" i="13" a="1"/>
  <c r="AE1138" i="13"/>
  <c r="AD837" i="13" a="1"/>
  <c r="AD837" i="13"/>
  <c r="AD1138" i="13" a="1"/>
  <c r="AD1138" i="13"/>
  <c r="AC837" i="13" a="1"/>
  <c r="AC837" i="13"/>
  <c r="AC1138" i="13" a="1"/>
  <c r="AC1138" i="13"/>
  <c r="AB837" i="13" a="1"/>
  <c r="AB837" i="13"/>
  <c r="AB1138" i="13" a="1"/>
  <c r="AB1138" i="13"/>
  <c r="AA837" i="13" a="1"/>
  <c r="AA837" i="13"/>
  <c r="AA1138" i="13" a="1"/>
  <c r="AA1138" i="13"/>
  <c r="AS836" i="13" a="1"/>
  <c r="AS836" i="13"/>
  <c r="AS1137" i="13" a="1"/>
  <c r="AS1137" i="13"/>
  <c r="AQ836" i="13" a="1"/>
  <c r="AQ836" i="13"/>
  <c r="AQ1137" i="13" a="1"/>
  <c r="AQ1137" i="13"/>
  <c r="AP836" i="13" a="1"/>
  <c r="AP836" i="13"/>
  <c r="AP1137" i="13" a="1"/>
  <c r="AP1137" i="13"/>
  <c r="AO836" i="13" a="1"/>
  <c r="AO836" i="13"/>
  <c r="AO1137" i="13" a="1"/>
  <c r="AO1137" i="13"/>
  <c r="AN836" i="13" a="1"/>
  <c r="AN836" i="13"/>
  <c r="AN1137" i="13" a="1"/>
  <c r="AN1137" i="13"/>
  <c r="AM836" i="13" a="1"/>
  <c r="AM836" i="13"/>
  <c r="AM1137" i="13" a="1"/>
  <c r="AM1137" i="13"/>
  <c r="AG836" i="13" a="1"/>
  <c r="AG836" i="13"/>
  <c r="AG1137" i="13" a="1"/>
  <c r="AG1137" i="13"/>
  <c r="AE836" i="13" a="1"/>
  <c r="AE836" i="13"/>
  <c r="AE1137" i="13" a="1"/>
  <c r="AE1137" i="13"/>
  <c r="AD836" i="13" a="1"/>
  <c r="AD836" i="13"/>
  <c r="AD1137" i="13" a="1"/>
  <c r="AD1137" i="13"/>
  <c r="AC836" i="13" a="1"/>
  <c r="AC836" i="13"/>
  <c r="AC1137" i="13" a="1"/>
  <c r="AC1137" i="13"/>
  <c r="AB836" i="13" a="1"/>
  <c r="AB836" i="13"/>
  <c r="AB1137" i="13" a="1"/>
  <c r="AB1137" i="13"/>
  <c r="AA836" i="13" a="1"/>
  <c r="AA836" i="13"/>
  <c r="AA1137" i="13" a="1"/>
  <c r="AA1137" i="13"/>
  <c r="AS835" i="13" a="1"/>
  <c r="AS835" i="13"/>
  <c r="AS1136" i="13" a="1"/>
  <c r="AS1136" i="13"/>
  <c r="AQ835" i="13" a="1"/>
  <c r="AQ835" i="13"/>
  <c r="AQ1136" i="13" a="1"/>
  <c r="AQ1136" i="13"/>
  <c r="AP835" i="13" a="1"/>
  <c r="AP835" i="13"/>
  <c r="AP1136" i="13" a="1"/>
  <c r="AP1136" i="13"/>
  <c r="AO835" i="13" a="1"/>
  <c r="AO835" i="13"/>
  <c r="AO1136" i="13" a="1"/>
  <c r="AO1136" i="13"/>
  <c r="AN835" i="13" a="1"/>
  <c r="AN835" i="13"/>
  <c r="AN1136" i="13" a="1"/>
  <c r="AN1136" i="13"/>
  <c r="AM835" i="13" a="1"/>
  <c r="AM835" i="13"/>
  <c r="AM1136" i="13" a="1"/>
  <c r="AM1136" i="13"/>
  <c r="AG835" i="13" a="1"/>
  <c r="AG835" i="13"/>
  <c r="AG1136" i="13" a="1"/>
  <c r="AG1136" i="13"/>
  <c r="AE835" i="13" a="1"/>
  <c r="AE835" i="13"/>
  <c r="AE1136" i="13" a="1"/>
  <c r="AE1136" i="13"/>
  <c r="AD835" i="13" a="1"/>
  <c r="AD835" i="13"/>
  <c r="AD1136" i="13" a="1"/>
  <c r="AD1136" i="13"/>
  <c r="AC835" i="13" a="1"/>
  <c r="AC835" i="13"/>
  <c r="AC1136" i="13" a="1"/>
  <c r="AC1136" i="13"/>
  <c r="AB835" i="13" a="1"/>
  <c r="AB835" i="13"/>
  <c r="AB1136" i="13" a="1"/>
  <c r="AB1136" i="13"/>
  <c r="AA835" i="13" a="1"/>
  <c r="AA835" i="13"/>
  <c r="AA1136" i="13" a="1"/>
  <c r="AA1136" i="13"/>
  <c r="AS834" i="13" a="1"/>
  <c r="AS834" i="13"/>
  <c r="AS1135" i="13" a="1"/>
  <c r="AS1135" i="13"/>
  <c r="AQ834" i="13" a="1"/>
  <c r="AQ834" i="13"/>
  <c r="AQ1135" i="13" a="1"/>
  <c r="AQ1135" i="13"/>
  <c r="AP834" i="13" a="1"/>
  <c r="AP834" i="13"/>
  <c r="AP1135" i="13" a="1"/>
  <c r="AP1135" i="13"/>
  <c r="AO834" i="13" a="1"/>
  <c r="AO834" i="13"/>
  <c r="AO1135" i="13" a="1"/>
  <c r="AO1135" i="13"/>
  <c r="AN834" i="13" a="1"/>
  <c r="AN834" i="13"/>
  <c r="AN1135" i="13" a="1"/>
  <c r="AN1135" i="13"/>
  <c r="AM834" i="13" a="1"/>
  <c r="AM834" i="13"/>
  <c r="AM1135" i="13" a="1"/>
  <c r="AM1135" i="13"/>
  <c r="AG834" i="13" a="1"/>
  <c r="AG834" i="13"/>
  <c r="AG1135" i="13" a="1"/>
  <c r="AG1135" i="13"/>
  <c r="AE834" i="13" a="1"/>
  <c r="AE834" i="13"/>
  <c r="AE1135" i="13" a="1"/>
  <c r="AE1135" i="13"/>
  <c r="AD834" i="13" a="1"/>
  <c r="AD834" i="13"/>
  <c r="AD1135" i="13" a="1"/>
  <c r="AD1135" i="13"/>
  <c r="AC834" i="13" a="1"/>
  <c r="AC834" i="13"/>
  <c r="AC1135" i="13" a="1"/>
  <c r="AC1135" i="13"/>
  <c r="AB834" i="13" a="1"/>
  <c r="AB834" i="13"/>
  <c r="AB1135" i="13" a="1"/>
  <c r="AB1135" i="13"/>
  <c r="AA834" i="13" a="1"/>
  <c r="AA834" i="13"/>
  <c r="AA1135" i="13" a="1"/>
  <c r="AA1135" i="13"/>
  <c r="AS833" i="13" a="1"/>
  <c r="AS833" i="13"/>
  <c r="AS1134" i="13" a="1"/>
  <c r="AS1134" i="13"/>
  <c r="AQ833" i="13" a="1"/>
  <c r="AQ833" i="13"/>
  <c r="AQ1134" i="13" a="1"/>
  <c r="AQ1134" i="13"/>
  <c r="AP833" i="13" a="1"/>
  <c r="AP833" i="13"/>
  <c r="AP1134" i="13" a="1"/>
  <c r="AP1134" i="13"/>
  <c r="AO833" i="13" a="1"/>
  <c r="AO833" i="13"/>
  <c r="AO1134" i="13" a="1"/>
  <c r="AO1134" i="13"/>
  <c r="AN833" i="13" a="1"/>
  <c r="AN833" i="13"/>
  <c r="AN1134" i="13" a="1"/>
  <c r="AN1134" i="13"/>
  <c r="AM833" i="13" a="1"/>
  <c r="AM833" i="13"/>
  <c r="AM1134" i="13" a="1"/>
  <c r="AM1134" i="13"/>
  <c r="AG833" i="13" a="1"/>
  <c r="AG833" i="13"/>
  <c r="AG1134" i="13" a="1"/>
  <c r="AG1134" i="13"/>
  <c r="AE833" i="13" a="1"/>
  <c r="AE833" i="13"/>
  <c r="AE1134" i="13" a="1"/>
  <c r="AE1134" i="13"/>
  <c r="AD833" i="13" a="1"/>
  <c r="AD833" i="13"/>
  <c r="AD1134" i="13" a="1"/>
  <c r="AD1134" i="13"/>
  <c r="AC833" i="13" a="1"/>
  <c r="AC833" i="13"/>
  <c r="AC1134" i="13" a="1"/>
  <c r="AC1134" i="13"/>
  <c r="AB833" i="13" a="1"/>
  <c r="AB833" i="13"/>
  <c r="AB1134" i="13" a="1"/>
  <c r="AB1134" i="13"/>
  <c r="AA833" i="13" a="1"/>
  <c r="AA833" i="13"/>
  <c r="AA1134" i="13" a="1"/>
  <c r="AA1134" i="13"/>
  <c r="AS832" i="13" a="1"/>
  <c r="AS832" i="13"/>
  <c r="AS1133" i="13" a="1"/>
  <c r="AS1133" i="13"/>
  <c r="AQ832" i="13" a="1"/>
  <c r="AQ832" i="13"/>
  <c r="AQ1133" i="13" a="1"/>
  <c r="AQ1133" i="13"/>
  <c r="AP832" i="13" a="1"/>
  <c r="AP832" i="13"/>
  <c r="AP1133" i="13" a="1"/>
  <c r="AP1133" i="13"/>
  <c r="AO832" i="13" a="1"/>
  <c r="AO832" i="13"/>
  <c r="AO1133" i="13" a="1"/>
  <c r="AO1133" i="13"/>
  <c r="AN832" i="13" a="1"/>
  <c r="AN832" i="13"/>
  <c r="AN1133" i="13" a="1"/>
  <c r="AN1133" i="13"/>
  <c r="AM832" i="13" a="1"/>
  <c r="AM832" i="13"/>
  <c r="AM1133" i="13" a="1"/>
  <c r="AM1133" i="13"/>
  <c r="AG832" i="13" a="1"/>
  <c r="AG832" i="13"/>
  <c r="AG1133" i="13" a="1"/>
  <c r="AG1133" i="13"/>
  <c r="AE832" i="13" a="1"/>
  <c r="AE832" i="13"/>
  <c r="AE1133" i="13" a="1"/>
  <c r="AE1133" i="13"/>
  <c r="AD832" i="13" a="1"/>
  <c r="AD832" i="13"/>
  <c r="AD1133" i="13" a="1"/>
  <c r="AD1133" i="13"/>
  <c r="AC832" i="13" a="1"/>
  <c r="AC832" i="13"/>
  <c r="AC1133" i="13" a="1"/>
  <c r="AC1133" i="13"/>
  <c r="AB832" i="13" a="1"/>
  <c r="AB832" i="13"/>
  <c r="AB1133" i="13" a="1"/>
  <c r="AB1133" i="13"/>
  <c r="AA832" i="13" a="1"/>
  <c r="AA832" i="13"/>
  <c r="AA1133" i="13" a="1"/>
  <c r="AA1133" i="13"/>
  <c r="AS831" i="13" a="1"/>
  <c r="AS831" i="13"/>
  <c r="AS1132" i="13" a="1"/>
  <c r="AS1132" i="13"/>
  <c r="AQ831" i="13" a="1"/>
  <c r="AQ831" i="13"/>
  <c r="AQ1132" i="13" a="1"/>
  <c r="AQ1132" i="13"/>
  <c r="AP831" i="13" a="1"/>
  <c r="AP831" i="13"/>
  <c r="AP1132" i="13" a="1"/>
  <c r="AP1132" i="13"/>
  <c r="AO831" i="13" a="1"/>
  <c r="AO831" i="13"/>
  <c r="AO1132" i="13" a="1"/>
  <c r="AO1132" i="13"/>
  <c r="AN831" i="13" a="1"/>
  <c r="AN831" i="13"/>
  <c r="AN1132" i="13" a="1"/>
  <c r="AN1132" i="13"/>
  <c r="AM831" i="13" a="1"/>
  <c r="AM831" i="13"/>
  <c r="AM1132" i="13" a="1"/>
  <c r="AM1132" i="13"/>
  <c r="AG831" i="13" a="1"/>
  <c r="AG831" i="13"/>
  <c r="AG1132" i="13" a="1"/>
  <c r="AG1132" i="13"/>
  <c r="AE831" i="13" a="1"/>
  <c r="AE831" i="13"/>
  <c r="AE1132" i="13" a="1"/>
  <c r="AE1132" i="13"/>
  <c r="AD831" i="13" a="1"/>
  <c r="AD831" i="13"/>
  <c r="AD1132" i="13" a="1"/>
  <c r="AD1132" i="13"/>
  <c r="AC831" i="13" a="1"/>
  <c r="AC831" i="13"/>
  <c r="AC1132" i="13" a="1"/>
  <c r="AC1132" i="13"/>
  <c r="AB831" i="13" a="1"/>
  <c r="AB831" i="13"/>
  <c r="AB1132" i="13" a="1"/>
  <c r="AB1132" i="13"/>
  <c r="AA831" i="13" a="1"/>
  <c r="AA831" i="13"/>
  <c r="AA1132" i="13" a="1"/>
  <c r="AA1132" i="13"/>
  <c r="AS830" i="13" a="1"/>
  <c r="AS830" i="13"/>
  <c r="AS1131" i="13" a="1"/>
  <c r="AS1131" i="13"/>
  <c r="AQ830" i="13" a="1"/>
  <c r="AQ830" i="13"/>
  <c r="AQ1131" i="13" a="1"/>
  <c r="AQ1131" i="13"/>
  <c r="AP830" i="13" a="1"/>
  <c r="AP830" i="13"/>
  <c r="AP1131" i="13" a="1"/>
  <c r="AP1131" i="13"/>
  <c r="AO830" i="13" a="1"/>
  <c r="AO830" i="13"/>
  <c r="AO1131" i="13" a="1"/>
  <c r="AO1131" i="13"/>
  <c r="AN830" i="13" a="1"/>
  <c r="AN830" i="13"/>
  <c r="AN1131" i="13" a="1"/>
  <c r="AN1131" i="13"/>
  <c r="AM830" i="13" a="1"/>
  <c r="AM830" i="13"/>
  <c r="AM1131" i="13" a="1"/>
  <c r="AM1131" i="13"/>
  <c r="AG830" i="13" a="1"/>
  <c r="AG830" i="13"/>
  <c r="AG1131" i="13" a="1"/>
  <c r="AG1131" i="13"/>
  <c r="AE830" i="13" a="1"/>
  <c r="AE830" i="13"/>
  <c r="AE1131" i="13" a="1"/>
  <c r="AE1131" i="13"/>
  <c r="AD830" i="13" a="1"/>
  <c r="AD830" i="13"/>
  <c r="AD1131" i="13" a="1"/>
  <c r="AD1131" i="13"/>
  <c r="AC830" i="13" a="1"/>
  <c r="AC830" i="13"/>
  <c r="AC1131" i="13" a="1"/>
  <c r="AC1131" i="13"/>
  <c r="AB830" i="13" a="1"/>
  <c r="AB830" i="13"/>
  <c r="AB1131" i="13" a="1"/>
  <c r="AB1131" i="13"/>
  <c r="AA830" i="13" a="1"/>
  <c r="AA830" i="13"/>
  <c r="AA1131" i="13" a="1"/>
  <c r="AA1131" i="13"/>
  <c r="AS829" i="13" a="1"/>
  <c r="AS829" i="13"/>
  <c r="AS1130" i="13" a="1"/>
  <c r="AS1130" i="13"/>
  <c r="AQ829" i="13" a="1"/>
  <c r="AQ829" i="13"/>
  <c r="AQ1130" i="13" a="1"/>
  <c r="AQ1130" i="13"/>
  <c r="AP829" i="13" a="1"/>
  <c r="AP829" i="13"/>
  <c r="AP1130" i="13" a="1"/>
  <c r="AP1130" i="13"/>
  <c r="AO829" i="13" a="1"/>
  <c r="AO829" i="13"/>
  <c r="AO1130" i="13" a="1"/>
  <c r="AO1130" i="13"/>
  <c r="AN829" i="13" a="1"/>
  <c r="AN829" i="13"/>
  <c r="AN1130" i="13" a="1"/>
  <c r="AN1130" i="13"/>
  <c r="AM829" i="13" a="1"/>
  <c r="AM829" i="13"/>
  <c r="AM1130" i="13" a="1"/>
  <c r="AM1130" i="13"/>
  <c r="AG829" i="13" a="1"/>
  <c r="AG829" i="13"/>
  <c r="AG1130" i="13" a="1"/>
  <c r="AG1130" i="13"/>
  <c r="AE829" i="13" a="1"/>
  <c r="AE829" i="13"/>
  <c r="AE1130" i="13" a="1"/>
  <c r="AE1130" i="13"/>
  <c r="AD829" i="13" a="1"/>
  <c r="AD829" i="13"/>
  <c r="AD1130" i="13" a="1"/>
  <c r="AD1130" i="13"/>
  <c r="AC829" i="13" a="1"/>
  <c r="AC829" i="13"/>
  <c r="AC1130" i="13" a="1"/>
  <c r="AC1130" i="13"/>
  <c r="AB829" i="13" a="1"/>
  <c r="AB829" i="13"/>
  <c r="AB1130" i="13" a="1"/>
  <c r="AB1130" i="13"/>
  <c r="AA829" i="13" a="1"/>
  <c r="AA829" i="13"/>
  <c r="AA1130" i="13" a="1"/>
  <c r="AA1130" i="13"/>
  <c r="AS828" i="13" a="1"/>
  <c r="AS828" i="13"/>
  <c r="AS1129" i="13" a="1"/>
  <c r="AS1129" i="13"/>
  <c r="AQ828" i="13" a="1"/>
  <c r="AQ828" i="13"/>
  <c r="AQ1129" i="13" a="1"/>
  <c r="AQ1129" i="13"/>
  <c r="AP828" i="13" a="1"/>
  <c r="AP828" i="13"/>
  <c r="AP1129" i="13" a="1"/>
  <c r="AP1129" i="13"/>
  <c r="AO828" i="13" a="1"/>
  <c r="AO828" i="13"/>
  <c r="AO1129" i="13" a="1"/>
  <c r="AO1129" i="13"/>
  <c r="AN828" i="13" a="1"/>
  <c r="AN828" i="13"/>
  <c r="AN1129" i="13" a="1"/>
  <c r="AN1129" i="13"/>
  <c r="AM828" i="13" a="1"/>
  <c r="AM828" i="13"/>
  <c r="AM1129" i="13" a="1"/>
  <c r="AM1129" i="13"/>
  <c r="AG828" i="13" a="1"/>
  <c r="AG828" i="13"/>
  <c r="AG1129" i="13" a="1"/>
  <c r="AG1129" i="13"/>
  <c r="AE828" i="13" a="1"/>
  <c r="AE828" i="13"/>
  <c r="AE1129" i="13" a="1"/>
  <c r="AE1129" i="13"/>
  <c r="AD828" i="13" a="1"/>
  <c r="AD828" i="13"/>
  <c r="AD1129" i="13" a="1"/>
  <c r="AD1129" i="13"/>
  <c r="AC828" i="13" a="1"/>
  <c r="AC828" i="13"/>
  <c r="AC1129" i="13" a="1"/>
  <c r="AC1129" i="13"/>
  <c r="AB828" i="13" a="1"/>
  <c r="AB828" i="13"/>
  <c r="AB1129" i="13" a="1"/>
  <c r="AB1129" i="13"/>
  <c r="AA828" i="13" a="1"/>
  <c r="AA828" i="13"/>
  <c r="AA1129" i="13" a="1"/>
  <c r="AA1129" i="13"/>
  <c r="AS827" i="13" a="1"/>
  <c r="AS827" i="13"/>
  <c r="AS1128" i="13" a="1"/>
  <c r="AS1128" i="13"/>
  <c r="AQ827" i="13" a="1"/>
  <c r="AQ827" i="13"/>
  <c r="AQ1128" i="13" a="1"/>
  <c r="AQ1128" i="13"/>
  <c r="AP827" i="13" a="1"/>
  <c r="AP827" i="13"/>
  <c r="AP1128" i="13" a="1"/>
  <c r="AP1128" i="13"/>
  <c r="AO827" i="13" a="1"/>
  <c r="AO827" i="13"/>
  <c r="AO1128" i="13" a="1"/>
  <c r="AO1128" i="13"/>
  <c r="AN827" i="13" a="1"/>
  <c r="AN827" i="13"/>
  <c r="AN1128" i="13" a="1"/>
  <c r="AN1128" i="13"/>
  <c r="AM827" i="13" a="1"/>
  <c r="AM827" i="13"/>
  <c r="AM1128" i="13" a="1"/>
  <c r="AM1128" i="13"/>
  <c r="AG827" i="13" a="1"/>
  <c r="AG827" i="13"/>
  <c r="AG1128" i="13" a="1"/>
  <c r="AG1128" i="13"/>
  <c r="AE827" i="13" a="1"/>
  <c r="AE827" i="13"/>
  <c r="AE1128" i="13" a="1"/>
  <c r="AE1128" i="13"/>
  <c r="AD827" i="13" a="1"/>
  <c r="AD827" i="13"/>
  <c r="AD1128" i="13" a="1"/>
  <c r="AD1128" i="13"/>
  <c r="AC827" i="13" a="1"/>
  <c r="AC827" i="13"/>
  <c r="AC1128" i="13" a="1"/>
  <c r="AC1128" i="13"/>
  <c r="AB827" i="13" a="1"/>
  <c r="AB827" i="13"/>
  <c r="AB1128" i="13" a="1"/>
  <c r="AB1128" i="13"/>
  <c r="AA827" i="13" a="1"/>
  <c r="AA827" i="13"/>
  <c r="AA1128" i="13" a="1"/>
  <c r="AA1128" i="13"/>
  <c r="AS826" i="13" a="1"/>
  <c r="AS826" i="13"/>
  <c r="AS1127" i="13" a="1"/>
  <c r="AS1127" i="13"/>
  <c r="AQ826" i="13" a="1"/>
  <c r="AQ826" i="13"/>
  <c r="AQ1127" i="13" a="1"/>
  <c r="AQ1127" i="13"/>
  <c r="AP826" i="13" a="1"/>
  <c r="AP826" i="13"/>
  <c r="AP1127" i="13" a="1"/>
  <c r="AP1127" i="13"/>
  <c r="AO826" i="13" a="1"/>
  <c r="AO826" i="13"/>
  <c r="AO1127" i="13" a="1"/>
  <c r="AO1127" i="13"/>
  <c r="AN826" i="13" a="1"/>
  <c r="AN826" i="13"/>
  <c r="AN1127" i="13" a="1"/>
  <c r="AN1127" i="13"/>
  <c r="AM826" i="13" a="1"/>
  <c r="AM826" i="13"/>
  <c r="AM1127" i="13" a="1"/>
  <c r="AM1127" i="13"/>
  <c r="AG826" i="13" a="1"/>
  <c r="AG826" i="13"/>
  <c r="AG1127" i="13" a="1"/>
  <c r="AG1127" i="13"/>
  <c r="AE826" i="13" a="1"/>
  <c r="AE826" i="13"/>
  <c r="AE1127" i="13" a="1"/>
  <c r="AE1127" i="13"/>
  <c r="AD826" i="13" a="1"/>
  <c r="AD826" i="13"/>
  <c r="AD1127" i="13" a="1"/>
  <c r="AD1127" i="13"/>
  <c r="AC826" i="13" a="1"/>
  <c r="AC826" i="13"/>
  <c r="AC1127" i="13" a="1"/>
  <c r="AC1127" i="13"/>
  <c r="AB826" i="13" a="1"/>
  <c r="AB826" i="13"/>
  <c r="AB1127" i="13" a="1"/>
  <c r="AB1127" i="13"/>
  <c r="AA826" i="13" a="1"/>
  <c r="AA826" i="13"/>
  <c r="AA1127" i="13" a="1"/>
  <c r="AA1127" i="13"/>
  <c r="AS825" i="13" a="1"/>
  <c r="AS825" i="13"/>
  <c r="AS1126" i="13" a="1"/>
  <c r="AS1126" i="13"/>
  <c r="AQ825" i="13" a="1"/>
  <c r="AQ825" i="13"/>
  <c r="AQ1126" i="13" a="1"/>
  <c r="AQ1126" i="13"/>
  <c r="AP825" i="13" a="1"/>
  <c r="AP825" i="13"/>
  <c r="AP1126" i="13" a="1"/>
  <c r="AP1126" i="13"/>
  <c r="AO825" i="13" a="1"/>
  <c r="AO825" i="13"/>
  <c r="AO1126" i="13" a="1"/>
  <c r="AO1126" i="13"/>
  <c r="AN825" i="13" a="1"/>
  <c r="AN825" i="13"/>
  <c r="AN1126" i="13" a="1"/>
  <c r="AN1126" i="13"/>
  <c r="AM825" i="13" a="1"/>
  <c r="AM825" i="13"/>
  <c r="AM1126" i="13" a="1"/>
  <c r="AM1126" i="13"/>
  <c r="AG825" i="13" a="1"/>
  <c r="AG825" i="13"/>
  <c r="AG1126" i="13" a="1"/>
  <c r="AG1126" i="13"/>
  <c r="AE825" i="13" a="1"/>
  <c r="AE825" i="13"/>
  <c r="AE1126" i="13" a="1"/>
  <c r="AE1126" i="13"/>
  <c r="AD825" i="13" a="1"/>
  <c r="AD825" i="13"/>
  <c r="AD1126" i="13" a="1"/>
  <c r="AD1126" i="13"/>
  <c r="AC825" i="13" a="1"/>
  <c r="AC825" i="13"/>
  <c r="AC1126" i="13" a="1"/>
  <c r="AC1126" i="13"/>
  <c r="AB825" i="13" a="1"/>
  <c r="AB825" i="13"/>
  <c r="AB1126" i="13" a="1"/>
  <c r="AB1126" i="13"/>
  <c r="AA825" i="13" a="1"/>
  <c r="AA825" i="13"/>
  <c r="AA1126" i="13" a="1"/>
  <c r="AA1126" i="13"/>
  <c r="AS824" i="13" a="1"/>
  <c r="AS824" i="13"/>
  <c r="AS1125" i="13" a="1"/>
  <c r="AS1125" i="13"/>
  <c r="AQ824" i="13" a="1"/>
  <c r="AQ824" i="13"/>
  <c r="AQ1125" i="13" a="1"/>
  <c r="AQ1125" i="13"/>
  <c r="AP824" i="13" a="1"/>
  <c r="AP824" i="13"/>
  <c r="AP1125" i="13" a="1"/>
  <c r="AP1125" i="13"/>
  <c r="AO824" i="13" a="1"/>
  <c r="AO824" i="13"/>
  <c r="AO1125" i="13" a="1"/>
  <c r="AO1125" i="13"/>
  <c r="AN824" i="13" a="1"/>
  <c r="AN824" i="13"/>
  <c r="AN1125" i="13" a="1"/>
  <c r="AN1125" i="13"/>
  <c r="AM824" i="13" a="1"/>
  <c r="AM824" i="13"/>
  <c r="AM1125" i="13" a="1"/>
  <c r="AM1125" i="13"/>
  <c r="AG824" i="13" a="1"/>
  <c r="AG824" i="13"/>
  <c r="AG1125" i="13" a="1"/>
  <c r="AG1125" i="13"/>
  <c r="AE824" i="13" a="1"/>
  <c r="AE824" i="13"/>
  <c r="AE1125" i="13" a="1"/>
  <c r="AE1125" i="13"/>
  <c r="AD824" i="13" a="1"/>
  <c r="AD824" i="13"/>
  <c r="AD1125" i="13" a="1"/>
  <c r="AD1125" i="13"/>
  <c r="AC824" i="13" a="1"/>
  <c r="AC824" i="13"/>
  <c r="AC1125" i="13" a="1"/>
  <c r="AC1125" i="13"/>
  <c r="AB824" i="13" a="1"/>
  <c r="AB824" i="13"/>
  <c r="AB1125" i="13" a="1"/>
  <c r="AB1125" i="13"/>
  <c r="AA824" i="13" a="1"/>
  <c r="AA824" i="13"/>
  <c r="AA1125" i="13" a="1"/>
  <c r="AA1125" i="13"/>
  <c r="AS823" i="13" a="1"/>
  <c r="AS823" i="13"/>
  <c r="AS1124" i="13" a="1"/>
  <c r="AS1124" i="13"/>
  <c r="AQ823" i="13" a="1"/>
  <c r="AQ823" i="13"/>
  <c r="AQ1124" i="13" a="1"/>
  <c r="AQ1124" i="13"/>
  <c r="AP823" i="13" a="1"/>
  <c r="AP823" i="13"/>
  <c r="AP1124" i="13" a="1"/>
  <c r="AP1124" i="13"/>
  <c r="AO823" i="13" a="1"/>
  <c r="AO823" i="13"/>
  <c r="AO1124" i="13" a="1"/>
  <c r="AO1124" i="13"/>
  <c r="AN823" i="13" a="1"/>
  <c r="AN823" i="13"/>
  <c r="AN1124" i="13" a="1"/>
  <c r="AN1124" i="13"/>
  <c r="AM823" i="13" a="1"/>
  <c r="AM823" i="13"/>
  <c r="AM1124" i="13" a="1"/>
  <c r="AM1124" i="13"/>
  <c r="AG823" i="13" a="1"/>
  <c r="AG823" i="13"/>
  <c r="AG1124" i="13" a="1"/>
  <c r="AG1124" i="13"/>
  <c r="AE823" i="13" a="1"/>
  <c r="AE823" i="13"/>
  <c r="AE1124" i="13" a="1"/>
  <c r="AE1124" i="13"/>
  <c r="AD823" i="13" a="1"/>
  <c r="AD823" i="13"/>
  <c r="AD1124" i="13" a="1"/>
  <c r="AD1124" i="13"/>
  <c r="AC823" i="13" a="1"/>
  <c r="AC823" i="13"/>
  <c r="AC1124" i="13" a="1"/>
  <c r="AC1124" i="13"/>
  <c r="AB823" i="13" a="1"/>
  <c r="AB823" i="13"/>
  <c r="AB1124" i="13" a="1"/>
  <c r="AB1124" i="13"/>
  <c r="AA823" i="13" a="1"/>
  <c r="AA823" i="13"/>
  <c r="AA1124" i="13" a="1"/>
  <c r="AA1124" i="13"/>
  <c r="AS822" i="13" a="1"/>
  <c r="AS822" i="13"/>
  <c r="AS1123" i="13" a="1"/>
  <c r="AS1123" i="13"/>
  <c r="AQ822" i="13" a="1"/>
  <c r="AQ822" i="13"/>
  <c r="AQ1123" i="13" a="1"/>
  <c r="AQ1123" i="13"/>
  <c r="AP822" i="13" a="1"/>
  <c r="AP822" i="13"/>
  <c r="AP1123" i="13" a="1"/>
  <c r="AP1123" i="13"/>
  <c r="AO822" i="13" a="1"/>
  <c r="AO822" i="13"/>
  <c r="AO1123" i="13" a="1"/>
  <c r="AO1123" i="13"/>
  <c r="AN822" i="13" a="1"/>
  <c r="AN822" i="13"/>
  <c r="AN1123" i="13" a="1"/>
  <c r="AN1123" i="13"/>
  <c r="AM822" i="13" a="1"/>
  <c r="AM822" i="13"/>
  <c r="AM1123" i="13" a="1"/>
  <c r="AM1123" i="13"/>
  <c r="AG822" i="13" a="1"/>
  <c r="AG822" i="13"/>
  <c r="AG1123" i="13" a="1"/>
  <c r="AG1123" i="13"/>
  <c r="AE822" i="13" a="1"/>
  <c r="AE822" i="13"/>
  <c r="AE1123" i="13" a="1"/>
  <c r="AE1123" i="13"/>
  <c r="AD822" i="13" a="1"/>
  <c r="AD822" i="13"/>
  <c r="AD1123" i="13" a="1"/>
  <c r="AD1123" i="13"/>
  <c r="AC822" i="13" a="1"/>
  <c r="AC822" i="13"/>
  <c r="AC1123" i="13" a="1"/>
  <c r="AC1123" i="13"/>
  <c r="AB822" i="13" a="1"/>
  <c r="AB822" i="13"/>
  <c r="AB1123" i="13" a="1"/>
  <c r="AB1123" i="13"/>
  <c r="AA822" i="13" a="1"/>
  <c r="AA822" i="13"/>
  <c r="AA1123" i="13" a="1"/>
  <c r="AA1123" i="13"/>
  <c r="AS821" i="13" a="1"/>
  <c r="AS821" i="13"/>
  <c r="AS1122" i="13" a="1"/>
  <c r="AS1122" i="13"/>
  <c r="AQ821" i="13" a="1"/>
  <c r="AQ821" i="13"/>
  <c r="AQ1122" i="13" a="1"/>
  <c r="AQ1122" i="13"/>
  <c r="AP821" i="13" a="1"/>
  <c r="AP821" i="13"/>
  <c r="AP1122" i="13" a="1"/>
  <c r="AP1122" i="13"/>
  <c r="AO821" i="13" a="1"/>
  <c r="AO821" i="13"/>
  <c r="AO1122" i="13" a="1"/>
  <c r="AO1122" i="13"/>
  <c r="AN821" i="13" a="1"/>
  <c r="AN821" i="13"/>
  <c r="AN1122" i="13" a="1"/>
  <c r="AN1122" i="13"/>
  <c r="AM821" i="13" a="1"/>
  <c r="AM821" i="13"/>
  <c r="AM1122" i="13" a="1"/>
  <c r="AM1122" i="13"/>
  <c r="AG821" i="13" a="1"/>
  <c r="AG821" i="13"/>
  <c r="AG1122" i="13" a="1"/>
  <c r="AG1122" i="13"/>
  <c r="AE821" i="13" a="1"/>
  <c r="AE821" i="13"/>
  <c r="AE1122" i="13" a="1"/>
  <c r="AE1122" i="13"/>
  <c r="AD821" i="13" a="1"/>
  <c r="AD821" i="13"/>
  <c r="AD1122" i="13" a="1"/>
  <c r="AD1122" i="13"/>
  <c r="AC821" i="13" a="1"/>
  <c r="AC821" i="13"/>
  <c r="AC1122" i="13" a="1"/>
  <c r="AC1122" i="13"/>
  <c r="AB821" i="13" a="1"/>
  <c r="AB821" i="13"/>
  <c r="AB1122" i="13" a="1"/>
  <c r="AB1122" i="13"/>
  <c r="AA821" i="13" a="1"/>
  <c r="AA821" i="13"/>
  <c r="AA1122" i="13" a="1"/>
  <c r="AA1122" i="13"/>
  <c r="AS820" i="13" a="1"/>
  <c r="AS820" i="13"/>
  <c r="AS1121" i="13" a="1"/>
  <c r="AS1121" i="13"/>
  <c r="AQ820" i="13" a="1"/>
  <c r="AQ820" i="13"/>
  <c r="AQ1121" i="13" a="1"/>
  <c r="AQ1121" i="13"/>
  <c r="AP820" i="13" a="1"/>
  <c r="AP820" i="13"/>
  <c r="AP1121" i="13" a="1"/>
  <c r="AP1121" i="13"/>
  <c r="AO820" i="13" a="1"/>
  <c r="AO820" i="13"/>
  <c r="AO1121" i="13" a="1"/>
  <c r="AO1121" i="13"/>
  <c r="AN820" i="13" a="1"/>
  <c r="AN820" i="13"/>
  <c r="AN1121" i="13" a="1"/>
  <c r="AN1121" i="13"/>
  <c r="AM820" i="13" a="1"/>
  <c r="AM820" i="13"/>
  <c r="AM1121" i="13" a="1"/>
  <c r="AM1121" i="13"/>
  <c r="AG820" i="13" a="1"/>
  <c r="AG820" i="13"/>
  <c r="AG1121" i="13" a="1"/>
  <c r="AG1121" i="13"/>
  <c r="AE820" i="13" a="1"/>
  <c r="AE820" i="13"/>
  <c r="AE1121" i="13" a="1"/>
  <c r="AE1121" i="13"/>
  <c r="AD820" i="13" a="1"/>
  <c r="AD820" i="13"/>
  <c r="AD1121" i="13" a="1"/>
  <c r="AD1121" i="13"/>
  <c r="AC820" i="13" a="1"/>
  <c r="AC820" i="13"/>
  <c r="AC1121" i="13" a="1"/>
  <c r="AC1121" i="13"/>
  <c r="AB820" i="13" a="1"/>
  <c r="AB820" i="13"/>
  <c r="AB1121" i="13" a="1"/>
  <c r="AB1121" i="13"/>
  <c r="AA820" i="13" a="1"/>
  <c r="AA820" i="13"/>
  <c r="AA1121" i="13" a="1"/>
  <c r="AA1121" i="13"/>
  <c r="AS819" i="13" a="1"/>
  <c r="AS819" i="13"/>
  <c r="AS1120" i="13" a="1"/>
  <c r="AS1120" i="13"/>
  <c r="AQ819" i="13" a="1"/>
  <c r="AQ819" i="13"/>
  <c r="AQ1120" i="13" a="1"/>
  <c r="AQ1120" i="13"/>
  <c r="AP819" i="13" a="1"/>
  <c r="AP819" i="13"/>
  <c r="AP1120" i="13" a="1"/>
  <c r="AP1120" i="13"/>
  <c r="AO819" i="13" a="1"/>
  <c r="AO819" i="13"/>
  <c r="AO1120" i="13" a="1"/>
  <c r="AO1120" i="13"/>
  <c r="AN819" i="13" a="1"/>
  <c r="AN819" i="13"/>
  <c r="AN1120" i="13" a="1"/>
  <c r="AN1120" i="13"/>
  <c r="AM819" i="13" a="1"/>
  <c r="AM819" i="13"/>
  <c r="AM1120" i="13" a="1"/>
  <c r="AM1120" i="13"/>
  <c r="AG819" i="13" a="1"/>
  <c r="AG819" i="13"/>
  <c r="AG1120" i="13" a="1"/>
  <c r="AG1120" i="13"/>
  <c r="AE819" i="13" a="1"/>
  <c r="AE819" i="13"/>
  <c r="AE1120" i="13" a="1"/>
  <c r="AE1120" i="13"/>
  <c r="AD819" i="13" a="1"/>
  <c r="AD819" i="13"/>
  <c r="AD1120" i="13" a="1"/>
  <c r="AD1120" i="13"/>
  <c r="AC819" i="13" a="1"/>
  <c r="AC819" i="13"/>
  <c r="AC1120" i="13" a="1"/>
  <c r="AC1120" i="13"/>
  <c r="AB819" i="13" a="1"/>
  <c r="AB819" i="13"/>
  <c r="AB1120" i="13" a="1"/>
  <c r="AB1120" i="13"/>
  <c r="AA819" i="13" a="1"/>
  <c r="AA819" i="13"/>
  <c r="AA1120" i="13" a="1"/>
  <c r="AA1120" i="13"/>
  <c r="AS818" i="13" a="1"/>
  <c r="AS818" i="13"/>
  <c r="AS1119" i="13" a="1"/>
  <c r="AS1119" i="13"/>
  <c r="AQ818" i="13" a="1"/>
  <c r="AQ818" i="13"/>
  <c r="AQ1119" i="13" a="1"/>
  <c r="AQ1119" i="13"/>
  <c r="AP818" i="13" a="1"/>
  <c r="AP818" i="13"/>
  <c r="AP1119" i="13" a="1"/>
  <c r="AP1119" i="13"/>
  <c r="AO818" i="13" a="1"/>
  <c r="AO818" i="13"/>
  <c r="AO1119" i="13" a="1"/>
  <c r="AO1119" i="13"/>
  <c r="AN818" i="13" a="1"/>
  <c r="AN818" i="13"/>
  <c r="AN1119" i="13" a="1"/>
  <c r="AN1119" i="13"/>
  <c r="AM818" i="13" a="1"/>
  <c r="AM818" i="13"/>
  <c r="AM1119" i="13" a="1"/>
  <c r="AM1119" i="13"/>
  <c r="AG818" i="13" a="1"/>
  <c r="AG818" i="13"/>
  <c r="AG1119" i="13" a="1"/>
  <c r="AG1119" i="13"/>
  <c r="AE818" i="13" a="1"/>
  <c r="AE818" i="13"/>
  <c r="AE1119" i="13" a="1"/>
  <c r="AE1119" i="13"/>
  <c r="AD818" i="13" a="1"/>
  <c r="AD818" i="13"/>
  <c r="AD1119" i="13" a="1"/>
  <c r="AD1119" i="13"/>
  <c r="AC818" i="13" a="1"/>
  <c r="AC818" i="13"/>
  <c r="AC1119" i="13" a="1"/>
  <c r="AC1119" i="13"/>
  <c r="AB818" i="13" a="1"/>
  <c r="AB818" i="13"/>
  <c r="AB1119" i="13" a="1"/>
  <c r="AB1119" i="13"/>
  <c r="AA818" i="13" a="1"/>
  <c r="AA818" i="13"/>
  <c r="AA1119" i="13" a="1"/>
  <c r="AA1119" i="13"/>
  <c r="AS817" i="13" a="1"/>
  <c r="AS817" i="13"/>
  <c r="AS1118" i="13" a="1"/>
  <c r="AS1118" i="13"/>
  <c r="AQ817" i="13" a="1"/>
  <c r="AQ817" i="13"/>
  <c r="AQ1118" i="13" a="1"/>
  <c r="AQ1118" i="13"/>
  <c r="AP817" i="13" a="1"/>
  <c r="AP817" i="13"/>
  <c r="AP1118" i="13" a="1"/>
  <c r="AP1118" i="13"/>
  <c r="AO817" i="13" a="1"/>
  <c r="AO817" i="13"/>
  <c r="AO1118" i="13" a="1"/>
  <c r="AO1118" i="13"/>
  <c r="AN817" i="13" a="1"/>
  <c r="AN817" i="13"/>
  <c r="AN1118" i="13" a="1"/>
  <c r="AN1118" i="13"/>
  <c r="AM817" i="13" a="1"/>
  <c r="AM817" i="13"/>
  <c r="AM1118" i="13" a="1"/>
  <c r="AM1118" i="13"/>
  <c r="AG817" i="13" a="1"/>
  <c r="AG817" i="13"/>
  <c r="AG1118" i="13" a="1"/>
  <c r="AG1118" i="13"/>
  <c r="AE817" i="13" a="1"/>
  <c r="AE817" i="13"/>
  <c r="AE1118" i="13" a="1"/>
  <c r="AE1118" i="13"/>
  <c r="AD817" i="13" a="1"/>
  <c r="AD817" i="13"/>
  <c r="AD1118" i="13" a="1"/>
  <c r="AD1118" i="13"/>
  <c r="AC817" i="13" a="1"/>
  <c r="AC817" i="13"/>
  <c r="AC1118" i="13" a="1"/>
  <c r="AC1118" i="13"/>
  <c r="AB817" i="13" a="1"/>
  <c r="AB817" i="13"/>
  <c r="AB1118" i="13" a="1"/>
  <c r="AB1118" i="13"/>
  <c r="AA817" i="13" a="1"/>
  <c r="AA817" i="13"/>
  <c r="AA1118" i="13" a="1"/>
  <c r="AA1118" i="13"/>
  <c r="AS816" i="13" a="1"/>
  <c r="AS816" i="13"/>
  <c r="AS1117" i="13" a="1"/>
  <c r="AS1117" i="13"/>
  <c r="AQ816" i="13" a="1"/>
  <c r="AQ816" i="13"/>
  <c r="AQ1117" i="13" a="1"/>
  <c r="AQ1117" i="13"/>
  <c r="AP816" i="13" a="1"/>
  <c r="AP816" i="13"/>
  <c r="AP1117" i="13" a="1"/>
  <c r="AP1117" i="13"/>
  <c r="AO816" i="13" a="1"/>
  <c r="AO816" i="13"/>
  <c r="AO1117" i="13" a="1"/>
  <c r="AO1117" i="13"/>
  <c r="AN816" i="13" a="1"/>
  <c r="AN816" i="13"/>
  <c r="AN1117" i="13" a="1"/>
  <c r="AN1117" i="13"/>
  <c r="AM816" i="13" a="1"/>
  <c r="AM816" i="13"/>
  <c r="AM1117" i="13" a="1"/>
  <c r="AM1117" i="13"/>
  <c r="AG816" i="13" a="1"/>
  <c r="AG816" i="13"/>
  <c r="AG1117" i="13" a="1"/>
  <c r="AG1117" i="13"/>
  <c r="AE816" i="13" a="1"/>
  <c r="AE816" i="13"/>
  <c r="AE1117" i="13" a="1"/>
  <c r="AE1117" i="13"/>
  <c r="AD816" i="13" a="1"/>
  <c r="AD816" i="13"/>
  <c r="AD1117" i="13" a="1"/>
  <c r="AD1117" i="13"/>
  <c r="AC816" i="13" a="1"/>
  <c r="AC816" i="13"/>
  <c r="AC1117" i="13" a="1"/>
  <c r="AC1117" i="13"/>
  <c r="AB816" i="13" a="1"/>
  <c r="AB816" i="13"/>
  <c r="AB1117" i="13" a="1"/>
  <c r="AB1117" i="13"/>
  <c r="AA816" i="13" a="1"/>
  <c r="AA816" i="13"/>
  <c r="AA1117" i="13" a="1"/>
  <c r="AA1117" i="13"/>
  <c r="AS815" i="13" a="1"/>
  <c r="AS815" i="13"/>
  <c r="AS1116" i="13" a="1"/>
  <c r="AS1116" i="13"/>
  <c r="AQ815" i="13" a="1"/>
  <c r="AQ815" i="13"/>
  <c r="AQ1116" i="13" a="1"/>
  <c r="AQ1116" i="13"/>
  <c r="AP815" i="13" a="1"/>
  <c r="AP815" i="13"/>
  <c r="AP1116" i="13" a="1"/>
  <c r="AP1116" i="13"/>
  <c r="AO815" i="13" a="1"/>
  <c r="AO815" i="13"/>
  <c r="AO1116" i="13" a="1"/>
  <c r="AO1116" i="13"/>
  <c r="AN815" i="13" a="1"/>
  <c r="AN815" i="13"/>
  <c r="AN1116" i="13" a="1"/>
  <c r="AN1116" i="13"/>
  <c r="AM815" i="13" a="1"/>
  <c r="AM815" i="13"/>
  <c r="AM1116" i="13" a="1"/>
  <c r="AM1116" i="13"/>
  <c r="AG815" i="13" a="1"/>
  <c r="AG815" i="13"/>
  <c r="AG1116" i="13" a="1"/>
  <c r="AG1116" i="13"/>
  <c r="AE815" i="13" a="1"/>
  <c r="AE815" i="13"/>
  <c r="AE1116" i="13" a="1"/>
  <c r="AE1116" i="13"/>
  <c r="AD815" i="13" a="1"/>
  <c r="AD815" i="13"/>
  <c r="AD1116" i="13" a="1"/>
  <c r="AD1116" i="13"/>
  <c r="AC815" i="13" a="1"/>
  <c r="AC815" i="13"/>
  <c r="AC1116" i="13" a="1"/>
  <c r="AC1116" i="13"/>
  <c r="AB815" i="13" a="1"/>
  <c r="AB815" i="13"/>
  <c r="AB1116" i="13" a="1"/>
  <c r="AB1116" i="13"/>
  <c r="AA815" i="13" a="1"/>
  <c r="AA815" i="13"/>
  <c r="AA1116" i="13" a="1"/>
  <c r="AA1116" i="13"/>
  <c r="AS814" i="13" a="1"/>
  <c r="AS814" i="13"/>
  <c r="AS1115" i="13" a="1"/>
  <c r="AS1115" i="13"/>
  <c r="AQ814" i="13" a="1"/>
  <c r="AQ814" i="13"/>
  <c r="AQ1115" i="13" a="1"/>
  <c r="AQ1115" i="13"/>
  <c r="AP814" i="13" a="1"/>
  <c r="AP814" i="13"/>
  <c r="AP1115" i="13" a="1"/>
  <c r="AP1115" i="13"/>
  <c r="AO814" i="13" a="1"/>
  <c r="AO814" i="13"/>
  <c r="AO1115" i="13" a="1"/>
  <c r="AO1115" i="13"/>
  <c r="AN814" i="13" a="1"/>
  <c r="AN814" i="13"/>
  <c r="AN1115" i="13" a="1"/>
  <c r="AN1115" i="13"/>
  <c r="AM814" i="13" a="1"/>
  <c r="AM814" i="13"/>
  <c r="AM1115" i="13" a="1"/>
  <c r="AM1115" i="13"/>
  <c r="AG814" i="13" a="1"/>
  <c r="AG814" i="13"/>
  <c r="AG1115" i="13" a="1"/>
  <c r="AG1115" i="13"/>
  <c r="AE814" i="13" a="1"/>
  <c r="AE814" i="13"/>
  <c r="AE1115" i="13" a="1"/>
  <c r="AE1115" i="13"/>
  <c r="AD814" i="13" a="1"/>
  <c r="AD814" i="13"/>
  <c r="AD1115" i="13" a="1"/>
  <c r="AD1115" i="13"/>
  <c r="AC814" i="13" a="1"/>
  <c r="AC814" i="13"/>
  <c r="AC1115" i="13" a="1"/>
  <c r="AC1115" i="13"/>
  <c r="AB814" i="13" a="1"/>
  <c r="AB814" i="13"/>
  <c r="AB1115" i="13" a="1"/>
  <c r="AB1115" i="13"/>
  <c r="AA814" i="13" a="1"/>
  <c r="AA814" i="13"/>
  <c r="AA1115" i="13" a="1"/>
  <c r="AA1115" i="13"/>
  <c r="AS813" i="13" a="1"/>
  <c r="AS813" i="13"/>
  <c r="AS1114" i="13" a="1"/>
  <c r="AS1114" i="13"/>
  <c r="AQ813" i="13" a="1"/>
  <c r="AQ813" i="13"/>
  <c r="AQ1114" i="13" a="1"/>
  <c r="AQ1114" i="13"/>
  <c r="AP813" i="13" a="1"/>
  <c r="AP813" i="13"/>
  <c r="AP1114" i="13" a="1"/>
  <c r="AP1114" i="13"/>
  <c r="AO813" i="13" a="1"/>
  <c r="AO813" i="13"/>
  <c r="AO1114" i="13" a="1"/>
  <c r="AO1114" i="13"/>
  <c r="AN813" i="13" a="1"/>
  <c r="AN813" i="13"/>
  <c r="AN1114" i="13" a="1"/>
  <c r="AN1114" i="13"/>
  <c r="AM813" i="13" a="1"/>
  <c r="AM813" i="13"/>
  <c r="AM1114" i="13" a="1"/>
  <c r="AM1114" i="13"/>
  <c r="AG813" i="13" a="1"/>
  <c r="AG813" i="13"/>
  <c r="AG1114" i="13" a="1"/>
  <c r="AG1114" i="13"/>
  <c r="AE813" i="13" a="1"/>
  <c r="AE813" i="13"/>
  <c r="AE1114" i="13" a="1"/>
  <c r="AE1114" i="13"/>
  <c r="AD813" i="13" a="1"/>
  <c r="AD813" i="13"/>
  <c r="AD1114" i="13" a="1"/>
  <c r="AD1114" i="13"/>
  <c r="AC813" i="13" a="1"/>
  <c r="AC813" i="13"/>
  <c r="AC1114" i="13" a="1"/>
  <c r="AC1114" i="13"/>
  <c r="AB813" i="13" a="1"/>
  <c r="AB813" i="13"/>
  <c r="AB1114" i="13" a="1"/>
  <c r="AB1114" i="13"/>
  <c r="AA813" i="13" a="1"/>
  <c r="AA813" i="13"/>
  <c r="AA1114" i="13" a="1"/>
  <c r="AA1114" i="13"/>
  <c r="AS812" i="13" a="1"/>
  <c r="AS812" i="13"/>
  <c r="AS1113" i="13" a="1"/>
  <c r="AS1113" i="13"/>
  <c r="AQ812" i="13" a="1"/>
  <c r="AQ812" i="13"/>
  <c r="AQ1113" i="13" a="1"/>
  <c r="AQ1113" i="13"/>
  <c r="AP812" i="13" a="1"/>
  <c r="AP812" i="13"/>
  <c r="AP1113" i="13" a="1"/>
  <c r="AP1113" i="13"/>
  <c r="AO812" i="13" a="1"/>
  <c r="AO812" i="13"/>
  <c r="AO1113" i="13" a="1"/>
  <c r="AO1113" i="13"/>
  <c r="AN812" i="13" a="1"/>
  <c r="AN812" i="13"/>
  <c r="AN1113" i="13" a="1"/>
  <c r="AN1113" i="13"/>
  <c r="AM812" i="13" a="1"/>
  <c r="AM812" i="13"/>
  <c r="AM1113" i="13" a="1"/>
  <c r="AM1113" i="13"/>
  <c r="AG812" i="13" a="1"/>
  <c r="AG812" i="13"/>
  <c r="AG1113" i="13" a="1"/>
  <c r="AG1113" i="13"/>
  <c r="AE812" i="13" a="1"/>
  <c r="AE812" i="13"/>
  <c r="AE1113" i="13" a="1"/>
  <c r="AE1113" i="13"/>
  <c r="AD812" i="13" a="1"/>
  <c r="AD812" i="13"/>
  <c r="AD1113" i="13" a="1"/>
  <c r="AD1113" i="13"/>
  <c r="AC812" i="13" a="1"/>
  <c r="AC812" i="13"/>
  <c r="AC1113" i="13" a="1"/>
  <c r="AC1113" i="13"/>
  <c r="AB812" i="13" a="1"/>
  <c r="AB812" i="13"/>
  <c r="AB1113" i="13" a="1"/>
  <c r="AB1113" i="13"/>
  <c r="AA812" i="13" a="1"/>
  <c r="AA812" i="13"/>
  <c r="AA1113" i="13" a="1"/>
  <c r="AA1113" i="13"/>
  <c r="AS811" i="13" a="1"/>
  <c r="AS811" i="13"/>
  <c r="AS1112" i="13" a="1"/>
  <c r="AS1112" i="13"/>
  <c r="AQ811" i="13" a="1"/>
  <c r="AQ811" i="13"/>
  <c r="AQ1112" i="13" a="1"/>
  <c r="AQ1112" i="13"/>
  <c r="AP811" i="13" a="1"/>
  <c r="AP811" i="13"/>
  <c r="AP1112" i="13" a="1"/>
  <c r="AP1112" i="13"/>
  <c r="AO811" i="13" a="1"/>
  <c r="AO811" i="13"/>
  <c r="AO1112" i="13" a="1"/>
  <c r="AO1112" i="13"/>
  <c r="AN811" i="13" a="1"/>
  <c r="AN811" i="13"/>
  <c r="AN1112" i="13" a="1"/>
  <c r="AN1112" i="13"/>
  <c r="AM811" i="13" a="1"/>
  <c r="AM811" i="13"/>
  <c r="AM1112" i="13" a="1"/>
  <c r="AM1112" i="13"/>
  <c r="AG811" i="13" a="1"/>
  <c r="AG811" i="13"/>
  <c r="AG1112" i="13" a="1"/>
  <c r="AG1112" i="13"/>
  <c r="AE811" i="13" a="1"/>
  <c r="AE811" i="13"/>
  <c r="AE1112" i="13" a="1"/>
  <c r="AE1112" i="13"/>
  <c r="AD811" i="13" a="1"/>
  <c r="AD811" i="13"/>
  <c r="AD1112" i="13" a="1"/>
  <c r="AD1112" i="13"/>
  <c r="AC811" i="13" a="1"/>
  <c r="AC811" i="13"/>
  <c r="AC1112" i="13" a="1"/>
  <c r="AC1112" i="13"/>
  <c r="AB811" i="13" a="1"/>
  <c r="AB811" i="13"/>
  <c r="AB1112" i="13" a="1"/>
  <c r="AB1112" i="13"/>
  <c r="AA811" i="13" a="1"/>
  <c r="AA811" i="13"/>
  <c r="AA1112" i="13" a="1"/>
  <c r="AA1112" i="13"/>
  <c r="AS1111" i="13" a="1"/>
  <c r="AS1111" i="13"/>
  <c r="AQ1111" i="13" a="1"/>
  <c r="AQ1111" i="13"/>
  <c r="AP1111" i="13" a="1"/>
  <c r="AP1111" i="13"/>
  <c r="AO1111" i="13" a="1"/>
  <c r="AO1111" i="13"/>
  <c r="AN1111" i="13" a="1"/>
  <c r="AN1111" i="13"/>
  <c r="AM1111" i="13" a="1"/>
  <c r="AM1111" i="13"/>
  <c r="AG810" i="13" a="1"/>
  <c r="AG810" i="13"/>
  <c r="AG1111" i="13" a="1"/>
  <c r="AG1111" i="13"/>
  <c r="AE810" i="13" a="1"/>
  <c r="AE810" i="13"/>
  <c r="AE1111" i="13" a="1"/>
  <c r="AE1111" i="13"/>
  <c r="AD810" i="13" a="1"/>
  <c r="AD810" i="13"/>
  <c r="AD1111" i="13" a="1"/>
  <c r="AD1111" i="13"/>
  <c r="AC810" i="13" a="1"/>
  <c r="AC810" i="13"/>
  <c r="AC1111" i="13" a="1"/>
  <c r="AC1111" i="13"/>
  <c r="AB810" i="13" a="1"/>
  <c r="AB810" i="13"/>
  <c r="AB1111" i="13" a="1"/>
  <c r="AB1111" i="13"/>
  <c r="AA810" i="13" a="1"/>
  <c r="AA810" i="13"/>
  <c r="AA1111" i="13" a="1"/>
  <c r="AA1111" i="13"/>
  <c r="AG809" i="13" a="1"/>
  <c r="AG809" i="13"/>
  <c r="AG1110" i="13" a="1"/>
  <c r="AG1110" i="13"/>
  <c r="AE809" i="13" a="1"/>
  <c r="AE809" i="13"/>
  <c r="AE1110" i="13" a="1"/>
  <c r="AE1110" i="13"/>
  <c r="AD809" i="13" a="1"/>
  <c r="AD809" i="13"/>
  <c r="AD1110" i="13" a="1"/>
  <c r="AD1110" i="13"/>
  <c r="AC809" i="13" a="1"/>
  <c r="AC809" i="13"/>
  <c r="AC1110" i="13" a="1"/>
  <c r="AC1110" i="13"/>
  <c r="AB809" i="13" a="1"/>
  <c r="AB809" i="13"/>
  <c r="AB1110" i="13" a="1"/>
  <c r="AB1110" i="13"/>
  <c r="AA809" i="13" a="1"/>
  <c r="AA809" i="13"/>
  <c r="AA1110" i="13" a="1"/>
  <c r="AA1110" i="13"/>
  <c r="AG808" i="13" a="1"/>
  <c r="AG808" i="13"/>
  <c r="AG1109" i="13" a="1"/>
  <c r="AG1109" i="13"/>
  <c r="AE808" i="13" a="1"/>
  <c r="AE808" i="13"/>
  <c r="AE1109" i="13" a="1"/>
  <c r="AE1109" i="13"/>
  <c r="AD808" i="13" a="1"/>
  <c r="AD808" i="13"/>
  <c r="AD1109" i="13" a="1"/>
  <c r="AD1109" i="13"/>
  <c r="AC808" i="13" a="1"/>
  <c r="AC808" i="13"/>
  <c r="AC1109" i="13" a="1"/>
  <c r="AC1109" i="13"/>
  <c r="AB808" i="13" a="1"/>
  <c r="AB808" i="13"/>
  <c r="AB1109" i="13" a="1"/>
  <c r="AB1109" i="13"/>
  <c r="AA808" i="13" a="1"/>
  <c r="AA808" i="13"/>
  <c r="AA1109" i="13" a="1"/>
  <c r="AA1109" i="13"/>
  <c r="AG807" i="13" a="1"/>
  <c r="AG807" i="13"/>
  <c r="AG1108" i="13" a="1"/>
  <c r="AG1108" i="13"/>
  <c r="AE807" i="13" a="1"/>
  <c r="AE807" i="13"/>
  <c r="AE1108" i="13" a="1"/>
  <c r="AE1108" i="13"/>
  <c r="AD807" i="13" a="1"/>
  <c r="AD807" i="13"/>
  <c r="AD1108" i="13" a="1"/>
  <c r="AD1108" i="13"/>
  <c r="AC807" i="13" a="1"/>
  <c r="AC807" i="13"/>
  <c r="AC1108" i="13" a="1"/>
  <c r="AC1108" i="13"/>
  <c r="AB807" i="13" a="1"/>
  <c r="AB807" i="13"/>
  <c r="AB1108" i="13" a="1"/>
  <c r="AB1108" i="13"/>
  <c r="AA807" i="13" a="1"/>
  <c r="AA807" i="13"/>
  <c r="AA1108" i="13" a="1"/>
  <c r="AA1108" i="13"/>
  <c r="AG806" i="13" a="1"/>
  <c r="AG806" i="13"/>
  <c r="AG1107" i="13" a="1"/>
  <c r="AG1107" i="13"/>
  <c r="AE806" i="13" a="1"/>
  <c r="AE806" i="13"/>
  <c r="AE1107" i="13" a="1"/>
  <c r="AE1107" i="13"/>
  <c r="AD806" i="13" a="1"/>
  <c r="AD806" i="13"/>
  <c r="AD1107" i="13" a="1"/>
  <c r="AD1107" i="13"/>
  <c r="AC806" i="13" a="1"/>
  <c r="AC806" i="13"/>
  <c r="AC1107" i="13" a="1"/>
  <c r="AC1107" i="13"/>
  <c r="AB806" i="13" a="1"/>
  <c r="AB806" i="13"/>
  <c r="AB1107" i="13" a="1"/>
  <c r="AB1107" i="13"/>
  <c r="AA806" i="13" a="1"/>
  <c r="AA806" i="13"/>
  <c r="AA1107" i="13" a="1"/>
  <c r="AA1107" i="13"/>
  <c r="AG805" i="13" a="1"/>
  <c r="AG805" i="13"/>
  <c r="AG1106" i="13" a="1"/>
  <c r="AG1106" i="13"/>
  <c r="AE805" i="13" a="1"/>
  <c r="AE805" i="13"/>
  <c r="AE1106" i="13" a="1"/>
  <c r="AE1106" i="13"/>
  <c r="AD805" i="13" a="1"/>
  <c r="AD805" i="13"/>
  <c r="AD1106" i="13" a="1"/>
  <c r="AD1106" i="13"/>
  <c r="AC805" i="13" a="1"/>
  <c r="AC805" i="13"/>
  <c r="AC1106" i="13" a="1"/>
  <c r="AC1106" i="13"/>
  <c r="AB805" i="13" a="1"/>
  <c r="AB805" i="13"/>
  <c r="AB1106" i="13" a="1"/>
  <c r="AB1106" i="13"/>
  <c r="AA805" i="13" a="1"/>
  <c r="AA805" i="13"/>
  <c r="AA1106" i="13" a="1"/>
  <c r="AA1106" i="13"/>
  <c r="AG804" i="13" a="1"/>
  <c r="AG804" i="13"/>
  <c r="AG1105" i="13" a="1"/>
  <c r="AG1105" i="13"/>
  <c r="AE804" i="13" a="1"/>
  <c r="AE804" i="13"/>
  <c r="AE1105" i="13" a="1"/>
  <c r="AE1105" i="13"/>
  <c r="AD804" i="13" a="1"/>
  <c r="AD804" i="13"/>
  <c r="AD1105" i="13" a="1"/>
  <c r="AD1105" i="13"/>
  <c r="AC804" i="13" a="1"/>
  <c r="AC804" i="13"/>
  <c r="AC1105" i="13" a="1"/>
  <c r="AC1105" i="13"/>
  <c r="AB804" i="13" a="1"/>
  <c r="AB804" i="13"/>
  <c r="AB1105" i="13" a="1"/>
  <c r="AB1105" i="13"/>
  <c r="AA804" i="13" a="1"/>
  <c r="AA804" i="13"/>
  <c r="AA1105" i="13" a="1"/>
  <c r="AA1105" i="13"/>
  <c r="AG803" i="13" a="1"/>
  <c r="AG803" i="13"/>
  <c r="AG1104" i="13" a="1"/>
  <c r="AG1104" i="13"/>
  <c r="AE803" i="13" a="1"/>
  <c r="AE803" i="13"/>
  <c r="AE1104" i="13" a="1"/>
  <c r="AE1104" i="13"/>
  <c r="AD803" i="13" a="1"/>
  <c r="AD803" i="13"/>
  <c r="AD1104" i="13" a="1"/>
  <c r="AD1104" i="13"/>
  <c r="AC803" i="13" a="1"/>
  <c r="AC803" i="13"/>
  <c r="AC1104" i="13" a="1"/>
  <c r="AC1104" i="13"/>
  <c r="AB803" i="13" a="1"/>
  <c r="AB803" i="13"/>
  <c r="AB1104" i="13" a="1"/>
  <c r="AB1104" i="13"/>
  <c r="AA803" i="13" a="1"/>
  <c r="AA803" i="13"/>
  <c r="AA1104" i="13" a="1"/>
  <c r="AA1104" i="13"/>
  <c r="AG802" i="13" a="1"/>
  <c r="AG802" i="13"/>
  <c r="AG1103" i="13" a="1"/>
  <c r="AG1103" i="13"/>
  <c r="AE802" i="13" a="1"/>
  <c r="AE802" i="13"/>
  <c r="AE1103" i="13" a="1"/>
  <c r="AE1103" i="13"/>
  <c r="AD802" i="13" a="1"/>
  <c r="AD802" i="13"/>
  <c r="AD1103" i="13" a="1"/>
  <c r="AD1103" i="13"/>
  <c r="AC802" i="13" a="1"/>
  <c r="AC802" i="13"/>
  <c r="AC1103" i="13" a="1"/>
  <c r="AC1103" i="13"/>
  <c r="AB802" i="13" a="1"/>
  <c r="AB802" i="13"/>
  <c r="AB1103" i="13" a="1"/>
  <c r="AB1103" i="13"/>
  <c r="AA802" i="13" a="1"/>
  <c r="AA802" i="13"/>
  <c r="AA1103" i="13" a="1"/>
  <c r="AA1103" i="13"/>
  <c r="AG801" i="13" a="1"/>
  <c r="AG801" i="13"/>
  <c r="AG1102" i="13" a="1"/>
  <c r="AG1102" i="13"/>
  <c r="AE801" i="13" a="1"/>
  <c r="AE801" i="13"/>
  <c r="AE1102" i="13" a="1"/>
  <c r="AE1102" i="13"/>
  <c r="AD801" i="13" a="1"/>
  <c r="AD801" i="13"/>
  <c r="AD1102" i="13" a="1"/>
  <c r="AD1102" i="13"/>
  <c r="AC801" i="13" a="1"/>
  <c r="AC801" i="13"/>
  <c r="AC1102" i="13" a="1"/>
  <c r="AC1102" i="13"/>
  <c r="AB801" i="13" a="1"/>
  <c r="AB801" i="13"/>
  <c r="AB1102" i="13" a="1"/>
  <c r="AB1102" i="13"/>
  <c r="AA801" i="13" a="1"/>
  <c r="AA801" i="13"/>
  <c r="AA1102" i="13" a="1"/>
  <c r="AA1102" i="13"/>
  <c r="AG800" i="13" a="1"/>
  <c r="AG800" i="13"/>
  <c r="AG1101" i="13" a="1"/>
  <c r="AG1101" i="13"/>
  <c r="AE800" i="13" a="1"/>
  <c r="AE800" i="13"/>
  <c r="AE1101" i="13" a="1"/>
  <c r="AE1101" i="13"/>
  <c r="AD800" i="13" a="1"/>
  <c r="AD800" i="13"/>
  <c r="AD1101" i="13" a="1"/>
  <c r="AD1101" i="13"/>
  <c r="AC800" i="13" a="1"/>
  <c r="AC800" i="13"/>
  <c r="AC1101" i="13" a="1"/>
  <c r="AC1101" i="13"/>
  <c r="AB800" i="13" a="1"/>
  <c r="AB800" i="13"/>
  <c r="AB1101" i="13" a="1"/>
  <c r="AB1101" i="13"/>
  <c r="AA800" i="13" a="1"/>
  <c r="AA800" i="13"/>
  <c r="AA1101" i="13" a="1"/>
  <c r="AA1101" i="13"/>
  <c r="AG799" i="13" a="1"/>
  <c r="AG799" i="13"/>
  <c r="AG1100" i="13" a="1"/>
  <c r="AG1100" i="13"/>
  <c r="AE799" i="13" a="1"/>
  <c r="AE799" i="13"/>
  <c r="AE1100" i="13" a="1"/>
  <c r="AE1100" i="13"/>
  <c r="AD799" i="13" a="1"/>
  <c r="AD799" i="13"/>
  <c r="AD1100" i="13" a="1"/>
  <c r="AD1100" i="13"/>
  <c r="AC799" i="13" a="1"/>
  <c r="AC799" i="13"/>
  <c r="AC1100" i="13" a="1"/>
  <c r="AC1100" i="13"/>
  <c r="AB799" i="13" a="1"/>
  <c r="AB799" i="13"/>
  <c r="AB1100" i="13" a="1"/>
  <c r="AB1100" i="13"/>
  <c r="AA799" i="13" a="1"/>
  <c r="AA799" i="13"/>
  <c r="AA1100" i="13" a="1"/>
  <c r="AA1100" i="13"/>
  <c r="AG798" i="13" a="1"/>
  <c r="AG798" i="13"/>
  <c r="AG1099" i="13" a="1"/>
  <c r="AG1099" i="13"/>
  <c r="AE798" i="13" a="1"/>
  <c r="AE798" i="13"/>
  <c r="AE1099" i="13" a="1"/>
  <c r="AE1099" i="13"/>
  <c r="AD798" i="13" a="1"/>
  <c r="AD798" i="13"/>
  <c r="AD1099" i="13" a="1"/>
  <c r="AD1099" i="13"/>
  <c r="AC798" i="13" a="1"/>
  <c r="AC798" i="13"/>
  <c r="AC1099" i="13" a="1"/>
  <c r="AC1099" i="13"/>
  <c r="AB798" i="13" a="1"/>
  <c r="AB798" i="13"/>
  <c r="AB1099" i="13" a="1"/>
  <c r="AB1099" i="13"/>
  <c r="AA798" i="13" a="1"/>
  <c r="AA798" i="13"/>
  <c r="AA1099" i="13" a="1"/>
  <c r="AA1099" i="13"/>
  <c r="AG797" i="13" a="1"/>
  <c r="AG797" i="13"/>
  <c r="AG1098" i="13" a="1"/>
  <c r="AG1098" i="13"/>
  <c r="AE797" i="13" a="1"/>
  <c r="AE797" i="13"/>
  <c r="AE1098" i="13" a="1"/>
  <c r="AE1098" i="13"/>
  <c r="AD797" i="13" a="1"/>
  <c r="AD797" i="13"/>
  <c r="AD1098" i="13" a="1"/>
  <c r="AD1098" i="13"/>
  <c r="AC797" i="13" a="1"/>
  <c r="AC797" i="13"/>
  <c r="AC1098" i="13" a="1"/>
  <c r="AC1098" i="13"/>
  <c r="AB797" i="13" a="1"/>
  <c r="AB797" i="13"/>
  <c r="AB1098" i="13" a="1"/>
  <c r="AB1098" i="13"/>
  <c r="AA797" i="13" a="1"/>
  <c r="AA797" i="13"/>
  <c r="AA1098" i="13" a="1"/>
  <c r="AA1098" i="13"/>
  <c r="AG796" i="13" a="1"/>
  <c r="AG796" i="13"/>
  <c r="AG1097" i="13" a="1"/>
  <c r="AG1097" i="13"/>
  <c r="AE796" i="13" a="1"/>
  <c r="AE796" i="13"/>
  <c r="AE1097" i="13" a="1"/>
  <c r="AE1097" i="13"/>
  <c r="AD796" i="13" a="1"/>
  <c r="AD796" i="13"/>
  <c r="AD1097" i="13" a="1"/>
  <c r="AD1097" i="13"/>
  <c r="AC796" i="13" a="1"/>
  <c r="AC796" i="13"/>
  <c r="AC1097" i="13" a="1"/>
  <c r="AC1097" i="13"/>
  <c r="AB796" i="13" a="1"/>
  <c r="AB796" i="13"/>
  <c r="AB1097" i="13" a="1"/>
  <c r="AB1097" i="13"/>
  <c r="AA796" i="13" a="1"/>
  <c r="AA796" i="13"/>
  <c r="AA1097" i="13" a="1"/>
  <c r="AA1097" i="13"/>
  <c r="AG1096" i="13" a="1"/>
  <c r="AG1096" i="13"/>
  <c r="AE1096" i="13" a="1"/>
  <c r="AE1096" i="13"/>
  <c r="AD1096" i="13" a="1"/>
  <c r="AD1096" i="13"/>
  <c r="AC1096" i="13" a="1"/>
  <c r="AC1096" i="13"/>
  <c r="AB1096" i="13" a="1"/>
  <c r="AB1096" i="13"/>
  <c r="AA1096" i="13" a="1"/>
  <c r="AA1096" i="13"/>
  <c r="AU97" i="13" a="1"/>
  <c r="AU97" i="13"/>
  <c r="AU247" i="13"/>
  <c r="AU98" i="13" a="1"/>
  <c r="AU98" i="13"/>
  <c r="AU248" i="13"/>
  <c r="AU99" i="13" a="1"/>
  <c r="AU99" i="13"/>
  <c r="AU249" i="13"/>
  <c r="AU100" i="13" a="1"/>
  <c r="AU100" i="13"/>
  <c r="AU250" i="13"/>
  <c r="AU101" i="13" a="1"/>
  <c r="AU101" i="13"/>
  <c r="AU251" i="13"/>
  <c r="AU102" i="13" a="1"/>
  <c r="AU102" i="13"/>
  <c r="AU252" i="13"/>
  <c r="AU103" i="13" a="1"/>
  <c r="AU103" i="13"/>
  <c r="AU253" i="13"/>
  <c r="AU104" i="13" a="1"/>
  <c r="AU104" i="13"/>
  <c r="AU254" i="13"/>
  <c r="AU105" i="13" a="1"/>
  <c r="AU105" i="13"/>
  <c r="AU255" i="13"/>
  <c r="AU106" i="13" a="1"/>
  <c r="AU106" i="13"/>
  <c r="AU256" i="13"/>
  <c r="AU107" i="13" a="1"/>
  <c r="AU107" i="13"/>
  <c r="AU257" i="13"/>
  <c r="AU108" i="13" a="1"/>
  <c r="AU108" i="13"/>
  <c r="AU258" i="13"/>
  <c r="AU109" i="13" a="1"/>
  <c r="AU109" i="13"/>
  <c r="AU259" i="13"/>
  <c r="AU110" i="13" a="1"/>
  <c r="AU110" i="13"/>
  <c r="AU260" i="13"/>
  <c r="AU111" i="13" a="1"/>
  <c r="AU111" i="13"/>
  <c r="AU261" i="13"/>
  <c r="AU112" i="13" a="1"/>
  <c r="AU112" i="13"/>
  <c r="AU262" i="13"/>
  <c r="AU113" i="13" a="1"/>
  <c r="AU113" i="13"/>
  <c r="AU263" i="13"/>
  <c r="AU114" i="13" a="1"/>
  <c r="AU114" i="13"/>
  <c r="AU264" i="13"/>
  <c r="AU115" i="13" a="1"/>
  <c r="AU115" i="13"/>
  <c r="AU265" i="13"/>
  <c r="AU116" i="13" a="1"/>
  <c r="AU116" i="13"/>
  <c r="AU266" i="13"/>
  <c r="AU117" i="13" a="1"/>
  <c r="AU117" i="13"/>
  <c r="AU267" i="13"/>
  <c r="AU118" i="13" a="1"/>
  <c r="AU118" i="13"/>
  <c r="AU268" i="13"/>
  <c r="AU119" i="13" a="1"/>
  <c r="AU119" i="13"/>
  <c r="AU269" i="13"/>
  <c r="AU120" i="13" a="1"/>
  <c r="AU120" i="13"/>
  <c r="AU270" i="13"/>
  <c r="AU121" i="13" a="1"/>
  <c r="AU121" i="13"/>
  <c r="AU271" i="13"/>
  <c r="AU122" i="13" a="1"/>
  <c r="AU122" i="13"/>
  <c r="AU272" i="13"/>
  <c r="AU123" i="13" a="1"/>
  <c r="AU123" i="13"/>
  <c r="AU273" i="13"/>
  <c r="AU124" i="13" a="1"/>
  <c r="AU124" i="13"/>
  <c r="AU274" i="13"/>
  <c r="AU125" i="13" a="1"/>
  <c r="AU125" i="13"/>
  <c r="AU275" i="13"/>
  <c r="AU126" i="13" a="1"/>
  <c r="AU126" i="13"/>
  <c r="AU276" i="13"/>
  <c r="AU127" i="13" a="1"/>
  <c r="AU127" i="13"/>
  <c r="AU277" i="13"/>
  <c r="AU128" i="13" a="1"/>
  <c r="AU128" i="13"/>
  <c r="AU278" i="13"/>
  <c r="AU129" i="13" a="1"/>
  <c r="AU129" i="13"/>
  <c r="AU279" i="13"/>
  <c r="AU130" i="13" a="1"/>
  <c r="AU130" i="13"/>
  <c r="AU280" i="13"/>
  <c r="AU131" i="13" a="1"/>
  <c r="AU131" i="13"/>
  <c r="AU281" i="13"/>
  <c r="AU132" i="13" a="1"/>
  <c r="AU132" i="13"/>
  <c r="AU282" i="13"/>
  <c r="AU133" i="13" a="1"/>
  <c r="AU133" i="13"/>
  <c r="AU283" i="13"/>
  <c r="AU134" i="13" a="1"/>
  <c r="AU134" i="13"/>
  <c r="AU284" i="13"/>
  <c r="AU135" i="13" a="1"/>
  <c r="AU135" i="13"/>
  <c r="AU285" i="13"/>
  <c r="AU136" i="13" a="1"/>
  <c r="AU136" i="13"/>
  <c r="AU286" i="13"/>
  <c r="AU137" i="13" a="1"/>
  <c r="AU137" i="13"/>
  <c r="AU287" i="13"/>
  <c r="AU138" i="13" a="1"/>
  <c r="AU138" i="13"/>
  <c r="AU288" i="13"/>
  <c r="AU139" i="13" a="1"/>
  <c r="AU139" i="13"/>
  <c r="AU289" i="13"/>
  <c r="AU140" i="13" a="1"/>
  <c r="AU140" i="13"/>
  <c r="AU290" i="13"/>
  <c r="AU141" i="13" a="1"/>
  <c r="AU141" i="13"/>
  <c r="AU291" i="13"/>
  <c r="AU142" i="13" a="1"/>
  <c r="AU142" i="13"/>
  <c r="AU292" i="13"/>
  <c r="AU143" i="13" a="1"/>
  <c r="AU143" i="13"/>
  <c r="AU293" i="13"/>
  <c r="AU144" i="13" a="1"/>
  <c r="AU144" i="13"/>
  <c r="AU294" i="13"/>
  <c r="AU145" i="13" a="1"/>
  <c r="AU145" i="13"/>
  <c r="AU295" i="13"/>
  <c r="AU146" i="13" a="1"/>
  <c r="AU146" i="13"/>
  <c r="AU296" i="13"/>
  <c r="AU147" i="13" a="1"/>
  <c r="AU147" i="13"/>
  <c r="AU297" i="13"/>
  <c r="AU148" i="13" a="1"/>
  <c r="AU148" i="13"/>
  <c r="AU298" i="13"/>
  <c r="AU149" i="13" a="1"/>
  <c r="AU149" i="13"/>
  <c r="AU299" i="13"/>
  <c r="AU150" i="13" a="1"/>
  <c r="AU150" i="13"/>
  <c r="AU300" i="13"/>
  <c r="AU151" i="13" a="1"/>
  <c r="AU151" i="13"/>
  <c r="AU301" i="13"/>
  <c r="AU152" i="13" a="1"/>
  <c r="AU152" i="13"/>
  <c r="AU302" i="13"/>
  <c r="AU153" i="13" a="1"/>
  <c r="AU153" i="13"/>
  <c r="AU303" i="13"/>
  <c r="AU154" i="13" a="1"/>
  <c r="AU154" i="13"/>
  <c r="AU304" i="13"/>
  <c r="AU155" i="13" a="1"/>
  <c r="AU155" i="13"/>
  <c r="AU305" i="13"/>
  <c r="AU156" i="13" a="1"/>
  <c r="AU156" i="13"/>
  <c r="AU306" i="13"/>
  <c r="AU157" i="13" a="1"/>
  <c r="AU157" i="13"/>
  <c r="AU307" i="13"/>
  <c r="AU158" i="13" a="1"/>
  <c r="AU158" i="13"/>
  <c r="AU308" i="13"/>
  <c r="AU159" i="13" a="1"/>
  <c r="AU159" i="13"/>
  <c r="AU309" i="13"/>
  <c r="AU160" i="13" a="1"/>
  <c r="AU160" i="13"/>
  <c r="AU310" i="13"/>
  <c r="AU161" i="13" a="1"/>
  <c r="AU161" i="13"/>
  <c r="AU311" i="13"/>
  <c r="AU162" i="13" a="1"/>
  <c r="AU162" i="13"/>
  <c r="AU312" i="13"/>
  <c r="AU163" i="13" a="1"/>
  <c r="AU163" i="13"/>
  <c r="AU313" i="13"/>
  <c r="AU164" i="13" a="1"/>
  <c r="AU164" i="13"/>
  <c r="AU314" i="13"/>
  <c r="AU165" i="13" a="1"/>
  <c r="AU165" i="13"/>
  <c r="AU315" i="13"/>
  <c r="AU166" i="13" a="1"/>
  <c r="AU166" i="13"/>
  <c r="AU316" i="13"/>
  <c r="AU167" i="13" a="1"/>
  <c r="AU167" i="13"/>
  <c r="AU317" i="13"/>
  <c r="AU168" i="13" a="1"/>
  <c r="AU168" i="13"/>
  <c r="AU318" i="13"/>
  <c r="AU169" i="13" a="1"/>
  <c r="AU169" i="13"/>
  <c r="AU319" i="13"/>
  <c r="AU170" i="13" a="1"/>
  <c r="AU170" i="13"/>
  <c r="AU320" i="13"/>
  <c r="AU171" i="13" a="1"/>
  <c r="AU171" i="13"/>
  <c r="AU321" i="13"/>
  <c r="AU172" i="13" a="1"/>
  <c r="AU172" i="13"/>
  <c r="AU322" i="13"/>
  <c r="AU173" i="13" a="1"/>
  <c r="AU173" i="13"/>
  <c r="AU323" i="13"/>
  <c r="AU174" i="13" a="1"/>
  <c r="AU174" i="13"/>
  <c r="AU324" i="13"/>
  <c r="AU175" i="13" a="1"/>
  <c r="AU175" i="13"/>
  <c r="AU325" i="13"/>
  <c r="AU176" i="13" a="1"/>
  <c r="AU176" i="13"/>
  <c r="AU326" i="13"/>
  <c r="AU177" i="13" a="1"/>
  <c r="AU177" i="13"/>
  <c r="AU327" i="13"/>
  <c r="AU178" i="13" a="1"/>
  <c r="AU178" i="13"/>
  <c r="AU328" i="13"/>
  <c r="AU179" i="13" a="1"/>
  <c r="AU179" i="13"/>
  <c r="AU329" i="13"/>
  <c r="AU180" i="13" a="1"/>
  <c r="AU180" i="13"/>
  <c r="AU330" i="13"/>
  <c r="AU181" i="13" a="1"/>
  <c r="AU181" i="13"/>
  <c r="AU331" i="13"/>
  <c r="AU182" i="13" a="1"/>
  <c r="AU182" i="13"/>
  <c r="AU332" i="13"/>
  <c r="AU183" i="13" a="1"/>
  <c r="AU183" i="13"/>
  <c r="AU333" i="13"/>
  <c r="AU184" i="13" a="1"/>
  <c r="AU184" i="13"/>
  <c r="AU334" i="13"/>
  <c r="AU185" i="13" a="1"/>
  <c r="AU185" i="13"/>
  <c r="AU335" i="13"/>
  <c r="AU186" i="13" a="1"/>
  <c r="AU186" i="13"/>
  <c r="AU336" i="13"/>
  <c r="AU187" i="13" a="1"/>
  <c r="AU187" i="13"/>
  <c r="AU337" i="13"/>
  <c r="AU188" i="13" a="1"/>
  <c r="AU188" i="13"/>
  <c r="AU338" i="13"/>
  <c r="AU189" i="13" a="1"/>
  <c r="AU189" i="13"/>
  <c r="AU339" i="13"/>
  <c r="AU190" i="13" a="1"/>
  <c r="AU190" i="13"/>
  <c r="AU340" i="13"/>
  <c r="AU191" i="13" a="1"/>
  <c r="AU191" i="13"/>
  <c r="AU341" i="13"/>
  <c r="AU192" i="13" a="1"/>
  <c r="AU192" i="13"/>
  <c r="AU342" i="13"/>
  <c r="AU193" i="13" a="1"/>
  <c r="AU193" i="13"/>
  <c r="AU343" i="13"/>
  <c r="AU194" i="13" a="1"/>
  <c r="AU194" i="13"/>
  <c r="AU344" i="13"/>
  <c r="AU195" i="13" a="1"/>
  <c r="AU195" i="13"/>
  <c r="AU345" i="13"/>
  <c r="AU196" i="13" a="1"/>
  <c r="AU196" i="13"/>
  <c r="AU346" i="13"/>
  <c r="AU197" i="13" a="1"/>
  <c r="AU197" i="13"/>
  <c r="AU347" i="13"/>
  <c r="AU198" i="13" a="1"/>
  <c r="AU198" i="13"/>
  <c r="AU348" i="13"/>
  <c r="AU199" i="13" a="1"/>
  <c r="AU199" i="13"/>
  <c r="AU349" i="13"/>
  <c r="AU200" i="13" a="1"/>
  <c r="AU200" i="13"/>
  <c r="AU350" i="13"/>
  <c r="AU201" i="13" a="1"/>
  <c r="AU201" i="13"/>
  <c r="AU351" i="13"/>
  <c r="AU202" i="13" a="1"/>
  <c r="AU202" i="13"/>
  <c r="AU352" i="13"/>
  <c r="AU203" i="13" a="1"/>
  <c r="AU203" i="13"/>
  <c r="AU353" i="13"/>
  <c r="AU204" i="13" a="1"/>
  <c r="AU204" i="13"/>
  <c r="AU354" i="13"/>
  <c r="AU205" i="13" a="1"/>
  <c r="AU205" i="13"/>
  <c r="AU355" i="13"/>
  <c r="AU206" i="13" a="1"/>
  <c r="AU206" i="13"/>
  <c r="AU356" i="13"/>
  <c r="AU207" i="13" a="1"/>
  <c r="AU207" i="13"/>
  <c r="AU357" i="13"/>
  <c r="AU208" i="13" a="1"/>
  <c r="AU208" i="13"/>
  <c r="AU358" i="13"/>
  <c r="AU209" i="13" a="1"/>
  <c r="AU209" i="13"/>
  <c r="AU359" i="13"/>
  <c r="AU210" i="13" a="1"/>
  <c r="AU210" i="13"/>
  <c r="AU360" i="13"/>
  <c r="AU362" i="13"/>
  <c r="AU363" i="13"/>
  <c r="AU364" i="13"/>
  <c r="AU365" i="13"/>
  <c r="AU366" i="13"/>
  <c r="AU367" i="13"/>
  <c r="AU368" i="13"/>
  <c r="AU369" i="13"/>
  <c r="AU370" i="13"/>
  <c r="AU371" i="13"/>
  <c r="AU372" i="13"/>
  <c r="AU373" i="13"/>
  <c r="AU374" i="13"/>
  <c r="AU375" i="13"/>
  <c r="AU376" i="13"/>
  <c r="AU377" i="13"/>
  <c r="AU378" i="13"/>
  <c r="AU379" i="13"/>
  <c r="AU380" i="13"/>
  <c r="AU381" i="13"/>
  <c r="AU382" i="13"/>
  <c r="AU383" i="13"/>
  <c r="AU384" i="13"/>
  <c r="AU385" i="13"/>
  <c r="AU386" i="13"/>
  <c r="AU387" i="13"/>
  <c r="AU388" i="13"/>
  <c r="AU389" i="13"/>
  <c r="AU390" i="13"/>
  <c r="AU391" i="13"/>
  <c r="AU392" i="13"/>
  <c r="AU243" i="13" a="1"/>
  <c r="AU243" i="13"/>
  <c r="AU393" i="13"/>
  <c r="E117" i="14" a="1"/>
  <c r="E117" i="14"/>
  <c r="I117" i="14" a="1"/>
  <c r="I117" i="14"/>
  <c r="H117" i="14" a="1"/>
  <c r="H117" i="14"/>
  <c r="G117" i="14" a="1"/>
  <c r="G117" i="14"/>
  <c r="F117" i="14" a="1"/>
  <c r="F117" i="14"/>
  <c r="K117" i="14" a="1"/>
  <c r="K117" i="14"/>
  <c r="X1883" i="13" a="1"/>
  <c r="X1883" i="13"/>
  <c r="T259" i="15"/>
  <c r="X1882" i="13" a="1"/>
  <c r="X1882" i="13"/>
  <c r="T258" i="15"/>
  <c r="X1881" i="13" a="1"/>
  <c r="X1881" i="13"/>
  <c r="T257" i="15"/>
  <c r="X1880" i="13" a="1"/>
  <c r="X1880" i="13"/>
  <c r="T256" i="15"/>
  <c r="X1879" i="13" a="1"/>
  <c r="X1879" i="13"/>
  <c r="T255" i="15"/>
  <c r="X2028" i="13" a="1"/>
  <c r="X2028" i="13"/>
  <c r="U254" i="15"/>
  <c r="X1878" i="13" a="1"/>
  <c r="X1878" i="13"/>
  <c r="T254" i="15"/>
  <c r="X2027" i="13" a="1"/>
  <c r="X2027" i="13"/>
  <c r="U253" i="15"/>
  <c r="X1877" i="13" a="1"/>
  <c r="X1877" i="13"/>
  <c r="T253" i="15"/>
  <c r="X2026" i="13" a="1"/>
  <c r="X2026" i="13"/>
  <c r="U252" i="15"/>
  <c r="X1876" i="13" a="1"/>
  <c r="X1876" i="13"/>
  <c r="T252" i="15"/>
  <c r="X2025" i="13" a="1"/>
  <c r="X2025" i="13"/>
  <c r="U251" i="15"/>
  <c r="X1875" i="13" a="1"/>
  <c r="X1875" i="13"/>
  <c r="T251" i="15"/>
  <c r="X2024" i="13" a="1"/>
  <c r="X2024" i="13"/>
  <c r="U250" i="15"/>
  <c r="X1874" i="13" a="1"/>
  <c r="X1874" i="13"/>
  <c r="T250" i="15"/>
  <c r="X2023" i="13" a="1"/>
  <c r="X2023" i="13"/>
  <c r="U249" i="15"/>
  <c r="X1873" i="13" a="1"/>
  <c r="X1873" i="13"/>
  <c r="T249" i="15"/>
  <c r="X2022" i="13" a="1"/>
  <c r="X2022" i="13"/>
  <c r="U248" i="15"/>
  <c r="X1872" i="13" a="1"/>
  <c r="X1872" i="13"/>
  <c r="T248" i="15"/>
  <c r="X2021" i="13" a="1"/>
  <c r="X2021" i="13"/>
  <c r="U247" i="15"/>
  <c r="X1871" i="13" a="1"/>
  <c r="X1871" i="13"/>
  <c r="T247" i="15"/>
  <c r="X2020" i="13" a="1"/>
  <c r="X2020" i="13"/>
  <c r="U246" i="15"/>
  <c r="X1870" i="13" a="1"/>
  <c r="X1870" i="13"/>
  <c r="T246" i="15"/>
  <c r="X2019" i="13" a="1"/>
  <c r="X2019" i="13"/>
  <c r="U245" i="15"/>
  <c r="X1869" i="13" a="1"/>
  <c r="X1869" i="13"/>
  <c r="T245" i="15"/>
  <c r="X2018" i="13" a="1"/>
  <c r="X2018" i="13"/>
  <c r="U244" i="15"/>
  <c r="X1868" i="13" a="1"/>
  <c r="X1868" i="13"/>
  <c r="T244" i="15"/>
  <c r="X2017" i="13" a="1"/>
  <c r="X2017" i="13"/>
  <c r="U243" i="15"/>
  <c r="X1867" i="13" a="1"/>
  <c r="X1867" i="13"/>
  <c r="T243" i="15"/>
  <c r="X2016" i="13" a="1"/>
  <c r="X2016" i="13"/>
  <c r="U242" i="15"/>
  <c r="X1866" i="13" a="1"/>
  <c r="X1866" i="13"/>
  <c r="T242" i="15"/>
  <c r="X2015" i="13" a="1"/>
  <c r="X2015" i="13"/>
  <c r="U241" i="15"/>
  <c r="X1865" i="13" a="1"/>
  <c r="X1865" i="13"/>
  <c r="T241" i="15"/>
  <c r="X2014" i="13" a="1"/>
  <c r="X2014" i="13"/>
  <c r="U240" i="15"/>
  <c r="X1864" i="13" a="1"/>
  <c r="X1864" i="13"/>
  <c r="T240" i="15"/>
  <c r="X2013" i="13" a="1"/>
  <c r="X2013" i="13"/>
  <c r="U239" i="15"/>
  <c r="X1863" i="13" a="1"/>
  <c r="X1863" i="13"/>
  <c r="T239" i="15"/>
  <c r="X2012" i="13" a="1"/>
  <c r="X2012" i="13"/>
  <c r="U238" i="15"/>
  <c r="X1862" i="13" a="1"/>
  <c r="X1862" i="13"/>
  <c r="T238" i="15"/>
  <c r="Q117" i="14" a="1"/>
  <c r="Q117" i="14"/>
  <c r="R117" i="14" a="1"/>
  <c r="R117" i="14"/>
  <c r="S117" i="14" a="1"/>
  <c r="S117" i="14"/>
  <c r="T117" i="14" a="1"/>
  <c r="T117" i="14"/>
  <c r="U117" i="14" a="1"/>
  <c r="U117" i="14"/>
  <c r="W117" i="14" a="1"/>
  <c r="W117" i="14"/>
  <c r="AU811" i="13" a="1"/>
  <c r="AU811" i="13"/>
  <c r="AU1111" i="13" a="1"/>
  <c r="AU1111" i="13"/>
  <c r="AU812" i="13" a="1"/>
  <c r="AU812" i="13"/>
  <c r="AU1112" i="13" a="1"/>
  <c r="AU1112" i="13"/>
  <c r="AU813" i="13" a="1"/>
  <c r="AU813" i="13"/>
  <c r="AU1113" i="13" a="1"/>
  <c r="AU1113" i="13"/>
  <c r="AU814" i="13" a="1"/>
  <c r="AU814" i="13"/>
  <c r="AU1114" i="13" a="1"/>
  <c r="AU1114" i="13"/>
  <c r="AU815" i="13" a="1"/>
  <c r="AU815" i="13"/>
  <c r="AU1115" i="13" a="1"/>
  <c r="AU1115" i="13"/>
  <c r="AU816" i="13" a="1"/>
  <c r="AU816" i="13"/>
  <c r="AU1116" i="13" a="1"/>
  <c r="AU1116" i="13"/>
  <c r="AU817" i="13" a="1"/>
  <c r="AU817" i="13"/>
  <c r="AU1117" i="13" a="1"/>
  <c r="AU1117" i="13"/>
  <c r="AU818" i="13" a="1"/>
  <c r="AU818" i="13"/>
  <c r="AU1118" i="13" a="1"/>
  <c r="AU1118" i="13"/>
  <c r="AU819" i="13" a="1"/>
  <c r="AU819" i="13"/>
  <c r="AU1119" i="13" a="1"/>
  <c r="AU1119" i="13"/>
  <c r="AU820" i="13" a="1"/>
  <c r="AU820" i="13"/>
  <c r="AU1120" i="13" a="1"/>
  <c r="AU1120" i="13"/>
  <c r="AU821" i="13" a="1"/>
  <c r="AU821" i="13"/>
  <c r="AU1121" i="13" a="1"/>
  <c r="AU1121" i="13"/>
  <c r="AU822" i="13" a="1"/>
  <c r="AU822" i="13"/>
  <c r="AU1122" i="13" a="1"/>
  <c r="AU1122" i="13"/>
  <c r="AU823" i="13" a="1"/>
  <c r="AU823" i="13"/>
  <c r="AU1123" i="13" a="1"/>
  <c r="AU1123" i="13"/>
  <c r="AU824" i="13" a="1"/>
  <c r="AU824" i="13"/>
  <c r="AU1124" i="13" a="1"/>
  <c r="AU1124" i="13"/>
  <c r="AU825" i="13" a="1"/>
  <c r="AU825" i="13"/>
  <c r="AU1125" i="13" a="1"/>
  <c r="AU1125" i="13"/>
  <c r="AU826" i="13" a="1"/>
  <c r="AU826" i="13"/>
  <c r="AU1126" i="13" a="1"/>
  <c r="AU1126" i="13"/>
  <c r="AU827" i="13" a="1"/>
  <c r="AU827" i="13"/>
  <c r="AU1127" i="13" a="1"/>
  <c r="AU1127" i="13"/>
  <c r="AU828" i="13" a="1"/>
  <c r="AU828" i="13"/>
  <c r="AU1128" i="13" a="1"/>
  <c r="AU1128" i="13"/>
  <c r="AU829" i="13" a="1"/>
  <c r="AU829" i="13"/>
  <c r="AU1129" i="13" a="1"/>
  <c r="AU1129" i="13"/>
  <c r="AU830" i="13" a="1"/>
  <c r="AU830" i="13"/>
  <c r="AU1130" i="13" a="1"/>
  <c r="AU1130" i="13"/>
  <c r="AU831" i="13" a="1"/>
  <c r="AU831" i="13"/>
  <c r="AU1131" i="13" a="1"/>
  <c r="AU1131" i="13"/>
  <c r="AU832" i="13" a="1"/>
  <c r="AU832" i="13"/>
  <c r="AU1132" i="13" a="1"/>
  <c r="AU1132" i="13"/>
  <c r="AU833" i="13" a="1"/>
  <c r="AU833" i="13"/>
  <c r="AU1133" i="13" a="1"/>
  <c r="AU1133" i="13"/>
  <c r="AU834" i="13" a="1"/>
  <c r="AU834" i="13"/>
  <c r="AU1134" i="13" a="1"/>
  <c r="AU1134" i="13"/>
  <c r="AU835" i="13" a="1"/>
  <c r="AU835" i="13"/>
  <c r="AU1135" i="13" a="1"/>
  <c r="AU1135" i="13"/>
  <c r="AU836" i="13" a="1"/>
  <c r="AU836" i="13"/>
  <c r="AU1136" i="13" a="1"/>
  <c r="AU1136" i="13"/>
  <c r="AU837" i="13" a="1"/>
  <c r="AU837" i="13"/>
  <c r="AU1137" i="13" a="1"/>
  <c r="AU1137" i="13"/>
  <c r="AU838" i="13" a="1"/>
  <c r="AU838" i="13"/>
  <c r="AU1138" i="13" a="1"/>
  <c r="AU1138" i="13"/>
  <c r="AU839" i="13" a="1"/>
  <c r="AU839" i="13"/>
  <c r="AU1139" i="13" a="1"/>
  <c r="AU1139" i="13"/>
  <c r="AU840" i="13" a="1"/>
  <c r="AU840" i="13"/>
  <c r="AU1140" i="13" a="1"/>
  <c r="AU1140" i="13"/>
  <c r="AU841" i="13" a="1"/>
  <c r="AU841" i="13"/>
  <c r="AU1141" i="13" a="1"/>
  <c r="AU1141" i="13"/>
  <c r="AU842" i="13" a="1"/>
  <c r="AU842" i="13"/>
  <c r="AU1142" i="13" a="1"/>
  <c r="AU1142" i="13"/>
  <c r="AU1143" i="13" a="1"/>
  <c r="AU1143" i="13"/>
  <c r="AY842" i="13" a="1"/>
  <c r="AY842" i="13"/>
  <c r="AY1143" i="13" a="1"/>
  <c r="AY1143" i="13"/>
  <c r="AX842" i="13" a="1"/>
  <c r="AX842" i="13"/>
  <c r="AX1143" i="13" a="1"/>
  <c r="AX1143" i="13"/>
  <c r="AW842" i="13" a="1"/>
  <c r="AW842" i="13"/>
  <c r="AW1143" i="13" a="1"/>
  <c r="AW1143" i="13"/>
  <c r="AV842" i="13" a="1"/>
  <c r="AV842" i="13"/>
  <c r="AV1143" i="13" a="1"/>
  <c r="AV1143" i="13"/>
  <c r="AY841" i="13" a="1"/>
  <c r="AY841" i="13"/>
  <c r="AY1142" i="13" a="1"/>
  <c r="AY1142" i="13"/>
  <c r="AX841" i="13" a="1"/>
  <c r="AX841" i="13"/>
  <c r="AX1142" i="13" a="1"/>
  <c r="AX1142" i="13"/>
  <c r="AW841" i="13" a="1"/>
  <c r="AW841" i="13"/>
  <c r="AW1142" i="13" a="1"/>
  <c r="AW1142" i="13"/>
  <c r="AV841" i="13" a="1"/>
  <c r="AV841" i="13"/>
  <c r="AV1142" i="13" a="1"/>
  <c r="AV1142" i="13"/>
  <c r="AY840" i="13" a="1"/>
  <c r="AY840" i="13"/>
  <c r="AY1141" i="13" a="1"/>
  <c r="AY1141" i="13"/>
  <c r="AX840" i="13" a="1"/>
  <c r="AX840" i="13"/>
  <c r="AX1141" i="13" a="1"/>
  <c r="AX1141" i="13"/>
  <c r="AW840" i="13" a="1"/>
  <c r="AW840" i="13"/>
  <c r="AW1141" i="13" a="1"/>
  <c r="AW1141" i="13"/>
  <c r="AV840" i="13" a="1"/>
  <c r="AV840" i="13"/>
  <c r="AV1141" i="13" a="1"/>
  <c r="AV1141" i="13"/>
  <c r="AY839" i="13" a="1"/>
  <c r="AY839" i="13"/>
  <c r="AY1140" i="13" a="1"/>
  <c r="AY1140" i="13"/>
  <c r="AX839" i="13" a="1"/>
  <c r="AX839" i="13"/>
  <c r="AX1140" i="13" a="1"/>
  <c r="AX1140" i="13"/>
  <c r="AW839" i="13" a="1"/>
  <c r="AW839" i="13"/>
  <c r="AW1140" i="13" a="1"/>
  <c r="AW1140" i="13"/>
  <c r="AV839" i="13" a="1"/>
  <c r="AV839" i="13"/>
  <c r="AV1140" i="13" a="1"/>
  <c r="AV1140" i="13"/>
  <c r="AY838" i="13" a="1"/>
  <c r="AY838" i="13"/>
  <c r="AY1139" i="13" a="1"/>
  <c r="AY1139" i="13"/>
  <c r="AX838" i="13" a="1"/>
  <c r="AX838" i="13"/>
  <c r="AX1139" i="13" a="1"/>
  <c r="AX1139" i="13"/>
  <c r="AW838" i="13" a="1"/>
  <c r="AW838" i="13"/>
  <c r="AW1139" i="13" a="1"/>
  <c r="AW1139" i="13"/>
  <c r="AV838" i="13" a="1"/>
  <c r="AV838" i="13"/>
  <c r="AV1139" i="13" a="1"/>
  <c r="AV1139" i="13"/>
  <c r="AY837" i="13" a="1"/>
  <c r="AY837" i="13"/>
  <c r="AY1138" i="13" a="1"/>
  <c r="AY1138" i="13"/>
  <c r="AX837" i="13" a="1"/>
  <c r="AX837" i="13"/>
  <c r="AX1138" i="13" a="1"/>
  <c r="AX1138" i="13"/>
  <c r="AW837" i="13" a="1"/>
  <c r="AW837" i="13"/>
  <c r="AW1138" i="13" a="1"/>
  <c r="AW1138" i="13"/>
  <c r="AV837" i="13" a="1"/>
  <c r="AV837" i="13"/>
  <c r="AV1138" i="13" a="1"/>
  <c r="AV1138" i="13"/>
  <c r="AY836" i="13" a="1"/>
  <c r="AY836" i="13"/>
  <c r="AY1137" i="13" a="1"/>
  <c r="AY1137" i="13"/>
  <c r="AX836" i="13" a="1"/>
  <c r="AX836" i="13"/>
  <c r="AX1137" i="13" a="1"/>
  <c r="AX1137" i="13"/>
  <c r="AW836" i="13" a="1"/>
  <c r="AW836" i="13"/>
  <c r="AW1137" i="13" a="1"/>
  <c r="AW1137" i="13"/>
  <c r="AV836" i="13" a="1"/>
  <c r="AV836" i="13"/>
  <c r="AV1137" i="13" a="1"/>
  <c r="AV1137" i="13"/>
  <c r="AY835" i="13" a="1"/>
  <c r="AY835" i="13"/>
  <c r="AY1136" i="13" a="1"/>
  <c r="AY1136" i="13"/>
  <c r="AX835" i="13" a="1"/>
  <c r="AX835" i="13"/>
  <c r="AX1136" i="13" a="1"/>
  <c r="AX1136" i="13"/>
  <c r="AW835" i="13" a="1"/>
  <c r="AW835" i="13"/>
  <c r="AW1136" i="13" a="1"/>
  <c r="AW1136" i="13"/>
  <c r="AV835" i="13" a="1"/>
  <c r="AV835" i="13"/>
  <c r="AV1136" i="13" a="1"/>
  <c r="AV1136" i="13"/>
  <c r="AY834" i="13" a="1"/>
  <c r="AY834" i="13"/>
  <c r="AY1135" i="13" a="1"/>
  <c r="AY1135" i="13"/>
  <c r="AX834" i="13" a="1"/>
  <c r="AX834" i="13"/>
  <c r="AX1135" i="13" a="1"/>
  <c r="AX1135" i="13"/>
  <c r="AW834" i="13" a="1"/>
  <c r="AW834" i="13"/>
  <c r="AW1135" i="13" a="1"/>
  <c r="AW1135" i="13"/>
  <c r="AV834" i="13" a="1"/>
  <c r="AV834" i="13"/>
  <c r="AV1135" i="13" a="1"/>
  <c r="AV1135" i="13"/>
  <c r="AY833" i="13" a="1"/>
  <c r="AY833" i="13"/>
  <c r="AY1134" i="13" a="1"/>
  <c r="AY1134" i="13"/>
  <c r="AX833" i="13" a="1"/>
  <c r="AX833" i="13"/>
  <c r="AX1134" i="13" a="1"/>
  <c r="AX1134" i="13"/>
  <c r="AW833" i="13" a="1"/>
  <c r="AW833" i="13"/>
  <c r="AW1134" i="13" a="1"/>
  <c r="AW1134" i="13"/>
  <c r="AV833" i="13" a="1"/>
  <c r="AV833" i="13"/>
  <c r="AV1134" i="13" a="1"/>
  <c r="AV1134" i="13"/>
  <c r="AY832" i="13" a="1"/>
  <c r="AY832" i="13"/>
  <c r="AY1133" i="13" a="1"/>
  <c r="AY1133" i="13"/>
  <c r="AX832" i="13" a="1"/>
  <c r="AX832" i="13"/>
  <c r="AX1133" i="13" a="1"/>
  <c r="AX1133" i="13"/>
  <c r="AW832" i="13" a="1"/>
  <c r="AW832" i="13"/>
  <c r="AW1133" i="13" a="1"/>
  <c r="AW1133" i="13"/>
  <c r="AV832" i="13" a="1"/>
  <c r="AV832" i="13"/>
  <c r="AV1133" i="13" a="1"/>
  <c r="AV1133" i="13"/>
  <c r="AY831" i="13" a="1"/>
  <c r="AY831" i="13"/>
  <c r="AY1132" i="13" a="1"/>
  <c r="AY1132" i="13"/>
  <c r="AX831" i="13" a="1"/>
  <c r="AX831" i="13"/>
  <c r="AX1132" i="13" a="1"/>
  <c r="AX1132" i="13"/>
  <c r="AW831" i="13" a="1"/>
  <c r="AW831" i="13"/>
  <c r="AW1132" i="13" a="1"/>
  <c r="AW1132" i="13"/>
  <c r="AV831" i="13" a="1"/>
  <c r="AV831" i="13"/>
  <c r="AV1132" i="13" a="1"/>
  <c r="AV1132" i="13"/>
  <c r="AY830" i="13" a="1"/>
  <c r="AY830" i="13"/>
  <c r="AY1131" i="13" a="1"/>
  <c r="AY1131" i="13"/>
  <c r="AX830" i="13" a="1"/>
  <c r="AX830" i="13"/>
  <c r="AX1131" i="13" a="1"/>
  <c r="AX1131" i="13"/>
  <c r="AW830" i="13" a="1"/>
  <c r="AW830" i="13"/>
  <c r="AW1131" i="13" a="1"/>
  <c r="AW1131" i="13"/>
  <c r="AV830" i="13" a="1"/>
  <c r="AV830" i="13"/>
  <c r="AV1131" i="13" a="1"/>
  <c r="AV1131" i="13"/>
  <c r="AY829" i="13" a="1"/>
  <c r="AY829" i="13"/>
  <c r="AY1130" i="13" a="1"/>
  <c r="AY1130" i="13"/>
  <c r="AX829" i="13" a="1"/>
  <c r="AX829" i="13"/>
  <c r="AX1130" i="13" a="1"/>
  <c r="AX1130" i="13"/>
  <c r="AW829" i="13" a="1"/>
  <c r="AW829" i="13"/>
  <c r="AW1130" i="13" a="1"/>
  <c r="AW1130" i="13"/>
  <c r="AV829" i="13" a="1"/>
  <c r="AV829" i="13"/>
  <c r="AV1130" i="13" a="1"/>
  <c r="AV1130" i="13"/>
  <c r="AY828" i="13" a="1"/>
  <c r="AY828" i="13"/>
  <c r="AY1129" i="13" a="1"/>
  <c r="AY1129" i="13"/>
  <c r="AX828" i="13" a="1"/>
  <c r="AX828" i="13"/>
  <c r="AX1129" i="13" a="1"/>
  <c r="AX1129" i="13"/>
  <c r="AW828" i="13" a="1"/>
  <c r="AW828" i="13"/>
  <c r="AW1129" i="13" a="1"/>
  <c r="AW1129" i="13"/>
  <c r="AV828" i="13" a="1"/>
  <c r="AV828" i="13"/>
  <c r="AV1129" i="13" a="1"/>
  <c r="AV1129" i="13"/>
  <c r="AY827" i="13" a="1"/>
  <c r="AY827" i="13"/>
  <c r="AY1128" i="13" a="1"/>
  <c r="AY1128" i="13"/>
  <c r="AX827" i="13" a="1"/>
  <c r="AX827" i="13"/>
  <c r="AX1128" i="13" a="1"/>
  <c r="AX1128" i="13"/>
  <c r="AW827" i="13" a="1"/>
  <c r="AW827" i="13"/>
  <c r="AW1128" i="13" a="1"/>
  <c r="AW1128" i="13"/>
  <c r="AV827" i="13" a="1"/>
  <c r="AV827" i="13"/>
  <c r="AV1128" i="13" a="1"/>
  <c r="AV1128" i="13"/>
  <c r="AY826" i="13" a="1"/>
  <c r="AY826" i="13"/>
  <c r="AY1127" i="13" a="1"/>
  <c r="AY1127" i="13"/>
  <c r="AX826" i="13" a="1"/>
  <c r="AX826" i="13"/>
  <c r="AX1127" i="13" a="1"/>
  <c r="AX1127" i="13"/>
  <c r="AW826" i="13" a="1"/>
  <c r="AW826" i="13"/>
  <c r="AW1127" i="13" a="1"/>
  <c r="AW1127" i="13"/>
  <c r="AV826" i="13" a="1"/>
  <c r="AV826" i="13"/>
  <c r="AV1127" i="13" a="1"/>
  <c r="AV1127" i="13"/>
  <c r="AY825" i="13" a="1"/>
  <c r="AY825" i="13"/>
  <c r="AY1126" i="13" a="1"/>
  <c r="AY1126" i="13"/>
  <c r="AX825" i="13" a="1"/>
  <c r="AX825" i="13"/>
  <c r="AX1126" i="13" a="1"/>
  <c r="AX1126" i="13"/>
  <c r="AW825" i="13" a="1"/>
  <c r="AW825" i="13"/>
  <c r="AW1126" i="13" a="1"/>
  <c r="AW1126" i="13"/>
  <c r="AV825" i="13" a="1"/>
  <c r="AV825" i="13"/>
  <c r="AV1126" i="13" a="1"/>
  <c r="AV1126" i="13"/>
  <c r="AY824" i="13" a="1"/>
  <c r="AY824" i="13"/>
  <c r="AY1125" i="13" a="1"/>
  <c r="AY1125" i="13"/>
  <c r="AX824" i="13" a="1"/>
  <c r="AX824" i="13"/>
  <c r="AX1125" i="13" a="1"/>
  <c r="AX1125" i="13"/>
  <c r="AW824" i="13" a="1"/>
  <c r="AW824" i="13"/>
  <c r="AW1125" i="13" a="1"/>
  <c r="AW1125" i="13"/>
  <c r="AV824" i="13" a="1"/>
  <c r="AV824" i="13"/>
  <c r="AV1125" i="13" a="1"/>
  <c r="AV1125" i="13"/>
  <c r="AY823" i="13" a="1"/>
  <c r="AY823" i="13"/>
  <c r="AY1124" i="13" a="1"/>
  <c r="AY1124" i="13"/>
  <c r="AX823" i="13" a="1"/>
  <c r="AX823" i="13"/>
  <c r="AX1124" i="13" a="1"/>
  <c r="AX1124" i="13"/>
  <c r="AW823" i="13" a="1"/>
  <c r="AW823" i="13"/>
  <c r="AW1124" i="13" a="1"/>
  <c r="AW1124" i="13"/>
  <c r="AV823" i="13" a="1"/>
  <c r="AV823" i="13"/>
  <c r="AV1124" i="13" a="1"/>
  <c r="AV1124" i="13"/>
  <c r="AY822" i="13" a="1"/>
  <c r="AY822" i="13"/>
  <c r="AY1123" i="13" a="1"/>
  <c r="AY1123" i="13"/>
  <c r="AX822" i="13" a="1"/>
  <c r="AX822" i="13"/>
  <c r="AX1123" i="13" a="1"/>
  <c r="AX1123" i="13"/>
  <c r="AW822" i="13" a="1"/>
  <c r="AW822" i="13"/>
  <c r="AW1123" i="13" a="1"/>
  <c r="AW1123" i="13"/>
  <c r="AV822" i="13" a="1"/>
  <c r="AV822" i="13"/>
  <c r="AV1123" i="13" a="1"/>
  <c r="AV1123" i="13"/>
  <c r="AY821" i="13" a="1"/>
  <c r="AY821" i="13"/>
  <c r="AY1122" i="13" a="1"/>
  <c r="AY1122" i="13"/>
  <c r="AX821" i="13" a="1"/>
  <c r="AX821" i="13"/>
  <c r="AX1122" i="13" a="1"/>
  <c r="AX1122" i="13"/>
  <c r="AW821" i="13" a="1"/>
  <c r="AW821" i="13"/>
  <c r="AW1122" i="13" a="1"/>
  <c r="AW1122" i="13"/>
  <c r="AV821" i="13" a="1"/>
  <c r="AV821" i="13"/>
  <c r="AV1122" i="13" a="1"/>
  <c r="AV1122" i="13"/>
  <c r="AY820" i="13" a="1"/>
  <c r="AY820" i="13"/>
  <c r="AY1121" i="13" a="1"/>
  <c r="AY1121" i="13"/>
  <c r="AX820" i="13" a="1"/>
  <c r="AX820" i="13"/>
  <c r="AX1121" i="13" a="1"/>
  <c r="AX1121" i="13"/>
  <c r="AW820" i="13" a="1"/>
  <c r="AW820" i="13"/>
  <c r="AW1121" i="13" a="1"/>
  <c r="AW1121" i="13"/>
  <c r="AV820" i="13" a="1"/>
  <c r="AV820" i="13"/>
  <c r="AV1121" i="13" a="1"/>
  <c r="AV1121" i="13"/>
  <c r="AY819" i="13" a="1"/>
  <c r="AY819" i="13"/>
  <c r="AY1120" i="13" a="1"/>
  <c r="AY1120" i="13"/>
  <c r="AX819" i="13" a="1"/>
  <c r="AX819" i="13"/>
  <c r="AX1120" i="13" a="1"/>
  <c r="AX1120" i="13"/>
  <c r="AW819" i="13" a="1"/>
  <c r="AW819" i="13"/>
  <c r="AW1120" i="13" a="1"/>
  <c r="AW1120" i="13"/>
  <c r="AV819" i="13" a="1"/>
  <c r="AV819" i="13"/>
  <c r="AV1120" i="13" a="1"/>
  <c r="AV1120" i="13"/>
  <c r="AY818" i="13" a="1"/>
  <c r="AY818" i="13"/>
  <c r="AY1119" i="13" a="1"/>
  <c r="AY1119" i="13"/>
  <c r="AX818" i="13" a="1"/>
  <c r="AX818" i="13"/>
  <c r="AX1119" i="13" a="1"/>
  <c r="AX1119" i="13"/>
  <c r="AW818" i="13" a="1"/>
  <c r="AW818" i="13"/>
  <c r="AW1119" i="13" a="1"/>
  <c r="AW1119" i="13"/>
  <c r="AV818" i="13" a="1"/>
  <c r="AV818" i="13"/>
  <c r="AV1119" i="13" a="1"/>
  <c r="AV1119" i="13"/>
  <c r="AY817" i="13" a="1"/>
  <c r="AY817" i="13"/>
  <c r="AY1118" i="13" a="1"/>
  <c r="AY1118" i="13"/>
  <c r="AX817" i="13" a="1"/>
  <c r="AX817" i="13"/>
  <c r="AX1118" i="13" a="1"/>
  <c r="AX1118" i="13"/>
  <c r="AW817" i="13" a="1"/>
  <c r="AW817" i="13"/>
  <c r="AW1118" i="13" a="1"/>
  <c r="AW1118" i="13"/>
  <c r="AV817" i="13" a="1"/>
  <c r="AV817" i="13"/>
  <c r="AV1118" i="13" a="1"/>
  <c r="AV1118" i="13"/>
  <c r="AY816" i="13" a="1"/>
  <c r="AY816" i="13"/>
  <c r="AY1117" i="13" a="1"/>
  <c r="AY1117" i="13"/>
  <c r="AX816" i="13" a="1"/>
  <c r="AX816" i="13"/>
  <c r="AX1117" i="13" a="1"/>
  <c r="AX1117" i="13"/>
  <c r="AW816" i="13" a="1"/>
  <c r="AW816" i="13"/>
  <c r="AW1117" i="13" a="1"/>
  <c r="AW1117" i="13"/>
  <c r="AV816" i="13" a="1"/>
  <c r="AV816" i="13"/>
  <c r="AV1117" i="13" a="1"/>
  <c r="AV1117" i="13"/>
  <c r="AY815" i="13" a="1"/>
  <c r="AY815" i="13"/>
  <c r="AY1116" i="13" a="1"/>
  <c r="AY1116" i="13"/>
  <c r="AX815" i="13" a="1"/>
  <c r="AX815" i="13"/>
  <c r="AX1116" i="13" a="1"/>
  <c r="AX1116" i="13"/>
  <c r="AW815" i="13" a="1"/>
  <c r="AW815" i="13"/>
  <c r="AW1116" i="13" a="1"/>
  <c r="AW1116" i="13"/>
  <c r="AV815" i="13" a="1"/>
  <c r="AV815" i="13"/>
  <c r="AV1116" i="13" a="1"/>
  <c r="AV1116" i="13"/>
  <c r="AY814" i="13" a="1"/>
  <c r="AY814" i="13"/>
  <c r="AY1115" i="13" a="1"/>
  <c r="AY1115" i="13"/>
  <c r="AX814" i="13" a="1"/>
  <c r="AX814" i="13"/>
  <c r="AX1115" i="13" a="1"/>
  <c r="AX1115" i="13"/>
  <c r="AW814" i="13" a="1"/>
  <c r="AW814" i="13"/>
  <c r="AW1115" i="13" a="1"/>
  <c r="AW1115" i="13"/>
  <c r="AV814" i="13" a="1"/>
  <c r="AV814" i="13"/>
  <c r="AV1115" i="13" a="1"/>
  <c r="AV1115" i="13"/>
  <c r="AY813" i="13" a="1"/>
  <c r="AY813" i="13"/>
  <c r="AY1114" i="13" a="1"/>
  <c r="AY1114" i="13"/>
  <c r="AX813" i="13" a="1"/>
  <c r="AX813" i="13"/>
  <c r="AX1114" i="13" a="1"/>
  <c r="AX1114" i="13"/>
  <c r="AW813" i="13" a="1"/>
  <c r="AW813" i="13"/>
  <c r="AW1114" i="13" a="1"/>
  <c r="AW1114" i="13"/>
  <c r="AV813" i="13" a="1"/>
  <c r="AV813" i="13"/>
  <c r="AV1114" i="13" a="1"/>
  <c r="AV1114" i="13"/>
  <c r="AY812" i="13" a="1"/>
  <c r="AY812" i="13"/>
  <c r="AY1113" i="13" a="1"/>
  <c r="AY1113" i="13"/>
  <c r="AX812" i="13" a="1"/>
  <c r="AX812" i="13"/>
  <c r="AX1113" i="13" a="1"/>
  <c r="AX1113" i="13"/>
  <c r="AW812" i="13" a="1"/>
  <c r="AW812" i="13"/>
  <c r="AW1113" i="13" a="1"/>
  <c r="AW1113" i="13"/>
  <c r="AV812" i="13" a="1"/>
  <c r="AV812" i="13"/>
  <c r="AV1113" i="13" a="1"/>
  <c r="AV1113" i="13"/>
  <c r="AY811" i="13" a="1"/>
  <c r="AY811" i="13"/>
  <c r="AY1112" i="13" a="1"/>
  <c r="AY1112" i="13"/>
  <c r="AX811" i="13" a="1"/>
  <c r="AX811" i="13"/>
  <c r="AX1112" i="13" a="1"/>
  <c r="AX1112" i="13"/>
  <c r="AW811" i="13" a="1"/>
  <c r="AW811" i="13"/>
  <c r="AW1112" i="13" a="1"/>
  <c r="AW1112" i="13"/>
  <c r="AV811" i="13" a="1"/>
  <c r="AV811" i="13"/>
  <c r="AV1112" i="13" a="1"/>
  <c r="AV1112" i="13"/>
  <c r="AY1111" i="13" a="1"/>
  <c r="AY1111" i="13"/>
  <c r="AX1111" i="13" a="1"/>
  <c r="AX1111" i="13"/>
  <c r="AW1111" i="13" a="1"/>
  <c r="AW1111" i="13"/>
  <c r="AV1111" i="13" a="1"/>
  <c r="AV1111" i="13"/>
  <c r="BS842" i="13" a="1"/>
  <c r="BS842" i="13"/>
  <c r="BS1143" i="13" a="1"/>
  <c r="BS1143" i="13"/>
  <c r="BR842" i="13" a="1"/>
  <c r="BR842" i="13"/>
  <c r="BR1143" i="13" a="1"/>
  <c r="BR1143" i="13"/>
  <c r="BQ842" i="13" a="1"/>
  <c r="BQ842" i="13"/>
  <c r="BQ1143" i="13" a="1"/>
  <c r="BQ1143" i="13"/>
  <c r="BP842" i="13" a="1"/>
  <c r="BP842" i="13"/>
  <c r="BP1143" i="13" a="1"/>
  <c r="BP1143" i="13"/>
  <c r="BO842" i="13" a="1"/>
  <c r="BO842" i="13"/>
  <c r="BO1143" i="13" a="1"/>
  <c r="BO1143" i="13"/>
  <c r="BN842" i="13" a="1"/>
  <c r="BN842" i="13"/>
  <c r="BN1143" i="13" a="1"/>
  <c r="BN1143" i="13"/>
  <c r="BM842" i="13" a="1"/>
  <c r="BM842" i="13"/>
  <c r="BM1143" i="13" a="1"/>
  <c r="BM1143" i="13"/>
  <c r="BL842" i="13" a="1"/>
  <c r="BL842" i="13"/>
  <c r="BL1143" i="13" a="1"/>
  <c r="BL1143" i="13"/>
  <c r="BK842" i="13" a="1"/>
  <c r="BK842" i="13"/>
  <c r="BK1143" i="13" a="1"/>
  <c r="BK1143" i="13"/>
  <c r="BJ842" i="13" a="1"/>
  <c r="BJ842" i="13"/>
  <c r="BJ1143" i="13" a="1"/>
  <c r="BJ1143" i="13"/>
  <c r="BI842" i="13" a="1"/>
  <c r="BI842" i="13"/>
  <c r="BI1143" i="13" a="1"/>
  <c r="BI1143" i="13"/>
  <c r="BH842" i="13" a="1"/>
  <c r="BH842" i="13"/>
  <c r="BH1143" i="13" a="1"/>
  <c r="BH1143" i="13"/>
  <c r="BG842" i="13" a="1"/>
  <c r="BG842" i="13"/>
  <c r="BG1143" i="13" a="1"/>
  <c r="BG1143" i="13"/>
  <c r="BF842" i="13" a="1"/>
  <c r="BF842" i="13"/>
  <c r="BF1143" i="13" a="1"/>
  <c r="BF1143" i="13"/>
  <c r="BE842" i="13" a="1"/>
  <c r="BE842" i="13"/>
  <c r="BE1143" i="13" a="1"/>
  <c r="BE1143" i="13"/>
  <c r="BD842" i="13" a="1"/>
  <c r="BD842" i="13"/>
  <c r="BD1143" i="13" a="1"/>
  <c r="BD1143" i="13"/>
  <c r="BC842" i="13" a="1"/>
  <c r="BC842" i="13"/>
  <c r="BC1143" i="13" a="1"/>
  <c r="BC1143" i="13"/>
  <c r="BB842" i="13" a="1"/>
  <c r="BB842" i="13"/>
  <c r="BB1143" i="13" a="1"/>
  <c r="BB1143" i="13"/>
  <c r="BA842" i="13" a="1"/>
  <c r="BA842" i="13"/>
  <c r="BA1143" i="13" a="1"/>
  <c r="BA1143" i="13"/>
  <c r="AZ842" i="13" a="1"/>
  <c r="AZ842" i="13"/>
  <c r="AZ1143" i="13" a="1"/>
  <c r="AZ1143" i="13"/>
  <c r="BS841" i="13" a="1"/>
  <c r="BS841" i="13"/>
  <c r="BS1142" i="13" a="1"/>
  <c r="BS1142" i="13"/>
  <c r="BR841" i="13" a="1"/>
  <c r="BR841" i="13"/>
  <c r="BR1142" i="13" a="1"/>
  <c r="BR1142" i="13"/>
  <c r="BQ841" i="13" a="1"/>
  <c r="BQ841" i="13"/>
  <c r="BQ1142" i="13" a="1"/>
  <c r="BQ1142" i="13"/>
  <c r="BP841" i="13" a="1"/>
  <c r="BP841" i="13"/>
  <c r="BP1142" i="13" a="1"/>
  <c r="BP1142" i="13"/>
  <c r="BO841" i="13" a="1"/>
  <c r="BO841" i="13"/>
  <c r="BO1142" i="13" a="1"/>
  <c r="BO1142" i="13"/>
  <c r="BN841" i="13" a="1"/>
  <c r="BN841" i="13"/>
  <c r="BN1142" i="13" a="1"/>
  <c r="BN1142" i="13"/>
  <c r="BM841" i="13" a="1"/>
  <c r="BM841" i="13"/>
  <c r="BM1142" i="13" a="1"/>
  <c r="BM1142" i="13"/>
  <c r="BL841" i="13" a="1"/>
  <c r="BL841" i="13"/>
  <c r="BL1142" i="13" a="1"/>
  <c r="BL1142" i="13"/>
  <c r="BK841" i="13" a="1"/>
  <c r="BK841" i="13"/>
  <c r="BK1142" i="13" a="1"/>
  <c r="BK1142" i="13"/>
  <c r="BJ841" i="13" a="1"/>
  <c r="BJ841" i="13"/>
  <c r="BJ1142" i="13" a="1"/>
  <c r="BJ1142" i="13"/>
  <c r="BI841" i="13" a="1"/>
  <c r="BI841" i="13"/>
  <c r="BI1142" i="13" a="1"/>
  <c r="BI1142" i="13"/>
  <c r="BH841" i="13" a="1"/>
  <c r="BH841" i="13"/>
  <c r="BH1142" i="13" a="1"/>
  <c r="BH1142" i="13"/>
  <c r="BG841" i="13" a="1"/>
  <c r="BG841" i="13"/>
  <c r="BG1142" i="13" a="1"/>
  <c r="BG1142" i="13"/>
  <c r="BF841" i="13" a="1"/>
  <c r="BF841" i="13"/>
  <c r="BF1142" i="13" a="1"/>
  <c r="BF1142" i="13"/>
  <c r="BE841" i="13" a="1"/>
  <c r="BE841" i="13"/>
  <c r="BE1142" i="13" a="1"/>
  <c r="BE1142" i="13"/>
  <c r="BD841" i="13" a="1"/>
  <c r="BD841" i="13"/>
  <c r="BD1142" i="13" a="1"/>
  <c r="BD1142" i="13"/>
  <c r="BC841" i="13" a="1"/>
  <c r="BC841" i="13"/>
  <c r="BC1142" i="13" a="1"/>
  <c r="BC1142" i="13"/>
  <c r="BB841" i="13" a="1"/>
  <c r="BB841" i="13"/>
  <c r="BB1142" i="13" a="1"/>
  <c r="BB1142" i="13"/>
  <c r="BA841" i="13" a="1"/>
  <c r="BA841" i="13"/>
  <c r="BA1142" i="13" a="1"/>
  <c r="BA1142" i="13"/>
  <c r="AZ841" i="13" a="1"/>
  <c r="AZ841" i="13"/>
  <c r="AZ1142" i="13" a="1"/>
  <c r="AZ1142" i="13"/>
  <c r="BS840" i="13" a="1"/>
  <c r="BS840" i="13"/>
  <c r="BS1141" i="13" a="1"/>
  <c r="BS1141" i="13"/>
  <c r="BR840" i="13" a="1"/>
  <c r="BR840" i="13"/>
  <c r="BR1141" i="13" a="1"/>
  <c r="BR1141" i="13"/>
  <c r="BQ840" i="13" a="1"/>
  <c r="BQ840" i="13"/>
  <c r="BQ1141" i="13" a="1"/>
  <c r="BQ1141" i="13"/>
  <c r="BP840" i="13" a="1"/>
  <c r="BP840" i="13"/>
  <c r="BP1141" i="13" a="1"/>
  <c r="BP1141" i="13"/>
  <c r="BO840" i="13" a="1"/>
  <c r="BO840" i="13"/>
  <c r="BO1141" i="13" a="1"/>
  <c r="BO1141" i="13"/>
  <c r="BN840" i="13" a="1"/>
  <c r="BN840" i="13"/>
  <c r="BN1141" i="13" a="1"/>
  <c r="BN1141" i="13"/>
  <c r="BM840" i="13" a="1"/>
  <c r="BM840" i="13"/>
  <c r="BM1141" i="13" a="1"/>
  <c r="BM1141" i="13"/>
  <c r="BL840" i="13" a="1"/>
  <c r="BL840" i="13"/>
  <c r="BL1141" i="13" a="1"/>
  <c r="BL1141" i="13"/>
  <c r="BK840" i="13" a="1"/>
  <c r="BK840" i="13"/>
  <c r="BK1141" i="13" a="1"/>
  <c r="BK1141" i="13"/>
  <c r="BJ840" i="13" a="1"/>
  <c r="BJ840" i="13"/>
  <c r="BJ1141" i="13" a="1"/>
  <c r="BJ1141" i="13"/>
  <c r="BI840" i="13" a="1"/>
  <c r="BI840" i="13"/>
  <c r="BI1141" i="13" a="1"/>
  <c r="BI1141" i="13"/>
  <c r="BH840" i="13" a="1"/>
  <c r="BH840" i="13"/>
  <c r="BH1141" i="13" a="1"/>
  <c r="BH1141" i="13"/>
  <c r="BG840" i="13" a="1"/>
  <c r="BG840" i="13"/>
  <c r="BG1141" i="13" a="1"/>
  <c r="BG1141" i="13"/>
  <c r="BF840" i="13" a="1"/>
  <c r="BF840" i="13"/>
  <c r="BF1141" i="13" a="1"/>
  <c r="BF1141" i="13"/>
  <c r="BE840" i="13" a="1"/>
  <c r="BE840" i="13"/>
  <c r="BE1141" i="13" a="1"/>
  <c r="BE1141" i="13"/>
  <c r="BD840" i="13" a="1"/>
  <c r="BD840" i="13"/>
  <c r="BD1141" i="13" a="1"/>
  <c r="BD1141" i="13"/>
  <c r="BC840" i="13" a="1"/>
  <c r="BC840" i="13"/>
  <c r="BC1141" i="13" a="1"/>
  <c r="BC1141" i="13"/>
  <c r="BB840" i="13" a="1"/>
  <c r="BB840" i="13"/>
  <c r="BB1141" i="13" a="1"/>
  <c r="BB1141" i="13"/>
  <c r="BA840" i="13" a="1"/>
  <c r="BA840" i="13"/>
  <c r="BA1141" i="13" a="1"/>
  <c r="BA1141" i="13"/>
  <c r="AZ840" i="13" a="1"/>
  <c r="AZ840" i="13"/>
  <c r="AZ1141" i="13" a="1"/>
  <c r="AZ1141" i="13"/>
  <c r="BS839" i="13" a="1"/>
  <c r="BS839" i="13"/>
  <c r="BS1140" i="13" a="1"/>
  <c r="BS1140" i="13"/>
  <c r="BR839" i="13" a="1"/>
  <c r="BR839" i="13"/>
  <c r="BR1140" i="13" a="1"/>
  <c r="BR1140" i="13"/>
  <c r="BQ839" i="13" a="1"/>
  <c r="BQ839" i="13"/>
  <c r="BQ1140" i="13" a="1"/>
  <c r="BQ1140" i="13"/>
  <c r="BP839" i="13" a="1"/>
  <c r="BP839" i="13"/>
  <c r="BP1140" i="13" a="1"/>
  <c r="BP1140" i="13"/>
  <c r="BO839" i="13" a="1"/>
  <c r="BO839" i="13"/>
  <c r="BO1140" i="13" a="1"/>
  <c r="BO1140" i="13"/>
  <c r="BN839" i="13" a="1"/>
  <c r="BN839" i="13"/>
  <c r="BN1140" i="13" a="1"/>
  <c r="BN1140" i="13"/>
  <c r="BM839" i="13" a="1"/>
  <c r="BM839" i="13"/>
  <c r="BM1140" i="13" a="1"/>
  <c r="BM1140" i="13"/>
  <c r="BL839" i="13" a="1"/>
  <c r="BL839" i="13"/>
  <c r="BL1140" i="13" a="1"/>
  <c r="BL1140" i="13"/>
  <c r="BK839" i="13" a="1"/>
  <c r="BK839" i="13"/>
  <c r="BK1140" i="13" a="1"/>
  <c r="BK1140" i="13"/>
  <c r="BJ839" i="13" a="1"/>
  <c r="BJ839" i="13"/>
  <c r="BJ1140" i="13" a="1"/>
  <c r="BJ1140" i="13"/>
  <c r="BI839" i="13" a="1"/>
  <c r="BI839" i="13"/>
  <c r="BI1140" i="13" a="1"/>
  <c r="BI1140" i="13"/>
  <c r="BH839" i="13" a="1"/>
  <c r="BH839" i="13"/>
  <c r="BH1140" i="13" a="1"/>
  <c r="BH1140" i="13"/>
  <c r="BG839" i="13" a="1"/>
  <c r="BG839" i="13"/>
  <c r="BG1140" i="13" a="1"/>
  <c r="BG1140" i="13"/>
  <c r="BF839" i="13" a="1"/>
  <c r="BF839" i="13"/>
  <c r="BF1140" i="13" a="1"/>
  <c r="BF1140" i="13"/>
  <c r="BE839" i="13" a="1"/>
  <c r="BE839" i="13"/>
  <c r="BE1140" i="13" a="1"/>
  <c r="BE1140" i="13"/>
  <c r="BD839" i="13" a="1"/>
  <c r="BD839" i="13"/>
  <c r="BD1140" i="13" a="1"/>
  <c r="BD1140" i="13"/>
  <c r="BC839" i="13" a="1"/>
  <c r="BC839" i="13"/>
  <c r="BC1140" i="13" a="1"/>
  <c r="BC1140" i="13"/>
  <c r="BB839" i="13" a="1"/>
  <c r="BB839" i="13"/>
  <c r="BB1140" i="13" a="1"/>
  <c r="BB1140" i="13"/>
  <c r="BA839" i="13" a="1"/>
  <c r="BA839" i="13"/>
  <c r="BA1140" i="13" a="1"/>
  <c r="BA1140" i="13"/>
  <c r="AZ839" i="13" a="1"/>
  <c r="AZ839" i="13"/>
  <c r="AZ1140" i="13" a="1"/>
  <c r="AZ1140" i="13"/>
  <c r="BS838" i="13" a="1"/>
  <c r="BS838" i="13"/>
  <c r="BS1139" i="13" a="1"/>
  <c r="BS1139" i="13"/>
  <c r="BR838" i="13" a="1"/>
  <c r="BR838" i="13"/>
  <c r="BR1139" i="13" a="1"/>
  <c r="BR1139" i="13"/>
  <c r="BQ838" i="13" a="1"/>
  <c r="BQ838" i="13"/>
  <c r="BQ1139" i="13" a="1"/>
  <c r="BQ1139" i="13"/>
  <c r="BP838" i="13" a="1"/>
  <c r="BP838" i="13"/>
  <c r="BP1139" i="13" a="1"/>
  <c r="BP1139" i="13"/>
  <c r="BO838" i="13" a="1"/>
  <c r="BO838" i="13"/>
  <c r="BO1139" i="13" a="1"/>
  <c r="BO1139" i="13"/>
  <c r="BN838" i="13" a="1"/>
  <c r="BN838" i="13"/>
  <c r="BN1139" i="13" a="1"/>
  <c r="BN1139" i="13"/>
  <c r="BM838" i="13" a="1"/>
  <c r="BM838" i="13"/>
  <c r="BM1139" i="13" a="1"/>
  <c r="BM1139" i="13"/>
  <c r="BL838" i="13" a="1"/>
  <c r="BL838" i="13"/>
  <c r="BL1139" i="13" a="1"/>
  <c r="BL1139" i="13"/>
  <c r="BK838" i="13" a="1"/>
  <c r="BK838" i="13"/>
  <c r="BK1139" i="13" a="1"/>
  <c r="BK1139" i="13"/>
  <c r="BJ838" i="13" a="1"/>
  <c r="BJ838" i="13"/>
  <c r="BJ1139" i="13" a="1"/>
  <c r="BJ1139" i="13"/>
  <c r="BI838" i="13" a="1"/>
  <c r="BI838" i="13"/>
  <c r="BI1139" i="13" a="1"/>
  <c r="BI1139" i="13"/>
  <c r="BH838" i="13" a="1"/>
  <c r="BH838" i="13"/>
  <c r="BH1139" i="13" a="1"/>
  <c r="BH1139" i="13"/>
  <c r="BG838" i="13" a="1"/>
  <c r="BG838" i="13"/>
  <c r="BG1139" i="13" a="1"/>
  <c r="BG1139" i="13"/>
  <c r="BF838" i="13" a="1"/>
  <c r="BF838" i="13"/>
  <c r="BF1139" i="13" a="1"/>
  <c r="BF1139" i="13"/>
  <c r="BE838" i="13" a="1"/>
  <c r="BE838" i="13"/>
  <c r="BE1139" i="13" a="1"/>
  <c r="BE1139" i="13"/>
  <c r="BD838" i="13" a="1"/>
  <c r="BD838" i="13"/>
  <c r="BD1139" i="13" a="1"/>
  <c r="BD1139" i="13"/>
  <c r="BC838" i="13" a="1"/>
  <c r="BC838" i="13"/>
  <c r="BC1139" i="13" a="1"/>
  <c r="BC1139" i="13"/>
  <c r="BB838" i="13" a="1"/>
  <c r="BB838" i="13"/>
  <c r="BB1139" i="13" a="1"/>
  <c r="BB1139" i="13"/>
  <c r="BA838" i="13" a="1"/>
  <c r="BA838" i="13"/>
  <c r="BA1139" i="13" a="1"/>
  <c r="BA1139" i="13"/>
  <c r="AZ838" i="13" a="1"/>
  <c r="AZ838" i="13"/>
  <c r="AZ1139" i="13" a="1"/>
  <c r="AZ1139" i="13"/>
  <c r="BS837" i="13" a="1"/>
  <c r="BS837" i="13"/>
  <c r="BS1138" i="13" a="1"/>
  <c r="BS1138" i="13"/>
  <c r="BR837" i="13" a="1"/>
  <c r="BR837" i="13"/>
  <c r="BR1138" i="13" a="1"/>
  <c r="BR1138" i="13"/>
  <c r="BQ837" i="13" a="1"/>
  <c r="BQ837" i="13"/>
  <c r="BQ1138" i="13" a="1"/>
  <c r="BQ1138" i="13"/>
  <c r="BP837" i="13" a="1"/>
  <c r="BP837" i="13"/>
  <c r="BP1138" i="13" a="1"/>
  <c r="BP1138" i="13"/>
  <c r="BO837" i="13" a="1"/>
  <c r="BO837" i="13"/>
  <c r="BO1138" i="13" a="1"/>
  <c r="BO1138" i="13"/>
  <c r="BN837" i="13" a="1"/>
  <c r="BN837" i="13"/>
  <c r="BN1138" i="13" a="1"/>
  <c r="BN1138" i="13"/>
  <c r="BM837" i="13" a="1"/>
  <c r="BM837" i="13"/>
  <c r="BM1138" i="13" a="1"/>
  <c r="BM1138" i="13"/>
  <c r="BL837" i="13" a="1"/>
  <c r="BL837" i="13"/>
  <c r="BL1138" i="13" a="1"/>
  <c r="BL1138" i="13"/>
  <c r="BK837" i="13" a="1"/>
  <c r="BK837" i="13"/>
  <c r="BK1138" i="13" a="1"/>
  <c r="BK1138" i="13"/>
  <c r="BJ837" i="13" a="1"/>
  <c r="BJ837" i="13"/>
  <c r="BJ1138" i="13" a="1"/>
  <c r="BJ1138" i="13"/>
  <c r="BI837" i="13" a="1"/>
  <c r="BI837" i="13"/>
  <c r="BI1138" i="13" a="1"/>
  <c r="BI1138" i="13"/>
  <c r="BH837" i="13" a="1"/>
  <c r="BH837" i="13"/>
  <c r="BH1138" i="13" a="1"/>
  <c r="BH1138" i="13"/>
  <c r="BG837" i="13" a="1"/>
  <c r="BG837" i="13"/>
  <c r="BG1138" i="13" a="1"/>
  <c r="BG1138" i="13"/>
  <c r="BF837" i="13" a="1"/>
  <c r="BF837" i="13"/>
  <c r="BF1138" i="13" a="1"/>
  <c r="BF1138" i="13"/>
  <c r="BE837" i="13" a="1"/>
  <c r="BE837" i="13"/>
  <c r="BE1138" i="13" a="1"/>
  <c r="BE1138" i="13"/>
  <c r="BD837" i="13" a="1"/>
  <c r="BD837" i="13"/>
  <c r="BD1138" i="13" a="1"/>
  <c r="BD1138" i="13"/>
  <c r="BC837" i="13" a="1"/>
  <c r="BC837" i="13"/>
  <c r="BC1138" i="13" a="1"/>
  <c r="BC1138" i="13"/>
  <c r="BB837" i="13" a="1"/>
  <c r="BB837" i="13"/>
  <c r="BB1138" i="13" a="1"/>
  <c r="BB1138" i="13"/>
  <c r="BA837" i="13" a="1"/>
  <c r="BA837" i="13"/>
  <c r="BA1138" i="13" a="1"/>
  <c r="BA1138" i="13"/>
  <c r="AZ837" i="13" a="1"/>
  <c r="AZ837" i="13"/>
  <c r="AZ1138" i="13" a="1"/>
  <c r="AZ1138" i="13"/>
  <c r="BS836" i="13" a="1"/>
  <c r="BS836" i="13"/>
  <c r="BS1137" i="13" a="1"/>
  <c r="BS1137" i="13"/>
  <c r="BR836" i="13" a="1"/>
  <c r="BR836" i="13"/>
  <c r="BR1137" i="13" a="1"/>
  <c r="BR1137" i="13"/>
  <c r="BQ836" i="13" a="1"/>
  <c r="BQ836" i="13"/>
  <c r="BQ1137" i="13" a="1"/>
  <c r="BQ1137" i="13"/>
  <c r="BP836" i="13" a="1"/>
  <c r="BP836" i="13"/>
  <c r="BP1137" i="13" a="1"/>
  <c r="BP1137" i="13"/>
  <c r="BO836" i="13" a="1"/>
  <c r="BO836" i="13"/>
  <c r="BO1137" i="13" a="1"/>
  <c r="BO1137" i="13"/>
  <c r="BN836" i="13" a="1"/>
  <c r="BN836" i="13"/>
  <c r="BN1137" i="13" a="1"/>
  <c r="BN1137" i="13"/>
  <c r="BM836" i="13" a="1"/>
  <c r="BM836" i="13"/>
  <c r="BM1137" i="13" a="1"/>
  <c r="BM1137" i="13"/>
  <c r="BL836" i="13" a="1"/>
  <c r="BL836" i="13"/>
  <c r="BL1137" i="13" a="1"/>
  <c r="BL1137" i="13"/>
  <c r="BK836" i="13" a="1"/>
  <c r="BK836" i="13"/>
  <c r="BK1137" i="13" a="1"/>
  <c r="BK1137" i="13"/>
  <c r="BJ836" i="13" a="1"/>
  <c r="BJ836" i="13"/>
  <c r="BJ1137" i="13" a="1"/>
  <c r="BJ1137" i="13"/>
  <c r="BI836" i="13" a="1"/>
  <c r="BI836" i="13"/>
  <c r="BI1137" i="13" a="1"/>
  <c r="BI1137" i="13"/>
  <c r="BH836" i="13" a="1"/>
  <c r="BH836" i="13"/>
  <c r="BH1137" i="13" a="1"/>
  <c r="BH1137" i="13"/>
  <c r="BG836" i="13" a="1"/>
  <c r="BG836" i="13"/>
  <c r="BG1137" i="13" a="1"/>
  <c r="BG1137" i="13"/>
  <c r="BF836" i="13" a="1"/>
  <c r="BF836" i="13"/>
  <c r="BF1137" i="13" a="1"/>
  <c r="BF1137" i="13"/>
  <c r="BE836" i="13" a="1"/>
  <c r="BE836" i="13"/>
  <c r="BE1137" i="13" a="1"/>
  <c r="BE1137" i="13"/>
  <c r="BD836" i="13" a="1"/>
  <c r="BD836" i="13"/>
  <c r="BD1137" i="13" a="1"/>
  <c r="BD1137" i="13"/>
  <c r="BC836" i="13" a="1"/>
  <c r="BC836" i="13"/>
  <c r="BC1137" i="13" a="1"/>
  <c r="BC1137" i="13"/>
  <c r="BB836" i="13" a="1"/>
  <c r="BB836" i="13"/>
  <c r="BB1137" i="13" a="1"/>
  <c r="BB1137" i="13"/>
  <c r="BA836" i="13" a="1"/>
  <c r="BA836" i="13"/>
  <c r="BA1137" i="13" a="1"/>
  <c r="BA1137" i="13"/>
  <c r="AZ836" i="13" a="1"/>
  <c r="AZ836" i="13"/>
  <c r="AZ1137" i="13" a="1"/>
  <c r="AZ1137" i="13"/>
  <c r="BS835" i="13" a="1"/>
  <c r="BS835" i="13"/>
  <c r="BS1136" i="13" a="1"/>
  <c r="BS1136" i="13"/>
  <c r="BR835" i="13" a="1"/>
  <c r="BR835" i="13"/>
  <c r="BR1136" i="13" a="1"/>
  <c r="BR1136" i="13"/>
  <c r="BQ835" i="13" a="1"/>
  <c r="BQ835" i="13"/>
  <c r="BQ1136" i="13" a="1"/>
  <c r="BQ1136" i="13"/>
  <c r="BP835" i="13" a="1"/>
  <c r="BP835" i="13"/>
  <c r="BP1136" i="13" a="1"/>
  <c r="BP1136" i="13"/>
  <c r="BO835" i="13" a="1"/>
  <c r="BO835" i="13"/>
  <c r="BO1136" i="13" a="1"/>
  <c r="BO1136" i="13"/>
  <c r="BN835" i="13" a="1"/>
  <c r="BN835" i="13"/>
  <c r="BN1136" i="13" a="1"/>
  <c r="BN1136" i="13"/>
  <c r="BM835" i="13" a="1"/>
  <c r="BM835" i="13"/>
  <c r="BM1136" i="13" a="1"/>
  <c r="BM1136" i="13"/>
  <c r="BL835" i="13" a="1"/>
  <c r="BL835" i="13"/>
  <c r="BL1136" i="13" a="1"/>
  <c r="BL1136" i="13"/>
  <c r="BK835" i="13" a="1"/>
  <c r="BK835" i="13"/>
  <c r="BK1136" i="13" a="1"/>
  <c r="BK1136" i="13"/>
  <c r="BJ835" i="13" a="1"/>
  <c r="BJ835" i="13"/>
  <c r="BJ1136" i="13" a="1"/>
  <c r="BJ1136" i="13"/>
  <c r="BI835" i="13" a="1"/>
  <c r="BI835" i="13"/>
  <c r="BI1136" i="13" a="1"/>
  <c r="BI1136" i="13"/>
  <c r="BH835" i="13" a="1"/>
  <c r="BH835" i="13"/>
  <c r="BH1136" i="13" a="1"/>
  <c r="BH1136" i="13"/>
  <c r="BG835" i="13" a="1"/>
  <c r="BG835" i="13"/>
  <c r="BG1136" i="13" a="1"/>
  <c r="BG1136" i="13"/>
  <c r="BF835" i="13" a="1"/>
  <c r="BF835" i="13"/>
  <c r="BF1136" i="13" a="1"/>
  <c r="BF1136" i="13"/>
  <c r="BE835" i="13" a="1"/>
  <c r="BE835" i="13"/>
  <c r="BE1136" i="13" a="1"/>
  <c r="BE1136" i="13"/>
  <c r="BD835" i="13" a="1"/>
  <c r="BD835" i="13"/>
  <c r="BD1136" i="13" a="1"/>
  <c r="BD1136" i="13"/>
  <c r="BC835" i="13" a="1"/>
  <c r="BC835" i="13"/>
  <c r="BC1136" i="13" a="1"/>
  <c r="BC1136" i="13"/>
  <c r="BB835" i="13" a="1"/>
  <c r="BB835" i="13"/>
  <c r="BB1136" i="13" a="1"/>
  <c r="BB1136" i="13"/>
  <c r="BA835" i="13" a="1"/>
  <c r="BA835" i="13"/>
  <c r="BA1136" i="13" a="1"/>
  <c r="BA1136" i="13"/>
  <c r="AZ835" i="13" a="1"/>
  <c r="AZ835" i="13"/>
  <c r="AZ1136" i="13" a="1"/>
  <c r="AZ1136" i="13"/>
  <c r="BS834" i="13" a="1"/>
  <c r="BS834" i="13"/>
  <c r="BS1135" i="13" a="1"/>
  <c r="BS1135" i="13"/>
  <c r="BR834" i="13" a="1"/>
  <c r="BR834" i="13"/>
  <c r="BR1135" i="13" a="1"/>
  <c r="BR1135" i="13"/>
  <c r="BQ834" i="13" a="1"/>
  <c r="BQ834" i="13"/>
  <c r="BQ1135" i="13" a="1"/>
  <c r="BQ1135" i="13"/>
  <c r="BP834" i="13" a="1"/>
  <c r="BP834" i="13"/>
  <c r="BP1135" i="13" a="1"/>
  <c r="BP1135" i="13"/>
  <c r="BO834" i="13" a="1"/>
  <c r="BO834" i="13"/>
  <c r="BO1135" i="13" a="1"/>
  <c r="BO1135" i="13"/>
  <c r="BN834" i="13" a="1"/>
  <c r="BN834" i="13"/>
  <c r="BN1135" i="13" a="1"/>
  <c r="BN1135" i="13"/>
  <c r="BM834" i="13" a="1"/>
  <c r="BM834" i="13"/>
  <c r="BM1135" i="13" a="1"/>
  <c r="BM1135" i="13"/>
  <c r="BL834" i="13" a="1"/>
  <c r="BL834" i="13"/>
  <c r="BL1135" i="13" a="1"/>
  <c r="BL1135" i="13"/>
  <c r="BK834" i="13" a="1"/>
  <c r="BK834" i="13"/>
  <c r="BK1135" i="13" a="1"/>
  <c r="BK1135" i="13"/>
  <c r="BJ834" i="13" a="1"/>
  <c r="BJ834" i="13"/>
  <c r="BJ1135" i="13" a="1"/>
  <c r="BJ1135" i="13"/>
  <c r="BI834" i="13" a="1"/>
  <c r="BI834" i="13"/>
  <c r="BI1135" i="13" a="1"/>
  <c r="BI1135" i="13"/>
  <c r="BH834" i="13" a="1"/>
  <c r="BH834" i="13"/>
  <c r="BH1135" i="13" a="1"/>
  <c r="BH1135" i="13"/>
  <c r="BG834" i="13" a="1"/>
  <c r="BG834" i="13"/>
  <c r="BG1135" i="13" a="1"/>
  <c r="BG1135" i="13"/>
  <c r="BF834" i="13" a="1"/>
  <c r="BF834" i="13"/>
  <c r="BF1135" i="13" a="1"/>
  <c r="BF1135" i="13"/>
  <c r="BE834" i="13" a="1"/>
  <c r="BE834" i="13"/>
  <c r="BE1135" i="13" a="1"/>
  <c r="BE1135" i="13"/>
  <c r="BD834" i="13" a="1"/>
  <c r="BD834" i="13"/>
  <c r="BD1135" i="13" a="1"/>
  <c r="BD1135" i="13"/>
  <c r="BC834" i="13" a="1"/>
  <c r="BC834" i="13"/>
  <c r="BC1135" i="13" a="1"/>
  <c r="BC1135" i="13"/>
  <c r="BB834" i="13" a="1"/>
  <c r="BB834" i="13"/>
  <c r="BB1135" i="13" a="1"/>
  <c r="BB1135" i="13"/>
  <c r="BA834" i="13" a="1"/>
  <c r="BA834" i="13"/>
  <c r="BA1135" i="13" a="1"/>
  <c r="BA1135" i="13"/>
  <c r="AZ834" i="13" a="1"/>
  <c r="AZ834" i="13"/>
  <c r="AZ1135" i="13" a="1"/>
  <c r="AZ1135" i="13"/>
  <c r="BS833" i="13" a="1"/>
  <c r="BS833" i="13"/>
  <c r="BS1134" i="13" a="1"/>
  <c r="BS1134" i="13"/>
  <c r="BR833" i="13" a="1"/>
  <c r="BR833" i="13"/>
  <c r="BR1134" i="13" a="1"/>
  <c r="BR1134" i="13"/>
  <c r="BQ833" i="13" a="1"/>
  <c r="BQ833" i="13"/>
  <c r="BQ1134" i="13" a="1"/>
  <c r="BQ1134" i="13"/>
  <c r="BP833" i="13" a="1"/>
  <c r="BP833" i="13"/>
  <c r="BP1134" i="13" a="1"/>
  <c r="BP1134" i="13"/>
  <c r="BO833" i="13" a="1"/>
  <c r="BO833" i="13"/>
  <c r="BO1134" i="13" a="1"/>
  <c r="BO1134" i="13"/>
  <c r="BN833" i="13" a="1"/>
  <c r="BN833" i="13"/>
  <c r="BN1134" i="13" a="1"/>
  <c r="BN1134" i="13"/>
  <c r="BM833" i="13" a="1"/>
  <c r="BM833" i="13"/>
  <c r="BM1134" i="13" a="1"/>
  <c r="BM1134" i="13"/>
  <c r="BL833" i="13" a="1"/>
  <c r="BL833" i="13"/>
  <c r="BL1134" i="13" a="1"/>
  <c r="BL1134" i="13"/>
  <c r="BK833" i="13" a="1"/>
  <c r="BK833" i="13"/>
  <c r="BK1134" i="13" a="1"/>
  <c r="BK1134" i="13"/>
  <c r="BJ833" i="13" a="1"/>
  <c r="BJ833" i="13"/>
  <c r="BJ1134" i="13" a="1"/>
  <c r="BJ1134" i="13"/>
  <c r="BI833" i="13" a="1"/>
  <c r="BI833" i="13"/>
  <c r="BI1134" i="13" a="1"/>
  <c r="BI1134" i="13"/>
  <c r="BH833" i="13" a="1"/>
  <c r="BH833" i="13"/>
  <c r="BH1134" i="13" a="1"/>
  <c r="BH1134" i="13"/>
  <c r="BG833" i="13" a="1"/>
  <c r="BG833" i="13"/>
  <c r="BG1134" i="13" a="1"/>
  <c r="BG1134" i="13"/>
  <c r="BF833" i="13" a="1"/>
  <c r="BF833" i="13"/>
  <c r="BF1134" i="13" a="1"/>
  <c r="BF1134" i="13"/>
  <c r="BE833" i="13" a="1"/>
  <c r="BE833" i="13"/>
  <c r="BE1134" i="13" a="1"/>
  <c r="BE1134" i="13"/>
  <c r="BD833" i="13" a="1"/>
  <c r="BD833" i="13"/>
  <c r="BD1134" i="13" a="1"/>
  <c r="BD1134" i="13"/>
  <c r="BC833" i="13" a="1"/>
  <c r="BC833" i="13"/>
  <c r="BC1134" i="13" a="1"/>
  <c r="BC1134" i="13"/>
  <c r="BB833" i="13" a="1"/>
  <c r="BB833" i="13"/>
  <c r="BB1134" i="13" a="1"/>
  <c r="BB1134" i="13"/>
  <c r="BA833" i="13" a="1"/>
  <c r="BA833" i="13"/>
  <c r="BA1134" i="13" a="1"/>
  <c r="BA1134" i="13"/>
  <c r="AZ833" i="13" a="1"/>
  <c r="AZ833" i="13"/>
  <c r="AZ1134" i="13" a="1"/>
  <c r="AZ1134" i="13"/>
  <c r="BS832" i="13" a="1"/>
  <c r="BS832" i="13"/>
  <c r="BS1133" i="13" a="1"/>
  <c r="BS1133" i="13"/>
  <c r="BR832" i="13" a="1"/>
  <c r="BR832" i="13"/>
  <c r="BR1133" i="13" a="1"/>
  <c r="BR1133" i="13"/>
  <c r="BQ832" i="13" a="1"/>
  <c r="BQ832" i="13"/>
  <c r="BQ1133" i="13" a="1"/>
  <c r="BQ1133" i="13"/>
  <c r="BP832" i="13" a="1"/>
  <c r="BP832" i="13"/>
  <c r="BP1133" i="13" a="1"/>
  <c r="BP1133" i="13"/>
  <c r="BO832" i="13" a="1"/>
  <c r="BO832" i="13"/>
  <c r="BO1133" i="13" a="1"/>
  <c r="BO1133" i="13"/>
  <c r="BN832" i="13" a="1"/>
  <c r="BN832" i="13"/>
  <c r="BN1133" i="13" a="1"/>
  <c r="BN1133" i="13"/>
  <c r="BM832" i="13" a="1"/>
  <c r="BM832" i="13"/>
  <c r="BM1133" i="13" a="1"/>
  <c r="BM1133" i="13"/>
  <c r="BL832" i="13" a="1"/>
  <c r="BL832" i="13"/>
  <c r="BL1133" i="13" a="1"/>
  <c r="BL1133" i="13"/>
  <c r="BK832" i="13" a="1"/>
  <c r="BK832" i="13"/>
  <c r="BK1133" i="13" a="1"/>
  <c r="BK1133" i="13"/>
  <c r="BJ832" i="13" a="1"/>
  <c r="BJ832" i="13"/>
  <c r="BJ1133" i="13" a="1"/>
  <c r="BJ1133" i="13"/>
  <c r="BI832" i="13" a="1"/>
  <c r="BI832" i="13"/>
  <c r="BI1133" i="13" a="1"/>
  <c r="BI1133" i="13"/>
  <c r="BH832" i="13" a="1"/>
  <c r="BH832" i="13"/>
  <c r="BH1133" i="13" a="1"/>
  <c r="BH1133" i="13"/>
  <c r="BG832" i="13" a="1"/>
  <c r="BG832" i="13"/>
  <c r="BG1133" i="13" a="1"/>
  <c r="BG1133" i="13"/>
  <c r="BF832" i="13" a="1"/>
  <c r="BF832" i="13"/>
  <c r="BF1133" i="13" a="1"/>
  <c r="BF1133" i="13"/>
  <c r="BE832" i="13" a="1"/>
  <c r="BE832" i="13"/>
  <c r="BE1133" i="13" a="1"/>
  <c r="BE1133" i="13"/>
  <c r="BD832" i="13" a="1"/>
  <c r="BD832" i="13"/>
  <c r="BD1133" i="13" a="1"/>
  <c r="BD1133" i="13"/>
  <c r="BC832" i="13" a="1"/>
  <c r="BC832" i="13"/>
  <c r="BC1133" i="13" a="1"/>
  <c r="BC1133" i="13"/>
  <c r="BB832" i="13" a="1"/>
  <c r="BB832" i="13"/>
  <c r="BB1133" i="13" a="1"/>
  <c r="BB1133" i="13"/>
  <c r="BA832" i="13" a="1"/>
  <c r="BA832" i="13"/>
  <c r="BA1133" i="13" a="1"/>
  <c r="BA1133" i="13"/>
  <c r="AZ832" i="13" a="1"/>
  <c r="AZ832" i="13"/>
  <c r="AZ1133" i="13" a="1"/>
  <c r="AZ1133" i="13"/>
  <c r="BS831" i="13" a="1"/>
  <c r="BS831" i="13"/>
  <c r="BS1132" i="13" a="1"/>
  <c r="BS1132" i="13"/>
  <c r="BR831" i="13" a="1"/>
  <c r="BR831" i="13"/>
  <c r="BR1132" i="13" a="1"/>
  <c r="BR1132" i="13"/>
  <c r="BQ831" i="13" a="1"/>
  <c r="BQ831" i="13"/>
  <c r="BQ1132" i="13" a="1"/>
  <c r="BQ1132" i="13"/>
  <c r="BP831" i="13" a="1"/>
  <c r="BP831" i="13"/>
  <c r="BP1132" i="13" a="1"/>
  <c r="BP1132" i="13"/>
  <c r="BO831" i="13" a="1"/>
  <c r="BO831" i="13"/>
  <c r="BO1132" i="13" a="1"/>
  <c r="BO1132" i="13"/>
  <c r="BN831" i="13" a="1"/>
  <c r="BN831" i="13"/>
  <c r="BN1132" i="13" a="1"/>
  <c r="BN1132" i="13"/>
  <c r="BM831" i="13" a="1"/>
  <c r="BM831" i="13"/>
  <c r="BM1132" i="13" a="1"/>
  <c r="BM1132" i="13"/>
  <c r="BL831" i="13" a="1"/>
  <c r="BL831" i="13"/>
  <c r="BL1132" i="13" a="1"/>
  <c r="BL1132" i="13"/>
  <c r="BK831" i="13" a="1"/>
  <c r="BK831" i="13"/>
  <c r="BK1132" i="13" a="1"/>
  <c r="BK1132" i="13"/>
  <c r="BJ831" i="13" a="1"/>
  <c r="BJ831" i="13"/>
  <c r="BJ1132" i="13" a="1"/>
  <c r="BJ1132" i="13"/>
  <c r="BI831" i="13" a="1"/>
  <c r="BI831" i="13"/>
  <c r="BI1132" i="13" a="1"/>
  <c r="BI1132" i="13"/>
  <c r="BH831" i="13" a="1"/>
  <c r="BH831" i="13"/>
  <c r="BH1132" i="13" a="1"/>
  <c r="BH1132" i="13"/>
  <c r="BG831" i="13" a="1"/>
  <c r="BG831" i="13"/>
  <c r="BG1132" i="13" a="1"/>
  <c r="BG1132" i="13"/>
  <c r="BF831" i="13" a="1"/>
  <c r="BF831" i="13"/>
  <c r="BF1132" i="13" a="1"/>
  <c r="BF1132" i="13"/>
  <c r="BE831" i="13" a="1"/>
  <c r="BE831" i="13"/>
  <c r="BE1132" i="13" a="1"/>
  <c r="BE1132" i="13"/>
  <c r="BD831" i="13" a="1"/>
  <c r="BD831" i="13"/>
  <c r="BD1132" i="13" a="1"/>
  <c r="BD1132" i="13"/>
  <c r="BC831" i="13" a="1"/>
  <c r="BC831" i="13"/>
  <c r="BC1132" i="13" a="1"/>
  <c r="BC1132" i="13"/>
  <c r="BB831" i="13" a="1"/>
  <c r="BB831" i="13"/>
  <c r="BB1132" i="13" a="1"/>
  <c r="BB1132" i="13"/>
  <c r="BA831" i="13" a="1"/>
  <c r="BA831" i="13"/>
  <c r="BA1132" i="13" a="1"/>
  <c r="BA1132" i="13"/>
  <c r="AZ831" i="13" a="1"/>
  <c r="AZ831" i="13"/>
  <c r="AZ1132" i="13" a="1"/>
  <c r="AZ1132" i="13"/>
  <c r="BS830" i="13" a="1"/>
  <c r="BS830" i="13"/>
  <c r="BS1131" i="13" a="1"/>
  <c r="BS1131" i="13"/>
  <c r="BR830" i="13" a="1"/>
  <c r="BR830" i="13"/>
  <c r="BR1131" i="13" a="1"/>
  <c r="BR1131" i="13"/>
  <c r="BQ830" i="13" a="1"/>
  <c r="BQ830" i="13"/>
  <c r="BQ1131" i="13" a="1"/>
  <c r="BQ1131" i="13"/>
  <c r="BP830" i="13" a="1"/>
  <c r="BP830" i="13"/>
  <c r="BP1131" i="13" a="1"/>
  <c r="BP1131" i="13"/>
  <c r="BO830" i="13" a="1"/>
  <c r="BO830" i="13"/>
  <c r="BO1131" i="13" a="1"/>
  <c r="BO1131" i="13"/>
  <c r="BN830" i="13" a="1"/>
  <c r="BN830" i="13"/>
  <c r="BN1131" i="13" a="1"/>
  <c r="BN1131" i="13"/>
  <c r="BM830" i="13" a="1"/>
  <c r="BM830" i="13"/>
  <c r="BM1131" i="13" a="1"/>
  <c r="BM1131" i="13"/>
  <c r="BL830" i="13" a="1"/>
  <c r="BL830" i="13"/>
  <c r="BL1131" i="13" a="1"/>
  <c r="BL1131" i="13"/>
  <c r="BK830" i="13" a="1"/>
  <c r="BK830" i="13"/>
  <c r="BK1131" i="13" a="1"/>
  <c r="BK1131" i="13"/>
  <c r="BJ830" i="13" a="1"/>
  <c r="BJ830" i="13"/>
  <c r="BJ1131" i="13" a="1"/>
  <c r="BJ1131" i="13"/>
  <c r="BI830" i="13" a="1"/>
  <c r="BI830" i="13"/>
  <c r="BI1131" i="13" a="1"/>
  <c r="BI1131" i="13"/>
  <c r="BH830" i="13" a="1"/>
  <c r="BH830" i="13"/>
  <c r="BH1131" i="13" a="1"/>
  <c r="BH1131" i="13"/>
  <c r="BG830" i="13" a="1"/>
  <c r="BG830" i="13"/>
  <c r="BG1131" i="13" a="1"/>
  <c r="BG1131" i="13"/>
  <c r="BF830" i="13" a="1"/>
  <c r="BF830" i="13"/>
  <c r="BF1131" i="13" a="1"/>
  <c r="BF1131" i="13"/>
  <c r="BE830" i="13" a="1"/>
  <c r="BE830" i="13"/>
  <c r="BE1131" i="13" a="1"/>
  <c r="BE1131" i="13"/>
  <c r="BD830" i="13" a="1"/>
  <c r="BD830" i="13"/>
  <c r="BD1131" i="13" a="1"/>
  <c r="BD1131" i="13"/>
  <c r="BC830" i="13" a="1"/>
  <c r="BC830" i="13"/>
  <c r="BC1131" i="13" a="1"/>
  <c r="BC1131" i="13"/>
  <c r="BB830" i="13" a="1"/>
  <c r="BB830" i="13"/>
  <c r="BB1131" i="13" a="1"/>
  <c r="BB1131" i="13"/>
  <c r="BA830" i="13" a="1"/>
  <c r="BA830" i="13"/>
  <c r="BA1131" i="13" a="1"/>
  <c r="BA1131" i="13"/>
  <c r="AZ830" i="13" a="1"/>
  <c r="AZ830" i="13"/>
  <c r="AZ1131" i="13" a="1"/>
  <c r="AZ1131" i="13"/>
  <c r="BS829" i="13" a="1"/>
  <c r="BS829" i="13"/>
  <c r="BS1130" i="13" a="1"/>
  <c r="BS1130" i="13"/>
  <c r="BR829" i="13" a="1"/>
  <c r="BR829" i="13"/>
  <c r="BR1130" i="13" a="1"/>
  <c r="BR1130" i="13"/>
  <c r="BQ829" i="13" a="1"/>
  <c r="BQ829" i="13"/>
  <c r="BQ1130" i="13" a="1"/>
  <c r="BQ1130" i="13"/>
  <c r="BP829" i="13" a="1"/>
  <c r="BP829" i="13"/>
  <c r="BP1130" i="13" a="1"/>
  <c r="BP1130" i="13"/>
  <c r="BO829" i="13" a="1"/>
  <c r="BO829" i="13"/>
  <c r="BO1130" i="13" a="1"/>
  <c r="BO1130" i="13"/>
  <c r="BN829" i="13" a="1"/>
  <c r="BN829" i="13"/>
  <c r="BN1130" i="13" a="1"/>
  <c r="BN1130" i="13"/>
  <c r="BM829" i="13" a="1"/>
  <c r="BM829" i="13"/>
  <c r="BM1130" i="13" a="1"/>
  <c r="BM1130" i="13"/>
  <c r="BL829" i="13" a="1"/>
  <c r="BL829" i="13"/>
  <c r="BL1130" i="13" a="1"/>
  <c r="BL1130" i="13"/>
  <c r="BK829" i="13" a="1"/>
  <c r="BK829" i="13"/>
  <c r="BK1130" i="13" a="1"/>
  <c r="BK1130" i="13"/>
  <c r="BJ829" i="13" a="1"/>
  <c r="BJ829" i="13"/>
  <c r="BJ1130" i="13" a="1"/>
  <c r="BJ1130" i="13"/>
  <c r="BI829" i="13" a="1"/>
  <c r="BI829" i="13"/>
  <c r="BI1130" i="13" a="1"/>
  <c r="BI1130" i="13"/>
  <c r="BH829" i="13" a="1"/>
  <c r="BH829" i="13"/>
  <c r="BH1130" i="13" a="1"/>
  <c r="BH1130" i="13"/>
  <c r="BG829" i="13" a="1"/>
  <c r="BG829" i="13"/>
  <c r="BG1130" i="13" a="1"/>
  <c r="BG1130" i="13"/>
  <c r="BF829" i="13" a="1"/>
  <c r="BF829" i="13"/>
  <c r="BF1130" i="13" a="1"/>
  <c r="BF1130" i="13"/>
  <c r="BE829" i="13" a="1"/>
  <c r="BE829" i="13"/>
  <c r="BE1130" i="13" a="1"/>
  <c r="BE1130" i="13"/>
  <c r="BD829" i="13" a="1"/>
  <c r="BD829" i="13"/>
  <c r="BD1130" i="13" a="1"/>
  <c r="BD1130" i="13"/>
  <c r="BC829" i="13" a="1"/>
  <c r="BC829" i="13"/>
  <c r="BC1130" i="13" a="1"/>
  <c r="BC1130" i="13"/>
  <c r="BB829" i="13" a="1"/>
  <c r="BB829" i="13"/>
  <c r="BB1130" i="13" a="1"/>
  <c r="BB1130" i="13"/>
  <c r="BA829" i="13" a="1"/>
  <c r="BA829" i="13"/>
  <c r="BA1130" i="13" a="1"/>
  <c r="BA1130" i="13"/>
  <c r="AZ829" i="13" a="1"/>
  <c r="AZ829" i="13"/>
  <c r="AZ1130" i="13" a="1"/>
  <c r="AZ1130" i="13"/>
  <c r="BS828" i="13" a="1"/>
  <c r="BS828" i="13"/>
  <c r="BS1129" i="13" a="1"/>
  <c r="BS1129" i="13"/>
  <c r="BR828" i="13" a="1"/>
  <c r="BR828" i="13"/>
  <c r="BR1129" i="13" a="1"/>
  <c r="BR1129" i="13"/>
  <c r="BQ828" i="13" a="1"/>
  <c r="BQ828" i="13"/>
  <c r="BQ1129" i="13" a="1"/>
  <c r="BQ1129" i="13"/>
  <c r="BP828" i="13" a="1"/>
  <c r="BP828" i="13"/>
  <c r="BP1129" i="13" a="1"/>
  <c r="BP1129" i="13"/>
  <c r="BO828" i="13" a="1"/>
  <c r="BO828" i="13"/>
  <c r="BO1129" i="13" a="1"/>
  <c r="BO1129" i="13"/>
  <c r="BN828" i="13" a="1"/>
  <c r="BN828" i="13"/>
  <c r="BN1129" i="13" a="1"/>
  <c r="BN1129" i="13"/>
  <c r="BM828" i="13" a="1"/>
  <c r="BM828" i="13"/>
  <c r="BM1129" i="13" a="1"/>
  <c r="BM1129" i="13"/>
  <c r="BL828" i="13" a="1"/>
  <c r="BL828" i="13"/>
  <c r="BL1129" i="13" a="1"/>
  <c r="BL1129" i="13"/>
  <c r="BK828" i="13" a="1"/>
  <c r="BK828" i="13"/>
  <c r="BK1129" i="13" a="1"/>
  <c r="BK1129" i="13"/>
  <c r="BJ828" i="13" a="1"/>
  <c r="BJ828" i="13"/>
  <c r="BJ1129" i="13" a="1"/>
  <c r="BJ1129" i="13"/>
  <c r="BI828" i="13" a="1"/>
  <c r="BI828" i="13"/>
  <c r="BI1129" i="13" a="1"/>
  <c r="BI1129" i="13"/>
  <c r="BH828" i="13" a="1"/>
  <c r="BH828" i="13"/>
  <c r="BH1129" i="13" a="1"/>
  <c r="BH1129" i="13"/>
  <c r="BG828" i="13" a="1"/>
  <c r="BG828" i="13"/>
  <c r="BG1129" i="13" a="1"/>
  <c r="BG1129" i="13"/>
  <c r="BF828" i="13" a="1"/>
  <c r="BF828" i="13"/>
  <c r="BF1129" i="13" a="1"/>
  <c r="BF1129" i="13"/>
  <c r="BE828" i="13" a="1"/>
  <c r="BE828" i="13"/>
  <c r="BE1129" i="13" a="1"/>
  <c r="BE1129" i="13"/>
  <c r="BD828" i="13" a="1"/>
  <c r="BD828" i="13"/>
  <c r="BD1129" i="13" a="1"/>
  <c r="BD1129" i="13"/>
  <c r="BC828" i="13" a="1"/>
  <c r="BC828" i="13"/>
  <c r="BC1129" i="13" a="1"/>
  <c r="BC1129" i="13"/>
  <c r="BB828" i="13" a="1"/>
  <c r="BB828" i="13"/>
  <c r="BB1129" i="13" a="1"/>
  <c r="BB1129" i="13"/>
  <c r="BA828" i="13" a="1"/>
  <c r="BA828" i="13"/>
  <c r="BA1129" i="13" a="1"/>
  <c r="BA1129" i="13"/>
  <c r="AZ828" i="13" a="1"/>
  <c r="AZ828" i="13"/>
  <c r="AZ1129" i="13" a="1"/>
  <c r="AZ1129" i="13"/>
  <c r="BS827" i="13" a="1"/>
  <c r="BS827" i="13"/>
  <c r="BS1128" i="13" a="1"/>
  <c r="BS1128" i="13"/>
  <c r="BR827" i="13" a="1"/>
  <c r="BR827" i="13"/>
  <c r="BR1128" i="13" a="1"/>
  <c r="BR1128" i="13"/>
  <c r="BQ827" i="13" a="1"/>
  <c r="BQ827" i="13"/>
  <c r="BQ1128" i="13" a="1"/>
  <c r="BQ1128" i="13"/>
  <c r="BP827" i="13" a="1"/>
  <c r="BP827" i="13"/>
  <c r="BP1128" i="13" a="1"/>
  <c r="BP1128" i="13"/>
  <c r="BO827" i="13" a="1"/>
  <c r="BO827" i="13"/>
  <c r="BO1128" i="13" a="1"/>
  <c r="BO1128" i="13"/>
  <c r="BN827" i="13" a="1"/>
  <c r="BN827" i="13"/>
  <c r="BN1128" i="13" a="1"/>
  <c r="BN1128" i="13"/>
  <c r="BM827" i="13" a="1"/>
  <c r="BM827" i="13"/>
  <c r="BM1128" i="13" a="1"/>
  <c r="BM1128" i="13"/>
  <c r="BL827" i="13" a="1"/>
  <c r="BL827" i="13"/>
  <c r="BL1128" i="13" a="1"/>
  <c r="BL1128" i="13"/>
  <c r="BK827" i="13" a="1"/>
  <c r="BK827" i="13"/>
  <c r="BK1128" i="13" a="1"/>
  <c r="BK1128" i="13"/>
  <c r="BJ827" i="13" a="1"/>
  <c r="BJ827" i="13"/>
  <c r="BJ1128" i="13" a="1"/>
  <c r="BJ1128" i="13"/>
  <c r="BI827" i="13" a="1"/>
  <c r="BI827" i="13"/>
  <c r="BI1128" i="13" a="1"/>
  <c r="BI1128" i="13"/>
  <c r="BH827" i="13" a="1"/>
  <c r="BH827" i="13"/>
  <c r="BH1128" i="13" a="1"/>
  <c r="BH1128" i="13"/>
  <c r="BG827" i="13" a="1"/>
  <c r="BG827" i="13"/>
  <c r="BG1128" i="13" a="1"/>
  <c r="BG1128" i="13"/>
  <c r="BF827" i="13" a="1"/>
  <c r="BF827" i="13"/>
  <c r="BF1128" i="13" a="1"/>
  <c r="BF1128" i="13"/>
  <c r="BE827" i="13" a="1"/>
  <c r="BE827" i="13"/>
  <c r="BE1128" i="13" a="1"/>
  <c r="BE1128" i="13"/>
  <c r="BD827" i="13" a="1"/>
  <c r="BD827" i="13"/>
  <c r="BD1128" i="13" a="1"/>
  <c r="BD1128" i="13"/>
  <c r="BC827" i="13" a="1"/>
  <c r="BC827" i="13"/>
  <c r="BC1128" i="13" a="1"/>
  <c r="BC1128" i="13"/>
  <c r="BB827" i="13" a="1"/>
  <c r="BB827" i="13"/>
  <c r="BB1128" i="13" a="1"/>
  <c r="BB1128" i="13"/>
  <c r="BA827" i="13" a="1"/>
  <c r="BA827" i="13"/>
  <c r="BA1128" i="13" a="1"/>
  <c r="BA1128" i="13"/>
  <c r="AZ827" i="13" a="1"/>
  <c r="AZ827" i="13"/>
  <c r="AZ1128" i="13" a="1"/>
  <c r="AZ1128" i="13"/>
  <c r="BS826" i="13" a="1"/>
  <c r="BS826" i="13"/>
  <c r="BS1127" i="13" a="1"/>
  <c r="BS1127" i="13"/>
  <c r="BR826" i="13" a="1"/>
  <c r="BR826" i="13"/>
  <c r="BR1127" i="13" a="1"/>
  <c r="BR1127" i="13"/>
  <c r="BQ826" i="13" a="1"/>
  <c r="BQ826" i="13"/>
  <c r="BQ1127" i="13" a="1"/>
  <c r="BQ1127" i="13"/>
  <c r="BP826" i="13" a="1"/>
  <c r="BP826" i="13"/>
  <c r="BP1127" i="13" a="1"/>
  <c r="BP1127" i="13"/>
  <c r="BO826" i="13" a="1"/>
  <c r="BO826" i="13"/>
  <c r="BO1127" i="13" a="1"/>
  <c r="BO1127" i="13"/>
  <c r="BN826" i="13" a="1"/>
  <c r="BN826" i="13"/>
  <c r="BN1127" i="13" a="1"/>
  <c r="BN1127" i="13"/>
  <c r="BM826" i="13" a="1"/>
  <c r="BM826" i="13"/>
  <c r="BM1127" i="13" a="1"/>
  <c r="BM1127" i="13"/>
  <c r="BL826" i="13" a="1"/>
  <c r="BL826" i="13"/>
  <c r="BL1127" i="13" a="1"/>
  <c r="BL1127" i="13"/>
  <c r="BK826" i="13" a="1"/>
  <c r="BK826" i="13"/>
  <c r="BK1127" i="13" a="1"/>
  <c r="BK1127" i="13"/>
  <c r="BJ826" i="13" a="1"/>
  <c r="BJ826" i="13"/>
  <c r="BJ1127" i="13" a="1"/>
  <c r="BJ1127" i="13"/>
  <c r="BI826" i="13" a="1"/>
  <c r="BI826" i="13"/>
  <c r="BI1127" i="13" a="1"/>
  <c r="BI1127" i="13"/>
  <c r="BH826" i="13" a="1"/>
  <c r="BH826" i="13"/>
  <c r="BH1127" i="13" a="1"/>
  <c r="BH1127" i="13"/>
  <c r="BG826" i="13" a="1"/>
  <c r="BG826" i="13"/>
  <c r="BG1127" i="13" a="1"/>
  <c r="BG1127" i="13"/>
  <c r="BF826" i="13" a="1"/>
  <c r="BF826" i="13"/>
  <c r="BF1127" i="13" a="1"/>
  <c r="BF1127" i="13"/>
  <c r="BE826" i="13" a="1"/>
  <c r="BE826" i="13"/>
  <c r="BE1127" i="13" a="1"/>
  <c r="BE1127" i="13"/>
  <c r="BD826" i="13" a="1"/>
  <c r="BD826" i="13"/>
  <c r="BD1127" i="13" a="1"/>
  <c r="BD1127" i="13"/>
  <c r="BC826" i="13" a="1"/>
  <c r="BC826" i="13"/>
  <c r="BC1127" i="13" a="1"/>
  <c r="BC1127" i="13"/>
  <c r="BB826" i="13" a="1"/>
  <c r="BB826" i="13"/>
  <c r="BB1127" i="13" a="1"/>
  <c r="BB1127" i="13"/>
  <c r="BA826" i="13" a="1"/>
  <c r="BA826" i="13"/>
  <c r="BA1127" i="13" a="1"/>
  <c r="BA1127" i="13"/>
  <c r="AZ826" i="13" a="1"/>
  <c r="AZ826" i="13"/>
  <c r="AZ1127" i="13" a="1"/>
  <c r="AZ1127" i="13"/>
  <c r="BS825" i="13" a="1"/>
  <c r="BS825" i="13"/>
  <c r="BS1126" i="13" a="1"/>
  <c r="BS1126" i="13"/>
  <c r="BR825" i="13" a="1"/>
  <c r="BR825" i="13"/>
  <c r="BR1126" i="13" a="1"/>
  <c r="BR1126" i="13"/>
  <c r="BQ825" i="13" a="1"/>
  <c r="BQ825" i="13"/>
  <c r="BQ1126" i="13" a="1"/>
  <c r="BQ1126" i="13"/>
  <c r="BP825" i="13" a="1"/>
  <c r="BP825" i="13"/>
  <c r="BP1126" i="13" a="1"/>
  <c r="BP1126" i="13"/>
  <c r="BO825" i="13" a="1"/>
  <c r="BO825" i="13"/>
  <c r="BO1126" i="13" a="1"/>
  <c r="BO1126" i="13"/>
  <c r="BN825" i="13" a="1"/>
  <c r="BN825" i="13"/>
  <c r="BN1126" i="13" a="1"/>
  <c r="BN1126" i="13"/>
  <c r="BM825" i="13" a="1"/>
  <c r="BM825" i="13"/>
  <c r="BM1126" i="13" a="1"/>
  <c r="BM1126" i="13"/>
  <c r="BL825" i="13" a="1"/>
  <c r="BL825" i="13"/>
  <c r="BL1126" i="13" a="1"/>
  <c r="BL1126" i="13"/>
  <c r="BK825" i="13" a="1"/>
  <c r="BK825" i="13"/>
  <c r="BK1126" i="13" a="1"/>
  <c r="BK1126" i="13"/>
  <c r="BJ825" i="13" a="1"/>
  <c r="BJ825" i="13"/>
  <c r="BJ1126" i="13" a="1"/>
  <c r="BJ1126" i="13"/>
  <c r="BI825" i="13" a="1"/>
  <c r="BI825" i="13"/>
  <c r="BI1126" i="13" a="1"/>
  <c r="BI1126" i="13"/>
  <c r="BH825" i="13" a="1"/>
  <c r="BH825" i="13"/>
  <c r="BH1126" i="13" a="1"/>
  <c r="BH1126" i="13"/>
  <c r="BG825" i="13" a="1"/>
  <c r="BG825" i="13"/>
  <c r="BG1126" i="13" a="1"/>
  <c r="BG1126" i="13"/>
  <c r="BF825" i="13" a="1"/>
  <c r="BF825" i="13"/>
  <c r="BF1126" i="13" a="1"/>
  <c r="BF1126" i="13"/>
  <c r="BE825" i="13" a="1"/>
  <c r="BE825" i="13"/>
  <c r="BE1126" i="13" a="1"/>
  <c r="BE1126" i="13"/>
  <c r="BD825" i="13" a="1"/>
  <c r="BD825" i="13"/>
  <c r="BD1126" i="13" a="1"/>
  <c r="BD1126" i="13"/>
  <c r="BC825" i="13" a="1"/>
  <c r="BC825" i="13"/>
  <c r="BC1126" i="13" a="1"/>
  <c r="BC1126" i="13"/>
  <c r="BB825" i="13" a="1"/>
  <c r="BB825" i="13"/>
  <c r="BB1126" i="13" a="1"/>
  <c r="BB1126" i="13"/>
  <c r="BA825" i="13" a="1"/>
  <c r="BA825" i="13"/>
  <c r="BA1126" i="13" a="1"/>
  <c r="BA1126" i="13"/>
  <c r="AZ825" i="13" a="1"/>
  <c r="AZ825" i="13"/>
  <c r="AZ1126" i="13" a="1"/>
  <c r="AZ1126" i="13"/>
  <c r="BS824" i="13" a="1"/>
  <c r="BS824" i="13"/>
  <c r="BS1125" i="13" a="1"/>
  <c r="BS1125" i="13"/>
  <c r="BR824" i="13" a="1"/>
  <c r="BR824" i="13"/>
  <c r="BR1125" i="13" a="1"/>
  <c r="BR1125" i="13"/>
  <c r="BQ824" i="13" a="1"/>
  <c r="BQ824" i="13"/>
  <c r="BQ1125" i="13" a="1"/>
  <c r="BQ1125" i="13"/>
  <c r="BP824" i="13" a="1"/>
  <c r="BP824" i="13"/>
  <c r="BP1125" i="13" a="1"/>
  <c r="BP1125" i="13"/>
  <c r="BO824" i="13" a="1"/>
  <c r="BO824" i="13"/>
  <c r="BO1125" i="13" a="1"/>
  <c r="BO1125" i="13"/>
  <c r="BN824" i="13" a="1"/>
  <c r="BN824" i="13"/>
  <c r="BN1125" i="13" a="1"/>
  <c r="BN1125" i="13"/>
  <c r="BM824" i="13" a="1"/>
  <c r="BM824" i="13"/>
  <c r="BM1125" i="13" a="1"/>
  <c r="BM1125" i="13"/>
  <c r="BL824" i="13" a="1"/>
  <c r="BL824" i="13"/>
  <c r="BL1125" i="13" a="1"/>
  <c r="BL1125" i="13"/>
  <c r="BK824" i="13" a="1"/>
  <c r="BK824" i="13"/>
  <c r="BK1125" i="13" a="1"/>
  <c r="BK1125" i="13"/>
  <c r="BJ824" i="13" a="1"/>
  <c r="BJ824" i="13"/>
  <c r="BJ1125" i="13" a="1"/>
  <c r="BJ1125" i="13"/>
  <c r="BI824" i="13" a="1"/>
  <c r="BI824" i="13"/>
  <c r="BI1125" i="13" a="1"/>
  <c r="BI1125" i="13"/>
  <c r="BH824" i="13" a="1"/>
  <c r="BH824" i="13"/>
  <c r="BH1125" i="13" a="1"/>
  <c r="BH1125" i="13"/>
  <c r="BG824" i="13" a="1"/>
  <c r="BG824" i="13"/>
  <c r="BG1125" i="13" a="1"/>
  <c r="BG1125" i="13"/>
  <c r="BF824" i="13" a="1"/>
  <c r="BF824" i="13"/>
  <c r="BF1125" i="13" a="1"/>
  <c r="BF1125" i="13"/>
  <c r="BE824" i="13" a="1"/>
  <c r="BE824" i="13"/>
  <c r="BE1125" i="13" a="1"/>
  <c r="BE1125" i="13"/>
  <c r="BD824" i="13" a="1"/>
  <c r="BD824" i="13"/>
  <c r="BD1125" i="13" a="1"/>
  <c r="BD1125" i="13"/>
  <c r="BC824" i="13" a="1"/>
  <c r="BC824" i="13"/>
  <c r="BC1125" i="13" a="1"/>
  <c r="BC1125" i="13"/>
  <c r="BB824" i="13" a="1"/>
  <c r="BB824" i="13"/>
  <c r="BB1125" i="13" a="1"/>
  <c r="BB1125" i="13"/>
  <c r="BA824" i="13" a="1"/>
  <c r="BA824" i="13"/>
  <c r="BA1125" i="13" a="1"/>
  <c r="BA1125" i="13"/>
  <c r="AZ824" i="13" a="1"/>
  <c r="AZ824" i="13"/>
  <c r="AZ1125" i="13" a="1"/>
  <c r="AZ1125" i="13"/>
  <c r="BS823" i="13" a="1"/>
  <c r="BS823" i="13"/>
  <c r="BS1124" i="13" a="1"/>
  <c r="BS1124" i="13"/>
  <c r="BR823" i="13" a="1"/>
  <c r="BR823" i="13"/>
  <c r="BR1124" i="13" a="1"/>
  <c r="BR1124" i="13"/>
  <c r="BQ823" i="13" a="1"/>
  <c r="BQ823" i="13"/>
  <c r="BQ1124" i="13" a="1"/>
  <c r="BQ1124" i="13"/>
  <c r="BP823" i="13" a="1"/>
  <c r="BP823" i="13"/>
  <c r="BP1124" i="13" a="1"/>
  <c r="BP1124" i="13"/>
  <c r="BO823" i="13" a="1"/>
  <c r="BO823" i="13"/>
  <c r="BO1124" i="13" a="1"/>
  <c r="BO1124" i="13"/>
  <c r="BN823" i="13" a="1"/>
  <c r="BN823" i="13"/>
  <c r="BN1124" i="13" a="1"/>
  <c r="BN1124" i="13"/>
  <c r="BM823" i="13" a="1"/>
  <c r="BM823" i="13"/>
  <c r="BM1124" i="13" a="1"/>
  <c r="BM1124" i="13"/>
  <c r="BL823" i="13" a="1"/>
  <c r="BL823" i="13"/>
  <c r="BL1124" i="13" a="1"/>
  <c r="BL1124" i="13"/>
  <c r="BK823" i="13" a="1"/>
  <c r="BK823" i="13"/>
  <c r="BK1124" i="13" a="1"/>
  <c r="BK1124" i="13"/>
  <c r="BJ823" i="13" a="1"/>
  <c r="BJ823" i="13"/>
  <c r="BJ1124" i="13" a="1"/>
  <c r="BJ1124" i="13"/>
  <c r="BI823" i="13" a="1"/>
  <c r="BI823" i="13"/>
  <c r="BI1124" i="13" a="1"/>
  <c r="BI1124" i="13"/>
  <c r="BH823" i="13" a="1"/>
  <c r="BH823" i="13"/>
  <c r="BH1124" i="13" a="1"/>
  <c r="BH1124" i="13"/>
  <c r="BG823" i="13" a="1"/>
  <c r="BG823" i="13"/>
  <c r="BG1124" i="13" a="1"/>
  <c r="BG1124" i="13"/>
  <c r="BF823" i="13" a="1"/>
  <c r="BF823" i="13"/>
  <c r="BF1124" i="13" a="1"/>
  <c r="BF1124" i="13"/>
  <c r="BE823" i="13" a="1"/>
  <c r="BE823" i="13"/>
  <c r="BE1124" i="13" a="1"/>
  <c r="BE1124" i="13"/>
  <c r="BD823" i="13" a="1"/>
  <c r="BD823" i="13"/>
  <c r="BD1124" i="13" a="1"/>
  <c r="BD1124" i="13"/>
  <c r="BC823" i="13" a="1"/>
  <c r="BC823" i="13"/>
  <c r="BC1124" i="13" a="1"/>
  <c r="BC1124" i="13"/>
  <c r="BB823" i="13" a="1"/>
  <c r="BB823" i="13"/>
  <c r="BB1124" i="13" a="1"/>
  <c r="BB1124" i="13"/>
  <c r="BA823" i="13" a="1"/>
  <c r="BA823" i="13"/>
  <c r="BA1124" i="13" a="1"/>
  <c r="BA1124" i="13"/>
  <c r="AZ823" i="13" a="1"/>
  <c r="AZ823" i="13"/>
  <c r="AZ1124" i="13" a="1"/>
  <c r="AZ1124" i="13"/>
  <c r="BS822" i="13" a="1"/>
  <c r="BS822" i="13"/>
  <c r="BS1123" i="13" a="1"/>
  <c r="BS1123" i="13"/>
  <c r="BR822" i="13" a="1"/>
  <c r="BR822" i="13"/>
  <c r="BR1123" i="13" a="1"/>
  <c r="BR1123" i="13"/>
  <c r="BQ822" i="13" a="1"/>
  <c r="BQ822" i="13"/>
  <c r="BQ1123" i="13" a="1"/>
  <c r="BQ1123" i="13"/>
  <c r="BP822" i="13" a="1"/>
  <c r="BP822" i="13"/>
  <c r="BP1123" i="13" a="1"/>
  <c r="BP1123" i="13"/>
  <c r="BO822" i="13" a="1"/>
  <c r="BO822" i="13"/>
  <c r="BO1123" i="13" a="1"/>
  <c r="BO1123" i="13"/>
  <c r="BN822" i="13" a="1"/>
  <c r="BN822" i="13"/>
  <c r="BN1123" i="13" a="1"/>
  <c r="BN1123" i="13"/>
  <c r="BM822" i="13" a="1"/>
  <c r="BM822" i="13"/>
  <c r="BM1123" i="13" a="1"/>
  <c r="BM1123" i="13"/>
  <c r="BL822" i="13" a="1"/>
  <c r="BL822" i="13"/>
  <c r="BL1123" i="13" a="1"/>
  <c r="BL1123" i="13"/>
  <c r="BK822" i="13" a="1"/>
  <c r="BK822" i="13"/>
  <c r="BK1123" i="13" a="1"/>
  <c r="BK1123" i="13"/>
  <c r="BJ822" i="13" a="1"/>
  <c r="BJ822" i="13"/>
  <c r="BJ1123" i="13" a="1"/>
  <c r="BJ1123" i="13"/>
  <c r="BI822" i="13" a="1"/>
  <c r="BI822" i="13"/>
  <c r="BI1123" i="13" a="1"/>
  <c r="BI1123" i="13"/>
  <c r="BH822" i="13" a="1"/>
  <c r="BH822" i="13"/>
  <c r="BH1123" i="13" a="1"/>
  <c r="BH1123" i="13"/>
  <c r="BG822" i="13" a="1"/>
  <c r="BG822" i="13"/>
  <c r="BG1123" i="13" a="1"/>
  <c r="BG1123" i="13"/>
  <c r="BF822" i="13" a="1"/>
  <c r="BF822" i="13"/>
  <c r="BF1123" i="13" a="1"/>
  <c r="BF1123" i="13"/>
  <c r="BE822" i="13" a="1"/>
  <c r="BE822" i="13"/>
  <c r="BE1123" i="13" a="1"/>
  <c r="BE1123" i="13"/>
  <c r="BD822" i="13" a="1"/>
  <c r="BD822" i="13"/>
  <c r="BD1123" i="13" a="1"/>
  <c r="BD1123" i="13"/>
  <c r="BC822" i="13" a="1"/>
  <c r="BC822" i="13"/>
  <c r="BC1123" i="13" a="1"/>
  <c r="BC1123" i="13"/>
  <c r="BB822" i="13" a="1"/>
  <c r="BB822" i="13"/>
  <c r="BB1123" i="13" a="1"/>
  <c r="BB1123" i="13"/>
  <c r="BA822" i="13" a="1"/>
  <c r="BA822" i="13"/>
  <c r="BA1123" i="13" a="1"/>
  <c r="BA1123" i="13"/>
  <c r="AZ822" i="13" a="1"/>
  <c r="AZ822" i="13"/>
  <c r="AZ1123" i="13" a="1"/>
  <c r="AZ1123" i="13"/>
  <c r="BS821" i="13" a="1"/>
  <c r="BS821" i="13"/>
  <c r="BS1122" i="13" a="1"/>
  <c r="BS1122" i="13"/>
  <c r="BR821" i="13" a="1"/>
  <c r="BR821" i="13"/>
  <c r="BR1122" i="13" a="1"/>
  <c r="BR1122" i="13"/>
  <c r="BQ821" i="13" a="1"/>
  <c r="BQ821" i="13"/>
  <c r="BQ1122" i="13" a="1"/>
  <c r="BQ1122" i="13"/>
  <c r="BP821" i="13" a="1"/>
  <c r="BP821" i="13"/>
  <c r="BP1122" i="13" a="1"/>
  <c r="BP1122" i="13"/>
  <c r="BO821" i="13" a="1"/>
  <c r="BO821" i="13"/>
  <c r="BO1122" i="13" a="1"/>
  <c r="BO1122" i="13"/>
  <c r="BN821" i="13" a="1"/>
  <c r="BN821" i="13"/>
  <c r="BN1122" i="13" a="1"/>
  <c r="BN1122" i="13"/>
  <c r="BM821" i="13" a="1"/>
  <c r="BM821" i="13"/>
  <c r="BM1122" i="13" a="1"/>
  <c r="BM1122" i="13"/>
  <c r="BL821" i="13" a="1"/>
  <c r="BL821" i="13"/>
  <c r="BL1122" i="13" a="1"/>
  <c r="BL1122" i="13"/>
  <c r="BK821" i="13" a="1"/>
  <c r="BK821" i="13"/>
  <c r="BK1122" i="13" a="1"/>
  <c r="BK1122" i="13"/>
  <c r="BJ821" i="13" a="1"/>
  <c r="BJ821" i="13"/>
  <c r="BJ1122" i="13" a="1"/>
  <c r="BJ1122" i="13"/>
  <c r="BI821" i="13" a="1"/>
  <c r="BI821" i="13"/>
  <c r="BI1122" i="13" a="1"/>
  <c r="BI1122" i="13"/>
  <c r="BH821" i="13" a="1"/>
  <c r="BH821" i="13"/>
  <c r="BH1122" i="13" a="1"/>
  <c r="BH1122" i="13"/>
  <c r="BG821" i="13" a="1"/>
  <c r="BG821" i="13"/>
  <c r="BG1122" i="13" a="1"/>
  <c r="BG1122" i="13"/>
  <c r="BF821" i="13" a="1"/>
  <c r="BF821" i="13"/>
  <c r="BF1122" i="13" a="1"/>
  <c r="BF1122" i="13"/>
  <c r="BE821" i="13" a="1"/>
  <c r="BE821" i="13"/>
  <c r="BE1122" i="13" a="1"/>
  <c r="BE1122" i="13"/>
  <c r="BD821" i="13" a="1"/>
  <c r="BD821" i="13"/>
  <c r="BD1122" i="13" a="1"/>
  <c r="BD1122" i="13"/>
  <c r="BC821" i="13" a="1"/>
  <c r="BC821" i="13"/>
  <c r="BC1122" i="13" a="1"/>
  <c r="BC1122" i="13"/>
  <c r="BB821" i="13" a="1"/>
  <c r="BB821" i="13"/>
  <c r="BB1122" i="13" a="1"/>
  <c r="BB1122" i="13"/>
  <c r="BA821" i="13" a="1"/>
  <c r="BA821" i="13"/>
  <c r="BA1122" i="13" a="1"/>
  <c r="BA1122" i="13"/>
  <c r="AZ821" i="13" a="1"/>
  <c r="AZ821" i="13"/>
  <c r="AZ1122" i="13" a="1"/>
  <c r="AZ1122" i="13"/>
  <c r="BS820" i="13" a="1"/>
  <c r="BS820" i="13"/>
  <c r="BS1121" i="13" a="1"/>
  <c r="BS1121" i="13"/>
  <c r="BR820" i="13" a="1"/>
  <c r="BR820" i="13"/>
  <c r="BR1121" i="13" a="1"/>
  <c r="BR1121" i="13"/>
  <c r="BQ820" i="13" a="1"/>
  <c r="BQ820" i="13"/>
  <c r="BQ1121" i="13" a="1"/>
  <c r="BQ1121" i="13"/>
  <c r="BP820" i="13" a="1"/>
  <c r="BP820" i="13"/>
  <c r="BP1121" i="13" a="1"/>
  <c r="BP1121" i="13"/>
  <c r="BO820" i="13" a="1"/>
  <c r="BO820" i="13"/>
  <c r="BO1121" i="13" a="1"/>
  <c r="BO1121" i="13"/>
  <c r="BN820" i="13" a="1"/>
  <c r="BN820" i="13"/>
  <c r="BN1121" i="13" a="1"/>
  <c r="BN1121" i="13"/>
  <c r="BM820" i="13" a="1"/>
  <c r="BM820" i="13"/>
  <c r="BM1121" i="13" a="1"/>
  <c r="BM1121" i="13"/>
  <c r="BL820" i="13" a="1"/>
  <c r="BL820" i="13"/>
  <c r="BL1121" i="13" a="1"/>
  <c r="BL1121" i="13"/>
  <c r="BK820" i="13" a="1"/>
  <c r="BK820" i="13"/>
  <c r="BK1121" i="13" a="1"/>
  <c r="BK1121" i="13"/>
  <c r="BJ820" i="13" a="1"/>
  <c r="BJ820" i="13"/>
  <c r="BJ1121" i="13" a="1"/>
  <c r="BJ1121" i="13"/>
  <c r="BI820" i="13" a="1"/>
  <c r="BI820" i="13"/>
  <c r="BI1121" i="13" a="1"/>
  <c r="BI1121" i="13"/>
  <c r="BH820" i="13" a="1"/>
  <c r="BH820" i="13"/>
  <c r="BH1121" i="13" a="1"/>
  <c r="BH1121" i="13"/>
  <c r="BG820" i="13" a="1"/>
  <c r="BG820" i="13"/>
  <c r="BG1121" i="13" a="1"/>
  <c r="BG1121" i="13"/>
  <c r="BF820" i="13" a="1"/>
  <c r="BF820" i="13"/>
  <c r="BF1121" i="13" a="1"/>
  <c r="BF1121" i="13"/>
  <c r="BE820" i="13" a="1"/>
  <c r="BE820" i="13"/>
  <c r="BE1121" i="13" a="1"/>
  <c r="BE1121" i="13"/>
  <c r="BD820" i="13" a="1"/>
  <c r="BD820" i="13"/>
  <c r="BD1121" i="13" a="1"/>
  <c r="BD1121" i="13"/>
  <c r="BC820" i="13" a="1"/>
  <c r="BC820" i="13"/>
  <c r="BC1121" i="13" a="1"/>
  <c r="BC1121" i="13"/>
  <c r="BB820" i="13" a="1"/>
  <c r="BB820" i="13"/>
  <c r="BB1121" i="13" a="1"/>
  <c r="BB1121" i="13"/>
  <c r="BA820" i="13" a="1"/>
  <c r="BA820" i="13"/>
  <c r="BA1121" i="13" a="1"/>
  <c r="BA1121" i="13"/>
  <c r="AZ820" i="13" a="1"/>
  <c r="AZ820" i="13"/>
  <c r="AZ1121" i="13" a="1"/>
  <c r="AZ1121" i="13"/>
  <c r="BS819" i="13" a="1"/>
  <c r="BS819" i="13"/>
  <c r="BS1120" i="13" a="1"/>
  <c r="BS1120" i="13"/>
  <c r="BR819" i="13" a="1"/>
  <c r="BR819" i="13"/>
  <c r="BR1120" i="13" a="1"/>
  <c r="BR1120" i="13"/>
  <c r="BQ819" i="13" a="1"/>
  <c r="BQ819" i="13"/>
  <c r="BQ1120" i="13" a="1"/>
  <c r="BQ1120" i="13"/>
  <c r="BP819" i="13" a="1"/>
  <c r="BP819" i="13"/>
  <c r="BP1120" i="13" a="1"/>
  <c r="BP1120" i="13"/>
  <c r="BO819" i="13" a="1"/>
  <c r="BO819" i="13"/>
  <c r="BO1120" i="13" a="1"/>
  <c r="BO1120" i="13"/>
  <c r="BN819" i="13" a="1"/>
  <c r="BN819" i="13"/>
  <c r="BN1120" i="13" a="1"/>
  <c r="BN1120" i="13"/>
  <c r="BM819" i="13" a="1"/>
  <c r="BM819" i="13"/>
  <c r="BM1120" i="13" a="1"/>
  <c r="BM1120" i="13"/>
  <c r="BL819" i="13" a="1"/>
  <c r="BL819" i="13"/>
  <c r="BL1120" i="13" a="1"/>
  <c r="BL1120" i="13"/>
  <c r="BK819" i="13" a="1"/>
  <c r="BK819" i="13"/>
  <c r="BK1120" i="13" a="1"/>
  <c r="BK1120" i="13"/>
  <c r="BJ819" i="13" a="1"/>
  <c r="BJ819" i="13"/>
  <c r="BJ1120" i="13" a="1"/>
  <c r="BJ1120" i="13"/>
  <c r="BI819" i="13" a="1"/>
  <c r="BI819" i="13"/>
  <c r="BI1120" i="13" a="1"/>
  <c r="BI1120" i="13"/>
  <c r="BH819" i="13" a="1"/>
  <c r="BH819" i="13"/>
  <c r="BH1120" i="13" a="1"/>
  <c r="BH1120" i="13"/>
  <c r="BG819" i="13" a="1"/>
  <c r="BG819" i="13"/>
  <c r="BG1120" i="13" a="1"/>
  <c r="BG1120" i="13"/>
  <c r="BF819" i="13" a="1"/>
  <c r="BF819" i="13"/>
  <c r="BF1120" i="13" a="1"/>
  <c r="BF1120" i="13"/>
  <c r="BE819" i="13" a="1"/>
  <c r="BE819" i="13"/>
  <c r="BE1120" i="13" a="1"/>
  <c r="BE1120" i="13"/>
  <c r="BD819" i="13" a="1"/>
  <c r="BD819" i="13"/>
  <c r="BD1120" i="13" a="1"/>
  <c r="BD1120" i="13"/>
  <c r="BC819" i="13" a="1"/>
  <c r="BC819" i="13"/>
  <c r="BC1120" i="13" a="1"/>
  <c r="BC1120" i="13"/>
  <c r="BB819" i="13" a="1"/>
  <c r="BB819" i="13"/>
  <c r="BB1120" i="13" a="1"/>
  <c r="BB1120" i="13"/>
  <c r="BA819" i="13" a="1"/>
  <c r="BA819" i="13"/>
  <c r="BA1120" i="13" a="1"/>
  <c r="BA1120" i="13"/>
  <c r="AZ819" i="13" a="1"/>
  <c r="AZ819" i="13"/>
  <c r="AZ1120" i="13" a="1"/>
  <c r="AZ1120" i="13"/>
  <c r="BS818" i="13" a="1"/>
  <c r="BS818" i="13"/>
  <c r="BS1119" i="13" a="1"/>
  <c r="BS1119" i="13"/>
  <c r="BR818" i="13" a="1"/>
  <c r="BR818" i="13"/>
  <c r="BR1119" i="13" a="1"/>
  <c r="BR1119" i="13"/>
  <c r="BQ818" i="13" a="1"/>
  <c r="BQ818" i="13"/>
  <c r="BQ1119" i="13" a="1"/>
  <c r="BQ1119" i="13"/>
  <c r="BP818" i="13" a="1"/>
  <c r="BP818" i="13"/>
  <c r="BP1119" i="13" a="1"/>
  <c r="BP1119" i="13"/>
  <c r="BO818" i="13" a="1"/>
  <c r="BO818" i="13"/>
  <c r="BO1119" i="13" a="1"/>
  <c r="BO1119" i="13"/>
  <c r="BN818" i="13" a="1"/>
  <c r="BN818" i="13"/>
  <c r="BN1119" i="13" a="1"/>
  <c r="BN1119" i="13"/>
  <c r="BM818" i="13" a="1"/>
  <c r="BM818" i="13"/>
  <c r="BM1119" i="13" a="1"/>
  <c r="BM1119" i="13"/>
  <c r="BL818" i="13" a="1"/>
  <c r="BL818" i="13"/>
  <c r="BL1119" i="13" a="1"/>
  <c r="BL1119" i="13"/>
  <c r="BK818" i="13" a="1"/>
  <c r="BK818" i="13"/>
  <c r="BK1119" i="13" a="1"/>
  <c r="BK1119" i="13"/>
  <c r="BJ818" i="13" a="1"/>
  <c r="BJ818" i="13"/>
  <c r="BJ1119" i="13" a="1"/>
  <c r="BJ1119" i="13"/>
  <c r="BI818" i="13" a="1"/>
  <c r="BI818" i="13"/>
  <c r="BI1119" i="13" a="1"/>
  <c r="BI1119" i="13"/>
  <c r="BH818" i="13" a="1"/>
  <c r="BH818" i="13"/>
  <c r="BH1119" i="13" a="1"/>
  <c r="BH1119" i="13"/>
  <c r="BG818" i="13" a="1"/>
  <c r="BG818" i="13"/>
  <c r="BG1119" i="13" a="1"/>
  <c r="BG1119" i="13"/>
  <c r="BF818" i="13" a="1"/>
  <c r="BF818" i="13"/>
  <c r="BF1119" i="13" a="1"/>
  <c r="BF1119" i="13"/>
  <c r="BE818" i="13" a="1"/>
  <c r="BE818" i="13"/>
  <c r="BE1119" i="13" a="1"/>
  <c r="BE1119" i="13"/>
  <c r="BD818" i="13" a="1"/>
  <c r="BD818" i="13"/>
  <c r="BD1119" i="13" a="1"/>
  <c r="BD1119" i="13"/>
  <c r="BC818" i="13" a="1"/>
  <c r="BC818" i="13"/>
  <c r="BC1119" i="13" a="1"/>
  <c r="BC1119" i="13"/>
  <c r="BB818" i="13" a="1"/>
  <c r="BB818" i="13"/>
  <c r="BB1119" i="13" a="1"/>
  <c r="BB1119" i="13"/>
  <c r="BA818" i="13" a="1"/>
  <c r="BA818" i="13"/>
  <c r="BA1119" i="13" a="1"/>
  <c r="BA1119" i="13"/>
  <c r="AZ818" i="13" a="1"/>
  <c r="AZ818" i="13"/>
  <c r="AZ1119" i="13" a="1"/>
  <c r="AZ1119" i="13"/>
  <c r="BS817" i="13" a="1"/>
  <c r="BS817" i="13"/>
  <c r="BS1118" i="13" a="1"/>
  <c r="BS1118" i="13"/>
  <c r="BR817" i="13" a="1"/>
  <c r="BR817" i="13"/>
  <c r="BR1118" i="13" a="1"/>
  <c r="BR1118" i="13"/>
  <c r="BQ817" i="13" a="1"/>
  <c r="BQ817" i="13"/>
  <c r="BQ1118" i="13" a="1"/>
  <c r="BQ1118" i="13"/>
  <c r="BP817" i="13" a="1"/>
  <c r="BP817" i="13"/>
  <c r="BP1118" i="13" a="1"/>
  <c r="BP1118" i="13"/>
  <c r="BO817" i="13" a="1"/>
  <c r="BO817" i="13"/>
  <c r="BO1118" i="13" a="1"/>
  <c r="BO1118" i="13"/>
  <c r="BN817" i="13" a="1"/>
  <c r="BN817" i="13"/>
  <c r="BN1118" i="13" a="1"/>
  <c r="BN1118" i="13"/>
  <c r="BM817" i="13" a="1"/>
  <c r="BM817" i="13"/>
  <c r="BM1118" i="13" a="1"/>
  <c r="BM1118" i="13"/>
  <c r="BL817" i="13" a="1"/>
  <c r="BL817" i="13"/>
  <c r="BL1118" i="13" a="1"/>
  <c r="BL1118" i="13"/>
  <c r="BK817" i="13" a="1"/>
  <c r="BK817" i="13"/>
  <c r="BK1118" i="13" a="1"/>
  <c r="BK1118" i="13"/>
  <c r="BJ817" i="13" a="1"/>
  <c r="BJ817" i="13"/>
  <c r="BJ1118" i="13" a="1"/>
  <c r="BJ1118" i="13"/>
  <c r="BI817" i="13" a="1"/>
  <c r="BI817" i="13"/>
  <c r="BI1118" i="13" a="1"/>
  <c r="BI1118" i="13"/>
  <c r="BH817" i="13" a="1"/>
  <c r="BH817" i="13"/>
  <c r="BH1118" i="13" a="1"/>
  <c r="BH1118" i="13"/>
  <c r="BG817" i="13" a="1"/>
  <c r="BG817" i="13"/>
  <c r="BG1118" i="13" a="1"/>
  <c r="BG1118" i="13"/>
  <c r="BF817" i="13" a="1"/>
  <c r="BF817" i="13"/>
  <c r="BF1118" i="13" a="1"/>
  <c r="BF1118" i="13"/>
  <c r="BE817" i="13" a="1"/>
  <c r="BE817" i="13"/>
  <c r="BE1118" i="13" a="1"/>
  <c r="BE1118" i="13"/>
  <c r="BD817" i="13" a="1"/>
  <c r="BD817" i="13"/>
  <c r="BD1118" i="13" a="1"/>
  <c r="BD1118" i="13"/>
  <c r="BC817" i="13" a="1"/>
  <c r="BC817" i="13"/>
  <c r="BC1118" i="13" a="1"/>
  <c r="BC1118" i="13"/>
  <c r="BB817" i="13" a="1"/>
  <c r="BB817" i="13"/>
  <c r="BB1118" i="13" a="1"/>
  <c r="BB1118" i="13"/>
  <c r="BA817" i="13" a="1"/>
  <c r="BA817" i="13"/>
  <c r="BA1118" i="13" a="1"/>
  <c r="BA1118" i="13"/>
  <c r="AZ817" i="13" a="1"/>
  <c r="AZ817" i="13"/>
  <c r="AZ1118" i="13" a="1"/>
  <c r="AZ1118" i="13"/>
  <c r="BS816" i="13" a="1"/>
  <c r="BS816" i="13"/>
  <c r="BS1117" i="13" a="1"/>
  <c r="BS1117" i="13"/>
  <c r="BR816" i="13" a="1"/>
  <c r="BR816" i="13"/>
  <c r="BR1117" i="13" a="1"/>
  <c r="BR1117" i="13"/>
  <c r="BQ816" i="13" a="1"/>
  <c r="BQ816" i="13"/>
  <c r="BQ1117" i="13" a="1"/>
  <c r="BQ1117" i="13"/>
  <c r="BP816" i="13" a="1"/>
  <c r="BP816" i="13"/>
  <c r="BP1117" i="13" a="1"/>
  <c r="BP1117" i="13"/>
  <c r="BO816" i="13" a="1"/>
  <c r="BO816" i="13"/>
  <c r="BO1117" i="13" a="1"/>
  <c r="BO1117" i="13"/>
  <c r="BN816" i="13" a="1"/>
  <c r="BN816" i="13"/>
  <c r="BN1117" i="13" a="1"/>
  <c r="BN1117" i="13"/>
  <c r="BM816" i="13" a="1"/>
  <c r="BM816" i="13"/>
  <c r="BM1117" i="13" a="1"/>
  <c r="BM1117" i="13"/>
  <c r="BL816" i="13" a="1"/>
  <c r="BL816" i="13"/>
  <c r="BL1117" i="13" a="1"/>
  <c r="BL1117" i="13"/>
  <c r="BK816" i="13" a="1"/>
  <c r="BK816" i="13"/>
  <c r="BK1117" i="13" a="1"/>
  <c r="BK1117" i="13"/>
  <c r="BJ816" i="13" a="1"/>
  <c r="BJ816" i="13"/>
  <c r="BJ1117" i="13" a="1"/>
  <c r="BJ1117" i="13"/>
  <c r="BI816" i="13" a="1"/>
  <c r="BI816" i="13"/>
  <c r="BI1117" i="13" a="1"/>
  <c r="BI1117" i="13"/>
  <c r="BH816" i="13" a="1"/>
  <c r="BH816" i="13"/>
  <c r="BH1117" i="13" a="1"/>
  <c r="BH1117" i="13"/>
  <c r="BG816" i="13" a="1"/>
  <c r="BG816" i="13"/>
  <c r="BG1117" i="13" a="1"/>
  <c r="BG1117" i="13"/>
  <c r="BF816" i="13" a="1"/>
  <c r="BF816" i="13"/>
  <c r="BF1117" i="13" a="1"/>
  <c r="BF1117" i="13"/>
  <c r="BE816" i="13" a="1"/>
  <c r="BE816" i="13"/>
  <c r="BE1117" i="13" a="1"/>
  <c r="BE1117" i="13"/>
  <c r="BD816" i="13" a="1"/>
  <c r="BD816" i="13"/>
  <c r="BD1117" i="13" a="1"/>
  <c r="BD1117" i="13"/>
  <c r="BC816" i="13" a="1"/>
  <c r="BC816" i="13"/>
  <c r="BC1117" i="13" a="1"/>
  <c r="BC1117" i="13"/>
  <c r="BB816" i="13" a="1"/>
  <c r="BB816" i="13"/>
  <c r="BB1117" i="13" a="1"/>
  <c r="BB1117" i="13"/>
  <c r="BA816" i="13" a="1"/>
  <c r="BA816" i="13"/>
  <c r="BA1117" i="13" a="1"/>
  <c r="BA1117" i="13"/>
  <c r="AZ816" i="13" a="1"/>
  <c r="AZ816" i="13"/>
  <c r="AZ1117" i="13" a="1"/>
  <c r="AZ1117" i="13"/>
  <c r="BS815" i="13" a="1"/>
  <c r="BS815" i="13"/>
  <c r="BS1116" i="13" a="1"/>
  <c r="BS1116" i="13"/>
  <c r="BR815" i="13" a="1"/>
  <c r="BR815" i="13"/>
  <c r="BR1116" i="13" a="1"/>
  <c r="BR1116" i="13"/>
  <c r="BQ815" i="13" a="1"/>
  <c r="BQ815" i="13"/>
  <c r="BQ1116" i="13" a="1"/>
  <c r="BQ1116" i="13"/>
  <c r="BP815" i="13" a="1"/>
  <c r="BP815" i="13"/>
  <c r="BP1116" i="13" a="1"/>
  <c r="BP1116" i="13"/>
  <c r="BO815" i="13" a="1"/>
  <c r="BO815" i="13"/>
  <c r="BO1116" i="13" a="1"/>
  <c r="BO1116" i="13"/>
  <c r="BN815" i="13" a="1"/>
  <c r="BN815" i="13"/>
  <c r="BN1116" i="13" a="1"/>
  <c r="BN1116" i="13"/>
  <c r="BM815" i="13" a="1"/>
  <c r="BM815" i="13"/>
  <c r="BM1116" i="13" a="1"/>
  <c r="BM1116" i="13"/>
  <c r="BL815" i="13" a="1"/>
  <c r="BL815" i="13"/>
  <c r="BL1116" i="13" a="1"/>
  <c r="BL1116" i="13"/>
  <c r="BK815" i="13" a="1"/>
  <c r="BK815" i="13"/>
  <c r="BK1116" i="13" a="1"/>
  <c r="BK1116" i="13"/>
  <c r="BJ815" i="13" a="1"/>
  <c r="BJ815" i="13"/>
  <c r="BJ1116" i="13" a="1"/>
  <c r="BJ1116" i="13"/>
  <c r="BI815" i="13" a="1"/>
  <c r="BI815" i="13"/>
  <c r="BI1116" i="13" a="1"/>
  <c r="BI1116" i="13"/>
  <c r="BH815" i="13" a="1"/>
  <c r="BH815" i="13"/>
  <c r="BH1116" i="13" a="1"/>
  <c r="BH1116" i="13"/>
  <c r="BG815" i="13" a="1"/>
  <c r="BG815" i="13"/>
  <c r="BG1116" i="13" a="1"/>
  <c r="BG1116" i="13"/>
  <c r="BF815" i="13" a="1"/>
  <c r="BF815" i="13"/>
  <c r="BF1116" i="13" a="1"/>
  <c r="BF1116" i="13"/>
  <c r="BE815" i="13" a="1"/>
  <c r="BE815" i="13"/>
  <c r="BE1116" i="13" a="1"/>
  <c r="BE1116" i="13"/>
  <c r="BD815" i="13" a="1"/>
  <c r="BD815" i="13"/>
  <c r="BD1116" i="13" a="1"/>
  <c r="BD1116" i="13"/>
  <c r="BC815" i="13" a="1"/>
  <c r="BC815" i="13"/>
  <c r="BC1116" i="13" a="1"/>
  <c r="BC1116" i="13"/>
  <c r="BB815" i="13" a="1"/>
  <c r="BB815" i="13"/>
  <c r="BB1116" i="13" a="1"/>
  <c r="BB1116" i="13"/>
  <c r="BA815" i="13" a="1"/>
  <c r="BA815" i="13"/>
  <c r="BA1116" i="13" a="1"/>
  <c r="BA1116" i="13"/>
  <c r="AZ815" i="13" a="1"/>
  <c r="AZ815" i="13"/>
  <c r="AZ1116" i="13" a="1"/>
  <c r="AZ1116" i="13"/>
  <c r="BS814" i="13" a="1"/>
  <c r="BS814" i="13"/>
  <c r="BS1115" i="13" a="1"/>
  <c r="BS1115" i="13"/>
  <c r="BR814" i="13" a="1"/>
  <c r="BR814" i="13"/>
  <c r="BR1115" i="13" a="1"/>
  <c r="BR1115" i="13"/>
  <c r="BQ814" i="13" a="1"/>
  <c r="BQ814" i="13"/>
  <c r="BQ1115" i="13" a="1"/>
  <c r="BQ1115" i="13"/>
  <c r="BP814" i="13" a="1"/>
  <c r="BP814" i="13"/>
  <c r="BP1115" i="13" a="1"/>
  <c r="BP1115" i="13"/>
  <c r="BO814" i="13" a="1"/>
  <c r="BO814" i="13"/>
  <c r="BO1115" i="13" a="1"/>
  <c r="BO1115" i="13"/>
  <c r="BN814" i="13" a="1"/>
  <c r="BN814" i="13"/>
  <c r="BN1115" i="13" a="1"/>
  <c r="BN1115" i="13"/>
  <c r="BM814" i="13" a="1"/>
  <c r="BM814" i="13"/>
  <c r="BM1115" i="13" a="1"/>
  <c r="BM1115" i="13"/>
  <c r="BL814" i="13" a="1"/>
  <c r="BL814" i="13"/>
  <c r="BL1115" i="13" a="1"/>
  <c r="BL1115" i="13"/>
  <c r="BK814" i="13" a="1"/>
  <c r="BK814" i="13"/>
  <c r="BK1115" i="13" a="1"/>
  <c r="BK1115" i="13"/>
  <c r="BJ814" i="13" a="1"/>
  <c r="BJ814" i="13"/>
  <c r="BJ1115" i="13" a="1"/>
  <c r="BJ1115" i="13"/>
  <c r="BI814" i="13" a="1"/>
  <c r="BI814" i="13"/>
  <c r="BI1115" i="13" a="1"/>
  <c r="BI1115" i="13"/>
  <c r="BH814" i="13" a="1"/>
  <c r="BH814" i="13"/>
  <c r="BH1115" i="13" a="1"/>
  <c r="BH1115" i="13"/>
  <c r="BG814" i="13" a="1"/>
  <c r="BG814" i="13"/>
  <c r="BG1115" i="13" a="1"/>
  <c r="BG1115" i="13"/>
  <c r="BF814" i="13" a="1"/>
  <c r="BF814" i="13"/>
  <c r="BF1115" i="13" a="1"/>
  <c r="BF1115" i="13"/>
  <c r="BE814" i="13" a="1"/>
  <c r="BE814" i="13"/>
  <c r="BE1115" i="13" a="1"/>
  <c r="BE1115" i="13"/>
  <c r="BD814" i="13" a="1"/>
  <c r="BD814" i="13"/>
  <c r="BD1115" i="13" a="1"/>
  <c r="BD1115" i="13"/>
  <c r="BC814" i="13" a="1"/>
  <c r="BC814" i="13"/>
  <c r="BC1115" i="13" a="1"/>
  <c r="BC1115" i="13"/>
  <c r="BB814" i="13" a="1"/>
  <c r="BB814" i="13"/>
  <c r="BB1115" i="13" a="1"/>
  <c r="BB1115" i="13"/>
  <c r="BA814" i="13" a="1"/>
  <c r="BA814" i="13"/>
  <c r="BA1115" i="13" a="1"/>
  <c r="BA1115" i="13"/>
  <c r="AZ814" i="13" a="1"/>
  <c r="AZ814" i="13"/>
  <c r="AZ1115" i="13" a="1"/>
  <c r="AZ1115" i="13"/>
  <c r="BS813" i="13" a="1"/>
  <c r="BS813" i="13"/>
  <c r="BS1114" i="13" a="1"/>
  <c r="BS1114" i="13"/>
  <c r="BR813" i="13" a="1"/>
  <c r="BR813" i="13"/>
  <c r="BR1114" i="13" a="1"/>
  <c r="BR1114" i="13"/>
  <c r="BQ813" i="13" a="1"/>
  <c r="BQ813" i="13"/>
  <c r="BQ1114" i="13" a="1"/>
  <c r="BQ1114" i="13"/>
  <c r="BP813" i="13" a="1"/>
  <c r="BP813" i="13"/>
  <c r="BP1114" i="13" a="1"/>
  <c r="BP1114" i="13"/>
  <c r="BO813" i="13" a="1"/>
  <c r="BO813" i="13"/>
  <c r="BO1114" i="13" a="1"/>
  <c r="BO1114" i="13"/>
  <c r="BN813" i="13" a="1"/>
  <c r="BN813" i="13"/>
  <c r="BN1114" i="13" a="1"/>
  <c r="BN1114" i="13"/>
  <c r="BM813" i="13" a="1"/>
  <c r="BM813" i="13"/>
  <c r="BM1114" i="13" a="1"/>
  <c r="BM1114" i="13"/>
  <c r="BL813" i="13" a="1"/>
  <c r="BL813" i="13"/>
  <c r="BL1114" i="13" a="1"/>
  <c r="BL1114" i="13"/>
  <c r="BK813" i="13" a="1"/>
  <c r="BK813" i="13"/>
  <c r="BK1114" i="13" a="1"/>
  <c r="BK1114" i="13"/>
  <c r="BJ813" i="13" a="1"/>
  <c r="BJ813" i="13"/>
  <c r="BJ1114" i="13" a="1"/>
  <c r="BJ1114" i="13"/>
  <c r="BI813" i="13" a="1"/>
  <c r="BI813" i="13"/>
  <c r="BI1114" i="13" a="1"/>
  <c r="BI1114" i="13"/>
  <c r="BH813" i="13" a="1"/>
  <c r="BH813" i="13"/>
  <c r="BH1114" i="13" a="1"/>
  <c r="BH1114" i="13"/>
  <c r="BG813" i="13" a="1"/>
  <c r="BG813" i="13"/>
  <c r="BG1114" i="13" a="1"/>
  <c r="BG1114" i="13"/>
  <c r="BF813" i="13" a="1"/>
  <c r="BF813" i="13"/>
  <c r="BF1114" i="13" a="1"/>
  <c r="BF1114" i="13"/>
  <c r="BE813" i="13" a="1"/>
  <c r="BE813" i="13"/>
  <c r="BE1114" i="13" a="1"/>
  <c r="BE1114" i="13"/>
  <c r="BD813" i="13" a="1"/>
  <c r="BD813" i="13"/>
  <c r="BD1114" i="13" a="1"/>
  <c r="BD1114" i="13"/>
  <c r="BC813" i="13" a="1"/>
  <c r="BC813" i="13"/>
  <c r="BC1114" i="13" a="1"/>
  <c r="BC1114" i="13"/>
  <c r="BB813" i="13" a="1"/>
  <c r="BB813" i="13"/>
  <c r="BB1114" i="13" a="1"/>
  <c r="BB1114" i="13"/>
  <c r="BA813" i="13" a="1"/>
  <c r="BA813" i="13"/>
  <c r="BA1114" i="13" a="1"/>
  <c r="BA1114" i="13"/>
  <c r="AZ813" i="13" a="1"/>
  <c r="AZ813" i="13"/>
  <c r="AZ1114" i="13" a="1"/>
  <c r="AZ1114" i="13"/>
  <c r="BS812" i="13" a="1"/>
  <c r="BS812" i="13"/>
  <c r="BS1113" i="13" a="1"/>
  <c r="BS1113" i="13"/>
  <c r="BR812" i="13" a="1"/>
  <c r="BR812" i="13"/>
  <c r="BR1113" i="13" a="1"/>
  <c r="BR1113" i="13"/>
  <c r="BQ812" i="13" a="1"/>
  <c r="BQ812" i="13"/>
  <c r="BQ1113" i="13" a="1"/>
  <c r="BQ1113" i="13"/>
  <c r="BP812" i="13" a="1"/>
  <c r="BP812" i="13"/>
  <c r="BP1113" i="13" a="1"/>
  <c r="BP1113" i="13"/>
  <c r="BO812" i="13" a="1"/>
  <c r="BO812" i="13"/>
  <c r="BO1113" i="13" a="1"/>
  <c r="BO1113" i="13"/>
  <c r="BN812" i="13" a="1"/>
  <c r="BN812" i="13"/>
  <c r="BN1113" i="13" a="1"/>
  <c r="BN1113" i="13"/>
  <c r="BM812" i="13" a="1"/>
  <c r="BM812" i="13"/>
  <c r="BM1113" i="13" a="1"/>
  <c r="BM1113" i="13"/>
  <c r="BL812" i="13" a="1"/>
  <c r="BL812" i="13"/>
  <c r="BL1113" i="13" a="1"/>
  <c r="BL1113" i="13"/>
  <c r="BK812" i="13" a="1"/>
  <c r="BK812" i="13"/>
  <c r="BK1113" i="13" a="1"/>
  <c r="BK1113" i="13"/>
  <c r="BJ812" i="13" a="1"/>
  <c r="BJ812" i="13"/>
  <c r="BJ1113" i="13" a="1"/>
  <c r="BJ1113" i="13"/>
  <c r="BI812" i="13" a="1"/>
  <c r="BI812" i="13"/>
  <c r="BI1113" i="13" a="1"/>
  <c r="BI1113" i="13"/>
  <c r="BH812" i="13" a="1"/>
  <c r="BH812" i="13"/>
  <c r="BH1113" i="13" a="1"/>
  <c r="BH1113" i="13"/>
  <c r="BG812" i="13" a="1"/>
  <c r="BG812" i="13"/>
  <c r="BG1113" i="13" a="1"/>
  <c r="BG1113" i="13"/>
  <c r="BF812" i="13" a="1"/>
  <c r="BF812" i="13"/>
  <c r="BF1113" i="13" a="1"/>
  <c r="BF1113" i="13"/>
  <c r="BE812" i="13" a="1"/>
  <c r="BE812" i="13"/>
  <c r="BE1113" i="13" a="1"/>
  <c r="BE1113" i="13"/>
  <c r="BD812" i="13" a="1"/>
  <c r="BD812" i="13"/>
  <c r="BD1113" i="13" a="1"/>
  <c r="BD1113" i="13"/>
  <c r="BC812" i="13" a="1"/>
  <c r="BC812" i="13"/>
  <c r="BC1113" i="13" a="1"/>
  <c r="BC1113" i="13"/>
  <c r="BB812" i="13" a="1"/>
  <c r="BB812" i="13"/>
  <c r="BB1113" i="13" a="1"/>
  <c r="BB1113" i="13"/>
  <c r="BA812" i="13" a="1"/>
  <c r="BA812" i="13"/>
  <c r="BA1113" i="13" a="1"/>
  <c r="BA1113" i="13"/>
  <c r="AZ812" i="13" a="1"/>
  <c r="AZ812" i="13"/>
  <c r="AZ1113" i="13" a="1"/>
  <c r="AZ1113" i="13"/>
  <c r="BS811" i="13" a="1"/>
  <c r="BS811" i="13"/>
  <c r="BS1112" i="13" a="1"/>
  <c r="BS1112" i="13"/>
  <c r="BR811" i="13" a="1"/>
  <c r="BR811" i="13"/>
  <c r="BR1112" i="13" a="1"/>
  <c r="BR1112" i="13"/>
  <c r="BQ811" i="13" a="1"/>
  <c r="BQ811" i="13"/>
  <c r="BQ1112" i="13" a="1"/>
  <c r="BQ1112" i="13"/>
  <c r="BP811" i="13" a="1"/>
  <c r="BP811" i="13"/>
  <c r="BP1112" i="13" a="1"/>
  <c r="BP1112" i="13"/>
  <c r="BO811" i="13" a="1"/>
  <c r="BO811" i="13"/>
  <c r="BO1112" i="13" a="1"/>
  <c r="BO1112" i="13"/>
  <c r="BN811" i="13" a="1"/>
  <c r="BN811" i="13"/>
  <c r="BN1112" i="13" a="1"/>
  <c r="BN1112" i="13"/>
  <c r="BM811" i="13" a="1"/>
  <c r="BM811" i="13"/>
  <c r="BM1112" i="13" a="1"/>
  <c r="BM1112" i="13"/>
  <c r="BL811" i="13" a="1"/>
  <c r="BL811" i="13"/>
  <c r="BL1112" i="13" a="1"/>
  <c r="BL1112" i="13"/>
  <c r="BK811" i="13" a="1"/>
  <c r="BK811" i="13"/>
  <c r="BK1112" i="13" a="1"/>
  <c r="BK1112" i="13"/>
  <c r="BJ811" i="13" a="1"/>
  <c r="BJ811" i="13"/>
  <c r="BJ1112" i="13" a="1"/>
  <c r="BJ1112" i="13"/>
  <c r="BI811" i="13" a="1"/>
  <c r="BI811" i="13"/>
  <c r="BI1112" i="13" a="1"/>
  <c r="BI1112" i="13"/>
  <c r="BH811" i="13" a="1"/>
  <c r="BH811" i="13"/>
  <c r="BH1112" i="13" a="1"/>
  <c r="BH1112" i="13"/>
  <c r="BG811" i="13" a="1"/>
  <c r="BG811" i="13"/>
  <c r="BG1112" i="13" a="1"/>
  <c r="BG1112" i="13"/>
  <c r="BF811" i="13" a="1"/>
  <c r="BF811" i="13"/>
  <c r="BF1112" i="13" a="1"/>
  <c r="BF1112" i="13"/>
  <c r="BE811" i="13" a="1"/>
  <c r="BE811" i="13"/>
  <c r="BE1112" i="13" a="1"/>
  <c r="BE1112" i="13"/>
  <c r="BD811" i="13" a="1"/>
  <c r="BD811" i="13"/>
  <c r="BD1112" i="13" a="1"/>
  <c r="BD1112" i="13"/>
  <c r="BC811" i="13" a="1"/>
  <c r="BC811" i="13"/>
  <c r="BC1112" i="13" a="1"/>
  <c r="BC1112" i="13"/>
  <c r="BB811" i="13" a="1"/>
  <c r="BB811" i="13"/>
  <c r="BB1112" i="13" a="1"/>
  <c r="BB1112" i="13"/>
  <c r="BA811" i="13" a="1"/>
  <c r="BA811" i="13"/>
  <c r="BA1112" i="13" a="1"/>
  <c r="BA1112" i="13"/>
  <c r="AZ811" i="13" a="1"/>
  <c r="AZ811" i="13"/>
  <c r="AZ1112" i="13" a="1"/>
  <c r="AZ1112" i="13"/>
  <c r="BS1111" i="13" a="1"/>
  <c r="BS1111" i="13"/>
  <c r="BR1111" i="13" a="1"/>
  <c r="BR1111" i="13"/>
  <c r="BQ1111" i="13" a="1"/>
  <c r="BQ1111" i="13"/>
  <c r="BP1111" i="13" a="1"/>
  <c r="BP1111" i="13"/>
  <c r="BO1111" i="13" a="1"/>
  <c r="BO1111" i="13"/>
  <c r="BN1111" i="13" a="1"/>
  <c r="BN1111" i="13"/>
  <c r="BM1111" i="13" a="1"/>
  <c r="BM1111" i="13"/>
  <c r="BL1111" i="13" a="1"/>
  <c r="BL1111" i="13"/>
  <c r="BK1111" i="13" a="1"/>
  <c r="BK1111" i="13"/>
  <c r="BJ1111" i="13" a="1"/>
  <c r="BJ1111" i="13"/>
  <c r="BI1111" i="13" a="1"/>
  <c r="BI1111" i="13"/>
  <c r="BH1111" i="13" a="1"/>
  <c r="BH1111" i="13"/>
  <c r="BG1111" i="13" a="1"/>
  <c r="BG1111" i="13"/>
  <c r="BF1111" i="13" a="1"/>
  <c r="BF1111" i="13"/>
  <c r="BE1111" i="13" a="1"/>
  <c r="BE1111" i="13"/>
  <c r="BD1111" i="13" a="1"/>
  <c r="BD1111" i="13"/>
  <c r="BC1111" i="13" a="1"/>
  <c r="BC1111" i="13"/>
  <c r="BB1111" i="13" a="1"/>
  <c r="BB1111" i="13"/>
  <c r="BA1111" i="13" a="1"/>
  <c r="BA1111" i="13"/>
  <c r="AZ1111" i="13" a="1"/>
  <c r="AZ1111" i="13"/>
  <c r="J117" i="16" a="1"/>
  <c r="J117" i="16"/>
  <c r="K117" i="16" a="1"/>
  <c r="K117" i="16"/>
  <c r="L117" i="16" a="1"/>
  <c r="L117" i="16"/>
  <c r="M117" i="16" a="1"/>
  <c r="M117" i="16"/>
  <c r="N117" i="16" a="1"/>
  <c r="N117" i="16"/>
  <c r="O117" i="16" a="1"/>
  <c r="O117" i="16"/>
  <c r="P117" i="16" a="1"/>
  <c r="P117" i="16"/>
  <c r="Q117" i="16" a="1"/>
  <c r="Q117" i="16"/>
  <c r="R117" i="16" a="1"/>
  <c r="R117" i="16"/>
  <c r="S117" i="16" a="1"/>
  <c r="S117" i="16"/>
  <c r="T117" i="16" a="1"/>
  <c r="T117" i="16"/>
  <c r="U117" i="16" a="1"/>
  <c r="U117" i="16"/>
  <c r="V117" i="16" a="1"/>
  <c r="V117" i="16"/>
  <c r="W117" i="16" a="1"/>
  <c r="W117" i="16"/>
  <c r="X117" i="16" a="1"/>
  <c r="X117" i="16"/>
  <c r="Y117" i="16" a="1"/>
  <c r="Y117" i="16"/>
  <c r="Z117" i="16" a="1"/>
  <c r="Z117" i="16"/>
  <c r="AA117" i="16" a="1"/>
  <c r="AA117" i="16"/>
  <c r="AB117" i="16" a="1"/>
  <c r="AB117" i="16"/>
  <c r="AC117" i="16" a="1"/>
  <c r="AC117" i="16"/>
  <c r="I117" i="16" a="1"/>
  <c r="I117" i="16"/>
  <c r="H117" i="16" a="1"/>
  <c r="H117" i="16"/>
  <c r="G117" i="16" a="1"/>
  <c r="G117" i="16"/>
  <c r="F117" i="16" a="1"/>
  <c r="F117" i="16"/>
  <c r="E117" i="16" a="1"/>
  <c r="E117" i="16"/>
  <c r="S5" i="15"/>
  <c r="S9" i="15"/>
  <c r="S12" i="15"/>
  <c r="S16" i="15"/>
  <c r="S18" i="15"/>
  <c r="S23" i="15"/>
  <c r="S27" i="15"/>
  <c r="Y212" i="13" a="1"/>
  <c r="Y212" i="13"/>
  <c r="Y362" i="13"/>
  <c r="Y213" i="13" a="1"/>
  <c r="Y213" i="13"/>
  <c r="Y363" i="13"/>
  <c r="Y214" i="13" a="1"/>
  <c r="Y214" i="13"/>
  <c r="Y364" i="13"/>
  <c r="Y215" i="13" a="1"/>
  <c r="Y215" i="13"/>
  <c r="Y365" i="13"/>
  <c r="Y216" i="13" a="1"/>
  <c r="Y216" i="13"/>
  <c r="Y366" i="13"/>
  <c r="Y217" i="13" a="1"/>
  <c r="Y217" i="13"/>
  <c r="Y367" i="13"/>
  <c r="Y218" i="13" a="1"/>
  <c r="Y218" i="13"/>
  <c r="Y368" i="13"/>
  <c r="Y219" i="13" a="1"/>
  <c r="Y219" i="13"/>
  <c r="Y369" i="13"/>
  <c r="Y220" i="13" a="1"/>
  <c r="Y220" i="13"/>
  <c r="Y370" i="13"/>
  <c r="Y221" i="13" a="1"/>
  <c r="Y221" i="13"/>
  <c r="Y371" i="13"/>
  <c r="Y222" i="13" a="1"/>
  <c r="Y222" i="13"/>
  <c r="Y372" i="13"/>
  <c r="Y223" i="13" a="1"/>
  <c r="Y223" i="13"/>
  <c r="Y373" i="13"/>
  <c r="Y224" i="13" a="1"/>
  <c r="Y224" i="13"/>
  <c r="Y374" i="13"/>
  <c r="Y225" i="13" a="1"/>
  <c r="Y225" i="13"/>
  <c r="Y375" i="13"/>
  <c r="Y226" i="13" a="1"/>
  <c r="Y226" i="13"/>
  <c r="Y376" i="13"/>
  <c r="Y227" i="13" a="1"/>
  <c r="Y227" i="13"/>
  <c r="Y377" i="13"/>
  <c r="Y228" i="13" a="1"/>
  <c r="Y228" i="13"/>
  <c r="Y378" i="13"/>
  <c r="Y229" i="13" a="1"/>
  <c r="Y229" i="13"/>
  <c r="Y379" i="13"/>
  <c r="Y230" i="13" a="1"/>
  <c r="Y230" i="13"/>
  <c r="Y380" i="13"/>
  <c r="Y231" i="13" a="1"/>
  <c r="Y231" i="13"/>
  <c r="Y381" i="13"/>
  <c r="Y232" i="13" a="1"/>
  <c r="Y232" i="13"/>
  <c r="Y382" i="13"/>
  <c r="Y233" i="13" a="1"/>
  <c r="Y233" i="13"/>
  <c r="Y383" i="13"/>
  <c r="Y234" i="13" a="1"/>
  <c r="Y234" i="13"/>
  <c r="Y384" i="13"/>
  <c r="Y235" i="13" a="1"/>
  <c r="Y235" i="13"/>
  <c r="Y385" i="13"/>
  <c r="Y236" i="13" a="1"/>
  <c r="Y236" i="13"/>
  <c r="Y386" i="13"/>
  <c r="Y237" i="13" a="1"/>
  <c r="Y237" i="13"/>
  <c r="Y387" i="13"/>
  <c r="Y238" i="13" a="1"/>
  <c r="Y238" i="13"/>
  <c r="Y388" i="13"/>
  <c r="Y239" i="13" a="1"/>
  <c r="Y239" i="13"/>
  <c r="Y389" i="13"/>
  <c r="Y240" i="13" a="1"/>
  <c r="Y240" i="13"/>
  <c r="Y390" i="13"/>
  <c r="Y241" i="13" a="1"/>
  <c r="Y241" i="13"/>
  <c r="Y391" i="13"/>
  <c r="Y242" i="13" a="1"/>
  <c r="Y242" i="13"/>
  <c r="Y392" i="13"/>
  <c r="N197" i="13" a="1"/>
  <c r="N197" i="13"/>
  <c r="N198" i="13" a="1"/>
  <c r="N199" i="13" a="1"/>
  <c r="N200" i="13" a="1"/>
  <c r="N201" i="13" a="1"/>
  <c r="N202" i="13" a="1"/>
  <c r="N203" i="13" a="1"/>
  <c r="N204" i="13" a="1"/>
  <c r="N205" i="13" a="1"/>
  <c r="N206" i="13" a="1"/>
  <c r="N207" i="13" a="1"/>
  <c r="N208" i="13" a="1"/>
  <c r="N209" i="13" a="1"/>
  <c r="N210" i="13" a="1"/>
  <c r="N211" i="13" a="1"/>
  <c r="N212" i="13" a="1"/>
  <c r="N213" i="13" a="1"/>
  <c r="N214" i="13" a="1"/>
  <c r="N215" i="13" a="1"/>
  <c r="N216" i="13" a="1"/>
  <c r="N217" i="13" a="1"/>
  <c r="N218" i="13" a="1"/>
  <c r="N219" i="13" a="1"/>
  <c r="N220" i="13" a="1"/>
  <c r="N221" i="13" a="1"/>
  <c r="N222" i="13" a="1"/>
  <c r="N223" i="13" a="1"/>
  <c r="N224" i="13" a="1"/>
  <c r="N225" i="13" a="1"/>
  <c r="N226" i="13" a="1"/>
  <c r="N227" i="13" a="1"/>
  <c r="N228" i="13" a="1"/>
  <c r="N229" i="13" a="1"/>
  <c r="N230" i="13" a="1"/>
  <c r="N231" i="13" a="1"/>
  <c r="N232" i="13" a="1"/>
  <c r="N233" i="13" a="1"/>
  <c r="N234" i="13" a="1"/>
  <c r="N235" i="13" a="1"/>
  <c r="N236" i="13" a="1"/>
  <c r="N237" i="13" a="1"/>
  <c r="N238" i="13" a="1"/>
  <c r="N239" i="13" a="1"/>
  <c r="N240" i="13" a="1"/>
  <c r="N241" i="13" a="1"/>
  <c r="N242" i="13" a="1"/>
  <c r="N198" i="13"/>
  <c r="N199" i="13"/>
  <c r="N200" i="13"/>
  <c r="N201" i="13"/>
  <c r="N202" i="13"/>
  <c r="N203" i="13"/>
  <c r="N204" i="13"/>
  <c r="N205" i="13"/>
  <c r="N206" i="13"/>
  <c r="N207" i="13"/>
  <c r="N208" i="13"/>
  <c r="N209" i="13"/>
  <c r="N210" i="13"/>
  <c r="N211" i="13"/>
  <c r="N212" i="13"/>
  <c r="N213" i="13"/>
  <c r="N214" i="13"/>
  <c r="N215" i="13"/>
  <c r="N216" i="13"/>
  <c r="N217" i="13"/>
  <c r="N218" i="13"/>
  <c r="N219" i="13"/>
  <c r="N220" i="13"/>
  <c r="N221" i="13"/>
  <c r="N222" i="13"/>
  <c r="N223" i="13"/>
  <c r="N224" i="13"/>
  <c r="N225" i="13"/>
  <c r="N226" i="13"/>
  <c r="N227" i="13"/>
  <c r="N228" i="13"/>
  <c r="N229" i="13"/>
  <c r="N230" i="13"/>
  <c r="N231" i="13"/>
  <c r="N232" i="13"/>
  <c r="N233" i="13"/>
  <c r="N234" i="13"/>
  <c r="N235" i="13"/>
  <c r="N236" i="13"/>
  <c r="N237" i="13"/>
  <c r="N238" i="13"/>
  <c r="N239" i="13"/>
  <c r="N240" i="13"/>
  <c r="N241" i="13"/>
  <c r="N242" i="13"/>
  <c r="N347" i="13"/>
  <c r="N348" i="13"/>
  <c r="N349" i="13"/>
  <c r="N350" i="13"/>
  <c r="N351" i="13"/>
  <c r="N352" i="13"/>
  <c r="N353" i="13"/>
  <c r="N354" i="13"/>
  <c r="N355" i="13"/>
  <c r="N356" i="13"/>
  <c r="N357" i="13"/>
  <c r="N358" i="13"/>
  <c r="N359" i="13"/>
  <c r="N360" i="13"/>
  <c r="N361" i="13"/>
  <c r="N362" i="13"/>
  <c r="N363" i="13"/>
  <c r="N364" i="13"/>
  <c r="N365" i="13"/>
  <c r="N366" i="13"/>
  <c r="N367" i="13"/>
  <c r="N368" i="13"/>
  <c r="N369" i="13"/>
  <c r="N370" i="13"/>
  <c r="N371" i="13"/>
  <c r="N372" i="13"/>
  <c r="N373" i="13"/>
  <c r="N374" i="13"/>
  <c r="N375" i="13"/>
  <c r="N376" i="13"/>
  <c r="N377" i="13"/>
  <c r="N378" i="13"/>
  <c r="N379" i="13"/>
  <c r="N380" i="13"/>
  <c r="N381" i="13"/>
  <c r="N382" i="13"/>
  <c r="N383" i="13"/>
  <c r="N384" i="13"/>
  <c r="N385" i="13"/>
  <c r="N386" i="13"/>
  <c r="N387" i="13"/>
  <c r="N388" i="13"/>
  <c r="N389" i="13"/>
  <c r="N390" i="13"/>
  <c r="N391" i="13"/>
  <c r="N392" i="13"/>
  <c r="M197" i="13" a="1"/>
  <c r="M197" i="13"/>
  <c r="M198" i="13" a="1"/>
  <c r="M199" i="13" a="1"/>
  <c r="M200" i="13" a="1"/>
  <c r="M201" i="13" a="1"/>
  <c r="M202" i="13" a="1"/>
  <c r="M203" i="13" a="1"/>
  <c r="M204" i="13" a="1"/>
  <c r="M205" i="13" a="1"/>
  <c r="M206" i="13" a="1"/>
  <c r="M207" i="13" a="1"/>
  <c r="M208" i="13" a="1"/>
  <c r="M209" i="13" a="1"/>
  <c r="M210" i="13" a="1"/>
  <c r="M211" i="13" a="1"/>
  <c r="M212" i="13" a="1"/>
  <c r="M213" i="13" a="1"/>
  <c r="M214" i="13" a="1"/>
  <c r="M215" i="13" a="1"/>
  <c r="M216" i="13" a="1"/>
  <c r="M217" i="13" a="1"/>
  <c r="M218" i="13" a="1"/>
  <c r="M219" i="13" a="1"/>
  <c r="M220" i="13" a="1"/>
  <c r="M221" i="13" a="1"/>
  <c r="M222" i="13" a="1"/>
  <c r="M223" i="13" a="1"/>
  <c r="M224" i="13" a="1"/>
  <c r="M225" i="13" a="1"/>
  <c r="M226" i="13" a="1"/>
  <c r="M227" i="13" a="1"/>
  <c r="M228" i="13" a="1"/>
  <c r="M229" i="13" a="1"/>
  <c r="M230" i="13" a="1"/>
  <c r="M231" i="13" a="1"/>
  <c r="M232" i="13" a="1"/>
  <c r="M233" i="13" a="1"/>
  <c r="M234" i="13" a="1"/>
  <c r="M235" i="13" a="1"/>
  <c r="M236" i="13" a="1"/>
  <c r="M237" i="13" a="1"/>
  <c r="M238" i="13" a="1"/>
  <c r="M239" i="13" a="1"/>
  <c r="M240" i="13" a="1"/>
  <c r="M241" i="13" a="1"/>
  <c r="M242" i="13" a="1"/>
  <c r="M198" i="13"/>
  <c r="M199" i="13"/>
  <c r="M200" i="13"/>
  <c r="M201" i="13"/>
  <c r="M202" i="13"/>
  <c r="M203" i="13"/>
  <c r="M204" i="13"/>
  <c r="M205" i="13"/>
  <c r="M206" i="13"/>
  <c r="M207" i="13"/>
  <c r="M208" i="13"/>
  <c r="M209" i="13"/>
  <c r="M210" i="13"/>
  <c r="M211" i="13"/>
  <c r="M212" i="13"/>
  <c r="M213" i="13"/>
  <c r="M214" i="13"/>
  <c r="M215" i="13"/>
  <c r="M216" i="13"/>
  <c r="M217" i="13"/>
  <c r="M218" i="13"/>
  <c r="M219" i="13"/>
  <c r="M220" i="13"/>
  <c r="M221" i="13"/>
  <c r="M222" i="13"/>
  <c r="M223" i="13"/>
  <c r="M224" i="13"/>
  <c r="M225" i="13"/>
  <c r="M226" i="13"/>
  <c r="M227" i="13"/>
  <c r="M228" i="13"/>
  <c r="M229" i="13"/>
  <c r="M230" i="13"/>
  <c r="M231" i="13"/>
  <c r="M232" i="13"/>
  <c r="M233" i="13"/>
  <c r="M234" i="13"/>
  <c r="M235" i="13"/>
  <c r="M236" i="13"/>
  <c r="M237" i="13"/>
  <c r="M238" i="13"/>
  <c r="M239" i="13"/>
  <c r="M240" i="13"/>
  <c r="M241" i="13"/>
  <c r="M242" i="13"/>
  <c r="M347" i="13"/>
  <c r="M348" i="13"/>
  <c r="M349" i="13"/>
  <c r="M350" i="13"/>
  <c r="M351" i="13"/>
  <c r="M352" i="13"/>
  <c r="M353" i="13"/>
  <c r="M354" i="13"/>
  <c r="M355" i="13"/>
  <c r="M356" i="13"/>
  <c r="M357" i="13"/>
  <c r="M358" i="13"/>
  <c r="M359" i="13"/>
  <c r="M360" i="13"/>
  <c r="M361" i="13"/>
  <c r="M362" i="13"/>
  <c r="M363" i="13"/>
  <c r="M364" i="13"/>
  <c r="M365" i="13"/>
  <c r="M366" i="13"/>
  <c r="M367" i="13"/>
  <c r="M368" i="13"/>
  <c r="M369" i="13"/>
  <c r="M370" i="13"/>
  <c r="M371" i="13"/>
  <c r="M372" i="13"/>
  <c r="M373" i="13"/>
  <c r="M374" i="13"/>
  <c r="M375" i="13"/>
  <c r="M376" i="13"/>
  <c r="M377" i="13"/>
  <c r="M378" i="13"/>
  <c r="M379" i="13"/>
  <c r="M380" i="13"/>
  <c r="M381" i="13"/>
  <c r="M382" i="13"/>
  <c r="M383" i="13"/>
  <c r="M384" i="13"/>
  <c r="M385" i="13"/>
  <c r="M386" i="13"/>
  <c r="M387" i="13"/>
  <c r="M388" i="13"/>
  <c r="M389" i="13"/>
  <c r="M390" i="13"/>
  <c r="M391" i="13"/>
  <c r="M392" i="13"/>
  <c r="M1738" i="13" a="1"/>
  <c r="M1738" i="13"/>
  <c r="M1737" i="13" a="1"/>
  <c r="M1737" i="13"/>
  <c r="M1736" i="13" a="1"/>
  <c r="M1736" i="13"/>
  <c r="M1735" i="13" a="1"/>
  <c r="M1735" i="13"/>
  <c r="M1734" i="13" a="1"/>
  <c r="M1734" i="13"/>
  <c r="M1733" i="13" a="1"/>
  <c r="M1733" i="13"/>
  <c r="M1732" i="13" a="1"/>
  <c r="M1732" i="13"/>
  <c r="M1731" i="13" a="1"/>
  <c r="M1731" i="13"/>
  <c r="M1730" i="13" a="1"/>
  <c r="M1730" i="13"/>
  <c r="M1729" i="13" a="1"/>
  <c r="M1729" i="13"/>
  <c r="M1728" i="13" a="1"/>
  <c r="M1728" i="13"/>
  <c r="M1727" i="13" a="1"/>
  <c r="M1727" i="13"/>
  <c r="M1726" i="13" a="1"/>
  <c r="M1726" i="13"/>
  <c r="M1725" i="13" a="1"/>
  <c r="M1725" i="13"/>
  <c r="M1724" i="13" a="1"/>
  <c r="M1724" i="13"/>
  <c r="M1723" i="13" a="1"/>
  <c r="M1723" i="13"/>
  <c r="M1722" i="13" a="1"/>
  <c r="M1722" i="13"/>
  <c r="M1721" i="13" a="1"/>
  <c r="M1721" i="13"/>
  <c r="M1720" i="13" a="1"/>
  <c r="M1720" i="13"/>
  <c r="M1719" i="13" a="1"/>
  <c r="M1719" i="13"/>
  <c r="M1718" i="13" a="1"/>
  <c r="M1718" i="13"/>
  <c r="M1717" i="13" a="1"/>
  <c r="M1717" i="13"/>
  <c r="M1716" i="13" a="1"/>
  <c r="M1716" i="13"/>
  <c r="M1715" i="13" a="1"/>
  <c r="M1715" i="13"/>
  <c r="M1714" i="13" a="1"/>
  <c r="M1714" i="13"/>
  <c r="M1713" i="13" a="1"/>
  <c r="M1713" i="13"/>
  <c r="M1712" i="13" a="1"/>
  <c r="M1712" i="13"/>
  <c r="M1711" i="13" a="1"/>
  <c r="M1711" i="13"/>
  <c r="M1710" i="13" a="1"/>
  <c r="M1710" i="13"/>
  <c r="M1709" i="13" a="1"/>
  <c r="M1709" i="13"/>
  <c r="M1708" i="13" a="1"/>
  <c r="M1708" i="13"/>
  <c r="M1707" i="13" a="1"/>
  <c r="M1707" i="13"/>
  <c r="M1706" i="13" a="1"/>
  <c r="M1706" i="13"/>
  <c r="M1705" i="13" a="1"/>
  <c r="M1705" i="13"/>
  <c r="M1704" i="13" a="1"/>
  <c r="M1704" i="13"/>
  <c r="M1703" i="13" a="1"/>
  <c r="M1703" i="13"/>
  <c r="M1702" i="13" a="1"/>
  <c r="M1702" i="13"/>
  <c r="M1701" i="13" a="1"/>
  <c r="M1701" i="13"/>
  <c r="M1700" i="13" a="1"/>
  <c r="M1700" i="13"/>
  <c r="M1699" i="13" a="1"/>
  <c r="M1699" i="13"/>
  <c r="M1698" i="13" a="1"/>
  <c r="M1698" i="13"/>
  <c r="M1697" i="13" a="1"/>
  <c r="M1697" i="13"/>
  <c r="G237" i="15"/>
  <c r="G283" i="15"/>
  <c r="G282" i="15"/>
  <c r="G281" i="15"/>
  <c r="G280" i="15"/>
  <c r="G279" i="15"/>
  <c r="G278" i="15"/>
  <c r="G277" i="15"/>
  <c r="G276" i="15"/>
  <c r="G275" i="15"/>
  <c r="G274" i="15"/>
  <c r="G273" i="15"/>
  <c r="G272" i="15"/>
  <c r="G271" i="15"/>
  <c r="G270" i="15"/>
  <c r="G269" i="15"/>
  <c r="G268" i="15"/>
  <c r="G267" i="15"/>
  <c r="G266" i="15"/>
  <c r="G265" i="15"/>
  <c r="G264" i="15"/>
  <c r="G263" i="15"/>
  <c r="G262" i="15"/>
  <c r="G261" i="15"/>
  <c r="G260" i="15"/>
  <c r="G259" i="15"/>
  <c r="G258" i="15"/>
  <c r="G257" i="15"/>
  <c r="G256" i="15"/>
  <c r="G255" i="15"/>
  <c r="G254" i="15"/>
  <c r="G253" i="15"/>
  <c r="G252" i="15"/>
  <c r="G251" i="15"/>
  <c r="G250" i="15"/>
  <c r="G249" i="15"/>
  <c r="G248" i="15"/>
  <c r="G247" i="15"/>
  <c r="G246" i="15"/>
  <c r="G245" i="15"/>
  <c r="G244" i="15"/>
  <c r="G243" i="15"/>
  <c r="G242" i="15"/>
  <c r="G241" i="15"/>
  <c r="G240" i="15"/>
  <c r="G239" i="15"/>
  <c r="G238" i="15"/>
  <c r="AY392" i="13"/>
  <c r="AX392" i="13"/>
  <c r="AV392" i="13"/>
  <c r="AY391" i="13"/>
  <c r="AX391" i="13"/>
  <c r="AV391" i="13"/>
  <c r="AY390" i="13"/>
  <c r="AX390" i="13"/>
  <c r="AV390" i="13"/>
  <c r="AY389" i="13"/>
  <c r="AX389" i="13"/>
  <c r="AV389" i="13"/>
  <c r="AY388" i="13"/>
  <c r="AX388" i="13"/>
  <c r="AV388" i="13"/>
  <c r="AY387" i="13"/>
  <c r="AX387" i="13"/>
  <c r="AV387" i="13"/>
  <c r="AY386" i="13"/>
  <c r="AX386" i="13"/>
  <c r="AV386" i="13"/>
  <c r="AY385" i="13"/>
  <c r="AX385" i="13"/>
  <c r="AV385" i="13"/>
  <c r="AY384" i="13"/>
  <c r="AX384" i="13"/>
  <c r="AV384" i="13"/>
  <c r="AY383" i="13"/>
  <c r="AX383" i="13"/>
  <c r="AV383" i="13"/>
  <c r="AY382" i="13"/>
  <c r="AX382" i="13"/>
  <c r="AV382" i="13"/>
  <c r="AY381" i="13"/>
  <c r="AX381" i="13"/>
  <c r="AV381" i="13"/>
  <c r="AY380" i="13"/>
  <c r="AX380" i="13"/>
  <c r="AV380" i="13"/>
  <c r="AY379" i="13"/>
  <c r="AX379" i="13"/>
  <c r="AV379" i="13"/>
  <c r="AY378" i="13"/>
  <c r="AX378" i="13"/>
  <c r="AV378" i="13"/>
  <c r="AY377" i="13"/>
  <c r="AX377" i="13"/>
  <c r="AV377" i="13"/>
  <c r="AY376" i="13"/>
  <c r="AX376" i="13"/>
  <c r="AV376" i="13"/>
  <c r="AY375" i="13"/>
  <c r="AX375" i="13"/>
  <c r="AV375" i="13"/>
  <c r="AY374" i="13"/>
  <c r="AX374" i="13"/>
  <c r="AV374" i="13"/>
  <c r="AY373" i="13"/>
  <c r="AX373" i="13"/>
  <c r="AV373" i="13"/>
  <c r="AY372" i="13"/>
  <c r="AX372" i="13"/>
  <c r="AV372" i="13"/>
  <c r="AY371" i="13"/>
  <c r="AX371" i="13"/>
  <c r="AV371" i="13"/>
  <c r="AY370" i="13"/>
  <c r="AX370" i="13"/>
  <c r="AV370" i="13"/>
  <c r="AY369" i="13"/>
  <c r="AX369" i="13"/>
  <c r="AV369" i="13"/>
  <c r="AY368" i="13"/>
  <c r="AX368" i="13"/>
  <c r="AV368" i="13"/>
  <c r="AY367" i="13"/>
  <c r="AX367" i="13"/>
  <c r="AV367" i="13"/>
  <c r="AY366" i="13"/>
  <c r="AX366" i="13"/>
  <c r="AV366" i="13"/>
  <c r="AY365" i="13"/>
  <c r="AX365" i="13"/>
  <c r="AV365" i="13"/>
  <c r="AY364" i="13"/>
  <c r="AX364" i="13"/>
  <c r="AV364" i="13"/>
  <c r="AY363" i="13"/>
  <c r="AX363" i="13"/>
  <c r="AV363" i="13"/>
  <c r="AY362" i="13"/>
  <c r="AX362" i="13"/>
  <c r="AV362" i="13"/>
  <c r="BS392" i="13"/>
  <c r="BR392" i="13"/>
  <c r="BQ392" i="13"/>
  <c r="BP392" i="13"/>
  <c r="BO392" i="13"/>
  <c r="BN392" i="13"/>
  <c r="BM392" i="13"/>
  <c r="BL392" i="13"/>
  <c r="BK392" i="13"/>
  <c r="BJ392" i="13"/>
  <c r="BI392" i="13"/>
  <c r="BH392" i="13"/>
  <c r="BG392" i="13"/>
  <c r="BF392" i="13"/>
  <c r="BE392" i="13"/>
  <c r="BD392" i="13"/>
  <c r="BC392" i="13"/>
  <c r="BB392" i="13"/>
  <c r="BA392" i="13"/>
  <c r="AZ392" i="13"/>
  <c r="BS391" i="13"/>
  <c r="BR391" i="13"/>
  <c r="BQ391" i="13"/>
  <c r="BP391" i="13"/>
  <c r="BO391" i="13"/>
  <c r="BN391" i="13"/>
  <c r="BM391" i="13"/>
  <c r="BL391" i="13"/>
  <c r="BK391" i="13"/>
  <c r="BJ391" i="13"/>
  <c r="BI391" i="13"/>
  <c r="BH391" i="13"/>
  <c r="BG391" i="13"/>
  <c r="BF391" i="13"/>
  <c r="BE391" i="13"/>
  <c r="BD391" i="13"/>
  <c r="BC391" i="13"/>
  <c r="BB391" i="13"/>
  <c r="BA391" i="13"/>
  <c r="AZ391" i="13"/>
  <c r="BS390" i="13"/>
  <c r="BR390" i="13"/>
  <c r="BQ390" i="13"/>
  <c r="BP390" i="13"/>
  <c r="BO390" i="13"/>
  <c r="BN390" i="13"/>
  <c r="BM390" i="13"/>
  <c r="BL390" i="13"/>
  <c r="BK390" i="13"/>
  <c r="BJ390" i="13"/>
  <c r="BI390" i="13"/>
  <c r="BH390" i="13"/>
  <c r="BG390" i="13"/>
  <c r="BF390" i="13"/>
  <c r="BE390" i="13"/>
  <c r="BD390" i="13"/>
  <c r="BC390" i="13"/>
  <c r="BB390" i="13"/>
  <c r="BA390" i="13"/>
  <c r="AZ390" i="13"/>
  <c r="BS389" i="13"/>
  <c r="BR389" i="13"/>
  <c r="BQ389" i="13"/>
  <c r="BP389" i="13"/>
  <c r="BO389" i="13"/>
  <c r="BN389" i="13"/>
  <c r="BM389" i="13"/>
  <c r="BL389" i="13"/>
  <c r="BK389" i="13"/>
  <c r="BJ389" i="13"/>
  <c r="BI389" i="13"/>
  <c r="BH389" i="13"/>
  <c r="BG389" i="13"/>
  <c r="BF389" i="13"/>
  <c r="BE389" i="13"/>
  <c r="BD389" i="13"/>
  <c r="BC389" i="13"/>
  <c r="BB389" i="13"/>
  <c r="BA389" i="13"/>
  <c r="AZ389" i="13"/>
  <c r="BS388" i="13"/>
  <c r="BR388" i="13"/>
  <c r="BQ388" i="13"/>
  <c r="BP388" i="13"/>
  <c r="BO388" i="13"/>
  <c r="BN388" i="13"/>
  <c r="BM388" i="13"/>
  <c r="BL388" i="13"/>
  <c r="BK388" i="13"/>
  <c r="BJ388" i="13"/>
  <c r="BI388" i="13"/>
  <c r="BH388" i="13"/>
  <c r="BG388" i="13"/>
  <c r="BF388" i="13"/>
  <c r="BE388" i="13"/>
  <c r="BD388" i="13"/>
  <c r="BC388" i="13"/>
  <c r="BB388" i="13"/>
  <c r="BA388" i="13"/>
  <c r="AZ388" i="13"/>
  <c r="BS387" i="13"/>
  <c r="BR387" i="13"/>
  <c r="BQ387" i="13"/>
  <c r="BP387" i="13"/>
  <c r="BO387" i="13"/>
  <c r="BN387" i="13"/>
  <c r="BM387" i="13"/>
  <c r="BL387" i="13"/>
  <c r="BK387" i="13"/>
  <c r="BJ387" i="13"/>
  <c r="BI387" i="13"/>
  <c r="BH387" i="13"/>
  <c r="BG387" i="13"/>
  <c r="BF387" i="13"/>
  <c r="BE387" i="13"/>
  <c r="BD387" i="13"/>
  <c r="BC387" i="13"/>
  <c r="BB387" i="13"/>
  <c r="BA387" i="13"/>
  <c r="AZ387" i="13"/>
  <c r="BS386" i="13"/>
  <c r="BR386" i="13"/>
  <c r="BQ386" i="13"/>
  <c r="BP386" i="13"/>
  <c r="BO386" i="13"/>
  <c r="BN386" i="13"/>
  <c r="BM386" i="13"/>
  <c r="BL386" i="13"/>
  <c r="BK386" i="13"/>
  <c r="BJ386" i="13"/>
  <c r="BI386" i="13"/>
  <c r="BH386" i="13"/>
  <c r="BG386" i="13"/>
  <c r="BF386" i="13"/>
  <c r="BE386" i="13"/>
  <c r="BD386" i="13"/>
  <c r="BC386" i="13"/>
  <c r="BB386" i="13"/>
  <c r="BA386" i="13"/>
  <c r="AZ386" i="13"/>
  <c r="BS385" i="13"/>
  <c r="BR385" i="13"/>
  <c r="BQ385" i="13"/>
  <c r="BP385" i="13"/>
  <c r="BO385" i="13"/>
  <c r="BN385" i="13"/>
  <c r="BM385" i="13"/>
  <c r="BL385" i="13"/>
  <c r="BK385" i="13"/>
  <c r="BJ385" i="13"/>
  <c r="BI385" i="13"/>
  <c r="BH385" i="13"/>
  <c r="BG385" i="13"/>
  <c r="BF385" i="13"/>
  <c r="BE385" i="13"/>
  <c r="BD385" i="13"/>
  <c r="BC385" i="13"/>
  <c r="BB385" i="13"/>
  <c r="BA385" i="13"/>
  <c r="AZ385" i="13"/>
  <c r="BS384" i="13"/>
  <c r="BR384" i="13"/>
  <c r="BQ384" i="13"/>
  <c r="BP384" i="13"/>
  <c r="BO384" i="13"/>
  <c r="BN384" i="13"/>
  <c r="BM384" i="13"/>
  <c r="BL384" i="13"/>
  <c r="BK384" i="13"/>
  <c r="BJ384" i="13"/>
  <c r="BI384" i="13"/>
  <c r="BH384" i="13"/>
  <c r="BG384" i="13"/>
  <c r="BF384" i="13"/>
  <c r="BE384" i="13"/>
  <c r="BD384" i="13"/>
  <c r="BC384" i="13"/>
  <c r="BB384" i="13"/>
  <c r="BA384" i="13"/>
  <c r="AZ384" i="13"/>
  <c r="BS383" i="13"/>
  <c r="BR383" i="13"/>
  <c r="BQ383" i="13"/>
  <c r="BP383" i="13"/>
  <c r="BO383" i="13"/>
  <c r="BN383" i="13"/>
  <c r="BM383" i="13"/>
  <c r="BL383" i="13"/>
  <c r="BK383" i="13"/>
  <c r="BJ383" i="13"/>
  <c r="BI383" i="13"/>
  <c r="BH383" i="13"/>
  <c r="BG383" i="13"/>
  <c r="BF383" i="13"/>
  <c r="BE383" i="13"/>
  <c r="BD383" i="13"/>
  <c r="BC383" i="13"/>
  <c r="BB383" i="13"/>
  <c r="BA383" i="13"/>
  <c r="AZ383" i="13"/>
  <c r="BS382" i="13"/>
  <c r="BR382" i="13"/>
  <c r="BQ382" i="13"/>
  <c r="BP382" i="13"/>
  <c r="BO382" i="13"/>
  <c r="BN382" i="13"/>
  <c r="BM382" i="13"/>
  <c r="BL382" i="13"/>
  <c r="BK382" i="13"/>
  <c r="BJ382" i="13"/>
  <c r="BI382" i="13"/>
  <c r="BH382" i="13"/>
  <c r="BG382" i="13"/>
  <c r="BF382" i="13"/>
  <c r="BE382" i="13"/>
  <c r="BD382" i="13"/>
  <c r="BC382" i="13"/>
  <c r="BB382" i="13"/>
  <c r="BA382" i="13"/>
  <c r="AZ382" i="13"/>
  <c r="BS381" i="13"/>
  <c r="BR381" i="13"/>
  <c r="BQ381" i="13"/>
  <c r="BP381" i="13"/>
  <c r="BO381" i="13"/>
  <c r="BN381" i="13"/>
  <c r="BM381" i="13"/>
  <c r="BL381" i="13"/>
  <c r="BK381" i="13"/>
  <c r="BJ381" i="13"/>
  <c r="BI381" i="13"/>
  <c r="BH381" i="13"/>
  <c r="BG381" i="13"/>
  <c r="BF381" i="13"/>
  <c r="BE381" i="13"/>
  <c r="BD381" i="13"/>
  <c r="BC381" i="13"/>
  <c r="BB381" i="13"/>
  <c r="BA381" i="13"/>
  <c r="AZ381" i="13"/>
  <c r="BS380" i="13"/>
  <c r="BR380" i="13"/>
  <c r="BQ380" i="13"/>
  <c r="BP380" i="13"/>
  <c r="BO380" i="13"/>
  <c r="BN380" i="13"/>
  <c r="BM380" i="13"/>
  <c r="BL380" i="13"/>
  <c r="BK380" i="13"/>
  <c r="BJ380" i="13"/>
  <c r="BI380" i="13"/>
  <c r="BH380" i="13"/>
  <c r="BG380" i="13"/>
  <c r="BF380" i="13"/>
  <c r="BE380" i="13"/>
  <c r="BD380" i="13"/>
  <c r="BC380" i="13"/>
  <c r="BB380" i="13"/>
  <c r="BA380" i="13"/>
  <c r="AZ380" i="13"/>
  <c r="BS379" i="13"/>
  <c r="BR379" i="13"/>
  <c r="BQ379" i="13"/>
  <c r="BP379" i="13"/>
  <c r="BO379" i="13"/>
  <c r="BN379" i="13"/>
  <c r="BM379" i="13"/>
  <c r="BL379" i="13"/>
  <c r="BK379" i="13"/>
  <c r="BJ379" i="13"/>
  <c r="BI379" i="13"/>
  <c r="BH379" i="13"/>
  <c r="BG379" i="13"/>
  <c r="BF379" i="13"/>
  <c r="BE379" i="13"/>
  <c r="BD379" i="13"/>
  <c r="BC379" i="13"/>
  <c r="BB379" i="13"/>
  <c r="BA379" i="13"/>
  <c r="AZ379" i="13"/>
  <c r="BS378" i="13"/>
  <c r="BR378" i="13"/>
  <c r="BQ378" i="13"/>
  <c r="BP378" i="13"/>
  <c r="BO378" i="13"/>
  <c r="BN378" i="13"/>
  <c r="BM378" i="13"/>
  <c r="BL378" i="13"/>
  <c r="BK378" i="13"/>
  <c r="BJ378" i="13"/>
  <c r="BI378" i="13"/>
  <c r="BH378" i="13"/>
  <c r="BG378" i="13"/>
  <c r="BF378" i="13"/>
  <c r="BE378" i="13"/>
  <c r="BD378" i="13"/>
  <c r="BC378" i="13"/>
  <c r="BB378" i="13"/>
  <c r="BA378" i="13"/>
  <c r="AZ378" i="13"/>
  <c r="BS377" i="13"/>
  <c r="BR377" i="13"/>
  <c r="BQ377" i="13"/>
  <c r="BP377" i="13"/>
  <c r="BO377" i="13"/>
  <c r="BN377" i="13"/>
  <c r="BM377" i="13"/>
  <c r="BL377" i="13"/>
  <c r="BK377" i="13"/>
  <c r="BJ377" i="13"/>
  <c r="BI377" i="13"/>
  <c r="BH377" i="13"/>
  <c r="BG377" i="13"/>
  <c r="BF377" i="13"/>
  <c r="BE377" i="13"/>
  <c r="BD377" i="13"/>
  <c r="BC377" i="13"/>
  <c r="BB377" i="13"/>
  <c r="BA377" i="13"/>
  <c r="AZ377" i="13"/>
  <c r="BS376" i="13"/>
  <c r="BR376" i="13"/>
  <c r="BQ376" i="13"/>
  <c r="BP376" i="13"/>
  <c r="BO376" i="13"/>
  <c r="BN376" i="13"/>
  <c r="BM376" i="13"/>
  <c r="BL376" i="13"/>
  <c r="BK376" i="13"/>
  <c r="BJ376" i="13"/>
  <c r="BI376" i="13"/>
  <c r="BH376" i="13"/>
  <c r="BG376" i="13"/>
  <c r="BF376" i="13"/>
  <c r="BE376" i="13"/>
  <c r="BD376" i="13"/>
  <c r="BC376" i="13"/>
  <c r="BB376" i="13"/>
  <c r="BA376" i="13"/>
  <c r="AZ376" i="13"/>
  <c r="BS375" i="13"/>
  <c r="BR375" i="13"/>
  <c r="BQ375" i="13"/>
  <c r="BP375" i="13"/>
  <c r="BO375" i="13"/>
  <c r="BN375" i="13"/>
  <c r="BM375" i="13"/>
  <c r="BL375" i="13"/>
  <c r="BK375" i="13"/>
  <c r="BJ375" i="13"/>
  <c r="BI375" i="13"/>
  <c r="BH375" i="13"/>
  <c r="BG375" i="13"/>
  <c r="BF375" i="13"/>
  <c r="BE375" i="13"/>
  <c r="BD375" i="13"/>
  <c r="BC375" i="13"/>
  <c r="BB375" i="13"/>
  <c r="BA375" i="13"/>
  <c r="AZ375" i="13"/>
  <c r="BS374" i="13"/>
  <c r="BR374" i="13"/>
  <c r="BQ374" i="13"/>
  <c r="BP374" i="13"/>
  <c r="BO374" i="13"/>
  <c r="BN374" i="13"/>
  <c r="BM374" i="13"/>
  <c r="BL374" i="13"/>
  <c r="BK374" i="13"/>
  <c r="BJ374" i="13"/>
  <c r="BI374" i="13"/>
  <c r="BH374" i="13"/>
  <c r="BG374" i="13"/>
  <c r="BF374" i="13"/>
  <c r="BE374" i="13"/>
  <c r="BD374" i="13"/>
  <c r="BC374" i="13"/>
  <c r="BB374" i="13"/>
  <c r="BA374" i="13"/>
  <c r="AZ374" i="13"/>
  <c r="BS373" i="13"/>
  <c r="BR373" i="13"/>
  <c r="BQ373" i="13"/>
  <c r="BP373" i="13"/>
  <c r="BO373" i="13"/>
  <c r="BN373" i="13"/>
  <c r="BM373" i="13"/>
  <c r="BL373" i="13"/>
  <c r="BK373" i="13"/>
  <c r="BJ373" i="13"/>
  <c r="BI373" i="13"/>
  <c r="BH373" i="13"/>
  <c r="BG373" i="13"/>
  <c r="BF373" i="13"/>
  <c r="BE373" i="13"/>
  <c r="BD373" i="13"/>
  <c r="BC373" i="13"/>
  <c r="BB373" i="13"/>
  <c r="BA373" i="13"/>
  <c r="AZ373" i="13"/>
  <c r="BS372" i="13"/>
  <c r="BR372" i="13"/>
  <c r="BQ372" i="13"/>
  <c r="BP372" i="13"/>
  <c r="BO372" i="13"/>
  <c r="BN372" i="13"/>
  <c r="BM372" i="13"/>
  <c r="BL372" i="13"/>
  <c r="BK372" i="13"/>
  <c r="BJ372" i="13"/>
  <c r="BI372" i="13"/>
  <c r="BH372" i="13"/>
  <c r="BG372" i="13"/>
  <c r="BF372" i="13"/>
  <c r="BE372" i="13"/>
  <c r="BD372" i="13"/>
  <c r="BC372" i="13"/>
  <c r="BB372" i="13"/>
  <c r="BA372" i="13"/>
  <c r="AZ372" i="13"/>
  <c r="BS371" i="13"/>
  <c r="BR371" i="13"/>
  <c r="BQ371" i="13"/>
  <c r="BP371" i="13"/>
  <c r="BO371" i="13"/>
  <c r="BN371" i="13"/>
  <c r="BM371" i="13"/>
  <c r="BL371" i="13"/>
  <c r="BK371" i="13"/>
  <c r="BJ371" i="13"/>
  <c r="BI371" i="13"/>
  <c r="BH371" i="13"/>
  <c r="BG371" i="13"/>
  <c r="BF371" i="13"/>
  <c r="BE371" i="13"/>
  <c r="BD371" i="13"/>
  <c r="BC371" i="13"/>
  <c r="BB371" i="13"/>
  <c r="BA371" i="13"/>
  <c r="AZ371" i="13"/>
  <c r="BS370" i="13"/>
  <c r="BR370" i="13"/>
  <c r="BQ370" i="13"/>
  <c r="BP370" i="13"/>
  <c r="BO370" i="13"/>
  <c r="BN370" i="13"/>
  <c r="BM370" i="13"/>
  <c r="BL370" i="13"/>
  <c r="BK370" i="13"/>
  <c r="BJ370" i="13"/>
  <c r="BI370" i="13"/>
  <c r="BH370" i="13"/>
  <c r="BG370" i="13"/>
  <c r="BF370" i="13"/>
  <c r="BE370" i="13"/>
  <c r="BD370" i="13"/>
  <c r="BC370" i="13"/>
  <c r="BB370" i="13"/>
  <c r="BA370" i="13"/>
  <c r="AZ370" i="13"/>
  <c r="BS369" i="13"/>
  <c r="BR369" i="13"/>
  <c r="BQ369" i="13"/>
  <c r="BP369" i="13"/>
  <c r="BO369" i="13"/>
  <c r="BN369" i="13"/>
  <c r="BM369" i="13"/>
  <c r="BL369" i="13"/>
  <c r="BK369" i="13"/>
  <c r="BJ369" i="13"/>
  <c r="BI369" i="13"/>
  <c r="BH369" i="13"/>
  <c r="BG369" i="13"/>
  <c r="BF369" i="13"/>
  <c r="BE369" i="13"/>
  <c r="BD369" i="13"/>
  <c r="BC369" i="13"/>
  <c r="BB369" i="13"/>
  <c r="BA369" i="13"/>
  <c r="AZ369" i="13"/>
  <c r="BS368" i="13"/>
  <c r="BR368" i="13"/>
  <c r="BQ368" i="13"/>
  <c r="BP368" i="13"/>
  <c r="BO368" i="13"/>
  <c r="BN368" i="13"/>
  <c r="BM368" i="13"/>
  <c r="BL368" i="13"/>
  <c r="BK368" i="13"/>
  <c r="BJ368" i="13"/>
  <c r="BI368" i="13"/>
  <c r="BH368" i="13"/>
  <c r="BG368" i="13"/>
  <c r="BF368" i="13"/>
  <c r="BE368" i="13"/>
  <c r="BD368" i="13"/>
  <c r="BC368" i="13"/>
  <c r="BB368" i="13"/>
  <c r="BA368" i="13"/>
  <c r="AZ368" i="13"/>
  <c r="BS367" i="13"/>
  <c r="BR367" i="13"/>
  <c r="BQ367" i="13"/>
  <c r="BP367" i="13"/>
  <c r="BO367" i="13"/>
  <c r="BN367" i="13"/>
  <c r="BM367" i="13"/>
  <c r="BL367" i="13"/>
  <c r="BK367" i="13"/>
  <c r="BJ367" i="13"/>
  <c r="BI367" i="13"/>
  <c r="BH367" i="13"/>
  <c r="BG367" i="13"/>
  <c r="BF367" i="13"/>
  <c r="BE367" i="13"/>
  <c r="BD367" i="13"/>
  <c r="BC367" i="13"/>
  <c r="BB367" i="13"/>
  <c r="BA367" i="13"/>
  <c r="AZ367" i="13"/>
  <c r="BS366" i="13"/>
  <c r="BR366" i="13"/>
  <c r="BQ366" i="13"/>
  <c r="BP366" i="13"/>
  <c r="BO366" i="13"/>
  <c r="BN366" i="13"/>
  <c r="BM366" i="13"/>
  <c r="BL366" i="13"/>
  <c r="BK366" i="13"/>
  <c r="BJ366" i="13"/>
  <c r="BI366" i="13"/>
  <c r="BH366" i="13"/>
  <c r="BG366" i="13"/>
  <c r="BF366" i="13"/>
  <c r="BE366" i="13"/>
  <c r="BD366" i="13"/>
  <c r="BC366" i="13"/>
  <c r="BB366" i="13"/>
  <c r="BA366" i="13"/>
  <c r="AZ366" i="13"/>
  <c r="BS365" i="13"/>
  <c r="BR365" i="13"/>
  <c r="BQ365" i="13"/>
  <c r="BP365" i="13"/>
  <c r="BO365" i="13"/>
  <c r="BN365" i="13"/>
  <c r="BM365" i="13"/>
  <c r="BL365" i="13"/>
  <c r="BK365" i="13"/>
  <c r="BJ365" i="13"/>
  <c r="BI365" i="13"/>
  <c r="BH365" i="13"/>
  <c r="BG365" i="13"/>
  <c r="BF365" i="13"/>
  <c r="BE365" i="13"/>
  <c r="BD365" i="13"/>
  <c r="BC365" i="13"/>
  <c r="BB365" i="13"/>
  <c r="BA365" i="13"/>
  <c r="AZ365" i="13"/>
  <c r="BS364" i="13"/>
  <c r="BR364" i="13"/>
  <c r="BQ364" i="13"/>
  <c r="BP364" i="13"/>
  <c r="BO364" i="13"/>
  <c r="BN364" i="13"/>
  <c r="BM364" i="13"/>
  <c r="BL364" i="13"/>
  <c r="BK364" i="13"/>
  <c r="BJ364" i="13"/>
  <c r="BI364" i="13"/>
  <c r="BH364" i="13"/>
  <c r="BG364" i="13"/>
  <c r="BF364" i="13"/>
  <c r="BE364" i="13"/>
  <c r="BD364" i="13"/>
  <c r="BC364" i="13"/>
  <c r="BB364" i="13"/>
  <c r="BA364" i="13"/>
  <c r="AZ364" i="13"/>
  <c r="BS363" i="13"/>
  <c r="BR363" i="13"/>
  <c r="BQ363" i="13"/>
  <c r="BP363" i="13"/>
  <c r="BO363" i="13"/>
  <c r="BN363" i="13"/>
  <c r="BM363" i="13"/>
  <c r="BL363" i="13"/>
  <c r="BK363" i="13"/>
  <c r="BJ363" i="13"/>
  <c r="BI363" i="13"/>
  <c r="BH363" i="13"/>
  <c r="BG363" i="13"/>
  <c r="BF363" i="13"/>
  <c r="BE363" i="13"/>
  <c r="BD363" i="13"/>
  <c r="BC363" i="13"/>
  <c r="BB363" i="13"/>
  <c r="BA363" i="13"/>
  <c r="AZ363" i="13"/>
  <c r="BS362" i="13"/>
  <c r="BR362" i="13"/>
  <c r="BQ362" i="13"/>
  <c r="BP362" i="13"/>
  <c r="BO362" i="13"/>
  <c r="BN362" i="13"/>
  <c r="BM362" i="13"/>
  <c r="BL362" i="13"/>
  <c r="BK362" i="13"/>
  <c r="BJ362" i="13"/>
  <c r="BI362" i="13"/>
  <c r="BH362" i="13"/>
  <c r="BG362" i="13"/>
  <c r="BF362" i="13"/>
  <c r="BE362" i="13"/>
  <c r="BD362" i="13"/>
  <c r="BC362" i="13"/>
  <c r="BB362" i="13"/>
  <c r="BA362" i="13"/>
  <c r="AZ362" i="13"/>
  <c r="M1847" i="13" a="1"/>
  <c r="M1847" i="13"/>
  <c r="I238" i="15"/>
  <c r="M1997" i="13" a="1"/>
  <c r="M1997" i="13"/>
  <c r="J238" i="15"/>
  <c r="M1848" i="13" a="1"/>
  <c r="M1848" i="13"/>
  <c r="I239" i="15"/>
  <c r="M1998" i="13" a="1"/>
  <c r="M1998" i="13"/>
  <c r="J239" i="15"/>
  <c r="M1849" i="13" a="1"/>
  <c r="M1849" i="13"/>
  <c r="I240" i="15"/>
  <c r="M1999" i="13" a="1"/>
  <c r="M1999" i="13"/>
  <c r="J240" i="15"/>
  <c r="M1850" i="13" a="1"/>
  <c r="M1850" i="13"/>
  <c r="I241" i="15"/>
  <c r="M2000" i="13" a="1"/>
  <c r="M2000" i="13"/>
  <c r="J241" i="15"/>
  <c r="M1851" i="13" a="1"/>
  <c r="M1851" i="13"/>
  <c r="I242" i="15"/>
  <c r="M2001" i="13" a="1"/>
  <c r="M2001" i="13"/>
  <c r="J242" i="15"/>
  <c r="M1852" i="13" a="1"/>
  <c r="M1852" i="13"/>
  <c r="I243" i="15"/>
  <c r="M2002" i="13" a="1"/>
  <c r="M2002" i="13"/>
  <c r="J243" i="15"/>
  <c r="M1853" i="13" a="1"/>
  <c r="M1853" i="13"/>
  <c r="I244" i="15"/>
  <c r="M2003" i="13" a="1"/>
  <c r="M2003" i="13"/>
  <c r="J244" i="15"/>
  <c r="M1854" i="13" a="1"/>
  <c r="M1854" i="13"/>
  <c r="I245" i="15"/>
  <c r="M2004" i="13" a="1"/>
  <c r="M2004" i="13"/>
  <c r="J245" i="15"/>
  <c r="M1855" i="13" a="1"/>
  <c r="M1855" i="13"/>
  <c r="I246" i="15"/>
  <c r="M2005" i="13" a="1"/>
  <c r="M2005" i="13"/>
  <c r="J246" i="15"/>
  <c r="M1856" i="13" a="1"/>
  <c r="M1856" i="13"/>
  <c r="I247" i="15"/>
  <c r="M2006" i="13" a="1"/>
  <c r="M2006" i="13"/>
  <c r="J247" i="15"/>
  <c r="M1857" i="13" a="1"/>
  <c r="M1857" i="13"/>
  <c r="I248" i="15"/>
  <c r="M2007" i="13" a="1"/>
  <c r="M2007" i="13"/>
  <c r="J248" i="15"/>
  <c r="M1858" i="13" a="1"/>
  <c r="M1858" i="13"/>
  <c r="I249" i="15"/>
  <c r="M2008" i="13" a="1"/>
  <c r="M2008" i="13"/>
  <c r="J249" i="15"/>
  <c r="M1859" i="13" a="1"/>
  <c r="M1859" i="13"/>
  <c r="I250" i="15"/>
  <c r="M2009" i="13" a="1"/>
  <c r="M2009" i="13"/>
  <c r="J250" i="15"/>
  <c r="M1860" i="13" a="1"/>
  <c r="M1860" i="13"/>
  <c r="I251" i="15"/>
  <c r="M2010" i="13" a="1"/>
  <c r="M2010" i="13"/>
  <c r="J251" i="15"/>
  <c r="M1861" i="13" a="1"/>
  <c r="M1861" i="13"/>
  <c r="I252" i="15"/>
  <c r="M2011" i="13" a="1"/>
  <c r="M2011" i="13"/>
  <c r="J252" i="15"/>
  <c r="M1862" i="13" a="1"/>
  <c r="M1862" i="13"/>
  <c r="I253" i="15"/>
  <c r="M2012" i="13" a="1"/>
  <c r="M2012" i="13"/>
  <c r="J253" i="15"/>
  <c r="M1863" i="13" a="1"/>
  <c r="M1863" i="13"/>
  <c r="I254" i="15"/>
  <c r="M2013" i="13" a="1"/>
  <c r="M2013" i="13"/>
  <c r="J254" i="15"/>
  <c r="M1864" i="13" a="1"/>
  <c r="M1864" i="13"/>
  <c r="I255" i="15"/>
  <c r="M2014" i="13" a="1"/>
  <c r="M2014" i="13"/>
  <c r="J255" i="15"/>
  <c r="M1865" i="13" a="1"/>
  <c r="M1865" i="13"/>
  <c r="I256" i="15"/>
  <c r="M2015" i="13" a="1"/>
  <c r="M2015" i="13"/>
  <c r="J256" i="15"/>
  <c r="M1866" i="13" a="1"/>
  <c r="M1866" i="13"/>
  <c r="I257" i="15"/>
  <c r="M2016" i="13" a="1"/>
  <c r="M2016" i="13"/>
  <c r="J257" i="15"/>
  <c r="M1867" i="13" a="1"/>
  <c r="M1867" i="13"/>
  <c r="I258" i="15"/>
  <c r="M2017" i="13" a="1"/>
  <c r="M2017" i="13"/>
  <c r="J258" i="15"/>
  <c r="M1868" i="13" a="1"/>
  <c r="M1868" i="13"/>
  <c r="I259" i="15"/>
  <c r="M2018" i="13" a="1"/>
  <c r="M2018" i="13"/>
  <c r="J259" i="15"/>
  <c r="M1869" i="13" a="1"/>
  <c r="M1869" i="13"/>
  <c r="I260" i="15"/>
  <c r="M2019" i="13" a="1"/>
  <c r="M2019" i="13"/>
  <c r="J260" i="15"/>
  <c r="M1870" i="13" a="1"/>
  <c r="M1870" i="13"/>
  <c r="I261" i="15"/>
  <c r="M2020" i="13" a="1"/>
  <c r="M2020" i="13"/>
  <c r="J261" i="15"/>
  <c r="M1871" i="13" a="1"/>
  <c r="M1871" i="13"/>
  <c r="I262" i="15"/>
  <c r="M2021" i="13" a="1"/>
  <c r="M2021" i="13"/>
  <c r="J262" i="15"/>
  <c r="M1872" i="13" a="1"/>
  <c r="M1872" i="13"/>
  <c r="I263" i="15"/>
  <c r="M2022" i="13" a="1"/>
  <c r="M2022" i="13"/>
  <c r="J263" i="15"/>
  <c r="M1873" i="13" a="1"/>
  <c r="M1873" i="13"/>
  <c r="I264" i="15"/>
  <c r="M2023" i="13" a="1"/>
  <c r="M2023" i="13"/>
  <c r="J264" i="15"/>
  <c r="M1874" i="13" a="1"/>
  <c r="M1874" i="13"/>
  <c r="I265" i="15"/>
  <c r="M2024" i="13" a="1"/>
  <c r="M2024" i="13"/>
  <c r="J265" i="15"/>
  <c r="M1875" i="13" a="1"/>
  <c r="M1875" i="13"/>
  <c r="I266" i="15"/>
  <c r="M2025" i="13" a="1"/>
  <c r="M2025" i="13"/>
  <c r="J266" i="15"/>
  <c r="M1876" i="13" a="1"/>
  <c r="M1876" i="13"/>
  <c r="I267" i="15"/>
  <c r="M2026" i="13" a="1"/>
  <c r="M2026" i="13"/>
  <c r="J267" i="15"/>
  <c r="M1877" i="13" a="1"/>
  <c r="M1877" i="13"/>
  <c r="I268" i="15"/>
  <c r="M2027" i="13" a="1"/>
  <c r="M2027" i="13"/>
  <c r="J268" i="15"/>
  <c r="M1878" i="13" a="1"/>
  <c r="M1878" i="13"/>
  <c r="I269" i="15"/>
  <c r="M2028" i="13" a="1"/>
  <c r="M2028" i="13"/>
  <c r="J269" i="15"/>
  <c r="M1879" i="13" a="1"/>
  <c r="M1879" i="13"/>
  <c r="I270" i="15"/>
  <c r="M1880" i="13" a="1"/>
  <c r="M1880" i="13"/>
  <c r="I271" i="15"/>
  <c r="M1881" i="13" a="1"/>
  <c r="M1881" i="13"/>
  <c r="I272" i="15"/>
  <c r="M1882" i="13" a="1"/>
  <c r="M1882" i="13"/>
  <c r="I273" i="15"/>
  <c r="M1883" i="13" a="1"/>
  <c r="M1883" i="13"/>
  <c r="I274" i="15"/>
  <c r="M196" i="13" a="1"/>
  <c r="M196" i="13"/>
  <c r="M1846" i="13" a="1"/>
  <c r="M1846" i="13"/>
  <c r="I237" i="15"/>
  <c r="M1996" i="13" a="1"/>
  <c r="M1996" i="13"/>
  <c r="J237" i="15"/>
  <c r="F94" i="15"/>
  <c r="G94" i="15" a="1"/>
  <c r="G94" i="15"/>
  <c r="M1696" i="13" a="1"/>
  <c r="M1696" i="13"/>
  <c r="M646" i="13"/>
  <c r="M647" i="13"/>
  <c r="M648" i="13"/>
  <c r="M649" i="13"/>
  <c r="M650" i="13"/>
  <c r="M651" i="13"/>
  <c r="M652" i="13"/>
  <c r="M653" i="13"/>
  <c r="M654" i="13"/>
  <c r="M655" i="13"/>
  <c r="M656" i="13"/>
  <c r="M657" i="13"/>
  <c r="M658" i="13"/>
  <c r="M659" i="13"/>
  <c r="M660" i="13"/>
  <c r="M661" i="13"/>
  <c r="M662" i="13"/>
  <c r="M663" i="13"/>
  <c r="M664" i="13"/>
  <c r="M665" i="13"/>
  <c r="M666" i="13"/>
  <c r="M667" i="13"/>
  <c r="M668" i="13"/>
  <c r="M669" i="13"/>
  <c r="M670" i="13"/>
  <c r="M671" i="13"/>
  <c r="M672" i="13"/>
  <c r="M673" i="13"/>
  <c r="M674" i="13"/>
  <c r="M675" i="13"/>
  <c r="M676" i="13"/>
  <c r="M677" i="13"/>
  <c r="M678" i="13"/>
  <c r="M679" i="13"/>
  <c r="M680" i="13"/>
  <c r="M681" i="13"/>
  <c r="M682" i="13"/>
  <c r="M683" i="13"/>
  <c r="M684" i="13"/>
  <c r="M685" i="13"/>
  <c r="M686" i="13"/>
  <c r="M687" i="13"/>
  <c r="M688" i="13"/>
  <c r="M689" i="13"/>
  <c r="M690" i="13"/>
  <c r="M691" i="13"/>
  <c r="M692" i="13"/>
  <c r="J94" i="15" a="1"/>
  <c r="J94" i="15"/>
  <c r="K94" i="15" a="1"/>
  <c r="K94" i="15"/>
  <c r="M346" i="13"/>
  <c r="J95" i="15" a="1"/>
  <c r="J95" i="15"/>
  <c r="K95" i="15" a="1"/>
  <c r="K95" i="15"/>
  <c r="C94" i="15" a="1"/>
  <c r="C94" i="15"/>
  <c r="C95" i="15" a="1"/>
  <c r="C95" i="15"/>
  <c r="M496" i="13"/>
  <c r="M1396" i="13" a="1"/>
  <c r="M1396" i="13"/>
  <c r="M497" i="13"/>
  <c r="M1397" i="13" a="1"/>
  <c r="M1397" i="13"/>
  <c r="M498" i="13"/>
  <c r="M1398" i="13" a="1"/>
  <c r="M1398" i="13"/>
  <c r="M499" i="13"/>
  <c r="M1399" i="13" a="1"/>
  <c r="M1399" i="13"/>
  <c r="M500" i="13"/>
  <c r="M1400" i="13" a="1"/>
  <c r="M1400" i="13"/>
  <c r="M501" i="13"/>
  <c r="M1401" i="13" a="1"/>
  <c r="M1401" i="13"/>
  <c r="M502" i="13"/>
  <c r="M1402" i="13" a="1"/>
  <c r="M1402" i="13"/>
  <c r="M503" i="13"/>
  <c r="M1403" i="13" a="1"/>
  <c r="M1403" i="13"/>
  <c r="M504" i="13"/>
  <c r="M1404" i="13" a="1"/>
  <c r="M1404" i="13"/>
  <c r="M505" i="13"/>
  <c r="M1405" i="13" a="1"/>
  <c r="M1405" i="13"/>
  <c r="M506" i="13"/>
  <c r="M1406" i="13" a="1"/>
  <c r="M1406" i="13"/>
  <c r="M507" i="13"/>
  <c r="M1407" i="13" a="1"/>
  <c r="M1407" i="13"/>
  <c r="M508" i="13"/>
  <c r="M1408" i="13" a="1"/>
  <c r="M1408" i="13"/>
  <c r="M509" i="13"/>
  <c r="M1409" i="13" a="1"/>
  <c r="M1409" i="13"/>
  <c r="M510" i="13"/>
  <c r="M1410" i="13" a="1"/>
  <c r="M1410" i="13"/>
  <c r="M511" i="13"/>
  <c r="M1411" i="13" a="1"/>
  <c r="M1411" i="13"/>
  <c r="M512" i="13"/>
  <c r="M1412" i="13" a="1"/>
  <c r="M1412" i="13"/>
  <c r="M513" i="13"/>
  <c r="M1413" i="13" a="1"/>
  <c r="M1413" i="13"/>
  <c r="M514" i="13"/>
  <c r="M1414" i="13" a="1"/>
  <c r="M1414" i="13"/>
  <c r="M515" i="13"/>
  <c r="M1415" i="13" a="1"/>
  <c r="M1415" i="13"/>
  <c r="M516" i="13"/>
  <c r="M1416" i="13" a="1"/>
  <c r="M1416" i="13"/>
  <c r="M517" i="13"/>
  <c r="M1417" i="13" a="1"/>
  <c r="M1417" i="13"/>
  <c r="M518" i="13"/>
  <c r="M1418" i="13" a="1"/>
  <c r="M1418" i="13"/>
  <c r="M519" i="13"/>
  <c r="M1419" i="13" a="1"/>
  <c r="M1419" i="13"/>
  <c r="M520" i="13"/>
  <c r="M1420" i="13" a="1"/>
  <c r="M1420" i="13"/>
  <c r="M521" i="13"/>
  <c r="M1421" i="13" a="1"/>
  <c r="M1421" i="13"/>
  <c r="M522" i="13"/>
  <c r="M1422" i="13" a="1"/>
  <c r="M1422" i="13"/>
  <c r="M523" i="13"/>
  <c r="M1423" i="13" a="1"/>
  <c r="M1423" i="13"/>
  <c r="M524" i="13"/>
  <c r="M1424" i="13" a="1"/>
  <c r="M1424" i="13"/>
  <c r="M525" i="13"/>
  <c r="M1425" i="13" a="1"/>
  <c r="M1425" i="13"/>
  <c r="M526" i="13"/>
  <c r="M1426" i="13" a="1"/>
  <c r="M1426" i="13"/>
  <c r="M527" i="13"/>
  <c r="M1427" i="13" a="1"/>
  <c r="M1427" i="13"/>
  <c r="M528" i="13"/>
  <c r="M1428" i="13" a="1"/>
  <c r="M1428" i="13"/>
  <c r="M529" i="13"/>
  <c r="M1429" i="13" a="1"/>
  <c r="M1429" i="13"/>
  <c r="M530" i="13"/>
  <c r="M1430" i="13" a="1"/>
  <c r="M1430" i="13"/>
  <c r="M531" i="13"/>
  <c r="M1431" i="13" a="1"/>
  <c r="M1431" i="13"/>
  <c r="M532" i="13"/>
  <c r="M1432" i="13" a="1"/>
  <c r="M1432" i="13"/>
  <c r="M533" i="13"/>
  <c r="M1433" i="13" a="1"/>
  <c r="M1433" i="13"/>
  <c r="M534" i="13"/>
  <c r="M1434" i="13" a="1"/>
  <c r="M1434" i="13"/>
  <c r="M535" i="13"/>
  <c r="M1435" i="13" a="1"/>
  <c r="M1435" i="13"/>
  <c r="M536" i="13"/>
  <c r="M1436" i="13" a="1"/>
  <c r="M1436" i="13"/>
  <c r="M537" i="13"/>
  <c r="M1437" i="13" a="1"/>
  <c r="M1437" i="13"/>
  <c r="M538" i="13"/>
  <c r="M1438" i="13" a="1"/>
  <c r="M1438" i="13"/>
  <c r="M539" i="13"/>
  <c r="M1439" i="13" a="1"/>
  <c r="M1439" i="13"/>
  <c r="M540" i="13"/>
  <c r="M1440" i="13" a="1"/>
  <c r="M1440" i="13"/>
  <c r="M541" i="13"/>
  <c r="M1441" i="13" a="1"/>
  <c r="M1441" i="13"/>
  <c r="M542" i="13"/>
  <c r="M1442" i="13" a="1"/>
  <c r="M1442" i="13"/>
  <c r="E95" i="15" a="1"/>
  <c r="E95" i="15"/>
  <c r="E94" i="15" a="1"/>
  <c r="E94" i="15"/>
  <c r="F95" i="15"/>
  <c r="G95" i="15" a="1"/>
  <c r="G95" i="15"/>
  <c r="H95" i="15" a="1"/>
  <c r="H95" i="15"/>
  <c r="I95" i="15"/>
  <c r="H94" i="15" a="1"/>
  <c r="H94" i="15"/>
  <c r="I94" i="15"/>
  <c r="Y211" i="13" a="1"/>
  <c r="Y211" i="13"/>
  <c r="Q96" i="15"/>
  <c r="R96" i="15" a="1"/>
  <c r="R96" i="15"/>
  <c r="N196" i="13" a="1"/>
  <c r="N196" i="13"/>
  <c r="F96" i="15"/>
  <c r="G96" i="15" a="1"/>
  <c r="G96" i="15"/>
  <c r="Y511" i="13"/>
  <c r="Y661" i="13"/>
  <c r="Y1411" i="13" a="1"/>
  <c r="Y1411" i="13"/>
  <c r="Y512" i="13"/>
  <c r="Y662" i="13"/>
  <c r="Y1412" i="13" a="1"/>
  <c r="Y1412" i="13"/>
  <c r="Y513" i="13"/>
  <c r="Y663" i="13"/>
  <c r="Y1413" i="13" a="1"/>
  <c r="Y1413" i="13"/>
  <c r="Y514" i="13"/>
  <c r="Y664" i="13"/>
  <c r="Y1414" i="13" a="1"/>
  <c r="Y1414" i="13"/>
  <c r="Y515" i="13"/>
  <c r="Y665" i="13"/>
  <c r="Y1415" i="13" a="1"/>
  <c r="Y1415" i="13"/>
  <c r="Y516" i="13"/>
  <c r="Y666" i="13"/>
  <c r="Y1416" i="13" a="1"/>
  <c r="Y1416" i="13"/>
  <c r="Y517" i="13"/>
  <c r="Y667" i="13"/>
  <c r="Y1417" i="13" a="1"/>
  <c r="Y1417" i="13"/>
  <c r="Y518" i="13"/>
  <c r="Y668" i="13"/>
  <c r="Y1418" i="13" a="1"/>
  <c r="Y1418" i="13"/>
  <c r="Y519" i="13"/>
  <c r="Y669" i="13"/>
  <c r="Y1419" i="13" a="1"/>
  <c r="Y1419" i="13"/>
  <c r="Y520" i="13"/>
  <c r="Y670" i="13"/>
  <c r="Y1420" i="13" a="1"/>
  <c r="Y1420" i="13"/>
  <c r="Y521" i="13"/>
  <c r="Y671" i="13"/>
  <c r="Y1421" i="13" a="1"/>
  <c r="Y1421" i="13"/>
  <c r="Y522" i="13"/>
  <c r="Y672" i="13"/>
  <c r="Y1422" i="13" a="1"/>
  <c r="Y1422" i="13"/>
  <c r="Y523" i="13"/>
  <c r="Y673" i="13"/>
  <c r="Y1423" i="13" a="1"/>
  <c r="Y1423" i="13"/>
  <c r="Y524" i="13"/>
  <c r="Y674" i="13"/>
  <c r="Y1424" i="13" a="1"/>
  <c r="Y1424" i="13"/>
  <c r="Y525" i="13"/>
  <c r="Y675" i="13"/>
  <c r="Y1425" i="13" a="1"/>
  <c r="Y1425" i="13"/>
  <c r="Y526" i="13"/>
  <c r="Y676" i="13"/>
  <c r="Y1426" i="13" a="1"/>
  <c r="Y1426" i="13"/>
  <c r="Y527" i="13"/>
  <c r="Y677" i="13"/>
  <c r="Y1427" i="13" a="1"/>
  <c r="Y1427" i="13"/>
  <c r="Y528" i="13"/>
  <c r="Y678" i="13"/>
  <c r="Y1428" i="13" a="1"/>
  <c r="Y1428" i="13"/>
  <c r="Y529" i="13"/>
  <c r="Y679" i="13"/>
  <c r="Y1429" i="13" a="1"/>
  <c r="Y1429" i="13"/>
  <c r="Y530" i="13"/>
  <c r="Y680" i="13"/>
  <c r="Y1430" i="13" a="1"/>
  <c r="Y1430" i="13"/>
  <c r="Y531" i="13"/>
  <c r="Y681" i="13"/>
  <c r="Y1431" i="13" a="1"/>
  <c r="Y1431" i="13"/>
  <c r="Y532" i="13"/>
  <c r="Y682" i="13"/>
  <c r="Y1432" i="13" a="1"/>
  <c r="Y1432" i="13"/>
  <c r="Y533" i="13"/>
  <c r="Y683" i="13"/>
  <c r="Y1433" i="13" a="1"/>
  <c r="Y1433" i="13"/>
  <c r="Y534" i="13"/>
  <c r="Y684" i="13"/>
  <c r="Y1434" i="13" a="1"/>
  <c r="Y1434" i="13"/>
  <c r="Y535" i="13"/>
  <c r="Y685" i="13"/>
  <c r="Y1435" i="13" a="1"/>
  <c r="Y1435" i="13"/>
  <c r="Y536" i="13"/>
  <c r="Y686" i="13"/>
  <c r="Y1436" i="13" a="1"/>
  <c r="Y1436" i="13"/>
  <c r="Y537" i="13"/>
  <c r="Y687" i="13"/>
  <c r="Y1437" i="13" a="1"/>
  <c r="Y1437" i="13"/>
  <c r="Y538" i="13"/>
  <c r="Y688" i="13"/>
  <c r="Y1438" i="13" a="1"/>
  <c r="Y1438" i="13"/>
  <c r="Y539" i="13"/>
  <c r="Y689" i="13"/>
  <c r="Y1439" i="13" a="1"/>
  <c r="Y1439" i="13"/>
  <c r="Y540" i="13"/>
  <c r="Y690" i="13"/>
  <c r="Y1440" i="13" a="1"/>
  <c r="Y1440" i="13"/>
  <c r="Y541" i="13"/>
  <c r="Y691" i="13"/>
  <c r="Y1441" i="13" a="1"/>
  <c r="Y1441" i="13"/>
  <c r="Y542" i="13"/>
  <c r="Y692" i="13"/>
  <c r="Y1442" i="13" a="1"/>
  <c r="Y1442" i="13"/>
  <c r="N496" i="13"/>
  <c r="N646" i="13"/>
  <c r="N1396" i="13" a="1"/>
  <c r="N1396" i="13"/>
  <c r="N497" i="13"/>
  <c r="N647" i="13"/>
  <c r="N1397" i="13" a="1"/>
  <c r="N1397" i="13"/>
  <c r="N498" i="13"/>
  <c r="N648" i="13"/>
  <c r="N1398" i="13" a="1"/>
  <c r="N1398" i="13"/>
  <c r="N499" i="13"/>
  <c r="N649" i="13"/>
  <c r="N1399" i="13" a="1"/>
  <c r="N1399" i="13"/>
  <c r="N500" i="13"/>
  <c r="N650" i="13"/>
  <c r="N1400" i="13" a="1"/>
  <c r="N1400" i="13"/>
  <c r="N501" i="13"/>
  <c r="N651" i="13"/>
  <c r="N1401" i="13" a="1"/>
  <c r="N1401" i="13"/>
  <c r="N502" i="13"/>
  <c r="N652" i="13"/>
  <c r="N1402" i="13" a="1"/>
  <c r="N1402" i="13"/>
  <c r="N503" i="13"/>
  <c r="N653" i="13"/>
  <c r="N1403" i="13" a="1"/>
  <c r="N1403" i="13"/>
  <c r="N504" i="13"/>
  <c r="N654" i="13"/>
  <c r="N1404" i="13" a="1"/>
  <c r="N1404" i="13"/>
  <c r="N505" i="13"/>
  <c r="N655" i="13"/>
  <c r="N1405" i="13" a="1"/>
  <c r="N1405" i="13"/>
  <c r="N506" i="13"/>
  <c r="N656" i="13"/>
  <c r="N1406" i="13" a="1"/>
  <c r="N1406" i="13"/>
  <c r="N507" i="13"/>
  <c r="N657" i="13"/>
  <c r="N1407" i="13" a="1"/>
  <c r="N1407" i="13"/>
  <c r="N508" i="13"/>
  <c r="N658" i="13"/>
  <c r="N1408" i="13" a="1"/>
  <c r="N1408" i="13"/>
  <c r="N509" i="13"/>
  <c r="N659" i="13"/>
  <c r="N1409" i="13" a="1"/>
  <c r="N1409" i="13"/>
  <c r="N510" i="13"/>
  <c r="N660" i="13"/>
  <c r="N1410" i="13" a="1"/>
  <c r="N1410" i="13"/>
  <c r="N511" i="13"/>
  <c r="N661" i="13"/>
  <c r="N1411" i="13" a="1"/>
  <c r="N1411" i="13"/>
  <c r="N512" i="13"/>
  <c r="N662" i="13"/>
  <c r="N1412" i="13" a="1"/>
  <c r="N1412" i="13"/>
  <c r="N513" i="13"/>
  <c r="N663" i="13"/>
  <c r="N1413" i="13" a="1"/>
  <c r="N1413" i="13"/>
  <c r="N514" i="13"/>
  <c r="N664" i="13"/>
  <c r="N1414" i="13" a="1"/>
  <c r="N1414" i="13"/>
  <c r="N515" i="13"/>
  <c r="N665" i="13"/>
  <c r="N1415" i="13" a="1"/>
  <c r="N1415" i="13"/>
  <c r="N516" i="13"/>
  <c r="N666" i="13"/>
  <c r="N1416" i="13" a="1"/>
  <c r="N1416" i="13"/>
  <c r="N517" i="13"/>
  <c r="N667" i="13"/>
  <c r="N1417" i="13" a="1"/>
  <c r="N1417" i="13"/>
  <c r="N518" i="13"/>
  <c r="N668" i="13"/>
  <c r="N1418" i="13" a="1"/>
  <c r="N1418" i="13"/>
  <c r="N519" i="13"/>
  <c r="N669" i="13"/>
  <c r="N1419" i="13" a="1"/>
  <c r="N1419" i="13"/>
  <c r="N520" i="13"/>
  <c r="N670" i="13"/>
  <c r="N1420" i="13" a="1"/>
  <c r="N1420" i="13"/>
  <c r="N521" i="13"/>
  <c r="N671" i="13"/>
  <c r="N1421" i="13" a="1"/>
  <c r="N1421" i="13"/>
  <c r="N522" i="13"/>
  <c r="N672" i="13"/>
  <c r="N1422" i="13" a="1"/>
  <c r="N1422" i="13"/>
  <c r="N523" i="13"/>
  <c r="N673" i="13"/>
  <c r="N1423" i="13" a="1"/>
  <c r="N1423" i="13"/>
  <c r="N524" i="13"/>
  <c r="N674" i="13"/>
  <c r="N1424" i="13" a="1"/>
  <c r="N1424" i="13"/>
  <c r="N525" i="13"/>
  <c r="N675" i="13"/>
  <c r="N1425" i="13" a="1"/>
  <c r="N1425" i="13"/>
  <c r="N526" i="13"/>
  <c r="N676" i="13"/>
  <c r="N1426" i="13" a="1"/>
  <c r="N1426" i="13"/>
  <c r="N527" i="13"/>
  <c r="N677" i="13"/>
  <c r="N1427" i="13" a="1"/>
  <c r="N1427" i="13"/>
  <c r="N528" i="13"/>
  <c r="N678" i="13"/>
  <c r="N1428" i="13" a="1"/>
  <c r="N1428" i="13"/>
  <c r="N529" i="13"/>
  <c r="N679" i="13"/>
  <c r="N1429" i="13" a="1"/>
  <c r="N1429" i="13"/>
  <c r="N530" i="13"/>
  <c r="N680" i="13"/>
  <c r="N1430" i="13" a="1"/>
  <c r="N1430" i="13"/>
  <c r="N531" i="13"/>
  <c r="N681" i="13"/>
  <c r="N1431" i="13" a="1"/>
  <c r="N1431" i="13"/>
  <c r="N532" i="13"/>
  <c r="N682" i="13"/>
  <c r="N1432" i="13" a="1"/>
  <c r="N1432" i="13"/>
  <c r="N533" i="13"/>
  <c r="N683" i="13"/>
  <c r="N1433" i="13" a="1"/>
  <c r="N1433" i="13"/>
  <c r="N534" i="13"/>
  <c r="N684" i="13"/>
  <c r="N1434" i="13" a="1"/>
  <c r="N1434" i="13"/>
  <c r="N535" i="13"/>
  <c r="N685" i="13"/>
  <c r="N1435" i="13" a="1"/>
  <c r="N1435" i="13"/>
  <c r="N536" i="13"/>
  <c r="N686" i="13"/>
  <c r="N1436" i="13" a="1"/>
  <c r="N1436" i="13"/>
  <c r="N537" i="13"/>
  <c r="N687" i="13"/>
  <c r="N1437" i="13" a="1"/>
  <c r="N1437" i="13"/>
  <c r="N538" i="13"/>
  <c r="N688" i="13"/>
  <c r="N1438" i="13" a="1"/>
  <c r="N1438" i="13"/>
  <c r="N539" i="13"/>
  <c r="N689" i="13"/>
  <c r="N1439" i="13" a="1"/>
  <c r="N1439" i="13"/>
  <c r="N540" i="13"/>
  <c r="N690" i="13"/>
  <c r="N1440" i="13" a="1"/>
  <c r="N1440" i="13"/>
  <c r="N541" i="13"/>
  <c r="N691" i="13"/>
  <c r="N1441" i="13" a="1"/>
  <c r="N1441" i="13"/>
  <c r="N542" i="13"/>
  <c r="N692" i="13"/>
  <c r="N1442" i="13" a="1"/>
  <c r="N1442" i="13"/>
  <c r="Y361" i="13"/>
  <c r="P97" i="15" a="1"/>
  <c r="P97" i="15"/>
  <c r="P96" i="15" a="1"/>
  <c r="P96" i="15"/>
  <c r="J96" i="15" a="1"/>
  <c r="J96" i="15"/>
  <c r="K96" i="15" a="1"/>
  <c r="K96" i="15"/>
  <c r="N346" i="13"/>
  <c r="J97" i="15" a="1"/>
  <c r="J97" i="15"/>
  <c r="K97" i="15" a="1"/>
  <c r="K97" i="15"/>
  <c r="U97" i="15" a="1"/>
  <c r="U97" i="15"/>
  <c r="V97" i="15" a="1"/>
  <c r="V97" i="15"/>
  <c r="N96" i="15" a="1"/>
  <c r="N96" i="15"/>
  <c r="C96" i="15" a="1"/>
  <c r="C96" i="15"/>
  <c r="U96" i="15" a="1"/>
  <c r="U96" i="15"/>
  <c r="V96" i="15" a="1"/>
  <c r="V96" i="15"/>
  <c r="C97" i="15" a="1"/>
  <c r="C97" i="15"/>
  <c r="N97" i="15" a="1"/>
  <c r="N97" i="15"/>
  <c r="E97" i="15" a="1"/>
  <c r="E97" i="15"/>
  <c r="E96" i="15" a="1"/>
  <c r="E96" i="15"/>
  <c r="F97" i="15"/>
  <c r="G97" i="15" a="1"/>
  <c r="G97" i="15"/>
  <c r="Q97" i="15"/>
  <c r="S97" i="15" a="1"/>
  <c r="S97" i="15"/>
  <c r="T97" i="15"/>
  <c r="H97" i="15" a="1"/>
  <c r="H97" i="15"/>
  <c r="I97" i="15"/>
  <c r="H96" i="15" a="1"/>
  <c r="H96" i="15"/>
  <c r="I96" i="15"/>
  <c r="S96" i="15" a="1"/>
  <c r="S96" i="15"/>
  <c r="T96" i="15"/>
  <c r="R97" i="15" a="1"/>
  <c r="R97" i="15"/>
  <c r="F99" i="15"/>
  <c r="G99" i="15" a="1"/>
  <c r="G99" i="15"/>
  <c r="K100" i="15" a="1"/>
  <c r="K100" i="15"/>
  <c r="J100" i="15" a="1"/>
  <c r="J100" i="15"/>
  <c r="K99" i="15" a="1"/>
  <c r="K99" i="15"/>
  <c r="J99" i="15" a="1"/>
  <c r="J99" i="15"/>
  <c r="M1143" i="13" a="1"/>
  <c r="M1143" i="13"/>
  <c r="M1293" i="13"/>
  <c r="C99" i="15"/>
  <c r="H5" i="15"/>
  <c r="H19" i="15"/>
  <c r="H27" i="15"/>
  <c r="H82" i="15"/>
  <c r="C100" i="15" a="1"/>
  <c r="C100" i="15"/>
  <c r="E100" i="15" a="1"/>
  <c r="E100" i="15"/>
  <c r="E99" i="15" a="1"/>
  <c r="E99" i="15"/>
  <c r="F100" i="15"/>
  <c r="G100" i="15" a="1"/>
  <c r="G100" i="15"/>
  <c r="H99" i="15" a="1"/>
  <c r="H99" i="15"/>
  <c r="I99" i="15" a="1"/>
  <c r="I99" i="15"/>
  <c r="H100" i="15" a="1"/>
  <c r="H100" i="15"/>
  <c r="I100" i="15"/>
  <c r="X211" i="13" a="1"/>
  <c r="X211" i="13"/>
  <c r="X361" i="13"/>
  <c r="Q95" i="15"/>
  <c r="R95" i="15" a="1"/>
  <c r="R95" i="15"/>
  <c r="Q94" i="15"/>
  <c r="S94" i="15" a="1"/>
  <c r="S94" i="15"/>
  <c r="T94" i="15"/>
  <c r="S95" i="15" a="1"/>
  <c r="S95" i="15"/>
  <c r="T95" i="15"/>
  <c r="X2011" i="13" a="1"/>
  <c r="X2011" i="13"/>
  <c r="U237" i="15"/>
  <c r="X1861" i="13" a="1"/>
  <c r="X1861" i="13"/>
  <c r="T237" i="15"/>
  <c r="X511" i="13"/>
  <c r="X661" i="13"/>
  <c r="X1411" i="13" a="1"/>
  <c r="X1411" i="13"/>
  <c r="X512" i="13"/>
  <c r="X662" i="13"/>
  <c r="X1412" i="13" a="1"/>
  <c r="X1412" i="13"/>
  <c r="X513" i="13"/>
  <c r="X663" i="13"/>
  <c r="X1413" i="13" a="1"/>
  <c r="X1413" i="13"/>
  <c r="X514" i="13"/>
  <c r="X664" i="13"/>
  <c r="X1414" i="13" a="1"/>
  <c r="X1414" i="13"/>
  <c r="X515" i="13"/>
  <c r="X665" i="13"/>
  <c r="X1415" i="13" a="1"/>
  <c r="X1415" i="13"/>
  <c r="X516" i="13"/>
  <c r="X666" i="13"/>
  <c r="X1416" i="13" a="1"/>
  <c r="X1416" i="13"/>
  <c r="X517" i="13"/>
  <c r="X667" i="13"/>
  <c r="X1417" i="13" a="1"/>
  <c r="X1417" i="13"/>
  <c r="X518" i="13"/>
  <c r="X668" i="13"/>
  <c r="X1418" i="13" a="1"/>
  <c r="X1418" i="13"/>
  <c r="X519" i="13"/>
  <c r="X669" i="13"/>
  <c r="X1419" i="13" a="1"/>
  <c r="X1419" i="13"/>
  <c r="X520" i="13"/>
  <c r="X670" i="13"/>
  <c r="X1420" i="13" a="1"/>
  <c r="X1420" i="13"/>
  <c r="X521" i="13"/>
  <c r="X671" i="13"/>
  <c r="X1421" i="13" a="1"/>
  <c r="X1421" i="13"/>
  <c r="X522" i="13"/>
  <c r="X672" i="13"/>
  <c r="X1422" i="13" a="1"/>
  <c r="X1422" i="13"/>
  <c r="X523" i="13"/>
  <c r="X673" i="13"/>
  <c r="X1423" i="13" a="1"/>
  <c r="X1423" i="13"/>
  <c r="X524" i="13"/>
  <c r="X674" i="13"/>
  <c r="X1424" i="13" a="1"/>
  <c r="X1424" i="13"/>
  <c r="X525" i="13"/>
  <c r="X675" i="13"/>
  <c r="X1425" i="13" a="1"/>
  <c r="X1425" i="13"/>
  <c r="X526" i="13"/>
  <c r="X676" i="13"/>
  <c r="X1426" i="13" a="1"/>
  <c r="X1426" i="13"/>
  <c r="X527" i="13"/>
  <c r="X677" i="13"/>
  <c r="X1427" i="13" a="1"/>
  <c r="X1427" i="13"/>
  <c r="X528" i="13"/>
  <c r="X678" i="13"/>
  <c r="X1428" i="13" a="1"/>
  <c r="X1428" i="13"/>
  <c r="X529" i="13"/>
  <c r="X679" i="13"/>
  <c r="X1429" i="13" a="1"/>
  <c r="X1429" i="13"/>
  <c r="X530" i="13"/>
  <c r="X680" i="13"/>
  <c r="X1430" i="13" a="1"/>
  <c r="X1430" i="13"/>
  <c r="X531" i="13"/>
  <c r="X681" i="13"/>
  <c r="X1431" i="13" a="1"/>
  <c r="X1431" i="13"/>
  <c r="X532" i="13"/>
  <c r="X682" i="13"/>
  <c r="X1432" i="13" a="1"/>
  <c r="X1432" i="13"/>
  <c r="X533" i="13"/>
  <c r="X683" i="13"/>
  <c r="X1433" i="13" a="1"/>
  <c r="X1433" i="13"/>
  <c r="X534" i="13"/>
  <c r="X684" i="13"/>
  <c r="X1434" i="13" a="1"/>
  <c r="X1434" i="13"/>
  <c r="X535" i="13"/>
  <c r="X685" i="13"/>
  <c r="X1435" i="13" a="1"/>
  <c r="X1435" i="13"/>
  <c r="X536" i="13"/>
  <c r="X686" i="13"/>
  <c r="X1436" i="13" a="1"/>
  <c r="X1436" i="13"/>
  <c r="X537" i="13"/>
  <c r="X687" i="13"/>
  <c r="X1437" i="13" a="1"/>
  <c r="X1437" i="13"/>
  <c r="X538" i="13"/>
  <c r="X688" i="13"/>
  <c r="X1438" i="13" a="1"/>
  <c r="X1438" i="13"/>
  <c r="X539" i="13"/>
  <c r="X689" i="13"/>
  <c r="X1439" i="13" a="1"/>
  <c r="X1439" i="13"/>
  <c r="X540" i="13"/>
  <c r="X690" i="13"/>
  <c r="X1440" i="13" a="1"/>
  <c r="X1440" i="13"/>
  <c r="X541" i="13"/>
  <c r="X691" i="13"/>
  <c r="X1441" i="13" a="1"/>
  <c r="X1441" i="13"/>
  <c r="X542" i="13"/>
  <c r="X692" i="13"/>
  <c r="X1442" i="13" a="1"/>
  <c r="X1442" i="13"/>
  <c r="P94" i="15" a="1"/>
  <c r="P94" i="15"/>
  <c r="U94" i="15" a="1"/>
  <c r="U94" i="15"/>
  <c r="V94" i="15" a="1"/>
  <c r="V94" i="15"/>
  <c r="P95" i="15" a="1"/>
  <c r="P95" i="15"/>
  <c r="U95" i="15" a="1"/>
  <c r="U95" i="15"/>
  <c r="V95" i="15" a="1"/>
  <c r="V95" i="15"/>
  <c r="N94" i="15" a="1"/>
  <c r="N94" i="15"/>
  <c r="N95" i="15" a="1"/>
  <c r="N95" i="15"/>
  <c r="X1711" i="13" a="1"/>
  <c r="X1711" i="13"/>
  <c r="R94" i="15" a="1"/>
  <c r="R94" i="15"/>
  <c r="X811" i="13" a="1"/>
  <c r="X811" i="13"/>
  <c r="X1111" i="13" a="1"/>
  <c r="X1111" i="13"/>
  <c r="X812" i="13" a="1"/>
  <c r="X812" i="13"/>
  <c r="X1112" i="13" a="1"/>
  <c r="X1112" i="13"/>
  <c r="X813" i="13" a="1"/>
  <c r="X813" i="13"/>
  <c r="X1113" i="13" a="1"/>
  <c r="X814" i="13" a="1"/>
  <c r="X814" i="13"/>
  <c r="X1114" i="13" a="1"/>
  <c r="X815" i="13" a="1"/>
  <c r="X815" i="13"/>
  <c r="X1115" i="13" a="1"/>
  <c r="X816" i="13" a="1"/>
  <c r="X816" i="13"/>
  <c r="X1116" i="13" a="1"/>
  <c r="X817" i="13" a="1"/>
  <c r="X817" i="13"/>
  <c r="X1117" i="13" a="1"/>
  <c r="X818" i="13" a="1"/>
  <c r="X818" i="13"/>
  <c r="X1118" i="13" a="1"/>
  <c r="X819" i="13" a="1"/>
  <c r="X819" i="13"/>
  <c r="X1119" i="13" a="1"/>
  <c r="X820" i="13" a="1"/>
  <c r="X820" i="13"/>
  <c r="X1120" i="13" a="1"/>
  <c r="X821" i="13" a="1"/>
  <c r="X821" i="13"/>
  <c r="X1121" i="13" a="1"/>
  <c r="X822" i="13" a="1"/>
  <c r="X822" i="13"/>
  <c r="X1122" i="13" a="1"/>
  <c r="X823" i="13" a="1"/>
  <c r="X823" i="13"/>
  <c r="X1123" i="13" a="1"/>
  <c r="X824" i="13" a="1"/>
  <c r="X824" i="13"/>
  <c r="X1124" i="13" a="1"/>
  <c r="X825" i="13" a="1"/>
  <c r="X825" i="13"/>
  <c r="X1125" i="13" a="1"/>
  <c r="X826" i="13" a="1"/>
  <c r="X826" i="13"/>
  <c r="X1126" i="13" a="1"/>
  <c r="X827" i="13" a="1"/>
  <c r="X827" i="13"/>
  <c r="X1127" i="13" a="1"/>
  <c r="X828" i="13" a="1"/>
  <c r="X828" i="13"/>
  <c r="X1128" i="13" a="1"/>
  <c r="X829" i="13" a="1"/>
  <c r="X829" i="13"/>
  <c r="X1129" i="13" a="1"/>
  <c r="X830" i="13" a="1"/>
  <c r="X830" i="13"/>
  <c r="X1130" i="13" a="1"/>
  <c r="X831" i="13" a="1"/>
  <c r="X831" i="13"/>
  <c r="X1131" i="13" a="1"/>
  <c r="X832" i="13" a="1"/>
  <c r="X832" i="13"/>
  <c r="X1132" i="13" a="1"/>
  <c r="X833" i="13" a="1"/>
  <c r="X833" i="13"/>
  <c r="X1133" i="13" a="1"/>
  <c r="X834" i="13" a="1"/>
  <c r="X834" i="13"/>
  <c r="X1134" i="13" a="1"/>
  <c r="X835" i="13" a="1"/>
  <c r="X835" i="13"/>
  <c r="X1135" i="13" a="1"/>
  <c r="X836" i="13" a="1"/>
  <c r="X836" i="13"/>
  <c r="X1136" i="13" a="1"/>
  <c r="X837" i="13" a="1"/>
  <c r="X837" i="13"/>
  <c r="X1137" i="13" a="1"/>
  <c r="X838" i="13" a="1"/>
  <c r="X838" i="13"/>
  <c r="X1138" i="13" a="1"/>
  <c r="X839" i="13" a="1"/>
  <c r="X839" i="13"/>
  <c r="X1139" i="13" a="1"/>
  <c r="X840" i="13" a="1"/>
  <c r="X840" i="13"/>
  <c r="X1140" i="13" a="1"/>
  <c r="X841" i="13" a="1"/>
  <c r="X841" i="13"/>
  <c r="X1141" i="13" a="1"/>
  <c r="X842" i="13" a="1"/>
  <c r="X842" i="13"/>
  <c r="X1142" i="13" a="1"/>
  <c r="X1113" i="13"/>
  <c r="X1114" i="13"/>
  <c r="X1115" i="13"/>
  <c r="X1116" i="13"/>
  <c r="X1117" i="13"/>
  <c r="X1118" i="13"/>
  <c r="X1119" i="13"/>
  <c r="X1120" i="13"/>
  <c r="X1121" i="13"/>
  <c r="X1122" i="13"/>
  <c r="X1123" i="13"/>
  <c r="X1124" i="13"/>
  <c r="X1125" i="13"/>
  <c r="X1126" i="13"/>
  <c r="X1127" i="13"/>
  <c r="X1128" i="13"/>
  <c r="X1129" i="13"/>
  <c r="X1130" i="13"/>
  <c r="X1131" i="13"/>
  <c r="X1132" i="13"/>
  <c r="X1133" i="13"/>
  <c r="X1134" i="13"/>
  <c r="X1135" i="13"/>
  <c r="X1136" i="13"/>
  <c r="X1137" i="13"/>
  <c r="X1138" i="13"/>
  <c r="X1139" i="13"/>
  <c r="X1140" i="13"/>
  <c r="X1141" i="13"/>
  <c r="X1142" i="13"/>
  <c r="Q99" i="15"/>
  <c r="R99" i="15" a="1"/>
  <c r="R99" i="15"/>
  <c r="X1561" i="13" a="1"/>
  <c r="X1561" i="13"/>
  <c r="X1562" i="13" a="1"/>
  <c r="X1562" i="13"/>
  <c r="X1563" i="13" a="1"/>
  <c r="X1563" i="13"/>
  <c r="X1564" i="13" a="1"/>
  <c r="X1564" i="13"/>
  <c r="X1565" i="13" a="1"/>
  <c r="X1565" i="13"/>
  <c r="X1566" i="13" a="1"/>
  <c r="X1566" i="13"/>
  <c r="X1567" i="13" a="1"/>
  <c r="X1567" i="13"/>
  <c r="X1568" i="13" a="1"/>
  <c r="X1568" i="13"/>
  <c r="X1569" i="13" a="1"/>
  <c r="X1569" i="13"/>
  <c r="X1570" i="13" a="1"/>
  <c r="X1570" i="13"/>
  <c r="X1571" i="13" a="1"/>
  <c r="X1571" i="13"/>
  <c r="X1572" i="13" a="1"/>
  <c r="X1572" i="13"/>
  <c r="X1573" i="13" a="1"/>
  <c r="X1573" i="13"/>
  <c r="X1574" i="13" a="1"/>
  <c r="X1574" i="13"/>
  <c r="X1575" i="13" a="1"/>
  <c r="X1575" i="13"/>
  <c r="X1576" i="13" a="1"/>
  <c r="X1576" i="13"/>
  <c r="X1577" i="13" a="1"/>
  <c r="X1577" i="13"/>
  <c r="X1578" i="13" a="1"/>
  <c r="X1578" i="13"/>
  <c r="X1579" i="13" a="1"/>
  <c r="X1579" i="13"/>
  <c r="X1580" i="13" a="1"/>
  <c r="X1580" i="13"/>
  <c r="X1581" i="13" a="1"/>
  <c r="X1581" i="13"/>
  <c r="X1582" i="13" a="1"/>
  <c r="X1582" i="13"/>
  <c r="X1583" i="13" a="1"/>
  <c r="X1583" i="13"/>
  <c r="X1584" i="13" a="1"/>
  <c r="X1584" i="13"/>
  <c r="X1585" i="13" a="1"/>
  <c r="X1585" i="13"/>
  <c r="X1586" i="13" a="1"/>
  <c r="X1586" i="13"/>
  <c r="X1587" i="13" a="1"/>
  <c r="X1587" i="13"/>
  <c r="X1588" i="13" a="1"/>
  <c r="X1588" i="13"/>
  <c r="X1589" i="13" a="1"/>
  <c r="X1589" i="13"/>
  <c r="X1590" i="13" a="1"/>
  <c r="X1590" i="13"/>
  <c r="X1591" i="13" a="1"/>
  <c r="X1591" i="13"/>
  <c r="X1592" i="13" a="1"/>
  <c r="X1592" i="13"/>
  <c r="N99" i="15"/>
  <c r="N100" i="15" a="1"/>
  <c r="N100" i="15"/>
  <c r="V99" i="15" a="1"/>
  <c r="V99" i="15"/>
  <c r="U99" i="15" a="1"/>
  <c r="U99" i="15"/>
  <c r="S7" i="15"/>
  <c r="S13" i="15"/>
  <c r="S17" i="15"/>
  <c r="S28" i="15"/>
  <c r="S82" i="15"/>
  <c r="U82" i="15"/>
  <c r="X1143" i="13" a="1"/>
  <c r="X1143" i="13"/>
  <c r="X1293" i="13"/>
  <c r="P99" i="15" a="1"/>
  <c r="P99" i="15"/>
  <c r="S99" i="15" a="1"/>
  <c r="S99" i="15"/>
  <c r="T99" i="15" a="1"/>
  <c r="T99" i="15"/>
  <c r="X1261" i="13"/>
  <c r="X1262" i="13"/>
  <c r="X1263" i="13"/>
  <c r="X1264" i="13"/>
  <c r="X1265" i="13"/>
  <c r="X1266" i="13"/>
  <c r="X1267" i="13"/>
  <c r="X1268" i="13"/>
  <c r="X1269" i="13"/>
  <c r="X1270" i="13"/>
  <c r="X1271" i="13"/>
  <c r="X1272" i="13"/>
  <c r="X1273" i="13"/>
  <c r="X1274" i="13"/>
  <c r="X1275" i="13"/>
  <c r="X1276" i="13"/>
  <c r="X1277" i="13"/>
  <c r="X1278" i="13"/>
  <c r="X1279" i="13"/>
  <c r="X1280" i="13"/>
  <c r="X1281" i="13"/>
  <c r="X1282" i="13"/>
  <c r="X1283" i="13"/>
  <c r="X1284" i="13"/>
  <c r="X1285" i="13"/>
  <c r="X1286" i="13"/>
  <c r="X1287" i="13"/>
  <c r="X1288" i="13"/>
  <c r="X1289" i="13"/>
  <c r="X1290" i="13"/>
  <c r="X1291" i="13"/>
  <c r="X1292" i="13"/>
  <c r="Q100" i="15"/>
  <c r="S100" i="15" a="1"/>
  <c r="S100" i="15"/>
  <c r="T100" i="15"/>
  <c r="R100" i="15" a="1"/>
  <c r="R100" i="15"/>
  <c r="X961" i="13"/>
  <c r="X962" i="13"/>
  <c r="X963" i="13"/>
  <c r="X964" i="13"/>
  <c r="X965" i="13"/>
  <c r="X966" i="13"/>
  <c r="X967" i="13"/>
  <c r="X968" i="13"/>
  <c r="X969" i="13"/>
  <c r="X970" i="13"/>
  <c r="X971" i="13"/>
  <c r="X972" i="13"/>
  <c r="X973" i="13"/>
  <c r="X974" i="13"/>
  <c r="X975" i="13"/>
  <c r="X976" i="13"/>
  <c r="X977" i="13"/>
  <c r="X978" i="13"/>
  <c r="X979" i="13"/>
  <c r="X980" i="13"/>
  <c r="X981" i="13"/>
  <c r="X982" i="13"/>
  <c r="X983" i="13"/>
  <c r="X984" i="13"/>
  <c r="X985" i="13"/>
  <c r="X986" i="13"/>
  <c r="X987" i="13"/>
  <c r="X988" i="13"/>
  <c r="X989" i="13"/>
  <c r="X990" i="13"/>
  <c r="X991" i="13"/>
  <c r="X992" i="13"/>
  <c r="V100" i="15" a="1"/>
  <c r="V100" i="15"/>
  <c r="U100" i="15" a="1"/>
  <c r="U100" i="15"/>
  <c r="P100" i="15" a="1"/>
  <c r="P100" i="15"/>
  <c r="AG349" i="13"/>
  <c r="AE349" i="13"/>
  <c r="AD349" i="13"/>
  <c r="AC349" i="13"/>
  <c r="AB349" i="13"/>
  <c r="AA349" i="13"/>
  <c r="AG376" i="13"/>
  <c r="AA376" i="13"/>
  <c r="AE376" i="13"/>
  <c r="AD376" i="13"/>
  <c r="AC376" i="13"/>
  <c r="AB376" i="13"/>
  <c r="AG392" i="13"/>
  <c r="AG391" i="13"/>
  <c r="AG390" i="13"/>
  <c r="AG389" i="13"/>
  <c r="AG388" i="13"/>
  <c r="AG387" i="13"/>
  <c r="AG386" i="13"/>
  <c r="AG385" i="13"/>
  <c r="AG384" i="13"/>
  <c r="AG383" i="13"/>
  <c r="AG382" i="13"/>
  <c r="AG381" i="13"/>
  <c r="AG380" i="13"/>
  <c r="AG379" i="13"/>
  <c r="AG378" i="13"/>
  <c r="AG377" i="13"/>
  <c r="AG375" i="13"/>
  <c r="AG374" i="13"/>
  <c r="AG373" i="13"/>
  <c r="AG372" i="13"/>
  <c r="AG371" i="13"/>
  <c r="AG370" i="13"/>
  <c r="AG369" i="13"/>
  <c r="AG368" i="13"/>
  <c r="AG367" i="13"/>
  <c r="AG366" i="13"/>
  <c r="AG365" i="13"/>
  <c r="AG364" i="13"/>
  <c r="AG363" i="13"/>
  <c r="AG362" i="13"/>
  <c r="AG361" i="13"/>
  <c r="AG360" i="13"/>
  <c r="AG359" i="13"/>
  <c r="AG358" i="13"/>
  <c r="AG357" i="13"/>
  <c r="AG356" i="13"/>
  <c r="AG355" i="13"/>
  <c r="AG354" i="13"/>
  <c r="AG353" i="13"/>
  <c r="AG352" i="13"/>
  <c r="AG351" i="13"/>
  <c r="AG350" i="13"/>
  <c r="AG348" i="13"/>
  <c r="AG347" i="13"/>
  <c r="AE392" i="13"/>
  <c r="AD392" i="13"/>
  <c r="AE391" i="13"/>
  <c r="AD391" i="13"/>
  <c r="AE390" i="13"/>
  <c r="AD390" i="13"/>
  <c r="AE389" i="13"/>
  <c r="AD389" i="13"/>
  <c r="AE388" i="13"/>
  <c r="AD388" i="13"/>
  <c r="AE387" i="13"/>
  <c r="AD387" i="13"/>
  <c r="AE386" i="13"/>
  <c r="AD386" i="13"/>
  <c r="AE385" i="13"/>
  <c r="AD385" i="13"/>
  <c r="AE384" i="13"/>
  <c r="AD384" i="13"/>
  <c r="AE383" i="13"/>
  <c r="AD383" i="13"/>
  <c r="AE382" i="13"/>
  <c r="AD382" i="13"/>
  <c r="AE381" i="13"/>
  <c r="AD381" i="13"/>
  <c r="AE380" i="13"/>
  <c r="AD380" i="13"/>
  <c r="AE379" i="13"/>
  <c r="AD379" i="13"/>
  <c r="AE378" i="13"/>
  <c r="AD378" i="13"/>
  <c r="AE377" i="13"/>
  <c r="AD377" i="13"/>
  <c r="AE375" i="13"/>
  <c r="AD375" i="13"/>
  <c r="AE374" i="13"/>
  <c r="AD374" i="13"/>
  <c r="AE373" i="13"/>
  <c r="AD373" i="13"/>
  <c r="AE372" i="13"/>
  <c r="AD372" i="13"/>
  <c r="AE371" i="13"/>
  <c r="AD371" i="13"/>
  <c r="AE370" i="13"/>
  <c r="AD370" i="13"/>
  <c r="AE369" i="13"/>
  <c r="AD369" i="13"/>
  <c r="AE368" i="13"/>
  <c r="AD368" i="13"/>
  <c r="AE367" i="13"/>
  <c r="AD367" i="13"/>
  <c r="AE366" i="13"/>
  <c r="AD366" i="13"/>
  <c r="AE365" i="13"/>
  <c r="AD365" i="13"/>
  <c r="AE364" i="13"/>
  <c r="AD364" i="13"/>
  <c r="AE363" i="13"/>
  <c r="AD363" i="13"/>
  <c r="AE362" i="13"/>
  <c r="AD362" i="13"/>
  <c r="AE361" i="13"/>
  <c r="AD361" i="13"/>
  <c r="AE360" i="13"/>
  <c r="AD360" i="13"/>
  <c r="AE359" i="13"/>
  <c r="AD359" i="13"/>
  <c r="AE358" i="13"/>
  <c r="AD358" i="13"/>
  <c r="AE357" i="13"/>
  <c r="AD357" i="13"/>
  <c r="AE356" i="13"/>
  <c r="AD356" i="13"/>
  <c r="AE355" i="13"/>
  <c r="AD355" i="13"/>
  <c r="AE354" i="13"/>
  <c r="AD354" i="13"/>
  <c r="AE353" i="13"/>
  <c r="AD353" i="13"/>
  <c r="AE352" i="13"/>
  <c r="AD352" i="13"/>
  <c r="AE351" i="13"/>
  <c r="AD351" i="13"/>
  <c r="AE350" i="13"/>
  <c r="AD350" i="13"/>
  <c r="AE348" i="13"/>
  <c r="AD348" i="13"/>
  <c r="AE347" i="13"/>
  <c r="AD347" i="13"/>
  <c r="AC392" i="13"/>
  <c r="AC391" i="13"/>
  <c r="AC390" i="13"/>
  <c r="AC389" i="13"/>
  <c r="AC388" i="13"/>
  <c r="AC387" i="13"/>
  <c r="AC386" i="13"/>
  <c r="AC385" i="13"/>
  <c r="AC384" i="13"/>
  <c r="AC383" i="13"/>
  <c r="AC382" i="13"/>
  <c r="AC381" i="13"/>
  <c r="AC380" i="13"/>
  <c r="AC379" i="13"/>
  <c r="AC378" i="13"/>
  <c r="AC377" i="13"/>
  <c r="AC375" i="13"/>
  <c r="AC374" i="13"/>
  <c r="AC373" i="13"/>
  <c r="AC372" i="13"/>
  <c r="AC371" i="13"/>
  <c r="AC370" i="13"/>
  <c r="AC369" i="13"/>
  <c r="AC368" i="13"/>
  <c r="AC367" i="13"/>
  <c r="AC366" i="13"/>
  <c r="AC365" i="13"/>
  <c r="AC364" i="13"/>
  <c r="AC363" i="13"/>
  <c r="AC362" i="13"/>
  <c r="AC361" i="13"/>
  <c r="AC360" i="13"/>
  <c r="AC359" i="13"/>
  <c r="AC358" i="13"/>
  <c r="AC357" i="13"/>
  <c r="AC356" i="13"/>
  <c r="AC355" i="13"/>
  <c r="AC354" i="13"/>
  <c r="AC353" i="13"/>
  <c r="AC352" i="13"/>
  <c r="AC351" i="13"/>
  <c r="AC350" i="13"/>
  <c r="AC348" i="13"/>
  <c r="AC347" i="13"/>
  <c r="AB392" i="13"/>
  <c r="AA392" i="13"/>
  <c r="AB391" i="13"/>
  <c r="AA391" i="13"/>
  <c r="AB390" i="13"/>
  <c r="AA390" i="13"/>
  <c r="AB389" i="13"/>
  <c r="AA389" i="13"/>
  <c r="AB388" i="13"/>
  <c r="AA388" i="13"/>
  <c r="AB387" i="13"/>
  <c r="AA387" i="13"/>
  <c r="AB386" i="13"/>
  <c r="AA386" i="13"/>
  <c r="AB385" i="13"/>
  <c r="AA385" i="13"/>
  <c r="AB384" i="13"/>
  <c r="AA384" i="13"/>
  <c r="AB383" i="13"/>
  <c r="AA383" i="13"/>
  <c r="AB382" i="13"/>
  <c r="AA382" i="13"/>
  <c r="AB381" i="13"/>
  <c r="AA381" i="13"/>
  <c r="AB380" i="13"/>
  <c r="AA380" i="13"/>
  <c r="AB379" i="13"/>
  <c r="AA379" i="13"/>
  <c r="AB378" i="13"/>
  <c r="AA378" i="13"/>
  <c r="AB377" i="13"/>
  <c r="AA377" i="13"/>
  <c r="AB375" i="13"/>
  <c r="AA375" i="13"/>
  <c r="AB374" i="13"/>
  <c r="AA374" i="13"/>
  <c r="AB373" i="13"/>
  <c r="AA373" i="13"/>
  <c r="AB372" i="13"/>
  <c r="AA372" i="13"/>
  <c r="AB371" i="13"/>
  <c r="AA371" i="13"/>
  <c r="AB370" i="13"/>
  <c r="AA370" i="13"/>
  <c r="AB369" i="13"/>
  <c r="AA369" i="13"/>
  <c r="AB368" i="13"/>
  <c r="AA368" i="13"/>
  <c r="AB367" i="13"/>
  <c r="AA367" i="13"/>
  <c r="AB366" i="13"/>
  <c r="AA366" i="13"/>
  <c r="AB365" i="13"/>
  <c r="AA365" i="13"/>
  <c r="AB364" i="13"/>
  <c r="AA364" i="13"/>
  <c r="AB363" i="13"/>
  <c r="AA363" i="13"/>
  <c r="AB362" i="13"/>
  <c r="AA362" i="13"/>
  <c r="AB361" i="13"/>
  <c r="AA361" i="13"/>
  <c r="AB360" i="13"/>
  <c r="AA360" i="13"/>
  <c r="AB359" i="13"/>
  <c r="AA359" i="13"/>
  <c r="AB358" i="13"/>
  <c r="AA358" i="13"/>
  <c r="AB357" i="13"/>
  <c r="AA357" i="13"/>
  <c r="AB356" i="13"/>
  <c r="AA356" i="13"/>
  <c r="AB355" i="13"/>
  <c r="AA355" i="13"/>
  <c r="AB354" i="13"/>
  <c r="AA354" i="13"/>
  <c r="AB353" i="13"/>
  <c r="AA353" i="13"/>
  <c r="AB352" i="13"/>
  <c r="AA352" i="13"/>
  <c r="AB351" i="13"/>
  <c r="AA351" i="13"/>
  <c r="AB350" i="13"/>
  <c r="AA350" i="13"/>
  <c r="AB348" i="13"/>
  <c r="AA348" i="13"/>
  <c r="AB347" i="13"/>
  <c r="AA347" i="13"/>
  <c r="T171" i="12" a="1"/>
  <c r="T171" i="12"/>
  <c r="U171" i="12" a="1"/>
  <c r="U171" i="12"/>
  <c r="T172" i="12" a="1"/>
  <c r="T172" i="12"/>
  <c r="U172" i="12" a="1"/>
  <c r="U172" i="12"/>
  <c r="T174" i="12" a="1"/>
  <c r="T174" i="12"/>
  <c r="U174" i="12" a="1"/>
  <c r="U174" i="12"/>
  <c r="T176" i="12" a="1"/>
  <c r="T176" i="12"/>
  <c r="U176" i="12" a="1"/>
  <c r="U176" i="12"/>
  <c r="T177" i="12" a="1"/>
  <c r="T177" i="12"/>
  <c r="U177" i="12" a="1"/>
  <c r="U177" i="12"/>
  <c r="T178" i="12" a="1"/>
  <c r="T178" i="12"/>
  <c r="U178" i="12" a="1"/>
  <c r="U178" i="12"/>
  <c r="W244" i="14" a="1"/>
  <c r="W244" i="14"/>
  <c r="W243" i="14" a="1"/>
  <c r="W243" i="14"/>
  <c r="W242" i="14" a="1"/>
  <c r="W242" i="14"/>
  <c r="W241" i="14" a="1"/>
  <c r="W241" i="14"/>
  <c r="W240" i="14" a="1"/>
  <c r="W240" i="14"/>
  <c r="W239" i="14" a="1"/>
  <c r="W239" i="14"/>
  <c r="W238" i="14" a="1"/>
  <c r="W238" i="14"/>
  <c r="W237" i="14" a="1"/>
  <c r="W237" i="14"/>
  <c r="W236" i="14" a="1"/>
  <c r="W236" i="14"/>
  <c r="W235" i="14" a="1"/>
  <c r="W235" i="14"/>
  <c r="W234" i="14" a="1"/>
  <c r="W234" i="14"/>
  <c r="W233" i="14" a="1"/>
  <c r="W233" i="14"/>
  <c r="W232" i="14" a="1"/>
  <c r="W232" i="14"/>
  <c r="W231" i="14" a="1"/>
  <c r="W231" i="14"/>
  <c r="W230" i="14" a="1"/>
  <c r="W230" i="14"/>
  <c r="AS661" i="13"/>
  <c r="AS2162" i="13"/>
  <c r="AS662" i="13"/>
  <c r="AS2163" i="13"/>
  <c r="AS663" i="13"/>
  <c r="AS2164" i="13"/>
  <c r="AS664" i="13"/>
  <c r="AS2165" i="13"/>
  <c r="AS665" i="13"/>
  <c r="AS2166" i="13"/>
  <c r="AS666" i="13"/>
  <c r="AS2167" i="13"/>
  <c r="AS667" i="13"/>
  <c r="AS2168" i="13"/>
  <c r="AS668" i="13"/>
  <c r="AS2169" i="13"/>
  <c r="AS669" i="13"/>
  <c r="AS2170" i="13"/>
  <c r="AS670" i="13"/>
  <c r="AS2171" i="13"/>
  <c r="AS671" i="13"/>
  <c r="AS2172" i="13"/>
  <c r="AS672" i="13"/>
  <c r="AS2173" i="13"/>
  <c r="AS673" i="13"/>
  <c r="AS2174" i="13"/>
  <c r="AS674" i="13"/>
  <c r="AS2175" i="13"/>
  <c r="AS675" i="13"/>
  <c r="AS2176" i="13"/>
  <c r="AS676" i="13"/>
  <c r="AS2177" i="13"/>
  <c r="AS677" i="13"/>
  <c r="AS2178" i="13"/>
  <c r="AS678" i="13"/>
  <c r="AS2179" i="13"/>
  <c r="AS679" i="13"/>
  <c r="AS2180" i="13"/>
  <c r="AS680" i="13"/>
  <c r="AS2181" i="13"/>
  <c r="AS681" i="13"/>
  <c r="AS2182" i="13"/>
  <c r="AS682" i="13"/>
  <c r="AS2183" i="13"/>
  <c r="AS683" i="13"/>
  <c r="AS2184" i="13"/>
  <c r="AS684" i="13"/>
  <c r="AS2185" i="13"/>
  <c r="AS685" i="13"/>
  <c r="AS2186" i="13"/>
  <c r="AS686" i="13"/>
  <c r="AS2187" i="13"/>
  <c r="AS687" i="13"/>
  <c r="AS2188" i="13"/>
  <c r="AS688" i="13"/>
  <c r="AS2189" i="13"/>
  <c r="AS689" i="13"/>
  <c r="AS2190" i="13"/>
  <c r="AS690" i="13"/>
  <c r="AS2191" i="13"/>
  <c r="AS691" i="13"/>
  <c r="AS2192" i="13"/>
  <c r="W94" i="14" a="1"/>
  <c r="W94" i="14"/>
  <c r="AQ661" i="13"/>
  <c r="AQ2162" i="13"/>
  <c r="AQ662" i="13"/>
  <c r="AQ2163" i="13"/>
  <c r="AQ663" i="13"/>
  <c r="AQ2164" i="13"/>
  <c r="AQ664" i="13"/>
  <c r="AQ2165" i="13"/>
  <c r="AQ665" i="13"/>
  <c r="AQ2166" i="13"/>
  <c r="AQ666" i="13"/>
  <c r="AQ2167" i="13"/>
  <c r="AQ667" i="13"/>
  <c r="AQ2168" i="13"/>
  <c r="AQ668" i="13"/>
  <c r="AQ2169" i="13"/>
  <c r="AQ669" i="13"/>
  <c r="AQ2170" i="13"/>
  <c r="AQ670" i="13"/>
  <c r="AQ2171" i="13"/>
  <c r="AQ671" i="13"/>
  <c r="AQ2172" i="13"/>
  <c r="AQ672" i="13"/>
  <c r="AQ2173" i="13"/>
  <c r="AQ673" i="13"/>
  <c r="AQ2174" i="13"/>
  <c r="AQ674" i="13"/>
  <c r="AQ2175" i="13"/>
  <c r="AQ675" i="13"/>
  <c r="AQ2176" i="13"/>
  <c r="AQ676" i="13"/>
  <c r="AQ2177" i="13"/>
  <c r="AQ677" i="13"/>
  <c r="AQ2178" i="13"/>
  <c r="AQ678" i="13"/>
  <c r="AQ2179" i="13"/>
  <c r="AQ679" i="13"/>
  <c r="AQ2180" i="13"/>
  <c r="AQ680" i="13"/>
  <c r="AQ2181" i="13"/>
  <c r="AQ681" i="13"/>
  <c r="AQ2182" i="13"/>
  <c r="AQ682" i="13"/>
  <c r="AQ2183" i="13"/>
  <c r="AQ683" i="13"/>
  <c r="AQ2184" i="13"/>
  <c r="AQ684" i="13"/>
  <c r="AQ2185" i="13"/>
  <c r="AQ685" i="13"/>
  <c r="AQ2186" i="13"/>
  <c r="AQ686" i="13"/>
  <c r="AQ2187" i="13"/>
  <c r="AQ687" i="13"/>
  <c r="AQ2188" i="13"/>
  <c r="AQ688" i="13"/>
  <c r="AQ2189" i="13"/>
  <c r="AQ689" i="13"/>
  <c r="AQ2190" i="13"/>
  <c r="AQ690" i="13"/>
  <c r="AQ2191" i="13"/>
  <c r="AQ691" i="13"/>
  <c r="AQ2192" i="13"/>
  <c r="U94" i="14" a="1"/>
  <c r="U94" i="14"/>
  <c r="AP661" i="13"/>
  <c r="AP2162" i="13"/>
  <c r="AP662" i="13"/>
  <c r="AP2163" i="13"/>
  <c r="AP663" i="13"/>
  <c r="AP2164" i="13"/>
  <c r="AP664" i="13"/>
  <c r="AP2165" i="13"/>
  <c r="AP665" i="13"/>
  <c r="AP2166" i="13"/>
  <c r="AP666" i="13"/>
  <c r="AP2167" i="13"/>
  <c r="AP667" i="13"/>
  <c r="AP2168" i="13"/>
  <c r="AP668" i="13"/>
  <c r="AP2169" i="13"/>
  <c r="AP669" i="13"/>
  <c r="AP2170" i="13"/>
  <c r="AP670" i="13"/>
  <c r="AP2171" i="13"/>
  <c r="AP671" i="13"/>
  <c r="AP2172" i="13"/>
  <c r="AP672" i="13"/>
  <c r="AP2173" i="13"/>
  <c r="AP673" i="13"/>
  <c r="AP2174" i="13"/>
  <c r="AP674" i="13"/>
  <c r="AP2175" i="13"/>
  <c r="AP675" i="13"/>
  <c r="AP2176" i="13"/>
  <c r="AP676" i="13"/>
  <c r="AP2177" i="13"/>
  <c r="AP677" i="13"/>
  <c r="AP2178" i="13"/>
  <c r="AP678" i="13"/>
  <c r="AP2179" i="13"/>
  <c r="AP679" i="13"/>
  <c r="AP2180" i="13"/>
  <c r="AP680" i="13"/>
  <c r="AP2181" i="13"/>
  <c r="AP681" i="13"/>
  <c r="AP2182" i="13"/>
  <c r="AP682" i="13"/>
  <c r="AP2183" i="13"/>
  <c r="AP683" i="13"/>
  <c r="AP2184" i="13"/>
  <c r="AP684" i="13"/>
  <c r="AP2185" i="13"/>
  <c r="AP685" i="13"/>
  <c r="AP2186" i="13"/>
  <c r="AP686" i="13"/>
  <c r="AP2187" i="13"/>
  <c r="AP687" i="13"/>
  <c r="AP2188" i="13"/>
  <c r="AP688" i="13"/>
  <c r="AP2189" i="13"/>
  <c r="AP689" i="13"/>
  <c r="AP2190" i="13"/>
  <c r="AP690" i="13"/>
  <c r="AP2191" i="13"/>
  <c r="AP691" i="13"/>
  <c r="AP2192" i="13"/>
  <c r="T94" i="14" a="1"/>
  <c r="T94" i="14"/>
  <c r="AO661" i="13"/>
  <c r="AO2162" i="13"/>
  <c r="AO662" i="13"/>
  <c r="AO2163" i="13"/>
  <c r="AO663" i="13"/>
  <c r="AO2164" i="13"/>
  <c r="AO664" i="13"/>
  <c r="AO2165" i="13"/>
  <c r="AO665" i="13"/>
  <c r="AO2166" i="13"/>
  <c r="AO666" i="13"/>
  <c r="AO2167" i="13"/>
  <c r="AO667" i="13"/>
  <c r="AO2168" i="13"/>
  <c r="AO668" i="13"/>
  <c r="AO2169" i="13"/>
  <c r="AO669" i="13"/>
  <c r="AO2170" i="13"/>
  <c r="AO670" i="13"/>
  <c r="AO2171" i="13"/>
  <c r="AO671" i="13"/>
  <c r="AO2172" i="13"/>
  <c r="AO672" i="13"/>
  <c r="AO2173" i="13"/>
  <c r="AO673" i="13"/>
  <c r="AO2174" i="13"/>
  <c r="AO674" i="13"/>
  <c r="AO2175" i="13"/>
  <c r="AO675" i="13"/>
  <c r="AO2176" i="13"/>
  <c r="AO676" i="13"/>
  <c r="AO2177" i="13"/>
  <c r="AO677" i="13"/>
  <c r="AO2178" i="13"/>
  <c r="AO678" i="13"/>
  <c r="AO2179" i="13"/>
  <c r="AO679" i="13"/>
  <c r="AO2180" i="13"/>
  <c r="AO680" i="13"/>
  <c r="AO2181" i="13"/>
  <c r="AO681" i="13"/>
  <c r="AO2182" i="13"/>
  <c r="AO682" i="13"/>
  <c r="AO2183" i="13"/>
  <c r="AO683" i="13"/>
  <c r="AO2184" i="13"/>
  <c r="AO684" i="13"/>
  <c r="AO2185" i="13"/>
  <c r="AO685" i="13"/>
  <c r="AO2186" i="13"/>
  <c r="AO686" i="13"/>
  <c r="AO2187" i="13"/>
  <c r="AO687" i="13"/>
  <c r="AO2188" i="13"/>
  <c r="AO688" i="13"/>
  <c r="AO2189" i="13"/>
  <c r="AO689" i="13"/>
  <c r="AO2190" i="13"/>
  <c r="AO690" i="13"/>
  <c r="AO2191" i="13"/>
  <c r="AO691" i="13"/>
  <c r="AO2192" i="13"/>
  <c r="S94" i="14" a="1"/>
  <c r="S94" i="14"/>
  <c r="AN661" i="13"/>
  <c r="AN2162" i="13"/>
  <c r="AN662" i="13"/>
  <c r="AN2163" i="13"/>
  <c r="AN663" i="13"/>
  <c r="AN2164" i="13"/>
  <c r="AN664" i="13"/>
  <c r="AN2165" i="13"/>
  <c r="AN665" i="13"/>
  <c r="AN2166" i="13"/>
  <c r="AN666" i="13"/>
  <c r="AN2167" i="13"/>
  <c r="AN667" i="13"/>
  <c r="AN2168" i="13"/>
  <c r="AN668" i="13"/>
  <c r="AN2169" i="13"/>
  <c r="AN669" i="13"/>
  <c r="AN2170" i="13"/>
  <c r="AN670" i="13"/>
  <c r="AN2171" i="13"/>
  <c r="AN671" i="13"/>
  <c r="AN2172" i="13"/>
  <c r="AN672" i="13"/>
  <c r="AN2173" i="13"/>
  <c r="AN673" i="13"/>
  <c r="AN2174" i="13"/>
  <c r="AN674" i="13"/>
  <c r="AN2175" i="13"/>
  <c r="AN675" i="13"/>
  <c r="AN2176" i="13"/>
  <c r="AN676" i="13"/>
  <c r="AN2177" i="13"/>
  <c r="AN677" i="13"/>
  <c r="AN2178" i="13"/>
  <c r="AN678" i="13"/>
  <c r="AN2179" i="13"/>
  <c r="AN679" i="13"/>
  <c r="AN2180" i="13"/>
  <c r="AN680" i="13"/>
  <c r="AN2181" i="13"/>
  <c r="AN681" i="13"/>
  <c r="AN2182" i="13"/>
  <c r="AN682" i="13"/>
  <c r="AN2183" i="13"/>
  <c r="AN683" i="13"/>
  <c r="AN2184" i="13"/>
  <c r="AN684" i="13"/>
  <c r="AN2185" i="13"/>
  <c r="AN685" i="13"/>
  <c r="AN2186" i="13"/>
  <c r="AN686" i="13"/>
  <c r="AN2187" i="13"/>
  <c r="AN687" i="13"/>
  <c r="AN2188" i="13"/>
  <c r="AN688" i="13"/>
  <c r="AN2189" i="13"/>
  <c r="AN689" i="13"/>
  <c r="AN2190" i="13"/>
  <c r="AN690" i="13"/>
  <c r="AN2191" i="13"/>
  <c r="AN691" i="13"/>
  <c r="AN2192" i="13"/>
  <c r="R94" i="14" a="1"/>
  <c r="R94" i="14"/>
  <c r="AM661" i="13"/>
  <c r="AM2162" i="13"/>
  <c r="AM662" i="13"/>
  <c r="AM2163" i="13"/>
  <c r="AM663" i="13"/>
  <c r="AM2164" i="13"/>
  <c r="AM664" i="13"/>
  <c r="AM2165" i="13"/>
  <c r="AM665" i="13"/>
  <c r="AM2166" i="13"/>
  <c r="AM666" i="13"/>
  <c r="AM2167" i="13"/>
  <c r="AM667" i="13"/>
  <c r="AM2168" i="13"/>
  <c r="AM668" i="13"/>
  <c r="AM2169" i="13"/>
  <c r="AM669" i="13"/>
  <c r="AM2170" i="13"/>
  <c r="AM670" i="13"/>
  <c r="AM2171" i="13"/>
  <c r="AM671" i="13"/>
  <c r="AM2172" i="13"/>
  <c r="AM672" i="13"/>
  <c r="AM2173" i="13"/>
  <c r="AM673" i="13"/>
  <c r="AM2174" i="13"/>
  <c r="AM674" i="13"/>
  <c r="AM2175" i="13"/>
  <c r="AM675" i="13"/>
  <c r="AM2176" i="13"/>
  <c r="AM676" i="13"/>
  <c r="AM2177" i="13"/>
  <c r="AM677" i="13"/>
  <c r="AM2178" i="13"/>
  <c r="AM678" i="13"/>
  <c r="AM2179" i="13"/>
  <c r="AM679" i="13"/>
  <c r="AM2180" i="13"/>
  <c r="AM680" i="13"/>
  <c r="AM2181" i="13"/>
  <c r="AM681" i="13"/>
  <c r="AM2182" i="13"/>
  <c r="AM682" i="13"/>
  <c r="AM2183" i="13"/>
  <c r="AM683" i="13"/>
  <c r="AM2184" i="13"/>
  <c r="AM684" i="13"/>
  <c r="AM2185" i="13"/>
  <c r="AM685" i="13"/>
  <c r="AM2186" i="13"/>
  <c r="AM686" i="13"/>
  <c r="AM2187" i="13"/>
  <c r="AM687" i="13"/>
  <c r="AM2188" i="13"/>
  <c r="AM688" i="13"/>
  <c r="AM2189" i="13"/>
  <c r="AM689" i="13"/>
  <c r="AM2190" i="13"/>
  <c r="AM690" i="13"/>
  <c r="AM2191" i="13"/>
  <c r="AM691" i="13"/>
  <c r="AM2192" i="13"/>
  <c r="Q94" i="14" a="1"/>
  <c r="Q94" i="14"/>
  <c r="AG646" i="13"/>
  <c r="AG2147" i="13"/>
  <c r="AG647" i="13"/>
  <c r="AG2148" i="13"/>
  <c r="AG648" i="13"/>
  <c r="AG2149" i="13"/>
  <c r="AG649" i="13"/>
  <c r="AG2150" i="13"/>
  <c r="AG650" i="13"/>
  <c r="AG2151" i="13"/>
  <c r="AG651" i="13"/>
  <c r="AG2152" i="13"/>
  <c r="AG652" i="13"/>
  <c r="AG2153" i="13"/>
  <c r="AG653" i="13"/>
  <c r="AG2154" i="13"/>
  <c r="AG654" i="13"/>
  <c r="AG2155" i="13"/>
  <c r="AG655" i="13"/>
  <c r="AG2156" i="13"/>
  <c r="AG656" i="13"/>
  <c r="AG2157" i="13"/>
  <c r="AG657" i="13"/>
  <c r="AG2158" i="13"/>
  <c r="AG658" i="13"/>
  <c r="AG2159" i="13"/>
  <c r="AG659" i="13"/>
  <c r="AG2160" i="13"/>
  <c r="AG660" i="13"/>
  <c r="AG2161" i="13"/>
  <c r="AG661" i="13"/>
  <c r="AG2162" i="13"/>
  <c r="AG662" i="13"/>
  <c r="AG2163" i="13"/>
  <c r="AG663" i="13"/>
  <c r="AG2164" i="13"/>
  <c r="AG664" i="13"/>
  <c r="AG2165" i="13"/>
  <c r="AG665" i="13"/>
  <c r="AG2166" i="13"/>
  <c r="AG666" i="13"/>
  <c r="AG2167" i="13"/>
  <c r="AG667" i="13"/>
  <c r="AG2168" i="13"/>
  <c r="AG668" i="13"/>
  <c r="AG2169" i="13"/>
  <c r="AG669" i="13"/>
  <c r="AG2170" i="13"/>
  <c r="AG670" i="13"/>
  <c r="AG2171" i="13"/>
  <c r="AG671" i="13"/>
  <c r="AG2172" i="13"/>
  <c r="AG672" i="13"/>
  <c r="AG2173" i="13"/>
  <c r="AG673" i="13"/>
  <c r="AG2174" i="13"/>
  <c r="AG674" i="13"/>
  <c r="AG2175" i="13"/>
  <c r="AG675" i="13"/>
  <c r="AG2176" i="13"/>
  <c r="AG676" i="13"/>
  <c r="AG2177" i="13"/>
  <c r="AG677" i="13"/>
  <c r="AG2178" i="13"/>
  <c r="AG678" i="13"/>
  <c r="AG2179" i="13"/>
  <c r="AG679" i="13"/>
  <c r="AG2180" i="13"/>
  <c r="AG680" i="13"/>
  <c r="AG2181" i="13"/>
  <c r="AG681" i="13"/>
  <c r="AG2182" i="13"/>
  <c r="AG682" i="13"/>
  <c r="AG2183" i="13"/>
  <c r="AG683" i="13"/>
  <c r="AG2184" i="13"/>
  <c r="AG684" i="13"/>
  <c r="AG2185" i="13"/>
  <c r="AG685" i="13"/>
  <c r="AG2186" i="13"/>
  <c r="AG686" i="13"/>
  <c r="AG2187" i="13"/>
  <c r="AG687" i="13"/>
  <c r="AG2188" i="13"/>
  <c r="AG688" i="13"/>
  <c r="AG2189" i="13"/>
  <c r="AG689" i="13"/>
  <c r="AG2190" i="13"/>
  <c r="AG690" i="13"/>
  <c r="AG2191" i="13"/>
  <c r="AG691" i="13"/>
  <c r="AG2192" i="13"/>
  <c r="K94" i="14" a="1"/>
  <c r="K94" i="14"/>
  <c r="AB646" i="13"/>
  <c r="AB2147" i="13"/>
  <c r="AB647" i="13"/>
  <c r="AB2148" i="13"/>
  <c r="AB648" i="13"/>
  <c r="AB2149" i="13"/>
  <c r="AB649" i="13"/>
  <c r="AB2150" i="13"/>
  <c r="AB650" i="13"/>
  <c r="AB2151" i="13"/>
  <c r="AB651" i="13"/>
  <c r="AB2152" i="13"/>
  <c r="AB652" i="13"/>
  <c r="AB2153" i="13"/>
  <c r="AB653" i="13"/>
  <c r="AB2154" i="13"/>
  <c r="AB654" i="13"/>
  <c r="AB2155" i="13"/>
  <c r="AB655" i="13"/>
  <c r="AB2156" i="13"/>
  <c r="AB656" i="13"/>
  <c r="AB2157" i="13"/>
  <c r="AB657" i="13"/>
  <c r="AB2158" i="13"/>
  <c r="AB658" i="13"/>
  <c r="AB2159" i="13"/>
  <c r="AB659" i="13"/>
  <c r="AB2160" i="13"/>
  <c r="AB660" i="13"/>
  <c r="AB2161" i="13"/>
  <c r="AB661" i="13"/>
  <c r="AB2162" i="13"/>
  <c r="AB662" i="13"/>
  <c r="AB2163" i="13"/>
  <c r="AB663" i="13"/>
  <c r="AB2164" i="13"/>
  <c r="AB664" i="13"/>
  <c r="AB2165" i="13"/>
  <c r="AB665" i="13"/>
  <c r="AB2166" i="13"/>
  <c r="AB666" i="13"/>
  <c r="AB2167" i="13"/>
  <c r="AB667" i="13"/>
  <c r="AB2168" i="13"/>
  <c r="AB668" i="13"/>
  <c r="AB2169" i="13"/>
  <c r="AB669" i="13"/>
  <c r="AB2170" i="13"/>
  <c r="AB670" i="13"/>
  <c r="AB2171" i="13"/>
  <c r="AB671" i="13"/>
  <c r="AB2172" i="13"/>
  <c r="AB672" i="13"/>
  <c r="AB2173" i="13"/>
  <c r="AB673" i="13"/>
  <c r="AB2174" i="13"/>
  <c r="AB674" i="13"/>
  <c r="AB2175" i="13"/>
  <c r="AB675" i="13"/>
  <c r="AB2176" i="13"/>
  <c r="AB676" i="13"/>
  <c r="AB2177" i="13"/>
  <c r="AB677" i="13"/>
  <c r="AB2178" i="13"/>
  <c r="AB678" i="13"/>
  <c r="AB2179" i="13"/>
  <c r="AB679" i="13"/>
  <c r="AB2180" i="13"/>
  <c r="AB680" i="13"/>
  <c r="AB2181" i="13"/>
  <c r="AB681" i="13"/>
  <c r="AB2182" i="13"/>
  <c r="AB682" i="13"/>
  <c r="AB2183" i="13"/>
  <c r="AB683" i="13"/>
  <c r="AB2184" i="13"/>
  <c r="AB684" i="13"/>
  <c r="AB2185" i="13"/>
  <c r="AB685" i="13"/>
  <c r="AB2186" i="13"/>
  <c r="AB686" i="13"/>
  <c r="AB2187" i="13"/>
  <c r="AB687" i="13"/>
  <c r="AB2188" i="13"/>
  <c r="AB688" i="13"/>
  <c r="AB2189" i="13"/>
  <c r="AB689" i="13"/>
  <c r="AB2190" i="13"/>
  <c r="AB690" i="13"/>
  <c r="AB2191" i="13"/>
  <c r="AB691" i="13"/>
  <c r="AB2192" i="13"/>
  <c r="F94" i="14" a="1"/>
  <c r="F94" i="14"/>
  <c r="AC646" i="13"/>
  <c r="AC2147" i="13"/>
  <c r="AC647" i="13"/>
  <c r="AC2148" i="13"/>
  <c r="AC648" i="13"/>
  <c r="AC2149" i="13"/>
  <c r="AC649" i="13"/>
  <c r="AC2150" i="13"/>
  <c r="AC650" i="13"/>
  <c r="AC2151" i="13"/>
  <c r="AC651" i="13"/>
  <c r="AC2152" i="13"/>
  <c r="AC652" i="13"/>
  <c r="AC2153" i="13"/>
  <c r="AC653" i="13"/>
  <c r="AC2154" i="13"/>
  <c r="AC654" i="13"/>
  <c r="AC2155" i="13"/>
  <c r="AC655" i="13"/>
  <c r="AC2156" i="13"/>
  <c r="AC656" i="13"/>
  <c r="AC2157" i="13"/>
  <c r="AC657" i="13"/>
  <c r="AC2158" i="13"/>
  <c r="AC658" i="13"/>
  <c r="AC2159" i="13"/>
  <c r="AC659" i="13"/>
  <c r="AC2160" i="13"/>
  <c r="AC660" i="13"/>
  <c r="AC2161" i="13"/>
  <c r="AC661" i="13"/>
  <c r="AC2162" i="13"/>
  <c r="AC662" i="13"/>
  <c r="AC2163" i="13"/>
  <c r="AC663" i="13"/>
  <c r="AC2164" i="13"/>
  <c r="AC664" i="13"/>
  <c r="AC2165" i="13"/>
  <c r="AC665" i="13"/>
  <c r="AC2166" i="13"/>
  <c r="AC666" i="13"/>
  <c r="AC2167" i="13"/>
  <c r="AC667" i="13"/>
  <c r="AC2168" i="13"/>
  <c r="AC668" i="13"/>
  <c r="AC2169" i="13"/>
  <c r="AC669" i="13"/>
  <c r="AC2170" i="13"/>
  <c r="AC670" i="13"/>
  <c r="AC2171" i="13"/>
  <c r="AC671" i="13"/>
  <c r="AC2172" i="13"/>
  <c r="AC672" i="13"/>
  <c r="AC2173" i="13"/>
  <c r="AC673" i="13"/>
  <c r="AC2174" i="13"/>
  <c r="AC674" i="13"/>
  <c r="AC2175" i="13"/>
  <c r="AC675" i="13"/>
  <c r="AC2176" i="13"/>
  <c r="AC676" i="13"/>
  <c r="AC2177" i="13"/>
  <c r="AC677" i="13"/>
  <c r="AC2178" i="13"/>
  <c r="AC678" i="13"/>
  <c r="AC2179" i="13"/>
  <c r="AC679" i="13"/>
  <c r="AC2180" i="13"/>
  <c r="AC680" i="13"/>
  <c r="AC2181" i="13"/>
  <c r="AC681" i="13"/>
  <c r="AC2182" i="13"/>
  <c r="AC682" i="13"/>
  <c r="AC2183" i="13"/>
  <c r="AC683" i="13"/>
  <c r="AC2184" i="13"/>
  <c r="AC684" i="13"/>
  <c r="AC2185" i="13"/>
  <c r="AC685" i="13"/>
  <c r="AC2186" i="13"/>
  <c r="AC686" i="13"/>
  <c r="AC2187" i="13"/>
  <c r="AC687" i="13"/>
  <c r="AC2188" i="13"/>
  <c r="AC688" i="13"/>
  <c r="AC2189" i="13"/>
  <c r="AC689" i="13"/>
  <c r="AC2190" i="13"/>
  <c r="AC690" i="13"/>
  <c r="AC2191" i="13"/>
  <c r="AC691" i="13"/>
  <c r="AC2192" i="13"/>
  <c r="G94" i="14" a="1"/>
  <c r="G94" i="14"/>
  <c r="AD646" i="13"/>
  <c r="AD2147" i="13"/>
  <c r="AD647" i="13"/>
  <c r="AD2148" i="13"/>
  <c r="AD648" i="13"/>
  <c r="AD2149" i="13"/>
  <c r="AD649" i="13"/>
  <c r="AD2150" i="13"/>
  <c r="AD650" i="13"/>
  <c r="AD2151" i="13"/>
  <c r="AD651" i="13"/>
  <c r="AD2152" i="13"/>
  <c r="AD652" i="13"/>
  <c r="AD2153" i="13"/>
  <c r="AD653" i="13"/>
  <c r="AD2154" i="13"/>
  <c r="AD654" i="13"/>
  <c r="AD2155" i="13"/>
  <c r="AD655" i="13"/>
  <c r="AD2156" i="13"/>
  <c r="AD656" i="13"/>
  <c r="AD2157" i="13"/>
  <c r="AD657" i="13"/>
  <c r="AD2158" i="13"/>
  <c r="AD658" i="13"/>
  <c r="AD2159" i="13"/>
  <c r="AD659" i="13"/>
  <c r="AD2160" i="13"/>
  <c r="AD660" i="13"/>
  <c r="AD2161" i="13"/>
  <c r="AD661" i="13"/>
  <c r="AD2162" i="13"/>
  <c r="AD662" i="13"/>
  <c r="AD2163" i="13"/>
  <c r="AD663" i="13"/>
  <c r="AD2164" i="13"/>
  <c r="AD664" i="13"/>
  <c r="AD2165" i="13"/>
  <c r="AD665" i="13"/>
  <c r="AD2166" i="13"/>
  <c r="AD666" i="13"/>
  <c r="AD2167" i="13"/>
  <c r="AD667" i="13"/>
  <c r="AD2168" i="13"/>
  <c r="AD668" i="13"/>
  <c r="AD2169" i="13"/>
  <c r="AD669" i="13"/>
  <c r="AD2170" i="13"/>
  <c r="AD670" i="13"/>
  <c r="AD2171" i="13"/>
  <c r="AD671" i="13"/>
  <c r="AD2172" i="13"/>
  <c r="AD672" i="13"/>
  <c r="AD2173" i="13"/>
  <c r="AD673" i="13"/>
  <c r="AD2174" i="13"/>
  <c r="AD674" i="13"/>
  <c r="AD2175" i="13"/>
  <c r="AD675" i="13"/>
  <c r="AD2176" i="13"/>
  <c r="AD676" i="13"/>
  <c r="AD2177" i="13"/>
  <c r="AD677" i="13"/>
  <c r="AD2178" i="13"/>
  <c r="AD678" i="13"/>
  <c r="AD2179" i="13"/>
  <c r="AD679" i="13"/>
  <c r="AD2180" i="13"/>
  <c r="AD680" i="13"/>
  <c r="AD2181" i="13"/>
  <c r="AD681" i="13"/>
  <c r="AD2182" i="13"/>
  <c r="AD682" i="13"/>
  <c r="AD2183" i="13"/>
  <c r="AD683" i="13"/>
  <c r="AD2184" i="13"/>
  <c r="AD684" i="13"/>
  <c r="AD2185" i="13"/>
  <c r="AD685" i="13"/>
  <c r="AD2186" i="13"/>
  <c r="AD686" i="13"/>
  <c r="AD2187" i="13"/>
  <c r="AD687" i="13"/>
  <c r="AD2188" i="13"/>
  <c r="AD688" i="13"/>
  <c r="AD2189" i="13"/>
  <c r="AD689" i="13"/>
  <c r="AD2190" i="13"/>
  <c r="AD690" i="13"/>
  <c r="AD2191" i="13"/>
  <c r="AD691" i="13"/>
  <c r="AD2192" i="13"/>
  <c r="H94" i="14" a="1"/>
  <c r="H94" i="14"/>
  <c r="AE646" i="13"/>
  <c r="AE2147" i="13"/>
  <c r="AE647" i="13"/>
  <c r="AE2148" i="13"/>
  <c r="AE648" i="13"/>
  <c r="AE2149" i="13"/>
  <c r="AE649" i="13"/>
  <c r="AE2150" i="13"/>
  <c r="AE650" i="13"/>
  <c r="AE2151" i="13"/>
  <c r="AE651" i="13"/>
  <c r="AE2152" i="13"/>
  <c r="AE652" i="13"/>
  <c r="AE2153" i="13"/>
  <c r="AE653" i="13"/>
  <c r="AE2154" i="13"/>
  <c r="AE654" i="13"/>
  <c r="AE2155" i="13"/>
  <c r="AE655" i="13"/>
  <c r="AE2156" i="13"/>
  <c r="AE656" i="13"/>
  <c r="AE2157" i="13"/>
  <c r="AE657" i="13"/>
  <c r="AE2158" i="13"/>
  <c r="AE658" i="13"/>
  <c r="AE2159" i="13"/>
  <c r="AE659" i="13"/>
  <c r="AE2160" i="13"/>
  <c r="AE660" i="13"/>
  <c r="AE2161" i="13"/>
  <c r="AE661" i="13"/>
  <c r="AE2162" i="13"/>
  <c r="AE662" i="13"/>
  <c r="AE2163" i="13"/>
  <c r="AE663" i="13"/>
  <c r="AE2164" i="13"/>
  <c r="AE664" i="13"/>
  <c r="AE2165" i="13"/>
  <c r="AE665" i="13"/>
  <c r="AE2166" i="13"/>
  <c r="AE666" i="13"/>
  <c r="AE2167" i="13"/>
  <c r="AE667" i="13"/>
  <c r="AE2168" i="13"/>
  <c r="AE668" i="13"/>
  <c r="AE2169" i="13"/>
  <c r="AE669" i="13"/>
  <c r="AE2170" i="13"/>
  <c r="AE670" i="13"/>
  <c r="AE2171" i="13"/>
  <c r="AE671" i="13"/>
  <c r="AE2172" i="13"/>
  <c r="AE672" i="13"/>
  <c r="AE2173" i="13"/>
  <c r="AE673" i="13"/>
  <c r="AE2174" i="13"/>
  <c r="AE674" i="13"/>
  <c r="AE2175" i="13"/>
  <c r="AE675" i="13"/>
  <c r="AE2176" i="13"/>
  <c r="AE676" i="13"/>
  <c r="AE2177" i="13"/>
  <c r="AE677" i="13"/>
  <c r="AE2178" i="13"/>
  <c r="AE678" i="13"/>
  <c r="AE2179" i="13"/>
  <c r="AE679" i="13"/>
  <c r="AE2180" i="13"/>
  <c r="AE680" i="13"/>
  <c r="AE2181" i="13"/>
  <c r="AE681" i="13"/>
  <c r="AE2182" i="13"/>
  <c r="AE682" i="13"/>
  <c r="AE2183" i="13"/>
  <c r="AE683" i="13"/>
  <c r="AE2184" i="13"/>
  <c r="AE684" i="13"/>
  <c r="AE2185" i="13"/>
  <c r="AE685" i="13"/>
  <c r="AE2186" i="13"/>
  <c r="AE686" i="13"/>
  <c r="AE2187" i="13"/>
  <c r="AE687" i="13"/>
  <c r="AE2188" i="13"/>
  <c r="AE688" i="13"/>
  <c r="AE2189" i="13"/>
  <c r="AE689" i="13"/>
  <c r="AE2190" i="13"/>
  <c r="AE690" i="13"/>
  <c r="AE2191" i="13"/>
  <c r="AE691" i="13"/>
  <c r="AE2192" i="13"/>
  <c r="I94" i="14" a="1"/>
  <c r="I94" i="14"/>
  <c r="AA646" i="13"/>
  <c r="AA2147" i="13"/>
  <c r="AA647" i="13"/>
  <c r="AA2148" i="13"/>
  <c r="AA648" i="13"/>
  <c r="AA2149" i="13"/>
  <c r="AA649" i="13"/>
  <c r="AA2150" i="13"/>
  <c r="AA650" i="13"/>
  <c r="AA2151" i="13"/>
  <c r="AA651" i="13"/>
  <c r="AA2152" i="13"/>
  <c r="AA652" i="13"/>
  <c r="AA2153" i="13"/>
  <c r="AA653" i="13"/>
  <c r="AA2154" i="13"/>
  <c r="AA654" i="13"/>
  <c r="AA2155" i="13"/>
  <c r="AA655" i="13"/>
  <c r="AA2156" i="13"/>
  <c r="AA656" i="13"/>
  <c r="AA2157" i="13"/>
  <c r="AA657" i="13"/>
  <c r="AA2158" i="13"/>
  <c r="AA658" i="13"/>
  <c r="AA2159" i="13"/>
  <c r="AA659" i="13"/>
  <c r="AA2160" i="13"/>
  <c r="AA660" i="13"/>
  <c r="AA2161" i="13"/>
  <c r="AA661" i="13"/>
  <c r="AA2162" i="13"/>
  <c r="AA662" i="13"/>
  <c r="AA2163" i="13"/>
  <c r="AA663" i="13"/>
  <c r="AA2164" i="13"/>
  <c r="AA664" i="13"/>
  <c r="AA2165" i="13"/>
  <c r="AA665" i="13"/>
  <c r="AA2166" i="13"/>
  <c r="AA666" i="13"/>
  <c r="AA2167" i="13"/>
  <c r="AA667" i="13"/>
  <c r="AA2168" i="13"/>
  <c r="AA668" i="13"/>
  <c r="AA2169" i="13"/>
  <c r="AA669" i="13"/>
  <c r="AA2170" i="13"/>
  <c r="AA670" i="13"/>
  <c r="AA2171" i="13"/>
  <c r="AA671" i="13"/>
  <c r="AA2172" i="13"/>
  <c r="AA672" i="13"/>
  <c r="AA2173" i="13"/>
  <c r="AA673" i="13"/>
  <c r="AA2174" i="13"/>
  <c r="AA674" i="13"/>
  <c r="AA2175" i="13"/>
  <c r="AA675" i="13"/>
  <c r="AA2176" i="13"/>
  <c r="AA676" i="13"/>
  <c r="AA2177" i="13"/>
  <c r="AA677" i="13"/>
  <c r="AA2178" i="13"/>
  <c r="AA678" i="13"/>
  <c r="AA2179" i="13"/>
  <c r="AA679" i="13"/>
  <c r="AA2180" i="13"/>
  <c r="AA680" i="13"/>
  <c r="AA2181" i="13"/>
  <c r="AA681" i="13"/>
  <c r="AA2182" i="13"/>
  <c r="AA682" i="13"/>
  <c r="AA2183" i="13"/>
  <c r="AA683" i="13"/>
  <c r="AA2184" i="13"/>
  <c r="AA684" i="13"/>
  <c r="AA2185" i="13"/>
  <c r="AA685" i="13"/>
  <c r="AA2186" i="13"/>
  <c r="AA686" i="13"/>
  <c r="AA2187" i="13"/>
  <c r="AA687" i="13"/>
  <c r="AA2188" i="13"/>
  <c r="AA688" i="13"/>
  <c r="AA2189" i="13"/>
  <c r="AA689" i="13"/>
  <c r="AA2190" i="13"/>
  <c r="AA690" i="13"/>
  <c r="AA2191" i="13"/>
  <c r="AA691" i="13"/>
  <c r="AA2192" i="13"/>
  <c r="E94" i="14" a="1"/>
  <c r="E94" i="14"/>
  <c r="W198" i="14" a="1"/>
  <c r="W198" i="14"/>
  <c r="AP511" i="13"/>
  <c r="AP1411" i="13" a="1"/>
  <c r="AP1411" i="13"/>
  <c r="AP512" i="13"/>
  <c r="AP1412" i="13" a="1"/>
  <c r="AP1412" i="13"/>
  <c r="AP513" i="13"/>
  <c r="AP1413" i="13" a="1"/>
  <c r="AP514" i="13"/>
  <c r="AP1414" i="13" a="1"/>
  <c r="AP515" i="13"/>
  <c r="AP1415" i="13" a="1"/>
  <c r="AP516" i="13"/>
  <c r="AP1416" i="13" a="1"/>
  <c r="AP517" i="13"/>
  <c r="AP1417" i="13" a="1"/>
  <c r="AP518" i="13"/>
  <c r="AP1418" i="13" a="1"/>
  <c r="AP519" i="13"/>
  <c r="AP1419" i="13" a="1"/>
  <c r="AP520" i="13"/>
  <c r="AP1420" i="13" a="1"/>
  <c r="AP521" i="13"/>
  <c r="AP1421" i="13" a="1"/>
  <c r="AP522" i="13"/>
  <c r="AP1422" i="13" a="1"/>
  <c r="AP523" i="13"/>
  <c r="AP1423" i="13" a="1"/>
  <c r="AP524" i="13"/>
  <c r="AP1424" i="13" a="1"/>
  <c r="AP525" i="13"/>
  <c r="AP1425" i="13" a="1"/>
  <c r="AP526" i="13"/>
  <c r="AP1426" i="13" a="1"/>
  <c r="AP527" i="13"/>
  <c r="AP1427" i="13" a="1"/>
  <c r="AP528" i="13"/>
  <c r="AP1428" i="13" a="1"/>
  <c r="AP529" i="13"/>
  <c r="AP1429" i="13" a="1"/>
  <c r="AP530" i="13"/>
  <c r="AP1430" i="13" a="1"/>
  <c r="AP531" i="13"/>
  <c r="AP1431" i="13" a="1"/>
  <c r="AP532" i="13"/>
  <c r="AP1432" i="13" a="1"/>
  <c r="AP533" i="13"/>
  <c r="AP1433" i="13" a="1"/>
  <c r="AP534" i="13"/>
  <c r="AP1434" i="13" a="1"/>
  <c r="AP535" i="13"/>
  <c r="AP1435" i="13" a="1"/>
  <c r="AP536" i="13"/>
  <c r="AP1436" i="13" a="1"/>
  <c r="AP537" i="13"/>
  <c r="AP1437" i="13" a="1"/>
  <c r="AP538" i="13"/>
  <c r="AP1438" i="13" a="1"/>
  <c r="AP539" i="13"/>
  <c r="AP1439" i="13" a="1"/>
  <c r="AP540" i="13"/>
  <c r="AP1440" i="13" a="1"/>
  <c r="AP541" i="13"/>
  <c r="AP1441" i="13" a="1"/>
  <c r="AP542" i="13"/>
  <c r="AP1442" i="13" a="1"/>
  <c r="AP1413" i="13"/>
  <c r="AP1414" i="13"/>
  <c r="AP1415" i="13"/>
  <c r="AP1416" i="13"/>
  <c r="AP1417" i="13"/>
  <c r="AP1418" i="13"/>
  <c r="AP1419" i="13"/>
  <c r="AP1420" i="13"/>
  <c r="AP1421" i="13"/>
  <c r="AP1422" i="13"/>
  <c r="AP1423" i="13"/>
  <c r="AP1424" i="13"/>
  <c r="AP1425" i="13"/>
  <c r="AP1426" i="13"/>
  <c r="AP1427" i="13"/>
  <c r="AP1428" i="13"/>
  <c r="AP1429" i="13"/>
  <c r="AP1430" i="13"/>
  <c r="AP1431" i="13"/>
  <c r="AP1432" i="13"/>
  <c r="AP1433" i="13"/>
  <c r="AP1434" i="13"/>
  <c r="AP1435" i="13"/>
  <c r="AP1436" i="13"/>
  <c r="AP1437" i="13"/>
  <c r="AP1438" i="13"/>
  <c r="AP1439" i="13"/>
  <c r="AP1440" i="13"/>
  <c r="AP1441" i="13"/>
  <c r="AP1442" i="13"/>
  <c r="T103" i="14"/>
  <c r="T191" i="14"/>
  <c r="AQ511" i="13"/>
  <c r="AQ1411" i="13" a="1"/>
  <c r="AQ1411" i="13"/>
  <c r="AQ512" i="13"/>
  <c r="AQ1412" i="13" a="1"/>
  <c r="AQ1412" i="13"/>
  <c r="AQ513" i="13"/>
  <c r="AQ1413" i="13" a="1"/>
  <c r="AQ514" i="13"/>
  <c r="AQ1414" i="13" a="1"/>
  <c r="AQ515" i="13"/>
  <c r="AQ1415" i="13" a="1"/>
  <c r="AQ516" i="13"/>
  <c r="AQ1416" i="13" a="1"/>
  <c r="AQ517" i="13"/>
  <c r="AQ1417" i="13" a="1"/>
  <c r="AQ518" i="13"/>
  <c r="AQ1418" i="13" a="1"/>
  <c r="AQ519" i="13"/>
  <c r="AQ1419" i="13" a="1"/>
  <c r="AQ520" i="13"/>
  <c r="AQ1420" i="13" a="1"/>
  <c r="AQ521" i="13"/>
  <c r="AQ1421" i="13" a="1"/>
  <c r="AQ522" i="13"/>
  <c r="AQ1422" i="13" a="1"/>
  <c r="AQ523" i="13"/>
  <c r="AQ1423" i="13" a="1"/>
  <c r="AQ524" i="13"/>
  <c r="AQ1424" i="13" a="1"/>
  <c r="AQ525" i="13"/>
  <c r="AQ1425" i="13" a="1"/>
  <c r="AQ526" i="13"/>
  <c r="AQ1426" i="13" a="1"/>
  <c r="AQ527" i="13"/>
  <c r="AQ1427" i="13" a="1"/>
  <c r="AQ528" i="13"/>
  <c r="AQ1428" i="13" a="1"/>
  <c r="AQ529" i="13"/>
  <c r="AQ1429" i="13" a="1"/>
  <c r="AQ530" i="13"/>
  <c r="AQ1430" i="13" a="1"/>
  <c r="AQ531" i="13"/>
  <c r="AQ1431" i="13" a="1"/>
  <c r="AQ532" i="13"/>
  <c r="AQ1432" i="13" a="1"/>
  <c r="AQ533" i="13"/>
  <c r="AQ1433" i="13" a="1"/>
  <c r="AQ534" i="13"/>
  <c r="AQ1434" i="13" a="1"/>
  <c r="AQ535" i="13"/>
  <c r="AQ1435" i="13" a="1"/>
  <c r="AQ536" i="13"/>
  <c r="AQ1436" i="13" a="1"/>
  <c r="AQ537" i="13"/>
  <c r="AQ1437" i="13" a="1"/>
  <c r="AQ538" i="13"/>
  <c r="AQ1438" i="13" a="1"/>
  <c r="AQ539" i="13"/>
  <c r="AQ1439" i="13" a="1"/>
  <c r="AQ540" i="13"/>
  <c r="AQ1440" i="13" a="1"/>
  <c r="AQ541" i="13"/>
  <c r="AQ1441" i="13" a="1"/>
  <c r="AQ542" i="13"/>
  <c r="AQ1442" i="13" a="1"/>
  <c r="AQ1413" i="13"/>
  <c r="AQ1414" i="13"/>
  <c r="AQ1415" i="13"/>
  <c r="AQ1416" i="13"/>
  <c r="AQ1417" i="13"/>
  <c r="AQ1418" i="13"/>
  <c r="AQ1419" i="13"/>
  <c r="AQ1420" i="13"/>
  <c r="AQ1421" i="13"/>
  <c r="AQ1422" i="13"/>
  <c r="AQ1423" i="13"/>
  <c r="AQ1424" i="13"/>
  <c r="AQ1425" i="13"/>
  <c r="AQ1426" i="13"/>
  <c r="AQ1427" i="13"/>
  <c r="AQ1428" i="13"/>
  <c r="AQ1429" i="13"/>
  <c r="AQ1430" i="13"/>
  <c r="AQ1431" i="13"/>
  <c r="AQ1432" i="13"/>
  <c r="AQ1433" i="13"/>
  <c r="AQ1434" i="13"/>
  <c r="AQ1435" i="13"/>
  <c r="AQ1436" i="13"/>
  <c r="AQ1437" i="13"/>
  <c r="AQ1438" i="13"/>
  <c r="AQ1439" i="13"/>
  <c r="AQ1440" i="13"/>
  <c r="AQ1441" i="13"/>
  <c r="AQ1442" i="13"/>
  <c r="U103" i="14"/>
  <c r="U191" i="14"/>
  <c r="AN511" i="13"/>
  <c r="AN1411" i="13" a="1"/>
  <c r="AN1411" i="13"/>
  <c r="AN512" i="13"/>
  <c r="AN1412" i="13" a="1"/>
  <c r="AN1412" i="13"/>
  <c r="AN513" i="13"/>
  <c r="AN1413" i="13" a="1"/>
  <c r="AN514" i="13"/>
  <c r="AN1414" i="13" a="1"/>
  <c r="AN515" i="13"/>
  <c r="AN1415" i="13" a="1"/>
  <c r="AN516" i="13"/>
  <c r="AN1416" i="13" a="1"/>
  <c r="AN517" i="13"/>
  <c r="AN1417" i="13" a="1"/>
  <c r="AN518" i="13"/>
  <c r="AN1418" i="13" a="1"/>
  <c r="AN519" i="13"/>
  <c r="AN1419" i="13" a="1"/>
  <c r="AN520" i="13"/>
  <c r="AN1420" i="13" a="1"/>
  <c r="AN521" i="13"/>
  <c r="AN1421" i="13" a="1"/>
  <c r="AN522" i="13"/>
  <c r="AN1422" i="13" a="1"/>
  <c r="AN523" i="13"/>
  <c r="AN1423" i="13" a="1"/>
  <c r="AN524" i="13"/>
  <c r="AN1424" i="13" a="1"/>
  <c r="AN525" i="13"/>
  <c r="AN1425" i="13" a="1"/>
  <c r="AN526" i="13"/>
  <c r="AN1426" i="13" a="1"/>
  <c r="AN527" i="13"/>
  <c r="AN1427" i="13" a="1"/>
  <c r="AN528" i="13"/>
  <c r="AN1428" i="13" a="1"/>
  <c r="AN529" i="13"/>
  <c r="AN1429" i="13" a="1"/>
  <c r="AN530" i="13"/>
  <c r="AN1430" i="13" a="1"/>
  <c r="AN531" i="13"/>
  <c r="AN1431" i="13" a="1"/>
  <c r="AN532" i="13"/>
  <c r="AN1432" i="13" a="1"/>
  <c r="AN533" i="13"/>
  <c r="AN1433" i="13" a="1"/>
  <c r="AN534" i="13"/>
  <c r="AN1434" i="13" a="1"/>
  <c r="AN535" i="13"/>
  <c r="AN1435" i="13" a="1"/>
  <c r="AN536" i="13"/>
  <c r="AN1436" i="13" a="1"/>
  <c r="AN537" i="13"/>
  <c r="AN1437" i="13" a="1"/>
  <c r="AN538" i="13"/>
  <c r="AN1438" i="13" a="1"/>
  <c r="AN539" i="13"/>
  <c r="AN1439" i="13" a="1"/>
  <c r="AN540" i="13"/>
  <c r="AN1440" i="13" a="1"/>
  <c r="AN541" i="13"/>
  <c r="AN1441" i="13" a="1"/>
  <c r="AN542" i="13"/>
  <c r="AN1442" i="13" a="1"/>
  <c r="AN1413" i="13"/>
  <c r="AN1414" i="13"/>
  <c r="AN1415" i="13"/>
  <c r="AN1416" i="13"/>
  <c r="AN1417" i="13"/>
  <c r="AN1418" i="13"/>
  <c r="AN1419" i="13"/>
  <c r="AN1420" i="13"/>
  <c r="AN1421" i="13"/>
  <c r="AN1422" i="13"/>
  <c r="AN1423" i="13"/>
  <c r="AN1424" i="13"/>
  <c r="AN1425" i="13"/>
  <c r="AN1426" i="13"/>
  <c r="AN1427" i="13"/>
  <c r="AN1428" i="13"/>
  <c r="AN1429" i="13"/>
  <c r="AN1430" i="13"/>
  <c r="AN1431" i="13"/>
  <c r="AN1432" i="13"/>
  <c r="AN1433" i="13"/>
  <c r="AN1434" i="13"/>
  <c r="AN1435" i="13"/>
  <c r="AN1436" i="13"/>
  <c r="AN1437" i="13"/>
  <c r="AN1438" i="13"/>
  <c r="AN1439" i="13"/>
  <c r="AN1440" i="13"/>
  <c r="AN1441" i="13"/>
  <c r="AN1442" i="13"/>
  <c r="R103" i="14"/>
  <c r="R191" i="14"/>
  <c r="AO511" i="13"/>
  <c r="AO1411" i="13" a="1"/>
  <c r="AO1411" i="13"/>
  <c r="AO512" i="13"/>
  <c r="AO1412" i="13" a="1"/>
  <c r="AO1412" i="13"/>
  <c r="AO513" i="13"/>
  <c r="AO1413" i="13" a="1"/>
  <c r="AO514" i="13"/>
  <c r="AO1414" i="13" a="1"/>
  <c r="AO515" i="13"/>
  <c r="AO1415" i="13" a="1"/>
  <c r="AO516" i="13"/>
  <c r="AO1416" i="13" a="1"/>
  <c r="AO517" i="13"/>
  <c r="AO1417" i="13" a="1"/>
  <c r="AO518" i="13"/>
  <c r="AO1418" i="13" a="1"/>
  <c r="AO519" i="13"/>
  <c r="AO1419" i="13" a="1"/>
  <c r="AO520" i="13"/>
  <c r="AO1420" i="13" a="1"/>
  <c r="AO521" i="13"/>
  <c r="AO1421" i="13" a="1"/>
  <c r="AO522" i="13"/>
  <c r="AO1422" i="13" a="1"/>
  <c r="AO523" i="13"/>
  <c r="AO1423" i="13" a="1"/>
  <c r="AO524" i="13"/>
  <c r="AO1424" i="13" a="1"/>
  <c r="AO525" i="13"/>
  <c r="AO1425" i="13" a="1"/>
  <c r="AO526" i="13"/>
  <c r="AO1426" i="13" a="1"/>
  <c r="AO527" i="13"/>
  <c r="AO1427" i="13" a="1"/>
  <c r="AO528" i="13"/>
  <c r="AO1428" i="13" a="1"/>
  <c r="AO529" i="13"/>
  <c r="AO1429" i="13" a="1"/>
  <c r="AO530" i="13"/>
  <c r="AO1430" i="13" a="1"/>
  <c r="AO531" i="13"/>
  <c r="AO1431" i="13" a="1"/>
  <c r="AO532" i="13"/>
  <c r="AO1432" i="13" a="1"/>
  <c r="AO533" i="13"/>
  <c r="AO1433" i="13" a="1"/>
  <c r="AO534" i="13"/>
  <c r="AO1434" i="13" a="1"/>
  <c r="AO535" i="13"/>
  <c r="AO1435" i="13" a="1"/>
  <c r="AO536" i="13"/>
  <c r="AO1436" i="13" a="1"/>
  <c r="AO537" i="13"/>
  <c r="AO1437" i="13" a="1"/>
  <c r="AO538" i="13"/>
  <c r="AO1438" i="13" a="1"/>
  <c r="AO539" i="13"/>
  <c r="AO1439" i="13" a="1"/>
  <c r="AO540" i="13"/>
  <c r="AO1440" i="13" a="1"/>
  <c r="AO541" i="13"/>
  <c r="AO1441" i="13" a="1"/>
  <c r="AO542" i="13"/>
  <c r="AO1442" i="13" a="1"/>
  <c r="AO1413" i="13"/>
  <c r="AO1414" i="13"/>
  <c r="AO1415" i="13"/>
  <c r="AO1416" i="13"/>
  <c r="AO1417" i="13"/>
  <c r="AO1418" i="13"/>
  <c r="AO1419" i="13"/>
  <c r="AO1420" i="13"/>
  <c r="AO1421" i="13"/>
  <c r="AO1422" i="13"/>
  <c r="AO1423" i="13"/>
  <c r="AO1424" i="13"/>
  <c r="AO1425" i="13"/>
  <c r="AO1426" i="13"/>
  <c r="AO1427" i="13"/>
  <c r="AO1428" i="13"/>
  <c r="AO1429" i="13"/>
  <c r="AO1430" i="13"/>
  <c r="AO1431" i="13"/>
  <c r="AO1432" i="13"/>
  <c r="AO1433" i="13"/>
  <c r="AO1434" i="13"/>
  <c r="AO1435" i="13"/>
  <c r="AO1436" i="13"/>
  <c r="AO1437" i="13"/>
  <c r="AO1438" i="13"/>
  <c r="AO1439" i="13"/>
  <c r="AO1440" i="13"/>
  <c r="AO1441" i="13"/>
  <c r="AO1442" i="13"/>
  <c r="S103" i="14"/>
  <c r="S191" i="14"/>
  <c r="AM511" i="13"/>
  <c r="AM1411" i="13" a="1"/>
  <c r="AM1411" i="13"/>
  <c r="AM512" i="13"/>
  <c r="AM1412" i="13" a="1"/>
  <c r="AM1412" i="13"/>
  <c r="AM513" i="13"/>
  <c r="AM1413" i="13" a="1"/>
  <c r="AM514" i="13"/>
  <c r="AM1414" i="13" a="1"/>
  <c r="AM515" i="13"/>
  <c r="AM1415" i="13" a="1"/>
  <c r="AM516" i="13"/>
  <c r="AM1416" i="13" a="1"/>
  <c r="AM517" i="13"/>
  <c r="AM1417" i="13" a="1"/>
  <c r="AM518" i="13"/>
  <c r="AM1418" i="13" a="1"/>
  <c r="AM519" i="13"/>
  <c r="AM1419" i="13" a="1"/>
  <c r="AM520" i="13"/>
  <c r="AM1420" i="13" a="1"/>
  <c r="AM521" i="13"/>
  <c r="AM1421" i="13" a="1"/>
  <c r="AM522" i="13"/>
  <c r="AM1422" i="13" a="1"/>
  <c r="AM523" i="13"/>
  <c r="AM1423" i="13" a="1"/>
  <c r="AM524" i="13"/>
  <c r="AM1424" i="13" a="1"/>
  <c r="AM525" i="13"/>
  <c r="AM1425" i="13" a="1"/>
  <c r="AM526" i="13"/>
  <c r="AM1426" i="13" a="1"/>
  <c r="AM527" i="13"/>
  <c r="AM1427" i="13" a="1"/>
  <c r="AM528" i="13"/>
  <c r="AM1428" i="13" a="1"/>
  <c r="AM529" i="13"/>
  <c r="AM1429" i="13" a="1"/>
  <c r="AM530" i="13"/>
  <c r="AM1430" i="13" a="1"/>
  <c r="AM531" i="13"/>
  <c r="AM1431" i="13" a="1"/>
  <c r="AM532" i="13"/>
  <c r="AM1432" i="13" a="1"/>
  <c r="AM533" i="13"/>
  <c r="AM1433" i="13" a="1"/>
  <c r="AM534" i="13"/>
  <c r="AM1434" i="13" a="1"/>
  <c r="AM535" i="13"/>
  <c r="AM1435" i="13" a="1"/>
  <c r="AM536" i="13"/>
  <c r="AM1436" i="13" a="1"/>
  <c r="AM537" i="13"/>
  <c r="AM1437" i="13" a="1"/>
  <c r="AM538" i="13"/>
  <c r="AM1438" i="13" a="1"/>
  <c r="AM539" i="13"/>
  <c r="AM1439" i="13" a="1"/>
  <c r="AM540" i="13"/>
  <c r="AM1440" i="13" a="1"/>
  <c r="AM541" i="13"/>
  <c r="AM1441" i="13" a="1"/>
  <c r="AM542" i="13"/>
  <c r="AM1442" i="13" a="1"/>
  <c r="AM1413" i="13"/>
  <c r="AM1414" i="13"/>
  <c r="AM1415" i="13"/>
  <c r="AM1416" i="13"/>
  <c r="AM1417" i="13"/>
  <c r="AM1418" i="13"/>
  <c r="AM1419" i="13"/>
  <c r="AM1420" i="13"/>
  <c r="AM1421" i="13"/>
  <c r="AM1422" i="13"/>
  <c r="AM1423" i="13"/>
  <c r="AM1424" i="13"/>
  <c r="AM1425" i="13"/>
  <c r="AM1426" i="13"/>
  <c r="AM1427" i="13"/>
  <c r="AM1428" i="13"/>
  <c r="AM1429" i="13"/>
  <c r="AM1430" i="13"/>
  <c r="AM1431" i="13"/>
  <c r="AM1432" i="13"/>
  <c r="AM1433" i="13"/>
  <c r="AM1434" i="13"/>
  <c r="AM1435" i="13"/>
  <c r="AM1436" i="13"/>
  <c r="AM1437" i="13"/>
  <c r="AM1438" i="13"/>
  <c r="AM1439" i="13"/>
  <c r="AM1440" i="13"/>
  <c r="AM1441" i="13"/>
  <c r="AM1442" i="13"/>
  <c r="Q103" i="14"/>
  <c r="Q191" i="14"/>
  <c r="R198" i="14" a="1"/>
  <c r="R198" i="14"/>
  <c r="S198" i="14" a="1"/>
  <c r="S198" i="14"/>
  <c r="T198" i="14" a="1"/>
  <c r="T198" i="14"/>
  <c r="U198" i="14" a="1"/>
  <c r="U198" i="14"/>
  <c r="Q198" i="14" a="1"/>
  <c r="Q198" i="14"/>
  <c r="U229" i="14" a="1"/>
  <c r="U229" i="14"/>
  <c r="T229" i="14" a="1"/>
  <c r="T229" i="14"/>
  <c r="S229" i="14" a="1"/>
  <c r="S229" i="14"/>
  <c r="R229" i="14" a="1"/>
  <c r="R229" i="14"/>
  <c r="Q229" i="14" a="1"/>
  <c r="Q229" i="14"/>
  <c r="U228" i="14" a="1"/>
  <c r="U228" i="14"/>
  <c r="T228" i="14" a="1"/>
  <c r="T228" i="14"/>
  <c r="S228" i="14" a="1"/>
  <c r="S228" i="14"/>
  <c r="R228" i="14" a="1"/>
  <c r="R228" i="14"/>
  <c r="Q228" i="14" a="1"/>
  <c r="Q228" i="14"/>
  <c r="U227" i="14" a="1"/>
  <c r="U227" i="14"/>
  <c r="T227" i="14" a="1"/>
  <c r="T227" i="14"/>
  <c r="S227" i="14" a="1"/>
  <c r="S227" i="14"/>
  <c r="R227" i="14" a="1"/>
  <c r="R227" i="14"/>
  <c r="Q227" i="14" a="1"/>
  <c r="Q227" i="14"/>
  <c r="U226" i="14" a="1"/>
  <c r="U226" i="14"/>
  <c r="T226" i="14" a="1"/>
  <c r="T226" i="14"/>
  <c r="S226" i="14" a="1"/>
  <c r="S226" i="14"/>
  <c r="R226" i="14" a="1"/>
  <c r="R226" i="14"/>
  <c r="Q226" i="14" a="1"/>
  <c r="Q226" i="14"/>
  <c r="U225" i="14" a="1"/>
  <c r="U225" i="14"/>
  <c r="T225" i="14" a="1"/>
  <c r="T225" i="14"/>
  <c r="S225" i="14" a="1"/>
  <c r="S225" i="14"/>
  <c r="R225" i="14" a="1"/>
  <c r="R225" i="14"/>
  <c r="Q225" i="14" a="1"/>
  <c r="Q225" i="14"/>
  <c r="U224" i="14" a="1"/>
  <c r="U224" i="14"/>
  <c r="T224" i="14" a="1"/>
  <c r="T224" i="14"/>
  <c r="S224" i="14" a="1"/>
  <c r="S224" i="14"/>
  <c r="R224" i="14" a="1"/>
  <c r="R224" i="14"/>
  <c r="Q224" i="14" a="1"/>
  <c r="Q224" i="14"/>
  <c r="U223" i="14" a="1"/>
  <c r="U223" i="14"/>
  <c r="T223" i="14" a="1"/>
  <c r="T223" i="14"/>
  <c r="S223" i="14" a="1"/>
  <c r="S223" i="14"/>
  <c r="R223" i="14" a="1"/>
  <c r="R223" i="14"/>
  <c r="Q223" i="14" a="1"/>
  <c r="Q223" i="14"/>
  <c r="U222" i="14" a="1"/>
  <c r="U222" i="14"/>
  <c r="T222" i="14" a="1"/>
  <c r="T222" i="14"/>
  <c r="S222" i="14" a="1"/>
  <c r="S222" i="14"/>
  <c r="R222" i="14" a="1"/>
  <c r="R222" i="14"/>
  <c r="Q222" i="14" a="1"/>
  <c r="Q222" i="14"/>
  <c r="U221" i="14" a="1"/>
  <c r="U221" i="14"/>
  <c r="T221" i="14" a="1"/>
  <c r="T221" i="14"/>
  <c r="S221" i="14" a="1"/>
  <c r="S221" i="14"/>
  <c r="R221" i="14" a="1"/>
  <c r="R221" i="14"/>
  <c r="Q221" i="14" a="1"/>
  <c r="Q221" i="14"/>
  <c r="U220" i="14" a="1"/>
  <c r="U220" i="14"/>
  <c r="T220" i="14" a="1"/>
  <c r="T220" i="14"/>
  <c r="S220" i="14" a="1"/>
  <c r="S220" i="14"/>
  <c r="R220" i="14" a="1"/>
  <c r="R220" i="14"/>
  <c r="Q220" i="14" a="1"/>
  <c r="Q220" i="14"/>
  <c r="U219" i="14" a="1"/>
  <c r="U219" i="14"/>
  <c r="T219" i="14" a="1"/>
  <c r="T219" i="14"/>
  <c r="S219" i="14" a="1"/>
  <c r="S219" i="14"/>
  <c r="R219" i="14" a="1"/>
  <c r="R219" i="14"/>
  <c r="Q219" i="14" a="1"/>
  <c r="Q219" i="14"/>
  <c r="U218" i="14" a="1"/>
  <c r="U218" i="14"/>
  <c r="T218" i="14" a="1"/>
  <c r="T218" i="14"/>
  <c r="S218" i="14" a="1"/>
  <c r="S218" i="14"/>
  <c r="R218" i="14" a="1"/>
  <c r="R218" i="14"/>
  <c r="Q218" i="14" a="1"/>
  <c r="Q218" i="14"/>
  <c r="U217" i="14" a="1"/>
  <c r="U217" i="14"/>
  <c r="T217" i="14" a="1"/>
  <c r="T217" i="14"/>
  <c r="S217" i="14" a="1"/>
  <c r="S217" i="14"/>
  <c r="R217" i="14" a="1"/>
  <c r="R217" i="14"/>
  <c r="Q217" i="14" a="1"/>
  <c r="Q217" i="14"/>
  <c r="U216" i="14" a="1"/>
  <c r="U216" i="14"/>
  <c r="T216" i="14" a="1"/>
  <c r="T216" i="14"/>
  <c r="S216" i="14" a="1"/>
  <c r="S216" i="14"/>
  <c r="R216" i="14" a="1"/>
  <c r="R216" i="14"/>
  <c r="Q216" i="14" a="1"/>
  <c r="Q216" i="14"/>
  <c r="U215" i="14" a="1"/>
  <c r="U215" i="14"/>
  <c r="T215" i="14" a="1"/>
  <c r="T215" i="14"/>
  <c r="S215" i="14" a="1"/>
  <c r="S215" i="14"/>
  <c r="R215" i="14" a="1"/>
  <c r="R215" i="14"/>
  <c r="Q215" i="14" a="1"/>
  <c r="Q215" i="14"/>
  <c r="U214" i="14" a="1"/>
  <c r="U214" i="14"/>
  <c r="T214" i="14" a="1"/>
  <c r="T214" i="14"/>
  <c r="S214" i="14" a="1"/>
  <c r="S214" i="14"/>
  <c r="R214" i="14" a="1"/>
  <c r="R214" i="14"/>
  <c r="Q214" i="14" a="1"/>
  <c r="Q214" i="14"/>
  <c r="U213" i="14" a="1"/>
  <c r="U213" i="14"/>
  <c r="T213" i="14" a="1"/>
  <c r="T213" i="14"/>
  <c r="S213" i="14" a="1"/>
  <c r="S213" i="14"/>
  <c r="R213" i="14" a="1"/>
  <c r="R213" i="14"/>
  <c r="Q213" i="14" a="1"/>
  <c r="Q213" i="14"/>
  <c r="U212" i="14" a="1"/>
  <c r="U212" i="14"/>
  <c r="T212" i="14" a="1"/>
  <c r="T212" i="14"/>
  <c r="S212" i="14" a="1"/>
  <c r="S212" i="14"/>
  <c r="R212" i="14" a="1"/>
  <c r="R212" i="14"/>
  <c r="Q212" i="14" a="1"/>
  <c r="Q212" i="14"/>
  <c r="U211" i="14" a="1"/>
  <c r="U211" i="14"/>
  <c r="T211" i="14" a="1"/>
  <c r="T211" i="14"/>
  <c r="S211" i="14" a="1"/>
  <c r="S211" i="14"/>
  <c r="R211" i="14" a="1"/>
  <c r="R211" i="14"/>
  <c r="Q211" i="14" a="1"/>
  <c r="Q211" i="14"/>
  <c r="U210" i="14" a="1"/>
  <c r="U210" i="14"/>
  <c r="T210" i="14" a="1"/>
  <c r="T210" i="14"/>
  <c r="S210" i="14" a="1"/>
  <c r="S210" i="14"/>
  <c r="R210" i="14" a="1"/>
  <c r="R210" i="14"/>
  <c r="Q210" i="14" a="1"/>
  <c r="Q210" i="14"/>
  <c r="U209" i="14" a="1"/>
  <c r="U209" i="14"/>
  <c r="T209" i="14" a="1"/>
  <c r="T209" i="14"/>
  <c r="S209" i="14" a="1"/>
  <c r="S209" i="14"/>
  <c r="R209" i="14" a="1"/>
  <c r="R209" i="14"/>
  <c r="Q209" i="14" a="1"/>
  <c r="Q209" i="14"/>
  <c r="U208" i="14" a="1"/>
  <c r="U208" i="14"/>
  <c r="T208" i="14" a="1"/>
  <c r="T208" i="14"/>
  <c r="S208" i="14" a="1"/>
  <c r="S208" i="14"/>
  <c r="R208" i="14" a="1"/>
  <c r="R208" i="14"/>
  <c r="Q208" i="14" a="1"/>
  <c r="Q208" i="14"/>
  <c r="U207" i="14" a="1"/>
  <c r="U207" i="14"/>
  <c r="T207" i="14" a="1"/>
  <c r="T207" i="14"/>
  <c r="S207" i="14" a="1"/>
  <c r="S207" i="14"/>
  <c r="R207" i="14" a="1"/>
  <c r="R207" i="14"/>
  <c r="Q207" i="14" a="1"/>
  <c r="Q207" i="14"/>
  <c r="U206" i="14" a="1"/>
  <c r="U206" i="14"/>
  <c r="T206" i="14" a="1"/>
  <c r="T206" i="14"/>
  <c r="S206" i="14" a="1"/>
  <c r="S206" i="14"/>
  <c r="R206" i="14" a="1"/>
  <c r="R206" i="14"/>
  <c r="Q206" i="14" a="1"/>
  <c r="Q206" i="14"/>
  <c r="U205" i="14" a="1"/>
  <c r="U205" i="14"/>
  <c r="T205" i="14" a="1"/>
  <c r="T205" i="14"/>
  <c r="S205" i="14" a="1"/>
  <c r="S205" i="14"/>
  <c r="R205" i="14" a="1"/>
  <c r="R205" i="14"/>
  <c r="Q205" i="14" a="1"/>
  <c r="Q205" i="14"/>
  <c r="U204" i="14" a="1"/>
  <c r="U204" i="14"/>
  <c r="T204" i="14" a="1"/>
  <c r="T204" i="14"/>
  <c r="S204" i="14" a="1"/>
  <c r="S204" i="14"/>
  <c r="R204" i="14" a="1"/>
  <c r="R204" i="14"/>
  <c r="Q204" i="14" a="1"/>
  <c r="Q204" i="14"/>
  <c r="U203" i="14" a="1"/>
  <c r="U203" i="14"/>
  <c r="T203" i="14" a="1"/>
  <c r="T203" i="14"/>
  <c r="S203" i="14" a="1"/>
  <c r="S203" i="14"/>
  <c r="R203" i="14" a="1"/>
  <c r="R203" i="14"/>
  <c r="Q203" i="14" a="1"/>
  <c r="Q203" i="14"/>
  <c r="U202" i="14" a="1"/>
  <c r="U202" i="14"/>
  <c r="T202" i="14" a="1"/>
  <c r="T202" i="14"/>
  <c r="S202" i="14" a="1"/>
  <c r="S202" i="14"/>
  <c r="R202" i="14" a="1"/>
  <c r="R202" i="14"/>
  <c r="Q202" i="14" a="1"/>
  <c r="Q202" i="14"/>
  <c r="U201" i="14" a="1"/>
  <c r="U201" i="14"/>
  <c r="T201" i="14" a="1"/>
  <c r="T201" i="14"/>
  <c r="S201" i="14" a="1"/>
  <c r="S201" i="14"/>
  <c r="R201" i="14" a="1"/>
  <c r="R201" i="14"/>
  <c r="Q201" i="14" a="1"/>
  <c r="Q201" i="14"/>
  <c r="U200" i="14" a="1"/>
  <c r="U200" i="14"/>
  <c r="T200" i="14" a="1"/>
  <c r="T200" i="14"/>
  <c r="S200" i="14" a="1"/>
  <c r="S200" i="14"/>
  <c r="R200" i="14" a="1"/>
  <c r="R200" i="14"/>
  <c r="Q200" i="14" a="1"/>
  <c r="Q200" i="14"/>
  <c r="U199" i="14" a="1"/>
  <c r="U199" i="14"/>
  <c r="T199" i="14" a="1"/>
  <c r="T199" i="14"/>
  <c r="S199" i="14" a="1"/>
  <c r="S199" i="14"/>
  <c r="R199" i="14" a="1"/>
  <c r="R199" i="14"/>
  <c r="Q199" i="14" a="1"/>
  <c r="Q199" i="14"/>
  <c r="AM361" i="13"/>
  <c r="AN361" i="13"/>
  <c r="AO361" i="13"/>
  <c r="AP361" i="13"/>
  <c r="AQ361" i="13"/>
  <c r="Q96" i="14"/>
  <c r="Q100" i="14" a="1"/>
  <c r="Q100" i="14"/>
  <c r="Q108" i="14"/>
  <c r="R96" i="14"/>
  <c r="R100" i="14" a="1"/>
  <c r="R100" i="14"/>
  <c r="R108" i="14"/>
  <c r="S96" i="14"/>
  <c r="S100" i="14" a="1"/>
  <c r="S100" i="14"/>
  <c r="S108" i="14"/>
  <c r="T96" i="14"/>
  <c r="T100" i="14" a="1"/>
  <c r="T100" i="14"/>
  <c r="T108" i="14"/>
  <c r="U96" i="14"/>
  <c r="U100" i="14" a="1"/>
  <c r="U100" i="14"/>
  <c r="U108" i="14"/>
  <c r="Q112" i="14"/>
  <c r="R112" i="14"/>
  <c r="S112" i="14"/>
  <c r="T112" i="14"/>
  <c r="U112" i="14"/>
  <c r="Q113" i="14"/>
  <c r="R113" i="14"/>
  <c r="S113" i="14"/>
  <c r="T113" i="14"/>
  <c r="U113" i="14"/>
  <c r="Q116" i="14" a="1"/>
  <c r="Q116" i="14"/>
  <c r="R116" i="14" a="1"/>
  <c r="R116" i="14"/>
  <c r="S116" i="14" a="1"/>
  <c r="S116" i="14"/>
  <c r="T116" i="14" a="1"/>
  <c r="T116" i="14"/>
  <c r="U116" i="14" a="1"/>
  <c r="U116" i="14"/>
  <c r="Q118" i="14" a="1"/>
  <c r="Q118" i="14"/>
  <c r="R118" i="14" a="1"/>
  <c r="R118" i="14"/>
  <c r="S118" i="14" a="1"/>
  <c r="S118" i="14"/>
  <c r="T118" i="14" a="1"/>
  <c r="T118" i="14"/>
  <c r="U118" i="14" a="1"/>
  <c r="U118" i="14"/>
  <c r="Q101" i="14" a="1"/>
  <c r="Q101" i="14"/>
  <c r="Q109" i="14"/>
  <c r="R101" i="14" a="1"/>
  <c r="R101" i="14"/>
  <c r="R109" i="14"/>
  <c r="S101" i="14" a="1"/>
  <c r="S101" i="14"/>
  <c r="S109" i="14"/>
  <c r="T101" i="14" a="1"/>
  <c r="T101" i="14"/>
  <c r="T109" i="14"/>
  <c r="U101" i="14" a="1"/>
  <c r="U101" i="14"/>
  <c r="U109" i="14"/>
  <c r="Q102" i="14" a="1"/>
  <c r="Q102" i="14"/>
  <c r="R102" i="14" a="1"/>
  <c r="R102" i="14"/>
  <c r="S102" i="14" a="1"/>
  <c r="S102" i="14"/>
  <c r="T102" i="14" a="1"/>
  <c r="T102" i="14"/>
  <c r="U102" i="14" a="1"/>
  <c r="U102" i="14"/>
  <c r="AS511" i="13"/>
  <c r="AS1411" i="13" a="1"/>
  <c r="AS1411" i="13"/>
  <c r="AS512" i="13"/>
  <c r="AS1412" i="13" a="1"/>
  <c r="AS1412" i="13"/>
  <c r="AS513" i="13"/>
  <c r="AS1413" i="13" a="1"/>
  <c r="AS514" i="13"/>
  <c r="AS1414" i="13" a="1"/>
  <c r="AS515" i="13"/>
  <c r="AS1415" i="13" a="1"/>
  <c r="AS516" i="13"/>
  <c r="AS1416" i="13" a="1"/>
  <c r="AS517" i="13"/>
  <c r="AS1417" i="13" a="1"/>
  <c r="AS518" i="13"/>
  <c r="AS1418" i="13" a="1"/>
  <c r="AS519" i="13"/>
  <c r="AS1419" i="13" a="1"/>
  <c r="AS520" i="13"/>
  <c r="AS1420" i="13" a="1"/>
  <c r="AS521" i="13"/>
  <c r="AS1421" i="13" a="1"/>
  <c r="AS522" i="13"/>
  <c r="AS1422" i="13" a="1"/>
  <c r="AS523" i="13"/>
  <c r="AS1423" i="13" a="1"/>
  <c r="AS524" i="13"/>
  <c r="AS1424" i="13" a="1"/>
  <c r="AS525" i="13"/>
  <c r="AS1425" i="13" a="1"/>
  <c r="AS526" i="13"/>
  <c r="AS1426" i="13" a="1"/>
  <c r="AS527" i="13"/>
  <c r="AS1427" i="13" a="1"/>
  <c r="AS528" i="13"/>
  <c r="AS1428" i="13" a="1"/>
  <c r="AS529" i="13"/>
  <c r="AS1429" i="13" a="1"/>
  <c r="AS530" i="13"/>
  <c r="AS1430" i="13" a="1"/>
  <c r="AS531" i="13"/>
  <c r="AS1431" i="13" a="1"/>
  <c r="AS532" i="13"/>
  <c r="AS1432" i="13" a="1"/>
  <c r="AS533" i="13"/>
  <c r="AS1433" i="13" a="1"/>
  <c r="AS534" i="13"/>
  <c r="AS1434" i="13" a="1"/>
  <c r="AS535" i="13"/>
  <c r="AS1435" i="13" a="1"/>
  <c r="AS536" i="13"/>
  <c r="AS1436" i="13" a="1"/>
  <c r="AS537" i="13"/>
  <c r="AS1437" i="13" a="1"/>
  <c r="AS538" i="13"/>
  <c r="AS1438" i="13" a="1"/>
  <c r="AS539" i="13"/>
  <c r="AS1439" i="13" a="1"/>
  <c r="AS540" i="13"/>
  <c r="AS1440" i="13" a="1"/>
  <c r="AS541" i="13"/>
  <c r="AS1441" i="13" a="1"/>
  <c r="AS542" i="13"/>
  <c r="AS1442" i="13" a="1"/>
  <c r="AS1413" i="13"/>
  <c r="AS1414" i="13"/>
  <c r="AS1415" i="13"/>
  <c r="AS1416" i="13"/>
  <c r="AS1417" i="13"/>
  <c r="AS1418" i="13"/>
  <c r="AS1419" i="13"/>
  <c r="AS1420" i="13"/>
  <c r="AS1421" i="13"/>
  <c r="AS1422" i="13"/>
  <c r="AS1423" i="13"/>
  <c r="AS1424" i="13"/>
  <c r="AS1425" i="13"/>
  <c r="AS1426" i="13"/>
  <c r="AS1427" i="13"/>
  <c r="AS1428" i="13"/>
  <c r="AS1429" i="13"/>
  <c r="AS1430" i="13"/>
  <c r="AS1431" i="13"/>
  <c r="AS1432" i="13"/>
  <c r="AS1433" i="13"/>
  <c r="AS1434" i="13"/>
  <c r="AS1435" i="13"/>
  <c r="AS1436" i="13"/>
  <c r="AS1437" i="13"/>
  <c r="AS1438" i="13"/>
  <c r="AS1439" i="13"/>
  <c r="AS1440" i="13"/>
  <c r="AS1441" i="13"/>
  <c r="AS1442" i="13"/>
  <c r="W103" i="14"/>
  <c r="AS361" i="13"/>
  <c r="W96" i="14"/>
  <c r="W100" i="14" a="1"/>
  <c r="W100" i="14"/>
  <c r="W108" i="14"/>
  <c r="W101" i="14" a="1"/>
  <c r="W101" i="14"/>
  <c r="W109" i="14"/>
  <c r="W112" i="14"/>
  <c r="W113" i="14"/>
  <c r="W116" i="14" a="1"/>
  <c r="W116" i="14"/>
  <c r="W118" i="14" a="1"/>
  <c r="W118" i="14"/>
  <c r="W102" i="14" a="1"/>
  <c r="W102" i="14"/>
  <c r="AS692" i="13"/>
  <c r="AQ692" i="13"/>
  <c r="AP692" i="13"/>
  <c r="AO692" i="13"/>
  <c r="AN692" i="13"/>
  <c r="AM692" i="13"/>
  <c r="AB496" i="13"/>
  <c r="AB1396" i="13" a="1"/>
  <c r="AB1396" i="13"/>
  <c r="AB497" i="13"/>
  <c r="AB1397" i="13" a="1"/>
  <c r="AB1397" i="13"/>
  <c r="AB498" i="13"/>
  <c r="AB1398" i="13" a="1"/>
  <c r="AB499" i="13"/>
  <c r="AB1399" i="13" a="1"/>
  <c r="AB500" i="13"/>
  <c r="AB1400" i="13" a="1"/>
  <c r="AB501" i="13"/>
  <c r="AB1401" i="13" a="1"/>
  <c r="AB502" i="13"/>
  <c r="AB1402" i="13" a="1"/>
  <c r="AB503" i="13"/>
  <c r="AB1403" i="13" a="1"/>
  <c r="AB504" i="13"/>
  <c r="AB1404" i="13" a="1"/>
  <c r="AB505" i="13"/>
  <c r="AB1405" i="13" a="1"/>
  <c r="AB506" i="13"/>
  <c r="AB1406" i="13" a="1"/>
  <c r="AB507" i="13"/>
  <c r="AB1407" i="13" a="1"/>
  <c r="AB508" i="13"/>
  <c r="AB1408" i="13" a="1"/>
  <c r="AB509" i="13"/>
  <c r="AB1409" i="13" a="1"/>
  <c r="AB510" i="13"/>
  <c r="AB1410" i="13" a="1"/>
  <c r="AB511" i="13"/>
  <c r="AB1411" i="13" a="1"/>
  <c r="AB512" i="13"/>
  <c r="AB1412" i="13" a="1"/>
  <c r="AB513" i="13"/>
  <c r="AB1413" i="13" a="1"/>
  <c r="AB514" i="13"/>
  <c r="AB1414" i="13" a="1"/>
  <c r="AB515" i="13"/>
  <c r="AB1415" i="13" a="1"/>
  <c r="AB516" i="13"/>
  <c r="AB1416" i="13" a="1"/>
  <c r="AB517" i="13"/>
  <c r="AB1417" i="13" a="1"/>
  <c r="AB518" i="13"/>
  <c r="AB1418" i="13" a="1"/>
  <c r="AB519" i="13"/>
  <c r="AB1419" i="13" a="1"/>
  <c r="AB520" i="13"/>
  <c r="AB1420" i="13" a="1"/>
  <c r="AB521" i="13"/>
  <c r="AB1421" i="13" a="1"/>
  <c r="AB522" i="13"/>
  <c r="AB1422" i="13" a="1"/>
  <c r="AB523" i="13"/>
  <c r="AB1423" i="13" a="1"/>
  <c r="AB524" i="13"/>
  <c r="AB1424" i="13" a="1"/>
  <c r="AB525" i="13"/>
  <c r="AB1425" i="13" a="1"/>
  <c r="AB526" i="13"/>
  <c r="AB1426" i="13" a="1"/>
  <c r="AB527" i="13"/>
  <c r="AB1427" i="13" a="1"/>
  <c r="AB528" i="13"/>
  <c r="AB1428" i="13" a="1"/>
  <c r="AB529" i="13"/>
  <c r="AB1429" i="13" a="1"/>
  <c r="AB530" i="13"/>
  <c r="AB1430" i="13" a="1"/>
  <c r="AB531" i="13"/>
  <c r="AB1431" i="13" a="1"/>
  <c r="AB532" i="13"/>
  <c r="AB1432" i="13" a="1"/>
  <c r="AB533" i="13"/>
  <c r="AB1433" i="13" a="1"/>
  <c r="AB534" i="13"/>
  <c r="AB1434" i="13" a="1"/>
  <c r="AB535" i="13"/>
  <c r="AB1435" i="13" a="1"/>
  <c r="AB536" i="13"/>
  <c r="AB1436" i="13" a="1"/>
  <c r="AB537" i="13"/>
  <c r="AB1437" i="13" a="1"/>
  <c r="AB538" i="13"/>
  <c r="AB1438" i="13" a="1"/>
  <c r="AB539" i="13"/>
  <c r="AB1439" i="13" a="1"/>
  <c r="AB540" i="13"/>
  <c r="AB1440" i="13" a="1"/>
  <c r="AB541" i="13"/>
  <c r="AB1441" i="13" a="1"/>
  <c r="AB542" i="13"/>
  <c r="AB1442" i="13" a="1"/>
  <c r="AB1398" i="13"/>
  <c r="AB1399" i="13"/>
  <c r="AB1400" i="13"/>
  <c r="AB1401" i="13"/>
  <c r="AB1402" i="13"/>
  <c r="AB1403" i="13"/>
  <c r="AB1404" i="13"/>
  <c r="AB1405" i="13"/>
  <c r="AB1406" i="13"/>
  <c r="AB1407" i="13"/>
  <c r="AB1408" i="13"/>
  <c r="AB1409" i="13"/>
  <c r="AB1410" i="13"/>
  <c r="AB1411" i="13"/>
  <c r="AB1412" i="13"/>
  <c r="AB1413" i="13"/>
  <c r="AB1414" i="13"/>
  <c r="AB1415" i="13"/>
  <c r="AB1416" i="13"/>
  <c r="AB1417" i="13"/>
  <c r="AB1418" i="13"/>
  <c r="AB1419" i="13"/>
  <c r="AB1420" i="13"/>
  <c r="AB1421" i="13"/>
  <c r="AB1422" i="13"/>
  <c r="AB1423" i="13"/>
  <c r="AB1424" i="13"/>
  <c r="AB1425" i="13"/>
  <c r="AB1426" i="13"/>
  <c r="AB1427" i="13"/>
  <c r="AB1428" i="13"/>
  <c r="AB1429" i="13"/>
  <c r="AB1430" i="13"/>
  <c r="AB1431" i="13"/>
  <c r="AB1432" i="13"/>
  <c r="AB1433" i="13"/>
  <c r="AB1434" i="13"/>
  <c r="AB1435" i="13"/>
  <c r="AB1436" i="13"/>
  <c r="AB1437" i="13"/>
  <c r="AB1438" i="13"/>
  <c r="AB1439" i="13"/>
  <c r="AB1440" i="13"/>
  <c r="AB1441" i="13"/>
  <c r="AB1442" i="13"/>
  <c r="F103" i="14"/>
  <c r="AC496" i="13"/>
  <c r="AC1396" i="13" a="1"/>
  <c r="AC1396" i="13"/>
  <c r="AC497" i="13"/>
  <c r="AC1397" i="13" a="1"/>
  <c r="AC1397" i="13"/>
  <c r="AC498" i="13"/>
  <c r="AC1398" i="13" a="1"/>
  <c r="AC499" i="13"/>
  <c r="AC1399" i="13" a="1"/>
  <c r="AC500" i="13"/>
  <c r="AC1400" i="13" a="1"/>
  <c r="AC501" i="13"/>
  <c r="AC1401" i="13" a="1"/>
  <c r="AC502" i="13"/>
  <c r="AC1402" i="13" a="1"/>
  <c r="AC503" i="13"/>
  <c r="AC1403" i="13" a="1"/>
  <c r="AC504" i="13"/>
  <c r="AC1404" i="13" a="1"/>
  <c r="AC505" i="13"/>
  <c r="AC1405" i="13" a="1"/>
  <c r="AC506" i="13"/>
  <c r="AC1406" i="13" a="1"/>
  <c r="AC507" i="13"/>
  <c r="AC1407" i="13" a="1"/>
  <c r="AC508" i="13"/>
  <c r="AC1408" i="13" a="1"/>
  <c r="AC509" i="13"/>
  <c r="AC1409" i="13" a="1"/>
  <c r="AC510" i="13"/>
  <c r="AC1410" i="13" a="1"/>
  <c r="AC511" i="13"/>
  <c r="AC1411" i="13" a="1"/>
  <c r="AC512" i="13"/>
  <c r="AC1412" i="13" a="1"/>
  <c r="AC513" i="13"/>
  <c r="AC1413" i="13" a="1"/>
  <c r="AC514" i="13"/>
  <c r="AC1414" i="13" a="1"/>
  <c r="AC515" i="13"/>
  <c r="AC1415" i="13" a="1"/>
  <c r="AC516" i="13"/>
  <c r="AC1416" i="13" a="1"/>
  <c r="AC517" i="13"/>
  <c r="AC1417" i="13" a="1"/>
  <c r="AC518" i="13"/>
  <c r="AC1418" i="13" a="1"/>
  <c r="AC519" i="13"/>
  <c r="AC1419" i="13" a="1"/>
  <c r="AC520" i="13"/>
  <c r="AC1420" i="13" a="1"/>
  <c r="AC521" i="13"/>
  <c r="AC1421" i="13" a="1"/>
  <c r="AC522" i="13"/>
  <c r="AC1422" i="13" a="1"/>
  <c r="AC523" i="13"/>
  <c r="AC1423" i="13" a="1"/>
  <c r="AC524" i="13"/>
  <c r="AC1424" i="13" a="1"/>
  <c r="AC525" i="13"/>
  <c r="AC1425" i="13" a="1"/>
  <c r="AC526" i="13"/>
  <c r="AC1426" i="13" a="1"/>
  <c r="AC527" i="13"/>
  <c r="AC1427" i="13" a="1"/>
  <c r="AC528" i="13"/>
  <c r="AC1428" i="13" a="1"/>
  <c r="AC529" i="13"/>
  <c r="AC1429" i="13" a="1"/>
  <c r="AC530" i="13"/>
  <c r="AC1430" i="13" a="1"/>
  <c r="AC531" i="13"/>
  <c r="AC1431" i="13" a="1"/>
  <c r="AC532" i="13"/>
  <c r="AC1432" i="13" a="1"/>
  <c r="AC533" i="13"/>
  <c r="AC1433" i="13" a="1"/>
  <c r="AC534" i="13"/>
  <c r="AC1434" i="13" a="1"/>
  <c r="AC535" i="13"/>
  <c r="AC1435" i="13" a="1"/>
  <c r="AC536" i="13"/>
  <c r="AC1436" i="13" a="1"/>
  <c r="AC537" i="13"/>
  <c r="AC1437" i="13" a="1"/>
  <c r="AC538" i="13"/>
  <c r="AC1438" i="13" a="1"/>
  <c r="AC539" i="13"/>
  <c r="AC1439" i="13" a="1"/>
  <c r="AC540" i="13"/>
  <c r="AC1440" i="13" a="1"/>
  <c r="AC541" i="13"/>
  <c r="AC1441" i="13" a="1"/>
  <c r="AC542" i="13"/>
  <c r="AC1442" i="13" a="1"/>
  <c r="AC1398" i="13"/>
  <c r="AC1399" i="13"/>
  <c r="AC1400" i="13"/>
  <c r="AC1401" i="13"/>
  <c r="AC1402" i="13"/>
  <c r="AC1403" i="13"/>
  <c r="AC1404" i="13"/>
  <c r="AC1405" i="13"/>
  <c r="AC1406" i="13"/>
  <c r="AC1407" i="13"/>
  <c r="AC1408" i="13"/>
  <c r="AC1409" i="13"/>
  <c r="AC1410" i="13"/>
  <c r="AC1411" i="13"/>
  <c r="AC1412" i="13"/>
  <c r="AC1413" i="13"/>
  <c r="AC1414" i="13"/>
  <c r="AC1415" i="13"/>
  <c r="AC1416" i="13"/>
  <c r="AC1417" i="13"/>
  <c r="AC1418" i="13"/>
  <c r="AC1419" i="13"/>
  <c r="AC1420" i="13"/>
  <c r="AC1421" i="13"/>
  <c r="AC1422" i="13"/>
  <c r="AC1423" i="13"/>
  <c r="AC1424" i="13"/>
  <c r="AC1425" i="13"/>
  <c r="AC1426" i="13"/>
  <c r="AC1427" i="13"/>
  <c r="AC1428" i="13"/>
  <c r="AC1429" i="13"/>
  <c r="AC1430" i="13"/>
  <c r="AC1431" i="13"/>
  <c r="AC1432" i="13"/>
  <c r="AC1433" i="13"/>
  <c r="AC1434" i="13"/>
  <c r="AC1435" i="13"/>
  <c r="AC1436" i="13"/>
  <c r="AC1437" i="13"/>
  <c r="AC1438" i="13"/>
  <c r="AC1439" i="13"/>
  <c r="AC1440" i="13"/>
  <c r="AC1441" i="13"/>
  <c r="AC1442" i="13"/>
  <c r="G103" i="14"/>
  <c r="AD496" i="13"/>
  <c r="AD1396" i="13" a="1"/>
  <c r="AD1396" i="13"/>
  <c r="AD497" i="13"/>
  <c r="AD1397" i="13" a="1"/>
  <c r="AD1397" i="13"/>
  <c r="AD498" i="13"/>
  <c r="AD1398" i="13" a="1"/>
  <c r="AD499" i="13"/>
  <c r="AD1399" i="13" a="1"/>
  <c r="AD500" i="13"/>
  <c r="AD1400" i="13" a="1"/>
  <c r="AD501" i="13"/>
  <c r="AD1401" i="13" a="1"/>
  <c r="AD502" i="13"/>
  <c r="AD1402" i="13" a="1"/>
  <c r="AD503" i="13"/>
  <c r="AD1403" i="13" a="1"/>
  <c r="AD504" i="13"/>
  <c r="AD1404" i="13" a="1"/>
  <c r="AD505" i="13"/>
  <c r="AD1405" i="13" a="1"/>
  <c r="AD506" i="13"/>
  <c r="AD1406" i="13" a="1"/>
  <c r="AD507" i="13"/>
  <c r="AD1407" i="13" a="1"/>
  <c r="AD508" i="13"/>
  <c r="AD1408" i="13" a="1"/>
  <c r="AD509" i="13"/>
  <c r="AD1409" i="13" a="1"/>
  <c r="AD510" i="13"/>
  <c r="AD1410" i="13" a="1"/>
  <c r="AD511" i="13"/>
  <c r="AD1411" i="13" a="1"/>
  <c r="AD512" i="13"/>
  <c r="AD1412" i="13" a="1"/>
  <c r="AD513" i="13"/>
  <c r="AD1413" i="13" a="1"/>
  <c r="AD514" i="13"/>
  <c r="AD1414" i="13" a="1"/>
  <c r="AD515" i="13"/>
  <c r="AD1415" i="13" a="1"/>
  <c r="AD516" i="13"/>
  <c r="AD1416" i="13" a="1"/>
  <c r="AD517" i="13"/>
  <c r="AD1417" i="13" a="1"/>
  <c r="AD518" i="13"/>
  <c r="AD1418" i="13" a="1"/>
  <c r="AD519" i="13"/>
  <c r="AD1419" i="13" a="1"/>
  <c r="AD520" i="13"/>
  <c r="AD1420" i="13" a="1"/>
  <c r="AD521" i="13"/>
  <c r="AD1421" i="13" a="1"/>
  <c r="AD522" i="13"/>
  <c r="AD1422" i="13" a="1"/>
  <c r="AD523" i="13"/>
  <c r="AD1423" i="13" a="1"/>
  <c r="AD524" i="13"/>
  <c r="AD1424" i="13" a="1"/>
  <c r="AD525" i="13"/>
  <c r="AD1425" i="13" a="1"/>
  <c r="AD526" i="13"/>
  <c r="AD1426" i="13" a="1"/>
  <c r="AD527" i="13"/>
  <c r="AD1427" i="13" a="1"/>
  <c r="AD528" i="13"/>
  <c r="AD1428" i="13" a="1"/>
  <c r="AD529" i="13"/>
  <c r="AD1429" i="13" a="1"/>
  <c r="AD530" i="13"/>
  <c r="AD1430" i="13" a="1"/>
  <c r="AD531" i="13"/>
  <c r="AD1431" i="13" a="1"/>
  <c r="AD532" i="13"/>
  <c r="AD1432" i="13" a="1"/>
  <c r="AD533" i="13"/>
  <c r="AD1433" i="13" a="1"/>
  <c r="AD534" i="13"/>
  <c r="AD1434" i="13" a="1"/>
  <c r="AD535" i="13"/>
  <c r="AD1435" i="13" a="1"/>
  <c r="AD536" i="13"/>
  <c r="AD1436" i="13" a="1"/>
  <c r="AD537" i="13"/>
  <c r="AD1437" i="13" a="1"/>
  <c r="AD538" i="13"/>
  <c r="AD1438" i="13" a="1"/>
  <c r="AD539" i="13"/>
  <c r="AD1439" i="13" a="1"/>
  <c r="AD540" i="13"/>
  <c r="AD1440" i="13" a="1"/>
  <c r="AD541" i="13"/>
  <c r="AD1441" i="13" a="1"/>
  <c r="AD542" i="13"/>
  <c r="AD1442" i="13" a="1"/>
  <c r="AD1398" i="13"/>
  <c r="AD1399" i="13"/>
  <c r="AD1400" i="13"/>
  <c r="AD1401" i="13"/>
  <c r="AD1402" i="13"/>
  <c r="AD1403" i="13"/>
  <c r="AD1404" i="13"/>
  <c r="AD1405" i="13"/>
  <c r="AD1406" i="13"/>
  <c r="AD1407" i="13"/>
  <c r="AD1408" i="13"/>
  <c r="AD1409" i="13"/>
  <c r="AD1410" i="13"/>
  <c r="AD1411" i="13"/>
  <c r="AD1412" i="13"/>
  <c r="AD1413" i="13"/>
  <c r="AD1414" i="13"/>
  <c r="AD1415" i="13"/>
  <c r="AD1416" i="13"/>
  <c r="AD1417" i="13"/>
  <c r="AD1418" i="13"/>
  <c r="AD1419" i="13"/>
  <c r="AD1420" i="13"/>
  <c r="AD1421" i="13"/>
  <c r="AD1422" i="13"/>
  <c r="AD1423" i="13"/>
  <c r="AD1424" i="13"/>
  <c r="AD1425" i="13"/>
  <c r="AD1426" i="13"/>
  <c r="AD1427" i="13"/>
  <c r="AD1428" i="13"/>
  <c r="AD1429" i="13"/>
  <c r="AD1430" i="13"/>
  <c r="AD1431" i="13"/>
  <c r="AD1432" i="13"/>
  <c r="AD1433" i="13"/>
  <c r="AD1434" i="13"/>
  <c r="AD1435" i="13"/>
  <c r="AD1436" i="13"/>
  <c r="AD1437" i="13"/>
  <c r="AD1438" i="13"/>
  <c r="AD1439" i="13"/>
  <c r="AD1440" i="13"/>
  <c r="AD1441" i="13"/>
  <c r="AD1442" i="13"/>
  <c r="H103" i="14"/>
  <c r="AE496" i="13"/>
  <c r="AE1396" i="13" a="1"/>
  <c r="AE1396" i="13"/>
  <c r="AE497" i="13"/>
  <c r="AE1397" i="13" a="1"/>
  <c r="AE1397" i="13"/>
  <c r="AE498" i="13"/>
  <c r="AE1398" i="13" a="1"/>
  <c r="AE499" i="13"/>
  <c r="AE1399" i="13" a="1"/>
  <c r="AE500" i="13"/>
  <c r="AE1400" i="13" a="1"/>
  <c r="AE501" i="13"/>
  <c r="AE1401" i="13" a="1"/>
  <c r="AE502" i="13"/>
  <c r="AE1402" i="13" a="1"/>
  <c r="AE503" i="13"/>
  <c r="AE1403" i="13" a="1"/>
  <c r="AE504" i="13"/>
  <c r="AE1404" i="13" a="1"/>
  <c r="AE505" i="13"/>
  <c r="AE1405" i="13" a="1"/>
  <c r="AE506" i="13"/>
  <c r="AE1406" i="13" a="1"/>
  <c r="AE507" i="13"/>
  <c r="AE1407" i="13" a="1"/>
  <c r="AE508" i="13"/>
  <c r="AE1408" i="13" a="1"/>
  <c r="AE509" i="13"/>
  <c r="AE1409" i="13" a="1"/>
  <c r="AE510" i="13"/>
  <c r="AE1410" i="13" a="1"/>
  <c r="AE511" i="13"/>
  <c r="AE1411" i="13" a="1"/>
  <c r="AE512" i="13"/>
  <c r="AE1412" i="13" a="1"/>
  <c r="AE513" i="13"/>
  <c r="AE1413" i="13" a="1"/>
  <c r="AE514" i="13"/>
  <c r="AE1414" i="13" a="1"/>
  <c r="AE515" i="13"/>
  <c r="AE1415" i="13" a="1"/>
  <c r="AE516" i="13"/>
  <c r="AE1416" i="13" a="1"/>
  <c r="AE517" i="13"/>
  <c r="AE1417" i="13" a="1"/>
  <c r="AE518" i="13"/>
  <c r="AE1418" i="13" a="1"/>
  <c r="AE519" i="13"/>
  <c r="AE1419" i="13" a="1"/>
  <c r="AE520" i="13"/>
  <c r="AE1420" i="13" a="1"/>
  <c r="AE521" i="13"/>
  <c r="AE1421" i="13" a="1"/>
  <c r="AE522" i="13"/>
  <c r="AE1422" i="13" a="1"/>
  <c r="AE523" i="13"/>
  <c r="AE1423" i="13" a="1"/>
  <c r="AE524" i="13"/>
  <c r="AE1424" i="13" a="1"/>
  <c r="AE525" i="13"/>
  <c r="AE1425" i="13" a="1"/>
  <c r="AE526" i="13"/>
  <c r="AE1426" i="13" a="1"/>
  <c r="AE527" i="13"/>
  <c r="AE1427" i="13" a="1"/>
  <c r="AE528" i="13"/>
  <c r="AE1428" i="13" a="1"/>
  <c r="AE529" i="13"/>
  <c r="AE1429" i="13" a="1"/>
  <c r="AE530" i="13"/>
  <c r="AE1430" i="13" a="1"/>
  <c r="AE531" i="13"/>
  <c r="AE1431" i="13" a="1"/>
  <c r="AE532" i="13"/>
  <c r="AE1432" i="13" a="1"/>
  <c r="AE533" i="13"/>
  <c r="AE1433" i="13" a="1"/>
  <c r="AE534" i="13"/>
  <c r="AE1434" i="13" a="1"/>
  <c r="AE535" i="13"/>
  <c r="AE1435" i="13" a="1"/>
  <c r="AE536" i="13"/>
  <c r="AE1436" i="13" a="1"/>
  <c r="AE537" i="13"/>
  <c r="AE1437" i="13" a="1"/>
  <c r="AE538" i="13"/>
  <c r="AE1438" i="13" a="1"/>
  <c r="AE539" i="13"/>
  <c r="AE1439" i="13" a="1"/>
  <c r="AE540" i="13"/>
  <c r="AE1440" i="13" a="1"/>
  <c r="AE541" i="13"/>
  <c r="AE1441" i="13" a="1"/>
  <c r="AE542" i="13"/>
  <c r="AE1442" i="13" a="1"/>
  <c r="AE1398" i="13"/>
  <c r="AE1399" i="13"/>
  <c r="AE1400" i="13"/>
  <c r="AE1401" i="13"/>
  <c r="AE1402" i="13"/>
  <c r="AE1403" i="13"/>
  <c r="AE1404" i="13"/>
  <c r="AE1405" i="13"/>
  <c r="AE1406" i="13"/>
  <c r="AE1407" i="13"/>
  <c r="AE1408" i="13"/>
  <c r="AE1409" i="13"/>
  <c r="AE1410" i="13"/>
  <c r="AE1411" i="13"/>
  <c r="AE1412" i="13"/>
  <c r="AE1413" i="13"/>
  <c r="AE1414" i="13"/>
  <c r="AE1415" i="13"/>
  <c r="AE1416" i="13"/>
  <c r="AE1417" i="13"/>
  <c r="AE1418" i="13"/>
  <c r="AE1419" i="13"/>
  <c r="AE1420" i="13"/>
  <c r="AE1421" i="13"/>
  <c r="AE1422" i="13"/>
  <c r="AE1423" i="13"/>
  <c r="AE1424" i="13"/>
  <c r="AE1425" i="13"/>
  <c r="AE1426" i="13"/>
  <c r="AE1427" i="13"/>
  <c r="AE1428" i="13"/>
  <c r="AE1429" i="13"/>
  <c r="AE1430" i="13"/>
  <c r="AE1431" i="13"/>
  <c r="AE1432" i="13"/>
  <c r="AE1433" i="13"/>
  <c r="AE1434" i="13"/>
  <c r="AE1435" i="13"/>
  <c r="AE1436" i="13"/>
  <c r="AE1437" i="13"/>
  <c r="AE1438" i="13"/>
  <c r="AE1439" i="13"/>
  <c r="AE1440" i="13"/>
  <c r="AE1441" i="13"/>
  <c r="AE1442" i="13"/>
  <c r="I103" i="14"/>
  <c r="F102" i="14" a="1"/>
  <c r="F102" i="14"/>
  <c r="G102" i="14" a="1"/>
  <c r="G102" i="14"/>
  <c r="H102" i="14" a="1"/>
  <c r="H102" i="14"/>
  <c r="I102" i="14" a="1"/>
  <c r="I102" i="14"/>
  <c r="I96" i="14"/>
  <c r="I101" i="14" a="1"/>
  <c r="I101" i="14"/>
  <c r="I109" i="14"/>
  <c r="H96" i="14"/>
  <c r="H101" i="14" a="1"/>
  <c r="H101" i="14"/>
  <c r="H109" i="14"/>
  <c r="G96" i="14"/>
  <c r="G101" i="14" a="1"/>
  <c r="G101" i="14"/>
  <c r="G109" i="14"/>
  <c r="F96" i="14"/>
  <c r="F101" i="14" a="1"/>
  <c r="F101" i="14"/>
  <c r="F109" i="14"/>
  <c r="F100" i="14" a="1"/>
  <c r="F100" i="14"/>
  <c r="F108" i="14"/>
  <c r="G100" i="14" a="1"/>
  <c r="G100" i="14"/>
  <c r="G108" i="14"/>
  <c r="H100" i="14" a="1"/>
  <c r="H100" i="14"/>
  <c r="H108" i="14"/>
  <c r="I100" i="14" a="1"/>
  <c r="I100" i="14"/>
  <c r="I108" i="14"/>
  <c r="I116" i="14" a="1"/>
  <c r="I116" i="14"/>
  <c r="H116" i="14" a="1"/>
  <c r="H116" i="14"/>
  <c r="G116" i="14" a="1"/>
  <c r="G116" i="14"/>
  <c r="F116" i="14" a="1"/>
  <c r="F116" i="14"/>
  <c r="I113" i="14"/>
  <c r="H113" i="14"/>
  <c r="G113" i="14"/>
  <c r="F113" i="14"/>
  <c r="I112" i="14"/>
  <c r="H112" i="14"/>
  <c r="G112" i="14"/>
  <c r="F112" i="14"/>
  <c r="I191" i="14"/>
  <c r="H191" i="14"/>
  <c r="G191" i="14"/>
  <c r="F191" i="14"/>
  <c r="E191" i="14"/>
  <c r="E116" i="14" a="1"/>
  <c r="E116" i="14"/>
  <c r="E113" i="14"/>
  <c r="E112" i="14"/>
  <c r="E96" i="14"/>
  <c r="E100" i="14" a="1"/>
  <c r="E100" i="14"/>
  <c r="E108" i="14"/>
  <c r="E101" i="14" a="1"/>
  <c r="E101" i="14"/>
  <c r="E109" i="14"/>
  <c r="E102" i="14" a="1"/>
  <c r="E102" i="14"/>
  <c r="AA496" i="13"/>
  <c r="AA1396" i="13" a="1"/>
  <c r="AA1396" i="13"/>
  <c r="AA497" i="13"/>
  <c r="AA1397" i="13" a="1"/>
  <c r="AA1397" i="13"/>
  <c r="AA498" i="13"/>
  <c r="AA1398" i="13" a="1"/>
  <c r="AA499" i="13"/>
  <c r="AA1399" i="13" a="1"/>
  <c r="AA500" i="13"/>
  <c r="AA1400" i="13" a="1"/>
  <c r="AA501" i="13"/>
  <c r="AA1401" i="13" a="1"/>
  <c r="AA502" i="13"/>
  <c r="AA1402" i="13" a="1"/>
  <c r="AA503" i="13"/>
  <c r="AA1403" i="13" a="1"/>
  <c r="AA504" i="13"/>
  <c r="AA1404" i="13" a="1"/>
  <c r="AA505" i="13"/>
  <c r="AA1405" i="13" a="1"/>
  <c r="AA506" i="13"/>
  <c r="AA1406" i="13" a="1"/>
  <c r="AA507" i="13"/>
  <c r="AA1407" i="13" a="1"/>
  <c r="AA508" i="13"/>
  <c r="AA1408" i="13" a="1"/>
  <c r="AA509" i="13"/>
  <c r="AA1409" i="13" a="1"/>
  <c r="AA510" i="13"/>
  <c r="AA1410" i="13" a="1"/>
  <c r="AA511" i="13"/>
  <c r="AA1411" i="13" a="1"/>
  <c r="AA512" i="13"/>
  <c r="AA1412" i="13" a="1"/>
  <c r="AA513" i="13"/>
  <c r="AA1413" i="13" a="1"/>
  <c r="AA514" i="13"/>
  <c r="AA1414" i="13" a="1"/>
  <c r="AA515" i="13"/>
  <c r="AA1415" i="13" a="1"/>
  <c r="AA516" i="13"/>
  <c r="AA1416" i="13" a="1"/>
  <c r="AA517" i="13"/>
  <c r="AA1417" i="13" a="1"/>
  <c r="AA518" i="13"/>
  <c r="AA1418" i="13" a="1"/>
  <c r="AA519" i="13"/>
  <c r="AA1419" i="13" a="1"/>
  <c r="AA520" i="13"/>
  <c r="AA1420" i="13" a="1"/>
  <c r="AA521" i="13"/>
  <c r="AA1421" i="13" a="1"/>
  <c r="AA522" i="13"/>
  <c r="AA1422" i="13" a="1"/>
  <c r="AA523" i="13"/>
  <c r="AA1423" i="13" a="1"/>
  <c r="AA524" i="13"/>
  <c r="AA1424" i="13" a="1"/>
  <c r="AA525" i="13"/>
  <c r="AA1425" i="13" a="1"/>
  <c r="AA526" i="13"/>
  <c r="AA1426" i="13" a="1"/>
  <c r="AA527" i="13"/>
  <c r="AA1427" i="13" a="1"/>
  <c r="AA528" i="13"/>
  <c r="AA1428" i="13" a="1"/>
  <c r="AA529" i="13"/>
  <c r="AA1429" i="13" a="1"/>
  <c r="AA530" i="13"/>
  <c r="AA1430" i="13" a="1"/>
  <c r="AA531" i="13"/>
  <c r="AA1431" i="13" a="1"/>
  <c r="AA532" i="13"/>
  <c r="AA1432" i="13" a="1"/>
  <c r="AA533" i="13"/>
  <c r="AA1433" i="13" a="1"/>
  <c r="AA534" i="13"/>
  <c r="AA1434" i="13" a="1"/>
  <c r="AA535" i="13"/>
  <c r="AA1435" i="13" a="1"/>
  <c r="AA536" i="13"/>
  <c r="AA1436" i="13" a="1"/>
  <c r="AA537" i="13"/>
  <c r="AA1437" i="13" a="1"/>
  <c r="AA538" i="13"/>
  <c r="AA1438" i="13" a="1"/>
  <c r="AA539" i="13"/>
  <c r="AA1439" i="13" a="1"/>
  <c r="AA540" i="13"/>
  <c r="AA1440" i="13" a="1"/>
  <c r="AA541" i="13"/>
  <c r="AA1441" i="13" a="1"/>
  <c r="AA542" i="13"/>
  <c r="AA1442" i="13" a="1"/>
  <c r="AA1398" i="13"/>
  <c r="AA1399" i="13"/>
  <c r="AA1400" i="13"/>
  <c r="AA1401" i="13"/>
  <c r="AA1402" i="13"/>
  <c r="AA1403" i="13"/>
  <c r="AA1404" i="13"/>
  <c r="AA1405" i="13"/>
  <c r="AA1406" i="13"/>
  <c r="AA1407" i="13"/>
  <c r="AA1408" i="13"/>
  <c r="AA1409" i="13"/>
  <c r="AA1410" i="13"/>
  <c r="AA1411" i="13"/>
  <c r="AA1412" i="13"/>
  <c r="AA1413" i="13"/>
  <c r="AA1414" i="13"/>
  <c r="AA1415" i="13"/>
  <c r="AA1416" i="13"/>
  <c r="AA1417" i="13"/>
  <c r="AA1418" i="13"/>
  <c r="AA1419" i="13"/>
  <c r="AA1420" i="13"/>
  <c r="AA1421" i="13"/>
  <c r="AA1422" i="13"/>
  <c r="AA1423" i="13"/>
  <c r="AA1424" i="13"/>
  <c r="AA1425" i="13"/>
  <c r="AA1426" i="13"/>
  <c r="AA1427" i="13"/>
  <c r="AA1428" i="13"/>
  <c r="AA1429" i="13"/>
  <c r="AA1430" i="13"/>
  <c r="AA1431" i="13"/>
  <c r="AA1432" i="13"/>
  <c r="AA1433" i="13"/>
  <c r="AA1434" i="13"/>
  <c r="AA1435" i="13"/>
  <c r="AA1436" i="13"/>
  <c r="AA1437" i="13"/>
  <c r="AA1438" i="13"/>
  <c r="AA1439" i="13"/>
  <c r="AA1440" i="13"/>
  <c r="AA1441" i="13"/>
  <c r="AA1442" i="13"/>
  <c r="E103" i="14"/>
  <c r="AE692" i="13"/>
  <c r="AD692" i="13"/>
  <c r="AC692" i="13"/>
  <c r="AB692" i="13"/>
  <c r="AA692" i="13"/>
  <c r="AA346" i="13"/>
  <c r="E118" i="14" a="1"/>
  <c r="E118" i="14"/>
  <c r="AB346" i="13"/>
  <c r="AC346" i="13"/>
  <c r="AD346" i="13"/>
  <c r="AE346" i="13"/>
  <c r="F118" i="14" a="1"/>
  <c r="F118" i="14"/>
  <c r="G118" i="14" a="1"/>
  <c r="G118" i="14"/>
  <c r="H118" i="14" a="1"/>
  <c r="H118" i="14"/>
  <c r="I118" i="14" a="1"/>
  <c r="I118" i="14"/>
  <c r="W229" i="14" a="1"/>
  <c r="W229" i="14"/>
  <c r="W228" i="14" a="1"/>
  <c r="W228" i="14"/>
  <c r="W227" i="14" a="1"/>
  <c r="W227" i="14"/>
  <c r="W226" i="14" a="1"/>
  <c r="W226" i="14"/>
  <c r="W225" i="14" a="1"/>
  <c r="W225" i="14"/>
  <c r="W224" i="14" a="1"/>
  <c r="W224" i="14"/>
  <c r="W223" i="14" a="1"/>
  <c r="W223" i="14"/>
  <c r="W222" i="14" a="1"/>
  <c r="W222" i="14"/>
  <c r="W221" i="14" a="1"/>
  <c r="W221" i="14"/>
  <c r="W220" i="14" a="1"/>
  <c r="W220" i="14"/>
  <c r="W219" i="14" a="1"/>
  <c r="W219" i="14"/>
  <c r="W218" i="14" a="1"/>
  <c r="W218" i="14"/>
  <c r="W217" i="14" a="1"/>
  <c r="W217" i="14"/>
  <c r="W216" i="14" a="1"/>
  <c r="W216" i="14"/>
  <c r="W215" i="14" a="1"/>
  <c r="W215" i="14"/>
  <c r="W214" i="14" a="1"/>
  <c r="W214" i="14"/>
  <c r="W213" i="14" a="1"/>
  <c r="W213" i="14"/>
  <c r="W212" i="14" a="1"/>
  <c r="W212" i="14"/>
  <c r="W211" i="14" a="1"/>
  <c r="W211" i="14"/>
  <c r="W210" i="14" a="1"/>
  <c r="W210" i="14"/>
  <c r="W209" i="14" a="1"/>
  <c r="W209" i="14"/>
  <c r="W208" i="14" a="1"/>
  <c r="W208" i="14"/>
  <c r="W207" i="14" a="1"/>
  <c r="W207" i="14"/>
  <c r="W206" i="14" a="1"/>
  <c r="W206" i="14"/>
  <c r="W205" i="14" a="1"/>
  <c r="W205" i="14"/>
  <c r="W204" i="14" a="1"/>
  <c r="W204" i="14"/>
  <c r="W203" i="14" a="1"/>
  <c r="W203" i="14"/>
  <c r="W202" i="14" a="1"/>
  <c r="W202" i="14"/>
  <c r="W201" i="14" a="1"/>
  <c r="W201" i="14"/>
  <c r="W200" i="14" a="1"/>
  <c r="W200" i="14"/>
  <c r="W199" i="14" a="1"/>
  <c r="W199" i="14"/>
  <c r="AG346" i="13"/>
  <c r="K118" i="14" a="1"/>
  <c r="K118" i="14"/>
  <c r="AG692" i="13"/>
  <c r="F236" i="14" a="1"/>
  <c r="F236" i="14"/>
  <c r="G236" i="14" a="1"/>
  <c r="G236" i="14"/>
  <c r="I236" i="14" a="1"/>
  <c r="I236" i="14"/>
  <c r="F237" i="14" a="1"/>
  <c r="F237" i="14"/>
  <c r="G237" i="14" a="1"/>
  <c r="G237" i="14"/>
  <c r="I237" i="14" a="1"/>
  <c r="I237" i="14"/>
  <c r="F238" i="14" a="1"/>
  <c r="F238" i="14"/>
  <c r="G238" i="14" a="1"/>
  <c r="G238" i="14"/>
  <c r="I238" i="14" a="1"/>
  <c r="I238" i="14"/>
  <c r="F239" i="14" a="1"/>
  <c r="F239" i="14"/>
  <c r="G239" i="14" a="1"/>
  <c r="G239" i="14"/>
  <c r="I239" i="14" a="1"/>
  <c r="I239" i="14"/>
  <c r="F240" i="14" a="1"/>
  <c r="F240" i="14"/>
  <c r="G240" i="14" a="1"/>
  <c r="G240" i="14"/>
  <c r="I240" i="14" a="1"/>
  <c r="I240" i="14"/>
  <c r="F241" i="14" a="1"/>
  <c r="F241" i="14"/>
  <c r="G241" i="14" a="1"/>
  <c r="G241" i="14"/>
  <c r="I241" i="14" a="1"/>
  <c r="I241" i="14"/>
  <c r="F242" i="14" a="1"/>
  <c r="F242" i="14"/>
  <c r="G242" i="14" a="1"/>
  <c r="G242" i="14"/>
  <c r="I242" i="14" a="1"/>
  <c r="I242" i="14"/>
  <c r="F243" i="14" a="1"/>
  <c r="F243" i="14"/>
  <c r="G243" i="14" a="1"/>
  <c r="G243" i="14"/>
  <c r="I243" i="14" a="1"/>
  <c r="I243" i="14"/>
  <c r="F244" i="14" a="1"/>
  <c r="F244" i="14"/>
  <c r="G244" i="14" a="1"/>
  <c r="G244" i="14"/>
  <c r="I244" i="14" a="1"/>
  <c r="I244" i="14"/>
  <c r="H236" i="14" a="1"/>
  <c r="H236" i="14"/>
  <c r="H237" i="14" a="1"/>
  <c r="H237" i="14"/>
  <c r="H238" i="14" a="1"/>
  <c r="H238" i="14"/>
  <c r="H239" i="14" a="1"/>
  <c r="H239" i="14"/>
  <c r="H240" i="14" a="1"/>
  <c r="H240" i="14"/>
  <c r="H241" i="14" a="1"/>
  <c r="H241" i="14"/>
  <c r="H242" i="14" a="1"/>
  <c r="H242" i="14"/>
  <c r="H243" i="14" a="1"/>
  <c r="H243" i="14"/>
  <c r="H244" i="14" a="1"/>
  <c r="H244" i="14"/>
  <c r="E236" i="14" a="1"/>
  <c r="E236" i="14"/>
  <c r="E237" i="14" a="1"/>
  <c r="E237" i="14"/>
  <c r="E238" i="14" a="1"/>
  <c r="E238" i="14"/>
  <c r="E239" i="14" a="1"/>
  <c r="E239" i="14"/>
  <c r="E240" i="14" a="1"/>
  <c r="E240" i="14"/>
  <c r="E241" i="14" a="1"/>
  <c r="E241" i="14"/>
  <c r="E242" i="14" a="1"/>
  <c r="E242" i="14"/>
  <c r="E243" i="14" a="1"/>
  <c r="E243" i="14"/>
  <c r="E244" i="14" a="1"/>
  <c r="E244" i="14"/>
  <c r="E199" i="14" a="1"/>
  <c r="E199" i="14"/>
  <c r="E200" i="14" a="1"/>
  <c r="E200" i="14"/>
  <c r="E201" i="14" a="1"/>
  <c r="E201" i="14"/>
  <c r="E202" i="14" a="1"/>
  <c r="E202" i="14"/>
  <c r="E203" i="14" a="1"/>
  <c r="E203" i="14"/>
  <c r="E204" i="14" a="1"/>
  <c r="E204" i="14"/>
  <c r="E205" i="14" a="1"/>
  <c r="E205" i="14"/>
  <c r="E206" i="14" a="1"/>
  <c r="E206" i="14"/>
  <c r="E207" i="14" a="1"/>
  <c r="E207" i="14"/>
  <c r="E208" i="14" a="1"/>
  <c r="E208" i="14"/>
  <c r="E209" i="14" a="1"/>
  <c r="E209" i="14"/>
  <c r="E210" i="14" a="1"/>
  <c r="E210" i="14"/>
  <c r="E211" i="14" a="1"/>
  <c r="E211" i="14"/>
  <c r="E212" i="14" a="1"/>
  <c r="E212" i="14"/>
  <c r="E213" i="14" a="1"/>
  <c r="E213" i="14"/>
  <c r="E214" i="14" a="1"/>
  <c r="E214" i="14"/>
  <c r="E198" i="14" a="1"/>
  <c r="E198" i="14"/>
  <c r="E235" i="14" a="1"/>
  <c r="E235" i="14"/>
  <c r="E234" i="14" a="1"/>
  <c r="E234" i="14"/>
  <c r="E233" i="14" a="1"/>
  <c r="E233" i="14"/>
  <c r="E232" i="14" a="1"/>
  <c r="E232" i="14"/>
  <c r="E231" i="14" a="1"/>
  <c r="E231" i="14"/>
  <c r="E230" i="14" a="1"/>
  <c r="E230" i="14"/>
  <c r="E229" i="14" a="1"/>
  <c r="E229" i="14"/>
  <c r="E228" i="14" a="1"/>
  <c r="E228" i="14"/>
  <c r="E227" i="14" a="1"/>
  <c r="E227" i="14"/>
  <c r="E226" i="14" a="1"/>
  <c r="E226" i="14"/>
  <c r="E225" i="14" a="1"/>
  <c r="E225" i="14"/>
  <c r="E224" i="14" a="1"/>
  <c r="E224" i="14"/>
  <c r="E223" i="14" a="1"/>
  <c r="E223" i="14"/>
  <c r="E222" i="14" a="1"/>
  <c r="E222" i="14"/>
  <c r="E221" i="14" a="1"/>
  <c r="E221" i="14"/>
  <c r="E220" i="14" a="1"/>
  <c r="E220" i="14"/>
  <c r="E219" i="14" a="1"/>
  <c r="E219" i="14"/>
  <c r="E218" i="14" a="1"/>
  <c r="E218" i="14"/>
  <c r="E217" i="14" a="1"/>
  <c r="E217" i="14"/>
  <c r="E216" i="14" a="1"/>
  <c r="E216" i="14"/>
  <c r="E215" i="14" a="1"/>
  <c r="E215" i="14"/>
  <c r="H235" i="14" a="1"/>
  <c r="H235" i="14"/>
  <c r="H234" i="14" a="1"/>
  <c r="H234" i="14"/>
  <c r="H233" i="14" a="1"/>
  <c r="H233" i="14"/>
  <c r="H232" i="14" a="1"/>
  <c r="H232" i="14"/>
  <c r="H231" i="14" a="1"/>
  <c r="H231" i="14"/>
  <c r="H230" i="14" a="1"/>
  <c r="H230" i="14"/>
  <c r="H229" i="14" a="1"/>
  <c r="H229" i="14"/>
  <c r="H228" i="14" a="1"/>
  <c r="H228" i="14"/>
  <c r="H227" i="14" a="1"/>
  <c r="H227" i="14"/>
  <c r="H226" i="14" a="1"/>
  <c r="H226" i="14"/>
  <c r="H225" i="14" a="1"/>
  <c r="H225" i="14"/>
  <c r="H224" i="14" a="1"/>
  <c r="H224" i="14"/>
  <c r="H223" i="14" a="1"/>
  <c r="H223" i="14"/>
  <c r="H222" i="14" a="1"/>
  <c r="H222" i="14"/>
  <c r="H221" i="14" a="1"/>
  <c r="H221" i="14"/>
  <c r="H220" i="14" a="1"/>
  <c r="H220" i="14"/>
  <c r="H219" i="14" a="1"/>
  <c r="H219" i="14"/>
  <c r="H218" i="14" a="1"/>
  <c r="H218" i="14"/>
  <c r="H217" i="14" a="1"/>
  <c r="H217" i="14"/>
  <c r="H216" i="14" a="1"/>
  <c r="H216" i="14"/>
  <c r="H215" i="14" a="1"/>
  <c r="H215" i="14"/>
  <c r="H199" i="14" a="1"/>
  <c r="H199" i="14"/>
  <c r="H200" i="14" a="1"/>
  <c r="H200" i="14"/>
  <c r="H201" i="14" a="1"/>
  <c r="H201" i="14"/>
  <c r="H202" i="14" a="1"/>
  <c r="H202" i="14"/>
  <c r="H203" i="14" a="1"/>
  <c r="H203" i="14"/>
  <c r="H204" i="14" a="1"/>
  <c r="H204" i="14"/>
  <c r="H205" i="14" a="1"/>
  <c r="H205" i="14"/>
  <c r="H206" i="14" a="1"/>
  <c r="H206" i="14"/>
  <c r="H207" i="14" a="1"/>
  <c r="H207" i="14"/>
  <c r="H208" i="14" a="1"/>
  <c r="H208" i="14"/>
  <c r="H209" i="14" a="1"/>
  <c r="H209" i="14"/>
  <c r="H210" i="14" a="1"/>
  <c r="H210" i="14"/>
  <c r="H211" i="14" a="1"/>
  <c r="H211" i="14"/>
  <c r="H212" i="14" a="1"/>
  <c r="H212" i="14"/>
  <c r="H213" i="14" a="1"/>
  <c r="H213" i="14"/>
  <c r="H214" i="14" a="1"/>
  <c r="H214" i="14"/>
  <c r="H198" i="14" a="1"/>
  <c r="H198" i="14"/>
  <c r="I235" i="14" a="1"/>
  <c r="I235" i="14"/>
  <c r="G235" i="14" a="1"/>
  <c r="G235" i="14"/>
  <c r="F235" i="14" a="1"/>
  <c r="F235" i="14"/>
  <c r="I234" i="14" a="1"/>
  <c r="I234" i="14"/>
  <c r="G234" i="14" a="1"/>
  <c r="G234" i="14"/>
  <c r="F234" i="14" a="1"/>
  <c r="F234" i="14"/>
  <c r="I233" i="14" a="1"/>
  <c r="I233" i="14"/>
  <c r="G233" i="14" a="1"/>
  <c r="G233" i="14"/>
  <c r="F233" i="14" a="1"/>
  <c r="F233" i="14"/>
  <c r="I232" i="14" a="1"/>
  <c r="I232" i="14"/>
  <c r="G232" i="14" a="1"/>
  <c r="G232" i="14"/>
  <c r="F232" i="14" a="1"/>
  <c r="F232" i="14"/>
  <c r="I231" i="14" a="1"/>
  <c r="I231" i="14"/>
  <c r="G231" i="14" a="1"/>
  <c r="G231" i="14"/>
  <c r="F231" i="14" a="1"/>
  <c r="F231" i="14"/>
  <c r="I230" i="14" a="1"/>
  <c r="I230" i="14"/>
  <c r="G230" i="14" a="1"/>
  <c r="G230" i="14"/>
  <c r="F230" i="14" a="1"/>
  <c r="F230" i="14"/>
  <c r="I229" i="14" a="1"/>
  <c r="I229" i="14"/>
  <c r="G229" i="14" a="1"/>
  <c r="G229" i="14"/>
  <c r="F229" i="14" a="1"/>
  <c r="F229" i="14"/>
  <c r="I228" i="14" a="1"/>
  <c r="I228" i="14"/>
  <c r="G228" i="14" a="1"/>
  <c r="G228" i="14"/>
  <c r="F228" i="14" a="1"/>
  <c r="F228" i="14"/>
  <c r="I227" i="14" a="1"/>
  <c r="I227" i="14"/>
  <c r="G227" i="14" a="1"/>
  <c r="G227" i="14"/>
  <c r="F227" i="14" a="1"/>
  <c r="F227" i="14"/>
  <c r="I226" i="14" a="1"/>
  <c r="I226" i="14"/>
  <c r="G226" i="14" a="1"/>
  <c r="G226" i="14"/>
  <c r="F226" i="14" a="1"/>
  <c r="F226" i="14"/>
  <c r="I225" i="14" a="1"/>
  <c r="I225" i="14"/>
  <c r="G225" i="14" a="1"/>
  <c r="G225" i="14"/>
  <c r="F225" i="14" a="1"/>
  <c r="F225" i="14"/>
  <c r="I224" i="14" a="1"/>
  <c r="I224" i="14"/>
  <c r="G224" i="14" a="1"/>
  <c r="G224" i="14"/>
  <c r="F224" i="14" a="1"/>
  <c r="F224" i="14"/>
  <c r="I223" i="14" a="1"/>
  <c r="I223" i="14"/>
  <c r="G223" i="14" a="1"/>
  <c r="G223" i="14"/>
  <c r="F223" i="14" a="1"/>
  <c r="F223" i="14"/>
  <c r="I222" i="14" a="1"/>
  <c r="I222" i="14"/>
  <c r="G222" i="14" a="1"/>
  <c r="G222" i="14"/>
  <c r="F222" i="14" a="1"/>
  <c r="F222" i="14"/>
  <c r="I221" i="14" a="1"/>
  <c r="I221" i="14"/>
  <c r="G221" i="14" a="1"/>
  <c r="G221" i="14"/>
  <c r="F221" i="14" a="1"/>
  <c r="F221" i="14"/>
  <c r="I220" i="14" a="1"/>
  <c r="I220" i="14"/>
  <c r="G220" i="14" a="1"/>
  <c r="G220" i="14"/>
  <c r="F220" i="14" a="1"/>
  <c r="F220" i="14"/>
  <c r="I219" i="14" a="1"/>
  <c r="I219" i="14"/>
  <c r="G219" i="14" a="1"/>
  <c r="G219" i="14"/>
  <c r="F219" i="14" a="1"/>
  <c r="F219" i="14"/>
  <c r="I218" i="14" a="1"/>
  <c r="I218" i="14"/>
  <c r="G218" i="14" a="1"/>
  <c r="G218" i="14"/>
  <c r="F218" i="14" a="1"/>
  <c r="F218" i="14"/>
  <c r="I217" i="14" a="1"/>
  <c r="I217" i="14"/>
  <c r="G217" i="14" a="1"/>
  <c r="G217" i="14"/>
  <c r="F217" i="14" a="1"/>
  <c r="F217" i="14"/>
  <c r="I216" i="14" a="1"/>
  <c r="I216" i="14"/>
  <c r="G216" i="14" a="1"/>
  <c r="G216" i="14"/>
  <c r="F216" i="14" a="1"/>
  <c r="F216" i="14"/>
  <c r="I215" i="14" a="1"/>
  <c r="I215" i="14"/>
  <c r="G215" i="14" a="1"/>
  <c r="G215" i="14"/>
  <c r="F215" i="14" a="1"/>
  <c r="F215" i="14"/>
  <c r="F199" i="14" a="1"/>
  <c r="F199" i="14"/>
  <c r="G199" i="14" a="1"/>
  <c r="G199" i="14"/>
  <c r="I199" i="14" a="1"/>
  <c r="I199" i="14"/>
  <c r="F200" i="14" a="1"/>
  <c r="F200" i="14"/>
  <c r="G200" i="14" a="1"/>
  <c r="G200" i="14"/>
  <c r="I200" i="14" a="1"/>
  <c r="I200" i="14"/>
  <c r="F201" i="14" a="1"/>
  <c r="F201" i="14"/>
  <c r="G201" i="14" a="1"/>
  <c r="G201" i="14"/>
  <c r="I201" i="14" a="1"/>
  <c r="I201" i="14"/>
  <c r="F202" i="14" a="1"/>
  <c r="F202" i="14"/>
  <c r="G202" i="14" a="1"/>
  <c r="G202" i="14"/>
  <c r="I202" i="14" a="1"/>
  <c r="I202" i="14"/>
  <c r="F203" i="14" a="1"/>
  <c r="F203" i="14"/>
  <c r="G203" i="14" a="1"/>
  <c r="G203" i="14"/>
  <c r="I203" i="14" a="1"/>
  <c r="I203" i="14"/>
  <c r="F204" i="14" a="1"/>
  <c r="F204" i="14"/>
  <c r="G204" i="14" a="1"/>
  <c r="G204" i="14"/>
  <c r="I204" i="14" a="1"/>
  <c r="I204" i="14"/>
  <c r="F205" i="14" a="1"/>
  <c r="F205" i="14"/>
  <c r="G205" i="14" a="1"/>
  <c r="G205" i="14"/>
  <c r="I205" i="14" a="1"/>
  <c r="I205" i="14"/>
  <c r="F206" i="14" a="1"/>
  <c r="F206" i="14"/>
  <c r="G206" i="14" a="1"/>
  <c r="G206" i="14"/>
  <c r="I206" i="14" a="1"/>
  <c r="I206" i="14"/>
  <c r="F207" i="14" a="1"/>
  <c r="F207" i="14"/>
  <c r="G207" i="14" a="1"/>
  <c r="G207" i="14"/>
  <c r="I207" i="14" a="1"/>
  <c r="I207" i="14"/>
  <c r="F208" i="14" a="1"/>
  <c r="F208" i="14"/>
  <c r="G208" i="14" a="1"/>
  <c r="G208" i="14"/>
  <c r="I208" i="14" a="1"/>
  <c r="I208" i="14"/>
  <c r="F209" i="14" a="1"/>
  <c r="F209" i="14"/>
  <c r="G209" i="14" a="1"/>
  <c r="G209" i="14"/>
  <c r="I209" i="14" a="1"/>
  <c r="I209" i="14"/>
  <c r="F210" i="14" a="1"/>
  <c r="F210" i="14"/>
  <c r="G210" i="14" a="1"/>
  <c r="G210" i="14"/>
  <c r="I210" i="14" a="1"/>
  <c r="I210" i="14"/>
  <c r="F211" i="14" a="1"/>
  <c r="F211" i="14"/>
  <c r="G211" i="14" a="1"/>
  <c r="G211" i="14"/>
  <c r="I211" i="14" a="1"/>
  <c r="I211" i="14"/>
  <c r="F212" i="14" a="1"/>
  <c r="F212" i="14"/>
  <c r="G212" i="14" a="1"/>
  <c r="G212" i="14"/>
  <c r="I212" i="14" a="1"/>
  <c r="I212" i="14"/>
  <c r="F213" i="14" a="1"/>
  <c r="F213" i="14"/>
  <c r="G213" i="14" a="1"/>
  <c r="G213" i="14"/>
  <c r="I213" i="14" a="1"/>
  <c r="I213" i="14"/>
  <c r="F214" i="14" a="1"/>
  <c r="F214" i="14"/>
  <c r="G214" i="14" a="1"/>
  <c r="G214" i="14"/>
  <c r="I214" i="14" a="1"/>
  <c r="I214" i="14"/>
  <c r="F198" i="14" a="1"/>
  <c r="F198" i="14"/>
  <c r="G198" i="14" a="1"/>
  <c r="G198" i="14"/>
  <c r="I198" i="14" a="1"/>
  <c r="I198" i="14"/>
  <c r="AG496" i="13"/>
  <c r="AG1396" i="13" a="1"/>
  <c r="AG1396" i="13"/>
  <c r="AG497" i="13"/>
  <c r="AG1397" i="13" a="1"/>
  <c r="AG1397" i="13"/>
  <c r="AG498" i="13"/>
  <c r="AG1398" i="13" a="1"/>
  <c r="AG499" i="13"/>
  <c r="AG1399" i="13" a="1"/>
  <c r="AG500" i="13"/>
  <c r="AG1400" i="13" a="1"/>
  <c r="AG501" i="13"/>
  <c r="AG1401" i="13" a="1"/>
  <c r="AG502" i="13"/>
  <c r="AG1402" i="13" a="1"/>
  <c r="AG503" i="13"/>
  <c r="AG1403" i="13" a="1"/>
  <c r="AG504" i="13"/>
  <c r="AG1404" i="13" a="1"/>
  <c r="AG505" i="13"/>
  <c r="AG1405" i="13" a="1"/>
  <c r="AG506" i="13"/>
  <c r="AG1406" i="13" a="1"/>
  <c r="AG507" i="13"/>
  <c r="AG1407" i="13" a="1"/>
  <c r="AG508" i="13"/>
  <c r="AG1408" i="13" a="1"/>
  <c r="AG509" i="13"/>
  <c r="AG1409" i="13" a="1"/>
  <c r="AG510" i="13"/>
  <c r="AG1410" i="13" a="1"/>
  <c r="AG511" i="13"/>
  <c r="AG1411" i="13" a="1"/>
  <c r="AG512" i="13"/>
  <c r="AG1412" i="13" a="1"/>
  <c r="AG513" i="13"/>
  <c r="AG1413" i="13" a="1"/>
  <c r="AG514" i="13"/>
  <c r="AG1414" i="13" a="1"/>
  <c r="AG515" i="13"/>
  <c r="AG1415" i="13" a="1"/>
  <c r="AG516" i="13"/>
  <c r="AG1416" i="13" a="1"/>
  <c r="AG517" i="13"/>
  <c r="AG1417" i="13" a="1"/>
  <c r="AG518" i="13"/>
  <c r="AG1418" i="13" a="1"/>
  <c r="AG519" i="13"/>
  <c r="AG1419" i="13" a="1"/>
  <c r="AG520" i="13"/>
  <c r="AG1420" i="13" a="1"/>
  <c r="AG521" i="13"/>
  <c r="AG1421" i="13" a="1"/>
  <c r="AG522" i="13"/>
  <c r="AG1422" i="13" a="1"/>
  <c r="AG523" i="13"/>
  <c r="AG1423" i="13" a="1"/>
  <c r="AG524" i="13"/>
  <c r="AG1424" i="13" a="1"/>
  <c r="AG525" i="13"/>
  <c r="AG1425" i="13" a="1"/>
  <c r="AG526" i="13"/>
  <c r="AG1426" i="13" a="1"/>
  <c r="AG527" i="13"/>
  <c r="AG1427" i="13" a="1"/>
  <c r="AG528" i="13"/>
  <c r="AG1428" i="13" a="1"/>
  <c r="AG529" i="13"/>
  <c r="AG1429" i="13" a="1"/>
  <c r="AG530" i="13"/>
  <c r="AG1430" i="13" a="1"/>
  <c r="AG531" i="13"/>
  <c r="AG1431" i="13" a="1"/>
  <c r="AG532" i="13"/>
  <c r="AG1432" i="13" a="1"/>
  <c r="AG533" i="13"/>
  <c r="AG1433" i="13" a="1"/>
  <c r="AG534" i="13"/>
  <c r="AG1434" i="13" a="1"/>
  <c r="AG535" i="13"/>
  <c r="AG1435" i="13" a="1"/>
  <c r="AG536" i="13"/>
  <c r="AG1436" i="13" a="1"/>
  <c r="AG537" i="13"/>
  <c r="AG1437" i="13" a="1"/>
  <c r="AG538" i="13"/>
  <c r="AG1438" i="13" a="1"/>
  <c r="AG539" i="13"/>
  <c r="AG1439" i="13" a="1"/>
  <c r="AG540" i="13"/>
  <c r="AG1440" i="13" a="1"/>
  <c r="AG541" i="13"/>
  <c r="AG1441" i="13" a="1"/>
  <c r="AG542" i="13"/>
  <c r="AG1442" i="13" a="1"/>
  <c r="AG1398" i="13"/>
  <c r="AG1399" i="13"/>
  <c r="AG1400" i="13"/>
  <c r="AG1401" i="13"/>
  <c r="AG1402" i="13"/>
  <c r="AG1403" i="13"/>
  <c r="AG1404" i="13"/>
  <c r="AG1405" i="13"/>
  <c r="AG1406" i="13"/>
  <c r="AG1407" i="13"/>
  <c r="AG1408" i="13"/>
  <c r="AG1409" i="13"/>
  <c r="AG1410" i="13"/>
  <c r="AG1411" i="13"/>
  <c r="AG1412" i="13"/>
  <c r="AG1413" i="13"/>
  <c r="AG1414" i="13"/>
  <c r="AG1415" i="13"/>
  <c r="AG1416" i="13"/>
  <c r="AG1417" i="13"/>
  <c r="AG1418" i="13"/>
  <c r="AG1419" i="13"/>
  <c r="AG1420" i="13"/>
  <c r="AG1421" i="13"/>
  <c r="AG1422" i="13"/>
  <c r="AG1423" i="13"/>
  <c r="AG1424" i="13"/>
  <c r="AG1425" i="13"/>
  <c r="AG1426" i="13"/>
  <c r="AG1427" i="13"/>
  <c r="AG1428" i="13"/>
  <c r="AG1429" i="13"/>
  <c r="AG1430" i="13"/>
  <c r="AG1431" i="13"/>
  <c r="AG1432" i="13"/>
  <c r="AG1433" i="13"/>
  <c r="AG1434" i="13"/>
  <c r="AG1435" i="13"/>
  <c r="AG1436" i="13"/>
  <c r="AG1437" i="13"/>
  <c r="AG1438" i="13"/>
  <c r="AG1439" i="13"/>
  <c r="AG1440" i="13"/>
  <c r="AG1441" i="13"/>
  <c r="AG1442" i="13"/>
  <c r="K103" i="14"/>
  <c r="K109" i="14"/>
  <c r="K112" i="14"/>
  <c r="K113" i="14"/>
  <c r="K116" i="14" a="1"/>
  <c r="K116" i="14"/>
  <c r="K108" i="14"/>
  <c r="K100" i="14" a="1"/>
  <c r="K100" i="14"/>
  <c r="K102" i="14" a="1"/>
  <c r="K102" i="14"/>
  <c r="K101" i="14" a="1"/>
  <c r="K101" i="14"/>
  <c r="K198" i="14" a="1"/>
  <c r="K198" i="14"/>
  <c r="K244" i="14" a="1"/>
  <c r="K244" i="14"/>
  <c r="K243" i="14" a="1"/>
  <c r="K243" i="14"/>
  <c r="K242" i="14" a="1"/>
  <c r="K242" i="14"/>
  <c r="K241" i="14" a="1"/>
  <c r="K241" i="14"/>
  <c r="K240" i="14" a="1"/>
  <c r="K240" i="14"/>
  <c r="K239" i="14" a="1"/>
  <c r="K239" i="14"/>
  <c r="K238" i="14" a="1"/>
  <c r="K238" i="14"/>
  <c r="K237" i="14" a="1"/>
  <c r="K237" i="14"/>
  <c r="K235" i="14" a="1"/>
  <c r="K235" i="14"/>
  <c r="K234" i="14" a="1"/>
  <c r="K234" i="14"/>
  <c r="K233" i="14" a="1"/>
  <c r="K233" i="14"/>
  <c r="K232" i="14" a="1"/>
  <c r="K232" i="14"/>
  <c r="K231" i="14" a="1"/>
  <c r="K231" i="14"/>
  <c r="K230" i="14" a="1"/>
  <c r="K230" i="14"/>
  <c r="K229" i="14" a="1"/>
  <c r="K229" i="14"/>
  <c r="K228" i="14" a="1"/>
  <c r="K228" i="14"/>
  <c r="K227" i="14" a="1"/>
  <c r="K227" i="14"/>
  <c r="K226" i="14" a="1"/>
  <c r="K226" i="14"/>
  <c r="K225" i="14" a="1"/>
  <c r="K225" i="14"/>
  <c r="K224" i="14" a="1"/>
  <c r="K224" i="14"/>
  <c r="K223" i="14" a="1"/>
  <c r="K223" i="14"/>
  <c r="K222" i="14" a="1"/>
  <c r="K222" i="14"/>
  <c r="K221" i="14" a="1"/>
  <c r="K221" i="14"/>
  <c r="K220" i="14" a="1"/>
  <c r="K220" i="14"/>
  <c r="K219" i="14" a="1"/>
  <c r="K219" i="14"/>
  <c r="K218" i="14" a="1"/>
  <c r="K218" i="14"/>
  <c r="K217" i="14" a="1"/>
  <c r="K217" i="14"/>
  <c r="K216" i="14" a="1"/>
  <c r="K216" i="14"/>
  <c r="K215" i="14" a="1"/>
  <c r="K215" i="14"/>
  <c r="K214" i="14" a="1"/>
  <c r="K214" i="14"/>
  <c r="K213" i="14" a="1"/>
  <c r="K213" i="14"/>
  <c r="K212" i="14" a="1"/>
  <c r="K212" i="14"/>
  <c r="K211" i="14" a="1"/>
  <c r="K211" i="14"/>
  <c r="K210" i="14" a="1"/>
  <c r="K210" i="14"/>
  <c r="K209" i="14" a="1"/>
  <c r="K209" i="14"/>
  <c r="K207" i="14" a="1"/>
  <c r="K207" i="14"/>
  <c r="K206" i="14" a="1"/>
  <c r="K206" i="14"/>
  <c r="K205" i="14" a="1"/>
  <c r="K205" i="14"/>
  <c r="K204" i="14" a="1"/>
  <c r="K204" i="14"/>
  <c r="K203" i="14" a="1"/>
  <c r="K203" i="14"/>
  <c r="K202" i="14" a="1"/>
  <c r="K202" i="14"/>
  <c r="K201" i="14" a="1"/>
  <c r="K201" i="14"/>
  <c r="K200" i="14" a="1"/>
  <c r="K200" i="14"/>
  <c r="K199" i="14" a="1"/>
  <c r="K199" i="14"/>
  <c r="K208" i="14" a="1"/>
  <c r="K208" i="14"/>
  <c r="K236" i="14" a="1"/>
  <c r="K236" i="14"/>
  <c r="K96" i="14"/>
  <c r="K97" i="14"/>
  <c r="W104" i="14" a="1"/>
  <c r="W104" i="14"/>
  <c r="W110" i="14"/>
  <c r="Q104" i="14" a="1"/>
  <c r="Q104" i="14"/>
  <c r="Q110" i="14"/>
  <c r="R104" i="14" a="1"/>
  <c r="R104" i="14"/>
  <c r="R110" i="14"/>
  <c r="S104" i="14" a="1"/>
  <c r="S104" i="14"/>
  <c r="S110" i="14"/>
  <c r="T104" i="14" a="1"/>
  <c r="T104" i="14"/>
  <c r="T110" i="14"/>
  <c r="U104" i="14" a="1"/>
  <c r="U104" i="14"/>
  <c r="U110" i="14"/>
  <c r="F104" i="14" a="1"/>
  <c r="F104" i="14"/>
  <c r="F110" i="14"/>
  <c r="G104" i="14" a="1"/>
  <c r="G104" i="14"/>
  <c r="G110" i="14"/>
  <c r="H104" i="14" a="1"/>
  <c r="H104" i="14"/>
  <c r="H110" i="14"/>
  <c r="I104" i="14" a="1"/>
  <c r="I104" i="14"/>
  <c r="I110" i="14"/>
  <c r="E104" i="14" a="1"/>
  <c r="E104" i="14"/>
  <c r="E110" i="14"/>
  <c r="K104" i="14" a="1"/>
  <c r="K104" i="14"/>
  <c r="K110" i="14"/>
  <c r="AU511" i="13"/>
  <c r="AU1411" i="13" a="1"/>
  <c r="AU1411" i="13"/>
  <c r="AU512" i="13"/>
  <c r="AU1412" i="13" a="1"/>
  <c r="AU1412" i="13"/>
  <c r="AU513" i="13"/>
  <c r="AU1413" i="13" a="1"/>
  <c r="AU514" i="13"/>
  <c r="AU1414" i="13" a="1"/>
  <c r="AU515" i="13"/>
  <c r="AU1415" i="13" a="1"/>
  <c r="AU516" i="13"/>
  <c r="AU1416" i="13" a="1"/>
  <c r="AU517" i="13"/>
  <c r="AU1417" i="13" a="1"/>
  <c r="AU518" i="13"/>
  <c r="AU1418" i="13" a="1"/>
  <c r="AU519" i="13"/>
  <c r="AU1419" i="13" a="1"/>
  <c r="AU520" i="13"/>
  <c r="AU1420" i="13" a="1"/>
  <c r="AU521" i="13"/>
  <c r="AU1421" i="13" a="1"/>
  <c r="AU522" i="13"/>
  <c r="AU1422" i="13" a="1"/>
  <c r="AU523" i="13"/>
  <c r="AU1423" i="13" a="1"/>
  <c r="AU524" i="13"/>
  <c r="AU1424" i="13" a="1"/>
  <c r="AU525" i="13"/>
  <c r="AU1425" i="13" a="1"/>
  <c r="AU526" i="13"/>
  <c r="AU1426" i="13" a="1"/>
  <c r="AU527" i="13"/>
  <c r="AU1427" i="13" a="1"/>
  <c r="AU528" i="13"/>
  <c r="AU1428" i="13" a="1"/>
  <c r="AU529" i="13"/>
  <c r="AU1429" i="13" a="1"/>
  <c r="AU530" i="13"/>
  <c r="AU1430" i="13" a="1"/>
  <c r="AU531" i="13"/>
  <c r="AU1431" i="13" a="1"/>
  <c r="AU532" i="13"/>
  <c r="AU1432" i="13" a="1"/>
  <c r="AU533" i="13"/>
  <c r="AU1433" i="13" a="1"/>
  <c r="AU534" i="13"/>
  <c r="AU1434" i="13" a="1"/>
  <c r="AU535" i="13"/>
  <c r="AU1435" i="13" a="1"/>
  <c r="AU536" i="13"/>
  <c r="AU1436" i="13" a="1"/>
  <c r="AU537" i="13"/>
  <c r="AU1437" i="13" a="1"/>
  <c r="AU538" i="13"/>
  <c r="AU1438" i="13" a="1"/>
  <c r="AU539" i="13"/>
  <c r="AU1439" i="13" a="1"/>
  <c r="AU540" i="13"/>
  <c r="AU1440" i="13" a="1"/>
  <c r="AU541" i="13"/>
  <c r="AU1441" i="13" a="1"/>
  <c r="AU542" i="13"/>
  <c r="AU1442" i="13" a="1"/>
  <c r="AU1413" i="13"/>
  <c r="AU1414" i="13"/>
  <c r="AU1415" i="13"/>
  <c r="AU1416" i="13"/>
  <c r="AU1417" i="13"/>
  <c r="AU1418" i="13"/>
  <c r="AU1419" i="13"/>
  <c r="AU1420" i="13"/>
  <c r="AU1421" i="13"/>
  <c r="AU1422" i="13"/>
  <c r="AU1423" i="13"/>
  <c r="AU1424" i="13"/>
  <c r="AU1425" i="13"/>
  <c r="AU1426" i="13"/>
  <c r="AU1427" i="13"/>
  <c r="AU1428" i="13"/>
  <c r="AU1429" i="13"/>
  <c r="AU1430" i="13"/>
  <c r="AU1431" i="13"/>
  <c r="AU1432" i="13"/>
  <c r="AU1433" i="13"/>
  <c r="AU1434" i="13"/>
  <c r="AU1435" i="13"/>
  <c r="AU1436" i="13"/>
  <c r="AU1437" i="13"/>
  <c r="AU1438" i="13"/>
  <c r="AU1439" i="13"/>
  <c r="AU1440" i="13"/>
  <c r="AU1441" i="13"/>
  <c r="AU1442" i="13"/>
  <c r="E103" i="16" a="1"/>
  <c r="E103" i="16"/>
  <c r="E180" i="16"/>
  <c r="BS511" i="13"/>
  <c r="BS1411" i="13" a="1"/>
  <c r="BS1411" i="13"/>
  <c r="BS512" i="13"/>
  <c r="BS1412" i="13" a="1"/>
  <c r="BS1412" i="13"/>
  <c r="BS513" i="13"/>
  <c r="BS1413" i="13" a="1"/>
  <c r="BS514" i="13"/>
  <c r="BS1414" i="13" a="1"/>
  <c r="BS515" i="13"/>
  <c r="BS1415" i="13" a="1"/>
  <c r="BS516" i="13"/>
  <c r="BS1416" i="13" a="1"/>
  <c r="BS517" i="13"/>
  <c r="BS1417" i="13" a="1"/>
  <c r="BS518" i="13"/>
  <c r="BS1418" i="13" a="1"/>
  <c r="BS519" i="13"/>
  <c r="BS1419" i="13" a="1"/>
  <c r="BS520" i="13"/>
  <c r="BS1420" i="13" a="1"/>
  <c r="BS521" i="13"/>
  <c r="BS1421" i="13" a="1"/>
  <c r="BS522" i="13"/>
  <c r="BS1422" i="13" a="1"/>
  <c r="BS523" i="13"/>
  <c r="BS1423" i="13" a="1"/>
  <c r="BS524" i="13"/>
  <c r="BS1424" i="13" a="1"/>
  <c r="BS525" i="13"/>
  <c r="BS1425" i="13" a="1"/>
  <c r="BS526" i="13"/>
  <c r="BS1426" i="13" a="1"/>
  <c r="BS527" i="13"/>
  <c r="BS1427" i="13" a="1"/>
  <c r="BS528" i="13"/>
  <c r="BS1428" i="13" a="1"/>
  <c r="BS529" i="13"/>
  <c r="BS1429" i="13" a="1"/>
  <c r="BS530" i="13"/>
  <c r="BS1430" i="13" a="1"/>
  <c r="BS531" i="13"/>
  <c r="BS1431" i="13" a="1"/>
  <c r="BS532" i="13"/>
  <c r="BS1432" i="13" a="1"/>
  <c r="BS533" i="13"/>
  <c r="BS1433" i="13" a="1"/>
  <c r="BS534" i="13"/>
  <c r="BS1434" i="13" a="1"/>
  <c r="BS535" i="13"/>
  <c r="BS1435" i="13" a="1"/>
  <c r="BS536" i="13"/>
  <c r="BS1436" i="13" a="1"/>
  <c r="BS537" i="13"/>
  <c r="BS1437" i="13" a="1"/>
  <c r="BS538" i="13"/>
  <c r="BS1438" i="13" a="1"/>
  <c r="BS539" i="13"/>
  <c r="BS1439" i="13" a="1"/>
  <c r="BS540" i="13"/>
  <c r="BS1440" i="13" a="1"/>
  <c r="BS541" i="13"/>
  <c r="BS1441" i="13" a="1"/>
  <c r="BS542" i="13"/>
  <c r="BS1442" i="13" a="1"/>
  <c r="BS1413" i="13"/>
  <c r="BS1414" i="13"/>
  <c r="BS1415" i="13"/>
  <c r="BS1416" i="13"/>
  <c r="BS1417" i="13"/>
  <c r="BS1418" i="13"/>
  <c r="BS1419" i="13"/>
  <c r="BS1420" i="13"/>
  <c r="BS1421" i="13"/>
  <c r="BS1422" i="13"/>
  <c r="BS1423" i="13"/>
  <c r="BS1424" i="13"/>
  <c r="BS1425" i="13"/>
  <c r="BS1426" i="13"/>
  <c r="BS1427" i="13"/>
  <c r="BS1428" i="13"/>
  <c r="BS1429" i="13"/>
  <c r="BS1430" i="13"/>
  <c r="BS1431" i="13"/>
  <c r="BS1432" i="13"/>
  <c r="BS1433" i="13"/>
  <c r="BS1434" i="13"/>
  <c r="BS1435" i="13"/>
  <c r="BS1436" i="13"/>
  <c r="BS1437" i="13"/>
  <c r="BS1438" i="13"/>
  <c r="BS1439" i="13"/>
  <c r="BS1440" i="13"/>
  <c r="BS1441" i="13"/>
  <c r="BS1442" i="13"/>
  <c r="AC103" i="16" a="1"/>
  <c r="AC103" i="16"/>
  <c r="AC180" i="16"/>
  <c r="BR511" i="13"/>
  <c r="BR1411" i="13" a="1"/>
  <c r="BR1411" i="13"/>
  <c r="BR512" i="13"/>
  <c r="BR1412" i="13" a="1"/>
  <c r="BR1412" i="13"/>
  <c r="BR513" i="13"/>
  <c r="BR1413" i="13" a="1"/>
  <c r="BR514" i="13"/>
  <c r="BR1414" i="13" a="1"/>
  <c r="BR515" i="13"/>
  <c r="BR1415" i="13" a="1"/>
  <c r="BR516" i="13"/>
  <c r="BR1416" i="13" a="1"/>
  <c r="BR517" i="13"/>
  <c r="BR1417" i="13" a="1"/>
  <c r="BR518" i="13"/>
  <c r="BR1418" i="13" a="1"/>
  <c r="BR519" i="13"/>
  <c r="BR1419" i="13" a="1"/>
  <c r="BR520" i="13"/>
  <c r="BR1420" i="13" a="1"/>
  <c r="BR521" i="13"/>
  <c r="BR1421" i="13" a="1"/>
  <c r="BR522" i="13"/>
  <c r="BR1422" i="13" a="1"/>
  <c r="BR523" i="13"/>
  <c r="BR1423" i="13" a="1"/>
  <c r="BR524" i="13"/>
  <c r="BR1424" i="13" a="1"/>
  <c r="BR525" i="13"/>
  <c r="BR1425" i="13" a="1"/>
  <c r="BR526" i="13"/>
  <c r="BR1426" i="13" a="1"/>
  <c r="BR527" i="13"/>
  <c r="BR1427" i="13" a="1"/>
  <c r="BR528" i="13"/>
  <c r="BR1428" i="13" a="1"/>
  <c r="BR529" i="13"/>
  <c r="BR1429" i="13" a="1"/>
  <c r="BR530" i="13"/>
  <c r="BR1430" i="13" a="1"/>
  <c r="BR531" i="13"/>
  <c r="BR1431" i="13" a="1"/>
  <c r="BR532" i="13"/>
  <c r="BR1432" i="13" a="1"/>
  <c r="BR533" i="13"/>
  <c r="BR1433" i="13" a="1"/>
  <c r="BR534" i="13"/>
  <c r="BR1434" i="13" a="1"/>
  <c r="BR535" i="13"/>
  <c r="BR1435" i="13" a="1"/>
  <c r="BR536" i="13"/>
  <c r="BR1436" i="13" a="1"/>
  <c r="BR537" i="13"/>
  <c r="BR1437" i="13" a="1"/>
  <c r="BR538" i="13"/>
  <c r="BR1438" i="13" a="1"/>
  <c r="BR539" i="13"/>
  <c r="BR1439" i="13" a="1"/>
  <c r="BR540" i="13"/>
  <c r="BR1440" i="13" a="1"/>
  <c r="BR541" i="13"/>
  <c r="BR1441" i="13" a="1"/>
  <c r="BR542" i="13"/>
  <c r="BR1442" i="13" a="1"/>
  <c r="BR1413" i="13"/>
  <c r="BR1414" i="13"/>
  <c r="BR1415" i="13"/>
  <c r="BR1416" i="13"/>
  <c r="BR1417" i="13"/>
  <c r="BR1418" i="13"/>
  <c r="BR1419" i="13"/>
  <c r="BR1420" i="13"/>
  <c r="BR1421" i="13"/>
  <c r="BR1422" i="13"/>
  <c r="BR1423" i="13"/>
  <c r="BR1424" i="13"/>
  <c r="BR1425" i="13"/>
  <c r="BR1426" i="13"/>
  <c r="BR1427" i="13"/>
  <c r="BR1428" i="13"/>
  <c r="BR1429" i="13"/>
  <c r="BR1430" i="13"/>
  <c r="BR1431" i="13"/>
  <c r="BR1432" i="13"/>
  <c r="BR1433" i="13"/>
  <c r="BR1434" i="13"/>
  <c r="BR1435" i="13"/>
  <c r="BR1436" i="13"/>
  <c r="BR1437" i="13"/>
  <c r="BR1438" i="13"/>
  <c r="BR1439" i="13"/>
  <c r="BR1440" i="13"/>
  <c r="BR1441" i="13"/>
  <c r="BR1442" i="13"/>
  <c r="AB103" i="16" a="1"/>
  <c r="AB103" i="16"/>
  <c r="AB180" i="16"/>
  <c r="BQ511" i="13"/>
  <c r="BQ1411" i="13" a="1"/>
  <c r="BQ1411" i="13"/>
  <c r="BQ512" i="13"/>
  <c r="BQ1412" i="13" a="1"/>
  <c r="BQ1412" i="13"/>
  <c r="BQ513" i="13"/>
  <c r="BQ1413" i="13" a="1"/>
  <c r="BQ514" i="13"/>
  <c r="BQ1414" i="13" a="1"/>
  <c r="BQ515" i="13"/>
  <c r="BQ1415" i="13" a="1"/>
  <c r="BQ516" i="13"/>
  <c r="BQ1416" i="13" a="1"/>
  <c r="BQ517" i="13"/>
  <c r="BQ1417" i="13" a="1"/>
  <c r="BQ518" i="13"/>
  <c r="BQ1418" i="13" a="1"/>
  <c r="BQ519" i="13"/>
  <c r="BQ1419" i="13" a="1"/>
  <c r="BQ520" i="13"/>
  <c r="BQ1420" i="13" a="1"/>
  <c r="BQ521" i="13"/>
  <c r="BQ1421" i="13" a="1"/>
  <c r="BQ522" i="13"/>
  <c r="BQ1422" i="13" a="1"/>
  <c r="BQ523" i="13"/>
  <c r="BQ1423" i="13" a="1"/>
  <c r="BQ524" i="13"/>
  <c r="BQ1424" i="13" a="1"/>
  <c r="BQ525" i="13"/>
  <c r="BQ1425" i="13" a="1"/>
  <c r="BQ526" i="13"/>
  <c r="BQ1426" i="13" a="1"/>
  <c r="BQ527" i="13"/>
  <c r="BQ1427" i="13" a="1"/>
  <c r="BQ528" i="13"/>
  <c r="BQ1428" i="13" a="1"/>
  <c r="BQ529" i="13"/>
  <c r="BQ1429" i="13" a="1"/>
  <c r="BQ530" i="13"/>
  <c r="BQ1430" i="13" a="1"/>
  <c r="BQ531" i="13"/>
  <c r="BQ1431" i="13" a="1"/>
  <c r="BQ532" i="13"/>
  <c r="BQ1432" i="13" a="1"/>
  <c r="BQ533" i="13"/>
  <c r="BQ1433" i="13" a="1"/>
  <c r="BQ534" i="13"/>
  <c r="BQ1434" i="13" a="1"/>
  <c r="BQ535" i="13"/>
  <c r="BQ1435" i="13" a="1"/>
  <c r="BQ536" i="13"/>
  <c r="BQ1436" i="13" a="1"/>
  <c r="BQ537" i="13"/>
  <c r="BQ1437" i="13" a="1"/>
  <c r="BQ538" i="13"/>
  <c r="BQ1438" i="13" a="1"/>
  <c r="BQ539" i="13"/>
  <c r="BQ1439" i="13" a="1"/>
  <c r="BQ540" i="13"/>
  <c r="BQ1440" i="13" a="1"/>
  <c r="BQ541" i="13"/>
  <c r="BQ1441" i="13" a="1"/>
  <c r="BQ542" i="13"/>
  <c r="BQ1442" i="13" a="1"/>
  <c r="BQ1413" i="13"/>
  <c r="BQ1414" i="13"/>
  <c r="BQ1415" i="13"/>
  <c r="BQ1416" i="13"/>
  <c r="BQ1417" i="13"/>
  <c r="BQ1418" i="13"/>
  <c r="BQ1419" i="13"/>
  <c r="BQ1420" i="13"/>
  <c r="BQ1421" i="13"/>
  <c r="BQ1422" i="13"/>
  <c r="BQ1423" i="13"/>
  <c r="BQ1424" i="13"/>
  <c r="BQ1425" i="13"/>
  <c r="BQ1426" i="13"/>
  <c r="BQ1427" i="13"/>
  <c r="BQ1428" i="13"/>
  <c r="BQ1429" i="13"/>
  <c r="BQ1430" i="13"/>
  <c r="BQ1431" i="13"/>
  <c r="BQ1432" i="13"/>
  <c r="BQ1433" i="13"/>
  <c r="BQ1434" i="13"/>
  <c r="BQ1435" i="13"/>
  <c r="BQ1436" i="13"/>
  <c r="BQ1437" i="13"/>
  <c r="BQ1438" i="13"/>
  <c r="BQ1439" i="13"/>
  <c r="BQ1440" i="13"/>
  <c r="BQ1441" i="13"/>
  <c r="BQ1442" i="13"/>
  <c r="AA103" i="16" a="1"/>
  <c r="AA103" i="16"/>
  <c r="AA180" i="16"/>
  <c r="BP511" i="13"/>
  <c r="BP1411" i="13" a="1"/>
  <c r="BP1411" i="13"/>
  <c r="BP512" i="13"/>
  <c r="BP1412" i="13" a="1"/>
  <c r="BP1412" i="13"/>
  <c r="BP513" i="13"/>
  <c r="BP1413" i="13" a="1"/>
  <c r="BP514" i="13"/>
  <c r="BP1414" i="13" a="1"/>
  <c r="BP515" i="13"/>
  <c r="BP1415" i="13" a="1"/>
  <c r="BP516" i="13"/>
  <c r="BP1416" i="13" a="1"/>
  <c r="BP517" i="13"/>
  <c r="BP1417" i="13" a="1"/>
  <c r="BP518" i="13"/>
  <c r="BP1418" i="13" a="1"/>
  <c r="BP519" i="13"/>
  <c r="BP1419" i="13" a="1"/>
  <c r="BP520" i="13"/>
  <c r="BP1420" i="13" a="1"/>
  <c r="BP521" i="13"/>
  <c r="BP1421" i="13" a="1"/>
  <c r="BP522" i="13"/>
  <c r="BP1422" i="13" a="1"/>
  <c r="BP523" i="13"/>
  <c r="BP1423" i="13" a="1"/>
  <c r="BP524" i="13"/>
  <c r="BP1424" i="13" a="1"/>
  <c r="BP525" i="13"/>
  <c r="BP1425" i="13" a="1"/>
  <c r="BP526" i="13"/>
  <c r="BP1426" i="13" a="1"/>
  <c r="BP527" i="13"/>
  <c r="BP1427" i="13" a="1"/>
  <c r="BP528" i="13"/>
  <c r="BP1428" i="13" a="1"/>
  <c r="BP529" i="13"/>
  <c r="BP1429" i="13" a="1"/>
  <c r="BP530" i="13"/>
  <c r="BP1430" i="13" a="1"/>
  <c r="BP531" i="13"/>
  <c r="BP1431" i="13" a="1"/>
  <c r="BP532" i="13"/>
  <c r="BP1432" i="13" a="1"/>
  <c r="BP533" i="13"/>
  <c r="BP1433" i="13" a="1"/>
  <c r="BP534" i="13"/>
  <c r="BP1434" i="13" a="1"/>
  <c r="BP535" i="13"/>
  <c r="BP1435" i="13" a="1"/>
  <c r="BP536" i="13"/>
  <c r="BP1436" i="13" a="1"/>
  <c r="BP537" i="13"/>
  <c r="BP1437" i="13" a="1"/>
  <c r="BP538" i="13"/>
  <c r="BP1438" i="13" a="1"/>
  <c r="BP539" i="13"/>
  <c r="BP1439" i="13" a="1"/>
  <c r="BP540" i="13"/>
  <c r="BP1440" i="13" a="1"/>
  <c r="BP541" i="13"/>
  <c r="BP1441" i="13" a="1"/>
  <c r="BP542" i="13"/>
  <c r="BP1442" i="13" a="1"/>
  <c r="BP1413" i="13"/>
  <c r="BP1414" i="13"/>
  <c r="BP1415" i="13"/>
  <c r="BP1416" i="13"/>
  <c r="BP1417" i="13"/>
  <c r="BP1418" i="13"/>
  <c r="BP1419" i="13"/>
  <c r="BP1420" i="13"/>
  <c r="BP1421" i="13"/>
  <c r="BP1422" i="13"/>
  <c r="BP1423" i="13"/>
  <c r="BP1424" i="13"/>
  <c r="BP1425" i="13"/>
  <c r="BP1426" i="13"/>
  <c r="BP1427" i="13"/>
  <c r="BP1428" i="13"/>
  <c r="BP1429" i="13"/>
  <c r="BP1430" i="13"/>
  <c r="BP1431" i="13"/>
  <c r="BP1432" i="13"/>
  <c r="BP1433" i="13"/>
  <c r="BP1434" i="13"/>
  <c r="BP1435" i="13"/>
  <c r="BP1436" i="13"/>
  <c r="BP1437" i="13"/>
  <c r="BP1438" i="13"/>
  <c r="BP1439" i="13"/>
  <c r="BP1440" i="13"/>
  <c r="BP1441" i="13"/>
  <c r="BP1442" i="13"/>
  <c r="Z103" i="16" a="1"/>
  <c r="Z103" i="16"/>
  <c r="Z180" i="16"/>
  <c r="BO511" i="13"/>
  <c r="BO1411" i="13" a="1"/>
  <c r="BO1411" i="13"/>
  <c r="BO512" i="13"/>
  <c r="BO1412" i="13" a="1"/>
  <c r="BO1412" i="13"/>
  <c r="BO513" i="13"/>
  <c r="BO1413" i="13" a="1"/>
  <c r="BO514" i="13"/>
  <c r="BO1414" i="13" a="1"/>
  <c r="BO515" i="13"/>
  <c r="BO1415" i="13" a="1"/>
  <c r="BO516" i="13"/>
  <c r="BO1416" i="13" a="1"/>
  <c r="BO517" i="13"/>
  <c r="BO1417" i="13" a="1"/>
  <c r="BO518" i="13"/>
  <c r="BO1418" i="13" a="1"/>
  <c r="BO519" i="13"/>
  <c r="BO1419" i="13" a="1"/>
  <c r="BO520" i="13"/>
  <c r="BO1420" i="13" a="1"/>
  <c r="BO521" i="13"/>
  <c r="BO1421" i="13" a="1"/>
  <c r="BO522" i="13"/>
  <c r="BO1422" i="13" a="1"/>
  <c r="BO523" i="13"/>
  <c r="BO1423" i="13" a="1"/>
  <c r="BO524" i="13"/>
  <c r="BO1424" i="13" a="1"/>
  <c r="BO525" i="13"/>
  <c r="BO1425" i="13" a="1"/>
  <c r="BO526" i="13"/>
  <c r="BO1426" i="13" a="1"/>
  <c r="BO527" i="13"/>
  <c r="BO1427" i="13" a="1"/>
  <c r="BO528" i="13"/>
  <c r="BO1428" i="13" a="1"/>
  <c r="BO529" i="13"/>
  <c r="BO1429" i="13" a="1"/>
  <c r="BO530" i="13"/>
  <c r="BO1430" i="13" a="1"/>
  <c r="BO531" i="13"/>
  <c r="BO1431" i="13" a="1"/>
  <c r="BO532" i="13"/>
  <c r="BO1432" i="13" a="1"/>
  <c r="BO533" i="13"/>
  <c r="BO1433" i="13" a="1"/>
  <c r="BO534" i="13"/>
  <c r="BO1434" i="13" a="1"/>
  <c r="BO535" i="13"/>
  <c r="BO1435" i="13" a="1"/>
  <c r="BO536" i="13"/>
  <c r="BO1436" i="13" a="1"/>
  <c r="BO537" i="13"/>
  <c r="BO1437" i="13" a="1"/>
  <c r="BO538" i="13"/>
  <c r="BO1438" i="13" a="1"/>
  <c r="BO539" i="13"/>
  <c r="BO1439" i="13" a="1"/>
  <c r="BO540" i="13"/>
  <c r="BO1440" i="13" a="1"/>
  <c r="BO541" i="13"/>
  <c r="BO1441" i="13" a="1"/>
  <c r="BO542" i="13"/>
  <c r="BO1442" i="13" a="1"/>
  <c r="BO1413" i="13"/>
  <c r="BO1414" i="13"/>
  <c r="BO1415" i="13"/>
  <c r="BO1416" i="13"/>
  <c r="BO1417" i="13"/>
  <c r="BO1418" i="13"/>
  <c r="BO1419" i="13"/>
  <c r="BO1420" i="13"/>
  <c r="BO1421" i="13"/>
  <c r="BO1422" i="13"/>
  <c r="BO1423" i="13"/>
  <c r="BO1424" i="13"/>
  <c r="BO1425" i="13"/>
  <c r="BO1426" i="13"/>
  <c r="BO1427" i="13"/>
  <c r="BO1428" i="13"/>
  <c r="BO1429" i="13"/>
  <c r="BO1430" i="13"/>
  <c r="BO1431" i="13"/>
  <c r="BO1432" i="13"/>
  <c r="BO1433" i="13"/>
  <c r="BO1434" i="13"/>
  <c r="BO1435" i="13"/>
  <c r="BO1436" i="13"/>
  <c r="BO1437" i="13"/>
  <c r="BO1438" i="13"/>
  <c r="BO1439" i="13"/>
  <c r="BO1440" i="13"/>
  <c r="BO1441" i="13"/>
  <c r="BO1442" i="13"/>
  <c r="Y103" i="16" a="1"/>
  <c r="Y103" i="16"/>
  <c r="Y180" i="16"/>
  <c r="BN511" i="13"/>
  <c r="BN1411" i="13" a="1"/>
  <c r="BN1411" i="13"/>
  <c r="BN512" i="13"/>
  <c r="BN1412" i="13" a="1"/>
  <c r="BN1412" i="13"/>
  <c r="BN513" i="13"/>
  <c r="BN1413" i="13" a="1"/>
  <c r="BN514" i="13"/>
  <c r="BN1414" i="13" a="1"/>
  <c r="BN515" i="13"/>
  <c r="BN1415" i="13" a="1"/>
  <c r="BN516" i="13"/>
  <c r="BN1416" i="13" a="1"/>
  <c r="BN517" i="13"/>
  <c r="BN1417" i="13" a="1"/>
  <c r="BN518" i="13"/>
  <c r="BN1418" i="13" a="1"/>
  <c r="BN519" i="13"/>
  <c r="BN1419" i="13" a="1"/>
  <c r="BN520" i="13"/>
  <c r="BN1420" i="13" a="1"/>
  <c r="BN521" i="13"/>
  <c r="BN1421" i="13" a="1"/>
  <c r="BN522" i="13"/>
  <c r="BN1422" i="13" a="1"/>
  <c r="BN523" i="13"/>
  <c r="BN1423" i="13" a="1"/>
  <c r="BN524" i="13"/>
  <c r="BN1424" i="13" a="1"/>
  <c r="BN525" i="13"/>
  <c r="BN1425" i="13" a="1"/>
  <c r="BN526" i="13"/>
  <c r="BN1426" i="13" a="1"/>
  <c r="BN527" i="13"/>
  <c r="BN1427" i="13" a="1"/>
  <c r="BN528" i="13"/>
  <c r="BN1428" i="13" a="1"/>
  <c r="BN529" i="13"/>
  <c r="BN1429" i="13" a="1"/>
  <c r="BN530" i="13"/>
  <c r="BN1430" i="13" a="1"/>
  <c r="BN531" i="13"/>
  <c r="BN1431" i="13" a="1"/>
  <c r="BN532" i="13"/>
  <c r="BN1432" i="13" a="1"/>
  <c r="BN533" i="13"/>
  <c r="BN1433" i="13" a="1"/>
  <c r="BN534" i="13"/>
  <c r="BN1434" i="13" a="1"/>
  <c r="BN535" i="13"/>
  <c r="BN1435" i="13" a="1"/>
  <c r="BN536" i="13"/>
  <c r="BN1436" i="13" a="1"/>
  <c r="BN537" i="13"/>
  <c r="BN1437" i="13" a="1"/>
  <c r="BN538" i="13"/>
  <c r="BN1438" i="13" a="1"/>
  <c r="BN539" i="13"/>
  <c r="BN1439" i="13" a="1"/>
  <c r="BN540" i="13"/>
  <c r="BN1440" i="13" a="1"/>
  <c r="BN541" i="13"/>
  <c r="BN1441" i="13" a="1"/>
  <c r="BN542" i="13"/>
  <c r="BN1442" i="13" a="1"/>
  <c r="BN1413" i="13"/>
  <c r="BN1414" i="13"/>
  <c r="BN1415" i="13"/>
  <c r="BN1416" i="13"/>
  <c r="BN1417" i="13"/>
  <c r="BN1418" i="13"/>
  <c r="BN1419" i="13"/>
  <c r="BN1420" i="13"/>
  <c r="BN1421" i="13"/>
  <c r="BN1422" i="13"/>
  <c r="BN1423" i="13"/>
  <c r="BN1424" i="13"/>
  <c r="BN1425" i="13"/>
  <c r="BN1426" i="13"/>
  <c r="BN1427" i="13"/>
  <c r="BN1428" i="13"/>
  <c r="BN1429" i="13"/>
  <c r="BN1430" i="13"/>
  <c r="BN1431" i="13"/>
  <c r="BN1432" i="13"/>
  <c r="BN1433" i="13"/>
  <c r="BN1434" i="13"/>
  <c r="BN1435" i="13"/>
  <c r="BN1436" i="13"/>
  <c r="BN1437" i="13"/>
  <c r="BN1438" i="13"/>
  <c r="BN1439" i="13"/>
  <c r="BN1440" i="13"/>
  <c r="BN1441" i="13"/>
  <c r="BN1442" i="13"/>
  <c r="X103" i="16" a="1"/>
  <c r="X103" i="16"/>
  <c r="X180" i="16"/>
  <c r="BM511" i="13"/>
  <c r="BM1411" i="13" a="1"/>
  <c r="BM1411" i="13"/>
  <c r="BM512" i="13"/>
  <c r="BM1412" i="13" a="1"/>
  <c r="BM1412" i="13"/>
  <c r="BM513" i="13"/>
  <c r="BM1413" i="13" a="1"/>
  <c r="BM514" i="13"/>
  <c r="BM1414" i="13" a="1"/>
  <c r="BM515" i="13"/>
  <c r="BM1415" i="13" a="1"/>
  <c r="BM516" i="13"/>
  <c r="BM1416" i="13" a="1"/>
  <c r="BM517" i="13"/>
  <c r="BM1417" i="13" a="1"/>
  <c r="BM518" i="13"/>
  <c r="BM1418" i="13" a="1"/>
  <c r="BM519" i="13"/>
  <c r="BM1419" i="13" a="1"/>
  <c r="BM520" i="13"/>
  <c r="BM1420" i="13" a="1"/>
  <c r="BM521" i="13"/>
  <c r="BM1421" i="13" a="1"/>
  <c r="BM522" i="13"/>
  <c r="BM1422" i="13" a="1"/>
  <c r="BM523" i="13"/>
  <c r="BM1423" i="13" a="1"/>
  <c r="BM524" i="13"/>
  <c r="BM1424" i="13" a="1"/>
  <c r="BM525" i="13"/>
  <c r="BM1425" i="13" a="1"/>
  <c r="BM526" i="13"/>
  <c r="BM1426" i="13" a="1"/>
  <c r="BM527" i="13"/>
  <c r="BM1427" i="13" a="1"/>
  <c r="BM528" i="13"/>
  <c r="BM1428" i="13" a="1"/>
  <c r="BM529" i="13"/>
  <c r="BM1429" i="13" a="1"/>
  <c r="BM530" i="13"/>
  <c r="BM1430" i="13" a="1"/>
  <c r="BM531" i="13"/>
  <c r="BM1431" i="13" a="1"/>
  <c r="BM532" i="13"/>
  <c r="BM1432" i="13" a="1"/>
  <c r="BM533" i="13"/>
  <c r="BM1433" i="13" a="1"/>
  <c r="BM534" i="13"/>
  <c r="BM1434" i="13" a="1"/>
  <c r="BM535" i="13"/>
  <c r="BM1435" i="13" a="1"/>
  <c r="BM536" i="13"/>
  <c r="BM1436" i="13" a="1"/>
  <c r="BM537" i="13"/>
  <c r="BM1437" i="13" a="1"/>
  <c r="BM538" i="13"/>
  <c r="BM1438" i="13" a="1"/>
  <c r="BM539" i="13"/>
  <c r="BM1439" i="13" a="1"/>
  <c r="BM540" i="13"/>
  <c r="BM1440" i="13" a="1"/>
  <c r="BM541" i="13"/>
  <c r="BM1441" i="13" a="1"/>
  <c r="BM542" i="13"/>
  <c r="BM1442" i="13" a="1"/>
  <c r="BM1413" i="13"/>
  <c r="BM1414" i="13"/>
  <c r="BM1415" i="13"/>
  <c r="BM1416" i="13"/>
  <c r="BM1417" i="13"/>
  <c r="BM1418" i="13"/>
  <c r="BM1419" i="13"/>
  <c r="BM1420" i="13"/>
  <c r="BM1421" i="13"/>
  <c r="BM1422" i="13"/>
  <c r="BM1423" i="13"/>
  <c r="BM1424" i="13"/>
  <c r="BM1425" i="13"/>
  <c r="BM1426" i="13"/>
  <c r="BM1427" i="13"/>
  <c r="BM1428" i="13"/>
  <c r="BM1429" i="13"/>
  <c r="BM1430" i="13"/>
  <c r="BM1431" i="13"/>
  <c r="BM1432" i="13"/>
  <c r="BM1433" i="13"/>
  <c r="BM1434" i="13"/>
  <c r="BM1435" i="13"/>
  <c r="BM1436" i="13"/>
  <c r="BM1437" i="13"/>
  <c r="BM1438" i="13"/>
  <c r="BM1439" i="13"/>
  <c r="BM1440" i="13"/>
  <c r="BM1441" i="13"/>
  <c r="BM1442" i="13"/>
  <c r="W103" i="16" a="1"/>
  <c r="W103" i="16"/>
  <c r="W180" i="16"/>
  <c r="BL511" i="13"/>
  <c r="BL1411" i="13" a="1"/>
  <c r="BL1411" i="13"/>
  <c r="BL512" i="13"/>
  <c r="BL1412" i="13" a="1"/>
  <c r="BL1412" i="13"/>
  <c r="BL513" i="13"/>
  <c r="BL1413" i="13" a="1"/>
  <c r="BL514" i="13"/>
  <c r="BL1414" i="13" a="1"/>
  <c r="BL515" i="13"/>
  <c r="BL1415" i="13" a="1"/>
  <c r="BL516" i="13"/>
  <c r="BL1416" i="13" a="1"/>
  <c r="BL517" i="13"/>
  <c r="BL1417" i="13" a="1"/>
  <c r="BL518" i="13"/>
  <c r="BL1418" i="13" a="1"/>
  <c r="BL519" i="13"/>
  <c r="BL1419" i="13" a="1"/>
  <c r="BL520" i="13"/>
  <c r="BL1420" i="13" a="1"/>
  <c r="BL521" i="13"/>
  <c r="BL1421" i="13" a="1"/>
  <c r="BL522" i="13"/>
  <c r="BL1422" i="13" a="1"/>
  <c r="BL523" i="13"/>
  <c r="BL1423" i="13" a="1"/>
  <c r="BL524" i="13"/>
  <c r="BL1424" i="13" a="1"/>
  <c r="BL525" i="13"/>
  <c r="BL1425" i="13" a="1"/>
  <c r="BL526" i="13"/>
  <c r="BL1426" i="13" a="1"/>
  <c r="BL527" i="13"/>
  <c r="BL1427" i="13" a="1"/>
  <c r="BL528" i="13"/>
  <c r="BL1428" i="13" a="1"/>
  <c r="BL529" i="13"/>
  <c r="BL1429" i="13" a="1"/>
  <c r="BL530" i="13"/>
  <c r="BL1430" i="13" a="1"/>
  <c r="BL531" i="13"/>
  <c r="BL1431" i="13" a="1"/>
  <c r="BL532" i="13"/>
  <c r="BL1432" i="13" a="1"/>
  <c r="BL533" i="13"/>
  <c r="BL1433" i="13" a="1"/>
  <c r="BL534" i="13"/>
  <c r="BL1434" i="13" a="1"/>
  <c r="BL535" i="13"/>
  <c r="BL1435" i="13" a="1"/>
  <c r="BL536" i="13"/>
  <c r="BL1436" i="13" a="1"/>
  <c r="BL537" i="13"/>
  <c r="BL1437" i="13" a="1"/>
  <c r="BL538" i="13"/>
  <c r="BL1438" i="13" a="1"/>
  <c r="BL539" i="13"/>
  <c r="BL1439" i="13" a="1"/>
  <c r="BL540" i="13"/>
  <c r="BL1440" i="13" a="1"/>
  <c r="BL541" i="13"/>
  <c r="BL1441" i="13" a="1"/>
  <c r="BL542" i="13"/>
  <c r="BL1442" i="13" a="1"/>
  <c r="BL1413" i="13"/>
  <c r="BL1414" i="13"/>
  <c r="BL1415" i="13"/>
  <c r="BL1416" i="13"/>
  <c r="BL1417" i="13"/>
  <c r="BL1418" i="13"/>
  <c r="BL1419" i="13"/>
  <c r="BL1420" i="13"/>
  <c r="BL1421" i="13"/>
  <c r="BL1422" i="13"/>
  <c r="BL1423" i="13"/>
  <c r="BL1424" i="13"/>
  <c r="BL1425" i="13"/>
  <c r="BL1426" i="13"/>
  <c r="BL1427" i="13"/>
  <c r="BL1428" i="13"/>
  <c r="BL1429" i="13"/>
  <c r="BL1430" i="13"/>
  <c r="BL1431" i="13"/>
  <c r="BL1432" i="13"/>
  <c r="BL1433" i="13"/>
  <c r="BL1434" i="13"/>
  <c r="BL1435" i="13"/>
  <c r="BL1436" i="13"/>
  <c r="BL1437" i="13"/>
  <c r="BL1438" i="13"/>
  <c r="BL1439" i="13"/>
  <c r="BL1440" i="13"/>
  <c r="BL1441" i="13"/>
  <c r="BL1442" i="13"/>
  <c r="V103" i="16" a="1"/>
  <c r="V103" i="16"/>
  <c r="V180" i="16"/>
  <c r="BK511" i="13"/>
  <c r="BK1411" i="13" a="1"/>
  <c r="BK1411" i="13"/>
  <c r="BK512" i="13"/>
  <c r="BK1412" i="13" a="1"/>
  <c r="BK1412" i="13"/>
  <c r="BK513" i="13"/>
  <c r="BK1413" i="13" a="1"/>
  <c r="BK514" i="13"/>
  <c r="BK1414" i="13" a="1"/>
  <c r="BK515" i="13"/>
  <c r="BK1415" i="13" a="1"/>
  <c r="BK516" i="13"/>
  <c r="BK1416" i="13" a="1"/>
  <c r="BK517" i="13"/>
  <c r="BK1417" i="13" a="1"/>
  <c r="BK518" i="13"/>
  <c r="BK1418" i="13" a="1"/>
  <c r="BK519" i="13"/>
  <c r="BK1419" i="13" a="1"/>
  <c r="BK520" i="13"/>
  <c r="BK1420" i="13" a="1"/>
  <c r="BK521" i="13"/>
  <c r="BK1421" i="13" a="1"/>
  <c r="BK522" i="13"/>
  <c r="BK1422" i="13" a="1"/>
  <c r="BK523" i="13"/>
  <c r="BK1423" i="13" a="1"/>
  <c r="BK524" i="13"/>
  <c r="BK1424" i="13" a="1"/>
  <c r="BK525" i="13"/>
  <c r="BK1425" i="13" a="1"/>
  <c r="BK526" i="13"/>
  <c r="BK1426" i="13" a="1"/>
  <c r="BK527" i="13"/>
  <c r="BK1427" i="13" a="1"/>
  <c r="BK528" i="13"/>
  <c r="BK1428" i="13" a="1"/>
  <c r="BK529" i="13"/>
  <c r="BK1429" i="13" a="1"/>
  <c r="BK530" i="13"/>
  <c r="BK1430" i="13" a="1"/>
  <c r="BK531" i="13"/>
  <c r="BK1431" i="13" a="1"/>
  <c r="BK532" i="13"/>
  <c r="BK1432" i="13" a="1"/>
  <c r="BK533" i="13"/>
  <c r="BK1433" i="13" a="1"/>
  <c r="BK534" i="13"/>
  <c r="BK1434" i="13" a="1"/>
  <c r="BK535" i="13"/>
  <c r="BK1435" i="13" a="1"/>
  <c r="BK536" i="13"/>
  <c r="BK1436" i="13" a="1"/>
  <c r="BK537" i="13"/>
  <c r="BK1437" i="13" a="1"/>
  <c r="BK538" i="13"/>
  <c r="BK1438" i="13" a="1"/>
  <c r="BK539" i="13"/>
  <c r="BK1439" i="13" a="1"/>
  <c r="BK540" i="13"/>
  <c r="BK1440" i="13" a="1"/>
  <c r="BK541" i="13"/>
  <c r="BK1441" i="13" a="1"/>
  <c r="BK542" i="13"/>
  <c r="BK1442" i="13" a="1"/>
  <c r="BK1413" i="13"/>
  <c r="BK1414" i="13"/>
  <c r="BK1415" i="13"/>
  <c r="BK1416" i="13"/>
  <c r="BK1417" i="13"/>
  <c r="BK1418" i="13"/>
  <c r="BK1419" i="13"/>
  <c r="BK1420" i="13"/>
  <c r="BK1421" i="13"/>
  <c r="BK1422" i="13"/>
  <c r="BK1423" i="13"/>
  <c r="BK1424" i="13"/>
  <c r="BK1425" i="13"/>
  <c r="BK1426" i="13"/>
  <c r="BK1427" i="13"/>
  <c r="BK1428" i="13"/>
  <c r="BK1429" i="13"/>
  <c r="BK1430" i="13"/>
  <c r="BK1431" i="13"/>
  <c r="BK1432" i="13"/>
  <c r="BK1433" i="13"/>
  <c r="BK1434" i="13"/>
  <c r="BK1435" i="13"/>
  <c r="BK1436" i="13"/>
  <c r="BK1437" i="13"/>
  <c r="BK1438" i="13"/>
  <c r="BK1439" i="13"/>
  <c r="BK1440" i="13"/>
  <c r="BK1441" i="13"/>
  <c r="BK1442" i="13"/>
  <c r="U103" i="16" a="1"/>
  <c r="U103" i="16"/>
  <c r="U180" i="16"/>
  <c r="BJ511" i="13"/>
  <c r="BJ1411" i="13" a="1"/>
  <c r="BJ1411" i="13"/>
  <c r="BJ512" i="13"/>
  <c r="BJ1412" i="13" a="1"/>
  <c r="BJ1412" i="13"/>
  <c r="BJ513" i="13"/>
  <c r="BJ1413" i="13" a="1"/>
  <c r="BJ514" i="13"/>
  <c r="BJ1414" i="13" a="1"/>
  <c r="BJ515" i="13"/>
  <c r="BJ1415" i="13" a="1"/>
  <c r="BJ516" i="13"/>
  <c r="BJ1416" i="13" a="1"/>
  <c r="BJ517" i="13"/>
  <c r="BJ1417" i="13" a="1"/>
  <c r="BJ518" i="13"/>
  <c r="BJ1418" i="13" a="1"/>
  <c r="BJ519" i="13"/>
  <c r="BJ1419" i="13" a="1"/>
  <c r="BJ520" i="13"/>
  <c r="BJ1420" i="13" a="1"/>
  <c r="BJ521" i="13"/>
  <c r="BJ1421" i="13" a="1"/>
  <c r="BJ522" i="13"/>
  <c r="BJ1422" i="13" a="1"/>
  <c r="BJ523" i="13"/>
  <c r="BJ1423" i="13" a="1"/>
  <c r="BJ524" i="13"/>
  <c r="BJ1424" i="13" a="1"/>
  <c r="BJ525" i="13"/>
  <c r="BJ1425" i="13" a="1"/>
  <c r="BJ526" i="13"/>
  <c r="BJ1426" i="13" a="1"/>
  <c r="BJ527" i="13"/>
  <c r="BJ1427" i="13" a="1"/>
  <c r="BJ528" i="13"/>
  <c r="BJ1428" i="13" a="1"/>
  <c r="BJ529" i="13"/>
  <c r="BJ1429" i="13" a="1"/>
  <c r="BJ530" i="13"/>
  <c r="BJ1430" i="13" a="1"/>
  <c r="BJ531" i="13"/>
  <c r="BJ1431" i="13" a="1"/>
  <c r="BJ532" i="13"/>
  <c r="BJ1432" i="13" a="1"/>
  <c r="BJ533" i="13"/>
  <c r="BJ1433" i="13" a="1"/>
  <c r="BJ534" i="13"/>
  <c r="BJ1434" i="13" a="1"/>
  <c r="BJ535" i="13"/>
  <c r="BJ1435" i="13" a="1"/>
  <c r="BJ536" i="13"/>
  <c r="BJ1436" i="13" a="1"/>
  <c r="BJ537" i="13"/>
  <c r="BJ1437" i="13" a="1"/>
  <c r="BJ538" i="13"/>
  <c r="BJ1438" i="13" a="1"/>
  <c r="BJ539" i="13"/>
  <c r="BJ1439" i="13" a="1"/>
  <c r="BJ540" i="13"/>
  <c r="BJ1440" i="13" a="1"/>
  <c r="BJ541" i="13"/>
  <c r="BJ1441" i="13" a="1"/>
  <c r="BJ542" i="13"/>
  <c r="BJ1442" i="13" a="1"/>
  <c r="BJ1413" i="13"/>
  <c r="BJ1414" i="13"/>
  <c r="BJ1415" i="13"/>
  <c r="BJ1416" i="13"/>
  <c r="BJ1417" i="13"/>
  <c r="BJ1418" i="13"/>
  <c r="BJ1419" i="13"/>
  <c r="BJ1420" i="13"/>
  <c r="BJ1421" i="13"/>
  <c r="BJ1422" i="13"/>
  <c r="BJ1423" i="13"/>
  <c r="BJ1424" i="13"/>
  <c r="BJ1425" i="13"/>
  <c r="BJ1426" i="13"/>
  <c r="BJ1427" i="13"/>
  <c r="BJ1428" i="13"/>
  <c r="BJ1429" i="13"/>
  <c r="BJ1430" i="13"/>
  <c r="BJ1431" i="13"/>
  <c r="BJ1432" i="13"/>
  <c r="BJ1433" i="13"/>
  <c r="BJ1434" i="13"/>
  <c r="BJ1435" i="13"/>
  <c r="BJ1436" i="13"/>
  <c r="BJ1437" i="13"/>
  <c r="BJ1438" i="13"/>
  <c r="BJ1439" i="13"/>
  <c r="BJ1440" i="13"/>
  <c r="BJ1441" i="13"/>
  <c r="BJ1442" i="13"/>
  <c r="T103" i="16" a="1"/>
  <c r="T103" i="16"/>
  <c r="T180" i="16"/>
  <c r="BI511" i="13"/>
  <c r="BI1411" i="13" a="1"/>
  <c r="BI1411" i="13"/>
  <c r="BI512" i="13"/>
  <c r="BI1412" i="13" a="1"/>
  <c r="BI1412" i="13"/>
  <c r="BI513" i="13"/>
  <c r="BI1413" i="13" a="1"/>
  <c r="BI514" i="13"/>
  <c r="BI1414" i="13" a="1"/>
  <c r="BI515" i="13"/>
  <c r="BI1415" i="13" a="1"/>
  <c r="BI516" i="13"/>
  <c r="BI1416" i="13" a="1"/>
  <c r="BI517" i="13"/>
  <c r="BI1417" i="13" a="1"/>
  <c r="BI518" i="13"/>
  <c r="BI1418" i="13" a="1"/>
  <c r="BI519" i="13"/>
  <c r="BI1419" i="13" a="1"/>
  <c r="BI520" i="13"/>
  <c r="BI1420" i="13" a="1"/>
  <c r="BI521" i="13"/>
  <c r="BI1421" i="13" a="1"/>
  <c r="BI522" i="13"/>
  <c r="BI1422" i="13" a="1"/>
  <c r="BI523" i="13"/>
  <c r="BI1423" i="13" a="1"/>
  <c r="BI524" i="13"/>
  <c r="BI1424" i="13" a="1"/>
  <c r="BI525" i="13"/>
  <c r="BI1425" i="13" a="1"/>
  <c r="BI526" i="13"/>
  <c r="BI1426" i="13" a="1"/>
  <c r="BI527" i="13"/>
  <c r="BI1427" i="13" a="1"/>
  <c r="BI528" i="13"/>
  <c r="BI1428" i="13" a="1"/>
  <c r="BI529" i="13"/>
  <c r="BI1429" i="13" a="1"/>
  <c r="BI530" i="13"/>
  <c r="BI1430" i="13" a="1"/>
  <c r="BI531" i="13"/>
  <c r="BI1431" i="13" a="1"/>
  <c r="BI532" i="13"/>
  <c r="BI1432" i="13" a="1"/>
  <c r="BI533" i="13"/>
  <c r="BI1433" i="13" a="1"/>
  <c r="BI534" i="13"/>
  <c r="BI1434" i="13" a="1"/>
  <c r="BI535" i="13"/>
  <c r="BI1435" i="13" a="1"/>
  <c r="BI536" i="13"/>
  <c r="BI1436" i="13" a="1"/>
  <c r="BI537" i="13"/>
  <c r="BI1437" i="13" a="1"/>
  <c r="BI538" i="13"/>
  <c r="BI1438" i="13" a="1"/>
  <c r="BI539" i="13"/>
  <c r="BI1439" i="13" a="1"/>
  <c r="BI540" i="13"/>
  <c r="BI1440" i="13" a="1"/>
  <c r="BI541" i="13"/>
  <c r="BI1441" i="13" a="1"/>
  <c r="BI542" i="13"/>
  <c r="BI1442" i="13" a="1"/>
  <c r="BI1413" i="13"/>
  <c r="BI1414" i="13"/>
  <c r="BI1415" i="13"/>
  <c r="BI1416" i="13"/>
  <c r="BI1417" i="13"/>
  <c r="BI1418" i="13"/>
  <c r="BI1419" i="13"/>
  <c r="BI1420" i="13"/>
  <c r="BI1421" i="13"/>
  <c r="BI1422" i="13"/>
  <c r="BI1423" i="13"/>
  <c r="BI1424" i="13"/>
  <c r="BI1425" i="13"/>
  <c r="BI1426" i="13"/>
  <c r="BI1427" i="13"/>
  <c r="BI1428" i="13"/>
  <c r="BI1429" i="13"/>
  <c r="BI1430" i="13"/>
  <c r="BI1431" i="13"/>
  <c r="BI1432" i="13"/>
  <c r="BI1433" i="13"/>
  <c r="BI1434" i="13"/>
  <c r="BI1435" i="13"/>
  <c r="BI1436" i="13"/>
  <c r="BI1437" i="13"/>
  <c r="BI1438" i="13"/>
  <c r="BI1439" i="13"/>
  <c r="BI1440" i="13"/>
  <c r="BI1441" i="13"/>
  <c r="BI1442" i="13"/>
  <c r="S103" i="16" a="1"/>
  <c r="S103" i="16"/>
  <c r="S180" i="16"/>
  <c r="BH511" i="13"/>
  <c r="BH1411" i="13" a="1"/>
  <c r="BH1411" i="13"/>
  <c r="BH512" i="13"/>
  <c r="BH1412" i="13" a="1"/>
  <c r="BH1412" i="13"/>
  <c r="BH513" i="13"/>
  <c r="BH1413" i="13" a="1"/>
  <c r="BH514" i="13"/>
  <c r="BH1414" i="13" a="1"/>
  <c r="BH515" i="13"/>
  <c r="BH1415" i="13" a="1"/>
  <c r="BH516" i="13"/>
  <c r="BH1416" i="13" a="1"/>
  <c r="BH517" i="13"/>
  <c r="BH1417" i="13" a="1"/>
  <c r="BH518" i="13"/>
  <c r="BH1418" i="13" a="1"/>
  <c r="BH519" i="13"/>
  <c r="BH1419" i="13" a="1"/>
  <c r="BH520" i="13"/>
  <c r="BH1420" i="13" a="1"/>
  <c r="BH521" i="13"/>
  <c r="BH1421" i="13" a="1"/>
  <c r="BH522" i="13"/>
  <c r="BH1422" i="13" a="1"/>
  <c r="BH523" i="13"/>
  <c r="BH1423" i="13" a="1"/>
  <c r="BH524" i="13"/>
  <c r="BH1424" i="13" a="1"/>
  <c r="BH525" i="13"/>
  <c r="BH1425" i="13" a="1"/>
  <c r="BH526" i="13"/>
  <c r="BH1426" i="13" a="1"/>
  <c r="BH527" i="13"/>
  <c r="BH1427" i="13" a="1"/>
  <c r="BH528" i="13"/>
  <c r="BH1428" i="13" a="1"/>
  <c r="BH529" i="13"/>
  <c r="BH1429" i="13" a="1"/>
  <c r="BH530" i="13"/>
  <c r="BH1430" i="13" a="1"/>
  <c r="BH531" i="13"/>
  <c r="BH1431" i="13" a="1"/>
  <c r="BH532" i="13"/>
  <c r="BH1432" i="13" a="1"/>
  <c r="BH533" i="13"/>
  <c r="BH1433" i="13" a="1"/>
  <c r="BH534" i="13"/>
  <c r="BH1434" i="13" a="1"/>
  <c r="BH535" i="13"/>
  <c r="BH1435" i="13" a="1"/>
  <c r="BH536" i="13"/>
  <c r="BH1436" i="13" a="1"/>
  <c r="BH537" i="13"/>
  <c r="BH1437" i="13" a="1"/>
  <c r="BH538" i="13"/>
  <c r="BH1438" i="13" a="1"/>
  <c r="BH539" i="13"/>
  <c r="BH1439" i="13" a="1"/>
  <c r="BH540" i="13"/>
  <c r="BH1440" i="13" a="1"/>
  <c r="BH541" i="13"/>
  <c r="BH1441" i="13" a="1"/>
  <c r="BH542" i="13"/>
  <c r="BH1442" i="13" a="1"/>
  <c r="BH1413" i="13"/>
  <c r="BH1414" i="13"/>
  <c r="BH1415" i="13"/>
  <c r="BH1416" i="13"/>
  <c r="BH1417" i="13"/>
  <c r="BH1418" i="13"/>
  <c r="BH1419" i="13"/>
  <c r="BH1420" i="13"/>
  <c r="BH1421" i="13"/>
  <c r="BH1422" i="13"/>
  <c r="BH1423" i="13"/>
  <c r="BH1424" i="13"/>
  <c r="BH1425" i="13"/>
  <c r="BH1426" i="13"/>
  <c r="BH1427" i="13"/>
  <c r="BH1428" i="13"/>
  <c r="BH1429" i="13"/>
  <c r="BH1430" i="13"/>
  <c r="BH1431" i="13"/>
  <c r="BH1432" i="13"/>
  <c r="BH1433" i="13"/>
  <c r="BH1434" i="13"/>
  <c r="BH1435" i="13"/>
  <c r="BH1436" i="13"/>
  <c r="BH1437" i="13"/>
  <c r="BH1438" i="13"/>
  <c r="BH1439" i="13"/>
  <c r="BH1440" i="13"/>
  <c r="BH1441" i="13"/>
  <c r="BH1442" i="13"/>
  <c r="R103" i="16" a="1"/>
  <c r="R103" i="16"/>
  <c r="R180" i="16"/>
  <c r="BG511" i="13"/>
  <c r="BG1411" i="13" a="1"/>
  <c r="BG1411" i="13"/>
  <c r="BG512" i="13"/>
  <c r="BG1412" i="13" a="1"/>
  <c r="BG1412" i="13"/>
  <c r="BG513" i="13"/>
  <c r="BG1413" i="13" a="1"/>
  <c r="BG514" i="13"/>
  <c r="BG1414" i="13" a="1"/>
  <c r="BG515" i="13"/>
  <c r="BG1415" i="13" a="1"/>
  <c r="BG516" i="13"/>
  <c r="BG1416" i="13" a="1"/>
  <c r="BG517" i="13"/>
  <c r="BG1417" i="13" a="1"/>
  <c r="BG518" i="13"/>
  <c r="BG1418" i="13" a="1"/>
  <c r="BG519" i="13"/>
  <c r="BG1419" i="13" a="1"/>
  <c r="BG520" i="13"/>
  <c r="BG1420" i="13" a="1"/>
  <c r="BG521" i="13"/>
  <c r="BG1421" i="13" a="1"/>
  <c r="BG522" i="13"/>
  <c r="BG1422" i="13" a="1"/>
  <c r="BG523" i="13"/>
  <c r="BG1423" i="13" a="1"/>
  <c r="BG524" i="13"/>
  <c r="BG1424" i="13" a="1"/>
  <c r="BG525" i="13"/>
  <c r="BG1425" i="13" a="1"/>
  <c r="BG526" i="13"/>
  <c r="BG1426" i="13" a="1"/>
  <c r="BG527" i="13"/>
  <c r="BG1427" i="13" a="1"/>
  <c r="BG528" i="13"/>
  <c r="BG1428" i="13" a="1"/>
  <c r="BG529" i="13"/>
  <c r="BG1429" i="13" a="1"/>
  <c r="BG530" i="13"/>
  <c r="BG1430" i="13" a="1"/>
  <c r="BG531" i="13"/>
  <c r="BG1431" i="13" a="1"/>
  <c r="BG532" i="13"/>
  <c r="BG1432" i="13" a="1"/>
  <c r="BG533" i="13"/>
  <c r="BG1433" i="13" a="1"/>
  <c r="BG534" i="13"/>
  <c r="BG1434" i="13" a="1"/>
  <c r="BG535" i="13"/>
  <c r="BG1435" i="13" a="1"/>
  <c r="BG536" i="13"/>
  <c r="BG1436" i="13" a="1"/>
  <c r="BG537" i="13"/>
  <c r="BG1437" i="13" a="1"/>
  <c r="BG538" i="13"/>
  <c r="BG1438" i="13" a="1"/>
  <c r="BG539" i="13"/>
  <c r="BG1439" i="13" a="1"/>
  <c r="BG540" i="13"/>
  <c r="BG1440" i="13" a="1"/>
  <c r="BG541" i="13"/>
  <c r="BG1441" i="13" a="1"/>
  <c r="BG542" i="13"/>
  <c r="BG1442" i="13" a="1"/>
  <c r="BG1413" i="13"/>
  <c r="BG1414" i="13"/>
  <c r="BG1415" i="13"/>
  <c r="BG1416" i="13"/>
  <c r="BG1417" i="13"/>
  <c r="BG1418" i="13"/>
  <c r="BG1419" i="13"/>
  <c r="BG1420" i="13"/>
  <c r="BG1421" i="13"/>
  <c r="BG1422" i="13"/>
  <c r="BG1423" i="13"/>
  <c r="BG1424" i="13"/>
  <c r="BG1425" i="13"/>
  <c r="BG1426" i="13"/>
  <c r="BG1427" i="13"/>
  <c r="BG1428" i="13"/>
  <c r="BG1429" i="13"/>
  <c r="BG1430" i="13"/>
  <c r="BG1431" i="13"/>
  <c r="BG1432" i="13"/>
  <c r="BG1433" i="13"/>
  <c r="BG1434" i="13"/>
  <c r="BG1435" i="13"/>
  <c r="BG1436" i="13"/>
  <c r="BG1437" i="13"/>
  <c r="BG1438" i="13"/>
  <c r="BG1439" i="13"/>
  <c r="BG1440" i="13"/>
  <c r="BG1441" i="13"/>
  <c r="BG1442" i="13"/>
  <c r="Q103" i="16" a="1"/>
  <c r="Q103" i="16"/>
  <c r="Q180" i="16"/>
  <c r="BF511" i="13"/>
  <c r="BF1411" i="13" a="1"/>
  <c r="BF1411" i="13"/>
  <c r="BF512" i="13"/>
  <c r="BF1412" i="13" a="1"/>
  <c r="BF1412" i="13"/>
  <c r="BF513" i="13"/>
  <c r="BF1413" i="13" a="1"/>
  <c r="BF514" i="13"/>
  <c r="BF1414" i="13" a="1"/>
  <c r="BF515" i="13"/>
  <c r="BF1415" i="13" a="1"/>
  <c r="BF516" i="13"/>
  <c r="BF1416" i="13" a="1"/>
  <c r="BF517" i="13"/>
  <c r="BF1417" i="13" a="1"/>
  <c r="BF518" i="13"/>
  <c r="BF1418" i="13" a="1"/>
  <c r="BF519" i="13"/>
  <c r="BF1419" i="13" a="1"/>
  <c r="BF520" i="13"/>
  <c r="BF1420" i="13" a="1"/>
  <c r="BF521" i="13"/>
  <c r="BF1421" i="13" a="1"/>
  <c r="BF522" i="13"/>
  <c r="BF1422" i="13" a="1"/>
  <c r="BF523" i="13"/>
  <c r="BF1423" i="13" a="1"/>
  <c r="BF524" i="13"/>
  <c r="BF1424" i="13" a="1"/>
  <c r="BF525" i="13"/>
  <c r="BF1425" i="13" a="1"/>
  <c r="BF526" i="13"/>
  <c r="BF1426" i="13" a="1"/>
  <c r="BF527" i="13"/>
  <c r="BF1427" i="13" a="1"/>
  <c r="BF528" i="13"/>
  <c r="BF1428" i="13" a="1"/>
  <c r="BF529" i="13"/>
  <c r="BF1429" i="13" a="1"/>
  <c r="BF530" i="13"/>
  <c r="BF1430" i="13" a="1"/>
  <c r="BF531" i="13"/>
  <c r="BF1431" i="13" a="1"/>
  <c r="BF532" i="13"/>
  <c r="BF1432" i="13" a="1"/>
  <c r="BF533" i="13"/>
  <c r="BF1433" i="13" a="1"/>
  <c r="BF534" i="13"/>
  <c r="BF1434" i="13" a="1"/>
  <c r="BF535" i="13"/>
  <c r="BF1435" i="13" a="1"/>
  <c r="BF536" i="13"/>
  <c r="BF1436" i="13" a="1"/>
  <c r="BF537" i="13"/>
  <c r="BF1437" i="13" a="1"/>
  <c r="BF538" i="13"/>
  <c r="BF1438" i="13" a="1"/>
  <c r="BF539" i="13"/>
  <c r="BF1439" i="13" a="1"/>
  <c r="BF540" i="13"/>
  <c r="BF1440" i="13" a="1"/>
  <c r="BF541" i="13"/>
  <c r="BF1441" i="13" a="1"/>
  <c r="BF542" i="13"/>
  <c r="BF1442" i="13" a="1"/>
  <c r="BF1413" i="13"/>
  <c r="BF1414" i="13"/>
  <c r="BF1415" i="13"/>
  <c r="BF1416" i="13"/>
  <c r="BF1417" i="13"/>
  <c r="BF1418" i="13"/>
  <c r="BF1419" i="13"/>
  <c r="BF1420" i="13"/>
  <c r="BF1421" i="13"/>
  <c r="BF1422" i="13"/>
  <c r="BF1423" i="13"/>
  <c r="BF1424" i="13"/>
  <c r="BF1425" i="13"/>
  <c r="BF1426" i="13"/>
  <c r="BF1427" i="13"/>
  <c r="BF1428" i="13"/>
  <c r="BF1429" i="13"/>
  <c r="BF1430" i="13"/>
  <c r="BF1431" i="13"/>
  <c r="BF1432" i="13"/>
  <c r="BF1433" i="13"/>
  <c r="BF1434" i="13"/>
  <c r="BF1435" i="13"/>
  <c r="BF1436" i="13"/>
  <c r="BF1437" i="13"/>
  <c r="BF1438" i="13"/>
  <c r="BF1439" i="13"/>
  <c r="BF1440" i="13"/>
  <c r="BF1441" i="13"/>
  <c r="BF1442" i="13"/>
  <c r="P103" i="16" a="1"/>
  <c r="P103" i="16"/>
  <c r="P180" i="16"/>
  <c r="BE511" i="13"/>
  <c r="BE1411" i="13" a="1"/>
  <c r="BE1411" i="13"/>
  <c r="BE512" i="13"/>
  <c r="BE1412" i="13" a="1"/>
  <c r="BE1412" i="13"/>
  <c r="BE513" i="13"/>
  <c r="BE1413" i="13" a="1"/>
  <c r="BE514" i="13"/>
  <c r="BE1414" i="13" a="1"/>
  <c r="BE515" i="13"/>
  <c r="BE1415" i="13" a="1"/>
  <c r="BE516" i="13"/>
  <c r="BE1416" i="13" a="1"/>
  <c r="BE517" i="13"/>
  <c r="BE1417" i="13" a="1"/>
  <c r="BE518" i="13"/>
  <c r="BE1418" i="13" a="1"/>
  <c r="BE519" i="13"/>
  <c r="BE1419" i="13" a="1"/>
  <c r="BE520" i="13"/>
  <c r="BE1420" i="13" a="1"/>
  <c r="BE521" i="13"/>
  <c r="BE1421" i="13" a="1"/>
  <c r="BE522" i="13"/>
  <c r="BE1422" i="13" a="1"/>
  <c r="BE523" i="13"/>
  <c r="BE1423" i="13" a="1"/>
  <c r="BE524" i="13"/>
  <c r="BE1424" i="13" a="1"/>
  <c r="BE525" i="13"/>
  <c r="BE1425" i="13" a="1"/>
  <c r="BE526" i="13"/>
  <c r="BE1426" i="13" a="1"/>
  <c r="BE527" i="13"/>
  <c r="BE1427" i="13" a="1"/>
  <c r="BE528" i="13"/>
  <c r="BE1428" i="13" a="1"/>
  <c r="BE529" i="13"/>
  <c r="BE1429" i="13" a="1"/>
  <c r="BE530" i="13"/>
  <c r="BE1430" i="13" a="1"/>
  <c r="BE531" i="13"/>
  <c r="BE1431" i="13" a="1"/>
  <c r="BE532" i="13"/>
  <c r="BE1432" i="13" a="1"/>
  <c r="BE533" i="13"/>
  <c r="BE1433" i="13" a="1"/>
  <c r="BE534" i="13"/>
  <c r="BE1434" i="13" a="1"/>
  <c r="BE535" i="13"/>
  <c r="BE1435" i="13" a="1"/>
  <c r="BE536" i="13"/>
  <c r="BE1436" i="13" a="1"/>
  <c r="BE537" i="13"/>
  <c r="BE1437" i="13" a="1"/>
  <c r="BE538" i="13"/>
  <c r="BE1438" i="13" a="1"/>
  <c r="BE539" i="13"/>
  <c r="BE1439" i="13" a="1"/>
  <c r="BE540" i="13"/>
  <c r="BE1440" i="13" a="1"/>
  <c r="BE541" i="13"/>
  <c r="BE1441" i="13" a="1"/>
  <c r="BE542" i="13"/>
  <c r="BE1442" i="13" a="1"/>
  <c r="BE1413" i="13"/>
  <c r="BE1414" i="13"/>
  <c r="BE1415" i="13"/>
  <c r="BE1416" i="13"/>
  <c r="BE1417" i="13"/>
  <c r="BE1418" i="13"/>
  <c r="BE1419" i="13"/>
  <c r="BE1420" i="13"/>
  <c r="BE1421" i="13"/>
  <c r="BE1422" i="13"/>
  <c r="BE1423" i="13"/>
  <c r="BE1424" i="13"/>
  <c r="BE1425" i="13"/>
  <c r="BE1426" i="13"/>
  <c r="BE1427" i="13"/>
  <c r="BE1428" i="13"/>
  <c r="BE1429" i="13"/>
  <c r="BE1430" i="13"/>
  <c r="BE1431" i="13"/>
  <c r="BE1432" i="13"/>
  <c r="BE1433" i="13"/>
  <c r="BE1434" i="13"/>
  <c r="BE1435" i="13"/>
  <c r="BE1436" i="13"/>
  <c r="BE1437" i="13"/>
  <c r="BE1438" i="13"/>
  <c r="BE1439" i="13"/>
  <c r="BE1440" i="13"/>
  <c r="BE1441" i="13"/>
  <c r="BE1442" i="13"/>
  <c r="O103" i="16" a="1"/>
  <c r="O103" i="16"/>
  <c r="O180" i="16"/>
  <c r="BD511" i="13"/>
  <c r="BD1411" i="13" a="1"/>
  <c r="BD1411" i="13"/>
  <c r="BD512" i="13"/>
  <c r="BD1412" i="13" a="1"/>
  <c r="BD1412" i="13"/>
  <c r="BD513" i="13"/>
  <c r="BD1413" i="13" a="1"/>
  <c r="BD514" i="13"/>
  <c r="BD1414" i="13" a="1"/>
  <c r="BD515" i="13"/>
  <c r="BD1415" i="13" a="1"/>
  <c r="BD516" i="13"/>
  <c r="BD1416" i="13" a="1"/>
  <c r="BD517" i="13"/>
  <c r="BD1417" i="13" a="1"/>
  <c r="BD518" i="13"/>
  <c r="BD1418" i="13" a="1"/>
  <c r="BD519" i="13"/>
  <c r="BD1419" i="13" a="1"/>
  <c r="BD520" i="13"/>
  <c r="BD1420" i="13" a="1"/>
  <c r="BD521" i="13"/>
  <c r="BD1421" i="13" a="1"/>
  <c r="BD522" i="13"/>
  <c r="BD1422" i="13" a="1"/>
  <c r="BD523" i="13"/>
  <c r="BD1423" i="13" a="1"/>
  <c r="BD524" i="13"/>
  <c r="BD1424" i="13" a="1"/>
  <c r="BD525" i="13"/>
  <c r="BD1425" i="13" a="1"/>
  <c r="BD526" i="13"/>
  <c r="BD1426" i="13" a="1"/>
  <c r="BD527" i="13"/>
  <c r="BD1427" i="13" a="1"/>
  <c r="BD528" i="13"/>
  <c r="BD1428" i="13" a="1"/>
  <c r="BD529" i="13"/>
  <c r="BD1429" i="13" a="1"/>
  <c r="BD530" i="13"/>
  <c r="BD1430" i="13" a="1"/>
  <c r="BD531" i="13"/>
  <c r="BD1431" i="13" a="1"/>
  <c r="BD532" i="13"/>
  <c r="BD1432" i="13" a="1"/>
  <c r="BD533" i="13"/>
  <c r="BD1433" i="13" a="1"/>
  <c r="BD534" i="13"/>
  <c r="BD1434" i="13" a="1"/>
  <c r="BD535" i="13"/>
  <c r="BD1435" i="13" a="1"/>
  <c r="BD536" i="13"/>
  <c r="BD1436" i="13" a="1"/>
  <c r="BD537" i="13"/>
  <c r="BD1437" i="13" a="1"/>
  <c r="BD538" i="13"/>
  <c r="BD1438" i="13" a="1"/>
  <c r="BD539" i="13"/>
  <c r="BD1439" i="13" a="1"/>
  <c r="BD540" i="13"/>
  <c r="BD1440" i="13" a="1"/>
  <c r="BD541" i="13"/>
  <c r="BD1441" i="13" a="1"/>
  <c r="BD542" i="13"/>
  <c r="BD1442" i="13" a="1"/>
  <c r="BD1413" i="13"/>
  <c r="BD1414" i="13"/>
  <c r="BD1415" i="13"/>
  <c r="BD1416" i="13"/>
  <c r="BD1417" i="13"/>
  <c r="BD1418" i="13"/>
  <c r="BD1419" i="13"/>
  <c r="BD1420" i="13"/>
  <c r="BD1421" i="13"/>
  <c r="BD1422" i="13"/>
  <c r="BD1423" i="13"/>
  <c r="BD1424" i="13"/>
  <c r="BD1425" i="13"/>
  <c r="BD1426" i="13"/>
  <c r="BD1427" i="13"/>
  <c r="BD1428" i="13"/>
  <c r="BD1429" i="13"/>
  <c r="BD1430" i="13"/>
  <c r="BD1431" i="13"/>
  <c r="BD1432" i="13"/>
  <c r="BD1433" i="13"/>
  <c r="BD1434" i="13"/>
  <c r="BD1435" i="13"/>
  <c r="BD1436" i="13"/>
  <c r="BD1437" i="13"/>
  <c r="BD1438" i="13"/>
  <c r="BD1439" i="13"/>
  <c r="BD1440" i="13"/>
  <c r="BD1441" i="13"/>
  <c r="BD1442" i="13"/>
  <c r="N103" i="16" a="1"/>
  <c r="N103" i="16"/>
  <c r="N180" i="16"/>
  <c r="BC511" i="13"/>
  <c r="BC1411" i="13" a="1"/>
  <c r="BC1411" i="13"/>
  <c r="BC512" i="13"/>
  <c r="BC1412" i="13" a="1"/>
  <c r="BC1412" i="13"/>
  <c r="BC513" i="13"/>
  <c r="BC1413" i="13" a="1"/>
  <c r="BC514" i="13"/>
  <c r="BC1414" i="13" a="1"/>
  <c r="BC515" i="13"/>
  <c r="BC1415" i="13" a="1"/>
  <c r="BC516" i="13"/>
  <c r="BC1416" i="13" a="1"/>
  <c r="BC517" i="13"/>
  <c r="BC1417" i="13" a="1"/>
  <c r="BC518" i="13"/>
  <c r="BC1418" i="13" a="1"/>
  <c r="BC519" i="13"/>
  <c r="BC1419" i="13" a="1"/>
  <c r="BC520" i="13"/>
  <c r="BC1420" i="13" a="1"/>
  <c r="BC521" i="13"/>
  <c r="BC1421" i="13" a="1"/>
  <c r="BC522" i="13"/>
  <c r="BC1422" i="13" a="1"/>
  <c r="BC523" i="13"/>
  <c r="BC1423" i="13" a="1"/>
  <c r="BC524" i="13"/>
  <c r="BC1424" i="13" a="1"/>
  <c r="BC525" i="13"/>
  <c r="BC1425" i="13" a="1"/>
  <c r="BC526" i="13"/>
  <c r="BC1426" i="13" a="1"/>
  <c r="BC527" i="13"/>
  <c r="BC1427" i="13" a="1"/>
  <c r="BC528" i="13"/>
  <c r="BC1428" i="13" a="1"/>
  <c r="BC529" i="13"/>
  <c r="BC1429" i="13" a="1"/>
  <c r="BC530" i="13"/>
  <c r="BC1430" i="13" a="1"/>
  <c r="BC531" i="13"/>
  <c r="BC1431" i="13" a="1"/>
  <c r="BC532" i="13"/>
  <c r="BC1432" i="13" a="1"/>
  <c r="BC533" i="13"/>
  <c r="BC1433" i="13" a="1"/>
  <c r="BC534" i="13"/>
  <c r="BC1434" i="13" a="1"/>
  <c r="BC535" i="13"/>
  <c r="BC1435" i="13" a="1"/>
  <c r="BC536" i="13"/>
  <c r="BC1436" i="13" a="1"/>
  <c r="BC537" i="13"/>
  <c r="BC1437" i="13" a="1"/>
  <c r="BC538" i="13"/>
  <c r="BC1438" i="13" a="1"/>
  <c r="BC539" i="13"/>
  <c r="BC1439" i="13" a="1"/>
  <c r="BC540" i="13"/>
  <c r="BC1440" i="13" a="1"/>
  <c r="BC541" i="13"/>
  <c r="BC1441" i="13" a="1"/>
  <c r="BC542" i="13"/>
  <c r="BC1442" i="13" a="1"/>
  <c r="BC1413" i="13"/>
  <c r="BC1414" i="13"/>
  <c r="BC1415" i="13"/>
  <c r="BC1416" i="13"/>
  <c r="BC1417" i="13"/>
  <c r="BC1418" i="13"/>
  <c r="BC1419" i="13"/>
  <c r="BC1420" i="13"/>
  <c r="BC1421" i="13"/>
  <c r="BC1422" i="13"/>
  <c r="BC1423" i="13"/>
  <c r="BC1424" i="13"/>
  <c r="BC1425" i="13"/>
  <c r="BC1426" i="13"/>
  <c r="BC1427" i="13"/>
  <c r="BC1428" i="13"/>
  <c r="BC1429" i="13"/>
  <c r="BC1430" i="13"/>
  <c r="BC1431" i="13"/>
  <c r="BC1432" i="13"/>
  <c r="BC1433" i="13"/>
  <c r="BC1434" i="13"/>
  <c r="BC1435" i="13"/>
  <c r="BC1436" i="13"/>
  <c r="BC1437" i="13"/>
  <c r="BC1438" i="13"/>
  <c r="BC1439" i="13"/>
  <c r="BC1440" i="13"/>
  <c r="BC1441" i="13"/>
  <c r="BC1442" i="13"/>
  <c r="M103" i="16" a="1"/>
  <c r="M103" i="16"/>
  <c r="M180" i="16"/>
  <c r="BB511" i="13"/>
  <c r="BB1411" i="13" a="1"/>
  <c r="BB1411" i="13"/>
  <c r="BB512" i="13"/>
  <c r="BB1412" i="13" a="1"/>
  <c r="BB1412" i="13"/>
  <c r="BB513" i="13"/>
  <c r="BB1413" i="13" a="1"/>
  <c r="BB514" i="13"/>
  <c r="BB1414" i="13" a="1"/>
  <c r="BB515" i="13"/>
  <c r="BB1415" i="13" a="1"/>
  <c r="BB516" i="13"/>
  <c r="BB1416" i="13" a="1"/>
  <c r="BB517" i="13"/>
  <c r="BB1417" i="13" a="1"/>
  <c r="BB518" i="13"/>
  <c r="BB1418" i="13" a="1"/>
  <c r="BB519" i="13"/>
  <c r="BB1419" i="13" a="1"/>
  <c r="BB520" i="13"/>
  <c r="BB1420" i="13" a="1"/>
  <c r="BB521" i="13"/>
  <c r="BB1421" i="13" a="1"/>
  <c r="BB522" i="13"/>
  <c r="BB1422" i="13" a="1"/>
  <c r="BB523" i="13"/>
  <c r="BB1423" i="13" a="1"/>
  <c r="BB524" i="13"/>
  <c r="BB1424" i="13" a="1"/>
  <c r="BB525" i="13"/>
  <c r="BB1425" i="13" a="1"/>
  <c r="BB526" i="13"/>
  <c r="BB1426" i="13" a="1"/>
  <c r="BB527" i="13"/>
  <c r="BB1427" i="13" a="1"/>
  <c r="BB528" i="13"/>
  <c r="BB1428" i="13" a="1"/>
  <c r="BB529" i="13"/>
  <c r="BB1429" i="13" a="1"/>
  <c r="BB530" i="13"/>
  <c r="BB1430" i="13" a="1"/>
  <c r="BB531" i="13"/>
  <c r="BB1431" i="13" a="1"/>
  <c r="BB532" i="13"/>
  <c r="BB1432" i="13" a="1"/>
  <c r="BB533" i="13"/>
  <c r="BB1433" i="13" a="1"/>
  <c r="BB534" i="13"/>
  <c r="BB1434" i="13" a="1"/>
  <c r="BB535" i="13"/>
  <c r="BB1435" i="13" a="1"/>
  <c r="BB536" i="13"/>
  <c r="BB1436" i="13" a="1"/>
  <c r="BB537" i="13"/>
  <c r="BB1437" i="13" a="1"/>
  <c r="BB538" i="13"/>
  <c r="BB1438" i="13" a="1"/>
  <c r="BB539" i="13"/>
  <c r="BB1439" i="13" a="1"/>
  <c r="BB540" i="13"/>
  <c r="BB1440" i="13" a="1"/>
  <c r="BB541" i="13"/>
  <c r="BB1441" i="13" a="1"/>
  <c r="BB542" i="13"/>
  <c r="BB1442" i="13" a="1"/>
  <c r="BB1413" i="13"/>
  <c r="BB1414" i="13"/>
  <c r="BB1415" i="13"/>
  <c r="BB1416" i="13"/>
  <c r="BB1417" i="13"/>
  <c r="BB1418" i="13"/>
  <c r="BB1419" i="13"/>
  <c r="BB1420" i="13"/>
  <c r="BB1421" i="13"/>
  <c r="BB1422" i="13"/>
  <c r="BB1423" i="13"/>
  <c r="BB1424" i="13"/>
  <c r="BB1425" i="13"/>
  <c r="BB1426" i="13"/>
  <c r="BB1427" i="13"/>
  <c r="BB1428" i="13"/>
  <c r="BB1429" i="13"/>
  <c r="BB1430" i="13"/>
  <c r="BB1431" i="13"/>
  <c r="BB1432" i="13"/>
  <c r="BB1433" i="13"/>
  <c r="BB1434" i="13"/>
  <c r="BB1435" i="13"/>
  <c r="BB1436" i="13"/>
  <c r="BB1437" i="13"/>
  <c r="BB1438" i="13"/>
  <c r="BB1439" i="13"/>
  <c r="BB1440" i="13"/>
  <c r="BB1441" i="13"/>
  <c r="BB1442" i="13"/>
  <c r="L103" i="16" a="1"/>
  <c r="L103" i="16"/>
  <c r="L180" i="16"/>
  <c r="BA511" i="13"/>
  <c r="BA1411" i="13" a="1"/>
  <c r="BA1411" i="13"/>
  <c r="BA512" i="13"/>
  <c r="BA1412" i="13" a="1"/>
  <c r="BA1412" i="13"/>
  <c r="BA513" i="13"/>
  <c r="BA1413" i="13" a="1"/>
  <c r="BA514" i="13"/>
  <c r="BA1414" i="13" a="1"/>
  <c r="BA515" i="13"/>
  <c r="BA1415" i="13" a="1"/>
  <c r="BA516" i="13"/>
  <c r="BA1416" i="13" a="1"/>
  <c r="BA517" i="13"/>
  <c r="BA1417" i="13" a="1"/>
  <c r="BA518" i="13"/>
  <c r="BA1418" i="13" a="1"/>
  <c r="BA519" i="13"/>
  <c r="BA1419" i="13" a="1"/>
  <c r="BA520" i="13"/>
  <c r="BA1420" i="13" a="1"/>
  <c r="BA521" i="13"/>
  <c r="BA1421" i="13" a="1"/>
  <c r="BA522" i="13"/>
  <c r="BA1422" i="13" a="1"/>
  <c r="BA523" i="13"/>
  <c r="BA1423" i="13" a="1"/>
  <c r="BA524" i="13"/>
  <c r="BA1424" i="13" a="1"/>
  <c r="BA525" i="13"/>
  <c r="BA1425" i="13" a="1"/>
  <c r="BA526" i="13"/>
  <c r="BA1426" i="13" a="1"/>
  <c r="BA527" i="13"/>
  <c r="BA1427" i="13" a="1"/>
  <c r="BA528" i="13"/>
  <c r="BA1428" i="13" a="1"/>
  <c r="BA529" i="13"/>
  <c r="BA1429" i="13" a="1"/>
  <c r="BA530" i="13"/>
  <c r="BA1430" i="13" a="1"/>
  <c r="BA531" i="13"/>
  <c r="BA1431" i="13" a="1"/>
  <c r="BA532" i="13"/>
  <c r="BA1432" i="13" a="1"/>
  <c r="BA533" i="13"/>
  <c r="BA1433" i="13" a="1"/>
  <c r="BA534" i="13"/>
  <c r="BA1434" i="13" a="1"/>
  <c r="BA535" i="13"/>
  <c r="BA1435" i="13" a="1"/>
  <c r="BA536" i="13"/>
  <c r="BA1436" i="13" a="1"/>
  <c r="BA537" i="13"/>
  <c r="BA1437" i="13" a="1"/>
  <c r="BA538" i="13"/>
  <c r="BA1438" i="13" a="1"/>
  <c r="BA539" i="13"/>
  <c r="BA1439" i="13" a="1"/>
  <c r="BA540" i="13"/>
  <c r="BA1440" i="13" a="1"/>
  <c r="BA541" i="13"/>
  <c r="BA1441" i="13" a="1"/>
  <c r="BA542" i="13"/>
  <c r="BA1442" i="13" a="1"/>
  <c r="BA1413" i="13"/>
  <c r="BA1414" i="13"/>
  <c r="BA1415" i="13"/>
  <c r="BA1416" i="13"/>
  <c r="BA1417" i="13"/>
  <c r="BA1418" i="13"/>
  <c r="BA1419" i="13"/>
  <c r="BA1420" i="13"/>
  <c r="BA1421" i="13"/>
  <c r="BA1422" i="13"/>
  <c r="BA1423" i="13"/>
  <c r="BA1424" i="13"/>
  <c r="BA1425" i="13"/>
  <c r="BA1426" i="13"/>
  <c r="BA1427" i="13"/>
  <c r="BA1428" i="13"/>
  <c r="BA1429" i="13"/>
  <c r="BA1430" i="13"/>
  <c r="BA1431" i="13"/>
  <c r="BA1432" i="13"/>
  <c r="BA1433" i="13"/>
  <c r="BA1434" i="13"/>
  <c r="BA1435" i="13"/>
  <c r="BA1436" i="13"/>
  <c r="BA1437" i="13"/>
  <c r="BA1438" i="13"/>
  <c r="BA1439" i="13"/>
  <c r="BA1440" i="13"/>
  <c r="BA1441" i="13"/>
  <c r="BA1442" i="13"/>
  <c r="K103" i="16" a="1"/>
  <c r="K103" i="16"/>
  <c r="K180" i="16"/>
  <c r="AZ511" i="13"/>
  <c r="AZ1411" i="13" a="1"/>
  <c r="AZ1411" i="13"/>
  <c r="AZ512" i="13"/>
  <c r="AZ1412" i="13" a="1"/>
  <c r="AZ1412" i="13"/>
  <c r="AZ513" i="13"/>
  <c r="AZ1413" i="13" a="1"/>
  <c r="AZ514" i="13"/>
  <c r="AZ1414" i="13" a="1"/>
  <c r="AZ515" i="13"/>
  <c r="AZ1415" i="13" a="1"/>
  <c r="AZ516" i="13"/>
  <c r="AZ1416" i="13" a="1"/>
  <c r="AZ517" i="13"/>
  <c r="AZ1417" i="13" a="1"/>
  <c r="AZ518" i="13"/>
  <c r="AZ1418" i="13" a="1"/>
  <c r="AZ519" i="13"/>
  <c r="AZ1419" i="13" a="1"/>
  <c r="AZ520" i="13"/>
  <c r="AZ1420" i="13" a="1"/>
  <c r="AZ521" i="13"/>
  <c r="AZ1421" i="13" a="1"/>
  <c r="AZ522" i="13"/>
  <c r="AZ1422" i="13" a="1"/>
  <c r="AZ523" i="13"/>
  <c r="AZ1423" i="13" a="1"/>
  <c r="AZ524" i="13"/>
  <c r="AZ1424" i="13" a="1"/>
  <c r="AZ525" i="13"/>
  <c r="AZ1425" i="13" a="1"/>
  <c r="AZ526" i="13"/>
  <c r="AZ1426" i="13" a="1"/>
  <c r="AZ527" i="13"/>
  <c r="AZ1427" i="13" a="1"/>
  <c r="AZ528" i="13"/>
  <c r="AZ1428" i="13" a="1"/>
  <c r="AZ529" i="13"/>
  <c r="AZ1429" i="13" a="1"/>
  <c r="AZ530" i="13"/>
  <c r="AZ1430" i="13" a="1"/>
  <c r="AZ531" i="13"/>
  <c r="AZ1431" i="13" a="1"/>
  <c r="AZ532" i="13"/>
  <c r="AZ1432" i="13" a="1"/>
  <c r="AZ533" i="13"/>
  <c r="AZ1433" i="13" a="1"/>
  <c r="AZ534" i="13"/>
  <c r="AZ1434" i="13" a="1"/>
  <c r="AZ535" i="13"/>
  <c r="AZ1435" i="13" a="1"/>
  <c r="AZ536" i="13"/>
  <c r="AZ1436" i="13" a="1"/>
  <c r="AZ537" i="13"/>
  <c r="AZ1437" i="13" a="1"/>
  <c r="AZ538" i="13"/>
  <c r="AZ1438" i="13" a="1"/>
  <c r="AZ539" i="13"/>
  <c r="AZ1439" i="13" a="1"/>
  <c r="AZ540" i="13"/>
  <c r="AZ1440" i="13" a="1"/>
  <c r="AZ541" i="13"/>
  <c r="AZ1441" i="13" a="1"/>
  <c r="AZ542" i="13"/>
  <c r="AZ1442" i="13" a="1"/>
  <c r="AZ1413" i="13"/>
  <c r="AZ1414" i="13"/>
  <c r="AZ1415" i="13"/>
  <c r="AZ1416" i="13"/>
  <c r="AZ1417" i="13"/>
  <c r="AZ1418" i="13"/>
  <c r="AZ1419" i="13"/>
  <c r="AZ1420" i="13"/>
  <c r="AZ1421" i="13"/>
  <c r="AZ1422" i="13"/>
  <c r="AZ1423" i="13"/>
  <c r="AZ1424" i="13"/>
  <c r="AZ1425" i="13"/>
  <c r="AZ1426" i="13"/>
  <c r="AZ1427" i="13"/>
  <c r="AZ1428" i="13"/>
  <c r="AZ1429" i="13"/>
  <c r="AZ1430" i="13"/>
  <c r="AZ1431" i="13"/>
  <c r="AZ1432" i="13"/>
  <c r="AZ1433" i="13"/>
  <c r="AZ1434" i="13"/>
  <c r="AZ1435" i="13"/>
  <c r="AZ1436" i="13"/>
  <c r="AZ1437" i="13"/>
  <c r="AZ1438" i="13"/>
  <c r="AZ1439" i="13"/>
  <c r="AZ1440" i="13"/>
  <c r="AZ1441" i="13"/>
  <c r="AZ1442" i="13"/>
  <c r="J103" i="16" a="1"/>
  <c r="J103" i="16"/>
  <c r="J180" i="16"/>
  <c r="AY511" i="13"/>
  <c r="AY1411" i="13" a="1"/>
  <c r="AY1411" i="13"/>
  <c r="AY512" i="13"/>
  <c r="AY1412" i="13" a="1"/>
  <c r="AY1412" i="13"/>
  <c r="AY513" i="13"/>
  <c r="AY1413" i="13" a="1"/>
  <c r="AY514" i="13"/>
  <c r="AY1414" i="13" a="1"/>
  <c r="AY515" i="13"/>
  <c r="AY1415" i="13" a="1"/>
  <c r="AY516" i="13"/>
  <c r="AY1416" i="13" a="1"/>
  <c r="AY517" i="13"/>
  <c r="AY1417" i="13" a="1"/>
  <c r="AY518" i="13"/>
  <c r="AY1418" i="13" a="1"/>
  <c r="AY519" i="13"/>
  <c r="AY1419" i="13" a="1"/>
  <c r="AY520" i="13"/>
  <c r="AY1420" i="13" a="1"/>
  <c r="AY521" i="13"/>
  <c r="AY1421" i="13" a="1"/>
  <c r="AY522" i="13"/>
  <c r="AY1422" i="13" a="1"/>
  <c r="AY523" i="13"/>
  <c r="AY1423" i="13" a="1"/>
  <c r="AY524" i="13"/>
  <c r="AY1424" i="13" a="1"/>
  <c r="AY525" i="13"/>
  <c r="AY1425" i="13" a="1"/>
  <c r="AY526" i="13"/>
  <c r="AY1426" i="13" a="1"/>
  <c r="AY527" i="13"/>
  <c r="AY1427" i="13" a="1"/>
  <c r="AY528" i="13"/>
  <c r="AY1428" i="13" a="1"/>
  <c r="AY529" i="13"/>
  <c r="AY1429" i="13" a="1"/>
  <c r="AY530" i="13"/>
  <c r="AY1430" i="13" a="1"/>
  <c r="AY531" i="13"/>
  <c r="AY1431" i="13" a="1"/>
  <c r="AY532" i="13"/>
  <c r="AY1432" i="13" a="1"/>
  <c r="AY533" i="13"/>
  <c r="AY1433" i="13" a="1"/>
  <c r="AY534" i="13"/>
  <c r="AY1434" i="13" a="1"/>
  <c r="AY535" i="13"/>
  <c r="AY1435" i="13" a="1"/>
  <c r="AY536" i="13"/>
  <c r="AY1436" i="13" a="1"/>
  <c r="AY537" i="13"/>
  <c r="AY1437" i="13" a="1"/>
  <c r="AY538" i="13"/>
  <c r="AY1438" i="13" a="1"/>
  <c r="AY539" i="13"/>
  <c r="AY1439" i="13" a="1"/>
  <c r="AY540" i="13"/>
  <c r="AY1440" i="13" a="1"/>
  <c r="AY541" i="13"/>
  <c r="AY1441" i="13" a="1"/>
  <c r="AY542" i="13"/>
  <c r="AY1442" i="13" a="1"/>
  <c r="AY1413" i="13"/>
  <c r="AY1414" i="13"/>
  <c r="AY1415" i="13"/>
  <c r="AY1416" i="13"/>
  <c r="AY1417" i="13"/>
  <c r="AY1418" i="13"/>
  <c r="AY1419" i="13"/>
  <c r="AY1420" i="13"/>
  <c r="AY1421" i="13"/>
  <c r="AY1422" i="13"/>
  <c r="AY1423" i="13"/>
  <c r="AY1424" i="13"/>
  <c r="AY1425" i="13"/>
  <c r="AY1426" i="13"/>
  <c r="AY1427" i="13"/>
  <c r="AY1428" i="13"/>
  <c r="AY1429" i="13"/>
  <c r="AY1430" i="13"/>
  <c r="AY1431" i="13"/>
  <c r="AY1432" i="13"/>
  <c r="AY1433" i="13"/>
  <c r="AY1434" i="13"/>
  <c r="AY1435" i="13"/>
  <c r="AY1436" i="13"/>
  <c r="AY1437" i="13"/>
  <c r="AY1438" i="13"/>
  <c r="AY1439" i="13"/>
  <c r="AY1440" i="13"/>
  <c r="AY1441" i="13"/>
  <c r="AY1442" i="13"/>
  <c r="I103" i="16" a="1"/>
  <c r="I103" i="16"/>
  <c r="I180" i="16"/>
  <c r="AX511" i="13"/>
  <c r="AX1411" i="13" a="1"/>
  <c r="AX1411" i="13"/>
  <c r="AX512" i="13"/>
  <c r="AX1412" i="13" a="1"/>
  <c r="AX1412" i="13"/>
  <c r="AX513" i="13"/>
  <c r="AX1413" i="13" a="1"/>
  <c r="AX514" i="13"/>
  <c r="AX1414" i="13" a="1"/>
  <c r="AX515" i="13"/>
  <c r="AX1415" i="13" a="1"/>
  <c r="AX516" i="13"/>
  <c r="AX1416" i="13" a="1"/>
  <c r="AX517" i="13"/>
  <c r="AX1417" i="13" a="1"/>
  <c r="AX518" i="13"/>
  <c r="AX1418" i="13" a="1"/>
  <c r="AX519" i="13"/>
  <c r="AX1419" i="13" a="1"/>
  <c r="AX520" i="13"/>
  <c r="AX1420" i="13" a="1"/>
  <c r="AX521" i="13"/>
  <c r="AX1421" i="13" a="1"/>
  <c r="AX522" i="13"/>
  <c r="AX1422" i="13" a="1"/>
  <c r="AX523" i="13"/>
  <c r="AX1423" i="13" a="1"/>
  <c r="AX524" i="13"/>
  <c r="AX1424" i="13" a="1"/>
  <c r="AX525" i="13"/>
  <c r="AX1425" i="13" a="1"/>
  <c r="AX526" i="13"/>
  <c r="AX1426" i="13" a="1"/>
  <c r="AX527" i="13"/>
  <c r="AX1427" i="13" a="1"/>
  <c r="AX528" i="13"/>
  <c r="AX1428" i="13" a="1"/>
  <c r="AX529" i="13"/>
  <c r="AX1429" i="13" a="1"/>
  <c r="AX530" i="13"/>
  <c r="AX1430" i="13" a="1"/>
  <c r="AX531" i="13"/>
  <c r="AX1431" i="13" a="1"/>
  <c r="AX532" i="13"/>
  <c r="AX1432" i="13" a="1"/>
  <c r="AX533" i="13"/>
  <c r="AX1433" i="13" a="1"/>
  <c r="AX534" i="13"/>
  <c r="AX1434" i="13" a="1"/>
  <c r="AX535" i="13"/>
  <c r="AX1435" i="13" a="1"/>
  <c r="AX536" i="13"/>
  <c r="AX1436" i="13" a="1"/>
  <c r="AX537" i="13"/>
  <c r="AX1437" i="13" a="1"/>
  <c r="AX538" i="13"/>
  <c r="AX1438" i="13" a="1"/>
  <c r="AX539" i="13"/>
  <c r="AX1439" i="13" a="1"/>
  <c r="AX540" i="13"/>
  <c r="AX1440" i="13" a="1"/>
  <c r="AX541" i="13"/>
  <c r="AX1441" i="13" a="1"/>
  <c r="AX542" i="13"/>
  <c r="AX1442" i="13" a="1"/>
  <c r="AX1413" i="13"/>
  <c r="AX1414" i="13"/>
  <c r="AX1415" i="13"/>
  <c r="AX1416" i="13"/>
  <c r="AX1417" i="13"/>
  <c r="AX1418" i="13"/>
  <c r="AX1419" i="13"/>
  <c r="AX1420" i="13"/>
  <c r="AX1421" i="13"/>
  <c r="AX1422" i="13"/>
  <c r="AX1423" i="13"/>
  <c r="AX1424" i="13"/>
  <c r="AX1425" i="13"/>
  <c r="AX1426" i="13"/>
  <c r="AX1427" i="13"/>
  <c r="AX1428" i="13"/>
  <c r="AX1429" i="13"/>
  <c r="AX1430" i="13"/>
  <c r="AX1431" i="13"/>
  <c r="AX1432" i="13"/>
  <c r="AX1433" i="13"/>
  <c r="AX1434" i="13"/>
  <c r="AX1435" i="13"/>
  <c r="AX1436" i="13"/>
  <c r="AX1437" i="13"/>
  <c r="AX1438" i="13"/>
  <c r="AX1439" i="13"/>
  <c r="AX1440" i="13"/>
  <c r="AX1441" i="13"/>
  <c r="AX1442" i="13"/>
  <c r="H103" i="16" a="1"/>
  <c r="H103" i="16"/>
  <c r="H180" i="16"/>
  <c r="AW511" i="13"/>
  <c r="AW1411" i="13" a="1"/>
  <c r="AW1411" i="13"/>
  <c r="AW512" i="13"/>
  <c r="AW1412" i="13" a="1"/>
  <c r="AW1412" i="13"/>
  <c r="AW513" i="13"/>
  <c r="AW1413" i="13" a="1"/>
  <c r="AW514" i="13"/>
  <c r="AW1414" i="13" a="1"/>
  <c r="AW515" i="13"/>
  <c r="AW1415" i="13" a="1"/>
  <c r="AW516" i="13"/>
  <c r="AW1416" i="13" a="1"/>
  <c r="AW517" i="13"/>
  <c r="AW1417" i="13" a="1"/>
  <c r="AW518" i="13"/>
  <c r="AW1418" i="13" a="1"/>
  <c r="AW519" i="13"/>
  <c r="AW1419" i="13" a="1"/>
  <c r="AW520" i="13"/>
  <c r="AW1420" i="13" a="1"/>
  <c r="AW521" i="13"/>
  <c r="AW1421" i="13" a="1"/>
  <c r="AW522" i="13"/>
  <c r="AW1422" i="13" a="1"/>
  <c r="AW523" i="13"/>
  <c r="AW1423" i="13" a="1"/>
  <c r="AW524" i="13"/>
  <c r="AW1424" i="13" a="1"/>
  <c r="AW525" i="13"/>
  <c r="AW1425" i="13" a="1"/>
  <c r="AW526" i="13"/>
  <c r="AW1426" i="13" a="1"/>
  <c r="AW527" i="13"/>
  <c r="AW1427" i="13" a="1"/>
  <c r="AW528" i="13"/>
  <c r="AW1428" i="13" a="1"/>
  <c r="AW529" i="13"/>
  <c r="AW1429" i="13" a="1"/>
  <c r="AW530" i="13"/>
  <c r="AW1430" i="13" a="1"/>
  <c r="AW531" i="13"/>
  <c r="AW1431" i="13" a="1"/>
  <c r="AW532" i="13"/>
  <c r="AW1432" i="13" a="1"/>
  <c r="AW533" i="13"/>
  <c r="AW1433" i="13" a="1"/>
  <c r="AW534" i="13"/>
  <c r="AW1434" i="13" a="1"/>
  <c r="AW535" i="13"/>
  <c r="AW1435" i="13" a="1"/>
  <c r="AW536" i="13"/>
  <c r="AW1436" i="13" a="1"/>
  <c r="AW537" i="13"/>
  <c r="AW1437" i="13" a="1"/>
  <c r="AW538" i="13"/>
  <c r="AW1438" i="13" a="1"/>
  <c r="AW539" i="13"/>
  <c r="AW1439" i="13" a="1"/>
  <c r="AW540" i="13"/>
  <c r="AW1440" i="13" a="1"/>
  <c r="AW541" i="13"/>
  <c r="AW1441" i="13" a="1"/>
  <c r="AW542" i="13"/>
  <c r="AW1442" i="13" a="1"/>
  <c r="AW1413" i="13"/>
  <c r="AW1414" i="13"/>
  <c r="AW1415" i="13"/>
  <c r="AW1416" i="13"/>
  <c r="AW1417" i="13"/>
  <c r="AW1418" i="13"/>
  <c r="AW1419" i="13"/>
  <c r="AW1420" i="13"/>
  <c r="AW1421" i="13"/>
  <c r="AW1422" i="13"/>
  <c r="AW1423" i="13"/>
  <c r="AW1424" i="13"/>
  <c r="AW1425" i="13"/>
  <c r="AW1426" i="13"/>
  <c r="AW1427" i="13"/>
  <c r="AW1428" i="13"/>
  <c r="AW1429" i="13"/>
  <c r="AW1430" i="13"/>
  <c r="AW1431" i="13"/>
  <c r="AW1432" i="13"/>
  <c r="AW1433" i="13"/>
  <c r="AW1434" i="13"/>
  <c r="AW1435" i="13"/>
  <c r="AW1436" i="13"/>
  <c r="AW1437" i="13"/>
  <c r="AW1438" i="13"/>
  <c r="AW1439" i="13"/>
  <c r="AW1440" i="13"/>
  <c r="AW1441" i="13"/>
  <c r="AW1442" i="13"/>
  <c r="G103" i="16" a="1"/>
  <c r="G103" i="16"/>
  <c r="G180" i="16"/>
  <c r="AV511" i="13"/>
  <c r="AV1411" i="13" a="1"/>
  <c r="AV1411" i="13"/>
  <c r="AV512" i="13"/>
  <c r="AV1412" i="13" a="1"/>
  <c r="AV1412" i="13"/>
  <c r="AV513" i="13"/>
  <c r="AV1413" i="13" a="1"/>
  <c r="AV514" i="13"/>
  <c r="AV1414" i="13" a="1"/>
  <c r="AV515" i="13"/>
  <c r="AV1415" i="13" a="1"/>
  <c r="AV516" i="13"/>
  <c r="AV1416" i="13" a="1"/>
  <c r="AV517" i="13"/>
  <c r="AV1417" i="13" a="1"/>
  <c r="AV518" i="13"/>
  <c r="AV1418" i="13" a="1"/>
  <c r="AV519" i="13"/>
  <c r="AV1419" i="13" a="1"/>
  <c r="AV520" i="13"/>
  <c r="AV1420" i="13" a="1"/>
  <c r="AV521" i="13"/>
  <c r="AV1421" i="13" a="1"/>
  <c r="AV522" i="13"/>
  <c r="AV1422" i="13" a="1"/>
  <c r="AV523" i="13"/>
  <c r="AV1423" i="13" a="1"/>
  <c r="AV524" i="13"/>
  <c r="AV1424" i="13" a="1"/>
  <c r="AV525" i="13"/>
  <c r="AV1425" i="13" a="1"/>
  <c r="AV526" i="13"/>
  <c r="AV1426" i="13" a="1"/>
  <c r="AV527" i="13"/>
  <c r="AV1427" i="13" a="1"/>
  <c r="AV528" i="13"/>
  <c r="AV1428" i="13" a="1"/>
  <c r="AV529" i="13"/>
  <c r="AV1429" i="13" a="1"/>
  <c r="AV530" i="13"/>
  <c r="AV1430" i="13" a="1"/>
  <c r="AV531" i="13"/>
  <c r="AV1431" i="13" a="1"/>
  <c r="AV532" i="13"/>
  <c r="AV1432" i="13" a="1"/>
  <c r="AV533" i="13"/>
  <c r="AV1433" i="13" a="1"/>
  <c r="AV534" i="13"/>
  <c r="AV1434" i="13" a="1"/>
  <c r="AV535" i="13"/>
  <c r="AV1435" i="13" a="1"/>
  <c r="AV536" i="13"/>
  <c r="AV1436" i="13" a="1"/>
  <c r="AV537" i="13"/>
  <c r="AV1437" i="13" a="1"/>
  <c r="AV538" i="13"/>
  <c r="AV1438" i="13" a="1"/>
  <c r="AV539" i="13"/>
  <c r="AV1439" i="13" a="1"/>
  <c r="AV540" i="13"/>
  <c r="AV1440" i="13" a="1"/>
  <c r="AV541" i="13"/>
  <c r="AV1441" i="13" a="1"/>
  <c r="AV542" i="13"/>
  <c r="AV1442" i="13" a="1"/>
  <c r="AV1413" i="13"/>
  <c r="AV1414" i="13"/>
  <c r="AV1415" i="13"/>
  <c r="AV1416" i="13"/>
  <c r="AV1417" i="13"/>
  <c r="AV1418" i="13"/>
  <c r="AV1419" i="13"/>
  <c r="AV1420" i="13"/>
  <c r="AV1421" i="13"/>
  <c r="AV1422" i="13"/>
  <c r="AV1423" i="13"/>
  <c r="AV1424" i="13"/>
  <c r="AV1425" i="13"/>
  <c r="AV1426" i="13"/>
  <c r="AV1427" i="13"/>
  <c r="AV1428" i="13"/>
  <c r="AV1429" i="13"/>
  <c r="AV1430" i="13"/>
  <c r="AV1431" i="13"/>
  <c r="AV1432" i="13"/>
  <c r="AV1433" i="13"/>
  <c r="AV1434" i="13"/>
  <c r="AV1435" i="13"/>
  <c r="AV1436" i="13"/>
  <c r="AV1437" i="13"/>
  <c r="AV1438" i="13"/>
  <c r="AV1439" i="13"/>
  <c r="AV1440" i="13"/>
  <c r="AV1441" i="13"/>
  <c r="AV1442" i="13"/>
  <c r="F103" i="16" a="1"/>
  <c r="F103" i="16"/>
  <c r="F180" i="16"/>
  <c r="AU661" i="13"/>
  <c r="AU662" i="13"/>
  <c r="AU663" i="13"/>
  <c r="AU664" i="13"/>
  <c r="AU665" i="13"/>
  <c r="AU666" i="13"/>
  <c r="AU667" i="13"/>
  <c r="AU668" i="13"/>
  <c r="AU669" i="13"/>
  <c r="AU670" i="13"/>
  <c r="AU671" i="13"/>
  <c r="AU672" i="13"/>
  <c r="AU673" i="13"/>
  <c r="AU674" i="13"/>
  <c r="AU675" i="13"/>
  <c r="AU676" i="13"/>
  <c r="AU677" i="13"/>
  <c r="AU678" i="13"/>
  <c r="AU679" i="13"/>
  <c r="AU680" i="13"/>
  <c r="AU681" i="13"/>
  <c r="AU682" i="13"/>
  <c r="AU683" i="13"/>
  <c r="AU684" i="13"/>
  <c r="AU685" i="13"/>
  <c r="AU686" i="13"/>
  <c r="AU687" i="13"/>
  <c r="AU688" i="13"/>
  <c r="AU689" i="13"/>
  <c r="AU690" i="13"/>
  <c r="AU691" i="13"/>
  <c r="AU692" i="13"/>
  <c r="AV661" i="13"/>
  <c r="AV662" i="13"/>
  <c r="AV663" i="13"/>
  <c r="AV664" i="13"/>
  <c r="AV665" i="13"/>
  <c r="AV666" i="13"/>
  <c r="AV667" i="13"/>
  <c r="AV668" i="13"/>
  <c r="AV669" i="13"/>
  <c r="AV670" i="13"/>
  <c r="AV671" i="13"/>
  <c r="AV672" i="13"/>
  <c r="AV673" i="13"/>
  <c r="AV674" i="13"/>
  <c r="AV675" i="13"/>
  <c r="AV676" i="13"/>
  <c r="AV677" i="13"/>
  <c r="AV678" i="13"/>
  <c r="AV679" i="13"/>
  <c r="AV680" i="13"/>
  <c r="AV681" i="13"/>
  <c r="AV682" i="13"/>
  <c r="AV683" i="13"/>
  <c r="AV684" i="13"/>
  <c r="AV685" i="13"/>
  <c r="AV686" i="13"/>
  <c r="AV687" i="13"/>
  <c r="AV688" i="13"/>
  <c r="AV689" i="13"/>
  <c r="AV690" i="13"/>
  <c r="AV691" i="13"/>
  <c r="AV692" i="13"/>
  <c r="AW661" i="13"/>
  <c r="AW662" i="13"/>
  <c r="AW663" i="13"/>
  <c r="AW664" i="13"/>
  <c r="AW665" i="13"/>
  <c r="AW666" i="13"/>
  <c r="AW667" i="13"/>
  <c r="AW668" i="13"/>
  <c r="AW669" i="13"/>
  <c r="AW670" i="13"/>
  <c r="AW671" i="13"/>
  <c r="AW672" i="13"/>
  <c r="AW673" i="13"/>
  <c r="AW674" i="13"/>
  <c r="AW675" i="13"/>
  <c r="AW676" i="13"/>
  <c r="AW677" i="13"/>
  <c r="AW678" i="13"/>
  <c r="AW679" i="13"/>
  <c r="AW680" i="13"/>
  <c r="AW681" i="13"/>
  <c r="AW682" i="13"/>
  <c r="AW683" i="13"/>
  <c r="AW684" i="13"/>
  <c r="AW685" i="13"/>
  <c r="AW686" i="13"/>
  <c r="AW687" i="13"/>
  <c r="AW688" i="13"/>
  <c r="AW689" i="13"/>
  <c r="AW690" i="13"/>
  <c r="AW691" i="13"/>
  <c r="AW692" i="13"/>
  <c r="AX661" i="13"/>
  <c r="AX662" i="13"/>
  <c r="AX663" i="13"/>
  <c r="AX664" i="13"/>
  <c r="AX665" i="13"/>
  <c r="AX666" i="13"/>
  <c r="AX667" i="13"/>
  <c r="AX668" i="13"/>
  <c r="AX669" i="13"/>
  <c r="AX670" i="13"/>
  <c r="AX671" i="13"/>
  <c r="AX672" i="13"/>
  <c r="AX673" i="13"/>
  <c r="AX674" i="13"/>
  <c r="AX675" i="13"/>
  <c r="AX676" i="13"/>
  <c r="AX677" i="13"/>
  <c r="AX678" i="13"/>
  <c r="AX679" i="13"/>
  <c r="AX680" i="13"/>
  <c r="AX681" i="13"/>
  <c r="AX682" i="13"/>
  <c r="AX683" i="13"/>
  <c r="AX684" i="13"/>
  <c r="AX685" i="13"/>
  <c r="AX686" i="13"/>
  <c r="AX687" i="13"/>
  <c r="AX688" i="13"/>
  <c r="AX689" i="13"/>
  <c r="AX690" i="13"/>
  <c r="AX691" i="13"/>
  <c r="AX692" i="13"/>
  <c r="AY661" i="13"/>
  <c r="AY662" i="13"/>
  <c r="AY663" i="13"/>
  <c r="AY664" i="13"/>
  <c r="AY665" i="13"/>
  <c r="AY666" i="13"/>
  <c r="AY667" i="13"/>
  <c r="AY668" i="13"/>
  <c r="AY669" i="13"/>
  <c r="AY670" i="13"/>
  <c r="AY671" i="13"/>
  <c r="AY672" i="13"/>
  <c r="AY673" i="13"/>
  <c r="AY674" i="13"/>
  <c r="AY675" i="13"/>
  <c r="AY676" i="13"/>
  <c r="AY677" i="13"/>
  <c r="AY678" i="13"/>
  <c r="AY679" i="13"/>
  <c r="AY680" i="13"/>
  <c r="AY681" i="13"/>
  <c r="AY682" i="13"/>
  <c r="AY683" i="13"/>
  <c r="AY684" i="13"/>
  <c r="AY685" i="13"/>
  <c r="AY686" i="13"/>
  <c r="AY687" i="13"/>
  <c r="AY688" i="13"/>
  <c r="AY689" i="13"/>
  <c r="AY690" i="13"/>
  <c r="AY691" i="13"/>
  <c r="AY692" i="13"/>
  <c r="AZ661" i="13"/>
  <c r="AZ662" i="13"/>
  <c r="AZ663" i="13"/>
  <c r="AZ664" i="13"/>
  <c r="AZ665" i="13"/>
  <c r="AZ666" i="13"/>
  <c r="AZ667" i="13"/>
  <c r="AZ668" i="13"/>
  <c r="AZ669" i="13"/>
  <c r="AZ670" i="13"/>
  <c r="AZ671" i="13"/>
  <c r="AZ672" i="13"/>
  <c r="AZ673" i="13"/>
  <c r="AZ674" i="13"/>
  <c r="AZ675" i="13"/>
  <c r="AZ676" i="13"/>
  <c r="AZ677" i="13"/>
  <c r="AZ678" i="13"/>
  <c r="AZ679" i="13"/>
  <c r="AZ680" i="13"/>
  <c r="AZ681" i="13"/>
  <c r="AZ682" i="13"/>
  <c r="AZ683" i="13"/>
  <c r="AZ684" i="13"/>
  <c r="AZ685" i="13"/>
  <c r="AZ686" i="13"/>
  <c r="AZ687" i="13"/>
  <c r="AZ688" i="13"/>
  <c r="AZ689" i="13"/>
  <c r="AZ690" i="13"/>
  <c r="AZ691" i="13"/>
  <c r="AZ692" i="13"/>
  <c r="BA661" i="13"/>
  <c r="BA662" i="13"/>
  <c r="BA663" i="13"/>
  <c r="BA664" i="13"/>
  <c r="BA665" i="13"/>
  <c r="BA666" i="13"/>
  <c r="BA667" i="13"/>
  <c r="BA668" i="13"/>
  <c r="BA669" i="13"/>
  <c r="BA670" i="13"/>
  <c r="BA671" i="13"/>
  <c r="BA672" i="13"/>
  <c r="BA673" i="13"/>
  <c r="BA674" i="13"/>
  <c r="BA675" i="13"/>
  <c r="BA676" i="13"/>
  <c r="BA677" i="13"/>
  <c r="BA678" i="13"/>
  <c r="BA679" i="13"/>
  <c r="BA680" i="13"/>
  <c r="BA681" i="13"/>
  <c r="BA682" i="13"/>
  <c r="BA683" i="13"/>
  <c r="BA684" i="13"/>
  <c r="BA685" i="13"/>
  <c r="BA686" i="13"/>
  <c r="BA687" i="13"/>
  <c r="BA688" i="13"/>
  <c r="BA689" i="13"/>
  <c r="BA690" i="13"/>
  <c r="BA691" i="13"/>
  <c r="BA692" i="13"/>
  <c r="BB661" i="13"/>
  <c r="BB662" i="13"/>
  <c r="BB663" i="13"/>
  <c r="BB664" i="13"/>
  <c r="BB665" i="13"/>
  <c r="BB666" i="13"/>
  <c r="BB667" i="13"/>
  <c r="BB668" i="13"/>
  <c r="BB669" i="13"/>
  <c r="BB670" i="13"/>
  <c r="BB671" i="13"/>
  <c r="BB672" i="13"/>
  <c r="BB673" i="13"/>
  <c r="BB674" i="13"/>
  <c r="BB675" i="13"/>
  <c r="BB676" i="13"/>
  <c r="BB677" i="13"/>
  <c r="BB678" i="13"/>
  <c r="BB679" i="13"/>
  <c r="BB680" i="13"/>
  <c r="BB681" i="13"/>
  <c r="BB682" i="13"/>
  <c r="BB683" i="13"/>
  <c r="BB684" i="13"/>
  <c r="BB685" i="13"/>
  <c r="BB686" i="13"/>
  <c r="BB687" i="13"/>
  <c r="BB688" i="13"/>
  <c r="BB689" i="13"/>
  <c r="BB690" i="13"/>
  <c r="BB691" i="13"/>
  <c r="BB692" i="13"/>
  <c r="BC661" i="13"/>
  <c r="BC662" i="13"/>
  <c r="BC663" i="13"/>
  <c r="BC664" i="13"/>
  <c r="BC665" i="13"/>
  <c r="BC666" i="13"/>
  <c r="BC667" i="13"/>
  <c r="BC668" i="13"/>
  <c r="BC669" i="13"/>
  <c r="BC670" i="13"/>
  <c r="BC671" i="13"/>
  <c r="BC672" i="13"/>
  <c r="BC673" i="13"/>
  <c r="BC674" i="13"/>
  <c r="BC675" i="13"/>
  <c r="BC676" i="13"/>
  <c r="BC677" i="13"/>
  <c r="BC678" i="13"/>
  <c r="BC679" i="13"/>
  <c r="BC680" i="13"/>
  <c r="BC681" i="13"/>
  <c r="BC682" i="13"/>
  <c r="BC683" i="13"/>
  <c r="BC684" i="13"/>
  <c r="BC685" i="13"/>
  <c r="BC686" i="13"/>
  <c r="BC687" i="13"/>
  <c r="BC688" i="13"/>
  <c r="BC689" i="13"/>
  <c r="BC690" i="13"/>
  <c r="BC691" i="13"/>
  <c r="BC692" i="13"/>
  <c r="BD661" i="13"/>
  <c r="BD662" i="13"/>
  <c r="BD663" i="13"/>
  <c r="BD664" i="13"/>
  <c r="BD665" i="13"/>
  <c r="BD666" i="13"/>
  <c r="BD667" i="13"/>
  <c r="BD668" i="13"/>
  <c r="BD669" i="13"/>
  <c r="BD670" i="13"/>
  <c r="BD671" i="13"/>
  <c r="BD672" i="13"/>
  <c r="BD673" i="13"/>
  <c r="BD674" i="13"/>
  <c r="BD675" i="13"/>
  <c r="BD676" i="13"/>
  <c r="BD677" i="13"/>
  <c r="BD678" i="13"/>
  <c r="BD679" i="13"/>
  <c r="BD680" i="13"/>
  <c r="BD681" i="13"/>
  <c r="BD682" i="13"/>
  <c r="BD683" i="13"/>
  <c r="BD684" i="13"/>
  <c r="BD685" i="13"/>
  <c r="BD686" i="13"/>
  <c r="BD687" i="13"/>
  <c r="BD688" i="13"/>
  <c r="BD689" i="13"/>
  <c r="BD690" i="13"/>
  <c r="BD691" i="13"/>
  <c r="BD692" i="13"/>
  <c r="BE661" i="13"/>
  <c r="BE662" i="13"/>
  <c r="BE663" i="13"/>
  <c r="BE664" i="13"/>
  <c r="BE665" i="13"/>
  <c r="BE666" i="13"/>
  <c r="BE667" i="13"/>
  <c r="BE668" i="13"/>
  <c r="BE669" i="13"/>
  <c r="BE670" i="13"/>
  <c r="BE671" i="13"/>
  <c r="BE672" i="13"/>
  <c r="BE673" i="13"/>
  <c r="BE674" i="13"/>
  <c r="BE675" i="13"/>
  <c r="BE676" i="13"/>
  <c r="BE677" i="13"/>
  <c r="BE678" i="13"/>
  <c r="BE679" i="13"/>
  <c r="BE680" i="13"/>
  <c r="BE681" i="13"/>
  <c r="BE682" i="13"/>
  <c r="BE683" i="13"/>
  <c r="BE684" i="13"/>
  <c r="BE685" i="13"/>
  <c r="BE686" i="13"/>
  <c r="BE687" i="13"/>
  <c r="BE688" i="13"/>
  <c r="BE689" i="13"/>
  <c r="BE690" i="13"/>
  <c r="BE691" i="13"/>
  <c r="BE692" i="13"/>
  <c r="BF661" i="13"/>
  <c r="BF662" i="13"/>
  <c r="BF663" i="13"/>
  <c r="BF664" i="13"/>
  <c r="BF665" i="13"/>
  <c r="BF666" i="13"/>
  <c r="BF667" i="13"/>
  <c r="BF668" i="13"/>
  <c r="BF669" i="13"/>
  <c r="BF670" i="13"/>
  <c r="BF671" i="13"/>
  <c r="BF672" i="13"/>
  <c r="BF673" i="13"/>
  <c r="BF674" i="13"/>
  <c r="BF675" i="13"/>
  <c r="BF676" i="13"/>
  <c r="BF677" i="13"/>
  <c r="BF678" i="13"/>
  <c r="BF679" i="13"/>
  <c r="BF680" i="13"/>
  <c r="BF681" i="13"/>
  <c r="BF682" i="13"/>
  <c r="BF683" i="13"/>
  <c r="BF684" i="13"/>
  <c r="BF685" i="13"/>
  <c r="BF686" i="13"/>
  <c r="BF687" i="13"/>
  <c r="BF688" i="13"/>
  <c r="BF689" i="13"/>
  <c r="BF690" i="13"/>
  <c r="BF691" i="13"/>
  <c r="BF692" i="13"/>
  <c r="BG661" i="13"/>
  <c r="BG662" i="13"/>
  <c r="BG663" i="13"/>
  <c r="BG664" i="13"/>
  <c r="BG665" i="13"/>
  <c r="BG666" i="13"/>
  <c r="BG667" i="13"/>
  <c r="BG668" i="13"/>
  <c r="BG669" i="13"/>
  <c r="BG670" i="13"/>
  <c r="BG671" i="13"/>
  <c r="BG672" i="13"/>
  <c r="BG673" i="13"/>
  <c r="BG674" i="13"/>
  <c r="BG675" i="13"/>
  <c r="BG676" i="13"/>
  <c r="BG677" i="13"/>
  <c r="BG678" i="13"/>
  <c r="BG679" i="13"/>
  <c r="BG680" i="13"/>
  <c r="BG681" i="13"/>
  <c r="BG682" i="13"/>
  <c r="BG683" i="13"/>
  <c r="BG684" i="13"/>
  <c r="BG685" i="13"/>
  <c r="BG686" i="13"/>
  <c r="BG687" i="13"/>
  <c r="BG688" i="13"/>
  <c r="BG689" i="13"/>
  <c r="BG690" i="13"/>
  <c r="BG691" i="13"/>
  <c r="BG692" i="13"/>
  <c r="BH661" i="13"/>
  <c r="BH662" i="13"/>
  <c r="BH663" i="13"/>
  <c r="BH664" i="13"/>
  <c r="BH665" i="13"/>
  <c r="BH666" i="13"/>
  <c r="BH667" i="13"/>
  <c r="BH668" i="13"/>
  <c r="BH669" i="13"/>
  <c r="BH670" i="13"/>
  <c r="BH671" i="13"/>
  <c r="BH672" i="13"/>
  <c r="BH673" i="13"/>
  <c r="BH674" i="13"/>
  <c r="BH675" i="13"/>
  <c r="BH676" i="13"/>
  <c r="BH677" i="13"/>
  <c r="BH678" i="13"/>
  <c r="BH679" i="13"/>
  <c r="BH680" i="13"/>
  <c r="BH681" i="13"/>
  <c r="BH682" i="13"/>
  <c r="BH683" i="13"/>
  <c r="BH684" i="13"/>
  <c r="BH685" i="13"/>
  <c r="BH686" i="13"/>
  <c r="BH687" i="13"/>
  <c r="BH688" i="13"/>
  <c r="BH689" i="13"/>
  <c r="BH690" i="13"/>
  <c r="BH691" i="13"/>
  <c r="BH692" i="13"/>
  <c r="BI661" i="13"/>
  <c r="BI662" i="13"/>
  <c r="BI663" i="13"/>
  <c r="BI664" i="13"/>
  <c r="BI665" i="13"/>
  <c r="BI666" i="13"/>
  <c r="BI667" i="13"/>
  <c r="BI668" i="13"/>
  <c r="BI669" i="13"/>
  <c r="BI670" i="13"/>
  <c r="BI671" i="13"/>
  <c r="BI672" i="13"/>
  <c r="BI673" i="13"/>
  <c r="BI674" i="13"/>
  <c r="BI675" i="13"/>
  <c r="BI676" i="13"/>
  <c r="BI677" i="13"/>
  <c r="BI678" i="13"/>
  <c r="BI679" i="13"/>
  <c r="BI680" i="13"/>
  <c r="BI681" i="13"/>
  <c r="BI682" i="13"/>
  <c r="BI683" i="13"/>
  <c r="BI684" i="13"/>
  <c r="BI685" i="13"/>
  <c r="BI686" i="13"/>
  <c r="BI687" i="13"/>
  <c r="BI688" i="13"/>
  <c r="BI689" i="13"/>
  <c r="BI690" i="13"/>
  <c r="BI691" i="13"/>
  <c r="BI692" i="13"/>
  <c r="BJ661" i="13"/>
  <c r="BJ662" i="13"/>
  <c r="BJ663" i="13"/>
  <c r="BJ664" i="13"/>
  <c r="BJ665" i="13"/>
  <c r="BJ666" i="13"/>
  <c r="BJ667" i="13"/>
  <c r="BJ668" i="13"/>
  <c r="BJ669" i="13"/>
  <c r="BJ670" i="13"/>
  <c r="BJ671" i="13"/>
  <c r="BJ672" i="13"/>
  <c r="BJ673" i="13"/>
  <c r="BJ674" i="13"/>
  <c r="BJ675" i="13"/>
  <c r="BJ676" i="13"/>
  <c r="BJ677" i="13"/>
  <c r="BJ678" i="13"/>
  <c r="BJ679" i="13"/>
  <c r="BJ680" i="13"/>
  <c r="BJ681" i="13"/>
  <c r="BJ682" i="13"/>
  <c r="BJ683" i="13"/>
  <c r="BJ684" i="13"/>
  <c r="BJ685" i="13"/>
  <c r="BJ686" i="13"/>
  <c r="BJ687" i="13"/>
  <c r="BJ688" i="13"/>
  <c r="BJ689" i="13"/>
  <c r="BJ690" i="13"/>
  <c r="BJ691" i="13"/>
  <c r="BJ692" i="13"/>
  <c r="BK661" i="13"/>
  <c r="BK662" i="13"/>
  <c r="BK663" i="13"/>
  <c r="BK664" i="13"/>
  <c r="BK665" i="13"/>
  <c r="BK666" i="13"/>
  <c r="BK667" i="13"/>
  <c r="BK668" i="13"/>
  <c r="BK669" i="13"/>
  <c r="BK670" i="13"/>
  <c r="BK671" i="13"/>
  <c r="BK672" i="13"/>
  <c r="BK673" i="13"/>
  <c r="BK674" i="13"/>
  <c r="BK675" i="13"/>
  <c r="BK676" i="13"/>
  <c r="BK677" i="13"/>
  <c r="BK678" i="13"/>
  <c r="BK679" i="13"/>
  <c r="BK680" i="13"/>
  <c r="BK681" i="13"/>
  <c r="BK682" i="13"/>
  <c r="BK683" i="13"/>
  <c r="BK684" i="13"/>
  <c r="BK685" i="13"/>
  <c r="BK686" i="13"/>
  <c r="BK687" i="13"/>
  <c r="BK688" i="13"/>
  <c r="BK689" i="13"/>
  <c r="BK690" i="13"/>
  <c r="BK691" i="13"/>
  <c r="BK692" i="13"/>
  <c r="BL661" i="13"/>
  <c r="BL662" i="13"/>
  <c r="BL663" i="13"/>
  <c r="BL664" i="13"/>
  <c r="BL665" i="13"/>
  <c r="BL666" i="13"/>
  <c r="BL667" i="13"/>
  <c r="BL668" i="13"/>
  <c r="BL669" i="13"/>
  <c r="BL670" i="13"/>
  <c r="BL671" i="13"/>
  <c r="BL672" i="13"/>
  <c r="BL673" i="13"/>
  <c r="BL674" i="13"/>
  <c r="BL675" i="13"/>
  <c r="BL676" i="13"/>
  <c r="BL677" i="13"/>
  <c r="BL678" i="13"/>
  <c r="BL679" i="13"/>
  <c r="BL680" i="13"/>
  <c r="BL681" i="13"/>
  <c r="BL682" i="13"/>
  <c r="BL683" i="13"/>
  <c r="BL684" i="13"/>
  <c r="BL685" i="13"/>
  <c r="BL686" i="13"/>
  <c r="BL687" i="13"/>
  <c r="BL688" i="13"/>
  <c r="BL689" i="13"/>
  <c r="BL690" i="13"/>
  <c r="BL691" i="13"/>
  <c r="BL692" i="13"/>
  <c r="BM661" i="13"/>
  <c r="BM662" i="13"/>
  <c r="BM663" i="13"/>
  <c r="BM664" i="13"/>
  <c r="BM665" i="13"/>
  <c r="BM666" i="13"/>
  <c r="BM667" i="13"/>
  <c r="BM668" i="13"/>
  <c r="BM669" i="13"/>
  <c r="BM670" i="13"/>
  <c r="BM671" i="13"/>
  <c r="BM672" i="13"/>
  <c r="BM673" i="13"/>
  <c r="BM674" i="13"/>
  <c r="BM675" i="13"/>
  <c r="BM676" i="13"/>
  <c r="BM677" i="13"/>
  <c r="BM678" i="13"/>
  <c r="BM679" i="13"/>
  <c r="BM680" i="13"/>
  <c r="BM681" i="13"/>
  <c r="BM682" i="13"/>
  <c r="BM683" i="13"/>
  <c r="BM684" i="13"/>
  <c r="BM685" i="13"/>
  <c r="BM686" i="13"/>
  <c r="BM687" i="13"/>
  <c r="BM688" i="13"/>
  <c r="BM689" i="13"/>
  <c r="BM690" i="13"/>
  <c r="BM691" i="13"/>
  <c r="BM692" i="13"/>
  <c r="BN661" i="13"/>
  <c r="BN662" i="13"/>
  <c r="BN663" i="13"/>
  <c r="BN664" i="13"/>
  <c r="BN665" i="13"/>
  <c r="BN666" i="13"/>
  <c r="BN667" i="13"/>
  <c r="BN668" i="13"/>
  <c r="BN669" i="13"/>
  <c r="BN670" i="13"/>
  <c r="BN671" i="13"/>
  <c r="BN672" i="13"/>
  <c r="BN673" i="13"/>
  <c r="BN674" i="13"/>
  <c r="BN675" i="13"/>
  <c r="BN676" i="13"/>
  <c r="BN677" i="13"/>
  <c r="BN678" i="13"/>
  <c r="BN679" i="13"/>
  <c r="BN680" i="13"/>
  <c r="BN681" i="13"/>
  <c r="BN682" i="13"/>
  <c r="BN683" i="13"/>
  <c r="BN684" i="13"/>
  <c r="BN685" i="13"/>
  <c r="BN686" i="13"/>
  <c r="BN687" i="13"/>
  <c r="BN688" i="13"/>
  <c r="BN689" i="13"/>
  <c r="BN690" i="13"/>
  <c r="BN691" i="13"/>
  <c r="BN692" i="13"/>
  <c r="BO661" i="13"/>
  <c r="BO662" i="13"/>
  <c r="BO663" i="13"/>
  <c r="BO664" i="13"/>
  <c r="BO665" i="13"/>
  <c r="BO666" i="13"/>
  <c r="BO667" i="13"/>
  <c r="BO668" i="13"/>
  <c r="BO669" i="13"/>
  <c r="BO670" i="13"/>
  <c r="BO671" i="13"/>
  <c r="BO672" i="13"/>
  <c r="BO673" i="13"/>
  <c r="BO674" i="13"/>
  <c r="BO675" i="13"/>
  <c r="BO676" i="13"/>
  <c r="BO677" i="13"/>
  <c r="BO678" i="13"/>
  <c r="BO679" i="13"/>
  <c r="BO680" i="13"/>
  <c r="BO681" i="13"/>
  <c r="BO682" i="13"/>
  <c r="BO683" i="13"/>
  <c r="BO684" i="13"/>
  <c r="BO685" i="13"/>
  <c r="BO686" i="13"/>
  <c r="BO687" i="13"/>
  <c r="BO688" i="13"/>
  <c r="BO689" i="13"/>
  <c r="BO690" i="13"/>
  <c r="BO691" i="13"/>
  <c r="BO692" i="13"/>
  <c r="BP661" i="13"/>
  <c r="BP662" i="13"/>
  <c r="BP663" i="13"/>
  <c r="BP664" i="13"/>
  <c r="BP665" i="13"/>
  <c r="BP666" i="13"/>
  <c r="BP667" i="13"/>
  <c r="BP668" i="13"/>
  <c r="BP669" i="13"/>
  <c r="BP670" i="13"/>
  <c r="BP671" i="13"/>
  <c r="BP672" i="13"/>
  <c r="BP673" i="13"/>
  <c r="BP674" i="13"/>
  <c r="BP675" i="13"/>
  <c r="BP676" i="13"/>
  <c r="BP677" i="13"/>
  <c r="BP678" i="13"/>
  <c r="BP679" i="13"/>
  <c r="BP680" i="13"/>
  <c r="BP681" i="13"/>
  <c r="BP682" i="13"/>
  <c r="BP683" i="13"/>
  <c r="BP684" i="13"/>
  <c r="BP685" i="13"/>
  <c r="BP686" i="13"/>
  <c r="BP687" i="13"/>
  <c r="BP688" i="13"/>
  <c r="BP689" i="13"/>
  <c r="BP690" i="13"/>
  <c r="BP691" i="13"/>
  <c r="BP692" i="13"/>
  <c r="BQ661" i="13"/>
  <c r="BQ662" i="13"/>
  <c r="BQ663" i="13"/>
  <c r="BQ664" i="13"/>
  <c r="BQ665" i="13"/>
  <c r="BQ666" i="13"/>
  <c r="BQ667" i="13"/>
  <c r="BQ668" i="13"/>
  <c r="BQ669" i="13"/>
  <c r="BQ670" i="13"/>
  <c r="BQ671" i="13"/>
  <c r="BQ672" i="13"/>
  <c r="BQ673" i="13"/>
  <c r="BQ674" i="13"/>
  <c r="BQ675" i="13"/>
  <c r="BQ676" i="13"/>
  <c r="BQ677" i="13"/>
  <c r="BQ678" i="13"/>
  <c r="BQ679" i="13"/>
  <c r="BQ680" i="13"/>
  <c r="BQ681" i="13"/>
  <c r="BQ682" i="13"/>
  <c r="BQ683" i="13"/>
  <c r="BQ684" i="13"/>
  <c r="BQ685" i="13"/>
  <c r="BQ686" i="13"/>
  <c r="BQ687" i="13"/>
  <c r="BQ688" i="13"/>
  <c r="BQ689" i="13"/>
  <c r="BQ690" i="13"/>
  <c r="BQ691" i="13"/>
  <c r="BQ692" i="13"/>
  <c r="BR661" i="13"/>
  <c r="BR662" i="13"/>
  <c r="BR663" i="13"/>
  <c r="BR664" i="13"/>
  <c r="BR665" i="13"/>
  <c r="BR666" i="13"/>
  <c r="BR667" i="13"/>
  <c r="BR668" i="13"/>
  <c r="BR669" i="13"/>
  <c r="BR670" i="13"/>
  <c r="BR671" i="13"/>
  <c r="BR672" i="13"/>
  <c r="BR673" i="13"/>
  <c r="BR674" i="13"/>
  <c r="BR675" i="13"/>
  <c r="BR676" i="13"/>
  <c r="BR677" i="13"/>
  <c r="BR678" i="13"/>
  <c r="BR679" i="13"/>
  <c r="BR680" i="13"/>
  <c r="BR681" i="13"/>
  <c r="BR682" i="13"/>
  <c r="BR683" i="13"/>
  <c r="BR684" i="13"/>
  <c r="BR685" i="13"/>
  <c r="BR686" i="13"/>
  <c r="BR687" i="13"/>
  <c r="BR688" i="13"/>
  <c r="BR689" i="13"/>
  <c r="BR690" i="13"/>
  <c r="BR691" i="13"/>
  <c r="BR692" i="13"/>
  <c r="BS661" i="13"/>
  <c r="BS662" i="13"/>
  <c r="BS663" i="13"/>
  <c r="BS664" i="13"/>
  <c r="BS665" i="13"/>
  <c r="BS666" i="13"/>
  <c r="BS667" i="13"/>
  <c r="BS668" i="13"/>
  <c r="BS669" i="13"/>
  <c r="BS670" i="13"/>
  <c r="BS671" i="13"/>
  <c r="BS672" i="13"/>
  <c r="BS673" i="13"/>
  <c r="BS674" i="13"/>
  <c r="BS675" i="13"/>
  <c r="BS676" i="13"/>
  <c r="BS677" i="13"/>
  <c r="BS678" i="13"/>
  <c r="BS679" i="13"/>
  <c r="BS680" i="13"/>
  <c r="BS681" i="13"/>
  <c r="BS682" i="13"/>
  <c r="BS683" i="13"/>
  <c r="BS684" i="13"/>
  <c r="BS685" i="13"/>
  <c r="BS686" i="13"/>
  <c r="BS687" i="13"/>
  <c r="BS688" i="13"/>
  <c r="BS689" i="13"/>
  <c r="BS690" i="13"/>
  <c r="BS691" i="13"/>
  <c r="BS692" i="13"/>
  <c r="AU2162" i="13"/>
  <c r="AU2163" i="13"/>
  <c r="AU2164" i="13"/>
  <c r="AU2165" i="13"/>
  <c r="AU2166" i="13"/>
  <c r="AU2167" i="13"/>
  <c r="AU2168" i="13"/>
  <c r="AU2169" i="13"/>
  <c r="AU2170" i="13"/>
  <c r="AU2171" i="13"/>
  <c r="AU2172" i="13"/>
  <c r="AU2173" i="13"/>
  <c r="AU2174" i="13"/>
  <c r="AU2175" i="13"/>
  <c r="AU2176" i="13"/>
  <c r="AU2177" i="13"/>
  <c r="AU2178" i="13"/>
  <c r="AU2179" i="13"/>
  <c r="AU2180" i="13"/>
  <c r="AU2181" i="13"/>
  <c r="AU2182" i="13"/>
  <c r="AU2183" i="13"/>
  <c r="AU2184" i="13"/>
  <c r="AU2185" i="13"/>
  <c r="AU2186" i="13"/>
  <c r="AU2187" i="13"/>
  <c r="AU2188" i="13"/>
  <c r="AU2189" i="13"/>
  <c r="AU2190" i="13"/>
  <c r="AU2191" i="13"/>
  <c r="AU2192" i="13"/>
  <c r="G96" i="16"/>
  <c r="G100" i="16" a="1"/>
  <c r="G100" i="16"/>
  <c r="G108" i="16"/>
  <c r="AW361" i="13"/>
  <c r="G116" i="16" a="1"/>
  <c r="G116" i="16"/>
  <c r="G118" i="16" a="1"/>
  <c r="G118" i="16"/>
  <c r="G112" i="16"/>
  <c r="G113" i="16"/>
  <c r="G101" i="16" a="1"/>
  <c r="G101" i="16"/>
  <c r="G109" i="16"/>
  <c r="G102" i="16" a="1"/>
  <c r="G102" i="16"/>
  <c r="E102" i="16" a="1"/>
  <c r="E102" i="16"/>
  <c r="E96" i="16"/>
  <c r="E101" i="16" a="1"/>
  <c r="E101" i="16"/>
  <c r="E109" i="16"/>
  <c r="E113" i="16"/>
  <c r="E112" i="16"/>
  <c r="AU361" i="13"/>
  <c r="E118" i="16" a="1"/>
  <c r="E118" i="16"/>
  <c r="E116" i="16" a="1"/>
  <c r="E116" i="16"/>
  <c r="E100" i="16" a="1"/>
  <c r="E100" i="16"/>
  <c r="E108" i="16"/>
  <c r="F96" i="16"/>
  <c r="F101" i="16" a="1"/>
  <c r="F101" i="16"/>
  <c r="F109" i="16"/>
  <c r="H96" i="16"/>
  <c r="H101" i="16" a="1"/>
  <c r="H101" i="16"/>
  <c r="H109" i="16"/>
  <c r="I96" i="16"/>
  <c r="I101" i="16" a="1"/>
  <c r="I101" i="16"/>
  <c r="I109" i="16"/>
  <c r="J96" i="16"/>
  <c r="J101" i="16" a="1"/>
  <c r="J101" i="16"/>
  <c r="J109" i="16"/>
  <c r="K96" i="16"/>
  <c r="K101" i="16" a="1"/>
  <c r="K101" i="16"/>
  <c r="K109" i="16"/>
  <c r="L96" i="16"/>
  <c r="L101" i="16" a="1"/>
  <c r="L101" i="16"/>
  <c r="L109" i="16"/>
  <c r="M96" i="16"/>
  <c r="M101" i="16" a="1"/>
  <c r="M101" i="16"/>
  <c r="M109" i="16"/>
  <c r="O96" i="16"/>
  <c r="O101" i="16" a="1"/>
  <c r="O101" i="16"/>
  <c r="O109" i="16"/>
  <c r="P96" i="16"/>
  <c r="P101" i="16" a="1"/>
  <c r="P101" i="16"/>
  <c r="P109" i="16"/>
  <c r="Q96" i="16"/>
  <c r="Q101" i="16" a="1"/>
  <c r="Q101" i="16"/>
  <c r="Q109" i="16"/>
  <c r="R96" i="16"/>
  <c r="R101" i="16" a="1"/>
  <c r="R101" i="16"/>
  <c r="R109" i="16"/>
  <c r="S96" i="16"/>
  <c r="S101" i="16" a="1"/>
  <c r="S101" i="16"/>
  <c r="S109" i="16"/>
  <c r="T96" i="16"/>
  <c r="T101" i="16" a="1"/>
  <c r="T101" i="16"/>
  <c r="T109" i="16"/>
  <c r="U96" i="16"/>
  <c r="U101" i="16" a="1"/>
  <c r="U101" i="16"/>
  <c r="U109" i="16"/>
  <c r="V96" i="16"/>
  <c r="V101" i="16" a="1"/>
  <c r="V101" i="16"/>
  <c r="V109" i="16"/>
  <c r="W96" i="16"/>
  <c r="W101" i="16" a="1"/>
  <c r="W101" i="16"/>
  <c r="W109" i="16"/>
  <c r="X96" i="16"/>
  <c r="X101" i="16" a="1"/>
  <c r="X101" i="16"/>
  <c r="X109" i="16"/>
  <c r="Y96" i="16"/>
  <c r="Y101" i="16" a="1"/>
  <c r="Y101" i="16"/>
  <c r="Y109" i="16"/>
  <c r="Z96" i="16"/>
  <c r="Z101" i="16" a="1"/>
  <c r="Z101" i="16"/>
  <c r="Z109" i="16"/>
  <c r="AA96" i="16"/>
  <c r="AA101" i="16" a="1"/>
  <c r="AA101" i="16"/>
  <c r="AA109" i="16"/>
  <c r="AB96" i="16"/>
  <c r="AB101" i="16" a="1"/>
  <c r="AB101" i="16"/>
  <c r="AB109" i="16"/>
  <c r="AC96" i="16"/>
  <c r="AC101" i="16" a="1"/>
  <c r="AC101" i="16"/>
  <c r="AC109" i="16"/>
  <c r="AC113" i="16"/>
  <c r="AB113" i="16"/>
  <c r="AA113" i="16"/>
  <c r="Z113" i="16"/>
  <c r="Y113" i="16"/>
  <c r="X113" i="16"/>
  <c r="W113" i="16"/>
  <c r="V113" i="16"/>
  <c r="U113" i="16"/>
  <c r="T113" i="16"/>
  <c r="S113" i="16"/>
  <c r="R113" i="16"/>
  <c r="Q113" i="16"/>
  <c r="P113" i="16"/>
  <c r="O113" i="16"/>
  <c r="M113" i="16"/>
  <c r="L113" i="16"/>
  <c r="K113" i="16"/>
  <c r="J113" i="16"/>
  <c r="I113" i="16"/>
  <c r="H113" i="16"/>
  <c r="F113" i="16"/>
  <c r="AC112" i="16"/>
  <c r="AB112" i="16"/>
  <c r="AA112" i="16"/>
  <c r="Z112" i="16"/>
  <c r="Y112" i="16"/>
  <c r="X112" i="16"/>
  <c r="W112" i="16"/>
  <c r="V112" i="16"/>
  <c r="U112" i="16"/>
  <c r="T112" i="16"/>
  <c r="S112" i="16"/>
  <c r="R112" i="16"/>
  <c r="Q112" i="16"/>
  <c r="P112" i="16"/>
  <c r="O112" i="16"/>
  <c r="M112" i="16"/>
  <c r="L112" i="16"/>
  <c r="K112" i="16"/>
  <c r="J112" i="16"/>
  <c r="I112" i="16"/>
  <c r="H112" i="16"/>
  <c r="F112" i="16"/>
  <c r="AC116" i="16" a="1"/>
  <c r="AC116" i="16"/>
  <c r="AB116" i="16" a="1"/>
  <c r="AB116" i="16"/>
  <c r="AA116" i="16" a="1"/>
  <c r="AA116" i="16"/>
  <c r="Z116" i="16" a="1"/>
  <c r="Z116" i="16"/>
  <c r="Y116" i="16" a="1"/>
  <c r="Y116" i="16"/>
  <c r="X116" i="16" a="1"/>
  <c r="X116" i="16"/>
  <c r="W116" i="16" a="1"/>
  <c r="W116" i="16"/>
  <c r="V116" i="16" a="1"/>
  <c r="V116" i="16"/>
  <c r="U116" i="16" a="1"/>
  <c r="U116" i="16"/>
  <c r="T116" i="16" a="1"/>
  <c r="T116" i="16"/>
  <c r="S116" i="16" a="1"/>
  <c r="S116" i="16"/>
  <c r="R116" i="16" a="1"/>
  <c r="R116" i="16"/>
  <c r="Q116" i="16" a="1"/>
  <c r="Q116" i="16"/>
  <c r="P116" i="16" a="1"/>
  <c r="P116" i="16"/>
  <c r="O116" i="16" a="1"/>
  <c r="O116" i="16"/>
  <c r="M116" i="16" a="1"/>
  <c r="M116" i="16"/>
  <c r="L116" i="16" a="1"/>
  <c r="L116" i="16"/>
  <c r="K116" i="16" a="1"/>
  <c r="K116" i="16"/>
  <c r="J116" i="16" a="1"/>
  <c r="J116" i="16"/>
  <c r="I116" i="16" a="1"/>
  <c r="I116" i="16"/>
  <c r="H116" i="16" a="1"/>
  <c r="H116" i="16"/>
  <c r="F116" i="16" a="1"/>
  <c r="F116" i="16"/>
  <c r="AC100" i="16" a="1"/>
  <c r="AC100" i="16"/>
  <c r="AC108" i="16"/>
  <c r="AB100" i="16" a="1"/>
  <c r="AB100" i="16"/>
  <c r="AB108" i="16"/>
  <c r="AA100" i="16" a="1"/>
  <c r="AA100" i="16"/>
  <c r="AA108" i="16"/>
  <c r="Z100" i="16" a="1"/>
  <c r="Z100" i="16"/>
  <c r="Z108" i="16"/>
  <c r="Y100" i="16" a="1"/>
  <c r="Y100" i="16"/>
  <c r="Y108" i="16"/>
  <c r="X100" i="16" a="1"/>
  <c r="X100" i="16"/>
  <c r="X108" i="16"/>
  <c r="W100" i="16" a="1"/>
  <c r="W100" i="16"/>
  <c r="W108" i="16"/>
  <c r="V100" i="16" a="1"/>
  <c r="V100" i="16"/>
  <c r="V108" i="16"/>
  <c r="U100" i="16" a="1"/>
  <c r="U100" i="16"/>
  <c r="U108" i="16"/>
  <c r="T100" i="16" a="1"/>
  <c r="T100" i="16"/>
  <c r="T108" i="16"/>
  <c r="S100" i="16" a="1"/>
  <c r="S100" i="16"/>
  <c r="S108" i="16"/>
  <c r="R100" i="16" a="1"/>
  <c r="R100" i="16"/>
  <c r="R108" i="16"/>
  <c r="Q100" i="16" a="1"/>
  <c r="Q100" i="16"/>
  <c r="Q108" i="16"/>
  <c r="P100" i="16" a="1"/>
  <c r="P100" i="16"/>
  <c r="P108" i="16"/>
  <c r="O100" i="16" a="1"/>
  <c r="O100" i="16"/>
  <c r="O108" i="16"/>
  <c r="M100" i="16" a="1"/>
  <c r="M100" i="16"/>
  <c r="M108" i="16"/>
  <c r="L100" i="16" a="1"/>
  <c r="L100" i="16"/>
  <c r="L108" i="16"/>
  <c r="K100" i="16" a="1"/>
  <c r="K100" i="16"/>
  <c r="K108" i="16"/>
  <c r="J100" i="16" a="1"/>
  <c r="J100" i="16"/>
  <c r="J108" i="16"/>
  <c r="I100" i="16" a="1"/>
  <c r="I100" i="16"/>
  <c r="I108" i="16"/>
  <c r="H100" i="16" a="1"/>
  <c r="H100" i="16"/>
  <c r="H108" i="16"/>
  <c r="F100" i="16" a="1"/>
  <c r="F100" i="16"/>
  <c r="F108" i="16"/>
  <c r="AV361" i="13"/>
  <c r="AX361" i="13"/>
  <c r="AY361" i="13"/>
  <c r="AZ361" i="13"/>
  <c r="BA361" i="13"/>
  <c r="BB361" i="13"/>
  <c r="BC361" i="13"/>
  <c r="BE361" i="13"/>
  <c r="BF361" i="13"/>
  <c r="BG361" i="13"/>
  <c r="BH361" i="13"/>
  <c r="BI361" i="13"/>
  <c r="BJ361" i="13"/>
  <c r="BK361" i="13"/>
  <c r="BL361" i="13"/>
  <c r="BM361" i="13"/>
  <c r="BN361" i="13"/>
  <c r="BO361" i="13"/>
  <c r="BP361" i="13"/>
  <c r="BQ361" i="13"/>
  <c r="BR361" i="13"/>
  <c r="BS361" i="13"/>
  <c r="F118" i="16" a="1"/>
  <c r="F118" i="16"/>
  <c r="H118" i="16" a="1"/>
  <c r="H118" i="16"/>
  <c r="I118" i="16" a="1"/>
  <c r="I118" i="16"/>
  <c r="J118" i="16" a="1"/>
  <c r="J118" i="16"/>
  <c r="K118" i="16" a="1"/>
  <c r="K118" i="16"/>
  <c r="L118" i="16" a="1"/>
  <c r="L118" i="16"/>
  <c r="M118" i="16" a="1"/>
  <c r="M118" i="16"/>
  <c r="O118" i="16" a="1"/>
  <c r="O118" i="16"/>
  <c r="P118" i="16" a="1"/>
  <c r="P118" i="16"/>
  <c r="Q118" i="16" a="1"/>
  <c r="Q118" i="16"/>
  <c r="R118" i="16" a="1"/>
  <c r="R118" i="16"/>
  <c r="S118" i="16" a="1"/>
  <c r="S118" i="16"/>
  <c r="T118" i="16" a="1"/>
  <c r="T118" i="16"/>
  <c r="U118" i="16" a="1"/>
  <c r="U118" i="16"/>
  <c r="V118" i="16" a="1"/>
  <c r="V118" i="16"/>
  <c r="W118" i="16" a="1"/>
  <c r="W118" i="16"/>
  <c r="X118" i="16" a="1"/>
  <c r="X118" i="16"/>
  <c r="Y118" i="16" a="1"/>
  <c r="Y118" i="16"/>
  <c r="Z118" i="16" a="1"/>
  <c r="Z118" i="16"/>
  <c r="AA118" i="16" a="1"/>
  <c r="AA118" i="16"/>
  <c r="AB118" i="16" a="1"/>
  <c r="AB118" i="16"/>
  <c r="AC118" i="16" a="1"/>
  <c r="AC118" i="16"/>
  <c r="AC102" i="16" a="1"/>
  <c r="AC102" i="16"/>
  <c r="AB102" i="16" a="1"/>
  <c r="AB102" i="16"/>
  <c r="AA102" i="16" a="1"/>
  <c r="AA102" i="16"/>
  <c r="Z102" i="16" a="1"/>
  <c r="Z102" i="16"/>
  <c r="Y102" i="16" a="1"/>
  <c r="Y102" i="16"/>
  <c r="X102" i="16" a="1"/>
  <c r="X102" i="16"/>
  <c r="W102" i="16" a="1"/>
  <c r="W102" i="16"/>
  <c r="V102" i="16" a="1"/>
  <c r="V102" i="16"/>
  <c r="U102" i="16" a="1"/>
  <c r="U102" i="16"/>
  <c r="T102" i="16" a="1"/>
  <c r="T102" i="16"/>
  <c r="S102" i="16" a="1"/>
  <c r="S102" i="16"/>
  <c r="R102" i="16" a="1"/>
  <c r="R102" i="16"/>
  <c r="Q102" i="16" a="1"/>
  <c r="Q102" i="16"/>
  <c r="P102" i="16" a="1"/>
  <c r="P102" i="16"/>
  <c r="O102" i="16" a="1"/>
  <c r="O102" i="16"/>
  <c r="M102" i="16" a="1"/>
  <c r="M102" i="16"/>
  <c r="L102" i="16" a="1"/>
  <c r="L102" i="16"/>
  <c r="K102" i="16" a="1"/>
  <c r="K102" i="16"/>
  <c r="J102" i="16" a="1"/>
  <c r="J102" i="16"/>
  <c r="I102" i="16" a="1"/>
  <c r="I102" i="16"/>
  <c r="H102" i="16" a="1"/>
  <c r="H102" i="16"/>
  <c r="F102" i="16" a="1"/>
  <c r="F102" i="16"/>
  <c r="BD361" i="13"/>
  <c r="N118" i="16" a="1"/>
  <c r="N118" i="16"/>
  <c r="N96" i="16"/>
  <c r="N100" i="16" a="1"/>
  <c r="N100" i="16"/>
  <c r="N108" i="16"/>
  <c r="N116" i="16" a="1"/>
  <c r="N116" i="16"/>
  <c r="N112" i="16"/>
  <c r="N113" i="16"/>
  <c r="N101" i="16" a="1"/>
  <c r="N101" i="16"/>
  <c r="N109" i="16"/>
  <c r="N102" i="16" a="1"/>
  <c r="N102" i="16"/>
  <c r="BS2162" i="13"/>
  <c r="BS2163" i="13"/>
  <c r="BS2164" i="13"/>
  <c r="BS2165" i="13"/>
  <c r="BS2166" i="13"/>
  <c r="BS2167" i="13"/>
  <c r="BS2168" i="13"/>
  <c r="BS2169" i="13"/>
  <c r="BS2170" i="13"/>
  <c r="BS2171" i="13"/>
  <c r="BS2172" i="13"/>
  <c r="BS2173" i="13"/>
  <c r="BS2174" i="13"/>
  <c r="BS2175" i="13"/>
  <c r="BS2176" i="13"/>
  <c r="BS2177" i="13"/>
  <c r="BS2178" i="13"/>
  <c r="BS2179" i="13"/>
  <c r="BS2180" i="13"/>
  <c r="BS2181" i="13"/>
  <c r="BS2182" i="13"/>
  <c r="BS2183" i="13"/>
  <c r="BS2184" i="13"/>
  <c r="BS2185" i="13"/>
  <c r="BS2186" i="13"/>
  <c r="BS2187" i="13"/>
  <c r="BS2188" i="13"/>
  <c r="BS2189" i="13"/>
  <c r="BS2190" i="13"/>
  <c r="BS2191" i="13"/>
  <c r="BS2192" i="13"/>
  <c r="BR2162" i="13"/>
  <c r="BR2163" i="13"/>
  <c r="BR2164" i="13"/>
  <c r="BR2165" i="13"/>
  <c r="BR2166" i="13"/>
  <c r="BR2167" i="13"/>
  <c r="BR2168" i="13"/>
  <c r="BR2169" i="13"/>
  <c r="BR2170" i="13"/>
  <c r="BR2171" i="13"/>
  <c r="BR2172" i="13"/>
  <c r="BR2173" i="13"/>
  <c r="BR2174" i="13"/>
  <c r="BR2175" i="13"/>
  <c r="BR2176" i="13"/>
  <c r="BR2177" i="13"/>
  <c r="BR2178" i="13"/>
  <c r="BR2179" i="13"/>
  <c r="BR2180" i="13"/>
  <c r="BR2181" i="13"/>
  <c r="BR2182" i="13"/>
  <c r="BR2183" i="13"/>
  <c r="BR2184" i="13"/>
  <c r="BR2185" i="13"/>
  <c r="BR2186" i="13"/>
  <c r="BR2187" i="13"/>
  <c r="BR2188" i="13"/>
  <c r="BR2189" i="13"/>
  <c r="BR2190" i="13"/>
  <c r="BR2191" i="13"/>
  <c r="BR2192" i="13"/>
  <c r="BQ2162" i="13"/>
  <c r="BQ2163" i="13"/>
  <c r="BQ2164" i="13"/>
  <c r="BQ2165" i="13"/>
  <c r="BQ2166" i="13"/>
  <c r="BQ2167" i="13"/>
  <c r="BQ2168" i="13"/>
  <c r="BQ2169" i="13"/>
  <c r="BQ2170" i="13"/>
  <c r="BQ2171" i="13"/>
  <c r="BQ2172" i="13"/>
  <c r="BQ2173" i="13"/>
  <c r="BQ2174" i="13"/>
  <c r="BQ2175" i="13"/>
  <c r="BQ2176" i="13"/>
  <c r="BQ2177" i="13"/>
  <c r="BQ2178" i="13"/>
  <c r="BQ2179" i="13"/>
  <c r="BQ2180" i="13"/>
  <c r="BQ2181" i="13"/>
  <c r="BQ2182" i="13"/>
  <c r="BQ2183" i="13"/>
  <c r="BQ2184" i="13"/>
  <c r="BQ2185" i="13"/>
  <c r="BQ2186" i="13"/>
  <c r="BQ2187" i="13"/>
  <c r="BQ2188" i="13"/>
  <c r="BQ2189" i="13"/>
  <c r="BQ2190" i="13"/>
  <c r="BQ2191" i="13"/>
  <c r="BQ2192" i="13"/>
  <c r="BP2162" i="13"/>
  <c r="BP2163" i="13"/>
  <c r="BP2164" i="13"/>
  <c r="BP2165" i="13"/>
  <c r="BP2166" i="13"/>
  <c r="BP2167" i="13"/>
  <c r="BP2168" i="13"/>
  <c r="BP2169" i="13"/>
  <c r="BP2170" i="13"/>
  <c r="BP2171" i="13"/>
  <c r="BP2172" i="13"/>
  <c r="BP2173" i="13"/>
  <c r="BP2174" i="13"/>
  <c r="BP2175" i="13"/>
  <c r="BP2176" i="13"/>
  <c r="BP2177" i="13"/>
  <c r="BP2178" i="13"/>
  <c r="BP2179" i="13"/>
  <c r="BP2180" i="13"/>
  <c r="BP2181" i="13"/>
  <c r="BP2182" i="13"/>
  <c r="BP2183" i="13"/>
  <c r="BP2184" i="13"/>
  <c r="BP2185" i="13"/>
  <c r="BP2186" i="13"/>
  <c r="BP2187" i="13"/>
  <c r="BP2188" i="13"/>
  <c r="BP2189" i="13"/>
  <c r="BP2190" i="13"/>
  <c r="BP2191" i="13"/>
  <c r="BP2192" i="13"/>
  <c r="BO2162" i="13"/>
  <c r="BO2163" i="13"/>
  <c r="BO2164" i="13"/>
  <c r="BO2165" i="13"/>
  <c r="BO2166" i="13"/>
  <c r="BO2167" i="13"/>
  <c r="BO2168" i="13"/>
  <c r="BO2169" i="13"/>
  <c r="BO2170" i="13"/>
  <c r="BO2171" i="13"/>
  <c r="BO2172" i="13"/>
  <c r="BO2173" i="13"/>
  <c r="BO2174" i="13"/>
  <c r="BO2175" i="13"/>
  <c r="BO2176" i="13"/>
  <c r="BO2177" i="13"/>
  <c r="BO2178" i="13"/>
  <c r="BO2179" i="13"/>
  <c r="BO2180" i="13"/>
  <c r="BO2181" i="13"/>
  <c r="BO2182" i="13"/>
  <c r="BO2183" i="13"/>
  <c r="BO2184" i="13"/>
  <c r="BO2185" i="13"/>
  <c r="BO2186" i="13"/>
  <c r="BO2187" i="13"/>
  <c r="BO2188" i="13"/>
  <c r="BO2189" i="13"/>
  <c r="BO2190" i="13"/>
  <c r="BO2191" i="13"/>
  <c r="BO2192" i="13"/>
  <c r="BN2162" i="13"/>
  <c r="BN2163" i="13"/>
  <c r="BN2164" i="13"/>
  <c r="BN2165" i="13"/>
  <c r="BN2166" i="13"/>
  <c r="BN2167" i="13"/>
  <c r="BN2168" i="13"/>
  <c r="BN2169" i="13"/>
  <c r="BN2170" i="13"/>
  <c r="BN2171" i="13"/>
  <c r="BN2172" i="13"/>
  <c r="BN2173" i="13"/>
  <c r="BN2174" i="13"/>
  <c r="BN2175" i="13"/>
  <c r="BN2176" i="13"/>
  <c r="BN2177" i="13"/>
  <c r="BN2178" i="13"/>
  <c r="BN2179" i="13"/>
  <c r="BN2180" i="13"/>
  <c r="BN2181" i="13"/>
  <c r="BN2182" i="13"/>
  <c r="BN2183" i="13"/>
  <c r="BN2184" i="13"/>
  <c r="BN2185" i="13"/>
  <c r="BN2186" i="13"/>
  <c r="BN2187" i="13"/>
  <c r="BN2188" i="13"/>
  <c r="BN2189" i="13"/>
  <c r="BN2190" i="13"/>
  <c r="BN2191" i="13"/>
  <c r="BN2192" i="13"/>
  <c r="BM2162" i="13"/>
  <c r="BM2163" i="13"/>
  <c r="BM2164" i="13"/>
  <c r="BM2165" i="13"/>
  <c r="BM2166" i="13"/>
  <c r="BM2167" i="13"/>
  <c r="BM2168" i="13"/>
  <c r="BM2169" i="13"/>
  <c r="BM2170" i="13"/>
  <c r="BM2171" i="13"/>
  <c r="BM2172" i="13"/>
  <c r="BM2173" i="13"/>
  <c r="BM2174" i="13"/>
  <c r="BM2175" i="13"/>
  <c r="BM2176" i="13"/>
  <c r="BM2177" i="13"/>
  <c r="BM2178" i="13"/>
  <c r="BM2179" i="13"/>
  <c r="BM2180" i="13"/>
  <c r="BM2181" i="13"/>
  <c r="BM2182" i="13"/>
  <c r="BM2183" i="13"/>
  <c r="BM2184" i="13"/>
  <c r="BM2185" i="13"/>
  <c r="BM2186" i="13"/>
  <c r="BM2187" i="13"/>
  <c r="BM2188" i="13"/>
  <c r="BM2189" i="13"/>
  <c r="BM2190" i="13"/>
  <c r="BM2191" i="13"/>
  <c r="BM2192" i="13"/>
  <c r="BL2162" i="13"/>
  <c r="BL2163" i="13"/>
  <c r="BL2164" i="13"/>
  <c r="BL2165" i="13"/>
  <c r="BL2166" i="13"/>
  <c r="BL2167" i="13"/>
  <c r="BL2168" i="13"/>
  <c r="BL2169" i="13"/>
  <c r="BL2170" i="13"/>
  <c r="BL2171" i="13"/>
  <c r="BL2172" i="13"/>
  <c r="BL2173" i="13"/>
  <c r="BL2174" i="13"/>
  <c r="BL2175" i="13"/>
  <c r="BL2176" i="13"/>
  <c r="BL2177" i="13"/>
  <c r="BL2178" i="13"/>
  <c r="BL2179" i="13"/>
  <c r="BL2180" i="13"/>
  <c r="BL2181" i="13"/>
  <c r="BL2182" i="13"/>
  <c r="BL2183" i="13"/>
  <c r="BL2184" i="13"/>
  <c r="BL2185" i="13"/>
  <c r="BL2186" i="13"/>
  <c r="BL2187" i="13"/>
  <c r="BL2188" i="13"/>
  <c r="BL2189" i="13"/>
  <c r="BL2190" i="13"/>
  <c r="BL2191" i="13"/>
  <c r="BL2192" i="13"/>
  <c r="BK2162" i="13"/>
  <c r="BK2163" i="13"/>
  <c r="BK2164" i="13"/>
  <c r="BK2165" i="13"/>
  <c r="BK2166" i="13"/>
  <c r="BK2167" i="13"/>
  <c r="BK2168" i="13"/>
  <c r="BK2169" i="13"/>
  <c r="BK2170" i="13"/>
  <c r="BK2171" i="13"/>
  <c r="BK2172" i="13"/>
  <c r="BK2173" i="13"/>
  <c r="BK2174" i="13"/>
  <c r="BK2175" i="13"/>
  <c r="BK2176" i="13"/>
  <c r="BK2177" i="13"/>
  <c r="BK2178" i="13"/>
  <c r="BK2179" i="13"/>
  <c r="BK2180" i="13"/>
  <c r="BK2181" i="13"/>
  <c r="BK2182" i="13"/>
  <c r="BK2183" i="13"/>
  <c r="BK2184" i="13"/>
  <c r="BK2185" i="13"/>
  <c r="BK2186" i="13"/>
  <c r="BK2187" i="13"/>
  <c r="BK2188" i="13"/>
  <c r="BK2189" i="13"/>
  <c r="BK2190" i="13"/>
  <c r="BK2191" i="13"/>
  <c r="BK2192" i="13"/>
  <c r="BJ2162" i="13"/>
  <c r="BJ2163" i="13"/>
  <c r="BJ2164" i="13"/>
  <c r="BJ2165" i="13"/>
  <c r="BJ2166" i="13"/>
  <c r="BJ2167" i="13"/>
  <c r="BJ2168" i="13"/>
  <c r="BJ2169" i="13"/>
  <c r="BJ2170" i="13"/>
  <c r="BJ2171" i="13"/>
  <c r="BJ2172" i="13"/>
  <c r="BJ2173" i="13"/>
  <c r="BJ2174" i="13"/>
  <c r="BJ2175" i="13"/>
  <c r="BJ2176" i="13"/>
  <c r="BJ2177" i="13"/>
  <c r="BJ2178" i="13"/>
  <c r="BJ2179" i="13"/>
  <c r="BJ2180" i="13"/>
  <c r="BJ2181" i="13"/>
  <c r="BJ2182" i="13"/>
  <c r="BJ2183" i="13"/>
  <c r="BJ2184" i="13"/>
  <c r="BJ2185" i="13"/>
  <c r="BJ2186" i="13"/>
  <c r="BJ2187" i="13"/>
  <c r="BJ2188" i="13"/>
  <c r="BJ2189" i="13"/>
  <c r="BJ2190" i="13"/>
  <c r="BJ2191" i="13"/>
  <c r="BJ2192" i="13"/>
  <c r="BI2162" i="13"/>
  <c r="BI2163" i="13"/>
  <c r="BI2164" i="13"/>
  <c r="BI2165" i="13"/>
  <c r="BI2166" i="13"/>
  <c r="BI2167" i="13"/>
  <c r="BI2168" i="13"/>
  <c r="BI2169" i="13"/>
  <c r="BI2170" i="13"/>
  <c r="BI2171" i="13"/>
  <c r="BI2172" i="13"/>
  <c r="BI2173" i="13"/>
  <c r="BI2174" i="13"/>
  <c r="BI2175" i="13"/>
  <c r="BI2176" i="13"/>
  <c r="BI2177" i="13"/>
  <c r="BI2178" i="13"/>
  <c r="BI2179" i="13"/>
  <c r="BI2180" i="13"/>
  <c r="BI2181" i="13"/>
  <c r="BI2182" i="13"/>
  <c r="BI2183" i="13"/>
  <c r="BI2184" i="13"/>
  <c r="BI2185" i="13"/>
  <c r="BI2186" i="13"/>
  <c r="BI2187" i="13"/>
  <c r="BI2188" i="13"/>
  <c r="BI2189" i="13"/>
  <c r="BI2190" i="13"/>
  <c r="BI2191" i="13"/>
  <c r="BI2192" i="13"/>
  <c r="BH2162" i="13"/>
  <c r="BH2163" i="13"/>
  <c r="BH2164" i="13"/>
  <c r="BH2165" i="13"/>
  <c r="BH2166" i="13"/>
  <c r="BH2167" i="13"/>
  <c r="BH2168" i="13"/>
  <c r="BH2169" i="13"/>
  <c r="BH2170" i="13"/>
  <c r="BH2171" i="13"/>
  <c r="BH2172" i="13"/>
  <c r="BH2173" i="13"/>
  <c r="BH2174" i="13"/>
  <c r="BH2175" i="13"/>
  <c r="BH2176" i="13"/>
  <c r="BH2177" i="13"/>
  <c r="BH2178" i="13"/>
  <c r="BH2179" i="13"/>
  <c r="BH2180" i="13"/>
  <c r="BH2181" i="13"/>
  <c r="BH2182" i="13"/>
  <c r="BH2183" i="13"/>
  <c r="BH2184" i="13"/>
  <c r="BH2185" i="13"/>
  <c r="BH2186" i="13"/>
  <c r="BH2187" i="13"/>
  <c r="BH2188" i="13"/>
  <c r="BH2189" i="13"/>
  <c r="BH2190" i="13"/>
  <c r="BH2191" i="13"/>
  <c r="BH2192" i="13"/>
  <c r="BG2162" i="13"/>
  <c r="BG2163" i="13"/>
  <c r="BG2164" i="13"/>
  <c r="BG2165" i="13"/>
  <c r="BG2166" i="13"/>
  <c r="BG2167" i="13"/>
  <c r="BG2168" i="13"/>
  <c r="BG2169" i="13"/>
  <c r="BG2170" i="13"/>
  <c r="BG2171" i="13"/>
  <c r="BG2172" i="13"/>
  <c r="BG2173" i="13"/>
  <c r="BG2174" i="13"/>
  <c r="BG2175" i="13"/>
  <c r="BG2176" i="13"/>
  <c r="BG2177" i="13"/>
  <c r="BG2178" i="13"/>
  <c r="BG2179" i="13"/>
  <c r="BG2180" i="13"/>
  <c r="BG2181" i="13"/>
  <c r="BG2182" i="13"/>
  <c r="BG2183" i="13"/>
  <c r="BG2184" i="13"/>
  <c r="BG2185" i="13"/>
  <c r="BG2186" i="13"/>
  <c r="BG2187" i="13"/>
  <c r="BG2188" i="13"/>
  <c r="BG2189" i="13"/>
  <c r="BG2190" i="13"/>
  <c r="BG2191" i="13"/>
  <c r="BG2192" i="13"/>
  <c r="BF2162" i="13"/>
  <c r="BF2163" i="13"/>
  <c r="BF2164" i="13"/>
  <c r="BF2165" i="13"/>
  <c r="BF2166" i="13"/>
  <c r="BF2167" i="13"/>
  <c r="BF2168" i="13"/>
  <c r="BF2169" i="13"/>
  <c r="BF2170" i="13"/>
  <c r="BF2171" i="13"/>
  <c r="BF2172" i="13"/>
  <c r="BF2173" i="13"/>
  <c r="BF2174" i="13"/>
  <c r="BF2175" i="13"/>
  <c r="BF2176" i="13"/>
  <c r="BF2177" i="13"/>
  <c r="BF2178" i="13"/>
  <c r="BF2179" i="13"/>
  <c r="BF2180" i="13"/>
  <c r="BF2181" i="13"/>
  <c r="BF2182" i="13"/>
  <c r="BF2183" i="13"/>
  <c r="BF2184" i="13"/>
  <c r="BF2185" i="13"/>
  <c r="BF2186" i="13"/>
  <c r="BF2187" i="13"/>
  <c r="BF2188" i="13"/>
  <c r="BF2189" i="13"/>
  <c r="BF2190" i="13"/>
  <c r="BF2191" i="13"/>
  <c r="BF2192" i="13"/>
  <c r="BE2162" i="13"/>
  <c r="BE2163" i="13"/>
  <c r="BE2164" i="13"/>
  <c r="BE2165" i="13"/>
  <c r="BE2166" i="13"/>
  <c r="BE2167" i="13"/>
  <c r="BE2168" i="13"/>
  <c r="BE2169" i="13"/>
  <c r="BE2170" i="13"/>
  <c r="BE2171" i="13"/>
  <c r="BE2172" i="13"/>
  <c r="BE2173" i="13"/>
  <c r="BE2174" i="13"/>
  <c r="BE2175" i="13"/>
  <c r="BE2176" i="13"/>
  <c r="BE2177" i="13"/>
  <c r="BE2178" i="13"/>
  <c r="BE2179" i="13"/>
  <c r="BE2180" i="13"/>
  <c r="BE2181" i="13"/>
  <c r="BE2182" i="13"/>
  <c r="BE2183" i="13"/>
  <c r="BE2184" i="13"/>
  <c r="BE2185" i="13"/>
  <c r="BE2186" i="13"/>
  <c r="BE2187" i="13"/>
  <c r="BE2188" i="13"/>
  <c r="BE2189" i="13"/>
  <c r="BE2190" i="13"/>
  <c r="BE2191" i="13"/>
  <c r="BE2192" i="13"/>
  <c r="BD2162" i="13"/>
  <c r="BD2163" i="13"/>
  <c r="BD2164" i="13"/>
  <c r="BD2165" i="13"/>
  <c r="BD2166" i="13"/>
  <c r="BD2167" i="13"/>
  <c r="BD2168" i="13"/>
  <c r="BD2169" i="13"/>
  <c r="BD2170" i="13"/>
  <c r="BD2171" i="13"/>
  <c r="BD2172" i="13"/>
  <c r="BD2173" i="13"/>
  <c r="BD2174" i="13"/>
  <c r="BD2175" i="13"/>
  <c r="BD2176" i="13"/>
  <c r="BD2177" i="13"/>
  <c r="BD2178" i="13"/>
  <c r="BD2179" i="13"/>
  <c r="BD2180" i="13"/>
  <c r="BD2181" i="13"/>
  <c r="BD2182" i="13"/>
  <c r="BD2183" i="13"/>
  <c r="BD2184" i="13"/>
  <c r="BD2185" i="13"/>
  <c r="BD2186" i="13"/>
  <c r="BD2187" i="13"/>
  <c r="BD2188" i="13"/>
  <c r="BD2189" i="13"/>
  <c r="BD2190" i="13"/>
  <c r="BD2191" i="13"/>
  <c r="BD2192" i="13"/>
  <c r="BC2162" i="13"/>
  <c r="BC2163" i="13"/>
  <c r="BC2164" i="13"/>
  <c r="BC2165" i="13"/>
  <c r="BC2166" i="13"/>
  <c r="BC2167" i="13"/>
  <c r="BC2168" i="13"/>
  <c r="BC2169" i="13"/>
  <c r="BC2170" i="13"/>
  <c r="BC2171" i="13"/>
  <c r="BC2172" i="13"/>
  <c r="BC2173" i="13"/>
  <c r="BC2174" i="13"/>
  <c r="BC2175" i="13"/>
  <c r="BC2176" i="13"/>
  <c r="BC2177" i="13"/>
  <c r="BC2178" i="13"/>
  <c r="BC2179" i="13"/>
  <c r="BC2180" i="13"/>
  <c r="BC2181" i="13"/>
  <c r="BC2182" i="13"/>
  <c r="BC2183" i="13"/>
  <c r="BC2184" i="13"/>
  <c r="BC2185" i="13"/>
  <c r="BC2186" i="13"/>
  <c r="BC2187" i="13"/>
  <c r="BC2188" i="13"/>
  <c r="BC2189" i="13"/>
  <c r="BC2190" i="13"/>
  <c r="BC2191" i="13"/>
  <c r="BC2192" i="13"/>
  <c r="BB2162" i="13"/>
  <c r="BB2163" i="13"/>
  <c r="BB2164" i="13"/>
  <c r="BB2165" i="13"/>
  <c r="BB2166" i="13"/>
  <c r="BB2167" i="13"/>
  <c r="BB2168" i="13"/>
  <c r="BB2169" i="13"/>
  <c r="BB2170" i="13"/>
  <c r="BB2171" i="13"/>
  <c r="BB2172" i="13"/>
  <c r="BB2173" i="13"/>
  <c r="BB2174" i="13"/>
  <c r="BB2175" i="13"/>
  <c r="BB2176" i="13"/>
  <c r="BB2177" i="13"/>
  <c r="BB2178" i="13"/>
  <c r="BB2179" i="13"/>
  <c r="BB2180" i="13"/>
  <c r="BB2181" i="13"/>
  <c r="BB2182" i="13"/>
  <c r="BB2183" i="13"/>
  <c r="BB2184" i="13"/>
  <c r="BB2185" i="13"/>
  <c r="BB2186" i="13"/>
  <c r="BB2187" i="13"/>
  <c r="BB2188" i="13"/>
  <c r="BB2189" i="13"/>
  <c r="BB2190" i="13"/>
  <c r="BB2191" i="13"/>
  <c r="BB2192" i="13"/>
  <c r="BA2162" i="13"/>
  <c r="BA2163" i="13"/>
  <c r="BA2164" i="13"/>
  <c r="BA2165" i="13"/>
  <c r="BA2166" i="13"/>
  <c r="BA2167" i="13"/>
  <c r="BA2168" i="13"/>
  <c r="BA2169" i="13"/>
  <c r="BA2170" i="13"/>
  <c r="BA2171" i="13"/>
  <c r="BA2172" i="13"/>
  <c r="BA2173" i="13"/>
  <c r="BA2174" i="13"/>
  <c r="BA2175" i="13"/>
  <c r="BA2176" i="13"/>
  <c r="BA2177" i="13"/>
  <c r="BA2178" i="13"/>
  <c r="BA2179" i="13"/>
  <c r="BA2180" i="13"/>
  <c r="BA2181" i="13"/>
  <c r="BA2182" i="13"/>
  <c r="BA2183" i="13"/>
  <c r="BA2184" i="13"/>
  <c r="BA2185" i="13"/>
  <c r="BA2186" i="13"/>
  <c r="BA2187" i="13"/>
  <c r="BA2188" i="13"/>
  <c r="BA2189" i="13"/>
  <c r="BA2190" i="13"/>
  <c r="BA2191" i="13"/>
  <c r="BA2192" i="13"/>
  <c r="AZ2162" i="13"/>
  <c r="AZ2163" i="13"/>
  <c r="AZ2164" i="13"/>
  <c r="AZ2165" i="13"/>
  <c r="AZ2166" i="13"/>
  <c r="AZ2167" i="13"/>
  <c r="AZ2168" i="13"/>
  <c r="AZ2169" i="13"/>
  <c r="AZ2170" i="13"/>
  <c r="AZ2171" i="13"/>
  <c r="AZ2172" i="13"/>
  <c r="AZ2173" i="13"/>
  <c r="AZ2174" i="13"/>
  <c r="AZ2175" i="13"/>
  <c r="AZ2176" i="13"/>
  <c r="AZ2177" i="13"/>
  <c r="AZ2178" i="13"/>
  <c r="AZ2179" i="13"/>
  <c r="AZ2180" i="13"/>
  <c r="AZ2181" i="13"/>
  <c r="AZ2182" i="13"/>
  <c r="AZ2183" i="13"/>
  <c r="AZ2184" i="13"/>
  <c r="AZ2185" i="13"/>
  <c r="AZ2186" i="13"/>
  <c r="AZ2187" i="13"/>
  <c r="AZ2188" i="13"/>
  <c r="AZ2189" i="13"/>
  <c r="AZ2190" i="13"/>
  <c r="AZ2191" i="13"/>
  <c r="AZ2192" i="13"/>
  <c r="AY2162" i="13"/>
  <c r="AY2163" i="13"/>
  <c r="AY2164" i="13"/>
  <c r="AY2165" i="13"/>
  <c r="AY2166" i="13"/>
  <c r="AY2167" i="13"/>
  <c r="AY2168" i="13"/>
  <c r="AY2169" i="13"/>
  <c r="AY2170" i="13"/>
  <c r="AY2171" i="13"/>
  <c r="AY2172" i="13"/>
  <c r="AY2173" i="13"/>
  <c r="AY2174" i="13"/>
  <c r="AY2175" i="13"/>
  <c r="AY2176" i="13"/>
  <c r="AY2177" i="13"/>
  <c r="AY2178" i="13"/>
  <c r="AY2179" i="13"/>
  <c r="AY2180" i="13"/>
  <c r="AY2181" i="13"/>
  <c r="AY2182" i="13"/>
  <c r="AY2183" i="13"/>
  <c r="AY2184" i="13"/>
  <c r="AY2185" i="13"/>
  <c r="AY2186" i="13"/>
  <c r="AY2187" i="13"/>
  <c r="AY2188" i="13"/>
  <c r="AY2189" i="13"/>
  <c r="AY2190" i="13"/>
  <c r="AY2191" i="13"/>
  <c r="AY2192" i="13"/>
  <c r="AX2162" i="13"/>
  <c r="AX2163" i="13"/>
  <c r="AX2164" i="13"/>
  <c r="AX2165" i="13"/>
  <c r="AX2166" i="13"/>
  <c r="AX2167" i="13"/>
  <c r="AX2168" i="13"/>
  <c r="AX2169" i="13"/>
  <c r="AX2170" i="13"/>
  <c r="AX2171" i="13"/>
  <c r="AX2172" i="13"/>
  <c r="AX2173" i="13"/>
  <c r="AX2174" i="13"/>
  <c r="AX2175" i="13"/>
  <c r="AX2176" i="13"/>
  <c r="AX2177" i="13"/>
  <c r="AX2178" i="13"/>
  <c r="AX2179" i="13"/>
  <c r="AX2180" i="13"/>
  <c r="AX2181" i="13"/>
  <c r="AX2182" i="13"/>
  <c r="AX2183" i="13"/>
  <c r="AX2184" i="13"/>
  <c r="AX2185" i="13"/>
  <c r="AX2186" i="13"/>
  <c r="AX2187" i="13"/>
  <c r="AX2188" i="13"/>
  <c r="AX2189" i="13"/>
  <c r="AX2190" i="13"/>
  <c r="AX2191" i="13"/>
  <c r="AX2192" i="13"/>
  <c r="AW2162" i="13"/>
  <c r="AW2163" i="13"/>
  <c r="AW2164" i="13"/>
  <c r="AW2165" i="13"/>
  <c r="AW2166" i="13"/>
  <c r="AW2167" i="13"/>
  <c r="AW2168" i="13"/>
  <c r="AW2169" i="13"/>
  <c r="AW2170" i="13"/>
  <c r="AW2171" i="13"/>
  <c r="AW2172" i="13"/>
  <c r="AW2173" i="13"/>
  <c r="AW2174" i="13"/>
  <c r="AW2175" i="13"/>
  <c r="AW2176" i="13"/>
  <c r="AW2177" i="13"/>
  <c r="AW2178" i="13"/>
  <c r="AW2179" i="13"/>
  <c r="AW2180" i="13"/>
  <c r="AW2181" i="13"/>
  <c r="AW2182" i="13"/>
  <c r="AW2183" i="13"/>
  <c r="AW2184" i="13"/>
  <c r="AW2185" i="13"/>
  <c r="AW2186" i="13"/>
  <c r="AW2187" i="13"/>
  <c r="AW2188" i="13"/>
  <c r="AW2189" i="13"/>
  <c r="AW2190" i="13"/>
  <c r="AW2191" i="13"/>
  <c r="AW2192" i="13"/>
  <c r="AV2162" i="13"/>
  <c r="AV2163" i="13"/>
  <c r="AV2164" i="13"/>
  <c r="AV2165" i="13"/>
  <c r="AV2166" i="13"/>
  <c r="AV2167" i="13"/>
  <c r="AV2168" i="13"/>
  <c r="AV2169" i="13"/>
  <c r="AV2170" i="13"/>
  <c r="AV2171" i="13"/>
  <c r="AV2172" i="13"/>
  <c r="AV2173" i="13"/>
  <c r="AV2174" i="13"/>
  <c r="AV2175" i="13"/>
  <c r="AV2176" i="13"/>
  <c r="AV2177" i="13"/>
  <c r="AV2178" i="13"/>
  <c r="AV2179" i="13"/>
  <c r="AV2180" i="13"/>
  <c r="AV2181" i="13"/>
  <c r="AV2182" i="13"/>
  <c r="AV2183" i="13"/>
  <c r="AV2184" i="13"/>
  <c r="AV2185" i="13"/>
  <c r="AV2186" i="13"/>
  <c r="AV2187" i="13"/>
  <c r="AV2188" i="13"/>
  <c r="AV2189" i="13"/>
  <c r="AV2190" i="13"/>
  <c r="AV2191" i="13"/>
  <c r="AV2192" i="13"/>
  <c r="E94" i="16" a="1"/>
  <c r="E94" i="16"/>
  <c r="AC94" i="16" a="1"/>
  <c r="AC94" i="16"/>
  <c r="AB94" i="16" a="1"/>
  <c r="AB94" i="16"/>
  <c r="AA94" i="16" a="1"/>
  <c r="AA94" i="16"/>
  <c r="Z94" i="16" a="1"/>
  <c r="Z94" i="16"/>
  <c r="Y94" i="16" a="1"/>
  <c r="Y94" i="16"/>
  <c r="X94" i="16" a="1"/>
  <c r="X94" i="16"/>
  <c r="W94" i="16" a="1"/>
  <c r="W94" i="16"/>
  <c r="V94" i="16" a="1"/>
  <c r="V94" i="16"/>
  <c r="U94" i="16" a="1"/>
  <c r="U94" i="16"/>
  <c r="T94" i="16" a="1"/>
  <c r="T94" i="16"/>
  <c r="S94" i="16" a="1"/>
  <c r="S94" i="16"/>
  <c r="R94" i="16" a="1"/>
  <c r="R94" i="16"/>
  <c r="Q94" i="16" a="1"/>
  <c r="Q94" i="16"/>
  <c r="P94" i="16" a="1"/>
  <c r="P94" i="16"/>
  <c r="O94" i="16" a="1"/>
  <c r="O94" i="16"/>
  <c r="N94" i="16" a="1"/>
  <c r="N94" i="16"/>
  <c r="M94" i="16" a="1"/>
  <c r="M94" i="16"/>
  <c r="L94" i="16" a="1"/>
  <c r="L94" i="16"/>
  <c r="K94" i="16" a="1"/>
  <c r="K94" i="16"/>
  <c r="J94" i="16" a="1"/>
  <c r="J94" i="16"/>
  <c r="I94" i="16" a="1"/>
  <c r="I94" i="16"/>
  <c r="H94" i="16" a="1"/>
  <c r="H94" i="16"/>
  <c r="G94" i="16" a="1"/>
  <c r="G94" i="16"/>
  <c r="F94" i="16" a="1"/>
  <c r="F94" i="16"/>
  <c r="N104" i="16" a="1"/>
  <c r="N104" i="16"/>
  <c r="N110" i="16"/>
  <c r="F104" i="16" a="1"/>
  <c r="F104" i="16"/>
  <c r="F110" i="16"/>
  <c r="H104" i="16" a="1"/>
  <c r="H104" i="16"/>
  <c r="H110" i="16"/>
  <c r="I104" i="16" a="1"/>
  <c r="I104" i="16"/>
  <c r="I110" i="16"/>
  <c r="J104" i="16" a="1"/>
  <c r="J104" i="16"/>
  <c r="J110" i="16"/>
  <c r="K104" i="16" a="1"/>
  <c r="K104" i="16"/>
  <c r="K110" i="16"/>
  <c r="L104" i="16" a="1"/>
  <c r="L104" i="16"/>
  <c r="L110" i="16"/>
  <c r="M104" i="16" a="1"/>
  <c r="M104" i="16"/>
  <c r="M110" i="16"/>
  <c r="O104" i="16" a="1"/>
  <c r="O104" i="16"/>
  <c r="O110" i="16"/>
  <c r="P104" i="16" a="1"/>
  <c r="P104" i="16"/>
  <c r="P110" i="16"/>
  <c r="Q104" i="16" a="1"/>
  <c r="Q104" i="16"/>
  <c r="Q110" i="16"/>
  <c r="R104" i="16" a="1"/>
  <c r="R104" i="16"/>
  <c r="R110" i="16"/>
  <c r="S104" i="16" a="1"/>
  <c r="S104" i="16"/>
  <c r="S110" i="16"/>
  <c r="T104" i="16" a="1"/>
  <c r="T104" i="16"/>
  <c r="T110" i="16"/>
  <c r="U104" i="16" a="1"/>
  <c r="U104" i="16"/>
  <c r="U110" i="16"/>
  <c r="V104" i="16" a="1"/>
  <c r="V104" i="16"/>
  <c r="V110" i="16"/>
  <c r="W104" i="16" a="1"/>
  <c r="W104" i="16"/>
  <c r="W110" i="16"/>
  <c r="X104" i="16" a="1"/>
  <c r="X104" i="16"/>
  <c r="X110" i="16"/>
  <c r="Y104" i="16" a="1"/>
  <c r="Y104" i="16"/>
  <c r="Y110" i="16"/>
  <c r="Z104" i="16" a="1"/>
  <c r="Z104" i="16"/>
  <c r="Z110" i="16"/>
  <c r="AA104" i="16" a="1"/>
  <c r="AA104" i="16"/>
  <c r="AA110" i="16"/>
  <c r="AB104" i="16" a="1"/>
  <c r="AB104" i="16"/>
  <c r="AB110" i="16"/>
  <c r="AC104" i="16" a="1"/>
  <c r="AC104" i="16"/>
  <c r="AC110" i="16"/>
  <c r="E104" i="16" a="1"/>
  <c r="E104" i="16"/>
  <c r="E110" i="16"/>
  <c r="G104" i="16" a="1"/>
  <c r="G104" i="16"/>
  <c r="G110" i="16"/>
  <c r="AA2046" i="13" a="1"/>
  <c r="AA2046" i="13"/>
  <c r="AA2" i="13"/>
  <c r="E105" i="14"/>
  <c r="AE2046" i="13" a="1"/>
  <c r="AE2046" i="13"/>
  <c r="I105" i="14"/>
  <c r="AD2046" i="13" a="1"/>
  <c r="AD2046" i="13"/>
  <c r="H105" i="14"/>
  <c r="AC2046" i="13" a="1"/>
  <c r="AC2046" i="13"/>
  <c r="G105" i="14"/>
  <c r="AB2046" i="13" a="1"/>
  <c r="AB2046" i="13"/>
  <c r="F105" i="14"/>
  <c r="AG2046" i="13" a="1"/>
  <c r="AG2046" i="13"/>
  <c r="K105" i="14"/>
  <c r="AM2046" i="13" a="1"/>
  <c r="AM2046" i="13"/>
  <c r="Q105" i="14"/>
  <c r="AN2046" i="13" a="1"/>
  <c r="AN2046" i="13"/>
  <c r="R105" i="14"/>
  <c r="AO2046" i="13" a="1"/>
  <c r="AO2046" i="13"/>
  <c r="S105" i="14"/>
  <c r="AP2046" i="13" a="1"/>
  <c r="AP2046" i="13"/>
  <c r="T105" i="14"/>
  <c r="AQ2046" i="13" a="1"/>
  <c r="AQ2046" i="13"/>
  <c r="U105" i="14"/>
  <c r="AS2046" i="13" a="1"/>
  <c r="AS2046" i="13"/>
  <c r="W105" i="14"/>
  <c r="AU2046" i="13" a="1"/>
  <c r="AU2046" i="13"/>
  <c r="E105" i="16"/>
  <c r="BS2046" i="13" a="1"/>
  <c r="BS2046" i="13"/>
  <c r="AC105" i="16"/>
  <c r="BR2046" i="13" a="1"/>
  <c r="BR2046" i="13"/>
  <c r="AB105" i="16"/>
  <c r="BQ2046" i="13" a="1"/>
  <c r="BQ2046" i="13"/>
  <c r="AA105" i="16"/>
  <c r="BP2046" i="13" a="1"/>
  <c r="BP2046" i="13"/>
  <c r="Z105" i="16"/>
  <c r="BO2046" i="13" a="1"/>
  <c r="BO2046" i="13"/>
  <c r="Y105" i="16"/>
  <c r="BN2046" i="13" a="1"/>
  <c r="BN2046" i="13"/>
  <c r="X105" i="16"/>
  <c r="BM2046" i="13" a="1"/>
  <c r="BM2046" i="13"/>
  <c r="W105" i="16"/>
  <c r="BL2046" i="13" a="1"/>
  <c r="BL2046" i="13"/>
  <c r="V105" i="16"/>
  <c r="BK2046" i="13" a="1"/>
  <c r="BK2046" i="13"/>
  <c r="U105" i="16"/>
  <c r="BJ2046" i="13" a="1"/>
  <c r="BJ2046" i="13"/>
  <c r="T105" i="16"/>
  <c r="BI2046" i="13" a="1"/>
  <c r="BI2046" i="13"/>
  <c r="S105" i="16"/>
  <c r="BH2046" i="13" a="1"/>
  <c r="BH2046" i="13"/>
  <c r="R105" i="16"/>
  <c r="BG2046" i="13" a="1"/>
  <c r="BG2046" i="13"/>
  <c r="Q105" i="16"/>
  <c r="BF2046" i="13" a="1"/>
  <c r="BF2046" i="13"/>
  <c r="P105" i="16"/>
  <c r="BE2046" i="13" a="1"/>
  <c r="BE2046" i="13"/>
  <c r="O105" i="16"/>
  <c r="BD2046" i="13" a="1"/>
  <c r="BD2046" i="13"/>
  <c r="N105" i="16"/>
  <c r="BC2046" i="13" a="1"/>
  <c r="BC2046" i="13"/>
  <c r="M105" i="16"/>
  <c r="BB2046" i="13" a="1"/>
  <c r="BB2046" i="13"/>
  <c r="L105" i="16"/>
  <c r="BA2046" i="13" a="1"/>
  <c r="BA2046" i="13"/>
  <c r="K105" i="16"/>
  <c r="AZ2046" i="13" a="1"/>
  <c r="AZ2046" i="13"/>
  <c r="J105" i="16"/>
  <c r="AY2046" i="13" a="1"/>
  <c r="AY2046" i="13"/>
  <c r="I105" i="16"/>
  <c r="AX2046" i="13" a="1"/>
  <c r="AX2046" i="13"/>
  <c r="H105" i="16"/>
  <c r="AW2046" i="13" a="1"/>
  <c r="AW2046" i="13"/>
  <c r="G105" i="16"/>
  <c r="AV2046" i="13" a="1"/>
  <c r="AV2046" i="13"/>
  <c r="F105" i="16"/>
  <c r="F95" i="16" a="1"/>
  <c r="F95" i="16"/>
  <c r="F106" i="16"/>
  <c r="G95" i="16" a="1"/>
  <c r="G95" i="16"/>
  <c r="G106" i="16"/>
  <c r="H95" i="16" a="1"/>
  <c r="H95" i="16"/>
  <c r="H106" i="16"/>
  <c r="I95" i="16" a="1"/>
  <c r="I95" i="16"/>
  <c r="I106" i="16"/>
  <c r="J95" i="16" a="1"/>
  <c r="J95" i="16"/>
  <c r="J106" i="16"/>
  <c r="K95" i="16" a="1"/>
  <c r="K95" i="16"/>
  <c r="K106" i="16"/>
  <c r="L95" i="16" a="1"/>
  <c r="L95" i="16"/>
  <c r="L106" i="16"/>
  <c r="M95" i="16" a="1"/>
  <c r="M95" i="16"/>
  <c r="M106" i="16"/>
  <c r="N95" i="16" a="1"/>
  <c r="N95" i="16"/>
  <c r="N106" i="16"/>
  <c r="O95" i="16" a="1"/>
  <c r="O95" i="16"/>
  <c r="O106" i="16"/>
  <c r="P95" i="16" a="1"/>
  <c r="P95" i="16"/>
  <c r="P106" i="16"/>
  <c r="Q95" i="16" a="1"/>
  <c r="Q95" i="16"/>
  <c r="Q106" i="16"/>
  <c r="R95" i="16" a="1"/>
  <c r="R95" i="16"/>
  <c r="R106" i="16"/>
  <c r="S95" i="16" a="1"/>
  <c r="S95" i="16"/>
  <c r="S106" i="16"/>
  <c r="T95" i="16" a="1"/>
  <c r="T95" i="16"/>
  <c r="T106" i="16"/>
  <c r="U95" i="16" a="1"/>
  <c r="U95" i="16"/>
  <c r="U106" i="16"/>
  <c r="V95" i="16" a="1"/>
  <c r="V95" i="16"/>
  <c r="V106" i="16"/>
  <c r="W95" i="16" a="1"/>
  <c r="W95" i="16"/>
  <c r="W106" i="16"/>
  <c r="X95" i="16" a="1"/>
  <c r="X95" i="16"/>
  <c r="X106" i="16"/>
  <c r="Y95" i="16" a="1"/>
  <c r="Y95" i="16"/>
  <c r="Y106" i="16"/>
  <c r="Z95" i="16" a="1"/>
  <c r="Z95" i="16"/>
  <c r="Z106" i="16"/>
  <c r="AA95" i="16" a="1"/>
  <c r="AA95" i="16"/>
  <c r="AA106" i="16"/>
  <c r="AB95" i="16" a="1"/>
  <c r="AB95" i="16"/>
  <c r="AB106" i="16"/>
  <c r="AC95" i="16" a="1"/>
  <c r="AC95" i="16"/>
  <c r="AC106" i="16"/>
  <c r="E95" i="16" a="1"/>
  <c r="E95" i="16"/>
  <c r="E106" i="16"/>
  <c r="W95" i="14" a="1"/>
  <c r="W95" i="14"/>
  <c r="W106" i="14"/>
  <c r="U95" i="14" a="1"/>
  <c r="U95" i="14"/>
  <c r="U106" i="14"/>
  <c r="T95" i="14" a="1"/>
  <c r="T95" i="14"/>
  <c r="T106" i="14"/>
  <c r="S95" i="14" a="1"/>
  <c r="S95" i="14"/>
  <c r="S106" i="14"/>
  <c r="R95" i="14" a="1"/>
  <c r="R95" i="14"/>
  <c r="R106" i="14"/>
  <c r="Q95" i="14" a="1"/>
  <c r="Q95" i="14"/>
  <c r="Q106" i="14"/>
  <c r="K95" i="14" a="1"/>
  <c r="K95" i="14"/>
  <c r="K106" i="14"/>
  <c r="F95" i="14" a="1"/>
  <c r="F95" i="14"/>
  <c r="F106" i="14"/>
  <c r="G95" i="14" a="1"/>
  <c r="G95" i="14"/>
  <c r="G106" i="14"/>
  <c r="H95" i="14" a="1"/>
  <c r="H95" i="14"/>
  <c r="H106" i="14"/>
  <c r="I95" i="14" a="1"/>
  <c r="I95" i="14"/>
  <c r="I106" i="14"/>
  <c r="E95" i="14" a="1"/>
  <c r="E95" i="14"/>
  <c r="E106" i="14"/>
  <c r="F114" i="16" a="1"/>
  <c r="F114" i="16"/>
  <c r="F97" i="16"/>
  <c r="G114" i="16" a="1"/>
  <c r="G114" i="16"/>
  <c r="G97" i="16"/>
  <c r="H114" i="16" a="1"/>
  <c r="H114" i="16"/>
  <c r="H97" i="16"/>
  <c r="I114" i="16" a="1"/>
  <c r="I114" i="16"/>
  <c r="I97" i="16"/>
  <c r="J114" i="16" a="1"/>
  <c r="J114" i="16"/>
  <c r="J97" i="16"/>
  <c r="K114" i="16" a="1"/>
  <c r="K114" i="16"/>
  <c r="K97" i="16"/>
  <c r="L114" i="16" a="1"/>
  <c r="L114" i="16"/>
  <c r="L97" i="16"/>
  <c r="M114" i="16" a="1"/>
  <c r="M114" i="16"/>
  <c r="M97" i="16"/>
  <c r="N114" i="16" a="1"/>
  <c r="N114" i="16"/>
  <c r="N97" i="16"/>
  <c r="O114" i="16" a="1"/>
  <c r="O114" i="16"/>
  <c r="O97" i="16"/>
  <c r="P114" i="16" a="1"/>
  <c r="P114" i="16"/>
  <c r="P97" i="16"/>
  <c r="Q114" i="16" a="1"/>
  <c r="Q114" i="16"/>
  <c r="Q97" i="16"/>
  <c r="R114" i="16" a="1"/>
  <c r="R114" i="16"/>
  <c r="R97" i="16"/>
  <c r="S114" i="16" a="1"/>
  <c r="S114" i="16"/>
  <c r="S97" i="16"/>
  <c r="T114" i="16" a="1"/>
  <c r="T114" i="16"/>
  <c r="T97" i="16"/>
  <c r="U114" i="16" a="1"/>
  <c r="U114" i="16"/>
  <c r="U97" i="16"/>
  <c r="V114" i="16" a="1"/>
  <c r="V114" i="16"/>
  <c r="V97" i="16"/>
  <c r="W114" i="16" a="1"/>
  <c r="W114" i="16"/>
  <c r="W97" i="16"/>
  <c r="X114" i="16" a="1"/>
  <c r="X114" i="16"/>
  <c r="X97" i="16"/>
  <c r="Y114" i="16" a="1"/>
  <c r="Y114" i="16"/>
  <c r="Y97" i="16"/>
  <c r="Z114" i="16" a="1"/>
  <c r="Z114" i="16"/>
  <c r="Z97" i="16"/>
  <c r="AA114" i="16" a="1"/>
  <c r="AA114" i="16"/>
  <c r="AA97" i="16"/>
  <c r="AB114" i="16" a="1"/>
  <c r="AB114" i="16"/>
  <c r="AB97" i="16"/>
  <c r="AC114" i="16" a="1"/>
  <c r="AC114" i="16"/>
  <c r="AC97" i="16"/>
  <c r="E114" i="16" a="1"/>
  <c r="E114" i="16"/>
  <c r="E97" i="16"/>
  <c r="W114" i="14" a="1"/>
  <c r="W114" i="14"/>
  <c r="W97" i="14"/>
  <c r="U114" i="14" a="1"/>
  <c r="U114" i="14"/>
  <c r="U97" i="14"/>
  <c r="T114" i="14" a="1"/>
  <c r="T114" i="14"/>
  <c r="T97" i="14"/>
  <c r="S114" i="14" a="1"/>
  <c r="S114" i="14"/>
  <c r="S97" i="14"/>
  <c r="R114" i="14" a="1"/>
  <c r="R114" i="14"/>
  <c r="R97" i="14"/>
  <c r="Q114" i="14" a="1"/>
  <c r="Q114" i="14"/>
  <c r="Q97" i="14"/>
  <c r="F114" i="14" a="1"/>
  <c r="F114" i="14"/>
  <c r="F97" i="14"/>
  <c r="G114" i="14" a="1"/>
  <c r="G114" i="14"/>
  <c r="G97" i="14"/>
  <c r="H114" i="14" a="1"/>
  <c r="H114" i="14"/>
  <c r="H97" i="14"/>
  <c r="I114" i="14" a="1"/>
  <c r="I114" i="14"/>
  <c r="I97" i="14"/>
  <c r="E114" i="14" a="1"/>
  <c r="E114" i="14"/>
  <c r="E97" i="14"/>
</calcChain>
</file>

<file path=xl/comments1.xml><?xml version="1.0" encoding="utf-8"?>
<comments xmlns="http://schemas.openxmlformats.org/spreadsheetml/2006/main">
  <authors>
    <author>Author</author>
  </authors>
  <commentList>
    <comment ref="D4" authorId="0">
      <text>
        <r>
          <rPr>
            <sz val="9"/>
            <color indexed="81"/>
            <rFont val="Arial"/>
          </rPr>
          <t>No historical return available before that year</t>
        </r>
      </text>
    </comment>
    <comment ref="O4" authorId="0">
      <text>
        <r>
          <rPr>
            <sz val="9"/>
            <color indexed="81"/>
            <rFont val="Arial"/>
          </rPr>
          <t>No historical return available before that year</t>
        </r>
      </text>
    </comment>
    <comment ref="B90" authorId="0">
      <text>
        <r>
          <rPr>
            <b/>
            <sz val="9"/>
            <color indexed="81"/>
            <rFont val="Arial"/>
          </rPr>
          <t xml:space="preserve">Minimum Acceptable Return (Real)
</t>
        </r>
        <r>
          <rPr>
            <sz val="9"/>
            <color indexed="81"/>
            <rFont val="Arial"/>
          </rPr>
          <t xml:space="preserve">
Used in calculating Sharpe and Sortino Ratios. Note that this is an average quantity, not a geometric quantity.</t>
        </r>
      </text>
    </comment>
    <comment ref="M90" authorId="0">
      <text>
        <r>
          <rPr>
            <b/>
            <sz val="9"/>
            <color indexed="81"/>
            <rFont val="Arial"/>
          </rPr>
          <t xml:space="preserve">Minimum Acceptable Return (Real)
</t>
        </r>
        <r>
          <rPr>
            <sz val="9"/>
            <color indexed="81"/>
            <rFont val="Arial"/>
          </rPr>
          <t xml:space="preserve">
Used in calculating Sharpe and Sortino Ratios. Note that this is an average quantity, not a geometric quantity.</t>
        </r>
      </text>
    </comment>
  </commentList>
</comments>
</file>

<file path=xl/comments2.xml><?xml version="1.0" encoding="utf-8"?>
<comments xmlns="http://schemas.openxmlformats.org/spreadsheetml/2006/main">
  <authors>
    <author>Author</author>
  </authors>
  <commentList>
    <comment ref="D4" authorId="0">
      <text>
        <r>
          <rPr>
            <sz val="9"/>
            <color indexed="81"/>
            <rFont val="Arial"/>
          </rPr>
          <t>No historical return available before that year</t>
        </r>
      </text>
    </comment>
    <comment ref="P4" authorId="0">
      <text>
        <r>
          <rPr>
            <sz val="9"/>
            <color indexed="81"/>
            <rFont val="Arial"/>
          </rPr>
          <t>No historical return available before that year</t>
        </r>
      </text>
    </comment>
    <comment ref="B90" authorId="0">
      <text>
        <r>
          <rPr>
            <b/>
            <sz val="9"/>
            <color indexed="81"/>
            <rFont val="Arial"/>
          </rPr>
          <t xml:space="preserve">Minimum Acceptable Return (Real)
</t>
        </r>
        <r>
          <rPr>
            <sz val="9"/>
            <color indexed="81"/>
            <rFont val="Arial"/>
          </rPr>
          <t xml:space="preserve">
Used in calculating Sharpe and Sortino Ratios. Note that this is an average quantity, not a geometric quantity.</t>
        </r>
      </text>
    </comment>
    <comment ref="B100" authorId="0">
      <text>
        <r>
          <rPr>
            <sz val="9"/>
            <color indexed="81"/>
            <rFont val="Arial"/>
          </rPr>
          <t>Standard deviation of the annual deltas between portfolio returns and MAR. Used for Sharpe ratio (1994 definition).</t>
        </r>
      </text>
    </comment>
    <comment ref="B101" authorId="0">
      <text>
        <r>
          <rPr>
            <sz val="9"/>
            <color indexed="81"/>
            <rFont val="Arial"/>
          </rPr>
          <t xml:space="preserve">Downside Semi-Deviation (downside from MAR, i.e. only returns lower than MAR count). This is used to compute the Sortino ratio.
</t>
        </r>
      </text>
    </comment>
    <comment ref="B102" authorId="0">
      <text>
        <r>
          <rPr>
            <sz val="9"/>
            <color indexed="81"/>
            <rFont val="Arial"/>
          </rPr>
          <t xml:space="preserve">Upside Semi-Deviation (upside from MAR, i.e. only returns higher than MAR count).
</t>
        </r>
      </text>
    </comment>
    <comment ref="B103" authorId="0">
      <text>
        <r>
          <rPr>
            <sz val="9"/>
            <color indexed="81"/>
            <rFont val="Arial"/>
          </rPr>
          <t xml:space="preserve">Measure of the maximum relative depth in investment value from earlier highs (i.e. drawdown).
</t>
        </r>
      </text>
    </comment>
    <comment ref="B104" authorId="0">
      <text>
        <r>
          <rPr>
            <sz val="9"/>
            <color indexed="81"/>
            <rFont val="Arial"/>
          </rPr>
          <t xml:space="preserve">The Ulcer Index is a measure of the depth and duration of drawdowns in investment value from earlier highs. Used for Ulcer Performance Ratio.
</t>
        </r>
      </text>
    </comment>
    <comment ref="B105" authorId="0">
      <text>
        <r>
          <rPr>
            <sz val="9"/>
            <color indexed="81"/>
            <rFont val="Arial"/>
          </rPr>
          <t xml:space="preserve">The Sustainable Spending Rate (SSR) is the maximum spending rate not bringing the investment in negative territory at the end of the time period of interest.The spending rate is a % of the </t>
        </r>
        <r>
          <rPr>
            <u/>
            <sz val="9"/>
            <color indexed="81"/>
            <rFont val="Arial"/>
          </rPr>
          <t>initial</t>
        </r>
        <r>
          <rPr>
            <sz val="9"/>
            <color indexed="81"/>
            <rFont val="Arial"/>
          </rPr>
          <t xml:space="preserve"> investment, inflation-adjusted every year. 
</t>
        </r>
      </text>
    </comment>
    <comment ref="B106" authorId="0">
      <text>
        <r>
          <rPr>
            <sz val="9"/>
            <color indexed="81"/>
            <rFont val="Arial"/>
          </rPr>
          <t xml:space="preserve">The Perpetual Spending Rate (SSR) is the maximum spending rate bringing the investment back to its initial value (inflation-adjusted) at the end of the time period of interest.The spending rate is a % of the </t>
        </r>
        <r>
          <rPr>
            <u/>
            <sz val="9"/>
            <color indexed="81"/>
            <rFont val="Arial"/>
          </rPr>
          <t>initial</t>
        </r>
        <r>
          <rPr>
            <sz val="9"/>
            <color indexed="81"/>
            <rFont val="Arial"/>
          </rPr>
          <t xml:space="preserve"> investment, inflation-adjusted every year.</t>
        </r>
      </text>
    </comment>
  </commentList>
</comments>
</file>

<file path=xl/comments3.xml><?xml version="1.0" encoding="utf-8"?>
<comments xmlns="http://schemas.openxmlformats.org/spreadsheetml/2006/main">
  <authors>
    <author>Author</author>
  </authors>
  <commentList>
    <comment ref="D4" authorId="0">
      <text>
        <r>
          <rPr>
            <sz val="9"/>
            <color indexed="81"/>
            <rFont val="Arial"/>
          </rPr>
          <t>No historical return available before that year</t>
        </r>
      </text>
    </comment>
  </commentList>
</comments>
</file>

<file path=xl/comments4.xml><?xml version="1.0" encoding="utf-8"?>
<comments xmlns="http://schemas.openxmlformats.org/spreadsheetml/2006/main">
  <authors>
    <author>Author</author>
  </authors>
  <commentList>
    <comment ref="I2" authorId="0">
      <text>
        <r>
          <rPr>
            <sz val="9"/>
            <color indexed="81"/>
            <rFont val="Arial"/>
          </rPr>
          <t>Risk-Free Rate data series. Used in calculating Alpha and Beta metrics.
- can be defined as a single-asset or muli-asset portfolio (e.g. T-Bills) if this cell is left empty.
- can be forced to a fixed value of your choosing, using this cell (e.g. 2%)</t>
        </r>
      </text>
    </comment>
    <comment ref="J2" authorId="0">
      <text>
        <r>
          <rPr>
            <sz val="9"/>
            <color indexed="81"/>
            <rFont val="Arial"/>
          </rPr>
          <t>Minimum Acceptable Return data series. Used in calculating Sharpe and Sortino Ratios. 
- can be defined as a single-asset or muli-asset portfolio (e.g. T-Bills or Inflation) if this cell is left empty.
- can be forced to a fixed value of your choosing, using this cell (e.g. 5%)</t>
        </r>
      </text>
    </comment>
    <comment ref="K2" authorId="0">
      <text>
        <r>
          <rPr>
            <sz val="9"/>
            <color indexed="81"/>
            <rFont val="Arial"/>
          </rPr>
          <t>Market of Reference data series. Used in calculating Alpha and Beta metrics.
- can be defined as a single-asset or muli-asset portfolio (e.g. TSM or S&amp;P 500) if this cell is left empty.
- can be forced to a fixed value of your choosing, using this cell (e.g. 5%)</t>
        </r>
      </text>
    </comment>
    <comment ref="C4" authorId="0">
      <text>
        <r>
          <rPr>
            <sz val="9"/>
            <color indexed="81"/>
            <rFont val="Arial"/>
          </rPr>
          <t>No historical return available before that year</t>
        </r>
      </text>
    </comment>
  </commentList>
</comments>
</file>

<file path=xl/comments5.xml><?xml version="1.0" encoding="utf-8"?>
<comments xmlns="http://schemas.openxmlformats.org/spreadsheetml/2006/main">
  <authors>
    <author>Author</author>
  </authors>
  <commentList>
    <comment ref="BV1" authorId="0">
      <text>
        <r>
          <rPr>
            <b/>
            <sz val="9"/>
            <color indexed="81"/>
            <rFont val="Arial"/>
          </rPr>
          <t>Historical S&amp;P500 returns (Shiller), no expense ratio. Note that Prof. Shiller uses averages for January as a whole, which often leads to rather distinct numbers from regular S&amp;P500 total returns.</t>
        </r>
      </text>
    </comment>
    <comment ref="BW1" authorId="0">
      <text>
        <r>
          <rPr>
            <b/>
            <sz val="9"/>
            <color indexed="81"/>
            <rFont val="Arial"/>
          </rPr>
          <t>Historical IT bond fund returns (e.g. derived from Shiller and FRED interest rates; then Barclays index), no expense ratio</t>
        </r>
      </text>
    </comment>
    <comment ref="BX1" authorId="0">
      <text>
        <r>
          <rPr>
            <b/>
            <sz val="9"/>
            <color indexed="81"/>
            <rFont val="Arial"/>
          </rPr>
          <t>Historical T-Bills returns (e.g. derived from Shiller and FRED interest rates), no expense ratio</t>
        </r>
      </text>
    </comment>
    <comment ref="BY1" authorId="0">
      <text>
        <r>
          <rPr>
            <sz val="9"/>
            <color indexed="81"/>
            <rFont val="Arial"/>
          </rPr>
          <t>Mostly helpful for making telltale charts become growth charts. Unless somebody wants to use cash as part of their AA, why not...</t>
        </r>
      </text>
    </comment>
    <comment ref="BZ1" authorId="0">
      <text>
        <r>
          <rPr>
            <sz val="9"/>
            <color indexed="81"/>
            <rFont val="Arial"/>
          </rPr>
          <t>Multiple goals:
- computations in real terms
- make telltale/growth charts in real terms, instead of nominal.
- and general stats about inflation</t>
        </r>
      </text>
    </comment>
    <comment ref="A2" authorId="0">
      <text>
        <r>
          <rPr>
            <b/>
            <sz val="9"/>
            <color indexed="81"/>
            <rFont val="Arial"/>
          </rPr>
          <t>FALSE: should be the default value =&gt; ER-adusted returns stay nominal.
TRUE: ER-adjusted returns become real numbers (and inflation is set to zero). Allows to switch all stats &amp; charts in other sheets to inflation-adjusted numbers.</t>
        </r>
      </text>
    </comment>
    <comment ref="A3" authorId="0">
      <text>
        <r>
          <rPr>
            <b/>
            <sz val="9"/>
            <color indexed="81"/>
            <rFont val="Arial"/>
          </rPr>
          <t>Most recent Expense Ratio of the corresponding Vanguard fund.</t>
        </r>
        <r>
          <rPr>
            <sz val="9"/>
            <color indexed="81"/>
            <rFont val="Arial"/>
          </rPr>
          <t xml:space="preserve">
</t>
        </r>
      </text>
    </comment>
    <comment ref="A4" authorId="0">
      <text>
        <r>
          <rPr>
            <b/>
            <sz val="9"/>
            <color indexed="81"/>
            <rFont val="Arial"/>
          </rPr>
          <t xml:space="preserve">Year of Inception. Used for those columns where a Vanguard fund is used, to assist the ER math. Note that the date of inception is typically mid-year, hence full annual returns start the year after. </t>
        </r>
      </text>
    </comment>
    <comment ref="A5" authorId="0">
      <text>
        <r>
          <rPr>
            <b/>
            <sz val="9"/>
            <color indexed="81"/>
            <rFont val="Arial"/>
          </rPr>
          <t>Year of First (annual) Return</t>
        </r>
      </text>
    </comment>
    <comment ref="BZ7" authorId="0">
      <text>
        <r>
          <rPr>
            <b/>
            <sz val="9"/>
            <color indexed="81"/>
            <rFont val="Arial"/>
          </rPr>
          <t>FALSE: should be the default value =&gt; regular inflation
TRUE: forces inflation to zero. Convenient for private tests involving series in multiple currencies and/or directly expressed in real terms.</t>
        </r>
      </text>
    </comment>
    <comment ref="A157" authorId="0">
      <text>
        <r>
          <rPr>
            <sz val="9"/>
            <color indexed="81"/>
            <rFont val="Arial"/>
          </rPr>
          <t xml:space="preserve">All available returns for a given asset class are taken in account =&gt; timeframes are NOT consistent between asset classes.
</t>
        </r>
      </text>
    </comment>
    <comment ref="A160" authorId="0">
      <text>
        <r>
          <rPr>
            <b/>
            <sz val="9"/>
            <color indexed="81"/>
            <rFont val="Arial"/>
          </rPr>
          <t xml:space="preserve">Simplified computation, using T-Bills as (risk free) benchmark. </t>
        </r>
      </text>
    </comment>
    <comment ref="A167" authorId="0">
      <text>
        <r>
          <rPr>
            <b/>
            <sz val="9"/>
            <color indexed="81"/>
            <rFont val="Arial"/>
          </rPr>
          <t xml:space="preserve">Simplified computation, using T-Bills as (risk free) benchmark. </t>
        </r>
      </text>
    </comment>
    <comment ref="A176" authorId="0">
      <text>
        <r>
          <rPr>
            <b/>
            <sz val="9"/>
            <color indexed="81"/>
            <rFont val="Arial"/>
          </rPr>
          <t xml:space="preserve">Simplified computation, using T-Bills as (risk free) benchmark. </t>
        </r>
      </text>
    </comment>
    <comment ref="BY328" authorId="0">
      <text>
        <r>
          <rPr>
            <sz val="9"/>
            <color indexed="81"/>
            <rFont val="Arial"/>
          </rPr>
          <t xml:space="preserve">Set to non-zero to avoid issues with Correl/Pearson returning a #Div/0 error.
</t>
        </r>
      </text>
    </comment>
    <comment ref="BY329" authorId="0">
      <text>
        <r>
          <rPr>
            <sz val="9"/>
            <color indexed="81"/>
            <rFont val="Arial"/>
          </rPr>
          <t xml:space="preserve">Set to non-zero to avoid issues with Stdev and Correl/Pearson returning a #Div/0 error.
</t>
        </r>
      </text>
    </comment>
    <comment ref="CB425" authorId="0">
      <text>
        <r>
          <rPr>
            <sz val="9"/>
            <color indexed="81"/>
            <rFont val="Arial"/>
          </rPr>
          <t>For whatever reason, can't use ROW() in the PRODUCT area formula in column B/C/etc...</t>
        </r>
      </text>
    </comment>
    <comment ref="CB441" authorId="0">
      <text>
        <r>
          <rPr>
            <sz val="9"/>
            <color indexed="81"/>
            <rFont val="Arial"/>
          </rPr>
          <t>For whatever reason, can't use ROW() in the PRODUCT area formula in column B/C/etc...</t>
        </r>
      </text>
    </comment>
    <comment ref="CB447" authorId="0">
      <text>
        <r>
          <rPr>
            <sz val="9"/>
            <color indexed="81"/>
            <rFont val="Arial"/>
          </rPr>
          <t>For whatever reason, can't use ROW() in the PRODUCT area formula in column B/C/etc...</t>
        </r>
      </text>
    </comment>
    <comment ref="A465" authorId="0">
      <text>
        <r>
          <rPr>
            <sz val="9"/>
            <color indexed="81"/>
            <rFont val="Arial"/>
          </rPr>
          <t xml:space="preserve">This is useful for unbalanced portfolio math.
</t>
        </r>
      </text>
    </comment>
  </commentList>
</comments>
</file>

<file path=xl/comments6.xml><?xml version="1.0" encoding="utf-8"?>
<comments xmlns="http://schemas.openxmlformats.org/spreadsheetml/2006/main">
  <authors>
    <author>Author</author>
  </authors>
  <commentList>
    <comment ref="H40" authorId="0">
      <text>
        <r>
          <rPr>
            <b/>
            <sz val="9"/>
            <color indexed="81"/>
            <rFont val="Arial"/>
          </rPr>
          <t xml:space="preserve">Why 0.3%?
</t>
        </r>
        <r>
          <rPr>
            <sz val="9"/>
            <color indexed="81"/>
            <rFont val="Arial"/>
          </rPr>
          <t>This is the average difference between NR and GR returns in the known years.</t>
        </r>
      </text>
    </comment>
    <comment ref="I48" authorId="0">
      <text>
        <r>
          <rPr>
            <b/>
            <sz val="9"/>
            <color indexed="81"/>
            <rFont val="Arial"/>
          </rPr>
          <t xml:space="preserve">Why 0.4%?
</t>
        </r>
        <r>
          <rPr>
            <sz val="9"/>
            <color indexed="81"/>
            <rFont val="Arial"/>
          </rPr>
          <t>This is the average difference between NR and GR returns in the known years.</t>
        </r>
      </text>
    </comment>
  </commentList>
</comments>
</file>

<file path=xl/comments7.xml><?xml version="1.0" encoding="utf-8"?>
<comments xmlns="http://schemas.openxmlformats.org/spreadsheetml/2006/main">
  <authors>
    <author>Author</author>
  </authors>
  <commentList>
    <comment ref="E3" authorId="0">
      <text>
        <r>
          <rPr>
            <b/>
            <sz val="9"/>
            <color indexed="81"/>
            <rFont val="Arial"/>
          </rPr>
          <t>Index, Fund, ETF, Stock, Model, etc.
TR=Total-Return; PR=Price-Return; etc
See https://admainnew.morningstar.com/webhelp/glossary_definitions/indexes/Index_Abbreviations.htm</t>
        </r>
      </text>
    </comment>
    <comment ref="E4" authorId="0">
      <text>
        <r>
          <rPr>
            <b/>
            <sz val="9"/>
            <color indexed="81"/>
            <rFont val="Arial"/>
          </rPr>
          <t>Currency in which returns are expressed.</t>
        </r>
      </text>
    </comment>
    <comment ref="E5" authorId="0">
      <text>
        <r>
          <rPr>
            <b/>
            <sz val="9"/>
            <color indexed="81"/>
            <rFont val="Arial"/>
          </rPr>
          <t>Year of First (annual) Return</t>
        </r>
      </text>
    </comment>
    <comment ref="AU170" authorId="0">
      <text>
        <r>
          <rPr>
            <sz val="9"/>
            <color indexed="81"/>
            <rFont val="Arial"/>
          </rPr>
          <t>For whatever reason, can't use ROW() in the PRODUCT area formula in column B/C/etc...</t>
        </r>
      </text>
    </comment>
    <comment ref="AU186" authorId="0">
      <text>
        <r>
          <rPr>
            <sz val="9"/>
            <color indexed="81"/>
            <rFont val="Arial"/>
          </rPr>
          <t>For whatever reason, can't use ROW() in the PRODUCT area formula in column B/C/etc...</t>
        </r>
      </text>
    </comment>
    <comment ref="AU192" authorId="0">
      <text>
        <r>
          <rPr>
            <sz val="9"/>
            <color indexed="81"/>
            <rFont val="Arial"/>
          </rPr>
          <t>For whatever reason, can't use ROW() in the PRODUCT area formula in column B/C/etc...</t>
        </r>
      </text>
    </comment>
  </commentList>
</comments>
</file>

<file path=xl/sharedStrings.xml><?xml version="1.0" encoding="utf-8"?>
<sst xmlns="http://schemas.openxmlformats.org/spreadsheetml/2006/main" count="1753" uniqueCount="1159">
  <si>
    <t xml:space="preserve"> pale blue</t>
  </si>
  <si>
    <t>background)</t>
  </si>
  <si>
    <t>http://www.bogleheads.org/forum/viewtopic.php?t=2520</t>
  </si>
  <si>
    <t>Regards,</t>
  </si>
  <si>
    <t>Simba</t>
  </si>
  <si>
    <t>Revision History</t>
  </si>
  <si>
    <t>Rev13a</t>
  </si>
  <si>
    <t xml:space="preserve">1. Hatch Batten added 2013 returns.  </t>
  </si>
  <si>
    <t>GLD calculated from Yahoo Finance (historical prices: last close 2012 to last close 2013)</t>
  </si>
  <si>
    <t>PCRIX (Comm) data from: http://performance.morningstar.com/fund/performance-return.action?t=PCRIX</t>
  </si>
  <si>
    <t>BRSIX (D10) data from: https://fundresearch.fidelity.com/mutual-funds/performance-and-risk/108747403</t>
  </si>
  <si>
    <t>PIGLX (Global Bond Fund) data from:
https://fundresearch.fidelity.com/mutual-funds/performance-and-risk/693390874</t>
  </si>
  <si>
    <r>
      <t xml:space="preserve">2. </t>
    </r>
    <r>
      <rPr>
        <sz val="10"/>
        <rFont val="Arial"/>
        <family val="2"/>
      </rPr>
      <t>serbeer updated spreasheet to work with 2013 returns.</t>
    </r>
  </si>
  <si>
    <t>(as well as any fixes for the problem found, if any).</t>
  </si>
  <si>
    <t>Rev12e</t>
  </si>
  <si>
    <t>1. In WS "Compare_Portfolios," the formulas for "OFFSET" [Row 62] references an incomplete array of data--fixed</t>
  </si>
  <si>
    <t>Rev12d</t>
  </si>
  <si>
    <t>1. "Portfolio_72_12, Cell J127" should be "=Portfolio$B$58",  "Portfolio_85_12, Cell J104" should be is "=Portfolio$K$58" (thanks JonoJono1)</t>
  </si>
  <si>
    <t>2.  For VFSVX, for 2011 the value was -20.28, perVanguard's website it should be -19.09, the 2012 value had 17.72, but Vanguard says 18.89</t>
  </si>
  <si>
    <t>(thanks jmk and roblanderson)</t>
  </si>
  <si>
    <t>Rev12c</t>
  </si>
  <si>
    <t>1. serbeer fixed a few minor errors found in 12b</t>
  </si>
  <si>
    <t>Rev12b</t>
  </si>
  <si>
    <t>1. serbeer fixed formulas, formatting, rolling returns data, errors reported in thread in 2012--building up on top of mtbomb update</t>
  </si>
  <si>
    <t>Rev12a</t>
  </si>
  <si>
    <t>2. Updated some cells to remove any errors the 2012 updates caused.</t>
  </si>
  <si>
    <t>Rev11a</t>
  </si>
  <si>
    <t>1. Added the returns for 2011</t>
  </si>
  <si>
    <t>2. Fixed sharpe ratio in Data_72_11 and Data_85_11</t>
  </si>
  <si>
    <t>3. Updated conditional formating for Portfolio returns</t>
  </si>
  <si>
    <t>4. Updated the formulas in Data_72_11 and Data_85_11 so it doesn't reflect 0.00 for the future years/undefined funds/columns</t>
  </si>
  <si>
    <t>5. Updated the conditioning formating for Max drawdown</t>
  </si>
  <si>
    <t>Rev10c</t>
  </si>
  <si>
    <t>1. Corrected the symbol for VG International Small from VFWIX to VFSVX</t>
  </si>
  <si>
    <t>2. Corrected the returns for VUSXX (Admiral Treasury Money Market / Tbills)</t>
  </si>
  <si>
    <t>3. Corrected the chart data for Rolling Returns (Nominal and Real) for 1985-2010 charts.</t>
  </si>
  <si>
    <t>Rev10b</t>
  </si>
  <si>
    <t>1. Added a Chart for 3, 5, 10 and 15 year Rolling Returns for both Nominal and Real Returns</t>
  </si>
  <si>
    <t xml:space="preserve">2. Rolling Returns Chart has the checkbox option to display either 3,5,10, 15 or all the Rolling Returns </t>
  </si>
  <si>
    <t>3. Updated the portfolio composition for Fund Advice Ultimate Buy &amp; Hold in Lazy_Portfolios_85 worksheet</t>
  </si>
  <si>
    <t>Rev10a</t>
  </si>
  <si>
    <t>1. Added the returns for 2010</t>
  </si>
  <si>
    <t>2. Replaced VINEX with VFWIX from 2010 onwards</t>
  </si>
  <si>
    <t>3. Fixed Correlations table in Data_72_10 and Data_85_10</t>
  </si>
  <si>
    <t>4. Fixed Sharpe Ratio in Returns_85_10</t>
  </si>
  <si>
    <t>Rev9b</t>
  </si>
  <si>
    <t>1. Fixed a typo and modified 2008 to 2010 in worksheet Lazy_Portfolios_85</t>
  </si>
  <si>
    <t>2. Added the returns for PCRIX, PGLIX and BRSIX</t>
  </si>
  <si>
    <t>3. Corrected the 2009 returns for VBMFX</t>
  </si>
  <si>
    <t>4. Added returns for International Small</t>
  </si>
  <si>
    <t>5. Fixed the data point for Portfolio 2 in the CAGR vs Std Dev chart in Lazy_Portfolios_85 worksheet</t>
  </si>
  <si>
    <t>Rev9a</t>
  </si>
  <si>
    <t>2. Added Return vs. Risk charts at bottom of Portfolio worksheet (Thanks to Paul Douglas Boyer)</t>
  </si>
  <si>
    <t xml:space="preserve">3. Moved the data from SP_72_10 and SP_85_10 to the Returns_72_10 and Returns_85_10 worksheets. </t>
  </si>
  <si>
    <t>4. Moved the Portfolio comparison section from Portfolio worksheet to Compare_Portfolios worksheet</t>
  </si>
  <si>
    <t xml:space="preserve">5. Updated the source/returns for Gold </t>
  </si>
  <si>
    <t>Rev8i</t>
  </si>
  <si>
    <t>1. Corrected the returns for BRSIX,VMGIX  for 2008</t>
  </si>
  <si>
    <t>2. Corrected the formula to deduct the ER's. Earlier I was using (ActualReturns-Inflation). The new formula uses (ActualReturn-Inflation)/(1+Inflation%)</t>
  </si>
  <si>
    <t>3. Corrected the Std deviation for Unrebalanced_Returns in Returns_72_10 tab</t>
  </si>
  <si>
    <t>Rev8h</t>
  </si>
  <si>
    <t>1. Corrected the Formula to calculate the total real value for rebalanced portfolio in the Compare Portfolio section</t>
  </si>
  <si>
    <t>2. Corrected the Formula to calculate the un-rebalanced returns in Returns_72_10 and Returns_85_10 for 2008 and higher years</t>
  </si>
  <si>
    <t>3. Fixed a typo for Down SD in the Compare Portfolio section for 1985-2008</t>
  </si>
  <si>
    <t>4. Fixed the formula for Sortino Ratio in SP_72_10 and SP_85_10 worksheets</t>
  </si>
  <si>
    <t>Rev8g</t>
  </si>
  <si>
    <t>1. Corrected the Sortino Formula in Returns_72_10 and Returns_85_10</t>
  </si>
  <si>
    <t>Rev8f</t>
  </si>
  <si>
    <t>1. Fixed CAGR formula for Comparing 72-08 portfolios</t>
  </si>
  <si>
    <t>2. Updated the Compare Portfolio section to now have the ability to select different time periods instead of the fixed 1972-2008 or 1985-2008</t>
  </si>
  <si>
    <t>3. Fixed Correlation for CHP and SBFS in SP_72_10 and SP_85_10</t>
  </si>
  <si>
    <t>4. Charts in Excel spreadsheet now have dynamic titles that reflect the time period being tested</t>
  </si>
  <si>
    <t>5. The unrebalanced calculations now include the time period being tested instead of the entire 1972-2008 or 1985-2008 time periods</t>
  </si>
  <si>
    <t>6. User can now change the time period for comparing the Lazy Portfolios</t>
  </si>
  <si>
    <t>7. The correlations in the Lazy Portfolio are now time period dependent instead of being fixed for the entire period</t>
  </si>
  <si>
    <t>8. Updated the formula for Sortino Ratio</t>
  </si>
  <si>
    <t>9. Updated the formula for Sharpe Ratio to calculate Tbill average only for the time period being tested instead of the entire period</t>
  </si>
  <si>
    <t>Rev8e</t>
  </si>
  <si>
    <t>1. Sharpe Ratio uses the average of Tbill for the selected Time period instead of using the average for the entire 1972-2008 or 1985-2008 periods.</t>
  </si>
  <si>
    <t>2. Fixed the formula used for 2008 and onwards returns in Returns_85_10 worksheet</t>
  </si>
  <si>
    <t>3. Fixed the formula used for 2010 and onwards returns in Returns_72_10 worksheet</t>
  </si>
  <si>
    <t>Starting Allocation</t>
  </si>
  <si>
    <t>Total US Market - TSM</t>
  </si>
  <si>
    <t>VTSMX</t>
  </si>
  <si>
    <t>Large Cap Value - LCV</t>
  </si>
  <si>
    <t>VIVAX</t>
  </si>
  <si>
    <t>VFINX</t>
  </si>
  <si>
    <t>Large Cap Growth - LCG</t>
  </si>
  <si>
    <t>VIGRX</t>
  </si>
  <si>
    <t>Mid-Cap Blend - MCB</t>
  </si>
  <si>
    <t>VIMSX</t>
  </si>
  <si>
    <t>Small Cap Value - SCV</t>
  </si>
  <si>
    <t>VISVX</t>
  </si>
  <si>
    <t>Small Cap Blend - SCB</t>
  </si>
  <si>
    <t>NAESX</t>
  </si>
  <si>
    <t>Small Cap Growth - SCG</t>
  </si>
  <si>
    <t>VISGX</t>
  </si>
  <si>
    <t xml:space="preserve">Micro Cap </t>
  </si>
  <si>
    <t>BRSIX</t>
  </si>
  <si>
    <t>REIT</t>
  </si>
  <si>
    <t>VGSIX</t>
  </si>
  <si>
    <t>Emerging Mkt - EM</t>
  </si>
  <si>
    <t>VEIEX</t>
  </si>
  <si>
    <t>VGTSX</t>
  </si>
  <si>
    <t>VPACX</t>
  </si>
  <si>
    <t>VEURX</t>
  </si>
  <si>
    <t>VTRIX</t>
  </si>
  <si>
    <t>Commodities</t>
  </si>
  <si>
    <t>VUSTX</t>
  </si>
  <si>
    <t>VFITX</t>
  </si>
  <si>
    <t>VBMFX</t>
  </si>
  <si>
    <t>Tbills/Treasury Money Mkt</t>
  </si>
  <si>
    <t>VUSXX</t>
  </si>
  <si>
    <t>Synthetic TIPS</t>
  </si>
  <si>
    <t>VIPSX</t>
  </si>
  <si>
    <t>VWELX</t>
  </si>
  <si>
    <t>VWINX</t>
  </si>
  <si>
    <t>Windsor</t>
  </si>
  <si>
    <t>VWNDX</t>
  </si>
  <si>
    <t>Energy Fund</t>
  </si>
  <si>
    <t>VGENX</t>
  </si>
  <si>
    <t>VFISX</t>
  </si>
  <si>
    <t>Health Care Fund</t>
  </si>
  <si>
    <t>VGHCX</t>
  </si>
  <si>
    <t>Precious Metals Fund</t>
  </si>
  <si>
    <t>VGPMX</t>
  </si>
  <si>
    <t>Windsor II</t>
  </si>
  <si>
    <t>VWNFX</t>
  </si>
  <si>
    <t>VWSTX</t>
  </si>
  <si>
    <t>VWITX</t>
  </si>
  <si>
    <t>VWLTX</t>
  </si>
  <si>
    <t>VWEHX</t>
  </si>
  <si>
    <t>VMGIX</t>
  </si>
  <si>
    <t>VMVIX</t>
  </si>
  <si>
    <t>VEXMX</t>
  </si>
  <si>
    <t>Starting Year for backtest</t>
  </si>
  <si>
    <t>Ending Year for backtest</t>
  </si>
  <si>
    <t>Initial Investment</t>
  </si>
  <si>
    <t>Total</t>
  </si>
  <si>
    <t>CAGR</t>
  </si>
  <si>
    <t>Sharpe Ratio</t>
  </si>
  <si>
    <t>Sortino Ratio</t>
  </si>
  <si>
    <t>Portfolio Growth without Rebalancing (Nominal)</t>
  </si>
  <si>
    <t>Portfolio Growth without Rebalancing (Real)</t>
  </si>
  <si>
    <t>Compare 5 portfolios</t>
  </si>
  <si>
    <t>P1</t>
  </si>
  <si>
    <t>P2</t>
  </si>
  <si>
    <t>P3</t>
  </si>
  <si>
    <t>P4</t>
  </si>
  <si>
    <t>P5</t>
  </si>
  <si>
    <t># of Years backtesting</t>
  </si>
  <si>
    <t>Offset</t>
  </si>
  <si>
    <t>Average</t>
  </si>
  <si>
    <t>Total - Rebalanced</t>
  </si>
  <si>
    <t>Total - Unbalanced</t>
  </si>
  <si>
    <t>P6</t>
  </si>
  <si>
    <t>P7</t>
  </si>
  <si>
    <t>P8</t>
  </si>
  <si>
    <t>P9</t>
  </si>
  <si>
    <t>P10</t>
  </si>
  <si>
    <t>P11</t>
  </si>
  <si>
    <t>P12</t>
  </si>
  <si>
    <t>P13</t>
  </si>
  <si>
    <t>P14</t>
  </si>
  <si>
    <t>P15</t>
  </si>
  <si>
    <t>P16</t>
  </si>
  <si>
    <t>P17</t>
  </si>
  <si>
    <t>P18</t>
  </si>
  <si>
    <t>Scott Burns Margaritaville</t>
  </si>
  <si>
    <t>P19</t>
  </si>
  <si>
    <t>Scott Burns Four Square</t>
  </si>
  <si>
    <t>P20</t>
  </si>
  <si>
    <t>Scott Burns Five Fold</t>
  </si>
  <si>
    <t>P21</t>
  </si>
  <si>
    <t>Scott Burns Six Ways from Sunday</t>
  </si>
  <si>
    <t>P22</t>
  </si>
  <si>
    <t>P23</t>
  </si>
  <si>
    <t>P24</t>
  </si>
  <si>
    <t>P25</t>
  </si>
  <si>
    <t>Wellington</t>
  </si>
  <si>
    <t>Wellesley</t>
  </si>
  <si>
    <t>Rick Ferri 
Core Four</t>
  </si>
  <si>
    <t>Dilbert's Portfolio</t>
  </si>
  <si>
    <t>Global Bond Fund</t>
  </si>
  <si>
    <t>VFSTX</t>
  </si>
  <si>
    <t>GOLD</t>
  </si>
  <si>
    <t>$1 Portfolio =</t>
  </si>
  <si>
    <t>Credit to Trevh/Cb/Alec from Vanguard Diehards / Bogleheads forum for compiling this data from various sources.</t>
  </si>
  <si>
    <t>EM</t>
  </si>
  <si>
    <t xml:space="preserve"> </t>
  </si>
  <si>
    <t>Pacific</t>
  </si>
  <si>
    <t>CPI-U (Inflation)</t>
  </si>
  <si>
    <t>Europe</t>
  </si>
  <si>
    <t>Gold</t>
  </si>
  <si>
    <t>Energy</t>
  </si>
  <si>
    <t>LCV</t>
  </si>
  <si>
    <t>LCG</t>
  </si>
  <si>
    <t>MCB</t>
  </si>
  <si>
    <t>SCV</t>
  </si>
  <si>
    <t>SCB</t>
  </si>
  <si>
    <t>SCG</t>
  </si>
  <si>
    <t>D10</t>
  </si>
  <si>
    <t>COMM</t>
  </si>
  <si>
    <t>TBILL</t>
  </si>
  <si>
    <t>Inflation</t>
  </si>
  <si>
    <t>CPI-U</t>
  </si>
  <si>
    <t>Std. Dev</t>
  </si>
  <si>
    <t>Health</t>
  </si>
  <si>
    <t>MCG</t>
  </si>
  <si>
    <t>MCV</t>
  </si>
  <si>
    <t>EAFED</t>
  </si>
  <si>
    <t>S-TIPS</t>
  </si>
  <si>
    <t>VFSVX</t>
  </si>
  <si>
    <t>ER</t>
  </si>
  <si>
    <t>-</t>
  </si>
  <si>
    <t>Minimum for the Year</t>
  </si>
  <si>
    <t>Maximum for the year</t>
  </si>
  <si>
    <t>StDEV</t>
  </si>
  <si>
    <t>Best =</t>
  </si>
  <si>
    <t>Correlations between different assets</t>
  </si>
  <si>
    <t>Reworked all charts in Portfolio. Chart type changed to 'scatter.'</t>
  </si>
  <si>
    <t>Reverse engineered Defined Names into cell ranges, created scatter plot data: Returns_72_13!O123:AJ172 and Returns_85_13!O99:AK134</t>
  </si>
  <si>
    <t>Dumped defined name ranges for reference (scroll to right)</t>
  </si>
  <si>
    <t>Rev13b</t>
  </si>
  <si>
    <r>
      <rPr>
        <b/>
        <sz val="10"/>
        <rFont val="Arial"/>
        <family val="2"/>
      </rPr>
      <t>1.</t>
    </r>
    <r>
      <rPr>
        <sz val="10"/>
        <rFont val="Arial"/>
        <family val="2"/>
      </rPr>
      <t xml:space="preserve"> LadyGeek fixed charts to work with LibreOffice</t>
    </r>
  </si>
  <si>
    <t>Rev13c</t>
  </si>
  <si>
    <r>
      <t>1.</t>
    </r>
    <r>
      <rPr>
        <sz val="10"/>
        <rFont val="Arial"/>
        <family val="2"/>
      </rPr>
      <t xml:space="preserve"> serbeer updated CPI-U 2013 after official release</t>
    </r>
  </si>
  <si>
    <t>CPI-U of 1.2 is only a guess at this time, official CPI-U will become available on Jan. 16, 2014 only, at which time the spreasheet will be updated with real data</t>
  </si>
  <si>
    <t>================================</t>
  </si>
  <si>
    <t>==============================</t>
  </si>
  <si>
    <t>=====================</t>
  </si>
  <si>
    <t>===============================</t>
  </si>
  <si>
    <t>==================================</t>
  </si>
  <si>
    <t>============================</t>
  </si>
  <si>
    <t>======================</t>
  </si>
  <si>
    <t>===================</t>
  </si>
  <si>
    <r>
      <t xml:space="preserve">2. </t>
    </r>
    <r>
      <rPr>
        <sz val="10"/>
        <rFont val="Arial"/>
        <family val="2"/>
      </rPr>
      <t>fixed errors in Data_Sources tab that did not affect calculations, just formatting issues</t>
    </r>
  </si>
  <si>
    <t>Rev13d</t>
  </si>
  <si>
    <t>Rev13e</t>
  </si>
  <si>
    <t>2. Fixed error in C101-AA102 in the Lazy_Portfolios sheet that left our 2013 data. Thanks to rlaustin for reporting the issue. Fixed similar issue in Data sheets too.</t>
  </si>
  <si>
    <t>Rev14a</t>
  </si>
  <si>
    <t xml:space="preserve">1. Hatch Batten added 2014 returns. </t>
  </si>
  <si>
    <t>2. Paul Douglas Boyer updated spreadsheet for 2014 returns.</t>
  </si>
  <si>
    <t>Vanguard Inflation-Protected Security Fund (VIPSX) 2001+</t>
  </si>
  <si>
    <t>1. Serbeer fixed error in cells C77-G77 in the Compare_Portfolios sheet. Thanks to wanderer for reporting the issue.</t>
  </si>
  <si>
    <r>
      <t>1.</t>
    </r>
    <r>
      <rPr>
        <sz val="10"/>
        <rFont val="Arial"/>
        <family val="2"/>
      </rPr>
      <t xml:space="preserve"> Serbeer fixed error in formula in P77 cell of Compare_Portfolios. Thanks to heavywheather for discovering the issue.</t>
    </r>
  </si>
  <si>
    <t>Rev14b</t>
  </si>
  <si>
    <t>VTMGX</t>
  </si>
  <si>
    <t>2. Updated rolling returns calculations</t>
  </si>
  <si>
    <t>1. Serbeer checked and updated spredsheet fixing outstanding issues with rev14a formulas</t>
  </si>
  <si>
    <t>S&amp;P500(h)</t>
  </si>
  <si>
    <t>IT Bonds(h)</t>
  </si>
  <si>
    <t>TBills(h)</t>
  </si>
  <si>
    <t>For comments/feedback/updates visit:</t>
  </si>
  <si>
    <t>1. Renamed tabs (13 =&gt; 14), fixed small issue lookup VTMGX</t>
  </si>
  <si>
    <r>
      <rPr>
        <b/>
        <sz val="10"/>
        <rFont val="Arial"/>
        <family val="2"/>
      </rPr>
      <t>2.</t>
    </r>
    <r>
      <rPr>
        <sz val="10"/>
        <rFont val="Arial"/>
        <family val="2"/>
      </rPr>
      <t xml:space="preserve"> Returns for BRSIX and PIGLX are updated, thanks pvguy for discovering the issue</t>
    </r>
  </si>
  <si>
    <t>3. Deleted various names that were no longer used</t>
  </si>
  <si>
    <t>Rev14c</t>
  </si>
  <si>
    <t>https://www.bogleheads.org/forum/viewtopic.php?f=10&amp;t=179425</t>
  </si>
  <si>
    <t>http://www.econ.yale.edu/~shiller/data/ie_data.xls</t>
  </si>
  <si>
    <t>http://mba.tuck.dartmouth.edu/pages/faculty/ken.french/data_library.html</t>
  </si>
  <si>
    <t>Rolling returns</t>
  </si>
  <si>
    <t>5. Various cosmetic and consistency improvements here and there</t>
  </si>
  <si>
    <t>https://www.bogleheads.org/forum/viewtopic.php?f=10&amp;t=2520&amp;start=500#p1767160</t>
  </si>
  <si>
    <t>4. Moved portfolio-specific math (blue lines) from Data_xx tabs to Returns_xx tab</t>
  </si>
  <si>
    <t>ST Invest. Grade</t>
  </si>
  <si>
    <t>Row deltas</t>
  </si>
  <si>
    <t>Large Cap Blend - LCB (S&amp;P 500)</t>
  </si>
  <si>
    <t>S&amp;P500 - historical - no ER</t>
  </si>
  <si>
    <t>IT Bonds - historical - no ER</t>
  </si>
  <si>
    <t>T-Bills - historical - no ER</t>
  </si>
  <si>
    <t>2. Added Returns_All and Data_Alls tabs and corresponding data series</t>
  </si>
  <si>
    <t>6. Fixed inconsistency GLD/2007 between Data_72 and Data_85 =&gt; 30.56; also BRSIX YOI is 1998 (was 1999 in Data_85)</t>
  </si>
  <si>
    <t xml:space="preserve">7. Fixed inconsistency on Correlation w/ Intl Mkt: use VGTSX (total Int'l) instead of VTMGX (EAFED) in all formulas (wasn't the case in Data tabs, was the case in Returns tabs) </t>
  </si>
  <si>
    <t>Note: this post might help for the process of extracting FF returns:</t>
  </si>
  <si>
    <t>Rev15a</t>
  </si>
  <si>
    <t>Serbeer fixed several problem discovered by 12b users, all of them inherited from original/previous versions of spreasheet:</t>
  </si>
  <si>
    <t>4. Fixed erroneous GLD returns for 2005, 2006 based on Morningstar</t>
  </si>
  <si>
    <t>3. Updated many ERs to their most recent values</t>
  </si>
  <si>
    <t>5. Updated 1972-1978 historical returns for LCV, LCG, SCV, SCB, SCG as data from the source changed a tad, following recent CRSP historical research</t>
  </si>
  <si>
    <t>(stayed at draft stage, changes percolated to 15a)</t>
  </si>
  <si>
    <t>1. Spreadsheet updated for 2015 returns.</t>
  </si>
  <si>
    <t>(siamond)</t>
  </si>
  <si>
    <t>Rev15b</t>
  </si>
  <si>
    <t>https://investor.vanguard.com/mutual-funds/vanguard-mutual-funds-list</t>
  </si>
  <si>
    <t>2. Minor clean-up of some references to some data sources</t>
  </si>
  <si>
    <t>http://data.bls.gov/cgi-bin/surveymost?cu</t>
  </si>
  <si>
    <t>1. Updated inflation numbers (up to 2015)</t>
  </si>
  <si>
    <t>Rev15c</t>
  </si>
  <si>
    <t>3. Updated Shiller/FRED-derived historical numbers (up to 2015)</t>
  </si>
  <si>
    <t>2. Added telltale charts (relative/cumulative growth) to the Compare_Portfolios sheet for 72+ and 85+</t>
  </si>
  <si>
    <t>POSSIBLE IMPROVEMENTS (TBD)</t>
  </si>
  <si>
    <t>5. Fixed conditional formatting issues in Data_xx and Returns_xx tabs</t>
  </si>
  <si>
    <t>1. Added the ability to customize portfolio names in the Compare_Portfolios sheet</t>
  </si>
  <si>
    <t>https://www.msci.com/end-of-day-data-search</t>
  </si>
  <si>
    <t>Rev15d</t>
  </si>
  <si>
    <t>6. Unified EAFED 2000+ returns on VTGMX for consistency reasons (VDMIX was used in the past, but fund no longer exists)</t>
  </si>
  <si>
    <t>http://www.cfapubs.org/doi/pdf/10.2469/faj.v60.n1.2592</t>
  </si>
  <si>
    <t>https://portfoliocharts.com/stock-index-calculator/</t>
  </si>
  <si>
    <t>Stock Index Calculator (Tyler): LCV, LCG, MCB, MCV, MCG, SCB, SCV, SCG  (note: LCB == S&amp;P 500)</t>
  </si>
  <si>
    <t>Credit to Tyler9000 for the CRSP-like synthetic series for 3x3 factors</t>
  </si>
  <si>
    <t>https://fred.stlouisfed.org/series/AAA</t>
  </si>
  <si>
    <t>Mid-Cap Growth - MCG</t>
  </si>
  <si>
    <t>Mid-Cap Value - MCV</t>
  </si>
  <si>
    <t>4b. Replaced pre-Vanguard LTGB bonds synthetic returns by longinvest's bonds fund 30-11 model (instead of the now obsolete 'tamasset' source): 1972-1986</t>
  </si>
  <si>
    <t>4a. Replaced pre-Vanguard 5YrT bonds synthetic returns by longinvest's bonds fund 10-1 model (instead of the now obsolete 'tamasset' source): 1972-1991</t>
  </si>
  <si>
    <t>7. Added telltale chart for 1871+ portfolios; small cosmetic improvements</t>
  </si>
  <si>
    <t>2. Updated ERs on numerous Vanguard funds (cf. Feb-16 announcement of Expense Ratio reductions)</t>
  </si>
  <si>
    <t>=================================</t>
  </si>
  <si>
    <t>Long Term Treasury - LTT</t>
  </si>
  <si>
    <t>3. Renamed "5YrT" as "Inter. Term Treasury (ITT)"; "2Y ST Treasury" as "Short Term Treasury (STT)"; "Long-Term Govt Bonds (LTGB)" as "Long Term Treasury (LTT)"</t>
  </si>
  <si>
    <t>8. Settled on XLSX format to avoid spurious security warnings coming with XLS format on some operating systems</t>
  </si>
  <si>
    <t xml:space="preserve">5. Added historical synthetic returns for Long Term Treasury  -- longinvest's bonds fund model v1.10: 1954-1971 </t>
  </si>
  <si>
    <t>6. Settled on the 4-2 model for the pre-Vanguard Short Term Treasury synthetic returns -- longinvest's bonds fund model v1.10: 1871-1991</t>
  </si>
  <si>
    <t>LTT</t>
  </si>
  <si>
    <t>ITT</t>
  </si>
  <si>
    <t>STT</t>
  </si>
  <si>
    <t>Short Term Treasury - STT</t>
  </si>
  <si>
    <t>Inter. Term Treasury - ITT</t>
  </si>
  <si>
    <t>4. Settled on the 10-4 model for the pre-Vanguard IT Treasury and Total Bonds synthetic returns -- longinvest's bonds fund model v1.10: 1871-1991; IFA 2F no longer used</t>
  </si>
  <si>
    <t>1. Introduced Tyler's new CRSP-like synthetic series for 3x3 factors (LCV, LCG, MCB, SCB, SCV, SCG) for 1927-1978 and (MCV, MCG) for 1927-1985</t>
  </si>
  <si>
    <t>9. Late revision: fixed copy &amp; paste mistake on LTT for 1954-1971 synthetic returns</t>
  </si>
  <si>
    <t>TBM</t>
  </si>
  <si>
    <t>Total Bond Market - TBM</t>
  </si>
  <si>
    <t>TSM</t>
  </si>
  <si>
    <t>FTSE NAREIT All Equity REITs 1972-1996</t>
  </si>
  <si>
    <t>ST Munis</t>
  </si>
  <si>
    <t>IT Munis</t>
  </si>
  <si>
    <t>LT Munis</t>
  </si>
  <si>
    <t>Short term Tax Exempt Munis</t>
  </si>
  <si>
    <t>Inter Tem Tax Exempt Munis</t>
  </si>
  <si>
    <t>Long Term Tax Exempt Munis</t>
  </si>
  <si>
    <t>Extended Market</t>
  </si>
  <si>
    <t>P. Metals</t>
  </si>
  <si>
    <t>Int'l Value</t>
  </si>
  <si>
    <t>Int'l Small</t>
  </si>
  <si>
    <t>Int'l Europe</t>
  </si>
  <si>
    <t>Int'l Pacific</t>
  </si>
  <si>
    <t>Int'l Developed - EAFE</t>
  </si>
  <si>
    <t>High Yield Corporates</t>
  </si>
  <si>
    <t>Total Int'l</t>
  </si>
  <si>
    <t>Your own portfolio</t>
  </si>
  <si>
    <t>Then extract the returns and copy them in the Data_TR_USD worksheet in appropriate columns (see previous instructions)</t>
  </si>
  <si>
    <t>To use FF series for your own private benefit, go to this Web site:</t>
  </si>
  <si>
    <t>Currency</t>
  </si>
  <si>
    <t>JPY</t>
  </si>
  <si>
    <t>YoFR</t>
  </si>
  <si>
    <t>Offset YoFR</t>
  </si>
  <si>
    <t>YoI</t>
  </si>
  <si>
    <t>Fidelity Magellan</t>
  </si>
  <si>
    <t>USD</t>
  </si>
  <si>
    <t>VMMXX</t>
  </si>
  <si>
    <t>V. Money Market</t>
  </si>
  <si>
    <t>VEXPX</t>
  </si>
  <si>
    <t>Vanguard Explorer</t>
  </si>
  <si>
    <t>FMAGX</t>
  </si>
  <si>
    <t>Japan</t>
  </si>
  <si>
    <t>MSCI Japan XIUSA000PS (NR, 1969) and iShares EWJ (1997) -- USD</t>
  </si>
  <si>
    <t>UK</t>
  </si>
  <si>
    <t>Data sources and various pointers</t>
  </si>
  <si>
    <t>Canada</t>
  </si>
  <si>
    <t>Rolling
returns</t>
  </si>
  <si>
    <t>CAD</t>
  </si>
  <si>
    <t>Return type</t>
  </si>
  <si>
    <t>SBBI/Ibbotson</t>
  </si>
  <si>
    <t>Inflation Canada</t>
  </si>
  <si>
    <t>Copyright © Libra Investment Management Inc. 2005-2015.  All rights reserved.</t>
  </si>
  <si>
    <t>https://www.bogleheads.org/forum/viewtopic.php?f=10&amp;t=185867#p2829689</t>
  </si>
  <si>
    <t>http://libra-investments.com/Total-returns.xls</t>
  </si>
  <si>
    <t>(price only)</t>
  </si>
  <si>
    <t>Index, TR</t>
  </si>
  <si>
    <t>Fund, TR</t>
  </si>
  <si>
    <t>Index</t>
  </si>
  <si>
    <t>Bonds Canada</t>
  </si>
  <si>
    <t>S&amp;P/
TSX-60</t>
  </si>
  <si>
    <t>TX60.TS</t>
  </si>
  <si>
    <t>total-returns expressed in CAD, back to 1970.</t>
  </si>
  <si>
    <t>Inflation 1970-1988 Statistics Canada, Table 326-0001</t>
  </si>
  <si>
    <t xml:space="preserve">              1989-date BC Government Statistics</t>
  </si>
  <si>
    <t>All Canadian bonds (SCM Universe) 1980-1992 Financial Post</t>
  </si>
  <si>
    <t xml:space="preserve">              2003-date Scotia Capital / pcbond.com</t>
  </si>
  <si>
    <t xml:space="preserve">              1993-2002 Globe &amp; Mail</t>
  </si>
  <si>
    <t>S&amp;P/TSX Composite 1970-date Canadian Institute of Actuaries</t>
  </si>
  <si>
    <t>S&amp;P 500 1970-2002 Economagic.com</t>
  </si>
  <si>
    <t xml:space="preserve">               2003-date Standard &amp; Poors</t>
  </si>
  <si>
    <t>Morningstar SecId XIUSA04GA1 (S&amp;P/TSX 60 TR CAD), 1987+</t>
  </si>
  <si>
    <t>https://en.wikipedia.org/wiki/S%26P/TSX_60</t>
  </si>
  <si>
    <t>S&amp;P 500 (CAD)</t>
  </si>
  <si>
    <t>Vanguard Canada ETFs</t>
  </si>
  <si>
    <r>
      <rPr>
        <b/>
        <sz val="10"/>
        <rFont val="Arial"/>
        <family val="2"/>
      </rPr>
      <t>Libra Management</t>
    </r>
    <r>
      <rPr>
        <sz val="10"/>
        <rFont val="Arial"/>
        <family val="2"/>
      </rPr>
      <t xml:space="preserve"> provides free data series about bonds and stocks,</t>
    </r>
  </si>
  <si>
    <t>http://sedar.com</t>
  </si>
  <si>
    <t>Official annual returns are provided in each ETF's "Annual MRFP"</t>
  </si>
  <si>
    <t>(Management Report of Fund Performance)</t>
  </si>
  <si>
    <t>All MRFPs (including historical ones) are available on SEDAR:</t>
  </si>
  <si>
    <t>VCN</t>
  </si>
  <si>
    <t>VXC</t>
  </si>
  <si>
    <t>VAB</t>
  </si>
  <si>
    <t>Vanguard Stocks</t>
  </si>
  <si>
    <t>Vanguard Bonds</t>
  </si>
  <si>
    <t>Vanguard Int'l</t>
  </si>
  <si>
    <t>ETF, TR</t>
  </si>
  <si>
    <t>* Domestic Stocks: VCN (FTSE Canada All Cap Index ETF)</t>
  </si>
  <si>
    <t>* Domestic Bonds: VAB (Canadian Aggregate Bond Index ETF)</t>
  </si>
  <si>
    <t>Barclays Global Aggregate Canadian Float Adjusted Bond Index</t>
  </si>
  <si>
    <t>* International Stocks: VXC (FTSE Global All Cap ex Canada Index ETF)</t>
  </si>
  <si>
    <t>Total Bonds</t>
  </si>
  <si>
    <t>S&amp;P 500</t>
  </si>
  <si>
    <t>The SBBI/Ibbotson Yearbook provides extensive historical returns (1926+)</t>
  </si>
  <si>
    <t>Index, PR</t>
  </si>
  <si>
    <t>This worksheet is provided 'as is', i.e. as a reference for your own analysis and computations. The rest of the Simba model doesn't depend on it.</t>
  </si>
  <si>
    <t>Long-lived funds</t>
  </si>
  <si>
    <t>http://www2.morningstar.ca/homepage/h_ca.aspx?culture=en-CA</t>
  </si>
  <si>
    <t>Exp. Ratio</t>
  </si>
  <si>
    <t>VFINX ER</t>
  </si>
  <si>
    <t>V. S&amp;P 500 Net ER</t>
  </si>
  <si>
    <t>V. Small Caps Net ER</t>
  </si>
  <si>
    <t>NAESX ER</t>
  </si>
  <si>
    <t>V. Int'l Value Net ER</t>
  </si>
  <si>
    <t>V. Total Bds Net ER</t>
  </si>
  <si>
    <t>V. Wellington Net ER</t>
  </si>
  <si>
    <t>VTRIX ER</t>
  </si>
  <si>
    <t>VWELX ER</t>
  </si>
  <si>
    <t>VBMFX ER</t>
  </si>
  <si>
    <t>Data herein may be reproduced only with attribution to the copyright holder</t>
  </si>
  <si>
    <t>and its sources.</t>
  </si>
  <si>
    <t>EAFE</t>
  </si>
  <si>
    <t>MSCI EAFE 1970-date (in CAD)</t>
  </si>
  <si>
    <t>MSCI Emerging Markets 1988-date (in CAD)</t>
  </si>
  <si>
    <t>MSCI
EM (CAD)</t>
  </si>
  <si>
    <t>MSCI EAFE (CAD)</t>
  </si>
  <si>
    <t>http://www.vanguard.com/bogle_site/lib/sp19970401.html</t>
  </si>
  <si>
    <t xml:space="preserve">NAESX was incepted in 1960, it was acquired by Vanguard in 1973, and </t>
  </si>
  <si>
    <t>Vanguard Small Caps</t>
  </si>
  <si>
    <t>stayed actively managed until 1989. Then it became passive.</t>
  </si>
  <si>
    <t>Notes / See also</t>
  </si>
  <si>
    <t>==============</t>
  </si>
  <si>
    <t>The Barclays Equity Gilt Study provides extensive historical returns (1900+)</t>
  </si>
  <si>
    <t>* Vanguard Small-Cap Index Fund (NAESX) - 1974+</t>
  </si>
  <si>
    <t>VFINX, NAESX, VTRIX, VBMFX, VWELX</t>
  </si>
  <si>
    <t>Those funds display a long real-life historical record</t>
  </si>
  <si>
    <t>(data from Morningstar, Yahoo Finance, Funds financial reports, etc)</t>
  </si>
  <si>
    <t>(note that NAESX was NOT an index fund until Aug-1989)</t>
  </si>
  <si>
    <t>Rev16a</t>
  </si>
  <si>
    <t>2. Inflation and some historical returns 2015 are only an educated guess for now, waiting for official numbers to come out later in January</t>
  </si>
  <si>
    <t>2. Inflation and some historical returns 2016 are only an educated guess for now, waiting for official numbers to come out later in January</t>
  </si>
  <si>
    <t>3. Renamed MKT-TSM as TSM (Total Stock Market), and ITB as TBM (Total Bonds Market)</t>
  </si>
  <si>
    <t>4. Reordered list of funds in a more consistent manner, and minor renaming for clarity</t>
  </si>
  <si>
    <t>5. Used Data_All as sole reference for the other worksheets, renamed as 'Data_TR_USD' -- deleted Data_72_15 and Data_85_15 worksheets</t>
  </si>
  <si>
    <t>7. Included full history of returns for Wellington (1930+), Wellesley (1971+) and Windsor (1959+)</t>
  </si>
  <si>
    <t>- YOI field was off by one year in many cases, making the ER adjustment formula misrepresent the first year's return by the ER value (very small impact on overall stats) =&gt; fixed</t>
  </si>
  <si>
    <t>A History of Vanguard Index Trust and the Vanguard Index Strategy (John C. Bogle):</t>
  </si>
  <si>
    <t>- VWNFX (Windsor II) 1985 return was replaced by Russell 1000 Value index (instead of the Jul-85 to Dec-85 actual return of the fund)</t>
  </si>
  <si>
    <t>Vanguard Int'l Value</t>
  </si>
  <si>
    <t>Those funds were active to start with, some became passive, others did not.</t>
  </si>
  <si>
    <t>VTRIX is actively managed; it became a value fund at the end of 1997.</t>
  </si>
  <si>
    <t>Including the famous winning streak from Peter Lynch.</t>
  </si>
  <si>
    <t>http://www.ifa.com/pdf/matrix_book_us_2016.pdf</t>
  </si>
  <si>
    <t>MSCI Europe NR USD 1970-1990</t>
  </si>
  <si>
    <t>MSCI Pacific NR USD 1970-1990</t>
  </si>
  <si>
    <t>MSCI EAFE NR USD 1970-1999 (Developed Only)</t>
  </si>
  <si>
    <t>EVERY YEAR</t>
  </si>
  <si>
    <t>Cash</t>
  </si>
  <si>
    <t>Cash - no return</t>
  </si>
  <si>
    <t>Inflation - historical</t>
  </si>
  <si>
    <t>Vanguard Treasury Money Market Fund (VUSXX) 1993+</t>
  </si>
  <si>
    <t>https://fred.stlouisfed.org/series/GS1</t>
  </si>
  <si>
    <t>TBills(h): simulated returns based on 1-yr interest rates (until 1933), then 3-month T-Bill rates (FRED TB3MS) - no ER</t>
  </si>
  <si>
    <t>IT Treasuries: simulated bond fund 10-4, derived from interest rates (Shiller and FRED)</t>
  </si>
  <si>
    <t>ST Treasuries: simulated bond fund 4-2, derived from interest rates (Shiller and FRED)</t>
  </si>
  <si>
    <t>Total-Bonds: simulated bond fund 10-2, derived from interest rates (Shiller and FRED)</t>
  </si>
  <si>
    <t>- T-Bills: switched to model based on Fred/TB3MS for 1934-1992 (GS1 kept for 1871-1933) for better estimate; combined with VUSXX for 1993+; eliminated reliance on defunct VMPXX</t>
  </si>
  <si>
    <t>https://www.bogleheads.org/forum/viewtopic.php?f=10&amp;t=2520&amp;start=750#p3088528</t>
  </si>
  <si>
    <t xml:space="preserve">- See more details and related discussions starting here: </t>
  </si>
  <si>
    <t>MSCI EAFE NR USD 1970-1974</t>
  </si>
  <si>
    <t>Data © MSCI 2016, all rights reserved.</t>
  </si>
  <si>
    <t>EFV</t>
  </si>
  <si>
    <t>- NAESX has a complicated history, revisiting such history lead to start the use of Vanguard returns in 1990. Index returns (Russell 2000) used for previous years.</t>
  </si>
  <si>
    <t>- Int'l Value switched to EFV as primary passive index fund (2006+) - in lieu of VTRIX which remains an active fund to this day. Note that EFV tracks MCSI EAFE Value (Net).</t>
  </si>
  <si>
    <t>- Check if MSCI Emerging Markets 'Net' data series knowledge gap has been addressed (cf. 1988-1994 missing returns)</t>
  </si>
  <si>
    <t>MSCI EAFE Value NR USD 1975-2005</t>
  </si>
  <si>
    <t>iShares MSCI EAFE Value (EFV) 2006+</t>
  </si>
  <si>
    <t>Bloomberg Barclays US TIPS index (Series L) TR USD 1997-2000</t>
  </si>
  <si>
    <t>Vanguard Total Stock Market Index Fund (VTSMX) 1993+</t>
  </si>
  <si>
    <t>Vanguard Total Bond Index Fund (VBMFX) 1987+</t>
  </si>
  <si>
    <t>Vanguard 500 Index Fund (VFINX) 1977+</t>
  </si>
  <si>
    <t>Vanguard Value Index Fund (VIVAX) 1993+</t>
  </si>
  <si>
    <t>Vanguard Total International Index Fund (VGTSX) 1997+</t>
  </si>
  <si>
    <t>Vanguard Growth Index Fund (VIGRX) 1993+</t>
  </si>
  <si>
    <t>Vanguard Small Cap Index Fund (NAESX) 1990+</t>
  </si>
  <si>
    <t>Vanguard Small Cap Value Index Fund (VISVX) 1999+</t>
  </si>
  <si>
    <t>Vanguard Small Cap Growth Index Fund (VISGX) 1999+</t>
  </si>
  <si>
    <t>Vanguard REIT Index Fund (VGSIX) 1997+</t>
  </si>
  <si>
    <t>(reliable emerging markets returns not available by then)</t>
  </si>
  <si>
    <t>1. Spreadsheet updated for 2016 returns and latest Expense Ratios (ER)</t>
  </si>
  <si>
    <t>- VWINX (Wellesley) series was extended using the 1970 US large value index return (to fill the gap, as all other 1972+ data series are extended to 1970+)</t>
  </si>
  <si>
    <t>- Extended US REITs by plugging TSM numbers for 1970-71 (to fill the gap in a coarse manner, as all other 1972+ data series are extended to 1970+)</t>
  </si>
  <si>
    <t>LCB (500)</t>
  </si>
  <si>
    <t>===========</t>
  </si>
  <si>
    <t>S&amp;P500(h): courtesy of Prof. Shiller - no Expense Ratio applied</t>
  </si>
  <si>
    <t>FULL PERIOD</t>
  </si>
  <si>
    <t>Correlation with
US market</t>
  </si>
  <si>
    <t>Correlation with
In'tl market</t>
  </si>
  <si>
    <t>ER-adjusted returns</t>
  </si>
  <si>
    <t>Raw returns</t>
  </si>
  <si>
    <t>8. Added Cash and Inflation data series (1871+) as regular asset types: mostly useful to make telltale charts become growth charts, either in nominal or real currency.</t>
  </si>
  <si>
    <t>===================================</t>
  </si>
  <si>
    <t>http://www.morningstar.com/</t>
  </si>
  <si>
    <t>Search on criteria, click on appropriate MCSI index, tune chart (e.g. net returns, full history), download spreadsheet</t>
  </si>
  <si>
    <t>More pointers and details on data sources</t>
  </si>
  <si>
    <t>https://fred.stlouisfed.org/</t>
  </si>
  <si>
    <t>FRED® Content</t>
  </si>
  <si>
    <t>Credit to John Woerth for the Vanguard historical update</t>
  </si>
  <si>
    <t>http://www.ftserussell.com</t>
  </si>
  <si>
    <t>FTSE®, Russell®</t>
  </si>
  <si>
    <t>A special thanks to Gummy (gummy-stuff.org) for all the math &amp; Excel help in the early days of the spreadsheet.</t>
  </si>
  <si>
    <t>6. Added new Data_Misc worksheet with other historical data (e.g. Canada, Japan, some Vanguard Expense Ratios, some old funds, etc)</t>
  </si>
  <si>
    <t>https://drive.google.com/open?id=0B0svRQGBG_eaNjUydmp1V2NpeFU</t>
  </si>
  <si>
    <t>GSG</t>
  </si>
  <si>
    <t>- All MSCI index international historical data re-aligned on Net (NR) returns, instead of Gross (GR) returns - now consistent with Vanguard benchmarking practice</t>
  </si>
  <si>
    <t>- Approximated MSCI Emerging NR USD as Emerging GR USD minus 0.3% for years 1988-1994 (NR numbers missing on MSCI Web site)</t>
  </si>
  <si>
    <t>- Replaced Chase/DJ-AIG/TIPS model by S&amp;P GSCI index for commodities 1970-2006. Replaced (active) PCRIX by (passive) iShares GSG as regular fund for 2007+.</t>
  </si>
  <si>
    <t>http://www.bcstats.gov.bc.ca/StatisticsBySubject/Economy/ConsumerPriceIndex.aspx</t>
  </si>
  <si>
    <t>More inflation history can be found here (2nd pointer is easier to use):</t>
  </si>
  <si>
    <t>http://www5.statcan.gc.ca/cansim/a26?id=3260020</t>
  </si>
  <si>
    <t>MTUM</t>
  </si>
  <si>
    <t>Bloomberg Barclays US Aggregate Bond TR USD 1976-1986</t>
  </si>
  <si>
    <t>Crude mapping: TSM 1970-71</t>
  </si>
  <si>
    <t>TERMS OF USE AND DISCLAIMER</t>
  </si>
  <si>
    <t>Momentum</t>
  </si>
  <si>
    <t>MSCI USA Momentum Index 1982-2013</t>
  </si>
  <si>
    <t>TIP #1: you can customize the portfolio names in row 4 to something more meaningful than P1/P2/etc.</t>
  </si>
  <si>
    <t>https://www.bogleheads.org/forum/viewtopic.php?f=10&amp;t=203092</t>
  </si>
  <si>
    <t xml:space="preserve">  ==&gt; not doing such intra-year reinvestment (e.g. retirees spending dividends and coupon payments as they come) would lead to slightly lower returns.</t>
  </si>
  <si>
    <t>PIORX</t>
  </si>
  <si>
    <t>MITTX</t>
  </si>
  <si>
    <t>MFS MA Investors</t>
  </si>
  <si>
    <t>Pioneer
R</t>
  </si>
  <si>
    <t>Approximated to S&amp;P 500 1871-1969</t>
  </si>
  <si>
    <t>======================================</t>
  </si>
  <si>
    <t>Stock Index Calculator (Tyler) 1927-1978</t>
  </si>
  <si>
    <t>Stock Index Calculator (Tyler) 1927-1985</t>
  </si>
  <si>
    <t>CRSP Decile 1-10 (NYSE/AMEX/NASDAQ) 1970-1992</t>
  </si>
  <si>
    <t>CRSP Decile 10 (NYSE/AMEX/NASDAQ) 1970-1997</t>
  </si>
  <si>
    <t>========================</t>
  </si>
  <si>
    <t>Vanguard Extended Market Index Fund (VEXMX) 1988+</t>
  </si>
  <si>
    <t>Dow Jones Wilshire 4500 1984-1987</t>
  </si>
  <si>
    <t>- Replaced the pre-1988 numbers for Extended Market by Dow Jones Wilshire 4500 (the index VEXMX followed to begin with): 1984-1987</t>
  </si>
  <si>
    <t>(customize portfolio names below; scroll down for starting date)</t>
  </si>
  <si>
    <t>More about Historical Returns (e.g. pre-1970):</t>
  </si>
  <si>
    <t>Longinvest's bonds fund spreadsheet (10-4 model) 1871-1991</t>
  </si>
  <si>
    <t>Longinvest's bonds fund spreadsheet (10-2 model) 1871-1975</t>
  </si>
  <si>
    <t>T-Bills 1934-1992 (simulated with FRED TB3MS interest rates)</t>
  </si>
  <si>
    <t>Prof. Shiller S&amp;P 500 historical data series:</t>
  </si>
  <si>
    <t>https://www.bloombergindices.com/bloomberg-barclays-indices/</t>
  </si>
  <si>
    <t>© 2016 Bloomberg</t>
  </si>
  <si>
    <t>On Aug-16, Bloomberg acquired these assets from Barclays. Barclays and Bloomberg partner to co-brand the indices.</t>
  </si>
  <si>
    <t>https://index.barcap.com/Home/Guides_and_Factsheets</t>
  </si>
  <si>
    <t>Useful guides and fact sheets from Barclays.</t>
  </si>
  <si>
    <t>Std. Deviation</t>
  </si>
  <si>
    <t>Credit to Longinvest for the synthetic historical bond returns</t>
  </si>
  <si>
    <t>US Mkt. Correlation</t>
  </si>
  <si>
    <t>Int'l Mkt. Correlation</t>
  </si>
  <si>
    <t>Correlation w/  US Mkt (1970+)</t>
  </si>
  <si>
    <t>1. mtbomb added the 2012 returns.</t>
  </si>
  <si>
    <t>TSM = Total Stock Market - US Cap Weighted (P)</t>
  </si>
  <si>
    <t>S&amp;P 500 (LCB) = US Large Blend (P)</t>
  </si>
  <si>
    <t>LCV = US Large Value (P)</t>
  </si>
  <si>
    <t>LCG = US Large Growth (P)</t>
  </si>
  <si>
    <t>MCB = US Mid Blend (P)</t>
  </si>
  <si>
    <t>MCG = US Mid Growth (P)</t>
  </si>
  <si>
    <t>MCV = US Mid Value (P)</t>
  </si>
  <si>
    <t>SCB = US Small Blend (P)</t>
  </si>
  <si>
    <t>SCV = US Small Value (P)</t>
  </si>
  <si>
    <t>SCG = US Small Growth (P)</t>
  </si>
  <si>
    <t>D10 = US Micro Cap Blend (A)</t>
  </si>
  <si>
    <t>Extended Market Index (P)</t>
  </si>
  <si>
    <t>REIT = Real Estate (P)</t>
  </si>
  <si>
    <t>Pacific (P)</t>
  </si>
  <si>
    <t>Europe (P)</t>
  </si>
  <si>
    <t>International Value (P)</t>
  </si>
  <si>
    <t>Windsor (A)</t>
  </si>
  <si>
    <t>Windsor II (A)</t>
  </si>
  <si>
    <t>Wellington (A)</t>
  </si>
  <si>
    <t>Wellesley (A)</t>
  </si>
  <si>
    <t>Precious Metals (A)</t>
  </si>
  <si>
    <t>T-Bills (P) - Risk Free Benchmark for Sharpe</t>
  </si>
  <si>
    <t>TBM = Total Bond Market (P)</t>
  </si>
  <si>
    <t>TIPS = Treasury Inflation Protected Securities (A)</t>
  </si>
  <si>
    <t>High Yield Corporate Bonds (A)</t>
  </si>
  <si>
    <t>COMM - Commodities/Natural Resources (P)</t>
  </si>
  <si>
    <t>Global Bonds (Unhedged) (A)</t>
  </si>
  <si>
    <t>Gold (P)</t>
  </si>
  <si>
    <t>Momentum (P)</t>
  </si>
  <si>
    <t>LTT = Long Term Treasury (A)</t>
  </si>
  <si>
    <t>ITT = Inter. Term Treasury (A)</t>
  </si>
  <si>
    <t>STT = Short Term Treasury (A)</t>
  </si>
  <si>
    <t>Short Term Investment Grade (A)</t>
  </si>
  <si>
    <t>Short Term Munis (A)</t>
  </si>
  <si>
    <t>Inter. Term Munis (A)</t>
  </si>
  <si>
    <t>Long Term Munis (A)</t>
  </si>
  <si>
    <t>===========================</t>
  </si>
  <si>
    <t>Health Care (A)</t>
  </si>
  <si>
    <t>Energy (A)</t>
  </si>
  <si>
    <t>=================</t>
  </si>
  <si>
    <t>Vanguard Developed Markets Index Fund (VTMGX) 2000+</t>
  </si>
  <si>
    <t>Vanguard Short Term Treasury Fund (VFISX) 1992+</t>
  </si>
  <si>
    <t>Vanguard Long Term Treasury Fund (VUSTX) 1987+</t>
  </si>
  <si>
    <t>iShares S&amp;P GSCI Commodity-Indexed Trust (GSG) 2007+</t>
  </si>
  <si>
    <t>Vanguard Short-Term Investment-Grade Fund (VFSTX) 1983+</t>
  </si>
  <si>
    <t>Vanguard FTSE All-World ex-US Small-Cap Index Fund (VFSVX)  2010+</t>
  </si>
  <si>
    <t>Vanguard Short-Term Tax-Exempt Fund (VWSTX) 1978+</t>
  </si>
  <si>
    <t>Vanguard Intermediate-Term Tax-Exempt Fund (VWITX) 1978+</t>
  </si>
  <si>
    <t>Vanguard Long-Term Tax-Exempt Fund (VWLTX) 1978+</t>
  </si>
  <si>
    <t>iShares Edge MSCI USA Momentum Factor (MTUM) 2014+</t>
  </si>
  <si>
    <t>Vanguard Emerging Markets Stock Index Fund (VEIEX) 1995+</t>
  </si>
  <si>
    <t>Vanguard Pacific Stock Index Fund (VPACX) 1991+</t>
  </si>
  <si>
    <t>Vanguard Europe Stock Index Fund (VEURX) 1991+</t>
  </si>
  <si>
    <t>Vanguard Windsor Fund (VWNDX) 1959+</t>
  </si>
  <si>
    <t>Vanguard Windsor II Fund (VWNFX) 1986+</t>
  </si>
  <si>
    <t>Vanguard Wellington Fund (VWELX) 1930+</t>
  </si>
  <si>
    <t>Asset</t>
  </si>
  <si>
    <t>VWESX</t>
  </si>
  <si>
    <t>* Vanguard Explorer Fund (VEXPX) 1968+</t>
  </si>
  <si>
    <t>* Vanguard Prime Money Market Fund (VMMXX) 1976+</t>
  </si>
  <si>
    <t>* Fidelity® Magellan (FMAGX) 1964+</t>
  </si>
  <si>
    <t>* Vanguard Long-Term Investment-Grade Fund (VWESX) 1974+</t>
  </si>
  <si>
    <t>* Vanguard International Value Fund (VTRIX) 1984+</t>
  </si>
  <si>
    <t>* Pioneer R (PIORX) 1929+</t>
  </si>
  <si>
    <t>* MFS Massachusetts Investors Tr A (MITTX) 1925+</t>
  </si>
  <si>
    <t>Vanguard LT Corp. Bds</t>
  </si>
  <si>
    <t>Correl.
US Mkt</t>
  </si>
  <si>
    <t>PGBDX</t>
  </si>
  <si>
    <t>Int'l Bond Fund</t>
  </si>
  <si>
    <t>VTIBX</t>
  </si>
  <si>
    <t>Citigroup WGBI USD (unhedged) 1985-1989</t>
  </si>
  <si>
    <t>Bloomberg Barclays Global Aggregate TR USD (unhedged) 1990-1993</t>
  </si>
  <si>
    <t>Global Bond Fund (unhedged) Class D (PGBDX) 1994+</t>
  </si>
  <si>
    <t>- Replaced Global Bd PIGLX inst'l fund by class D equivalent (PGBDX), replaced JPM GBI by Barclays Global Aggr (PGBDX benchmark), and added Citigroup WGBI to fill 1985-89 gap</t>
  </si>
  <si>
    <t>Citigroup WGBI NonUSD Hedged USD 1985-1989</t>
  </si>
  <si>
    <t>Bloomberg Barclays Global Aggregate Ex USD TR Hdg USD 1990-2013</t>
  </si>
  <si>
    <t>Vanguard Total International Bond Index Fund (VTIBX) 2014+</t>
  </si>
  <si>
    <t>Crude mapping: US Large Value 1970</t>
  </si>
  <si>
    <t>Crude mapping: 1-yr interest rate (Prof. Shiller) 1871-1933</t>
  </si>
  <si>
    <t>Vanguard Wellesley Fund (VWINX) 1971+</t>
  </si>
  <si>
    <t>http://www.lbma.org.uk/pricing-and-statistics</t>
  </si>
  <si>
    <t>CPI-U data from Bureau of Labor and Statistics (CUUR0000SA0 series):</t>
  </si>
  <si>
    <t>Price of gold from the London Bullion Market Association (LBMA):</t>
  </si>
  <si>
    <t>DFA Matrix from Dimensional Fund Advisors (via IFA)</t>
  </si>
  <si>
    <t>A few data sources:</t>
  </si>
  <si>
    <t>Vanguard: performance tab, click "cumulative, yearly, and quarterly historical returns" link:</t>
  </si>
  <si>
    <t>International Bonds (USD-hedged) (P)</t>
  </si>
  <si>
    <t>Vanguard Energy Fund (VGENX) 1985+</t>
  </si>
  <si>
    <t>Vanguard Precious Metals and Mining Fund (VGPMX) 1985+</t>
  </si>
  <si>
    <t>Vanguard Health Care Fund (VGHCX) 1985+</t>
  </si>
  <si>
    <t>Bridgeway Ultra Small Company Market Fund (BRSIX) 1998+</t>
  </si>
  <si>
    <t>Vanguard Mid-Cap Value Index Fund (VMVIX) 2007+</t>
  </si>
  <si>
    <t>Vanguard Mid-Cap Growth Index Fund (VMGIX) 2007+</t>
  </si>
  <si>
    <t>Vanguard Mid-Cap Index Fund (VIMSX) 1999+</t>
  </si>
  <si>
    <t>© Copyright 2016 Morningstar, Inc.</t>
  </si>
  <si>
    <t>http://us.spindices.com/index-finder/</t>
  </si>
  <si>
    <t>Copyright © 2016 S&amp;P Dow Jones Indices LLC</t>
  </si>
  <si>
    <t>Useful search engine for S&amp;P and Dow Jones indices</t>
  </si>
  <si>
    <t>Most funds documented below are passive index funds (tagged as "P"), while some are active funds (tagged as "A").</t>
  </si>
  <si>
    <t>VCIT</t>
  </si>
  <si>
    <t>Barclays US Corporate Invest Grade TR USD 1973-1998</t>
  </si>
  <si>
    <t>Bloomberg Barclays US Credit Corporate 5-10 Year TR USD 1999-2009</t>
  </si>
  <si>
    <t>- Most updates are very minor, e.g. few basis points; VWEHX (High-Yield Bonds) 2009 error: 39.09 instead of 20.13; BRSIX (micro-caps) 2015 error: -8.28 instead of -3.94</t>
  </si>
  <si>
    <t>- Updated Total-Bonds (TBM) historical returns with latest from Barclays Capital Aggregate Bond Index (some old Lehman Brother numbers weren't quite right): 1976-1986</t>
  </si>
  <si>
    <t>- Replaced IFA IV as data source for Int'l Value by MSCI EAFE (net) for years 1972-74 (and extended to 1970-71); IFA IV was actually referring to the same index for those years.</t>
  </si>
  <si>
    <t>Extended Mkt</t>
  </si>
  <si>
    <t>Crude mapping: TBM 1970-72</t>
  </si>
  <si>
    <t>Vanguard Intermediate-Term Corporate Bond Index Fund (VCIT) 2010+</t>
  </si>
  <si>
    <t>Hi-Yield Corp. Bd</t>
  </si>
  <si>
    <t>Global Bd</t>
  </si>
  <si>
    <t>Int'l Bd</t>
  </si>
  <si>
    <t>Nikkei-225</t>
  </si>
  <si>
    <t>Morningstar Secid XIUSA000PF (DJ Industrial Average TR USD), 1988+</t>
  </si>
  <si>
    <t>Morningstar Secid XIUSA00007 (DJ Industrial Average PR USD), 1901+</t>
  </si>
  <si>
    <t>Correlation w/  Int'l Mkt (1970+)</t>
  </si>
  <si>
    <t>Morningstar SecId FOUSA05SFQ (Nikkei 225 Average PR JPY), 1950+</t>
  </si>
  <si>
    <t>Longinvest's bonds fund spreadsheet (4-2 model) 1871-1975</t>
  </si>
  <si>
    <t>Bloomberg Barclays 1-5 Yr Treasury TR USD 1976-1991</t>
  </si>
  <si>
    <t>- Switched Total-Bonds (TBM) historical returns to longinvest's bonds fund 10-2 model (better match than the 10-4 model used for IT Treasuries). Extended to address 1871-1975</t>
  </si>
  <si>
    <t>- Switched Short-Term Treasury (STT) returns from longinvest's 4-2 model to Bloomberg Barclays 1-5 Yr Treasury TR USD (VFISX benchmark index) for years 1976-1991</t>
  </si>
  <si>
    <t>Vanguard Intermediate Term Treasury Fund (VFITX) 1992+</t>
  </si>
  <si>
    <t>Intermediate Term Corporate Bonds (P)</t>
  </si>
  <si>
    <t>Short Term Investment Grade</t>
  </si>
  <si>
    <t>Bloomberg Barclays US Treasury Long TR USD 1973-1986</t>
  </si>
  <si>
    <t>MAJOR REVISION</t>
  </si>
  <si>
    <t>S&amp;P 500 (Prof. Shiller) 1871-1936</t>
  </si>
  <si>
    <t>S&amp;P 500 (Standard &amp; Poor's) 1937-1970</t>
  </si>
  <si>
    <t>S&amp;P 500 (Standard &amp; Poor's) 1971-1976</t>
  </si>
  <si>
    <t>BLS Consumer Price Index - All Urban Consumers 1937+ (Dec to Dec)</t>
  </si>
  <si>
    <t>US Inflation (Prof. Shiller) 1871-1936</t>
  </si>
  <si>
    <t>US inflation: courtesy of Prof. Shiller  -- used in lieu of BLS data before 1937, for consistency with S&amp;P 500 numbers</t>
  </si>
  <si>
    <t>- Used S&amp;P 500 TR USD (1936 series) for 1937-1970 (replacing Prof. Shiller numbers) for consistency with other series extended back in time</t>
  </si>
  <si>
    <t>- Used BLS CPI-U inflation numbers for 1937-71 (replacing Prof. Shiller numbers) for consistency with other series extended back in time</t>
  </si>
  <si>
    <t>http://www.jstor.org/stable/10.1086/339903</t>
  </si>
  <si>
    <t>Miscellaneous data series</t>
  </si>
  <si>
    <t>=========================================</t>
  </si>
  <si>
    <t>More pointers for your own private research</t>
  </si>
  <si>
    <t xml:space="preserve">The following points to data series that can be publicly found, but not </t>
  </si>
  <si>
    <t>publicly reproduced. One can always create their own private version of</t>
  </si>
  <si>
    <t xml:space="preserve">for UK equities, bonds (aka gilts) and inflation-indexed treasuries. </t>
  </si>
  <si>
    <t xml:space="preserve">The Barclays study is updated every year, and can easily be found with </t>
  </si>
  <si>
    <t>an Internet search. Here is a link to the 2016 version:</t>
  </si>
  <si>
    <t>http://hungrydummy.com/media/pdf/EquityGiltStudy2016.pdf</t>
  </si>
  <si>
    <t>Note: confusingly enough, 'small stocks' in SBBI lingo means 'micro-caps'…</t>
  </si>
  <si>
    <t xml:space="preserve">for US equities, government bonds, corporate bonds, etc. </t>
  </si>
  <si>
    <t>the Simba spreadsheet, and add such data series to the Data_TR_USD tab.</t>
  </si>
  <si>
    <t>=============</t>
  </si>
  <si>
    <t>See the "Adding returns for additional funds" instructions in the README tab.</t>
  </si>
  <si>
    <t>can be found on Prof. French's Web site:</t>
  </si>
  <si>
    <t>This post from Dr Bernstein might help for the process of extracting FF returns:</t>
  </si>
  <si>
    <t>French-Fama (FF) data series (factors, industry sectors, and much more)</t>
  </si>
  <si>
    <t>French-Fama library</t>
  </si>
  <si>
    <t>S&amp;P Composite Price (SPWC) index</t>
  </si>
  <si>
    <t>weekly series of 400 stocks that was tracked separately by S&amp;P.</t>
  </si>
  <si>
    <t>https://www.bogleheads.org/forum/viewtopic.php?f=10&amp;t=205081</t>
  </si>
  <si>
    <t xml:space="preserve">S&amp;P 500 data series, replacing the pre-1957 S&amp;P 90 numbers by a </t>
  </si>
  <si>
    <t>Pointers / See also</t>
  </si>
  <si>
    <t>================</t>
  </si>
  <si>
    <t>IT Corp.</t>
  </si>
  <si>
    <t>Inter. Term Corporate Bond</t>
  </si>
  <si>
    <t>- Find better ways for users to add their private data series, with minimal disruptions when updating the spreadsheet</t>
  </si>
  <si>
    <t>EAFE = International Developed ex North America (P)</t>
  </si>
  <si>
    <t>Total International ex-USA (P)</t>
  </si>
  <si>
    <t>============================================</t>
  </si>
  <si>
    <t>=&gt; same thing for MSCI ACWI Ex USA (cf. Total Int'l)</t>
  </si>
  <si>
    <t>EM = Emerging Markets (P)</t>
  </si>
  <si>
    <t>International Small (P)</t>
  </si>
  <si>
    <t>Following is a list of abbreviations and a summary of the data sources by year range</t>
  </si>
  <si>
    <t xml:space="preserve">Note that most data series assume intra-year income (e.g. dividends, coupon payments, etc) reinvestment, e.g. US data series are of the "TR" type. </t>
  </si>
  <si>
    <t xml:space="preserve">  ==&gt; in a few cases, somewhat crude mappings were used to fill some gaps. They are marked in italics.</t>
  </si>
  <si>
    <t>Longinvest's bonds fund spreadsheet (30-11 model) 1871-1941</t>
  </si>
  <si>
    <t>Longinvest's bonds fund spreadsheet (30-11 model) 1942-1972</t>
  </si>
  <si>
    <t>=======================</t>
  </si>
  <si>
    <t>Synthetic TIPS from Prof. Kothari and Shanken</t>
  </si>
  <si>
    <t>(Bogleheads made an attempt at developing our own model, wasn't convincing)</t>
  </si>
  <si>
    <t>Model, TR</t>
  </si>
  <si>
    <t>(could be spliced with the VIPSX data series as an experiment)</t>
  </si>
  <si>
    <t>TIPS</t>
  </si>
  <si>
    <t>- Switched Long-Term Treasury (LTT) returns from longinvest's 30-11 model to Bloomberg Barclays US Treasury Long TR USD (VUSTX benchmark index) for years 1973-1986</t>
  </si>
  <si>
    <t xml:space="preserve">MSCI EM GR USD minus 0.3% 1988-1994 </t>
  </si>
  <si>
    <t>(MSCI EM NR USD not available until 1999 hence the approximation)</t>
  </si>
  <si>
    <t>(MSCI ACWI Ex USA NR not available until 1999 hence the approximation)</t>
  </si>
  <si>
    <t xml:space="preserve">MSCI ACWI Ex USA GR USD minus 0.4% 1988-1996 </t>
  </si>
  <si>
    <t>Crude mapping: MSCI World ex USA NR USD 1970-1987 (Developed Only)</t>
  </si>
  <si>
    <t>- Replaced MSCI EAFE by MSCI World ex-USA for Total Int'l 1970-1987 (still a crude mapping by lack of emerging countries, but at least this adds Canada)</t>
  </si>
  <si>
    <t>- Replaced the 85/15 EAFE/EM coarse rule by MSCI ACWI ex-USA for Total Int'l 1988-1996 (unfortunately requiring a manual adjustment to go from GR returns to NR returns)</t>
  </si>
  <si>
    <t>Crude mapping: MSCI World ex USA NR USD 1985-1987 (Developed Only)</t>
  </si>
  <si>
    <t>Vertical</t>
  </si>
  <si>
    <t>List</t>
  </si>
  <si>
    <t>Tickers</t>
  </si>
  <si>
    <t>Analyze portfolio</t>
  </si>
  <si>
    <t>- Eliminated pre-1985 returns for Emerging (no reliable source). Approximated Emerging as MSCI World Ex USA for years 1985-1987 (crude mapping to fill the gap).</t>
  </si>
  <si>
    <t>Here is an example. Go to the worksheet Data_TR_USD:</t>
  </si>
  <si>
    <t>Longinvest's bonds fund spreadsheet (10-4 model) 1985-1991</t>
  </si>
  <si>
    <t>Bloomberg Barclays 5-10 Yr Treasury TR USD 1992-1996</t>
  </si>
  <si>
    <t>- Revisited TIPS, using the Barclays TIPS index for 1997-2000. Before that, coarse mapping to IT treasuries (longinvest's 10-4 model 1985-1991, then Barclays 5-10Y index till 1996</t>
  </si>
  <si>
    <t>- Gained access to (and authorization to reproduce) the original 'synthetic' numbers from the Kothari/Shaken study. Entire series covers 1954-1998.</t>
  </si>
  <si>
    <t>(approximate as DFA applies quality filters and is developed only)</t>
  </si>
  <si>
    <t>DFA Int'l Small Cap Index (DFA Matrix) 1982-1994</t>
  </si>
  <si>
    <t>MSCI ACWI Ex USA Small NR USD 1995-2009</t>
  </si>
  <si>
    <t>- Replaced IFA IS as data source for Int'l Small, coming back to the corresponding original source (DFA Int'l Small Cap Index from DFA Matrix).</t>
  </si>
  <si>
    <t>- Eliminated pre-1982 returns for Int'l Small (no reliable source, DFA index is only UK/Japan by then). Eliminated use of VINEX, in favor of MSCI ACWI Ex USA Small NR for 1995-2009.</t>
  </si>
  <si>
    <t>- Checked and updated all FTSE/Russell indexes data series (all minor changes)</t>
  </si>
  <si>
    <t>- Renamed series as 'TIPS' (former 'Synthetic TIPS'), eliminating the use of the Kothari model (not proven enough). Entire Kothari series moved to Data_Misc.</t>
  </si>
  <si>
    <t>=&gt; for Mid Cap Blend, introduced MSCI US Mid Cap 450 for 1993-1998</t>
  </si>
  <si>
    <t>- For US factor-oriented funds, extended the applicability of the corresponding MSCI indices as far back in history as possible, replacing corresponding FTSE/Russell values</t>
  </si>
  <si>
    <t>MSCI US Mid Cap 450 GR USD 1993-1998</t>
  </si>
  <si>
    <t>Russell Mid Cap TR USD 1979-1992</t>
  </si>
  <si>
    <t>Russell Mid Cap Value TR USD 1986-1992</t>
  </si>
  <si>
    <t>MSCI US Mid Cap Value GR USD 1993-2006</t>
  </si>
  <si>
    <t>Russell 1000 Value TR USD 1979-1992</t>
  </si>
  <si>
    <t>Russell 1000 Growth TR USD 1979-1992</t>
  </si>
  <si>
    <t>Russell Mid Cap Growth TR USD 1986-1992</t>
  </si>
  <si>
    <t>MSCI US Mid Cap Growth GR USD 1993-2006</t>
  </si>
  <si>
    <t>(crude mapping, as it only models treasuries)</t>
  </si>
  <si>
    <t>(crude mapping, by lack of LT interest rates history in this time period)</t>
  </si>
  <si>
    <t>MSCI US Small Cap Value GR USD 1993-1998</t>
  </si>
  <si>
    <t>Russell 2000 Value TR USD 1979-1992</t>
  </si>
  <si>
    <t>Russell 2000 Growth TR USD 1979-1992</t>
  </si>
  <si>
    <t>MSCI US Small Cap Growth GR USD 1993-1998</t>
  </si>
  <si>
    <t>=&gt; for Small Cap Value, introduced MSCI US Small Cap Value for 1993-1998</t>
  </si>
  <si>
    <t>=&gt; for Small Cap Growth introduced MSCI US Small Cap Growth for 1993-1998</t>
  </si>
  <si>
    <t>Russell 2000 TR USD 1979-1989</t>
  </si>
  <si>
    <t>=&gt; for Mid Cap Value, extended MSCI US Mid Cap Value to 1993-2006 (instead of 1996-2006)</t>
  </si>
  <si>
    <t>=&gt; for Mid Cap Growth, extended MSCI US Mid Cap Growth to 1993-2006 (instead of 1996-2006)</t>
  </si>
  <si>
    <t>Vanguard High-Yield Corporate Fund (VWEHX) 1979+</t>
  </si>
  <si>
    <t>Bloomberg Barclays Credit 1-5 Yr TR USD 1976-1982</t>
  </si>
  <si>
    <t>- Extended Short-Term Investment Grade (VFSTX) returns to 1983+ (formerly 1985+); complemented with Bloomberg Barclays Credit 1-5 Yr TR USD 1976-1982</t>
  </si>
  <si>
    <t>LT Treasuries: simulated bond fund 30-11, derived from interest rates (Shiller, NBER and FRED)</t>
  </si>
  <si>
    <t>- Extended Long-Term Treasury (LTT) data series to 1871+, using longinvest's 30-11 model (crude mapping till 1941, then leveraged more reliable LT interest rates from NBER)</t>
  </si>
  <si>
    <t>9. Double-checked all Vanguard fund returns against historical data provided by Vanguard (credits to John Woerth for the help); double-checked all index returns as well.</t>
  </si>
  <si>
    <t>- Some funds (or indices) started before 1972 or 1985 =&gt; provided full history when available and appropriate; all 1972+ series extended to 1970+</t>
  </si>
  <si>
    <t>- Int'l Value was based on MSCI EAFE Value returns that got lost in history =&gt; numbers updated with MSCI EAFE Value NR USD series</t>
  </si>
  <si>
    <t>Russell 1000 Value TR USD 1985</t>
  </si>
  <si>
    <t xml:space="preserve">Years before a real-life fund existed are based on either known index returns, or some synthetic model (e.g. developed by the Bogleheads community). </t>
  </si>
  <si>
    <t>Note that all international data series use "NR" type series and track corresponding indices (regular Vanguard practice).</t>
  </si>
  <si>
    <t>Most FTSE/Russell series can be found on Morningstar, typing the name of the index on the Morningstar *home page*</t>
  </si>
  <si>
    <t>Search engine with keywords works well. Graphs can be referred to with a shortened URL.</t>
  </si>
  <si>
    <r>
      <t>To get total returns for an ETF/security, use a URL like http://www.morningstar.com/</t>
    </r>
    <r>
      <rPr>
        <b/>
        <sz val="10"/>
        <rFont val="Arial"/>
        <family val="2"/>
      </rPr>
      <t>funds</t>
    </r>
    <r>
      <rPr>
        <sz val="10"/>
        <rFont val="Arial"/>
        <family val="2"/>
      </rPr>
      <t>/etc - even if it's not a fund!</t>
    </r>
  </si>
  <si>
    <t>1871-2016</t>
  </si>
  <si>
    <t>1901-2016</t>
  </si>
  <si>
    <t>1927-2016</t>
  </si>
  <si>
    <t>1970-2016</t>
  </si>
  <si>
    <t>1972-2016</t>
  </si>
  <si>
    <t>1985-2016</t>
  </si>
  <si>
    <t>mtbomb (2012); serbeer (2013/14/15); LadyGeek (2014); Hatch Batten (2014/15); Paul Douglas Boyer (2015); siamond (2015/16/17)</t>
  </si>
  <si>
    <t>https://www.vanguardcanada.ca/individual/</t>
  </si>
  <si>
    <t>- Canada Libra numbers (+inflation) when available</t>
  </si>
  <si>
    <t>Fund merged with VUSXX in 2016</t>
  </si>
  <si>
    <t>Two of the …</t>
  </si>
  <si>
    <t>http://performance.morningstar.com/funds/etf/total-returns.action?t=VFINX</t>
  </si>
  <si>
    <t>- David Swensen Individual Portfolio: use 15% REIT and 10% EM instead of 20% REIT and 5% EM - Swensen's updated recommendation since 2009</t>
  </si>
  <si>
    <t>STB</t>
  </si>
  <si>
    <t>VBISX</t>
  </si>
  <si>
    <t>Short Term Bonds - STB</t>
  </si>
  <si>
    <t>STB = Short Term Bonds (P)</t>
  </si>
  <si>
    <t>Bloomberg Barclays US Government/Credit 1-5 Yr TR USD 1976-1994</t>
  </si>
  <si>
    <t>Vanguard Short-Term Bond Index Fund Investor Shares (VBISX) 1995+</t>
  </si>
  <si>
    <t>11. New data series were introduced:</t>
  </si>
  <si>
    <t>- Momentum factor (iShares MTUM, tracking the MSCI USA Momentum Index). MSCI index for 1982-2013, then MTUM for 2014+.</t>
  </si>
  <si>
    <t>- Int'l Bonds (hedged): Vanguard VTIBX 2014+, Barclays Global Agg Ex US (~ VTIBX benchmark) 1990+. Added Citigroup WGBI ex-US to fill 1985-89 gap</t>
  </si>
  <si>
    <t>- Intermediate-Term Corporate Bonds: Vanguard VCIT 2010+, Barclays US Credit Corp. 5-10yr 1998+, Barclays US Credit Corp. 1973+, TBM mapping to fill 1970-72 gap</t>
  </si>
  <si>
    <t>- Short-Term Bonds: Vanguard VBISX 1995+, Bloomberg Barclays US Government/Credit 1-5 Yr TR USD 1976-1994, Longinvest's bonds fund (4-2 model) for previous years.</t>
  </si>
  <si>
    <t>- Moved the new IT Corp Bond series in the 1970+ group, while moving the TIPS series (former S-TIPS) to the 1985+ group. Added the new Short-Term Bond series to the 1970+ group.</t>
  </si>
  <si>
    <t>12. Changed all 1972+ tools, charts and statistics to 1970+ (while having both 1970+ and 1972+ CAGR math at the bottom of the Data_TR_USD tab, for historical reasons)</t>
  </si>
  <si>
    <t>- Aligned 'Up SD' (upside std-deviation) formulas with 'Down SD' (downside std deviation vs MAR) formulas; double-checked that Down-SD is the right formula for Sortino ratios.</t>
  </si>
  <si>
    <t>- Improved error detection and correction for data series with little to no variance (e.g. very short timeframe, cash): std-dev, sharpe, sortino, correlation/pearson.</t>
  </si>
  <si>
    <t>- Disabled by default the 3-years and 15-years rolling returns in the Portfolio tab to improve performance when opening the document (notably with LibreOffice)</t>
  </si>
  <si>
    <t>15. Updated a few lazy portfolios, to improve consistency with corresponding authors and with Bogleheads Wiki pages</t>
  </si>
  <si>
    <t>Another personal portfolio</t>
  </si>
  <si>
    <t>- Removed David Swensen Yale Endowment (extraneous); settled for IT Treasuries for Individual Portfolio - see: https://www.bogleheads.org/forum/viewtopic.php?t=90257#p1300087</t>
  </si>
  <si>
    <t>- Switched from ST Treasuries to ST Bonds (VBISX) for Bill Bernstein No Brainer and Frank Armstrong Ideal Index portfolios, as originally intended</t>
  </si>
  <si>
    <r>
      <t xml:space="preserve">Please use this spreadsheet (incl. historical returns) only for </t>
    </r>
    <r>
      <rPr>
        <b/>
        <sz val="10"/>
        <rFont val="Arial"/>
        <family val="2"/>
      </rPr>
      <t>personal</t>
    </r>
    <r>
      <rPr>
        <sz val="10"/>
        <rFont val="Arial"/>
        <family val="2"/>
      </rPr>
      <t xml:space="preserve">, </t>
    </r>
    <r>
      <rPr>
        <b/>
        <sz val="10"/>
        <rFont val="Arial"/>
        <family val="2"/>
      </rPr>
      <t>non-commercial</t>
    </r>
    <r>
      <rPr>
        <sz val="10"/>
        <rFont val="Arial"/>
        <family val="2"/>
      </rPr>
      <t xml:space="preserve">, </t>
    </r>
    <r>
      <rPr>
        <b/>
        <sz val="10"/>
        <rFont val="Arial"/>
        <family val="2"/>
      </rPr>
      <t>educational purposes</t>
    </r>
    <r>
      <rPr>
        <sz val="10"/>
        <rFont val="Arial"/>
        <family val="2"/>
      </rPr>
      <t>, e.g. learning, teaching and research.</t>
    </r>
  </si>
  <si>
    <t>14. Improvements to the spreadsheet statistics and mechanics:</t>
  </si>
  <si>
    <t>http://www.tangotools.com/ui/ui.htm</t>
  </si>
  <si>
    <t>- Bill Bernstein Cowards: use S&amp;P 500 (LCB) instead of TSM - back to its original definition: http://www.efficientfrontier.com/ef/996/cowards.htm</t>
  </si>
  <si>
    <t>- Removed Bill Bernstein Smart Money (was a duplicate of Cowards portfolio)</t>
  </si>
  <si>
    <t>OK 2016</t>
  </si>
  <si>
    <t>- Data_TR_USD returns for all funds (dual source)</t>
  </si>
  <si>
    <t>- ER update for all funds</t>
  </si>
  <si>
    <t>- Lazy_Portfolios: one more year</t>
  </si>
  <si>
    <t>- When updating last year's returns, cross-check with two sources (e.g. Vanguard or iShares vs Morningstar)</t>
  </si>
  <si>
    <t>=&gt; Wait a few days for Vanguard, Morningstar, iShares to stabilize…</t>
  </si>
  <si>
    <t>https://www.bogleheads.org/forum/viewtopic.php?f=10&amp;t=2520&amp;p=3186374#p3184164</t>
  </si>
  <si>
    <t>Scott Burns Couch</t>
  </si>
  <si>
    <t>- Added inflation and T-Bills statistics for time periods of interest in Portfolio and Compare_Portfolios tabs; MAR Real is now automatically computed in Portfolio tab.</t>
  </si>
  <si>
    <t>1. Enter Fund Name in cell BA1 in Data_TR_USD
2. Enter Fund Symbol in cell BA2  
3. Enter ER (Expense Ratio) in cell BA3  
4. Enter Year of Inception for the (real-life) Fund in cell BA4 - careful, the worksheet assumes that annual returns start the *following* year for the ER adjustment
5. Enter Year of the (first) Return in cell BA5, e.g. the year after the Fund's inception, but it could be earlier if some synthetic/index returns are used prior to the Fund's existence
6. Scroll down, add the Fund returns starting from cell BA184
7. If you have returns for the Fund from inception then there is no ER deduction but if you are using synthetic returns then the ER is deducted from the returns. If you don't want any ER to be deducted, then enter an ER of 0 in cell BA3</t>
  </si>
  <si>
    <r>
      <t xml:space="preserve">Please use this spreadsheet only for </t>
    </r>
    <r>
      <rPr>
        <b/>
        <sz val="10"/>
        <rFont val="Arial"/>
        <family val="2"/>
      </rPr>
      <t>personal</t>
    </r>
    <r>
      <rPr>
        <sz val="10"/>
        <rFont val="Arial"/>
        <family val="2"/>
      </rPr>
      <t xml:space="preserve">, </t>
    </r>
    <r>
      <rPr>
        <b/>
        <sz val="10"/>
        <rFont val="Arial"/>
        <family val="2"/>
      </rPr>
      <t>non-commercial</t>
    </r>
    <r>
      <rPr>
        <sz val="10"/>
        <rFont val="Arial"/>
        <family val="2"/>
      </rPr>
      <t xml:space="preserve">, </t>
    </r>
    <r>
      <rPr>
        <b/>
        <sz val="10"/>
        <rFont val="Arial"/>
        <family val="2"/>
      </rPr>
      <t>educational purposes</t>
    </r>
    <r>
      <rPr>
        <sz val="10"/>
        <rFont val="Arial"/>
        <family val="2"/>
      </rPr>
      <t>, e.g. learning, teaching and research.</t>
    </r>
  </si>
  <si>
    <t>https://www.bogleheads.org/forum/index.php</t>
  </si>
  <si>
    <t>Visit the Bogleheads Forum:</t>
  </si>
  <si>
    <t>IAU</t>
  </si>
  <si>
    <t>iShares Gold Trust (IAU) 2006+</t>
  </si>
  <si>
    <t>LBMA Gold Price PM USD (Dec 31st to Dec 31st) 1970-2005</t>
  </si>
  <si>
    <t>- Replaced Kitco gold prices (which appeared to be monthly averages) by the LBMA Gold Price PM USD data series (1970-2005), Dec 31st to Dec 31st</t>
  </si>
  <si>
    <t>- Replaced SPDR GLD by iShares IAU for 1986+ (IAU's inception year is 1985). iShares has a lower ER, and tracks the LBMA Gold Price PM USD index.</t>
  </si>
  <si>
    <t>https://www.bogleheads.org/forum/viewtopic.php?t=2520</t>
  </si>
  <si>
    <t>- Expand on fixed income vehicles</t>
  </si>
  <si>
    <t>=&gt; Could we unlock the pre-1985 TIPS situation?</t>
  </si>
  <si>
    <t>=&gt; What about I-bonds? EE bonds? Easy to simulate?</t>
  </si>
  <si>
    <t>=&gt; What about CDs? Duration? Ladder?</t>
  </si>
  <si>
    <t>=&gt; Pre-1970 Corporate Bonds? Worth it?</t>
  </si>
  <si>
    <t>S&amp;P GSCI TR USD 1970-2006</t>
  </si>
  <si>
    <t>https://www.bogleheads.org/forum/viewtopic.php?f=10&amp;t=208496&amp;p=3199844#p3199844</t>
  </si>
  <si>
    <t>VICEX</t>
  </si>
  <si>
    <t>USA Vice Fund</t>
  </si>
  <si>
    <t>VFTSX</t>
  </si>
  <si>
    <t>Vanguard FTSE Social</t>
  </si>
  <si>
    <t>Interesting research from Prof. Wilson and Jones providing an alternative</t>
  </si>
  <si>
    <t>… oldest funds around.</t>
  </si>
  <si>
    <t>'Vice' vs 'Socially Responsible' funds: VICEX, VFTSX</t>
  </si>
  <si>
    <t>Analysis in Credit Suisse Global Investment Returns Yearbook 2015</t>
  </si>
  <si>
    <t>Historical expense ratios (from funds' financial reports):</t>
  </si>
  <si>
    <t>=&gt; e.g. CRSP TSM, LV, MV, SV; MSCI EAFE/EM, Barclays Agg, FTSE NAREIT</t>
  </si>
  <si>
    <t>13. Updated (and somewhat reorganized) the Data_Sources worksheet according to the various changes. Returns marked in italics come from crude mappings.</t>
  </si>
  <si>
    <t>- Removed references to last year of record in worksheet names (e.g. Returns_70 in lieu of Returns_70_15); Improved how the last year value is parameterized.</t>
  </si>
  <si>
    <t>10. Other updates following historical research</t>
  </si>
  <si>
    <t>Rev16b</t>
  </si>
  <si>
    <t>- Prof. Shiller S&amp;P 500 data series when available</t>
  </si>
  <si>
    <t>- Update US inflation (BLS Dec-to-Dec) when available</t>
  </si>
  <si>
    <t>- T-Bill(h) and IT Bonds(h) when FRED rates available</t>
  </si>
  <si>
    <t>1. Updated inflation from BLS with finalized 2016 number (2.07%)</t>
  </si>
  <si>
    <t>IT Bonds(h): simulated bond fund 10-4, derived from interest rates (Shiller and FRED), then VFITX Barclays index - no ER</t>
  </si>
  <si>
    <t>4. Added 'sin' (VICEX) and 'socially responsible' (VFTSX) data series in Data_Misc</t>
  </si>
  <si>
    <t>Home Price</t>
  </si>
  <si>
    <t>US Home Price</t>
  </si>
  <si>
    <t>http://www.econ.yale.edu/~shiller/data/chapt26.xlsx</t>
  </si>
  <si>
    <t>5. Added US Home Price Index data series in Data_Misc - from Prof. Shiller</t>
  </si>
  <si>
    <t>http://www.econ.yale.edu/~shiller/data/Fig3-1.xls</t>
  </si>
  <si>
    <t>US Home Price index from Prof. Case and Prof. Shiller</t>
  </si>
  <si>
    <t>(more precisely, the series tracks annual changes to the average home price)</t>
  </si>
  <si>
    <t>Monthly US Stock Returns, 1802-1925</t>
  </si>
  <si>
    <t>http://schwert.ssb.rochester.edu/mstock.htm</t>
  </si>
  <si>
    <t>Interesting research from Prof. Schwert providing monthly data from</t>
  </si>
  <si>
    <t>http://schwert.ssb.rochester.edu/jbus90.pdf</t>
  </si>
  <si>
    <t>1802-1987 and daily data from 1885-1987. Dividends are estimated.</t>
  </si>
  <si>
    <t>3. Updated historical data series S&amp;P500(h), IT Bonds(h), T-Bills(h) + Canadian series (Data_Misc) with finalized 2016 numbers</t>
  </si>
  <si>
    <t>http://us.spindices.com/index-family/real-estate/sp-corelogic-case-shiller</t>
  </si>
  <si>
    <t>2. Replaced IT Bonds(h) historical series 1992+ numbers by VFITX benchmark index (i.e. Barclays 5-10 Yr Treasury), while keeping longinvest 10-4 model for earlier years.</t>
  </si>
  <si>
    <t>6. Fixed minor bug in Portfolio tab: ending allocation if not rebalanced was incorrect for commodities/gold</t>
  </si>
  <si>
    <t>Dow Jones Industrial Average (price only):</t>
  </si>
  <si>
    <t>(CAGR may seem low =&gt; dividends sorely missing…)</t>
  </si>
  <si>
    <t>S&amp;P 500 (price only): from Prof. Shiller</t>
  </si>
  <si>
    <t>http://www.finfacts.ie/Private/curency/nikkei225performance.htm</t>
  </si>
  <si>
    <t>http://qr.nomuraholdings.com/QR/FRCNRI/frnri_download_n.html</t>
  </si>
  <si>
    <t>Nikkei-225 in JPY: **PRICE ONLY**</t>
  </si>
  <si>
    <t>S&amp;P 500 (Shiller)</t>
  </si>
  <si>
    <t>Dow Jones Industrial</t>
  </si>
  <si>
    <t>Nomura provides a split per size and value/growth (1980+, monthly):</t>
  </si>
  <si>
    <t>Finfacts provides 1914+ price returns (from Global Financial Data):</t>
  </si>
  <si>
    <t>Rev16c</t>
  </si>
  <si>
    <t>* ASA Gold and Precious Metals (ASA), 1958+</t>
  </si>
  <si>
    <t>Morningstar FCUSA00059</t>
  </si>
  <si>
    <t>http://www.asaltd.com</t>
  </si>
  <si>
    <t>Morningstar FOUSA04AWH</t>
  </si>
  <si>
    <t>Morningstar FOUSA00DP3</t>
  </si>
  <si>
    <t>ASA Gold &amp; Metals</t>
  </si>
  <si>
    <t>ASA</t>
  </si>
  <si>
    <t>Annual Nominal Returns…</t>
  </si>
  <si>
    <t>Specific references - single asset class</t>
  </si>
  <si>
    <t>Names</t>
  </si>
  <si>
    <t>To analyze a portfolio, enter fund allocations here</t>
  </si>
  <si>
    <t>(most data series start later than 1871, use an appropriate starting year)</t>
  </si>
  <si>
    <t>(custom portfolio)</t>
  </si>
  <si>
    <t>Sharpe
Ratio</t>
  </si>
  <si>
    <t>Sortino
Ratio</t>
  </si>
  <si>
    <t>Correl
Int'l Mkt</t>
  </si>
  <si>
    <t>if not rebalanced</t>
  </si>
  <si>
    <t>Ending Allocation</t>
  </si>
  <si>
    <t>Per asset cumul. growth</t>
  </si>
  <si>
    <t>Annual Real Returns…</t>
  </si>
  <si>
    <t>'Analyze' (Group 2)</t>
  </si>
  <si>
    <t>Titles for charts above</t>
  </si>
  <si>
    <t>Year number series for charts above</t>
  </si>
  <si>
    <t>This sheet computes annual returns at the portfolio level</t>
  </si>
  <si>
    <t>Annual Nominal Returns - Unbalanced</t>
  </si>
  <si>
    <t>Portfolio trajectory (real, rebalanced)</t>
  </si>
  <si>
    <t>Portfolio trajectory (nominal, rebalanced)</t>
  </si>
  <si>
    <t>Annual Real Returns - Unbalanced</t>
  </si>
  <si>
    <t>Portfolio trajectory (nominal, unbalanced)</t>
  </si>
  <si>
    <t>Portfolio trajectory (real unbalanced)</t>
  </si>
  <si>
    <t>nominal</t>
  </si>
  <si>
    <t>real</t>
  </si>
  <si>
    <t>Portfolio CAGR</t>
  </si>
  <si>
    <t>Portfolio Avg Return</t>
  </si>
  <si>
    <t>Portfolio Growth (Real)</t>
  </si>
  <si>
    <t>Portfolio Growth (Nominal)</t>
  </si>
  <si>
    <t>(not necessary for those portfolios)</t>
  </si>
  <si>
    <t>Nominal/Real Rolling Returns</t>
  </si>
  <si>
    <t>Rolling Returns - 5 Years</t>
  </si>
  <si>
    <t>(no need)</t>
  </si>
  <si>
    <t>(not necessary for single-asset portfolios)</t>
  </si>
  <si>
    <t>Rolling Returns - 10 Years</t>
  </si>
  <si>
    <t>Rolling Returns - 15 Years</t>
  </si>
  <si>
    <t>- Consider adding full history of some indices in Data_Misc</t>
  </si>
  <si>
    <t>The worksheet Portfolio_Math calculates portfolio returns for all combinations of interest, and performs most of the 'under the hood' calculations.</t>
  </si>
  <si>
    <t>Portfolios from 'Analyze_Portfolio' (Group 1)</t>
  </si>
  <si>
    <t>Portfolios from 'Compare_Portfolios' (Group 1)</t>
  </si>
  <si>
    <t>Portfolios from 'Compare_Portfolios' (Group 2)</t>
  </si>
  <si>
    <t>background.</t>
  </si>
  <si>
    <t>red</t>
  </si>
  <si>
    <t>2 - the Starting Year in Cell E85 / P85</t>
  </si>
  <si>
    <t>3 - the Ending Year in Cell E86 / P86</t>
  </si>
  <si>
    <t>4 - Initial investment for your portfolio in Cell E84 / P84</t>
  </si>
  <si>
    <t>Don't change your Asset Allocation purely based on historical returns. Past returns are not necessarily indicative of future returns.</t>
  </si>
  <si>
    <t>Known issues with Libre Office</t>
  </si>
  <si>
    <t>LibreOffice does a decent job of emulating Microsoft Excel, but still suffers from a few issues:</t>
  </si>
  <si>
    <t>There is only so much history available for a given fund (or its index). Be careful to use starting years consistent with what is available (see the YoFR -Year of First Return- column).</t>
  </si>
  <si>
    <t>Compare Lazy Portfolios</t>
  </si>
  <si>
    <t>Portfolios from 'Lazy_Portfolios'</t>
  </si>
  <si>
    <t>Roll-5</t>
  </si>
  <si>
    <t>Roll-10</t>
  </si>
  <si>
    <t>Roll-15</t>
  </si>
  <si>
    <t>Year # series for charts above</t>
  </si>
  <si>
    <t>Ulcer Index</t>
  </si>
  <si>
    <t>Ulcer Perf. Ratio</t>
  </si>
  <si>
    <t>Second Grader</t>
  </si>
  <si>
    <t>US Market</t>
  </si>
  <si>
    <t>Int'l Market</t>
  </si>
  <si>
    <t>Portfolio Alpha</t>
  </si>
  <si>
    <t>Max. Drawdown</t>
  </si>
  <si>
    <t>Portfolio Beta</t>
  </si>
  <si>
    <t>MAR</t>
  </si>
  <si>
    <t>Peter Bernstein 60/40</t>
  </si>
  <si>
    <t>60/40</t>
  </si>
  <si>
    <t>Your own</t>
  </si>
  <si>
    <t>Taylor Larimore 
3 Fund</t>
  </si>
  <si>
    <t>Taylor Larimore 
4 Fund</t>
  </si>
  <si>
    <t>Bill Bernstein Cowards</t>
  </si>
  <si>
    <t>Bill Bernstein No Brainer</t>
  </si>
  <si>
    <t>Ted Aronson Family Taxable</t>
  </si>
  <si>
    <t>Bill Schultheis Coffee House</t>
  </si>
  <si>
    <t>Merriman Ultimate 
Buy &amp; Hold</t>
  </si>
  <si>
    <t>David Swensen Individual Portfolio</t>
  </si>
  <si>
    <t>Frank Armstrong Ideal Index</t>
  </si>
  <si>
    <t>Harry Browne Permanent Portfolio</t>
  </si>
  <si>
    <t>Larry Swedroe Simple Portfolio</t>
  </si>
  <si>
    <t>Larry Swedroe Minimize FatTails</t>
  </si>
  <si>
    <t>Portfolio names reformatted for the charts</t>
  </si>
  <si>
    <t>Risk-Free</t>
  </si>
  <si>
    <t>(e.g. T-Bills)</t>
  </si>
  <si>
    <t>nominal / real</t>
  </si>
  <si>
    <t>Standard Deviation</t>
  </si>
  <si>
    <t>Downside SD vs. MAR</t>
  </si>
  <si>
    <t>Upside SD vs. MAR</t>
  </si>
  <si>
    <t>Stdev (Portfolio - MAR)</t>
  </si>
  <si>
    <t>MAR Benchmark Average</t>
  </si>
  <si>
    <t>Nothing to customize here (except benchmarks for advanced use)</t>
  </si>
  <si>
    <t>Ref. Market</t>
  </si>
  <si>
    <t>WARNING: all metrics are derived from annual returns, therefore NOT taking in account intra-year events</t>
  </si>
  <si>
    <t>http://www.redrockcapital.com/Sortino__A__Sharper__Ratio_Red_Rock_Capital.pdf</t>
  </si>
  <si>
    <t>Specific benchmarks for ratios/etc</t>
  </si>
  <si>
    <t>2a. Bill Bernstein No Brainer lazy portfolio: restored 25% Int'l Developed (in lieu of erroneous Int'l Europe allocation); used it as 1985+ default example for portfolio in Analyze_Portfolio</t>
  </si>
  <si>
    <t>2b. Added Peter Bernstein 60/40 classic portfolio in Lazy_Portfolios; used it as reference portfolio in Analyze_Portfolio</t>
  </si>
  <si>
    <t>- Portfolio_Math: one more year in every table</t>
  </si>
  <si>
    <t>- Analyze_Portfolio and Compare_Portfolios: one more year</t>
  </si>
  <si>
    <t>- Update Data_Misc (first step, w/o Canada/Libra numbers)</t>
  </si>
  <si>
    <t>TODOs</t>
  </si>
  <si>
    <t>Some 'under the hood' math…</t>
  </si>
  <si>
    <t>Risk chart horizontal axis ==&gt;</t>
  </si>
  <si>
    <t xml:space="preserve">Chart's controls (click on blue cell, make a choice): </t>
  </si>
  <si>
    <t>Controls ==&gt;</t>
  </si>
  <si>
    <t>Show</t>
  </si>
  <si>
    <t>No show</t>
  </si>
  <si>
    <t>1 Year</t>
  </si>
  <si>
    <t>5 Years</t>
  </si>
  <si>
    <t>10 Years</t>
  </si>
  <si>
    <t>15 Years</t>
  </si>
  <si>
    <t>Real / Nominal</t>
  </si>
  <si>
    <t>Roll-1</t>
  </si>
  <si>
    <t>Nominal</t>
  </si>
  <si>
    <t>Real</t>
  </si>
  <si>
    <t>Controls</t>
  </si>
  <si>
    <t>Rolling Returns Controls</t>
  </si>
  <si>
    <t>TIP: you can use the chart's control to select the type of risk metric to display on the chart</t>
  </si>
  <si>
    <t>Risk Metric for Risk/Return Chart</t>
  </si>
  <si>
    <t>- Parameterized chart and axis titles do not get dynamically updated</t>
  </si>
  <si>
    <t>Nominal/Real Drawdowns</t>
  </si>
  <si>
    <t>Drawdowns Controls</t>
  </si>
  <si>
    <t>Controls (for charts in Analyze_Portfolio)</t>
  </si>
  <si>
    <t>Drawdowns - Rebalanced</t>
  </si>
  <si>
    <t>Drawdowns - Unbalanced</t>
  </si>
  <si>
    <t>Unbalanced</t>
  </si>
  <si>
    <t>(careful, special formulas for Analyze_Portfolios due to chart controls)</t>
  </si>
  <si>
    <t>(nominal drawdowns)</t>
  </si>
  <si>
    <t>Unbalanced Drawdowns On/Off</t>
  </si>
  <si>
    <t>(e.g. 60/40)</t>
  </si>
  <si>
    <t>TIP #4: if you start at an early date (e.g. before 1950), you may want to make the vertical axis logarithmic</t>
  </si>
  <si>
    <t>Diversification Ratio</t>
  </si>
  <si>
    <t>offset</t>
  </si>
  <si>
    <t>- Some markers aren't properly colored (e.g. Lazy_Portfolios chart)</t>
  </si>
  <si>
    <t>Mitigation: minimize such use</t>
  </si>
  <si>
    <t>- Axis titles go all over the place if not left at their default position</t>
  </si>
  <si>
    <t>Mitigation: leave them at defaut (delete them, and add again to fix issues)</t>
  </si>
  <si>
    <t>- Developer's controls (e.g. checkboxes) tend to misbehave, get misaligned, etc.</t>
  </si>
  <si>
    <t>Mitigation: don't use them, replace by validation controls (e.g. drop-downs) in cells</t>
  </si>
  <si>
    <t>- Charts tend to move around when rows height is 0.17" and values are copied</t>
  </si>
  <si>
    <t>Mitigation: changed most rows height to 0.18" in all tabs with charts</t>
  </si>
  <si>
    <t>Mitigation: not sure?</t>
  </si>
  <si>
    <t>Regular use:</t>
  </si>
  <si>
    <t>- change cell E85 (for Starting Year) to 1981</t>
  </si>
  <si>
    <t>- change cell E86 (for Ending Year) to 2000</t>
  </si>
  <si>
    <t>For example to calculate the returns from 1981-2000:</t>
  </si>
  <si>
    <t xml:space="preserve">If you scroll down a bit, you will find various informative charts (e.g. growth charts, drawdowns, rolling returns). </t>
  </si>
  <si>
    <t>In Compare_Portfolios, you will find a Risk/Return chart, and a control above it (blue cell) allowing you to select what risk metric should be displayed.</t>
  </si>
  <si>
    <t>Things you can change:            (cells that can be changed have a</t>
  </si>
  <si>
    <t>Advanced use: customizing the computation of various metrics</t>
  </si>
  <si>
    <t>- some metrics (e.g. Alpha and Beta) are computed relative to a 'market' portfolio, which is defined by default as 60% TSM and 40% TBM.</t>
  </si>
  <si>
    <t>- some metrics require a Risk-Free Rate in their computation, which is defined by default as 100% T-Bills.</t>
  </si>
  <si>
    <t>Advanced use: switching to a full inflation-adjusted analysis</t>
  </si>
  <si>
    <t>- it is possible to switch the entire spreadsheet to equate nominal terms to real terms, in other words to compute everything in real (inflation-adjusted) terms</t>
  </si>
  <si>
    <t>- to do so, go to Data_TR_USD tab, and change cell A2 to TRUE. Default should stay as FALSE.</t>
  </si>
  <si>
    <t>- most charts and metrics in the various tabs are expressed in nominal terms, while some of them are expressed in real terms</t>
  </si>
  <si>
    <t>Advanced use: adding historical returns for French-Fama series (or similar historical series)</t>
  </si>
  <si>
    <t>This is a spreadsheet to backtest portfolio returns - provided by Bogleheads.org</t>
  </si>
  <si>
    <t>You are entitled to use the information it contains for your PERSONAL, non-commercial, use only (e.g. for educational purposes)</t>
  </si>
  <si>
    <t>You can also change the % allocations of any fund. If the total isn't equal to 100%, or some other error is detected, you will notice cells formatted with a</t>
  </si>
  <si>
    <t>Some of those charts have controls above them that you can customize. Click on a blue cell and you get a drop-down list of possible options to select from.</t>
  </si>
  <si>
    <t>Similar principles apply to the Compare_Portfolios tab allowing you to compare two sets of 5 portfolios side to side, and visualize various metrics and growth/telltale charts.</t>
  </si>
  <si>
    <t>Advanced use: customizing the expense ratios</t>
  </si>
  <si>
    <t>The historical returns predating the existence of real funds (e.g. indices or synthetic models) are automatically adjusted to subtract an Expense Ratio from their raw annual return.</t>
  </si>
  <si>
    <t>The worksheet Data_Sources lists the sources of the various fund returns captured in Data_TR_USD.</t>
  </si>
  <si>
    <r>
      <t xml:space="preserve">The worksheet </t>
    </r>
    <r>
      <rPr>
        <b/>
        <sz val="10"/>
        <rFont val="Arial"/>
        <family val="2"/>
      </rPr>
      <t>Analyze_Portfolio</t>
    </r>
    <r>
      <rPr>
        <sz val="10"/>
        <rFont val="Arial"/>
        <family val="2"/>
      </rPr>
      <t xml:space="preserve"> provides a simple way to study the asset allocation of a portfolio. It computes various metrics like CAGR, Standard Deviation, Sharpe ratio, etc.</t>
    </r>
  </si>
  <si>
    <t>The worksheet compares your portfolio to a reference portfolio like 60/40 and provides charts to compare the respective growth, with the ability to change the starting and ending years.</t>
  </si>
  <si>
    <t>The worksheet also includes statistics for a portfolio that is rebalanced annually (default) vs. one that is not rebalanced (unbalanced), the charts reflect both types of returns.</t>
  </si>
  <si>
    <r>
      <t xml:space="preserve">The worksheet </t>
    </r>
    <r>
      <rPr>
        <b/>
        <sz val="10"/>
        <rFont val="Arial"/>
        <family val="2"/>
      </rPr>
      <t>Compare_Portfolios</t>
    </r>
    <r>
      <rPr>
        <sz val="10"/>
        <rFont val="Arial"/>
        <family val="2"/>
      </rPr>
      <t xml:space="preserve"> allows to compare two sets of 5 different portfolios, with the ability to change the starting and ending years, and see the impact on various metrics.</t>
    </r>
  </si>
  <si>
    <r>
      <t xml:space="preserve">The worksheet </t>
    </r>
    <r>
      <rPr>
        <b/>
        <sz val="10"/>
        <rFont val="Arial"/>
        <family val="2"/>
      </rPr>
      <t>Lazy_Portfolios_85</t>
    </r>
    <r>
      <rPr>
        <sz val="10"/>
        <rFont val="Arial"/>
        <family val="2"/>
      </rPr>
      <t xml:space="preserve"> compares 25 predefined portfolios and provides a chart with a risk/return analysis for all the 25 lazy portfolios.</t>
    </r>
  </si>
  <si>
    <t>The worksheet Data_Misc provides more historical information of various nature. This one has no bearing on the other worksheets.</t>
  </si>
  <si>
    <t>In the Analyze_Portfolio tab, you will typically change:</t>
  </si>
  <si>
    <t>1 - the portfolio's asset allocation, as a % of relevant asset classes (and related funds)</t>
  </si>
  <si>
    <t>The spreadsheet will compute the porfolio return (and more statistics) over the period 1981-2000.</t>
  </si>
  <si>
    <t>The Lazy_Portfolios tab works in the same way, while allowing you to compare your own portfolio (e.g. column G) to well-known portfolios advocated by various authors.</t>
  </si>
  <si>
    <t>- some metrics (e.g. Sharpe, Sortino, Ulcer) require a Minimum Acceptable Rate (MAR) in their computation, which is defined by default as 100% T-Bills.</t>
  </si>
  <si>
    <t>Those Expense Ratios can be customized in the Data_TR_USD worksheet (3rd row, blue cells).</t>
  </si>
  <si>
    <t>Advanced use: adding returns for additional funds in your own private copy of the spreadsheet</t>
  </si>
  <si>
    <t>3. Updated LCV, LCG, MCV, MCB, MCG, SCV, SCB, SCG series: latest numbers from Tyler's Stock Index Calculator, themselves derived from latest from CRSP/French-Fama</t>
  </si>
  <si>
    <t>4. Updated Vanguard Expense Ratios (ERs) with the latest known values, e.g. latest reductions announced in Feb-17</t>
  </si>
  <si>
    <t xml:space="preserve">  =&gt; Changed ERs: VEIEX, VGTSX, VFSVX, VWINX, VWNDX, VWNFX, VWSTX, VWITX, VWLTX, VTIBX</t>
  </si>
  <si>
    <t>(calculation deactivated for now)</t>
  </si>
  <si>
    <t>(DR ratio can't be compared 1:1)</t>
  </si>
  <si>
    <t>http://allaboutalpha.com/blog/2011/03/27/the-most-diversified-portfolio/</t>
  </si>
  <si>
    <t>std-dev f(timeframe) ==&gt; only one formula instance kept, for archive</t>
  </si>
  <si>
    <t>S&amp;P/Case-Shiller Home Price Indices (1975+ data, incl. regional)</t>
  </si>
  <si>
    <t>- S&amp;P CoreLogic home price data series when available</t>
  </si>
  <si>
    <t>Overall, the spreadsheet remains usable in LibreOffice, but less tidy…Help welcome to make it better.</t>
  </si>
  <si>
    <t>Fund, NR</t>
  </si>
  <si>
    <t>MSCI ACWI</t>
  </si>
  <si>
    <t>MSCI World</t>
  </si>
  <si>
    <t>World</t>
  </si>
  <si>
    <t>Developed + Emerging</t>
  </si>
  <si>
    <t xml:space="preserve">MSCI World (NR, 1969) USD - Morningstar XIUSA000PM </t>
  </si>
  <si>
    <t xml:space="preserve">MSCI ACWI (NR, 1998) USD - Morningstar XIUSA04EXL </t>
  </si>
  <si>
    <t>Developed only, incl. Canada (note that MSCI EAFE excludes Canada)</t>
  </si>
  <si>
    <t>1b. Revisited US Home Price Index series in Data_Misc: returns computed end-Dec to end-Dec; pre-1975 data from Prof. Shiller; 1975+ data from S&amp;P CoreLogic (up to 2016)</t>
  </si>
  <si>
    <t>1a. Added more information in Data_Misc (e.g. S&amp;P 500 Price series; ASA Gold and Precious Metals series; more pointers for Japan; MSCI World/ACWI NR index series)</t>
  </si>
  <si>
    <t>http://corporate.morningstar.com/ib/documents/MethodologyDocuments/OptimalWithdrawlStrategyRetirementIncomePortfolios.pdf</t>
  </si>
  <si>
    <t>Sustainable Spending Rate</t>
  </si>
  <si>
    <t>- Consider adding instructions explaining how to add a data table and run/compare multiple scenarios, e.g. varying starting year.</t>
  </si>
  <si>
    <t>- Consider adding historical CAPE (S&amp;P 500) to Data_Misc</t>
  </si>
  <si>
    <t>OK 2016 / Mar-17</t>
  </si>
  <si>
    <t>(needed for SSR calculation)</t>
  </si>
  <si>
    <t>Sustainable Spending Rate (SSR)</t>
  </si>
  <si>
    <t>(telltale benchmark)</t>
  </si>
  <si>
    <t>(benchmark portfolio)</t>
  </si>
  <si>
    <t>TIP #2: you can use the chart's control below to select the type of risk metric to display on the risk/return chart</t>
  </si>
  <si>
    <t>TIP #3: use 100% cash as telltale benchmark to make the chart below a nominal growth chart; use 100% inflation to make a real growth chart</t>
  </si>
  <si>
    <t>TIP #6: it may be clearer to make the initial investment (line 84) equal to 100 when assembling a true telltale chart</t>
  </si>
  <si>
    <t>TIP #5: you can customize telltale benchmark at will, to make the chart below a true telltale chart, showing growth relative to the benchmark</t>
  </si>
  <si>
    <t>- Maybe add instructions on how to create a data table, varying the start year?</t>
  </si>
  <si>
    <t>5a. Completely reorganized under the hood portfolio-level computations, to streamline and simplify maintenance; deleted Returns_xx tabs in favor of the new Portfolio_Math tab.</t>
  </si>
  <si>
    <t>5b. Unified format of Lazy_Portfolios tab with Compare_Portfolios; added conditional formatting to emphasize best performance; improved consistency with Analyze_Portfolio</t>
  </si>
  <si>
    <t>5c. Fully parameterized benchmark portfolio in Analyze_Portfolio and telltale benchmark in Compare_Portfolios - end user can now customize those benchmarks</t>
  </si>
  <si>
    <t>6a. Redesigned charts and their controls in Analyze_Portfolio, Compare_Portfolios and Lazy_Portfolios to improve compatibiity with Libre Office</t>
  </si>
  <si>
    <t>6b. Made risk/return chart in Compare_Portfolios and Lazy_Portfolios more general-purpose, allowing to select the type of risk metric</t>
  </si>
  <si>
    <t>6c. Revisited drawdown charts in Analyze_Portfolio - chart includes reference portfolio; supports controls for nominal/real, unbalanced show/no_show</t>
  </si>
  <si>
    <t>6d. Revisited rolling return charts in Analyze_Portfolio - single chart; with controls for nominal/real, 1 or 5 or 10 or 15 years rolling</t>
  </si>
  <si>
    <t>7a. Added Portfolio Alpha and Beta metrics in Compare_Portfolios and Lazy_Portfolios tabs, using Risk-free Rate and Reference Market benchmarks</t>
  </si>
  <si>
    <t>7b. Unified Sharpe, Sortino and Ulcer Performance ratios, all relative to MAR (Min. Acceptable Return) benchmark; Sharpe ratio now using the 1994 definition</t>
  </si>
  <si>
    <t>7c. MAR and Risk Free Rate default settings based on T-Bills, Market of Reference default based on 60/40; all three benchmarks can be customized in Portfolio_Math (advanced)</t>
  </si>
  <si>
    <t>8a. Improved Downside SD (and Sortino) math: use zeroes for returns above MAR (similar fix for Upside SD).</t>
  </si>
  <si>
    <t>8b. Fixed legacy bugs on Int'l correlation and Sortino ratios for portfolios when computed in real terms (in Analyze_Portfolio)</t>
  </si>
  <si>
    <t>8c. Fixed Sharpe ratio simplified computation in Data_TR_USD (reference to T-Bills column became erroneous after the v16a reordering of the asset classes)</t>
  </si>
  <si>
    <t>9. Added 'Ulcer Index' for portfolios being compared (essentially a function of depth and duration of drawdowns)</t>
  </si>
  <si>
    <r>
      <t xml:space="preserve">The worksheet </t>
    </r>
    <r>
      <rPr>
        <b/>
        <sz val="10"/>
        <rFont val="Arial"/>
        <family val="2"/>
      </rPr>
      <t>Data_TR_USD</t>
    </r>
    <r>
      <rPr>
        <sz val="10"/>
        <rFont val="Arial"/>
        <family val="2"/>
      </rPr>
      <t xml:space="preserve"> includes the returns of all funds of interest, including historical data series starting from 1871. Those are total returns (dividends included), in US$.</t>
    </r>
  </si>
  <si>
    <t>- the Market Portfolio, Risk-Free Rate and MAR benchmarks are actually modeled as full-fledged portfolios, and can be customized as such in Portfolio_Math.</t>
  </si>
  <si>
    <t>- It is also possible to force those benchmark series to a fixed value, the same every year (e.g. MAR set to 5%), check blue cells in row 2 of Portfolio_Math to do so.</t>
  </si>
  <si>
    <t>By default, the ERs are the most recent known values for a given fund. This makes sense when using the past to hypothesize the future, but this makes the past more rosy than it really was.</t>
  </si>
  <si>
    <t>French-Fama (FF) 1927+ data series (small value, large value, etc) are publicly available, but Prof. French doesn't give permission to publicly reproduce</t>
  </si>
  <si>
    <t>Similarly, UK returns (equities, bonds, TIPS) are publicly available from Barclays, subject to strict copyright. Search the Web for the latest Equity Gilt Study.</t>
  </si>
  <si>
    <t>11. Added toggle for advanced users in Data_TR_USD (cell A2 allows to make all nominal returns equal to real returns, hence all stats/charts computed in inflation-adjusted terms)</t>
  </si>
  <si>
    <t>Perpetual Spending Rate</t>
  </si>
  <si>
    <t>=&gt; SSR: max. spending rate (infl.-adjusted) not depleting investment:</t>
  </si>
  <si>
    <t>10. Added Sustainable Spending Rate (SSR) and Perpetual Spending Rate (PSR) risk metrics for period of interest (starting/end year) in Compare_Portfolios and Lazy_Portfolios</t>
  </si>
  <si>
    <t>=&gt; PSR: max. spending rate (infl.-adjusted) preserving the investment by the end year, aiming at making the portfolio 'perpetual'</t>
  </si>
  <si>
    <t>- Expand the instructions in README, e.g. to better explain growth/telltale charts</t>
  </si>
  <si>
    <t>- Fix drawdowns chart, start one year earlier</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</si>
</sst>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4" formatCode="_(&quot;$&quot;* #,##0.00_);_(&quot;$&quot;* \(#,##0.00\);_(&quot;$&quot;* &quot;-&quot;??_);_(@_)"/>
    <numFmt numFmtId="43" formatCode="_(* #,##0.00_);_(* \(#,##0.00\);_(* &quot;-&quot;??_);_(@_)"/>
    <numFmt numFmtId="164" formatCode="\$#,##0"/>
    <numFmt numFmtId="165" formatCode="0.0%"/>
    <numFmt numFmtId="166" formatCode="\$#,##0.00"/>
    <numFmt numFmtId="167" formatCode="#,###,##0.00"/>
    <numFmt numFmtId="168" formatCode="[$-409]dd\-mmm\-yy;@"/>
    <numFmt numFmtId="169" formatCode="0.0000%"/>
  </numFmts>
  <fonts count="41" x14ac:knownFonts="1">
    <font>
      <sz val="10"/>
      <name val="Arial"/>
      <family val="2"/>
    </font>
    <font>
      <sz val="10"/>
      <name val="Arial"/>
      <family val="2"/>
    </font>
    <font>
      <sz val="11"/>
      <color indexed="8"/>
      <name val="Calibri"/>
      <family val="2"/>
    </font>
    <font>
      <b/>
      <sz val="11"/>
      <name val="Arial"/>
      <family val="2"/>
    </font>
    <font>
      <b/>
      <sz val="10"/>
      <name val="Arial"/>
      <family val="2"/>
    </font>
    <font>
      <b/>
      <sz val="12"/>
      <name val="Arial"/>
      <family val="2"/>
    </font>
    <font>
      <u/>
      <sz val="8.5"/>
      <color indexed="12"/>
      <name val="Arial"/>
      <family val="2"/>
    </font>
    <font>
      <u/>
      <sz val="10"/>
      <color indexed="12"/>
      <name val="Arial"/>
      <family val="2"/>
    </font>
    <font>
      <i/>
      <sz val="10"/>
      <name val="Arial"/>
      <family val="2"/>
    </font>
    <font>
      <b/>
      <i/>
      <sz val="10"/>
      <name val="Arial"/>
    </font>
    <font>
      <b/>
      <sz val="8"/>
      <name val="Arial"/>
    </font>
    <font>
      <sz val="8"/>
      <name val="Arial"/>
    </font>
    <font>
      <sz val="8"/>
      <name val="Times New Roman"/>
      <family val="1"/>
    </font>
    <font>
      <b/>
      <sz val="8"/>
      <name val="Times New Roman"/>
      <family val="1"/>
    </font>
    <font>
      <b/>
      <sz val="10"/>
      <name val="Times New Roman"/>
      <family val="1"/>
    </font>
    <font>
      <sz val="9"/>
      <name val="Arial"/>
      <family val="2"/>
    </font>
    <font>
      <b/>
      <sz val="11"/>
      <color indexed="8"/>
      <name val="Calibri"/>
      <family val="2"/>
    </font>
    <font>
      <sz val="10"/>
      <name val="Arial"/>
      <family val="2"/>
    </font>
    <font>
      <b/>
      <sz val="9"/>
      <color indexed="81"/>
      <name val="Arial"/>
    </font>
    <font>
      <sz val="9"/>
      <color indexed="81"/>
      <name val="Arial"/>
    </font>
    <font>
      <sz val="10"/>
      <name val="Times New Roman"/>
    </font>
    <font>
      <sz val="10"/>
      <color rgb="FFFF0000"/>
      <name val="Arial"/>
      <family val="2"/>
    </font>
    <font>
      <u/>
      <sz val="10"/>
      <color rgb="FFFF0000"/>
      <name val="Arial"/>
      <family val="2"/>
    </font>
    <font>
      <b/>
      <sz val="10"/>
      <color rgb="FFFF0000"/>
      <name val="Arial"/>
    </font>
    <font>
      <u/>
      <sz val="10"/>
      <color theme="11"/>
      <name val="Arial"/>
      <family val="2"/>
    </font>
    <font>
      <b/>
      <sz val="14"/>
      <name val="Arial"/>
    </font>
    <font>
      <b/>
      <sz val="16"/>
      <name val="Arial"/>
    </font>
    <font>
      <b/>
      <sz val="12"/>
      <color rgb="FFFF0000"/>
      <name val="Arial"/>
    </font>
    <font>
      <u/>
      <sz val="9"/>
      <color indexed="12"/>
      <name val="Arial"/>
      <charset val="204"/>
    </font>
    <font>
      <b/>
      <sz val="8"/>
      <color rgb="FFFF0000"/>
      <name val="Arial"/>
      <charset val="204"/>
    </font>
    <font>
      <sz val="13"/>
      <color rgb="FF666666"/>
      <name val="Verdana"/>
      <family val="2"/>
    </font>
    <font>
      <b/>
      <sz val="9"/>
      <color rgb="FFFF0000"/>
      <name val="Arial"/>
      <charset val="204"/>
    </font>
    <font>
      <b/>
      <u/>
      <sz val="10"/>
      <name val="Arial"/>
    </font>
    <font>
      <u/>
      <sz val="10"/>
      <color rgb="FF0000FF"/>
      <name val="Arial"/>
      <family val="2"/>
    </font>
    <font>
      <u/>
      <sz val="8"/>
      <color indexed="12"/>
      <name val="Arial"/>
    </font>
    <font>
      <u/>
      <sz val="10"/>
      <name val="Arial"/>
    </font>
    <font>
      <b/>
      <u/>
      <sz val="12"/>
      <name val="Arial"/>
    </font>
    <font>
      <sz val="8"/>
      <color rgb="FFFF0000"/>
      <name val="Arial"/>
    </font>
    <font>
      <b/>
      <sz val="9"/>
      <name val="Arial"/>
    </font>
    <font>
      <sz val="9"/>
      <color rgb="FFFF0000"/>
      <name val="Arial"/>
    </font>
    <font>
      <u/>
      <sz val="9"/>
      <color indexed="81"/>
      <name val="Arial"/>
    </font>
  </fonts>
  <fills count="32">
    <fill>
      <patternFill patternType="none"/>
    </fill>
    <fill>
      <patternFill patternType="gray125"/>
    </fill>
    <fill>
      <patternFill patternType="solid">
        <fgColor indexed="13"/>
        <bgColor indexed="34"/>
      </patternFill>
    </fill>
    <fill>
      <patternFill patternType="solid">
        <fgColor indexed="44"/>
        <bgColor indexed="22"/>
      </patternFill>
    </fill>
    <fill>
      <patternFill patternType="solid">
        <fgColor indexed="26"/>
        <bgColor indexed="9"/>
      </patternFill>
    </fill>
    <fill>
      <patternFill patternType="solid">
        <fgColor indexed="42"/>
        <bgColor indexed="27"/>
      </patternFill>
    </fill>
    <fill>
      <patternFill patternType="solid">
        <fgColor indexed="53"/>
        <bgColor indexed="52"/>
      </patternFill>
    </fill>
    <fill>
      <patternFill patternType="solid">
        <fgColor indexed="15"/>
        <bgColor indexed="35"/>
      </patternFill>
    </fill>
    <fill>
      <patternFill patternType="solid">
        <fgColor indexed="42"/>
        <bgColor indexed="64"/>
      </patternFill>
    </fill>
    <fill>
      <patternFill patternType="solid">
        <fgColor indexed="13"/>
        <bgColor indexed="64"/>
      </patternFill>
    </fill>
    <fill>
      <patternFill patternType="solid">
        <fgColor rgb="FFCCFFCC"/>
        <bgColor rgb="FFCCFFFF"/>
      </patternFill>
    </fill>
    <fill>
      <patternFill patternType="solid">
        <fgColor theme="9"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00"/>
        <bgColor rgb="FFFFFF00"/>
      </patternFill>
    </fill>
    <fill>
      <patternFill patternType="solid">
        <fgColor theme="6" tint="0.59999389629810485"/>
        <bgColor indexed="27"/>
      </patternFill>
    </fill>
    <fill>
      <patternFill patternType="solid">
        <fgColor rgb="FFFCD5B4"/>
        <bgColor rgb="FF000000"/>
      </patternFill>
    </fill>
    <fill>
      <patternFill patternType="solid">
        <fgColor rgb="FFFCD5B4"/>
        <bgColor rgb="FFFFFF00"/>
      </patternFill>
    </fill>
    <fill>
      <patternFill patternType="solid">
        <fgColor rgb="FFCCFFCC"/>
        <bgColor indexed="9"/>
      </patternFill>
    </fill>
    <fill>
      <patternFill patternType="solid">
        <fgColor theme="8" tint="0.79998168889431442"/>
        <bgColor indexed="22"/>
      </patternFill>
    </fill>
    <fill>
      <patternFill patternType="solid">
        <fgColor rgb="FFFFFF00"/>
        <bgColor indexed="27"/>
      </patternFill>
    </fill>
    <fill>
      <patternFill patternType="solid">
        <fgColor rgb="FFC0C0C0"/>
        <bgColor rgb="FFD9D9D9"/>
      </patternFill>
    </fill>
    <fill>
      <patternFill patternType="solid">
        <fgColor rgb="FFCCFFCC"/>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34"/>
      </patternFill>
    </fill>
    <fill>
      <patternFill patternType="solid">
        <fgColor rgb="FFFFFF00"/>
        <bgColor indexed="34"/>
      </patternFill>
    </fill>
    <fill>
      <patternFill patternType="solid">
        <fgColor theme="0" tint="-4.9989318521683403E-2"/>
        <bgColor indexed="22"/>
      </patternFill>
    </fill>
    <fill>
      <patternFill patternType="solid">
        <fgColor theme="0" tint="-4.9989318521683403E-2"/>
        <bgColor indexed="64"/>
      </patternFill>
    </fill>
    <fill>
      <patternFill patternType="solid">
        <fgColor theme="9" tint="0.79998168889431442"/>
        <bgColor indexed="9"/>
      </patternFill>
    </fill>
    <fill>
      <patternFill patternType="solid">
        <fgColor theme="9" tint="0.79998168889431442"/>
        <bgColor indexed="31"/>
      </patternFill>
    </fill>
    <fill>
      <patternFill patternType="solid">
        <fgColor rgb="FFCCFFCC"/>
        <bgColor indexed="31"/>
      </patternFill>
    </fill>
  </fills>
  <borders count="134">
    <border>
      <left/>
      <right/>
      <top/>
      <bottom/>
      <diagonal/>
    </border>
    <border>
      <left style="medium">
        <color indexed="8"/>
      </left>
      <right/>
      <top/>
      <bottom/>
      <diagonal/>
    </border>
    <border>
      <left/>
      <right style="medium">
        <color indexed="8"/>
      </right>
      <top/>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right style="medium">
        <color indexed="8"/>
      </right>
      <top style="medium">
        <color indexed="8"/>
      </top>
      <bottom/>
      <diagonal/>
    </border>
    <border>
      <left style="medium">
        <color indexed="8"/>
      </left>
      <right style="medium">
        <color indexed="8"/>
      </right>
      <top style="medium">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medium">
        <color indexed="8"/>
      </left>
      <right style="medium">
        <color indexed="8"/>
      </right>
      <top/>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right style="medium">
        <color indexed="8"/>
      </right>
      <top/>
      <bottom style="medium">
        <color indexed="8"/>
      </bottom>
      <diagonal/>
    </border>
    <border>
      <left style="medium">
        <color indexed="8"/>
      </left>
      <right style="medium">
        <color indexed="8"/>
      </right>
      <top/>
      <bottom style="medium">
        <color indexed="8"/>
      </bottom>
      <diagonal/>
    </border>
    <border>
      <left style="thin">
        <color indexed="8"/>
      </left>
      <right/>
      <top/>
      <bottom style="thin">
        <color indexed="8"/>
      </bottom>
      <diagonal/>
    </border>
    <border>
      <left/>
      <right/>
      <top/>
      <bottom style="thin">
        <color indexed="8"/>
      </bottom>
      <diagonal/>
    </border>
    <border>
      <left style="thin">
        <color indexed="8"/>
      </left>
      <right/>
      <top/>
      <bottom/>
      <diagonal/>
    </border>
    <border>
      <left style="thick">
        <color indexed="12"/>
      </left>
      <right style="thin">
        <color indexed="8"/>
      </right>
      <top style="thick">
        <color indexed="12"/>
      </top>
      <bottom style="thin">
        <color indexed="8"/>
      </bottom>
      <diagonal/>
    </border>
    <border>
      <left style="thin">
        <color indexed="8"/>
      </left>
      <right style="thin">
        <color indexed="8"/>
      </right>
      <top style="thick">
        <color indexed="12"/>
      </top>
      <bottom style="thin">
        <color indexed="8"/>
      </bottom>
      <diagonal/>
    </border>
    <border>
      <left style="thick">
        <color indexed="12"/>
      </left>
      <right style="thin">
        <color indexed="8"/>
      </right>
      <top style="thin">
        <color indexed="8"/>
      </top>
      <bottom style="thick">
        <color indexed="12"/>
      </bottom>
      <diagonal/>
    </border>
    <border>
      <left style="thin">
        <color indexed="8"/>
      </left>
      <right style="thin">
        <color indexed="8"/>
      </right>
      <top style="thin">
        <color indexed="8"/>
      </top>
      <bottom style="thick">
        <color indexed="12"/>
      </bottom>
      <diagonal/>
    </border>
    <border>
      <left style="thick">
        <color indexed="29"/>
      </left>
      <right style="thick">
        <color indexed="29"/>
      </right>
      <top style="thick">
        <color indexed="29"/>
      </top>
      <bottom style="thick">
        <color indexed="29"/>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style="medium">
        <color indexed="8"/>
      </right>
      <top style="thin">
        <color indexed="8"/>
      </top>
      <bottom style="medium">
        <color indexed="8"/>
      </bottom>
      <diagonal/>
    </border>
    <border>
      <left style="thin">
        <color indexed="8"/>
      </left>
      <right style="medium">
        <color indexed="8"/>
      </right>
      <top style="thin">
        <color indexed="8"/>
      </top>
      <bottom/>
      <diagonal/>
    </border>
    <border>
      <left style="thin">
        <color indexed="8"/>
      </left>
      <right/>
      <top style="medium">
        <color indexed="8"/>
      </top>
      <bottom style="thin">
        <color indexed="8"/>
      </bottom>
      <diagonal/>
    </border>
    <border>
      <left style="thin">
        <color indexed="8"/>
      </left>
      <right/>
      <top style="thin">
        <color indexed="8"/>
      </top>
      <bottom style="thin">
        <color indexed="8"/>
      </bottom>
      <diagonal/>
    </border>
    <border>
      <left style="thin">
        <color indexed="8"/>
      </left>
      <right/>
      <top style="thin">
        <color indexed="8"/>
      </top>
      <bottom style="medium">
        <color indexed="8"/>
      </bottom>
      <diagonal/>
    </border>
    <border>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medium">
        <color indexed="8"/>
      </left>
      <right style="thin">
        <color indexed="8"/>
      </right>
      <top style="medium">
        <color indexed="8"/>
      </top>
      <bottom/>
      <diagonal/>
    </border>
    <border>
      <left/>
      <right/>
      <top style="medium">
        <color indexed="8"/>
      </top>
      <bottom/>
      <diagonal/>
    </border>
    <border>
      <left style="thick">
        <color indexed="12"/>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medium">
        <color indexed="8"/>
      </left>
      <right style="thin">
        <color indexed="8"/>
      </right>
      <top/>
      <bottom style="thin">
        <color indexed="8"/>
      </bottom>
      <diagonal/>
    </border>
    <border>
      <left/>
      <right style="thin">
        <color indexed="8"/>
      </right>
      <top style="thin">
        <color indexed="8"/>
      </top>
      <bottom style="medium">
        <color indexed="8"/>
      </bottom>
      <diagonal/>
    </border>
    <border>
      <left/>
      <right/>
      <top/>
      <bottom style="medium">
        <color indexed="8"/>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medium">
        <color indexed="8"/>
      </right>
      <top/>
      <bottom style="thin">
        <color indexed="8"/>
      </bottom>
      <diagonal/>
    </border>
    <border>
      <left style="thick">
        <color indexed="10"/>
      </left>
      <right/>
      <top/>
      <bottom style="thick">
        <color indexed="10"/>
      </bottom>
      <diagonal/>
    </border>
    <border>
      <left style="medium">
        <color indexed="8"/>
      </left>
      <right/>
      <top style="medium">
        <color indexed="8"/>
      </top>
      <bottom/>
      <diagonal/>
    </border>
    <border>
      <left style="medium">
        <color indexed="8"/>
      </left>
      <right/>
      <top/>
      <bottom style="medium">
        <color indexed="8"/>
      </bottom>
      <diagonal/>
    </border>
    <border>
      <left/>
      <right/>
      <top style="thin">
        <color auto="1"/>
      </top>
      <bottom/>
      <diagonal/>
    </border>
    <border>
      <left style="thin">
        <color auto="1"/>
      </left>
      <right/>
      <top/>
      <bottom/>
      <diagonal/>
    </border>
    <border>
      <left/>
      <right style="thin">
        <color auto="1"/>
      </right>
      <top/>
      <bottom/>
      <diagonal/>
    </border>
    <border>
      <left/>
      <right style="thin">
        <color auto="1"/>
      </right>
      <top style="thin">
        <color auto="1"/>
      </top>
      <bottom style="thin">
        <color auto="1"/>
      </bottom>
      <diagonal/>
    </border>
    <border>
      <left style="medium">
        <color auto="1"/>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right style="thick">
        <color indexed="10"/>
      </right>
      <top style="thick">
        <color indexed="12"/>
      </top>
      <bottom style="thick">
        <color rgb="FFFF0000"/>
      </bottom>
      <diagonal/>
    </border>
    <border>
      <left style="medium">
        <color indexed="8"/>
      </left>
      <right style="thin">
        <color indexed="8"/>
      </right>
      <top/>
      <bottom style="thin">
        <color rgb="FF000000"/>
      </bottom>
      <diagonal/>
    </border>
    <border>
      <left/>
      <right style="thin">
        <color indexed="8"/>
      </right>
      <top style="thick">
        <color indexed="12"/>
      </top>
      <bottom style="thin">
        <color indexed="8"/>
      </bottom>
      <diagonal/>
    </border>
    <border>
      <left/>
      <right style="thin">
        <color indexed="8"/>
      </right>
      <top style="thin">
        <color indexed="8"/>
      </top>
      <bottom style="thick">
        <color indexed="12"/>
      </bottom>
      <diagonal/>
    </border>
    <border>
      <left/>
      <right style="thin">
        <color indexed="8"/>
      </right>
      <top/>
      <bottom/>
      <diagonal/>
    </border>
    <border>
      <left/>
      <right style="thin">
        <color indexed="8"/>
      </right>
      <top/>
      <bottom style="thin">
        <color indexed="8"/>
      </bottom>
      <diagonal/>
    </border>
    <border>
      <left style="medium">
        <color indexed="8"/>
      </left>
      <right style="thin">
        <color indexed="8"/>
      </right>
      <top/>
      <bottom style="medium">
        <color indexed="8"/>
      </bottom>
      <diagonal/>
    </border>
    <border>
      <left style="thin">
        <color auto="1"/>
      </left>
      <right style="thin">
        <color auto="1"/>
      </right>
      <top style="thin">
        <color auto="1"/>
      </top>
      <bottom style="thin">
        <color auto="1"/>
      </bottom>
      <diagonal/>
    </border>
    <border>
      <left style="thin">
        <color auto="1"/>
      </left>
      <right/>
      <top/>
      <bottom style="thin">
        <color indexed="8"/>
      </bottom>
      <diagonal/>
    </border>
    <border>
      <left style="thin">
        <color indexed="8"/>
      </left>
      <right/>
      <top style="medium">
        <color indexed="8"/>
      </top>
      <bottom/>
      <diagonal/>
    </border>
    <border>
      <left style="thin">
        <color indexed="8"/>
      </left>
      <right/>
      <top/>
      <bottom style="medium">
        <color indexed="8"/>
      </bottom>
      <diagonal/>
    </border>
    <border>
      <left style="thin">
        <color auto="1"/>
      </left>
      <right style="thin">
        <color auto="1"/>
      </right>
      <top style="thick">
        <color indexed="12"/>
      </top>
      <bottom/>
      <diagonal/>
    </border>
    <border>
      <left style="thin">
        <color auto="1"/>
      </left>
      <right style="thin">
        <color auto="1"/>
      </right>
      <top/>
      <bottom style="thin">
        <color indexed="8"/>
      </bottom>
      <diagonal/>
    </border>
    <border>
      <left style="thin">
        <color auto="1"/>
      </left>
      <right style="thin">
        <color auto="1"/>
      </right>
      <top style="thin">
        <color indexed="8"/>
      </top>
      <bottom style="thin">
        <color indexed="8"/>
      </bottom>
      <diagonal/>
    </border>
    <border>
      <left style="thin">
        <color auto="1"/>
      </left>
      <right style="thin">
        <color indexed="8"/>
      </right>
      <top style="thick">
        <color indexed="12"/>
      </top>
      <bottom style="thin">
        <color indexed="8"/>
      </bottom>
      <diagonal/>
    </border>
    <border>
      <left style="thin">
        <color auto="1"/>
      </left>
      <right style="thin">
        <color indexed="8"/>
      </right>
      <top style="thin">
        <color indexed="8"/>
      </top>
      <bottom style="thin">
        <color indexed="8"/>
      </bottom>
      <diagonal/>
    </border>
    <border>
      <left style="thin">
        <color auto="1"/>
      </left>
      <right style="thin">
        <color indexed="8"/>
      </right>
      <top style="thin">
        <color indexed="8"/>
      </top>
      <bottom style="thick">
        <color indexed="12"/>
      </bottom>
      <diagonal/>
    </border>
    <border>
      <left style="thin">
        <color auto="1"/>
      </left>
      <right style="thin">
        <color indexed="8"/>
      </right>
      <top style="thin">
        <color auto="1"/>
      </top>
      <bottom style="thin">
        <color auto="1"/>
      </bottom>
      <diagonal/>
    </border>
    <border>
      <left/>
      <right/>
      <top style="thin">
        <color indexed="8"/>
      </top>
      <bottom/>
      <diagonal/>
    </border>
    <border>
      <left style="medium">
        <color indexed="8"/>
      </left>
      <right style="thin">
        <color auto="1"/>
      </right>
      <top style="medium">
        <color indexed="8"/>
      </top>
      <bottom style="thin">
        <color auto="1"/>
      </bottom>
      <diagonal/>
    </border>
    <border>
      <left style="medium">
        <color indexed="8"/>
      </left>
      <right style="thin">
        <color rgb="FF000000"/>
      </right>
      <top/>
      <bottom style="thin">
        <color rgb="FF000000"/>
      </bottom>
      <diagonal/>
    </border>
    <border>
      <left style="medium">
        <color indexed="8"/>
      </left>
      <right style="thin">
        <color rgb="FF000000"/>
      </right>
      <top style="thin">
        <color rgb="FF000000"/>
      </top>
      <bottom style="thin">
        <color rgb="FF000000"/>
      </bottom>
      <diagonal/>
    </border>
    <border>
      <left style="thin">
        <color indexed="8"/>
      </left>
      <right style="thin">
        <color indexed="8"/>
      </right>
      <top style="thin">
        <color indexed="8"/>
      </top>
      <bottom style="medium">
        <color rgb="FF000000"/>
      </bottom>
      <diagonal/>
    </border>
    <border>
      <left style="medium">
        <color auto="1"/>
      </left>
      <right style="thin">
        <color rgb="FF000000"/>
      </right>
      <top/>
      <bottom style="medium">
        <color auto="1"/>
      </bottom>
      <diagonal/>
    </border>
    <border>
      <left style="thin">
        <color indexed="8"/>
      </left>
      <right style="thin">
        <color indexed="8"/>
      </right>
      <top style="thin">
        <color indexed="8"/>
      </top>
      <bottom style="medium">
        <color auto="1"/>
      </bottom>
      <diagonal/>
    </border>
    <border>
      <left style="thin">
        <color indexed="8"/>
      </left>
      <right/>
      <top style="thin">
        <color indexed="8"/>
      </top>
      <bottom style="medium">
        <color auto="1"/>
      </bottom>
      <diagonal/>
    </border>
    <border>
      <left/>
      <right style="thin">
        <color indexed="8"/>
      </right>
      <top style="thin">
        <color indexed="8"/>
      </top>
      <bottom style="medium">
        <color auto="1"/>
      </bottom>
      <diagonal/>
    </border>
    <border>
      <left style="thin">
        <color indexed="8"/>
      </left>
      <right/>
      <top style="thin">
        <color indexed="8"/>
      </top>
      <bottom style="medium">
        <color rgb="FF000000"/>
      </bottom>
      <diagonal/>
    </border>
    <border>
      <left/>
      <right style="thin">
        <color indexed="8"/>
      </right>
      <top style="thin">
        <color indexed="8"/>
      </top>
      <bottom style="medium">
        <color rgb="FF000000"/>
      </bottom>
      <diagonal/>
    </border>
    <border>
      <left style="thin">
        <color auto="1"/>
      </left>
      <right style="thin">
        <color auto="1"/>
      </right>
      <top style="medium">
        <color auto="1"/>
      </top>
      <bottom style="thin">
        <color indexed="8"/>
      </bottom>
      <diagonal/>
    </border>
    <border>
      <left style="thin">
        <color auto="1"/>
      </left>
      <right style="thin">
        <color auto="1"/>
      </right>
      <top style="thin">
        <color indexed="8"/>
      </top>
      <bottom style="medium">
        <color rgb="FF000000"/>
      </bottom>
      <diagonal/>
    </border>
    <border>
      <left style="thin">
        <color auto="1"/>
      </left>
      <right style="thin">
        <color auto="1"/>
      </right>
      <top style="thin">
        <color indexed="8"/>
      </top>
      <bottom style="medium">
        <color auto="1"/>
      </bottom>
      <diagonal/>
    </border>
    <border>
      <left style="thin">
        <color auto="1"/>
      </left>
      <right style="medium">
        <color indexed="8"/>
      </right>
      <top style="thin">
        <color auto="1"/>
      </top>
      <bottom style="medium">
        <color auto="1"/>
      </bottom>
      <diagonal/>
    </border>
    <border>
      <left style="thin">
        <color auto="1"/>
      </left>
      <right style="medium">
        <color indexed="8"/>
      </right>
      <top/>
      <bottom style="thin">
        <color auto="1"/>
      </bottom>
      <diagonal/>
    </border>
    <border>
      <left style="thin">
        <color auto="1"/>
      </left>
      <right style="medium">
        <color indexed="8"/>
      </right>
      <top style="thin">
        <color auto="1"/>
      </top>
      <bottom style="thin">
        <color auto="1"/>
      </bottom>
      <diagonal/>
    </border>
    <border>
      <left style="medium">
        <color indexed="8"/>
      </left>
      <right style="thin">
        <color rgb="FF000000"/>
      </right>
      <top/>
      <bottom style="medium">
        <color auto="1"/>
      </bottom>
      <diagonal/>
    </border>
    <border>
      <left style="thin">
        <color auto="1"/>
      </left>
      <right style="thin">
        <color auto="1"/>
      </right>
      <top style="thin">
        <color auto="1"/>
      </top>
      <bottom/>
      <diagonal/>
    </border>
    <border>
      <left style="thin">
        <color auto="1"/>
      </left>
      <right style="medium">
        <color indexed="8"/>
      </right>
      <top style="thin">
        <color auto="1"/>
      </top>
      <bottom style="medium">
        <color indexed="8"/>
      </bottom>
      <diagonal/>
    </border>
    <border>
      <left style="medium">
        <color auto="1"/>
      </left>
      <right style="thin">
        <color indexed="8"/>
      </right>
      <top style="medium">
        <color auto="1"/>
      </top>
      <bottom style="thin">
        <color indexed="8"/>
      </bottom>
      <diagonal/>
    </border>
    <border>
      <left/>
      <right style="thin">
        <color indexed="8"/>
      </right>
      <top style="medium">
        <color auto="1"/>
      </top>
      <bottom style="thin">
        <color indexed="8"/>
      </bottom>
      <diagonal/>
    </border>
    <border>
      <left style="thin">
        <color indexed="8"/>
      </left>
      <right style="medium">
        <color auto="1"/>
      </right>
      <top style="medium">
        <color auto="1"/>
      </top>
      <bottom style="thin">
        <color indexed="8"/>
      </bottom>
      <diagonal/>
    </border>
    <border>
      <left style="medium">
        <color auto="1"/>
      </left>
      <right style="thin">
        <color indexed="8"/>
      </right>
      <top style="thin">
        <color indexed="8"/>
      </top>
      <bottom style="thin">
        <color indexed="8"/>
      </bottom>
      <diagonal/>
    </border>
    <border>
      <left style="thin">
        <color indexed="8"/>
      </left>
      <right style="medium">
        <color auto="1"/>
      </right>
      <top style="thin">
        <color indexed="8"/>
      </top>
      <bottom style="thin">
        <color indexed="8"/>
      </bottom>
      <diagonal/>
    </border>
    <border>
      <left style="medium">
        <color auto="1"/>
      </left>
      <right style="thin">
        <color indexed="8"/>
      </right>
      <top/>
      <bottom style="thin">
        <color rgb="FF000000"/>
      </bottom>
      <diagonal/>
    </border>
    <border>
      <left style="thin">
        <color indexed="8"/>
      </left>
      <right style="medium">
        <color auto="1"/>
      </right>
      <top style="thin">
        <color indexed="8"/>
      </top>
      <bottom/>
      <diagonal/>
    </border>
    <border>
      <left style="medium">
        <color auto="1"/>
      </left>
      <right style="thin">
        <color indexed="8"/>
      </right>
      <top style="thin">
        <color indexed="8"/>
      </top>
      <bottom style="medium">
        <color indexed="8"/>
      </bottom>
      <diagonal/>
    </border>
    <border>
      <left style="thin">
        <color auto="1"/>
      </left>
      <right style="medium">
        <color auto="1"/>
      </right>
      <top style="thin">
        <color auto="1"/>
      </top>
      <bottom style="medium">
        <color auto="1"/>
      </bottom>
      <diagonal/>
    </border>
    <border>
      <left style="medium">
        <color auto="1"/>
      </left>
      <right style="thin">
        <color rgb="FF000000"/>
      </right>
      <top/>
      <bottom style="thin">
        <color rgb="FF000000"/>
      </bottom>
      <diagonal/>
    </border>
    <border>
      <left style="thin">
        <color auto="1"/>
      </left>
      <right style="medium">
        <color auto="1"/>
      </right>
      <top/>
      <bottom style="thin">
        <color auto="1"/>
      </bottom>
      <diagonal/>
    </border>
    <border>
      <left style="thin">
        <color auto="1"/>
      </left>
      <right style="medium">
        <color auto="1"/>
      </right>
      <top style="thin">
        <color auto="1"/>
      </top>
      <bottom style="thin">
        <color auto="1"/>
      </bottom>
      <diagonal/>
    </border>
    <border>
      <left style="medium">
        <color auto="1"/>
      </left>
      <right style="thin">
        <color rgb="FF000000"/>
      </right>
      <top style="thin">
        <color rgb="FF000000"/>
      </top>
      <bottom style="thin">
        <color rgb="FF000000"/>
      </bottom>
      <diagonal/>
    </border>
    <border>
      <left style="medium">
        <color auto="1"/>
      </left>
      <right style="thin">
        <color indexed="8"/>
      </right>
      <top style="thin">
        <color indexed="8"/>
      </top>
      <bottom/>
      <diagonal/>
    </border>
    <border>
      <left style="medium">
        <color auto="1"/>
      </left>
      <right style="thin">
        <color indexed="8"/>
      </right>
      <top style="thin">
        <color indexed="8"/>
      </top>
      <bottom style="medium">
        <color auto="1"/>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top/>
      <bottom style="medium">
        <color theme="1"/>
      </bottom>
      <diagonal/>
    </border>
    <border>
      <left style="thin">
        <color indexed="8"/>
      </left>
      <right style="medium">
        <color auto="1"/>
      </right>
      <top style="thin">
        <color indexed="8"/>
      </top>
      <bottom style="medium">
        <color auto="1"/>
      </bottom>
      <diagonal/>
    </border>
    <border>
      <left style="thin">
        <color indexed="8"/>
      </left>
      <right style="medium">
        <color auto="1"/>
      </right>
      <top style="medium">
        <color auto="1"/>
      </top>
      <bottom/>
      <diagonal/>
    </border>
    <border>
      <left style="medium">
        <color auto="1"/>
      </left>
      <right/>
      <top/>
      <bottom style="thin">
        <color indexed="8"/>
      </bottom>
      <diagonal/>
    </border>
    <border>
      <left style="thin">
        <color indexed="8"/>
      </left>
      <right style="medium">
        <color auto="1"/>
      </right>
      <top/>
      <bottom style="thin">
        <color indexed="8"/>
      </bottom>
      <diagonal/>
    </border>
    <border>
      <left style="thin">
        <color indexed="8"/>
      </left>
      <right style="medium">
        <color auto="1"/>
      </right>
      <top/>
      <bottom/>
      <diagonal/>
    </border>
    <border>
      <left style="thin">
        <color indexed="8"/>
      </left>
      <right style="medium">
        <color auto="1"/>
      </right>
      <top/>
      <bottom style="medium">
        <color auto="1"/>
      </bottom>
      <diagonal/>
    </border>
    <border>
      <left style="thin">
        <color indexed="8"/>
      </left>
      <right style="thin">
        <color indexed="8"/>
      </right>
      <top style="medium">
        <color auto="1"/>
      </top>
      <bottom style="thin">
        <color indexed="8"/>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indexed="8"/>
      </right>
      <top style="thin">
        <color auto="1"/>
      </top>
      <bottom style="medium">
        <color indexed="8"/>
      </bottom>
      <diagonal/>
    </border>
    <border>
      <left style="thin">
        <color auto="1"/>
      </left>
      <right style="thin">
        <color auto="1"/>
      </right>
      <top/>
      <bottom/>
      <diagonal/>
    </border>
    <border>
      <left style="thin">
        <color auto="1"/>
      </left>
      <right style="thin">
        <color auto="1"/>
      </right>
      <top style="thin">
        <color auto="1"/>
      </top>
      <bottom style="medium">
        <color indexed="8"/>
      </bottom>
      <diagonal/>
    </border>
    <border>
      <left style="thin">
        <color indexed="8"/>
      </left>
      <right style="thin">
        <color indexed="8"/>
      </right>
      <top style="thin">
        <color indexed="8"/>
      </top>
      <bottom/>
      <diagonal/>
    </border>
    <border>
      <left/>
      <right style="thin">
        <color indexed="8"/>
      </right>
      <top style="thin">
        <color indexed="8"/>
      </top>
      <bottom/>
      <diagonal/>
    </border>
  </borders>
  <cellStyleXfs count="2851">
    <xf numFmtId="0" fontId="0" fillId="0" borderId="0"/>
    <xf numFmtId="0" fontId="6" fillId="0" borderId="0" applyNumberFormat="0" applyFill="0" applyBorder="0" applyAlignment="0" applyProtection="0"/>
    <xf numFmtId="0" fontId="2" fillId="0" borderId="0"/>
    <xf numFmtId="0" fontId="17" fillId="0" borderId="0"/>
    <xf numFmtId="0" fontId="17" fillId="0" borderId="0"/>
    <xf numFmtId="0" fontId="17" fillId="0" borderId="0"/>
    <xf numFmtId="9" fontId="1" fillId="0" borderId="0" applyFill="0" applyBorder="0" applyAlignment="0" applyProtection="0"/>
    <xf numFmtId="9" fontId="17" fillId="0" borderId="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44" fontId="1"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43" fontId="1"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cellStyleXfs>
  <cellXfs count="674">
    <xf numFmtId="0" fontId="0" fillId="0" borderId="0" xfId="0"/>
    <xf numFmtId="0" fontId="0" fillId="2" borderId="0" xfId="0" applyFont="1" applyFill="1" applyBorder="1" applyAlignment="1"/>
    <xf numFmtId="0" fontId="5" fillId="2" borderId="0" xfId="0" applyFont="1" applyFill="1" applyBorder="1" applyAlignment="1"/>
    <xf numFmtId="0" fontId="0" fillId="2" borderId="0" xfId="0" applyFont="1" applyFill="1" applyBorder="1"/>
    <xf numFmtId="0" fontId="0" fillId="2" borderId="0" xfId="0" applyFill="1"/>
    <xf numFmtId="0" fontId="0" fillId="0" borderId="0" xfId="0" applyFont="1" applyBorder="1"/>
    <xf numFmtId="0" fontId="4" fillId="0" borderId="1" xfId="0" applyFont="1" applyBorder="1" applyAlignment="1"/>
    <xf numFmtId="0" fontId="4" fillId="0" borderId="0" xfId="0" applyFont="1" applyBorder="1" applyAlignment="1"/>
    <xf numFmtId="0" fontId="4" fillId="0" borderId="2" xfId="0" applyFont="1" applyBorder="1" applyAlignment="1"/>
    <xf numFmtId="0" fontId="0" fillId="0" borderId="1" xfId="0" applyFont="1" applyBorder="1" applyAlignment="1"/>
    <xf numFmtId="0" fontId="8" fillId="0" borderId="1" xfId="0" applyFont="1" applyBorder="1" applyAlignment="1"/>
    <xf numFmtId="0" fontId="9" fillId="0" borderId="0" xfId="0" applyFont="1" applyBorder="1" applyAlignment="1"/>
    <xf numFmtId="0" fontId="0" fillId="0" borderId="0" xfId="0" applyFont="1" applyBorder="1" applyAlignment="1"/>
    <xf numFmtId="0" fontId="0" fillId="0" borderId="2" xfId="0" applyFont="1" applyBorder="1" applyAlignment="1"/>
    <xf numFmtId="0" fontId="0" fillId="0" borderId="0" xfId="0" applyFont="1"/>
    <xf numFmtId="0" fontId="0" fillId="0" borderId="1" xfId="0" applyBorder="1" applyAlignment="1"/>
    <xf numFmtId="0" fontId="0" fillId="0" borderId="0" xfId="0" applyBorder="1" applyAlignment="1"/>
    <xf numFmtId="0" fontId="0" fillId="0" borderId="2" xfId="0" applyBorder="1" applyAlignment="1"/>
    <xf numFmtId="0" fontId="4" fillId="0" borderId="1" xfId="0" applyFont="1" applyFill="1" applyBorder="1" applyAlignment="1"/>
    <xf numFmtId="0" fontId="4" fillId="0" borderId="0" xfId="0" applyFont="1" applyFill="1" applyBorder="1" applyAlignment="1"/>
    <xf numFmtId="0" fontId="4" fillId="0" borderId="2" xfId="0" applyFont="1" applyFill="1" applyBorder="1" applyAlignment="1"/>
    <xf numFmtId="0" fontId="10" fillId="0" borderId="0" xfId="0" applyFont="1" applyBorder="1"/>
    <xf numFmtId="0" fontId="0" fillId="0" borderId="0" xfId="0" applyAlignment="1">
      <alignment wrapText="1"/>
    </xf>
    <xf numFmtId="0" fontId="0" fillId="0" borderId="3" xfId="0" applyFont="1" applyBorder="1"/>
    <xf numFmtId="0" fontId="0" fillId="0" borderId="7" xfId="0" applyFont="1" applyBorder="1"/>
    <xf numFmtId="0" fontId="0" fillId="0" borderId="8" xfId="0" applyFont="1" applyBorder="1"/>
    <xf numFmtId="0" fontId="0" fillId="0" borderId="7" xfId="0" applyFont="1" applyFill="1" applyBorder="1"/>
    <xf numFmtId="0" fontId="4" fillId="0" borderId="0" xfId="0" applyFont="1"/>
    <xf numFmtId="0" fontId="0" fillId="0" borderId="0" xfId="0" applyBorder="1"/>
    <xf numFmtId="0" fontId="4" fillId="0" borderId="7" xfId="0" applyFont="1" applyBorder="1" applyAlignment="1">
      <alignment horizontal="left"/>
    </xf>
    <xf numFmtId="0" fontId="4" fillId="0" borderId="0" xfId="0" applyFont="1" applyFill="1" applyBorder="1"/>
    <xf numFmtId="0" fontId="0" fillId="0" borderId="0" xfId="0" applyFont="1" applyFill="1"/>
    <xf numFmtId="0" fontId="4" fillId="0" borderId="0" xfId="0" applyFont="1" applyBorder="1"/>
    <xf numFmtId="0" fontId="4" fillId="3" borderId="0" xfId="0" applyFont="1" applyFill="1"/>
    <xf numFmtId="10" fontId="0" fillId="0" borderId="0" xfId="0" applyNumberFormat="1"/>
    <xf numFmtId="0" fontId="4" fillId="0" borderId="0" xfId="0" applyFont="1" applyBorder="1" applyAlignment="1">
      <alignment wrapText="1"/>
    </xf>
    <xf numFmtId="0" fontId="5" fillId="0" borderId="21" xfId="0" applyFont="1" applyBorder="1"/>
    <xf numFmtId="0" fontId="4" fillId="0" borderId="0" xfId="0" applyFont="1" applyAlignment="1">
      <alignment horizontal="center" wrapText="1"/>
    </xf>
    <xf numFmtId="10" fontId="4" fillId="3" borderId="4" xfId="0" applyNumberFormat="1" applyFont="1" applyFill="1" applyBorder="1"/>
    <xf numFmtId="10" fontId="4" fillId="3" borderId="8" xfId="0" applyNumberFormat="1" applyFont="1" applyFill="1" applyBorder="1"/>
    <xf numFmtId="10" fontId="4" fillId="3" borderId="11" xfId="0" applyNumberFormat="1" applyFont="1" applyFill="1" applyBorder="1"/>
    <xf numFmtId="9" fontId="0" fillId="0" borderId="0" xfId="0" applyNumberFormat="1"/>
    <xf numFmtId="0" fontId="0" fillId="0" borderId="0" xfId="0" applyAlignment="1">
      <alignment horizontal="center"/>
    </xf>
    <xf numFmtId="0" fontId="4" fillId="0" borderId="0" xfId="0" applyFont="1" applyAlignment="1">
      <alignment horizontal="right" vertical="center"/>
    </xf>
    <xf numFmtId="10" fontId="12" fillId="5" borderId="8" xfId="0" applyNumberFormat="1" applyFont="1" applyFill="1" applyBorder="1" applyAlignment="1">
      <alignment horizontal="center" vertical="center"/>
    </xf>
    <xf numFmtId="10" fontId="13" fillId="5" borderId="8" xfId="0" applyNumberFormat="1" applyFont="1" applyFill="1" applyBorder="1" applyAlignment="1">
      <alignment horizontal="center" vertical="center"/>
    </xf>
    <xf numFmtId="2" fontId="12" fillId="5" borderId="8" xfId="0" applyNumberFormat="1" applyFont="1" applyFill="1" applyBorder="1" applyAlignment="1">
      <alignment horizontal="center" vertical="center"/>
    </xf>
    <xf numFmtId="0" fontId="13" fillId="0" borderId="0" xfId="0" applyFont="1" applyAlignment="1">
      <alignment horizontal="right" vertical="center"/>
    </xf>
    <xf numFmtId="0" fontId="14" fillId="0" borderId="0" xfId="0" applyFont="1" applyBorder="1" applyAlignment="1">
      <alignment horizontal="center" vertical="center"/>
    </xf>
    <xf numFmtId="10" fontId="11" fillId="0" borderId="0" xfId="0" applyNumberFormat="1" applyFont="1" applyAlignment="1">
      <alignment horizontal="center"/>
    </xf>
    <xf numFmtId="2" fontId="0" fillId="0" borderId="0" xfId="0" applyNumberFormat="1"/>
    <xf numFmtId="0" fontId="0" fillId="0" borderId="0" xfId="0" applyFill="1"/>
    <xf numFmtId="0" fontId="11" fillId="0" borderId="0" xfId="0" applyFont="1"/>
    <xf numFmtId="0" fontId="4" fillId="0" borderId="0" xfId="0" applyFont="1" applyAlignment="1">
      <alignment wrapText="1"/>
    </xf>
    <xf numFmtId="0" fontId="4" fillId="0" borderId="0" xfId="0" applyFont="1" applyAlignment="1">
      <alignment horizontal="right"/>
    </xf>
    <xf numFmtId="0" fontId="0" fillId="2" borderId="0" xfId="0" applyFill="1" applyBorder="1"/>
    <xf numFmtId="0" fontId="4" fillId="2" borderId="0" xfId="0" applyFont="1" applyFill="1" applyBorder="1"/>
    <xf numFmtId="0" fontId="0" fillId="0" borderId="0" xfId="0" applyNumberFormat="1"/>
    <xf numFmtId="0" fontId="10" fillId="0" borderId="8" xfId="0" applyFont="1" applyBorder="1" applyAlignment="1">
      <alignment wrapText="1"/>
    </xf>
    <xf numFmtId="2" fontId="0" fillId="0" borderId="8" xfId="0" applyNumberFormat="1" applyBorder="1"/>
    <xf numFmtId="0" fontId="4" fillId="0" borderId="23" xfId="0" applyFont="1" applyBorder="1"/>
    <xf numFmtId="2" fontId="0" fillId="5" borderId="0" xfId="0" applyNumberFormat="1" applyFont="1" applyFill="1" applyBorder="1" applyProtection="1"/>
    <xf numFmtId="0" fontId="4" fillId="0" borderId="0" xfId="0" applyNumberFormat="1" applyFont="1" applyFill="1"/>
    <xf numFmtId="0" fontId="0" fillId="0" borderId="0" xfId="0" applyNumberFormat="1" applyFont="1" applyFill="1"/>
    <xf numFmtId="0" fontId="0" fillId="4" borderId="17" xfId="0" applyFont="1" applyFill="1" applyBorder="1"/>
    <xf numFmtId="2" fontId="0" fillId="4" borderId="18" xfId="0" applyNumberFormat="1" applyFont="1" applyFill="1" applyBorder="1"/>
    <xf numFmtId="0" fontId="0" fillId="4" borderId="33" xfId="0" applyFont="1" applyFill="1" applyBorder="1"/>
    <xf numFmtId="2" fontId="0" fillId="4" borderId="8" xfId="0" applyNumberFormat="1" applyFont="1" applyFill="1" applyBorder="1"/>
    <xf numFmtId="0" fontId="11" fillId="4" borderId="33" xfId="0" applyFont="1" applyFill="1" applyBorder="1" applyAlignment="1">
      <alignment wrapText="1"/>
    </xf>
    <xf numFmtId="2" fontId="0" fillId="4" borderId="8" xfId="0" applyNumberFormat="1" applyFont="1" applyFill="1" applyBorder="1" applyAlignment="1">
      <alignment wrapText="1"/>
    </xf>
    <xf numFmtId="0" fontId="0" fillId="4" borderId="33" xfId="0" applyFont="1" applyFill="1" applyBorder="1" applyAlignment="1">
      <alignment wrapText="1"/>
    </xf>
    <xf numFmtId="0" fontId="15" fillId="7" borderId="19" xfId="0" applyFont="1" applyFill="1" applyBorder="1" applyAlignment="1">
      <alignment horizontal="center" vertical="center"/>
    </xf>
    <xf numFmtId="0" fontId="15" fillId="0" borderId="0" xfId="0" applyFont="1" applyAlignment="1">
      <alignment horizontal="center" vertical="center"/>
    </xf>
    <xf numFmtId="0" fontId="4" fillId="0" borderId="41" xfId="0" applyFont="1" applyBorder="1"/>
    <xf numFmtId="2" fontId="4" fillId="0" borderId="0" xfId="0" applyNumberFormat="1" applyFont="1" applyBorder="1" applyAlignment="1">
      <alignment horizontal="center" vertical="center"/>
    </xf>
    <xf numFmtId="2" fontId="0" fillId="5" borderId="0" xfId="0" applyNumberFormat="1" applyFill="1"/>
    <xf numFmtId="2" fontId="0" fillId="5" borderId="0" xfId="0" applyNumberFormat="1" applyFont="1" applyFill="1" applyBorder="1"/>
    <xf numFmtId="2" fontId="4" fillId="5" borderId="0" xfId="0" applyNumberFormat="1" applyFont="1" applyFill="1"/>
    <xf numFmtId="0" fontId="4" fillId="0" borderId="7" xfId="0" applyFont="1" applyBorder="1"/>
    <xf numFmtId="2" fontId="0" fillId="0" borderId="11" xfId="0" applyNumberFormat="1" applyBorder="1"/>
    <xf numFmtId="2" fontId="0" fillId="0" borderId="24" xfId="0" applyNumberFormat="1" applyBorder="1"/>
    <xf numFmtId="0" fontId="4" fillId="0" borderId="42" xfId="4" applyFont="1" applyBorder="1" applyAlignment="1">
      <alignment wrapText="1"/>
    </xf>
    <xf numFmtId="0" fontId="4" fillId="0" borderId="32" xfId="4" applyFont="1" applyBorder="1" applyAlignment="1">
      <alignment wrapText="1"/>
    </xf>
    <xf numFmtId="0" fontId="4" fillId="0" borderId="0" xfId="4" applyFont="1" applyBorder="1" applyAlignment="1">
      <alignment wrapText="1"/>
    </xf>
    <xf numFmtId="0" fontId="4" fillId="0" borderId="1" xfId="4" applyFont="1" applyBorder="1" applyAlignment="1">
      <alignment wrapText="1"/>
    </xf>
    <xf numFmtId="0" fontId="16" fillId="0" borderId="0" xfId="0" applyFont="1"/>
    <xf numFmtId="10" fontId="0" fillId="0" borderId="1" xfId="0" applyNumberFormat="1" applyBorder="1"/>
    <xf numFmtId="10" fontId="0" fillId="0" borderId="0" xfId="0" applyNumberFormat="1" applyBorder="1"/>
    <xf numFmtId="10" fontId="0" fillId="0" borderId="43" xfId="0" applyNumberFormat="1" applyBorder="1"/>
    <xf numFmtId="2" fontId="0" fillId="5" borderId="0" xfId="0" applyNumberFormat="1" applyFill="1" applyBorder="1"/>
    <xf numFmtId="2" fontId="4" fillId="5" borderId="0" xfId="0" applyNumberFormat="1" applyFont="1" applyFill="1" applyBorder="1"/>
    <xf numFmtId="2" fontId="0" fillId="0" borderId="23" xfId="0" applyNumberFormat="1" applyBorder="1"/>
    <xf numFmtId="0" fontId="0" fillId="0" borderId="0" xfId="0" applyBorder="1" applyAlignment="1">
      <alignment horizontal="center"/>
    </xf>
    <xf numFmtId="10" fontId="1" fillId="0" borderId="0" xfId="6" applyNumberFormat="1"/>
    <xf numFmtId="0" fontId="0" fillId="0" borderId="0" xfId="0" quotePrefix="1" applyFont="1" applyBorder="1" applyAlignment="1"/>
    <xf numFmtId="2" fontId="0" fillId="8" borderId="0" xfId="0" applyNumberFormat="1" applyFont="1" applyFill="1" applyBorder="1"/>
    <xf numFmtId="0" fontId="0" fillId="0" borderId="48" xfId="0" applyFont="1" applyBorder="1" applyAlignment="1"/>
    <xf numFmtId="0" fontId="4" fillId="2" borderId="49" xfId="0" applyFont="1" applyFill="1" applyBorder="1"/>
    <xf numFmtId="0" fontId="0" fillId="2" borderId="50" xfId="0" applyFill="1" applyBorder="1"/>
    <xf numFmtId="0" fontId="0" fillId="9" borderId="50" xfId="0" applyFill="1" applyBorder="1"/>
    <xf numFmtId="0" fontId="0" fillId="9" borderId="51" xfId="0" applyFill="1" applyBorder="1"/>
    <xf numFmtId="0" fontId="4" fillId="2" borderId="48" xfId="0" applyFont="1" applyFill="1" applyBorder="1"/>
    <xf numFmtId="0" fontId="0" fillId="9" borderId="0" xfId="0" applyFill="1" applyBorder="1"/>
    <xf numFmtId="0" fontId="0" fillId="9" borderId="52" xfId="0" applyFill="1" applyBorder="1"/>
    <xf numFmtId="0" fontId="0" fillId="2" borderId="48" xfId="0" applyFill="1" applyBorder="1"/>
    <xf numFmtId="0" fontId="7" fillId="2" borderId="0" xfId="1" applyFont="1" applyFill="1" applyBorder="1" applyAlignment="1" applyProtection="1"/>
    <xf numFmtId="0" fontId="0" fillId="2" borderId="52" xfId="0" applyFill="1" applyBorder="1"/>
    <xf numFmtId="0" fontId="0" fillId="2" borderId="0" xfId="0" quotePrefix="1" applyFill="1" applyBorder="1"/>
    <xf numFmtId="0" fontId="4" fillId="9" borderId="0" xfId="0" applyFont="1" applyFill="1" applyBorder="1"/>
    <xf numFmtId="0" fontId="0" fillId="9" borderId="48" xfId="0" applyFill="1" applyBorder="1"/>
    <xf numFmtId="0" fontId="3" fillId="9" borderId="48" xfId="0" applyFont="1" applyFill="1" applyBorder="1"/>
    <xf numFmtId="0" fontId="0" fillId="2" borderId="53" xfId="0" applyFill="1" applyBorder="1"/>
    <xf numFmtId="0" fontId="0" fillId="2" borderId="54" xfId="0" applyFill="1" applyBorder="1"/>
    <xf numFmtId="0" fontId="0" fillId="2" borderId="55" xfId="0" applyFill="1" applyBorder="1"/>
    <xf numFmtId="10" fontId="0" fillId="0" borderId="37" xfId="0" applyNumberFormat="1" applyBorder="1"/>
    <xf numFmtId="0" fontId="21" fillId="0" borderId="0" xfId="0" applyFont="1"/>
    <xf numFmtId="2" fontId="0" fillId="5" borderId="44" xfId="0" applyNumberFormat="1" applyFont="1" applyFill="1" applyBorder="1"/>
    <xf numFmtId="2" fontId="0" fillId="5" borderId="44" xfId="0" applyNumberFormat="1" applyFill="1" applyBorder="1"/>
    <xf numFmtId="0" fontId="0" fillId="0" borderId="0" xfId="0" quotePrefix="1"/>
    <xf numFmtId="3" fontId="0" fillId="0" borderId="0" xfId="0" applyNumberFormat="1"/>
    <xf numFmtId="0" fontId="7" fillId="2" borderId="0" xfId="1" applyNumberFormat="1" applyFont="1" applyFill="1" applyBorder="1" applyAlignment="1" applyProtection="1"/>
    <xf numFmtId="0" fontId="21" fillId="0" borderId="0" xfId="0" applyFont="1" applyBorder="1" applyAlignment="1"/>
    <xf numFmtId="0" fontId="22" fillId="0" borderId="0" xfId="0" applyFont="1" applyBorder="1" applyAlignment="1"/>
    <xf numFmtId="0" fontId="21" fillId="0" borderId="0" xfId="0" quotePrefix="1" applyFont="1"/>
    <xf numFmtId="3" fontId="13" fillId="5" borderId="8" xfId="0" applyNumberFormat="1" applyFont="1" applyFill="1" applyBorder="1" applyAlignment="1">
      <alignment horizontal="center" vertical="center"/>
    </xf>
    <xf numFmtId="0" fontId="21" fillId="0" borderId="0" xfId="0" quotePrefix="1" applyFont="1" applyFill="1" applyBorder="1" applyAlignment="1"/>
    <xf numFmtId="0" fontId="0" fillId="0" borderId="0" xfId="0" applyFont="1" applyFill="1" applyBorder="1" applyAlignment="1"/>
    <xf numFmtId="9" fontId="21" fillId="0" borderId="0" xfId="0" applyNumberFormat="1" applyFont="1" applyAlignment="1">
      <alignment horizontal="center"/>
    </xf>
    <xf numFmtId="9" fontId="21" fillId="0" borderId="0" xfId="0" applyNumberFormat="1" applyFont="1" applyBorder="1"/>
    <xf numFmtId="164" fontId="15" fillId="7" borderId="20" xfId="0" applyNumberFormat="1" applyFont="1" applyFill="1" applyBorder="1" applyAlignment="1">
      <alignment horizontal="center" vertical="center"/>
    </xf>
    <xf numFmtId="0" fontId="9" fillId="0" borderId="0" xfId="4" applyFont="1" applyBorder="1" applyAlignment="1">
      <alignment horizontal="left" wrapText="1"/>
    </xf>
    <xf numFmtId="1" fontId="0" fillId="0" borderId="0" xfId="0" applyNumberFormat="1" applyBorder="1"/>
    <xf numFmtId="0" fontId="0" fillId="2" borderId="0" xfId="0" applyFont="1" applyFill="1" applyBorder="1" applyAlignment="1">
      <alignment horizontal="left"/>
    </xf>
    <xf numFmtId="0" fontId="4" fillId="2" borderId="0" xfId="0" applyFont="1" applyFill="1" applyBorder="1" applyAlignment="1">
      <alignment horizontal="left"/>
    </xf>
    <xf numFmtId="3" fontId="4" fillId="3" borderId="0" xfId="0" applyNumberFormat="1" applyFont="1" applyFill="1"/>
    <xf numFmtId="0" fontId="0" fillId="0" borderId="0" xfId="0" applyNumberFormat="1" applyBorder="1"/>
    <xf numFmtId="0" fontId="4" fillId="0" borderId="10" xfId="0" applyFont="1" applyBorder="1"/>
    <xf numFmtId="2" fontId="4" fillId="3" borderId="0" xfId="0" applyNumberFormat="1" applyFont="1" applyFill="1" applyAlignment="1">
      <alignment horizontal="right"/>
    </xf>
    <xf numFmtId="2" fontId="4" fillId="3" borderId="0" xfId="0" applyNumberFormat="1" applyFont="1" applyFill="1" applyAlignment="1">
      <alignment horizontal="right" wrapText="1"/>
    </xf>
    <xf numFmtId="0" fontId="10" fillId="0" borderId="0" xfId="0" applyFont="1" applyAlignment="1">
      <alignment horizontal="right"/>
    </xf>
    <xf numFmtId="0" fontId="11" fillId="0" borderId="0" xfId="0" applyFont="1" applyAlignment="1">
      <alignment horizontal="right"/>
    </xf>
    <xf numFmtId="2" fontId="4" fillId="0" borderId="61" xfId="0" applyNumberFormat="1" applyFont="1" applyBorder="1" applyAlignment="1">
      <alignment horizontal="center" vertical="center"/>
    </xf>
    <xf numFmtId="0" fontId="6" fillId="0" borderId="0" xfId="1"/>
    <xf numFmtId="0" fontId="6" fillId="2" borderId="0" xfId="1" applyFill="1" applyBorder="1" applyAlignment="1"/>
    <xf numFmtId="0" fontId="11" fillId="0" borderId="46" xfId="0" applyFont="1" applyBorder="1" applyAlignment="1">
      <alignment horizontal="right"/>
    </xf>
    <xf numFmtId="2" fontId="0" fillId="10" borderId="0" xfId="0" applyNumberFormat="1" applyFill="1"/>
    <xf numFmtId="2" fontId="0" fillId="10" borderId="44" xfId="0" applyNumberFormat="1" applyFill="1" applyBorder="1"/>
    <xf numFmtId="0" fontId="4" fillId="0" borderId="35" xfId="0" applyFont="1" applyBorder="1" applyAlignment="1">
      <alignment horizontal="left"/>
    </xf>
    <xf numFmtId="2" fontId="0" fillId="0" borderId="34" xfId="0" applyNumberFormat="1" applyBorder="1"/>
    <xf numFmtId="2" fontId="0" fillId="0" borderId="40" xfId="0" applyNumberFormat="1" applyBorder="1"/>
    <xf numFmtId="0" fontId="0" fillId="0" borderId="56" xfId="0" applyFont="1" applyBorder="1" applyAlignment="1">
      <alignment horizontal="center"/>
    </xf>
    <xf numFmtId="0" fontId="4" fillId="0" borderId="57" xfId="0" applyFont="1" applyBorder="1" applyAlignment="1">
      <alignment wrapText="1"/>
    </xf>
    <xf numFmtId="0" fontId="4" fillId="0" borderId="58" xfId="0" applyFont="1" applyBorder="1" applyAlignment="1">
      <alignment wrapText="1"/>
    </xf>
    <xf numFmtId="0" fontId="15" fillId="0" borderId="0" xfId="0" applyFont="1"/>
    <xf numFmtId="0" fontId="0" fillId="0" borderId="10" xfId="0" applyFont="1" applyBorder="1"/>
    <xf numFmtId="0" fontId="11" fillId="0" borderId="0" xfId="0" applyFont="1" applyAlignment="1">
      <alignment horizontal="center"/>
    </xf>
    <xf numFmtId="0" fontId="23" fillId="0" borderId="0" xfId="0" applyFont="1"/>
    <xf numFmtId="0" fontId="11" fillId="0" borderId="0" xfId="0" applyFont="1" applyBorder="1" applyAlignment="1">
      <alignment horizontal="center"/>
    </xf>
    <xf numFmtId="3" fontId="4" fillId="3" borderId="0" xfId="0" applyNumberFormat="1" applyFont="1" applyFill="1" applyBorder="1"/>
    <xf numFmtId="0" fontId="0" fillId="0" borderId="30" xfId="0" applyFont="1" applyBorder="1"/>
    <xf numFmtId="0" fontId="11" fillId="0" borderId="16" xfId="0" applyFont="1" applyBorder="1" applyAlignment="1">
      <alignment horizontal="right"/>
    </xf>
    <xf numFmtId="0" fontId="8" fillId="0" borderId="0" xfId="0" quotePrefix="1" applyFont="1" applyFill="1" applyBorder="1" applyAlignment="1"/>
    <xf numFmtId="0" fontId="11" fillId="2" borderId="0" xfId="0" applyFont="1" applyFill="1" applyBorder="1"/>
    <xf numFmtId="0" fontId="9" fillId="0" borderId="0" xfId="0" applyFont="1"/>
    <xf numFmtId="2" fontId="11" fillId="0" borderId="0" xfId="0" applyNumberFormat="1" applyFont="1" applyAlignment="1">
      <alignment horizontal="center"/>
    </xf>
    <xf numFmtId="1" fontId="14" fillId="0" borderId="0" xfId="0" applyNumberFormat="1" applyFont="1" applyBorder="1" applyAlignment="1">
      <alignment horizontal="center" vertical="center"/>
    </xf>
    <xf numFmtId="3" fontId="0" fillId="0" borderId="0" xfId="0" applyNumberFormat="1" applyFont="1" applyFill="1" applyBorder="1"/>
    <xf numFmtId="0" fontId="4" fillId="3" borderId="0" xfId="0" applyFont="1" applyFill="1" applyAlignment="1">
      <alignment horizontal="center"/>
    </xf>
    <xf numFmtId="0" fontId="4" fillId="0" borderId="0" xfId="0" applyFont="1" applyFill="1" applyAlignment="1">
      <alignment horizontal="center"/>
    </xf>
    <xf numFmtId="0" fontId="23" fillId="0" borderId="0" xfId="0" applyFont="1" applyBorder="1" applyAlignment="1"/>
    <xf numFmtId="2" fontId="4" fillId="5" borderId="44" xfId="0" applyNumberFormat="1" applyFont="1" applyFill="1" applyBorder="1"/>
    <xf numFmtId="2" fontId="0" fillId="5" borderId="0" xfId="0" applyNumberFormat="1" applyFont="1" applyFill="1"/>
    <xf numFmtId="2" fontId="0" fillId="8" borderId="0" xfId="0" applyNumberFormat="1" applyFont="1" applyFill="1" applyBorder="1" applyProtection="1"/>
    <xf numFmtId="0" fontId="0" fillId="0" borderId="0" xfId="0" applyNumberFormat="1" applyAlignment="1">
      <alignment horizontal="center"/>
    </xf>
    <xf numFmtId="0" fontId="7" fillId="2" borderId="48" xfId="1" applyFont="1" applyFill="1" applyBorder="1" applyAlignment="1" applyProtection="1"/>
    <xf numFmtId="0" fontId="7" fillId="2" borderId="0" xfId="1" applyFont="1" applyFill="1" applyBorder="1"/>
    <xf numFmtId="0" fontId="0" fillId="2" borderId="48" xfId="0" applyFont="1" applyFill="1" applyBorder="1"/>
    <xf numFmtId="0" fontId="0" fillId="0" borderId="0" xfId="0" applyAlignment="1">
      <alignment horizontal="left"/>
    </xf>
    <xf numFmtId="0" fontId="4" fillId="0" borderId="0" xfId="0" applyFont="1" applyBorder="1" applyAlignment="1"/>
    <xf numFmtId="0" fontId="4" fillId="0" borderId="0" xfId="0" applyFont="1" applyBorder="1" applyAlignment="1"/>
    <xf numFmtId="0" fontId="8" fillId="0" borderId="0" xfId="0" applyFont="1"/>
    <xf numFmtId="0" fontId="4" fillId="0" borderId="0" xfId="0" applyFont="1" applyBorder="1" applyAlignment="1"/>
    <xf numFmtId="0" fontId="0" fillId="0" borderId="0" xfId="0" applyFont="1" applyBorder="1" applyAlignment="1"/>
    <xf numFmtId="0" fontId="4" fillId="0" borderId="1" xfId="0" applyFont="1" applyBorder="1" applyAlignment="1"/>
    <xf numFmtId="0" fontId="0" fillId="2" borderId="48" xfId="0" quotePrefix="1" applyFill="1" applyBorder="1"/>
    <xf numFmtId="0" fontId="0" fillId="0" borderId="62" xfId="0" applyBorder="1"/>
    <xf numFmtId="0" fontId="0" fillId="2" borderId="0" xfId="0" applyFont="1" applyFill="1" applyBorder="1" applyAlignment="1"/>
    <xf numFmtId="0" fontId="0" fillId="2" borderId="0" xfId="0" applyFont="1" applyFill="1" applyBorder="1" applyAlignment="1">
      <alignment wrapText="1"/>
    </xf>
    <xf numFmtId="0" fontId="4" fillId="0" borderId="0" xfId="0" applyFont="1" applyBorder="1" applyAlignment="1"/>
    <xf numFmtId="0" fontId="10" fillId="0" borderId="15" xfId="0" applyFont="1" applyBorder="1" applyAlignment="1">
      <alignment horizontal="center"/>
    </xf>
    <xf numFmtId="0" fontId="0" fillId="0" borderId="0" xfId="0" applyNumberFormat="1" applyAlignment="1">
      <alignment horizontal="left"/>
    </xf>
    <xf numFmtId="0" fontId="0" fillId="0" borderId="0" xfId="124" applyNumberFormat="1" applyFont="1" applyAlignment="1">
      <alignment horizontal="left"/>
    </xf>
    <xf numFmtId="2" fontId="4" fillId="3" borderId="45" xfId="0" applyNumberFormat="1" applyFont="1" applyFill="1" applyBorder="1" applyAlignment="1">
      <alignment horizontal="right" wrapText="1"/>
    </xf>
    <xf numFmtId="0" fontId="0" fillId="2" borderId="0" xfId="0" applyFont="1" applyFill="1" applyBorder="1" applyAlignment="1">
      <alignment wrapText="1"/>
    </xf>
    <xf numFmtId="0" fontId="4" fillId="11" borderId="0" xfId="0" applyFont="1" applyFill="1" applyAlignment="1">
      <alignment wrapText="1"/>
    </xf>
    <xf numFmtId="0" fontId="4" fillId="11" borderId="0" xfId="0" applyFont="1" applyFill="1"/>
    <xf numFmtId="0" fontId="0" fillId="11" borderId="0" xfId="0" applyFill="1"/>
    <xf numFmtId="0" fontId="15" fillId="11" borderId="0" xfId="0" applyFont="1" applyFill="1" applyAlignment="1">
      <alignment horizontal="center" vertical="center"/>
    </xf>
    <xf numFmtId="0" fontId="4" fillId="0" borderId="0" xfId="0" applyFont="1" applyAlignment="1">
      <alignment horizontal="center"/>
    </xf>
    <xf numFmtId="167" fontId="0" fillId="5" borderId="0" xfId="0" applyNumberFormat="1" applyFont="1" applyFill="1" applyBorder="1" applyProtection="1"/>
    <xf numFmtId="4" fontId="0" fillId="5" borderId="0" xfId="0" applyNumberFormat="1" applyFont="1" applyFill="1" applyBorder="1" applyProtection="1"/>
    <xf numFmtId="2" fontId="0" fillId="4" borderId="29" xfId="0" applyNumberFormat="1" applyFont="1" applyFill="1" applyBorder="1"/>
    <xf numFmtId="0" fontId="15" fillId="7" borderId="19" xfId="0" applyFont="1" applyFill="1" applyBorder="1" applyAlignment="1">
      <alignment horizontal="left" vertical="center"/>
    </xf>
    <xf numFmtId="0" fontId="0" fillId="0" borderId="48" xfId="0" applyBorder="1"/>
    <xf numFmtId="1" fontId="0" fillId="0" borderId="48" xfId="0" applyNumberFormat="1" applyBorder="1"/>
    <xf numFmtId="0" fontId="4" fillId="0" borderId="43" xfId="4" applyFont="1" applyBorder="1" applyAlignment="1">
      <alignment wrapText="1"/>
    </xf>
    <xf numFmtId="0" fontId="4" fillId="0" borderId="37" xfId="4" applyFont="1" applyBorder="1" applyAlignment="1">
      <alignment wrapText="1"/>
    </xf>
    <xf numFmtId="0" fontId="0" fillId="6" borderId="15" xfId="0" applyFont="1" applyFill="1" applyBorder="1"/>
    <xf numFmtId="0" fontId="0" fillId="0" borderId="15" xfId="0" applyNumberFormat="1" applyBorder="1"/>
    <xf numFmtId="0" fontId="0" fillId="7" borderId="15" xfId="0" applyFill="1" applyBorder="1"/>
    <xf numFmtId="0" fontId="4" fillId="0" borderId="15" xfId="0" applyFont="1" applyBorder="1"/>
    <xf numFmtId="0" fontId="0" fillId="0" borderId="13" xfId="0" applyBorder="1"/>
    <xf numFmtId="0" fontId="25" fillId="0" borderId="6" xfId="0" applyFont="1" applyBorder="1" applyAlignment="1">
      <alignment horizontal="center" wrapText="1"/>
    </xf>
    <xf numFmtId="0" fontId="4" fillId="11" borderId="15" xfId="0" applyFont="1" applyFill="1" applyBorder="1"/>
    <xf numFmtId="0" fontId="4" fillId="0" borderId="15" xfId="0" applyFont="1" applyBorder="1" applyAlignment="1">
      <alignment wrapText="1"/>
    </xf>
    <xf numFmtId="0" fontId="4" fillId="2" borderId="0" xfId="0" applyFont="1" applyFill="1" applyBorder="1" applyAlignment="1">
      <alignment wrapText="1"/>
    </xf>
    <xf numFmtId="0" fontId="0" fillId="2" borderId="0" xfId="0" applyFill="1" applyBorder="1" applyAlignment="1">
      <alignment wrapText="1"/>
    </xf>
    <xf numFmtId="0" fontId="0" fillId="0" borderId="0" xfId="0" applyBorder="1" applyAlignment="1">
      <alignment wrapText="1"/>
    </xf>
    <xf numFmtId="0" fontId="15" fillId="0" borderId="0" xfId="0" applyFont="1" applyBorder="1" applyAlignment="1">
      <alignment horizontal="center" vertical="center" wrapText="1"/>
    </xf>
    <xf numFmtId="0" fontId="4" fillId="0" borderId="15" xfId="0" applyFont="1" applyBorder="1" applyAlignment="1">
      <alignment horizontal="center"/>
    </xf>
    <xf numFmtId="2" fontId="0" fillId="4" borderId="63" xfId="0" applyNumberFormat="1" applyFont="1" applyFill="1" applyBorder="1"/>
    <xf numFmtId="2" fontId="0" fillId="4" borderId="29" xfId="0" applyNumberFormat="1" applyFont="1" applyFill="1" applyBorder="1" applyAlignment="1">
      <alignment wrapText="1"/>
    </xf>
    <xf numFmtId="0" fontId="4" fillId="0" borderId="65" xfId="0" applyFont="1" applyBorder="1" applyAlignment="1">
      <alignment wrapText="1"/>
    </xf>
    <xf numFmtId="0" fontId="4" fillId="0" borderId="65" xfId="0" applyFont="1" applyBorder="1" applyAlignment="1">
      <alignment horizontal="right"/>
    </xf>
    <xf numFmtId="0" fontId="0" fillId="0" borderId="66" xfId="0" applyFont="1" applyBorder="1" applyAlignment="1">
      <alignment horizontal="right" wrapText="1"/>
    </xf>
    <xf numFmtId="0" fontId="4" fillId="0" borderId="65" xfId="0" applyFont="1" applyBorder="1"/>
    <xf numFmtId="0" fontId="0" fillId="0" borderId="65" xfId="0" applyBorder="1"/>
    <xf numFmtId="0" fontId="0" fillId="0" borderId="65" xfId="0" applyNumberFormat="1" applyBorder="1"/>
    <xf numFmtId="0" fontId="0" fillId="0" borderId="67" xfId="0" applyBorder="1"/>
    <xf numFmtId="0" fontId="9" fillId="0" borderId="65" xfId="4" applyFont="1" applyBorder="1" applyAlignment="1">
      <alignment horizontal="left" wrapText="1"/>
    </xf>
    <xf numFmtId="0" fontId="16" fillId="0" borderId="65" xfId="0" applyFont="1" applyBorder="1"/>
    <xf numFmtId="0" fontId="0" fillId="2" borderId="0" xfId="0" applyFont="1" applyFill="1" applyBorder="1" applyAlignment="1">
      <alignment wrapText="1"/>
    </xf>
    <xf numFmtId="0" fontId="7" fillId="2" borderId="0" xfId="1" applyFont="1" applyFill="1" applyBorder="1" applyAlignment="1">
      <alignment wrapText="1"/>
    </xf>
    <xf numFmtId="0" fontId="4" fillId="0" borderId="37" xfId="4" applyFont="1" applyBorder="1" applyAlignment="1">
      <alignment horizontal="center" wrapText="1"/>
    </xf>
    <xf numFmtId="0" fontId="0" fillId="0" borderId="48" xfId="0" applyBorder="1" applyAlignment="1">
      <alignment horizontal="center"/>
    </xf>
    <xf numFmtId="0" fontId="26" fillId="12" borderId="0" xfId="0" applyFont="1" applyFill="1" applyBorder="1" applyAlignment="1">
      <alignment horizontal="center" vertical="center" wrapText="1"/>
    </xf>
    <xf numFmtId="0" fontId="0" fillId="2" borderId="0" xfId="0" quotePrefix="1" applyFont="1" applyFill="1" applyBorder="1" applyAlignment="1">
      <alignment wrapText="1"/>
    </xf>
    <xf numFmtId="0" fontId="23" fillId="0" borderId="65" xfId="0" applyFont="1" applyBorder="1"/>
    <xf numFmtId="0" fontId="4" fillId="11" borderId="0" xfId="0" applyFont="1" applyFill="1" applyBorder="1"/>
    <xf numFmtId="0" fontId="21" fillId="2" borderId="0" xfId="0" applyFont="1" applyFill="1" applyBorder="1" applyAlignment="1">
      <alignment wrapText="1"/>
    </xf>
    <xf numFmtId="0" fontId="10" fillId="0" borderId="15" xfId="0" applyFont="1" applyBorder="1" applyAlignment="1">
      <alignment wrapText="1"/>
    </xf>
    <xf numFmtId="0" fontId="10" fillId="11" borderId="15" xfId="0" applyFont="1" applyFill="1" applyBorder="1"/>
    <xf numFmtId="0" fontId="10" fillId="0" borderId="66" xfId="0" applyFont="1" applyBorder="1" applyAlignment="1">
      <alignment horizontal="left"/>
    </xf>
    <xf numFmtId="0" fontId="10" fillId="0" borderId="15" xfId="0" quotePrefix="1" applyFont="1" applyBorder="1" applyAlignment="1">
      <alignment horizontal="center"/>
    </xf>
    <xf numFmtId="0" fontId="10" fillId="0" borderId="15" xfId="0" applyFont="1" applyBorder="1"/>
    <xf numFmtId="0" fontId="0" fillId="2" borderId="0" xfId="0" quotePrefix="1" applyFill="1" applyBorder="1" applyAlignment="1">
      <alignment wrapText="1"/>
    </xf>
    <xf numFmtId="166" fontId="15" fillId="7" borderId="20" xfId="0" applyNumberFormat="1" applyFont="1" applyFill="1" applyBorder="1" applyAlignment="1">
      <alignment horizontal="center" vertical="center"/>
    </xf>
    <xf numFmtId="166" fontId="15" fillId="7" borderId="64" xfId="0" applyNumberFormat="1" applyFont="1" applyFill="1" applyBorder="1" applyAlignment="1">
      <alignment horizontal="center" vertical="center"/>
    </xf>
    <xf numFmtId="166" fontId="0" fillId="0" borderId="0" xfId="0" applyNumberFormat="1"/>
    <xf numFmtId="0" fontId="25" fillId="0" borderId="31" xfId="0" applyFont="1" applyBorder="1" applyAlignment="1">
      <alignment horizontal="center" vertical="center" wrapText="1"/>
    </xf>
    <xf numFmtId="0" fontId="4" fillId="0" borderId="32" xfId="4" applyFont="1" applyBorder="1" applyAlignment="1">
      <alignment horizontal="center" wrapText="1"/>
    </xf>
    <xf numFmtId="0" fontId="4" fillId="0" borderId="65" xfId="0" applyFont="1" applyBorder="1" applyAlignment="1">
      <alignment horizontal="right" wrapText="1"/>
    </xf>
    <xf numFmtId="0" fontId="4" fillId="0" borderId="0" xfId="0" applyFont="1" applyBorder="1" applyAlignment="1">
      <alignment horizontal="center"/>
    </xf>
    <xf numFmtId="0" fontId="27" fillId="0" borderId="0" xfId="0" applyFont="1" applyAlignment="1"/>
    <xf numFmtId="0" fontId="10" fillId="0" borderId="64" xfId="0" applyFont="1" applyBorder="1" applyAlignment="1">
      <alignment horizontal="center" wrapText="1"/>
    </xf>
    <xf numFmtId="0" fontId="10" fillId="0" borderId="8" xfId="0" applyFont="1" applyBorder="1" applyAlignment="1">
      <alignment horizontal="center" wrapText="1"/>
    </xf>
    <xf numFmtId="2" fontId="0" fillId="5" borderId="0" xfId="0" applyNumberFormat="1" applyFill="1" applyBorder="1" applyAlignment="1">
      <alignment horizontal="right"/>
    </xf>
    <xf numFmtId="2" fontId="4" fillId="5" borderId="0" xfId="0" applyNumberFormat="1" applyFont="1" applyFill="1" applyBorder="1" applyAlignment="1">
      <alignment horizontal="right"/>
    </xf>
    <xf numFmtId="2" fontId="0" fillId="5" borderId="0" xfId="0" applyNumberFormat="1" applyFont="1" applyFill="1" applyBorder="1" applyAlignment="1">
      <alignment horizontal="right"/>
    </xf>
    <xf numFmtId="2" fontId="0" fillId="5" borderId="0" xfId="0" applyNumberFormat="1" applyFont="1" applyFill="1" applyBorder="1" applyAlignment="1" applyProtection="1">
      <alignment horizontal="right"/>
    </xf>
    <xf numFmtId="0" fontId="4" fillId="0" borderId="0" xfId="0" applyFont="1" applyBorder="1" applyAlignment="1"/>
    <xf numFmtId="0" fontId="0" fillId="0" borderId="0" xfId="0" applyFont="1" applyBorder="1" applyAlignment="1"/>
    <xf numFmtId="0" fontId="4" fillId="0" borderId="0" xfId="0" applyFont="1" applyBorder="1" applyAlignment="1"/>
    <xf numFmtId="0" fontId="4" fillId="0" borderId="0" xfId="0" applyFont="1" applyBorder="1" applyAlignment="1"/>
    <xf numFmtId="0" fontId="0" fillId="0" borderId="0" xfId="124" quotePrefix="1" applyNumberFormat="1" applyFont="1" applyAlignment="1">
      <alignment horizontal="left"/>
    </xf>
    <xf numFmtId="2" fontId="4" fillId="5" borderId="0" xfId="0" applyNumberFormat="1" applyFont="1" applyFill="1" applyBorder="1" applyProtection="1"/>
    <xf numFmtId="2" fontId="4" fillId="3" borderId="46" xfId="0" applyNumberFormat="1" applyFont="1" applyFill="1" applyBorder="1" applyAlignment="1">
      <alignment horizontal="right" wrapText="1"/>
    </xf>
    <xf numFmtId="0" fontId="0" fillId="2" borderId="0" xfId="0" applyFont="1" applyFill="1" applyBorder="1" applyAlignment="1">
      <alignment wrapText="1"/>
    </xf>
    <xf numFmtId="0" fontId="4" fillId="0" borderId="0" xfId="0" applyFont="1" applyBorder="1" applyAlignment="1"/>
    <xf numFmtId="0" fontId="4" fillId="0" borderId="0" xfId="0" applyFont="1" applyBorder="1" applyAlignment="1"/>
    <xf numFmtId="0" fontId="4" fillId="0" borderId="0" xfId="0" applyFont="1" applyBorder="1" applyAlignment="1"/>
    <xf numFmtId="0" fontId="6" fillId="2" borderId="0" xfId="1" applyFill="1" applyBorder="1"/>
    <xf numFmtId="0" fontId="28" fillId="0" borderId="0" xfId="1" applyFont="1" applyBorder="1" applyAlignment="1"/>
    <xf numFmtId="0" fontId="8" fillId="2" borderId="0" xfId="0" applyFont="1" applyFill="1" applyBorder="1"/>
    <xf numFmtId="0" fontId="4" fillId="0" borderId="0" xfId="0" applyFont="1" applyBorder="1" applyAlignment="1"/>
    <xf numFmtId="0" fontId="4" fillId="2" borderId="0" xfId="0" applyFont="1" applyFill="1" applyBorder="1" applyAlignment="1"/>
    <xf numFmtId="0" fontId="0" fillId="14" borderId="0" xfId="0" quotePrefix="1" applyFill="1"/>
    <xf numFmtId="0" fontId="4" fillId="13" borderId="8" xfId="0" applyFont="1" applyFill="1" applyBorder="1" applyAlignment="1">
      <alignment wrapText="1"/>
    </xf>
    <xf numFmtId="0" fontId="4" fillId="13" borderId="0" xfId="0" applyFont="1" applyFill="1" applyBorder="1" applyAlignment="1">
      <alignment wrapText="1"/>
    </xf>
    <xf numFmtId="2" fontId="1" fillId="0" borderId="0" xfId="6" applyNumberFormat="1"/>
    <xf numFmtId="0" fontId="11" fillId="0" borderId="45" xfId="0" applyFont="1" applyBorder="1" applyAlignment="1">
      <alignment horizontal="right"/>
    </xf>
    <xf numFmtId="0" fontId="4" fillId="0" borderId="69" xfId="0" applyFont="1" applyBorder="1"/>
    <xf numFmtId="2" fontId="0" fillId="5" borderId="45" xfId="0" applyNumberFormat="1" applyFont="1" applyFill="1" applyBorder="1" applyProtection="1"/>
    <xf numFmtId="0" fontId="4" fillId="0" borderId="45" xfId="0" applyFont="1" applyBorder="1" applyAlignment="1">
      <alignment wrapText="1"/>
    </xf>
    <xf numFmtId="2" fontId="0" fillId="15" borderId="45" xfId="0" applyNumberFormat="1" applyFont="1" applyFill="1" applyBorder="1" applyProtection="1"/>
    <xf numFmtId="2" fontId="0" fillId="5" borderId="45" xfId="0" applyNumberFormat="1" applyFont="1" applyFill="1" applyBorder="1"/>
    <xf numFmtId="2" fontId="0" fillId="5" borderId="46" xfId="0" applyNumberFormat="1" applyFont="1" applyFill="1" applyBorder="1" applyProtection="1"/>
    <xf numFmtId="2" fontId="4" fillId="5" borderId="46" xfId="0" applyNumberFormat="1" applyFont="1" applyFill="1" applyBorder="1" applyProtection="1"/>
    <xf numFmtId="2" fontId="0" fillId="5" borderId="46" xfId="0" applyNumberFormat="1" applyFont="1" applyFill="1" applyBorder="1"/>
    <xf numFmtId="0" fontId="4" fillId="0" borderId="5" xfId="4" applyFont="1" applyBorder="1" applyAlignment="1">
      <alignment wrapText="1"/>
    </xf>
    <xf numFmtId="0" fontId="4" fillId="0" borderId="12" xfId="4" applyFont="1" applyBorder="1" applyAlignment="1">
      <alignment wrapText="1"/>
    </xf>
    <xf numFmtId="0" fontId="4" fillId="0" borderId="2" xfId="4" applyFont="1" applyBorder="1" applyAlignment="1">
      <alignment wrapText="1"/>
    </xf>
    <xf numFmtId="10" fontId="0" fillId="0" borderId="2" xfId="0" applyNumberFormat="1" applyBorder="1"/>
    <xf numFmtId="10" fontId="0" fillId="0" borderId="12" xfId="0" applyNumberFormat="1" applyBorder="1"/>
    <xf numFmtId="2" fontId="4" fillId="3" borderId="65" xfId="0" applyNumberFormat="1" applyFont="1" applyFill="1" applyBorder="1" applyAlignment="1">
      <alignment horizontal="right" wrapText="1"/>
    </xf>
    <xf numFmtId="0" fontId="11" fillId="0" borderId="65" xfId="0" applyFont="1" applyBorder="1" applyAlignment="1">
      <alignment horizontal="right"/>
    </xf>
    <xf numFmtId="2" fontId="0" fillId="5" borderId="65" xfId="0" applyNumberFormat="1" applyFont="1" applyFill="1" applyBorder="1" applyProtection="1"/>
    <xf numFmtId="2" fontId="0" fillId="5" borderId="65" xfId="0" applyNumberFormat="1" applyFont="1" applyFill="1" applyBorder="1"/>
    <xf numFmtId="0" fontId="4" fillId="0" borderId="70" xfId="4" applyFont="1" applyBorder="1" applyAlignment="1">
      <alignment wrapText="1"/>
    </xf>
    <xf numFmtId="0" fontId="4" fillId="0" borderId="71" xfId="4" applyFont="1" applyBorder="1" applyAlignment="1">
      <alignment wrapText="1"/>
    </xf>
    <xf numFmtId="0" fontId="4" fillId="0" borderId="16" xfId="4" applyFont="1" applyBorder="1" applyAlignment="1">
      <alignment wrapText="1"/>
    </xf>
    <xf numFmtId="10" fontId="0" fillId="0" borderId="16" xfId="0" applyNumberFormat="1" applyBorder="1"/>
    <xf numFmtId="10" fontId="0" fillId="0" borderId="71" xfId="0" applyNumberFormat="1" applyBorder="1"/>
    <xf numFmtId="0" fontId="30" fillId="0" borderId="0" xfId="0" applyFont="1"/>
    <xf numFmtId="0" fontId="28" fillId="2" borderId="0" xfId="1" applyFont="1" applyFill="1" applyBorder="1" applyAlignment="1">
      <alignment wrapText="1"/>
    </xf>
    <xf numFmtId="1" fontId="14" fillId="13" borderId="0" xfId="0" applyNumberFormat="1" applyFont="1" applyFill="1" applyBorder="1" applyAlignment="1">
      <alignment horizontal="center" vertical="center"/>
    </xf>
    <xf numFmtId="0" fontId="0" fillId="2" borderId="0" xfId="0" applyFont="1" applyFill="1" applyBorder="1" applyAlignment="1">
      <alignment wrapText="1"/>
    </xf>
    <xf numFmtId="0" fontId="7" fillId="2" borderId="48" xfId="1" applyFont="1" applyFill="1" applyBorder="1"/>
    <xf numFmtId="0" fontId="15" fillId="0" borderId="0" xfId="0" applyFont="1" applyAlignment="1">
      <alignment horizontal="center"/>
    </xf>
    <xf numFmtId="165" fontId="4" fillId="3" borderId="8" xfId="0" applyNumberFormat="1" applyFont="1" applyFill="1" applyBorder="1"/>
    <xf numFmtId="2" fontId="0" fillId="4" borderId="68" xfId="0" applyNumberFormat="1" applyFont="1" applyFill="1" applyBorder="1"/>
    <xf numFmtId="2" fontId="0" fillId="4" borderId="72" xfId="0" applyNumberFormat="1" applyFont="1" applyFill="1" applyBorder="1"/>
    <xf numFmtId="2" fontId="0" fillId="4" borderId="74" xfId="0" applyNumberFormat="1" applyFont="1" applyFill="1" applyBorder="1" applyAlignment="1">
      <alignment wrapText="1"/>
    </xf>
    <xf numFmtId="2" fontId="0" fillId="4" borderId="75" xfId="0" applyNumberFormat="1" applyFont="1" applyFill="1" applyBorder="1"/>
    <xf numFmtId="2" fontId="0" fillId="4" borderId="76" xfId="0" applyNumberFormat="1" applyFont="1" applyFill="1" applyBorder="1"/>
    <xf numFmtId="2" fontId="0" fillId="4" borderId="76" xfId="0" applyNumberFormat="1" applyFont="1" applyFill="1" applyBorder="1" applyAlignment="1">
      <alignment wrapText="1"/>
    </xf>
    <xf numFmtId="2" fontId="4" fillId="10" borderId="0" xfId="0" applyNumberFormat="1" applyFont="1" applyFill="1"/>
    <xf numFmtId="2" fontId="0" fillId="10" borderId="0" xfId="0" applyNumberFormat="1" applyFont="1" applyFill="1"/>
    <xf numFmtId="0" fontId="21" fillId="0" borderId="0" xfId="124" quotePrefix="1" applyNumberFormat="1" applyFont="1" applyAlignment="1">
      <alignment horizontal="left"/>
    </xf>
    <xf numFmtId="0" fontId="6" fillId="9" borderId="0" xfId="1" applyFill="1" applyBorder="1"/>
    <xf numFmtId="0" fontId="7" fillId="9" borderId="0" xfId="1" applyFont="1" applyFill="1" applyBorder="1"/>
    <xf numFmtId="0" fontId="0" fillId="2" borderId="0" xfId="0" applyFont="1" applyFill="1" applyBorder="1" applyAlignment="1">
      <alignment wrapText="1"/>
    </xf>
    <xf numFmtId="0" fontId="4" fillId="0" borderId="0" xfId="0" applyFont="1" applyBorder="1" applyAlignment="1"/>
    <xf numFmtId="0" fontId="29" fillId="0" borderId="15" xfId="0" applyFont="1" applyBorder="1" applyAlignment="1">
      <alignment horizontal="center"/>
    </xf>
    <xf numFmtId="0" fontId="1" fillId="0" borderId="0" xfId="124" quotePrefix="1" applyNumberFormat="1" applyFont="1" applyAlignment="1">
      <alignment horizontal="left"/>
    </xf>
    <xf numFmtId="0" fontId="0" fillId="2" borderId="0" xfId="0" applyFont="1" applyFill="1" applyBorder="1" applyAlignment="1">
      <alignment wrapText="1"/>
    </xf>
    <xf numFmtId="0" fontId="0" fillId="2" borderId="0" xfId="0" applyFont="1" applyFill="1" applyBorder="1" applyAlignment="1">
      <alignment horizontal="left"/>
    </xf>
    <xf numFmtId="0" fontId="0" fillId="2" borderId="0" xfId="0" applyFont="1" applyFill="1" applyBorder="1" applyAlignment="1">
      <alignment wrapText="1"/>
    </xf>
    <xf numFmtId="0" fontId="4" fillId="0" borderId="0" xfId="0" applyFont="1" applyBorder="1" applyAlignment="1"/>
    <xf numFmtId="168" fontId="31" fillId="0" borderId="0" xfId="0" applyNumberFormat="1" applyFont="1" applyBorder="1" applyAlignment="1">
      <alignment horizontal="left"/>
    </xf>
    <xf numFmtId="0" fontId="8" fillId="2" borderId="48" xfId="0" applyFont="1" applyFill="1" applyBorder="1"/>
    <xf numFmtId="0" fontId="0" fillId="2" borderId="48" xfId="0" quotePrefix="1" applyFont="1" applyFill="1" applyBorder="1"/>
    <xf numFmtId="0" fontId="32" fillId="2" borderId="48" xfId="0" applyFont="1" applyFill="1" applyBorder="1"/>
    <xf numFmtId="2" fontId="8" fillId="5" borderId="0" xfId="0" applyNumberFormat="1" applyFont="1" applyFill="1" applyBorder="1" applyProtection="1"/>
    <xf numFmtId="2" fontId="8" fillId="5" borderId="0" xfId="0" applyNumberFormat="1" applyFont="1" applyFill="1" applyBorder="1"/>
    <xf numFmtId="2" fontId="8" fillId="5" borderId="44" xfId="0" applyNumberFormat="1" applyFont="1" applyFill="1" applyBorder="1"/>
    <xf numFmtId="2" fontId="8" fillId="5" borderId="0" xfId="0" applyNumberFormat="1" applyFont="1" applyFill="1"/>
    <xf numFmtId="2" fontId="8" fillId="5" borderId="44" xfId="0" applyNumberFormat="1" applyFont="1" applyFill="1" applyBorder="1" applyAlignment="1">
      <alignment horizontal="right"/>
    </xf>
    <xf numFmtId="2" fontId="8" fillId="5" borderId="0" xfId="0" applyNumberFormat="1" applyFont="1" applyFill="1" applyBorder="1" applyAlignment="1">
      <alignment horizontal="right"/>
    </xf>
    <xf numFmtId="2" fontId="4" fillId="5" borderId="44" xfId="0" applyNumberFormat="1" applyFont="1" applyFill="1" applyBorder="1" applyProtection="1"/>
    <xf numFmtId="2" fontId="0" fillId="5" borderId="44" xfId="0" applyNumberFormat="1" applyFont="1" applyFill="1" applyBorder="1" applyProtection="1"/>
    <xf numFmtId="2" fontId="8" fillId="5" borderId="44" xfId="0" applyNumberFormat="1" applyFont="1" applyFill="1" applyBorder="1" applyProtection="1"/>
    <xf numFmtId="0" fontId="0" fillId="14" borderId="0" xfId="0" applyFill="1" applyAlignment="1">
      <alignment wrapText="1"/>
    </xf>
    <xf numFmtId="0" fontId="0" fillId="16" borderId="0" xfId="0" applyFill="1"/>
    <xf numFmtId="0" fontId="0" fillId="17" borderId="0" xfId="0" applyFill="1" applyAlignment="1">
      <alignment wrapText="1"/>
    </xf>
    <xf numFmtId="0" fontId="4" fillId="17" borderId="0" xfId="0" applyFont="1" applyFill="1" applyAlignment="1">
      <alignment wrapText="1"/>
    </xf>
    <xf numFmtId="0" fontId="4" fillId="14" borderId="0" xfId="0" applyFont="1" applyFill="1" applyAlignment="1">
      <alignment wrapText="1"/>
    </xf>
    <xf numFmtId="0" fontId="33" fillId="14" borderId="0" xfId="0" applyFont="1" applyFill="1" applyAlignment="1">
      <alignment wrapText="1"/>
    </xf>
    <xf numFmtId="0" fontId="33" fillId="14" borderId="0" xfId="0" applyFont="1" applyFill="1" applyAlignment="1">
      <alignment vertical="center" wrapText="1"/>
    </xf>
    <xf numFmtId="0" fontId="7" fillId="14" borderId="0" xfId="1" applyFont="1" applyFill="1" applyAlignment="1">
      <alignment wrapText="1"/>
    </xf>
    <xf numFmtId="0" fontId="23" fillId="0" borderId="2" xfId="0" applyFont="1" applyBorder="1" applyAlignment="1"/>
    <xf numFmtId="0" fontId="7" fillId="2" borderId="0" xfId="1" applyFont="1" applyFill="1" applyBorder="1" applyAlignment="1"/>
    <xf numFmtId="0" fontId="7" fillId="2" borderId="0" xfId="1" applyFont="1" applyFill="1" applyBorder="1" applyAlignment="1">
      <alignment horizontal="left"/>
    </xf>
    <xf numFmtId="0" fontId="4" fillId="0" borderId="0" xfId="0" applyFont="1" applyBorder="1" applyAlignment="1"/>
    <xf numFmtId="0" fontId="4" fillId="0" borderId="0" xfId="0" applyFont="1" applyBorder="1" applyAlignment="1"/>
    <xf numFmtId="2" fontId="9" fillId="5" borderId="0" xfId="0" applyNumberFormat="1" applyFont="1" applyFill="1" applyBorder="1" applyAlignment="1">
      <alignment horizontal="right"/>
    </xf>
    <xf numFmtId="0" fontId="4" fillId="0" borderId="0" xfId="0" applyFont="1" applyBorder="1" applyAlignment="1"/>
    <xf numFmtId="0" fontId="0" fillId="14" borderId="48" xfId="0" applyFill="1" applyBorder="1"/>
    <xf numFmtId="0" fontId="4" fillId="0" borderId="0" xfId="0" applyFont="1" applyBorder="1" applyAlignment="1"/>
    <xf numFmtId="0" fontId="4" fillId="0" borderId="0" xfId="0" applyFont="1" applyFill="1" applyAlignment="1">
      <alignment horizontal="right"/>
    </xf>
    <xf numFmtId="0" fontId="4" fillId="0" borderId="0" xfId="0" applyFont="1" applyFill="1" applyBorder="1" applyAlignment="1">
      <alignment horizontal="right" wrapText="1"/>
    </xf>
    <xf numFmtId="0" fontId="4" fillId="0" borderId="0" xfId="0" applyFont="1" applyFill="1" applyAlignment="1">
      <alignment horizontal="right" wrapText="1"/>
    </xf>
    <xf numFmtId="0" fontId="4" fillId="0" borderId="16" xfId="0" applyFont="1" applyFill="1" applyBorder="1" applyAlignment="1">
      <alignment horizontal="right"/>
    </xf>
    <xf numFmtId="0" fontId="4" fillId="0" borderId="0" xfId="0" applyFont="1" applyFill="1" applyBorder="1" applyAlignment="1">
      <alignment horizontal="right"/>
    </xf>
    <xf numFmtId="0" fontId="4" fillId="0" borderId="45" xfId="0" applyFont="1" applyFill="1" applyBorder="1" applyAlignment="1">
      <alignment horizontal="right"/>
    </xf>
    <xf numFmtId="0" fontId="4" fillId="0" borderId="65" xfId="0" applyFont="1" applyFill="1" applyBorder="1" applyAlignment="1">
      <alignment horizontal="right"/>
    </xf>
    <xf numFmtId="0" fontId="4" fillId="0" borderId="0" xfId="0" applyFont="1" applyFill="1"/>
    <xf numFmtId="0" fontId="4" fillId="0" borderId="16" xfId="0" applyFont="1" applyFill="1" applyBorder="1" applyAlignment="1">
      <alignment horizontal="right" wrapText="1"/>
    </xf>
    <xf numFmtId="0" fontId="4" fillId="0" borderId="0" xfId="0" applyFont="1" applyFill="1" applyAlignment="1">
      <alignment horizontal="left"/>
    </xf>
    <xf numFmtId="0" fontId="4" fillId="0" borderId="0" xfId="0" applyFont="1" applyFill="1" applyBorder="1" applyAlignment="1">
      <alignment horizontal="left" wrapText="1"/>
    </xf>
    <xf numFmtId="0" fontId="4" fillId="0" borderId="16" xfId="0" applyFont="1" applyFill="1" applyBorder="1"/>
    <xf numFmtId="0" fontId="4" fillId="0" borderId="45" xfId="0" applyFont="1" applyFill="1" applyBorder="1" applyAlignment="1">
      <alignment horizontal="left"/>
    </xf>
    <xf numFmtId="0" fontId="4" fillId="0" borderId="65" xfId="0" applyFont="1" applyFill="1" applyBorder="1" applyAlignment="1">
      <alignment horizontal="left"/>
    </xf>
    <xf numFmtId="0" fontId="4" fillId="0" borderId="0" xfId="0" applyFont="1" applyFill="1" applyBorder="1" applyAlignment="1">
      <alignment wrapText="1"/>
    </xf>
    <xf numFmtId="0" fontId="4" fillId="0" borderId="0" xfId="0" applyFont="1" applyFill="1" applyAlignment="1">
      <alignment wrapText="1"/>
    </xf>
    <xf numFmtId="0" fontId="4" fillId="0" borderId="0" xfId="0" applyFont="1" applyFill="1" applyAlignment="1">
      <alignment horizontal="left" wrapText="1"/>
    </xf>
    <xf numFmtId="0" fontId="4" fillId="0" borderId="16" xfId="0" applyFont="1" applyFill="1" applyBorder="1" applyAlignment="1">
      <alignment wrapText="1"/>
    </xf>
    <xf numFmtId="0" fontId="4" fillId="0" borderId="45" xfId="0" applyFont="1" applyFill="1" applyBorder="1" applyAlignment="1">
      <alignment horizontal="left" wrapText="1"/>
    </xf>
    <xf numFmtId="0" fontId="4" fillId="0" borderId="65" xfId="0" applyFont="1" applyFill="1" applyBorder="1" applyAlignment="1">
      <alignment horizontal="left" wrapText="1"/>
    </xf>
    <xf numFmtId="0" fontId="1" fillId="0" borderId="0" xfId="124" quotePrefix="1" applyNumberFormat="1" applyFont="1" applyFill="1" applyAlignment="1">
      <alignment horizontal="left"/>
    </xf>
    <xf numFmtId="166" fontId="15" fillId="7" borderId="77" xfId="0" applyNumberFormat="1" applyFont="1" applyFill="1" applyBorder="1" applyAlignment="1">
      <alignment horizontal="center" vertical="center"/>
    </xf>
    <xf numFmtId="0" fontId="11" fillId="0" borderId="14" xfId="0" applyFont="1" applyBorder="1" applyAlignment="1">
      <alignment horizontal="center"/>
    </xf>
    <xf numFmtId="0" fontId="11" fillId="0" borderId="15" xfId="0" applyFont="1" applyBorder="1" applyAlignment="1">
      <alignment horizontal="center"/>
    </xf>
    <xf numFmtId="2" fontId="0" fillId="4" borderId="73" xfId="0" applyNumberFormat="1" applyFont="1" applyFill="1" applyBorder="1" applyAlignment="1">
      <alignment wrapText="1"/>
    </xf>
    <xf numFmtId="2" fontId="0" fillId="4" borderId="78" xfId="0" applyNumberFormat="1" applyFont="1" applyFill="1" applyBorder="1"/>
    <xf numFmtId="2" fontId="0" fillId="4" borderId="47" xfId="0" applyNumberFormat="1" applyFont="1" applyFill="1" applyBorder="1"/>
    <xf numFmtId="0" fontId="0" fillId="2" borderId="0" xfId="0" applyFill="1" applyBorder="1" applyAlignment="1"/>
    <xf numFmtId="0" fontId="4" fillId="0" borderId="0" xfId="0" applyFont="1" applyBorder="1" applyAlignment="1"/>
    <xf numFmtId="0" fontId="0" fillId="2" borderId="52" xfId="0" applyFill="1" applyBorder="1" applyAlignment="1"/>
    <xf numFmtId="0" fontId="4" fillId="0" borderId="0" xfId="0" applyFont="1" applyBorder="1" applyAlignment="1"/>
    <xf numFmtId="0" fontId="4" fillId="0" borderId="0" xfId="0" applyFont="1" applyBorder="1" applyAlignment="1"/>
    <xf numFmtId="0" fontId="7" fillId="2" borderId="0" xfId="1" applyNumberFormat="1" applyFont="1" applyFill="1" applyBorder="1" applyAlignment="1" applyProtection="1"/>
    <xf numFmtId="0" fontId="0" fillId="2" borderId="0" xfId="0" applyFont="1" applyFill="1" applyBorder="1" applyAlignment="1"/>
    <xf numFmtId="0" fontId="21" fillId="0" borderId="0" xfId="0" quotePrefix="1" applyFont="1" applyBorder="1" applyAlignment="1"/>
    <xf numFmtId="0" fontId="6" fillId="0" borderId="0" xfId="1" quotePrefix="1"/>
    <xf numFmtId="165" fontId="0" fillId="0" borderId="0" xfId="0" applyNumberFormat="1" applyFont="1" applyFill="1"/>
    <xf numFmtId="0" fontId="4" fillId="0" borderId="0" xfId="0" applyFont="1" applyBorder="1" applyAlignment="1"/>
    <xf numFmtId="0" fontId="0" fillId="2" borderId="0" xfId="0" applyFont="1" applyFill="1" applyBorder="1" applyAlignment="1">
      <alignment wrapText="1"/>
    </xf>
    <xf numFmtId="0" fontId="28" fillId="14" borderId="0" xfId="1" applyFont="1" applyFill="1" applyAlignment="1">
      <alignment wrapText="1"/>
    </xf>
    <xf numFmtId="0" fontId="28" fillId="14" borderId="0" xfId="1" applyFont="1" applyFill="1"/>
    <xf numFmtId="0" fontId="4" fillId="0" borderId="0" xfId="0" applyFont="1" applyBorder="1" applyAlignment="1"/>
    <xf numFmtId="0" fontId="0" fillId="0" borderId="0" xfId="0" applyFont="1" applyBorder="1" applyAlignment="1"/>
    <xf numFmtId="0" fontId="4" fillId="0" borderId="1" xfId="0" applyFont="1" applyBorder="1" applyAlignment="1"/>
    <xf numFmtId="0" fontId="4" fillId="0" borderId="0" xfId="0" applyFont="1" applyBorder="1" applyAlignment="1"/>
    <xf numFmtId="0" fontId="0" fillId="0" borderId="0" xfId="0" applyFont="1" applyBorder="1" applyAlignment="1"/>
    <xf numFmtId="0" fontId="34" fillId="14" borderId="0" xfId="1" applyFont="1" applyFill="1" applyAlignment="1">
      <alignment wrapText="1"/>
    </xf>
    <xf numFmtId="0" fontId="4" fillId="0" borderId="0" xfId="0" applyFont="1" applyBorder="1" applyAlignment="1"/>
    <xf numFmtId="0" fontId="0" fillId="0" borderId="0" xfId="0" applyFont="1" applyBorder="1" applyAlignment="1"/>
    <xf numFmtId="168" fontId="4" fillId="0" borderId="0" xfId="0" applyNumberFormat="1" applyFont="1" applyBorder="1" applyAlignment="1">
      <alignment horizontal="center"/>
    </xf>
    <xf numFmtId="0" fontId="4" fillId="0" borderId="0" xfId="0" applyFont="1" applyBorder="1" applyAlignment="1"/>
    <xf numFmtId="0" fontId="0" fillId="0" borderId="0" xfId="0" applyFont="1" applyBorder="1" applyAlignment="1"/>
    <xf numFmtId="0" fontId="0" fillId="2" borderId="0" xfId="0" applyFont="1" applyFill="1" applyBorder="1" applyAlignment="1">
      <alignment wrapText="1"/>
    </xf>
    <xf numFmtId="0" fontId="4" fillId="0" borderId="0" xfId="0" applyFont="1" applyBorder="1" applyAlignment="1"/>
    <xf numFmtId="0" fontId="4" fillId="0" borderId="0" xfId="0" applyFont="1" applyBorder="1" applyAlignment="1"/>
    <xf numFmtId="0" fontId="0" fillId="0" borderId="0" xfId="0" applyFont="1" applyBorder="1" applyAlignment="1"/>
    <xf numFmtId="0" fontId="4" fillId="0" borderId="1" xfId="0" applyFont="1" applyBorder="1" applyAlignment="1"/>
    <xf numFmtId="0" fontId="0" fillId="2" borderId="0" xfId="0" applyFont="1" applyFill="1" applyBorder="1" applyAlignment="1"/>
    <xf numFmtId="0" fontId="0" fillId="2" borderId="0" xfId="0" quotePrefix="1" applyFill="1" applyBorder="1" applyAlignment="1"/>
    <xf numFmtId="0" fontId="0" fillId="2" borderId="0" xfId="0" applyFont="1" applyFill="1" applyBorder="1" applyAlignment="1">
      <alignment wrapText="1"/>
    </xf>
    <xf numFmtId="0" fontId="4" fillId="0" borderId="0" xfId="0" applyFont="1" applyBorder="1" applyAlignment="1"/>
    <xf numFmtId="0" fontId="4" fillId="0" borderId="0" xfId="0" applyFont="1" applyBorder="1" applyAlignment="1">
      <alignment horizontal="left"/>
    </xf>
    <xf numFmtId="0" fontId="4" fillId="0" borderId="0" xfId="0" applyFont="1" applyBorder="1" applyAlignment="1"/>
    <xf numFmtId="0" fontId="0" fillId="0" borderId="0" xfId="0" applyFont="1" applyBorder="1" applyAlignment="1"/>
    <xf numFmtId="0" fontId="0" fillId="0" borderId="0" xfId="0" applyAlignment="1"/>
    <xf numFmtId="0" fontId="4" fillId="2" borderId="79" xfId="0" applyFont="1" applyFill="1" applyBorder="1" applyAlignment="1">
      <alignment wrapText="1"/>
    </xf>
    <xf numFmtId="0" fontId="10" fillId="0" borderId="15" xfId="0" applyFont="1" applyBorder="1" applyAlignment="1"/>
    <xf numFmtId="0" fontId="4" fillId="0" borderId="15" xfId="0" applyFont="1" applyBorder="1" applyAlignment="1"/>
    <xf numFmtId="0" fontId="4" fillId="2" borderId="79" xfId="0" applyFont="1" applyFill="1" applyBorder="1" applyAlignment="1"/>
    <xf numFmtId="0" fontId="28" fillId="2" borderId="0" xfId="1" applyFont="1" applyFill="1" applyBorder="1" applyAlignment="1"/>
    <xf numFmtId="0" fontId="7" fillId="14" borderId="0" xfId="1" applyFont="1" applyFill="1" applyAlignment="1"/>
    <xf numFmtId="0" fontId="0" fillId="14" borderId="0" xfId="0" applyFill="1" applyAlignment="1"/>
    <xf numFmtId="0" fontId="34" fillId="14" borderId="0" xfId="1" applyFont="1" applyFill="1" applyAlignment="1"/>
    <xf numFmtId="0" fontId="0" fillId="17" borderId="0" xfId="0" applyFill="1" applyAlignment="1"/>
    <xf numFmtId="0" fontId="4" fillId="14" borderId="0" xfId="0" applyFont="1" applyFill="1" applyAlignment="1"/>
    <xf numFmtId="0" fontId="28" fillId="14" borderId="0" xfId="1" applyFont="1" applyFill="1" applyAlignment="1"/>
    <xf numFmtId="0" fontId="33" fillId="14" borderId="0" xfId="0" applyFont="1" applyFill="1" applyAlignment="1">
      <alignment vertical="center"/>
    </xf>
    <xf numFmtId="0" fontId="33" fillId="14" borderId="0" xfId="0" applyFont="1" applyFill="1" applyAlignment="1"/>
    <xf numFmtId="0" fontId="15" fillId="0" borderId="0" xfId="0" applyFont="1" applyBorder="1" applyAlignment="1">
      <alignment horizontal="center" vertical="center"/>
    </xf>
    <xf numFmtId="0" fontId="0" fillId="0" borderId="80" xfId="0" applyBorder="1"/>
    <xf numFmtId="0" fontId="4" fillId="0" borderId="39" xfId="0" applyFont="1" applyBorder="1"/>
    <xf numFmtId="0" fontId="0" fillId="0" borderId="81" xfId="0" applyBorder="1"/>
    <xf numFmtId="0" fontId="0" fillId="0" borderId="82" xfId="0" applyBorder="1"/>
    <xf numFmtId="0" fontId="4" fillId="0" borderId="24" xfId="0" applyFont="1" applyBorder="1"/>
    <xf numFmtId="10" fontId="4" fillId="3" borderId="34" xfId="0" applyNumberFormat="1" applyFont="1" applyFill="1" applyBorder="1"/>
    <xf numFmtId="10" fontId="4" fillId="3" borderId="83" xfId="0" applyNumberFormat="1" applyFont="1" applyFill="1" applyBorder="1"/>
    <xf numFmtId="0" fontId="0" fillId="0" borderId="84" xfId="0" applyBorder="1"/>
    <xf numFmtId="10" fontId="4" fillId="3" borderId="85" xfId="0" applyNumberFormat="1" applyFont="1" applyFill="1" applyBorder="1"/>
    <xf numFmtId="2" fontId="21" fillId="0" borderId="0" xfId="0" applyNumberFormat="1" applyFont="1"/>
    <xf numFmtId="0" fontId="4" fillId="19" borderId="37" xfId="0" applyFont="1" applyFill="1" applyBorder="1" applyAlignment="1">
      <alignment horizontal="center"/>
    </xf>
    <xf numFmtId="10" fontId="4" fillId="19" borderId="34" xfId="0" applyNumberFormat="1" applyFont="1" applyFill="1" applyBorder="1"/>
    <xf numFmtId="10" fontId="4" fillId="19" borderId="8" xfId="0" applyNumberFormat="1" applyFont="1" applyFill="1" applyBorder="1"/>
    <xf numFmtId="10" fontId="4" fillId="19" borderId="4" xfId="0" applyNumberFormat="1" applyFont="1" applyFill="1" applyBorder="1"/>
    <xf numFmtId="0" fontId="4" fillId="0" borderId="27" xfId="0" applyFont="1" applyBorder="1"/>
    <xf numFmtId="0" fontId="0" fillId="0" borderId="8" xfId="0" applyBorder="1"/>
    <xf numFmtId="0" fontId="0" fillId="0" borderId="8" xfId="0" applyFont="1" applyFill="1" applyBorder="1"/>
    <xf numFmtId="0" fontId="0" fillId="0" borderId="81" xfId="0" applyNumberFormat="1" applyBorder="1"/>
    <xf numFmtId="0" fontId="0" fillId="0" borderId="0" xfId="0" applyAlignment="1">
      <alignment horizontal="left" wrapText="1"/>
    </xf>
    <xf numFmtId="0" fontId="0" fillId="0" borderId="0" xfId="0" applyAlignment="1">
      <alignment horizontal="center" wrapText="1"/>
    </xf>
    <xf numFmtId="10" fontId="4" fillId="3" borderId="66" xfId="0" applyNumberFormat="1" applyFont="1" applyFill="1" applyBorder="1"/>
    <xf numFmtId="10" fontId="4" fillId="3" borderId="29" xfId="0" applyNumberFormat="1" applyFont="1" applyFill="1" applyBorder="1"/>
    <xf numFmtId="10" fontId="4" fillId="3" borderId="87" xfId="0" applyNumberFormat="1" applyFont="1" applyFill="1" applyBorder="1"/>
    <xf numFmtId="10" fontId="4" fillId="3" borderId="36" xfId="0" applyNumberFormat="1" applyFont="1" applyFill="1" applyBorder="1"/>
    <xf numFmtId="10" fontId="4" fillId="3" borderId="89" xfId="0" applyNumberFormat="1" applyFont="1" applyFill="1" applyBorder="1"/>
    <xf numFmtId="0" fontId="0" fillId="0" borderId="0" xfId="0" applyFont="1" applyAlignment="1"/>
    <xf numFmtId="0" fontId="0" fillId="0" borderId="0" xfId="0" applyFont="1" applyAlignment="1">
      <alignment horizontal="left" wrapText="1"/>
    </xf>
    <xf numFmtId="2" fontId="0" fillId="0" borderId="0" xfId="0" applyNumberFormat="1" applyFont="1"/>
    <xf numFmtId="3" fontId="11" fillId="0" borderId="0" xfId="0" applyNumberFormat="1" applyFont="1" applyAlignment="1">
      <alignment horizontal="center"/>
    </xf>
    <xf numFmtId="0" fontId="35" fillId="0" borderId="0" xfId="0" applyFont="1"/>
    <xf numFmtId="0" fontId="4" fillId="0" borderId="4" xfId="0" applyFont="1" applyBorder="1" applyAlignment="1">
      <alignment horizontal="center"/>
    </xf>
    <xf numFmtId="0" fontId="4" fillId="0" borderId="8" xfId="0" applyFont="1" applyBorder="1" applyAlignment="1">
      <alignment horizontal="center"/>
    </xf>
    <xf numFmtId="0" fontId="4" fillId="0" borderId="11" xfId="0" applyFont="1" applyBorder="1" applyAlignment="1">
      <alignment horizontal="center"/>
    </xf>
    <xf numFmtId="0" fontId="4" fillId="0" borderId="34" xfId="0" applyFont="1" applyBorder="1" applyAlignment="1">
      <alignment horizontal="center"/>
    </xf>
    <xf numFmtId="0" fontId="4" fillId="0" borderId="85" xfId="0" applyFont="1" applyBorder="1" applyAlignment="1">
      <alignment horizontal="center"/>
    </xf>
    <xf numFmtId="0" fontId="4" fillId="0" borderId="88" xfId="0" applyFont="1" applyBorder="1" applyAlignment="1">
      <alignment horizontal="center"/>
    </xf>
    <xf numFmtId="0" fontId="4" fillId="0" borderId="14" xfId="0" applyFont="1" applyBorder="1" applyAlignment="1">
      <alignment horizontal="center"/>
    </xf>
    <xf numFmtId="0" fontId="4" fillId="0" borderId="27" xfId="0" applyFont="1" applyBorder="1" applyAlignment="1">
      <alignment horizontal="center"/>
    </xf>
    <xf numFmtId="0" fontId="4" fillId="0" borderId="86" xfId="0" applyFont="1" applyBorder="1" applyAlignment="1">
      <alignment horizontal="center"/>
    </xf>
    <xf numFmtId="10" fontId="4" fillId="3" borderId="26" xfId="0" applyNumberFormat="1" applyFont="1" applyFill="1" applyBorder="1"/>
    <xf numFmtId="10" fontId="4" fillId="3" borderId="27" xfId="0" applyNumberFormat="1" applyFont="1" applyFill="1" applyBorder="1"/>
    <xf numFmtId="165" fontId="4" fillId="3" borderId="27" xfId="0" applyNumberFormat="1" applyFont="1" applyFill="1" applyBorder="1"/>
    <xf numFmtId="10" fontId="4" fillId="3" borderId="88" xfId="0" applyNumberFormat="1" applyFont="1" applyFill="1" applyBorder="1"/>
    <xf numFmtId="10" fontId="4" fillId="3" borderId="14" xfId="0" applyNumberFormat="1" applyFont="1" applyFill="1" applyBorder="1"/>
    <xf numFmtId="10" fontId="4" fillId="3" borderId="86" xfId="0" applyNumberFormat="1" applyFont="1" applyFill="1" applyBorder="1"/>
    <xf numFmtId="10" fontId="4" fillId="3" borderId="28" xfId="0" applyNumberFormat="1" applyFont="1" applyFill="1" applyBorder="1"/>
    <xf numFmtId="10" fontId="4" fillId="3" borderId="90" xfId="0" applyNumberFormat="1" applyFont="1" applyFill="1" applyBorder="1"/>
    <xf numFmtId="10" fontId="4" fillId="3" borderId="74" xfId="0" applyNumberFormat="1" applyFont="1" applyFill="1" applyBorder="1"/>
    <xf numFmtId="165" fontId="4" fillId="3" borderId="74" xfId="0" applyNumberFormat="1" applyFont="1" applyFill="1" applyBorder="1"/>
    <xf numFmtId="10" fontId="4" fillId="3" borderId="91" xfId="0" applyNumberFormat="1" applyFont="1" applyFill="1" applyBorder="1"/>
    <xf numFmtId="10" fontId="4" fillId="3" borderId="73" xfId="0" applyNumberFormat="1" applyFont="1" applyFill="1" applyBorder="1"/>
    <xf numFmtId="10" fontId="4" fillId="3" borderId="92" xfId="0" applyNumberFormat="1" applyFont="1" applyFill="1" applyBorder="1"/>
    <xf numFmtId="10" fontId="4" fillId="3" borderId="38" xfId="0" applyNumberFormat="1" applyFont="1" applyFill="1" applyBorder="1"/>
    <xf numFmtId="0" fontId="11" fillId="0" borderId="23" xfId="0" applyFont="1" applyBorder="1" applyAlignment="1">
      <alignment horizontal="center"/>
    </xf>
    <xf numFmtId="0" fontId="11" fillId="0" borderId="25" xfId="0" applyFont="1" applyBorder="1" applyAlignment="1">
      <alignment horizontal="center"/>
    </xf>
    <xf numFmtId="0" fontId="11" fillId="0" borderId="93" xfId="0" applyFont="1" applyBorder="1" applyAlignment="1">
      <alignment horizontal="center"/>
    </xf>
    <xf numFmtId="0" fontId="11" fillId="0" borderId="94" xfId="0" applyFont="1" applyBorder="1" applyAlignment="1">
      <alignment horizontal="center"/>
    </xf>
    <xf numFmtId="0" fontId="11" fillId="0" borderId="95" xfId="0" applyFont="1" applyBorder="1" applyAlignment="1">
      <alignment horizontal="center"/>
    </xf>
    <xf numFmtId="0" fontId="0" fillId="0" borderId="96" xfId="0" applyBorder="1"/>
    <xf numFmtId="0" fontId="11" fillId="0" borderId="97" xfId="0" applyFont="1" applyBorder="1" applyAlignment="1">
      <alignment horizontal="center" wrapText="1"/>
    </xf>
    <xf numFmtId="0" fontId="11" fillId="0" borderId="22" xfId="0" applyFont="1" applyBorder="1" applyAlignment="1">
      <alignment horizontal="center"/>
    </xf>
    <xf numFmtId="0" fontId="11" fillId="0" borderId="98" xfId="0" applyFont="1" applyBorder="1" applyAlignment="1">
      <alignment horizontal="center"/>
    </xf>
    <xf numFmtId="165" fontId="4" fillId="3" borderId="29" xfId="0" applyNumberFormat="1" applyFont="1" applyFill="1" applyBorder="1"/>
    <xf numFmtId="0" fontId="0" fillId="0" borderId="99" xfId="0" applyFont="1" applyBorder="1"/>
    <xf numFmtId="0" fontId="4" fillId="0" borderId="100" xfId="0" applyFont="1" applyBorder="1" applyAlignment="1">
      <alignment horizontal="center"/>
    </xf>
    <xf numFmtId="0" fontId="11" fillId="0" borderId="101" xfId="0" applyFont="1" applyBorder="1" applyAlignment="1">
      <alignment horizontal="center"/>
    </xf>
    <xf numFmtId="0" fontId="0" fillId="0" borderId="102" xfId="0" applyFont="1" applyBorder="1"/>
    <xf numFmtId="0" fontId="11" fillId="0" borderId="103" xfId="0" applyFont="1" applyBorder="1" applyAlignment="1">
      <alignment horizontal="center"/>
    </xf>
    <xf numFmtId="0" fontId="0" fillId="0" borderId="104" xfId="0" applyBorder="1"/>
    <xf numFmtId="0" fontId="0" fillId="0" borderId="102" xfId="0" applyFont="1" applyFill="1" applyBorder="1"/>
    <xf numFmtId="0" fontId="11" fillId="0" borderId="105" xfId="0" applyFont="1" applyBorder="1" applyAlignment="1">
      <alignment horizontal="center"/>
    </xf>
    <xf numFmtId="0" fontId="0" fillId="0" borderId="106" xfId="0" applyFont="1" applyBorder="1"/>
    <xf numFmtId="0" fontId="11" fillId="0" borderId="107" xfId="0" applyFont="1" applyBorder="1" applyAlignment="1">
      <alignment horizontal="center"/>
    </xf>
    <xf numFmtId="0" fontId="0" fillId="0" borderId="108" xfId="0" applyBorder="1"/>
    <xf numFmtId="0" fontId="11" fillId="0" borderId="109" xfId="0" applyFont="1" applyBorder="1" applyAlignment="1">
      <alignment horizontal="center"/>
    </xf>
    <xf numFmtId="0" fontId="11" fillId="0" borderId="110" xfId="0" applyFont="1" applyBorder="1" applyAlignment="1">
      <alignment horizontal="center"/>
    </xf>
    <xf numFmtId="0" fontId="0" fillId="0" borderId="111" xfId="0" applyBorder="1"/>
    <xf numFmtId="0" fontId="0" fillId="0" borderId="112" xfId="0" applyFont="1" applyBorder="1"/>
    <xf numFmtId="0" fontId="0" fillId="0" borderId="113" xfId="0" applyFont="1" applyBorder="1"/>
    <xf numFmtId="0" fontId="8" fillId="0" borderId="0" xfId="0" applyFont="1" applyFill="1" applyBorder="1"/>
    <xf numFmtId="0" fontId="11" fillId="0" borderId="0" xfId="0" applyFont="1" applyAlignment="1"/>
    <xf numFmtId="0" fontId="11" fillId="0" borderId="0" xfId="0" applyFont="1" applyAlignment="1">
      <alignment horizontal="center" wrapText="1"/>
    </xf>
    <xf numFmtId="0" fontId="4" fillId="0" borderId="0" xfId="0" applyFont="1" applyBorder="1" applyAlignment="1"/>
    <xf numFmtId="0" fontId="0" fillId="0" borderId="0" xfId="0" applyFont="1" applyBorder="1" applyAlignment="1"/>
    <xf numFmtId="0" fontId="4" fillId="0" borderId="0" xfId="0" applyFont="1" applyBorder="1" applyAlignment="1"/>
    <xf numFmtId="0" fontId="0" fillId="0" borderId="0" xfId="0" applyFont="1" applyBorder="1" applyAlignment="1"/>
    <xf numFmtId="3" fontId="0" fillId="20" borderId="0" xfId="0" applyNumberFormat="1" applyFont="1" applyFill="1" applyBorder="1" applyProtection="1"/>
    <xf numFmtId="3" fontId="0" fillId="5" borderId="0" xfId="0" applyNumberFormat="1" applyFont="1" applyFill="1" applyBorder="1" applyProtection="1"/>
    <xf numFmtId="3" fontId="0" fillId="5" borderId="0" xfId="0" applyNumberFormat="1" applyFill="1"/>
    <xf numFmtId="3" fontId="0" fillId="5" borderId="0" xfId="0" applyNumberFormat="1" applyFill="1" applyBorder="1"/>
    <xf numFmtId="3" fontId="8" fillId="5" borderId="0" xfId="0" applyNumberFormat="1" applyFont="1" applyFill="1" applyBorder="1"/>
    <xf numFmtId="3" fontId="0" fillId="5" borderId="45" xfId="0" applyNumberFormat="1" applyFont="1" applyFill="1" applyBorder="1" applyProtection="1"/>
    <xf numFmtId="3" fontId="0" fillId="5" borderId="46" xfId="0" applyNumberFormat="1" applyFont="1" applyFill="1" applyBorder="1" applyProtection="1"/>
    <xf numFmtId="1" fontId="20" fillId="0" borderId="0" xfId="0" applyNumberFormat="1" applyFont="1" applyBorder="1" applyAlignment="1">
      <alignment horizontal="center" vertical="center"/>
    </xf>
    <xf numFmtId="10" fontId="0" fillId="21" borderId="115" xfId="0" applyNumberFormat="1" applyFill="1" applyBorder="1"/>
    <xf numFmtId="10" fontId="0" fillId="21" borderId="116" xfId="0" applyNumberFormat="1" applyFill="1" applyBorder="1"/>
    <xf numFmtId="0" fontId="0" fillId="22" borderId="0" xfId="0" applyFill="1"/>
    <xf numFmtId="3" fontId="0" fillId="23" borderId="0" xfId="0" applyNumberFormat="1" applyFont="1" applyFill="1" applyBorder="1"/>
    <xf numFmtId="0" fontId="0" fillId="23" borderId="0" xfId="0" applyFont="1" applyFill="1"/>
    <xf numFmtId="0" fontId="8" fillId="0" borderId="0" xfId="0" quotePrefix="1" applyFont="1"/>
    <xf numFmtId="0" fontId="0" fillId="24" borderId="0" xfId="0" applyFill="1"/>
    <xf numFmtId="0" fontId="4" fillId="0" borderId="117" xfId="0" applyFont="1" applyBorder="1" applyAlignment="1">
      <alignment horizontal="center" wrapText="1"/>
    </xf>
    <xf numFmtId="0" fontId="32" fillId="0" borderId="0" xfId="0" applyFont="1"/>
    <xf numFmtId="0" fontId="4" fillId="18" borderId="49" xfId="0" applyFont="1" applyFill="1" applyBorder="1" applyAlignment="1">
      <alignment wrapText="1"/>
    </xf>
    <xf numFmtId="3" fontId="4" fillId="18" borderId="119" xfId="0" applyNumberFormat="1" applyFont="1" applyFill="1" applyBorder="1"/>
    <xf numFmtId="0" fontId="4" fillId="18" borderId="48" xfId="0" applyFont="1" applyFill="1" applyBorder="1"/>
    <xf numFmtId="3" fontId="4" fillId="18" borderId="122" xfId="0" applyNumberFormat="1" applyFont="1" applyFill="1" applyBorder="1"/>
    <xf numFmtId="10" fontId="1" fillId="21" borderId="114" xfId="6" applyNumberFormat="1" applyFill="1" applyBorder="1"/>
    <xf numFmtId="10" fontId="4" fillId="18" borderId="59" xfId="6" applyNumberFormat="1" applyFont="1" applyFill="1" applyBorder="1"/>
    <xf numFmtId="10" fontId="4" fillId="18" borderId="60" xfId="6" applyNumberFormat="1" applyFont="1" applyFill="1" applyBorder="1"/>
    <xf numFmtId="2" fontId="4" fillId="18" borderId="60" xfId="0" applyNumberFormat="1" applyFont="1" applyFill="1" applyBorder="1"/>
    <xf numFmtId="2" fontId="4" fillId="18" borderId="125" xfId="0" applyNumberFormat="1" applyFont="1" applyFill="1" applyBorder="1"/>
    <xf numFmtId="10" fontId="4" fillId="18" borderId="126" xfId="6" applyNumberFormat="1" applyFont="1" applyFill="1" applyBorder="1"/>
    <xf numFmtId="10" fontId="4" fillId="18" borderId="68" xfId="0" applyNumberFormat="1" applyFont="1" applyFill="1" applyBorder="1"/>
    <xf numFmtId="2" fontId="4" fillId="18" borderId="68" xfId="0" applyNumberFormat="1" applyFont="1" applyFill="1" applyBorder="1"/>
    <xf numFmtId="2" fontId="4" fillId="18" borderId="110" xfId="0" applyNumberFormat="1" applyFont="1" applyFill="1" applyBorder="1"/>
    <xf numFmtId="10" fontId="4" fillId="18" borderId="60" xfId="0" applyNumberFormat="1" applyFont="1" applyFill="1" applyBorder="1"/>
    <xf numFmtId="0" fontId="0" fillId="0" borderId="0" xfId="0" applyNumberFormat="1" applyFont="1" applyAlignment="1">
      <alignment horizontal="center"/>
    </xf>
    <xf numFmtId="0" fontId="0" fillId="0" borderId="0" xfId="0" applyNumberFormat="1" applyFont="1"/>
    <xf numFmtId="0" fontId="0" fillId="0" borderId="0" xfId="0" applyAlignment="1">
      <alignment horizontal="right"/>
    </xf>
    <xf numFmtId="0" fontId="0" fillId="0" borderId="0" xfId="0" applyBorder="1" applyAlignment="1">
      <alignment horizontal="right"/>
    </xf>
    <xf numFmtId="0" fontId="0" fillId="0" borderId="0" xfId="0" applyAlignment="1">
      <alignment horizontal="right" wrapText="1"/>
    </xf>
    <xf numFmtId="0" fontId="0" fillId="2" borderId="0" xfId="0" applyFill="1" applyBorder="1" applyAlignment="1"/>
    <xf numFmtId="0" fontId="0" fillId="2" borderId="0" xfId="0" applyFont="1" applyFill="1" applyBorder="1" applyAlignment="1">
      <alignment horizontal="left"/>
    </xf>
    <xf numFmtId="0" fontId="0" fillId="0" borderId="0" xfId="0" applyFont="1" applyBorder="1" applyAlignment="1"/>
    <xf numFmtId="0" fontId="4" fillId="0" borderId="0" xfId="0" applyFont="1" applyBorder="1" applyAlignment="1"/>
    <xf numFmtId="0" fontId="4" fillId="25" borderId="0" xfId="0" applyFont="1" applyFill="1" applyBorder="1" applyAlignment="1">
      <alignment horizontal="center"/>
    </xf>
    <xf numFmtId="0" fontId="5" fillId="3" borderId="0" xfId="0" applyFont="1" applyFill="1" applyBorder="1" applyAlignment="1">
      <alignment horizontal="center"/>
    </xf>
    <xf numFmtId="0" fontId="36" fillId="2" borderId="0" xfId="0" applyFont="1" applyFill="1" applyBorder="1" applyAlignment="1"/>
    <xf numFmtId="0" fontId="11" fillId="0" borderId="97" xfId="0" applyFont="1" applyBorder="1" applyAlignment="1">
      <alignment horizontal="center"/>
    </xf>
    <xf numFmtId="0" fontId="10" fillId="0" borderId="130" xfId="0" applyFont="1" applyFill="1" applyBorder="1" applyAlignment="1">
      <alignment horizontal="center" wrapText="1"/>
    </xf>
    <xf numFmtId="0" fontId="10" fillId="3" borderId="130" xfId="0" applyFont="1" applyFill="1" applyBorder="1" applyAlignment="1">
      <alignment horizontal="center" wrapText="1"/>
    </xf>
    <xf numFmtId="0" fontId="10" fillId="3" borderId="131" xfId="0" applyFont="1" applyFill="1" applyBorder="1" applyAlignment="1">
      <alignment horizontal="center" wrapText="1"/>
    </xf>
    <xf numFmtId="0" fontId="10" fillId="3" borderId="129" xfId="0" applyFont="1" applyFill="1" applyBorder="1" applyAlignment="1">
      <alignment horizontal="center" wrapText="1"/>
    </xf>
    <xf numFmtId="165" fontId="1" fillId="0" borderId="0" xfId="6" applyNumberFormat="1"/>
    <xf numFmtId="0" fontId="7" fillId="0" borderId="0" xfId="1" applyFont="1"/>
    <xf numFmtId="10" fontId="12" fillId="0" borderId="8" xfId="0" applyNumberFormat="1" applyFont="1" applyFill="1" applyBorder="1" applyAlignment="1">
      <alignment horizontal="center" vertical="center"/>
    </xf>
    <xf numFmtId="10" fontId="13" fillId="0" borderId="8" xfId="0" applyNumberFormat="1" applyFont="1" applyFill="1" applyBorder="1" applyAlignment="1">
      <alignment horizontal="center" vertical="center"/>
    </xf>
    <xf numFmtId="2" fontId="0" fillId="0" borderId="0" xfId="0" applyNumberFormat="1" applyFill="1"/>
    <xf numFmtId="2" fontId="12" fillId="0" borderId="8" xfId="0" applyNumberFormat="1" applyFont="1" applyFill="1" applyBorder="1" applyAlignment="1">
      <alignment horizontal="center" vertical="center"/>
    </xf>
    <xf numFmtId="3" fontId="13" fillId="0" borderId="8" xfId="0" applyNumberFormat="1" applyFont="1" applyFill="1" applyBorder="1" applyAlignment="1">
      <alignment horizontal="center" vertical="center"/>
    </xf>
    <xf numFmtId="2" fontId="11" fillId="0" borderId="0" xfId="0" applyNumberFormat="1" applyFont="1"/>
    <xf numFmtId="169" fontId="1" fillId="0" borderId="0" xfId="6" applyNumberFormat="1"/>
    <xf numFmtId="0" fontId="4" fillId="0" borderId="0" xfId="0" applyFont="1" applyBorder="1" applyAlignment="1">
      <alignment horizontal="right" wrapText="1"/>
    </xf>
    <xf numFmtId="0" fontId="10" fillId="0" borderId="0" xfId="0" applyFont="1" applyBorder="1" applyAlignment="1">
      <alignment horizontal="right" wrapText="1"/>
    </xf>
    <xf numFmtId="0" fontId="8" fillId="0" borderId="0" xfId="0" applyFont="1" applyAlignment="1">
      <alignment horizontal="center"/>
    </xf>
    <xf numFmtId="0" fontId="37" fillId="0" borderId="0" xfId="0" applyFont="1" applyAlignment="1">
      <alignment horizontal="center"/>
    </xf>
    <xf numFmtId="0" fontId="35" fillId="0" borderId="0" xfId="0" applyFont="1" applyAlignment="1">
      <alignment horizontal="left"/>
    </xf>
    <xf numFmtId="165" fontId="4" fillId="3" borderId="0" xfId="0" applyNumberFormat="1" applyFont="1" applyFill="1" applyAlignment="1">
      <alignment horizontal="center"/>
    </xf>
    <xf numFmtId="165" fontId="4" fillId="27" borderId="0" xfId="0" applyNumberFormat="1" applyFont="1" applyFill="1" applyAlignment="1">
      <alignment horizontal="center"/>
    </xf>
    <xf numFmtId="165" fontId="0" fillId="28" borderId="0" xfId="0" applyNumberFormat="1" applyFont="1" applyFill="1"/>
    <xf numFmtId="0" fontId="6" fillId="0" borderId="0" xfId="1" applyBorder="1" applyAlignment="1"/>
    <xf numFmtId="10" fontId="4" fillId="3" borderId="132" xfId="0" applyNumberFormat="1" applyFont="1" applyFill="1" applyBorder="1"/>
    <xf numFmtId="10" fontId="4" fillId="3" borderId="68" xfId="0" applyNumberFormat="1" applyFont="1" applyFill="1" applyBorder="1"/>
    <xf numFmtId="0" fontId="8" fillId="0" borderId="0" xfId="0" applyFont="1" applyAlignment="1">
      <alignment horizontal="left"/>
    </xf>
    <xf numFmtId="0" fontId="4" fillId="29" borderId="120" xfId="0" applyFont="1" applyFill="1" applyBorder="1" applyAlignment="1">
      <alignment wrapText="1"/>
    </xf>
    <xf numFmtId="3" fontId="4" fillId="29" borderId="121" xfId="0" applyNumberFormat="1" applyFont="1" applyFill="1" applyBorder="1"/>
    <xf numFmtId="10" fontId="4" fillId="29" borderId="126" xfId="6" applyNumberFormat="1" applyFont="1" applyFill="1" applyBorder="1"/>
    <xf numFmtId="10" fontId="4" fillId="29" borderId="68" xfId="0" applyNumberFormat="1" applyFont="1" applyFill="1" applyBorder="1"/>
    <xf numFmtId="2" fontId="4" fillId="29" borderId="68" xfId="0" applyNumberFormat="1" applyFont="1" applyFill="1" applyBorder="1"/>
    <xf numFmtId="2" fontId="4" fillId="29" borderId="110" xfId="0" applyNumberFormat="1" applyFont="1" applyFill="1" applyBorder="1"/>
    <xf numFmtId="0" fontId="4" fillId="29" borderId="53" xfId="0" applyFont="1" applyFill="1" applyBorder="1"/>
    <xf numFmtId="3" fontId="4" fillId="29" borderId="123" xfId="0" applyNumberFormat="1" applyFont="1" applyFill="1" applyBorder="1"/>
    <xf numFmtId="10" fontId="4" fillId="29" borderId="127" xfId="6" applyNumberFormat="1" applyFont="1" applyFill="1" applyBorder="1"/>
    <xf numFmtId="10" fontId="4" fillId="29" borderId="128" xfId="0" applyNumberFormat="1" applyFont="1" applyFill="1" applyBorder="1"/>
    <xf numFmtId="2" fontId="4" fillId="29" borderId="128" xfId="0" applyNumberFormat="1" applyFont="1" applyFill="1" applyBorder="1"/>
    <xf numFmtId="2" fontId="4" fillId="29" borderId="107" xfId="0" applyNumberFormat="1" applyFont="1" applyFill="1" applyBorder="1"/>
    <xf numFmtId="0" fontId="4" fillId="30" borderId="113" xfId="0" applyFont="1" applyFill="1" applyBorder="1" applyAlignment="1">
      <alignment wrapText="1"/>
    </xf>
    <xf numFmtId="3" fontId="4" fillId="30" borderId="118" xfId="0" applyNumberFormat="1" applyFont="1" applyFill="1" applyBorder="1" applyAlignment="1">
      <alignment wrapText="1"/>
    </xf>
    <xf numFmtId="10" fontId="4" fillId="30" borderId="113" xfId="6" applyNumberFormat="1" applyFont="1" applyFill="1" applyBorder="1" applyAlignment="1">
      <alignment wrapText="1"/>
    </xf>
    <xf numFmtId="10" fontId="4" fillId="30" borderId="85" xfId="0" applyNumberFormat="1" applyFont="1" applyFill="1" applyBorder="1" applyAlignment="1">
      <alignment wrapText="1"/>
    </xf>
    <xf numFmtId="2" fontId="4" fillId="30" borderId="85" xfId="0" applyNumberFormat="1" applyFont="1" applyFill="1" applyBorder="1" applyAlignment="1">
      <alignment wrapText="1"/>
    </xf>
    <xf numFmtId="2" fontId="4" fillId="30" borderId="118" xfId="0" applyNumberFormat="1" applyFont="1" applyFill="1" applyBorder="1" applyAlignment="1">
      <alignment wrapText="1"/>
    </xf>
    <xf numFmtId="0" fontId="4" fillId="31" borderId="99" xfId="0" applyFont="1" applyFill="1" applyBorder="1" applyAlignment="1">
      <alignment wrapText="1"/>
    </xf>
    <xf numFmtId="3" fontId="4" fillId="31" borderId="101" xfId="0" applyNumberFormat="1" applyFont="1" applyFill="1" applyBorder="1" applyAlignment="1">
      <alignment wrapText="1"/>
    </xf>
    <xf numFmtId="10" fontId="4" fillId="31" borderId="99" xfId="6" applyNumberFormat="1" applyFont="1" applyFill="1" applyBorder="1" applyAlignment="1">
      <alignment wrapText="1"/>
    </xf>
    <xf numFmtId="10" fontId="4" fillId="31" borderId="124" xfId="0" applyNumberFormat="1" applyFont="1" applyFill="1" applyBorder="1" applyAlignment="1">
      <alignment wrapText="1"/>
    </xf>
    <xf numFmtId="2" fontId="4" fillId="31" borderId="124" xfId="0" applyNumberFormat="1" applyFont="1" applyFill="1" applyBorder="1" applyAlignment="1">
      <alignment wrapText="1"/>
    </xf>
    <xf numFmtId="2" fontId="4" fillId="31" borderId="101" xfId="0" applyNumberFormat="1" applyFont="1" applyFill="1" applyBorder="1" applyAlignment="1">
      <alignment wrapText="1"/>
    </xf>
    <xf numFmtId="10" fontId="12" fillId="0" borderId="0" xfId="0" applyNumberFormat="1" applyFont="1" applyFill="1" applyBorder="1" applyAlignment="1">
      <alignment horizontal="center" vertical="center"/>
    </xf>
    <xf numFmtId="0" fontId="38" fillId="0" borderId="0" xfId="0" applyFont="1" applyAlignment="1">
      <alignment horizontal="left"/>
    </xf>
    <xf numFmtId="0" fontId="0" fillId="0" borderId="15" xfId="0" applyFont="1" applyBorder="1" applyAlignment="1">
      <alignment horizontal="center" wrapText="1"/>
    </xf>
    <xf numFmtId="0" fontId="4" fillId="13" borderId="68" xfId="0" applyFont="1" applyFill="1" applyBorder="1" applyAlignment="1">
      <alignment horizontal="right"/>
    </xf>
    <xf numFmtId="0" fontId="0" fillId="3" borderId="0" xfId="0" applyFont="1" applyFill="1" applyBorder="1" applyAlignment="1">
      <alignment horizontal="center"/>
    </xf>
    <xf numFmtId="0" fontId="0" fillId="13" borderId="0" xfId="0" applyFill="1"/>
    <xf numFmtId="0" fontId="0" fillId="13" borderId="0" xfId="0" applyFill="1" applyAlignment="1">
      <alignment horizontal="center"/>
    </xf>
    <xf numFmtId="0" fontId="13" fillId="13" borderId="0" xfId="0" applyFont="1" applyFill="1" applyAlignment="1">
      <alignment horizontal="right" vertical="center"/>
    </xf>
    <xf numFmtId="0" fontId="0" fillId="13" borderId="0" xfId="0" applyFont="1" applyFill="1"/>
    <xf numFmtId="0" fontId="0" fillId="0" borderId="8" xfId="0" applyFont="1" applyBorder="1" applyAlignment="1">
      <alignment horizontal="center"/>
    </xf>
    <xf numFmtId="10" fontId="11" fillId="28" borderId="0" xfId="0" applyNumberFormat="1" applyFont="1" applyFill="1" applyAlignment="1">
      <alignment horizontal="center"/>
    </xf>
    <xf numFmtId="0" fontId="0" fillId="2" borderId="0" xfId="0" applyFill="1" applyBorder="1" applyAlignment="1"/>
    <xf numFmtId="0" fontId="0" fillId="2" borderId="0" xfId="0" applyFont="1" applyFill="1" applyBorder="1" applyAlignment="1">
      <alignment horizontal="left"/>
    </xf>
    <xf numFmtId="0" fontId="5" fillId="26" borderId="0" xfId="0" applyFont="1" applyFill="1" applyBorder="1" applyAlignment="1"/>
    <xf numFmtId="0" fontId="0" fillId="2" borderId="0" xfId="0" quotePrefix="1" applyFont="1" applyFill="1" applyBorder="1" applyAlignment="1">
      <alignment horizontal="left"/>
    </xf>
    <xf numFmtId="0" fontId="0" fillId="2" borderId="0" xfId="0" applyFont="1" applyFill="1" applyBorder="1" applyAlignment="1"/>
    <xf numFmtId="0" fontId="0" fillId="2" borderId="0" xfId="0" applyFont="1" applyFill="1" applyBorder="1" applyAlignment="1">
      <alignment wrapText="1"/>
    </xf>
    <xf numFmtId="0" fontId="0" fillId="2" borderId="0" xfId="0" quotePrefix="1" applyFill="1" applyBorder="1" applyAlignment="1"/>
    <xf numFmtId="0" fontId="39" fillId="0" borderId="0" xfId="0" applyFont="1"/>
    <xf numFmtId="0" fontId="15" fillId="0" borderId="0" xfId="0" quotePrefix="1" applyFont="1" applyFill="1" applyBorder="1" applyAlignment="1"/>
    <xf numFmtId="10" fontId="11" fillId="0" borderId="0" xfId="0" quotePrefix="1" applyNumberFormat="1" applyFont="1" applyAlignment="1">
      <alignment horizontal="left"/>
    </xf>
    <xf numFmtId="10" fontId="11" fillId="0" borderId="0" xfId="0" applyNumberFormat="1" applyFont="1" applyAlignment="1">
      <alignment horizontal="left"/>
    </xf>
    <xf numFmtId="0" fontId="11" fillId="0" borderId="0" xfId="0" applyFont="1" applyAlignment="1">
      <alignment horizontal="left"/>
    </xf>
    <xf numFmtId="0" fontId="0" fillId="0" borderId="0" xfId="0" quotePrefix="1" applyFont="1" applyFill="1" applyBorder="1" applyAlignment="1"/>
    <xf numFmtId="37" fontId="11" fillId="13" borderId="0" xfId="2784" applyNumberFormat="1" applyFont="1" applyFill="1" applyAlignment="1">
      <alignment horizontal="center"/>
    </xf>
    <xf numFmtId="37" fontId="0" fillId="0" borderId="0" xfId="2784" applyNumberFormat="1" applyFont="1"/>
    <xf numFmtId="37" fontId="11" fillId="0" borderId="0" xfId="2784" applyNumberFormat="1" applyFont="1" applyAlignment="1">
      <alignment horizontal="center"/>
    </xf>
    <xf numFmtId="37" fontId="0" fillId="0" borderId="0" xfId="0" applyNumberFormat="1"/>
    <xf numFmtId="0" fontId="0" fillId="2" borderId="0" xfId="0" applyFill="1" applyBorder="1" applyAlignment="1"/>
    <xf numFmtId="0" fontId="0" fillId="2" borderId="0" xfId="0" quotePrefix="1" applyFont="1" applyFill="1" applyBorder="1" applyAlignment="1">
      <alignment horizontal="left"/>
    </xf>
    <xf numFmtId="0" fontId="8" fillId="0" borderId="0" xfId="0" applyFont="1" applyAlignment="1">
      <alignment wrapText="1"/>
    </xf>
    <xf numFmtId="2" fontId="0" fillId="5" borderId="133" xfId="0" applyNumberFormat="1" applyFont="1" applyFill="1" applyBorder="1" applyProtection="1"/>
    <xf numFmtId="0" fontId="3" fillId="2" borderId="0" xfId="0" applyFont="1" applyFill="1" applyBorder="1" applyAlignment="1">
      <alignment horizontal="center"/>
    </xf>
    <xf numFmtId="0" fontId="0" fillId="2" borderId="0" xfId="0" applyFill="1" applyBorder="1" applyAlignment="1"/>
    <xf numFmtId="0" fontId="0" fillId="2" borderId="0" xfId="0" applyFont="1" applyFill="1" applyBorder="1" applyAlignment="1"/>
    <xf numFmtId="0" fontId="0" fillId="2" borderId="0" xfId="0" quotePrefix="1" applyFill="1" applyBorder="1" applyAlignment="1"/>
    <xf numFmtId="0" fontId="0" fillId="2" borderId="0" xfId="0" applyFont="1" applyFill="1" applyBorder="1" applyAlignment="1">
      <alignment horizontal="left"/>
    </xf>
    <xf numFmtId="0" fontId="5" fillId="26" borderId="0" xfId="0" applyFont="1" applyFill="1" applyBorder="1" applyAlignment="1">
      <alignment horizontal="left"/>
    </xf>
    <xf numFmtId="0" fontId="0" fillId="2" borderId="0" xfId="0" applyFill="1" applyBorder="1" applyAlignment="1">
      <alignment horizontal="left"/>
    </xf>
    <xf numFmtId="0" fontId="0" fillId="0" borderId="9" xfId="0" applyFont="1" applyBorder="1" applyAlignment="1"/>
    <xf numFmtId="0" fontId="4" fillId="2" borderId="1" xfId="0" applyFont="1" applyFill="1" applyBorder="1" applyAlignment="1"/>
    <xf numFmtId="0" fontId="0" fillId="2" borderId="0" xfId="0" applyFont="1" applyFill="1" applyBorder="1" applyAlignment="1">
      <alignment wrapText="1"/>
    </xf>
    <xf numFmtId="0" fontId="6" fillId="2" borderId="0" xfId="1" applyNumberFormat="1" applyFill="1" applyBorder="1" applyAlignment="1" applyProtection="1"/>
    <xf numFmtId="0" fontId="7" fillId="2" borderId="0" xfId="1" applyNumberFormat="1" applyFont="1" applyFill="1" applyBorder="1" applyAlignment="1" applyProtection="1"/>
    <xf numFmtId="0" fontId="0" fillId="2" borderId="0" xfId="0" quotePrefix="1" applyFont="1" applyFill="1" applyBorder="1" applyAlignment="1">
      <alignment horizontal="left"/>
    </xf>
    <xf numFmtId="0" fontId="4" fillId="0" borderId="9" xfId="0" applyFont="1" applyFill="1" applyBorder="1" applyAlignment="1"/>
    <xf numFmtId="0" fontId="4" fillId="0" borderId="6" xfId="0" applyFont="1" applyBorder="1" applyAlignment="1"/>
    <xf numFmtId="0" fontId="0" fillId="0" borderId="9" xfId="0" applyFont="1" applyBorder="1" applyAlignment="1">
      <alignment horizontal="left"/>
    </xf>
    <xf numFmtId="0" fontId="0" fillId="0" borderId="9" xfId="0" applyFont="1" applyFill="1" applyBorder="1" applyAlignment="1"/>
    <xf numFmtId="0" fontId="0" fillId="0" borderId="13" xfId="0" applyBorder="1" applyAlignment="1"/>
    <xf numFmtId="0" fontId="4" fillId="0" borderId="9" xfId="0" applyFont="1" applyBorder="1" applyAlignment="1"/>
    <xf numFmtId="0" fontId="0" fillId="3" borderId="0" xfId="0" applyFont="1" applyFill="1" applyBorder="1" applyAlignment="1">
      <alignment horizontal="center"/>
    </xf>
    <xf numFmtId="0" fontId="4" fillId="2" borderId="48" xfId="0" applyFont="1" applyFill="1" applyBorder="1" applyAlignment="1"/>
    <xf numFmtId="0" fontId="0" fillId="0" borderId="0" xfId="0" applyAlignment="1"/>
    <xf numFmtId="0" fontId="0" fillId="2" borderId="48" xfId="0" applyFill="1" applyBorder="1" applyAlignment="1"/>
    <xf numFmtId="0" fontId="0" fillId="2" borderId="52" xfId="0" applyFill="1" applyBorder="1" applyAlignment="1"/>
    <xf numFmtId="0" fontId="0" fillId="0" borderId="0" xfId="0" applyFont="1" applyBorder="1" applyAlignment="1">
      <alignment horizontal="left" wrapText="1"/>
    </xf>
  </cellXfs>
  <cellStyles count="2851">
    <cellStyle name="Comma" xfId="2784" builtinId="3"/>
    <cellStyle name="Currency" xfId="124" builtinId="4"/>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3" builtinId="9" hidden="1"/>
    <cellStyle name="Followed Hyperlink" xfId="1624"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Followed Hyperlink" xfId="1641" builtinId="9" hidden="1"/>
    <cellStyle name="Followed Hyperlink" xfId="1642" builtinId="9" hidden="1"/>
    <cellStyle name="Followed Hyperlink" xfId="1643" builtinId="9" hidden="1"/>
    <cellStyle name="Followed Hyperlink" xfId="1644" builtinId="9" hidden="1"/>
    <cellStyle name="Followed Hyperlink" xfId="1645" builtinId="9" hidden="1"/>
    <cellStyle name="Followed Hyperlink" xfId="1646" builtinId="9" hidden="1"/>
    <cellStyle name="Followed Hyperlink" xfId="1647" builtinId="9" hidden="1"/>
    <cellStyle name="Followed Hyperlink" xfId="1648" builtinId="9" hidden="1"/>
    <cellStyle name="Followed Hyperlink" xfId="1649" builtinId="9" hidden="1"/>
    <cellStyle name="Followed Hyperlink" xfId="1650" builtinId="9" hidden="1"/>
    <cellStyle name="Followed Hyperlink" xfId="1651" builtinId="9" hidden="1"/>
    <cellStyle name="Followed Hyperlink" xfId="1652" builtinId="9" hidden="1"/>
    <cellStyle name="Followed Hyperlink" xfId="1653" builtinId="9" hidden="1"/>
    <cellStyle name="Followed Hyperlink" xfId="1654" builtinId="9" hidden="1"/>
    <cellStyle name="Followed Hyperlink" xfId="1655" builtinId="9" hidden="1"/>
    <cellStyle name="Followed Hyperlink" xfId="1656" builtinId="9" hidden="1"/>
    <cellStyle name="Followed Hyperlink" xfId="1657" builtinId="9" hidden="1"/>
    <cellStyle name="Followed Hyperlink" xfId="1658" builtinId="9" hidden="1"/>
    <cellStyle name="Followed Hyperlink" xfId="1659" builtinId="9" hidden="1"/>
    <cellStyle name="Followed Hyperlink" xfId="1660" builtinId="9" hidden="1"/>
    <cellStyle name="Followed Hyperlink" xfId="1661" builtinId="9" hidden="1"/>
    <cellStyle name="Followed Hyperlink" xfId="1662" builtinId="9" hidden="1"/>
    <cellStyle name="Followed Hyperlink" xfId="1663" builtinId="9" hidden="1"/>
    <cellStyle name="Followed Hyperlink" xfId="1664" builtinId="9" hidden="1"/>
    <cellStyle name="Followed Hyperlink" xfId="1665" builtinId="9" hidden="1"/>
    <cellStyle name="Followed Hyperlink" xfId="1666" builtinId="9" hidden="1"/>
    <cellStyle name="Followed Hyperlink" xfId="1667" builtinId="9" hidden="1"/>
    <cellStyle name="Followed Hyperlink" xfId="1668" builtinId="9" hidden="1"/>
    <cellStyle name="Followed Hyperlink" xfId="1669" builtinId="9" hidden="1"/>
    <cellStyle name="Followed Hyperlink" xfId="1670" builtinId="9" hidden="1"/>
    <cellStyle name="Followed Hyperlink" xfId="1671" builtinId="9" hidden="1"/>
    <cellStyle name="Followed Hyperlink" xfId="1672" builtinId="9" hidden="1"/>
    <cellStyle name="Followed Hyperlink" xfId="1673" builtinId="9" hidden="1"/>
    <cellStyle name="Followed Hyperlink" xfId="1674" builtinId="9" hidden="1"/>
    <cellStyle name="Followed Hyperlink" xfId="1675" builtinId="9" hidden="1"/>
    <cellStyle name="Followed Hyperlink" xfId="1676" builtinId="9" hidden="1"/>
    <cellStyle name="Followed Hyperlink" xfId="1677" builtinId="9" hidden="1"/>
    <cellStyle name="Followed Hyperlink" xfId="1678" builtinId="9" hidden="1"/>
    <cellStyle name="Followed Hyperlink" xfId="1679" builtinId="9" hidden="1"/>
    <cellStyle name="Followed Hyperlink" xfId="1680" builtinId="9" hidden="1"/>
    <cellStyle name="Followed Hyperlink" xfId="1681" builtinId="9" hidden="1"/>
    <cellStyle name="Followed Hyperlink" xfId="1682" builtinId="9" hidden="1"/>
    <cellStyle name="Followed Hyperlink" xfId="1683" builtinId="9" hidden="1"/>
    <cellStyle name="Followed Hyperlink" xfId="1684" builtinId="9" hidden="1"/>
    <cellStyle name="Followed Hyperlink" xfId="1685" builtinId="9" hidden="1"/>
    <cellStyle name="Followed Hyperlink" xfId="1686" builtinId="9" hidden="1"/>
    <cellStyle name="Followed Hyperlink" xfId="1687" builtinId="9" hidden="1"/>
    <cellStyle name="Followed Hyperlink" xfId="1688" builtinId="9" hidden="1"/>
    <cellStyle name="Followed Hyperlink" xfId="1689" builtinId="9" hidden="1"/>
    <cellStyle name="Followed Hyperlink" xfId="1690" builtinId="9" hidden="1"/>
    <cellStyle name="Followed Hyperlink" xfId="1691" builtinId="9" hidden="1"/>
    <cellStyle name="Followed Hyperlink" xfId="1692" builtinId="9" hidden="1"/>
    <cellStyle name="Followed Hyperlink" xfId="1693" builtinId="9" hidden="1"/>
    <cellStyle name="Followed Hyperlink" xfId="1694" builtinId="9" hidden="1"/>
    <cellStyle name="Followed Hyperlink" xfId="1695" builtinId="9" hidden="1"/>
    <cellStyle name="Followed Hyperlink" xfId="1696" builtinId="9" hidden="1"/>
    <cellStyle name="Followed Hyperlink" xfId="1697" builtinId="9" hidden="1"/>
    <cellStyle name="Followed Hyperlink" xfId="1698" builtinId="9" hidden="1"/>
    <cellStyle name="Followed Hyperlink" xfId="1699" builtinId="9" hidden="1"/>
    <cellStyle name="Followed Hyperlink" xfId="1700" builtinId="9" hidden="1"/>
    <cellStyle name="Followed Hyperlink" xfId="1701" builtinId="9" hidden="1"/>
    <cellStyle name="Followed Hyperlink" xfId="1702" builtinId="9" hidden="1"/>
    <cellStyle name="Followed Hyperlink" xfId="1703" builtinId="9" hidden="1"/>
    <cellStyle name="Followed Hyperlink" xfId="1704" builtinId="9" hidden="1"/>
    <cellStyle name="Followed Hyperlink" xfId="1705" builtinId="9" hidden="1"/>
    <cellStyle name="Followed Hyperlink" xfId="1706" builtinId="9" hidden="1"/>
    <cellStyle name="Followed Hyperlink" xfId="1707" builtinId="9" hidden="1"/>
    <cellStyle name="Followed Hyperlink" xfId="1708" builtinId="9" hidden="1"/>
    <cellStyle name="Followed Hyperlink" xfId="1709" builtinId="9" hidden="1"/>
    <cellStyle name="Followed Hyperlink" xfId="1710" builtinId="9" hidden="1"/>
    <cellStyle name="Followed Hyperlink" xfId="1711" builtinId="9" hidden="1"/>
    <cellStyle name="Followed Hyperlink" xfId="1712" builtinId="9" hidden="1"/>
    <cellStyle name="Followed Hyperlink" xfId="1713" builtinId="9" hidden="1"/>
    <cellStyle name="Followed Hyperlink" xfId="1714" builtinId="9" hidden="1"/>
    <cellStyle name="Followed Hyperlink" xfId="1715" builtinId="9" hidden="1"/>
    <cellStyle name="Followed Hyperlink" xfId="1716" builtinId="9" hidden="1"/>
    <cellStyle name="Followed Hyperlink" xfId="1717" builtinId="9" hidden="1"/>
    <cellStyle name="Followed Hyperlink" xfId="1718" builtinId="9" hidden="1"/>
    <cellStyle name="Followed Hyperlink" xfId="1719" builtinId="9" hidden="1"/>
    <cellStyle name="Followed Hyperlink" xfId="1720" builtinId="9" hidden="1"/>
    <cellStyle name="Followed Hyperlink" xfId="1721" builtinId="9" hidden="1"/>
    <cellStyle name="Followed Hyperlink" xfId="1722" builtinId="9" hidden="1"/>
    <cellStyle name="Followed Hyperlink" xfId="1723" builtinId="9" hidden="1"/>
    <cellStyle name="Followed Hyperlink" xfId="1724" builtinId="9" hidden="1"/>
    <cellStyle name="Followed Hyperlink" xfId="1725" builtinId="9" hidden="1"/>
    <cellStyle name="Followed Hyperlink" xfId="1726" builtinId="9" hidden="1"/>
    <cellStyle name="Followed Hyperlink" xfId="1727" builtinId="9" hidden="1"/>
    <cellStyle name="Followed Hyperlink" xfId="1728" builtinId="9" hidden="1"/>
    <cellStyle name="Followed Hyperlink" xfId="1729" builtinId="9" hidden="1"/>
    <cellStyle name="Followed Hyperlink" xfId="1730" builtinId="9" hidden="1"/>
    <cellStyle name="Followed Hyperlink" xfId="1731" builtinId="9" hidden="1"/>
    <cellStyle name="Followed Hyperlink" xfId="1732" builtinId="9" hidden="1"/>
    <cellStyle name="Followed Hyperlink" xfId="1733" builtinId="9" hidden="1"/>
    <cellStyle name="Followed Hyperlink" xfId="1734" builtinId="9" hidden="1"/>
    <cellStyle name="Followed Hyperlink" xfId="1735" builtinId="9" hidden="1"/>
    <cellStyle name="Followed Hyperlink" xfId="1736" builtinId="9" hidden="1"/>
    <cellStyle name="Followed Hyperlink" xfId="1737" builtinId="9" hidden="1"/>
    <cellStyle name="Followed Hyperlink" xfId="1738" builtinId="9" hidden="1"/>
    <cellStyle name="Followed Hyperlink" xfId="1739" builtinId="9" hidden="1"/>
    <cellStyle name="Followed Hyperlink" xfId="1740" builtinId="9" hidden="1"/>
    <cellStyle name="Followed Hyperlink" xfId="1741" builtinId="9" hidden="1"/>
    <cellStyle name="Followed Hyperlink" xfId="1742" builtinId="9" hidden="1"/>
    <cellStyle name="Followed Hyperlink" xfId="1743" builtinId="9" hidden="1"/>
    <cellStyle name="Followed Hyperlink" xfId="1744" builtinId="9" hidden="1"/>
    <cellStyle name="Followed Hyperlink" xfId="1745" builtinId="9" hidden="1"/>
    <cellStyle name="Followed Hyperlink" xfId="1746" builtinId="9" hidden="1"/>
    <cellStyle name="Followed Hyperlink" xfId="1747" builtinId="9" hidden="1"/>
    <cellStyle name="Followed Hyperlink" xfId="1748" builtinId="9" hidden="1"/>
    <cellStyle name="Followed Hyperlink" xfId="1749" builtinId="9" hidden="1"/>
    <cellStyle name="Followed Hyperlink" xfId="1750" builtinId="9" hidden="1"/>
    <cellStyle name="Followed Hyperlink" xfId="1751" builtinId="9" hidden="1"/>
    <cellStyle name="Followed Hyperlink" xfId="1752" builtinId="9" hidden="1"/>
    <cellStyle name="Followed Hyperlink" xfId="1753" builtinId="9" hidden="1"/>
    <cellStyle name="Followed Hyperlink" xfId="1754" builtinId="9" hidden="1"/>
    <cellStyle name="Followed Hyperlink" xfId="1755" builtinId="9" hidden="1"/>
    <cellStyle name="Followed Hyperlink" xfId="1756" builtinId="9" hidden="1"/>
    <cellStyle name="Followed Hyperlink" xfId="1757" builtinId="9" hidden="1"/>
    <cellStyle name="Followed Hyperlink" xfId="1758" builtinId="9" hidden="1"/>
    <cellStyle name="Followed Hyperlink" xfId="1759" builtinId="9" hidden="1"/>
    <cellStyle name="Followed Hyperlink" xfId="1760" builtinId="9" hidden="1"/>
    <cellStyle name="Followed Hyperlink" xfId="1761" builtinId="9" hidden="1"/>
    <cellStyle name="Followed Hyperlink" xfId="1762" builtinId="9" hidden="1"/>
    <cellStyle name="Followed Hyperlink" xfId="1763" builtinId="9" hidden="1"/>
    <cellStyle name="Followed Hyperlink" xfId="1764" builtinId="9" hidden="1"/>
    <cellStyle name="Followed Hyperlink" xfId="1765" builtinId="9" hidden="1"/>
    <cellStyle name="Followed Hyperlink" xfId="1766" builtinId="9" hidden="1"/>
    <cellStyle name="Followed Hyperlink" xfId="1767" builtinId="9" hidden="1"/>
    <cellStyle name="Followed Hyperlink" xfId="1768" builtinId="9" hidden="1"/>
    <cellStyle name="Followed Hyperlink" xfId="1769" builtinId="9" hidden="1"/>
    <cellStyle name="Followed Hyperlink" xfId="1770" builtinId="9" hidden="1"/>
    <cellStyle name="Followed Hyperlink" xfId="1771" builtinId="9" hidden="1"/>
    <cellStyle name="Followed Hyperlink" xfId="1772" builtinId="9" hidden="1"/>
    <cellStyle name="Followed Hyperlink" xfId="1773" builtinId="9" hidden="1"/>
    <cellStyle name="Followed Hyperlink" xfId="1774" builtinId="9" hidden="1"/>
    <cellStyle name="Followed Hyperlink" xfId="1775" builtinId="9" hidden="1"/>
    <cellStyle name="Followed Hyperlink" xfId="1776" builtinId="9" hidden="1"/>
    <cellStyle name="Followed Hyperlink" xfId="1777" builtinId="9" hidden="1"/>
    <cellStyle name="Followed Hyperlink" xfId="1778" builtinId="9" hidden="1"/>
    <cellStyle name="Followed Hyperlink" xfId="1779" builtinId="9" hidden="1"/>
    <cellStyle name="Followed Hyperlink" xfId="1780" builtinId="9" hidden="1"/>
    <cellStyle name="Followed Hyperlink" xfId="1781" builtinId="9" hidden="1"/>
    <cellStyle name="Followed Hyperlink" xfId="1782" builtinId="9" hidden="1"/>
    <cellStyle name="Followed Hyperlink" xfId="1783" builtinId="9" hidden="1"/>
    <cellStyle name="Followed Hyperlink" xfId="1784" builtinId="9" hidden="1"/>
    <cellStyle name="Followed Hyperlink" xfId="1785" builtinId="9" hidden="1"/>
    <cellStyle name="Followed Hyperlink" xfId="1786" builtinId="9" hidden="1"/>
    <cellStyle name="Followed Hyperlink" xfId="1787" builtinId="9" hidden="1"/>
    <cellStyle name="Followed Hyperlink" xfId="1788" builtinId="9" hidden="1"/>
    <cellStyle name="Followed Hyperlink" xfId="1789" builtinId="9" hidden="1"/>
    <cellStyle name="Followed Hyperlink" xfId="1790" builtinId="9" hidden="1"/>
    <cellStyle name="Followed Hyperlink" xfId="1791" builtinId="9" hidden="1"/>
    <cellStyle name="Followed Hyperlink" xfId="1792" builtinId="9" hidden="1"/>
    <cellStyle name="Followed Hyperlink" xfId="1793" builtinId="9" hidden="1"/>
    <cellStyle name="Followed Hyperlink" xfId="1794" builtinId="9" hidden="1"/>
    <cellStyle name="Followed Hyperlink" xfId="1795" builtinId="9" hidden="1"/>
    <cellStyle name="Followed Hyperlink" xfId="1796" builtinId="9" hidden="1"/>
    <cellStyle name="Followed Hyperlink" xfId="1797" builtinId="9" hidden="1"/>
    <cellStyle name="Followed Hyperlink" xfId="1798" builtinId="9" hidden="1"/>
    <cellStyle name="Followed Hyperlink" xfId="1799" builtinId="9" hidden="1"/>
    <cellStyle name="Followed Hyperlink" xfId="1800" builtinId="9" hidden="1"/>
    <cellStyle name="Followed Hyperlink" xfId="1801" builtinId="9" hidden="1"/>
    <cellStyle name="Followed Hyperlink" xfId="1802" builtinId="9" hidden="1"/>
    <cellStyle name="Followed Hyperlink" xfId="1803" builtinId="9" hidden="1"/>
    <cellStyle name="Followed Hyperlink" xfId="1804" builtinId="9" hidden="1"/>
    <cellStyle name="Followed Hyperlink" xfId="1805" builtinId="9" hidden="1"/>
    <cellStyle name="Followed Hyperlink" xfId="1806" builtinId="9" hidden="1"/>
    <cellStyle name="Followed Hyperlink" xfId="1807" builtinId="9" hidden="1"/>
    <cellStyle name="Followed Hyperlink" xfId="1808" builtinId="9" hidden="1"/>
    <cellStyle name="Followed Hyperlink" xfId="1809" builtinId="9" hidden="1"/>
    <cellStyle name="Followed Hyperlink" xfId="1810" builtinId="9" hidden="1"/>
    <cellStyle name="Followed Hyperlink" xfId="1811" builtinId="9" hidden="1"/>
    <cellStyle name="Followed Hyperlink" xfId="1812" builtinId="9" hidden="1"/>
    <cellStyle name="Followed Hyperlink" xfId="1813" builtinId="9" hidden="1"/>
    <cellStyle name="Followed Hyperlink" xfId="1814" builtinId="9" hidden="1"/>
    <cellStyle name="Followed Hyperlink" xfId="1815" builtinId="9" hidden="1"/>
    <cellStyle name="Followed Hyperlink" xfId="1816" builtinId="9" hidden="1"/>
    <cellStyle name="Followed Hyperlink" xfId="1817" builtinId="9" hidden="1"/>
    <cellStyle name="Followed Hyperlink" xfId="1818" builtinId="9" hidden="1"/>
    <cellStyle name="Followed Hyperlink" xfId="1819" builtinId="9" hidden="1"/>
    <cellStyle name="Followed Hyperlink" xfId="1820" builtinId="9" hidden="1"/>
    <cellStyle name="Followed Hyperlink" xfId="1821" builtinId="9" hidden="1"/>
    <cellStyle name="Followed Hyperlink" xfId="1822" builtinId="9" hidden="1"/>
    <cellStyle name="Followed Hyperlink" xfId="1823" builtinId="9" hidden="1"/>
    <cellStyle name="Followed Hyperlink" xfId="1824" builtinId="9" hidden="1"/>
    <cellStyle name="Followed Hyperlink" xfId="1825" builtinId="9" hidden="1"/>
    <cellStyle name="Followed Hyperlink" xfId="1826" builtinId="9" hidden="1"/>
    <cellStyle name="Followed Hyperlink" xfId="1827" builtinId="9" hidden="1"/>
    <cellStyle name="Followed Hyperlink" xfId="1828" builtinId="9" hidden="1"/>
    <cellStyle name="Followed Hyperlink" xfId="1829" builtinId="9" hidden="1"/>
    <cellStyle name="Followed Hyperlink" xfId="1830" builtinId="9" hidden="1"/>
    <cellStyle name="Followed Hyperlink" xfId="1831" builtinId="9" hidden="1"/>
    <cellStyle name="Followed Hyperlink" xfId="1832" builtinId="9" hidden="1"/>
    <cellStyle name="Followed Hyperlink" xfId="1833" builtinId="9" hidden="1"/>
    <cellStyle name="Followed Hyperlink" xfId="1834" builtinId="9" hidden="1"/>
    <cellStyle name="Followed Hyperlink" xfId="1835" builtinId="9" hidden="1"/>
    <cellStyle name="Followed Hyperlink" xfId="1836" builtinId="9" hidden="1"/>
    <cellStyle name="Followed Hyperlink" xfId="1837" builtinId="9" hidden="1"/>
    <cellStyle name="Followed Hyperlink" xfId="1838" builtinId="9" hidden="1"/>
    <cellStyle name="Followed Hyperlink" xfId="1839" builtinId="9" hidden="1"/>
    <cellStyle name="Followed Hyperlink" xfId="1840" builtinId="9" hidden="1"/>
    <cellStyle name="Followed Hyperlink" xfId="1841" builtinId="9" hidden="1"/>
    <cellStyle name="Followed Hyperlink" xfId="1842" builtinId="9" hidden="1"/>
    <cellStyle name="Followed Hyperlink" xfId="1843" builtinId="9" hidden="1"/>
    <cellStyle name="Followed Hyperlink" xfId="1844" builtinId="9" hidden="1"/>
    <cellStyle name="Followed Hyperlink" xfId="1845" builtinId="9" hidden="1"/>
    <cellStyle name="Followed Hyperlink" xfId="1846" builtinId="9" hidden="1"/>
    <cellStyle name="Followed Hyperlink" xfId="1847" builtinId="9" hidden="1"/>
    <cellStyle name="Followed Hyperlink" xfId="1848" builtinId="9" hidden="1"/>
    <cellStyle name="Followed Hyperlink" xfId="1849" builtinId="9" hidden="1"/>
    <cellStyle name="Followed Hyperlink" xfId="1850" builtinId="9" hidden="1"/>
    <cellStyle name="Followed Hyperlink" xfId="1851" builtinId="9" hidden="1"/>
    <cellStyle name="Followed Hyperlink" xfId="1852" builtinId="9" hidden="1"/>
    <cellStyle name="Followed Hyperlink" xfId="1853" builtinId="9" hidden="1"/>
    <cellStyle name="Followed Hyperlink" xfId="1854" builtinId="9" hidden="1"/>
    <cellStyle name="Followed Hyperlink" xfId="1855" builtinId="9" hidden="1"/>
    <cellStyle name="Followed Hyperlink" xfId="1856" builtinId="9" hidden="1"/>
    <cellStyle name="Followed Hyperlink" xfId="1857" builtinId="9" hidden="1"/>
    <cellStyle name="Followed Hyperlink" xfId="1858" builtinId="9" hidden="1"/>
    <cellStyle name="Followed Hyperlink" xfId="1859" builtinId="9" hidden="1"/>
    <cellStyle name="Followed Hyperlink" xfId="1860" builtinId="9" hidden="1"/>
    <cellStyle name="Followed Hyperlink" xfId="1861" builtinId="9" hidden="1"/>
    <cellStyle name="Followed Hyperlink" xfId="1862" builtinId="9" hidden="1"/>
    <cellStyle name="Followed Hyperlink" xfId="1863" builtinId="9" hidden="1"/>
    <cellStyle name="Followed Hyperlink" xfId="1864" builtinId="9" hidden="1"/>
    <cellStyle name="Followed Hyperlink" xfId="1865" builtinId="9" hidden="1"/>
    <cellStyle name="Followed Hyperlink" xfId="1866" builtinId="9" hidden="1"/>
    <cellStyle name="Followed Hyperlink" xfId="1867" builtinId="9" hidden="1"/>
    <cellStyle name="Followed Hyperlink" xfId="1868" builtinId="9" hidden="1"/>
    <cellStyle name="Followed Hyperlink" xfId="1869" builtinId="9" hidden="1"/>
    <cellStyle name="Followed Hyperlink" xfId="1870" builtinId="9" hidden="1"/>
    <cellStyle name="Followed Hyperlink" xfId="1871" builtinId="9" hidden="1"/>
    <cellStyle name="Followed Hyperlink" xfId="1872" builtinId="9" hidden="1"/>
    <cellStyle name="Followed Hyperlink" xfId="1873" builtinId="9" hidden="1"/>
    <cellStyle name="Followed Hyperlink" xfId="1874" builtinId="9" hidden="1"/>
    <cellStyle name="Followed Hyperlink" xfId="1875" builtinId="9" hidden="1"/>
    <cellStyle name="Followed Hyperlink" xfId="1876" builtinId="9" hidden="1"/>
    <cellStyle name="Followed Hyperlink" xfId="1877" builtinId="9" hidden="1"/>
    <cellStyle name="Followed Hyperlink" xfId="1878" builtinId="9" hidden="1"/>
    <cellStyle name="Followed Hyperlink" xfId="1879" builtinId="9" hidden="1"/>
    <cellStyle name="Followed Hyperlink" xfId="1880" builtinId="9" hidden="1"/>
    <cellStyle name="Followed Hyperlink" xfId="1881" builtinId="9" hidden="1"/>
    <cellStyle name="Followed Hyperlink" xfId="1882" builtinId="9" hidden="1"/>
    <cellStyle name="Followed Hyperlink" xfId="1883" builtinId="9" hidden="1"/>
    <cellStyle name="Followed Hyperlink" xfId="1884" builtinId="9" hidden="1"/>
    <cellStyle name="Followed Hyperlink" xfId="1885" builtinId="9" hidden="1"/>
    <cellStyle name="Followed Hyperlink" xfId="1886" builtinId="9" hidden="1"/>
    <cellStyle name="Followed Hyperlink" xfId="1887" builtinId="9" hidden="1"/>
    <cellStyle name="Followed Hyperlink" xfId="1888" builtinId="9" hidden="1"/>
    <cellStyle name="Followed Hyperlink" xfId="1889" builtinId="9" hidden="1"/>
    <cellStyle name="Followed Hyperlink" xfId="1890" builtinId="9" hidden="1"/>
    <cellStyle name="Followed Hyperlink" xfId="1891" builtinId="9" hidden="1"/>
    <cellStyle name="Followed Hyperlink" xfId="1892" builtinId="9" hidden="1"/>
    <cellStyle name="Followed Hyperlink" xfId="1893" builtinId="9" hidden="1"/>
    <cellStyle name="Followed Hyperlink" xfId="1894" builtinId="9" hidden="1"/>
    <cellStyle name="Followed Hyperlink" xfId="1895" builtinId="9" hidden="1"/>
    <cellStyle name="Followed Hyperlink" xfId="1896" builtinId="9" hidden="1"/>
    <cellStyle name="Followed Hyperlink" xfId="1897" builtinId="9" hidden="1"/>
    <cellStyle name="Followed Hyperlink" xfId="1898" builtinId="9" hidden="1"/>
    <cellStyle name="Followed Hyperlink" xfId="1899" builtinId="9" hidden="1"/>
    <cellStyle name="Followed Hyperlink" xfId="1900" builtinId="9" hidden="1"/>
    <cellStyle name="Followed Hyperlink" xfId="1901" builtinId="9" hidden="1"/>
    <cellStyle name="Followed Hyperlink" xfId="1902" builtinId="9" hidden="1"/>
    <cellStyle name="Followed Hyperlink" xfId="1903" builtinId="9" hidden="1"/>
    <cellStyle name="Followed Hyperlink" xfId="1904" builtinId="9" hidden="1"/>
    <cellStyle name="Followed Hyperlink" xfId="1905" builtinId="9" hidden="1"/>
    <cellStyle name="Followed Hyperlink" xfId="1906" builtinId="9" hidden="1"/>
    <cellStyle name="Followed Hyperlink" xfId="1907" builtinId="9" hidden="1"/>
    <cellStyle name="Followed Hyperlink" xfId="1908" builtinId="9" hidden="1"/>
    <cellStyle name="Followed Hyperlink" xfId="1909" builtinId="9" hidden="1"/>
    <cellStyle name="Followed Hyperlink" xfId="1910" builtinId="9" hidden="1"/>
    <cellStyle name="Followed Hyperlink" xfId="1911" builtinId="9" hidden="1"/>
    <cellStyle name="Followed Hyperlink" xfId="1912" builtinId="9" hidden="1"/>
    <cellStyle name="Followed Hyperlink" xfId="1913" builtinId="9" hidden="1"/>
    <cellStyle name="Followed Hyperlink" xfId="1914" builtinId="9" hidden="1"/>
    <cellStyle name="Followed Hyperlink" xfId="1915" builtinId="9" hidden="1"/>
    <cellStyle name="Followed Hyperlink" xfId="1916" builtinId="9" hidden="1"/>
    <cellStyle name="Followed Hyperlink" xfId="1917" builtinId="9" hidden="1"/>
    <cellStyle name="Followed Hyperlink" xfId="1918" builtinId="9" hidden="1"/>
    <cellStyle name="Followed Hyperlink" xfId="1919" builtinId="9" hidden="1"/>
    <cellStyle name="Followed Hyperlink" xfId="1920" builtinId="9" hidden="1"/>
    <cellStyle name="Followed Hyperlink" xfId="1921" builtinId="9" hidden="1"/>
    <cellStyle name="Followed Hyperlink" xfId="1922" builtinId="9" hidden="1"/>
    <cellStyle name="Followed Hyperlink" xfId="1923" builtinId="9" hidden="1"/>
    <cellStyle name="Followed Hyperlink" xfId="1924" builtinId="9" hidden="1"/>
    <cellStyle name="Followed Hyperlink" xfId="1925" builtinId="9" hidden="1"/>
    <cellStyle name="Followed Hyperlink" xfId="1926" builtinId="9" hidden="1"/>
    <cellStyle name="Followed Hyperlink" xfId="1927" builtinId="9" hidden="1"/>
    <cellStyle name="Followed Hyperlink" xfId="1928" builtinId="9" hidden="1"/>
    <cellStyle name="Followed Hyperlink" xfId="1929" builtinId="9" hidden="1"/>
    <cellStyle name="Followed Hyperlink" xfId="1930" builtinId="9" hidden="1"/>
    <cellStyle name="Followed Hyperlink" xfId="1931" builtinId="9" hidden="1"/>
    <cellStyle name="Followed Hyperlink" xfId="1932" builtinId="9" hidden="1"/>
    <cellStyle name="Followed Hyperlink" xfId="1933" builtinId="9" hidden="1"/>
    <cellStyle name="Followed Hyperlink" xfId="1934" builtinId="9" hidden="1"/>
    <cellStyle name="Followed Hyperlink" xfId="1935" builtinId="9" hidden="1"/>
    <cellStyle name="Followed Hyperlink" xfId="1936" builtinId="9" hidden="1"/>
    <cellStyle name="Followed Hyperlink" xfId="1937" builtinId="9" hidden="1"/>
    <cellStyle name="Followed Hyperlink" xfId="1938" builtinId="9" hidden="1"/>
    <cellStyle name="Followed Hyperlink" xfId="1939" builtinId="9" hidden="1"/>
    <cellStyle name="Followed Hyperlink" xfId="1940" builtinId="9" hidden="1"/>
    <cellStyle name="Followed Hyperlink" xfId="1941" builtinId="9" hidden="1"/>
    <cellStyle name="Followed Hyperlink" xfId="1942" builtinId="9" hidden="1"/>
    <cellStyle name="Followed Hyperlink" xfId="1943" builtinId="9" hidden="1"/>
    <cellStyle name="Followed Hyperlink" xfId="1944" builtinId="9" hidden="1"/>
    <cellStyle name="Followed Hyperlink" xfId="1945" builtinId="9" hidden="1"/>
    <cellStyle name="Followed Hyperlink" xfId="1946" builtinId="9" hidden="1"/>
    <cellStyle name="Followed Hyperlink" xfId="1947" builtinId="9" hidden="1"/>
    <cellStyle name="Followed Hyperlink" xfId="1948" builtinId="9" hidden="1"/>
    <cellStyle name="Followed Hyperlink" xfId="1949" builtinId="9" hidden="1"/>
    <cellStyle name="Followed Hyperlink" xfId="1950" builtinId="9" hidden="1"/>
    <cellStyle name="Followed Hyperlink" xfId="1951" builtinId="9" hidden="1"/>
    <cellStyle name="Followed Hyperlink" xfId="1952" builtinId="9" hidden="1"/>
    <cellStyle name="Followed Hyperlink" xfId="1953" builtinId="9" hidden="1"/>
    <cellStyle name="Followed Hyperlink" xfId="1954" builtinId="9" hidden="1"/>
    <cellStyle name="Followed Hyperlink" xfId="1955" builtinId="9" hidden="1"/>
    <cellStyle name="Followed Hyperlink" xfId="1956" builtinId="9" hidden="1"/>
    <cellStyle name="Followed Hyperlink" xfId="1957" builtinId="9" hidden="1"/>
    <cellStyle name="Followed Hyperlink" xfId="1958" builtinId="9" hidden="1"/>
    <cellStyle name="Followed Hyperlink" xfId="1959" builtinId="9" hidden="1"/>
    <cellStyle name="Followed Hyperlink" xfId="1960" builtinId="9" hidden="1"/>
    <cellStyle name="Followed Hyperlink" xfId="1961" builtinId="9" hidden="1"/>
    <cellStyle name="Followed Hyperlink" xfId="1962" builtinId="9" hidden="1"/>
    <cellStyle name="Followed Hyperlink" xfId="1963" builtinId="9" hidden="1"/>
    <cellStyle name="Followed Hyperlink" xfId="1964" builtinId="9" hidden="1"/>
    <cellStyle name="Followed Hyperlink" xfId="1965" builtinId="9" hidden="1"/>
    <cellStyle name="Followed Hyperlink" xfId="1966" builtinId="9" hidden="1"/>
    <cellStyle name="Followed Hyperlink" xfId="1967" builtinId="9" hidden="1"/>
    <cellStyle name="Followed Hyperlink" xfId="1968" builtinId="9" hidden="1"/>
    <cellStyle name="Followed Hyperlink" xfId="1969" builtinId="9" hidden="1"/>
    <cellStyle name="Followed Hyperlink" xfId="1970" builtinId="9" hidden="1"/>
    <cellStyle name="Followed Hyperlink" xfId="1971" builtinId="9" hidden="1"/>
    <cellStyle name="Followed Hyperlink" xfId="1972" builtinId="9" hidden="1"/>
    <cellStyle name="Followed Hyperlink" xfId="1973" builtinId="9" hidden="1"/>
    <cellStyle name="Followed Hyperlink" xfId="1974" builtinId="9" hidden="1"/>
    <cellStyle name="Followed Hyperlink" xfId="1975" builtinId="9" hidden="1"/>
    <cellStyle name="Followed Hyperlink" xfId="1976" builtinId="9" hidden="1"/>
    <cellStyle name="Followed Hyperlink" xfId="1977" builtinId="9" hidden="1"/>
    <cellStyle name="Followed Hyperlink" xfId="1978" builtinId="9" hidden="1"/>
    <cellStyle name="Followed Hyperlink" xfId="1979" builtinId="9" hidden="1"/>
    <cellStyle name="Followed Hyperlink" xfId="1980" builtinId="9" hidden="1"/>
    <cellStyle name="Followed Hyperlink" xfId="1981" builtinId="9" hidden="1"/>
    <cellStyle name="Followed Hyperlink" xfId="1982" builtinId="9" hidden="1"/>
    <cellStyle name="Followed Hyperlink" xfId="1983" builtinId="9" hidden="1"/>
    <cellStyle name="Followed Hyperlink" xfId="1984" builtinId="9" hidden="1"/>
    <cellStyle name="Followed Hyperlink" xfId="1985" builtinId="9" hidden="1"/>
    <cellStyle name="Followed Hyperlink" xfId="1986" builtinId="9" hidden="1"/>
    <cellStyle name="Followed Hyperlink" xfId="1987" builtinId="9" hidden="1"/>
    <cellStyle name="Followed Hyperlink" xfId="1988" builtinId="9" hidden="1"/>
    <cellStyle name="Followed Hyperlink" xfId="1989" builtinId="9" hidden="1"/>
    <cellStyle name="Followed Hyperlink" xfId="1990" builtinId="9" hidden="1"/>
    <cellStyle name="Followed Hyperlink" xfId="1991" builtinId="9" hidden="1"/>
    <cellStyle name="Followed Hyperlink" xfId="1992" builtinId="9" hidden="1"/>
    <cellStyle name="Followed Hyperlink" xfId="1993" builtinId="9" hidden="1"/>
    <cellStyle name="Followed Hyperlink" xfId="1994" builtinId="9" hidden="1"/>
    <cellStyle name="Followed Hyperlink" xfId="1995" builtinId="9" hidden="1"/>
    <cellStyle name="Followed Hyperlink" xfId="1996" builtinId="9" hidden="1"/>
    <cellStyle name="Followed Hyperlink" xfId="1997" builtinId="9" hidden="1"/>
    <cellStyle name="Followed Hyperlink" xfId="1998" builtinId="9" hidden="1"/>
    <cellStyle name="Followed Hyperlink" xfId="1999" builtinId="9" hidden="1"/>
    <cellStyle name="Followed Hyperlink" xfId="2000" builtinId="9" hidden="1"/>
    <cellStyle name="Followed Hyperlink" xfId="2001" builtinId="9" hidden="1"/>
    <cellStyle name="Followed Hyperlink" xfId="2002" builtinId="9" hidden="1"/>
    <cellStyle name="Followed Hyperlink" xfId="2003" builtinId="9" hidden="1"/>
    <cellStyle name="Followed Hyperlink" xfId="2004" builtinId="9" hidden="1"/>
    <cellStyle name="Followed Hyperlink" xfId="2005" builtinId="9" hidden="1"/>
    <cellStyle name="Followed Hyperlink" xfId="2006" builtinId="9" hidden="1"/>
    <cellStyle name="Followed Hyperlink" xfId="2007" builtinId="9" hidden="1"/>
    <cellStyle name="Followed Hyperlink" xfId="2008" builtinId="9" hidden="1"/>
    <cellStyle name="Followed Hyperlink" xfId="2009" builtinId="9" hidden="1"/>
    <cellStyle name="Followed Hyperlink" xfId="2010" builtinId="9" hidden="1"/>
    <cellStyle name="Followed Hyperlink" xfId="2011" builtinId="9" hidden="1"/>
    <cellStyle name="Followed Hyperlink" xfId="2012" builtinId="9" hidden="1"/>
    <cellStyle name="Followed Hyperlink" xfId="2013" builtinId="9" hidden="1"/>
    <cellStyle name="Followed Hyperlink" xfId="2014" builtinId="9" hidden="1"/>
    <cellStyle name="Followed Hyperlink" xfId="2015" builtinId="9" hidden="1"/>
    <cellStyle name="Followed Hyperlink" xfId="2016" builtinId="9" hidden="1"/>
    <cellStyle name="Followed Hyperlink" xfId="2017" builtinId="9" hidden="1"/>
    <cellStyle name="Followed Hyperlink" xfId="2018" builtinId="9" hidden="1"/>
    <cellStyle name="Followed Hyperlink" xfId="2019" builtinId="9" hidden="1"/>
    <cellStyle name="Followed Hyperlink" xfId="2020" builtinId="9" hidden="1"/>
    <cellStyle name="Followed Hyperlink" xfId="2021" builtinId="9" hidden="1"/>
    <cellStyle name="Followed Hyperlink" xfId="2022" builtinId="9" hidden="1"/>
    <cellStyle name="Followed Hyperlink" xfId="2023" builtinId="9" hidden="1"/>
    <cellStyle name="Followed Hyperlink" xfId="2024" builtinId="9" hidden="1"/>
    <cellStyle name="Followed Hyperlink" xfId="2025" builtinId="9" hidden="1"/>
    <cellStyle name="Followed Hyperlink" xfId="2026" builtinId="9" hidden="1"/>
    <cellStyle name="Followed Hyperlink" xfId="2027" builtinId="9" hidden="1"/>
    <cellStyle name="Followed Hyperlink" xfId="2028" builtinId="9" hidden="1"/>
    <cellStyle name="Followed Hyperlink" xfId="2029" builtinId="9" hidden="1"/>
    <cellStyle name="Followed Hyperlink" xfId="2030" builtinId="9" hidden="1"/>
    <cellStyle name="Followed Hyperlink" xfId="2031" builtinId="9" hidden="1"/>
    <cellStyle name="Followed Hyperlink" xfId="2032" builtinId="9" hidden="1"/>
    <cellStyle name="Followed Hyperlink" xfId="2033" builtinId="9" hidden="1"/>
    <cellStyle name="Followed Hyperlink" xfId="2034" builtinId="9" hidden="1"/>
    <cellStyle name="Followed Hyperlink" xfId="2035" builtinId="9" hidden="1"/>
    <cellStyle name="Followed Hyperlink" xfId="2036" builtinId="9" hidden="1"/>
    <cellStyle name="Followed Hyperlink" xfId="2037" builtinId="9" hidden="1"/>
    <cellStyle name="Followed Hyperlink" xfId="2038" builtinId="9" hidden="1"/>
    <cellStyle name="Followed Hyperlink" xfId="2039" builtinId="9" hidden="1"/>
    <cellStyle name="Followed Hyperlink" xfId="2040" builtinId="9" hidden="1"/>
    <cellStyle name="Followed Hyperlink" xfId="2041" builtinId="9" hidden="1"/>
    <cellStyle name="Followed Hyperlink" xfId="2042" builtinId="9" hidden="1"/>
    <cellStyle name="Followed Hyperlink" xfId="2043" builtinId="9" hidden="1"/>
    <cellStyle name="Followed Hyperlink" xfId="2044" builtinId="9" hidden="1"/>
    <cellStyle name="Followed Hyperlink" xfId="2045" builtinId="9" hidden="1"/>
    <cellStyle name="Followed Hyperlink" xfId="2046" builtinId="9" hidden="1"/>
    <cellStyle name="Followed Hyperlink" xfId="2047" builtinId="9" hidden="1"/>
    <cellStyle name="Followed Hyperlink" xfId="2048" builtinId="9" hidden="1"/>
    <cellStyle name="Followed Hyperlink" xfId="2049" builtinId="9" hidden="1"/>
    <cellStyle name="Followed Hyperlink" xfId="2050" builtinId="9" hidden="1"/>
    <cellStyle name="Followed Hyperlink" xfId="2051" builtinId="9" hidden="1"/>
    <cellStyle name="Followed Hyperlink" xfId="2052" builtinId="9" hidden="1"/>
    <cellStyle name="Followed Hyperlink" xfId="2053" builtinId="9" hidden="1"/>
    <cellStyle name="Followed Hyperlink" xfId="2054" builtinId="9" hidden="1"/>
    <cellStyle name="Followed Hyperlink" xfId="2055" builtinId="9" hidden="1"/>
    <cellStyle name="Followed Hyperlink" xfId="2056" builtinId="9" hidden="1"/>
    <cellStyle name="Followed Hyperlink" xfId="2057" builtinId="9" hidden="1"/>
    <cellStyle name="Followed Hyperlink" xfId="2058" builtinId="9" hidden="1"/>
    <cellStyle name="Followed Hyperlink" xfId="2059" builtinId="9" hidden="1"/>
    <cellStyle name="Followed Hyperlink" xfId="2060" builtinId="9" hidden="1"/>
    <cellStyle name="Followed Hyperlink" xfId="2061" builtinId="9" hidden="1"/>
    <cellStyle name="Followed Hyperlink" xfId="2062" builtinId="9" hidden="1"/>
    <cellStyle name="Followed Hyperlink" xfId="2063" builtinId="9" hidden="1"/>
    <cellStyle name="Followed Hyperlink" xfId="2064" builtinId="9" hidden="1"/>
    <cellStyle name="Followed Hyperlink" xfId="2065" builtinId="9" hidden="1"/>
    <cellStyle name="Followed Hyperlink" xfId="2066" builtinId="9" hidden="1"/>
    <cellStyle name="Followed Hyperlink" xfId="2067" builtinId="9" hidden="1"/>
    <cellStyle name="Followed Hyperlink" xfId="2068" builtinId="9" hidden="1"/>
    <cellStyle name="Followed Hyperlink" xfId="2069" builtinId="9" hidden="1"/>
    <cellStyle name="Followed Hyperlink" xfId="2070" builtinId="9" hidden="1"/>
    <cellStyle name="Followed Hyperlink" xfId="2071" builtinId="9" hidden="1"/>
    <cellStyle name="Followed Hyperlink" xfId="2072" builtinId="9" hidden="1"/>
    <cellStyle name="Followed Hyperlink" xfId="2073" builtinId="9" hidden="1"/>
    <cellStyle name="Followed Hyperlink" xfId="2074" builtinId="9" hidden="1"/>
    <cellStyle name="Followed Hyperlink" xfId="2075" builtinId="9" hidden="1"/>
    <cellStyle name="Followed Hyperlink" xfId="2076" builtinId="9" hidden="1"/>
    <cellStyle name="Followed Hyperlink" xfId="2077" builtinId="9" hidden="1"/>
    <cellStyle name="Followed Hyperlink" xfId="2078" builtinId="9" hidden="1"/>
    <cellStyle name="Followed Hyperlink" xfId="2079" builtinId="9" hidden="1"/>
    <cellStyle name="Followed Hyperlink" xfId="2080" builtinId="9" hidden="1"/>
    <cellStyle name="Followed Hyperlink" xfId="2081" builtinId="9" hidden="1"/>
    <cellStyle name="Followed Hyperlink" xfId="2082" builtinId="9" hidden="1"/>
    <cellStyle name="Followed Hyperlink" xfId="2083" builtinId="9" hidden="1"/>
    <cellStyle name="Followed Hyperlink" xfId="2084" builtinId="9" hidden="1"/>
    <cellStyle name="Followed Hyperlink" xfId="2085" builtinId="9" hidden="1"/>
    <cellStyle name="Followed Hyperlink" xfId="2086" builtinId="9" hidden="1"/>
    <cellStyle name="Followed Hyperlink" xfId="2087" builtinId="9" hidden="1"/>
    <cellStyle name="Followed Hyperlink" xfId="2088" builtinId="9" hidden="1"/>
    <cellStyle name="Followed Hyperlink" xfId="2089" builtinId="9" hidden="1"/>
    <cellStyle name="Followed Hyperlink" xfId="2090" builtinId="9" hidden="1"/>
    <cellStyle name="Followed Hyperlink" xfId="2091" builtinId="9" hidden="1"/>
    <cellStyle name="Followed Hyperlink" xfId="2092" builtinId="9" hidden="1"/>
    <cellStyle name="Followed Hyperlink" xfId="2093" builtinId="9" hidden="1"/>
    <cellStyle name="Followed Hyperlink" xfId="2094" builtinId="9" hidden="1"/>
    <cellStyle name="Followed Hyperlink" xfId="2095" builtinId="9" hidden="1"/>
    <cellStyle name="Followed Hyperlink" xfId="2096" builtinId="9" hidden="1"/>
    <cellStyle name="Followed Hyperlink" xfId="2097" builtinId="9" hidden="1"/>
    <cellStyle name="Followed Hyperlink" xfId="2098" builtinId="9" hidden="1"/>
    <cellStyle name="Followed Hyperlink" xfId="2099" builtinId="9" hidden="1"/>
    <cellStyle name="Followed Hyperlink" xfId="2100" builtinId="9" hidden="1"/>
    <cellStyle name="Followed Hyperlink" xfId="2101" builtinId="9" hidden="1"/>
    <cellStyle name="Followed Hyperlink" xfId="2102" builtinId="9" hidden="1"/>
    <cellStyle name="Followed Hyperlink" xfId="2103" builtinId="9" hidden="1"/>
    <cellStyle name="Followed Hyperlink" xfId="2104" builtinId="9" hidden="1"/>
    <cellStyle name="Followed Hyperlink" xfId="2105" builtinId="9" hidden="1"/>
    <cellStyle name="Followed Hyperlink" xfId="2106" builtinId="9" hidden="1"/>
    <cellStyle name="Followed Hyperlink" xfId="2107" builtinId="9" hidden="1"/>
    <cellStyle name="Followed Hyperlink" xfId="2108" builtinId="9" hidden="1"/>
    <cellStyle name="Followed Hyperlink" xfId="2109" builtinId="9" hidden="1"/>
    <cellStyle name="Followed Hyperlink" xfId="2110" builtinId="9" hidden="1"/>
    <cellStyle name="Followed Hyperlink" xfId="2111" builtinId="9" hidden="1"/>
    <cellStyle name="Followed Hyperlink" xfId="2112" builtinId="9" hidden="1"/>
    <cellStyle name="Followed Hyperlink" xfId="2113" builtinId="9" hidden="1"/>
    <cellStyle name="Followed Hyperlink" xfId="2114" builtinId="9" hidden="1"/>
    <cellStyle name="Followed Hyperlink" xfId="2115" builtinId="9" hidden="1"/>
    <cellStyle name="Followed Hyperlink" xfId="2116" builtinId="9" hidden="1"/>
    <cellStyle name="Followed Hyperlink" xfId="2117" builtinId="9" hidden="1"/>
    <cellStyle name="Followed Hyperlink" xfId="2118" builtinId="9" hidden="1"/>
    <cellStyle name="Followed Hyperlink" xfId="2119" builtinId="9" hidden="1"/>
    <cellStyle name="Followed Hyperlink" xfId="2120" builtinId="9" hidden="1"/>
    <cellStyle name="Followed Hyperlink" xfId="2121" builtinId="9" hidden="1"/>
    <cellStyle name="Followed Hyperlink" xfId="2122" builtinId="9" hidden="1"/>
    <cellStyle name="Followed Hyperlink" xfId="2123" builtinId="9" hidden="1"/>
    <cellStyle name="Followed Hyperlink" xfId="2124" builtinId="9" hidden="1"/>
    <cellStyle name="Followed Hyperlink" xfId="2125" builtinId="9" hidden="1"/>
    <cellStyle name="Followed Hyperlink" xfId="2126" builtinId="9" hidden="1"/>
    <cellStyle name="Followed Hyperlink" xfId="2127" builtinId="9" hidden="1"/>
    <cellStyle name="Followed Hyperlink" xfId="2128" builtinId="9" hidden="1"/>
    <cellStyle name="Followed Hyperlink" xfId="2129" builtinId="9" hidden="1"/>
    <cellStyle name="Followed Hyperlink" xfId="2130" builtinId="9" hidden="1"/>
    <cellStyle name="Followed Hyperlink" xfId="2131" builtinId="9" hidden="1"/>
    <cellStyle name="Followed Hyperlink" xfId="2132" builtinId="9" hidden="1"/>
    <cellStyle name="Followed Hyperlink" xfId="2133" builtinId="9" hidden="1"/>
    <cellStyle name="Followed Hyperlink" xfId="2134" builtinId="9" hidden="1"/>
    <cellStyle name="Followed Hyperlink" xfId="2135" builtinId="9" hidden="1"/>
    <cellStyle name="Followed Hyperlink" xfId="2136" builtinId="9" hidden="1"/>
    <cellStyle name="Followed Hyperlink" xfId="2137" builtinId="9" hidden="1"/>
    <cellStyle name="Followed Hyperlink" xfId="2138" builtinId="9" hidden="1"/>
    <cellStyle name="Followed Hyperlink" xfId="2139" builtinId="9" hidden="1"/>
    <cellStyle name="Followed Hyperlink" xfId="2140" builtinId="9" hidden="1"/>
    <cellStyle name="Followed Hyperlink" xfId="2141" builtinId="9" hidden="1"/>
    <cellStyle name="Followed Hyperlink" xfId="2142" builtinId="9" hidden="1"/>
    <cellStyle name="Followed Hyperlink" xfId="2143" builtinId="9" hidden="1"/>
    <cellStyle name="Followed Hyperlink" xfId="2144" builtinId="9" hidden="1"/>
    <cellStyle name="Followed Hyperlink" xfId="2145" builtinId="9" hidden="1"/>
    <cellStyle name="Followed Hyperlink" xfId="2146" builtinId="9" hidden="1"/>
    <cellStyle name="Followed Hyperlink" xfId="2147" builtinId="9" hidden="1"/>
    <cellStyle name="Followed Hyperlink" xfId="2148" builtinId="9" hidden="1"/>
    <cellStyle name="Followed Hyperlink" xfId="2149" builtinId="9" hidden="1"/>
    <cellStyle name="Followed Hyperlink" xfId="2150" builtinId="9" hidden="1"/>
    <cellStyle name="Followed Hyperlink" xfId="2151" builtinId="9" hidden="1"/>
    <cellStyle name="Followed Hyperlink" xfId="2152" builtinId="9" hidden="1"/>
    <cellStyle name="Followed Hyperlink" xfId="2153" builtinId="9" hidden="1"/>
    <cellStyle name="Followed Hyperlink" xfId="2154" builtinId="9" hidden="1"/>
    <cellStyle name="Followed Hyperlink" xfId="2155" builtinId="9" hidden="1"/>
    <cellStyle name="Followed Hyperlink" xfId="2156" builtinId="9" hidden="1"/>
    <cellStyle name="Followed Hyperlink" xfId="2157" builtinId="9" hidden="1"/>
    <cellStyle name="Followed Hyperlink" xfId="2158" builtinId="9" hidden="1"/>
    <cellStyle name="Followed Hyperlink" xfId="2159" builtinId="9" hidden="1"/>
    <cellStyle name="Followed Hyperlink" xfId="2160" builtinId="9" hidden="1"/>
    <cellStyle name="Followed Hyperlink" xfId="2161" builtinId="9" hidden="1"/>
    <cellStyle name="Followed Hyperlink" xfId="2162" builtinId="9" hidden="1"/>
    <cellStyle name="Followed Hyperlink" xfId="2163" builtinId="9" hidden="1"/>
    <cellStyle name="Followed Hyperlink" xfId="2164" builtinId="9" hidden="1"/>
    <cellStyle name="Followed Hyperlink" xfId="2165" builtinId="9" hidden="1"/>
    <cellStyle name="Followed Hyperlink" xfId="2166" builtinId="9" hidden="1"/>
    <cellStyle name="Followed Hyperlink" xfId="2167" builtinId="9" hidden="1"/>
    <cellStyle name="Followed Hyperlink" xfId="2168" builtinId="9" hidden="1"/>
    <cellStyle name="Followed Hyperlink" xfId="2169" builtinId="9" hidden="1"/>
    <cellStyle name="Followed Hyperlink" xfId="2170" builtinId="9" hidden="1"/>
    <cellStyle name="Followed Hyperlink" xfId="2171" builtinId="9" hidden="1"/>
    <cellStyle name="Followed Hyperlink" xfId="2172" builtinId="9" hidden="1"/>
    <cellStyle name="Followed Hyperlink" xfId="2173" builtinId="9" hidden="1"/>
    <cellStyle name="Followed Hyperlink" xfId="2174" builtinId="9" hidden="1"/>
    <cellStyle name="Followed Hyperlink" xfId="2175" builtinId="9" hidden="1"/>
    <cellStyle name="Followed Hyperlink" xfId="2176" builtinId="9" hidden="1"/>
    <cellStyle name="Followed Hyperlink" xfId="2177" builtinId="9" hidden="1"/>
    <cellStyle name="Followed Hyperlink" xfId="2178" builtinId="9" hidden="1"/>
    <cellStyle name="Followed Hyperlink" xfId="2179" builtinId="9" hidden="1"/>
    <cellStyle name="Followed Hyperlink" xfId="2180" builtinId="9" hidden="1"/>
    <cellStyle name="Followed Hyperlink" xfId="2181" builtinId="9" hidden="1"/>
    <cellStyle name="Followed Hyperlink" xfId="2182" builtinId="9" hidden="1"/>
    <cellStyle name="Followed Hyperlink" xfId="2183" builtinId="9" hidden="1"/>
    <cellStyle name="Followed Hyperlink" xfId="2184" builtinId="9" hidden="1"/>
    <cellStyle name="Followed Hyperlink" xfId="2185" builtinId="9" hidden="1"/>
    <cellStyle name="Followed Hyperlink" xfId="2186" builtinId="9" hidden="1"/>
    <cellStyle name="Followed Hyperlink" xfId="2187" builtinId="9" hidden="1"/>
    <cellStyle name="Followed Hyperlink" xfId="2188" builtinId="9" hidden="1"/>
    <cellStyle name="Followed Hyperlink" xfId="2189" builtinId="9" hidden="1"/>
    <cellStyle name="Followed Hyperlink" xfId="2190" builtinId="9" hidden="1"/>
    <cellStyle name="Followed Hyperlink" xfId="2191" builtinId="9" hidden="1"/>
    <cellStyle name="Followed Hyperlink" xfId="2192" builtinId="9" hidden="1"/>
    <cellStyle name="Followed Hyperlink" xfId="2193" builtinId="9" hidden="1"/>
    <cellStyle name="Followed Hyperlink" xfId="2194" builtinId="9" hidden="1"/>
    <cellStyle name="Followed Hyperlink" xfId="2195" builtinId="9" hidden="1"/>
    <cellStyle name="Followed Hyperlink" xfId="2196" builtinId="9" hidden="1"/>
    <cellStyle name="Followed Hyperlink" xfId="2197" builtinId="9" hidden="1"/>
    <cellStyle name="Followed Hyperlink" xfId="2198" builtinId="9" hidden="1"/>
    <cellStyle name="Followed Hyperlink" xfId="2199" builtinId="9" hidden="1"/>
    <cellStyle name="Followed Hyperlink" xfId="2200" builtinId="9" hidden="1"/>
    <cellStyle name="Followed Hyperlink" xfId="2201" builtinId="9" hidden="1"/>
    <cellStyle name="Followed Hyperlink" xfId="2202" builtinId="9" hidden="1"/>
    <cellStyle name="Followed Hyperlink" xfId="2203" builtinId="9" hidden="1"/>
    <cellStyle name="Followed Hyperlink" xfId="2204" builtinId="9" hidden="1"/>
    <cellStyle name="Followed Hyperlink" xfId="2205" builtinId="9" hidden="1"/>
    <cellStyle name="Followed Hyperlink" xfId="2206" builtinId="9" hidden="1"/>
    <cellStyle name="Followed Hyperlink" xfId="2207" builtinId="9" hidden="1"/>
    <cellStyle name="Followed Hyperlink" xfId="2208" builtinId="9" hidden="1"/>
    <cellStyle name="Followed Hyperlink" xfId="2209" builtinId="9" hidden="1"/>
    <cellStyle name="Followed Hyperlink" xfId="2210" builtinId="9" hidden="1"/>
    <cellStyle name="Followed Hyperlink" xfId="2211" builtinId="9" hidden="1"/>
    <cellStyle name="Followed Hyperlink" xfId="2212" builtinId="9" hidden="1"/>
    <cellStyle name="Followed Hyperlink" xfId="2213" builtinId="9" hidden="1"/>
    <cellStyle name="Followed Hyperlink" xfId="2214" builtinId="9" hidden="1"/>
    <cellStyle name="Followed Hyperlink" xfId="2215" builtinId="9" hidden="1"/>
    <cellStyle name="Followed Hyperlink" xfId="2216" builtinId="9" hidden="1"/>
    <cellStyle name="Followed Hyperlink" xfId="2217" builtinId="9" hidden="1"/>
    <cellStyle name="Followed Hyperlink" xfId="2218" builtinId="9" hidden="1"/>
    <cellStyle name="Followed Hyperlink" xfId="2219" builtinId="9" hidden="1"/>
    <cellStyle name="Followed Hyperlink" xfId="2220" builtinId="9" hidden="1"/>
    <cellStyle name="Followed Hyperlink" xfId="2221" builtinId="9" hidden="1"/>
    <cellStyle name="Followed Hyperlink" xfId="2222" builtinId="9" hidden="1"/>
    <cellStyle name="Followed Hyperlink" xfId="2223" builtinId="9" hidden="1"/>
    <cellStyle name="Followed Hyperlink" xfId="2224" builtinId="9" hidden="1"/>
    <cellStyle name="Followed Hyperlink" xfId="2225" builtinId="9" hidden="1"/>
    <cellStyle name="Followed Hyperlink" xfId="2226" builtinId="9" hidden="1"/>
    <cellStyle name="Followed Hyperlink" xfId="2227" builtinId="9" hidden="1"/>
    <cellStyle name="Followed Hyperlink" xfId="2228" builtinId="9" hidden="1"/>
    <cellStyle name="Followed Hyperlink" xfId="2229" builtinId="9" hidden="1"/>
    <cellStyle name="Followed Hyperlink" xfId="2230" builtinId="9" hidden="1"/>
    <cellStyle name="Followed Hyperlink" xfId="2231" builtinId="9" hidden="1"/>
    <cellStyle name="Followed Hyperlink" xfId="2232"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0" builtinId="9" hidden="1"/>
    <cellStyle name="Followed Hyperlink" xfId="2241" builtinId="9" hidden="1"/>
    <cellStyle name="Followed Hyperlink" xfId="2242" builtinId="9" hidden="1"/>
    <cellStyle name="Followed Hyperlink" xfId="2243" builtinId="9" hidden="1"/>
    <cellStyle name="Followed Hyperlink" xfId="2244" builtinId="9" hidden="1"/>
    <cellStyle name="Followed Hyperlink" xfId="2245" builtinId="9" hidden="1"/>
    <cellStyle name="Followed Hyperlink" xfId="2246" builtinId="9" hidden="1"/>
    <cellStyle name="Followed Hyperlink" xfId="2247" builtinId="9" hidden="1"/>
    <cellStyle name="Followed Hyperlink" xfId="2248" builtinId="9" hidden="1"/>
    <cellStyle name="Followed Hyperlink" xfId="2249" builtinId="9" hidden="1"/>
    <cellStyle name="Followed Hyperlink" xfId="2250" builtinId="9" hidden="1"/>
    <cellStyle name="Followed Hyperlink" xfId="2251" builtinId="9" hidden="1"/>
    <cellStyle name="Followed Hyperlink" xfId="2252" builtinId="9" hidden="1"/>
    <cellStyle name="Followed Hyperlink" xfId="2253" builtinId="9" hidden="1"/>
    <cellStyle name="Followed Hyperlink" xfId="2254" builtinId="9" hidden="1"/>
    <cellStyle name="Followed Hyperlink" xfId="2255" builtinId="9" hidden="1"/>
    <cellStyle name="Followed Hyperlink" xfId="2256" builtinId="9" hidden="1"/>
    <cellStyle name="Followed Hyperlink" xfId="2257" builtinId="9" hidden="1"/>
    <cellStyle name="Followed Hyperlink" xfId="2258" builtinId="9" hidden="1"/>
    <cellStyle name="Followed Hyperlink" xfId="2259" builtinId="9" hidden="1"/>
    <cellStyle name="Followed Hyperlink" xfId="2260" builtinId="9" hidden="1"/>
    <cellStyle name="Followed Hyperlink" xfId="2261" builtinId="9" hidden="1"/>
    <cellStyle name="Followed Hyperlink" xfId="2262" builtinId="9" hidden="1"/>
    <cellStyle name="Followed Hyperlink" xfId="2263" builtinId="9" hidden="1"/>
    <cellStyle name="Followed Hyperlink" xfId="2264" builtinId="9" hidden="1"/>
    <cellStyle name="Followed Hyperlink" xfId="2265" builtinId="9" hidden="1"/>
    <cellStyle name="Followed Hyperlink" xfId="2266" builtinId="9" hidden="1"/>
    <cellStyle name="Followed Hyperlink" xfId="2267" builtinId="9" hidden="1"/>
    <cellStyle name="Followed Hyperlink" xfId="2268" builtinId="9" hidden="1"/>
    <cellStyle name="Followed Hyperlink" xfId="2269" builtinId="9" hidden="1"/>
    <cellStyle name="Followed Hyperlink" xfId="2270" builtinId="9" hidden="1"/>
    <cellStyle name="Followed Hyperlink" xfId="2271" builtinId="9" hidden="1"/>
    <cellStyle name="Followed Hyperlink" xfId="2272" builtinId="9" hidden="1"/>
    <cellStyle name="Followed Hyperlink" xfId="2273" builtinId="9" hidden="1"/>
    <cellStyle name="Followed Hyperlink" xfId="2274" builtinId="9" hidden="1"/>
    <cellStyle name="Followed Hyperlink" xfId="2275" builtinId="9" hidden="1"/>
    <cellStyle name="Followed Hyperlink" xfId="2276" builtinId="9" hidden="1"/>
    <cellStyle name="Followed Hyperlink" xfId="2277" builtinId="9" hidden="1"/>
    <cellStyle name="Followed Hyperlink" xfId="2278" builtinId="9" hidden="1"/>
    <cellStyle name="Followed Hyperlink" xfId="2279" builtinId="9" hidden="1"/>
    <cellStyle name="Followed Hyperlink" xfId="2280" builtinId="9" hidden="1"/>
    <cellStyle name="Followed Hyperlink" xfId="2281" builtinId="9" hidden="1"/>
    <cellStyle name="Followed Hyperlink" xfId="2282" builtinId="9" hidden="1"/>
    <cellStyle name="Followed Hyperlink" xfId="2283" builtinId="9" hidden="1"/>
    <cellStyle name="Followed Hyperlink" xfId="2284" builtinId="9" hidden="1"/>
    <cellStyle name="Followed Hyperlink" xfId="2285" builtinId="9" hidden="1"/>
    <cellStyle name="Followed Hyperlink" xfId="2286" builtinId="9" hidden="1"/>
    <cellStyle name="Followed Hyperlink" xfId="2287" builtinId="9" hidden="1"/>
    <cellStyle name="Followed Hyperlink" xfId="2288" builtinId="9" hidden="1"/>
    <cellStyle name="Followed Hyperlink" xfId="2289" builtinId="9" hidden="1"/>
    <cellStyle name="Followed Hyperlink" xfId="2290" builtinId="9" hidden="1"/>
    <cellStyle name="Followed Hyperlink" xfId="2291" builtinId="9" hidden="1"/>
    <cellStyle name="Followed Hyperlink" xfId="2292" builtinId="9" hidden="1"/>
    <cellStyle name="Followed Hyperlink" xfId="2293" builtinId="9" hidden="1"/>
    <cellStyle name="Followed Hyperlink" xfId="2294" builtinId="9" hidden="1"/>
    <cellStyle name="Followed Hyperlink" xfId="2295" builtinId="9" hidden="1"/>
    <cellStyle name="Followed Hyperlink" xfId="2296" builtinId="9" hidden="1"/>
    <cellStyle name="Followed Hyperlink" xfId="2297" builtinId="9" hidden="1"/>
    <cellStyle name="Followed Hyperlink" xfId="2298" builtinId="9" hidden="1"/>
    <cellStyle name="Followed Hyperlink" xfId="2299" builtinId="9" hidden="1"/>
    <cellStyle name="Followed Hyperlink" xfId="2300" builtinId="9" hidden="1"/>
    <cellStyle name="Followed Hyperlink" xfId="2301" builtinId="9" hidden="1"/>
    <cellStyle name="Followed Hyperlink" xfId="2302" builtinId="9" hidden="1"/>
    <cellStyle name="Followed Hyperlink" xfId="2303" builtinId="9" hidden="1"/>
    <cellStyle name="Followed Hyperlink" xfId="2304" builtinId="9" hidden="1"/>
    <cellStyle name="Followed Hyperlink" xfId="2305" builtinId="9" hidden="1"/>
    <cellStyle name="Followed Hyperlink" xfId="2306" builtinId="9" hidden="1"/>
    <cellStyle name="Followed Hyperlink" xfId="2307" builtinId="9" hidden="1"/>
    <cellStyle name="Followed Hyperlink" xfId="2308" builtinId="9" hidden="1"/>
    <cellStyle name="Followed Hyperlink" xfId="2309" builtinId="9" hidden="1"/>
    <cellStyle name="Followed Hyperlink" xfId="2310" builtinId="9" hidden="1"/>
    <cellStyle name="Followed Hyperlink" xfId="2311" builtinId="9" hidden="1"/>
    <cellStyle name="Followed Hyperlink" xfId="2312" builtinId="9" hidden="1"/>
    <cellStyle name="Followed Hyperlink" xfId="2313" builtinId="9" hidden="1"/>
    <cellStyle name="Followed Hyperlink" xfId="2314" builtinId="9" hidden="1"/>
    <cellStyle name="Followed Hyperlink" xfId="2315" builtinId="9" hidden="1"/>
    <cellStyle name="Followed Hyperlink" xfId="2316" builtinId="9" hidden="1"/>
    <cellStyle name="Followed Hyperlink" xfId="2317" builtinId="9" hidden="1"/>
    <cellStyle name="Followed Hyperlink" xfId="2318" builtinId="9" hidden="1"/>
    <cellStyle name="Followed Hyperlink" xfId="2319" builtinId="9" hidden="1"/>
    <cellStyle name="Followed Hyperlink" xfId="2320" builtinId="9" hidden="1"/>
    <cellStyle name="Followed Hyperlink" xfId="2321" builtinId="9" hidden="1"/>
    <cellStyle name="Followed Hyperlink" xfId="2322" builtinId="9" hidden="1"/>
    <cellStyle name="Followed Hyperlink" xfId="2323" builtinId="9" hidden="1"/>
    <cellStyle name="Followed Hyperlink" xfId="2324" builtinId="9" hidden="1"/>
    <cellStyle name="Followed Hyperlink" xfId="2325" builtinId="9" hidden="1"/>
    <cellStyle name="Followed Hyperlink" xfId="2326" builtinId="9" hidden="1"/>
    <cellStyle name="Followed Hyperlink" xfId="2327" builtinId="9" hidden="1"/>
    <cellStyle name="Followed Hyperlink" xfId="2328" builtinId="9" hidden="1"/>
    <cellStyle name="Followed Hyperlink" xfId="2329" builtinId="9" hidden="1"/>
    <cellStyle name="Followed Hyperlink" xfId="2330" builtinId="9" hidden="1"/>
    <cellStyle name="Followed Hyperlink" xfId="2331" builtinId="9" hidden="1"/>
    <cellStyle name="Followed Hyperlink" xfId="2332" builtinId="9" hidden="1"/>
    <cellStyle name="Followed Hyperlink" xfId="2333" builtinId="9" hidden="1"/>
    <cellStyle name="Followed Hyperlink" xfId="2334" builtinId="9" hidden="1"/>
    <cellStyle name="Followed Hyperlink" xfId="2335" builtinId="9" hidden="1"/>
    <cellStyle name="Followed Hyperlink" xfId="2336" builtinId="9" hidden="1"/>
    <cellStyle name="Followed Hyperlink" xfId="2337" builtinId="9" hidden="1"/>
    <cellStyle name="Followed Hyperlink" xfId="2338" builtinId="9" hidden="1"/>
    <cellStyle name="Followed Hyperlink" xfId="2339" builtinId="9" hidden="1"/>
    <cellStyle name="Followed Hyperlink" xfId="2340" builtinId="9" hidden="1"/>
    <cellStyle name="Followed Hyperlink" xfId="2341" builtinId="9" hidden="1"/>
    <cellStyle name="Followed Hyperlink" xfId="2342" builtinId="9" hidden="1"/>
    <cellStyle name="Followed Hyperlink" xfId="2343" builtinId="9" hidden="1"/>
    <cellStyle name="Followed Hyperlink" xfId="2344" builtinId="9" hidden="1"/>
    <cellStyle name="Followed Hyperlink" xfId="2345" builtinId="9" hidden="1"/>
    <cellStyle name="Followed Hyperlink" xfId="2346" builtinId="9" hidden="1"/>
    <cellStyle name="Followed Hyperlink" xfId="2347" builtinId="9" hidden="1"/>
    <cellStyle name="Followed Hyperlink" xfId="2348" builtinId="9" hidden="1"/>
    <cellStyle name="Followed Hyperlink" xfId="2349" builtinId="9" hidden="1"/>
    <cellStyle name="Followed Hyperlink" xfId="2350" builtinId="9" hidden="1"/>
    <cellStyle name="Followed Hyperlink" xfId="2351" builtinId="9" hidden="1"/>
    <cellStyle name="Followed Hyperlink" xfId="2352" builtinId="9" hidden="1"/>
    <cellStyle name="Followed Hyperlink" xfId="2353" builtinId="9" hidden="1"/>
    <cellStyle name="Followed Hyperlink" xfId="2354" builtinId="9" hidden="1"/>
    <cellStyle name="Followed Hyperlink" xfId="2355" builtinId="9" hidden="1"/>
    <cellStyle name="Followed Hyperlink" xfId="2356" builtinId="9" hidden="1"/>
    <cellStyle name="Followed Hyperlink" xfId="2357" builtinId="9" hidden="1"/>
    <cellStyle name="Followed Hyperlink" xfId="2358" builtinId="9" hidden="1"/>
    <cellStyle name="Followed Hyperlink" xfId="2359" builtinId="9" hidden="1"/>
    <cellStyle name="Followed Hyperlink" xfId="2360" builtinId="9" hidden="1"/>
    <cellStyle name="Followed Hyperlink" xfId="2361" builtinId="9" hidden="1"/>
    <cellStyle name="Followed Hyperlink" xfId="2362" builtinId="9" hidden="1"/>
    <cellStyle name="Followed Hyperlink" xfId="2363" builtinId="9" hidden="1"/>
    <cellStyle name="Followed Hyperlink" xfId="2364" builtinId="9" hidden="1"/>
    <cellStyle name="Followed Hyperlink" xfId="2365" builtinId="9" hidden="1"/>
    <cellStyle name="Followed Hyperlink" xfId="2366" builtinId="9" hidden="1"/>
    <cellStyle name="Followed Hyperlink" xfId="2367" builtinId="9" hidden="1"/>
    <cellStyle name="Followed Hyperlink" xfId="2368" builtinId="9" hidden="1"/>
    <cellStyle name="Followed Hyperlink" xfId="2369" builtinId="9" hidden="1"/>
    <cellStyle name="Followed Hyperlink" xfId="2370" builtinId="9" hidden="1"/>
    <cellStyle name="Followed Hyperlink" xfId="2371" builtinId="9" hidden="1"/>
    <cellStyle name="Followed Hyperlink" xfId="2372" builtinId="9" hidden="1"/>
    <cellStyle name="Followed Hyperlink" xfId="2373" builtinId="9" hidden="1"/>
    <cellStyle name="Followed Hyperlink" xfId="2374"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Followed Hyperlink" xfId="2649" builtinId="9" hidden="1"/>
    <cellStyle name="Followed Hyperlink" xfId="2650" builtinId="9" hidden="1"/>
    <cellStyle name="Followed Hyperlink" xfId="2651" builtinId="9" hidden="1"/>
    <cellStyle name="Followed Hyperlink" xfId="2652" builtinId="9" hidden="1"/>
    <cellStyle name="Followed Hyperlink" xfId="2653" builtinId="9" hidden="1"/>
    <cellStyle name="Followed Hyperlink" xfId="2654" builtinId="9" hidden="1"/>
    <cellStyle name="Followed Hyperlink" xfId="2655" builtinId="9" hidden="1"/>
    <cellStyle name="Followed Hyperlink" xfId="2656" builtinId="9" hidden="1"/>
    <cellStyle name="Followed Hyperlink" xfId="2657" builtinId="9" hidden="1"/>
    <cellStyle name="Followed Hyperlink" xfId="2658" builtinId="9" hidden="1"/>
    <cellStyle name="Followed Hyperlink" xfId="2659" builtinId="9" hidden="1"/>
    <cellStyle name="Followed Hyperlink" xfId="2660" builtinId="9" hidden="1"/>
    <cellStyle name="Followed Hyperlink" xfId="2661" builtinId="9" hidden="1"/>
    <cellStyle name="Followed Hyperlink" xfId="2662" builtinId="9" hidden="1"/>
    <cellStyle name="Followed Hyperlink" xfId="2663" builtinId="9" hidden="1"/>
    <cellStyle name="Followed Hyperlink" xfId="2664" builtinId="9" hidden="1"/>
    <cellStyle name="Followed Hyperlink" xfId="2665" builtinId="9" hidden="1"/>
    <cellStyle name="Followed Hyperlink" xfId="2666" builtinId="9" hidden="1"/>
    <cellStyle name="Followed Hyperlink" xfId="2667" builtinId="9" hidden="1"/>
    <cellStyle name="Followed Hyperlink" xfId="2668" builtinId="9" hidden="1"/>
    <cellStyle name="Followed Hyperlink" xfId="2669" builtinId="9" hidden="1"/>
    <cellStyle name="Followed Hyperlink" xfId="2670" builtinId="9" hidden="1"/>
    <cellStyle name="Followed Hyperlink" xfId="2671" builtinId="9" hidden="1"/>
    <cellStyle name="Followed Hyperlink" xfId="2672" builtinId="9" hidden="1"/>
    <cellStyle name="Followed Hyperlink" xfId="2673" builtinId="9" hidden="1"/>
    <cellStyle name="Followed Hyperlink" xfId="2674" builtinId="9" hidden="1"/>
    <cellStyle name="Followed Hyperlink" xfId="2675" builtinId="9" hidden="1"/>
    <cellStyle name="Followed Hyperlink" xfId="2676" builtinId="9" hidden="1"/>
    <cellStyle name="Followed Hyperlink" xfId="2677" builtinId="9" hidden="1"/>
    <cellStyle name="Followed Hyperlink" xfId="2678" builtinId="9" hidden="1"/>
    <cellStyle name="Followed Hyperlink" xfId="2679" builtinId="9" hidden="1"/>
    <cellStyle name="Followed Hyperlink" xfId="2680" builtinId="9" hidden="1"/>
    <cellStyle name="Followed Hyperlink" xfId="2681" builtinId="9" hidden="1"/>
    <cellStyle name="Followed Hyperlink" xfId="2682" builtinId="9" hidden="1"/>
    <cellStyle name="Followed Hyperlink" xfId="2683" builtinId="9" hidden="1"/>
    <cellStyle name="Followed Hyperlink" xfId="2684" builtinId="9" hidden="1"/>
    <cellStyle name="Followed Hyperlink" xfId="2685" builtinId="9" hidden="1"/>
    <cellStyle name="Followed Hyperlink" xfId="2686" builtinId="9" hidden="1"/>
    <cellStyle name="Followed Hyperlink" xfId="2687" builtinId="9" hidden="1"/>
    <cellStyle name="Followed Hyperlink" xfId="2688" builtinId="9" hidden="1"/>
    <cellStyle name="Followed Hyperlink" xfId="2689" builtinId="9" hidden="1"/>
    <cellStyle name="Followed Hyperlink" xfId="2690" builtinId="9" hidden="1"/>
    <cellStyle name="Followed Hyperlink" xfId="2691" builtinId="9" hidden="1"/>
    <cellStyle name="Followed Hyperlink" xfId="2692" builtinId="9" hidden="1"/>
    <cellStyle name="Followed Hyperlink" xfId="2693" builtinId="9" hidden="1"/>
    <cellStyle name="Followed Hyperlink" xfId="2694" builtinId="9" hidden="1"/>
    <cellStyle name="Followed Hyperlink" xfId="2695" builtinId="9" hidden="1"/>
    <cellStyle name="Followed Hyperlink" xfId="2696" builtinId="9" hidden="1"/>
    <cellStyle name="Followed Hyperlink" xfId="2697" builtinId="9" hidden="1"/>
    <cellStyle name="Followed Hyperlink" xfId="2698" builtinId="9" hidden="1"/>
    <cellStyle name="Followed Hyperlink" xfId="2699" builtinId="9" hidden="1"/>
    <cellStyle name="Followed Hyperlink" xfId="2700" builtinId="9" hidden="1"/>
    <cellStyle name="Followed Hyperlink" xfId="2701" builtinId="9" hidden="1"/>
    <cellStyle name="Followed Hyperlink" xfId="2702" builtinId="9" hidden="1"/>
    <cellStyle name="Followed Hyperlink" xfId="2703" builtinId="9" hidden="1"/>
    <cellStyle name="Followed Hyperlink" xfId="2704" builtinId="9" hidden="1"/>
    <cellStyle name="Followed Hyperlink" xfId="2705" builtinId="9" hidden="1"/>
    <cellStyle name="Followed Hyperlink" xfId="2706" builtinId="9" hidden="1"/>
    <cellStyle name="Followed Hyperlink" xfId="2707" builtinId="9" hidden="1"/>
    <cellStyle name="Followed Hyperlink" xfId="2708" builtinId="9" hidden="1"/>
    <cellStyle name="Followed Hyperlink" xfId="2709" builtinId="9" hidden="1"/>
    <cellStyle name="Followed Hyperlink" xfId="2710" builtinId="9" hidden="1"/>
    <cellStyle name="Followed Hyperlink" xfId="2711" builtinId="9" hidden="1"/>
    <cellStyle name="Followed Hyperlink" xfId="2712" builtinId="9" hidden="1"/>
    <cellStyle name="Followed Hyperlink" xfId="2713" builtinId="9" hidden="1"/>
    <cellStyle name="Followed Hyperlink" xfId="2714" builtinId="9" hidden="1"/>
    <cellStyle name="Followed Hyperlink" xfId="2715" builtinId="9" hidden="1"/>
    <cellStyle name="Followed Hyperlink" xfId="2716" builtinId="9" hidden="1"/>
    <cellStyle name="Followed Hyperlink" xfId="2717" builtinId="9" hidden="1"/>
    <cellStyle name="Followed Hyperlink" xfId="2718" builtinId="9" hidden="1"/>
    <cellStyle name="Followed Hyperlink" xfId="2719" builtinId="9" hidden="1"/>
    <cellStyle name="Followed Hyperlink" xfId="2720" builtinId="9" hidden="1"/>
    <cellStyle name="Followed Hyperlink" xfId="2721" builtinId="9" hidden="1"/>
    <cellStyle name="Followed Hyperlink" xfId="2722" builtinId="9" hidden="1"/>
    <cellStyle name="Followed Hyperlink" xfId="2723" builtinId="9" hidden="1"/>
    <cellStyle name="Followed Hyperlink" xfId="2724" builtinId="9" hidden="1"/>
    <cellStyle name="Followed Hyperlink" xfId="2725" builtinId="9" hidden="1"/>
    <cellStyle name="Followed Hyperlink" xfId="2726" builtinId="9" hidden="1"/>
    <cellStyle name="Followed Hyperlink" xfId="2727" builtinId="9" hidden="1"/>
    <cellStyle name="Followed Hyperlink" xfId="2728" builtinId="9" hidden="1"/>
    <cellStyle name="Followed Hyperlink" xfId="2729" builtinId="9" hidden="1"/>
    <cellStyle name="Followed Hyperlink" xfId="2730" builtinId="9" hidden="1"/>
    <cellStyle name="Followed Hyperlink" xfId="2731" builtinId="9" hidden="1"/>
    <cellStyle name="Followed Hyperlink" xfId="2732" builtinId="9" hidden="1"/>
    <cellStyle name="Followed Hyperlink" xfId="2733" builtinId="9" hidden="1"/>
    <cellStyle name="Followed Hyperlink" xfId="2734" builtinId="9" hidden="1"/>
    <cellStyle name="Followed Hyperlink" xfId="2735" builtinId="9" hidden="1"/>
    <cellStyle name="Followed Hyperlink" xfId="2736" builtinId="9" hidden="1"/>
    <cellStyle name="Followed Hyperlink" xfId="2737" builtinId="9" hidden="1"/>
    <cellStyle name="Followed Hyperlink" xfId="2738" builtinId="9" hidden="1"/>
    <cellStyle name="Followed Hyperlink" xfId="2739" builtinId="9" hidden="1"/>
    <cellStyle name="Followed Hyperlink" xfId="2740" builtinId="9" hidden="1"/>
    <cellStyle name="Followed Hyperlink" xfId="2741" builtinId="9" hidden="1"/>
    <cellStyle name="Followed Hyperlink" xfId="2742" builtinId="9" hidden="1"/>
    <cellStyle name="Followed Hyperlink" xfId="2743" builtinId="9" hidden="1"/>
    <cellStyle name="Followed Hyperlink" xfId="2744" builtinId="9" hidden="1"/>
    <cellStyle name="Followed Hyperlink" xfId="2745" builtinId="9" hidden="1"/>
    <cellStyle name="Followed Hyperlink" xfId="2746" builtinId="9" hidden="1"/>
    <cellStyle name="Followed Hyperlink" xfId="2747" builtinId="9" hidden="1"/>
    <cellStyle name="Followed Hyperlink" xfId="2748" builtinId="9" hidden="1"/>
    <cellStyle name="Followed Hyperlink" xfId="2749" builtinId="9" hidden="1"/>
    <cellStyle name="Followed Hyperlink" xfId="2750" builtinId="9" hidden="1"/>
    <cellStyle name="Followed Hyperlink" xfId="2751" builtinId="9" hidden="1"/>
    <cellStyle name="Followed Hyperlink" xfId="2752" builtinId="9" hidden="1"/>
    <cellStyle name="Followed Hyperlink" xfId="2753" builtinId="9" hidden="1"/>
    <cellStyle name="Followed Hyperlink" xfId="2754" builtinId="9" hidden="1"/>
    <cellStyle name="Followed Hyperlink" xfId="2755" builtinId="9" hidden="1"/>
    <cellStyle name="Followed Hyperlink" xfId="2756" builtinId="9" hidden="1"/>
    <cellStyle name="Followed Hyperlink" xfId="2757" builtinId="9" hidden="1"/>
    <cellStyle name="Followed Hyperlink" xfId="2758" builtinId="9" hidden="1"/>
    <cellStyle name="Followed Hyperlink" xfId="2759" builtinId="9" hidden="1"/>
    <cellStyle name="Followed Hyperlink" xfId="2760" builtinId="9" hidden="1"/>
    <cellStyle name="Followed Hyperlink" xfId="2761" builtinId="9" hidden="1"/>
    <cellStyle name="Followed Hyperlink" xfId="2762" builtinId="9" hidden="1"/>
    <cellStyle name="Followed Hyperlink" xfId="2763" builtinId="9" hidden="1"/>
    <cellStyle name="Followed Hyperlink" xfId="2764" builtinId="9" hidden="1"/>
    <cellStyle name="Followed Hyperlink" xfId="2765" builtinId="9" hidden="1"/>
    <cellStyle name="Followed Hyperlink" xfId="2766" builtinId="9" hidden="1"/>
    <cellStyle name="Followed Hyperlink" xfId="2767" builtinId="9" hidden="1"/>
    <cellStyle name="Followed Hyperlink" xfId="2768" builtinId="9" hidden="1"/>
    <cellStyle name="Followed Hyperlink" xfId="2769" builtinId="9" hidden="1"/>
    <cellStyle name="Followed Hyperlink" xfId="2770" builtinId="9" hidden="1"/>
    <cellStyle name="Followed Hyperlink" xfId="2771" builtinId="9" hidden="1"/>
    <cellStyle name="Followed Hyperlink" xfId="2772" builtinId="9" hidden="1"/>
    <cellStyle name="Followed Hyperlink" xfId="2773" builtinId="9" hidden="1"/>
    <cellStyle name="Followed Hyperlink" xfId="2774" builtinId="9" hidden="1"/>
    <cellStyle name="Followed Hyperlink" xfId="2775" builtinId="9" hidden="1"/>
    <cellStyle name="Followed Hyperlink" xfId="2776" builtinId="9" hidden="1"/>
    <cellStyle name="Followed Hyperlink" xfId="2777" builtinId="9" hidden="1"/>
    <cellStyle name="Followed Hyperlink" xfId="2778" builtinId="9" hidden="1"/>
    <cellStyle name="Followed Hyperlink" xfId="2779" builtinId="9" hidden="1"/>
    <cellStyle name="Followed Hyperlink" xfId="2780" builtinId="9" hidden="1"/>
    <cellStyle name="Followed Hyperlink" xfId="2781" builtinId="9" hidden="1"/>
    <cellStyle name="Followed Hyperlink" xfId="2782" builtinId="9" hidden="1"/>
    <cellStyle name="Followed Hyperlink" xfId="2783" builtinId="9" hidden="1"/>
    <cellStyle name="Followed Hyperlink" xfId="2785" builtinId="9" hidden="1"/>
    <cellStyle name="Followed Hyperlink" xfId="2786" builtinId="9" hidden="1"/>
    <cellStyle name="Followed Hyperlink" xfId="2787" builtinId="9" hidden="1"/>
    <cellStyle name="Followed Hyperlink" xfId="2788" builtinId="9" hidden="1"/>
    <cellStyle name="Followed Hyperlink" xfId="2789" builtinId="9" hidden="1"/>
    <cellStyle name="Followed Hyperlink" xfId="2790" builtinId="9" hidden="1"/>
    <cellStyle name="Followed Hyperlink" xfId="2791" builtinId="9" hidden="1"/>
    <cellStyle name="Followed Hyperlink" xfId="2792" builtinId="9" hidden="1"/>
    <cellStyle name="Followed Hyperlink" xfId="2793" builtinId="9" hidden="1"/>
    <cellStyle name="Followed Hyperlink" xfId="2794" builtinId="9" hidden="1"/>
    <cellStyle name="Followed Hyperlink" xfId="2795" builtinId="9" hidden="1"/>
    <cellStyle name="Followed Hyperlink" xfId="2796" builtinId="9" hidden="1"/>
    <cellStyle name="Followed Hyperlink" xfId="2797" builtinId="9" hidden="1"/>
    <cellStyle name="Followed Hyperlink" xfId="2798" builtinId="9" hidden="1"/>
    <cellStyle name="Followed Hyperlink" xfId="2799" builtinId="9" hidden="1"/>
    <cellStyle name="Followed Hyperlink" xfId="2800" builtinId="9" hidden="1"/>
    <cellStyle name="Followed Hyperlink" xfId="2801" builtinId="9" hidden="1"/>
    <cellStyle name="Followed Hyperlink" xfId="2802" builtinId="9" hidden="1"/>
    <cellStyle name="Followed Hyperlink" xfId="2803" builtinId="9" hidden="1"/>
    <cellStyle name="Followed Hyperlink" xfId="2804" builtinId="9" hidden="1"/>
    <cellStyle name="Followed Hyperlink" xfId="2805" builtinId="9" hidden="1"/>
    <cellStyle name="Followed Hyperlink" xfId="2806" builtinId="9" hidden="1"/>
    <cellStyle name="Followed Hyperlink" xfId="2807" builtinId="9" hidden="1"/>
    <cellStyle name="Followed Hyperlink" xfId="2808" builtinId="9" hidden="1"/>
    <cellStyle name="Followed Hyperlink" xfId="2809" builtinId="9" hidden="1"/>
    <cellStyle name="Followed Hyperlink" xfId="2810" builtinId="9" hidden="1"/>
    <cellStyle name="Followed Hyperlink" xfId="2811" builtinId="9" hidden="1"/>
    <cellStyle name="Followed Hyperlink" xfId="2812" builtinId="9" hidden="1"/>
    <cellStyle name="Followed Hyperlink" xfId="2813" builtinId="9" hidden="1"/>
    <cellStyle name="Followed Hyperlink" xfId="2814" builtinId="9" hidden="1"/>
    <cellStyle name="Followed Hyperlink" xfId="2815" builtinId="9" hidden="1"/>
    <cellStyle name="Followed Hyperlink" xfId="2816" builtinId="9" hidden="1"/>
    <cellStyle name="Followed Hyperlink" xfId="2817" builtinId="9" hidden="1"/>
    <cellStyle name="Followed Hyperlink" xfId="2818" builtinId="9" hidden="1"/>
    <cellStyle name="Followed Hyperlink" xfId="2819" builtinId="9" hidden="1"/>
    <cellStyle name="Followed Hyperlink" xfId="2820" builtinId="9" hidden="1"/>
    <cellStyle name="Followed Hyperlink" xfId="2821" builtinId="9" hidden="1"/>
    <cellStyle name="Followed Hyperlink" xfId="2822" builtinId="9" hidden="1"/>
    <cellStyle name="Followed Hyperlink" xfId="2823" builtinId="9" hidden="1"/>
    <cellStyle name="Followed Hyperlink" xfId="2824" builtinId="9" hidden="1"/>
    <cellStyle name="Followed Hyperlink" xfId="2825" builtinId="9" hidden="1"/>
    <cellStyle name="Followed Hyperlink" xfId="2826" builtinId="9" hidden="1"/>
    <cellStyle name="Followed Hyperlink" xfId="2827" builtinId="9" hidden="1"/>
    <cellStyle name="Followed Hyperlink" xfId="2828" builtinId="9" hidden="1"/>
    <cellStyle name="Followed Hyperlink" xfId="2829" builtinId="9" hidden="1"/>
    <cellStyle name="Followed Hyperlink" xfId="2830" builtinId="9" hidden="1"/>
    <cellStyle name="Followed Hyperlink" xfId="2831" builtinId="9" hidden="1"/>
    <cellStyle name="Followed Hyperlink" xfId="2832" builtinId="9" hidden="1"/>
    <cellStyle name="Followed Hyperlink" xfId="2833" builtinId="9" hidden="1"/>
    <cellStyle name="Followed Hyperlink" xfId="2834" builtinId="9" hidden="1"/>
    <cellStyle name="Followed Hyperlink" xfId="2835" builtinId="9" hidden="1"/>
    <cellStyle name="Followed Hyperlink" xfId="2836" builtinId="9" hidden="1"/>
    <cellStyle name="Followed Hyperlink" xfId="2837" builtinId="9" hidden="1"/>
    <cellStyle name="Followed Hyperlink" xfId="2838" builtinId="9" hidden="1"/>
    <cellStyle name="Followed Hyperlink" xfId="2839" builtinId="9" hidden="1"/>
    <cellStyle name="Followed Hyperlink" xfId="2840" builtinId="9" hidden="1"/>
    <cellStyle name="Followed Hyperlink" xfId="2841" builtinId="9" hidden="1"/>
    <cellStyle name="Followed Hyperlink" xfId="2842" builtinId="9" hidden="1"/>
    <cellStyle name="Followed Hyperlink" xfId="2843" builtinId="9" hidden="1"/>
    <cellStyle name="Followed Hyperlink" xfId="2844" builtinId="9" hidden="1"/>
    <cellStyle name="Followed Hyperlink" xfId="2845" builtinId="9" hidden="1"/>
    <cellStyle name="Followed Hyperlink" xfId="2846" builtinId="9" hidden="1"/>
    <cellStyle name="Followed Hyperlink" xfId="2847" builtinId="9" hidden="1"/>
    <cellStyle name="Followed Hyperlink" xfId="2848" builtinId="9" hidden="1"/>
    <cellStyle name="Followed Hyperlink" xfId="2849" builtinId="9" hidden="1"/>
    <cellStyle name="Followed Hyperlink" xfId="2850" builtinId="9" hidden="1"/>
    <cellStyle name="Hyperlink" xfId="1" builtinId="8"/>
    <cellStyle name="Normal" xfId="0" builtinId="0"/>
    <cellStyle name="Normal 2" xfId="2"/>
    <cellStyle name="Normal 2 2" xfId="3"/>
    <cellStyle name="Normal 48" xfId="4"/>
    <cellStyle name="Normal 48 2" xfId="5"/>
    <cellStyle name="Percent" xfId="6" builtinId="5"/>
    <cellStyle name="Percent 2" xfId="7"/>
  </cellStyles>
  <dxfs count="65">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00FF"/>
    </mruColors>
  </colors>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image" Target="../media/image1.jpeg"/></Relationships>
</file>

<file path=xl/charts/_rels/chart4.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4.xml"/></Relationships>
</file>

<file path=xl/charts/_rels/chart5.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5.xml"/></Relationships>
</file>

<file path=xl/charts/_rels/chart6.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6.xml"/></Relationships>
</file>

<file path=xl/charts/_rels/chart7.xml.rels><?xml version="1.0" encoding="UTF-8" standalone="yes"?>
<Relationships xmlns="http://schemas.openxmlformats.org/package/2006/relationships"><Relationship Id="rId1" Type="http://schemas.openxmlformats.org/officeDocument/2006/relationships/image" Target="../media/image1.jpeg"/></Relationships>
</file>

<file path=xl/charts/_rels/chart8.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7.xml"/></Relationships>
</file>

<file path=xl/charts/_rels/chart9.xml.rels><?xml version="1.0" encoding="UTF-8" standalone="yes"?>
<Relationships xmlns="http://schemas.openxmlformats.org/package/2006/relationships"><Relationship Id="rId1" Type="http://schemas.openxmlformats.org/officeDocument/2006/relationships/image" Target="../media/image1.jpeg"/></Relationships>
</file>

<file path=xl/charts/_rels/chart10.xml.rels><?xml version="1.0" encoding="UTF-8" standalone="yes"?>
<Relationships xmlns="http://schemas.openxmlformats.org/package/2006/relationships"><Relationship Id="rId1" Type="http://schemas.openxmlformats.org/officeDocument/2006/relationships/image" Target="../media/image1.jpeg"/></Relationships>
</file>

<file path=xl/charts/_rels/chart1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9.xml"/></Relationships>
</file>

<file path=xl/charts/_rels/chart12.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10.xml"/></Relationships>
</file>

<file path=xl/charts/_rels/chart13.xml.rels><?xml version="1.0" encoding="UTF-8" standalone="yes"?>
<Relationships xmlns="http://schemas.openxmlformats.org/package/2006/relationships"><Relationship Id="rId1" Type="http://schemas.openxmlformats.org/officeDocument/2006/relationships/image" Target="../media/image1.jpeg"/></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Analyze_Portfolio!$B$239</c:f>
          <c:strCache>
            <c:ptCount val="1"/>
            <c:pt idx="0">
              <c:v>Rolling Returns (Nominal) 1970 - 2016</c:v>
            </c:pt>
          </c:strCache>
        </c:strRef>
      </c:tx>
      <c:overlay val="0"/>
      <c:spPr>
        <a:solidFill>
          <a:srgbClr val="FFFFFF"/>
        </a:solidFill>
        <a:ln w="12700">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06633405878613"/>
          <c:y val="0.101989419291339"/>
          <c:w val="0.908654448085294"/>
          <c:h val="0.746011143955843"/>
        </c:manualLayout>
      </c:layout>
      <c:barChart>
        <c:barDir val="col"/>
        <c:grouping val="clustered"/>
        <c:varyColors val="0"/>
        <c:ser>
          <c:idx val="0"/>
          <c:order val="0"/>
          <c:tx>
            <c:v>1-Year Rolling Returns</c:v>
          </c:tx>
          <c:invertIfNegative val="0"/>
          <c:cat>
            <c:numRef>
              <c:f>Analyze_Portfolio!$F$237:$F$384</c:f>
              <c:numCache>
                <c:formatCode>General</c:formatCode>
                <c:ptCount val="148"/>
                <c:pt idx="0">
                  <c:v>1970.0</c:v>
                </c:pt>
                <c:pt idx="1">
                  <c:v>1971.0</c:v>
                </c:pt>
                <c:pt idx="2">
                  <c:v>1972.0</c:v>
                </c:pt>
                <c:pt idx="3">
                  <c:v>1973.0</c:v>
                </c:pt>
                <c:pt idx="4">
                  <c:v>1974.0</c:v>
                </c:pt>
                <c:pt idx="5">
                  <c:v>1975.0</c:v>
                </c:pt>
                <c:pt idx="6">
                  <c:v>1976.0</c:v>
                </c:pt>
                <c:pt idx="7">
                  <c:v>1977.0</c:v>
                </c:pt>
                <c:pt idx="8">
                  <c:v>1978.0</c:v>
                </c:pt>
                <c:pt idx="9">
                  <c:v>1979.0</c:v>
                </c:pt>
                <c:pt idx="10">
                  <c:v>1980.0</c:v>
                </c:pt>
                <c:pt idx="11">
                  <c:v>1981.0</c:v>
                </c:pt>
                <c:pt idx="12">
                  <c:v>1982.0</c:v>
                </c:pt>
                <c:pt idx="13">
                  <c:v>1983.0</c:v>
                </c:pt>
                <c:pt idx="14">
                  <c:v>1984.0</c:v>
                </c:pt>
                <c:pt idx="15">
                  <c:v>1985.0</c:v>
                </c:pt>
                <c:pt idx="16">
                  <c:v>1986.0</c:v>
                </c:pt>
                <c:pt idx="17">
                  <c:v>1987.0</c:v>
                </c:pt>
                <c:pt idx="18">
                  <c:v>1988.0</c:v>
                </c:pt>
                <c:pt idx="19">
                  <c:v>1989.0</c:v>
                </c:pt>
                <c:pt idx="20">
                  <c:v>1990.0</c:v>
                </c:pt>
                <c:pt idx="21">
                  <c:v>1991.0</c:v>
                </c:pt>
                <c:pt idx="22">
                  <c:v>1992.0</c:v>
                </c:pt>
                <c:pt idx="23">
                  <c:v>1993.0</c:v>
                </c:pt>
                <c:pt idx="24">
                  <c:v>1994.0</c:v>
                </c:pt>
                <c:pt idx="25">
                  <c:v>1995.0</c:v>
                </c:pt>
                <c:pt idx="26">
                  <c:v>1996.0</c:v>
                </c:pt>
                <c:pt idx="27">
                  <c:v>1997.0</c:v>
                </c:pt>
                <c:pt idx="28">
                  <c:v>1998.0</c:v>
                </c:pt>
                <c:pt idx="29">
                  <c:v>1999.0</c:v>
                </c:pt>
                <c:pt idx="30">
                  <c:v>2000.0</c:v>
                </c:pt>
                <c:pt idx="31">
                  <c:v>2001.0</c:v>
                </c:pt>
                <c:pt idx="32">
                  <c:v>2002.0</c:v>
                </c:pt>
                <c:pt idx="33">
                  <c:v>2003.0</c:v>
                </c:pt>
                <c:pt idx="34">
                  <c:v>2004.0</c:v>
                </c:pt>
                <c:pt idx="35">
                  <c:v>2005.0</c:v>
                </c:pt>
                <c:pt idx="36">
                  <c:v>2006.0</c:v>
                </c:pt>
                <c:pt idx="37">
                  <c:v>2007.0</c:v>
                </c:pt>
                <c:pt idx="38">
                  <c:v>2008.0</c:v>
                </c:pt>
                <c:pt idx="39">
                  <c:v>2009.0</c:v>
                </c:pt>
                <c:pt idx="40">
                  <c:v>2010.0</c:v>
                </c:pt>
                <c:pt idx="41">
                  <c:v>2011.0</c:v>
                </c:pt>
                <c:pt idx="42">
                  <c:v>2012.0</c:v>
                </c:pt>
                <c:pt idx="43">
                  <c:v>2013.0</c:v>
                </c:pt>
                <c:pt idx="44">
                  <c:v>2014.0</c:v>
                </c:pt>
                <c:pt idx="45">
                  <c:v>2015.0</c:v>
                </c:pt>
                <c:pt idx="46">
                  <c:v>2016.0</c:v>
                </c:pt>
                <c:pt idx="47">
                  <c:v>2016.0</c:v>
                </c:pt>
                <c:pt idx="48">
                  <c:v>2016.0</c:v>
                </c:pt>
                <c:pt idx="49">
                  <c:v>2016.0</c:v>
                </c:pt>
                <c:pt idx="50">
                  <c:v>2016.0</c:v>
                </c:pt>
                <c:pt idx="51">
                  <c:v>2016.0</c:v>
                </c:pt>
                <c:pt idx="52">
                  <c:v>2016.0</c:v>
                </c:pt>
                <c:pt idx="53">
                  <c:v>2016.0</c:v>
                </c:pt>
                <c:pt idx="54">
                  <c:v>2016.0</c:v>
                </c:pt>
                <c:pt idx="55">
                  <c:v>2016.0</c:v>
                </c:pt>
                <c:pt idx="56">
                  <c:v>2016.0</c:v>
                </c:pt>
                <c:pt idx="57">
                  <c:v>2016.0</c:v>
                </c:pt>
                <c:pt idx="58">
                  <c:v>2016.0</c:v>
                </c:pt>
                <c:pt idx="59">
                  <c:v>2016.0</c:v>
                </c:pt>
                <c:pt idx="60">
                  <c:v>2016.0</c:v>
                </c:pt>
                <c:pt idx="61">
                  <c:v>2016.0</c:v>
                </c:pt>
                <c:pt idx="62">
                  <c:v>2016.0</c:v>
                </c:pt>
                <c:pt idx="63">
                  <c:v>2016.0</c:v>
                </c:pt>
                <c:pt idx="64">
                  <c:v>2016.0</c:v>
                </c:pt>
                <c:pt idx="65">
                  <c:v>2016.0</c:v>
                </c:pt>
                <c:pt idx="66">
                  <c:v>2016.0</c:v>
                </c:pt>
                <c:pt idx="67">
                  <c:v>2016.0</c:v>
                </c:pt>
                <c:pt idx="68">
                  <c:v>2016.0</c:v>
                </c:pt>
                <c:pt idx="69">
                  <c:v>2016.0</c:v>
                </c:pt>
                <c:pt idx="70">
                  <c:v>2016.0</c:v>
                </c:pt>
                <c:pt idx="71">
                  <c:v>2016.0</c:v>
                </c:pt>
                <c:pt idx="72">
                  <c:v>2016.0</c:v>
                </c:pt>
                <c:pt idx="73">
                  <c:v>2016.0</c:v>
                </c:pt>
                <c:pt idx="74">
                  <c:v>2016.0</c:v>
                </c:pt>
                <c:pt idx="75">
                  <c:v>2016.0</c:v>
                </c:pt>
                <c:pt idx="76">
                  <c:v>2016.0</c:v>
                </c:pt>
                <c:pt idx="77">
                  <c:v>2016.0</c:v>
                </c:pt>
                <c:pt idx="78">
                  <c:v>2016.0</c:v>
                </c:pt>
                <c:pt idx="79">
                  <c:v>2016.0</c:v>
                </c:pt>
                <c:pt idx="80">
                  <c:v>2016.0</c:v>
                </c:pt>
                <c:pt idx="81">
                  <c:v>2016.0</c:v>
                </c:pt>
                <c:pt idx="82">
                  <c:v>2016.0</c:v>
                </c:pt>
                <c:pt idx="83">
                  <c:v>2016.0</c:v>
                </c:pt>
                <c:pt idx="84">
                  <c:v>2016.0</c:v>
                </c:pt>
                <c:pt idx="85">
                  <c:v>2016.0</c:v>
                </c:pt>
                <c:pt idx="86">
                  <c:v>2016.0</c:v>
                </c:pt>
                <c:pt idx="87">
                  <c:v>2016.0</c:v>
                </c:pt>
                <c:pt idx="88">
                  <c:v>2016.0</c:v>
                </c:pt>
                <c:pt idx="89">
                  <c:v>2016.0</c:v>
                </c:pt>
                <c:pt idx="90">
                  <c:v>2016.0</c:v>
                </c:pt>
                <c:pt idx="91">
                  <c:v>2016.0</c:v>
                </c:pt>
                <c:pt idx="92">
                  <c:v>2016.0</c:v>
                </c:pt>
                <c:pt idx="93">
                  <c:v>2016.0</c:v>
                </c:pt>
                <c:pt idx="94">
                  <c:v>2016.0</c:v>
                </c:pt>
                <c:pt idx="95">
                  <c:v>2016.0</c:v>
                </c:pt>
                <c:pt idx="96">
                  <c:v>2016.0</c:v>
                </c:pt>
                <c:pt idx="97">
                  <c:v>2016.0</c:v>
                </c:pt>
                <c:pt idx="98">
                  <c:v>2016.0</c:v>
                </c:pt>
                <c:pt idx="99">
                  <c:v>2016.0</c:v>
                </c:pt>
                <c:pt idx="100">
                  <c:v>2016.0</c:v>
                </c:pt>
                <c:pt idx="101">
                  <c:v>2016.0</c:v>
                </c:pt>
                <c:pt idx="102">
                  <c:v>2016.0</c:v>
                </c:pt>
                <c:pt idx="103">
                  <c:v>2016.0</c:v>
                </c:pt>
                <c:pt idx="104">
                  <c:v>2016.0</c:v>
                </c:pt>
                <c:pt idx="105">
                  <c:v>2016.0</c:v>
                </c:pt>
                <c:pt idx="106">
                  <c:v>2016.0</c:v>
                </c:pt>
                <c:pt idx="107">
                  <c:v>2016.0</c:v>
                </c:pt>
                <c:pt idx="108">
                  <c:v>2016.0</c:v>
                </c:pt>
                <c:pt idx="109">
                  <c:v>2016.0</c:v>
                </c:pt>
                <c:pt idx="110">
                  <c:v>2016.0</c:v>
                </c:pt>
                <c:pt idx="111">
                  <c:v>2016.0</c:v>
                </c:pt>
                <c:pt idx="112">
                  <c:v>2016.0</c:v>
                </c:pt>
                <c:pt idx="113">
                  <c:v>2016.0</c:v>
                </c:pt>
                <c:pt idx="114">
                  <c:v>2016.0</c:v>
                </c:pt>
                <c:pt idx="115">
                  <c:v>2016.0</c:v>
                </c:pt>
                <c:pt idx="116">
                  <c:v>2016.0</c:v>
                </c:pt>
                <c:pt idx="117">
                  <c:v>2016.0</c:v>
                </c:pt>
                <c:pt idx="118">
                  <c:v>2016.0</c:v>
                </c:pt>
                <c:pt idx="119">
                  <c:v>2016.0</c:v>
                </c:pt>
                <c:pt idx="120">
                  <c:v>2016.0</c:v>
                </c:pt>
                <c:pt idx="121">
                  <c:v>2016.0</c:v>
                </c:pt>
                <c:pt idx="122">
                  <c:v>2016.0</c:v>
                </c:pt>
                <c:pt idx="123">
                  <c:v>2016.0</c:v>
                </c:pt>
                <c:pt idx="124">
                  <c:v>2016.0</c:v>
                </c:pt>
                <c:pt idx="125">
                  <c:v>2016.0</c:v>
                </c:pt>
                <c:pt idx="126">
                  <c:v>2016.0</c:v>
                </c:pt>
                <c:pt idx="127">
                  <c:v>2016.0</c:v>
                </c:pt>
                <c:pt idx="128">
                  <c:v>2016.0</c:v>
                </c:pt>
                <c:pt idx="129">
                  <c:v>2016.0</c:v>
                </c:pt>
                <c:pt idx="130">
                  <c:v>2016.0</c:v>
                </c:pt>
                <c:pt idx="131">
                  <c:v>2016.0</c:v>
                </c:pt>
                <c:pt idx="132">
                  <c:v>2016.0</c:v>
                </c:pt>
                <c:pt idx="133">
                  <c:v>2016.0</c:v>
                </c:pt>
                <c:pt idx="134">
                  <c:v>2016.0</c:v>
                </c:pt>
                <c:pt idx="135">
                  <c:v>2016.0</c:v>
                </c:pt>
                <c:pt idx="136">
                  <c:v>2016.0</c:v>
                </c:pt>
                <c:pt idx="137">
                  <c:v>2016.0</c:v>
                </c:pt>
                <c:pt idx="138">
                  <c:v>2016.0</c:v>
                </c:pt>
                <c:pt idx="139">
                  <c:v>2016.0</c:v>
                </c:pt>
                <c:pt idx="140">
                  <c:v>2016.0</c:v>
                </c:pt>
                <c:pt idx="141">
                  <c:v>2016.0</c:v>
                </c:pt>
                <c:pt idx="142">
                  <c:v>2016.0</c:v>
                </c:pt>
                <c:pt idx="143">
                  <c:v>2016.0</c:v>
                </c:pt>
                <c:pt idx="144">
                  <c:v>2016.0</c:v>
                </c:pt>
                <c:pt idx="145">
                  <c:v>2016.0</c:v>
                </c:pt>
                <c:pt idx="146">
                  <c:v>2016.0</c:v>
                </c:pt>
                <c:pt idx="147">
                  <c:v>2016.0</c:v>
                </c:pt>
              </c:numCache>
            </c:numRef>
          </c:cat>
          <c:val>
            <c:numRef>
              <c:f>Analyze_Portfolio!$G$237:$G$384</c:f>
              <c:numCache>
                <c:formatCode>0.0%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val>
        </c:ser>
        <c:ser>
          <c:idx val="1"/>
          <c:order val="1"/>
          <c:tx>
            <c:v>5-Year Rolling Returns</c:v>
          </c:tx>
          <c:spPr>
            <a:solidFill>
              <a:srgbClr val="C0504D"/>
            </a:solidFill>
            <a:ln w="25400">
              <a:noFill/>
            </a:ln>
          </c:spPr>
          <c:invertIfNegative val="0"/>
          <c:cat>
            <c:numRef>
              <c:f>Analyze_Portfolio!$F$237:$F$384</c:f>
              <c:numCache>
                <c:formatCode>General</c:formatCode>
                <c:ptCount val="148"/>
                <c:pt idx="0">
                  <c:v>1970.0</c:v>
                </c:pt>
                <c:pt idx="1">
                  <c:v>1971.0</c:v>
                </c:pt>
                <c:pt idx="2">
                  <c:v>1972.0</c:v>
                </c:pt>
                <c:pt idx="3">
                  <c:v>1973.0</c:v>
                </c:pt>
                <c:pt idx="4">
                  <c:v>1974.0</c:v>
                </c:pt>
                <c:pt idx="5">
                  <c:v>1975.0</c:v>
                </c:pt>
                <c:pt idx="6">
                  <c:v>1976.0</c:v>
                </c:pt>
                <c:pt idx="7">
                  <c:v>1977.0</c:v>
                </c:pt>
                <c:pt idx="8">
                  <c:v>1978.0</c:v>
                </c:pt>
                <c:pt idx="9">
                  <c:v>1979.0</c:v>
                </c:pt>
                <c:pt idx="10">
                  <c:v>1980.0</c:v>
                </c:pt>
                <c:pt idx="11">
                  <c:v>1981.0</c:v>
                </c:pt>
                <c:pt idx="12">
                  <c:v>1982.0</c:v>
                </c:pt>
                <c:pt idx="13">
                  <c:v>1983.0</c:v>
                </c:pt>
                <c:pt idx="14">
                  <c:v>1984.0</c:v>
                </c:pt>
                <c:pt idx="15">
                  <c:v>1985.0</c:v>
                </c:pt>
                <c:pt idx="16">
                  <c:v>1986.0</c:v>
                </c:pt>
                <c:pt idx="17">
                  <c:v>1987.0</c:v>
                </c:pt>
                <c:pt idx="18">
                  <c:v>1988.0</c:v>
                </c:pt>
                <c:pt idx="19">
                  <c:v>1989.0</c:v>
                </c:pt>
                <c:pt idx="20">
                  <c:v>1990.0</c:v>
                </c:pt>
                <c:pt idx="21">
                  <c:v>1991.0</c:v>
                </c:pt>
                <c:pt idx="22">
                  <c:v>1992.0</c:v>
                </c:pt>
                <c:pt idx="23">
                  <c:v>1993.0</c:v>
                </c:pt>
                <c:pt idx="24">
                  <c:v>1994.0</c:v>
                </c:pt>
                <c:pt idx="25">
                  <c:v>1995.0</c:v>
                </c:pt>
                <c:pt idx="26">
                  <c:v>1996.0</c:v>
                </c:pt>
                <c:pt idx="27">
                  <c:v>1997.0</c:v>
                </c:pt>
                <c:pt idx="28">
                  <c:v>1998.0</c:v>
                </c:pt>
                <c:pt idx="29">
                  <c:v>1999.0</c:v>
                </c:pt>
                <c:pt idx="30">
                  <c:v>2000.0</c:v>
                </c:pt>
                <c:pt idx="31">
                  <c:v>2001.0</c:v>
                </c:pt>
                <c:pt idx="32">
                  <c:v>2002.0</c:v>
                </c:pt>
                <c:pt idx="33">
                  <c:v>2003.0</c:v>
                </c:pt>
                <c:pt idx="34">
                  <c:v>2004.0</c:v>
                </c:pt>
                <c:pt idx="35">
                  <c:v>2005.0</c:v>
                </c:pt>
                <c:pt idx="36">
                  <c:v>2006.0</c:v>
                </c:pt>
                <c:pt idx="37">
                  <c:v>2007.0</c:v>
                </c:pt>
                <c:pt idx="38">
                  <c:v>2008.0</c:v>
                </c:pt>
                <c:pt idx="39">
                  <c:v>2009.0</c:v>
                </c:pt>
                <c:pt idx="40">
                  <c:v>2010.0</c:v>
                </c:pt>
                <c:pt idx="41">
                  <c:v>2011.0</c:v>
                </c:pt>
                <c:pt idx="42">
                  <c:v>2012.0</c:v>
                </c:pt>
                <c:pt idx="43">
                  <c:v>2013.0</c:v>
                </c:pt>
                <c:pt idx="44">
                  <c:v>2014.0</c:v>
                </c:pt>
                <c:pt idx="45">
                  <c:v>2015.0</c:v>
                </c:pt>
                <c:pt idx="46">
                  <c:v>2016.0</c:v>
                </c:pt>
                <c:pt idx="47">
                  <c:v>2016.0</c:v>
                </c:pt>
                <c:pt idx="48">
                  <c:v>2016.0</c:v>
                </c:pt>
                <c:pt idx="49">
                  <c:v>2016.0</c:v>
                </c:pt>
                <c:pt idx="50">
                  <c:v>2016.0</c:v>
                </c:pt>
                <c:pt idx="51">
                  <c:v>2016.0</c:v>
                </c:pt>
                <c:pt idx="52">
                  <c:v>2016.0</c:v>
                </c:pt>
                <c:pt idx="53">
                  <c:v>2016.0</c:v>
                </c:pt>
                <c:pt idx="54">
                  <c:v>2016.0</c:v>
                </c:pt>
                <c:pt idx="55">
                  <c:v>2016.0</c:v>
                </c:pt>
                <c:pt idx="56">
                  <c:v>2016.0</c:v>
                </c:pt>
                <c:pt idx="57">
                  <c:v>2016.0</c:v>
                </c:pt>
                <c:pt idx="58">
                  <c:v>2016.0</c:v>
                </c:pt>
                <c:pt idx="59">
                  <c:v>2016.0</c:v>
                </c:pt>
                <c:pt idx="60">
                  <c:v>2016.0</c:v>
                </c:pt>
                <c:pt idx="61">
                  <c:v>2016.0</c:v>
                </c:pt>
                <c:pt idx="62">
                  <c:v>2016.0</c:v>
                </c:pt>
                <c:pt idx="63">
                  <c:v>2016.0</c:v>
                </c:pt>
                <c:pt idx="64">
                  <c:v>2016.0</c:v>
                </c:pt>
                <c:pt idx="65">
                  <c:v>2016.0</c:v>
                </c:pt>
                <c:pt idx="66">
                  <c:v>2016.0</c:v>
                </c:pt>
                <c:pt idx="67">
                  <c:v>2016.0</c:v>
                </c:pt>
                <c:pt idx="68">
                  <c:v>2016.0</c:v>
                </c:pt>
                <c:pt idx="69">
                  <c:v>2016.0</c:v>
                </c:pt>
                <c:pt idx="70">
                  <c:v>2016.0</c:v>
                </c:pt>
                <c:pt idx="71">
                  <c:v>2016.0</c:v>
                </c:pt>
                <c:pt idx="72">
                  <c:v>2016.0</c:v>
                </c:pt>
                <c:pt idx="73">
                  <c:v>2016.0</c:v>
                </c:pt>
                <c:pt idx="74">
                  <c:v>2016.0</c:v>
                </c:pt>
                <c:pt idx="75">
                  <c:v>2016.0</c:v>
                </c:pt>
                <c:pt idx="76">
                  <c:v>2016.0</c:v>
                </c:pt>
                <c:pt idx="77">
                  <c:v>2016.0</c:v>
                </c:pt>
                <c:pt idx="78">
                  <c:v>2016.0</c:v>
                </c:pt>
                <c:pt idx="79">
                  <c:v>2016.0</c:v>
                </c:pt>
                <c:pt idx="80">
                  <c:v>2016.0</c:v>
                </c:pt>
                <c:pt idx="81">
                  <c:v>2016.0</c:v>
                </c:pt>
                <c:pt idx="82">
                  <c:v>2016.0</c:v>
                </c:pt>
                <c:pt idx="83">
                  <c:v>2016.0</c:v>
                </c:pt>
                <c:pt idx="84">
                  <c:v>2016.0</c:v>
                </c:pt>
                <c:pt idx="85">
                  <c:v>2016.0</c:v>
                </c:pt>
                <c:pt idx="86">
                  <c:v>2016.0</c:v>
                </c:pt>
                <c:pt idx="87">
                  <c:v>2016.0</c:v>
                </c:pt>
                <c:pt idx="88">
                  <c:v>2016.0</c:v>
                </c:pt>
                <c:pt idx="89">
                  <c:v>2016.0</c:v>
                </c:pt>
                <c:pt idx="90">
                  <c:v>2016.0</c:v>
                </c:pt>
                <c:pt idx="91">
                  <c:v>2016.0</c:v>
                </c:pt>
                <c:pt idx="92">
                  <c:v>2016.0</c:v>
                </c:pt>
                <c:pt idx="93">
                  <c:v>2016.0</c:v>
                </c:pt>
                <c:pt idx="94">
                  <c:v>2016.0</c:v>
                </c:pt>
                <c:pt idx="95">
                  <c:v>2016.0</c:v>
                </c:pt>
                <c:pt idx="96">
                  <c:v>2016.0</c:v>
                </c:pt>
                <c:pt idx="97">
                  <c:v>2016.0</c:v>
                </c:pt>
                <c:pt idx="98">
                  <c:v>2016.0</c:v>
                </c:pt>
                <c:pt idx="99">
                  <c:v>2016.0</c:v>
                </c:pt>
                <c:pt idx="100">
                  <c:v>2016.0</c:v>
                </c:pt>
                <c:pt idx="101">
                  <c:v>2016.0</c:v>
                </c:pt>
                <c:pt idx="102">
                  <c:v>2016.0</c:v>
                </c:pt>
                <c:pt idx="103">
                  <c:v>2016.0</c:v>
                </c:pt>
                <c:pt idx="104">
                  <c:v>2016.0</c:v>
                </c:pt>
                <c:pt idx="105">
                  <c:v>2016.0</c:v>
                </c:pt>
                <c:pt idx="106">
                  <c:v>2016.0</c:v>
                </c:pt>
                <c:pt idx="107">
                  <c:v>2016.0</c:v>
                </c:pt>
                <c:pt idx="108">
                  <c:v>2016.0</c:v>
                </c:pt>
                <c:pt idx="109">
                  <c:v>2016.0</c:v>
                </c:pt>
                <c:pt idx="110">
                  <c:v>2016.0</c:v>
                </c:pt>
                <c:pt idx="111">
                  <c:v>2016.0</c:v>
                </c:pt>
                <c:pt idx="112">
                  <c:v>2016.0</c:v>
                </c:pt>
                <c:pt idx="113">
                  <c:v>2016.0</c:v>
                </c:pt>
                <c:pt idx="114">
                  <c:v>2016.0</c:v>
                </c:pt>
                <c:pt idx="115">
                  <c:v>2016.0</c:v>
                </c:pt>
                <c:pt idx="116">
                  <c:v>2016.0</c:v>
                </c:pt>
                <c:pt idx="117">
                  <c:v>2016.0</c:v>
                </c:pt>
                <c:pt idx="118">
                  <c:v>2016.0</c:v>
                </c:pt>
                <c:pt idx="119">
                  <c:v>2016.0</c:v>
                </c:pt>
                <c:pt idx="120">
                  <c:v>2016.0</c:v>
                </c:pt>
                <c:pt idx="121">
                  <c:v>2016.0</c:v>
                </c:pt>
                <c:pt idx="122">
                  <c:v>2016.0</c:v>
                </c:pt>
                <c:pt idx="123">
                  <c:v>2016.0</c:v>
                </c:pt>
                <c:pt idx="124">
                  <c:v>2016.0</c:v>
                </c:pt>
                <c:pt idx="125">
                  <c:v>2016.0</c:v>
                </c:pt>
                <c:pt idx="126">
                  <c:v>2016.0</c:v>
                </c:pt>
                <c:pt idx="127">
                  <c:v>2016.0</c:v>
                </c:pt>
                <c:pt idx="128">
                  <c:v>2016.0</c:v>
                </c:pt>
                <c:pt idx="129">
                  <c:v>2016.0</c:v>
                </c:pt>
                <c:pt idx="130">
                  <c:v>2016.0</c:v>
                </c:pt>
                <c:pt idx="131">
                  <c:v>2016.0</c:v>
                </c:pt>
                <c:pt idx="132">
                  <c:v>2016.0</c:v>
                </c:pt>
                <c:pt idx="133">
                  <c:v>2016.0</c:v>
                </c:pt>
                <c:pt idx="134">
                  <c:v>2016.0</c:v>
                </c:pt>
                <c:pt idx="135">
                  <c:v>2016.0</c:v>
                </c:pt>
                <c:pt idx="136">
                  <c:v>2016.0</c:v>
                </c:pt>
                <c:pt idx="137">
                  <c:v>2016.0</c:v>
                </c:pt>
                <c:pt idx="138">
                  <c:v>2016.0</c:v>
                </c:pt>
                <c:pt idx="139">
                  <c:v>2016.0</c:v>
                </c:pt>
                <c:pt idx="140">
                  <c:v>2016.0</c:v>
                </c:pt>
                <c:pt idx="141">
                  <c:v>2016.0</c:v>
                </c:pt>
                <c:pt idx="142">
                  <c:v>2016.0</c:v>
                </c:pt>
                <c:pt idx="143">
                  <c:v>2016.0</c:v>
                </c:pt>
                <c:pt idx="144">
                  <c:v>2016.0</c:v>
                </c:pt>
                <c:pt idx="145">
                  <c:v>2016.0</c:v>
                </c:pt>
                <c:pt idx="146">
                  <c:v>2016.0</c:v>
                </c:pt>
                <c:pt idx="147">
                  <c:v>2016.0</c:v>
                </c:pt>
              </c:numCache>
            </c:numRef>
          </c:cat>
          <c:val>
            <c:numRef>
              <c:f>Analyze_Portfolio!$H$237:$H$384</c:f>
              <c:numCache>
                <c:formatCode>0.0%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val>
        </c:ser>
        <c:ser>
          <c:idx val="2"/>
          <c:order val="2"/>
          <c:tx>
            <c:v>10-Year Rolling Returns</c:v>
          </c:tx>
          <c:spPr>
            <a:solidFill>
              <a:srgbClr val="9BBB59"/>
            </a:solidFill>
            <a:ln w="25400">
              <a:noFill/>
            </a:ln>
          </c:spPr>
          <c:invertIfNegative val="0"/>
          <c:cat>
            <c:numRef>
              <c:f>Analyze_Portfolio!$F$237:$F$384</c:f>
              <c:numCache>
                <c:formatCode>General</c:formatCode>
                <c:ptCount val="148"/>
                <c:pt idx="0">
                  <c:v>1970.0</c:v>
                </c:pt>
                <c:pt idx="1">
                  <c:v>1971.0</c:v>
                </c:pt>
                <c:pt idx="2">
                  <c:v>1972.0</c:v>
                </c:pt>
                <c:pt idx="3">
                  <c:v>1973.0</c:v>
                </c:pt>
                <c:pt idx="4">
                  <c:v>1974.0</c:v>
                </c:pt>
                <c:pt idx="5">
                  <c:v>1975.0</c:v>
                </c:pt>
                <c:pt idx="6">
                  <c:v>1976.0</c:v>
                </c:pt>
                <c:pt idx="7">
                  <c:v>1977.0</c:v>
                </c:pt>
                <c:pt idx="8">
                  <c:v>1978.0</c:v>
                </c:pt>
                <c:pt idx="9">
                  <c:v>1979.0</c:v>
                </c:pt>
                <c:pt idx="10">
                  <c:v>1980.0</c:v>
                </c:pt>
                <c:pt idx="11">
                  <c:v>1981.0</c:v>
                </c:pt>
                <c:pt idx="12">
                  <c:v>1982.0</c:v>
                </c:pt>
                <c:pt idx="13">
                  <c:v>1983.0</c:v>
                </c:pt>
                <c:pt idx="14">
                  <c:v>1984.0</c:v>
                </c:pt>
                <c:pt idx="15">
                  <c:v>1985.0</c:v>
                </c:pt>
                <c:pt idx="16">
                  <c:v>1986.0</c:v>
                </c:pt>
                <c:pt idx="17">
                  <c:v>1987.0</c:v>
                </c:pt>
                <c:pt idx="18">
                  <c:v>1988.0</c:v>
                </c:pt>
                <c:pt idx="19">
                  <c:v>1989.0</c:v>
                </c:pt>
                <c:pt idx="20">
                  <c:v>1990.0</c:v>
                </c:pt>
                <c:pt idx="21">
                  <c:v>1991.0</c:v>
                </c:pt>
                <c:pt idx="22">
                  <c:v>1992.0</c:v>
                </c:pt>
                <c:pt idx="23">
                  <c:v>1993.0</c:v>
                </c:pt>
                <c:pt idx="24">
                  <c:v>1994.0</c:v>
                </c:pt>
                <c:pt idx="25">
                  <c:v>1995.0</c:v>
                </c:pt>
                <c:pt idx="26">
                  <c:v>1996.0</c:v>
                </c:pt>
                <c:pt idx="27">
                  <c:v>1997.0</c:v>
                </c:pt>
                <c:pt idx="28">
                  <c:v>1998.0</c:v>
                </c:pt>
                <c:pt idx="29">
                  <c:v>1999.0</c:v>
                </c:pt>
                <c:pt idx="30">
                  <c:v>2000.0</c:v>
                </c:pt>
                <c:pt idx="31">
                  <c:v>2001.0</c:v>
                </c:pt>
                <c:pt idx="32">
                  <c:v>2002.0</c:v>
                </c:pt>
                <c:pt idx="33">
                  <c:v>2003.0</c:v>
                </c:pt>
                <c:pt idx="34">
                  <c:v>2004.0</c:v>
                </c:pt>
                <c:pt idx="35">
                  <c:v>2005.0</c:v>
                </c:pt>
                <c:pt idx="36">
                  <c:v>2006.0</c:v>
                </c:pt>
                <c:pt idx="37">
                  <c:v>2007.0</c:v>
                </c:pt>
                <c:pt idx="38">
                  <c:v>2008.0</c:v>
                </c:pt>
                <c:pt idx="39">
                  <c:v>2009.0</c:v>
                </c:pt>
                <c:pt idx="40">
                  <c:v>2010.0</c:v>
                </c:pt>
                <c:pt idx="41">
                  <c:v>2011.0</c:v>
                </c:pt>
                <c:pt idx="42">
                  <c:v>2012.0</c:v>
                </c:pt>
                <c:pt idx="43">
                  <c:v>2013.0</c:v>
                </c:pt>
                <c:pt idx="44">
                  <c:v>2014.0</c:v>
                </c:pt>
                <c:pt idx="45">
                  <c:v>2015.0</c:v>
                </c:pt>
                <c:pt idx="46">
                  <c:v>2016.0</c:v>
                </c:pt>
                <c:pt idx="47">
                  <c:v>2016.0</c:v>
                </c:pt>
                <c:pt idx="48">
                  <c:v>2016.0</c:v>
                </c:pt>
                <c:pt idx="49">
                  <c:v>2016.0</c:v>
                </c:pt>
                <c:pt idx="50">
                  <c:v>2016.0</c:v>
                </c:pt>
                <c:pt idx="51">
                  <c:v>2016.0</c:v>
                </c:pt>
                <c:pt idx="52">
                  <c:v>2016.0</c:v>
                </c:pt>
                <c:pt idx="53">
                  <c:v>2016.0</c:v>
                </c:pt>
                <c:pt idx="54">
                  <c:v>2016.0</c:v>
                </c:pt>
                <c:pt idx="55">
                  <c:v>2016.0</c:v>
                </c:pt>
                <c:pt idx="56">
                  <c:v>2016.0</c:v>
                </c:pt>
                <c:pt idx="57">
                  <c:v>2016.0</c:v>
                </c:pt>
                <c:pt idx="58">
                  <c:v>2016.0</c:v>
                </c:pt>
                <c:pt idx="59">
                  <c:v>2016.0</c:v>
                </c:pt>
                <c:pt idx="60">
                  <c:v>2016.0</c:v>
                </c:pt>
                <c:pt idx="61">
                  <c:v>2016.0</c:v>
                </c:pt>
                <c:pt idx="62">
                  <c:v>2016.0</c:v>
                </c:pt>
                <c:pt idx="63">
                  <c:v>2016.0</c:v>
                </c:pt>
                <c:pt idx="64">
                  <c:v>2016.0</c:v>
                </c:pt>
                <c:pt idx="65">
                  <c:v>2016.0</c:v>
                </c:pt>
                <c:pt idx="66">
                  <c:v>2016.0</c:v>
                </c:pt>
                <c:pt idx="67">
                  <c:v>2016.0</c:v>
                </c:pt>
                <c:pt idx="68">
                  <c:v>2016.0</c:v>
                </c:pt>
                <c:pt idx="69">
                  <c:v>2016.0</c:v>
                </c:pt>
                <c:pt idx="70">
                  <c:v>2016.0</c:v>
                </c:pt>
                <c:pt idx="71">
                  <c:v>2016.0</c:v>
                </c:pt>
                <c:pt idx="72">
                  <c:v>2016.0</c:v>
                </c:pt>
                <c:pt idx="73">
                  <c:v>2016.0</c:v>
                </c:pt>
                <c:pt idx="74">
                  <c:v>2016.0</c:v>
                </c:pt>
                <c:pt idx="75">
                  <c:v>2016.0</c:v>
                </c:pt>
                <c:pt idx="76">
                  <c:v>2016.0</c:v>
                </c:pt>
                <c:pt idx="77">
                  <c:v>2016.0</c:v>
                </c:pt>
                <c:pt idx="78">
                  <c:v>2016.0</c:v>
                </c:pt>
                <c:pt idx="79">
                  <c:v>2016.0</c:v>
                </c:pt>
                <c:pt idx="80">
                  <c:v>2016.0</c:v>
                </c:pt>
                <c:pt idx="81">
                  <c:v>2016.0</c:v>
                </c:pt>
                <c:pt idx="82">
                  <c:v>2016.0</c:v>
                </c:pt>
                <c:pt idx="83">
                  <c:v>2016.0</c:v>
                </c:pt>
                <c:pt idx="84">
                  <c:v>2016.0</c:v>
                </c:pt>
                <c:pt idx="85">
                  <c:v>2016.0</c:v>
                </c:pt>
                <c:pt idx="86">
                  <c:v>2016.0</c:v>
                </c:pt>
                <c:pt idx="87">
                  <c:v>2016.0</c:v>
                </c:pt>
                <c:pt idx="88">
                  <c:v>2016.0</c:v>
                </c:pt>
                <c:pt idx="89">
                  <c:v>2016.0</c:v>
                </c:pt>
                <c:pt idx="90">
                  <c:v>2016.0</c:v>
                </c:pt>
                <c:pt idx="91">
                  <c:v>2016.0</c:v>
                </c:pt>
                <c:pt idx="92">
                  <c:v>2016.0</c:v>
                </c:pt>
                <c:pt idx="93">
                  <c:v>2016.0</c:v>
                </c:pt>
                <c:pt idx="94">
                  <c:v>2016.0</c:v>
                </c:pt>
                <c:pt idx="95">
                  <c:v>2016.0</c:v>
                </c:pt>
                <c:pt idx="96">
                  <c:v>2016.0</c:v>
                </c:pt>
                <c:pt idx="97">
                  <c:v>2016.0</c:v>
                </c:pt>
                <c:pt idx="98">
                  <c:v>2016.0</c:v>
                </c:pt>
                <c:pt idx="99">
                  <c:v>2016.0</c:v>
                </c:pt>
                <c:pt idx="100">
                  <c:v>2016.0</c:v>
                </c:pt>
                <c:pt idx="101">
                  <c:v>2016.0</c:v>
                </c:pt>
                <c:pt idx="102">
                  <c:v>2016.0</c:v>
                </c:pt>
                <c:pt idx="103">
                  <c:v>2016.0</c:v>
                </c:pt>
                <c:pt idx="104">
                  <c:v>2016.0</c:v>
                </c:pt>
                <c:pt idx="105">
                  <c:v>2016.0</c:v>
                </c:pt>
                <c:pt idx="106">
                  <c:v>2016.0</c:v>
                </c:pt>
                <c:pt idx="107">
                  <c:v>2016.0</c:v>
                </c:pt>
                <c:pt idx="108">
                  <c:v>2016.0</c:v>
                </c:pt>
                <c:pt idx="109">
                  <c:v>2016.0</c:v>
                </c:pt>
                <c:pt idx="110">
                  <c:v>2016.0</c:v>
                </c:pt>
                <c:pt idx="111">
                  <c:v>2016.0</c:v>
                </c:pt>
                <c:pt idx="112">
                  <c:v>2016.0</c:v>
                </c:pt>
                <c:pt idx="113">
                  <c:v>2016.0</c:v>
                </c:pt>
                <c:pt idx="114">
                  <c:v>2016.0</c:v>
                </c:pt>
                <c:pt idx="115">
                  <c:v>2016.0</c:v>
                </c:pt>
                <c:pt idx="116">
                  <c:v>2016.0</c:v>
                </c:pt>
                <c:pt idx="117">
                  <c:v>2016.0</c:v>
                </c:pt>
                <c:pt idx="118">
                  <c:v>2016.0</c:v>
                </c:pt>
                <c:pt idx="119">
                  <c:v>2016.0</c:v>
                </c:pt>
                <c:pt idx="120">
                  <c:v>2016.0</c:v>
                </c:pt>
                <c:pt idx="121">
                  <c:v>2016.0</c:v>
                </c:pt>
                <c:pt idx="122">
                  <c:v>2016.0</c:v>
                </c:pt>
                <c:pt idx="123">
                  <c:v>2016.0</c:v>
                </c:pt>
                <c:pt idx="124">
                  <c:v>2016.0</c:v>
                </c:pt>
                <c:pt idx="125">
                  <c:v>2016.0</c:v>
                </c:pt>
                <c:pt idx="126">
                  <c:v>2016.0</c:v>
                </c:pt>
                <c:pt idx="127">
                  <c:v>2016.0</c:v>
                </c:pt>
                <c:pt idx="128">
                  <c:v>2016.0</c:v>
                </c:pt>
                <c:pt idx="129">
                  <c:v>2016.0</c:v>
                </c:pt>
                <c:pt idx="130">
                  <c:v>2016.0</c:v>
                </c:pt>
                <c:pt idx="131">
                  <c:v>2016.0</c:v>
                </c:pt>
                <c:pt idx="132">
                  <c:v>2016.0</c:v>
                </c:pt>
                <c:pt idx="133">
                  <c:v>2016.0</c:v>
                </c:pt>
                <c:pt idx="134">
                  <c:v>2016.0</c:v>
                </c:pt>
                <c:pt idx="135">
                  <c:v>2016.0</c:v>
                </c:pt>
                <c:pt idx="136">
                  <c:v>2016.0</c:v>
                </c:pt>
                <c:pt idx="137">
                  <c:v>2016.0</c:v>
                </c:pt>
                <c:pt idx="138">
                  <c:v>2016.0</c:v>
                </c:pt>
                <c:pt idx="139">
                  <c:v>2016.0</c:v>
                </c:pt>
                <c:pt idx="140">
                  <c:v>2016.0</c:v>
                </c:pt>
                <c:pt idx="141">
                  <c:v>2016.0</c:v>
                </c:pt>
                <c:pt idx="142">
                  <c:v>2016.0</c:v>
                </c:pt>
                <c:pt idx="143">
                  <c:v>2016.0</c:v>
                </c:pt>
                <c:pt idx="144">
                  <c:v>2016.0</c:v>
                </c:pt>
                <c:pt idx="145">
                  <c:v>2016.0</c:v>
                </c:pt>
                <c:pt idx="146">
                  <c:v>2016.0</c:v>
                </c:pt>
                <c:pt idx="147">
                  <c:v>2016.0</c:v>
                </c:pt>
              </c:numCache>
            </c:numRef>
          </c:cat>
          <c:val>
            <c:numRef>
              <c:f>Analyze_Portfolio!$I$237:$I$384</c:f>
              <c:numCache>
                <c:formatCode>0.0%</c:formatCode>
                <c:ptCount val="148"/>
                <c:pt idx="0">
                  <c:v>0.0753872209543676</c:v>
                </c:pt>
                <c:pt idx="1">
                  <c:v>0.0998753489551229</c:v>
                </c:pt>
                <c:pt idx="2">
                  <c:v>0.0788920157843611</c:v>
                </c:pt>
                <c:pt idx="3">
                  <c:v>0.0751114149139098</c:v>
                </c:pt>
                <c:pt idx="4">
                  <c:v>0.108374540887425</c:v>
                </c:pt>
                <c:pt idx="5">
                  <c:v>0.137902065895971</c:v>
                </c:pt>
                <c:pt idx="6">
                  <c:v>0.142723963261409</c:v>
                </c:pt>
                <c:pt idx="7">
                  <c:v>0.155286210815113</c:v>
                </c:pt>
                <c:pt idx="8">
                  <c:v>0.16081095903751</c:v>
                </c:pt>
                <c:pt idx="9">
                  <c:v>0.16611448934041</c:v>
                </c:pt>
                <c:pt idx="10">
                  <c:v>0.172239758625083</c:v>
                </c:pt>
                <c:pt idx="11">
                  <c:v>0.137621128323115</c:v>
                </c:pt>
                <c:pt idx="12">
                  <c:v>0.164833596071884</c:v>
                </c:pt>
                <c:pt idx="13">
                  <c:v>0.150404494314506</c:v>
                </c:pt>
                <c:pt idx="14">
                  <c:v>0.148341970559552</c:v>
                </c:pt>
                <c:pt idx="15">
                  <c:v>0.143028795023503</c:v>
                </c:pt>
                <c:pt idx="16">
                  <c:v>0.133212984743488</c:v>
                </c:pt>
                <c:pt idx="17">
                  <c:v>0.117008767959634</c:v>
                </c:pt>
                <c:pt idx="18">
                  <c:v>0.125940306075772</c:v>
                </c:pt>
                <c:pt idx="19">
                  <c:v>0.12544923505294</c:v>
                </c:pt>
                <c:pt idx="20">
                  <c:v>0.125681392568818</c:v>
                </c:pt>
                <c:pt idx="21">
                  <c:v>0.126401524647557</c:v>
                </c:pt>
                <c:pt idx="22">
                  <c:v>0.0908332945204926</c:v>
                </c:pt>
                <c:pt idx="23">
                  <c:v>0.0723501293928106</c:v>
                </c:pt>
                <c:pt idx="24">
                  <c:v>0.0820641846730308</c:v>
                </c:pt>
                <c:pt idx="25">
                  <c:v>0.0944209024280433</c:v>
                </c:pt>
                <c:pt idx="26">
                  <c:v>0.0792675999984813</c:v>
                </c:pt>
                <c:pt idx="27">
                  <c:v>0.0826436814590881</c:v>
                </c:pt>
                <c:pt idx="28">
                  <c:v>0.0746485316021326</c:v>
                </c:pt>
                <c:pt idx="29">
                  <c:v>0.0188659058341243</c:v>
                </c:pt>
                <c:pt idx="30">
                  <c:v>0.0236773613249166</c:v>
                </c:pt>
                <c:pt idx="31">
                  <c:v>0.0447469087597552</c:v>
                </c:pt>
                <c:pt idx="32">
                  <c:v>0.053093051442644</c:v>
                </c:pt>
                <c:pt idx="33">
                  <c:v>0.0827435502576768</c:v>
                </c:pt>
                <c:pt idx="34">
                  <c:v>0.0759535252472712</c:v>
                </c:pt>
                <c:pt idx="35">
                  <c:v>0.0688523730996628</c:v>
                </c:pt>
                <c:pt idx="36">
                  <c:v>0.0593430787584848</c:v>
                </c:pt>
                <c:pt idx="37">
                  <c:v>0.0514121232679627</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val>
        </c:ser>
        <c:ser>
          <c:idx val="3"/>
          <c:order val="3"/>
          <c:tx>
            <c:v>15-Year Rolling Returns</c:v>
          </c:tx>
          <c:spPr>
            <a:solidFill>
              <a:srgbClr val="8064A2"/>
            </a:solidFill>
            <a:ln w="25400">
              <a:noFill/>
            </a:ln>
          </c:spPr>
          <c:invertIfNegative val="0"/>
          <c:cat>
            <c:numRef>
              <c:f>Analyze_Portfolio!$F$237:$F$384</c:f>
              <c:numCache>
                <c:formatCode>General</c:formatCode>
                <c:ptCount val="148"/>
                <c:pt idx="0">
                  <c:v>1970.0</c:v>
                </c:pt>
                <c:pt idx="1">
                  <c:v>1971.0</c:v>
                </c:pt>
                <c:pt idx="2">
                  <c:v>1972.0</c:v>
                </c:pt>
                <c:pt idx="3">
                  <c:v>1973.0</c:v>
                </c:pt>
                <c:pt idx="4">
                  <c:v>1974.0</c:v>
                </c:pt>
                <c:pt idx="5">
                  <c:v>1975.0</c:v>
                </c:pt>
                <c:pt idx="6">
                  <c:v>1976.0</c:v>
                </c:pt>
                <c:pt idx="7">
                  <c:v>1977.0</c:v>
                </c:pt>
                <c:pt idx="8">
                  <c:v>1978.0</c:v>
                </c:pt>
                <c:pt idx="9">
                  <c:v>1979.0</c:v>
                </c:pt>
                <c:pt idx="10">
                  <c:v>1980.0</c:v>
                </c:pt>
                <c:pt idx="11">
                  <c:v>1981.0</c:v>
                </c:pt>
                <c:pt idx="12">
                  <c:v>1982.0</c:v>
                </c:pt>
                <c:pt idx="13">
                  <c:v>1983.0</c:v>
                </c:pt>
                <c:pt idx="14">
                  <c:v>1984.0</c:v>
                </c:pt>
                <c:pt idx="15">
                  <c:v>1985.0</c:v>
                </c:pt>
                <c:pt idx="16">
                  <c:v>1986.0</c:v>
                </c:pt>
                <c:pt idx="17">
                  <c:v>1987.0</c:v>
                </c:pt>
                <c:pt idx="18">
                  <c:v>1988.0</c:v>
                </c:pt>
                <c:pt idx="19">
                  <c:v>1989.0</c:v>
                </c:pt>
                <c:pt idx="20">
                  <c:v>1990.0</c:v>
                </c:pt>
                <c:pt idx="21">
                  <c:v>1991.0</c:v>
                </c:pt>
                <c:pt idx="22">
                  <c:v>1992.0</c:v>
                </c:pt>
                <c:pt idx="23">
                  <c:v>1993.0</c:v>
                </c:pt>
                <c:pt idx="24">
                  <c:v>1994.0</c:v>
                </c:pt>
                <c:pt idx="25">
                  <c:v>1995.0</c:v>
                </c:pt>
                <c:pt idx="26">
                  <c:v>1996.0</c:v>
                </c:pt>
                <c:pt idx="27">
                  <c:v>1997.0</c:v>
                </c:pt>
                <c:pt idx="28">
                  <c:v>1998.0</c:v>
                </c:pt>
                <c:pt idx="29">
                  <c:v>1999.0</c:v>
                </c:pt>
                <c:pt idx="30">
                  <c:v>2000.0</c:v>
                </c:pt>
                <c:pt idx="31">
                  <c:v>2001.0</c:v>
                </c:pt>
                <c:pt idx="32">
                  <c:v>2002.0</c:v>
                </c:pt>
                <c:pt idx="33">
                  <c:v>2003.0</c:v>
                </c:pt>
                <c:pt idx="34">
                  <c:v>2004.0</c:v>
                </c:pt>
                <c:pt idx="35">
                  <c:v>2005.0</c:v>
                </c:pt>
                <c:pt idx="36">
                  <c:v>2006.0</c:v>
                </c:pt>
                <c:pt idx="37">
                  <c:v>2007.0</c:v>
                </c:pt>
                <c:pt idx="38">
                  <c:v>2008.0</c:v>
                </c:pt>
                <c:pt idx="39">
                  <c:v>2009.0</c:v>
                </c:pt>
                <c:pt idx="40">
                  <c:v>2010.0</c:v>
                </c:pt>
                <c:pt idx="41">
                  <c:v>2011.0</c:v>
                </c:pt>
                <c:pt idx="42">
                  <c:v>2012.0</c:v>
                </c:pt>
                <c:pt idx="43">
                  <c:v>2013.0</c:v>
                </c:pt>
                <c:pt idx="44">
                  <c:v>2014.0</c:v>
                </c:pt>
                <c:pt idx="45">
                  <c:v>2015.0</c:v>
                </c:pt>
                <c:pt idx="46">
                  <c:v>2016.0</c:v>
                </c:pt>
                <c:pt idx="47">
                  <c:v>2016.0</c:v>
                </c:pt>
                <c:pt idx="48">
                  <c:v>2016.0</c:v>
                </c:pt>
                <c:pt idx="49">
                  <c:v>2016.0</c:v>
                </c:pt>
                <c:pt idx="50">
                  <c:v>2016.0</c:v>
                </c:pt>
                <c:pt idx="51">
                  <c:v>2016.0</c:v>
                </c:pt>
                <c:pt idx="52">
                  <c:v>2016.0</c:v>
                </c:pt>
                <c:pt idx="53">
                  <c:v>2016.0</c:v>
                </c:pt>
                <c:pt idx="54">
                  <c:v>2016.0</c:v>
                </c:pt>
                <c:pt idx="55">
                  <c:v>2016.0</c:v>
                </c:pt>
                <c:pt idx="56">
                  <c:v>2016.0</c:v>
                </c:pt>
                <c:pt idx="57">
                  <c:v>2016.0</c:v>
                </c:pt>
                <c:pt idx="58">
                  <c:v>2016.0</c:v>
                </c:pt>
                <c:pt idx="59">
                  <c:v>2016.0</c:v>
                </c:pt>
                <c:pt idx="60">
                  <c:v>2016.0</c:v>
                </c:pt>
                <c:pt idx="61">
                  <c:v>2016.0</c:v>
                </c:pt>
                <c:pt idx="62">
                  <c:v>2016.0</c:v>
                </c:pt>
                <c:pt idx="63">
                  <c:v>2016.0</c:v>
                </c:pt>
                <c:pt idx="64">
                  <c:v>2016.0</c:v>
                </c:pt>
                <c:pt idx="65">
                  <c:v>2016.0</c:v>
                </c:pt>
                <c:pt idx="66">
                  <c:v>2016.0</c:v>
                </c:pt>
                <c:pt idx="67">
                  <c:v>2016.0</c:v>
                </c:pt>
                <c:pt idx="68">
                  <c:v>2016.0</c:v>
                </c:pt>
                <c:pt idx="69">
                  <c:v>2016.0</c:v>
                </c:pt>
                <c:pt idx="70">
                  <c:v>2016.0</c:v>
                </c:pt>
                <c:pt idx="71">
                  <c:v>2016.0</c:v>
                </c:pt>
                <c:pt idx="72">
                  <c:v>2016.0</c:v>
                </c:pt>
                <c:pt idx="73">
                  <c:v>2016.0</c:v>
                </c:pt>
                <c:pt idx="74">
                  <c:v>2016.0</c:v>
                </c:pt>
                <c:pt idx="75">
                  <c:v>2016.0</c:v>
                </c:pt>
                <c:pt idx="76">
                  <c:v>2016.0</c:v>
                </c:pt>
                <c:pt idx="77">
                  <c:v>2016.0</c:v>
                </c:pt>
                <c:pt idx="78">
                  <c:v>2016.0</c:v>
                </c:pt>
                <c:pt idx="79">
                  <c:v>2016.0</c:v>
                </c:pt>
                <c:pt idx="80">
                  <c:v>2016.0</c:v>
                </c:pt>
                <c:pt idx="81">
                  <c:v>2016.0</c:v>
                </c:pt>
                <c:pt idx="82">
                  <c:v>2016.0</c:v>
                </c:pt>
                <c:pt idx="83">
                  <c:v>2016.0</c:v>
                </c:pt>
                <c:pt idx="84">
                  <c:v>2016.0</c:v>
                </c:pt>
                <c:pt idx="85">
                  <c:v>2016.0</c:v>
                </c:pt>
                <c:pt idx="86">
                  <c:v>2016.0</c:v>
                </c:pt>
                <c:pt idx="87">
                  <c:v>2016.0</c:v>
                </c:pt>
                <c:pt idx="88">
                  <c:v>2016.0</c:v>
                </c:pt>
                <c:pt idx="89">
                  <c:v>2016.0</c:v>
                </c:pt>
                <c:pt idx="90">
                  <c:v>2016.0</c:v>
                </c:pt>
                <c:pt idx="91">
                  <c:v>2016.0</c:v>
                </c:pt>
                <c:pt idx="92">
                  <c:v>2016.0</c:v>
                </c:pt>
                <c:pt idx="93">
                  <c:v>2016.0</c:v>
                </c:pt>
                <c:pt idx="94">
                  <c:v>2016.0</c:v>
                </c:pt>
                <c:pt idx="95">
                  <c:v>2016.0</c:v>
                </c:pt>
                <c:pt idx="96">
                  <c:v>2016.0</c:v>
                </c:pt>
                <c:pt idx="97">
                  <c:v>2016.0</c:v>
                </c:pt>
                <c:pt idx="98">
                  <c:v>2016.0</c:v>
                </c:pt>
                <c:pt idx="99">
                  <c:v>2016.0</c:v>
                </c:pt>
                <c:pt idx="100">
                  <c:v>2016.0</c:v>
                </c:pt>
                <c:pt idx="101">
                  <c:v>2016.0</c:v>
                </c:pt>
                <c:pt idx="102">
                  <c:v>2016.0</c:v>
                </c:pt>
                <c:pt idx="103">
                  <c:v>2016.0</c:v>
                </c:pt>
                <c:pt idx="104">
                  <c:v>2016.0</c:v>
                </c:pt>
                <c:pt idx="105">
                  <c:v>2016.0</c:v>
                </c:pt>
                <c:pt idx="106">
                  <c:v>2016.0</c:v>
                </c:pt>
                <c:pt idx="107">
                  <c:v>2016.0</c:v>
                </c:pt>
                <c:pt idx="108">
                  <c:v>2016.0</c:v>
                </c:pt>
                <c:pt idx="109">
                  <c:v>2016.0</c:v>
                </c:pt>
                <c:pt idx="110">
                  <c:v>2016.0</c:v>
                </c:pt>
                <c:pt idx="111">
                  <c:v>2016.0</c:v>
                </c:pt>
                <c:pt idx="112">
                  <c:v>2016.0</c:v>
                </c:pt>
                <c:pt idx="113">
                  <c:v>2016.0</c:v>
                </c:pt>
                <c:pt idx="114">
                  <c:v>2016.0</c:v>
                </c:pt>
                <c:pt idx="115">
                  <c:v>2016.0</c:v>
                </c:pt>
                <c:pt idx="116">
                  <c:v>2016.0</c:v>
                </c:pt>
                <c:pt idx="117">
                  <c:v>2016.0</c:v>
                </c:pt>
                <c:pt idx="118">
                  <c:v>2016.0</c:v>
                </c:pt>
                <c:pt idx="119">
                  <c:v>2016.0</c:v>
                </c:pt>
                <c:pt idx="120">
                  <c:v>2016.0</c:v>
                </c:pt>
                <c:pt idx="121">
                  <c:v>2016.0</c:v>
                </c:pt>
                <c:pt idx="122">
                  <c:v>2016.0</c:v>
                </c:pt>
                <c:pt idx="123">
                  <c:v>2016.0</c:v>
                </c:pt>
                <c:pt idx="124">
                  <c:v>2016.0</c:v>
                </c:pt>
                <c:pt idx="125">
                  <c:v>2016.0</c:v>
                </c:pt>
                <c:pt idx="126">
                  <c:v>2016.0</c:v>
                </c:pt>
                <c:pt idx="127">
                  <c:v>2016.0</c:v>
                </c:pt>
                <c:pt idx="128">
                  <c:v>2016.0</c:v>
                </c:pt>
                <c:pt idx="129">
                  <c:v>2016.0</c:v>
                </c:pt>
                <c:pt idx="130">
                  <c:v>2016.0</c:v>
                </c:pt>
                <c:pt idx="131">
                  <c:v>2016.0</c:v>
                </c:pt>
                <c:pt idx="132">
                  <c:v>2016.0</c:v>
                </c:pt>
                <c:pt idx="133">
                  <c:v>2016.0</c:v>
                </c:pt>
                <c:pt idx="134">
                  <c:v>2016.0</c:v>
                </c:pt>
                <c:pt idx="135">
                  <c:v>2016.0</c:v>
                </c:pt>
                <c:pt idx="136">
                  <c:v>2016.0</c:v>
                </c:pt>
                <c:pt idx="137">
                  <c:v>2016.0</c:v>
                </c:pt>
                <c:pt idx="138">
                  <c:v>2016.0</c:v>
                </c:pt>
                <c:pt idx="139">
                  <c:v>2016.0</c:v>
                </c:pt>
                <c:pt idx="140">
                  <c:v>2016.0</c:v>
                </c:pt>
                <c:pt idx="141">
                  <c:v>2016.0</c:v>
                </c:pt>
                <c:pt idx="142">
                  <c:v>2016.0</c:v>
                </c:pt>
                <c:pt idx="143">
                  <c:v>2016.0</c:v>
                </c:pt>
                <c:pt idx="144">
                  <c:v>2016.0</c:v>
                </c:pt>
                <c:pt idx="145">
                  <c:v>2016.0</c:v>
                </c:pt>
                <c:pt idx="146">
                  <c:v>2016.0</c:v>
                </c:pt>
                <c:pt idx="147">
                  <c:v>2016.0</c:v>
                </c:pt>
              </c:numCache>
            </c:numRef>
          </c:cat>
          <c:val>
            <c:numRef>
              <c:f>Analyze_Portfolio!$J$237:$J$384</c:f>
              <c:numCache>
                <c:formatCode>0.0%</c:formatCode>
                <c:ptCount val="148"/>
                <c:pt idx="0">
                  <c:v>0.0912981603743463</c:v>
                </c:pt>
                <c:pt idx="1">
                  <c:v>0.114513967211018</c:v>
                </c:pt>
                <c:pt idx="2">
                  <c:v>0.121437784344192</c:v>
                </c:pt>
                <c:pt idx="3">
                  <c:v>0.113345607031135</c:v>
                </c:pt>
                <c:pt idx="4">
                  <c:v>0.135512937059505</c:v>
                </c:pt>
                <c:pt idx="5">
                  <c:v>0.165504746506164</c:v>
                </c:pt>
                <c:pt idx="6">
                  <c:v>0.138770267740381</c:v>
                </c:pt>
                <c:pt idx="7">
                  <c:v>0.143349799784972</c:v>
                </c:pt>
                <c:pt idx="8">
                  <c:v>0.143089832020227</c:v>
                </c:pt>
                <c:pt idx="9">
                  <c:v>0.145883750798508</c:v>
                </c:pt>
                <c:pt idx="10">
                  <c:v>0.136592945929507</c:v>
                </c:pt>
                <c:pt idx="11">
                  <c:v>0.136922595695158</c:v>
                </c:pt>
                <c:pt idx="12">
                  <c:v>0.147697898875721</c:v>
                </c:pt>
                <c:pt idx="13">
                  <c:v>0.148165770266218</c:v>
                </c:pt>
                <c:pt idx="14">
                  <c:v>0.147145041916364</c:v>
                </c:pt>
                <c:pt idx="15">
                  <c:v>0.157144993792344</c:v>
                </c:pt>
                <c:pt idx="16">
                  <c:v>0.12790031039695</c:v>
                </c:pt>
                <c:pt idx="17">
                  <c:v>0.100419599346423</c:v>
                </c:pt>
                <c:pt idx="18">
                  <c:v>0.0842525052421508</c:v>
                </c:pt>
                <c:pt idx="19">
                  <c:v>0.0901387606336812</c:v>
                </c:pt>
                <c:pt idx="20">
                  <c:v>0.0857176823451797</c:v>
                </c:pt>
                <c:pt idx="21">
                  <c:v>0.097703944366039</c:v>
                </c:pt>
                <c:pt idx="22">
                  <c:v>0.0930550245164383</c:v>
                </c:pt>
                <c:pt idx="23">
                  <c:v>0.0971900198580693</c:v>
                </c:pt>
                <c:pt idx="24">
                  <c:v>0.0592102956515388</c:v>
                </c:pt>
                <c:pt idx="25">
                  <c:v>0.0751236102053132</c:v>
                </c:pt>
                <c:pt idx="26">
                  <c:v>0.0684078852052363</c:v>
                </c:pt>
                <c:pt idx="27">
                  <c:v>0.0580310837551419</c:v>
                </c:pt>
                <c:pt idx="28">
                  <c:v>0.0563404907259848</c:v>
                </c:pt>
                <c:pt idx="29">
                  <c:v>0.0579379181807114</c:v>
                </c:pt>
                <c:pt idx="30">
                  <c:v>0.0488621255149286</c:v>
                </c:pt>
                <c:pt idx="31">
                  <c:v>0.0536931594591263</c:v>
                </c:pt>
                <c:pt idx="32">
                  <c:v>0.0665595001668715</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val>
        </c:ser>
        <c:dLbls>
          <c:showLegendKey val="0"/>
          <c:showVal val="0"/>
          <c:showCatName val="0"/>
          <c:showSerName val="0"/>
          <c:showPercent val="0"/>
          <c:showBubbleSize val="0"/>
        </c:dLbls>
        <c:gapWidth val="150"/>
        <c:axId val="1842742472"/>
        <c:axId val="1842501352"/>
      </c:barChart>
      <c:dateAx>
        <c:axId val="1842742472"/>
        <c:scaling>
          <c:orientation val="minMax"/>
        </c:scaling>
        <c:delete val="0"/>
        <c:axPos val="b"/>
        <c:majorGridlines>
          <c:spPr>
            <a:ln w="3175">
              <a:solidFill>
                <a:srgbClr val="C0C0C0"/>
              </a:solidFill>
              <a:prstDash val="solid"/>
            </a:ln>
          </c:spPr>
        </c:majorGridlines>
        <c:numFmt formatCode="General" sourceLinked="1"/>
        <c:majorTickMark val="out"/>
        <c:minorTickMark val="none"/>
        <c:tickLblPos val="low"/>
        <c:spPr>
          <a:ln w="3175">
            <a:solidFill>
              <a:srgbClr val="000000"/>
            </a:solidFill>
            <a:prstDash val="solid"/>
          </a:ln>
        </c:spPr>
        <c:txPr>
          <a:bodyPr rot="-5400000" vert="horz"/>
          <a:lstStyle/>
          <a:p>
            <a:pPr>
              <a:defRPr sz="800" b="1" i="0" u="none" strike="noStrike" baseline="0">
                <a:solidFill>
                  <a:srgbClr val="000000"/>
                </a:solidFill>
                <a:latin typeface="Arial"/>
                <a:ea typeface="Arial"/>
                <a:cs typeface="Arial"/>
              </a:defRPr>
            </a:pPr>
            <a:endParaRPr lang="en-US"/>
          </a:p>
        </c:txPr>
        <c:crossAx val="1842501352"/>
        <c:crosses val="autoZero"/>
        <c:auto val="0"/>
        <c:lblOffset val="100"/>
        <c:baseTimeUnit val="days"/>
      </c:dateAx>
      <c:valAx>
        <c:axId val="1842501352"/>
        <c:scaling>
          <c:orientation val="minMax"/>
        </c:scaling>
        <c:delete val="0"/>
        <c:axPos val="l"/>
        <c:majorGridlines>
          <c:spPr>
            <a:ln w="3175">
              <a:solidFill>
                <a:srgbClr val="C0C0C0"/>
              </a:solidFill>
              <a:prstDash val="solid"/>
            </a:ln>
          </c:spPr>
        </c:majorGridlines>
        <c:numFmt formatCode="0.0%" sourceLinked="0"/>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1842742472"/>
        <c:crosses val="autoZero"/>
        <c:crossBetween val="between"/>
      </c:valAx>
      <c:spPr>
        <a:solidFill>
          <a:srgbClr val="FFFFFF"/>
        </a:solidFill>
        <a:ln w="12700">
          <a:solidFill>
            <a:srgbClr val="808080"/>
          </a:solidFill>
          <a:prstDash val="solid"/>
        </a:ln>
      </c:spPr>
    </c:plotArea>
    <c:legend>
      <c:legendPos val="r"/>
      <c:layout>
        <c:manualLayout>
          <c:xMode val="edge"/>
          <c:yMode val="edge"/>
          <c:x val="0.0625870741878054"/>
          <c:y val="0.921208569859"/>
          <c:w val="0.907217091035092"/>
          <c:h val="0.0590384806550344"/>
        </c:manualLayout>
      </c:layout>
      <c:overlay val="0"/>
      <c:spPr>
        <a:solidFill>
          <a:srgbClr val="FFFFFF"/>
        </a:solidFill>
        <a:ln w="3175">
          <a:solidFill>
            <a:srgbClr val="808080"/>
          </a:solidFill>
          <a:prstDash val="solid"/>
        </a:ln>
      </c:spPr>
      <c:txPr>
        <a:bodyPr/>
        <a:lstStyle/>
        <a:p>
          <a:pPr>
            <a:defRPr sz="100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Analyze_Portfolio!$B$237</c:f>
          <c:strCache>
            <c:ptCount val="1"/>
            <c:pt idx="0">
              <c:v>Portfolio Growth (Nominal) 1970 - 2016</c:v>
            </c:pt>
          </c:strCache>
        </c:strRef>
      </c:tx>
      <c:layout>
        <c:manualLayout>
          <c:xMode val="edge"/>
          <c:yMode val="edge"/>
          <c:x val="0.372374318594791"/>
          <c:y val="0.0672"/>
        </c:manualLayout>
      </c:layout>
      <c:overlay val="1"/>
      <c:spPr>
        <a:solidFill>
          <a:schemeClr val="bg1"/>
        </a:solidFill>
        <a:ln>
          <a:solidFill>
            <a:schemeClr val="tx1"/>
          </a:solidFill>
        </a:ln>
      </c:spPr>
    </c:title>
    <c:autoTitleDeleted val="0"/>
    <c:plotArea>
      <c:layout>
        <c:manualLayout>
          <c:layoutTarget val="inner"/>
          <c:xMode val="edge"/>
          <c:yMode val="edge"/>
          <c:x val="0.114942743771596"/>
          <c:y val="0.0515760033913908"/>
          <c:w val="0.862070578286971"/>
          <c:h val="0.82235072074051"/>
        </c:manualLayout>
      </c:layout>
      <c:scatterChart>
        <c:scatterStyle val="smoothMarker"/>
        <c:varyColors val="0"/>
        <c:ser>
          <c:idx val="2"/>
          <c:order val="0"/>
          <c:tx>
            <c:v>Portfolio Unbalanced</c:v>
          </c:tx>
          <c:spPr>
            <a:ln w="12700">
              <a:solidFill>
                <a:srgbClr val="993366"/>
              </a:solidFill>
              <a:prstDash val="solid"/>
            </a:ln>
          </c:spPr>
          <c:marker>
            <c:symbol val="triangle"/>
            <c:size val="5"/>
            <c:spPr>
              <a:solidFill>
                <a:srgbClr val="FFFF00"/>
              </a:solidFill>
              <a:ln>
                <a:solidFill>
                  <a:srgbClr val="993366"/>
                </a:solidFill>
                <a:prstDash val="solid"/>
              </a:ln>
            </c:spPr>
          </c:marker>
          <c:xVal>
            <c:numRef>
              <c:f>Analyze_Portfolio!$E$237:$E$384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1970.0</c:v>
                </c:pt>
                <c:pt idx="101">
                  <c:v>1971.0</c:v>
                </c:pt>
                <c:pt idx="102">
                  <c:v>1972.0</c:v>
                </c:pt>
                <c:pt idx="103">
                  <c:v>1973.0</c:v>
                </c:pt>
                <c:pt idx="104">
                  <c:v>1974.0</c:v>
                </c:pt>
                <c:pt idx="105">
                  <c:v>1975.0</c:v>
                </c:pt>
                <c:pt idx="106">
                  <c:v>1976.0</c:v>
                </c:pt>
                <c:pt idx="107">
                  <c:v>1977.0</c:v>
                </c:pt>
                <c:pt idx="108">
                  <c:v>1978.0</c:v>
                </c:pt>
                <c:pt idx="109">
                  <c:v>1979.0</c:v>
                </c:pt>
                <c:pt idx="110">
                  <c:v>1980.0</c:v>
                </c:pt>
                <c:pt idx="111">
                  <c:v>1981.0</c:v>
                </c:pt>
                <c:pt idx="112">
                  <c:v>1982.0</c:v>
                </c:pt>
                <c:pt idx="113">
                  <c:v>1983.0</c:v>
                </c:pt>
                <c:pt idx="114">
                  <c:v>1984.0</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Portfolio_Math!$M$696:$M$843</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10000.0</c:v>
                </c:pt>
                <c:pt idx="100">
                  <c:v>9882.4592123723</c:v>
                </c:pt>
                <c:pt idx="101">
                  <c:v>11662.7358539736</c:v>
                </c:pt>
                <c:pt idx="102">
                  <c:v>14014.57070476966</c:v>
                </c:pt>
                <c:pt idx="103">
                  <c:v>12342.89903526903</c:v>
                </c:pt>
                <c:pt idx="104">
                  <c:v>10157.30648664858</c:v>
                </c:pt>
                <c:pt idx="105">
                  <c:v>12929.21279567015</c:v>
                </c:pt>
                <c:pt idx="106">
                  <c:v>14966.25416775137</c:v>
                </c:pt>
                <c:pt idx="107">
                  <c:v>15462.17378990745</c:v>
                </c:pt>
                <c:pt idx="108">
                  <c:v>17606.09049988104</c:v>
                </c:pt>
                <c:pt idx="109">
                  <c:v>19916.11310958109</c:v>
                </c:pt>
                <c:pt idx="110">
                  <c:v>24613.27439132027</c:v>
                </c:pt>
                <c:pt idx="111">
                  <c:v>24028.78886147731</c:v>
                </c:pt>
                <c:pt idx="112">
                  <c:v>27546.67142973276</c:v>
                </c:pt>
                <c:pt idx="113">
                  <c:v>32985.10923746211</c:v>
                </c:pt>
                <c:pt idx="114">
                  <c:v>34857.80198899845</c:v>
                </c:pt>
                <c:pt idx="115">
                  <c:v>47364.21491154072</c:v>
                </c:pt>
                <c:pt idx="116">
                  <c:v>62929.87756538737</c:v>
                </c:pt>
                <c:pt idx="117">
                  <c:v>69951.9795837489</c:v>
                </c:pt>
                <c:pt idx="118">
                  <c:v>84590.59301063041</c:v>
                </c:pt>
                <c:pt idx="119">
                  <c:v>99939.65190498206</c:v>
                </c:pt>
                <c:pt idx="120">
                  <c:v>87379.34394597029</c:v>
                </c:pt>
                <c:pt idx="121">
                  <c:v>107358.8293848312</c:v>
                </c:pt>
                <c:pt idx="122">
                  <c:v>108580.8397923716</c:v>
                </c:pt>
                <c:pt idx="123">
                  <c:v>128601.8509684794</c:v>
                </c:pt>
                <c:pt idx="124">
                  <c:v>131013.8544934862</c:v>
                </c:pt>
                <c:pt idx="125">
                  <c:v>161195.0823389514</c:v>
                </c:pt>
                <c:pt idx="126">
                  <c:v>183126.3294531256</c:v>
                </c:pt>
                <c:pt idx="127">
                  <c:v>216349.7677229755</c:v>
                </c:pt>
                <c:pt idx="128">
                  <c:v>258865.40939833</c:v>
                </c:pt>
                <c:pt idx="129">
                  <c:v>318910.3217602799</c:v>
                </c:pt>
                <c:pt idx="130">
                  <c:v>285825.1770855194</c:v>
                </c:pt>
                <c:pt idx="131">
                  <c:v>252585.4392929274</c:v>
                </c:pt>
                <c:pt idx="132">
                  <c:v>211538.7399786645</c:v>
                </c:pt>
                <c:pt idx="133">
                  <c:v>274059.6031684115</c:v>
                </c:pt>
                <c:pt idx="134">
                  <c:v>311736.0846354394</c:v>
                </c:pt>
                <c:pt idx="135">
                  <c:v>337575.6794502409</c:v>
                </c:pt>
                <c:pt idx="136">
                  <c:v>397348.8090102444</c:v>
                </c:pt>
                <c:pt idx="137">
                  <c:v>432523.2951304047</c:v>
                </c:pt>
                <c:pt idx="138">
                  <c:v>277932.1714181576</c:v>
                </c:pt>
                <c:pt idx="139">
                  <c:v>355214.8668748013</c:v>
                </c:pt>
                <c:pt idx="140">
                  <c:v>404645.5384557372</c:v>
                </c:pt>
                <c:pt idx="141">
                  <c:v>392007.3656246177</c:v>
                </c:pt>
                <c:pt idx="142">
                  <c:v>451815.433030352</c:v>
                </c:pt>
                <c:pt idx="143">
                  <c:v>561255.2252779586</c:v>
                </c:pt>
                <c:pt idx="144">
                  <c:v>603386.79695717</c:v>
                </c:pt>
                <c:pt idx="145">
                  <c:v>598642.7798897609</c:v>
                </c:pt>
                <c:pt idx="146">
                  <c:v>657861.6485149465</c:v>
                </c:pt>
                <c:pt idx="147">
                  <c:v>#N/A</c:v>
                </c:pt>
              </c:numCache>
            </c:numRef>
          </c:yVal>
          <c:smooth val="1"/>
        </c:ser>
        <c:ser>
          <c:idx val="1"/>
          <c:order val="1"/>
          <c:tx>
            <c:v>Portfolio Rebalanced</c:v>
          </c:tx>
          <c:spPr>
            <a:ln w="12700">
              <a:solidFill>
                <a:srgbClr val="FF0000"/>
              </a:solidFill>
              <a:prstDash val="solid"/>
            </a:ln>
          </c:spPr>
          <c:marker>
            <c:symbol val="circle"/>
            <c:size val="5"/>
            <c:spPr>
              <a:solidFill>
                <a:srgbClr val="FF0000"/>
              </a:solidFill>
              <a:ln>
                <a:solidFill>
                  <a:srgbClr val="000000"/>
                </a:solidFill>
                <a:prstDash val="solid"/>
              </a:ln>
            </c:spPr>
          </c:marker>
          <c:xVal>
            <c:numRef>
              <c:f>Analyze_Portfolio!$E$237:$E$384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1970.0</c:v>
                </c:pt>
                <c:pt idx="101">
                  <c:v>1971.0</c:v>
                </c:pt>
                <c:pt idx="102">
                  <c:v>1972.0</c:v>
                </c:pt>
                <c:pt idx="103">
                  <c:v>1973.0</c:v>
                </c:pt>
                <c:pt idx="104">
                  <c:v>1974.0</c:v>
                </c:pt>
                <c:pt idx="105">
                  <c:v>1975.0</c:v>
                </c:pt>
                <c:pt idx="106">
                  <c:v>1976.0</c:v>
                </c:pt>
                <c:pt idx="107">
                  <c:v>1977.0</c:v>
                </c:pt>
                <c:pt idx="108">
                  <c:v>1978.0</c:v>
                </c:pt>
                <c:pt idx="109">
                  <c:v>1979.0</c:v>
                </c:pt>
                <c:pt idx="110">
                  <c:v>1980.0</c:v>
                </c:pt>
                <c:pt idx="111">
                  <c:v>1981.0</c:v>
                </c:pt>
                <c:pt idx="112">
                  <c:v>1982.0</c:v>
                </c:pt>
                <c:pt idx="113">
                  <c:v>1983.0</c:v>
                </c:pt>
                <c:pt idx="114">
                  <c:v>1984.0</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Portfolio_Math!$M$396:$M$543</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10000.0</c:v>
                </c:pt>
                <c:pt idx="100">
                  <c:v>9882.459212372297</c:v>
                </c:pt>
                <c:pt idx="101">
                  <c:v>11754.62406230763</c:v>
                </c:pt>
                <c:pt idx="102">
                  <c:v>14176.17487913624</c:v>
                </c:pt>
                <c:pt idx="103">
                  <c:v>12502.86024607886</c:v>
                </c:pt>
                <c:pt idx="104">
                  <c:v>10188.31790098955</c:v>
                </c:pt>
                <c:pt idx="105">
                  <c:v>13235.31905788536</c:v>
                </c:pt>
                <c:pt idx="106">
                  <c:v>15486.04851171812</c:v>
                </c:pt>
                <c:pt idx="107">
                  <c:v>15973.27851667727</c:v>
                </c:pt>
                <c:pt idx="108">
                  <c:v>18091.67422721634</c:v>
                </c:pt>
                <c:pt idx="109">
                  <c:v>20684.67557242618</c:v>
                </c:pt>
                <c:pt idx="110">
                  <c:v>25603.5222890593</c:v>
                </c:pt>
                <c:pt idx="111">
                  <c:v>25118.20124566661</c:v>
                </c:pt>
                <c:pt idx="112">
                  <c:v>29247.83956617411</c:v>
                </c:pt>
                <c:pt idx="113">
                  <c:v>34984.42920995287</c:v>
                </c:pt>
                <c:pt idx="114">
                  <c:v>37080.99221981556</c:v>
                </c:pt>
                <c:pt idx="115">
                  <c:v>50251.35337430865</c:v>
                </c:pt>
                <c:pt idx="116">
                  <c:v>65589.83115497323</c:v>
                </c:pt>
                <c:pt idx="117">
                  <c:v>70959.25706371761</c:v>
                </c:pt>
                <c:pt idx="118">
                  <c:v>84118.33641997766</c:v>
                </c:pt>
                <c:pt idx="119">
                  <c:v>101347.5338887829</c:v>
                </c:pt>
                <c:pt idx="120">
                  <c:v>92955.73922488994</c:v>
                </c:pt>
                <c:pt idx="121">
                  <c:v>115512.0831875246</c:v>
                </c:pt>
                <c:pt idx="122">
                  <c:v>118740.6683061223</c:v>
                </c:pt>
                <c:pt idx="123">
                  <c:v>139504.1647703502</c:v>
                </c:pt>
                <c:pt idx="124">
                  <c:v>141163.708370721</c:v>
                </c:pt>
                <c:pt idx="125">
                  <c:v>175494.3683524034</c:v>
                </c:pt>
                <c:pt idx="126">
                  <c:v>198336.358008713</c:v>
                </c:pt>
                <c:pt idx="127">
                  <c:v>232360.7242048417</c:v>
                </c:pt>
                <c:pt idx="128">
                  <c:v>274251.9842540447</c:v>
                </c:pt>
                <c:pt idx="129">
                  <c:v>331106.7681868933</c:v>
                </c:pt>
                <c:pt idx="130">
                  <c:v>305638.8136788627</c:v>
                </c:pt>
                <c:pt idx="131">
                  <c:v>275556.8849871022</c:v>
                </c:pt>
                <c:pt idx="132">
                  <c:v>238762.2012479462</c:v>
                </c:pt>
                <c:pt idx="133">
                  <c:v>306985.1719094614</c:v>
                </c:pt>
                <c:pt idx="134">
                  <c:v>347990.068508555</c:v>
                </c:pt>
                <c:pt idx="135">
                  <c:v>376317.6432513843</c:v>
                </c:pt>
                <c:pt idx="136">
                  <c:v>438791.0797648312</c:v>
                </c:pt>
                <c:pt idx="137">
                  <c:v>477339.3280769837</c:v>
                </c:pt>
                <c:pt idx="138">
                  <c:v>330613.1138186053</c:v>
                </c:pt>
                <c:pt idx="139">
                  <c:v>418407.1021922844</c:v>
                </c:pt>
                <c:pt idx="140">
                  <c:v>473499.4222370929</c:v>
                </c:pt>
                <c:pt idx="141">
                  <c:v>462251.9359012498</c:v>
                </c:pt>
                <c:pt idx="142">
                  <c:v>528714.9953646256</c:v>
                </c:pt>
                <c:pt idx="143">
                  <c:v>638340.6870261101</c:v>
                </c:pt>
                <c:pt idx="144">
                  <c:v>677242.3494237522</c:v>
                </c:pt>
                <c:pt idx="145">
                  <c:v>669762.6343370471</c:v>
                </c:pt>
                <c:pt idx="146">
                  <c:v>724415.2652989501</c:v>
                </c:pt>
                <c:pt idx="147">
                  <c:v>#N/A</c:v>
                </c:pt>
              </c:numCache>
            </c:numRef>
          </c:yVal>
          <c:smooth val="1"/>
        </c:ser>
        <c:ser>
          <c:idx val="0"/>
          <c:order val="2"/>
          <c:tx>
            <c:strRef>
              <c:f>Analyze_Portfolio!$F$4</c:f>
              <c:strCache>
                <c:ptCount val="1"/>
                <c:pt idx="0">
                  <c:v>60/40</c:v>
                </c:pt>
              </c:strCache>
            </c:strRef>
          </c:tx>
          <c:spPr>
            <a:ln w="12700">
              <a:solidFill>
                <a:srgbClr val="000080"/>
              </a:solidFill>
              <a:prstDash val="solid"/>
            </a:ln>
          </c:spPr>
          <c:marker>
            <c:symbol val="circle"/>
            <c:size val="5"/>
            <c:spPr>
              <a:solidFill>
                <a:srgbClr val="00FFFF"/>
              </a:solidFill>
              <a:ln>
                <a:solidFill>
                  <a:srgbClr val="000000"/>
                </a:solidFill>
                <a:prstDash val="solid"/>
              </a:ln>
            </c:spPr>
          </c:marker>
          <c:xVal>
            <c:numRef>
              <c:f>Analyze_Portfolio!$E$237:$E$384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1970.0</c:v>
                </c:pt>
                <c:pt idx="101">
                  <c:v>1971.0</c:v>
                </c:pt>
                <c:pt idx="102">
                  <c:v>1972.0</c:v>
                </c:pt>
                <c:pt idx="103">
                  <c:v>1973.0</c:v>
                </c:pt>
                <c:pt idx="104">
                  <c:v>1974.0</c:v>
                </c:pt>
                <c:pt idx="105">
                  <c:v>1975.0</c:v>
                </c:pt>
                <c:pt idx="106">
                  <c:v>1976.0</c:v>
                </c:pt>
                <c:pt idx="107">
                  <c:v>1977.0</c:v>
                </c:pt>
                <c:pt idx="108">
                  <c:v>1978.0</c:v>
                </c:pt>
                <c:pt idx="109">
                  <c:v>1979.0</c:v>
                </c:pt>
                <c:pt idx="110">
                  <c:v>1980.0</c:v>
                </c:pt>
                <c:pt idx="111">
                  <c:v>1981.0</c:v>
                </c:pt>
                <c:pt idx="112">
                  <c:v>1982.0</c:v>
                </c:pt>
                <c:pt idx="113">
                  <c:v>1983.0</c:v>
                </c:pt>
                <c:pt idx="114">
                  <c:v>1984.0</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Portfolio_Math!$N$396:$N$543</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10000.0</c:v>
                </c:pt>
                <c:pt idx="100">
                  <c:v>10642.85940892834</c:v>
                </c:pt>
                <c:pt idx="101">
                  <c:v>11982.26597905677</c:v>
                </c:pt>
                <c:pt idx="102">
                  <c:v>13328.87187626814</c:v>
                </c:pt>
                <c:pt idx="103">
                  <c:v>12075.6347904324</c:v>
                </c:pt>
                <c:pt idx="104">
                  <c:v>10343.77481486042</c:v>
                </c:pt>
                <c:pt idx="105">
                  <c:v>13026.26909214938</c:v>
                </c:pt>
                <c:pt idx="106">
                  <c:v>15905.15779646066</c:v>
                </c:pt>
                <c:pt idx="107">
                  <c:v>15666.72856725261</c:v>
                </c:pt>
                <c:pt idx="108">
                  <c:v>16431.8373899199</c:v>
                </c:pt>
                <c:pt idx="109">
                  <c:v>18758.75927159878</c:v>
                </c:pt>
                <c:pt idx="110">
                  <c:v>22618.39779905404</c:v>
                </c:pt>
                <c:pt idx="111">
                  <c:v>22652.13723723155</c:v>
                </c:pt>
                <c:pt idx="112">
                  <c:v>28416.59566350395</c:v>
                </c:pt>
                <c:pt idx="113">
                  <c:v>33061.3160483882</c:v>
                </c:pt>
                <c:pt idx="114">
                  <c:v>35901.64748016977</c:v>
                </c:pt>
                <c:pt idx="115">
                  <c:v>45931.99331448328</c:v>
                </c:pt>
                <c:pt idx="116">
                  <c:v>53113.40335492035</c:v>
                </c:pt>
                <c:pt idx="117">
                  <c:v>53836.15180705761</c:v>
                </c:pt>
                <c:pt idx="118">
                  <c:v>61188.76620714285</c:v>
                </c:pt>
                <c:pt idx="119">
                  <c:v>75061.01091217082</c:v>
                </c:pt>
                <c:pt idx="120">
                  <c:v>74905.72605492525</c:v>
                </c:pt>
                <c:pt idx="121">
                  <c:v>94959.39664012988</c:v>
                </c:pt>
                <c:pt idx="122">
                  <c:v>103154.837344211</c:v>
                </c:pt>
                <c:pt idx="123">
                  <c:v>113725.6932570581</c:v>
                </c:pt>
                <c:pt idx="124">
                  <c:v>112402.3970119161</c:v>
                </c:pt>
                <c:pt idx="125">
                  <c:v>144711.090227652</c:v>
                </c:pt>
                <c:pt idx="126">
                  <c:v>164983.9504913805</c:v>
                </c:pt>
                <c:pt idx="127">
                  <c:v>201897.113108026</c:v>
                </c:pt>
                <c:pt idx="128">
                  <c:v>237009.8557129797</c:v>
                </c:pt>
                <c:pt idx="129">
                  <c:v>270154.3947008248</c:v>
                </c:pt>
                <c:pt idx="130">
                  <c:v>265324.9472454282</c:v>
                </c:pt>
                <c:pt idx="131">
                  <c:v>256812.6277864331</c:v>
                </c:pt>
                <c:pt idx="132">
                  <c:v>232997.5350576203</c:v>
                </c:pt>
                <c:pt idx="133">
                  <c:v>280532.974527668</c:v>
                </c:pt>
                <c:pt idx="134">
                  <c:v>306354.0542701397</c:v>
                </c:pt>
                <c:pt idx="135">
                  <c:v>320282.5026183425</c:v>
                </c:pt>
                <c:pt idx="136">
                  <c:v>355558.7313335792</c:v>
                </c:pt>
                <c:pt idx="137">
                  <c:v>377114.1309731208</c:v>
                </c:pt>
                <c:pt idx="138">
                  <c:v>300931.0879441506</c:v>
                </c:pt>
                <c:pt idx="139">
                  <c:v>359891.3724669138</c:v>
                </c:pt>
                <c:pt idx="140">
                  <c:v>406046.8291704623</c:v>
                </c:pt>
                <c:pt idx="141">
                  <c:v>420666.1067241693</c:v>
                </c:pt>
                <c:pt idx="142">
                  <c:v>468500.0581330967</c:v>
                </c:pt>
                <c:pt idx="143">
                  <c:v>558006.3195993411</c:v>
                </c:pt>
                <c:pt idx="144">
                  <c:v>612471.4750345781</c:v>
                </c:pt>
                <c:pt idx="145">
                  <c:v>614282.2469505178</c:v>
                </c:pt>
                <c:pt idx="146">
                  <c:v>666606.808745763</c:v>
                </c:pt>
                <c:pt idx="147">
                  <c:v>#N/A</c:v>
                </c:pt>
              </c:numCache>
            </c:numRef>
          </c:yVal>
          <c:smooth val="1"/>
        </c:ser>
        <c:dLbls>
          <c:showLegendKey val="0"/>
          <c:showVal val="0"/>
          <c:showCatName val="0"/>
          <c:showSerName val="0"/>
          <c:showPercent val="0"/>
          <c:showBubbleSize val="0"/>
        </c:dLbls>
        <c:axId val="1843542872"/>
        <c:axId val="1842983480"/>
      </c:scatterChart>
      <c:valAx>
        <c:axId val="184354287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low"/>
        <c:spPr>
          <a:ln w="3175">
            <a:solidFill>
              <a:srgbClr val="000000"/>
            </a:solidFill>
            <a:prstDash val="solid"/>
          </a:ln>
        </c:spPr>
        <c:txPr>
          <a:bodyPr rot="-5400000" vert="horz"/>
          <a:lstStyle/>
          <a:p>
            <a:pPr>
              <a:defRPr sz="800" b="1" i="0" u="none" strike="noStrike" baseline="0">
                <a:solidFill>
                  <a:srgbClr val="000000"/>
                </a:solidFill>
                <a:latin typeface="Arial"/>
                <a:ea typeface="Arial"/>
                <a:cs typeface="Arial"/>
              </a:defRPr>
            </a:pPr>
            <a:endParaRPr lang="en-US"/>
          </a:p>
        </c:txPr>
        <c:crossAx val="1842983480"/>
        <c:crosses val="autoZero"/>
        <c:crossBetween val="midCat"/>
        <c:majorUnit val="2.0"/>
        <c:minorUnit val="1.0"/>
      </c:valAx>
      <c:valAx>
        <c:axId val="1842983480"/>
        <c:scaling>
          <c:orientation val="minMax"/>
        </c:scaling>
        <c:delete val="0"/>
        <c:axPos val="l"/>
        <c:majorGridlines>
          <c:spPr>
            <a:ln w="3175">
              <a:solidFill>
                <a:srgbClr val="C0C0C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1843542872"/>
        <c:crosses val="autoZero"/>
        <c:crossBetween val="midCat"/>
      </c:valAx>
      <c:spPr>
        <a:gradFill rotWithShape="0">
          <a:gsLst>
            <a:gs pos="0">
              <a:srgbClr val="FFFFFF"/>
            </a:gs>
            <a:gs pos="7001">
              <a:srgbClr val="E6E6E6"/>
            </a:gs>
            <a:gs pos="32001">
              <a:srgbClr val="7D8496"/>
            </a:gs>
            <a:gs pos="47000">
              <a:srgbClr val="E6E6E6"/>
            </a:gs>
            <a:gs pos="85001">
              <a:srgbClr val="7D8496"/>
            </a:gs>
            <a:gs pos="100000">
              <a:srgbClr val="E6E6E6"/>
            </a:gs>
          </a:gsLst>
          <a:lin ang="2700000"/>
        </a:gradFill>
        <a:ln w="12700">
          <a:solidFill>
            <a:srgbClr val="808080"/>
          </a:solidFill>
          <a:prstDash val="solid"/>
        </a:ln>
      </c:spPr>
    </c:plotArea>
    <c:legend>
      <c:legendPos val="r"/>
      <c:layout>
        <c:manualLayout>
          <c:xMode val="edge"/>
          <c:yMode val="edge"/>
          <c:x val="0.121645936923359"/>
          <c:y val="0.0744"/>
          <c:w val="0.212230135310756"/>
          <c:h val="0.15"/>
        </c:manualLayout>
      </c:layout>
      <c:overlay val="0"/>
      <c:spPr>
        <a:solidFill>
          <a:srgbClr val="FFFFFF"/>
        </a:solidFill>
        <a:ln w="3175">
          <a:solidFill>
            <a:srgbClr val="808080"/>
          </a:solidFill>
          <a:prstDash val="solid"/>
        </a:ln>
      </c:spPr>
      <c:txPr>
        <a:bodyPr/>
        <a:lstStyle/>
        <a:p>
          <a:pPr>
            <a:defRPr sz="80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44337745780469"/>
          <c:y val="0.121495696723182"/>
          <c:w val="0.902914048142395"/>
          <c:h val="0.769438863439123"/>
        </c:manualLayout>
      </c:layout>
      <c:scatterChart>
        <c:scatterStyle val="lineMarker"/>
        <c:varyColors val="0"/>
        <c:ser>
          <c:idx val="1"/>
          <c:order val="0"/>
          <c:tx>
            <c:v>Drawdowns Rebalanced (Nominal)</c:v>
          </c:tx>
          <c:spPr>
            <a:ln w="25400">
              <a:solidFill>
                <a:srgbClr val="FF0000"/>
              </a:solidFill>
              <a:prstDash val="solid"/>
            </a:ln>
          </c:spPr>
          <c:marker>
            <c:symbol val="none"/>
          </c:marker>
          <c:xVal>
            <c:numRef>
              <c:f>Analyze_Portfolio!$E$237:$E$384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1970.0</c:v>
                </c:pt>
                <c:pt idx="101">
                  <c:v>1971.0</c:v>
                </c:pt>
                <c:pt idx="102">
                  <c:v>1972.0</c:v>
                </c:pt>
                <c:pt idx="103">
                  <c:v>1973.0</c:v>
                </c:pt>
                <c:pt idx="104">
                  <c:v>1974.0</c:v>
                </c:pt>
                <c:pt idx="105">
                  <c:v>1975.0</c:v>
                </c:pt>
                <c:pt idx="106">
                  <c:v>1976.0</c:v>
                </c:pt>
                <c:pt idx="107">
                  <c:v>1977.0</c:v>
                </c:pt>
                <c:pt idx="108">
                  <c:v>1978.0</c:v>
                </c:pt>
                <c:pt idx="109">
                  <c:v>1979.0</c:v>
                </c:pt>
                <c:pt idx="110">
                  <c:v>1980.0</c:v>
                </c:pt>
                <c:pt idx="111">
                  <c:v>1981.0</c:v>
                </c:pt>
                <c:pt idx="112">
                  <c:v>1982.0</c:v>
                </c:pt>
                <c:pt idx="113">
                  <c:v>1983.0</c:v>
                </c:pt>
                <c:pt idx="114">
                  <c:v>1984.0</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Portfolio_Math!$M$1296:$M$1443</c:f>
              <c:numCache>
                <c:formatCode>0.00%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0.0</c:v>
                </c:pt>
                <c:pt idx="100">
                  <c:v>0.0117540787627702</c:v>
                </c:pt>
                <c:pt idx="101">
                  <c:v>0.0</c:v>
                </c:pt>
                <c:pt idx="102">
                  <c:v>0.0</c:v>
                </c:pt>
                <c:pt idx="103">
                  <c:v>0.11803710431931</c:v>
                </c:pt>
                <c:pt idx="104">
                  <c:v>0.281306982465052</c:v>
                </c:pt>
                <c:pt idx="105">
                  <c:v>0.0663688074725709</c:v>
                </c:pt>
                <c:pt idx="106">
                  <c:v>0.0</c:v>
                </c:pt>
                <c:pt idx="107">
                  <c:v>0.0</c:v>
                </c:pt>
                <c:pt idx="108">
                  <c:v>0.0</c:v>
                </c:pt>
                <c:pt idx="109">
                  <c:v>0.0</c:v>
                </c:pt>
                <c:pt idx="110">
                  <c:v>0.0</c:v>
                </c:pt>
                <c:pt idx="111">
                  <c:v>0.0189552452163999</c:v>
                </c:pt>
                <c:pt idx="112">
                  <c:v>0.0</c:v>
                </c:pt>
                <c:pt idx="113">
                  <c:v>0.0</c:v>
                </c:pt>
                <c:pt idx="114">
                  <c:v>0.0</c:v>
                </c:pt>
                <c:pt idx="115">
                  <c:v>0.0</c:v>
                </c:pt>
                <c:pt idx="116">
                  <c:v>0.0</c:v>
                </c:pt>
                <c:pt idx="117">
                  <c:v>0.0</c:v>
                </c:pt>
                <c:pt idx="118">
                  <c:v>0.0</c:v>
                </c:pt>
                <c:pt idx="119">
                  <c:v>0.0</c:v>
                </c:pt>
                <c:pt idx="120">
                  <c:v>0.082802159479302</c:v>
                </c:pt>
                <c:pt idx="121">
                  <c:v>0.0</c:v>
                </c:pt>
                <c:pt idx="122">
                  <c:v>0.0</c:v>
                </c:pt>
                <c:pt idx="123">
                  <c:v>0.0</c:v>
                </c:pt>
                <c:pt idx="124">
                  <c:v>0.0</c:v>
                </c:pt>
                <c:pt idx="125">
                  <c:v>0.0</c:v>
                </c:pt>
                <c:pt idx="126">
                  <c:v>0.0</c:v>
                </c:pt>
                <c:pt idx="127">
                  <c:v>0.0</c:v>
                </c:pt>
                <c:pt idx="128">
                  <c:v>0.0</c:v>
                </c:pt>
                <c:pt idx="129">
                  <c:v>0.0</c:v>
                </c:pt>
                <c:pt idx="130">
                  <c:v>0.0769176499999998</c:v>
                </c:pt>
                <c:pt idx="131">
                  <c:v>0.167770304134755</c:v>
                </c:pt>
                <c:pt idx="132">
                  <c:v>0.278896645467613</c:v>
                </c:pt>
                <c:pt idx="133">
                  <c:v>0.0728514140907456</c:v>
                </c:pt>
                <c:pt idx="134">
                  <c:v>0.0</c:v>
                </c:pt>
                <c:pt idx="135">
                  <c:v>0.0</c:v>
                </c:pt>
                <c:pt idx="136">
                  <c:v>0.0</c:v>
                </c:pt>
                <c:pt idx="137">
                  <c:v>0.0</c:v>
                </c:pt>
                <c:pt idx="138">
                  <c:v>0.30738346</c:v>
                </c:pt>
                <c:pt idx="139">
                  <c:v>0.123459816567209</c:v>
                </c:pt>
                <c:pt idx="140">
                  <c:v>0.00804439444652582</c:v>
                </c:pt>
                <c:pt idx="141">
                  <c:v>0.0316072682226188</c:v>
                </c:pt>
                <c:pt idx="142">
                  <c:v>0.0</c:v>
                </c:pt>
                <c:pt idx="143">
                  <c:v>0.0</c:v>
                </c:pt>
                <c:pt idx="144">
                  <c:v>0.0</c:v>
                </c:pt>
                <c:pt idx="145">
                  <c:v>0.0110443699999999</c:v>
                </c:pt>
                <c:pt idx="146">
                  <c:v>0.0</c:v>
                </c:pt>
                <c:pt idx="147">
                  <c:v>#N/A</c:v>
                </c:pt>
              </c:numCache>
            </c:numRef>
          </c:yVal>
          <c:smooth val="0"/>
        </c:ser>
        <c:ser>
          <c:idx val="0"/>
          <c:order val="1"/>
          <c:tx>
            <c:v>Drawdowns Unbalanced (Nominal)</c:v>
          </c:tx>
          <c:spPr>
            <a:ln w="25400">
              <a:solidFill>
                <a:srgbClr val="000080"/>
              </a:solidFill>
              <a:prstDash val="solid"/>
            </a:ln>
          </c:spPr>
          <c:marker>
            <c:symbol val="none"/>
          </c:marker>
          <c:xVal>
            <c:numRef>
              <c:f>Analyze_Portfolio!$E$237:$E$384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1970.0</c:v>
                </c:pt>
                <c:pt idx="101">
                  <c:v>1971.0</c:v>
                </c:pt>
                <c:pt idx="102">
                  <c:v>1972.0</c:v>
                </c:pt>
                <c:pt idx="103">
                  <c:v>1973.0</c:v>
                </c:pt>
                <c:pt idx="104">
                  <c:v>1974.0</c:v>
                </c:pt>
                <c:pt idx="105">
                  <c:v>1975.0</c:v>
                </c:pt>
                <c:pt idx="106">
                  <c:v>1976.0</c:v>
                </c:pt>
                <c:pt idx="107">
                  <c:v>1977.0</c:v>
                </c:pt>
                <c:pt idx="108">
                  <c:v>1978.0</c:v>
                </c:pt>
                <c:pt idx="109">
                  <c:v>1979.0</c:v>
                </c:pt>
                <c:pt idx="110">
                  <c:v>1980.0</c:v>
                </c:pt>
                <c:pt idx="111">
                  <c:v>1981.0</c:v>
                </c:pt>
                <c:pt idx="112">
                  <c:v>1982.0</c:v>
                </c:pt>
                <c:pt idx="113">
                  <c:v>1983.0</c:v>
                </c:pt>
                <c:pt idx="114">
                  <c:v>1984.0</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Portfolio_Math!$M$1446:$M$1593</c:f>
              <c:numCache>
                <c:formatCode>0.00%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yVal>
          <c:smooth val="0"/>
        </c:ser>
        <c:ser>
          <c:idx val="2"/>
          <c:order val="2"/>
          <c:tx>
            <c:strRef>
              <c:f>Analyze_Portfolio!$B$240</c:f>
              <c:strCache>
                <c:ptCount val="1"/>
                <c:pt idx="0">
                  <c:v>Drawdowns 60/40 (Nominal)</c:v>
                </c:pt>
              </c:strCache>
            </c:strRef>
          </c:tx>
          <c:spPr>
            <a:ln>
              <a:solidFill>
                <a:schemeClr val="accent3">
                  <a:lumMod val="50000"/>
                </a:schemeClr>
              </a:solidFill>
            </a:ln>
          </c:spPr>
          <c:marker>
            <c:symbol val="none"/>
          </c:marker>
          <c:xVal>
            <c:numRef>
              <c:f>Analyze_Portfolio!$E$237:$E$384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1970.0</c:v>
                </c:pt>
                <c:pt idx="101">
                  <c:v>1971.0</c:v>
                </c:pt>
                <c:pt idx="102">
                  <c:v>1972.0</c:v>
                </c:pt>
                <c:pt idx="103">
                  <c:v>1973.0</c:v>
                </c:pt>
                <c:pt idx="104">
                  <c:v>1974.0</c:v>
                </c:pt>
                <c:pt idx="105">
                  <c:v>1975.0</c:v>
                </c:pt>
                <c:pt idx="106">
                  <c:v>1976.0</c:v>
                </c:pt>
                <c:pt idx="107">
                  <c:v>1977.0</c:v>
                </c:pt>
                <c:pt idx="108">
                  <c:v>1978.0</c:v>
                </c:pt>
                <c:pt idx="109">
                  <c:v>1979.0</c:v>
                </c:pt>
                <c:pt idx="110">
                  <c:v>1980.0</c:v>
                </c:pt>
                <c:pt idx="111">
                  <c:v>1981.0</c:v>
                </c:pt>
                <c:pt idx="112">
                  <c:v>1982.0</c:v>
                </c:pt>
                <c:pt idx="113">
                  <c:v>1983.0</c:v>
                </c:pt>
                <c:pt idx="114">
                  <c:v>1984.0</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Portfolio_Math!$N$1296:$N$1443</c:f>
              <c:numCache>
                <c:formatCode>0.00%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0.0</c:v>
                </c:pt>
                <c:pt idx="100">
                  <c:v>0.0</c:v>
                </c:pt>
                <c:pt idx="101">
                  <c:v>0.0</c:v>
                </c:pt>
                <c:pt idx="102">
                  <c:v>0.0</c:v>
                </c:pt>
                <c:pt idx="103">
                  <c:v>0.0940242428218633</c:v>
                </c:pt>
                <c:pt idx="104">
                  <c:v>0.223957217768942</c:v>
                </c:pt>
                <c:pt idx="105">
                  <c:v>0.0227028053782665</c:v>
                </c:pt>
                <c:pt idx="106">
                  <c:v>0.0</c:v>
                </c:pt>
                <c:pt idx="107">
                  <c:v>0.014990686182385</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0.00206878185303516</c:v>
                </c:pt>
                <c:pt idx="121">
                  <c:v>0.0</c:v>
                </c:pt>
                <c:pt idx="122">
                  <c:v>0.0</c:v>
                </c:pt>
                <c:pt idx="123">
                  <c:v>0.0</c:v>
                </c:pt>
                <c:pt idx="124">
                  <c:v>0.0116358600000001</c:v>
                </c:pt>
                <c:pt idx="125">
                  <c:v>0.0</c:v>
                </c:pt>
                <c:pt idx="126">
                  <c:v>0.0</c:v>
                </c:pt>
                <c:pt idx="127">
                  <c:v>0.0</c:v>
                </c:pt>
                <c:pt idx="128">
                  <c:v>0.0</c:v>
                </c:pt>
                <c:pt idx="129">
                  <c:v>0.0</c:v>
                </c:pt>
                <c:pt idx="130">
                  <c:v>0.0178766199999999</c:v>
                </c:pt>
                <c:pt idx="131">
                  <c:v>0.0493857111936555</c:v>
                </c:pt>
                <c:pt idx="132">
                  <c:v>0.137539349246392</c:v>
                </c:pt>
                <c:pt idx="133">
                  <c:v>0.0</c:v>
                </c:pt>
                <c:pt idx="134">
                  <c:v>0.0</c:v>
                </c:pt>
                <c:pt idx="135">
                  <c:v>0.0</c:v>
                </c:pt>
                <c:pt idx="136">
                  <c:v>0.0</c:v>
                </c:pt>
                <c:pt idx="137">
                  <c:v>0.0</c:v>
                </c:pt>
                <c:pt idx="138">
                  <c:v>0.20201588</c:v>
                </c:pt>
                <c:pt idx="139">
                  <c:v>0.045669883708056</c:v>
                </c:pt>
                <c:pt idx="140">
                  <c:v>0.0</c:v>
                </c:pt>
                <c:pt idx="141">
                  <c:v>0.0</c:v>
                </c:pt>
                <c:pt idx="142">
                  <c:v>0.0</c:v>
                </c:pt>
                <c:pt idx="143">
                  <c:v>0.0</c:v>
                </c:pt>
                <c:pt idx="144">
                  <c:v>0.0</c:v>
                </c:pt>
                <c:pt idx="145">
                  <c:v>0.0</c:v>
                </c:pt>
                <c:pt idx="146">
                  <c:v>0.0</c:v>
                </c:pt>
                <c:pt idx="147">
                  <c:v>#N/A</c:v>
                </c:pt>
              </c:numCache>
            </c:numRef>
          </c:yVal>
          <c:smooth val="0"/>
        </c:ser>
        <c:dLbls>
          <c:showLegendKey val="0"/>
          <c:showVal val="0"/>
          <c:showCatName val="0"/>
          <c:showSerName val="0"/>
          <c:showPercent val="0"/>
          <c:showBubbleSize val="0"/>
        </c:dLbls>
        <c:axId val="1844333624"/>
        <c:axId val="1844336920"/>
      </c:scatterChart>
      <c:valAx>
        <c:axId val="1844333624"/>
        <c:scaling>
          <c:orientation val="minMax"/>
        </c:scaling>
        <c:delete val="0"/>
        <c:axPos val="t"/>
        <c:majorGridlines>
          <c:spPr>
            <a:ln w="3175">
              <a:solidFill>
                <a:srgbClr val="C0C0C0"/>
              </a:solidFill>
              <a:prstDash val="solid"/>
            </a:ln>
          </c:spPr>
        </c:majorGridlines>
        <c:numFmt formatCode="0" sourceLinked="1"/>
        <c:majorTickMark val="out"/>
        <c:minorTickMark val="none"/>
        <c:tickLblPos val="nextTo"/>
        <c:spPr>
          <a:ln w="3175">
            <a:solidFill>
              <a:srgbClr val="000000"/>
            </a:solidFill>
            <a:prstDash val="solid"/>
          </a:ln>
        </c:spPr>
        <c:txPr>
          <a:bodyPr rot="-5400000" vert="horz"/>
          <a:lstStyle/>
          <a:p>
            <a:pPr>
              <a:defRPr sz="800" b="1" i="0" u="none" strike="noStrike" baseline="0">
                <a:solidFill>
                  <a:srgbClr val="000000"/>
                </a:solidFill>
                <a:latin typeface="Arial"/>
                <a:ea typeface="Arial"/>
                <a:cs typeface="Arial"/>
              </a:defRPr>
            </a:pPr>
            <a:endParaRPr lang="en-US"/>
          </a:p>
        </c:txPr>
        <c:crossAx val="1844336920"/>
        <c:crosses val="autoZero"/>
        <c:crossBetween val="midCat"/>
        <c:majorUnit val="2.0"/>
        <c:minorUnit val="1.0"/>
      </c:valAx>
      <c:valAx>
        <c:axId val="1844336920"/>
        <c:scaling>
          <c:orientation val="maxMin"/>
        </c:scaling>
        <c:delete val="0"/>
        <c:axPos val="l"/>
        <c:majorGridlines>
          <c:spPr>
            <a:ln w="3175">
              <a:solidFill>
                <a:srgbClr val="C0C0C0"/>
              </a:solidFill>
              <a:prstDash val="solid"/>
            </a:ln>
          </c:spPr>
        </c:majorGridlines>
        <c:numFmt formatCode="0.00%" sourceLinked="1"/>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1844333624"/>
        <c:crosses val="autoZero"/>
        <c:crossBetween val="midCat"/>
      </c:valAx>
      <c:spPr>
        <a:gradFill rotWithShape="0">
          <a:gsLst>
            <a:gs pos="0">
              <a:srgbClr val="5E9EFF"/>
            </a:gs>
            <a:gs pos="39999">
              <a:srgbClr val="85C2FF"/>
            </a:gs>
            <a:gs pos="70000">
              <a:srgbClr val="C4D6EB"/>
            </a:gs>
            <a:gs pos="100000">
              <a:srgbClr val="FFEBFA"/>
            </a:gs>
          </a:gsLst>
          <a:lin ang="5400000"/>
        </a:gradFill>
        <a:ln w="12700">
          <a:solidFill>
            <a:srgbClr val="808080"/>
          </a:solidFill>
          <a:prstDash val="solid"/>
        </a:ln>
      </c:spPr>
    </c:plotArea>
    <c:legend>
      <c:legendPos val="r"/>
      <c:layout>
        <c:manualLayout>
          <c:xMode val="edge"/>
          <c:yMode val="edge"/>
          <c:x val="0.128738932301394"/>
          <c:y val="0.90735923876925"/>
          <c:w val="0.770950844736641"/>
          <c:h val="0.0637700604810134"/>
        </c:manualLayout>
      </c:layout>
      <c:overlay val="0"/>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horizontalDpi="-3"/>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Analyze_Portfolio!$M$237</c:f>
          <c:strCache>
            <c:ptCount val="1"/>
            <c:pt idx="0">
              <c:v>Portfolio Growth (Nominal) 1985 - 2016</c:v>
            </c:pt>
          </c:strCache>
        </c:strRef>
      </c:tx>
      <c:layout>
        <c:manualLayout>
          <c:xMode val="edge"/>
          <c:yMode val="edge"/>
          <c:x val="0.372374318594791"/>
          <c:y val="0.0672"/>
        </c:manualLayout>
      </c:layout>
      <c:overlay val="1"/>
      <c:spPr>
        <a:solidFill>
          <a:schemeClr val="bg1"/>
        </a:solidFill>
        <a:ln>
          <a:solidFill>
            <a:schemeClr val="tx1"/>
          </a:solidFill>
        </a:ln>
      </c:spPr>
    </c:title>
    <c:autoTitleDeleted val="0"/>
    <c:plotArea>
      <c:layout>
        <c:manualLayout>
          <c:layoutTarget val="inner"/>
          <c:xMode val="edge"/>
          <c:yMode val="edge"/>
          <c:x val="0.114942743771596"/>
          <c:y val="0.0515760033913908"/>
          <c:w val="0.862070578286971"/>
          <c:h val="0.82235072074051"/>
        </c:manualLayout>
      </c:layout>
      <c:scatterChart>
        <c:scatterStyle val="smoothMarker"/>
        <c:varyColors val="0"/>
        <c:ser>
          <c:idx val="2"/>
          <c:order val="0"/>
          <c:tx>
            <c:v>Portfolio Unbalanced</c:v>
          </c:tx>
          <c:spPr>
            <a:ln w="12700">
              <a:solidFill>
                <a:srgbClr val="993366"/>
              </a:solidFill>
              <a:prstDash val="solid"/>
            </a:ln>
          </c:spPr>
          <c:marker>
            <c:symbol val="triangle"/>
            <c:size val="5"/>
            <c:spPr>
              <a:solidFill>
                <a:srgbClr val="FFFF00"/>
              </a:solidFill>
              <a:ln>
                <a:solidFill>
                  <a:srgbClr val="993366"/>
                </a:solidFill>
                <a:prstDash val="solid"/>
              </a:ln>
            </c:spPr>
          </c:marker>
          <c:xVal>
            <c:numRef>
              <c:f>Analyze_Portfolio!$P$237:$P$384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Portfolio_Math!$X$696:$X$843</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10000.0</c:v>
                </c:pt>
                <c:pt idx="115">
                  <c:v>13334.41508636434</c:v>
                </c:pt>
                <c:pt idx="116">
                  <c:v>17131.5459881534</c:v>
                </c:pt>
                <c:pt idx="117">
                  <c:v>18778.33322291727</c:v>
                </c:pt>
                <c:pt idx="118">
                  <c:v>22734.25248174143</c:v>
                </c:pt>
                <c:pt idx="119">
                  <c:v>26351.03175645557</c:v>
                </c:pt>
                <c:pt idx="120">
                  <c:v>22963.73218172792</c:v>
                </c:pt>
                <c:pt idx="121">
                  <c:v>28091.48214131423</c:v>
                </c:pt>
                <c:pt idx="122">
                  <c:v>28759.85205747418</c:v>
                </c:pt>
                <c:pt idx="123">
                  <c:v>33984.97898497626</c:v>
                </c:pt>
                <c:pt idx="124">
                  <c:v>34895.67646205573</c:v>
                </c:pt>
                <c:pt idx="125">
                  <c:v>42652.93734820812</c:v>
                </c:pt>
                <c:pt idx="126">
                  <c:v>48450.90901893664</c:v>
                </c:pt>
                <c:pt idx="127">
                  <c:v>57200.27272505626</c:v>
                </c:pt>
                <c:pt idx="128">
                  <c:v>66326.79949947564</c:v>
                </c:pt>
                <c:pt idx="129">
                  <c:v>80186.70616588692</c:v>
                </c:pt>
                <c:pt idx="130">
                  <c:v>74213.97303920312</c:v>
                </c:pt>
                <c:pt idx="131">
                  <c:v>67640.88303799396</c:v>
                </c:pt>
                <c:pt idx="132">
                  <c:v>56604.31288603751</c:v>
                </c:pt>
                <c:pt idx="133">
                  <c:v>73956.69670024044</c:v>
                </c:pt>
                <c:pt idx="134">
                  <c:v>84517.29244733576</c:v>
                </c:pt>
                <c:pt idx="135">
                  <c:v>90707.81814544767</c:v>
                </c:pt>
                <c:pt idx="136">
                  <c:v>106282.0548994005</c:v>
                </c:pt>
                <c:pt idx="137">
                  <c:v>112712.2062063047</c:v>
                </c:pt>
                <c:pt idx="138">
                  <c:v>74722.1147908963</c:v>
                </c:pt>
                <c:pt idx="139">
                  <c:v>94024.60255263207</c:v>
                </c:pt>
                <c:pt idx="140">
                  <c:v>108328.8784591118</c:v>
                </c:pt>
                <c:pt idx="141">
                  <c:v>104961.2603830579</c:v>
                </c:pt>
                <c:pt idx="142">
                  <c:v>121076.5705165668</c:v>
                </c:pt>
                <c:pt idx="143">
                  <c:v>154763.2452448007</c:v>
                </c:pt>
                <c:pt idx="144">
                  <c:v>163952.2320898376</c:v>
                </c:pt>
                <c:pt idx="145">
                  <c:v>162609.981925189</c:v>
                </c:pt>
                <c:pt idx="146">
                  <c:v>180722.6907163716</c:v>
                </c:pt>
                <c:pt idx="147">
                  <c:v>#N/A</c:v>
                </c:pt>
              </c:numCache>
            </c:numRef>
          </c:yVal>
          <c:smooth val="1"/>
        </c:ser>
        <c:ser>
          <c:idx val="1"/>
          <c:order val="1"/>
          <c:tx>
            <c:v>Portfolio Rebalanced</c:v>
          </c:tx>
          <c:spPr>
            <a:ln w="12700">
              <a:solidFill>
                <a:srgbClr val="FF0000"/>
              </a:solidFill>
              <a:prstDash val="solid"/>
            </a:ln>
          </c:spPr>
          <c:marker>
            <c:symbol val="circle"/>
            <c:size val="5"/>
            <c:spPr>
              <a:solidFill>
                <a:srgbClr val="FF0000"/>
              </a:solidFill>
              <a:ln>
                <a:solidFill>
                  <a:srgbClr val="000000"/>
                </a:solidFill>
                <a:prstDash val="solid"/>
              </a:ln>
            </c:spPr>
          </c:marker>
          <c:xVal>
            <c:numRef>
              <c:f>Analyze_Portfolio!$P$237:$P$384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Portfolio_Math!$X$396:$X$543</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10000.0</c:v>
                </c:pt>
                <c:pt idx="115">
                  <c:v>13334.41508636434</c:v>
                </c:pt>
                <c:pt idx="116">
                  <c:v>16802.1897468326</c:v>
                </c:pt>
                <c:pt idx="117">
                  <c:v>17855.76048127632</c:v>
                </c:pt>
                <c:pt idx="118">
                  <c:v>21215.54879263478</c:v>
                </c:pt>
                <c:pt idx="119">
                  <c:v>24893.81723497206</c:v>
                </c:pt>
                <c:pt idx="120">
                  <c:v>22687.67558302086</c:v>
                </c:pt>
                <c:pt idx="121">
                  <c:v>28386.09933660576</c:v>
                </c:pt>
                <c:pt idx="122">
                  <c:v>29807.65814846571</c:v>
                </c:pt>
                <c:pt idx="123">
                  <c:v>34872.43096989964</c:v>
                </c:pt>
                <c:pt idx="124">
                  <c:v>35524.12689183623</c:v>
                </c:pt>
                <c:pt idx="125">
                  <c:v>43533.0646344917</c:v>
                </c:pt>
                <c:pt idx="126">
                  <c:v>49137.82131315156</c:v>
                </c:pt>
                <c:pt idx="127">
                  <c:v>57307.55536574147</c:v>
                </c:pt>
                <c:pt idx="128">
                  <c:v>64975.58756449017</c:v>
                </c:pt>
                <c:pt idx="129">
                  <c:v>76854.70305349983</c:v>
                </c:pt>
                <c:pt idx="130">
                  <c:v>73556.14747127178</c:v>
                </c:pt>
                <c:pt idx="131">
                  <c:v>69514.13797868941</c:v>
                </c:pt>
                <c:pt idx="132">
                  <c:v>60532.27793520672</c:v>
                </c:pt>
                <c:pt idx="133">
                  <c:v>78112.2005366696</c:v>
                </c:pt>
                <c:pt idx="134">
                  <c:v>88380.58327398527</c:v>
                </c:pt>
                <c:pt idx="135">
                  <c:v>94356.48335203884</c:v>
                </c:pt>
                <c:pt idx="136">
                  <c:v>108896.3110393946</c:v>
                </c:pt>
                <c:pt idx="137">
                  <c:v>115679.9243295963</c:v>
                </c:pt>
                <c:pt idx="138">
                  <c:v>84176.00864099327</c:v>
                </c:pt>
                <c:pt idx="139">
                  <c:v>104199.2033183771</c:v>
                </c:pt>
                <c:pt idx="140">
                  <c:v>118502.451861039</c:v>
                </c:pt>
                <c:pt idx="141">
                  <c:v>115424.9786030149</c:v>
                </c:pt>
                <c:pt idx="142">
                  <c:v>131116.4420605102</c:v>
                </c:pt>
                <c:pt idx="143">
                  <c:v>161248.0613227777</c:v>
                </c:pt>
                <c:pt idx="144">
                  <c:v>167846.4390253255</c:v>
                </c:pt>
                <c:pt idx="145">
                  <c:v>167065.6984248552</c:v>
                </c:pt>
                <c:pt idx="146">
                  <c:v>181203.842408547</c:v>
                </c:pt>
                <c:pt idx="147">
                  <c:v>#N/A</c:v>
                </c:pt>
              </c:numCache>
            </c:numRef>
          </c:yVal>
          <c:smooth val="1"/>
        </c:ser>
        <c:ser>
          <c:idx val="0"/>
          <c:order val="2"/>
          <c:tx>
            <c:strRef>
              <c:f>Analyze_Portfolio!$Q$4</c:f>
              <c:strCache>
                <c:ptCount val="1"/>
                <c:pt idx="0">
                  <c:v>60/40</c:v>
                </c:pt>
              </c:strCache>
            </c:strRef>
          </c:tx>
          <c:spPr>
            <a:ln w="12700">
              <a:solidFill>
                <a:srgbClr val="000080"/>
              </a:solidFill>
              <a:prstDash val="solid"/>
            </a:ln>
          </c:spPr>
          <c:marker>
            <c:symbol val="circle"/>
            <c:size val="5"/>
            <c:spPr>
              <a:solidFill>
                <a:srgbClr val="00FFFF"/>
              </a:solidFill>
              <a:ln>
                <a:solidFill>
                  <a:srgbClr val="000000"/>
                </a:solidFill>
                <a:prstDash val="solid"/>
              </a:ln>
            </c:spPr>
          </c:marker>
          <c:xVal>
            <c:numRef>
              <c:f>Analyze_Portfolio!$P$237:$P$384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Portfolio_Math!$Y$396:$Y$543</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10000.0</c:v>
                </c:pt>
                <c:pt idx="115">
                  <c:v>12793.83998738603</c:v>
                </c:pt>
                <c:pt idx="116">
                  <c:v>14794.14096087303</c:v>
                </c:pt>
                <c:pt idx="117">
                  <c:v>14995.45441105285</c:v>
                </c:pt>
                <c:pt idx="118">
                  <c:v>17043.44243281325</c:v>
                </c:pt>
                <c:pt idx="119">
                  <c:v>20907.40012798317</c:v>
                </c:pt>
                <c:pt idx="120">
                  <c:v>20864.14727800426</c:v>
                </c:pt>
                <c:pt idx="121">
                  <c:v>26449.87160897855</c:v>
                </c:pt>
                <c:pt idx="122">
                  <c:v>28732.61941563779</c:v>
                </c:pt>
                <c:pt idx="123">
                  <c:v>31677.01240447932</c:v>
                </c:pt>
                <c:pt idx="124">
                  <c:v>31308.42312292253</c:v>
                </c:pt>
                <c:pt idx="125">
                  <c:v>40307.64613450759</c:v>
                </c:pt>
                <c:pt idx="126">
                  <c:v>45954.42328447717</c:v>
                </c:pt>
                <c:pt idx="127">
                  <c:v>56236.1694458572</c:v>
                </c:pt>
                <c:pt idx="128">
                  <c:v>66016.42886831079</c:v>
                </c:pt>
                <c:pt idx="129">
                  <c:v>75248.46731617101</c:v>
                </c:pt>
                <c:pt idx="130">
                  <c:v>73903.2790603774</c:v>
                </c:pt>
                <c:pt idx="131">
                  <c:v>71532.26824152937</c:v>
                </c:pt>
                <c:pt idx="132">
                  <c:v>64898.84208971642</c:v>
                </c:pt>
                <c:pt idx="133">
                  <c:v>78139.30396442673</c:v>
                </c:pt>
                <c:pt idx="134">
                  <c:v>85331.47523086621</c:v>
                </c:pt>
                <c:pt idx="135">
                  <c:v>89211.08781853259</c:v>
                </c:pt>
                <c:pt idx="136">
                  <c:v>99036.8844577318</c:v>
                </c:pt>
                <c:pt idx="137">
                  <c:v>105040.8985218351</c:v>
                </c:pt>
                <c:pt idx="138">
                  <c:v>83820.96897095584</c:v>
                </c:pt>
                <c:pt idx="139">
                  <c:v>100243.6929017531</c:v>
                </c:pt>
                <c:pt idx="140">
                  <c:v>113099.776102125</c:v>
                </c:pt>
                <c:pt idx="141">
                  <c:v>117171.8113929238</c:v>
                </c:pt>
                <c:pt idx="142">
                  <c:v>130495.4204098495</c:v>
                </c:pt>
                <c:pt idx="143">
                  <c:v>155426.3825657458</c:v>
                </c:pt>
                <c:pt idx="144">
                  <c:v>170597.0388609258</c:v>
                </c:pt>
                <c:pt idx="145">
                  <c:v>171101.4090063181</c:v>
                </c:pt>
                <c:pt idx="146">
                  <c:v>185675.8270254763</c:v>
                </c:pt>
                <c:pt idx="147">
                  <c:v>#N/A</c:v>
                </c:pt>
              </c:numCache>
            </c:numRef>
          </c:yVal>
          <c:smooth val="1"/>
        </c:ser>
        <c:dLbls>
          <c:showLegendKey val="0"/>
          <c:showVal val="0"/>
          <c:showCatName val="0"/>
          <c:showSerName val="0"/>
          <c:showPercent val="0"/>
          <c:showBubbleSize val="0"/>
        </c:dLbls>
        <c:axId val="1843452264"/>
        <c:axId val="1843914376"/>
      </c:scatterChart>
      <c:valAx>
        <c:axId val="1843452264"/>
        <c:scaling>
          <c:orientation val="minMax"/>
        </c:scaling>
        <c:delete val="0"/>
        <c:axPos val="b"/>
        <c:majorGridlines>
          <c:spPr>
            <a:ln w="3175">
              <a:solidFill>
                <a:srgbClr val="C0C0C0"/>
              </a:solidFill>
              <a:prstDash val="solid"/>
            </a:ln>
          </c:spPr>
        </c:majorGridlines>
        <c:numFmt formatCode="0" sourceLinked="1"/>
        <c:majorTickMark val="out"/>
        <c:minorTickMark val="none"/>
        <c:tickLblPos val="low"/>
        <c:spPr>
          <a:ln w="3175">
            <a:solidFill>
              <a:srgbClr val="000000"/>
            </a:solidFill>
            <a:prstDash val="solid"/>
          </a:ln>
        </c:spPr>
        <c:txPr>
          <a:bodyPr rot="-5400000" vert="horz"/>
          <a:lstStyle/>
          <a:p>
            <a:pPr>
              <a:defRPr sz="800" b="1" i="0" u="none" strike="noStrike" baseline="0">
                <a:solidFill>
                  <a:srgbClr val="000000"/>
                </a:solidFill>
                <a:latin typeface="Arial"/>
                <a:ea typeface="Arial"/>
                <a:cs typeface="Arial"/>
              </a:defRPr>
            </a:pPr>
            <a:endParaRPr lang="en-US"/>
          </a:p>
        </c:txPr>
        <c:crossAx val="1843914376"/>
        <c:crosses val="autoZero"/>
        <c:crossBetween val="midCat"/>
        <c:majorUnit val="2.0"/>
        <c:minorUnit val="1.0"/>
      </c:valAx>
      <c:valAx>
        <c:axId val="1843914376"/>
        <c:scaling>
          <c:orientation val="minMax"/>
        </c:scaling>
        <c:delete val="0"/>
        <c:axPos val="l"/>
        <c:majorGridlines>
          <c:spPr>
            <a:ln w="3175">
              <a:solidFill>
                <a:srgbClr val="C0C0C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1843452264"/>
        <c:crosses val="autoZero"/>
        <c:crossBetween val="midCat"/>
      </c:valAx>
      <c:spPr>
        <a:gradFill rotWithShape="0">
          <a:gsLst>
            <a:gs pos="0">
              <a:srgbClr val="FFFFFF"/>
            </a:gs>
            <a:gs pos="7001">
              <a:srgbClr val="E6E6E6"/>
            </a:gs>
            <a:gs pos="32001">
              <a:srgbClr val="7D8496"/>
            </a:gs>
            <a:gs pos="47000">
              <a:srgbClr val="E6E6E6"/>
            </a:gs>
            <a:gs pos="85001">
              <a:srgbClr val="7D8496"/>
            </a:gs>
            <a:gs pos="100000">
              <a:srgbClr val="E6E6E6"/>
            </a:gs>
          </a:gsLst>
          <a:lin ang="2700000"/>
        </a:gradFill>
        <a:ln w="12700">
          <a:solidFill>
            <a:srgbClr val="808080"/>
          </a:solidFill>
          <a:prstDash val="solid"/>
        </a:ln>
      </c:spPr>
    </c:plotArea>
    <c:legend>
      <c:legendPos val="r"/>
      <c:layout>
        <c:manualLayout>
          <c:xMode val="edge"/>
          <c:yMode val="edge"/>
          <c:x val="0.121645936923359"/>
          <c:y val="0.0744"/>
          <c:w val="0.226210717835028"/>
          <c:h val="0.15"/>
        </c:manualLayout>
      </c:layout>
      <c:overlay val="0"/>
      <c:spPr>
        <a:solidFill>
          <a:srgbClr val="FFFFFF"/>
        </a:solidFill>
        <a:ln w="3175">
          <a:solidFill>
            <a:srgbClr val="808080"/>
          </a:solidFill>
          <a:prstDash val="solid"/>
        </a:ln>
      </c:spPr>
      <c:txPr>
        <a:bodyPr/>
        <a:lstStyle/>
        <a:p>
          <a:pPr>
            <a:defRPr sz="80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Analyze_Portfolio!$M$238</c:f>
          <c:strCache>
            <c:ptCount val="1"/>
            <c:pt idx="0">
              <c:v>Portfolio Growth (Real) 1985 - 2016</c:v>
            </c:pt>
          </c:strCache>
        </c:strRef>
      </c:tx>
      <c:layout>
        <c:manualLayout>
          <c:xMode val="edge"/>
          <c:yMode val="edge"/>
          <c:x val="0.375896496837716"/>
          <c:y val="0.0738461538461538"/>
        </c:manualLayout>
      </c:layout>
      <c:overlay val="1"/>
      <c:spPr>
        <a:solidFill>
          <a:srgbClr val="FFFFFF"/>
        </a:solidFill>
        <a:ln>
          <a:solidFill>
            <a:schemeClr val="tx1"/>
          </a:solidFill>
        </a:ln>
      </c:spPr>
    </c:title>
    <c:autoTitleDeleted val="0"/>
    <c:plotArea>
      <c:layout>
        <c:manualLayout>
          <c:layoutTarget val="inner"/>
          <c:xMode val="edge"/>
          <c:yMode val="edge"/>
          <c:x val="0.114068546953484"/>
          <c:y val="0.0521978722176986"/>
          <c:w val="0.86311867194803"/>
          <c:h val="0.804946134725563"/>
        </c:manualLayout>
      </c:layout>
      <c:scatterChart>
        <c:scatterStyle val="lineMarker"/>
        <c:varyColors val="0"/>
        <c:ser>
          <c:idx val="2"/>
          <c:order val="0"/>
          <c:tx>
            <c:v>Portfolio Unbalanced</c:v>
          </c:tx>
          <c:spPr>
            <a:ln w="12700">
              <a:solidFill>
                <a:srgbClr val="993366"/>
              </a:solidFill>
              <a:prstDash val="solid"/>
            </a:ln>
          </c:spPr>
          <c:marker>
            <c:symbol val="triangle"/>
            <c:size val="5"/>
            <c:spPr>
              <a:solidFill>
                <a:srgbClr val="FFFF00"/>
              </a:solidFill>
              <a:ln>
                <a:solidFill>
                  <a:srgbClr val="993366"/>
                </a:solidFill>
                <a:prstDash val="solid"/>
              </a:ln>
            </c:spPr>
          </c:marker>
          <c:xVal>
            <c:numRef>
              <c:f>Analyze_Portfolio!$P$237:$P$384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Portfolio_Math!$X$846:$X$993</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10000.0</c:v>
                </c:pt>
                <c:pt idx="115">
                  <c:v>12846.42185356052</c:v>
                </c:pt>
                <c:pt idx="116">
                  <c:v>16325.35558871089</c:v>
                </c:pt>
                <c:pt idx="117">
                  <c:v>17134.82225626679</c:v>
                </c:pt>
                <c:pt idx="118">
                  <c:v>19866.52934711512</c:v>
                </c:pt>
                <c:pt idx="119">
                  <c:v>22004.46981724639</c:v>
                </c:pt>
                <c:pt idx="120">
                  <c:v>18072.35425064237</c:v>
                </c:pt>
                <c:pt idx="121">
                  <c:v>21450.5661311123</c:v>
                </c:pt>
                <c:pt idx="122">
                  <c:v>21341.87753102206</c:v>
                </c:pt>
                <c:pt idx="123">
                  <c:v>24544.70704470506</c:v>
                </c:pt>
                <c:pt idx="124">
                  <c:v>24545.8565895422</c:v>
                </c:pt>
                <c:pt idx="125">
                  <c:v>29259.63715157207</c:v>
                </c:pt>
                <c:pt idx="126">
                  <c:v>32168.22647978579</c:v>
                </c:pt>
                <c:pt idx="127">
                  <c:v>37341.52955950664</c:v>
                </c:pt>
                <c:pt idx="128">
                  <c:v>42612.6417772714</c:v>
                </c:pt>
                <c:pt idx="129">
                  <c:v>50170.29209309501</c:v>
                </c:pt>
                <c:pt idx="130">
                  <c:v>44912.24920131084</c:v>
                </c:pt>
                <c:pt idx="131">
                  <c:v>40308.9133214531</c:v>
                </c:pt>
                <c:pt idx="132">
                  <c:v>32948.77914261884</c:v>
                </c:pt>
                <c:pt idx="133">
                  <c:v>42255.23691012108</c:v>
                </c:pt>
                <c:pt idx="134">
                  <c:v>46766.53123859407</c:v>
                </c:pt>
                <c:pt idx="135">
                  <c:v>48534.21367233556</c:v>
                </c:pt>
                <c:pt idx="136">
                  <c:v>55458.37651589135</c:v>
                </c:pt>
                <c:pt idx="137">
                  <c:v>56507.43355198103</c:v>
                </c:pt>
                <c:pt idx="138">
                  <c:v>37427.16806268138</c:v>
                </c:pt>
                <c:pt idx="139">
                  <c:v>45847.81892387626</c:v>
                </c:pt>
                <c:pt idx="140">
                  <c:v>52044.36055344931</c:v>
                </c:pt>
                <c:pt idx="141">
                  <c:v>48975.59607898186</c:v>
                </c:pt>
                <c:pt idx="142">
                  <c:v>55528.34210388667</c:v>
                </c:pt>
                <c:pt idx="143">
                  <c:v>69927.65351611681</c:v>
                </c:pt>
                <c:pt idx="144">
                  <c:v>73523.37205534598</c:v>
                </c:pt>
                <c:pt idx="145">
                  <c:v>72393.32458185138</c:v>
                </c:pt>
                <c:pt idx="146">
                  <c:v>78821.77728069985</c:v>
                </c:pt>
                <c:pt idx="147">
                  <c:v>#N/A</c:v>
                </c:pt>
              </c:numCache>
            </c:numRef>
          </c:yVal>
          <c:smooth val="0"/>
        </c:ser>
        <c:ser>
          <c:idx val="1"/>
          <c:order val="1"/>
          <c:tx>
            <c:v>Portfolio Rebalanced</c:v>
          </c:tx>
          <c:spPr>
            <a:ln w="12700">
              <a:solidFill>
                <a:srgbClr val="FF0000"/>
              </a:solidFill>
              <a:prstDash val="solid"/>
            </a:ln>
          </c:spPr>
          <c:marker>
            <c:symbol val="circle"/>
            <c:size val="5"/>
            <c:spPr>
              <a:solidFill>
                <a:srgbClr val="FF0000"/>
              </a:solidFill>
              <a:ln>
                <a:solidFill>
                  <a:srgbClr val="000000"/>
                </a:solidFill>
                <a:prstDash val="solid"/>
              </a:ln>
            </c:spPr>
          </c:marker>
          <c:xVal>
            <c:numRef>
              <c:f>Analyze_Portfolio!$P$237:$P$384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Portfolio_Math!$X$546:$X$693</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10000.0</c:v>
                </c:pt>
                <c:pt idx="115">
                  <c:v>12846.42185356053</c:v>
                </c:pt>
                <c:pt idx="116">
                  <c:v>16011.49846462871</c:v>
                </c:pt>
                <c:pt idx="117">
                  <c:v>16292.99461593065</c:v>
                </c:pt>
                <c:pt idx="118">
                  <c:v>18539.39657978791</c:v>
                </c:pt>
                <c:pt idx="119">
                  <c:v>20787.62057765709</c:v>
                </c:pt>
                <c:pt idx="120">
                  <c:v>17855.0989453819</c:v>
                </c:pt>
                <c:pt idx="121">
                  <c:v>21675.53488139656</c:v>
                </c:pt>
                <c:pt idx="122">
                  <c:v>22119.42496852318</c:v>
                </c:pt>
                <c:pt idx="123">
                  <c:v>25185.64458937196</c:v>
                </c:pt>
                <c:pt idx="124">
                  <c:v>24987.91290387679</c:v>
                </c:pt>
                <c:pt idx="125">
                  <c:v>29863.39873623437</c:v>
                </c:pt>
                <c:pt idx="126">
                  <c:v>32624.29119971537</c:v>
                </c:pt>
                <c:pt idx="127">
                  <c:v>37411.56590212384</c:v>
                </c:pt>
                <c:pt idx="128">
                  <c:v>41744.53551275664</c:v>
                </c:pt>
                <c:pt idx="129">
                  <c:v>48085.56287304535</c:v>
                </c:pt>
                <c:pt idx="130">
                  <c:v>44514.15131451102</c:v>
                </c:pt>
                <c:pt idx="131">
                  <c:v>41425.23332855685</c:v>
                </c:pt>
                <c:pt idx="132">
                  <c:v>35235.20655929944</c:v>
                </c:pt>
                <c:pt idx="133">
                  <c:v>44629.48842382695</c:v>
                </c:pt>
                <c:pt idx="134">
                  <c:v>48904.23236337703</c:v>
                </c:pt>
                <c:pt idx="135">
                  <c:v>50486.4720374476</c:v>
                </c:pt>
                <c:pt idx="136">
                  <c:v>56822.5052153035</c:v>
                </c:pt>
                <c:pt idx="137">
                  <c:v>57995.27715204292</c:v>
                </c:pt>
                <c:pt idx="138">
                  <c:v>42162.47935525521</c:v>
                </c:pt>
                <c:pt idx="139">
                  <c:v>50809.10821270351</c:v>
                </c:pt>
                <c:pt idx="140">
                  <c:v>56932.04267273512</c:v>
                </c:pt>
                <c:pt idx="141">
                  <c:v>53858.03399135678</c:v>
                </c:pt>
                <c:pt idx="142">
                  <c:v>60132.8450179735</c:v>
                </c:pt>
                <c:pt idx="143">
                  <c:v>72857.72887799775</c:v>
                </c:pt>
                <c:pt idx="144">
                  <c:v>75269.70525086784</c:v>
                </c:pt>
                <c:pt idx="145">
                  <c:v>74376.99204793262</c:v>
                </c:pt>
                <c:pt idx="146">
                  <c:v>79031.6304616621</c:v>
                </c:pt>
                <c:pt idx="147">
                  <c:v>#N/A</c:v>
                </c:pt>
              </c:numCache>
            </c:numRef>
          </c:yVal>
          <c:smooth val="0"/>
        </c:ser>
        <c:ser>
          <c:idx val="0"/>
          <c:order val="2"/>
          <c:tx>
            <c:strRef>
              <c:f>Analyze_Portfolio!$Q$4</c:f>
              <c:strCache>
                <c:ptCount val="1"/>
                <c:pt idx="0">
                  <c:v>60/40</c:v>
                </c:pt>
              </c:strCache>
            </c:strRef>
          </c:tx>
          <c:spPr>
            <a:ln w="12700">
              <a:solidFill>
                <a:srgbClr val="000080"/>
              </a:solidFill>
              <a:prstDash val="solid"/>
            </a:ln>
          </c:spPr>
          <c:marker>
            <c:symbol val="circle"/>
            <c:size val="5"/>
            <c:spPr>
              <a:solidFill>
                <a:srgbClr val="00FFFF"/>
              </a:solidFill>
              <a:ln>
                <a:solidFill>
                  <a:srgbClr val="000000"/>
                </a:solidFill>
                <a:prstDash val="solid"/>
              </a:ln>
            </c:spPr>
          </c:marker>
          <c:xVal>
            <c:numRef>
              <c:f>Analyze_Portfolio!$P$237:$P$384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Portfolio_Math!$Y$546:$Y$693</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10000.0</c:v>
                </c:pt>
                <c:pt idx="115">
                  <c:v>12325.62992380374</c:v>
                </c:pt>
                <c:pt idx="116">
                  <c:v>14097.94609212607</c:v>
                </c:pt>
                <c:pt idx="117">
                  <c:v>13683.02729188791</c:v>
                </c:pt>
                <c:pt idx="118">
                  <c:v>14893.56421722188</c:v>
                </c:pt>
                <c:pt idx="119">
                  <c:v>17458.75680790348</c:v>
                </c:pt>
                <c:pt idx="120">
                  <c:v>16419.9903465908</c:v>
                </c:pt>
                <c:pt idx="121">
                  <c:v>20197.03756653692</c:v>
                </c:pt>
                <c:pt idx="122">
                  <c:v>21321.66895325342</c:v>
                </c:pt>
                <c:pt idx="123">
                  <c:v>22877.84229212395</c:v>
                </c:pt>
                <c:pt idx="124">
                  <c:v>22022.5581485888</c:v>
                </c:pt>
                <c:pt idx="125">
                  <c:v>27650.78265774365</c:v>
                </c:pt>
                <c:pt idx="126">
                  <c:v>30510.72365608731</c:v>
                </c:pt>
                <c:pt idx="127">
                  <c:v>36712.14285585097</c:v>
                </c:pt>
                <c:pt idx="128">
                  <c:v>42413.23953528447</c:v>
                </c:pt>
                <c:pt idx="129">
                  <c:v>47080.59185022464</c:v>
                </c:pt>
                <c:pt idx="130">
                  <c:v>44724.22577619392</c:v>
                </c:pt>
                <c:pt idx="131">
                  <c:v>42627.888205054</c:v>
                </c:pt>
                <c:pt idx="132">
                  <c:v>37776.93793282001</c:v>
                </c:pt>
                <c:pt idx="133">
                  <c:v>44644.97399595297</c:v>
                </c:pt>
                <c:pt idx="134">
                  <c:v>47217.0485644257</c:v>
                </c:pt>
                <c:pt idx="135">
                  <c:v>47733.37168339167</c:v>
                </c:pt>
                <c:pt idx="136">
                  <c:v>51677.8192933556</c:v>
                </c:pt>
                <c:pt idx="137">
                  <c:v>52661.48000509071</c:v>
                </c:pt>
                <c:pt idx="138">
                  <c:v>41984.64539757621</c:v>
                </c:pt>
                <c:pt idx="139">
                  <c:v>48880.34148134331</c:v>
                </c:pt>
                <c:pt idx="140">
                  <c:v>54336.43927362462</c:v>
                </c:pt>
                <c:pt idx="141">
                  <c:v>54673.11735472228</c:v>
                </c:pt>
                <c:pt idx="142">
                  <c:v>59848.03101535774</c:v>
                </c:pt>
                <c:pt idx="143">
                  <c:v>70227.28303564074</c:v>
                </c:pt>
                <c:pt idx="144">
                  <c:v>76503.19486250911</c:v>
                </c:pt>
                <c:pt idx="145">
                  <c:v>76173.674530664</c:v>
                </c:pt>
                <c:pt idx="146">
                  <c:v>80982.07605364102</c:v>
                </c:pt>
                <c:pt idx="147">
                  <c:v>#N/A</c:v>
                </c:pt>
              </c:numCache>
            </c:numRef>
          </c:yVal>
          <c:smooth val="0"/>
        </c:ser>
        <c:dLbls>
          <c:showLegendKey val="0"/>
          <c:showVal val="0"/>
          <c:showCatName val="0"/>
          <c:showSerName val="0"/>
          <c:showPercent val="0"/>
          <c:showBubbleSize val="0"/>
        </c:dLbls>
        <c:axId val="1841971304"/>
        <c:axId val="1842781336"/>
      </c:scatterChart>
      <c:valAx>
        <c:axId val="1841971304"/>
        <c:scaling>
          <c:orientation val="minMax"/>
        </c:scaling>
        <c:delete val="0"/>
        <c:axPos val="b"/>
        <c:majorGridlines>
          <c:spPr>
            <a:ln w="3175">
              <a:solidFill>
                <a:srgbClr val="C0C0C0"/>
              </a:solidFill>
              <a:prstDash val="solid"/>
            </a:ln>
          </c:spPr>
        </c:majorGridlines>
        <c:numFmt formatCode="0" sourceLinked="1"/>
        <c:majorTickMark val="out"/>
        <c:minorTickMark val="none"/>
        <c:tickLblPos val="low"/>
        <c:spPr>
          <a:ln w="3175">
            <a:solidFill>
              <a:srgbClr val="000000"/>
            </a:solidFill>
            <a:prstDash val="solid"/>
          </a:ln>
        </c:spPr>
        <c:txPr>
          <a:bodyPr rot="-5400000" vert="horz"/>
          <a:lstStyle/>
          <a:p>
            <a:pPr>
              <a:defRPr sz="800" b="1" i="0" u="none" strike="noStrike" baseline="0">
                <a:solidFill>
                  <a:srgbClr val="000000"/>
                </a:solidFill>
                <a:latin typeface="Arial"/>
                <a:ea typeface="Arial"/>
                <a:cs typeface="Arial"/>
              </a:defRPr>
            </a:pPr>
            <a:endParaRPr lang="en-US"/>
          </a:p>
        </c:txPr>
        <c:crossAx val="1842781336"/>
        <c:crosses val="autoZero"/>
        <c:crossBetween val="midCat"/>
        <c:majorUnit val="2.0"/>
        <c:minorUnit val="1.0"/>
      </c:valAx>
      <c:valAx>
        <c:axId val="1842781336"/>
        <c:scaling>
          <c:orientation val="minMax"/>
        </c:scaling>
        <c:delete val="0"/>
        <c:axPos val="l"/>
        <c:majorGridlines>
          <c:spPr>
            <a:ln w="3175">
              <a:solidFill>
                <a:srgbClr val="C0C0C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841971304"/>
        <c:crosses val="autoZero"/>
        <c:crossBetween val="midCat"/>
      </c:valAx>
      <c:spPr>
        <a:gradFill rotWithShape="0">
          <a:gsLst>
            <a:gs pos="0">
              <a:srgbClr val="E6DCAC"/>
            </a:gs>
            <a:gs pos="12000">
              <a:srgbClr val="E6D78A"/>
            </a:gs>
            <a:gs pos="30000">
              <a:srgbClr val="C7AC4C"/>
            </a:gs>
            <a:gs pos="45000">
              <a:srgbClr val="E6D78A"/>
            </a:gs>
            <a:gs pos="77000">
              <a:srgbClr val="C7AC4C"/>
            </a:gs>
            <a:gs pos="100000">
              <a:srgbClr val="E6DCAC"/>
            </a:gs>
          </a:gsLst>
          <a:lin ang="2700000"/>
        </a:gradFill>
        <a:ln w="12700">
          <a:solidFill>
            <a:srgbClr val="808080"/>
          </a:solidFill>
          <a:prstDash val="solid"/>
        </a:ln>
      </c:spPr>
    </c:plotArea>
    <c:legend>
      <c:legendPos val="r"/>
      <c:layout>
        <c:manualLayout>
          <c:xMode val="edge"/>
          <c:yMode val="edge"/>
          <c:x val="0.122729210305023"/>
          <c:y val="0.0688459609215515"/>
          <c:w val="0.222055439186606"/>
          <c:h val="0.14423051685847"/>
        </c:manualLayout>
      </c:layout>
      <c:overlay val="0"/>
      <c:spPr>
        <a:solidFill>
          <a:srgbClr val="FFFFFF"/>
        </a:solidFill>
        <a:ln w="3175">
          <a:solidFill>
            <a:srgbClr val="808080"/>
          </a:solidFill>
          <a:prstDash val="solid"/>
        </a:ln>
      </c:spPr>
      <c:txPr>
        <a:bodyPr/>
        <a:lstStyle/>
        <a:p>
          <a:pPr>
            <a:defRPr sz="80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Analyze_Portfolio!$B$238</c:f>
          <c:strCache>
            <c:ptCount val="1"/>
            <c:pt idx="0">
              <c:v>Portfolio Growth (Real) 1970 - 2016</c:v>
            </c:pt>
          </c:strCache>
        </c:strRef>
      </c:tx>
      <c:layout>
        <c:manualLayout>
          <c:xMode val="edge"/>
          <c:yMode val="edge"/>
          <c:x val="0.375896496837716"/>
          <c:y val="0.0738461538461538"/>
        </c:manualLayout>
      </c:layout>
      <c:overlay val="1"/>
      <c:spPr>
        <a:solidFill>
          <a:srgbClr val="FFFFFF"/>
        </a:solidFill>
        <a:ln>
          <a:solidFill>
            <a:schemeClr val="tx1"/>
          </a:solidFill>
        </a:ln>
      </c:spPr>
    </c:title>
    <c:autoTitleDeleted val="0"/>
    <c:plotArea>
      <c:layout>
        <c:manualLayout>
          <c:layoutTarget val="inner"/>
          <c:xMode val="edge"/>
          <c:yMode val="edge"/>
          <c:x val="0.114068546953484"/>
          <c:y val="0.0521978722176986"/>
          <c:w val="0.86311867194803"/>
          <c:h val="0.804946134725563"/>
        </c:manualLayout>
      </c:layout>
      <c:scatterChart>
        <c:scatterStyle val="lineMarker"/>
        <c:varyColors val="0"/>
        <c:ser>
          <c:idx val="2"/>
          <c:order val="0"/>
          <c:tx>
            <c:v>Portfolio Unbalanced</c:v>
          </c:tx>
          <c:spPr>
            <a:ln w="12700">
              <a:solidFill>
                <a:srgbClr val="993366"/>
              </a:solidFill>
              <a:prstDash val="solid"/>
            </a:ln>
          </c:spPr>
          <c:marker>
            <c:symbol val="triangle"/>
            <c:size val="5"/>
            <c:spPr>
              <a:solidFill>
                <a:srgbClr val="FFFF00"/>
              </a:solidFill>
              <a:ln>
                <a:solidFill>
                  <a:srgbClr val="993366"/>
                </a:solidFill>
                <a:prstDash val="solid"/>
              </a:ln>
            </c:spPr>
          </c:marker>
          <c:xVal>
            <c:numRef>
              <c:f>Analyze_Portfolio!$E$237:$E$384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1970.0</c:v>
                </c:pt>
                <c:pt idx="101">
                  <c:v>1971.0</c:v>
                </c:pt>
                <c:pt idx="102">
                  <c:v>1972.0</c:v>
                </c:pt>
                <c:pt idx="103">
                  <c:v>1973.0</c:v>
                </c:pt>
                <c:pt idx="104">
                  <c:v>1974.0</c:v>
                </c:pt>
                <c:pt idx="105">
                  <c:v>1975.0</c:v>
                </c:pt>
                <c:pt idx="106">
                  <c:v>1976.0</c:v>
                </c:pt>
                <c:pt idx="107">
                  <c:v>1977.0</c:v>
                </c:pt>
                <c:pt idx="108">
                  <c:v>1978.0</c:v>
                </c:pt>
                <c:pt idx="109">
                  <c:v>1979.0</c:v>
                </c:pt>
                <c:pt idx="110">
                  <c:v>1980.0</c:v>
                </c:pt>
                <c:pt idx="111">
                  <c:v>1981.0</c:v>
                </c:pt>
                <c:pt idx="112">
                  <c:v>1982.0</c:v>
                </c:pt>
                <c:pt idx="113">
                  <c:v>1983.0</c:v>
                </c:pt>
                <c:pt idx="114">
                  <c:v>1984.0</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Portfolio_Math!$M$846:$M$993</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10000.0</c:v>
                </c:pt>
                <c:pt idx="100">
                  <c:v>9361.022922272255</c:v>
                </c:pt>
                <c:pt idx="101">
                  <c:v>10697.93532104148</c:v>
                </c:pt>
                <c:pt idx="102">
                  <c:v>12431.74860164273</c:v>
                </c:pt>
                <c:pt idx="103">
                  <c:v>10072.01934263296</c:v>
                </c:pt>
                <c:pt idx="104">
                  <c:v>7378.236118432592</c:v>
                </c:pt>
                <c:pt idx="105">
                  <c:v>8782.546349491258</c:v>
                </c:pt>
                <c:pt idx="106">
                  <c:v>9694.635431687746</c:v>
                </c:pt>
                <c:pt idx="107">
                  <c:v>9386.859128494538</c:v>
                </c:pt>
                <c:pt idx="108">
                  <c:v>9804.277870687078</c:v>
                </c:pt>
                <c:pt idx="109">
                  <c:v>9789.275935217827</c:v>
                </c:pt>
                <c:pt idx="110">
                  <c:v>10752.26471092438</c:v>
                </c:pt>
                <c:pt idx="111">
                  <c:v>9637.078085932926</c:v>
                </c:pt>
                <c:pt idx="112">
                  <c:v>10640.4663207062</c:v>
                </c:pt>
                <c:pt idx="113">
                  <c:v>12275.80077248097</c:v>
                </c:pt>
                <c:pt idx="114">
                  <c:v>12479.95379853032</c:v>
                </c:pt>
                <c:pt idx="115">
                  <c:v>16336.97074258999</c:v>
                </c:pt>
                <c:pt idx="116">
                  <c:v>21470.19352230864</c:v>
                </c:pt>
                <c:pt idx="117">
                  <c:v>22852.5964498036</c:v>
                </c:pt>
                <c:pt idx="118">
                  <c:v>26465.27266805617</c:v>
                </c:pt>
                <c:pt idx="119">
                  <c:v>29878.86500252043</c:v>
                </c:pt>
                <c:pt idx="120">
                  <c:v>24620.33831661495</c:v>
                </c:pt>
                <c:pt idx="121">
                  <c:v>29350.45589418517</c:v>
                </c:pt>
                <c:pt idx="122">
                  <c:v>28847.76363757866</c:v>
                </c:pt>
                <c:pt idx="123">
                  <c:v>33253.01633409925</c:v>
                </c:pt>
                <c:pt idx="124">
                  <c:v>32994.13703676975</c:v>
                </c:pt>
                <c:pt idx="125">
                  <c:v>39589.9322747783</c:v>
                </c:pt>
                <c:pt idx="126">
                  <c:v>43530.02913230035</c:v>
                </c:pt>
                <c:pt idx="127">
                  <c:v>50566.56071392547</c:v>
                </c:pt>
                <c:pt idx="128">
                  <c:v>59543.78239363661</c:v>
                </c:pt>
                <c:pt idx="129">
                  <c:v>71437.42798789396</c:v>
                </c:pt>
                <c:pt idx="130">
                  <c:v>61928.78836852922</c:v>
                </c:pt>
                <c:pt idx="131">
                  <c:v>53890.61155259404</c:v>
                </c:pt>
                <c:pt idx="132">
                  <c:v>44085.18793364097</c:v>
                </c:pt>
                <c:pt idx="133">
                  <c:v>56061.02571594745</c:v>
                </c:pt>
                <c:pt idx="134">
                  <c:v>61757.49022993204</c:v>
                </c:pt>
                <c:pt idx="135">
                  <c:v>64667.69875647397</c:v>
                </c:pt>
                <c:pt idx="136">
                  <c:v>74232.16104899013</c:v>
                </c:pt>
                <c:pt idx="137">
                  <c:v>77634.92080603448</c:v>
                </c:pt>
                <c:pt idx="138">
                  <c:v>49841.32875955887</c:v>
                </c:pt>
                <c:pt idx="139">
                  <c:v>62012.79228512291</c:v>
                </c:pt>
                <c:pt idx="140">
                  <c:v>69601.2701936832</c:v>
                </c:pt>
                <c:pt idx="141">
                  <c:v>65487.42282626151</c:v>
                </c:pt>
                <c:pt idx="142">
                  <c:v>74187.14128093636</c:v>
                </c:pt>
                <c:pt idx="143">
                  <c:v>90793.44684156135</c:v>
                </c:pt>
                <c:pt idx="144">
                  <c:v>96876.14877129491</c:v>
                </c:pt>
                <c:pt idx="145">
                  <c:v>95418.38199701503</c:v>
                </c:pt>
                <c:pt idx="146">
                  <c:v>102726.1678195661</c:v>
                </c:pt>
                <c:pt idx="147">
                  <c:v>#N/A</c:v>
                </c:pt>
              </c:numCache>
            </c:numRef>
          </c:yVal>
          <c:smooth val="0"/>
        </c:ser>
        <c:ser>
          <c:idx val="1"/>
          <c:order val="1"/>
          <c:tx>
            <c:v>Portfolio Rebalanced</c:v>
          </c:tx>
          <c:spPr>
            <a:ln w="12700">
              <a:solidFill>
                <a:srgbClr val="FF0000"/>
              </a:solidFill>
              <a:prstDash val="solid"/>
            </a:ln>
          </c:spPr>
          <c:marker>
            <c:symbol val="circle"/>
            <c:size val="5"/>
            <c:spPr>
              <a:solidFill>
                <a:srgbClr val="FF0000"/>
              </a:solidFill>
              <a:ln>
                <a:solidFill>
                  <a:srgbClr val="000000"/>
                </a:solidFill>
                <a:prstDash val="solid"/>
              </a:ln>
            </c:spPr>
          </c:marker>
          <c:xVal>
            <c:numRef>
              <c:f>Analyze_Portfolio!$E$237:$E$384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1970.0</c:v>
                </c:pt>
                <c:pt idx="101">
                  <c:v>1971.0</c:v>
                </c:pt>
                <c:pt idx="102">
                  <c:v>1972.0</c:v>
                </c:pt>
                <c:pt idx="103">
                  <c:v>1973.0</c:v>
                </c:pt>
                <c:pt idx="104">
                  <c:v>1974.0</c:v>
                </c:pt>
                <c:pt idx="105">
                  <c:v>1975.0</c:v>
                </c:pt>
                <c:pt idx="106">
                  <c:v>1976.0</c:v>
                </c:pt>
                <c:pt idx="107">
                  <c:v>1977.0</c:v>
                </c:pt>
                <c:pt idx="108">
                  <c:v>1978.0</c:v>
                </c:pt>
                <c:pt idx="109">
                  <c:v>1979.0</c:v>
                </c:pt>
                <c:pt idx="110">
                  <c:v>1980.0</c:v>
                </c:pt>
                <c:pt idx="111">
                  <c:v>1981.0</c:v>
                </c:pt>
                <c:pt idx="112">
                  <c:v>1982.0</c:v>
                </c:pt>
                <c:pt idx="113">
                  <c:v>1983.0</c:v>
                </c:pt>
                <c:pt idx="114">
                  <c:v>1984.0</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Portfolio_Math!$M$546:$M$693</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10000.0</c:v>
                </c:pt>
                <c:pt idx="100">
                  <c:v>9361.022922272253</c:v>
                </c:pt>
                <c:pt idx="101">
                  <c:v>10782.22207175177</c:v>
                </c:pt>
                <c:pt idx="102">
                  <c:v>12575.1010104338</c:v>
                </c:pt>
                <c:pt idx="103">
                  <c:v>10202.55046054487</c:v>
                </c:pt>
                <c:pt idx="104">
                  <c:v>7400.762714206282</c:v>
                </c:pt>
                <c:pt idx="105">
                  <c:v>8990.477990671676</c:v>
                </c:pt>
                <c:pt idx="106">
                  <c:v>10031.34070260779</c:v>
                </c:pt>
                <c:pt idx="107">
                  <c:v>9697.14331849812</c:v>
                </c:pt>
                <c:pt idx="108">
                  <c:v>10074.68417084278</c:v>
                </c:pt>
                <c:pt idx="109">
                  <c:v>10167.04392542982</c:v>
                </c:pt>
                <c:pt idx="110">
                  <c:v>11184.85272650678</c:v>
                </c:pt>
                <c:pt idx="111">
                  <c:v>10074.00198895353</c:v>
                </c:pt>
                <c:pt idx="112">
                  <c:v>11297.57737340947</c:v>
                </c:pt>
                <c:pt idx="113">
                  <c:v>13019.87148287486</c:v>
                </c:pt>
                <c:pt idx="114">
                  <c:v>13275.91079474878</c:v>
                </c:pt>
                <c:pt idx="115">
                  <c:v>17332.80898638094</c:v>
                </c:pt>
                <c:pt idx="116">
                  <c:v>22377.70709993205</c:v>
                </c:pt>
                <c:pt idx="117">
                  <c:v>23181.66370279163</c:v>
                </c:pt>
                <c:pt idx="118">
                  <c:v>26317.52102102206</c:v>
                </c:pt>
                <c:pt idx="119">
                  <c:v>30299.77817293511</c:v>
                </c:pt>
                <c:pt idx="120">
                  <c:v>26191.56478907587</c:v>
                </c:pt>
                <c:pt idx="121">
                  <c:v>31579.44551247048</c:v>
                </c:pt>
                <c:pt idx="122">
                  <c:v>31547.02744990002</c:v>
                </c:pt>
                <c:pt idx="123">
                  <c:v>36072.06455310152</c:v>
                </c:pt>
                <c:pt idx="124">
                  <c:v>35550.24586223235</c:v>
                </c:pt>
                <c:pt idx="125">
                  <c:v>43101.87418166521</c:v>
                </c:pt>
                <c:pt idx="126">
                  <c:v>47145.52772338259</c:v>
                </c:pt>
                <c:pt idx="127">
                  <c:v>54308.73715141059</c:v>
                </c:pt>
                <c:pt idx="128">
                  <c:v>63082.97624391386</c:v>
                </c:pt>
                <c:pt idx="129">
                  <c:v>74169.48996224525</c:v>
                </c:pt>
                <c:pt idx="130">
                  <c:v>66221.74296375358</c:v>
                </c:pt>
                <c:pt idx="131">
                  <c:v>58791.70664410726</c:v>
                </c:pt>
                <c:pt idx="132">
                  <c:v>49758.62347732211</c:v>
                </c:pt>
                <c:pt idx="133">
                  <c:v>62796.20716758922</c:v>
                </c:pt>
                <c:pt idx="134">
                  <c:v>68939.70353532591</c:v>
                </c:pt>
                <c:pt idx="135">
                  <c:v>72089.3046269166</c:v>
                </c:pt>
                <c:pt idx="136">
                  <c:v>81974.34939115031</c:v>
                </c:pt>
                <c:pt idx="137">
                  <c:v>85679.08676846963</c:v>
                </c:pt>
                <c:pt idx="138">
                  <c:v>59288.5552398416</c:v>
                </c:pt>
                <c:pt idx="139">
                  <c:v>73044.78257666912</c:v>
                </c:pt>
                <c:pt idx="140">
                  <c:v>81444.51894724587</c:v>
                </c:pt>
                <c:pt idx="141">
                  <c:v>77222.2428279854</c:v>
                </c:pt>
                <c:pt idx="142">
                  <c:v>86813.88724459556</c:v>
                </c:pt>
                <c:pt idx="143">
                  <c:v>103263.4506086031</c:v>
                </c:pt>
                <c:pt idx="144">
                  <c:v>108733.9513026398</c:v>
                </c:pt>
                <c:pt idx="145">
                  <c:v>106754.259864736</c:v>
                </c:pt>
                <c:pt idx="146">
                  <c:v>113118.6234706684</c:v>
                </c:pt>
                <c:pt idx="147">
                  <c:v>#N/A</c:v>
                </c:pt>
              </c:numCache>
            </c:numRef>
          </c:yVal>
          <c:smooth val="0"/>
        </c:ser>
        <c:ser>
          <c:idx val="0"/>
          <c:order val="2"/>
          <c:tx>
            <c:strRef>
              <c:f>Analyze_Portfolio!$F$4</c:f>
              <c:strCache>
                <c:ptCount val="1"/>
                <c:pt idx="0">
                  <c:v>60/40</c:v>
                </c:pt>
              </c:strCache>
            </c:strRef>
          </c:tx>
          <c:spPr>
            <a:ln w="12700">
              <a:solidFill>
                <a:srgbClr val="000080"/>
              </a:solidFill>
              <a:prstDash val="solid"/>
            </a:ln>
          </c:spPr>
          <c:marker>
            <c:symbol val="circle"/>
            <c:size val="5"/>
            <c:spPr>
              <a:solidFill>
                <a:srgbClr val="00FFFF"/>
              </a:solidFill>
              <a:ln>
                <a:solidFill>
                  <a:srgbClr val="000000"/>
                </a:solidFill>
                <a:prstDash val="solid"/>
              </a:ln>
            </c:spPr>
          </c:marker>
          <c:xVal>
            <c:numRef>
              <c:f>Analyze_Portfolio!$E$237:$E$384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1970.0</c:v>
                </c:pt>
                <c:pt idx="101">
                  <c:v>1971.0</c:v>
                </c:pt>
                <c:pt idx="102">
                  <c:v>1972.0</c:v>
                </c:pt>
                <c:pt idx="103">
                  <c:v>1973.0</c:v>
                </c:pt>
                <c:pt idx="104">
                  <c:v>1974.0</c:v>
                </c:pt>
                <c:pt idx="105">
                  <c:v>1975.0</c:v>
                </c:pt>
                <c:pt idx="106">
                  <c:v>1976.0</c:v>
                </c:pt>
                <c:pt idx="107">
                  <c:v>1977.0</c:v>
                </c:pt>
                <c:pt idx="108">
                  <c:v>1978.0</c:v>
                </c:pt>
                <c:pt idx="109">
                  <c:v>1979.0</c:v>
                </c:pt>
                <c:pt idx="110">
                  <c:v>1980.0</c:v>
                </c:pt>
                <c:pt idx="111">
                  <c:v>1981.0</c:v>
                </c:pt>
                <c:pt idx="112">
                  <c:v>1982.0</c:v>
                </c:pt>
                <c:pt idx="113">
                  <c:v>1983.0</c:v>
                </c:pt>
                <c:pt idx="114">
                  <c:v>1984.0</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Portfolio_Math!$N$546:$N$693</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10000.0</c:v>
                </c:pt>
                <c:pt idx="100">
                  <c:v>10081.30150041704</c:v>
                </c:pt>
                <c:pt idx="101">
                  <c:v>10991.032297091</c:v>
                </c:pt>
                <c:pt idx="102">
                  <c:v>11823.49340553668</c:v>
                </c:pt>
                <c:pt idx="103">
                  <c:v>9853.927090893974</c:v>
                </c:pt>
                <c:pt idx="104">
                  <c:v>7513.686137191485</c:v>
                </c:pt>
                <c:pt idx="105">
                  <c:v>8848.474680613181</c:v>
                </c:pt>
                <c:pt idx="106">
                  <c:v>10302.82558293071</c:v>
                </c:pt>
                <c:pt idx="107">
                  <c:v>9511.041336319218</c:v>
                </c:pt>
                <c:pt idx="108">
                  <c:v>9150.373258493065</c:v>
                </c:pt>
                <c:pt idx="109">
                  <c:v>9220.407099599406</c:v>
                </c:pt>
                <c:pt idx="110">
                  <c:v>9880.806454511446</c:v>
                </c:pt>
                <c:pt idx="111">
                  <c:v>9084.952913230105</c:v>
                </c:pt>
                <c:pt idx="112">
                  <c:v>10976.4923823166</c:v>
                </c:pt>
                <c:pt idx="113">
                  <c:v>12304.16204367459</c:v>
                </c:pt>
                <c:pt idx="114">
                  <c:v>12853.6762583324</c:v>
                </c:pt>
                <c:pt idx="115">
                  <c:v>15842.96567205875</c:v>
                </c:pt>
                <c:pt idx="116">
                  <c:v>18121.04349756108</c:v>
                </c:pt>
                <c:pt idx="117">
                  <c:v>17587.72030438538</c:v>
                </c:pt>
                <c:pt idx="118">
                  <c:v>19143.70527808538</c:v>
                </c:pt>
                <c:pt idx="119">
                  <c:v>22440.9207881748</c:v>
                </c:pt>
                <c:pt idx="120">
                  <c:v>21105.72400800212</c:v>
                </c:pt>
                <c:pt idx="121">
                  <c:v>25960.61822576432</c:v>
                </c:pt>
                <c:pt idx="122">
                  <c:v>27406.18300124564</c:v>
                </c:pt>
                <c:pt idx="123">
                  <c:v>29406.43783121464</c:v>
                </c:pt>
                <c:pt idx="124">
                  <c:v>28307.08328222604</c:v>
                </c:pt>
                <c:pt idx="125">
                  <c:v>35541.42085721485</c:v>
                </c:pt>
                <c:pt idx="126">
                  <c:v>39217.49642827898</c:v>
                </c:pt>
                <c:pt idx="127">
                  <c:v>47188.59990187588</c:v>
                </c:pt>
                <c:pt idx="128">
                  <c:v>54516.60500536508</c:v>
                </c:pt>
                <c:pt idx="129">
                  <c:v>60515.868569347</c:v>
                </c:pt>
                <c:pt idx="130">
                  <c:v>57487.07190317612</c:v>
                </c:pt>
                <c:pt idx="131">
                  <c:v>54792.507456415</c:v>
                </c:pt>
                <c:pt idx="132">
                  <c:v>48557.25302195848</c:v>
                </c:pt>
                <c:pt idx="133">
                  <c:v>57385.20423056477</c:v>
                </c:pt>
                <c:pt idx="134">
                  <c:v>60691.26561210862</c:v>
                </c:pt>
                <c:pt idx="135">
                  <c:v>61354.93063369672</c:v>
                </c:pt>
                <c:pt idx="136">
                  <c:v>66424.99589333966</c:v>
                </c:pt>
                <c:pt idx="137">
                  <c:v>67689.36152700804</c:v>
                </c:pt>
                <c:pt idx="138">
                  <c:v>53965.70397613297</c:v>
                </c:pt>
                <c:pt idx="139">
                  <c:v>62829.20847979226</c:v>
                </c:pt>
                <c:pt idx="140">
                  <c:v>69842.29994537086</c:v>
                </c:pt>
                <c:pt idx="141">
                  <c:v>70275.05505114144</c:v>
                </c:pt>
                <c:pt idx="142">
                  <c:v>76926.72153700446</c:v>
                </c:pt>
                <c:pt idx="143">
                  <c:v>90267.87606424046</c:v>
                </c:pt>
                <c:pt idx="144">
                  <c:v>98334.72994908102</c:v>
                </c:pt>
                <c:pt idx="145">
                  <c:v>97911.1751824735</c:v>
                </c:pt>
                <c:pt idx="146">
                  <c:v>104091.7388321154</c:v>
                </c:pt>
                <c:pt idx="147">
                  <c:v>#N/A</c:v>
                </c:pt>
              </c:numCache>
            </c:numRef>
          </c:yVal>
          <c:smooth val="0"/>
        </c:ser>
        <c:dLbls>
          <c:showLegendKey val="0"/>
          <c:showVal val="0"/>
          <c:showCatName val="0"/>
          <c:showSerName val="0"/>
          <c:showPercent val="0"/>
          <c:showBubbleSize val="0"/>
        </c:dLbls>
        <c:axId val="1777903464"/>
        <c:axId val="1843960424"/>
      </c:scatterChart>
      <c:valAx>
        <c:axId val="1777903464"/>
        <c:scaling>
          <c:orientation val="minMax"/>
        </c:scaling>
        <c:delete val="0"/>
        <c:axPos val="b"/>
        <c:majorGridlines>
          <c:spPr>
            <a:ln w="3175">
              <a:solidFill>
                <a:srgbClr val="C0C0C0"/>
              </a:solidFill>
              <a:prstDash val="solid"/>
            </a:ln>
          </c:spPr>
        </c:majorGridlines>
        <c:numFmt formatCode="0" sourceLinked="1"/>
        <c:majorTickMark val="out"/>
        <c:minorTickMark val="none"/>
        <c:tickLblPos val="low"/>
        <c:spPr>
          <a:ln w="3175">
            <a:solidFill>
              <a:srgbClr val="000000"/>
            </a:solidFill>
            <a:prstDash val="solid"/>
          </a:ln>
        </c:spPr>
        <c:txPr>
          <a:bodyPr rot="-5400000" vert="horz"/>
          <a:lstStyle/>
          <a:p>
            <a:pPr>
              <a:defRPr sz="800" b="1" i="0" u="none" strike="noStrike" baseline="0">
                <a:solidFill>
                  <a:srgbClr val="000000"/>
                </a:solidFill>
                <a:latin typeface="Arial"/>
                <a:ea typeface="Arial"/>
                <a:cs typeface="Arial"/>
              </a:defRPr>
            </a:pPr>
            <a:endParaRPr lang="en-US"/>
          </a:p>
        </c:txPr>
        <c:crossAx val="1843960424"/>
        <c:crosses val="autoZero"/>
        <c:crossBetween val="midCat"/>
        <c:majorUnit val="2.0"/>
        <c:minorUnit val="1.0"/>
      </c:valAx>
      <c:valAx>
        <c:axId val="1843960424"/>
        <c:scaling>
          <c:orientation val="minMax"/>
        </c:scaling>
        <c:delete val="0"/>
        <c:axPos val="l"/>
        <c:majorGridlines>
          <c:spPr>
            <a:ln w="3175">
              <a:solidFill>
                <a:srgbClr val="C0C0C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1777903464"/>
        <c:crosses val="autoZero"/>
        <c:crossBetween val="midCat"/>
      </c:valAx>
      <c:spPr>
        <a:gradFill rotWithShape="0">
          <a:gsLst>
            <a:gs pos="0">
              <a:srgbClr val="E6DCAC"/>
            </a:gs>
            <a:gs pos="12000">
              <a:srgbClr val="E6D78A"/>
            </a:gs>
            <a:gs pos="30000">
              <a:srgbClr val="C7AC4C"/>
            </a:gs>
            <a:gs pos="45000">
              <a:srgbClr val="E6D78A"/>
            </a:gs>
            <a:gs pos="77000">
              <a:srgbClr val="C7AC4C"/>
            </a:gs>
            <a:gs pos="100000">
              <a:srgbClr val="E6DCAC"/>
            </a:gs>
          </a:gsLst>
          <a:lin ang="2700000"/>
        </a:gradFill>
        <a:ln w="12700">
          <a:solidFill>
            <a:srgbClr val="808080"/>
          </a:solidFill>
          <a:prstDash val="solid"/>
        </a:ln>
      </c:spPr>
    </c:plotArea>
    <c:legend>
      <c:legendPos val="r"/>
      <c:layout>
        <c:manualLayout>
          <c:xMode val="edge"/>
          <c:yMode val="edge"/>
          <c:x val="0.122729210305023"/>
          <c:y val="0.0688459609215515"/>
          <c:w val="0.21118165277884"/>
          <c:h val="0.14423051685847"/>
        </c:manualLayout>
      </c:layout>
      <c:overlay val="0"/>
      <c:spPr>
        <a:solidFill>
          <a:srgbClr val="FFFFFF"/>
        </a:solidFill>
        <a:ln w="3175">
          <a:solidFill>
            <a:srgbClr val="808080"/>
          </a:solidFill>
          <a:prstDash val="solid"/>
        </a:ln>
      </c:spPr>
      <c:txPr>
        <a:bodyPr/>
        <a:lstStyle/>
        <a:p>
          <a:pPr>
            <a:defRPr sz="80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44337745780469"/>
          <c:y val="0.121495696723182"/>
          <c:w val="0.902914048142395"/>
          <c:h val="0.769438863439123"/>
        </c:manualLayout>
      </c:layout>
      <c:scatterChart>
        <c:scatterStyle val="lineMarker"/>
        <c:varyColors val="0"/>
        <c:ser>
          <c:idx val="1"/>
          <c:order val="0"/>
          <c:tx>
            <c:v>Drawdowns Rebalanced (Nominal)</c:v>
          </c:tx>
          <c:spPr>
            <a:ln w="25400">
              <a:solidFill>
                <a:srgbClr val="FF0000"/>
              </a:solidFill>
              <a:prstDash val="solid"/>
            </a:ln>
          </c:spPr>
          <c:marker>
            <c:symbol val="none"/>
          </c:marker>
          <c:xVal>
            <c:numRef>
              <c:f>Analyze_Portfolio!$P$237:$P$384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Portfolio_Math!$X$1296:$X$1443</c:f>
              <c:numCache>
                <c:formatCode>0.00%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0.0</c:v>
                </c:pt>
                <c:pt idx="115">
                  <c:v>0.0</c:v>
                </c:pt>
                <c:pt idx="116">
                  <c:v>0.0</c:v>
                </c:pt>
                <c:pt idx="117">
                  <c:v>0.0</c:v>
                </c:pt>
                <c:pt idx="118">
                  <c:v>0.0</c:v>
                </c:pt>
                <c:pt idx="119">
                  <c:v>0.0</c:v>
                </c:pt>
                <c:pt idx="120">
                  <c:v>0.0886220715420013</c:v>
                </c:pt>
                <c:pt idx="121">
                  <c:v>0.0</c:v>
                </c:pt>
                <c:pt idx="122">
                  <c:v>0.0</c:v>
                </c:pt>
                <c:pt idx="123">
                  <c:v>0.0</c:v>
                </c:pt>
                <c:pt idx="124">
                  <c:v>0.0</c:v>
                </c:pt>
                <c:pt idx="125">
                  <c:v>0.0</c:v>
                </c:pt>
                <c:pt idx="126">
                  <c:v>0.0</c:v>
                </c:pt>
                <c:pt idx="127">
                  <c:v>0.0</c:v>
                </c:pt>
                <c:pt idx="128">
                  <c:v>0.0</c:v>
                </c:pt>
                <c:pt idx="129">
                  <c:v>0.0</c:v>
                </c:pt>
                <c:pt idx="130">
                  <c:v>0.0429193718949363</c:v>
                </c:pt>
                <c:pt idx="131">
                  <c:v>0.0955122430139445</c:v>
                </c:pt>
                <c:pt idx="132">
                  <c:v>0.212380302958568</c:v>
                </c:pt>
                <c:pt idx="133">
                  <c:v>0.0</c:v>
                </c:pt>
                <c:pt idx="134">
                  <c:v>0.0</c:v>
                </c:pt>
                <c:pt idx="135">
                  <c:v>0.0</c:v>
                </c:pt>
                <c:pt idx="136">
                  <c:v>0.0</c:v>
                </c:pt>
                <c:pt idx="137">
                  <c:v>0.0</c:v>
                </c:pt>
                <c:pt idx="138">
                  <c:v>0.272336932023242</c:v>
                </c:pt>
                <c:pt idx="139">
                  <c:v>0.0992455785025256</c:v>
                </c:pt>
                <c:pt idx="140">
                  <c:v>0.0</c:v>
                </c:pt>
                <c:pt idx="141">
                  <c:v>0.025969701130175</c:v>
                </c:pt>
                <c:pt idx="142">
                  <c:v>0.0</c:v>
                </c:pt>
                <c:pt idx="143">
                  <c:v>0.0</c:v>
                </c:pt>
                <c:pt idx="144">
                  <c:v>0.0</c:v>
                </c:pt>
                <c:pt idx="145">
                  <c:v>0.00465151721421064</c:v>
                </c:pt>
                <c:pt idx="146">
                  <c:v>0.0</c:v>
                </c:pt>
                <c:pt idx="147">
                  <c:v>#N/A</c:v>
                </c:pt>
              </c:numCache>
            </c:numRef>
          </c:yVal>
          <c:smooth val="0"/>
        </c:ser>
        <c:ser>
          <c:idx val="0"/>
          <c:order val="1"/>
          <c:tx>
            <c:v>Drawdowns Unbalanced (Nominal)</c:v>
          </c:tx>
          <c:spPr>
            <a:ln w="25400">
              <a:solidFill>
                <a:srgbClr val="000080"/>
              </a:solidFill>
              <a:prstDash val="solid"/>
            </a:ln>
          </c:spPr>
          <c:marker>
            <c:symbol val="none"/>
          </c:marker>
          <c:xVal>
            <c:numRef>
              <c:f>Analyze_Portfolio!$P$237:$P$384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Portfolio_Math!$X$1446:$X$1593</c:f>
              <c:numCache>
                <c:formatCode>0.00%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yVal>
          <c:smooth val="0"/>
        </c:ser>
        <c:ser>
          <c:idx val="2"/>
          <c:order val="2"/>
          <c:tx>
            <c:strRef>
              <c:f>Analyze_Portfolio!$M$240</c:f>
              <c:strCache>
                <c:ptCount val="1"/>
                <c:pt idx="0">
                  <c:v>Drawdowns 60/40 (Nominal)</c:v>
                </c:pt>
              </c:strCache>
            </c:strRef>
          </c:tx>
          <c:spPr>
            <a:ln>
              <a:solidFill>
                <a:schemeClr val="accent3">
                  <a:lumMod val="50000"/>
                </a:schemeClr>
              </a:solidFill>
            </a:ln>
          </c:spPr>
          <c:marker>
            <c:symbol val="none"/>
          </c:marker>
          <c:xVal>
            <c:numRef>
              <c:f>Analyze_Portfolio!$P$237:$P$384</c:f>
              <c:numCache>
                <c:formatCode>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1985.0</c:v>
                </c:pt>
                <c:pt idx="116">
                  <c:v>1986.0</c:v>
                </c:pt>
                <c:pt idx="117">
                  <c:v>1987.0</c:v>
                </c:pt>
                <c:pt idx="118">
                  <c:v>1988.0</c:v>
                </c:pt>
                <c:pt idx="119">
                  <c:v>1989.0</c:v>
                </c:pt>
                <c:pt idx="120">
                  <c:v>1990.0</c:v>
                </c:pt>
                <c:pt idx="121">
                  <c:v>1991.0</c:v>
                </c:pt>
                <c:pt idx="122">
                  <c:v>1992.0</c:v>
                </c:pt>
                <c:pt idx="123">
                  <c:v>1993.0</c:v>
                </c:pt>
                <c:pt idx="124">
                  <c:v>1994.0</c:v>
                </c:pt>
                <c:pt idx="125">
                  <c:v>1995.0</c:v>
                </c:pt>
                <c:pt idx="126">
                  <c:v>1996.0</c:v>
                </c:pt>
                <c:pt idx="127">
                  <c:v>1997.0</c:v>
                </c:pt>
                <c:pt idx="128">
                  <c:v>1998.0</c:v>
                </c:pt>
                <c:pt idx="129">
                  <c:v>1999.0</c:v>
                </c:pt>
                <c:pt idx="130">
                  <c:v>2000.0</c:v>
                </c:pt>
                <c:pt idx="131">
                  <c:v>2001.0</c:v>
                </c:pt>
                <c:pt idx="132">
                  <c:v>2002.0</c:v>
                </c:pt>
                <c:pt idx="133">
                  <c:v>2003.0</c:v>
                </c:pt>
                <c:pt idx="134">
                  <c:v>2004.0</c:v>
                </c:pt>
                <c:pt idx="135">
                  <c:v>2005.0</c:v>
                </c:pt>
                <c:pt idx="136">
                  <c:v>2006.0</c:v>
                </c:pt>
                <c:pt idx="137">
                  <c:v>2007.0</c:v>
                </c:pt>
                <c:pt idx="138">
                  <c:v>2008.0</c:v>
                </c:pt>
                <c:pt idx="139">
                  <c:v>2009.0</c:v>
                </c:pt>
                <c:pt idx="140">
                  <c:v>2010.0</c:v>
                </c:pt>
                <c:pt idx="141">
                  <c:v>2011.0</c:v>
                </c:pt>
                <c:pt idx="142">
                  <c:v>2012.0</c:v>
                </c:pt>
                <c:pt idx="143">
                  <c:v>2013.0</c:v>
                </c:pt>
                <c:pt idx="144">
                  <c:v>2014.0</c:v>
                </c:pt>
                <c:pt idx="145">
                  <c:v>2015.0</c:v>
                </c:pt>
                <c:pt idx="146">
                  <c:v>2016.0</c:v>
                </c:pt>
                <c:pt idx="147">
                  <c:v>#N/A</c:v>
                </c:pt>
              </c:numCache>
            </c:numRef>
          </c:xVal>
          <c:yVal>
            <c:numRef>
              <c:f>Portfolio_Math!$Y$1296:$Y$1443</c:f>
              <c:numCache>
                <c:formatCode>0.00%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0.0</c:v>
                </c:pt>
                <c:pt idx="115">
                  <c:v>0.0</c:v>
                </c:pt>
                <c:pt idx="116">
                  <c:v>0.0</c:v>
                </c:pt>
                <c:pt idx="117">
                  <c:v>0.0</c:v>
                </c:pt>
                <c:pt idx="118">
                  <c:v>0.0</c:v>
                </c:pt>
                <c:pt idx="119">
                  <c:v>0.0</c:v>
                </c:pt>
                <c:pt idx="120">
                  <c:v>0.00206878185303505</c:v>
                </c:pt>
                <c:pt idx="121">
                  <c:v>0.0</c:v>
                </c:pt>
                <c:pt idx="122">
                  <c:v>0.0</c:v>
                </c:pt>
                <c:pt idx="123">
                  <c:v>0.0</c:v>
                </c:pt>
                <c:pt idx="124">
                  <c:v>0.0116358600000001</c:v>
                </c:pt>
                <c:pt idx="125">
                  <c:v>0.0</c:v>
                </c:pt>
                <c:pt idx="126">
                  <c:v>0.0</c:v>
                </c:pt>
                <c:pt idx="127">
                  <c:v>0.0</c:v>
                </c:pt>
                <c:pt idx="128">
                  <c:v>0.0</c:v>
                </c:pt>
                <c:pt idx="129">
                  <c:v>0.0</c:v>
                </c:pt>
                <c:pt idx="130">
                  <c:v>0.0178766199999999</c:v>
                </c:pt>
                <c:pt idx="131">
                  <c:v>0.0493857111936554</c:v>
                </c:pt>
                <c:pt idx="132">
                  <c:v>0.137539349246392</c:v>
                </c:pt>
                <c:pt idx="133">
                  <c:v>0.0</c:v>
                </c:pt>
                <c:pt idx="134">
                  <c:v>0.0</c:v>
                </c:pt>
                <c:pt idx="135">
                  <c:v>0.0</c:v>
                </c:pt>
                <c:pt idx="136">
                  <c:v>0.0</c:v>
                </c:pt>
                <c:pt idx="137">
                  <c:v>0.0</c:v>
                </c:pt>
                <c:pt idx="138">
                  <c:v>0.20201588</c:v>
                </c:pt>
                <c:pt idx="139">
                  <c:v>0.0456698837080561</c:v>
                </c:pt>
                <c:pt idx="140">
                  <c:v>0.0</c:v>
                </c:pt>
                <c:pt idx="141">
                  <c:v>0.0</c:v>
                </c:pt>
                <c:pt idx="142">
                  <c:v>0.0</c:v>
                </c:pt>
                <c:pt idx="143">
                  <c:v>0.0</c:v>
                </c:pt>
                <c:pt idx="144">
                  <c:v>0.0</c:v>
                </c:pt>
                <c:pt idx="145">
                  <c:v>0.0</c:v>
                </c:pt>
                <c:pt idx="146">
                  <c:v>0.0</c:v>
                </c:pt>
                <c:pt idx="147">
                  <c:v>#N/A</c:v>
                </c:pt>
              </c:numCache>
            </c:numRef>
          </c:yVal>
          <c:smooth val="0"/>
        </c:ser>
        <c:dLbls>
          <c:showLegendKey val="0"/>
          <c:showVal val="0"/>
          <c:showCatName val="0"/>
          <c:showSerName val="0"/>
          <c:showPercent val="0"/>
          <c:showBubbleSize val="0"/>
        </c:dLbls>
        <c:axId val="1841528472"/>
        <c:axId val="1844325832"/>
      </c:scatterChart>
      <c:valAx>
        <c:axId val="1841528472"/>
        <c:scaling>
          <c:orientation val="minMax"/>
        </c:scaling>
        <c:delete val="0"/>
        <c:axPos val="t"/>
        <c:majorGridlines>
          <c:spPr>
            <a:ln w="3175">
              <a:solidFill>
                <a:srgbClr val="C0C0C0"/>
              </a:solidFill>
              <a:prstDash val="solid"/>
            </a:ln>
          </c:spPr>
        </c:majorGridlines>
        <c:numFmt formatCode="0" sourceLinked="1"/>
        <c:majorTickMark val="out"/>
        <c:minorTickMark val="none"/>
        <c:tickLblPos val="nextTo"/>
        <c:spPr>
          <a:ln w="3175">
            <a:solidFill>
              <a:srgbClr val="000000"/>
            </a:solidFill>
            <a:prstDash val="solid"/>
          </a:ln>
        </c:spPr>
        <c:txPr>
          <a:bodyPr rot="-5400000" vert="horz"/>
          <a:lstStyle/>
          <a:p>
            <a:pPr>
              <a:defRPr sz="800" b="1" i="0" u="none" strike="noStrike" baseline="0">
                <a:solidFill>
                  <a:srgbClr val="000000"/>
                </a:solidFill>
                <a:latin typeface="Arial"/>
                <a:ea typeface="Arial"/>
                <a:cs typeface="Arial"/>
              </a:defRPr>
            </a:pPr>
            <a:endParaRPr lang="en-US"/>
          </a:p>
        </c:txPr>
        <c:crossAx val="1844325832"/>
        <c:crosses val="autoZero"/>
        <c:crossBetween val="midCat"/>
        <c:majorUnit val="2.0"/>
        <c:minorUnit val="1.0"/>
      </c:valAx>
      <c:valAx>
        <c:axId val="1844325832"/>
        <c:scaling>
          <c:orientation val="maxMin"/>
        </c:scaling>
        <c:delete val="0"/>
        <c:axPos val="l"/>
        <c:majorGridlines>
          <c:spPr>
            <a:ln w="3175">
              <a:solidFill>
                <a:srgbClr val="C0C0C0"/>
              </a:solidFill>
              <a:prstDash val="solid"/>
            </a:ln>
          </c:spPr>
        </c:majorGridlines>
        <c:numFmt formatCode="0.00%" sourceLinked="1"/>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1841528472"/>
        <c:crosses val="autoZero"/>
        <c:crossBetween val="midCat"/>
      </c:valAx>
      <c:spPr>
        <a:gradFill rotWithShape="0">
          <a:gsLst>
            <a:gs pos="0">
              <a:srgbClr val="5E9EFF"/>
            </a:gs>
            <a:gs pos="39999">
              <a:srgbClr val="85C2FF"/>
            </a:gs>
            <a:gs pos="70000">
              <a:srgbClr val="C4D6EB"/>
            </a:gs>
            <a:gs pos="100000">
              <a:srgbClr val="FFEBFA"/>
            </a:gs>
          </a:gsLst>
          <a:lin ang="5400000"/>
        </a:gradFill>
        <a:ln w="12700">
          <a:solidFill>
            <a:srgbClr val="808080"/>
          </a:solidFill>
          <a:prstDash val="solid"/>
        </a:ln>
      </c:spPr>
    </c:plotArea>
    <c:legend>
      <c:legendPos val="r"/>
      <c:layout>
        <c:manualLayout>
          <c:xMode val="edge"/>
          <c:yMode val="edge"/>
          <c:x val="0.128738932301394"/>
          <c:y val="0.914346112849431"/>
          <c:w val="0.770950844736641"/>
          <c:h val="0.0637700604810134"/>
        </c:manualLayout>
      </c:layout>
      <c:overlay val="0"/>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horizontalDpi="-3"/>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Analyze_Portfolio!$M$239</c:f>
          <c:strCache>
            <c:ptCount val="1"/>
            <c:pt idx="0">
              <c:v>Rolling Returns (Nominal) 1985 - 2016</c:v>
            </c:pt>
          </c:strCache>
        </c:strRef>
      </c:tx>
      <c:overlay val="0"/>
      <c:spPr>
        <a:solidFill>
          <a:srgbClr val="FFFFFF"/>
        </a:solidFill>
        <a:ln w="12700">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06633405878613"/>
          <c:y val="0.101989419291339"/>
          <c:w val="0.908654448085294"/>
          <c:h val="0.746011143955843"/>
        </c:manualLayout>
      </c:layout>
      <c:barChart>
        <c:barDir val="col"/>
        <c:grouping val="clustered"/>
        <c:varyColors val="0"/>
        <c:ser>
          <c:idx val="0"/>
          <c:order val="0"/>
          <c:tx>
            <c:v>1-Year Rolling Returns</c:v>
          </c:tx>
          <c:invertIfNegative val="0"/>
          <c:cat>
            <c:numRef>
              <c:f>Analyze_Portfolio!$Q$237:$Q$384</c:f>
              <c:numCache>
                <c:formatCode>General</c:formatCode>
                <c:ptCount val="148"/>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pt idx="31">
                  <c:v>2016.0</c:v>
                </c:pt>
                <c:pt idx="32">
                  <c:v>2016.0</c:v>
                </c:pt>
                <c:pt idx="33">
                  <c:v>2016.0</c:v>
                </c:pt>
                <c:pt idx="34">
                  <c:v>2016.0</c:v>
                </c:pt>
                <c:pt idx="35">
                  <c:v>2016.0</c:v>
                </c:pt>
                <c:pt idx="36">
                  <c:v>2016.0</c:v>
                </c:pt>
                <c:pt idx="37">
                  <c:v>2016.0</c:v>
                </c:pt>
                <c:pt idx="38">
                  <c:v>2016.0</c:v>
                </c:pt>
                <c:pt idx="39">
                  <c:v>2016.0</c:v>
                </c:pt>
                <c:pt idx="40">
                  <c:v>2016.0</c:v>
                </c:pt>
                <c:pt idx="41">
                  <c:v>2016.0</c:v>
                </c:pt>
                <c:pt idx="42">
                  <c:v>2016.0</c:v>
                </c:pt>
                <c:pt idx="43">
                  <c:v>2016.0</c:v>
                </c:pt>
                <c:pt idx="44">
                  <c:v>2016.0</c:v>
                </c:pt>
                <c:pt idx="45">
                  <c:v>2016.0</c:v>
                </c:pt>
                <c:pt idx="46">
                  <c:v>2016.0</c:v>
                </c:pt>
                <c:pt idx="47">
                  <c:v>2016.0</c:v>
                </c:pt>
                <c:pt idx="48">
                  <c:v>2016.0</c:v>
                </c:pt>
                <c:pt idx="49">
                  <c:v>2016.0</c:v>
                </c:pt>
                <c:pt idx="50">
                  <c:v>2016.0</c:v>
                </c:pt>
                <c:pt idx="51">
                  <c:v>2016.0</c:v>
                </c:pt>
                <c:pt idx="52">
                  <c:v>2016.0</c:v>
                </c:pt>
                <c:pt idx="53">
                  <c:v>2016.0</c:v>
                </c:pt>
                <c:pt idx="54">
                  <c:v>2016.0</c:v>
                </c:pt>
                <c:pt idx="55">
                  <c:v>2016.0</c:v>
                </c:pt>
                <c:pt idx="56">
                  <c:v>2016.0</c:v>
                </c:pt>
                <c:pt idx="57">
                  <c:v>2016.0</c:v>
                </c:pt>
                <c:pt idx="58">
                  <c:v>2016.0</c:v>
                </c:pt>
                <c:pt idx="59">
                  <c:v>2016.0</c:v>
                </c:pt>
                <c:pt idx="60">
                  <c:v>2016.0</c:v>
                </c:pt>
                <c:pt idx="61">
                  <c:v>2016.0</c:v>
                </c:pt>
                <c:pt idx="62">
                  <c:v>2016.0</c:v>
                </c:pt>
                <c:pt idx="63">
                  <c:v>2016.0</c:v>
                </c:pt>
                <c:pt idx="64">
                  <c:v>2016.0</c:v>
                </c:pt>
                <c:pt idx="65">
                  <c:v>2016.0</c:v>
                </c:pt>
                <c:pt idx="66">
                  <c:v>2016.0</c:v>
                </c:pt>
                <c:pt idx="67">
                  <c:v>2016.0</c:v>
                </c:pt>
                <c:pt idx="68">
                  <c:v>2016.0</c:v>
                </c:pt>
                <c:pt idx="69">
                  <c:v>2016.0</c:v>
                </c:pt>
                <c:pt idx="70">
                  <c:v>2016.0</c:v>
                </c:pt>
                <c:pt idx="71">
                  <c:v>2016.0</c:v>
                </c:pt>
                <c:pt idx="72">
                  <c:v>2016.0</c:v>
                </c:pt>
                <c:pt idx="73">
                  <c:v>2016.0</c:v>
                </c:pt>
                <c:pt idx="74">
                  <c:v>2016.0</c:v>
                </c:pt>
                <c:pt idx="75">
                  <c:v>2016.0</c:v>
                </c:pt>
                <c:pt idx="76">
                  <c:v>2016.0</c:v>
                </c:pt>
                <c:pt idx="77">
                  <c:v>2016.0</c:v>
                </c:pt>
                <c:pt idx="78">
                  <c:v>2016.0</c:v>
                </c:pt>
                <c:pt idx="79">
                  <c:v>2016.0</c:v>
                </c:pt>
                <c:pt idx="80">
                  <c:v>2016.0</c:v>
                </c:pt>
                <c:pt idx="81">
                  <c:v>2016.0</c:v>
                </c:pt>
                <c:pt idx="82">
                  <c:v>2016.0</c:v>
                </c:pt>
                <c:pt idx="83">
                  <c:v>2016.0</c:v>
                </c:pt>
                <c:pt idx="84">
                  <c:v>2016.0</c:v>
                </c:pt>
                <c:pt idx="85">
                  <c:v>2016.0</c:v>
                </c:pt>
                <c:pt idx="86">
                  <c:v>2016.0</c:v>
                </c:pt>
                <c:pt idx="87">
                  <c:v>2016.0</c:v>
                </c:pt>
                <c:pt idx="88">
                  <c:v>2016.0</c:v>
                </c:pt>
                <c:pt idx="89">
                  <c:v>2016.0</c:v>
                </c:pt>
                <c:pt idx="90">
                  <c:v>2016.0</c:v>
                </c:pt>
                <c:pt idx="91">
                  <c:v>2016.0</c:v>
                </c:pt>
                <c:pt idx="92">
                  <c:v>2016.0</c:v>
                </c:pt>
                <c:pt idx="93">
                  <c:v>2016.0</c:v>
                </c:pt>
                <c:pt idx="94">
                  <c:v>2016.0</c:v>
                </c:pt>
                <c:pt idx="95">
                  <c:v>2016.0</c:v>
                </c:pt>
                <c:pt idx="96">
                  <c:v>2016.0</c:v>
                </c:pt>
                <c:pt idx="97">
                  <c:v>2016.0</c:v>
                </c:pt>
                <c:pt idx="98">
                  <c:v>2016.0</c:v>
                </c:pt>
                <c:pt idx="99">
                  <c:v>2016.0</c:v>
                </c:pt>
                <c:pt idx="100">
                  <c:v>2016.0</c:v>
                </c:pt>
                <c:pt idx="101">
                  <c:v>2016.0</c:v>
                </c:pt>
                <c:pt idx="102">
                  <c:v>2016.0</c:v>
                </c:pt>
                <c:pt idx="103">
                  <c:v>2016.0</c:v>
                </c:pt>
                <c:pt idx="104">
                  <c:v>2016.0</c:v>
                </c:pt>
                <c:pt idx="105">
                  <c:v>2016.0</c:v>
                </c:pt>
                <c:pt idx="106">
                  <c:v>2016.0</c:v>
                </c:pt>
                <c:pt idx="107">
                  <c:v>2016.0</c:v>
                </c:pt>
                <c:pt idx="108">
                  <c:v>2016.0</c:v>
                </c:pt>
                <c:pt idx="109">
                  <c:v>2016.0</c:v>
                </c:pt>
                <c:pt idx="110">
                  <c:v>2016.0</c:v>
                </c:pt>
                <c:pt idx="111">
                  <c:v>2016.0</c:v>
                </c:pt>
                <c:pt idx="112">
                  <c:v>2016.0</c:v>
                </c:pt>
                <c:pt idx="113">
                  <c:v>2016.0</c:v>
                </c:pt>
                <c:pt idx="114">
                  <c:v>2016.0</c:v>
                </c:pt>
                <c:pt idx="115">
                  <c:v>2016.0</c:v>
                </c:pt>
                <c:pt idx="116">
                  <c:v>2016.0</c:v>
                </c:pt>
                <c:pt idx="117">
                  <c:v>2016.0</c:v>
                </c:pt>
                <c:pt idx="118">
                  <c:v>2016.0</c:v>
                </c:pt>
                <c:pt idx="119">
                  <c:v>2016.0</c:v>
                </c:pt>
                <c:pt idx="120">
                  <c:v>2016.0</c:v>
                </c:pt>
                <c:pt idx="121">
                  <c:v>2016.0</c:v>
                </c:pt>
                <c:pt idx="122">
                  <c:v>2016.0</c:v>
                </c:pt>
                <c:pt idx="123">
                  <c:v>2016.0</c:v>
                </c:pt>
                <c:pt idx="124">
                  <c:v>2016.0</c:v>
                </c:pt>
                <c:pt idx="125">
                  <c:v>2016.0</c:v>
                </c:pt>
                <c:pt idx="126">
                  <c:v>2016.0</c:v>
                </c:pt>
                <c:pt idx="127">
                  <c:v>2016.0</c:v>
                </c:pt>
                <c:pt idx="128">
                  <c:v>2016.0</c:v>
                </c:pt>
                <c:pt idx="129">
                  <c:v>2016.0</c:v>
                </c:pt>
                <c:pt idx="130">
                  <c:v>2016.0</c:v>
                </c:pt>
                <c:pt idx="131">
                  <c:v>2016.0</c:v>
                </c:pt>
                <c:pt idx="132">
                  <c:v>2016.0</c:v>
                </c:pt>
                <c:pt idx="133">
                  <c:v>2016.0</c:v>
                </c:pt>
                <c:pt idx="134">
                  <c:v>2016.0</c:v>
                </c:pt>
                <c:pt idx="135">
                  <c:v>2016.0</c:v>
                </c:pt>
                <c:pt idx="136">
                  <c:v>2016.0</c:v>
                </c:pt>
                <c:pt idx="137">
                  <c:v>2016.0</c:v>
                </c:pt>
                <c:pt idx="138">
                  <c:v>2016.0</c:v>
                </c:pt>
                <c:pt idx="139">
                  <c:v>2016.0</c:v>
                </c:pt>
                <c:pt idx="140">
                  <c:v>2016.0</c:v>
                </c:pt>
                <c:pt idx="141">
                  <c:v>2016.0</c:v>
                </c:pt>
                <c:pt idx="142">
                  <c:v>2016.0</c:v>
                </c:pt>
                <c:pt idx="143">
                  <c:v>2016.0</c:v>
                </c:pt>
                <c:pt idx="144">
                  <c:v>2016.0</c:v>
                </c:pt>
                <c:pt idx="145">
                  <c:v>2016.0</c:v>
                </c:pt>
                <c:pt idx="146">
                  <c:v>2016.0</c:v>
                </c:pt>
                <c:pt idx="147">
                  <c:v>2016.0</c:v>
                </c:pt>
              </c:numCache>
            </c:numRef>
          </c:cat>
          <c:val>
            <c:numRef>
              <c:f>Analyze_Portfolio!$R$237:$R$384</c:f>
              <c:numCache>
                <c:formatCode>0.0%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val>
        </c:ser>
        <c:ser>
          <c:idx val="1"/>
          <c:order val="1"/>
          <c:tx>
            <c:v>5-Year Rolling Returns</c:v>
          </c:tx>
          <c:spPr>
            <a:solidFill>
              <a:srgbClr val="C0504D"/>
            </a:solidFill>
            <a:ln w="25400">
              <a:noFill/>
            </a:ln>
          </c:spPr>
          <c:invertIfNegative val="0"/>
          <c:cat>
            <c:numRef>
              <c:f>Analyze_Portfolio!$Q$237:$Q$384</c:f>
              <c:numCache>
                <c:formatCode>General</c:formatCode>
                <c:ptCount val="148"/>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pt idx="31">
                  <c:v>2016.0</c:v>
                </c:pt>
                <c:pt idx="32">
                  <c:v>2016.0</c:v>
                </c:pt>
                <c:pt idx="33">
                  <c:v>2016.0</c:v>
                </c:pt>
                <c:pt idx="34">
                  <c:v>2016.0</c:v>
                </c:pt>
                <c:pt idx="35">
                  <c:v>2016.0</c:v>
                </c:pt>
                <c:pt idx="36">
                  <c:v>2016.0</c:v>
                </c:pt>
                <c:pt idx="37">
                  <c:v>2016.0</c:v>
                </c:pt>
                <c:pt idx="38">
                  <c:v>2016.0</c:v>
                </c:pt>
                <c:pt idx="39">
                  <c:v>2016.0</c:v>
                </c:pt>
                <c:pt idx="40">
                  <c:v>2016.0</c:v>
                </c:pt>
                <c:pt idx="41">
                  <c:v>2016.0</c:v>
                </c:pt>
                <c:pt idx="42">
                  <c:v>2016.0</c:v>
                </c:pt>
                <c:pt idx="43">
                  <c:v>2016.0</c:v>
                </c:pt>
                <c:pt idx="44">
                  <c:v>2016.0</c:v>
                </c:pt>
                <c:pt idx="45">
                  <c:v>2016.0</c:v>
                </c:pt>
                <c:pt idx="46">
                  <c:v>2016.0</c:v>
                </c:pt>
                <c:pt idx="47">
                  <c:v>2016.0</c:v>
                </c:pt>
                <c:pt idx="48">
                  <c:v>2016.0</c:v>
                </c:pt>
                <c:pt idx="49">
                  <c:v>2016.0</c:v>
                </c:pt>
                <c:pt idx="50">
                  <c:v>2016.0</c:v>
                </c:pt>
                <c:pt idx="51">
                  <c:v>2016.0</c:v>
                </c:pt>
                <c:pt idx="52">
                  <c:v>2016.0</c:v>
                </c:pt>
                <c:pt idx="53">
                  <c:v>2016.0</c:v>
                </c:pt>
                <c:pt idx="54">
                  <c:v>2016.0</c:v>
                </c:pt>
                <c:pt idx="55">
                  <c:v>2016.0</c:v>
                </c:pt>
                <c:pt idx="56">
                  <c:v>2016.0</c:v>
                </c:pt>
                <c:pt idx="57">
                  <c:v>2016.0</c:v>
                </c:pt>
                <c:pt idx="58">
                  <c:v>2016.0</c:v>
                </c:pt>
                <c:pt idx="59">
                  <c:v>2016.0</c:v>
                </c:pt>
                <c:pt idx="60">
                  <c:v>2016.0</c:v>
                </c:pt>
                <c:pt idx="61">
                  <c:v>2016.0</c:v>
                </c:pt>
                <c:pt idx="62">
                  <c:v>2016.0</c:v>
                </c:pt>
                <c:pt idx="63">
                  <c:v>2016.0</c:v>
                </c:pt>
                <c:pt idx="64">
                  <c:v>2016.0</c:v>
                </c:pt>
                <c:pt idx="65">
                  <c:v>2016.0</c:v>
                </c:pt>
                <c:pt idx="66">
                  <c:v>2016.0</c:v>
                </c:pt>
                <c:pt idx="67">
                  <c:v>2016.0</c:v>
                </c:pt>
                <c:pt idx="68">
                  <c:v>2016.0</c:v>
                </c:pt>
                <c:pt idx="69">
                  <c:v>2016.0</c:v>
                </c:pt>
                <c:pt idx="70">
                  <c:v>2016.0</c:v>
                </c:pt>
                <c:pt idx="71">
                  <c:v>2016.0</c:v>
                </c:pt>
                <c:pt idx="72">
                  <c:v>2016.0</c:v>
                </c:pt>
                <c:pt idx="73">
                  <c:v>2016.0</c:v>
                </c:pt>
                <c:pt idx="74">
                  <c:v>2016.0</c:v>
                </c:pt>
                <c:pt idx="75">
                  <c:v>2016.0</c:v>
                </c:pt>
                <c:pt idx="76">
                  <c:v>2016.0</c:v>
                </c:pt>
                <c:pt idx="77">
                  <c:v>2016.0</c:v>
                </c:pt>
                <c:pt idx="78">
                  <c:v>2016.0</c:v>
                </c:pt>
                <c:pt idx="79">
                  <c:v>2016.0</c:v>
                </c:pt>
                <c:pt idx="80">
                  <c:v>2016.0</c:v>
                </c:pt>
                <c:pt idx="81">
                  <c:v>2016.0</c:v>
                </c:pt>
                <c:pt idx="82">
                  <c:v>2016.0</c:v>
                </c:pt>
                <c:pt idx="83">
                  <c:v>2016.0</c:v>
                </c:pt>
                <c:pt idx="84">
                  <c:v>2016.0</c:v>
                </c:pt>
                <c:pt idx="85">
                  <c:v>2016.0</c:v>
                </c:pt>
                <c:pt idx="86">
                  <c:v>2016.0</c:v>
                </c:pt>
                <c:pt idx="87">
                  <c:v>2016.0</c:v>
                </c:pt>
                <c:pt idx="88">
                  <c:v>2016.0</c:v>
                </c:pt>
                <c:pt idx="89">
                  <c:v>2016.0</c:v>
                </c:pt>
                <c:pt idx="90">
                  <c:v>2016.0</c:v>
                </c:pt>
                <c:pt idx="91">
                  <c:v>2016.0</c:v>
                </c:pt>
                <c:pt idx="92">
                  <c:v>2016.0</c:v>
                </c:pt>
                <c:pt idx="93">
                  <c:v>2016.0</c:v>
                </c:pt>
                <c:pt idx="94">
                  <c:v>2016.0</c:v>
                </c:pt>
                <c:pt idx="95">
                  <c:v>2016.0</c:v>
                </c:pt>
                <c:pt idx="96">
                  <c:v>2016.0</c:v>
                </c:pt>
                <c:pt idx="97">
                  <c:v>2016.0</c:v>
                </c:pt>
                <c:pt idx="98">
                  <c:v>2016.0</c:v>
                </c:pt>
                <c:pt idx="99">
                  <c:v>2016.0</c:v>
                </c:pt>
                <c:pt idx="100">
                  <c:v>2016.0</c:v>
                </c:pt>
                <c:pt idx="101">
                  <c:v>2016.0</c:v>
                </c:pt>
                <c:pt idx="102">
                  <c:v>2016.0</c:v>
                </c:pt>
                <c:pt idx="103">
                  <c:v>2016.0</c:v>
                </c:pt>
                <c:pt idx="104">
                  <c:v>2016.0</c:v>
                </c:pt>
                <c:pt idx="105">
                  <c:v>2016.0</c:v>
                </c:pt>
                <c:pt idx="106">
                  <c:v>2016.0</c:v>
                </c:pt>
                <c:pt idx="107">
                  <c:v>2016.0</c:v>
                </c:pt>
                <c:pt idx="108">
                  <c:v>2016.0</c:v>
                </c:pt>
                <c:pt idx="109">
                  <c:v>2016.0</c:v>
                </c:pt>
                <c:pt idx="110">
                  <c:v>2016.0</c:v>
                </c:pt>
                <c:pt idx="111">
                  <c:v>2016.0</c:v>
                </c:pt>
                <c:pt idx="112">
                  <c:v>2016.0</c:v>
                </c:pt>
                <c:pt idx="113">
                  <c:v>2016.0</c:v>
                </c:pt>
                <c:pt idx="114">
                  <c:v>2016.0</c:v>
                </c:pt>
                <c:pt idx="115">
                  <c:v>2016.0</c:v>
                </c:pt>
                <c:pt idx="116">
                  <c:v>2016.0</c:v>
                </c:pt>
                <c:pt idx="117">
                  <c:v>2016.0</c:v>
                </c:pt>
                <c:pt idx="118">
                  <c:v>2016.0</c:v>
                </c:pt>
                <c:pt idx="119">
                  <c:v>2016.0</c:v>
                </c:pt>
                <c:pt idx="120">
                  <c:v>2016.0</c:v>
                </c:pt>
                <c:pt idx="121">
                  <c:v>2016.0</c:v>
                </c:pt>
                <c:pt idx="122">
                  <c:v>2016.0</c:v>
                </c:pt>
                <c:pt idx="123">
                  <c:v>2016.0</c:v>
                </c:pt>
                <c:pt idx="124">
                  <c:v>2016.0</c:v>
                </c:pt>
                <c:pt idx="125">
                  <c:v>2016.0</c:v>
                </c:pt>
                <c:pt idx="126">
                  <c:v>2016.0</c:v>
                </c:pt>
                <c:pt idx="127">
                  <c:v>2016.0</c:v>
                </c:pt>
                <c:pt idx="128">
                  <c:v>2016.0</c:v>
                </c:pt>
                <c:pt idx="129">
                  <c:v>2016.0</c:v>
                </c:pt>
                <c:pt idx="130">
                  <c:v>2016.0</c:v>
                </c:pt>
                <c:pt idx="131">
                  <c:v>2016.0</c:v>
                </c:pt>
                <c:pt idx="132">
                  <c:v>2016.0</c:v>
                </c:pt>
                <c:pt idx="133">
                  <c:v>2016.0</c:v>
                </c:pt>
                <c:pt idx="134">
                  <c:v>2016.0</c:v>
                </c:pt>
                <c:pt idx="135">
                  <c:v>2016.0</c:v>
                </c:pt>
                <c:pt idx="136">
                  <c:v>2016.0</c:v>
                </c:pt>
                <c:pt idx="137">
                  <c:v>2016.0</c:v>
                </c:pt>
                <c:pt idx="138">
                  <c:v>2016.0</c:v>
                </c:pt>
                <c:pt idx="139">
                  <c:v>2016.0</c:v>
                </c:pt>
                <c:pt idx="140">
                  <c:v>2016.0</c:v>
                </c:pt>
                <c:pt idx="141">
                  <c:v>2016.0</c:v>
                </c:pt>
                <c:pt idx="142">
                  <c:v>2016.0</c:v>
                </c:pt>
                <c:pt idx="143">
                  <c:v>2016.0</c:v>
                </c:pt>
                <c:pt idx="144">
                  <c:v>2016.0</c:v>
                </c:pt>
                <c:pt idx="145">
                  <c:v>2016.0</c:v>
                </c:pt>
                <c:pt idx="146">
                  <c:v>2016.0</c:v>
                </c:pt>
                <c:pt idx="147">
                  <c:v>2016.0</c:v>
                </c:pt>
              </c:numCache>
            </c:numRef>
          </c:cat>
          <c:val>
            <c:numRef>
              <c:f>Analyze_Portfolio!$S$237:$S$384</c:f>
              <c:numCache>
                <c:formatCode>0.0%</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val>
        </c:ser>
        <c:ser>
          <c:idx val="2"/>
          <c:order val="2"/>
          <c:tx>
            <c:v>10-Year Rolling Returns</c:v>
          </c:tx>
          <c:spPr>
            <a:solidFill>
              <a:srgbClr val="9BBB59"/>
            </a:solidFill>
            <a:ln w="25400">
              <a:noFill/>
            </a:ln>
          </c:spPr>
          <c:invertIfNegative val="0"/>
          <c:cat>
            <c:numRef>
              <c:f>Analyze_Portfolio!$Q$237:$Q$384</c:f>
              <c:numCache>
                <c:formatCode>General</c:formatCode>
                <c:ptCount val="148"/>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pt idx="31">
                  <c:v>2016.0</c:v>
                </c:pt>
                <c:pt idx="32">
                  <c:v>2016.0</c:v>
                </c:pt>
                <c:pt idx="33">
                  <c:v>2016.0</c:v>
                </c:pt>
                <c:pt idx="34">
                  <c:v>2016.0</c:v>
                </c:pt>
                <c:pt idx="35">
                  <c:v>2016.0</c:v>
                </c:pt>
                <c:pt idx="36">
                  <c:v>2016.0</c:v>
                </c:pt>
                <c:pt idx="37">
                  <c:v>2016.0</c:v>
                </c:pt>
                <c:pt idx="38">
                  <c:v>2016.0</c:v>
                </c:pt>
                <c:pt idx="39">
                  <c:v>2016.0</c:v>
                </c:pt>
                <c:pt idx="40">
                  <c:v>2016.0</c:v>
                </c:pt>
                <c:pt idx="41">
                  <c:v>2016.0</c:v>
                </c:pt>
                <c:pt idx="42">
                  <c:v>2016.0</c:v>
                </c:pt>
                <c:pt idx="43">
                  <c:v>2016.0</c:v>
                </c:pt>
                <c:pt idx="44">
                  <c:v>2016.0</c:v>
                </c:pt>
                <c:pt idx="45">
                  <c:v>2016.0</c:v>
                </c:pt>
                <c:pt idx="46">
                  <c:v>2016.0</c:v>
                </c:pt>
                <c:pt idx="47">
                  <c:v>2016.0</c:v>
                </c:pt>
                <c:pt idx="48">
                  <c:v>2016.0</c:v>
                </c:pt>
                <c:pt idx="49">
                  <c:v>2016.0</c:v>
                </c:pt>
                <c:pt idx="50">
                  <c:v>2016.0</c:v>
                </c:pt>
                <c:pt idx="51">
                  <c:v>2016.0</c:v>
                </c:pt>
                <c:pt idx="52">
                  <c:v>2016.0</c:v>
                </c:pt>
                <c:pt idx="53">
                  <c:v>2016.0</c:v>
                </c:pt>
                <c:pt idx="54">
                  <c:v>2016.0</c:v>
                </c:pt>
                <c:pt idx="55">
                  <c:v>2016.0</c:v>
                </c:pt>
                <c:pt idx="56">
                  <c:v>2016.0</c:v>
                </c:pt>
                <c:pt idx="57">
                  <c:v>2016.0</c:v>
                </c:pt>
                <c:pt idx="58">
                  <c:v>2016.0</c:v>
                </c:pt>
                <c:pt idx="59">
                  <c:v>2016.0</c:v>
                </c:pt>
                <c:pt idx="60">
                  <c:v>2016.0</c:v>
                </c:pt>
                <c:pt idx="61">
                  <c:v>2016.0</c:v>
                </c:pt>
                <c:pt idx="62">
                  <c:v>2016.0</c:v>
                </c:pt>
                <c:pt idx="63">
                  <c:v>2016.0</c:v>
                </c:pt>
                <c:pt idx="64">
                  <c:v>2016.0</c:v>
                </c:pt>
                <c:pt idx="65">
                  <c:v>2016.0</c:v>
                </c:pt>
                <c:pt idx="66">
                  <c:v>2016.0</c:v>
                </c:pt>
                <c:pt idx="67">
                  <c:v>2016.0</c:v>
                </c:pt>
                <c:pt idx="68">
                  <c:v>2016.0</c:v>
                </c:pt>
                <c:pt idx="69">
                  <c:v>2016.0</c:v>
                </c:pt>
                <c:pt idx="70">
                  <c:v>2016.0</c:v>
                </c:pt>
                <c:pt idx="71">
                  <c:v>2016.0</c:v>
                </c:pt>
                <c:pt idx="72">
                  <c:v>2016.0</c:v>
                </c:pt>
                <c:pt idx="73">
                  <c:v>2016.0</c:v>
                </c:pt>
                <c:pt idx="74">
                  <c:v>2016.0</c:v>
                </c:pt>
                <c:pt idx="75">
                  <c:v>2016.0</c:v>
                </c:pt>
                <c:pt idx="76">
                  <c:v>2016.0</c:v>
                </c:pt>
                <c:pt idx="77">
                  <c:v>2016.0</c:v>
                </c:pt>
                <c:pt idx="78">
                  <c:v>2016.0</c:v>
                </c:pt>
                <c:pt idx="79">
                  <c:v>2016.0</c:v>
                </c:pt>
                <c:pt idx="80">
                  <c:v>2016.0</c:v>
                </c:pt>
                <c:pt idx="81">
                  <c:v>2016.0</c:v>
                </c:pt>
                <c:pt idx="82">
                  <c:v>2016.0</c:v>
                </c:pt>
                <c:pt idx="83">
                  <c:v>2016.0</c:v>
                </c:pt>
                <c:pt idx="84">
                  <c:v>2016.0</c:v>
                </c:pt>
                <c:pt idx="85">
                  <c:v>2016.0</c:v>
                </c:pt>
                <c:pt idx="86">
                  <c:v>2016.0</c:v>
                </c:pt>
                <c:pt idx="87">
                  <c:v>2016.0</c:v>
                </c:pt>
                <c:pt idx="88">
                  <c:v>2016.0</c:v>
                </c:pt>
                <c:pt idx="89">
                  <c:v>2016.0</c:v>
                </c:pt>
                <c:pt idx="90">
                  <c:v>2016.0</c:v>
                </c:pt>
                <c:pt idx="91">
                  <c:v>2016.0</c:v>
                </c:pt>
                <c:pt idx="92">
                  <c:v>2016.0</c:v>
                </c:pt>
                <c:pt idx="93">
                  <c:v>2016.0</c:v>
                </c:pt>
                <c:pt idx="94">
                  <c:v>2016.0</c:v>
                </c:pt>
                <c:pt idx="95">
                  <c:v>2016.0</c:v>
                </c:pt>
                <c:pt idx="96">
                  <c:v>2016.0</c:v>
                </c:pt>
                <c:pt idx="97">
                  <c:v>2016.0</c:v>
                </c:pt>
                <c:pt idx="98">
                  <c:v>2016.0</c:v>
                </c:pt>
                <c:pt idx="99">
                  <c:v>2016.0</c:v>
                </c:pt>
                <c:pt idx="100">
                  <c:v>2016.0</c:v>
                </c:pt>
                <c:pt idx="101">
                  <c:v>2016.0</c:v>
                </c:pt>
                <c:pt idx="102">
                  <c:v>2016.0</c:v>
                </c:pt>
                <c:pt idx="103">
                  <c:v>2016.0</c:v>
                </c:pt>
                <c:pt idx="104">
                  <c:v>2016.0</c:v>
                </c:pt>
                <c:pt idx="105">
                  <c:v>2016.0</c:v>
                </c:pt>
                <c:pt idx="106">
                  <c:v>2016.0</c:v>
                </c:pt>
                <c:pt idx="107">
                  <c:v>2016.0</c:v>
                </c:pt>
                <c:pt idx="108">
                  <c:v>2016.0</c:v>
                </c:pt>
                <c:pt idx="109">
                  <c:v>2016.0</c:v>
                </c:pt>
                <c:pt idx="110">
                  <c:v>2016.0</c:v>
                </c:pt>
                <c:pt idx="111">
                  <c:v>2016.0</c:v>
                </c:pt>
                <c:pt idx="112">
                  <c:v>2016.0</c:v>
                </c:pt>
                <c:pt idx="113">
                  <c:v>2016.0</c:v>
                </c:pt>
                <c:pt idx="114">
                  <c:v>2016.0</c:v>
                </c:pt>
                <c:pt idx="115">
                  <c:v>2016.0</c:v>
                </c:pt>
                <c:pt idx="116">
                  <c:v>2016.0</c:v>
                </c:pt>
                <c:pt idx="117">
                  <c:v>2016.0</c:v>
                </c:pt>
                <c:pt idx="118">
                  <c:v>2016.0</c:v>
                </c:pt>
                <c:pt idx="119">
                  <c:v>2016.0</c:v>
                </c:pt>
                <c:pt idx="120">
                  <c:v>2016.0</c:v>
                </c:pt>
                <c:pt idx="121">
                  <c:v>2016.0</c:v>
                </c:pt>
                <c:pt idx="122">
                  <c:v>2016.0</c:v>
                </c:pt>
                <c:pt idx="123">
                  <c:v>2016.0</c:v>
                </c:pt>
                <c:pt idx="124">
                  <c:v>2016.0</c:v>
                </c:pt>
                <c:pt idx="125">
                  <c:v>2016.0</c:v>
                </c:pt>
                <c:pt idx="126">
                  <c:v>2016.0</c:v>
                </c:pt>
                <c:pt idx="127">
                  <c:v>2016.0</c:v>
                </c:pt>
                <c:pt idx="128">
                  <c:v>2016.0</c:v>
                </c:pt>
                <c:pt idx="129">
                  <c:v>2016.0</c:v>
                </c:pt>
                <c:pt idx="130">
                  <c:v>2016.0</c:v>
                </c:pt>
                <c:pt idx="131">
                  <c:v>2016.0</c:v>
                </c:pt>
                <c:pt idx="132">
                  <c:v>2016.0</c:v>
                </c:pt>
                <c:pt idx="133">
                  <c:v>2016.0</c:v>
                </c:pt>
                <c:pt idx="134">
                  <c:v>2016.0</c:v>
                </c:pt>
                <c:pt idx="135">
                  <c:v>2016.0</c:v>
                </c:pt>
                <c:pt idx="136">
                  <c:v>2016.0</c:v>
                </c:pt>
                <c:pt idx="137">
                  <c:v>2016.0</c:v>
                </c:pt>
                <c:pt idx="138">
                  <c:v>2016.0</c:v>
                </c:pt>
                <c:pt idx="139">
                  <c:v>2016.0</c:v>
                </c:pt>
                <c:pt idx="140">
                  <c:v>2016.0</c:v>
                </c:pt>
                <c:pt idx="141">
                  <c:v>2016.0</c:v>
                </c:pt>
                <c:pt idx="142">
                  <c:v>2016.0</c:v>
                </c:pt>
                <c:pt idx="143">
                  <c:v>2016.0</c:v>
                </c:pt>
                <c:pt idx="144">
                  <c:v>2016.0</c:v>
                </c:pt>
                <c:pt idx="145">
                  <c:v>2016.0</c:v>
                </c:pt>
                <c:pt idx="146">
                  <c:v>2016.0</c:v>
                </c:pt>
                <c:pt idx="147">
                  <c:v>2016.0</c:v>
                </c:pt>
              </c:numCache>
            </c:numRef>
          </c:cat>
          <c:val>
            <c:numRef>
              <c:f>Analyze_Portfolio!$T$237:$T$384</c:f>
              <c:numCache>
                <c:formatCode>0.0%</c:formatCode>
                <c:ptCount val="148"/>
                <c:pt idx="0">
                  <c:v>0.13514761567486</c:v>
                </c:pt>
                <c:pt idx="1">
                  <c:v>0.125601147447064</c:v>
                </c:pt>
                <c:pt idx="2">
                  <c:v>0.11328152296644</c:v>
                </c:pt>
                <c:pt idx="3">
                  <c:v>0.123681816411808</c:v>
                </c:pt>
                <c:pt idx="4">
                  <c:v>0.118432026064258</c:v>
                </c:pt>
                <c:pt idx="5">
                  <c:v>0.11932935939939</c:v>
                </c:pt>
                <c:pt idx="6">
                  <c:v>0.124819656482174</c:v>
                </c:pt>
                <c:pt idx="7">
                  <c:v>0.0936962986063632</c:v>
                </c:pt>
                <c:pt idx="8">
                  <c:v>0.0734106899800542</c:v>
                </c:pt>
                <c:pt idx="9">
                  <c:v>0.0839859794012443</c:v>
                </c:pt>
                <c:pt idx="10">
                  <c:v>0.0954267575780565</c:v>
                </c:pt>
                <c:pt idx="11">
                  <c:v>0.0804265565760265</c:v>
                </c:pt>
                <c:pt idx="12">
                  <c:v>0.082828622815037</c:v>
                </c:pt>
                <c:pt idx="13">
                  <c:v>0.0727650383499725</c:v>
                </c:pt>
                <c:pt idx="14">
                  <c:v>0.0262278852054161</c:v>
                </c:pt>
                <c:pt idx="15">
                  <c:v>0.0309067778233503</c:v>
                </c:pt>
                <c:pt idx="16">
                  <c:v>0.0488438502731736</c:v>
                </c:pt>
                <c:pt idx="17">
                  <c:v>0.0520167778322356</c:v>
                </c:pt>
                <c:pt idx="18">
                  <c:v>0.0803563124634132</c:v>
                </c:pt>
                <c:pt idx="19">
                  <c:v>0.0751710520734534</c:v>
                </c:pt>
                <c:pt idx="20">
                  <c:v>0.066241364523939</c:v>
                </c:pt>
                <c:pt idx="21">
                  <c:v>0.0587942019911574</c:v>
                </c:pt>
                <c:pt idx="22">
                  <c:v>0.0522414933751338</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val>
        </c:ser>
        <c:ser>
          <c:idx val="3"/>
          <c:order val="3"/>
          <c:tx>
            <c:v>15-Year Rolling Returns</c:v>
          </c:tx>
          <c:spPr>
            <a:solidFill>
              <a:srgbClr val="8064A2"/>
            </a:solidFill>
            <a:ln w="25400">
              <a:noFill/>
            </a:ln>
          </c:spPr>
          <c:invertIfNegative val="0"/>
          <c:cat>
            <c:numRef>
              <c:f>Analyze_Portfolio!$Q$237:$Q$384</c:f>
              <c:numCache>
                <c:formatCode>General</c:formatCode>
                <c:ptCount val="148"/>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pt idx="31">
                  <c:v>2016.0</c:v>
                </c:pt>
                <c:pt idx="32">
                  <c:v>2016.0</c:v>
                </c:pt>
                <c:pt idx="33">
                  <c:v>2016.0</c:v>
                </c:pt>
                <c:pt idx="34">
                  <c:v>2016.0</c:v>
                </c:pt>
                <c:pt idx="35">
                  <c:v>2016.0</c:v>
                </c:pt>
                <c:pt idx="36">
                  <c:v>2016.0</c:v>
                </c:pt>
                <c:pt idx="37">
                  <c:v>2016.0</c:v>
                </c:pt>
                <c:pt idx="38">
                  <c:v>2016.0</c:v>
                </c:pt>
                <c:pt idx="39">
                  <c:v>2016.0</c:v>
                </c:pt>
                <c:pt idx="40">
                  <c:v>2016.0</c:v>
                </c:pt>
                <c:pt idx="41">
                  <c:v>2016.0</c:v>
                </c:pt>
                <c:pt idx="42">
                  <c:v>2016.0</c:v>
                </c:pt>
                <c:pt idx="43">
                  <c:v>2016.0</c:v>
                </c:pt>
                <c:pt idx="44">
                  <c:v>2016.0</c:v>
                </c:pt>
                <c:pt idx="45">
                  <c:v>2016.0</c:v>
                </c:pt>
                <c:pt idx="46">
                  <c:v>2016.0</c:v>
                </c:pt>
                <c:pt idx="47">
                  <c:v>2016.0</c:v>
                </c:pt>
                <c:pt idx="48">
                  <c:v>2016.0</c:v>
                </c:pt>
                <c:pt idx="49">
                  <c:v>2016.0</c:v>
                </c:pt>
                <c:pt idx="50">
                  <c:v>2016.0</c:v>
                </c:pt>
                <c:pt idx="51">
                  <c:v>2016.0</c:v>
                </c:pt>
                <c:pt idx="52">
                  <c:v>2016.0</c:v>
                </c:pt>
                <c:pt idx="53">
                  <c:v>2016.0</c:v>
                </c:pt>
                <c:pt idx="54">
                  <c:v>2016.0</c:v>
                </c:pt>
                <c:pt idx="55">
                  <c:v>2016.0</c:v>
                </c:pt>
                <c:pt idx="56">
                  <c:v>2016.0</c:v>
                </c:pt>
                <c:pt idx="57">
                  <c:v>2016.0</c:v>
                </c:pt>
                <c:pt idx="58">
                  <c:v>2016.0</c:v>
                </c:pt>
                <c:pt idx="59">
                  <c:v>2016.0</c:v>
                </c:pt>
                <c:pt idx="60">
                  <c:v>2016.0</c:v>
                </c:pt>
                <c:pt idx="61">
                  <c:v>2016.0</c:v>
                </c:pt>
                <c:pt idx="62">
                  <c:v>2016.0</c:v>
                </c:pt>
                <c:pt idx="63">
                  <c:v>2016.0</c:v>
                </c:pt>
                <c:pt idx="64">
                  <c:v>2016.0</c:v>
                </c:pt>
                <c:pt idx="65">
                  <c:v>2016.0</c:v>
                </c:pt>
                <c:pt idx="66">
                  <c:v>2016.0</c:v>
                </c:pt>
                <c:pt idx="67">
                  <c:v>2016.0</c:v>
                </c:pt>
                <c:pt idx="68">
                  <c:v>2016.0</c:v>
                </c:pt>
                <c:pt idx="69">
                  <c:v>2016.0</c:v>
                </c:pt>
                <c:pt idx="70">
                  <c:v>2016.0</c:v>
                </c:pt>
                <c:pt idx="71">
                  <c:v>2016.0</c:v>
                </c:pt>
                <c:pt idx="72">
                  <c:v>2016.0</c:v>
                </c:pt>
                <c:pt idx="73">
                  <c:v>2016.0</c:v>
                </c:pt>
                <c:pt idx="74">
                  <c:v>2016.0</c:v>
                </c:pt>
                <c:pt idx="75">
                  <c:v>2016.0</c:v>
                </c:pt>
                <c:pt idx="76">
                  <c:v>2016.0</c:v>
                </c:pt>
                <c:pt idx="77">
                  <c:v>2016.0</c:v>
                </c:pt>
                <c:pt idx="78">
                  <c:v>2016.0</c:v>
                </c:pt>
                <c:pt idx="79">
                  <c:v>2016.0</c:v>
                </c:pt>
                <c:pt idx="80">
                  <c:v>2016.0</c:v>
                </c:pt>
                <c:pt idx="81">
                  <c:v>2016.0</c:v>
                </c:pt>
                <c:pt idx="82">
                  <c:v>2016.0</c:v>
                </c:pt>
                <c:pt idx="83">
                  <c:v>2016.0</c:v>
                </c:pt>
                <c:pt idx="84">
                  <c:v>2016.0</c:v>
                </c:pt>
                <c:pt idx="85">
                  <c:v>2016.0</c:v>
                </c:pt>
                <c:pt idx="86">
                  <c:v>2016.0</c:v>
                </c:pt>
                <c:pt idx="87">
                  <c:v>2016.0</c:v>
                </c:pt>
                <c:pt idx="88">
                  <c:v>2016.0</c:v>
                </c:pt>
                <c:pt idx="89">
                  <c:v>2016.0</c:v>
                </c:pt>
                <c:pt idx="90">
                  <c:v>2016.0</c:v>
                </c:pt>
                <c:pt idx="91">
                  <c:v>2016.0</c:v>
                </c:pt>
                <c:pt idx="92">
                  <c:v>2016.0</c:v>
                </c:pt>
                <c:pt idx="93">
                  <c:v>2016.0</c:v>
                </c:pt>
                <c:pt idx="94">
                  <c:v>2016.0</c:v>
                </c:pt>
                <c:pt idx="95">
                  <c:v>2016.0</c:v>
                </c:pt>
                <c:pt idx="96">
                  <c:v>2016.0</c:v>
                </c:pt>
                <c:pt idx="97">
                  <c:v>2016.0</c:v>
                </c:pt>
                <c:pt idx="98">
                  <c:v>2016.0</c:v>
                </c:pt>
                <c:pt idx="99">
                  <c:v>2016.0</c:v>
                </c:pt>
                <c:pt idx="100">
                  <c:v>2016.0</c:v>
                </c:pt>
                <c:pt idx="101">
                  <c:v>2016.0</c:v>
                </c:pt>
                <c:pt idx="102">
                  <c:v>2016.0</c:v>
                </c:pt>
                <c:pt idx="103">
                  <c:v>2016.0</c:v>
                </c:pt>
                <c:pt idx="104">
                  <c:v>2016.0</c:v>
                </c:pt>
                <c:pt idx="105">
                  <c:v>2016.0</c:v>
                </c:pt>
                <c:pt idx="106">
                  <c:v>2016.0</c:v>
                </c:pt>
                <c:pt idx="107">
                  <c:v>2016.0</c:v>
                </c:pt>
                <c:pt idx="108">
                  <c:v>2016.0</c:v>
                </c:pt>
                <c:pt idx="109">
                  <c:v>2016.0</c:v>
                </c:pt>
                <c:pt idx="110">
                  <c:v>2016.0</c:v>
                </c:pt>
                <c:pt idx="111">
                  <c:v>2016.0</c:v>
                </c:pt>
                <c:pt idx="112">
                  <c:v>2016.0</c:v>
                </c:pt>
                <c:pt idx="113">
                  <c:v>2016.0</c:v>
                </c:pt>
                <c:pt idx="114">
                  <c:v>2016.0</c:v>
                </c:pt>
                <c:pt idx="115">
                  <c:v>2016.0</c:v>
                </c:pt>
                <c:pt idx="116">
                  <c:v>2016.0</c:v>
                </c:pt>
                <c:pt idx="117">
                  <c:v>2016.0</c:v>
                </c:pt>
                <c:pt idx="118">
                  <c:v>2016.0</c:v>
                </c:pt>
                <c:pt idx="119">
                  <c:v>2016.0</c:v>
                </c:pt>
                <c:pt idx="120">
                  <c:v>2016.0</c:v>
                </c:pt>
                <c:pt idx="121">
                  <c:v>2016.0</c:v>
                </c:pt>
                <c:pt idx="122">
                  <c:v>2016.0</c:v>
                </c:pt>
                <c:pt idx="123">
                  <c:v>2016.0</c:v>
                </c:pt>
                <c:pt idx="124">
                  <c:v>2016.0</c:v>
                </c:pt>
                <c:pt idx="125">
                  <c:v>2016.0</c:v>
                </c:pt>
                <c:pt idx="126">
                  <c:v>2016.0</c:v>
                </c:pt>
                <c:pt idx="127">
                  <c:v>2016.0</c:v>
                </c:pt>
                <c:pt idx="128">
                  <c:v>2016.0</c:v>
                </c:pt>
                <c:pt idx="129">
                  <c:v>2016.0</c:v>
                </c:pt>
                <c:pt idx="130">
                  <c:v>2016.0</c:v>
                </c:pt>
                <c:pt idx="131">
                  <c:v>2016.0</c:v>
                </c:pt>
                <c:pt idx="132">
                  <c:v>2016.0</c:v>
                </c:pt>
                <c:pt idx="133">
                  <c:v>2016.0</c:v>
                </c:pt>
                <c:pt idx="134">
                  <c:v>2016.0</c:v>
                </c:pt>
                <c:pt idx="135">
                  <c:v>2016.0</c:v>
                </c:pt>
                <c:pt idx="136">
                  <c:v>2016.0</c:v>
                </c:pt>
                <c:pt idx="137">
                  <c:v>2016.0</c:v>
                </c:pt>
                <c:pt idx="138">
                  <c:v>2016.0</c:v>
                </c:pt>
                <c:pt idx="139">
                  <c:v>2016.0</c:v>
                </c:pt>
                <c:pt idx="140">
                  <c:v>2016.0</c:v>
                </c:pt>
                <c:pt idx="141">
                  <c:v>2016.0</c:v>
                </c:pt>
                <c:pt idx="142">
                  <c:v>2016.0</c:v>
                </c:pt>
                <c:pt idx="143">
                  <c:v>2016.0</c:v>
                </c:pt>
                <c:pt idx="144">
                  <c:v>2016.0</c:v>
                </c:pt>
                <c:pt idx="145">
                  <c:v>2016.0</c:v>
                </c:pt>
                <c:pt idx="146">
                  <c:v>2016.0</c:v>
                </c:pt>
                <c:pt idx="147">
                  <c:v>2016.0</c:v>
                </c:pt>
              </c:numCache>
            </c:numRef>
          </c:cat>
          <c:val>
            <c:numRef>
              <c:f>Analyze_Portfolio!$U$237:$U$384</c:f>
              <c:numCache>
                <c:formatCode>0.0%</c:formatCode>
                <c:ptCount val="148"/>
                <c:pt idx="0">
                  <c:v>0.145630841081255</c:v>
                </c:pt>
                <c:pt idx="1">
                  <c:v>0.120580344093333</c:v>
                </c:pt>
                <c:pt idx="2">
                  <c:v>0.0992938975833388</c:v>
                </c:pt>
                <c:pt idx="3">
                  <c:v>0.0847939249268623</c:v>
                </c:pt>
                <c:pt idx="4">
                  <c:v>0.0907811900581128</c:v>
                </c:pt>
                <c:pt idx="5">
                  <c:v>0.088138954013645</c:v>
                </c:pt>
                <c:pt idx="6">
                  <c:v>0.099677779262086</c:v>
                </c:pt>
                <c:pt idx="7">
                  <c:v>0.0937729113058043</c:v>
                </c:pt>
                <c:pt idx="8">
                  <c:v>0.0946165477781764</c:v>
                </c:pt>
                <c:pt idx="9">
                  <c:v>0.060507490608074</c:v>
                </c:pt>
                <c:pt idx="10">
                  <c:v>0.0743754247274171</c:v>
                </c:pt>
                <c:pt idx="11">
                  <c:v>0.0690397970899241</c:v>
                </c:pt>
                <c:pt idx="12">
                  <c:v>0.0585846537001435</c:v>
                </c:pt>
                <c:pt idx="13">
                  <c:v>0.0567275211083851</c:v>
                </c:pt>
                <c:pt idx="14">
                  <c:v>0.0624690450187701</c:v>
                </c:pt>
                <c:pt idx="15">
                  <c:v>0.0534552994055248</c:v>
                </c:pt>
                <c:pt idx="16">
                  <c:v>0.0562123008355331</c:v>
                </c:pt>
                <c:pt idx="17">
                  <c:v>0.06595683189203</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val>
        </c:ser>
        <c:dLbls>
          <c:showLegendKey val="0"/>
          <c:showVal val="0"/>
          <c:showCatName val="0"/>
          <c:showSerName val="0"/>
          <c:showPercent val="0"/>
          <c:showBubbleSize val="0"/>
        </c:dLbls>
        <c:gapWidth val="150"/>
        <c:axId val="1843184408"/>
        <c:axId val="1842566216"/>
      </c:barChart>
      <c:dateAx>
        <c:axId val="1843184408"/>
        <c:scaling>
          <c:orientation val="minMax"/>
        </c:scaling>
        <c:delete val="0"/>
        <c:axPos val="b"/>
        <c:majorGridlines>
          <c:spPr>
            <a:ln w="3175">
              <a:solidFill>
                <a:srgbClr val="C0C0C0"/>
              </a:solidFill>
              <a:prstDash val="solid"/>
            </a:ln>
          </c:spPr>
        </c:majorGridlines>
        <c:numFmt formatCode="General" sourceLinked="1"/>
        <c:majorTickMark val="out"/>
        <c:minorTickMark val="none"/>
        <c:tickLblPos val="low"/>
        <c:spPr>
          <a:ln w="3175">
            <a:solidFill>
              <a:srgbClr val="000000"/>
            </a:solidFill>
            <a:prstDash val="solid"/>
          </a:ln>
        </c:spPr>
        <c:txPr>
          <a:bodyPr rot="-5400000" vert="horz"/>
          <a:lstStyle/>
          <a:p>
            <a:pPr>
              <a:defRPr sz="800" b="1" i="0" u="none" strike="noStrike" baseline="0">
                <a:solidFill>
                  <a:srgbClr val="000000"/>
                </a:solidFill>
                <a:latin typeface="Arial"/>
                <a:ea typeface="Arial"/>
                <a:cs typeface="Arial"/>
              </a:defRPr>
            </a:pPr>
            <a:endParaRPr lang="en-US"/>
          </a:p>
        </c:txPr>
        <c:crossAx val="1842566216"/>
        <c:crosses val="autoZero"/>
        <c:auto val="0"/>
        <c:lblOffset val="100"/>
        <c:baseTimeUnit val="days"/>
      </c:dateAx>
      <c:valAx>
        <c:axId val="1842566216"/>
        <c:scaling>
          <c:orientation val="minMax"/>
        </c:scaling>
        <c:delete val="0"/>
        <c:axPos val="l"/>
        <c:majorGridlines>
          <c:spPr>
            <a:ln w="3175">
              <a:solidFill>
                <a:srgbClr val="C0C0C0"/>
              </a:solidFill>
              <a:prstDash val="solid"/>
            </a:ln>
          </c:spPr>
        </c:majorGridlines>
        <c:numFmt formatCode="0.0%" sourceLinked="0"/>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1843184408"/>
        <c:crosses val="autoZero"/>
        <c:crossBetween val="between"/>
      </c:valAx>
      <c:spPr>
        <a:solidFill>
          <a:srgbClr val="FFFFFF"/>
        </a:solidFill>
        <a:ln w="12700">
          <a:solidFill>
            <a:srgbClr val="808080"/>
          </a:solidFill>
          <a:prstDash val="solid"/>
        </a:ln>
      </c:spPr>
    </c:plotArea>
    <c:legend>
      <c:legendPos val="r"/>
      <c:layout>
        <c:manualLayout>
          <c:xMode val="edge"/>
          <c:yMode val="edge"/>
          <c:x val="0.0625870741878054"/>
          <c:y val="0.921208569859"/>
          <c:w val="0.907217091035092"/>
          <c:h val="0.0590384806550344"/>
        </c:manualLayout>
      </c:layout>
      <c:overlay val="0"/>
      <c:spPr>
        <a:solidFill>
          <a:srgbClr val="FFFFFF"/>
        </a:solidFill>
        <a:ln w="3175">
          <a:solidFill>
            <a:srgbClr val="808080"/>
          </a:solidFill>
          <a:prstDash val="solid"/>
        </a:ln>
      </c:spPr>
      <c:txPr>
        <a:bodyPr/>
        <a:lstStyle/>
        <a:p>
          <a:pPr>
            <a:defRPr sz="100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sz="1400" b="1" i="0" baseline="0">
                <a:effectLst/>
              </a:rPr>
              <a:t>Risk vs. Return (nominal)</a:t>
            </a:r>
            <a:endParaRPr lang="en-US" sz="1100">
              <a:effectLst/>
            </a:endParaRPr>
          </a:p>
        </c:rich>
      </c:tx>
      <c:layout>
        <c:manualLayout>
          <c:xMode val="edge"/>
          <c:yMode val="edge"/>
          <c:x val="0.233361008158876"/>
          <c:y val="0.0400001283701167"/>
        </c:manualLayout>
      </c:layout>
      <c:overlay val="0"/>
      <c:spPr>
        <a:noFill/>
        <a:ln w="25400">
          <a:noFill/>
        </a:ln>
      </c:spPr>
    </c:title>
    <c:autoTitleDeleted val="0"/>
    <c:plotArea>
      <c:layout>
        <c:manualLayout>
          <c:layoutTarget val="inner"/>
          <c:xMode val="edge"/>
          <c:yMode val="edge"/>
          <c:x val="0.100058506602796"/>
          <c:y val="0.153292883131554"/>
          <c:w val="0.766508785547504"/>
          <c:h val="0.708042883787992"/>
        </c:manualLayout>
      </c:layout>
      <c:scatterChart>
        <c:scatterStyle val="lineMarker"/>
        <c:varyColors val="0"/>
        <c:ser>
          <c:idx val="0"/>
          <c:order val="0"/>
          <c:tx>
            <c:strRef>
              <c:f>Compare_Portfolios!$Q$93</c:f>
              <c:strCache>
                <c:ptCount val="1"/>
                <c:pt idx="0">
                  <c:v>P1</c:v>
                </c:pt>
              </c:strCache>
            </c:strRef>
          </c:tx>
          <c:spPr>
            <a:ln w="28575">
              <a:noFill/>
            </a:ln>
          </c:spPr>
          <c:marker>
            <c:symbol val="diamond"/>
            <c:size val="15"/>
            <c:spPr>
              <a:solidFill>
                <a:srgbClr val="000080"/>
              </a:solidFill>
              <a:ln>
                <a:solidFill>
                  <a:srgbClr val="000080"/>
                </a:solidFill>
                <a:prstDash val="solid"/>
              </a:ln>
            </c:spPr>
          </c:marker>
          <c:xVal>
            <c:numRef>
              <c:f>Compare_Portfolios!$Q$191</c:f>
              <c:numCache>
                <c:formatCode>0.00%</c:formatCode>
                <c:ptCount val="1"/>
                <c:pt idx="0">
                  <c:v>0.266095473031715</c:v>
                </c:pt>
              </c:numCache>
            </c:numRef>
          </c:xVal>
          <c:yVal>
            <c:numRef>
              <c:f>Compare_Portfolios!$Q$94</c:f>
              <c:numCache>
                <c:formatCode>0.00%</c:formatCode>
                <c:ptCount val="1"/>
                <c:pt idx="0">
                  <c:v>0.0934426463287825</c:v>
                </c:pt>
              </c:numCache>
            </c:numRef>
          </c:yVal>
          <c:smooth val="0"/>
        </c:ser>
        <c:ser>
          <c:idx val="1"/>
          <c:order val="1"/>
          <c:tx>
            <c:strRef>
              <c:f>Compare_Portfolios!$R$93</c:f>
              <c:strCache>
                <c:ptCount val="1"/>
                <c:pt idx="0">
                  <c:v>P2</c:v>
                </c:pt>
              </c:strCache>
            </c:strRef>
          </c:tx>
          <c:spPr>
            <a:ln w="28575">
              <a:noFill/>
            </a:ln>
          </c:spPr>
          <c:marker>
            <c:symbol val="square"/>
            <c:size val="15"/>
            <c:spPr>
              <a:solidFill>
                <a:srgbClr val="FF00FF"/>
              </a:solidFill>
              <a:ln>
                <a:solidFill>
                  <a:srgbClr val="FF00FF"/>
                </a:solidFill>
                <a:prstDash val="solid"/>
              </a:ln>
            </c:spPr>
          </c:marker>
          <c:xVal>
            <c:numRef>
              <c:f>Compare_Portfolios!$R$191</c:f>
              <c:numCache>
                <c:formatCode>0.00%</c:formatCode>
                <c:ptCount val="1"/>
                <c:pt idx="0">
                  <c:v>0.0323401490525409</c:v>
                </c:pt>
              </c:numCache>
            </c:numRef>
          </c:xVal>
          <c:yVal>
            <c:numRef>
              <c:f>Compare_Portfolios!$R$94</c:f>
              <c:numCache>
                <c:formatCode>0.00%</c:formatCode>
                <c:ptCount val="1"/>
                <c:pt idx="0">
                  <c:v>0.073620990296144</c:v>
                </c:pt>
              </c:numCache>
            </c:numRef>
          </c:yVal>
          <c:smooth val="0"/>
        </c:ser>
        <c:ser>
          <c:idx val="2"/>
          <c:order val="2"/>
          <c:tx>
            <c:strRef>
              <c:f>Compare_Portfolios!$S$93</c:f>
              <c:strCache>
                <c:ptCount val="1"/>
                <c:pt idx="0">
                  <c:v>P3</c:v>
                </c:pt>
              </c:strCache>
            </c:strRef>
          </c:tx>
          <c:spPr>
            <a:ln w="28575">
              <a:noFill/>
            </a:ln>
          </c:spPr>
          <c:marker>
            <c:symbol val="triangle"/>
            <c:size val="15"/>
            <c:spPr>
              <a:solidFill>
                <a:srgbClr val="FFFF00"/>
              </a:solidFill>
              <a:ln>
                <a:solidFill>
                  <a:srgbClr val="FFFF00"/>
                </a:solidFill>
                <a:prstDash val="solid"/>
              </a:ln>
            </c:spPr>
          </c:marker>
          <c:xVal>
            <c:numRef>
              <c:f>Compare_Portfolios!$S$191</c:f>
              <c:numCache>
                <c:formatCode>0.00%</c:formatCode>
                <c:ptCount val="1"/>
                <c:pt idx="0">
                  <c:v>0.302376003431673</c:v>
                </c:pt>
              </c:numCache>
            </c:numRef>
          </c:xVal>
          <c:yVal>
            <c:numRef>
              <c:f>Compare_Portfolios!$S$94</c:f>
              <c:numCache>
                <c:formatCode>0.00%</c:formatCode>
                <c:ptCount val="1"/>
                <c:pt idx="0">
                  <c:v>0.105423942656756</c:v>
                </c:pt>
              </c:numCache>
            </c:numRef>
          </c:yVal>
          <c:smooth val="0"/>
        </c:ser>
        <c:ser>
          <c:idx val="3"/>
          <c:order val="3"/>
          <c:tx>
            <c:strRef>
              <c:f>Compare_Portfolios!$T$93</c:f>
              <c:strCache>
                <c:ptCount val="1"/>
                <c:pt idx="0">
                  <c:v>P4</c:v>
                </c:pt>
              </c:strCache>
            </c:strRef>
          </c:tx>
          <c:spPr>
            <a:ln w="28575">
              <a:noFill/>
            </a:ln>
          </c:spPr>
          <c:marker>
            <c:symbol val="diamond"/>
            <c:size val="15"/>
            <c:spPr>
              <a:solidFill>
                <a:srgbClr val="00FFFF"/>
              </a:solidFill>
              <a:ln>
                <a:solidFill>
                  <a:srgbClr val="00FFFF"/>
                </a:solidFill>
                <a:prstDash val="solid"/>
              </a:ln>
            </c:spPr>
          </c:marker>
          <c:xVal>
            <c:numRef>
              <c:f>Compare_Portfolios!$T$191</c:f>
              <c:numCache>
                <c:formatCode>0.00%</c:formatCode>
                <c:ptCount val="1"/>
                <c:pt idx="0">
                  <c:v>0.282759669947531</c:v>
                </c:pt>
              </c:numCache>
            </c:numRef>
          </c:xVal>
          <c:yVal>
            <c:numRef>
              <c:f>Compare_Portfolios!$T$94</c:f>
              <c:numCache>
                <c:formatCode>0.00%</c:formatCode>
                <c:ptCount val="1"/>
                <c:pt idx="0">
                  <c:v>0.104469164823706</c:v>
                </c:pt>
              </c:numCache>
            </c:numRef>
          </c:yVal>
          <c:smooth val="0"/>
        </c:ser>
        <c:ser>
          <c:idx val="4"/>
          <c:order val="4"/>
          <c:tx>
            <c:strRef>
              <c:f>Compare_Portfolios!$U$93</c:f>
              <c:strCache>
                <c:ptCount val="1"/>
                <c:pt idx="0">
                  <c:v>P5</c:v>
                </c:pt>
              </c:strCache>
            </c:strRef>
          </c:tx>
          <c:spPr>
            <a:ln w="28575">
              <a:noFill/>
            </a:ln>
          </c:spPr>
          <c:marker>
            <c:symbol val="circle"/>
            <c:size val="15"/>
            <c:spPr>
              <a:solidFill>
                <a:srgbClr val="808080"/>
              </a:solidFill>
              <a:ln>
                <a:solidFill>
                  <a:srgbClr val="808080"/>
                </a:solidFill>
                <a:prstDash val="solid"/>
              </a:ln>
            </c:spPr>
          </c:marker>
          <c:xVal>
            <c:numRef>
              <c:f>Compare_Portfolios!$U$191</c:f>
              <c:numCache>
                <c:formatCode>0.00%</c:formatCode>
                <c:ptCount val="1"/>
                <c:pt idx="0">
                  <c:v>0.0341308565525409</c:v>
                </c:pt>
              </c:numCache>
            </c:numRef>
          </c:xVal>
          <c:yVal>
            <c:numRef>
              <c:f>Compare_Portfolios!$U$94</c:f>
              <c:numCache>
                <c:formatCode>0.00%</c:formatCode>
                <c:ptCount val="1"/>
                <c:pt idx="0">
                  <c:v>0.0749418195181026</c:v>
                </c:pt>
              </c:numCache>
            </c:numRef>
          </c:yVal>
          <c:smooth val="0"/>
        </c:ser>
        <c:dLbls>
          <c:showLegendKey val="0"/>
          <c:showVal val="0"/>
          <c:showCatName val="0"/>
          <c:showSerName val="0"/>
          <c:showPercent val="0"/>
          <c:showBubbleSize val="0"/>
        </c:dLbls>
        <c:axId val="1815459016"/>
        <c:axId val="1816193016"/>
      </c:scatterChart>
      <c:valAx>
        <c:axId val="1815459016"/>
        <c:scaling>
          <c:orientation val="minMax"/>
        </c:scaling>
        <c:delete val="0"/>
        <c:axPos val="b"/>
        <c:title>
          <c:tx>
            <c:rich>
              <a:bodyPr/>
              <a:lstStyle/>
              <a:p>
                <a:pPr>
                  <a:defRPr/>
                </a:pPr>
                <a:r>
                  <a:rPr lang="en-US" b="1"/>
                  <a:t>Risk Metric </a:t>
                </a:r>
                <a:r>
                  <a:rPr lang="en-US" b="1" baseline="0"/>
                  <a:t>(derived from annual returns)</a:t>
                </a:r>
                <a:endParaRPr lang="en-US" b="1"/>
              </a:p>
            </c:rich>
          </c:tx>
          <c:overlay val="0"/>
        </c:title>
        <c:numFmt formatCode="0.00%" sourceLinked="1"/>
        <c:majorTickMark val="out"/>
        <c:minorTickMark val="none"/>
        <c:tickLblPos val="low"/>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816193016"/>
        <c:crosses val="autoZero"/>
        <c:crossBetween val="midCat"/>
      </c:valAx>
      <c:valAx>
        <c:axId val="1816193016"/>
        <c:scaling>
          <c:orientation val="minMax"/>
        </c:scaling>
        <c:delete val="0"/>
        <c:axPos val="l"/>
        <c:majorGridlines>
          <c:spPr>
            <a:ln w="3175">
              <a:solidFill>
                <a:srgbClr val="000000"/>
              </a:solidFill>
              <a:prstDash val="solid"/>
            </a:ln>
          </c:spPr>
        </c:majorGridlines>
        <c:title>
          <c:tx>
            <c:rich>
              <a:bodyPr rot="-5400000" vert="horz"/>
              <a:lstStyle/>
              <a:p>
                <a:pPr>
                  <a:defRPr/>
                </a:pPr>
                <a:r>
                  <a:rPr lang="en-US" b="1"/>
                  <a:t>Portfolio Annualized</a:t>
                </a:r>
                <a:r>
                  <a:rPr lang="en-US" b="1" baseline="0"/>
                  <a:t> Return</a:t>
                </a:r>
                <a:endParaRPr lang="en-US" b="1"/>
              </a:p>
            </c:rich>
          </c:tx>
          <c:overlay val="0"/>
        </c:title>
        <c:numFmt formatCode="0.00%" sourceLinked="1"/>
        <c:majorTickMark val="out"/>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815459016"/>
        <c:crosses val="autoZero"/>
        <c:crossBetween val="midCat"/>
      </c:valAx>
      <c:spPr>
        <a:gradFill rotWithShape="0">
          <a:gsLst>
            <a:gs pos="0">
              <a:srgbClr val="FFCC99"/>
            </a:gs>
            <a:gs pos="100000">
              <a:srgbClr val="FFCC99"/>
            </a:gs>
          </a:gsLst>
          <a:lin ang="2700000" scaled="1"/>
        </a:gradFill>
        <a:ln w="12700">
          <a:solidFill>
            <a:srgbClr val="808080"/>
          </a:solidFill>
          <a:prstDash val="solid"/>
        </a:ln>
      </c:spPr>
    </c:plotArea>
    <c:legend>
      <c:legendPos val="r"/>
      <c:layout>
        <c:manualLayout>
          <c:xMode val="edge"/>
          <c:yMode val="edge"/>
          <c:x val="0.88245914902839"/>
          <c:y val="0.149968713491828"/>
          <c:w val="0.100402802860652"/>
          <c:h val="0.596244602441979"/>
        </c:manualLayout>
      </c:layout>
      <c:overlay val="0"/>
      <c:spPr>
        <a:solidFill>
          <a:srgbClr val="FFFFFF"/>
        </a:solidFill>
        <a:ln w="3175">
          <a:solidFill>
            <a:srgbClr val="000000"/>
          </a:solidFill>
          <a:prstDash val="solid"/>
        </a:ln>
      </c:spPr>
      <c:txPr>
        <a:bodyPr/>
        <a:lstStyle/>
        <a:p>
          <a:pPr>
            <a:defRPr sz="90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Risk vs. Return (nominal)</a:t>
            </a:r>
          </a:p>
        </c:rich>
      </c:tx>
      <c:layout>
        <c:manualLayout>
          <c:xMode val="edge"/>
          <c:yMode val="edge"/>
          <c:x val="0.229860319127113"/>
          <c:y val="0.0362489895470991"/>
        </c:manualLayout>
      </c:layout>
      <c:overlay val="0"/>
      <c:spPr>
        <a:noFill/>
        <a:ln w="25400">
          <a:noFill/>
        </a:ln>
      </c:spPr>
    </c:title>
    <c:autoTitleDeleted val="0"/>
    <c:plotArea>
      <c:layout>
        <c:manualLayout>
          <c:layoutTarget val="inner"/>
          <c:xMode val="edge"/>
          <c:yMode val="edge"/>
          <c:x val="0.109217761290165"/>
          <c:y val="0.157353640929585"/>
          <c:w val="0.757349635412408"/>
          <c:h val="0.703981845711218"/>
        </c:manualLayout>
      </c:layout>
      <c:scatterChart>
        <c:scatterStyle val="lineMarker"/>
        <c:varyColors val="0"/>
        <c:ser>
          <c:idx val="0"/>
          <c:order val="0"/>
          <c:tx>
            <c:strRef>
              <c:f>Compare_Portfolios!$E$93</c:f>
              <c:strCache>
                <c:ptCount val="1"/>
                <c:pt idx="0">
                  <c:v>P1</c:v>
                </c:pt>
              </c:strCache>
            </c:strRef>
          </c:tx>
          <c:spPr>
            <a:ln w="28575">
              <a:noFill/>
            </a:ln>
          </c:spPr>
          <c:marker>
            <c:symbol val="diamond"/>
            <c:size val="15"/>
            <c:spPr>
              <a:solidFill>
                <a:srgbClr val="000080"/>
              </a:solidFill>
              <a:ln>
                <a:solidFill>
                  <a:srgbClr val="000080"/>
                </a:solidFill>
                <a:prstDash val="solid"/>
              </a:ln>
            </c:spPr>
          </c:marker>
          <c:xVal>
            <c:numRef>
              <c:f>Compare_Portfolios!$E$191</c:f>
              <c:numCache>
                <c:formatCode>0.00%</c:formatCode>
                <c:ptCount val="1"/>
                <c:pt idx="0">
                  <c:v>0.140296354287274</c:v>
                </c:pt>
              </c:numCache>
            </c:numRef>
          </c:xVal>
          <c:yVal>
            <c:numRef>
              <c:f>Compare_Portfolios!$E$94</c:f>
              <c:numCache>
                <c:formatCode>0.00%</c:formatCode>
                <c:ptCount val="1"/>
                <c:pt idx="0">
                  <c:v>0.0954037014688031</c:v>
                </c:pt>
              </c:numCache>
            </c:numRef>
          </c:yVal>
          <c:smooth val="0"/>
        </c:ser>
        <c:ser>
          <c:idx val="1"/>
          <c:order val="1"/>
          <c:tx>
            <c:strRef>
              <c:f>Compare_Portfolios!$F$93</c:f>
              <c:strCache>
                <c:ptCount val="1"/>
                <c:pt idx="0">
                  <c:v>P2</c:v>
                </c:pt>
              </c:strCache>
            </c:strRef>
          </c:tx>
          <c:spPr>
            <a:ln w="28575">
              <a:noFill/>
            </a:ln>
          </c:spPr>
          <c:marker>
            <c:symbol val="square"/>
            <c:size val="15"/>
            <c:spPr>
              <a:solidFill>
                <a:srgbClr val="FF00FF"/>
              </a:solidFill>
              <a:ln>
                <a:solidFill>
                  <a:srgbClr val="FF00FF"/>
                </a:solidFill>
                <a:prstDash val="solid"/>
              </a:ln>
            </c:spPr>
          </c:marker>
          <c:xVal>
            <c:numRef>
              <c:f>Compare_Portfolios!$F$191</c:f>
              <c:numCache>
                <c:formatCode>0.00%</c:formatCode>
                <c:ptCount val="1"/>
                <c:pt idx="0">
                  <c:v>0.130164813011119</c:v>
                </c:pt>
              </c:numCache>
            </c:numRef>
          </c:xVal>
          <c:yVal>
            <c:numRef>
              <c:f>Compare_Portfolios!$F$94</c:f>
              <c:numCache>
                <c:formatCode>0.00%</c:formatCode>
                <c:ptCount val="1"/>
                <c:pt idx="0">
                  <c:v>0.101619259983483</c:v>
                </c:pt>
              </c:numCache>
            </c:numRef>
          </c:yVal>
          <c:smooth val="0"/>
        </c:ser>
        <c:ser>
          <c:idx val="2"/>
          <c:order val="2"/>
          <c:tx>
            <c:strRef>
              <c:f>Compare_Portfolios!$G$93</c:f>
              <c:strCache>
                <c:ptCount val="1"/>
                <c:pt idx="0">
                  <c:v>P3</c:v>
                </c:pt>
              </c:strCache>
            </c:strRef>
          </c:tx>
          <c:spPr>
            <a:ln w="28575">
              <a:noFill/>
            </a:ln>
          </c:spPr>
          <c:marker>
            <c:symbol val="triangle"/>
            <c:size val="15"/>
            <c:spPr>
              <a:solidFill>
                <a:srgbClr val="FFFF00"/>
              </a:solidFill>
              <a:ln>
                <a:solidFill>
                  <a:srgbClr val="FFFF00"/>
                </a:solidFill>
                <a:prstDash val="solid"/>
              </a:ln>
            </c:spPr>
          </c:marker>
          <c:xVal>
            <c:numRef>
              <c:f>Compare_Portfolios!$G$191</c:f>
              <c:numCache>
                <c:formatCode>0.00%</c:formatCode>
                <c:ptCount val="1"/>
                <c:pt idx="0">
                  <c:v>0.142577844509341</c:v>
                </c:pt>
              </c:numCache>
            </c:numRef>
          </c:xVal>
          <c:yVal>
            <c:numRef>
              <c:f>Compare_Portfolios!$G$94</c:f>
              <c:numCache>
                <c:formatCode>0.00%</c:formatCode>
                <c:ptCount val="1"/>
                <c:pt idx="0">
                  <c:v>0.10441708578649</c:v>
                </c:pt>
              </c:numCache>
            </c:numRef>
          </c:yVal>
          <c:smooth val="0"/>
        </c:ser>
        <c:ser>
          <c:idx val="3"/>
          <c:order val="3"/>
          <c:tx>
            <c:strRef>
              <c:f>Compare_Portfolios!$H$93</c:f>
              <c:strCache>
                <c:ptCount val="1"/>
                <c:pt idx="0">
                  <c:v>P4</c:v>
                </c:pt>
              </c:strCache>
            </c:strRef>
          </c:tx>
          <c:spPr>
            <a:ln w="28575">
              <a:noFill/>
            </a:ln>
          </c:spPr>
          <c:marker>
            <c:symbol val="diamond"/>
            <c:size val="15"/>
            <c:spPr>
              <a:solidFill>
                <a:srgbClr val="00FFFF"/>
              </a:solidFill>
              <a:ln>
                <a:solidFill>
                  <a:srgbClr val="00FFFF"/>
                </a:solidFill>
                <a:prstDash val="solid"/>
              </a:ln>
            </c:spPr>
          </c:marker>
          <c:xVal>
            <c:numRef>
              <c:f>Compare_Portfolios!$H$191</c:f>
              <c:numCache>
                <c:formatCode>0.00%</c:formatCode>
                <c:ptCount val="1"/>
                <c:pt idx="0">
                  <c:v>0.118795593135435</c:v>
                </c:pt>
              </c:numCache>
            </c:numRef>
          </c:xVal>
          <c:yVal>
            <c:numRef>
              <c:f>Compare_Portfolios!$H$94</c:f>
              <c:numCache>
                <c:formatCode>0.00%</c:formatCode>
                <c:ptCount val="1"/>
                <c:pt idx="0">
                  <c:v>0.102060801944928</c:v>
                </c:pt>
              </c:numCache>
            </c:numRef>
          </c:yVal>
          <c:smooth val="0"/>
        </c:ser>
        <c:ser>
          <c:idx val="4"/>
          <c:order val="4"/>
          <c:tx>
            <c:strRef>
              <c:f>Compare_Portfolios!$I$93</c:f>
              <c:strCache>
                <c:ptCount val="1"/>
                <c:pt idx="0">
                  <c:v>P5</c:v>
                </c:pt>
              </c:strCache>
            </c:strRef>
          </c:tx>
          <c:spPr>
            <a:ln w="28575">
              <a:noFill/>
            </a:ln>
          </c:spPr>
          <c:marker>
            <c:symbol val="circle"/>
            <c:size val="15"/>
            <c:spPr>
              <a:solidFill>
                <a:srgbClr val="808080"/>
              </a:solidFill>
              <a:ln>
                <a:solidFill>
                  <a:srgbClr val="808080"/>
                </a:solidFill>
                <a:prstDash val="solid"/>
              </a:ln>
            </c:spPr>
          </c:marker>
          <c:xVal>
            <c:numRef>
              <c:f>Compare_Portfolios!$I$191</c:f>
              <c:numCache>
                <c:formatCode>0.00%</c:formatCode>
                <c:ptCount val="1"/>
                <c:pt idx="0">
                  <c:v>0.115532243594937</c:v>
                </c:pt>
              </c:numCache>
            </c:numRef>
          </c:xVal>
          <c:yVal>
            <c:numRef>
              <c:f>Compare_Portfolios!$I$94</c:f>
              <c:numCache>
                <c:formatCode>0.00%</c:formatCode>
                <c:ptCount val="1"/>
                <c:pt idx="0">
                  <c:v>0.0951551894046651</c:v>
                </c:pt>
              </c:numCache>
            </c:numRef>
          </c:yVal>
          <c:smooth val="0"/>
        </c:ser>
        <c:dLbls>
          <c:showLegendKey val="0"/>
          <c:showVal val="0"/>
          <c:showCatName val="0"/>
          <c:showSerName val="0"/>
          <c:showPercent val="0"/>
          <c:showBubbleSize val="0"/>
        </c:dLbls>
        <c:axId val="1816050760"/>
        <c:axId val="1816173496"/>
      </c:scatterChart>
      <c:valAx>
        <c:axId val="1816050760"/>
        <c:scaling>
          <c:orientation val="minMax"/>
        </c:scaling>
        <c:delete val="0"/>
        <c:axPos val="b"/>
        <c:title>
          <c:tx>
            <c:rich>
              <a:bodyPr/>
              <a:lstStyle/>
              <a:p>
                <a:pPr>
                  <a:defRPr/>
                </a:pPr>
                <a:r>
                  <a:rPr lang="en-US" b="1"/>
                  <a:t>Risk Metric (derived from annual returns)</a:t>
                </a:r>
              </a:p>
            </c:rich>
          </c:tx>
          <c:overlay val="0"/>
        </c:title>
        <c:numFmt formatCode="0.00%" sourceLinked="1"/>
        <c:majorTickMark val="out"/>
        <c:minorTickMark val="none"/>
        <c:tickLblPos val="low"/>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816173496"/>
        <c:crosses val="autoZero"/>
        <c:crossBetween val="midCat"/>
      </c:valAx>
      <c:valAx>
        <c:axId val="1816173496"/>
        <c:scaling>
          <c:orientation val="minMax"/>
        </c:scaling>
        <c:delete val="0"/>
        <c:axPos val="l"/>
        <c:majorGridlines>
          <c:spPr>
            <a:ln w="3175">
              <a:solidFill>
                <a:srgbClr val="000000"/>
              </a:solidFill>
              <a:prstDash val="solid"/>
            </a:ln>
          </c:spPr>
        </c:majorGridlines>
        <c:title>
          <c:tx>
            <c:rich>
              <a:bodyPr/>
              <a:lstStyle/>
              <a:p>
                <a:pPr>
                  <a:defRPr/>
                </a:pPr>
                <a:r>
                  <a:rPr lang="en-US" b="1"/>
                  <a:t>Portfolio</a:t>
                </a:r>
                <a:r>
                  <a:rPr lang="en-US" b="1" baseline="0"/>
                  <a:t> Annualized Return</a:t>
                </a:r>
                <a:endParaRPr lang="en-US" b="1"/>
              </a:p>
            </c:rich>
          </c:tx>
          <c:overlay val="0"/>
        </c:title>
        <c:numFmt formatCode="0.00%" sourceLinked="1"/>
        <c:majorTickMark val="out"/>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816050760"/>
        <c:crosses val="autoZero"/>
        <c:crossBetween val="midCat"/>
      </c:valAx>
      <c:spPr>
        <a:gradFill rotWithShape="0">
          <a:gsLst>
            <a:gs pos="0">
              <a:srgbClr val="FFCC99"/>
            </a:gs>
            <a:gs pos="100000">
              <a:srgbClr val="FFCC99"/>
            </a:gs>
          </a:gsLst>
          <a:lin ang="2700000" scaled="1"/>
        </a:gradFill>
        <a:ln w="12700">
          <a:solidFill>
            <a:srgbClr val="808080"/>
          </a:solidFill>
          <a:prstDash val="solid"/>
        </a:ln>
      </c:spPr>
    </c:plotArea>
    <c:legend>
      <c:legendPos val="r"/>
      <c:layout>
        <c:manualLayout>
          <c:xMode val="edge"/>
          <c:yMode val="edge"/>
          <c:x val="0.884158752360934"/>
          <c:y val="0.158073368592219"/>
          <c:w val="0.0950788173527829"/>
          <c:h val="0.584256997232274"/>
        </c:manualLayout>
      </c:layout>
      <c:overlay val="0"/>
      <c:spPr>
        <a:solidFill>
          <a:srgbClr val="FFFFFF"/>
        </a:solidFill>
        <a:ln w="3175">
          <a:solidFill>
            <a:srgbClr val="000000"/>
          </a:solidFill>
          <a:prstDash val="solid"/>
        </a:ln>
      </c:spPr>
      <c:txPr>
        <a:bodyPr/>
        <a:lstStyle/>
        <a:p>
          <a:pPr>
            <a:defRPr sz="90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Compare_Portfolios!$Q$194</c:f>
          <c:strCache>
            <c:ptCount val="1"/>
            <c:pt idx="0">
              <c:v>Growth/Telltale chart relative to 60/40</c:v>
            </c:pt>
          </c:strCache>
        </c:strRef>
      </c:tx>
      <c:layout>
        <c:manualLayout>
          <c:xMode val="edge"/>
          <c:yMode val="edge"/>
          <c:x val="0.540012311369398"/>
          <c:y val="0.0600207670363313"/>
        </c:manualLayout>
      </c:layout>
      <c:overlay val="1"/>
      <c:spPr>
        <a:solidFill>
          <a:schemeClr val="bg1"/>
        </a:solidFill>
        <a:ln>
          <a:solidFill>
            <a:schemeClr val="tx1"/>
          </a:solidFill>
        </a:ln>
      </c:spPr>
      <c:txPr>
        <a:bodyPr lIns="2">
          <a:spAutoFit/>
        </a:bodyPr>
        <a:lstStyle/>
        <a:p>
          <a:pPr>
            <a:defRPr b="0"/>
          </a:pPr>
          <a:endParaRPr lang="en-US"/>
        </a:p>
      </c:txPr>
    </c:title>
    <c:autoTitleDeleted val="0"/>
    <c:plotArea>
      <c:layout>
        <c:manualLayout>
          <c:layoutTarget val="inner"/>
          <c:xMode val="edge"/>
          <c:yMode val="edge"/>
          <c:x val="0.0712180325923996"/>
          <c:y val="0.0515760033913908"/>
          <c:w val="0.9057952292742"/>
          <c:h val="0.84955170502686"/>
        </c:manualLayout>
      </c:layout>
      <c:scatterChart>
        <c:scatterStyle val="smoothMarker"/>
        <c:varyColors val="0"/>
        <c:ser>
          <c:idx val="4"/>
          <c:order val="0"/>
          <c:tx>
            <c:strRef>
              <c:f>Compare_Portfolios!$Q$93</c:f>
              <c:strCache>
                <c:ptCount val="1"/>
                <c:pt idx="0">
                  <c:v>P1</c:v>
                </c:pt>
              </c:strCache>
            </c:strRef>
          </c:tx>
          <c:spPr>
            <a:ln w="9525">
              <a:solidFill>
                <a:schemeClr val="tx1"/>
              </a:solidFill>
            </a:ln>
          </c:spPr>
          <c:marker>
            <c:symbol val="square"/>
            <c:size val="3"/>
            <c:spPr>
              <a:solidFill>
                <a:schemeClr val="tx1"/>
              </a:solidFill>
              <a:ln>
                <a:solidFill>
                  <a:schemeClr val="tx1"/>
                </a:solidFill>
              </a:ln>
            </c:spPr>
          </c:marker>
          <c:xVal>
            <c:numRef>
              <c:f>Compare_Portfolios!$O$197:$O$344</c:f>
              <c:numCache>
                <c:formatCode>0</c:formatCode>
                <c:ptCount val="148"/>
                <c:pt idx="0">
                  <c:v>1984.0</c:v>
                </c:pt>
                <c:pt idx="1">
                  <c:v>1985.0</c:v>
                </c:pt>
                <c:pt idx="2">
                  <c:v>1986.0</c:v>
                </c:pt>
                <c:pt idx="3">
                  <c:v>1987.0</c:v>
                </c:pt>
                <c:pt idx="4">
                  <c:v>1988.0</c:v>
                </c:pt>
                <c:pt idx="5">
                  <c:v>1989.0</c:v>
                </c:pt>
                <c:pt idx="6">
                  <c:v>1990.0</c:v>
                </c:pt>
                <c:pt idx="7">
                  <c:v>1991.0</c:v>
                </c:pt>
                <c:pt idx="8">
                  <c:v>1992.0</c:v>
                </c:pt>
                <c:pt idx="9">
                  <c:v>1993.0</c:v>
                </c:pt>
                <c:pt idx="10">
                  <c:v>1994.0</c:v>
                </c:pt>
                <c:pt idx="11">
                  <c:v>1995.0</c:v>
                </c:pt>
                <c:pt idx="12">
                  <c:v>1996.0</c:v>
                </c:pt>
                <c:pt idx="13">
                  <c:v>1997.0</c:v>
                </c:pt>
                <c:pt idx="14">
                  <c:v>1998.0</c:v>
                </c:pt>
                <c:pt idx="15">
                  <c:v>1999.0</c:v>
                </c:pt>
                <c:pt idx="16">
                  <c:v>2000.0</c:v>
                </c:pt>
                <c:pt idx="17">
                  <c:v>2001.0</c:v>
                </c:pt>
                <c:pt idx="18">
                  <c:v>2002.0</c:v>
                </c:pt>
                <c:pt idx="19">
                  <c:v>2003.0</c:v>
                </c:pt>
                <c:pt idx="20">
                  <c:v>2004.0</c:v>
                </c:pt>
                <c:pt idx="21">
                  <c:v>2005.0</c:v>
                </c:pt>
                <c:pt idx="22">
                  <c:v>2006.0</c:v>
                </c:pt>
                <c:pt idx="23">
                  <c:v>2007.0</c:v>
                </c:pt>
                <c:pt idx="24">
                  <c:v>2008.0</c:v>
                </c:pt>
                <c:pt idx="25">
                  <c:v>2009.0</c:v>
                </c:pt>
                <c:pt idx="26">
                  <c:v>2010.0</c:v>
                </c:pt>
                <c:pt idx="27">
                  <c:v>2011.0</c:v>
                </c:pt>
                <c:pt idx="28">
                  <c:v>2012.0</c:v>
                </c:pt>
                <c:pt idx="29">
                  <c:v>2013.0</c:v>
                </c:pt>
                <c:pt idx="30">
                  <c:v>2014.0</c:v>
                </c:pt>
                <c:pt idx="31">
                  <c:v>2015.0</c:v>
                </c:pt>
                <c:pt idx="32">
                  <c:v>2016.0</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xVal>
          <c:yVal>
            <c:numRef>
              <c:f>Compare_Portfolios!$Q$197:$Q$344</c:f>
              <c:numCache>
                <c:formatCode>#,##0_);\(#,##0\)</c:formatCode>
                <c:ptCount val="148"/>
                <c:pt idx="0">
                  <c:v>100.0</c:v>
                </c:pt>
                <c:pt idx="1">
                  <c:v>97.17129210863726</c:v>
                </c:pt>
                <c:pt idx="2">
                  <c:v>96.20980749742387</c:v>
                </c:pt>
                <c:pt idx="3">
                  <c:v>100.9951443067546</c:v>
                </c:pt>
                <c:pt idx="4">
                  <c:v>103.729257057787</c:v>
                </c:pt>
                <c:pt idx="5">
                  <c:v>105.9549836823231</c:v>
                </c:pt>
                <c:pt idx="6">
                  <c:v>110.4393191036936</c:v>
                </c:pt>
                <c:pt idx="7">
                  <c:v>106.081663971523</c:v>
                </c:pt>
                <c:pt idx="8">
                  <c:v>105.636585438149</c:v>
                </c:pt>
                <c:pt idx="9">
                  <c:v>102.9943148794192</c:v>
                </c:pt>
                <c:pt idx="10">
                  <c:v>103.1975246675372</c:v>
                </c:pt>
                <c:pt idx="11">
                  <c:v>103.360447069885</c:v>
                </c:pt>
                <c:pt idx="12">
                  <c:v>105.607567288555</c:v>
                </c:pt>
                <c:pt idx="13">
                  <c:v>100.6199335396312</c:v>
                </c:pt>
                <c:pt idx="14">
                  <c:v>93.29642469254103</c:v>
                </c:pt>
                <c:pt idx="15">
                  <c:v>95.65577404815659</c:v>
                </c:pt>
                <c:pt idx="16">
                  <c:v>103.8109781563194</c:v>
                </c:pt>
                <c:pt idx="17">
                  <c:v>99.15827189110794</c:v>
                </c:pt>
                <c:pt idx="18">
                  <c:v>108.0038309416126</c:v>
                </c:pt>
                <c:pt idx="19">
                  <c:v>108.9719267059586</c:v>
                </c:pt>
                <c:pt idx="20">
                  <c:v>110.669232581914</c:v>
                </c:pt>
                <c:pt idx="21">
                  <c:v>113.784191789441</c:v>
                </c:pt>
                <c:pt idx="22">
                  <c:v>109.2040488464183</c:v>
                </c:pt>
                <c:pt idx="23">
                  <c:v>112.4133405423283</c:v>
                </c:pt>
                <c:pt idx="24">
                  <c:v>103.0054414143621</c:v>
                </c:pt>
                <c:pt idx="25">
                  <c:v>105.523589944898</c:v>
                </c:pt>
                <c:pt idx="26">
                  <c:v>106.0370215593437</c:v>
                </c:pt>
                <c:pt idx="27">
                  <c:v>106.2837394386038</c:v>
                </c:pt>
                <c:pt idx="28">
                  <c:v>106.5174343637429</c:v>
                </c:pt>
                <c:pt idx="29">
                  <c:v>102.8777509833285</c:v>
                </c:pt>
                <c:pt idx="30">
                  <c:v>97.95582151505738</c:v>
                </c:pt>
                <c:pt idx="31">
                  <c:v>92.93817712632674</c:v>
                </c:pt>
                <c:pt idx="32">
                  <c:v>93.7269097189467</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yVal>
          <c:smooth val="1"/>
        </c:ser>
        <c:ser>
          <c:idx val="2"/>
          <c:order val="1"/>
          <c:tx>
            <c:strRef>
              <c:f>Compare_Portfolios!$R$93</c:f>
              <c:strCache>
                <c:ptCount val="1"/>
                <c:pt idx="0">
                  <c:v>P2</c:v>
                </c:pt>
              </c:strCache>
            </c:strRef>
          </c:tx>
          <c:spPr>
            <a:ln w="12700">
              <a:solidFill>
                <a:srgbClr val="993366"/>
              </a:solidFill>
              <a:prstDash val="solid"/>
            </a:ln>
          </c:spPr>
          <c:marker>
            <c:symbol val="triangle"/>
            <c:size val="5"/>
            <c:spPr>
              <a:solidFill>
                <a:srgbClr val="FFFF00"/>
              </a:solidFill>
              <a:ln>
                <a:solidFill>
                  <a:srgbClr val="993366"/>
                </a:solidFill>
                <a:prstDash val="solid"/>
              </a:ln>
            </c:spPr>
          </c:marker>
          <c:xVal>
            <c:numRef>
              <c:f>Compare_Portfolios!$O$197:$O$344</c:f>
              <c:numCache>
                <c:formatCode>0</c:formatCode>
                <c:ptCount val="148"/>
                <c:pt idx="0">
                  <c:v>1984.0</c:v>
                </c:pt>
                <c:pt idx="1">
                  <c:v>1985.0</c:v>
                </c:pt>
                <c:pt idx="2">
                  <c:v>1986.0</c:v>
                </c:pt>
                <c:pt idx="3">
                  <c:v>1987.0</c:v>
                </c:pt>
                <c:pt idx="4">
                  <c:v>1988.0</c:v>
                </c:pt>
                <c:pt idx="5">
                  <c:v>1989.0</c:v>
                </c:pt>
                <c:pt idx="6">
                  <c:v>1990.0</c:v>
                </c:pt>
                <c:pt idx="7">
                  <c:v>1991.0</c:v>
                </c:pt>
                <c:pt idx="8">
                  <c:v>1992.0</c:v>
                </c:pt>
                <c:pt idx="9">
                  <c:v>1993.0</c:v>
                </c:pt>
                <c:pt idx="10">
                  <c:v>1994.0</c:v>
                </c:pt>
                <c:pt idx="11">
                  <c:v>1995.0</c:v>
                </c:pt>
                <c:pt idx="12">
                  <c:v>1996.0</c:v>
                </c:pt>
                <c:pt idx="13">
                  <c:v>1997.0</c:v>
                </c:pt>
                <c:pt idx="14">
                  <c:v>1998.0</c:v>
                </c:pt>
                <c:pt idx="15">
                  <c:v>1999.0</c:v>
                </c:pt>
                <c:pt idx="16">
                  <c:v>2000.0</c:v>
                </c:pt>
                <c:pt idx="17">
                  <c:v>2001.0</c:v>
                </c:pt>
                <c:pt idx="18">
                  <c:v>2002.0</c:v>
                </c:pt>
                <c:pt idx="19">
                  <c:v>2003.0</c:v>
                </c:pt>
                <c:pt idx="20">
                  <c:v>2004.0</c:v>
                </c:pt>
                <c:pt idx="21">
                  <c:v>2005.0</c:v>
                </c:pt>
                <c:pt idx="22">
                  <c:v>2006.0</c:v>
                </c:pt>
                <c:pt idx="23">
                  <c:v>2007.0</c:v>
                </c:pt>
                <c:pt idx="24">
                  <c:v>2008.0</c:v>
                </c:pt>
                <c:pt idx="25">
                  <c:v>2009.0</c:v>
                </c:pt>
                <c:pt idx="26">
                  <c:v>2010.0</c:v>
                </c:pt>
                <c:pt idx="27">
                  <c:v>2011.0</c:v>
                </c:pt>
                <c:pt idx="28">
                  <c:v>2012.0</c:v>
                </c:pt>
                <c:pt idx="29">
                  <c:v>2013.0</c:v>
                </c:pt>
                <c:pt idx="30">
                  <c:v>2014.0</c:v>
                </c:pt>
                <c:pt idx="31">
                  <c:v>2015.0</c:v>
                </c:pt>
                <c:pt idx="32">
                  <c:v>2016.0</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xVal>
          <c:yVal>
            <c:numRef>
              <c:f>Compare_Portfolios!$R$197:$R$344</c:f>
              <c:numCache>
                <c:formatCode>#,##0_);\(#,##0\)</c:formatCode>
                <c:ptCount val="148"/>
                <c:pt idx="0">
                  <c:v>100.0</c:v>
                </c:pt>
                <c:pt idx="1">
                  <c:v>86.73286718042876</c:v>
                </c:pt>
                <c:pt idx="2">
                  <c:v>90.47675235554689</c:v>
                </c:pt>
                <c:pt idx="3">
                  <c:v>98.50079442832344</c:v>
                </c:pt>
                <c:pt idx="4">
                  <c:v>88.79008843004071</c:v>
                </c:pt>
                <c:pt idx="5">
                  <c:v>80.77804917040284</c:v>
                </c:pt>
                <c:pt idx="6">
                  <c:v>82.40298143767572</c:v>
                </c:pt>
                <c:pt idx="7">
                  <c:v>71.94129527845382</c:v>
                </c:pt>
                <c:pt idx="8">
                  <c:v>68.55913306038891</c:v>
                </c:pt>
                <c:pt idx="9">
                  <c:v>70.06074291033619</c:v>
                </c:pt>
                <c:pt idx="10">
                  <c:v>70.11902635786986</c:v>
                </c:pt>
                <c:pt idx="11">
                  <c:v>63.9872649021187</c:v>
                </c:pt>
                <c:pt idx="12">
                  <c:v>58.73678151948406</c:v>
                </c:pt>
                <c:pt idx="13">
                  <c:v>51.06175484369417</c:v>
                </c:pt>
                <c:pt idx="14">
                  <c:v>47.83804407314769</c:v>
                </c:pt>
                <c:pt idx="15">
                  <c:v>44.02587401035546</c:v>
                </c:pt>
                <c:pt idx="16">
                  <c:v>46.15344307461201</c:v>
                </c:pt>
                <c:pt idx="17">
                  <c:v>47.64886134494418</c:v>
                </c:pt>
                <c:pt idx="18">
                  <c:v>56.09390558150992</c:v>
                </c:pt>
                <c:pt idx="19">
                  <c:v>52.87368394381862</c:v>
                </c:pt>
                <c:pt idx="20">
                  <c:v>51.48044253487717</c:v>
                </c:pt>
                <c:pt idx="21">
                  <c:v>53.47391513177074</c:v>
                </c:pt>
                <c:pt idx="22">
                  <c:v>53.57254021866527</c:v>
                </c:pt>
                <c:pt idx="23">
                  <c:v>57.09671011714987</c:v>
                </c:pt>
                <c:pt idx="24">
                  <c:v>70.9868888146392</c:v>
                </c:pt>
                <c:pt idx="25">
                  <c:v>65.16406076624582</c:v>
                </c:pt>
                <c:pt idx="26">
                  <c:v>65.60585348284384</c:v>
                </c:pt>
                <c:pt idx="27">
                  <c:v>69.67521760457636</c:v>
                </c:pt>
                <c:pt idx="28">
                  <c:v>66.8931233813073</c:v>
                </c:pt>
                <c:pt idx="29">
                  <c:v>54.75500013599389</c:v>
                </c:pt>
                <c:pt idx="30">
                  <c:v>54.5652830542846</c:v>
                </c:pt>
                <c:pt idx="31">
                  <c:v>52.61733916029065</c:v>
                </c:pt>
                <c:pt idx="32">
                  <c:v>51.24822431632347</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yVal>
          <c:smooth val="1"/>
        </c:ser>
        <c:ser>
          <c:idx val="1"/>
          <c:order val="2"/>
          <c:tx>
            <c:strRef>
              <c:f>Compare_Portfolios!$S$93</c:f>
              <c:strCache>
                <c:ptCount val="1"/>
                <c:pt idx="0">
                  <c:v>P3</c:v>
                </c:pt>
              </c:strCache>
            </c:strRef>
          </c:tx>
          <c:spPr>
            <a:ln w="12700">
              <a:solidFill>
                <a:srgbClr val="FF0000"/>
              </a:solidFill>
              <a:prstDash val="solid"/>
            </a:ln>
          </c:spPr>
          <c:marker>
            <c:symbol val="circle"/>
            <c:size val="5"/>
            <c:spPr>
              <a:solidFill>
                <a:schemeClr val="accent6">
                  <a:lumMod val="40000"/>
                  <a:lumOff val="60000"/>
                </a:schemeClr>
              </a:solidFill>
              <a:ln>
                <a:solidFill>
                  <a:srgbClr val="FF6600"/>
                </a:solidFill>
                <a:prstDash val="solid"/>
              </a:ln>
            </c:spPr>
          </c:marker>
          <c:xVal>
            <c:numRef>
              <c:f>Compare_Portfolios!$O$197:$O$344</c:f>
              <c:numCache>
                <c:formatCode>0</c:formatCode>
                <c:ptCount val="148"/>
                <c:pt idx="0">
                  <c:v>1984.0</c:v>
                </c:pt>
                <c:pt idx="1">
                  <c:v>1985.0</c:v>
                </c:pt>
                <c:pt idx="2">
                  <c:v>1986.0</c:v>
                </c:pt>
                <c:pt idx="3">
                  <c:v>1987.0</c:v>
                </c:pt>
                <c:pt idx="4">
                  <c:v>1988.0</c:v>
                </c:pt>
                <c:pt idx="5">
                  <c:v>1989.0</c:v>
                </c:pt>
                <c:pt idx="6">
                  <c:v>1990.0</c:v>
                </c:pt>
                <c:pt idx="7">
                  <c:v>1991.0</c:v>
                </c:pt>
                <c:pt idx="8">
                  <c:v>1992.0</c:v>
                </c:pt>
                <c:pt idx="9">
                  <c:v>1993.0</c:v>
                </c:pt>
                <c:pt idx="10">
                  <c:v>1994.0</c:v>
                </c:pt>
                <c:pt idx="11">
                  <c:v>1995.0</c:v>
                </c:pt>
                <c:pt idx="12">
                  <c:v>1996.0</c:v>
                </c:pt>
                <c:pt idx="13">
                  <c:v>1997.0</c:v>
                </c:pt>
                <c:pt idx="14">
                  <c:v>1998.0</c:v>
                </c:pt>
                <c:pt idx="15">
                  <c:v>1999.0</c:v>
                </c:pt>
                <c:pt idx="16">
                  <c:v>2000.0</c:v>
                </c:pt>
                <c:pt idx="17">
                  <c:v>2001.0</c:v>
                </c:pt>
                <c:pt idx="18">
                  <c:v>2002.0</c:v>
                </c:pt>
                <c:pt idx="19">
                  <c:v>2003.0</c:v>
                </c:pt>
                <c:pt idx="20">
                  <c:v>2004.0</c:v>
                </c:pt>
                <c:pt idx="21">
                  <c:v>2005.0</c:v>
                </c:pt>
                <c:pt idx="22">
                  <c:v>2006.0</c:v>
                </c:pt>
                <c:pt idx="23">
                  <c:v>2007.0</c:v>
                </c:pt>
                <c:pt idx="24">
                  <c:v>2008.0</c:v>
                </c:pt>
                <c:pt idx="25">
                  <c:v>2009.0</c:v>
                </c:pt>
                <c:pt idx="26">
                  <c:v>2010.0</c:v>
                </c:pt>
                <c:pt idx="27">
                  <c:v>2011.0</c:v>
                </c:pt>
                <c:pt idx="28">
                  <c:v>2012.0</c:v>
                </c:pt>
                <c:pt idx="29">
                  <c:v>2013.0</c:v>
                </c:pt>
                <c:pt idx="30">
                  <c:v>2014.0</c:v>
                </c:pt>
                <c:pt idx="31">
                  <c:v>2015.0</c:v>
                </c:pt>
                <c:pt idx="32">
                  <c:v>2016.0</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xVal>
          <c:yVal>
            <c:numRef>
              <c:f>Compare_Portfolios!$S$197:$S$344</c:f>
              <c:numCache>
                <c:formatCode>#,##0_);\(#,##0\)</c:formatCode>
                <c:ptCount val="148"/>
                <c:pt idx="0">
                  <c:v>100.0</c:v>
                </c:pt>
                <c:pt idx="1">
                  <c:v>112.929922962529</c:v>
                </c:pt>
                <c:pt idx="2">
                  <c:v>132.1688652105245</c:v>
                </c:pt>
                <c:pt idx="3">
                  <c:v>136.9633631874925</c:v>
                </c:pt>
                <c:pt idx="4">
                  <c:v>144.5731625635823</c:v>
                </c:pt>
                <c:pt idx="5">
                  <c:v>140.4112114724978</c:v>
                </c:pt>
                <c:pt idx="6">
                  <c:v>124.3080826613173</c:v>
                </c:pt>
                <c:pt idx="7">
                  <c:v>123.5812451375752</c:v>
                </c:pt>
                <c:pt idx="8">
                  <c:v>121.0701080527556</c:v>
                </c:pt>
                <c:pt idx="9">
                  <c:v>136.9836816170697</c:v>
                </c:pt>
                <c:pt idx="10">
                  <c:v>139.6895828860692</c:v>
                </c:pt>
                <c:pt idx="11">
                  <c:v>130.8035090315769</c:v>
                </c:pt>
                <c:pt idx="12">
                  <c:v>132.4424333093451</c:v>
                </c:pt>
                <c:pt idx="13">
                  <c:v>123.1340892953925</c:v>
                </c:pt>
                <c:pt idx="14">
                  <c:v>112.1016198927411</c:v>
                </c:pt>
                <c:pt idx="15">
                  <c:v>116.4082354868622</c:v>
                </c:pt>
                <c:pt idx="16">
                  <c:v>119.0001151891501</c:v>
                </c:pt>
                <c:pt idx="17">
                  <c:v>116.868482819093</c:v>
                </c:pt>
                <c:pt idx="18">
                  <c:v>116.1181782987458</c:v>
                </c:pt>
                <c:pt idx="19">
                  <c:v>127.3623258413341</c:v>
                </c:pt>
                <c:pt idx="20">
                  <c:v>136.8303844986761</c:v>
                </c:pt>
                <c:pt idx="21">
                  <c:v>144.3428982952374</c:v>
                </c:pt>
                <c:pt idx="22">
                  <c:v>155.9305152462555</c:v>
                </c:pt>
                <c:pt idx="23">
                  <c:v>154.2165287764385</c:v>
                </c:pt>
                <c:pt idx="24">
                  <c:v>133.967442829004</c:v>
                </c:pt>
                <c:pt idx="25">
                  <c:v>142.4526628386833</c:v>
                </c:pt>
                <c:pt idx="26">
                  <c:v>144.7727314857336</c:v>
                </c:pt>
                <c:pt idx="27">
                  <c:v>136.6773592085689</c:v>
                </c:pt>
                <c:pt idx="28">
                  <c:v>140.6193760843247</c:v>
                </c:pt>
                <c:pt idx="29">
                  <c:v>139.0561234787473</c:v>
                </c:pt>
                <c:pt idx="30">
                  <c:v>136.2190652020188</c:v>
                </c:pt>
                <c:pt idx="31">
                  <c:v>133.182735617191</c:v>
                </c:pt>
                <c:pt idx="32">
                  <c:v>134.291533627609</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yVal>
          <c:smooth val="1"/>
        </c:ser>
        <c:ser>
          <c:idx val="0"/>
          <c:order val="3"/>
          <c:tx>
            <c:strRef>
              <c:f>Compare_Portfolios!$T$93</c:f>
              <c:strCache>
                <c:ptCount val="1"/>
                <c:pt idx="0">
                  <c:v>P4</c:v>
                </c:pt>
              </c:strCache>
            </c:strRef>
          </c:tx>
          <c:spPr>
            <a:ln w="12700">
              <a:solidFill>
                <a:srgbClr val="000080"/>
              </a:solidFill>
              <a:prstDash val="solid"/>
            </a:ln>
          </c:spPr>
          <c:marker>
            <c:symbol val="circle"/>
            <c:size val="5"/>
            <c:spPr>
              <a:solidFill>
                <a:srgbClr val="00FFFF"/>
              </a:solidFill>
              <a:ln>
                <a:solidFill>
                  <a:srgbClr val="000000"/>
                </a:solidFill>
                <a:prstDash val="solid"/>
              </a:ln>
            </c:spPr>
          </c:marker>
          <c:xVal>
            <c:numRef>
              <c:f>Compare_Portfolios!$O$197:$O$344</c:f>
              <c:numCache>
                <c:formatCode>0</c:formatCode>
                <c:ptCount val="148"/>
                <c:pt idx="0">
                  <c:v>1984.0</c:v>
                </c:pt>
                <c:pt idx="1">
                  <c:v>1985.0</c:v>
                </c:pt>
                <c:pt idx="2">
                  <c:v>1986.0</c:v>
                </c:pt>
                <c:pt idx="3">
                  <c:v>1987.0</c:v>
                </c:pt>
                <c:pt idx="4">
                  <c:v>1988.0</c:v>
                </c:pt>
                <c:pt idx="5">
                  <c:v>1989.0</c:v>
                </c:pt>
                <c:pt idx="6">
                  <c:v>1990.0</c:v>
                </c:pt>
                <c:pt idx="7">
                  <c:v>1991.0</c:v>
                </c:pt>
                <c:pt idx="8">
                  <c:v>1992.0</c:v>
                </c:pt>
                <c:pt idx="9">
                  <c:v>1993.0</c:v>
                </c:pt>
                <c:pt idx="10">
                  <c:v>1994.0</c:v>
                </c:pt>
                <c:pt idx="11">
                  <c:v>1995.0</c:v>
                </c:pt>
                <c:pt idx="12">
                  <c:v>1996.0</c:v>
                </c:pt>
                <c:pt idx="13">
                  <c:v>1997.0</c:v>
                </c:pt>
                <c:pt idx="14">
                  <c:v>1998.0</c:v>
                </c:pt>
                <c:pt idx="15">
                  <c:v>1999.0</c:v>
                </c:pt>
                <c:pt idx="16">
                  <c:v>2000.0</c:v>
                </c:pt>
                <c:pt idx="17">
                  <c:v>2001.0</c:v>
                </c:pt>
                <c:pt idx="18">
                  <c:v>2002.0</c:v>
                </c:pt>
                <c:pt idx="19">
                  <c:v>2003.0</c:v>
                </c:pt>
                <c:pt idx="20">
                  <c:v>2004.0</c:v>
                </c:pt>
                <c:pt idx="21">
                  <c:v>2005.0</c:v>
                </c:pt>
                <c:pt idx="22">
                  <c:v>2006.0</c:v>
                </c:pt>
                <c:pt idx="23">
                  <c:v>2007.0</c:v>
                </c:pt>
                <c:pt idx="24">
                  <c:v>2008.0</c:v>
                </c:pt>
                <c:pt idx="25">
                  <c:v>2009.0</c:v>
                </c:pt>
                <c:pt idx="26">
                  <c:v>2010.0</c:v>
                </c:pt>
                <c:pt idx="27">
                  <c:v>2011.0</c:v>
                </c:pt>
                <c:pt idx="28">
                  <c:v>2012.0</c:v>
                </c:pt>
                <c:pt idx="29">
                  <c:v>2013.0</c:v>
                </c:pt>
                <c:pt idx="30">
                  <c:v>2014.0</c:v>
                </c:pt>
                <c:pt idx="31">
                  <c:v>2015.0</c:v>
                </c:pt>
                <c:pt idx="32">
                  <c:v>2016.0</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xVal>
          <c:yVal>
            <c:numRef>
              <c:f>Compare_Portfolios!$T$197:$T$344</c:f>
              <c:numCache>
                <c:formatCode>#,##0_);\(#,##0\)</c:formatCode>
                <c:ptCount val="148"/>
                <c:pt idx="0">
                  <c:v>100.0</c:v>
                </c:pt>
                <c:pt idx="1">
                  <c:v>112.3559743152227</c:v>
                </c:pt>
                <c:pt idx="2">
                  <c:v>130.1210165795844</c:v>
                </c:pt>
                <c:pt idx="3">
                  <c:v>134.3999599033597</c:v>
                </c:pt>
                <c:pt idx="4">
                  <c:v>140.9668826849004</c:v>
                </c:pt>
                <c:pt idx="5">
                  <c:v>135.0240159111487</c:v>
                </c:pt>
                <c:pt idx="6">
                  <c:v>120.1298935066994</c:v>
                </c:pt>
                <c:pt idx="7">
                  <c:v>119.7687867569581</c:v>
                </c:pt>
                <c:pt idx="8">
                  <c:v>118.5700709799222</c:v>
                </c:pt>
                <c:pt idx="9">
                  <c:v>134.4201583629357</c:v>
                </c:pt>
                <c:pt idx="10">
                  <c:v>135.7472834388146</c:v>
                </c:pt>
                <c:pt idx="11">
                  <c:v>126.3942515700387</c:v>
                </c:pt>
                <c:pt idx="12">
                  <c:v>124.6159092081497</c:v>
                </c:pt>
                <c:pt idx="13">
                  <c:v>113.7746102324626</c:v>
                </c:pt>
                <c:pt idx="14">
                  <c:v>102.7773622054029</c:v>
                </c:pt>
                <c:pt idx="15">
                  <c:v>106.2370070909562</c:v>
                </c:pt>
                <c:pt idx="16">
                  <c:v>109.7000994606045</c:v>
                </c:pt>
                <c:pt idx="17">
                  <c:v>111.6826827139175</c:v>
                </c:pt>
                <c:pt idx="18">
                  <c:v>115.8342008870457</c:v>
                </c:pt>
                <c:pt idx="19">
                  <c:v>127.3961668146262</c:v>
                </c:pt>
                <c:pt idx="20">
                  <c:v>135.6665709077093</c:v>
                </c:pt>
                <c:pt idx="21">
                  <c:v>142.2845652167495</c:v>
                </c:pt>
                <c:pt idx="22">
                  <c:v>149.8200643887923</c:v>
                </c:pt>
                <c:pt idx="23">
                  <c:v>149.2656543029584</c:v>
                </c:pt>
                <c:pt idx="24">
                  <c:v>133.4743855758273</c:v>
                </c:pt>
                <c:pt idx="25">
                  <c:v>143.2177751339857</c:v>
                </c:pt>
                <c:pt idx="26">
                  <c:v>145.5801807347311</c:v>
                </c:pt>
                <c:pt idx="27">
                  <c:v>137.0685966752929</c:v>
                </c:pt>
                <c:pt idx="28">
                  <c:v>141.1005941231989</c:v>
                </c:pt>
                <c:pt idx="29">
                  <c:v>138.3774145519801</c:v>
                </c:pt>
                <c:pt idx="30">
                  <c:v>133.3755550776015</c:v>
                </c:pt>
                <c:pt idx="31">
                  <c:v>129.821815401318</c:v>
                </c:pt>
                <c:pt idx="32">
                  <c:v>130.5162777460784</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yVal>
          <c:smooth val="1"/>
        </c:ser>
        <c:ser>
          <c:idx val="3"/>
          <c:order val="4"/>
          <c:tx>
            <c:strRef>
              <c:f>Compare_Portfolios!$U$93</c:f>
              <c:strCache>
                <c:ptCount val="1"/>
                <c:pt idx="0">
                  <c:v>P5</c:v>
                </c:pt>
              </c:strCache>
            </c:strRef>
          </c:tx>
          <c:spPr>
            <a:ln w="9525" cmpd="sng"/>
          </c:spPr>
          <c:marker>
            <c:symbol val="triangle"/>
            <c:size val="5"/>
            <c:spPr>
              <a:solidFill>
                <a:schemeClr val="accent1">
                  <a:lumMod val="20000"/>
                  <a:lumOff val="80000"/>
                </a:schemeClr>
              </a:solidFill>
              <a:ln>
                <a:solidFill>
                  <a:srgbClr val="0000FF"/>
                </a:solidFill>
              </a:ln>
            </c:spPr>
          </c:marker>
          <c:xVal>
            <c:numRef>
              <c:f>Compare_Portfolios!$O$197:$O$344</c:f>
              <c:numCache>
                <c:formatCode>0</c:formatCode>
                <c:ptCount val="148"/>
                <c:pt idx="0">
                  <c:v>1984.0</c:v>
                </c:pt>
                <c:pt idx="1">
                  <c:v>1985.0</c:v>
                </c:pt>
                <c:pt idx="2">
                  <c:v>1986.0</c:v>
                </c:pt>
                <c:pt idx="3">
                  <c:v>1987.0</c:v>
                </c:pt>
                <c:pt idx="4">
                  <c:v>1988.0</c:v>
                </c:pt>
                <c:pt idx="5">
                  <c:v>1989.0</c:v>
                </c:pt>
                <c:pt idx="6">
                  <c:v>1990.0</c:v>
                </c:pt>
                <c:pt idx="7">
                  <c:v>1991.0</c:v>
                </c:pt>
                <c:pt idx="8">
                  <c:v>1992.0</c:v>
                </c:pt>
                <c:pt idx="9">
                  <c:v>1993.0</c:v>
                </c:pt>
                <c:pt idx="10">
                  <c:v>1994.0</c:v>
                </c:pt>
                <c:pt idx="11">
                  <c:v>1995.0</c:v>
                </c:pt>
                <c:pt idx="12">
                  <c:v>1996.0</c:v>
                </c:pt>
                <c:pt idx="13">
                  <c:v>1997.0</c:v>
                </c:pt>
                <c:pt idx="14">
                  <c:v>1998.0</c:v>
                </c:pt>
                <c:pt idx="15">
                  <c:v>1999.0</c:v>
                </c:pt>
                <c:pt idx="16">
                  <c:v>2000.0</c:v>
                </c:pt>
                <c:pt idx="17">
                  <c:v>2001.0</c:v>
                </c:pt>
                <c:pt idx="18">
                  <c:v>2002.0</c:v>
                </c:pt>
                <c:pt idx="19">
                  <c:v>2003.0</c:v>
                </c:pt>
                <c:pt idx="20">
                  <c:v>2004.0</c:v>
                </c:pt>
                <c:pt idx="21">
                  <c:v>2005.0</c:v>
                </c:pt>
                <c:pt idx="22">
                  <c:v>2006.0</c:v>
                </c:pt>
                <c:pt idx="23">
                  <c:v>2007.0</c:v>
                </c:pt>
                <c:pt idx="24">
                  <c:v>2008.0</c:v>
                </c:pt>
                <c:pt idx="25">
                  <c:v>2009.0</c:v>
                </c:pt>
                <c:pt idx="26">
                  <c:v>2010.0</c:v>
                </c:pt>
                <c:pt idx="27">
                  <c:v>2011.0</c:v>
                </c:pt>
                <c:pt idx="28">
                  <c:v>2012.0</c:v>
                </c:pt>
                <c:pt idx="29">
                  <c:v>2013.0</c:v>
                </c:pt>
                <c:pt idx="30">
                  <c:v>2014.0</c:v>
                </c:pt>
                <c:pt idx="31">
                  <c:v>2015.0</c:v>
                </c:pt>
                <c:pt idx="32">
                  <c:v>2016.0</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xVal>
          <c:yVal>
            <c:numRef>
              <c:f>Compare_Portfolios!$U$197:$U$344</c:f>
              <c:numCache>
                <c:formatCode>#,##0_);\(#,##0\)</c:formatCode>
                <c:ptCount val="148"/>
                <c:pt idx="0">
                  <c:v>100.0</c:v>
                </c:pt>
                <c:pt idx="1">
                  <c:v>89.49462285288764</c:v>
                </c:pt>
                <c:pt idx="2">
                  <c:v>96.32532273407325</c:v>
                </c:pt>
                <c:pt idx="3">
                  <c:v>105.4435290368507</c:v>
                </c:pt>
                <c:pt idx="4">
                  <c:v>95.06952198932624</c:v>
                </c:pt>
                <c:pt idx="5">
                  <c:v>85.81863492213702</c:v>
                </c:pt>
                <c:pt idx="6">
                  <c:v>86.77460957723006</c:v>
                </c:pt>
                <c:pt idx="7">
                  <c:v>75.54679963654105</c:v>
                </c:pt>
                <c:pt idx="8">
                  <c:v>71.44700828418748</c:v>
                </c:pt>
                <c:pt idx="9">
                  <c:v>74.13585123154523</c:v>
                </c:pt>
                <c:pt idx="10">
                  <c:v>73.93961916602435</c:v>
                </c:pt>
                <c:pt idx="11">
                  <c:v>67.12127868803284</c:v>
                </c:pt>
                <c:pt idx="12">
                  <c:v>61.05154516293073</c:v>
                </c:pt>
                <c:pt idx="13">
                  <c:v>52.28841240173679</c:v>
                </c:pt>
                <c:pt idx="14">
                  <c:v>48.9283191068611</c:v>
                </c:pt>
                <c:pt idx="15">
                  <c:v>44.99918898325182</c:v>
                </c:pt>
                <c:pt idx="16">
                  <c:v>47.22072481528362</c:v>
                </c:pt>
                <c:pt idx="17">
                  <c:v>48.74459276145282</c:v>
                </c:pt>
                <c:pt idx="18">
                  <c:v>58.0023968628918</c:v>
                </c:pt>
                <c:pt idx="19">
                  <c:v>54.9831757491586</c:v>
                </c:pt>
                <c:pt idx="20">
                  <c:v>53.73936258294248</c:v>
                </c:pt>
                <c:pt idx="21">
                  <c:v>55.99447075572076</c:v>
                </c:pt>
                <c:pt idx="22">
                  <c:v>56.32429946787013</c:v>
                </c:pt>
                <c:pt idx="23">
                  <c:v>60.51988946477076</c:v>
                </c:pt>
                <c:pt idx="24">
                  <c:v>75.4097282991235</c:v>
                </c:pt>
                <c:pt idx="25">
                  <c:v>69.57753466559822</c:v>
                </c:pt>
                <c:pt idx="26">
                  <c:v>70.0612513250472</c:v>
                </c:pt>
                <c:pt idx="27">
                  <c:v>74.05159489109181</c:v>
                </c:pt>
                <c:pt idx="28">
                  <c:v>71.21230212720644</c:v>
                </c:pt>
                <c:pt idx="29">
                  <c:v>57.71504653414072</c:v>
                </c:pt>
                <c:pt idx="30">
                  <c:v>57.10653898944107</c:v>
                </c:pt>
                <c:pt idx="31">
                  <c:v>54.96008028329778</c:v>
                </c:pt>
                <c:pt idx="32">
                  <c:v>53.37030377780613</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yVal>
          <c:smooth val="1"/>
        </c:ser>
        <c:ser>
          <c:idx val="5"/>
          <c:order val="5"/>
          <c:tx>
            <c:strRef>
              <c:f>Compare_Portfolios!$W$93</c:f>
              <c:strCache>
                <c:ptCount val="1"/>
                <c:pt idx="0">
                  <c:v>60/40</c:v>
                </c:pt>
              </c:strCache>
            </c:strRef>
          </c:tx>
          <c:spPr>
            <a:ln w="9525">
              <a:solidFill>
                <a:schemeClr val="tx1"/>
              </a:solidFill>
            </a:ln>
          </c:spPr>
          <c:marker>
            <c:symbol val="none"/>
          </c:marker>
          <c:xVal>
            <c:numRef>
              <c:f>Compare_Portfolios!$O$197:$O$344</c:f>
              <c:numCache>
                <c:formatCode>0</c:formatCode>
                <c:ptCount val="148"/>
                <c:pt idx="0">
                  <c:v>1984.0</c:v>
                </c:pt>
                <c:pt idx="1">
                  <c:v>1985.0</c:v>
                </c:pt>
                <c:pt idx="2">
                  <c:v>1986.0</c:v>
                </c:pt>
                <c:pt idx="3">
                  <c:v>1987.0</c:v>
                </c:pt>
                <c:pt idx="4">
                  <c:v>1988.0</c:v>
                </c:pt>
                <c:pt idx="5">
                  <c:v>1989.0</c:v>
                </c:pt>
                <c:pt idx="6">
                  <c:v>1990.0</c:v>
                </c:pt>
                <c:pt idx="7">
                  <c:v>1991.0</c:v>
                </c:pt>
                <c:pt idx="8">
                  <c:v>1992.0</c:v>
                </c:pt>
                <c:pt idx="9">
                  <c:v>1993.0</c:v>
                </c:pt>
                <c:pt idx="10">
                  <c:v>1994.0</c:v>
                </c:pt>
                <c:pt idx="11">
                  <c:v>1995.0</c:v>
                </c:pt>
                <c:pt idx="12">
                  <c:v>1996.0</c:v>
                </c:pt>
                <c:pt idx="13">
                  <c:v>1997.0</c:v>
                </c:pt>
                <c:pt idx="14">
                  <c:v>1998.0</c:v>
                </c:pt>
                <c:pt idx="15">
                  <c:v>1999.0</c:v>
                </c:pt>
                <c:pt idx="16">
                  <c:v>2000.0</c:v>
                </c:pt>
                <c:pt idx="17">
                  <c:v>2001.0</c:v>
                </c:pt>
                <c:pt idx="18">
                  <c:v>2002.0</c:v>
                </c:pt>
                <c:pt idx="19">
                  <c:v>2003.0</c:v>
                </c:pt>
                <c:pt idx="20">
                  <c:v>2004.0</c:v>
                </c:pt>
                <c:pt idx="21">
                  <c:v>2005.0</c:v>
                </c:pt>
                <c:pt idx="22">
                  <c:v>2006.0</c:v>
                </c:pt>
                <c:pt idx="23">
                  <c:v>2007.0</c:v>
                </c:pt>
                <c:pt idx="24">
                  <c:v>2008.0</c:v>
                </c:pt>
                <c:pt idx="25">
                  <c:v>2009.0</c:v>
                </c:pt>
                <c:pt idx="26">
                  <c:v>2010.0</c:v>
                </c:pt>
                <c:pt idx="27">
                  <c:v>2011.0</c:v>
                </c:pt>
                <c:pt idx="28">
                  <c:v>2012.0</c:v>
                </c:pt>
                <c:pt idx="29">
                  <c:v>2013.0</c:v>
                </c:pt>
                <c:pt idx="30">
                  <c:v>2014.0</c:v>
                </c:pt>
                <c:pt idx="31">
                  <c:v>2015.0</c:v>
                </c:pt>
                <c:pt idx="32">
                  <c:v>2016.0</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xVal>
          <c:yVal>
            <c:numRef>
              <c:f>Compare_Portfolios!$W$197:$W$344</c:f>
              <c:numCache>
                <c:formatCode>#,##0_);\(#,##0\)</c:formatCode>
                <c:ptCount val="14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100.0</c:v>
                </c:pt>
                <c:pt idx="14">
                  <c:v>100.0</c:v>
                </c:pt>
                <c:pt idx="15">
                  <c:v>100.0</c:v>
                </c:pt>
                <c:pt idx="16">
                  <c:v>100.0</c:v>
                </c:pt>
                <c:pt idx="17">
                  <c:v>100.0</c:v>
                </c:pt>
                <c:pt idx="18">
                  <c:v>100.0</c:v>
                </c:pt>
                <c:pt idx="19">
                  <c:v>100.0</c:v>
                </c:pt>
                <c:pt idx="20">
                  <c:v>100.0</c:v>
                </c:pt>
                <c:pt idx="21">
                  <c:v>100.0</c:v>
                </c:pt>
                <c:pt idx="22">
                  <c:v>100.0</c:v>
                </c:pt>
                <c:pt idx="23">
                  <c:v>100.0</c:v>
                </c:pt>
                <c:pt idx="24">
                  <c:v>100.0</c:v>
                </c:pt>
                <c:pt idx="25">
                  <c:v>100.0</c:v>
                </c:pt>
                <c:pt idx="26">
                  <c:v>100.0</c:v>
                </c:pt>
                <c:pt idx="27">
                  <c:v>100.0</c:v>
                </c:pt>
                <c:pt idx="28">
                  <c:v>100.0</c:v>
                </c:pt>
                <c:pt idx="29">
                  <c:v>100.0</c:v>
                </c:pt>
                <c:pt idx="30">
                  <c:v>100.0</c:v>
                </c:pt>
                <c:pt idx="31">
                  <c:v>100.0</c:v>
                </c:pt>
                <c:pt idx="32">
                  <c:v>100.0</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yVal>
          <c:smooth val="1"/>
        </c:ser>
        <c:dLbls>
          <c:showLegendKey val="0"/>
          <c:showVal val="0"/>
          <c:showCatName val="0"/>
          <c:showSerName val="0"/>
          <c:showPercent val="0"/>
          <c:showBubbleSize val="0"/>
        </c:dLbls>
        <c:axId val="1815742440"/>
        <c:axId val="1816161512"/>
      </c:scatterChart>
      <c:valAx>
        <c:axId val="1815742440"/>
        <c:scaling>
          <c:orientation val="minMax"/>
        </c:scaling>
        <c:delete val="0"/>
        <c:axPos val="b"/>
        <c:majorGridlines>
          <c:spPr>
            <a:ln w="3175">
              <a:solidFill>
                <a:srgbClr val="C0C0C0"/>
              </a:solidFill>
              <a:prstDash val="solid"/>
            </a:ln>
          </c:spPr>
        </c:majorGridlines>
        <c:numFmt formatCode="0" sourceLinked="1"/>
        <c:majorTickMark val="out"/>
        <c:minorTickMark val="none"/>
        <c:tickLblPos val="low"/>
        <c:spPr>
          <a:ln w="3175">
            <a:solidFill>
              <a:srgbClr val="000000"/>
            </a:solidFill>
            <a:prstDash val="solid"/>
          </a:ln>
        </c:spPr>
        <c:txPr>
          <a:bodyPr rot="-5400000" vert="horz"/>
          <a:lstStyle/>
          <a:p>
            <a:pPr>
              <a:defRPr sz="800" b="1" i="0" u="none" strike="noStrike" baseline="0">
                <a:solidFill>
                  <a:srgbClr val="000000"/>
                </a:solidFill>
                <a:latin typeface="Arial"/>
                <a:ea typeface="Arial"/>
                <a:cs typeface="Arial"/>
              </a:defRPr>
            </a:pPr>
            <a:endParaRPr lang="en-US"/>
          </a:p>
        </c:txPr>
        <c:crossAx val="1816161512"/>
        <c:crosses val="autoZero"/>
        <c:crossBetween val="midCat"/>
        <c:majorUnit val="5.0"/>
      </c:valAx>
      <c:valAx>
        <c:axId val="1816161512"/>
        <c:scaling>
          <c:orientation val="minMax"/>
        </c:scaling>
        <c:delete val="0"/>
        <c:axPos val="l"/>
        <c:majorGridlines>
          <c:spPr>
            <a:ln w="3175">
              <a:solidFill>
                <a:srgbClr val="C0C0C0"/>
              </a:solidFill>
              <a:prstDash val="solid"/>
            </a:ln>
          </c:spPr>
        </c:majorGridlines>
        <c:numFmt formatCode="#,##0_);\(#,##0\)" sourceLinked="1"/>
        <c:majorTickMark val="out"/>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815742440"/>
        <c:crosses val="autoZero"/>
        <c:crossBetween val="midCat"/>
      </c:valAx>
      <c:spPr>
        <a:gradFill rotWithShape="0">
          <a:gsLst>
            <a:gs pos="0">
              <a:srgbClr val="FFFFFF"/>
            </a:gs>
            <a:gs pos="7001">
              <a:srgbClr val="E6E6E6"/>
            </a:gs>
            <a:gs pos="32001">
              <a:srgbClr val="7D8496"/>
            </a:gs>
            <a:gs pos="47000">
              <a:srgbClr val="E6E6E6"/>
            </a:gs>
            <a:gs pos="85001">
              <a:srgbClr val="7D8496"/>
            </a:gs>
            <a:gs pos="100000">
              <a:srgbClr val="E6E6E6"/>
            </a:gs>
          </a:gsLst>
          <a:lin ang="2700000"/>
        </a:gradFill>
        <a:ln w="12700">
          <a:solidFill>
            <a:srgbClr val="808080"/>
          </a:solidFill>
          <a:prstDash val="solid"/>
        </a:ln>
      </c:spPr>
    </c:plotArea>
    <c:legend>
      <c:legendPos val="r"/>
      <c:layout>
        <c:manualLayout>
          <c:xMode val="edge"/>
          <c:yMode val="edge"/>
          <c:x val="0.094408141380129"/>
          <c:y val="0.0536621603541841"/>
          <c:w val="0.384981572636718"/>
          <c:h val="0.106861654435131"/>
        </c:manualLayout>
      </c:layout>
      <c:overlay val="0"/>
      <c:spPr>
        <a:solidFill>
          <a:srgbClr val="FFFFFF"/>
        </a:solidFill>
        <a:ln w="3175">
          <a:solidFill>
            <a:srgbClr val="808080"/>
          </a:solidFill>
          <a:prstDash val="solid"/>
        </a:ln>
      </c:spPr>
      <c:txPr>
        <a:bodyPr/>
        <a:lstStyle/>
        <a:p>
          <a:pPr>
            <a:defRPr sz="100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Compare_Portfolios!$E$194</c:f>
          <c:strCache>
            <c:ptCount val="1"/>
            <c:pt idx="0">
              <c:v>Growth/Telltale chart relative to Cash</c:v>
            </c:pt>
          </c:strCache>
        </c:strRef>
      </c:tx>
      <c:layout>
        <c:manualLayout>
          <c:xMode val="edge"/>
          <c:yMode val="edge"/>
          <c:x val="0.55188599330731"/>
          <c:y val="0.0597501044717143"/>
        </c:manualLayout>
      </c:layout>
      <c:overlay val="1"/>
      <c:spPr>
        <a:solidFill>
          <a:schemeClr val="bg1"/>
        </a:solidFill>
        <a:ln>
          <a:solidFill>
            <a:schemeClr val="tx1"/>
          </a:solidFill>
        </a:ln>
      </c:spPr>
      <c:txPr>
        <a:bodyPr lIns="2">
          <a:spAutoFit/>
        </a:bodyPr>
        <a:lstStyle/>
        <a:p>
          <a:pPr>
            <a:defRPr b="0"/>
          </a:pPr>
          <a:endParaRPr lang="en-US"/>
        </a:p>
      </c:txPr>
    </c:title>
    <c:autoTitleDeleted val="0"/>
    <c:plotArea>
      <c:layout>
        <c:manualLayout>
          <c:layoutTarget val="inner"/>
          <c:xMode val="edge"/>
          <c:yMode val="edge"/>
          <c:x val="0.0665955857709556"/>
          <c:y val="0.0515760033913908"/>
          <c:w val="0.91041771934867"/>
          <c:h val="0.843808247198425"/>
        </c:manualLayout>
      </c:layout>
      <c:scatterChart>
        <c:scatterStyle val="smoothMarker"/>
        <c:varyColors val="0"/>
        <c:ser>
          <c:idx val="4"/>
          <c:order val="0"/>
          <c:tx>
            <c:strRef>
              <c:f>Compare_Portfolios!$E$93</c:f>
              <c:strCache>
                <c:ptCount val="1"/>
                <c:pt idx="0">
                  <c:v>P1</c:v>
                </c:pt>
              </c:strCache>
            </c:strRef>
          </c:tx>
          <c:spPr>
            <a:ln w="9525">
              <a:solidFill>
                <a:schemeClr val="tx1"/>
              </a:solidFill>
            </a:ln>
          </c:spPr>
          <c:marker>
            <c:symbol val="square"/>
            <c:size val="3"/>
            <c:spPr>
              <a:solidFill>
                <a:schemeClr val="tx1"/>
              </a:solidFill>
              <a:ln>
                <a:solidFill>
                  <a:schemeClr val="tx1"/>
                </a:solidFill>
              </a:ln>
            </c:spPr>
          </c:marker>
          <c:xVal>
            <c:numRef>
              <c:f>Compare_Portfolios!$C$197:$C$245</c:f>
              <c:numCache>
                <c:formatCode>0</c:formatCode>
                <c:ptCount val="49"/>
                <c:pt idx="0">
                  <c:v>1969.0</c:v>
                </c:pt>
                <c:pt idx="1">
                  <c:v>1970.0</c:v>
                </c:pt>
                <c:pt idx="2">
                  <c:v>1971.0</c:v>
                </c:pt>
                <c:pt idx="3">
                  <c:v>1972.0</c:v>
                </c:pt>
                <c:pt idx="4">
                  <c:v>1973.0</c:v>
                </c:pt>
                <c:pt idx="5">
                  <c:v>1974.0</c:v>
                </c:pt>
                <c:pt idx="6">
                  <c:v>1975.0</c:v>
                </c:pt>
                <c:pt idx="7">
                  <c:v>1976.0</c:v>
                </c:pt>
                <c:pt idx="8">
                  <c:v>1977.0</c:v>
                </c:pt>
                <c:pt idx="9">
                  <c:v>1978.0</c:v>
                </c:pt>
                <c:pt idx="10">
                  <c:v>1979.0</c:v>
                </c:pt>
                <c:pt idx="11">
                  <c:v>1980.0</c:v>
                </c:pt>
                <c:pt idx="12">
                  <c:v>1981.0</c:v>
                </c:pt>
                <c:pt idx="13">
                  <c:v>1982.0</c:v>
                </c:pt>
                <c:pt idx="14">
                  <c:v>1983.0</c:v>
                </c:pt>
                <c:pt idx="15">
                  <c:v>1984.0</c:v>
                </c:pt>
                <c:pt idx="16">
                  <c:v>1985.0</c:v>
                </c:pt>
                <c:pt idx="17">
                  <c:v>1986.0</c:v>
                </c:pt>
                <c:pt idx="18">
                  <c:v>1987.0</c:v>
                </c:pt>
                <c:pt idx="19">
                  <c:v>1988.0</c:v>
                </c:pt>
                <c:pt idx="20">
                  <c:v>1989.0</c:v>
                </c:pt>
                <c:pt idx="21">
                  <c:v>1990.0</c:v>
                </c:pt>
                <c:pt idx="22">
                  <c:v>1991.0</c:v>
                </c:pt>
                <c:pt idx="23">
                  <c:v>1992.0</c:v>
                </c:pt>
                <c:pt idx="24">
                  <c:v>1993.0</c:v>
                </c:pt>
                <c:pt idx="25">
                  <c:v>1994.0</c:v>
                </c:pt>
                <c:pt idx="26">
                  <c:v>1995.0</c:v>
                </c:pt>
                <c:pt idx="27">
                  <c:v>1996.0</c:v>
                </c:pt>
                <c:pt idx="28">
                  <c:v>1997.0</c:v>
                </c:pt>
                <c:pt idx="29">
                  <c:v>1998.0</c:v>
                </c:pt>
                <c:pt idx="30">
                  <c:v>1999.0</c:v>
                </c:pt>
                <c:pt idx="31">
                  <c:v>2000.0</c:v>
                </c:pt>
                <c:pt idx="32">
                  <c:v>2001.0</c:v>
                </c:pt>
                <c:pt idx="33">
                  <c:v>2002.0</c:v>
                </c:pt>
                <c:pt idx="34">
                  <c:v>2003.0</c:v>
                </c:pt>
                <c:pt idx="35">
                  <c:v>2004.0</c:v>
                </c:pt>
                <c:pt idx="36">
                  <c:v>2005.0</c:v>
                </c:pt>
                <c:pt idx="37">
                  <c:v>2006.0</c:v>
                </c:pt>
                <c:pt idx="38">
                  <c:v>2007.0</c:v>
                </c:pt>
                <c:pt idx="39">
                  <c:v>2008.0</c:v>
                </c:pt>
                <c:pt idx="40">
                  <c:v>2009.0</c:v>
                </c:pt>
                <c:pt idx="41">
                  <c:v>2010.0</c:v>
                </c:pt>
                <c:pt idx="42">
                  <c:v>2011.0</c:v>
                </c:pt>
                <c:pt idx="43">
                  <c:v>2012.0</c:v>
                </c:pt>
                <c:pt idx="44">
                  <c:v>2013.0</c:v>
                </c:pt>
                <c:pt idx="45">
                  <c:v>2014.0</c:v>
                </c:pt>
                <c:pt idx="46">
                  <c:v>2015.0</c:v>
                </c:pt>
                <c:pt idx="47">
                  <c:v>2016.0</c:v>
                </c:pt>
                <c:pt idx="48">
                  <c:v>#N/A</c:v>
                </c:pt>
              </c:numCache>
            </c:numRef>
          </c:xVal>
          <c:yVal>
            <c:numRef>
              <c:f>Compare_Portfolios!$E$197:$E$245</c:f>
              <c:numCache>
                <c:formatCode>#,##0_);\(#,##0\)</c:formatCode>
                <c:ptCount val="49"/>
                <c:pt idx="0">
                  <c:v>10000.0</c:v>
                </c:pt>
                <c:pt idx="1">
                  <c:v>9766.300008420209</c:v>
                </c:pt>
                <c:pt idx="2">
                  <c:v>12744.21577665621</c:v>
                </c:pt>
                <c:pt idx="3">
                  <c:v>15924.97464161576</c:v>
                </c:pt>
                <c:pt idx="4">
                  <c:v>13220.92132864308</c:v>
                </c:pt>
                <c:pt idx="5">
                  <c:v>10226.4049255914</c:v>
                </c:pt>
                <c:pt idx="6">
                  <c:v>13868.30819131634</c:v>
                </c:pt>
                <c:pt idx="7">
                  <c:v>16484.47002038263</c:v>
                </c:pt>
                <c:pt idx="8">
                  <c:v>16936.29159110143</c:v>
                </c:pt>
                <c:pt idx="9">
                  <c:v>19323.57645855026</c:v>
                </c:pt>
                <c:pt idx="10">
                  <c:v>22244.0357801741</c:v>
                </c:pt>
                <c:pt idx="11">
                  <c:v>27888.03221750315</c:v>
                </c:pt>
                <c:pt idx="12">
                  <c:v>27121.95016444779</c:v>
                </c:pt>
                <c:pt idx="13">
                  <c:v>31764.87571398398</c:v>
                </c:pt>
                <c:pt idx="14">
                  <c:v>38258.0642367693</c:v>
                </c:pt>
                <c:pt idx="15">
                  <c:v>40466.41859434014</c:v>
                </c:pt>
                <c:pt idx="16">
                  <c:v>55586.52154142917</c:v>
                </c:pt>
                <c:pt idx="17">
                  <c:v>73263.17227406209</c:v>
                </c:pt>
                <c:pt idx="18">
                  <c:v>79120.19353797124</c:v>
                </c:pt>
                <c:pt idx="19">
                  <c:v>94095.56011562583</c:v>
                </c:pt>
                <c:pt idx="20">
                  <c:v>113789.9337697536</c:v>
                </c:pt>
                <c:pt idx="21">
                  <c:v>103367.6397304624</c:v>
                </c:pt>
                <c:pt idx="22">
                  <c:v>129100.7194022955</c:v>
                </c:pt>
                <c:pt idx="23">
                  <c:v>132227.3230901098</c:v>
                </c:pt>
                <c:pt idx="24">
                  <c:v>155696.3048277895</c:v>
                </c:pt>
                <c:pt idx="25">
                  <c:v>156932.1703802249</c:v>
                </c:pt>
                <c:pt idx="26">
                  <c:v>195938.3564200689</c:v>
                </c:pt>
                <c:pt idx="27">
                  <c:v>221541.0819951241</c:v>
                </c:pt>
                <c:pt idx="28">
                  <c:v>259988.56512078</c:v>
                </c:pt>
                <c:pt idx="29">
                  <c:v>307426.3933829361</c:v>
                </c:pt>
                <c:pt idx="30">
                  <c:v>372077.7156998362</c:v>
                </c:pt>
                <c:pt idx="31">
                  <c:v>341285.9872645012</c:v>
                </c:pt>
                <c:pt idx="32">
                  <c:v>305645.4033425511</c:v>
                </c:pt>
                <c:pt idx="33">
                  <c:v>262858.549303694</c:v>
                </c:pt>
                <c:pt idx="34">
                  <c:v>339512.7947464548</c:v>
                </c:pt>
                <c:pt idx="35">
                  <c:v>385133.783992335</c:v>
                </c:pt>
                <c:pt idx="36">
                  <c:v>416217.1635383698</c:v>
                </c:pt>
                <c:pt idx="37">
                  <c:v>486007.6841586348</c:v>
                </c:pt>
                <c:pt idx="38">
                  <c:v>528453.6246492125</c:v>
                </c:pt>
                <c:pt idx="39">
                  <c:v>361640.4499827664</c:v>
                </c:pt>
                <c:pt idx="40">
                  <c:v>459345.0323369564</c:v>
                </c:pt>
                <c:pt idx="41">
                  <c:v>520212.6437470478</c:v>
                </c:pt>
                <c:pt idx="42">
                  <c:v>506429.165104266</c:v>
                </c:pt>
                <c:pt idx="43">
                  <c:v>579824.4832082446</c:v>
                </c:pt>
                <c:pt idx="44">
                  <c:v>701578.7846799566</c:v>
                </c:pt>
                <c:pt idx="45">
                  <c:v>743751.3276665273</c:v>
                </c:pt>
                <c:pt idx="46">
                  <c:v>733862.7564046902</c:v>
                </c:pt>
                <c:pt idx="47">
                  <c:v>793527.1630097858</c:v>
                </c:pt>
                <c:pt idx="48">
                  <c:v>#N/A</c:v>
                </c:pt>
              </c:numCache>
            </c:numRef>
          </c:yVal>
          <c:smooth val="1"/>
        </c:ser>
        <c:ser>
          <c:idx val="2"/>
          <c:order val="1"/>
          <c:tx>
            <c:strRef>
              <c:f>Compare_Portfolios!$F$93</c:f>
              <c:strCache>
                <c:ptCount val="1"/>
                <c:pt idx="0">
                  <c:v>P2</c:v>
                </c:pt>
              </c:strCache>
            </c:strRef>
          </c:tx>
          <c:spPr>
            <a:ln w="12700">
              <a:solidFill>
                <a:srgbClr val="993366"/>
              </a:solidFill>
              <a:prstDash val="solid"/>
            </a:ln>
          </c:spPr>
          <c:marker>
            <c:symbol val="triangle"/>
            <c:size val="5"/>
            <c:spPr>
              <a:solidFill>
                <a:srgbClr val="FFFF00"/>
              </a:solidFill>
              <a:ln>
                <a:solidFill>
                  <a:srgbClr val="993366"/>
                </a:solidFill>
                <a:prstDash val="solid"/>
              </a:ln>
            </c:spPr>
          </c:marker>
          <c:xVal>
            <c:numRef>
              <c:f>Compare_Portfolios!$C$197:$C$245</c:f>
              <c:numCache>
                <c:formatCode>0</c:formatCode>
                <c:ptCount val="49"/>
                <c:pt idx="0">
                  <c:v>1969.0</c:v>
                </c:pt>
                <c:pt idx="1">
                  <c:v>1970.0</c:v>
                </c:pt>
                <c:pt idx="2">
                  <c:v>1971.0</c:v>
                </c:pt>
                <c:pt idx="3">
                  <c:v>1972.0</c:v>
                </c:pt>
                <c:pt idx="4">
                  <c:v>1973.0</c:v>
                </c:pt>
                <c:pt idx="5">
                  <c:v>1974.0</c:v>
                </c:pt>
                <c:pt idx="6">
                  <c:v>1975.0</c:v>
                </c:pt>
                <c:pt idx="7">
                  <c:v>1976.0</c:v>
                </c:pt>
                <c:pt idx="8">
                  <c:v>1977.0</c:v>
                </c:pt>
                <c:pt idx="9">
                  <c:v>1978.0</c:v>
                </c:pt>
                <c:pt idx="10">
                  <c:v>1979.0</c:v>
                </c:pt>
                <c:pt idx="11">
                  <c:v>1980.0</c:v>
                </c:pt>
                <c:pt idx="12">
                  <c:v>1981.0</c:v>
                </c:pt>
                <c:pt idx="13">
                  <c:v>1982.0</c:v>
                </c:pt>
                <c:pt idx="14">
                  <c:v>1983.0</c:v>
                </c:pt>
                <c:pt idx="15">
                  <c:v>1984.0</c:v>
                </c:pt>
                <c:pt idx="16">
                  <c:v>1985.0</c:v>
                </c:pt>
                <c:pt idx="17">
                  <c:v>1986.0</c:v>
                </c:pt>
                <c:pt idx="18">
                  <c:v>1987.0</c:v>
                </c:pt>
                <c:pt idx="19">
                  <c:v>1988.0</c:v>
                </c:pt>
                <c:pt idx="20">
                  <c:v>1989.0</c:v>
                </c:pt>
                <c:pt idx="21">
                  <c:v>1990.0</c:v>
                </c:pt>
                <c:pt idx="22">
                  <c:v>1991.0</c:v>
                </c:pt>
                <c:pt idx="23">
                  <c:v>1992.0</c:v>
                </c:pt>
                <c:pt idx="24">
                  <c:v>1993.0</c:v>
                </c:pt>
                <c:pt idx="25">
                  <c:v>1994.0</c:v>
                </c:pt>
                <c:pt idx="26">
                  <c:v>1995.0</c:v>
                </c:pt>
                <c:pt idx="27">
                  <c:v>1996.0</c:v>
                </c:pt>
                <c:pt idx="28">
                  <c:v>1997.0</c:v>
                </c:pt>
                <c:pt idx="29">
                  <c:v>1998.0</c:v>
                </c:pt>
                <c:pt idx="30">
                  <c:v>1999.0</c:v>
                </c:pt>
                <c:pt idx="31">
                  <c:v>2000.0</c:v>
                </c:pt>
                <c:pt idx="32">
                  <c:v>2001.0</c:v>
                </c:pt>
                <c:pt idx="33">
                  <c:v>2002.0</c:v>
                </c:pt>
                <c:pt idx="34">
                  <c:v>2003.0</c:v>
                </c:pt>
                <c:pt idx="35">
                  <c:v>2004.0</c:v>
                </c:pt>
                <c:pt idx="36">
                  <c:v>2005.0</c:v>
                </c:pt>
                <c:pt idx="37">
                  <c:v>2006.0</c:v>
                </c:pt>
                <c:pt idx="38">
                  <c:v>2007.0</c:v>
                </c:pt>
                <c:pt idx="39">
                  <c:v>2008.0</c:v>
                </c:pt>
                <c:pt idx="40">
                  <c:v>2009.0</c:v>
                </c:pt>
                <c:pt idx="41">
                  <c:v>2010.0</c:v>
                </c:pt>
                <c:pt idx="42">
                  <c:v>2011.0</c:v>
                </c:pt>
                <c:pt idx="43">
                  <c:v>2012.0</c:v>
                </c:pt>
                <c:pt idx="44">
                  <c:v>2013.0</c:v>
                </c:pt>
                <c:pt idx="45">
                  <c:v>2014.0</c:v>
                </c:pt>
                <c:pt idx="46">
                  <c:v>2015.0</c:v>
                </c:pt>
                <c:pt idx="47">
                  <c:v>2016.0</c:v>
                </c:pt>
                <c:pt idx="48">
                  <c:v>#N/A</c:v>
                </c:pt>
              </c:numCache>
            </c:numRef>
          </c:xVal>
          <c:yVal>
            <c:numRef>
              <c:f>Compare_Portfolios!$F$197:$F$245</c:f>
              <c:numCache>
                <c:formatCode>#,##0_);\(#,##0\)</c:formatCode>
                <c:ptCount val="49"/>
                <c:pt idx="0">
                  <c:v>10000.0</c:v>
                </c:pt>
                <c:pt idx="1">
                  <c:v>10327.03302679383</c:v>
                </c:pt>
                <c:pt idx="2">
                  <c:v>12987.12462747729</c:v>
                </c:pt>
                <c:pt idx="3">
                  <c:v>15444.19731444804</c:v>
                </c:pt>
                <c:pt idx="4">
                  <c:v>12827.99770159861</c:v>
                </c:pt>
                <c:pt idx="5">
                  <c:v>10300.57222199722</c:v>
                </c:pt>
                <c:pt idx="6">
                  <c:v>14333.6150820795</c:v>
                </c:pt>
                <c:pt idx="7">
                  <c:v>18039.67856942189</c:v>
                </c:pt>
                <c:pt idx="8">
                  <c:v>19271.00190806638</c:v>
                </c:pt>
                <c:pt idx="9">
                  <c:v>22088.93212996222</c:v>
                </c:pt>
                <c:pt idx="10">
                  <c:v>25985.46382118394</c:v>
                </c:pt>
                <c:pt idx="11">
                  <c:v>31741.7240780832</c:v>
                </c:pt>
                <c:pt idx="12">
                  <c:v>32675.83836168629</c:v>
                </c:pt>
                <c:pt idx="13">
                  <c:v>38825.5245898343</c:v>
                </c:pt>
                <c:pt idx="14">
                  <c:v>47779.99834249207</c:v>
                </c:pt>
                <c:pt idx="15">
                  <c:v>50511.03141591372</c:v>
                </c:pt>
                <c:pt idx="16">
                  <c:v>68565.83875851164</c:v>
                </c:pt>
                <c:pt idx="17">
                  <c:v>87854.59658518429</c:v>
                </c:pt>
                <c:pt idx="18">
                  <c:v>92954.30523385311</c:v>
                </c:pt>
                <c:pt idx="19">
                  <c:v>112107.377787436</c:v>
                </c:pt>
                <c:pt idx="20">
                  <c:v>132024.4408404494</c:v>
                </c:pt>
                <c:pt idx="21">
                  <c:v>117972.7724025767</c:v>
                </c:pt>
                <c:pt idx="22">
                  <c:v>146879.439916652</c:v>
                </c:pt>
                <c:pt idx="23">
                  <c:v>156961.5447139418</c:v>
                </c:pt>
                <c:pt idx="24">
                  <c:v>187921.4412562541</c:v>
                </c:pt>
                <c:pt idx="25">
                  <c:v>189062.7128756301</c:v>
                </c:pt>
                <c:pt idx="26">
                  <c:v>233185.2712420471</c:v>
                </c:pt>
                <c:pt idx="27">
                  <c:v>264425.7471148971</c:v>
                </c:pt>
                <c:pt idx="28">
                  <c:v>310416.937421746</c:v>
                </c:pt>
                <c:pt idx="29">
                  <c:v>343761.5640191972</c:v>
                </c:pt>
                <c:pt idx="30">
                  <c:v>392863.8033157327</c:v>
                </c:pt>
                <c:pt idx="31">
                  <c:v>405928.8674908865</c:v>
                </c:pt>
                <c:pt idx="32">
                  <c:v>386054.5675366459</c:v>
                </c:pt>
                <c:pt idx="33">
                  <c:v>340187.4125049829</c:v>
                </c:pt>
                <c:pt idx="34">
                  <c:v>439930.5974431543</c:v>
                </c:pt>
                <c:pt idx="35">
                  <c:v>507944.9296084165</c:v>
                </c:pt>
                <c:pt idx="36">
                  <c:v>549790.063621876</c:v>
                </c:pt>
                <c:pt idx="37">
                  <c:v>644218.819688345</c:v>
                </c:pt>
                <c:pt idx="38">
                  <c:v>675673.7780369775</c:v>
                </c:pt>
                <c:pt idx="39">
                  <c:v>479828.509993648</c:v>
                </c:pt>
                <c:pt idx="40">
                  <c:v>600486.8445328306</c:v>
                </c:pt>
                <c:pt idx="41">
                  <c:v>682219.1934325256</c:v>
                </c:pt>
                <c:pt idx="42">
                  <c:v>663746.2974919892</c:v>
                </c:pt>
                <c:pt idx="43">
                  <c:v>753842.6274770797</c:v>
                </c:pt>
                <c:pt idx="44">
                  <c:v>916761.1608871292</c:v>
                </c:pt>
                <c:pt idx="45">
                  <c:v>970105.9617930105</c:v>
                </c:pt>
                <c:pt idx="46">
                  <c:v>947034.9837137151</c:v>
                </c:pt>
                <c:pt idx="47">
                  <c:v>1.0411492034399E6</c:v>
                </c:pt>
                <c:pt idx="48">
                  <c:v>#N/A</c:v>
                </c:pt>
              </c:numCache>
            </c:numRef>
          </c:yVal>
          <c:smooth val="1"/>
        </c:ser>
        <c:ser>
          <c:idx val="1"/>
          <c:order val="2"/>
          <c:tx>
            <c:strRef>
              <c:f>Compare_Portfolios!$G$93</c:f>
              <c:strCache>
                <c:ptCount val="1"/>
                <c:pt idx="0">
                  <c:v>P3</c:v>
                </c:pt>
              </c:strCache>
            </c:strRef>
          </c:tx>
          <c:spPr>
            <a:ln w="12700">
              <a:solidFill>
                <a:srgbClr val="FF0000"/>
              </a:solidFill>
              <a:prstDash val="solid"/>
            </a:ln>
          </c:spPr>
          <c:marker>
            <c:symbol val="circle"/>
            <c:size val="5"/>
            <c:spPr>
              <a:solidFill>
                <a:schemeClr val="accent6">
                  <a:lumMod val="40000"/>
                  <a:lumOff val="60000"/>
                </a:schemeClr>
              </a:solidFill>
              <a:ln>
                <a:solidFill>
                  <a:srgbClr val="FF6600"/>
                </a:solidFill>
                <a:prstDash val="solid"/>
              </a:ln>
            </c:spPr>
          </c:marker>
          <c:xVal>
            <c:numRef>
              <c:f>Compare_Portfolios!$C$197:$C$245</c:f>
              <c:numCache>
                <c:formatCode>0</c:formatCode>
                <c:ptCount val="49"/>
                <c:pt idx="0">
                  <c:v>1969.0</c:v>
                </c:pt>
                <c:pt idx="1">
                  <c:v>1970.0</c:v>
                </c:pt>
                <c:pt idx="2">
                  <c:v>1971.0</c:v>
                </c:pt>
                <c:pt idx="3">
                  <c:v>1972.0</c:v>
                </c:pt>
                <c:pt idx="4">
                  <c:v>1973.0</c:v>
                </c:pt>
                <c:pt idx="5">
                  <c:v>1974.0</c:v>
                </c:pt>
                <c:pt idx="6">
                  <c:v>1975.0</c:v>
                </c:pt>
                <c:pt idx="7">
                  <c:v>1976.0</c:v>
                </c:pt>
                <c:pt idx="8">
                  <c:v>1977.0</c:v>
                </c:pt>
                <c:pt idx="9">
                  <c:v>1978.0</c:v>
                </c:pt>
                <c:pt idx="10">
                  <c:v>1979.0</c:v>
                </c:pt>
                <c:pt idx="11">
                  <c:v>1980.0</c:v>
                </c:pt>
                <c:pt idx="12">
                  <c:v>1981.0</c:v>
                </c:pt>
                <c:pt idx="13">
                  <c:v>1982.0</c:v>
                </c:pt>
                <c:pt idx="14">
                  <c:v>1983.0</c:v>
                </c:pt>
                <c:pt idx="15">
                  <c:v>1984.0</c:v>
                </c:pt>
                <c:pt idx="16">
                  <c:v>1985.0</c:v>
                </c:pt>
                <c:pt idx="17">
                  <c:v>1986.0</c:v>
                </c:pt>
                <c:pt idx="18">
                  <c:v>1987.0</c:v>
                </c:pt>
                <c:pt idx="19">
                  <c:v>1988.0</c:v>
                </c:pt>
                <c:pt idx="20">
                  <c:v>1989.0</c:v>
                </c:pt>
                <c:pt idx="21">
                  <c:v>1990.0</c:v>
                </c:pt>
                <c:pt idx="22">
                  <c:v>1991.0</c:v>
                </c:pt>
                <c:pt idx="23">
                  <c:v>1992.0</c:v>
                </c:pt>
                <c:pt idx="24">
                  <c:v>1993.0</c:v>
                </c:pt>
                <c:pt idx="25">
                  <c:v>1994.0</c:v>
                </c:pt>
                <c:pt idx="26">
                  <c:v>1995.0</c:v>
                </c:pt>
                <c:pt idx="27">
                  <c:v>1996.0</c:v>
                </c:pt>
                <c:pt idx="28">
                  <c:v>1997.0</c:v>
                </c:pt>
                <c:pt idx="29">
                  <c:v>1998.0</c:v>
                </c:pt>
                <c:pt idx="30">
                  <c:v>1999.0</c:v>
                </c:pt>
                <c:pt idx="31">
                  <c:v>2000.0</c:v>
                </c:pt>
                <c:pt idx="32">
                  <c:v>2001.0</c:v>
                </c:pt>
                <c:pt idx="33">
                  <c:v>2002.0</c:v>
                </c:pt>
                <c:pt idx="34">
                  <c:v>2003.0</c:v>
                </c:pt>
                <c:pt idx="35">
                  <c:v>2004.0</c:v>
                </c:pt>
                <c:pt idx="36">
                  <c:v>2005.0</c:v>
                </c:pt>
                <c:pt idx="37">
                  <c:v>2006.0</c:v>
                </c:pt>
                <c:pt idx="38">
                  <c:v>2007.0</c:v>
                </c:pt>
                <c:pt idx="39">
                  <c:v>2008.0</c:v>
                </c:pt>
                <c:pt idx="40">
                  <c:v>2009.0</c:v>
                </c:pt>
                <c:pt idx="41">
                  <c:v>2010.0</c:v>
                </c:pt>
                <c:pt idx="42">
                  <c:v>2011.0</c:v>
                </c:pt>
                <c:pt idx="43">
                  <c:v>2012.0</c:v>
                </c:pt>
                <c:pt idx="44">
                  <c:v>2013.0</c:v>
                </c:pt>
                <c:pt idx="45">
                  <c:v>2014.0</c:v>
                </c:pt>
                <c:pt idx="46">
                  <c:v>2015.0</c:v>
                </c:pt>
                <c:pt idx="47">
                  <c:v>2016.0</c:v>
                </c:pt>
                <c:pt idx="48">
                  <c:v>#N/A</c:v>
                </c:pt>
              </c:numCache>
            </c:numRef>
          </c:xVal>
          <c:yVal>
            <c:numRef>
              <c:f>Compare_Portfolios!$G$197:$G$245</c:f>
              <c:numCache>
                <c:formatCode>#,##0_);\(#,##0\)</c:formatCode>
                <c:ptCount val="49"/>
                <c:pt idx="0">
                  <c:v>10000.0</c:v>
                </c:pt>
                <c:pt idx="1">
                  <c:v>9958.275176951953</c:v>
                </c:pt>
                <c:pt idx="2">
                  <c:v>12969.35362611416</c:v>
                </c:pt>
                <c:pt idx="3">
                  <c:v>15596.12253366134</c:v>
                </c:pt>
                <c:pt idx="4">
                  <c:v>12294.69276248206</c:v>
                </c:pt>
                <c:pt idx="5">
                  <c:v>9715.092134480057</c:v>
                </c:pt>
                <c:pt idx="6">
                  <c:v>13938.71895532189</c:v>
                </c:pt>
                <c:pt idx="7">
                  <c:v>17843.74988327796</c:v>
                </c:pt>
                <c:pt idx="8">
                  <c:v>19451.0618407334</c:v>
                </c:pt>
                <c:pt idx="9">
                  <c:v>22739.36468566924</c:v>
                </c:pt>
                <c:pt idx="10">
                  <c:v>27071.28002669863</c:v>
                </c:pt>
                <c:pt idx="11">
                  <c:v>33396.5188085273</c:v>
                </c:pt>
                <c:pt idx="12">
                  <c:v>34605.12956023838</c:v>
                </c:pt>
                <c:pt idx="13">
                  <c:v>41028.32364350737</c:v>
                </c:pt>
                <c:pt idx="14">
                  <c:v>50918.94969511282</c:v>
                </c:pt>
                <c:pt idx="15">
                  <c:v>53673.19864156861</c:v>
                </c:pt>
                <c:pt idx="16">
                  <c:v>73882.32089098037</c:v>
                </c:pt>
                <c:pt idx="17">
                  <c:v>96447.86862677754</c:v>
                </c:pt>
                <c:pt idx="18">
                  <c:v>102570.0500747971</c:v>
                </c:pt>
                <c:pt idx="19">
                  <c:v>125520.3341276282</c:v>
                </c:pt>
                <c:pt idx="20">
                  <c:v>146092.8867316204</c:v>
                </c:pt>
                <c:pt idx="21">
                  <c:v>126344.3467439343</c:v>
                </c:pt>
                <c:pt idx="22">
                  <c:v>159748.2672717622</c:v>
                </c:pt>
                <c:pt idx="23">
                  <c:v>170383.5010060308</c:v>
                </c:pt>
                <c:pt idx="24">
                  <c:v>206945.1931152565</c:v>
                </c:pt>
                <c:pt idx="25">
                  <c:v>208536.1509083686</c:v>
                </c:pt>
                <c:pt idx="26">
                  <c:v>255195.2980250132</c:v>
                </c:pt>
                <c:pt idx="27">
                  <c:v>290150.3318443958</c:v>
                </c:pt>
                <c:pt idx="28">
                  <c:v>336540.133387675</c:v>
                </c:pt>
                <c:pt idx="29">
                  <c:v>366654.7337652672</c:v>
                </c:pt>
                <c:pt idx="30">
                  <c:v>425394.8277320462</c:v>
                </c:pt>
                <c:pt idx="31">
                  <c:v>437156.6602404268</c:v>
                </c:pt>
                <c:pt idx="32">
                  <c:v>421525.2524373309</c:v>
                </c:pt>
                <c:pt idx="33">
                  <c:v>367408.7437157823</c:v>
                </c:pt>
                <c:pt idx="34">
                  <c:v>486928.5281316354</c:v>
                </c:pt>
                <c:pt idx="35">
                  <c:v>567287.8722508271</c:v>
                </c:pt>
                <c:pt idx="36">
                  <c:v>616505.953287536</c:v>
                </c:pt>
                <c:pt idx="37">
                  <c:v>725445.6329190694</c:v>
                </c:pt>
                <c:pt idx="38">
                  <c:v>762686.9312312554</c:v>
                </c:pt>
                <c:pt idx="39">
                  <c:v>519708.2992197411</c:v>
                </c:pt>
                <c:pt idx="40">
                  <c:v>672614.1093169965</c:v>
                </c:pt>
                <c:pt idx="41">
                  <c:v>772949.3323364377</c:v>
                </c:pt>
                <c:pt idx="42">
                  <c:v>740781.3889158936</c:v>
                </c:pt>
                <c:pt idx="43">
                  <c:v>853692.4668278928</c:v>
                </c:pt>
                <c:pt idx="44">
                  <c:v>1.04961172044748E6</c:v>
                </c:pt>
                <c:pt idx="45">
                  <c:v>1.10396590034504E6</c:v>
                </c:pt>
                <c:pt idx="46">
                  <c:v>1.07105508174983E6</c:v>
                </c:pt>
                <c:pt idx="47">
                  <c:v>1.17595202201934E6</c:v>
                </c:pt>
                <c:pt idx="48">
                  <c:v>#N/A</c:v>
                </c:pt>
              </c:numCache>
            </c:numRef>
          </c:yVal>
          <c:smooth val="1"/>
        </c:ser>
        <c:ser>
          <c:idx val="0"/>
          <c:order val="3"/>
          <c:tx>
            <c:strRef>
              <c:f>Compare_Portfolios!$H$93</c:f>
              <c:strCache>
                <c:ptCount val="1"/>
                <c:pt idx="0">
                  <c:v>P4</c:v>
                </c:pt>
              </c:strCache>
            </c:strRef>
          </c:tx>
          <c:spPr>
            <a:ln w="12700">
              <a:solidFill>
                <a:srgbClr val="000080"/>
              </a:solidFill>
              <a:prstDash val="solid"/>
            </a:ln>
          </c:spPr>
          <c:marker>
            <c:symbol val="circle"/>
            <c:size val="5"/>
            <c:spPr>
              <a:solidFill>
                <a:srgbClr val="00FFFF"/>
              </a:solidFill>
              <a:ln>
                <a:solidFill>
                  <a:srgbClr val="000000"/>
                </a:solidFill>
                <a:prstDash val="solid"/>
              </a:ln>
            </c:spPr>
          </c:marker>
          <c:xVal>
            <c:numRef>
              <c:f>Compare_Portfolios!$C$197:$C$245</c:f>
              <c:numCache>
                <c:formatCode>0</c:formatCode>
                <c:ptCount val="49"/>
                <c:pt idx="0">
                  <c:v>1969.0</c:v>
                </c:pt>
                <c:pt idx="1">
                  <c:v>1970.0</c:v>
                </c:pt>
                <c:pt idx="2">
                  <c:v>1971.0</c:v>
                </c:pt>
                <c:pt idx="3">
                  <c:v>1972.0</c:v>
                </c:pt>
                <c:pt idx="4">
                  <c:v>1973.0</c:v>
                </c:pt>
                <c:pt idx="5">
                  <c:v>1974.0</c:v>
                </c:pt>
                <c:pt idx="6">
                  <c:v>1975.0</c:v>
                </c:pt>
                <c:pt idx="7">
                  <c:v>1976.0</c:v>
                </c:pt>
                <c:pt idx="8">
                  <c:v>1977.0</c:v>
                </c:pt>
                <c:pt idx="9">
                  <c:v>1978.0</c:v>
                </c:pt>
                <c:pt idx="10">
                  <c:v>1979.0</c:v>
                </c:pt>
                <c:pt idx="11">
                  <c:v>1980.0</c:v>
                </c:pt>
                <c:pt idx="12">
                  <c:v>1981.0</c:v>
                </c:pt>
                <c:pt idx="13">
                  <c:v>1982.0</c:v>
                </c:pt>
                <c:pt idx="14">
                  <c:v>1983.0</c:v>
                </c:pt>
                <c:pt idx="15">
                  <c:v>1984.0</c:v>
                </c:pt>
                <c:pt idx="16">
                  <c:v>1985.0</c:v>
                </c:pt>
                <c:pt idx="17">
                  <c:v>1986.0</c:v>
                </c:pt>
                <c:pt idx="18">
                  <c:v>1987.0</c:v>
                </c:pt>
                <c:pt idx="19">
                  <c:v>1988.0</c:v>
                </c:pt>
                <c:pt idx="20">
                  <c:v>1989.0</c:v>
                </c:pt>
                <c:pt idx="21">
                  <c:v>1990.0</c:v>
                </c:pt>
                <c:pt idx="22">
                  <c:v>1991.0</c:v>
                </c:pt>
                <c:pt idx="23">
                  <c:v>1992.0</c:v>
                </c:pt>
                <c:pt idx="24">
                  <c:v>1993.0</c:v>
                </c:pt>
                <c:pt idx="25">
                  <c:v>1994.0</c:v>
                </c:pt>
                <c:pt idx="26">
                  <c:v>1995.0</c:v>
                </c:pt>
                <c:pt idx="27">
                  <c:v>1996.0</c:v>
                </c:pt>
                <c:pt idx="28">
                  <c:v>1997.0</c:v>
                </c:pt>
                <c:pt idx="29">
                  <c:v>1998.0</c:v>
                </c:pt>
                <c:pt idx="30">
                  <c:v>1999.0</c:v>
                </c:pt>
                <c:pt idx="31">
                  <c:v>2000.0</c:v>
                </c:pt>
                <c:pt idx="32">
                  <c:v>2001.0</c:v>
                </c:pt>
                <c:pt idx="33">
                  <c:v>2002.0</c:v>
                </c:pt>
                <c:pt idx="34">
                  <c:v>2003.0</c:v>
                </c:pt>
                <c:pt idx="35">
                  <c:v>2004.0</c:v>
                </c:pt>
                <c:pt idx="36">
                  <c:v>2005.0</c:v>
                </c:pt>
                <c:pt idx="37">
                  <c:v>2006.0</c:v>
                </c:pt>
                <c:pt idx="38">
                  <c:v>2007.0</c:v>
                </c:pt>
                <c:pt idx="39">
                  <c:v>2008.0</c:v>
                </c:pt>
                <c:pt idx="40">
                  <c:v>2009.0</c:v>
                </c:pt>
                <c:pt idx="41">
                  <c:v>2010.0</c:v>
                </c:pt>
                <c:pt idx="42">
                  <c:v>2011.0</c:v>
                </c:pt>
                <c:pt idx="43">
                  <c:v>2012.0</c:v>
                </c:pt>
                <c:pt idx="44">
                  <c:v>2013.0</c:v>
                </c:pt>
                <c:pt idx="45">
                  <c:v>2014.0</c:v>
                </c:pt>
                <c:pt idx="46">
                  <c:v>2015.0</c:v>
                </c:pt>
                <c:pt idx="47">
                  <c:v>2016.0</c:v>
                </c:pt>
                <c:pt idx="48">
                  <c:v>#N/A</c:v>
                </c:pt>
              </c:numCache>
            </c:numRef>
          </c:xVal>
          <c:yVal>
            <c:numRef>
              <c:f>Compare_Portfolios!$H$197:$H$245</c:f>
              <c:numCache>
                <c:formatCode>#,##0_);\(#,##0\)</c:formatCode>
                <c:ptCount val="49"/>
                <c:pt idx="0">
                  <c:v>10000.0</c:v>
                </c:pt>
                <c:pt idx="1">
                  <c:v>10580.37008501936</c:v>
                </c:pt>
                <c:pt idx="2">
                  <c:v>12982.34979743342</c:v>
                </c:pt>
                <c:pt idx="3">
                  <c:v>15156.88516195604</c:v>
                </c:pt>
                <c:pt idx="4">
                  <c:v>12846.52484929095</c:v>
                </c:pt>
                <c:pt idx="5">
                  <c:v>10539.23227053418</c:v>
                </c:pt>
                <c:pt idx="6">
                  <c:v>14280.00179777783</c:v>
                </c:pt>
                <c:pt idx="7">
                  <c:v>18469.10410613831</c:v>
                </c:pt>
                <c:pt idx="8">
                  <c:v>20093.24415432192</c:v>
                </c:pt>
                <c:pt idx="9">
                  <c:v>22785.38744000622</c:v>
                </c:pt>
                <c:pt idx="10">
                  <c:v>27097.61509743018</c:v>
                </c:pt>
                <c:pt idx="11">
                  <c:v>32581.06707463504</c:v>
                </c:pt>
                <c:pt idx="12">
                  <c:v>34085.17428282601</c:v>
                </c:pt>
                <c:pt idx="13">
                  <c:v>41171.50432807095</c:v>
                </c:pt>
                <c:pt idx="14">
                  <c:v>51032.44708343412</c:v>
                </c:pt>
                <c:pt idx="15">
                  <c:v>55459.7321986003</c:v>
                </c:pt>
                <c:pt idx="16">
                  <c:v>72738.97919425315</c:v>
                </c:pt>
                <c:pt idx="17">
                  <c:v>90526.9718394849</c:v>
                </c:pt>
                <c:pt idx="18">
                  <c:v>94034.889087408</c:v>
                </c:pt>
                <c:pt idx="19">
                  <c:v>111972.2315765534</c:v>
                </c:pt>
                <c:pt idx="20">
                  <c:v>128423.5784349117</c:v>
                </c:pt>
                <c:pt idx="21">
                  <c:v>115124.4299094606</c:v>
                </c:pt>
                <c:pt idx="22">
                  <c:v>144326.3200134613</c:v>
                </c:pt>
                <c:pt idx="23">
                  <c:v>157735.6500327656</c:v>
                </c:pt>
                <c:pt idx="24">
                  <c:v>186695.9888726308</c:v>
                </c:pt>
                <c:pt idx="25">
                  <c:v>187209.1587738334</c:v>
                </c:pt>
                <c:pt idx="26">
                  <c:v>226277.1793637787</c:v>
                </c:pt>
                <c:pt idx="27">
                  <c:v>260080.4242512816</c:v>
                </c:pt>
                <c:pt idx="28">
                  <c:v>304695.3511997836</c:v>
                </c:pt>
                <c:pt idx="29">
                  <c:v>324009.9955888804</c:v>
                </c:pt>
                <c:pt idx="30">
                  <c:v>356133.1162415306</c:v>
                </c:pt>
                <c:pt idx="31">
                  <c:v>377641.1553161878</c:v>
                </c:pt>
                <c:pt idx="32">
                  <c:v>376945.0581551148</c:v>
                </c:pt>
                <c:pt idx="33">
                  <c:v>348843.6920829038</c:v>
                </c:pt>
                <c:pt idx="34">
                  <c:v>444058.9140824888</c:v>
                </c:pt>
                <c:pt idx="35">
                  <c:v>513554.9470488551</c:v>
                </c:pt>
                <c:pt idx="36">
                  <c:v>550443.0241632068</c:v>
                </c:pt>
                <c:pt idx="37">
                  <c:v>648429.9059027816</c:v>
                </c:pt>
                <c:pt idx="38">
                  <c:v>663869.4645981973</c:v>
                </c:pt>
                <c:pt idx="39">
                  <c:v>488844.8465307255</c:v>
                </c:pt>
                <c:pt idx="40">
                  <c:v>606030.0647245775</c:v>
                </c:pt>
                <c:pt idx="41">
                  <c:v>696039.697861468</c:v>
                </c:pt>
                <c:pt idx="42">
                  <c:v>684015.807765266</c:v>
                </c:pt>
                <c:pt idx="43">
                  <c:v>776824.325042732</c:v>
                </c:pt>
                <c:pt idx="44">
                  <c:v>909609.2714974778</c:v>
                </c:pt>
                <c:pt idx="45">
                  <c:v>978905.8059244365</c:v>
                </c:pt>
                <c:pt idx="46">
                  <c:v>961792.8731406672</c:v>
                </c:pt>
                <c:pt idx="47">
                  <c:v>1.06136967113608E6</c:v>
                </c:pt>
                <c:pt idx="48">
                  <c:v>#N/A</c:v>
                </c:pt>
              </c:numCache>
            </c:numRef>
          </c:yVal>
          <c:smooth val="1"/>
        </c:ser>
        <c:ser>
          <c:idx val="3"/>
          <c:order val="4"/>
          <c:tx>
            <c:strRef>
              <c:f>Compare_Portfolios!$I$93</c:f>
              <c:strCache>
                <c:ptCount val="1"/>
                <c:pt idx="0">
                  <c:v>P5</c:v>
                </c:pt>
              </c:strCache>
            </c:strRef>
          </c:tx>
          <c:spPr>
            <a:ln w="9525" cmpd="sng"/>
          </c:spPr>
          <c:marker>
            <c:symbol val="triangle"/>
            <c:size val="5"/>
            <c:spPr>
              <a:solidFill>
                <a:schemeClr val="accent1">
                  <a:lumMod val="20000"/>
                  <a:lumOff val="80000"/>
                </a:schemeClr>
              </a:solidFill>
              <a:ln>
                <a:solidFill>
                  <a:srgbClr val="0000FF"/>
                </a:solidFill>
              </a:ln>
            </c:spPr>
          </c:marker>
          <c:xVal>
            <c:numRef>
              <c:f>Compare_Portfolios!$C$197:$C$245</c:f>
              <c:numCache>
                <c:formatCode>0</c:formatCode>
                <c:ptCount val="49"/>
                <c:pt idx="0">
                  <c:v>1969.0</c:v>
                </c:pt>
                <c:pt idx="1">
                  <c:v>1970.0</c:v>
                </c:pt>
                <c:pt idx="2">
                  <c:v>1971.0</c:v>
                </c:pt>
                <c:pt idx="3">
                  <c:v>1972.0</c:v>
                </c:pt>
                <c:pt idx="4">
                  <c:v>1973.0</c:v>
                </c:pt>
                <c:pt idx="5">
                  <c:v>1974.0</c:v>
                </c:pt>
                <c:pt idx="6">
                  <c:v>1975.0</c:v>
                </c:pt>
                <c:pt idx="7">
                  <c:v>1976.0</c:v>
                </c:pt>
                <c:pt idx="8">
                  <c:v>1977.0</c:v>
                </c:pt>
                <c:pt idx="9">
                  <c:v>1978.0</c:v>
                </c:pt>
                <c:pt idx="10">
                  <c:v>1979.0</c:v>
                </c:pt>
                <c:pt idx="11">
                  <c:v>1980.0</c:v>
                </c:pt>
                <c:pt idx="12">
                  <c:v>1981.0</c:v>
                </c:pt>
                <c:pt idx="13">
                  <c:v>1982.0</c:v>
                </c:pt>
                <c:pt idx="14">
                  <c:v>1983.0</c:v>
                </c:pt>
                <c:pt idx="15">
                  <c:v>1984.0</c:v>
                </c:pt>
                <c:pt idx="16">
                  <c:v>1985.0</c:v>
                </c:pt>
                <c:pt idx="17">
                  <c:v>1986.0</c:v>
                </c:pt>
                <c:pt idx="18">
                  <c:v>1987.0</c:v>
                </c:pt>
                <c:pt idx="19">
                  <c:v>1988.0</c:v>
                </c:pt>
                <c:pt idx="20">
                  <c:v>1989.0</c:v>
                </c:pt>
                <c:pt idx="21">
                  <c:v>1990.0</c:v>
                </c:pt>
                <c:pt idx="22">
                  <c:v>1991.0</c:v>
                </c:pt>
                <c:pt idx="23">
                  <c:v>1992.0</c:v>
                </c:pt>
                <c:pt idx="24">
                  <c:v>1993.0</c:v>
                </c:pt>
                <c:pt idx="25">
                  <c:v>1994.0</c:v>
                </c:pt>
                <c:pt idx="26">
                  <c:v>1995.0</c:v>
                </c:pt>
                <c:pt idx="27">
                  <c:v>1996.0</c:v>
                </c:pt>
                <c:pt idx="28">
                  <c:v>1997.0</c:v>
                </c:pt>
                <c:pt idx="29">
                  <c:v>1998.0</c:v>
                </c:pt>
                <c:pt idx="30">
                  <c:v>1999.0</c:v>
                </c:pt>
                <c:pt idx="31">
                  <c:v>2000.0</c:v>
                </c:pt>
                <c:pt idx="32">
                  <c:v>2001.0</c:v>
                </c:pt>
                <c:pt idx="33">
                  <c:v>2002.0</c:v>
                </c:pt>
                <c:pt idx="34">
                  <c:v>2003.0</c:v>
                </c:pt>
                <c:pt idx="35">
                  <c:v>2004.0</c:v>
                </c:pt>
                <c:pt idx="36">
                  <c:v>2005.0</c:v>
                </c:pt>
                <c:pt idx="37">
                  <c:v>2006.0</c:v>
                </c:pt>
                <c:pt idx="38">
                  <c:v>2007.0</c:v>
                </c:pt>
                <c:pt idx="39">
                  <c:v>2008.0</c:v>
                </c:pt>
                <c:pt idx="40">
                  <c:v>2009.0</c:v>
                </c:pt>
                <c:pt idx="41">
                  <c:v>2010.0</c:v>
                </c:pt>
                <c:pt idx="42">
                  <c:v>2011.0</c:v>
                </c:pt>
                <c:pt idx="43">
                  <c:v>2012.0</c:v>
                </c:pt>
                <c:pt idx="44">
                  <c:v>2013.0</c:v>
                </c:pt>
                <c:pt idx="45">
                  <c:v>2014.0</c:v>
                </c:pt>
                <c:pt idx="46">
                  <c:v>2015.0</c:v>
                </c:pt>
                <c:pt idx="47">
                  <c:v>2016.0</c:v>
                </c:pt>
                <c:pt idx="48">
                  <c:v>#N/A</c:v>
                </c:pt>
              </c:numCache>
            </c:numRef>
          </c:xVal>
          <c:yVal>
            <c:numRef>
              <c:f>Compare_Portfolios!$I$197:$I$245</c:f>
              <c:numCache>
                <c:formatCode>#,##0_);\(#,##0\)</c:formatCode>
                <c:ptCount val="49"/>
                <c:pt idx="0">
                  <c:v>10000.0</c:v>
                </c:pt>
                <c:pt idx="1">
                  <c:v>10503.9568340826</c:v>
                </c:pt>
                <c:pt idx="2">
                  <c:v>13188.4380673307</c:v>
                </c:pt>
                <c:pt idx="3">
                  <c:v>15824.71680314622</c:v>
                </c:pt>
                <c:pt idx="4">
                  <c:v>13759.50204737992</c:v>
                </c:pt>
                <c:pt idx="5">
                  <c:v>11385.273756857</c:v>
                </c:pt>
                <c:pt idx="6">
                  <c:v>14991.98148804445</c:v>
                </c:pt>
                <c:pt idx="7">
                  <c:v>18031.27286826823</c:v>
                </c:pt>
                <c:pt idx="8">
                  <c:v>19209.42458421634</c:v>
                </c:pt>
                <c:pt idx="9">
                  <c:v>21818.90065509895</c:v>
                </c:pt>
                <c:pt idx="10">
                  <c:v>24205.83909104834</c:v>
                </c:pt>
                <c:pt idx="11">
                  <c:v>28370.64617023536</c:v>
                </c:pt>
                <c:pt idx="12">
                  <c:v>28557.92036008371</c:v>
                </c:pt>
                <c:pt idx="13">
                  <c:v>34800.80939143472</c:v>
                </c:pt>
                <c:pt idx="14">
                  <c:v>41572.269975464</c:v>
                </c:pt>
                <c:pt idx="15">
                  <c:v>44934.84079166661</c:v>
                </c:pt>
                <c:pt idx="16">
                  <c:v>60868.64199850756</c:v>
                </c:pt>
                <c:pt idx="17">
                  <c:v>79685.1136896899</c:v>
                </c:pt>
                <c:pt idx="18">
                  <c:v>85458.49976715803</c:v>
                </c:pt>
                <c:pt idx="19">
                  <c:v>101068.9431999225</c:v>
                </c:pt>
                <c:pt idx="20">
                  <c:v>117333.6637209708</c:v>
                </c:pt>
                <c:pt idx="21">
                  <c:v>107840.5957181006</c:v>
                </c:pt>
                <c:pt idx="22">
                  <c:v>131833.2789454757</c:v>
                </c:pt>
                <c:pt idx="23">
                  <c:v>137383.8683905156</c:v>
                </c:pt>
                <c:pt idx="24">
                  <c:v>163491.135071759</c:v>
                </c:pt>
                <c:pt idx="25">
                  <c:v>163361.6497027182</c:v>
                </c:pt>
                <c:pt idx="26">
                  <c:v>197696.9353314187</c:v>
                </c:pt>
                <c:pt idx="27">
                  <c:v>216723.8201532954</c:v>
                </c:pt>
                <c:pt idx="28">
                  <c:v>245754.9595509635</c:v>
                </c:pt>
                <c:pt idx="29">
                  <c:v>275828.0364326732</c:v>
                </c:pt>
                <c:pt idx="30">
                  <c:v>312908.0687941549</c:v>
                </c:pt>
                <c:pt idx="31">
                  <c:v>310857.9513696827</c:v>
                </c:pt>
                <c:pt idx="32">
                  <c:v>299299.8728836728</c:v>
                </c:pt>
                <c:pt idx="33">
                  <c:v>279186.2206331861</c:v>
                </c:pt>
                <c:pt idx="34">
                  <c:v>349304.391733816</c:v>
                </c:pt>
                <c:pt idx="35">
                  <c:v>395447.0155078554</c:v>
                </c:pt>
                <c:pt idx="36">
                  <c:v>423518.7217040716</c:v>
                </c:pt>
                <c:pt idx="37">
                  <c:v>486356.8244070309</c:v>
                </c:pt>
                <c:pt idx="38">
                  <c:v>521376.3911295175</c:v>
                </c:pt>
                <c:pt idx="39">
                  <c:v>391229.1048633911</c:v>
                </c:pt>
                <c:pt idx="40">
                  <c:v>491609.7240486512</c:v>
                </c:pt>
                <c:pt idx="41">
                  <c:v>554125.8135115135</c:v>
                </c:pt>
                <c:pt idx="42">
                  <c:v>544426.0815732664</c:v>
                </c:pt>
                <c:pt idx="43">
                  <c:v>619134.6442866023</c:v>
                </c:pt>
                <c:pt idx="44">
                  <c:v>706472.6356500202</c:v>
                </c:pt>
                <c:pt idx="45">
                  <c:v>740302.3784574054</c:v>
                </c:pt>
                <c:pt idx="46">
                  <c:v>727516.6754534992</c:v>
                </c:pt>
                <c:pt idx="47">
                  <c:v>784931.8282976252</c:v>
                </c:pt>
                <c:pt idx="48">
                  <c:v>#N/A</c:v>
                </c:pt>
              </c:numCache>
            </c:numRef>
          </c:yVal>
          <c:smooth val="1"/>
        </c:ser>
        <c:ser>
          <c:idx val="5"/>
          <c:order val="5"/>
          <c:tx>
            <c:strRef>
              <c:f>Compare_Portfolios!$K$93</c:f>
              <c:strCache>
                <c:ptCount val="1"/>
                <c:pt idx="0">
                  <c:v>Cash</c:v>
                </c:pt>
              </c:strCache>
            </c:strRef>
          </c:tx>
          <c:spPr>
            <a:ln w="9525">
              <a:solidFill>
                <a:schemeClr val="tx1"/>
              </a:solidFill>
            </a:ln>
          </c:spPr>
          <c:marker>
            <c:symbol val="none"/>
          </c:marker>
          <c:xVal>
            <c:numRef>
              <c:f>Compare_Portfolios!$C$197:$C$245</c:f>
              <c:numCache>
                <c:formatCode>0</c:formatCode>
                <c:ptCount val="49"/>
                <c:pt idx="0">
                  <c:v>1969.0</c:v>
                </c:pt>
                <c:pt idx="1">
                  <c:v>1970.0</c:v>
                </c:pt>
                <c:pt idx="2">
                  <c:v>1971.0</c:v>
                </c:pt>
                <c:pt idx="3">
                  <c:v>1972.0</c:v>
                </c:pt>
                <c:pt idx="4">
                  <c:v>1973.0</c:v>
                </c:pt>
                <c:pt idx="5">
                  <c:v>1974.0</c:v>
                </c:pt>
                <c:pt idx="6">
                  <c:v>1975.0</c:v>
                </c:pt>
                <c:pt idx="7">
                  <c:v>1976.0</c:v>
                </c:pt>
                <c:pt idx="8">
                  <c:v>1977.0</c:v>
                </c:pt>
                <c:pt idx="9">
                  <c:v>1978.0</c:v>
                </c:pt>
                <c:pt idx="10">
                  <c:v>1979.0</c:v>
                </c:pt>
                <c:pt idx="11">
                  <c:v>1980.0</c:v>
                </c:pt>
                <c:pt idx="12">
                  <c:v>1981.0</c:v>
                </c:pt>
                <c:pt idx="13">
                  <c:v>1982.0</c:v>
                </c:pt>
                <c:pt idx="14">
                  <c:v>1983.0</c:v>
                </c:pt>
                <c:pt idx="15">
                  <c:v>1984.0</c:v>
                </c:pt>
                <c:pt idx="16">
                  <c:v>1985.0</c:v>
                </c:pt>
                <c:pt idx="17">
                  <c:v>1986.0</c:v>
                </c:pt>
                <c:pt idx="18">
                  <c:v>1987.0</c:v>
                </c:pt>
                <c:pt idx="19">
                  <c:v>1988.0</c:v>
                </c:pt>
                <c:pt idx="20">
                  <c:v>1989.0</c:v>
                </c:pt>
                <c:pt idx="21">
                  <c:v>1990.0</c:v>
                </c:pt>
                <c:pt idx="22">
                  <c:v>1991.0</c:v>
                </c:pt>
                <c:pt idx="23">
                  <c:v>1992.0</c:v>
                </c:pt>
                <c:pt idx="24">
                  <c:v>1993.0</c:v>
                </c:pt>
                <c:pt idx="25">
                  <c:v>1994.0</c:v>
                </c:pt>
                <c:pt idx="26">
                  <c:v>1995.0</c:v>
                </c:pt>
                <c:pt idx="27">
                  <c:v>1996.0</c:v>
                </c:pt>
                <c:pt idx="28">
                  <c:v>1997.0</c:v>
                </c:pt>
                <c:pt idx="29">
                  <c:v>1998.0</c:v>
                </c:pt>
                <c:pt idx="30">
                  <c:v>1999.0</c:v>
                </c:pt>
                <c:pt idx="31">
                  <c:v>2000.0</c:v>
                </c:pt>
                <c:pt idx="32">
                  <c:v>2001.0</c:v>
                </c:pt>
                <c:pt idx="33">
                  <c:v>2002.0</c:v>
                </c:pt>
                <c:pt idx="34">
                  <c:v>2003.0</c:v>
                </c:pt>
                <c:pt idx="35">
                  <c:v>2004.0</c:v>
                </c:pt>
                <c:pt idx="36">
                  <c:v>2005.0</c:v>
                </c:pt>
                <c:pt idx="37">
                  <c:v>2006.0</c:v>
                </c:pt>
                <c:pt idx="38">
                  <c:v>2007.0</c:v>
                </c:pt>
                <c:pt idx="39">
                  <c:v>2008.0</c:v>
                </c:pt>
                <c:pt idx="40">
                  <c:v>2009.0</c:v>
                </c:pt>
                <c:pt idx="41">
                  <c:v>2010.0</c:v>
                </c:pt>
                <c:pt idx="42">
                  <c:v>2011.0</c:v>
                </c:pt>
                <c:pt idx="43">
                  <c:v>2012.0</c:v>
                </c:pt>
                <c:pt idx="44">
                  <c:v>2013.0</c:v>
                </c:pt>
                <c:pt idx="45">
                  <c:v>2014.0</c:v>
                </c:pt>
                <c:pt idx="46">
                  <c:v>2015.0</c:v>
                </c:pt>
                <c:pt idx="47">
                  <c:v>2016.0</c:v>
                </c:pt>
                <c:pt idx="48">
                  <c:v>#N/A</c:v>
                </c:pt>
              </c:numCache>
            </c:numRef>
          </c:xVal>
          <c:yVal>
            <c:numRef>
              <c:f>Compare_Portfolios!$K$197:$K$245</c:f>
              <c:numCache>
                <c:formatCode>#,##0_);\(#,##0\)</c:formatCode>
                <c:ptCount val="49"/>
                <c:pt idx="0">
                  <c:v>10000.0</c:v>
                </c:pt>
                <c:pt idx="1">
                  <c:v>10000.0</c:v>
                </c:pt>
                <c:pt idx="2">
                  <c:v>10000.0</c:v>
                </c:pt>
                <c:pt idx="3">
                  <c:v>10000.0</c:v>
                </c:pt>
                <c:pt idx="4">
                  <c:v>10000.0</c:v>
                </c:pt>
                <c:pt idx="5">
                  <c:v>10000.0</c:v>
                </c:pt>
                <c:pt idx="6">
                  <c:v>10000.0</c:v>
                </c:pt>
                <c:pt idx="7">
                  <c:v>10000.0</c:v>
                </c:pt>
                <c:pt idx="8">
                  <c:v>10000.0</c:v>
                </c:pt>
                <c:pt idx="9">
                  <c:v>10000.0</c:v>
                </c:pt>
                <c:pt idx="10">
                  <c:v>10000.0</c:v>
                </c:pt>
                <c:pt idx="11">
                  <c:v>10000.0</c:v>
                </c:pt>
                <c:pt idx="12">
                  <c:v>10000.0</c:v>
                </c:pt>
                <c:pt idx="13">
                  <c:v>10000.0</c:v>
                </c:pt>
                <c:pt idx="14">
                  <c:v>10000.0</c:v>
                </c:pt>
                <c:pt idx="15">
                  <c:v>10000.0</c:v>
                </c:pt>
                <c:pt idx="16">
                  <c:v>10000.0</c:v>
                </c:pt>
                <c:pt idx="17">
                  <c:v>10000.0</c:v>
                </c:pt>
                <c:pt idx="18">
                  <c:v>10000.0</c:v>
                </c:pt>
                <c:pt idx="19">
                  <c:v>10000.0</c:v>
                </c:pt>
                <c:pt idx="20">
                  <c:v>10000.0</c:v>
                </c:pt>
                <c:pt idx="21">
                  <c:v>10000.0</c:v>
                </c:pt>
                <c:pt idx="22">
                  <c:v>10000.0</c:v>
                </c:pt>
                <c:pt idx="23">
                  <c:v>10000.0</c:v>
                </c:pt>
                <c:pt idx="24">
                  <c:v>10000.0</c:v>
                </c:pt>
                <c:pt idx="25">
                  <c:v>10000.0</c:v>
                </c:pt>
                <c:pt idx="26">
                  <c:v>10000.0</c:v>
                </c:pt>
                <c:pt idx="27">
                  <c:v>10000.0</c:v>
                </c:pt>
                <c:pt idx="28">
                  <c:v>10000.0</c:v>
                </c:pt>
                <c:pt idx="29">
                  <c:v>10000.0</c:v>
                </c:pt>
                <c:pt idx="30">
                  <c:v>10000.0</c:v>
                </c:pt>
                <c:pt idx="31">
                  <c:v>10000.0</c:v>
                </c:pt>
                <c:pt idx="32">
                  <c:v>10000.0</c:v>
                </c:pt>
                <c:pt idx="33">
                  <c:v>10000.0</c:v>
                </c:pt>
                <c:pt idx="34">
                  <c:v>10000.0</c:v>
                </c:pt>
                <c:pt idx="35">
                  <c:v>10000.0</c:v>
                </c:pt>
                <c:pt idx="36">
                  <c:v>10000.0</c:v>
                </c:pt>
                <c:pt idx="37">
                  <c:v>10000.0</c:v>
                </c:pt>
                <c:pt idx="38">
                  <c:v>10000.0</c:v>
                </c:pt>
                <c:pt idx="39">
                  <c:v>10000.0</c:v>
                </c:pt>
                <c:pt idx="40">
                  <c:v>10000.0</c:v>
                </c:pt>
                <c:pt idx="41">
                  <c:v>10000.0</c:v>
                </c:pt>
                <c:pt idx="42">
                  <c:v>10000.0</c:v>
                </c:pt>
                <c:pt idx="43">
                  <c:v>10000.0</c:v>
                </c:pt>
                <c:pt idx="44">
                  <c:v>10000.0</c:v>
                </c:pt>
                <c:pt idx="45">
                  <c:v>10000.0</c:v>
                </c:pt>
                <c:pt idx="46">
                  <c:v>10000.0</c:v>
                </c:pt>
                <c:pt idx="47">
                  <c:v>10000.0</c:v>
                </c:pt>
                <c:pt idx="48">
                  <c:v>#N/A</c:v>
                </c:pt>
              </c:numCache>
            </c:numRef>
          </c:yVal>
          <c:smooth val="1"/>
        </c:ser>
        <c:dLbls>
          <c:showLegendKey val="0"/>
          <c:showVal val="0"/>
          <c:showCatName val="0"/>
          <c:showSerName val="0"/>
          <c:showPercent val="0"/>
          <c:showBubbleSize val="0"/>
        </c:dLbls>
        <c:axId val="1811496120"/>
        <c:axId val="1815590968"/>
      </c:scatterChart>
      <c:valAx>
        <c:axId val="1811496120"/>
        <c:scaling>
          <c:orientation val="minMax"/>
        </c:scaling>
        <c:delete val="0"/>
        <c:axPos val="b"/>
        <c:majorGridlines>
          <c:spPr>
            <a:ln w="3175">
              <a:solidFill>
                <a:srgbClr val="C0C0C0"/>
              </a:solidFill>
              <a:prstDash val="solid"/>
            </a:ln>
          </c:spPr>
        </c:majorGridlines>
        <c:numFmt formatCode="0" sourceLinked="1"/>
        <c:majorTickMark val="out"/>
        <c:minorTickMark val="none"/>
        <c:tickLblPos val="low"/>
        <c:spPr>
          <a:ln w="3175">
            <a:solidFill>
              <a:srgbClr val="000000"/>
            </a:solidFill>
            <a:prstDash val="solid"/>
          </a:ln>
        </c:spPr>
        <c:txPr>
          <a:bodyPr rot="-5400000" vert="horz"/>
          <a:lstStyle/>
          <a:p>
            <a:pPr>
              <a:defRPr sz="800" b="1" i="0" u="none" strike="noStrike" baseline="0">
                <a:solidFill>
                  <a:srgbClr val="000000"/>
                </a:solidFill>
                <a:latin typeface="Arial"/>
                <a:ea typeface="Arial"/>
                <a:cs typeface="Arial"/>
              </a:defRPr>
            </a:pPr>
            <a:endParaRPr lang="en-US"/>
          </a:p>
        </c:txPr>
        <c:crossAx val="1815590968"/>
        <c:crosses val="autoZero"/>
        <c:crossBetween val="midCat"/>
        <c:majorUnit val="5.0"/>
      </c:valAx>
      <c:valAx>
        <c:axId val="1815590968"/>
        <c:scaling>
          <c:orientation val="minMax"/>
        </c:scaling>
        <c:delete val="0"/>
        <c:axPos val="l"/>
        <c:majorGridlines>
          <c:spPr>
            <a:ln w="3175">
              <a:solidFill>
                <a:srgbClr val="C0C0C0"/>
              </a:solidFill>
              <a:prstDash val="solid"/>
            </a:ln>
          </c:spPr>
        </c:majorGridlines>
        <c:numFmt formatCode="#,##0_);\(#,##0\)" sourceLinked="1"/>
        <c:majorTickMark val="out"/>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811496120"/>
        <c:crosses val="autoZero"/>
        <c:crossBetween val="midCat"/>
      </c:valAx>
      <c:spPr>
        <a:gradFill rotWithShape="0">
          <a:gsLst>
            <a:gs pos="0">
              <a:srgbClr val="FFFFFF"/>
            </a:gs>
            <a:gs pos="7001">
              <a:srgbClr val="E6E6E6"/>
            </a:gs>
            <a:gs pos="32001">
              <a:srgbClr val="7D8496"/>
            </a:gs>
            <a:gs pos="47000">
              <a:srgbClr val="E6E6E6"/>
            </a:gs>
            <a:gs pos="85001">
              <a:srgbClr val="7D8496"/>
            </a:gs>
            <a:gs pos="100000">
              <a:srgbClr val="E6E6E6"/>
            </a:gs>
          </a:gsLst>
          <a:lin ang="2700000"/>
        </a:gradFill>
        <a:ln w="12700">
          <a:solidFill>
            <a:srgbClr val="808080"/>
          </a:solidFill>
          <a:prstDash val="solid"/>
        </a:ln>
      </c:spPr>
    </c:plotArea>
    <c:legend>
      <c:legendPos val="r"/>
      <c:layout>
        <c:manualLayout>
          <c:xMode val="edge"/>
          <c:yMode val="edge"/>
          <c:x val="0.103427267311243"/>
          <c:y val="0.0557208873171542"/>
          <c:w val="0.38631356775298"/>
          <c:h val="0.112063706267742"/>
        </c:manualLayout>
      </c:layout>
      <c:overlay val="0"/>
      <c:spPr>
        <a:solidFill>
          <a:srgbClr val="FFFFFF"/>
        </a:solidFill>
        <a:ln w="3175">
          <a:solidFill>
            <a:srgbClr val="808080"/>
          </a:solidFill>
          <a:prstDash val="solid"/>
        </a:ln>
      </c:spPr>
      <c:txPr>
        <a:bodyPr/>
        <a:lstStyle/>
        <a:p>
          <a:pPr>
            <a:defRPr sz="100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2000" b="1"/>
              <a:t>Risk vs. Returns (nominal)</a:t>
            </a:r>
          </a:p>
        </c:rich>
      </c:tx>
      <c:overlay val="0"/>
    </c:title>
    <c:autoTitleDeleted val="0"/>
    <c:plotArea>
      <c:layout>
        <c:manualLayout>
          <c:layoutTarget val="inner"/>
          <c:xMode val="edge"/>
          <c:yMode val="edge"/>
          <c:x val="0.0573287129674677"/>
          <c:y val="0.0998875885937413"/>
          <c:w val="0.719107540554937"/>
          <c:h val="0.799266063064364"/>
        </c:manualLayout>
      </c:layout>
      <c:scatterChart>
        <c:scatterStyle val="lineMarker"/>
        <c:varyColors val="0"/>
        <c:ser>
          <c:idx val="0"/>
          <c:order val="0"/>
          <c:tx>
            <c:strRef>
              <c:f>Lazy_Portfolios!$E$176</c:f>
              <c:strCache>
                <c:ptCount val="1"/>
                <c:pt idx="0">
                  <c:v> Wellington</c:v>
                </c:pt>
              </c:strCache>
            </c:strRef>
          </c:tx>
          <c:spPr>
            <a:ln w="28575">
              <a:noFill/>
            </a:ln>
          </c:spPr>
          <c:marker>
            <c:symbol val="diamond"/>
            <c:size val="12"/>
          </c:marker>
          <c:xVal>
            <c:numRef>
              <c:f>Lazy_Portfolios!$E$180</c:f>
              <c:numCache>
                <c:formatCode>0.00%</c:formatCode>
                <c:ptCount val="1"/>
                <c:pt idx="0">
                  <c:v>0.110170887159249</c:v>
                </c:pt>
              </c:numCache>
            </c:numRef>
          </c:xVal>
          <c:yVal>
            <c:numRef>
              <c:f>Lazy_Portfolios!$E$94</c:f>
              <c:numCache>
                <c:formatCode>0.00%</c:formatCode>
                <c:ptCount val="1"/>
                <c:pt idx="0">
                  <c:v>0.105336616575621</c:v>
                </c:pt>
              </c:numCache>
            </c:numRef>
          </c:yVal>
          <c:smooth val="0"/>
        </c:ser>
        <c:ser>
          <c:idx val="1"/>
          <c:order val="1"/>
          <c:tx>
            <c:strRef>
              <c:f>Lazy_Portfolios!$F$176</c:f>
              <c:strCache>
                <c:ptCount val="1"/>
                <c:pt idx="0">
                  <c:v> Wellesley</c:v>
                </c:pt>
              </c:strCache>
            </c:strRef>
          </c:tx>
          <c:spPr>
            <a:ln w="28575">
              <a:noFill/>
            </a:ln>
          </c:spPr>
          <c:marker>
            <c:symbol val="square"/>
            <c:size val="12"/>
          </c:marker>
          <c:xVal>
            <c:numRef>
              <c:f>Lazy_Portfolios!$F$180</c:f>
              <c:numCache>
                <c:formatCode>0.00%</c:formatCode>
                <c:ptCount val="1"/>
                <c:pt idx="0">
                  <c:v>0.087522042785162</c:v>
                </c:pt>
              </c:numCache>
            </c:numRef>
          </c:xVal>
          <c:yVal>
            <c:numRef>
              <c:f>Lazy_Portfolios!$F$94</c:f>
              <c:numCache>
                <c:formatCode>0.00%</c:formatCode>
                <c:ptCount val="1"/>
                <c:pt idx="0">
                  <c:v>0.0958977630041517</c:v>
                </c:pt>
              </c:numCache>
            </c:numRef>
          </c:yVal>
          <c:smooth val="0"/>
        </c:ser>
        <c:ser>
          <c:idx val="2"/>
          <c:order val="2"/>
          <c:tx>
            <c:strRef>
              <c:f>Lazy_Portfolios!$G$176</c:f>
              <c:strCache>
                <c:ptCount val="1"/>
                <c:pt idx="0">
                  <c:v> Your own portfolio</c:v>
                </c:pt>
              </c:strCache>
            </c:strRef>
          </c:tx>
          <c:spPr>
            <a:ln w="28575">
              <a:noFill/>
            </a:ln>
          </c:spPr>
          <c:marker>
            <c:symbol val="triangle"/>
            <c:size val="12"/>
            <c:spPr>
              <a:solidFill>
                <a:srgbClr val="FF00FF"/>
              </a:solidFill>
              <a:ln>
                <a:noFill/>
                <a:prstDash val="solid"/>
              </a:ln>
            </c:spPr>
          </c:marker>
          <c:xVal>
            <c:numRef>
              <c:f>Lazy_Portfolios!$G$180</c:f>
              <c:numCache>
                <c:formatCode>0.00%</c:formatCode>
                <c:ptCount val="1"/>
                <c:pt idx="0">
                  <c:v>0.149612477362561</c:v>
                </c:pt>
              </c:numCache>
            </c:numRef>
          </c:xVal>
          <c:yVal>
            <c:numRef>
              <c:f>Lazy_Portfolios!$G$94</c:f>
              <c:numCache>
                <c:formatCode>0.00%</c:formatCode>
                <c:ptCount val="1"/>
                <c:pt idx="0">
                  <c:v>0.095842049611418</c:v>
                </c:pt>
              </c:numCache>
            </c:numRef>
          </c:yVal>
          <c:smooth val="0"/>
        </c:ser>
        <c:ser>
          <c:idx val="3"/>
          <c:order val="3"/>
          <c:tx>
            <c:strRef>
              <c:f>Lazy_Portfolios!$H$176</c:f>
              <c:strCache>
                <c:ptCount val="1"/>
                <c:pt idx="0">
                  <c:v> Taylor Larimore 3 Fund</c:v>
                </c:pt>
              </c:strCache>
            </c:strRef>
          </c:tx>
          <c:spPr>
            <a:ln w="28575">
              <a:noFill/>
            </a:ln>
          </c:spPr>
          <c:marker>
            <c:symbol val="x"/>
            <c:size val="12"/>
            <c:spPr>
              <a:noFill/>
              <a:ln>
                <a:solidFill>
                  <a:srgbClr val="666699"/>
                </a:solidFill>
                <a:prstDash val="solid"/>
              </a:ln>
            </c:spPr>
          </c:marker>
          <c:xVal>
            <c:numRef>
              <c:f>Lazy_Portfolios!$H$180</c:f>
              <c:numCache>
                <c:formatCode>0.00%</c:formatCode>
                <c:ptCount val="1"/>
                <c:pt idx="0">
                  <c:v>0.14412893803348</c:v>
                </c:pt>
              </c:numCache>
            </c:numRef>
          </c:xVal>
          <c:yVal>
            <c:numRef>
              <c:f>Lazy_Portfolios!$H$94</c:f>
              <c:numCache>
                <c:formatCode>0.00%</c:formatCode>
                <c:ptCount val="1"/>
                <c:pt idx="0">
                  <c:v>0.0973334871960247</c:v>
                </c:pt>
              </c:numCache>
            </c:numRef>
          </c:yVal>
          <c:smooth val="0"/>
        </c:ser>
        <c:ser>
          <c:idx val="4"/>
          <c:order val="4"/>
          <c:tx>
            <c:strRef>
              <c:f>Lazy_Portfolios!$I$176</c:f>
              <c:strCache>
                <c:ptCount val="1"/>
                <c:pt idx="0">
                  <c:v> Taylor Larimore 4 Fund</c:v>
                </c:pt>
              </c:strCache>
            </c:strRef>
          </c:tx>
          <c:spPr>
            <a:ln w="28575">
              <a:noFill/>
            </a:ln>
          </c:spPr>
          <c:marker>
            <c:symbol val="star"/>
            <c:size val="12"/>
            <c:spPr>
              <a:noFill/>
              <a:ln>
                <a:solidFill>
                  <a:srgbClr val="339966"/>
                </a:solidFill>
                <a:prstDash val="solid"/>
              </a:ln>
            </c:spPr>
          </c:marker>
          <c:xVal>
            <c:numRef>
              <c:f>Lazy_Portfolios!$I$180</c:f>
              <c:numCache>
                <c:formatCode>0.00%</c:formatCode>
                <c:ptCount val="1"/>
                <c:pt idx="0">
                  <c:v>0.144596452925524</c:v>
                </c:pt>
              </c:numCache>
            </c:numRef>
          </c:xVal>
          <c:yVal>
            <c:numRef>
              <c:f>Lazy_Portfolios!$I$94</c:f>
              <c:numCache>
                <c:formatCode>0.00%</c:formatCode>
                <c:ptCount val="1"/>
                <c:pt idx="0">
                  <c:v>0.0974421417980073</c:v>
                </c:pt>
              </c:numCache>
            </c:numRef>
          </c:yVal>
          <c:smooth val="0"/>
        </c:ser>
        <c:ser>
          <c:idx val="5"/>
          <c:order val="5"/>
          <c:tx>
            <c:strRef>
              <c:f>Lazy_Portfolios!$J$176</c:f>
              <c:strCache>
                <c:ptCount val="1"/>
                <c:pt idx="0">
                  <c:v> Rick Ferri Core Four</c:v>
                </c:pt>
              </c:strCache>
            </c:strRef>
          </c:tx>
          <c:spPr>
            <a:ln w="28575">
              <a:noFill/>
            </a:ln>
          </c:spPr>
          <c:marker>
            <c:symbol val="circle"/>
            <c:size val="12"/>
            <c:spPr>
              <a:solidFill>
                <a:srgbClr val="808000"/>
              </a:solidFill>
              <a:ln>
                <a:solidFill>
                  <a:srgbClr val="808000"/>
                </a:solidFill>
                <a:prstDash val="solid"/>
              </a:ln>
            </c:spPr>
          </c:marker>
          <c:xVal>
            <c:numRef>
              <c:f>Lazy_Portfolios!$J$180</c:f>
              <c:numCache>
                <c:formatCode>0.00%</c:formatCode>
                <c:ptCount val="1"/>
                <c:pt idx="0">
                  <c:v>0.136605611176405</c:v>
                </c:pt>
              </c:numCache>
            </c:numRef>
          </c:xVal>
          <c:yVal>
            <c:numRef>
              <c:f>Lazy_Portfolios!$J$94</c:f>
              <c:numCache>
                <c:formatCode>0.00%</c:formatCode>
                <c:ptCount val="1"/>
                <c:pt idx="0">
                  <c:v>0.0991563340083725</c:v>
                </c:pt>
              </c:numCache>
            </c:numRef>
          </c:yVal>
          <c:smooth val="0"/>
        </c:ser>
        <c:ser>
          <c:idx val="6"/>
          <c:order val="6"/>
          <c:tx>
            <c:strRef>
              <c:f>Lazy_Portfolios!$K$176</c:f>
              <c:strCache>
                <c:ptCount val="1"/>
                <c:pt idx="0">
                  <c:v> Bill Bernstein Cowards</c:v>
                </c:pt>
              </c:strCache>
            </c:strRef>
          </c:tx>
          <c:spPr>
            <a:ln w="28575">
              <a:noFill/>
            </a:ln>
          </c:spPr>
          <c:marker>
            <c:symbol val="square"/>
            <c:size val="12"/>
            <c:spPr>
              <a:solidFill>
                <a:schemeClr val="accent6">
                  <a:lumMod val="75000"/>
                </a:schemeClr>
              </a:solidFill>
              <a:ln>
                <a:noFill/>
                <a:prstDash val="solid"/>
              </a:ln>
            </c:spPr>
          </c:marker>
          <c:xVal>
            <c:numRef>
              <c:f>Lazy_Portfolios!$K$180</c:f>
              <c:numCache>
                <c:formatCode>0.00%</c:formatCode>
                <c:ptCount val="1"/>
                <c:pt idx="0">
                  <c:v>0.109584087954434</c:v>
                </c:pt>
              </c:numCache>
            </c:numRef>
          </c:xVal>
          <c:yVal>
            <c:numRef>
              <c:f>Lazy_Portfolios!$K$94</c:f>
              <c:numCache>
                <c:formatCode>0.00%</c:formatCode>
                <c:ptCount val="1"/>
                <c:pt idx="0">
                  <c:v>0.0941861789799145</c:v>
                </c:pt>
              </c:numCache>
            </c:numRef>
          </c:yVal>
          <c:smooth val="0"/>
        </c:ser>
        <c:ser>
          <c:idx val="7"/>
          <c:order val="7"/>
          <c:tx>
            <c:strRef>
              <c:f>Lazy_Portfolios!$L$176</c:f>
              <c:strCache>
                <c:ptCount val="1"/>
                <c:pt idx="0">
                  <c:v> Bill Bernstein No Brainer</c:v>
                </c:pt>
              </c:strCache>
            </c:strRef>
          </c:tx>
          <c:spPr>
            <a:ln w="28575">
              <a:noFill/>
            </a:ln>
          </c:spPr>
          <c:marker>
            <c:symbol val="dash"/>
            <c:size val="12"/>
            <c:spPr>
              <a:noFill/>
              <a:ln>
                <a:solidFill>
                  <a:srgbClr val="993366"/>
                </a:solidFill>
                <a:prstDash val="solid"/>
              </a:ln>
            </c:spPr>
          </c:marker>
          <c:xVal>
            <c:numRef>
              <c:f>Lazy_Portfolios!$L$180</c:f>
              <c:numCache>
                <c:formatCode>0.00%</c:formatCode>
                <c:ptCount val="1"/>
                <c:pt idx="0">
                  <c:v>0.132358396412795</c:v>
                </c:pt>
              </c:numCache>
            </c:numRef>
          </c:xVal>
          <c:yVal>
            <c:numRef>
              <c:f>Lazy_Portfolios!$L$94</c:f>
              <c:numCache>
                <c:formatCode>0.00%</c:formatCode>
                <c:ptCount val="1"/>
                <c:pt idx="0">
                  <c:v>0.0947570013371142</c:v>
                </c:pt>
              </c:numCache>
            </c:numRef>
          </c:yVal>
          <c:smooth val="0"/>
        </c:ser>
        <c:ser>
          <c:idx val="8"/>
          <c:order val="8"/>
          <c:tx>
            <c:strRef>
              <c:f>Lazy_Portfolios!$M$176</c:f>
              <c:strCache>
                <c:ptCount val="1"/>
                <c:pt idx="0">
                  <c:v> Another personal portfolio</c:v>
                </c:pt>
              </c:strCache>
            </c:strRef>
          </c:tx>
          <c:spPr>
            <a:ln w="28575">
              <a:noFill/>
            </a:ln>
          </c:spPr>
          <c:marker>
            <c:symbol val="circle"/>
            <c:size val="12"/>
            <c:spPr>
              <a:solidFill>
                <a:srgbClr val="FF00FF"/>
              </a:solidFill>
              <a:ln>
                <a:noFill/>
                <a:prstDash val="solid"/>
              </a:ln>
            </c:spPr>
          </c:marker>
          <c:xVal>
            <c:numRef>
              <c:f>Lazy_Portfolios!$M$180</c:f>
              <c:numCache>
                <c:formatCode>0.00%</c:formatCode>
                <c:ptCount val="1"/>
                <c:pt idx="0">
                  <c:v>0.162504231792999</c:v>
                </c:pt>
              </c:numCache>
            </c:numRef>
          </c:xVal>
          <c:yVal>
            <c:numRef>
              <c:f>Lazy_Portfolios!$M$94</c:f>
              <c:numCache>
                <c:formatCode>0.00%</c:formatCode>
                <c:ptCount val="1"/>
                <c:pt idx="0">
                  <c:v>0.111758620986827</c:v>
                </c:pt>
              </c:numCache>
            </c:numRef>
          </c:yVal>
          <c:smooth val="0"/>
        </c:ser>
        <c:ser>
          <c:idx val="9"/>
          <c:order val="9"/>
          <c:tx>
            <c:strRef>
              <c:f>Lazy_Portfolios!$N$176</c:f>
              <c:strCache>
                <c:ptCount val="1"/>
                <c:pt idx="0">
                  <c:v> Dilbert's Portfolio</c:v>
                </c:pt>
              </c:strCache>
            </c:strRef>
          </c:tx>
          <c:spPr>
            <a:ln w="28575">
              <a:noFill/>
            </a:ln>
          </c:spPr>
          <c:marker>
            <c:symbol val="diamond"/>
            <c:size val="12"/>
            <c:spPr>
              <a:solidFill>
                <a:srgbClr val="666699"/>
              </a:solidFill>
              <a:ln>
                <a:solidFill>
                  <a:srgbClr val="666699"/>
                </a:solidFill>
                <a:prstDash val="solid"/>
              </a:ln>
            </c:spPr>
          </c:marker>
          <c:xVal>
            <c:numRef>
              <c:f>Lazy_Portfolios!$N$180</c:f>
              <c:numCache>
                <c:formatCode>0.00%</c:formatCode>
                <c:ptCount val="1"/>
                <c:pt idx="0">
                  <c:v>0.125143758597641</c:v>
                </c:pt>
              </c:numCache>
            </c:numRef>
          </c:xVal>
          <c:yVal>
            <c:numRef>
              <c:f>Lazy_Portfolios!$N$94</c:f>
              <c:numCache>
                <c:formatCode>0.00%</c:formatCode>
                <c:ptCount val="1"/>
                <c:pt idx="0">
                  <c:v>0.0992226029995653</c:v>
                </c:pt>
              </c:numCache>
            </c:numRef>
          </c:yVal>
          <c:smooth val="0"/>
        </c:ser>
        <c:ser>
          <c:idx val="10"/>
          <c:order val="10"/>
          <c:tx>
            <c:strRef>
              <c:f>Lazy_Portfolios!$O$176</c:f>
              <c:strCache>
                <c:ptCount val="1"/>
                <c:pt idx="0">
                  <c:v> Ted Aronson Family Taxable</c:v>
                </c:pt>
              </c:strCache>
            </c:strRef>
          </c:tx>
          <c:spPr>
            <a:ln w="28575">
              <a:noFill/>
            </a:ln>
          </c:spPr>
          <c:marker>
            <c:symbol val="square"/>
            <c:size val="12"/>
            <c:spPr>
              <a:solidFill>
                <a:srgbClr val="339966"/>
              </a:solidFill>
              <a:ln>
                <a:solidFill>
                  <a:srgbClr val="339966"/>
                </a:solidFill>
                <a:prstDash val="solid"/>
              </a:ln>
            </c:spPr>
          </c:marker>
          <c:xVal>
            <c:numRef>
              <c:f>Lazy_Portfolios!$O$180</c:f>
              <c:numCache>
                <c:formatCode>0.00%</c:formatCode>
                <c:ptCount val="1"/>
                <c:pt idx="0">
                  <c:v>0.138732874298446</c:v>
                </c:pt>
              </c:numCache>
            </c:numRef>
          </c:xVal>
          <c:yVal>
            <c:numRef>
              <c:f>Lazy_Portfolios!$O$94</c:f>
              <c:numCache>
                <c:formatCode>0.00%</c:formatCode>
                <c:ptCount val="1"/>
                <c:pt idx="0">
                  <c:v>0.104143818073515</c:v>
                </c:pt>
              </c:numCache>
            </c:numRef>
          </c:yVal>
          <c:smooth val="0"/>
        </c:ser>
        <c:ser>
          <c:idx val="11"/>
          <c:order val="11"/>
          <c:tx>
            <c:strRef>
              <c:f>Lazy_Portfolios!$P$176</c:f>
              <c:strCache>
                <c:ptCount val="1"/>
                <c:pt idx="0">
                  <c:v> Bill Schultheis Coffee House</c:v>
                </c:pt>
              </c:strCache>
            </c:strRef>
          </c:tx>
          <c:spPr>
            <a:ln w="28575">
              <a:noFill/>
            </a:ln>
          </c:spPr>
          <c:marker>
            <c:symbol val="triangle"/>
            <c:size val="12"/>
          </c:marker>
          <c:xVal>
            <c:numRef>
              <c:f>Lazy_Portfolios!$P$180</c:f>
              <c:numCache>
                <c:formatCode>0.00%</c:formatCode>
                <c:ptCount val="1"/>
                <c:pt idx="0">
                  <c:v>0.102938238832987</c:v>
                </c:pt>
              </c:numCache>
            </c:numRef>
          </c:xVal>
          <c:yVal>
            <c:numRef>
              <c:f>Lazy_Portfolios!$P$94</c:f>
              <c:numCache>
                <c:formatCode>0.00%</c:formatCode>
                <c:ptCount val="1"/>
                <c:pt idx="0">
                  <c:v>0.0957208950163448</c:v>
                </c:pt>
              </c:numCache>
            </c:numRef>
          </c:yVal>
          <c:smooth val="0"/>
        </c:ser>
        <c:ser>
          <c:idx val="12"/>
          <c:order val="12"/>
          <c:tx>
            <c:strRef>
              <c:f>Lazy_Portfolios!$Q$176</c:f>
              <c:strCache>
                <c:ptCount val="1"/>
                <c:pt idx="0">
                  <c:v> Merriman Ultimate Buy &amp; Hold</c:v>
                </c:pt>
              </c:strCache>
            </c:strRef>
          </c:tx>
          <c:spPr>
            <a:ln w="28575">
              <a:noFill/>
            </a:ln>
          </c:spPr>
          <c:marker>
            <c:symbol val="x"/>
            <c:size val="12"/>
            <c:spPr>
              <a:noFill/>
              <a:ln>
                <a:solidFill>
                  <a:srgbClr val="666699"/>
                </a:solidFill>
                <a:prstDash val="solid"/>
              </a:ln>
            </c:spPr>
          </c:marker>
          <c:xVal>
            <c:numRef>
              <c:f>Lazy_Portfolios!$Q$180</c:f>
              <c:numCache>
                <c:formatCode>0.00%</c:formatCode>
                <c:ptCount val="1"/>
                <c:pt idx="0">
                  <c:v>0.115651032172512</c:v>
                </c:pt>
              </c:numCache>
            </c:numRef>
          </c:xVal>
          <c:yVal>
            <c:numRef>
              <c:f>Lazy_Portfolios!$Q$94</c:f>
              <c:numCache>
                <c:formatCode>0.00%</c:formatCode>
                <c:ptCount val="1"/>
                <c:pt idx="0">
                  <c:v>0.0987660646342847</c:v>
                </c:pt>
              </c:numCache>
            </c:numRef>
          </c:yVal>
          <c:smooth val="0"/>
        </c:ser>
        <c:ser>
          <c:idx val="13"/>
          <c:order val="13"/>
          <c:tx>
            <c:strRef>
              <c:f>Lazy_Portfolios!$R$176</c:f>
              <c:strCache>
                <c:ptCount val="1"/>
                <c:pt idx="0">
                  <c:v> David Swensen Individual Portfolio</c:v>
                </c:pt>
              </c:strCache>
            </c:strRef>
          </c:tx>
          <c:spPr>
            <a:ln w="28575">
              <a:noFill/>
            </a:ln>
          </c:spPr>
          <c:marker>
            <c:symbol val="star"/>
            <c:size val="12"/>
            <c:spPr>
              <a:noFill/>
              <a:ln>
                <a:solidFill>
                  <a:srgbClr val="993366"/>
                </a:solidFill>
                <a:prstDash val="solid"/>
              </a:ln>
            </c:spPr>
          </c:marker>
          <c:xVal>
            <c:numRef>
              <c:f>Lazy_Portfolios!$R$180</c:f>
              <c:numCache>
                <c:formatCode>0.00%</c:formatCode>
                <c:ptCount val="1"/>
                <c:pt idx="0">
                  <c:v>0.124745535407387</c:v>
                </c:pt>
              </c:numCache>
            </c:numRef>
          </c:xVal>
          <c:yVal>
            <c:numRef>
              <c:f>Lazy_Portfolios!$R$94</c:f>
              <c:numCache>
                <c:formatCode>0.00%</c:formatCode>
                <c:ptCount val="1"/>
                <c:pt idx="0">
                  <c:v>0.103916442826355</c:v>
                </c:pt>
              </c:numCache>
            </c:numRef>
          </c:yVal>
          <c:smooth val="0"/>
        </c:ser>
        <c:ser>
          <c:idx val="14"/>
          <c:order val="14"/>
          <c:tx>
            <c:strRef>
              <c:f>Lazy_Portfolios!$S$176</c:f>
              <c:strCache>
                <c:ptCount val="1"/>
                <c:pt idx="0">
                  <c:v> Peter Bernstein 60/40</c:v>
                </c:pt>
              </c:strCache>
            </c:strRef>
          </c:tx>
          <c:spPr>
            <a:ln w="28575">
              <a:noFill/>
            </a:ln>
          </c:spPr>
          <c:marker>
            <c:symbol val="circle"/>
            <c:size val="12"/>
            <c:spPr>
              <a:solidFill>
                <a:srgbClr val="969696"/>
              </a:solidFill>
              <a:ln>
                <a:solidFill>
                  <a:srgbClr val="969696"/>
                </a:solidFill>
                <a:prstDash val="solid"/>
              </a:ln>
            </c:spPr>
          </c:marker>
          <c:xVal>
            <c:numRef>
              <c:f>Lazy_Portfolios!$S$180</c:f>
              <c:numCache>
                <c:formatCode>0.00%</c:formatCode>
                <c:ptCount val="1"/>
                <c:pt idx="0">
                  <c:v>0.110409343433385</c:v>
                </c:pt>
              </c:numCache>
            </c:numRef>
          </c:xVal>
          <c:yVal>
            <c:numRef>
              <c:f>Lazy_Portfolios!$S$94</c:f>
              <c:numCache>
                <c:formatCode>0.00%</c:formatCode>
                <c:ptCount val="1"/>
                <c:pt idx="0">
                  <c:v>0.0955913764872691</c:v>
                </c:pt>
              </c:numCache>
            </c:numRef>
          </c:yVal>
          <c:smooth val="0"/>
        </c:ser>
        <c:ser>
          <c:idx val="15"/>
          <c:order val="15"/>
          <c:tx>
            <c:strRef>
              <c:f>Lazy_Portfolios!$T$176</c:f>
              <c:strCache>
                <c:ptCount val="1"/>
                <c:pt idx="0">
                  <c:v> Second Grader</c:v>
                </c:pt>
              </c:strCache>
            </c:strRef>
          </c:tx>
          <c:spPr>
            <a:ln w="28575">
              <a:noFill/>
            </a:ln>
          </c:spPr>
          <c:marker>
            <c:symbol val="plus"/>
            <c:size val="12"/>
            <c:spPr>
              <a:noFill/>
              <a:ln>
                <a:solidFill>
                  <a:srgbClr val="008000"/>
                </a:solidFill>
                <a:prstDash val="solid"/>
              </a:ln>
            </c:spPr>
          </c:marker>
          <c:xVal>
            <c:numRef>
              <c:f>Lazy_Portfolios!$T$180</c:f>
              <c:numCache>
                <c:formatCode>0.00%</c:formatCode>
                <c:ptCount val="1"/>
                <c:pt idx="0">
                  <c:v>0.159091057913924</c:v>
                </c:pt>
              </c:numCache>
            </c:numRef>
          </c:xVal>
          <c:yVal>
            <c:numRef>
              <c:f>Lazy_Portfolios!$T$94</c:f>
              <c:numCache>
                <c:formatCode>0.00%</c:formatCode>
                <c:ptCount val="1"/>
                <c:pt idx="0">
                  <c:v>0.100427865680023</c:v>
                </c:pt>
              </c:numCache>
            </c:numRef>
          </c:yVal>
          <c:smooth val="0"/>
        </c:ser>
        <c:ser>
          <c:idx val="16"/>
          <c:order val="16"/>
          <c:tx>
            <c:strRef>
              <c:f>Lazy_Portfolios!$U$176</c:f>
              <c:strCache>
                <c:ptCount val="1"/>
                <c:pt idx="0">
                  <c:v> Frank Armstrong Ideal Index</c:v>
                </c:pt>
              </c:strCache>
            </c:strRef>
          </c:tx>
          <c:spPr>
            <a:ln w="28575">
              <a:noFill/>
            </a:ln>
          </c:spPr>
          <c:marker>
            <c:symbol val="dash"/>
            <c:size val="12"/>
            <c:spPr>
              <a:noFill/>
              <a:ln>
                <a:solidFill>
                  <a:srgbClr val="33CCCC"/>
                </a:solidFill>
                <a:prstDash val="solid"/>
              </a:ln>
            </c:spPr>
          </c:marker>
          <c:xVal>
            <c:numRef>
              <c:f>Lazy_Portfolios!$U$180</c:f>
              <c:numCache>
                <c:formatCode>0.00%</c:formatCode>
                <c:ptCount val="1"/>
                <c:pt idx="0">
                  <c:v>0.121563849049402</c:v>
                </c:pt>
              </c:numCache>
            </c:numRef>
          </c:xVal>
          <c:yVal>
            <c:numRef>
              <c:f>Lazy_Portfolios!$U$94</c:f>
              <c:numCache>
                <c:formatCode>0.00%</c:formatCode>
                <c:ptCount val="1"/>
                <c:pt idx="0">
                  <c:v>0.0916788711154306</c:v>
                </c:pt>
              </c:numCache>
            </c:numRef>
          </c:yVal>
          <c:smooth val="0"/>
        </c:ser>
        <c:ser>
          <c:idx val="17"/>
          <c:order val="17"/>
          <c:tx>
            <c:strRef>
              <c:f>Lazy_Portfolios!$V$176</c:f>
              <c:strCache>
                <c:ptCount val="1"/>
                <c:pt idx="0">
                  <c:v> Scott Burns Couch</c:v>
                </c:pt>
              </c:strCache>
            </c:strRef>
          </c:tx>
          <c:spPr>
            <a:ln w="28575">
              <a:noFill/>
            </a:ln>
          </c:spPr>
          <c:marker>
            <c:symbol val="dash"/>
            <c:size val="12"/>
          </c:marker>
          <c:xVal>
            <c:numRef>
              <c:f>Lazy_Portfolios!$V$180</c:f>
              <c:numCache>
                <c:formatCode>0.00%</c:formatCode>
                <c:ptCount val="1"/>
                <c:pt idx="0">
                  <c:v>0.0986304836655149</c:v>
                </c:pt>
              </c:numCache>
            </c:numRef>
          </c:xVal>
          <c:yVal>
            <c:numRef>
              <c:f>Lazy_Portfolios!$V$94</c:f>
              <c:numCache>
                <c:formatCode>0.00%</c:formatCode>
                <c:ptCount val="1"/>
                <c:pt idx="0">
                  <c:v>0.0923822839405506</c:v>
                </c:pt>
              </c:numCache>
            </c:numRef>
          </c:yVal>
          <c:smooth val="0"/>
        </c:ser>
        <c:ser>
          <c:idx val="18"/>
          <c:order val="18"/>
          <c:tx>
            <c:strRef>
              <c:f>Lazy_Portfolios!$W$176</c:f>
              <c:strCache>
                <c:ptCount val="1"/>
                <c:pt idx="0">
                  <c:v> Scott Burns Margaritaville</c:v>
                </c:pt>
              </c:strCache>
            </c:strRef>
          </c:tx>
          <c:spPr>
            <a:ln w="28575">
              <a:noFill/>
            </a:ln>
          </c:spPr>
          <c:marker>
            <c:symbol val="diamond"/>
            <c:size val="12"/>
            <c:spPr>
              <a:solidFill>
                <a:srgbClr val="9999FF"/>
              </a:solidFill>
              <a:ln>
                <a:solidFill>
                  <a:srgbClr val="9999FF"/>
                </a:solidFill>
                <a:prstDash val="solid"/>
              </a:ln>
            </c:spPr>
          </c:marker>
          <c:xVal>
            <c:numRef>
              <c:f>Lazy_Portfolios!$W$180</c:f>
              <c:numCache>
                <c:formatCode>0.00%</c:formatCode>
                <c:ptCount val="1"/>
                <c:pt idx="0">
                  <c:v>0.130202041904993</c:v>
                </c:pt>
              </c:numCache>
            </c:numRef>
          </c:xVal>
          <c:yVal>
            <c:numRef>
              <c:f>Lazy_Portfolios!$W$94</c:f>
              <c:numCache>
                <c:formatCode>0.00%</c:formatCode>
                <c:ptCount val="1"/>
                <c:pt idx="0">
                  <c:v>0.0925952814531781</c:v>
                </c:pt>
              </c:numCache>
            </c:numRef>
          </c:yVal>
          <c:smooth val="0"/>
        </c:ser>
        <c:ser>
          <c:idx val="19"/>
          <c:order val="19"/>
          <c:tx>
            <c:strRef>
              <c:f>Lazy_Portfolios!$X$176</c:f>
              <c:strCache>
                <c:ptCount val="1"/>
                <c:pt idx="0">
                  <c:v> Scott Burns Four Square</c:v>
                </c:pt>
              </c:strCache>
            </c:strRef>
          </c:tx>
          <c:spPr>
            <a:ln w="28575">
              <a:noFill/>
            </a:ln>
          </c:spPr>
          <c:marker>
            <c:symbol val="square"/>
            <c:size val="12"/>
          </c:marker>
          <c:xVal>
            <c:numRef>
              <c:f>Lazy_Portfolios!$X$180</c:f>
              <c:numCache>
                <c:formatCode>0.00%</c:formatCode>
                <c:ptCount val="1"/>
                <c:pt idx="0">
                  <c:v>0.110302912632689</c:v>
                </c:pt>
              </c:numCache>
            </c:numRef>
          </c:xVal>
          <c:yVal>
            <c:numRef>
              <c:f>Lazy_Portfolios!$X$94</c:f>
              <c:numCache>
                <c:formatCode>0.00%</c:formatCode>
                <c:ptCount val="1"/>
                <c:pt idx="0">
                  <c:v>0.0887585845710581</c:v>
                </c:pt>
              </c:numCache>
            </c:numRef>
          </c:yVal>
          <c:smooth val="0"/>
        </c:ser>
        <c:ser>
          <c:idx val="20"/>
          <c:order val="20"/>
          <c:tx>
            <c:strRef>
              <c:f>Lazy_Portfolios!$Y$176</c:f>
              <c:strCache>
                <c:ptCount val="1"/>
                <c:pt idx="0">
                  <c:v> Scott Burns Five Fold</c:v>
                </c:pt>
              </c:strCache>
            </c:strRef>
          </c:tx>
          <c:spPr>
            <a:ln w="28575">
              <a:noFill/>
            </a:ln>
          </c:spPr>
          <c:marker>
            <c:symbol val="triangle"/>
            <c:size val="12"/>
            <c:spPr>
              <a:solidFill>
                <a:schemeClr val="accent2">
                  <a:lumMod val="50000"/>
                </a:schemeClr>
              </a:solidFill>
              <a:ln>
                <a:noFill/>
                <a:prstDash val="solid"/>
              </a:ln>
            </c:spPr>
          </c:marker>
          <c:xVal>
            <c:numRef>
              <c:f>Lazy_Portfolios!$Y$180</c:f>
              <c:numCache>
                <c:formatCode>0.00%</c:formatCode>
                <c:ptCount val="1"/>
                <c:pt idx="0">
                  <c:v>0.110087412498719</c:v>
                </c:pt>
              </c:numCache>
            </c:numRef>
          </c:xVal>
          <c:yVal>
            <c:numRef>
              <c:f>Lazy_Portfolios!$Y$94</c:f>
              <c:numCache>
                <c:formatCode>0.00%</c:formatCode>
                <c:ptCount val="1"/>
                <c:pt idx="0">
                  <c:v>0.0941110234961033</c:v>
                </c:pt>
              </c:numCache>
            </c:numRef>
          </c:yVal>
          <c:smooth val="0"/>
        </c:ser>
        <c:ser>
          <c:idx val="21"/>
          <c:order val="21"/>
          <c:tx>
            <c:strRef>
              <c:f>Lazy_Portfolios!$Z$176</c:f>
              <c:strCache>
                <c:ptCount val="1"/>
                <c:pt idx="0">
                  <c:v> Scott Burns Six Ways from Sunday</c:v>
                </c:pt>
              </c:strCache>
            </c:strRef>
          </c:tx>
          <c:spPr>
            <a:ln w="28575">
              <a:noFill/>
            </a:ln>
          </c:spPr>
          <c:marker>
            <c:symbol val="x"/>
            <c:size val="12"/>
            <c:spPr>
              <a:noFill/>
              <a:ln>
                <a:solidFill>
                  <a:schemeClr val="accent2">
                    <a:lumMod val="75000"/>
                  </a:schemeClr>
                </a:solidFill>
                <a:prstDash val="solid"/>
              </a:ln>
            </c:spPr>
          </c:marker>
          <c:xVal>
            <c:numRef>
              <c:f>Lazy_Portfolios!$Z$180</c:f>
              <c:numCache>
                <c:formatCode>0.00%</c:formatCode>
                <c:ptCount val="1"/>
                <c:pt idx="0">
                  <c:v>0.114790548345931</c:v>
                </c:pt>
              </c:numCache>
            </c:numRef>
          </c:xVal>
          <c:yVal>
            <c:numRef>
              <c:f>Lazy_Portfolios!$Z$94</c:f>
              <c:numCache>
                <c:formatCode>0.00%</c:formatCode>
                <c:ptCount val="1"/>
                <c:pt idx="0">
                  <c:v>0.0993553476279785</c:v>
                </c:pt>
              </c:numCache>
            </c:numRef>
          </c:yVal>
          <c:smooth val="0"/>
        </c:ser>
        <c:ser>
          <c:idx val="22"/>
          <c:order val="22"/>
          <c:tx>
            <c:strRef>
              <c:f>Lazy_Portfolios!$AA$176</c:f>
              <c:strCache>
                <c:ptCount val="1"/>
                <c:pt idx="0">
                  <c:v> Harry Browne Permanent Portfolio</c:v>
                </c:pt>
              </c:strCache>
            </c:strRef>
          </c:tx>
          <c:spPr>
            <a:ln w="28575">
              <a:noFill/>
            </a:ln>
          </c:spPr>
          <c:marker>
            <c:symbol val="star"/>
            <c:size val="12"/>
            <c:spPr>
              <a:noFill/>
              <a:ln>
                <a:solidFill>
                  <a:srgbClr val="0000FF"/>
                </a:solidFill>
                <a:prstDash val="solid"/>
              </a:ln>
            </c:spPr>
          </c:marker>
          <c:xVal>
            <c:numRef>
              <c:f>Lazy_Portfolios!$AA$180</c:f>
              <c:numCache>
                <c:formatCode>0.00%</c:formatCode>
                <c:ptCount val="1"/>
                <c:pt idx="0">
                  <c:v>0.0588484195867195</c:v>
                </c:pt>
              </c:numCache>
            </c:numRef>
          </c:xVal>
          <c:yVal>
            <c:numRef>
              <c:f>Lazy_Portfolios!$AA$94</c:f>
              <c:numCache>
                <c:formatCode>0.00%</c:formatCode>
                <c:ptCount val="1"/>
                <c:pt idx="0">
                  <c:v>0.073620990296144</c:v>
                </c:pt>
              </c:numCache>
            </c:numRef>
          </c:yVal>
          <c:smooth val="0"/>
        </c:ser>
        <c:ser>
          <c:idx val="23"/>
          <c:order val="23"/>
          <c:tx>
            <c:strRef>
              <c:f>Lazy_Portfolios!$AB$176</c:f>
              <c:strCache>
                <c:ptCount val="1"/>
                <c:pt idx="0">
                  <c:v> Larry Swedroe Simple Portfolio</c:v>
                </c:pt>
              </c:strCache>
            </c:strRef>
          </c:tx>
          <c:spPr>
            <a:ln w="28575">
              <a:noFill/>
            </a:ln>
          </c:spPr>
          <c:marker>
            <c:symbol val="circle"/>
            <c:size val="12"/>
            <c:spPr>
              <a:solidFill>
                <a:schemeClr val="accent2">
                  <a:lumMod val="50000"/>
                </a:schemeClr>
              </a:solidFill>
              <a:ln>
                <a:solidFill>
                  <a:srgbClr val="FFCC99"/>
                </a:solidFill>
                <a:prstDash val="solid"/>
              </a:ln>
            </c:spPr>
          </c:marker>
          <c:xVal>
            <c:numRef>
              <c:f>Lazy_Portfolios!$AB$180</c:f>
              <c:numCache>
                <c:formatCode>0.00%</c:formatCode>
                <c:ptCount val="1"/>
                <c:pt idx="0">
                  <c:v>0.115148248489006</c:v>
                </c:pt>
              </c:numCache>
            </c:numRef>
          </c:xVal>
          <c:yVal>
            <c:numRef>
              <c:f>Lazy_Portfolios!$AB$94</c:f>
              <c:numCache>
                <c:formatCode>0.00%</c:formatCode>
                <c:ptCount val="1"/>
                <c:pt idx="0">
                  <c:v>0.0994880486401241</c:v>
                </c:pt>
              </c:numCache>
            </c:numRef>
          </c:yVal>
          <c:smooth val="0"/>
        </c:ser>
        <c:ser>
          <c:idx val="24"/>
          <c:order val="24"/>
          <c:tx>
            <c:strRef>
              <c:f>Lazy_Portfolios!$AC$176</c:f>
              <c:strCache>
                <c:ptCount val="1"/>
                <c:pt idx="0">
                  <c:v> Larry Swedroe Minimize FatTails</c:v>
                </c:pt>
              </c:strCache>
            </c:strRef>
          </c:tx>
          <c:spPr>
            <a:ln w="28575">
              <a:noFill/>
            </a:ln>
          </c:spPr>
          <c:marker>
            <c:symbol val="plus"/>
            <c:size val="12"/>
            <c:spPr>
              <a:noFill/>
              <a:ln>
                <a:solidFill>
                  <a:schemeClr val="accent4">
                    <a:lumMod val="75000"/>
                  </a:schemeClr>
                </a:solidFill>
                <a:prstDash val="solid"/>
              </a:ln>
            </c:spPr>
          </c:marker>
          <c:xVal>
            <c:numRef>
              <c:f>Lazy_Portfolios!$AC$180</c:f>
              <c:numCache>
                <c:formatCode>0.00%</c:formatCode>
                <c:ptCount val="1"/>
                <c:pt idx="0">
                  <c:v>0.0852509756632449</c:v>
                </c:pt>
              </c:numCache>
            </c:numRef>
          </c:xVal>
          <c:yVal>
            <c:numRef>
              <c:f>Lazy_Portfolios!$AC$94</c:f>
              <c:numCache>
                <c:formatCode>0.00%</c:formatCode>
                <c:ptCount val="1"/>
                <c:pt idx="0">
                  <c:v>0.0881356982604073</c:v>
                </c:pt>
              </c:numCache>
            </c:numRef>
          </c:yVal>
          <c:smooth val="0"/>
        </c:ser>
        <c:dLbls>
          <c:showLegendKey val="0"/>
          <c:showVal val="0"/>
          <c:showCatName val="0"/>
          <c:showSerName val="0"/>
          <c:showPercent val="0"/>
          <c:showBubbleSize val="0"/>
        </c:dLbls>
        <c:axId val="1815846888"/>
        <c:axId val="1815852280"/>
      </c:scatterChart>
      <c:valAx>
        <c:axId val="1815846888"/>
        <c:scaling>
          <c:orientation val="minMax"/>
        </c:scaling>
        <c:delete val="0"/>
        <c:axPos val="b"/>
        <c:title>
          <c:tx>
            <c:rich>
              <a:bodyPr/>
              <a:lstStyle/>
              <a:p>
                <a:pPr>
                  <a:defRPr sz="1200"/>
                </a:pPr>
                <a:r>
                  <a:rPr lang="en-US" sz="1200" b="1"/>
                  <a:t>Risk Metric (derived from annual returns)</a:t>
                </a:r>
              </a:p>
            </c:rich>
          </c:tx>
          <c:overlay val="0"/>
        </c:title>
        <c:numFmt formatCode="0.00%" sourceLinked="1"/>
        <c:majorTickMark val="out"/>
        <c:minorTickMark val="none"/>
        <c:tickLblPos val="low"/>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1815852280"/>
        <c:crosses val="autoZero"/>
        <c:crossBetween val="midCat"/>
      </c:valAx>
      <c:valAx>
        <c:axId val="1815852280"/>
        <c:scaling>
          <c:orientation val="minMax"/>
        </c:scaling>
        <c:delete val="0"/>
        <c:axPos val="l"/>
        <c:majorGridlines>
          <c:spPr>
            <a:ln w="3175">
              <a:solidFill>
                <a:srgbClr val="000000"/>
              </a:solidFill>
              <a:prstDash val="solid"/>
            </a:ln>
          </c:spPr>
        </c:majorGridlines>
        <c:title>
          <c:tx>
            <c:rich>
              <a:bodyPr rot="-5400000" vert="horz"/>
              <a:lstStyle/>
              <a:p>
                <a:pPr>
                  <a:defRPr/>
                </a:pPr>
                <a:r>
                  <a:rPr lang="en-US" sz="1200" b="1"/>
                  <a:t>Portfolio Annualized Return</a:t>
                </a:r>
              </a:p>
            </c:rich>
          </c:tx>
          <c:overlay val="0"/>
        </c:title>
        <c:numFmt formatCode="0.00%" sourceLinked="1"/>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1815846888"/>
        <c:crosses val="autoZero"/>
        <c:crossBetween val="midCat"/>
      </c:valAx>
      <c:spPr>
        <a:gradFill rotWithShape="0">
          <a:gsLst>
            <a:gs pos="0">
              <a:srgbClr val="FFCC99"/>
            </a:gs>
            <a:gs pos="100000">
              <a:srgbClr val="FFCC99"/>
            </a:gs>
          </a:gsLst>
          <a:lin ang="2700000" scaled="1"/>
        </a:gradFill>
        <a:ln w="12700">
          <a:solidFill>
            <a:srgbClr val="808080"/>
          </a:solidFill>
          <a:prstDash val="solid"/>
        </a:ln>
      </c:spPr>
    </c:plotArea>
    <c:legend>
      <c:legendPos val="r"/>
      <c:layout>
        <c:manualLayout>
          <c:xMode val="edge"/>
          <c:yMode val="edge"/>
          <c:x val="0.80070144155978"/>
          <c:y val="0.0265798202185216"/>
          <c:w val="0.191421094518178"/>
          <c:h val="0.955840204519695"/>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1" Type="http://schemas.openxmlformats.org/officeDocument/2006/relationships/chart" Target="../charts/chart1.xml"/><Relationship Id="rId2" Type="http://schemas.openxmlformats.org/officeDocument/2006/relationships/chart" Target="../charts/chart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1.xml"/><Relationship Id="rId4" Type="http://schemas.openxmlformats.org/officeDocument/2006/relationships/chart" Target="../charts/chart12.xml"/><Relationship Id="rId1" Type="http://schemas.openxmlformats.org/officeDocument/2006/relationships/chart" Target="../charts/chart9.xml"/><Relationship Id="rId2"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xdr:col>
      <xdr:colOff>0</xdr:colOff>
      <xdr:row>193</xdr:row>
      <xdr:rowOff>0</xdr:rowOff>
    </xdr:from>
    <xdr:to>
      <xdr:col>10</xdr:col>
      <xdr:colOff>3175</xdr:colOff>
      <xdr:row>223</xdr:row>
      <xdr:rowOff>15875</xdr:rowOff>
    </xdr:to>
    <xdr:graphicFrame macro="">
      <xdr:nvGraphicFramePr>
        <xdr:cNvPr id="18"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15875</xdr:colOff>
      <xdr:row>103</xdr:row>
      <xdr:rowOff>22224</xdr:rowOff>
    </xdr:from>
    <xdr:to>
      <xdr:col>10</xdr:col>
      <xdr:colOff>15875</xdr:colOff>
      <xdr:row>129</xdr:row>
      <xdr:rowOff>158749</xdr:rowOff>
    </xdr:to>
    <xdr:graphicFrame macro="">
      <xdr:nvGraphicFramePr>
        <xdr:cNvPr id="24"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15875</xdr:colOff>
      <xdr:row>165</xdr:row>
      <xdr:rowOff>15874</xdr:rowOff>
    </xdr:from>
    <xdr:to>
      <xdr:col>10</xdr:col>
      <xdr:colOff>15875</xdr:colOff>
      <xdr:row>188</xdr:row>
      <xdr:rowOff>0</xdr:rowOff>
    </xdr:to>
    <xdr:graphicFrame macro="">
      <xdr:nvGraphicFramePr>
        <xdr:cNvPr id="26"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15875</xdr:colOff>
      <xdr:row>103</xdr:row>
      <xdr:rowOff>15875</xdr:rowOff>
    </xdr:from>
    <xdr:to>
      <xdr:col>21</xdr:col>
      <xdr:colOff>15875</xdr:colOff>
      <xdr:row>130</xdr:row>
      <xdr:rowOff>0</xdr:rowOff>
    </xdr:to>
    <xdr:graphicFrame macro="">
      <xdr:nvGraphicFramePr>
        <xdr:cNvPr id="29"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133</xdr:row>
      <xdr:rowOff>0</xdr:rowOff>
    </xdr:from>
    <xdr:to>
      <xdr:col>21</xdr:col>
      <xdr:colOff>0</xdr:colOff>
      <xdr:row>160</xdr:row>
      <xdr:rowOff>0</xdr:rowOff>
    </xdr:to>
    <xdr:graphicFrame macro="">
      <xdr:nvGraphicFramePr>
        <xdr:cNvPr id="32"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133</xdr:row>
      <xdr:rowOff>0</xdr:rowOff>
    </xdr:from>
    <xdr:to>
      <xdr:col>10</xdr:col>
      <xdr:colOff>0</xdr:colOff>
      <xdr:row>160</xdr:row>
      <xdr:rowOff>0</xdr:rowOff>
    </xdr:to>
    <xdr:graphicFrame macro="">
      <xdr:nvGraphicFramePr>
        <xdr:cNvPr id="33"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31750</xdr:colOff>
      <xdr:row>165</xdr:row>
      <xdr:rowOff>15875</xdr:rowOff>
    </xdr:from>
    <xdr:to>
      <xdr:col>21</xdr:col>
      <xdr:colOff>31750</xdr:colOff>
      <xdr:row>188</xdr:row>
      <xdr:rowOff>0</xdr:rowOff>
    </xdr:to>
    <xdr:graphicFrame macro="">
      <xdr:nvGraphicFramePr>
        <xdr:cNvPr id="21"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193</xdr:row>
      <xdr:rowOff>0</xdr:rowOff>
    </xdr:from>
    <xdr:to>
      <xdr:col>21</xdr:col>
      <xdr:colOff>3175</xdr:colOff>
      <xdr:row>223</xdr:row>
      <xdr:rowOff>15875</xdr:rowOff>
    </xdr:to>
    <xdr:graphicFrame macro="">
      <xdr:nvGraphicFramePr>
        <xdr:cNvPr id="22"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0.51571</cdr:x>
      <cdr:y>0.47657</cdr:y>
    </cdr:from>
    <cdr:to>
      <cdr:x>0.51571</cdr:x>
      <cdr:y>0.47657</cdr:y>
    </cdr:to>
    <cdr:sp macro="" textlink="">
      <cdr:nvSpPr>
        <cdr:cNvPr id="147461" name="Text Box 5"/>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0.51571</cdr:x>
      <cdr:y>0.47657</cdr:y>
    </cdr:from>
    <cdr:to>
      <cdr:x>0.51571</cdr:x>
      <cdr:y>0.47657</cdr:y>
    </cdr:to>
    <cdr:sp macro="" textlink="">
      <cdr:nvSpPr>
        <cdr:cNvPr id="147463" name="Text Box 7"/>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3.xml><?xml version="1.0" encoding="utf-8"?>
<c:userShapes xmlns:c="http://schemas.openxmlformats.org/drawingml/2006/chart">
  <cdr:relSizeAnchor xmlns:cdr="http://schemas.openxmlformats.org/drawingml/2006/chartDrawing">
    <cdr:from>
      <cdr:x>0.513</cdr:x>
      <cdr:y>0.47198</cdr:y>
    </cdr:from>
    <cdr:to>
      <cdr:x>0.513</cdr:x>
      <cdr:y>0.47198</cdr:y>
    </cdr:to>
    <cdr:sp macro="" textlink="">
      <cdr:nvSpPr>
        <cdr:cNvPr id="147461" name="Text Box 5"/>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0.513</cdr:x>
      <cdr:y>0.47198</cdr:y>
    </cdr:from>
    <cdr:to>
      <cdr:x>0.513</cdr:x>
      <cdr:y>0.47198</cdr:y>
    </cdr:to>
    <cdr:sp macro="" textlink="">
      <cdr:nvSpPr>
        <cdr:cNvPr id="147463" name="Text Box 7"/>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4.xml><?xml version="1.0" encoding="utf-8"?>
<c:userShapes xmlns:c="http://schemas.openxmlformats.org/drawingml/2006/chart">
  <cdr:relSizeAnchor xmlns:cdr="http://schemas.openxmlformats.org/drawingml/2006/chartDrawing">
    <cdr:from>
      <cdr:x>0.513</cdr:x>
      <cdr:y>0.47198</cdr:y>
    </cdr:from>
    <cdr:to>
      <cdr:x>0.513</cdr:x>
      <cdr:y>0.47198</cdr:y>
    </cdr:to>
    <cdr:sp macro="" textlink="">
      <cdr:nvSpPr>
        <cdr:cNvPr id="147461" name="Text Box 5"/>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0.513</cdr:x>
      <cdr:y>0.47198</cdr:y>
    </cdr:from>
    <cdr:to>
      <cdr:x>0.513</cdr:x>
      <cdr:y>0.47198</cdr:y>
    </cdr:to>
    <cdr:sp macro="" textlink="">
      <cdr:nvSpPr>
        <cdr:cNvPr id="147463" name="Text Box 7"/>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5.xml><?xml version="1.0" encoding="utf-8"?>
<c:userShapes xmlns:c="http://schemas.openxmlformats.org/drawingml/2006/chart">
  <cdr:relSizeAnchor xmlns:cdr="http://schemas.openxmlformats.org/drawingml/2006/chartDrawing">
    <cdr:from>
      <cdr:x>0.21387</cdr:x>
      <cdr:y>0.23099</cdr:y>
    </cdr:from>
    <cdr:to>
      <cdr:x>0.72753</cdr:x>
      <cdr:y>0.31465</cdr:y>
    </cdr:to>
    <cdr:sp macro="" textlink="">
      <cdr:nvSpPr>
        <cdr:cNvPr id="149505" name="Text Box 1"/>
        <cdr:cNvSpPr txBox="1">
          <a:spLocks xmlns:a="http://schemas.openxmlformats.org/drawingml/2006/main" noChangeArrowheads="1"/>
        </cdr:cNvSpPr>
      </cdr:nvSpPr>
      <cdr:spPr bwMode="auto">
        <a:xfrm xmlns:a="http://schemas.openxmlformats.org/drawingml/2006/main">
          <a:off x="1177693" y="1036680"/>
          <a:ext cx="3115013" cy="398433"/>
        </a:xfrm>
        <a:prstGeom xmlns:a="http://schemas.openxmlformats.org/drawingml/2006/main" prst="rect">
          <a:avLst/>
        </a:prstGeom>
        <a:noFill xmlns:a="http://schemas.openxmlformats.org/drawingml/2006/main"/>
        <a:ln xmlns:a="http://schemas.openxmlformats.org/drawingml/2006/main" w="9525" algn="ctr">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6.xml><?xml version="1.0" encoding="utf-8"?>
<c:userShapes xmlns:c="http://schemas.openxmlformats.org/drawingml/2006/chart">
  <cdr:relSizeAnchor xmlns:cdr="http://schemas.openxmlformats.org/drawingml/2006/chartDrawing">
    <cdr:from>
      <cdr:x>0.21387</cdr:x>
      <cdr:y>0.23099</cdr:y>
    </cdr:from>
    <cdr:to>
      <cdr:x>0.72753</cdr:x>
      <cdr:y>0.31465</cdr:y>
    </cdr:to>
    <cdr:sp macro="" textlink="">
      <cdr:nvSpPr>
        <cdr:cNvPr id="149505" name="Text Box 1"/>
        <cdr:cNvSpPr txBox="1">
          <a:spLocks xmlns:a="http://schemas.openxmlformats.org/drawingml/2006/main" noChangeArrowheads="1"/>
        </cdr:cNvSpPr>
      </cdr:nvSpPr>
      <cdr:spPr bwMode="auto">
        <a:xfrm xmlns:a="http://schemas.openxmlformats.org/drawingml/2006/main">
          <a:off x="1177693" y="1036680"/>
          <a:ext cx="3115013" cy="398433"/>
        </a:xfrm>
        <a:prstGeom xmlns:a="http://schemas.openxmlformats.org/drawingml/2006/main" prst="rect">
          <a:avLst/>
        </a:prstGeom>
        <a:noFill xmlns:a="http://schemas.openxmlformats.org/drawingml/2006/main"/>
        <a:ln xmlns:a="http://schemas.openxmlformats.org/drawingml/2006/main" w="9525" algn="ctr">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7.xml><?xml version="1.0" encoding="utf-8"?>
<c:userShapes xmlns:c="http://schemas.openxmlformats.org/drawingml/2006/chart">
  <cdr:relSizeAnchor xmlns:cdr="http://schemas.openxmlformats.org/drawingml/2006/chartDrawing">
    <cdr:from>
      <cdr:x>0.51571</cdr:x>
      <cdr:y>0.47657</cdr:y>
    </cdr:from>
    <cdr:to>
      <cdr:x>0.51571</cdr:x>
      <cdr:y>0.47657</cdr:y>
    </cdr:to>
    <cdr:sp macro="" textlink="">
      <cdr:nvSpPr>
        <cdr:cNvPr id="147461" name="Text Box 5"/>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0.51571</cdr:x>
      <cdr:y>0.47657</cdr:y>
    </cdr:from>
    <cdr:to>
      <cdr:x>0.51571</cdr:x>
      <cdr:y>0.47657</cdr:y>
    </cdr:to>
    <cdr:sp macro="" textlink="">
      <cdr:nvSpPr>
        <cdr:cNvPr id="147463" name="Text Box 7"/>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xdr:wsDr xmlns:xdr="http://schemas.openxmlformats.org/drawingml/2006/spreadsheetDrawing" xmlns:a="http://schemas.openxmlformats.org/drawingml/2006/main">
  <xdr:twoCellAnchor>
    <xdr:from>
      <xdr:col>13</xdr:col>
      <xdr:colOff>0</xdr:colOff>
      <xdr:row>125</xdr:row>
      <xdr:rowOff>0</xdr:rowOff>
    </xdr:from>
    <xdr:to>
      <xdr:col>20</xdr:col>
      <xdr:colOff>636411</xdr:colOff>
      <xdr:row>147</xdr:row>
      <xdr:rowOff>12700</xdr:rowOff>
    </xdr:to>
    <xdr:graphicFrame macro="">
      <xdr:nvGraphicFramePr>
        <xdr:cNvPr id="1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125</xdr:row>
      <xdr:rowOff>0</xdr:rowOff>
    </xdr:from>
    <xdr:to>
      <xdr:col>8</xdr:col>
      <xdr:colOff>649112</xdr:colOff>
      <xdr:row>147</xdr:row>
      <xdr:rowOff>25400</xdr:rowOff>
    </xdr:to>
    <xdr:graphicFrame macro="">
      <xdr:nvGraphicFramePr>
        <xdr:cNvPr id="17"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156</xdr:row>
      <xdr:rowOff>0</xdr:rowOff>
    </xdr:from>
    <xdr:to>
      <xdr:col>20</xdr:col>
      <xdr:colOff>606777</xdr:colOff>
      <xdr:row>185</xdr:row>
      <xdr:rowOff>0</xdr:rowOff>
    </xdr:to>
    <xdr:graphicFrame macro="">
      <xdr:nvGraphicFramePr>
        <xdr:cNvPr id="20"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169332</xdr:colOff>
      <xdr:row>156</xdr:row>
      <xdr:rowOff>0</xdr:rowOff>
    </xdr:from>
    <xdr:to>
      <xdr:col>8</xdr:col>
      <xdr:colOff>649110</xdr:colOff>
      <xdr:row>185</xdr:row>
      <xdr:rowOff>14111</xdr:rowOff>
    </xdr:to>
    <xdr:graphicFrame macro="">
      <xdr:nvGraphicFramePr>
        <xdr:cNvPr id="19"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0.513</cdr:x>
      <cdr:y>0.48932</cdr:y>
    </cdr:from>
    <cdr:to>
      <cdr:x>0.513</cdr:x>
      <cdr:y>0.48932</cdr:y>
    </cdr:to>
    <cdr:sp macro="" textlink="">
      <cdr:nvSpPr>
        <cdr:cNvPr id="147461" name="Text Box 5"/>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0.513</cdr:x>
      <cdr:y>0.48932</cdr:y>
    </cdr:from>
    <cdr:to>
      <cdr:x>0.513</cdr:x>
      <cdr:y>0.48932</cdr:y>
    </cdr:to>
    <cdr:sp macro="" textlink="">
      <cdr:nvSpPr>
        <cdr:cNvPr id="147463" name="Text Box 7"/>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0.513</cdr:x>
      <cdr:y>0.48932</cdr:y>
    </cdr:from>
    <cdr:to>
      <cdr:x>0.513</cdr:x>
      <cdr:y>0.48932</cdr:y>
    </cdr:to>
    <cdr:sp macro="" textlink="">
      <cdr:nvSpPr>
        <cdr:cNvPr id="147461" name="Text Box 5"/>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0.513</cdr:x>
      <cdr:y>0.48932</cdr:y>
    </cdr:from>
    <cdr:to>
      <cdr:x>0.513</cdr:x>
      <cdr:y>0.48932</cdr:y>
    </cdr:to>
    <cdr:sp macro="" textlink="">
      <cdr:nvSpPr>
        <cdr:cNvPr id="147463" name="Text Box 7"/>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606776</xdr:colOff>
      <xdr:row>123</xdr:row>
      <xdr:rowOff>0</xdr:rowOff>
    </xdr:from>
    <xdr:to>
      <xdr:col>26</xdr:col>
      <xdr:colOff>14111</xdr:colOff>
      <xdr:row>166</xdr:row>
      <xdr:rowOff>98778</xdr:rowOff>
    </xdr:to>
    <xdr:graphicFrame macro="">
      <xdr:nvGraphicFramePr>
        <xdr:cNvPr id="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1" Type="http://schemas.openxmlformats.org/officeDocument/2006/relationships/hyperlink" Target="https://www.bogleheads.org/forum/viewtopic.php?f=10&amp;t=208496&amp;p=3199844" TargetMode="External"/><Relationship Id="rId12" Type="http://schemas.openxmlformats.org/officeDocument/2006/relationships/hyperlink" Target="http://corporate.morningstar.com/ib/documents/MethodologyDocuments/OptimalWithdrawlStrategyRetirementIncomePortfolios.pdf" TargetMode="External"/><Relationship Id="rId1" Type="http://schemas.openxmlformats.org/officeDocument/2006/relationships/hyperlink" Target="http://www.bogleheads.org/forum/viewtopic.php?t=2520" TargetMode="External"/><Relationship Id="rId2" Type="http://schemas.openxmlformats.org/officeDocument/2006/relationships/hyperlink" Target="http://mba.tuck.dartmouth.edu/pages/faculty/ken.french/data_library.html" TargetMode="External"/><Relationship Id="rId3" Type="http://schemas.openxmlformats.org/officeDocument/2006/relationships/hyperlink" Target="https://www.bogleheads.org/forum/viewtopic.php?f=10&amp;t=2520&amp;start=500" TargetMode="External"/><Relationship Id="rId4" Type="http://schemas.openxmlformats.org/officeDocument/2006/relationships/hyperlink" Target="https://fred.stlouisfed.org/series/AAA" TargetMode="External"/><Relationship Id="rId5" Type="http://schemas.openxmlformats.org/officeDocument/2006/relationships/hyperlink" Target="https://www.bogleheads.org/forum/viewtopic.php?f=10&amp;t=2520&amp;start=750" TargetMode="External"/><Relationship Id="rId6" Type="http://schemas.openxmlformats.org/officeDocument/2006/relationships/hyperlink" Target="http://performance.morningstar.com/funds/etf/total-returns.action?t=VFINX" TargetMode="External"/><Relationship Id="rId7" Type="http://schemas.openxmlformats.org/officeDocument/2006/relationships/hyperlink" Target="https://www.bogleheads.org/forum/viewtopic.php?f=10&amp;t=2520&amp;p=3186374" TargetMode="External"/><Relationship Id="rId8" Type="http://schemas.openxmlformats.org/officeDocument/2006/relationships/hyperlink" Target="https://www.bogleheads.org/forum/index.php" TargetMode="External"/><Relationship Id="rId9" Type="http://schemas.openxmlformats.org/officeDocument/2006/relationships/hyperlink" Target="http://www.tangotools.com/ui/ui.htm" TargetMode="External"/><Relationship Id="rId10" Type="http://schemas.openxmlformats.org/officeDocument/2006/relationships/hyperlink" Target="http://www.redrockcapital.com/Sortino__A__Sharper__Ratio_Red_Rock_Capital.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8.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1.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hyperlink" Target="http://allaboutalpha.com/blog/2011/03/27/the-most-diversified-portfolio/" TargetMode="External"/><Relationship Id="rId2" Type="http://schemas.openxmlformats.org/officeDocument/2006/relationships/vmlDrawing" Target="../drawings/vmlDrawing4.vml"/><Relationship Id="rId3" Type="http://schemas.openxmlformats.org/officeDocument/2006/relationships/comments" Target="../comments4.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7.xml.rels><?xml version="1.0" encoding="UTF-8" standalone="yes"?>
<Relationships xmlns="http://schemas.openxmlformats.org/package/2006/relationships"><Relationship Id="rId9" Type="http://schemas.openxmlformats.org/officeDocument/2006/relationships/hyperlink" Target="http://www.vanguard.com/bogle_site/lib/sp19970401.html" TargetMode="External"/><Relationship Id="rId20" Type="http://schemas.openxmlformats.org/officeDocument/2006/relationships/hyperlink" Target="http://www.lbma.org.uk/pricing-and-statistics" TargetMode="External"/><Relationship Id="rId21" Type="http://schemas.openxmlformats.org/officeDocument/2006/relationships/hyperlink" Target="https://www.msci.com/end-of-day-data-search" TargetMode="External"/><Relationship Id="rId22" Type="http://schemas.openxmlformats.org/officeDocument/2006/relationships/hyperlink" Target="http://www.morningstar.com/" TargetMode="External"/><Relationship Id="rId23" Type="http://schemas.openxmlformats.org/officeDocument/2006/relationships/hyperlink" Target="https://fred.stlouisfed.org/" TargetMode="External"/><Relationship Id="rId24" Type="http://schemas.openxmlformats.org/officeDocument/2006/relationships/hyperlink" Target="http://www.ftserussell.com" TargetMode="External"/><Relationship Id="rId25" Type="http://schemas.openxmlformats.org/officeDocument/2006/relationships/hyperlink" Target="https://www.bloombergindices.com/bloomberg-barclays-indices/" TargetMode="External"/><Relationship Id="rId26" Type="http://schemas.openxmlformats.org/officeDocument/2006/relationships/hyperlink" Target="https://index.barcap.com/Home/Guides_and_Factsheets" TargetMode="External"/><Relationship Id="rId27" Type="http://schemas.openxmlformats.org/officeDocument/2006/relationships/hyperlink" Target="http://us.spindices.com/index-finder/" TargetMode="External"/><Relationship Id="rId28" Type="http://schemas.openxmlformats.org/officeDocument/2006/relationships/hyperlink" Target="http://www.econ.yale.edu/~shiller/data/chapt26.xlsx" TargetMode="External"/><Relationship Id="rId29" Type="http://schemas.openxmlformats.org/officeDocument/2006/relationships/vmlDrawing" Target="../drawings/vmlDrawing6.vml"/><Relationship Id="rId30" Type="http://schemas.openxmlformats.org/officeDocument/2006/relationships/comments" Target="../comments6.xml"/><Relationship Id="rId10" Type="http://schemas.openxmlformats.org/officeDocument/2006/relationships/hyperlink" Target="https://fred.stlouisfed.org/series/GS1" TargetMode="External"/><Relationship Id="rId11" Type="http://schemas.openxmlformats.org/officeDocument/2006/relationships/hyperlink" Target="https://www.bogleheads.org/forum/viewtopic.php?f=10&amp;t=179425" TargetMode="External"/><Relationship Id="rId12" Type="http://schemas.openxmlformats.org/officeDocument/2006/relationships/hyperlink" Target="http://www.econ.yale.edu/~shiller/data/ie_data.xls" TargetMode="External"/><Relationship Id="rId13" Type="http://schemas.openxmlformats.org/officeDocument/2006/relationships/hyperlink" Target="http://www.ifa.com/pdf/matrix_book_us_2016.pdf" TargetMode="External"/><Relationship Id="rId14" Type="http://schemas.openxmlformats.org/officeDocument/2006/relationships/hyperlink" Target="https://investor.vanguard.com/mutual-funds/vanguard-mutual-funds-list" TargetMode="External"/><Relationship Id="rId15" Type="http://schemas.openxmlformats.org/officeDocument/2006/relationships/hyperlink" Target="http://www.econ.yale.edu/~shiller/data/ie_data.xls" TargetMode="External"/><Relationship Id="rId16" Type="http://schemas.openxmlformats.org/officeDocument/2006/relationships/hyperlink" Target="http://www.econ.yale.edu/~shiller/data/ie_data.xls" TargetMode="External"/><Relationship Id="rId17" Type="http://schemas.openxmlformats.org/officeDocument/2006/relationships/hyperlink" Target="https://www.bogleheads.org/forum/viewtopic.php?f=10&amp;t=179425" TargetMode="External"/><Relationship Id="rId18" Type="http://schemas.openxmlformats.org/officeDocument/2006/relationships/hyperlink" Target="http://www.ftserussell.com" TargetMode="External"/><Relationship Id="rId19" Type="http://schemas.openxmlformats.org/officeDocument/2006/relationships/hyperlink" Target="http://data.bls.gov/cgi-bin/surveymost?cu" TargetMode="External"/><Relationship Id="rId1" Type="http://schemas.openxmlformats.org/officeDocument/2006/relationships/hyperlink" Target="https://www.bogleheads.org/forum/viewtopic.php?t=2520" TargetMode="External"/><Relationship Id="rId2" Type="http://schemas.openxmlformats.org/officeDocument/2006/relationships/hyperlink" Target="http://www.econ.yale.edu/~shiller/data/ie_data.xls" TargetMode="External"/><Relationship Id="rId3" Type="http://schemas.openxmlformats.org/officeDocument/2006/relationships/hyperlink" Target="https://www.bogleheads.org/forum/viewtopic.php?f=10&amp;t=179425" TargetMode="External"/><Relationship Id="rId4" Type="http://schemas.openxmlformats.org/officeDocument/2006/relationships/hyperlink" Target="https://www.bogleheads.org/forum/index.php" TargetMode="External"/><Relationship Id="rId5" Type="http://schemas.openxmlformats.org/officeDocument/2006/relationships/hyperlink" Target="https://portfoliocharts.com/stock-index-calculator/" TargetMode="External"/><Relationship Id="rId6" Type="http://schemas.openxmlformats.org/officeDocument/2006/relationships/hyperlink" Target="https://www.bogleheads.org/forum/viewtopic.php?f=10&amp;t=179425" TargetMode="External"/><Relationship Id="rId7" Type="http://schemas.openxmlformats.org/officeDocument/2006/relationships/hyperlink" Target="https://www.bogleheads.org/forum/viewtopic.php?f=10&amp;t=179425" TargetMode="External"/><Relationship Id="rId8" Type="http://schemas.openxmlformats.org/officeDocument/2006/relationships/hyperlink" Target="https://www.bogleheads.org/forum/viewtopic.php?f=10&amp;t=179425"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www.econ.yale.edu/~shiller/data/Fig3-1.xls" TargetMode="External"/><Relationship Id="rId20" Type="http://schemas.openxmlformats.org/officeDocument/2006/relationships/vmlDrawing" Target="../drawings/vmlDrawing7.vml"/><Relationship Id="rId21" Type="http://schemas.openxmlformats.org/officeDocument/2006/relationships/comments" Target="../comments7.xml"/><Relationship Id="rId10" Type="http://schemas.openxmlformats.org/officeDocument/2006/relationships/hyperlink" Target="https://www.bogleheads.org/forum/viewtopic.php?f=10&amp;t=203092" TargetMode="External"/><Relationship Id="rId11" Type="http://schemas.openxmlformats.org/officeDocument/2006/relationships/hyperlink" Target="http://www.cfapubs.org/doi/pdf/10.2469/faj.v60.n1.2592" TargetMode="External"/><Relationship Id="rId12" Type="http://schemas.openxmlformats.org/officeDocument/2006/relationships/hyperlink" Target="https://drive.google.com/open?id=0B0svRQGBG_eaNjUydmp1V2NpeFU" TargetMode="External"/><Relationship Id="rId13" Type="http://schemas.openxmlformats.org/officeDocument/2006/relationships/hyperlink" Target="http://www.cfapubs.org/doi/pdf/10.2469/faj.v60.n1.2592" TargetMode="External"/><Relationship Id="rId14" Type="http://schemas.openxmlformats.org/officeDocument/2006/relationships/hyperlink" Target="http://sedar.com" TargetMode="External"/><Relationship Id="rId15" Type="http://schemas.openxmlformats.org/officeDocument/2006/relationships/hyperlink" Target="https://www.vanguardcanada.ca/individual/" TargetMode="External"/><Relationship Id="rId16" Type="http://schemas.openxmlformats.org/officeDocument/2006/relationships/hyperlink" Target="http://www2.morningstar.ca/homepage/h_ca.aspx?culture=en-CA" TargetMode="External"/><Relationship Id="rId17" Type="http://schemas.openxmlformats.org/officeDocument/2006/relationships/hyperlink" Target="https://en.wikipedia.org/wiki/S%26P/TSX_60" TargetMode="External"/><Relationship Id="rId18" Type="http://schemas.openxmlformats.org/officeDocument/2006/relationships/hyperlink" Target="http://www.bcstats.gov.bc.ca/StatisticsBySubject/Economy/ConsumerPriceIndex.aspx" TargetMode="External"/><Relationship Id="rId19" Type="http://schemas.openxmlformats.org/officeDocument/2006/relationships/hyperlink" Target="http://www5.statcan.gc.ca/cansim/a26?id=3260020" TargetMode="External"/><Relationship Id="rId1" Type="http://schemas.openxmlformats.org/officeDocument/2006/relationships/hyperlink" Target="http://libra-investments.com/Total-returns.xls" TargetMode="External"/><Relationship Id="rId2" Type="http://schemas.openxmlformats.org/officeDocument/2006/relationships/hyperlink" Target="https://drive.google.com/open?id=0B0svRQGBG_eaNjUydmp1V2NpeFU" TargetMode="External"/><Relationship Id="rId3" Type="http://schemas.openxmlformats.org/officeDocument/2006/relationships/hyperlink" Target="http://www.asaltd.com" TargetMode="External"/><Relationship Id="rId4" Type="http://schemas.openxmlformats.org/officeDocument/2006/relationships/hyperlink" Target="http://qr.nomuraholdings.com/QR/FRCNRI/frnri_download_n.html" TargetMode="External"/><Relationship Id="rId5" Type="http://schemas.openxmlformats.org/officeDocument/2006/relationships/hyperlink" Target="http://www.finfacts.ie/Private/curency/nikkei225performance.htm" TargetMode="External"/><Relationship Id="rId6" Type="http://schemas.openxmlformats.org/officeDocument/2006/relationships/hyperlink" Target="http://us.spindices.com/index-family/real-estate/sp-corelogic-case-shiller" TargetMode="External"/><Relationship Id="rId7" Type="http://schemas.openxmlformats.org/officeDocument/2006/relationships/hyperlink" Target="http://schwert.ssb.rochester.edu/jbus90.pdf" TargetMode="External"/><Relationship Id="rId8" Type="http://schemas.openxmlformats.org/officeDocument/2006/relationships/hyperlink" Target="http://schwert.ssb.rochester.edu/mstock.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AI367"/>
  <sheetViews>
    <sheetView tabSelected="1" topLeftCell="A75" workbookViewId="0">
      <selection activeCell="Q113" sqref="Q113"/>
    </sheetView>
  </sheetViews>
  <sheetFormatPr baseColWidth="10" defaultColWidth="8.83203125" defaultRowHeight="12" x14ac:dyDescent="0"/>
  <cols>
    <col min="4" max="5" width="9.1640625" bestFit="1" customWidth="1"/>
    <col min="6" max="6" width="9" bestFit="1" customWidth="1"/>
    <col min="7" max="7" width="9.6640625" customWidth="1"/>
    <col min="8" max="8" width="10.5" customWidth="1"/>
    <col min="9" max="9" width="14.83203125" customWidth="1"/>
    <col min="10" max="10" width="8.83203125" customWidth="1"/>
    <col min="15" max="15" width="9.5" customWidth="1"/>
    <col min="17" max="17" width="30" bestFit="1" customWidth="1"/>
  </cols>
  <sheetData>
    <row r="1" spans="1:17" ht="13">
      <c r="A1" s="649" t="s">
        <v>1077</v>
      </c>
      <c r="B1" s="649"/>
      <c r="C1" s="649"/>
      <c r="D1" s="649"/>
      <c r="E1" s="649"/>
      <c r="F1" s="649"/>
      <c r="G1" s="649"/>
      <c r="H1" s="649"/>
      <c r="I1" s="649"/>
      <c r="J1" s="649"/>
      <c r="K1" s="649"/>
      <c r="L1" s="649"/>
      <c r="M1" s="649"/>
      <c r="N1" s="649"/>
      <c r="O1" s="649"/>
    </row>
    <row r="2" spans="1:17" ht="13">
      <c r="A2" s="649"/>
      <c r="B2" s="649"/>
      <c r="C2" s="649"/>
      <c r="D2" s="649"/>
      <c r="E2" s="649"/>
      <c r="F2" s="649"/>
      <c r="G2" s="649"/>
      <c r="H2" s="649"/>
      <c r="I2" s="649"/>
      <c r="J2" s="649"/>
      <c r="K2" s="649"/>
      <c r="L2" s="649"/>
      <c r="M2" s="649"/>
      <c r="N2" s="649"/>
      <c r="O2" s="649"/>
    </row>
    <row r="3" spans="1:17" ht="13">
      <c r="A3" s="649" t="s">
        <v>1078</v>
      </c>
      <c r="B3" s="649"/>
      <c r="C3" s="649"/>
      <c r="D3" s="649"/>
      <c r="E3" s="649"/>
      <c r="F3" s="649"/>
      <c r="G3" s="649"/>
      <c r="H3" s="649"/>
      <c r="I3" s="649"/>
      <c r="J3" s="649"/>
      <c r="K3" s="649"/>
      <c r="L3" s="649"/>
      <c r="M3" s="649"/>
      <c r="N3" s="649"/>
      <c r="O3" s="649"/>
    </row>
    <row r="4" spans="1:17">
      <c r="A4" s="650"/>
      <c r="B4" s="650"/>
      <c r="C4" s="650"/>
      <c r="D4" s="650"/>
      <c r="E4" s="650"/>
      <c r="F4" s="650"/>
      <c r="G4" s="650"/>
      <c r="H4" s="650"/>
      <c r="I4" s="650"/>
      <c r="J4" s="650"/>
      <c r="K4" s="650"/>
      <c r="L4" s="650"/>
      <c r="M4" s="650"/>
      <c r="N4" s="650"/>
      <c r="O4" s="650"/>
    </row>
    <row r="5" spans="1:17">
      <c r="A5" s="650" t="s">
        <v>1085</v>
      </c>
      <c r="B5" s="650"/>
      <c r="C5" s="650"/>
      <c r="D5" s="650"/>
      <c r="E5" s="650"/>
      <c r="F5" s="650"/>
      <c r="G5" s="650"/>
      <c r="H5" s="650"/>
      <c r="I5" s="650"/>
      <c r="J5" s="650"/>
      <c r="K5" s="650"/>
      <c r="L5" s="650"/>
      <c r="M5" s="650"/>
      <c r="N5" s="650"/>
      <c r="O5" s="650"/>
    </row>
    <row r="6" spans="1:17">
      <c r="A6" s="650" t="s">
        <v>1086</v>
      </c>
      <c r="B6" s="650"/>
      <c r="C6" s="650"/>
      <c r="D6" s="650"/>
      <c r="E6" s="650"/>
      <c r="F6" s="650"/>
      <c r="G6" s="650"/>
      <c r="H6" s="650"/>
      <c r="I6" s="650"/>
      <c r="J6" s="650"/>
      <c r="K6" s="650"/>
      <c r="L6" s="650"/>
      <c r="M6" s="650"/>
      <c r="N6" s="650"/>
      <c r="O6" s="650"/>
    </row>
    <row r="7" spans="1:17">
      <c r="A7" s="650" t="s">
        <v>1087</v>
      </c>
      <c r="B7" s="650"/>
      <c r="C7" s="650"/>
      <c r="D7" s="650"/>
      <c r="E7" s="650"/>
      <c r="F7" s="650"/>
      <c r="G7" s="650"/>
      <c r="H7" s="650"/>
      <c r="I7" s="650"/>
      <c r="J7" s="650"/>
      <c r="K7" s="650"/>
      <c r="L7" s="650"/>
      <c r="M7" s="650"/>
      <c r="N7" s="650"/>
      <c r="O7" s="650"/>
    </row>
    <row r="8" spans="1:17">
      <c r="A8" s="650"/>
      <c r="B8" s="650"/>
      <c r="C8" s="650"/>
      <c r="D8" s="650"/>
      <c r="E8" s="650"/>
      <c r="F8" s="650"/>
      <c r="G8" s="650"/>
      <c r="H8" s="650"/>
      <c r="I8" s="650"/>
      <c r="J8" s="650"/>
      <c r="K8" s="650"/>
      <c r="L8" s="650"/>
      <c r="M8" s="650"/>
      <c r="N8" s="650"/>
      <c r="O8" s="650"/>
    </row>
    <row r="9" spans="1:17">
      <c r="A9" s="650" t="s">
        <v>1088</v>
      </c>
      <c r="B9" s="650"/>
      <c r="C9" s="650"/>
      <c r="D9" s="650"/>
      <c r="E9" s="650"/>
      <c r="F9" s="650"/>
      <c r="G9" s="650"/>
      <c r="H9" s="650"/>
      <c r="I9" s="650"/>
      <c r="J9" s="650"/>
      <c r="K9" s="650"/>
      <c r="L9" s="650"/>
      <c r="M9" s="650"/>
      <c r="N9" s="650"/>
      <c r="O9" s="650"/>
      <c r="Q9" s="115"/>
    </row>
    <row r="10" spans="1:17">
      <c r="A10" s="655" t="s">
        <v>1079</v>
      </c>
      <c r="B10" s="655"/>
      <c r="C10" s="655"/>
      <c r="D10" s="655"/>
      <c r="E10" s="655"/>
      <c r="F10" s="655"/>
      <c r="G10" s="655"/>
      <c r="H10" s="655"/>
      <c r="I10" s="655"/>
      <c r="J10" s="655"/>
      <c r="K10" s="655"/>
      <c r="L10" s="655"/>
      <c r="M10" s="564" t="s">
        <v>963</v>
      </c>
      <c r="N10" s="560" t="s">
        <v>962</v>
      </c>
      <c r="O10" s="560"/>
      <c r="Q10" s="115"/>
    </row>
    <row r="11" spans="1:17">
      <c r="A11" s="653"/>
      <c r="B11" s="653"/>
      <c r="C11" s="653"/>
      <c r="D11" s="653"/>
      <c r="E11" s="653"/>
      <c r="F11" s="653"/>
      <c r="G11" s="653"/>
      <c r="H11" s="653"/>
      <c r="I11" s="653"/>
      <c r="J11" s="653"/>
      <c r="K11" s="653"/>
      <c r="L11" s="653"/>
      <c r="M11" s="653"/>
      <c r="N11" s="653"/>
      <c r="O11" s="653"/>
    </row>
    <row r="12" spans="1:17">
      <c r="A12" s="650" t="s">
        <v>1089</v>
      </c>
      <c r="B12" s="650"/>
      <c r="C12" s="650"/>
      <c r="D12" s="650"/>
      <c r="E12" s="650"/>
      <c r="F12" s="650"/>
      <c r="G12" s="650"/>
      <c r="H12" s="650"/>
      <c r="I12" s="650"/>
      <c r="J12" s="650"/>
      <c r="K12" s="650"/>
      <c r="L12" s="650"/>
      <c r="M12" s="650"/>
      <c r="N12" s="650"/>
      <c r="O12" s="650"/>
    </row>
    <row r="13" spans="1:17">
      <c r="A13" s="650"/>
      <c r="B13" s="650"/>
      <c r="C13" s="650"/>
      <c r="D13" s="650"/>
      <c r="E13" s="650"/>
      <c r="F13" s="650"/>
      <c r="G13" s="650"/>
      <c r="H13" s="650"/>
      <c r="I13" s="650"/>
      <c r="J13" s="650"/>
      <c r="K13" s="650"/>
      <c r="L13" s="650"/>
      <c r="M13" s="650"/>
      <c r="N13" s="650"/>
      <c r="O13" s="650"/>
    </row>
    <row r="14" spans="1:17">
      <c r="A14" s="650" t="s">
        <v>958</v>
      </c>
      <c r="B14" s="650"/>
      <c r="C14" s="650"/>
      <c r="D14" s="650"/>
      <c r="E14" s="650"/>
      <c r="F14" s="650"/>
      <c r="G14" s="650"/>
      <c r="H14" s="650"/>
      <c r="I14" s="650"/>
      <c r="J14" s="650"/>
      <c r="K14" s="650"/>
      <c r="L14" s="650"/>
      <c r="M14" s="650"/>
      <c r="N14" s="650"/>
      <c r="O14" s="650"/>
    </row>
    <row r="15" spans="1:17">
      <c r="A15" s="645"/>
      <c r="B15" s="645"/>
      <c r="C15" s="645"/>
      <c r="D15" s="645"/>
      <c r="E15" s="645"/>
      <c r="F15" s="645"/>
      <c r="G15" s="645"/>
      <c r="H15" s="645"/>
      <c r="I15" s="645"/>
      <c r="J15" s="645"/>
      <c r="K15" s="645"/>
      <c r="L15" s="645"/>
      <c r="M15" s="645"/>
      <c r="N15" s="645"/>
      <c r="O15" s="645"/>
    </row>
    <row r="16" spans="1:17">
      <c r="A16" s="650" t="s">
        <v>1146</v>
      </c>
      <c r="B16" s="650"/>
      <c r="C16" s="650"/>
      <c r="D16" s="650"/>
      <c r="E16" s="650"/>
      <c r="F16" s="650"/>
      <c r="G16" s="650"/>
      <c r="H16" s="650"/>
      <c r="I16" s="650"/>
      <c r="J16" s="650"/>
      <c r="K16" s="650"/>
      <c r="L16" s="650"/>
      <c r="M16" s="650"/>
      <c r="N16" s="650"/>
      <c r="O16" s="650"/>
    </row>
    <row r="17" spans="1:17">
      <c r="A17" s="651" t="s">
        <v>1084</v>
      </c>
      <c r="B17" s="651"/>
      <c r="C17" s="651"/>
      <c r="D17" s="651"/>
      <c r="E17" s="651"/>
      <c r="F17" s="651"/>
      <c r="G17" s="651"/>
      <c r="H17" s="651"/>
      <c r="I17" s="651"/>
      <c r="J17" s="651"/>
      <c r="K17" s="651"/>
      <c r="L17" s="651"/>
      <c r="M17" s="651"/>
      <c r="N17" s="651"/>
      <c r="O17" s="651"/>
    </row>
    <row r="18" spans="1:17">
      <c r="A18" s="651" t="s">
        <v>1090</v>
      </c>
      <c r="B18" s="651"/>
      <c r="C18" s="651"/>
      <c r="D18" s="651"/>
      <c r="E18" s="651"/>
      <c r="F18" s="651"/>
      <c r="G18" s="651"/>
      <c r="H18" s="651"/>
      <c r="I18" s="651"/>
      <c r="J18" s="651"/>
      <c r="K18" s="651"/>
      <c r="L18" s="651"/>
      <c r="M18" s="651"/>
      <c r="N18" s="651"/>
      <c r="O18" s="651"/>
    </row>
    <row r="19" spans="1:17">
      <c r="A19" s="628"/>
      <c r="B19" s="628"/>
      <c r="C19" s="628"/>
      <c r="D19" s="628"/>
      <c r="E19" s="628"/>
      <c r="F19" s="628"/>
      <c r="G19" s="628"/>
      <c r="H19" s="628"/>
      <c r="I19" s="628"/>
      <c r="J19" s="628"/>
      <c r="K19" s="628"/>
      <c r="L19" s="628"/>
      <c r="M19" s="628"/>
      <c r="N19" s="628"/>
      <c r="O19" s="628"/>
    </row>
    <row r="20" spans="1:17" ht="15">
      <c r="A20" s="630" t="s">
        <v>1068</v>
      </c>
      <c r="B20" s="630"/>
      <c r="C20" s="630"/>
      <c r="D20" s="630"/>
      <c r="E20" s="630"/>
      <c r="F20" s="630"/>
      <c r="G20" s="630"/>
      <c r="H20" s="565" t="s">
        <v>0</v>
      </c>
      <c r="I20" s="2" t="s">
        <v>1</v>
      </c>
      <c r="J20" s="2"/>
      <c r="K20" s="2"/>
      <c r="L20" s="2"/>
      <c r="M20" s="2"/>
      <c r="N20" s="2"/>
      <c r="O20" s="2"/>
      <c r="Q20" s="115"/>
    </row>
    <row r="21" spans="1:17">
      <c r="A21" s="650"/>
      <c r="B21" s="650"/>
      <c r="C21" s="650"/>
      <c r="D21" s="650"/>
      <c r="E21" s="650"/>
      <c r="F21" s="650"/>
      <c r="G21" s="650"/>
      <c r="H21" s="650"/>
      <c r="I21" s="650"/>
      <c r="J21" s="650"/>
      <c r="K21" s="650"/>
      <c r="L21" s="650"/>
      <c r="M21" s="650"/>
      <c r="N21" s="650"/>
      <c r="O21" s="650"/>
    </row>
    <row r="22" spans="1:17" ht="15">
      <c r="A22" s="654" t="s">
        <v>1062</v>
      </c>
      <c r="B22" s="654"/>
      <c r="C22" s="654"/>
      <c r="D22" s="654"/>
      <c r="E22" s="654"/>
      <c r="F22" s="654"/>
      <c r="G22" s="654"/>
      <c r="H22" s="654"/>
      <c r="I22" s="654"/>
      <c r="J22" s="654"/>
      <c r="K22" s="654"/>
      <c r="L22" s="654"/>
      <c r="M22" s="654"/>
      <c r="N22" s="654"/>
      <c r="O22" s="654"/>
      <c r="Q22" s="115"/>
    </row>
    <row r="23" spans="1:17">
      <c r="A23" s="650" t="s">
        <v>1091</v>
      </c>
      <c r="B23" s="650"/>
      <c r="C23" s="650"/>
      <c r="D23" s="650"/>
      <c r="E23" s="650"/>
      <c r="F23" s="650"/>
      <c r="G23" s="650"/>
      <c r="H23" s="650"/>
      <c r="I23" s="650"/>
      <c r="J23" s="650"/>
      <c r="K23" s="650"/>
      <c r="L23" s="650"/>
      <c r="M23" s="650"/>
      <c r="N23" s="650"/>
      <c r="O23" s="650"/>
      <c r="Q23" s="115"/>
    </row>
    <row r="24" spans="1:17">
      <c r="A24" s="650" t="s">
        <v>1092</v>
      </c>
      <c r="B24" s="650"/>
      <c r="C24" s="650"/>
      <c r="D24" s="650"/>
      <c r="E24" s="650"/>
      <c r="F24" s="650"/>
      <c r="G24" s="650"/>
      <c r="H24" s="650"/>
      <c r="I24" s="650"/>
      <c r="J24" s="650"/>
      <c r="K24" s="650"/>
      <c r="L24" s="650"/>
      <c r="M24" s="650"/>
      <c r="N24" s="650"/>
      <c r="O24" s="650"/>
      <c r="Q24" s="115"/>
    </row>
    <row r="25" spans="1:17">
      <c r="A25" s="650" t="s">
        <v>964</v>
      </c>
      <c r="B25" s="650"/>
      <c r="C25" s="650"/>
      <c r="D25" s="650"/>
      <c r="E25" s="650"/>
      <c r="F25" s="650"/>
      <c r="G25" s="650"/>
      <c r="H25" s="650"/>
      <c r="I25" s="650"/>
      <c r="J25" s="650"/>
      <c r="K25" s="650"/>
      <c r="L25" s="650"/>
      <c r="M25" s="650"/>
      <c r="N25" s="650"/>
      <c r="O25" s="650"/>
      <c r="Q25" s="115"/>
    </row>
    <row r="26" spans="1:17">
      <c r="A26" s="650" t="s">
        <v>965</v>
      </c>
      <c r="B26" s="650"/>
      <c r="C26" s="650"/>
      <c r="D26" s="650"/>
      <c r="E26" s="650"/>
      <c r="F26" s="650"/>
      <c r="G26" s="650"/>
      <c r="H26" s="650"/>
      <c r="I26" s="650"/>
      <c r="J26" s="650"/>
      <c r="K26" s="650"/>
      <c r="L26" s="650"/>
      <c r="M26" s="650"/>
      <c r="N26" s="650"/>
      <c r="O26" s="650"/>
      <c r="Q26" s="115"/>
    </row>
    <row r="27" spans="1:17">
      <c r="A27" s="650" t="s">
        <v>966</v>
      </c>
      <c r="B27" s="650"/>
      <c r="C27" s="650"/>
      <c r="D27" s="650"/>
      <c r="E27" s="650"/>
      <c r="F27" s="650"/>
      <c r="G27" s="650"/>
      <c r="H27" s="650"/>
      <c r="I27" s="650"/>
      <c r="J27" s="650"/>
      <c r="K27" s="650"/>
      <c r="L27" s="650"/>
      <c r="M27" s="650"/>
      <c r="N27" s="650"/>
      <c r="O27" s="650"/>
    </row>
    <row r="28" spans="1:17">
      <c r="A28" s="650"/>
      <c r="B28" s="650"/>
      <c r="C28" s="650"/>
      <c r="D28" s="650"/>
      <c r="E28" s="650"/>
      <c r="F28" s="650"/>
      <c r="G28" s="650"/>
      <c r="H28" s="650"/>
      <c r="I28" s="650"/>
      <c r="J28" s="650"/>
      <c r="K28" s="650"/>
      <c r="L28" s="650"/>
      <c r="M28" s="650"/>
      <c r="N28" s="650"/>
      <c r="O28" s="650"/>
    </row>
    <row r="29" spans="1:17">
      <c r="A29" s="650" t="s">
        <v>970</v>
      </c>
      <c r="B29" s="650"/>
      <c r="C29" s="650"/>
      <c r="D29" s="650"/>
      <c r="E29" s="650"/>
      <c r="F29" s="650"/>
      <c r="G29" s="650"/>
      <c r="H29" s="650"/>
      <c r="I29" s="650"/>
      <c r="J29" s="650"/>
      <c r="K29" s="650"/>
      <c r="L29" s="650"/>
      <c r="M29" s="650"/>
      <c r="N29" s="650"/>
      <c r="O29" s="650"/>
    </row>
    <row r="30" spans="1:17">
      <c r="A30" s="132"/>
      <c r="B30" s="132"/>
      <c r="C30" s="132"/>
      <c r="D30" s="132"/>
      <c r="E30" s="132"/>
      <c r="F30" s="132"/>
      <c r="G30" s="132"/>
      <c r="H30" s="132"/>
      <c r="I30" s="132"/>
      <c r="J30" s="132"/>
      <c r="K30" s="132"/>
      <c r="L30" s="132"/>
      <c r="M30" s="132"/>
      <c r="N30" s="132"/>
      <c r="O30" s="132"/>
    </row>
    <row r="31" spans="1:17">
      <c r="A31" s="650" t="s">
        <v>1065</v>
      </c>
      <c r="B31" s="650"/>
      <c r="C31" s="650"/>
      <c r="D31" s="650"/>
      <c r="E31" s="650"/>
      <c r="F31" s="650"/>
      <c r="G31" s="650"/>
      <c r="H31" s="650"/>
      <c r="I31" s="650"/>
      <c r="J31" s="650"/>
      <c r="K31" s="650"/>
      <c r="L31" s="650"/>
      <c r="M31" s="650"/>
      <c r="N31" s="650"/>
      <c r="O31" s="650"/>
    </row>
    <row r="32" spans="1:17">
      <c r="A32" s="652" t="s">
        <v>1063</v>
      </c>
      <c r="B32" s="650"/>
      <c r="C32" s="650"/>
      <c r="D32" s="650"/>
      <c r="E32" s="650"/>
      <c r="F32" s="650"/>
      <c r="G32" s="650"/>
      <c r="H32" s="650"/>
      <c r="I32" s="650"/>
      <c r="J32" s="650"/>
      <c r="K32" s="650"/>
      <c r="L32" s="650"/>
      <c r="M32" s="650"/>
      <c r="N32" s="650"/>
      <c r="O32" s="650"/>
    </row>
    <row r="33" spans="1:17">
      <c r="A33" s="652" t="s">
        <v>1064</v>
      </c>
      <c r="B33" s="650"/>
      <c r="C33" s="650"/>
      <c r="D33" s="650"/>
      <c r="E33" s="650"/>
      <c r="F33" s="650"/>
      <c r="G33" s="650"/>
      <c r="H33" s="650"/>
      <c r="I33" s="650"/>
      <c r="J33" s="650"/>
      <c r="K33" s="650"/>
      <c r="L33" s="650"/>
      <c r="M33" s="650"/>
      <c r="N33" s="650"/>
      <c r="O33" s="650"/>
    </row>
    <row r="34" spans="1:17">
      <c r="A34" s="650" t="s">
        <v>1093</v>
      </c>
      <c r="B34" s="650"/>
      <c r="C34" s="650"/>
      <c r="D34" s="650"/>
      <c r="E34" s="650"/>
      <c r="F34" s="650"/>
      <c r="G34" s="650"/>
      <c r="H34" s="650"/>
      <c r="I34" s="650"/>
      <c r="J34" s="650"/>
      <c r="K34" s="650"/>
      <c r="L34" s="650"/>
      <c r="M34" s="650"/>
      <c r="N34" s="650"/>
      <c r="O34" s="650"/>
    </row>
    <row r="35" spans="1:17">
      <c r="A35" s="628" t="s">
        <v>1066</v>
      </c>
      <c r="B35" s="628"/>
      <c r="C35" s="628"/>
      <c r="D35" s="628"/>
      <c r="E35" s="628"/>
      <c r="F35" s="628"/>
      <c r="G35" s="628"/>
      <c r="H35" s="628"/>
      <c r="I35" s="628"/>
      <c r="J35" s="628"/>
      <c r="K35" s="628"/>
      <c r="L35" s="628"/>
      <c r="M35" s="628"/>
      <c r="N35" s="628"/>
      <c r="O35" s="628"/>
    </row>
    <row r="36" spans="1:17">
      <c r="A36" s="628" t="s">
        <v>1080</v>
      </c>
      <c r="B36" s="628"/>
      <c r="C36" s="628"/>
      <c r="D36" s="628"/>
      <c r="E36" s="628"/>
      <c r="F36" s="628"/>
      <c r="G36" s="628"/>
      <c r="H36" s="628"/>
      <c r="I36" s="628"/>
      <c r="J36" s="628"/>
      <c r="K36" s="628"/>
      <c r="L36" s="628"/>
      <c r="M36" s="628"/>
      <c r="N36" s="628"/>
      <c r="O36" s="628"/>
    </row>
    <row r="37" spans="1:17">
      <c r="A37" s="653"/>
      <c r="B37" s="653"/>
      <c r="C37" s="653"/>
      <c r="D37" s="653"/>
      <c r="E37" s="653"/>
      <c r="F37" s="653"/>
      <c r="G37" s="653"/>
      <c r="H37" s="653"/>
      <c r="I37" s="653"/>
      <c r="J37" s="653"/>
      <c r="K37" s="653"/>
      <c r="L37" s="653"/>
      <c r="M37" s="653"/>
      <c r="N37" s="653"/>
      <c r="O37" s="653"/>
    </row>
    <row r="38" spans="1:17">
      <c r="A38" s="326" t="s">
        <v>1081</v>
      </c>
      <c r="B38" s="326"/>
      <c r="C38" s="326"/>
      <c r="D38" s="326"/>
      <c r="E38" s="326"/>
      <c r="F38" s="326"/>
      <c r="G38" s="326"/>
      <c r="H38" s="326"/>
      <c r="I38" s="326"/>
      <c r="J38" s="326"/>
      <c r="K38" s="326"/>
      <c r="L38" s="326"/>
      <c r="M38" s="326"/>
      <c r="N38" s="326"/>
      <c r="O38" s="326"/>
    </row>
    <row r="39" spans="1:17">
      <c r="A39" s="629" t="s">
        <v>1067</v>
      </c>
      <c r="B39" s="629"/>
      <c r="C39" s="629"/>
      <c r="D39" s="629"/>
      <c r="E39" s="629"/>
      <c r="F39" s="629"/>
      <c r="G39" s="629"/>
      <c r="H39" s="629"/>
      <c r="I39" s="629"/>
      <c r="J39" s="629"/>
      <c r="K39" s="629"/>
      <c r="L39" s="629"/>
      <c r="M39" s="629"/>
      <c r="N39" s="629"/>
      <c r="O39" s="629"/>
    </row>
    <row r="40" spans="1:17">
      <c r="A40" s="629" t="s">
        <v>1094</v>
      </c>
      <c r="B40" s="629"/>
      <c r="C40" s="629"/>
      <c r="D40" s="629"/>
      <c r="E40" s="629"/>
      <c r="F40" s="629"/>
      <c r="G40" s="629"/>
      <c r="H40" s="629"/>
      <c r="I40" s="629"/>
      <c r="J40" s="629"/>
      <c r="K40" s="629"/>
      <c r="L40" s="629"/>
      <c r="M40" s="629"/>
      <c r="N40" s="629"/>
      <c r="O40" s="629"/>
    </row>
    <row r="41" spans="1:17">
      <c r="A41" s="326"/>
      <c r="B41" s="326"/>
      <c r="C41" s="326"/>
      <c r="D41" s="326"/>
      <c r="E41" s="326"/>
      <c r="F41" s="326"/>
      <c r="G41" s="326"/>
      <c r="H41" s="326"/>
      <c r="I41" s="326"/>
      <c r="J41" s="326"/>
      <c r="K41" s="326"/>
      <c r="L41" s="326"/>
      <c r="M41" s="326"/>
      <c r="N41" s="326"/>
      <c r="O41" s="326"/>
    </row>
    <row r="42" spans="1:17">
      <c r="A42" s="629"/>
      <c r="B42" s="629"/>
      <c r="C42" s="629"/>
      <c r="D42" s="629"/>
      <c r="E42" s="629"/>
      <c r="F42" s="629"/>
      <c r="G42" s="629"/>
      <c r="H42" s="629"/>
      <c r="I42" s="629"/>
      <c r="J42" s="629"/>
      <c r="K42" s="629"/>
      <c r="L42" s="629"/>
      <c r="M42" s="629"/>
      <c r="N42" s="629"/>
      <c r="O42" s="629"/>
    </row>
    <row r="43" spans="1:17">
      <c r="A43" s="133" t="s">
        <v>1069</v>
      </c>
      <c r="B43" s="629"/>
      <c r="C43" s="629"/>
      <c r="D43" s="629"/>
      <c r="E43" s="629"/>
      <c r="F43" s="629"/>
      <c r="G43" s="629"/>
      <c r="H43" s="629"/>
      <c r="I43" s="629"/>
      <c r="J43" s="629"/>
      <c r="K43" s="629"/>
      <c r="L43" s="629"/>
      <c r="M43" s="629"/>
      <c r="N43" s="629"/>
      <c r="O43" s="629"/>
    </row>
    <row r="44" spans="1:17">
      <c r="A44" s="661" t="s">
        <v>1070</v>
      </c>
      <c r="B44" s="653"/>
      <c r="C44" s="653"/>
      <c r="D44" s="653"/>
      <c r="E44" s="653"/>
      <c r="F44" s="653"/>
      <c r="G44" s="653"/>
      <c r="H44" s="653"/>
      <c r="I44" s="653"/>
      <c r="J44" s="653"/>
      <c r="K44" s="653"/>
      <c r="L44" s="653"/>
      <c r="M44" s="653"/>
      <c r="N44" s="653"/>
      <c r="O44" s="653"/>
      <c r="Q44" s="115"/>
    </row>
    <row r="45" spans="1:17">
      <c r="A45" s="631" t="s">
        <v>1071</v>
      </c>
      <c r="B45" s="629"/>
      <c r="C45" s="629"/>
      <c r="D45" s="629"/>
      <c r="E45" s="629"/>
      <c r="F45" s="629"/>
      <c r="G45" s="629"/>
      <c r="H45" s="629"/>
      <c r="I45" s="629"/>
      <c r="J45" s="629"/>
      <c r="K45" s="629"/>
      <c r="L45" s="629"/>
      <c r="M45" s="629"/>
      <c r="N45" s="629"/>
      <c r="O45" s="629"/>
      <c r="Q45" s="115"/>
    </row>
    <row r="46" spans="1:17">
      <c r="A46" s="631" t="s">
        <v>1095</v>
      </c>
      <c r="B46" s="629"/>
      <c r="C46" s="629"/>
      <c r="D46" s="629"/>
      <c r="E46" s="629"/>
      <c r="F46" s="629"/>
      <c r="G46" s="629"/>
      <c r="H46" s="629"/>
      <c r="I46" s="629"/>
      <c r="J46" s="629"/>
      <c r="K46" s="629"/>
      <c r="L46" s="629"/>
      <c r="M46" s="629"/>
      <c r="N46" s="629"/>
      <c r="O46" s="629"/>
      <c r="Q46" s="115"/>
    </row>
    <row r="47" spans="1:17">
      <c r="A47" s="646" t="s">
        <v>1147</v>
      </c>
      <c r="B47" s="629"/>
      <c r="C47" s="629"/>
      <c r="D47" s="629"/>
      <c r="E47" s="629"/>
      <c r="F47" s="629"/>
      <c r="G47" s="629"/>
      <c r="H47" s="629"/>
      <c r="I47" s="629"/>
      <c r="J47" s="629"/>
      <c r="K47" s="629"/>
      <c r="L47" s="629"/>
      <c r="M47" s="629"/>
      <c r="N47" s="629"/>
      <c r="O47" s="629"/>
      <c r="Q47" s="115"/>
    </row>
    <row r="48" spans="1:17">
      <c r="A48" s="646" t="s">
        <v>1148</v>
      </c>
      <c r="B48" s="629"/>
      <c r="C48" s="629"/>
      <c r="D48" s="629"/>
      <c r="E48" s="629"/>
      <c r="F48" s="629"/>
      <c r="G48" s="629"/>
      <c r="H48" s="629"/>
      <c r="I48" s="629"/>
      <c r="J48" s="629"/>
      <c r="K48" s="629"/>
      <c r="L48" s="629"/>
      <c r="M48" s="629"/>
      <c r="N48" s="629"/>
      <c r="O48" s="629"/>
      <c r="Q48" s="115"/>
    </row>
    <row r="49" spans="1:17">
      <c r="A49" s="629"/>
      <c r="B49" s="629"/>
      <c r="C49" s="629"/>
      <c r="D49" s="629"/>
      <c r="E49" s="629"/>
      <c r="F49" s="629"/>
      <c r="G49" s="629"/>
      <c r="H49" s="629"/>
      <c r="I49" s="629"/>
      <c r="J49" s="629"/>
      <c r="K49" s="629"/>
      <c r="L49" s="629"/>
      <c r="M49" s="629"/>
      <c r="N49" s="629"/>
      <c r="O49" s="629"/>
    </row>
    <row r="50" spans="1:17">
      <c r="A50" s="133" t="s">
        <v>1072</v>
      </c>
      <c r="B50" s="629"/>
      <c r="C50" s="629"/>
      <c r="D50" s="629"/>
      <c r="E50" s="629"/>
      <c r="F50" s="629"/>
      <c r="G50" s="629"/>
      <c r="H50" s="629"/>
      <c r="I50" s="629"/>
      <c r="J50" s="629"/>
      <c r="K50" s="629"/>
      <c r="L50" s="629"/>
      <c r="M50" s="629"/>
      <c r="N50" s="629"/>
      <c r="O50" s="629"/>
    </row>
    <row r="51" spans="1:17">
      <c r="A51" s="661" t="s">
        <v>1075</v>
      </c>
      <c r="B51" s="653"/>
      <c r="C51" s="653"/>
      <c r="D51" s="653"/>
      <c r="E51" s="653"/>
      <c r="F51" s="653"/>
      <c r="G51" s="653"/>
      <c r="H51" s="653"/>
      <c r="I51" s="653"/>
      <c r="J51" s="653"/>
      <c r="K51" s="653"/>
      <c r="L51" s="653"/>
      <c r="M51" s="653"/>
      <c r="N51" s="653"/>
      <c r="O51" s="653"/>
      <c r="Q51" s="115"/>
    </row>
    <row r="52" spans="1:17">
      <c r="A52" s="631" t="s">
        <v>1073</v>
      </c>
      <c r="B52" s="629"/>
      <c r="C52" s="629"/>
      <c r="D52" s="629"/>
      <c r="E52" s="629"/>
      <c r="F52" s="629"/>
      <c r="G52" s="629"/>
      <c r="H52" s="629"/>
      <c r="I52" s="629"/>
      <c r="J52" s="629"/>
      <c r="K52" s="629"/>
      <c r="L52" s="629"/>
      <c r="M52" s="629"/>
      <c r="N52" s="629"/>
      <c r="O52" s="629"/>
      <c r="Q52" s="115"/>
    </row>
    <row r="53" spans="1:17">
      <c r="A53" s="631" t="s">
        <v>1074</v>
      </c>
      <c r="B53" s="629"/>
      <c r="C53" s="629"/>
      <c r="D53" s="629"/>
      <c r="E53" s="629"/>
      <c r="F53" s="629"/>
      <c r="G53" s="629"/>
      <c r="H53" s="629"/>
      <c r="I53" s="629"/>
      <c r="J53" s="629"/>
      <c r="K53" s="629"/>
      <c r="L53" s="629"/>
      <c r="M53" s="629"/>
      <c r="N53" s="629"/>
      <c r="O53" s="629"/>
      <c r="Q53" s="115"/>
    </row>
    <row r="54" spans="1:17">
      <c r="A54" s="629"/>
      <c r="B54" s="629"/>
      <c r="C54" s="629"/>
      <c r="D54" s="629"/>
      <c r="E54" s="629"/>
      <c r="F54" s="629"/>
      <c r="G54" s="629"/>
      <c r="H54" s="629"/>
      <c r="I54" s="629"/>
      <c r="J54" s="629"/>
      <c r="K54" s="629"/>
      <c r="L54" s="629"/>
      <c r="M54" s="629"/>
      <c r="N54" s="629"/>
      <c r="O54" s="629"/>
    </row>
    <row r="55" spans="1:17">
      <c r="A55" s="133" t="s">
        <v>1082</v>
      </c>
      <c r="B55" s="629"/>
      <c r="C55" s="629"/>
      <c r="D55" s="629"/>
      <c r="E55" s="629"/>
      <c r="F55" s="629"/>
      <c r="G55" s="629"/>
      <c r="H55" s="629"/>
      <c r="I55" s="629"/>
      <c r="J55" s="629"/>
      <c r="K55" s="629"/>
      <c r="L55" s="629"/>
      <c r="M55" s="629"/>
      <c r="N55" s="629"/>
      <c r="O55" s="629"/>
    </row>
    <row r="56" spans="1:17">
      <c r="A56" s="653" t="s">
        <v>1083</v>
      </c>
      <c r="B56" s="653"/>
      <c r="C56" s="653"/>
      <c r="D56" s="653"/>
      <c r="E56" s="653"/>
      <c r="F56" s="653"/>
      <c r="G56" s="653"/>
      <c r="H56" s="653"/>
      <c r="I56" s="653"/>
      <c r="J56" s="653"/>
      <c r="K56" s="653"/>
      <c r="L56" s="653"/>
      <c r="M56" s="653"/>
      <c r="N56" s="653"/>
      <c r="O56" s="653"/>
      <c r="Q56" s="115"/>
    </row>
    <row r="57" spans="1:17">
      <c r="A57" s="629" t="s">
        <v>1149</v>
      </c>
      <c r="B57" s="629"/>
      <c r="C57" s="629"/>
      <c r="D57" s="629"/>
      <c r="E57" s="629"/>
      <c r="F57" s="629"/>
      <c r="G57" s="629"/>
      <c r="H57" s="629"/>
      <c r="I57" s="629"/>
      <c r="J57" s="629"/>
      <c r="K57" s="629"/>
      <c r="L57" s="629"/>
      <c r="M57" s="629"/>
      <c r="N57" s="629"/>
      <c r="O57" s="629"/>
      <c r="Q57" s="115"/>
    </row>
    <row r="58" spans="1:17">
      <c r="A58" s="650" t="s">
        <v>1096</v>
      </c>
      <c r="B58" s="650"/>
      <c r="C58" s="650"/>
      <c r="D58" s="650"/>
      <c r="E58" s="650"/>
      <c r="F58" s="650"/>
      <c r="G58" s="650"/>
      <c r="H58" s="650"/>
      <c r="I58" s="650"/>
      <c r="J58" s="650"/>
      <c r="K58" s="650"/>
      <c r="L58" s="650"/>
      <c r="M58" s="650"/>
      <c r="N58" s="650"/>
      <c r="O58" s="650"/>
      <c r="Q58" s="115"/>
    </row>
    <row r="59" spans="1:17">
      <c r="A59" s="629"/>
      <c r="B59" s="629"/>
      <c r="C59" s="629"/>
      <c r="D59" s="629"/>
      <c r="E59" s="629"/>
      <c r="F59" s="629"/>
      <c r="G59" s="629"/>
      <c r="H59" s="629"/>
      <c r="I59" s="629"/>
      <c r="J59" s="629"/>
      <c r="K59" s="629"/>
      <c r="L59" s="629"/>
      <c r="M59" s="629"/>
      <c r="N59" s="629"/>
      <c r="O59" s="629"/>
    </row>
    <row r="60" spans="1:17">
      <c r="A60" s="133" t="s">
        <v>1097</v>
      </c>
      <c r="B60" s="132"/>
      <c r="C60" s="132"/>
      <c r="D60" s="132"/>
      <c r="E60" s="132"/>
      <c r="F60" s="132"/>
      <c r="G60" s="132"/>
      <c r="H60" s="132"/>
      <c r="I60" s="132"/>
      <c r="J60" s="132"/>
      <c r="K60" s="132"/>
      <c r="L60" s="132"/>
      <c r="M60" s="132"/>
      <c r="N60" s="132"/>
      <c r="O60" s="132"/>
    </row>
    <row r="61" spans="1:17">
      <c r="A61" s="653" t="s">
        <v>756</v>
      </c>
      <c r="B61" s="653"/>
      <c r="C61" s="653"/>
      <c r="D61" s="653"/>
      <c r="E61" s="653"/>
      <c r="F61" s="653"/>
      <c r="G61" s="653"/>
      <c r="H61" s="653"/>
      <c r="I61" s="653"/>
      <c r="J61" s="653"/>
      <c r="K61" s="653"/>
      <c r="L61" s="653"/>
      <c r="M61" s="653"/>
      <c r="N61" s="653"/>
      <c r="O61" s="653"/>
      <c r="Q61" s="115"/>
    </row>
    <row r="62" spans="1:17" ht="85" customHeight="1">
      <c r="A62" s="658" t="s">
        <v>850</v>
      </c>
      <c r="B62" s="658"/>
      <c r="C62" s="658"/>
      <c r="D62" s="658"/>
      <c r="E62" s="658"/>
      <c r="F62" s="658"/>
      <c r="G62" s="658"/>
      <c r="H62" s="658"/>
      <c r="I62" s="658"/>
      <c r="J62" s="658"/>
      <c r="K62" s="658"/>
      <c r="L62" s="658"/>
      <c r="M62" s="658"/>
      <c r="N62" s="658"/>
      <c r="O62" s="658"/>
    </row>
    <row r="63" spans="1:17">
      <c r="A63" s="1"/>
      <c r="B63" s="1"/>
      <c r="C63" s="1"/>
      <c r="D63" s="1"/>
      <c r="E63" s="1"/>
      <c r="F63" s="1"/>
      <c r="G63" s="1"/>
      <c r="H63" s="1"/>
      <c r="I63" s="1"/>
      <c r="J63" s="1"/>
      <c r="K63" s="1"/>
      <c r="L63" s="1"/>
      <c r="M63" s="1"/>
      <c r="N63" s="1"/>
      <c r="O63" s="1"/>
    </row>
    <row r="64" spans="1:17">
      <c r="A64" s="133" t="s">
        <v>1076</v>
      </c>
      <c r="B64" s="132"/>
      <c r="C64" s="132"/>
      <c r="D64" s="132"/>
      <c r="E64" s="132"/>
      <c r="F64" s="132"/>
      <c r="G64" s="132"/>
      <c r="H64" s="132"/>
      <c r="I64" s="132"/>
      <c r="J64" s="132"/>
      <c r="K64" s="132"/>
      <c r="L64" s="132"/>
      <c r="M64" s="132"/>
      <c r="N64" s="132"/>
      <c r="O64" s="132"/>
    </row>
    <row r="65" spans="1:15">
      <c r="A65" s="653" t="s">
        <v>1150</v>
      </c>
      <c r="B65" s="653"/>
      <c r="C65" s="653"/>
      <c r="D65" s="653"/>
      <c r="E65" s="653"/>
      <c r="F65" s="653"/>
      <c r="G65" s="653"/>
      <c r="H65" s="653"/>
      <c r="I65" s="653"/>
      <c r="J65" s="653"/>
      <c r="K65" s="653"/>
      <c r="L65" s="653"/>
      <c r="M65" s="653"/>
      <c r="N65" s="653"/>
      <c r="O65" s="653"/>
    </row>
    <row r="66" spans="1:15">
      <c r="A66" s="132" t="s">
        <v>343</v>
      </c>
      <c r="B66" s="132"/>
      <c r="C66" s="132"/>
      <c r="D66" s="132"/>
      <c r="E66" s="132"/>
      <c r="F66" s="132"/>
      <c r="G66" s="352" t="s">
        <v>260</v>
      </c>
      <c r="H66" s="132"/>
      <c r="I66" s="133"/>
      <c r="J66" s="132"/>
      <c r="K66" s="132"/>
      <c r="L66" s="132"/>
      <c r="M66" s="132"/>
      <c r="N66" s="132"/>
      <c r="O66" s="132"/>
    </row>
    <row r="67" spans="1:15">
      <c r="A67" s="1" t="s">
        <v>274</v>
      </c>
      <c r="B67" s="1"/>
      <c r="C67" s="1"/>
      <c r="D67" s="1"/>
      <c r="E67" s="1"/>
      <c r="F67" s="1"/>
      <c r="G67" s="351" t="s">
        <v>263</v>
      </c>
      <c r="H67" s="1"/>
      <c r="I67" s="1"/>
      <c r="J67" s="1"/>
      <c r="K67" s="1"/>
      <c r="L67" s="1"/>
      <c r="M67" s="1"/>
      <c r="N67" s="1"/>
      <c r="O67" s="1"/>
    </row>
    <row r="68" spans="1:15">
      <c r="A68" s="132" t="s">
        <v>342</v>
      </c>
      <c r="B68" s="132"/>
      <c r="C68" s="132"/>
      <c r="D68" s="132"/>
      <c r="E68" s="132"/>
      <c r="F68" s="132"/>
      <c r="G68" s="132"/>
      <c r="H68" s="132"/>
      <c r="I68" s="133"/>
      <c r="J68" s="132"/>
      <c r="K68" s="132"/>
      <c r="L68" s="132"/>
      <c r="M68" s="132"/>
      <c r="N68" s="132"/>
      <c r="O68" s="132"/>
    </row>
    <row r="69" spans="1:15">
      <c r="A69" s="186" t="s">
        <v>1151</v>
      </c>
      <c r="B69" s="186"/>
      <c r="C69" s="186"/>
      <c r="D69" s="186"/>
      <c r="E69" s="186"/>
      <c r="F69" s="186"/>
      <c r="G69" s="143"/>
      <c r="H69" s="186"/>
      <c r="I69" s="186"/>
      <c r="J69" s="186"/>
      <c r="K69" s="186"/>
      <c r="L69" s="186"/>
      <c r="M69" s="186"/>
      <c r="N69" s="186"/>
      <c r="O69" s="186"/>
    </row>
    <row r="70" spans="1:15">
      <c r="A70" s="132"/>
      <c r="B70" s="132"/>
      <c r="C70" s="132"/>
      <c r="D70" s="132"/>
      <c r="E70" s="132"/>
      <c r="F70" s="132"/>
      <c r="G70" s="132"/>
      <c r="H70" s="132"/>
      <c r="I70" s="132"/>
      <c r="J70" s="132"/>
      <c r="K70" s="132"/>
      <c r="L70" s="132"/>
      <c r="M70" s="132"/>
      <c r="N70" s="132"/>
      <c r="O70" s="132"/>
    </row>
    <row r="71" spans="1:15">
      <c r="A71" s="561"/>
      <c r="B71" s="561"/>
      <c r="C71" s="561"/>
      <c r="D71" s="561"/>
      <c r="E71" s="561"/>
      <c r="F71" s="561"/>
      <c r="G71" s="561"/>
      <c r="H71" s="561"/>
      <c r="I71" s="561"/>
      <c r="J71" s="561"/>
      <c r="K71" s="561"/>
      <c r="L71" s="561"/>
      <c r="M71" s="561"/>
      <c r="N71" s="561"/>
      <c r="O71" s="561"/>
    </row>
    <row r="72" spans="1:15" ht="15">
      <c r="A72" s="566" t="s">
        <v>527</v>
      </c>
      <c r="B72" s="1"/>
      <c r="C72" s="1"/>
      <c r="D72" s="1"/>
      <c r="E72" s="1"/>
      <c r="F72" s="1"/>
      <c r="G72" s="1"/>
      <c r="H72" s="1"/>
      <c r="I72" s="1"/>
      <c r="J72" s="1"/>
      <c r="K72" s="1"/>
      <c r="L72" s="1"/>
      <c r="M72" s="1"/>
      <c r="N72" s="1"/>
      <c r="O72" s="1"/>
    </row>
    <row r="73" spans="1:15">
      <c r="A73" s="650" t="s">
        <v>851</v>
      </c>
      <c r="B73" s="650"/>
      <c r="C73" s="650"/>
      <c r="D73" s="650"/>
      <c r="E73" s="650"/>
      <c r="F73" s="650"/>
      <c r="G73" s="650"/>
      <c r="H73" s="650"/>
      <c r="I73" s="650"/>
      <c r="J73" s="650"/>
      <c r="K73" s="650"/>
      <c r="L73" s="650"/>
      <c r="M73" s="650"/>
      <c r="N73" s="650"/>
      <c r="O73" s="650"/>
    </row>
    <row r="74" spans="1:15">
      <c r="A74" s="650" t="s">
        <v>967</v>
      </c>
      <c r="B74" s="650"/>
      <c r="C74" s="650"/>
      <c r="D74" s="650"/>
      <c r="E74" s="650"/>
      <c r="F74" s="650"/>
      <c r="G74" s="650"/>
      <c r="H74" s="650"/>
      <c r="I74" s="650"/>
      <c r="J74" s="650"/>
      <c r="K74" s="650"/>
      <c r="L74" s="650"/>
      <c r="M74" s="650"/>
      <c r="N74" s="650"/>
      <c r="O74" s="650"/>
    </row>
    <row r="75" spans="1:15">
      <c r="A75" s="650"/>
      <c r="B75" s="650"/>
      <c r="C75" s="650"/>
      <c r="D75" s="650"/>
      <c r="E75" s="650"/>
      <c r="F75" s="650"/>
      <c r="G75" s="650"/>
      <c r="H75" s="650"/>
      <c r="I75" s="650"/>
      <c r="J75" s="650"/>
      <c r="K75" s="650"/>
      <c r="L75" s="650"/>
      <c r="M75" s="650"/>
      <c r="N75" s="650"/>
      <c r="O75" s="650"/>
    </row>
    <row r="76" spans="1:15">
      <c r="A76" s="657" t="s">
        <v>253</v>
      </c>
      <c r="B76" s="657"/>
      <c r="C76" s="657"/>
      <c r="D76" s="657"/>
      <c r="E76" s="120" t="s">
        <v>2</v>
      </c>
      <c r="F76" s="1"/>
      <c r="G76" s="1"/>
      <c r="H76" s="1"/>
      <c r="I76" s="1"/>
      <c r="J76" s="1"/>
      <c r="K76" s="1"/>
      <c r="L76" s="1"/>
      <c r="M76" s="1"/>
      <c r="N76" s="1"/>
      <c r="O76" s="1"/>
    </row>
    <row r="77" spans="1:15">
      <c r="A77" s="659"/>
      <c r="B77" s="660"/>
      <c r="C77" s="660"/>
      <c r="D77" s="660"/>
      <c r="E77" s="660"/>
      <c r="F77" s="660"/>
      <c r="G77" s="660"/>
      <c r="H77" s="660"/>
      <c r="I77" s="660"/>
      <c r="J77" s="660"/>
      <c r="K77" s="660"/>
      <c r="L77" s="660"/>
      <c r="M77" s="660"/>
      <c r="N77" s="660"/>
      <c r="O77" s="660"/>
    </row>
    <row r="78" spans="1:15">
      <c r="A78" s="657" t="s">
        <v>853</v>
      </c>
      <c r="B78" s="657"/>
      <c r="C78" s="657"/>
      <c r="D78" s="657"/>
      <c r="E78" s="391" t="s">
        <v>852</v>
      </c>
      <c r="F78" s="392"/>
      <c r="G78" s="392"/>
      <c r="H78" s="392"/>
      <c r="I78" s="392"/>
      <c r="J78" s="392"/>
      <c r="K78" s="392"/>
      <c r="L78" s="392"/>
      <c r="M78" s="392"/>
      <c r="N78" s="392"/>
      <c r="O78" s="392"/>
    </row>
    <row r="79" spans="1:15">
      <c r="A79" s="1"/>
      <c r="B79" s="1"/>
      <c r="C79" s="1"/>
      <c r="D79" s="1"/>
      <c r="E79" s="1"/>
      <c r="F79" s="1"/>
      <c r="G79" s="1"/>
      <c r="H79" s="1"/>
      <c r="I79" s="1"/>
      <c r="J79" s="1"/>
      <c r="K79" s="1"/>
      <c r="L79" s="1"/>
      <c r="M79" s="1"/>
      <c r="N79" s="1"/>
      <c r="O79" s="1"/>
    </row>
    <row r="80" spans="1:15">
      <c r="A80" s="651" t="s">
        <v>3</v>
      </c>
      <c r="B80" s="651"/>
      <c r="C80" s="651"/>
      <c r="D80" s="651"/>
      <c r="E80" s="651"/>
      <c r="F80" s="651"/>
      <c r="G80" s="651"/>
      <c r="H80" s="651"/>
      <c r="I80" s="651"/>
      <c r="J80" s="651"/>
      <c r="K80" s="651"/>
      <c r="L80" s="651"/>
      <c r="M80" s="651"/>
      <c r="N80" s="651"/>
      <c r="O80" s="651"/>
    </row>
    <row r="81" spans="1:21">
      <c r="A81" s="1" t="s">
        <v>4</v>
      </c>
      <c r="B81" s="1" t="s">
        <v>809</v>
      </c>
      <c r="C81" s="1"/>
      <c r="D81" s="3"/>
      <c r="E81" s="3"/>
      <c r="F81" s="3"/>
      <c r="G81" s="3"/>
      <c r="H81" s="4"/>
      <c r="I81" s="4"/>
      <c r="J81" s="4"/>
      <c r="K81" s="4"/>
      <c r="L81" s="4"/>
      <c r="M81" s="4"/>
      <c r="N81" s="4"/>
      <c r="O81" s="4"/>
    </row>
    <row r="82" spans="1:21">
      <c r="A82" s="5"/>
      <c r="B82" s="5"/>
      <c r="C82" s="5"/>
      <c r="D82" s="5"/>
      <c r="E82" s="5"/>
      <c r="F82" s="5"/>
      <c r="G82" s="5"/>
      <c r="H82" s="5"/>
      <c r="I82" s="5"/>
    </row>
    <row r="84" spans="1:21" ht="13" thickBot="1"/>
    <row r="85" spans="1:21">
      <c r="A85" s="663" t="s">
        <v>5</v>
      </c>
      <c r="B85" s="663"/>
      <c r="C85" s="663"/>
      <c r="D85" s="663"/>
      <c r="E85" s="663"/>
      <c r="F85" s="663"/>
      <c r="G85" s="663"/>
      <c r="H85" s="663"/>
      <c r="I85" s="663"/>
      <c r="J85" s="663"/>
      <c r="K85" s="663"/>
      <c r="L85" s="663"/>
      <c r="M85" s="663"/>
      <c r="N85" s="663"/>
      <c r="O85" s="663"/>
      <c r="Q85" s="122" t="s">
        <v>291</v>
      </c>
    </row>
    <row r="86" spans="1:21">
      <c r="A86" s="6"/>
      <c r="B86" s="7"/>
      <c r="C86" s="7"/>
      <c r="D86" s="7"/>
      <c r="E86" s="7"/>
      <c r="F86" s="7"/>
      <c r="G86" s="7"/>
      <c r="H86" s="7"/>
      <c r="I86" s="7"/>
      <c r="J86" s="7"/>
      <c r="K86" s="7"/>
      <c r="L86" s="7"/>
      <c r="M86" s="7"/>
      <c r="N86" s="7"/>
      <c r="O86" s="8"/>
      <c r="Q86" s="123"/>
      <c r="S86" s="142"/>
      <c r="T86" s="123"/>
    </row>
    <row r="87" spans="1:21">
      <c r="A87" s="415" t="s">
        <v>913</v>
      </c>
      <c r="B87" s="414" t="s">
        <v>282</v>
      </c>
      <c r="D87" s="408">
        <v>42812</v>
      </c>
      <c r="E87" s="413"/>
      <c r="F87" s="169"/>
      <c r="G87" s="413"/>
      <c r="H87" s="413"/>
      <c r="I87" s="413"/>
      <c r="J87" s="413"/>
      <c r="K87" s="413"/>
      <c r="L87" s="413"/>
      <c r="M87" s="413"/>
      <c r="N87" s="413"/>
      <c r="O87" s="8"/>
      <c r="Q87" s="123" t="s">
        <v>724</v>
      </c>
      <c r="R87" s="123"/>
      <c r="T87" s="142"/>
      <c r="U87" s="142"/>
    </row>
    <row r="88" spans="1:21">
      <c r="A88" s="126" t="s">
        <v>1117</v>
      </c>
      <c r="B88" s="414"/>
      <c r="C88" s="413"/>
      <c r="D88" s="169"/>
      <c r="E88" s="413"/>
      <c r="F88" s="169"/>
      <c r="G88" s="413"/>
      <c r="H88" s="413"/>
      <c r="I88" s="413"/>
      <c r="L88" s="169"/>
      <c r="M88" s="169"/>
      <c r="N88" s="413"/>
      <c r="O88" s="8"/>
    </row>
    <row r="89" spans="1:21">
      <c r="A89" s="126" t="s">
        <v>1116</v>
      </c>
      <c r="B89" s="523"/>
      <c r="C89" s="522"/>
      <c r="D89" s="169"/>
      <c r="E89" s="522"/>
      <c r="F89" s="169"/>
      <c r="G89" s="522"/>
      <c r="H89" s="522"/>
      <c r="I89" s="522"/>
      <c r="L89" s="169"/>
      <c r="M89" s="169"/>
      <c r="N89" s="413"/>
      <c r="O89" s="8"/>
      <c r="Q89" s="123" t="s">
        <v>1120</v>
      </c>
    </row>
    <row r="90" spans="1:21">
      <c r="A90" s="126" t="s">
        <v>1015</v>
      </c>
      <c r="B90" s="562"/>
      <c r="C90" s="563"/>
      <c r="D90" s="169"/>
      <c r="E90" s="563"/>
      <c r="F90" s="169"/>
      <c r="G90" s="563"/>
      <c r="H90" s="563"/>
      <c r="I90" s="563"/>
      <c r="L90" s="169"/>
      <c r="M90" s="169"/>
      <c r="N90" s="563"/>
      <c r="O90" s="8"/>
    </row>
    <row r="91" spans="1:21">
      <c r="A91" s="126" t="s">
        <v>1016</v>
      </c>
      <c r="B91" s="562"/>
      <c r="C91" s="563"/>
      <c r="D91" s="169"/>
      <c r="E91" s="563"/>
      <c r="F91" s="169"/>
      <c r="G91" s="563"/>
      <c r="H91" s="563"/>
      <c r="I91" s="563"/>
      <c r="L91" s="169"/>
      <c r="M91" s="169"/>
      <c r="N91" s="563"/>
      <c r="O91" s="8"/>
      <c r="Q91" s="123" t="s">
        <v>860</v>
      </c>
      <c r="S91" s="123"/>
    </row>
    <row r="92" spans="1:21">
      <c r="A92" s="126" t="s">
        <v>1098</v>
      </c>
      <c r="B92" s="562"/>
      <c r="C92" s="563"/>
      <c r="D92" s="169"/>
      <c r="E92" s="563"/>
      <c r="F92" s="169"/>
      <c r="G92" s="563"/>
      <c r="H92" s="563"/>
      <c r="I92" s="563"/>
      <c r="L92" s="169"/>
      <c r="M92" s="169"/>
      <c r="N92" s="563"/>
      <c r="O92" s="8"/>
      <c r="Q92" s="123" t="s">
        <v>864</v>
      </c>
      <c r="S92" s="142" t="s">
        <v>301</v>
      </c>
    </row>
    <row r="93" spans="1:21">
      <c r="A93" s="126" t="s">
        <v>1099</v>
      </c>
      <c r="B93" s="562"/>
      <c r="C93" s="563"/>
      <c r="D93" s="169"/>
      <c r="E93" s="563"/>
      <c r="F93" s="169"/>
      <c r="G93" s="563"/>
      <c r="H93" s="563"/>
      <c r="I93" s="563"/>
      <c r="J93" s="635"/>
      <c r="L93" s="169"/>
      <c r="M93" s="169"/>
      <c r="N93" s="563"/>
      <c r="O93" s="8"/>
      <c r="Q93" s="123" t="s">
        <v>861</v>
      </c>
      <c r="S93" s="142" t="s">
        <v>531</v>
      </c>
      <c r="T93" s="123"/>
    </row>
    <row r="94" spans="1:21">
      <c r="A94" s="636" t="s">
        <v>1100</v>
      </c>
      <c r="B94" s="562"/>
      <c r="C94" s="563"/>
      <c r="D94" s="169"/>
      <c r="E94" s="563"/>
      <c r="F94" s="169"/>
      <c r="G94" s="563"/>
      <c r="H94" s="563"/>
      <c r="I94" s="563"/>
      <c r="J94" s="635"/>
      <c r="L94" s="169"/>
      <c r="M94" s="169"/>
      <c r="N94" s="563"/>
      <c r="O94" s="8"/>
      <c r="Q94" s="123" t="s">
        <v>863</v>
      </c>
      <c r="S94" s="394" t="s">
        <v>847</v>
      </c>
    </row>
    <row r="95" spans="1:21">
      <c r="A95" s="126" t="s">
        <v>1132</v>
      </c>
      <c r="B95" s="410"/>
      <c r="C95" s="409"/>
      <c r="D95" s="169"/>
      <c r="E95" s="409"/>
      <c r="F95" s="169"/>
      <c r="G95" s="409"/>
      <c r="H95" s="409"/>
      <c r="I95" s="409"/>
      <c r="L95" s="169"/>
      <c r="M95" s="169"/>
      <c r="N95" s="522"/>
      <c r="O95" s="8"/>
      <c r="Q95" s="123" t="s">
        <v>862</v>
      </c>
    </row>
    <row r="96" spans="1:21">
      <c r="A96" s="126" t="s">
        <v>1133</v>
      </c>
      <c r="B96" s="521"/>
      <c r="C96" s="520"/>
      <c r="D96" s="169"/>
      <c r="E96" s="520"/>
      <c r="F96" s="169"/>
      <c r="G96" s="520"/>
      <c r="H96" s="520"/>
      <c r="I96" s="520"/>
      <c r="L96" s="169"/>
      <c r="M96" s="169"/>
      <c r="N96" s="409"/>
      <c r="O96" s="8"/>
    </row>
    <row r="97" spans="1:20">
      <c r="A97" s="126" t="s">
        <v>1134</v>
      </c>
      <c r="O97" s="8"/>
    </row>
    <row r="98" spans="1:20">
      <c r="A98" s="126" t="s">
        <v>1135</v>
      </c>
      <c r="O98" s="8"/>
      <c r="Q98" s="123" t="s">
        <v>957</v>
      </c>
      <c r="T98" s="142" t="s">
        <v>866</v>
      </c>
    </row>
    <row r="99" spans="1:20">
      <c r="A99" s="126" t="s">
        <v>1136</v>
      </c>
      <c r="L99" s="169"/>
      <c r="M99" s="169"/>
      <c r="N99" s="409"/>
      <c r="O99" s="8"/>
      <c r="Q99" s="123" t="s">
        <v>876</v>
      </c>
    </row>
    <row r="100" spans="1:20">
      <c r="A100" s="126" t="s">
        <v>1137</v>
      </c>
      <c r="B100" s="562"/>
      <c r="C100" s="563"/>
      <c r="D100" s="169"/>
      <c r="E100" s="563"/>
      <c r="F100" s="169"/>
      <c r="G100" s="563"/>
      <c r="H100" s="563"/>
      <c r="I100" s="563"/>
      <c r="O100" s="8"/>
      <c r="Q100" s="115"/>
    </row>
    <row r="101" spans="1:20">
      <c r="A101" s="126" t="s">
        <v>1138</v>
      </c>
      <c r="B101" s="410"/>
      <c r="C101" s="409"/>
      <c r="D101" s="169"/>
      <c r="E101" s="409"/>
      <c r="F101" s="169"/>
      <c r="G101" s="409"/>
      <c r="H101" s="409"/>
      <c r="I101" s="409"/>
      <c r="O101" s="8"/>
      <c r="Q101" s="123" t="s">
        <v>1121</v>
      </c>
    </row>
    <row r="102" spans="1:20">
      <c r="A102" s="126" t="s">
        <v>1139</v>
      </c>
      <c r="H102" s="573"/>
      <c r="L102" s="169"/>
      <c r="M102" s="169"/>
      <c r="N102" s="563"/>
      <c r="O102" s="8"/>
    </row>
    <row r="103" spans="1:20">
      <c r="A103" s="126" t="s">
        <v>1140</v>
      </c>
      <c r="H103" s="573"/>
      <c r="L103" s="169"/>
      <c r="M103" s="169"/>
      <c r="N103" s="563"/>
      <c r="O103" s="8"/>
      <c r="Q103" s="123" t="s">
        <v>1131</v>
      </c>
    </row>
    <row r="104" spans="1:20">
      <c r="A104" s="126" t="s">
        <v>1141</v>
      </c>
      <c r="H104" s="573"/>
      <c r="L104" s="169"/>
      <c r="M104" s="169"/>
      <c r="N104" s="563"/>
      <c r="O104" s="8"/>
    </row>
    <row r="105" spans="1:20">
      <c r="A105" s="126" t="s">
        <v>1142</v>
      </c>
      <c r="H105" s="573"/>
      <c r="J105" s="142" t="s">
        <v>1013</v>
      </c>
      <c r="K105" s="589"/>
      <c r="M105" s="169"/>
      <c r="N105" s="563"/>
      <c r="O105" s="8"/>
    </row>
    <row r="106" spans="1:20">
      <c r="A106" s="126" t="s">
        <v>1143</v>
      </c>
      <c r="L106" s="169"/>
      <c r="M106" s="169"/>
      <c r="N106" s="520"/>
      <c r="O106" s="8"/>
    </row>
    <row r="107" spans="1:20">
      <c r="A107" s="126" t="s">
        <v>1144</v>
      </c>
      <c r="L107" s="169"/>
      <c r="M107" s="169"/>
      <c r="N107" s="563"/>
      <c r="O107" s="8"/>
      <c r="Q107" s="123"/>
      <c r="S107" s="142"/>
    </row>
    <row r="108" spans="1:20">
      <c r="A108" s="126" t="s">
        <v>1145</v>
      </c>
      <c r="J108" s="142" t="s">
        <v>838</v>
      </c>
      <c r="N108" s="563"/>
      <c r="O108" s="8"/>
    </row>
    <row r="109" spans="1:20">
      <c r="A109" s="126" t="s">
        <v>1155</v>
      </c>
      <c r="L109" s="169"/>
      <c r="M109" s="169"/>
      <c r="N109" s="563"/>
      <c r="O109" s="8"/>
      <c r="Q109" s="122" t="s">
        <v>1020</v>
      </c>
    </row>
    <row r="110" spans="1:20">
      <c r="A110" s="640" t="s">
        <v>1154</v>
      </c>
      <c r="C110" s="563"/>
      <c r="D110" s="169"/>
      <c r="G110" s="589" t="s">
        <v>1118</v>
      </c>
      <c r="H110" s="563"/>
      <c r="I110" s="563"/>
      <c r="L110" s="169"/>
      <c r="M110" s="169"/>
      <c r="N110" s="563"/>
      <c r="O110" s="8"/>
      <c r="Q110" s="123"/>
    </row>
    <row r="111" spans="1:20">
      <c r="A111" s="640" t="s">
        <v>1156</v>
      </c>
      <c r="C111" s="563"/>
      <c r="D111" s="169"/>
      <c r="G111" s="589"/>
      <c r="H111" s="563"/>
      <c r="I111" s="563"/>
      <c r="L111" s="169"/>
      <c r="M111" s="169"/>
      <c r="N111" s="563"/>
      <c r="O111" s="8"/>
      <c r="Q111" s="123" t="s">
        <v>1157</v>
      </c>
    </row>
    <row r="112" spans="1:20">
      <c r="A112" s="126" t="s">
        <v>1152</v>
      </c>
      <c r="L112" s="169"/>
      <c r="M112" s="169"/>
      <c r="N112" s="563"/>
      <c r="O112" s="8"/>
      <c r="Q112" s="123" t="s">
        <v>1158</v>
      </c>
    </row>
    <row r="113" spans="1:18">
      <c r="A113" s="126"/>
      <c r="B113" s="589"/>
      <c r="C113" s="563"/>
      <c r="D113" s="169"/>
      <c r="E113" s="563"/>
      <c r="F113" s="169"/>
      <c r="G113" s="563"/>
      <c r="H113" s="563"/>
      <c r="I113" s="563"/>
      <c r="L113" s="169"/>
      <c r="M113" s="169"/>
      <c r="N113" s="563"/>
      <c r="O113" s="8"/>
      <c r="Q113" s="123"/>
    </row>
    <row r="114" spans="1:18">
      <c r="A114" s="402" t="s">
        <v>880</v>
      </c>
      <c r="B114" s="401" t="s">
        <v>282</v>
      </c>
      <c r="D114" s="408">
        <v>42772</v>
      </c>
      <c r="G114" s="329"/>
      <c r="I114" s="400"/>
      <c r="J114" s="169"/>
      <c r="K114" s="400"/>
      <c r="L114" s="400"/>
      <c r="O114" s="8"/>
    </row>
    <row r="115" spans="1:18">
      <c r="A115" s="9" t="s">
        <v>884</v>
      </c>
      <c r="B115" s="401"/>
      <c r="C115" s="400"/>
      <c r="D115" s="169"/>
      <c r="E115" s="400"/>
      <c r="H115" s="400"/>
      <c r="I115" s="400"/>
      <c r="J115" s="400"/>
      <c r="K115" s="400"/>
      <c r="L115" s="400"/>
      <c r="M115" s="169"/>
      <c r="N115" s="169"/>
      <c r="O115" s="8"/>
      <c r="Q115" s="123"/>
    </row>
    <row r="116" spans="1:18">
      <c r="A116" s="9" t="s">
        <v>901</v>
      </c>
      <c r="B116" s="401"/>
      <c r="C116" s="400"/>
      <c r="D116" s="169"/>
      <c r="E116" s="400"/>
      <c r="H116" s="400"/>
      <c r="I116" s="400"/>
      <c r="J116" s="400"/>
      <c r="K116" s="400"/>
      <c r="L116" s="400"/>
      <c r="M116" s="169"/>
      <c r="N116" s="169"/>
      <c r="O116" s="8"/>
      <c r="Q116" s="115"/>
    </row>
    <row r="117" spans="1:18">
      <c r="A117" s="9" t="s">
        <v>899</v>
      </c>
      <c r="B117" s="401"/>
      <c r="C117" s="400"/>
      <c r="D117" s="169"/>
      <c r="E117" s="400"/>
      <c r="H117" s="400"/>
      <c r="I117" s="400"/>
      <c r="L117" s="169"/>
      <c r="M117" s="169"/>
      <c r="N117" s="169"/>
      <c r="O117" s="8"/>
    </row>
    <row r="118" spans="1:18">
      <c r="A118" s="401" t="s">
        <v>886</v>
      </c>
      <c r="B118" s="401"/>
      <c r="C118" s="400"/>
      <c r="D118" s="169"/>
      <c r="E118" s="400"/>
      <c r="F118" s="169"/>
      <c r="G118" s="400"/>
      <c r="H118" s="400"/>
      <c r="I118" s="400"/>
      <c r="L118" s="400"/>
      <c r="M118" s="169"/>
      <c r="N118" s="400"/>
      <c r="O118" s="8"/>
    </row>
    <row r="119" spans="1:18">
      <c r="A119" s="126" t="s">
        <v>890</v>
      </c>
      <c r="B119" s="404"/>
      <c r="C119" s="403"/>
      <c r="D119" s="169"/>
      <c r="E119" s="403"/>
      <c r="F119" s="169"/>
      <c r="G119" s="403"/>
      <c r="H119" s="403"/>
      <c r="I119" s="403"/>
      <c r="L119" s="169"/>
      <c r="M119" s="169"/>
      <c r="N119" s="403"/>
      <c r="O119" s="8"/>
    </row>
    <row r="120" spans="1:18">
      <c r="A120" s="126" t="s">
        <v>902</v>
      </c>
      <c r="B120" s="407"/>
      <c r="C120" s="406"/>
      <c r="D120" s="169"/>
      <c r="E120" s="406"/>
      <c r="F120" s="169"/>
      <c r="G120" s="406"/>
      <c r="H120" s="406"/>
      <c r="I120" s="406"/>
      <c r="L120" s="169"/>
      <c r="M120" s="169"/>
      <c r="N120" s="406"/>
      <c r="O120" s="8"/>
    </row>
    <row r="121" spans="1:18">
      <c r="A121" s="401"/>
      <c r="B121" s="401"/>
      <c r="C121" s="400"/>
      <c r="D121" s="169"/>
      <c r="E121" s="400"/>
      <c r="F121" s="169"/>
      <c r="G121" s="400"/>
      <c r="H121" s="400"/>
      <c r="I121" s="400"/>
      <c r="J121" s="400"/>
      <c r="K121" s="400"/>
      <c r="L121" s="400"/>
      <c r="M121" s="169"/>
      <c r="N121" s="400"/>
      <c r="O121" s="8"/>
      <c r="Q121" s="123"/>
      <c r="R121" s="115"/>
    </row>
    <row r="122" spans="1:18">
      <c r="A122" s="183" t="s">
        <v>442</v>
      </c>
      <c r="B122" s="182" t="s">
        <v>282</v>
      </c>
      <c r="D122" s="408">
        <v>42747</v>
      </c>
      <c r="F122" s="181" t="s">
        <v>688</v>
      </c>
      <c r="G122" s="329"/>
      <c r="I122" s="181"/>
      <c r="J122" s="181"/>
      <c r="K122" s="181"/>
      <c r="L122" s="181"/>
      <c r="O122" s="8"/>
    </row>
    <row r="123" spans="1:18">
      <c r="A123" s="9" t="s">
        <v>493</v>
      </c>
      <c r="B123" s="261"/>
      <c r="C123" s="260"/>
      <c r="D123" s="169"/>
      <c r="E123" s="260"/>
      <c r="H123" s="260"/>
      <c r="I123" s="260"/>
      <c r="J123" s="260"/>
      <c r="K123" s="260"/>
      <c r="L123" s="260"/>
      <c r="M123" s="169"/>
      <c r="N123" s="169"/>
      <c r="O123" s="8"/>
    </row>
    <row r="124" spans="1:18">
      <c r="A124" s="261" t="s">
        <v>444</v>
      </c>
      <c r="B124" s="261"/>
      <c r="C124" s="260"/>
      <c r="D124" s="169"/>
      <c r="E124" s="260"/>
      <c r="F124" s="169"/>
      <c r="G124" s="260"/>
      <c r="H124" s="260"/>
      <c r="I124" s="260"/>
      <c r="J124" s="260"/>
      <c r="K124" s="260"/>
      <c r="L124" s="260"/>
      <c r="M124" s="169"/>
      <c r="N124" s="260"/>
      <c r="O124" s="8"/>
    </row>
    <row r="125" spans="1:18">
      <c r="A125" t="s">
        <v>445</v>
      </c>
      <c r="B125" s="181"/>
      <c r="C125" s="181"/>
      <c r="D125" s="181"/>
      <c r="E125" s="181"/>
      <c r="F125" s="181"/>
      <c r="G125" s="181"/>
      <c r="H125" s="181"/>
      <c r="I125" s="181"/>
      <c r="J125" s="181"/>
      <c r="K125" s="181"/>
      <c r="O125" s="8"/>
    </row>
    <row r="126" spans="1:18">
      <c r="A126" s="177" t="s">
        <v>446</v>
      </c>
      <c r="B126" s="181"/>
      <c r="C126" s="181"/>
      <c r="D126" s="181"/>
      <c r="E126" s="181"/>
      <c r="F126" s="181"/>
      <c r="G126" s="181"/>
      <c r="H126" s="181"/>
      <c r="I126" s="181"/>
      <c r="J126" s="169"/>
      <c r="K126" s="181"/>
      <c r="O126" s="8"/>
    </row>
    <row r="127" spans="1:18">
      <c r="A127" s="177" t="s">
        <v>447</v>
      </c>
      <c r="B127" s="181"/>
      <c r="C127" s="181"/>
      <c r="D127" s="181"/>
      <c r="E127" s="181"/>
      <c r="F127" s="181"/>
      <c r="G127" s="181"/>
      <c r="H127" s="181"/>
      <c r="I127" s="181"/>
      <c r="K127" s="169"/>
      <c r="O127" s="8"/>
    </row>
    <row r="128" spans="1:18">
      <c r="A128" s="190" t="s">
        <v>515</v>
      </c>
      <c r="B128" s="181"/>
      <c r="C128" s="181"/>
      <c r="D128" s="181"/>
      <c r="E128" s="181"/>
      <c r="F128" s="181"/>
      <c r="G128" s="181"/>
      <c r="H128" s="181"/>
      <c r="I128" s="181"/>
      <c r="J128" s="169"/>
      <c r="K128" s="181"/>
      <c r="O128" s="8"/>
    </row>
    <row r="129" spans="1:21">
      <c r="A129" s="191" t="s">
        <v>448</v>
      </c>
      <c r="B129" s="181"/>
      <c r="C129" s="181"/>
      <c r="D129" s="181"/>
      <c r="E129" s="181"/>
      <c r="F129" s="181"/>
      <c r="G129" s="181"/>
      <c r="H129" s="181"/>
      <c r="I129" s="181"/>
      <c r="J129" s="169"/>
      <c r="K129" s="181"/>
      <c r="O129" s="8"/>
    </row>
    <row r="130" spans="1:21">
      <c r="A130" s="191" t="s">
        <v>504</v>
      </c>
      <c r="B130" s="268"/>
      <c r="C130" s="268"/>
      <c r="D130" s="268"/>
      <c r="E130" s="268"/>
      <c r="F130" s="268"/>
      <c r="G130" s="268"/>
      <c r="H130" s="268"/>
      <c r="I130" s="268"/>
      <c r="J130" s="169"/>
      <c r="K130" s="268"/>
      <c r="M130" s="169"/>
      <c r="N130" s="268"/>
      <c r="O130" s="8"/>
    </row>
    <row r="131" spans="1:21">
      <c r="A131" s="191" t="s">
        <v>794</v>
      </c>
      <c r="B131" s="262"/>
      <c r="C131" s="262"/>
      <c r="D131" s="262"/>
      <c r="E131" s="262"/>
      <c r="F131" s="262"/>
      <c r="G131" s="262"/>
      <c r="H131" s="262"/>
      <c r="I131" s="262"/>
      <c r="J131" s="169"/>
      <c r="K131" s="262"/>
      <c r="M131" s="262"/>
      <c r="N131" s="262"/>
      <c r="O131" s="8"/>
      <c r="Q131" s="122" t="s">
        <v>460</v>
      </c>
    </row>
    <row r="132" spans="1:21">
      <c r="A132" s="94" t="s">
        <v>472</v>
      </c>
      <c r="B132" s="262"/>
      <c r="E132" s="262"/>
      <c r="F132" s="272" t="s">
        <v>471</v>
      </c>
      <c r="G132" s="262"/>
      <c r="H132" s="262"/>
      <c r="I132" s="262"/>
      <c r="J132" s="169"/>
      <c r="K132" s="262"/>
      <c r="M132" s="169"/>
      <c r="N132" s="262"/>
      <c r="O132" s="8"/>
    </row>
    <row r="133" spans="1:21">
      <c r="A133" s="264" t="s">
        <v>666</v>
      </c>
      <c r="B133" s="262"/>
      <c r="C133" s="262"/>
      <c r="D133" s="262"/>
      <c r="E133" s="262"/>
      <c r="I133" s="262"/>
      <c r="J133" s="169"/>
      <c r="K133" s="262"/>
      <c r="M133" s="262"/>
      <c r="N133" s="262"/>
      <c r="O133" s="8"/>
      <c r="Q133" s="123" t="s">
        <v>845</v>
      </c>
      <c r="R133" s="123"/>
      <c r="S133" s="123"/>
    </row>
    <row r="134" spans="1:21">
      <c r="A134" s="264" t="s">
        <v>449</v>
      </c>
      <c r="B134" s="262"/>
      <c r="C134" s="262"/>
      <c r="D134" s="262"/>
      <c r="E134" s="262"/>
      <c r="F134" s="262"/>
      <c r="G134" s="262"/>
      <c r="H134" s="262"/>
      <c r="I134" s="262"/>
      <c r="J134" s="169"/>
      <c r="K134" s="262"/>
      <c r="M134" s="262"/>
      <c r="N134" s="262"/>
      <c r="O134" s="8"/>
      <c r="Q134" s="393" t="s">
        <v>846</v>
      </c>
      <c r="R134" s="123"/>
      <c r="S134" s="123"/>
    </row>
    <row r="135" spans="1:21">
      <c r="A135" s="264" t="s">
        <v>795</v>
      </c>
      <c r="B135" s="262"/>
      <c r="C135" s="262"/>
      <c r="D135" s="262"/>
      <c r="E135" s="262"/>
      <c r="F135" s="262"/>
      <c r="G135" s="262"/>
      <c r="H135" s="262"/>
      <c r="I135" s="262"/>
      <c r="J135" s="169"/>
      <c r="K135" s="262"/>
      <c r="M135" s="262"/>
      <c r="N135" s="262"/>
      <c r="O135" s="8"/>
      <c r="Q135" s="123"/>
      <c r="R135" s="123"/>
      <c r="S135" s="123"/>
    </row>
    <row r="136" spans="1:21">
      <c r="A136" s="264" t="s">
        <v>476</v>
      </c>
      <c r="B136" s="262"/>
      <c r="C136" s="262"/>
      <c r="D136" s="262"/>
      <c r="E136" s="262"/>
      <c r="F136" s="262"/>
      <c r="G136" s="262"/>
      <c r="H136" s="262"/>
      <c r="I136" s="262"/>
      <c r="J136" s="169"/>
      <c r="K136" s="262"/>
      <c r="M136" s="262"/>
      <c r="N136" s="262"/>
      <c r="O136" s="8"/>
      <c r="Q136" s="123" t="s">
        <v>478</v>
      </c>
      <c r="R136" s="123"/>
      <c r="S136" s="123"/>
    </row>
    <row r="137" spans="1:21">
      <c r="A137" s="264" t="s">
        <v>477</v>
      </c>
      <c r="B137" s="274"/>
      <c r="C137" s="274"/>
      <c r="D137" s="274"/>
      <c r="E137" s="274"/>
      <c r="F137" s="274"/>
      <c r="G137" s="274"/>
      <c r="H137" s="274"/>
      <c r="I137" s="274"/>
      <c r="J137" s="169"/>
      <c r="K137" s="274"/>
      <c r="M137" s="274"/>
      <c r="N137" s="274"/>
      <c r="O137" s="8"/>
      <c r="Q137" s="123" t="s">
        <v>728</v>
      </c>
      <c r="R137" s="123"/>
      <c r="S137" s="123"/>
    </row>
    <row r="138" spans="1:21">
      <c r="A138" s="264" t="s">
        <v>796</v>
      </c>
      <c r="B138" s="262"/>
      <c r="C138" s="262"/>
      <c r="D138" s="262"/>
      <c r="E138" s="262"/>
      <c r="F138" s="262"/>
      <c r="G138" s="262"/>
      <c r="H138" s="262"/>
      <c r="I138" s="262"/>
      <c r="J138" s="169"/>
      <c r="K138" s="262"/>
      <c r="M138" s="262"/>
      <c r="N138" s="262"/>
      <c r="O138" s="8"/>
      <c r="Q138" s="123"/>
      <c r="R138" s="123"/>
      <c r="S138" s="123"/>
    </row>
    <row r="139" spans="1:21">
      <c r="A139" s="264" t="s">
        <v>451</v>
      </c>
      <c r="B139" s="262"/>
      <c r="C139" s="262"/>
      <c r="D139" s="262"/>
      <c r="E139" s="262"/>
      <c r="F139" s="262"/>
      <c r="G139" s="262"/>
      <c r="H139" s="262"/>
      <c r="I139" s="262"/>
      <c r="J139" s="169"/>
      <c r="K139" s="262"/>
      <c r="M139" s="262"/>
      <c r="N139" s="262"/>
      <c r="O139" s="8"/>
      <c r="Q139" s="123" t="s">
        <v>843</v>
      </c>
      <c r="T139" t="s">
        <v>1122</v>
      </c>
    </row>
    <row r="140" spans="1:21">
      <c r="A140" s="191" t="s">
        <v>879</v>
      </c>
      <c r="B140" s="269"/>
      <c r="C140" s="269"/>
      <c r="D140" s="269"/>
      <c r="E140" s="269"/>
      <c r="F140" s="269"/>
      <c r="G140" s="269"/>
      <c r="H140" s="269"/>
      <c r="I140" s="269"/>
      <c r="J140" s="169"/>
      <c r="K140" s="269"/>
      <c r="M140" s="269"/>
      <c r="N140" s="269"/>
      <c r="O140" s="8"/>
      <c r="Q140" s="123" t="s">
        <v>842</v>
      </c>
      <c r="T140" t="s">
        <v>841</v>
      </c>
      <c r="U140" s="142" t="s">
        <v>814</v>
      </c>
    </row>
    <row r="141" spans="1:21">
      <c r="A141" s="264" t="s">
        <v>470</v>
      </c>
      <c r="B141" s="263"/>
      <c r="C141" s="263"/>
      <c r="D141" s="263"/>
      <c r="E141" s="263"/>
      <c r="F141" s="263"/>
      <c r="G141" s="263"/>
      <c r="H141" s="263"/>
      <c r="I141" s="263"/>
      <c r="J141" s="169"/>
      <c r="K141" s="263"/>
      <c r="M141" s="263"/>
      <c r="N141" s="263"/>
      <c r="O141" s="8"/>
      <c r="Q141" s="123" t="s">
        <v>1017</v>
      </c>
      <c r="R141" s="115"/>
      <c r="S141" s="115"/>
      <c r="T141" t="s">
        <v>841</v>
      </c>
    </row>
    <row r="142" spans="1:21">
      <c r="A142" s="264" t="s">
        <v>682</v>
      </c>
      <c r="B142" s="269"/>
      <c r="C142" s="269"/>
      <c r="D142" s="269"/>
      <c r="E142" s="269"/>
      <c r="F142" s="269"/>
      <c r="G142" s="269"/>
      <c r="H142" s="269"/>
      <c r="I142" s="269"/>
      <c r="J142" s="169"/>
      <c r="K142" s="269"/>
      <c r="M142" s="269"/>
      <c r="N142" s="269"/>
      <c r="O142" s="8"/>
      <c r="Q142" s="123" t="s">
        <v>1018</v>
      </c>
      <c r="T142" t="s">
        <v>841</v>
      </c>
    </row>
    <row r="143" spans="1:21">
      <c r="A143" s="264" t="s">
        <v>667</v>
      </c>
      <c r="B143" s="274"/>
      <c r="C143" s="274"/>
      <c r="D143" s="274"/>
      <c r="E143" s="274"/>
      <c r="F143" s="274"/>
      <c r="G143" s="274"/>
      <c r="H143" s="274"/>
      <c r="I143" s="274"/>
      <c r="J143" s="169"/>
      <c r="K143" s="274"/>
      <c r="M143" s="274"/>
      <c r="N143" s="274"/>
      <c r="O143" s="8"/>
      <c r="Q143" s="123" t="s">
        <v>844</v>
      </c>
      <c r="T143" t="s">
        <v>841</v>
      </c>
    </row>
    <row r="144" spans="1:21">
      <c r="A144" s="324" t="s">
        <v>683</v>
      </c>
      <c r="B144" s="358"/>
      <c r="C144" s="322"/>
      <c r="D144" s="322"/>
      <c r="E144" s="322"/>
      <c r="F144" s="322"/>
      <c r="G144" s="322"/>
      <c r="H144" s="322"/>
      <c r="I144" s="322"/>
      <c r="J144" s="169"/>
      <c r="K144" s="322"/>
      <c r="M144" s="322"/>
      <c r="N144" s="322"/>
      <c r="O144" s="8"/>
      <c r="Q144" s="123" t="s">
        <v>1019</v>
      </c>
      <c r="T144" t="s">
        <v>841</v>
      </c>
    </row>
    <row r="145" spans="1:22">
      <c r="A145" s="324" t="s">
        <v>742</v>
      </c>
      <c r="B145" s="358"/>
      <c r="C145" s="322"/>
      <c r="D145" s="322"/>
      <c r="E145" s="322"/>
      <c r="F145" s="322"/>
      <c r="G145" s="322"/>
      <c r="H145" s="322"/>
      <c r="I145" s="322"/>
      <c r="J145" s="169"/>
      <c r="K145" s="322"/>
      <c r="M145" s="322"/>
      <c r="N145" s="322"/>
      <c r="O145" s="8"/>
      <c r="Q145" s="123"/>
      <c r="V145" s="123"/>
    </row>
    <row r="146" spans="1:22">
      <c r="A146" s="324" t="s">
        <v>793</v>
      </c>
      <c r="B146" s="358"/>
      <c r="C146" s="328"/>
      <c r="D146" s="328"/>
      <c r="E146" s="328"/>
      <c r="F146" s="328"/>
      <c r="G146" s="328"/>
      <c r="H146" s="328"/>
      <c r="I146" s="328"/>
      <c r="J146" s="169"/>
      <c r="K146" s="328"/>
      <c r="M146" s="328"/>
      <c r="N146" s="328"/>
      <c r="O146" s="350"/>
      <c r="Q146" s="123" t="s">
        <v>882</v>
      </c>
      <c r="T146" t="s">
        <v>841</v>
      </c>
      <c r="V146" s="123"/>
    </row>
    <row r="147" spans="1:22">
      <c r="A147" s="324" t="s">
        <v>759</v>
      </c>
      <c r="B147" s="358"/>
      <c r="C147" s="353"/>
      <c r="D147" s="353"/>
      <c r="E147" s="353"/>
      <c r="F147" s="353"/>
      <c r="G147" s="353"/>
      <c r="H147" s="353"/>
      <c r="I147" s="353"/>
      <c r="J147" s="169"/>
      <c r="K147" s="353"/>
      <c r="M147" s="353"/>
      <c r="N147" s="353"/>
      <c r="O147" s="350"/>
      <c r="Q147" s="123" t="s">
        <v>811</v>
      </c>
      <c r="T147" t="s">
        <v>841</v>
      </c>
      <c r="V147" s="123"/>
    </row>
    <row r="148" spans="1:22">
      <c r="A148" s="324" t="s">
        <v>760</v>
      </c>
      <c r="B148" s="358"/>
      <c r="C148" s="328"/>
      <c r="D148" s="328"/>
      <c r="E148" s="328"/>
      <c r="F148" s="328"/>
      <c r="G148" s="328"/>
      <c r="H148" s="328"/>
      <c r="I148" s="328"/>
      <c r="J148" s="169"/>
      <c r="K148" s="328"/>
      <c r="M148" s="328"/>
      <c r="N148" s="328"/>
      <c r="O148" s="8"/>
      <c r="Q148" s="123" t="s">
        <v>881</v>
      </c>
      <c r="T148" t="s">
        <v>841</v>
      </c>
      <c r="V148" s="123"/>
    </row>
    <row r="149" spans="1:22">
      <c r="A149" s="324" t="s">
        <v>767</v>
      </c>
      <c r="B149" s="358"/>
      <c r="C149" s="353"/>
      <c r="D149" s="353"/>
      <c r="E149" s="353"/>
      <c r="F149" s="353"/>
      <c r="G149" s="353"/>
      <c r="H149" s="353"/>
      <c r="I149" s="353"/>
      <c r="J149" s="169"/>
      <c r="K149" s="353"/>
      <c r="M149" s="353"/>
      <c r="N149" s="353"/>
      <c r="O149" s="350"/>
      <c r="Q149" s="123" t="s">
        <v>1106</v>
      </c>
      <c r="T149" t="s">
        <v>841</v>
      </c>
      <c r="V149" s="123"/>
    </row>
    <row r="150" spans="1:22">
      <c r="A150" s="324" t="s">
        <v>791</v>
      </c>
      <c r="B150" s="358"/>
      <c r="C150" s="356"/>
      <c r="D150" s="356"/>
      <c r="E150" s="356"/>
      <c r="F150" s="356"/>
      <c r="G150" s="356"/>
      <c r="H150" s="356"/>
      <c r="I150" s="356"/>
      <c r="J150" s="169"/>
      <c r="K150" s="356"/>
      <c r="M150" s="356"/>
      <c r="N150" s="356"/>
      <c r="O150" s="8"/>
      <c r="Q150" s="123" t="s">
        <v>883</v>
      </c>
      <c r="T150" t="s">
        <v>841</v>
      </c>
      <c r="V150" s="123"/>
    </row>
    <row r="151" spans="1:22">
      <c r="A151" s="324" t="s">
        <v>518</v>
      </c>
      <c r="B151" s="358"/>
      <c r="C151" s="262"/>
      <c r="D151" s="262"/>
      <c r="E151" s="262"/>
      <c r="F151" s="262"/>
      <c r="G151" s="262"/>
      <c r="H151" s="262"/>
      <c r="I151" s="262"/>
      <c r="J151" s="169"/>
      <c r="K151" s="262"/>
      <c r="M151" s="262"/>
      <c r="N151" s="262"/>
      <c r="O151" s="8"/>
      <c r="T151" s="115"/>
      <c r="V151" s="123"/>
    </row>
    <row r="152" spans="1:22">
      <c r="A152" s="324" t="s">
        <v>668</v>
      </c>
      <c r="B152" s="358"/>
      <c r="C152" s="269"/>
      <c r="D152" s="269"/>
      <c r="E152" s="269"/>
      <c r="F152" s="269"/>
      <c r="G152" s="269"/>
      <c r="H152" s="269"/>
      <c r="I152" s="269"/>
      <c r="J152" s="169"/>
      <c r="K152" s="269"/>
      <c r="M152" s="269"/>
      <c r="N152" s="269"/>
      <c r="O152" s="8"/>
      <c r="Q152" s="123"/>
      <c r="T152" s="123"/>
      <c r="U152" s="123"/>
      <c r="V152" s="123"/>
    </row>
    <row r="153" spans="1:22">
      <c r="A153" s="324" t="s">
        <v>764</v>
      </c>
      <c r="B153" s="358"/>
      <c r="C153" s="269"/>
      <c r="D153" s="269"/>
      <c r="E153" s="269"/>
      <c r="F153" s="269"/>
      <c r="G153" s="269"/>
      <c r="H153" s="269"/>
      <c r="I153" s="269"/>
      <c r="J153" s="169"/>
      <c r="K153" s="269"/>
      <c r="M153" s="269"/>
      <c r="N153" s="269"/>
      <c r="O153" s="8"/>
    </row>
    <row r="154" spans="1:22">
      <c r="A154" s="379" t="s">
        <v>765</v>
      </c>
      <c r="B154" s="358"/>
      <c r="C154" s="353"/>
      <c r="D154" s="353"/>
      <c r="E154" s="353"/>
      <c r="F154" s="353"/>
      <c r="G154" s="353"/>
      <c r="H154" s="353"/>
      <c r="I154" s="353"/>
      <c r="J154" s="169"/>
      <c r="K154" s="353"/>
      <c r="M154" s="353"/>
      <c r="N154" s="353"/>
      <c r="O154" s="8"/>
      <c r="Q154" s="122" t="s">
        <v>968</v>
      </c>
    </row>
    <row r="155" spans="1:22">
      <c r="A155" s="379" t="s">
        <v>755</v>
      </c>
      <c r="B155" s="358"/>
      <c r="C155" s="328"/>
      <c r="D155" s="328"/>
      <c r="E155" s="328"/>
      <c r="F155" s="328"/>
      <c r="G155" s="328"/>
      <c r="H155" s="328"/>
      <c r="I155" s="328"/>
      <c r="J155" s="169"/>
      <c r="K155" s="328"/>
      <c r="M155" s="328"/>
      <c r="N155" s="328"/>
      <c r="O155" s="8"/>
      <c r="Q155" s="123"/>
    </row>
    <row r="156" spans="1:22">
      <c r="A156" s="324" t="s">
        <v>519</v>
      </c>
      <c r="B156" s="358"/>
      <c r="C156" s="328"/>
      <c r="D156" s="328"/>
      <c r="E156" s="328"/>
      <c r="F156" s="328"/>
      <c r="G156" s="328"/>
      <c r="H156" s="328"/>
      <c r="I156" s="328"/>
      <c r="J156" s="169"/>
      <c r="K156" s="328"/>
      <c r="M156" s="328"/>
      <c r="N156" s="328"/>
      <c r="O156" s="8"/>
      <c r="Q156" s="123" t="s">
        <v>969</v>
      </c>
    </row>
    <row r="157" spans="1:22">
      <c r="A157" s="324" t="s">
        <v>748</v>
      </c>
      <c r="B157" s="358"/>
      <c r="C157" s="328"/>
      <c r="D157" s="328"/>
      <c r="E157" s="328"/>
      <c r="F157" s="328"/>
      <c r="G157" s="328"/>
      <c r="H157" s="328"/>
      <c r="I157" s="328"/>
      <c r="J157" s="169"/>
      <c r="K157" s="328"/>
      <c r="M157" s="328"/>
      <c r="N157" s="328"/>
      <c r="O157" s="8"/>
      <c r="Q157" s="123" t="s">
        <v>1055</v>
      </c>
      <c r="V157" s="115" t="s">
        <v>1056</v>
      </c>
    </row>
    <row r="158" spans="1:22">
      <c r="A158" s="324" t="s">
        <v>749</v>
      </c>
      <c r="B158" s="358"/>
      <c r="C158" s="328"/>
      <c r="D158" s="328"/>
      <c r="E158" s="328"/>
      <c r="F158" s="328"/>
      <c r="G158" s="328"/>
      <c r="H158" s="328"/>
      <c r="I158" s="328"/>
      <c r="J158" s="169"/>
      <c r="K158" s="328"/>
      <c r="M158" s="328"/>
      <c r="N158" s="328"/>
      <c r="O158" s="8"/>
      <c r="Q158" s="123" t="s">
        <v>1039</v>
      </c>
      <c r="V158" s="115" t="s">
        <v>1054</v>
      </c>
    </row>
    <row r="159" spans="1:22">
      <c r="A159" s="324" t="s">
        <v>495</v>
      </c>
      <c r="B159" s="358"/>
      <c r="C159" s="328"/>
      <c r="D159" s="328"/>
      <c r="E159" s="328"/>
      <c r="F159" s="328"/>
      <c r="G159" s="328"/>
      <c r="H159" s="328"/>
      <c r="I159" s="328"/>
      <c r="J159" s="169"/>
      <c r="K159" s="328"/>
      <c r="M159" s="328"/>
      <c r="N159" s="328"/>
      <c r="O159" s="8"/>
      <c r="Q159" s="123" t="s">
        <v>1057</v>
      </c>
      <c r="V159" s="115" t="s">
        <v>1058</v>
      </c>
    </row>
    <row r="160" spans="1:22">
      <c r="A160" s="324" t="s">
        <v>494</v>
      </c>
      <c r="B160" s="358"/>
      <c r="C160" s="328"/>
      <c r="D160" s="328"/>
      <c r="E160" s="328"/>
      <c r="F160" s="328"/>
      <c r="G160" s="328"/>
      <c r="H160" s="328"/>
      <c r="I160" s="328"/>
      <c r="J160" s="169"/>
      <c r="K160" s="328"/>
      <c r="M160" s="328"/>
      <c r="N160" s="328"/>
      <c r="O160" s="8"/>
      <c r="Q160" s="123" t="s">
        <v>1059</v>
      </c>
      <c r="V160" s="115" t="s">
        <v>1060</v>
      </c>
    </row>
    <row r="161" spans="1:22">
      <c r="A161" s="264" t="s">
        <v>857</v>
      </c>
      <c r="B161" s="358"/>
      <c r="C161" s="328"/>
      <c r="D161" s="328"/>
      <c r="E161" s="328"/>
      <c r="F161" s="328"/>
      <c r="G161" s="328"/>
      <c r="H161" s="328"/>
      <c r="I161" s="328"/>
      <c r="J161" s="169"/>
      <c r="K161" s="328"/>
      <c r="M161" s="328"/>
      <c r="N161" s="328"/>
      <c r="O161" s="8"/>
      <c r="Q161" s="123" t="s">
        <v>1053</v>
      </c>
      <c r="V161" s="115" t="s">
        <v>1061</v>
      </c>
    </row>
    <row r="162" spans="1:22">
      <c r="A162" s="264" t="s">
        <v>858</v>
      </c>
      <c r="B162" s="396"/>
      <c r="C162" s="396"/>
      <c r="D162" s="396"/>
      <c r="E162" s="396"/>
      <c r="F162" s="396"/>
      <c r="G162" s="396"/>
      <c r="H162" s="396"/>
      <c r="I162" s="396"/>
      <c r="J162" s="169"/>
      <c r="K162" s="396"/>
      <c r="M162" s="396"/>
      <c r="N162" s="396"/>
      <c r="O162" s="8"/>
    </row>
    <row r="163" spans="1:22">
      <c r="A163" s="324" t="s">
        <v>520</v>
      </c>
      <c r="B163" s="358"/>
      <c r="C163" s="328"/>
      <c r="D163" s="328"/>
      <c r="E163" s="328"/>
      <c r="F163" s="328"/>
      <c r="G163" s="328"/>
      <c r="H163" s="328"/>
      <c r="I163" s="328"/>
      <c r="J163" s="169"/>
      <c r="K163" s="328"/>
      <c r="M163" s="328"/>
      <c r="N163" s="328"/>
      <c r="O163" s="8"/>
    </row>
    <row r="164" spans="1:22">
      <c r="A164" s="264" t="s">
        <v>637</v>
      </c>
      <c r="B164" s="328"/>
      <c r="C164" s="328"/>
      <c r="D164" s="328"/>
      <c r="E164" s="328"/>
      <c r="F164" s="328"/>
      <c r="G164" s="328"/>
      <c r="H164" s="328"/>
      <c r="I164" s="328"/>
      <c r="J164" s="169"/>
      <c r="K164" s="328"/>
      <c r="M164" s="328"/>
      <c r="N164" s="328"/>
      <c r="O164" s="8"/>
      <c r="Q164" s="123" t="s">
        <v>1107</v>
      </c>
    </row>
    <row r="165" spans="1:22">
      <c r="A165" s="264" t="s">
        <v>546</v>
      </c>
      <c r="B165" s="328"/>
      <c r="C165" s="328"/>
      <c r="D165" s="328"/>
      <c r="E165" s="328"/>
      <c r="F165" s="328"/>
      <c r="G165" s="328"/>
      <c r="H165" s="328"/>
      <c r="I165" s="328"/>
      <c r="J165" s="169"/>
      <c r="K165" s="328"/>
      <c r="M165" s="328"/>
      <c r="N165" s="328"/>
      <c r="O165" s="8"/>
    </row>
    <row r="166" spans="1:22">
      <c r="A166" s="264" t="s">
        <v>695</v>
      </c>
      <c r="B166" s="328"/>
      <c r="C166" s="328"/>
      <c r="D166" s="328"/>
      <c r="E166" s="328"/>
      <c r="F166" s="328"/>
      <c r="G166" s="328"/>
      <c r="H166" s="328"/>
      <c r="I166" s="328"/>
      <c r="J166" s="169"/>
      <c r="K166" s="328"/>
      <c r="M166" s="328"/>
      <c r="N166" s="328"/>
      <c r="O166" s="8"/>
    </row>
    <row r="167" spans="1:22">
      <c r="A167" s="264" t="s">
        <v>696</v>
      </c>
      <c r="B167" s="328"/>
      <c r="C167" s="328"/>
      <c r="D167" s="328"/>
      <c r="E167" s="328"/>
      <c r="F167" s="328"/>
      <c r="G167" s="328"/>
      <c r="H167" s="328"/>
      <c r="I167" s="328"/>
      <c r="J167" s="169"/>
      <c r="K167" s="328"/>
      <c r="M167" s="328"/>
      <c r="N167" s="328"/>
      <c r="O167" s="8"/>
      <c r="Q167" s="115"/>
    </row>
    <row r="168" spans="1:22">
      <c r="A168" s="264" t="s">
        <v>766</v>
      </c>
      <c r="B168" s="270"/>
      <c r="C168" s="270"/>
      <c r="D168" s="270"/>
      <c r="E168" s="270"/>
      <c r="F168" s="270"/>
      <c r="G168" s="270"/>
      <c r="H168" s="270"/>
      <c r="I168" s="270"/>
      <c r="J168" s="169"/>
      <c r="K168" s="270"/>
      <c r="M168" s="270"/>
      <c r="N168" s="270"/>
      <c r="O168" s="8"/>
      <c r="Q168" s="115"/>
    </row>
    <row r="169" spans="1:22">
      <c r="A169" s="264" t="s">
        <v>769</v>
      </c>
      <c r="B169" s="354"/>
      <c r="C169" s="354"/>
      <c r="D169" s="354"/>
      <c r="E169" s="354"/>
      <c r="F169" s="354"/>
      <c r="G169" s="354"/>
      <c r="H169" s="354"/>
      <c r="I169" s="354"/>
      <c r="J169" s="169"/>
      <c r="K169" s="354"/>
      <c r="M169" s="354"/>
      <c r="N169" s="354"/>
      <c r="O169" s="8"/>
      <c r="Q169" s="123"/>
    </row>
    <row r="170" spans="1:22">
      <c r="A170" s="264" t="s">
        <v>768</v>
      </c>
      <c r="B170" s="354"/>
      <c r="C170" s="354"/>
      <c r="D170" s="354"/>
      <c r="E170" s="354"/>
      <c r="F170" s="354"/>
      <c r="G170" s="354"/>
      <c r="H170" s="354"/>
      <c r="I170" s="354"/>
      <c r="J170" s="169"/>
      <c r="K170" s="354"/>
      <c r="M170" s="354"/>
      <c r="N170" s="354"/>
      <c r="O170" s="8"/>
    </row>
    <row r="171" spans="1:22">
      <c r="A171" s="264" t="s">
        <v>787</v>
      </c>
      <c r="B171" s="354"/>
      <c r="C171" s="354"/>
      <c r="D171" s="354"/>
      <c r="E171" s="354"/>
      <c r="F171" s="354"/>
      <c r="G171" s="354"/>
      <c r="H171" s="354"/>
      <c r="I171" s="354"/>
      <c r="J171" s="169"/>
      <c r="K171" s="354"/>
      <c r="M171" s="354"/>
      <c r="N171" s="354"/>
      <c r="O171" s="8"/>
      <c r="Q171" s="123"/>
    </row>
    <row r="172" spans="1:22">
      <c r="A172" s="264" t="s">
        <v>788</v>
      </c>
      <c r="B172" s="354"/>
      <c r="C172" s="354"/>
      <c r="D172" s="354"/>
      <c r="E172" s="354"/>
      <c r="F172" s="354"/>
      <c r="G172" s="354"/>
      <c r="H172" s="354"/>
      <c r="I172" s="354"/>
      <c r="J172" s="169"/>
      <c r="K172" s="354"/>
      <c r="M172" s="354"/>
      <c r="N172" s="354"/>
      <c r="O172" s="8"/>
    </row>
    <row r="173" spans="1:22">
      <c r="A173" s="264" t="s">
        <v>784</v>
      </c>
      <c r="B173" s="354"/>
      <c r="C173" s="354"/>
      <c r="D173" s="354"/>
      <c r="E173" s="354"/>
      <c r="F173" s="354"/>
      <c r="G173" s="354"/>
      <c r="H173" s="354"/>
      <c r="I173" s="354"/>
      <c r="J173" s="169"/>
      <c r="K173" s="354"/>
      <c r="M173" s="354"/>
      <c r="N173" s="354"/>
      <c r="O173" s="8"/>
    </row>
    <row r="174" spans="1:22">
      <c r="A174" s="264" t="s">
        <v>785</v>
      </c>
      <c r="B174" s="354"/>
      <c r="C174" s="354"/>
      <c r="D174" s="354"/>
      <c r="E174" s="354"/>
      <c r="F174" s="354"/>
      <c r="G174" s="354"/>
      <c r="H174" s="354"/>
      <c r="I174" s="354"/>
      <c r="J174" s="169"/>
      <c r="K174" s="354"/>
      <c r="M174" s="354"/>
      <c r="N174" s="354"/>
      <c r="O174" s="8"/>
    </row>
    <row r="175" spans="1:22">
      <c r="A175" s="264" t="s">
        <v>822</v>
      </c>
      <c r="B175" s="387"/>
      <c r="C175" s="387"/>
      <c r="D175" s="387"/>
      <c r="E175" s="387"/>
      <c r="F175" s="387"/>
      <c r="G175" s="387"/>
      <c r="H175" s="387"/>
      <c r="I175" s="387"/>
      <c r="J175" s="169"/>
      <c r="K175" s="387"/>
      <c r="M175" s="387"/>
      <c r="N175" s="387"/>
      <c r="O175" s="8"/>
    </row>
    <row r="176" spans="1:22">
      <c r="A176" s="264" t="s">
        <v>823</v>
      </c>
      <c r="B176" s="387"/>
      <c r="C176" s="387"/>
      <c r="D176" s="387"/>
      <c r="E176" s="387"/>
      <c r="F176" s="387"/>
      <c r="G176" s="387"/>
      <c r="H176" s="387"/>
      <c r="I176" s="387"/>
      <c r="J176" s="169"/>
      <c r="K176" s="387"/>
      <c r="M176" s="387"/>
      <c r="N176" s="387"/>
      <c r="O176" s="8"/>
      <c r="T176" s="123"/>
    </row>
    <row r="177" spans="1:19">
      <c r="A177" s="264" t="s">
        <v>824</v>
      </c>
      <c r="B177" s="387"/>
      <c r="C177" s="387"/>
      <c r="D177" s="387"/>
      <c r="E177" s="169"/>
      <c r="F177" s="387"/>
      <c r="G177" s="387"/>
      <c r="H177" s="387"/>
      <c r="I177" s="387"/>
      <c r="J177" s="169"/>
      <c r="K177" s="387"/>
      <c r="M177" s="387"/>
      <c r="N177" s="387"/>
      <c r="O177" s="8"/>
    </row>
    <row r="178" spans="1:19">
      <c r="A178" s="264" t="s">
        <v>825</v>
      </c>
      <c r="B178" s="387"/>
      <c r="C178" s="387"/>
      <c r="D178" s="387"/>
      <c r="E178" s="169"/>
      <c r="F178" s="387"/>
      <c r="G178" s="387"/>
      <c r="H178" s="387"/>
      <c r="I178" s="387"/>
      <c r="J178" s="169"/>
      <c r="K178" s="387"/>
      <c r="M178" s="387"/>
      <c r="N178" s="387"/>
      <c r="O178" s="8"/>
    </row>
    <row r="179" spans="1:19">
      <c r="A179" s="264" t="s">
        <v>826</v>
      </c>
      <c r="B179" s="387"/>
      <c r="C179" s="387"/>
      <c r="D179" s="387"/>
      <c r="E179" s="169"/>
      <c r="F179" s="387"/>
      <c r="G179" s="387"/>
      <c r="H179" s="387"/>
      <c r="I179" s="387"/>
      <c r="J179" s="169"/>
      <c r="K179" s="387"/>
      <c r="M179" s="387"/>
      <c r="N179" s="387"/>
      <c r="O179" s="8"/>
    </row>
    <row r="180" spans="1:19">
      <c r="A180" s="264" t="s">
        <v>827</v>
      </c>
      <c r="B180" s="387"/>
      <c r="C180" s="387"/>
      <c r="D180" s="387"/>
      <c r="E180" s="169"/>
      <c r="F180" s="387"/>
      <c r="G180" s="387"/>
      <c r="H180" s="387"/>
      <c r="I180" s="387"/>
      <c r="J180" s="169"/>
      <c r="K180" s="387"/>
      <c r="M180" s="387"/>
      <c r="N180" s="387"/>
      <c r="O180" s="8"/>
    </row>
    <row r="181" spans="1:19">
      <c r="A181" s="191" t="s">
        <v>828</v>
      </c>
      <c r="B181" s="387"/>
      <c r="C181" s="387"/>
      <c r="D181" s="387"/>
      <c r="E181" s="387"/>
      <c r="F181" s="387"/>
      <c r="G181" s="387"/>
      <c r="H181" s="387"/>
      <c r="I181" s="387"/>
      <c r="J181" s="169"/>
      <c r="K181" s="387"/>
      <c r="M181" s="387"/>
      <c r="N181" s="387"/>
      <c r="O181" s="8"/>
    </row>
    <row r="182" spans="1:19">
      <c r="A182" s="191" t="s">
        <v>877</v>
      </c>
      <c r="B182" s="387"/>
      <c r="C182" s="387"/>
      <c r="D182" s="387"/>
      <c r="E182" s="387"/>
      <c r="F182" s="387"/>
      <c r="G182" s="387"/>
      <c r="H182" s="387"/>
      <c r="I182" s="387"/>
      <c r="J182" s="169"/>
      <c r="K182" s="387"/>
      <c r="M182" s="387"/>
      <c r="N182" s="387"/>
      <c r="O182" s="8"/>
    </row>
    <row r="183" spans="1:19">
      <c r="A183" s="191" t="s">
        <v>837</v>
      </c>
      <c r="B183" s="387"/>
      <c r="C183" s="387"/>
      <c r="D183" s="387"/>
      <c r="E183" s="387"/>
      <c r="F183" s="387"/>
      <c r="G183" s="387"/>
      <c r="H183" s="387"/>
      <c r="I183" s="387"/>
      <c r="J183" s="169"/>
      <c r="K183" s="387"/>
      <c r="M183" s="387"/>
      <c r="N183" s="387"/>
      <c r="O183" s="8"/>
    </row>
    <row r="184" spans="1:19">
      <c r="A184" s="264" t="s">
        <v>829</v>
      </c>
      <c r="B184" s="387"/>
      <c r="C184" s="387"/>
      <c r="D184" s="387"/>
      <c r="E184" s="387"/>
      <c r="F184" s="387"/>
      <c r="G184" s="387"/>
      <c r="H184" s="387"/>
      <c r="I184" s="387"/>
      <c r="J184" s="169"/>
      <c r="K184" s="387"/>
      <c r="M184" s="387"/>
      <c r="N184" s="387"/>
      <c r="O184" s="8"/>
    </row>
    <row r="185" spans="1:19">
      <c r="A185" s="264" t="s">
        <v>830</v>
      </c>
      <c r="B185" s="387"/>
      <c r="C185" s="387"/>
      <c r="D185" s="387"/>
      <c r="E185" s="387"/>
      <c r="F185" s="387"/>
      <c r="G185" s="387"/>
      <c r="H185" s="387"/>
      <c r="I185" s="387"/>
      <c r="J185" s="169"/>
      <c r="K185" s="387"/>
      <c r="M185" s="387"/>
      <c r="N185" s="387"/>
      <c r="O185" s="8"/>
      <c r="S185" s="123"/>
    </row>
    <row r="186" spans="1:19">
      <c r="A186" s="264" t="s">
        <v>831</v>
      </c>
      <c r="B186" s="387"/>
      <c r="C186" s="387"/>
      <c r="D186" s="387"/>
      <c r="E186" s="169"/>
      <c r="F186" s="387"/>
      <c r="G186" s="387"/>
      <c r="H186" s="387"/>
      <c r="I186" s="387"/>
      <c r="J186" s="169"/>
      <c r="K186" s="387"/>
      <c r="M186" s="387"/>
      <c r="N186" s="387"/>
      <c r="O186" s="8"/>
    </row>
    <row r="187" spans="1:19">
      <c r="A187" s="264" t="s">
        <v>878</v>
      </c>
      <c r="B187" s="387"/>
      <c r="C187" s="387"/>
      <c r="D187" s="387"/>
      <c r="E187" s="169"/>
      <c r="F187" s="387"/>
      <c r="G187" s="387"/>
      <c r="H187" s="387"/>
      <c r="I187" s="387"/>
      <c r="J187" s="169"/>
      <c r="K187" s="387"/>
      <c r="M187" s="387"/>
      <c r="N187" s="387"/>
      <c r="O187" s="8"/>
    </row>
    <row r="188" spans="1:19">
      <c r="A188" s="264" t="s">
        <v>849</v>
      </c>
      <c r="B188" s="390"/>
      <c r="C188" s="390"/>
      <c r="D188" s="390"/>
      <c r="E188" s="169"/>
      <c r="F188" s="390"/>
      <c r="G188" s="390"/>
      <c r="H188" s="390"/>
      <c r="I188" s="390"/>
      <c r="J188" s="169"/>
      <c r="K188" s="390"/>
      <c r="M188" s="390"/>
      <c r="N188" s="390"/>
      <c r="O188" s="8"/>
      <c r="Q188" s="125"/>
      <c r="R188" s="142"/>
    </row>
    <row r="189" spans="1:19">
      <c r="A189" s="264" t="s">
        <v>832</v>
      </c>
      <c r="B189" s="387"/>
      <c r="C189" s="387"/>
      <c r="D189" s="387"/>
      <c r="E189" s="169"/>
      <c r="F189" s="387"/>
      <c r="G189" s="387"/>
      <c r="H189" s="387"/>
      <c r="I189" s="387"/>
      <c r="J189" s="169"/>
      <c r="K189" s="387"/>
      <c r="M189" s="387"/>
      <c r="N189" s="387"/>
      <c r="O189" s="8"/>
    </row>
    <row r="190" spans="1:19">
      <c r="A190" s="264" t="s">
        <v>839</v>
      </c>
      <c r="B190" s="387"/>
      <c r="C190" s="387"/>
      <c r="D190" s="387"/>
      <c r="E190" s="169"/>
      <c r="F190" s="387"/>
      <c r="G190" s="387"/>
      <c r="H190" s="387"/>
      <c r="I190" s="387"/>
      <c r="J190" s="169"/>
      <c r="K190" s="387"/>
      <c r="M190" s="387"/>
      <c r="N190" s="387"/>
      <c r="O190" s="8"/>
    </row>
    <row r="191" spans="1:19">
      <c r="A191" s="264" t="s">
        <v>840</v>
      </c>
      <c r="B191" s="389"/>
      <c r="C191" s="389"/>
      <c r="D191" s="389"/>
      <c r="E191" s="169"/>
      <c r="F191" s="389"/>
      <c r="G191" s="389"/>
      <c r="H191" s="389"/>
      <c r="I191" s="389"/>
      <c r="J191" s="169"/>
      <c r="K191" s="389"/>
      <c r="M191" s="389"/>
      <c r="N191" s="389"/>
      <c r="O191" s="8"/>
    </row>
    <row r="192" spans="1:19">
      <c r="A192" s="264" t="s">
        <v>815</v>
      </c>
      <c r="B192" s="387"/>
      <c r="C192" s="387"/>
      <c r="D192" s="387"/>
      <c r="E192" s="169"/>
      <c r="F192" s="387"/>
      <c r="G192" s="387"/>
      <c r="H192" s="387"/>
      <c r="I192" s="387"/>
      <c r="J192" s="169"/>
      <c r="K192" s="387"/>
      <c r="M192" s="387"/>
      <c r="N192" s="387"/>
      <c r="O192" s="8"/>
    </row>
    <row r="193" spans="1:15">
      <c r="A193" s="264" t="s">
        <v>834</v>
      </c>
      <c r="B193" s="387"/>
      <c r="C193" s="387"/>
      <c r="D193" s="387"/>
      <c r="E193" s="169"/>
      <c r="F193" s="387"/>
      <c r="G193" s="387"/>
      <c r="H193" s="387"/>
      <c r="I193" s="387"/>
      <c r="J193" s="169"/>
      <c r="K193" s="387"/>
      <c r="M193" s="387"/>
      <c r="N193" s="387"/>
      <c r="O193" s="8"/>
    </row>
    <row r="194" spans="1:15">
      <c r="A194" s="264" t="s">
        <v>835</v>
      </c>
      <c r="B194" s="387"/>
      <c r="C194" s="387"/>
      <c r="D194" s="387"/>
      <c r="E194" s="169"/>
      <c r="F194" s="387"/>
      <c r="G194" s="387"/>
      <c r="H194" s="387"/>
      <c r="I194" s="387"/>
      <c r="J194" s="169"/>
      <c r="K194" s="387"/>
      <c r="M194" s="387"/>
      <c r="N194" s="387"/>
      <c r="O194" s="8"/>
    </row>
    <row r="195" spans="1:15">
      <c r="B195" s="181"/>
      <c r="C195" s="181"/>
      <c r="D195" s="181"/>
      <c r="E195" s="181"/>
      <c r="F195" s="181"/>
      <c r="G195" s="181"/>
      <c r="H195" s="181"/>
      <c r="I195" s="181"/>
      <c r="J195" s="181"/>
      <c r="K195" s="181"/>
      <c r="L195" s="181"/>
      <c r="M195" s="181"/>
      <c r="N195" s="181"/>
      <c r="O195" s="8"/>
    </row>
    <row r="196" spans="1:15">
      <c r="A196" s="6" t="s">
        <v>295</v>
      </c>
      <c r="B196" s="12" t="s">
        <v>282</v>
      </c>
      <c r="C196" s="7"/>
      <c r="D196" s="169"/>
      <c r="E196" s="7"/>
      <c r="F196" s="169"/>
      <c r="G196" s="7"/>
      <c r="H196" s="7"/>
      <c r="I196" s="7"/>
      <c r="J196" s="7"/>
      <c r="K196" s="7"/>
      <c r="L196" s="7"/>
      <c r="M196" s="7"/>
      <c r="N196" s="7"/>
      <c r="O196" s="8"/>
    </row>
    <row r="197" spans="1:15">
      <c r="A197" t="s">
        <v>320</v>
      </c>
      <c r="B197" s="7"/>
      <c r="C197" s="7"/>
      <c r="D197" s="7"/>
      <c r="E197" s="7"/>
      <c r="F197" s="7"/>
      <c r="G197" s="7"/>
      <c r="H197" s="7"/>
      <c r="I197" s="7"/>
      <c r="J197" s="7"/>
      <c r="K197" s="7"/>
      <c r="M197" s="7"/>
      <c r="N197" s="7"/>
      <c r="O197" s="8"/>
    </row>
    <row r="198" spans="1:15">
      <c r="A198" t="s">
        <v>307</v>
      </c>
      <c r="B198" s="7"/>
      <c r="C198" s="7"/>
      <c r="D198" s="7"/>
      <c r="E198" s="7"/>
      <c r="F198" s="7"/>
      <c r="G198" s="7"/>
      <c r="H198" s="7"/>
      <c r="I198" s="7"/>
      <c r="J198" s="169"/>
      <c r="K198" s="7"/>
      <c r="M198" s="7"/>
      <c r="N198" s="7"/>
      <c r="O198" s="8"/>
    </row>
    <row r="199" spans="1:15">
      <c r="A199" s="14" t="s">
        <v>310</v>
      </c>
      <c r="B199" s="7"/>
      <c r="C199" s="7"/>
      <c r="D199" s="7"/>
      <c r="E199" s="7"/>
      <c r="F199" s="7"/>
      <c r="G199" s="7"/>
      <c r="H199" s="7"/>
      <c r="I199" s="7"/>
      <c r="J199" s="7"/>
      <c r="K199" s="7"/>
      <c r="M199" s="7"/>
      <c r="N199" s="7"/>
      <c r="O199" s="8"/>
    </row>
    <row r="200" spans="1:15">
      <c r="A200" t="s">
        <v>319</v>
      </c>
      <c r="B200" s="7"/>
      <c r="C200" s="7"/>
      <c r="D200" s="7"/>
      <c r="E200" s="7"/>
      <c r="F200" s="7"/>
      <c r="G200" s="7"/>
      <c r="H200" s="7"/>
      <c r="I200" s="7"/>
      <c r="J200" s="7"/>
      <c r="K200" s="7"/>
      <c r="M200" s="7"/>
      <c r="N200" s="7"/>
      <c r="O200" s="8"/>
    </row>
    <row r="201" spans="1:15">
      <c r="A201" t="s">
        <v>312</v>
      </c>
      <c r="B201" s="7"/>
      <c r="C201" s="7"/>
      <c r="D201" s="7"/>
      <c r="E201" s="7"/>
      <c r="F201" s="7"/>
      <c r="G201" s="7"/>
      <c r="H201" s="7"/>
      <c r="I201" s="7"/>
      <c r="J201" s="7"/>
      <c r="K201" s="7"/>
      <c r="M201" s="7"/>
      <c r="N201" s="7"/>
      <c r="O201" s="8"/>
    </row>
    <row r="202" spans="1:15">
      <c r="A202" t="s">
        <v>313</v>
      </c>
      <c r="B202" s="7"/>
      <c r="C202" s="7"/>
      <c r="D202" s="7"/>
      <c r="E202" s="7"/>
      <c r="F202" s="7"/>
      <c r="G202" s="7"/>
      <c r="H202" s="7"/>
      <c r="I202" s="7"/>
      <c r="J202" s="7"/>
      <c r="K202" s="7"/>
      <c r="M202" s="7"/>
      <c r="N202" s="7"/>
      <c r="O202" s="8"/>
    </row>
    <row r="203" spans="1:15">
      <c r="A203" t="s">
        <v>306</v>
      </c>
      <c r="B203" s="7"/>
      <c r="C203" s="7"/>
      <c r="D203" s="7"/>
      <c r="E203" s="7"/>
      <c r="F203" s="7"/>
      <c r="G203" s="7"/>
      <c r="H203" s="7"/>
      <c r="I203" s="7"/>
      <c r="J203" s="169"/>
      <c r="K203" s="7"/>
      <c r="M203" s="7"/>
      <c r="N203" s="7"/>
      <c r="O203" s="8"/>
    </row>
    <row r="204" spans="1:15">
      <c r="A204" t="s">
        <v>311</v>
      </c>
      <c r="B204" s="178"/>
      <c r="C204" s="178"/>
      <c r="D204" s="178"/>
      <c r="E204" s="178"/>
      <c r="F204" s="178"/>
      <c r="G204" s="178"/>
      <c r="H204" s="178"/>
      <c r="I204" s="178"/>
      <c r="J204" s="169"/>
      <c r="K204" s="178"/>
      <c r="M204" s="178"/>
      <c r="N204" s="178"/>
      <c r="O204" s="8"/>
    </row>
    <row r="205" spans="1:15">
      <c r="A205" s="180" t="s">
        <v>321</v>
      </c>
      <c r="B205" s="179"/>
      <c r="C205" s="179"/>
      <c r="D205" s="179"/>
      <c r="E205" s="179"/>
      <c r="F205" s="179"/>
      <c r="G205" s="179"/>
      <c r="H205" s="179"/>
      <c r="I205" s="179"/>
      <c r="J205" s="169"/>
      <c r="K205" s="179"/>
      <c r="M205" s="179"/>
      <c r="N205" s="179"/>
      <c r="O205" s="8"/>
    </row>
    <row r="206" spans="1:15">
      <c r="A206" s="6"/>
      <c r="B206" s="7"/>
      <c r="C206" s="7"/>
      <c r="D206" s="7"/>
      <c r="E206" s="7"/>
      <c r="F206" s="7"/>
      <c r="G206" s="7"/>
      <c r="H206" s="7"/>
      <c r="I206" s="7"/>
      <c r="J206" s="7"/>
      <c r="K206" s="7"/>
      <c r="L206" s="7"/>
      <c r="M206" s="7"/>
      <c r="N206" s="7"/>
      <c r="O206" s="8"/>
    </row>
    <row r="207" spans="1:15">
      <c r="A207" s="6" t="s">
        <v>288</v>
      </c>
      <c r="B207" s="12" t="s">
        <v>282</v>
      </c>
      <c r="C207" s="7"/>
      <c r="D207" s="169"/>
      <c r="E207" s="7"/>
      <c r="F207" s="169"/>
      <c r="G207" s="7"/>
      <c r="H207" s="7"/>
      <c r="I207" s="7"/>
      <c r="J207" s="7"/>
      <c r="K207" s="7"/>
      <c r="L207" s="7"/>
      <c r="M207" s="7"/>
      <c r="N207" s="7"/>
      <c r="O207" s="8"/>
    </row>
    <row r="208" spans="1:15">
      <c r="A208" t="s">
        <v>293</v>
      </c>
      <c r="B208" s="7"/>
      <c r="C208" s="7"/>
      <c r="D208" s="7"/>
      <c r="E208" s="7"/>
      <c r="F208" s="7"/>
      <c r="G208" s="7"/>
      <c r="H208" s="7"/>
      <c r="I208" s="7"/>
      <c r="J208" s="7"/>
      <c r="K208" s="7"/>
      <c r="L208" s="7"/>
      <c r="M208" s="7"/>
      <c r="N208" s="7"/>
      <c r="O208" s="8"/>
    </row>
    <row r="209" spans="1:15">
      <c r="A209" t="s">
        <v>290</v>
      </c>
      <c r="B209" s="7"/>
      <c r="C209" s="7"/>
      <c r="D209" s="7"/>
      <c r="E209" s="7"/>
      <c r="F209" s="7"/>
      <c r="G209" s="7"/>
      <c r="H209" s="7"/>
      <c r="I209" s="7"/>
      <c r="J209" s="7"/>
      <c r="K209" s="7"/>
      <c r="L209" s="7"/>
      <c r="M209" s="7"/>
      <c r="N209" s="7"/>
      <c r="O209" s="8"/>
    </row>
    <row r="210" spans="1:15">
      <c r="A210" t="s">
        <v>289</v>
      </c>
      <c r="B210" s="7"/>
      <c r="C210" s="7"/>
      <c r="D210" s="7"/>
      <c r="E210" s="7"/>
      <c r="F210" s="7"/>
      <c r="G210" s="7"/>
      <c r="H210" s="7"/>
      <c r="I210" s="7"/>
      <c r="J210" s="7"/>
      <c r="K210" s="7"/>
      <c r="L210" s="7"/>
      <c r="M210" s="7"/>
      <c r="N210" s="7"/>
      <c r="O210" s="8"/>
    </row>
    <row r="211" spans="1:15">
      <c r="A211" t="s">
        <v>305</v>
      </c>
      <c r="B211" s="7"/>
      <c r="C211" s="7"/>
      <c r="D211" s="7"/>
      <c r="E211" s="7"/>
      <c r="F211" s="7"/>
      <c r="G211" s="7"/>
      <c r="H211" s="7"/>
      <c r="I211" s="7"/>
      <c r="J211" s="7"/>
      <c r="K211" s="7"/>
      <c r="L211" s="7"/>
      <c r="M211" s="7"/>
      <c r="N211" s="7"/>
      <c r="O211" s="8"/>
    </row>
    <row r="212" spans="1:15">
      <c r="A212" t="s">
        <v>304</v>
      </c>
      <c r="B212" s="7"/>
      <c r="C212" s="7"/>
      <c r="D212" s="7"/>
      <c r="E212" s="7"/>
      <c r="F212" s="7"/>
      <c r="G212" s="7"/>
      <c r="H212" s="7"/>
      <c r="I212" s="7"/>
      <c r="J212" s="7"/>
      <c r="K212" s="7"/>
      <c r="L212" s="7"/>
      <c r="M212" s="7"/>
      <c r="N212" s="7"/>
      <c r="O212" s="8"/>
    </row>
    <row r="213" spans="1:15">
      <c r="A213" t="s">
        <v>292</v>
      </c>
      <c r="B213" s="7"/>
      <c r="C213" s="7"/>
      <c r="D213" s="7"/>
      <c r="E213" s="7"/>
      <c r="F213" s="7"/>
      <c r="G213" s="7"/>
      <c r="H213" s="7"/>
      <c r="I213" s="7"/>
      <c r="J213" s="7"/>
      <c r="K213" s="7"/>
      <c r="L213" s="7"/>
      <c r="M213" s="7"/>
      <c r="N213" s="7"/>
      <c r="O213" s="8"/>
    </row>
    <row r="214" spans="1:15">
      <c r="A214" s="6"/>
      <c r="B214" s="7"/>
      <c r="C214" s="7"/>
      <c r="D214" s="7"/>
      <c r="E214" s="7"/>
      <c r="F214" s="7"/>
      <c r="G214" s="7"/>
      <c r="H214" s="7"/>
      <c r="I214" s="7"/>
      <c r="J214" s="7"/>
      <c r="K214" s="7"/>
      <c r="L214" s="7"/>
      <c r="M214" s="7"/>
      <c r="N214" s="7"/>
      <c r="O214" s="8"/>
    </row>
    <row r="215" spans="1:15">
      <c r="A215" s="6" t="s">
        <v>283</v>
      </c>
      <c r="B215" s="12" t="s">
        <v>282</v>
      </c>
      <c r="C215" s="161"/>
      <c r="D215" s="161"/>
      <c r="E215" s="12"/>
      <c r="F215" s="12"/>
      <c r="G215" s="7"/>
      <c r="H215" s="7"/>
      <c r="I215" s="7"/>
      <c r="J215" s="7"/>
      <c r="K215" s="7"/>
      <c r="M215" s="7"/>
      <c r="N215" s="7"/>
      <c r="O215" s="8"/>
    </row>
    <row r="216" spans="1:15">
      <c r="A216" t="s">
        <v>287</v>
      </c>
      <c r="B216" s="12"/>
      <c r="C216" s="12"/>
      <c r="D216" s="12"/>
      <c r="E216" s="12"/>
      <c r="F216" s="12"/>
      <c r="G216" s="7"/>
      <c r="H216" s="7"/>
      <c r="I216" s="7"/>
      <c r="J216" s="7"/>
      <c r="K216" s="7"/>
      <c r="M216" s="7"/>
      <c r="N216" s="7"/>
      <c r="O216" s="8"/>
    </row>
    <row r="217" spans="1:15">
      <c r="A217" s="9" t="s">
        <v>285</v>
      </c>
      <c r="B217" s="12"/>
      <c r="C217" s="12"/>
      <c r="D217" s="12"/>
      <c r="E217" s="12"/>
      <c r="F217" s="12"/>
      <c r="G217" s="7"/>
      <c r="H217" s="7"/>
      <c r="I217" s="7"/>
      <c r="J217" s="7"/>
      <c r="K217" s="7"/>
      <c r="M217" s="7"/>
      <c r="N217" s="7"/>
      <c r="O217" s="8"/>
    </row>
    <row r="218" spans="1:15">
      <c r="A218" s="9"/>
      <c r="B218" s="12"/>
      <c r="C218" s="12"/>
      <c r="D218" s="12"/>
      <c r="E218" s="12"/>
      <c r="F218" s="12"/>
      <c r="G218" s="7"/>
      <c r="H218" s="7"/>
      <c r="I218" s="7"/>
      <c r="J218" s="7"/>
      <c r="K218" s="7"/>
      <c r="M218" s="7"/>
      <c r="N218" s="7"/>
      <c r="O218" s="8"/>
    </row>
    <row r="219" spans="1:15">
      <c r="A219" s="6" t="s">
        <v>275</v>
      </c>
      <c r="B219" s="12" t="s">
        <v>282</v>
      </c>
      <c r="C219" s="161"/>
      <c r="D219" s="163"/>
      <c r="E219" s="12"/>
      <c r="F219" s="12"/>
      <c r="G219" s="7"/>
      <c r="H219" s="7"/>
      <c r="I219" s="7"/>
      <c r="J219" s="7"/>
      <c r="K219" s="7"/>
      <c r="M219" s="7"/>
      <c r="N219" s="7"/>
      <c r="O219" s="8"/>
    </row>
    <row r="220" spans="1:15">
      <c r="A220" s="9" t="s">
        <v>281</v>
      </c>
      <c r="B220" s="12"/>
      <c r="C220" s="12"/>
      <c r="D220" s="12"/>
      <c r="E220" s="12"/>
      <c r="F220" s="12"/>
      <c r="G220" s="7"/>
      <c r="H220" s="7"/>
      <c r="I220" s="7"/>
      <c r="J220" s="7"/>
      <c r="K220" s="7"/>
      <c r="M220" s="7"/>
      <c r="N220" s="7"/>
      <c r="O220" s="8"/>
    </row>
    <row r="221" spans="1:15">
      <c r="A221" s="12" t="s">
        <v>443</v>
      </c>
      <c r="B221" s="12"/>
      <c r="C221" s="12"/>
      <c r="D221" s="12"/>
      <c r="E221" s="12"/>
      <c r="F221" s="12"/>
      <c r="G221" s="7"/>
      <c r="H221" s="7"/>
      <c r="I221" s="7"/>
      <c r="J221" s="7"/>
      <c r="K221" s="7"/>
      <c r="M221" s="7"/>
      <c r="N221" s="7"/>
      <c r="O221" s="8"/>
    </row>
    <row r="222" spans="1:15">
      <c r="A222" s="126" t="s">
        <v>278</v>
      </c>
      <c r="B222" s="12"/>
      <c r="C222" s="12"/>
      <c r="D222" s="12"/>
      <c r="E222" s="12"/>
      <c r="F222" s="12"/>
      <c r="G222" s="7"/>
      <c r="H222" s="7"/>
      <c r="I222" s="7"/>
      <c r="J222" s="7"/>
      <c r="K222" s="7"/>
      <c r="M222" s="7"/>
      <c r="N222" s="7"/>
      <c r="O222" s="8"/>
    </row>
    <row r="223" spans="1:15">
      <c r="A223" s="126" t="s">
        <v>277</v>
      </c>
      <c r="B223" s="12"/>
      <c r="C223" s="12"/>
      <c r="D223" s="12"/>
      <c r="E223" s="12"/>
      <c r="F223" s="12"/>
      <c r="G223" s="7"/>
      <c r="H223" s="7"/>
      <c r="I223" s="7"/>
      <c r="J223" s="7"/>
      <c r="K223" s="7"/>
      <c r="M223" s="7"/>
      <c r="N223" s="7"/>
      <c r="O223" s="8"/>
    </row>
    <row r="224" spans="1:15">
      <c r="A224" s="126" t="s">
        <v>279</v>
      </c>
      <c r="B224" s="12"/>
      <c r="C224" s="12"/>
      <c r="D224" s="12"/>
      <c r="E224" s="12"/>
      <c r="F224" s="12"/>
      <c r="G224" s="7"/>
      <c r="H224" s="7"/>
      <c r="I224" s="7"/>
      <c r="J224" s="7"/>
      <c r="K224" s="7"/>
      <c r="M224" s="7"/>
      <c r="N224" s="7"/>
      <c r="O224" s="8"/>
    </row>
    <row r="225" spans="1:32">
      <c r="A225" s="126" t="s">
        <v>296</v>
      </c>
      <c r="B225" s="12"/>
      <c r="C225" s="12"/>
      <c r="D225" s="12"/>
      <c r="E225" s="12"/>
      <c r="F225" s="12"/>
      <c r="G225" s="7"/>
      <c r="H225" s="7"/>
      <c r="I225" s="7"/>
      <c r="J225" s="7"/>
      <c r="K225" s="7"/>
      <c r="M225" s="7"/>
      <c r="N225" s="7"/>
      <c r="O225" s="8"/>
    </row>
    <row r="226" spans="1:32">
      <c r="B226" s="12"/>
      <c r="C226" s="12"/>
      <c r="D226" s="12"/>
      <c r="E226" s="12"/>
      <c r="F226" s="12"/>
      <c r="G226" s="7"/>
      <c r="H226" s="7"/>
      <c r="I226" s="7"/>
      <c r="J226" s="7"/>
      <c r="K226" s="7"/>
      <c r="M226" s="7"/>
      <c r="N226" s="7"/>
      <c r="O226" s="8"/>
    </row>
    <row r="227" spans="1:32">
      <c r="B227" s="7"/>
      <c r="C227" s="7"/>
      <c r="D227" s="7"/>
      <c r="E227" s="7"/>
      <c r="F227" s="7"/>
      <c r="G227" s="7"/>
      <c r="H227" s="7"/>
      <c r="I227" s="7"/>
      <c r="J227" s="7"/>
      <c r="K227" s="7"/>
      <c r="M227" s="7"/>
      <c r="N227" s="7"/>
      <c r="O227" s="8"/>
    </row>
    <row r="228" spans="1:32">
      <c r="A228" s="6" t="s">
        <v>257</v>
      </c>
      <c r="B228" s="12" t="s">
        <v>282</v>
      </c>
      <c r="C228" s="12" t="s">
        <v>280</v>
      </c>
      <c r="D228" s="7"/>
      <c r="E228" s="7"/>
      <c r="F228" s="7"/>
      <c r="G228" s="7"/>
      <c r="H228" s="7"/>
      <c r="I228" s="7"/>
      <c r="J228" s="7"/>
      <c r="K228" s="7"/>
      <c r="M228" s="7"/>
      <c r="N228" s="7"/>
      <c r="O228" s="8"/>
    </row>
    <row r="229" spans="1:32">
      <c r="A229" s="9" t="s">
        <v>254</v>
      </c>
      <c r="B229" s="12"/>
      <c r="C229" s="12"/>
      <c r="D229" s="12"/>
      <c r="E229" s="12"/>
      <c r="F229" s="12"/>
      <c r="G229" s="7"/>
      <c r="H229" s="7"/>
      <c r="I229" s="7"/>
      <c r="J229" s="7"/>
      <c r="K229" s="7"/>
      <c r="M229" s="7"/>
      <c r="N229" s="7"/>
      <c r="O229" s="8"/>
    </row>
    <row r="230" spans="1:32">
      <c r="A230" s="9" t="s">
        <v>271</v>
      </c>
      <c r="B230" s="12"/>
      <c r="C230" s="12"/>
      <c r="D230" s="12"/>
      <c r="E230" s="12"/>
      <c r="F230" s="12"/>
      <c r="G230" s="7"/>
      <c r="H230" s="7"/>
      <c r="I230" s="7"/>
      <c r="J230" s="7"/>
      <c r="K230" s="7"/>
      <c r="M230" s="7"/>
      <c r="N230" s="7"/>
      <c r="O230" s="8"/>
    </row>
    <row r="231" spans="1:32">
      <c r="A231" s="126" t="s">
        <v>256</v>
      </c>
      <c r="B231" s="12"/>
      <c r="C231" s="12"/>
      <c r="D231" s="12"/>
      <c r="E231" s="12"/>
      <c r="F231" s="12"/>
      <c r="G231" s="7"/>
      <c r="H231" s="7"/>
      <c r="I231" s="7"/>
      <c r="J231" s="7"/>
      <c r="K231" s="7"/>
      <c r="M231" s="7"/>
      <c r="N231" s="7"/>
      <c r="O231" s="8"/>
    </row>
    <row r="232" spans="1:32">
      <c r="A232" s="126" t="s">
        <v>264</v>
      </c>
      <c r="B232" s="12"/>
      <c r="C232" s="12"/>
      <c r="D232" s="12"/>
      <c r="E232" s="12"/>
      <c r="F232" s="12"/>
      <c r="G232" s="7"/>
      <c r="H232" s="7"/>
      <c r="I232" s="7"/>
      <c r="J232" s="7"/>
      <c r="K232" s="7"/>
      <c r="M232" s="7"/>
      <c r="N232" s="7"/>
      <c r="O232" s="8"/>
      <c r="AA232" s="14"/>
    </row>
    <row r="233" spans="1:32">
      <c r="A233" s="126" t="s">
        <v>262</v>
      </c>
      <c r="B233" s="12"/>
      <c r="C233" s="12"/>
      <c r="D233" s="12"/>
      <c r="E233" s="12"/>
      <c r="F233" s="12"/>
      <c r="G233" s="7"/>
      <c r="H233" s="7"/>
      <c r="I233" s="7"/>
      <c r="J233" s="7"/>
      <c r="K233" s="7"/>
      <c r="M233" s="7"/>
      <c r="N233" s="7"/>
      <c r="O233" s="8"/>
    </row>
    <row r="234" spans="1:32">
      <c r="A234" s="126" t="s">
        <v>272</v>
      </c>
      <c r="B234" s="12"/>
      <c r="C234" s="12"/>
      <c r="D234" s="12"/>
      <c r="E234" s="12"/>
      <c r="F234" s="12"/>
      <c r="G234" s="7"/>
      <c r="H234" s="7"/>
      <c r="I234" s="7"/>
      <c r="J234" s="7"/>
      <c r="K234" s="7"/>
      <c r="M234" s="7"/>
      <c r="N234" s="7"/>
      <c r="O234" s="8"/>
    </row>
    <row r="235" spans="1:32">
      <c r="A235" s="126" t="s">
        <v>273</v>
      </c>
      <c r="B235" s="12"/>
      <c r="C235" s="12"/>
      <c r="D235" s="12"/>
      <c r="E235" s="12"/>
      <c r="F235" s="12"/>
      <c r="G235" s="7"/>
      <c r="H235" s="7"/>
      <c r="I235" s="7"/>
      <c r="J235" s="7"/>
      <c r="K235" s="7"/>
      <c r="M235" s="7"/>
      <c r="N235" s="7"/>
      <c r="O235" s="8"/>
    </row>
    <row r="236" spans="1:32">
      <c r="A236" s="9"/>
      <c r="B236" s="12"/>
      <c r="C236" s="12"/>
      <c r="D236" s="12"/>
      <c r="E236" s="12"/>
      <c r="F236" s="12"/>
      <c r="G236" s="7"/>
      <c r="H236" s="7"/>
      <c r="I236" s="7"/>
      <c r="J236" s="7"/>
      <c r="K236" s="7"/>
      <c r="M236" s="7"/>
      <c r="N236" s="7"/>
      <c r="O236" s="8"/>
    </row>
    <row r="237" spans="1:32">
      <c r="A237" s="6" t="s">
        <v>246</v>
      </c>
      <c r="B237" s="7"/>
      <c r="C237" s="7"/>
      <c r="D237" s="7"/>
      <c r="E237" s="7"/>
      <c r="F237" s="7"/>
      <c r="G237" s="7"/>
      <c r="H237" s="7"/>
      <c r="I237" s="7"/>
      <c r="J237" s="7"/>
      <c r="K237" s="7"/>
      <c r="M237" s="7"/>
      <c r="N237" s="7"/>
      <c r="O237" s="8"/>
      <c r="AD237" s="14"/>
      <c r="AE237" s="14"/>
    </row>
    <row r="238" spans="1:32">
      <c r="A238" s="9" t="s">
        <v>249</v>
      </c>
      <c r="B238" s="12"/>
      <c r="C238" s="12"/>
      <c r="D238" s="12"/>
      <c r="E238" s="12"/>
      <c r="F238" s="12"/>
      <c r="G238" s="7"/>
      <c r="H238" s="7"/>
      <c r="I238" s="7"/>
      <c r="J238" s="7"/>
      <c r="K238" s="7"/>
      <c r="L238" s="121"/>
      <c r="M238" s="7"/>
      <c r="N238" s="7"/>
      <c r="O238" s="8"/>
      <c r="AF238" s="14"/>
    </row>
    <row r="239" spans="1:32">
      <c r="A239" s="9" t="s">
        <v>248</v>
      </c>
      <c r="B239" s="12"/>
      <c r="C239" s="12"/>
      <c r="D239" s="12"/>
      <c r="E239" s="12"/>
      <c r="F239" s="12"/>
      <c r="G239" s="7"/>
      <c r="H239" s="7"/>
      <c r="I239" s="7"/>
      <c r="J239" s="7"/>
      <c r="K239" s="7"/>
      <c r="L239" s="121"/>
      <c r="M239" s="7"/>
      <c r="N239" s="7"/>
      <c r="O239" s="8"/>
    </row>
    <row r="240" spans="1:32">
      <c r="A240" s="9"/>
      <c r="B240" s="12"/>
      <c r="C240" s="12"/>
      <c r="D240" s="12"/>
      <c r="E240" s="12"/>
      <c r="F240" s="12"/>
      <c r="G240" s="7"/>
      <c r="H240" s="7"/>
      <c r="I240" s="7"/>
      <c r="J240" s="7"/>
      <c r="K240" s="7"/>
      <c r="L240" s="121"/>
      <c r="M240" s="7"/>
      <c r="N240" s="7"/>
      <c r="O240" s="8"/>
    </row>
    <row r="241" spans="1:34">
      <c r="A241" s="6" t="s">
        <v>240</v>
      </c>
      <c r="B241" s="7"/>
      <c r="C241" s="7"/>
      <c r="D241" s="7"/>
      <c r="E241" s="7"/>
      <c r="F241" s="7"/>
      <c r="G241" s="7"/>
      <c r="H241" s="7"/>
      <c r="I241" s="7"/>
      <c r="J241" s="7"/>
      <c r="K241" s="7"/>
      <c r="L241" s="121"/>
      <c r="M241" s="7"/>
      <c r="N241" s="7"/>
      <c r="O241" s="8"/>
    </row>
    <row r="242" spans="1:34">
      <c r="A242" s="9" t="s">
        <v>241</v>
      </c>
      <c r="B242" s="7"/>
      <c r="C242" s="7"/>
      <c r="D242" s="7"/>
      <c r="E242" s="7"/>
      <c r="F242" s="7"/>
      <c r="G242" s="7"/>
      <c r="H242" s="7"/>
      <c r="I242" s="7"/>
      <c r="J242" s="7"/>
      <c r="K242" s="7"/>
      <c r="L242" s="121"/>
      <c r="M242" s="7"/>
      <c r="N242" s="7"/>
      <c r="O242" s="8"/>
    </row>
    <row r="243" spans="1:34">
      <c r="A243" s="9" t="s">
        <v>242</v>
      </c>
      <c r="B243" s="7"/>
      <c r="C243" s="7"/>
      <c r="D243" s="7"/>
      <c r="E243" s="7"/>
      <c r="F243" s="7"/>
      <c r="G243" s="7"/>
      <c r="H243" s="7"/>
      <c r="I243" s="7"/>
      <c r="J243" s="7"/>
      <c r="K243" s="7"/>
      <c r="L243" s="121"/>
      <c r="M243" s="7"/>
      <c r="N243" s="7"/>
      <c r="O243" s="8"/>
    </row>
    <row r="244" spans="1:34">
      <c r="A244" s="6"/>
      <c r="B244" s="7"/>
      <c r="C244" s="7"/>
      <c r="D244" s="7"/>
      <c r="E244" s="7"/>
      <c r="F244" s="7"/>
      <c r="G244" s="7"/>
      <c r="H244" s="7"/>
      <c r="I244" s="7"/>
      <c r="J244" s="7"/>
      <c r="K244" s="7"/>
      <c r="L244" s="7"/>
      <c r="M244" s="7"/>
      <c r="N244" s="7"/>
      <c r="O244" s="8"/>
    </row>
    <row r="245" spans="1:34">
      <c r="A245" s="6" t="s">
        <v>238</v>
      </c>
      <c r="B245" s="7"/>
      <c r="C245" s="7"/>
      <c r="D245" s="7"/>
      <c r="E245" s="7"/>
      <c r="F245" s="7"/>
      <c r="G245" s="7"/>
      <c r="H245" s="7"/>
      <c r="I245" s="7"/>
      <c r="J245" s="7"/>
      <c r="K245" s="7"/>
      <c r="L245" s="7"/>
      <c r="M245" s="7"/>
      <c r="N245" s="7"/>
      <c r="O245" s="8"/>
    </row>
    <row r="246" spans="1:34">
      <c r="A246" s="9" t="s">
        <v>244</v>
      </c>
      <c r="B246" s="7"/>
      <c r="C246" s="7"/>
      <c r="D246" s="7"/>
      <c r="E246" s="7"/>
      <c r="F246" s="7"/>
      <c r="G246" s="7"/>
      <c r="H246" s="7"/>
      <c r="I246" s="7"/>
      <c r="J246" s="7"/>
      <c r="K246" s="7"/>
      <c r="L246" s="7"/>
      <c r="M246" s="7"/>
      <c r="N246" s="7"/>
      <c r="O246" s="8"/>
    </row>
    <row r="247" spans="1:34">
      <c r="A247" s="9" t="s">
        <v>239</v>
      </c>
      <c r="B247" s="7"/>
      <c r="C247" s="7"/>
      <c r="D247" s="7"/>
      <c r="E247" s="7"/>
      <c r="F247" s="7"/>
      <c r="G247" s="7"/>
      <c r="H247" s="7"/>
      <c r="I247" s="7"/>
      <c r="J247" s="7"/>
      <c r="K247" s="7"/>
      <c r="L247" s="7"/>
      <c r="M247" s="7"/>
      <c r="N247" s="7"/>
      <c r="O247" s="8"/>
    </row>
    <row r="248" spans="1:34">
      <c r="A248" s="6"/>
      <c r="B248" s="7"/>
      <c r="C248" s="7"/>
      <c r="D248" s="7"/>
      <c r="E248" s="7"/>
      <c r="F248" s="7"/>
      <c r="G248" s="7"/>
      <c r="H248" s="7"/>
      <c r="I248" s="7"/>
      <c r="J248" s="7"/>
      <c r="K248" s="7"/>
      <c r="L248" s="7"/>
      <c r="M248" s="7"/>
      <c r="N248" s="7"/>
      <c r="O248" s="8"/>
    </row>
    <row r="249" spans="1:34">
      <c r="A249" s="6" t="s">
        <v>237</v>
      </c>
      <c r="B249" s="7"/>
      <c r="C249" s="7"/>
      <c r="D249" s="7"/>
      <c r="E249" s="7"/>
      <c r="F249" s="7"/>
      <c r="G249" s="7"/>
      <c r="H249" s="7"/>
      <c r="I249" s="7"/>
      <c r="J249" s="7"/>
      <c r="K249" s="7"/>
      <c r="L249" s="7"/>
      <c r="M249" s="7"/>
      <c r="N249" s="7"/>
      <c r="O249" s="8"/>
      <c r="AG249" s="14"/>
    </row>
    <row r="250" spans="1:34">
      <c r="A250" s="6" t="s">
        <v>245</v>
      </c>
      <c r="B250" s="7"/>
      <c r="C250" s="7"/>
      <c r="D250" s="7"/>
      <c r="E250" s="7"/>
      <c r="F250" s="7"/>
      <c r="G250" s="7"/>
      <c r="H250" s="7"/>
      <c r="I250" s="7"/>
      <c r="J250" s="7"/>
      <c r="K250" s="7"/>
      <c r="L250" s="7"/>
      <c r="M250" s="7"/>
      <c r="N250" s="7"/>
      <c r="O250" s="8"/>
    </row>
    <row r="251" spans="1:34">
      <c r="A251" s="6"/>
      <c r="B251" s="7"/>
      <c r="C251" s="7"/>
      <c r="D251" s="7"/>
      <c r="E251" s="7"/>
      <c r="F251" s="7"/>
      <c r="G251" s="7"/>
      <c r="H251" s="7"/>
      <c r="I251" s="7"/>
      <c r="J251" s="7"/>
      <c r="K251" s="7"/>
      <c r="L251" s="7"/>
      <c r="M251" s="7"/>
      <c r="N251" s="7"/>
      <c r="O251" s="8"/>
      <c r="AH251" s="14"/>
    </row>
    <row r="252" spans="1:34">
      <c r="A252" s="6" t="s">
        <v>225</v>
      </c>
      <c r="B252" s="7"/>
      <c r="C252" s="7"/>
      <c r="D252" s="7"/>
      <c r="E252" s="7"/>
      <c r="F252" s="7"/>
      <c r="G252" s="7"/>
      <c r="H252" s="7"/>
      <c r="I252" s="7"/>
      <c r="J252" s="7"/>
      <c r="K252" s="7"/>
      <c r="L252" s="7"/>
      <c r="M252" s="7"/>
      <c r="N252" s="7"/>
      <c r="O252" s="8"/>
    </row>
    <row r="253" spans="1:34">
      <c r="A253" s="6" t="s">
        <v>226</v>
      </c>
      <c r="B253" s="7"/>
      <c r="C253" s="7"/>
      <c r="D253" s="7"/>
      <c r="E253" s="7"/>
      <c r="F253" s="7"/>
      <c r="G253" s="7"/>
      <c r="H253" s="7"/>
      <c r="I253" s="7"/>
      <c r="J253" s="7"/>
      <c r="K253" s="7"/>
      <c r="L253" s="7"/>
      <c r="M253" s="7"/>
      <c r="N253" s="7"/>
      <c r="O253" s="8"/>
    </row>
    <row r="254" spans="1:34">
      <c r="A254" s="6" t="s">
        <v>236</v>
      </c>
      <c r="B254" s="7"/>
      <c r="C254" s="7"/>
      <c r="D254" s="7"/>
      <c r="E254" s="7"/>
      <c r="F254" s="7"/>
      <c r="G254" s="7"/>
      <c r="H254" s="7"/>
      <c r="I254" s="7"/>
      <c r="J254" s="7"/>
      <c r="K254" s="7"/>
      <c r="L254" s="7"/>
      <c r="M254" s="7"/>
      <c r="N254" s="7"/>
      <c r="O254" s="8"/>
    </row>
    <row r="255" spans="1:34">
      <c r="A255" s="6"/>
      <c r="B255" s="7"/>
      <c r="C255" s="7"/>
      <c r="D255" s="7"/>
      <c r="E255" s="7"/>
      <c r="F255" s="7"/>
      <c r="G255" s="7"/>
      <c r="H255" s="7"/>
      <c r="I255" s="7"/>
      <c r="J255" s="7"/>
      <c r="K255" s="7"/>
      <c r="L255" s="7"/>
      <c r="M255" s="7"/>
      <c r="N255" s="7"/>
      <c r="O255" s="8"/>
    </row>
    <row r="256" spans="1:34">
      <c r="A256" s="6" t="s">
        <v>223</v>
      </c>
      <c r="B256" s="7"/>
      <c r="C256" s="7"/>
      <c r="D256" s="7"/>
      <c r="E256" s="7"/>
      <c r="F256" s="7"/>
      <c r="G256" s="7"/>
      <c r="H256" s="7"/>
      <c r="I256" s="7"/>
      <c r="J256" s="7"/>
      <c r="K256" s="7"/>
      <c r="L256" s="7"/>
      <c r="M256" s="7"/>
      <c r="N256" s="7"/>
      <c r="O256" s="8"/>
    </row>
    <row r="257" spans="1:35">
      <c r="A257" s="9" t="s">
        <v>224</v>
      </c>
      <c r="B257" s="7"/>
      <c r="C257" s="7"/>
      <c r="D257" s="7"/>
      <c r="E257" s="7"/>
      <c r="F257" s="7"/>
      <c r="G257" s="7"/>
      <c r="H257" s="7"/>
      <c r="I257" s="7"/>
      <c r="J257" s="7"/>
      <c r="K257" s="7"/>
      <c r="L257" s="7"/>
      <c r="M257" s="7"/>
      <c r="N257" s="7"/>
      <c r="O257" s="8"/>
    </row>
    <row r="258" spans="1:35">
      <c r="A258" s="9" t="s">
        <v>220</v>
      </c>
      <c r="B258" s="7"/>
      <c r="C258" s="7"/>
      <c r="D258" s="7"/>
      <c r="E258" s="7"/>
      <c r="F258" s="7"/>
      <c r="G258" s="7"/>
      <c r="H258" s="7"/>
      <c r="I258" s="7"/>
      <c r="J258" s="7"/>
      <c r="K258" s="7"/>
      <c r="L258" s="7"/>
      <c r="M258" s="7"/>
      <c r="N258" s="7"/>
      <c r="O258" s="8"/>
    </row>
    <row r="259" spans="1:35">
      <c r="A259" s="9" t="s">
        <v>221</v>
      </c>
      <c r="B259" s="7"/>
      <c r="C259" s="7"/>
      <c r="D259" s="7"/>
      <c r="E259" s="7"/>
      <c r="F259" s="7"/>
      <c r="G259" s="7"/>
      <c r="H259" s="7"/>
      <c r="I259" s="7"/>
      <c r="J259" s="7"/>
      <c r="K259" s="7"/>
      <c r="L259" s="7"/>
      <c r="M259" s="7"/>
      <c r="N259" s="7"/>
      <c r="O259" s="8"/>
      <c r="AI259" s="14"/>
    </row>
    <row r="260" spans="1:35">
      <c r="A260" s="9" t="s">
        <v>222</v>
      </c>
      <c r="B260" s="7"/>
      <c r="C260" s="7"/>
      <c r="D260" s="94"/>
      <c r="E260" s="94"/>
      <c r="F260" s="94"/>
      <c r="G260" s="94"/>
      <c r="H260" s="94"/>
      <c r="I260" s="94"/>
      <c r="J260" s="94"/>
      <c r="K260" s="94"/>
      <c r="L260" s="94"/>
      <c r="M260" s="94"/>
      <c r="N260" s="7"/>
      <c r="O260" s="8"/>
    </row>
    <row r="261" spans="1:35">
      <c r="A261" s="96" t="s">
        <v>255</v>
      </c>
      <c r="B261" s="7"/>
      <c r="C261" s="7"/>
      <c r="D261" s="94"/>
      <c r="E261" s="94"/>
      <c r="F261" s="94"/>
      <c r="G261" s="94"/>
      <c r="H261" s="94"/>
      <c r="I261" s="94"/>
      <c r="J261" s="94"/>
      <c r="K261" s="94"/>
      <c r="L261" s="94"/>
      <c r="M261" s="94"/>
      <c r="N261" s="7"/>
      <c r="O261" s="8"/>
    </row>
    <row r="262" spans="1:35">
      <c r="B262" s="7"/>
      <c r="C262" s="7"/>
      <c r="D262" s="7"/>
      <c r="E262" s="7"/>
      <c r="F262" s="7"/>
      <c r="G262" s="7"/>
      <c r="H262" s="7"/>
      <c r="I262" s="94"/>
      <c r="J262" s="94"/>
      <c r="K262" s="94"/>
      <c r="L262" s="94"/>
      <c r="M262" s="94"/>
      <c r="N262" s="7"/>
      <c r="O262" s="8"/>
    </row>
    <row r="263" spans="1:35">
      <c r="A263" s="6" t="s">
        <v>6</v>
      </c>
      <c r="B263" s="7"/>
      <c r="C263" s="7"/>
      <c r="D263" s="7"/>
      <c r="E263" s="7"/>
      <c r="F263" s="7"/>
      <c r="G263" s="7"/>
      <c r="H263" s="7"/>
      <c r="I263" s="7"/>
      <c r="J263" s="7"/>
      <c r="K263" s="7"/>
      <c r="L263" s="7"/>
      <c r="M263" s="7"/>
      <c r="N263" s="7"/>
      <c r="O263" s="8"/>
    </row>
    <row r="264" spans="1:35">
      <c r="A264" s="9" t="s">
        <v>7</v>
      </c>
      <c r="B264" s="7"/>
      <c r="C264" s="7"/>
      <c r="D264" s="7"/>
      <c r="E264" s="7"/>
      <c r="F264" s="7"/>
      <c r="G264" s="7"/>
      <c r="H264" s="7"/>
      <c r="I264" s="7"/>
      <c r="J264" s="7"/>
      <c r="K264" s="7"/>
      <c r="L264" s="7"/>
      <c r="M264" s="7"/>
      <c r="N264" s="7"/>
      <c r="O264" s="8"/>
    </row>
    <row r="265" spans="1:35">
      <c r="A265" s="10" t="s">
        <v>8</v>
      </c>
      <c r="B265" s="11"/>
      <c r="C265" s="11"/>
      <c r="D265" s="11"/>
      <c r="E265" s="11"/>
      <c r="F265" s="11"/>
      <c r="G265" s="11"/>
      <c r="H265" s="11"/>
      <c r="I265" s="11"/>
      <c r="J265" s="11"/>
      <c r="K265" s="11"/>
      <c r="L265" s="11"/>
      <c r="M265" s="7"/>
      <c r="N265" s="7"/>
      <c r="O265" s="8"/>
    </row>
    <row r="266" spans="1:35">
      <c r="A266" s="10" t="s">
        <v>9</v>
      </c>
      <c r="B266" s="11"/>
      <c r="C266" s="11"/>
      <c r="D266" s="11"/>
      <c r="E266" s="11"/>
      <c r="F266" s="11"/>
      <c r="G266" s="11"/>
      <c r="H266" s="11"/>
      <c r="I266" s="11"/>
      <c r="J266" s="11"/>
      <c r="K266" s="11"/>
      <c r="L266" s="11"/>
      <c r="M266" s="7"/>
      <c r="N266" s="7"/>
      <c r="O266" s="8"/>
    </row>
    <row r="267" spans="1:35">
      <c r="A267" s="10" t="s">
        <v>10</v>
      </c>
      <c r="B267" s="11"/>
      <c r="C267" s="11"/>
      <c r="D267" s="11"/>
      <c r="E267" s="11"/>
      <c r="F267" s="11"/>
      <c r="G267" s="11"/>
      <c r="H267" s="11"/>
      <c r="I267" s="11"/>
      <c r="J267" s="11"/>
      <c r="K267" s="11"/>
      <c r="L267" s="11"/>
      <c r="M267" s="7"/>
      <c r="N267" s="7"/>
      <c r="O267" s="8"/>
    </row>
    <row r="268" spans="1:35" s="14" customFormat="1">
      <c r="A268" s="10" t="s">
        <v>11</v>
      </c>
      <c r="B268" s="11"/>
      <c r="C268" s="11"/>
      <c r="D268" s="11"/>
      <c r="E268" s="11"/>
      <c r="F268" s="11"/>
      <c r="G268" s="11"/>
      <c r="H268" s="11"/>
      <c r="I268" s="11"/>
      <c r="J268" s="11"/>
      <c r="K268" s="11"/>
      <c r="L268" s="11"/>
      <c r="M268" s="7"/>
      <c r="N268" s="7"/>
      <c r="O268" s="8"/>
      <c r="P268"/>
      <c r="Q268"/>
      <c r="R268"/>
      <c r="S268"/>
      <c r="T268"/>
      <c r="U268"/>
      <c r="V268"/>
      <c r="W268"/>
      <c r="X268"/>
      <c r="Y268"/>
      <c r="Z268"/>
      <c r="AA268"/>
      <c r="AB268"/>
      <c r="AC268"/>
      <c r="AD268"/>
      <c r="AE268"/>
      <c r="AF268"/>
      <c r="AG268"/>
      <c r="AH268"/>
      <c r="AI268"/>
    </row>
    <row r="269" spans="1:35">
      <c r="A269" s="10"/>
      <c r="B269" s="11"/>
      <c r="C269" s="11"/>
      <c r="D269" s="11"/>
      <c r="E269" s="11"/>
      <c r="F269" s="11"/>
      <c r="G269" s="11"/>
      <c r="H269" s="11"/>
      <c r="I269" s="11"/>
      <c r="J269" s="11"/>
      <c r="K269" s="11"/>
      <c r="L269" s="11"/>
      <c r="M269" s="7"/>
      <c r="N269" s="7"/>
      <c r="O269" s="8"/>
    </row>
    <row r="270" spans="1:35">
      <c r="A270" s="6" t="s">
        <v>12</v>
      </c>
      <c r="B270" s="7"/>
      <c r="C270" s="7"/>
      <c r="D270" s="7"/>
      <c r="E270" s="7"/>
      <c r="F270" s="7"/>
      <c r="G270" s="7"/>
      <c r="H270" s="7"/>
      <c r="I270" s="7"/>
      <c r="J270" s="7"/>
      <c r="K270" s="7"/>
      <c r="L270" s="7"/>
      <c r="M270" s="7"/>
      <c r="N270" s="7"/>
      <c r="O270" s="8"/>
    </row>
    <row r="271" spans="1:35">
      <c r="A271" s="9" t="s">
        <v>227</v>
      </c>
      <c r="B271" s="7"/>
      <c r="C271" s="7"/>
      <c r="D271" s="7"/>
      <c r="E271" s="7"/>
      <c r="F271" s="7"/>
      <c r="G271" s="7"/>
      <c r="H271" s="7"/>
      <c r="I271" s="7"/>
      <c r="J271" s="7"/>
      <c r="K271" s="7"/>
      <c r="L271" s="7"/>
      <c r="M271" s="7"/>
      <c r="N271" s="7"/>
      <c r="O271" s="8"/>
    </row>
    <row r="272" spans="1:35">
      <c r="A272" s="9" t="s">
        <v>13</v>
      </c>
      <c r="B272" s="7"/>
      <c r="C272" s="7"/>
      <c r="D272" s="7"/>
      <c r="E272" s="7"/>
      <c r="F272" s="7"/>
      <c r="G272" s="7"/>
      <c r="H272" s="7"/>
      <c r="I272" s="7"/>
      <c r="J272" s="7"/>
      <c r="K272" s="7"/>
      <c r="L272" s="7"/>
      <c r="M272" s="7"/>
      <c r="N272" s="7"/>
      <c r="O272" s="8"/>
      <c r="P272" s="94"/>
    </row>
    <row r="273" spans="1:15">
      <c r="A273" s="9"/>
      <c r="B273" s="7"/>
      <c r="C273" s="7"/>
      <c r="D273" s="7"/>
      <c r="E273" s="7"/>
      <c r="F273" s="7"/>
      <c r="G273" s="7"/>
      <c r="H273" s="7"/>
      <c r="I273" s="7"/>
      <c r="J273" s="7"/>
      <c r="K273" s="7"/>
      <c r="L273" s="7"/>
      <c r="M273" s="7"/>
      <c r="N273" s="7"/>
      <c r="O273" s="8"/>
    </row>
    <row r="274" spans="1:15">
      <c r="A274" s="6"/>
      <c r="B274" s="7"/>
      <c r="C274" s="7"/>
      <c r="D274" s="7"/>
      <c r="E274" s="7"/>
      <c r="F274" s="7"/>
      <c r="G274" s="7"/>
      <c r="H274" s="7"/>
      <c r="I274" s="7"/>
      <c r="J274" s="7"/>
      <c r="K274" s="7"/>
      <c r="L274" s="7"/>
      <c r="M274" s="7"/>
      <c r="N274" s="7"/>
      <c r="O274" s="8"/>
    </row>
    <row r="275" spans="1:15">
      <c r="A275" s="6" t="s">
        <v>14</v>
      </c>
      <c r="B275" s="7"/>
      <c r="C275" s="7"/>
      <c r="D275" s="7"/>
      <c r="E275" s="7"/>
      <c r="F275" s="7"/>
      <c r="G275" s="7"/>
      <c r="H275" s="7"/>
      <c r="I275" s="7"/>
      <c r="J275" s="7"/>
      <c r="K275" s="7"/>
      <c r="L275" s="7"/>
      <c r="M275" s="7"/>
      <c r="N275" s="7"/>
      <c r="O275" s="8"/>
    </row>
    <row r="276" spans="1:15">
      <c r="A276" s="9" t="s">
        <v>15</v>
      </c>
      <c r="B276" s="12"/>
      <c r="C276" s="12"/>
      <c r="D276" s="12"/>
      <c r="E276" s="12"/>
      <c r="F276" s="12"/>
      <c r="G276" s="12"/>
      <c r="H276" s="12"/>
      <c r="I276" s="12"/>
      <c r="J276" s="12"/>
      <c r="K276" s="12"/>
      <c r="L276" s="12"/>
      <c r="M276" s="12"/>
      <c r="N276" s="12"/>
      <c r="O276" s="13"/>
    </row>
    <row r="277" spans="1:15">
      <c r="A277" s="6"/>
      <c r="B277" s="7"/>
      <c r="C277" s="7"/>
      <c r="D277" s="7"/>
      <c r="E277" s="7"/>
      <c r="F277" s="7"/>
      <c r="G277" s="7"/>
      <c r="H277" s="7"/>
      <c r="I277" s="7"/>
      <c r="J277" s="7"/>
      <c r="K277" s="7"/>
      <c r="L277" s="7"/>
      <c r="M277" s="7"/>
      <c r="N277" s="7"/>
      <c r="O277" s="8"/>
    </row>
    <row r="278" spans="1:15">
      <c r="A278" s="6"/>
      <c r="B278" s="7"/>
      <c r="C278" s="7"/>
      <c r="D278" s="7"/>
      <c r="E278" s="7"/>
      <c r="F278" s="7"/>
      <c r="G278" s="7"/>
      <c r="H278" s="7"/>
      <c r="I278" s="7"/>
      <c r="J278" s="7"/>
      <c r="K278" s="7"/>
      <c r="L278" s="7"/>
      <c r="M278" s="7"/>
      <c r="N278" s="7"/>
      <c r="O278" s="8"/>
    </row>
    <row r="279" spans="1:15">
      <c r="A279" s="6" t="s">
        <v>16</v>
      </c>
      <c r="B279" s="7"/>
      <c r="C279" s="7"/>
      <c r="D279" s="7"/>
      <c r="E279" s="7"/>
      <c r="F279" s="7"/>
      <c r="G279" s="7"/>
      <c r="H279" s="7"/>
      <c r="I279" s="7"/>
      <c r="J279" s="7"/>
      <c r="K279" s="7"/>
      <c r="L279" s="7"/>
      <c r="M279" s="7"/>
      <c r="N279" s="7"/>
      <c r="O279" s="8"/>
    </row>
    <row r="280" spans="1:15">
      <c r="A280" s="9" t="s">
        <v>276</v>
      </c>
      <c r="B280" s="7"/>
      <c r="C280" s="7"/>
      <c r="D280" s="7"/>
      <c r="E280" s="7"/>
      <c r="F280" s="7"/>
      <c r="G280" s="7"/>
      <c r="H280" s="7"/>
      <c r="I280" s="7"/>
      <c r="J280" s="7"/>
      <c r="K280" s="7"/>
      <c r="L280" s="7"/>
      <c r="M280" s="7"/>
      <c r="N280" s="7"/>
      <c r="O280" s="8"/>
    </row>
    <row r="281" spans="1:15">
      <c r="A281" s="9" t="s">
        <v>17</v>
      </c>
      <c r="B281" s="7"/>
      <c r="C281" s="7"/>
      <c r="D281" s="7"/>
      <c r="E281" s="7"/>
      <c r="F281" s="7"/>
      <c r="G281" s="7"/>
      <c r="H281" s="7"/>
      <c r="I281" s="7"/>
      <c r="J281" s="7"/>
      <c r="K281" s="7"/>
      <c r="L281" s="7"/>
      <c r="M281" s="7"/>
      <c r="N281" s="7"/>
      <c r="O281" s="8"/>
    </row>
    <row r="282" spans="1:15">
      <c r="A282" s="9" t="s">
        <v>18</v>
      </c>
      <c r="B282" s="7"/>
      <c r="C282" s="7"/>
      <c r="D282" s="7"/>
      <c r="E282" s="7"/>
      <c r="F282" s="7"/>
      <c r="G282" s="7"/>
      <c r="H282" s="7"/>
      <c r="I282" s="7"/>
      <c r="J282" s="7"/>
      <c r="K282" s="7"/>
      <c r="L282" s="7"/>
      <c r="M282" s="7"/>
      <c r="N282" s="7"/>
      <c r="O282" s="8"/>
    </row>
    <row r="283" spans="1:15">
      <c r="A283" s="9" t="s">
        <v>19</v>
      </c>
      <c r="B283" s="7"/>
      <c r="C283" s="7"/>
      <c r="D283" s="7"/>
      <c r="E283" s="7"/>
      <c r="F283" s="7"/>
      <c r="G283" s="7"/>
      <c r="H283" s="7"/>
      <c r="I283" s="7"/>
      <c r="J283" s="7"/>
      <c r="K283" s="7"/>
      <c r="L283" s="7"/>
      <c r="M283" s="7"/>
      <c r="N283" s="7"/>
      <c r="O283" s="8"/>
    </row>
    <row r="284" spans="1:15">
      <c r="A284" s="6"/>
      <c r="B284" s="7"/>
      <c r="C284" s="7"/>
      <c r="D284" s="7"/>
      <c r="E284" s="7"/>
      <c r="F284" s="7"/>
      <c r="G284" s="7"/>
      <c r="H284" s="7"/>
      <c r="I284" s="7"/>
      <c r="J284" s="7"/>
      <c r="K284" s="7"/>
      <c r="L284" s="7"/>
      <c r="M284" s="7"/>
      <c r="N284" s="7"/>
      <c r="O284" s="8"/>
    </row>
    <row r="285" spans="1:15">
      <c r="A285" s="6" t="s">
        <v>20</v>
      </c>
      <c r="B285" s="7"/>
      <c r="C285" s="7"/>
      <c r="D285" s="7"/>
      <c r="E285" s="7"/>
      <c r="F285" s="7"/>
      <c r="G285" s="7"/>
      <c r="H285" s="7"/>
      <c r="I285" s="7"/>
      <c r="J285" s="7"/>
      <c r="K285" s="7"/>
      <c r="L285" s="7"/>
      <c r="M285" s="7"/>
      <c r="N285" s="7"/>
      <c r="O285" s="8"/>
    </row>
    <row r="286" spans="1:15">
      <c r="A286" s="9" t="s">
        <v>21</v>
      </c>
      <c r="B286" s="7"/>
      <c r="C286" s="7"/>
      <c r="D286" s="7"/>
      <c r="E286" s="7"/>
      <c r="F286" s="7"/>
      <c r="G286" s="7"/>
      <c r="H286" s="7"/>
      <c r="I286" s="7"/>
      <c r="J286" s="7"/>
      <c r="K286" s="7"/>
      <c r="L286" s="7"/>
      <c r="M286" s="7"/>
      <c r="N286" s="7"/>
      <c r="O286" s="8"/>
    </row>
    <row r="287" spans="1:15">
      <c r="A287" s="9"/>
      <c r="B287" s="7"/>
      <c r="C287" s="7"/>
      <c r="D287" s="7"/>
      <c r="E287" s="7"/>
      <c r="F287" s="7"/>
      <c r="G287" s="7"/>
      <c r="H287" s="7"/>
      <c r="I287" s="7"/>
      <c r="J287" s="7"/>
      <c r="K287" s="7"/>
      <c r="L287" s="7"/>
      <c r="M287" s="7"/>
      <c r="N287" s="7"/>
      <c r="O287" s="8"/>
    </row>
    <row r="288" spans="1:15">
      <c r="A288" s="6" t="s">
        <v>22</v>
      </c>
      <c r="B288" s="7"/>
      <c r="C288" s="7"/>
      <c r="D288" s="7"/>
      <c r="E288" s="7"/>
      <c r="F288" s="7"/>
      <c r="G288" s="7"/>
      <c r="H288" s="7"/>
      <c r="I288" s="7"/>
      <c r="J288" s="7"/>
      <c r="K288" s="7"/>
      <c r="L288" s="7"/>
      <c r="M288" s="7"/>
      <c r="N288" s="7"/>
      <c r="O288" s="8"/>
    </row>
    <row r="289" spans="1:18">
      <c r="A289" s="9" t="s">
        <v>23</v>
      </c>
      <c r="B289" s="7"/>
      <c r="C289" s="7"/>
      <c r="D289" s="7"/>
      <c r="E289" s="7"/>
      <c r="F289" s="7"/>
      <c r="G289" s="7"/>
      <c r="H289" s="7"/>
      <c r="I289" s="7"/>
      <c r="J289" s="7"/>
      <c r="K289" s="7"/>
      <c r="L289" s="7"/>
      <c r="M289" s="7"/>
      <c r="N289" s="7"/>
      <c r="O289" s="8"/>
    </row>
    <row r="290" spans="1:18">
      <c r="A290" s="6"/>
      <c r="B290" s="7"/>
      <c r="C290" s="7"/>
      <c r="D290" s="7"/>
      <c r="E290" s="7"/>
      <c r="F290" s="7"/>
      <c r="G290" s="7"/>
      <c r="H290" s="7"/>
      <c r="I290" s="7"/>
      <c r="J290" s="7"/>
      <c r="K290" s="7"/>
      <c r="L290" s="7"/>
      <c r="M290" s="7"/>
      <c r="N290" s="7"/>
      <c r="O290" s="8"/>
      <c r="R290" s="118"/>
    </row>
    <row r="291" spans="1:18">
      <c r="A291" s="6"/>
      <c r="B291" s="7"/>
      <c r="C291" s="7"/>
      <c r="D291" s="7"/>
      <c r="E291" s="7"/>
      <c r="F291" s="7"/>
      <c r="G291" s="7"/>
      <c r="H291" s="7"/>
      <c r="I291" s="7"/>
      <c r="J291" s="7"/>
      <c r="K291" s="7"/>
      <c r="L291" s="7"/>
      <c r="M291" s="7"/>
      <c r="N291" s="7"/>
      <c r="O291" s="8"/>
      <c r="R291" s="118"/>
    </row>
    <row r="292" spans="1:18">
      <c r="A292" s="6" t="s">
        <v>24</v>
      </c>
      <c r="B292" s="7"/>
      <c r="C292" s="7"/>
      <c r="D292" s="7"/>
      <c r="E292" s="7"/>
      <c r="F292" s="7"/>
      <c r="G292" s="7"/>
      <c r="H292" s="7"/>
      <c r="I292" s="7"/>
      <c r="J292" s="7"/>
      <c r="K292" s="7"/>
      <c r="L292" s="7"/>
      <c r="M292" s="7"/>
      <c r="N292" s="7"/>
      <c r="O292" s="8"/>
      <c r="R292" s="118"/>
    </row>
    <row r="293" spans="1:18">
      <c r="A293" s="9" t="s">
        <v>563</v>
      </c>
      <c r="B293" s="7"/>
      <c r="C293" s="7"/>
      <c r="D293" s="7"/>
      <c r="E293" s="7"/>
      <c r="F293" s="7"/>
      <c r="G293" s="7"/>
      <c r="H293" s="7"/>
      <c r="I293" s="7"/>
      <c r="J293" s="7"/>
      <c r="K293" s="7"/>
      <c r="L293" s="7"/>
      <c r="M293" s="7"/>
      <c r="N293" s="7"/>
      <c r="O293" s="8"/>
      <c r="R293" s="118"/>
    </row>
    <row r="294" spans="1:18">
      <c r="A294" s="9" t="s">
        <v>25</v>
      </c>
      <c r="B294" s="7"/>
      <c r="C294" s="7"/>
      <c r="D294" s="7"/>
      <c r="E294" s="7"/>
      <c r="F294" s="7"/>
      <c r="G294" s="7"/>
      <c r="H294" s="7"/>
      <c r="I294" s="7"/>
      <c r="J294" s="7"/>
      <c r="K294" s="7"/>
      <c r="L294" s="7"/>
      <c r="M294" s="7"/>
      <c r="N294" s="7"/>
      <c r="O294" s="8"/>
    </row>
    <row r="295" spans="1:18">
      <c r="A295" s="6"/>
      <c r="B295" s="7"/>
      <c r="C295" s="7"/>
      <c r="D295" s="7"/>
      <c r="E295" s="7"/>
      <c r="F295" s="7"/>
      <c r="G295" s="7"/>
      <c r="H295" s="7"/>
      <c r="I295" s="7"/>
      <c r="J295" s="7"/>
      <c r="K295" s="7"/>
      <c r="L295" s="7"/>
      <c r="M295" s="7"/>
      <c r="N295" s="7"/>
      <c r="O295" s="8"/>
    </row>
    <row r="296" spans="1:18">
      <c r="A296" s="662" t="s">
        <v>26</v>
      </c>
      <c r="B296" s="662"/>
      <c r="C296" s="662"/>
      <c r="D296" s="662"/>
      <c r="E296" s="662"/>
      <c r="F296" s="662"/>
      <c r="G296" s="662"/>
      <c r="H296" s="662"/>
      <c r="I296" s="662"/>
      <c r="J296" s="662"/>
      <c r="K296" s="662"/>
      <c r="L296" s="662"/>
      <c r="M296" s="662"/>
      <c r="N296" s="662"/>
      <c r="O296" s="662"/>
    </row>
    <row r="297" spans="1:18">
      <c r="A297" s="656" t="s">
        <v>27</v>
      </c>
      <c r="B297" s="656"/>
      <c r="C297" s="656"/>
      <c r="D297" s="656"/>
      <c r="E297" s="656"/>
      <c r="F297" s="656"/>
      <c r="G297" s="656"/>
      <c r="H297" s="656"/>
      <c r="I297" s="656"/>
      <c r="J297" s="656"/>
      <c r="K297" s="656"/>
      <c r="L297" s="656"/>
      <c r="M297" s="656"/>
      <c r="N297" s="656"/>
      <c r="O297" s="656"/>
    </row>
    <row r="298" spans="1:18">
      <c r="A298" s="656" t="s">
        <v>28</v>
      </c>
      <c r="B298" s="656"/>
      <c r="C298" s="656"/>
      <c r="D298" s="656"/>
      <c r="E298" s="656"/>
      <c r="F298" s="656"/>
      <c r="G298" s="656"/>
      <c r="H298" s="656"/>
      <c r="I298" s="656"/>
      <c r="J298" s="656"/>
      <c r="K298" s="656"/>
      <c r="L298" s="656"/>
      <c r="M298" s="656"/>
      <c r="N298" s="656"/>
      <c r="O298" s="656"/>
    </row>
    <row r="299" spans="1:18">
      <c r="A299" s="656" t="s">
        <v>29</v>
      </c>
      <c r="B299" s="656"/>
      <c r="C299" s="656"/>
      <c r="D299" s="656"/>
      <c r="E299" s="656"/>
      <c r="F299" s="656"/>
      <c r="G299" s="656"/>
      <c r="H299" s="656"/>
      <c r="I299" s="656"/>
      <c r="J299" s="656"/>
      <c r="K299" s="656"/>
      <c r="L299" s="656"/>
      <c r="M299" s="656"/>
      <c r="N299" s="656"/>
      <c r="O299" s="656"/>
    </row>
    <row r="300" spans="1:18">
      <c r="A300" s="656" t="s">
        <v>30</v>
      </c>
      <c r="B300" s="656"/>
      <c r="C300" s="656"/>
      <c r="D300" s="656"/>
      <c r="E300" s="656"/>
      <c r="F300" s="656"/>
      <c r="G300" s="656"/>
      <c r="H300" s="656"/>
      <c r="I300" s="656"/>
      <c r="J300" s="656"/>
      <c r="K300" s="656"/>
      <c r="L300" s="656"/>
      <c r="M300" s="656"/>
      <c r="N300" s="656"/>
      <c r="O300" s="656"/>
    </row>
    <row r="301" spans="1:18">
      <c r="A301" s="664" t="s">
        <v>31</v>
      </c>
      <c r="B301" s="664"/>
      <c r="C301" s="664"/>
      <c r="D301" s="664"/>
      <c r="E301" s="664"/>
      <c r="F301" s="664"/>
      <c r="G301" s="664"/>
      <c r="H301" s="664"/>
      <c r="I301" s="664"/>
      <c r="J301" s="664"/>
      <c r="K301" s="664"/>
      <c r="L301" s="664"/>
      <c r="M301" s="664"/>
      <c r="N301" s="664"/>
      <c r="O301" s="664"/>
    </row>
    <row r="302" spans="1:18">
      <c r="A302" s="664"/>
      <c r="B302" s="664"/>
      <c r="C302" s="664"/>
      <c r="D302" s="664"/>
      <c r="E302" s="664"/>
      <c r="F302" s="664"/>
      <c r="G302" s="664"/>
      <c r="H302" s="664"/>
      <c r="I302" s="664"/>
      <c r="J302" s="664"/>
      <c r="K302" s="664"/>
      <c r="L302" s="664"/>
      <c r="M302" s="664"/>
      <c r="N302" s="664"/>
      <c r="O302" s="664"/>
    </row>
    <row r="303" spans="1:18">
      <c r="A303" s="656"/>
      <c r="B303" s="656"/>
      <c r="C303" s="656"/>
      <c r="D303" s="656"/>
      <c r="E303" s="656"/>
      <c r="F303" s="656"/>
      <c r="G303" s="656"/>
      <c r="H303" s="656"/>
      <c r="I303" s="656"/>
      <c r="J303" s="656"/>
      <c r="K303" s="656"/>
      <c r="L303" s="656"/>
      <c r="M303" s="656"/>
      <c r="N303" s="656"/>
      <c r="O303" s="656"/>
    </row>
    <row r="304" spans="1:18">
      <c r="A304" s="662" t="s">
        <v>32</v>
      </c>
      <c r="B304" s="662"/>
      <c r="C304" s="662"/>
      <c r="D304" s="662"/>
      <c r="E304" s="662"/>
      <c r="F304" s="662"/>
      <c r="G304" s="662"/>
      <c r="H304" s="662"/>
      <c r="I304" s="662"/>
      <c r="J304" s="662"/>
      <c r="K304" s="662"/>
      <c r="L304" s="662"/>
      <c r="M304" s="662"/>
      <c r="N304" s="662"/>
      <c r="O304" s="662"/>
    </row>
    <row r="305" spans="1:15">
      <c r="A305" s="656" t="s">
        <v>33</v>
      </c>
      <c r="B305" s="656"/>
      <c r="C305" s="656"/>
      <c r="D305" s="656"/>
      <c r="E305" s="656"/>
      <c r="F305" s="656"/>
      <c r="G305" s="656"/>
      <c r="H305" s="656"/>
      <c r="I305" s="656"/>
      <c r="J305" s="656"/>
      <c r="K305" s="656"/>
      <c r="L305" s="656"/>
      <c r="M305" s="656"/>
      <c r="N305" s="656"/>
      <c r="O305" s="656"/>
    </row>
    <row r="306" spans="1:15">
      <c r="A306" s="656" t="s">
        <v>34</v>
      </c>
      <c r="B306" s="656"/>
      <c r="C306" s="656"/>
      <c r="D306" s="656"/>
      <c r="E306" s="656"/>
      <c r="F306" s="656"/>
      <c r="G306" s="656"/>
      <c r="H306" s="656"/>
      <c r="I306" s="656"/>
      <c r="J306" s="656"/>
      <c r="K306" s="656"/>
      <c r="L306" s="656"/>
      <c r="M306" s="656"/>
      <c r="N306" s="656"/>
      <c r="O306" s="656"/>
    </row>
    <row r="307" spans="1:15">
      <c r="A307" s="656" t="s">
        <v>35</v>
      </c>
      <c r="B307" s="656"/>
      <c r="C307" s="656"/>
      <c r="D307" s="656"/>
      <c r="E307" s="656"/>
      <c r="F307" s="656"/>
      <c r="G307" s="656"/>
      <c r="H307" s="656"/>
      <c r="I307" s="656"/>
      <c r="J307" s="656"/>
      <c r="K307" s="656"/>
      <c r="L307" s="656"/>
      <c r="M307" s="656"/>
      <c r="N307" s="656"/>
      <c r="O307" s="656"/>
    </row>
    <row r="308" spans="1:15">
      <c r="A308" s="6"/>
      <c r="B308" s="7"/>
      <c r="C308" s="7"/>
      <c r="D308" s="7"/>
      <c r="E308" s="7"/>
      <c r="F308" s="7"/>
      <c r="G308" s="7"/>
      <c r="H308" s="7"/>
      <c r="I308" s="7"/>
      <c r="J308" s="7"/>
      <c r="K308" s="7"/>
      <c r="L308" s="7"/>
      <c r="M308" s="7"/>
      <c r="N308" s="7"/>
      <c r="O308" s="8"/>
    </row>
    <row r="309" spans="1:15">
      <c r="A309" s="6"/>
      <c r="B309" s="7"/>
      <c r="C309" s="7"/>
      <c r="D309" s="7"/>
      <c r="E309" s="7"/>
      <c r="F309" s="7"/>
      <c r="G309" s="7"/>
      <c r="H309" s="7"/>
      <c r="I309" s="7"/>
      <c r="J309" s="7"/>
      <c r="K309" s="7"/>
      <c r="L309" s="7"/>
      <c r="M309" s="7"/>
      <c r="N309" s="7"/>
      <c r="O309" s="8"/>
    </row>
    <row r="310" spans="1:15">
      <c r="A310" s="662" t="s">
        <v>36</v>
      </c>
      <c r="B310" s="662"/>
      <c r="C310" s="662"/>
      <c r="D310" s="662"/>
      <c r="E310" s="662"/>
      <c r="F310" s="662"/>
      <c r="G310" s="662"/>
      <c r="H310" s="662"/>
      <c r="I310" s="662"/>
      <c r="J310" s="662"/>
      <c r="K310" s="662"/>
      <c r="L310" s="662"/>
      <c r="M310" s="662"/>
      <c r="N310" s="662"/>
      <c r="O310" s="662"/>
    </row>
    <row r="311" spans="1:15">
      <c r="A311" s="656" t="s">
        <v>37</v>
      </c>
      <c r="B311" s="656"/>
      <c r="C311" s="656"/>
      <c r="D311" s="656"/>
      <c r="E311" s="656"/>
      <c r="F311" s="656"/>
      <c r="G311" s="656"/>
      <c r="H311" s="656"/>
      <c r="I311" s="656"/>
      <c r="J311" s="656"/>
      <c r="K311" s="656"/>
      <c r="L311" s="656"/>
      <c r="M311" s="656"/>
      <c r="N311" s="656"/>
      <c r="O311" s="656"/>
    </row>
    <row r="312" spans="1:15">
      <c r="A312" s="656" t="s">
        <v>38</v>
      </c>
      <c r="B312" s="656"/>
      <c r="C312" s="656"/>
      <c r="D312" s="656"/>
      <c r="E312" s="656"/>
      <c r="F312" s="656"/>
      <c r="G312" s="656"/>
      <c r="H312" s="656"/>
      <c r="I312" s="656"/>
      <c r="J312" s="656"/>
      <c r="K312" s="656"/>
      <c r="L312" s="656"/>
      <c r="M312" s="656"/>
      <c r="N312" s="656"/>
      <c r="O312" s="656"/>
    </row>
    <row r="313" spans="1:15">
      <c r="A313" s="656" t="s">
        <v>39</v>
      </c>
      <c r="B313" s="656"/>
      <c r="C313" s="656"/>
      <c r="D313" s="656"/>
      <c r="E313" s="656"/>
      <c r="F313" s="656"/>
      <c r="G313" s="656"/>
      <c r="H313" s="656"/>
      <c r="I313" s="656"/>
      <c r="J313" s="656"/>
      <c r="K313" s="656"/>
      <c r="L313" s="656"/>
      <c r="M313" s="656"/>
      <c r="N313" s="656"/>
      <c r="O313" s="656"/>
    </row>
    <row r="314" spans="1:15">
      <c r="A314" s="656"/>
      <c r="B314" s="656"/>
      <c r="C314" s="656"/>
      <c r="D314" s="656"/>
      <c r="E314" s="656"/>
      <c r="F314" s="656"/>
      <c r="G314" s="656"/>
      <c r="H314" s="656"/>
      <c r="I314" s="656"/>
      <c r="J314" s="656"/>
      <c r="K314" s="656"/>
      <c r="L314" s="656"/>
      <c r="M314" s="656"/>
      <c r="N314" s="656"/>
      <c r="O314" s="656"/>
    </row>
    <row r="315" spans="1:15">
      <c r="A315" s="15"/>
      <c r="B315" s="16"/>
      <c r="C315" s="16"/>
      <c r="D315" s="16"/>
      <c r="E315" s="16"/>
      <c r="F315" s="16"/>
      <c r="G315" s="16"/>
      <c r="H315" s="16"/>
      <c r="I315" s="16"/>
      <c r="J315" s="16"/>
      <c r="K315" s="16"/>
      <c r="L315" s="16"/>
      <c r="M315" s="16"/>
      <c r="N315" s="16"/>
      <c r="O315" s="17"/>
    </row>
    <row r="316" spans="1:15">
      <c r="A316" s="662" t="s">
        <v>40</v>
      </c>
      <c r="B316" s="662"/>
      <c r="C316" s="662"/>
      <c r="D316" s="662"/>
      <c r="E316" s="662"/>
      <c r="F316" s="662"/>
      <c r="G316" s="662"/>
      <c r="H316" s="662"/>
      <c r="I316" s="662"/>
      <c r="J316" s="662"/>
      <c r="K316" s="662"/>
      <c r="L316" s="662"/>
      <c r="M316" s="662"/>
      <c r="N316" s="662"/>
      <c r="O316" s="662"/>
    </row>
    <row r="317" spans="1:15">
      <c r="A317" s="656" t="s">
        <v>41</v>
      </c>
      <c r="B317" s="656"/>
      <c r="C317" s="656"/>
      <c r="D317" s="656"/>
      <c r="E317" s="656"/>
      <c r="F317" s="656"/>
      <c r="G317" s="656"/>
      <c r="H317" s="656"/>
      <c r="I317" s="656"/>
      <c r="J317" s="656"/>
      <c r="K317" s="656"/>
      <c r="L317" s="656"/>
      <c r="M317" s="656"/>
      <c r="N317" s="656"/>
      <c r="O317" s="656"/>
    </row>
    <row r="318" spans="1:15">
      <c r="A318" s="656" t="s">
        <v>42</v>
      </c>
      <c r="B318" s="656"/>
      <c r="C318" s="656"/>
      <c r="D318" s="656"/>
      <c r="E318" s="656"/>
      <c r="F318" s="656"/>
      <c r="G318" s="656"/>
      <c r="H318" s="656"/>
      <c r="I318" s="656"/>
      <c r="J318" s="656"/>
      <c r="K318" s="656"/>
      <c r="L318" s="656"/>
      <c r="M318" s="656"/>
      <c r="N318" s="656"/>
      <c r="O318" s="656"/>
    </row>
    <row r="319" spans="1:15">
      <c r="A319" s="656" t="s">
        <v>43</v>
      </c>
      <c r="B319" s="656"/>
      <c r="C319" s="656"/>
      <c r="D319" s="656"/>
      <c r="E319" s="656"/>
      <c r="F319" s="656"/>
      <c r="G319" s="656"/>
      <c r="H319" s="656"/>
      <c r="I319" s="656"/>
      <c r="J319" s="656"/>
      <c r="K319" s="656"/>
      <c r="L319" s="656"/>
      <c r="M319" s="656"/>
      <c r="N319" s="656"/>
      <c r="O319" s="656"/>
    </row>
    <row r="320" spans="1:15">
      <c r="A320" s="656" t="s">
        <v>44</v>
      </c>
      <c r="B320" s="656"/>
      <c r="C320" s="656"/>
      <c r="D320" s="656"/>
      <c r="E320" s="656"/>
      <c r="F320" s="656"/>
      <c r="G320" s="656"/>
      <c r="H320" s="656"/>
      <c r="I320" s="656"/>
      <c r="J320" s="656"/>
      <c r="K320" s="656"/>
      <c r="L320" s="656"/>
      <c r="M320" s="656"/>
      <c r="N320" s="656"/>
      <c r="O320" s="656"/>
    </row>
    <row r="321" spans="1:15">
      <c r="O321" s="17"/>
    </row>
    <row r="322" spans="1:15">
      <c r="A322" s="6"/>
      <c r="B322" s="7"/>
      <c r="C322" s="7"/>
      <c r="D322" s="7"/>
      <c r="E322" s="7"/>
      <c r="F322" s="7"/>
      <c r="G322" s="7"/>
      <c r="H322" s="7"/>
      <c r="I322" s="7"/>
      <c r="J322" s="7"/>
      <c r="K322" s="7"/>
      <c r="L322" s="7"/>
      <c r="M322" s="7"/>
      <c r="N322" s="7"/>
      <c r="O322" s="8"/>
    </row>
    <row r="323" spans="1:15">
      <c r="A323" s="662" t="s">
        <v>45</v>
      </c>
      <c r="B323" s="662"/>
      <c r="C323" s="662"/>
      <c r="D323" s="662"/>
      <c r="E323" s="662"/>
      <c r="F323" s="662"/>
      <c r="G323" s="662"/>
      <c r="H323" s="662"/>
      <c r="I323" s="662"/>
      <c r="J323" s="662"/>
      <c r="K323" s="662"/>
      <c r="L323" s="662"/>
      <c r="M323" s="662"/>
      <c r="N323" s="662"/>
      <c r="O323" s="662"/>
    </row>
    <row r="324" spans="1:15">
      <c r="A324" s="656" t="s">
        <v>46</v>
      </c>
      <c r="B324" s="656"/>
      <c r="C324" s="656"/>
      <c r="D324" s="656"/>
      <c r="E324" s="656"/>
      <c r="F324" s="656"/>
      <c r="G324" s="656"/>
      <c r="H324" s="656"/>
      <c r="I324" s="656"/>
      <c r="J324" s="656"/>
      <c r="K324" s="656"/>
      <c r="L324" s="656"/>
      <c r="M324" s="656"/>
      <c r="N324" s="656"/>
      <c r="O324" s="656"/>
    </row>
    <row r="325" spans="1:15">
      <c r="A325" s="656" t="s">
        <v>47</v>
      </c>
      <c r="B325" s="656"/>
      <c r="C325" s="656"/>
      <c r="D325" s="656"/>
      <c r="E325" s="656"/>
      <c r="F325" s="656"/>
      <c r="G325" s="656"/>
      <c r="H325" s="656"/>
      <c r="I325" s="656"/>
      <c r="J325" s="656"/>
      <c r="K325" s="656"/>
      <c r="L325" s="656"/>
      <c r="M325" s="656"/>
      <c r="N325" s="656"/>
      <c r="O325" s="656"/>
    </row>
    <row r="326" spans="1:15">
      <c r="A326" s="656" t="s">
        <v>48</v>
      </c>
      <c r="B326" s="656"/>
      <c r="C326" s="656"/>
      <c r="D326" s="656"/>
      <c r="E326" s="656"/>
      <c r="F326" s="656"/>
      <c r="G326" s="656"/>
      <c r="H326" s="656"/>
      <c r="I326" s="656"/>
      <c r="J326" s="656"/>
      <c r="K326" s="656"/>
      <c r="L326" s="656"/>
      <c r="M326" s="656"/>
      <c r="N326" s="656"/>
      <c r="O326" s="656"/>
    </row>
    <row r="327" spans="1:15">
      <c r="A327" s="656" t="s">
        <v>49</v>
      </c>
      <c r="B327" s="656"/>
      <c r="C327" s="656"/>
      <c r="D327" s="656"/>
      <c r="E327" s="656"/>
      <c r="F327" s="656"/>
      <c r="G327" s="656"/>
      <c r="H327" s="656"/>
      <c r="I327" s="656"/>
      <c r="J327" s="656"/>
      <c r="K327" s="656"/>
      <c r="L327" s="656"/>
      <c r="M327" s="656"/>
      <c r="N327" s="656"/>
      <c r="O327" s="656"/>
    </row>
    <row r="328" spans="1:15">
      <c r="A328" s="656" t="s">
        <v>50</v>
      </c>
      <c r="B328" s="656"/>
      <c r="C328" s="656"/>
      <c r="D328" s="656"/>
      <c r="E328" s="656"/>
      <c r="F328" s="656"/>
      <c r="G328" s="656"/>
      <c r="H328" s="656"/>
      <c r="I328" s="656"/>
      <c r="J328" s="656"/>
      <c r="K328" s="656"/>
      <c r="L328" s="656"/>
      <c r="M328" s="656"/>
      <c r="N328" s="656"/>
      <c r="O328" s="656"/>
    </row>
    <row r="329" spans="1:15">
      <c r="A329" s="6"/>
      <c r="B329" s="7"/>
      <c r="C329" s="7"/>
      <c r="D329" s="7"/>
      <c r="E329" s="7"/>
      <c r="F329" s="7"/>
      <c r="G329" s="7"/>
      <c r="H329" s="7"/>
      <c r="I329" s="7"/>
      <c r="J329" s="7"/>
      <c r="K329" s="7"/>
      <c r="L329" s="7"/>
      <c r="M329" s="7"/>
      <c r="N329" s="7"/>
      <c r="O329" s="8"/>
    </row>
    <row r="330" spans="1:15">
      <c r="A330" s="662" t="s">
        <v>51</v>
      </c>
      <c r="B330" s="662"/>
      <c r="C330" s="662"/>
      <c r="D330" s="662"/>
      <c r="E330" s="662"/>
      <c r="F330" s="662"/>
      <c r="G330" s="662"/>
      <c r="H330" s="662"/>
      <c r="I330" s="662"/>
      <c r="J330" s="662"/>
      <c r="K330" s="662"/>
      <c r="L330" s="662"/>
      <c r="M330" s="662"/>
      <c r="N330" s="662"/>
      <c r="O330" s="662"/>
    </row>
    <row r="331" spans="1:15">
      <c r="A331" s="656" t="s">
        <v>41</v>
      </c>
      <c r="B331" s="656"/>
      <c r="C331" s="656"/>
      <c r="D331" s="656"/>
      <c r="E331" s="656"/>
      <c r="F331" s="656"/>
      <c r="G331" s="656"/>
      <c r="H331" s="656"/>
      <c r="I331" s="656"/>
      <c r="J331" s="656"/>
      <c r="K331" s="656"/>
      <c r="L331" s="656"/>
      <c r="M331" s="656"/>
      <c r="N331" s="656"/>
      <c r="O331" s="656"/>
    </row>
    <row r="332" spans="1:15">
      <c r="A332" s="656" t="s">
        <v>52</v>
      </c>
      <c r="B332" s="656"/>
      <c r="C332" s="656"/>
      <c r="D332" s="656"/>
      <c r="E332" s="656"/>
      <c r="F332" s="656"/>
      <c r="G332" s="656"/>
      <c r="H332" s="656"/>
      <c r="I332" s="656"/>
      <c r="J332" s="656"/>
      <c r="K332" s="656"/>
      <c r="L332" s="656"/>
      <c r="M332" s="656"/>
      <c r="N332" s="656"/>
      <c r="O332" s="656"/>
    </row>
    <row r="333" spans="1:15">
      <c r="A333" s="656" t="s">
        <v>53</v>
      </c>
      <c r="B333" s="656"/>
      <c r="C333" s="656"/>
      <c r="D333" s="656"/>
      <c r="E333" s="656"/>
      <c r="F333" s="656"/>
      <c r="G333" s="656"/>
      <c r="H333" s="656"/>
      <c r="I333" s="656"/>
      <c r="J333" s="656"/>
      <c r="K333" s="656"/>
      <c r="L333" s="656"/>
      <c r="M333" s="656"/>
      <c r="N333" s="656"/>
      <c r="O333" s="656"/>
    </row>
    <row r="334" spans="1:15">
      <c r="A334" s="656" t="s">
        <v>54</v>
      </c>
      <c r="B334" s="656"/>
      <c r="C334" s="656"/>
      <c r="D334" s="656"/>
      <c r="E334" s="656"/>
      <c r="F334" s="656"/>
      <c r="G334" s="656"/>
      <c r="H334" s="656"/>
      <c r="I334" s="656"/>
      <c r="J334" s="656"/>
      <c r="K334" s="656"/>
      <c r="L334" s="656"/>
      <c r="M334" s="656"/>
      <c r="N334" s="656"/>
      <c r="O334" s="656"/>
    </row>
    <row r="335" spans="1:15">
      <c r="A335" s="665" t="s">
        <v>55</v>
      </c>
      <c r="B335" s="665"/>
      <c r="C335" s="665"/>
      <c r="D335" s="665"/>
      <c r="E335" s="665"/>
      <c r="F335" s="665"/>
      <c r="G335" s="665"/>
      <c r="H335" s="665"/>
      <c r="I335" s="665"/>
      <c r="J335" s="665"/>
      <c r="K335" s="665"/>
      <c r="L335" s="665"/>
      <c r="M335" s="665"/>
      <c r="N335" s="665"/>
      <c r="O335" s="665"/>
    </row>
    <row r="336" spans="1:15">
      <c r="A336" s="18"/>
      <c r="B336" s="19"/>
      <c r="C336" s="19"/>
      <c r="D336" s="19"/>
      <c r="E336" s="19"/>
      <c r="F336" s="19"/>
      <c r="G336" s="19"/>
      <c r="H336" s="19"/>
      <c r="I336" s="19"/>
      <c r="J336" s="19"/>
      <c r="K336" s="19"/>
      <c r="L336" s="19"/>
      <c r="M336" s="19"/>
      <c r="N336" s="19"/>
      <c r="O336" s="20"/>
    </row>
    <row r="337" spans="1:15">
      <c r="A337" s="662" t="s">
        <v>56</v>
      </c>
      <c r="B337" s="662"/>
      <c r="C337" s="662"/>
      <c r="D337" s="662"/>
      <c r="E337" s="662"/>
      <c r="F337" s="662"/>
      <c r="G337" s="662"/>
      <c r="H337" s="662"/>
      <c r="I337" s="662"/>
      <c r="J337" s="662"/>
      <c r="K337" s="662"/>
      <c r="L337" s="662"/>
      <c r="M337" s="662"/>
      <c r="N337" s="662"/>
      <c r="O337" s="662"/>
    </row>
    <row r="338" spans="1:15">
      <c r="A338" s="665" t="s">
        <v>57</v>
      </c>
      <c r="B338" s="665"/>
      <c r="C338" s="665"/>
      <c r="D338" s="665"/>
      <c r="E338" s="665"/>
      <c r="F338" s="665"/>
      <c r="G338" s="665"/>
      <c r="H338" s="665"/>
      <c r="I338" s="665"/>
      <c r="J338" s="665"/>
      <c r="K338" s="665"/>
      <c r="L338" s="665"/>
      <c r="M338" s="665"/>
      <c r="N338" s="665"/>
      <c r="O338" s="665"/>
    </row>
    <row r="339" spans="1:15">
      <c r="A339" s="665" t="s">
        <v>58</v>
      </c>
      <c r="B339" s="665"/>
      <c r="C339" s="665"/>
      <c r="D339" s="665"/>
      <c r="E339" s="665"/>
      <c r="F339" s="665"/>
      <c r="G339" s="665"/>
      <c r="H339" s="665"/>
      <c r="I339" s="665"/>
      <c r="J339" s="665"/>
      <c r="K339" s="665"/>
      <c r="L339" s="665"/>
      <c r="M339" s="665"/>
      <c r="N339" s="665"/>
      <c r="O339" s="665"/>
    </row>
    <row r="340" spans="1:15">
      <c r="A340" s="665" t="s">
        <v>59</v>
      </c>
      <c r="B340" s="665"/>
      <c r="C340" s="665"/>
      <c r="D340" s="665"/>
      <c r="E340" s="665"/>
      <c r="F340" s="665"/>
      <c r="G340" s="665"/>
      <c r="H340" s="665"/>
      <c r="I340" s="665"/>
      <c r="J340" s="665"/>
      <c r="K340" s="665"/>
      <c r="L340" s="665"/>
      <c r="M340" s="665"/>
      <c r="N340" s="665"/>
      <c r="O340" s="665"/>
    </row>
    <row r="341" spans="1:15">
      <c r="A341" s="15"/>
      <c r="B341" s="16"/>
      <c r="C341" s="16"/>
      <c r="D341" s="16"/>
      <c r="E341" s="16"/>
      <c r="F341" s="16"/>
      <c r="G341" s="16"/>
      <c r="H341" s="16"/>
      <c r="I341" s="16"/>
      <c r="J341" s="16"/>
      <c r="K341" s="16"/>
      <c r="L341" s="16"/>
      <c r="M341" s="16"/>
      <c r="N341" s="16"/>
      <c r="O341" s="17"/>
    </row>
    <row r="342" spans="1:15">
      <c r="A342" s="662" t="s">
        <v>60</v>
      </c>
      <c r="B342" s="662"/>
      <c r="C342" s="662"/>
      <c r="D342" s="662"/>
      <c r="E342" s="662"/>
      <c r="F342" s="662"/>
      <c r="G342" s="662"/>
      <c r="H342" s="662"/>
      <c r="I342" s="662"/>
      <c r="J342" s="662"/>
      <c r="K342" s="662"/>
      <c r="L342" s="662"/>
      <c r="M342" s="662"/>
      <c r="N342" s="662"/>
      <c r="O342" s="662"/>
    </row>
    <row r="343" spans="1:15">
      <c r="A343" s="665" t="s">
        <v>61</v>
      </c>
      <c r="B343" s="665"/>
      <c r="C343" s="665"/>
      <c r="D343" s="665"/>
      <c r="E343" s="665"/>
      <c r="F343" s="665"/>
      <c r="G343" s="665"/>
      <c r="H343" s="665"/>
      <c r="I343" s="665"/>
      <c r="J343" s="665"/>
      <c r="K343" s="665"/>
      <c r="L343" s="665"/>
      <c r="M343" s="665"/>
      <c r="N343" s="665"/>
      <c r="O343" s="665"/>
    </row>
    <row r="344" spans="1:15">
      <c r="A344" s="665" t="s">
        <v>62</v>
      </c>
      <c r="B344" s="665"/>
      <c r="C344" s="665"/>
      <c r="D344" s="665"/>
      <c r="E344" s="665"/>
      <c r="F344" s="665"/>
      <c r="G344" s="665"/>
      <c r="H344" s="665"/>
      <c r="I344" s="665"/>
      <c r="J344" s="665"/>
      <c r="K344" s="665"/>
      <c r="L344" s="665"/>
      <c r="M344" s="665"/>
      <c r="N344" s="665"/>
      <c r="O344" s="665"/>
    </row>
    <row r="345" spans="1:15">
      <c r="A345" s="665" t="s">
        <v>63</v>
      </c>
      <c r="B345" s="665"/>
      <c r="C345" s="665"/>
      <c r="D345" s="665"/>
      <c r="E345" s="665"/>
      <c r="F345" s="665"/>
      <c r="G345" s="665"/>
      <c r="H345" s="665"/>
      <c r="I345" s="665"/>
      <c r="J345" s="665"/>
      <c r="K345" s="665"/>
      <c r="L345" s="665"/>
      <c r="M345" s="665"/>
      <c r="N345" s="665"/>
      <c r="O345" s="665"/>
    </row>
    <row r="346" spans="1:15">
      <c r="A346" s="665" t="s">
        <v>64</v>
      </c>
      <c r="B346" s="665"/>
      <c r="C346" s="665"/>
      <c r="D346" s="665"/>
      <c r="E346" s="665"/>
      <c r="F346" s="665"/>
      <c r="G346" s="665"/>
      <c r="H346" s="665"/>
      <c r="I346" s="665"/>
      <c r="J346" s="665"/>
      <c r="K346" s="665"/>
      <c r="L346" s="665"/>
      <c r="M346" s="665"/>
      <c r="N346" s="665"/>
      <c r="O346" s="665"/>
    </row>
    <row r="347" spans="1:15">
      <c r="A347" s="15"/>
      <c r="B347" s="16"/>
      <c r="C347" s="16"/>
      <c r="D347" s="16"/>
      <c r="E347" s="16"/>
      <c r="F347" s="16"/>
      <c r="G347" s="16"/>
      <c r="H347" s="16"/>
      <c r="I347" s="16"/>
      <c r="J347" s="16"/>
      <c r="K347" s="16"/>
      <c r="L347" s="16"/>
      <c r="M347" s="16"/>
      <c r="N347" s="16"/>
      <c r="O347" s="17"/>
    </row>
    <row r="348" spans="1:15">
      <c r="A348" s="662" t="s">
        <v>65</v>
      </c>
      <c r="B348" s="662"/>
      <c r="C348" s="662"/>
      <c r="D348" s="662"/>
      <c r="E348" s="662"/>
      <c r="F348" s="662"/>
      <c r="G348" s="662"/>
      <c r="H348" s="662"/>
      <c r="I348" s="662"/>
      <c r="J348" s="662"/>
      <c r="K348" s="662"/>
      <c r="L348" s="662"/>
      <c r="M348" s="662"/>
      <c r="N348" s="662"/>
      <c r="O348" s="662"/>
    </row>
    <row r="349" spans="1:15">
      <c r="A349" s="665" t="s">
        <v>66</v>
      </c>
      <c r="B349" s="665"/>
      <c r="C349" s="665"/>
      <c r="D349" s="665"/>
      <c r="E349" s="665"/>
      <c r="F349" s="665"/>
      <c r="G349" s="665"/>
      <c r="H349" s="665"/>
      <c r="I349" s="665"/>
      <c r="J349" s="665"/>
      <c r="K349" s="665"/>
      <c r="L349" s="665"/>
      <c r="M349" s="665"/>
      <c r="N349" s="665"/>
      <c r="O349" s="665"/>
    </row>
    <row r="350" spans="1:15">
      <c r="A350" s="15"/>
      <c r="B350" s="16"/>
      <c r="C350" s="16"/>
      <c r="D350" s="16"/>
      <c r="E350" s="16"/>
      <c r="F350" s="16"/>
      <c r="G350" s="16"/>
      <c r="H350" s="16"/>
      <c r="I350" s="16"/>
      <c r="J350" s="16"/>
      <c r="K350" s="16"/>
      <c r="L350" s="16"/>
      <c r="M350" s="16"/>
      <c r="N350" s="16"/>
      <c r="O350" s="17"/>
    </row>
    <row r="351" spans="1:15">
      <c r="A351" s="662" t="s">
        <v>67</v>
      </c>
      <c r="B351" s="662"/>
      <c r="C351" s="662"/>
      <c r="D351" s="662"/>
      <c r="E351" s="662"/>
      <c r="F351" s="662"/>
      <c r="G351" s="662"/>
      <c r="H351" s="662"/>
      <c r="I351" s="662"/>
      <c r="J351" s="662"/>
      <c r="K351" s="662"/>
      <c r="L351" s="662"/>
      <c r="M351" s="662"/>
      <c r="N351" s="662"/>
      <c r="O351" s="662"/>
    </row>
    <row r="352" spans="1:15">
      <c r="A352" s="656" t="s">
        <v>68</v>
      </c>
      <c r="B352" s="656"/>
      <c r="C352" s="656"/>
      <c r="D352" s="656"/>
      <c r="E352" s="656"/>
      <c r="F352" s="656"/>
      <c r="G352" s="656"/>
      <c r="H352" s="656"/>
      <c r="I352" s="656"/>
      <c r="J352" s="656"/>
      <c r="K352" s="656"/>
      <c r="L352" s="656"/>
      <c r="M352" s="656"/>
      <c r="N352" s="656"/>
      <c r="O352" s="656"/>
    </row>
    <row r="353" spans="1:15">
      <c r="A353" s="656" t="s">
        <v>69</v>
      </c>
      <c r="B353" s="656"/>
      <c r="C353" s="656"/>
      <c r="D353" s="656"/>
      <c r="E353" s="656"/>
      <c r="F353" s="656"/>
      <c r="G353" s="656"/>
      <c r="H353" s="656"/>
      <c r="I353" s="656"/>
      <c r="J353" s="656"/>
      <c r="K353" s="656"/>
      <c r="L353" s="656"/>
      <c r="M353" s="656"/>
      <c r="N353" s="656"/>
      <c r="O353" s="656"/>
    </row>
    <row r="354" spans="1:15">
      <c r="A354" s="656" t="s">
        <v>70</v>
      </c>
      <c r="B354" s="656"/>
      <c r="C354" s="656"/>
      <c r="D354" s="656"/>
      <c r="E354" s="656"/>
      <c r="F354" s="656"/>
      <c r="G354" s="656"/>
      <c r="H354" s="656"/>
      <c r="I354" s="656"/>
      <c r="J354" s="656"/>
      <c r="K354" s="656"/>
      <c r="L354" s="656"/>
      <c r="M354" s="656"/>
      <c r="N354" s="656"/>
      <c r="O354" s="656"/>
    </row>
    <row r="355" spans="1:15">
      <c r="A355" s="656" t="s">
        <v>71</v>
      </c>
      <c r="B355" s="656"/>
      <c r="C355" s="656"/>
      <c r="D355" s="656"/>
      <c r="E355" s="656"/>
      <c r="F355" s="656"/>
      <c r="G355" s="656"/>
      <c r="H355" s="656"/>
      <c r="I355" s="656"/>
      <c r="J355" s="656"/>
      <c r="K355" s="656"/>
      <c r="L355" s="656"/>
      <c r="M355" s="656"/>
      <c r="N355" s="656"/>
      <c r="O355" s="656"/>
    </row>
    <row r="356" spans="1:15">
      <c r="A356" s="656" t="s">
        <v>72</v>
      </c>
      <c r="B356" s="656"/>
      <c r="C356" s="656"/>
      <c r="D356" s="656"/>
      <c r="E356" s="656"/>
      <c r="F356" s="656"/>
      <c r="G356" s="656"/>
      <c r="H356" s="656"/>
      <c r="I356" s="656"/>
      <c r="J356" s="656"/>
      <c r="K356" s="656"/>
      <c r="L356" s="656"/>
      <c r="M356" s="656"/>
      <c r="N356" s="656"/>
      <c r="O356" s="656"/>
    </row>
    <row r="357" spans="1:15">
      <c r="A357" s="656" t="s">
        <v>73</v>
      </c>
      <c r="B357" s="656"/>
      <c r="C357" s="656"/>
      <c r="D357" s="656"/>
      <c r="E357" s="656"/>
      <c r="F357" s="656"/>
      <c r="G357" s="656"/>
      <c r="H357" s="656"/>
      <c r="I357" s="656"/>
      <c r="J357" s="656"/>
      <c r="K357" s="656"/>
      <c r="L357" s="656"/>
      <c r="M357" s="656"/>
      <c r="N357" s="656"/>
      <c r="O357" s="656"/>
    </row>
    <row r="358" spans="1:15">
      <c r="A358" s="665" t="s">
        <v>74</v>
      </c>
      <c r="B358" s="665"/>
      <c r="C358" s="665"/>
      <c r="D358" s="665"/>
      <c r="E358" s="665"/>
      <c r="F358" s="665"/>
      <c r="G358" s="665"/>
      <c r="H358" s="665"/>
      <c r="I358" s="665"/>
      <c r="J358" s="665"/>
      <c r="K358" s="665"/>
      <c r="L358" s="665"/>
      <c r="M358" s="665"/>
      <c r="N358" s="665"/>
      <c r="O358" s="665"/>
    </row>
    <row r="359" spans="1:15">
      <c r="A359" s="665" t="s">
        <v>75</v>
      </c>
      <c r="B359" s="665"/>
      <c r="C359" s="665"/>
      <c r="D359" s="665"/>
      <c r="E359" s="665"/>
      <c r="F359" s="665"/>
      <c r="G359" s="665"/>
      <c r="H359" s="665"/>
      <c r="I359" s="665"/>
      <c r="J359" s="665"/>
      <c r="K359" s="665"/>
      <c r="L359" s="665"/>
      <c r="M359" s="665"/>
      <c r="N359" s="665"/>
      <c r="O359" s="665"/>
    </row>
    <row r="360" spans="1:15">
      <c r="A360" s="665" t="s">
        <v>76</v>
      </c>
      <c r="B360" s="665"/>
      <c r="C360" s="665"/>
      <c r="D360" s="665"/>
      <c r="E360" s="665"/>
      <c r="F360" s="665"/>
      <c r="G360" s="665"/>
      <c r="H360" s="665"/>
      <c r="I360" s="665"/>
      <c r="J360" s="665"/>
      <c r="K360" s="665"/>
      <c r="L360" s="665"/>
      <c r="M360" s="665"/>
      <c r="N360" s="665"/>
      <c r="O360" s="665"/>
    </row>
    <row r="361" spans="1:15">
      <c r="A361" s="665"/>
      <c r="B361" s="665"/>
      <c r="C361" s="665"/>
      <c r="D361" s="665"/>
      <c r="E361" s="665"/>
      <c r="F361" s="665"/>
      <c r="G361" s="665"/>
      <c r="H361" s="665"/>
      <c r="I361" s="665"/>
      <c r="J361" s="665"/>
      <c r="K361" s="665"/>
      <c r="L361" s="665"/>
      <c r="M361" s="665"/>
      <c r="N361" s="665"/>
      <c r="O361" s="665"/>
    </row>
    <row r="362" spans="1:15">
      <c r="A362" s="656"/>
      <c r="B362" s="656"/>
      <c r="C362" s="656"/>
      <c r="D362" s="656"/>
      <c r="E362" s="656"/>
      <c r="F362" s="656"/>
      <c r="G362" s="656"/>
      <c r="H362" s="656"/>
      <c r="I362" s="656"/>
      <c r="J362" s="656"/>
      <c r="K362" s="656"/>
      <c r="L362" s="656"/>
      <c r="M362" s="656"/>
      <c r="N362" s="656"/>
      <c r="O362" s="656"/>
    </row>
    <row r="363" spans="1:15">
      <c r="A363" s="667" t="s">
        <v>77</v>
      </c>
      <c r="B363" s="667"/>
      <c r="C363" s="667"/>
      <c r="D363" s="667"/>
      <c r="E363" s="667"/>
      <c r="F363" s="667"/>
      <c r="G363" s="667"/>
      <c r="H363" s="667"/>
      <c r="I363" s="667"/>
      <c r="J363" s="667"/>
      <c r="K363" s="667"/>
      <c r="L363" s="667"/>
      <c r="M363" s="667"/>
      <c r="N363" s="667"/>
      <c r="O363" s="667"/>
    </row>
    <row r="364" spans="1:15">
      <c r="A364" s="656" t="s">
        <v>78</v>
      </c>
      <c r="B364" s="656"/>
      <c r="C364" s="656"/>
      <c r="D364" s="656"/>
      <c r="E364" s="656"/>
      <c r="F364" s="656"/>
      <c r="G364" s="656"/>
      <c r="H364" s="656"/>
      <c r="I364" s="656"/>
      <c r="J364" s="656"/>
      <c r="K364" s="656"/>
      <c r="L364" s="656"/>
      <c r="M364" s="656"/>
      <c r="N364" s="656"/>
      <c r="O364" s="656"/>
    </row>
    <row r="365" spans="1:15">
      <c r="A365" s="656" t="s">
        <v>79</v>
      </c>
      <c r="B365" s="656"/>
      <c r="C365" s="656"/>
      <c r="D365" s="656"/>
      <c r="E365" s="656"/>
      <c r="F365" s="656"/>
      <c r="G365" s="656"/>
      <c r="H365" s="656"/>
      <c r="I365" s="656"/>
      <c r="J365" s="656"/>
      <c r="K365" s="656"/>
      <c r="L365" s="656"/>
      <c r="M365" s="656"/>
      <c r="N365" s="656"/>
      <c r="O365" s="656"/>
    </row>
    <row r="366" spans="1:15">
      <c r="A366" s="656" t="s">
        <v>80</v>
      </c>
      <c r="B366" s="656"/>
      <c r="C366" s="656"/>
      <c r="D366" s="656"/>
      <c r="E366" s="656"/>
      <c r="F366" s="656"/>
      <c r="G366" s="656"/>
      <c r="H366" s="656"/>
      <c r="I366" s="656"/>
      <c r="J366" s="656"/>
      <c r="K366" s="656"/>
      <c r="L366" s="656"/>
      <c r="M366" s="656"/>
      <c r="N366" s="656"/>
      <c r="O366" s="656"/>
    </row>
    <row r="367" spans="1:15" ht="13" thickBot="1">
      <c r="A367" s="666"/>
      <c r="B367" s="666"/>
      <c r="C367" s="666"/>
      <c r="D367" s="666"/>
      <c r="E367" s="666"/>
      <c r="F367" s="666"/>
      <c r="G367" s="666"/>
      <c r="H367" s="666"/>
      <c r="I367" s="666"/>
      <c r="J367" s="666"/>
      <c r="K367" s="666"/>
      <c r="L367" s="666"/>
      <c r="M367" s="666"/>
      <c r="N367" s="666"/>
      <c r="O367" s="666"/>
    </row>
  </sheetData>
  <sheetProtection selectLockedCells="1" selectUnlockedCells="1"/>
  <mergeCells count="108">
    <mergeCell ref="A346:O346"/>
    <mergeCell ref="A348:O348"/>
    <mergeCell ref="A349:O349"/>
    <mergeCell ref="A351:O351"/>
    <mergeCell ref="A352:O352"/>
    <mergeCell ref="A353:O353"/>
    <mergeCell ref="A354:O354"/>
    <mergeCell ref="A355:O355"/>
    <mergeCell ref="A356:O356"/>
    <mergeCell ref="A367:O367"/>
    <mergeCell ref="A357:O357"/>
    <mergeCell ref="A358:O358"/>
    <mergeCell ref="A359:O359"/>
    <mergeCell ref="A360:O360"/>
    <mergeCell ref="A361:O361"/>
    <mergeCell ref="A362:O362"/>
    <mergeCell ref="A363:O363"/>
    <mergeCell ref="A364:O364"/>
    <mergeCell ref="A365:O365"/>
    <mergeCell ref="A366:O366"/>
    <mergeCell ref="A305:O305"/>
    <mergeCell ref="A306:O306"/>
    <mergeCell ref="A307:O307"/>
    <mergeCell ref="A310:O310"/>
    <mergeCell ref="A311:O311"/>
    <mergeCell ref="A327:O327"/>
    <mergeCell ref="A313:O313"/>
    <mergeCell ref="A314:O314"/>
    <mergeCell ref="A316:O316"/>
    <mergeCell ref="A317:O317"/>
    <mergeCell ref="A318:O318"/>
    <mergeCell ref="A320:O320"/>
    <mergeCell ref="A323:O323"/>
    <mergeCell ref="A324:O324"/>
    <mergeCell ref="A325:O325"/>
    <mergeCell ref="A326:O326"/>
    <mergeCell ref="A312:O312"/>
    <mergeCell ref="A345:O345"/>
    <mergeCell ref="A342:O342"/>
    <mergeCell ref="A334:O334"/>
    <mergeCell ref="A335:O335"/>
    <mergeCell ref="A337:O337"/>
    <mergeCell ref="A319:O319"/>
    <mergeCell ref="A328:O328"/>
    <mergeCell ref="A330:O330"/>
    <mergeCell ref="A331:O331"/>
    <mergeCell ref="A344:O344"/>
    <mergeCell ref="A338:O338"/>
    <mergeCell ref="A332:O332"/>
    <mergeCell ref="A333:O333"/>
    <mergeCell ref="A343:O343"/>
    <mergeCell ref="A339:O339"/>
    <mergeCell ref="A340:O340"/>
    <mergeCell ref="A303:O303"/>
    <mergeCell ref="A304:O304"/>
    <mergeCell ref="A80:O80"/>
    <mergeCell ref="A85:O85"/>
    <mergeCell ref="A296:O296"/>
    <mergeCell ref="A297:O297"/>
    <mergeCell ref="A298:O298"/>
    <mergeCell ref="A301:O301"/>
    <mergeCell ref="A302:O302"/>
    <mergeCell ref="A34:O34"/>
    <mergeCell ref="A61:O61"/>
    <mergeCell ref="A37:O37"/>
    <mergeCell ref="A299:O299"/>
    <mergeCell ref="A300:O300"/>
    <mergeCell ref="A29:O29"/>
    <mergeCell ref="A76:D76"/>
    <mergeCell ref="A62:O62"/>
    <mergeCell ref="A73:O73"/>
    <mergeCell ref="A74:O74"/>
    <mergeCell ref="A75:O75"/>
    <mergeCell ref="A77:O77"/>
    <mergeCell ref="A65:O65"/>
    <mergeCell ref="A78:D78"/>
    <mergeCell ref="A44:O44"/>
    <mergeCell ref="A51:O51"/>
    <mergeCell ref="A56:O56"/>
    <mergeCell ref="A58:O58"/>
    <mergeCell ref="A17:O17"/>
    <mergeCell ref="A8:O8"/>
    <mergeCell ref="A9:O9"/>
    <mergeCell ref="A3:O3"/>
    <mergeCell ref="A2:O2"/>
    <mergeCell ref="A33:O33"/>
    <mergeCell ref="A25:O25"/>
    <mergeCell ref="A26:O26"/>
    <mergeCell ref="A27:O27"/>
    <mergeCell ref="A11:O11"/>
    <mergeCell ref="A28:O28"/>
    <mergeCell ref="A31:O31"/>
    <mergeCell ref="A32:O32"/>
    <mergeCell ref="A21:O21"/>
    <mergeCell ref="A22:O22"/>
    <mergeCell ref="A23:O23"/>
    <mergeCell ref="A24:O24"/>
    <mergeCell ref="A10:L10"/>
    <mergeCell ref="A18:O18"/>
    <mergeCell ref="A1:O1"/>
    <mergeCell ref="A4:O4"/>
    <mergeCell ref="A5:O5"/>
    <mergeCell ref="A6:O6"/>
    <mergeCell ref="A14:O14"/>
    <mergeCell ref="A7:O7"/>
    <mergeCell ref="A16:O16"/>
    <mergeCell ref="A12:O12"/>
    <mergeCell ref="A13:O13"/>
  </mergeCells>
  <conditionalFormatting sqref="M10">
    <cfRule type="containsText" dxfId="64" priority="1" operator="containsText" text="red">
      <formula>NOT(ISERROR(SEARCH("red",M10)))</formula>
    </cfRule>
  </conditionalFormatting>
  <hyperlinks>
    <hyperlink ref="E76" r:id="rId1"/>
    <hyperlink ref="G66" r:id="rId2"/>
    <hyperlink ref="G67" r:id="rId3" location="p1767160"/>
    <hyperlink ref="S92" r:id="rId4"/>
    <hyperlink ref="F132" r:id="rId5" location="p3088528"/>
    <hyperlink ref="U140" r:id="rId6"/>
    <hyperlink ref="S94" r:id="rId7" location="p3184164"/>
    <hyperlink ref="E78" r:id="rId8"/>
    <hyperlink ref="J108" r:id="rId9"/>
    <hyperlink ref="J105" r:id="rId10"/>
    <hyperlink ref="T98" r:id="rId11" location="p3199844"/>
    <hyperlink ref="G110" r:id="rId12"/>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498"/>
  <sheetViews>
    <sheetView zoomScale="80" zoomScaleNormal="80" zoomScalePageLayoutView="80" workbookViewId="0">
      <selection activeCell="B3" sqref="B3"/>
    </sheetView>
  </sheetViews>
  <sheetFormatPr baseColWidth="10" defaultColWidth="8.83203125" defaultRowHeight="12" x14ac:dyDescent="0"/>
  <cols>
    <col min="1" max="1" width="2.1640625" customWidth="1"/>
    <col min="2" max="2" width="27.6640625" customWidth="1"/>
    <col min="3" max="3" width="12.83203125" customWidth="1"/>
    <col min="4" max="4" width="6.1640625" customWidth="1"/>
    <col min="5" max="5" width="14.33203125" customWidth="1"/>
    <col min="6" max="6" width="12.6640625" customWidth="1"/>
    <col min="8" max="8" width="9.6640625" customWidth="1"/>
    <col min="10" max="11" width="8.6640625" customWidth="1"/>
    <col min="12" max="12" width="2.1640625" customWidth="1"/>
    <col min="13" max="13" width="27.6640625" customWidth="1"/>
    <col min="14" max="14" width="12.83203125" customWidth="1"/>
    <col min="15" max="15" width="6.1640625" customWidth="1"/>
    <col min="16" max="16" width="14.33203125" customWidth="1"/>
    <col min="17" max="17" width="12.6640625" customWidth="1"/>
    <col min="19" max="19" width="9.6640625" customWidth="1"/>
    <col min="21" max="22" width="8.6640625" customWidth="1"/>
    <col min="23" max="23" width="2.1640625" customWidth="1"/>
  </cols>
  <sheetData>
    <row r="1" spans="1:20" ht="13" customHeight="1">
      <c r="B1" s="421" t="s">
        <v>924</v>
      </c>
      <c r="C1" s="421"/>
      <c r="D1" s="421"/>
      <c r="G1" s="421"/>
      <c r="H1" s="421"/>
      <c r="I1" s="421"/>
      <c r="M1" s="421" t="s">
        <v>924</v>
      </c>
      <c r="N1" s="421"/>
      <c r="O1" s="421"/>
      <c r="P1" s="421"/>
      <c r="R1" s="421"/>
      <c r="S1" s="421"/>
      <c r="T1" s="421"/>
    </row>
    <row r="2" spans="1:20" ht="13" customHeight="1" thickBot="1">
      <c r="B2" s="421"/>
      <c r="C2" s="421"/>
      <c r="D2" s="423"/>
      <c r="E2" s="180" t="s">
        <v>926</v>
      </c>
      <c r="F2" s="180" t="s">
        <v>1126</v>
      </c>
      <c r="G2" s="421"/>
      <c r="H2" s="421"/>
      <c r="I2" s="421"/>
      <c r="M2" s="420"/>
      <c r="N2" s="420"/>
      <c r="O2" s="423"/>
      <c r="P2" s="180" t="s">
        <v>926</v>
      </c>
      <c r="Q2" s="180" t="s">
        <v>1126</v>
      </c>
      <c r="R2" s="420"/>
      <c r="S2" s="420"/>
      <c r="T2" s="420"/>
    </row>
    <row r="3" spans="1:20" ht="17" customHeight="1" thickTop="1" thickBot="1">
      <c r="B3" s="36" t="s">
        <v>754</v>
      </c>
      <c r="C3" s="421"/>
      <c r="E3" s="519" t="s">
        <v>81</v>
      </c>
      <c r="F3" s="519" t="s">
        <v>81</v>
      </c>
      <c r="G3" s="421"/>
      <c r="H3" s="52" t="s">
        <v>931</v>
      </c>
      <c r="M3" s="36" t="s">
        <v>754</v>
      </c>
      <c r="N3" s="420"/>
      <c r="P3" s="519" t="s">
        <v>81</v>
      </c>
      <c r="Q3" s="519" t="s">
        <v>81</v>
      </c>
      <c r="R3" s="420"/>
      <c r="S3" s="518" t="s">
        <v>931</v>
      </c>
    </row>
    <row r="4" spans="1:20" ht="13" customHeight="1" thickTop="1" thickBot="1">
      <c r="A4" s="22"/>
      <c r="C4" s="21"/>
      <c r="D4" s="497" t="s">
        <v>346</v>
      </c>
      <c r="E4" s="167" t="s">
        <v>988</v>
      </c>
      <c r="F4" s="167" t="s">
        <v>987</v>
      </c>
      <c r="G4" s="421"/>
      <c r="H4" s="52" t="s">
        <v>930</v>
      </c>
      <c r="N4" s="21"/>
      <c r="O4" s="497" t="s">
        <v>346</v>
      </c>
      <c r="P4" s="167" t="s">
        <v>988</v>
      </c>
      <c r="Q4" s="167" t="s">
        <v>987</v>
      </c>
      <c r="S4" s="518" t="s">
        <v>930</v>
      </c>
    </row>
    <row r="5" spans="1:20" ht="13" customHeight="1">
      <c r="B5" s="23" t="str">
        <f>Data_TR_USD!$CC8</f>
        <v>Total US Market - TSM</v>
      </c>
      <c r="C5" s="468" t="str">
        <f>Data_TR_USD!$CB8</f>
        <v>VTSMX</v>
      </c>
      <c r="D5" s="498">
        <f t="array" ref="D5:D81">IF(TRANSPOSE(Data_TR_USD!$B5:$BZ5)="", "", TRANSPOSE(Data_TR_USD!$B5:$BZ5))</f>
        <v>1871</v>
      </c>
      <c r="E5" s="38">
        <v>0.5</v>
      </c>
      <c r="F5" s="38">
        <v>0.6</v>
      </c>
      <c r="G5" s="421"/>
      <c r="H5" s="545">
        <f ca="1">IF(ISNUMBER(E5), E5 * E$84 * (OFFSET(Data_TR_USD!$B$467, E$88+E$87, ROW()-ROW(H$5)) / OFFSET(Data_TR_USD!$B$467, E$88, ROW()-ROW(H$5))) / C$99, "")</f>
        <v>0.70568753699220477</v>
      </c>
      <c r="I5" s="115"/>
      <c r="M5" s="23" t="str">
        <f>Data_TR_USD!$CC8</f>
        <v>Total US Market - TSM</v>
      </c>
      <c r="N5" s="468" t="str">
        <f>Data_TR_USD!$CB8</f>
        <v>VTSMX</v>
      </c>
      <c r="O5" s="498">
        <f t="array" ref="O5:O81">IF(TRANSPOSE(Data_TR_USD!$B5:$BZ5)="", "", TRANSPOSE(Data_TR_USD!$B5:$BZ5))</f>
        <v>1871</v>
      </c>
      <c r="P5" s="38"/>
      <c r="Q5" s="38">
        <v>0.6</v>
      </c>
      <c r="S5" s="545" t="str">
        <f ca="1">IF(ISNUMBER(P5), P5 * P$84 * (OFFSET(Data_TR_USD!$B$467, P$88+P$87, ROW()-ROW(S$5)) / OFFSET(Data_TR_USD!$B$467, P$88, ROW()-ROW(S$5))) / N$99, "")</f>
        <v/>
      </c>
    </row>
    <row r="6" spans="1:20" ht="13" customHeight="1">
      <c r="B6" s="24" t="str">
        <f>Data_TR_USD!$CC9</f>
        <v>Large Cap Value - LCV</v>
      </c>
      <c r="C6" s="469" t="str">
        <f>Data_TR_USD!$CB9</f>
        <v>VIVAX</v>
      </c>
      <c r="D6" s="491">
        <v>1927</v>
      </c>
      <c r="E6" s="39"/>
      <c r="F6" s="39"/>
      <c r="G6" s="421"/>
      <c r="H6" s="532" t="str">
        <f ca="1">IF(ISNUMBER(E6), E6 * E$84 * (OFFSET(Data_TR_USD!$B$467, E$88+E$87, ROW()-ROW(H$5)) / OFFSET(Data_TR_USD!$B$467, E$88, ROW()-ROW(H$5))) / C$99, "")</f>
        <v/>
      </c>
      <c r="M6" s="24" t="str">
        <f>Data_TR_USD!$CC9</f>
        <v>Large Cap Value - LCV</v>
      </c>
      <c r="N6" s="469" t="str">
        <f>Data_TR_USD!$CB9</f>
        <v>VIVAX</v>
      </c>
      <c r="O6" s="491">
        <v>1927</v>
      </c>
      <c r="P6" s="39"/>
      <c r="Q6" s="39"/>
      <c r="S6" s="532" t="str">
        <f ca="1">IF(ISNUMBER(P6), P6 * P$84 * (OFFSET(Data_TR_USD!$B$467, P$88+P$87, ROW()-ROW(S$5)) / OFFSET(Data_TR_USD!$B$467, P$88, ROW()-ROW(S$5))) / N$99, "")</f>
        <v/>
      </c>
    </row>
    <row r="7" spans="1:20" ht="13" customHeight="1">
      <c r="B7" s="24" t="str">
        <f>Data_TR_USD!$CC10</f>
        <v>Large Cap Blend - LCB (S&amp;P 500)</v>
      </c>
      <c r="C7" s="469" t="str">
        <f>Data_TR_USD!$CB10</f>
        <v>VFINX</v>
      </c>
      <c r="D7" s="491">
        <v>1871</v>
      </c>
      <c r="E7" s="39"/>
      <c r="F7" s="39"/>
      <c r="G7" s="421"/>
      <c r="H7" s="532" t="str">
        <f ca="1">IF(ISNUMBER(E7), E7 * E$84 * (OFFSET(Data_TR_USD!$B$467, E$88+E$87, ROW()-ROW(H$5)) / OFFSET(Data_TR_USD!$B$467, E$88, ROW()-ROW(H$5))) / C$99, "")</f>
        <v/>
      </c>
      <c r="M7" s="24" t="str">
        <f>Data_TR_USD!$CC10</f>
        <v>Large Cap Blend - LCB (S&amp;P 500)</v>
      </c>
      <c r="N7" s="469" t="str">
        <f>Data_TR_USD!$CB10</f>
        <v>VFINX</v>
      </c>
      <c r="O7" s="491">
        <v>1871</v>
      </c>
      <c r="P7" s="39">
        <v>0.25</v>
      </c>
      <c r="Q7" s="39"/>
      <c r="S7" s="532">
        <f ca="1">IF(ISNUMBER(P7), P7 * P$84 * (OFFSET(Data_TR_USD!$B$467, P$88+P$87, ROW()-ROW(S$5)) / OFFSET(Data_TR_USD!$B$467, P$88, ROW()-ROW(S$5))) / N$99, "")</f>
        <v>0.3750484983387164</v>
      </c>
    </row>
    <row r="8" spans="1:20" ht="13" customHeight="1">
      <c r="B8" s="24" t="str">
        <f>Data_TR_USD!$CC11</f>
        <v>Large Cap Growth - LCG</v>
      </c>
      <c r="C8" s="469" t="str">
        <f>Data_TR_USD!$CB11</f>
        <v>VIGRX</v>
      </c>
      <c r="D8" s="491">
        <v>1927</v>
      </c>
      <c r="E8" s="39"/>
      <c r="F8" s="39"/>
      <c r="G8" s="421"/>
      <c r="H8" s="532" t="str">
        <f ca="1">IF(ISNUMBER(E8), E8 * E$84 * (OFFSET(Data_TR_USD!$B$467, E$88+E$87, ROW()-ROW(H$5)) / OFFSET(Data_TR_USD!$B$467, E$88, ROW()-ROW(H$5))) / C$99, "")</f>
        <v/>
      </c>
      <c r="M8" s="24" t="str">
        <f>Data_TR_USD!$CC11</f>
        <v>Large Cap Growth - LCG</v>
      </c>
      <c r="N8" s="469" t="str">
        <f>Data_TR_USD!$CB11</f>
        <v>VIGRX</v>
      </c>
      <c r="O8" s="491">
        <v>1927</v>
      </c>
      <c r="P8" s="39"/>
      <c r="Q8" s="39"/>
      <c r="S8" s="532" t="str">
        <f ca="1">IF(ISNUMBER(P8), P8 * P$84 * (OFFSET(Data_TR_USD!$B$467, P$88+P$87, ROW()-ROW(S$5)) / OFFSET(Data_TR_USD!$B$467, P$88, ROW()-ROW(S$5))) / N$99, "")</f>
        <v/>
      </c>
    </row>
    <row r="9" spans="1:20" ht="13" customHeight="1">
      <c r="B9" s="185" t="str">
        <f>Data_TR_USD!$CC12</f>
        <v>Mid-Cap Value - MCV</v>
      </c>
      <c r="C9" s="469" t="str">
        <f>Data_TR_USD!$CB12</f>
        <v>VMVIX</v>
      </c>
      <c r="D9" s="491">
        <v>1927</v>
      </c>
      <c r="E9" s="39"/>
      <c r="F9" s="39"/>
      <c r="G9" s="421"/>
      <c r="H9" s="532" t="str">
        <f ca="1">IF(ISNUMBER(E9), E9 * E$84 * (OFFSET(Data_TR_USD!$B$467, E$88+E$87, ROW()-ROW(H$5)) / OFFSET(Data_TR_USD!$B$467, E$88, ROW()-ROW(H$5))) / C$99, "")</f>
        <v/>
      </c>
      <c r="M9" s="185" t="str">
        <f>Data_TR_USD!$CC12</f>
        <v>Mid-Cap Value - MCV</v>
      </c>
      <c r="N9" s="469" t="str">
        <f>Data_TR_USD!$CB12</f>
        <v>VMVIX</v>
      </c>
      <c r="O9" s="491">
        <v>1927</v>
      </c>
      <c r="P9" s="39"/>
      <c r="Q9" s="39"/>
      <c r="S9" s="532" t="str">
        <f ca="1">IF(ISNUMBER(P9), P9 * P$84 * (OFFSET(Data_TR_USD!$B$467, P$88+P$87, ROW()-ROW(S$5)) / OFFSET(Data_TR_USD!$B$467, P$88, ROW()-ROW(S$5))) / N$99, "")</f>
        <v/>
      </c>
    </row>
    <row r="10" spans="1:20" ht="13" customHeight="1">
      <c r="B10" s="24" t="str">
        <f>Data_TR_USD!$CC13</f>
        <v>Mid-Cap Blend - MCB</v>
      </c>
      <c r="C10" s="469" t="str">
        <f>Data_TR_USD!$CB13</f>
        <v>VIMSX</v>
      </c>
      <c r="D10" s="491">
        <v>1927</v>
      </c>
      <c r="E10" s="39"/>
      <c r="F10" s="39"/>
      <c r="G10" s="421"/>
      <c r="H10" s="532" t="str">
        <f ca="1">IF(ISNUMBER(E10), E10 * E$84 * (OFFSET(Data_TR_USD!$B$467, E$88+E$87, ROW()-ROW(H$5)) / OFFSET(Data_TR_USD!$B$467, E$88, ROW()-ROW(H$5))) / C$99, "")</f>
        <v/>
      </c>
      <c r="M10" s="24" t="str">
        <f>Data_TR_USD!$CC13</f>
        <v>Mid-Cap Blend - MCB</v>
      </c>
      <c r="N10" s="469" t="str">
        <f>Data_TR_USD!$CB13</f>
        <v>VIMSX</v>
      </c>
      <c r="O10" s="491">
        <v>1927</v>
      </c>
      <c r="P10" s="39"/>
      <c r="Q10" s="39"/>
      <c r="S10" s="532" t="str">
        <f ca="1">IF(ISNUMBER(P10), P10 * P$84 * (OFFSET(Data_TR_USD!$B$467, P$88+P$87, ROW()-ROW(S$5)) / OFFSET(Data_TR_USD!$B$467, P$88, ROW()-ROW(S$5))) / N$99, "")</f>
        <v/>
      </c>
    </row>
    <row r="11" spans="1:20" ht="13" customHeight="1">
      <c r="B11" s="185" t="str">
        <f>Data_TR_USD!$CC14</f>
        <v>Mid-Cap Growth - MCG</v>
      </c>
      <c r="C11" s="469" t="str">
        <f>Data_TR_USD!$CB14</f>
        <v>VMGIX</v>
      </c>
      <c r="D11" s="491">
        <v>1927</v>
      </c>
      <c r="E11" s="39"/>
      <c r="F11" s="39"/>
      <c r="G11" s="421"/>
      <c r="H11" s="532" t="str">
        <f ca="1">IF(ISNUMBER(E11), E11 * E$84 * (OFFSET(Data_TR_USD!$B$467, E$88+E$87, ROW()-ROW(H$5)) / OFFSET(Data_TR_USD!$B$467, E$88, ROW()-ROW(H$5))) / C$99, "")</f>
        <v/>
      </c>
      <c r="M11" s="185" t="str">
        <f>Data_TR_USD!$CC14</f>
        <v>Mid-Cap Growth - MCG</v>
      </c>
      <c r="N11" s="469" t="str">
        <f>Data_TR_USD!$CB14</f>
        <v>VMGIX</v>
      </c>
      <c r="O11" s="491">
        <v>1927</v>
      </c>
      <c r="P11" s="39"/>
      <c r="Q11" s="39"/>
      <c r="S11" s="532" t="str">
        <f ca="1">IF(ISNUMBER(P11), P11 * P$84 * (OFFSET(Data_TR_USD!$B$467, P$88+P$87, ROW()-ROW(S$5)) / OFFSET(Data_TR_USD!$B$467, P$88, ROW()-ROW(S$5))) / N$99, "")</f>
        <v/>
      </c>
    </row>
    <row r="12" spans="1:20" ht="13" customHeight="1">
      <c r="B12" s="24" t="str">
        <f>Data_TR_USD!$CC15</f>
        <v>Small Cap Value - SCV</v>
      </c>
      <c r="C12" s="469" t="str">
        <f>Data_TR_USD!$CB15</f>
        <v>VISVX</v>
      </c>
      <c r="D12" s="491">
        <v>1927</v>
      </c>
      <c r="E12" s="39"/>
      <c r="F12" s="39"/>
      <c r="G12" s="421"/>
      <c r="H12" s="532" t="str">
        <f ca="1">IF(ISNUMBER(E12), E12 * E$84 * (OFFSET(Data_TR_USD!$B$467, E$88+E$87, ROW()-ROW(H$5)) / OFFSET(Data_TR_USD!$B$467, E$88, ROW()-ROW(H$5))) / C$99, "")</f>
        <v/>
      </c>
      <c r="M12" s="24" t="str">
        <f>Data_TR_USD!$CC15</f>
        <v>Small Cap Value - SCV</v>
      </c>
      <c r="N12" s="469" t="str">
        <f>Data_TR_USD!$CB15</f>
        <v>VISVX</v>
      </c>
      <c r="O12" s="491">
        <v>1927</v>
      </c>
      <c r="P12" s="39"/>
      <c r="Q12" s="39"/>
      <c r="S12" s="532" t="str">
        <f ca="1">IF(ISNUMBER(P12), P12 * P$84 * (OFFSET(Data_TR_USD!$B$467, P$88+P$87, ROW()-ROW(S$5)) / OFFSET(Data_TR_USD!$B$467, P$88, ROW()-ROW(S$5))) / N$99, "")</f>
        <v/>
      </c>
    </row>
    <row r="13" spans="1:20" ht="13" customHeight="1">
      <c r="B13" s="24" t="str">
        <f>Data_TR_USD!$CC16</f>
        <v>Small Cap Blend - SCB</v>
      </c>
      <c r="C13" s="469" t="str">
        <f>Data_TR_USD!$CB16</f>
        <v>NAESX</v>
      </c>
      <c r="D13" s="491">
        <v>1927</v>
      </c>
      <c r="E13" s="39"/>
      <c r="F13" s="39"/>
      <c r="G13" s="421"/>
      <c r="H13" s="532" t="str">
        <f ca="1">IF(ISNUMBER(E13), E13 * E$84 * (OFFSET(Data_TR_USD!$B$467, E$88+E$87, ROW()-ROW(H$5)) / OFFSET(Data_TR_USD!$B$467, E$88, ROW()-ROW(H$5))) / C$99, "")</f>
        <v/>
      </c>
      <c r="M13" s="24" t="str">
        <f>Data_TR_USD!$CC16</f>
        <v>Small Cap Blend - SCB</v>
      </c>
      <c r="N13" s="469" t="str">
        <f>Data_TR_USD!$CB16</f>
        <v>NAESX</v>
      </c>
      <c r="O13" s="491">
        <v>1927</v>
      </c>
      <c r="P13" s="39">
        <v>0.25</v>
      </c>
      <c r="Q13" s="39"/>
      <c r="S13" s="532">
        <f ca="1">IF(ISNUMBER(P13), P13 * P$84 * (OFFSET(Data_TR_USD!$B$467, P$88+P$87, ROW()-ROW(S$5)) / OFFSET(Data_TR_USD!$B$467, P$88, ROW()-ROW(S$5))) / N$99, "")</f>
        <v>0.35755206292634273</v>
      </c>
    </row>
    <row r="14" spans="1:20" ht="13" customHeight="1">
      <c r="B14" s="24" t="str">
        <f>Data_TR_USD!$CC17</f>
        <v>Small Cap Growth - SCG</v>
      </c>
      <c r="C14" s="469" t="str">
        <f>Data_TR_USD!$CB17</f>
        <v>VISGX</v>
      </c>
      <c r="D14" s="491">
        <v>1927</v>
      </c>
      <c r="E14" s="39"/>
      <c r="F14" s="39"/>
      <c r="G14" s="421"/>
      <c r="H14" s="532" t="str">
        <f ca="1">IF(ISNUMBER(E14), E14 * E$84 * (OFFSET(Data_TR_USD!$B$467, E$88+E$87, ROW()-ROW(H$5)) / OFFSET(Data_TR_USD!$B$467, E$88, ROW()-ROW(H$5))) / C$99, "")</f>
        <v/>
      </c>
      <c r="M14" s="24" t="str">
        <f>Data_TR_USD!$CC17</f>
        <v>Small Cap Growth - SCG</v>
      </c>
      <c r="N14" s="469" t="str">
        <f>Data_TR_USD!$CB17</f>
        <v>VISGX</v>
      </c>
      <c r="O14" s="491">
        <v>1927</v>
      </c>
      <c r="P14" s="39"/>
      <c r="Q14" s="39"/>
      <c r="S14" s="532" t="str">
        <f ca="1">IF(ISNUMBER(P14), P14 * P$84 * (OFFSET(Data_TR_USD!$B$467, P$88+P$87, ROW()-ROW(S$5)) / OFFSET(Data_TR_USD!$B$467, P$88, ROW()-ROW(S$5))) / N$99, "")</f>
        <v/>
      </c>
    </row>
    <row r="15" spans="1:20" ht="13" customHeight="1">
      <c r="B15" s="24" t="str">
        <f>Data_TR_USD!$CC18</f>
        <v xml:space="preserve">Micro Cap </v>
      </c>
      <c r="C15" s="469" t="str">
        <f>Data_TR_USD!$CB18</f>
        <v>BRSIX</v>
      </c>
      <c r="D15" s="491">
        <v>1970</v>
      </c>
      <c r="E15" s="39"/>
      <c r="F15" s="39"/>
      <c r="G15" s="421"/>
      <c r="H15" s="532" t="str">
        <f ca="1">IF(ISNUMBER(E15), E15 * E$84 * (OFFSET(Data_TR_USD!$B$467, E$88+E$87, ROW()-ROW(H$5)) / OFFSET(Data_TR_USD!$B$467, E$88, ROW()-ROW(H$5))) / C$99, "")</f>
        <v/>
      </c>
      <c r="M15" s="24" t="str">
        <f>Data_TR_USD!$CC18</f>
        <v xml:space="preserve">Micro Cap </v>
      </c>
      <c r="N15" s="469" t="str">
        <f>Data_TR_USD!$CB18</f>
        <v>BRSIX</v>
      </c>
      <c r="O15" s="491">
        <v>1970</v>
      </c>
      <c r="P15" s="39"/>
      <c r="Q15" s="39"/>
      <c r="S15" s="532" t="str">
        <f ca="1">IF(ISNUMBER(P15), P15 * P$84 * (OFFSET(Data_TR_USD!$B$467, P$88+P$87, ROW()-ROW(S$5)) / OFFSET(Data_TR_USD!$B$467, P$88, ROW()-ROW(S$5))) / N$99, "")</f>
        <v/>
      </c>
    </row>
    <row r="16" spans="1:20" ht="13" customHeight="1">
      <c r="B16" s="24" t="str">
        <f>Data_TR_USD!$CC19</f>
        <v>REIT</v>
      </c>
      <c r="C16" s="469" t="str">
        <f>Data_TR_USD!$CB19</f>
        <v>VGSIX</v>
      </c>
      <c r="D16" s="491">
        <v>1970</v>
      </c>
      <c r="E16" s="39"/>
      <c r="F16" s="39"/>
      <c r="G16" s="421"/>
      <c r="H16" s="532" t="str">
        <f ca="1">IF(ISNUMBER(E16), E16 * E$84 * (OFFSET(Data_TR_USD!$B$467, E$88+E$87, ROW()-ROW(H$5)) / OFFSET(Data_TR_USD!$B$467, E$88, ROW()-ROW(H$5))) / C$99, "")</f>
        <v/>
      </c>
      <c r="M16" s="24" t="str">
        <f>Data_TR_USD!$CC19</f>
        <v>REIT</v>
      </c>
      <c r="N16" s="469" t="str">
        <f>Data_TR_USD!$CB19</f>
        <v>VGSIX</v>
      </c>
      <c r="O16" s="491">
        <v>1970</v>
      </c>
      <c r="P16" s="39"/>
      <c r="Q16" s="39"/>
      <c r="S16" s="532" t="str">
        <f ca="1">IF(ISNUMBER(P16), P16 * P$84 * (OFFSET(Data_TR_USD!$B$467, P$88+P$87, ROW()-ROW(S$5)) / OFFSET(Data_TR_USD!$B$467, P$88, ROW()-ROW(S$5))) / N$99, "")</f>
        <v/>
      </c>
    </row>
    <row r="17" spans="2:19" ht="13" customHeight="1">
      <c r="B17" s="24" t="str">
        <f>Data_TR_USD!$CC20</f>
        <v>Int'l Developed - EAFE</v>
      </c>
      <c r="C17" s="469" t="str">
        <f>Data_TR_USD!$CB20</f>
        <v>VTMGX</v>
      </c>
      <c r="D17" s="491">
        <v>1970</v>
      </c>
      <c r="E17" s="39"/>
      <c r="F17" s="39"/>
      <c r="G17" s="421"/>
      <c r="H17" s="532" t="str">
        <f ca="1">IF(ISNUMBER(E17), E17 * E$84 * (OFFSET(Data_TR_USD!$B$467, E$88+E$87, ROW()-ROW(H$5)) / OFFSET(Data_TR_USD!$B$467, E$88, ROW()-ROW(H$5))) / C$99, "")</f>
        <v/>
      </c>
      <c r="M17" s="24" t="str">
        <f>Data_TR_USD!$CC20</f>
        <v>Int'l Developed - EAFE</v>
      </c>
      <c r="N17" s="469" t="str">
        <f>Data_TR_USD!$CB20</f>
        <v>VTMGX</v>
      </c>
      <c r="O17" s="491">
        <v>1970</v>
      </c>
      <c r="P17" s="39">
        <v>0.25</v>
      </c>
      <c r="Q17" s="39"/>
      <c r="S17" s="532">
        <f ca="1">IF(ISNUMBER(P17), P17 * P$84 * (OFFSET(Data_TR_USD!$B$467, P$88+P$87, ROW()-ROW(S$5)) / OFFSET(Data_TR_USD!$B$467, P$88, ROW()-ROW(S$5))) / N$99, "")</f>
        <v>0.18810833617332426</v>
      </c>
    </row>
    <row r="18" spans="2:19" ht="13" customHeight="1">
      <c r="B18" s="24" t="str">
        <f>Data_TR_USD!$CC21</f>
        <v>Emerging Mkt - EM</v>
      </c>
      <c r="C18" s="469" t="str">
        <f>Data_TR_USD!$CB21</f>
        <v>VEIEX</v>
      </c>
      <c r="D18" s="491">
        <v>1985</v>
      </c>
      <c r="E18" s="39"/>
      <c r="F18" s="39"/>
      <c r="G18" s="421"/>
      <c r="H18" s="532" t="str">
        <f ca="1">IF(ISNUMBER(E18), E18 * E$84 * (OFFSET(Data_TR_USD!$B$467, E$88+E$87, ROW()-ROW(H$5)) / OFFSET(Data_TR_USD!$B$467, E$88, ROW()-ROW(H$5))) / C$99, "")</f>
        <v/>
      </c>
      <c r="M18" s="24" t="str">
        <f>Data_TR_USD!$CC21</f>
        <v>Emerging Mkt - EM</v>
      </c>
      <c r="N18" s="469" t="str">
        <f>Data_TR_USD!$CB21</f>
        <v>VEIEX</v>
      </c>
      <c r="O18" s="491">
        <v>1985</v>
      </c>
      <c r="P18" s="39"/>
      <c r="Q18" s="39"/>
      <c r="S18" s="532" t="str">
        <f ca="1">IF(ISNUMBER(P18), P18 * P$84 * (OFFSET(Data_TR_USD!$B$467, P$88+P$87, ROW()-ROW(S$5)) / OFFSET(Data_TR_USD!$B$467, P$88, ROW()-ROW(S$5))) / N$99, "")</f>
        <v/>
      </c>
    </row>
    <row r="19" spans="2:19" ht="13" customHeight="1">
      <c r="B19" s="24" t="str">
        <f>Data_TR_USD!$CC22</f>
        <v>Total Int'l</v>
      </c>
      <c r="C19" s="469" t="str">
        <f>Data_TR_USD!$CB22</f>
        <v>VGTSX</v>
      </c>
      <c r="D19" s="491">
        <v>1970</v>
      </c>
      <c r="E19" s="39">
        <v>0.3</v>
      </c>
      <c r="F19" s="39"/>
      <c r="G19" s="421"/>
      <c r="H19" s="532">
        <f ca="1">IF(ISNUMBER(E19), E19 * E$84 * (OFFSET(Data_TR_USD!$B$467, E$88+E$87, ROW()-ROW(H$5)) / OFFSET(Data_TR_USD!$B$467, E$88, ROW()-ROW(H$5))) / C$99, "")</f>
        <v>0.21263159645811591</v>
      </c>
      <c r="M19" s="24" t="str">
        <f>Data_TR_USD!$CC22</f>
        <v>Total Int'l</v>
      </c>
      <c r="N19" s="469" t="str">
        <f>Data_TR_USD!$CB22</f>
        <v>VGTSX</v>
      </c>
      <c r="O19" s="491">
        <v>1970</v>
      </c>
      <c r="P19" s="39"/>
      <c r="Q19" s="39"/>
      <c r="S19" s="532" t="str">
        <f ca="1">IF(ISNUMBER(P19), P19 * P$84 * (OFFSET(Data_TR_USD!$B$467, P$88+P$87, ROW()-ROW(S$5)) / OFFSET(Data_TR_USD!$B$467, P$88, ROW()-ROW(S$5))) / N$99, "")</f>
        <v/>
      </c>
    </row>
    <row r="20" spans="2:19" ht="13" customHeight="1">
      <c r="B20" s="24" t="str">
        <f>Data_TR_USD!$CC23</f>
        <v>Int'l Pacific</v>
      </c>
      <c r="C20" s="469" t="str">
        <f>Data_TR_USD!$CB23</f>
        <v>VPACX</v>
      </c>
      <c r="D20" s="491">
        <v>1970</v>
      </c>
      <c r="E20" s="39"/>
      <c r="F20" s="39"/>
      <c r="G20" s="421"/>
      <c r="H20" s="532" t="str">
        <f ca="1">IF(ISNUMBER(E20), E20 * E$84 * (OFFSET(Data_TR_USD!$B$467, E$88+E$87, ROW()-ROW(H$5)) / OFFSET(Data_TR_USD!$B$467, E$88, ROW()-ROW(H$5))) / C$99, "")</f>
        <v/>
      </c>
      <c r="M20" s="24" t="str">
        <f>Data_TR_USD!$CC23</f>
        <v>Int'l Pacific</v>
      </c>
      <c r="N20" s="469" t="str">
        <f>Data_TR_USD!$CB23</f>
        <v>VPACX</v>
      </c>
      <c r="O20" s="491">
        <v>1970</v>
      </c>
      <c r="P20" s="39"/>
      <c r="Q20" s="39"/>
      <c r="S20" s="532" t="str">
        <f ca="1">IF(ISNUMBER(P20), P20 * P$84 * (OFFSET(Data_TR_USD!$B$467, P$88+P$87, ROW()-ROW(S$5)) / OFFSET(Data_TR_USD!$B$467, P$88, ROW()-ROW(S$5))) / N$99, "")</f>
        <v/>
      </c>
    </row>
    <row r="21" spans="2:19" ht="13" customHeight="1">
      <c r="B21" s="24" t="str">
        <f>Data_TR_USD!$CC24</f>
        <v>Int'l Europe</v>
      </c>
      <c r="C21" s="469" t="str">
        <f>Data_TR_USD!$CB24</f>
        <v>VEURX</v>
      </c>
      <c r="D21" s="491">
        <v>1970</v>
      </c>
      <c r="E21" s="39"/>
      <c r="F21" s="39"/>
      <c r="G21" s="421"/>
      <c r="H21" s="532" t="str">
        <f ca="1">IF(ISNUMBER(E21), E21 * E$84 * (OFFSET(Data_TR_USD!$B$467, E$88+E$87, ROW()-ROW(H$5)) / OFFSET(Data_TR_USD!$B$467, E$88, ROW()-ROW(H$5))) / C$99, "")</f>
        <v/>
      </c>
      <c r="M21" s="24" t="str">
        <f>Data_TR_USD!$CC24</f>
        <v>Int'l Europe</v>
      </c>
      <c r="N21" s="469" t="str">
        <f>Data_TR_USD!$CB24</f>
        <v>VEURX</v>
      </c>
      <c r="O21" s="491">
        <v>1970</v>
      </c>
      <c r="P21" s="39"/>
      <c r="Q21" s="39"/>
      <c r="S21" s="532" t="str">
        <f ca="1">IF(ISNUMBER(P21), P21 * P$84 * (OFFSET(Data_TR_USD!$B$467, P$88+P$87, ROW()-ROW(S$5)) / OFFSET(Data_TR_USD!$B$467, P$88, ROW()-ROW(S$5))) / N$99, "")</f>
        <v/>
      </c>
    </row>
    <row r="22" spans="2:19" ht="13" customHeight="1">
      <c r="B22" s="24" t="str">
        <f>Data_TR_USD!$CC25</f>
        <v>Int'l Value</v>
      </c>
      <c r="C22" s="469" t="str">
        <f>Data_TR_USD!$CB25</f>
        <v>EFV</v>
      </c>
      <c r="D22" s="491">
        <v>1970</v>
      </c>
      <c r="E22" s="39"/>
      <c r="F22" s="39"/>
      <c r="G22" s="421"/>
      <c r="H22" s="532" t="str">
        <f ca="1">IF(ISNUMBER(E22), E22 * E$84 * (OFFSET(Data_TR_USD!$B$467, E$88+E$87, ROW()-ROW(H$5)) / OFFSET(Data_TR_USD!$B$467, E$88, ROW()-ROW(H$5))) / C$99, "")</f>
        <v/>
      </c>
      <c r="M22" s="24" t="str">
        <f>Data_TR_USD!$CC25</f>
        <v>Int'l Value</v>
      </c>
      <c r="N22" s="469" t="str">
        <f>Data_TR_USD!$CB25</f>
        <v>EFV</v>
      </c>
      <c r="O22" s="491">
        <v>1970</v>
      </c>
      <c r="P22" s="39"/>
      <c r="Q22" s="39"/>
      <c r="S22" s="532" t="str">
        <f ca="1">IF(ISNUMBER(P22), P22 * P$84 * (OFFSET(Data_TR_USD!$B$467, P$88+P$87, ROW()-ROW(S$5)) / OFFSET(Data_TR_USD!$B$467, P$88, ROW()-ROW(S$5))) / N$99, "")</f>
        <v/>
      </c>
    </row>
    <row r="23" spans="2:19" ht="13" customHeight="1">
      <c r="B23" s="24" t="str">
        <f>Data_TR_USD!$CC26</f>
        <v>Int'l Small</v>
      </c>
      <c r="C23" s="469" t="str">
        <f>Data_TR_USD!$CB26</f>
        <v>VFSVX</v>
      </c>
      <c r="D23" s="491">
        <v>1982</v>
      </c>
      <c r="E23" s="39"/>
      <c r="F23" s="39"/>
      <c r="G23" s="421"/>
      <c r="H23" s="532" t="str">
        <f ca="1">IF(ISNUMBER(E23), E23 * E$84 * (OFFSET(Data_TR_USD!$B$467, E$88+E$87, ROW()-ROW(H$5)) / OFFSET(Data_TR_USD!$B$467, E$88, ROW()-ROW(H$5))) / C$99, "")</f>
        <v/>
      </c>
      <c r="M23" s="24" t="str">
        <f>Data_TR_USD!$CC26</f>
        <v>Int'l Small</v>
      </c>
      <c r="N23" s="469" t="str">
        <f>Data_TR_USD!$CB26</f>
        <v>VFSVX</v>
      </c>
      <c r="O23" s="491">
        <v>1982</v>
      </c>
      <c r="P23" s="39"/>
      <c r="Q23" s="39"/>
      <c r="S23" s="532" t="str">
        <f ca="1">IF(ISNUMBER(P23), P23 * P$84 * (OFFSET(Data_TR_USD!$B$467, P$88+P$87, ROW()-ROW(S$5)) / OFFSET(Data_TR_USD!$B$467, P$88, ROW()-ROW(S$5))) / N$99, "")</f>
        <v/>
      </c>
    </row>
    <row r="24" spans="2:19" ht="13" customHeight="1">
      <c r="B24" s="24" t="str">
        <f>Data_TR_USD!$CC27</f>
        <v>Long Term Treasury - LTT</v>
      </c>
      <c r="C24" s="469" t="str">
        <f>Data_TR_USD!$CB27</f>
        <v>VUSTX</v>
      </c>
      <c r="D24" s="491">
        <v>1871</v>
      </c>
      <c r="E24" s="39"/>
      <c r="F24" s="39"/>
      <c r="G24" s="421"/>
      <c r="H24" s="532" t="str">
        <f ca="1">IF(ISNUMBER(E24), E24 * E$84 * (OFFSET(Data_TR_USD!$B$467, E$88+E$87, ROW()-ROW(H$5)) / OFFSET(Data_TR_USD!$B$467, E$88, ROW()-ROW(H$5))) / C$99, "")</f>
        <v/>
      </c>
      <c r="M24" s="24" t="str">
        <f>Data_TR_USD!$CC27</f>
        <v>Long Term Treasury - LTT</v>
      </c>
      <c r="N24" s="469" t="str">
        <f>Data_TR_USD!$CB27</f>
        <v>VUSTX</v>
      </c>
      <c r="O24" s="491">
        <v>1871</v>
      </c>
      <c r="P24" s="39"/>
      <c r="Q24" s="39"/>
      <c r="S24" s="532" t="str">
        <f ca="1">IF(ISNUMBER(P24), P24 * P$84 * (OFFSET(Data_TR_USD!$B$467, P$88+P$87, ROW()-ROW(S$5)) / OFFSET(Data_TR_USD!$B$467, P$88, ROW()-ROW(S$5))) / N$99, "")</f>
        <v/>
      </c>
    </row>
    <row r="25" spans="2:19" ht="13" customHeight="1">
      <c r="B25" s="24" t="str">
        <f>Data_TR_USD!$CC28</f>
        <v>Inter. Term Treasury - ITT</v>
      </c>
      <c r="C25" s="469" t="str">
        <f>Data_TR_USD!$CB28</f>
        <v>VFITX</v>
      </c>
      <c r="D25" s="491">
        <v>1871</v>
      </c>
      <c r="E25" s="39"/>
      <c r="F25" s="39"/>
      <c r="G25" s="421"/>
      <c r="H25" s="532" t="str">
        <f ca="1">IF(ISNUMBER(E25), E25 * E$84 * (OFFSET(Data_TR_USD!$B$467, E$88+E$87, ROW()-ROW(H$5)) / OFFSET(Data_TR_USD!$B$467, E$88, ROW()-ROW(H$5))) / C$99, "")</f>
        <v/>
      </c>
      <c r="M25" s="24" t="str">
        <f>Data_TR_USD!$CC28</f>
        <v>Inter. Term Treasury - ITT</v>
      </c>
      <c r="N25" s="469" t="str">
        <f>Data_TR_USD!$CB28</f>
        <v>VFITX</v>
      </c>
      <c r="O25" s="491">
        <v>1871</v>
      </c>
      <c r="P25" s="39"/>
      <c r="Q25" s="39"/>
      <c r="S25" s="532" t="str">
        <f ca="1">IF(ISNUMBER(P25), P25 * P$84 * (OFFSET(Data_TR_USD!$B$467, P$88+P$87, ROW()-ROW(S$5)) / OFFSET(Data_TR_USD!$B$467, P$88, ROW()-ROW(S$5))) / N$99, "")</f>
        <v/>
      </c>
    </row>
    <row r="26" spans="2:19" ht="13" customHeight="1">
      <c r="B26" s="24" t="str">
        <f>Data_TR_USD!$CC29</f>
        <v>Short Term Treasury - STT</v>
      </c>
      <c r="C26" s="469" t="str">
        <f>Data_TR_USD!$CB29</f>
        <v>VFISX</v>
      </c>
      <c r="D26" s="491">
        <v>1871</v>
      </c>
      <c r="E26" s="39"/>
      <c r="F26" s="39"/>
      <c r="G26" s="421"/>
      <c r="H26" s="532" t="str">
        <f ca="1">IF(ISNUMBER(E26), E26 * E$84 * (OFFSET(Data_TR_USD!$B$467, E$88+E$87, ROW()-ROW(H$5)) / OFFSET(Data_TR_USD!$B$467, E$88, ROW()-ROW(H$5))) / C$99, "")</f>
        <v/>
      </c>
      <c r="M26" s="24" t="str">
        <f>Data_TR_USD!$CC29</f>
        <v>Short Term Treasury - STT</v>
      </c>
      <c r="N26" s="469" t="str">
        <f>Data_TR_USD!$CB29</f>
        <v>VFISX</v>
      </c>
      <c r="O26" s="491">
        <v>1871</v>
      </c>
      <c r="P26" s="39"/>
      <c r="Q26" s="39"/>
      <c r="S26" s="532" t="str">
        <f ca="1">IF(ISNUMBER(P26), P26 * P$84 * (OFFSET(Data_TR_USD!$B$467, P$88+P$87, ROW()-ROW(S$5)) / OFFSET(Data_TR_USD!$B$467, P$88, ROW()-ROW(S$5))) / N$99, "")</f>
        <v/>
      </c>
    </row>
    <row r="27" spans="2:19" ht="13" customHeight="1">
      <c r="B27" s="24" t="str">
        <f>Data_TR_USD!$CC30</f>
        <v>Total Bond Market - TBM</v>
      </c>
      <c r="C27" s="469" t="str">
        <f>Data_TR_USD!$CB30</f>
        <v>VBMFX</v>
      </c>
      <c r="D27" s="491">
        <v>1871</v>
      </c>
      <c r="E27" s="39">
        <v>0.2</v>
      </c>
      <c r="F27" s="39">
        <v>0.4</v>
      </c>
      <c r="G27" s="421"/>
      <c r="H27" s="532">
        <f ca="1">IF(ISNUMBER(E27), E27 * E$84 * (OFFSET(Data_TR_USD!$B$467, E$88+E$87, ROW()-ROW(H$5)) / OFFSET(Data_TR_USD!$B$467, E$88, ROW()-ROW(H$5))) / C$99, "")</f>
        <v>8.1680866549679404E-2</v>
      </c>
      <c r="M27" s="24" t="str">
        <f>Data_TR_USD!$CC30</f>
        <v>Total Bond Market - TBM</v>
      </c>
      <c r="N27" s="469" t="str">
        <f>Data_TR_USD!$CB30</f>
        <v>VBMFX</v>
      </c>
      <c r="O27" s="491">
        <v>1871</v>
      </c>
      <c r="P27" s="39"/>
      <c r="Q27" s="39">
        <v>0.4</v>
      </c>
      <c r="S27" s="532" t="str">
        <f ca="1">IF(ISNUMBER(P27), P27 * P$84 * (OFFSET(Data_TR_USD!$B$467, P$88+P$87, ROW()-ROW(S$5)) / OFFSET(Data_TR_USD!$B$467, P$88, ROW()-ROW(S$5))) / N$99, "")</f>
        <v/>
      </c>
    </row>
    <row r="28" spans="2:19" ht="13" customHeight="1">
      <c r="B28" s="24" t="str">
        <f>Data_TR_USD!$CC31</f>
        <v>Short Term Bonds - STB</v>
      </c>
      <c r="C28" s="469" t="str">
        <f>Data_TR_USD!$CB31</f>
        <v>VBISX</v>
      </c>
      <c r="D28" s="491">
        <v>1871</v>
      </c>
      <c r="E28" s="39"/>
      <c r="F28" s="39"/>
      <c r="G28" s="421"/>
      <c r="H28" s="532" t="str">
        <f ca="1">IF(ISNUMBER(E28), E28 * E$84 * (OFFSET(Data_TR_USD!$B$467, E$88+E$87, ROW()-ROW(H$5)) / OFFSET(Data_TR_USD!$B$467, E$88, ROW()-ROW(H$5))) / C$99, "")</f>
        <v/>
      </c>
      <c r="M28" s="24" t="str">
        <f>Data_TR_USD!$CC31</f>
        <v>Short Term Bonds - STB</v>
      </c>
      <c r="N28" s="469" t="str">
        <f>Data_TR_USD!$CB31</f>
        <v>VBISX</v>
      </c>
      <c r="O28" s="491">
        <v>1871</v>
      </c>
      <c r="P28" s="39">
        <v>0.25</v>
      </c>
      <c r="Q28" s="39"/>
      <c r="S28" s="532">
        <f ca="1">IF(ISNUMBER(P28), P28 * P$84 * (OFFSET(Data_TR_USD!$B$467, P$88+P$87, ROW()-ROW(S$5)) / OFFSET(Data_TR_USD!$B$467, P$88, ROW()-ROW(S$5))) / N$99, "")</f>
        <v>7.9291102561616769E-2</v>
      </c>
    </row>
    <row r="29" spans="2:19" ht="13" customHeight="1">
      <c r="B29" s="24" t="str">
        <f>Data_TR_USD!$CC32</f>
        <v>Tbills/Treasury Money Mkt</v>
      </c>
      <c r="C29" s="469" t="str">
        <f>Data_TR_USD!$CB32</f>
        <v>VUSXX</v>
      </c>
      <c r="D29" s="491">
        <v>1871</v>
      </c>
      <c r="E29" s="39"/>
      <c r="F29" s="39"/>
      <c r="G29" s="421"/>
      <c r="H29" s="532" t="str">
        <f ca="1">IF(ISNUMBER(E29), E29 * E$84 * (OFFSET(Data_TR_USD!$B$467, E$88+E$87, ROW()-ROW(H$5)) / OFFSET(Data_TR_USD!$B$467, E$88, ROW()-ROW(H$5))) / C$99, "")</f>
        <v/>
      </c>
      <c r="M29" s="24" t="str">
        <f>Data_TR_USD!$CC32</f>
        <v>Tbills/Treasury Money Mkt</v>
      </c>
      <c r="N29" s="469" t="str">
        <f>Data_TR_USD!$CB32</f>
        <v>VUSXX</v>
      </c>
      <c r="O29" s="491">
        <v>1871</v>
      </c>
      <c r="P29" s="39"/>
      <c r="Q29" s="39"/>
      <c r="S29" s="532" t="str">
        <f ca="1">IF(ISNUMBER(P29), P29 * P$84 * (OFFSET(Data_TR_USD!$B$467, P$88+P$87, ROW()-ROW(S$5)) / OFFSET(Data_TR_USD!$B$467, P$88, ROW()-ROW(S$5))) / N$99, "")</f>
        <v/>
      </c>
    </row>
    <row r="30" spans="2:19" ht="13" customHeight="1">
      <c r="B30" s="24" t="str">
        <f>Data_TR_USD!$CC33</f>
        <v>Inter. Term Corporate Bond</v>
      </c>
      <c r="C30" s="469" t="str">
        <f>Data_TR_USD!$CB33</f>
        <v>VCIT</v>
      </c>
      <c r="D30" s="491">
        <v>1970</v>
      </c>
      <c r="E30" s="39"/>
      <c r="F30" s="39"/>
      <c r="G30" s="421"/>
      <c r="H30" s="532" t="str">
        <f ca="1">IF(ISNUMBER(E30), E30 * E$84 * (OFFSET(Data_TR_USD!$B$467, E$88+E$87, ROW()-ROW(H$5)) / OFFSET(Data_TR_USD!$B$467, E$88, ROW()-ROW(H$5))) / C$99, "")</f>
        <v/>
      </c>
      <c r="M30" s="24" t="str">
        <f>Data_TR_USD!$CC33</f>
        <v>Inter. Term Corporate Bond</v>
      </c>
      <c r="N30" s="469" t="str">
        <f>Data_TR_USD!$CB33</f>
        <v>VCIT</v>
      </c>
      <c r="O30" s="491">
        <v>1970</v>
      </c>
      <c r="P30" s="39"/>
      <c r="Q30" s="39"/>
      <c r="S30" s="532" t="str">
        <f ca="1">IF(ISNUMBER(P30), P30 * P$84 * (OFFSET(Data_TR_USD!$B$467, P$88+P$87, ROW()-ROW(S$5)) / OFFSET(Data_TR_USD!$B$467, P$88, ROW()-ROW(S$5))) / N$99, "")</f>
        <v/>
      </c>
    </row>
    <row r="31" spans="2:19" ht="13" customHeight="1">
      <c r="B31" s="24" t="str">
        <f>Data_TR_USD!$CC34</f>
        <v>Wellington</v>
      </c>
      <c r="C31" s="469" t="str">
        <f>Data_TR_USD!$CB34</f>
        <v>VWELX</v>
      </c>
      <c r="D31" s="491">
        <v>1930</v>
      </c>
      <c r="E31" s="39"/>
      <c r="F31" s="39"/>
      <c r="G31" s="421"/>
      <c r="H31" s="532" t="str">
        <f ca="1">IF(ISNUMBER(E31), E31 * E$84 * (OFFSET(Data_TR_USD!$B$467, E$88+E$87, ROW()-ROW(H$5)) / OFFSET(Data_TR_USD!$B$467, E$88, ROW()-ROW(H$5))) / C$99, "")</f>
        <v/>
      </c>
      <c r="M31" s="24" t="str">
        <f>Data_TR_USD!$CC34</f>
        <v>Wellington</v>
      </c>
      <c r="N31" s="469" t="str">
        <f>Data_TR_USD!$CB34</f>
        <v>VWELX</v>
      </c>
      <c r="O31" s="491">
        <v>1930</v>
      </c>
      <c r="P31" s="39"/>
      <c r="Q31" s="39"/>
      <c r="S31" s="532" t="str">
        <f ca="1">IF(ISNUMBER(P31), P31 * P$84 * (OFFSET(Data_TR_USD!$B$467, P$88+P$87, ROW()-ROW(S$5)) / OFFSET(Data_TR_USD!$B$467, P$88, ROW()-ROW(S$5))) / N$99, "")</f>
        <v/>
      </c>
    </row>
    <row r="32" spans="2:19" ht="13" customHeight="1">
      <c r="B32" s="24" t="str">
        <f>Data_TR_USD!$CC35</f>
        <v>Wellesley</v>
      </c>
      <c r="C32" s="469" t="str">
        <f>Data_TR_USD!$CB35</f>
        <v>VWINX</v>
      </c>
      <c r="D32" s="491">
        <v>1970</v>
      </c>
      <c r="E32" s="39"/>
      <c r="F32" s="39"/>
      <c r="G32" s="421"/>
      <c r="H32" s="532" t="str">
        <f ca="1">IF(ISNUMBER(E32), E32 * E$84 * (OFFSET(Data_TR_USD!$B$467, E$88+E$87, ROW()-ROW(H$5)) / OFFSET(Data_TR_USD!$B$467, E$88, ROW()-ROW(H$5))) / C$99, "")</f>
        <v/>
      </c>
      <c r="M32" s="24" t="str">
        <f>Data_TR_USD!$CC35</f>
        <v>Wellesley</v>
      </c>
      <c r="N32" s="469" t="str">
        <f>Data_TR_USD!$CB35</f>
        <v>VWINX</v>
      </c>
      <c r="O32" s="491">
        <v>1970</v>
      </c>
      <c r="P32" s="39"/>
      <c r="Q32" s="39"/>
      <c r="S32" s="532" t="str">
        <f ca="1">IF(ISNUMBER(P32), P32 * P$84 * (OFFSET(Data_TR_USD!$B$467, P$88+P$87, ROW()-ROW(S$5)) / OFFSET(Data_TR_USD!$B$467, P$88, ROW()-ROW(S$5))) / N$99, "")</f>
        <v/>
      </c>
    </row>
    <row r="33" spans="2:19" ht="13" customHeight="1">
      <c r="B33" s="26" t="str">
        <f>Data_TR_USD!$CC36</f>
        <v>Windsor</v>
      </c>
      <c r="C33" s="469" t="str">
        <f>Data_TR_USD!$CB36</f>
        <v>VWNDX</v>
      </c>
      <c r="D33" s="491">
        <v>1959</v>
      </c>
      <c r="E33" s="39"/>
      <c r="F33" s="39"/>
      <c r="G33" s="421"/>
      <c r="H33" s="532" t="str">
        <f ca="1">IF(ISNUMBER(E33), E33 * E$84 * (OFFSET(Data_TR_USD!$B$467, E$88+E$87, ROW()-ROW(H$5)) / OFFSET(Data_TR_USD!$B$467, E$88, ROW()-ROW(H$5))) / C$99, "")</f>
        <v/>
      </c>
      <c r="M33" s="26" t="str">
        <f>Data_TR_USD!$CC36</f>
        <v>Windsor</v>
      </c>
      <c r="N33" s="469" t="str">
        <f>Data_TR_USD!$CB36</f>
        <v>VWNDX</v>
      </c>
      <c r="O33" s="491">
        <v>1959</v>
      </c>
      <c r="P33" s="39"/>
      <c r="Q33" s="39"/>
      <c r="S33" s="532" t="str">
        <f ca="1">IF(ISNUMBER(P33), P33 * P$84 * (OFFSET(Data_TR_USD!$B$467, P$88+P$87, ROW()-ROW(S$5)) / OFFSET(Data_TR_USD!$B$467, P$88, ROW()-ROW(S$5))) / N$99, "")</f>
        <v/>
      </c>
    </row>
    <row r="34" spans="2:19" ht="13" customHeight="1">
      <c r="B34" s="24" t="str">
        <f>Data_TR_USD!$CC37</f>
        <v>Commodities</v>
      </c>
      <c r="C34" s="469" t="str">
        <f>Data_TR_USD!$CB37</f>
        <v>GSG</v>
      </c>
      <c r="D34" s="492">
        <v>1970</v>
      </c>
      <c r="E34" s="39"/>
      <c r="F34" s="39"/>
      <c r="G34" s="421"/>
      <c r="H34" s="532" t="str">
        <f ca="1">IF(ISNUMBER(E34), E34 * E$84 * (OFFSET(Data_TR_USD!$B$467, E$88+E$87, ROW()-ROW(H$5)) / OFFSET(Data_TR_USD!$B$467, E$88, ROW()-ROW(H$5))) / C$99, "")</f>
        <v/>
      </c>
      <c r="M34" s="24" t="str">
        <f>Data_TR_USD!$CC37</f>
        <v>Commodities</v>
      </c>
      <c r="N34" s="469" t="str">
        <f>Data_TR_USD!$CB37</f>
        <v>GSG</v>
      </c>
      <c r="O34" s="492">
        <v>1970</v>
      </c>
      <c r="P34" s="39"/>
      <c r="Q34" s="39"/>
      <c r="S34" s="532" t="str">
        <f ca="1">IF(ISNUMBER(P34), P34 * P$84 * (OFFSET(Data_TR_USD!$B$467, P$88+P$87, ROW()-ROW(S$5)) / OFFSET(Data_TR_USD!$B$467, P$88, ROW()-ROW(S$5))) / N$99, "")</f>
        <v/>
      </c>
    </row>
    <row r="35" spans="2:19" ht="13" customHeight="1" thickBot="1">
      <c r="B35" s="154" t="str">
        <f>Data_TR_USD!$CC38</f>
        <v>Gold</v>
      </c>
      <c r="C35" s="470" t="str">
        <f>Data_TR_USD!$CB38</f>
        <v>IAU</v>
      </c>
      <c r="D35" s="493">
        <v>1970</v>
      </c>
      <c r="E35" s="444"/>
      <c r="F35" s="444"/>
      <c r="G35" s="421"/>
      <c r="H35" s="532" t="str">
        <f ca="1">IF(ISNUMBER(E35), E35 * E$84 * (OFFSET(Data_TR_USD!$B$467, E$88+E$87, ROW()-ROW(H$5)) / OFFSET(Data_TR_USD!$B$467, E$88, ROW()-ROW(H$5))) / C$99, "")</f>
        <v/>
      </c>
      <c r="M35" s="154" t="str">
        <f>Data_TR_USD!$CC38</f>
        <v>Gold</v>
      </c>
      <c r="N35" s="470" t="str">
        <f>Data_TR_USD!$CB38</f>
        <v>IAU</v>
      </c>
      <c r="O35" s="493">
        <v>1970</v>
      </c>
      <c r="P35" s="444"/>
      <c r="Q35" s="444"/>
      <c r="S35" s="532" t="str">
        <f ca="1">IF(ISNUMBER(P35), P35 * P$84 * (OFFSET(Data_TR_USD!$B$467, P$88+P$87, ROW()-ROW(S$5)) / OFFSET(Data_TR_USD!$B$467, P$88, ROW()-ROW(S$5))) / N$99, "")</f>
        <v/>
      </c>
    </row>
    <row r="36" spans="2:19" ht="13" customHeight="1">
      <c r="B36" s="440" t="str">
        <f>Data_TR_USD!$CC39</f>
        <v>Energy Fund</v>
      </c>
      <c r="C36" s="471" t="str">
        <f>Data_TR_USD!$CB39</f>
        <v>VGENX</v>
      </c>
      <c r="D36" s="494">
        <v>1985</v>
      </c>
      <c r="E36" s="443"/>
      <c r="F36" s="443"/>
      <c r="G36" s="421"/>
      <c r="H36" s="532" t="str">
        <f ca="1">IF(ISNUMBER(E36), E36 * E$84 * (OFFSET(Data_TR_USD!$B$467, E$88+E$87, ROW()-ROW(H$5)) / OFFSET(Data_TR_USD!$B$467, E$88, ROW()-ROW(H$5))) / C$99, "")</f>
        <v/>
      </c>
      <c r="M36" s="440" t="str">
        <f>Data_TR_USD!$CC39</f>
        <v>Energy Fund</v>
      </c>
      <c r="N36" s="471" t="str">
        <f>Data_TR_USD!$CB39</f>
        <v>VGENX</v>
      </c>
      <c r="O36" s="494">
        <v>1985</v>
      </c>
      <c r="P36" s="443"/>
      <c r="Q36" s="443"/>
      <c r="S36" s="532" t="str">
        <f ca="1">IF(ISNUMBER(P36), P36 * P$84 * (OFFSET(Data_TR_USD!$B$467, P$88+P$87, ROW()-ROW(S$5)) / OFFSET(Data_TR_USD!$B$467, P$88, ROW()-ROW(S$5))) / N$99, "")</f>
        <v/>
      </c>
    </row>
    <row r="37" spans="2:19" ht="13" customHeight="1">
      <c r="B37" s="440" t="str">
        <f>Data_TR_USD!$CC40</f>
        <v>Health Care Fund</v>
      </c>
      <c r="C37" s="469" t="str">
        <f>Data_TR_USD!$CB40</f>
        <v>VGHCX</v>
      </c>
      <c r="D37" s="495">
        <v>1985</v>
      </c>
      <c r="E37" s="39"/>
      <c r="F37" s="39"/>
      <c r="G37" s="421"/>
      <c r="H37" s="532" t="str">
        <f ca="1">IF(ISNUMBER(E37), E37 * E$84 * (OFFSET(Data_TR_USD!$B$467, E$88+E$87, ROW()-ROW(H$5)) / OFFSET(Data_TR_USD!$B$467, E$88, ROW()-ROW(H$5))) / C$99, "")</f>
        <v/>
      </c>
      <c r="M37" s="440" t="str">
        <f>Data_TR_USD!$CC40</f>
        <v>Health Care Fund</v>
      </c>
      <c r="N37" s="469" t="str">
        <f>Data_TR_USD!$CB40</f>
        <v>VGHCX</v>
      </c>
      <c r="O37" s="495">
        <v>1985</v>
      </c>
      <c r="P37" s="39"/>
      <c r="Q37" s="39"/>
      <c r="S37" s="532" t="str">
        <f ca="1">IF(ISNUMBER(P37), P37 * P$84 * (OFFSET(Data_TR_USD!$B$467, P$88+P$87, ROW()-ROW(S$5)) / OFFSET(Data_TR_USD!$B$467, P$88, ROW()-ROW(S$5))) / N$99, "")</f>
        <v/>
      </c>
    </row>
    <row r="38" spans="2:19" ht="13" customHeight="1">
      <c r="B38" s="440" t="str">
        <f>Data_TR_USD!$CC41</f>
        <v>Precious Metals Fund</v>
      </c>
      <c r="C38" s="469" t="str">
        <f>Data_TR_USD!$CB41</f>
        <v>VGPMX</v>
      </c>
      <c r="D38" s="495">
        <v>1985</v>
      </c>
      <c r="E38" s="39"/>
      <c r="F38" s="39"/>
      <c r="G38" s="421"/>
      <c r="H38" s="532" t="str">
        <f ca="1">IF(ISNUMBER(E38), E38 * E$84 * (OFFSET(Data_TR_USD!$B$467, E$88+E$87, ROW()-ROW(H$5)) / OFFSET(Data_TR_USD!$B$467, E$88, ROW()-ROW(H$5))) / C$99, "")</f>
        <v/>
      </c>
      <c r="M38" s="440" t="str">
        <f>Data_TR_USD!$CC41</f>
        <v>Precious Metals Fund</v>
      </c>
      <c r="N38" s="469" t="str">
        <f>Data_TR_USD!$CB41</f>
        <v>VGPMX</v>
      </c>
      <c r="O38" s="495">
        <v>1985</v>
      </c>
      <c r="P38" s="39"/>
      <c r="Q38" s="39"/>
      <c r="S38" s="532" t="str">
        <f ca="1">IF(ISNUMBER(P38), P38 * P$84 * (OFFSET(Data_TR_USD!$B$467, P$88+P$87, ROW()-ROW(S$5)) / OFFSET(Data_TR_USD!$B$467, P$88, ROW()-ROW(S$5))) / N$99, "")</f>
        <v/>
      </c>
    </row>
    <row r="39" spans="2:19" ht="13" customHeight="1">
      <c r="B39" s="440" t="str">
        <f>Data_TR_USD!$CC42</f>
        <v>Windsor II</v>
      </c>
      <c r="C39" s="469" t="str">
        <f>Data_TR_USD!$CB42</f>
        <v>VWNFX</v>
      </c>
      <c r="D39" s="495">
        <v>1985</v>
      </c>
      <c r="E39" s="39"/>
      <c r="F39" s="39"/>
      <c r="G39" s="421"/>
      <c r="H39" s="532" t="str">
        <f ca="1">IF(ISNUMBER(E39), E39 * E$84 * (OFFSET(Data_TR_USD!$B$467, E$88+E$87, ROW()-ROW(H$5)) / OFFSET(Data_TR_USD!$B$467, E$88, ROW()-ROW(H$5))) / C$99, "")</f>
        <v/>
      </c>
      <c r="M39" s="440" t="str">
        <f>Data_TR_USD!$CC42</f>
        <v>Windsor II</v>
      </c>
      <c r="N39" s="469" t="str">
        <f>Data_TR_USD!$CB42</f>
        <v>VWNFX</v>
      </c>
      <c r="O39" s="495">
        <v>1985</v>
      </c>
      <c r="P39" s="39"/>
      <c r="Q39" s="39"/>
      <c r="S39" s="532" t="str">
        <f ca="1">IF(ISNUMBER(P39), P39 * P$84 * (OFFSET(Data_TR_USD!$B$467, P$88+P$87, ROW()-ROW(S$5)) / OFFSET(Data_TR_USD!$B$467, P$88, ROW()-ROW(S$5))) / N$99, "")</f>
        <v/>
      </c>
    </row>
    <row r="40" spans="2:19" ht="13" customHeight="1">
      <c r="B40" s="26" t="str">
        <f>Data_TR_USD!$CC43</f>
        <v>Short term Tax Exempt Munis</v>
      </c>
      <c r="C40" s="469" t="str">
        <f>Data_TR_USD!$CB43</f>
        <v>VWSTX</v>
      </c>
      <c r="D40" s="495">
        <v>1978</v>
      </c>
      <c r="E40" s="39"/>
      <c r="F40" s="39"/>
      <c r="G40" s="421"/>
      <c r="H40" s="532" t="str">
        <f ca="1">IF(ISNUMBER(E40), E40 * E$84 * (OFFSET(Data_TR_USD!$B$467, E$88+E$87, ROW()-ROW(H$5)) / OFFSET(Data_TR_USD!$B$467, E$88, ROW()-ROW(H$5))) / C$99, "")</f>
        <v/>
      </c>
      <c r="M40" s="26" t="str">
        <f>Data_TR_USD!$CC43</f>
        <v>Short term Tax Exempt Munis</v>
      </c>
      <c r="N40" s="469" t="str">
        <f>Data_TR_USD!$CB43</f>
        <v>VWSTX</v>
      </c>
      <c r="O40" s="495">
        <v>1978</v>
      </c>
      <c r="P40" s="39"/>
      <c r="Q40" s="39"/>
      <c r="S40" s="532" t="str">
        <f ca="1">IF(ISNUMBER(P40), P40 * P$84 * (OFFSET(Data_TR_USD!$B$467, P$88+P$87, ROW()-ROW(S$5)) / OFFSET(Data_TR_USD!$B$467, P$88, ROW()-ROW(S$5))) / N$99, "")</f>
        <v/>
      </c>
    </row>
    <row r="41" spans="2:19" ht="13" customHeight="1">
      <c r="B41" s="26" t="str">
        <f>Data_TR_USD!$CC44</f>
        <v>Inter Tem Tax Exempt Munis</v>
      </c>
      <c r="C41" s="469" t="str">
        <f>Data_TR_USD!$CB44</f>
        <v>VWITX</v>
      </c>
      <c r="D41" s="495">
        <v>1978</v>
      </c>
      <c r="E41" s="39"/>
      <c r="F41" s="39"/>
      <c r="G41" s="421"/>
      <c r="H41" s="532" t="str">
        <f ca="1">IF(ISNUMBER(E41), E41 * E$84 * (OFFSET(Data_TR_USD!$B$467, E$88+E$87, ROW()-ROW(H$5)) / OFFSET(Data_TR_USD!$B$467, E$88, ROW()-ROW(H$5))) / C$99, "")</f>
        <v/>
      </c>
      <c r="M41" s="26" t="str">
        <f>Data_TR_USD!$CC44</f>
        <v>Inter Tem Tax Exempt Munis</v>
      </c>
      <c r="N41" s="469" t="str">
        <f>Data_TR_USD!$CB44</f>
        <v>VWITX</v>
      </c>
      <c r="O41" s="495">
        <v>1978</v>
      </c>
      <c r="P41" s="39"/>
      <c r="Q41" s="39"/>
      <c r="S41" s="532" t="str">
        <f ca="1">IF(ISNUMBER(P41), P41 * P$84 * (OFFSET(Data_TR_USD!$B$467, P$88+P$87, ROW()-ROW(S$5)) / OFFSET(Data_TR_USD!$B$467, P$88, ROW()-ROW(S$5))) / N$99, "")</f>
        <v/>
      </c>
    </row>
    <row r="42" spans="2:19" ht="13" customHeight="1">
      <c r="B42" s="26" t="str">
        <f>Data_TR_USD!$CC45</f>
        <v>Long Term Tax Exempt Munis</v>
      </c>
      <c r="C42" s="469" t="str">
        <f>Data_TR_USD!$CB45</f>
        <v>VWLTX</v>
      </c>
      <c r="D42" s="495">
        <v>1978</v>
      </c>
      <c r="E42" s="39"/>
      <c r="F42" s="39"/>
      <c r="G42" s="421"/>
      <c r="H42" s="532" t="str">
        <f ca="1">IF(ISNUMBER(E42), E42 * E$84 * (OFFSET(Data_TR_USD!$B$467, E$88+E$87, ROW()-ROW(H$5)) / OFFSET(Data_TR_USD!$B$467, E$88, ROW()-ROW(H$5))) / C$99, "")</f>
        <v/>
      </c>
      <c r="M42" s="26" t="str">
        <f>Data_TR_USD!$CC45</f>
        <v>Long Term Tax Exempt Munis</v>
      </c>
      <c r="N42" s="469" t="str">
        <f>Data_TR_USD!$CB45</f>
        <v>VWLTX</v>
      </c>
      <c r="O42" s="495">
        <v>1978</v>
      </c>
      <c r="P42" s="39"/>
      <c r="Q42" s="39"/>
      <c r="S42" s="532" t="str">
        <f ca="1">IF(ISNUMBER(P42), P42 * P$84 * (OFFSET(Data_TR_USD!$B$467, P$88+P$87, ROW()-ROW(S$5)) / OFFSET(Data_TR_USD!$B$467, P$88, ROW()-ROW(S$5))) / N$99, "")</f>
        <v/>
      </c>
    </row>
    <row r="43" spans="2:19" ht="13" customHeight="1">
      <c r="B43" s="26" t="str">
        <f>Data_TR_USD!$CC46</f>
        <v>Short Term Investment Grade</v>
      </c>
      <c r="C43" s="469" t="str">
        <f>Data_TR_USD!$CB46</f>
        <v>VFSTX</v>
      </c>
      <c r="D43" s="495">
        <v>1976</v>
      </c>
      <c r="E43" s="39"/>
      <c r="F43" s="39"/>
      <c r="G43" s="421"/>
      <c r="H43" s="532" t="str">
        <f ca="1">IF(ISNUMBER(E43), E43 * E$84 * (OFFSET(Data_TR_USD!$B$467, E$88+E$87, ROW()-ROW(H$5)) / OFFSET(Data_TR_USD!$B$467, E$88, ROW()-ROW(H$5))) / C$99, "")</f>
        <v/>
      </c>
      <c r="M43" s="26" t="str">
        <f>Data_TR_USD!$CC46</f>
        <v>Short Term Investment Grade</v>
      </c>
      <c r="N43" s="469" t="str">
        <f>Data_TR_USD!$CB46</f>
        <v>VFSTX</v>
      </c>
      <c r="O43" s="495">
        <v>1976</v>
      </c>
      <c r="P43" s="39"/>
      <c r="Q43" s="39"/>
      <c r="S43" s="532" t="str">
        <f ca="1">IF(ISNUMBER(P43), P43 * P$84 * (OFFSET(Data_TR_USD!$B$467, P$88+P$87, ROW()-ROW(S$5)) / OFFSET(Data_TR_USD!$B$467, P$88, ROW()-ROW(S$5))) / N$99, "")</f>
        <v/>
      </c>
    </row>
    <row r="44" spans="2:19" ht="13" customHeight="1">
      <c r="B44" s="26" t="str">
        <f>Data_TR_USD!$CC47</f>
        <v>High Yield Corporates</v>
      </c>
      <c r="C44" s="469" t="str">
        <f>Data_TR_USD!$CB47</f>
        <v>VWEHX</v>
      </c>
      <c r="D44" s="495">
        <v>1979</v>
      </c>
      <c r="E44" s="39"/>
      <c r="F44" s="39"/>
      <c r="G44" s="421"/>
      <c r="H44" s="532" t="str">
        <f ca="1">IF(ISNUMBER(E44), E44 * E$84 * (OFFSET(Data_TR_USD!$B$467, E$88+E$87, ROW()-ROW(H$5)) / OFFSET(Data_TR_USD!$B$467, E$88, ROW()-ROW(H$5))) / C$99, "")</f>
        <v/>
      </c>
      <c r="M44" s="26" t="str">
        <f>Data_TR_USD!$CC47</f>
        <v>High Yield Corporates</v>
      </c>
      <c r="N44" s="469" t="str">
        <f>Data_TR_USD!$CB47</f>
        <v>VWEHX</v>
      </c>
      <c r="O44" s="495">
        <v>1979</v>
      </c>
      <c r="P44" s="39"/>
      <c r="Q44" s="39"/>
      <c r="S44" s="532" t="str">
        <f ca="1">IF(ISNUMBER(P44), P44 * P$84 * (OFFSET(Data_TR_USD!$B$467, P$88+P$87, ROW()-ROW(S$5)) / OFFSET(Data_TR_USD!$B$467, P$88, ROW()-ROW(S$5))) / N$99, "")</f>
        <v/>
      </c>
    </row>
    <row r="45" spans="2:19" ht="13" customHeight="1">
      <c r="B45" s="24" t="str">
        <f>Data_TR_USD!$CC48</f>
        <v>TIPS</v>
      </c>
      <c r="C45" s="469" t="str">
        <f>Data_TR_USD!$CB48</f>
        <v>VIPSX</v>
      </c>
      <c r="D45" s="495">
        <v>1985</v>
      </c>
      <c r="E45" s="39"/>
      <c r="F45" s="39"/>
      <c r="G45" s="421"/>
      <c r="H45" s="532" t="str">
        <f ca="1">IF(ISNUMBER(E45), E45 * E$84 * (OFFSET(Data_TR_USD!$B$467, E$88+E$87, ROW()-ROW(H$5)) / OFFSET(Data_TR_USD!$B$467, E$88, ROW()-ROW(H$5))) / C$99, "")</f>
        <v/>
      </c>
      <c r="M45" s="24" t="str">
        <f>Data_TR_USD!$CC48</f>
        <v>TIPS</v>
      </c>
      <c r="N45" s="469" t="str">
        <f>Data_TR_USD!$CB48</f>
        <v>VIPSX</v>
      </c>
      <c r="O45" s="495">
        <v>1985</v>
      </c>
      <c r="P45" s="39"/>
      <c r="Q45" s="39"/>
      <c r="S45" s="532" t="str">
        <f ca="1">IF(ISNUMBER(P45), P45 * P$84 * (OFFSET(Data_TR_USD!$B$467, P$88+P$87, ROW()-ROW(S$5)) / OFFSET(Data_TR_USD!$B$467, P$88, ROW()-ROW(S$5))) / N$99, "")</f>
        <v/>
      </c>
    </row>
    <row r="46" spans="2:19" ht="13" customHeight="1">
      <c r="B46" s="440" t="str">
        <f>Data_TR_USD!$CC49</f>
        <v>Global Bond Fund</v>
      </c>
      <c r="C46" s="469" t="str">
        <f>Data_TR_USD!$CB49</f>
        <v>PGBDX</v>
      </c>
      <c r="D46" s="495">
        <v>1985</v>
      </c>
      <c r="E46" s="39"/>
      <c r="F46" s="39"/>
      <c r="G46" s="421"/>
      <c r="H46" s="532" t="str">
        <f ca="1">IF(ISNUMBER(E46), E46 * E$84 * (OFFSET(Data_TR_USD!$B$467, E$88+E$87, ROW()-ROW(H$5)) / OFFSET(Data_TR_USD!$B$467, E$88, ROW()-ROW(H$5))) / C$99, "")</f>
        <v/>
      </c>
      <c r="M46" s="440" t="str">
        <f>Data_TR_USD!$CC49</f>
        <v>Global Bond Fund</v>
      </c>
      <c r="N46" s="469" t="str">
        <f>Data_TR_USD!$CB49</f>
        <v>PGBDX</v>
      </c>
      <c r="O46" s="495">
        <v>1985</v>
      </c>
      <c r="P46" s="39"/>
      <c r="Q46" s="39"/>
      <c r="S46" s="532" t="str">
        <f ca="1">IF(ISNUMBER(P46), P46 * P$84 * (OFFSET(Data_TR_USD!$B$467, P$88+P$87, ROW()-ROW(S$5)) / OFFSET(Data_TR_USD!$B$467, P$88, ROW()-ROW(S$5))) / N$99, "")</f>
        <v/>
      </c>
    </row>
    <row r="47" spans="2:19" ht="13" customHeight="1">
      <c r="B47" s="441" t="str">
        <f>Data_TR_USD!$CC50</f>
        <v>Int'l Bond Fund</v>
      </c>
      <c r="C47" s="469" t="str">
        <f>Data_TR_USD!$CB50</f>
        <v>VTIBX</v>
      </c>
      <c r="D47" s="495">
        <v>1985</v>
      </c>
      <c r="E47" s="39"/>
      <c r="F47" s="39"/>
      <c r="G47" s="421"/>
      <c r="H47" s="532" t="str">
        <f ca="1">IF(ISNUMBER(E47), E47 * E$84 * (OFFSET(Data_TR_USD!$B$467, E$88+E$87, ROW()-ROW(H$5)) / OFFSET(Data_TR_USD!$B$467, E$88, ROW()-ROW(H$5))) / C$99, "")</f>
        <v/>
      </c>
      <c r="M47" s="441" t="str">
        <f>Data_TR_USD!$CC50</f>
        <v>Int'l Bond Fund</v>
      </c>
      <c r="N47" s="469" t="str">
        <f>Data_TR_USD!$CB50</f>
        <v>VTIBX</v>
      </c>
      <c r="O47" s="495">
        <v>1985</v>
      </c>
      <c r="P47" s="39"/>
      <c r="Q47" s="39"/>
      <c r="S47" s="532" t="str">
        <f ca="1">IF(ISNUMBER(P47), P47 * P$84 * (OFFSET(Data_TR_USD!$B$467, P$88+P$87, ROW()-ROW(S$5)) / OFFSET(Data_TR_USD!$B$467, P$88, ROW()-ROW(S$5))) / N$99, "")</f>
        <v/>
      </c>
    </row>
    <row r="48" spans="2:19" ht="13" customHeight="1">
      <c r="B48" s="441" t="str">
        <f>Data_TR_USD!$CC51</f>
        <v>Extended Market</v>
      </c>
      <c r="C48" s="469" t="str">
        <f>Data_TR_USD!$CB51</f>
        <v>VEXMX</v>
      </c>
      <c r="D48" s="495">
        <v>1984</v>
      </c>
      <c r="E48" s="39"/>
      <c r="F48" s="39"/>
      <c r="G48" s="421"/>
      <c r="H48" s="532" t="str">
        <f ca="1">IF(ISNUMBER(E48), E48 * E$84 * (OFFSET(Data_TR_USD!$B$467, E$88+E$87, ROW()-ROW(H$5)) / OFFSET(Data_TR_USD!$B$467, E$88, ROW()-ROW(H$5))) / C$99, "")</f>
        <v/>
      </c>
      <c r="M48" s="441" t="str">
        <f>Data_TR_USD!$CC51</f>
        <v>Extended Market</v>
      </c>
      <c r="N48" s="469" t="str">
        <f>Data_TR_USD!$CB51</f>
        <v>VEXMX</v>
      </c>
      <c r="O48" s="495">
        <v>1984</v>
      </c>
      <c r="P48" s="39"/>
      <c r="Q48" s="39"/>
      <c r="S48" s="532" t="str">
        <f ca="1">IF(ISNUMBER(P48), P48 * P$84 * (OFFSET(Data_TR_USD!$B$467, P$88+P$87, ROW()-ROW(S$5)) / OFFSET(Data_TR_USD!$B$467, P$88, ROW()-ROW(S$5))) / N$99, "")</f>
        <v/>
      </c>
    </row>
    <row r="49" spans="2:19" ht="13" customHeight="1" thickBot="1">
      <c r="B49" s="496" t="str">
        <f>Data_TR_USD!$CC52</f>
        <v>Momentum</v>
      </c>
      <c r="C49" s="472" t="str">
        <f>Data_TR_USD!$CB52</f>
        <v>MTUM</v>
      </c>
      <c r="D49" s="493">
        <v>1982</v>
      </c>
      <c r="E49" s="446"/>
      <c r="F49" s="446"/>
      <c r="G49" s="421"/>
      <c r="H49" s="532" t="str">
        <f ca="1">IF(ISNUMBER(E49), E49 * E$84 * (OFFSET(Data_TR_USD!$B$467, E$88+E$87, ROW()-ROW(H$5)) / OFFSET(Data_TR_USD!$B$467, E$88, ROW()-ROW(H$5))) / C$99, "")</f>
        <v/>
      </c>
      <c r="M49" s="496" t="str">
        <f>Data_TR_USD!$CC52</f>
        <v>Momentum</v>
      </c>
      <c r="N49" s="472" t="str">
        <f>Data_TR_USD!$CB52</f>
        <v>MTUM</v>
      </c>
      <c r="O49" s="493">
        <v>1982</v>
      </c>
      <c r="P49" s="446"/>
      <c r="Q49" s="446"/>
      <c r="S49" s="532" t="str">
        <f ca="1">IF(ISNUMBER(P49), P49 * P$84 * (OFFSET(Data_TR_USD!$B$467, P$88+P$87, ROW()-ROW(S$5)) / OFFSET(Data_TR_USD!$B$467, P$88, ROW()-ROW(S$5))) / N$99, "")</f>
        <v/>
      </c>
    </row>
    <row r="50" spans="2:19" ht="13" customHeight="1">
      <c r="B50" s="440" t="str">
        <f>Data_TR_USD!$CC53</f>
        <v/>
      </c>
      <c r="C50" s="471" t="str">
        <f>Data_TR_USD!$CB53</f>
        <v/>
      </c>
      <c r="D50" s="494" t="str">
        <v/>
      </c>
      <c r="E50" s="443"/>
      <c r="F50" s="443"/>
      <c r="G50" s="421"/>
      <c r="H50" s="532" t="str">
        <f ca="1">IF(ISNUMBER(E50), E50 * E$84 * (OFFSET(Data_TR_USD!$B$467, E$88+E$87, ROW()-ROW(H$5)) / OFFSET(Data_TR_USD!$B$467, E$88, ROW()-ROW(H$5))) / C$99, "")</f>
        <v/>
      </c>
      <c r="M50" s="440" t="str">
        <f>Data_TR_USD!$CC53</f>
        <v/>
      </c>
      <c r="N50" s="471" t="str">
        <f>Data_TR_USD!$CB53</f>
        <v/>
      </c>
      <c r="O50" s="494" t="str">
        <v/>
      </c>
      <c r="P50" s="443"/>
      <c r="Q50" s="443"/>
      <c r="S50" s="532" t="str">
        <f ca="1">IF(ISNUMBER(P50), P50 * P$84 * (OFFSET(Data_TR_USD!$B$467, P$88+P$87, ROW()-ROW(S$5)) / OFFSET(Data_TR_USD!$B$467, P$88, ROW()-ROW(S$5))) / N$99, "")</f>
        <v/>
      </c>
    </row>
    <row r="51" spans="2:19" ht="13" customHeight="1">
      <c r="B51" s="440" t="str">
        <f>Data_TR_USD!$CC54</f>
        <v/>
      </c>
      <c r="C51" s="469" t="str">
        <f>Data_TR_USD!$CB54</f>
        <v/>
      </c>
      <c r="D51" s="495" t="str">
        <v/>
      </c>
      <c r="E51" s="39"/>
      <c r="F51" s="39"/>
      <c r="G51" s="421"/>
      <c r="H51" s="532" t="str">
        <f ca="1">IF(ISNUMBER(E51), E51 * E$84 * (OFFSET(Data_TR_USD!$B$467, E$88+E$87, ROW()-ROW(H$5)) / OFFSET(Data_TR_USD!$B$467, E$88, ROW()-ROW(H$5))) / C$99, "")</f>
        <v/>
      </c>
      <c r="M51" s="440" t="str">
        <f>Data_TR_USD!$CC54</f>
        <v/>
      </c>
      <c r="N51" s="469" t="str">
        <f>Data_TR_USD!$CB54</f>
        <v/>
      </c>
      <c r="O51" s="495" t="str">
        <v/>
      </c>
      <c r="P51" s="39"/>
      <c r="Q51" s="39"/>
      <c r="S51" s="532" t="str">
        <f ca="1">IF(ISNUMBER(P51), P51 * P$84 * (OFFSET(Data_TR_USD!$B$467, P$88+P$87, ROW()-ROW(S$5)) / OFFSET(Data_TR_USD!$B$467, P$88, ROW()-ROW(S$5))) / N$99, "")</f>
        <v/>
      </c>
    </row>
    <row r="52" spans="2:19" ht="13" customHeight="1">
      <c r="B52" s="440" t="str">
        <f>Data_TR_USD!$CC55</f>
        <v/>
      </c>
      <c r="C52" s="469" t="str">
        <f>Data_TR_USD!$CB55</f>
        <v/>
      </c>
      <c r="D52" s="495" t="str">
        <v/>
      </c>
      <c r="E52" s="39"/>
      <c r="F52" s="39"/>
      <c r="G52" s="421"/>
      <c r="H52" s="532" t="str">
        <f ca="1">IF(ISNUMBER(E52), E52 * E$84 * (OFFSET(Data_TR_USD!$B$467, E$88+E$87, ROW()-ROW(H$5)) / OFFSET(Data_TR_USD!$B$467, E$88, ROW()-ROW(H$5))) / C$99, "")</f>
        <v/>
      </c>
      <c r="M52" s="440" t="str">
        <f>Data_TR_USD!$CC55</f>
        <v/>
      </c>
      <c r="N52" s="469" t="str">
        <f>Data_TR_USD!$CB55</f>
        <v/>
      </c>
      <c r="O52" s="495" t="str">
        <v/>
      </c>
      <c r="P52" s="39"/>
      <c r="Q52" s="39"/>
      <c r="S52" s="532" t="str">
        <f ca="1">IF(ISNUMBER(P52), P52 * P$84 * (OFFSET(Data_TR_USD!$B$467, P$88+P$87, ROW()-ROW(S$5)) / OFFSET(Data_TR_USD!$B$467, P$88, ROW()-ROW(S$5))) / N$99, "")</f>
        <v/>
      </c>
    </row>
    <row r="53" spans="2:19" ht="13" customHeight="1">
      <c r="B53" s="24" t="str">
        <f>Data_TR_USD!$CC56</f>
        <v/>
      </c>
      <c r="C53" s="469" t="str">
        <f>Data_TR_USD!$CB56</f>
        <v/>
      </c>
      <c r="D53" s="495" t="str">
        <v/>
      </c>
      <c r="E53" s="39"/>
      <c r="F53" s="39"/>
      <c r="G53" s="421"/>
      <c r="H53" s="532" t="str">
        <f ca="1">IF(ISNUMBER(E53), E53 * E$84 * (OFFSET(Data_TR_USD!$B$467, E$88+E$87, ROW()-ROW(H$5)) / OFFSET(Data_TR_USD!$B$467, E$88, ROW()-ROW(H$5))) / C$99, "")</f>
        <v/>
      </c>
      <c r="M53" s="24" t="str">
        <f>Data_TR_USD!$CC56</f>
        <v/>
      </c>
      <c r="N53" s="469" t="str">
        <f>Data_TR_USD!$CB56</f>
        <v/>
      </c>
      <c r="O53" s="495" t="str">
        <v/>
      </c>
      <c r="P53" s="39"/>
      <c r="Q53" s="39"/>
      <c r="S53" s="532" t="str">
        <f ca="1">IF(ISNUMBER(P53), P53 * P$84 * (OFFSET(Data_TR_USD!$B$467, P$88+P$87, ROW()-ROW(S$5)) / OFFSET(Data_TR_USD!$B$467, P$88, ROW()-ROW(S$5))) / N$99, "")</f>
        <v/>
      </c>
    </row>
    <row r="54" spans="2:19" ht="13" customHeight="1">
      <c r="B54" s="24" t="str">
        <f>Data_TR_USD!$CC57</f>
        <v/>
      </c>
      <c r="C54" s="469" t="str">
        <f>Data_TR_USD!$CB57</f>
        <v/>
      </c>
      <c r="D54" s="495" t="str">
        <v/>
      </c>
      <c r="E54" s="39"/>
      <c r="F54" s="39"/>
      <c r="G54" s="421"/>
      <c r="H54" s="532" t="str">
        <f ca="1">IF(ISNUMBER(E54), E54 * E$84 * (OFFSET(Data_TR_USD!$B$467, E$88+E$87, ROW()-ROW(H$5)) / OFFSET(Data_TR_USD!$B$467, E$88, ROW()-ROW(H$5))) / C$99, "")</f>
        <v/>
      </c>
      <c r="M54" s="24" t="str">
        <f>Data_TR_USD!$CC57</f>
        <v/>
      </c>
      <c r="N54" s="469" t="str">
        <f>Data_TR_USD!$CB57</f>
        <v/>
      </c>
      <c r="O54" s="495" t="str">
        <v/>
      </c>
      <c r="P54" s="39"/>
      <c r="Q54" s="39"/>
      <c r="S54" s="532" t="str">
        <f ca="1">IF(ISNUMBER(P54), P54 * P$84 * (OFFSET(Data_TR_USD!$B$467, P$88+P$87, ROW()-ROW(S$5)) / OFFSET(Data_TR_USD!$B$467, P$88, ROW()-ROW(S$5))) / N$99, "")</f>
        <v/>
      </c>
    </row>
    <row r="55" spans="2:19" ht="13" customHeight="1">
      <c r="B55" s="24" t="str">
        <f>Data_TR_USD!$CC58</f>
        <v/>
      </c>
      <c r="C55" s="469" t="str">
        <f>Data_TR_USD!$CB58</f>
        <v/>
      </c>
      <c r="D55" s="495" t="str">
        <v/>
      </c>
      <c r="E55" s="39"/>
      <c r="F55" s="39"/>
      <c r="G55" s="421"/>
      <c r="H55" s="532" t="str">
        <f ca="1">IF(ISNUMBER(E55), E55 * E$84 * (OFFSET(Data_TR_USD!$B$467, E$88+E$87, ROW()-ROW(H$5)) / OFFSET(Data_TR_USD!$B$467, E$88, ROW()-ROW(H$5))) / C$99, "")</f>
        <v/>
      </c>
      <c r="M55" s="24" t="str">
        <f>Data_TR_USD!$CC58</f>
        <v/>
      </c>
      <c r="N55" s="469" t="str">
        <f>Data_TR_USD!$CB58</f>
        <v/>
      </c>
      <c r="O55" s="495" t="str">
        <v/>
      </c>
      <c r="P55" s="39"/>
      <c r="Q55" s="39"/>
      <c r="S55" s="532" t="str">
        <f ca="1">IF(ISNUMBER(P55), P55 * P$84 * (OFFSET(Data_TR_USD!$B$467, P$88+P$87, ROW()-ROW(S$5)) / OFFSET(Data_TR_USD!$B$467, P$88, ROW()-ROW(S$5))) / N$99, "")</f>
        <v/>
      </c>
    </row>
    <row r="56" spans="2:19" ht="13" customHeight="1">
      <c r="B56" s="24" t="str">
        <f>Data_TR_USD!$CC59</f>
        <v/>
      </c>
      <c r="C56" s="469" t="str">
        <f>Data_TR_USD!$CB59</f>
        <v/>
      </c>
      <c r="D56" s="495" t="str">
        <v/>
      </c>
      <c r="E56" s="39"/>
      <c r="F56" s="39"/>
      <c r="G56" s="421"/>
      <c r="H56" s="532" t="str">
        <f ca="1">IF(ISNUMBER(E56), E56 * E$84 * (OFFSET(Data_TR_USD!$B$467, E$88+E$87, ROW()-ROW(H$5)) / OFFSET(Data_TR_USD!$B$467, E$88, ROW()-ROW(H$5))) / C$99, "")</f>
        <v/>
      </c>
      <c r="M56" s="24" t="str">
        <f>Data_TR_USD!$CC59</f>
        <v/>
      </c>
      <c r="N56" s="469" t="str">
        <f>Data_TR_USD!$CB59</f>
        <v/>
      </c>
      <c r="O56" s="495" t="str">
        <v/>
      </c>
      <c r="P56" s="39"/>
      <c r="Q56" s="39"/>
      <c r="S56" s="532" t="str">
        <f ca="1">IF(ISNUMBER(P56), P56 * P$84 * (OFFSET(Data_TR_USD!$B$467, P$88+P$87, ROW()-ROW(S$5)) / OFFSET(Data_TR_USD!$B$467, P$88, ROW()-ROW(S$5))) / N$99, "")</f>
        <v/>
      </c>
    </row>
    <row r="57" spans="2:19" ht="13" customHeight="1">
      <c r="B57" s="24" t="str">
        <f>Data_TR_USD!$CC60</f>
        <v/>
      </c>
      <c r="C57" s="469" t="str">
        <f>Data_TR_USD!$CB60</f>
        <v/>
      </c>
      <c r="D57" s="495" t="str">
        <v/>
      </c>
      <c r="E57" s="39"/>
      <c r="F57" s="39"/>
      <c r="G57" s="421"/>
      <c r="H57" s="532" t="str">
        <f ca="1">IF(ISNUMBER(E57), E57 * E$84 * (OFFSET(Data_TR_USD!$B$467, E$88+E$87, ROW()-ROW(H$5)) / OFFSET(Data_TR_USD!$B$467, E$88, ROW()-ROW(H$5))) / C$99, "")</f>
        <v/>
      </c>
      <c r="M57" s="24" t="str">
        <f>Data_TR_USD!$CC60</f>
        <v/>
      </c>
      <c r="N57" s="469" t="str">
        <f>Data_TR_USD!$CB60</f>
        <v/>
      </c>
      <c r="O57" s="495" t="str">
        <v/>
      </c>
      <c r="P57" s="39"/>
      <c r="Q57" s="39"/>
      <c r="S57" s="532" t="str">
        <f ca="1">IF(ISNUMBER(P57), P57 * P$84 * (OFFSET(Data_TR_USD!$B$467, P$88+P$87, ROW()-ROW(S$5)) / OFFSET(Data_TR_USD!$B$467, P$88, ROW()-ROW(S$5))) / N$99, "")</f>
        <v/>
      </c>
    </row>
    <row r="58" spans="2:19" ht="13" customHeight="1">
      <c r="B58" s="24" t="str">
        <f>Data_TR_USD!$CC61</f>
        <v/>
      </c>
      <c r="C58" s="469" t="str">
        <f>Data_TR_USD!$CB61</f>
        <v/>
      </c>
      <c r="D58" s="495" t="str">
        <v/>
      </c>
      <c r="E58" s="39"/>
      <c r="F58" s="39"/>
      <c r="G58" s="421"/>
      <c r="H58" s="532" t="str">
        <f ca="1">IF(ISNUMBER(E58), E58 * E$84 * (OFFSET(Data_TR_USD!$B$467, E$88+E$87, ROW()-ROW(H$5)) / OFFSET(Data_TR_USD!$B$467, E$88, ROW()-ROW(H$5))) / C$99, "")</f>
        <v/>
      </c>
      <c r="M58" s="24" t="str">
        <f>Data_TR_USD!$CC61</f>
        <v/>
      </c>
      <c r="N58" s="469" t="str">
        <f>Data_TR_USD!$CB61</f>
        <v/>
      </c>
      <c r="O58" s="495" t="str">
        <v/>
      </c>
      <c r="P58" s="39"/>
      <c r="Q58" s="39"/>
      <c r="S58" s="532" t="str">
        <f ca="1">IF(ISNUMBER(P58), P58 * P$84 * (OFFSET(Data_TR_USD!$B$467, P$88+P$87, ROW()-ROW(S$5)) / OFFSET(Data_TR_USD!$B$467, P$88, ROW()-ROW(S$5))) / N$99, "")</f>
        <v/>
      </c>
    </row>
    <row r="59" spans="2:19" ht="13" customHeight="1">
      <c r="B59" s="24" t="str">
        <f>Data_TR_USD!$CC62</f>
        <v/>
      </c>
      <c r="C59" s="469" t="str">
        <f>Data_TR_USD!$CB62</f>
        <v/>
      </c>
      <c r="D59" s="495" t="str">
        <v/>
      </c>
      <c r="E59" s="39"/>
      <c r="F59" s="39"/>
      <c r="G59" s="421"/>
      <c r="H59" s="532" t="str">
        <f ca="1">IF(ISNUMBER(E59), E59 * E$84 * (OFFSET(Data_TR_USD!$B$467, E$88+E$87, ROW()-ROW(H$5)) / OFFSET(Data_TR_USD!$B$467, E$88, ROW()-ROW(H$5))) / C$99, "")</f>
        <v/>
      </c>
      <c r="M59" s="24" t="str">
        <f>Data_TR_USD!$CC62</f>
        <v/>
      </c>
      <c r="N59" s="469" t="str">
        <f>Data_TR_USD!$CB62</f>
        <v/>
      </c>
      <c r="O59" s="495" t="str">
        <v/>
      </c>
      <c r="P59" s="39"/>
      <c r="Q59" s="39"/>
      <c r="S59" s="532" t="str">
        <f ca="1">IF(ISNUMBER(P59), P59 * P$84 * (OFFSET(Data_TR_USD!$B$467, P$88+P$87, ROW()-ROW(S$5)) / OFFSET(Data_TR_USD!$B$467, P$88, ROW()-ROW(S$5))) / N$99, "")</f>
        <v/>
      </c>
    </row>
    <row r="60" spans="2:19" ht="13" customHeight="1">
      <c r="B60" s="24" t="str">
        <f>Data_TR_USD!$CC63</f>
        <v/>
      </c>
      <c r="C60" s="469" t="str">
        <f>Data_TR_USD!$CB63</f>
        <v/>
      </c>
      <c r="D60" s="495" t="str">
        <v/>
      </c>
      <c r="E60" s="39"/>
      <c r="F60" s="39"/>
      <c r="G60" s="421"/>
      <c r="H60" s="532" t="str">
        <f ca="1">IF(ISNUMBER(E60), E60 * E$84 * (OFFSET(Data_TR_USD!$B$467, E$88+E$87, ROW()-ROW(H$5)) / OFFSET(Data_TR_USD!$B$467, E$88, ROW()-ROW(H$5))) / C$99, "")</f>
        <v/>
      </c>
      <c r="M60" s="24" t="str">
        <f>Data_TR_USD!$CC63</f>
        <v/>
      </c>
      <c r="N60" s="469" t="str">
        <f>Data_TR_USD!$CB63</f>
        <v/>
      </c>
      <c r="O60" s="495" t="str">
        <v/>
      </c>
      <c r="P60" s="39"/>
      <c r="Q60" s="39"/>
      <c r="S60" s="532" t="str">
        <f ca="1">IF(ISNUMBER(P60), P60 * P$84 * (OFFSET(Data_TR_USD!$B$467, P$88+P$87, ROW()-ROW(S$5)) / OFFSET(Data_TR_USD!$B$467, P$88, ROW()-ROW(S$5))) / N$99, "")</f>
        <v/>
      </c>
    </row>
    <row r="61" spans="2:19" ht="13" customHeight="1">
      <c r="B61" s="24" t="str">
        <f>Data_TR_USD!$CC64</f>
        <v/>
      </c>
      <c r="C61" s="469" t="str">
        <f>Data_TR_USD!$CB64</f>
        <v/>
      </c>
      <c r="D61" s="495" t="str">
        <v/>
      </c>
      <c r="E61" s="39"/>
      <c r="F61" s="39"/>
      <c r="G61" s="421"/>
      <c r="H61" s="532" t="str">
        <f ca="1">IF(ISNUMBER(E61), E61 * E$84 * (OFFSET(Data_TR_USD!$B$467, E$88+E$87, ROW()-ROW(H$5)) / OFFSET(Data_TR_USD!$B$467, E$88, ROW()-ROW(H$5))) / C$99, "")</f>
        <v/>
      </c>
      <c r="M61" s="24" t="str">
        <f>Data_TR_USD!$CC64</f>
        <v/>
      </c>
      <c r="N61" s="469" t="str">
        <f>Data_TR_USD!$CB64</f>
        <v/>
      </c>
      <c r="O61" s="495" t="str">
        <v/>
      </c>
      <c r="P61" s="39"/>
      <c r="Q61" s="39"/>
      <c r="S61" s="532" t="str">
        <f ca="1">IF(ISNUMBER(P61), P61 * P$84 * (OFFSET(Data_TR_USD!$B$467, P$88+P$87, ROW()-ROW(S$5)) / OFFSET(Data_TR_USD!$B$467, P$88, ROW()-ROW(S$5))) / N$99, "")</f>
        <v/>
      </c>
    </row>
    <row r="62" spans="2:19" ht="13" customHeight="1">
      <c r="B62" s="24" t="str">
        <f>Data_TR_USD!$CC65</f>
        <v/>
      </c>
      <c r="C62" s="469" t="str">
        <f>Data_TR_USD!$CB65</f>
        <v/>
      </c>
      <c r="D62" s="495" t="str">
        <v/>
      </c>
      <c r="E62" s="39"/>
      <c r="F62" s="39"/>
      <c r="G62" s="421"/>
      <c r="H62" s="532" t="str">
        <f ca="1">IF(ISNUMBER(E62), E62 * E$84 * (OFFSET(Data_TR_USD!$B$467, E$88+E$87, ROW()-ROW(H$5)) / OFFSET(Data_TR_USD!$B$467, E$88, ROW()-ROW(H$5))) / C$99, "")</f>
        <v/>
      </c>
      <c r="M62" s="24" t="str">
        <f>Data_TR_USD!$CC65</f>
        <v/>
      </c>
      <c r="N62" s="469" t="str">
        <f>Data_TR_USD!$CB65</f>
        <v/>
      </c>
      <c r="O62" s="495" t="str">
        <v/>
      </c>
      <c r="P62" s="39"/>
      <c r="Q62" s="39"/>
      <c r="S62" s="532" t="str">
        <f ca="1">IF(ISNUMBER(P62), P62 * P$84 * (OFFSET(Data_TR_USD!$B$467, P$88+P$87, ROW()-ROW(S$5)) / OFFSET(Data_TR_USD!$B$467, P$88, ROW()-ROW(S$5))) / N$99, "")</f>
        <v/>
      </c>
    </row>
    <row r="63" spans="2:19" ht="13" customHeight="1">
      <c r="B63" s="24" t="str">
        <f>Data_TR_USD!$CC66</f>
        <v/>
      </c>
      <c r="C63" s="469" t="str">
        <f>Data_TR_USD!$CB66</f>
        <v/>
      </c>
      <c r="D63" s="495" t="str">
        <v/>
      </c>
      <c r="E63" s="39"/>
      <c r="F63" s="39"/>
      <c r="G63" s="421"/>
      <c r="H63" s="532" t="str">
        <f ca="1">IF(ISNUMBER(E63), E63 * E$84 * (OFFSET(Data_TR_USD!$B$467, E$88+E$87, ROW()-ROW(H$5)) / OFFSET(Data_TR_USD!$B$467, E$88, ROW()-ROW(H$5))) / C$99, "")</f>
        <v/>
      </c>
      <c r="M63" s="24" t="str">
        <f>Data_TR_USD!$CC66</f>
        <v/>
      </c>
      <c r="N63" s="469" t="str">
        <f>Data_TR_USD!$CB66</f>
        <v/>
      </c>
      <c r="O63" s="495" t="str">
        <v/>
      </c>
      <c r="P63" s="39"/>
      <c r="Q63" s="39"/>
      <c r="S63" s="532" t="str">
        <f ca="1">IF(ISNUMBER(P63), P63 * P$84 * (OFFSET(Data_TR_USD!$B$467, P$88+P$87, ROW()-ROW(S$5)) / OFFSET(Data_TR_USD!$B$467, P$88, ROW()-ROW(S$5))) / N$99, "")</f>
        <v/>
      </c>
    </row>
    <row r="64" spans="2:19" ht="13" customHeight="1">
      <c r="B64" s="24" t="str">
        <f>Data_TR_USD!$CC67</f>
        <v/>
      </c>
      <c r="C64" s="469" t="str">
        <f>Data_TR_USD!$CB67</f>
        <v/>
      </c>
      <c r="D64" s="495" t="str">
        <v/>
      </c>
      <c r="E64" s="39"/>
      <c r="F64" s="39"/>
      <c r="G64" s="421"/>
      <c r="H64" s="532" t="str">
        <f ca="1">IF(ISNUMBER(E64), E64 * E$84 * (OFFSET(Data_TR_USD!$B$467, E$88+E$87, ROW()-ROW(H$5)) / OFFSET(Data_TR_USD!$B$467, E$88, ROW()-ROW(H$5))) / C$99, "")</f>
        <v/>
      </c>
      <c r="M64" s="24" t="str">
        <f>Data_TR_USD!$CC67</f>
        <v/>
      </c>
      <c r="N64" s="469" t="str">
        <f>Data_TR_USD!$CB67</f>
        <v/>
      </c>
      <c r="O64" s="495" t="str">
        <v/>
      </c>
      <c r="P64" s="39"/>
      <c r="Q64" s="39"/>
      <c r="S64" s="532" t="str">
        <f ca="1">IF(ISNUMBER(P64), P64 * P$84 * (OFFSET(Data_TR_USD!$B$467, P$88+P$87, ROW()-ROW(S$5)) / OFFSET(Data_TR_USD!$B$467, P$88, ROW()-ROW(S$5))) / N$99, "")</f>
        <v/>
      </c>
    </row>
    <row r="65" spans="2:19" ht="13" customHeight="1">
      <c r="B65" s="24" t="str">
        <f>Data_TR_USD!$CC68</f>
        <v/>
      </c>
      <c r="C65" s="469" t="str">
        <f>Data_TR_USD!$CB68</f>
        <v/>
      </c>
      <c r="D65" s="495" t="str">
        <v/>
      </c>
      <c r="E65" s="39"/>
      <c r="F65" s="39"/>
      <c r="G65" s="421"/>
      <c r="H65" s="532" t="str">
        <f ca="1">IF(ISNUMBER(E65), E65 * E$84 * (OFFSET(Data_TR_USD!$B$467, E$88+E$87, ROW()-ROW(H$5)) / OFFSET(Data_TR_USD!$B$467, E$88, ROW()-ROW(H$5))) / C$99, "")</f>
        <v/>
      </c>
      <c r="M65" s="24" t="str">
        <f>Data_TR_USD!$CC68</f>
        <v/>
      </c>
      <c r="N65" s="469" t="str">
        <f>Data_TR_USD!$CB68</f>
        <v/>
      </c>
      <c r="O65" s="495" t="str">
        <v/>
      </c>
      <c r="P65" s="39"/>
      <c r="Q65" s="39"/>
      <c r="S65" s="532" t="str">
        <f ca="1">IF(ISNUMBER(P65), P65 * P$84 * (OFFSET(Data_TR_USD!$B$467, P$88+P$87, ROW()-ROW(S$5)) / OFFSET(Data_TR_USD!$B$467, P$88, ROW()-ROW(S$5))) / N$99, "")</f>
        <v/>
      </c>
    </row>
    <row r="66" spans="2:19" ht="13" customHeight="1">
      <c r="B66" s="24" t="str">
        <f>Data_TR_USD!$CC69</f>
        <v/>
      </c>
      <c r="C66" s="469" t="str">
        <f>Data_TR_USD!$CB69</f>
        <v/>
      </c>
      <c r="D66" s="495" t="str">
        <v/>
      </c>
      <c r="E66" s="39"/>
      <c r="F66" s="39"/>
      <c r="G66" s="421"/>
      <c r="H66" s="532" t="str">
        <f ca="1">IF(ISNUMBER(E66), E66 * E$84 * (OFFSET(Data_TR_USD!$B$467, E$88+E$87, ROW()-ROW(H$5)) / OFFSET(Data_TR_USD!$B$467, E$88, ROW()-ROW(H$5))) / C$99, "")</f>
        <v/>
      </c>
      <c r="M66" s="24" t="str">
        <f>Data_TR_USD!$CC69</f>
        <v/>
      </c>
      <c r="N66" s="469" t="str">
        <f>Data_TR_USD!$CB69</f>
        <v/>
      </c>
      <c r="O66" s="495" t="str">
        <v/>
      </c>
      <c r="P66" s="39"/>
      <c r="Q66" s="39"/>
      <c r="S66" s="532" t="str">
        <f ca="1">IF(ISNUMBER(P66), P66 * P$84 * (OFFSET(Data_TR_USD!$B$467, P$88+P$87, ROW()-ROW(S$5)) / OFFSET(Data_TR_USD!$B$467, P$88, ROW()-ROW(S$5))) / N$99, "")</f>
        <v/>
      </c>
    </row>
    <row r="67" spans="2:19" ht="13" customHeight="1">
      <c r="B67" s="24" t="str">
        <f>Data_TR_USD!$CC70</f>
        <v/>
      </c>
      <c r="C67" s="469" t="str">
        <f>Data_TR_USD!$CB70</f>
        <v/>
      </c>
      <c r="D67" s="495" t="str">
        <v/>
      </c>
      <c r="E67" s="39"/>
      <c r="F67" s="39"/>
      <c r="G67" s="421"/>
      <c r="H67" s="532" t="str">
        <f ca="1">IF(ISNUMBER(E67), E67 * E$84 * (OFFSET(Data_TR_USD!$B$467, E$88+E$87, ROW()-ROW(H$5)) / OFFSET(Data_TR_USD!$B$467, E$88, ROW()-ROW(H$5))) / C$99, "")</f>
        <v/>
      </c>
      <c r="M67" s="24" t="str">
        <f>Data_TR_USD!$CC70</f>
        <v/>
      </c>
      <c r="N67" s="469" t="str">
        <f>Data_TR_USD!$CB70</f>
        <v/>
      </c>
      <c r="O67" s="495" t="str">
        <v/>
      </c>
      <c r="P67" s="39"/>
      <c r="Q67" s="39"/>
      <c r="S67" s="532" t="str">
        <f ca="1">IF(ISNUMBER(P67), P67 * P$84 * (OFFSET(Data_TR_USD!$B$467, P$88+P$87, ROW()-ROW(S$5)) / OFFSET(Data_TR_USD!$B$467, P$88, ROW()-ROW(S$5))) / N$99, "")</f>
        <v/>
      </c>
    </row>
    <row r="68" spans="2:19" ht="13" customHeight="1">
      <c r="B68" s="24" t="str">
        <f>Data_TR_USD!$CC71</f>
        <v/>
      </c>
      <c r="C68" s="469" t="str">
        <f>Data_TR_USD!$CB71</f>
        <v/>
      </c>
      <c r="D68" s="495" t="str">
        <v/>
      </c>
      <c r="E68" s="39"/>
      <c r="F68" s="39"/>
      <c r="G68" s="421"/>
      <c r="H68" s="532" t="str">
        <f ca="1">IF(ISNUMBER(E68), E68 * E$84 * (OFFSET(Data_TR_USD!$B$467, E$88+E$87, ROW()-ROW(H$5)) / OFFSET(Data_TR_USD!$B$467, E$88, ROW()-ROW(H$5))) / C$99, "")</f>
        <v/>
      </c>
      <c r="M68" s="24" t="str">
        <f>Data_TR_USD!$CC71</f>
        <v/>
      </c>
      <c r="N68" s="469" t="str">
        <f>Data_TR_USD!$CB71</f>
        <v/>
      </c>
      <c r="O68" s="495" t="str">
        <v/>
      </c>
      <c r="P68" s="39"/>
      <c r="Q68" s="39"/>
      <c r="S68" s="532" t="str">
        <f ca="1">IF(ISNUMBER(P68), P68 * P$84 * (OFFSET(Data_TR_USD!$B$467, P$88+P$87, ROW()-ROW(S$5)) / OFFSET(Data_TR_USD!$B$467, P$88, ROW()-ROW(S$5))) / N$99, "")</f>
        <v/>
      </c>
    </row>
    <row r="69" spans="2:19" ht="13" customHeight="1">
      <c r="B69" s="24" t="str">
        <f>Data_TR_USD!$CC72</f>
        <v/>
      </c>
      <c r="C69" s="469" t="str">
        <f>Data_TR_USD!$CB72</f>
        <v/>
      </c>
      <c r="D69" s="495" t="str">
        <v/>
      </c>
      <c r="E69" s="39"/>
      <c r="F69" s="39"/>
      <c r="G69" s="421"/>
      <c r="H69" s="532" t="str">
        <f ca="1">IF(ISNUMBER(E69), E69 * E$84 * (OFFSET(Data_TR_USD!$B$467, E$88+E$87, ROW()-ROW(H$5)) / OFFSET(Data_TR_USD!$B$467, E$88, ROW()-ROW(H$5))) / C$99, "")</f>
        <v/>
      </c>
      <c r="M69" s="24" t="str">
        <f>Data_TR_USD!$CC72</f>
        <v/>
      </c>
      <c r="N69" s="469" t="str">
        <f>Data_TR_USD!$CB72</f>
        <v/>
      </c>
      <c r="O69" s="495" t="str">
        <v/>
      </c>
      <c r="P69" s="39"/>
      <c r="Q69" s="39"/>
      <c r="S69" s="532" t="str">
        <f ca="1">IF(ISNUMBER(P69), P69 * P$84 * (OFFSET(Data_TR_USD!$B$467, P$88+P$87, ROW()-ROW(S$5)) / OFFSET(Data_TR_USD!$B$467, P$88, ROW()-ROW(S$5))) / N$99, "")</f>
        <v/>
      </c>
    </row>
    <row r="70" spans="2:19" ht="13" customHeight="1">
      <c r="B70" s="24" t="str">
        <f>Data_TR_USD!$CC73</f>
        <v/>
      </c>
      <c r="C70" s="469" t="str">
        <f>Data_TR_USD!$CB73</f>
        <v/>
      </c>
      <c r="D70" s="495" t="str">
        <v/>
      </c>
      <c r="E70" s="39"/>
      <c r="F70" s="39"/>
      <c r="G70" s="421"/>
      <c r="H70" s="532" t="str">
        <f ca="1">IF(ISNUMBER(E70), E70 * E$84 * (OFFSET(Data_TR_USD!$B$467, E$88+E$87, ROW()-ROW(H$5)) / OFFSET(Data_TR_USD!$B$467, E$88, ROW()-ROW(H$5))) / C$99, "")</f>
        <v/>
      </c>
      <c r="M70" s="24" t="str">
        <f>Data_TR_USD!$CC73</f>
        <v/>
      </c>
      <c r="N70" s="469" t="str">
        <f>Data_TR_USD!$CB73</f>
        <v/>
      </c>
      <c r="O70" s="495" t="str">
        <v/>
      </c>
      <c r="P70" s="39"/>
      <c r="Q70" s="39"/>
      <c r="S70" s="532" t="str">
        <f ca="1">IF(ISNUMBER(P70), P70 * P$84 * (OFFSET(Data_TR_USD!$B$467, P$88+P$87, ROW()-ROW(S$5)) / OFFSET(Data_TR_USD!$B$467, P$88, ROW()-ROW(S$5))) / N$99, "")</f>
        <v/>
      </c>
    </row>
    <row r="71" spans="2:19" ht="13" customHeight="1">
      <c r="B71" s="24" t="str">
        <f>Data_TR_USD!$CC74</f>
        <v/>
      </c>
      <c r="C71" s="469" t="str">
        <f>Data_TR_USD!$CB74</f>
        <v/>
      </c>
      <c r="D71" s="495" t="str">
        <v/>
      </c>
      <c r="E71" s="39"/>
      <c r="F71" s="39"/>
      <c r="G71" s="421"/>
      <c r="H71" s="532" t="str">
        <f ca="1">IF(ISNUMBER(E71), E71 * E$84 * (OFFSET(Data_TR_USD!$B$467, E$88+E$87, ROW()-ROW(H$5)) / OFFSET(Data_TR_USD!$B$467, E$88, ROW()-ROW(H$5))) / C$99, "")</f>
        <v/>
      </c>
      <c r="M71" s="24" t="str">
        <f>Data_TR_USD!$CC74</f>
        <v/>
      </c>
      <c r="N71" s="469" t="str">
        <f>Data_TR_USD!$CB74</f>
        <v/>
      </c>
      <c r="O71" s="495" t="str">
        <v/>
      </c>
      <c r="P71" s="39"/>
      <c r="Q71" s="39"/>
      <c r="S71" s="532" t="str">
        <f ca="1">IF(ISNUMBER(P71), P71 * P$84 * (OFFSET(Data_TR_USD!$B$467, P$88+P$87, ROW()-ROW(S$5)) / OFFSET(Data_TR_USD!$B$467, P$88, ROW()-ROW(S$5))) / N$99, "")</f>
        <v/>
      </c>
    </row>
    <row r="72" spans="2:19" ht="13" customHeight="1">
      <c r="B72" s="24" t="str">
        <f>Data_TR_USD!$CC75</f>
        <v/>
      </c>
      <c r="C72" s="469" t="str">
        <f>Data_TR_USD!$CB75</f>
        <v/>
      </c>
      <c r="D72" s="495" t="str">
        <v/>
      </c>
      <c r="E72" s="39"/>
      <c r="F72" s="39"/>
      <c r="G72" s="421"/>
      <c r="H72" s="532" t="str">
        <f ca="1">IF(ISNUMBER(E72), E72 * E$84 * (OFFSET(Data_TR_USD!$B$467, E$88+E$87, ROW()-ROW(H$5)) / OFFSET(Data_TR_USD!$B$467, E$88, ROW()-ROW(H$5))) / C$99, "")</f>
        <v/>
      </c>
      <c r="M72" s="24" t="str">
        <f>Data_TR_USD!$CC75</f>
        <v/>
      </c>
      <c r="N72" s="469" t="str">
        <f>Data_TR_USD!$CB75</f>
        <v/>
      </c>
      <c r="O72" s="495" t="str">
        <v/>
      </c>
      <c r="P72" s="39"/>
      <c r="Q72" s="39"/>
      <c r="S72" s="532" t="str">
        <f ca="1">IF(ISNUMBER(P72), P72 * P$84 * (OFFSET(Data_TR_USD!$B$467, P$88+P$87, ROW()-ROW(S$5)) / OFFSET(Data_TR_USD!$B$467, P$88, ROW()-ROW(S$5))) / N$99, "")</f>
        <v/>
      </c>
    </row>
    <row r="73" spans="2:19" ht="13" customHeight="1">
      <c r="B73" s="24" t="str">
        <f>Data_TR_USD!$CC76</f>
        <v/>
      </c>
      <c r="C73" s="469" t="str">
        <f>Data_TR_USD!$CB76</f>
        <v/>
      </c>
      <c r="D73" s="495" t="str">
        <v/>
      </c>
      <c r="E73" s="39"/>
      <c r="F73" s="39"/>
      <c r="G73" s="421"/>
      <c r="H73" s="532" t="str">
        <f ca="1">IF(ISNUMBER(E73), E73 * E$84 * (OFFSET(Data_TR_USD!$B$467, E$88+E$87, ROW()-ROW(H$5)) / OFFSET(Data_TR_USD!$B$467, E$88, ROW()-ROW(H$5))) / C$99, "")</f>
        <v/>
      </c>
      <c r="M73" s="24" t="str">
        <f>Data_TR_USD!$CC76</f>
        <v/>
      </c>
      <c r="N73" s="469" t="str">
        <f>Data_TR_USD!$CB76</f>
        <v/>
      </c>
      <c r="O73" s="495" t="str">
        <v/>
      </c>
      <c r="P73" s="39"/>
      <c r="Q73" s="39"/>
      <c r="S73" s="532" t="str">
        <f ca="1">IF(ISNUMBER(P73), P73 * P$84 * (OFFSET(Data_TR_USD!$B$467, P$88+P$87, ROW()-ROW(S$5)) / OFFSET(Data_TR_USD!$B$467, P$88, ROW()-ROW(S$5))) / N$99, "")</f>
        <v/>
      </c>
    </row>
    <row r="74" spans="2:19" ht="13" customHeight="1">
      <c r="B74" s="24" t="str">
        <f>Data_TR_USD!$CC77</f>
        <v/>
      </c>
      <c r="C74" s="469" t="str">
        <f>Data_TR_USD!$CB77</f>
        <v/>
      </c>
      <c r="D74" s="495" t="str">
        <v/>
      </c>
      <c r="E74" s="39"/>
      <c r="F74" s="39"/>
      <c r="G74" s="421"/>
      <c r="H74" s="532" t="str">
        <f ca="1">IF(ISNUMBER(E74), E74 * E$84 * (OFFSET(Data_TR_USD!$B$467, E$88+E$87, ROW()-ROW(H$5)) / OFFSET(Data_TR_USD!$B$467, E$88, ROW()-ROW(H$5))) / C$99, "")</f>
        <v/>
      </c>
      <c r="M74" s="24" t="str">
        <f>Data_TR_USD!$CC77</f>
        <v/>
      </c>
      <c r="N74" s="469" t="str">
        <f>Data_TR_USD!$CB77</f>
        <v/>
      </c>
      <c r="O74" s="495" t="str">
        <v/>
      </c>
      <c r="P74" s="39"/>
      <c r="Q74" s="39"/>
      <c r="S74" s="532" t="str">
        <f ca="1">IF(ISNUMBER(P74), P74 * P$84 * (OFFSET(Data_TR_USD!$B$467, P$88+P$87, ROW()-ROW(S$5)) / OFFSET(Data_TR_USD!$B$467, P$88, ROW()-ROW(S$5))) / N$99, "")</f>
        <v/>
      </c>
    </row>
    <row r="75" spans="2:19" ht="13" customHeight="1">
      <c r="B75" s="24" t="str">
        <f>Data_TR_USD!$CC78</f>
        <v/>
      </c>
      <c r="C75" s="469" t="str">
        <f>Data_TR_USD!$CB78</f>
        <v/>
      </c>
      <c r="D75" s="495" t="str">
        <v/>
      </c>
      <c r="E75" s="39"/>
      <c r="F75" s="39"/>
      <c r="G75" s="421"/>
      <c r="H75" s="532" t="str">
        <f ca="1">IF(ISNUMBER(E75), E75 * E$84 * (OFFSET(Data_TR_USD!$B$467, E$88+E$87, ROW()-ROW(H$5)) / OFFSET(Data_TR_USD!$B$467, E$88, ROW()-ROW(H$5))) / C$99, "")</f>
        <v/>
      </c>
      <c r="M75" s="24" t="str">
        <f>Data_TR_USD!$CC78</f>
        <v/>
      </c>
      <c r="N75" s="469" t="str">
        <f>Data_TR_USD!$CB78</f>
        <v/>
      </c>
      <c r="O75" s="495" t="str">
        <v/>
      </c>
      <c r="P75" s="39"/>
      <c r="Q75" s="39"/>
      <c r="S75" s="532" t="str">
        <f ca="1">IF(ISNUMBER(P75), P75 * P$84 * (OFFSET(Data_TR_USD!$B$467, P$88+P$87, ROW()-ROW(S$5)) / OFFSET(Data_TR_USD!$B$467, P$88, ROW()-ROW(S$5))) / N$99, "")</f>
        <v/>
      </c>
    </row>
    <row r="76" spans="2:19" ht="13" customHeight="1">
      <c r="B76" s="24" t="str">
        <f>Data_TR_USD!$CC79</f>
        <v/>
      </c>
      <c r="C76" s="469" t="str">
        <f>Data_TR_USD!$CB79</f>
        <v/>
      </c>
      <c r="D76" s="495" t="str">
        <v/>
      </c>
      <c r="E76" s="39"/>
      <c r="F76" s="39"/>
      <c r="G76" s="421"/>
      <c r="H76" s="532" t="str">
        <f ca="1">IF(ISNUMBER(E76), E76 * E$84 * (OFFSET(Data_TR_USD!$B$467, E$88+E$87, ROW()-ROW(H$5)) / OFFSET(Data_TR_USD!$B$467, E$88, ROW()-ROW(H$5))) / C$99, "")</f>
        <v/>
      </c>
      <c r="M76" s="24" t="str">
        <f>Data_TR_USD!$CC79</f>
        <v/>
      </c>
      <c r="N76" s="469" t="str">
        <f>Data_TR_USD!$CB79</f>
        <v/>
      </c>
      <c r="O76" s="495" t="str">
        <v/>
      </c>
      <c r="P76" s="39"/>
      <c r="Q76" s="39"/>
      <c r="S76" s="532" t="str">
        <f ca="1">IF(ISNUMBER(P76), P76 * P$84 * (OFFSET(Data_TR_USD!$B$467, P$88+P$87, ROW()-ROW(S$5)) / OFFSET(Data_TR_USD!$B$467, P$88, ROW()-ROW(S$5))) / N$99, "")</f>
        <v/>
      </c>
    </row>
    <row r="77" spans="2:19" ht="13" customHeight="1">
      <c r="B77" s="24" t="str">
        <f>Data_TR_USD!$CC80</f>
        <v>S&amp;P500 - historical - no ER</v>
      </c>
      <c r="C77" s="469" t="str">
        <f>Data_TR_USD!$CB80</f>
        <v>S&amp;P500(h)</v>
      </c>
      <c r="D77" s="495">
        <v>1871</v>
      </c>
      <c r="E77" s="39"/>
      <c r="F77" s="39"/>
      <c r="G77" s="421"/>
      <c r="H77" s="532" t="str">
        <f ca="1">IF(ISNUMBER(E77), E77 * E$84 * (OFFSET(Data_TR_USD!$B$467, E$88+E$87, ROW()-ROW(H$5)) / OFFSET(Data_TR_USD!$B$467, E$88, ROW()-ROW(H$5))) / C$99, "")</f>
        <v/>
      </c>
      <c r="M77" s="24" t="str">
        <f>Data_TR_USD!$CC80</f>
        <v>S&amp;P500 - historical - no ER</v>
      </c>
      <c r="N77" s="469" t="str">
        <f>Data_TR_USD!$CB80</f>
        <v>S&amp;P500(h)</v>
      </c>
      <c r="O77" s="495">
        <v>1871</v>
      </c>
      <c r="P77" s="39"/>
      <c r="Q77" s="39"/>
      <c r="S77" s="532" t="str">
        <f ca="1">IF(ISNUMBER(P77), P77 * P$84 * (OFFSET(Data_TR_USD!$B$467, P$88+P$87, ROW()-ROW(S$5)) / OFFSET(Data_TR_USD!$B$467, P$88, ROW()-ROW(S$5))) / N$99, "")</f>
        <v/>
      </c>
    </row>
    <row r="78" spans="2:19" ht="13" customHeight="1">
      <c r="B78" s="159" t="str">
        <f>Data_TR_USD!$CC81</f>
        <v>IT Bonds - historical - no ER</v>
      </c>
      <c r="C78" s="469" t="str">
        <f>Data_TR_USD!$CB81</f>
        <v>IT Bonds(h)</v>
      </c>
      <c r="D78" s="495">
        <v>1871</v>
      </c>
      <c r="E78" s="39"/>
      <c r="F78" s="39"/>
      <c r="G78" s="421"/>
      <c r="H78" s="532" t="str">
        <f ca="1">IF(ISNUMBER(E78), E78 * E$84 * (OFFSET(Data_TR_USD!$B$467, E$88+E$87, ROW()-ROW(H$5)) / OFFSET(Data_TR_USD!$B$467, E$88, ROW()-ROW(H$5))) / C$99, "")</f>
        <v/>
      </c>
      <c r="M78" s="159" t="str">
        <f>Data_TR_USD!$CC81</f>
        <v>IT Bonds - historical - no ER</v>
      </c>
      <c r="N78" s="469" t="str">
        <f>Data_TR_USD!$CB81</f>
        <v>IT Bonds(h)</v>
      </c>
      <c r="O78" s="495">
        <v>1871</v>
      </c>
      <c r="P78" s="39"/>
      <c r="Q78" s="39"/>
      <c r="S78" s="532" t="str">
        <f ca="1">IF(ISNUMBER(P78), P78 * P$84 * (OFFSET(Data_TR_USD!$B$467, P$88+P$87, ROW()-ROW(S$5)) / OFFSET(Data_TR_USD!$B$467, P$88, ROW()-ROW(S$5))) / N$99, "")</f>
        <v/>
      </c>
    </row>
    <row r="79" spans="2:19" ht="13" customHeight="1">
      <c r="B79" s="24" t="str">
        <f>Data_TR_USD!$CC82</f>
        <v>T-Bills - historical - no ER</v>
      </c>
      <c r="C79" s="469" t="str">
        <f>Data_TR_USD!$CB82</f>
        <v>TBills(h)</v>
      </c>
      <c r="D79" s="495">
        <v>1871</v>
      </c>
      <c r="E79" s="39"/>
      <c r="F79" s="39"/>
      <c r="G79" s="421"/>
      <c r="H79" s="532" t="str">
        <f ca="1">IF(ISNUMBER(E79), E79 * E$84 * (OFFSET(Data_TR_USD!$B$467, E$88+E$87, ROW()-ROW(H$5)) / OFFSET(Data_TR_USD!$B$467, E$88, ROW()-ROW(H$5))) / C$99, "")</f>
        <v/>
      </c>
      <c r="M79" s="24" t="str">
        <f>Data_TR_USD!$CC82</f>
        <v>T-Bills - historical - no ER</v>
      </c>
      <c r="N79" s="469" t="str">
        <f>Data_TR_USD!$CB82</f>
        <v>TBills(h)</v>
      </c>
      <c r="O79" s="495">
        <v>1871</v>
      </c>
      <c r="P79" s="39"/>
      <c r="Q79" s="39"/>
      <c r="S79" s="532" t="str">
        <f ca="1">IF(ISNUMBER(P79), P79 * P$84 * (OFFSET(Data_TR_USD!$B$467, P$88+P$87, ROW()-ROW(S$5)) / OFFSET(Data_TR_USD!$B$467, P$88, ROW()-ROW(S$5))) / N$99, "")</f>
        <v/>
      </c>
    </row>
    <row r="80" spans="2:19" ht="13" customHeight="1">
      <c r="B80" s="24" t="str">
        <f>Data_TR_USD!$CC83</f>
        <v>Cash - no return</v>
      </c>
      <c r="C80" s="469" t="str">
        <f>Data_TR_USD!$CB83</f>
        <v>Cash</v>
      </c>
      <c r="D80" s="495">
        <v>1871</v>
      </c>
      <c r="E80" s="39"/>
      <c r="F80" s="39"/>
      <c r="G80" s="421"/>
      <c r="H80" s="532" t="str">
        <f ca="1">IF(ISNUMBER(E80), E80 * E$84 * (OFFSET(Data_TR_USD!$B$467, E$88+E$87, ROW()-ROW(H$5)) / OFFSET(Data_TR_USD!$B$467, E$88, ROW()-ROW(H$5))) / C$99, "")</f>
        <v/>
      </c>
      <c r="M80" s="24" t="str">
        <f>Data_TR_USD!$CC83</f>
        <v>Cash - no return</v>
      </c>
      <c r="N80" s="469" t="str">
        <f>Data_TR_USD!$CB83</f>
        <v>Cash</v>
      </c>
      <c r="O80" s="495">
        <v>1871</v>
      </c>
      <c r="P80" s="39"/>
      <c r="Q80" s="39"/>
      <c r="S80" s="532" t="str">
        <f ca="1">IF(ISNUMBER(P80), P80 * P$84 * (OFFSET(Data_TR_USD!$B$467, P$88+P$87, ROW()-ROW(S$5)) / OFFSET(Data_TR_USD!$B$467, P$88, ROW()-ROW(S$5))) / N$99, "")</f>
        <v/>
      </c>
    </row>
    <row r="81" spans="1:22" ht="13" customHeight="1" thickBot="1">
      <c r="B81" s="154" t="str">
        <f>Data_TR_USD!$CC84</f>
        <v>Inflation - historical</v>
      </c>
      <c r="C81" s="470" t="str">
        <f>Data_TR_USD!$CB84</f>
        <v>CPI-U</v>
      </c>
      <c r="D81" s="499">
        <v>1871</v>
      </c>
      <c r="E81" s="40"/>
      <c r="F81" s="40"/>
      <c r="G81" s="421"/>
      <c r="H81" s="533" t="str">
        <f ca="1">IF(ISNUMBER(E81), E81 * E$84 * (OFFSET(Data_TR_USD!$B$467, E$88+E$87, ROW()-ROW(H$5)) / OFFSET(Data_TR_USD!$B$467, E$88, ROW()-ROW(H$5))) / C$99, "")</f>
        <v/>
      </c>
      <c r="M81" s="154" t="str">
        <f>Data_TR_USD!$CC84</f>
        <v>Inflation - historical</v>
      </c>
      <c r="N81" s="470" t="str">
        <f>Data_TR_USD!$CB84</f>
        <v>CPI-U</v>
      </c>
      <c r="O81" s="499">
        <v>1871</v>
      </c>
      <c r="P81" s="40"/>
      <c r="Q81" s="40"/>
      <c r="S81" s="533" t="str">
        <f ca="1">IF(ISNUMBER(P81), P81 * P$84 * (OFFSET(Data_TR_USD!$B$467, P$88+P$87, ROW()-ROW(S$5)) / OFFSET(Data_TR_USD!$B$467, P$88, ROW()-ROW(S$5))) / N$99, "")</f>
        <v/>
      </c>
    </row>
    <row r="82" spans="1:22" ht="13" customHeight="1">
      <c r="B82" s="30"/>
      <c r="C82" s="31">
        <f>ROW()-ROW(C$5)</f>
        <v>77</v>
      </c>
      <c r="D82" s="456"/>
      <c r="E82" s="41">
        <f>SUM(E5:E81)</f>
        <v>1</v>
      </c>
      <c r="F82" s="41">
        <f>SUM(F5:F81)</f>
        <v>1</v>
      </c>
      <c r="G82" s="421"/>
      <c r="H82" s="41">
        <f ca="1">SUM(H5:H81)</f>
        <v>1</v>
      </c>
      <c r="M82" s="28"/>
      <c r="N82" s="31">
        <f>ROW()-ROW(N$5)</f>
        <v>77</v>
      </c>
      <c r="O82" s="456"/>
      <c r="P82" s="41">
        <f>SUM(P5:P81)</f>
        <v>1</v>
      </c>
      <c r="Q82" s="41">
        <f>SUM(Q5:Q81)</f>
        <v>1</v>
      </c>
      <c r="S82" s="41">
        <f ca="1">SUM(S5:S81)</f>
        <v>1.0000000000000002</v>
      </c>
      <c r="U82" s="128" t="str">
        <f ca="1">IF(S82&lt;&gt;100%,"ERROR","")</f>
        <v/>
      </c>
    </row>
    <row r="83" spans="1:22" ht="13" customHeight="1">
      <c r="F83" s="42"/>
      <c r="G83" s="421"/>
      <c r="Q83" s="42"/>
      <c r="S83" s="420"/>
    </row>
    <row r="84" spans="1:22" ht="13" customHeight="1">
      <c r="B84" s="27" t="s">
        <v>137</v>
      </c>
      <c r="D84" s="115"/>
      <c r="E84" s="134">
        <v>10000</v>
      </c>
      <c r="F84" s="166">
        <f>E84</f>
        <v>10000</v>
      </c>
      <c r="G84" s="421"/>
      <c r="M84" s="27" t="s">
        <v>137</v>
      </c>
      <c r="O84" s="115"/>
      <c r="P84" s="134">
        <v>10000</v>
      </c>
      <c r="Q84" s="166">
        <f>P84</f>
        <v>10000</v>
      </c>
      <c r="R84" s="520"/>
    </row>
    <row r="85" spans="1:22" ht="13" customHeight="1">
      <c r="B85" s="27" t="s">
        <v>135</v>
      </c>
      <c r="E85" s="33">
        <v>1970</v>
      </c>
      <c r="F85" s="31">
        <f>E85</f>
        <v>1970</v>
      </c>
      <c r="G85" s="421"/>
      <c r="M85" s="27" t="s">
        <v>135</v>
      </c>
      <c r="P85" s="33">
        <v>1985</v>
      </c>
      <c r="Q85" s="31">
        <f>P85</f>
        <v>1985</v>
      </c>
      <c r="R85" s="520"/>
    </row>
    <row r="86" spans="1:22" ht="13" customHeight="1">
      <c r="B86" s="27" t="s">
        <v>136</v>
      </c>
      <c r="E86" s="33">
        <f>EndYear</f>
        <v>2016</v>
      </c>
      <c r="F86" s="31">
        <f>E86</f>
        <v>2016</v>
      </c>
      <c r="G86" s="421"/>
      <c r="M86" s="27" t="s">
        <v>136</v>
      </c>
      <c r="P86" s="33">
        <f>EndYear</f>
        <v>2016</v>
      </c>
      <c r="Q86" s="31">
        <f>P86</f>
        <v>2016</v>
      </c>
      <c r="R86" s="520"/>
    </row>
    <row r="87" spans="1:22" ht="13" customHeight="1">
      <c r="B87" s="14" t="s">
        <v>150</v>
      </c>
      <c r="E87" s="31">
        <f>E86-E85+1</f>
        <v>47</v>
      </c>
      <c r="F87" s="31">
        <f>F86-F85+1</f>
        <v>47</v>
      </c>
      <c r="G87" s="421"/>
      <c r="M87" s="14" t="s">
        <v>150</v>
      </c>
      <c r="P87" s="31">
        <f>P86-P85+1</f>
        <v>32</v>
      </c>
      <c r="Q87" s="31">
        <f>Q86-Q85+1</f>
        <v>32</v>
      </c>
      <c r="R87" s="520"/>
    </row>
    <row r="88" spans="1:22" ht="13" customHeight="1">
      <c r="B88" s="14" t="s">
        <v>151</v>
      </c>
      <c r="C88" s="42"/>
      <c r="E88" s="31">
        <f>E85-StartYear</f>
        <v>99</v>
      </c>
      <c r="F88" s="31">
        <f>F85-StartYear</f>
        <v>99</v>
      </c>
      <c r="G88" s="421"/>
      <c r="M88" s="14" t="s">
        <v>151</v>
      </c>
      <c r="N88" s="42"/>
      <c r="P88" s="31">
        <f>P85-StartYear</f>
        <v>114</v>
      </c>
      <c r="Q88" s="31">
        <f>Q85-StartYear</f>
        <v>114</v>
      </c>
      <c r="R88" s="520"/>
    </row>
    <row r="89" spans="1:22" ht="13" customHeight="1">
      <c r="B89" s="27"/>
      <c r="C89" s="31"/>
      <c r="F89" s="31"/>
      <c r="M89" s="27"/>
      <c r="N89" s="31"/>
      <c r="Q89" s="31"/>
    </row>
    <row r="90" spans="1:22" ht="13" customHeight="1">
      <c r="B90" s="27" t="s">
        <v>1009</v>
      </c>
      <c r="C90" s="42" t="s">
        <v>1004</v>
      </c>
      <c r="E90" s="588">
        <f ca="1">AVERAGE(OFFSET(Portfolio_Math!$J$97, E$88, 0, E$87, 1))</f>
        <v>4.9529180675716267E-2</v>
      </c>
      <c r="F90" s="395">
        <f ca="1">E90-AVERAGE(OFFSET(Portfolio_Math!$G$97, E$88, 0, E$87, 1))</f>
        <v>8.8009170852310914E-3</v>
      </c>
      <c r="G90" s="422"/>
      <c r="H90" s="422"/>
      <c r="I90" s="422"/>
      <c r="J90" s="34"/>
      <c r="M90" s="27" t="s">
        <v>1009</v>
      </c>
      <c r="N90" s="42" t="s">
        <v>1004</v>
      </c>
      <c r="P90" s="588">
        <f ca="1">AVERAGE(OFFSET(Portfolio_Math!$J$97, P$88, 0, P$87, 1))</f>
        <v>3.5339385427598013E-2</v>
      </c>
      <c r="Q90" s="395">
        <f ca="1">P90-AVERAGE(OFFSET(Portfolio_Math!$G$97, P$88, 0, P$87, 1))</f>
        <v>8.9911741065275205E-3</v>
      </c>
      <c r="R90" s="521"/>
      <c r="S90" s="521"/>
      <c r="T90" s="521"/>
      <c r="U90" s="34"/>
    </row>
    <row r="91" spans="1:22" ht="13" customHeight="1">
      <c r="F91" s="42"/>
      <c r="G91" s="156"/>
      <c r="H91" s="115"/>
      <c r="L91" s="28"/>
      <c r="Q91" s="42"/>
      <c r="V91" s="14"/>
    </row>
    <row r="92" spans="1:22" ht="13" customHeight="1">
      <c r="B92" s="180" t="s">
        <v>1012</v>
      </c>
      <c r="F92" s="42"/>
      <c r="L92" s="28"/>
      <c r="M92" s="180" t="s">
        <v>1012</v>
      </c>
      <c r="Q92" s="42"/>
      <c r="V92" s="14"/>
    </row>
    <row r="93" spans="1:22" s="559" customFormat="1" ht="23" customHeight="1" thickBot="1">
      <c r="A93" s="557"/>
      <c r="B93" s="581"/>
      <c r="C93" s="581" t="s">
        <v>138</v>
      </c>
      <c r="D93" s="558"/>
      <c r="E93" s="581" t="s">
        <v>139</v>
      </c>
      <c r="F93" s="581" t="s">
        <v>206</v>
      </c>
      <c r="G93" s="582" t="s">
        <v>927</v>
      </c>
      <c r="H93" s="582" t="s">
        <v>1006</v>
      </c>
      <c r="I93" s="582" t="s">
        <v>928</v>
      </c>
      <c r="J93" s="582" t="s">
        <v>630</v>
      </c>
      <c r="K93" s="582" t="s">
        <v>929</v>
      </c>
      <c r="L93" s="558"/>
      <c r="M93" s="581"/>
      <c r="N93" s="581" t="s">
        <v>138</v>
      </c>
      <c r="O93" s="558"/>
      <c r="P93" s="581" t="s">
        <v>139</v>
      </c>
      <c r="Q93" s="581" t="s">
        <v>206</v>
      </c>
      <c r="R93" s="582" t="s">
        <v>927</v>
      </c>
      <c r="S93" s="582" t="s">
        <v>1006</v>
      </c>
      <c r="T93" s="582" t="s">
        <v>928</v>
      </c>
      <c r="U93" s="582" t="s">
        <v>630</v>
      </c>
      <c r="V93" s="582" t="s">
        <v>929</v>
      </c>
    </row>
    <row r="94" spans="1:22" ht="13" customHeight="1">
      <c r="B94" s="541" t="s">
        <v>949</v>
      </c>
      <c r="C94" s="542">
        <f t="array" aca="1" ref="C94" ca="1">E$84 * PRODUCT(1+OFFSET(Portfolio_Math!M$97, E$88, 0, E$87, 1))</f>
        <v>724415.26529895014</v>
      </c>
      <c r="E94" s="546">
        <f t="array" aca="1" ref="E94" ca="1">GEOMEAN(1+OFFSET(Portfolio_Math!M$97, E$88, 0, E$87, 1))-1</f>
        <v>9.540370146880317E-2</v>
      </c>
      <c r="F94" s="547">
        <f ca="1">IFERROR(STDEV(OFFSET(Portfolio_Math!M$97, E$88, 0, E$87, 1)), 0)</f>
        <v>0.14029635428727366</v>
      </c>
      <c r="G94" s="548">
        <f t="array" aca="1" ref="G94" ca="1">IF(ROUND(F94,5)=0, NA(), (AVERAGE(OFFSET(Portfolio_Math!M$97, E$88, 0, E$87, 1)) - E$90) / STDEV(OFFSET(Portfolio_Math!M$97, E$88, 0, E$87, 1)-OFFSET(Portfolio_Math!$J$97, E$88, 0, E$87, 1)))</f>
        <v>0.38782447424854333</v>
      </c>
      <c r="H94" s="554">
        <f t="array" aca="1" ref="H94" ca="1">SQRT(SUM(MIN(0, OFFSET(Portfolio_Math!M$97, E$88, 0, E$87, 1)-OFFSET(Portfolio_Math!$J$97, E$88, 0, E$87, 1))^2) / E$87)</f>
        <v>4.7905864449587013E-2</v>
      </c>
      <c r="I94" s="548">
        <f ca="1">IF(ROUND(F94, 4)=0, "", (AVERAGE(OFFSET(Portfolio_Math!M$97, E$88, 0, E$87, 1))-E$90)/H94)</f>
        <v>1.1558746734815852</v>
      </c>
      <c r="J94" s="548">
        <f t="array" aca="1" ref="J94" ca="1">IFERROR(PEARSON(OFFSET(Portfolio_Math!M$97, E$88, 0, E$87, 1), OFFSET(Portfolio_Math!$E$97, E$88, 0, E$87, 1) ), NA())</f>
        <v>0.94077120025063099</v>
      </c>
      <c r="K94" s="549">
        <f t="array" aca="1" ref="K94" ca="1">IFERROR(PEARSON(OFFSET(Portfolio_Math!M$97, E$88, 0, E$87, 1), OFFSET(Portfolio_Math!$F$97, E$88, 0, E$87, 1) ), NA())</f>
        <v>0.86464780423293586</v>
      </c>
      <c r="L94" s="558"/>
      <c r="M94" s="541" t="s">
        <v>949</v>
      </c>
      <c r="N94" s="542">
        <f t="array" aca="1" ref="N94" ca="1">P$84 * PRODUCT(1+OFFSET(Portfolio_Math!X$97, P$88, 0, P$87, 1))</f>
        <v>181203.842408547</v>
      </c>
      <c r="O94" s="558"/>
      <c r="P94" s="546">
        <f t="array" aca="1" ref="P94" ca="1">GEOMEAN(1+OFFSET(Portfolio_Math!X$97, P$88, 0, P$87, 1))-1</f>
        <v>9.4757001337114177E-2</v>
      </c>
      <c r="Q94" s="547">
        <f ca="1">IFERROR(STDEV(OFFSET(Portfolio_Math!X$97, P$88, 0, P$87, 1)), 0)</f>
        <v>0.13235839641279476</v>
      </c>
      <c r="R94" s="548">
        <f t="array" aca="1" ref="R94" ca="1">IF(ROUND(Q94,5)=0, NA(), (AVERAGE(OFFSET(Portfolio_Math!X$97, P$88, 0, P$87, 1)) - P$90) / STDEV(OFFSET(Portfolio_Math!X$97, P$88, 0, P$87, 1)-OFFSET(Portfolio_Math!$J$97, P$88, 0, P$87, 1)))</f>
        <v>0.51883604175158948</v>
      </c>
      <c r="S94" s="554">
        <f t="array" aca="1" ref="S94" ca="1">SQRT(SUM(MIN(0, OFFSET(Portfolio_Math!X$97, P$88, 0, P$87, 1)-OFFSET(Portfolio_Math!$J$97, P$88, 0, P$87, 1))^2) / P$87)</f>
        <v>5.186266413874252E-2</v>
      </c>
      <c r="T94" s="548">
        <f ca="1">IF(ROUND(Q94, 4)=0, "", (AVERAGE(OFFSET(Portfolio_Math!X$97, P$88, 0, P$87, 1))-P$90)/S94)</f>
        <v>1.3060277938618987</v>
      </c>
      <c r="U94" s="548">
        <f t="array" aca="1" ref="U94" ca="1">IFERROR(PEARSON(OFFSET(Portfolio_Math!X$97, P$88, 0, P$87, 1), OFFSET(Portfolio_Math!$E$97, P$88, 0, P$87, 1) ), NA())</f>
        <v>0.93764793590623197</v>
      </c>
      <c r="V94" s="549">
        <f t="array" aca="1" ref="V94" ca="1">IFERROR(PEARSON(OFFSET(Portfolio_Math!X$97, P$88, 0, P$87, 1), OFFSET(Portfolio_Math!$F$97, P$88, 0, P$87, 1) ), NA())</f>
        <v>0.86404899951175573</v>
      </c>
    </row>
    <row r="95" spans="1:22" ht="13" customHeight="1">
      <c r="B95" s="593" t="s">
        <v>948</v>
      </c>
      <c r="C95" s="594">
        <f t="array" aca="1" ref="C95" ca="1">C94 / PRODUCT(1+OFFSET(Portfolio_Math!$G$97, E$88, 0, E$87, 1))</f>
        <v>113118.62347066843</v>
      </c>
      <c r="E95" s="595">
        <f t="array" aca="1" ref="E95" ca="1">GEOMEAN(1+OFFSET(Portfolio_Math!M$247, E$88, 0, E$87, 1))-1</f>
        <v>5.2969082182566574E-2</v>
      </c>
      <c r="F95" s="596">
        <f ca="1">IFERROR(STDEV(OFFSET(Portfolio_Math!M$247, E$88, 0, E$87, 1)), 0)</f>
        <v>0.14051637804704661</v>
      </c>
      <c r="G95" s="597">
        <f t="array" aca="1" ref="G95" ca="1">IF(ROUND(F95,5)=0, NA(), (AVERAGE(OFFSET(Portfolio_Math!M$247, E$88, 0, E$87, 1)) - F$90) / STDEV(OFFSET(Portfolio_Math!M$247, E$88, 0, E$87, 1)-OFFSET(Portfolio_Math!$J$247, E$88, 0, E$87, 1)))</f>
        <v>0.39338894859579848</v>
      </c>
      <c r="H95" s="596">
        <f t="array" aca="1" ref="H95" ca="1">SQRT(SUM(MIN(0, OFFSET(Portfolio_Math!M$247, E$88, 0, E$87, 1)-OFFSET(Portfolio_Math!$J$247, E$88, 0, E$87, 1))^2) / E$87)</f>
        <v>4.7862112304419287E-2</v>
      </c>
      <c r="I95" s="597">
        <f ca="1">IF(ROUND(F95, 4)=0, "", (AVERAGE(OFFSET(Portfolio_Math!M$247, E$88, 0, E$87, 1))-F$90)/H95)</f>
        <v>1.129039743959342</v>
      </c>
      <c r="J95" s="597">
        <f t="array" aca="1" ref="J95" ca="1">IFERROR(PEARSON(OFFSET(Portfolio_Math!M$247, E$88, 0, E$87, 1), OFFSET(Portfolio_Math!$E$247, E$88, 0, E$87, 1) ), NA())</f>
        <v>0.94330639914698766</v>
      </c>
      <c r="K95" s="598">
        <f t="array" aca="1" ref="K95" ca="1">IFERROR(PEARSON(OFFSET(Portfolio_Math!M$247, E$88, 0, E$87, 1), OFFSET(Portfolio_Math!$F$247, E$88, 0, E$87, 1) ), NA())</f>
        <v>0.86749517424082634</v>
      </c>
      <c r="L95" s="558"/>
      <c r="M95" s="593" t="s">
        <v>948</v>
      </c>
      <c r="N95" s="594">
        <f t="array" aca="1" ref="N95" ca="1">N94 / PRODUCT(1+OFFSET(Portfolio_Math!$G$97, P$88, 0, P$87, 1))</f>
        <v>79031.630461662076</v>
      </c>
      <c r="O95" s="558"/>
      <c r="P95" s="595">
        <f t="array" aca="1" ref="P95" ca="1">GEOMEAN(1+OFFSET(Portfolio_Math!X$247, P$88, 0, P$87, 1))-1</f>
        <v>6.6734348431450208E-2</v>
      </c>
      <c r="Q95" s="596">
        <f ca="1">IFERROR(STDEV(OFFSET(Portfolio_Math!X$247, P$88, 0, P$87, 1)), 0)</f>
        <v>0.12884076042930889</v>
      </c>
      <c r="R95" s="597">
        <f t="array" aca="1" ref="R95" ca="1">IF(ROUND(Q95,5)=0, NA(), (AVERAGE(OFFSET(Portfolio_Math!X$247, P$88, 0, P$87, 1)) - Q$90) / STDEV(OFFSET(Portfolio_Math!X$247, P$88, 0, P$87, 1)-OFFSET(Portfolio_Math!$J$247, P$88, 0, P$87, 1)))</f>
        <v>0.51484803320682926</v>
      </c>
      <c r="S95" s="596">
        <f t="array" aca="1" ref="S95" ca="1">SQRT(SUM(MIN(0, OFFSET(Portfolio_Math!X$247, P$88, 0, P$87, 1)-OFFSET(Portfolio_Math!$J$247, P$88, 0, P$87, 1))^2) / P$87)</f>
        <v>5.1815298271614248E-2</v>
      </c>
      <c r="T95" s="597">
        <f ca="1">IF(ROUND(Q95, 4)=0, "", (AVERAGE(OFFSET(Portfolio_Math!X$247, P$88, 0, P$87, 1))-Q$90)/S95)</f>
        <v>1.2692539722967158</v>
      </c>
      <c r="U95" s="597">
        <f t="array" aca="1" ref="U95" ca="1">IFERROR(PEARSON(OFFSET(Portfolio_Math!X$247, P$88, 0, P$87, 1), OFFSET(Portfolio_Math!$E$247, P$88, 0, P$87, 1) ), NA())</f>
        <v>0.93734516089196729</v>
      </c>
      <c r="V95" s="598">
        <f t="array" aca="1" ref="V95" ca="1">IFERROR(PEARSON(OFFSET(Portfolio_Math!X$247, P$88, 0, P$87, 1), OFFSET(Portfolio_Math!$F$247, P$88, 0, P$87, 1) ), NA())</f>
        <v>0.86207691415704868</v>
      </c>
    </row>
    <row r="96" spans="1:22" ht="13" customHeight="1">
      <c r="B96" s="543" t="str">
        <f>CONCATENATE("Portfolio ", F$4, " (Nominal)")</f>
        <v>Portfolio 60/40 (Nominal)</v>
      </c>
      <c r="C96" s="544">
        <f t="array" aca="1" ref="C96" ca="1">E$84 * PRODUCT(1+OFFSET(Portfolio_Math!N$97, E$88, 0, E$87, 1))</f>
        <v>666606.80874576315</v>
      </c>
      <c r="E96" s="550">
        <f t="array" aca="1" ref="E96" ca="1">GEOMEAN(1+OFFSET(Portfolio_Math!N$97, E$88, 0, E$87, 1))-1</f>
        <v>9.3467146952300961E-2</v>
      </c>
      <c r="F96" s="551">
        <f ca="1">IFERROR(STDEV(OFFSET(Portfolio_Math!N$97, E$88, 0, E$87, 1)), 0)</f>
        <v>0.11262645587874291</v>
      </c>
      <c r="G96" s="552">
        <f t="array" aca="1" ref="G96" ca="1">IF(ROUND(F96,5)=0, NA(), (AVERAGE(OFFSET(Portfolio_Math!N$97, E$88, 0, E$87, 1)) - E$90) / STDEV(OFFSET(Portfolio_Math!N$97, E$88, 0, E$87, 1)-OFFSET(Portfolio_Math!$J$97, E$88, 0, E$87, 1)))</f>
        <v>0.43709376205425426</v>
      </c>
      <c r="H96" s="551">
        <f t="array" aca="1" ref="H96" ca="1">SQRT(SUM(MIN(0, OFFSET(Portfolio_Math!N$97, E$88, 0, E$87, 1)-OFFSET(Portfolio_Math!$J$97, E$88, 0, E$87, 1))^2) / E$87)</f>
        <v>3.2536423288733282E-2</v>
      </c>
      <c r="I96" s="552">
        <f ca="1">IF(ROUND(F96, 4)=0, "", (AVERAGE(OFFSET(Portfolio_Math!N$97, E$88, 0, E$87, 1))-E$90)/H96)</f>
        <v>1.5320273638697595</v>
      </c>
      <c r="J96" s="552">
        <f t="array" aca="1" ref="J96" ca="1">IFERROR(PEARSON(OFFSET(Portfolio_Math!N$97, E$88, 0, E$87, 1), OFFSET(Portfolio_Math!$E$97, E$88, 0, E$87, 1) ), NA())</f>
        <v>0.97371991079422249</v>
      </c>
      <c r="K96" s="553">
        <f t="array" aca="1" ref="K96" ca="1">IFERROR(PEARSON(OFFSET(Portfolio_Math!N$97, E$88, 0, E$87, 1), OFFSET(Portfolio_Math!$F$97, E$88, 0, E$87, 1) ), NA())</f>
        <v>0.60429627186190349</v>
      </c>
      <c r="L96" s="558"/>
      <c r="M96" s="543" t="str">
        <f>CONCATENATE("Portfolio ", Q$4, " (Nominal)")</f>
        <v>Portfolio 60/40 (Nominal)</v>
      </c>
      <c r="N96" s="544">
        <f t="array" aca="1" ref="N96" ca="1">P$84 * PRODUCT(1+OFFSET(Portfolio_Math!Y$97, P$88, 0, P$87, 1))</f>
        <v>185675.82702547644</v>
      </c>
      <c r="O96" s="558"/>
      <c r="P96" s="550">
        <f t="array" aca="1" ref="P96" ca="1">GEOMEAN(1+OFFSET(Portfolio_Math!Y$97, P$88, 0, P$87, 1))-1</f>
        <v>9.559137648726912E-2</v>
      </c>
      <c r="Q96" s="551">
        <f ca="1">IFERROR(STDEV(OFFSET(Portfolio_Math!Y$97, P$88, 0, P$87, 1)), 0)</f>
        <v>0.1104093434333846</v>
      </c>
      <c r="R96" s="552">
        <f t="array" aca="1" ref="R96" ca="1">IF(ROUND(Q96,5)=0, NA(), (AVERAGE(OFFSET(Portfolio_Math!Y$97, P$88, 0, P$87, 1)) - P$90) / STDEV(OFFSET(Portfolio_Math!Y$97, P$88, 0, P$87, 1)-OFFSET(Portfolio_Math!$J$97, P$88, 0, P$87, 1)))</f>
        <v>0.61367341024235555</v>
      </c>
      <c r="S96" s="551">
        <f t="array" aca="1" ref="S96" ca="1">SQRT(SUM(MIN(0, OFFSET(Portfolio_Math!Y$97, P$88, 0, P$87, 1)-OFFSET(Portfolio_Math!$J$97, P$88, 0, P$87, 1))^2) / P$87)</f>
        <v>3.9431540952290969E-2</v>
      </c>
      <c r="T96" s="552">
        <f ca="1">IF(ROUND(Q96, 4)=0, "", (AVERAGE(OFFSET(Portfolio_Math!Y$97, P$88, 0, P$87, 1))-P$90)/S96)</f>
        <v>1.67049706214989</v>
      </c>
      <c r="U96" s="552">
        <f t="array" aca="1" ref="U96" ca="1">IFERROR(PEARSON(OFFSET(Portfolio_Math!Y$97, P$88, 0, P$87, 1), OFFSET(Portfolio_Math!$E$97, P$88, 0, P$87, 1) ), NA())</f>
        <v>0.98023360874420806</v>
      </c>
      <c r="V96" s="553">
        <f t="array" aca="1" ref="V96" ca="1">IFERROR(PEARSON(OFFSET(Portfolio_Math!Y$97, P$88, 0, P$87, 1), OFFSET(Portfolio_Math!$F$97, P$88, 0, P$87, 1) ), NA())</f>
        <v>0.65642526562620551</v>
      </c>
    </row>
    <row r="97" spans="1:24" ht="13" customHeight="1" thickBot="1">
      <c r="B97" s="599" t="str">
        <f>CONCATENATE("Portfolio ", F$4, " (Real)")</f>
        <v>Portfolio 60/40 (Real)</v>
      </c>
      <c r="C97" s="600">
        <f t="array" aca="1" ref="C97" ca="1">C96 / PRODUCT(1+OFFSET(Portfolio_Math!$G$97, E$88, 0, E$87, 1))</f>
        <v>104091.73883211534</v>
      </c>
      <c r="E97" s="601">
        <f t="array" aca="1" ref="E97" ca="1">GEOMEAN(1+OFFSET(Portfolio_Math!N$247, E$88, 0, E$87, 1))-1</f>
        <v>5.1107547454225077E-2</v>
      </c>
      <c r="F97" s="602">
        <f ca="1">IFERROR(STDEV(OFFSET(Portfolio_Math!N$247, E$88, 0, E$87, 1)), 0)</f>
        <v>0.11477917927451531</v>
      </c>
      <c r="G97" s="603">
        <f t="array" aca="1" ref="G97" ca="1">IF(ROUND(F97,5)=0, NA(), (AVERAGE(OFFSET(Portfolio_Math!N$247, E$88, 0, E$87, 1)) - F$90) / STDEV(OFFSET(Portfolio_Math!N$247, E$88, 0, E$87, 1)-OFFSET(Portfolio_Math!$J$247, E$88, 0, E$87, 1)))</f>
        <v>0.44559850261832207</v>
      </c>
      <c r="H97" s="602">
        <f t="array" aca="1" ref="H97" ca="1">SQRT(SUM(MIN(0, OFFSET(Portfolio_Math!N$247, E$88, 0, E$87, 1)-OFFSET(Portfolio_Math!$J$247, E$88, 0, E$87, 1))^2) / E$87)</f>
        <v>3.2506707964078924E-2</v>
      </c>
      <c r="I97" s="603">
        <f ca="1">IF(ROUND(F97, 4)=0, "", (AVERAGE(OFFSET(Portfolio_Math!N$247, E$88, 0, E$87, 1))-F$90)/H97)</f>
        <v>1.4989320394934988</v>
      </c>
      <c r="J97" s="603">
        <f t="array" aca="1" ref="J97" ca="1">IFERROR(PEARSON(OFFSET(Portfolio_Math!N$247, E$88, 0, E$87, 1), OFFSET(Portfolio_Math!$E$247, E$88, 0, E$87, 1) ), NA())</f>
        <v>0.97102412054150833</v>
      </c>
      <c r="K97" s="604">
        <f t="array" aca="1" ref="K97" ca="1">IFERROR(PEARSON(OFFSET(Portfolio_Math!N$247, E$88, 0, E$87, 1), OFFSET(Portfolio_Math!$F$247, E$88, 0, E$87, 1) ), NA())</f>
        <v>0.61904130623814468</v>
      </c>
      <c r="L97" s="558"/>
      <c r="M97" s="599" t="str">
        <f>CONCATENATE("Portfolio ", Q$4, " (Real)")</f>
        <v>Portfolio 60/40 (Real)</v>
      </c>
      <c r="N97" s="600">
        <f t="array" aca="1" ref="N97" ca="1">N96 / PRODUCT(1+OFFSET(Portfolio_Math!$G$97, P$88, 0, P$87, 1))</f>
        <v>80982.076053641067</v>
      </c>
      <c r="O97" s="558"/>
      <c r="P97" s="601">
        <f t="array" aca="1" ref="P97" ca="1">GEOMEAN(1+OFFSET(Portfolio_Math!Y$247, P$88, 0, P$87, 1))-1</f>
        <v>6.754736596050992E-2</v>
      </c>
      <c r="Q97" s="602">
        <f ca="1">IFERROR(STDEV(OFFSET(Portfolio_Math!Y$247, P$88, 0, P$87, 1)), 0)</f>
        <v>0.10711208122844618</v>
      </c>
      <c r="R97" s="603">
        <f t="array" aca="1" ref="R97" ca="1">IF(ROUND(Q97,5)=0, NA(), (AVERAGE(OFFSET(Portfolio_Math!Y$247, P$88, 0, P$87, 1)) - Q$90) / STDEV(OFFSET(Portfolio_Math!Y$247, P$88, 0, P$87, 1)-OFFSET(Portfolio_Math!$J$247, P$88, 0, P$87, 1)))</f>
        <v>0.60874841625591669</v>
      </c>
      <c r="S97" s="602">
        <f t="array" aca="1" ref="S97" ca="1">SQRT(SUM(MIN(0, OFFSET(Portfolio_Math!Y$247, P$88, 0, P$87, 1)-OFFSET(Portfolio_Math!$J$247, P$88, 0, P$87, 1))^2) / P$87)</f>
        <v>3.9395528357095096E-2</v>
      </c>
      <c r="T97" s="603">
        <f ca="1">IF(ROUND(Q97, 4)=0, "", (AVERAGE(OFFSET(Portfolio_Math!Y$247, P$88, 0, P$87, 1))-Q$90)/S97)</f>
        <v>1.6231138519255268</v>
      </c>
      <c r="U97" s="603">
        <f t="array" aca="1" ref="U97" ca="1">IFERROR(PEARSON(OFFSET(Portfolio_Math!Y$247, P$88, 0, P$87, 1), OFFSET(Portfolio_Math!$E$247, P$88, 0, P$87, 1) ), NA())</f>
        <v>0.9807148195888451</v>
      </c>
      <c r="V97" s="604">
        <f t="array" aca="1" ref="V97" ca="1">IFERROR(PEARSON(OFFSET(Portfolio_Math!Y$247, P$88, 0, P$87, 1), OFFSET(Portfolio_Math!$F$247, P$88, 0, P$87, 1) ), NA())</f>
        <v>0.6535208882116581</v>
      </c>
    </row>
    <row r="98" spans="1:24" ht="13" customHeight="1" thickBot="1">
      <c r="C98" s="119"/>
      <c r="H98" s="34"/>
      <c r="J98" s="50"/>
      <c r="L98" s="558"/>
      <c r="N98" s="119"/>
      <c r="O98" s="558"/>
      <c r="S98" s="34"/>
      <c r="U98" s="50"/>
    </row>
    <row r="99" spans="1:24" s="22" customFormat="1" ht="26" customHeight="1">
      <c r="A99"/>
      <c r="B99" s="611" t="s">
        <v>142</v>
      </c>
      <c r="C99" s="612">
        <f ca="1">OFFSET(Portfolio_Math!M$696, E$88+E$87, 0)</f>
        <v>657861.64851494657</v>
      </c>
      <c r="D99"/>
      <c r="E99" s="613">
        <f t="array" aca="1" ref="E99" ca="1">GEOMEAN(1+OFFSET(Portfolio_Math!M$997, E$88, 0, E$87, 1))-1</f>
        <v>9.3159955357546842E-2</v>
      </c>
      <c r="F99" s="614">
        <f ca="1">IFERROR(STDEV(OFFSET(Portfolio_Math!M$997, E$88, 0, E$87, 1)), 0)</f>
        <v>0.1487306333432096</v>
      </c>
      <c r="G99" s="615">
        <f t="array" aca="1" ref="G99" ca="1">IF(ROUND(F99,5)=0, NA(), (AVERAGE(OFFSET(Portfolio_Math!M$997, E$88, 0, E$87, 1)) - E$90) / STDEV(OFFSET(Portfolio_Math!M$997, E$88, 0, E$87, 1)-OFFSET(Portfolio_Math!$J$97, E$88, 0, E$87, 1)))</f>
        <v>0.35896399391124001</v>
      </c>
      <c r="H99" s="614">
        <f t="array" aca="1" ref="H99" ca="1">SQRT(SUM(MIN(0, OFFSET(Portfolio_Math!M$997, E$88, 0, E$87, 1)-OFFSET(Portfolio_Math!$J$97, E$88, 0, E$87, 1))^2) / E$87)</f>
        <v>5.5203987834065417E-2</v>
      </c>
      <c r="I99" s="615">
        <f t="array" aca="1" ref="I99" ca="1">IF(ROUND(F99, 4)=0, "", (AVERAGE(OFFSET(Portfolio_Math!M$997, E$88, 0, E$87, 1))-E$90)/H99)</f>
        <v>0.98819494282410592</v>
      </c>
      <c r="J99" s="615">
        <f t="array" aca="1" ref="J99" ca="1">IFERROR(PEARSON(OFFSET(Portfolio_Math!M$997, E$88, 0, E$87, 1), OFFSET(Portfolio_Math!$E$97, E$88, 0, E$87, 1) ), NA())</f>
        <v>0.92645961444019198</v>
      </c>
      <c r="K99" s="616">
        <f t="array" aca="1" ref="K99" ca="1">IFERROR(PEARSON(OFFSET(Portfolio_Math!M$997, E$88, 0, E$87, 1), OFFSET(Portfolio_Math!$F$97, E$88, 0, E$87, 1) ), NA())</f>
        <v>0.88189408839172956</v>
      </c>
      <c r="L99" s="558"/>
      <c r="M99" s="611" t="s">
        <v>142</v>
      </c>
      <c r="N99" s="612">
        <f ca="1">OFFSET(Portfolio_Math!X$696, P$88+P$87, 0)</f>
        <v>180722.69071637161</v>
      </c>
      <c r="O99" s="558"/>
      <c r="P99" s="613">
        <f t="array" aca="1" ref="P99" ca="1">GEOMEAN(1+OFFSET(Portfolio_Math!X$997, P$88, 0, P$87, 1))-1</f>
        <v>9.4666043200038352E-2</v>
      </c>
      <c r="Q99" s="614">
        <f ca="1">IFERROR(STDEV(OFFSET(Portfolio_Math!X$997, P$88, 0, P$87, 1)), 0)</f>
        <v>0.15005772225001332</v>
      </c>
      <c r="R99" s="615">
        <f t="array" aca="1" ref="R99" ca="1">IF(ROUND(Q99,5)=0, NA(), (AVERAGE(OFFSET(Portfolio_Math!X$997, P$88, 0, P$87, 1)) - P$90) / STDEV(OFFSET(Portfolio_Math!X$997, P$88, 0, P$87, 1)-OFFSET(Portfolio_Math!$J$97, P$88, 0, P$87, 1)))</f>
        <v>0.4710896567836772</v>
      </c>
      <c r="S99" s="614">
        <f t="array" aca="1" ref="S99" ca="1">SQRT(SUM(MIN(0, OFFSET(Portfolio_Math!X$997, P$88, 0, P$87, 1)-OFFSET(Portfolio_Math!$J$97, P$88, 0, P$87, 1))^2) / P$87)</f>
        <v>6.3303120158358844E-2</v>
      </c>
      <c r="T99" s="615">
        <f t="array" aca="1" ref="T99" ca="1">IF(ROUND(Q99, 4)=0, "", (AVERAGE(OFFSET(Portfolio_Math!X$997, P$88, 0, P$87, 1))-P$90)/S99)</f>
        <v>1.1121122310553384</v>
      </c>
      <c r="U99" s="615">
        <f t="array" aca="1" ref="U99" ca="1">IFERROR(PEARSON(OFFSET(Portfolio_Math!X$997, P$88, 0, P$87, 1), OFFSET(Portfolio_Math!$E$97, P$88, 0, P$87, 1) ), NA())</f>
        <v>0.93111262640185877</v>
      </c>
      <c r="V99" s="616">
        <f t="array" aca="1" ref="V99" ca="1">IFERROR(PEARSON(OFFSET(Portfolio_Math!X$997, P$88, 0, P$87, 1), OFFSET(Portfolio_Math!$F$97, P$88, 0, P$87, 1) ), NA())</f>
        <v>0.87948438328210188</v>
      </c>
    </row>
    <row r="100" spans="1:24" s="22" customFormat="1" ht="26" customHeight="1" thickBot="1">
      <c r="A100"/>
      <c r="B100" s="605" t="s">
        <v>143</v>
      </c>
      <c r="C100" s="606">
        <f t="array" aca="1" ref="C100" ca="1">C99 / PRODUCT(1+OFFSET(Portfolio_Math!$G$97, E$88, 0, E$87, 1))</f>
        <v>102726.16781956612</v>
      </c>
      <c r="D100"/>
      <c r="E100" s="607">
        <f t="array" aca="1" ref="E100" ca="1">GEOMEAN(1+OFFSET(Portfolio_Math!M$1147, E$88, 0, E$87, 1))-1</f>
        <v>5.0812256091644636E-2</v>
      </c>
      <c r="F100" s="608">
        <f ca="1">IFERROR(STDEV(OFFSET(Portfolio_Math!M$1147, E$88, 0, E$87, 1)), 0)</f>
        <v>0.14918260070636571</v>
      </c>
      <c r="G100" s="609">
        <f t="array" aca="1" ref="G100" ca="1">IF(ROUND(F100,5)=0, NA(), (AVERAGE(OFFSET(Portfolio_Math!M$1147, E$88, 0, E$87, 1)) - F$90) / STDEV(OFFSET(Portfolio_Math!M$1147, E$88, 0, E$87, 1)-OFFSET(Portfolio_Math!$J$247, E$88, 0, E$87, 1)))</f>
        <v>0.36349633749142601</v>
      </c>
      <c r="H100" s="608">
        <f t="array" aca="1" ref="H100" ca="1">SQRT(SUM(MIN(0, OFFSET(Portfolio_Math!M$997, E$88, 0, E$87, 1)-OFFSET(Portfolio_Math!$J$247, E$88, 0, E$87, 1))^2) / E$87)</f>
        <v>5.5067966946875067E-2</v>
      </c>
      <c r="I100" s="609">
        <f ca="1">IF(ROUND(F100, 4)=0, "", (AVERAGE(OFFSET(Portfolio_Math!M$1147, E$88, 0, E$87, 1))-F$90)/H100)</f>
        <v>0.96805463382679413</v>
      </c>
      <c r="J100" s="609">
        <f t="array" aca="1" ref="J100" ca="1">IFERROR(PEARSON(OFFSET(Portfolio_Math!M$1147, E$88, 0, E$87, 1), OFFSET(Portfolio_Math!$E$247, E$88, 0, E$87, 1) ), NA())</f>
        <v>0.93060319252032409</v>
      </c>
      <c r="K100" s="610">
        <f t="array" aca="1" ref="K100" ca="1">IFERROR(PEARSON(OFFSET(Portfolio_Math!M$1147, E$88, 0, E$87, 1), OFFSET(Portfolio_Math!$F$247, E$88, 0, E$87, 1) ), NA())</f>
        <v>0.88359495099834429</v>
      </c>
      <c r="L100" s="558"/>
      <c r="M100" s="605" t="s">
        <v>143</v>
      </c>
      <c r="N100" s="606">
        <f t="array" aca="1" ref="N100" ca="1">N99 / PRODUCT(1+OFFSET(Portfolio_Math!$G$97, P$88, 0, P$87, 1))</f>
        <v>78821.777280699869</v>
      </c>
      <c r="O100" s="558"/>
      <c r="P100" s="607">
        <f t="array" aca="1" ref="P100" ca="1">GEOMEAN(1+OFFSET(Portfolio_Math!X$1147, P$88, 0, P$87, 1))-1</f>
        <v>6.6645718562931888E-2</v>
      </c>
      <c r="Q100" s="608">
        <f ca="1">IFERROR(STDEV(OFFSET(Portfolio_Math!X$1147, P$88, 0, P$87, 1)), 0)</f>
        <v>0.14657890344182839</v>
      </c>
      <c r="R100" s="609">
        <f t="array" aca="1" ref="R100" ca="1">IF(ROUND(Q100,5)=0, NA(), (AVERAGE(OFFSET(Portfolio_Math!X$1147, P$88, 0, P$87, 1)) - Q$90) / STDEV(OFFSET(Portfolio_Math!X$1147, P$88, 0, P$87, 1)-OFFSET(Portfolio_Math!$J$247, P$88, 0, P$87, 1)))</f>
        <v>0.46735939257892051</v>
      </c>
      <c r="S100" s="608">
        <f t="array" aca="1" ref="S100" ca="1">SQRT(SUM(MIN(0, OFFSET(Portfolio_Math!X$997, P$88, 0, P$87, 1)-OFFSET(Portfolio_Math!$J$247, P$88, 0, P$87, 1))^2) / P$87)</f>
        <v>6.3138273729603706E-2</v>
      </c>
      <c r="T100" s="609">
        <f ca="1">IF(ROUND(Q100, 4)=0, "", (AVERAGE(OFFSET(Portfolio_Math!X$1147, P$88, 0, P$87, 1))-Q$90)/S100)</f>
        <v>1.0832393145128514</v>
      </c>
      <c r="U100" s="609">
        <f t="array" aca="1" ref="U100" ca="1">IFERROR(PEARSON(OFFSET(Portfolio_Math!X$1147, P$88, 0, P$87, 1), OFFSET(Portfolio_Math!$E$247, P$88, 0, P$87, 1) ), NA())</f>
        <v>0.93129885859596429</v>
      </c>
      <c r="V100" s="610">
        <f t="array" aca="1" ref="V100" ca="1">IFERROR(PEARSON(OFFSET(Portfolio_Math!X$1147, P$88, 0, P$87, 1), OFFSET(Portfolio_Math!$F$247, P$88, 0, P$87, 1) ), NA())</f>
        <v>0.87696137915766148</v>
      </c>
    </row>
    <row r="101" spans="1:24" ht="13" customHeight="1">
      <c r="F101" s="42"/>
      <c r="L101" s="558"/>
      <c r="O101" s="558"/>
      <c r="V101" s="14"/>
    </row>
    <row r="102" spans="1:24" ht="13" customHeight="1"/>
    <row r="103" spans="1:24" ht="13" customHeight="1"/>
    <row r="104" spans="1:24" ht="13" customHeight="1">
      <c r="D104" s="50"/>
      <c r="F104" s="42"/>
      <c r="O104" s="50"/>
    </row>
    <row r="105" spans="1:24" ht="13" customHeight="1">
      <c r="D105" s="50"/>
      <c r="F105" s="42"/>
      <c r="O105" s="50"/>
    </row>
    <row r="106" spans="1:24" ht="13" customHeight="1">
      <c r="D106" s="50"/>
      <c r="F106" s="42"/>
      <c r="O106" s="50"/>
    </row>
    <row r="107" spans="1:24" ht="13" customHeight="1">
      <c r="D107" s="50"/>
      <c r="F107" s="42"/>
      <c r="O107" s="50"/>
    </row>
    <row r="108" spans="1:24" ht="13" customHeight="1">
      <c r="D108" s="50"/>
      <c r="F108" s="42"/>
      <c r="O108" s="50"/>
    </row>
    <row r="109" spans="1:24" ht="13" customHeight="1">
      <c r="D109" s="50"/>
      <c r="F109" s="42"/>
      <c r="O109" s="50"/>
    </row>
    <row r="110" spans="1:24" ht="13" customHeight="1">
      <c r="D110" s="50"/>
      <c r="F110" s="42"/>
      <c r="O110" s="50"/>
    </row>
    <row r="111" spans="1:24" ht="13" customHeight="1">
      <c r="D111" s="50"/>
      <c r="F111" s="42"/>
      <c r="O111" s="50"/>
      <c r="X111" s="118"/>
    </row>
    <row r="112" spans="1:24" ht="13" customHeight="1">
      <c r="D112" s="50"/>
      <c r="F112" s="42"/>
      <c r="O112" s="50"/>
    </row>
    <row r="113" spans="4:15" ht="13" customHeight="1">
      <c r="D113" s="50"/>
      <c r="F113" s="42"/>
      <c r="O113" s="50"/>
    </row>
    <row r="114" spans="4:15" ht="13" customHeight="1">
      <c r="D114" s="50"/>
      <c r="F114" s="42"/>
      <c r="O114" s="50"/>
    </row>
    <row r="115" spans="4:15" ht="13" customHeight="1">
      <c r="D115" s="50"/>
      <c r="F115" s="42"/>
      <c r="O115" s="50"/>
    </row>
    <row r="116" spans="4:15" ht="13" customHeight="1">
      <c r="D116" s="50"/>
      <c r="F116" s="42"/>
      <c r="O116" s="50"/>
    </row>
    <row r="117" spans="4:15" ht="13" customHeight="1">
      <c r="D117" s="50"/>
      <c r="F117" s="42"/>
      <c r="O117" s="50"/>
    </row>
    <row r="118" spans="4:15" ht="13" customHeight="1">
      <c r="D118" s="50"/>
      <c r="F118" s="42"/>
      <c r="O118" s="50"/>
    </row>
    <row r="119" spans="4:15" ht="13" customHeight="1">
      <c r="D119" s="50"/>
      <c r="F119" s="42"/>
      <c r="O119" s="50"/>
    </row>
    <row r="120" spans="4:15" ht="13" customHeight="1">
      <c r="D120" s="50"/>
      <c r="F120" s="42"/>
      <c r="O120" s="50"/>
    </row>
    <row r="121" spans="4:15" ht="13" customHeight="1">
      <c r="D121" s="50"/>
      <c r="F121" s="42"/>
      <c r="O121" s="50"/>
    </row>
    <row r="122" spans="4:15" ht="13" customHeight="1">
      <c r="D122" s="50"/>
      <c r="F122" s="42"/>
      <c r="O122" s="50"/>
    </row>
    <row r="123" spans="4:15" ht="13" customHeight="1">
      <c r="D123" s="50"/>
      <c r="F123" s="42"/>
      <c r="O123" s="50"/>
    </row>
    <row r="124" spans="4:15" ht="13" customHeight="1">
      <c r="F124" s="42"/>
    </row>
    <row r="125" spans="4:15" ht="13" customHeight="1">
      <c r="F125" s="42"/>
    </row>
    <row r="126" spans="4:15" ht="13" customHeight="1">
      <c r="F126" s="42"/>
    </row>
    <row r="127" spans="4:15" ht="13" customHeight="1">
      <c r="F127" s="42"/>
    </row>
    <row r="128" spans="4:15" ht="13" customHeight="1">
      <c r="F128" s="42"/>
    </row>
    <row r="129" spans="6:6" ht="13" customHeight="1">
      <c r="F129" s="42"/>
    </row>
    <row r="130" spans="6:6" ht="13" customHeight="1">
      <c r="F130" s="42"/>
    </row>
    <row r="131" spans="6:6" ht="13" customHeight="1">
      <c r="F131" s="42"/>
    </row>
    <row r="132" spans="6:6" ht="13" customHeight="1">
      <c r="F132" s="42"/>
    </row>
    <row r="133" spans="6:6" ht="13" customHeight="1">
      <c r="F133" s="42"/>
    </row>
    <row r="134" spans="6:6" ht="13" customHeight="1">
      <c r="F134" s="42"/>
    </row>
    <row r="135" spans="6:6" ht="13" customHeight="1">
      <c r="F135" s="42"/>
    </row>
    <row r="136" spans="6:6" ht="13" customHeight="1">
      <c r="F136" s="42"/>
    </row>
    <row r="137" spans="6:6" ht="13" customHeight="1">
      <c r="F137" s="42"/>
    </row>
    <row r="138" spans="6:6" ht="13" customHeight="1">
      <c r="F138" s="42"/>
    </row>
    <row r="139" spans="6:6" ht="13" customHeight="1">
      <c r="F139" s="42"/>
    </row>
    <row r="140" spans="6:6" ht="13" customHeight="1">
      <c r="F140" s="42"/>
    </row>
    <row r="141" spans="6:6" ht="13" customHeight="1">
      <c r="F141" s="42"/>
    </row>
    <row r="142" spans="6:6" ht="13" customHeight="1">
      <c r="F142" s="42"/>
    </row>
    <row r="143" spans="6:6" ht="13" customHeight="1">
      <c r="F143" s="42"/>
    </row>
    <row r="144" spans="6:6" ht="13" customHeight="1">
      <c r="F144" s="42"/>
    </row>
    <row r="145" spans="6:6" ht="13" customHeight="1">
      <c r="F145" s="42"/>
    </row>
    <row r="146" spans="6:6" ht="13" customHeight="1">
      <c r="F146" s="42"/>
    </row>
    <row r="147" spans="6:6" ht="13" customHeight="1">
      <c r="F147" s="42"/>
    </row>
    <row r="148" spans="6:6" ht="13" customHeight="1">
      <c r="F148" s="42"/>
    </row>
    <row r="149" spans="6:6" ht="13" customHeight="1">
      <c r="F149" s="42"/>
    </row>
    <row r="150" spans="6:6" ht="13" customHeight="1">
      <c r="F150" s="42"/>
    </row>
    <row r="151" spans="6:6" ht="13" customHeight="1">
      <c r="F151" s="42"/>
    </row>
    <row r="152" spans="6:6" ht="13" customHeight="1">
      <c r="F152" s="42"/>
    </row>
    <row r="153" spans="6:6" ht="13" customHeight="1">
      <c r="F153" s="42"/>
    </row>
    <row r="154" spans="6:6" ht="13" customHeight="1">
      <c r="F154" s="42"/>
    </row>
    <row r="155" spans="6:6" ht="13" customHeight="1">
      <c r="F155" s="42"/>
    </row>
    <row r="156" spans="6:6" ht="13" customHeight="1">
      <c r="F156" s="42"/>
    </row>
    <row r="157" spans="6:6" ht="13" customHeight="1">
      <c r="F157" s="42"/>
    </row>
    <row r="158" spans="6:6" ht="13" customHeight="1">
      <c r="F158" s="42"/>
    </row>
    <row r="159" spans="6:6" ht="13" customHeight="1">
      <c r="F159" s="42"/>
    </row>
    <row r="160" spans="6:6" ht="13" customHeight="1">
      <c r="F160" s="42"/>
    </row>
    <row r="161" spans="2:18" ht="13" customHeight="1">
      <c r="F161" s="42"/>
    </row>
    <row r="162" spans="2:18" ht="13" customHeight="1">
      <c r="F162" s="42"/>
    </row>
    <row r="163" spans="2:18" ht="13" customHeight="1">
      <c r="B163" s="156"/>
      <c r="C163" s="42"/>
      <c r="E163" s="42" t="s">
        <v>1031</v>
      </c>
      <c r="G163" t="s">
        <v>1045</v>
      </c>
      <c r="M163" s="156"/>
      <c r="N163" s="42"/>
      <c r="P163" s="42" t="s">
        <v>1031</v>
      </c>
      <c r="R163" t="s">
        <v>1045</v>
      </c>
    </row>
    <row r="164" spans="2:18" ht="13" customHeight="1">
      <c r="B164" s="618" t="s">
        <v>1023</v>
      </c>
      <c r="C164" s="557"/>
      <c r="E164" s="621" t="s">
        <v>1033</v>
      </c>
      <c r="G164" s="621" t="s">
        <v>1026</v>
      </c>
      <c r="M164" s="618" t="s">
        <v>1023</v>
      </c>
      <c r="N164" s="557"/>
      <c r="P164" s="621" t="s">
        <v>1033</v>
      </c>
      <c r="R164" s="621" t="s">
        <v>1026</v>
      </c>
    </row>
    <row r="165" spans="2:18" ht="13" customHeight="1">
      <c r="F165" s="42"/>
    </row>
    <row r="166" spans="2:18" ht="13" customHeight="1">
      <c r="F166" s="42"/>
    </row>
    <row r="167" spans="2:18" ht="13" customHeight="1">
      <c r="F167" s="42"/>
    </row>
    <row r="168" spans="2:18" ht="13" customHeight="1">
      <c r="F168" s="42"/>
    </row>
    <row r="169" spans="2:18" ht="13" customHeight="1">
      <c r="F169" s="42"/>
    </row>
    <row r="170" spans="2:18" ht="13" customHeight="1">
      <c r="F170" s="42"/>
    </row>
    <row r="171" spans="2:18" ht="13" customHeight="1">
      <c r="F171" s="42"/>
    </row>
    <row r="172" spans="2:18" ht="13" customHeight="1">
      <c r="F172" s="42"/>
    </row>
    <row r="173" spans="2:18" ht="13" customHeight="1">
      <c r="F173" s="42"/>
    </row>
    <row r="174" spans="2:18" ht="13" customHeight="1">
      <c r="F174" s="42"/>
    </row>
    <row r="175" spans="2:18" ht="13" customHeight="1">
      <c r="F175" s="42"/>
    </row>
    <row r="176" spans="2:18" ht="13" customHeight="1">
      <c r="F176" s="42"/>
    </row>
    <row r="177" spans="2:21" ht="13" customHeight="1">
      <c r="F177" s="42"/>
    </row>
    <row r="178" spans="2:21" ht="13" customHeight="1">
      <c r="F178" s="42"/>
    </row>
    <row r="179" spans="2:21" ht="13" customHeight="1">
      <c r="F179" s="42"/>
    </row>
    <row r="180" spans="2:21" ht="13" customHeight="1">
      <c r="F180" s="42"/>
    </row>
    <row r="181" spans="2:21" ht="13" customHeight="1">
      <c r="F181" s="42"/>
    </row>
    <row r="182" spans="2:21" ht="13" customHeight="1">
      <c r="F182" s="42"/>
    </row>
    <row r="183" spans="2:21" ht="13" customHeight="1">
      <c r="F183" s="42"/>
    </row>
    <row r="184" spans="2:21" ht="13" customHeight="1">
      <c r="F184" s="42"/>
    </row>
    <row r="185" spans="2:21" ht="13" customHeight="1">
      <c r="F185" s="42"/>
    </row>
    <row r="186" spans="2:21" ht="13" customHeight="1">
      <c r="F186" s="42"/>
    </row>
    <row r="187" spans="2:21" ht="13" customHeight="1">
      <c r="F187" s="42"/>
    </row>
    <row r="188" spans="2:21" ht="13" customHeight="1">
      <c r="F188" s="42"/>
    </row>
    <row r="189" spans="2:21" ht="13" customHeight="1">
      <c r="F189" s="42"/>
    </row>
    <row r="190" spans="2:21" ht="13" customHeight="1">
      <c r="F190" s="42"/>
    </row>
    <row r="191" spans="2:21" ht="13" customHeight="1">
      <c r="C191" s="42"/>
      <c r="E191" s="42" t="s">
        <v>1031</v>
      </c>
      <c r="G191" s="42" t="s">
        <v>1027</v>
      </c>
      <c r="H191" s="42" t="s">
        <v>1028</v>
      </c>
      <c r="I191" s="42" t="s">
        <v>1029</v>
      </c>
      <c r="J191" s="42" t="s">
        <v>1030</v>
      </c>
      <c r="N191" s="42"/>
      <c r="P191" s="42" t="s">
        <v>1031</v>
      </c>
      <c r="R191" s="42" t="s">
        <v>1027</v>
      </c>
      <c r="S191" s="42" t="s">
        <v>1028</v>
      </c>
      <c r="T191" s="42" t="s">
        <v>1029</v>
      </c>
      <c r="U191" s="42" t="s">
        <v>1030</v>
      </c>
    </row>
    <row r="192" spans="2:21" ht="13" customHeight="1">
      <c r="B192" s="618" t="s">
        <v>1023</v>
      </c>
      <c r="C192" s="557"/>
      <c r="E192" s="621" t="s">
        <v>1033</v>
      </c>
      <c r="G192" s="621" t="s">
        <v>1026</v>
      </c>
      <c r="H192" s="621" t="s">
        <v>1026</v>
      </c>
      <c r="I192" s="621" t="s">
        <v>1025</v>
      </c>
      <c r="J192" s="621" t="s">
        <v>1025</v>
      </c>
      <c r="M192" s="618" t="s">
        <v>1023</v>
      </c>
      <c r="N192" s="557"/>
      <c r="P192" s="621" t="s">
        <v>1033</v>
      </c>
      <c r="R192" s="621" t="s">
        <v>1026</v>
      </c>
      <c r="S192" s="621" t="s">
        <v>1026</v>
      </c>
      <c r="T192" s="621" t="s">
        <v>1025</v>
      </c>
      <c r="U192" s="621" t="s">
        <v>1025</v>
      </c>
    </row>
    <row r="193" spans="6:6" ht="13" customHeight="1">
      <c r="F193" s="42"/>
    </row>
    <row r="194" spans="6:6" ht="13" customHeight="1">
      <c r="F194" s="42"/>
    </row>
    <row r="195" spans="6:6" ht="13" customHeight="1">
      <c r="F195" s="42"/>
    </row>
    <row r="196" spans="6:6" ht="13" customHeight="1">
      <c r="F196" s="42"/>
    </row>
    <row r="197" spans="6:6" ht="13" customHeight="1">
      <c r="F197" s="42"/>
    </row>
    <row r="198" spans="6:6" ht="13" customHeight="1">
      <c r="F198" s="42"/>
    </row>
    <row r="199" spans="6:6" ht="13" customHeight="1">
      <c r="F199" s="42"/>
    </row>
    <row r="200" spans="6:6" ht="13" customHeight="1">
      <c r="F200" s="42"/>
    </row>
    <row r="201" spans="6:6" ht="13" customHeight="1">
      <c r="F201" s="42"/>
    </row>
    <row r="202" spans="6:6" ht="13" customHeight="1">
      <c r="F202" s="42"/>
    </row>
    <row r="203" spans="6:6" ht="13" customHeight="1">
      <c r="F203" s="42"/>
    </row>
    <row r="204" spans="6:6" ht="13" customHeight="1">
      <c r="F204" s="42"/>
    </row>
    <row r="205" spans="6:6" ht="13" customHeight="1">
      <c r="F205" s="42"/>
    </row>
    <row r="206" spans="6:6" ht="13" customHeight="1">
      <c r="F206" s="42"/>
    </row>
    <row r="207" spans="6:6" ht="13" customHeight="1">
      <c r="F207" s="42"/>
    </row>
    <row r="208" spans="6:6" ht="13" customHeight="1">
      <c r="F208" s="42"/>
    </row>
    <row r="209" spans="6:6" ht="13" customHeight="1">
      <c r="F209" s="42"/>
    </row>
    <row r="210" spans="6:6" ht="13" customHeight="1">
      <c r="F210" s="42"/>
    </row>
    <row r="211" spans="6:6" ht="13" customHeight="1">
      <c r="F211" s="42"/>
    </row>
    <row r="212" spans="6:6" ht="13" customHeight="1">
      <c r="F212" s="42"/>
    </row>
    <row r="213" spans="6:6" ht="13" customHeight="1">
      <c r="F213" s="42"/>
    </row>
    <row r="214" spans="6:6" ht="13" customHeight="1">
      <c r="F214" s="42"/>
    </row>
    <row r="215" spans="6:6" ht="13" customHeight="1">
      <c r="F215" s="42"/>
    </row>
    <row r="216" spans="6:6" ht="13" customHeight="1">
      <c r="F216" s="42"/>
    </row>
    <row r="217" spans="6:6" ht="13" customHeight="1">
      <c r="F217" s="42"/>
    </row>
    <row r="218" spans="6:6" ht="13" customHeight="1">
      <c r="F218" s="42"/>
    </row>
    <row r="219" spans="6:6" ht="13" customHeight="1">
      <c r="F219" s="42"/>
    </row>
    <row r="220" spans="6:6" ht="13" customHeight="1">
      <c r="F220" s="42"/>
    </row>
    <row r="221" spans="6:6" ht="13" customHeight="1">
      <c r="F221" s="42"/>
    </row>
    <row r="222" spans="6:6" ht="13" customHeight="1">
      <c r="F222" s="42"/>
    </row>
    <row r="223" spans="6:6" ht="13" customHeight="1">
      <c r="F223" s="42"/>
    </row>
    <row r="224" spans="6:6" ht="13" customHeight="1">
      <c r="F224" s="42"/>
    </row>
    <row r="225" spans="2:21" ht="13" customHeight="1">
      <c r="F225" s="42"/>
    </row>
    <row r="226" spans="2:21" s="622" customFormat="1" ht="13" customHeight="1">
      <c r="F226" s="623"/>
    </row>
    <row r="227" spans="2:21" ht="13" customHeight="1">
      <c r="B227" s="534" t="s">
        <v>1021</v>
      </c>
      <c r="E227" t="s">
        <v>1033</v>
      </c>
      <c r="F227" t="s">
        <v>1025</v>
      </c>
      <c r="M227" s="534" t="s">
        <v>1021</v>
      </c>
      <c r="P227" t="s">
        <v>1033</v>
      </c>
      <c r="Q227" t="s">
        <v>1025</v>
      </c>
    </row>
    <row r="228" spans="2:21" ht="13" customHeight="1">
      <c r="E228" t="s">
        <v>1034</v>
      </c>
      <c r="F228" t="s">
        <v>1026</v>
      </c>
      <c r="P228" t="s">
        <v>1034</v>
      </c>
      <c r="Q228" t="s">
        <v>1026</v>
      </c>
    </row>
    <row r="229" spans="2:21" ht="13" customHeight="1">
      <c r="B229" s="27" t="s">
        <v>1035</v>
      </c>
      <c r="F229" s="42"/>
      <c r="M229" s="27" t="s">
        <v>1035</v>
      </c>
    </row>
    <row r="230" spans="2:21" ht="13" customHeight="1">
      <c r="B230" s="118" t="s">
        <v>1040</v>
      </c>
      <c r="C230" s="42" t="str">
        <f>IF(E230, "(Nominal)", "(Real)")</f>
        <v>(Nominal)</v>
      </c>
      <c r="E230" s="57" t="b">
        <f>IF(E$164=E$227, TRUE, FALSE)</f>
        <v>1</v>
      </c>
      <c r="F230" s="42"/>
      <c r="M230" s="118" t="s">
        <v>951</v>
      </c>
      <c r="N230" s="42" t="str">
        <f>IF(P230, "(Nominal)", "(Real)")</f>
        <v>(Nominal)</v>
      </c>
      <c r="P230" s="57" t="b">
        <f>IF(P$164=P$227, TRUE, FALSE)</f>
        <v>1</v>
      </c>
    </row>
    <row r="231" spans="2:21" ht="13" customHeight="1">
      <c r="B231" s="118" t="s">
        <v>1041</v>
      </c>
      <c r="E231" s="173"/>
      <c r="F231" s="42"/>
      <c r="G231" s="173" t="b">
        <f>IF(G$164=$F$227, TRUE, FALSE)</f>
        <v>0</v>
      </c>
      <c r="M231" s="118"/>
      <c r="N231" s="42"/>
      <c r="P231" s="57"/>
      <c r="R231" s="173" t="b">
        <f>IF(R$164=$F$227, TRUE, FALSE)</f>
        <v>0</v>
      </c>
    </row>
    <row r="232" spans="2:21" ht="13" customHeight="1">
      <c r="B232" s="118" t="s">
        <v>951</v>
      </c>
      <c r="C232" s="42" t="str">
        <f>IF(E232, "(Nominal)", "(Real)")</f>
        <v>(Nominal)</v>
      </c>
      <c r="E232" s="57" t="b">
        <f>IF(E$192=E$227, TRUE, FALSE)</f>
        <v>1</v>
      </c>
      <c r="F232" s="42"/>
      <c r="M232" s="118" t="s">
        <v>951</v>
      </c>
      <c r="N232" s="42" t="str">
        <f>IF(P232, "(Nominal)", "(Real)")</f>
        <v>(Nominal)</v>
      </c>
      <c r="P232" s="57" t="b">
        <f>IF(P$192=P$227, TRUE, FALSE)</f>
        <v>1</v>
      </c>
    </row>
    <row r="233" spans="2:21" ht="13" customHeight="1">
      <c r="B233" s="118" t="s">
        <v>1036</v>
      </c>
      <c r="E233" s="173"/>
      <c r="F233" s="42"/>
      <c r="G233" s="173" t="b">
        <f>IF(G$192=$F$227, TRUE, FALSE)</f>
        <v>0</v>
      </c>
      <c r="H233" s="173" t="b">
        <f t="shared" ref="H233:J233" si="0">IF(H$192=$F$227, TRUE, FALSE)</f>
        <v>0</v>
      </c>
      <c r="I233" s="173" t="b">
        <f t="shared" si="0"/>
        <v>1</v>
      </c>
      <c r="J233" s="173" t="b">
        <f t="shared" si="0"/>
        <v>1</v>
      </c>
      <c r="M233" s="118" t="s">
        <v>1036</v>
      </c>
      <c r="R233" s="173" t="b">
        <f>IF(R$192=$Q$227, TRUE, FALSE)</f>
        <v>0</v>
      </c>
      <c r="S233" s="173" t="b">
        <f t="shared" ref="S233:U233" si="1">IF(S$192=$Q$227, TRUE, FALSE)</f>
        <v>0</v>
      </c>
      <c r="T233" s="173" t="b">
        <f t="shared" si="1"/>
        <v>1</v>
      </c>
      <c r="U233" s="173" t="b">
        <f t="shared" si="1"/>
        <v>1</v>
      </c>
    </row>
    <row r="234" spans="2:21" ht="13" customHeight="1">
      <c r="O234" s="42"/>
      <c r="P234" s="14"/>
    </row>
    <row r="235" spans="2:21" ht="13" customHeight="1">
      <c r="C235" s="42"/>
      <c r="O235" s="42"/>
      <c r="P235" s="14"/>
    </row>
    <row r="236" spans="2:21" ht="13" customHeight="1">
      <c r="B236" s="27" t="s">
        <v>935</v>
      </c>
      <c r="E236" s="198" t="s">
        <v>976</v>
      </c>
      <c r="G236" s="198" t="s">
        <v>1032</v>
      </c>
      <c r="H236" s="198" t="s">
        <v>973</v>
      </c>
      <c r="I236" s="198" t="s">
        <v>974</v>
      </c>
      <c r="J236" s="198" t="s">
        <v>975</v>
      </c>
      <c r="M236" s="27" t="s">
        <v>935</v>
      </c>
      <c r="O236" s="540" t="s">
        <v>936</v>
      </c>
      <c r="R236" s="198" t="s">
        <v>1032</v>
      </c>
      <c r="S236" s="198" t="s">
        <v>973</v>
      </c>
      <c r="T236" s="198" t="s">
        <v>974</v>
      </c>
      <c r="U236" s="198" t="s">
        <v>975</v>
      </c>
    </row>
    <row r="237" spans="2:21" ht="13" customHeight="1">
      <c r="B237" t="str">
        <f>CONCATENATE("Portfolio Growth (Nominal) ", E$85, " - ", E$86)</f>
        <v>Portfolio Growth (Nominal) 1970 - 2016</v>
      </c>
      <c r="D237" s="308">
        <f>StartYear-1</f>
        <v>1870</v>
      </c>
      <c r="E237" s="531" t="e">
        <f t="shared" ref="E237:E256" si="2">IF(AND($D237&gt;=E$85, $D237&lt;=E$86), $D237, NA())</f>
        <v>#N/A</v>
      </c>
      <c r="F237">
        <f t="shared" ref="F237:F268" ca="1" si="3">IF((ROW()-ROW(F$236))&gt;E$87, F236, OFFSET(E238, E$88, 0))</f>
        <v>1970</v>
      </c>
      <c r="G237" s="572" t="e">
        <f ca="1">IF(AND(G$233, F237&lt;&gt;F236), OFFSET(IF(E$232, Portfolio_Math!$M97, Portfolio_Math!$M247), E$88, 0), NA())</f>
        <v>#N/A</v>
      </c>
      <c r="H237" s="572" t="e">
        <f ca="1">IF(AND(H$233, F237&lt;&gt;F236), OFFSET(Portfolio_Math!$M1597, E$88, 0), NA())</f>
        <v>#N/A</v>
      </c>
      <c r="I237" s="572">
        <f ca="1">IF(AND(I$233, F237&lt;&gt;F236), OFFSET(Portfolio_Math!$M1747, E$88, 0), NA())</f>
        <v>7.5387220954367562E-2</v>
      </c>
      <c r="J237" s="572">
        <f ca="1">IF(AND(J$233,  F237&lt;&gt;F236), OFFSET(Portfolio_Math!$M1897, E$88, 0), NA())</f>
        <v>9.1298160374346349E-2</v>
      </c>
      <c r="M237" t="str">
        <f>CONCATENATE("Portfolio Growth (Nominal) ", P$85, " - ", P$86)</f>
        <v>Portfolio Growth (Nominal) 1985 - 2016</v>
      </c>
      <c r="O237" s="308">
        <f>StartYear-1</f>
        <v>1870</v>
      </c>
      <c r="P237" s="531" t="e">
        <f t="shared" ref="P237:P268" si="4">IF(AND($D237&gt;=P$85, $D237&lt;=P$86), $D237, NA())</f>
        <v>#N/A</v>
      </c>
      <c r="Q237">
        <f t="shared" ref="Q237:Q268" ca="1" si="5">IF((ROW()-ROW(Q$236))&gt;P$87, Q236, OFFSET(P238, P$88, 0))</f>
        <v>1985</v>
      </c>
      <c r="R237" s="572" t="e">
        <f ca="1">IF(AND(R$233, Q237&lt;&gt;Q236), OFFSET(IF(P$232, Portfolio_Math!$X97, Portfolio_Math!$X247), P$88, 0), NA())</f>
        <v>#N/A</v>
      </c>
      <c r="S237" s="572" t="e">
        <f ca="1">IF(AND(S$233, Q237&lt;&gt;Q236), OFFSET(Portfolio_Math!$X1597, P$88, 0), NA())</f>
        <v>#N/A</v>
      </c>
      <c r="T237" s="572">
        <f ca="1">IF(AND(T$233, Q237&lt;&gt;Q236), OFFSET(Portfolio_Math!$X1747, P$88, 0), NA())</f>
        <v>0.13514761567485967</v>
      </c>
      <c r="U237" s="572">
        <f ca="1">IF(AND(U$233, Q237&lt;&gt;Q236), OFFSET(Portfolio_Math!$X1897, P$88, 0), NA())</f>
        <v>0.14563084108125501</v>
      </c>
    </row>
    <row r="238" spans="2:21" ht="13" customHeight="1">
      <c r="B238" t="str">
        <f>CONCATENATE("Portfolio Growth (Real) ", E$85, " - ", E$86)</f>
        <v>Portfolio Growth (Real) 1970 - 2016</v>
      </c>
      <c r="D238" s="48">
        <f>D237+1</f>
        <v>1871</v>
      </c>
      <c r="E238" s="531" t="e">
        <f t="shared" si="2"/>
        <v>#N/A</v>
      </c>
      <c r="F238">
        <f t="shared" ca="1" si="3"/>
        <v>1971</v>
      </c>
      <c r="G238" s="572" t="e">
        <f ca="1">IF(AND(G$233, F238&lt;&gt;F237), OFFSET(IF(E$232, Portfolio_Math!$M98, Portfolio_Math!$M248), E$88, 0), NA())</f>
        <v>#N/A</v>
      </c>
      <c r="H238" s="572" t="e">
        <f ca="1">IF(AND(H$233, F238&lt;&gt;F237), OFFSET(Portfolio_Math!$M1598, E$88, 0), NA())</f>
        <v>#N/A</v>
      </c>
      <c r="I238" s="572">
        <f ca="1">IF(AND(I$233, F238&lt;&gt;F237), OFFSET(Portfolio_Math!$M1748, E$88, 0), NA())</f>
        <v>9.9875348955122956E-2</v>
      </c>
      <c r="J238" s="572">
        <f ca="1">IF(AND(J$233,  F238&lt;&gt;F237), OFFSET(Portfolio_Math!$M1898, E$88, 0), NA())</f>
        <v>0.11451396721101847</v>
      </c>
      <c r="M238" t="str">
        <f>CONCATENATE("Portfolio Growth (Real) ", P$85, " - ", P$86)</f>
        <v>Portfolio Growth (Real) 1985 - 2016</v>
      </c>
      <c r="O238" s="48">
        <f>O237+1</f>
        <v>1871</v>
      </c>
      <c r="P238" s="531" t="e">
        <f t="shared" si="4"/>
        <v>#N/A</v>
      </c>
      <c r="Q238">
        <f t="shared" ca="1" si="5"/>
        <v>1986</v>
      </c>
      <c r="R238" s="572" t="e">
        <f ca="1">IF(AND(R$233, Q238&lt;&gt;Q237), OFFSET(IF(P$232, Portfolio_Math!$X98, Portfolio_Math!$X248), P$88, 0), NA())</f>
        <v>#N/A</v>
      </c>
      <c r="S238" s="572" t="e">
        <f ca="1">IF(AND(S$233, Q238&lt;&gt;Q237), OFFSET(Portfolio_Math!$X1598, P$88, 0), NA())</f>
        <v>#N/A</v>
      </c>
      <c r="T238" s="572">
        <f ca="1">IF(AND(T$233, Q238&lt;&gt;Q237), OFFSET(Portfolio_Math!$X1748, P$88, 0), NA())</f>
        <v>0.12560114744706374</v>
      </c>
      <c r="U238" s="572">
        <f ca="1">IF(AND(U$233, Q238&lt;&gt;Q237), OFFSET(Portfolio_Math!$X1898, P$88, 0), NA())</f>
        <v>0.12058034409333285</v>
      </c>
    </row>
    <row r="239" spans="2:21" ht="13" customHeight="1">
      <c r="B239" t="str">
        <f>CONCATENATE("Rolling Returns ", C$232," ", E$85, " - ", E$86)</f>
        <v>Rolling Returns (Nominal) 1970 - 2016</v>
      </c>
      <c r="D239" s="48">
        <f>D238+1</f>
        <v>1872</v>
      </c>
      <c r="E239" s="531" t="e">
        <f t="shared" si="2"/>
        <v>#N/A</v>
      </c>
      <c r="F239">
        <f t="shared" ca="1" si="3"/>
        <v>1972</v>
      </c>
      <c r="G239" s="572" t="e">
        <f ca="1">IF(AND(G$233, F239&lt;&gt;F238), OFFSET(IF(E$232, Portfolio_Math!$M99, Portfolio_Math!$M249), E$88, 0), NA())</f>
        <v>#N/A</v>
      </c>
      <c r="H239" s="572" t="e">
        <f ca="1">IF(AND(H$233, F239&lt;&gt;F238), OFFSET(Portfolio_Math!$M1599, E$88, 0), NA())</f>
        <v>#N/A</v>
      </c>
      <c r="I239" s="572">
        <f ca="1">IF(AND(I$233, F239&lt;&gt;F238), OFFSET(Portfolio_Math!$M1749, E$88, 0), NA())</f>
        <v>7.8892015784361114E-2</v>
      </c>
      <c r="J239" s="572">
        <f ca="1">IF(AND(J$233,  F239&lt;&gt;F238), OFFSET(Portfolio_Math!$M1899, E$88, 0), NA())</f>
        <v>0.12143778434419206</v>
      </c>
      <c r="M239" t="str">
        <f>CONCATENATE("Rolling Returns ", N$232," ", P$85, " - ", P$86)</f>
        <v>Rolling Returns (Nominal) 1985 - 2016</v>
      </c>
      <c r="O239" s="48">
        <f>O238+1</f>
        <v>1872</v>
      </c>
      <c r="P239" s="531" t="e">
        <f t="shared" si="4"/>
        <v>#N/A</v>
      </c>
      <c r="Q239">
        <f t="shared" ca="1" si="5"/>
        <v>1987</v>
      </c>
      <c r="R239" s="572" t="e">
        <f ca="1">IF(AND(R$233, Q239&lt;&gt;Q238), OFFSET(IF(P$232, Portfolio_Math!$X99, Portfolio_Math!$X249), P$88, 0), NA())</f>
        <v>#N/A</v>
      </c>
      <c r="S239" s="572" t="e">
        <f ca="1">IF(AND(S$233, Q239&lt;&gt;Q238), OFFSET(Portfolio_Math!$X1599, P$88, 0), NA())</f>
        <v>#N/A</v>
      </c>
      <c r="T239" s="572">
        <f ca="1">IF(AND(T$233, Q239&lt;&gt;Q238), OFFSET(Portfolio_Math!$X1749, P$88, 0), NA())</f>
        <v>0.11328152296644012</v>
      </c>
      <c r="U239" s="572">
        <f ca="1">IF(AND(U$233, Q239&lt;&gt;Q238), OFFSET(Portfolio_Math!$X1899, P$88, 0), NA())</f>
        <v>9.9293897583338842E-2</v>
      </c>
    </row>
    <row r="240" spans="2:21" ht="13" customHeight="1">
      <c r="B240" t="str">
        <f>"Drawdowns " &amp; F$4 &amp; " (Nominal)"</f>
        <v>Drawdowns 60/40 (Nominal)</v>
      </c>
      <c r="D240" s="48">
        <f>D239+1</f>
        <v>1873</v>
      </c>
      <c r="E240" s="531" t="e">
        <f t="shared" si="2"/>
        <v>#N/A</v>
      </c>
      <c r="F240">
        <f t="shared" ca="1" si="3"/>
        <v>1973</v>
      </c>
      <c r="G240" s="572" t="e">
        <f ca="1">IF(AND(G$233, F240&lt;&gt;F239), OFFSET(IF(E$232, Portfolio_Math!$M100, Portfolio_Math!$M250), E$88, 0), NA())</f>
        <v>#N/A</v>
      </c>
      <c r="H240" s="572" t="e">
        <f ca="1">IF(AND(H$233, F240&lt;&gt;F239), OFFSET(Portfolio_Math!$M1600, E$88, 0), NA())</f>
        <v>#N/A</v>
      </c>
      <c r="I240" s="572">
        <f ca="1">IF(AND(I$233, F240&lt;&gt;F239), OFFSET(Portfolio_Math!$M1750, E$88, 0), NA())</f>
        <v>7.5111414913909824E-2</v>
      </c>
      <c r="J240" s="572">
        <f ca="1">IF(AND(J$233,  F240&lt;&gt;F239), OFFSET(Portfolio_Math!$M1900, E$88, 0), NA())</f>
        <v>0.11334560703113494</v>
      </c>
      <c r="M240" t="str">
        <f>"Drawdowns " &amp; Q$4 &amp; " (Nominal)"</f>
        <v>Drawdowns 60/40 (Nominal)</v>
      </c>
      <c r="O240" s="48">
        <f>O239+1</f>
        <v>1873</v>
      </c>
      <c r="P240" s="531" t="e">
        <f t="shared" si="4"/>
        <v>#N/A</v>
      </c>
      <c r="Q240">
        <f t="shared" ca="1" si="5"/>
        <v>1988</v>
      </c>
      <c r="R240" s="572" t="e">
        <f ca="1">IF(AND(R$233, Q240&lt;&gt;Q239), OFFSET(IF(P$232, Portfolio_Math!$X100, Portfolio_Math!$X250), P$88, 0), NA())</f>
        <v>#N/A</v>
      </c>
      <c r="S240" s="572" t="e">
        <f ca="1">IF(AND(S$233, Q240&lt;&gt;Q239), OFFSET(Portfolio_Math!$X1600, P$88, 0), NA())</f>
        <v>#N/A</v>
      </c>
      <c r="T240" s="572">
        <f ca="1">IF(AND(T$233, Q240&lt;&gt;Q239), OFFSET(Portfolio_Math!$X1750, P$88, 0), NA())</f>
        <v>0.12368181641180809</v>
      </c>
      <c r="U240" s="572">
        <f ca="1">IF(AND(U$233, Q240&lt;&gt;Q239), OFFSET(Portfolio_Math!$X1900, P$88, 0), NA())</f>
        <v>8.479392492686233E-2</v>
      </c>
    </row>
    <row r="241" spans="4:21" ht="13" customHeight="1">
      <c r="D241" s="48">
        <f t="shared" ref="D241:D304" si="6">D240+1</f>
        <v>1874</v>
      </c>
      <c r="E241" s="531" t="e">
        <f t="shared" si="2"/>
        <v>#N/A</v>
      </c>
      <c r="F241">
        <f t="shared" ca="1" si="3"/>
        <v>1974</v>
      </c>
      <c r="G241" s="572" t="e">
        <f ca="1">IF(AND(G$233, F241&lt;&gt;F240), OFFSET(IF(E$232, Portfolio_Math!$M101, Portfolio_Math!$M251), E$88, 0), NA())</f>
        <v>#N/A</v>
      </c>
      <c r="H241" s="572" t="e">
        <f ca="1">IF(AND(H$233, F241&lt;&gt;F240), OFFSET(Portfolio_Math!$M1601, E$88, 0), NA())</f>
        <v>#N/A</v>
      </c>
      <c r="I241" s="572">
        <f ca="1">IF(AND(I$233, F241&lt;&gt;F240), OFFSET(Portfolio_Math!$M1751, E$88, 0), NA())</f>
        <v>0.10837454088742526</v>
      </c>
      <c r="J241" s="572">
        <f ca="1">IF(AND(J$233,  F241&lt;&gt;F240), OFFSET(Portfolio_Math!$M1901, E$88, 0), NA())</f>
        <v>0.13551293705950496</v>
      </c>
      <c r="O241" s="48">
        <f t="shared" ref="O241:O304" si="7">O240+1</f>
        <v>1874</v>
      </c>
      <c r="P241" s="531" t="e">
        <f t="shared" si="4"/>
        <v>#N/A</v>
      </c>
      <c r="Q241">
        <f t="shared" ca="1" si="5"/>
        <v>1989</v>
      </c>
      <c r="R241" s="572" t="e">
        <f ca="1">IF(AND(R$233, Q241&lt;&gt;Q240), OFFSET(IF(P$232, Portfolio_Math!$X101, Portfolio_Math!$X251), P$88, 0), NA())</f>
        <v>#N/A</v>
      </c>
      <c r="S241" s="572" t="e">
        <f ca="1">IF(AND(S$233, Q241&lt;&gt;Q240), OFFSET(Portfolio_Math!$X1601, P$88, 0), NA())</f>
        <v>#N/A</v>
      </c>
      <c r="T241" s="572">
        <f ca="1">IF(AND(T$233, Q241&lt;&gt;Q240), OFFSET(Portfolio_Math!$X1751, P$88, 0), NA())</f>
        <v>0.11843202606425751</v>
      </c>
      <c r="U241" s="572">
        <f ca="1">IF(AND(U$233, Q241&lt;&gt;Q240), OFFSET(Portfolio_Math!$X1901, P$88, 0), NA())</f>
        <v>9.0781190058112804E-2</v>
      </c>
    </row>
    <row r="242" spans="4:21" ht="13" customHeight="1">
      <c r="D242" s="48">
        <f t="shared" si="6"/>
        <v>1875</v>
      </c>
      <c r="E242" s="531" t="e">
        <f t="shared" si="2"/>
        <v>#N/A</v>
      </c>
      <c r="F242">
        <f t="shared" ca="1" si="3"/>
        <v>1975</v>
      </c>
      <c r="G242" s="572" t="e">
        <f ca="1">IF(AND(G$233, F242&lt;&gt;F241), OFFSET(IF(E$232, Portfolio_Math!$M102, Portfolio_Math!$M252), E$88, 0), NA())</f>
        <v>#N/A</v>
      </c>
      <c r="H242" s="572" t="e">
        <f ca="1">IF(AND(H$233, F242&lt;&gt;F241), OFFSET(Portfolio_Math!$M1602, E$88, 0), NA())</f>
        <v>#N/A</v>
      </c>
      <c r="I242" s="572">
        <f ca="1">IF(AND(I$233, F242&lt;&gt;F241), OFFSET(Portfolio_Math!$M1752, E$88, 0), NA())</f>
        <v>0.13790206589597065</v>
      </c>
      <c r="J242" s="572">
        <f ca="1">IF(AND(J$233,  F242&lt;&gt;F241), OFFSET(Portfolio_Math!$M1902, E$88, 0), NA())</f>
        <v>0.16550474650616365</v>
      </c>
      <c r="O242" s="48">
        <f t="shared" si="7"/>
        <v>1875</v>
      </c>
      <c r="P242" s="531" t="e">
        <f t="shared" si="4"/>
        <v>#N/A</v>
      </c>
      <c r="Q242">
        <f t="shared" ca="1" si="5"/>
        <v>1990</v>
      </c>
      <c r="R242" s="572" t="e">
        <f ca="1">IF(AND(R$233, Q242&lt;&gt;Q241), OFFSET(IF(P$232, Portfolio_Math!$X102, Portfolio_Math!$X252), P$88, 0), NA())</f>
        <v>#N/A</v>
      </c>
      <c r="S242" s="572" t="e">
        <f ca="1">IF(AND(S$233, Q242&lt;&gt;Q241), OFFSET(Portfolio_Math!$X1602, P$88, 0), NA())</f>
        <v>#N/A</v>
      </c>
      <c r="T242" s="572">
        <f ca="1">IF(AND(T$233, Q242&lt;&gt;Q241), OFFSET(Portfolio_Math!$X1752, P$88, 0), NA())</f>
        <v>0.1193293593993896</v>
      </c>
      <c r="U242" s="572">
        <f ca="1">IF(AND(U$233, Q242&lt;&gt;Q241), OFFSET(Portfolio_Math!$X1902, P$88, 0), NA())</f>
        <v>8.8138954013645021E-2</v>
      </c>
    </row>
    <row r="243" spans="4:21" ht="13" customHeight="1">
      <c r="D243" s="48">
        <f t="shared" si="6"/>
        <v>1876</v>
      </c>
      <c r="E243" s="531" t="e">
        <f t="shared" si="2"/>
        <v>#N/A</v>
      </c>
      <c r="F243">
        <f t="shared" ca="1" si="3"/>
        <v>1976</v>
      </c>
      <c r="G243" s="572" t="e">
        <f ca="1">IF(AND(G$233, F243&lt;&gt;F242), OFFSET(IF(E$232, Portfolio_Math!$M103, Portfolio_Math!$M253), E$88, 0), NA())</f>
        <v>#N/A</v>
      </c>
      <c r="H243" s="572" t="e">
        <f ca="1">IF(AND(H$233, F243&lt;&gt;F242), OFFSET(Portfolio_Math!$M1603, E$88, 0), NA())</f>
        <v>#N/A</v>
      </c>
      <c r="I243" s="572">
        <f ca="1">IF(AND(I$233, F243&lt;&gt;F242), OFFSET(Portfolio_Math!$M1753, E$88, 0), NA())</f>
        <v>0.14272396326140924</v>
      </c>
      <c r="J243" s="572">
        <f ca="1">IF(AND(J$233,  F243&lt;&gt;F242), OFFSET(Portfolio_Math!$M1903, E$88, 0), NA())</f>
        <v>0.13877026774038126</v>
      </c>
      <c r="O243" s="48">
        <f t="shared" si="7"/>
        <v>1876</v>
      </c>
      <c r="P243" s="531" t="e">
        <f t="shared" si="4"/>
        <v>#N/A</v>
      </c>
      <c r="Q243">
        <f t="shared" ca="1" si="5"/>
        <v>1991</v>
      </c>
      <c r="R243" s="572" t="e">
        <f ca="1">IF(AND(R$233, Q243&lt;&gt;Q242), OFFSET(IF(P$232, Portfolio_Math!$X103, Portfolio_Math!$X253), P$88, 0), NA())</f>
        <v>#N/A</v>
      </c>
      <c r="S243" s="572" t="e">
        <f ca="1">IF(AND(S$233, Q243&lt;&gt;Q242), OFFSET(Portfolio_Math!$X1603, P$88, 0), NA())</f>
        <v>#N/A</v>
      </c>
      <c r="T243" s="572">
        <f ca="1">IF(AND(T$233, Q243&lt;&gt;Q242), OFFSET(Portfolio_Math!$X1753, P$88, 0), NA())</f>
        <v>0.12481965648217441</v>
      </c>
      <c r="U243" s="572">
        <f ca="1">IF(AND(U$233, Q243&lt;&gt;Q242), OFFSET(Portfolio_Math!$X1903, P$88, 0), NA())</f>
        <v>9.9677779262085986E-2</v>
      </c>
    </row>
    <row r="244" spans="4:21" ht="13" customHeight="1">
      <c r="D244" s="48">
        <f t="shared" si="6"/>
        <v>1877</v>
      </c>
      <c r="E244" s="531" t="e">
        <f t="shared" si="2"/>
        <v>#N/A</v>
      </c>
      <c r="F244">
        <f t="shared" ca="1" si="3"/>
        <v>1977</v>
      </c>
      <c r="G244" s="572" t="e">
        <f ca="1">IF(AND(G$233, F244&lt;&gt;F243), OFFSET(IF(E$232, Portfolio_Math!$M104, Portfolio_Math!$M254), E$88, 0), NA())</f>
        <v>#N/A</v>
      </c>
      <c r="H244" s="572" t="e">
        <f ca="1">IF(AND(H$233, F244&lt;&gt;F243), OFFSET(Portfolio_Math!$M1604, E$88, 0), NA())</f>
        <v>#N/A</v>
      </c>
      <c r="I244" s="572">
        <f ca="1">IF(AND(I$233, F244&lt;&gt;F243), OFFSET(Portfolio_Math!$M1754, E$88, 0), NA())</f>
        <v>0.15528621081511274</v>
      </c>
      <c r="J244" s="572">
        <f ca="1">IF(AND(J$233,  F244&lt;&gt;F243), OFFSET(Portfolio_Math!$M1904, E$88, 0), NA())</f>
        <v>0.1433497997849722</v>
      </c>
      <c r="O244" s="48">
        <f t="shared" si="7"/>
        <v>1877</v>
      </c>
      <c r="P244" s="531" t="e">
        <f t="shared" si="4"/>
        <v>#N/A</v>
      </c>
      <c r="Q244">
        <f t="shared" ca="1" si="5"/>
        <v>1992</v>
      </c>
      <c r="R244" s="572" t="e">
        <f ca="1">IF(AND(R$233, Q244&lt;&gt;Q243), OFFSET(IF(P$232, Portfolio_Math!$X104, Portfolio_Math!$X254), P$88, 0), NA())</f>
        <v>#N/A</v>
      </c>
      <c r="S244" s="572" t="e">
        <f ca="1">IF(AND(S$233, Q244&lt;&gt;Q243), OFFSET(Portfolio_Math!$X1604, P$88, 0), NA())</f>
        <v>#N/A</v>
      </c>
      <c r="T244" s="572">
        <f ca="1">IF(AND(T$233, Q244&lt;&gt;Q243), OFFSET(Portfolio_Math!$X1754, P$88, 0), NA())</f>
        <v>9.3696298606363193E-2</v>
      </c>
      <c r="U244" s="572">
        <f ca="1">IF(AND(U$233, Q244&lt;&gt;Q243), OFFSET(Portfolio_Math!$X1904, P$88, 0), NA())</f>
        <v>9.3772911305804341E-2</v>
      </c>
    </row>
    <row r="245" spans="4:21" ht="13" customHeight="1">
      <c r="D245" s="48">
        <f t="shared" si="6"/>
        <v>1878</v>
      </c>
      <c r="E245" s="531" t="e">
        <f t="shared" si="2"/>
        <v>#N/A</v>
      </c>
      <c r="F245">
        <f t="shared" ca="1" si="3"/>
        <v>1978</v>
      </c>
      <c r="G245" s="572" t="e">
        <f ca="1">IF(AND(G$233, F245&lt;&gt;F244), OFFSET(IF(E$232, Portfolio_Math!$M105, Portfolio_Math!$M255), E$88, 0), NA())</f>
        <v>#N/A</v>
      </c>
      <c r="H245" s="572" t="e">
        <f ca="1">IF(AND(H$233, F245&lt;&gt;F244), OFFSET(Portfolio_Math!$M1605, E$88, 0), NA())</f>
        <v>#N/A</v>
      </c>
      <c r="I245" s="572">
        <f ca="1">IF(AND(I$233, F245&lt;&gt;F244), OFFSET(Portfolio_Math!$M1755, E$88, 0), NA())</f>
        <v>0.16081095903750975</v>
      </c>
      <c r="J245" s="572">
        <f ca="1">IF(AND(J$233,  F245&lt;&gt;F244), OFFSET(Portfolio_Math!$M1905, E$88, 0), NA())</f>
        <v>0.14308983202022674</v>
      </c>
      <c r="O245" s="48">
        <f t="shared" si="7"/>
        <v>1878</v>
      </c>
      <c r="P245" s="531" t="e">
        <f t="shared" si="4"/>
        <v>#N/A</v>
      </c>
      <c r="Q245">
        <f t="shared" ca="1" si="5"/>
        <v>1993</v>
      </c>
      <c r="R245" s="572" t="e">
        <f ca="1">IF(AND(R$233, Q245&lt;&gt;Q244), OFFSET(IF(P$232, Portfolio_Math!$X105, Portfolio_Math!$X255), P$88, 0), NA())</f>
        <v>#N/A</v>
      </c>
      <c r="S245" s="572" t="e">
        <f ca="1">IF(AND(S$233, Q245&lt;&gt;Q244), OFFSET(Portfolio_Math!$X1605, P$88, 0), NA())</f>
        <v>#N/A</v>
      </c>
      <c r="T245" s="572">
        <f ca="1">IF(AND(T$233, Q245&lt;&gt;Q244), OFFSET(Portfolio_Math!$X1755, P$88, 0), NA())</f>
        <v>7.3410689980054178E-2</v>
      </c>
      <c r="U245" s="572">
        <f ca="1">IF(AND(U$233, Q245&lt;&gt;Q244), OFFSET(Portfolio_Math!$X1905, P$88, 0), NA())</f>
        <v>9.4616547778176407E-2</v>
      </c>
    </row>
    <row r="246" spans="4:21" ht="13" customHeight="1">
      <c r="D246" s="48">
        <f t="shared" si="6"/>
        <v>1879</v>
      </c>
      <c r="E246" s="531" t="e">
        <f t="shared" si="2"/>
        <v>#N/A</v>
      </c>
      <c r="F246">
        <f t="shared" ca="1" si="3"/>
        <v>1979</v>
      </c>
      <c r="G246" s="572" t="e">
        <f ca="1">IF(AND(G$233, F246&lt;&gt;F245), OFFSET(IF(E$232, Portfolio_Math!$M106, Portfolio_Math!$M256), E$88, 0), NA())</f>
        <v>#N/A</v>
      </c>
      <c r="H246" s="572" t="e">
        <f ca="1">IF(AND(H$233, F246&lt;&gt;F245), OFFSET(Portfolio_Math!$M1606, E$88, 0), NA())</f>
        <v>#N/A</v>
      </c>
      <c r="I246" s="572">
        <f ca="1">IF(AND(I$233, F246&lt;&gt;F245), OFFSET(Portfolio_Math!$M1756, E$88, 0), NA())</f>
        <v>0.16611448934040984</v>
      </c>
      <c r="J246" s="572">
        <f ca="1">IF(AND(J$233,  F246&lt;&gt;F245), OFFSET(Portfolio_Math!$M1906, E$88, 0), NA())</f>
        <v>0.14588375079850846</v>
      </c>
      <c r="O246" s="48">
        <f t="shared" si="7"/>
        <v>1879</v>
      </c>
      <c r="P246" s="531" t="e">
        <f t="shared" si="4"/>
        <v>#N/A</v>
      </c>
      <c r="Q246">
        <f t="shared" ca="1" si="5"/>
        <v>1994</v>
      </c>
      <c r="R246" s="572" t="e">
        <f ca="1">IF(AND(R$233, Q246&lt;&gt;Q245), OFFSET(IF(P$232, Portfolio_Math!$X106, Portfolio_Math!$X256), P$88, 0), NA())</f>
        <v>#N/A</v>
      </c>
      <c r="S246" s="572" t="e">
        <f ca="1">IF(AND(S$233, Q246&lt;&gt;Q245), OFFSET(Portfolio_Math!$X1606, P$88, 0), NA())</f>
        <v>#N/A</v>
      </c>
      <c r="T246" s="572">
        <f ca="1">IF(AND(T$233, Q246&lt;&gt;Q245), OFFSET(Portfolio_Math!$X1756, P$88, 0), NA())</f>
        <v>8.3985979401244304E-2</v>
      </c>
      <c r="U246" s="572">
        <f ca="1">IF(AND(U$233, Q246&lt;&gt;Q245), OFFSET(Portfolio_Math!$X1906, P$88, 0), NA())</f>
        <v>6.0507490608074033E-2</v>
      </c>
    </row>
    <row r="247" spans="4:21" ht="13" customHeight="1">
      <c r="D247" s="48">
        <f t="shared" si="6"/>
        <v>1880</v>
      </c>
      <c r="E247" s="531" t="e">
        <f t="shared" si="2"/>
        <v>#N/A</v>
      </c>
      <c r="F247">
        <f t="shared" ca="1" si="3"/>
        <v>1980</v>
      </c>
      <c r="G247" s="572" t="e">
        <f ca="1">IF(AND(G$233, F247&lt;&gt;F246), OFFSET(IF(E$232, Portfolio_Math!$M107, Portfolio_Math!$M257), E$88, 0), NA())</f>
        <v>#N/A</v>
      </c>
      <c r="H247" s="572" t="e">
        <f ca="1">IF(AND(H$233, F247&lt;&gt;F246), OFFSET(Portfolio_Math!$M1607, E$88, 0), NA())</f>
        <v>#N/A</v>
      </c>
      <c r="I247" s="572">
        <f ca="1">IF(AND(I$233, F247&lt;&gt;F246), OFFSET(Portfolio_Math!$M1757, E$88, 0), NA())</f>
        <v>0.17223975862508256</v>
      </c>
      <c r="J247" s="572">
        <f ca="1">IF(AND(J$233,  F247&lt;&gt;F246), OFFSET(Portfolio_Math!$M1907, E$88, 0), NA())</f>
        <v>0.13659294592950655</v>
      </c>
      <c r="O247" s="48">
        <f t="shared" si="7"/>
        <v>1880</v>
      </c>
      <c r="P247" s="531" t="e">
        <f t="shared" si="4"/>
        <v>#N/A</v>
      </c>
      <c r="Q247">
        <f t="shared" ca="1" si="5"/>
        <v>1995</v>
      </c>
      <c r="R247" s="572" t="e">
        <f ca="1">IF(AND(R$233, Q247&lt;&gt;Q246), OFFSET(IF(P$232, Portfolio_Math!$X107, Portfolio_Math!$X257), P$88, 0), NA())</f>
        <v>#N/A</v>
      </c>
      <c r="S247" s="572" t="e">
        <f ca="1">IF(AND(S$233, Q247&lt;&gt;Q246), OFFSET(Portfolio_Math!$X1607, P$88, 0), NA())</f>
        <v>#N/A</v>
      </c>
      <c r="T247" s="572">
        <f ca="1">IF(AND(T$233, Q247&lt;&gt;Q246), OFFSET(Portfolio_Math!$X1757, P$88, 0), NA())</f>
        <v>9.542675757805652E-2</v>
      </c>
      <c r="U247" s="572">
        <f ca="1">IF(AND(U$233, Q247&lt;&gt;Q246), OFFSET(Portfolio_Math!$X1907, P$88, 0), NA())</f>
        <v>7.4375424727417094E-2</v>
      </c>
    </row>
    <row r="248" spans="4:21" ht="13" customHeight="1">
      <c r="D248" s="48">
        <f t="shared" si="6"/>
        <v>1881</v>
      </c>
      <c r="E248" s="531" t="e">
        <f t="shared" si="2"/>
        <v>#N/A</v>
      </c>
      <c r="F248">
        <f t="shared" ca="1" si="3"/>
        <v>1981</v>
      </c>
      <c r="G248" s="572" t="e">
        <f ca="1">IF(AND(G$233, F248&lt;&gt;F247), OFFSET(IF(E$232, Portfolio_Math!$M108, Portfolio_Math!$M258), E$88, 0), NA())</f>
        <v>#N/A</v>
      </c>
      <c r="H248" s="572" t="e">
        <f ca="1">IF(AND(H$233, F248&lt;&gt;F247), OFFSET(Portfolio_Math!$M1608, E$88, 0), NA())</f>
        <v>#N/A</v>
      </c>
      <c r="I248" s="572">
        <f ca="1">IF(AND(I$233, F248&lt;&gt;F247), OFFSET(Portfolio_Math!$M1758, E$88, 0), NA())</f>
        <v>0.13762112832311524</v>
      </c>
      <c r="J248" s="572">
        <f ca="1">IF(AND(J$233,  F248&lt;&gt;F247), OFFSET(Portfolio_Math!$M1908, E$88, 0), NA())</f>
        <v>0.1369225956951583</v>
      </c>
      <c r="O248" s="48">
        <f t="shared" si="7"/>
        <v>1881</v>
      </c>
      <c r="P248" s="531" t="e">
        <f t="shared" si="4"/>
        <v>#N/A</v>
      </c>
      <c r="Q248">
        <f t="shared" ca="1" si="5"/>
        <v>1996</v>
      </c>
      <c r="R248" s="572" t="e">
        <f ca="1">IF(AND(R$233, Q248&lt;&gt;Q247), OFFSET(IF(P$232, Portfolio_Math!$X108, Portfolio_Math!$X258), P$88, 0), NA())</f>
        <v>#N/A</v>
      </c>
      <c r="S248" s="572" t="e">
        <f ca="1">IF(AND(S$233, Q248&lt;&gt;Q247), OFFSET(Portfolio_Math!$X1608, P$88, 0), NA())</f>
        <v>#N/A</v>
      </c>
      <c r="T248" s="572">
        <f ca="1">IF(AND(T$233, Q248&lt;&gt;Q247), OFFSET(Portfolio_Math!$X1758, P$88, 0), NA())</f>
        <v>8.0426556576026487E-2</v>
      </c>
      <c r="U248" s="572">
        <f ca="1">IF(AND(U$233, Q248&lt;&gt;Q247), OFFSET(Portfolio_Math!$X1908, P$88, 0), NA())</f>
        <v>6.9039797089924138E-2</v>
      </c>
    </row>
    <row r="249" spans="4:21" ht="13" customHeight="1">
      <c r="D249" s="48">
        <f t="shared" si="6"/>
        <v>1882</v>
      </c>
      <c r="E249" s="531" t="e">
        <f t="shared" si="2"/>
        <v>#N/A</v>
      </c>
      <c r="F249">
        <f t="shared" ca="1" si="3"/>
        <v>1982</v>
      </c>
      <c r="G249" s="572" t="e">
        <f ca="1">IF(AND(G$233, F249&lt;&gt;F248), OFFSET(IF(E$232, Portfolio_Math!$M109, Portfolio_Math!$M259), E$88, 0), NA())</f>
        <v>#N/A</v>
      </c>
      <c r="H249" s="572" t="e">
        <f ca="1">IF(AND(H$233, F249&lt;&gt;F248), OFFSET(Portfolio_Math!$M1609, E$88, 0), NA())</f>
        <v>#N/A</v>
      </c>
      <c r="I249" s="572">
        <f ca="1">IF(AND(I$233, F249&lt;&gt;F248), OFFSET(Portfolio_Math!$M1759, E$88, 0), NA())</f>
        <v>0.16483359607188364</v>
      </c>
      <c r="J249" s="572">
        <f ca="1">IF(AND(J$233,  F249&lt;&gt;F248), OFFSET(Portfolio_Math!$M1909, E$88, 0), NA())</f>
        <v>0.14769789887572138</v>
      </c>
      <c r="O249" s="48">
        <f t="shared" si="7"/>
        <v>1882</v>
      </c>
      <c r="P249" s="531" t="e">
        <f t="shared" si="4"/>
        <v>#N/A</v>
      </c>
      <c r="Q249">
        <f t="shared" ca="1" si="5"/>
        <v>1997</v>
      </c>
      <c r="R249" s="572" t="e">
        <f ca="1">IF(AND(R$233, Q249&lt;&gt;Q248), OFFSET(IF(P$232, Portfolio_Math!$X109, Portfolio_Math!$X259), P$88, 0), NA())</f>
        <v>#N/A</v>
      </c>
      <c r="S249" s="572" t="e">
        <f ca="1">IF(AND(S$233, Q249&lt;&gt;Q248), OFFSET(Portfolio_Math!$X1609, P$88, 0), NA())</f>
        <v>#N/A</v>
      </c>
      <c r="T249" s="572">
        <f ca="1">IF(AND(T$233, Q249&lt;&gt;Q248), OFFSET(Portfolio_Math!$X1759, P$88, 0), NA())</f>
        <v>8.2828622815037001E-2</v>
      </c>
      <c r="U249" s="572">
        <f ca="1">IF(AND(U$233, Q249&lt;&gt;Q248), OFFSET(Portfolio_Math!$X1909, P$88, 0), NA())</f>
        <v>5.8584653700143541E-2</v>
      </c>
    </row>
    <row r="250" spans="4:21" ht="13" customHeight="1">
      <c r="D250" s="48">
        <f t="shared" si="6"/>
        <v>1883</v>
      </c>
      <c r="E250" s="531" t="e">
        <f t="shared" si="2"/>
        <v>#N/A</v>
      </c>
      <c r="F250">
        <f t="shared" ca="1" si="3"/>
        <v>1983</v>
      </c>
      <c r="G250" s="572" t="e">
        <f ca="1">IF(AND(G$233, F250&lt;&gt;F249), OFFSET(IF(E$232, Portfolio_Math!$M110, Portfolio_Math!$M260), E$88, 0), NA())</f>
        <v>#N/A</v>
      </c>
      <c r="H250" s="572" t="e">
        <f ca="1">IF(AND(H$233, F250&lt;&gt;F249), OFFSET(Portfolio_Math!$M1610, E$88, 0), NA())</f>
        <v>#N/A</v>
      </c>
      <c r="I250" s="572">
        <f ca="1">IF(AND(I$233, F250&lt;&gt;F249), OFFSET(Portfolio_Math!$M1760, E$88, 0), NA())</f>
        <v>0.15040449431450553</v>
      </c>
      <c r="J250" s="572">
        <f ca="1">IF(AND(J$233,  F250&lt;&gt;F249), OFFSET(Portfolio_Math!$M1910, E$88, 0), NA())</f>
        <v>0.14816577026621758</v>
      </c>
      <c r="O250" s="48">
        <f t="shared" si="7"/>
        <v>1883</v>
      </c>
      <c r="P250" s="531" t="e">
        <f t="shared" si="4"/>
        <v>#N/A</v>
      </c>
      <c r="Q250">
        <f t="shared" ca="1" si="5"/>
        <v>1998</v>
      </c>
      <c r="R250" s="572" t="e">
        <f ca="1">IF(AND(R$233, Q250&lt;&gt;Q249), OFFSET(IF(P$232, Portfolio_Math!$X110, Portfolio_Math!$X260), P$88, 0), NA())</f>
        <v>#N/A</v>
      </c>
      <c r="S250" s="572" t="e">
        <f ca="1">IF(AND(S$233, Q250&lt;&gt;Q249), OFFSET(Portfolio_Math!$X1610, P$88, 0), NA())</f>
        <v>#N/A</v>
      </c>
      <c r="T250" s="572">
        <f ca="1">IF(AND(T$233, Q250&lt;&gt;Q249), OFFSET(Portfolio_Math!$X1760, P$88, 0), NA())</f>
        <v>7.27650383499725E-2</v>
      </c>
      <c r="U250" s="572">
        <f ca="1">IF(AND(U$233, Q250&lt;&gt;Q249), OFFSET(Portfolio_Math!$X1910, P$88, 0), NA())</f>
        <v>5.6727521108385082E-2</v>
      </c>
    </row>
    <row r="251" spans="4:21" ht="13" customHeight="1">
      <c r="D251" s="48">
        <f t="shared" si="6"/>
        <v>1884</v>
      </c>
      <c r="E251" s="531" t="e">
        <f t="shared" si="2"/>
        <v>#N/A</v>
      </c>
      <c r="F251">
        <f t="shared" ca="1" si="3"/>
        <v>1984</v>
      </c>
      <c r="G251" s="572" t="e">
        <f ca="1">IF(AND(G$233, F251&lt;&gt;F250), OFFSET(IF(E$232, Portfolio_Math!$M111, Portfolio_Math!$M261), E$88, 0), NA())</f>
        <v>#N/A</v>
      </c>
      <c r="H251" s="572" t="e">
        <f ca="1">IF(AND(H$233, F251&lt;&gt;F250), OFFSET(Portfolio_Math!$M1611, E$88, 0), NA())</f>
        <v>#N/A</v>
      </c>
      <c r="I251" s="572">
        <f ca="1">IF(AND(I$233, F251&lt;&gt;F250), OFFSET(Portfolio_Math!$M1761, E$88, 0), NA())</f>
        <v>0.14834197055955212</v>
      </c>
      <c r="J251" s="572">
        <f ca="1">IF(AND(J$233,  F251&lt;&gt;F250), OFFSET(Portfolio_Math!$M1911, E$88, 0), NA())</f>
        <v>0.14714504191636402</v>
      </c>
      <c r="O251" s="48">
        <f t="shared" si="7"/>
        <v>1884</v>
      </c>
      <c r="P251" s="531" t="e">
        <f t="shared" si="4"/>
        <v>#N/A</v>
      </c>
      <c r="Q251">
        <f t="shared" ca="1" si="5"/>
        <v>1999</v>
      </c>
      <c r="R251" s="572" t="e">
        <f ca="1">IF(AND(R$233, Q251&lt;&gt;Q250), OFFSET(IF(P$232, Portfolio_Math!$X111, Portfolio_Math!$X261), P$88, 0), NA())</f>
        <v>#N/A</v>
      </c>
      <c r="S251" s="572" t="e">
        <f ca="1">IF(AND(S$233, Q251&lt;&gt;Q250), OFFSET(Portfolio_Math!$X1611, P$88, 0), NA())</f>
        <v>#N/A</v>
      </c>
      <c r="T251" s="572">
        <f ca="1">IF(AND(T$233, Q251&lt;&gt;Q250), OFFSET(Portfolio_Math!$X1761, P$88, 0), NA())</f>
        <v>2.6227885205416079E-2</v>
      </c>
      <c r="U251" s="572">
        <f ca="1">IF(AND(U$233, Q251&lt;&gt;Q250), OFFSET(Portfolio_Math!$X1911, P$88, 0), NA())</f>
        <v>6.2469045018770153E-2</v>
      </c>
    </row>
    <row r="252" spans="4:21" ht="13" customHeight="1">
      <c r="D252" s="48">
        <f t="shared" si="6"/>
        <v>1885</v>
      </c>
      <c r="E252" s="531" t="e">
        <f t="shared" si="2"/>
        <v>#N/A</v>
      </c>
      <c r="F252">
        <f t="shared" ca="1" si="3"/>
        <v>1985</v>
      </c>
      <c r="G252" s="572" t="e">
        <f ca="1">IF(AND(G$233, F252&lt;&gt;F251), OFFSET(IF(E$232, Portfolio_Math!$M112, Portfolio_Math!$M262), E$88, 0), NA())</f>
        <v>#N/A</v>
      </c>
      <c r="H252" s="572" t="e">
        <f ca="1">IF(AND(H$233, F252&lt;&gt;F251), OFFSET(Portfolio_Math!$M1612, E$88, 0), NA())</f>
        <v>#N/A</v>
      </c>
      <c r="I252" s="572">
        <f ca="1">IF(AND(I$233, F252&lt;&gt;F251), OFFSET(Portfolio_Math!$M1762, E$88, 0), NA())</f>
        <v>0.14302879502350296</v>
      </c>
      <c r="J252" s="572">
        <f ca="1">IF(AND(J$233,  F252&lt;&gt;F251), OFFSET(Portfolio_Math!$M1912, E$88, 0), NA())</f>
        <v>0.15714499379234392</v>
      </c>
      <c r="O252" s="48">
        <f t="shared" si="7"/>
        <v>1885</v>
      </c>
      <c r="P252" s="531" t="e">
        <f t="shared" si="4"/>
        <v>#N/A</v>
      </c>
      <c r="Q252">
        <f t="shared" ca="1" si="5"/>
        <v>2000</v>
      </c>
      <c r="R252" s="572" t="e">
        <f ca="1">IF(AND(R$233, Q252&lt;&gt;Q251), OFFSET(IF(P$232, Portfolio_Math!$X112, Portfolio_Math!$X262), P$88, 0), NA())</f>
        <v>#N/A</v>
      </c>
      <c r="S252" s="572" t="e">
        <f ca="1">IF(AND(S$233, Q252&lt;&gt;Q251), OFFSET(Portfolio_Math!$X1612, P$88, 0), NA())</f>
        <v>#N/A</v>
      </c>
      <c r="T252" s="572">
        <f ca="1">IF(AND(T$233, Q252&lt;&gt;Q251), OFFSET(Portfolio_Math!$X1762, P$88, 0), NA())</f>
        <v>3.0906777823350273E-2</v>
      </c>
      <c r="U252" s="572">
        <f ca="1">IF(AND(U$233, Q252&lt;&gt;Q251), OFFSET(Portfolio_Math!$X1912, P$88, 0), NA())</f>
        <v>5.3455299405524848E-2</v>
      </c>
    </row>
    <row r="253" spans="4:21" ht="13" customHeight="1">
      <c r="D253" s="48">
        <f t="shared" si="6"/>
        <v>1886</v>
      </c>
      <c r="E253" s="531" t="e">
        <f t="shared" si="2"/>
        <v>#N/A</v>
      </c>
      <c r="F253">
        <f t="shared" ca="1" si="3"/>
        <v>1986</v>
      </c>
      <c r="G253" s="572" t="e">
        <f ca="1">IF(AND(G$233, F253&lt;&gt;F252), OFFSET(IF(E$232, Portfolio_Math!$M113, Portfolio_Math!$M263), E$88, 0), NA())</f>
        <v>#N/A</v>
      </c>
      <c r="H253" s="572" t="e">
        <f ca="1">IF(AND(H$233, F253&lt;&gt;F252), OFFSET(Portfolio_Math!$M1613, E$88, 0), NA())</f>
        <v>#N/A</v>
      </c>
      <c r="I253" s="572">
        <f ca="1">IF(AND(I$233, F253&lt;&gt;F252), OFFSET(Portfolio_Math!$M1763, E$88, 0), NA())</f>
        <v>0.13321298474348775</v>
      </c>
      <c r="J253" s="572">
        <f ca="1">IF(AND(J$233,  F253&lt;&gt;F252), OFFSET(Portfolio_Math!$M1913, E$88, 0), NA())</f>
        <v>0.12790031039694982</v>
      </c>
      <c r="O253" s="48">
        <f t="shared" si="7"/>
        <v>1886</v>
      </c>
      <c r="P253" s="531" t="e">
        <f t="shared" si="4"/>
        <v>#N/A</v>
      </c>
      <c r="Q253">
        <f t="shared" ca="1" si="5"/>
        <v>2001</v>
      </c>
      <c r="R253" s="572" t="e">
        <f ca="1">IF(AND(R$233, Q253&lt;&gt;Q252), OFFSET(IF(P$232, Portfolio_Math!$X113, Portfolio_Math!$X263), P$88, 0), NA())</f>
        <v>#N/A</v>
      </c>
      <c r="S253" s="572" t="e">
        <f ca="1">IF(AND(S$233, Q253&lt;&gt;Q252), OFFSET(Portfolio_Math!$X1613, P$88, 0), NA())</f>
        <v>#N/A</v>
      </c>
      <c r="T253" s="572">
        <f ca="1">IF(AND(T$233, Q253&lt;&gt;Q252), OFFSET(Portfolio_Math!$X1763, P$88, 0), NA())</f>
        <v>4.8843850273173617E-2</v>
      </c>
      <c r="U253" s="572">
        <f ca="1">IF(AND(U$233, Q253&lt;&gt;Q252), OFFSET(Portfolio_Math!$X1913, P$88, 0), NA())</f>
        <v>5.621230083553308E-2</v>
      </c>
    </row>
    <row r="254" spans="4:21" ht="13" customHeight="1">
      <c r="D254" s="48">
        <f t="shared" si="6"/>
        <v>1887</v>
      </c>
      <c r="E254" s="531" t="e">
        <f t="shared" si="2"/>
        <v>#N/A</v>
      </c>
      <c r="F254">
        <f t="shared" ca="1" si="3"/>
        <v>1987</v>
      </c>
      <c r="G254" s="572" t="e">
        <f ca="1">IF(AND(G$233, F254&lt;&gt;F253), OFFSET(IF(E$232, Portfolio_Math!$M114, Portfolio_Math!$M264), E$88, 0), NA())</f>
        <v>#N/A</v>
      </c>
      <c r="H254" s="572" t="e">
        <f ca="1">IF(AND(H$233, F254&lt;&gt;F253), OFFSET(Portfolio_Math!$M1614, E$88, 0), NA())</f>
        <v>#N/A</v>
      </c>
      <c r="I254" s="572">
        <f ca="1">IF(AND(I$233, F254&lt;&gt;F253), OFFSET(Portfolio_Math!$M1764, E$88, 0), NA())</f>
        <v>0.11700876795963389</v>
      </c>
      <c r="J254" s="572">
        <f ca="1">IF(AND(J$233,  F254&lt;&gt;F253), OFFSET(Portfolio_Math!$M1914, E$88, 0), NA())</f>
        <v>0.10041959934642275</v>
      </c>
      <c r="O254" s="48">
        <f t="shared" si="7"/>
        <v>1887</v>
      </c>
      <c r="P254" s="531" t="e">
        <f t="shared" si="4"/>
        <v>#N/A</v>
      </c>
      <c r="Q254">
        <f t="shared" ca="1" si="5"/>
        <v>2002</v>
      </c>
      <c r="R254" s="572" t="e">
        <f ca="1">IF(AND(R$233, Q254&lt;&gt;Q253), OFFSET(IF(P$232, Portfolio_Math!$X114, Portfolio_Math!$X264), P$88, 0), NA())</f>
        <v>#N/A</v>
      </c>
      <c r="S254" s="572" t="e">
        <f ca="1">IF(AND(S$233, Q254&lt;&gt;Q253), OFFSET(Portfolio_Math!$X1614, P$88, 0), NA())</f>
        <v>#N/A</v>
      </c>
      <c r="T254" s="572">
        <f ca="1">IF(AND(T$233, Q254&lt;&gt;Q253), OFFSET(Portfolio_Math!$X1764, P$88, 0), NA())</f>
        <v>5.2016777832235572E-2</v>
      </c>
      <c r="U254" s="572">
        <f ca="1">IF(AND(U$233, Q254&lt;&gt;Q253), OFFSET(Portfolio_Math!$X1914, P$88, 0), NA())</f>
        <v>6.5956831892030054E-2</v>
      </c>
    </row>
    <row r="255" spans="4:21" ht="13" customHeight="1">
      <c r="D255" s="48">
        <f t="shared" si="6"/>
        <v>1888</v>
      </c>
      <c r="E255" s="531" t="e">
        <f t="shared" si="2"/>
        <v>#N/A</v>
      </c>
      <c r="F255">
        <f t="shared" ca="1" si="3"/>
        <v>1988</v>
      </c>
      <c r="G255" s="572" t="e">
        <f ca="1">IF(AND(G$233, F255&lt;&gt;F254), OFFSET(IF(E$232, Portfolio_Math!$M115, Portfolio_Math!$M265), E$88, 0), NA())</f>
        <v>#N/A</v>
      </c>
      <c r="H255" s="572" t="e">
        <f ca="1">IF(AND(H$233, F255&lt;&gt;F254), OFFSET(Portfolio_Math!$M1615, E$88, 0), NA())</f>
        <v>#N/A</v>
      </c>
      <c r="I255" s="572">
        <f ca="1">IF(AND(I$233, F255&lt;&gt;F254), OFFSET(Portfolio_Math!$M1765, E$88, 0), NA())</f>
        <v>0.12594030607577222</v>
      </c>
      <c r="J255" s="572">
        <f ca="1">IF(AND(J$233,  F255&lt;&gt;F254), OFFSET(Portfolio_Math!$M1915, E$88, 0), NA())</f>
        <v>8.4252505242150777E-2</v>
      </c>
      <c r="O255" s="48">
        <f t="shared" si="7"/>
        <v>1888</v>
      </c>
      <c r="P255" s="531" t="e">
        <f t="shared" si="4"/>
        <v>#N/A</v>
      </c>
      <c r="Q255">
        <f t="shared" ca="1" si="5"/>
        <v>2003</v>
      </c>
      <c r="R255" s="572" t="e">
        <f ca="1">IF(AND(R$233, Q255&lt;&gt;Q254), OFFSET(IF(P$232, Portfolio_Math!$X115, Portfolio_Math!$X265), P$88, 0), NA())</f>
        <v>#N/A</v>
      </c>
      <c r="S255" s="572" t="e">
        <f ca="1">IF(AND(S$233, Q255&lt;&gt;Q254), OFFSET(Portfolio_Math!$X1615, P$88, 0), NA())</f>
        <v>#N/A</v>
      </c>
      <c r="T255" s="572">
        <f ca="1">IF(AND(T$233, Q255&lt;&gt;Q254), OFFSET(Portfolio_Math!$X1765, P$88, 0), NA())</f>
        <v>8.0356312463413238E-2</v>
      </c>
      <c r="U255" s="572" t="e">
        <f ca="1">IF(AND(U$233, Q255&lt;&gt;Q254), OFFSET(Portfolio_Math!$X1915, P$88, 0), NA())</f>
        <v>#N/A</v>
      </c>
    </row>
    <row r="256" spans="4:21" ht="13" customHeight="1">
      <c r="D256" s="48">
        <f t="shared" si="6"/>
        <v>1889</v>
      </c>
      <c r="E256" s="531" t="e">
        <f t="shared" si="2"/>
        <v>#N/A</v>
      </c>
      <c r="F256">
        <f t="shared" ca="1" si="3"/>
        <v>1989</v>
      </c>
      <c r="G256" s="572" t="e">
        <f ca="1">IF(AND(G$233, F256&lt;&gt;F255), OFFSET(IF(E$232, Portfolio_Math!$M116, Portfolio_Math!$M266), E$88, 0), NA())</f>
        <v>#N/A</v>
      </c>
      <c r="H256" s="572" t="e">
        <f ca="1">IF(AND(H$233, F256&lt;&gt;F255), OFFSET(Portfolio_Math!$M1616, E$88, 0), NA())</f>
        <v>#N/A</v>
      </c>
      <c r="I256" s="572">
        <f ca="1">IF(AND(I$233, F256&lt;&gt;F255), OFFSET(Portfolio_Math!$M1766, E$88, 0), NA())</f>
        <v>0.12544923505294037</v>
      </c>
      <c r="J256" s="572">
        <f ca="1">IF(AND(J$233,  F256&lt;&gt;F255), OFFSET(Portfolio_Math!$M1916, E$88, 0), NA())</f>
        <v>9.0138760633681203E-2</v>
      </c>
      <c r="O256" s="48">
        <f t="shared" si="7"/>
        <v>1889</v>
      </c>
      <c r="P256" s="531" t="e">
        <f t="shared" si="4"/>
        <v>#N/A</v>
      </c>
      <c r="Q256">
        <f t="shared" ca="1" si="5"/>
        <v>2004</v>
      </c>
      <c r="R256" s="572" t="e">
        <f ca="1">IF(AND(R$233, Q256&lt;&gt;Q255), OFFSET(IF(P$232, Portfolio_Math!$X116, Portfolio_Math!$X266), P$88, 0), NA())</f>
        <v>#N/A</v>
      </c>
      <c r="S256" s="572" t="e">
        <f ca="1">IF(AND(S$233, Q256&lt;&gt;Q255), OFFSET(Portfolio_Math!$X1616, P$88, 0), NA())</f>
        <v>#N/A</v>
      </c>
      <c r="T256" s="572">
        <f ca="1">IF(AND(T$233, Q256&lt;&gt;Q255), OFFSET(Portfolio_Math!$X1766, P$88, 0), NA())</f>
        <v>7.5171052073453426E-2</v>
      </c>
      <c r="U256" s="572" t="e">
        <f ca="1">IF(AND(U$233, Q256&lt;&gt;Q255), OFFSET(Portfolio_Math!$X1916, P$88, 0), NA())</f>
        <v>#N/A</v>
      </c>
    </row>
    <row r="257" spans="4:21" ht="13" customHeight="1">
      <c r="D257" s="48">
        <f t="shared" si="6"/>
        <v>1890</v>
      </c>
      <c r="E257" s="531" t="e">
        <f t="shared" ref="E257:E276" si="8">IF(AND($D257&gt;=E$85, $D257&lt;=E$86), $D257, NA())</f>
        <v>#N/A</v>
      </c>
      <c r="F257">
        <f t="shared" ca="1" si="3"/>
        <v>1990</v>
      </c>
      <c r="G257" s="572" t="e">
        <f ca="1">IF(AND(G$233, F257&lt;&gt;F256), OFFSET(IF(E$232, Portfolio_Math!$M117, Portfolio_Math!$M267), E$88, 0), NA())</f>
        <v>#N/A</v>
      </c>
      <c r="H257" s="572" t="e">
        <f ca="1">IF(AND(H$233, F257&lt;&gt;F256), OFFSET(Portfolio_Math!$M1617, E$88, 0), NA())</f>
        <v>#N/A</v>
      </c>
      <c r="I257" s="572">
        <f ca="1">IF(AND(I$233, F257&lt;&gt;F256), OFFSET(Portfolio_Math!$M1767, E$88, 0), NA())</f>
        <v>0.12568139256881783</v>
      </c>
      <c r="J257" s="572">
        <f ca="1">IF(AND(J$233,  F257&lt;&gt;F256), OFFSET(Portfolio_Math!$M1917, E$88, 0), NA())</f>
        <v>8.5717682345179735E-2</v>
      </c>
      <c r="O257" s="48">
        <f t="shared" si="7"/>
        <v>1890</v>
      </c>
      <c r="P257" s="531" t="e">
        <f t="shared" si="4"/>
        <v>#N/A</v>
      </c>
      <c r="Q257">
        <f t="shared" ca="1" si="5"/>
        <v>2005</v>
      </c>
      <c r="R257" s="572" t="e">
        <f ca="1">IF(AND(R$233, Q257&lt;&gt;Q256), OFFSET(IF(P$232, Portfolio_Math!$X117, Portfolio_Math!$X267), P$88, 0), NA())</f>
        <v>#N/A</v>
      </c>
      <c r="S257" s="572" t="e">
        <f ca="1">IF(AND(S$233, Q257&lt;&gt;Q256), OFFSET(Portfolio_Math!$X1617, P$88, 0), NA())</f>
        <v>#N/A</v>
      </c>
      <c r="T257" s="572">
        <f ca="1">IF(AND(T$233, Q257&lt;&gt;Q256), OFFSET(Portfolio_Math!$X1767, P$88, 0), NA())</f>
        <v>6.6241364523939028E-2</v>
      </c>
      <c r="U257" s="572" t="e">
        <f ca="1">IF(AND(U$233, Q257&lt;&gt;Q256), OFFSET(Portfolio_Math!$X1917, P$88, 0), NA())</f>
        <v>#N/A</v>
      </c>
    </row>
    <row r="258" spans="4:21" ht="13" customHeight="1">
      <c r="D258" s="48">
        <f t="shared" si="6"/>
        <v>1891</v>
      </c>
      <c r="E258" s="531" t="e">
        <f t="shared" si="8"/>
        <v>#N/A</v>
      </c>
      <c r="F258">
        <f t="shared" ca="1" si="3"/>
        <v>1991</v>
      </c>
      <c r="G258" s="572" t="e">
        <f ca="1">IF(AND(G$233, F258&lt;&gt;F257), OFFSET(IF(E$232, Portfolio_Math!$M118, Portfolio_Math!$M268), E$88, 0), NA())</f>
        <v>#N/A</v>
      </c>
      <c r="H258" s="572" t="e">
        <f ca="1">IF(AND(H$233, F258&lt;&gt;F257), OFFSET(Portfolio_Math!$M1618, E$88, 0), NA())</f>
        <v>#N/A</v>
      </c>
      <c r="I258" s="572">
        <f ca="1">IF(AND(I$233, F258&lt;&gt;F257), OFFSET(Portfolio_Math!$M1768, E$88, 0), NA())</f>
        <v>0.12640152464755716</v>
      </c>
      <c r="J258" s="572">
        <f ca="1">IF(AND(J$233,  F258&lt;&gt;F257), OFFSET(Portfolio_Math!$M1918, E$88, 0), NA())</f>
        <v>9.7703944366039019E-2</v>
      </c>
      <c r="O258" s="48">
        <f t="shared" si="7"/>
        <v>1891</v>
      </c>
      <c r="P258" s="531" t="e">
        <f t="shared" si="4"/>
        <v>#N/A</v>
      </c>
      <c r="Q258">
        <f t="shared" ca="1" si="5"/>
        <v>2006</v>
      </c>
      <c r="R258" s="572" t="e">
        <f ca="1">IF(AND(R$233, Q258&lt;&gt;Q257), OFFSET(IF(P$232, Portfolio_Math!$X118, Portfolio_Math!$X268), P$88, 0), NA())</f>
        <v>#N/A</v>
      </c>
      <c r="S258" s="572" t="e">
        <f ca="1">IF(AND(S$233, Q258&lt;&gt;Q257), OFFSET(Portfolio_Math!$X1618, P$88, 0), NA())</f>
        <v>#N/A</v>
      </c>
      <c r="T258" s="572">
        <f ca="1">IF(AND(T$233, Q258&lt;&gt;Q257), OFFSET(Portfolio_Math!$X1768, P$88, 0), NA())</f>
        <v>5.8794201991157369E-2</v>
      </c>
      <c r="U258" s="572" t="e">
        <f ca="1">IF(AND(U$233, Q258&lt;&gt;Q257), OFFSET(Portfolio_Math!$X1918, P$88, 0), NA())</f>
        <v>#N/A</v>
      </c>
    </row>
    <row r="259" spans="4:21" ht="13" customHeight="1">
      <c r="D259" s="48">
        <f t="shared" si="6"/>
        <v>1892</v>
      </c>
      <c r="E259" s="531" t="e">
        <f t="shared" si="8"/>
        <v>#N/A</v>
      </c>
      <c r="F259">
        <f t="shared" ca="1" si="3"/>
        <v>1992</v>
      </c>
      <c r="G259" s="572" t="e">
        <f ca="1">IF(AND(G$233, F259&lt;&gt;F258), OFFSET(IF(E$232, Portfolio_Math!$M119, Portfolio_Math!$M269), E$88, 0), NA())</f>
        <v>#N/A</v>
      </c>
      <c r="H259" s="572" t="e">
        <f ca="1">IF(AND(H$233, F259&lt;&gt;F258), OFFSET(Portfolio_Math!$M1619, E$88, 0), NA())</f>
        <v>#N/A</v>
      </c>
      <c r="I259" s="572">
        <f ca="1">IF(AND(I$233, F259&lt;&gt;F258), OFFSET(Portfolio_Math!$M1769, E$88, 0), NA())</f>
        <v>9.0833294520492602E-2</v>
      </c>
      <c r="J259" s="572">
        <f ca="1">IF(AND(J$233,  F259&lt;&gt;F258), OFFSET(Portfolio_Math!$M1919, E$88, 0), NA())</f>
        <v>9.3055024516438323E-2</v>
      </c>
      <c r="O259" s="48">
        <f t="shared" si="7"/>
        <v>1892</v>
      </c>
      <c r="P259" s="531" t="e">
        <f t="shared" si="4"/>
        <v>#N/A</v>
      </c>
      <c r="Q259">
        <f t="shared" ca="1" si="5"/>
        <v>2007</v>
      </c>
      <c r="R259" s="572" t="e">
        <f ca="1">IF(AND(R$233, Q259&lt;&gt;Q258), OFFSET(IF(P$232, Portfolio_Math!$X119, Portfolio_Math!$X269), P$88, 0), NA())</f>
        <v>#N/A</v>
      </c>
      <c r="S259" s="572" t="e">
        <f ca="1">IF(AND(S$233, Q259&lt;&gt;Q258), OFFSET(Portfolio_Math!$X1619, P$88, 0), NA())</f>
        <v>#N/A</v>
      </c>
      <c r="T259" s="572">
        <f ca="1">IF(AND(T$233, Q259&lt;&gt;Q258), OFFSET(Portfolio_Math!$X1769, P$88, 0), NA())</f>
        <v>5.2241493375133841E-2</v>
      </c>
      <c r="U259" s="572" t="e">
        <f ca="1">IF(AND(U$233, Q259&lt;&gt;Q258), OFFSET(Portfolio_Math!$X1919, P$88, 0), NA())</f>
        <v>#N/A</v>
      </c>
    </row>
    <row r="260" spans="4:21" ht="13" customHeight="1">
      <c r="D260" s="48">
        <f t="shared" si="6"/>
        <v>1893</v>
      </c>
      <c r="E260" s="531" t="e">
        <f t="shared" si="8"/>
        <v>#N/A</v>
      </c>
      <c r="F260">
        <f t="shared" ca="1" si="3"/>
        <v>1993</v>
      </c>
      <c r="G260" s="572" t="e">
        <f ca="1">IF(AND(G$233, F260&lt;&gt;F259), OFFSET(IF(E$232, Portfolio_Math!$M120, Portfolio_Math!$M270), E$88, 0), NA())</f>
        <v>#N/A</v>
      </c>
      <c r="H260" s="572" t="e">
        <f ca="1">IF(AND(H$233, F260&lt;&gt;F259), OFFSET(Portfolio_Math!$M1620, E$88, 0), NA())</f>
        <v>#N/A</v>
      </c>
      <c r="I260" s="572">
        <f ca="1">IF(AND(I$233, F260&lt;&gt;F259), OFFSET(Portfolio_Math!$M1770, E$88, 0), NA())</f>
        <v>7.2350129392810603E-2</v>
      </c>
      <c r="J260" s="572">
        <f ca="1">IF(AND(J$233,  F260&lt;&gt;F259), OFFSET(Portfolio_Math!$M1920, E$88, 0), NA())</f>
        <v>9.7190019858069299E-2</v>
      </c>
      <c r="O260" s="48">
        <f t="shared" si="7"/>
        <v>1893</v>
      </c>
      <c r="P260" s="531" t="e">
        <f t="shared" si="4"/>
        <v>#N/A</v>
      </c>
      <c r="Q260">
        <f t="shared" ca="1" si="5"/>
        <v>2008</v>
      </c>
      <c r="R260" s="572" t="e">
        <f ca="1">IF(AND(R$233, Q260&lt;&gt;Q259), OFFSET(IF(P$232, Portfolio_Math!$X120, Portfolio_Math!$X270), P$88, 0), NA())</f>
        <v>#N/A</v>
      </c>
      <c r="S260" s="572" t="e">
        <f ca="1">IF(AND(S$233, Q260&lt;&gt;Q259), OFFSET(Portfolio_Math!$X1620, P$88, 0), NA())</f>
        <v>#N/A</v>
      </c>
      <c r="T260" s="572" t="e">
        <f ca="1">IF(AND(T$233, Q260&lt;&gt;Q259), OFFSET(Portfolio_Math!$X1770, P$88, 0), NA())</f>
        <v>#N/A</v>
      </c>
      <c r="U260" s="572" t="e">
        <f ca="1">IF(AND(U$233, Q260&lt;&gt;Q259), OFFSET(Portfolio_Math!$X1920, P$88, 0), NA())</f>
        <v>#N/A</v>
      </c>
    </row>
    <row r="261" spans="4:21" ht="13" customHeight="1">
      <c r="D261" s="48">
        <f t="shared" si="6"/>
        <v>1894</v>
      </c>
      <c r="E261" s="531" t="e">
        <f t="shared" si="8"/>
        <v>#N/A</v>
      </c>
      <c r="F261">
        <f t="shared" ca="1" si="3"/>
        <v>1994</v>
      </c>
      <c r="G261" s="572" t="e">
        <f ca="1">IF(AND(G$233, F261&lt;&gt;F260), OFFSET(IF(E$232, Portfolio_Math!$M121, Portfolio_Math!$M271), E$88, 0), NA())</f>
        <v>#N/A</v>
      </c>
      <c r="H261" s="572" t="e">
        <f ca="1">IF(AND(H$233, F261&lt;&gt;F260), OFFSET(Portfolio_Math!$M1621, E$88, 0), NA())</f>
        <v>#N/A</v>
      </c>
      <c r="I261" s="572">
        <f ca="1">IF(AND(I$233, F261&lt;&gt;F260), OFFSET(Portfolio_Math!$M1771, E$88, 0), NA())</f>
        <v>8.2064184673030782E-2</v>
      </c>
      <c r="J261" s="572">
        <f ca="1">IF(AND(J$233,  F261&lt;&gt;F260), OFFSET(Portfolio_Math!$M1921, E$88, 0), NA())</f>
        <v>5.9210295651538791E-2</v>
      </c>
      <c r="O261" s="48">
        <f t="shared" si="7"/>
        <v>1894</v>
      </c>
      <c r="P261" s="531" t="e">
        <f t="shared" si="4"/>
        <v>#N/A</v>
      </c>
      <c r="Q261">
        <f t="shared" ca="1" si="5"/>
        <v>2009</v>
      </c>
      <c r="R261" s="572" t="e">
        <f ca="1">IF(AND(R$233, Q261&lt;&gt;Q260), OFFSET(IF(P$232, Portfolio_Math!$X121, Portfolio_Math!$X271), P$88, 0), NA())</f>
        <v>#N/A</v>
      </c>
      <c r="S261" s="572" t="e">
        <f ca="1">IF(AND(S$233, Q261&lt;&gt;Q260), OFFSET(Portfolio_Math!$X1621, P$88, 0), NA())</f>
        <v>#N/A</v>
      </c>
      <c r="T261" s="572" t="e">
        <f ca="1">IF(AND(T$233, Q261&lt;&gt;Q260), OFFSET(Portfolio_Math!$X1771, P$88, 0), NA())</f>
        <v>#N/A</v>
      </c>
      <c r="U261" s="572" t="e">
        <f ca="1">IF(AND(U$233, Q261&lt;&gt;Q260), OFFSET(Portfolio_Math!$X1921, P$88, 0), NA())</f>
        <v>#N/A</v>
      </c>
    </row>
    <row r="262" spans="4:21" ht="13" customHeight="1">
      <c r="D262" s="48">
        <f t="shared" si="6"/>
        <v>1895</v>
      </c>
      <c r="E262" s="531" t="e">
        <f t="shared" si="8"/>
        <v>#N/A</v>
      </c>
      <c r="F262">
        <f t="shared" ca="1" si="3"/>
        <v>1995</v>
      </c>
      <c r="G262" s="572" t="e">
        <f ca="1">IF(AND(G$233, F262&lt;&gt;F261), OFFSET(IF(E$232, Portfolio_Math!$M122, Portfolio_Math!$M272), E$88, 0), NA())</f>
        <v>#N/A</v>
      </c>
      <c r="H262" s="572" t="e">
        <f ca="1">IF(AND(H$233, F262&lt;&gt;F261), OFFSET(Portfolio_Math!$M1622, E$88, 0), NA())</f>
        <v>#N/A</v>
      </c>
      <c r="I262" s="572">
        <f ca="1">IF(AND(I$233, F262&lt;&gt;F261), OFFSET(Portfolio_Math!$M1772, E$88, 0), NA())</f>
        <v>9.4420902428043352E-2</v>
      </c>
      <c r="J262" s="572">
        <f ca="1">IF(AND(J$233,  F262&lt;&gt;F261), OFFSET(Portfolio_Math!$M1922, E$88, 0), NA())</f>
        <v>7.5123610205313218E-2</v>
      </c>
      <c r="O262" s="48">
        <f t="shared" si="7"/>
        <v>1895</v>
      </c>
      <c r="P262" s="531" t="e">
        <f t="shared" si="4"/>
        <v>#N/A</v>
      </c>
      <c r="Q262">
        <f t="shared" ca="1" si="5"/>
        <v>2010</v>
      </c>
      <c r="R262" s="572" t="e">
        <f ca="1">IF(AND(R$233, Q262&lt;&gt;Q261), OFFSET(IF(P$232, Portfolio_Math!$X122, Portfolio_Math!$X272), P$88, 0), NA())</f>
        <v>#N/A</v>
      </c>
      <c r="S262" s="572" t="e">
        <f ca="1">IF(AND(S$233, Q262&lt;&gt;Q261), OFFSET(Portfolio_Math!$X1622, P$88, 0), NA())</f>
        <v>#N/A</v>
      </c>
      <c r="T262" s="572" t="e">
        <f ca="1">IF(AND(T$233, Q262&lt;&gt;Q261), OFFSET(Portfolio_Math!$X1772, P$88, 0), NA())</f>
        <v>#N/A</v>
      </c>
      <c r="U262" s="572" t="e">
        <f ca="1">IF(AND(U$233, Q262&lt;&gt;Q261), OFFSET(Portfolio_Math!$X1922, P$88, 0), NA())</f>
        <v>#N/A</v>
      </c>
    </row>
    <row r="263" spans="4:21" ht="13" customHeight="1">
      <c r="D263" s="48">
        <f t="shared" si="6"/>
        <v>1896</v>
      </c>
      <c r="E263" s="531" t="e">
        <f t="shared" si="8"/>
        <v>#N/A</v>
      </c>
      <c r="F263">
        <f t="shared" ca="1" si="3"/>
        <v>1996</v>
      </c>
      <c r="G263" s="572" t="e">
        <f ca="1">IF(AND(G$233, F263&lt;&gt;F262), OFFSET(IF(E$232, Portfolio_Math!$M123, Portfolio_Math!$M273), E$88, 0), NA())</f>
        <v>#N/A</v>
      </c>
      <c r="H263" s="572" t="e">
        <f ca="1">IF(AND(H$233, F263&lt;&gt;F262), OFFSET(Portfolio_Math!$M1623, E$88, 0), NA())</f>
        <v>#N/A</v>
      </c>
      <c r="I263" s="572">
        <f ca="1">IF(AND(I$233, F263&lt;&gt;F262), OFFSET(Portfolio_Math!$M1773, E$88, 0), NA())</f>
        <v>7.926759999848132E-2</v>
      </c>
      <c r="J263" s="572">
        <f ca="1">IF(AND(J$233,  F263&lt;&gt;F262), OFFSET(Portfolio_Math!$M1923, E$88, 0), NA())</f>
        <v>6.840788520523633E-2</v>
      </c>
      <c r="O263" s="48">
        <f t="shared" si="7"/>
        <v>1896</v>
      </c>
      <c r="P263" s="531" t="e">
        <f t="shared" si="4"/>
        <v>#N/A</v>
      </c>
      <c r="Q263">
        <f t="shared" ca="1" si="5"/>
        <v>2011</v>
      </c>
      <c r="R263" s="572" t="e">
        <f ca="1">IF(AND(R$233, Q263&lt;&gt;Q262), OFFSET(IF(P$232, Portfolio_Math!$X123, Portfolio_Math!$X273), P$88, 0), NA())</f>
        <v>#N/A</v>
      </c>
      <c r="S263" s="572" t="e">
        <f ca="1">IF(AND(S$233, Q263&lt;&gt;Q262), OFFSET(Portfolio_Math!$X1623, P$88, 0), NA())</f>
        <v>#N/A</v>
      </c>
      <c r="T263" s="572" t="e">
        <f ca="1">IF(AND(T$233, Q263&lt;&gt;Q262), OFFSET(Portfolio_Math!$X1773, P$88, 0), NA())</f>
        <v>#N/A</v>
      </c>
      <c r="U263" s="572" t="e">
        <f ca="1">IF(AND(U$233, Q263&lt;&gt;Q262), OFFSET(Portfolio_Math!$X1923, P$88, 0), NA())</f>
        <v>#N/A</v>
      </c>
    </row>
    <row r="264" spans="4:21" ht="13" customHeight="1">
      <c r="D264" s="48">
        <f t="shared" si="6"/>
        <v>1897</v>
      </c>
      <c r="E264" s="531" t="e">
        <f t="shared" si="8"/>
        <v>#N/A</v>
      </c>
      <c r="F264">
        <f t="shared" ca="1" si="3"/>
        <v>1997</v>
      </c>
      <c r="G264" s="572" t="e">
        <f ca="1">IF(AND(G$233, F264&lt;&gt;F263), OFFSET(IF(E$232, Portfolio_Math!$M124, Portfolio_Math!$M274), E$88, 0), NA())</f>
        <v>#N/A</v>
      </c>
      <c r="H264" s="572" t="e">
        <f ca="1">IF(AND(H$233, F264&lt;&gt;F263), OFFSET(Portfolio_Math!$M1624, E$88, 0), NA())</f>
        <v>#N/A</v>
      </c>
      <c r="I264" s="572">
        <f ca="1">IF(AND(I$233, F264&lt;&gt;F263), OFFSET(Portfolio_Math!$M1774, E$88, 0), NA())</f>
        <v>8.264368145908807E-2</v>
      </c>
      <c r="J264" s="572">
        <f ca="1">IF(AND(J$233,  F264&lt;&gt;F263), OFFSET(Portfolio_Math!$M1924, E$88, 0), NA())</f>
        <v>5.8031083755141877E-2</v>
      </c>
      <c r="O264" s="48">
        <f t="shared" si="7"/>
        <v>1897</v>
      </c>
      <c r="P264" s="531" t="e">
        <f t="shared" si="4"/>
        <v>#N/A</v>
      </c>
      <c r="Q264">
        <f t="shared" ca="1" si="5"/>
        <v>2012</v>
      </c>
      <c r="R264" s="572" t="e">
        <f ca="1">IF(AND(R$233, Q264&lt;&gt;Q263), OFFSET(IF(P$232, Portfolio_Math!$X124, Portfolio_Math!$X274), P$88, 0), NA())</f>
        <v>#N/A</v>
      </c>
      <c r="S264" s="572" t="e">
        <f ca="1">IF(AND(S$233, Q264&lt;&gt;Q263), OFFSET(Portfolio_Math!$X1624, P$88, 0), NA())</f>
        <v>#N/A</v>
      </c>
      <c r="T264" s="572" t="e">
        <f ca="1">IF(AND(T$233, Q264&lt;&gt;Q263), OFFSET(Portfolio_Math!$X1774, P$88, 0), NA())</f>
        <v>#N/A</v>
      </c>
      <c r="U264" s="572" t="e">
        <f ca="1">IF(AND(U$233, Q264&lt;&gt;Q263), OFFSET(Portfolio_Math!$X1924, P$88, 0), NA())</f>
        <v>#N/A</v>
      </c>
    </row>
    <row r="265" spans="4:21" ht="13" customHeight="1">
      <c r="D265" s="48">
        <f t="shared" si="6"/>
        <v>1898</v>
      </c>
      <c r="E265" s="531" t="e">
        <f t="shared" si="8"/>
        <v>#N/A</v>
      </c>
      <c r="F265">
        <f t="shared" ca="1" si="3"/>
        <v>1998</v>
      </c>
      <c r="G265" s="572" t="e">
        <f ca="1">IF(AND(G$233, F265&lt;&gt;F264), OFFSET(IF(E$232, Portfolio_Math!$M125, Portfolio_Math!$M275), E$88, 0), NA())</f>
        <v>#N/A</v>
      </c>
      <c r="H265" s="572" t="e">
        <f ca="1">IF(AND(H$233, F265&lt;&gt;F264), OFFSET(Portfolio_Math!$M1625, E$88, 0), NA())</f>
        <v>#N/A</v>
      </c>
      <c r="I265" s="572">
        <f ca="1">IF(AND(I$233, F265&lt;&gt;F264), OFFSET(Portfolio_Math!$M1775, E$88, 0), NA())</f>
        <v>7.4648531602132584E-2</v>
      </c>
      <c r="J265" s="572">
        <f ca="1">IF(AND(J$233,  F265&lt;&gt;F264), OFFSET(Portfolio_Math!$M1925, E$88, 0), NA())</f>
        <v>5.6340490725984793E-2</v>
      </c>
      <c r="O265" s="48">
        <f t="shared" si="7"/>
        <v>1898</v>
      </c>
      <c r="P265" s="531" t="e">
        <f t="shared" si="4"/>
        <v>#N/A</v>
      </c>
      <c r="Q265">
        <f t="shared" ca="1" si="5"/>
        <v>2013</v>
      </c>
      <c r="R265" s="572" t="e">
        <f ca="1">IF(AND(R$233, Q265&lt;&gt;Q264), OFFSET(IF(P$232, Portfolio_Math!$X125, Portfolio_Math!$X275), P$88, 0), NA())</f>
        <v>#N/A</v>
      </c>
      <c r="S265" s="572" t="e">
        <f ca="1">IF(AND(S$233, Q265&lt;&gt;Q264), OFFSET(Portfolio_Math!$X1625, P$88, 0), NA())</f>
        <v>#N/A</v>
      </c>
      <c r="T265" s="572" t="e">
        <f ca="1">IF(AND(T$233, Q265&lt;&gt;Q264), OFFSET(Portfolio_Math!$X1775, P$88, 0), NA())</f>
        <v>#N/A</v>
      </c>
      <c r="U265" s="572" t="e">
        <f ca="1">IF(AND(U$233, Q265&lt;&gt;Q264), OFFSET(Portfolio_Math!$X1925, P$88, 0), NA())</f>
        <v>#N/A</v>
      </c>
    </row>
    <row r="266" spans="4:21" ht="13" customHeight="1">
      <c r="D266" s="48">
        <f t="shared" si="6"/>
        <v>1899</v>
      </c>
      <c r="E266" s="531" t="e">
        <f t="shared" si="8"/>
        <v>#N/A</v>
      </c>
      <c r="F266">
        <f t="shared" ca="1" si="3"/>
        <v>1999</v>
      </c>
      <c r="G266" s="572" t="e">
        <f ca="1">IF(AND(G$233, F266&lt;&gt;F265), OFFSET(IF(E$232, Portfolio_Math!$M126, Portfolio_Math!$M276), E$88, 0), NA())</f>
        <v>#N/A</v>
      </c>
      <c r="H266" s="572" t="e">
        <f ca="1">IF(AND(H$233, F266&lt;&gt;F265), OFFSET(Portfolio_Math!$M1626, E$88, 0), NA())</f>
        <v>#N/A</v>
      </c>
      <c r="I266" s="572">
        <f ca="1">IF(AND(I$233, F266&lt;&gt;F265), OFFSET(Portfolio_Math!$M1776, E$88, 0), NA())</f>
        <v>1.8865905834124286E-2</v>
      </c>
      <c r="J266" s="572">
        <f ca="1">IF(AND(J$233,  F266&lt;&gt;F265), OFFSET(Portfolio_Math!$M1926, E$88, 0), NA())</f>
        <v>5.7937918180711367E-2</v>
      </c>
      <c r="O266" s="48">
        <f t="shared" si="7"/>
        <v>1899</v>
      </c>
      <c r="P266" s="531" t="e">
        <f t="shared" si="4"/>
        <v>#N/A</v>
      </c>
      <c r="Q266">
        <f t="shared" ca="1" si="5"/>
        <v>2014</v>
      </c>
      <c r="R266" s="572" t="e">
        <f ca="1">IF(AND(R$233, Q266&lt;&gt;Q265), OFFSET(IF(P$232, Portfolio_Math!$X126, Portfolio_Math!$X276), P$88, 0), NA())</f>
        <v>#N/A</v>
      </c>
      <c r="S266" s="572" t="e">
        <f ca="1">IF(AND(S$233, Q266&lt;&gt;Q265), OFFSET(Portfolio_Math!$X1626, P$88, 0), NA())</f>
        <v>#N/A</v>
      </c>
      <c r="T266" s="572" t="e">
        <f ca="1">IF(AND(T$233, Q266&lt;&gt;Q265), OFFSET(Portfolio_Math!$X1776, P$88, 0), NA())</f>
        <v>#N/A</v>
      </c>
      <c r="U266" s="572" t="e">
        <f ca="1">IF(AND(U$233, Q266&lt;&gt;Q265), OFFSET(Portfolio_Math!$X1926, P$88, 0), NA())</f>
        <v>#N/A</v>
      </c>
    </row>
    <row r="267" spans="4:21" ht="13" customHeight="1">
      <c r="D267" s="48">
        <f t="shared" si="6"/>
        <v>1900</v>
      </c>
      <c r="E267" s="531" t="e">
        <f t="shared" si="8"/>
        <v>#N/A</v>
      </c>
      <c r="F267">
        <f t="shared" ca="1" si="3"/>
        <v>2000</v>
      </c>
      <c r="G267" s="572" t="e">
        <f ca="1">IF(AND(G$233, F267&lt;&gt;F266), OFFSET(IF(E$232, Portfolio_Math!$M127, Portfolio_Math!$M277), E$88, 0), NA())</f>
        <v>#N/A</v>
      </c>
      <c r="H267" s="572" t="e">
        <f ca="1">IF(AND(H$233, F267&lt;&gt;F266), OFFSET(Portfolio_Math!$M1627, E$88, 0), NA())</f>
        <v>#N/A</v>
      </c>
      <c r="I267" s="572">
        <f ca="1">IF(AND(I$233, F267&lt;&gt;F266), OFFSET(Portfolio_Math!$M1777, E$88, 0), NA())</f>
        <v>2.3677361324916602E-2</v>
      </c>
      <c r="J267" s="572">
        <f ca="1">IF(AND(J$233,  F267&lt;&gt;F266), OFFSET(Portfolio_Math!$M1927, E$88, 0), NA())</f>
        <v>4.8862125514928634E-2</v>
      </c>
      <c r="O267" s="48">
        <f t="shared" si="7"/>
        <v>1900</v>
      </c>
      <c r="P267" s="531" t="e">
        <f t="shared" si="4"/>
        <v>#N/A</v>
      </c>
      <c r="Q267">
        <f t="shared" ca="1" si="5"/>
        <v>2015</v>
      </c>
      <c r="R267" s="572" t="e">
        <f ca="1">IF(AND(R$233, Q267&lt;&gt;Q266), OFFSET(IF(P$232, Portfolio_Math!$X127, Portfolio_Math!$X277), P$88, 0), NA())</f>
        <v>#N/A</v>
      </c>
      <c r="S267" s="572" t="e">
        <f ca="1">IF(AND(S$233, Q267&lt;&gt;Q266), OFFSET(Portfolio_Math!$X1627, P$88, 0), NA())</f>
        <v>#N/A</v>
      </c>
      <c r="T267" s="572" t="e">
        <f ca="1">IF(AND(T$233, Q267&lt;&gt;Q266), OFFSET(Portfolio_Math!$X1777, P$88, 0), NA())</f>
        <v>#N/A</v>
      </c>
      <c r="U267" s="572" t="e">
        <f ca="1">IF(AND(U$233, Q267&lt;&gt;Q266), OFFSET(Portfolio_Math!$X1927, P$88, 0), NA())</f>
        <v>#N/A</v>
      </c>
    </row>
    <row r="268" spans="4:21" ht="13" customHeight="1">
      <c r="D268" s="48">
        <f t="shared" si="6"/>
        <v>1901</v>
      </c>
      <c r="E268" s="531" t="e">
        <f t="shared" si="8"/>
        <v>#N/A</v>
      </c>
      <c r="F268">
        <f t="shared" ca="1" si="3"/>
        <v>2001</v>
      </c>
      <c r="G268" s="572" t="e">
        <f ca="1">IF(AND(G$233, F268&lt;&gt;F267), OFFSET(IF(E$232, Portfolio_Math!$M128, Portfolio_Math!$M278), E$88, 0), NA())</f>
        <v>#N/A</v>
      </c>
      <c r="H268" s="572" t="e">
        <f ca="1">IF(AND(H$233, F268&lt;&gt;F267), OFFSET(Portfolio_Math!$M1628, E$88, 0), NA())</f>
        <v>#N/A</v>
      </c>
      <c r="I268" s="572">
        <f ca="1">IF(AND(I$233, F268&lt;&gt;F267), OFFSET(Portfolio_Math!$M1778, E$88, 0), NA())</f>
        <v>4.4746908759755177E-2</v>
      </c>
      <c r="J268" s="572">
        <f ca="1">IF(AND(J$233,  F268&lt;&gt;F267), OFFSET(Portfolio_Math!$M1928, E$88, 0), NA())</f>
        <v>5.3693159459126338E-2</v>
      </c>
      <c r="O268" s="48">
        <f t="shared" si="7"/>
        <v>1901</v>
      </c>
      <c r="P268" s="531" t="e">
        <f t="shared" si="4"/>
        <v>#N/A</v>
      </c>
      <c r="Q268">
        <f t="shared" ca="1" si="5"/>
        <v>2016</v>
      </c>
      <c r="R268" s="572" t="e">
        <f ca="1">IF(AND(R$233, Q268&lt;&gt;Q267), OFFSET(IF(P$232, Portfolio_Math!$X128, Portfolio_Math!$X278), P$88, 0), NA())</f>
        <v>#N/A</v>
      </c>
      <c r="S268" s="572" t="e">
        <f ca="1">IF(AND(S$233, Q268&lt;&gt;Q267), OFFSET(Portfolio_Math!$X1628, P$88, 0), NA())</f>
        <v>#N/A</v>
      </c>
      <c r="T268" s="572" t="e">
        <f ca="1">IF(AND(T$233, Q268&lt;&gt;Q267), OFFSET(Portfolio_Math!$X1778, P$88, 0), NA())</f>
        <v>#N/A</v>
      </c>
      <c r="U268" s="572" t="e">
        <f ca="1">IF(AND(U$233, Q268&lt;&gt;Q267), OFFSET(Portfolio_Math!$X1928, P$88, 0), NA())</f>
        <v>#N/A</v>
      </c>
    </row>
    <row r="269" spans="4:21" ht="13" customHeight="1">
      <c r="D269" s="48">
        <f t="shared" si="6"/>
        <v>1902</v>
      </c>
      <c r="E269" s="531" t="e">
        <f t="shared" si="8"/>
        <v>#N/A</v>
      </c>
      <c r="F269">
        <f t="shared" ref="F269:F300" ca="1" si="9">IF((ROW()-ROW(F$236))&gt;E$87, F268, OFFSET(E270, E$88, 0))</f>
        <v>2002</v>
      </c>
      <c r="G269" s="572" t="e">
        <f ca="1">IF(AND(G$233, F269&lt;&gt;F268), OFFSET(IF(E$232, Portfolio_Math!$M129, Portfolio_Math!$M279), E$88, 0), NA())</f>
        <v>#N/A</v>
      </c>
      <c r="H269" s="572" t="e">
        <f ca="1">IF(AND(H$233, F269&lt;&gt;F268), OFFSET(Portfolio_Math!$M1629, E$88, 0), NA())</f>
        <v>#N/A</v>
      </c>
      <c r="I269" s="572">
        <f ca="1">IF(AND(I$233, F269&lt;&gt;F268), OFFSET(Portfolio_Math!$M1779, E$88, 0), NA())</f>
        <v>5.3093051442643979E-2</v>
      </c>
      <c r="J269" s="572">
        <f ca="1">IF(AND(J$233,  F269&lt;&gt;F268), OFFSET(Portfolio_Math!$M1929, E$88, 0), NA())</f>
        <v>6.655950016687151E-2</v>
      </c>
      <c r="O269" s="48">
        <f t="shared" si="7"/>
        <v>1902</v>
      </c>
      <c r="P269" s="531" t="e">
        <f t="shared" ref="P269:P300" si="10">IF(AND($D269&gt;=P$85, $D269&lt;=P$86), $D269, NA())</f>
        <v>#N/A</v>
      </c>
      <c r="Q269">
        <f t="shared" ref="Q269:Q300" ca="1" si="11">IF((ROW()-ROW(Q$236))&gt;P$87, Q268, OFFSET(P270, P$88, 0))</f>
        <v>2016</v>
      </c>
      <c r="R269" s="572" t="e">
        <f ca="1">IF(AND(R$233, Q269&lt;&gt;Q268), OFFSET(IF(P$232, Portfolio_Math!$X129, Portfolio_Math!$X279), P$88, 0), NA())</f>
        <v>#N/A</v>
      </c>
      <c r="S269" s="572" t="e">
        <f ca="1">IF(AND(S$233, Q269&lt;&gt;Q268), OFFSET(Portfolio_Math!$X1629, P$88, 0), NA())</f>
        <v>#N/A</v>
      </c>
      <c r="T269" s="572" t="e">
        <f ca="1">IF(AND(T$233, Q269&lt;&gt;Q268), OFFSET(Portfolio_Math!$X1779, P$88, 0), NA())</f>
        <v>#N/A</v>
      </c>
      <c r="U269" s="572" t="e">
        <f ca="1">IF(AND(U$233, Q269&lt;&gt;Q268), OFFSET(Portfolio_Math!$X1929, P$88, 0), NA())</f>
        <v>#N/A</v>
      </c>
    </row>
    <row r="270" spans="4:21" ht="13" customHeight="1">
      <c r="D270" s="48">
        <f t="shared" si="6"/>
        <v>1903</v>
      </c>
      <c r="E270" s="531" t="e">
        <f t="shared" si="8"/>
        <v>#N/A</v>
      </c>
      <c r="F270">
        <f t="shared" ca="1" si="9"/>
        <v>2003</v>
      </c>
      <c r="G270" s="572" t="e">
        <f ca="1">IF(AND(G$233, F270&lt;&gt;F269), OFFSET(IF(E$232, Portfolio_Math!$M130, Portfolio_Math!$M280), E$88, 0), NA())</f>
        <v>#N/A</v>
      </c>
      <c r="H270" s="572" t="e">
        <f ca="1">IF(AND(H$233, F270&lt;&gt;F269), OFFSET(Portfolio_Math!$M1630, E$88, 0), NA())</f>
        <v>#N/A</v>
      </c>
      <c r="I270" s="572">
        <f ca="1">IF(AND(I$233, F270&lt;&gt;F269), OFFSET(Portfolio_Math!$M1780, E$88, 0), NA())</f>
        <v>8.2743550257676768E-2</v>
      </c>
      <c r="J270" s="572" t="e">
        <f ca="1">IF(AND(J$233,  F270&lt;&gt;F269), OFFSET(Portfolio_Math!$M1930, E$88, 0), NA())</f>
        <v>#N/A</v>
      </c>
      <c r="O270" s="48">
        <f t="shared" si="7"/>
        <v>1903</v>
      </c>
      <c r="P270" s="531" t="e">
        <f t="shared" si="10"/>
        <v>#N/A</v>
      </c>
      <c r="Q270">
        <f t="shared" ca="1" si="11"/>
        <v>2016</v>
      </c>
      <c r="R270" s="572" t="e">
        <f ca="1">IF(AND(R$233, Q270&lt;&gt;Q269), OFFSET(IF(P$232, Portfolio_Math!$X130, Portfolio_Math!$X280), P$88, 0), NA())</f>
        <v>#N/A</v>
      </c>
      <c r="S270" s="572" t="e">
        <f ca="1">IF(AND(S$233, Q270&lt;&gt;Q269), OFFSET(Portfolio_Math!$X1630, P$88, 0), NA())</f>
        <v>#N/A</v>
      </c>
      <c r="T270" s="572" t="e">
        <f ca="1">IF(AND(T$233, Q270&lt;&gt;Q269), OFFSET(Portfolio_Math!$X1780, P$88, 0), NA())</f>
        <v>#N/A</v>
      </c>
      <c r="U270" s="572" t="e">
        <f ca="1">IF(AND(U$233, Q270&lt;&gt;Q269), OFFSET(Portfolio_Math!$X1930, P$88, 0), NA())</f>
        <v>#N/A</v>
      </c>
    </row>
    <row r="271" spans="4:21" ht="13" customHeight="1">
      <c r="D271" s="48">
        <f t="shared" si="6"/>
        <v>1904</v>
      </c>
      <c r="E271" s="531" t="e">
        <f t="shared" si="8"/>
        <v>#N/A</v>
      </c>
      <c r="F271">
        <f t="shared" ca="1" si="9"/>
        <v>2004</v>
      </c>
      <c r="G271" s="572" t="e">
        <f ca="1">IF(AND(G$233, F271&lt;&gt;F270), OFFSET(IF(E$232, Portfolio_Math!$M131, Portfolio_Math!$M281), E$88, 0), NA())</f>
        <v>#N/A</v>
      </c>
      <c r="H271" s="572" t="e">
        <f ca="1">IF(AND(H$233, F271&lt;&gt;F270), OFFSET(Portfolio_Math!$M1631, E$88, 0), NA())</f>
        <v>#N/A</v>
      </c>
      <c r="I271" s="572">
        <f ca="1">IF(AND(I$233, F271&lt;&gt;F270), OFFSET(Portfolio_Math!$M1781, E$88, 0), NA())</f>
        <v>7.595352524727117E-2</v>
      </c>
      <c r="J271" s="572" t="e">
        <f ca="1">IF(AND(J$233,  F271&lt;&gt;F270), OFFSET(Portfolio_Math!$M1931, E$88, 0), NA())</f>
        <v>#N/A</v>
      </c>
      <c r="O271" s="48">
        <f t="shared" si="7"/>
        <v>1904</v>
      </c>
      <c r="P271" s="531" t="e">
        <f t="shared" si="10"/>
        <v>#N/A</v>
      </c>
      <c r="Q271">
        <f t="shared" ca="1" si="11"/>
        <v>2016</v>
      </c>
      <c r="R271" s="572" t="e">
        <f ca="1">IF(AND(R$233, Q271&lt;&gt;Q270), OFFSET(IF(P$232, Portfolio_Math!$X131, Portfolio_Math!$X281), P$88, 0), NA())</f>
        <v>#N/A</v>
      </c>
      <c r="S271" s="572" t="e">
        <f ca="1">IF(AND(S$233, Q271&lt;&gt;Q270), OFFSET(Portfolio_Math!$X1631, P$88, 0), NA())</f>
        <v>#N/A</v>
      </c>
      <c r="T271" s="572" t="e">
        <f ca="1">IF(AND(T$233, Q271&lt;&gt;Q270), OFFSET(Portfolio_Math!$X1781, P$88, 0), NA())</f>
        <v>#N/A</v>
      </c>
      <c r="U271" s="572" t="e">
        <f ca="1">IF(AND(U$233, Q271&lt;&gt;Q270), OFFSET(Portfolio_Math!$X1931, P$88, 0), NA())</f>
        <v>#N/A</v>
      </c>
    </row>
    <row r="272" spans="4:21" ht="13" customHeight="1">
      <c r="D272" s="48">
        <f t="shared" si="6"/>
        <v>1905</v>
      </c>
      <c r="E272" s="531" t="e">
        <f t="shared" si="8"/>
        <v>#N/A</v>
      </c>
      <c r="F272">
        <f t="shared" ca="1" si="9"/>
        <v>2005</v>
      </c>
      <c r="G272" s="572" t="e">
        <f ca="1">IF(AND(G$233, F272&lt;&gt;F271), OFFSET(IF(E$232, Portfolio_Math!$M132, Portfolio_Math!$M282), E$88, 0), NA())</f>
        <v>#N/A</v>
      </c>
      <c r="H272" s="572" t="e">
        <f ca="1">IF(AND(H$233, F272&lt;&gt;F271), OFFSET(Portfolio_Math!$M1632, E$88, 0), NA())</f>
        <v>#N/A</v>
      </c>
      <c r="I272" s="572">
        <f ca="1">IF(AND(I$233, F272&lt;&gt;F271), OFFSET(Portfolio_Math!$M1782, E$88, 0), NA())</f>
        <v>6.8852373099662856E-2</v>
      </c>
      <c r="J272" s="572" t="e">
        <f ca="1">IF(AND(J$233,  F272&lt;&gt;F271), OFFSET(Portfolio_Math!$M1932, E$88, 0), NA())</f>
        <v>#N/A</v>
      </c>
      <c r="O272" s="48">
        <f t="shared" si="7"/>
        <v>1905</v>
      </c>
      <c r="P272" s="531" t="e">
        <f t="shared" si="10"/>
        <v>#N/A</v>
      </c>
      <c r="Q272">
        <f t="shared" ca="1" si="11"/>
        <v>2016</v>
      </c>
      <c r="R272" s="572" t="e">
        <f ca="1">IF(AND(R$233, Q272&lt;&gt;Q271), OFFSET(IF(P$232, Portfolio_Math!$X132, Portfolio_Math!$X282), P$88, 0), NA())</f>
        <v>#N/A</v>
      </c>
      <c r="S272" s="572" t="e">
        <f ca="1">IF(AND(S$233, Q272&lt;&gt;Q271), OFFSET(Portfolio_Math!$X1632, P$88, 0), NA())</f>
        <v>#N/A</v>
      </c>
      <c r="T272" s="572" t="e">
        <f ca="1">IF(AND(T$233, Q272&lt;&gt;Q271), OFFSET(Portfolio_Math!$X1782, P$88, 0), NA())</f>
        <v>#N/A</v>
      </c>
      <c r="U272" s="572" t="e">
        <f ca="1">IF(AND(U$233, Q272&lt;&gt;Q271), OFFSET(Portfolio_Math!$X1932, P$88, 0), NA())</f>
        <v>#N/A</v>
      </c>
    </row>
    <row r="273" spans="4:21" ht="13" customHeight="1">
      <c r="D273" s="48">
        <f t="shared" si="6"/>
        <v>1906</v>
      </c>
      <c r="E273" s="531" t="e">
        <f t="shared" si="8"/>
        <v>#N/A</v>
      </c>
      <c r="F273">
        <f t="shared" ca="1" si="9"/>
        <v>2006</v>
      </c>
      <c r="G273" s="572" t="e">
        <f ca="1">IF(AND(G$233, F273&lt;&gt;F272), OFFSET(IF(E$232, Portfolio_Math!$M133, Portfolio_Math!$M283), E$88, 0), NA())</f>
        <v>#N/A</v>
      </c>
      <c r="H273" s="572" t="e">
        <f ca="1">IF(AND(H$233, F273&lt;&gt;F272), OFFSET(Portfolio_Math!$M1633, E$88, 0), NA())</f>
        <v>#N/A</v>
      </c>
      <c r="I273" s="572">
        <f ca="1">IF(AND(I$233, F273&lt;&gt;F272), OFFSET(Portfolio_Math!$M1783, E$88, 0), NA())</f>
        <v>5.9343078758484769E-2</v>
      </c>
      <c r="J273" s="572" t="e">
        <f ca="1">IF(AND(J$233,  F273&lt;&gt;F272), OFFSET(Portfolio_Math!$M1933, E$88, 0), NA())</f>
        <v>#N/A</v>
      </c>
      <c r="O273" s="48">
        <f t="shared" si="7"/>
        <v>1906</v>
      </c>
      <c r="P273" s="531" t="e">
        <f t="shared" si="10"/>
        <v>#N/A</v>
      </c>
      <c r="Q273">
        <f t="shared" ca="1" si="11"/>
        <v>2016</v>
      </c>
      <c r="R273" s="572" t="e">
        <f ca="1">IF(AND(R$233, Q273&lt;&gt;Q272), OFFSET(IF(P$232, Portfolio_Math!$X133, Portfolio_Math!$X283), P$88, 0), NA())</f>
        <v>#N/A</v>
      </c>
      <c r="S273" s="572" t="e">
        <f ca="1">IF(AND(S$233, Q273&lt;&gt;Q272), OFFSET(Portfolio_Math!$X1633, P$88, 0), NA())</f>
        <v>#N/A</v>
      </c>
      <c r="T273" s="572" t="e">
        <f ca="1">IF(AND(T$233, Q273&lt;&gt;Q272), OFFSET(Portfolio_Math!$X1783, P$88, 0), NA())</f>
        <v>#N/A</v>
      </c>
      <c r="U273" s="572" t="e">
        <f ca="1">IF(AND(U$233, Q273&lt;&gt;Q272), OFFSET(Portfolio_Math!$X1933, P$88, 0), NA())</f>
        <v>#N/A</v>
      </c>
    </row>
    <row r="274" spans="4:21" ht="13" customHeight="1">
      <c r="D274" s="48">
        <f t="shared" si="6"/>
        <v>1907</v>
      </c>
      <c r="E274" s="531" t="e">
        <f t="shared" si="8"/>
        <v>#N/A</v>
      </c>
      <c r="F274">
        <f t="shared" ca="1" si="9"/>
        <v>2007</v>
      </c>
      <c r="G274" s="572" t="e">
        <f ca="1">IF(AND(G$233, F274&lt;&gt;F273), OFFSET(IF(E$232, Portfolio_Math!$M134, Portfolio_Math!$M284), E$88, 0), NA())</f>
        <v>#N/A</v>
      </c>
      <c r="H274" s="572" t="e">
        <f ca="1">IF(AND(H$233, F274&lt;&gt;F273), OFFSET(Portfolio_Math!$M1634, E$88, 0), NA())</f>
        <v>#N/A</v>
      </c>
      <c r="I274" s="572">
        <f ca="1">IF(AND(I$233, F274&lt;&gt;F273), OFFSET(Portfolio_Math!$M1784, E$88, 0), NA())</f>
        <v>5.1412123267962739E-2</v>
      </c>
      <c r="J274" s="572" t="e">
        <f ca="1">IF(AND(J$233,  F274&lt;&gt;F273), OFFSET(Portfolio_Math!$M1934, E$88, 0), NA())</f>
        <v>#N/A</v>
      </c>
      <c r="O274" s="48">
        <f t="shared" si="7"/>
        <v>1907</v>
      </c>
      <c r="P274" s="531" t="e">
        <f t="shared" si="10"/>
        <v>#N/A</v>
      </c>
      <c r="Q274">
        <f t="shared" ca="1" si="11"/>
        <v>2016</v>
      </c>
      <c r="R274" s="572" t="e">
        <f ca="1">IF(AND(R$233, Q274&lt;&gt;Q273), OFFSET(IF(P$232, Portfolio_Math!$X134, Portfolio_Math!$X284), P$88, 0), NA())</f>
        <v>#N/A</v>
      </c>
      <c r="S274" s="572" t="e">
        <f ca="1">IF(AND(S$233, Q274&lt;&gt;Q273), OFFSET(Portfolio_Math!$X1634, P$88, 0), NA())</f>
        <v>#N/A</v>
      </c>
      <c r="T274" s="572" t="e">
        <f ca="1">IF(AND(T$233, Q274&lt;&gt;Q273), OFFSET(Portfolio_Math!$X1784, P$88, 0), NA())</f>
        <v>#N/A</v>
      </c>
      <c r="U274" s="572" t="e">
        <f ca="1">IF(AND(U$233, Q274&lt;&gt;Q273), OFFSET(Portfolio_Math!$X1934, P$88, 0), NA())</f>
        <v>#N/A</v>
      </c>
    </row>
    <row r="275" spans="4:21" ht="13" customHeight="1">
      <c r="D275" s="48">
        <f t="shared" si="6"/>
        <v>1908</v>
      </c>
      <c r="E275" s="531" t="e">
        <f t="shared" si="8"/>
        <v>#N/A</v>
      </c>
      <c r="F275">
        <f t="shared" ca="1" si="9"/>
        <v>2008</v>
      </c>
      <c r="G275" s="572" t="e">
        <f ca="1">IF(AND(G$233, F275&lt;&gt;F274), OFFSET(IF(E$232, Portfolio_Math!$M135, Portfolio_Math!$M285), E$88, 0), NA())</f>
        <v>#N/A</v>
      </c>
      <c r="H275" s="572" t="e">
        <f ca="1">IF(AND(H$233, F275&lt;&gt;F274), OFFSET(Portfolio_Math!$M1635, E$88, 0), NA())</f>
        <v>#N/A</v>
      </c>
      <c r="I275" s="572" t="e">
        <f ca="1">IF(AND(I$233, F275&lt;&gt;F274), OFFSET(Portfolio_Math!$M1785, E$88, 0), NA())</f>
        <v>#N/A</v>
      </c>
      <c r="J275" s="572" t="e">
        <f ca="1">IF(AND(J$233,  F275&lt;&gt;F274), OFFSET(Portfolio_Math!$M1935, E$88, 0), NA())</f>
        <v>#N/A</v>
      </c>
      <c r="O275" s="48">
        <f t="shared" si="7"/>
        <v>1908</v>
      </c>
      <c r="P275" s="531" t="e">
        <f t="shared" si="10"/>
        <v>#N/A</v>
      </c>
      <c r="Q275">
        <f t="shared" ca="1" si="11"/>
        <v>2016</v>
      </c>
      <c r="R275" s="572" t="e">
        <f ca="1">IF(AND(R$233, Q275&lt;&gt;Q274), OFFSET(IF(P$232, Portfolio_Math!$X135, Portfolio_Math!$X285), P$88, 0), NA())</f>
        <v>#N/A</v>
      </c>
      <c r="S275" s="572" t="e">
        <f ca="1">IF(AND(S$233, Q275&lt;&gt;Q274), OFFSET(Portfolio_Math!$X1635, P$88, 0), NA())</f>
        <v>#N/A</v>
      </c>
      <c r="T275" s="572" t="e">
        <f ca="1">IF(AND(T$233, Q275&lt;&gt;Q274), OFFSET(Portfolio_Math!$X1785, P$88, 0), NA())</f>
        <v>#N/A</v>
      </c>
      <c r="U275" s="572" t="e">
        <f ca="1">IF(AND(U$233, Q275&lt;&gt;Q274), OFFSET(Portfolio_Math!$X1935, P$88, 0), NA())</f>
        <v>#N/A</v>
      </c>
    </row>
    <row r="276" spans="4:21" ht="13" customHeight="1">
      <c r="D276" s="48">
        <f t="shared" si="6"/>
        <v>1909</v>
      </c>
      <c r="E276" s="531" t="e">
        <f t="shared" si="8"/>
        <v>#N/A</v>
      </c>
      <c r="F276">
        <f t="shared" ca="1" si="9"/>
        <v>2009</v>
      </c>
      <c r="G276" s="572" t="e">
        <f ca="1">IF(AND(G$233, F276&lt;&gt;F275), OFFSET(IF(E$232, Portfolio_Math!$M136, Portfolio_Math!$M286), E$88, 0), NA())</f>
        <v>#N/A</v>
      </c>
      <c r="H276" s="572" t="e">
        <f ca="1">IF(AND(H$233, F276&lt;&gt;F275), OFFSET(Portfolio_Math!$M1636, E$88, 0), NA())</f>
        <v>#N/A</v>
      </c>
      <c r="I276" s="572" t="e">
        <f ca="1">IF(AND(I$233, F276&lt;&gt;F275), OFFSET(Portfolio_Math!$M1786, E$88, 0), NA())</f>
        <v>#N/A</v>
      </c>
      <c r="J276" s="572" t="e">
        <f ca="1">IF(AND(J$233,  F276&lt;&gt;F275), OFFSET(Portfolio_Math!$M1936, E$88, 0), NA())</f>
        <v>#N/A</v>
      </c>
      <c r="O276" s="48">
        <f t="shared" si="7"/>
        <v>1909</v>
      </c>
      <c r="P276" s="531" t="e">
        <f t="shared" si="10"/>
        <v>#N/A</v>
      </c>
      <c r="Q276">
        <f t="shared" ca="1" si="11"/>
        <v>2016</v>
      </c>
      <c r="R276" s="572" t="e">
        <f ca="1">IF(AND(R$233, Q276&lt;&gt;Q275), OFFSET(IF(P$232, Portfolio_Math!$X136, Portfolio_Math!$X286), P$88, 0), NA())</f>
        <v>#N/A</v>
      </c>
      <c r="S276" s="572" t="e">
        <f ca="1">IF(AND(S$233, Q276&lt;&gt;Q275), OFFSET(Portfolio_Math!$X1636, P$88, 0), NA())</f>
        <v>#N/A</v>
      </c>
      <c r="T276" s="572" t="e">
        <f ca="1">IF(AND(T$233, Q276&lt;&gt;Q275), OFFSET(Portfolio_Math!$X1786, P$88, 0), NA())</f>
        <v>#N/A</v>
      </c>
      <c r="U276" s="572" t="e">
        <f ca="1">IF(AND(U$233, Q276&lt;&gt;Q275), OFFSET(Portfolio_Math!$X1936, P$88, 0), NA())</f>
        <v>#N/A</v>
      </c>
    </row>
    <row r="277" spans="4:21" ht="13" customHeight="1">
      <c r="D277" s="48">
        <f t="shared" si="6"/>
        <v>1910</v>
      </c>
      <c r="E277" s="531" t="e">
        <f t="shared" ref="E277:E296" si="12">IF(AND($D277&gt;=E$85, $D277&lt;=E$86), $D277, NA())</f>
        <v>#N/A</v>
      </c>
      <c r="F277">
        <f t="shared" ca="1" si="9"/>
        <v>2010</v>
      </c>
      <c r="G277" s="572" t="e">
        <f ca="1">IF(AND(G$233, F277&lt;&gt;F276), OFFSET(IF(E$232, Portfolio_Math!$M137, Portfolio_Math!$M287), E$88, 0), NA())</f>
        <v>#N/A</v>
      </c>
      <c r="H277" s="572" t="e">
        <f ca="1">IF(AND(H$233, F277&lt;&gt;F276), OFFSET(Portfolio_Math!$M1637, E$88, 0), NA())</f>
        <v>#N/A</v>
      </c>
      <c r="I277" s="572" t="e">
        <f ca="1">IF(AND(I$233, F277&lt;&gt;F276), OFFSET(Portfolio_Math!$M1787, E$88, 0), NA())</f>
        <v>#N/A</v>
      </c>
      <c r="J277" s="572" t="e">
        <f ca="1">IF(AND(J$233,  F277&lt;&gt;F276), OFFSET(Portfolio_Math!$M1937, E$88, 0), NA())</f>
        <v>#N/A</v>
      </c>
      <c r="O277" s="48">
        <f t="shared" si="7"/>
        <v>1910</v>
      </c>
      <c r="P277" s="531" t="e">
        <f t="shared" si="10"/>
        <v>#N/A</v>
      </c>
      <c r="Q277">
        <f t="shared" ca="1" si="11"/>
        <v>2016</v>
      </c>
      <c r="R277" s="572" t="e">
        <f ca="1">IF(AND(R$233, Q277&lt;&gt;Q276), OFFSET(IF(P$232, Portfolio_Math!$X137, Portfolio_Math!$X287), P$88, 0), NA())</f>
        <v>#N/A</v>
      </c>
      <c r="S277" s="572" t="e">
        <f ca="1">IF(AND(S$233, Q277&lt;&gt;Q276), OFFSET(Portfolio_Math!$X1637, P$88, 0), NA())</f>
        <v>#N/A</v>
      </c>
      <c r="T277" s="572" t="e">
        <f ca="1">IF(AND(T$233, Q277&lt;&gt;Q276), OFFSET(Portfolio_Math!$X1787, P$88, 0), NA())</f>
        <v>#N/A</v>
      </c>
      <c r="U277" s="572" t="e">
        <f ca="1">IF(AND(U$233, Q277&lt;&gt;Q276), OFFSET(Portfolio_Math!$X1937, P$88, 0), NA())</f>
        <v>#N/A</v>
      </c>
    </row>
    <row r="278" spans="4:21" ht="13" customHeight="1">
      <c r="D278" s="48">
        <f t="shared" si="6"/>
        <v>1911</v>
      </c>
      <c r="E278" s="531" t="e">
        <f t="shared" si="12"/>
        <v>#N/A</v>
      </c>
      <c r="F278">
        <f t="shared" ca="1" si="9"/>
        <v>2011</v>
      </c>
      <c r="G278" s="572" t="e">
        <f ca="1">IF(AND(G$233, F278&lt;&gt;F277), OFFSET(IF(E$232, Portfolio_Math!$M138, Portfolio_Math!$M288), E$88, 0), NA())</f>
        <v>#N/A</v>
      </c>
      <c r="H278" s="572" t="e">
        <f ca="1">IF(AND(H$233, F278&lt;&gt;F277), OFFSET(Portfolio_Math!$M1638, E$88, 0), NA())</f>
        <v>#N/A</v>
      </c>
      <c r="I278" s="572" t="e">
        <f ca="1">IF(AND(I$233, F278&lt;&gt;F277), OFFSET(Portfolio_Math!$M1788, E$88, 0), NA())</f>
        <v>#N/A</v>
      </c>
      <c r="J278" s="572" t="e">
        <f ca="1">IF(AND(J$233,  F278&lt;&gt;F277), OFFSET(Portfolio_Math!$M1938, E$88, 0), NA())</f>
        <v>#N/A</v>
      </c>
      <c r="O278" s="48">
        <f t="shared" si="7"/>
        <v>1911</v>
      </c>
      <c r="P278" s="531" t="e">
        <f t="shared" si="10"/>
        <v>#N/A</v>
      </c>
      <c r="Q278">
        <f t="shared" ca="1" si="11"/>
        <v>2016</v>
      </c>
      <c r="R278" s="572" t="e">
        <f ca="1">IF(AND(R$233, Q278&lt;&gt;Q277), OFFSET(IF(P$232, Portfolio_Math!$X138, Portfolio_Math!$X288), P$88, 0), NA())</f>
        <v>#N/A</v>
      </c>
      <c r="S278" s="572" t="e">
        <f ca="1">IF(AND(S$233, Q278&lt;&gt;Q277), OFFSET(Portfolio_Math!$X1638, P$88, 0), NA())</f>
        <v>#N/A</v>
      </c>
      <c r="T278" s="572" t="e">
        <f ca="1">IF(AND(T$233, Q278&lt;&gt;Q277), OFFSET(Portfolio_Math!$X1788, P$88, 0), NA())</f>
        <v>#N/A</v>
      </c>
      <c r="U278" s="572" t="e">
        <f ca="1">IF(AND(U$233, Q278&lt;&gt;Q277), OFFSET(Portfolio_Math!$X1938, P$88, 0), NA())</f>
        <v>#N/A</v>
      </c>
    </row>
    <row r="279" spans="4:21" ht="13" customHeight="1">
      <c r="D279" s="48">
        <f t="shared" si="6"/>
        <v>1912</v>
      </c>
      <c r="E279" s="531" t="e">
        <f t="shared" si="12"/>
        <v>#N/A</v>
      </c>
      <c r="F279">
        <f t="shared" ca="1" si="9"/>
        <v>2012</v>
      </c>
      <c r="G279" s="572" t="e">
        <f ca="1">IF(AND(G$233, F279&lt;&gt;F278), OFFSET(IF(E$232, Portfolio_Math!$M139, Portfolio_Math!$M289), E$88, 0), NA())</f>
        <v>#N/A</v>
      </c>
      <c r="H279" s="572" t="e">
        <f ca="1">IF(AND(H$233, F279&lt;&gt;F278), OFFSET(Portfolio_Math!$M1639, E$88, 0), NA())</f>
        <v>#N/A</v>
      </c>
      <c r="I279" s="572" t="e">
        <f ca="1">IF(AND(I$233, F279&lt;&gt;F278), OFFSET(Portfolio_Math!$M1789, E$88, 0), NA())</f>
        <v>#N/A</v>
      </c>
      <c r="J279" s="572" t="e">
        <f ca="1">IF(AND(J$233,  F279&lt;&gt;F278), OFFSET(Portfolio_Math!$M1939, E$88, 0), NA())</f>
        <v>#N/A</v>
      </c>
      <c r="O279" s="48">
        <f t="shared" si="7"/>
        <v>1912</v>
      </c>
      <c r="P279" s="531" t="e">
        <f t="shared" si="10"/>
        <v>#N/A</v>
      </c>
      <c r="Q279">
        <f t="shared" ca="1" si="11"/>
        <v>2016</v>
      </c>
      <c r="R279" s="572" t="e">
        <f ca="1">IF(AND(R$233, Q279&lt;&gt;Q278), OFFSET(IF(P$232, Portfolio_Math!$X139, Portfolio_Math!$X289), P$88, 0), NA())</f>
        <v>#N/A</v>
      </c>
      <c r="S279" s="572" t="e">
        <f ca="1">IF(AND(S$233, Q279&lt;&gt;Q278), OFFSET(Portfolio_Math!$X1639, P$88, 0), NA())</f>
        <v>#N/A</v>
      </c>
      <c r="T279" s="572" t="e">
        <f ca="1">IF(AND(T$233, Q279&lt;&gt;Q278), OFFSET(Portfolio_Math!$X1789, P$88, 0), NA())</f>
        <v>#N/A</v>
      </c>
      <c r="U279" s="572" t="e">
        <f ca="1">IF(AND(U$233, Q279&lt;&gt;Q278), OFFSET(Portfolio_Math!$X1939, P$88, 0), NA())</f>
        <v>#N/A</v>
      </c>
    </row>
    <row r="280" spans="4:21" ht="13" customHeight="1">
      <c r="D280" s="48">
        <f t="shared" si="6"/>
        <v>1913</v>
      </c>
      <c r="E280" s="531" t="e">
        <f t="shared" si="12"/>
        <v>#N/A</v>
      </c>
      <c r="F280">
        <f t="shared" ca="1" si="9"/>
        <v>2013</v>
      </c>
      <c r="G280" s="572" t="e">
        <f ca="1">IF(AND(G$233, F280&lt;&gt;F279), OFFSET(IF(E$232, Portfolio_Math!$M140, Portfolio_Math!$M290), E$88, 0), NA())</f>
        <v>#N/A</v>
      </c>
      <c r="H280" s="572" t="e">
        <f ca="1">IF(AND(H$233, F280&lt;&gt;F279), OFFSET(Portfolio_Math!$M1640, E$88, 0), NA())</f>
        <v>#N/A</v>
      </c>
      <c r="I280" s="572" t="e">
        <f ca="1">IF(AND(I$233, F280&lt;&gt;F279), OFFSET(Portfolio_Math!$M1790, E$88, 0), NA())</f>
        <v>#N/A</v>
      </c>
      <c r="J280" s="572" t="e">
        <f ca="1">IF(AND(J$233,  F280&lt;&gt;F279), OFFSET(Portfolio_Math!$M1940, E$88, 0), NA())</f>
        <v>#N/A</v>
      </c>
      <c r="O280" s="48">
        <f t="shared" si="7"/>
        <v>1913</v>
      </c>
      <c r="P280" s="531" t="e">
        <f t="shared" si="10"/>
        <v>#N/A</v>
      </c>
      <c r="Q280">
        <f t="shared" ca="1" si="11"/>
        <v>2016</v>
      </c>
      <c r="R280" s="572" t="e">
        <f ca="1">IF(AND(R$233, Q280&lt;&gt;Q279), OFFSET(IF(P$232, Portfolio_Math!$X140, Portfolio_Math!$X290), P$88, 0), NA())</f>
        <v>#N/A</v>
      </c>
      <c r="S280" s="572" t="e">
        <f ca="1">IF(AND(S$233, Q280&lt;&gt;Q279), OFFSET(Portfolio_Math!$X1640, P$88, 0), NA())</f>
        <v>#N/A</v>
      </c>
      <c r="T280" s="572" t="e">
        <f ca="1">IF(AND(T$233, Q280&lt;&gt;Q279), OFFSET(Portfolio_Math!$X1790, P$88, 0), NA())</f>
        <v>#N/A</v>
      </c>
      <c r="U280" s="572" t="e">
        <f ca="1">IF(AND(U$233, Q280&lt;&gt;Q279), OFFSET(Portfolio_Math!$X1940, P$88, 0), NA())</f>
        <v>#N/A</v>
      </c>
    </row>
    <row r="281" spans="4:21" ht="13" customHeight="1">
      <c r="D281" s="48">
        <f t="shared" si="6"/>
        <v>1914</v>
      </c>
      <c r="E281" s="531" t="e">
        <f t="shared" si="12"/>
        <v>#N/A</v>
      </c>
      <c r="F281">
        <f t="shared" ca="1" si="9"/>
        <v>2014</v>
      </c>
      <c r="G281" s="572" t="e">
        <f ca="1">IF(AND(G$233, F281&lt;&gt;F280), OFFSET(IF(E$232, Portfolio_Math!$M141, Portfolio_Math!$M291), E$88, 0), NA())</f>
        <v>#N/A</v>
      </c>
      <c r="H281" s="572" t="e">
        <f ca="1">IF(AND(H$233, F281&lt;&gt;F280), OFFSET(Portfolio_Math!$M1641, E$88, 0), NA())</f>
        <v>#N/A</v>
      </c>
      <c r="I281" s="572" t="e">
        <f ca="1">IF(AND(I$233, F281&lt;&gt;F280), OFFSET(Portfolio_Math!$M1791, E$88, 0), NA())</f>
        <v>#N/A</v>
      </c>
      <c r="J281" s="572" t="e">
        <f ca="1">IF(AND(J$233,  F281&lt;&gt;F280), OFFSET(Portfolio_Math!$M1941, E$88, 0), NA())</f>
        <v>#N/A</v>
      </c>
      <c r="O281" s="48">
        <f t="shared" si="7"/>
        <v>1914</v>
      </c>
      <c r="P281" s="531" t="e">
        <f t="shared" si="10"/>
        <v>#N/A</v>
      </c>
      <c r="Q281">
        <f t="shared" ca="1" si="11"/>
        <v>2016</v>
      </c>
      <c r="R281" s="572" t="e">
        <f ca="1">IF(AND(R$233, Q281&lt;&gt;Q280), OFFSET(IF(P$232, Portfolio_Math!$X141, Portfolio_Math!$X291), P$88, 0), NA())</f>
        <v>#N/A</v>
      </c>
      <c r="S281" s="572" t="e">
        <f ca="1">IF(AND(S$233, Q281&lt;&gt;Q280), OFFSET(Portfolio_Math!$X1641, P$88, 0), NA())</f>
        <v>#N/A</v>
      </c>
      <c r="T281" s="572" t="e">
        <f ca="1">IF(AND(T$233, Q281&lt;&gt;Q280), OFFSET(Portfolio_Math!$X1791, P$88, 0), NA())</f>
        <v>#N/A</v>
      </c>
      <c r="U281" s="572" t="e">
        <f ca="1">IF(AND(U$233, Q281&lt;&gt;Q280), OFFSET(Portfolio_Math!$X1941, P$88, 0), NA())</f>
        <v>#N/A</v>
      </c>
    </row>
    <row r="282" spans="4:21" ht="13" customHeight="1">
      <c r="D282" s="48">
        <f t="shared" si="6"/>
        <v>1915</v>
      </c>
      <c r="E282" s="531" t="e">
        <f t="shared" si="12"/>
        <v>#N/A</v>
      </c>
      <c r="F282">
        <f t="shared" ca="1" si="9"/>
        <v>2015</v>
      </c>
      <c r="G282" s="572" t="e">
        <f ca="1">IF(AND(G$233, F282&lt;&gt;F281), OFFSET(IF(E$232, Portfolio_Math!$M142, Portfolio_Math!$M292), E$88, 0), NA())</f>
        <v>#N/A</v>
      </c>
      <c r="H282" s="572" t="e">
        <f ca="1">IF(AND(H$233, F282&lt;&gt;F281), OFFSET(Portfolio_Math!$M1642, E$88, 0), NA())</f>
        <v>#N/A</v>
      </c>
      <c r="I282" s="572" t="e">
        <f ca="1">IF(AND(I$233, F282&lt;&gt;F281), OFFSET(Portfolio_Math!$M1792, E$88, 0), NA())</f>
        <v>#N/A</v>
      </c>
      <c r="J282" s="572" t="e">
        <f ca="1">IF(AND(J$233,  F282&lt;&gt;F281), OFFSET(Portfolio_Math!$M1942, E$88, 0), NA())</f>
        <v>#N/A</v>
      </c>
      <c r="O282" s="48">
        <f t="shared" si="7"/>
        <v>1915</v>
      </c>
      <c r="P282" s="531" t="e">
        <f t="shared" si="10"/>
        <v>#N/A</v>
      </c>
      <c r="Q282">
        <f t="shared" ca="1" si="11"/>
        <v>2016</v>
      </c>
      <c r="R282" s="572" t="e">
        <f ca="1">IF(AND(R$233, Q282&lt;&gt;Q281), OFFSET(IF(P$232, Portfolio_Math!$X142, Portfolio_Math!$X292), P$88, 0), NA())</f>
        <v>#N/A</v>
      </c>
      <c r="S282" s="572" t="e">
        <f ca="1">IF(AND(S$233, Q282&lt;&gt;Q281), OFFSET(Portfolio_Math!$X1642, P$88, 0), NA())</f>
        <v>#N/A</v>
      </c>
      <c r="T282" s="572" t="e">
        <f ca="1">IF(AND(T$233, Q282&lt;&gt;Q281), OFFSET(Portfolio_Math!$X1792, P$88, 0), NA())</f>
        <v>#N/A</v>
      </c>
      <c r="U282" s="572" t="e">
        <f ca="1">IF(AND(U$233, Q282&lt;&gt;Q281), OFFSET(Portfolio_Math!$X1942, P$88, 0), NA())</f>
        <v>#N/A</v>
      </c>
    </row>
    <row r="283" spans="4:21" ht="13" customHeight="1">
      <c r="D283" s="48">
        <f t="shared" si="6"/>
        <v>1916</v>
      </c>
      <c r="E283" s="531" t="e">
        <f t="shared" si="12"/>
        <v>#N/A</v>
      </c>
      <c r="F283">
        <f t="shared" ca="1" si="9"/>
        <v>2016</v>
      </c>
      <c r="G283" s="572" t="e">
        <f ca="1">IF(AND(G$233, F283&lt;&gt;F282), OFFSET(IF(E$232, Portfolio_Math!$M143, Portfolio_Math!$M293), E$88, 0), NA())</f>
        <v>#N/A</v>
      </c>
      <c r="H283" s="572" t="e">
        <f ca="1">IF(AND(H$233, F283&lt;&gt;F282), OFFSET(Portfolio_Math!$M1643, E$88, 0), NA())</f>
        <v>#N/A</v>
      </c>
      <c r="I283" s="572" t="e">
        <f ca="1">IF(AND(I$233, F283&lt;&gt;F282), OFFSET(Portfolio_Math!$M1793, E$88, 0), NA())</f>
        <v>#N/A</v>
      </c>
      <c r="J283" s="572" t="e">
        <f ca="1">IF(AND(J$233,  F283&lt;&gt;F282), OFFSET(Portfolio_Math!$M1943, E$88, 0), NA())</f>
        <v>#N/A</v>
      </c>
      <c r="O283" s="48">
        <f t="shared" si="7"/>
        <v>1916</v>
      </c>
      <c r="P283" s="531" t="e">
        <f t="shared" si="10"/>
        <v>#N/A</v>
      </c>
      <c r="Q283">
        <f t="shared" ca="1" si="11"/>
        <v>2016</v>
      </c>
      <c r="R283" s="572" t="e">
        <f ca="1">IF(AND(R$233, Q283&lt;&gt;Q282), OFFSET(IF(P$232, Portfolio_Math!$X143, Portfolio_Math!$X293), P$88, 0), NA())</f>
        <v>#N/A</v>
      </c>
      <c r="S283" s="572" t="e">
        <f ca="1">IF(AND(S$233, Q283&lt;&gt;Q282), OFFSET(Portfolio_Math!$X1643, P$88, 0), NA())</f>
        <v>#N/A</v>
      </c>
      <c r="T283" s="572" t="e">
        <f ca="1">IF(AND(T$233, Q283&lt;&gt;Q282), OFFSET(Portfolio_Math!$X1793, P$88, 0), NA())</f>
        <v>#N/A</v>
      </c>
      <c r="U283" s="572" t="e">
        <f ca="1">IF(AND(U$233, Q283&lt;&gt;Q282), OFFSET(Portfolio_Math!$X1943, P$88, 0), NA())</f>
        <v>#N/A</v>
      </c>
    </row>
    <row r="284" spans="4:21" ht="13" customHeight="1">
      <c r="D284" s="48">
        <f t="shared" si="6"/>
        <v>1917</v>
      </c>
      <c r="E284" s="531" t="e">
        <f t="shared" si="12"/>
        <v>#N/A</v>
      </c>
      <c r="F284">
        <f t="shared" ca="1" si="9"/>
        <v>2016</v>
      </c>
      <c r="G284" s="572" t="e">
        <f ca="1">IF(AND(G$233, F284&lt;&gt;F283), OFFSET(IF(E$232, Portfolio_Math!$M144, Portfolio_Math!$M294), E$88, 0), NA())</f>
        <v>#N/A</v>
      </c>
      <c r="H284" s="572" t="e">
        <f ca="1">IF(AND(H$233, F284&lt;&gt;F283), OFFSET(Portfolio_Math!$M1644, E$88, 0), NA())</f>
        <v>#N/A</v>
      </c>
      <c r="I284" s="572" t="e">
        <f ca="1">IF(AND(I$233, F284&lt;&gt;F283), OFFSET(Portfolio_Math!$M1794, E$88, 0), NA())</f>
        <v>#N/A</v>
      </c>
      <c r="J284" s="572" t="e">
        <f ca="1">IF(AND(J$233,  F284&lt;&gt;F283), OFFSET(Portfolio_Math!$M1944, E$88, 0), NA())</f>
        <v>#N/A</v>
      </c>
      <c r="O284" s="48">
        <f t="shared" si="7"/>
        <v>1917</v>
      </c>
      <c r="P284" s="531" t="e">
        <f t="shared" si="10"/>
        <v>#N/A</v>
      </c>
      <c r="Q284">
        <f t="shared" ca="1" si="11"/>
        <v>2016</v>
      </c>
      <c r="R284" s="572" t="e">
        <f ca="1">IF(AND(R$233, Q284&lt;&gt;Q283), OFFSET(IF(P$232, Portfolio_Math!$X144, Portfolio_Math!$X294), P$88, 0), NA())</f>
        <v>#N/A</v>
      </c>
      <c r="S284" s="572" t="e">
        <f ca="1">IF(AND(S$233, Q284&lt;&gt;Q283), OFFSET(Portfolio_Math!$X1644, P$88, 0), NA())</f>
        <v>#N/A</v>
      </c>
      <c r="T284" s="572" t="e">
        <f ca="1">IF(AND(T$233, Q284&lt;&gt;Q283), OFFSET(Portfolio_Math!$X1794, P$88, 0), NA())</f>
        <v>#N/A</v>
      </c>
      <c r="U284" s="572" t="e">
        <f ca="1">IF(AND(U$233, Q284&lt;&gt;Q283), OFFSET(Portfolio_Math!$X1944, P$88, 0), NA())</f>
        <v>#N/A</v>
      </c>
    </row>
    <row r="285" spans="4:21" ht="13" customHeight="1">
      <c r="D285" s="48">
        <f t="shared" si="6"/>
        <v>1918</v>
      </c>
      <c r="E285" s="531" t="e">
        <f t="shared" si="12"/>
        <v>#N/A</v>
      </c>
      <c r="F285">
        <f t="shared" ca="1" si="9"/>
        <v>2016</v>
      </c>
      <c r="G285" s="572" t="e">
        <f ca="1">IF(AND(G$233, F285&lt;&gt;F284), OFFSET(IF(E$232, Portfolio_Math!$M145, Portfolio_Math!$M295), E$88, 0), NA())</f>
        <v>#N/A</v>
      </c>
      <c r="H285" s="572" t="e">
        <f ca="1">IF(AND(H$233, F285&lt;&gt;F284), OFFSET(Portfolio_Math!$M1645, E$88, 0), NA())</f>
        <v>#N/A</v>
      </c>
      <c r="I285" s="572" t="e">
        <f ca="1">IF(AND(I$233, F285&lt;&gt;F284), OFFSET(Portfolio_Math!$M1795, E$88, 0), NA())</f>
        <v>#N/A</v>
      </c>
      <c r="J285" s="572" t="e">
        <f ca="1">IF(AND(J$233,  F285&lt;&gt;F284), OFFSET(Portfolio_Math!$M1945, E$88, 0), NA())</f>
        <v>#N/A</v>
      </c>
      <c r="O285" s="48">
        <f t="shared" si="7"/>
        <v>1918</v>
      </c>
      <c r="P285" s="531" t="e">
        <f t="shared" si="10"/>
        <v>#N/A</v>
      </c>
      <c r="Q285">
        <f t="shared" ca="1" si="11"/>
        <v>2016</v>
      </c>
      <c r="R285" s="572" t="e">
        <f ca="1">IF(AND(R$233, Q285&lt;&gt;Q284), OFFSET(IF(P$232, Portfolio_Math!$X145, Portfolio_Math!$X295), P$88, 0), NA())</f>
        <v>#N/A</v>
      </c>
      <c r="S285" s="572" t="e">
        <f ca="1">IF(AND(S$233, Q285&lt;&gt;Q284), OFFSET(Portfolio_Math!$X1645, P$88, 0), NA())</f>
        <v>#N/A</v>
      </c>
      <c r="T285" s="572" t="e">
        <f ca="1">IF(AND(T$233, Q285&lt;&gt;Q284), OFFSET(Portfolio_Math!$X1795, P$88, 0), NA())</f>
        <v>#N/A</v>
      </c>
      <c r="U285" s="572" t="e">
        <f ca="1">IF(AND(U$233, Q285&lt;&gt;Q284), OFFSET(Portfolio_Math!$X1945, P$88, 0), NA())</f>
        <v>#N/A</v>
      </c>
    </row>
    <row r="286" spans="4:21" ht="13" customHeight="1">
      <c r="D286" s="48">
        <f t="shared" si="6"/>
        <v>1919</v>
      </c>
      <c r="E286" s="531" t="e">
        <f t="shared" si="12"/>
        <v>#N/A</v>
      </c>
      <c r="F286">
        <f t="shared" ca="1" si="9"/>
        <v>2016</v>
      </c>
      <c r="G286" s="572" t="e">
        <f ca="1">IF(AND(G$233, F286&lt;&gt;F285), OFFSET(IF(E$232, Portfolio_Math!$M146, Portfolio_Math!$M296), E$88, 0), NA())</f>
        <v>#N/A</v>
      </c>
      <c r="H286" s="572" t="e">
        <f ca="1">IF(AND(H$233, F286&lt;&gt;F285), OFFSET(Portfolio_Math!$M1646, E$88, 0), NA())</f>
        <v>#N/A</v>
      </c>
      <c r="I286" s="572" t="e">
        <f ca="1">IF(AND(I$233, F286&lt;&gt;F285), OFFSET(Portfolio_Math!$M1796, E$88, 0), NA())</f>
        <v>#N/A</v>
      </c>
      <c r="J286" s="572" t="e">
        <f ca="1">IF(AND(J$233,  F286&lt;&gt;F285), OFFSET(Portfolio_Math!$M1946, E$88, 0), NA())</f>
        <v>#N/A</v>
      </c>
      <c r="O286" s="48">
        <f t="shared" si="7"/>
        <v>1919</v>
      </c>
      <c r="P286" s="531" t="e">
        <f t="shared" si="10"/>
        <v>#N/A</v>
      </c>
      <c r="Q286">
        <f t="shared" ca="1" si="11"/>
        <v>2016</v>
      </c>
      <c r="R286" s="572" t="e">
        <f ca="1">IF(AND(R$233, Q286&lt;&gt;Q285), OFFSET(IF(P$232, Portfolio_Math!$X146, Portfolio_Math!$X296), P$88, 0), NA())</f>
        <v>#N/A</v>
      </c>
      <c r="S286" s="572" t="e">
        <f ca="1">IF(AND(S$233, Q286&lt;&gt;Q285), OFFSET(Portfolio_Math!$X1646, P$88, 0), NA())</f>
        <v>#N/A</v>
      </c>
      <c r="T286" s="572" t="e">
        <f ca="1">IF(AND(T$233, Q286&lt;&gt;Q285), OFFSET(Portfolio_Math!$X1796, P$88, 0), NA())</f>
        <v>#N/A</v>
      </c>
      <c r="U286" s="572" t="e">
        <f ca="1">IF(AND(U$233, Q286&lt;&gt;Q285), OFFSET(Portfolio_Math!$X1946, P$88, 0), NA())</f>
        <v>#N/A</v>
      </c>
    </row>
    <row r="287" spans="4:21" ht="13" customHeight="1">
      <c r="D287" s="48">
        <f t="shared" si="6"/>
        <v>1920</v>
      </c>
      <c r="E287" s="531" t="e">
        <f t="shared" si="12"/>
        <v>#N/A</v>
      </c>
      <c r="F287">
        <f t="shared" ca="1" si="9"/>
        <v>2016</v>
      </c>
      <c r="G287" s="572" t="e">
        <f ca="1">IF(AND(G$233, F287&lt;&gt;F286), OFFSET(IF(E$232, Portfolio_Math!$M147, Portfolio_Math!$M297), E$88, 0), NA())</f>
        <v>#N/A</v>
      </c>
      <c r="H287" s="572" t="e">
        <f ca="1">IF(AND(H$233, F287&lt;&gt;F286), OFFSET(Portfolio_Math!$M1647, E$88, 0), NA())</f>
        <v>#N/A</v>
      </c>
      <c r="I287" s="572" t="e">
        <f ca="1">IF(AND(I$233, F287&lt;&gt;F286), OFFSET(Portfolio_Math!$M1797, E$88, 0), NA())</f>
        <v>#N/A</v>
      </c>
      <c r="J287" s="572" t="e">
        <f ca="1">IF(AND(J$233,  F287&lt;&gt;F286), OFFSET(Portfolio_Math!$M1947, E$88, 0), NA())</f>
        <v>#N/A</v>
      </c>
      <c r="O287" s="48">
        <f t="shared" si="7"/>
        <v>1920</v>
      </c>
      <c r="P287" s="531" t="e">
        <f t="shared" si="10"/>
        <v>#N/A</v>
      </c>
      <c r="Q287">
        <f t="shared" ca="1" si="11"/>
        <v>2016</v>
      </c>
      <c r="R287" s="572" t="e">
        <f ca="1">IF(AND(R$233, Q287&lt;&gt;Q286), OFFSET(IF(P$232, Portfolio_Math!$X147, Portfolio_Math!$X297), P$88, 0), NA())</f>
        <v>#N/A</v>
      </c>
      <c r="S287" s="572" t="e">
        <f ca="1">IF(AND(S$233, Q287&lt;&gt;Q286), OFFSET(Portfolio_Math!$X1647, P$88, 0), NA())</f>
        <v>#N/A</v>
      </c>
      <c r="T287" s="572" t="e">
        <f ca="1">IF(AND(T$233, Q287&lt;&gt;Q286), OFFSET(Portfolio_Math!$X1797, P$88, 0), NA())</f>
        <v>#N/A</v>
      </c>
      <c r="U287" s="572" t="e">
        <f ca="1">IF(AND(U$233, Q287&lt;&gt;Q286), OFFSET(Portfolio_Math!$X1947, P$88, 0), NA())</f>
        <v>#N/A</v>
      </c>
    </row>
    <row r="288" spans="4:21" ht="13" customHeight="1">
      <c r="D288" s="48">
        <f t="shared" si="6"/>
        <v>1921</v>
      </c>
      <c r="E288" s="531" t="e">
        <f t="shared" si="12"/>
        <v>#N/A</v>
      </c>
      <c r="F288">
        <f t="shared" ca="1" si="9"/>
        <v>2016</v>
      </c>
      <c r="G288" s="572" t="e">
        <f ca="1">IF(AND(G$233, F288&lt;&gt;F287), OFFSET(IF(E$232, Portfolio_Math!$M148, Portfolio_Math!$M298), E$88, 0), NA())</f>
        <v>#N/A</v>
      </c>
      <c r="H288" s="572" t="e">
        <f ca="1">IF(AND(H$233, F288&lt;&gt;F287), OFFSET(Portfolio_Math!$M1648, E$88, 0), NA())</f>
        <v>#N/A</v>
      </c>
      <c r="I288" s="572" t="e">
        <f ca="1">IF(AND(I$233, F288&lt;&gt;F287), OFFSET(Portfolio_Math!$M1798, E$88, 0), NA())</f>
        <v>#N/A</v>
      </c>
      <c r="J288" s="572" t="e">
        <f ca="1">IF(AND(J$233,  F288&lt;&gt;F287), OFFSET(Portfolio_Math!$M1948, E$88, 0), NA())</f>
        <v>#N/A</v>
      </c>
      <c r="O288" s="48">
        <f t="shared" si="7"/>
        <v>1921</v>
      </c>
      <c r="P288" s="531" t="e">
        <f t="shared" si="10"/>
        <v>#N/A</v>
      </c>
      <c r="Q288">
        <f t="shared" ca="1" si="11"/>
        <v>2016</v>
      </c>
      <c r="R288" s="572" t="e">
        <f ca="1">IF(AND(R$233, Q288&lt;&gt;Q287), OFFSET(IF(P$232, Portfolio_Math!$X148, Portfolio_Math!$X298), P$88, 0), NA())</f>
        <v>#N/A</v>
      </c>
      <c r="S288" s="572" t="e">
        <f ca="1">IF(AND(S$233, Q288&lt;&gt;Q287), OFFSET(Portfolio_Math!$X1648, P$88, 0), NA())</f>
        <v>#N/A</v>
      </c>
      <c r="T288" s="572" t="e">
        <f ca="1">IF(AND(T$233, Q288&lt;&gt;Q287), OFFSET(Portfolio_Math!$X1798, P$88, 0), NA())</f>
        <v>#N/A</v>
      </c>
      <c r="U288" s="572" t="e">
        <f ca="1">IF(AND(U$233, Q288&lt;&gt;Q287), OFFSET(Portfolio_Math!$X1948, P$88, 0), NA())</f>
        <v>#N/A</v>
      </c>
    </row>
    <row r="289" spans="4:21" ht="13" customHeight="1">
      <c r="D289" s="48">
        <f t="shared" si="6"/>
        <v>1922</v>
      </c>
      <c r="E289" s="531" t="e">
        <f t="shared" si="12"/>
        <v>#N/A</v>
      </c>
      <c r="F289">
        <f t="shared" ca="1" si="9"/>
        <v>2016</v>
      </c>
      <c r="G289" s="572" t="e">
        <f ca="1">IF(AND(G$233, F289&lt;&gt;F288), OFFSET(IF(E$232, Portfolio_Math!$M149, Portfolio_Math!$M299), E$88, 0), NA())</f>
        <v>#N/A</v>
      </c>
      <c r="H289" s="572" t="e">
        <f ca="1">IF(AND(H$233, F289&lt;&gt;F288), OFFSET(Portfolio_Math!$M1649, E$88, 0), NA())</f>
        <v>#N/A</v>
      </c>
      <c r="I289" s="572" t="e">
        <f ca="1">IF(AND(I$233, F289&lt;&gt;F288), OFFSET(Portfolio_Math!$M1799, E$88, 0), NA())</f>
        <v>#N/A</v>
      </c>
      <c r="J289" s="572" t="e">
        <f ca="1">IF(AND(J$233,  F289&lt;&gt;F288), OFFSET(Portfolio_Math!$M1949, E$88, 0), NA())</f>
        <v>#N/A</v>
      </c>
      <c r="O289" s="48">
        <f t="shared" si="7"/>
        <v>1922</v>
      </c>
      <c r="P289" s="531" t="e">
        <f t="shared" si="10"/>
        <v>#N/A</v>
      </c>
      <c r="Q289">
        <f t="shared" ca="1" si="11"/>
        <v>2016</v>
      </c>
      <c r="R289" s="572" t="e">
        <f ca="1">IF(AND(R$233, Q289&lt;&gt;Q288), OFFSET(IF(P$232, Portfolio_Math!$X149, Portfolio_Math!$X299), P$88, 0), NA())</f>
        <v>#N/A</v>
      </c>
      <c r="S289" s="572" t="e">
        <f ca="1">IF(AND(S$233, Q289&lt;&gt;Q288), OFFSET(Portfolio_Math!$X1649, P$88, 0), NA())</f>
        <v>#N/A</v>
      </c>
      <c r="T289" s="572" t="e">
        <f ca="1">IF(AND(T$233, Q289&lt;&gt;Q288), OFFSET(Portfolio_Math!$X1799, P$88, 0), NA())</f>
        <v>#N/A</v>
      </c>
      <c r="U289" s="572" t="e">
        <f ca="1">IF(AND(U$233, Q289&lt;&gt;Q288), OFFSET(Portfolio_Math!$X1949, P$88, 0), NA())</f>
        <v>#N/A</v>
      </c>
    </row>
    <row r="290" spans="4:21" ht="13" customHeight="1">
      <c r="D290" s="48">
        <f t="shared" si="6"/>
        <v>1923</v>
      </c>
      <c r="E290" s="531" t="e">
        <f t="shared" si="12"/>
        <v>#N/A</v>
      </c>
      <c r="F290">
        <f t="shared" ca="1" si="9"/>
        <v>2016</v>
      </c>
      <c r="G290" s="572" t="e">
        <f ca="1">IF(AND(G$233, F290&lt;&gt;F289), OFFSET(IF(E$232, Portfolio_Math!$M150, Portfolio_Math!$M300), E$88, 0), NA())</f>
        <v>#N/A</v>
      </c>
      <c r="H290" s="572" t="e">
        <f ca="1">IF(AND(H$233, F290&lt;&gt;F289), OFFSET(Portfolio_Math!$M1650, E$88, 0), NA())</f>
        <v>#N/A</v>
      </c>
      <c r="I290" s="572" t="e">
        <f ca="1">IF(AND(I$233, F290&lt;&gt;F289), OFFSET(Portfolio_Math!$M1800, E$88, 0), NA())</f>
        <v>#N/A</v>
      </c>
      <c r="J290" s="572" t="e">
        <f ca="1">IF(AND(J$233,  F290&lt;&gt;F289), OFFSET(Portfolio_Math!$M1950, E$88, 0), NA())</f>
        <v>#N/A</v>
      </c>
      <c r="O290" s="48">
        <f t="shared" si="7"/>
        <v>1923</v>
      </c>
      <c r="P290" s="531" t="e">
        <f t="shared" si="10"/>
        <v>#N/A</v>
      </c>
      <c r="Q290">
        <f t="shared" ca="1" si="11"/>
        <v>2016</v>
      </c>
      <c r="R290" s="572" t="e">
        <f ca="1">IF(AND(R$233, Q290&lt;&gt;Q289), OFFSET(IF(P$232, Portfolio_Math!$X150, Portfolio_Math!$X300), P$88, 0), NA())</f>
        <v>#N/A</v>
      </c>
      <c r="S290" s="572" t="e">
        <f ca="1">IF(AND(S$233, Q290&lt;&gt;Q289), OFFSET(Portfolio_Math!$X1650, P$88, 0), NA())</f>
        <v>#N/A</v>
      </c>
      <c r="T290" s="572" t="e">
        <f ca="1">IF(AND(T$233, Q290&lt;&gt;Q289), OFFSET(Portfolio_Math!$X1800, P$88, 0), NA())</f>
        <v>#N/A</v>
      </c>
      <c r="U290" s="572" t="e">
        <f ca="1">IF(AND(U$233, Q290&lt;&gt;Q289), OFFSET(Portfolio_Math!$X1950, P$88, 0), NA())</f>
        <v>#N/A</v>
      </c>
    </row>
    <row r="291" spans="4:21" ht="13" customHeight="1">
      <c r="D291" s="48">
        <f t="shared" si="6"/>
        <v>1924</v>
      </c>
      <c r="E291" s="531" t="e">
        <f t="shared" si="12"/>
        <v>#N/A</v>
      </c>
      <c r="F291">
        <f t="shared" ca="1" si="9"/>
        <v>2016</v>
      </c>
      <c r="G291" s="572" t="e">
        <f ca="1">IF(AND(G$233, F291&lt;&gt;F290), OFFSET(IF(E$232, Portfolio_Math!$M151, Portfolio_Math!$M301), E$88, 0), NA())</f>
        <v>#N/A</v>
      </c>
      <c r="H291" s="572" t="e">
        <f ca="1">IF(AND(H$233, F291&lt;&gt;F290), OFFSET(Portfolio_Math!$M1651, E$88, 0), NA())</f>
        <v>#N/A</v>
      </c>
      <c r="I291" s="572" t="e">
        <f ca="1">IF(AND(I$233, F291&lt;&gt;F290), OFFSET(Portfolio_Math!$M1801, E$88, 0), NA())</f>
        <v>#N/A</v>
      </c>
      <c r="J291" s="572" t="e">
        <f ca="1">IF(AND(J$233,  F291&lt;&gt;F290), OFFSET(Portfolio_Math!$M1951, E$88, 0), NA())</f>
        <v>#N/A</v>
      </c>
      <c r="O291" s="48">
        <f t="shared" si="7"/>
        <v>1924</v>
      </c>
      <c r="P291" s="531" t="e">
        <f t="shared" si="10"/>
        <v>#N/A</v>
      </c>
      <c r="Q291">
        <f t="shared" ca="1" si="11"/>
        <v>2016</v>
      </c>
      <c r="R291" s="572" t="e">
        <f ca="1">IF(AND(R$233, Q291&lt;&gt;Q290), OFFSET(IF(P$232, Portfolio_Math!$X151, Portfolio_Math!$X301), P$88, 0), NA())</f>
        <v>#N/A</v>
      </c>
      <c r="S291" s="572" t="e">
        <f ca="1">IF(AND(S$233, Q291&lt;&gt;Q290), OFFSET(Portfolio_Math!$X1651, P$88, 0), NA())</f>
        <v>#N/A</v>
      </c>
      <c r="T291" s="572" t="e">
        <f ca="1">IF(AND(T$233, Q291&lt;&gt;Q290), OFFSET(Portfolio_Math!$X1801, P$88, 0), NA())</f>
        <v>#N/A</v>
      </c>
      <c r="U291" s="572" t="e">
        <f ca="1">IF(AND(U$233, Q291&lt;&gt;Q290), OFFSET(Portfolio_Math!$X1951, P$88, 0), NA())</f>
        <v>#N/A</v>
      </c>
    </row>
    <row r="292" spans="4:21" ht="13" customHeight="1">
      <c r="D292" s="48">
        <f t="shared" si="6"/>
        <v>1925</v>
      </c>
      <c r="E292" s="531" t="e">
        <f t="shared" si="12"/>
        <v>#N/A</v>
      </c>
      <c r="F292">
        <f t="shared" ca="1" si="9"/>
        <v>2016</v>
      </c>
      <c r="G292" s="572" t="e">
        <f ca="1">IF(AND(G$233, F292&lt;&gt;F291), OFFSET(IF(E$232, Portfolio_Math!$M152, Portfolio_Math!$M302), E$88, 0), NA())</f>
        <v>#N/A</v>
      </c>
      <c r="H292" s="572" t="e">
        <f ca="1">IF(AND(H$233, F292&lt;&gt;F291), OFFSET(Portfolio_Math!$M1652, E$88, 0), NA())</f>
        <v>#N/A</v>
      </c>
      <c r="I292" s="572" t="e">
        <f ca="1">IF(AND(I$233, F292&lt;&gt;F291), OFFSET(Portfolio_Math!$M1802, E$88, 0), NA())</f>
        <v>#N/A</v>
      </c>
      <c r="J292" s="572" t="e">
        <f ca="1">IF(AND(J$233,  F292&lt;&gt;F291), OFFSET(Portfolio_Math!$M1952, E$88, 0), NA())</f>
        <v>#N/A</v>
      </c>
      <c r="O292" s="48">
        <f t="shared" si="7"/>
        <v>1925</v>
      </c>
      <c r="P292" s="531" t="e">
        <f t="shared" si="10"/>
        <v>#N/A</v>
      </c>
      <c r="Q292">
        <f t="shared" ca="1" si="11"/>
        <v>2016</v>
      </c>
      <c r="R292" s="572" t="e">
        <f ca="1">IF(AND(R$233, Q292&lt;&gt;Q291), OFFSET(IF(P$232, Portfolio_Math!$X152, Portfolio_Math!$X302), P$88, 0), NA())</f>
        <v>#N/A</v>
      </c>
      <c r="S292" s="572" t="e">
        <f ca="1">IF(AND(S$233, Q292&lt;&gt;Q291), OFFSET(Portfolio_Math!$X1652, P$88, 0), NA())</f>
        <v>#N/A</v>
      </c>
      <c r="T292" s="572" t="e">
        <f ca="1">IF(AND(T$233, Q292&lt;&gt;Q291), OFFSET(Portfolio_Math!$X1802, P$88, 0), NA())</f>
        <v>#N/A</v>
      </c>
      <c r="U292" s="572" t="e">
        <f ca="1">IF(AND(U$233, Q292&lt;&gt;Q291), OFFSET(Portfolio_Math!$X1952, P$88, 0), NA())</f>
        <v>#N/A</v>
      </c>
    </row>
    <row r="293" spans="4:21" ht="13" customHeight="1">
      <c r="D293" s="48">
        <f t="shared" si="6"/>
        <v>1926</v>
      </c>
      <c r="E293" s="531" t="e">
        <f t="shared" si="12"/>
        <v>#N/A</v>
      </c>
      <c r="F293">
        <f t="shared" ca="1" si="9"/>
        <v>2016</v>
      </c>
      <c r="G293" s="572" t="e">
        <f ca="1">IF(AND(G$233, F293&lt;&gt;F292), OFFSET(IF(E$232, Portfolio_Math!$M153, Portfolio_Math!$M303), E$88, 0), NA())</f>
        <v>#N/A</v>
      </c>
      <c r="H293" s="572" t="e">
        <f ca="1">IF(AND(H$233, F293&lt;&gt;F292), OFFSET(Portfolio_Math!$M1653, E$88, 0), NA())</f>
        <v>#N/A</v>
      </c>
      <c r="I293" s="572" t="e">
        <f ca="1">IF(AND(I$233, F293&lt;&gt;F292), OFFSET(Portfolio_Math!$M1803, E$88, 0), NA())</f>
        <v>#N/A</v>
      </c>
      <c r="J293" s="572" t="e">
        <f ca="1">IF(AND(J$233,  F293&lt;&gt;F292), OFFSET(Portfolio_Math!$M1953, E$88, 0), NA())</f>
        <v>#N/A</v>
      </c>
      <c r="O293" s="48">
        <f t="shared" si="7"/>
        <v>1926</v>
      </c>
      <c r="P293" s="531" t="e">
        <f t="shared" si="10"/>
        <v>#N/A</v>
      </c>
      <c r="Q293">
        <f t="shared" ca="1" si="11"/>
        <v>2016</v>
      </c>
      <c r="R293" s="572" t="e">
        <f ca="1">IF(AND(R$233, Q293&lt;&gt;Q292), OFFSET(IF(P$232, Portfolio_Math!$X153, Portfolio_Math!$X303), P$88, 0), NA())</f>
        <v>#N/A</v>
      </c>
      <c r="S293" s="572" t="e">
        <f ca="1">IF(AND(S$233, Q293&lt;&gt;Q292), OFFSET(Portfolio_Math!$X1653, P$88, 0), NA())</f>
        <v>#N/A</v>
      </c>
      <c r="T293" s="572" t="e">
        <f ca="1">IF(AND(T$233, Q293&lt;&gt;Q292), OFFSET(Portfolio_Math!$X1803, P$88, 0), NA())</f>
        <v>#N/A</v>
      </c>
      <c r="U293" s="572" t="e">
        <f ca="1">IF(AND(U$233, Q293&lt;&gt;Q292), OFFSET(Portfolio_Math!$X1953, P$88, 0), NA())</f>
        <v>#N/A</v>
      </c>
    </row>
    <row r="294" spans="4:21" ht="13" customHeight="1">
      <c r="D294" s="48">
        <f t="shared" si="6"/>
        <v>1927</v>
      </c>
      <c r="E294" s="531" t="e">
        <f t="shared" si="12"/>
        <v>#N/A</v>
      </c>
      <c r="F294">
        <f t="shared" ca="1" si="9"/>
        <v>2016</v>
      </c>
      <c r="G294" s="572" t="e">
        <f ca="1">IF(AND(G$233, F294&lt;&gt;F293), OFFSET(IF(E$232, Portfolio_Math!$M154, Portfolio_Math!$M304), E$88, 0), NA())</f>
        <v>#N/A</v>
      </c>
      <c r="H294" s="572" t="e">
        <f ca="1">IF(AND(H$233, F294&lt;&gt;F293), OFFSET(Portfolio_Math!$M1654, E$88, 0), NA())</f>
        <v>#N/A</v>
      </c>
      <c r="I294" s="572" t="e">
        <f ca="1">IF(AND(I$233, F294&lt;&gt;F293), OFFSET(Portfolio_Math!$M1804, E$88, 0), NA())</f>
        <v>#N/A</v>
      </c>
      <c r="J294" s="572" t="e">
        <f ca="1">IF(AND(J$233,  F294&lt;&gt;F293), OFFSET(Portfolio_Math!$M1954, E$88, 0), NA())</f>
        <v>#N/A</v>
      </c>
      <c r="O294" s="48">
        <f t="shared" si="7"/>
        <v>1927</v>
      </c>
      <c r="P294" s="531" t="e">
        <f t="shared" si="10"/>
        <v>#N/A</v>
      </c>
      <c r="Q294">
        <f t="shared" ca="1" si="11"/>
        <v>2016</v>
      </c>
      <c r="R294" s="572" t="e">
        <f ca="1">IF(AND(R$233, Q294&lt;&gt;Q293), OFFSET(IF(P$232, Portfolio_Math!$X154, Portfolio_Math!$X304), P$88, 0), NA())</f>
        <v>#N/A</v>
      </c>
      <c r="S294" s="572" t="e">
        <f ca="1">IF(AND(S$233, Q294&lt;&gt;Q293), OFFSET(Portfolio_Math!$X1654, P$88, 0), NA())</f>
        <v>#N/A</v>
      </c>
      <c r="T294" s="572" t="e">
        <f ca="1">IF(AND(T$233, Q294&lt;&gt;Q293), OFFSET(Portfolio_Math!$X1804, P$88, 0), NA())</f>
        <v>#N/A</v>
      </c>
      <c r="U294" s="572" t="e">
        <f ca="1">IF(AND(U$233, Q294&lt;&gt;Q293), OFFSET(Portfolio_Math!$X1954, P$88, 0), NA())</f>
        <v>#N/A</v>
      </c>
    </row>
    <row r="295" spans="4:21" ht="13" customHeight="1">
      <c r="D295" s="48">
        <f t="shared" si="6"/>
        <v>1928</v>
      </c>
      <c r="E295" s="531" t="e">
        <f t="shared" si="12"/>
        <v>#N/A</v>
      </c>
      <c r="F295">
        <f t="shared" ca="1" si="9"/>
        <v>2016</v>
      </c>
      <c r="G295" s="572" t="e">
        <f ca="1">IF(AND(G$233, F295&lt;&gt;F294), OFFSET(IF(E$232, Portfolio_Math!$M155, Portfolio_Math!$M305), E$88, 0), NA())</f>
        <v>#N/A</v>
      </c>
      <c r="H295" s="572" t="e">
        <f ca="1">IF(AND(H$233, F295&lt;&gt;F294), OFFSET(Portfolio_Math!$M1655, E$88, 0), NA())</f>
        <v>#N/A</v>
      </c>
      <c r="I295" s="572" t="e">
        <f ca="1">IF(AND(I$233, F295&lt;&gt;F294), OFFSET(Portfolio_Math!$M1805, E$88, 0), NA())</f>
        <v>#N/A</v>
      </c>
      <c r="J295" s="572" t="e">
        <f ca="1">IF(AND(J$233,  F295&lt;&gt;F294), OFFSET(Portfolio_Math!$M1955, E$88, 0), NA())</f>
        <v>#N/A</v>
      </c>
      <c r="O295" s="48">
        <f t="shared" si="7"/>
        <v>1928</v>
      </c>
      <c r="P295" s="531" t="e">
        <f t="shared" si="10"/>
        <v>#N/A</v>
      </c>
      <c r="Q295">
        <f t="shared" ca="1" si="11"/>
        <v>2016</v>
      </c>
      <c r="R295" s="572" t="e">
        <f ca="1">IF(AND(R$233, Q295&lt;&gt;Q294), OFFSET(IF(P$232, Portfolio_Math!$X155, Portfolio_Math!$X305), P$88, 0), NA())</f>
        <v>#N/A</v>
      </c>
      <c r="S295" s="572" t="e">
        <f ca="1">IF(AND(S$233, Q295&lt;&gt;Q294), OFFSET(Portfolio_Math!$X1655, P$88, 0), NA())</f>
        <v>#N/A</v>
      </c>
      <c r="T295" s="572" t="e">
        <f ca="1">IF(AND(T$233, Q295&lt;&gt;Q294), OFFSET(Portfolio_Math!$X1805, P$88, 0), NA())</f>
        <v>#N/A</v>
      </c>
      <c r="U295" s="572" t="e">
        <f ca="1">IF(AND(U$233, Q295&lt;&gt;Q294), OFFSET(Portfolio_Math!$X1955, P$88, 0), NA())</f>
        <v>#N/A</v>
      </c>
    </row>
    <row r="296" spans="4:21" ht="13" customHeight="1">
      <c r="D296" s="48">
        <f t="shared" si="6"/>
        <v>1929</v>
      </c>
      <c r="E296" s="531" t="e">
        <f t="shared" si="12"/>
        <v>#N/A</v>
      </c>
      <c r="F296">
        <f t="shared" ca="1" si="9"/>
        <v>2016</v>
      </c>
      <c r="G296" s="572" t="e">
        <f ca="1">IF(AND(G$233, F296&lt;&gt;F295), OFFSET(IF(E$232, Portfolio_Math!$M156, Portfolio_Math!$M306), E$88, 0), NA())</f>
        <v>#N/A</v>
      </c>
      <c r="H296" s="572" t="e">
        <f ca="1">IF(AND(H$233, F296&lt;&gt;F295), OFFSET(Portfolio_Math!$M1656, E$88, 0), NA())</f>
        <v>#N/A</v>
      </c>
      <c r="I296" s="572" t="e">
        <f ca="1">IF(AND(I$233, F296&lt;&gt;F295), OFFSET(Portfolio_Math!$M1806, E$88, 0), NA())</f>
        <v>#N/A</v>
      </c>
      <c r="J296" s="572" t="e">
        <f ca="1">IF(AND(J$233,  F296&lt;&gt;F295), OFFSET(Portfolio_Math!$M1956, E$88, 0), NA())</f>
        <v>#N/A</v>
      </c>
      <c r="O296" s="48">
        <f t="shared" si="7"/>
        <v>1929</v>
      </c>
      <c r="P296" s="531" t="e">
        <f t="shared" si="10"/>
        <v>#N/A</v>
      </c>
      <c r="Q296">
        <f t="shared" ca="1" si="11"/>
        <v>2016</v>
      </c>
      <c r="R296" s="572" t="e">
        <f ca="1">IF(AND(R$233, Q296&lt;&gt;Q295), OFFSET(IF(P$232, Portfolio_Math!$X156, Portfolio_Math!$X306), P$88, 0), NA())</f>
        <v>#N/A</v>
      </c>
      <c r="S296" s="572" t="e">
        <f ca="1">IF(AND(S$233, Q296&lt;&gt;Q295), OFFSET(Portfolio_Math!$X1656, P$88, 0), NA())</f>
        <v>#N/A</v>
      </c>
      <c r="T296" s="572" t="e">
        <f ca="1">IF(AND(T$233, Q296&lt;&gt;Q295), OFFSET(Portfolio_Math!$X1806, P$88, 0), NA())</f>
        <v>#N/A</v>
      </c>
      <c r="U296" s="572" t="e">
        <f ca="1">IF(AND(U$233, Q296&lt;&gt;Q295), OFFSET(Portfolio_Math!$X1956, P$88, 0), NA())</f>
        <v>#N/A</v>
      </c>
    </row>
    <row r="297" spans="4:21" ht="13" customHeight="1">
      <c r="D297" s="48">
        <f t="shared" si="6"/>
        <v>1930</v>
      </c>
      <c r="E297" s="531" t="e">
        <f t="shared" ref="E297:E316" si="13">IF(AND($D297&gt;=E$85, $D297&lt;=E$86), $D297, NA())</f>
        <v>#N/A</v>
      </c>
      <c r="F297">
        <f t="shared" ca="1" si="9"/>
        <v>2016</v>
      </c>
      <c r="G297" s="572" t="e">
        <f ca="1">IF(AND(G$233, F297&lt;&gt;F296), OFFSET(IF(E$232, Portfolio_Math!$M157, Portfolio_Math!$M307), E$88, 0), NA())</f>
        <v>#N/A</v>
      </c>
      <c r="H297" s="572" t="e">
        <f ca="1">IF(AND(H$233, F297&lt;&gt;F296), OFFSET(Portfolio_Math!$M1657, E$88, 0), NA())</f>
        <v>#N/A</v>
      </c>
      <c r="I297" s="572" t="e">
        <f ca="1">IF(AND(I$233, F297&lt;&gt;F296), OFFSET(Portfolio_Math!$M1807, E$88, 0), NA())</f>
        <v>#N/A</v>
      </c>
      <c r="J297" s="572" t="e">
        <f ca="1">IF(AND(J$233,  F297&lt;&gt;F296), OFFSET(Portfolio_Math!$M1957, E$88, 0), NA())</f>
        <v>#N/A</v>
      </c>
      <c r="O297" s="48">
        <f t="shared" si="7"/>
        <v>1930</v>
      </c>
      <c r="P297" s="531" t="e">
        <f t="shared" si="10"/>
        <v>#N/A</v>
      </c>
      <c r="Q297">
        <f t="shared" ca="1" si="11"/>
        <v>2016</v>
      </c>
      <c r="R297" s="572" t="e">
        <f ca="1">IF(AND(R$233, Q297&lt;&gt;Q296), OFFSET(IF(P$232, Portfolio_Math!$X157, Portfolio_Math!$X307), P$88, 0), NA())</f>
        <v>#N/A</v>
      </c>
      <c r="S297" s="572" t="e">
        <f ca="1">IF(AND(S$233, Q297&lt;&gt;Q296), OFFSET(Portfolio_Math!$X1657, P$88, 0), NA())</f>
        <v>#N/A</v>
      </c>
      <c r="T297" s="572" t="e">
        <f ca="1">IF(AND(T$233, Q297&lt;&gt;Q296), OFFSET(Portfolio_Math!$X1807, P$88, 0), NA())</f>
        <v>#N/A</v>
      </c>
      <c r="U297" s="572" t="e">
        <f ca="1">IF(AND(U$233, Q297&lt;&gt;Q296), OFFSET(Portfolio_Math!$X1957, P$88, 0), NA())</f>
        <v>#N/A</v>
      </c>
    </row>
    <row r="298" spans="4:21" ht="13" customHeight="1">
      <c r="D298" s="48">
        <f t="shared" si="6"/>
        <v>1931</v>
      </c>
      <c r="E298" s="531" t="e">
        <f t="shared" si="13"/>
        <v>#N/A</v>
      </c>
      <c r="F298">
        <f t="shared" ca="1" si="9"/>
        <v>2016</v>
      </c>
      <c r="G298" s="572" t="e">
        <f ca="1">IF(AND(G$233, F298&lt;&gt;F297), OFFSET(IF(E$232, Portfolio_Math!$M158, Portfolio_Math!$M308), E$88, 0), NA())</f>
        <v>#N/A</v>
      </c>
      <c r="H298" s="572" t="e">
        <f ca="1">IF(AND(H$233, F298&lt;&gt;F297), OFFSET(Portfolio_Math!$M1658, E$88, 0), NA())</f>
        <v>#N/A</v>
      </c>
      <c r="I298" s="572" t="e">
        <f ca="1">IF(AND(I$233, F298&lt;&gt;F297), OFFSET(Portfolio_Math!$M1808, E$88, 0), NA())</f>
        <v>#N/A</v>
      </c>
      <c r="J298" s="572" t="e">
        <f ca="1">IF(AND(J$233,  F298&lt;&gt;F297), OFFSET(Portfolio_Math!$M1958, E$88, 0), NA())</f>
        <v>#N/A</v>
      </c>
      <c r="O298" s="48">
        <f t="shared" si="7"/>
        <v>1931</v>
      </c>
      <c r="P298" s="531" t="e">
        <f t="shared" si="10"/>
        <v>#N/A</v>
      </c>
      <c r="Q298">
        <f t="shared" ca="1" si="11"/>
        <v>2016</v>
      </c>
      <c r="R298" s="572" t="e">
        <f ca="1">IF(AND(R$233, Q298&lt;&gt;Q297), OFFSET(IF(P$232, Portfolio_Math!$X158, Portfolio_Math!$X308), P$88, 0), NA())</f>
        <v>#N/A</v>
      </c>
      <c r="S298" s="572" t="e">
        <f ca="1">IF(AND(S$233, Q298&lt;&gt;Q297), OFFSET(Portfolio_Math!$X1658, P$88, 0), NA())</f>
        <v>#N/A</v>
      </c>
      <c r="T298" s="572" t="e">
        <f ca="1">IF(AND(T$233, Q298&lt;&gt;Q297), OFFSET(Portfolio_Math!$X1808, P$88, 0), NA())</f>
        <v>#N/A</v>
      </c>
      <c r="U298" s="572" t="e">
        <f ca="1">IF(AND(U$233, Q298&lt;&gt;Q297), OFFSET(Portfolio_Math!$X1958, P$88, 0), NA())</f>
        <v>#N/A</v>
      </c>
    </row>
    <row r="299" spans="4:21" ht="13" customHeight="1">
      <c r="D299" s="48">
        <f t="shared" si="6"/>
        <v>1932</v>
      </c>
      <c r="E299" s="531" t="e">
        <f t="shared" si="13"/>
        <v>#N/A</v>
      </c>
      <c r="F299">
        <f t="shared" ca="1" si="9"/>
        <v>2016</v>
      </c>
      <c r="G299" s="572" t="e">
        <f ca="1">IF(AND(G$233, F299&lt;&gt;F298), OFFSET(IF(E$232, Portfolio_Math!$M159, Portfolio_Math!$M309), E$88, 0), NA())</f>
        <v>#N/A</v>
      </c>
      <c r="H299" s="572" t="e">
        <f ca="1">IF(AND(H$233, F299&lt;&gt;F298), OFFSET(Portfolio_Math!$M1659, E$88, 0), NA())</f>
        <v>#N/A</v>
      </c>
      <c r="I299" s="572" t="e">
        <f ca="1">IF(AND(I$233, F299&lt;&gt;F298), OFFSET(Portfolio_Math!$M1809, E$88, 0), NA())</f>
        <v>#N/A</v>
      </c>
      <c r="J299" s="572" t="e">
        <f ca="1">IF(AND(J$233,  F299&lt;&gt;F298), OFFSET(Portfolio_Math!$M1959, E$88, 0), NA())</f>
        <v>#N/A</v>
      </c>
      <c r="O299" s="48">
        <f t="shared" si="7"/>
        <v>1932</v>
      </c>
      <c r="P299" s="531" t="e">
        <f t="shared" si="10"/>
        <v>#N/A</v>
      </c>
      <c r="Q299">
        <f t="shared" ca="1" si="11"/>
        <v>2016</v>
      </c>
      <c r="R299" s="572" t="e">
        <f ca="1">IF(AND(R$233, Q299&lt;&gt;Q298), OFFSET(IF(P$232, Portfolio_Math!$X159, Portfolio_Math!$X309), P$88, 0), NA())</f>
        <v>#N/A</v>
      </c>
      <c r="S299" s="572" t="e">
        <f ca="1">IF(AND(S$233, Q299&lt;&gt;Q298), OFFSET(Portfolio_Math!$X1659, P$88, 0), NA())</f>
        <v>#N/A</v>
      </c>
      <c r="T299" s="572" t="e">
        <f ca="1">IF(AND(T$233, Q299&lt;&gt;Q298), OFFSET(Portfolio_Math!$X1809, P$88, 0), NA())</f>
        <v>#N/A</v>
      </c>
      <c r="U299" s="572" t="e">
        <f ca="1">IF(AND(U$233, Q299&lt;&gt;Q298), OFFSET(Portfolio_Math!$X1959, P$88, 0), NA())</f>
        <v>#N/A</v>
      </c>
    </row>
    <row r="300" spans="4:21" ht="13" customHeight="1">
      <c r="D300" s="48">
        <f t="shared" si="6"/>
        <v>1933</v>
      </c>
      <c r="E300" s="531" t="e">
        <f t="shared" si="13"/>
        <v>#N/A</v>
      </c>
      <c r="F300">
        <f t="shared" ca="1" si="9"/>
        <v>2016</v>
      </c>
      <c r="G300" s="572" t="e">
        <f ca="1">IF(AND(G$233, F300&lt;&gt;F299), OFFSET(IF(E$232, Portfolio_Math!$M160, Portfolio_Math!$M310), E$88, 0), NA())</f>
        <v>#N/A</v>
      </c>
      <c r="H300" s="572" t="e">
        <f ca="1">IF(AND(H$233, F300&lt;&gt;F299), OFFSET(Portfolio_Math!$M1660, E$88, 0), NA())</f>
        <v>#N/A</v>
      </c>
      <c r="I300" s="572" t="e">
        <f ca="1">IF(AND(I$233, F300&lt;&gt;F299), OFFSET(Portfolio_Math!$M1810, E$88, 0), NA())</f>
        <v>#N/A</v>
      </c>
      <c r="J300" s="572" t="e">
        <f ca="1">IF(AND(J$233,  F300&lt;&gt;F299), OFFSET(Portfolio_Math!$M1960, E$88, 0), NA())</f>
        <v>#N/A</v>
      </c>
      <c r="O300" s="48">
        <f t="shared" si="7"/>
        <v>1933</v>
      </c>
      <c r="P300" s="531" t="e">
        <f t="shared" si="10"/>
        <v>#N/A</v>
      </c>
      <c r="Q300">
        <f t="shared" ca="1" si="11"/>
        <v>2016</v>
      </c>
      <c r="R300" s="572" t="e">
        <f ca="1">IF(AND(R$233, Q300&lt;&gt;Q299), OFFSET(IF(P$232, Portfolio_Math!$X160, Portfolio_Math!$X310), P$88, 0), NA())</f>
        <v>#N/A</v>
      </c>
      <c r="S300" s="572" t="e">
        <f ca="1">IF(AND(S$233, Q300&lt;&gt;Q299), OFFSET(Portfolio_Math!$X1660, P$88, 0), NA())</f>
        <v>#N/A</v>
      </c>
      <c r="T300" s="572" t="e">
        <f ca="1">IF(AND(T$233, Q300&lt;&gt;Q299), OFFSET(Portfolio_Math!$X1810, P$88, 0), NA())</f>
        <v>#N/A</v>
      </c>
      <c r="U300" s="572" t="e">
        <f ca="1">IF(AND(U$233, Q300&lt;&gt;Q299), OFFSET(Portfolio_Math!$X1960, P$88, 0), NA())</f>
        <v>#N/A</v>
      </c>
    </row>
    <row r="301" spans="4:21" ht="13" customHeight="1">
      <c r="D301" s="48">
        <f t="shared" si="6"/>
        <v>1934</v>
      </c>
      <c r="E301" s="531" t="e">
        <f t="shared" si="13"/>
        <v>#N/A</v>
      </c>
      <c r="F301">
        <f t="shared" ref="F301:F332" ca="1" si="14">IF((ROW()-ROW(F$236))&gt;E$87, F300, OFFSET(E302, E$88, 0))</f>
        <v>2016</v>
      </c>
      <c r="G301" s="572" t="e">
        <f ca="1">IF(AND(G$233, F301&lt;&gt;F300), OFFSET(IF(E$232, Portfolio_Math!$M161, Portfolio_Math!$M311), E$88, 0), NA())</f>
        <v>#N/A</v>
      </c>
      <c r="H301" s="572" t="e">
        <f ca="1">IF(AND(H$233, F301&lt;&gt;F300), OFFSET(Portfolio_Math!$M1661, E$88, 0), NA())</f>
        <v>#N/A</v>
      </c>
      <c r="I301" s="572" t="e">
        <f ca="1">IF(AND(I$233, F301&lt;&gt;F300), OFFSET(Portfolio_Math!$M1811, E$88, 0), NA())</f>
        <v>#N/A</v>
      </c>
      <c r="J301" s="572" t="e">
        <f ca="1">IF(AND(J$233,  F301&lt;&gt;F300), OFFSET(Portfolio_Math!$M1961, E$88, 0), NA())</f>
        <v>#N/A</v>
      </c>
      <c r="O301" s="48">
        <f t="shared" si="7"/>
        <v>1934</v>
      </c>
      <c r="P301" s="531" t="e">
        <f t="shared" ref="P301:P332" si="15">IF(AND($D301&gt;=P$85, $D301&lt;=P$86), $D301, NA())</f>
        <v>#N/A</v>
      </c>
      <c r="Q301">
        <f t="shared" ref="Q301:Q332" ca="1" si="16">IF((ROW()-ROW(Q$236))&gt;P$87, Q300, OFFSET(P302, P$88, 0))</f>
        <v>2016</v>
      </c>
      <c r="R301" s="572" t="e">
        <f ca="1">IF(AND(R$233, Q301&lt;&gt;Q300), OFFSET(IF(P$232, Portfolio_Math!$X161, Portfolio_Math!$X311), P$88, 0), NA())</f>
        <v>#N/A</v>
      </c>
      <c r="S301" s="572" t="e">
        <f ca="1">IF(AND(S$233, Q301&lt;&gt;Q300), OFFSET(Portfolio_Math!$X1661, P$88, 0), NA())</f>
        <v>#N/A</v>
      </c>
      <c r="T301" s="572" t="e">
        <f ca="1">IF(AND(T$233, Q301&lt;&gt;Q300), OFFSET(Portfolio_Math!$X1811, P$88, 0), NA())</f>
        <v>#N/A</v>
      </c>
      <c r="U301" s="572" t="e">
        <f ca="1">IF(AND(U$233, Q301&lt;&gt;Q300), OFFSET(Portfolio_Math!$X1961, P$88, 0), NA())</f>
        <v>#N/A</v>
      </c>
    </row>
    <row r="302" spans="4:21" ht="13" customHeight="1">
      <c r="D302" s="48">
        <f t="shared" si="6"/>
        <v>1935</v>
      </c>
      <c r="E302" s="531" t="e">
        <f t="shared" si="13"/>
        <v>#N/A</v>
      </c>
      <c r="F302">
        <f t="shared" ca="1" si="14"/>
        <v>2016</v>
      </c>
      <c r="G302" s="572" t="e">
        <f ca="1">IF(AND(G$233, F302&lt;&gt;F301), OFFSET(IF(E$232, Portfolio_Math!$M162, Portfolio_Math!$M312), E$88, 0), NA())</f>
        <v>#N/A</v>
      </c>
      <c r="H302" s="572" t="e">
        <f ca="1">IF(AND(H$233, F302&lt;&gt;F301), OFFSET(Portfolio_Math!$M1662, E$88, 0), NA())</f>
        <v>#N/A</v>
      </c>
      <c r="I302" s="572" t="e">
        <f ca="1">IF(AND(I$233, F302&lt;&gt;F301), OFFSET(Portfolio_Math!$M1812, E$88, 0), NA())</f>
        <v>#N/A</v>
      </c>
      <c r="J302" s="572" t="e">
        <f ca="1">IF(AND(J$233,  F302&lt;&gt;F301), OFFSET(Portfolio_Math!$M1962, E$88, 0), NA())</f>
        <v>#N/A</v>
      </c>
      <c r="O302" s="48">
        <f t="shared" si="7"/>
        <v>1935</v>
      </c>
      <c r="P302" s="531" t="e">
        <f t="shared" si="15"/>
        <v>#N/A</v>
      </c>
      <c r="Q302">
        <f t="shared" ca="1" si="16"/>
        <v>2016</v>
      </c>
      <c r="R302" s="572" t="e">
        <f ca="1">IF(AND(R$233, Q302&lt;&gt;Q301), OFFSET(IF(P$232, Portfolio_Math!$X162, Portfolio_Math!$X312), P$88, 0), NA())</f>
        <v>#N/A</v>
      </c>
      <c r="S302" s="572" t="e">
        <f ca="1">IF(AND(S$233, Q302&lt;&gt;Q301), OFFSET(Portfolio_Math!$X1662, P$88, 0), NA())</f>
        <v>#N/A</v>
      </c>
      <c r="T302" s="572" t="e">
        <f ca="1">IF(AND(T$233, Q302&lt;&gt;Q301), OFFSET(Portfolio_Math!$X1812, P$88, 0), NA())</f>
        <v>#N/A</v>
      </c>
      <c r="U302" s="572" t="e">
        <f ca="1">IF(AND(U$233, Q302&lt;&gt;Q301), OFFSET(Portfolio_Math!$X1962, P$88, 0), NA())</f>
        <v>#N/A</v>
      </c>
    </row>
    <row r="303" spans="4:21" ht="13" customHeight="1">
      <c r="D303" s="48">
        <f t="shared" si="6"/>
        <v>1936</v>
      </c>
      <c r="E303" s="531" t="e">
        <f t="shared" si="13"/>
        <v>#N/A</v>
      </c>
      <c r="F303">
        <f t="shared" ca="1" si="14"/>
        <v>2016</v>
      </c>
      <c r="G303" s="572" t="e">
        <f ca="1">IF(AND(G$233, F303&lt;&gt;F302), OFFSET(IF(E$232, Portfolio_Math!$M163, Portfolio_Math!$M313), E$88, 0), NA())</f>
        <v>#N/A</v>
      </c>
      <c r="H303" s="572" t="e">
        <f ca="1">IF(AND(H$233, F303&lt;&gt;F302), OFFSET(Portfolio_Math!$M1663, E$88, 0), NA())</f>
        <v>#N/A</v>
      </c>
      <c r="I303" s="572" t="e">
        <f ca="1">IF(AND(I$233, F303&lt;&gt;F302), OFFSET(Portfolio_Math!$M1813, E$88, 0), NA())</f>
        <v>#N/A</v>
      </c>
      <c r="J303" s="572" t="e">
        <f ca="1">IF(AND(J$233,  F303&lt;&gt;F302), OFFSET(Portfolio_Math!$M1963, E$88, 0), NA())</f>
        <v>#N/A</v>
      </c>
      <c r="O303" s="48">
        <f t="shared" si="7"/>
        <v>1936</v>
      </c>
      <c r="P303" s="531" t="e">
        <f t="shared" si="15"/>
        <v>#N/A</v>
      </c>
      <c r="Q303">
        <f t="shared" ca="1" si="16"/>
        <v>2016</v>
      </c>
      <c r="R303" s="572" t="e">
        <f ca="1">IF(AND(R$233, Q303&lt;&gt;Q302), OFFSET(IF(P$232, Portfolio_Math!$X163, Portfolio_Math!$X313), P$88, 0), NA())</f>
        <v>#N/A</v>
      </c>
      <c r="S303" s="572" t="e">
        <f ca="1">IF(AND(S$233, Q303&lt;&gt;Q302), OFFSET(Portfolio_Math!$X1663, P$88, 0), NA())</f>
        <v>#N/A</v>
      </c>
      <c r="T303" s="572" t="e">
        <f ca="1">IF(AND(T$233, Q303&lt;&gt;Q302), OFFSET(Portfolio_Math!$X1813, P$88, 0), NA())</f>
        <v>#N/A</v>
      </c>
      <c r="U303" s="572" t="e">
        <f ca="1">IF(AND(U$233, Q303&lt;&gt;Q302), OFFSET(Portfolio_Math!$X1963, P$88, 0), NA())</f>
        <v>#N/A</v>
      </c>
    </row>
    <row r="304" spans="4:21" ht="13" customHeight="1">
      <c r="D304" s="48">
        <f t="shared" si="6"/>
        <v>1937</v>
      </c>
      <c r="E304" s="531" t="e">
        <f t="shared" si="13"/>
        <v>#N/A</v>
      </c>
      <c r="F304">
        <f t="shared" ca="1" si="14"/>
        <v>2016</v>
      </c>
      <c r="G304" s="572" t="e">
        <f ca="1">IF(AND(G$233, F304&lt;&gt;F303), OFFSET(IF(E$232, Portfolio_Math!$M164, Portfolio_Math!$M314), E$88, 0), NA())</f>
        <v>#N/A</v>
      </c>
      <c r="H304" s="572" t="e">
        <f ca="1">IF(AND(H$233, F304&lt;&gt;F303), OFFSET(Portfolio_Math!$M1664, E$88, 0), NA())</f>
        <v>#N/A</v>
      </c>
      <c r="I304" s="572" t="e">
        <f ca="1">IF(AND(I$233, F304&lt;&gt;F303), OFFSET(Portfolio_Math!$M1814, E$88, 0), NA())</f>
        <v>#N/A</v>
      </c>
      <c r="J304" s="572" t="e">
        <f ca="1">IF(AND(J$233,  F304&lt;&gt;F303), OFFSET(Portfolio_Math!$M1964, E$88, 0), NA())</f>
        <v>#N/A</v>
      </c>
      <c r="O304" s="48">
        <f t="shared" si="7"/>
        <v>1937</v>
      </c>
      <c r="P304" s="531" t="e">
        <f t="shared" si="15"/>
        <v>#N/A</v>
      </c>
      <c r="Q304">
        <f t="shared" ca="1" si="16"/>
        <v>2016</v>
      </c>
      <c r="R304" s="572" t="e">
        <f ca="1">IF(AND(R$233, Q304&lt;&gt;Q303), OFFSET(IF(P$232, Portfolio_Math!$X164, Portfolio_Math!$X314), P$88, 0), NA())</f>
        <v>#N/A</v>
      </c>
      <c r="S304" s="572" t="e">
        <f ca="1">IF(AND(S$233, Q304&lt;&gt;Q303), OFFSET(Portfolio_Math!$X1664, P$88, 0), NA())</f>
        <v>#N/A</v>
      </c>
      <c r="T304" s="572" t="e">
        <f ca="1">IF(AND(T$233, Q304&lt;&gt;Q303), OFFSET(Portfolio_Math!$X1814, P$88, 0), NA())</f>
        <v>#N/A</v>
      </c>
      <c r="U304" s="572" t="e">
        <f ca="1">IF(AND(U$233, Q304&lt;&gt;Q303), OFFSET(Portfolio_Math!$X1964, P$88, 0), NA())</f>
        <v>#N/A</v>
      </c>
    </row>
    <row r="305" spans="4:21" ht="13" customHeight="1">
      <c r="D305" s="48">
        <f t="shared" ref="D305:D368" si="17">D304+1</f>
        <v>1938</v>
      </c>
      <c r="E305" s="531" t="e">
        <f t="shared" si="13"/>
        <v>#N/A</v>
      </c>
      <c r="F305">
        <f t="shared" ca="1" si="14"/>
        <v>2016</v>
      </c>
      <c r="G305" s="572" t="e">
        <f ca="1">IF(AND(G$233, F305&lt;&gt;F304), OFFSET(IF(E$232, Portfolio_Math!$M165, Portfolio_Math!$M315), E$88, 0), NA())</f>
        <v>#N/A</v>
      </c>
      <c r="H305" s="572" t="e">
        <f ca="1">IF(AND(H$233, F305&lt;&gt;F304), OFFSET(Portfolio_Math!$M1665, E$88, 0), NA())</f>
        <v>#N/A</v>
      </c>
      <c r="I305" s="572" t="e">
        <f ca="1">IF(AND(I$233, F305&lt;&gt;F304), OFFSET(Portfolio_Math!$M1815, E$88, 0), NA())</f>
        <v>#N/A</v>
      </c>
      <c r="J305" s="572" t="e">
        <f ca="1">IF(AND(J$233,  F305&lt;&gt;F304), OFFSET(Portfolio_Math!$M1965, E$88, 0), NA())</f>
        <v>#N/A</v>
      </c>
      <c r="O305" s="48">
        <f t="shared" ref="O305:O368" si="18">O304+1</f>
        <v>1938</v>
      </c>
      <c r="P305" s="531" t="e">
        <f t="shared" si="15"/>
        <v>#N/A</v>
      </c>
      <c r="Q305">
        <f t="shared" ca="1" si="16"/>
        <v>2016</v>
      </c>
      <c r="R305" s="572" t="e">
        <f ca="1">IF(AND(R$233, Q305&lt;&gt;Q304), OFFSET(IF(P$232, Portfolio_Math!$X165, Portfolio_Math!$X315), P$88, 0), NA())</f>
        <v>#N/A</v>
      </c>
      <c r="S305" s="572" t="e">
        <f ca="1">IF(AND(S$233, Q305&lt;&gt;Q304), OFFSET(Portfolio_Math!$X1665, P$88, 0), NA())</f>
        <v>#N/A</v>
      </c>
      <c r="T305" s="572" t="e">
        <f ca="1">IF(AND(T$233, Q305&lt;&gt;Q304), OFFSET(Portfolio_Math!$X1815, P$88, 0), NA())</f>
        <v>#N/A</v>
      </c>
      <c r="U305" s="572" t="e">
        <f ca="1">IF(AND(U$233, Q305&lt;&gt;Q304), OFFSET(Portfolio_Math!$X1965, P$88, 0), NA())</f>
        <v>#N/A</v>
      </c>
    </row>
    <row r="306" spans="4:21" ht="13" customHeight="1">
      <c r="D306" s="48">
        <f t="shared" si="17"/>
        <v>1939</v>
      </c>
      <c r="E306" s="531" t="e">
        <f t="shared" si="13"/>
        <v>#N/A</v>
      </c>
      <c r="F306">
        <f t="shared" ca="1" si="14"/>
        <v>2016</v>
      </c>
      <c r="G306" s="572" t="e">
        <f ca="1">IF(AND(G$233, F306&lt;&gt;F305), OFFSET(IF(E$232, Portfolio_Math!$M166, Portfolio_Math!$M316), E$88, 0), NA())</f>
        <v>#N/A</v>
      </c>
      <c r="H306" s="572" t="e">
        <f ca="1">IF(AND(H$233, F306&lt;&gt;F305), OFFSET(Portfolio_Math!$M1666, E$88, 0), NA())</f>
        <v>#N/A</v>
      </c>
      <c r="I306" s="572" t="e">
        <f ca="1">IF(AND(I$233, F306&lt;&gt;F305), OFFSET(Portfolio_Math!$M1816, E$88, 0), NA())</f>
        <v>#N/A</v>
      </c>
      <c r="J306" s="572" t="e">
        <f ca="1">IF(AND(J$233,  F306&lt;&gt;F305), OFFSET(Portfolio_Math!$M1966, E$88, 0), NA())</f>
        <v>#N/A</v>
      </c>
      <c r="O306" s="48">
        <f t="shared" si="18"/>
        <v>1939</v>
      </c>
      <c r="P306" s="531" t="e">
        <f t="shared" si="15"/>
        <v>#N/A</v>
      </c>
      <c r="Q306">
        <f t="shared" ca="1" si="16"/>
        <v>2016</v>
      </c>
      <c r="R306" s="572" t="e">
        <f ca="1">IF(AND(R$233, Q306&lt;&gt;Q305), OFFSET(IF(P$232, Portfolio_Math!$X166, Portfolio_Math!$X316), P$88, 0), NA())</f>
        <v>#N/A</v>
      </c>
      <c r="S306" s="572" t="e">
        <f ca="1">IF(AND(S$233, Q306&lt;&gt;Q305), OFFSET(Portfolio_Math!$X1666, P$88, 0), NA())</f>
        <v>#N/A</v>
      </c>
      <c r="T306" s="572" t="e">
        <f ca="1">IF(AND(T$233, Q306&lt;&gt;Q305), OFFSET(Portfolio_Math!$X1816, P$88, 0), NA())</f>
        <v>#N/A</v>
      </c>
      <c r="U306" s="572" t="e">
        <f ca="1">IF(AND(U$233, Q306&lt;&gt;Q305), OFFSET(Portfolio_Math!$X1966, P$88, 0), NA())</f>
        <v>#N/A</v>
      </c>
    </row>
    <row r="307" spans="4:21" ht="13" customHeight="1">
      <c r="D307" s="48">
        <f t="shared" si="17"/>
        <v>1940</v>
      </c>
      <c r="E307" s="531" t="e">
        <f t="shared" si="13"/>
        <v>#N/A</v>
      </c>
      <c r="F307">
        <f t="shared" ca="1" si="14"/>
        <v>2016</v>
      </c>
      <c r="G307" s="572" t="e">
        <f ca="1">IF(AND(G$233, F307&lt;&gt;F306), OFFSET(IF(E$232, Portfolio_Math!$M167, Portfolio_Math!$M317), E$88, 0), NA())</f>
        <v>#N/A</v>
      </c>
      <c r="H307" s="572" t="e">
        <f ca="1">IF(AND(H$233, F307&lt;&gt;F306), OFFSET(Portfolio_Math!$M1667, E$88, 0), NA())</f>
        <v>#N/A</v>
      </c>
      <c r="I307" s="572" t="e">
        <f ca="1">IF(AND(I$233, F307&lt;&gt;F306), OFFSET(Portfolio_Math!$M1817, E$88, 0), NA())</f>
        <v>#N/A</v>
      </c>
      <c r="J307" s="572" t="e">
        <f ca="1">IF(AND(J$233,  F307&lt;&gt;F306), OFFSET(Portfolio_Math!$M1967, E$88, 0), NA())</f>
        <v>#N/A</v>
      </c>
      <c r="O307" s="48">
        <f t="shared" si="18"/>
        <v>1940</v>
      </c>
      <c r="P307" s="531" t="e">
        <f t="shared" si="15"/>
        <v>#N/A</v>
      </c>
      <c r="Q307">
        <f t="shared" ca="1" si="16"/>
        <v>2016</v>
      </c>
      <c r="R307" s="572" t="e">
        <f ca="1">IF(AND(R$233, Q307&lt;&gt;Q306), OFFSET(IF(P$232, Portfolio_Math!$X167, Portfolio_Math!$X317), P$88, 0), NA())</f>
        <v>#N/A</v>
      </c>
      <c r="S307" s="572" t="e">
        <f ca="1">IF(AND(S$233, Q307&lt;&gt;Q306), OFFSET(Portfolio_Math!$X1667, P$88, 0), NA())</f>
        <v>#N/A</v>
      </c>
      <c r="T307" s="572" t="e">
        <f ca="1">IF(AND(T$233, Q307&lt;&gt;Q306), OFFSET(Portfolio_Math!$X1817, P$88, 0), NA())</f>
        <v>#N/A</v>
      </c>
      <c r="U307" s="572" t="e">
        <f ca="1">IF(AND(U$233, Q307&lt;&gt;Q306), OFFSET(Portfolio_Math!$X1967, P$88, 0), NA())</f>
        <v>#N/A</v>
      </c>
    </row>
    <row r="308" spans="4:21" ht="13" customHeight="1">
      <c r="D308" s="48">
        <f t="shared" si="17"/>
        <v>1941</v>
      </c>
      <c r="E308" s="531" t="e">
        <f t="shared" si="13"/>
        <v>#N/A</v>
      </c>
      <c r="F308">
        <f t="shared" ca="1" si="14"/>
        <v>2016</v>
      </c>
      <c r="G308" s="572" t="e">
        <f ca="1">IF(AND(G$233, F308&lt;&gt;F307), OFFSET(IF(E$232, Portfolio_Math!$M168, Portfolio_Math!$M318), E$88, 0), NA())</f>
        <v>#N/A</v>
      </c>
      <c r="H308" s="572" t="e">
        <f ca="1">IF(AND(H$233, F308&lt;&gt;F307), OFFSET(Portfolio_Math!$M1668, E$88, 0), NA())</f>
        <v>#N/A</v>
      </c>
      <c r="I308" s="572" t="e">
        <f ca="1">IF(AND(I$233, F308&lt;&gt;F307), OFFSET(Portfolio_Math!$M1818, E$88, 0), NA())</f>
        <v>#N/A</v>
      </c>
      <c r="J308" s="572" t="e">
        <f ca="1">IF(AND(J$233,  F308&lt;&gt;F307), OFFSET(Portfolio_Math!$M1968, E$88, 0), NA())</f>
        <v>#N/A</v>
      </c>
      <c r="O308" s="48">
        <f t="shared" si="18"/>
        <v>1941</v>
      </c>
      <c r="P308" s="531" t="e">
        <f t="shared" si="15"/>
        <v>#N/A</v>
      </c>
      <c r="Q308">
        <f t="shared" ca="1" si="16"/>
        <v>2016</v>
      </c>
      <c r="R308" s="572" t="e">
        <f ca="1">IF(AND(R$233, Q308&lt;&gt;Q307), OFFSET(IF(P$232, Portfolio_Math!$X168, Portfolio_Math!$X318), P$88, 0), NA())</f>
        <v>#N/A</v>
      </c>
      <c r="S308" s="572" t="e">
        <f ca="1">IF(AND(S$233, Q308&lt;&gt;Q307), OFFSET(Portfolio_Math!$X1668, P$88, 0), NA())</f>
        <v>#N/A</v>
      </c>
      <c r="T308" s="572" t="e">
        <f ca="1">IF(AND(T$233, Q308&lt;&gt;Q307), OFFSET(Portfolio_Math!$X1818, P$88, 0), NA())</f>
        <v>#N/A</v>
      </c>
      <c r="U308" s="572" t="e">
        <f ca="1">IF(AND(U$233, Q308&lt;&gt;Q307), OFFSET(Portfolio_Math!$X1968, P$88, 0), NA())</f>
        <v>#N/A</v>
      </c>
    </row>
    <row r="309" spans="4:21" ht="13" customHeight="1">
      <c r="D309" s="48">
        <f t="shared" si="17"/>
        <v>1942</v>
      </c>
      <c r="E309" s="531" t="e">
        <f t="shared" si="13"/>
        <v>#N/A</v>
      </c>
      <c r="F309">
        <f t="shared" ca="1" si="14"/>
        <v>2016</v>
      </c>
      <c r="G309" s="572" t="e">
        <f ca="1">IF(AND(G$233, F309&lt;&gt;F308), OFFSET(IF(E$232, Portfolio_Math!$M169, Portfolio_Math!$M319), E$88, 0), NA())</f>
        <v>#N/A</v>
      </c>
      <c r="H309" s="572" t="e">
        <f ca="1">IF(AND(H$233, F309&lt;&gt;F308), OFFSET(Portfolio_Math!$M1669, E$88, 0), NA())</f>
        <v>#N/A</v>
      </c>
      <c r="I309" s="572" t="e">
        <f ca="1">IF(AND(I$233, F309&lt;&gt;F308), OFFSET(Portfolio_Math!$M1819, E$88, 0), NA())</f>
        <v>#N/A</v>
      </c>
      <c r="J309" s="572" t="e">
        <f ca="1">IF(AND(J$233,  F309&lt;&gt;F308), OFFSET(Portfolio_Math!$M1969, E$88, 0), NA())</f>
        <v>#N/A</v>
      </c>
      <c r="O309" s="48">
        <f t="shared" si="18"/>
        <v>1942</v>
      </c>
      <c r="P309" s="531" t="e">
        <f t="shared" si="15"/>
        <v>#N/A</v>
      </c>
      <c r="Q309">
        <f t="shared" ca="1" si="16"/>
        <v>2016</v>
      </c>
      <c r="R309" s="572" t="e">
        <f ca="1">IF(AND(R$233, Q309&lt;&gt;Q308), OFFSET(IF(P$232, Portfolio_Math!$X169, Portfolio_Math!$X319), P$88, 0), NA())</f>
        <v>#N/A</v>
      </c>
      <c r="S309" s="572" t="e">
        <f ca="1">IF(AND(S$233, Q309&lt;&gt;Q308), OFFSET(Portfolio_Math!$X1669, P$88, 0), NA())</f>
        <v>#N/A</v>
      </c>
      <c r="T309" s="572" t="e">
        <f ca="1">IF(AND(T$233, Q309&lt;&gt;Q308), OFFSET(Portfolio_Math!$X1819, P$88, 0), NA())</f>
        <v>#N/A</v>
      </c>
      <c r="U309" s="572" t="e">
        <f ca="1">IF(AND(U$233, Q309&lt;&gt;Q308), OFFSET(Portfolio_Math!$X1969, P$88, 0), NA())</f>
        <v>#N/A</v>
      </c>
    </row>
    <row r="310" spans="4:21" ht="13" customHeight="1">
      <c r="D310" s="48">
        <f t="shared" si="17"/>
        <v>1943</v>
      </c>
      <c r="E310" s="531" t="e">
        <f t="shared" si="13"/>
        <v>#N/A</v>
      </c>
      <c r="F310">
        <f t="shared" ca="1" si="14"/>
        <v>2016</v>
      </c>
      <c r="G310" s="572" t="e">
        <f ca="1">IF(AND(G$233, F310&lt;&gt;F309), OFFSET(IF(E$232, Portfolio_Math!$M170, Portfolio_Math!$M320), E$88, 0), NA())</f>
        <v>#N/A</v>
      </c>
      <c r="H310" s="572" t="e">
        <f ca="1">IF(AND(H$233, F310&lt;&gt;F309), OFFSET(Portfolio_Math!$M1670, E$88, 0), NA())</f>
        <v>#N/A</v>
      </c>
      <c r="I310" s="572" t="e">
        <f ca="1">IF(AND(I$233, F310&lt;&gt;F309), OFFSET(Portfolio_Math!$M1820, E$88, 0), NA())</f>
        <v>#N/A</v>
      </c>
      <c r="J310" s="572" t="e">
        <f ca="1">IF(AND(J$233,  F310&lt;&gt;F309), OFFSET(Portfolio_Math!$M1970, E$88, 0), NA())</f>
        <v>#N/A</v>
      </c>
      <c r="O310" s="48">
        <f t="shared" si="18"/>
        <v>1943</v>
      </c>
      <c r="P310" s="531" t="e">
        <f t="shared" si="15"/>
        <v>#N/A</v>
      </c>
      <c r="Q310">
        <f t="shared" ca="1" si="16"/>
        <v>2016</v>
      </c>
      <c r="R310" s="572" t="e">
        <f ca="1">IF(AND(R$233, Q310&lt;&gt;Q309), OFFSET(IF(P$232, Portfolio_Math!$X170, Portfolio_Math!$X320), P$88, 0), NA())</f>
        <v>#N/A</v>
      </c>
      <c r="S310" s="572" t="e">
        <f ca="1">IF(AND(S$233, Q310&lt;&gt;Q309), OFFSET(Portfolio_Math!$X1670, P$88, 0), NA())</f>
        <v>#N/A</v>
      </c>
      <c r="T310" s="572" t="e">
        <f ca="1">IF(AND(T$233, Q310&lt;&gt;Q309), OFFSET(Portfolio_Math!$X1820, P$88, 0), NA())</f>
        <v>#N/A</v>
      </c>
      <c r="U310" s="572" t="e">
        <f ca="1">IF(AND(U$233, Q310&lt;&gt;Q309), OFFSET(Portfolio_Math!$X1970, P$88, 0), NA())</f>
        <v>#N/A</v>
      </c>
    </row>
    <row r="311" spans="4:21" ht="13" customHeight="1">
      <c r="D311" s="48">
        <f t="shared" si="17"/>
        <v>1944</v>
      </c>
      <c r="E311" s="531" t="e">
        <f t="shared" si="13"/>
        <v>#N/A</v>
      </c>
      <c r="F311">
        <f t="shared" ca="1" si="14"/>
        <v>2016</v>
      </c>
      <c r="G311" s="572" t="e">
        <f ca="1">IF(AND(G$233, F311&lt;&gt;F310), OFFSET(IF(E$232, Portfolio_Math!$M171, Portfolio_Math!$M321), E$88, 0), NA())</f>
        <v>#N/A</v>
      </c>
      <c r="H311" s="572" t="e">
        <f ca="1">IF(AND(H$233, F311&lt;&gt;F310), OFFSET(Portfolio_Math!$M1671, E$88, 0), NA())</f>
        <v>#N/A</v>
      </c>
      <c r="I311" s="572" t="e">
        <f ca="1">IF(AND(I$233, F311&lt;&gt;F310), OFFSET(Portfolio_Math!$M1821, E$88, 0), NA())</f>
        <v>#N/A</v>
      </c>
      <c r="J311" s="572" t="e">
        <f ca="1">IF(AND(J$233,  F311&lt;&gt;F310), OFFSET(Portfolio_Math!$M1971, E$88, 0), NA())</f>
        <v>#N/A</v>
      </c>
      <c r="O311" s="48">
        <f t="shared" si="18"/>
        <v>1944</v>
      </c>
      <c r="P311" s="531" t="e">
        <f t="shared" si="15"/>
        <v>#N/A</v>
      </c>
      <c r="Q311">
        <f t="shared" ca="1" si="16"/>
        <v>2016</v>
      </c>
      <c r="R311" s="572" t="e">
        <f ca="1">IF(AND(R$233, Q311&lt;&gt;Q310), OFFSET(IF(P$232, Portfolio_Math!$X171, Portfolio_Math!$X321), P$88, 0), NA())</f>
        <v>#N/A</v>
      </c>
      <c r="S311" s="572" t="e">
        <f ca="1">IF(AND(S$233, Q311&lt;&gt;Q310), OFFSET(Portfolio_Math!$X1671, P$88, 0), NA())</f>
        <v>#N/A</v>
      </c>
      <c r="T311" s="572" t="e">
        <f ca="1">IF(AND(T$233, Q311&lt;&gt;Q310), OFFSET(Portfolio_Math!$X1821, P$88, 0), NA())</f>
        <v>#N/A</v>
      </c>
      <c r="U311" s="572" t="e">
        <f ca="1">IF(AND(U$233, Q311&lt;&gt;Q310), OFFSET(Portfolio_Math!$X1971, P$88, 0), NA())</f>
        <v>#N/A</v>
      </c>
    </row>
    <row r="312" spans="4:21" ht="13" customHeight="1">
      <c r="D312" s="48">
        <f t="shared" si="17"/>
        <v>1945</v>
      </c>
      <c r="E312" s="531" t="e">
        <f t="shared" si="13"/>
        <v>#N/A</v>
      </c>
      <c r="F312">
        <f t="shared" ca="1" si="14"/>
        <v>2016</v>
      </c>
      <c r="G312" s="572" t="e">
        <f ca="1">IF(AND(G$233, F312&lt;&gt;F311), OFFSET(IF(E$232, Portfolio_Math!$M172, Portfolio_Math!$M322), E$88, 0), NA())</f>
        <v>#N/A</v>
      </c>
      <c r="H312" s="572" t="e">
        <f ca="1">IF(AND(H$233, F312&lt;&gt;F311), OFFSET(Portfolio_Math!$M1672, E$88, 0), NA())</f>
        <v>#N/A</v>
      </c>
      <c r="I312" s="572" t="e">
        <f ca="1">IF(AND(I$233, F312&lt;&gt;F311), OFFSET(Portfolio_Math!$M1822, E$88, 0), NA())</f>
        <v>#N/A</v>
      </c>
      <c r="J312" s="572" t="e">
        <f ca="1">IF(AND(J$233,  F312&lt;&gt;F311), OFFSET(Portfolio_Math!$M1972, E$88, 0), NA())</f>
        <v>#N/A</v>
      </c>
      <c r="O312" s="48">
        <f t="shared" si="18"/>
        <v>1945</v>
      </c>
      <c r="P312" s="531" t="e">
        <f t="shared" si="15"/>
        <v>#N/A</v>
      </c>
      <c r="Q312">
        <f t="shared" ca="1" si="16"/>
        <v>2016</v>
      </c>
      <c r="R312" s="572" t="e">
        <f ca="1">IF(AND(R$233, Q312&lt;&gt;Q311), OFFSET(IF(P$232, Portfolio_Math!$X172, Portfolio_Math!$X322), P$88, 0), NA())</f>
        <v>#N/A</v>
      </c>
      <c r="S312" s="572" t="e">
        <f ca="1">IF(AND(S$233, Q312&lt;&gt;Q311), OFFSET(Portfolio_Math!$X1672, P$88, 0), NA())</f>
        <v>#N/A</v>
      </c>
      <c r="T312" s="572" t="e">
        <f ca="1">IF(AND(T$233, Q312&lt;&gt;Q311), OFFSET(Portfolio_Math!$X1822, P$88, 0), NA())</f>
        <v>#N/A</v>
      </c>
      <c r="U312" s="572" t="e">
        <f ca="1">IF(AND(U$233, Q312&lt;&gt;Q311), OFFSET(Portfolio_Math!$X1972, P$88, 0), NA())</f>
        <v>#N/A</v>
      </c>
    </row>
    <row r="313" spans="4:21" ht="13" customHeight="1">
      <c r="D313" s="48">
        <f t="shared" si="17"/>
        <v>1946</v>
      </c>
      <c r="E313" s="531" t="e">
        <f t="shared" si="13"/>
        <v>#N/A</v>
      </c>
      <c r="F313">
        <f t="shared" ca="1" si="14"/>
        <v>2016</v>
      </c>
      <c r="G313" s="572" t="e">
        <f ca="1">IF(AND(G$233, F313&lt;&gt;F312), OFFSET(IF(E$232, Portfolio_Math!$M173, Portfolio_Math!$M323), E$88, 0), NA())</f>
        <v>#N/A</v>
      </c>
      <c r="H313" s="572" t="e">
        <f ca="1">IF(AND(H$233, F313&lt;&gt;F312), OFFSET(Portfolio_Math!$M1673, E$88, 0), NA())</f>
        <v>#N/A</v>
      </c>
      <c r="I313" s="572" t="e">
        <f ca="1">IF(AND(I$233, F313&lt;&gt;F312), OFFSET(Portfolio_Math!$M1823, E$88, 0), NA())</f>
        <v>#N/A</v>
      </c>
      <c r="J313" s="572" t="e">
        <f ca="1">IF(AND(J$233,  F313&lt;&gt;F312), OFFSET(Portfolio_Math!$M1973, E$88, 0), NA())</f>
        <v>#N/A</v>
      </c>
      <c r="O313" s="48">
        <f t="shared" si="18"/>
        <v>1946</v>
      </c>
      <c r="P313" s="531" t="e">
        <f t="shared" si="15"/>
        <v>#N/A</v>
      </c>
      <c r="Q313">
        <f t="shared" ca="1" si="16"/>
        <v>2016</v>
      </c>
      <c r="R313" s="572" t="e">
        <f ca="1">IF(AND(R$233, Q313&lt;&gt;Q312), OFFSET(IF(P$232, Portfolio_Math!$X173, Portfolio_Math!$X323), P$88, 0), NA())</f>
        <v>#N/A</v>
      </c>
      <c r="S313" s="572" t="e">
        <f ca="1">IF(AND(S$233, Q313&lt;&gt;Q312), OFFSET(Portfolio_Math!$X1673, P$88, 0), NA())</f>
        <v>#N/A</v>
      </c>
      <c r="T313" s="572" t="e">
        <f ca="1">IF(AND(T$233, Q313&lt;&gt;Q312), OFFSET(Portfolio_Math!$X1823, P$88, 0), NA())</f>
        <v>#N/A</v>
      </c>
      <c r="U313" s="572" t="e">
        <f ca="1">IF(AND(U$233, Q313&lt;&gt;Q312), OFFSET(Portfolio_Math!$X1973, P$88, 0), NA())</f>
        <v>#N/A</v>
      </c>
    </row>
    <row r="314" spans="4:21" ht="13" customHeight="1">
      <c r="D314" s="48">
        <f t="shared" si="17"/>
        <v>1947</v>
      </c>
      <c r="E314" s="531" t="e">
        <f t="shared" si="13"/>
        <v>#N/A</v>
      </c>
      <c r="F314">
        <f t="shared" ca="1" si="14"/>
        <v>2016</v>
      </c>
      <c r="G314" s="572" t="e">
        <f ca="1">IF(AND(G$233, F314&lt;&gt;F313), OFFSET(IF(E$232, Portfolio_Math!$M174, Portfolio_Math!$M324), E$88, 0), NA())</f>
        <v>#N/A</v>
      </c>
      <c r="H314" s="572" t="e">
        <f ca="1">IF(AND(H$233, F314&lt;&gt;F313), OFFSET(Portfolio_Math!$M1674, E$88, 0), NA())</f>
        <v>#N/A</v>
      </c>
      <c r="I314" s="572" t="e">
        <f ca="1">IF(AND(I$233, F314&lt;&gt;F313), OFFSET(Portfolio_Math!$M1824, E$88, 0), NA())</f>
        <v>#N/A</v>
      </c>
      <c r="J314" s="572" t="e">
        <f ca="1">IF(AND(J$233,  F314&lt;&gt;F313), OFFSET(Portfolio_Math!$M1974, E$88, 0), NA())</f>
        <v>#N/A</v>
      </c>
      <c r="O314" s="48">
        <f t="shared" si="18"/>
        <v>1947</v>
      </c>
      <c r="P314" s="531" t="e">
        <f t="shared" si="15"/>
        <v>#N/A</v>
      </c>
      <c r="Q314">
        <f t="shared" ca="1" si="16"/>
        <v>2016</v>
      </c>
      <c r="R314" s="572" t="e">
        <f ca="1">IF(AND(R$233, Q314&lt;&gt;Q313), OFFSET(IF(P$232, Portfolio_Math!$X174, Portfolio_Math!$X324), P$88, 0), NA())</f>
        <v>#N/A</v>
      </c>
      <c r="S314" s="572" t="e">
        <f ca="1">IF(AND(S$233, Q314&lt;&gt;Q313), OFFSET(Portfolio_Math!$X1674, P$88, 0), NA())</f>
        <v>#N/A</v>
      </c>
      <c r="T314" s="572" t="e">
        <f ca="1">IF(AND(T$233, Q314&lt;&gt;Q313), OFFSET(Portfolio_Math!$X1824, P$88, 0), NA())</f>
        <v>#N/A</v>
      </c>
      <c r="U314" s="572" t="e">
        <f ca="1">IF(AND(U$233, Q314&lt;&gt;Q313), OFFSET(Portfolio_Math!$X1974, P$88, 0), NA())</f>
        <v>#N/A</v>
      </c>
    </row>
    <row r="315" spans="4:21" ht="13" customHeight="1">
      <c r="D315" s="48">
        <f t="shared" si="17"/>
        <v>1948</v>
      </c>
      <c r="E315" s="531" t="e">
        <f t="shared" si="13"/>
        <v>#N/A</v>
      </c>
      <c r="F315">
        <f t="shared" ca="1" si="14"/>
        <v>2016</v>
      </c>
      <c r="G315" s="572" t="e">
        <f ca="1">IF(AND(G$233, F315&lt;&gt;F314), OFFSET(IF(E$232, Portfolio_Math!$M175, Portfolio_Math!$M325), E$88, 0), NA())</f>
        <v>#N/A</v>
      </c>
      <c r="H315" s="572" t="e">
        <f ca="1">IF(AND(H$233, F315&lt;&gt;F314), OFFSET(Portfolio_Math!$M1675, E$88, 0), NA())</f>
        <v>#N/A</v>
      </c>
      <c r="I315" s="572" t="e">
        <f ca="1">IF(AND(I$233, F315&lt;&gt;F314), OFFSET(Portfolio_Math!$M1825, E$88, 0), NA())</f>
        <v>#N/A</v>
      </c>
      <c r="J315" s="572" t="e">
        <f ca="1">IF(AND(J$233,  F315&lt;&gt;F314), OFFSET(Portfolio_Math!$M1975, E$88, 0), NA())</f>
        <v>#N/A</v>
      </c>
      <c r="O315" s="48">
        <f t="shared" si="18"/>
        <v>1948</v>
      </c>
      <c r="P315" s="531" t="e">
        <f t="shared" si="15"/>
        <v>#N/A</v>
      </c>
      <c r="Q315">
        <f t="shared" ca="1" si="16"/>
        <v>2016</v>
      </c>
      <c r="R315" s="572" t="e">
        <f ca="1">IF(AND(R$233, Q315&lt;&gt;Q314), OFFSET(IF(P$232, Portfolio_Math!$X175, Portfolio_Math!$X325), P$88, 0), NA())</f>
        <v>#N/A</v>
      </c>
      <c r="S315" s="572" t="e">
        <f ca="1">IF(AND(S$233, Q315&lt;&gt;Q314), OFFSET(Portfolio_Math!$X1675, P$88, 0), NA())</f>
        <v>#N/A</v>
      </c>
      <c r="T315" s="572" t="e">
        <f ca="1">IF(AND(T$233, Q315&lt;&gt;Q314), OFFSET(Portfolio_Math!$X1825, P$88, 0), NA())</f>
        <v>#N/A</v>
      </c>
      <c r="U315" s="572" t="e">
        <f ca="1">IF(AND(U$233, Q315&lt;&gt;Q314), OFFSET(Portfolio_Math!$X1975, P$88, 0), NA())</f>
        <v>#N/A</v>
      </c>
    </row>
    <row r="316" spans="4:21" ht="13" customHeight="1">
      <c r="D316" s="48">
        <f t="shared" si="17"/>
        <v>1949</v>
      </c>
      <c r="E316" s="531" t="e">
        <f t="shared" si="13"/>
        <v>#N/A</v>
      </c>
      <c r="F316">
        <f t="shared" ca="1" si="14"/>
        <v>2016</v>
      </c>
      <c r="G316" s="572" t="e">
        <f ca="1">IF(AND(G$233, F316&lt;&gt;F315), OFFSET(IF(E$232, Portfolio_Math!$M176, Portfolio_Math!$M326), E$88, 0), NA())</f>
        <v>#N/A</v>
      </c>
      <c r="H316" s="572" t="e">
        <f ca="1">IF(AND(H$233, F316&lt;&gt;F315), OFFSET(Portfolio_Math!$M1676, E$88, 0), NA())</f>
        <v>#N/A</v>
      </c>
      <c r="I316" s="572" t="e">
        <f ca="1">IF(AND(I$233, F316&lt;&gt;F315), OFFSET(Portfolio_Math!$M1826, E$88, 0), NA())</f>
        <v>#N/A</v>
      </c>
      <c r="J316" s="572" t="e">
        <f ca="1">IF(AND(J$233,  F316&lt;&gt;F315), OFFSET(Portfolio_Math!$M1976, E$88, 0), NA())</f>
        <v>#N/A</v>
      </c>
      <c r="O316" s="48">
        <f t="shared" si="18"/>
        <v>1949</v>
      </c>
      <c r="P316" s="531" t="e">
        <f t="shared" si="15"/>
        <v>#N/A</v>
      </c>
      <c r="Q316">
        <f t="shared" ca="1" si="16"/>
        <v>2016</v>
      </c>
      <c r="R316" s="572" t="e">
        <f ca="1">IF(AND(R$233, Q316&lt;&gt;Q315), OFFSET(IF(P$232, Portfolio_Math!$X176, Portfolio_Math!$X326), P$88, 0), NA())</f>
        <v>#N/A</v>
      </c>
      <c r="S316" s="572" t="e">
        <f ca="1">IF(AND(S$233, Q316&lt;&gt;Q315), OFFSET(Portfolio_Math!$X1676, P$88, 0), NA())</f>
        <v>#N/A</v>
      </c>
      <c r="T316" s="572" t="e">
        <f ca="1">IF(AND(T$233, Q316&lt;&gt;Q315), OFFSET(Portfolio_Math!$X1826, P$88, 0), NA())</f>
        <v>#N/A</v>
      </c>
      <c r="U316" s="572" t="e">
        <f ca="1">IF(AND(U$233, Q316&lt;&gt;Q315), OFFSET(Portfolio_Math!$X1976, P$88, 0), NA())</f>
        <v>#N/A</v>
      </c>
    </row>
    <row r="317" spans="4:21" ht="13" customHeight="1">
      <c r="D317" s="48">
        <f t="shared" si="17"/>
        <v>1950</v>
      </c>
      <c r="E317" s="531" t="e">
        <f t="shared" ref="E317:E336" si="19">IF(AND($D317&gt;=E$85, $D317&lt;=E$86), $D317, NA())</f>
        <v>#N/A</v>
      </c>
      <c r="F317">
        <f t="shared" ca="1" si="14"/>
        <v>2016</v>
      </c>
      <c r="G317" s="572" t="e">
        <f ca="1">IF(AND(G$233, F317&lt;&gt;F316), OFFSET(IF(E$232, Portfolio_Math!$M177, Portfolio_Math!$M327), E$88, 0), NA())</f>
        <v>#N/A</v>
      </c>
      <c r="H317" s="572" t="e">
        <f ca="1">IF(AND(H$233, F317&lt;&gt;F316), OFFSET(Portfolio_Math!$M1677, E$88, 0), NA())</f>
        <v>#N/A</v>
      </c>
      <c r="I317" s="572" t="e">
        <f ca="1">IF(AND(I$233, F317&lt;&gt;F316), OFFSET(Portfolio_Math!$M1827, E$88, 0), NA())</f>
        <v>#N/A</v>
      </c>
      <c r="J317" s="572" t="e">
        <f ca="1">IF(AND(J$233,  F317&lt;&gt;F316), OFFSET(Portfolio_Math!$M1977, E$88, 0), NA())</f>
        <v>#N/A</v>
      </c>
      <c r="O317" s="48">
        <f t="shared" si="18"/>
        <v>1950</v>
      </c>
      <c r="P317" s="531" t="e">
        <f t="shared" si="15"/>
        <v>#N/A</v>
      </c>
      <c r="Q317">
        <f t="shared" ca="1" si="16"/>
        <v>2016</v>
      </c>
      <c r="R317" s="572" t="e">
        <f ca="1">IF(AND(R$233, Q317&lt;&gt;Q316), OFFSET(IF(P$232, Portfolio_Math!$X177, Portfolio_Math!$X327), P$88, 0), NA())</f>
        <v>#N/A</v>
      </c>
      <c r="S317" s="572" t="e">
        <f ca="1">IF(AND(S$233, Q317&lt;&gt;Q316), OFFSET(Portfolio_Math!$X1677, P$88, 0), NA())</f>
        <v>#N/A</v>
      </c>
      <c r="T317" s="572" t="e">
        <f ca="1">IF(AND(T$233, Q317&lt;&gt;Q316), OFFSET(Portfolio_Math!$X1827, P$88, 0), NA())</f>
        <v>#N/A</v>
      </c>
      <c r="U317" s="572" t="e">
        <f ca="1">IF(AND(U$233, Q317&lt;&gt;Q316), OFFSET(Portfolio_Math!$X1977, P$88, 0), NA())</f>
        <v>#N/A</v>
      </c>
    </row>
    <row r="318" spans="4:21" ht="13" customHeight="1">
      <c r="D318" s="48">
        <f t="shared" si="17"/>
        <v>1951</v>
      </c>
      <c r="E318" s="531" t="e">
        <f t="shared" si="19"/>
        <v>#N/A</v>
      </c>
      <c r="F318">
        <f t="shared" ca="1" si="14"/>
        <v>2016</v>
      </c>
      <c r="G318" s="572" t="e">
        <f ca="1">IF(AND(G$233, F318&lt;&gt;F317), OFFSET(IF(E$232, Portfolio_Math!$M178, Portfolio_Math!$M328), E$88, 0), NA())</f>
        <v>#N/A</v>
      </c>
      <c r="H318" s="572" t="e">
        <f ca="1">IF(AND(H$233, F318&lt;&gt;F317), OFFSET(Portfolio_Math!$M1678, E$88, 0), NA())</f>
        <v>#N/A</v>
      </c>
      <c r="I318" s="572" t="e">
        <f ca="1">IF(AND(I$233, F318&lt;&gt;F317), OFFSET(Portfolio_Math!$M1828, E$88, 0), NA())</f>
        <v>#N/A</v>
      </c>
      <c r="J318" s="572" t="e">
        <f ca="1">IF(AND(J$233,  F318&lt;&gt;F317), OFFSET(Portfolio_Math!$M1978, E$88, 0), NA())</f>
        <v>#N/A</v>
      </c>
      <c r="O318" s="48">
        <f t="shared" si="18"/>
        <v>1951</v>
      </c>
      <c r="P318" s="531" t="e">
        <f t="shared" si="15"/>
        <v>#N/A</v>
      </c>
      <c r="Q318">
        <f t="shared" ca="1" si="16"/>
        <v>2016</v>
      </c>
      <c r="R318" s="572" t="e">
        <f ca="1">IF(AND(R$233, Q318&lt;&gt;Q317), OFFSET(IF(P$232, Portfolio_Math!$X178, Portfolio_Math!$X328), P$88, 0), NA())</f>
        <v>#N/A</v>
      </c>
      <c r="S318" s="572" t="e">
        <f ca="1">IF(AND(S$233, Q318&lt;&gt;Q317), OFFSET(Portfolio_Math!$X1678, P$88, 0), NA())</f>
        <v>#N/A</v>
      </c>
      <c r="T318" s="572" t="e">
        <f ca="1">IF(AND(T$233, Q318&lt;&gt;Q317), OFFSET(Portfolio_Math!$X1828, P$88, 0), NA())</f>
        <v>#N/A</v>
      </c>
      <c r="U318" s="572" t="e">
        <f ca="1">IF(AND(U$233, Q318&lt;&gt;Q317), OFFSET(Portfolio_Math!$X1978, P$88, 0), NA())</f>
        <v>#N/A</v>
      </c>
    </row>
    <row r="319" spans="4:21" ht="13" customHeight="1">
      <c r="D319" s="48">
        <f t="shared" si="17"/>
        <v>1952</v>
      </c>
      <c r="E319" s="531" t="e">
        <f t="shared" si="19"/>
        <v>#N/A</v>
      </c>
      <c r="F319">
        <f t="shared" ca="1" si="14"/>
        <v>2016</v>
      </c>
      <c r="G319" s="572" t="e">
        <f ca="1">IF(AND(G$233, F319&lt;&gt;F318), OFFSET(IF(E$232, Portfolio_Math!$M179, Portfolio_Math!$M329), E$88, 0), NA())</f>
        <v>#N/A</v>
      </c>
      <c r="H319" s="572" t="e">
        <f ca="1">IF(AND(H$233, F319&lt;&gt;F318), OFFSET(Portfolio_Math!$M1679, E$88, 0), NA())</f>
        <v>#N/A</v>
      </c>
      <c r="I319" s="572" t="e">
        <f ca="1">IF(AND(I$233, F319&lt;&gt;F318), OFFSET(Portfolio_Math!$M1829, E$88, 0), NA())</f>
        <v>#N/A</v>
      </c>
      <c r="J319" s="572" t="e">
        <f ca="1">IF(AND(J$233,  F319&lt;&gt;F318), OFFSET(Portfolio_Math!$M1979, E$88, 0), NA())</f>
        <v>#N/A</v>
      </c>
      <c r="O319" s="48">
        <f t="shared" si="18"/>
        <v>1952</v>
      </c>
      <c r="P319" s="531" t="e">
        <f t="shared" si="15"/>
        <v>#N/A</v>
      </c>
      <c r="Q319">
        <f t="shared" ca="1" si="16"/>
        <v>2016</v>
      </c>
      <c r="R319" s="572" t="e">
        <f ca="1">IF(AND(R$233, Q319&lt;&gt;Q318), OFFSET(IF(P$232, Portfolio_Math!$X179, Portfolio_Math!$X329), P$88, 0), NA())</f>
        <v>#N/A</v>
      </c>
      <c r="S319" s="572" t="e">
        <f ca="1">IF(AND(S$233, Q319&lt;&gt;Q318), OFFSET(Portfolio_Math!$X1679, P$88, 0), NA())</f>
        <v>#N/A</v>
      </c>
      <c r="T319" s="572" t="e">
        <f ca="1">IF(AND(T$233, Q319&lt;&gt;Q318), OFFSET(Portfolio_Math!$X1829, P$88, 0), NA())</f>
        <v>#N/A</v>
      </c>
      <c r="U319" s="572" t="e">
        <f ca="1">IF(AND(U$233, Q319&lt;&gt;Q318), OFFSET(Portfolio_Math!$X1979, P$88, 0), NA())</f>
        <v>#N/A</v>
      </c>
    </row>
    <row r="320" spans="4:21" ht="13" customHeight="1">
      <c r="D320" s="48">
        <f t="shared" si="17"/>
        <v>1953</v>
      </c>
      <c r="E320" s="531" t="e">
        <f t="shared" si="19"/>
        <v>#N/A</v>
      </c>
      <c r="F320">
        <f t="shared" ca="1" si="14"/>
        <v>2016</v>
      </c>
      <c r="G320" s="572" t="e">
        <f ca="1">IF(AND(G$233, F320&lt;&gt;F319), OFFSET(IF(E$232, Portfolio_Math!$M180, Portfolio_Math!$M330), E$88, 0), NA())</f>
        <v>#N/A</v>
      </c>
      <c r="H320" s="572" t="e">
        <f ca="1">IF(AND(H$233, F320&lt;&gt;F319), OFFSET(Portfolio_Math!$M1680, E$88, 0), NA())</f>
        <v>#N/A</v>
      </c>
      <c r="I320" s="572" t="e">
        <f ca="1">IF(AND(I$233, F320&lt;&gt;F319), OFFSET(Portfolio_Math!$M1830, E$88, 0), NA())</f>
        <v>#N/A</v>
      </c>
      <c r="J320" s="572" t="e">
        <f ca="1">IF(AND(J$233,  F320&lt;&gt;F319), OFFSET(Portfolio_Math!$M1980, E$88, 0), NA())</f>
        <v>#N/A</v>
      </c>
      <c r="O320" s="48">
        <f t="shared" si="18"/>
        <v>1953</v>
      </c>
      <c r="P320" s="531" t="e">
        <f t="shared" si="15"/>
        <v>#N/A</v>
      </c>
      <c r="Q320">
        <f t="shared" ca="1" si="16"/>
        <v>2016</v>
      </c>
      <c r="R320" s="572" t="e">
        <f ca="1">IF(AND(R$233, Q320&lt;&gt;Q319), OFFSET(IF(P$232, Portfolio_Math!$X180, Portfolio_Math!$X330), P$88, 0), NA())</f>
        <v>#N/A</v>
      </c>
      <c r="S320" s="572" t="e">
        <f ca="1">IF(AND(S$233, Q320&lt;&gt;Q319), OFFSET(Portfolio_Math!$X1680, P$88, 0), NA())</f>
        <v>#N/A</v>
      </c>
      <c r="T320" s="572" t="e">
        <f ca="1">IF(AND(T$233, Q320&lt;&gt;Q319), OFFSET(Portfolio_Math!$X1830, P$88, 0), NA())</f>
        <v>#N/A</v>
      </c>
      <c r="U320" s="572" t="e">
        <f ca="1">IF(AND(U$233, Q320&lt;&gt;Q319), OFFSET(Portfolio_Math!$X1980, P$88, 0), NA())</f>
        <v>#N/A</v>
      </c>
    </row>
    <row r="321" spans="4:21" ht="13" customHeight="1">
      <c r="D321" s="48">
        <f t="shared" si="17"/>
        <v>1954</v>
      </c>
      <c r="E321" s="531" t="e">
        <f t="shared" si="19"/>
        <v>#N/A</v>
      </c>
      <c r="F321">
        <f t="shared" ca="1" si="14"/>
        <v>2016</v>
      </c>
      <c r="G321" s="572" t="e">
        <f ca="1">IF(AND(G$233, F321&lt;&gt;F320), OFFSET(IF(E$232, Portfolio_Math!$M181, Portfolio_Math!$M331), E$88, 0), NA())</f>
        <v>#N/A</v>
      </c>
      <c r="H321" s="572" t="e">
        <f ca="1">IF(AND(H$233, F321&lt;&gt;F320), OFFSET(Portfolio_Math!$M1681, E$88, 0), NA())</f>
        <v>#N/A</v>
      </c>
      <c r="I321" s="572" t="e">
        <f ca="1">IF(AND(I$233, F321&lt;&gt;F320), OFFSET(Portfolio_Math!$M1831, E$88, 0), NA())</f>
        <v>#N/A</v>
      </c>
      <c r="J321" s="572" t="e">
        <f ca="1">IF(AND(J$233,  F321&lt;&gt;F320), OFFSET(Portfolio_Math!$M1981, E$88, 0), NA())</f>
        <v>#N/A</v>
      </c>
      <c r="O321" s="48">
        <f t="shared" si="18"/>
        <v>1954</v>
      </c>
      <c r="P321" s="531" t="e">
        <f t="shared" si="15"/>
        <v>#N/A</v>
      </c>
      <c r="Q321">
        <f t="shared" ca="1" si="16"/>
        <v>2016</v>
      </c>
      <c r="R321" s="572" t="e">
        <f ca="1">IF(AND(R$233, Q321&lt;&gt;Q320), OFFSET(IF(P$232, Portfolio_Math!$X181, Portfolio_Math!$X331), P$88, 0), NA())</f>
        <v>#N/A</v>
      </c>
      <c r="S321" s="572" t="e">
        <f ca="1">IF(AND(S$233, Q321&lt;&gt;Q320), OFFSET(Portfolio_Math!$X1681, P$88, 0), NA())</f>
        <v>#N/A</v>
      </c>
      <c r="T321" s="572" t="e">
        <f ca="1">IF(AND(T$233, Q321&lt;&gt;Q320), OFFSET(Portfolio_Math!$X1831, P$88, 0), NA())</f>
        <v>#N/A</v>
      </c>
      <c r="U321" s="572" t="e">
        <f ca="1">IF(AND(U$233, Q321&lt;&gt;Q320), OFFSET(Portfolio_Math!$X1981, P$88, 0), NA())</f>
        <v>#N/A</v>
      </c>
    </row>
    <row r="322" spans="4:21" ht="13" customHeight="1">
      <c r="D322" s="48">
        <f t="shared" si="17"/>
        <v>1955</v>
      </c>
      <c r="E322" s="531" t="e">
        <f t="shared" si="19"/>
        <v>#N/A</v>
      </c>
      <c r="F322">
        <f t="shared" ca="1" si="14"/>
        <v>2016</v>
      </c>
      <c r="G322" s="572" t="e">
        <f ca="1">IF(AND(G$233, F322&lt;&gt;F321), OFFSET(IF(E$232, Portfolio_Math!$M182, Portfolio_Math!$M332), E$88, 0), NA())</f>
        <v>#N/A</v>
      </c>
      <c r="H322" s="572" t="e">
        <f ca="1">IF(AND(H$233, F322&lt;&gt;F321), OFFSET(Portfolio_Math!$M1682, E$88, 0), NA())</f>
        <v>#N/A</v>
      </c>
      <c r="I322" s="572" t="e">
        <f ca="1">IF(AND(I$233, F322&lt;&gt;F321), OFFSET(Portfolio_Math!$M1832, E$88, 0), NA())</f>
        <v>#N/A</v>
      </c>
      <c r="J322" s="572" t="e">
        <f ca="1">IF(AND(J$233,  F322&lt;&gt;F321), OFFSET(Portfolio_Math!$M1982, E$88, 0), NA())</f>
        <v>#N/A</v>
      </c>
      <c r="O322" s="48">
        <f t="shared" si="18"/>
        <v>1955</v>
      </c>
      <c r="P322" s="531" t="e">
        <f t="shared" si="15"/>
        <v>#N/A</v>
      </c>
      <c r="Q322">
        <f t="shared" ca="1" si="16"/>
        <v>2016</v>
      </c>
      <c r="R322" s="572" t="e">
        <f ca="1">IF(AND(R$233, Q322&lt;&gt;Q321), OFFSET(IF(P$232, Portfolio_Math!$X182, Portfolio_Math!$X332), P$88, 0), NA())</f>
        <v>#N/A</v>
      </c>
      <c r="S322" s="572" t="e">
        <f ca="1">IF(AND(S$233, Q322&lt;&gt;Q321), OFFSET(Portfolio_Math!$X1682, P$88, 0), NA())</f>
        <v>#N/A</v>
      </c>
      <c r="T322" s="572" t="e">
        <f ca="1">IF(AND(T$233, Q322&lt;&gt;Q321), OFFSET(Portfolio_Math!$X1832, P$88, 0), NA())</f>
        <v>#N/A</v>
      </c>
      <c r="U322" s="572" t="e">
        <f ca="1">IF(AND(U$233, Q322&lt;&gt;Q321), OFFSET(Portfolio_Math!$X1982, P$88, 0), NA())</f>
        <v>#N/A</v>
      </c>
    </row>
    <row r="323" spans="4:21" ht="13" customHeight="1">
      <c r="D323" s="48">
        <f t="shared" si="17"/>
        <v>1956</v>
      </c>
      <c r="E323" s="531" t="e">
        <f t="shared" si="19"/>
        <v>#N/A</v>
      </c>
      <c r="F323">
        <f t="shared" ca="1" si="14"/>
        <v>2016</v>
      </c>
      <c r="G323" s="572" t="e">
        <f ca="1">IF(AND(G$233, F323&lt;&gt;F322), OFFSET(IF(E$232, Portfolio_Math!$M183, Portfolio_Math!$M333), E$88, 0), NA())</f>
        <v>#N/A</v>
      </c>
      <c r="H323" s="572" t="e">
        <f ca="1">IF(AND(H$233, F323&lt;&gt;F322), OFFSET(Portfolio_Math!$M1683, E$88, 0), NA())</f>
        <v>#N/A</v>
      </c>
      <c r="I323" s="572" t="e">
        <f ca="1">IF(AND(I$233, F323&lt;&gt;F322), OFFSET(Portfolio_Math!$M1833, E$88, 0), NA())</f>
        <v>#N/A</v>
      </c>
      <c r="J323" s="572" t="e">
        <f ca="1">IF(AND(J$233,  F323&lt;&gt;F322), OFFSET(Portfolio_Math!$M1983, E$88, 0), NA())</f>
        <v>#N/A</v>
      </c>
      <c r="O323" s="48">
        <f t="shared" si="18"/>
        <v>1956</v>
      </c>
      <c r="P323" s="531" t="e">
        <f t="shared" si="15"/>
        <v>#N/A</v>
      </c>
      <c r="Q323">
        <f t="shared" ca="1" si="16"/>
        <v>2016</v>
      </c>
      <c r="R323" s="572" t="e">
        <f ca="1">IF(AND(R$233, Q323&lt;&gt;Q322), OFFSET(IF(P$232, Portfolio_Math!$X183, Portfolio_Math!$X333), P$88, 0), NA())</f>
        <v>#N/A</v>
      </c>
      <c r="S323" s="572" t="e">
        <f ca="1">IF(AND(S$233, Q323&lt;&gt;Q322), OFFSET(Portfolio_Math!$X1683, P$88, 0), NA())</f>
        <v>#N/A</v>
      </c>
      <c r="T323" s="572" t="e">
        <f ca="1">IF(AND(T$233, Q323&lt;&gt;Q322), OFFSET(Portfolio_Math!$X1833, P$88, 0), NA())</f>
        <v>#N/A</v>
      </c>
      <c r="U323" s="572" t="e">
        <f ca="1">IF(AND(U$233, Q323&lt;&gt;Q322), OFFSET(Portfolio_Math!$X1983, P$88, 0), NA())</f>
        <v>#N/A</v>
      </c>
    </row>
    <row r="324" spans="4:21" ht="13" customHeight="1">
      <c r="D324" s="48">
        <f t="shared" si="17"/>
        <v>1957</v>
      </c>
      <c r="E324" s="531" t="e">
        <f t="shared" si="19"/>
        <v>#N/A</v>
      </c>
      <c r="F324">
        <f t="shared" ca="1" si="14"/>
        <v>2016</v>
      </c>
      <c r="G324" s="572" t="e">
        <f ca="1">IF(AND(G$233, F324&lt;&gt;F323), OFFSET(IF(E$232, Portfolio_Math!$M184, Portfolio_Math!$M334), E$88, 0), NA())</f>
        <v>#N/A</v>
      </c>
      <c r="H324" s="572" t="e">
        <f ca="1">IF(AND(H$233, F324&lt;&gt;F323), OFFSET(Portfolio_Math!$M1684, E$88, 0), NA())</f>
        <v>#N/A</v>
      </c>
      <c r="I324" s="572" t="e">
        <f ca="1">IF(AND(I$233, F324&lt;&gt;F323), OFFSET(Portfolio_Math!$M1834, E$88, 0), NA())</f>
        <v>#N/A</v>
      </c>
      <c r="J324" s="572" t="e">
        <f ca="1">IF(AND(J$233,  F324&lt;&gt;F323), OFFSET(Portfolio_Math!$M1984, E$88, 0), NA())</f>
        <v>#N/A</v>
      </c>
      <c r="O324" s="48">
        <f t="shared" si="18"/>
        <v>1957</v>
      </c>
      <c r="P324" s="531" t="e">
        <f t="shared" si="15"/>
        <v>#N/A</v>
      </c>
      <c r="Q324">
        <f t="shared" ca="1" si="16"/>
        <v>2016</v>
      </c>
      <c r="R324" s="572" t="e">
        <f ca="1">IF(AND(R$233, Q324&lt;&gt;Q323), OFFSET(IF(P$232, Portfolio_Math!$X184, Portfolio_Math!$X334), P$88, 0), NA())</f>
        <v>#N/A</v>
      </c>
      <c r="S324" s="572" t="e">
        <f ca="1">IF(AND(S$233, Q324&lt;&gt;Q323), OFFSET(Portfolio_Math!$X1684, P$88, 0), NA())</f>
        <v>#N/A</v>
      </c>
      <c r="T324" s="572" t="e">
        <f ca="1">IF(AND(T$233, Q324&lt;&gt;Q323), OFFSET(Portfolio_Math!$X1834, P$88, 0), NA())</f>
        <v>#N/A</v>
      </c>
      <c r="U324" s="572" t="e">
        <f ca="1">IF(AND(U$233, Q324&lt;&gt;Q323), OFFSET(Portfolio_Math!$X1984, P$88, 0), NA())</f>
        <v>#N/A</v>
      </c>
    </row>
    <row r="325" spans="4:21" ht="13" customHeight="1">
      <c r="D325" s="48">
        <f t="shared" si="17"/>
        <v>1958</v>
      </c>
      <c r="E325" s="531" t="e">
        <f t="shared" si="19"/>
        <v>#N/A</v>
      </c>
      <c r="F325">
        <f t="shared" ca="1" si="14"/>
        <v>2016</v>
      </c>
      <c r="G325" s="572" t="e">
        <f ca="1">IF(AND(G$233, F325&lt;&gt;F324), OFFSET(IF(E$232, Portfolio_Math!$M185, Portfolio_Math!$M335), E$88, 0), NA())</f>
        <v>#N/A</v>
      </c>
      <c r="H325" s="572" t="e">
        <f ca="1">IF(AND(H$233, F325&lt;&gt;F324), OFFSET(Portfolio_Math!$M1685, E$88, 0), NA())</f>
        <v>#N/A</v>
      </c>
      <c r="I325" s="572" t="e">
        <f ca="1">IF(AND(I$233, F325&lt;&gt;F324), OFFSET(Portfolio_Math!$M1835, E$88, 0), NA())</f>
        <v>#N/A</v>
      </c>
      <c r="J325" s="572" t="e">
        <f ca="1">IF(AND(J$233,  F325&lt;&gt;F324), OFFSET(Portfolio_Math!$M1985, E$88, 0), NA())</f>
        <v>#N/A</v>
      </c>
      <c r="O325" s="48">
        <f t="shared" si="18"/>
        <v>1958</v>
      </c>
      <c r="P325" s="531" t="e">
        <f t="shared" si="15"/>
        <v>#N/A</v>
      </c>
      <c r="Q325">
        <f t="shared" ca="1" si="16"/>
        <v>2016</v>
      </c>
      <c r="R325" s="572" t="e">
        <f ca="1">IF(AND(R$233, Q325&lt;&gt;Q324), OFFSET(IF(P$232, Portfolio_Math!$X185, Portfolio_Math!$X335), P$88, 0), NA())</f>
        <v>#N/A</v>
      </c>
      <c r="S325" s="572" t="e">
        <f ca="1">IF(AND(S$233, Q325&lt;&gt;Q324), OFFSET(Portfolio_Math!$X1685, P$88, 0), NA())</f>
        <v>#N/A</v>
      </c>
      <c r="T325" s="572" t="e">
        <f ca="1">IF(AND(T$233, Q325&lt;&gt;Q324), OFFSET(Portfolio_Math!$X1835, P$88, 0), NA())</f>
        <v>#N/A</v>
      </c>
      <c r="U325" s="572" t="e">
        <f ca="1">IF(AND(U$233, Q325&lt;&gt;Q324), OFFSET(Portfolio_Math!$X1985, P$88, 0), NA())</f>
        <v>#N/A</v>
      </c>
    </row>
    <row r="326" spans="4:21" ht="13" customHeight="1">
      <c r="D326" s="48">
        <f t="shared" si="17"/>
        <v>1959</v>
      </c>
      <c r="E326" s="531" t="e">
        <f t="shared" si="19"/>
        <v>#N/A</v>
      </c>
      <c r="F326">
        <f t="shared" ca="1" si="14"/>
        <v>2016</v>
      </c>
      <c r="G326" s="572" t="e">
        <f ca="1">IF(AND(G$233, F326&lt;&gt;F325), OFFSET(IF(E$232, Portfolio_Math!$M186, Portfolio_Math!$M336), E$88, 0), NA())</f>
        <v>#N/A</v>
      </c>
      <c r="H326" s="572" t="e">
        <f ca="1">IF(AND(H$233, F326&lt;&gt;F325), OFFSET(Portfolio_Math!$M1686, E$88, 0), NA())</f>
        <v>#N/A</v>
      </c>
      <c r="I326" s="572" t="e">
        <f ca="1">IF(AND(I$233, F326&lt;&gt;F325), OFFSET(Portfolio_Math!$M1836, E$88, 0), NA())</f>
        <v>#N/A</v>
      </c>
      <c r="J326" s="572" t="e">
        <f ca="1">IF(AND(J$233,  F326&lt;&gt;F325), OFFSET(Portfolio_Math!$M1986, E$88, 0), NA())</f>
        <v>#N/A</v>
      </c>
      <c r="O326" s="48">
        <f t="shared" si="18"/>
        <v>1959</v>
      </c>
      <c r="P326" s="531" t="e">
        <f t="shared" si="15"/>
        <v>#N/A</v>
      </c>
      <c r="Q326">
        <f t="shared" ca="1" si="16"/>
        <v>2016</v>
      </c>
      <c r="R326" s="572" t="e">
        <f ca="1">IF(AND(R$233, Q326&lt;&gt;Q325), OFFSET(IF(P$232, Portfolio_Math!$X186, Portfolio_Math!$X336), P$88, 0), NA())</f>
        <v>#N/A</v>
      </c>
      <c r="S326" s="572" t="e">
        <f ca="1">IF(AND(S$233, Q326&lt;&gt;Q325), OFFSET(Portfolio_Math!$X1686, P$88, 0), NA())</f>
        <v>#N/A</v>
      </c>
      <c r="T326" s="572" t="e">
        <f ca="1">IF(AND(T$233, Q326&lt;&gt;Q325), OFFSET(Portfolio_Math!$X1836, P$88, 0), NA())</f>
        <v>#N/A</v>
      </c>
      <c r="U326" s="572" t="e">
        <f ca="1">IF(AND(U$233, Q326&lt;&gt;Q325), OFFSET(Portfolio_Math!$X1986, P$88, 0), NA())</f>
        <v>#N/A</v>
      </c>
    </row>
    <row r="327" spans="4:21" ht="13" customHeight="1">
      <c r="D327" s="48">
        <f t="shared" si="17"/>
        <v>1960</v>
      </c>
      <c r="E327" s="531" t="e">
        <f t="shared" si="19"/>
        <v>#N/A</v>
      </c>
      <c r="F327">
        <f t="shared" ca="1" si="14"/>
        <v>2016</v>
      </c>
      <c r="G327" s="572" t="e">
        <f ca="1">IF(AND(G$233, F327&lt;&gt;F326), OFFSET(IF(E$232, Portfolio_Math!$M187, Portfolio_Math!$M337), E$88, 0), NA())</f>
        <v>#N/A</v>
      </c>
      <c r="H327" s="572" t="e">
        <f ca="1">IF(AND(H$233, F327&lt;&gt;F326), OFFSET(Portfolio_Math!$M1687, E$88, 0), NA())</f>
        <v>#N/A</v>
      </c>
      <c r="I327" s="572" t="e">
        <f ca="1">IF(AND(I$233, F327&lt;&gt;F326), OFFSET(Portfolio_Math!$M1837, E$88, 0), NA())</f>
        <v>#N/A</v>
      </c>
      <c r="J327" s="572" t="e">
        <f ca="1">IF(AND(J$233,  F327&lt;&gt;F326), OFFSET(Portfolio_Math!$M1987, E$88, 0), NA())</f>
        <v>#N/A</v>
      </c>
      <c r="O327" s="48">
        <f t="shared" si="18"/>
        <v>1960</v>
      </c>
      <c r="P327" s="531" t="e">
        <f t="shared" si="15"/>
        <v>#N/A</v>
      </c>
      <c r="Q327">
        <f t="shared" ca="1" si="16"/>
        <v>2016</v>
      </c>
      <c r="R327" s="572" t="e">
        <f ca="1">IF(AND(R$233, Q327&lt;&gt;Q326), OFFSET(IF(P$232, Portfolio_Math!$X187, Portfolio_Math!$X337), P$88, 0), NA())</f>
        <v>#N/A</v>
      </c>
      <c r="S327" s="572" t="e">
        <f ca="1">IF(AND(S$233, Q327&lt;&gt;Q326), OFFSET(Portfolio_Math!$X1687, P$88, 0), NA())</f>
        <v>#N/A</v>
      </c>
      <c r="T327" s="572" t="e">
        <f ca="1">IF(AND(T$233, Q327&lt;&gt;Q326), OFFSET(Portfolio_Math!$X1837, P$88, 0), NA())</f>
        <v>#N/A</v>
      </c>
      <c r="U327" s="572" t="e">
        <f ca="1">IF(AND(U$233, Q327&lt;&gt;Q326), OFFSET(Portfolio_Math!$X1987, P$88, 0), NA())</f>
        <v>#N/A</v>
      </c>
    </row>
    <row r="328" spans="4:21" ht="13" customHeight="1">
      <c r="D328" s="48">
        <f t="shared" si="17"/>
        <v>1961</v>
      </c>
      <c r="E328" s="531" t="e">
        <f t="shared" si="19"/>
        <v>#N/A</v>
      </c>
      <c r="F328">
        <f t="shared" ca="1" si="14"/>
        <v>2016</v>
      </c>
      <c r="G328" s="572" t="e">
        <f ca="1">IF(AND(G$233, F328&lt;&gt;F327), OFFSET(IF(E$232, Portfolio_Math!$M188, Portfolio_Math!$M338), E$88, 0), NA())</f>
        <v>#N/A</v>
      </c>
      <c r="H328" s="572" t="e">
        <f ca="1">IF(AND(H$233, F328&lt;&gt;F327), OFFSET(Portfolio_Math!$M1688, E$88, 0), NA())</f>
        <v>#N/A</v>
      </c>
      <c r="I328" s="572" t="e">
        <f ca="1">IF(AND(I$233, F328&lt;&gt;F327), OFFSET(Portfolio_Math!$M1838, E$88, 0), NA())</f>
        <v>#N/A</v>
      </c>
      <c r="J328" s="572" t="e">
        <f ca="1">IF(AND(J$233,  F328&lt;&gt;F327), OFFSET(Portfolio_Math!$M1988, E$88, 0), NA())</f>
        <v>#N/A</v>
      </c>
      <c r="O328" s="48">
        <f t="shared" si="18"/>
        <v>1961</v>
      </c>
      <c r="P328" s="531" t="e">
        <f t="shared" si="15"/>
        <v>#N/A</v>
      </c>
      <c r="Q328">
        <f t="shared" ca="1" si="16"/>
        <v>2016</v>
      </c>
      <c r="R328" s="572" t="e">
        <f ca="1">IF(AND(R$233, Q328&lt;&gt;Q327), OFFSET(IF(P$232, Portfolio_Math!$X188, Portfolio_Math!$X338), P$88, 0), NA())</f>
        <v>#N/A</v>
      </c>
      <c r="S328" s="572" t="e">
        <f ca="1">IF(AND(S$233, Q328&lt;&gt;Q327), OFFSET(Portfolio_Math!$X1688, P$88, 0), NA())</f>
        <v>#N/A</v>
      </c>
      <c r="T328" s="572" t="e">
        <f ca="1">IF(AND(T$233, Q328&lt;&gt;Q327), OFFSET(Portfolio_Math!$X1838, P$88, 0), NA())</f>
        <v>#N/A</v>
      </c>
      <c r="U328" s="572" t="e">
        <f ca="1">IF(AND(U$233, Q328&lt;&gt;Q327), OFFSET(Portfolio_Math!$X1988, P$88, 0), NA())</f>
        <v>#N/A</v>
      </c>
    </row>
    <row r="329" spans="4:21" ht="13" customHeight="1">
      <c r="D329" s="48">
        <f t="shared" si="17"/>
        <v>1962</v>
      </c>
      <c r="E329" s="531" t="e">
        <f t="shared" si="19"/>
        <v>#N/A</v>
      </c>
      <c r="F329">
        <f t="shared" ca="1" si="14"/>
        <v>2016</v>
      </c>
      <c r="G329" s="572" t="e">
        <f ca="1">IF(AND(G$233, F329&lt;&gt;F328), OFFSET(IF(E$232, Portfolio_Math!$M189, Portfolio_Math!$M339), E$88, 0), NA())</f>
        <v>#N/A</v>
      </c>
      <c r="H329" s="572" t="e">
        <f ca="1">IF(AND(H$233, F329&lt;&gt;F328), OFFSET(Portfolio_Math!$M1689, E$88, 0), NA())</f>
        <v>#N/A</v>
      </c>
      <c r="I329" s="572" t="e">
        <f ca="1">IF(AND(I$233, F329&lt;&gt;F328), OFFSET(Portfolio_Math!$M1839, E$88, 0), NA())</f>
        <v>#N/A</v>
      </c>
      <c r="J329" s="572" t="e">
        <f ca="1">IF(AND(J$233,  F329&lt;&gt;F328), OFFSET(Portfolio_Math!$M1989, E$88, 0), NA())</f>
        <v>#N/A</v>
      </c>
      <c r="O329" s="48">
        <f t="shared" si="18"/>
        <v>1962</v>
      </c>
      <c r="P329" s="531" t="e">
        <f t="shared" si="15"/>
        <v>#N/A</v>
      </c>
      <c r="Q329">
        <f t="shared" ca="1" si="16"/>
        <v>2016</v>
      </c>
      <c r="R329" s="572" t="e">
        <f ca="1">IF(AND(R$233, Q329&lt;&gt;Q328), OFFSET(IF(P$232, Portfolio_Math!$X189, Portfolio_Math!$X339), P$88, 0), NA())</f>
        <v>#N/A</v>
      </c>
      <c r="S329" s="572" t="e">
        <f ca="1">IF(AND(S$233, Q329&lt;&gt;Q328), OFFSET(Portfolio_Math!$X1689, P$88, 0), NA())</f>
        <v>#N/A</v>
      </c>
      <c r="T329" s="572" t="e">
        <f ca="1">IF(AND(T$233, Q329&lt;&gt;Q328), OFFSET(Portfolio_Math!$X1839, P$88, 0), NA())</f>
        <v>#N/A</v>
      </c>
      <c r="U329" s="572" t="e">
        <f ca="1">IF(AND(U$233, Q329&lt;&gt;Q328), OFFSET(Portfolio_Math!$X1989, P$88, 0), NA())</f>
        <v>#N/A</v>
      </c>
    </row>
    <row r="330" spans="4:21" ht="13" customHeight="1">
      <c r="D330" s="48">
        <f t="shared" si="17"/>
        <v>1963</v>
      </c>
      <c r="E330" s="531" t="e">
        <f t="shared" si="19"/>
        <v>#N/A</v>
      </c>
      <c r="F330">
        <f t="shared" ca="1" si="14"/>
        <v>2016</v>
      </c>
      <c r="G330" s="572" t="e">
        <f ca="1">IF(AND(G$233, F330&lt;&gt;F329), OFFSET(IF(E$232, Portfolio_Math!$M190, Portfolio_Math!$M340), E$88, 0), NA())</f>
        <v>#N/A</v>
      </c>
      <c r="H330" s="572" t="e">
        <f ca="1">IF(AND(H$233, F330&lt;&gt;F329), OFFSET(Portfolio_Math!$M1690, E$88, 0), NA())</f>
        <v>#N/A</v>
      </c>
      <c r="I330" s="572" t="e">
        <f ca="1">IF(AND(I$233, F330&lt;&gt;F329), OFFSET(Portfolio_Math!$M1840, E$88, 0), NA())</f>
        <v>#N/A</v>
      </c>
      <c r="J330" s="572" t="e">
        <f ca="1">IF(AND(J$233,  F330&lt;&gt;F329), OFFSET(Portfolio_Math!$M1990, E$88, 0), NA())</f>
        <v>#N/A</v>
      </c>
      <c r="O330" s="48">
        <f t="shared" si="18"/>
        <v>1963</v>
      </c>
      <c r="P330" s="531" t="e">
        <f t="shared" si="15"/>
        <v>#N/A</v>
      </c>
      <c r="Q330">
        <f t="shared" ca="1" si="16"/>
        <v>2016</v>
      </c>
      <c r="R330" s="572" t="e">
        <f ca="1">IF(AND(R$233, Q330&lt;&gt;Q329), OFFSET(IF(P$232, Portfolio_Math!$X190, Portfolio_Math!$X340), P$88, 0), NA())</f>
        <v>#N/A</v>
      </c>
      <c r="S330" s="572" t="e">
        <f ca="1">IF(AND(S$233, Q330&lt;&gt;Q329), OFFSET(Portfolio_Math!$X1690, P$88, 0), NA())</f>
        <v>#N/A</v>
      </c>
      <c r="T330" s="572" t="e">
        <f ca="1">IF(AND(T$233, Q330&lt;&gt;Q329), OFFSET(Portfolio_Math!$X1840, P$88, 0), NA())</f>
        <v>#N/A</v>
      </c>
      <c r="U330" s="572" t="e">
        <f ca="1">IF(AND(U$233, Q330&lt;&gt;Q329), OFFSET(Portfolio_Math!$X1990, P$88, 0), NA())</f>
        <v>#N/A</v>
      </c>
    </row>
    <row r="331" spans="4:21" ht="13" customHeight="1">
      <c r="D331" s="48">
        <f t="shared" si="17"/>
        <v>1964</v>
      </c>
      <c r="E331" s="531" t="e">
        <f t="shared" si="19"/>
        <v>#N/A</v>
      </c>
      <c r="F331">
        <f t="shared" ca="1" si="14"/>
        <v>2016</v>
      </c>
      <c r="G331" s="572" t="e">
        <f ca="1">IF(AND(G$233, F331&lt;&gt;F330), OFFSET(IF(E$232, Portfolio_Math!$M191, Portfolio_Math!$M341), E$88, 0), NA())</f>
        <v>#N/A</v>
      </c>
      <c r="H331" s="572" t="e">
        <f ca="1">IF(AND(H$233, F331&lt;&gt;F330), OFFSET(Portfolio_Math!$M1691, E$88, 0), NA())</f>
        <v>#N/A</v>
      </c>
      <c r="I331" s="572" t="e">
        <f ca="1">IF(AND(I$233, F331&lt;&gt;F330), OFFSET(Portfolio_Math!$M1841, E$88, 0), NA())</f>
        <v>#N/A</v>
      </c>
      <c r="J331" s="572" t="e">
        <f ca="1">IF(AND(J$233,  F331&lt;&gt;F330), OFFSET(Portfolio_Math!$M1991, E$88, 0), NA())</f>
        <v>#N/A</v>
      </c>
      <c r="O331" s="48">
        <f t="shared" si="18"/>
        <v>1964</v>
      </c>
      <c r="P331" s="531" t="e">
        <f t="shared" si="15"/>
        <v>#N/A</v>
      </c>
      <c r="Q331">
        <f t="shared" ca="1" si="16"/>
        <v>2016</v>
      </c>
      <c r="R331" s="572" t="e">
        <f ca="1">IF(AND(R$233, Q331&lt;&gt;Q330), OFFSET(IF(P$232, Portfolio_Math!$X191, Portfolio_Math!$X341), P$88, 0), NA())</f>
        <v>#N/A</v>
      </c>
      <c r="S331" s="572" t="e">
        <f ca="1">IF(AND(S$233, Q331&lt;&gt;Q330), OFFSET(Portfolio_Math!$X1691, P$88, 0), NA())</f>
        <v>#N/A</v>
      </c>
      <c r="T331" s="572" t="e">
        <f ca="1">IF(AND(T$233, Q331&lt;&gt;Q330), OFFSET(Portfolio_Math!$X1841, P$88, 0), NA())</f>
        <v>#N/A</v>
      </c>
      <c r="U331" s="572" t="e">
        <f ca="1">IF(AND(U$233, Q331&lt;&gt;Q330), OFFSET(Portfolio_Math!$X1991, P$88, 0), NA())</f>
        <v>#N/A</v>
      </c>
    </row>
    <row r="332" spans="4:21" ht="13" customHeight="1">
      <c r="D332" s="48">
        <f t="shared" si="17"/>
        <v>1965</v>
      </c>
      <c r="E332" s="531" t="e">
        <f t="shared" si="19"/>
        <v>#N/A</v>
      </c>
      <c r="F332">
        <f t="shared" ca="1" si="14"/>
        <v>2016</v>
      </c>
      <c r="G332" s="572" t="e">
        <f ca="1">IF(AND(G$233, F332&lt;&gt;F331), OFFSET(IF(E$232, Portfolio_Math!$M192, Portfolio_Math!$M342), E$88, 0), NA())</f>
        <v>#N/A</v>
      </c>
      <c r="H332" s="572" t="e">
        <f ca="1">IF(AND(H$233, F332&lt;&gt;F331), OFFSET(Portfolio_Math!$M1692, E$88, 0), NA())</f>
        <v>#N/A</v>
      </c>
      <c r="I332" s="572" t="e">
        <f ca="1">IF(AND(I$233, F332&lt;&gt;F331), OFFSET(Portfolio_Math!$M1842, E$88, 0), NA())</f>
        <v>#N/A</v>
      </c>
      <c r="J332" s="572" t="e">
        <f ca="1">IF(AND(J$233,  F332&lt;&gt;F331), OFFSET(Portfolio_Math!$M1992, E$88, 0), NA())</f>
        <v>#N/A</v>
      </c>
      <c r="O332" s="48">
        <f t="shared" si="18"/>
        <v>1965</v>
      </c>
      <c r="P332" s="531" t="e">
        <f t="shared" si="15"/>
        <v>#N/A</v>
      </c>
      <c r="Q332">
        <f t="shared" ca="1" si="16"/>
        <v>2016</v>
      </c>
      <c r="R332" s="572" t="e">
        <f ca="1">IF(AND(R$233, Q332&lt;&gt;Q331), OFFSET(IF(P$232, Portfolio_Math!$X192, Portfolio_Math!$X342), P$88, 0), NA())</f>
        <v>#N/A</v>
      </c>
      <c r="S332" s="572" t="e">
        <f ca="1">IF(AND(S$233, Q332&lt;&gt;Q331), OFFSET(Portfolio_Math!$X1692, P$88, 0), NA())</f>
        <v>#N/A</v>
      </c>
      <c r="T332" s="572" t="e">
        <f ca="1">IF(AND(T$233, Q332&lt;&gt;Q331), OFFSET(Portfolio_Math!$X1842, P$88, 0), NA())</f>
        <v>#N/A</v>
      </c>
      <c r="U332" s="572" t="e">
        <f ca="1">IF(AND(U$233, Q332&lt;&gt;Q331), OFFSET(Portfolio_Math!$X1992, P$88, 0), NA())</f>
        <v>#N/A</v>
      </c>
    </row>
    <row r="333" spans="4:21" ht="13" customHeight="1">
      <c r="D333" s="48">
        <f t="shared" si="17"/>
        <v>1966</v>
      </c>
      <c r="E333" s="531" t="e">
        <f t="shared" si="19"/>
        <v>#N/A</v>
      </c>
      <c r="F333">
        <f t="shared" ref="F333:F364" ca="1" si="20">IF((ROW()-ROW(F$236))&gt;E$87, F332, OFFSET(E334, E$88, 0))</f>
        <v>2016</v>
      </c>
      <c r="G333" s="572" t="e">
        <f ca="1">IF(AND(G$233, F333&lt;&gt;F332), OFFSET(IF(E$232, Portfolio_Math!$M193, Portfolio_Math!$M343), E$88, 0), NA())</f>
        <v>#N/A</v>
      </c>
      <c r="H333" s="572" t="e">
        <f ca="1">IF(AND(H$233, F333&lt;&gt;F332), OFFSET(Portfolio_Math!$M1693, E$88, 0), NA())</f>
        <v>#N/A</v>
      </c>
      <c r="I333" s="572" t="e">
        <f ca="1">IF(AND(I$233, F333&lt;&gt;F332), OFFSET(Portfolio_Math!$M1843, E$88, 0), NA())</f>
        <v>#N/A</v>
      </c>
      <c r="J333" s="572" t="e">
        <f ca="1">IF(AND(J$233,  F333&lt;&gt;F332), OFFSET(Portfolio_Math!$M1993, E$88, 0), NA())</f>
        <v>#N/A</v>
      </c>
      <c r="O333" s="48">
        <f t="shared" si="18"/>
        <v>1966</v>
      </c>
      <c r="P333" s="531" t="e">
        <f t="shared" ref="P333:P364" si="21">IF(AND($D333&gt;=P$85, $D333&lt;=P$86), $D333, NA())</f>
        <v>#N/A</v>
      </c>
      <c r="Q333">
        <f t="shared" ref="Q333:Q364" ca="1" si="22">IF((ROW()-ROW(Q$236))&gt;P$87, Q332, OFFSET(P334, P$88, 0))</f>
        <v>2016</v>
      </c>
      <c r="R333" s="572" t="e">
        <f ca="1">IF(AND(R$233, Q333&lt;&gt;Q332), OFFSET(IF(P$232, Portfolio_Math!$X193, Portfolio_Math!$X343), P$88, 0), NA())</f>
        <v>#N/A</v>
      </c>
      <c r="S333" s="572" t="e">
        <f ca="1">IF(AND(S$233, Q333&lt;&gt;Q332), OFFSET(Portfolio_Math!$X1693, P$88, 0), NA())</f>
        <v>#N/A</v>
      </c>
      <c r="T333" s="572" t="e">
        <f ca="1">IF(AND(T$233, Q333&lt;&gt;Q332), OFFSET(Portfolio_Math!$X1843, P$88, 0), NA())</f>
        <v>#N/A</v>
      </c>
      <c r="U333" s="572" t="e">
        <f ca="1">IF(AND(U$233, Q333&lt;&gt;Q332), OFFSET(Portfolio_Math!$X1993, P$88, 0), NA())</f>
        <v>#N/A</v>
      </c>
    </row>
    <row r="334" spans="4:21" ht="13" customHeight="1">
      <c r="D334" s="48">
        <f t="shared" si="17"/>
        <v>1967</v>
      </c>
      <c r="E334" s="531" t="e">
        <f t="shared" si="19"/>
        <v>#N/A</v>
      </c>
      <c r="F334">
        <f t="shared" ca="1" si="20"/>
        <v>2016</v>
      </c>
      <c r="G334" s="572" t="e">
        <f ca="1">IF(AND(G$233, F334&lt;&gt;F333), OFFSET(IF(E$232, Portfolio_Math!$M194, Portfolio_Math!$M344), E$88, 0), NA())</f>
        <v>#N/A</v>
      </c>
      <c r="H334" s="572" t="e">
        <f ca="1">IF(AND(H$233, F334&lt;&gt;F333), OFFSET(Portfolio_Math!$M1694, E$88, 0), NA())</f>
        <v>#N/A</v>
      </c>
      <c r="I334" s="572" t="e">
        <f ca="1">IF(AND(I$233, F334&lt;&gt;F333), OFFSET(Portfolio_Math!$M1844, E$88, 0), NA())</f>
        <v>#N/A</v>
      </c>
      <c r="J334" s="572" t="e">
        <f ca="1">IF(AND(J$233,  F334&lt;&gt;F333), OFFSET(Portfolio_Math!$M1994, E$88, 0), NA())</f>
        <v>#N/A</v>
      </c>
      <c r="O334" s="48">
        <f t="shared" si="18"/>
        <v>1967</v>
      </c>
      <c r="P334" s="531" t="e">
        <f t="shared" si="21"/>
        <v>#N/A</v>
      </c>
      <c r="Q334">
        <f t="shared" ca="1" si="22"/>
        <v>2016</v>
      </c>
      <c r="R334" s="572" t="e">
        <f ca="1">IF(AND(R$233, Q334&lt;&gt;Q333), OFFSET(IF(P$232, Portfolio_Math!$X194, Portfolio_Math!$X344), P$88, 0), NA())</f>
        <v>#N/A</v>
      </c>
      <c r="S334" s="572" t="e">
        <f ca="1">IF(AND(S$233, Q334&lt;&gt;Q333), OFFSET(Portfolio_Math!$X1694, P$88, 0), NA())</f>
        <v>#N/A</v>
      </c>
      <c r="T334" s="572" t="e">
        <f ca="1">IF(AND(T$233, Q334&lt;&gt;Q333), OFFSET(Portfolio_Math!$X1844, P$88, 0), NA())</f>
        <v>#N/A</v>
      </c>
      <c r="U334" s="572" t="e">
        <f ca="1">IF(AND(U$233, Q334&lt;&gt;Q333), OFFSET(Portfolio_Math!$X1994, P$88, 0), NA())</f>
        <v>#N/A</v>
      </c>
    </row>
    <row r="335" spans="4:21" ht="13" customHeight="1">
      <c r="D335" s="48">
        <f t="shared" si="17"/>
        <v>1968</v>
      </c>
      <c r="E335" s="531" t="e">
        <f t="shared" si="19"/>
        <v>#N/A</v>
      </c>
      <c r="F335">
        <f t="shared" ca="1" si="20"/>
        <v>2016</v>
      </c>
      <c r="G335" s="572" t="e">
        <f ca="1">IF(AND(G$233, F335&lt;&gt;F334), OFFSET(IF(E$232, Portfolio_Math!$M195, Portfolio_Math!$M345), E$88, 0), NA())</f>
        <v>#N/A</v>
      </c>
      <c r="H335" s="572" t="e">
        <f ca="1">IF(AND(H$233, F335&lt;&gt;F334), OFFSET(Portfolio_Math!$M1695, E$88, 0), NA())</f>
        <v>#N/A</v>
      </c>
      <c r="I335" s="572" t="e">
        <f ca="1">IF(AND(I$233, F335&lt;&gt;F334), OFFSET(Portfolio_Math!$M1845, E$88, 0), NA())</f>
        <v>#N/A</v>
      </c>
      <c r="J335" s="572" t="e">
        <f ca="1">IF(AND(J$233,  F335&lt;&gt;F334), OFFSET(Portfolio_Math!$M1995, E$88, 0), NA())</f>
        <v>#N/A</v>
      </c>
      <c r="O335" s="48">
        <f t="shared" si="18"/>
        <v>1968</v>
      </c>
      <c r="P335" s="531" t="e">
        <f t="shared" si="21"/>
        <v>#N/A</v>
      </c>
      <c r="Q335">
        <f t="shared" ca="1" si="22"/>
        <v>2016</v>
      </c>
      <c r="R335" s="572" t="e">
        <f ca="1">IF(AND(R$233, Q335&lt;&gt;Q334), OFFSET(IF(P$232, Portfolio_Math!$X195, Portfolio_Math!$X345), P$88, 0), NA())</f>
        <v>#N/A</v>
      </c>
      <c r="S335" s="572" t="e">
        <f ca="1">IF(AND(S$233, Q335&lt;&gt;Q334), OFFSET(Portfolio_Math!$X1695, P$88, 0), NA())</f>
        <v>#N/A</v>
      </c>
      <c r="T335" s="572" t="e">
        <f ca="1">IF(AND(T$233, Q335&lt;&gt;Q334), OFFSET(Portfolio_Math!$X1845, P$88, 0), NA())</f>
        <v>#N/A</v>
      </c>
      <c r="U335" s="572" t="e">
        <f ca="1">IF(AND(U$233, Q335&lt;&gt;Q334), OFFSET(Portfolio_Math!$X1995, P$88, 0), NA())</f>
        <v>#N/A</v>
      </c>
    </row>
    <row r="336" spans="4:21" ht="13" customHeight="1">
      <c r="D336" s="48">
        <f t="shared" si="17"/>
        <v>1969</v>
      </c>
      <c r="E336" s="531" t="e">
        <f t="shared" si="19"/>
        <v>#N/A</v>
      </c>
      <c r="F336">
        <f t="shared" ca="1" si="20"/>
        <v>2016</v>
      </c>
      <c r="G336" s="572" t="e">
        <f ca="1">IF(AND(G$233, F336&lt;&gt;F335), OFFSET(IF(E$232, Portfolio_Math!$M196, Portfolio_Math!$M346), E$88, 0), NA())</f>
        <v>#N/A</v>
      </c>
      <c r="H336" s="572" t="e">
        <f ca="1">IF(AND(H$233, F336&lt;&gt;F335), OFFSET(Portfolio_Math!$M1696, E$88, 0), NA())</f>
        <v>#N/A</v>
      </c>
      <c r="I336" s="572" t="e">
        <f ca="1">IF(AND(I$233, F336&lt;&gt;F335), OFFSET(Portfolio_Math!$M1846, E$88, 0), NA())</f>
        <v>#N/A</v>
      </c>
      <c r="J336" s="572" t="e">
        <f ca="1">IF(AND(J$233,  F336&lt;&gt;F335), OFFSET(Portfolio_Math!$M1996, E$88, 0), NA())</f>
        <v>#N/A</v>
      </c>
      <c r="O336" s="48">
        <f t="shared" si="18"/>
        <v>1969</v>
      </c>
      <c r="P336" s="531" t="e">
        <f t="shared" si="21"/>
        <v>#N/A</v>
      </c>
      <c r="Q336">
        <f t="shared" ca="1" si="22"/>
        <v>2016</v>
      </c>
      <c r="R336" s="572" t="e">
        <f ca="1">IF(AND(R$233, Q336&lt;&gt;Q335), OFFSET(IF(P$232, Portfolio_Math!$X196, Portfolio_Math!$X346), P$88, 0), NA())</f>
        <v>#N/A</v>
      </c>
      <c r="S336" s="572" t="e">
        <f ca="1">IF(AND(S$233, Q336&lt;&gt;Q335), OFFSET(Portfolio_Math!$X1696, P$88, 0), NA())</f>
        <v>#N/A</v>
      </c>
      <c r="T336" s="572" t="e">
        <f ca="1">IF(AND(T$233, Q336&lt;&gt;Q335), OFFSET(Portfolio_Math!$X1846, P$88, 0), NA())</f>
        <v>#N/A</v>
      </c>
      <c r="U336" s="572" t="e">
        <f ca="1">IF(AND(U$233, Q336&lt;&gt;Q335), OFFSET(Portfolio_Math!$X1996, P$88, 0), NA())</f>
        <v>#N/A</v>
      </c>
    </row>
    <row r="337" spans="4:21" ht="13" customHeight="1">
      <c r="D337" s="48">
        <f t="shared" si="17"/>
        <v>1970</v>
      </c>
      <c r="E337" s="531">
        <f t="shared" ref="E337:E356" si="23">IF(AND($D337&gt;=E$85, $D337&lt;=E$86), $D337, NA())</f>
        <v>1970</v>
      </c>
      <c r="F337">
        <f t="shared" ca="1" si="20"/>
        <v>2016</v>
      </c>
      <c r="G337" s="572" t="e">
        <f ca="1">IF(AND(G$233, F337&lt;&gt;F336), OFFSET(IF(E$232, Portfolio_Math!$M197, Portfolio_Math!$M347), E$88, 0), NA())</f>
        <v>#N/A</v>
      </c>
      <c r="H337" s="572" t="e">
        <f ca="1">IF(AND(H$233, F337&lt;&gt;F336), OFFSET(Portfolio_Math!$M1697, E$88, 0), NA())</f>
        <v>#N/A</v>
      </c>
      <c r="I337" s="572" t="e">
        <f ca="1">IF(AND(I$233, F337&lt;&gt;F336), OFFSET(Portfolio_Math!$M1847, E$88, 0), NA())</f>
        <v>#N/A</v>
      </c>
      <c r="J337" s="572" t="e">
        <f ca="1">IF(AND(J$233,  F337&lt;&gt;F336), OFFSET(Portfolio_Math!$M1997, E$88, 0), NA())</f>
        <v>#N/A</v>
      </c>
      <c r="O337" s="48">
        <f t="shared" si="18"/>
        <v>1970</v>
      </c>
      <c r="P337" s="531" t="e">
        <f t="shared" si="21"/>
        <v>#N/A</v>
      </c>
      <c r="Q337">
        <f t="shared" ca="1" si="22"/>
        <v>2016</v>
      </c>
      <c r="R337" s="572" t="e">
        <f ca="1">IF(AND(R$233, Q337&lt;&gt;Q336), OFFSET(IF(P$232, Portfolio_Math!$X197, Portfolio_Math!$X347), P$88, 0), NA())</f>
        <v>#N/A</v>
      </c>
      <c r="S337" s="572" t="e">
        <f ca="1">IF(AND(S$233, Q337&lt;&gt;Q336), OFFSET(Portfolio_Math!$X1697, P$88, 0), NA())</f>
        <v>#N/A</v>
      </c>
      <c r="T337" s="572" t="e">
        <f ca="1">IF(AND(T$233, Q337&lt;&gt;Q336), OFFSET(Portfolio_Math!$X1847, P$88, 0), NA())</f>
        <v>#N/A</v>
      </c>
      <c r="U337" s="572" t="e">
        <f ca="1">IF(AND(U$233, Q337&lt;&gt;Q336), OFFSET(Portfolio_Math!$X1997, P$88, 0), NA())</f>
        <v>#N/A</v>
      </c>
    </row>
    <row r="338" spans="4:21" ht="13" customHeight="1">
      <c r="D338" s="48">
        <f t="shared" si="17"/>
        <v>1971</v>
      </c>
      <c r="E338" s="531">
        <f t="shared" si="23"/>
        <v>1971</v>
      </c>
      <c r="F338">
        <f t="shared" ca="1" si="20"/>
        <v>2016</v>
      </c>
      <c r="G338" s="572" t="e">
        <f ca="1">IF(AND(G$233, F338&lt;&gt;F337), OFFSET(IF(E$232, Portfolio_Math!$M198, Portfolio_Math!$M348), E$88, 0), NA())</f>
        <v>#N/A</v>
      </c>
      <c r="H338" s="572" t="e">
        <f ca="1">IF(AND(H$233, F338&lt;&gt;F337), OFFSET(Portfolio_Math!$M1698, E$88, 0), NA())</f>
        <v>#N/A</v>
      </c>
      <c r="I338" s="572" t="e">
        <f ca="1">IF(AND(I$233, F338&lt;&gt;F337), OFFSET(Portfolio_Math!$M1848, E$88, 0), NA())</f>
        <v>#N/A</v>
      </c>
      <c r="J338" s="572" t="e">
        <f ca="1">IF(AND(J$233,  F338&lt;&gt;F337), OFFSET(Portfolio_Math!$M1998, E$88, 0), NA())</f>
        <v>#N/A</v>
      </c>
      <c r="O338" s="48">
        <f t="shared" si="18"/>
        <v>1971</v>
      </c>
      <c r="P338" s="531" t="e">
        <f t="shared" si="21"/>
        <v>#N/A</v>
      </c>
      <c r="Q338">
        <f t="shared" ca="1" si="22"/>
        <v>2016</v>
      </c>
      <c r="R338" s="572" t="e">
        <f ca="1">IF(AND(R$233, Q338&lt;&gt;Q337), OFFSET(IF(P$232, Portfolio_Math!$X198, Portfolio_Math!$X348), P$88, 0), NA())</f>
        <v>#N/A</v>
      </c>
      <c r="S338" s="572" t="e">
        <f ca="1">IF(AND(S$233, Q338&lt;&gt;Q337), OFFSET(Portfolio_Math!$X1698, P$88, 0), NA())</f>
        <v>#N/A</v>
      </c>
      <c r="T338" s="572" t="e">
        <f ca="1">IF(AND(T$233, Q338&lt;&gt;Q337), OFFSET(Portfolio_Math!$X1848, P$88, 0), NA())</f>
        <v>#N/A</v>
      </c>
      <c r="U338" s="572" t="e">
        <f ca="1">IF(AND(U$233, Q338&lt;&gt;Q337), OFFSET(Portfolio_Math!$X1998, P$88, 0), NA())</f>
        <v>#N/A</v>
      </c>
    </row>
    <row r="339" spans="4:21" ht="13" customHeight="1">
      <c r="D339" s="48">
        <f t="shared" si="17"/>
        <v>1972</v>
      </c>
      <c r="E339" s="531">
        <f t="shared" si="23"/>
        <v>1972</v>
      </c>
      <c r="F339">
        <f t="shared" ca="1" si="20"/>
        <v>2016</v>
      </c>
      <c r="G339" s="572" t="e">
        <f ca="1">IF(AND(G$233, F339&lt;&gt;F338), OFFSET(IF(E$232, Portfolio_Math!$M199, Portfolio_Math!$M349), E$88, 0), NA())</f>
        <v>#N/A</v>
      </c>
      <c r="H339" s="572" t="e">
        <f ca="1">IF(AND(H$233, F339&lt;&gt;F338), OFFSET(Portfolio_Math!$M1699, E$88, 0), NA())</f>
        <v>#N/A</v>
      </c>
      <c r="I339" s="572" t="e">
        <f ca="1">IF(AND(I$233, F339&lt;&gt;F338), OFFSET(Portfolio_Math!$M1849, E$88, 0), NA())</f>
        <v>#N/A</v>
      </c>
      <c r="J339" s="572" t="e">
        <f ca="1">IF(AND(J$233,  F339&lt;&gt;F338), OFFSET(Portfolio_Math!$M1999, E$88, 0), NA())</f>
        <v>#N/A</v>
      </c>
      <c r="O339" s="48">
        <f t="shared" si="18"/>
        <v>1972</v>
      </c>
      <c r="P339" s="531" t="e">
        <f t="shared" si="21"/>
        <v>#N/A</v>
      </c>
      <c r="Q339">
        <f t="shared" ca="1" si="22"/>
        <v>2016</v>
      </c>
      <c r="R339" s="572" t="e">
        <f ca="1">IF(AND(R$233, Q339&lt;&gt;Q338), OFFSET(IF(P$232, Portfolio_Math!$X199, Portfolio_Math!$X349), P$88, 0), NA())</f>
        <v>#N/A</v>
      </c>
      <c r="S339" s="572" t="e">
        <f ca="1">IF(AND(S$233, Q339&lt;&gt;Q338), OFFSET(Portfolio_Math!$X1699, P$88, 0), NA())</f>
        <v>#N/A</v>
      </c>
      <c r="T339" s="572" t="e">
        <f ca="1">IF(AND(T$233, Q339&lt;&gt;Q338), OFFSET(Portfolio_Math!$X1849, P$88, 0), NA())</f>
        <v>#N/A</v>
      </c>
      <c r="U339" s="572" t="e">
        <f ca="1">IF(AND(U$233, Q339&lt;&gt;Q338), OFFSET(Portfolio_Math!$X1999, P$88, 0), NA())</f>
        <v>#N/A</v>
      </c>
    </row>
    <row r="340" spans="4:21" ht="13" customHeight="1">
      <c r="D340" s="48">
        <f t="shared" si="17"/>
        <v>1973</v>
      </c>
      <c r="E340" s="531">
        <f t="shared" si="23"/>
        <v>1973</v>
      </c>
      <c r="F340">
        <f t="shared" ca="1" si="20"/>
        <v>2016</v>
      </c>
      <c r="G340" s="572" t="e">
        <f ca="1">IF(AND(G$233, F340&lt;&gt;F339), OFFSET(IF(E$232, Portfolio_Math!$M200, Portfolio_Math!$M350), E$88, 0), NA())</f>
        <v>#N/A</v>
      </c>
      <c r="H340" s="572" t="e">
        <f ca="1">IF(AND(H$233, F340&lt;&gt;F339), OFFSET(Portfolio_Math!$M1700, E$88, 0), NA())</f>
        <v>#N/A</v>
      </c>
      <c r="I340" s="572" t="e">
        <f ca="1">IF(AND(I$233, F340&lt;&gt;F339), OFFSET(Portfolio_Math!$M1850, E$88, 0), NA())</f>
        <v>#N/A</v>
      </c>
      <c r="J340" s="572" t="e">
        <f ca="1">IF(AND(J$233,  F340&lt;&gt;F339), OFFSET(Portfolio_Math!$M2000, E$88, 0), NA())</f>
        <v>#N/A</v>
      </c>
      <c r="O340" s="48">
        <f t="shared" si="18"/>
        <v>1973</v>
      </c>
      <c r="P340" s="531" t="e">
        <f t="shared" si="21"/>
        <v>#N/A</v>
      </c>
      <c r="Q340">
        <f t="shared" ca="1" si="22"/>
        <v>2016</v>
      </c>
      <c r="R340" s="572" t="e">
        <f ca="1">IF(AND(R$233, Q340&lt;&gt;Q339), OFFSET(IF(P$232, Portfolio_Math!$X200, Portfolio_Math!$X350), P$88, 0), NA())</f>
        <v>#N/A</v>
      </c>
      <c r="S340" s="572" t="e">
        <f ca="1">IF(AND(S$233, Q340&lt;&gt;Q339), OFFSET(Portfolio_Math!$X1700, P$88, 0), NA())</f>
        <v>#N/A</v>
      </c>
      <c r="T340" s="572" t="e">
        <f ca="1">IF(AND(T$233, Q340&lt;&gt;Q339), OFFSET(Portfolio_Math!$X1850, P$88, 0), NA())</f>
        <v>#N/A</v>
      </c>
      <c r="U340" s="572" t="e">
        <f ca="1">IF(AND(U$233, Q340&lt;&gt;Q339), OFFSET(Portfolio_Math!$X2000, P$88, 0), NA())</f>
        <v>#N/A</v>
      </c>
    </row>
    <row r="341" spans="4:21" ht="13" customHeight="1">
      <c r="D341" s="48">
        <f t="shared" si="17"/>
        <v>1974</v>
      </c>
      <c r="E341" s="531">
        <f t="shared" si="23"/>
        <v>1974</v>
      </c>
      <c r="F341">
        <f t="shared" ca="1" si="20"/>
        <v>2016</v>
      </c>
      <c r="G341" s="572" t="e">
        <f ca="1">IF(AND(G$233, F341&lt;&gt;F340), OFFSET(IF(E$232, Portfolio_Math!$M201, Portfolio_Math!$M351), E$88, 0), NA())</f>
        <v>#N/A</v>
      </c>
      <c r="H341" s="572" t="e">
        <f ca="1">IF(AND(H$233, F341&lt;&gt;F340), OFFSET(Portfolio_Math!$M1701, E$88, 0), NA())</f>
        <v>#N/A</v>
      </c>
      <c r="I341" s="572" t="e">
        <f ca="1">IF(AND(I$233, F341&lt;&gt;F340), OFFSET(Portfolio_Math!$M1851, E$88, 0), NA())</f>
        <v>#N/A</v>
      </c>
      <c r="J341" s="572" t="e">
        <f ca="1">IF(AND(J$233,  F341&lt;&gt;F340), OFFSET(Portfolio_Math!$M2001, E$88, 0), NA())</f>
        <v>#N/A</v>
      </c>
      <c r="O341" s="48">
        <f t="shared" si="18"/>
        <v>1974</v>
      </c>
      <c r="P341" s="531" t="e">
        <f t="shared" si="21"/>
        <v>#N/A</v>
      </c>
      <c r="Q341">
        <f t="shared" ca="1" si="22"/>
        <v>2016</v>
      </c>
      <c r="R341" s="572" t="e">
        <f ca="1">IF(AND(R$233, Q341&lt;&gt;Q340), OFFSET(IF(P$232, Portfolio_Math!$X201, Portfolio_Math!$X351), P$88, 0), NA())</f>
        <v>#N/A</v>
      </c>
      <c r="S341" s="572" t="e">
        <f ca="1">IF(AND(S$233, Q341&lt;&gt;Q340), OFFSET(Portfolio_Math!$X1701, P$88, 0), NA())</f>
        <v>#N/A</v>
      </c>
      <c r="T341" s="572" t="e">
        <f ca="1">IF(AND(T$233, Q341&lt;&gt;Q340), OFFSET(Portfolio_Math!$X1851, P$88, 0), NA())</f>
        <v>#N/A</v>
      </c>
      <c r="U341" s="572" t="e">
        <f ca="1">IF(AND(U$233, Q341&lt;&gt;Q340), OFFSET(Portfolio_Math!$X2001, P$88, 0), NA())</f>
        <v>#N/A</v>
      </c>
    </row>
    <row r="342" spans="4:21" ht="13" customHeight="1">
      <c r="D342" s="48">
        <f t="shared" si="17"/>
        <v>1975</v>
      </c>
      <c r="E342" s="531">
        <f t="shared" si="23"/>
        <v>1975</v>
      </c>
      <c r="F342">
        <f t="shared" ca="1" si="20"/>
        <v>2016</v>
      </c>
      <c r="G342" s="572" t="e">
        <f ca="1">IF(AND(G$233, F342&lt;&gt;F341), OFFSET(IF(E$232, Portfolio_Math!$M202, Portfolio_Math!$M352), E$88, 0), NA())</f>
        <v>#N/A</v>
      </c>
      <c r="H342" s="572" t="e">
        <f ca="1">IF(AND(H$233, F342&lt;&gt;F341), OFFSET(Portfolio_Math!$M1702, E$88, 0), NA())</f>
        <v>#N/A</v>
      </c>
      <c r="I342" s="572" t="e">
        <f ca="1">IF(AND(I$233, F342&lt;&gt;F341), OFFSET(Portfolio_Math!$M1852, E$88, 0), NA())</f>
        <v>#N/A</v>
      </c>
      <c r="J342" s="572" t="e">
        <f ca="1">IF(AND(J$233,  F342&lt;&gt;F341), OFFSET(Portfolio_Math!$M2002, E$88, 0), NA())</f>
        <v>#N/A</v>
      </c>
      <c r="O342" s="48">
        <f t="shared" si="18"/>
        <v>1975</v>
      </c>
      <c r="P342" s="531" t="e">
        <f t="shared" si="21"/>
        <v>#N/A</v>
      </c>
      <c r="Q342">
        <f t="shared" ca="1" si="22"/>
        <v>2016</v>
      </c>
      <c r="R342" s="572" t="e">
        <f ca="1">IF(AND(R$233, Q342&lt;&gt;Q341), OFFSET(IF(P$232, Portfolio_Math!$X202, Portfolio_Math!$X352), P$88, 0), NA())</f>
        <v>#N/A</v>
      </c>
      <c r="S342" s="572" t="e">
        <f ca="1">IF(AND(S$233, Q342&lt;&gt;Q341), OFFSET(Portfolio_Math!$X1702, P$88, 0), NA())</f>
        <v>#N/A</v>
      </c>
      <c r="T342" s="572" t="e">
        <f ca="1">IF(AND(T$233, Q342&lt;&gt;Q341), OFFSET(Portfolio_Math!$X1852, P$88, 0), NA())</f>
        <v>#N/A</v>
      </c>
      <c r="U342" s="572" t="e">
        <f ca="1">IF(AND(U$233, Q342&lt;&gt;Q341), OFFSET(Portfolio_Math!$X2002, P$88, 0), NA())</f>
        <v>#N/A</v>
      </c>
    </row>
    <row r="343" spans="4:21" ht="13" customHeight="1">
      <c r="D343" s="48">
        <f t="shared" si="17"/>
        <v>1976</v>
      </c>
      <c r="E343" s="531">
        <f t="shared" si="23"/>
        <v>1976</v>
      </c>
      <c r="F343">
        <f t="shared" ca="1" si="20"/>
        <v>2016</v>
      </c>
      <c r="G343" s="572" t="e">
        <f ca="1">IF(AND(G$233, F343&lt;&gt;F342), OFFSET(IF(E$232, Portfolio_Math!$M203, Portfolio_Math!$M353), E$88, 0), NA())</f>
        <v>#N/A</v>
      </c>
      <c r="H343" s="572" t="e">
        <f ca="1">IF(AND(H$233, F343&lt;&gt;F342), OFFSET(Portfolio_Math!$M1703, E$88, 0), NA())</f>
        <v>#N/A</v>
      </c>
      <c r="I343" s="572" t="e">
        <f ca="1">IF(AND(I$233, F343&lt;&gt;F342), OFFSET(Portfolio_Math!$M1853, E$88, 0), NA())</f>
        <v>#N/A</v>
      </c>
      <c r="J343" s="572" t="e">
        <f ca="1">IF(AND(J$233,  F343&lt;&gt;F342), OFFSET(Portfolio_Math!$M2003, E$88, 0), NA())</f>
        <v>#N/A</v>
      </c>
      <c r="O343" s="48">
        <f t="shared" si="18"/>
        <v>1976</v>
      </c>
      <c r="P343" s="531" t="e">
        <f t="shared" si="21"/>
        <v>#N/A</v>
      </c>
      <c r="Q343">
        <f t="shared" ca="1" si="22"/>
        <v>2016</v>
      </c>
      <c r="R343" s="572" t="e">
        <f ca="1">IF(AND(R$233, Q343&lt;&gt;Q342), OFFSET(IF(P$232, Portfolio_Math!$X203, Portfolio_Math!$X353), P$88, 0), NA())</f>
        <v>#N/A</v>
      </c>
      <c r="S343" s="572" t="e">
        <f ca="1">IF(AND(S$233, Q343&lt;&gt;Q342), OFFSET(Portfolio_Math!$X1703, P$88, 0), NA())</f>
        <v>#N/A</v>
      </c>
      <c r="T343" s="572" t="e">
        <f ca="1">IF(AND(T$233, Q343&lt;&gt;Q342), OFFSET(Portfolio_Math!$X1853, P$88, 0), NA())</f>
        <v>#N/A</v>
      </c>
      <c r="U343" s="572" t="e">
        <f ca="1">IF(AND(U$233, Q343&lt;&gt;Q342), OFFSET(Portfolio_Math!$X2003, P$88, 0), NA())</f>
        <v>#N/A</v>
      </c>
    </row>
    <row r="344" spans="4:21" ht="13" customHeight="1">
      <c r="D344" s="48">
        <f t="shared" si="17"/>
        <v>1977</v>
      </c>
      <c r="E344" s="531">
        <f t="shared" si="23"/>
        <v>1977</v>
      </c>
      <c r="F344">
        <f t="shared" ca="1" si="20"/>
        <v>2016</v>
      </c>
      <c r="G344" s="572" t="e">
        <f ca="1">IF(AND(G$233, F344&lt;&gt;F343), OFFSET(IF(E$232, Portfolio_Math!$M204, Portfolio_Math!$M354), E$88, 0), NA())</f>
        <v>#N/A</v>
      </c>
      <c r="H344" s="572" t="e">
        <f ca="1">IF(AND(H$233, F344&lt;&gt;F343), OFFSET(Portfolio_Math!$M1704, E$88, 0), NA())</f>
        <v>#N/A</v>
      </c>
      <c r="I344" s="572" t="e">
        <f ca="1">IF(AND(I$233, F344&lt;&gt;F343), OFFSET(Portfolio_Math!$M1854, E$88, 0), NA())</f>
        <v>#N/A</v>
      </c>
      <c r="J344" s="572" t="e">
        <f ca="1">IF(AND(J$233,  F344&lt;&gt;F343), OFFSET(Portfolio_Math!$M2004, E$88, 0), NA())</f>
        <v>#N/A</v>
      </c>
      <c r="O344" s="48">
        <f t="shared" si="18"/>
        <v>1977</v>
      </c>
      <c r="P344" s="531" t="e">
        <f t="shared" si="21"/>
        <v>#N/A</v>
      </c>
      <c r="Q344">
        <f t="shared" ca="1" si="22"/>
        <v>2016</v>
      </c>
      <c r="R344" s="572" t="e">
        <f ca="1">IF(AND(R$233, Q344&lt;&gt;Q343), OFFSET(IF(P$232, Portfolio_Math!$X204, Portfolio_Math!$X354), P$88, 0), NA())</f>
        <v>#N/A</v>
      </c>
      <c r="S344" s="572" t="e">
        <f ca="1">IF(AND(S$233, Q344&lt;&gt;Q343), OFFSET(Portfolio_Math!$X1704, P$88, 0), NA())</f>
        <v>#N/A</v>
      </c>
      <c r="T344" s="572" t="e">
        <f ca="1">IF(AND(T$233, Q344&lt;&gt;Q343), OFFSET(Portfolio_Math!$X1854, P$88, 0), NA())</f>
        <v>#N/A</v>
      </c>
      <c r="U344" s="572" t="e">
        <f ca="1">IF(AND(U$233, Q344&lt;&gt;Q343), OFFSET(Portfolio_Math!$X2004, P$88, 0), NA())</f>
        <v>#N/A</v>
      </c>
    </row>
    <row r="345" spans="4:21" ht="13" customHeight="1">
      <c r="D345" s="48">
        <f t="shared" si="17"/>
        <v>1978</v>
      </c>
      <c r="E345" s="531">
        <f t="shared" si="23"/>
        <v>1978</v>
      </c>
      <c r="F345">
        <f t="shared" ca="1" si="20"/>
        <v>2016</v>
      </c>
      <c r="G345" s="572" t="e">
        <f ca="1">IF(AND(G$233, F345&lt;&gt;F344), OFFSET(IF(E$232, Portfolio_Math!$M205, Portfolio_Math!$M355), E$88, 0), NA())</f>
        <v>#N/A</v>
      </c>
      <c r="H345" s="572" t="e">
        <f ca="1">IF(AND(H$233, F345&lt;&gt;F344), OFFSET(Portfolio_Math!$M1705, E$88, 0), NA())</f>
        <v>#N/A</v>
      </c>
      <c r="I345" s="572" t="e">
        <f ca="1">IF(AND(I$233, F345&lt;&gt;F344), OFFSET(Portfolio_Math!$M1855, E$88, 0), NA())</f>
        <v>#N/A</v>
      </c>
      <c r="J345" s="572" t="e">
        <f ca="1">IF(AND(J$233,  F345&lt;&gt;F344), OFFSET(Portfolio_Math!$M2005, E$88, 0), NA())</f>
        <v>#N/A</v>
      </c>
      <c r="O345" s="48">
        <f t="shared" si="18"/>
        <v>1978</v>
      </c>
      <c r="P345" s="531" t="e">
        <f t="shared" si="21"/>
        <v>#N/A</v>
      </c>
      <c r="Q345">
        <f t="shared" ca="1" si="22"/>
        <v>2016</v>
      </c>
      <c r="R345" s="572" t="e">
        <f ca="1">IF(AND(R$233, Q345&lt;&gt;Q344), OFFSET(IF(P$232, Portfolio_Math!$X205, Portfolio_Math!$X355), P$88, 0), NA())</f>
        <v>#N/A</v>
      </c>
      <c r="S345" s="572" t="e">
        <f ca="1">IF(AND(S$233, Q345&lt;&gt;Q344), OFFSET(Portfolio_Math!$X1705, P$88, 0), NA())</f>
        <v>#N/A</v>
      </c>
      <c r="T345" s="572" t="e">
        <f ca="1">IF(AND(T$233, Q345&lt;&gt;Q344), OFFSET(Portfolio_Math!$X1855, P$88, 0), NA())</f>
        <v>#N/A</v>
      </c>
      <c r="U345" s="572" t="e">
        <f ca="1">IF(AND(U$233, Q345&lt;&gt;Q344), OFFSET(Portfolio_Math!$X2005, P$88, 0), NA())</f>
        <v>#N/A</v>
      </c>
    </row>
    <row r="346" spans="4:21" ht="13" customHeight="1">
      <c r="D346" s="48">
        <f t="shared" si="17"/>
        <v>1979</v>
      </c>
      <c r="E346" s="531">
        <f t="shared" si="23"/>
        <v>1979</v>
      </c>
      <c r="F346">
        <f t="shared" ca="1" si="20"/>
        <v>2016</v>
      </c>
      <c r="G346" s="572" t="e">
        <f ca="1">IF(AND(G$233, F346&lt;&gt;F345), OFFSET(IF(E$232, Portfolio_Math!$M206, Portfolio_Math!$M356), E$88, 0), NA())</f>
        <v>#N/A</v>
      </c>
      <c r="H346" s="572" t="e">
        <f ca="1">IF(AND(H$233, F346&lt;&gt;F345), OFFSET(Portfolio_Math!$M1706, E$88, 0), NA())</f>
        <v>#N/A</v>
      </c>
      <c r="I346" s="572" t="e">
        <f ca="1">IF(AND(I$233, F346&lt;&gt;F345), OFFSET(Portfolio_Math!$M1856, E$88, 0), NA())</f>
        <v>#N/A</v>
      </c>
      <c r="J346" s="572" t="e">
        <f ca="1">IF(AND(J$233,  F346&lt;&gt;F345), OFFSET(Portfolio_Math!$M2006, E$88, 0), NA())</f>
        <v>#N/A</v>
      </c>
      <c r="O346" s="48">
        <f t="shared" si="18"/>
        <v>1979</v>
      </c>
      <c r="P346" s="531" t="e">
        <f t="shared" si="21"/>
        <v>#N/A</v>
      </c>
      <c r="Q346">
        <f t="shared" ca="1" si="22"/>
        <v>2016</v>
      </c>
      <c r="R346" s="572" t="e">
        <f ca="1">IF(AND(R$233, Q346&lt;&gt;Q345), OFFSET(IF(P$232, Portfolio_Math!$X206, Portfolio_Math!$X356), P$88, 0), NA())</f>
        <v>#N/A</v>
      </c>
      <c r="S346" s="572" t="e">
        <f ca="1">IF(AND(S$233, Q346&lt;&gt;Q345), OFFSET(Portfolio_Math!$X1706, P$88, 0), NA())</f>
        <v>#N/A</v>
      </c>
      <c r="T346" s="572" t="e">
        <f ca="1">IF(AND(T$233, Q346&lt;&gt;Q345), OFFSET(Portfolio_Math!$X1856, P$88, 0), NA())</f>
        <v>#N/A</v>
      </c>
      <c r="U346" s="572" t="e">
        <f ca="1">IF(AND(U$233, Q346&lt;&gt;Q345), OFFSET(Portfolio_Math!$X2006, P$88, 0), NA())</f>
        <v>#N/A</v>
      </c>
    </row>
    <row r="347" spans="4:21" ht="13" customHeight="1">
      <c r="D347" s="48">
        <f t="shared" si="17"/>
        <v>1980</v>
      </c>
      <c r="E347" s="531">
        <f t="shared" si="23"/>
        <v>1980</v>
      </c>
      <c r="F347">
        <f t="shared" ca="1" si="20"/>
        <v>2016</v>
      </c>
      <c r="G347" s="572" t="e">
        <f ca="1">IF(AND(G$233, F347&lt;&gt;F346), OFFSET(IF(E$232, Portfolio_Math!$M207, Portfolio_Math!$M357), E$88, 0), NA())</f>
        <v>#N/A</v>
      </c>
      <c r="H347" s="572" t="e">
        <f ca="1">IF(AND(H$233, F347&lt;&gt;F346), OFFSET(Portfolio_Math!$M1707, E$88, 0), NA())</f>
        <v>#N/A</v>
      </c>
      <c r="I347" s="572" t="e">
        <f ca="1">IF(AND(I$233, F347&lt;&gt;F346), OFFSET(Portfolio_Math!$M1857, E$88, 0), NA())</f>
        <v>#N/A</v>
      </c>
      <c r="J347" s="572" t="e">
        <f ca="1">IF(AND(J$233,  F347&lt;&gt;F346), OFFSET(Portfolio_Math!$M2007, E$88, 0), NA())</f>
        <v>#N/A</v>
      </c>
      <c r="O347" s="48">
        <f t="shared" si="18"/>
        <v>1980</v>
      </c>
      <c r="P347" s="531" t="e">
        <f t="shared" si="21"/>
        <v>#N/A</v>
      </c>
      <c r="Q347">
        <f t="shared" ca="1" si="22"/>
        <v>2016</v>
      </c>
      <c r="R347" s="572" t="e">
        <f ca="1">IF(AND(R$233, Q347&lt;&gt;Q346), OFFSET(IF(P$232, Portfolio_Math!$X207, Portfolio_Math!$X357), P$88, 0), NA())</f>
        <v>#N/A</v>
      </c>
      <c r="S347" s="572" t="e">
        <f ca="1">IF(AND(S$233, Q347&lt;&gt;Q346), OFFSET(Portfolio_Math!$X1707, P$88, 0), NA())</f>
        <v>#N/A</v>
      </c>
      <c r="T347" s="572" t="e">
        <f ca="1">IF(AND(T$233, Q347&lt;&gt;Q346), OFFSET(Portfolio_Math!$X1857, P$88, 0), NA())</f>
        <v>#N/A</v>
      </c>
      <c r="U347" s="572" t="e">
        <f ca="1">IF(AND(U$233, Q347&lt;&gt;Q346), OFFSET(Portfolio_Math!$X2007, P$88, 0), NA())</f>
        <v>#N/A</v>
      </c>
    </row>
    <row r="348" spans="4:21" ht="13" customHeight="1">
      <c r="D348" s="48">
        <f t="shared" si="17"/>
        <v>1981</v>
      </c>
      <c r="E348" s="531">
        <f t="shared" si="23"/>
        <v>1981</v>
      </c>
      <c r="F348">
        <f t="shared" ca="1" si="20"/>
        <v>2016</v>
      </c>
      <c r="G348" s="572" t="e">
        <f ca="1">IF(AND(G$233, F348&lt;&gt;F347), OFFSET(IF(E$232, Portfolio_Math!$M208, Portfolio_Math!$M358), E$88, 0), NA())</f>
        <v>#N/A</v>
      </c>
      <c r="H348" s="572" t="e">
        <f ca="1">IF(AND(H$233, F348&lt;&gt;F347), OFFSET(Portfolio_Math!$M1708, E$88, 0), NA())</f>
        <v>#N/A</v>
      </c>
      <c r="I348" s="572" t="e">
        <f ca="1">IF(AND(I$233, F348&lt;&gt;F347), OFFSET(Portfolio_Math!$M1858, E$88, 0), NA())</f>
        <v>#N/A</v>
      </c>
      <c r="J348" s="572" t="e">
        <f ca="1">IF(AND(J$233,  F348&lt;&gt;F347), OFFSET(Portfolio_Math!$M2008, E$88, 0), NA())</f>
        <v>#N/A</v>
      </c>
      <c r="O348" s="48">
        <f t="shared" si="18"/>
        <v>1981</v>
      </c>
      <c r="P348" s="531" t="e">
        <f t="shared" si="21"/>
        <v>#N/A</v>
      </c>
      <c r="Q348">
        <f t="shared" ca="1" si="22"/>
        <v>2016</v>
      </c>
      <c r="R348" s="572" t="e">
        <f ca="1">IF(AND(R$233, Q348&lt;&gt;Q347), OFFSET(IF(P$232, Portfolio_Math!$X208, Portfolio_Math!$X358), P$88, 0), NA())</f>
        <v>#N/A</v>
      </c>
      <c r="S348" s="572" t="e">
        <f ca="1">IF(AND(S$233, Q348&lt;&gt;Q347), OFFSET(Portfolio_Math!$X1708, P$88, 0), NA())</f>
        <v>#N/A</v>
      </c>
      <c r="T348" s="572" t="e">
        <f ca="1">IF(AND(T$233, Q348&lt;&gt;Q347), OFFSET(Portfolio_Math!$X1858, P$88, 0), NA())</f>
        <v>#N/A</v>
      </c>
      <c r="U348" s="572" t="e">
        <f ca="1">IF(AND(U$233, Q348&lt;&gt;Q347), OFFSET(Portfolio_Math!$X2008, P$88, 0), NA())</f>
        <v>#N/A</v>
      </c>
    </row>
    <row r="349" spans="4:21" ht="13" customHeight="1">
      <c r="D349" s="48">
        <f t="shared" si="17"/>
        <v>1982</v>
      </c>
      <c r="E349" s="531">
        <f t="shared" si="23"/>
        <v>1982</v>
      </c>
      <c r="F349">
        <f t="shared" ca="1" si="20"/>
        <v>2016</v>
      </c>
      <c r="G349" s="572" t="e">
        <f ca="1">IF(AND(G$233, F349&lt;&gt;F348), OFFSET(IF(E$232, Portfolio_Math!$M209, Portfolio_Math!$M359), E$88, 0), NA())</f>
        <v>#N/A</v>
      </c>
      <c r="H349" s="572" t="e">
        <f ca="1">IF(AND(H$233, F349&lt;&gt;F348), OFFSET(Portfolio_Math!$M1709, E$88, 0), NA())</f>
        <v>#N/A</v>
      </c>
      <c r="I349" s="572" t="e">
        <f ca="1">IF(AND(I$233, F349&lt;&gt;F348), OFFSET(Portfolio_Math!$M1859, E$88, 0), NA())</f>
        <v>#N/A</v>
      </c>
      <c r="J349" s="572" t="e">
        <f ca="1">IF(AND(J$233,  F349&lt;&gt;F348), OFFSET(Portfolio_Math!$M2009, E$88, 0), NA())</f>
        <v>#N/A</v>
      </c>
      <c r="O349" s="48">
        <f t="shared" si="18"/>
        <v>1982</v>
      </c>
      <c r="P349" s="531" t="e">
        <f t="shared" si="21"/>
        <v>#N/A</v>
      </c>
      <c r="Q349">
        <f t="shared" ca="1" si="22"/>
        <v>2016</v>
      </c>
      <c r="R349" s="572" t="e">
        <f ca="1">IF(AND(R$233, Q349&lt;&gt;Q348), OFFSET(IF(P$232, Portfolio_Math!$X209, Portfolio_Math!$X359), P$88, 0), NA())</f>
        <v>#N/A</v>
      </c>
      <c r="S349" s="572" t="e">
        <f ca="1">IF(AND(S$233, Q349&lt;&gt;Q348), OFFSET(Portfolio_Math!$X1709, P$88, 0), NA())</f>
        <v>#N/A</v>
      </c>
      <c r="T349" s="572" t="e">
        <f ca="1">IF(AND(T$233, Q349&lt;&gt;Q348), OFFSET(Portfolio_Math!$X1859, P$88, 0), NA())</f>
        <v>#N/A</v>
      </c>
      <c r="U349" s="572" t="e">
        <f ca="1">IF(AND(U$233, Q349&lt;&gt;Q348), OFFSET(Portfolio_Math!$X2009, P$88, 0), NA())</f>
        <v>#N/A</v>
      </c>
    </row>
    <row r="350" spans="4:21" ht="13" customHeight="1">
      <c r="D350" s="48">
        <f t="shared" si="17"/>
        <v>1983</v>
      </c>
      <c r="E350" s="531">
        <f t="shared" si="23"/>
        <v>1983</v>
      </c>
      <c r="F350">
        <f t="shared" ca="1" si="20"/>
        <v>2016</v>
      </c>
      <c r="G350" s="572" t="e">
        <f ca="1">IF(AND(G$233, F350&lt;&gt;F349), OFFSET(IF(E$232, Portfolio_Math!$M210, Portfolio_Math!$M360), E$88, 0), NA())</f>
        <v>#N/A</v>
      </c>
      <c r="H350" s="572" t="e">
        <f ca="1">IF(AND(H$233, F350&lt;&gt;F349), OFFSET(Portfolio_Math!$M1710, E$88, 0), NA())</f>
        <v>#N/A</v>
      </c>
      <c r="I350" s="572" t="e">
        <f ca="1">IF(AND(I$233, F350&lt;&gt;F349), OFFSET(Portfolio_Math!$M1860, E$88, 0), NA())</f>
        <v>#N/A</v>
      </c>
      <c r="J350" s="572" t="e">
        <f ca="1">IF(AND(J$233,  F350&lt;&gt;F349), OFFSET(Portfolio_Math!$M2010, E$88, 0), NA())</f>
        <v>#N/A</v>
      </c>
      <c r="O350" s="48">
        <f t="shared" si="18"/>
        <v>1983</v>
      </c>
      <c r="P350" s="531" t="e">
        <f t="shared" si="21"/>
        <v>#N/A</v>
      </c>
      <c r="Q350">
        <f t="shared" ca="1" si="22"/>
        <v>2016</v>
      </c>
      <c r="R350" s="572" t="e">
        <f ca="1">IF(AND(R$233, Q350&lt;&gt;Q349), OFFSET(IF(P$232, Portfolio_Math!$X210, Portfolio_Math!$X360), P$88, 0), NA())</f>
        <v>#N/A</v>
      </c>
      <c r="S350" s="572" t="e">
        <f ca="1">IF(AND(S$233, Q350&lt;&gt;Q349), OFFSET(Portfolio_Math!$X1710, P$88, 0), NA())</f>
        <v>#N/A</v>
      </c>
      <c r="T350" s="572" t="e">
        <f ca="1">IF(AND(T$233, Q350&lt;&gt;Q349), OFFSET(Portfolio_Math!$X1860, P$88, 0), NA())</f>
        <v>#N/A</v>
      </c>
      <c r="U350" s="572" t="e">
        <f ca="1">IF(AND(U$233, Q350&lt;&gt;Q349), OFFSET(Portfolio_Math!$X2010, P$88, 0), NA())</f>
        <v>#N/A</v>
      </c>
    </row>
    <row r="351" spans="4:21" ht="13" customHeight="1">
      <c r="D351" s="48">
        <f t="shared" si="17"/>
        <v>1984</v>
      </c>
      <c r="E351" s="531">
        <f t="shared" si="23"/>
        <v>1984</v>
      </c>
      <c r="F351">
        <f t="shared" ca="1" si="20"/>
        <v>2016</v>
      </c>
      <c r="G351" s="572" t="e">
        <f ca="1">IF(AND(G$233, F351&lt;&gt;F350), OFFSET(IF(E$232, Portfolio_Math!$M211, Portfolio_Math!$M361), E$88, 0), NA())</f>
        <v>#N/A</v>
      </c>
      <c r="H351" s="572" t="e">
        <f ca="1">IF(AND(H$233, F351&lt;&gt;F350), OFFSET(Portfolio_Math!$M1711, E$88, 0), NA())</f>
        <v>#N/A</v>
      </c>
      <c r="I351" s="572" t="e">
        <f ca="1">IF(AND(I$233, F351&lt;&gt;F350), OFFSET(Portfolio_Math!$M1861, E$88, 0), NA())</f>
        <v>#N/A</v>
      </c>
      <c r="J351" s="572" t="e">
        <f ca="1">IF(AND(J$233,  F351&lt;&gt;F350), OFFSET(Portfolio_Math!$M2011, E$88, 0), NA())</f>
        <v>#N/A</v>
      </c>
      <c r="O351" s="48">
        <f t="shared" si="18"/>
        <v>1984</v>
      </c>
      <c r="P351" s="531" t="e">
        <f t="shared" si="21"/>
        <v>#N/A</v>
      </c>
      <c r="Q351">
        <f t="shared" ca="1" si="22"/>
        <v>2016</v>
      </c>
      <c r="R351" s="572" t="e">
        <f ca="1">IF(AND(R$233, Q351&lt;&gt;Q350), OFFSET(IF(P$232, Portfolio_Math!$X211, Portfolio_Math!$X361), P$88, 0), NA())</f>
        <v>#N/A</v>
      </c>
      <c r="S351" s="572" t="e">
        <f ca="1">IF(AND(S$233, Q351&lt;&gt;Q350), OFFSET(Portfolio_Math!$X1711, P$88, 0), NA())</f>
        <v>#N/A</v>
      </c>
      <c r="T351" s="572" t="e">
        <f ca="1">IF(AND(T$233, Q351&lt;&gt;Q350), OFFSET(Portfolio_Math!$X1861, P$88, 0), NA())</f>
        <v>#N/A</v>
      </c>
      <c r="U351" s="572" t="e">
        <f ca="1">IF(AND(U$233, Q351&lt;&gt;Q350), OFFSET(Portfolio_Math!$X2011, P$88, 0), NA())</f>
        <v>#N/A</v>
      </c>
    </row>
    <row r="352" spans="4:21" ht="13" customHeight="1">
      <c r="D352" s="48">
        <f t="shared" si="17"/>
        <v>1985</v>
      </c>
      <c r="E352" s="531">
        <f t="shared" si="23"/>
        <v>1985</v>
      </c>
      <c r="F352">
        <f t="shared" ca="1" si="20"/>
        <v>2016</v>
      </c>
      <c r="G352" s="572" t="e">
        <f ca="1">IF(AND(G$233, F352&lt;&gt;F351), OFFSET(IF(E$232, Portfolio_Math!$M212, Portfolio_Math!$M362), E$88, 0), NA())</f>
        <v>#N/A</v>
      </c>
      <c r="H352" s="572" t="e">
        <f ca="1">IF(AND(H$233, F352&lt;&gt;F351), OFFSET(Portfolio_Math!$M1712, E$88, 0), NA())</f>
        <v>#N/A</v>
      </c>
      <c r="I352" s="572" t="e">
        <f ca="1">IF(AND(I$233, F352&lt;&gt;F351), OFFSET(Portfolio_Math!$M1862, E$88, 0), NA())</f>
        <v>#N/A</v>
      </c>
      <c r="J352" s="572" t="e">
        <f ca="1">IF(AND(J$233,  F352&lt;&gt;F351), OFFSET(Portfolio_Math!$M2012, E$88, 0), NA())</f>
        <v>#N/A</v>
      </c>
      <c r="O352" s="48">
        <f t="shared" si="18"/>
        <v>1985</v>
      </c>
      <c r="P352" s="531">
        <f t="shared" si="21"/>
        <v>1985</v>
      </c>
      <c r="Q352">
        <f t="shared" ca="1" si="22"/>
        <v>2016</v>
      </c>
      <c r="R352" s="572" t="e">
        <f ca="1">IF(AND(R$233, Q352&lt;&gt;Q351), OFFSET(IF(P$232, Portfolio_Math!$X212, Portfolio_Math!$X362), P$88, 0), NA())</f>
        <v>#N/A</v>
      </c>
      <c r="S352" s="572" t="e">
        <f ca="1">IF(AND(S$233, Q352&lt;&gt;Q351), OFFSET(Portfolio_Math!$X1712, P$88, 0), NA())</f>
        <v>#N/A</v>
      </c>
      <c r="T352" s="572" t="e">
        <f ca="1">IF(AND(T$233, Q352&lt;&gt;Q351), OFFSET(Portfolio_Math!$X1862, P$88, 0), NA())</f>
        <v>#N/A</v>
      </c>
      <c r="U352" s="572" t="e">
        <f ca="1">IF(AND(U$233, Q352&lt;&gt;Q351), OFFSET(Portfolio_Math!$X2012, P$88, 0), NA())</f>
        <v>#N/A</v>
      </c>
    </row>
    <row r="353" spans="4:21" ht="13" customHeight="1">
      <c r="D353" s="48">
        <f t="shared" si="17"/>
        <v>1986</v>
      </c>
      <c r="E353" s="531">
        <f t="shared" si="23"/>
        <v>1986</v>
      </c>
      <c r="F353">
        <f t="shared" ca="1" si="20"/>
        <v>2016</v>
      </c>
      <c r="G353" s="572" t="e">
        <f ca="1">IF(AND(G$233, F353&lt;&gt;F352), OFFSET(IF(E$232, Portfolio_Math!$M213, Portfolio_Math!$M363), E$88, 0), NA())</f>
        <v>#N/A</v>
      </c>
      <c r="H353" s="572" t="e">
        <f ca="1">IF(AND(H$233, F353&lt;&gt;F352), OFFSET(Portfolio_Math!$M1713, E$88, 0), NA())</f>
        <v>#N/A</v>
      </c>
      <c r="I353" s="572" t="e">
        <f ca="1">IF(AND(I$233, F353&lt;&gt;F352), OFFSET(Portfolio_Math!$M1863, E$88, 0), NA())</f>
        <v>#N/A</v>
      </c>
      <c r="J353" s="572" t="e">
        <f ca="1">IF(AND(J$233,  F353&lt;&gt;F352), OFFSET(Portfolio_Math!$M2013, E$88, 0), NA())</f>
        <v>#N/A</v>
      </c>
      <c r="O353" s="48">
        <f t="shared" si="18"/>
        <v>1986</v>
      </c>
      <c r="P353" s="531">
        <f t="shared" si="21"/>
        <v>1986</v>
      </c>
      <c r="Q353">
        <f t="shared" ca="1" si="22"/>
        <v>2016</v>
      </c>
      <c r="R353" s="572" t="e">
        <f ca="1">IF(AND(R$233, Q353&lt;&gt;Q352), OFFSET(IF(P$232, Portfolio_Math!$X213, Portfolio_Math!$X363), P$88, 0), NA())</f>
        <v>#N/A</v>
      </c>
      <c r="S353" s="572" t="e">
        <f ca="1">IF(AND(S$233, Q353&lt;&gt;Q352), OFFSET(Portfolio_Math!$X1713, P$88, 0), NA())</f>
        <v>#N/A</v>
      </c>
      <c r="T353" s="572" t="e">
        <f ca="1">IF(AND(T$233, Q353&lt;&gt;Q352), OFFSET(Portfolio_Math!$X1863, P$88, 0), NA())</f>
        <v>#N/A</v>
      </c>
      <c r="U353" s="572" t="e">
        <f ca="1">IF(AND(U$233, Q353&lt;&gt;Q352), OFFSET(Portfolio_Math!$X2013, P$88, 0), NA())</f>
        <v>#N/A</v>
      </c>
    </row>
    <row r="354" spans="4:21" ht="13" customHeight="1">
      <c r="D354" s="48">
        <f t="shared" si="17"/>
        <v>1987</v>
      </c>
      <c r="E354" s="531">
        <f t="shared" si="23"/>
        <v>1987</v>
      </c>
      <c r="F354">
        <f t="shared" ca="1" si="20"/>
        <v>2016</v>
      </c>
      <c r="G354" s="572" t="e">
        <f ca="1">IF(AND(G$233, F354&lt;&gt;F353), OFFSET(IF(E$232, Portfolio_Math!$M214, Portfolio_Math!$M364), E$88, 0), NA())</f>
        <v>#N/A</v>
      </c>
      <c r="H354" s="572" t="e">
        <f ca="1">IF(AND(H$233, F354&lt;&gt;F353), OFFSET(Portfolio_Math!$M1714, E$88, 0), NA())</f>
        <v>#N/A</v>
      </c>
      <c r="I354" s="572" t="e">
        <f ca="1">IF(AND(I$233, F354&lt;&gt;F353), OFFSET(Portfolio_Math!$M1864, E$88, 0), NA())</f>
        <v>#N/A</v>
      </c>
      <c r="J354" s="572" t="e">
        <f ca="1">IF(AND(J$233,  F354&lt;&gt;F353), OFFSET(Portfolio_Math!$M2014, E$88, 0), NA())</f>
        <v>#N/A</v>
      </c>
      <c r="O354" s="48">
        <f t="shared" si="18"/>
        <v>1987</v>
      </c>
      <c r="P354" s="531">
        <f t="shared" si="21"/>
        <v>1987</v>
      </c>
      <c r="Q354">
        <f t="shared" ca="1" si="22"/>
        <v>2016</v>
      </c>
      <c r="R354" s="572" t="e">
        <f ca="1">IF(AND(R$233, Q354&lt;&gt;Q353), OFFSET(IF(P$232, Portfolio_Math!$X214, Portfolio_Math!$X364), P$88, 0), NA())</f>
        <v>#N/A</v>
      </c>
      <c r="S354" s="572" t="e">
        <f ca="1">IF(AND(S$233, Q354&lt;&gt;Q353), OFFSET(Portfolio_Math!$X1714, P$88, 0), NA())</f>
        <v>#N/A</v>
      </c>
      <c r="T354" s="572" t="e">
        <f ca="1">IF(AND(T$233, Q354&lt;&gt;Q353), OFFSET(Portfolio_Math!$X1864, P$88, 0), NA())</f>
        <v>#N/A</v>
      </c>
      <c r="U354" s="572" t="e">
        <f ca="1">IF(AND(U$233, Q354&lt;&gt;Q353), OFFSET(Portfolio_Math!$X2014, P$88, 0), NA())</f>
        <v>#N/A</v>
      </c>
    </row>
    <row r="355" spans="4:21" ht="13" customHeight="1">
      <c r="D355" s="48">
        <f t="shared" si="17"/>
        <v>1988</v>
      </c>
      <c r="E355" s="531">
        <f t="shared" si="23"/>
        <v>1988</v>
      </c>
      <c r="F355">
        <f t="shared" ca="1" si="20"/>
        <v>2016</v>
      </c>
      <c r="G355" s="572" t="e">
        <f ca="1">IF(AND(G$233, F355&lt;&gt;F354), OFFSET(IF(E$232, Portfolio_Math!$M215, Portfolio_Math!$M365), E$88, 0), NA())</f>
        <v>#N/A</v>
      </c>
      <c r="H355" s="572" t="e">
        <f ca="1">IF(AND(H$233, F355&lt;&gt;F354), OFFSET(Portfolio_Math!$M1715, E$88, 0), NA())</f>
        <v>#N/A</v>
      </c>
      <c r="I355" s="572" t="e">
        <f ca="1">IF(AND(I$233, F355&lt;&gt;F354), OFFSET(Portfolio_Math!$M1865, E$88, 0), NA())</f>
        <v>#N/A</v>
      </c>
      <c r="J355" s="572" t="e">
        <f ca="1">IF(AND(J$233,  F355&lt;&gt;F354), OFFSET(Portfolio_Math!$M2015, E$88, 0), NA())</f>
        <v>#N/A</v>
      </c>
      <c r="O355" s="48">
        <f t="shared" si="18"/>
        <v>1988</v>
      </c>
      <c r="P355" s="531">
        <f t="shared" si="21"/>
        <v>1988</v>
      </c>
      <c r="Q355">
        <f t="shared" ca="1" si="22"/>
        <v>2016</v>
      </c>
      <c r="R355" s="572" t="e">
        <f ca="1">IF(AND(R$233, Q355&lt;&gt;Q354), OFFSET(IF(P$232, Portfolio_Math!$X215, Portfolio_Math!$X365), P$88, 0), NA())</f>
        <v>#N/A</v>
      </c>
      <c r="S355" s="572" t="e">
        <f ca="1">IF(AND(S$233, Q355&lt;&gt;Q354), OFFSET(Portfolio_Math!$X1715, P$88, 0), NA())</f>
        <v>#N/A</v>
      </c>
      <c r="T355" s="572" t="e">
        <f ca="1">IF(AND(T$233, Q355&lt;&gt;Q354), OFFSET(Portfolio_Math!$X1865, P$88, 0), NA())</f>
        <v>#N/A</v>
      </c>
      <c r="U355" s="572" t="e">
        <f ca="1">IF(AND(U$233, Q355&lt;&gt;Q354), OFFSET(Portfolio_Math!$X2015, P$88, 0), NA())</f>
        <v>#N/A</v>
      </c>
    </row>
    <row r="356" spans="4:21" ht="13" customHeight="1">
      <c r="D356" s="48">
        <f t="shared" si="17"/>
        <v>1989</v>
      </c>
      <c r="E356" s="531">
        <f t="shared" si="23"/>
        <v>1989</v>
      </c>
      <c r="F356">
        <f t="shared" ca="1" si="20"/>
        <v>2016</v>
      </c>
      <c r="G356" s="572" t="e">
        <f ca="1">IF(AND(G$233, F356&lt;&gt;F355), OFFSET(IF(E$232, Portfolio_Math!$M216, Portfolio_Math!$M366), E$88, 0), NA())</f>
        <v>#N/A</v>
      </c>
      <c r="H356" s="572" t="e">
        <f ca="1">IF(AND(H$233, F356&lt;&gt;F355), OFFSET(Portfolio_Math!$M1716, E$88, 0), NA())</f>
        <v>#N/A</v>
      </c>
      <c r="I356" s="572" t="e">
        <f ca="1">IF(AND(I$233, F356&lt;&gt;F355), OFFSET(Portfolio_Math!$M1866, E$88, 0), NA())</f>
        <v>#N/A</v>
      </c>
      <c r="J356" s="572" t="e">
        <f ca="1">IF(AND(J$233,  F356&lt;&gt;F355), OFFSET(Portfolio_Math!$M2016, E$88, 0), NA())</f>
        <v>#N/A</v>
      </c>
      <c r="O356" s="48">
        <f t="shared" si="18"/>
        <v>1989</v>
      </c>
      <c r="P356" s="531">
        <f t="shared" si="21"/>
        <v>1989</v>
      </c>
      <c r="Q356">
        <f t="shared" ca="1" si="22"/>
        <v>2016</v>
      </c>
      <c r="R356" s="572" t="e">
        <f ca="1">IF(AND(R$233, Q356&lt;&gt;Q355), OFFSET(IF(P$232, Portfolio_Math!$X216, Portfolio_Math!$X366), P$88, 0), NA())</f>
        <v>#N/A</v>
      </c>
      <c r="S356" s="572" t="e">
        <f ca="1">IF(AND(S$233, Q356&lt;&gt;Q355), OFFSET(Portfolio_Math!$X1716, P$88, 0), NA())</f>
        <v>#N/A</v>
      </c>
      <c r="T356" s="572" t="e">
        <f ca="1">IF(AND(T$233, Q356&lt;&gt;Q355), OFFSET(Portfolio_Math!$X1866, P$88, 0), NA())</f>
        <v>#N/A</v>
      </c>
      <c r="U356" s="572" t="e">
        <f ca="1">IF(AND(U$233, Q356&lt;&gt;Q355), OFFSET(Portfolio_Math!$X2016, P$88, 0), NA())</f>
        <v>#N/A</v>
      </c>
    </row>
    <row r="357" spans="4:21" ht="13" customHeight="1">
      <c r="D357" s="48">
        <f t="shared" si="17"/>
        <v>1990</v>
      </c>
      <c r="E357" s="531">
        <f t="shared" ref="E357:E376" si="24">IF(AND($D357&gt;=E$85, $D357&lt;=E$86), $D357, NA())</f>
        <v>1990</v>
      </c>
      <c r="F357">
        <f t="shared" ca="1" si="20"/>
        <v>2016</v>
      </c>
      <c r="G357" s="572" t="e">
        <f ca="1">IF(AND(G$233, F357&lt;&gt;F356), OFFSET(IF(E$232, Portfolio_Math!$M217, Portfolio_Math!$M367), E$88, 0), NA())</f>
        <v>#N/A</v>
      </c>
      <c r="H357" s="572" t="e">
        <f ca="1">IF(AND(H$233, F357&lt;&gt;F356), OFFSET(Portfolio_Math!$M1717, E$88, 0), NA())</f>
        <v>#N/A</v>
      </c>
      <c r="I357" s="572" t="e">
        <f ca="1">IF(AND(I$233, F357&lt;&gt;F356), OFFSET(Portfolio_Math!$M1867, E$88, 0), NA())</f>
        <v>#N/A</v>
      </c>
      <c r="J357" s="572" t="e">
        <f ca="1">IF(AND(J$233,  F357&lt;&gt;F356), OFFSET(Portfolio_Math!$M2017, E$88, 0), NA())</f>
        <v>#N/A</v>
      </c>
      <c r="O357" s="48">
        <f t="shared" si="18"/>
        <v>1990</v>
      </c>
      <c r="P357" s="531">
        <f t="shared" si="21"/>
        <v>1990</v>
      </c>
      <c r="Q357">
        <f t="shared" ca="1" si="22"/>
        <v>2016</v>
      </c>
      <c r="R357" s="572" t="e">
        <f ca="1">IF(AND(R$233, Q357&lt;&gt;Q356), OFFSET(IF(P$232, Portfolio_Math!$X217, Portfolio_Math!$X367), P$88, 0), NA())</f>
        <v>#N/A</v>
      </c>
      <c r="S357" s="572" t="e">
        <f ca="1">IF(AND(S$233, Q357&lt;&gt;Q356), OFFSET(Portfolio_Math!$X1717, P$88, 0), NA())</f>
        <v>#N/A</v>
      </c>
      <c r="T357" s="572" t="e">
        <f ca="1">IF(AND(T$233, Q357&lt;&gt;Q356), OFFSET(Portfolio_Math!$X1867, P$88, 0), NA())</f>
        <v>#N/A</v>
      </c>
      <c r="U357" s="572" t="e">
        <f ca="1">IF(AND(U$233, Q357&lt;&gt;Q356), OFFSET(Portfolio_Math!$X2017, P$88, 0), NA())</f>
        <v>#N/A</v>
      </c>
    </row>
    <row r="358" spans="4:21" ht="13" customHeight="1">
      <c r="D358" s="48">
        <f t="shared" si="17"/>
        <v>1991</v>
      </c>
      <c r="E358" s="531">
        <f t="shared" si="24"/>
        <v>1991</v>
      </c>
      <c r="F358">
        <f t="shared" ca="1" si="20"/>
        <v>2016</v>
      </c>
      <c r="G358" s="572" t="e">
        <f ca="1">IF(AND(G$233, F358&lt;&gt;F357), OFFSET(IF(E$232, Portfolio_Math!$M218, Portfolio_Math!$M368), E$88, 0), NA())</f>
        <v>#N/A</v>
      </c>
      <c r="H358" s="572" t="e">
        <f ca="1">IF(AND(H$233, F358&lt;&gt;F357), OFFSET(Portfolio_Math!$M1718, E$88, 0), NA())</f>
        <v>#N/A</v>
      </c>
      <c r="I358" s="572" t="e">
        <f ca="1">IF(AND(I$233, F358&lt;&gt;F357), OFFSET(Portfolio_Math!$M1868, E$88, 0), NA())</f>
        <v>#N/A</v>
      </c>
      <c r="J358" s="572" t="e">
        <f ca="1">IF(AND(J$233,  F358&lt;&gt;F357), OFFSET(Portfolio_Math!$M2018, E$88, 0), NA())</f>
        <v>#N/A</v>
      </c>
      <c r="O358" s="48">
        <f t="shared" si="18"/>
        <v>1991</v>
      </c>
      <c r="P358" s="531">
        <f t="shared" si="21"/>
        <v>1991</v>
      </c>
      <c r="Q358">
        <f t="shared" ca="1" si="22"/>
        <v>2016</v>
      </c>
      <c r="R358" s="572" t="e">
        <f ca="1">IF(AND(R$233, Q358&lt;&gt;Q357), OFFSET(IF(P$232, Portfolio_Math!$X218, Portfolio_Math!$X368), P$88, 0), NA())</f>
        <v>#N/A</v>
      </c>
      <c r="S358" s="572" t="e">
        <f ca="1">IF(AND(S$233, Q358&lt;&gt;Q357), OFFSET(Portfolio_Math!$X1718, P$88, 0), NA())</f>
        <v>#N/A</v>
      </c>
      <c r="T358" s="572" t="e">
        <f ca="1">IF(AND(T$233, Q358&lt;&gt;Q357), OFFSET(Portfolio_Math!$X1868, P$88, 0), NA())</f>
        <v>#N/A</v>
      </c>
      <c r="U358" s="572" t="e">
        <f ca="1">IF(AND(U$233, Q358&lt;&gt;Q357), OFFSET(Portfolio_Math!$X2018, P$88, 0), NA())</f>
        <v>#N/A</v>
      </c>
    </row>
    <row r="359" spans="4:21" ht="13" customHeight="1">
      <c r="D359" s="48">
        <f t="shared" si="17"/>
        <v>1992</v>
      </c>
      <c r="E359" s="531">
        <f t="shared" si="24"/>
        <v>1992</v>
      </c>
      <c r="F359">
        <f t="shared" ca="1" si="20"/>
        <v>2016</v>
      </c>
      <c r="G359" s="572" t="e">
        <f ca="1">IF(AND(G$233, F359&lt;&gt;F358), OFFSET(IF(E$232, Portfolio_Math!$M219, Portfolio_Math!$M369), E$88, 0), NA())</f>
        <v>#N/A</v>
      </c>
      <c r="H359" s="572" t="e">
        <f ca="1">IF(AND(H$233, F359&lt;&gt;F358), OFFSET(Portfolio_Math!$M1719, E$88, 0), NA())</f>
        <v>#N/A</v>
      </c>
      <c r="I359" s="572" t="e">
        <f ca="1">IF(AND(I$233, F359&lt;&gt;F358), OFFSET(Portfolio_Math!$M1869, E$88, 0), NA())</f>
        <v>#N/A</v>
      </c>
      <c r="J359" s="572" t="e">
        <f ca="1">IF(AND(J$233,  F359&lt;&gt;F358), OFFSET(Portfolio_Math!$M2019, E$88, 0), NA())</f>
        <v>#N/A</v>
      </c>
      <c r="O359" s="48">
        <f t="shared" si="18"/>
        <v>1992</v>
      </c>
      <c r="P359" s="531">
        <f t="shared" si="21"/>
        <v>1992</v>
      </c>
      <c r="Q359">
        <f t="shared" ca="1" si="22"/>
        <v>2016</v>
      </c>
      <c r="R359" s="572" t="e">
        <f ca="1">IF(AND(R$233, Q359&lt;&gt;Q358), OFFSET(IF(P$232, Portfolio_Math!$X219, Portfolio_Math!$X369), P$88, 0), NA())</f>
        <v>#N/A</v>
      </c>
      <c r="S359" s="572" t="e">
        <f ca="1">IF(AND(S$233, Q359&lt;&gt;Q358), OFFSET(Portfolio_Math!$X1719, P$88, 0), NA())</f>
        <v>#N/A</v>
      </c>
      <c r="T359" s="572" t="e">
        <f ca="1">IF(AND(T$233, Q359&lt;&gt;Q358), OFFSET(Portfolio_Math!$X1869, P$88, 0), NA())</f>
        <v>#N/A</v>
      </c>
      <c r="U359" s="572" t="e">
        <f ca="1">IF(AND(U$233, Q359&lt;&gt;Q358), OFFSET(Portfolio_Math!$X2019, P$88, 0), NA())</f>
        <v>#N/A</v>
      </c>
    </row>
    <row r="360" spans="4:21" ht="13" customHeight="1">
      <c r="D360" s="48">
        <f t="shared" si="17"/>
        <v>1993</v>
      </c>
      <c r="E360" s="531">
        <f t="shared" si="24"/>
        <v>1993</v>
      </c>
      <c r="F360">
        <f t="shared" ca="1" si="20"/>
        <v>2016</v>
      </c>
      <c r="G360" s="572" t="e">
        <f ca="1">IF(AND(G$233, F360&lt;&gt;F359), OFFSET(IF(E$232, Portfolio_Math!$M220, Portfolio_Math!$M370), E$88, 0), NA())</f>
        <v>#N/A</v>
      </c>
      <c r="H360" s="572" t="e">
        <f ca="1">IF(AND(H$233, F360&lt;&gt;F359), OFFSET(Portfolio_Math!$M1720, E$88, 0), NA())</f>
        <v>#N/A</v>
      </c>
      <c r="I360" s="572" t="e">
        <f ca="1">IF(AND(I$233, F360&lt;&gt;F359), OFFSET(Portfolio_Math!$M1870, E$88, 0), NA())</f>
        <v>#N/A</v>
      </c>
      <c r="J360" s="572" t="e">
        <f ca="1">IF(AND(J$233,  F360&lt;&gt;F359), OFFSET(Portfolio_Math!$M2020, E$88, 0), NA())</f>
        <v>#N/A</v>
      </c>
      <c r="O360" s="48">
        <f t="shared" si="18"/>
        <v>1993</v>
      </c>
      <c r="P360" s="531">
        <f t="shared" si="21"/>
        <v>1993</v>
      </c>
      <c r="Q360">
        <f t="shared" ca="1" si="22"/>
        <v>2016</v>
      </c>
      <c r="R360" s="572" t="e">
        <f ca="1">IF(AND(R$233, Q360&lt;&gt;Q359), OFFSET(IF(P$232, Portfolio_Math!$X220, Portfolio_Math!$X370), P$88, 0), NA())</f>
        <v>#N/A</v>
      </c>
      <c r="S360" s="572" t="e">
        <f ca="1">IF(AND(S$233, Q360&lt;&gt;Q359), OFFSET(Portfolio_Math!$X1720, P$88, 0), NA())</f>
        <v>#N/A</v>
      </c>
      <c r="T360" s="572" t="e">
        <f ca="1">IF(AND(T$233, Q360&lt;&gt;Q359), OFFSET(Portfolio_Math!$X1870, P$88, 0), NA())</f>
        <v>#N/A</v>
      </c>
      <c r="U360" s="572" t="e">
        <f ca="1">IF(AND(U$233, Q360&lt;&gt;Q359), OFFSET(Portfolio_Math!$X2020, P$88, 0), NA())</f>
        <v>#N/A</v>
      </c>
    </row>
    <row r="361" spans="4:21" ht="13" customHeight="1">
      <c r="D361" s="48">
        <f t="shared" si="17"/>
        <v>1994</v>
      </c>
      <c r="E361" s="531">
        <f t="shared" si="24"/>
        <v>1994</v>
      </c>
      <c r="F361">
        <f t="shared" ca="1" si="20"/>
        <v>2016</v>
      </c>
      <c r="G361" s="572" t="e">
        <f ca="1">IF(AND(G$233, F361&lt;&gt;F360), OFFSET(IF(E$232, Portfolio_Math!$M221, Portfolio_Math!$M371), E$88, 0), NA())</f>
        <v>#N/A</v>
      </c>
      <c r="H361" s="572" t="e">
        <f ca="1">IF(AND(H$233, F361&lt;&gt;F360), OFFSET(Portfolio_Math!$M1721, E$88, 0), NA())</f>
        <v>#N/A</v>
      </c>
      <c r="I361" s="572" t="e">
        <f ca="1">IF(AND(I$233, F361&lt;&gt;F360), OFFSET(Portfolio_Math!$M1871, E$88, 0), NA())</f>
        <v>#N/A</v>
      </c>
      <c r="J361" s="572" t="e">
        <f ca="1">IF(AND(J$233,  F361&lt;&gt;F360), OFFSET(Portfolio_Math!$M2021, E$88, 0), NA())</f>
        <v>#N/A</v>
      </c>
      <c r="O361" s="48">
        <f t="shared" si="18"/>
        <v>1994</v>
      </c>
      <c r="P361" s="531">
        <f t="shared" si="21"/>
        <v>1994</v>
      </c>
      <c r="Q361">
        <f t="shared" ca="1" si="22"/>
        <v>2016</v>
      </c>
      <c r="R361" s="572" t="e">
        <f ca="1">IF(AND(R$233, Q361&lt;&gt;Q360), OFFSET(IF(P$232, Portfolio_Math!$X221, Portfolio_Math!$X371), P$88, 0), NA())</f>
        <v>#N/A</v>
      </c>
      <c r="S361" s="572" t="e">
        <f ca="1">IF(AND(S$233, Q361&lt;&gt;Q360), OFFSET(Portfolio_Math!$X1721, P$88, 0), NA())</f>
        <v>#N/A</v>
      </c>
      <c r="T361" s="572" t="e">
        <f ca="1">IF(AND(T$233, Q361&lt;&gt;Q360), OFFSET(Portfolio_Math!$X1871, P$88, 0), NA())</f>
        <v>#N/A</v>
      </c>
      <c r="U361" s="572" t="e">
        <f ca="1">IF(AND(U$233, Q361&lt;&gt;Q360), OFFSET(Portfolio_Math!$X2021, P$88, 0), NA())</f>
        <v>#N/A</v>
      </c>
    </row>
    <row r="362" spans="4:21" ht="13" customHeight="1">
      <c r="D362" s="48">
        <f t="shared" si="17"/>
        <v>1995</v>
      </c>
      <c r="E362" s="531">
        <f t="shared" si="24"/>
        <v>1995</v>
      </c>
      <c r="F362">
        <f t="shared" ca="1" si="20"/>
        <v>2016</v>
      </c>
      <c r="G362" s="572" t="e">
        <f ca="1">IF(AND(G$233, F362&lt;&gt;F361), OFFSET(IF(E$232, Portfolio_Math!$M222, Portfolio_Math!$M372), E$88, 0), NA())</f>
        <v>#N/A</v>
      </c>
      <c r="H362" s="572" t="e">
        <f ca="1">IF(AND(H$233, F362&lt;&gt;F361), OFFSET(Portfolio_Math!$M1722, E$88, 0), NA())</f>
        <v>#N/A</v>
      </c>
      <c r="I362" s="572" t="e">
        <f ca="1">IF(AND(I$233, F362&lt;&gt;F361), OFFSET(Portfolio_Math!$M1872, E$88, 0), NA())</f>
        <v>#N/A</v>
      </c>
      <c r="J362" s="572" t="e">
        <f ca="1">IF(AND(J$233,  F362&lt;&gt;F361), OFFSET(Portfolio_Math!$M2022, E$88, 0), NA())</f>
        <v>#N/A</v>
      </c>
      <c r="O362" s="48">
        <f t="shared" si="18"/>
        <v>1995</v>
      </c>
      <c r="P362" s="531">
        <f t="shared" si="21"/>
        <v>1995</v>
      </c>
      <c r="Q362">
        <f t="shared" ca="1" si="22"/>
        <v>2016</v>
      </c>
      <c r="R362" s="572" t="e">
        <f ca="1">IF(AND(R$233, Q362&lt;&gt;Q361), OFFSET(IF(P$232, Portfolio_Math!$X222, Portfolio_Math!$X372), P$88, 0), NA())</f>
        <v>#N/A</v>
      </c>
      <c r="S362" s="572" t="e">
        <f ca="1">IF(AND(S$233, Q362&lt;&gt;Q361), OFFSET(Portfolio_Math!$X1722, P$88, 0), NA())</f>
        <v>#N/A</v>
      </c>
      <c r="T362" s="572" t="e">
        <f ca="1">IF(AND(T$233, Q362&lt;&gt;Q361), OFFSET(Portfolio_Math!$X1872, P$88, 0), NA())</f>
        <v>#N/A</v>
      </c>
      <c r="U362" s="572" t="e">
        <f ca="1">IF(AND(U$233, Q362&lt;&gt;Q361), OFFSET(Portfolio_Math!$X2022, P$88, 0), NA())</f>
        <v>#N/A</v>
      </c>
    </row>
    <row r="363" spans="4:21" ht="13" customHeight="1">
      <c r="D363" s="48">
        <f t="shared" si="17"/>
        <v>1996</v>
      </c>
      <c r="E363" s="531">
        <f t="shared" si="24"/>
        <v>1996</v>
      </c>
      <c r="F363">
        <f t="shared" ca="1" si="20"/>
        <v>2016</v>
      </c>
      <c r="G363" s="572" t="e">
        <f ca="1">IF(AND(G$233, F363&lt;&gt;F362), OFFSET(IF(E$232, Portfolio_Math!$M223, Portfolio_Math!$M373), E$88, 0), NA())</f>
        <v>#N/A</v>
      </c>
      <c r="H363" s="572" t="e">
        <f ca="1">IF(AND(H$233, F363&lt;&gt;F362), OFFSET(Portfolio_Math!$M1723, E$88, 0), NA())</f>
        <v>#N/A</v>
      </c>
      <c r="I363" s="572" t="e">
        <f ca="1">IF(AND(I$233, F363&lt;&gt;F362), OFFSET(Portfolio_Math!$M1873, E$88, 0), NA())</f>
        <v>#N/A</v>
      </c>
      <c r="J363" s="572" t="e">
        <f ca="1">IF(AND(J$233,  F363&lt;&gt;F362), OFFSET(Portfolio_Math!$M2023, E$88, 0), NA())</f>
        <v>#N/A</v>
      </c>
      <c r="O363" s="48">
        <f t="shared" si="18"/>
        <v>1996</v>
      </c>
      <c r="P363" s="531">
        <f t="shared" si="21"/>
        <v>1996</v>
      </c>
      <c r="Q363">
        <f t="shared" ca="1" si="22"/>
        <v>2016</v>
      </c>
      <c r="R363" s="572" t="e">
        <f ca="1">IF(AND(R$233, Q363&lt;&gt;Q362), OFFSET(IF(P$232, Portfolio_Math!$X223, Portfolio_Math!$X373), P$88, 0), NA())</f>
        <v>#N/A</v>
      </c>
      <c r="S363" s="572" t="e">
        <f ca="1">IF(AND(S$233, Q363&lt;&gt;Q362), OFFSET(Portfolio_Math!$X1723, P$88, 0), NA())</f>
        <v>#N/A</v>
      </c>
      <c r="T363" s="572" t="e">
        <f ca="1">IF(AND(T$233, Q363&lt;&gt;Q362), OFFSET(Portfolio_Math!$X1873, P$88, 0), NA())</f>
        <v>#N/A</v>
      </c>
      <c r="U363" s="572" t="e">
        <f ca="1">IF(AND(U$233, Q363&lt;&gt;Q362), OFFSET(Portfolio_Math!$X2023, P$88, 0), NA())</f>
        <v>#N/A</v>
      </c>
    </row>
    <row r="364" spans="4:21" ht="13" customHeight="1">
      <c r="D364" s="48">
        <f t="shared" si="17"/>
        <v>1997</v>
      </c>
      <c r="E364" s="531">
        <f t="shared" si="24"/>
        <v>1997</v>
      </c>
      <c r="F364">
        <f t="shared" ca="1" si="20"/>
        <v>2016</v>
      </c>
      <c r="G364" s="572" t="e">
        <f ca="1">IF(AND(G$233, F364&lt;&gt;F363), OFFSET(IF(E$232, Portfolio_Math!$M224, Portfolio_Math!$M374), E$88, 0), NA())</f>
        <v>#N/A</v>
      </c>
      <c r="H364" s="572" t="e">
        <f ca="1">IF(AND(H$233, F364&lt;&gt;F363), OFFSET(Portfolio_Math!$M1724, E$88, 0), NA())</f>
        <v>#N/A</v>
      </c>
      <c r="I364" s="572" t="e">
        <f ca="1">IF(AND(I$233, F364&lt;&gt;F363), OFFSET(Portfolio_Math!$M1874, E$88, 0), NA())</f>
        <v>#N/A</v>
      </c>
      <c r="J364" s="572" t="e">
        <f ca="1">IF(AND(J$233,  F364&lt;&gt;F363), OFFSET(Portfolio_Math!$M2024, E$88, 0), NA())</f>
        <v>#N/A</v>
      </c>
      <c r="O364" s="48">
        <f t="shared" si="18"/>
        <v>1997</v>
      </c>
      <c r="P364" s="531">
        <f t="shared" si="21"/>
        <v>1997</v>
      </c>
      <c r="Q364">
        <f t="shared" ca="1" si="22"/>
        <v>2016</v>
      </c>
      <c r="R364" s="572" t="e">
        <f ca="1">IF(AND(R$233, Q364&lt;&gt;Q363), OFFSET(IF(P$232, Portfolio_Math!$X224, Portfolio_Math!$X374), P$88, 0), NA())</f>
        <v>#N/A</v>
      </c>
      <c r="S364" s="572" t="e">
        <f ca="1">IF(AND(S$233, Q364&lt;&gt;Q363), OFFSET(Portfolio_Math!$X1724, P$88, 0), NA())</f>
        <v>#N/A</v>
      </c>
      <c r="T364" s="572" t="e">
        <f ca="1">IF(AND(T$233, Q364&lt;&gt;Q363), OFFSET(Portfolio_Math!$X1874, P$88, 0), NA())</f>
        <v>#N/A</v>
      </c>
      <c r="U364" s="572" t="e">
        <f ca="1">IF(AND(U$233, Q364&lt;&gt;Q363), OFFSET(Portfolio_Math!$X2024, P$88, 0), NA())</f>
        <v>#N/A</v>
      </c>
    </row>
    <row r="365" spans="4:21" ht="13" customHeight="1">
      <c r="D365" s="48">
        <f t="shared" si="17"/>
        <v>1998</v>
      </c>
      <c r="E365" s="531">
        <f t="shared" si="24"/>
        <v>1998</v>
      </c>
      <c r="F365">
        <f t="shared" ref="F365:F384" ca="1" si="25">IF((ROW()-ROW(F$236))&gt;E$87, F364, OFFSET(E366, E$88, 0))</f>
        <v>2016</v>
      </c>
      <c r="G365" s="572" t="e">
        <f ca="1">IF(AND(G$233, F365&lt;&gt;F364), OFFSET(IF(E$232, Portfolio_Math!$M225, Portfolio_Math!$M375), E$88, 0), NA())</f>
        <v>#N/A</v>
      </c>
      <c r="H365" s="572" t="e">
        <f ca="1">IF(AND(H$233, F365&lt;&gt;F364), OFFSET(Portfolio_Math!$M1725, E$88, 0), NA())</f>
        <v>#N/A</v>
      </c>
      <c r="I365" s="572" t="e">
        <f ca="1">IF(AND(I$233, F365&lt;&gt;F364), OFFSET(Portfolio_Math!$M1875, E$88, 0), NA())</f>
        <v>#N/A</v>
      </c>
      <c r="J365" s="572" t="e">
        <f ca="1">IF(AND(J$233,  F365&lt;&gt;F364), OFFSET(Portfolio_Math!$M2025, E$88, 0), NA())</f>
        <v>#N/A</v>
      </c>
      <c r="O365" s="48">
        <f t="shared" si="18"/>
        <v>1998</v>
      </c>
      <c r="P365" s="531">
        <f t="shared" ref="P365:P384" si="26">IF(AND($D365&gt;=P$85, $D365&lt;=P$86), $D365, NA())</f>
        <v>1998</v>
      </c>
      <c r="Q365">
        <f t="shared" ref="Q365:Q383" ca="1" si="27">IF((ROW()-ROW(Q$236))&gt;P$87, Q364, OFFSET(P366, P$88, 0))</f>
        <v>2016</v>
      </c>
      <c r="R365" s="572" t="e">
        <f ca="1">IF(AND(R$233, Q365&lt;&gt;Q364), OFFSET(IF(P$232, Portfolio_Math!$X225, Portfolio_Math!$X375), P$88, 0), NA())</f>
        <v>#N/A</v>
      </c>
      <c r="S365" s="572" t="e">
        <f ca="1">IF(AND(S$233, Q365&lt;&gt;Q364), OFFSET(Portfolio_Math!$X1725, P$88, 0), NA())</f>
        <v>#N/A</v>
      </c>
      <c r="T365" s="572" t="e">
        <f ca="1">IF(AND(T$233, Q365&lt;&gt;Q364), OFFSET(Portfolio_Math!$X1875, P$88, 0), NA())</f>
        <v>#N/A</v>
      </c>
      <c r="U365" s="572" t="e">
        <f ca="1">IF(AND(U$233, Q365&lt;&gt;Q364), OFFSET(Portfolio_Math!$X2025, P$88, 0), NA())</f>
        <v>#N/A</v>
      </c>
    </row>
    <row r="366" spans="4:21" ht="13" customHeight="1">
      <c r="D366" s="48">
        <f t="shared" si="17"/>
        <v>1999</v>
      </c>
      <c r="E366" s="531">
        <f t="shared" si="24"/>
        <v>1999</v>
      </c>
      <c r="F366">
        <f t="shared" ca="1" si="25"/>
        <v>2016</v>
      </c>
      <c r="G366" s="572" t="e">
        <f ca="1">IF(AND(G$233, F366&lt;&gt;F365), OFFSET(IF(E$232, Portfolio_Math!$M226, Portfolio_Math!$M376), E$88, 0), NA())</f>
        <v>#N/A</v>
      </c>
      <c r="H366" s="572" t="e">
        <f ca="1">IF(AND(H$233, F366&lt;&gt;F365), OFFSET(Portfolio_Math!$M1726, E$88, 0), NA())</f>
        <v>#N/A</v>
      </c>
      <c r="I366" s="572" t="e">
        <f ca="1">IF(AND(I$233, F366&lt;&gt;F365), OFFSET(Portfolio_Math!$M1876, E$88, 0), NA())</f>
        <v>#N/A</v>
      </c>
      <c r="J366" s="572" t="e">
        <f ca="1">IF(AND(J$233,  F366&lt;&gt;F365), OFFSET(Portfolio_Math!$M2026, E$88, 0), NA())</f>
        <v>#N/A</v>
      </c>
      <c r="O366" s="48">
        <f t="shared" si="18"/>
        <v>1999</v>
      </c>
      <c r="P366" s="531">
        <f t="shared" si="26"/>
        <v>1999</v>
      </c>
      <c r="Q366">
        <f t="shared" ca="1" si="27"/>
        <v>2016</v>
      </c>
      <c r="R366" s="572" t="e">
        <f ca="1">IF(AND(R$233, Q366&lt;&gt;Q365), OFFSET(IF(P$232, Portfolio_Math!$X226, Portfolio_Math!$X376), P$88, 0), NA())</f>
        <v>#N/A</v>
      </c>
      <c r="S366" s="572" t="e">
        <f ca="1">IF(AND(S$233, Q366&lt;&gt;Q365), OFFSET(Portfolio_Math!$X1726, P$88, 0), NA())</f>
        <v>#N/A</v>
      </c>
      <c r="T366" s="572" t="e">
        <f ca="1">IF(AND(T$233, Q366&lt;&gt;Q365), OFFSET(Portfolio_Math!$X1876, P$88, 0), NA())</f>
        <v>#N/A</v>
      </c>
      <c r="U366" s="572" t="e">
        <f ca="1">IF(AND(U$233, Q366&lt;&gt;Q365), OFFSET(Portfolio_Math!$X2026, P$88, 0), NA())</f>
        <v>#N/A</v>
      </c>
    </row>
    <row r="367" spans="4:21" ht="13" customHeight="1">
      <c r="D367" s="48">
        <f t="shared" si="17"/>
        <v>2000</v>
      </c>
      <c r="E367" s="531">
        <f t="shared" si="24"/>
        <v>2000</v>
      </c>
      <c r="F367">
        <f t="shared" ca="1" si="25"/>
        <v>2016</v>
      </c>
      <c r="G367" s="572" t="e">
        <f ca="1">IF(AND(G$233, F367&lt;&gt;F366), OFFSET(IF(E$232, Portfolio_Math!$M227, Portfolio_Math!$M377), E$88, 0), NA())</f>
        <v>#N/A</v>
      </c>
      <c r="H367" s="572" t="e">
        <f ca="1">IF(AND(H$233, F367&lt;&gt;F366), OFFSET(Portfolio_Math!$M1727, E$88, 0), NA())</f>
        <v>#N/A</v>
      </c>
      <c r="I367" s="572" t="e">
        <f ca="1">IF(AND(I$233, F367&lt;&gt;F366), OFFSET(Portfolio_Math!$M1877, E$88, 0), NA())</f>
        <v>#N/A</v>
      </c>
      <c r="J367" s="572" t="e">
        <f ca="1">IF(AND(J$233,  F367&lt;&gt;F366), OFFSET(Portfolio_Math!$M2027, E$88, 0), NA())</f>
        <v>#N/A</v>
      </c>
      <c r="O367" s="48">
        <f t="shared" si="18"/>
        <v>2000</v>
      </c>
      <c r="P367" s="531">
        <f t="shared" si="26"/>
        <v>2000</v>
      </c>
      <c r="Q367">
        <f t="shared" ca="1" si="27"/>
        <v>2016</v>
      </c>
      <c r="R367" s="572" t="e">
        <f ca="1">IF(AND(R$233, Q367&lt;&gt;Q366), OFFSET(IF(P$232, Portfolio_Math!$X227, Portfolio_Math!$X377), P$88, 0), NA())</f>
        <v>#N/A</v>
      </c>
      <c r="S367" s="572" t="e">
        <f ca="1">IF(AND(S$233, Q367&lt;&gt;Q366), OFFSET(Portfolio_Math!$X1727, P$88, 0), NA())</f>
        <v>#N/A</v>
      </c>
      <c r="T367" s="572" t="e">
        <f ca="1">IF(AND(T$233, Q367&lt;&gt;Q366), OFFSET(Portfolio_Math!$X1877, P$88, 0), NA())</f>
        <v>#N/A</v>
      </c>
      <c r="U367" s="572" t="e">
        <f ca="1">IF(AND(U$233, Q367&lt;&gt;Q366), OFFSET(Portfolio_Math!$X2027, P$88, 0), NA())</f>
        <v>#N/A</v>
      </c>
    </row>
    <row r="368" spans="4:21" ht="13" customHeight="1">
      <c r="D368" s="48">
        <f t="shared" si="17"/>
        <v>2001</v>
      </c>
      <c r="E368" s="531">
        <f t="shared" si="24"/>
        <v>2001</v>
      </c>
      <c r="F368">
        <f t="shared" ca="1" si="25"/>
        <v>2016</v>
      </c>
      <c r="G368" s="572" t="e">
        <f ca="1">IF(AND(G$233, F368&lt;&gt;F367), OFFSET(IF(E$232, Portfolio_Math!$M228, Portfolio_Math!$M378), E$88, 0), NA())</f>
        <v>#N/A</v>
      </c>
      <c r="H368" s="572" t="e">
        <f ca="1">IF(AND(H$233, F368&lt;&gt;F367), OFFSET(Portfolio_Math!$M1728, E$88, 0), NA())</f>
        <v>#N/A</v>
      </c>
      <c r="I368" s="572" t="e">
        <f ca="1">IF(AND(I$233, F368&lt;&gt;F367), OFFSET(Portfolio_Math!$M1878, E$88, 0), NA())</f>
        <v>#N/A</v>
      </c>
      <c r="J368" s="572" t="e">
        <f ca="1">IF(AND(J$233,  F368&lt;&gt;F367), OFFSET(Portfolio_Math!$M2028, E$88, 0), NA())</f>
        <v>#N/A</v>
      </c>
      <c r="O368" s="48">
        <f t="shared" si="18"/>
        <v>2001</v>
      </c>
      <c r="P368" s="531">
        <f t="shared" si="26"/>
        <v>2001</v>
      </c>
      <c r="Q368">
        <f t="shared" ca="1" si="27"/>
        <v>2016</v>
      </c>
      <c r="R368" s="572" t="e">
        <f ca="1">IF(AND(R$233, Q368&lt;&gt;Q367), OFFSET(IF(P$232, Portfolio_Math!$X228, Portfolio_Math!$X378), P$88, 0), NA())</f>
        <v>#N/A</v>
      </c>
      <c r="S368" s="572" t="e">
        <f ca="1">IF(AND(S$233, Q368&lt;&gt;Q367), OFFSET(Portfolio_Math!$X1728, P$88, 0), NA())</f>
        <v>#N/A</v>
      </c>
      <c r="T368" s="572" t="e">
        <f ca="1">IF(AND(T$233, Q368&lt;&gt;Q367), OFFSET(Portfolio_Math!$X1878, P$88, 0), NA())</f>
        <v>#N/A</v>
      </c>
      <c r="U368" s="572" t="e">
        <f ca="1">IF(AND(U$233, Q368&lt;&gt;Q367), OFFSET(Portfolio_Math!$X2028, P$88, 0), NA())</f>
        <v>#N/A</v>
      </c>
    </row>
    <row r="369" spans="4:21" ht="13" customHeight="1">
      <c r="D369" s="48">
        <f t="shared" ref="D369:D384" si="28">D368+1</f>
        <v>2002</v>
      </c>
      <c r="E369" s="531">
        <f t="shared" si="24"/>
        <v>2002</v>
      </c>
      <c r="F369">
        <f t="shared" ca="1" si="25"/>
        <v>2016</v>
      </c>
      <c r="G369" s="572" t="e">
        <f ca="1">IF(AND(G$233, F369&lt;&gt;F368), OFFSET(IF(E$232, Portfolio_Math!$M229, Portfolio_Math!$M379), E$88, 0), NA())</f>
        <v>#N/A</v>
      </c>
      <c r="H369" s="572" t="e">
        <f ca="1">IF(AND(H$233, F369&lt;&gt;F368), OFFSET(Portfolio_Math!$M1729, E$88, 0), NA())</f>
        <v>#N/A</v>
      </c>
      <c r="I369" s="572" t="e">
        <f ca="1">IF(AND(I$233, F369&lt;&gt;F368), OFFSET(Portfolio_Math!$M1879, E$88, 0), NA())</f>
        <v>#N/A</v>
      </c>
      <c r="J369" s="572" t="e">
        <f ca="1">IF(AND(J$233,  F369&lt;&gt;F368), OFFSET(Portfolio_Math!$M2029, E$88, 0), NA())</f>
        <v>#N/A</v>
      </c>
      <c r="O369" s="48">
        <f t="shared" ref="O369:O384" si="29">O368+1</f>
        <v>2002</v>
      </c>
      <c r="P369" s="531">
        <f t="shared" si="26"/>
        <v>2002</v>
      </c>
      <c r="Q369">
        <f t="shared" ca="1" si="27"/>
        <v>2016</v>
      </c>
      <c r="R369" s="572" t="e">
        <f ca="1">IF(AND(R$233, Q369&lt;&gt;Q368), OFFSET(IF(P$232, Portfolio_Math!$X229, Portfolio_Math!$X379), P$88, 0), NA())</f>
        <v>#N/A</v>
      </c>
      <c r="S369" s="572" t="e">
        <f ca="1">IF(AND(S$233, Q369&lt;&gt;Q368), OFFSET(Portfolio_Math!$X1729, P$88, 0), NA())</f>
        <v>#N/A</v>
      </c>
      <c r="T369" s="572" t="e">
        <f ca="1">IF(AND(T$233, Q369&lt;&gt;Q368), OFFSET(Portfolio_Math!$X1879, P$88, 0), NA())</f>
        <v>#N/A</v>
      </c>
      <c r="U369" s="572" t="e">
        <f ca="1">IF(AND(U$233, Q369&lt;&gt;Q368), OFFSET(Portfolio_Math!$X2029, P$88, 0), NA())</f>
        <v>#N/A</v>
      </c>
    </row>
    <row r="370" spans="4:21" ht="13" customHeight="1">
      <c r="D370" s="48">
        <f t="shared" si="28"/>
        <v>2003</v>
      </c>
      <c r="E370" s="531">
        <f t="shared" si="24"/>
        <v>2003</v>
      </c>
      <c r="F370">
        <f t="shared" ca="1" si="25"/>
        <v>2016</v>
      </c>
      <c r="G370" s="572" t="e">
        <f ca="1">IF(AND(G$233, F370&lt;&gt;F369), OFFSET(IF(E$232, Portfolio_Math!$M230, Portfolio_Math!$M380), E$88, 0), NA())</f>
        <v>#N/A</v>
      </c>
      <c r="H370" s="572" t="e">
        <f ca="1">IF(AND(H$233, F370&lt;&gt;F369), OFFSET(Portfolio_Math!$M1730, E$88, 0), NA())</f>
        <v>#N/A</v>
      </c>
      <c r="I370" s="572" t="e">
        <f ca="1">IF(AND(I$233, F370&lt;&gt;F369), OFFSET(Portfolio_Math!$M1880, E$88, 0), NA())</f>
        <v>#N/A</v>
      </c>
      <c r="J370" s="572" t="e">
        <f ca="1">IF(AND(J$233,  F370&lt;&gt;F369), OFFSET(Portfolio_Math!$M2030, E$88, 0), NA())</f>
        <v>#N/A</v>
      </c>
      <c r="O370" s="48">
        <f t="shared" si="29"/>
        <v>2003</v>
      </c>
      <c r="P370" s="531">
        <f t="shared" si="26"/>
        <v>2003</v>
      </c>
      <c r="Q370">
        <f t="shared" ca="1" si="27"/>
        <v>2016</v>
      </c>
      <c r="R370" s="572" t="e">
        <f ca="1">IF(AND(R$233, Q370&lt;&gt;Q369), OFFSET(IF(P$232, Portfolio_Math!$X230, Portfolio_Math!$X380), P$88, 0), NA())</f>
        <v>#N/A</v>
      </c>
      <c r="S370" s="572" t="e">
        <f ca="1">IF(AND(S$233, Q370&lt;&gt;Q369), OFFSET(Portfolio_Math!$X1730, P$88, 0), NA())</f>
        <v>#N/A</v>
      </c>
      <c r="T370" s="572" t="e">
        <f ca="1">IF(AND(T$233, Q370&lt;&gt;Q369), OFFSET(Portfolio_Math!$X1880, P$88, 0), NA())</f>
        <v>#N/A</v>
      </c>
      <c r="U370" s="572" t="e">
        <f ca="1">IF(AND(U$233, Q370&lt;&gt;Q369), OFFSET(Portfolio_Math!$X2030, P$88, 0), NA())</f>
        <v>#N/A</v>
      </c>
    </row>
    <row r="371" spans="4:21" ht="13" customHeight="1">
      <c r="D371" s="48">
        <f t="shared" si="28"/>
        <v>2004</v>
      </c>
      <c r="E371" s="531">
        <f t="shared" si="24"/>
        <v>2004</v>
      </c>
      <c r="F371">
        <f t="shared" ca="1" si="25"/>
        <v>2016</v>
      </c>
      <c r="G371" s="572" t="e">
        <f ca="1">IF(AND(G$233, F371&lt;&gt;F370), OFFSET(IF(E$232, Portfolio_Math!$M231, Portfolio_Math!$M381), E$88, 0), NA())</f>
        <v>#N/A</v>
      </c>
      <c r="H371" s="572" t="e">
        <f ca="1">IF(AND(H$233, F371&lt;&gt;F370), OFFSET(Portfolio_Math!$M1731, E$88, 0), NA())</f>
        <v>#N/A</v>
      </c>
      <c r="I371" s="572" t="e">
        <f ca="1">IF(AND(I$233, F371&lt;&gt;F370), OFFSET(Portfolio_Math!$M1881, E$88, 0), NA())</f>
        <v>#N/A</v>
      </c>
      <c r="J371" s="572" t="e">
        <f ca="1">IF(AND(J$233,  F371&lt;&gt;F370), OFFSET(Portfolio_Math!$M2031, E$88, 0), NA())</f>
        <v>#N/A</v>
      </c>
      <c r="O371" s="48">
        <f t="shared" si="29"/>
        <v>2004</v>
      </c>
      <c r="P371" s="531">
        <f t="shared" si="26"/>
        <v>2004</v>
      </c>
      <c r="Q371">
        <f t="shared" ca="1" si="27"/>
        <v>2016</v>
      </c>
      <c r="R371" s="572" t="e">
        <f ca="1">IF(AND(R$233, Q371&lt;&gt;Q370), OFFSET(IF(P$232, Portfolio_Math!$X231, Portfolio_Math!$X381), P$88, 0), NA())</f>
        <v>#N/A</v>
      </c>
      <c r="S371" s="572" t="e">
        <f ca="1">IF(AND(S$233, Q371&lt;&gt;Q370), OFFSET(Portfolio_Math!$X1731, P$88, 0), NA())</f>
        <v>#N/A</v>
      </c>
      <c r="T371" s="572" t="e">
        <f ca="1">IF(AND(T$233, Q371&lt;&gt;Q370), OFFSET(Portfolio_Math!$X1881, P$88, 0), NA())</f>
        <v>#N/A</v>
      </c>
      <c r="U371" s="572" t="e">
        <f ca="1">IF(AND(U$233, Q371&lt;&gt;Q370), OFFSET(Portfolio_Math!$X2031, P$88, 0), NA())</f>
        <v>#N/A</v>
      </c>
    </row>
    <row r="372" spans="4:21" ht="13" customHeight="1">
      <c r="D372" s="48">
        <f t="shared" si="28"/>
        <v>2005</v>
      </c>
      <c r="E372" s="531">
        <f t="shared" si="24"/>
        <v>2005</v>
      </c>
      <c r="F372">
        <f t="shared" ca="1" si="25"/>
        <v>2016</v>
      </c>
      <c r="G372" s="572" t="e">
        <f ca="1">IF(AND(G$233, F372&lt;&gt;F371), OFFSET(IF(E$232, Portfolio_Math!$M232, Portfolio_Math!$M382), E$88, 0), NA())</f>
        <v>#N/A</v>
      </c>
      <c r="H372" s="572" t="e">
        <f ca="1">IF(AND(H$233, F372&lt;&gt;F371), OFFSET(Portfolio_Math!$M1732, E$88, 0), NA())</f>
        <v>#N/A</v>
      </c>
      <c r="I372" s="572" t="e">
        <f ca="1">IF(AND(I$233, F372&lt;&gt;F371), OFFSET(Portfolio_Math!$M1882, E$88, 0), NA())</f>
        <v>#N/A</v>
      </c>
      <c r="J372" s="572" t="e">
        <f ca="1">IF(AND(J$233,  F372&lt;&gt;F371), OFFSET(Portfolio_Math!$M2032, E$88, 0), NA())</f>
        <v>#N/A</v>
      </c>
      <c r="O372" s="48">
        <f t="shared" si="29"/>
        <v>2005</v>
      </c>
      <c r="P372" s="531">
        <f t="shared" si="26"/>
        <v>2005</v>
      </c>
      <c r="Q372">
        <f t="shared" ca="1" si="27"/>
        <v>2016</v>
      </c>
      <c r="R372" s="572" t="e">
        <f ca="1">IF(AND(R$233, Q372&lt;&gt;Q371), OFFSET(IF(P$232, Portfolio_Math!$X232, Portfolio_Math!$X382), P$88, 0), NA())</f>
        <v>#N/A</v>
      </c>
      <c r="S372" s="572" t="e">
        <f ca="1">IF(AND(S$233, Q372&lt;&gt;Q371), OFFSET(Portfolio_Math!$X1732, P$88, 0), NA())</f>
        <v>#N/A</v>
      </c>
      <c r="T372" s="572" t="e">
        <f ca="1">IF(AND(T$233, Q372&lt;&gt;Q371), OFFSET(Portfolio_Math!$X1882, P$88, 0), NA())</f>
        <v>#N/A</v>
      </c>
      <c r="U372" s="572" t="e">
        <f ca="1">IF(AND(U$233, Q372&lt;&gt;Q371), OFFSET(Portfolio_Math!$X2032, P$88, 0), NA())</f>
        <v>#N/A</v>
      </c>
    </row>
    <row r="373" spans="4:21" ht="13" customHeight="1">
      <c r="D373" s="48">
        <f t="shared" si="28"/>
        <v>2006</v>
      </c>
      <c r="E373" s="531">
        <f t="shared" si="24"/>
        <v>2006</v>
      </c>
      <c r="F373">
        <f t="shared" ca="1" si="25"/>
        <v>2016</v>
      </c>
      <c r="G373" s="572" t="e">
        <f ca="1">IF(AND(G$233, F373&lt;&gt;F372), OFFSET(IF(E$232, Portfolio_Math!$M233, Portfolio_Math!$M383), E$88, 0), NA())</f>
        <v>#N/A</v>
      </c>
      <c r="H373" s="572" t="e">
        <f ca="1">IF(AND(H$233, F373&lt;&gt;F372), OFFSET(Portfolio_Math!$M1733, E$88, 0), NA())</f>
        <v>#N/A</v>
      </c>
      <c r="I373" s="572" t="e">
        <f ca="1">IF(AND(I$233, F373&lt;&gt;F372), OFFSET(Portfolio_Math!$M1883, E$88, 0), NA())</f>
        <v>#N/A</v>
      </c>
      <c r="J373" s="572" t="e">
        <f ca="1">IF(AND(J$233,  F373&lt;&gt;F372), OFFSET(Portfolio_Math!$M2033, E$88, 0), NA())</f>
        <v>#N/A</v>
      </c>
      <c r="O373" s="48">
        <f t="shared" si="29"/>
        <v>2006</v>
      </c>
      <c r="P373" s="531">
        <f t="shared" si="26"/>
        <v>2006</v>
      </c>
      <c r="Q373">
        <f t="shared" ca="1" si="27"/>
        <v>2016</v>
      </c>
      <c r="R373" s="572" t="e">
        <f ca="1">IF(AND(R$233, Q373&lt;&gt;Q372), OFFSET(IF(P$232, Portfolio_Math!$X233, Portfolio_Math!$X383), P$88, 0), NA())</f>
        <v>#N/A</v>
      </c>
      <c r="S373" s="572" t="e">
        <f ca="1">IF(AND(S$233, Q373&lt;&gt;Q372), OFFSET(Portfolio_Math!$X1733, P$88, 0), NA())</f>
        <v>#N/A</v>
      </c>
      <c r="T373" s="572" t="e">
        <f ca="1">IF(AND(T$233, Q373&lt;&gt;Q372), OFFSET(Portfolio_Math!$X1883, P$88, 0), NA())</f>
        <v>#N/A</v>
      </c>
      <c r="U373" s="572" t="e">
        <f ca="1">IF(AND(U$233, Q373&lt;&gt;Q372), OFFSET(Portfolio_Math!$X2033, P$88, 0), NA())</f>
        <v>#N/A</v>
      </c>
    </row>
    <row r="374" spans="4:21" ht="13" customHeight="1">
      <c r="D374" s="48">
        <f t="shared" si="28"/>
        <v>2007</v>
      </c>
      <c r="E374" s="531">
        <f t="shared" si="24"/>
        <v>2007</v>
      </c>
      <c r="F374">
        <f t="shared" ca="1" si="25"/>
        <v>2016</v>
      </c>
      <c r="G374" s="572" t="e">
        <f ca="1">IF(AND(G$233, F374&lt;&gt;F373), OFFSET(IF(E$232, Portfolio_Math!$M234, Portfolio_Math!$M384), E$88, 0), NA())</f>
        <v>#N/A</v>
      </c>
      <c r="H374" s="572" t="e">
        <f ca="1">IF(AND(H$233, F374&lt;&gt;F373), OFFSET(Portfolio_Math!$M1734, E$88, 0), NA())</f>
        <v>#N/A</v>
      </c>
      <c r="I374" s="572" t="e">
        <f ca="1">IF(AND(I$233, F374&lt;&gt;F373), OFFSET(Portfolio_Math!$M1884, E$88, 0), NA())</f>
        <v>#N/A</v>
      </c>
      <c r="J374" s="572" t="e">
        <f ca="1">IF(AND(J$233,  F374&lt;&gt;F373), OFFSET(Portfolio_Math!$M2034, E$88, 0), NA())</f>
        <v>#N/A</v>
      </c>
      <c r="O374" s="48">
        <f t="shared" si="29"/>
        <v>2007</v>
      </c>
      <c r="P374" s="531">
        <f t="shared" si="26"/>
        <v>2007</v>
      </c>
      <c r="Q374">
        <f t="shared" ca="1" si="27"/>
        <v>2016</v>
      </c>
      <c r="R374" s="572" t="e">
        <f ca="1">IF(AND(R$233, Q374&lt;&gt;Q373), OFFSET(IF(P$232, Portfolio_Math!$X234, Portfolio_Math!$X384), P$88, 0), NA())</f>
        <v>#N/A</v>
      </c>
      <c r="S374" s="572" t="e">
        <f ca="1">IF(AND(S$233, Q374&lt;&gt;Q373), OFFSET(Portfolio_Math!$X1734, P$88, 0), NA())</f>
        <v>#N/A</v>
      </c>
      <c r="T374" s="572" t="e">
        <f ca="1">IF(AND(T$233, Q374&lt;&gt;Q373), OFFSET(Portfolio_Math!$X1884, P$88, 0), NA())</f>
        <v>#N/A</v>
      </c>
      <c r="U374" s="572" t="e">
        <f ca="1">IF(AND(U$233, Q374&lt;&gt;Q373), OFFSET(Portfolio_Math!$X2034, P$88, 0), NA())</f>
        <v>#N/A</v>
      </c>
    </row>
    <row r="375" spans="4:21" ht="13" customHeight="1">
      <c r="D375" s="48">
        <f t="shared" si="28"/>
        <v>2008</v>
      </c>
      <c r="E375" s="531">
        <f t="shared" si="24"/>
        <v>2008</v>
      </c>
      <c r="F375">
        <f t="shared" ca="1" si="25"/>
        <v>2016</v>
      </c>
      <c r="G375" s="572" t="e">
        <f ca="1">IF(AND(G$233, F375&lt;&gt;F374), OFFSET(IF(E$232, Portfolio_Math!$M235, Portfolio_Math!$M385), E$88, 0), NA())</f>
        <v>#N/A</v>
      </c>
      <c r="H375" s="572" t="e">
        <f ca="1">IF(AND(H$233, F375&lt;&gt;F374), OFFSET(Portfolio_Math!$M1735, E$88, 0), NA())</f>
        <v>#N/A</v>
      </c>
      <c r="I375" s="572" t="e">
        <f ca="1">IF(AND(I$233, F375&lt;&gt;F374), OFFSET(Portfolio_Math!$M1885, E$88, 0), NA())</f>
        <v>#N/A</v>
      </c>
      <c r="J375" s="572" t="e">
        <f ca="1">IF(AND(J$233,  F375&lt;&gt;F374), OFFSET(Portfolio_Math!$M2035, E$88, 0), NA())</f>
        <v>#N/A</v>
      </c>
      <c r="O375" s="48">
        <f t="shared" si="29"/>
        <v>2008</v>
      </c>
      <c r="P375" s="531">
        <f t="shared" si="26"/>
        <v>2008</v>
      </c>
      <c r="Q375">
        <f t="shared" ca="1" si="27"/>
        <v>2016</v>
      </c>
      <c r="R375" s="572" t="e">
        <f ca="1">IF(AND(R$233, Q375&lt;&gt;Q374), OFFSET(IF(P$232, Portfolio_Math!$X235, Portfolio_Math!$X385), P$88, 0), NA())</f>
        <v>#N/A</v>
      </c>
      <c r="S375" s="572" t="e">
        <f ca="1">IF(AND(S$233, Q375&lt;&gt;Q374), OFFSET(Portfolio_Math!$X1735, P$88, 0), NA())</f>
        <v>#N/A</v>
      </c>
      <c r="T375" s="572" t="e">
        <f ca="1">IF(AND(T$233, Q375&lt;&gt;Q374), OFFSET(Portfolio_Math!$X1885, P$88, 0), NA())</f>
        <v>#N/A</v>
      </c>
      <c r="U375" s="572" t="e">
        <f ca="1">IF(AND(U$233, Q375&lt;&gt;Q374), OFFSET(Portfolio_Math!$X2035, P$88, 0), NA())</f>
        <v>#N/A</v>
      </c>
    </row>
    <row r="376" spans="4:21" ht="13" customHeight="1">
      <c r="D376" s="48">
        <f t="shared" si="28"/>
        <v>2009</v>
      </c>
      <c r="E376" s="531">
        <f t="shared" si="24"/>
        <v>2009</v>
      </c>
      <c r="F376">
        <f t="shared" ca="1" si="25"/>
        <v>2016</v>
      </c>
      <c r="G376" s="572" t="e">
        <f ca="1">IF(AND(G$233, F376&lt;&gt;F375), OFFSET(IF(E$232, Portfolio_Math!$M236, Portfolio_Math!$M386), E$88, 0), NA())</f>
        <v>#N/A</v>
      </c>
      <c r="H376" s="572" t="e">
        <f ca="1">IF(AND(H$233, F376&lt;&gt;F375), OFFSET(Portfolio_Math!$M1736, E$88, 0), NA())</f>
        <v>#N/A</v>
      </c>
      <c r="I376" s="572" t="e">
        <f ca="1">IF(AND(I$233, F376&lt;&gt;F375), OFFSET(Portfolio_Math!$M1886, E$88, 0), NA())</f>
        <v>#N/A</v>
      </c>
      <c r="J376" s="572" t="e">
        <f ca="1">IF(AND(J$233,  F376&lt;&gt;F375), OFFSET(Portfolio_Math!$M2036, E$88, 0), NA())</f>
        <v>#N/A</v>
      </c>
      <c r="O376" s="48">
        <f t="shared" si="29"/>
        <v>2009</v>
      </c>
      <c r="P376" s="531">
        <f t="shared" si="26"/>
        <v>2009</v>
      </c>
      <c r="Q376">
        <f t="shared" ca="1" si="27"/>
        <v>2016</v>
      </c>
      <c r="R376" s="572" t="e">
        <f ca="1">IF(AND(R$233, Q376&lt;&gt;Q375), OFFSET(IF(P$232, Portfolio_Math!$X236, Portfolio_Math!$X386), P$88, 0), NA())</f>
        <v>#N/A</v>
      </c>
      <c r="S376" s="572" t="e">
        <f ca="1">IF(AND(S$233, Q376&lt;&gt;Q375), OFFSET(Portfolio_Math!$X1736, P$88, 0), NA())</f>
        <v>#N/A</v>
      </c>
      <c r="T376" s="572" t="e">
        <f ca="1">IF(AND(T$233, Q376&lt;&gt;Q375), OFFSET(Portfolio_Math!$X1886, P$88, 0), NA())</f>
        <v>#N/A</v>
      </c>
      <c r="U376" s="572" t="e">
        <f ca="1">IF(AND(U$233, Q376&lt;&gt;Q375), OFFSET(Portfolio_Math!$X2036, P$88, 0), NA())</f>
        <v>#N/A</v>
      </c>
    </row>
    <row r="377" spans="4:21" ht="13" customHeight="1">
      <c r="D377" s="48">
        <f t="shared" si="28"/>
        <v>2010</v>
      </c>
      <c r="E377" s="531">
        <f t="shared" ref="E377:E384" si="30">IF(AND($D377&gt;=E$85, $D377&lt;=E$86), $D377, NA())</f>
        <v>2010</v>
      </c>
      <c r="F377">
        <f t="shared" ca="1" si="25"/>
        <v>2016</v>
      </c>
      <c r="G377" s="572" t="e">
        <f ca="1">IF(AND(G$233, F377&lt;&gt;F376), OFFSET(IF(E$232, Portfolio_Math!$M237, Portfolio_Math!$M387), E$88, 0), NA())</f>
        <v>#N/A</v>
      </c>
      <c r="H377" s="572" t="e">
        <f ca="1">IF(AND(H$233, F377&lt;&gt;F376), OFFSET(Portfolio_Math!$M1737, E$88, 0), NA())</f>
        <v>#N/A</v>
      </c>
      <c r="I377" s="572" t="e">
        <f ca="1">IF(AND(I$233, F377&lt;&gt;F376), OFFSET(Portfolio_Math!$M1887, E$88, 0), NA())</f>
        <v>#N/A</v>
      </c>
      <c r="J377" s="572" t="e">
        <f ca="1">IF(AND(J$233,  F377&lt;&gt;F376), OFFSET(Portfolio_Math!$M2037, E$88, 0), NA())</f>
        <v>#N/A</v>
      </c>
      <c r="O377" s="48">
        <f t="shared" si="29"/>
        <v>2010</v>
      </c>
      <c r="P377" s="531">
        <f t="shared" si="26"/>
        <v>2010</v>
      </c>
      <c r="Q377">
        <f t="shared" ca="1" si="27"/>
        <v>2016</v>
      </c>
      <c r="R377" s="572" t="e">
        <f ca="1">IF(AND(R$233, Q377&lt;&gt;Q376), OFFSET(IF(P$232, Portfolio_Math!$X237, Portfolio_Math!$X387), P$88, 0), NA())</f>
        <v>#N/A</v>
      </c>
      <c r="S377" s="572" t="e">
        <f ca="1">IF(AND(S$233, Q377&lt;&gt;Q376), OFFSET(Portfolio_Math!$X1737, P$88, 0), NA())</f>
        <v>#N/A</v>
      </c>
      <c r="T377" s="572" t="e">
        <f ca="1">IF(AND(T$233, Q377&lt;&gt;Q376), OFFSET(Portfolio_Math!$X1887, P$88, 0), NA())</f>
        <v>#N/A</v>
      </c>
      <c r="U377" s="572" t="e">
        <f ca="1">IF(AND(U$233, Q377&lt;&gt;Q376), OFFSET(Portfolio_Math!$X2037, P$88, 0), NA())</f>
        <v>#N/A</v>
      </c>
    </row>
    <row r="378" spans="4:21" ht="13" customHeight="1">
      <c r="D378" s="48">
        <f t="shared" si="28"/>
        <v>2011</v>
      </c>
      <c r="E378" s="531">
        <f t="shared" si="30"/>
        <v>2011</v>
      </c>
      <c r="F378">
        <f t="shared" ca="1" si="25"/>
        <v>2016</v>
      </c>
      <c r="G378" s="572" t="e">
        <f ca="1">IF(AND(G$233, F378&lt;&gt;F377), OFFSET(IF(E$232, Portfolio_Math!$M238, Portfolio_Math!$M388), E$88, 0), NA())</f>
        <v>#N/A</v>
      </c>
      <c r="H378" s="572" t="e">
        <f ca="1">IF(AND(H$233, F378&lt;&gt;F377), OFFSET(Portfolio_Math!$M1738, E$88, 0), NA())</f>
        <v>#N/A</v>
      </c>
      <c r="I378" s="572" t="e">
        <f ca="1">IF(AND(I$233, F378&lt;&gt;F377), OFFSET(Portfolio_Math!$M1888, E$88, 0), NA())</f>
        <v>#N/A</v>
      </c>
      <c r="J378" s="572" t="e">
        <f ca="1">IF(AND(J$233,  F378&lt;&gt;F377), OFFSET(Portfolio_Math!$M2038, E$88, 0), NA())</f>
        <v>#N/A</v>
      </c>
      <c r="O378" s="48">
        <f t="shared" si="29"/>
        <v>2011</v>
      </c>
      <c r="P378" s="531">
        <f t="shared" si="26"/>
        <v>2011</v>
      </c>
      <c r="Q378">
        <f t="shared" ca="1" si="27"/>
        <v>2016</v>
      </c>
      <c r="R378" s="572" t="e">
        <f ca="1">IF(AND(R$233, Q378&lt;&gt;Q377), OFFSET(IF(P$232, Portfolio_Math!$X238, Portfolio_Math!$X388), P$88, 0), NA())</f>
        <v>#N/A</v>
      </c>
      <c r="S378" s="572" t="e">
        <f ca="1">IF(AND(S$233, Q378&lt;&gt;Q377), OFFSET(Portfolio_Math!$X1738, P$88, 0), NA())</f>
        <v>#N/A</v>
      </c>
      <c r="T378" s="572" t="e">
        <f ca="1">IF(AND(T$233, Q378&lt;&gt;Q377), OFFSET(Portfolio_Math!$X1888, P$88, 0), NA())</f>
        <v>#N/A</v>
      </c>
      <c r="U378" s="572" t="e">
        <f ca="1">IF(AND(U$233, Q378&lt;&gt;Q377), OFFSET(Portfolio_Math!$X2038, P$88, 0), NA())</f>
        <v>#N/A</v>
      </c>
    </row>
    <row r="379" spans="4:21" ht="13" customHeight="1">
      <c r="D379" s="48">
        <f t="shared" si="28"/>
        <v>2012</v>
      </c>
      <c r="E379" s="531">
        <f t="shared" si="30"/>
        <v>2012</v>
      </c>
      <c r="F379">
        <f t="shared" ca="1" si="25"/>
        <v>2016</v>
      </c>
      <c r="G379" s="572" t="e">
        <f ca="1">IF(AND(G$233, F379&lt;&gt;F378), OFFSET(IF(E$232, Portfolio_Math!$M239, Portfolio_Math!$M389), E$88, 0), NA())</f>
        <v>#N/A</v>
      </c>
      <c r="H379" s="572" t="e">
        <f ca="1">IF(AND(H$233, F379&lt;&gt;F378), OFFSET(Portfolio_Math!$M1739, E$88, 0), NA())</f>
        <v>#N/A</v>
      </c>
      <c r="I379" s="572" t="e">
        <f ca="1">IF(AND(I$233, F379&lt;&gt;F378), OFFSET(Portfolio_Math!$M1889, E$88, 0), NA())</f>
        <v>#N/A</v>
      </c>
      <c r="J379" s="572" t="e">
        <f ca="1">IF(AND(J$233,  F379&lt;&gt;F378), OFFSET(Portfolio_Math!$M2039, E$88, 0), NA())</f>
        <v>#N/A</v>
      </c>
      <c r="O379" s="48">
        <f t="shared" si="29"/>
        <v>2012</v>
      </c>
      <c r="P379" s="531">
        <f t="shared" si="26"/>
        <v>2012</v>
      </c>
      <c r="Q379">
        <f t="shared" ca="1" si="27"/>
        <v>2016</v>
      </c>
      <c r="R379" s="572" t="e">
        <f ca="1">IF(AND(R$233, Q379&lt;&gt;Q378), OFFSET(IF(P$232, Portfolio_Math!$X239, Portfolio_Math!$X389), P$88, 0), NA())</f>
        <v>#N/A</v>
      </c>
      <c r="S379" s="572" t="e">
        <f ca="1">IF(AND(S$233, Q379&lt;&gt;Q378), OFFSET(Portfolio_Math!$X1739, P$88, 0), NA())</f>
        <v>#N/A</v>
      </c>
      <c r="T379" s="572" t="e">
        <f ca="1">IF(AND(T$233, Q379&lt;&gt;Q378), OFFSET(Portfolio_Math!$X1889, P$88, 0), NA())</f>
        <v>#N/A</v>
      </c>
      <c r="U379" s="572" t="e">
        <f ca="1">IF(AND(U$233, Q379&lt;&gt;Q378), OFFSET(Portfolio_Math!$X2039, P$88, 0), NA())</f>
        <v>#N/A</v>
      </c>
    </row>
    <row r="380" spans="4:21" ht="13" customHeight="1">
      <c r="D380" s="48">
        <f t="shared" si="28"/>
        <v>2013</v>
      </c>
      <c r="E380" s="531">
        <f t="shared" si="30"/>
        <v>2013</v>
      </c>
      <c r="F380">
        <f t="shared" ca="1" si="25"/>
        <v>2016</v>
      </c>
      <c r="G380" s="572" t="e">
        <f ca="1">IF(AND(G$233, F380&lt;&gt;F379), OFFSET(IF(E$232, Portfolio_Math!$M240, Portfolio_Math!$M390), E$88, 0), NA())</f>
        <v>#N/A</v>
      </c>
      <c r="H380" s="572" t="e">
        <f ca="1">IF(AND(H$233, F380&lt;&gt;F379), OFFSET(Portfolio_Math!$M1740, E$88, 0), NA())</f>
        <v>#N/A</v>
      </c>
      <c r="I380" s="572" t="e">
        <f ca="1">IF(AND(I$233, F380&lt;&gt;F379), OFFSET(Portfolio_Math!$M1890, E$88, 0), NA())</f>
        <v>#N/A</v>
      </c>
      <c r="J380" s="572" t="e">
        <f ca="1">IF(AND(J$233,  F380&lt;&gt;F379), OFFSET(Portfolio_Math!$M2040, E$88, 0), NA())</f>
        <v>#N/A</v>
      </c>
      <c r="O380" s="48">
        <f t="shared" si="29"/>
        <v>2013</v>
      </c>
      <c r="P380" s="531">
        <f t="shared" si="26"/>
        <v>2013</v>
      </c>
      <c r="Q380">
        <f t="shared" ca="1" si="27"/>
        <v>2016</v>
      </c>
      <c r="R380" s="572" t="e">
        <f ca="1">IF(AND(R$233, Q380&lt;&gt;Q379), OFFSET(IF(P$232, Portfolio_Math!$X240, Portfolio_Math!$X390), P$88, 0), NA())</f>
        <v>#N/A</v>
      </c>
      <c r="S380" s="572" t="e">
        <f ca="1">IF(AND(S$233, Q380&lt;&gt;Q379), OFFSET(Portfolio_Math!$X1740, P$88, 0), NA())</f>
        <v>#N/A</v>
      </c>
      <c r="T380" s="572" t="e">
        <f ca="1">IF(AND(T$233, Q380&lt;&gt;Q379), OFFSET(Portfolio_Math!$X1890, P$88, 0), NA())</f>
        <v>#N/A</v>
      </c>
      <c r="U380" s="572" t="e">
        <f ca="1">IF(AND(U$233, Q380&lt;&gt;Q379), OFFSET(Portfolio_Math!$X2040, P$88, 0), NA())</f>
        <v>#N/A</v>
      </c>
    </row>
    <row r="381" spans="4:21" ht="13" customHeight="1">
      <c r="D381" s="48">
        <f t="shared" si="28"/>
        <v>2014</v>
      </c>
      <c r="E381" s="531">
        <f t="shared" si="30"/>
        <v>2014</v>
      </c>
      <c r="F381">
        <f t="shared" ca="1" si="25"/>
        <v>2016</v>
      </c>
      <c r="G381" s="572" t="e">
        <f ca="1">IF(AND(G$233, F381&lt;&gt;F380), OFFSET(IF(E$232, Portfolio_Math!$M241, Portfolio_Math!$M391), E$88, 0), NA())</f>
        <v>#N/A</v>
      </c>
      <c r="H381" s="572" t="e">
        <f ca="1">IF(AND(H$233, F381&lt;&gt;F380), OFFSET(Portfolio_Math!$M1741, E$88, 0), NA())</f>
        <v>#N/A</v>
      </c>
      <c r="I381" s="572" t="e">
        <f ca="1">IF(AND(I$233, F381&lt;&gt;F380), OFFSET(Portfolio_Math!$M1891, E$88, 0), NA())</f>
        <v>#N/A</v>
      </c>
      <c r="J381" s="572" t="e">
        <f ca="1">IF(AND(J$233,  F381&lt;&gt;F380), OFFSET(Portfolio_Math!$M2041, E$88, 0), NA())</f>
        <v>#N/A</v>
      </c>
      <c r="O381" s="48">
        <f t="shared" si="29"/>
        <v>2014</v>
      </c>
      <c r="P381" s="531">
        <f t="shared" si="26"/>
        <v>2014</v>
      </c>
      <c r="Q381">
        <f t="shared" ca="1" si="27"/>
        <v>2016</v>
      </c>
      <c r="R381" s="572" t="e">
        <f ca="1">IF(AND(R$233, Q381&lt;&gt;Q380), OFFSET(IF(P$232, Portfolio_Math!$X241, Portfolio_Math!$X391), P$88, 0), NA())</f>
        <v>#N/A</v>
      </c>
      <c r="S381" s="572" t="e">
        <f ca="1">IF(AND(S$233, Q381&lt;&gt;Q380), OFFSET(Portfolio_Math!$X1741, P$88, 0), NA())</f>
        <v>#N/A</v>
      </c>
      <c r="T381" s="572" t="e">
        <f ca="1">IF(AND(T$233, Q381&lt;&gt;Q380), OFFSET(Portfolio_Math!$X1891, P$88, 0), NA())</f>
        <v>#N/A</v>
      </c>
      <c r="U381" s="572" t="e">
        <f ca="1">IF(AND(U$233, Q381&lt;&gt;Q380), OFFSET(Portfolio_Math!$X2041, P$88, 0), NA())</f>
        <v>#N/A</v>
      </c>
    </row>
    <row r="382" spans="4:21" ht="13" customHeight="1">
      <c r="D382" s="48">
        <f t="shared" si="28"/>
        <v>2015</v>
      </c>
      <c r="E382" s="531">
        <f t="shared" si="30"/>
        <v>2015</v>
      </c>
      <c r="F382">
        <f t="shared" ca="1" si="25"/>
        <v>2016</v>
      </c>
      <c r="G382" s="572" t="e">
        <f ca="1">IF(AND(G$233, F382&lt;&gt;F381), OFFSET(IF(E$232, Portfolio_Math!$M242, Portfolio_Math!$M392), E$88, 0), NA())</f>
        <v>#N/A</v>
      </c>
      <c r="H382" s="572" t="e">
        <f ca="1">IF(AND(H$233, F382&lt;&gt;F381), OFFSET(Portfolio_Math!$M1742, E$88, 0), NA())</f>
        <v>#N/A</v>
      </c>
      <c r="I382" s="572" t="e">
        <f ca="1">IF(AND(I$233, F382&lt;&gt;F381), OFFSET(Portfolio_Math!$M1892, E$88, 0), NA())</f>
        <v>#N/A</v>
      </c>
      <c r="J382" s="572" t="e">
        <f ca="1">IF(AND(J$233,  F382&lt;&gt;F381), OFFSET(Portfolio_Math!$M2042, E$88, 0), NA())</f>
        <v>#N/A</v>
      </c>
      <c r="O382" s="48">
        <f t="shared" si="29"/>
        <v>2015</v>
      </c>
      <c r="P382" s="531">
        <f t="shared" si="26"/>
        <v>2015</v>
      </c>
      <c r="Q382">
        <f t="shared" ca="1" si="27"/>
        <v>2016</v>
      </c>
      <c r="R382" s="572" t="e">
        <f ca="1">IF(AND(R$233, Q382&lt;&gt;Q381), OFFSET(IF(P$232, Portfolio_Math!$X242, Portfolio_Math!$X392), P$88, 0), NA())</f>
        <v>#N/A</v>
      </c>
      <c r="S382" s="572" t="e">
        <f ca="1">IF(AND(S$233, Q382&lt;&gt;Q381), OFFSET(Portfolio_Math!$X1742, P$88, 0), NA())</f>
        <v>#N/A</v>
      </c>
      <c r="T382" s="572" t="e">
        <f ca="1">IF(AND(T$233, Q382&lt;&gt;Q381), OFFSET(Portfolio_Math!$X1892, P$88, 0), NA())</f>
        <v>#N/A</v>
      </c>
      <c r="U382" s="572" t="e">
        <f ca="1">IF(AND(U$233, Q382&lt;&gt;Q381), OFFSET(Portfolio_Math!$X2042, P$88, 0), NA())</f>
        <v>#N/A</v>
      </c>
    </row>
    <row r="383" spans="4:21" ht="13" customHeight="1">
      <c r="D383" s="48">
        <f t="shared" si="28"/>
        <v>2016</v>
      </c>
      <c r="E383" s="531">
        <f t="shared" si="30"/>
        <v>2016</v>
      </c>
      <c r="F383">
        <f t="shared" ca="1" si="25"/>
        <v>2016</v>
      </c>
      <c r="G383" s="572" t="e">
        <f ca="1">IF(AND(G$233, F383&lt;&gt;F382), OFFSET(IF(E$232, Portfolio_Math!$M243, Portfolio_Math!$M393), E$88, 0), NA())</f>
        <v>#N/A</v>
      </c>
      <c r="H383" s="572" t="e">
        <f ca="1">IF(AND(H$233, F383&lt;&gt;F382), OFFSET(Portfolio_Math!$M1743, E$88, 0), NA())</f>
        <v>#N/A</v>
      </c>
      <c r="I383" s="572" t="e">
        <f ca="1">IF(AND(I$233, F383&lt;&gt;F382), OFFSET(Portfolio_Math!$M1893, E$88, 0), NA())</f>
        <v>#N/A</v>
      </c>
      <c r="J383" s="572" t="e">
        <f ca="1">IF(AND(J$233,  F383&lt;&gt;F382), OFFSET(Portfolio_Math!$M2043, E$88, 0), NA())</f>
        <v>#N/A</v>
      </c>
      <c r="O383" s="48">
        <f t="shared" si="29"/>
        <v>2016</v>
      </c>
      <c r="P383" s="531">
        <f t="shared" si="26"/>
        <v>2016</v>
      </c>
      <c r="Q383">
        <f t="shared" ca="1" si="27"/>
        <v>2016</v>
      </c>
      <c r="R383" s="572" t="e">
        <f ca="1">IF(AND(R$233, Q383&lt;&gt;Q382), OFFSET(IF(P$232, Portfolio_Math!$X243, Portfolio_Math!$X393), P$88, 0), NA())</f>
        <v>#N/A</v>
      </c>
      <c r="S383" s="572" t="e">
        <f ca="1">IF(AND(S$233, Q383&lt;&gt;Q382), OFFSET(Portfolio_Math!$X1743, P$88, 0), NA())</f>
        <v>#N/A</v>
      </c>
      <c r="T383" s="572" t="e">
        <f ca="1">IF(AND(T$233, Q383&lt;&gt;Q382), OFFSET(Portfolio_Math!$X1893, P$88, 0), NA())</f>
        <v>#N/A</v>
      </c>
      <c r="U383" s="572" t="e">
        <f ca="1">IF(AND(U$233, Q383&lt;&gt;Q382), OFFSET(Portfolio_Math!$X2043, P$88, 0), NA())</f>
        <v>#N/A</v>
      </c>
    </row>
    <row r="384" spans="4:21" ht="13" customHeight="1">
      <c r="D384" s="48">
        <f t="shared" si="28"/>
        <v>2017</v>
      </c>
      <c r="E384" s="531" t="e">
        <f t="shared" si="30"/>
        <v>#N/A</v>
      </c>
      <c r="F384">
        <f t="shared" ca="1" si="25"/>
        <v>2016</v>
      </c>
      <c r="G384" s="572" t="e">
        <f ca="1">IF(AND(G$233, F384&lt;&gt;F383), OFFSET(IF(E$232, Portfolio_Math!$M244, Portfolio_Math!$M394), E$88, 0), NA())</f>
        <v>#N/A</v>
      </c>
      <c r="H384" s="572" t="e">
        <f ca="1">IF(AND(H$233, F384&lt;&gt;F383), OFFSET(Portfolio_Math!$M1744, E$88, 0), NA())</f>
        <v>#N/A</v>
      </c>
      <c r="I384" s="572" t="e">
        <f ca="1">IF(AND(I$233, F384&lt;&gt;F383), OFFSET(Portfolio_Math!$M1894, E$88, 0), NA())</f>
        <v>#N/A</v>
      </c>
      <c r="J384" s="572" t="e">
        <f ca="1">IF(AND(J$233,  F384&lt;&gt;F383), OFFSET(Portfolio_Math!$M2044, E$88, 0), NA())</f>
        <v>#N/A</v>
      </c>
      <c r="O384" s="48">
        <f t="shared" si="29"/>
        <v>2017</v>
      </c>
      <c r="P384" s="531" t="e">
        <f t="shared" si="26"/>
        <v>#N/A</v>
      </c>
      <c r="Q384">
        <f ca="1">IF((ROW()-ROW(Q$236))&gt;P$87, Q383, OFFSET(O385, P$88, 0))</f>
        <v>2016</v>
      </c>
      <c r="R384" s="572" t="e">
        <f ca="1">IF(AND(R$233, Q384&lt;&gt;Q383), OFFSET(IF(P$232, Portfolio_Math!$X244, Portfolio_Math!$X394), P$88, 0), NA())</f>
        <v>#N/A</v>
      </c>
      <c r="S384" s="572" t="e">
        <f ca="1">IF(AND(S$233, Q384&lt;&gt;Q383), OFFSET(Portfolio_Math!$X1744, P$88, 0), NA())</f>
        <v>#N/A</v>
      </c>
      <c r="T384" s="572" t="e">
        <f ca="1">IF(AND(T$233, Q384&lt;&gt;Q383), OFFSET(Portfolio_Math!$X1894, P$88, 0), NA())</f>
        <v>#N/A</v>
      </c>
      <c r="U384" s="572" t="e">
        <f ca="1">IF(AND(U$233, Q384&lt;&gt;Q383), OFFSET(Portfolio_Math!$X2044, P$88, 0), NA())</f>
        <v>#N/A</v>
      </c>
    </row>
    <row r="385" ht="13" customHeight="1"/>
    <row r="386" ht="13" customHeight="1"/>
    <row r="387" ht="13" customHeight="1"/>
    <row r="388" ht="13" customHeight="1"/>
    <row r="389" ht="13" customHeight="1"/>
    <row r="390" ht="13" customHeight="1"/>
    <row r="391" ht="13" customHeight="1"/>
    <row r="392" ht="13" customHeight="1"/>
    <row r="393" ht="13" customHeight="1"/>
    <row r="394" ht="13" customHeight="1"/>
    <row r="395" ht="13" customHeight="1"/>
    <row r="396" ht="13" customHeight="1"/>
    <row r="397" ht="13" customHeight="1"/>
    <row r="398" ht="13" customHeight="1"/>
    <row r="399" ht="13" customHeight="1"/>
    <row r="400" ht="13" customHeight="1"/>
    <row r="401" ht="13" customHeight="1"/>
    <row r="402" ht="13" customHeight="1"/>
    <row r="403" ht="13" customHeight="1"/>
    <row r="404" ht="13" customHeight="1"/>
    <row r="405" ht="13" customHeight="1"/>
    <row r="406" ht="13" customHeight="1"/>
    <row r="407" ht="13" customHeight="1"/>
    <row r="408" ht="13" customHeight="1"/>
    <row r="409" ht="13" customHeight="1"/>
    <row r="410" ht="13" customHeight="1"/>
    <row r="411" ht="13" customHeight="1"/>
    <row r="412" ht="13" customHeight="1"/>
    <row r="413" ht="13" customHeight="1"/>
    <row r="414" ht="13" customHeight="1"/>
    <row r="415" ht="13" customHeight="1"/>
    <row r="416" ht="13" customHeight="1"/>
    <row r="417" ht="13" customHeight="1"/>
    <row r="418" ht="13" customHeight="1"/>
    <row r="419" ht="13" customHeight="1"/>
    <row r="420" ht="13" customHeight="1"/>
    <row r="421" ht="13" customHeight="1"/>
    <row r="422" ht="13" customHeight="1"/>
    <row r="423" ht="13" customHeight="1"/>
    <row r="424" ht="13" customHeight="1"/>
    <row r="425" ht="13" customHeight="1"/>
    <row r="426" ht="13" customHeight="1"/>
    <row r="427" ht="13" customHeight="1"/>
    <row r="428" ht="13" customHeight="1"/>
    <row r="429" ht="13" customHeight="1"/>
    <row r="430" ht="13" customHeight="1"/>
    <row r="431" ht="13" customHeight="1"/>
    <row r="432" ht="13" customHeight="1"/>
    <row r="433" ht="13" customHeight="1"/>
    <row r="434" ht="13" customHeight="1"/>
    <row r="435" ht="13" customHeight="1"/>
    <row r="436" ht="13" customHeight="1"/>
    <row r="437" ht="13" customHeight="1"/>
    <row r="438" ht="13" customHeight="1"/>
    <row r="439" ht="13" customHeight="1"/>
    <row r="440" ht="13" customHeight="1"/>
    <row r="441" ht="13" customHeight="1"/>
    <row r="442" ht="13" customHeight="1"/>
    <row r="443" ht="13" customHeight="1"/>
    <row r="444" ht="13" customHeight="1"/>
    <row r="445" ht="13" customHeight="1"/>
    <row r="446" ht="13" customHeight="1"/>
    <row r="447" ht="13" customHeight="1"/>
    <row r="448" ht="13" customHeight="1"/>
    <row r="449" ht="13" customHeight="1"/>
    <row r="450" ht="13" customHeight="1"/>
    <row r="451" ht="13" customHeight="1"/>
    <row r="452" ht="13" customHeight="1"/>
    <row r="453" ht="13" customHeight="1"/>
    <row r="454" ht="13" customHeight="1"/>
    <row r="455" ht="13" customHeight="1"/>
    <row r="456" ht="13" customHeight="1"/>
    <row r="457" ht="13" customHeight="1"/>
    <row r="458" ht="13" customHeight="1"/>
    <row r="459" ht="13" customHeight="1"/>
    <row r="460" ht="13" customHeight="1"/>
    <row r="461" ht="13" customHeight="1"/>
    <row r="462" ht="13" customHeight="1"/>
    <row r="463" ht="13" customHeight="1"/>
    <row r="464" ht="13" customHeight="1"/>
    <row r="465" ht="13" customHeight="1"/>
    <row r="466" ht="13" customHeight="1"/>
    <row r="467" ht="13" customHeight="1"/>
    <row r="468" ht="13" customHeight="1"/>
    <row r="469" ht="13" customHeight="1"/>
    <row r="470" ht="13" customHeight="1"/>
    <row r="471" ht="13" customHeight="1"/>
    <row r="472" ht="13" customHeight="1"/>
    <row r="473" ht="13" customHeight="1"/>
    <row r="474" ht="13" customHeight="1"/>
    <row r="475" ht="13" customHeight="1"/>
    <row r="476" ht="13" customHeight="1"/>
    <row r="477" ht="13" customHeight="1"/>
    <row r="478" ht="13" customHeight="1"/>
    <row r="479" ht="13" customHeight="1"/>
    <row r="480" ht="13" customHeight="1"/>
    <row r="481" ht="13" customHeight="1"/>
    <row r="482" ht="13" customHeight="1"/>
    <row r="483" ht="13" customHeight="1"/>
    <row r="484" ht="13" customHeight="1"/>
    <row r="485" ht="13" customHeight="1"/>
    <row r="486" ht="13" customHeight="1"/>
    <row r="487" ht="13" customHeight="1"/>
    <row r="488" ht="13" customHeight="1"/>
    <row r="489" ht="13" customHeight="1"/>
    <row r="490" ht="13" customHeight="1"/>
    <row r="491" ht="13" customHeight="1"/>
    <row r="492" ht="13" customHeight="1"/>
    <row r="493" ht="13" customHeight="1"/>
    <row r="494" ht="13" customHeight="1"/>
    <row r="495" ht="13" customHeight="1"/>
    <row r="496" ht="13" customHeight="1"/>
    <row r="497" ht="13" customHeight="1"/>
    <row r="498" ht="13" customHeight="1"/>
  </sheetData>
  <sheetProtection selectLockedCells="1" selectUnlockedCells="1"/>
  <conditionalFormatting sqref="E82">
    <cfRule type="expression" dxfId="63" priority="10">
      <formula>(E82&lt;&gt;100%)</formula>
    </cfRule>
  </conditionalFormatting>
  <conditionalFormatting sqref="F82">
    <cfRule type="expression" dxfId="62" priority="8">
      <formula>(F82&lt;&gt;100%)</formula>
    </cfRule>
  </conditionalFormatting>
  <conditionalFormatting sqref="D5:D81">
    <cfRule type="expression" dxfId="61" priority="897">
      <formula>AND(SUM($E5:$F5)&gt;0, D5&gt;MIN($E$85:$F$85))</formula>
    </cfRule>
  </conditionalFormatting>
  <conditionalFormatting sqref="Q82">
    <cfRule type="expression" dxfId="60" priority="4">
      <formula>(Q82&lt;&gt;100%)</formula>
    </cfRule>
  </conditionalFormatting>
  <conditionalFormatting sqref="O5:O81">
    <cfRule type="expression" dxfId="59" priority="6">
      <formula>AND(SUM($P5:$Q5)&gt;0, O5&gt;MIN($P$85:$Q$85))</formula>
    </cfRule>
  </conditionalFormatting>
  <conditionalFormatting sqref="P82">
    <cfRule type="expression" dxfId="58" priority="5">
      <formula>(P82&lt;&gt;100%)</formula>
    </cfRule>
  </conditionalFormatting>
  <conditionalFormatting sqref="H82">
    <cfRule type="expression" dxfId="57" priority="2">
      <formula>(H82&lt;&gt;100%)</formula>
    </cfRule>
  </conditionalFormatting>
  <conditionalFormatting sqref="S82">
    <cfRule type="expression" dxfId="56" priority="1">
      <formula>(S82&lt;&gt;100%)</formula>
    </cfRule>
  </conditionalFormatting>
  <dataValidations count="4">
    <dataValidation type="list" allowBlank="1" showInputMessage="1" showErrorMessage="1" sqref="E192 E164">
      <formula1>$E$227:$E$228</formula1>
    </dataValidation>
    <dataValidation type="list" allowBlank="1" showInputMessage="1" showErrorMessage="1" sqref="G192:J192 G164 R164">
      <formula1>$F$227:$F$228</formula1>
    </dataValidation>
    <dataValidation type="list" allowBlank="1" showInputMessage="1" showErrorMessage="1" sqref="P192 P164">
      <formula1>$P$227:$P$228</formula1>
    </dataValidation>
    <dataValidation type="list" allowBlank="1" showInputMessage="1" showErrorMessage="1" sqref="R192:U192">
      <formula1>$Q$227:$Q$228</formula1>
    </dataValidation>
  </dataValidations>
  <pageMargins left="0.74791666666666667" right="0.74791666666666667" top="0.98402777777777772" bottom="0.98402777777777772" header="0.51180555555555551" footer="0.51180555555555551"/>
  <pageSetup firstPageNumber="0" orientation="portrait" horizontalDpi="300" verticalDpi="300"/>
  <ignoredErrors>
    <ignoredError sqref="D5 E82:F82 O5 P82:Q82 H5:H81 S5:S82 H384:J384 G237:J237 R384:U384 R237:U237 F237:F384 Q237:Q384" emptyCellReference="1"/>
    <ignoredError sqref="C96 I95 I96 N96" formula="1"/>
  </ignoredError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AN500"/>
  <sheetViews>
    <sheetView zoomScale="90" zoomScaleNormal="90" zoomScalePageLayoutView="90" workbookViewId="0">
      <selection activeCell="B3" sqref="B3"/>
    </sheetView>
  </sheetViews>
  <sheetFormatPr baseColWidth="10" defaultColWidth="8.83203125" defaultRowHeight="12" x14ac:dyDescent="0"/>
  <cols>
    <col min="1" max="1" width="2.1640625" customWidth="1"/>
    <col min="2" max="2" width="27.6640625" customWidth="1"/>
    <col min="3" max="3" width="9.6640625" style="42" customWidth="1"/>
    <col min="4" max="4" width="6.1640625" customWidth="1"/>
    <col min="5" max="5" width="12.6640625" customWidth="1"/>
    <col min="6" max="6" width="9.1640625" bestFit="1" customWidth="1"/>
    <col min="7" max="7" width="8.5" customWidth="1"/>
    <col min="8" max="8" width="9.1640625" bestFit="1" customWidth="1"/>
    <col min="9" max="9" width="8.6640625" customWidth="1"/>
    <col min="10" max="10" width="2.1640625" customWidth="1"/>
    <col min="11" max="11" width="12.6640625" customWidth="1"/>
    <col min="12" max="13" width="2.1640625" customWidth="1"/>
    <col min="14" max="14" width="27.6640625" customWidth="1"/>
    <col min="15" max="15" width="9.6640625" style="42" customWidth="1"/>
    <col min="16" max="16" width="6.1640625" style="14" customWidth="1"/>
    <col min="17" max="17" width="12.6640625" customWidth="1"/>
    <col min="18" max="18" width="9.1640625" bestFit="1" customWidth="1"/>
    <col min="19" max="19" width="8.5" customWidth="1"/>
    <col min="20" max="20" width="9.1640625" bestFit="1" customWidth="1"/>
    <col min="21" max="21" width="8.6640625" customWidth="1"/>
    <col min="22" max="22" width="2.1640625" customWidth="1"/>
    <col min="23" max="23" width="12.6640625" customWidth="1"/>
    <col min="24" max="25" width="2.1640625" customWidth="1"/>
    <col min="26" max="26" width="12.33203125" bestFit="1" customWidth="1"/>
  </cols>
  <sheetData>
    <row r="1" spans="2:26" ht="13" customHeight="1">
      <c r="B1" s="421" t="str">
        <f>"To compare portfolios, enter fund allocations here"</f>
        <v>To compare portfolios, enter fund allocations here</v>
      </c>
      <c r="C1" s="252"/>
      <c r="D1" s="421"/>
      <c r="E1" s="421"/>
      <c r="F1" s="421"/>
      <c r="G1" s="421"/>
      <c r="H1" s="421"/>
      <c r="N1" s="421" t="str">
        <f>"To compare portfolios, enter fund allocations here"</f>
        <v>To compare portfolios, enter fund allocations here</v>
      </c>
      <c r="O1" s="252"/>
      <c r="P1" s="463"/>
      <c r="Q1" s="517"/>
      <c r="R1" s="421"/>
      <c r="S1" s="421"/>
      <c r="T1" s="421"/>
    </row>
    <row r="2" spans="2:26" ht="13" customHeight="1" thickBot="1">
      <c r="D2" s="423"/>
      <c r="E2" s="180" t="s">
        <v>547</v>
      </c>
      <c r="K2" s="583" t="s">
        <v>1125</v>
      </c>
      <c r="P2" s="463"/>
      <c r="Q2" s="180" t="s">
        <v>547</v>
      </c>
      <c r="W2" s="583" t="s">
        <v>1125</v>
      </c>
    </row>
    <row r="3" spans="2:26" ht="17" customHeight="1" thickTop="1" thickBot="1">
      <c r="B3" s="36" t="s">
        <v>144</v>
      </c>
      <c r="C3" s="92"/>
      <c r="E3" s="517" t="s">
        <v>925</v>
      </c>
      <c r="N3" s="36" t="s">
        <v>144</v>
      </c>
      <c r="O3" s="92"/>
      <c r="Q3" s="517" t="s">
        <v>925</v>
      </c>
    </row>
    <row r="4" spans="2:26" s="22" customFormat="1" ht="13" customHeight="1" thickTop="1" thickBot="1">
      <c r="C4" s="457"/>
      <c r="D4" s="497" t="s">
        <v>346</v>
      </c>
      <c r="E4" s="167" t="s">
        <v>145</v>
      </c>
      <c r="F4" s="167" t="s">
        <v>146</v>
      </c>
      <c r="G4" s="167" t="s">
        <v>147</v>
      </c>
      <c r="H4" s="167" t="s">
        <v>148</v>
      </c>
      <c r="I4" s="167" t="s">
        <v>149</v>
      </c>
      <c r="K4" s="167" t="s">
        <v>461</v>
      </c>
      <c r="O4" s="457"/>
      <c r="P4" s="497" t="s">
        <v>346</v>
      </c>
      <c r="Q4" s="167" t="s">
        <v>145</v>
      </c>
      <c r="R4" s="167" t="s">
        <v>146</v>
      </c>
      <c r="S4" s="167" t="s">
        <v>147</v>
      </c>
      <c r="T4" s="167" t="s">
        <v>148</v>
      </c>
      <c r="U4" s="167" t="s">
        <v>149</v>
      </c>
      <c r="W4" s="167" t="s">
        <v>987</v>
      </c>
      <c r="Z4"/>
    </row>
    <row r="5" spans="2:26" ht="13" customHeight="1">
      <c r="B5" s="23" t="str">
        <f>Data_TR_USD!$CC8</f>
        <v>Total US Market - TSM</v>
      </c>
      <c r="C5" s="468" t="str">
        <f>Data_TR_USD!$CB8</f>
        <v>VTSMX</v>
      </c>
      <c r="D5" s="498">
        <f t="array" ref="D5:D81">IF(TRANSPOSE(Data_TR_USD!$B5:$BZ5)="", "", TRANSPOSE(Data_TR_USD!$B5:$BZ5))</f>
        <v>1871</v>
      </c>
      <c r="E5" s="490">
        <v>0.5</v>
      </c>
      <c r="F5" s="38">
        <v>0.1</v>
      </c>
      <c r="G5" s="38">
        <v>0.1</v>
      </c>
      <c r="H5" s="38">
        <v>0.1</v>
      </c>
      <c r="I5" s="38">
        <v>0.2</v>
      </c>
      <c r="K5" s="38"/>
      <c r="N5" s="501" t="str">
        <f>Data_TR_USD!$CC8</f>
        <v>Total US Market - TSM</v>
      </c>
      <c r="O5" s="502" t="str">
        <f>Data_TR_USD!$CB8</f>
        <v>VTSMX</v>
      </c>
      <c r="P5" s="503">
        <f t="array" ref="P5:P81">IF(TRANSPOSE(Data_TR_USD!$B5:$BZ5)="", "", TRANSPOSE(Data_TR_USD!$B5:$BZ5))</f>
        <v>1871</v>
      </c>
      <c r="Q5" s="490">
        <v>0.5</v>
      </c>
      <c r="R5" s="38">
        <v>0.25</v>
      </c>
      <c r="S5" s="38">
        <v>0.15</v>
      </c>
      <c r="T5" s="477">
        <v>7.4999999999999997E-2</v>
      </c>
      <c r="U5" s="484">
        <v>0.2</v>
      </c>
      <c r="W5" s="38">
        <v>0.6</v>
      </c>
    </row>
    <row r="6" spans="2:26" ht="13" customHeight="1">
      <c r="B6" s="24" t="str">
        <f>Data_TR_USD!$CC9</f>
        <v>Large Cap Value - LCV</v>
      </c>
      <c r="C6" s="469" t="str">
        <f>Data_TR_USD!$CB9</f>
        <v>VIVAX</v>
      </c>
      <c r="D6" s="491">
        <v>1927</v>
      </c>
      <c r="E6" s="459"/>
      <c r="F6" s="39">
        <v>0.15</v>
      </c>
      <c r="G6" s="39"/>
      <c r="H6" s="39">
        <v>0.1</v>
      </c>
      <c r="I6" s="39"/>
      <c r="K6" s="39"/>
      <c r="N6" s="504" t="str">
        <f>Data_TR_USD!$CC9</f>
        <v>Large Cap Value - LCV</v>
      </c>
      <c r="O6" s="469" t="str">
        <f>Data_TR_USD!$CB9</f>
        <v>VIVAX</v>
      </c>
      <c r="P6" s="505">
        <v>1927</v>
      </c>
      <c r="Q6" s="459"/>
      <c r="R6" s="39"/>
      <c r="S6" s="39">
        <v>0.15</v>
      </c>
      <c r="T6" s="478">
        <v>7.4999999999999997E-2</v>
      </c>
      <c r="U6" s="485"/>
      <c r="W6" s="39"/>
    </row>
    <row r="7" spans="2:26" ht="13" customHeight="1">
      <c r="B7" s="24" t="str">
        <f>Data_TR_USD!$CC10</f>
        <v>Large Cap Blend - LCB (S&amp;P 500)</v>
      </c>
      <c r="C7" s="469" t="str">
        <f>Data_TR_USD!$CB10</f>
        <v>VFINX</v>
      </c>
      <c r="D7" s="491">
        <v>1871</v>
      </c>
      <c r="E7" s="459"/>
      <c r="F7" s="39"/>
      <c r="G7" s="39"/>
      <c r="H7" s="39"/>
      <c r="I7" s="39"/>
      <c r="K7" s="39"/>
      <c r="N7" s="504" t="str">
        <f>Data_TR_USD!$CC10</f>
        <v>Large Cap Blend - LCB (S&amp;P 500)</v>
      </c>
      <c r="O7" s="469" t="str">
        <f>Data_TR_USD!$CB10</f>
        <v>VFINX</v>
      </c>
      <c r="P7" s="505">
        <v>1871</v>
      </c>
      <c r="Q7" s="459"/>
      <c r="R7" s="39"/>
      <c r="S7" s="39"/>
      <c r="T7" s="478"/>
      <c r="U7" s="485"/>
      <c r="W7" s="39"/>
    </row>
    <row r="8" spans="2:26" ht="13" customHeight="1">
      <c r="B8" s="24" t="str">
        <f>Data_TR_USD!$CC11</f>
        <v>Large Cap Growth - LCG</v>
      </c>
      <c r="C8" s="469" t="str">
        <f>Data_TR_USD!$CB11</f>
        <v>VIGRX</v>
      </c>
      <c r="D8" s="491">
        <v>1927</v>
      </c>
      <c r="E8" s="459"/>
      <c r="F8" s="39"/>
      <c r="G8" s="39"/>
      <c r="H8" s="39"/>
      <c r="I8" s="39"/>
      <c r="K8" s="39"/>
      <c r="N8" s="504" t="str">
        <f>Data_TR_USD!$CC11</f>
        <v>Large Cap Growth - LCG</v>
      </c>
      <c r="O8" s="469" t="str">
        <f>Data_TR_USD!$CB11</f>
        <v>VIGRX</v>
      </c>
      <c r="P8" s="505">
        <v>1927</v>
      </c>
      <c r="Q8" s="459"/>
      <c r="R8" s="39"/>
      <c r="S8" s="39"/>
      <c r="T8" s="478"/>
      <c r="U8" s="485"/>
      <c r="W8" s="39"/>
    </row>
    <row r="9" spans="2:26" ht="13" customHeight="1">
      <c r="B9" s="185" t="str">
        <f>Data_TR_USD!$CC12</f>
        <v>Mid-Cap Value - MCV</v>
      </c>
      <c r="C9" s="469" t="str">
        <f>Data_TR_USD!$CB12</f>
        <v>VMVIX</v>
      </c>
      <c r="D9" s="491">
        <v>1927</v>
      </c>
      <c r="E9" s="459"/>
      <c r="F9" s="39"/>
      <c r="G9" s="39"/>
      <c r="H9" s="39"/>
      <c r="I9" s="39"/>
      <c r="K9" s="39"/>
      <c r="N9" s="506" t="str">
        <f>Data_TR_USD!$CC12</f>
        <v>Mid-Cap Value - MCV</v>
      </c>
      <c r="O9" s="469" t="str">
        <f>Data_TR_USD!$CB12</f>
        <v>VMVIX</v>
      </c>
      <c r="P9" s="505">
        <v>1927</v>
      </c>
      <c r="Q9" s="459"/>
      <c r="R9" s="39"/>
      <c r="S9" s="39"/>
      <c r="T9" s="478"/>
      <c r="U9" s="485"/>
      <c r="W9" s="39"/>
    </row>
    <row r="10" spans="2:26" ht="13" customHeight="1">
      <c r="B10" s="24" t="str">
        <f>Data_TR_USD!$CC13</f>
        <v>Mid-Cap Blend - MCB</v>
      </c>
      <c r="C10" s="469" t="str">
        <f>Data_TR_USD!$CB13</f>
        <v>VIMSX</v>
      </c>
      <c r="D10" s="491">
        <v>1927</v>
      </c>
      <c r="E10" s="459"/>
      <c r="F10" s="39">
        <v>0.1</v>
      </c>
      <c r="G10" s="39">
        <v>0.1</v>
      </c>
      <c r="H10" s="39"/>
      <c r="I10" s="39"/>
      <c r="K10" s="39"/>
      <c r="N10" s="504" t="str">
        <f>Data_TR_USD!$CC13</f>
        <v>Mid-Cap Blend - MCB</v>
      </c>
      <c r="O10" s="469" t="str">
        <f>Data_TR_USD!$CB13</f>
        <v>VIMSX</v>
      </c>
      <c r="P10" s="505">
        <v>1927</v>
      </c>
      <c r="Q10" s="459"/>
      <c r="R10" s="39"/>
      <c r="S10" s="39"/>
      <c r="T10" s="478">
        <v>0.05</v>
      </c>
      <c r="U10" s="485"/>
      <c r="W10" s="39"/>
    </row>
    <row r="11" spans="2:26" ht="13" customHeight="1">
      <c r="B11" s="185" t="str">
        <f>Data_TR_USD!$CC14</f>
        <v>Mid-Cap Growth - MCG</v>
      </c>
      <c r="C11" s="469" t="str">
        <f>Data_TR_USD!$CB14</f>
        <v>VMGIX</v>
      </c>
      <c r="D11" s="491">
        <v>1927</v>
      </c>
      <c r="E11" s="459"/>
      <c r="F11" s="39"/>
      <c r="G11" s="39"/>
      <c r="H11" s="39"/>
      <c r="I11" s="39"/>
      <c r="K11" s="39"/>
      <c r="N11" s="506" t="str">
        <f>Data_TR_USD!$CC14</f>
        <v>Mid-Cap Growth - MCG</v>
      </c>
      <c r="O11" s="469" t="str">
        <f>Data_TR_USD!$CB14</f>
        <v>VMGIX</v>
      </c>
      <c r="P11" s="505">
        <v>1927</v>
      </c>
      <c r="Q11" s="459"/>
      <c r="R11" s="39"/>
      <c r="S11" s="39"/>
      <c r="T11" s="478"/>
      <c r="U11" s="485"/>
      <c r="W11" s="39"/>
    </row>
    <row r="12" spans="2:26" ht="13" customHeight="1">
      <c r="B12" s="24" t="str">
        <f>Data_TR_USD!$CC15</f>
        <v>Small Cap Value - SCV</v>
      </c>
      <c r="C12" s="469" t="str">
        <f>Data_TR_USD!$CB15</f>
        <v>VISVX</v>
      </c>
      <c r="D12" s="491">
        <v>1927</v>
      </c>
      <c r="E12" s="459"/>
      <c r="F12" s="39">
        <v>0.1</v>
      </c>
      <c r="G12" s="39">
        <v>0.1</v>
      </c>
      <c r="H12" s="39">
        <v>0.2</v>
      </c>
      <c r="I12" s="39">
        <v>0.1</v>
      </c>
      <c r="K12" s="39"/>
      <c r="N12" s="504" t="str">
        <f>Data_TR_USD!$CC15</f>
        <v>Small Cap Value - SCV</v>
      </c>
      <c r="O12" s="469" t="str">
        <f>Data_TR_USD!$CB15</f>
        <v>VISVX</v>
      </c>
      <c r="P12" s="505">
        <v>1927</v>
      </c>
      <c r="Q12" s="459"/>
      <c r="R12" s="39"/>
      <c r="S12" s="39">
        <v>0.05</v>
      </c>
      <c r="T12" s="478">
        <v>0.05</v>
      </c>
      <c r="U12" s="485"/>
      <c r="W12" s="39"/>
    </row>
    <row r="13" spans="2:26" ht="13" customHeight="1">
      <c r="B13" s="24" t="str">
        <f>Data_TR_USD!$CC16</f>
        <v>Small Cap Blend - SCB</v>
      </c>
      <c r="C13" s="469" t="str">
        <f>Data_TR_USD!$CB16</f>
        <v>NAESX</v>
      </c>
      <c r="D13" s="491">
        <v>1927</v>
      </c>
      <c r="E13" s="459"/>
      <c r="F13" s="39">
        <v>0.05</v>
      </c>
      <c r="G13" s="39">
        <v>0.1</v>
      </c>
      <c r="H13" s="39"/>
      <c r="I13" s="39"/>
      <c r="K13" s="39"/>
      <c r="N13" s="504" t="str">
        <f>Data_TR_USD!$CC16</f>
        <v>Small Cap Blend - SCB</v>
      </c>
      <c r="O13" s="469" t="str">
        <f>Data_TR_USD!$CB16</f>
        <v>NAESX</v>
      </c>
      <c r="P13" s="505">
        <v>1927</v>
      </c>
      <c r="Q13" s="459"/>
      <c r="R13" s="39"/>
      <c r="S13" s="39">
        <v>0.05</v>
      </c>
      <c r="T13" s="478">
        <v>0.05</v>
      </c>
      <c r="U13" s="485"/>
      <c r="W13" s="39"/>
    </row>
    <row r="14" spans="2:26" ht="13" customHeight="1">
      <c r="B14" s="24" t="str">
        <f>Data_TR_USD!$CC17</f>
        <v>Small Cap Growth - SCG</v>
      </c>
      <c r="C14" s="469" t="str">
        <f>Data_TR_USD!$CB17</f>
        <v>VISGX</v>
      </c>
      <c r="D14" s="491">
        <v>1927</v>
      </c>
      <c r="E14" s="459"/>
      <c r="F14" s="39"/>
      <c r="G14" s="39"/>
      <c r="H14" s="39"/>
      <c r="I14" s="39"/>
      <c r="K14" s="39"/>
      <c r="N14" s="504" t="str">
        <f>Data_TR_USD!$CC17</f>
        <v>Small Cap Growth - SCG</v>
      </c>
      <c r="O14" s="469" t="str">
        <f>Data_TR_USD!$CB17</f>
        <v>VISGX</v>
      </c>
      <c r="P14" s="505">
        <v>1927</v>
      </c>
      <c r="Q14" s="459"/>
      <c r="R14" s="39"/>
      <c r="S14" s="39"/>
      <c r="T14" s="478"/>
      <c r="U14" s="485"/>
      <c r="W14" s="39"/>
    </row>
    <row r="15" spans="2:26" ht="13" customHeight="1">
      <c r="B15" s="24" t="str">
        <f>Data_TR_USD!$CC18</f>
        <v xml:space="preserve">Micro Cap </v>
      </c>
      <c r="C15" s="469" t="str">
        <f>Data_TR_USD!$CB18</f>
        <v>BRSIX</v>
      </c>
      <c r="D15" s="491">
        <v>1970</v>
      </c>
      <c r="E15" s="459"/>
      <c r="F15" s="39"/>
      <c r="G15" s="39"/>
      <c r="H15" s="39"/>
      <c r="I15" s="39"/>
      <c r="K15" s="39"/>
      <c r="N15" s="504" t="str">
        <f>Data_TR_USD!$CC18</f>
        <v xml:space="preserve">Micro Cap </v>
      </c>
      <c r="O15" s="469" t="str">
        <f>Data_TR_USD!$CB18</f>
        <v>BRSIX</v>
      </c>
      <c r="P15" s="505">
        <v>1970</v>
      </c>
      <c r="Q15" s="459"/>
      <c r="R15" s="39"/>
      <c r="S15" s="39"/>
      <c r="T15" s="478">
        <v>0.05</v>
      </c>
      <c r="U15" s="485"/>
      <c r="W15" s="39"/>
    </row>
    <row r="16" spans="2:26" ht="13" customHeight="1">
      <c r="B16" s="24" t="str">
        <f>Data_TR_USD!$CC19</f>
        <v>REIT</v>
      </c>
      <c r="C16" s="469" t="str">
        <f>Data_TR_USD!$CB19</f>
        <v>VGSIX</v>
      </c>
      <c r="D16" s="491">
        <v>1970</v>
      </c>
      <c r="E16" s="459"/>
      <c r="F16" s="39"/>
      <c r="G16" s="39"/>
      <c r="H16" s="39">
        <v>0.1</v>
      </c>
      <c r="I16" s="39"/>
      <c r="K16" s="39"/>
      <c r="N16" s="504" t="str">
        <f>Data_TR_USD!$CC19</f>
        <v>REIT</v>
      </c>
      <c r="O16" s="469" t="str">
        <f>Data_TR_USD!$CB19</f>
        <v>VGSIX</v>
      </c>
      <c r="P16" s="505">
        <v>1970</v>
      </c>
      <c r="Q16" s="459"/>
      <c r="R16" s="39"/>
      <c r="S16" s="39">
        <v>0.1</v>
      </c>
      <c r="T16" s="478">
        <v>0.05</v>
      </c>
      <c r="U16" s="485"/>
      <c r="W16" s="39"/>
    </row>
    <row r="17" spans="2:23" ht="13" customHeight="1">
      <c r="B17" s="24" t="str">
        <f>Data_TR_USD!$CC20</f>
        <v>Int'l Developed - EAFE</v>
      </c>
      <c r="C17" s="469" t="str">
        <f>Data_TR_USD!$CB20</f>
        <v>VTMGX</v>
      </c>
      <c r="D17" s="491">
        <v>1970</v>
      </c>
      <c r="E17" s="459"/>
      <c r="F17" s="39"/>
      <c r="G17" s="39"/>
      <c r="H17" s="39"/>
      <c r="I17" s="39"/>
      <c r="K17" s="39"/>
      <c r="N17" s="504" t="str">
        <f>Data_TR_USD!$CC20</f>
        <v>Int'l Developed - EAFE</v>
      </c>
      <c r="O17" s="469" t="str">
        <f>Data_TR_USD!$CB20</f>
        <v>VTMGX</v>
      </c>
      <c r="P17" s="505">
        <v>1970</v>
      </c>
      <c r="Q17" s="459"/>
      <c r="R17" s="39"/>
      <c r="S17" s="39"/>
      <c r="T17" s="478"/>
      <c r="U17" s="485"/>
      <c r="W17" s="39"/>
    </row>
    <row r="18" spans="2:23" ht="13" customHeight="1">
      <c r="B18" s="24" t="str">
        <f>Data_TR_USD!$CC21</f>
        <v>Emerging Mkt - EM</v>
      </c>
      <c r="C18" s="469" t="str">
        <f>Data_TR_USD!$CB21</f>
        <v>VEIEX</v>
      </c>
      <c r="D18" s="491">
        <v>1985</v>
      </c>
      <c r="E18" s="459"/>
      <c r="F18" s="39"/>
      <c r="G18" s="39"/>
      <c r="H18" s="39"/>
      <c r="I18" s="39"/>
      <c r="K18" s="39"/>
      <c r="N18" s="504" t="str">
        <f>Data_TR_USD!$CC21</f>
        <v>Emerging Mkt - EM</v>
      </c>
      <c r="O18" s="469" t="str">
        <f>Data_TR_USD!$CB21</f>
        <v>VEIEX</v>
      </c>
      <c r="P18" s="505">
        <v>1985</v>
      </c>
      <c r="Q18" s="459"/>
      <c r="R18" s="39"/>
      <c r="S18" s="39">
        <v>7.4999999999999997E-2</v>
      </c>
      <c r="T18" s="478">
        <v>7.4999999999999997E-2</v>
      </c>
      <c r="U18" s="485"/>
      <c r="W18" s="39"/>
    </row>
    <row r="19" spans="2:23" ht="13" customHeight="1">
      <c r="B19" s="24" t="str">
        <f>Data_TR_USD!$CC22</f>
        <v>Total Int'l</v>
      </c>
      <c r="C19" s="469" t="str">
        <f>Data_TR_USD!$CB22</f>
        <v>VGTSX</v>
      </c>
      <c r="D19" s="491">
        <v>1970</v>
      </c>
      <c r="E19" s="459">
        <v>0.3</v>
      </c>
      <c r="F19" s="39">
        <v>0.15</v>
      </c>
      <c r="G19" s="39">
        <v>0.2</v>
      </c>
      <c r="H19" s="39">
        <v>0.2</v>
      </c>
      <c r="I19" s="39">
        <v>0.3</v>
      </c>
      <c r="K19" s="39"/>
      <c r="N19" s="504" t="str">
        <f>Data_TR_USD!$CC22</f>
        <v>Total Int'l</v>
      </c>
      <c r="O19" s="469" t="str">
        <f>Data_TR_USD!$CB22</f>
        <v>VGTSX</v>
      </c>
      <c r="P19" s="505">
        <v>1970</v>
      </c>
      <c r="Q19" s="459"/>
      <c r="R19" s="39"/>
      <c r="S19" s="39"/>
      <c r="T19" s="478"/>
      <c r="U19" s="485">
        <v>0.05</v>
      </c>
      <c r="W19" s="39"/>
    </row>
    <row r="20" spans="2:23" ht="13" customHeight="1">
      <c r="B20" s="24" t="str">
        <f>Data_TR_USD!$CC23</f>
        <v>Int'l Pacific</v>
      </c>
      <c r="C20" s="469" t="str">
        <f>Data_TR_USD!$CB23</f>
        <v>VPACX</v>
      </c>
      <c r="D20" s="491">
        <v>1970</v>
      </c>
      <c r="E20" s="459"/>
      <c r="F20" s="39"/>
      <c r="G20" s="39"/>
      <c r="H20" s="39"/>
      <c r="I20" s="39"/>
      <c r="K20" s="39"/>
      <c r="N20" s="504" t="str">
        <f>Data_TR_USD!$CC23</f>
        <v>Int'l Pacific</v>
      </c>
      <c r="O20" s="469" t="str">
        <f>Data_TR_USD!$CB23</f>
        <v>VPACX</v>
      </c>
      <c r="P20" s="505">
        <v>1970</v>
      </c>
      <c r="Q20" s="459"/>
      <c r="R20" s="39"/>
      <c r="S20" s="39">
        <v>7.4999999999999997E-2</v>
      </c>
      <c r="T20" s="478">
        <v>7.4999999999999997E-2</v>
      </c>
      <c r="U20" s="485"/>
      <c r="W20" s="39"/>
    </row>
    <row r="21" spans="2:23" ht="13" customHeight="1">
      <c r="B21" s="24" t="str">
        <f>Data_TR_USD!$CC24</f>
        <v>Int'l Europe</v>
      </c>
      <c r="C21" s="469" t="str">
        <f>Data_TR_USD!$CB24</f>
        <v>VEURX</v>
      </c>
      <c r="D21" s="491">
        <v>1970</v>
      </c>
      <c r="E21" s="459"/>
      <c r="F21" s="39"/>
      <c r="G21" s="39"/>
      <c r="H21" s="39"/>
      <c r="I21" s="39"/>
      <c r="K21" s="39"/>
      <c r="N21" s="504" t="str">
        <f>Data_TR_USD!$CC24</f>
        <v>Int'l Europe</v>
      </c>
      <c r="O21" s="469" t="str">
        <f>Data_TR_USD!$CB24</f>
        <v>VEURX</v>
      </c>
      <c r="P21" s="505">
        <v>1970</v>
      </c>
      <c r="Q21" s="459"/>
      <c r="R21" s="39"/>
      <c r="S21" s="39">
        <v>7.4999999999999997E-2</v>
      </c>
      <c r="T21" s="478">
        <v>7.4999999999999997E-2</v>
      </c>
      <c r="U21" s="485"/>
      <c r="W21" s="39"/>
    </row>
    <row r="22" spans="2:23" ht="13" customHeight="1">
      <c r="B22" s="24" t="str">
        <f>Data_TR_USD!$CC25</f>
        <v>Int'l Value</v>
      </c>
      <c r="C22" s="469" t="str">
        <f>Data_TR_USD!$CB25</f>
        <v>EFV</v>
      </c>
      <c r="D22" s="491">
        <v>1970</v>
      </c>
      <c r="E22" s="459"/>
      <c r="F22" s="39">
        <v>0.1</v>
      </c>
      <c r="G22" s="39">
        <v>0.1</v>
      </c>
      <c r="H22" s="39"/>
      <c r="I22" s="39"/>
      <c r="K22" s="39"/>
      <c r="N22" s="504" t="str">
        <f>Data_TR_USD!$CC25</f>
        <v>Int'l Value</v>
      </c>
      <c r="O22" s="469" t="str">
        <f>Data_TR_USD!$CB25</f>
        <v>EFV</v>
      </c>
      <c r="P22" s="505">
        <v>1970</v>
      </c>
      <c r="Q22" s="459"/>
      <c r="R22" s="39"/>
      <c r="S22" s="39">
        <v>7.4999999999999997E-2</v>
      </c>
      <c r="T22" s="478">
        <v>7.4999999999999997E-2</v>
      </c>
      <c r="U22" s="485"/>
      <c r="W22" s="39"/>
    </row>
    <row r="23" spans="2:23" ht="13" customHeight="1">
      <c r="B23" s="24" t="str">
        <f>Data_TR_USD!$CC26</f>
        <v>Int'l Small</v>
      </c>
      <c r="C23" s="469" t="str">
        <f>Data_TR_USD!$CB26</f>
        <v>VFSVX</v>
      </c>
      <c r="D23" s="491">
        <v>1982</v>
      </c>
      <c r="E23" s="459"/>
      <c r="F23" s="39"/>
      <c r="G23" s="39"/>
      <c r="H23" s="39"/>
      <c r="I23" s="39"/>
      <c r="K23" s="39"/>
      <c r="N23" s="504" t="str">
        <f>Data_TR_USD!$CC26</f>
        <v>Int'l Small</v>
      </c>
      <c r="O23" s="469" t="str">
        <f>Data_TR_USD!$CB26</f>
        <v>VFSVX</v>
      </c>
      <c r="P23" s="505">
        <v>1982</v>
      </c>
      <c r="Q23" s="459"/>
      <c r="R23" s="39"/>
      <c r="S23" s="39"/>
      <c r="T23" s="478"/>
      <c r="U23" s="485"/>
      <c r="W23" s="39"/>
    </row>
    <row r="24" spans="2:23" ht="13" customHeight="1">
      <c r="B24" s="24" t="str">
        <f>Data_TR_USD!$CC27</f>
        <v>Long Term Treasury - LTT</v>
      </c>
      <c r="C24" s="469" t="str">
        <f>Data_TR_USD!$CB27</f>
        <v>VUSTX</v>
      </c>
      <c r="D24" s="491">
        <v>1871</v>
      </c>
      <c r="E24" s="459"/>
      <c r="F24" s="39"/>
      <c r="G24" s="39"/>
      <c r="H24" s="39"/>
      <c r="I24" s="39"/>
      <c r="K24" s="39"/>
      <c r="N24" s="504" t="str">
        <f>Data_TR_USD!$CC27</f>
        <v>Long Term Treasury - LTT</v>
      </c>
      <c r="O24" s="469" t="str">
        <f>Data_TR_USD!$CB27</f>
        <v>VUSTX</v>
      </c>
      <c r="P24" s="505">
        <v>1871</v>
      </c>
      <c r="Q24" s="459">
        <v>0.05</v>
      </c>
      <c r="R24" s="39">
        <v>0.25</v>
      </c>
      <c r="S24" s="39"/>
      <c r="T24" s="478"/>
      <c r="U24" s="485">
        <v>0.25</v>
      </c>
      <c r="W24" s="39"/>
    </row>
    <row r="25" spans="2:23" ht="13" customHeight="1">
      <c r="B25" s="24" t="str">
        <f>Data_TR_USD!$CC28</f>
        <v>Inter. Term Treasury - ITT</v>
      </c>
      <c r="C25" s="469" t="str">
        <f>Data_TR_USD!$CB28</f>
        <v>VFITX</v>
      </c>
      <c r="D25" s="491">
        <v>1871</v>
      </c>
      <c r="E25" s="459"/>
      <c r="F25" s="39"/>
      <c r="G25" s="39"/>
      <c r="H25" s="39"/>
      <c r="I25" s="39"/>
      <c r="K25" s="39"/>
      <c r="N25" s="504" t="str">
        <f>Data_TR_USD!$CC28</f>
        <v>Inter. Term Treasury - ITT</v>
      </c>
      <c r="O25" s="469" t="str">
        <f>Data_TR_USD!$CB28</f>
        <v>VFITX</v>
      </c>
      <c r="P25" s="505">
        <v>1871</v>
      </c>
      <c r="Q25" s="459"/>
      <c r="R25" s="39"/>
      <c r="S25" s="39"/>
      <c r="T25" s="478"/>
      <c r="U25" s="485"/>
      <c r="W25" s="39"/>
    </row>
    <row r="26" spans="2:23" ht="13" customHeight="1">
      <c r="B26" s="24" t="str">
        <f>Data_TR_USD!$CC29</f>
        <v>Short Term Treasury - STT</v>
      </c>
      <c r="C26" s="469" t="str">
        <f>Data_TR_USD!$CB29</f>
        <v>VFISX</v>
      </c>
      <c r="D26" s="491">
        <v>1871</v>
      </c>
      <c r="E26" s="459"/>
      <c r="F26" s="39"/>
      <c r="G26" s="39"/>
      <c r="H26" s="39">
        <v>0.2</v>
      </c>
      <c r="I26" s="39"/>
      <c r="K26" s="39"/>
      <c r="N26" s="504" t="str">
        <f>Data_TR_USD!$CC29</f>
        <v>Short Term Treasury - STT</v>
      </c>
      <c r="O26" s="469" t="str">
        <f>Data_TR_USD!$CB29</f>
        <v>VFISX</v>
      </c>
      <c r="P26" s="505">
        <v>1871</v>
      </c>
      <c r="Q26" s="459"/>
      <c r="R26" s="39"/>
      <c r="S26" s="39"/>
      <c r="T26" s="478"/>
      <c r="U26" s="485">
        <v>0.125</v>
      </c>
      <c r="W26" s="39"/>
    </row>
    <row r="27" spans="2:23" ht="13" customHeight="1">
      <c r="B27" s="24" t="str">
        <f>Data_TR_USD!$CC30</f>
        <v>Total Bond Market - TBM</v>
      </c>
      <c r="C27" s="469" t="str">
        <f>Data_TR_USD!$CB30</f>
        <v>VBMFX</v>
      </c>
      <c r="D27" s="491">
        <v>1871</v>
      </c>
      <c r="E27" s="459">
        <v>0.2</v>
      </c>
      <c r="F27" s="39">
        <v>0.2</v>
      </c>
      <c r="G27" s="39">
        <v>0.2</v>
      </c>
      <c r="H27" s="39"/>
      <c r="I27" s="39">
        <v>0.2</v>
      </c>
      <c r="K27" s="39"/>
      <c r="N27" s="504" t="str">
        <f>Data_TR_USD!$CC30</f>
        <v>Total Bond Market - TBM</v>
      </c>
      <c r="O27" s="469" t="str">
        <f>Data_TR_USD!$CB30</f>
        <v>VBMFX</v>
      </c>
      <c r="P27" s="505">
        <v>1871</v>
      </c>
      <c r="Q27" s="500"/>
      <c r="R27" s="39"/>
      <c r="S27" s="309">
        <v>0.2</v>
      </c>
      <c r="T27" s="479">
        <v>0.15</v>
      </c>
      <c r="U27" s="486"/>
      <c r="W27" s="309">
        <v>0.4</v>
      </c>
    </row>
    <row r="28" spans="2:23" ht="13" customHeight="1">
      <c r="B28" s="24" t="str">
        <f>Data_TR_USD!$CC31</f>
        <v>Short Term Bonds - STB</v>
      </c>
      <c r="C28" s="469" t="str">
        <f>Data_TR_USD!$CB31</f>
        <v>VBISX</v>
      </c>
      <c r="D28" s="491">
        <v>1871</v>
      </c>
      <c r="E28" s="459"/>
      <c r="F28" s="39"/>
      <c r="G28" s="39"/>
      <c r="H28" s="39"/>
      <c r="I28" s="39"/>
      <c r="K28" s="39"/>
      <c r="N28" s="504" t="str">
        <f>Data_TR_USD!$CC31</f>
        <v>Short Term Bonds - STB</v>
      </c>
      <c r="O28" s="469" t="str">
        <f>Data_TR_USD!$CB31</f>
        <v>VBISX</v>
      </c>
      <c r="P28" s="505">
        <v>1871</v>
      </c>
      <c r="Q28" s="459"/>
      <c r="R28" s="39"/>
      <c r="S28" s="39"/>
      <c r="T28" s="478"/>
      <c r="U28" s="485"/>
      <c r="W28" s="39"/>
    </row>
    <row r="29" spans="2:23" ht="13" customHeight="1">
      <c r="B29" s="24" t="str">
        <f>Data_TR_USD!$CC32</f>
        <v>Tbills/Treasury Money Mkt</v>
      </c>
      <c r="C29" s="469" t="str">
        <f>Data_TR_USD!$CB32</f>
        <v>VUSXX</v>
      </c>
      <c r="D29" s="491">
        <v>1871</v>
      </c>
      <c r="E29" s="459"/>
      <c r="F29" s="39">
        <v>0.05</v>
      </c>
      <c r="G29" s="39"/>
      <c r="H29" s="39"/>
      <c r="I29" s="39"/>
      <c r="K29" s="39"/>
      <c r="N29" s="504" t="str">
        <f>Data_TR_USD!$CC32</f>
        <v>Tbills/Treasury Money Mkt</v>
      </c>
      <c r="O29" s="469" t="str">
        <f>Data_TR_USD!$CB32</f>
        <v>VUSXX</v>
      </c>
      <c r="P29" s="505">
        <v>1871</v>
      </c>
      <c r="Q29" s="459"/>
      <c r="R29" s="39">
        <v>0.25</v>
      </c>
      <c r="S29" s="39"/>
      <c r="T29" s="478"/>
      <c r="U29" s="485">
        <v>0.125</v>
      </c>
      <c r="W29" s="39"/>
    </row>
    <row r="30" spans="2:23" ht="13" customHeight="1">
      <c r="B30" s="24" t="str">
        <f>Data_TR_USD!$CC33</f>
        <v>Inter. Term Corporate Bond</v>
      </c>
      <c r="C30" s="469" t="str">
        <f>Data_TR_USD!$CB33</f>
        <v>VCIT</v>
      </c>
      <c r="D30" s="491">
        <v>1970</v>
      </c>
      <c r="E30" s="459"/>
      <c r="F30" s="39"/>
      <c r="G30" s="39"/>
      <c r="H30" s="39">
        <v>0.1</v>
      </c>
      <c r="I30" s="39">
        <v>0.2</v>
      </c>
      <c r="K30" s="39"/>
      <c r="N30" s="504" t="str">
        <f>Data_TR_USD!$CC33</f>
        <v>Inter. Term Corporate Bond</v>
      </c>
      <c r="O30" s="469" t="str">
        <f>Data_TR_USD!$CB33</f>
        <v>VCIT</v>
      </c>
      <c r="P30" s="505">
        <v>1970</v>
      </c>
      <c r="Q30" s="459">
        <v>0.3</v>
      </c>
      <c r="R30" s="39"/>
      <c r="S30" s="39"/>
      <c r="T30" s="478">
        <v>0.15</v>
      </c>
      <c r="U30" s="485"/>
      <c r="W30" s="39"/>
    </row>
    <row r="31" spans="2:23" ht="13" customHeight="1">
      <c r="B31" s="24" t="str">
        <f>Data_TR_USD!$CC34</f>
        <v>Wellington</v>
      </c>
      <c r="C31" s="469" t="str">
        <f>Data_TR_USD!$CB34</f>
        <v>VWELX</v>
      </c>
      <c r="D31" s="491">
        <v>1930</v>
      </c>
      <c r="E31" s="459"/>
      <c r="F31" s="39"/>
      <c r="G31" s="39"/>
      <c r="H31" s="39"/>
      <c r="I31" s="39"/>
      <c r="K31" s="39"/>
      <c r="N31" s="504" t="str">
        <f>Data_TR_USD!$CC34</f>
        <v>Wellington</v>
      </c>
      <c r="O31" s="469" t="str">
        <f>Data_TR_USD!$CB34</f>
        <v>VWELX</v>
      </c>
      <c r="P31" s="505">
        <v>1930</v>
      </c>
      <c r="Q31" s="459"/>
      <c r="R31" s="39"/>
      <c r="S31" s="39"/>
      <c r="T31" s="478"/>
      <c r="U31" s="485"/>
      <c r="W31" s="39"/>
    </row>
    <row r="32" spans="2:23" ht="13" customHeight="1">
      <c r="B32" s="24" t="str">
        <f>Data_TR_USD!$CC35</f>
        <v>Wellesley</v>
      </c>
      <c r="C32" s="469" t="str">
        <f>Data_TR_USD!$CB35</f>
        <v>VWINX</v>
      </c>
      <c r="D32" s="491">
        <v>1970</v>
      </c>
      <c r="E32" s="459"/>
      <c r="F32" s="39"/>
      <c r="G32" s="39"/>
      <c r="H32" s="39"/>
      <c r="I32" s="39"/>
      <c r="K32" s="39"/>
      <c r="N32" s="504" t="str">
        <f>Data_TR_USD!$CC35</f>
        <v>Wellesley</v>
      </c>
      <c r="O32" s="469" t="str">
        <f>Data_TR_USD!$CB35</f>
        <v>VWINX</v>
      </c>
      <c r="P32" s="505">
        <v>1970</v>
      </c>
      <c r="Q32" s="459"/>
      <c r="R32" s="39"/>
      <c r="S32" s="39"/>
      <c r="T32" s="478"/>
      <c r="U32" s="485"/>
      <c r="W32" s="39"/>
    </row>
    <row r="33" spans="2:23" ht="13" customHeight="1">
      <c r="B33" s="26" t="str">
        <f>Data_TR_USD!$CC36</f>
        <v>Windsor</v>
      </c>
      <c r="C33" s="469" t="str">
        <f>Data_TR_USD!$CB36</f>
        <v>VWNDX</v>
      </c>
      <c r="D33" s="491">
        <v>1959</v>
      </c>
      <c r="E33" s="459"/>
      <c r="F33" s="39"/>
      <c r="G33" s="39">
        <v>0.1</v>
      </c>
      <c r="H33" s="39"/>
      <c r="I33" s="39"/>
      <c r="K33" s="39"/>
      <c r="N33" s="507" t="str">
        <f>Data_TR_USD!$CC36</f>
        <v>Windsor</v>
      </c>
      <c r="O33" s="469" t="str">
        <f>Data_TR_USD!$CB36</f>
        <v>VWNDX</v>
      </c>
      <c r="P33" s="505">
        <v>1959</v>
      </c>
      <c r="Q33" s="459"/>
      <c r="R33" s="39"/>
      <c r="S33" s="39"/>
      <c r="T33" s="478"/>
      <c r="U33" s="485"/>
      <c r="W33" s="39"/>
    </row>
    <row r="34" spans="2:23" ht="13" customHeight="1">
      <c r="B34" s="24" t="str">
        <f>Data_TR_USD!$CC37</f>
        <v>Commodities</v>
      </c>
      <c r="C34" s="469" t="str">
        <f>Data_TR_USD!$CB37</f>
        <v>GSG</v>
      </c>
      <c r="D34" s="492">
        <v>1970</v>
      </c>
      <c r="E34" s="459"/>
      <c r="F34" s="39"/>
      <c r="G34" s="39"/>
      <c r="H34" s="39"/>
      <c r="I34" s="39"/>
      <c r="K34" s="39"/>
      <c r="N34" s="504" t="str">
        <f>Data_TR_USD!$CC37</f>
        <v>Commodities</v>
      </c>
      <c r="O34" s="469" t="str">
        <f>Data_TR_USD!$CB37</f>
        <v>GSG</v>
      </c>
      <c r="P34" s="508">
        <v>1970</v>
      </c>
      <c r="Q34" s="459">
        <v>0.15</v>
      </c>
      <c r="R34" s="39"/>
      <c r="S34" s="39"/>
      <c r="T34" s="478"/>
      <c r="U34" s="485"/>
      <c r="W34" s="39"/>
    </row>
    <row r="35" spans="2:23" ht="13" customHeight="1" thickBot="1">
      <c r="B35" s="154" t="str">
        <f>Data_TR_USD!$CC38</f>
        <v>Gold</v>
      </c>
      <c r="C35" s="470" t="str">
        <f>Data_TR_USD!$CB38</f>
        <v>IAU</v>
      </c>
      <c r="D35" s="493">
        <v>1970</v>
      </c>
      <c r="E35" s="461"/>
      <c r="F35" s="40"/>
      <c r="G35" s="40"/>
      <c r="H35" s="40"/>
      <c r="I35" s="40"/>
      <c r="K35" s="444"/>
      <c r="N35" s="509" t="str">
        <f>Data_TR_USD!$CC38</f>
        <v>Gold</v>
      </c>
      <c r="O35" s="473" t="str">
        <f>Data_TR_USD!$CB38</f>
        <v>IAU</v>
      </c>
      <c r="P35" s="510">
        <v>1970</v>
      </c>
      <c r="Q35" s="462"/>
      <c r="R35" s="444">
        <v>0.25</v>
      </c>
      <c r="S35" s="444"/>
      <c r="T35" s="480"/>
      <c r="U35" s="487">
        <v>0.25</v>
      </c>
      <c r="W35" s="444"/>
    </row>
    <row r="36" spans="2:23" ht="13" customHeight="1">
      <c r="B36" s="440" t="str">
        <f>Data_TR_USD!$CC39</f>
        <v>Energy Fund</v>
      </c>
      <c r="C36" s="471" t="str">
        <f>Data_TR_USD!$CB39</f>
        <v>VGENX</v>
      </c>
      <c r="D36" s="494">
        <v>1985</v>
      </c>
      <c r="E36" s="458"/>
      <c r="F36" s="443"/>
      <c r="G36" s="443"/>
      <c r="H36" s="443"/>
      <c r="I36" s="443"/>
      <c r="K36" s="443"/>
      <c r="N36" s="511" t="str">
        <f>Data_TR_USD!$CC39</f>
        <v>Energy Fund</v>
      </c>
      <c r="O36" s="474" t="str">
        <f>Data_TR_USD!$CB39</f>
        <v>VGENX</v>
      </c>
      <c r="P36" s="512">
        <v>1985</v>
      </c>
      <c r="Q36" s="458"/>
      <c r="R36" s="443"/>
      <c r="S36" s="443"/>
      <c r="T36" s="481"/>
      <c r="U36" s="488"/>
      <c r="W36" s="443"/>
    </row>
    <row r="37" spans="2:23" ht="13" customHeight="1">
      <c r="B37" s="440" t="str">
        <f>Data_TR_USD!$CC40</f>
        <v>Health Care Fund</v>
      </c>
      <c r="C37" s="469" t="str">
        <f>Data_TR_USD!$CB40</f>
        <v>VGHCX</v>
      </c>
      <c r="D37" s="495">
        <v>1985</v>
      </c>
      <c r="E37" s="459"/>
      <c r="F37" s="39"/>
      <c r="G37" s="39"/>
      <c r="H37" s="39"/>
      <c r="I37" s="39"/>
      <c r="K37" s="39"/>
      <c r="N37" s="511" t="str">
        <f>Data_TR_USD!$CC40</f>
        <v>Health Care Fund</v>
      </c>
      <c r="O37" s="475" t="str">
        <f>Data_TR_USD!$CB40</f>
        <v>VGHCX</v>
      </c>
      <c r="P37" s="513">
        <v>1985</v>
      </c>
      <c r="Q37" s="459"/>
      <c r="R37" s="39"/>
      <c r="S37" s="39"/>
      <c r="T37" s="478"/>
      <c r="U37" s="485"/>
      <c r="W37" s="39"/>
    </row>
    <row r="38" spans="2:23" ht="13" customHeight="1">
      <c r="B38" s="440" t="str">
        <f>Data_TR_USD!$CC41</f>
        <v>Precious Metals Fund</v>
      </c>
      <c r="C38" s="469" t="str">
        <f>Data_TR_USD!$CB41</f>
        <v>VGPMX</v>
      </c>
      <c r="D38" s="495">
        <v>1985</v>
      </c>
      <c r="E38" s="459"/>
      <c r="F38" s="39"/>
      <c r="G38" s="39"/>
      <c r="H38" s="39"/>
      <c r="I38" s="39"/>
      <c r="K38" s="39"/>
      <c r="N38" s="511" t="str">
        <f>Data_TR_USD!$CC41</f>
        <v>Precious Metals Fund</v>
      </c>
      <c r="O38" s="475" t="str">
        <f>Data_TR_USD!$CB41</f>
        <v>VGPMX</v>
      </c>
      <c r="P38" s="513">
        <v>1985</v>
      </c>
      <c r="Q38" s="459"/>
      <c r="R38" s="39"/>
      <c r="S38" s="39"/>
      <c r="T38" s="478"/>
      <c r="U38" s="485"/>
      <c r="W38" s="39"/>
    </row>
    <row r="39" spans="2:23" ht="13" customHeight="1">
      <c r="B39" s="440" t="str">
        <f>Data_TR_USD!$CC42</f>
        <v>Windsor II</v>
      </c>
      <c r="C39" s="469" t="str">
        <f>Data_TR_USD!$CB42</f>
        <v>VWNFX</v>
      </c>
      <c r="D39" s="495">
        <v>1985</v>
      </c>
      <c r="E39" s="459"/>
      <c r="F39" s="39"/>
      <c r="G39" s="39"/>
      <c r="H39" s="39"/>
      <c r="I39" s="39"/>
      <c r="K39" s="39"/>
      <c r="N39" s="511" t="str">
        <f>Data_TR_USD!$CC42</f>
        <v>Windsor II</v>
      </c>
      <c r="O39" s="475" t="str">
        <f>Data_TR_USD!$CB42</f>
        <v>VWNFX</v>
      </c>
      <c r="P39" s="513">
        <v>1985</v>
      </c>
      <c r="Q39" s="459"/>
      <c r="R39" s="39"/>
      <c r="S39" s="39"/>
      <c r="T39" s="478"/>
      <c r="U39" s="485"/>
      <c r="W39" s="39"/>
    </row>
    <row r="40" spans="2:23" ht="13" customHeight="1">
      <c r="B40" s="26" t="str">
        <f>Data_TR_USD!$CC43</f>
        <v>Short term Tax Exempt Munis</v>
      </c>
      <c r="C40" s="469" t="str">
        <f>Data_TR_USD!$CB43</f>
        <v>VWSTX</v>
      </c>
      <c r="D40" s="495">
        <v>1978</v>
      </c>
      <c r="E40" s="459"/>
      <c r="F40" s="39"/>
      <c r="G40" s="39"/>
      <c r="H40" s="39"/>
      <c r="I40" s="39"/>
      <c r="K40" s="39"/>
      <c r="N40" s="507" t="str">
        <f>Data_TR_USD!$CC43</f>
        <v>Short term Tax Exempt Munis</v>
      </c>
      <c r="O40" s="475" t="str">
        <f>Data_TR_USD!$CB43</f>
        <v>VWSTX</v>
      </c>
      <c r="P40" s="513">
        <v>1978</v>
      </c>
      <c r="Q40" s="459"/>
      <c r="R40" s="39"/>
      <c r="S40" s="39"/>
      <c r="T40" s="478"/>
      <c r="U40" s="485"/>
      <c r="W40" s="39"/>
    </row>
    <row r="41" spans="2:23" ht="13" customHeight="1">
      <c r="B41" s="26" t="str">
        <f>Data_TR_USD!$CC44</f>
        <v>Inter Tem Tax Exempt Munis</v>
      </c>
      <c r="C41" s="469" t="str">
        <f>Data_TR_USD!$CB44</f>
        <v>VWITX</v>
      </c>
      <c r="D41" s="495">
        <v>1978</v>
      </c>
      <c r="E41" s="459"/>
      <c r="F41" s="39"/>
      <c r="G41" s="39"/>
      <c r="H41" s="39"/>
      <c r="I41" s="39"/>
      <c r="K41" s="39"/>
      <c r="N41" s="507" t="str">
        <f>Data_TR_USD!$CC44</f>
        <v>Inter Tem Tax Exempt Munis</v>
      </c>
      <c r="O41" s="475" t="str">
        <f>Data_TR_USD!$CB44</f>
        <v>VWITX</v>
      </c>
      <c r="P41" s="513">
        <v>1978</v>
      </c>
      <c r="Q41" s="459"/>
      <c r="R41" s="39"/>
      <c r="S41" s="39"/>
      <c r="T41" s="478"/>
      <c r="U41" s="485"/>
      <c r="W41" s="39"/>
    </row>
    <row r="42" spans="2:23" ht="13" customHeight="1">
      <c r="B42" s="26" t="str">
        <f>Data_TR_USD!$CC45</f>
        <v>Long Term Tax Exempt Munis</v>
      </c>
      <c r="C42" s="469" t="str">
        <f>Data_TR_USD!$CB45</f>
        <v>VWLTX</v>
      </c>
      <c r="D42" s="495">
        <v>1978</v>
      </c>
      <c r="E42" s="459"/>
      <c r="F42" s="39"/>
      <c r="G42" s="39"/>
      <c r="H42" s="39"/>
      <c r="I42" s="39"/>
      <c r="K42" s="39"/>
      <c r="N42" s="507" t="str">
        <f>Data_TR_USD!$CC45</f>
        <v>Long Term Tax Exempt Munis</v>
      </c>
      <c r="O42" s="475" t="str">
        <f>Data_TR_USD!$CB45</f>
        <v>VWLTX</v>
      </c>
      <c r="P42" s="513">
        <v>1978</v>
      </c>
      <c r="Q42" s="459"/>
      <c r="R42" s="39"/>
      <c r="S42" s="39"/>
      <c r="T42" s="478"/>
      <c r="U42" s="485"/>
      <c r="W42" s="39"/>
    </row>
    <row r="43" spans="2:23" ht="13" customHeight="1">
      <c r="B43" s="26" t="str">
        <f>Data_TR_USD!$CC46</f>
        <v>Short Term Investment Grade</v>
      </c>
      <c r="C43" s="469" t="str">
        <f>Data_TR_USD!$CB46</f>
        <v>VFSTX</v>
      </c>
      <c r="D43" s="495">
        <v>1976</v>
      </c>
      <c r="E43" s="459"/>
      <c r="F43" s="39"/>
      <c r="G43" s="39"/>
      <c r="H43" s="39"/>
      <c r="I43" s="39"/>
      <c r="K43" s="39"/>
      <c r="N43" s="507" t="str">
        <f>Data_TR_USD!$CC46</f>
        <v>Short Term Investment Grade</v>
      </c>
      <c r="O43" s="475" t="str">
        <f>Data_TR_USD!$CB46</f>
        <v>VFSTX</v>
      </c>
      <c r="P43" s="513">
        <v>1976</v>
      </c>
      <c r="Q43" s="459"/>
      <c r="R43" s="39"/>
      <c r="S43" s="39"/>
      <c r="T43" s="478"/>
      <c r="U43" s="485"/>
      <c r="W43" s="39"/>
    </row>
    <row r="44" spans="2:23" ht="13" customHeight="1">
      <c r="B44" s="26" t="str">
        <f>Data_TR_USD!$CC47</f>
        <v>High Yield Corporates</v>
      </c>
      <c r="C44" s="469" t="str">
        <f>Data_TR_USD!$CB47</f>
        <v>VWEHX</v>
      </c>
      <c r="D44" s="495">
        <v>1979</v>
      </c>
      <c r="E44" s="459"/>
      <c r="F44" s="39"/>
      <c r="G44" s="39"/>
      <c r="H44" s="39"/>
      <c r="I44" s="39"/>
      <c r="K44" s="39"/>
      <c r="N44" s="507" t="str">
        <f>Data_TR_USD!$CC47</f>
        <v>High Yield Corporates</v>
      </c>
      <c r="O44" s="475" t="str">
        <f>Data_TR_USD!$CB47</f>
        <v>VWEHX</v>
      </c>
      <c r="P44" s="513">
        <v>1979</v>
      </c>
      <c r="Q44" s="459"/>
      <c r="R44" s="39"/>
      <c r="S44" s="39"/>
      <c r="T44" s="478"/>
      <c r="U44" s="485"/>
      <c r="W44" s="39"/>
    </row>
    <row r="45" spans="2:23" ht="13" customHeight="1">
      <c r="B45" s="24" t="str">
        <f>Data_TR_USD!$CC48</f>
        <v>TIPS</v>
      </c>
      <c r="C45" s="469" t="str">
        <f>Data_TR_USD!$CB48</f>
        <v>VIPSX</v>
      </c>
      <c r="D45" s="495">
        <v>1985</v>
      </c>
      <c r="E45" s="459"/>
      <c r="F45" s="39"/>
      <c r="G45" s="39"/>
      <c r="H45" s="39"/>
      <c r="I45" s="39"/>
      <c r="K45" s="39"/>
      <c r="N45" s="504" t="str">
        <f>Data_TR_USD!$CC48</f>
        <v>TIPS</v>
      </c>
      <c r="O45" s="475" t="str">
        <f>Data_TR_USD!$CB48</f>
        <v>VIPSX</v>
      </c>
      <c r="P45" s="513">
        <v>1985</v>
      </c>
      <c r="Q45" s="459"/>
      <c r="R45" s="39"/>
      <c r="S45" s="39"/>
      <c r="T45" s="478"/>
      <c r="U45" s="485"/>
      <c r="W45" s="39"/>
    </row>
    <row r="46" spans="2:23" ht="13" customHeight="1">
      <c r="B46" s="440" t="str">
        <f>Data_TR_USD!$CC49</f>
        <v>Global Bond Fund</v>
      </c>
      <c r="C46" s="469" t="str">
        <f>Data_TR_USD!$CB49</f>
        <v>PGBDX</v>
      </c>
      <c r="D46" s="495">
        <v>1985</v>
      </c>
      <c r="E46" s="459"/>
      <c r="F46" s="39"/>
      <c r="G46" s="39"/>
      <c r="H46" s="39"/>
      <c r="I46" s="39"/>
      <c r="K46" s="39"/>
      <c r="N46" s="511" t="str">
        <f>Data_TR_USD!$CC49</f>
        <v>Global Bond Fund</v>
      </c>
      <c r="O46" s="475" t="str">
        <f>Data_TR_USD!$CB49</f>
        <v>PGBDX</v>
      </c>
      <c r="P46" s="513">
        <v>1985</v>
      </c>
      <c r="Q46" s="459"/>
      <c r="R46" s="39"/>
      <c r="S46" s="39"/>
      <c r="T46" s="478"/>
      <c r="U46" s="485"/>
      <c r="W46" s="39"/>
    </row>
    <row r="47" spans="2:23" ht="13" customHeight="1">
      <c r="B47" s="441" t="str">
        <f>Data_TR_USD!$CC50</f>
        <v>Int'l Bond Fund</v>
      </c>
      <c r="C47" s="469" t="str">
        <f>Data_TR_USD!$CB50</f>
        <v>VTIBX</v>
      </c>
      <c r="D47" s="495">
        <v>1985</v>
      </c>
      <c r="E47" s="459"/>
      <c r="F47" s="39"/>
      <c r="G47" s="39"/>
      <c r="H47" s="39"/>
      <c r="I47" s="39"/>
      <c r="K47" s="39"/>
      <c r="N47" s="514" t="str">
        <f>Data_TR_USD!$CC50</f>
        <v>Int'l Bond Fund</v>
      </c>
      <c r="O47" s="475" t="str">
        <f>Data_TR_USD!$CB50</f>
        <v>VTIBX</v>
      </c>
      <c r="P47" s="513">
        <v>1985</v>
      </c>
      <c r="Q47" s="459"/>
      <c r="R47" s="39"/>
      <c r="S47" s="39"/>
      <c r="T47" s="478"/>
      <c r="U47" s="485"/>
      <c r="W47" s="39"/>
    </row>
    <row r="48" spans="2:23" ht="13" customHeight="1">
      <c r="B48" s="441" t="str">
        <f>Data_TR_USD!$CC51</f>
        <v>Extended Market</v>
      </c>
      <c r="C48" s="469" t="str">
        <f>Data_TR_USD!$CB51</f>
        <v>VEXMX</v>
      </c>
      <c r="D48" s="495">
        <v>1984</v>
      </c>
      <c r="E48" s="459"/>
      <c r="F48" s="39"/>
      <c r="G48" s="39"/>
      <c r="H48" s="39"/>
      <c r="I48" s="39"/>
      <c r="K48" s="39"/>
      <c r="N48" s="514" t="str">
        <f>Data_TR_USD!$CC51</f>
        <v>Extended Market</v>
      </c>
      <c r="O48" s="475" t="str">
        <f>Data_TR_USD!$CB51</f>
        <v>VEXMX</v>
      </c>
      <c r="P48" s="513">
        <v>1984</v>
      </c>
      <c r="Q48" s="459"/>
      <c r="R48" s="39"/>
      <c r="S48" s="39"/>
      <c r="T48" s="478"/>
      <c r="U48" s="485"/>
      <c r="W48" s="39"/>
    </row>
    <row r="49" spans="2:23" ht="13" customHeight="1" thickBot="1">
      <c r="B49" s="496" t="str">
        <f>Data_TR_USD!$CC52</f>
        <v>Momentum</v>
      </c>
      <c r="C49" s="472" t="str">
        <f>Data_TR_USD!$CB52</f>
        <v>MTUM</v>
      </c>
      <c r="D49" s="493">
        <v>1982</v>
      </c>
      <c r="E49" s="460"/>
      <c r="F49" s="446"/>
      <c r="G49" s="446"/>
      <c r="H49" s="446"/>
      <c r="I49" s="446"/>
      <c r="K49" s="446"/>
      <c r="N49" s="445" t="str">
        <f>Data_TR_USD!$CC52</f>
        <v>Momentum</v>
      </c>
      <c r="O49" s="476" t="str">
        <f>Data_TR_USD!$CB52</f>
        <v>MTUM</v>
      </c>
      <c r="P49" s="510">
        <v>1982</v>
      </c>
      <c r="Q49" s="460"/>
      <c r="R49" s="446"/>
      <c r="S49" s="446"/>
      <c r="T49" s="482"/>
      <c r="U49" s="489"/>
      <c r="W49" s="446"/>
    </row>
    <row r="50" spans="2:23" ht="13" customHeight="1">
      <c r="B50" s="440" t="str">
        <f>Data_TR_USD!$CC53</f>
        <v/>
      </c>
      <c r="C50" s="471" t="str">
        <f>Data_TR_USD!$CB53</f>
        <v/>
      </c>
      <c r="D50" s="494" t="str">
        <v/>
      </c>
      <c r="E50" s="458"/>
      <c r="F50" s="443"/>
      <c r="G50" s="443"/>
      <c r="H50" s="443"/>
      <c r="I50" s="443"/>
      <c r="K50" s="443"/>
      <c r="N50" s="511" t="str">
        <f>Data_TR_USD!$CC53</f>
        <v/>
      </c>
      <c r="O50" s="474" t="str">
        <f>Data_TR_USD!$CB53</f>
        <v/>
      </c>
      <c r="P50" s="512" t="str">
        <v/>
      </c>
      <c r="Q50" s="458"/>
      <c r="R50" s="443"/>
      <c r="S50" s="443"/>
      <c r="T50" s="481"/>
      <c r="U50" s="488"/>
      <c r="W50" s="443"/>
    </row>
    <row r="51" spans="2:23" ht="13" customHeight="1">
      <c r="B51" s="440" t="str">
        <f>Data_TR_USD!$CC54</f>
        <v/>
      </c>
      <c r="C51" s="469" t="str">
        <f>Data_TR_USD!$CB54</f>
        <v/>
      </c>
      <c r="D51" s="495" t="str">
        <v/>
      </c>
      <c r="E51" s="459"/>
      <c r="F51" s="39"/>
      <c r="G51" s="39"/>
      <c r="H51" s="39"/>
      <c r="I51" s="39"/>
      <c r="K51" s="39"/>
      <c r="N51" s="511" t="str">
        <f>Data_TR_USD!$CC54</f>
        <v/>
      </c>
      <c r="O51" s="475" t="str">
        <f>Data_TR_USD!$CB54</f>
        <v/>
      </c>
      <c r="P51" s="513" t="str">
        <v/>
      </c>
      <c r="Q51" s="459"/>
      <c r="R51" s="39"/>
      <c r="S51" s="39"/>
      <c r="T51" s="478"/>
      <c r="U51" s="485"/>
      <c r="W51" s="39"/>
    </row>
    <row r="52" spans="2:23" ht="13" customHeight="1">
      <c r="B52" s="440" t="str">
        <f>Data_TR_USD!$CC55</f>
        <v/>
      </c>
      <c r="C52" s="469" t="str">
        <f>Data_TR_USD!$CB55</f>
        <v/>
      </c>
      <c r="D52" s="495" t="str">
        <v/>
      </c>
      <c r="E52" s="459"/>
      <c r="F52" s="39"/>
      <c r="G52" s="39"/>
      <c r="H52" s="39"/>
      <c r="I52" s="39"/>
      <c r="K52" s="39"/>
      <c r="N52" s="511" t="str">
        <f>Data_TR_USD!$CC55</f>
        <v/>
      </c>
      <c r="O52" s="475" t="str">
        <f>Data_TR_USD!$CB55</f>
        <v/>
      </c>
      <c r="P52" s="513" t="str">
        <v/>
      </c>
      <c r="Q52" s="459"/>
      <c r="R52" s="39"/>
      <c r="S52" s="39"/>
      <c r="T52" s="478"/>
      <c r="U52" s="485"/>
      <c r="W52" s="39"/>
    </row>
    <row r="53" spans="2:23" ht="13" customHeight="1">
      <c r="B53" s="24" t="str">
        <f>Data_TR_USD!$CC56</f>
        <v/>
      </c>
      <c r="C53" s="469" t="str">
        <f>Data_TR_USD!$CB56</f>
        <v/>
      </c>
      <c r="D53" s="495" t="str">
        <v/>
      </c>
      <c r="E53" s="459"/>
      <c r="F53" s="39"/>
      <c r="G53" s="39"/>
      <c r="H53" s="39"/>
      <c r="I53" s="39"/>
      <c r="K53" s="39"/>
      <c r="N53" s="504" t="str">
        <f>Data_TR_USD!$CC56</f>
        <v/>
      </c>
      <c r="O53" s="475" t="str">
        <f>Data_TR_USD!$CB56</f>
        <v/>
      </c>
      <c r="P53" s="513" t="str">
        <v/>
      </c>
      <c r="Q53" s="459"/>
      <c r="R53" s="39"/>
      <c r="S53" s="39"/>
      <c r="T53" s="478"/>
      <c r="U53" s="485"/>
      <c r="W53" s="39"/>
    </row>
    <row r="54" spans="2:23" ht="13" customHeight="1">
      <c r="B54" s="24" t="str">
        <f>Data_TR_USD!$CC57</f>
        <v/>
      </c>
      <c r="C54" s="469" t="str">
        <f>Data_TR_USD!$CB57</f>
        <v/>
      </c>
      <c r="D54" s="495" t="str">
        <v/>
      </c>
      <c r="E54" s="459"/>
      <c r="F54" s="39"/>
      <c r="G54" s="39"/>
      <c r="H54" s="39"/>
      <c r="I54" s="39"/>
      <c r="K54" s="39"/>
      <c r="N54" s="504" t="str">
        <f>Data_TR_USD!$CC57</f>
        <v/>
      </c>
      <c r="O54" s="475" t="str">
        <f>Data_TR_USD!$CB57</f>
        <v/>
      </c>
      <c r="P54" s="513" t="str">
        <v/>
      </c>
      <c r="Q54" s="459"/>
      <c r="R54" s="39"/>
      <c r="S54" s="39"/>
      <c r="T54" s="478"/>
      <c r="U54" s="485"/>
      <c r="W54" s="39"/>
    </row>
    <row r="55" spans="2:23" ht="13" customHeight="1">
      <c r="B55" s="24" t="str">
        <f>Data_TR_USD!$CC58</f>
        <v/>
      </c>
      <c r="C55" s="469" t="str">
        <f>Data_TR_USD!$CB58</f>
        <v/>
      </c>
      <c r="D55" s="495" t="str">
        <v/>
      </c>
      <c r="E55" s="459"/>
      <c r="F55" s="39"/>
      <c r="G55" s="39"/>
      <c r="H55" s="39"/>
      <c r="I55" s="39"/>
      <c r="K55" s="39"/>
      <c r="N55" s="504" t="str">
        <f>Data_TR_USD!$CC58</f>
        <v/>
      </c>
      <c r="O55" s="475" t="str">
        <f>Data_TR_USD!$CB58</f>
        <v/>
      </c>
      <c r="P55" s="513" t="str">
        <v/>
      </c>
      <c r="Q55" s="459"/>
      <c r="R55" s="39"/>
      <c r="S55" s="39"/>
      <c r="T55" s="478"/>
      <c r="U55" s="485"/>
      <c r="W55" s="39"/>
    </row>
    <row r="56" spans="2:23" ht="13" customHeight="1">
      <c r="B56" s="24" t="str">
        <f>Data_TR_USD!$CC59</f>
        <v/>
      </c>
      <c r="C56" s="469" t="str">
        <f>Data_TR_USD!$CB59</f>
        <v/>
      </c>
      <c r="D56" s="495" t="str">
        <v/>
      </c>
      <c r="E56" s="459"/>
      <c r="F56" s="39"/>
      <c r="G56" s="39"/>
      <c r="H56" s="39"/>
      <c r="I56" s="39"/>
      <c r="K56" s="39"/>
      <c r="N56" s="504" t="str">
        <f>Data_TR_USD!$CC59</f>
        <v/>
      </c>
      <c r="O56" s="475" t="str">
        <f>Data_TR_USD!$CB59</f>
        <v/>
      </c>
      <c r="P56" s="513" t="str">
        <v/>
      </c>
      <c r="Q56" s="459"/>
      <c r="R56" s="39"/>
      <c r="S56" s="39"/>
      <c r="T56" s="478"/>
      <c r="U56" s="485"/>
      <c r="W56" s="39"/>
    </row>
    <row r="57" spans="2:23" ht="13" customHeight="1">
      <c r="B57" s="24" t="str">
        <f>Data_TR_USD!$CC60</f>
        <v/>
      </c>
      <c r="C57" s="469" t="str">
        <f>Data_TR_USD!$CB60</f>
        <v/>
      </c>
      <c r="D57" s="495" t="str">
        <v/>
      </c>
      <c r="E57" s="459"/>
      <c r="F57" s="39"/>
      <c r="G57" s="39"/>
      <c r="H57" s="39"/>
      <c r="I57" s="39"/>
      <c r="K57" s="39"/>
      <c r="N57" s="504" t="str">
        <f>Data_TR_USD!$CC60</f>
        <v/>
      </c>
      <c r="O57" s="475" t="str">
        <f>Data_TR_USD!$CB60</f>
        <v/>
      </c>
      <c r="P57" s="513" t="str">
        <v/>
      </c>
      <c r="Q57" s="459"/>
      <c r="R57" s="39"/>
      <c r="S57" s="39"/>
      <c r="T57" s="478"/>
      <c r="U57" s="485"/>
      <c r="W57" s="39"/>
    </row>
    <row r="58" spans="2:23" ht="13" customHeight="1">
      <c r="B58" s="24" t="str">
        <f>Data_TR_USD!$CC61</f>
        <v/>
      </c>
      <c r="C58" s="469" t="str">
        <f>Data_TR_USD!$CB61</f>
        <v/>
      </c>
      <c r="D58" s="495" t="str">
        <v/>
      </c>
      <c r="E58" s="459"/>
      <c r="F58" s="39"/>
      <c r="G58" s="39"/>
      <c r="H58" s="39"/>
      <c r="I58" s="39"/>
      <c r="K58" s="39"/>
      <c r="N58" s="504" t="str">
        <f>Data_TR_USD!$CC61</f>
        <v/>
      </c>
      <c r="O58" s="475" t="str">
        <f>Data_TR_USD!$CB61</f>
        <v/>
      </c>
      <c r="P58" s="513" t="str">
        <v/>
      </c>
      <c r="Q58" s="459"/>
      <c r="R58" s="39"/>
      <c r="S58" s="39"/>
      <c r="T58" s="478"/>
      <c r="U58" s="485"/>
      <c r="W58" s="39"/>
    </row>
    <row r="59" spans="2:23" ht="13" customHeight="1">
      <c r="B59" s="24" t="str">
        <f>Data_TR_USD!$CC62</f>
        <v/>
      </c>
      <c r="C59" s="469" t="str">
        <f>Data_TR_USD!$CB62</f>
        <v/>
      </c>
      <c r="D59" s="495" t="str">
        <v/>
      </c>
      <c r="E59" s="459"/>
      <c r="F59" s="39"/>
      <c r="G59" s="39"/>
      <c r="H59" s="39"/>
      <c r="I59" s="39"/>
      <c r="K59" s="39"/>
      <c r="N59" s="504" t="str">
        <f>Data_TR_USD!$CC62</f>
        <v/>
      </c>
      <c r="O59" s="475" t="str">
        <f>Data_TR_USD!$CB62</f>
        <v/>
      </c>
      <c r="P59" s="513" t="str">
        <v/>
      </c>
      <c r="Q59" s="459"/>
      <c r="R59" s="39"/>
      <c r="S59" s="39"/>
      <c r="T59" s="478"/>
      <c r="U59" s="485"/>
      <c r="W59" s="39"/>
    </row>
    <row r="60" spans="2:23" ht="13" customHeight="1">
      <c r="B60" s="24" t="str">
        <f>Data_TR_USD!$CC63</f>
        <v/>
      </c>
      <c r="C60" s="469" t="str">
        <f>Data_TR_USD!$CB63</f>
        <v/>
      </c>
      <c r="D60" s="495" t="str">
        <v/>
      </c>
      <c r="E60" s="459"/>
      <c r="F60" s="39"/>
      <c r="G60" s="39"/>
      <c r="H60" s="39"/>
      <c r="I60" s="39"/>
      <c r="K60" s="39"/>
      <c r="N60" s="504" t="str">
        <f>Data_TR_USD!$CC63</f>
        <v/>
      </c>
      <c r="O60" s="475" t="str">
        <f>Data_TR_USD!$CB63</f>
        <v/>
      </c>
      <c r="P60" s="513" t="str">
        <v/>
      </c>
      <c r="Q60" s="459"/>
      <c r="R60" s="39"/>
      <c r="S60" s="39"/>
      <c r="T60" s="478"/>
      <c r="U60" s="485"/>
      <c r="W60" s="39"/>
    </row>
    <row r="61" spans="2:23" ht="13" customHeight="1">
      <c r="B61" s="24" t="str">
        <f>Data_TR_USD!$CC64</f>
        <v/>
      </c>
      <c r="C61" s="469" t="str">
        <f>Data_TR_USD!$CB64</f>
        <v/>
      </c>
      <c r="D61" s="495" t="str">
        <v/>
      </c>
      <c r="E61" s="459"/>
      <c r="F61" s="39"/>
      <c r="G61" s="39"/>
      <c r="H61" s="39"/>
      <c r="I61" s="39"/>
      <c r="K61" s="39"/>
      <c r="N61" s="504" t="str">
        <f>Data_TR_USD!$CC64</f>
        <v/>
      </c>
      <c r="O61" s="475" t="str">
        <f>Data_TR_USD!$CB64</f>
        <v/>
      </c>
      <c r="P61" s="513" t="str">
        <v/>
      </c>
      <c r="Q61" s="459"/>
      <c r="R61" s="39"/>
      <c r="S61" s="39"/>
      <c r="T61" s="478"/>
      <c r="U61" s="485"/>
      <c r="W61" s="39"/>
    </row>
    <row r="62" spans="2:23" ht="13" customHeight="1">
      <c r="B62" s="24" t="str">
        <f>Data_TR_USD!$CC65</f>
        <v/>
      </c>
      <c r="C62" s="469" t="str">
        <f>Data_TR_USD!$CB65</f>
        <v/>
      </c>
      <c r="D62" s="495" t="str">
        <v/>
      </c>
      <c r="E62" s="459"/>
      <c r="F62" s="39"/>
      <c r="G62" s="39"/>
      <c r="H62" s="39"/>
      <c r="I62" s="39"/>
      <c r="K62" s="39"/>
      <c r="N62" s="504" t="str">
        <f>Data_TR_USD!$CC65</f>
        <v/>
      </c>
      <c r="O62" s="475" t="str">
        <f>Data_TR_USD!$CB65</f>
        <v/>
      </c>
      <c r="P62" s="513" t="str">
        <v/>
      </c>
      <c r="Q62" s="459"/>
      <c r="R62" s="39"/>
      <c r="S62" s="39"/>
      <c r="T62" s="478"/>
      <c r="U62" s="485"/>
      <c r="W62" s="39"/>
    </row>
    <row r="63" spans="2:23" ht="13" customHeight="1">
      <c r="B63" s="24" t="str">
        <f>Data_TR_USD!$CC66</f>
        <v/>
      </c>
      <c r="C63" s="469" t="str">
        <f>Data_TR_USD!$CB66</f>
        <v/>
      </c>
      <c r="D63" s="495" t="str">
        <v/>
      </c>
      <c r="E63" s="459"/>
      <c r="F63" s="39"/>
      <c r="G63" s="39"/>
      <c r="H63" s="39"/>
      <c r="I63" s="39"/>
      <c r="K63" s="39"/>
      <c r="N63" s="504" t="str">
        <f>Data_TR_USD!$CC66</f>
        <v/>
      </c>
      <c r="O63" s="475" t="str">
        <f>Data_TR_USD!$CB66</f>
        <v/>
      </c>
      <c r="P63" s="513" t="str">
        <v/>
      </c>
      <c r="Q63" s="459"/>
      <c r="R63" s="39"/>
      <c r="S63" s="39"/>
      <c r="T63" s="478"/>
      <c r="U63" s="485"/>
      <c r="W63" s="39"/>
    </row>
    <row r="64" spans="2:23" ht="13" customHeight="1">
      <c r="B64" s="24" t="str">
        <f>Data_TR_USD!$CC67</f>
        <v/>
      </c>
      <c r="C64" s="469" t="str">
        <f>Data_TR_USD!$CB67</f>
        <v/>
      </c>
      <c r="D64" s="495" t="str">
        <v/>
      </c>
      <c r="E64" s="459"/>
      <c r="F64" s="39"/>
      <c r="G64" s="39"/>
      <c r="H64" s="39"/>
      <c r="I64" s="39"/>
      <c r="K64" s="39"/>
      <c r="N64" s="504" t="str">
        <f>Data_TR_USD!$CC67</f>
        <v/>
      </c>
      <c r="O64" s="475" t="str">
        <f>Data_TR_USD!$CB67</f>
        <v/>
      </c>
      <c r="P64" s="513" t="str">
        <v/>
      </c>
      <c r="Q64" s="459"/>
      <c r="R64" s="39"/>
      <c r="S64" s="39"/>
      <c r="T64" s="478"/>
      <c r="U64" s="485"/>
      <c r="W64" s="39"/>
    </row>
    <row r="65" spans="2:23" ht="13" customHeight="1">
      <c r="B65" s="24" t="str">
        <f>Data_TR_USD!$CC68</f>
        <v/>
      </c>
      <c r="C65" s="469" t="str">
        <f>Data_TR_USD!$CB68</f>
        <v/>
      </c>
      <c r="D65" s="495" t="str">
        <v/>
      </c>
      <c r="E65" s="459"/>
      <c r="F65" s="39"/>
      <c r="G65" s="39"/>
      <c r="H65" s="39"/>
      <c r="I65" s="39"/>
      <c r="K65" s="39"/>
      <c r="N65" s="504" t="str">
        <f>Data_TR_USD!$CC68</f>
        <v/>
      </c>
      <c r="O65" s="475" t="str">
        <f>Data_TR_USD!$CB68</f>
        <v/>
      </c>
      <c r="P65" s="513" t="str">
        <v/>
      </c>
      <c r="Q65" s="459"/>
      <c r="R65" s="39"/>
      <c r="S65" s="39"/>
      <c r="T65" s="478"/>
      <c r="U65" s="485"/>
      <c r="W65" s="39"/>
    </row>
    <row r="66" spans="2:23" ht="13" customHeight="1">
      <c r="B66" s="24" t="str">
        <f>Data_TR_USD!$CC69</f>
        <v/>
      </c>
      <c r="C66" s="469" t="str">
        <f>Data_TR_USD!$CB69</f>
        <v/>
      </c>
      <c r="D66" s="495" t="str">
        <v/>
      </c>
      <c r="E66" s="459"/>
      <c r="F66" s="39"/>
      <c r="G66" s="39"/>
      <c r="H66" s="39"/>
      <c r="I66" s="39"/>
      <c r="K66" s="39"/>
      <c r="N66" s="504" t="str">
        <f>Data_TR_USD!$CC69</f>
        <v/>
      </c>
      <c r="O66" s="475" t="str">
        <f>Data_TR_USD!$CB69</f>
        <v/>
      </c>
      <c r="P66" s="513" t="str">
        <v/>
      </c>
      <c r="Q66" s="459"/>
      <c r="R66" s="39"/>
      <c r="S66" s="39"/>
      <c r="T66" s="478"/>
      <c r="U66" s="485"/>
      <c r="W66" s="39"/>
    </row>
    <row r="67" spans="2:23" ht="13" customHeight="1">
      <c r="B67" s="24" t="str">
        <f>Data_TR_USD!$CC70</f>
        <v/>
      </c>
      <c r="C67" s="469" t="str">
        <f>Data_TR_USD!$CB70</f>
        <v/>
      </c>
      <c r="D67" s="495" t="str">
        <v/>
      </c>
      <c r="E67" s="459"/>
      <c r="F67" s="39"/>
      <c r="G67" s="39"/>
      <c r="H67" s="39"/>
      <c r="I67" s="39"/>
      <c r="K67" s="39"/>
      <c r="N67" s="504" t="str">
        <f>Data_TR_USD!$CC70</f>
        <v/>
      </c>
      <c r="O67" s="475" t="str">
        <f>Data_TR_USD!$CB70</f>
        <v/>
      </c>
      <c r="P67" s="513" t="str">
        <v/>
      </c>
      <c r="Q67" s="459"/>
      <c r="R67" s="39"/>
      <c r="S67" s="39"/>
      <c r="T67" s="478"/>
      <c r="U67" s="485"/>
      <c r="W67" s="39"/>
    </row>
    <row r="68" spans="2:23" ht="13" customHeight="1">
      <c r="B68" s="24" t="str">
        <f>Data_TR_USD!$CC71</f>
        <v/>
      </c>
      <c r="C68" s="469" t="str">
        <f>Data_TR_USD!$CB71</f>
        <v/>
      </c>
      <c r="D68" s="495" t="str">
        <v/>
      </c>
      <c r="E68" s="459"/>
      <c r="F68" s="39"/>
      <c r="G68" s="39"/>
      <c r="H68" s="39"/>
      <c r="I68" s="39"/>
      <c r="K68" s="39"/>
      <c r="N68" s="504" t="str">
        <f>Data_TR_USD!$CC71</f>
        <v/>
      </c>
      <c r="O68" s="475" t="str">
        <f>Data_TR_USD!$CB71</f>
        <v/>
      </c>
      <c r="P68" s="513" t="str">
        <v/>
      </c>
      <c r="Q68" s="459"/>
      <c r="R68" s="39"/>
      <c r="S68" s="39"/>
      <c r="T68" s="478"/>
      <c r="U68" s="485"/>
      <c r="W68" s="39"/>
    </row>
    <row r="69" spans="2:23" ht="13" customHeight="1">
      <c r="B69" s="24" t="str">
        <f>Data_TR_USD!$CC72</f>
        <v/>
      </c>
      <c r="C69" s="469" t="str">
        <f>Data_TR_USD!$CB72</f>
        <v/>
      </c>
      <c r="D69" s="495" t="str">
        <v/>
      </c>
      <c r="E69" s="459"/>
      <c r="F69" s="39"/>
      <c r="G69" s="39"/>
      <c r="H69" s="39"/>
      <c r="I69" s="39"/>
      <c r="K69" s="39"/>
      <c r="N69" s="504" t="str">
        <f>Data_TR_USD!$CC72</f>
        <v/>
      </c>
      <c r="O69" s="475" t="str">
        <f>Data_TR_USD!$CB72</f>
        <v/>
      </c>
      <c r="P69" s="513" t="str">
        <v/>
      </c>
      <c r="Q69" s="459"/>
      <c r="R69" s="39"/>
      <c r="S69" s="39"/>
      <c r="T69" s="478"/>
      <c r="U69" s="485"/>
      <c r="W69" s="39"/>
    </row>
    <row r="70" spans="2:23" ht="13" customHeight="1">
      <c r="B70" s="24" t="str">
        <f>Data_TR_USD!$CC73</f>
        <v/>
      </c>
      <c r="C70" s="469" t="str">
        <f>Data_TR_USD!$CB73</f>
        <v/>
      </c>
      <c r="D70" s="495" t="str">
        <v/>
      </c>
      <c r="E70" s="459"/>
      <c r="F70" s="39"/>
      <c r="G70" s="39"/>
      <c r="H70" s="39"/>
      <c r="I70" s="39"/>
      <c r="K70" s="39"/>
      <c r="N70" s="504" t="str">
        <f>Data_TR_USD!$CC73</f>
        <v/>
      </c>
      <c r="O70" s="475" t="str">
        <f>Data_TR_USD!$CB73</f>
        <v/>
      </c>
      <c r="P70" s="513" t="str">
        <v/>
      </c>
      <c r="Q70" s="459"/>
      <c r="R70" s="39"/>
      <c r="S70" s="39"/>
      <c r="T70" s="478"/>
      <c r="U70" s="485"/>
      <c r="W70" s="39"/>
    </row>
    <row r="71" spans="2:23" ht="13" customHeight="1">
      <c r="B71" s="24" t="str">
        <f>Data_TR_USD!$CC74</f>
        <v/>
      </c>
      <c r="C71" s="469" t="str">
        <f>Data_TR_USD!$CB74</f>
        <v/>
      </c>
      <c r="D71" s="495" t="str">
        <v/>
      </c>
      <c r="E71" s="459"/>
      <c r="F71" s="39"/>
      <c r="G71" s="39"/>
      <c r="H71" s="39"/>
      <c r="I71" s="39"/>
      <c r="K71" s="39"/>
      <c r="N71" s="504" t="str">
        <f>Data_TR_USD!$CC74</f>
        <v/>
      </c>
      <c r="O71" s="475" t="str">
        <f>Data_TR_USD!$CB74</f>
        <v/>
      </c>
      <c r="P71" s="513" t="str">
        <v/>
      </c>
      <c r="Q71" s="459"/>
      <c r="R71" s="39"/>
      <c r="S71" s="39"/>
      <c r="T71" s="478"/>
      <c r="U71" s="485"/>
      <c r="W71" s="39"/>
    </row>
    <row r="72" spans="2:23" ht="13" customHeight="1">
      <c r="B72" s="24" t="str">
        <f>Data_TR_USD!$CC75</f>
        <v/>
      </c>
      <c r="C72" s="469" t="str">
        <f>Data_TR_USD!$CB75</f>
        <v/>
      </c>
      <c r="D72" s="495" t="str">
        <v/>
      </c>
      <c r="E72" s="459"/>
      <c r="F72" s="39"/>
      <c r="G72" s="39"/>
      <c r="H72" s="39"/>
      <c r="I72" s="39"/>
      <c r="K72" s="39"/>
      <c r="N72" s="504" t="str">
        <f>Data_TR_USD!$CC75</f>
        <v/>
      </c>
      <c r="O72" s="475" t="str">
        <f>Data_TR_USD!$CB75</f>
        <v/>
      </c>
      <c r="P72" s="513" t="str">
        <v/>
      </c>
      <c r="Q72" s="459"/>
      <c r="R72" s="39"/>
      <c r="S72" s="39"/>
      <c r="T72" s="478"/>
      <c r="U72" s="485"/>
      <c r="W72" s="39"/>
    </row>
    <row r="73" spans="2:23" ht="13" customHeight="1">
      <c r="B73" s="24" t="str">
        <f>Data_TR_USD!$CC76</f>
        <v/>
      </c>
      <c r="C73" s="469" t="str">
        <f>Data_TR_USD!$CB76</f>
        <v/>
      </c>
      <c r="D73" s="495" t="str">
        <v/>
      </c>
      <c r="E73" s="459"/>
      <c r="F73" s="39"/>
      <c r="G73" s="39"/>
      <c r="H73" s="39"/>
      <c r="I73" s="39"/>
      <c r="K73" s="39"/>
      <c r="N73" s="504" t="str">
        <f>Data_TR_USD!$CC76</f>
        <v/>
      </c>
      <c r="O73" s="475" t="str">
        <f>Data_TR_USD!$CB76</f>
        <v/>
      </c>
      <c r="P73" s="513" t="str">
        <v/>
      </c>
      <c r="Q73" s="459"/>
      <c r="R73" s="39"/>
      <c r="S73" s="39"/>
      <c r="T73" s="478"/>
      <c r="U73" s="485"/>
      <c r="W73" s="39"/>
    </row>
    <row r="74" spans="2:23" ht="13" customHeight="1">
      <c r="B74" s="24" t="str">
        <f>Data_TR_USD!$CC77</f>
        <v/>
      </c>
      <c r="C74" s="469" t="str">
        <f>Data_TR_USD!$CB77</f>
        <v/>
      </c>
      <c r="D74" s="495" t="str">
        <v/>
      </c>
      <c r="E74" s="459"/>
      <c r="F74" s="39"/>
      <c r="G74" s="39"/>
      <c r="H74" s="39"/>
      <c r="I74" s="39"/>
      <c r="K74" s="39"/>
      <c r="N74" s="504" t="str">
        <f>Data_TR_USD!$CC77</f>
        <v/>
      </c>
      <c r="O74" s="475" t="str">
        <f>Data_TR_USD!$CB77</f>
        <v/>
      </c>
      <c r="P74" s="513" t="str">
        <v/>
      </c>
      <c r="Q74" s="459"/>
      <c r="R74" s="39"/>
      <c r="S74" s="39"/>
      <c r="T74" s="478"/>
      <c r="U74" s="485"/>
      <c r="W74" s="39"/>
    </row>
    <row r="75" spans="2:23" ht="13" customHeight="1">
      <c r="B75" s="24" t="str">
        <f>Data_TR_USD!$CC78</f>
        <v/>
      </c>
      <c r="C75" s="469" t="str">
        <f>Data_TR_USD!$CB78</f>
        <v/>
      </c>
      <c r="D75" s="495" t="str">
        <v/>
      </c>
      <c r="E75" s="459"/>
      <c r="F75" s="39"/>
      <c r="G75" s="39"/>
      <c r="H75" s="39"/>
      <c r="I75" s="39"/>
      <c r="K75" s="39"/>
      <c r="N75" s="504" t="str">
        <f>Data_TR_USD!$CC78</f>
        <v/>
      </c>
      <c r="O75" s="475" t="str">
        <f>Data_TR_USD!$CB78</f>
        <v/>
      </c>
      <c r="P75" s="513" t="str">
        <v/>
      </c>
      <c r="Q75" s="459"/>
      <c r="R75" s="39"/>
      <c r="S75" s="39"/>
      <c r="T75" s="478"/>
      <c r="U75" s="485"/>
      <c r="W75" s="39"/>
    </row>
    <row r="76" spans="2:23" ht="13" customHeight="1">
      <c r="B76" s="24" t="str">
        <f>Data_TR_USD!$CC79</f>
        <v/>
      </c>
      <c r="C76" s="469" t="str">
        <f>Data_TR_USD!$CB79</f>
        <v/>
      </c>
      <c r="D76" s="495" t="str">
        <v/>
      </c>
      <c r="E76" s="459"/>
      <c r="F76" s="39"/>
      <c r="G76" s="39"/>
      <c r="H76" s="39"/>
      <c r="I76" s="39"/>
      <c r="K76" s="39"/>
      <c r="N76" s="504" t="str">
        <f>Data_TR_USD!$CC79</f>
        <v/>
      </c>
      <c r="O76" s="475" t="str">
        <f>Data_TR_USD!$CB79</f>
        <v/>
      </c>
      <c r="P76" s="513" t="str">
        <v/>
      </c>
      <c r="Q76" s="459"/>
      <c r="R76" s="39"/>
      <c r="S76" s="39"/>
      <c r="T76" s="478"/>
      <c r="U76" s="485"/>
      <c r="W76" s="39"/>
    </row>
    <row r="77" spans="2:23" ht="13" customHeight="1">
      <c r="B77" s="24" t="str">
        <f>Data_TR_USD!$CC80</f>
        <v>S&amp;P500 - historical - no ER</v>
      </c>
      <c r="C77" s="469" t="str">
        <f>Data_TR_USD!$CB80</f>
        <v>S&amp;P500(h)</v>
      </c>
      <c r="D77" s="495">
        <v>1871</v>
      </c>
      <c r="E77" s="459"/>
      <c r="F77" s="39"/>
      <c r="G77" s="39"/>
      <c r="H77" s="39"/>
      <c r="I77" s="39"/>
      <c r="K77" s="39"/>
      <c r="N77" s="504" t="str">
        <f>Data_TR_USD!$CC80</f>
        <v>S&amp;P500 - historical - no ER</v>
      </c>
      <c r="O77" s="475" t="str">
        <f>Data_TR_USD!$CB80</f>
        <v>S&amp;P500(h)</v>
      </c>
      <c r="P77" s="513">
        <v>1871</v>
      </c>
      <c r="Q77" s="459"/>
      <c r="R77" s="39"/>
      <c r="S77" s="39"/>
      <c r="T77" s="478"/>
      <c r="U77" s="485"/>
      <c r="W77" s="39"/>
    </row>
    <row r="78" spans="2:23" ht="13" customHeight="1">
      <c r="B78" s="159" t="str">
        <f>Data_TR_USD!$CC81</f>
        <v>IT Bonds - historical - no ER</v>
      </c>
      <c r="C78" s="469" t="str">
        <f>Data_TR_USD!$CB81</f>
        <v>IT Bonds(h)</v>
      </c>
      <c r="D78" s="495">
        <v>1871</v>
      </c>
      <c r="E78" s="459"/>
      <c r="F78" s="39"/>
      <c r="G78" s="39"/>
      <c r="H78" s="39"/>
      <c r="I78" s="39"/>
      <c r="K78" s="39"/>
      <c r="N78" s="515" t="str">
        <f>Data_TR_USD!$CC81</f>
        <v>IT Bonds - historical - no ER</v>
      </c>
      <c r="O78" s="475" t="str">
        <f>Data_TR_USD!$CB81</f>
        <v>IT Bonds(h)</v>
      </c>
      <c r="P78" s="513">
        <v>1871</v>
      </c>
      <c r="Q78" s="459"/>
      <c r="R78" s="39"/>
      <c r="S78" s="39"/>
      <c r="T78" s="478"/>
      <c r="U78" s="485"/>
      <c r="W78" s="39"/>
    </row>
    <row r="79" spans="2:23" ht="13" customHeight="1">
      <c r="B79" s="24" t="str">
        <f>Data_TR_USD!$CC82</f>
        <v>T-Bills - historical - no ER</v>
      </c>
      <c r="C79" s="469" t="str">
        <f>Data_TR_USD!$CB82</f>
        <v>TBills(h)</v>
      </c>
      <c r="D79" s="495">
        <v>1871</v>
      </c>
      <c r="E79" s="459"/>
      <c r="F79" s="39"/>
      <c r="G79" s="39"/>
      <c r="H79" s="39"/>
      <c r="I79" s="39"/>
      <c r="K79" s="39"/>
      <c r="N79" s="504" t="str">
        <f>Data_TR_USD!$CC82</f>
        <v>T-Bills - historical - no ER</v>
      </c>
      <c r="O79" s="475" t="str">
        <f>Data_TR_USD!$CB82</f>
        <v>TBills(h)</v>
      </c>
      <c r="P79" s="513">
        <v>1871</v>
      </c>
      <c r="Q79" s="459"/>
      <c r="R79" s="39"/>
      <c r="S79" s="39"/>
      <c r="T79" s="478"/>
      <c r="U79" s="485"/>
      <c r="W79" s="39"/>
    </row>
    <row r="80" spans="2:23" ht="13" customHeight="1">
      <c r="B80" s="24" t="str">
        <f>Data_TR_USD!$CC83</f>
        <v>Cash - no return</v>
      </c>
      <c r="C80" s="469" t="str">
        <f>Data_TR_USD!$CB83</f>
        <v>Cash</v>
      </c>
      <c r="D80" s="495">
        <v>1871</v>
      </c>
      <c r="E80" s="459"/>
      <c r="F80" s="39"/>
      <c r="G80" s="39"/>
      <c r="H80" s="39"/>
      <c r="I80" s="39"/>
      <c r="K80" s="39">
        <v>1</v>
      </c>
      <c r="N80" s="504" t="str">
        <f>Data_TR_USD!$CC83</f>
        <v>Cash - no return</v>
      </c>
      <c r="O80" s="475" t="str">
        <f>Data_TR_USD!$CB83</f>
        <v>Cash</v>
      </c>
      <c r="P80" s="513">
        <v>1871</v>
      </c>
      <c r="Q80" s="459"/>
      <c r="R80" s="39"/>
      <c r="S80" s="39"/>
      <c r="T80" s="478"/>
      <c r="U80" s="485"/>
      <c r="W80" s="39"/>
    </row>
    <row r="81" spans="2:26" ht="13" customHeight="1" thickBot="1">
      <c r="B81" s="154" t="str">
        <f>Data_TR_USD!$CC84</f>
        <v>Inflation - historical</v>
      </c>
      <c r="C81" s="470" t="str">
        <f>Data_TR_USD!$CB84</f>
        <v>CPI-U</v>
      </c>
      <c r="D81" s="499">
        <v>1871</v>
      </c>
      <c r="E81" s="461"/>
      <c r="F81" s="40"/>
      <c r="G81" s="40"/>
      <c r="H81" s="40"/>
      <c r="I81" s="40"/>
      <c r="K81" s="40"/>
      <c r="N81" s="516" t="str">
        <f>Data_TR_USD!$CC84</f>
        <v>Inflation - historical</v>
      </c>
      <c r="O81" s="476" t="str">
        <f>Data_TR_USD!$CB84</f>
        <v>CPI-U</v>
      </c>
      <c r="P81" s="510">
        <v>1871</v>
      </c>
      <c r="Q81" s="461"/>
      <c r="R81" s="40"/>
      <c r="S81" s="40"/>
      <c r="T81" s="483"/>
      <c r="U81" s="489"/>
      <c r="W81" s="40"/>
    </row>
    <row r="82" spans="2:26" ht="13" customHeight="1">
      <c r="C82" s="457"/>
      <c r="D82" s="456"/>
      <c r="E82" s="41">
        <f>SUM(E5:E81)</f>
        <v>1</v>
      </c>
      <c r="F82" s="41">
        <f t="shared" ref="F82:K82" si="0">SUM(F5:F81)</f>
        <v>1</v>
      </c>
      <c r="G82" s="41">
        <f t="shared" si="0"/>
        <v>1.0000000000000002</v>
      </c>
      <c r="H82" s="41">
        <f t="shared" si="0"/>
        <v>0.99999999999999989</v>
      </c>
      <c r="I82" s="41">
        <f t="shared" si="0"/>
        <v>1</v>
      </c>
      <c r="K82" s="41">
        <f t="shared" si="0"/>
        <v>1</v>
      </c>
      <c r="P82" s="464"/>
      <c r="Q82" s="41">
        <f>SUM(Q5:Q81)</f>
        <v>1</v>
      </c>
      <c r="R82" s="41">
        <f>SUM(R5:R81)</f>
        <v>1</v>
      </c>
      <c r="S82" s="41">
        <f>SUM(S5:S81)</f>
        <v>0.99999999999999978</v>
      </c>
      <c r="T82" s="41">
        <f>SUM(T5:T81)</f>
        <v>0.99999999999999989</v>
      </c>
      <c r="U82" s="41">
        <f>SUM(U5:U81)</f>
        <v>1</v>
      </c>
      <c r="W82" s="41">
        <f>SUM(W5:W81)</f>
        <v>1</v>
      </c>
    </row>
    <row r="83" spans="2:26" ht="13" customHeight="1">
      <c r="E83" s="42"/>
      <c r="F83" s="42"/>
      <c r="G83" s="42"/>
      <c r="H83" s="42"/>
    </row>
    <row r="84" spans="2:26" ht="13" customHeight="1">
      <c r="B84" s="27" t="s">
        <v>137</v>
      </c>
      <c r="E84" s="158">
        <v>10000</v>
      </c>
      <c r="F84" s="166">
        <f>E84</f>
        <v>10000</v>
      </c>
      <c r="G84" s="166">
        <f>F84</f>
        <v>10000</v>
      </c>
      <c r="H84" s="166">
        <f>G84</f>
        <v>10000</v>
      </c>
      <c r="I84" s="166">
        <f>H84</f>
        <v>10000</v>
      </c>
      <c r="K84" s="166">
        <f>E84</f>
        <v>10000</v>
      </c>
      <c r="N84" s="27" t="s">
        <v>137</v>
      </c>
      <c r="Q84" s="158">
        <v>100</v>
      </c>
      <c r="R84" s="166">
        <f t="shared" ref="R84:U86" si="1">Q84</f>
        <v>100</v>
      </c>
      <c r="S84" s="166">
        <f t="shared" si="1"/>
        <v>100</v>
      </c>
      <c r="T84" s="166">
        <f t="shared" si="1"/>
        <v>100</v>
      </c>
      <c r="U84" s="166">
        <f t="shared" si="1"/>
        <v>100</v>
      </c>
      <c r="W84" s="166">
        <f>Q84</f>
        <v>100</v>
      </c>
    </row>
    <row r="85" spans="2:26" ht="13" customHeight="1">
      <c r="B85" s="27" t="s">
        <v>135</v>
      </c>
      <c r="D85" s="115"/>
      <c r="E85" s="33">
        <v>1970</v>
      </c>
      <c r="F85" s="31">
        <f>E85</f>
        <v>1970</v>
      </c>
      <c r="G85" s="31">
        <f t="shared" ref="G85:I86" si="2">F85</f>
        <v>1970</v>
      </c>
      <c r="H85" s="31">
        <f t="shared" si="2"/>
        <v>1970</v>
      </c>
      <c r="I85" s="31">
        <f t="shared" si="2"/>
        <v>1970</v>
      </c>
      <c r="K85" s="31">
        <f>E85</f>
        <v>1970</v>
      </c>
      <c r="N85" s="27" t="s">
        <v>135</v>
      </c>
      <c r="P85" s="115"/>
      <c r="Q85" s="33">
        <v>1985</v>
      </c>
      <c r="R85" s="31">
        <f t="shared" si="1"/>
        <v>1985</v>
      </c>
      <c r="S85" s="31">
        <f t="shared" si="1"/>
        <v>1985</v>
      </c>
      <c r="T85" s="31">
        <f t="shared" si="1"/>
        <v>1985</v>
      </c>
      <c r="U85" s="31">
        <f t="shared" si="1"/>
        <v>1985</v>
      </c>
      <c r="W85" s="31">
        <f>Q85</f>
        <v>1985</v>
      </c>
    </row>
    <row r="86" spans="2:26" ht="13" customHeight="1">
      <c r="B86" s="27" t="s">
        <v>136</v>
      </c>
      <c r="E86" s="33">
        <f>EndYear</f>
        <v>2016</v>
      </c>
      <c r="F86" s="31">
        <f>E86</f>
        <v>2016</v>
      </c>
      <c r="G86" s="31">
        <f t="shared" si="2"/>
        <v>2016</v>
      </c>
      <c r="H86" s="31">
        <f t="shared" si="2"/>
        <v>2016</v>
      </c>
      <c r="I86" s="31">
        <f t="shared" si="2"/>
        <v>2016</v>
      </c>
      <c r="K86" s="31">
        <f>E86</f>
        <v>2016</v>
      </c>
      <c r="N86" s="27" t="s">
        <v>136</v>
      </c>
      <c r="Q86" s="33">
        <f>EndYear</f>
        <v>2016</v>
      </c>
      <c r="R86" s="31">
        <f t="shared" si="1"/>
        <v>2016</v>
      </c>
      <c r="S86" s="31">
        <f t="shared" si="1"/>
        <v>2016</v>
      </c>
      <c r="T86" s="31">
        <f t="shared" si="1"/>
        <v>2016</v>
      </c>
      <c r="U86" s="31">
        <f t="shared" si="1"/>
        <v>2016</v>
      </c>
      <c r="W86" s="31">
        <f>Q86</f>
        <v>2016</v>
      </c>
    </row>
    <row r="87" spans="2:26" ht="13" customHeight="1">
      <c r="B87" s="14" t="s">
        <v>150</v>
      </c>
      <c r="E87" s="31">
        <f>E86-E85+1</f>
        <v>47</v>
      </c>
      <c r="F87" s="31">
        <f>F86-F85+1</f>
        <v>47</v>
      </c>
      <c r="G87" s="31">
        <f>G86-G85+1</f>
        <v>47</v>
      </c>
      <c r="H87" s="31">
        <f>H86-H85+1</f>
        <v>47</v>
      </c>
      <c r="I87" s="31">
        <f>I86-I85+1</f>
        <v>47</v>
      </c>
      <c r="K87" s="31">
        <f>K86-K85+1</f>
        <v>47</v>
      </c>
      <c r="N87" s="14" t="s">
        <v>150</v>
      </c>
      <c r="Q87" s="31">
        <f>Q86-Q85+1</f>
        <v>32</v>
      </c>
      <c r="R87" s="31">
        <f>R86-R85+1</f>
        <v>32</v>
      </c>
      <c r="S87" s="31">
        <f>S86-S85+1</f>
        <v>32</v>
      </c>
      <c r="T87" s="31">
        <f>T86-T85+1</f>
        <v>32</v>
      </c>
      <c r="U87" s="31">
        <f>U86-U85+1</f>
        <v>32</v>
      </c>
      <c r="W87" s="31">
        <f>W86-W85+1</f>
        <v>32</v>
      </c>
    </row>
    <row r="88" spans="2:26" ht="13" customHeight="1">
      <c r="B88" s="14" t="s">
        <v>151</v>
      </c>
      <c r="E88" s="31">
        <f>E85-StartYear</f>
        <v>99</v>
      </c>
      <c r="F88" s="31">
        <f>F85-StartYear</f>
        <v>99</v>
      </c>
      <c r="G88" s="31">
        <f>G85-StartYear</f>
        <v>99</v>
      </c>
      <c r="H88" s="31">
        <f>H85-StartYear</f>
        <v>99</v>
      </c>
      <c r="I88" s="31">
        <f>I85-StartYear</f>
        <v>99</v>
      </c>
      <c r="K88" s="31">
        <f>K85-StartYear</f>
        <v>99</v>
      </c>
      <c r="N88" s="14" t="s">
        <v>151</v>
      </c>
      <c r="Q88" s="31">
        <f>Q85-StartYear</f>
        <v>114</v>
      </c>
      <c r="R88" s="31">
        <f>R85-StartYear</f>
        <v>114</v>
      </c>
      <c r="S88" s="31">
        <f>S85-StartYear</f>
        <v>114</v>
      </c>
      <c r="T88" s="31">
        <f>T85-StartYear</f>
        <v>114</v>
      </c>
      <c r="U88" s="31">
        <f>U85-StartYear</f>
        <v>114</v>
      </c>
      <c r="W88" s="31">
        <f>W85-StartYear</f>
        <v>114</v>
      </c>
    </row>
    <row r="89" spans="2:26" ht="13" customHeight="1">
      <c r="B89" s="27"/>
      <c r="E89" s="31"/>
      <c r="F89" s="31"/>
      <c r="G89" s="31"/>
      <c r="H89" s="31"/>
      <c r="I89" s="31"/>
      <c r="K89" s="31"/>
      <c r="N89" s="27"/>
      <c r="Q89" s="31"/>
      <c r="R89" s="31"/>
      <c r="S89" s="31"/>
      <c r="T89" s="31"/>
      <c r="U89" s="31"/>
      <c r="W89" s="31"/>
    </row>
    <row r="90" spans="2:26" ht="13" customHeight="1">
      <c r="B90" s="27" t="s">
        <v>1009</v>
      </c>
      <c r="C90" s="42" t="s">
        <v>944</v>
      </c>
      <c r="E90" s="588">
        <f ca="1">AVERAGE(OFFSET(Portfolio_Math!$J$97, E$88, 0, E$87, 1))</f>
        <v>4.9529180675716267E-2</v>
      </c>
      <c r="F90" s="395">
        <f t="shared" ref="F90:I90" ca="1" si="3">E90</f>
        <v>4.9529180675716267E-2</v>
      </c>
      <c r="G90" s="395">
        <f t="shared" ca="1" si="3"/>
        <v>4.9529180675716267E-2</v>
      </c>
      <c r="H90" s="395">
        <f t="shared" ca="1" si="3"/>
        <v>4.9529180675716267E-2</v>
      </c>
      <c r="I90" s="395">
        <f t="shared" ca="1" si="3"/>
        <v>4.9529180675716267E-2</v>
      </c>
      <c r="K90" s="395">
        <f ca="1">E90</f>
        <v>4.9529180675716267E-2</v>
      </c>
      <c r="N90" s="27" t="s">
        <v>1009</v>
      </c>
      <c r="O90" s="42" t="s">
        <v>944</v>
      </c>
      <c r="Q90" s="588">
        <f ca="1">AVERAGE(OFFSET(Portfolio_Math!$J$97, Q$88, 0, Q$87, 1))</f>
        <v>3.5339385427598013E-2</v>
      </c>
      <c r="R90" s="395">
        <f t="shared" ref="R90:U90" ca="1" si="4">Q90</f>
        <v>3.5339385427598013E-2</v>
      </c>
      <c r="S90" s="395">
        <f t="shared" ca="1" si="4"/>
        <v>3.5339385427598013E-2</v>
      </c>
      <c r="T90" s="395">
        <f t="shared" ca="1" si="4"/>
        <v>3.5339385427598013E-2</v>
      </c>
      <c r="U90" s="395">
        <f t="shared" ca="1" si="4"/>
        <v>3.5339385427598013E-2</v>
      </c>
      <c r="W90" s="395">
        <f ca="1">Q90</f>
        <v>3.5339385427598013E-2</v>
      </c>
    </row>
    <row r="91" spans="2:26" ht="13" customHeight="1"/>
    <row r="92" spans="2:26" ht="13" customHeight="1">
      <c r="B92" s="180" t="s">
        <v>1012</v>
      </c>
      <c r="N92" s="180" t="s">
        <v>1012</v>
      </c>
    </row>
    <row r="93" spans="2:26" ht="13" customHeight="1">
      <c r="D93" s="50"/>
      <c r="E93" s="168" t="str">
        <f>E$4</f>
        <v>P1</v>
      </c>
      <c r="F93" s="168" t="str">
        <f>F$4</f>
        <v>P2</v>
      </c>
      <c r="G93" s="168" t="str">
        <f>G$4</f>
        <v>P3</v>
      </c>
      <c r="H93" s="168" t="str">
        <f>H$4</f>
        <v>P4</v>
      </c>
      <c r="I93" s="168" t="str">
        <f>I$4</f>
        <v>P5</v>
      </c>
      <c r="K93" s="168" t="str">
        <f>K$4</f>
        <v>Cash</v>
      </c>
      <c r="P93" s="465"/>
      <c r="Q93" s="168" t="str">
        <f>Q$4</f>
        <v>P1</v>
      </c>
      <c r="R93" s="168" t="str">
        <f>R$4</f>
        <v>P2</v>
      </c>
      <c r="S93" s="168" t="str">
        <f>S$4</f>
        <v>P3</v>
      </c>
      <c r="T93" s="168" t="str">
        <f>T$4</f>
        <v>P4</v>
      </c>
      <c r="U93" s="168" t="str">
        <f>U$4</f>
        <v>P5</v>
      </c>
      <c r="W93" s="168" t="str">
        <f>W$4</f>
        <v>60/40</v>
      </c>
    </row>
    <row r="94" spans="2:26" ht="13" customHeight="1">
      <c r="B94" s="43" t="s">
        <v>946</v>
      </c>
      <c r="C94" s="42" t="s">
        <v>944</v>
      </c>
      <c r="D94" s="50"/>
      <c r="E94" s="45">
        <f t="array" aca="1" ref="E94" ca="1">GEOMEAN(1+OFFSET(Portfolio_Math!AA$97, E$88, 0, E$87, 1))-1</f>
        <v>9.540370146880317E-2</v>
      </c>
      <c r="F94" s="45">
        <f t="array" aca="1" ref="F94" ca="1">GEOMEAN(1+OFFSET(Portfolio_Math!AB$97, F$88, 0, F$87, 1))-1</f>
        <v>0.10161925998348265</v>
      </c>
      <c r="G94" s="45">
        <f t="array" aca="1" ref="G94" ca="1">GEOMEAN(1+OFFSET(Portfolio_Math!AC$97, G$88, 0, G$87, 1))-1</f>
        <v>0.10441708578649034</v>
      </c>
      <c r="H94" s="45">
        <f t="array" aca="1" ref="H94" ca="1">GEOMEAN(1+OFFSET(Portfolio_Math!AD$97, H$88, 0, H$87, 1))-1</f>
        <v>0.10206080194492828</v>
      </c>
      <c r="I94" s="45">
        <f t="array" aca="1" ref="I94" ca="1">GEOMEAN(1+OFFSET(Portfolio_Math!AE$97, I$88, 0, I$87, 1))-1</f>
        <v>9.5155189404665164E-2</v>
      </c>
      <c r="K94" s="575">
        <f t="array" aca="1" ref="K94" ca="1">GEOMEAN(1+OFFSET(Portfolio_Math!AG$97, K$88, 0, K$87, 1))-1</f>
        <v>-2.1316282072803006E-14</v>
      </c>
      <c r="N94" s="43" t="s">
        <v>946</v>
      </c>
      <c r="O94" s="42" t="s">
        <v>944</v>
      </c>
      <c r="P94" s="465"/>
      <c r="Q94" s="45">
        <f t="array" aca="1" ref="Q94" ca="1">GEOMEAN(1+OFFSET(Portfolio_Math!AM$97, Q$88, 0, Q$87, 1))-1</f>
        <v>9.3442646328782519E-2</v>
      </c>
      <c r="R94" s="45">
        <f t="array" aca="1" ref="R94" ca="1">GEOMEAN(1+OFFSET(Portfolio_Math!AN$97, R$88, 0, R$87, 1))-1</f>
        <v>7.3620990296143995E-2</v>
      </c>
      <c r="S94" s="45">
        <f t="array" aca="1" ref="S94" ca="1">GEOMEAN(1+OFFSET(Portfolio_Math!AO$97, S$88, 0, S$87, 1))-1</f>
        <v>0.10542394265675559</v>
      </c>
      <c r="T94" s="45">
        <f t="array" aca="1" ref="T94" ca="1">GEOMEAN(1+OFFSET(Portfolio_Math!AP$97, T$88, 0, T$87, 1))-1</f>
        <v>0.10446916482370594</v>
      </c>
      <c r="U94" s="45">
        <f t="array" aca="1" ref="U94" ca="1">GEOMEAN(1+OFFSET(Portfolio_Math!AQ$97, U$88, 0, U$87, 1))-1</f>
        <v>7.4941819518102637E-2</v>
      </c>
      <c r="W94" s="575">
        <f t="array" aca="1" ref="W94" ca="1">GEOMEAN(1+OFFSET(Portfolio_Math!AS$97, W$88, 0, W$87, 1))-1</f>
        <v>9.559137648726912E-2</v>
      </c>
    </row>
    <row r="95" spans="2:26" ht="13" customHeight="1">
      <c r="B95" s="43" t="s">
        <v>946</v>
      </c>
      <c r="C95" s="42" t="s">
        <v>945</v>
      </c>
      <c r="D95" s="50"/>
      <c r="E95" s="44">
        <f t="array" aca="1" ref="E95" ca="1">GEOMEAN(1+OFFSET(Portfolio_Math!AA$247, E$88, 0, E$87, 1))-1</f>
        <v>5.2969082182566574E-2</v>
      </c>
      <c r="F95" s="44">
        <f t="array" aca="1" ref="F95" ca="1">GEOMEAN(1+OFFSET(Portfolio_Math!AB$247, F$88, 0, F$87, 1))-1</f>
        <v>5.8943857450970638E-2</v>
      </c>
      <c r="G95" s="44">
        <f t="array" aca="1" ref="G95" ca="1">GEOMEAN(1+OFFSET(Portfolio_Math!AC$247, G$88, 0, G$87, 1))-1</f>
        <v>6.163329885412594E-2</v>
      </c>
      <c r="H95" s="44">
        <f t="array" aca="1" ref="H95" ca="1">GEOMEAN(1+OFFSET(Portfolio_Math!AD$247, H$88, 0, H$87, 1))-1</f>
        <v>5.9368294608947325E-2</v>
      </c>
      <c r="I95" s="44">
        <f t="array" aca="1" ref="I95" ca="1">GEOMEAN(1+OFFSET(Portfolio_Math!AE$247, I$88, 0, I$87, 1))-1</f>
        <v>5.2730197176302784E-2</v>
      </c>
      <c r="K95" s="574">
        <f t="array" aca="1" ref="K95" ca="1">GEOMEAN(1+OFFSET(Portfolio_Math!AG$247, K$88, 0, K$87, 1))-1</f>
        <v>-3.8738794865636694E-2</v>
      </c>
      <c r="N95" s="43" t="s">
        <v>946</v>
      </c>
      <c r="O95" s="42" t="s">
        <v>945</v>
      </c>
      <c r="P95" s="465"/>
      <c r="Q95" s="44">
        <f t="array" aca="1" ref="Q95" ca="1">GEOMEAN(1+OFFSET(Portfolio_Math!AM$247, Q$88, 0, Q$87, 1))-1</f>
        <v>6.5453637157891098E-2</v>
      </c>
      <c r="R95" s="44">
        <f t="array" aca="1" ref="R95" ca="1">GEOMEAN(1+OFFSET(Portfolio_Math!AN$247, R$88, 0, R$87, 1))-1</f>
        <v>4.6139358914423889E-2</v>
      </c>
      <c r="S95" s="44">
        <f t="array" aca="1" ref="S95" ca="1">GEOMEAN(1+OFFSET(Portfolio_Math!AO$247, S$88, 0, S$87, 1))-1</f>
        <v>7.7128246515195231E-2</v>
      </c>
      <c r="T95" s="44">
        <f t="array" aca="1" ref="T95" ca="1">GEOMEAN(1+OFFSET(Portfolio_Math!AP$247, T$88, 0, T$87, 1))-1</f>
        <v>7.6197908268085479E-2</v>
      </c>
      <c r="U95" s="44">
        <f t="array" aca="1" ref="U95" ca="1">GEOMEAN(1+OFFSET(Portfolio_Math!AQ$247, U$88, 0, U$87, 1))-1</f>
        <v>4.7426378680229808E-2</v>
      </c>
      <c r="W95" s="574">
        <f t="array" aca="1" ref="W95" ca="1">GEOMEAN(1+OFFSET(Portfolio_Math!AS$247, W$88, 0, W$87, 1))-1</f>
        <v>6.754736596050992E-2</v>
      </c>
      <c r="Z95" s="93"/>
    </row>
    <row r="96" spans="2:26" ht="13" customHeight="1">
      <c r="B96" s="43" t="s">
        <v>947</v>
      </c>
      <c r="C96" s="42" t="s">
        <v>944</v>
      </c>
      <c r="D96" s="50"/>
      <c r="E96" s="44">
        <f ca="1">AVERAGE(OFFSET(Portfolio_Math!AA$97, E$88, 0, E$87, 1))</f>
        <v>0.10490235610423573</v>
      </c>
      <c r="F96" s="44">
        <f ca="1">AVERAGE(OFFSET(Portfolio_Math!AB$97, F$88, 0, F$87, 1))</f>
        <v>0.10971628730648084</v>
      </c>
      <c r="G96" s="44">
        <f ca="1">AVERAGE(OFFSET(Portfolio_Math!AC$97, G$88, 0, G$87, 1))</f>
        <v>0.11416580254074052</v>
      </c>
      <c r="H96" s="44">
        <f ca="1">AVERAGE(OFFSET(Portfolio_Math!AD$97, H$88, 0, H$87, 1))</f>
        <v>0.10878459120262207</v>
      </c>
      <c r="I96" s="44">
        <f ca="1">AVERAGE(OFFSET(Portfolio_Math!AE$97, I$88, 0, I$87, 1))</f>
        <v>0.10143196176876443</v>
      </c>
      <c r="K96" s="574">
        <f ca="1">AVERAGE(OFFSET(Portfolio_Math!AG$97, K$88, 0, K$87, 1))</f>
        <v>0</v>
      </c>
      <c r="N96" s="43" t="s">
        <v>947</v>
      </c>
      <c r="O96" s="42" t="s">
        <v>944</v>
      </c>
      <c r="P96" s="465"/>
      <c r="Q96" s="44">
        <f ca="1">AVERAGE(OFFSET(Portfolio_Math!AM$97, Q$88, 0, Q$87, 1))</f>
        <v>9.9349744880597723E-2</v>
      </c>
      <c r="R96" s="44">
        <f ca="1">AVERAGE(OFFSET(Portfolio_Math!AN$97, R$88, 0, R$87, 1))</f>
        <v>7.5187392516177273E-2</v>
      </c>
      <c r="S96" s="44">
        <f ca="1">AVERAGE(OFFSET(Portfolio_Math!AO$97, S$88, 0, S$87, 1))</f>
        <v>0.11477285054494878</v>
      </c>
      <c r="T96" s="44">
        <f ca="1">AVERAGE(OFFSET(Portfolio_Math!AP$97, T$88, 0, T$87, 1))</f>
        <v>0.11290593029794051</v>
      </c>
      <c r="U96" s="44">
        <f ca="1">AVERAGE(OFFSET(Portfolio_Math!AQ$97, U$88, 0, U$87, 1))</f>
        <v>7.6744602677965845E-2</v>
      </c>
      <c r="W96" s="574">
        <f ca="1">AVERAGE(OFFSET(Portfolio_Math!AS$97, W$88, 0, W$87, 1))</f>
        <v>0.10120965874444315</v>
      </c>
    </row>
    <row r="97" spans="2:40" ht="13" customHeight="1">
      <c r="B97" s="43" t="s">
        <v>982</v>
      </c>
      <c r="C97" s="42" t="s">
        <v>944</v>
      </c>
      <c r="D97" s="50"/>
      <c r="E97" s="44">
        <f ca="1">E$96-(E$114*AVERAGE(OFFSET(Portfolio_Math!$K$97, E$88, 0, E$87, 1))+(1-E$114)*AVERAGE(OFFSET(Portfolio_Math!$I$97, E88, 0, E87, 1)))</f>
        <v>1.9318668502503189E-2</v>
      </c>
      <c r="F97" s="44">
        <f ca="1">F$96-(F$114*AVERAGE(OFFSET(Portfolio_Math!$K$97, F$88, 0, F$87, 1))+(1-F$114)*AVERAGE(OFFSET(Portfolio_Math!$I$97, F88, 0, F87, 1)))</f>
        <v>2.1448519442303027E-2</v>
      </c>
      <c r="G97" s="44">
        <f ca="1">G$96-(G$114*AVERAGE(OFFSET(Portfolio_Math!$K$97, G$88, 0, G$87, 1))+(1-G$114)*AVERAGE(OFFSET(Portfolio_Math!$I$97, G88, 0, G87, 1)))</f>
        <v>3.0186477205923851E-2</v>
      </c>
      <c r="H97" s="44">
        <f ca="1">H$96-(H$114*AVERAGE(OFFSET(Portfolio_Math!$K$97, H$88, 0, H$87, 1))+(1-H$114)*AVERAGE(OFFSET(Portfolio_Math!$I$97, H88, 0, H87, 1)))</f>
        <v>1.7382912129676575E-2</v>
      </c>
      <c r="I97" s="44">
        <f ca="1">I$96-(I$114*AVERAGE(OFFSET(Portfolio_Math!$K$97, I$88, 0, I$87, 1))+(1-I$114)*AVERAGE(OFFSET(Portfolio_Math!$I$97, I88, 0, I87, 1)))</f>
        <v>8.9830801021775764E-3</v>
      </c>
      <c r="K97" s="574">
        <f ca="1">K$96-(K$114*AVERAGE(OFFSET(Portfolio_Math!$K$97, K$88, 0, K$87, 1))+(1-K$114)*AVERAGE(OFFSET(Portfolio_Math!$I$97, K88, 0, K87, 1)))</f>
        <v>-4.9529180675716267E-2</v>
      </c>
      <c r="N97" s="43" t="s">
        <v>982</v>
      </c>
      <c r="O97" s="42" t="s">
        <v>944</v>
      </c>
      <c r="P97" s="50"/>
      <c r="Q97" s="44">
        <f ca="1">Q$96-(Q$114*AVERAGE(OFFSET(Portfolio_Math!$K$97, Q$88, 0, Q$87, 1))+(1-Q$114)*AVERAGE(OFFSET(Portfolio_Math!$I$97, Q88, 0, Q87, 1)))</f>
        <v>4.3097574323567728E-3</v>
      </c>
      <c r="R97" s="44">
        <f ca="1">R$96-(R$114*AVERAGE(OFFSET(Portfolio_Math!$K$97, R$88, 0, R$87, 1))+(1-R$114)*AVERAGE(OFFSET(Portfolio_Math!$I$97, R88, 0, R87, 1)))</f>
        <v>-3.9544286399411932E-2</v>
      </c>
      <c r="S97" s="44">
        <f ca="1">S$96-(S$114*AVERAGE(OFFSET(Portfolio_Math!$K$97, S$88, 0, S$87, 1))+(1-S$114)*AVERAGE(OFFSET(Portfolio_Math!$I$97, S88, 0, S87, 1)))</f>
        <v>3.4682173355937471E-2</v>
      </c>
      <c r="T97" s="44">
        <f ca="1">T$96-(T$114*AVERAGE(OFFSET(Portfolio_Math!$K$97, T$88, 0, T$87, 1))+(1-T$114)*AVERAGE(OFFSET(Portfolio_Math!$I$97, T88, 0, T87, 1)))</f>
        <v>3.1525325901737497E-2</v>
      </c>
      <c r="U97" s="44">
        <f ca="1">U$96-(U$114*AVERAGE(OFFSET(Portfolio_Math!$K$97, U$88, 0, U$87, 1))+(1-U$114)*AVERAGE(OFFSET(Portfolio_Math!$I$97, U88, 0, U87, 1)))</f>
        <v>-2.6570368184465551E-2</v>
      </c>
      <c r="W97" s="574">
        <f ca="1">W$96-(W$114*AVERAGE(OFFSET(Portfolio_Math!$K$97, W$88, 0, W$87, 1))+(1-W$114)*AVERAGE(OFFSET(Portfolio_Math!$I$97, W88, 0, W87, 1)))</f>
        <v>2.0584460411513655E-3</v>
      </c>
      <c r="Z97" s="115"/>
    </row>
    <row r="98" spans="2:40" ht="13" customHeight="1">
      <c r="B98" s="43"/>
      <c r="D98" s="50"/>
      <c r="E98" s="579"/>
      <c r="F98" s="579"/>
      <c r="G98" s="579"/>
      <c r="H98" s="579"/>
      <c r="I98" s="579"/>
      <c r="J98" s="50"/>
      <c r="K98" s="576"/>
      <c r="L98" s="50"/>
      <c r="M98" s="50"/>
      <c r="N98" s="50"/>
      <c r="O98" s="50"/>
      <c r="P98" s="50"/>
      <c r="Q98" s="579"/>
      <c r="R98" s="579"/>
      <c r="S98" s="579"/>
      <c r="T98" s="579"/>
      <c r="U98" s="579"/>
      <c r="V98" s="50"/>
      <c r="W98" s="576"/>
      <c r="X98" s="50"/>
      <c r="Y98" s="50"/>
    </row>
    <row r="99" spans="2:40" ht="13" customHeight="1">
      <c r="B99" s="43" t="s">
        <v>1005</v>
      </c>
      <c r="C99" s="42" t="s">
        <v>944</v>
      </c>
      <c r="D99" s="50"/>
      <c r="E99" s="45">
        <f ca="1">IFERROR(STDEV(OFFSET(Portfolio_Math!AA$97, E$88, 0, E$87, 1)), 0)</f>
        <v>0.14029635428727366</v>
      </c>
      <c r="F99" s="45">
        <f ca="1">IFERROR(STDEV(OFFSET(Portfolio_Math!AB$97, F$88, 0, F$87, 1)), 0)</f>
        <v>0.13016481301111943</v>
      </c>
      <c r="G99" s="45">
        <f ca="1">IFERROR(STDEV(OFFSET(Portfolio_Math!AC$97, G$88, 0, G$87, 1)), 0)</f>
        <v>0.14257784450934063</v>
      </c>
      <c r="H99" s="45">
        <f ca="1">IFERROR(STDEV(OFFSET(Portfolio_Math!AD$97, H$88, 0, H$87, 1)), 0)</f>
        <v>0.11879559313543464</v>
      </c>
      <c r="I99" s="45">
        <f ca="1">IFERROR(STDEV(OFFSET(Portfolio_Math!AE$97, I$88, 0, I$87, 1)), 0)</f>
        <v>0.11553224359493708</v>
      </c>
      <c r="K99" s="575">
        <f ca="1">IFERROR(STDEV(OFFSET(Portfolio_Math!AG$97, K$88, 0, K$87, 1)), 0)</f>
        <v>2.0851441405707478E-7</v>
      </c>
      <c r="N99" s="43" t="s">
        <v>1005</v>
      </c>
      <c r="O99" s="42" t="s">
        <v>944</v>
      </c>
      <c r="P99" s="465"/>
      <c r="Q99" s="45">
        <f ca="1">IFERROR(STDEV(OFFSET(Portfolio_Math!AM$97, Q$88, 0, Q$87, 1)), 0)</f>
        <v>0.11083180130628743</v>
      </c>
      <c r="R99" s="45">
        <f ca="1">IFERROR(STDEV(OFFSET(Portfolio_Math!AN$97, R$88, 0, R$87, 1)), 0)</f>
        <v>5.8848419586719491E-2</v>
      </c>
      <c r="S99" s="45">
        <f ca="1">IFERROR(STDEV(OFFSET(Portfolio_Math!AO$97, S$88, 0, S$87, 1)), 0)</f>
        <v>0.14035544065987651</v>
      </c>
      <c r="T99" s="45">
        <f ca="1">IFERROR(STDEV(OFFSET(Portfolio_Math!AP$97, T$88, 0, T$87, 1)), 0)</f>
        <v>0.13427383404672599</v>
      </c>
      <c r="U99" s="45">
        <f ca="1">IFERROR(STDEV(OFFSET(Portfolio_Math!AQ$97, U$88, 0, U$87, 1)), 0)</f>
        <v>6.3309621253031342E-2</v>
      </c>
      <c r="W99" s="575">
        <f ca="1">IFERROR(STDEV(OFFSET(Portfolio_Math!AS$97, W$88, 0, W$87, 1)), 0)</f>
        <v>0.1104093434333846</v>
      </c>
    </row>
    <row r="100" spans="2:40" ht="13" customHeight="1">
      <c r="B100" s="43" t="s">
        <v>1008</v>
      </c>
      <c r="C100" s="42" t="s">
        <v>944</v>
      </c>
      <c r="D100" s="50"/>
      <c r="E100" s="44">
        <f t="array" aca="1" ref="E100" ca="1">IFERROR(STDEV(OFFSET(Portfolio_Math!AA$97, E$88, 0, E$87, 1)-OFFSET(Portfolio_Math!$J$97, E$88, 0, E$87, 1)), 0)</f>
        <v>0.14277896085803163</v>
      </c>
      <c r="F100" s="44">
        <f t="array" aca="1" ref="F100" ca="1">IFERROR(STDEV(OFFSET(Portfolio_Math!AB$97, F$88, 0, F$87, 1)-OFFSET(Portfolio_Math!$J$97, F$88, 0, F$87, 1)), 0)</f>
        <v>0.1320142015211731</v>
      </c>
      <c r="G100" s="44">
        <f t="array" aca="1" ref="G100" ca="1">IFERROR(STDEV(OFFSET(Portfolio_Math!AC$97, G$88, 0, G$87, 1)-OFFSET(Portfolio_Math!$J$97, G$88, 0, G$87, 1)), 0)</f>
        <v>0.14463832797493897</v>
      </c>
      <c r="H100" s="44">
        <f t="array" aca="1" ref="H100" ca="1">IFERROR(STDEV(OFFSET(Portfolio_Math!AD$97, H$88, 0, H$87, 1)-OFFSET(Portfolio_Math!$J$97, H$88, 0, H$87, 1)), 0)</f>
        <v>0.12070288396152833</v>
      </c>
      <c r="I100" s="44">
        <f t="array" aca="1" ref="I100" ca="1">IFERROR(STDEV(OFFSET(Portfolio_Math!AE$97, I$88, 0, I$87, 1)-OFFSET(Portfolio_Math!$J$97, I$88, 0, I$87, 1)), 0)</f>
        <v>0.11802447167732044</v>
      </c>
      <c r="J100" s="14"/>
      <c r="K100" s="574">
        <f t="array" aca="1" ref="K100" ca="1">IFERROR(STDEV(OFFSET(Portfolio_Math!AG$97, K$88, 0, K$87, 1)-OFFSET(Portfolio_Math!$J$97, K$88, 0, K$87, 1)), 0)</f>
        <v>3.4786226639422387E-2</v>
      </c>
      <c r="N100" s="43" t="s">
        <v>1008</v>
      </c>
      <c r="O100" s="42" t="s">
        <v>944</v>
      </c>
      <c r="P100" s="465"/>
      <c r="Q100" s="44">
        <f t="array" aca="1" ref="Q100" ca="1">IFERROR(STDEV(OFFSET(Portfolio_Math!AM$97, Q$88, 0, Q$87, 1)-OFFSET(Portfolio_Math!$J$97, Q$88, 0, Q$87, 1)), 0)</f>
        <v>0.10643505750047365</v>
      </c>
      <c r="R100" s="44">
        <f t="array" aca="1" ref="R100" ca="1">IFERROR(STDEV(OFFSET(Portfolio_Math!AN$97, R$88, 0, R$87, 1)-OFFSET(Portfolio_Math!$J$97, R$88, 0, R$87, 1)), 0)</f>
        <v>5.8693724624061215E-2</v>
      </c>
      <c r="S100" s="44">
        <f t="array" aca="1" ref="S100" ca="1">IFERROR(STDEV(OFFSET(Portfolio_Math!AO$97, S$88, 0, S$87, 1)-OFFSET(Portfolio_Math!$J$97, S$88, 0, S$87, 1)), 0)</f>
        <v>0.13823349831973752</v>
      </c>
      <c r="T100" s="44">
        <f t="array" aca="1" ref="T100" ca="1">IFERROR(STDEV(OFFSET(Portfolio_Math!AP$97, T$88, 0, T$87, 1)-OFFSET(Portfolio_Math!$J$97, T$88, 0, T$87, 1)), 0)</f>
        <v>0.13259461655634783</v>
      </c>
      <c r="U100" s="44">
        <f t="array" aca="1" ref="U100" ca="1">IFERROR(STDEV(OFFSET(Portfolio_Math!AQ$97, U$88, 0, U$87, 1)-OFFSET(Portfolio_Math!$J$97, U$88, 0, U$87, 1)), 0)</f>
        <v>6.2604413282776758E-2</v>
      </c>
      <c r="V100" s="14"/>
      <c r="W100" s="574">
        <f t="array" aca="1" ref="W100" ca="1">IFERROR(STDEV(OFFSET(Portfolio_Math!AS$97, W$88, 0, W$87, 1)-OFFSET(Portfolio_Math!$J$97, W$88, 0, W$87, 1)), 0)</f>
        <v>0.10733766889269532</v>
      </c>
    </row>
    <row r="101" spans="2:40" ht="13" customHeight="1">
      <c r="B101" s="43" t="s">
        <v>1006</v>
      </c>
      <c r="C101" s="42" t="s">
        <v>944</v>
      </c>
      <c r="D101" s="447"/>
      <c r="E101" s="44">
        <f t="array" aca="1" ref="E101" ca="1">SQRT(SUM(MIN(0, OFFSET(Portfolio_Math!AA$97, E$88, 0, E$87, 1)-OFFSET(Portfolio_Math!$J$97, E$88, 0, E$87, 1))^2) / E$87)</f>
        <v>4.7905864449587013E-2</v>
      </c>
      <c r="F101" s="44">
        <f t="array" aca="1" ref="F101" ca="1">SQRT(SUM(MIN(0, OFFSET(Portfolio_Math!AB$97, F$88, 0, F$87, 1)-OFFSET(Portfolio_Math!$J$97, F$88, 0, F$87, 1))^2) / F$87)</f>
        <v>4.4175878000696604E-2</v>
      </c>
      <c r="G101" s="44">
        <f t="array" aca="1" ref="G101" ca="1">SQRT(SUM(MIN(0, OFFSET(Portfolio_Math!AC$97, G$88, 0, G$87, 1)-OFFSET(Portfolio_Math!$J$97, G$88, 0, G$87, 1))^2) / G$87)</f>
        <v>4.8302459873468463E-2</v>
      </c>
      <c r="H101" s="44">
        <f t="array" aca="1" ref="H101" ca="1">SQRT(SUM(MIN(0, OFFSET(Portfolio_Math!AD$97, H$88, 0, H$87, 1)-OFFSET(Portfolio_Math!$J$97, H$88, 0, H$87, 1))^2) / H$87)</f>
        <v>4.0409265852993703E-2</v>
      </c>
      <c r="I101" s="44">
        <f t="array" aca="1" ref="I101" ca="1">SQRT(SUM(MIN(0, OFFSET(Portfolio_Math!AE$97, I$88, 0, I$87, 1)-OFFSET(Portfolio_Math!$J$97, I$88, 0, I$87, 1))^2) / I$87)</f>
        <v>3.8412147932949427E-2</v>
      </c>
      <c r="J101" s="14"/>
      <c r="K101" s="574">
        <f t="array" aca="1" ref="K101" ca="1">SQRT(SUM(MIN(0, OFFSET(Portfolio_Math!AG$97, K$88, 0, K$87, 1)-OFFSET(Portfolio_Math!$J$97, K$88, 0, K$87, 1))^2) / K$87)</f>
        <v>2.185226816036669E-2</v>
      </c>
      <c r="N101" s="43" t="s">
        <v>1006</v>
      </c>
      <c r="O101" s="42" t="s">
        <v>944</v>
      </c>
      <c r="P101" s="465"/>
      <c r="Q101" s="44">
        <f t="array" aca="1" ref="Q101" ca="1">SQRT(SUM(MIN(0, OFFSET(Portfolio_Math!AM$97, Q$88, 0, Q$87, 1)-OFFSET(Portfolio_Math!$J$97, Q$88, 0, Q$87, 1))^2) / Q$87)</f>
        <v>5.0759319644390989E-2</v>
      </c>
      <c r="R101" s="44">
        <f t="array" aca="1" ref="R101" ca="1">SQRT(SUM(MIN(0, OFFSET(Portfolio_Math!AN$97, R$88, 0, R$87, 1)-OFFSET(Portfolio_Math!$J$97, R$88, 0, R$87, 1))^2) / R$87)</f>
        <v>1.1795927024855449E-2</v>
      </c>
      <c r="S101" s="44">
        <f t="array" aca="1" ref="S101" ca="1">SQRT(SUM(MIN(0, OFFSET(Portfolio_Math!AO$97, S$88, 0, S$87, 1)-OFFSET(Portfolio_Math!$J$97, S$88, 0, S$87, 1))^2) / S$87)</f>
        <v>5.7172871912104725E-2</v>
      </c>
      <c r="T101" s="44">
        <f t="array" aca="1" ref="T101" ca="1">SQRT(SUM(MIN(0, OFFSET(Portfolio_Math!AP$97, T$88, 0, T$87, 1)-OFFSET(Portfolio_Math!$J$97, T$88, 0, T$87, 1))^2) / T$87)</f>
        <v>5.3705161304941275E-2</v>
      </c>
      <c r="U101" s="44">
        <f t="array" aca="1" ref="U101" ca="1">SQRT(SUM(MIN(0, OFFSET(Portfolio_Math!AQ$97, U$88, 0, U$87, 1)-OFFSET(Portfolio_Math!$J$97, U$88, 0, U$87, 1))^2) / U$87)</f>
        <v>1.2887840877391237E-2</v>
      </c>
      <c r="V101" s="14"/>
      <c r="W101" s="574">
        <f t="array" aca="1" ref="W101" ca="1">SQRT(SUM(MIN(0, OFFSET(Portfolio_Math!AS$97, W$88, 0, W$87, 1)-OFFSET(Portfolio_Math!$J$97, W$88, 0, W$87, 1))^2) / W$87)</f>
        <v>3.9431540952290969E-2</v>
      </c>
    </row>
    <row r="102" spans="2:40" ht="13" customHeight="1">
      <c r="B102" s="43" t="s">
        <v>1007</v>
      </c>
      <c r="C102" s="42" t="s">
        <v>944</v>
      </c>
      <c r="D102" s="50"/>
      <c r="E102" s="44">
        <f t="array" aca="1" ref="E102" ca="1">SQRT(SUM(MAX(0, OFFSET(Portfolio_Math!AA$97, E$88, 0, E$87, 1)-OFFSET(Portfolio_Math!$J$97, E$88, 0, E$87, 1))^2) / E$87)</f>
        <v>4.071744982437453E-2</v>
      </c>
      <c r="F102" s="44">
        <f t="array" aca="1" ref="F102" ca="1">SQRT(SUM(MAX(0, OFFSET(Portfolio_Math!AB$97, F$88, 0, F$87, 1)-OFFSET(Portfolio_Math!$J$97, F$88, 0, F$87, 1))^2) / F$87)</f>
        <v>4.0496823916416361E-2</v>
      </c>
      <c r="G102" s="44">
        <f t="array" aca="1" ref="G102" ca="1">SQRT(SUM(MAX(0, OFFSET(Portfolio_Math!AC$97, G$88, 0, G$87, 1)-OFFSET(Portfolio_Math!$J$97, G$88, 0, G$87, 1))^2) / G$87)</f>
        <v>4.5036833122565595E-2</v>
      </c>
      <c r="H102" s="44">
        <f t="array" aca="1" ref="H102" ca="1">SQRT(SUM(MAX(0, OFFSET(Portfolio_Math!AD$97, H$88, 0, H$87, 1)-OFFSET(Portfolio_Math!$J$97, H$88, 0, H$87, 1))^2) / H$87)</f>
        <v>3.7642490572349252E-2</v>
      </c>
      <c r="I102" s="44">
        <f t="array" aca="1" ref="I102" ca="1">SQRT(SUM(MAX(0, OFFSET(Portfolio_Math!AE$97, I$88, 0, I$87, 1)-OFFSET(Portfolio_Math!$J$97, I$88, 0, I$87, 1))^2) / I$87)</f>
        <v>3.8211721317080512E-2</v>
      </c>
      <c r="J102" s="14"/>
      <c r="K102" s="574">
        <f t="array" aca="1" ref="K102" ca="1">SQRT(SUM(MAX(0, OFFSET(Portfolio_Math!AG$97, K$88, 0, K$87, 1)-OFFSET(Portfolio_Math!$J$97, K$88, 0, K$87, 1))^2) / K$87)</f>
        <v>0</v>
      </c>
      <c r="N102" s="43" t="s">
        <v>1007</v>
      </c>
      <c r="O102" s="42" t="s">
        <v>944</v>
      </c>
      <c r="P102" s="465"/>
      <c r="Q102" s="44">
        <f t="array" aca="1" ref="Q102" ca="1">SQRT(SUM(MAX(0, OFFSET(Portfolio_Math!AM$97, Q$88, 0, Q$87, 1)-OFFSET(Portfolio_Math!$J$97, Q$88, 0, Q$87, 1))^2) / Q$87)</f>
        <v>4.1186664281236351E-2</v>
      </c>
      <c r="R102" s="44">
        <f t="array" aca="1" ref="R102" ca="1">SQRT(SUM(MAX(0, OFFSET(Portfolio_Math!AN$97, R$88, 0, R$87, 1)-OFFSET(Portfolio_Math!$J$97, R$88, 0, R$87, 1))^2) / R$87)</f>
        <v>2.3830608194781364E-2</v>
      </c>
      <c r="S102" s="44">
        <f t="array" aca="1" ref="S102" ca="1">SQRT(SUM(MAX(0, OFFSET(Portfolio_Math!AO$97, S$88, 0, S$87, 1)-OFFSET(Portfolio_Math!$J$97, S$88, 0, S$87, 1))^2) / S$87)</f>
        <v>5.3938279683542888E-2</v>
      </c>
      <c r="T102" s="44">
        <f t="array" aca="1" ref="T102" ca="1">SQRT(SUM(MAX(0, OFFSET(Portfolio_Math!AP$97, T$88, 0, T$87, 1)-OFFSET(Portfolio_Math!$J$97, T$88, 0, T$87, 1))^2) / T$87)</f>
        <v>5.4536978685664518E-2</v>
      </c>
      <c r="U102" s="44">
        <f t="array" aca="1" ref="U102" ca="1">SQRT(SUM(MAX(0, OFFSET(Portfolio_Math!AQ$97, U$88, 0, U$87, 1)-OFFSET(Portfolio_Math!$J$97, U$88, 0, U$87, 1))^2) / U$87)</f>
        <v>2.3882442657376247E-2</v>
      </c>
      <c r="V102" s="14"/>
      <c r="W102" s="574">
        <f t="array" aca="1" ref="W102" ca="1">SQRT(SUM(MAX(0, OFFSET(Portfolio_Math!AS$97, W$88, 0, W$87, 1)-OFFSET(Portfolio_Math!$J$97, W$88, 0, W$87, 1))^2) / W$87)</f>
        <v>4.0802971018868373E-2</v>
      </c>
    </row>
    <row r="103" spans="2:40" ht="13" customHeight="1">
      <c r="B103" s="43" t="s">
        <v>983</v>
      </c>
      <c r="C103" s="42" t="s">
        <v>944</v>
      </c>
      <c r="D103" s="50"/>
      <c r="E103" s="44">
        <f ca="1">MAX(OFFSET(Portfolio_Math!AA$1297, E$88, 0, E$87, 1))</f>
        <v>0.30738346000000005</v>
      </c>
      <c r="F103" s="44">
        <f ca="1">MAX(OFFSET(Portfolio_Math!AB$1297, F$88, 0, F$87, 1))</f>
        <v>0.28181196124223096</v>
      </c>
      <c r="G103" s="44">
        <f ca="1">MAX(OFFSET(Portfolio_Math!AC$1297, G$88, 0, G$87, 1))</f>
        <v>0.31010238124223088</v>
      </c>
      <c r="H103" s="44">
        <f ca="1">MAX(OFFSET(Portfolio_Math!AD$1297, H$88, 0, H$87, 1))</f>
        <v>0.25598936934390504</v>
      </c>
      <c r="I103" s="44">
        <f ca="1">MAX(OFFSET(Portfolio_Math!AE$1297, I$88, 0, I$87, 1))</f>
        <v>0.24229781868781008</v>
      </c>
      <c r="J103" s="14"/>
      <c r="K103" s="574">
        <f ca="1">MAX(OFFSET(Portfolio_Math!AG$1297, K$88, 0, K$87, 1))</f>
        <v>1.0000000000287557E-6</v>
      </c>
      <c r="N103" s="43" t="s">
        <v>983</v>
      </c>
      <c r="O103" s="42" t="s">
        <v>944</v>
      </c>
      <c r="P103" s="50"/>
      <c r="Q103" s="44">
        <f ca="1">MAX(OFFSET(Portfolio_Math!AM$1297, Q$88, 0, Q$87, 1))</f>
        <v>0.26609547303171521</v>
      </c>
      <c r="R103" s="44">
        <f ca="1">MAX(OFFSET(Portfolio_Math!AN$1297, R$88, 0, R$87, 1))</f>
        <v>3.2340149052540901E-2</v>
      </c>
      <c r="S103" s="44">
        <f ca="1">MAX(OFFSET(Portfolio_Math!AO$1297, S$88, 0, S$87, 1))</f>
        <v>0.30237600343167315</v>
      </c>
      <c r="T103" s="44">
        <f ca="1">MAX(OFFSET(Portfolio_Math!AP$1297, T$88, 0, T$87, 1))</f>
        <v>0.28275966994753077</v>
      </c>
      <c r="U103" s="44">
        <f ca="1">MAX(OFFSET(Portfolio_Math!AQ$1297, U$88, 0, U$87, 1))</f>
        <v>3.4130856552540889E-2</v>
      </c>
      <c r="W103" s="574">
        <f ca="1">MAX(OFFSET(Portfolio_Math!AS$1297, W$88, 0, W$87, 1))</f>
        <v>0.20201588000000004</v>
      </c>
    </row>
    <row r="104" spans="2:40" ht="13" customHeight="1">
      <c r="B104" s="43" t="s">
        <v>977</v>
      </c>
      <c r="C104" s="42" t="s">
        <v>944</v>
      </c>
      <c r="D104" s="50"/>
      <c r="E104" s="44">
        <f t="array" aca="1" ref="E104" ca="1">SQRT(AVERAGE(OFFSET(Portfolio_Math!AA$1297, E$88, 0, E$87, 1)^2))</f>
        <v>8.4159340651858067E-2</v>
      </c>
      <c r="F104" s="44">
        <f t="array" aca="1" ref="F104" ca="1">SQRT(AVERAGE(OFFSET(Portfolio_Math!AB$1297, F$88, 0, F$87, 1)^2))</f>
        <v>6.6491860187487428E-2</v>
      </c>
      <c r="G104" s="44">
        <f t="array" aca="1" ref="G104" ca="1">SQRT(AVERAGE(OFFSET(Portfolio_Math!AC$1297, G$88, 0, G$87, 1)^2))</f>
        <v>7.5209548313400598E-2</v>
      </c>
      <c r="H104" s="44">
        <f t="array" aca="1" ref="H104" ca="1">SQRT(AVERAGE(OFFSET(Portfolio_Math!AD$1297, H$88, 0, H$87, 1)^2))</f>
        <v>5.6977559632350259E-2</v>
      </c>
      <c r="I104" s="44">
        <f t="array" aca="1" ref="I104" ca="1">SQRT(AVERAGE(OFFSET(Portfolio_Math!AE$1297, I$88, 0, I$87, 1)^2))</f>
        <v>5.2384792899876784E-2</v>
      </c>
      <c r="J104" s="14"/>
      <c r="K104" s="574">
        <f t="array" aca="1" ref="K104" ca="1">SQRT(AVERAGE(OFFSET(Portfolio_Math!AG$1297, K$88, 0, K$87, 1)^2))</f>
        <v>1.4586499150223488E-7</v>
      </c>
      <c r="N104" s="43" t="s">
        <v>977</v>
      </c>
      <c r="O104" s="42" t="s">
        <v>944</v>
      </c>
      <c r="P104" s="465"/>
      <c r="Q104" s="44">
        <f t="array" aca="1" ref="Q104" ca="1">SQRT(AVERAGE(OFFSET(Portfolio_Math!AM$1297, Q$88, 0, Q$87, 1)^2))</f>
        <v>5.4917565680713869E-2</v>
      </c>
      <c r="R104" s="44">
        <f t="array" aca="1" ref="R104" ca="1">SQRT(AVERAGE(OFFSET(Portfolio_Math!AN$1297, R$88, 0, R$87, 1)^2))</f>
        <v>7.772707411615544E-3</v>
      </c>
      <c r="S104" s="44">
        <f t="array" aca="1" ref="S104" ca="1">SQRT(AVERAGE(OFFSET(Portfolio_Math!AO$1297, S$88, 0, S$87, 1)^2))</f>
        <v>6.525189917793868E-2</v>
      </c>
      <c r="T104" s="44">
        <f t="array" aca="1" ref="T104" ca="1">SQRT(AVERAGE(OFFSET(Portfolio_Math!AP$1297, T$88, 0, T$87, 1)^2))</f>
        <v>5.6372637426275143E-2</v>
      </c>
      <c r="U104" s="44">
        <f t="array" aca="1" ref="U104" ca="1">SQRT(AVERAGE(OFFSET(Portfolio_Math!AQ$1297, U$88, 0, U$87, 1)^2))</f>
        <v>8.8408707622309457E-3</v>
      </c>
      <c r="W104" s="574">
        <f t="array" aca="1" ref="W104" ca="1">SQRT(AVERAGE(OFFSET(Portfolio_Math!AS$1297, W$88, 0, W$87, 1)^2))</f>
        <v>4.496923314550233E-2</v>
      </c>
    </row>
    <row r="105" spans="2:40" ht="13" customHeight="1">
      <c r="B105" s="43" t="s">
        <v>1119</v>
      </c>
      <c r="C105" s="42" t="s">
        <v>944</v>
      </c>
      <c r="D105" s="50"/>
      <c r="E105" s="44">
        <f>Portfolio_Math!AA2046</f>
        <v>4.4738558545259592E-2</v>
      </c>
      <c r="F105" s="44">
        <f>Portfolio_Math!AB2046</f>
        <v>4.9919244584215247E-2</v>
      </c>
      <c r="G105" s="44">
        <f>Portfolio_Math!AC2046</f>
        <v>5.1412798680905508E-2</v>
      </c>
      <c r="H105" s="44">
        <f>Portfolio_Math!AD2046</f>
        <v>5.067656305303448E-2</v>
      </c>
      <c r="I105" s="44">
        <f>Portfolio_Math!AE2046</f>
        <v>4.7026112970568662E-2</v>
      </c>
      <c r="J105" s="14"/>
      <c r="K105" s="574">
        <f>Portfolio_Math!AG2046</f>
        <v>5.8176756786021428E-3</v>
      </c>
      <c r="N105" s="43" t="s">
        <v>1119</v>
      </c>
      <c r="O105" s="42" t="s">
        <v>944</v>
      </c>
      <c r="P105" s="465"/>
      <c r="Q105" s="44">
        <f>Portfolio_Math!AM2046</f>
        <v>8.9318983427087786E-2</v>
      </c>
      <c r="R105" s="44">
        <f>Portfolio_Math!AN2046</f>
        <v>6.2550550500349772E-2</v>
      </c>
      <c r="S105" s="44">
        <f>Portfolio_Math!AO2046</f>
        <v>0.10682716151804081</v>
      </c>
      <c r="T105" s="44">
        <f>Portfolio_Math!AP2046</f>
        <v>0.10454365580155035</v>
      </c>
      <c r="U105" s="44">
        <f>Portfolio_Math!AQ2046</f>
        <v>6.4991992080813757E-2</v>
      </c>
      <c r="V105" s="14"/>
      <c r="W105" s="574">
        <f>Portfolio_Math!AS2046</f>
        <v>8.6935864745362731E-2</v>
      </c>
    </row>
    <row r="106" spans="2:40" ht="13" customHeight="1">
      <c r="B106" s="43" t="s">
        <v>1153</v>
      </c>
      <c r="C106" s="42" t="s">
        <v>944</v>
      </c>
      <c r="D106" s="50"/>
      <c r="E106" s="44">
        <f ca="1">E105*((1-1/POWER(1+E$95, E$87)))</f>
        <v>4.0783545906968408E-2</v>
      </c>
      <c r="F106" s="44">
        <f t="shared" ref="F106:K106" ca="1" si="5">F105*((1-1/POWER(1+F$95, F$87)))</f>
        <v>4.6536727213713963E-2</v>
      </c>
      <c r="G106" s="44">
        <f t="shared" ca="1" si="5"/>
        <v>4.832059394544623E-2</v>
      </c>
      <c r="H106" s="44">
        <f t="shared" ca="1" si="5"/>
        <v>4.7306798815246888E-2</v>
      </c>
      <c r="I106" s="44">
        <f t="shared" ca="1" si="5"/>
        <v>4.2824304131012042E-2</v>
      </c>
      <c r="J106" s="14"/>
      <c r="K106" s="574">
        <f t="shared" ca="1" si="5"/>
        <v>-3.1438904545208979E-2</v>
      </c>
      <c r="N106" s="43" t="s">
        <v>1153</v>
      </c>
      <c r="O106" s="42" t="s">
        <v>944</v>
      </c>
      <c r="P106" s="465"/>
      <c r="Q106" s="44">
        <f ca="1">Q105*((1-1/POWER(1+Q$95, Q$87)))</f>
        <v>7.7574390451873004E-2</v>
      </c>
      <c r="R106" s="44">
        <f t="shared" ref="R106" ca="1" si="6">R105*((1-1/POWER(1+R$95, R$87)))</f>
        <v>4.7781050390261121E-2</v>
      </c>
      <c r="S106" s="44">
        <f t="shared" ref="S106" ca="1" si="7">S105*((1-1/POWER(1+S$95, S$87)))</f>
        <v>9.6916003258350425E-2</v>
      </c>
      <c r="T106" s="44">
        <f t="shared" ref="T106" ca="1" si="8">T105*((1-1/POWER(1+T$95, T$87)))</f>
        <v>9.457241768139206E-2</v>
      </c>
      <c r="U106" s="44">
        <f t="shared" ref="U106" ca="1" si="9">U105*((1-1/POWER(1+U$95, U$87)))</f>
        <v>5.0238065373729025E-2</v>
      </c>
      <c r="V106" s="14"/>
      <c r="W106" s="574">
        <f t="shared" ref="W106" ca="1" si="10">W105*((1-1/POWER(1+W$95, W$87)))</f>
        <v>7.6200666417305787E-2</v>
      </c>
    </row>
    <row r="107" spans="2:40" ht="13" customHeight="1">
      <c r="B107" s="43"/>
      <c r="D107" s="50"/>
      <c r="E107" s="579"/>
      <c r="F107" s="579"/>
      <c r="G107" s="579"/>
      <c r="H107" s="579"/>
      <c r="I107" s="579"/>
      <c r="J107" s="50"/>
      <c r="K107" s="576"/>
      <c r="L107" s="50"/>
      <c r="M107" s="50"/>
      <c r="N107" s="50"/>
      <c r="O107" s="50"/>
      <c r="P107" s="50"/>
      <c r="Q107" s="579"/>
      <c r="R107" s="579"/>
      <c r="S107" s="579"/>
      <c r="T107" s="579"/>
      <c r="U107" s="579"/>
      <c r="V107" s="50"/>
      <c r="W107" s="576"/>
      <c r="X107" s="50"/>
      <c r="Y107" s="50"/>
      <c r="Z107" s="50"/>
      <c r="AA107" s="50"/>
      <c r="AB107" s="50"/>
      <c r="AC107" s="50"/>
      <c r="AD107" s="50"/>
      <c r="AE107" s="50"/>
      <c r="AF107" s="50"/>
      <c r="AG107" s="50"/>
      <c r="AH107" s="50"/>
      <c r="AI107" s="50"/>
      <c r="AJ107" s="50"/>
      <c r="AK107" s="50"/>
      <c r="AL107" s="50"/>
      <c r="AM107" s="50"/>
      <c r="AN107" s="50"/>
    </row>
    <row r="108" spans="2:40" ht="13" customHeight="1">
      <c r="B108" s="43" t="s">
        <v>140</v>
      </c>
      <c r="C108" s="42" t="s">
        <v>944</v>
      </c>
      <c r="D108" s="50"/>
      <c r="E108" s="46">
        <f ca="1">IF(ROUND(E$99,5)=0, "", (E$96-E$90)/E$100)</f>
        <v>0.38782447424854333</v>
      </c>
      <c r="F108" s="46">
        <f ca="1">IF(ROUND(F$99,5)=0, "", (F$96-F$90)/F$100)</f>
        <v>0.45591387848610709</v>
      </c>
      <c r="G108" s="46">
        <f ca="1">IF(ROUND(G$99,5)=0, "", (G$96-G$90)/G$100)</f>
        <v>0.44688446534188114</v>
      </c>
      <c r="H108" s="46">
        <f ca="1">IF(ROUND(H$99,5)=0, "", (H$96-H$90)/H$100)</f>
        <v>0.49091959182841316</v>
      </c>
      <c r="I108" s="46">
        <f ca="1">IF(ROUND(I$99,5)=0, "", (I$96-I$90)/I$100)</f>
        <v>0.43976287591399393</v>
      </c>
      <c r="K108" s="577" t="str">
        <f ca="1">IF(ROUND(K$99,5)=0, "", (K$96-K$90)/K$100)</f>
        <v/>
      </c>
      <c r="N108" s="43" t="s">
        <v>140</v>
      </c>
      <c r="O108" s="42" t="s">
        <v>944</v>
      </c>
      <c r="P108" s="465"/>
      <c r="Q108" s="46">
        <f ca="1">IF(ROUND(Q$99,5)=0, "", (Q$96-Q$90)/Q$100)</f>
        <v>0.60140296774598778</v>
      </c>
      <c r="R108" s="46">
        <f ca="1">IF(ROUND(R$99,5)=0, "", (R$96-R$90)/R$100)</f>
        <v>0.67891426798707122</v>
      </c>
      <c r="S108" s="46">
        <f ca="1">IF(ROUND(S$99,5)=0, "", (S$96-S$90)/S$100)</f>
        <v>0.57463253178776663</v>
      </c>
      <c r="T108" s="46">
        <f ca="1">IF(ROUND(T$99,5)=0, "", (T$96-T$90)/T$100)</f>
        <v>0.58499015182399638</v>
      </c>
      <c r="U108" s="46">
        <f ca="1">IF(ROUND(U$99,5)=0, "", (U$96-U$90)/U$100)</f>
        <v>0.6613785686856507</v>
      </c>
      <c r="W108" s="577">
        <f ca="1">IF(ROUND(W$99,5)=0, "", (W$96-W$90)/W$100)</f>
        <v>0.61367341024235555</v>
      </c>
    </row>
    <row r="109" spans="2:40" ht="13" customHeight="1">
      <c r="B109" s="43" t="s">
        <v>141</v>
      </c>
      <c r="C109" s="42" t="s">
        <v>944</v>
      </c>
      <c r="D109" s="50"/>
      <c r="E109" s="46">
        <f ca="1">IF(ROUND(E$99,5)=0, "", (E$96-E$90)/E$101)</f>
        <v>1.1558746734815852</v>
      </c>
      <c r="F109" s="46">
        <f ca="1">IF(ROUND(F$99,5)=0, "", (F$96-F$90)/F$101)</f>
        <v>1.3624427935493548</v>
      </c>
      <c r="G109" s="46">
        <f ca="1">IF(ROUND(G$99,5)=0, "", (G$96-G$90)/G$101)</f>
        <v>1.3381641853094899</v>
      </c>
      <c r="H109" s="46">
        <f ca="1">IF(ROUND(H$99,5)=0, "", (H$96-H$90)/H$101)</f>
        <v>1.4663817635903893</v>
      </c>
      <c r="I109" s="46">
        <f ca="1">IF(ROUND(I$99,5)=0, "", (I$96-I$90)/I$101)</f>
        <v>1.3512074665454115</v>
      </c>
      <c r="K109" s="577" t="str">
        <f ca="1">IF(ROUND(K$99,5)=0, "", (K$96-K$90)/K$101)</f>
        <v/>
      </c>
      <c r="N109" s="43" t="s">
        <v>141</v>
      </c>
      <c r="O109" s="42" t="s">
        <v>944</v>
      </c>
      <c r="P109" s="465"/>
      <c r="Q109" s="46">
        <f ca="1">IF(ROUND(Q$99,5)=0, "", (Q$96-Q$90)/Q$101)</f>
        <v>1.2610562927447155</v>
      </c>
      <c r="R109" s="46">
        <f ca="1">IF(ROUND(R$99,5)=0, "", (R$96-R$90)/R$101)</f>
        <v>3.3781157686559671</v>
      </c>
      <c r="S109" s="46">
        <f ca="1">IF(ROUND(S$99,5)=0, "", (S$96-S$90)/S$101)</f>
        <v>1.389355868627145</v>
      </c>
      <c r="T109" s="46">
        <f ca="1">IF(ROUND(T$99,5)=0, "", (T$96-T$90)/T$101)</f>
        <v>1.444303359036849</v>
      </c>
      <c r="U109" s="46">
        <f ca="1">IF(ROUND(U$99,5)=0, "", (U$96-U$90)/U$101)</f>
        <v>3.2127349836390202</v>
      </c>
      <c r="W109" s="577">
        <f ca="1">IF(ROUND(W$99,5)=0, "", (W$96-W$90)/W$101)</f>
        <v>1.67049706214989</v>
      </c>
    </row>
    <row r="110" spans="2:40" ht="13" customHeight="1">
      <c r="B110" s="43" t="s">
        <v>978</v>
      </c>
      <c r="C110" s="42" t="s">
        <v>944</v>
      </c>
      <c r="D110" s="50"/>
      <c r="E110" s="46">
        <f ca="1">IF(ROUND(E$104,5)=0, "", (E$96-E$90)/E$104)</f>
        <v>0.65795638368391784</v>
      </c>
      <c r="F110" s="46">
        <f ca="1">IF(ROUND(F$104,5)=0, "", (F$96-F$90)/F$104)</f>
        <v>0.90518006957625619</v>
      </c>
      <c r="G110" s="46">
        <f ca="1">IF(ROUND(G$104,5)=0, "", (G$96-G$90)/G$104)</f>
        <v>0.85942042353028603</v>
      </c>
      <c r="H110" s="46">
        <f ca="1">IF(ROUND(H$104,5)=0, "", (H$96-H$90)/H$104)</f>
        <v>1.0399780353748644</v>
      </c>
      <c r="I110" s="46">
        <f ca="1">IF(ROUND(I$104,5)=0, "", (I$96-I$90)/I$104)</f>
        <v>0.99079863105023835</v>
      </c>
      <c r="K110" s="577" t="str">
        <f ca="1">IF(ROUND(K$104,5)=0, "", (K$96-K$90)/K$104)</f>
        <v/>
      </c>
      <c r="N110" s="43" t="s">
        <v>978</v>
      </c>
      <c r="O110" s="42" t="s">
        <v>944</v>
      </c>
      <c r="P110" s="50"/>
      <c r="Q110" s="46">
        <f ca="1">IF(ROUND(Q$104,5)=0, "", (Q$96-Q$90)/Q$104)</f>
        <v>1.1655716829320255</v>
      </c>
      <c r="R110" s="46">
        <f ca="1">IF(ROUND(R$104,5)=0, "", (R$96-R$90)/R$104)</f>
        <v>5.1266572866270952</v>
      </c>
      <c r="S110" s="46">
        <f ca="1">IF(ROUND(S$104,5)=0, "", (S$96-S$90)/S$104)</f>
        <v>1.2173356809238558</v>
      </c>
      <c r="T110" s="46">
        <f ca="1">IF(ROUND(T$104,5)=0, "", (T$96-T$90)/T$104)</f>
        <v>1.375960898969558</v>
      </c>
      <c r="U110" s="46">
        <f ca="1">IF(ROUND(U$104,5)=0, "", (U$96-U$90)/U$104)</f>
        <v>4.6833867798695712</v>
      </c>
      <c r="W110" s="577">
        <f ca="1">IF(ROUND(W$104,5)=0, "", (W$96-W$90)/W$104)</f>
        <v>1.4647853367593675</v>
      </c>
    </row>
    <row r="111" spans="2:40" ht="13" customHeight="1">
      <c r="B111" s="43"/>
      <c r="D111" s="50"/>
      <c r="E111" s="579"/>
      <c r="F111" s="579"/>
      <c r="G111" s="579"/>
      <c r="H111" s="579"/>
      <c r="I111" s="579"/>
      <c r="J111" s="50"/>
      <c r="K111" s="576"/>
      <c r="L111" s="50"/>
      <c r="M111" s="50"/>
      <c r="N111" s="50"/>
      <c r="O111" s="50"/>
      <c r="P111" s="50"/>
      <c r="Q111" s="579"/>
      <c r="R111" s="579"/>
      <c r="S111" s="579"/>
      <c r="T111" s="579"/>
      <c r="U111" s="579"/>
      <c r="V111" s="50"/>
      <c r="W111" s="576"/>
      <c r="X111" s="50"/>
      <c r="Y111" s="50"/>
      <c r="Z111" s="50"/>
    </row>
    <row r="112" spans="2:40" ht="13" customHeight="1">
      <c r="B112" s="43" t="s">
        <v>560</v>
      </c>
      <c r="C112" s="42" t="s">
        <v>944</v>
      </c>
      <c r="D112" s="50"/>
      <c r="E112" s="46">
        <f ca="1">IFERROR(PEARSON(OFFSET(Portfolio_Math!AA$97, E$88, 0, E$87, 1),OFFSET(Portfolio_Math!$E$97, E$88, 0, E$87, 1)), "")</f>
        <v>0.94077120025063099</v>
      </c>
      <c r="F112" s="46">
        <f ca="1">IFERROR(PEARSON(OFFSET(Portfolio_Math!AB$97, F$88, 0, F$87, 1),OFFSET(Portfolio_Math!$E$97, F$88, 0, F$87, 1)), "")</f>
        <v>0.92644645106346035</v>
      </c>
      <c r="G112" s="46">
        <f ca="1">IFERROR(PEARSON(OFFSET(Portfolio_Math!AC$97, G$88, 0, G$87, 1),OFFSET(Portfolio_Math!$E$97, G$88, 0, G$87, 1)), "")</f>
        <v>0.90914492494223464</v>
      </c>
      <c r="H112" s="46">
        <f ca="1">IFERROR(PEARSON(OFFSET(Portfolio_Math!AD$97, H$88, 0, H$87, 1),OFFSET(Portfolio_Math!$E$97, H$88, 0, H$87, 1)), "")</f>
        <v>0.90248629639583022</v>
      </c>
      <c r="I112" s="46">
        <f ca="1">IFERROR(PEARSON(OFFSET(Portfolio_Math!AE$97, I$88, 0, I$87, 1),OFFSET(Portfolio_Math!$E$97, I$88, 0, I$87, 1)), "")</f>
        <v>0.8899938416569424</v>
      </c>
      <c r="K112" s="577">
        <f ca="1">IFERROR(PEARSON(OFFSET(Portfolio_Math!AG$97, K$88, 0, K$87, 1),OFFSET(Portfolio_Math!$E$97, K$88, 0, K$87, 1)), "")</f>
        <v>-7.25932818928815E-2</v>
      </c>
      <c r="N112" s="43" t="s">
        <v>560</v>
      </c>
      <c r="O112" s="42" t="s">
        <v>944</v>
      </c>
      <c r="P112" s="465"/>
      <c r="Q112" s="46">
        <f ca="1">IFERROR(PEARSON(OFFSET(Portfolio_Math!AM$97, Q$88, 0, Q$87, 1),OFFSET(Portfolio_Math!$E$97, Q$88, 0, Q$87, 1)), "")</f>
        <v>0.91766534836590707</v>
      </c>
      <c r="R112" s="46">
        <f ca="1">IFERROR(PEARSON(OFFSET(Portfolio_Math!AN$97, R$88, 0, R$87, 1),OFFSET(Portfolio_Math!$E$97, R$88, 0, R$87, 1)), "")</f>
        <v>0.56880956324856613</v>
      </c>
      <c r="S112" s="46">
        <f ca="1">IFERROR(PEARSON(OFFSET(Portfolio_Math!AO$97, S$88, 0, S$87, 1),OFFSET(Portfolio_Math!$E$97, S$88, 0, S$87, 1)), "")</f>
        <v>0.88525228711064496</v>
      </c>
      <c r="T112" s="46">
        <f ca="1">IFERROR(PEARSON(OFFSET(Portfolio_Math!AP$97, T$88, 0, T$87, 1),OFFSET(Portfolio_Math!$E$97, T$88, 0, T$87, 1)), "")</f>
        <v>0.86454863363099554</v>
      </c>
      <c r="U112" s="46">
        <f ca="1">IFERROR(PEARSON(OFFSET(Portfolio_Math!AQ$97, U$88, 0, U$87, 1),OFFSET(Portfolio_Math!$E$97, U$88, 0, U$87, 1)), "")</f>
        <v>0.5130805069663934</v>
      </c>
      <c r="W112" s="577">
        <f ca="1">IFERROR(PEARSON(OFFSET(Portfolio_Math!AS$97, W$88, 0, W$87, 1),OFFSET(Portfolio_Math!$E$97, W$88, 0, W$87, 1)), "")</f>
        <v>0.98023360874420806</v>
      </c>
    </row>
    <row r="113" spans="2:26" ht="13" customHeight="1">
      <c r="B113" s="43" t="s">
        <v>561</v>
      </c>
      <c r="C113" s="42" t="s">
        <v>944</v>
      </c>
      <c r="D113" s="50"/>
      <c r="E113" s="46">
        <f ca="1">IFERROR(PEARSON(OFFSET(Portfolio_Math!AA$97, E$88, 0, E$87, 1),OFFSET(Portfolio_Math!$F$97, E$88, 0, E$87, 1)), "")</f>
        <v>0.86464780423293586</v>
      </c>
      <c r="F113" s="46">
        <f ca="1">IFERROR(PEARSON(OFFSET(Portfolio_Math!AB$97, F$88, 0, F$87, 1),OFFSET(Portfolio_Math!$F$97, F$88, 0, F$87, 1)), "")</f>
        <v>0.81874104112050261</v>
      </c>
      <c r="G113" s="46">
        <f ca="1">IFERROR(PEARSON(OFFSET(Portfolio_Math!AC$97, G$88, 0, G$87, 1),OFFSET(Portfolio_Math!$F$97, G$88, 0, G$87, 1)), "")</f>
        <v>0.83388780329345746</v>
      </c>
      <c r="H113" s="46">
        <f ca="1">IFERROR(PEARSON(OFFSET(Portfolio_Math!AD$97, H$88, 0, H$87, 1),OFFSET(Portfolio_Math!$F$97, H$88, 0, H$87, 1)), "")</f>
        <v>0.76137242043790831</v>
      </c>
      <c r="I113" s="46">
        <f ca="1">IFERROR(PEARSON(OFFSET(Portfolio_Math!AE$97, I$88, 0, I$87, 1),OFFSET(Portfolio_Math!$F$97, I$88, 0, I$87, 1)), "")</f>
        <v>0.86042443337197483</v>
      </c>
      <c r="K113" s="577">
        <f ca="1">IFERROR(PEARSON(OFFSET(Portfolio_Math!AG$97, K$88, 0, K$87, 1),OFFSET(Portfolio_Math!$F$97, K$88, 0, K$87, 1)), "")</f>
        <v>-6.3161958250760306E-4</v>
      </c>
      <c r="N113" s="43" t="s">
        <v>561</v>
      </c>
      <c r="O113" s="42" t="s">
        <v>944</v>
      </c>
      <c r="Q113" s="46">
        <f ca="1">IFERROR(PEARSON(OFFSET(Portfolio_Math!AM$97, Q$88, 0, Q$87, 1),OFFSET(Portfolio_Math!$F$97, Q$88, 0, Q$87, 1)), "")</f>
        <v>0.66646791158828311</v>
      </c>
      <c r="R113" s="46">
        <f ca="1">IFERROR(PEARSON(OFFSET(Portfolio_Math!AN$97, R$88, 0, R$87, 1),OFFSET(Portfolio_Math!$F$97, R$88, 0, R$87, 1)), "")</f>
        <v>0.62830872127074333</v>
      </c>
      <c r="S113" s="46">
        <f ca="1">IFERROR(PEARSON(OFFSET(Portfolio_Math!AO$97, S$88, 0, S$87, 1),OFFSET(Portfolio_Math!$F$97, S$88, 0, S$87, 1)), "")</f>
        <v>0.88214404294711946</v>
      </c>
      <c r="T113" s="46">
        <f ca="1">IFERROR(PEARSON(OFFSET(Portfolio_Math!AP$97, T$88, 0, T$87, 1),OFFSET(Portfolio_Math!$F$97, T$88, 0, T$87, 1)), "")</f>
        <v>0.88041284545676224</v>
      </c>
      <c r="U113" s="46">
        <f ca="1">IFERROR(PEARSON(OFFSET(Portfolio_Math!AQ$97, U$88, 0, U$87, 1),OFFSET(Portfolio_Math!$F$97, U$88, 0, U$87, 1)), "")</f>
        <v>0.67009162373114384</v>
      </c>
      <c r="W113" s="577">
        <f ca="1">IFERROR(PEARSON(OFFSET(Portfolio_Math!AS$97, W$88, 0, W$87, 1),OFFSET(Portfolio_Math!$F$97, W$88, 0, W$87, 1)), "")</f>
        <v>0.65642526562620551</v>
      </c>
    </row>
    <row r="114" spans="2:26" ht="13" customHeight="1">
      <c r="B114" s="43" t="s">
        <v>984</v>
      </c>
      <c r="C114" s="42" t="s">
        <v>944</v>
      </c>
      <c r="D114" s="50"/>
      <c r="E114" s="46">
        <f t="array" aca="1" ref="E114" ca="1">IF(ROUND(E$99,5)=0, 0%, COVAR(OFFSET(Portfolio_Math!AA$97, E$88, 0, E$87, 1), OFFSET(Portfolio_Math!$K$97, E$88, 0, E$87, 1)) / VAR(OFFSET(Portfolio_Math!AA$97, E$88, 0, E$87, 1)))</f>
        <v>0.72330793372236868</v>
      </c>
      <c r="F114" s="46">
        <f t="array" aca="1" ref="F114" ca="1">IF(ROUND(F$99,5)=0, 0%, COVAR(OFFSET(Portfolio_Math!AB$97, F$88, 0, F$87, 1), OFFSET(Portfolio_Math!$K$97, F$88, 0, F$87, 1)) / VAR(OFFSET(Portfolio_Math!AB$97, F$88, 0, F$87, 1)))</f>
        <v>0.77715464288852243</v>
      </c>
      <c r="G114" s="46">
        <f t="array" aca="1" ref="G114" ca="1">IF(ROUND(G$99,5)=0, 0%, COVAR(OFFSET(Portfolio_Math!AC$97, G$88, 0, G$87, 1), OFFSET(Portfolio_Math!$K$97, G$88, 0, G$87, 1)) / VAR(OFFSET(Portfolio_Math!AC$97, G$88, 0, G$87, 1)))</f>
        <v>0.69112200039075222</v>
      </c>
      <c r="H114" s="46">
        <f t="array" aca="1" ref="H114" ca="1">IF(ROUND(H$99,5)=0, 0%, COVAR(OFFSET(Portfolio_Math!AD$97, H$88, 0, H$87, 1), OFFSET(Portfolio_Math!$K$97, H$88, 0, H$87, 1)) / VAR(OFFSET(Portfolio_Math!AD$97, H$88, 0, H$87, 1)))</f>
        <v>0.84002564111170031</v>
      </c>
      <c r="I114" s="46">
        <f t="array" aca="1" ref="I114" ca="1">IF(ROUND(I$99,5)=0, 0%, COVAR(OFFSET(Portfolio_Math!AE$97, I$88, 0, I$87, 1), OFFSET(Portfolio_Math!$K$97, I$88, 0, I$87, 1)) / VAR(OFFSET(Portfolio_Math!AE$97, I$88, 0, I$87, 1)))</f>
        <v>0.86103410881172238</v>
      </c>
      <c r="K114" s="577">
        <f t="array" aca="1" ref="K114" ca="1">IF(ROUND(K$99,5)=0, 0%, COVAR(OFFSET(Portfolio_Math!AG$97, K$88, 0, K$87, 1), OFFSET(Portfolio_Math!$K$97, K$88, 0, K$87, 1)) / VAR(OFFSET(Portfolio_Math!AG$97, K$88, 0, K$87, 1)))</f>
        <v>0</v>
      </c>
      <c r="N114" s="43" t="s">
        <v>984</v>
      </c>
      <c r="O114" s="42" t="s">
        <v>944</v>
      </c>
      <c r="P114" s="465"/>
      <c r="Q114" s="46">
        <f t="array" aca="1" ref="Q114" ca="1">IF(ROUND(Q$99,5)=0, 0%, COVAR(OFFSET(Portfolio_Math!AM$97, Q$88, 0, Q$87, 1), OFFSET(Portfolio_Math!$K$97, Q$88, 0, Q$87, 1)) / VAR(OFFSET(Portfolio_Math!AM$97, Q$88, 0, Q$87, 1)))</f>
        <v>0.90633603011596398</v>
      </c>
      <c r="R114" s="46">
        <f t="array" aca="1" ref="R114" ca="1">IF(ROUND(R$99,5)=0, 0%, COVAR(OFFSET(Portfolio_Math!AN$97, R$88, 0, R$87, 1), OFFSET(Portfolio_Math!$K$97, R$88, 0, R$87, 1)) / VAR(OFFSET(Portfolio_Math!AN$97, R$88, 0, R$87, 1)))</f>
        <v>1.2052825878845721</v>
      </c>
      <c r="S114" s="46">
        <f t="array" aca="1" ref="S114" ca="1">IF(ROUND(S$99,5)=0, 0%, COVAR(OFFSET(Portfolio_Math!AO$97, S$88, 0, S$87, 1), OFFSET(Portfolio_Math!$K$97, S$88, 0, S$87, 1)) / VAR(OFFSET(Portfolio_Math!AO$97, S$88, 0, S$87, 1)))</f>
        <v>0.67938524478490281</v>
      </c>
      <c r="T114" s="46">
        <f t="array" aca="1" ref="T114" ca="1">IF(ROUND(T$99,5)=0, 0%, COVAR(OFFSET(Portfolio_Math!AP$97, T$88, 0, T$87, 1), OFFSET(Portfolio_Math!$K$97, T$88, 0, T$87, 1)) / VAR(OFFSET(Portfolio_Math!AP$97, T$88, 0, T$87, 1)))</f>
        <v>0.69896808757936013</v>
      </c>
      <c r="U114" s="46">
        <f t="array" aca="1" ref="U114" ca="1">IF(ROUND(U$99,5)=0, 0%, COVAR(OFFSET(Portfolio_Math!AQ$97, U$88, 0, U$87, 1), OFFSET(Portfolio_Math!$K$97, U$88, 0, U$87, 1)) / VAR(OFFSET(Portfolio_Math!AQ$97, U$88, 0, U$87, 1)))</f>
        <v>1.0319614905476617</v>
      </c>
      <c r="W114" s="577">
        <f t="array" aca="1" ref="W114" ca="1">IF(ROUND(W$99,5)=0, 0%, COVAR(OFFSET(Portfolio_Math!AS$97, W$88, 0, W$87, 1), OFFSET(Portfolio_Math!$K$97, W$88, 0, W$87, 1)) / VAR(OFFSET(Portfolio_Math!AS$97, W$88, 0, W$87, 1)))</f>
        <v>0.96875000000000067</v>
      </c>
      <c r="Z114" s="115"/>
    </row>
    <row r="115" spans="2:26" ht="13" customHeight="1">
      <c r="B115" s="43"/>
      <c r="D115" s="50"/>
      <c r="E115" s="579"/>
      <c r="F115" s="579"/>
      <c r="G115" s="579"/>
      <c r="H115" s="579"/>
      <c r="I115" s="579"/>
      <c r="J115" s="50"/>
      <c r="K115" s="576"/>
      <c r="L115" s="50"/>
      <c r="M115" s="50"/>
      <c r="N115" s="50"/>
      <c r="O115" s="50"/>
      <c r="P115" s="50"/>
      <c r="Q115" s="579"/>
      <c r="R115" s="579"/>
      <c r="S115" s="579"/>
      <c r="T115" s="579"/>
      <c r="U115" s="579"/>
      <c r="V115" s="50"/>
      <c r="W115" s="576"/>
      <c r="X115" s="50"/>
      <c r="Y115" s="50"/>
      <c r="Z115" s="50"/>
    </row>
    <row r="116" spans="2:26" ht="13" customHeight="1">
      <c r="B116" s="43" t="s">
        <v>153</v>
      </c>
      <c r="C116" s="42" t="s">
        <v>944</v>
      </c>
      <c r="D116" s="50"/>
      <c r="E116" s="124">
        <f t="array" aca="1" ref="E116" ca="1">E$84 * PRODUCT(1+OFFSET(Portfolio_Math!AA$97, E$88, 0, E$87, 1))</f>
        <v>724415.26529895014</v>
      </c>
      <c r="F116" s="124">
        <f t="array" aca="1" ref="F116" ca="1">F$84 * PRODUCT(1+OFFSET(Portfolio_Math!AB$97, F$88, 0, F$87, 1))</f>
        <v>945108.0253030872</v>
      </c>
      <c r="G116" s="124">
        <f t="array" aca="1" ref="G116" ca="1">G$84 * PRODUCT(1+OFFSET(Portfolio_Math!AC$97, G$88, 0, G$87, 1))</f>
        <v>1064771.667472631</v>
      </c>
      <c r="H116" s="124">
        <f t="array" aca="1" ref="H116" ca="1">H$84 * PRODUCT(1+OFFSET(Portfolio_Math!AD$97, H$88, 0, H$87, 1))</f>
        <v>963077.23608522548</v>
      </c>
      <c r="I116" s="124">
        <f t="array" aca="1" ref="I116" ca="1">I$84 * PRODUCT(1+OFFSET(Portfolio_Math!AE$97, I$88, 0, I$87, 1))</f>
        <v>716731.14083814737</v>
      </c>
      <c r="K116" s="578">
        <f t="array" aca="1" ref="K116" ca="1">K$84 * PRODUCT(1+OFFSET(Portfolio_Math!AG$97, K$88, 0, K$87, 1))</f>
        <v>9999.9999999899992</v>
      </c>
      <c r="N116" s="43" t="s">
        <v>153</v>
      </c>
      <c r="O116" s="42" t="s">
        <v>944</v>
      </c>
      <c r="Q116" s="124">
        <f t="array" aca="1" ref="Q116" ca="1">Q$84 * PRODUCT(1+OFFSET(Portfolio_Math!AM$97, Q$88, 0, Q$87, 1))</f>
        <v>1743.70198568108</v>
      </c>
      <c r="R116" s="124">
        <f t="array" aca="1" ref="R116" ca="1">R$84 * PRODUCT(1+OFFSET(Portfolio_Math!AN$97, R$88, 0, R$87, 1))</f>
        <v>971.02810631220677</v>
      </c>
      <c r="S116" s="124">
        <f t="array" aca="1" ref="S116" ca="1">S$84 * PRODUCT(1+OFFSET(Portfolio_Math!AO$97, S$88, 0, S$87, 1))</f>
        <v>2471.2901543021935</v>
      </c>
      <c r="T116" s="124">
        <f t="array" aca="1" ref="T116" ca="1">T$84 * PRODUCT(1+OFFSET(Portfolio_Math!AP$97, T$88, 0, T$87, 1))</f>
        <v>2403.8925756669128</v>
      </c>
      <c r="U116" s="124">
        <f t="array" aca="1" ref="U116" ca="1">U$84 * PRODUCT(1+OFFSET(Portfolio_Math!AQ$97, U$88, 0, U$87, 1))</f>
        <v>1009.9937538973853</v>
      </c>
      <c r="W116" s="578">
        <f t="array" aca="1" ref="W116" ca="1">W$84 * PRODUCT(1+OFFSET(Portfolio_Math!AS$97, W$88, 0, W$87, 1))</f>
        <v>1856.7582702547643</v>
      </c>
      <c r="Z116" s="50"/>
    </row>
    <row r="117" spans="2:26" ht="13" customHeight="1">
      <c r="B117" s="43" t="s">
        <v>154</v>
      </c>
      <c r="C117" s="42" t="s">
        <v>944</v>
      </c>
      <c r="D117" s="50"/>
      <c r="E117" s="124">
        <f t="array" aca="1" ref="E117" ca="1">E$84 * PRODUCT(1+OFFSET(Portfolio_Math!AA$997, E$88, 0, E$87, 1))</f>
        <v>657861.64851494599</v>
      </c>
      <c r="F117" s="124">
        <f t="array" aca="1" ref="F117" ca="1">F$84 * PRODUCT(1+OFFSET(Portfolio_Math!AB$997, F$88, 0, F$87, 1))</f>
        <v>1054469.1807072887</v>
      </c>
      <c r="G117" s="124">
        <f t="array" aca="1" ref="G117" ca="1">G$84 * PRODUCT(1+OFFSET(Portfolio_Math!AC$997, G$88, 0, G$87, 1))</f>
        <v>1120782.4707127472</v>
      </c>
      <c r="H117" s="124">
        <f t="array" aca="1" ref="H117" ca="1">H$84 * PRODUCT(1+OFFSET(Portfolio_Math!AD$997, H$88, 0, H$87, 1))</f>
        <v>1176784.0354081555</v>
      </c>
      <c r="I117" s="124">
        <f t="array" aca="1" ref="I117" ca="1">I$84 * PRODUCT(1+OFFSET(Portfolio_Math!AE$997, I$88, 0, I$87, 1))</f>
        <v>765010.58463542233</v>
      </c>
      <c r="K117" s="578">
        <f t="array" aca="1" ref="K117" ca="1">K$84 * PRODUCT(1+OFFSET(Portfolio_Math!AG$997, K$88, 0, K$87, 1))</f>
        <v>9999.9999999899992</v>
      </c>
      <c r="N117" s="43" t="s">
        <v>154</v>
      </c>
      <c r="O117" s="42" t="s">
        <v>944</v>
      </c>
      <c r="Q117" s="124">
        <f t="array" aca="1" ref="Q117" ca="1">Q$84 * PRODUCT(1+OFFSET(Portfolio_Math!AM$997, Q$88, 0, Q$87, 1))</f>
        <v>1789.5352732792965</v>
      </c>
      <c r="R117" s="124">
        <f t="array" aca="1" ref="R117" ca="1">R$84 * PRODUCT(1+OFFSET(Portfolio_Math!AN$997, R$88, 0, R$87, 1))</f>
        <v>1189.5332286940725</v>
      </c>
      <c r="S117" s="124">
        <f t="array" aca="1" ref="S117" ca="1">S$84 * PRODUCT(1+OFFSET(Portfolio_Math!AO$997, S$88, 0, S$87, 1))</f>
        <v>2326.4329587190687</v>
      </c>
      <c r="T117" s="124">
        <f t="array" aca="1" ref="T117" ca="1">T$84 * PRODUCT(1+OFFSET(Portfolio_Math!AP$997, T$88, 0, T$87, 1))</f>
        <v>2282.3966156544584</v>
      </c>
      <c r="U117" s="124">
        <f t="array" aca="1" ref="U117" ca="1">U$84 * PRODUCT(1+OFFSET(Portfolio_Math!AQ$997, U$88, 0, U$87, 1))</f>
        <v>1147.5322778968439</v>
      </c>
      <c r="W117" s="578">
        <f t="array" aca="1" ref="W117" ca="1">W$84 * PRODUCT(1+OFFSET(Portfolio_Math!AS$997, W$88, 0, W$87, 1))</f>
        <v>1931.9374049830008</v>
      </c>
      <c r="Z117" s="447"/>
    </row>
    <row r="118" spans="2:26" ht="13" customHeight="1">
      <c r="B118" s="43" t="s">
        <v>153</v>
      </c>
      <c r="C118" s="42" t="s">
        <v>945</v>
      </c>
      <c r="D118" s="50"/>
      <c r="E118" s="124">
        <f t="array" aca="1" ref="E118" ca="1">E$84 * PRODUCT(1+OFFSET(Portfolio_Math!AA$247, E$88, 0, E$87, 1))</f>
        <v>113118.62347066846</v>
      </c>
      <c r="F118" s="124">
        <f t="array" aca="1" ref="F118" ca="1">F$84 * PRODUCT(1+OFFSET(Portfolio_Math!AB$247, F$88, 0, F$87, 1))</f>
        <v>147580.15736905806</v>
      </c>
      <c r="G118" s="124">
        <f t="array" aca="1" ref="G118" ca="1">G$84 * PRODUCT(1+OFFSET(Portfolio_Math!AC$247, G$88, 0, G$87, 1))</f>
        <v>166265.82997994547</v>
      </c>
      <c r="H118" s="124">
        <f t="array" aca="1" ref="H118" ca="1">H$84 * PRODUCT(1+OFFSET(Portfolio_Math!AD$247, H$88, 0, H$87, 1))</f>
        <v>150386.07889763176</v>
      </c>
      <c r="I118" s="124">
        <f t="array" aca="1" ref="I118" ca="1">I$84 * PRODUCT(1+OFFSET(Portfolio_Math!AE$247, I$88, 0, I$87, 1))</f>
        <v>111918.7349216266</v>
      </c>
      <c r="K118" s="578">
        <f t="array" aca="1" ref="K118" ca="1">K$84 * PRODUCT(1+OFFSET(Portfolio_Math!AG$247, K$88, 0, K$87, 1))</f>
        <v>1561.5162861576891</v>
      </c>
      <c r="N118" s="43" t="s">
        <v>153</v>
      </c>
      <c r="O118" s="42" t="s">
        <v>945</v>
      </c>
      <c r="P118" s="465"/>
      <c r="Q118" s="124">
        <f t="array" aca="1" ref="Q118" ca="1">Q$84 * PRODUCT(1+OFFSET(Portfolio_Math!AM$247, Q$88, 0, Q$87, 1))</f>
        <v>760.51152743719831</v>
      </c>
      <c r="R118" s="124">
        <f t="array" aca="1" ref="R118" ca="1">R$84 * PRODUCT(1+OFFSET(Portfolio_Math!AN$247, R$88, 0, R$87, 1))</f>
        <v>423.51162892522706</v>
      </c>
      <c r="S118" s="124">
        <f t="array" aca="1" ref="S118" ca="1">S$84 * PRODUCT(1+OFFSET(Portfolio_Math!AO$247, S$88, 0, S$87, 1))</f>
        <v>1077.8473990524071</v>
      </c>
      <c r="T118" s="124">
        <f t="array" aca="1" ref="T118" ca="1">T$84 * PRODUCT(1+OFFSET(Portfolio_Math!AP$247, T$88, 0, T$87, 1))</f>
        <v>1048.4521033571593</v>
      </c>
      <c r="U118" s="124">
        <f t="array" aca="1" ref="U118" ca="1">U$84 * PRODUCT(1+OFFSET(Portfolio_Math!AQ$247, U$88, 0, U$87, 1))</f>
        <v>440.50640464145044</v>
      </c>
      <c r="W118" s="578">
        <f t="array" aca="1" ref="W118" ca="1">W$84 * PRODUCT(1+OFFSET(Portfolio_Math!AS$247, W$88, 0, W$87, 1))</f>
        <v>809.82076053640992</v>
      </c>
    </row>
    <row r="119" spans="2:26" ht="13" customHeight="1">
      <c r="B119" s="47"/>
      <c r="D119" s="50"/>
      <c r="N119" s="47"/>
      <c r="P119" s="465"/>
    </row>
    <row r="120" spans="2:26" ht="13" customHeight="1">
      <c r="D120" s="50"/>
      <c r="E120" s="50"/>
      <c r="F120" s="50"/>
      <c r="G120" s="50"/>
      <c r="H120" s="50"/>
      <c r="I120" s="50"/>
      <c r="K120" s="50"/>
      <c r="P120" s="465"/>
      <c r="Q120" s="50"/>
      <c r="R120" s="50"/>
      <c r="S120" s="50"/>
      <c r="T120" s="50"/>
      <c r="U120" s="50"/>
      <c r="W120" s="50"/>
    </row>
    <row r="121" spans="2:26" ht="13" customHeight="1">
      <c r="B121" s="180"/>
      <c r="D121" s="50"/>
      <c r="P121" s="465"/>
    </row>
    <row r="122" spans="2:26" ht="13" customHeight="1">
      <c r="B122" s="180" t="s">
        <v>530</v>
      </c>
      <c r="D122" s="50"/>
      <c r="N122" s="180" t="s">
        <v>1127</v>
      </c>
      <c r="P122" s="465"/>
    </row>
    <row r="123" spans="2:26" ht="13" customHeight="1">
      <c r="D123" s="50"/>
      <c r="N123" s="47"/>
      <c r="P123" s="465"/>
    </row>
    <row r="124" spans="2:26" ht="13" customHeight="1">
      <c r="B124" s="618" t="s">
        <v>1023</v>
      </c>
      <c r="C124" s="557"/>
      <c r="E124" s="668" t="s">
        <v>1005</v>
      </c>
      <c r="F124" s="668"/>
      <c r="N124" s="618" t="s">
        <v>1023</v>
      </c>
      <c r="O124" s="557"/>
      <c r="P124"/>
      <c r="Q124" s="668" t="s">
        <v>983</v>
      </c>
      <c r="R124" s="668"/>
    </row>
    <row r="125" spans="2:26" ht="13" customHeight="1">
      <c r="D125" s="50"/>
      <c r="N125" s="47"/>
      <c r="P125" s="465"/>
    </row>
    <row r="126" spans="2:26" ht="13" customHeight="1">
      <c r="B126" s="47"/>
      <c r="D126" s="50"/>
      <c r="N126" s="47"/>
      <c r="P126" s="465"/>
    </row>
    <row r="127" spans="2:26" ht="13" customHeight="1">
      <c r="B127" s="47"/>
      <c r="D127" s="50"/>
      <c r="N127" s="47"/>
      <c r="P127" s="465"/>
    </row>
    <row r="128" spans="2:26" ht="13" customHeight="1">
      <c r="B128" s="47"/>
      <c r="D128" s="50"/>
      <c r="N128" s="47"/>
      <c r="P128" s="465"/>
    </row>
    <row r="129" spans="2:16" ht="13" customHeight="1">
      <c r="B129" s="47"/>
      <c r="D129" s="50"/>
      <c r="N129" s="47"/>
      <c r="P129" s="465"/>
    </row>
    <row r="130" spans="2:16" ht="13" customHeight="1">
      <c r="B130" s="47"/>
      <c r="D130" s="50"/>
      <c r="N130" s="47"/>
      <c r="P130" s="465"/>
    </row>
    <row r="131" spans="2:16" ht="13" customHeight="1">
      <c r="B131" s="47"/>
      <c r="D131" s="50"/>
      <c r="N131" s="47"/>
      <c r="P131" s="465"/>
    </row>
    <row r="132" spans="2:16" ht="13" customHeight="1">
      <c r="B132" s="47"/>
      <c r="D132" s="50"/>
      <c r="N132" s="47"/>
      <c r="P132" s="465"/>
    </row>
    <row r="133" spans="2:16" ht="13" customHeight="1">
      <c r="B133" s="47"/>
      <c r="D133" s="50"/>
      <c r="N133" s="47"/>
      <c r="P133" s="465"/>
    </row>
    <row r="134" spans="2:16" ht="13" customHeight="1">
      <c r="B134" s="47"/>
      <c r="N134" s="47"/>
    </row>
    <row r="135" spans="2:16" ht="13" customHeight="1">
      <c r="B135" s="47"/>
      <c r="N135" s="47"/>
    </row>
    <row r="136" spans="2:16" ht="13" customHeight="1">
      <c r="B136" s="47"/>
      <c r="N136" s="47"/>
    </row>
    <row r="137" spans="2:16" ht="13" customHeight="1">
      <c r="B137" s="47"/>
      <c r="N137" s="47"/>
    </row>
    <row r="138" spans="2:16" ht="13" customHeight="1">
      <c r="B138" s="47"/>
      <c r="N138" s="47"/>
    </row>
    <row r="139" spans="2:16" ht="13" customHeight="1">
      <c r="B139" s="47"/>
      <c r="N139" s="47"/>
    </row>
    <row r="140" spans="2:16" ht="13" customHeight="1">
      <c r="B140" s="47"/>
      <c r="N140" s="47"/>
    </row>
    <row r="141" spans="2:16" ht="13" customHeight="1">
      <c r="B141" s="47"/>
      <c r="N141" s="47"/>
    </row>
    <row r="142" spans="2:16" ht="13" customHeight="1">
      <c r="B142" s="47"/>
      <c r="N142" s="47"/>
    </row>
    <row r="143" spans="2:16" ht="13" customHeight="1">
      <c r="B143" s="47"/>
      <c r="N143" s="47"/>
    </row>
    <row r="144" spans="2:16" ht="13" customHeight="1">
      <c r="B144" s="47"/>
      <c r="N144" s="47"/>
    </row>
    <row r="145" spans="2:21" ht="13" customHeight="1">
      <c r="B145" s="47"/>
      <c r="N145" s="47"/>
    </row>
    <row r="146" spans="2:21" ht="13" customHeight="1">
      <c r="B146" s="47"/>
      <c r="N146" s="47"/>
    </row>
    <row r="147" spans="2:21" ht="13" customHeight="1">
      <c r="B147" s="47"/>
      <c r="N147" s="47"/>
    </row>
    <row r="148" spans="2:21" ht="13" customHeight="1"/>
    <row r="149" spans="2:21" ht="13" customHeight="1"/>
    <row r="150" spans="2:21" ht="13" customHeight="1"/>
    <row r="151" spans="2:21" ht="13" customHeight="1">
      <c r="B151" s="180" t="s">
        <v>1128</v>
      </c>
      <c r="N151" s="180" t="s">
        <v>1130</v>
      </c>
    </row>
    <row r="152" spans="2:21" ht="13" customHeight="1">
      <c r="B152" s="180" t="s">
        <v>1050</v>
      </c>
      <c r="N152" s="180" t="s">
        <v>1129</v>
      </c>
    </row>
    <row r="153" spans="2:21" ht="13" customHeight="1"/>
    <row r="154" spans="2:21" ht="13" customHeight="1">
      <c r="E154" s="42" t="str">
        <f>E$4</f>
        <v>P1</v>
      </c>
      <c r="F154" s="42" t="str">
        <f t="shared" ref="F154:I154" si="11">F$4</f>
        <v>P2</v>
      </c>
      <c r="G154" s="42" t="str">
        <f t="shared" si="11"/>
        <v>P3</v>
      </c>
      <c r="H154" s="42" t="str">
        <f t="shared" si="11"/>
        <v>P4</v>
      </c>
      <c r="I154" s="42" t="str">
        <f t="shared" si="11"/>
        <v>P5</v>
      </c>
      <c r="P154"/>
      <c r="Q154" s="42" t="str">
        <f>Q$4</f>
        <v>P1</v>
      </c>
      <c r="R154" s="42" t="str">
        <f t="shared" ref="R154:U154" si="12">R$4</f>
        <v>P2</v>
      </c>
      <c r="S154" s="42" t="str">
        <f t="shared" si="12"/>
        <v>P3</v>
      </c>
      <c r="T154" s="42" t="str">
        <f t="shared" si="12"/>
        <v>P4</v>
      </c>
      <c r="U154" s="42" t="str">
        <f t="shared" si="12"/>
        <v>P5</v>
      </c>
    </row>
    <row r="155" spans="2:21" ht="13" customHeight="1">
      <c r="B155" s="618" t="s">
        <v>1023</v>
      </c>
      <c r="C155" s="557"/>
      <c r="E155" s="621" t="s">
        <v>1025</v>
      </c>
      <c r="F155" s="621" t="s">
        <v>1025</v>
      </c>
      <c r="G155" s="621" t="s">
        <v>1025</v>
      </c>
      <c r="H155" s="621" t="s">
        <v>1025</v>
      </c>
      <c r="I155" s="621" t="s">
        <v>1025</v>
      </c>
      <c r="N155" s="618" t="s">
        <v>1023</v>
      </c>
      <c r="O155" s="557"/>
      <c r="P155"/>
      <c r="Q155" s="621" t="s">
        <v>1025</v>
      </c>
      <c r="R155" s="621" t="s">
        <v>1025</v>
      </c>
      <c r="S155" s="621" t="s">
        <v>1025</v>
      </c>
      <c r="T155" s="621" t="s">
        <v>1025</v>
      </c>
      <c r="U155" s="621" t="s">
        <v>1025</v>
      </c>
    </row>
    <row r="156" spans="2:21" ht="13" customHeight="1"/>
    <row r="157" spans="2:21" ht="13" customHeight="1"/>
    <row r="158" spans="2:21" ht="13" customHeight="1"/>
    <row r="159" spans="2:21" ht="13" customHeight="1"/>
    <row r="160" spans="2:21" ht="13" customHeight="1"/>
    <row r="161" spans="2:26" ht="13" customHeight="1"/>
    <row r="162" spans="2:26" ht="13" customHeight="1">
      <c r="B162" s="47"/>
      <c r="N162" s="47"/>
      <c r="Z162" s="177"/>
    </row>
    <row r="163" spans="2:26" ht="13" customHeight="1">
      <c r="B163" s="47"/>
      <c r="N163" s="47"/>
      <c r="Z163" s="177"/>
    </row>
    <row r="164" spans="2:26" ht="13" customHeight="1">
      <c r="B164" s="47"/>
      <c r="N164" s="47"/>
    </row>
    <row r="165" spans="2:26" ht="13" customHeight="1">
      <c r="B165" s="47"/>
      <c r="N165" s="47"/>
    </row>
    <row r="166" spans="2:26" ht="13" customHeight="1">
      <c r="B166" s="47"/>
      <c r="N166" s="47"/>
    </row>
    <row r="167" spans="2:26" ht="13" customHeight="1">
      <c r="B167" s="47"/>
      <c r="N167" s="47"/>
    </row>
    <row r="168" spans="2:26" ht="13" customHeight="1">
      <c r="B168" s="47"/>
      <c r="N168" s="47"/>
    </row>
    <row r="169" spans="2:26" ht="13" customHeight="1">
      <c r="B169" s="47"/>
      <c r="N169" s="47"/>
    </row>
    <row r="170" spans="2:26" ht="13" customHeight="1">
      <c r="B170" s="47"/>
      <c r="N170" s="47"/>
    </row>
    <row r="171" spans="2:26" ht="13" customHeight="1">
      <c r="B171" s="47"/>
      <c r="N171" s="47"/>
    </row>
    <row r="172" spans="2:26" ht="13" customHeight="1">
      <c r="B172" s="47"/>
      <c r="N172" s="47"/>
    </row>
    <row r="173" spans="2:26" ht="13" customHeight="1">
      <c r="B173" s="47"/>
      <c r="N173" s="47"/>
    </row>
    <row r="174" spans="2:26" ht="13" customHeight="1">
      <c r="B174" s="47"/>
      <c r="N174" s="47"/>
    </row>
    <row r="175" spans="2:26" ht="13" customHeight="1">
      <c r="B175" s="47"/>
      <c r="N175" s="47"/>
    </row>
    <row r="176" spans="2:26" ht="13" customHeight="1">
      <c r="B176" s="47"/>
      <c r="N176" s="47"/>
    </row>
    <row r="177" spans="2:23" ht="13" customHeight="1">
      <c r="B177" s="47"/>
      <c r="N177" s="47"/>
    </row>
    <row r="178" spans="2:23" ht="13" customHeight="1">
      <c r="B178" s="47"/>
      <c r="N178" s="47"/>
    </row>
    <row r="179" spans="2:23" ht="13" customHeight="1">
      <c r="B179" s="47"/>
      <c r="N179" s="47"/>
    </row>
    <row r="180" spans="2:23" ht="13" customHeight="1">
      <c r="B180" s="47"/>
      <c r="N180" s="47"/>
    </row>
    <row r="181" spans="2:23" ht="13" customHeight="1">
      <c r="B181" s="47"/>
      <c r="N181" s="47"/>
    </row>
    <row r="182" spans="2:23" ht="13" customHeight="1">
      <c r="B182" s="47"/>
      <c r="N182" s="47"/>
    </row>
    <row r="183" spans="2:23" ht="13" customHeight="1">
      <c r="B183" s="47"/>
      <c r="N183" s="47"/>
    </row>
    <row r="184" spans="2:23" ht="13" customHeight="1">
      <c r="B184" s="47"/>
      <c r="N184" s="47"/>
    </row>
    <row r="185" spans="2:23" ht="13" customHeight="1">
      <c r="B185" s="47"/>
      <c r="N185" s="47"/>
    </row>
    <row r="186" spans="2:23" ht="13" customHeight="1">
      <c r="B186" s="47"/>
      <c r="N186" s="47"/>
    </row>
    <row r="187" spans="2:23" ht="13" customHeight="1">
      <c r="B187" s="47"/>
      <c r="N187" s="47"/>
    </row>
    <row r="188" spans="2:23" s="622" customFormat="1" ht="13" customHeight="1">
      <c r="B188" s="624"/>
      <c r="C188" s="623"/>
      <c r="N188" s="624"/>
      <c r="O188" s="623"/>
      <c r="P188" s="625"/>
    </row>
    <row r="189" spans="2:23" ht="13" customHeight="1">
      <c r="B189" s="534" t="s">
        <v>1021</v>
      </c>
      <c r="N189" s="534" t="s">
        <v>1021</v>
      </c>
    </row>
    <row r="190" spans="2:23" ht="13" customHeight="1">
      <c r="B190" s="47"/>
      <c r="K190" t="s">
        <v>1025</v>
      </c>
      <c r="N190" s="47"/>
      <c r="W190" t="s">
        <v>1025</v>
      </c>
    </row>
    <row r="191" spans="2:23" ht="13" customHeight="1">
      <c r="B191" s="557" t="s">
        <v>1022</v>
      </c>
      <c r="C191" s="173">
        <f>MATCH(E$124, B$99:B$107, 0)</f>
        <v>1</v>
      </c>
      <c r="E191" s="617">
        <f ca="1">OFFSET(E$99, $C191-1, 0)</f>
        <v>0.14029635428727366</v>
      </c>
      <c r="F191" s="617">
        <f t="shared" ref="F191:I191" ca="1" si="13">OFFSET(F$99, $C191-1, 0)</f>
        <v>0.13016481301111943</v>
      </c>
      <c r="G191" s="617">
        <f t="shared" ca="1" si="13"/>
        <v>0.14257784450934063</v>
      </c>
      <c r="H191" s="617">
        <f t="shared" ca="1" si="13"/>
        <v>0.11879559313543464</v>
      </c>
      <c r="I191" s="617">
        <f t="shared" ca="1" si="13"/>
        <v>0.11553224359493708</v>
      </c>
      <c r="K191" t="s">
        <v>1026</v>
      </c>
      <c r="N191" s="557" t="s">
        <v>1022</v>
      </c>
      <c r="O191" s="173">
        <f>MATCH(Q$124, N$99:N$107, 0)</f>
        <v>5</v>
      </c>
      <c r="P191"/>
      <c r="Q191" s="617">
        <f ca="1">OFFSET(Q$99, $O191-1, 0)</f>
        <v>0.26609547303171521</v>
      </c>
      <c r="R191" s="617">
        <f t="shared" ref="R191:U191" ca="1" si="14">OFFSET(R$99, $O191-1, 0)</f>
        <v>3.2340149052540901E-2</v>
      </c>
      <c r="S191" s="617">
        <f t="shared" ca="1" si="14"/>
        <v>0.30237600343167315</v>
      </c>
      <c r="T191" s="617">
        <f t="shared" ca="1" si="14"/>
        <v>0.28275966994753077</v>
      </c>
      <c r="U191" s="617">
        <f t="shared" ca="1" si="14"/>
        <v>3.4130856552540889E-2</v>
      </c>
      <c r="W191" t="s">
        <v>1026</v>
      </c>
    </row>
    <row r="192" spans="2:23" ht="13" customHeight="1"/>
    <row r="193" spans="2:23" ht="13" customHeight="1"/>
    <row r="194" spans="2:23" ht="13" customHeight="1">
      <c r="C194" s="308"/>
      <c r="E194" s="467" t="str">
        <f>CONCATENATE("Growth/Telltale chart relative to ", K$93)</f>
        <v>Growth/Telltale chart relative to Cash</v>
      </c>
      <c r="O194" s="308"/>
      <c r="Q194" s="467" t="str">
        <f>CONCATENATE("Growth/Telltale chart relative to ", W$93)</f>
        <v>Growth/Telltale chart relative to 60/40</v>
      </c>
    </row>
    <row r="195" spans="2:23" ht="13" customHeight="1">
      <c r="C195" s="308">
        <f>E$88</f>
        <v>99</v>
      </c>
      <c r="E195" s="166">
        <f>E$84</f>
        <v>10000</v>
      </c>
      <c r="F195" s="166">
        <f t="shared" ref="F195:K195" si="15">F$84</f>
        <v>10000</v>
      </c>
      <c r="G195" s="166">
        <f t="shared" si="15"/>
        <v>10000</v>
      </c>
      <c r="H195" s="166">
        <f t="shared" si="15"/>
        <v>10000</v>
      </c>
      <c r="I195" s="166">
        <f t="shared" si="15"/>
        <v>10000</v>
      </c>
      <c r="K195" s="166">
        <f t="shared" si="15"/>
        <v>10000</v>
      </c>
      <c r="O195" s="308">
        <f>Q$88</f>
        <v>114</v>
      </c>
      <c r="Q195" s="166">
        <f>Q$84</f>
        <v>100</v>
      </c>
      <c r="R195" s="166">
        <f t="shared" ref="R195:W195" si="16">R$84</f>
        <v>100</v>
      </c>
      <c r="S195" s="166">
        <f t="shared" si="16"/>
        <v>100</v>
      </c>
      <c r="T195" s="166">
        <f t="shared" si="16"/>
        <v>100</v>
      </c>
      <c r="U195" s="166">
        <f t="shared" si="16"/>
        <v>100</v>
      </c>
      <c r="W195" s="166">
        <f t="shared" si="16"/>
        <v>100</v>
      </c>
    </row>
    <row r="196" spans="2:23" ht="13" customHeight="1">
      <c r="B196" s="557" t="s">
        <v>1024</v>
      </c>
      <c r="C196" s="308">
        <f>E$85-1</f>
        <v>1969</v>
      </c>
      <c r="E196" s="173" t="b">
        <f>IF(E$155=$K190, TRUE, FALSE)</f>
        <v>1</v>
      </c>
      <c r="F196" s="173" t="b">
        <f t="shared" ref="F196:I196" si="17">IF(F$155=$K190, TRUE, FALSE)</f>
        <v>1</v>
      </c>
      <c r="G196" s="173" t="b">
        <f t="shared" si="17"/>
        <v>1</v>
      </c>
      <c r="H196" s="173" t="b">
        <f t="shared" si="17"/>
        <v>1</v>
      </c>
      <c r="I196" s="173" t="b">
        <f t="shared" si="17"/>
        <v>1</v>
      </c>
      <c r="K196" s="173" t="b">
        <v>1</v>
      </c>
      <c r="N196" s="557" t="s">
        <v>1024</v>
      </c>
      <c r="O196" s="308">
        <f>Q$85-1</f>
        <v>1984</v>
      </c>
      <c r="Q196" s="173" t="b">
        <f>IF(Q$155=$W190, TRUE, FALSE)</f>
        <v>1</v>
      </c>
      <c r="R196" s="173" t="b">
        <f t="shared" ref="R196:U196" si="18">IF(R$155=$W190, TRUE, FALSE)</f>
        <v>1</v>
      </c>
      <c r="S196" s="173" t="b">
        <f t="shared" si="18"/>
        <v>1</v>
      </c>
      <c r="T196" s="173" t="b">
        <f t="shared" si="18"/>
        <v>1</v>
      </c>
      <c r="U196" s="173" t="b">
        <f t="shared" si="18"/>
        <v>1</v>
      </c>
      <c r="W196" s="173" t="b">
        <v>1</v>
      </c>
    </row>
    <row r="197" spans="2:23" ht="13" customHeight="1">
      <c r="C197" s="305">
        <f>C196</f>
        <v>1969</v>
      </c>
      <c r="E197" s="641">
        <f>IF(E$196, E$195, NA())</f>
        <v>10000</v>
      </c>
      <c r="F197" s="641">
        <f>IF(F$196, F$195, NA())</f>
        <v>10000</v>
      </c>
      <c r="G197" s="641">
        <f>IF(G$196, G$195, NA())</f>
        <v>10000</v>
      </c>
      <c r="H197" s="641">
        <f>IF(H$196, H$195, NA())</f>
        <v>10000</v>
      </c>
      <c r="I197" s="641">
        <f>IF(I$196, I$195, NA())</f>
        <v>10000</v>
      </c>
      <c r="J197" s="642"/>
      <c r="K197" s="641">
        <f>IF(K$196, K$195, NA())</f>
        <v>10000</v>
      </c>
      <c r="O197" s="305">
        <f>O196</f>
        <v>1984</v>
      </c>
      <c r="Q197" s="641">
        <f>IF(Q$196, Q$195, NA())</f>
        <v>100</v>
      </c>
      <c r="R197" s="641">
        <f>IF(R$196, R$195, NA())</f>
        <v>100</v>
      </c>
      <c r="S197" s="641">
        <f>IF(S$196, S$195, NA())</f>
        <v>100</v>
      </c>
      <c r="T197" s="641">
        <f>IF(T$196, T$195, NA())</f>
        <v>100</v>
      </c>
      <c r="U197" s="641">
        <f>IF(U$196, U$195, NA())</f>
        <v>100</v>
      </c>
      <c r="V197" s="644"/>
      <c r="W197" s="641">
        <f>IF(W$196, W$195, NA())</f>
        <v>100</v>
      </c>
    </row>
    <row r="198" spans="2:23" ht="13" customHeight="1">
      <c r="C198" s="165">
        <f t="shared" ref="C198:C229" si="19">IF(ROW()-ROW(C$197)&gt;E$87, NA(), C197+1)</f>
        <v>1970</v>
      </c>
      <c r="E198" s="643">
        <f t="array" aca="1" ref="E198" ca="1">IF(AND(ISNUMBER($C198), E$196), E$195*POWER(GEOMEAN(1+OFFSET(Portfolio_Math!AA$97,$C$195,0,$C198-$C$196,1))/GEOMEAN(1+OFFSET(Portfolio_Math!$AG$97,$C$195,0,$C198-$C$196,1)), 1+ROW()-ROW(E$197)), NA())</f>
        <v>9766.3000084202085</v>
      </c>
      <c r="F198" s="643">
        <f t="array" aca="1" ref="F198" ca="1">IF(AND(ISNUMBER($C198), F$196), F$195*POWER(GEOMEAN(1+OFFSET(Portfolio_Math!AB$97,$C$195,0,$C198-$C$196,1))/GEOMEAN(1+OFFSET(Portfolio_Math!$AG$97,$C$195,0,$C198-$C$196,1)), 1+ROW()-ROW(F$197)), NA())</f>
        <v>10327.03302679383</v>
      </c>
      <c r="G198" s="643">
        <f t="array" aca="1" ref="G198" ca="1">IF(AND(ISNUMBER($C198), G$196), G$195*POWER(GEOMEAN(1+OFFSET(Portfolio_Math!AC$97,$C$195,0,$C198-$C$196,1))/GEOMEAN(1+OFFSET(Portfolio_Math!$AG$97,$C$195,0,$C198-$C$196,1)), 1+ROW()-ROW(G$197)), NA())</f>
        <v>9958.2751769519527</v>
      </c>
      <c r="H198" s="643">
        <f t="array" aca="1" ref="H198" ca="1">IF(AND(ISNUMBER($C198), H$196), H$195*POWER(GEOMEAN(1+OFFSET(Portfolio_Math!AD$97,$C$195,0,$C198-$C$196,1))/GEOMEAN(1+OFFSET(Portfolio_Math!$AG$97,$C$195,0,$C198-$C$196,1)), 1+ROW()-ROW(H$197)), NA())</f>
        <v>10580.370085019362</v>
      </c>
      <c r="I198" s="643">
        <f t="array" aca="1" ref="I198" ca="1">IF(AND(ISNUMBER($C198), I$196), I$195*POWER(GEOMEAN(1+OFFSET(Portfolio_Math!AE$97,$C$195,0,$C198-$C$196,1))/GEOMEAN(1+OFFSET(Portfolio_Math!$AG$97,$C$195,0,$C198-$C$196,1)), 1+ROW()-ROW(I$197)), NA())</f>
        <v>10503.956834082604</v>
      </c>
      <c r="J198" s="642"/>
      <c r="K198" s="643">
        <f t="array" aca="1" ref="K198" ca="1">IF(AND(ISNUMBER($C198), K$196), K$195*POWER(GEOMEAN(1+OFFSET(Portfolio_Math!AG$97,$C$195,0,$C198-$C$196,1))/GEOMEAN(1+OFFSET(Portfolio_Math!$AG$97,$C$195,0,$C198-$C$196,1)), 1+ROW()-ROW(K$197)), NA())</f>
        <v>10000</v>
      </c>
      <c r="O198" s="165">
        <f t="shared" ref="O198:O229" si="20">IF(ROW()-ROW(O$197)&gt;Q$87, NA(), O197+1)</f>
        <v>1985</v>
      </c>
      <c r="Q198" s="643">
        <f t="array" aca="1" ref="Q198" ca="1">IF(AND(ISNUMBER($O198), Q$196), Q$195*POWER(GEOMEAN(1+OFFSET(Portfolio_Math!AM$97,$O$195,0,$O198-$O$196,1))/GEOMEAN(1+OFFSET(Portfolio_Math!$AS$97,$O$195,0,$O198-$O$196,1)), 1+ROW()-ROW(Q$197)), NA())</f>
        <v>97.17129210863726</v>
      </c>
      <c r="R198" s="643">
        <f t="array" aca="1" ref="R198" ca="1">IF(AND(ISNUMBER($O198), R$196), R$195*POWER(GEOMEAN(1+OFFSET(Portfolio_Math!AN$97,$O$195,0,$O198-$O$196,1))/GEOMEAN(1+OFFSET(Portfolio_Math!$AS$97,$O$195,0,$O198-$O$196,1)), 1+ROW()-ROW(R$197)), NA())</f>
        <v>86.732867180428755</v>
      </c>
      <c r="S198" s="643">
        <f t="array" aca="1" ref="S198" ca="1">IF(AND(ISNUMBER($O198), S$196), S$195*POWER(GEOMEAN(1+OFFSET(Portfolio_Math!AO$97,$O$195,0,$O198-$O$196,1))/GEOMEAN(1+OFFSET(Portfolio_Math!$AS$97,$O$195,0,$O198-$O$196,1)), 1+ROW()-ROW(S$197)), NA())</f>
        <v>112.92992296252902</v>
      </c>
      <c r="T198" s="643">
        <f t="array" aca="1" ref="T198" ca="1">IF(AND(ISNUMBER($O198), T$196), T$195*POWER(GEOMEAN(1+OFFSET(Portfolio_Math!AP$97,$O$195,0,$O198-$O$196,1))/GEOMEAN(1+OFFSET(Portfolio_Math!$AS$97,$O$195,0,$O198-$O$196,1)), 1+ROW()-ROW(T$197)), NA())</f>
        <v>112.35597431522267</v>
      </c>
      <c r="U198" s="643">
        <f t="array" aca="1" ref="U198" ca="1">IF(AND(ISNUMBER($O198), U$196), U$195*POWER(GEOMEAN(1+OFFSET(Portfolio_Math!AQ$97,$O$195,0,$O198-$O$196,1))/GEOMEAN(1+OFFSET(Portfolio_Math!$AS$97,$O$195,0,$O198-$O$196,1)), 1+ROW()-ROW(U$197)), NA())</f>
        <v>89.494622852887645</v>
      </c>
      <c r="V198" s="644"/>
      <c r="W198" s="643">
        <f t="array" aca="1" ref="W198" ca="1">IF(AND(ISNUMBER($O198), W$196), W$195*POWER(GEOMEAN(1+OFFSET(Portfolio_Math!AS$97,$O$195,0,$O198-$O$196,1))/GEOMEAN(1+OFFSET(Portfolio_Math!$AS$97,$O$195,0,$O198-$O$196,1)), 1+ROW()-ROW(W$197)), NA())</f>
        <v>100</v>
      </c>
    </row>
    <row r="199" spans="2:23" ht="13" customHeight="1">
      <c r="C199" s="165">
        <f t="shared" si="19"/>
        <v>1971</v>
      </c>
      <c r="E199" s="643">
        <f t="array" aca="1" ref="E199" ca="1">IF(AND(ISNUMBER($C199), E$196), E$195*POWER(GEOMEAN(1+OFFSET(Portfolio_Math!AA$97,$C$195,0,$C199-$C$196,1))/GEOMEAN(1+OFFSET(Portfolio_Math!$AG$97,$C$195,0,$C199-$C$196,1)), 1+ROW()-ROW(E$197)), NA())</f>
        <v>12744.215776656212</v>
      </c>
      <c r="F199" s="643">
        <f t="array" aca="1" ref="F199" ca="1">IF(AND(ISNUMBER($C199), F$196), F$195*POWER(GEOMEAN(1+OFFSET(Portfolio_Math!AB$97,$C$195,0,$C199-$C$196,1))/GEOMEAN(1+OFFSET(Portfolio_Math!$AG$97,$C$195,0,$C199-$C$196,1)), 1+ROW()-ROW(F$197)), NA())</f>
        <v>12987.124627477291</v>
      </c>
      <c r="G199" s="643">
        <f t="array" aca="1" ref="G199" ca="1">IF(AND(ISNUMBER($C199), G$196), G$195*POWER(GEOMEAN(1+OFFSET(Portfolio_Math!AC$97,$C$195,0,$C199-$C$196,1))/GEOMEAN(1+OFFSET(Portfolio_Math!$AG$97,$C$195,0,$C199-$C$196,1)), 1+ROW()-ROW(G$197)), NA())</f>
        <v>12969.353626114163</v>
      </c>
      <c r="H199" s="643">
        <f t="array" aca="1" ref="H199" ca="1">IF(AND(ISNUMBER($C199), H$196), H$195*POWER(GEOMEAN(1+OFFSET(Portfolio_Math!AD$97,$C$195,0,$C199-$C$196,1))/GEOMEAN(1+OFFSET(Portfolio_Math!$AG$97,$C$195,0,$C199-$C$196,1)), 1+ROW()-ROW(H$197)), NA())</f>
        <v>12982.349797433417</v>
      </c>
      <c r="I199" s="643">
        <f t="array" aca="1" ref="I199" ca="1">IF(AND(ISNUMBER($C199), I$196), I$195*POWER(GEOMEAN(1+OFFSET(Portfolio_Math!AE$97,$C$195,0,$C199-$C$196,1))/GEOMEAN(1+OFFSET(Portfolio_Math!$AG$97,$C$195,0,$C199-$C$196,1)), 1+ROW()-ROW(I$197)), NA())</f>
        <v>13188.438067330697</v>
      </c>
      <c r="J199" s="642"/>
      <c r="K199" s="643">
        <f t="array" aca="1" ref="K199" ca="1">IF(AND(ISNUMBER($C199), K$196), K$195*POWER(GEOMEAN(1+OFFSET(Portfolio_Math!AG$97,$C$195,0,$C199-$C$196,1))/GEOMEAN(1+OFFSET(Portfolio_Math!$AG$97,$C$195,0,$C199-$C$196,1)), 1+ROW()-ROW(K$197)), NA())</f>
        <v>10000</v>
      </c>
      <c r="O199" s="165">
        <f t="shared" si="20"/>
        <v>1986</v>
      </c>
      <c r="Q199" s="643">
        <f t="array" aca="1" ref="Q199" ca="1">IF(AND(ISNUMBER($O199), Q$196), Q$195*POWER(GEOMEAN(1+OFFSET(Portfolio_Math!AM$97,$O$195,0,$O199-$O$196,1))/GEOMEAN(1+OFFSET(Portfolio_Math!$AS$97,$O$195,0,$O199-$O$196,1)), 1+ROW()-ROW(Q$197)), NA())</f>
        <v>96.209807497423867</v>
      </c>
      <c r="R199" s="643">
        <f t="array" aca="1" ref="R199" ca="1">IF(AND(ISNUMBER($O199), R$196), R$195*POWER(GEOMEAN(1+OFFSET(Portfolio_Math!AN$97,$O$195,0,$O199-$O$196,1))/GEOMEAN(1+OFFSET(Portfolio_Math!$AS$97,$O$195,0,$O199-$O$196,1)), 1+ROW()-ROW(R$197)), NA())</f>
        <v>90.476752355546893</v>
      </c>
      <c r="S199" s="643">
        <f t="array" aca="1" ref="S199" ca="1">IF(AND(ISNUMBER($O199), S$196), S$195*POWER(GEOMEAN(1+OFFSET(Portfolio_Math!AO$97,$O$195,0,$O199-$O$196,1))/GEOMEAN(1+OFFSET(Portfolio_Math!$AS$97,$O$195,0,$O199-$O$196,1)), 1+ROW()-ROW(S$197)), NA())</f>
        <v>132.16886521052447</v>
      </c>
      <c r="T199" s="643">
        <f t="array" aca="1" ref="T199" ca="1">IF(AND(ISNUMBER($O199), T$196), T$195*POWER(GEOMEAN(1+OFFSET(Portfolio_Math!AP$97,$O$195,0,$O199-$O$196,1))/GEOMEAN(1+OFFSET(Portfolio_Math!$AS$97,$O$195,0,$O199-$O$196,1)), 1+ROW()-ROW(T$197)), NA())</f>
        <v>130.12101657958436</v>
      </c>
      <c r="U199" s="643">
        <f t="array" aca="1" ref="U199" ca="1">IF(AND(ISNUMBER($O199), U$196), U$195*POWER(GEOMEAN(1+OFFSET(Portfolio_Math!AQ$97,$O$195,0,$O199-$O$196,1))/GEOMEAN(1+OFFSET(Portfolio_Math!$AS$97,$O$195,0,$O199-$O$196,1)), 1+ROW()-ROW(U$197)), NA())</f>
        <v>96.325322734073254</v>
      </c>
      <c r="V199" s="644"/>
      <c r="W199" s="643">
        <f t="array" aca="1" ref="W199" ca="1">IF(AND(ISNUMBER($O199), W$196), W$195*POWER(GEOMEAN(1+OFFSET(Portfolio_Math!AS$97,$O$195,0,$O199-$O$196,1))/GEOMEAN(1+OFFSET(Portfolio_Math!$AS$97,$O$195,0,$O199-$O$196,1)), 1+ROW()-ROW(W$197)), NA())</f>
        <v>100</v>
      </c>
    </row>
    <row r="200" spans="2:23" ht="13" customHeight="1">
      <c r="C200" s="165">
        <f t="shared" si="19"/>
        <v>1972</v>
      </c>
      <c r="E200" s="643">
        <f t="array" aca="1" ref="E200" ca="1">IF(AND(ISNUMBER($C200), E$196), E$195*POWER(GEOMEAN(1+OFFSET(Portfolio_Math!AA$97,$C$195,0,$C200-$C$196,1))/GEOMEAN(1+OFFSET(Portfolio_Math!$AG$97,$C$195,0,$C200-$C$196,1)), 1+ROW()-ROW(E$197)), NA())</f>
        <v>15924.974641615765</v>
      </c>
      <c r="F200" s="643">
        <f t="array" aca="1" ref="F200" ca="1">IF(AND(ISNUMBER($C200), F$196), F$195*POWER(GEOMEAN(1+OFFSET(Portfolio_Math!AB$97,$C$195,0,$C200-$C$196,1))/GEOMEAN(1+OFFSET(Portfolio_Math!$AG$97,$C$195,0,$C200-$C$196,1)), 1+ROW()-ROW(F$197)), NA())</f>
        <v>15444.197314448038</v>
      </c>
      <c r="G200" s="643">
        <f t="array" aca="1" ref="G200" ca="1">IF(AND(ISNUMBER($C200), G$196), G$195*POWER(GEOMEAN(1+OFFSET(Portfolio_Math!AC$97,$C$195,0,$C200-$C$196,1))/GEOMEAN(1+OFFSET(Portfolio_Math!$AG$97,$C$195,0,$C200-$C$196,1)), 1+ROW()-ROW(G$197)), NA())</f>
        <v>15596.122533661341</v>
      </c>
      <c r="H200" s="643">
        <f t="array" aca="1" ref="H200" ca="1">IF(AND(ISNUMBER($C200), H$196), H$195*POWER(GEOMEAN(1+OFFSET(Portfolio_Math!AD$97,$C$195,0,$C200-$C$196,1))/GEOMEAN(1+OFFSET(Portfolio_Math!$AG$97,$C$195,0,$C200-$C$196,1)), 1+ROW()-ROW(H$197)), NA())</f>
        <v>15156.885161956041</v>
      </c>
      <c r="I200" s="643">
        <f t="array" aca="1" ref="I200" ca="1">IF(AND(ISNUMBER($C200), I$196), I$195*POWER(GEOMEAN(1+OFFSET(Portfolio_Math!AE$97,$C$195,0,$C200-$C$196,1))/GEOMEAN(1+OFFSET(Portfolio_Math!$AG$97,$C$195,0,$C200-$C$196,1)), 1+ROW()-ROW(I$197)), NA())</f>
        <v>15824.716803146221</v>
      </c>
      <c r="J200" s="642"/>
      <c r="K200" s="643">
        <f t="array" aca="1" ref="K200" ca="1">IF(AND(ISNUMBER($C200), K$196), K$195*POWER(GEOMEAN(1+OFFSET(Portfolio_Math!AG$97,$C$195,0,$C200-$C$196,1))/GEOMEAN(1+OFFSET(Portfolio_Math!$AG$97,$C$195,0,$C200-$C$196,1)), 1+ROW()-ROW(K$197)), NA())</f>
        <v>10000</v>
      </c>
      <c r="O200" s="165">
        <f t="shared" si="20"/>
        <v>1987</v>
      </c>
      <c r="Q200" s="643">
        <f t="array" aca="1" ref="Q200" ca="1">IF(AND(ISNUMBER($O200), Q$196), Q$195*POWER(GEOMEAN(1+OFFSET(Portfolio_Math!AM$97,$O$195,0,$O200-$O$196,1))/GEOMEAN(1+OFFSET(Portfolio_Math!$AS$97,$O$195,0,$O200-$O$196,1)), 1+ROW()-ROW(Q$197)), NA())</f>
        <v>100.99514430675458</v>
      </c>
      <c r="R200" s="643">
        <f t="array" aca="1" ref="R200" ca="1">IF(AND(ISNUMBER($O200), R$196), R$195*POWER(GEOMEAN(1+OFFSET(Portfolio_Math!AN$97,$O$195,0,$O200-$O$196,1))/GEOMEAN(1+OFFSET(Portfolio_Math!$AS$97,$O$195,0,$O200-$O$196,1)), 1+ROW()-ROW(R$197)), NA())</f>
        <v>98.500794428323445</v>
      </c>
      <c r="S200" s="643">
        <f t="array" aca="1" ref="S200" ca="1">IF(AND(ISNUMBER($O200), S$196), S$195*POWER(GEOMEAN(1+OFFSET(Portfolio_Math!AO$97,$O$195,0,$O200-$O$196,1))/GEOMEAN(1+OFFSET(Portfolio_Math!$AS$97,$O$195,0,$O200-$O$196,1)), 1+ROW()-ROW(S$197)), NA())</f>
        <v>136.96336318749252</v>
      </c>
      <c r="T200" s="643">
        <f t="array" aca="1" ref="T200" ca="1">IF(AND(ISNUMBER($O200), T$196), T$195*POWER(GEOMEAN(1+OFFSET(Portfolio_Math!AP$97,$O$195,0,$O200-$O$196,1))/GEOMEAN(1+OFFSET(Portfolio_Math!$AS$97,$O$195,0,$O200-$O$196,1)), 1+ROW()-ROW(T$197)), NA())</f>
        <v>134.39995990335967</v>
      </c>
      <c r="U200" s="643">
        <f t="array" aca="1" ref="U200" ca="1">IF(AND(ISNUMBER($O200), U$196), U$195*POWER(GEOMEAN(1+OFFSET(Portfolio_Math!AQ$97,$O$195,0,$O200-$O$196,1))/GEOMEAN(1+OFFSET(Portfolio_Math!$AS$97,$O$195,0,$O200-$O$196,1)), 1+ROW()-ROW(U$197)), NA())</f>
        <v>105.44352903685075</v>
      </c>
      <c r="V200" s="644"/>
      <c r="W200" s="643">
        <f t="array" aca="1" ref="W200" ca="1">IF(AND(ISNUMBER($O200), W$196), W$195*POWER(GEOMEAN(1+OFFSET(Portfolio_Math!AS$97,$O$195,0,$O200-$O$196,1))/GEOMEAN(1+OFFSET(Portfolio_Math!$AS$97,$O$195,0,$O200-$O$196,1)), 1+ROW()-ROW(W$197)), NA())</f>
        <v>100</v>
      </c>
    </row>
    <row r="201" spans="2:23" ht="13" customHeight="1">
      <c r="C201" s="165">
        <f t="shared" si="19"/>
        <v>1973</v>
      </c>
      <c r="E201" s="643">
        <f t="array" aca="1" ref="E201" ca="1">IF(AND(ISNUMBER($C201), E$196), E$195*POWER(GEOMEAN(1+OFFSET(Portfolio_Math!AA$97,$C$195,0,$C201-$C$196,1))/GEOMEAN(1+OFFSET(Portfolio_Math!$AG$97,$C$195,0,$C201-$C$196,1)), 1+ROW()-ROW(E$197)), NA())</f>
        <v>13220.92132864308</v>
      </c>
      <c r="F201" s="643">
        <f t="array" aca="1" ref="F201" ca="1">IF(AND(ISNUMBER($C201), F$196), F$195*POWER(GEOMEAN(1+OFFSET(Portfolio_Math!AB$97,$C$195,0,$C201-$C$196,1))/GEOMEAN(1+OFFSET(Portfolio_Math!$AG$97,$C$195,0,$C201-$C$196,1)), 1+ROW()-ROW(F$197)), NA())</f>
        <v>12827.997701598606</v>
      </c>
      <c r="G201" s="643">
        <f t="array" aca="1" ref="G201" ca="1">IF(AND(ISNUMBER($C201), G$196), G$195*POWER(GEOMEAN(1+OFFSET(Portfolio_Math!AC$97,$C$195,0,$C201-$C$196,1))/GEOMEAN(1+OFFSET(Portfolio_Math!$AG$97,$C$195,0,$C201-$C$196,1)), 1+ROW()-ROW(G$197)), NA())</f>
        <v>12294.692762482062</v>
      </c>
      <c r="H201" s="643">
        <f t="array" aca="1" ref="H201" ca="1">IF(AND(ISNUMBER($C201), H$196), H$195*POWER(GEOMEAN(1+OFFSET(Portfolio_Math!AD$97,$C$195,0,$C201-$C$196,1))/GEOMEAN(1+OFFSET(Portfolio_Math!$AG$97,$C$195,0,$C201-$C$196,1)), 1+ROW()-ROW(H$197)), NA())</f>
        <v>12846.52484929095</v>
      </c>
      <c r="I201" s="643">
        <f t="array" aca="1" ref="I201" ca="1">IF(AND(ISNUMBER($C201), I$196), I$195*POWER(GEOMEAN(1+OFFSET(Portfolio_Math!AE$97,$C$195,0,$C201-$C$196,1))/GEOMEAN(1+OFFSET(Portfolio_Math!$AG$97,$C$195,0,$C201-$C$196,1)), 1+ROW()-ROW(I$197)), NA())</f>
        <v>13759.502047379921</v>
      </c>
      <c r="J201" s="642"/>
      <c r="K201" s="643">
        <f t="array" aca="1" ref="K201" ca="1">IF(AND(ISNUMBER($C201), K$196), K$195*POWER(GEOMEAN(1+OFFSET(Portfolio_Math!AG$97,$C$195,0,$C201-$C$196,1))/GEOMEAN(1+OFFSET(Portfolio_Math!$AG$97,$C$195,0,$C201-$C$196,1)), 1+ROW()-ROW(K$197)), NA())</f>
        <v>10000</v>
      </c>
      <c r="O201" s="165">
        <f t="shared" si="20"/>
        <v>1988</v>
      </c>
      <c r="Q201" s="643">
        <f t="array" aca="1" ref="Q201" ca="1">IF(AND(ISNUMBER($O201), Q$196), Q$195*POWER(GEOMEAN(1+OFFSET(Portfolio_Math!AM$97,$O$195,0,$O201-$O$196,1))/GEOMEAN(1+OFFSET(Portfolio_Math!$AS$97,$O$195,0,$O201-$O$196,1)), 1+ROW()-ROW(Q$197)), NA())</f>
        <v>103.72925705778697</v>
      </c>
      <c r="R201" s="643">
        <f t="array" aca="1" ref="R201" ca="1">IF(AND(ISNUMBER($O201), R$196), R$195*POWER(GEOMEAN(1+OFFSET(Portfolio_Math!AN$97,$O$195,0,$O201-$O$196,1))/GEOMEAN(1+OFFSET(Portfolio_Math!$AS$97,$O$195,0,$O201-$O$196,1)), 1+ROW()-ROW(R$197)), NA())</f>
        <v>88.790088430040711</v>
      </c>
      <c r="S201" s="643">
        <f t="array" aca="1" ref="S201" ca="1">IF(AND(ISNUMBER($O201), S$196), S$195*POWER(GEOMEAN(1+OFFSET(Portfolio_Math!AO$97,$O$195,0,$O201-$O$196,1))/GEOMEAN(1+OFFSET(Portfolio_Math!$AS$97,$O$195,0,$O201-$O$196,1)), 1+ROW()-ROW(S$197)), NA())</f>
        <v>144.57316256358231</v>
      </c>
      <c r="T201" s="643">
        <f t="array" aca="1" ref="T201" ca="1">IF(AND(ISNUMBER($O201), T$196), T$195*POWER(GEOMEAN(1+OFFSET(Portfolio_Math!AP$97,$O$195,0,$O201-$O$196,1))/GEOMEAN(1+OFFSET(Portfolio_Math!$AS$97,$O$195,0,$O201-$O$196,1)), 1+ROW()-ROW(T$197)), NA())</f>
        <v>140.96688268490044</v>
      </c>
      <c r="U201" s="643">
        <f t="array" aca="1" ref="U201" ca="1">IF(AND(ISNUMBER($O201), U$196), U$195*POWER(GEOMEAN(1+OFFSET(Portfolio_Math!AQ$97,$O$195,0,$O201-$O$196,1))/GEOMEAN(1+OFFSET(Portfolio_Math!$AS$97,$O$195,0,$O201-$O$196,1)), 1+ROW()-ROW(U$197)), NA())</f>
        <v>95.069521989326248</v>
      </c>
      <c r="V201" s="644"/>
      <c r="W201" s="643">
        <f t="array" aca="1" ref="W201" ca="1">IF(AND(ISNUMBER($O201), W$196), W$195*POWER(GEOMEAN(1+OFFSET(Portfolio_Math!AS$97,$O$195,0,$O201-$O$196,1))/GEOMEAN(1+OFFSET(Portfolio_Math!$AS$97,$O$195,0,$O201-$O$196,1)), 1+ROW()-ROW(W$197)), NA())</f>
        <v>100</v>
      </c>
    </row>
    <row r="202" spans="2:23" ht="13" customHeight="1">
      <c r="C202" s="165">
        <f t="shared" si="19"/>
        <v>1974</v>
      </c>
      <c r="E202" s="643">
        <f t="array" aca="1" ref="E202" ca="1">IF(AND(ISNUMBER($C202), E$196), E$195*POWER(GEOMEAN(1+OFFSET(Portfolio_Math!AA$97,$C$195,0,$C202-$C$196,1))/GEOMEAN(1+OFFSET(Portfolio_Math!$AG$97,$C$195,0,$C202-$C$196,1)), 1+ROW()-ROW(E$197)), NA())</f>
        <v>10226.4049255914</v>
      </c>
      <c r="F202" s="643">
        <f t="array" aca="1" ref="F202" ca="1">IF(AND(ISNUMBER($C202), F$196), F$195*POWER(GEOMEAN(1+OFFSET(Portfolio_Math!AB$97,$C$195,0,$C202-$C$196,1))/GEOMEAN(1+OFFSET(Portfolio_Math!$AG$97,$C$195,0,$C202-$C$196,1)), 1+ROW()-ROW(F$197)), NA())</f>
        <v>10300.572221997221</v>
      </c>
      <c r="G202" s="643">
        <f t="array" aca="1" ref="G202" ca="1">IF(AND(ISNUMBER($C202), G$196), G$195*POWER(GEOMEAN(1+OFFSET(Portfolio_Math!AC$97,$C$195,0,$C202-$C$196,1))/GEOMEAN(1+OFFSET(Portfolio_Math!$AG$97,$C$195,0,$C202-$C$196,1)), 1+ROW()-ROW(G$197)), NA())</f>
        <v>9715.0921344800572</v>
      </c>
      <c r="H202" s="643">
        <f t="array" aca="1" ref="H202" ca="1">IF(AND(ISNUMBER($C202), H$196), H$195*POWER(GEOMEAN(1+OFFSET(Portfolio_Math!AD$97,$C$195,0,$C202-$C$196,1))/GEOMEAN(1+OFFSET(Portfolio_Math!$AG$97,$C$195,0,$C202-$C$196,1)), 1+ROW()-ROW(H$197)), NA())</f>
        <v>10539.232270534185</v>
      </c>
      <c r="I202" s="643">
        <f t="array" aca="1" ref="I202" ca="1">IF(AND(ISNUMBER($C202), I$196), I$195*POWER(GEOMEAN(1+OFFSET(Portfolio_Math!AE$97,$C$195,0,$C202-$C$196,1))/GEOMEAN(1+OFFSET(Portfolio_Math!$AG$97,$C$195,0,$C202-$C$196,1)), 1+ROW()-ROW(I$197)), NA())</f>
        <v>11385.273756856994</v>
      </c>
      <c r="J202" s="642"/>
      <c r="K202" s="643">
        <f t="array" aca="1" ref="K202" ca="1">IF(AND(ISNUMBER($C202), K$196), K$195*POWER(GEOMEAN(1+OFFSET(Portfolio_Math!AG$97,$C$195,0,$C202-$C$196,1))/GEOMEAN(1+OFFSET(Portfolio_Math!$AG$97,$C$195,0,$C202-$C$196,1)), 1+ROW()-ROW(K$197)), NA())</f>
        <v>10000</v>
      </c>
      <c r="O202" s="165">
        <f t="shared" si="20"/>
        <v>1989</v>
      </c>
      <c r="Q202" s="643">
        <f t="array" aca="1" ref="Q202" ca="1">IF(AND(ISNUMBER($O202), Q$196), Q$195*POWER(GEOMEAN(1+OFFSET(Portfolio_Math!AM$97,$O$195,0,$O202-$O$196,1))/GEOMEAN(1+OFFSET(Portfolio_Math!$AS$97,$O$195,0,$O202-$O$196,1)), 1+ROW()-ROW(Q$197)), NA())</f>
        <v>105.95498368232306</v>
      </c>
      <c r="R202" s="643">
        <f t="array" aca="1" ref="R202" ca="1">IF(AND(ISNUMBER($O202), R$196), R$195*POWER(GEOMEAN(1+OFFSET(Portfolio_Math!AN$97,$O$195,0,$O202-$O$196,1))/GEOMEAN(1+OFFSET(Portfolio_Math!$AS$97,$O$195,0,$O202-$O$196,1)), 1+ROW()-ROW(R$197)), NA())</f>
        <v>80.778049170402838</v>
      </c>
      <c r="S202" s="643">
        <f t="array" aca="1" ref="S202" ca="1">IF(AND(ISNUMBER($O202), S$196), S$195*POWER(GEOMEAN(1+OFFSET(Portfolio_Math!AO$97,$O$195,0,$O202-$O$196,1))/GEOMEAN(1+OFFSET(Portfolio_Math!$AS$97,$O$195,0,$O202-$O$196,1)), 1+ROW()-ROW(S$197)), NA())</f>
        <v>140.4112114724978</v>
      </c>
      <c r="T202" s="643">
        <f t="array" aca="1" ref="T202" ca="1">IF(AND(ISNUMBER($O202), T$196), T$195*POWER(GEOMEAN(1+OFFSET(Portfolio_Math!AP$97,$O$195,0,$O202-$O$196,1))/GEOMEAN(1+OFFSET(Portfolio_Math!$AS$97,$O$195,0,$O202-$O$196,1)), 1+ROW()-ROW(T$197)), NA())</f>
        <v>135.02401591114867</v>
      </c>
      <c r="U202" s="643">
        <f t="array" aca="1" ref="U202" ca="1">IF(AND(ISNUMBER($O202), U$196), U$195*POWER(GEOMEAN(1+OFFSET(Portfolio_Math!AQ$97,$O$195,0,$O202-$O$196,1))/GEOMEAN(1+OFFSET(Portfolio_Math!$AS$97,$O$195,0,$O202-$O$196,1)), 1+ROW()-ROW(U$197)), NA())</f>
        <v>85.818634922137022</v>
      </c>
      <c r="V202" s="644"/>
      <c r="W202" s="643">
        <f t="array" aca="1" ref="W202" ca="1">IF(AND(ISNUMBER($O202), W$196), W$195*POWER(GEOMEAN(1+OFFSET(Portfolio_Math!AS$97,$O$195,0,$O202-$O$196,1))/GEOMEAN(1+OFFSET(Portfolio_Math!$AS$97,$O$195,0,$O202-$O$196,1)), 1+ROW()-ROW(W$197)), NA())</f>
        <v>100</v>
      </c>
    </row>
    <row r="203" spans="2:23" ht="13" customHeight="1">
      <c r="C203" s="165">
        <f t="shared" si="19"/>
        <v>1975</v>
      </c>
      <c r="E203" s="643">
        <f t="array" aca="1" ref="E203" ca="1">IF(AND(ISNUMBER($C203), E$196), E$195*POWER(GEOMEAN(1+OFFSET(Portfolio_Math!AA$97,$C$195,0,$C203-$C$196,1))/GEOMEAN(1+OFFSET(Portfolio_Math!$AG$97,$C$195,0,$C203-$C$196,1)), 1+ROW()-ROW(E$197)), NA())</f>
        <v>13868.308191316342</v>
      </c>
      <c r="F203" s="643">
        <f t="array" aca="1" ref="F203" ca="1">IF(AND(ISNUMBER($C203), F$196), F$195*POWER(GEOMEAN(1+OFFSET(Portfolio_Math!AB$97,$C$195,0,$C203-$C$196,1))/GEOMEAN(1+OFFSET(Portfolio_Math!$AG$97,$C$195,0,$C203-$C$196,1)), 1+ROW()-ROW(F$197)), NA())</f>
        <v>14333.615082079501</v>
      </c>
      <c r="G203" s="643">
        <f t="array" aca="1" ref="G203" ca="1">IF(AND(ISNUMBER($C203), G$196), G$195*POWER(GEOMEAN(1+OFFSET(Portfolio_Math!AC$97,$C$195,0,$C203-$C$196,1))/GEOMEAN(1+OFFSET(Portfolio_Math!$AG$97,$C$195,0,$C203-$C$196,1)), 1+ROW()-ROW(G$197)), NA())</f>
        <v>13938.718955321894</v>
      </c>
      <c r="H203" s="643">
        <f t="array" aca="1" ref="H203" ca="1">IF(AND(ISNUMBER($C203), H$196), H$195*POWER(GEOMEAN(1+OFFSET(Portfolio_Math!AD$97,$C$195,0,$C203-$C$196,1))/GEOMEAN(1+OFFSET(Portfolio_Math!$AG$97,$C$195,0,$C203-$C$196,1)), 1+ROW()-ROW(H$197)), NA())</f>
        <v>14280.001797777826</v>
      </c>
      <c r="I203" s="643">
        <f t="array" aca="1" ref="I203" ca="1">IF(AND(ISNUMBER($C203), I$196), I$195*POWER(GEOMEAN(1+OFFSET(Portfolio_Math!AE$97,$C$195,0,$C203-$C$196,1))/GEOMEAN(1+OFFSET(Portfolio_Math!$AG$97,$C$195,0,$C203-$C$196,1)), 1+ROW()-ROW(I$197)), NA())</f>
        <v>14991.981488044448</v>
      </c>
      <c r="J203" s="642"/>
      <c r="K203" s="643">
        <f t="array" aca="1" ref="K203" ca="1">IF(AND(ISNUMBER($C203), K$196), K$195*POWER(GEOMEAN(1+OFFSET(Portfolio_Math!AG$97,$C$195,0,$C203-$C$196,1))/GEOMEAN(1+OFFSET(Portfolio_Math!$AG$97,$C$195,0,$C203-$C$196,1)), 1+ROW()-ROW(K$197)), NA())</f>
        <v>10000</v>
      </c>
      <c r="O203" s="165">
        <f t="shared" si="20"/>
        <v>1990</v>
      </c>
      <c r="Q203" s="643">
        <f t="array" aca="1" ref="Q203" ca="1">IF(AND(ISNUMBER($O203), Q$196), Q$195*POWER(GEOMEAN(1+OFFSET(Portfolio_Math!AM$97,$O$195,0,$O203-$O$196,1))/GEOMEAN(1+OFFSET(Portfolio_Math!$AS$97,$O$195,0,$O203-$O$196,1)), 1+ROW()-ROW(Q$197)), NA())</f>
        <v>110.43931910369362</v>
      </c>
      <c r="R203" s="643">
        <f t="array" aca="1" ref="R203" ca="1">IF(AND(ISNUMBER($O203), R$196), R$195*POWER(GEOMEAN(1+OFFSET(Portfolio_Math!AN$97,$O$195,0,$O203-$O$196,1))/GEOMEAN(1+OFFSET(Portfolio_Math!$AS$97,$O$195,0,$O203-$O$196,1)), 1+ROW()-ROW(R$197)), NA())</f>
        <v>82.40298143767572</v>
      </c>
      <c r="S203" s="643">
        <f t="array" aca="1" ref="S203" ca="1">IF(AND(ISNUMBER($O203), S$196), S$195*POWER(GEOMEAN(1+OFFSET(Portfolio_Math!AO$97,$O$195,0,$O203-$O$196,1))/GEOMEAN(1+OFFSET(Portfolio_Math!$AS$97,$O$195,0,$O203-$O$196,1)), 1+ROW()-ROW(S$197)), NA())</f>
        <v>124.30808266131727</v>
      </c>
      <c r="T203" s="643">
        <f t="array" aca="1" ref="T203" ca="1">IF(AND(ISNUMBER($O203), T$196), T$195*POWER(GEOMEAN(1+OFFSET(Portfolio_Math!AP$97,$O$195,0,$O203-$O$196,1))/GEOMEAN(1+OFFSET(Portfolio_Math!$AS$97,$O$195,0,$O203-$O$196,1)), 1+ROW()-ROW(T$197)), NA())</f>
        <v>120.12989350669943</v>
      </c>
      <c r="U203" s="643">
        <f t="array" aca="1" ref="U203" ca="1">IF(AND(ISNUMBER($O203), U$196), U$195*POWER(GEOMEAN(1+OFFSET(Portfolio_Math!AQ$97,$O$195,0,$O203-$O$196,1))/GEOMEAN(1+OFFSET(Portfolio_Math!$AS$97,$O$195,0,$O203-$O$196,1)), 1+ROW()-ROW(U$197)), NA())</f>
        <v>86.774609577230066</v>
      </c>
      <c r="V203" s="644"/>
      <c r="W203" s="643">
        <f t="array" aca="1" ref="W203" ca="1">IF(AND(ISNUMBER($O203), W$196), W$195*POWER(GEOMEAN(1+OFFSET(Portfolio_Math!AS$97,$O$195,0,$O203-$O$196,1))/GEOMEAN(1+OFFSET(Portfolio_Math!$AS$97,$O$195,0,$O203-$O$196,1)), 1+ROW()-ROW(W$197)), NA())</f>
        <v>100</v>
      </c>
    </row>
    <row r="204" spans="2:23" ht="13" customHeight="1">
      <c r="C204" s="165">
        <f t="shared" si="19"/>
        <v>1976</v>
      </c>
      <c r="E204" s="643">
        <f t="array" aca="1" ref="E204" ca="1">IF(AND(ISNUMBER($C204), E$196), E$195*POWER(GEOMEAN(1+OFFSET(Portfolio_Math!AA$97,$C$195,0,$C204-$C$196,1))/GEOMEAN(1+OFFSET(Portfolio_Math!$AG$97,$C$195,0,$C204-$C$196,1)), 1+ROW()-ROW(E$197)), NA())</f>
        <v>16484.470020382625</v>
      </c>
      <c r="F204" s="643">
        <f t="array" aca="1" ref="F204" ca="1">IF(AND(ISNUMBER($C204), F$196), F$195*POWER(GEOMEAN(1+OFFSET(Portfolio_Math!AB$97,$C$195,0,$C204-$C$196,1))/GEOMEAN(1+OFFSET(Portfolio_Math!$AG$97,$C$195,0,$C204-$C$196,1)), 1+ROW()-ROW(F$197)), NA())</f>
        <v>18039.678569421892</v>
      </c>
      <c r="G204" s="643">
        <f t="array" aca="1" ref="G204" ca="1">IF(AND(ISNUMBER($C204), G$196), G$195*POWER(GEOMEAN(1+OFFSET(Portfolio_Math!AC$97,$C$195,0,$C204-$C$196,1))/GEOMEAN(1+OFFSET(Portfolio_Math!$AG$97,$C$195,0,$C204-$C$196,1)), 1+ROW()-ROW(G$197)), NA())</f>
        <v>17843.74988327796</v>
      </c>
      <c r="H204" s="643">
        <f t="array" aca="1" ref="H204" ca="1">IF(AND(ISNUMBER($C204), H$196), H$195*POWER(GEOMEAN(1+OFFSET(Portfolio_Math!AD$97,$C$195,0,$C204-$C$196,1))/GEOMEAN(1+OFFSET(Portfolio_Math!$AG$97,$C$195,0,$C204-$C$196,1)), 1+ROW()-ROW(H$197)), NA())</f>
        <v>18469.104106138311</v>
      </c>
      <c r="I204" s="643">
        <f t="array" aca="1" ref="I204" ca="1">IF(AND(ISNUMBER($C204), I$196), I$195*POWER(GEOMEAN(1+OFFSET(Portfolio_Math!AE$97,$C$195,0,$C204-$C$196,1))/GEOMEAN(1+OFFSET(Portfolio_Math!$AG$97,$C$195,0,$C204-$C$196,1)), 1+ROW()-ROW(I$197)), NA())</f>
        <v>18031.272868268228</v>
      </c>
      <c r="J204" s="642"/>
      <c r="K204" s="643">
        <f t="array" aca="1" ref="K204" ca="1">IF(AND(ISNUMBER($C204), K$196), K$195*POWER(GEOMEAN(1+OFFSET(Portfolio_Math!AG$97,$C$195,0,$C204-$C$196,1))/GEOMEAN(1+OFFSET(Portfolio_Math!$AG$97,$C$195,0,$C204-$C$196,1)), 1+ROW()-ROW(K$197)), NA())</f>
        <v>10000</v>
      </c>
      <c r="O204" s="165">
        <f t="shared" si="20"/>
        <v>1991</v>
      </c>
      <c r="Q204" s="643">
        <f t="array" aca="1" ref="Q204" ca="1">IF(AND(ISNUMBER($O204), Q$196), Q$195*POWER(GEOMEAN(1+OFFSET(Portfolio_Math!AM$97,$O$195,0,$O204-$O$196,1))/GEOMEAN(1+OFFSET(Portfolio_Math!$AS$97,$O$195,0,$O204-$O$196,1)), 1+ROW()-ROW(Q$197)), NA())</f>
        <v>106.08166397152299</v>
      </c>
      <c r="R204" s="643">
        <f t="array" aca="1" ref="R204" ca="1">IF(AND(ISNUMBER($O204), R$196), R$195*POWER(GEOMEAN(1+OFFSET(Portfolio_Math!AN$97,$O$195,0,$O204-$O$196,1))/GEOMEAN(1+OFFSET(Portfolio_Math!$AS$97,$O$195,0,$O204-$O$196,1)), 1+ROW()-ROW(R$197)), NA())</f>
        <v>71.941295278453822</v>
      </c>
      <c r="S204" s="643">
        <f t="array" aca="1" ref="S204" ca="1">IF(AND(ISNUMBER($O204), S$196), S$195*POWER(GEOMEAN(1+OFFSET(Portfolio_Math!AO$97,$O$195,0,$O204-$O$196,1))/GEOMEAN(1+OFFSET(Portfolio_Math!$AS$97,$O$195,0,$O204-$O$196,1)), 1+ROW()-ROW(S$197)), NA())</f>
        <v>123.58124513757519</v>
      </c>
      <c r="T204" s="643">
        <f t="array" aca="1" ref="T204" ca="1">IF(AND(ISNUMBER($O204), T$196), T$195*POWER(GEOMEAN(1+OFFSET(Portfolio_Math!AP$97,$O$195,0,$O204-$O$196,1))/GEOMEAN(1+OFFSET(Portfolio_Math!$AS$97,$O$195,0,$O204-$O$196,1)), 1+ROW()-ROW(T$197)), NA())</f>
        <v>119.76878675695812</v>
      </c>
      <c r="U204" s="643">
        <f t="array" aca="1" ref="U204" ca="1">IF(AND(ISNUMBER($O204), U$196), U$195*POWER(GEOMEAN(1+OFFSET(Portfolio_Math!AQ$97,$O$195,0,$O204-$O$196,1))/GEOMEAN(1+OFFSET(Portfolio_Math!$AS$97,$O$195,0,$O204-$O$196,1)), 1+ROW()-ROW(U$197)), NA())</f>
        <v>75.546799636541053</v>
      </c>
      <c r="V204" s="644"/>
      <c r="W204" s="643">
        <f t="array" aca="1" ref="W204" ca="1">IF(AND(ISNUMBER($O204), W$196), W$195*POWER(GEOMEAN(1+OFFSET(Portfolio_Math!AS$97,$O$195,0,$O204-$O$196,1))/GEOMEAN(1+OFFSET(Portfolio_Math!$AS$97,$O$195,0,$O204-$O$196,1)), 1+ROW()-ROW(W$197)), NA())</f>
        <v>100</v>
      </c>
    </row>
    <row r="205" spans="2:23" ht="13" customHeight="1">
      <c r="C205" s="165">
        <f t="shared" si="19"/>
        <v>1977</v>
      </c>
      <c r="E205" s="643">
        <f t="array" aca="1" ref="E205" ca="1">IF(AND(ISNUMBER($C205), E$196), E$195*POWER(GEOMEAN(1+OFFSET(Portfolio_Math!AA$97,$C$195,0,$C205-$C$196,1))/GEOMEAN(1+OFFSET(Portfolio_Math!$AG$97,$C$195,0,$C205-$C$196,1)), 1+ROW()-ROW(E$197)), NA())</f>
        <v>16936.291591101432</v>
      </c>
      <c r="F205" s="643">
        <f t="array" aca="1" ref="F205" ca="1">IF(AND(ISNUMBER($C205), F$196), F$195*POWER(GEOMEAN(1+OFFSET(Portfolio_Math!AB$97,$C$195,0,$C205-$C$196,1))/GEOMEAN(1+OFFSET(Portfolio_Math!$AG$97,$C$195,0,$C205-$C$196,1)), 1+ROW()-ROW(F$197)), NA())</f>
        <v>19271.001908066381</v>
      </c>
      <c r="G205" s="643">
        <f t="array" aca="1" ref="G205" ca="1">IF(AND(ISNUMBER($C205), G$196), G$195*POWER(GEOMEAN(1+OFFSET(Portfolio_Math!AC$97,$C$195,0,$C205-$C$196,1))/GEOMEAN(1+OFFSET(Portfolio_Math!$AG$97,$C$195,0,$C205-$C$196,1)), 1+ROW()-ROW(G$197)), NA())</f>
        <v>19451.061840733393</v>
      </c>
      <c r="H205" s="643">
        <f t="array" aca="1" ref="H205" ca="1">IF(AND(ISNUMBER($C205), H$196), H$195*POWER(GEOMEAN(1+OFFSET(Portfolio_Math!AD$97,$C$195,0,$C205-$C$196,1))/GEOMEAN(1+OFFSET(Portfolio_Math!$AG$97,$C$195,0,$C205-$C$196,1)), 1+ROW()-ROW(H$197)), NA())</f>
        <v>20093.244154321925</v>
      </c>
      <c r="I205" s="643">
        <f t="array" aca="1" ref="I205" ca="1">IF(AND(ISNUMBER($C205), I$196), I$195*POWER(GEOMEAN(1+OFFSET(Portfolio_Math!AE$97,$C$195,0,$C205-$C$196,1))/GEOMEAN(1+OFFSET(Portfolio_Math!$AG$97,$C$195,0,$C205-$C$196,1)), 1+ROW()-ROW(I$197)), NA())</f>
        <v>19209.424584216344</v>
      </c>
      <c r="J205" s="642"/>
      <c r="K205" s="643">
        <f t="array" aca="1" ref="K205" ca="1">IF(AND(ISNUMBER($C205), K$196), K$195*POWER(GEOMEAN(1+OFFSET(Portfolio_Math!AG$97,$C$195,0,$C205-$C$196,1))/GEOMEAN(1+OFFSET(Portfolio_Math!$AG$97,$C$195,0,$C205-$C$196,1)), 1+ROW()-ROW(K$197)), NA())</f>
        <v>10000</v>
      </c>
      <c r="O205" s="165">
        <f t="shared" si="20"/>
        <v>1992</v>
      </c>
      <c r="Q205" s="643">
        <f t="array" aca="1" ref="Q205" ca="1">IF(AND(ISNUMBER($O205), Q$196), Q$195*POWER(GEOMEAN(1+OFFSET(Portfolio_Math!AM$97,$O$195,0,$O205-$O$196,1))/GEOMEAN(1+OFFSET(Portfolio_Math!$AS$97,$O$195,0,$O205-$O$196,1)), 1+ROW()-ROW(Q$197)), NA())</f>
        <v>105.636585438149</v>
      </c>
      <c r="R205" s="643">
        <f t="array" aca="1" ref="R205" ca="1">IF(AND(ISNUMBER($O205), R$196), R$195*POWER(GEOMEAN(1+OFFSET(Portfolio_Math!AN$97,$O$195,0,$O205-$O$196,1))/GEOMEAN(1+OFFSET(Portfolio_Math!$AS$97,$O$195,0,$O205-$O$196,1)), 1+ROW()-ROW(R$197)), NA())</f>
        <v>68.559133060388916</v>
      </c>
      <c r="S205" s="643">
        <f t="array" aca="1" ref="S205" ca="1">IF(AND(ISNUMBER($O205), S$196), S$195*POWER(GEOMEAN(1+OFFSET(Portfolio_Math!AO$97,$O$195,0,$O205-$O$196,1))/GEOMEAN(1+OFFSET(Portfolio_Math!$AS$97,$O$195,0,$O205-$O$196,1)), 1+ROW()-ROW(S$197)), NA())</f>
        <v>121.07010805275564</v>
      </c>
      <c r="T205" s="643">
        <f t="array" aca="1" ref="T205" ca="1">IF(AND(ISNUMBER($O205), T$196), T$195*POWER(GEOMEAN(1+OFFSET(Portfolio_Math!AP$97,$O$195,0,$O205-$O$196,1))/GEOMEAN(1+OFFSET(Portfolio_Math!$AS$97,$O$195,0,$O205-$O$196,1)), 1+ROW()-ROW(T$197)), NA())</f>
        <v>118.57007097992222</v>
      </c>
      <c r="U205" s="643">
        <f t="array" aca="1" ref="U205" ca="1">IF(AND(ISNUMBER($O205), U$196), U$195*POWER(GEOMEAN(1+OFFSET(Portfolio_Math!AQ$97,$O$195,0,$O205-$O$196,1))/GEOMEAN(1+OFFSET(Portfolio_Math!$AS$97,$O$195,0,$O205-$O$196,1)), 1+ROW()-ROW(U$197)), NA())</f>
        <v>71.44700828418749</v>
      </c>
      <c r="V205" s="644"/>
      <c r="W205" s="643">
        <f t="array" aca="1" ref="W205" ca="1">IF(AND(ISNUMBER($O205), W$196), W$195*POWER(GEOMEAN(1+OFFSET(Portfolio_Math!AS$97,$O$195,0,$O205-$O$196,1))/GEOMEAN(1+OFFSET(Portfolio_Math!$AS$97,$O$195,0,$O205-$O$196,1)), 1+ROW()-ROW(W$197)), NA())</f>
        <v>100</v>
      </c>
    </row>
    <row r="206" spans="2:23" ht="13" customHeight="1">
      <c r="C206" s="165">
        <f t="shared" si="19"/>
        <v>1978</v>
      </c>
      <c r="E206" s="643">
        <f t="array" aca="1" ref="E206" ca="1">IF(AND(ISNUMBER($C206), E$196), E$195*POWER(GEOMEAN(1+OFFSET(Portfolio_Math!AA$97,$C$195,0,$C206-$C$196,1))/GEOMEAN(1+OFFSET(Portfolio_Math!$AG$97,$C$195,0,$C206-$C$196,1)), 1+ROW()-ROW(E$197)), NA())</f>
        <v>19323.576458550258</v>
      </c>
      <c r="F206" s="643">
        <f t="array" aca="1" ref="F206" ca="1">IF(AND(ISNUMBER($C206), F$196), F$195*POWER(GEOMEAN(1+OFFSET(Portfolio_Math!AB$97,$C$195,0,$C206-$C$196,1))/GEOMEAN(1+OFFSET(Portfolio_Math!$AG$97,$C$195,0,$C206-$C$196,1)), 1+ROW()-ROW(F$197)), NA())</f>
        <v>22088.932129962221</v>
      </c>
      <c r="G206" s="643">
        <f t="array" aca="1" ref="G206" ca="1">IF(AND(ISNUMBER($C206), G$196), G$195*POWER(GEOMEAN(1+OFFSET(Portfolio_Math!AC$97,$C$195,0,$C206-$C$196,1))/GEOMEAN(1+OFFSET(Portfolio_Math!$AG$97,$C$195,0,$C206-$C$196,1)), 1+ROW()-ROW(G$197)), NA())</f>
        <v>22739.364685669243</v>
      </c>
      <c r="H206" s="643">
        <f t="array" aca="1" ref="H206" ca="1">IF(AND(ISNUMBER($C206), H$196), H$195*POWER(GEOMEAN(1+OFFSET(Portfolio_Math!AD$97,$C$195,0,$C206-$C$196,1))/GEOMEAN(1+OFFSET(Portfolio_Math!$AG$97,$C$195,0,$C206-$C$196,1)), 1+ROW()-ROW(H$197)), NA())</f>
        <v>22785.387440006223</v>
      </c>
      <c r="I206" s="643">
        <f t="array" aca="1" ref="I206" ca="1">IF(AND(ISNUMBER($C206), I$196), I$195*POWER(GEOMEAN(1+OFFSET(Portfolio_Math!AE$97,$C$195,0,$C206-$C$196,1))/GEOMEAN(1+OFFSET(Portfolio_Math!$AG$97,$C$195,0,$C206-$C$196,1)), 1+ROW()-ROW(I$197)), NA())</f>
        <v>21818.900655098951</v>
      </c>
      <c r="J206" s="642"/>
      <c r="K206" s="643">
        <f t="array" aca="1" ref="K206" ca="1">IF(AND(ISNUMBER($C206), K$196), K$195*POWER(GEOMEAN(1+OFFSET(Portfolio_Math!AG$97,$C$195,0,$C206-$C$196,1))/GEOMEAN(1+OFFSET(Portfolio_Math!$AG$97,$C$195,0,$C206-$C$196,1)), 1+ROW()-ROW(K$197)), NA())</f>
        <v>10000</v>
      </c>
      <c r="O206" s="165">
        <f t="shared" si="20"/>
        <v>1993</v>
      </c>
      <c r="Q206" s="643">
        <f t="array" aca="1" ref="Q206" ca="1">IF(AND(ISNUMBER($O206), Q$196), Q$195*POWER(GEOMEAN(1+OFFSET(Portfolio_Math!AM$97,$O$195,0,$O206-$O$196,1))/GEOMEAN(1+OFFSET(Portfolio_Math!$AS$97,$O$195,0,$O206-$O$196,1)), 1+ROW()-ROW(Q$197)), NA())</f>
        <v>102.99431487941919</v>
      </c>
      <c r="R206" s="643">
        <f t="array" aca="1" ref="R206" ca="1">IF(AND(ISNUMBER($O206), R$196), R$195*POWER(GEOMEAN(1+OFFSET(Portfolio_Math!AN$97,$O$195,0,$O206-$O$196,1))/GEOMEAN(1+OFFSET(Portfolio_Math!$AS$97,$O$195,0,$O206-$O$196,1)), 1+ROW()-ROW(R$197)), NA())</f>
        <v>70.060742910336188</v>
      </c>
      <c r="S206" s="643">
        <f t="array" aca="1" ref="S206" ca="1">IF(AND(ISNUMBER($O206), S$196), S$195*POWER(GEOMEAN(1+OFFSET(Portfolio_Math!AO$97,$O$195,0,$O206-$O$196,1))/GEOMEAN(1+OFFSET(Portfolio_Math!$AS$97,$O$195,0,$O206-$O$196,1)), 1+ROW()-ROW(S$197)), NA())</f>
        <v>136.98368161706972</v>
      </c>
      <c r="T206" s="643">
        <f t="array" aca="1" ref="T206" ca="1">IF(AND(ISNUMBER($O206), T$196), T$195*POWER(GEOMEAN(1+OFFSET(Portfolio_Math!AP$97,$O$195,0,$O206-$O$196,1))/GEOMEAN(1+OFFSET(Portfolio_Math!$AS$97,$O$195,0,$O206-$O$196,1)), 1+ROW()-ROW(T$197)), NA())</f>
        <v>134.42015836293572</v>
      </c>
      <c r="U206" s="643">
        <f t="array" aca="1" ref="U206" ca="1">IF(AND(ISNUMBER($O206), U$196), U$195*POWER(GEOMEAN(1+OFFSET(Portfolio_Math!AQ$97,$O$195,0,$O206-$O$196,1))/GEOMEAN(1+OFFSET(Portfolio_Math!$AS$97,$O$195,0,$O206-$O$196,1)), 1+ROW()-ROW(U$197)), NA())</f>
        <v>74.135851231545232</v>
      </c>
      <c r="V206" s="644"/>
      <c r="W206" s="643">
        <f t="array" aca="1" ref="W206" ca="1">IF(AND(ISNUMBER($O206), W$196), W$195*POWER(GEOMEAN(1+OFFSET(Portfolio_Math!AS$97,$O$195,0,$O206-$O$196,1))/GEOMEAN(1+OFFSET(Portfolio_Math!$AS$97,$O$195,0,$O206-$O$196,1)), 1+ROW()-ROW(W$197)), NA())</f>
        <v>100</v>
      </c>
    </row>
    <row r="207" spans="2:23" ht="13" customHeight="1">
      <c r="C207" s="165">
        <f t="shared" si="19"/>
        <v>1979</v>
      </c>
      <c r="E207" s="643">
        <f t="array" aca="1" ref="E207" ca="1">IF(AND(ISNUMBER($C207), E$196), E$195*POWER(GEOMEAN(1+OFFSET(Portfolio_Math!AA$97,$C$195,0,$C207-$C$196,1))/GEOMEAN(1+OFFSET(Portfolio_Math!$AG$97,$C$195,0,$C207-$C$196,1)), 1+ROW()-ROW(E$197)), NA())</f>
        <v>22244.035780174101</v>
      </c>
      <c r="F207" s="643">
        <f t="array" aca="1" ref="F207" ca="1">IF(AND(ISNUMBER($C207), F$196), F$195*POWER(GEOMEAN(1+OFFSET(Portfolio_Math!AB$97,$C$195,0,$C207-$C$196,1))/GEOMEAN(1+OFFSET(Portfolio_Math!$AG$97,$C$195,0,$C207-$C$196,1)), 1+ROW()-ROW(F$197)), NA())</f>
        <v>25985.463821183941</v>
      </c>
      <c r="G207" s="643">
        <f t="array" aca="1" ref="G207" ca="1">IF(AND(ISNUMBER($C207), G$196), G$195*POWER(GEOMEAN(1+OFFSET(Portfolio_Math!AC$97,$C$195,0,$C207-$C$196,1))/GEOMEAN(1+OFFSET(Portfolio_Math!$AG$97,$C$195,0,$C207-$C$196,1)), 1+ROW()-ROW(G$197)), NA())</f>
        <v>27071.280026698634</v>
      </c>
      <c r="H207" s="643">
        <f t="array" aca="1" ref="H207" ca="1">IF(AND(ISNUMBER($C207), H$196), H$195*POWER(GEOMEAN(1+OFFSET(Portfolio_Math!AD$97,$C$195,0,$C207-$C$196,1))/GEOMEAN(1+OFFSET(Portfolio_Math!$AG$97,$C$195,0,$C207-$C$196,1)), 1+ROW()-ROW(H$197)), NA())</f>
        <v>27097.615097430182</v>
      </c>
      <c r="I207" s="643">
        <f t="array" aca="1" ref="I207" ca="1">IF(AND(ISNUMBER($C207), I$196), I$195*POWER(GEOMEAN(1+OFFSET(Portfolio_Math!AE$97,$C$195,0,$C207-$C$196,1))/GEOMEAN(1+OFFSET(Portfolio_Math!$AG$97,$C$195,0,$C207-$C$196,1)), 1+ROW()-ROW(I$197)), NA())</f>
        <v>24205.839091048339</v>
      </c>
      <c r="J207" s="642"/>
      <c r="K207" s="643">
        <f t="array" aca="1" ref="K207" ca="1">IF(AND(ISNUMBER($C207), K$196), K$195*POWER(GEOMEAN(1+OFFSET(Portfolio_Math!AG$97,$C$195,0,$C207-$C$196,1))/GEOMEAN(1+OFFSET(Portfolio_Math!$AG$97,$C$195,0,$C207-$C$196,1)), 1+ROW()-ROW(K$197)), NA())</f>
        <v>10000</v>
      </c>
      <c r="O207" s="165">
        <f t="shared" si="20"/>
        <v>1994</v>
      </c>
      <c r="Q207" s="643">
        <f t="array" aca="1" ref="Q207" ca="1">IF(AND(ISNUMBER($O207), Q$196), Q$195*POWER(GEOMEAN(1+OFFSET(Portfolio_Math!AM$97,$O$195,0,$O207-$O$196,1))/GEOMEAN(1+OFFSET(Portfolio_Math!$AS$97,$O$195,0,$O207-$O$196,1)), 1+ROW()-ROW(Q$197)), NA())</f>
        <v>103.19752466753719</v>
      </c>
      <c r="R207" s="643">
        <f t="array" aca="1" ref="R207" ca="1">IF(AND(ISNUMBER($O207), R$196), R$195*POWER(GEOMEAN(1+OFFSET(Portfolio_Math!AN$97,$O$195,0,$O207-$O$196,1))/GEOMEAN(1+OFFSET(Portfolio_Math!$AS$97,$O$195,0,$O207-$O$196,1)), 1+ROW()-ROW(R$197)), NA())</f>
        <v>70.119026357869856</v>
      </c>
      <c r="S207" s="643">
        <f t="array" aca="1" ref="S207" ca="1">IF(AND(ISNUMBER($O207), S$196), S$195*POWER(GEOMEAN(1+OFFSET(Portfolio_Math!AO$97,$O$195,0,$O207-$O$196,1))/GEOMEAN(1+OFFSET(Portfolio_Math!$AS$97,$O$195,0,$O207-$O$196,1)), 1+ROW()-ROW(S$197)), NA())</f>
        <v>139.68958288606916</v>
      </c>
      <c r="T207" s="643">
        <f t="array" aca="1" ref="T207" ca="1">IF(AND(ISNUMBER($O207), T$196), T$195*POWER(GEOMEAN(1+OFFSET(Portfolio_Math!AP$97,$O$195,0,$O207-$O$196,1))/GEOMEAN(1+OFFSET(Portfolio_Math!$AS$97,$O$195,0,$O207-$O$196,1)), 1+ROW()-ROW(T$197)), NA())</f>
        <v>135.74728343881461</v>
      </c>
      <c r="U207" s="643">
        <f t="array" aca="1" ref="U207" ca="1">IF(AND(ISNUMBER($O207), U$196), U$195*POWER(GEOMEAN(1+OFFSET(Portfolio_Math!AQ$97,$O$195,0,$O207-$O$196,1))/GEOMEAN(1+OFFSET(Portfolio_Math!$AS$97,$O$195,0,$O207-$O$196,1)), 1+ROW()-ROW(U$197)), NA())</f>
        <v>73.939619166024357</v>
      </c>
      <c r="V207" s="644"/>
      <c r="W207" s="643">
        <f t="array" aca="1" ref="W207" ca="1">IF(AND(ISNUMBER($O207), W$196), W$195*POWER(GEOMEAN(1+OFFSET(Portfolio_Math!AS$97,$O$195,0,$O207-$O$196,1))/GEOMEAN(1+OFFSET(Portfolio_Math!$AS$97,$O$195,0,$O207-$O$196,1)), 1+ROW()-ROW(W$197)), NA())</f>
        <v>100</v>
      </c>
    </row>
    <row r="208" spans="2:23" ht="13" customHeight="1">
      <c r="C208" s="165">
        <f t="shared" si="19"/>
        <v>1980</v>
      </c>
      <c r="E208" s="643">
        <f t="array" aca="1" ref="E208" ca="1">IF(AND(ISNUMBER($C208), E$196), E$195*POWER(GEOMEAN(1+OFFSET(Portfolio_Math!AA$97,$C$195,0,$C208-$C$196,1))/GEOMEAN(1+OFFSET(Portfolio_Math!$AG$97,$C$195,0,$C208-$C$196,1)), 1+ROW()-ROW(E$197)), NA())</f>
        <v>27888.032217503147</v>
      </c>
      <c r="F208" s="643">
        <f t="array" aca="1" ref="F208" ca="1">IF(AND(ISNUMBER($C208), F$196), F$195*POWER(GEOMEAN(1+OFFSET(Portfolio_Math!AB$97,$C$195,0,$C208-$C$196,1))/GEOMEAN(1+OFFSET(Portfolio_Math!$AG$97,$C$195,0,$C208-$C$196,1)), 1+ROW()-ROW(F$197)), NA())</f>
        <v>31741.724078083196</v>
      </c>
      <c r="G208" s="643">
        <f t="array" aca="1" ref="G208" ca="1">IF(AND(ISNUMBER($C208), G$196), G$195*POWER(GEOMEAN(1+OFFSET(Portfolio_Math!AC$97,$C$195,0,$C208-$C$196,1))/GEOMEAN(1+OFFSET(Portfolio_Math!$AG$97,$C$195,0,$C208-$C$196,1)), 1+ROW()-ROW(G$197)), NA())</f>
        <v>33396.518808527304</v>
      </c>
      <c r="H208" s="643">
        <f t="array" aca="1" ref="H208" ca="1">IF(AND(ISNUMBER($C208), H$196), H$195*POWER(GEOMEAN(1+OFFSET(Portfolio_Math!AD$97,$C$195,0,$C208-$C$196,1))/GEOMEAN(1+OFFSET(Portfolio_Math!$AG$97,$C$195,0,$C208-$C$196,1)), 1+ROW()-ROW(H$197)), NA())</f>
        <v>32581.067074635041</v>
      </c>
      <c r="I208" s="643">
        <f t="array" aca="1" ref="I208" ca="1">IF(AND(ISNUMBER($C208), I$196), I$195*POWER(GEOMEAN(1+OFFSET(Portfolio_Math!AE$97,$C$195,0,$C208-$C$196,1))/GEOMEAN(1+OFFSET(Portfolio_Math!$AG$97,$C$195,0,$C208-$C$196,1)), 1+ROW()-ROW(I$197)), NA())</f>
        <v>28370.646170235359</v>
      </c>
      <c r="J208" s="642"/>
      <c r="K208" s="643">
        <f t="array" aca="1" ref="K208" ca="1">IF(AND(ISNUMBER($C208), K$196), K$195*POWER(GEOMEAN(1+OFFSET(Portfolio_Math!AG$97,$C$195,0,$C208-$C$196,1))/GEOMEAN(1+OFFSET(Portfolio_Math!$AG$97,$C$195,0,$C208-$C$196,1)), 1+ROW()-ROW(K$197)), NA())</f>
        <v>10000</v>
      </c>
      <c r="O208" s="165">
        <f t="shared" si="20"/>
        <v>1995</v>
      </c>
      <c r="Q208" s="643">
        <f t="array" aca="1" ref="Q208" ca="1">IF(AND(ISNUMBER($O208), Q$196), Q$195*POWER(GEOMEAN(1+OFFSET(Portfolio_Math!AM$97,$O$195,0,$O208-$O$196,1))/GEOMEAN(1+OFFSET(Portfolio_Math!$AS$97,$O$195,0,$O208-$O$196,1)), 1+ROW()-ROW(Q$197)), NA())</f>
        <v>103.36044706988503</v>
      </c>
      <c r="R208" s="643">
        <f t="array" aca="1" ref="R208" ca="1">IF(AND(ISNUMBER($O208), R$196), R$195*POWER(GEOMEAN(1+OFFSET(Portfolio_Math!AN$97,$O$195,0,$O208-$O$196,1))/GEOMEAN(1+OFFSET(Portfolio_Math!$AS$97,$O$195,0,$O208-$O$196,1)), 1+ROW()-ROW(R$197)), NA())</f>
        <v>63.987264902118703</v>
      </c>
      <c r="S208" s="643">
        <f t="array" aca="1" ref="S208" ca="1">IF(AND(ISNUMBER($O208), S$196), S$195*POWER(GEOMEAN(1+OFFSET(Portfolio_Math!AO$97,$O$195,0,$O208-$O$196,1))/GEOMEAN(1+OFFSET(Portfolio_Math!$AS$97,$O$195,0,$O208-$O$196,1)), 1+ROW()-ROW(S$197)), NA())</f>
        <v>130.80350903157691</v>
      </c>
      <c r="T208" s="643">
        <f t="array" aca="1" ref="T208" ca="1">IF(AND(ISNUMBER($O208), T$196), T$195*POWER(GEOMEAN(1+OFFSET(Portfolio_Math!AP$97,$O$195,0,$O208-$O$196,1))/GEOMEAN(1+OFFSET(Portfolio_Math!$AS$97,$O$195,0,$O208-$O$196,1)), 1+ROW()-ROW(T$197)), NA())</f>
        <v>126.39425157003869</v>
      </c>
      <c r="U208" s="643">
        <f t="array" aca="1" ref="U208" ca="1">IF(AND(ISNUMBER($O208), U$196), U$195*POWER(GEOMEAN(1+OFFSET(Portfolio_Math!AQ$97,$O$195,0,$O208-$O$196,1))/GEOMEAN(1+OFFSET(Portfolio_Math!$AS$97,$O$195,0,$O208-$O$196,1)), 1+ROW()-ROW(U$197)), NA())</f>
        <v>67.121278688032845</v>
      </c>
      <c r="V208" s="644"/>
      <c r="W208" s="643">
        <f t="array" aca="1" ref="W208" ca="1">IF(AND(ISNUMBER($O208), W$196), W$195*POWER(GEOMEAN(1+OFFSET(Portfolio_Math!AS$97,$O$195,0,$O208-$O$196,1))/GEOMEAN(1+OFFSET(Portfolio_Math!$AS$97,$O$195,0,$O208-$O$196,1)), 1+ROW()-ROW(W$197)), NA())</f>
        <v>100</v>
      </c>
    </row>
    <row r="209" spans="3:23" ht="13" customHeight="1">
      <c r="C209" s="165">
        <f t="shared" si="19"/>
        <v>1981</v>
      </c>
      <c r="E209" s="643">
        <f t="array" aca="1" ref="E209" ca="1">IF(AND(ISNUMBER($C209), E$196), E$195*POWER(GEOMEAN(1+OFFSET(Portfolio_Math!AA$97,$C$195,0,$C209-$C$196,1))/GEOMEAN(1+OFFSET(Portfolio_Math!$AG$97,$C$195,0,$C209-$C$196,1)), 1+ROW()-ROW(E$197)), NA())</f>
        <v>27121.95016444779</v>
      </c>
      <c r="F209" s="643">
        <f t="array" aca="1" ref="F209" ca="1">IF(AND(ISNUMBER($C209), F$196), F$195*POWER(GEOMEAN(1+OFFSET(Portfolio_Math!AB$97,$C$195,0,$C209-$C$196,1))/GEOMEAN(1+OFFSET(Portfolio_Math!$AG$97,$C$195,0,$C209-$C$196,1)), 1+ROW()-ROW(F$197)), NA())</f>
        <v>32675.838361686288</v>
      </c>
      <c r="G209" s="643">
        <f t="array" aca="1" ref="G209" ca="1">IF(AND(ISNUMBER($C209), G$196), G$195*POWER(GEOMEAN(1+OFFSET(Portfolio_Math!AC$97,$C$195,0,$C209-$C$196,1))/GEOMEAN(1+OFFSET(Portfolio_Math!$AG$97,$C$195,0,$C209-$C$196,1)), 1+ROW()-ROW(G$197)), NA())</f>
        <v>34605.129560238376</v>
      </c>
      <c r="H209" s="643">
        <f t="array" aca="1" ref="H209" ca="1">IF(AND(ISNUMBER($C209), H$196), H$195*POWER(GEOMEAN(1+OFFSET(Portfolio_Math!AD$97,$C$195,0,$C209-$C$196,1))/GEOMEAN(1+OFFSET(Portfolio_Math!$AG$97,$C$195,0,$C209-$C$196,1)), 1+ROW()-ROW(H$197)), NA())</f>
        <v>34085.17428282601</v>
      </c>
      <c r="I209" s="643">
        <f t="array" aca="1" ref="I209" ca="1">IF(AND(ISNUMBER($C209), I$196), I$195*POWER(GEOMEAN(1+OFFSET(Portfolio_Math!AE$97,$C$195,0,$C209-$C$196,1))/GEOMEAN(1+OFFSET(Portfolio_Math!$AG$97,$C$195,0,$C209-$C$196,1)), 1+ROW()-ROW(I$197)), NA())</f>
        <v>28557.92036008371</v>
      </c>
      <c r="J209" s="642"/>
      <c r="K209" s="643">
        <f t="array" aca="1" ref="K209" ca="1">IF(AND(ISNUMBER($C209), K$196), K$195*POWER(GEOMEAN(1+OFFSET(Portfolio_Math!AG$97,$C$195,0,$C209-$C$196,1))/GEOMEAN(1+OFFSET(Portfolio_Math!$AG$97,$C$195,0,$C209-$C$196,1)), 1+ROW()-ROW(K$197)), NA())</f>
        <v>10000</v>
      </c>
      <c r="O209" s="165">
        <f t="shared" si="20"/>
        <v>1996</v>
      </c>
      <c r="Q209" s="643">
        <f t="array" aca="1" ref="Q209" ca="1">IF(AND(ISNUMBER($O209), Q$196), Q$195*POWER(GEOMEAN(1+OFFSET(Portfolio_Math!AM$97,$O$195,0,$O209-$O$196,1))/GEOMEAN(1+OFFSET(Portfolio_Math!$AS$97,$O$195,0,$O209-$O$196,1)), 1+ROW()-ROW(Q$197)), NA())</f>
        <v>105.60756728855505</v>
      </c>
      <c r="R209" s="643">
        <f t="array" aca="1" ref="R209" ca="1">IF(AND(ISNUMBER($O209), R$196), R$195*POWER(GEOMEAN(1+OFFSET(Portfolio_Math!AN$97,$O$195,0,$O209-$O$196,1))/GEOMEAN(1+OFFSET(Portfolio_Math!$AS$97,$O$195,0,$O209-$O$196,1)), 1+ROW()-ROW(R$197)), NA())</f>
        <v>58.736781519484062</v>
      </c>
      <c r="S209" s="643">
        <f t="array" aca="1" ref="S209" ca="1">IF(AND(ISNUMBER($O209), S$196), S$195*POWER(GEOMEAN(1+OFFSET(Portfolio_Math!AO$97,$O$195,0,$O209-$O$196,1))/GEOMEAN(1+OFFSET(Portfolio_Math!$AS$97,$O$195,0,$O209-$O$196,1)), 1+ROW()-ROW(S$197)), NA())</f>
        <v>132.44243330934515</v>
      </c>
      <c r="T209" s="643">
        <f t="array" aca="1" ref="T209" ca="1">IF(AND(ISNUMBER($O209), T$196), T$195*POWER(GEOMEAN(1+OFFSET(Portfolio_Math!AP$97,$O$195,0,$O209-$O$196,1))/GEOMEAN(1+OFFSET(Portfolio_Math!$AS$97,$O$195,0,$O209-$O$196,1)), 1+ROW()-ROW(T$197)), NA())</f>
        <v>124.61590920814972</v>
      </c>
      <c r="U209" s="643">
        <f t="array" aca="1" ref="U209" ca="1">IF(AND(ISNUMBER($O209), U$196), U$195*POWER(GEOMEAN(1+OFFSET(Portfolio_Math!AQ$97,$O$195,0,$O209-$O$196,1))/GEOMEAN(1+OFFSET(Portfolio_Math!$AS$97,$O$195,0,$O209-$O$196,1)), 1+ROW()-ROW(U$197)), NA())</f>
        <v>61.051545162930729</v>
      </c>
      <c r="V209" s="644"/>
      <c r="W209" s="643">
        <f t="array" aca="1" ref="W209" ca="1">IF(AND(ISNUMBER($O209), W$196), W$195*POWER(GEOMEAN(1+OFFSET(Portfolio_Math!AS$97,$O$195,0,$O209-$O$196,1))/GEOMEAN(1+OFFSET(Portfolio_Math!$AS$97,$O$195,0,$O209-$O$196,1)), 1+ROW()-ROW(W$197)), NA())</f>
        <v>100</v>
      </c>
    </row>
    <row r="210" spans="3:23" ht="13" customHeight="1">
      <c r="C210" s="165">
        <f t="shared" si="19"/>
        <v>1982</v>
      </c>
      <c r="E210" s="643">
        <f t="array" aca="1" ref="E210" ca="1">IF(AND(ISNUMBER($C210), E$196), E$195*POWER(GEOMEAN(1+OFFSET(Portfolio_Math!AA$97,$C$195,0,$C210-$C$196,1))/GEOMEAN(1+OFFSET(Portfolio_Math!$AG$97,$C$195,0,$C210-$C$196,1)), 1+ROW()-ROW(E$197)), NA())</f>
        <v>31764.875713983976</v>
      </c>
      <c r="F210" s="643">
        <f t="array" aca="1" ref="F210" ca="1">IF(AND(ISNUMBER($C210), F$196), F$195*POWER(GEOMEAN(1+OFFSET(Portfolio_Math!AB$97,$C$195,0,$C210-$C$196,1))/GEOMEAN(1+OFFSET(Portfolio_Math!$AG$97,$C$195,0,$C210-$C$196,1)), 1+ROW()-ROW(F$197)), NA())</f>
        <v>38825.524589834298</v>
      </c>
      <c r="G210" s="643">
        <f t="array" aca="1" ref="G210" ca="1">IF(AND(ISNUMBER($C210), G$196), G$195*POWER(GEOMEAN(1+OFFSET(Portfolio_Math!AC$97,$C$195,0,$C210-$C$196,1))/GEOMEAN(1+OFFSET(Portfolio_Math!$AG$97,$C$195,0,$C210-$C$196,1)), 1+ROW()-ROW(G$197)), NA())</f>
        <v>41028.32364350737</v>
      </c>
      <c r="H210" s="643">
        <f t="array" aca="1" ref="H210" ca="1">IF(AND(ISNUMBER($C210), H$196), H$195*POWER(GEOMEAN(1+OFFSET(Portfolio_Math!AD$97,$C$195,0,$C210-$C$196,1))/GEOMEAN(1+OFFSET(Portfolio_Math!$AG$97,$C$195,0,$C210-$C$196,1)), 1+ROW()-ROW(H$197)), NA())</f>
        <v>41171.504328070951</v>
      </c>
      <c r="I210" s="643">
        <f t="array" aca="1" ref="I210" ca="1">IF(AND(ISNUMBER($C210), I$196), I$195*POWER(GEOMEAN(1+OFFSET(Portfolio_Math!AE$97,$C$195,0,$C210-$C$196,1))/GEOMEAN(1+OFFSET(Portfolio_Math!$AG$97,$C$195,0,$C210-$C$196,1)), 1+ROW()-ROW(I$197)), NA())</f>
        <v>34800.809391434719</v>
      </c>
      <c r="J210" s="642"/>
      <c r="K210" s="643">
        <f t="array" aca="1" ref="K210" ca="1">IF(AND(ISNUMBER($C210), K$196), K$195*POWER(GEOMEAN(1+OFFSET(Portfolio_Math!AG$97,$C$195,0,$C210-$C$196,1))/GEOMEAN(1+OFFSET(Portfolio_Math!$AG$97,$C$195,0,$C210-$C$196,1)), 1+ROW()-ROW(K$197)), NA())</f>
        <v>10000</v>
      </c>
      <c r="O210" s="165">
        <f t="shared" si="20"/>
        <v>1997</v>
      </c>
      <c r="Q210" s="643">
        <f t="array" aca="1" ref="Q210" ca="1">IF(AND(ISNUMBER($O210), Q$196), Q$195*POWER(GEOMEAN(1+OFFSET(Portfolio_Math!AM$97,$O$195,0,$O210-$O$196,1))/GEOMEAN(1+OFFSET(Portfolio_Math!$AS$97,$O$195,0,$O210-$O$196,1)), 1+ROW()-ROW(Q$197)), NA())</f>
        <v>100.61993353963121</v>
      </c>
      <c r="R210" s="643">
        <f t="array" aca="1" ref="R210" ca="1">IF(AND(ISNUMBER($O210), R$196), R$195*POWER(GEOMEAN(1+OFFSET(Portfolio_Math!AN$97,$O$195,0,$O210-$O$196,1))/GEOMEAN(1+OFFSET(Portfolio_Math!$AS$97,$O$195,0,$O210-$O$196,1)), 1+ROW()-ROW(R$197)), NA())</f>
        <v>51.061754843694175</v>
      </c>
      <c r="S210" s="643">
        <f t="array" aca="1" ref="S210" ca="1">IF(AND(ISNUMBER($O210), S$196), S$195*POWER(GEOMEAN(1+OFFSET(Portfolio_Math!AO$97,$O$195,0,$O210-$O$196,1))/GEOMEAN(1+OFFSET(Portfolio_Math!$AS$97,$O$195,0,$O210-$O$196,1)), 1+ROW()-ROW(S$197)), NA())</f>
        <v>123.13408929539253</v>
      </c>
      <c r="T210" s="643">
        <f t="array" aca="1" ref="T210" ca="1">IF(AND(ISNUMBER($O210), T$196), T$195*POWER(GEOMEAN(1+OFFSET(Portfolio_Math!AP$97,$O$195,0,$O210-$O$196,1))/GEOMEAN(1+OFFSET(Portfolio_Math!$AS$97,$O$195,0,$O210-$O$196,1)), 1+ROW()-ROW(T$197)), NA())</f>
        <v>113.77461023246265</v>
      </c>
      <c r="U210" s="643">
        <f t="array" aca="1" ref="U210" ca="1">IF(AND(ISNUMBER($O210), U$196), U$195*POWER(GEOMEAN(1+OFFSET(Portfolio_Math!AQ$97,$O$195,0,$O210-$O$196,1))/GEOMEAN(1+OFFSET(Portfolio_Math!$AS$97,$O$195,0,$O210-$O$196,1)), 1+ROW()-ROW(U$197)), NA())</f>
        <v>52.288412401736785</v>
      </c>
      <c r="V210" s="644"/>
      <c r="W210" s="643">
        <f t="array" aca="1" ref="W210" ca="1">IF(AND(ISNUMBER($O210), W$196), W$195*POWER(GEOMEAN(1+OFFSET(Portfolio_Math!AS$97,$O$195,0,$O210-$O$196,1))/GEOMEAN(1+OFFSET(Portfolio_Math!$AS$97,$O$195,0,$O210-$O$196,1)), 1+ROW()-ROW(W$197)), NA())</f>
        <v>100</v>
      </c>
    </row>
    <row r="211" spans="3:23" ht="13" customHeight="1">
      <c r="C211" s="165">
        <f t="shared" si="19"/>
        <v>1983</v>
      </c>
      <c r="E211" s="643">
        <f t="array" aca="1" ref="E211" ca="1">IF(AND(ISNUMBER($C211), E$196), E$195*POWER(GEOMEAN(1+OFFSET(Portfolio_Math!AA$97,$C$195,0,$C211-$C$196,1))/GEOMEAN(1+OFFSET(Portfolio_Math!$AG$97,$C$195,0,$C211-$C$196,1)), 1+ROW()-ROW(E$197)), NA())</f>
        <v>38258.0642367693</v>
      </c>
      <c r="F211" s="643">
        <f t="array" aca="1" ref="F211" ca="1">IF(AND(ISNUMBER($C211), F$196), F$195*POWER(GEOMEAN(1+OFFSET(Portfolio_Math!AB$97,$C$195,0,$C211-$C$196,1))/GEOMEAN(1+OFFSET(Portfolio_Math!$AG$97,$C$195,0,$C211-$C$196,1)), 1+ROW()-ROW(F$197)), NA())</f>
        <v>47779.998342492079</v>
      </c>
      <c r="G211" s="643">
        <f t="array" aca="1" ref="G211" ca="1">IF(AND(ISNUMBER($C211), G$196), G$195*POWER(GEOMEAN(1+OFFSET(Portfolio_Math!AC$97,$C$195,0,$C211-$C$196,1))/GEOMEAN(1+OFFSET(Portfolio_Math!$AG$97,$C$195,0,$C211-$C$196,1)), 1+ROW()-ROW(G$197)), NA())</f>
        <v>50918.949695112817</v>
      </c>
      <c r="H211" s="643">
        <f t="array" aca="1" ref="H211" ca="1">IF(AND(ISNUMBER($C211), H$196), H$195*POWER(GEOMEAN(1+OFFSET(Portfolio_Math!AD$97,$C$195,0,$C211-$C$196,1))/GEOMEAN(1+OFFSET(Portfolio_Math!$AG$97,$C$195,0,$C211-$C$196,1)), 1+ROW()-ROW(H$197)), NA())</f>
        <v>51032.447083434126</v>
      </c>
      <c r="I211" s="643">
        <f t="array" aca="1" ref="I211" ca="1">IF(AND(ISNUMBER($C211), I$196), I$195*POWER(GEOMEAN(1+OFFSET(Portfolio_Math!AE$97,$C$195,0,$C211-$C$196,1))/GEOMEAN(1+OFFSET(Portfolio_Math!$AG$97,$C$195,0,$C211-$C$196,1)), 1+ROW()-ROW(I$197)), NA())</f>
        <v>41572.269975463998</v>
      </c>
      <c r="J211" s="642"/>
      <c r="K211" s="643">
        <f t="array" aca="1" ref="K211" ca="1">IF(AND(ISNUMBER($C211), K$196), K$195*POWER(GEOMEAN(1+OFFSET(Portfolio_Math!AG$97,$C$195,0,$C211-$C$196,1))/GEOMEAN(1+OFFSET(Portfolio_Math!$AG$97,$C$195,0,$C211-$C$196,1)), 1+ROW()-ROW(K$197)), NA())</f>
        <v>10000</v>
      </c>
      <c r="O211" s="165">
        <f t="shared" si="20"/>
        <v>1998</v>
      </c>
      <c r="Q211" s="643">
        <f t="array" aca="1" ref="Q211" ca="1">IF(AND(ISNUMBER($O211), Q$196), Q$195*POWER(GEOMEAN(1+OFFSET(Portfolio_Math!AM$97,$O$195,0,$O211-$O$196,1))/GEOMEAN(1+OFFSET(Portfolio_Math!$AS$97,$O$195,0,$O211-$O$196,1)), 1+ROW()-ROW(Q$197)), NA())</f>
        <v>93.296424692541038</v>
      </c>
      <c r="R211" s="643">
        <f t="array" aca="1" ref="R211" ca="1">IF(AND(ISNUMBER($O211), R$196), R$195*POWER(GEOMEAN(1+OFFSET(Portfolio_Math!AN$97,$O$195,0,$O211-$O$196,1))/GEOMEAN(1+OFFSET(Portfolio_Math!$AS$97,$O$195,0,$O211-$O$196,1)), 1+ROW()-ROW(R$197)), NA())</f>
        <v>47.838044073147685</v>
      </c>
      <c r="S211" s="643">
        <f t="array" aca="1" ref="S211" ca="1">IF(AND(ISNUMBER($O211), S$196), S$195*POWER(GEOMEAN(1+OFFSET(Portfolio_Math!AO$97,$O$195,0,$O211-$O$196,1))/GEOMEAN(1+OFFSET(Portfolio_Math!$AS$97,$O$195,0,$O211-$O$196,1)), 1+ROW()-ROW(S$197)), NA())</f>
        <v>112.1016198927411</v>
      </c>
      <c r="T211" s="643">
        <f t="array" aca="1" ref="T211" ca="1">IF(AND(ISNUMBER($O211), T$196), T$195*POWER(GEOMEAN(1+OFFSET(Portfolio_Math!AP$97,$O$195,0,$O211-$O$196,1))/GEOMEAN(1+OFFSET(Portfolio_Math!$AS$97,$O$195,0,$O211-$O$196,1)), 1+ROW()-ROW(T$197)), NA())</f>
        <v>102.77736220540285</v>
      </c>
      <c r="U211" s="643">
        <f t="array" aca="1" ref="U211" ca="1">IF(AND(ISNUMBER($O211), U$196), U$195*POWER(GEOMEAN(1+OFFSET(Portfolio_Math!AQ$97,$O$195,0,$O211-$O$196,1))/GEOMEAN(1+OFFSET(Portfolio_Math!$AS$97,$O$195,0,$O211-$O$196,1)), 1+ROW()-ROW(U$197)), NA())</f>
        <v>48.928319106861096</v>
      </c>
      <c r="V211" s="644"/>
      <c r="W211" s="643">
        <f t="array" aca="1" ref="W211" ca="1">IF(AND(ISNUMBER($O211), W$196), W$195*POWER(GEOMEAN(1+OFFSET(Portfolio_Math!AS$97,$O$195,0,$O211-$O$196,1))/GEOMEAN(1+OFFSET(Portfolio_Math!$AS$97,$O$195,0,$O211-$O$196,1)), 1+ROW()-ROW(W$197)), NA())</f>
        <v>100</v>
      </c>
    </row>
    <row r="212" spans="3:23" ht="13" customHeight="1">
      <c r="C212" s="165">
        <f t="shared" si="19"/>
        <v>1984</v>
      </c>
      <c r="E212" s="643">
        <f t="array" aca="1" ref="E212" ca="1">IF(AND(ISNUMBER($C212), E$196), E$195*POWER(GEOMEAN(1+OFFSET(Portfolio_Math!AA$97,$C$195,0,$C212-$C$196,1))/GEOMEAN(1+OFFSET(Portfolio_Math!$AG$97,$C$195,0,$C212-$C$196,1)), 1+ROW()-ROW(E$197)), NA())</f>
        <v>40466.418594340146</v>
      </c>
      <c r="F212" s="643">
        <f t="array" aca="1" ref="F212" ca="1">IF(AND(ISNUMBER($C212), F$196), F$195*POWER(GEOMEAN(1+OFFSET(Portfolio_Math!AB$97,$C$195,0,$C212-$C$196,1))/GEOMEAN(1+OFFSET(Portfolio_Math!$AG$97,$C$195,0,$C212-$C$196,1)), 1+ROW()-ROW(F$197)), NA())</f>
        <v>50511.03141591372</v>
      </c>
      <c r="G212" s="643">
        <f t="array" aca="1" ref="G212" ca="1">IF(AND(ISNUMBER($C212), G$196), G$195*POWER(GEOMEAN(1+OFFSET(Portfolio_Math!AC$97,$C$195,0,$C212-$C$196,1))/GEOMEAN(1+OFFSET(Portfolio_Math!$AG$97,$C$195,0,$C212-$C$196,1)), 1+ROW()-ROW(G$197)), NA())</f>
        <v>53673.198641568611</v>
      </c>
      <c r="H212" s="643">
        <f t="array" aca="1" ref="H212" ca="1">IF(AND(ISNUMBER($C212), H$196), H$195*POWER(GEOMEAN(1+OFFSET(Portfolio_Math!AD$97,$C$195,0,$C212-$C$196,1))/GEOMEAN(1+OFFSET(Portfolio_Math!$AG$97,$C$195,0,$C212-$C$196,1)), 1+ROW()-ROW(H$197)), NA())</f>
        <v>55459.732198600301</v>
      </c>
      <c r="I212" s="643">
        <f t="array" aca="1" ref="I212" ca="1">IF(AND(ISNUMBER($C212), I$196), I$195*POWER(GEOMEAN(1+OFFSET(Portfolio_Math!AE$97,$C$195,0,$C212-$C$196,1))/GEOMEAN(1+OFFSET(Portfolio_Math!$AG$97,$C$195,0,$C212-$C$196,1)), 1+ROW()-ROW(I$197)), NA())</f>
        <v>44934.840791666611</v>
      </c>
      <c r="J212" s="642"/>
      <c r="K212" s="643">
        <f t="array" aca="1" ref="K212" ca="1">IF(AND(ISNUMBER($C212), K$196), K$195*POWER(GEOMEAN(1+OFFSET(Portfolio_Math!AG$97,$C$195,0,$C212-$C$196,1))/GEOMEAN(1+OFFSET(Portfolio_Math!$AG$97,$C$195,0,$C212-$C$196,1)), 1+ROW()-ROW(K$197)), NA())</f>
        <v>10000</v>
      </c>
      <c r="O212" s="165">
        <f t="shared" si="20"/>
        <v>1999</v>
      </c>
      <c r="Q212" s="643">
        <f t="array" aca="1" ref="Q212" ca="1">IF(AND(ISNUMBER($O212), Q$196), Q$195*POWER(GEOMEAN(1+OFFSET(Portfolio_Math!AM$97,$O$195,0,$O212-$O$196,1))/GEOMEAN(1+OFFSET(Portfolio_Math!$AS$97,$O$195,0,$O212-$O$196,1)), 1+ROW()-ROW(Q$197)), NA())</f>
        <v>95.655774048156587</v>
      </c>
      <c r="R212" s="643">
        <f t="array" aca="1" ref="R212" ca="1">IF(AND(ISNUMBER($O212), R$196), R$195*POWER(GEOMEAN(1+OFFSET(Portfolio_Math!AN$97,$O$195,0,$O212-$O$196,1))/GEOMEAN(1+OFFSET(Portfolio_Math!$AS$97,$O$195,0,$O212-$O$196,1)), 1+ROW()-ROW(R$197)), NA())</f>
        <v>44.025874010355459</v>
      </c>
      <c r="S212" s="643">
        <f t="array" aca="1" ref="S212" ca="1">IF(AND(ISNUMBER($O212), S$196), S$195*POWER(GEOMEAN(1+OFFSET(Portfolio_Math!AO$97,$O$195,0,$O212-$O$196,1))/GEOMEAN(1+OFFSET(Portfolio_Math!$AS$97,$O$195,0,$O212-$O$196,1)), 1+ROW()-ROW(S$197)), NA())</f>
        <v>116.40823548686221</v>
      </c>
      <c r="T212" s="643">
        <f t="array" aca="1" ref="T212" ca="1">IF(AND(ISNUMBER($O212), T$196), T$195*POWER(GEOMEAN(1+OFFSET(Portfolio_Math!AP$97,$O$195,0,$O212-$O$196,1))/GEOMEAN(1+OFFSET(Portfolio_Math!$AS$97,$O$195,0,$O212-$O$196,1)), 1+ROW()-ROW(T$197)), NA())</f>
        <v>106.23700709095623</v>
      </c>
      <c r="U212" s="643">
        <f t="array" aca="1" ref="U212" ca="1">IF(AND(ISNUMBER($O212), U$196), U$195*POWER(GEOMEAN(1+OFFSET(Portfolio_Math!AQ$97,$O$195,0,$O212-$O$196,1))/GEOMEAN(1+OFFSET(Portfolio_Math!$AS$97,$O$195,0,$O212-$O$196,1)), 1+ROW()-ROW(U$197)), NA())</f>
        <v>44.99918898325182</v>
      </c>
      <c r="V212" s="644"/>
      <c r="W212" s="643">
        <f t="array" aca="1" ref="W212" ca="1">IF(AND(ISNUMBER($O212), W$196), W$195*POWER(GEOMEAN(1+OFFSET(Portfolio_Math!AS$97,$O$195,0,$O212-$O$196,1))/GEOMEAN(1+OFFSET(Portfolio_Math!$AS$97,$O$195,0,$O212-$O$196,1)), 1+ROW()-ROW(W$197)), NA())</f>
        <v>100</v>
      </c>
    </row>
    <row r="213" spans="3:23" ht="13" customHeight="1">
      <c r="C213" s="165">
        <f t="shared" si="19"/>
        <v>1985</v>
      </c>
      <c r="E213" s="643">
        <f t="array" aca="1" ref="E213" ca="1">IF(AND(ISNUMBER($C213), E$196), E$195*POWER(GEOMEAN(1+OFFSET(Portfolio_Math!AA$97,$C$195,0,$C213-$C$196,1))/GEOMEAN(1+OFFSET(Portfolio_Math!$AG$97,$C$195,0,$C213-$C$196,1)), 1+ROW()-ROW(E$197)), NA())</f>
        <v>55586.521541429167</v>
      </c>
      <c r="F213" s="643">
        <f t="array" aca="1" ref="F213" ca="1">IF(AND(ISNUMBER($C213), F$196), F$195*POWER(GEOMEAN(1+OFFSET(Portfolio_Math!AB$97,$C$195,0,$C213-$C$196,1))/GEOMEAN(1+OFFSET(Portfolio_Math!$AG$97,$C$195,0,$C213-$C$196,1)), 1+ROW()-ROW(F$197)), NA())</f>
        <v>68565.838758511643</v>
      </c>
      <c r="G213" s="643">
        <f t="array" aca="1" ref="G213" ca="1">IF(AND(ISNUMBER($C213), G$196), G$195*POWER(GEOMEAN(1+OFFSET(Portfolio_Math!AC$97,$C$195,0,$C213-$C$196,1))/GEOMEAN(1+OFFSET(Portfolio_Math!$AG$97,$C$195,0,$C213-$C$196,1)), 1+ROW()-ROW(G$197)), NA())</f>
        <v>73882.32089098038</v>
      </c>
      <c r="H213" s="643">
        <f t="array" aca="1" ref="H213" ca="1">IF(AND(ISNUMBER($C213), H$196), H$195*POWER(GEOMEAN(1+OFFSET(Portfolio_Math!AD$97,$C$195,0,$C213-$C$196,1))/GEOMEAN(1+OFFSET(Portfolio_Math!$AG$97,$C$195,0,$C213-$C$196,1)), 1+ROW()-ROW(H$197)), NA())</f>
        <v>72738.979194253159</v>
      </c>
      <c r="I213" s="643">
        <f t="array" aca="1" ref="I213" ca="1">IF(AND(ISNUMBER($C213), I$196), I$195*POWER(GEOMEAN(1+OFFSET(Portfolio_Math!AE$97,$C$195,0,$C213-$C$196,1))/GEOMEAN(1+OFFSET(Portfolio_Math!$AG$97,$C$195,0,$C213-$C$196,1)), 1+ROW()-ROW(I$197)), NA())</f>
        <v>60868.641998507555</v>
      </c>
      <c r="J213" s="642"/>
      <c r="K213" s="643">
        <f t="array" aca="1" ref="K213" ca="1">IF(AND(ISNUMBER($C213), K$196), K$195*POWER(GEOMEAN(1+OFFSET(Portfolio_Math!AG$97,$C$195,0,$C213-$C$196,1))/GEOMEAN(1+OFFSET(Portfolio_Math!$AG$97,$C$195,0,$C213-$C$196,1)), 1+ROW()-ROW(K$197)), NA())</f>
        <v>10000</v>
      </c>
      <c r="O213" s="165">
        <f t="shared" si="20"/>
        <v>2000</v>
      </c>
      <c r="Q213" s="643">
        <f t="array" aca="1" ref="Q213" ca="1">IF(AND(ISNUMBER($O213), Q$196), Q$195*POWER(GEOMEAN(1+OFFSET(Portfolio_Math!AM$97,$O$195,0,$O213-$O$196,1))/GEOMEAN(1+OFFSET(Portfolio_Math!$AS$97,$O$195,0,$O213-$O$196,1)), 1+ROW()-ROW(Q$197)), NA())</f>
        <v>103.81097815631936</v>
      </c>
      <c r="R213" s="643">
        <f t="array" aca="1" ref="R213" ca="1">IF(AND(ISNUMBER($O213), R$196), R$195*POWER(GEOMEAN(1+OFFSET(Portfolio_Math!AN$97,$O$195,0,$O213-$O$196,1))/GEOMEAN(1+OFFSET(Portfolio_Math!$AS$97,$O$195,0,$O213-$O$196,1)), 1+ROW()-ROW(R$197)), NA())</f>
        <v>46.153443074612007</v>
      </c>
      <c r="S213" s="643">
        <f t="array" aca="1" ref="S213" ca="1">IF(AND(ISNUMBER($O213), S$196), S$195*POWER(GEOMEAN(1+OFFSET(Portfolio_Math!AO$97,$O$195,0,$O213-$O$196,1))/GEOMEAN(1+OFFSET(Portfolio_Math!$AS$97,$O$195,0,$O213-$O$196,1)), 1+ROW()-ROW(S$197)), NA())</f>
        <v>119.00011518915005</v>
      </c>
      <c r="T213" s="643">
        <f t="array" aca="1" ref="T213" ca="1">IF(AND(ISNUMBER($O213), T$196), T$195*POWER(GEOMEAN(1+OFFSET(Portfolio_Math!AP$97,$O$195,0,$O213-$O$196,1))/GEOMEAN(1+OFFSET(Portfolio_Math!$AS$97,$O$195,0,$O213-$O$196,1)), 1+ROW()-ROW(T$197)), NA())</f>
        <v>109.70009946060455</v>
      </c>
      <c r="U213" s="643">
        <f t="array" aca="1" ref="U213" ca="1">IF(AND(ISNUMBER($O213), U$196), U$195*POWER(GEOMEAN(1+OFFSET(Portfolio_Math!AQ$97,$O$195,0,$O213-$O$196,1))/GEOMEAN(1+OFFSET(Portfolio_Math!$AS$97,$O$195,0,$O213-$O$196,1)), 1+ROW()-ROW(U$197)), NA())</f>
        <v>47.220724815283624</v>
      </c>
      <c r="V213" s="644"/>
      <c r="W213" s="643">
        <f t="array" aca="1" ref="W213" ca="1">IF(AND(ISNUMBER($O213), W$196), W$195*POWER(GEOMEAN(1+OFFSET(Portfolio_Math!AS$97,$O$195,0,$O213-$O$196,1))/GEOMEAN(1+OFFSET(Portfolio_Math!$AS$97,$O$195,0,$O213-$O$196,1)), 1+ROW()-ROW(W$197)), NA())</f>
        <v>100</v>
      </c>
    </row>
    <row r="214" spans="3:23" ht="13" customHeight="1">
      <c r="C214" s="165">
        <f t="shared" si="19"/>
        <v>1986</v>
      </c>
      <c r="E214" s="643">
        <f t="array" aca="1" ref="E214" ca="1">IF(AND(ISNUMBER($C214), E$196), E$195*POWER(GEOMEAN(1+OFFSET(Portfolio_Math!AA$97,$C$195,0,$C214-$C$196,1))/GEOMEAN(1+OFFSET(Portfolio_Math!$AG$97,$C$195,0,$C214-$C$196,1)), 1+ROW()-ROW(E$197)), NA())</f>
        <v>73263.17227406209</v>
      </c>
      <c r="F214" s="643">
        <f t="array" aca="1" ref="F214" ca="1">IF(AND(ISNUMBER($C214), F$196), F$195*POWER(GEOMEAN(1+OFFSET(Portfolio_Math!AB$97,$C$195,0,$C214-$C$196,1))/GEOMEAN(1+OFFSET(Portfolio_Math!$AG$97,$C$195,0,$C214-$C$196,1)), 1+ROW()-ROW(F$197)), NA())</f>
        <v>87854.596585184292</v>
      </c>
      <c r="G214" s="643">
        <f t="array" aca="1" ref="G214" ca="1">IF(AND(ISNUMBER($C214), G$196), G$195*POWER(GEOMEAN(1+OFFSET(Portfolio_Math!AC$97,$C$195,0,$C214-$C$196,1))/GEOMEAN(1+OFFSET(Portfolio_Math!$AG$97,$C$195,0,$C214-$C$196,1)), 1+ROW()-ROW(G$197)), NA())</f>
        <v>96447.868626777548</v>
      </c>
      <c r="H214" s="643">
        <f t="array" aca="1" ref="H214" ca="1">IF(AND(ISNUMBER($C214), H$196), H$195*POWER(GEOMEAN(1+OFFSET(Portfolio_Math!AD$97,$C$195,0,$C214-$C$196,1))/GEOMEAN(1+OFFSET(Portfolio_Math!$AG$97,$C$195,0,$C214-$C$196,1)), 1+ROW()-ROW(H$197)), NA())</f>
        <v>90526.971839484904</v>
      </c>
      <c r="I214" s="643">
        <f t="array" aca="1" ref="I214" ca="1">IF(AND(ISNUMBER($C214), I$196), I$195*POWER(GEOMEAN(1+OFFSET(Portfolio_Math!AE$97,$C$195,0,$C214-$C$196,1))/GEOMEAN(1+OFFSET(Portfolio_Math!$AG$97,$C$195,0,$C214-$C$196,1)), 1+ROW()-ROW(I$197)), NA())</f>
        <v>79685.113689689897</v>
      </c>
      <c r="J214" s="642"/>
      <c r="K214" s="643">
        <f t="array" aca="1" ref="K214" ca="1">IF(AND(ISNUMBER($C214), K$196), K$195*POWER(GEOMEAN(1+OFFSET(Portfolio_Math!AG$97,$C$195,0,$C214-$C$196,1))/GEOMEAN(1+OFFSET(Portfolio_Math!$AG$97,$C$195,0,$C214-$C$196,1)), 1+ROW()-ROW(K$197)), NA())</f>
        <v>10000</v>
      </c>
      <c r="O214" s="165">
        <f t="shared" si="20"/>
        <v>2001</v>
      </c>
      <c r="Q214" s="643">
        <f t="array" aca="1" ref="Q214" ca="1">IF(AND(ISNUMBER($O214), Q$196), Q$195*POWER(GEOMEAN(1+OFFSET(Portfolio_Math!AM$97,$O$195,0,$O214-$O$196,1))/GEOMEAN(1+OFFSET(Portfolio_Math!$AS$97,$O$195,0,$O214-$O$196,1)), 1+ROW()-ROW(Q$197)), NA())</f>
        <v>99.158271891107944</v>
      </c>
      <c r="R214" s="643">
        <f t="array" aca="1" ref="R214" ca="1">IF(AND(ISNUMBER($O214), R$196), R$195*POWER(GEOMEAN(1+OFFSET(Portfolio_Math!AN$97,$O$195,0,$O214-$O$196,1))/GEOMEAN(1+OFFSET(Portfolio_Math!$AS$97,$O$195,0,$O214-$O$196,1)), 1+ROW()-ROW(R$197)), NA())</f>
        <v>47.64886134494418</v>
      </c>
      <c r="S214" s="643">
        <f t="array" aca="1" ref="S214" ca="1">IF(AND(ISNUMBER($O214), S$196), S$195*POWER(GEOMEAN(1+OFFSET(Portfolio_Math!AO$97,$O$195,0,$O214-$O$196,1))/GEOMEAN(1+OFFSET(Portfolio_Math!$AS$97,$O$195,0,$O214-$O$196,1)), 1+ROW()-ROW(S$197)), NA())</f>
        <v>116.86848281909299</v>
      </c>
      <c r="T214" s="643">
        <f t="array" aca="1" ref="T214" ca="1">IF(AND(ISNUMBER($O214), T$196), T$195*POWER(GEOMEAN(1+OFFSET(Portfolio_Math!AP$97,$O$195,0,$O214-$O$196,1))/GEOMEAN(1+OFFSET(Portfolio_Math!$AS$97,$O$195,0,$O214-$O$196,1)), 1+ROW()-ROW(T$197)), NA())</f>
        <v>111.68268271391753</v>
      </c>
      <c r="U214" s="643">
        <f t="array" aca="1" ref="U214" ca="1">IF(AND(ISNUMBER($O214), U$196), U$195*POWER(GEOMEAN(1+OFFSET(Portfolio_Math!AQ$97,$O$195,0,$O214-$O$196,1))/GEOMEAN(1+OFFSET(Portfolio_Math!$AS$97,$O$195,0,$O214-$O$196,1)), 1+ROW()-ROW(U$197)), NA())</f>
        <v>48.744592761452822</v>
      </c>
      <c r="V214" s="644"/>
      <c r="W214" s="643">
        <f t="array" aca="1" ref="W214" ca="1">IF(AND(ISNUMBER($O214), W$196), W$195*POWER(GEOMEAN(1+OFFSET(Portfolio_Math!AS$97,$O$195,0,$O214-$O$196,1))/GEOMEAN(1+OFFSET(Portfolio_Math!$AS$97,$O$195,0,$O214-$O$196,1)), 1+ROW()-ROW(W$197)), NA())</f>
        <v>100</v>
      </c>
    </row>
    <row r="215" spans="3:23" ht="13" customHeight="1">
      <c r="C215" s="165">
        <f t="shared" si="19"/>
        <v>1987</v>
      </c>
      <c r="E215" s="643">
        <f t="array" aca="1" ref="E215" ca="1">IF(AND(ISNUMBER($C215), E$196), E$195*POWER(GEOMEAN(1+OFFSET(Portfolio_Math!AA$97,$C$195,0,$C215-$C$196,1))/GEOMEAN(1+OFFSET(Portfolio_Math!$AG$97,$C$195,0,$C215-$C$196,1)), 1+ROW()-ROW(E$197)), NA())</f>
        <v>79120.193537971238</v>
      </c>
      <c r="F215" s="643">
        <f t="array" aca="1" ref="F215" ca="1">IF(AND(ISNUMBER($C215), F$196), F$195*POWER(GEOMEAN(1+OFFSET(Portfolio_Math!AB$97,$C$195,0,$C215-$C$196,1))/GEOMEAN(1+OFFSET(Portfolio_Math!$AG$97,$C$195,0,$C215-$C$196,1)), 1+ROW()-ROW(F$197)), NA())</f>
        <v>92954.305233853112</v>
      </c>
      <c r="G215" s="643">
        <f t="array" aca="1" ref="G215" ca="1">IF(AND(ISNUMBER($C215), G$196), G$195*POWER(GEOMEAN(1+OFFSET(Portfolio_Math!AC$97,$C$195,0,$C215-$C$196,1))/GEOMEAN(1+OFFSET(Portfolio_Math!$AG$97,$C$195,0,$C215-$C$196,1)), 1+ROW()-ROW(G$197)), NA())</f>
        <v>102570.05007479712</v>
      </c>
      <c r="H215" s="643">
        <f t="array" aca="1" ref="H215" ca="1">IF(AND(ISNUMBER($C215), H$196), H$195*POWER(GEOMEAN(1+OFFSET(Portfolio_Math!AD$97,$C$195,0,$C215-$C$196,1))/GEOMEAN(1+OFFSET(Portfolio_Math!$AG$97,$C$195,0,$C215-$C$196,1)), 1+ROW()-ROW(H$197)), NA())</f>
        <v>94034.88908740801</v>
      </c>
      <c r="I215" s="643">
        <f t="array" aca="1" ref="I215" ca="1">IF(AND(ISNUMBER($C215), I$196), I$195*POWER(GEOMEAN(1+OFFSET(Portfolio_Math!AE$97,$C$195,0,$C215-$C$196,1))/GEOMEAN(1+OFFSET(Portfolio_Math!$AG$97,$C$195,0,$C215-$C$196,1)), 1+ROW()-ROW(I$197)), NA())</f>
        <v>85458.499767158035</v>
      </c>
      <c r="J215" s="642"/>
      <c r="K215" s="643">
        <f t="array" aca="1" ref="K215" ca="1">IF(AND(ISNUMBER($C215), K$196), K$195*POWER(GEOMEAN(1+OFFSET(Portfolio_Math!AG$97,$C$195,0,$C215-$C$196,1))/GEOMEAN(1+OFFSET(Portfolio_Math!$AG$97,$C$195,0,$C215-$C$196,1)), 1+ROW()-ROW(K$197)), NA())</f>
        <v>10000</v>
      </c>
      <c r="O215" s="165">
        <f t="shared" si="20"/>
        <v>2002</v>
      </c>
      <c r="Q215" s="643">
        <f t="array" aca="1" ref="Q215" ca="1">IF(AND(ISNUMBER($O215), Q$196), Q$195*POWER(GEOMEAN(1+OFFSET(Portfolio_Math!AM$97,$O$195,0,$O215-$O$196,1))/GEOMEAN(1+OFFSET(Portfolio_Math!$AS$97,$O$195,0,$O215-$O$196,1)), 1+ROW()-ROW(Q$197)), NA())</f>
        <v>108.00383094161259</v>
      </c>
      <c r="R215" s="643">
        <f t="array" aca="1" ref="R215" ca="1">IF(AND(ISNUMBER($O215), R$196), R$195*POWER(GEOMEAN(1+OFFSET(Portfolio_Math!AN$97,$O$195,0,$O215-$O$196,1))/GEOMEAN(1+OFFSET(Portfolio_Math!$AS$97,$O$195,0,$O215-$O$196,1)), 1+ROW()-ROW(R$197)), NA())</f>
        <v>56.093905581509929</v>
      </c>
      <c r="S215" s="643">
        <f t="array" aca="1" ref="S215" ca="1">IF(AND(ISNUMBER($O215), S$196), S$195*POWER(GEOMEAN(1+OFFSET(Portfolio_Math!AO$97,$O$195,0,$O215-$O$196,1))/GEOMEAN(1+OFFSET(Portfolio_Math!$AS$97,$O$195,0,$O215-$O$196,1)), 1+ROW()-ROW(S$197)), NA())</f>
        <v>116.1181782987458</v>
      </c>
      <c r="T215" s="643">
        <f t="array" aca="1" ref="T215" ca="1">IF(AND(ISNUMBER($O215), T$196), T$195*POWER(GEOMEAN(1+OFFSET(Portfolio_Math!AP$97,$O$195,0,$O215-$O$196,1))/GEOMEAN(1+OFFSET(Portfolio_Math!$AS$97,$O$195,0,$O215-$O$196,1)), 1+ROW()-ROW(T$197)), NA())</f>
        <v>115.83420088704565</v>
      </c>
      <c r="U215" s="643">
        <f t="array" aca="1" ref="U215" ca="1">IF(AND(ISNUMBER($O215), U$196), U$195*POWER(GEOMEAN(1+OFFSET(Portfolio_Math!AQ$97,$O$195,0,$O215-$O$196,1))/GEOMEAN(1+OFFSET(Portfolio_Math!$AS$97,$O$195,0,$O215-$O$196,1)), 1+ROW()-ROW(U$197)), NA())</f>
        <v>58.0023968628918</v>
      </c>
      <c r="V215" s="644"/>
      <c r="W215" s="643">
        <f t="array" aca="1" ref="W215" ca="1">IF(AND(ISNUMBER($O215), W$196), W$195*POWER(GEOMEAN(1+OFFSET(Portfolio_Math!AS$97,$O$195,0,$O215-$O$196,1))/GEOMEAN(1+OFFSET(Portfolio_Math!$AS$97,$O$195,0,$O215-$O$196,1)), 1+ROW()-ROW(W$197)), NA())</f>
        <v>100</v>
      </c>
    </row>
    <row r="216" spans="3:23" ht="13" customHeight="1">
      <c r="C216" s="165">
        <f t="shared" si="19"/>
        <v>1988</v>
      </c>
      <c r="E216" s="643">
        <f t="array" aca="1" ref="E216" ca="1">IF(AND(ISNUMBER($C216), E$196), E$195*POWER(GEOMEAN(1+OFFSET(Portfolio_Math!AA$97,$C$195,0,$C216-$C$196,1))/GEOMEAN(1+OFFSET(Portfolio_Math!$AG$97,$C$195,0,$C216-$C$196,1)), 1+ROW()-ROW(E$197)), NA())</f>
        <v>94095.560115625834</v>
      </c>
      <c r="F216" s="643">
        <f t="array" aca="1" ref="F216" ca="1">IF(AND(ISNUMBER($C216), F$196), F$195*POWER(GEOMEAN(1+OFFSET(Portfolio_Math!AB$97,$C$195,0,$C216-$C$196,1))/GEOMEAN(1+OFFSET(Portfolio_Math!$AG$97,$C$195,0,$C216-$C$196,1)), 1+ROW()-ROW(F$197)), NA())</f>
        <v>112107.37778743601</v>
      </c>
      <c r="G216" s="643">
        <f t="array" aca="1" ref="G216" ca="1">IF(AND(ISNUMBER($C216), G$196), G$195*POWER(GEOMEAN(1+OFFSET(Portfolio_Math!AC$97,$C$195,0,$C216-$C$196,1))/GEOMEAN(1+OFFSET(Portfolio_Math!$AG$97,$C$195,0,$C216-$C$196,1)), 1+ROW()-ROW(G$197)), NA())</f>
        <v>125520.33412762819</v>
      </c>
      <c r="H216" s="643">
        <f t="array" aca="1" ref="H216" ca="1">IF(AND(ISNUMBER($C216), H$196), H$195*POWER(GEOMEAN(1+OFFSET(Portfolio_Math!AD$97,$C$195,0,$C216-$C$196,1))/GEOMEAN(1+OFFSET(Portfolio_Math!$AG$97,$C$195,0,$C216-$C$196,1)), 1+ROW()-ROW(H$197)), NA())</f>
        <v>111972.23157655337</v>
      </c>
      <c r="I216" s="643">
        <f t="array" aca="1" ref="I216" ca="1">IF(AND(ISNUMBER($C216), I$196), I$195*POWER(GEOMEAN(1+OFFSET(Portfolio_Math!AE$97,$C$195,0,$C216-$C$196,1))/GEOMEAN(1+OFFSET(Portfolio_Math!$AG$97,$C$195,0,$C216-$C$196,1)), 1+ROW()-ROW(I$197)), NA())</f>
        <v>101068.94319992252</v>
      </c>
      <c r="J216" s="642"/>
      <c r="K216" s="643">
        <f t="array" aca="1" ref="K216" ca="1">IF(AND(ISNUMBER($C216), K$196), K$195*POWER(GEOMEAN(1+OFFSET(Portfolio_Math!AG$97,$C$195,0,$C216-$C$196,1))/GEOMEAN(1+OFFSET(Portfolio_Math!$AG$97,$C$195,0,$C216-$C$196,1)), 1+ROW()-ROW(K$197)), NA())</f>
        <v>10000</v>
      </c>
      <c r="O216" s="165">
        <f t="shared" si="20"/>
        <v>2003</v>
      </c>
      <c r="Q216" s="643">
        <f t="array" aca="1" ref="Q216" ca="1">IF(AND(ISNUMBER($O216), Q$196), Q$195*POWER(GEOMEAN(1+OFFSET(Portfolio_Math!AM$97,$O$195,0,$O216-$O$196,1))/GEOMEAN(1+OFFSET(Portfolio_Math!$AS$97,$O$195,0,$O216-$O$196,1)), 1+ROW()-ROW(Q$197)), NA())</f>
        <v>108.97192670595861</v>
      </c>
      <c r="R216" s="643">
        <f t="array" aca="1" ref="R216" ca="1">IF(AND(ISNUMBER($O216), R$196), R$195*POWER(GEOMEAN(1+OFFSET(Portfolio_Math!AN$97,$O$195,0,$O216-$O$196,1))/GEOMEAN(1+OFFSET(Portfolio_Math!$AS$97,$O$195,0,$O216-$O$196,1)), 1+ROW()-ROW(R$197)), NA())</f>
        <v>52.873683943818619</v>
      </c>
      <c r="S216" s="643">
        <f t="array" aca="1" ref="S216" ca="1">IF(AND(ISNUMBER($O216), S$196), S$195*POWER(GEOMEAN(1+OFFSET(Portfolio_Math!AO$97,$O$195,0,$O216-$O$196,1))/GEOMEAN(1+OFFSET(Portfolio_Math!$AS$97,$O$195,0,$O216-$O$196,1)), 1+ROW()-ROW(S$197)), NA())</f>
        <v>127.36232584133411</v>
      </c>
      <c r="T216" s="643">
        <f t="array" aca="1" ref="T216" ca="1">IF(AND(ISNUMBER($O216), T$196), T$195*POWER(GEOMEAN(1+OFFSET(Portfolio_Math!AP$97,$O$195,0,$O216-$O$196,1))/GEOMEAN(1+OFFSET(Portfolio_Math!$AS$97,$O$195,0,$O216-$O$196,1)), 1+ROW()-ROW(T$197)), NA())</f>
        <v>127.39616681462618</v>
      </c>
      <c r="U216" s="643">
        <f t="array" aca="1" ref="U216" ca="1">IF(AND(ISNUMBER($O216), U$196), U$195*POWER(GEOMEAN(1+OFFSET(Portfolio_Math!AQ$97,$O$195,0,$O216-$O$196,1))/GEOMEAN(1+OFFSET(Portfolio_Math!$AS$97,$O$195,0,$O216-$O$196,1)), 1+ROW()-ROW(U$197)), NA())</f>
        <v>54.983175749158598</v>
      </c>
      <c r="V216" s="644"/>
      <c r="W216" s="643">
        <f t="array" aca="1" ref="W216" ca="1">IF(AND(ISNUMBER($O216), W$196), W$195*POWER(GEOMEAN(1+OFFSET(Portfolio_Math!AS$97,$O$195,0,$O216-$O$196,1))/GEOMEAN(1+OFFSET(Portfolio_Math!$AS$97,$O$195,0,$O216-$O$196,1)), 1+ROW()-ROW(W$197)), NA())</f>
        <v>100</v>
      </c>
    </row>
    <row r="217" spans="3:23" ht="13" customHeight="1">
      <c r="C217" s="165">
        <f t="shared" si="19"/>
        <v>1989</v>
      </c>
      <c r="E217" s="643">
        <f t="array" aca="1" ref="E217" ca="1">IF(AND(ISNUMBER($C217), E$196), E$195*POWER(GEOMEAN(1+OFFSET(Portfolio_Math!AA$97,$C$195,0,$C217-$C$196,1))/GEOMEAN(1+OFFSET(Portfolio_Math!$AG$97,$C$195,0,$C217-$C$196,1)), 1+ROW()-ROW(E$197)), NA())</f>
        <v>113789.93376975362</v>
      </c>
      <c r="F217" s="643">
        <f t="array" aca="1" ref="F217" ca="1">IF(AND(ISNUMBER($C217), F$196), F$195*POWER(GEOMEAN(1+OFFSET(Portfolio_Math!AB$97,$C$195,0,$C217-$C$196,1))/GEOMEAN(1+OFFSET(Portfolio_Math!$AG$97,$C$195,0,$C217-$C$196,1)), 1+ROW()-ROW(F$197)), NA())</f>
        <v>132024.44084044942</v>
      </c>
      <c r="G217" s="643">
        <f t="array" aca="1" ref="G217" ca="1">IF(AND(ISNUMBER($C217), G$196), G$195*POWER(GEOMEAN(1+OFFSET(Portfolio_Math!AC$97,$C$195,0,$C217-$C$196,1))/GEOMEAN(1+OFFSET(Portfolio_Math!$AG$97,$C$195,0,$C217-$C$196,1)), 1+ROW()-ROW(G$197)), NA())</f>
        <v>146092.88673162038</v>
      </c>
      <c r="H217" s="643">
        <f t="array" aca="1" ref="H217" ca="1">IF(AND(ISNUMBER($C217), H$196), H$195*POWER(GEOMEAN(1+OFFSET(Portfolio_Math!AD$97,$C$195,0,$C217-$C$196,1))/GEOMEAN(1+OFFSET(Portfolio_Math!$AG$97,$C$195,0,$C217-$C$196,1)), 1+ROW()-ROW(H$197)), NA())</f>
        <v>128423.5784349117</v>
      </c>
      <c r="I217" s="643">
        <f t="array" aca="1" ref="I217" ca="1">IF(AND(ISNUMBER($C217), I$196), I$195*POWER(GEOMEAN(1+OFFSET(Portfolio_Math!AE$97,$C$195,0,$C217-$C$196,1))/GEOMEAN(1+OFFSET(Portfolio_Math!$AG$97,$C$195,0,$C217-$C$196,1)), 1+ROW()-ROW(I$197)), NA())</f>
        <v>117333.66372097077</v>
      </c>
      <c r="J217" s="642"/>
      <c r="K217" s="643">
        <f t="array" aca="1" ref="K217" ca="1">IF(AND(ISNUMBER($C217), K$196), K$195*POWER(GEOMEAN(1+OFFSET(Portfolio_Math!AG$97,$C$195,0,$C217-$C$196,1))/GEOMEAN(1+OFFSET(Portfolio_Math!$AG$97,$C$195,0,$C217-$C$196,1)), 1+ROW()-ROW(K$197)), NA())</f>
        <v>10000</v>
      </c>
      <c r="O217" s="165">
        <f t="shared" si="20"/>
        <v>2004</v>
      </c>
      <c r="Q217" s="643">
        <f t="array" aca="1" ref="Q217" ca="1">IF(AND(ISNUMBER($O217), Q$196), Q$195*POWER(GEOMEAN(1+OFFSET(Portfolio_Math!AM$97,$O$195,0,$O217-$O$196,1))/GEOMEAN(1+OFFSET(Portfolio_Math!$AS$97,$O$195,0,$O217-$O$196,1)), 1+ROW()-ROW(Q$197)), NA())</f>
        <v>110.66923258191402</v>
      </c>
      <c r="R217" s="643">
        <f t="array" aca="1" ref="R217" ca="1">IF(AND(ISNUMBER($O217), R$196), R$195*POWER(GEOMEAN(1+OFFSET(Portfolio_Math!AN$97,$O$195,0,$O217-$O$196,1))/GEOMEAN(1+OFFSET(Portfolio_Math!$AS$97,$O$195,0,$O217-$O$196,1)), 1+ROW()-ROW(R$197)), NA())</f>
        <v>51.48044253487717</v>
      </c>
      <c r="S217" s="643">
        <f t="array" aca="1" ref="S217" ca="1">IF(AND(ISNUMBER($O217), S$196), S$195*POWER(GEOMEAN(1+OFFSET(Portfolio_Math!AO$97,$O$195,0,$O217-$O$196,1))/GEOMEAN(1+OFFSET(Portfolio_Math!$AS$97,$O$195,0,$O217-$O$196,1)), 1+ROW()-ROW(S$197)), NA())</f>
        <v>136.83038449867607</v>
      </c>
      <c r="T217" s="643">
        <f t="array" aca="1" ref="T217" ca="1">IF(AND(ISNUMBER($O217), T$196), T$195*POWER(GEOMEAN(1+OFFSET(Portfolio_Math!AP$97,$O$195,0,$O217-$O$196,1))/GEOMEAN(1+OFFSET(Portfolio_Math!$AS$97,$O$195,0,$O217-$O$196,1)), 1+ROW()-ROW(T$197)), NA())</f>
        <v>135.66657090770929</v>
      </c>
      <c r="U217" s="643">
        <f t="array" aca="1" ref="U217" ca="1">IF(AND(ISNUMBER($O217), U$196), U$195*POWER(GEOMEAN(1+OFFSET(Portfolio_Math!AQ$97,$O$195,0,$O217-$O$196,1))/GEOMEAN(1+OFFSET(Portfolio_Math!$AS$97,$O$195,0,$O217-$O$196,1)), 1+ROW()-ROW(U$197)), NA())</f>
        <v>53.739362582942476</v>
      </c>
      <c r="V217" s="644"/>
      <c r="W217" s="643">
        <f t="array" aca="1" ref="W217" ca="1">IF(AND(ISNUMBER($O217), W$196), W$195*POWER(GEOMEAN(1+OFFSET(Portfolio_Math!AS$97,$O$195,0,$O217-$O$196,1))/GEOMEAN(1+OFFSET(Portfolio_Math!$AS$97,$O$195,0,$O217-$O$196,1)), 1+ROW()-ROW(W$197)), NA())</f>
        <v>100</v>
      </c>
    </row>
    <row r="218" spans="3:23" ht="13" customHeight="1">
      <c r="C218" s="165">
        <f t="shared" si="19"/>
        <v>1990</v>
      </c>
      <c r="E218" s="643">
        <f t="array" aca="1" ref="E218" ca="1">IF(AND(ISNUMBER($C218), E$196), E$195*POWER(GEOMEAN(1+OFFSET(Portfolio_Math!AA$97,$C$195,0,$C218-$C$196,1))/GEOMEAN(1+OFFSET(Portfolio_Math!$AG$97,$C$195,0,$C218-$C$196,1)), 1+ROW()-ROW(E$197)), NA())</f>
        <v>103367.63973046235</v>
      </c>
      <c r="F218" s="643">
        <f t="array" aca="1" ref="F218" ca="1">IF(AND(ISNUMBER($C218), F$196), F$195*POWER(GEOMEAN(1+OFFSET(Portfolio_Math!AB$97,$C$195,0,$C218-$C$196,1))/GEOMEAN(1+OFFSET(Portfolio_Math!$AG$97,$C$195,0,$C218-$C$196,1)), 1+ROW()-ROW(F$197)), NA())</f>
        <v>117972.77240257674</v>
      </c>
      <c r="G218" s="643">
        <f t="array" aca="1" ref="G218" ca="1">IF(AND(ISNUMBER($C218), G$196), G$195*POWER(GEOMEAN(1+OFFSET(Portfolio_Math!AC$97,$C$195,0,$C218-$C$196,1))/GEOMEAN(1+OFFSET(Portfolio_Math!$AG$97,$C$195,0,$C218-$C$196,1)), 1+ROW()-ROW(G$197)), NA())</f>
        <v>126344.34674393431</v>
      </c>
      <c r="H218" s="643">
        <f t="array" aca="1" ref="H218" ca="1">IF(AND(ISNUMBER($C218), H$196), H$195*POWER(GEOMEAN(1+OFFSET(Portfolio_Math!AD$97,$C$195,0,$C218-$C$196,1))/GEOMEAN(1+OFFSET(Portfolio_Math!$AG$97,$C$195,0,$C218-$C$196,1)), 1+ROW()-ROW(H$197)), NA())</f>
        <v>115124.42990946057</v>
      </c>
      <c r="I218" s="643">
        <f t="array" aca="1" ref="I218" ca="1">IF(AND(ISNUMBER($C218), I$196), I$195*POWER(GEOMEAN(1+OFFSET(Portfolio_Math!AE$97,$C$195,0,$C218-$C$196,1))/GEOMEAN(1+OFFSET(Portfolio_Math!$AG$97,$C$195,0,$C218-$C$196,1)), 1+ROW()-ROW(I$197)), NA())</f>
        <v>107840.59571810061</v>
      </c>
      <c r="J218" s="642"/>
      <c r="K218" s="643">
        <f t="array" aca="1" ref="K218" ca="1">IF(AND(ISNUMBER($C218), K$196), K$195*POWER(GEOMEAN(1+OFFSET(Portfolio_Math!AG$97,$C$195,0,$C218-$C$196,1))/GEOMEAN(1+OFFSET(Portfolio_Math!$AG$97,$C$195,0,$C218-$C$196,1)), 1+ROW()-ROW(K$197)), NA())</f>
        <v>10000</v>
      </c>
      <c r="O218" s="165">
        <f t="shared" si="20"/>
        <v>2005</v>
      </c>
      <c r="Q218" s="643">
        <f t="array" aca="1" ref="Q218" ca="1">IF(AND(ISNUMBER($O218), Q$196), Q$195*POWER(GEOMEAN(1+OFFSET(Portfolio_Math!AM$97,$O$195,0,$O218-$O$196,1))/GEOMEAN(1+OFFSET(Portfolio_Math!$AS$97,$O$195,0,$O218-$O$196,1)), 1+ROW()-ROW(Q$197)), NA())</f>
        <v>113.78419178944104</v>
      </c>
      <c r="R218" s="643">
        <f t="array" aca="1" ref="R218" ca="1">IF(AND(ISNUMBER($O218), R$196), R$195*POWER(GEOMEAN(1+OFFSET(Portfolio_Math!AN$97,$O$195,0,$O218-$O$196,1))/GEOMEAN(1+OFFSET(Portfolio_Math!$AS$97,$O$195,0,$O218-$O$196,1)), 1+ROW()-ROW(R$197)), NA())</f>
        <v>53.473915131770745</v>
      </c>
      <c r="S218" s="643">
        <f t="array" aca="1" ref="S218" ca="1">IF(AND(ISNUMBER($O218), S$196), S$195*POWER(GEOMEAN(1+OFFSET(Portfolio_Math!AO$97,$O$195,0,$O218-$O$196,1))/GEOMEAN(1+OFFSET(Portfolio_Math!$AS$97,$O$195,0,$O218-$O$196,1)), 1+ROW()-ROW(S$197)), NA())</f>
        <v>144.34289829523738</v>
      </c>
      <c r="T218" s="643">
        <f t="array" aca="1" ref="T218" ca="1">IF(AND(ISNUMBER($O218), T$196), T$195*POWER(GEOMEAN(1+OFFSET(Portfolio_Math!AP$97,$O$195,0,$O218-$O$196,1))/GEOMEAN(1+OFFSET(Portfolio_Math!$AS$97,$O$195,0,$O218-$O$196,1)), 1+ROW()-ROW(T$197)), NA())</f>
        <v>142.28456521674951</v>
      </c>
      <c r="U218" s="643">
        <f t="array" aca="1" ref="U218" ca="1">IF(AND(ISNUMBER($O218), U$196), U$195*POWER(GEOMEAN(1+OFFSET(Portfolio_Math!AQ$97,$O$195,0,$O218-$O$196,1))/GEOMEAN(1+OFFSET(Portfolio_Math!$AS$97,$O$195,0,$O218-$O$196,1)), 1+ROW()-ROW(U$197)), NA())</f>
        <v>55.994470755720762</v>
      </c>
      <c r="V218" s="644"/>
      <c r="W218" s="643">
        <f t="array" aca="1" ref="W218" ca="1">IF(AND(ISNUMBER($O218), W$196), W$195*POWER(GEOMEAN(1+OFFSET(Portfolio_Math!AS$97,$O$195,0,$O218-$O$196,1))/GEOMEAN(1+OFFSET(Portfolio_Math!$AS$97,$O$195,0,$O218-$O$196,1)), 1+ROW()-ROW(W$197)), NA())</f>
        <v>100</v>
      </c>
    </row>
    <row r="219" spans="3:23" ht="13" customHeight="1">
      <c r="C219" s="165">
        <f t="shared" si="19"/>
        <v>1991</v>
      </c>
      <c r="E219" s="643">
        <f t="array" aca="1" ref="E219" ca="1">IF(AND(ISNUMBER($C219), E$196), E$195*POWER(GEOMEAN(1+OFFSET(Portfolio_Math!AA$97,$C$195,0,$C219-$C$196,1))/GEOMEAN(1+OFFSET(Portfolio_Math!$AG$97,$C$195,0,$C219-$C$196,1)), 1+ROW()-ROW(E$197)), NA())</f>
        <v>129100.71940229546</v>
      </c>
      <c r="F219" s="643">
        <f t="array" aca="1" ref="F219" ca="1">IF(AND(ISNUMBER($C219), F$196), F$195*POWER(GEOMEAN(1+OFFSET(Portfolio_Math!AB$97,$C$195,0,$C219-$C$196,1))/GEOMEAN(1+OFFSET(Portfolio_Math!$AG$97,$C$195,0,$C219-$C$196,1)), 1+ROW()-ROW(F$197)), NA())</f>
        <v>146879.43991665202</v>
      </c>
      <c r="G219" s="643">
        <f t="array" aca="1" ref="G219" ca="1">IF(AND(ISNUMBER($C219), G$196), G$195*POWER(GEOMEAN(1+OFFSET(Portfolio_Math!AC$97,$C$195,0,$C219-$C$196,1))/GEOMEAN(1+OFFSET(Portfolio_Math!$AG$97,$C$195,0,$C219-$C$196,1)), 1+ROW()-ROW(G$197)), NA())</f>
        <v>159748.26727176222</v>
      </c>
      <c r="H219" s="643">
        <f t="array" aca="1" ref="H219" ca="1">IF(AND(ISNUMBER($C219), H$196), H$195*POWER(GEOMEAN(1+OFFSET(Portfolio_Math!AD$97,$C$195,0,$C219-$C$196,1))/GEOMEAN(1+OFFSET(Portfolio_Math!$AG$97,$C$195,0,$C219-$C$196,1)), 1+ROW()-ROW(H$197)), NA())</f>
        <v>144326.32001346134</v>
      </c>
      <c r="I219" s="643">
        <f t="array" aca="1" ref="I219" ca="1">IF(AND(ISNUMBER($C219), I$196), I$195*POWER(GEOMEAN(1+OFFSET(Portfolio_Math!AE$97,$C$195,0,$C219-$C$196,1))/GEOMEAN(1+OFFSET(Portfolio_Math!$AG$97,$C$195,0,$C219-$C$196,1)), 1+ROW()-ROW(I$197)), NA())</f>
        <v>131833.27894547573</v>
      </c>
      <c r="J219" s="642"/>
      <c r="K219" s="643">
        <f t="array" aca="1" ref="K219" ca="1">IF(AND(ISNUMBER($C219), K$196), K$195*POWER(GEOMEAN(1+OFFSET(Portfolio_Math!AG$97,$C$195,0,$C219-$C$196,1))/GEOMEAN(1+OFFSET(Portfolio_Math!$AG$97,$C$195,0,$C219-$C$196,1)), 1+ROW()-ROW(K$197)), NA())</f>
        <v>10000</v>
      </c>
      <c r="O219" s="165">
        <f t="shared" si="20"/>
        <v>2006</v>
      </c>
      <c r="Q219" s="643">
        <f t="array" aca="1" ref="Q219" ca="1">IF(AND(ISNUMBER($O219), Q$196), Q$195*POWER(GEOMEAN(1+OFFSET(Portfolio_Math!AM$97,$O$195,0,$O219-$O$196,1))/GEOMEAN(1+OFFSET(Portfolio_Math!$AS$97,$O$195,0,$O219-$O$196,1)), 1+ROW()-ROW(Q$197)), NA())</f>
        <v>109.20404884641827</v>
      </c>
      <c r="R219" s="643">
        <f t="array" aca="1" ref="R219" ca="1">IF(AND(ISNUMBER($O219), R$196), R$195*POWER(GEOMEAN(1+OFFSET(Portfolio_Math!AN$97,$O$195,0,$O219-$O$196,1))/GEOMEAN(1+OFFSET(Portfolio_Math!$AS$97,$O$195,0,$O219-$O$196,1)), 1+ROW()-ROW(R$197)), NA())</f>
        <v>53.572540218665267</v>
      </c>
      <c r="S219" s="643">
        <f t="array" aca="1" ref="S219" ca="1">IF(AND(ISNUMBER($O219), S$196), S$195*POWER(GEOMEAN(1+OFFSET(Portfolio_Math!AO$97,$O$195,0,$O219-$O$196,1))/GEOMEAN(1+OFFSET(Portfolio_Math!$AS$97,$O$195,0,$O219-$O$196,1)), 1+ROW()-ROW(S$197)), NA())</f>
        <v>155.93051524625548</v>
      </c>
      <c r="T219" s="643">
        <f t="array" aca="1" ref="T219" ca="1">IF(AND(ISNUMBER($O219), T$196), T$195*POWER(GEOMEAN(1+OFFSET(Portfolio_Math!AP$97,$O$195,0,$O219-$O$196,1))/GEOMEAN(1+OFFSET(Portfolio_Math!$AS$97,$O$195,0,$O219-$O$196,1)), 1+ROW()-ROW(T$197)), NA())</f>
        <v>149.8200643887923</v>
      </c>
      <c r="U219" s="643">
        <f t="array" aca="1" ref="U219" ca="1">IF(AND(ISNUMBER($O219), U$196), U$195*POWER(GEOMEAN(1+OFFSET(Portfolio_Math!AQ$97,$O$195,0,$O219-$O$196,1))/GEOMEAN(1+OFFSET(Portfolio_Math!$AS$97,$O$195,0,$O219-$O$196,1)), 1+ROW()-ROW(U$197)), NA())</f>
        <v>56.324299467870134</v>
      </c>
      <c r="V219" s="644"/>
      <c r="W219" s="643">
        <f t="array" aca="1" ref="W219" ca="1">IF(AND(ISNUMBER($O219), W$196), W$195*POWER(GEOMEAN(1+OFFSET(Portfolio_Math!AS$97,$O$195,0,$O219-$O$196,1))/GEOMEAN(1+OFFSET(Portfolio_Math!$AS$97,$O$195,0,$O219-$O$196,1)), 1+ROW()-ROW(W$197)), NA())</f>
        <v>100</v>
      </c>
    </row>
    <row r="220" spans="3:23" ht="13" customHeight="1">
      <c r="C220" s="165">
        <f t="shared" si="19"/>
        <v>1992</v>
      </c>
      <c r="E220" s="643">
        <f t="array" aca="1" ref="E220" ca="1">IF(AND(ISNUMBER($C220), E$196), E$195*POWER(GEOMEAN(1+OFFSET(Portfolio_Math!AA$97,$C$195,0,$C220-$C$196,1))/GEOMEAN(1+OFFSET(Portfolio_Math!$AG$97,$C$195,0,$C220-$C$196,1)), 1+ROW()-ROW(E$197)), NA())</f>
        <v>132227.3230901098</v>
      </c>
      <c r="F220" s="643">
        <f t="array" aca="1" ref="F220" ca="1">IF(AND(ISNUMBER($C220), F$196), F$195*POWER(GEOMEAN(1+OFFSET(Portfolio_Math!AB$97,$C$195,0,$C220-$C$196,1))/GEOMEAN(1+OFFSET(Portfolio_Math!$AG$97,$C$195,0,$C220-$C$196,1)), 1+ROW()-ROW(F$197)), NA())</f>
        <v>156961.54471394181</v>
      </c>
      <c r="G220" s="643">
        <f t="array" aca="1" ref="G220" ca="1">IF(AND(ISNUMBER($C220), G$196), G$195*POWER(GEOMEAN(1+OFFSET(Portfolio_Math!AC$97,$C$195,0,$C220-$C$196,1))/GEOMEAN(1+OFFSET(Portfolio_Math!$AG$97,$C$195,0,$C220-$C$196,1)), 1+ROW()-ROW(G$197)), NA())</f>
        <v>170383.50100603083</v>
      </c>
      <c r="H220" s="643">
        <f t="array" aca="1" ref="H220" ca="1">IF(AND(ISNUMBER($C220), H$196), H$195*POWER(GEOMEAN(1+OFFSET(Portfolio_Math!AD$97,$C$195,0,$C220-$C$196,1))/GEOMEAN(1+OFFSET(Portfolio_Math!$AG$97,$C$195,0,$C220-$C$196,1)), 1+ROW()-ROW(H$197)), NA())</f>
        <v>157735.65003276555</v>
      </c>
      <c r="I220" s="643">
        <f t="array" aca="1" ref="I220" ca="1">IF(AND(ISNUMBER($C220), I$196), I$195*POWER(GEOMEAN(1+OFFSET(Portfolio_Math!AE$97,$C$195,0,$C220-$C$196,1))/GEOMEAN(1+OFFSET(Portfolio_Math!$AG$97,$C$195,0,$C220-$C$196,1)), 1+ROW()-ROW(I$197)), NA())</f>
        <v>137383.86839051556</v>
      </c>
      <c r="J220" s="642"/>
      <c r="K220" s="643">
        <f t="array" aca="1" ref="K220" ca="1">IF(AND(ISNUMBER($C220), K$196), K$195*POWER(GEOMEAN(1+OFFSET(Portfolio_Math!AG$97,$C$195,0,$C220-$C$196,1))/GEOMEAN(1+OFFSET(Portfolio_Math!$AG$97,$C$195,0,$C220-$C$196,1)), 1+ROW()-ROW(K$197)), NA())</f>
        <v>10000</v>
      </c>
      <c r="O220" s="165">
        <f t="shared" si="20"/>
        <v>2007</v>
      </c>
      <c r="Q220" s="643">
        <f t="array" aca="1" ref="Q220" ca="1">IF(AND(ISNUMBER($O220), Q$196), Q$195*POWER(GEOMEAN(1+OFFSET(Portfolio_Math!AM$97,$O$195,0,$O220-$O$196,1))/GEOMEAN(1+OFFSET(Portfolio_Math!$AS$97,$O$195,0,$O220-$O$196,1)), 1+ROW()-ROW(Q$197)), NA())</f>
        <v>112.41334054232826</v>
      </c>
      <c r="R220" s="643">
        <f t="array" aca="1" ref="R220" ca="1">IF(AND(ISNUMBER($O220), R$196), R$195*POWER(GEOMEAN(1+OFFSET(Portfolio_Math!AN$97,$O$195,0,$O220-$O$196,1))/GEOMEAN(1+OFFSET(Portfolio_Math!$AS$97,$O$195,0,$O220-$O$196,1)), 1+ROW()-ROW(R$197)), NA())</f>
        <v>57.096710117149875</v>
      </c>
      <c r="S220" s="643">
        <f t="array" aca="1" ref="S220" ca="1">IF(AND(ISNUMBER($O220), S$196), S$195*POWER(GEOMEAN(1+OFFSET(Portfolio_Math!AO$97,$O$195,0,$O220-$O$196,1))/GEOMEAN(1+OFFSET(Portfolio_Math!$AS$97,$O$195,0,$O220-$O$196,1)), 1+ROW()-ROW(S$197)), NA())</f>
        <v>154.21652877643845</v>
      </c>
      <c r="T220" s="643">
        <f t="array" aca="1" ref="T220" ca="1">IF(AND(ISNUMBER($O220), T$196), T$195*POWER(GEOMEAN(1+OFFSET(Portfolio_Math!AP$97,$O$195,0,$O220-$O$196,1))/GEOMEAN(1+OFFSET(Portfolio_Math!$AS$97,$O$195,0,$O220-$O$196,1)), 1+ROW()-ROW(T$197)), NA())</f>
        <v>149.26565430295835</v>
      </c>
      <c r="U220" s="643">
        <f t="array" aca="1" ref="U220" ca="1">IF(AND(ISNUMBER($O220), U$196), U$195*POWER(GEOMEAN(1+OFFSET(Portfolio_Math!AQ$97,$O$195,0,$O220-$O$196,1))/GEOMEAN(1+OFFSET(Portfolio_Math!$AS$97,$O$195,0,$O220-$O$196,1)), 1+ROW()-ROW(U$197)), NA())</f>
        <v>60.519889464770756</v>
      </c>
      <c r="V220" s="644"/>
      <c r="W220" s="643">
        <f t="array" aca="1" ref="W220" ca="1">IF(AND(ISNUMBER($O220), W$196), W$195*POWER(GEOMEAN(1+OFFSET(Portfolio_Math!AS$97,$O$195,0,$O220-$O$196,1))/GEOMEAN(1+OFFSET(Portfolio_Math!$AS$97,$O$195,0,$O220-$O$196,1)), 1+ROW()-ROW(W$197)), NA())</f>
        <v>100</v>
      </c>
    </row>
    <row r="221" spans="3:23" ht="13" customHeight="1">
      <c r="C221" s="165">
        <f t="shared" si="19"/>
        <v>1993</v>
      </c>
      <c r="E221" s="643">
        <f t="array" aca="1" ref="E221" ca="1">IF(AND(ISNUMBER($C221), E$196), E$195*POWER(GEOMEAN(1+OFFSET(Portfolio_Math!AA$97,$C$195,0,$C221-$C$196,1))/GEOMEAN(1+OFFSET(Portfolio_Math!$AG$97,$C$195,0,$C221-$C$196,1)), 1+ROW()-ROW(E$197)), NA())</f>
        <v>155696.30482778948</v>
      </c>
      <c r="F221" s="643">
        <f t="array" aca="1" ref="F221" ca="1">IF(AND(ISNUMBER($C221), F$196), F$195*POWER(GEOMEAN(1+OFFSET(Portfolio_Math!AB$97,$C$195,0,$C221-$C$196,1))/GEOMEAN(1+OFFSET(Portfolio_Math!$AG$97,$C$195,0,$C221-$C$196,1)), 1+ROW()-ROW(F$197)), NA())</f>
        <v>187921.44125625407</v>
      </c>
      <c r="G221" s="643">
        <f t="array" aca="1" ref="G221" ca="1">IF(AND(ISNUMBER($C221), G$196), G$195*POWER(GEOMEAN(1+OFFSET(Portfolio_Math!AC$97,$C$195,0,$C221-$C$196,1))/GEOMEAN(1+OFFSET(Portfolio_Math!$AG$97,$C$195,0,$C221-$C$196,1)), 1+ROW()-ROW(G$197)), NA())</f>
        <v>206945.19311525646</v>
      </c>
      <c r="H221" s="643">
        <f t="array" aca="1" ref="H221" ca="1">IF(AND(ISNUMBER($C221), H$196), H$195*POWER(GEOMEAN(1+OFFSET(Portfolio_Math!AD$97,$C$195,0,$C221-$C$196,1))/GEOMEAN(1+OFFSET(Portfolio_Math!$AG$97,$C$195,0,$C221-$C$196,1)), 1+ROW()-ROW(H$197)), NA())</f>
        <v>186695.98887263084</v>
      </c>
      <c r="I221" s="643">
        <f t="array" aca="1" ref="I221" ca="1">IF(AND(ISNUMBER($C221), I$196), I$195*POWER(GEOMEAN(1+OFFSET(Portfolio_Math!AE$97,$C$195,0,$C221-$C$196,1))/GEOMEAN(1+OFFSET(Portfolio_Math!$AG$97,$C$195,0,$C221-$C$196,1)), 1+ROW()-ROW(I$197)), NA())</f>
        <v>163491.135071759</v>
      </c>
      <c r="J221" s="642"/>
      <c r="K221" s="643">
        <f t="array" aca="1" ref="K221" ca="1">IF(AND(ISNUMBER($C221), K$196), K$195*POWER(GEOMEAN(1+OFFSET(Portfolio_Math!AG$97,$C$195,0,$C221-$C$196,1))/GEOMEAN(1+OFFSET(Portfolio_Math!$AG$97,$C$195,0,$C221-$C$196,1)), 1+ROW()-ROW(K$197)), NA())</f>
        <v>10000</v>
      </c>
      <c r="O221" s="165">
        <f t="shared" si="20"/>
        <v>2008</v>
      </c>
      <c r="Q221" s="643">
        <f t="array" aca="1" ref="Q221" ca="1">IF(AND(ISNUMBER($O221), Q$196), Q$195*POWER(GEOMEAN(1+OFFSET(Portfolio_Math!AM$97,$O$195,0,$O221-$O$196,1))/GEOMEAN(1+OFFSET(Portfolio_Math!$AS$97,$O$195,0,$O221-$O$196,1)), 1+ROW()-ROW(Q$197)), NA())</f>
        <v>103.0054414143621</v>
      </c>
      <c r="R221" s="643">
        <f t="array" aca="1" ref="R221" ca="1">IF(AND(ISNUMBER($O221), R$196), R$195*POWER(GEOMEAN(1+OFFSET(Portfolio_Math!AN$97,$O$195,0,$O221-$O$196,1))/GEOMEAN(1+OFFSET(Portfolio_Math!$AS$97,$O$195,0,$O221-$O$196,1)), 1+ROW()-ROW(R$197)), NA())</f>
        <v>70.986888814639201</v>
      </c>
      <c r="S221" s="643">
        <f t="array" aca="1" ref="S221" ca="1">IF(AND(ISNUMBER($O221), S$196), S$195*POWER(GEOMEAN(1+OFFSET(Portfolio_Math!AO$97,$O$195,0,$O221-$O$196,1))/GEOMEAN(1+OFFSET(Portfolio_Math!$AS$97,$O$195,0,$O221-$O$196,1)), 1+ROW()-ROW(S$197)), NA())</f>
        <v>133.96744282900394</v>
      </c>
      <c r="T221" s="643">
        <f t="array" aca="1" ref="T221" ca="1">IF(AND(ISNUMBER($O221), T$196), T$195*POWER(GEOMEAN(1+OFFSET(Portfolio_Math!AP$97,$O$195,0,$O221-$O$196,1))/GEOMEAN(1+OFFSET(Portfolio_Math!$AS$97,$O$195,0,$O221-$O$196,1)), 1+ROW()-ROW(T$197)), NA())</f>
        <v>133.47438557582728</v>
      </c>
      <c r="U221" s="643">
        <f t="array" aca="1" ref="U221" ca="1">IF(AND(ISNUMBER($O221), U$196), U$195*POWER(GEOMEAN(1+OFFSET(Portfolio_Math!AQ$97,$O$195,0,$O221-$O$196,1))/GEOMEAN(1+OFFSET(Portfolio_Math!$AS$97,$O$195,0,$O221-$O$196,1)), 1+ROW()-ROW(U$197)), NA())</f>
        <v>75.409728299123501</v>
      </c>
      <c r="V221" s="644"/>
      <c r="W221" s="643">
        <f t="array" aca="1" ref="W221" ca="1">IF(AND(ISNUMBER($O221), W$196), W$195*POWER(GEOMEAN(1+OFFSET(Portfolio_Math!AS$97,$O$195,0,$O221-$O$196,1))/GEOMEAN(1+OFFSET(Portfolio_Math!$AS$97,$O$195,0,$O221-$O$196,1)), 1+ROW()-ROW(W$197)), NA())</f>
        <v>100</v>
      </c>
    </row>
    <row r="222" spans="3:23" ht="13" customHeight="1">
      <c r="C222" s="165">
        <f t="shared" si="19"/>
        <v>1994</v>
      </c>
      <c r="E222" s="643">
        <f t="array" aca="1" ref="E222" ca="1">IF(AND(ISNUMBER($C222), E$196), E$195*POWER(GEOMEAN(1+OFFSET(Portfolio_Math!AA$97,$C$195,0,$C222-$C$196,1))/GEOMEAN(1+OFFSET(Portfolio_Math!$AG$97,$C$195,0,$C222-$C$196,1)), 1+ROW()-ROW(E$197)), NA())</f>
        <v>156932.17038022494</v>
      </c>
      <c r="F222" s="643">
        <f t="array" aca="1" ref="F222" ca="1">IF(AND(ISNUMBER($C222), F$196), F$195*POWER(GEOMEAN(1+OFFSET(Portfolio_Math!AB$97,$C$195,0,$C222-$C$196,1))/GEOMEAN(1+OFFSET(Portfolio_Math!$AG$97,$C$195,0,$C222-$C$196,1)), 1+ROW()-ROW(F$197)), NA())</f>
        <v>189062.7128756301</v>
      </c>
      <c r="G222" s="643">
        <f t="array" aca="1" ref="G222" ca="1">IF(AND(ISNUMBER($C222), G$196), G$195*POWER(GEOMEAN(1+OFFSET(Portfolio_Math!AC$97,$C$195,0,$C222-$C$196,1))/GEOMEAN(1+OFFSET(Portfolio_Math!$AG$97,$C$195,0,$C222-$C$196,1)), 1+ROW()-ROW(G$197)), NA())</f>
        <v>208536.15090836858</v>
      </c>
      <c r="H222" s="643">
        <f t="array" aca="1" ref="H222" ca="1">IF(AND(ISNUMBER($C222), H$196), H$195*POWER(GEOMEAN(1+OFFSET(Portfolio_Math!AD$97,$C$195,0,$C222-$C$196,1))/GEOMEAN(1+OFFSET(Portfolio_Math!$AG$97,$C$195,0,$C222-$C$196,1)), 1+ROW()-ROW(H$197)), NA())</f>
        <v>187209.15877383345</v>
      </c>
      <c r="I222" s="643">
        <f t="array" aca="1" ref="I222" ca="1">IF(AND(ISNUMBER($C222), I$196), I$195*POWER(GEOMEAN(1+OFFSET(Portfolio_Math!AE$97,$C$195,0,$C222-$C$196,1))/GEOMEAN(1+OFFSET(Portfolio_Math!$AG$97,$C$195,0,$C222-$C$196,1)), 1+ROW()-ROW(I$197)), NA())</f>
        <v>163361.64970271825</v>
      </c>
      <c r="J222" s="642"/>
      <c r="K222" s="643">
        <f t="array" aca="1" ref="K222" ca="1">IF(AND(ISNUMBER($C222), K$196), K$195*POWER(GEOMEAN(1+OFFSET(Portfolio_Math!AG$97,$C$195,0,$C222-$C$196,1))/GEOMEAN(1+OFFSET(Portfolio_Math!$AG$97,$C$195,0,$C222-$C$196,1)), 1+ROW()-ROW(K$197)), NA())</f>
        <v>10000</v>
      </c>
      <c r="O222" s="165">
        <f t="shared" si="20"/>
        <v>2009</v>
      </c>
      <c r="Q222" s="643">
        <f t="array" aca="1" ref="Q222" ca="1">IF(AND(ISNUMBER($O222), Q$196), Q$195*POWER(GEOMEAN(1+OFFSET(Portfolio_Math!AM$97,$O$195,0,$O222-$O$196,1))/GEOMEAN(1+OFFSET(Portfolio_Math!$AS$97,$O$195,0,$O222-$O$196,1)), 1+ROW()-ROW(Q$197)), NA())</f>
        <v>105.52358994489801</v>
      </c>
      <c r="R222" s="643">
        <f t="array" aca="1" ref="R222" ca="1">IF(AND(ISNUMBER($O222), R$196), R$195*POWER(GEOMEAN(1+OFFSET(Portfolio_Math!AN$97,$O$195,0,$O222-$O$196,1))/GEOMEAN(1+OFFSET(Portfolio_Math!$AS$97,$O$195,0,$O222-$O$196,1)), 1+ROW()-ROW(R$197)), NA())</f>
        <v>65.164060766245825</v>
      </c>
      <c r="S222" s="643">
        <f t="array" aca="1" ref="S222" ca="1">IF(AND(ISNUMBER($O222), S$196), S$195*POWER(GEOMEAN(1+OFFSET(Portfolio_Math!AO$97,$O$195,0,$O222-$O$196,1))/GEOMEAN(1+OFFSET(Portfolio_Math!$AS$97,$O$195,0,$O222-$O$196,1)), 1+ROW()-ROW(S$197)), NA())</f>
        <v>142.4526628386833</v>
      </c>
      <c r="T222" s="643">
        <f t="array" aca="1" ref="T222" ca="1">IF(AND(ISNUMBER($O222), T$196), T$195*POWER(GEOMEAN(1+OFFSET(Portfolio_Math!AP$97,$O$195,0,$O222-$O$196,1))/GEOMEAN(1+OFFSET(Portfolio_Math!$AS$97,$O$195,0,$O222-$O$196,1)), 1+ROW()-ROW(T$197)), NA())</f>
        <v>143.21777513398567</v>
      </c>
      <c r="U222" s="643">
        <f t="array" aca="1" ref="U222" ca="1">IF(AND(ISNUMBER($O222), U$196), U$195*POWER(GEOMEAN(1+OFFSET(Portfolio_Math!AQ$97,$O$195,0,$O222-$O$196,1))/GEOMEAN(1+OFFSET(Portfolio_Math!$AS$97,$O$195,0,$O222-$O$196,1)), 1+ROW()-ROW(U$197)), NA())</f>
        <v>69.577534665598222</v>
      </c>
      <c r="V222" s="644"/>
      <c r="W222" s="643">
        <f t="array" aca="1" ref="W222" ca="1">IF(AND(ISNUMBER($O222), W$196), W$195*POWER(GEOMEAN(1+OFFSET(Portfolio_Math!AS$97,$O$195,0,$O222-$O$196,1))/GEOMEAN(1+OFFSET(Portfolio_Math!$AS$97,$O$195,0,$O222-$O$196,1)), 1+ROW()-ROW(W$197)), NA())</f>
        <v>100</v>
      </c>
    </row>
    <row r="223" spans="3:23" ht="13" customHeight="1">
      <c r="C223" s="165">
        <f t="shared" si="19"/>
        <v>1995</v>
      </c>
      <c r="E223" s="643">
        <f t="array" aca="1" ref="E223" ca="1">IF(AND(ISNUMBER($C223), E$196), E$195*POWER(GEOMEAN(1+OFFSET(Portfolio_Math!AA$97,$C$195,0,$C223-$C$196,1))/GEOMEAN(1+OFFSET(Portfolio_Math!$AG$97,$C$195,0,$C223-$C$196,1)), 1+ROW()-ROW(E$197)), NA())</f>
        <v>195938.35642006889</v>
      </c>
      <c r="F223" s="643">
        <f t="array" aca="1" ref="F223" ca="1">IF(AND(ISNUMBER($C223), F$196), F$195*POWER(GEOMEAN(1+OFFSET(Portfolio_Math!AB$97,$C$195,0,$C223-$C$196,1))/GEOMEAN(1+OFFSET(Portfolio_Math!$AG$97,$C$195,0,$C223-$C$196,1)), 1+ROW()-ROW(F$197)), NA())</f>
        <v>233185.27124204711</v>
      </c>
      <c r="G223" s="643">
        <f t="array" aca="1" ref="G223" ca="1">IF(AND(ISNUMBER($C223), G$196), G$195*POWER(GEOMEAN(1+OFFSET(Portfolio_Math!AC$97,$C$195,0,$C223-$C$196,1))/GEOMEAN(1+OFFSET(Portfolio_Math!$AG$97,$C$195,0,$C223-$C$196,1)), 1+ROW()-ROW(G$197)), NA())</f>
        <v>255195.29802501324</v>
      </c>
      <c r="H223" s="643">
        <f t="array" aca="1" ref="H223" ca="1">IF(AND(ISNUMBER($C223), H$196), H$195*POWER(GEOMEAN(1+OFFSET(Portfolio_Math!AD$97,$C$195,0,$C223-$C$196,1))/GEOMEAN(1+OFFSET(Portfolio_Math!$AG$97,$C$195,0,$C223-$C$196,1)), 1+ROW()-ROW(H$197)), NA())</f>
        <v>226277.17936377873</v>
      </c>
      <c r="I223" s="643">
        <f t="array" aca="1" ref="I223" ca="1">IF(AND(ISNUMBER($C223), I$196), I$195*POWER(GEOMEAN(1+OFFSET(Portfolio_Math!AE$97,$C$195,0,$C223-$C$196,1))/GEOMEAN(1+OFFSET(Portfolio_Math!$AG$97,$C$195,0,$C223-$C$196,1)), 1+ROW()-ROW(I$197)), NA())</f>
        <v>197696.93533141873</v>
      </c>
      <c r="J223" s="642"/>
      <c r="K223" s="643">
        <f t="array" aca="1" ref="K223" ca="1">IF(AND(ISNUMBER($C223), K$196), K$195*POWER(GEOMEAN(1+OFFSET(Portfolio_Math!AG$97,$C$195,0,$C223-$C$196,1))/GEOMEAN(1+OFFSET(Portfolio_Math!$AG$97,$C$195,0,$C223-$C$196,1)), 1+ROW()-ROW(K$197)), NA())</f>
        <v>10000</v>
      </c>
      <c r="O223" s="165">
        <f t="shared" si="20"/>
        <v>2010</v>
      </c>
      <c r="Q223" s="643">
        <f t="array" aca="1" ref="Q223" ca="1">IF(AND(ISNUMBER($O223), Q$196), Q$195*POWER(GEOMEAN(1+OFFSET(Portfolio_Math!AM$97,$O$195,0,$O223-$O$196,1))/GEOMEAN(1+OFFSET(Portfolio_Math!$AS$97,$O$195,0,$O223-$O$196,1)), 1+ROW()-ROW(Q$197)), NA())</f>
        <v>106.03702155934369</v>
      </c>
      <c r="R223" s="643">
        <f t="array" aca="1" ref="R223" ca="1">IF(AND(ISNUMBER($O223), R$196), R$195*POWER(GEOMEAN(1+OFFSET(Portfolio_Math!AN$97,$O$195,0,$O223-$O$196,1))/GEOMEAN(1+OFFSET(Portfolio_Math!$AS$97,$O$195,0,$O223-$O$196,1)), 1+ROW()-ROW(R$197)), NA())</f>
        <v>65.605853482843841</v>
      </c>
      <c r="S223" s="643">
        <f t="array" aca="1" ref="S223" ca="1">IF(AND(ISNUMBER($O223), S$196), S$195*POWER(GEOMEAN(1+OFFSET(Portfolio_Math!AO$97,$O$195,0,$O223-$O$196,1))/GEOMEAN(1+OFFSET(Portfolio_Math!$AS$97,$O$195,0,$O223-$O$196,1)), 1+ROW()-ROW(S$197)), NA())</f>
        <v>144.77273148573357</v>
      </c>
      <c r="T223" s="643">
        <f t="array" aca="1" ref="T223" ca="1">IF(AND(ISNUMBER($O223), T$196), T$195*POWER(GEOMEAN(1+OFFSET(Portfolio_Math!AP$97,$O$195,0,$O223-$O$196,1))/GEOMEAN(1+OFFSET(Portfolio_Math!$AS$97,$O$195,0,$O223-$O$196,1)), 1+ROW()-ROW(T$197)), NA())</f>
        <v>145.58018073473107</v>
      </c>
      <c r="U223" s="643">
        <f t="array" aca="1" ref="U223" ca="1">IF(AND(ISNUMBER($O223), U$196), U$195*POWER(GEOMEAN(1+OFFSET(Portfolio_Math!AQ$97,$O$195,0,$O223-$O$196,1))/GEOMEAN(1+OFFSET(Portfolio_Math!$AS$97,$O$195,0,$O223-$O$196,1)), 1+ROW()-ROW(U$197)), NA())</f>
        <v>70.061251325047209</v>
      </c>
      <c r="V223" s="644"/>
      <c r="W223" s="643">
        <f t="array" aca="1" ref="W223" ca="1">IF(AND(ISNUMBER($O223), W$196), W$195*POWER(GEOMEAN(1+OFFSET(Portfolio_Math!AS$97,$O$195,0,$O223-$O$196,1))/GEOMEAN(1+OFFSET(Portfolio_Math!$AS$97,$O$195,0,$O223-$O$196,1)), 1+ROW()-ROW(W$197)), NA())</f>
        <v>100</v>
      </c>
    </row>
    <row r="224" spans="3:23" ht="13" customHeight="1">
      <c r="C224" s="165">
        <f t="shared" si="19"/>
        <v>1996</v>
      </c>
      <c r="E224" s="643">
        <f t="array" aca="1" ref="E224" ca="1">IF(AND(ISNUMBER($C224), E$196), E$195*POWER(GEOMEAN(1+OFFSET(Portfolio_Math!AA$97,$C$195,0,$C224-$C$196,1))/GEOMEAN(1+OFFSET(Portfolio_Math!$AG$97,$C$195,0,$C224-$C$196,1)), 1+ROW()-ROW(E$197)), NA())</f>
        <v>221541.08199512411</v>
      </c>
      <c r="F224" s="643">
        <f t="array" aca="1" ref="F224" ca="1">IF(AND(ISNUMBER($C224), F$196), F$195*POWER(GEOMEAN(1+OFFSET(Portfolio_Math!AB$97,$C$195,0,$C224-$C$196,1))/GEOMEAN(1+OFFSET(Portfolio_Math!$AG$97,$C$195,0,$C224-$C$196,1)), 1+ROW()-ROW(F$197)), NA())</f>
        <v>264425.74711489712</v>
      </c>
      <c r="G224" s="643">
        <f t="array" aca="1" ref="G224" ca="1">IF(AND(ISNUMBER($C224), G$196), G$195*POWER(GEOMEAN(1+OFFSET(Portfolio_Math!AC$97,$C$195,0,$C224-$C$196,1))/GEOMEAN(1+OFFSET(Portfolio_Math!$AG$97,$C$195,0,$C224-$C$196,1)), 1+ROW()-ROW(G$197)), NA())</f>
        <v>290150.33184439578</v>
      </c>
      <c r="H224" s="643">
        <f t="array" aca="1" ref="H224" ca="1">IF(AND(ISNUMBER($C224), H$196), H$195*POWER(GEOMEAN(1+OFFSET(Portfolio_Math!AD$97,$C$195,0,$C224-$C$196,1))/GEOMEAN(1+OFFSET(Portfolio_Math!$AG$97,$C$195,0,$C224-$C$196,1)), 1+ROW()-ROW(H$197)), NA())</f>
        <v>260080.42425128157</v>
      </c>
      <c r="I224" s="643">
        <f t="array" aca="1" ref="I224" ca="1">IF(AND(ISNUMBER($C224), I$196), I$195*POWER(GEOMEAN(1+OFFSET(Portfolio_Math!AE$97,$C$195,0,$C224-$C$196,1))/GEOMEAN(1+OFFSET(Portfolio_Math!$AG$97,$C$195,0,$C224-$C$196,1)), 1+ROW()-ROW(I$197)), NA())</f>
        <v>216723.82015329535</v>
      </c>
      <c r="J224" s="642"/>
      <c r="K224" s="643">
        <f t="array" aca="1" ref="K224" ca="1">IF(AND(ISNUMBER($C224), K$196), K$195*POWER(GEOMEAN(1+OFFSET(Portfolio_Math!AG$97,$C$195,0,$C224-$C$196,1))/GEOMEAN(1+OFFSET(Portfolio_Math!$AG$97,$C$195,0,$C224-$C$196,1)), 1+ROW()-ROW(K$197)), NA())</f>
        <v>10000</v>
      </c>
      <c r="O224" s="165">
        <f t="shared" si="20"/>
        <v>2011</v>
      </c>
      <c r="Q224" s="643">
        <f t="array" aca="1" ref="Q224" ca="1">IF(AND(ISNUMBER($O224), Q$196), Q$195*POWER(GEOMEAN(1+OFFSET(Portfolio_Math!AM$97,$O$195,0,$O224-$O$196,1))/GEOMEAN(1+OFFSET(Portfolio_Math!$AS$97,$O$195,0,$O224-$O$196,1)), 1+ROW()-ROW(Q$197)), NA())</f>
        <v>106.2837394386038</v>
      </c>
      <c r="R224" s="643">
        <f t="array" aca="1" ref="R224" ca="1">IF(AND(ISNUMBER($O224), R$196), R$195*POWER(GEOMEAN(1+OFFSET(Portfolio_Math!AN$97,$O$195,0,$O224-$O$196,1))/GEOMEAN(1+OFFSET(Portfolio_Math!$AS$97,$O$195,0,$O224-$O$196,1)), 1+ROW()-ROW(R$197)), NA())</f>
        <v>69.67521760457636</v>
      </c>
      <c r="S224" s="643">
        <f t="array" aca="1" ref="S224" ca="1">IF(AND(ISNUMBER($O224), S$196), S$195*POWER(GEOMEAN(1+OFFSET(Portfolio_Math!AO$97,$O$195,0,$O224-$O$196,1))/GEOMEAN(1+OFFSET(Portfolio_Math!$AS$97,$O$195,0,$O224-$O$196,1)), 1+ROW()-ROW(S$197)), NA())</f>
        <v>136.67735920856893</v>
      </c>
      <c r="T224" s="643">
        <f t="array" aca="1" ref="T224" ca="1">IF(AND(ISNUMBER($O224), T$196), T$195*POWER(GEOMEAN(1+OFFSET(Portfolio_Math!AP$97,$O$195,0,$O224-$O$196,1))/GEOMEAN(1+OFFSET(Portfolio_Math!$AS$97,$O$195,0,$O224-$O$196,1)), 1+ROW()-ROW(T$197)), NA())</f>
        <v>137.06859667529287</v>
      </c>
      <c r="U224" s="643">
        <f t="array" aca="1" ref="U224" ca="1">IF(AND(ISNUMBER($O224), U$196), U$195*POWER(GEOMEAN(1+OFFSET(Portfolio_Math!AQ$97,$O$195,0,$O224-$O$196,1))/GEOMEAN(1+OFFSET(Portfolio_Math!$AS$97,$O$195,0,$O224-$O$196,1)), 1+ROW()-ROW(U$197)), NA())</f>
        <v>74.05159489109181</v>
      </c>
      <c r="V224" s="644"/>
      <c r="W224" s="643">
        <f t="array" aca="1" ref="W224" ca="1">IF(AND(ISNUMBER($O224), W$196), W$195*POWER(GEOMEAN(1+OFFSET(Portfolio_Math!AS$97,$O$195,0,$O224-$O$196,1))/GEOMEAN(1+OFFSET(Portfolio_Math!$AS$97,$O$195,0,$O224-$O$196,1)), 1+ROW()-ROW(W$197)), NA())</f>
        <v>100</v>
      </c>
    </row>
    <row r="225" spans="3:23" ht="13" customHeight="1">
      <c r="C225" s="165">
        <f t="shared" si="19"/>
        <v>1997</v>
      </c>
      <c r="E225" s="643">
        <f t="array" aca="1" ref="E225" ca="1">IF(AND(ISNUMBER($C225), E$196), E$195*POWER(GEOMEAN(1+OFFSET(Portfolio_Math!AA$97,$C$195,0,$C225-$C$196,1))/GEOMEAN(1+OFFSET(Portfolio_Math!$AG$97,$C$195,0,$C225-$C$196,1)), 1+ROW()-ROW(E$197)), NA())</f>
        <v>259988.56512078003</v>
      </c>
      <c r="F225" s="643">
        <f t="array" aca="1" ref="F225" ca="1">IF(AND(ISNUMBER($C225), F$196), F$195*POWER(GEOMEAN(1+OFFSET(Portfolio_Math!AB$97,$C$195,0,$C225-$C$196,1))/GEOMEAN(1+OFFSET(Portfolio_Math!$AG$97,$C$195,0,$C225-$C$196,1)), 1+ROW()-ROW(F$197)), NA())</f>
        <v>310416.93742174591</v>
      </c>
      <c r="G225" s="643">
        <f t="array" aca="1" ref="G225" ca="1">IF(AND(ISNUMBER($C225), G$196), G$195*POWER(GEOMEAN(1+OFFSET(Portfolio_Math!AC$97,$C$195,0,$C225-$C$196,1))/GEOMEAN(1+OFFSET(Portfolio_Math!$AG$97,$C$195,0,$C225-$C$196,1)), 1+ROW()-ROW(G$197)), NA())</f>
        <v>336540.13338767493</v>
      </c>
      <c r="H225" s="643">
        <f t="array" aca="1" ref="H225" ca="1">IF(AND(ISNUMBER($C225), H$196), H$195*POWER(GEOMEAN(1+OFFSET(Portfolio_Math!AD$97,$C$195,0,$C225-$C$196,1))/GEOMEAN(1+OFFSET(Portfolio_Math!$AG$97,$C$195,0,$C225-$C$196,1)), 1+ROW()-ROW(H$197)), NA())</f>
        <v>304695.35119978356</v>
      </c>
      <c r="I225" s="643">
        <f t="array" aca="1" ref="I225" ca="1">IF(AND(ISNUMBER($C225), I$196), I$195*POWER(GEOMEAN(1+OFFSET(Portfolio_Math!AE$97,$C$195,0,$C225-$C$196,1))/GEOMEAN(1+OFFSET(Portfolio_Math!$AG$97,$C$195,0,$C225-$C$196,1)), 1+ROW()-ROW(I$197)), NA())</f>
        <v>245754.95955096354</v>
      </c>
      <c r="J225" s="642"/>
      <c r="K225" s="643">
        <f t="array" aca="1" ref="K225" ca="1">IF(AND(ISNUMBER($C225), K$196), K$195*POWER(GEOMEAN(1+OFFSET(Portfolio_Math!AG$97,$C$195,0,$C225-$C$196,1))/GEOMEAN(1+OFFSET(Portfolio_Math!$AG$97,$C$195,0,$C225-$C$196,1)), 1+ROW()-ROW(K$197)), NA())</f>
        <v>10000</v>
      </c>
      <c r="O225" s="165">
        <f t="shared" si="20"/>
        <v>2012</v>
      </c>
      <c r="Q225" s="643">
        <f t="array" aca="1" ref="Q225" ca="1">IF(AND(ISNUMBER($O225), Q$196), Q$195*POWER(GEOMEAN(1+OFFSET(Portfolio_Math!AM$97,$O$195,0,$O225-$O$196,1))/GEOMEAN(1+OFFSET(Portfolio_Math!$AS$97,$O$195,0,$O225-$O$196,1)), 1+ROW()-ROW(Q$197)), NA())</f>
        <v>106.51743436374288</v>
      </c>
      <c r="R225" s="643">
        <f t="array" aca="1" ref="R225" ca="1">IF(AND(ISNUMBER($O225), R$196), R$195*POWER(GEOMEAN(1+OFFSET(Portfolio_Math!AN$97,$O$195,0,$O225-$O$196,1))/GEOMEAN(1+OFFSET(Portfolio_Math!$AS$97,$O$195,0,$O225-$O$196,1)), 1+ROW()-ROW(R$197)), NA())</f>
        <v>66.893123381307333</v>
      </c>
      <c r="S225" s="643">
        <f t="array" aca="1" ref="S225" ca="1">IF(AND(ISNUMBER($O225), S$196), S$195*POWER(GEOMEAN(1+OFFSET(Portfolio_Math!AO$97,$O$195,0,$O225-$O$196,1))/GEOMEAN(1+OFFSET(Portfolio_Math!$AS$97,$O$195,0,$O225-$O$196,1)), 1+ROW()-ROW(S$197)), NA())</f>
        <v>140.6193760843247</v>
      </c>
      <c r="T225" s="643">
        <f t="array" aca="1" ref="T225" ca="1">IF(AND(ISNUMBER($O225), T$196), T$195*POWER(GEOMEAN(1+OFFSET(Portfolio_Math!AP$97,$O$195,0,$O225-$O$196,1))/GEOMEAN(1+OFFSET(Portfolio_Math!$AS$97,$O$195,0,$O225-$O$196,1)), 1+ROW()-ROW(T$197)), NA())</f>
        <v>141.10059412319893</v>
      </c>
      <c r="U225" s="643">
        <f t="array" aca="1" ref="U225" ca="1">IF(AND(ISNUMBER($O225), U$196), U$195*POWER(GEOMEAN(1+OFFSET(Portfolio_Math!AQ$97,$O$195,0,$O225-$O$196,1))/GEOMEAN(1+OFFSET(Portfolio_Math!$AS$97,$O$195,0,$O225-$O$196,1)), 1+ROW()-ROW(U$197)), NA())</f>
        <v>71.212302127206442</v>
      </c>
      <c r="V225" s="644"/>
      <c r="W225" s="643">
        <f t="array" aca="1" ref="W225" ca="1">IF(AND(ISNUMBER($O225), W$196), W$195*POWER(GEOMEAN(1+OFFSET(Portfolio_Math!AS$97,$O$195,0,$O225-$O$196,1))/GEOMEAN(1+OFFSET(Portfolio_Math!$AS$97,$O$195,0,$O225-$O$196,1)), 1+ROW()-ROW(W$197)), NA())</f>
        <v>100</v>
      </c>
    </row>
    <row r="226" spans="3:23" ht="13" customHeight="1">
      <c r="C226" s="165">
        <f t="shared" si="19"/>
        <v>1998</v>
      </c>
      <c r="E226" s="643">
        <f t="array" aca="1" ref="E226" ca="1">IF(AND(ISNUMBER($C226), E$196), E$195*POWER(GEOMEAN(1+OFFSET(Portfolio_Math!AA$97,$C$195,0,$C226-$C$196,1))/GEOMEAN(1+OFFSET(Portfolio_Math!$AG$97,$C$195,0,$C226-$C$196,1)), 1+ROW()-ROW(E$197)), NA())</f>
        <v>307426.39338293619</v>
      </c>
      <c r="F226" s="643">
        <f t="array" aca="1" ref="F226" ca="1">IF(AND(ISNUMBER($C226), F$196), F$195*POWER(GEOMEAN(1+OFFSET(Portfolio_Math!AB$97,$C$195,0,$C226-$C$196,1))/GEOMEAN(1+OFFSET(Portfolio_Math!$AG$97,$C$195,0,$C226-$C$196,1)), 1+ROW()-ROW(F$197)), NA())</f>
        <v>343761.56401919725</v>
      </c>
      <c r="G226" s="643">
        <f t="array" aca="1" ref="G226" ca="1">IF(AND(ISNUMBER($C226), G$196), G$195*POWER(GEOMEAN(1+OFFSET(Portfolio_Math!AC$97,$C$195,0,$C226-$C$196,1))/GEOMEAN(1+OFFSET(Portfolio_Math!$AG$97,$C$195,0,$C226-$C$196,1)), 1+ROW()-ROW(G$197)), NA())</f>
        <v>366654.73376526724</v>
      </c>
      <c r="H226" s="643">
        <f t="array" aca="1" ref="H226" ca="1">IF(AND(ISNUMBER($C226), H$196), H$195*POWER(GEOMEAN(1+OFFSET(Portfolio_Math!AD$97,$C$195,0,$C226-$C$196,1))/GEOMEAN(1+OFFSET(Portfolio_Math!$AG$97,$C$195,0,$C226-$C$196,1)), 1+ROW()-ROW(H$197)), NA())</f>
        <v>324009.99558888044</v>
      </c>
      <c r="I226" s="643">
        <f t="array" aca="1" ref="I226" ca="1">IF(AND(ISNUMBER($C226), I$196), I$195*POWER(GEOMEAN(1+OFFSET(Portfolio_Math!AE$97,$C$195,0,$C226-$C$196,1))/GEOMEAN(1+OFFSET(Portfolio_Math!$AG$97,$C$195,0,$C226-$C$196,1)), 1+ROW()-ROW(I$197)), NA())</f>
        <v>275828.03643267328</v>
      </c>
      <c r="J226" s="642"/>
      <c r="K226" s="643">
        <f t="array" aca="1" ref="K226" ca="1">IF(AND(ISNUMBER($C226), K$196), K$195*POWER(GEOMEAN(1+OFFSET(Portfolio_Math!AG$97,$C$195,0,$C226-$C$196,1))/GEOMEAN(1+OFFSET(Portfolio_Math!$AG$97,$C$195,0,$C226-$C$196,1)), 1+ROW()-ROW(K$197)), NA())</f>
        <v>10000</v>
      </c>
      <c r="O226" s="165">
        <f t="shared" si="20"/>
        <v>2013</v>
      </c>
      <c r="Q226" s="643">
        <f t="array" aca="1" ref="Q226" ca="1">IF(AND(ISNUMBER($O226), Q$196), Q$195*POWER(GEOMEAN(1+OFFSET(Portfolio_Math!AM$97,$O$195,0,$O226-$O$196,1))/GEOMEAN(1+OFFSET(Portfolio_Math!$AS$97,$O$195,0,$O226-$O$196,1)), 1+ROW()-ROW(Q$197)), NA())</f>
        <v>102.8777509833285</v>
      </c>
      <c r="R226" s="643">
        <f t="array" aca="1" ref="R226" ca="1">IF(AND(ISNUMBER($O226), R$196), R$195*POWER(GEOMEAN(1+OFFSET(Portfolio_Math!AN$97,$O$195,0,$O226-$O$196,1))/GEOMEAN(1+OFFSET(Portfolio_Math!$AS$97,$O$195,0,$O226-$O$196,1)), 1+ROW()-ROW(R$197)), NA())</f>
        <v>54.755000135993889</v>
      </c>
      <c r="S226" s="643">
        <f t="array" aca="1" ref="S226" ca="1">IF(AND(ISNUMBER($O226), S$196), S$195*POWER(GEOMEAN(1+OFFSET(Portfolio_Math!AO$97,$O$195,0,$O226-$O$196,1))/GEOMEAN(1+OFFSET(Portfolio_Math!$AS$97,$O$195,0,$O226-$O$196,1)), 1+ROW()-ROW(S$197)), NA())</f>
        <v>139.05612347874728</v>
      </c>
      <c r="T226" s="643">
        <f t="array" aca="1" ref="T226" ca="1">IF(AND(ISNUMBER($O226), T$196), T$195*POWER(GEOMEAN(1+OFFSET(Portfolio_Math!AP$97,$O$195,0,$O226-$O$196,1))/GEOMEAN(1+OFFSET(Portfolio_Math!$AS$97,$O$195,0,$O226-$O$196,1)), 1+ROW()-ROW(T$197)), NA())</f>
        <v>138.37741455198008</v>
      </c>
      <c r="U226" s="643">
        <f t="array" aca="1" ref="U226" ca="1">IF(AND(ISNUMBER($O226), U$196), U$195*POWER(GEOMEAN(1+OFFSET(Portfolio_Math!AQ$97,$O$195,0,$O226-$O$196,1))/GEOMEAN(1+OFFSET(Portfolio_Math!$AS$97,$O$195,0,$O226-$O$196,1)), 1+ROW()-ROW(U$197)), NA())</f>
        <v>57.715046534140725</v>
      </c>
      <c r="V226" s="644"/>
      <c r="W226" s="643">
        <f t="array" aca="1" ref="W226" ca="1">IF(AND(ISNUMBER($O226), W$196), W$195*POWER(GEOMEAN(1+OFFSET(Portfolio_Math!AS$97,$O$195,0,$O226-$O$196,1))/GEOMEAN(1+OFFSET(Portfolio_Math!$AS$97,$O$195,0,$O226-$O$196,1)), 1+ROW()-ROW(W$197)), NA())</f>
        <v>100</v>
      </c>
    </row>
    <row r="227" spans="3:23" ht="13" customHeight="1">
      <c r="C227" s="165">
        <f t="shared" si="19"/>
        <v>1999</v>
      </c>
      <c r="E227" s="643">
        <f t="array" aca="1" ref="E227" ca="1">IF(AND(ISNUMBER($C227), E$196), E$195*POWER(GEOMEAN(1+OFFSET(Portfolio_Math!AA$97,$C$195,0,$C227-$C$196,1))/GEOMEAN(1+OFFSET(Portfolio_Math!$AG$97,$C$195,0,$C227-$C$196,1)), 1+ROW()-ROW(E$197)), NA())</f>
        <v>372077.7156998362</v>
      </c>
      <c r="F227" s="643">
        <f t="array" aca="1" ref="F227" ca="1">IF(AND(ISNUMBER($C227), F$196), F$195*POWER(GEOMEAN(1+OFFSET(Portfolio_Math!AB$97,$C$195,0,$C227-$C$196,1))/GEOMEAN(1+OFFSET(Portfolio_Math!$AG$97,$C$195,0,$C227-$C$196,1)), 1+ROW()-ROW(F$197)), NA())</f>
        <v>392863.80331573269</v>
      </c>
      <c r="G227" s="643">
        <f t="array" aca="1" ref="G227" ca="1">IF(AND(ISNUMBER($C227), G$196), G$195*POWER(GEOMEAN(1+OFFSET(Portfolio_Math!AC$97,$C$195,0,$C227-$C$196,1))/GEOMEAN(1+OFFSET(Portfolio_Math!$AG$97,$C$195,0,$C227-$C$196,1)), 1+ROW()-ROW(G$197)), NA())</f>
        <v>425394.82773204619</v>
      </c>
      <c r="H227" s="643">
        <f t="array" aca="1" ref="H227" ca="1">IF(AND(ISNUMBER($C227), H$196), H$195*POWER(GEOMEAN(1+OFFSET(Portfolio_Math!AD$97,$C$195,0,$C227-$C$196,1))/GEOMEAN(1+OFFSET(Portfolio_Math!$AG$97,$C$195,0,$C227-$C$196,1)), 1+ROW()-ROW(H$197)), NA())</f>
        <v>356133.11624153063</v>
      </c>
      <c r="I227" s="643">
        <f t="array" aca="1" ref="I227" ca="1">IF(AND(ISNUMBER($C227), I$196), I$195*POWER(GEOMEAN(1+OFFSET(Portfolio_Math!AE$97,$C$195,0,$C227-$C$196,1))/GEOMEAN(1+OFFSET(Portfolio_Math!$AG$97,$C$195,0,$C227-$C$196,1)), 1+ROW()-ROW(I$197)), NA())</f>
        <v>312908.06879415485</v>
      </c>
      <c r="J227" s="642"/>
      <c r="K227" s="643">
        <f t="array" aca="1" ref="K227" ca="1">IF(AND(ISNUMBER($C227), K$196), K$195*POWER(GEOMEAN(1+OFFSET(Portfolio_Math!AG$97,$C$195,0,$C227-$C$196,1))/GEOMEAN(1+OFFSET(Portfolio_Math!$AG$97,$C$195,0,$C227-$C$196,1)), 1+ROW()-ROW(K$197)), NA())</f>
        <v>10000</v>
      </c>
      <c r="O227" s="165">
        <f t="shared" si="20"/>
        <v>2014</v>
      </c>
      <c r="Q227" s="643">
        <f t="array" aca="1" ref="Q227" ca="1">IF(AND(ISNUMBER($O227), Q$196), Q$195*POWER(GEOMEAN(1+OFFSET(Portfolio_Math!AM$97,$O$195,0,$O227-$O$196,1))/GEOMEAN(1+OFFSET(Portfolio_Math!$AS$97,$O$195,0,$O227-$O$196,1)), 1+ROW()-ROW(Q$197)), NA())</f>
        <v>97.95582151505738</v>
      </c>
      <c r="R227" s="643">
        <f t="array" aca="1" ref="R227" ca="1">IF(AND(ISNUMBER($O227), R$196), R$195*POWER(GEOMEAN(1+OFFSET(Portfolio_Math!AN$97,$O$195,0,$O227-$O$196,1))/GEOMEAN(1+OFFSET(Portfolio_Math!$AS$97,$O$195,0,$O227-$O$196,1)), 1+ROW()-ROW(R$197)), NA())</f>
        <v>54.565283054284599</v>
      </c>
      <c r="S227" s="643">
        <f t="array" aca="1" ref="S227" ca="1">IF(AND(ISNUMBER($O227), S$196), S$195*POWER(GEOMEAN(1+OFFSET(Portfolio_Math!AO$97,$O$195,0,$O227-$O$196,1))/GEOMEAN(1+OFFSET(Portfolio_Math!$AS$97,$O$195,0,$O227-$O$196,1)), 1+ROW()-ROW(S$197)), NA())</f>
        <v>136.21906520201881</v>
      </c>
      <c r="T227" s="643">
        <f t="array" aca="1" ref="T227" ca="1">IF(AND(ISNUMBER($O227), T$196), T$195*POWER(GEOMEAN(1+OFFSET(Portfolio_Math!AP$97,$O$195,0,$O227-$O$196,1))/GEOMEAN(1+OFFSET(Portfolio_Math!$AS$97,$O$195,0,$O227-$O$196,1)), 1+ROW()-ROW(T$197)), NA())</f>
        <v>133.37555507760152</v>
      </c>
      <c r="U227" s="643">
        <f t="array" aca="1" ref="U227" ca="1">IF(AND(ISNUMBER($O227), U$196), U$195*POWER(GEOMEAN(1+OFFSET(Portfolio_Math!AQ$97,$O$195,0,$O227-$O$196,1))/GEOMEAN(1+OFFSET(Portfolio_Math!$AS$97,$O$195,0,$O227-$O$196,1)), 1+ROW()-ROW(U$197)), NA())</f>
        <v>57.106538989441077</v>
      </c>
      <c r="V227" s="644"/>
      <c r="W227" s="643">
        <f t="array" aca="1" ref="W227" ca="1">IF(AND(ISNUMBER($O227), W$196), W$195*POWER(GEOMEAN(1+OFFSET(Portfolio_Math!AS$97,$O$195,0,$O227-$O$196,1))/GEOMEAN(1+OFFSET(Portfolio_Math!$AS$97,$O$195,0,$O227-$O$196,1)), 1+ROW()-ROW(W$197)), NA())</f>
        <v>100</v>
      </c>
    </row>
    <row r="228" spans="3:23" ht="13" customHeight="1">
      <c r="C228" s="165">
        <f t="shared" si="19"/>
        <v>2000</v>
      </c>
      <c r="E228" s="643">
        <f t="array" aca="1" ref="E228" ca="1">IF(AND(ISNUMBER($C228), E$196), E$195*POWER(GEOMEAN(1+OFFSET(Portfolio_Math!AA$97,$C$195,0,$C228-$C$196,1))/GEOMEAN(1+OFFSET(Portfolio_Math!$AG$97,$C$195,0,$C228-$C$196,1)), 1+ROW()-ROW(E$197)), NA())</f>
        <v>341285.98726450122</v>
      </c>
      <c r="F228" s="643">
        <f t="array" aca="1" ref="F228" ca="1">IF(AND(ISNUMBER($C228), F$196), F$195*POWER(GEOMEAN(1+OFFSET(Portfolio_Math!AB$97,$C$195,0,$C228-$C$196,1))/GEOMEAN(1+OFFSET(Portfolio_Math!$AG$97,$C$195,0,$C228-$C$196,1)), 1+ROW()-ROW(F$197)), NA())</f>
        <v>405928.86749088648</v>
      </c>
      <c r="G228" s="643">
        <f t="array" aca="1" ref="G228" ca="1">IF(AND(ISNUMBER($C228), G$196), G$195*POWER(GEOMEAN(1+OFFSET(Portfolio_Math!AC$97,$C$195,0,$C228-$C$196,1))/GEOMEAN(1+OFFSET(Portfolio_Math!$AG$97,$C$195,0,$C228-$C$196,1)), 1+ROW()-ROW(G$197)), NA())</f>
        <v>437156.66024042683</v>
      </c>
      <c r="H228" s="643">
        <f t="array" aca="1" ref="H228" ca="1">IF(AND(ISNUMBER($C228), H$196), H$195*POWER(GEOMEAN(1+OFFSET(Portfolio_Math!AD$97,$C$195,0,$C228-$C$196,1))/GEOMEAN(1+OFFSET(Portfolio_Math!$AG$97,$C$195,0,$C228-$C$196,1)), 1+ROW()-ROW(H$197)), NA())</f>
        <v>377641.15531618783</v>
      </c>
      <c r="I228" s="643">
        <f t="array" aca="1" ref="I228" ca="1">IF(AND(ISNUMBER($C228), I$196), I$195*POWER(GEOMEAN(1+OFFSET(Portfolio_Math!AE$97,$C$195,0,$C228-$C$196,1))/GEOMEAN(1+OFFSET(Portfolio_Math!$AG$97,$C$195,0,$C228-$C$196,1)), 1+ROW()-ROW(I$197)), NA())</f>
        <v>310857.95136968273</v>
      </c>
      <c r="J228" s="642"/>
      <c r="K228" s="643">
        <f t="array" aca="1" ref="K228" ca="1">IF(AND(ISNUMBER($C228), K$196), K$195*POWER(GEOMEAN(1+OFFSET(Portfolio_Math!AG$97,$C$195,0,$C228-$C$196,1))/GEOMEAN(1+OFFSET(Portfolio_Math!$AG$97,$C$195,0,$C228-$C$196,1)), 1+ROW()-ROW(K$197)), NA())</f>
        <v>10000</v>
      </c>
      <c r="O228" s="165">
        <f t="shared" si="20"/>
        <v>2015</v>
      </c>
      <c r="Q228" s="643">
        <f t="array" aca="1" ref="Q228" ca="1">IF(AND(ISNUMBER($O228), Q$196), Q$195*POWER(GEOMEAN(1+OFFSET(Portfolio_Math!AM$97,$O$195,0,$O228-$O$196,1))/GEOMEAN(1+OFFSET(Portfolio_Math!$AS$97,$O$195,0,$O228-$O$196,1)), 1+ROW()-ROW(Q$197)), NA())</f>
        <v>92.938177126326735</v>
      </c>
      <c r="R228" s="643">
        <f t="array" aca="1" ref="R228" ca="1">IF(AND(ISNUMBER($O228), R$196), R$195*POWER(GEOMEAN(1+OFFSET(Portfolio_Math!AN$97,$O$195,0,$O228-$O$196,1))/GEOMEAN(1+OFFSET(Portfolio_Math!$AS$97,$O$195,0,$O228-$O$196,1)), 1+ROW()-ROW(R$197)), NA())</f>
        <v>52.617339160290655</v>
      </c>
      <c r="S228" s="643">
        <f t="array" aca="1" ref="S228" ca="1">IF(AND(ISNUMBER($O228), S$196), S$195*POWER(GEOMEAN(1+OFFSET(Portfolio_Math!AO$97,$O$195,0,$O228-$O$196,1))/GEOMEAN(1+OFFSET(Portfolio_Math!$AS$97,$O$195,0,$O228-$O$196,1)), 1+ROW()-ROW(S$197)), NA())</f>
        <v>133.18273561719101</v>
      </c>
      <c r="T228" s="643">
        <f t="array" aca="1" ref="T228" ca="1">IF(AND(ISNUMBER($O228), T$196), T$195*POWER(GEOMEAN(1+OFFSET(Portfolio_Math!AP$97,$O$195,0,$O228-$O$196,1))/GEOMEAN(1+OFFSET(Portfolio_Math!$AS$97,$O$195,0,$O228-$O$196,1)), 1+ROW()-ROW(T$197)), NA())</f>
        <v>129.82181540131802</v>
      </c>
      <c r="U228" s="643">
        <f t="array" aca="1" ref="U228" ca="1">IF(AND(ISNUMBER($O228), U$196), U$195*POWER(GEOMEAN(1+OFFSET(Portfolio_Math!AQ$97,$O$195,0,$O228-$O$196,1))/GEOMEAN(1+OFFSET(Portfolio_Math!$AS$97,$O$195,0,$O228-$O$196,1)), 1+ROW()-ROW(U$197)), NA())</f>
        <v>54.960080283297785</v>
      </c>
      <c r="V228" s="644"/>
      <c r="W228" s="643">
        <f t="array" aca="1" ref="W228" ca="1">IF(AND(ISNUMBER($O228), W$196), W$195*POWER(GEOMEAN(1+OFFSET(Portfolio_Math!AS$97,$O$195,0,$O228-$O$196,1))/GEOMEAN(1+OFFSET(Portfolio_Math!$AS$97,$O$195,0,$O228-$O$196,1)), 1+ROW()-ROW(W$197)), NA())</f>
        <v>100</v>
      </c>
    </row>
    <row r="229" spans="3:23" ht="13" customHeight="1">
      <c r="C229" s="165">
        <f t="shared" si="19"/>
        <v>2001</v>
      </c>
      <c r="E229" s="643">
        <f t="array" aca="1" ref="E229" ca="1">IF(AND(ISNUMBER($C229), E$196), E$195*POWER(GEOMEAN(1+OFFSET(Portfolio_Math!AA$97,$C$195,0,$C229-$C$196,1))/GEOMEAN(1+OFFSET(Portfolio_Math!$AG$97,$C$195,0,$C229-$C$196,1)), 1+ROW()-ROW(E$197)), NA())</f>
        <v>305645.40334255114</v>
      </c>
      <c r="F229" s="643">
        <f t="array" aca="1" ref="F229" ca="1">IF(AND(ISNUMBER($C229), F$196), F$195*POWER(GEOMEAN(1+OFFSET(Portfolio_Math!AB$97,$C$195,0,$C229-$C$196,1))/GEOMEAN(1+OFFSET(Portfolio_Math!$AG$97,$C$195,0,$C229-$C$196,1)), 1+ROW()-ROW(F$197)), NA())</f>
        <v>386054.56753664586</v>
      </c>
      <c r="G229" s="643">
        <f t="array" aca="1" ref="G229" ca="1">IF(AND(ISNUMBER($C229), G$196), G$195*POWER(GEOMEAN(1+OFFSET(Portfolio_Math!AC$97,$C$195,0,$C229-$C$196,1))/GEOMEAN(1+OFFSET(Portfolio_Math!$AG$97,$C$195,0,$C229-$C$196,1)), 1+ROW()-ROW(G$197)), NA())</f>
        <v>421525.2524373309</v>
      </c>
      <c r="H229" s="643">
        <f t="array" aca="1" ref="H229" ca="1">IF(AND(ISNUMBER($C229), H$196), H$195*POWER(GEOMEAN(1+OFFSET(Portfolio_Math!AD$97,$C$195,0,$C229-$C$196,1))/GEOMEAN(1+OFFSET(Portfolio_Math!$AG$97,$C$195,0,$C229-$C$196,1)), 1+ROW()-ROW(H$197)), NA())</f>
        <v>376945.05815511476</v>
      </c>
      <c r="I229" s="643">
        <f t="array" aca="1" ref="I229" ca="1">IF(AND(ISNUMBER($C229), I$196), I$195*POWER(GEOMEAN(1+OFFSET(Portfolio_Math!AE$97,$C$195,0,$C229-$C$196,1))/GEOMEAN(1+OFFSET(Portfolio_Math!$AG$97,$C$195,0,$C229-$C$196,1)), 1+ROW()-ROW(I$197)), NA())</f>
        <v>299299.87288367277</v>
      </c>
      <c r="J229" s="642"/>
      <c r="K229" s="643">
        <f t="array" aca="1" ref="K229" ca="1">IF(AND(ISNUMBER($C229), K$196), K$195*POWER(GEOMEAN(1+OFFSET(Portfolio_Math!AG$97,$C$195,0,$C229-$C$196,1))/GEOMEAN(1+OFFSET(Portfolio_Math!$AG$97,$C$195,0,$C229-$C$196,1)), 1+ROW()-ROW(K$197)), NA())</f>
        <v>10000</v>
      </c>
      <c r="O229" s="165">
        <f t="shared" si="20"/>
        <v>2016</v>
      </c>
      <c r="Q229" s="643">
        <f t="array" aca="1" ref="Q229" ca="1">IF(AND(ISNUMBER($O229), Q$196), Q$195*POWER(GEOMEAN(1+OFFSET(Portfolio_Math!AM$97,$O$195,0,$O229-$O$196,1))/GEOMEAN(1+OFFSET(Portfolio_Math!$AS$97,$O$195,0,$O229-$O$196,1)), 1+ROW()-ROW(Q$197)), NA())</f>
        <v>93.7269097189467</v>
      </c>
      <c r="R229" s="643">
        <f t="array" aca="1" ref="R229" ca="1">IF(AND(ISNUMBER($O229), R$196), R$195*POWER(GEOMEAN(1+OFFSET(Portfolio_Math!AN$97,$O$195,0,$O229-$O$196,1))/GEOMEAN(1+OFFSET(Portfolio_Math!$AS$97,$O$195,0,$O229-$O$196,1)), 1+ROW()-ROW(R$197)), NA())</f>
        <v>51.248224316323473</v>
      </c>
      <c r="S229" s="643">
        <f t="array" aca="1" ref="S229" ca="1">IF(AND(ISNUMBER($O229), S$196), S$195*POWER(GEOMEAN(1+OFFSET(Portfolio_Math!AO$97,$O$195,0,$O229-$O$196,1))/GEOMEAN(1+OFFSET(Portfolio_Math!$AS$97,$O$195,0,$O229-$O$196,1)), 1+ROW()-ROW(S$197)), NA())</f>
        <v>134.29153362760897</v>
      </c>
      <c r="T229" s="643">
        <f t="array" aca="1" ref="T229" ca="1">IF(AND(ISNUMBER($O229), T$196), T$195*POWER(GEOMEAN(1+OFFSET(Portfolio_Math!AP$97,$O$195,0,$O229-$O$196,1))/GEOMEAN(1+OFFSET(Portfolio_Math!$AS$97,$O$195,0,$O229-$O$196,1)), 1+ROW()-ROW(T$197)), NA())</f>
        <v>130.51627774607837</v>
      </c>
      <c r="U229" s="643">
        <f t="array" aca="1" ref="U229" ca="1">IF(AND(ISNUMBER($O229), U$196), U$195*POWER(GEOMEAN(1+OFFSET(Portfolio_Math!AQ$97,$O$195,0,$O229-$O$196,1))/GEOMEAN(1+OFFSET(Portfolio_Math!$AS$97,$O$195,0,$O229-$O$196,1)), 1+ROW()-ROW(U$197)), NA())</f>
        <v>53.370303777806129</v>
      </c>
      <c r="V229" s="644"/>
      <c r="W229" s="643">
        <f t="array" aca="1" ref="W229" ca="1">IF(AND(ISNUMBER($O229), W$196), W$195*POWER(GEOMEAN(1+OFFSET(Portfolio_Math!AS$97,$O$195,0,$O229-$O$196,1))/GEOMEAN(1+OFFSET(Portfolio_Math!$AS$97,$O$195,0,$O229-$O$196,1)), 1+ROW()-ROW(W$197)), NA())</f>
        <v>100</v>
      </c>
    </row>
    <row r="230" spans="3:23" ht="13" customHeight="1">
      <c r="C230" s="165">
        <f t="shared" ref="C230:C261" si="21">IF(ROW()-ROW(C$197)&gt;E$87, NA(), C229+1)</f>
        <v>2002</v>
      </c>
      <c r="E230" s="643">
        <f t="array" aca="1" ref="E230" ca="1">IF(AND(ISNUMBER($C230), E$196), E$195*POWER(GEOMEAN(1+OFFSET(Portfolio_Math!AA$97,$C$195,0,$C230-$C$196,1))/GEOMEAN(1+OFFSET(Portfolio_Math!$AG$97,$C$195,0,$C230-$C$196,1)), 1+ROW()-ROW(E$197)), NA())</f>
        <v>262858.54930369399</v>
      </c>
      <c r="F230" s="643">
        <f t="array" aca="1" ref="F230" ca="1">IF(AND(ISNUMBER($C230), F$196), F$195*POWER(GEOMEAN(1+OFFSET(Portfolio_Math!AB$97,$C$195,0,$C230-$C$196,1))/GEOMEAN(1+OFFSET(Portfolio_Math!$AG$97,$C$195,0,$C230-$C$196,1)), 1+ROW()-ROW(F$197)), NA())</f>
        <v>340187.4125049829</v>
      </c>
      <c r="G230" s="643">
        <f t="array" aca="1" ref="G230" ca="1">IF(AND(ISNUMBER($C230), G$196), G$195*POWER(GEOMEAN(1+OFFSET(Portfolio_Math!AC$97,$C$195,0,$C230-$C$196,1))/GEOMEAN(1+OFFSET(Portfolio_Math!$AG$97,$C$195,0,$C230-$C$196,1)), 1+ROW()-ROW(G$197)), NA())</f>
        <v>367408.7437157823</v>
      </c>
      <c r="H230" s="643">
        <f t="array" aca="1" ref="H230" ca="1">IF(AND(ISNUMBER($C230), H$196), H$195*POWER(GEOMEAN(1+OFFSET(Portfolio_Math!AD$97,$C$195,0,$C230-$C$196,1))/GEOMEAN(1+OFFSET(Portfolio_Math!$AG$97,$C$195,0,$C230-$C$196,1)), 1+ROW()-ROW(H$197)), NA())</f>
        <v>348843.69208290381</v>
      </c>
      <c r="I230" s="643">
        <f t="array" aca="1" ref="I230" ca="1">IF(AND(ISNUMBER($C230), I$196), I$195*POWER(GEOMEAN(1+OFFSET(Portfolio_Math!AE$97,$C$195,0,$C230-$C$196,1))/GEOMEAN(1+OFFSET(Portfolio_Math!$AG$97,$C$195,0,$C230-$C$196,1)), 1+ROW()-ROW(I$197)), NA())</f>
        <v>279186.22063318617</v>
      </c>
      <c r="J230" s="642"/>
      <c r="K230" s="643">
        <f t="array" aca="1" ref="K230" ca="1">IF(AND(ISNUMBER($C230), K$196), K$195*POWER(GEOMEAN(1+OFFSET(Portfolio_Math!AG$97,$C$195,0,$C230-$C$196,1))/GEOMEAN(1+OFFSET(Portfolio_Math!$AG$97,$C$195,0,$C230-$C$196,1)), 1+ROW()-ROW(K$197)), NA())</f>
        <v>10000</v>
      </c>
      <c r="O230" s="165" t="e">
        <f t="shared" ref="O230:O261" si="22">IF(ROW()-ROW(O$197)&gt;Q$87, NA(), O229+1)</f>
        <v>#N/A</v>
      </c>
      <c r="Q230" s="643" t="e">
        <f t="array" aca="1" ref="Q230" ca="1">IF(AND(ISNUMBER($O230), Q$196), Q$195*POWER(GEOMEAN(1+OFFSET(Portfolio_Math!AM$97,$O$195,0,$O230-$O$196,1))/GEOMEAN(1+OFFSET(Portfolio_Math!$AS$97,$O$195,0,$O230-$O$196,1)), 1+ROW()-ROW(Q$197)), NA())</f>
        <v>#N/A</v>
      </c>
      <c r="R230" s="643" t="e">
        <f t="array" aca="1" ref="R230" ca="1">IF(AND(ISNUMBER($O230), R$196), R$195*POWER(GEOMEAN(1+OFFSET(Portfolio_Math!AN$97,$O$195,0,$O230-$O$196,1))/GEOMEAN(1+OFFSET(Portfolio_Math!$AS$97,$O$195,0,$O230-$O$196,1)), 1+ROW()-ROW(R$197)), NA())</f>
        <v>#N/A</v>
      </c>
      <c r="S230" s="643" t="e">
        <f t="array" aca="1" ref="S230" ca="1">IF(AND(ISNUMBER($O230), S$196), S$195*POWER(GEOMEAN(1+OFFSET(Portfolio_Math!AO$97,$O$195,0,$O230-$O$196,1))/GEOMEAN(1+OFFSET(Portfolio_Math!$AS$97,$O$195,0,$O230-$O$196,1)), 1+ROW()-ROW(S$197)), NA())</f>
        <v>#N/A</v>
      </c>
      <c r="T230" s="643" t="e">
        <f t="array" aca="1" ref="T230" ca="1">IF(AND(ISNUMBER($O230), T$196), T$195*POWER(GEOMEAN(1+OFFSET(Portfolio_Math!AP$97,$O$195,0,$O230-$O$196,1))/GEOMEAN(1+OFFSET(Portfolio_Math!$AS$97,$O$195,0,$O230-$O$196,1)), 1+ROW()-ROW(T$197)), NA())</f>
        <v>#N/A</v>
      </c>
      <c r="U230" s="643" t="e">
        <f t="array" aca="1" ref="U230" ca="1">IF(AND(ISNUMBER($O230), U$196), U$195*POWER(GEOMEAN(1+OFFSET(Portfolio_Math!AQ$97,$O$195,0,$O230-$O$196,1))/GEOMEAN(1+OFFSET(Portfolio_Math!$AS$97,$O$195,0,$O230-$O$196,1)), 1+ROW()-ROW(U$197)), NA())</f>
        <v>#N/A</v>
      </c>
      <c r="V230" s="644"/>
      <c r="W230" s="643" t="e">
        <f t="array" aca="1" ref="W230" ca="1">IF(AND(ISNUMBER($O230), W$196), W$195*POWER(GEOMEAN(1+OFFSET(Portfolio_Math!AS$97,$O$195,0,$O230-$O$196,1))/GEOMEAN(1+OFFSET(Portfolio_Math!$AS$97,$O$195,0,$O230-$O$196,1)), 1+ROW()-ROW(W$197)), NA())</f>
        <v>#N/A</v>
      </c>
    </row>
    <row r="231" spans="3:23" ht="13" customHeight="1">
      <c r="C231" s="165">
        <f t="shared" si="21"/>
        <v>2003</v>
      </c>
      <c r="E231" s="643">
        <f t="array" aca="1" ref="E231" ca="1">IF(AND(ISNUMBER($C231), E$196), E$195*POWER(GEOMEAN(1+OFFSET(Portfolio_Math!AA$97,$C$195,0,$C231-$C$196,1))/GEOMEAN(1+OFFSET(Portfolio_Math!$AG$97,$C$195,0,$C231-$C$196,1)), 1+ROW()-ROW(E$197)), NA())</f>
        <v>339512.79474645486</v>
      </c>
      <c r="F231" s="643">
        <f t="array" aca="1" ref="F231" ca="1">IF(AND(ISNUMBER($C231), F$196), F$195*POWER(GEOMEAN(1+OFFSET(Portfolio_Math!AB$97,$C$195,0,$C231-$C$196,1))/GEOMEAN(1+OFFSET(Portfolio_Math!$AG$97,$C$195,0,$C231-$C$196,1)), 1+ROW()-ROW(F$197)), NA())</f>
        <v>439930.59744315431</v>
      </c>
      <c r="G231" s="643">
        <f t="array" aca="1" ref="G231" ca="1">IF(AND(ISNUMBER($C231), G$196), G$195*POWER(GEOMEAN(1+OFFSET(Portfolio_Math!AC$97,$C$195,0,$C231-$C$196,1))/GEOMEAN(1+OFFSET(Portfolio_Math!$AG$97,$C$195,0,$C231-$C$196,1)), 1+ROW()-ROW(G$197)), NA())</f>
        <v>486928.52813163539</v>
      </c>
      <c r="H231" s="643">
        <f t="array" aca="1" ref="H231" ca="1">IF(AND(ISNUMBER($C231), H$196), H$195*POWER(GEOMEAN(1+OFFSET(Portfolio_Math!AD$97,$C$195,0,$C231-$C$196,1))/GEOMEAN(1+OFFSET(Portfolio_Math!$AG$97,$C$195,0,$C231-$C$196,1)), 1+ROW()-ROW(H$197)), NA())</f>
        <v>444058.91408248886</v>
      </c>
      <c r="I231" s="643">
        <f t="array" aca="1" ref="I231" ca="1">IF(AND(ISNUMBER($C231), I$196), I$195*POWER(GEOMEAN(1+OFFSET(Portfolio_Math!AE$97,$C$195,0,$C231-$C$196,1))/GEOMEAN(1+OFFSET(Portfolio_Math!$AG$97,$C$195,0,$C231-$C$196,1)), 1+ROW()-ROW(I$197)), NA())</f>
        <v>349304.39173381595</v>
      </c>
      <c r="J231" s="642"/>
      <c r="K231" s="643">
        <f t="array" aca="1" ref="K231" ca="1">IF(AND(ISNUMBER($C231), K$196), K$195*POWER(GEOMEAN(1+OFFSET(Portfolio_Math!AG$97,$C$195,0,$C231-$C$196,1))/GEOMEAN(1+OFFSET(Portfolio_Math!$AG$97,$C$195,0,$C231-$C$196,1)), 1+ROW()-ROW(K$197)), NA())</f>
        <v>10000</v>
      </c>
      <c r="O231" s="165" t="e">
        <f t="shared" si="22"/>
        <v>#N/A</v>
      </c>
      <c r="Q231" s="643" t="e">
        <f t="array" aca="1" ref="Q231" ca="1">IF(AND(ISNUMBER($O231), Q$196), Q$195*POWER(GEOMEAN(1+OFFSET(Portfolio_Math!AM$97,$O$195,0,$O231-$O$196,1))/GEOMEAN(1+OFFSET(Portfolio_Math!$AS$97,$O$195,0,$O231-$O$196,1)), 1+ROW()-ROW(Q$197)), NA())</f>
        <v>#N/A</v>
      </c>
      <c r="R231" s="643" t="e">
        <f t="array" aca="1" ref="R231" ca="1">IF(AND(ISNUMBER($O231), R$196), R$195*POWER(GEOMEAN(1+OFFSET(Portfolio_Math!AN$97,$O$195,0,$O231-$O$196,1))/GEOMEAN(1+OFFSET(Portfolio_Math!$AS$97,$O$195,0,$O231-$O$196,1)), 1+ROW()-ROW(R$197)), NA())</f>
        <v>#N/A</v>
      </c>
      <c r="S231" s="643" t="e">
        <f t="array" aca="1" ref="S231" ca="1">IF(AND(ISNUMBER($O231), S$196), S$195*POWER(GEOMEAN(1+OFFSET(Portfolio_Math!AO$97,$O$195,0,$O231-$O$196,1))/GEOMEAN(1+OFFSET(Portfolio_Math!$AS$97,$O$195,0,$O231-$O$196,1)), 1+ROW()-ROW(S$197)), NA())</f>
        <v>#N/A</v>
      </c>
      <c r="T231" s="643" t="e">
        <f t="array" aca="1" ref="T231" ca="1">IF(AND(ISNUMBER($O231), T$196), T$195*POWER(GEOMEAN(1+OFFSET(Portfolio_Math!AP$97,$O$195,0,$O231-$O$196,1))/GEOMEAN(1+OFFSET(Portfolio_Math!$AS$97,$O$195,0,$O231-$O$196,1)), 1+ROW()-ROW(T$197)), NA())</f>
        <v>#N/A</v>
      </c>
      <c r="U231" s="643" t="e">
        <f t="array" aca="1" ref="U231" ca="1">IF(AND(ISNUMBER($O231), U$196), U$195*POWER(GEOMEAN(1+OFFSET(Portfolio_Math!AQ$97,$O$195,0,$O231-$O$196,1))/GEOMEAN(1+OFFSET(Portfolio_Math!$AS$97,$O$195,0,$O231-$O$196,1)), 1+ROW()-ROW(U$197)), NA())</f>
        <v>#N/A</v>
      </c>
      <c r="V231" s="644"/>
      <c r="W231" s="643" t="e">
        <f t="array" aca="1" ref="W231" ca="1">IF(AND(ISNUMBER($O231), W$196), W$195*POWER(GEOMEAN(1+OFFSET(Portfolio_Math!AS$97,$O$195,0,$O231-$O$196,1))/GEOMEAN(1+OFFSET(Portfolio_Math!$AS$97,$O$195,0,$O231-$O$196,1)), 1+ROW()-ROW(W$197)), NA())</f>
        <v>#N/A</v>
      </c>
    </row>
    <row r="232" spans="3:23" ht="13" customHeight="1">
      <c r="C232" s="165">
        <f t="shared" si="21"/>
        <v>2004</v>
      </c>
      <c r="E232" s="643">
        <f t="array" aca="1" ref="E232" ca="1">IF(AND(ISNUMBER($C232), E$196), E$195*POWER(GEOMEAN(1+OFFSET(Portfolio_Math!AA$97,$C$195,0,$C232-$C$196,1))/GEOMEAN(1+OFFSET(Portfolio_Math!$AG$97,$C$195,0,$C232-$C$196,1)), 1+ROW()-ROW(E$197)), NA())</f>
        <v>385133.78399233497</v>
      </c>
      <c r="F232" s="643">
        <f t="array" aca="1" ref="F232" ca="1">IF(AND(ISNUMBER($C232), F$196), F$195*POWER(GEOMEAN(1+OFFSET(Portfolio_Math!AB$97,$C$195,0,$C232-$C$196,1))/GEOMEAN(1+OFFSET(Portfolio_Math!$AG$97,$C$195,0,$C232-$C$196,1)), 1+ROW()-ROW(F$197)), NA())</f>
        <v>507944.92960841657</v>
      </c>
      <c r="G232" s="643">
        <f t="array" aca="1" ref="G232" ca="1">IF(AND(ISNUMBER($C232), G$196), G$195*POWER(GEOMEAN(1+OFFSET(Portfolio_Math!AC$97,$C$195,0,$C232-$C$196,1))/GEOMEAN(1+OFFSET(Portfolio_Math!$AG$97,$C$195,0,$C232-$C$196,1)), 1+ROW()-ROW(G$197)), NA())</f>
        <v>567287.87225082715</v>
      </c>
      <c r="H232" s="643">
        <f t="array" aca="1" ref="H232" ca="1">IF(AND(ISNUMBER($C232), H$196), H$195*POWER(GEOMEAN(1+OFFSET(Portfolio_Math!AD$97,$C$195,0,$C232-$C$196,1))/GEOMEAN(1+OFFSET(Portfolio_Math!$AG$97,$C$195,0,$C232-$C$196,1)), 1+ROW()-ROW(H$197)), NA())</f>
        <v>513554.94704885513</v>
      </c>
      <c r="I232" s="643">
        <f t="array" aca="1" ref="I232" ca="1">IF(AND(ISNUMBER($C232), I$196), I$195*POWER(GEOMEAN(1+OFFSET(Portfolio_Math!AE$97,$C$195,0,$C232-$C$196,1))/GEOMEAN(1+OFFSET(Portfolio_Math!$AG$97,$C$195,0,$C232-$C$196,1)), 1+ROW()-ROW(I$197)), NA())</f>
        <v>395447.01550785545</v>
      </c>
      <c r="J232" s="642"/>
      <c r="K232" s="643">
        <f t="array" aca="1" ref="K232" ca="1">IF(AND(ISNUMBER($C232), K$196), K$195*POWER(GEOMEAN(1+OFFSET(Portfolio_Math!AG$97,$C$195,0,$C232-$C$196,1))/GEOMEAN(1+OFFSET(Portfolio_Math!$AG$97,$C$195,0,$C232-$C$196,1)), 1+ROW()-ROW(K$197)), NA())</f>
        <v>10000</v>
      </c>
      <c r="O232" s="165" t="e">
        <f t="shared" si="22"/>
        <v>#N/A</v>
      </c>
      <c r="Q232" s="643" t="e">
        <f t="array" aca="1" ref="Q232" ca="1">IF(AND(ISNUMBER($O232), Q$196), Q$195*POWER(GEOMEAN(1+OFFSET(Portfolio_Math!AM$97,$O$195,0,$O232-$O$196,1))/GEOMEAN(1+OFFSET(Portfolio_Math!$AS$97,$O$195,0,$O232-$O$196,1)), 1+ROW()-ROW(Q$197)), NA())</f>
        <v>#N/A</v>
      </c>
      <c r="R232" s="643" t="e">
        <f t="array" aca="1" ref="R232" ca="1">IF(AND(ISNUMBER($O232), R$196), R$195*POWER(GEOMEAN(1+OFFSET(Portfolio_Math!AN$97,$O$195,0,$O232-$O$196,1))/GEOMEAN(1+OFFSET(Portfolio_Math!$AS$97,$O$195,0,$O232-$O$196,1)), 1+ROW()-ROW(R$197)), NA())</f>
        <v>#N/A</v>
      </c>
      <c r="S232" s="643" t="e">
        <f t="array" aca="1" ref="S232" ca="1">IF(AND(ISNUMBER($O232), S$196), S$195*POWER(GEOMEAN(1+OFFSET(Portfolio_Math!AO$97,$O$195,0,$O232-$O$196,1))/GEOMEAN(1+OFFSET(Portfolio_Math!$AS$97,$O$195,0,$O232-$O$196,1)), 1+ROW()-ROW(S$197)), NA())</f>
        <v>#N/A</v>
      </c>
      <c r="T232" s="643" t="e">
        <f t="array" aca="1" ref="T232" ca="1">IF(AND(ISNUMBER($O232), T$196), T$195*POWER(GEOMEAN(1+OFFSET(Portfolio_Math!AP$97,$O$195,0,$O232-$O$196,1))/GEOMEAN(1+OFFSET(Portfolio_Math!$AS$97,$O$195,0,$O232-$O$196,1)), 1+ROW()-ROW(T$197)), NA())</f>
        <v>#N/A</v>
      </c>
      <c r="U232" s="643" t="e">
        <f t="array" aca="1" ref="U232" ca="1">IF(AND(ISNUMBER($O232), U$196), U$195*POWER(GEOMEAN(1+OFFSET(Portfolio_Math!AQ$97,$O$195,0,$O232-$O$196,1))/GEOMEAN(1+OFFSET(Portfolio_Math!$AS$97,$O$195,0,$O232-$O$196,1)), 1+ROW()-ROW(U$197)), NA())</f>
        <v>#N/A</v>
      </c>
      <c r="V232" s="644"/>
      <c r="W232" s="643" t="e">
        <f t="array" aca="1" ref="W232" ca="1">IF(AND(ISNUMBER($O232), W$196), W$195*POWER(GEOMEAN(1+OFFSET(Portfolio_Math!AS$97,$O$195,0,$O232-$O$196,1))/GEOMEAN(1+OFFSET(Portfolio_Math!$AS$97,$O$195,0,$O232-$O$196,1)), 1+ROW()-ROW(W$197)), NA())</f>
        <v>#N/A</v>
      </c>
    </row>
    <row r="233" spans="3:23" ht="13" customHeight="1">
      <c r="C233" s="165">
        <f t="shared" si="21"/>
        <v>2005</v>
      </c>
      <c r="E233" s="643">
        <f t="array" aca="1" ref="E233" ca="1">IF(AND(ISNUMBER($C233), E$196), E$195*POWER(GEOMEAN(1+OFFSET(Portfolio_Math!AA$97,$C$195,0,$C233-$C$196,1))/GEOMEAN(1+OFFSET(Portfolio_Math!$AG$97,$C$195,0,$C233-$C$196,1)), 1+ROW()-ROW(E$197)), NA())</f>
        <v>416217.16353836982</v>
      </c>
      <c r="F233" s="643">
        <f t="array" aca="1" ref="F233" ca="1">IF(AND(ISNUMBER($C233), F$196), F$195*POWER(GEOMEAN(1+OFFSET(Portfolio_Math!AB$97,$C$195,0,$C233-$C$196,1))/GEOMEAN(1+OFFSET(Portfolio_Math!$AG$97,$C$195,0,$C233-$C$196,1)), 1+ROW()-ROW(F$197)), NA())</f>
        <v>549790.06362187618</v>
      </c>
      <c r="G233" s="643">
        <f t="array" aca="1" ref="G233" ca="1">IF(AND(ISNUMBER($C233), G$196), G$195*POWER(GEOMEAN(1+OFFSET(Portfolio_Math!AC$97,$C$195,0,$C233-$C$196,1))/GEOMEAN(1+OFFSET(Portfolio_Math!$AG$97,$C$195,0,$C233-$C$196,1)), 1+ROW()-ROW(G$197)), NA())</f>
        <v>616505.95328753593</v>
      </c>
      <c r="H233" s="643">
        <f t="array" aca="1" ref="H233" ca="1">IF(AND(ISNUMBER($C233), H$196), H$195*POWER(GEOMEAN(1+OFFSET(Portfolio_Math!AD$97,$C$195,0,$C233-$C$196,1))/GEOMEAN(1+OFFSET(Portfolio_Math!$AG$97,$C$195,0,$C233-$C$196,1)), 1+ROW()-ROW(H$197)), NA())</f>
        <v>550443.02416320681</v>
      </c>
      <c r="I233" s="643">
        <f t="array" aca="1" ref="I233" ca="1">IF(AND(ISNUMBER($C233), I$196), I$195*POWER(GEOMEAN(1+OFFSET(Portfolio_Math!AE$97,$C$195,0,$C233-$C$196,1))/GEOMEAN(1+OFFSET(Portfolio_Math!$AG$97,$C$195,0,$C233-$C$196,1)), 1+ROW()-ROW(I$197)), NA())</f>
        <v>423518.72170407156</v>
      </c>
      <c r="J233" s="642"/>
      <c r="K233" s="643">
        <f t="array" aca="1" ref="K233" ca="1">IF(AND(ISNUMBER($C233), K$196), K$195*POWER(GEOMEAN(1+OFFSET(Portfolio_Math!AG$97,$C$195,0,$C233-$C$196,1))/GEOMEAN(1+OFFSET(Portfolio_Math!$AG$97,$C$195,0,$C233-$C$196,1)), 1+ROW()-ROW(K$197)), NA())</f>
        <v>10000</v>
      </c>
      <c r="O233" s="165" t="e">
        <f t="shared" si="22"/>
        <v>#N/A</v>
      </c>
      <c r="Q233" s="643" t="e">
        <f t="array" aca="1" ref="Q233" ca="1">IF(AND(ISNUMBER($O233), Q$196), Q$195*POWER(GEOMEAN(1+OFFSET(Portfolio_Math!AM$97,$O$195,0,$O233-$O$196,1))/GEOMEAN(1+OFFSET(Portfolio_Math!$AS$97,$O$195,0,$O233-$O$196,1)), 1+ROW()-ROW(Q$197)), NA())</f>
        <v>#N/A</v>
      </c>
      <c r="R233" s="643" t="e">
        <f t="array" aca="1" ref="R233" ca="1">IF(AND(ISNUMBER($O233), R$196), R$195*POWER(GEOMEAN(1+OFFSET(Portfolio_Math!AN$97,$O$195,0,$O233-$O$196,1))/GEOMEAN(1+OFFSET(Portfolio_Math!$AS$97,$O$195,0,$O233-$O$196,1)), 1+ROW()-ROW(R$197)), NA())</f>
        <v>#N/A</v>
      </c>
      <c r="S233" s="643" t="e">
        <f t="array" aca="1" ref="S233" ca="1">IF(AND(ISNUMBER($O233), S$196), S$195*POWER(GEOMEAN(1+OFFSET(Portfolio_Math!AO$97,$O$195,0,$O233-$O$196,1))/GEOMEAN(1+OFFSET(Portfolio_Math!$AS$97,$O$195,0,$O233-$O$196,1)), 1+ROW()-ROW(S$197)), NA())</f>
        <v>#N/A</v>
      </c>
      <c r="T233" s="643" t="e">
        <f t="array" aca="1" ref="T233" ca="1">IF(AND(ISNUMBER($O233), T$196), T$195*POWER(GEOMEAN(1+OFFSET(Portfolio_Math!AP$97,$O$195,0,$O233-$O$196,1))/GEOMEAN(1+OFFSET(Portfolio_Math!$AS$97,$O$195,0,$O233-$O$196,1)), 1+ROW()-ROW(T$197)), NA())</f>
        <v>#N/A</v>
      </c>
      <c r="U233" s="643" t="e">
        <f t="array" aca="1" ref="U233" ca="1">IF(AND(ISNUMBER($O233), U$196), U$195*POWER(GEOMEAN(1+OFFSET(Portfolio_Math!AQ$97,$O$195,0,$O233-$O$196,1))/GEOMEAN(1+OFFSET(Portfolio_Math!$AS$97,$O$195,0,$O233-$O$196,1)), 1+ROW()-ROW(U$197)), NA())</f>
        <v>#N/A</v>
      </c>
      <c r="V233" s="644"/>
      <c r="W233" s="643" t="e">
        <f t="array" aca="1" ref="W233" ca="1">IF(AND(ISNUMBER($O233), W$196), W$195*POWER(GEOMEAN(1+OFFSET(Portfolio_Math!AS$97,$O$195,0,$O233-$O$196,1))/GEOMEAN(1+OFFSET(Portfolio_Math!$AS$97,$O$195,0,$O233-$O$196,1)), 1+ROW()-ROW(W$197)), NA())</f>
        <v>#N/A</v>
      </c>
    </row>
    <row r="234" spans="3:23" ht="13" customHeight="1">
      <c r="C234" s="165">
        <f t="shared" si="21"/>
        <v>2006</v>
      </c>
      <c r="E234" s="643">
        <f t="array" aca="1" ref="E234" ca="1">IF(AND(ISNUMBER($C234), E$196), E$195*POWER(GEOMEAN(1+OFFSET(Portfolio_Math!AA$97,$C$195,0,$C234-$C$196,1))/GEOMEAN(1+OFFSET(Portfolio_Math!$AG$97,$C$195,0,$C234-$C$196,1)), 1+ROW()-ROW(E$197)), NA())</f>
        <v>486007.6841586348</v>
      </c>
      <c r="F234" s="643">
        <f t="array" aca="1" ref="F234" ca="1">IF(AND(ISNUMBER($C234), F$196), F$195*POWER(GEOMEAN(1+OFFSET(Portfolio_Math!AB$97,$C$195,0,$C234-$C$196,1))/GEOMEAN(1+OFFSET(Portfolio_Math!$AG$97,$C$195,0,$C234-$C$196,1)), 1+ROW()-ROW(F$197)), NA())</f>
        <v>644218.81968834507</v>
      </c>
      <c r="G234" s="643">
        <f t="array" aca="1" ref="G234" ca="1">IF(AND(ISNUMBER($C234), G$196), G$195*POWER(GEOMEAN(1+OFFSET(Portfolio_Math!AC$97,$C$195,0,$C234-$C$196,1))/GEOMEAN(1+OFFSET(Portfolio_Math!$AG$97,$C$195,0,$C234-$C$196,1)), 1+ROW()-ROW(G$197)), NA())</f>
        <v>725445.63291906938</v>
      </c>
      <c r="H234" s="643">
        <f t="array" aca="1" ref="H234" ca="1">IF(AND(ISNUMBER($C234), H$196), H$195*POWER(GEOMEAN(1+OFFSET(Portfolio_Math!AD$97,$C$195,0,$C234-$C$196,1))/GEOMEAN(1+OFFSET(Portfolio_Math!$AG$97,$C$195,0,$C234-$C$196,1)), 1+ROW()-ROW(H$197)), NA())</f>
        <v>648429.90590278164</v>
      </c>
      <c r="I234" s="643">
        <f t="array" aca="1" ref="I234" ca="1">IF(AND(ISNUMBER($C234), I$196), I$195*POWER(GEOMEAN(1+OFFSET(Portfolio_Math!AE$97,$C$195,0,$C234-$C$196,1))/GEOMEAN(1+OFFSET(Portfolio_Math!$AG$97,$C$195,0,$C234-$C$196,1)), 1+ROW()-ROW(I$197)), NA())</f>
        <v>486356.82440703094</v>
      </c>
      <c r="J234" s="642"/>
      <c r="K234" s="643">
        <f t="array" aca="1" ref="K234" ca="1">IF(AND(ISNUMBER($C234), K$196), K$195*POWER(GEOMEAN(1+OFFSET(Portfolio_Math!AG$97,$C$195,0,$C234-$C$196,1))/GEOMEAN(1+OFFSET(Portfolio_Math!$AG$97,$C$195,0,$C234-$C$196,1)), 1+ROW()-ROW(K$197)), NA())</f>
        <v>10000</v>
      </c>
      <c r="O234" s="165" t="e">
        <f t="shared" si="22"/>
        <v>#N/A</v>
      </c>
      <c r="Q234" s="643" t="e">
        <f t="array" aca="1" ref="Q234" ca="1">IF(AND(ISNUMBER($O234), Q$196), Q$195*POWER(GEOMEAN(1+OFFSET(Portfolio_Math!AM$97,$O$195,0,$O234-$O$196,1))/GEOMEAN(1+OFFSET(Portfolio_Math!$AS$97,$O$195,0,$O234-$O$196,1)), 1+ROW()-ROW(Q$197)), NA())</f>
        <v>#N/A</v>
      </c>
      <c r="R234" s="643" t="e">
        <f t="array" aca="1" ref="R234" ca="1">IF(AND(ISNUMBER($O234), R$196), R$195*POWER(GEOMEAN(1+OFFSET(Portfolio_Math!AN$97,$O$195,0,$O234-$O$196,1))/GEOMEAN(1+OFFSET(Portfolio_Math!$AS$97,$O$195,0,$O234-$O$196,1)), 1+ROW()-ROW(R$197)), NA())</f>
        <v>#N/A</v>
      </c>
      <c r="S234" s="643" t="e">
        <f t="array" aca="1" ref="S234" ca="1">IF(AND(ISNUMBER($O234), S$196), S$195*POWER(GEOMEAN(1+OFFSET(Portfolio_Math!AO$97,$O$195,0,$O234-$O$196,1))/GEOMEAN(1+OFFSET(Portfolio_Math!$AS$97,$O$195,0,$O234-$O$196,1)), 1+ROW()-ROW(S$197)), NA())</f>
        <v>#N/A</v>
      </c>
      <c r="T234" s="643" t="e">
        <f t="array" aca="1" ref="T234" ca="1">IF(AND(ISNUMBER($O234), T$196), T$195*POWER(GEOMEAN(1+OFFSET(Portfolio_Math!AP$97,$O$195,0,$O234-$O$196,1))/GEOMEAN(1+OFFSET(Portfolio_Math!$AS$97,$O$195,0,$O234-$O$196,1)), 1+ROW()-ROW(T$197)), NA())</f>
        <v>#N/A</v>
      </c>
      <c r="U234" s="643" t="e">
        <f t="array" aca="1" ref="U234" ca="1">IF(AND(ISNUMBER($O234), U$196), U$195*POWER(GEOMEAN(1+OFFSET(Portfolio_Math!AQ$97,$O$195,0,$O234-$O$196,1))/GEOMEAN(1+OFFSET(Portfolio_Math!$AS$97,$O$195,0,$O234-$O$196,1)), 1+ROW()-ROW(U$197)), NA())</f>
        <v>#N/A</v>
      </c>
      <c r="V234" s="644"/>
      <c r="W234" s="643" t="e">
        <f t="array" aca="1" ref="W234" ca="1">IF(AND(ISNUMBER($O234), W$196), W$195*POWER(GEOMEAN(1+OFFSET(Portfolio_Math!AS$97,$O$195,0,$O234-$O$196,1))/GEOMEAN(1+OFFSET(Portfolio_Math!$AS$97,$O$195,0,$O234-$O$196,1)), 1+ROW()-ROW(W$197)), NA())</f>
        <v>#N/A</v>
      </c>
    </row>
    <row r="235" spans="3:23" ht="13" customHeight="1">
      <c r="C235" s="165">
        <f t="shared" si="21"/>
        <v>2007</v>
      </c>
      <c r="E235" s="643">
        <f t="array" aca="1" ref="E235" ca="1">IF(AND(ISNUMBER($C235), E$196), E$195*POWER(GEOMEAN(1+OFFSET(Portfolio_Math!AA$97,$C$195,0,$C235-$C$196,1))/GEOMEAN(1+OFFSET(Portfolio_Math!$AG$97,$C$195,0,$C235-$C$196,1)), 1+ROW()-ROW(E$197)), NA())</f>
        <v>528453.62464921246</v>
      </c>
      <c r="F235" s="643">
        <f t="array" aca="1" ref="F235" ca="1">IF(AND(ISNUMBER($C235), F$196), F$195*POWER(GEOMEAN(1+OFFSET(Portfolio_Math!AB$97,$C$195,0,$C235-$C$196,1))/GEOMEAN(1+OFFSET(Portfolio_Math!$AG$97,$C$195,0,$C235-$C$196,1)), 1+ROW()-ROW(F$197)), NA())</f>
        <v>675673.77803697751</v>
      </c>
      <c r="G235" s="643">
        <f t="array" aca="1" ref="G235" ca="1">IF(AND(ISNUMBER($C235), G$196), G$195*POWER(GEOMEAN(1+OFFSET(Portfolio_Math!AC$97,$C$195,0,$C235-$C$196,1))/GEOMEAN(1+OFFSET(Portfolio_Math!$AG$97,$C$195,0,$C235-$C$196,1)), 1+ROW()-ROW(G$197)), NA())</f>
        <v>762686.93123125541</v>
      </c>
      <c r="H235" s="643">
        <f t="array" aca="1" ref="H235" ca="1">IF(AND(ISNUMBER($C235), H$196), H$195*POWER(GEOMEAN(1+OFFSET(Portfolio_Math!AD$97,$C$195,0,$C235-$C$196,1))/GEOMEAN(1+OFFSET(Portfolio_Math!$AG$97,$C$195,0,$C235-$C$196,1)), 1+ROW()-ROW(H$197)), NA())</f>
        <v>663869.46459819726</v>
      </c>
      <c r="I235" s="643">
        <f t="array" aca="1" ref="I235" ca="1">IF(AND(ISNUMBER($C235), I$196), I$195*POWER(GEOMEAN(1+OFFSET(Portfolio_Math!AE$97,$C$195,0,$C235-$C$196,1))/GEOMEAN(1+OFFSET(Portfolio_Math!$AG$97,$C$195,0,$C235-$C$196,1)), 1+ROW()-ROW(I$197)), NA())</f>
        <v>521376.39112951752</v>
      </c>
      <c r="J235" s="642"/>
      <c r="K235" s="643">
        <f t="array" aca="1" ref="K235" ca="1">IF(AND(ISNUMBER($C235), K$196), K$195*POWER(GEOMEAN(1+OFFSET(Portfolio_Math!AG$97,$C$195,0,$C235-$C$196,1))/GEOMEAN(1+OFFSET(Portfolio_Math!$AG$97,$C$195,0,$C235-$C$196,1)), 1+ROW()-ROW(K$197)), NA())</f>
        <v>10000</v>
      </c>
      <c r="O235" s="165" t="e">
        <f t="shared" si="22"/>
        <v>#N/A</v>
      </c>
      <c r="Q235" s="643" t="e">
        <f t="array" aca="1" ref="Q235" ca="1">IF(AND(ISNUMBER($O235), Q$196), Q$195*POWER(GEOMEAN(1+OFFSET(Portfolio_Math!AM$97,$O$195,0,$O235-$O$196,1))/GEOMEAN(1+OFFSET(Portfolio_Math!$AS$97,$O$195,0,$O235-$O$196,1)), 1+ROW()-ROW(Q$197)), NA())</f>
        <v>#N/A</v>
      </c>
      <c r="R235" s="643" t="e">
        <f t="array" aca="1" ref="R235" ca="1">IF(AND(ISNUMBER($O235), R$196), R$195*POWER(GEOMEAN(1+OFFSET(Portfolio_Math!AN$97,$O$195,0,$O235-$O$196,1))/GEOMEAN(1+OFFSET(Portfolio_Math!$AS$97,$O$195,0,$O235-$O$196,1)), 1+ROW()-ROW(R$197)), NA())</f>
        <v>#N/A</v>
      </c>
      <c r="S235" s="643" t="e">
        <f t="array" aca="1" ref="S235" ca="1">IF(AND(ISNUMBER($O235), S$196), S$195*POWER(GEOMEAN(1+OFFSET(Portfolio_Math!AO$97,$O$195,0,$O235-$O$196,1))/GEOMEAN(1+OFFSET(Portfolio_Math!$AS$97,$O$195,0,$O235-$O$196,1)), 1+ROW()-ROW(S$197)), NA())</f>
        <v>#N/A</v>
      </c>
      <c r="T235" s="643" t="e">
        <f t="array" aca="1" ref="T235" ca="1">IF(AND(ISNUMBER($O235), T$196), T$195*POWER(GEOMEAN(1+OFFSET(Portfolio_Math!AP$97,$O$195,0,$O235-$O$196,1))/GEOMEAN(1+OFFSET(Portfolio_Math!$AS$97,$O$195,0,$O235-$O$196,1)), 1+ROW()-ROW(T$197)), NA())</f>
        <v>#N/A</v>
      </c>
      <c r="U235" s="643" t="e">
        <f t="array" aca="1" ref="U235" ca="1">IF(AND(ISNUMBER($O235), U$196), U$195*POWER(GEOMEAN(1+OFFSET(Portfolio_Math!AQ$97,$O$195,0,$O235-$O$196,1))/GEOMEAN(1+OFFSET(Portfolio_Math!$AS$97,$O$195,0,$O235-$O$196,1)), 1+ROW()-ROW(U$197)), NA())</f>
        <v>#N/A</v>
      </c>
      <c r="V235" s="644"/>
      <c r="W235" s="643" t="e">
        <f t="array" aca="1" ref="W235" ca="1">IF(AND(ISNUMBER($O235), W$196), W$195*POWER(GEOMEAN(1+OFFSET(Portfolio_Math!AS$97,$O$195,0,$O235-$O$196,1))/GEOMEAN(1+OFFSET(Portfolio_Math!$AS$97,$O$195,0,$O235-$O$196,1)), 1+ROW()-ROW(W$197)), NA())</f>
        <v>#N/A</v>
      </c>
    </row>
    <row r="236" spans="3:23" ht="13" customHeight="1">
      <c r="C236" s="165">
        <f t="shared" si="21"/>
        <v>2008</v>
      </c>
      <c r="E236" s="643">
        <f t="array" aca="1" ref="E236" ca="1">IF(AND(ISNUMBER($C236), E$196), E$195*POWER(GEOMEAN(1+OFFSET(Portfolio_Math!AA$97,$C$195,0,$C236-$C$196,1))/GEOMEAN(1+OFFSET(Portfolio_Math!$AG$97,$C$195,0,$C236-$C$196,1)), 1+ROW()-ROW(E$197)), NA())</f>
        <v>361640.44998276647</v>
      </c>
      <c r="F236" s="643">
        <f t="array" aca="1" ref="F236" ca="1">IF(AND(ISNUMBER($C236), F$196), F$195*POWER(GEOMEAN(1+OFFSET(Portfolio_Math!AB$97,$C$195,0,$C236-$C$196,1))/GEOMEAN(1+OFFSET(Portfolio_Math!$AG$97,$C$195,0,$C236-$C$196,1)), 1+ROW()-ROW(F$197)), NA())</f>
        <v>479828.50999364798</v>
      </c>
      <c r="G236" s="643">
        <f t="array" aca="1" ref="G236" ca="1">IF(AND(ISNUMBER($C236), G$196), G$195*POWER(GEOMEAN(1+OFFSET(Portfolio_Math!AC$97,$C$195,0,$C236-$C$196,1))/GEOMEAN(1+OFFSET(Portfolio_Math!$AG$97,$C$195,0,$C236-$C$196,1)), 1+ROW()-ROW(G$197)), NA())</f>
        <v>519708.29921974114</v>
      </c>
      <c r="H236" s="643">
        <f t="array" aca="1" ref="H236" ca="1">IF(AND(ISNUMBER($C236), H$196), H$195*POWER(GEOMEAN(1+OFFSET(Portfolio_Math!AD$97,$C$195,0,$C236-$C$196,1))/GEOMEAN(1+OFFSET(Portfolio_Math!$AG$97,$C$195,0,$C236-$C$196,1)), 1+ROW()-ROW(H$197)), NA())</f>
        <v>488844.84653072554</v>
      </c>
      <c r="I236" s="643">
        <f t="array" aca="1" ref="I236" ca="1">IF(AND(ISNUMBER($C236), I$196), I$195*POWER(GEOMEAN(1+OFFSET(Portfolio_Math!AE$97,$C$195,0,$C236-$C$196,1))/GEOMEAN(1+OFFSET(Portfolio_Math!$AG$97,$C$195,0,$C236-$C$196,1)), 1+ROW()-ROW(I$197)), NA())</f>
        <v>391229.10486339114</v>
      </c>
      <c r="J236" s="642"/>
      <c r="K236" s="643">
        <f t="array" aca="1" ref="K236" ca="1">IF(AND(ISNUMBER($C236), K$196), K$195*POWER(GEOMEAN(1+OFFSET(Portfolio_Math!AG$97,$C$195,0,$C236-$C$196,1))/GEOMEAN(1+OFFSET(Portfolio_Math!$AG$97,$C$195,0,$C236-$C$196,1)), 1+ROW()-ROW(K$197)), NA())</f>
        <v>10000</v>
      </c>
      <c r="O236" s="165" t="e">
        <f t="shared" si="22"/>
        <v>#N/A</v>
      </c>
      <c r="Q236" s="643" t="e">
        <f t="array" aca="1" ref="Q236" ca="1">IF(AND(ISNUMBER($O236), Q$196), Q$195*POWER(GEOMEAN(1+OFFSET(Portfolio_Math!AM$97,$O$195,0,$O236-$O$196,1))/GEOMEAN(1+OFFSET(Portfolio_Math!$AS$97,$O$195,0,$O236-$O$196,1)), 1+ROW()-ROW(Q$197)), NA())</f>
        <v>#N/A</v>
      </c>
      <c r="R236" s="643" t="e">
        <f t="array" aca="1" ref="R236" ca="1">IF(AND(ISNUMBER($O236), R$196), R$195*POWER(GEOMEAN(1+OFFSET(Portfolio_Math!AN$97,$O$195,0,$O236-$O$196,1))/GEOMEAN(1+OFFSET(Portfolio_Math!$AS$97,$O$195,0,$O236-$O$196,1)), 1+ROW()-ROW(R$197)), NA())</f>
        <v>#N/A</v>
      </c>
      <c r="S236" s="643" t="e">
        <f t="array" aca="1" ref="S236" ca="1">IF(AND(ISNUMBER($O236), S$196), S$195*POWER(GEOMEAN(1+OFFSET(Portfolio_Math!AO$97,$O$195,0,$O236-$O$196,1))/GEOMEAN(1+OFFSET(Portfolio_Math!$AS$97,$O$195,0,$O236-$O$196,1)), 1+ROW()-ROW(S$197)), NA())</f>
        <v>#N/A</v>
      </c>
      <c r="T236" s="643" t="e">
        <f t="array" aca="1" ref="T236" ca="1">IF(AND(ISNUMBER($O236), T$196), T$195*POWER(GEOMEAN(1+OFFSET(Portfolio_Math!AP$97,$O$195,0,$O236-$O$196,1))/GEOMEAN(1+OFFSET(Portfolio_Math!$AS$97,$O$195,0,$O236-$O$196,1)), 1+ROW()-ROW(T$197)), NA())</f>
        <v>#N/A</v>
      </c>
      <c r="U236" s="643" t="e">
        <f t="array" aca="1" ref="U236" ca="1">IF(AND(ISNUMBER($O236), U$196), U$195*POWER(GEOMEAN(1+OFFSET(Portfolio_Math!AQ$97,$O$195,0,$O236-$O$196,1))/GEOMEAN(1+OFFSET(Portfolio_Math!$AS$97,$O$195,0,$O236-$O$196,1)), 1+ROW()-ROW(U$197)), NA())</f>
        <v>#N/A</v>
      </c>
      <c r="V236" s="644"/>
      <c r="W236" s="643" t="e">
        <f t="array" aca="1" ref="W236" ca="1">IF(AND(ISNUMBER($O236), W$196), W$195*POWER(GEOMEAN(1+OFFSET(Portfolio_Math!AS$97,$O$195,0,$O236-$O$196,1))/GEOMEAN(1+OFFSET(Portfolio_Math!$AS$97,$O$195,0,$O236-$O$196,1)), 1+ROW()-ROW(W$197)), NA())</f>
        <v>#N/A</v>
      </c>
    </row>
    <row r="237" spans="3:23" ht="13" customHeight="1">
      <c r="C237" s="165">
        <f t="shared" si="21"/>
        <v>2009</v>
      </c>
      <c r="E237" s="643">
        <f t="array" aca="1" ref="E237" ca="1">IF(AND(ISNUMBER($C237), E$196), E$195*POWER(GEOMEAN(1+OFFSET(Portfolio_Math!AA$97,$C$195,0,$C237-$C$196,1))/GEOMEAN(1+OFFSET(Portfolio_Math!$AG$97,$C$195,0,$C237-$C$196,1)), 1+ROW()-ROW(E$197)), NA())</f>
        <v>459345.03233695641</v>
      </c>
      <c r="F237" s="643">
        <f t="array" aca="1" ref="F237" ca="1">IF(AND(ISNUMBER($C237), F$196), F$195*POWER(GEOMEAN(1+OFFSET(Portfolio_Math!AB$97,$C$195,0,$C237-$C$196,1))/GEOMEAN(1+OFFSET(Portfolio_Math!$AG$97,$C$195,0,$C237-$C$196,1)), 1+ROW()-ROW(F$197)), NA())</f>
        <v>600486.84453283064</v>
      </c>
      <c r="G237" s="643">
        <f t="array" aca="1" ref="G237" ca="1">IF(AND(ISNUMBER($C237), G$196), G$195*POWER(GEOMEAN(1+OFFSET(Portfolio_Math!AC$97,$C$195,0,$C237-$C$196,1))/GEOMEAN(1+OFFSET(Portfolio_Math!$AG$97,$C$195,0,$C237-$C$196,1)), 1+ROW()-ROW(G$197)), NA())</f>
        <v>672614.10931699653</v>
      </c>
      <c r="H237" s="643">
        <f t="array" aca="1" ref="H237" ca="1">IF(AND(ISNUMBER($C237), H$196), H$195*POWER(GEOMEAN(1+OFFSET(Portfolio_Math!AD$97,$C$195,0,$C237-$C$196,1))/GEOMEAN(1+OFFSET(Portfolio_Math!$AG$97,$C$195,0,$C237-$C$196,1)), 1+ROW()-ROW(H$197)), NA())</f>
        <v>606030.06472457747</v>
      </c>
      <c r="I237" s="643">
        <f t="array" aca="1" ref="I237" ca="1">IF(AND(ISNUMBER($C237), I$196), I$195*POWER(GEOMEAN(1+OFFSET(Portfolio_Math!AE$97,$C$195,0,$C237-$C$196,1))/GEOMEAN(1+OFFSET(Portfolio_Math!$AG$97,$C$195,0,$C237-$C$196,1)), 1+ROW()-ROW(I$197)), NA())</f>
        <v>491609.72404865123</v>
      </c>
      <c r="J237" s="642"/>
      <c r="K237" s="643">
        <f t="array" aca="1" ref="K237" ca="1">IF(AND(ISNUMBER($C237), K$196), K$195*POWER(GEOMEAN(1+OFFSET(Portfolio_Math!AG$97,$C$195,0,$C237-$C$196,1))/GEOMEAN(1+OFFSET(Portfolio_Math!$AG$97,$C$195,0,$C237-$C$196,1)), 1+ROW()-ROW(K$197)), NA())</f>
        <v>10000</v>
      </c>
      <c r="O237" s="165" t="e">
        <f t="shared" si="22"/>
        <v>#N/A</v>
      </c>
      <c r="Q237" s="643" t="e">
        <f t="array" aca="1" ref="Q237" ca="1">IF(AND(ISNUMBER($O237), Q$196), Q$195*POWER(GEOMEAN(1+OFFSET(Portfolio_Math!AM$97,$O$195,0,$O237-$O$196,1))/GEOMEAN(1+OFFSET(Portfolio_Math!$AS$97,$O$195,0,$O237-$O$196,1)), 1+ROW()-ROW(Q$197)), NA())</f>
        <v>#N/A</v>
      </c>
      <c r="R237" s="643" t="e">
        <f t="array" aca="1" ref="R237" ca="1">IF(AND(ISNUMBER($O237), R$196), R$195*POWER(GEOMEAN(1+OFFSET(Portfolio_Math!AN$97,$O$195,0,$O237-$O$196,1))/GEOMEAN(1+OFFSET(Portfolio_Math!$AS$97,$O$195,0,$O237-$O$196,1)), 1+ROW()-ROW(R$197)), NA())</f>
        <v>#N/A</v>
      </c>
      <c r="S237" s="643" t="e">
        <f t="array" aca="1" ref="S237" ca="1">IF(AND(ISNUMBER($O237), S$196), S$195*POWER(GEOMEAN(1+OFFSET(Portfolio_Math!AO$97,$O$195,0,$O237-$O$196,1))/GEOMEAN(1+OFFSET(Portfolio_Math!$AS$97,$O$195,0,$O237-$O$196,1)), 1+ROW()-ROW(S$197)), NA())</f>
        <v>#N/A</v>
      </c>
      <c r="T237" s="643" t="e">
        <f t="array" aca="1" ref="T237" ca="1">IF(AND(ISNUMBER($O237), T$196), T$195*POWER(GEOMEAN(1+OFFSET(Portfolio_Math!AP$97,$O$195,0,$O237-$O$196,1))/GEOMEAN(1+OFFSET(Portfolio_Math!$AS$97,$O$195,0,$O237-$O$196,1)), 1+ROW()-ROW(T$197)), NA())</f>
        <v>#N/A</v>
      </c>
      <c r="U237" s="643" t="e">
        <f t="array" aca="1" ref="U237" ca="1">IF(AND(ISNUMBER($O237), U$196), U$195*POWER(GEOMEAN(1+OFFSET(Portfolio_Math!AQ$97,$O$195,0,$O237-$O$196,1))/GEOMEAN(1+OFFSET(Portfolio_Math!$AS$97,$O$195,0,$O237-$O$196,1)), 1+ROW()-ROW(U$197)), NA())</f>
        <v>#N/A</v>
      </c>
      <c r="V237" s="644"/>
      <c r="W237" s="643" t="e">
        <f t="array" aca="1" ref="W237" ca="1">IF(AND(ISNUMBER($O237), W$196), W$195*POWER(GEOMEAN(1+OFFSET(Portfolio_Math!AS$97,$O$195,0,$O237-$O$196,1))/GEOMEAN(1+OFFSET(Portfolio_Math!$AS$97,$O$195,0,$O237-$O$196,1)), 1+ROW()-ROW(W$197)), NA())</f>
        <v>#N/A</v>
      </c>
    </row>
    <row r="238" spans="3:23" ht="13" customHeight="1">
      <c r="C238" s="165">
        <f t="shared" si="21"/>
        <v>2010</v>
      </c>
      <c r="E238" s="643">
        <f t="array" aca="1" ref="E238" ca="1">IF(AND(ISNUMBER($C238), E$196), E$195*POWER(GEOMEAN(1+OFFSET(Portfolio_Math!AA$97,$C$195,0,$C238-$C$196,1))/GEOMEAN(1+OFFSET(Portfolio_Math!$AG$97,$C$195,0,$C238-$C$196,1)), 1+ROW()-ROW(E$197)), NA())</f>
        <v>520212.64374704775</v>
      </c>
      <c r="F238" s="643">
        <f t="array" aca="1" ref="F238" ca="1">IF(AND(ISNUMBER($C238), F$196), F$195*POWER(GEOMEAN(1+OFFSET(Portfolio_Math!AB$97,$C$195,0,$C238-$C$196,1))/GEOMEAN(1+OFFSET(Portfolio_Math!$AG$97,$C$195,0,$C238-$C$196,1)), 1+ROW()-ROW(F$197)), NA())</f>
        <v>682219.19343252562</v>
      </c>
      <c r="G238" s="643">
        <f t="array" aca="1" ref="G238" ca="1">IF(AND(ISNUMBER($C238), G$196), G$195*POWER(GEOMEAN(1+OFFSET(Portfolio_Math!AC$97,$C$195,0,$C238-$C$196,1))/GEOMEAN(1+OFFSET(Portfolio_Math!$AG$97,$C$195,0,$C238-$C$196,1)), 1+ROW()-ROW(G$197)), NA())</f>
        <v>772949.33233643777</v>
      </c>
      <c r="H238" s="643">
        <f t="array" aca="1" ref="H238" ca="1">IF(AND(ISNUMBER($C238), H$196), H$195*POWER(GEOMEAN(1+OFFSET(Portfolio_Math!AD$97,$C$195,0,$C238-$C$196,1))/GEOMEAN(1+OFFSET(Portfolio_Math!$AG$97,$C$195,0,$C238-$C$196,1)), 1+ROW()-ROW(H$197)), NA())</f>
        <v>696039.69786146795</v>
      </c>
      <c r="I238" s="643">
        <f t="array" aca="1" ref="I238" ca="1">IF(AND(ISNUMBER($C238), I$196), I$195*POWER(GEOMEAN(1+OFFSET(Portfolio_Math!AE$97,$C$195,0,$C238-$C$196,1))/GEOMEAN(1+OFFSET(Portfolio_Math!$AG$97,$C$195,0,$C238-$C$196,1)), 1+ROW()-ROW(I$197)), NA())</f>
        <v>554125.81351151352</v>
      </c>
      <c r="J238" s="642"/>
      <c r="K238" s="643">
        <f t="array" aca="1" ref="K238" ca="1">IF(AND(ISNUMBER($C238), K$196), K$195*POWER(GEOMEAN(1+OFFSET(Portfolio_Math!AG$97,$C$195,0,$C238-$C$196,1))/GEOMEAN(1+OFFSET(Portfolio_Math!$AG$97,$C$195,0,$C238-$C$196,1)), 1+ROW()-ROW(K$197)), NA())</f>
        <v>10000</v>
      </c>
      <c r="O238" s="165" t="e">
        <f t="shared" si="22"/>
        <v>#N/A</v>
      </c>
      <c r="Q238" s="643" t="e">
        <f t="array" aca="1" ref="Q238" ca="1">IF(AND(ISNUMBER($O238), Q$196), Q$195*POWER(GEOMEAN(1+OFFSET(Portfolio_Math!AM$97,$O$195,0,$O238-$O$196,1))/GEOMEAN(1+OFFSET(Portfolio_Math!$AS$97,$O$195,0,$O238-$O$196,1)), 1+ROW()-ROW(Q$197)), NA())</f>
        <v>#N/A</v>
      </c>
      <c r="R238" s="643" t="e">
        <f t="array" aca="1" ref="R238" ca="1">IF(AND(ISNUMBER($O238), R$196), R$195*POWER(GEOMEAN(1+OFFSET(Portfolio_Math!AN$97,$O$195,0,$O238-$O$196,1))/GEOMEAN(1+OFFSET(Portfolio_Math!$AS$97,$O$195,0,$O238-$O$196,1)), 1+ROW()-ROW(R$197)), NA())</f>
        <v>#N/A</v>
      </c>
      <c r="S238" s="643" t="e">
        <f t="array" aca="1" ref="S238" ca="1">IF(AND(ISNUMBER($O238), S$196), S$195*POWER(GEOMEAN(1+OFFSET(Portfolio_Math!AO$97,$O$195,0,$O238-$O$196,1))/GEOMEAN(1+OFFSET(Portfolio_Math!$AS$97,$O$195,0,$O238-$O$196,1)), 1+ROW()-ROW(S$197)), NA())</f>
        <v>#N/A</v>
      </c>
      <c r="T238" s="643" t="e">
        <f t="array" aca="1" ref="T238" ca="1">IF(AND(ISNUMBER($O238), T$196), T$195*POWER(GEOMEAN(1+OFFSET(Portfolio_Math!AP$97,$O$195,0,$O238-$O$196,1))/GEOMEAN(1+OFFSET(Portfolio_Math!$AS$97,$O$195,0,$O238-$O$196,1)), 1+ROW()-ROW(T$197)), NA())</f>
        <v>#N/A</v>
      </c>
      <c r="U238" s="643" t="e">
        <f t="array" aca="1" ref="U238" ca="1">IF(AND(ISNUMBER($O238), U$196), U$195*POWER(GEOMEAN(1+OFFSET(Portfolio_Math!AQ$97,$O$195,0,$O238-$O$196,1))/GEOMEAN(1+OFFSET(Portfolio_Math!$AS$97,$O$195,0,$O238-$O$196,1)), 1+ROW()-ROW(U$197)), NA())</f>
        <v>#N/A</v>
      </c>
      <c r="V238" s="644"/>
      <c r="W238" s="643" t="e">
        <f t="array" aca="1" ref="W238" ca="1">IF(AND(ISNUMBER($O238), W$196), W$195*POWER(GEOMEAN(1+OFFSET(Portfolio_Math!AS$97,$O$195,0,$O238-$O$196,1))/GEOMEAN(1+OFFSET(Portfolio_Math!$AS$97,$O$195,0,$O238-$O$196,1)), 1+ROW()-ROW(W$197)), NA())</f>
        <v>#N/A</v>
      </c>
    </row>
    <row r="239" spans="3:23" ht="13" customHeight="1">
      <c r="C239" s="165">
        <f t="shared" si="21"/>
        <v>2011</v>
      </c>
      <c r="E239" s="643">
        <f t="array" aca="1" ref="E239" ca="1">IF(AND(ISNUMBER($C239), E$196), E$195*POWER(GEOMEAN(1+OFFSET(Portfolio_Math!AA$97,$C$195,0,$C239-$C$196,1))/GEOMEAN(1+OFFSET(Portfolio_Math!$AG$97,$C$195,0,$C239-$C$196,1)), 1+ROW()-ROW(E$197)), NA())</f>
        <v>506429.16510426597</v>
      </c>
      <c r="F239" s="643">
        <f t="array" aca="1" ref="F239" ca="1">IF(AND(ISNUMBER($C239), F$196), F$195*POWER(GEOMEAN(1+OFFSET(Portfolio_Math!AB$97,$C$195,0,$C239-$C$196,1))/GEOMEAN(1+OFFSET(Portfolio_Math!$AG$97,$C$195,0,$C239-$C$196,1)), 1+ROW()-ROW(F$197)), NA())</f>
        <v>663746.29749198921</v>
      </c>
      <c r="G239" s="643">
        <f t="array" aca="1" ref="G239" ca="1">IF(AND(ISNUMBER($C239), G$196), G$195*POWER(GEOMEAN(1+OFFSET(Portfolio_Math!AC$97,$C$195,0,$C239-$C$196,1))/GEOMEAN(1+OFFSET(Portfolio_Math!$AG$97,$C$195,0,$C239-$C$196,1)), 1+ROW()-ROW(G$197)), NA())</f>
        <v>740781.38891589362</v>
      </c>
      <c r="H239" s="643">
        <f t="array" aca="1" ref="H239" ca="1">IF(AND(ISNUMBER($C239), H$196), H$195*POWER(GEOMEAN(1+OFFSET(Portfolio_Math!AD$97,$C$195,0,$C239-$C$196,1))/GEOMEAN(1+OFFSET(Portfolio_Math!$AG$97,$C$195,0,$C239-$C$196,1)), 1+ROW()-ROW(H$197)), NA())</f>
        <v>684015.80776526604</v>
      </c>
      <c r="I239" s="643">
        <f t="array" aca="1" ref="I239" ca="1">IF(AND(ISNUMBER($C239), I$196), I$195*POWER(GEOMEAN(1+OFFSET(Portfolio_Math!AE$97,$C$195,0,$C239-$C$196,1))/GEOMEAN(1+OFFSET(Portfolio_Math!$AG$97,$C$195,0,$C239-$C$196,1)), 1+ROW()-ROW(I$197)), NA())</f>
        <v>544426.08157326642</v>
      </c>
      <c r="J239" s="642"/>
      <c r="K239" s="643">
        <f t="array" aca="1" ref="K239" ca="1">IF(AND(ISNUMBER($C239), K$196), K$195*POWER(GEOMEAN(1+OFFSET(Portfolio_Math!AG$97,$C$195,0,$C239-$C$196,1))/GEOMEAN(1+OFFSET(Portfolio_Math!$AG$97,$C$195,0,$C239-$C$196,1)), 1+ROW()-ROW(K$197)), NA())</f>
        <v>10000</v>
      </c>
      <c r="O239" s="165" t="e">
        <f t="shared" si="22"/>
        <v>#N/A</v>
      </c>
      <c r="Q239" s="643" t="e">
        <f t="array" aca="1" ref="Q239" ca="1">IF(AND(ISNUMBER($O239), Q$196), Q$195*POWER(GEOMEAN(1+OFFSET(Portfolio_Math!AM$97,$O$195,0,$O239-$O$196,1))/GEOMEAN(1+OFFSET(Portfolio_Math!$AS$97,$O$195,0,$O239-$O$196,1)), 1+ROW()-ROW(Q$197)), NA())</f>
        <v>#N/A</v>
      </c>
      <c r="R239" s="643" t="e">
        <f t="array" aca="1" ref="R239" ca="1">IF(AND(ISNUMBER($O239), R$196), R$195*POWER(GEOMEAN(1+OFFSET(Portfolio_Math!AN$97,$O$195,0,$O239-$O$196,1))/GEOMEAN(1+OFFSET(Portfolio_Math!$AS$97,$O$195,0,$O239-$O$196,1)), 1+ROW()-ROW(R$197)), NA())</f>
        <v>#N/A</v>
      </c>
      <c r="S239" s="643" t="e">
        <f t="array" aca="1" ref="S239" ca="1">IF(AND(ISNUMBER($O239), S$196), S$195*POWER(GEOMEAN(1+OFFSET(Portfolio_Math!AO$97,$O$195,0,$O239-$O$196,1))/GEOMEAN(1+OFFSET(Portfolio_Math!$AS$97,$O$195,0,$O239-$O$196,1)), 1+ROW()-ROW(S$197)), NA())</f>
        <v>#N/A</v>
      </c>
      <c r="T239" s="643" t="e">
        <f t="array" aca="1" ref="T239" ca="1">IF(AND(ISNUMBER($O239), T$196), T$195*POWER(GEOMEAN(1+OFFSET(Portfolio_Math!AP$97,$O$195,0,$O239-$O$196,1))/GEOMEAN(1+OFFSET(Portfolio_Math!$AS$97,$O$195,0,$O239-$O$196,1)), 1+ROW()-ROW(T$197)), NA())</f>
        <v>#N/A</v>
      </c>
      <c r="U239" s="643" t="e">
        <f t="array" aca="1" ref="U239" ca="1">IF(AND(ISNUMBER($O239), U$196), U$195*POWER(GEOMEAN(1+OFFSET(Portfolio_Math!AQ$97,$O$195,0,$O239-$O$196,1))/GEOMEAN(1+OFFSET(Portfolio_Math!$AS$97,$O$195,0,$O239-$O$196,1)), 1+ROW()-ROW(U$197)), NA())</f>
        <v>#N/A</v>
      </c>
      <c r="V239" s="644"/>
      <c r="W239" s="643" t="e">
        <f t="array" aca="1" ref="W239" ca="1">IF(AND(ISNUMBER($O239), W$196), W$195*POWER(GEOMEAN(1+OFFSET(Portfolio_Math!AS$97,$O$195,0,$O239-$O$196,1))/GEOMEAN(1+OFFSET(Portfolio_Math!$AS$97,$O$195,0,$O239-$O$196,1)), 1+ROW()-ROW(W$197)), NA())</f>
        <v>#N/A</v>
      </c>
    </row>
    <row r="240" spans="3:23" ht="13" customHeight="1">
      <c r="C240" s="165">
        <f t="shared" si="21"/>
        <v>2012</v>
      </c>
      <c r="E240" s="643">
        <f t="array" aca="1" ref="E240" ca="1">IF(AND(ISNUMBER($C240), E$196), E$195*POWER(GEOMEAN(1+OFFSET(Portfolio_Math!AA$97,$C$195,0,$C240-$C$196,1))/GEOMEAN(1+OFFSET(Portfolio_Math!$AG$97,$C$195,0,$C240-$C$196,1)), 1+ROW()-ROW(E$197)), NA())</f>
        <v>579824.48320824455</v>
      </c>
      <c r="F240" s="643">
        <f t="array" aca="1" ref="F240" ca="1">IF(AND(ISNUMBER($C240), F$196), F$195*POWER(GEOMEAN(1+OFFSET(Portfolio_Math!AB$97,$C$195,0,$C240-$C$196,1))/GEOMEAN(1+OFFSET(Portfolio_Math!$AG$97,$C$195,0,$C240-$C$196,1)), 1+ROW()-ROW(F$197)), NA())</f>
        <v>753842.62747707975</v>
      </c>
      <c r="G240" s="643">
        <f t="array" aca="1" ref="G240" ca="1">IF(AND(ISNUMBER($C240), G$196), G$195*POWER(GEOMEAN(1+OFFSET(Portfolio_Math!AC$97,$C$195,0,$C240-$C$196,1))/GEOMEAN(1+OFFSET(Portfolio_Math!$AG$97,$C$195,0,$C240-$C$196,1)), 1+ROW()-ROW(G$197)), NA())</f>
        <v>853692.46682789281</v>
      </c>
      <c r="H240" s="643">
        <f t="array" aca="1" ref="H240" ca="1">IF(AND(ISNUMBER($C240), H$196), H$195*POWER(GEOMEAN(1+OFFSET(Portfolio_Math!AD$97,$C$195,0,$C240-$C$196,1))/GEOMEAN(1+OFFSET(Portfolio_Math!$AG$97,$C$195,0,$C240-$C$196,1)), 1+ROW()-ROW(H$197)), NA())</f>
        <v>776824.32504273194</v>
      </c>
      <c r="I240" s="643">
        <f t="array" aca="1" ref="I240" ca="1">IF(AND(ISNUMBER($C240), I$196), I$195*POWER(GEOMEAN(1+OFFSET(Portfolio_Math!AE$97,$C$195,0,$C240-$C$196,1))/GEOMEAN(1+OFFSET(Portfolio_Math!$AG$97,$C$195,0,$C240-$C$196,1)), 1+ROW()-ROW(I$197)), NA())</f>
        <v>619134.64428660239</v>
      </c>
      <c r="J240" s="642"/>
      <c r="K240" s="643">
        <f t="array" aca="1" ref="K240" ca="1">IF(AND(ISNUMBER($C240), K$196), K$195*POWER(GEOMEAN(1+OFFSET(Portfolio_Math!AG$97,$C$195,0,$C240-$C$196,1))/GEOMEAN(1+OFFSET(Portfolio_Math!$AG$97,$C$195,0,$C240-$C$196,1)), 1+ROW()-ROW(K$197)), NA())</f>
        <v>10000</v>
      </c>
      <c r="O240" s="165" t="e">
        <f t="shared" si="22"/>
        <v>#N/A</v>
      </c>
      <c r="Q240" s="643" t="e">
        <f t="array" aca="1" ref="Q240" ca="1">IF(AND(ISNUMBER($O240), Q$196), Q$195*POWER(GEOMEAN(1+OFFSET(Portfolio_Math!AM$97,$O$195,0,$O240-$O$196,1))/GEOMEAN(1+OFFSET(Portfolio_Math!$AS$97,$O$195,0,$O240-$O$196,1)), 1+ROW()-ROW(Q$197)), NA())</f>
        <v>#N/A</v>
      </c>
      <c r="R240" s="643" t="e">
        <f t="array" aca="1" ref="R240" ca="1">IF(AND(ISNUMBER($O240), R$196), R$195*POWER(GEOMEAN(1+OFFSET(Portfolio_Math!AN$97,$O$195,0,$O240-$O$196,1))/GEOMEAN(1+OFFSET(Portfolio_Math!$AS$97,$O$195,0,$O240-$O$196,1)), 1+ROW()-ROW(R$197)), NA())</f>
        <v>#N/A</v>
      </c>
      <c r="S240" s="643" t="e">
        <f t="array" aca="1" ref="S240" ca="1">IF(AND(ISNUMBER($O240), S$196), S$195*POWER(GEOMEAN(1+OFFSET(Portfolio_Math!AO$97,$O$195,0,$O240-$O$196,1))/GEOMEAN(1+OFFSET(Portfolio_Math!$AS$97,$O$195,0,$O240-$O$196,1)), 1+ROW()-ROW(S$197)), NA())</f>
        <v>#N/A</v>
      </c>
      <c r="T240" s="643" t="e">
        <f t="array" aca="1" ref="T240" ca="1">IF(AND(ISNUMBER($O240), T$196), T$195*POWER(GEOMEAN(1+OFFSET(Portfolio_Math!AP$97,$O$195,0,$O240-$O$196,1))/GEOMEAN(1+OFFSET(Portfolio_Math!$AS$97,$O$195,0,$O240-$O$196,1)), 1+ROW()-ROW(T$197)), NA())</f>
        <v>#N/A</v>
      </c>
      <c r="U240" s="643" t="e">
        <f t="array" aca="1" ref="U240" ca="1">IF(AND(ISNUMBER($O240), U$196), U$195*POWER(GEOMEAN(1+OFFSET(Portfolio_Math!AQ$97,$O$195,0,$O240-$O$196,1))/GEOMEAN(1+OFFSET(Portfolio_Math!$AS$97,$O$195,0,$O240-$O$196,1)), 1+ROW()-ROW(U$197)), NA())</f>
        <v>#N/A</v>
      </c>
      <c r="V240" s="644"/>
      <c r="W240" s="643" t="e">
        <f t="array" aca="1" ref="W240" ca="1">IF(AND(ISNUMBER($O240), W$196), W$195*POWER(GEOMEAN(1+OFFSET(Portfolio_Math!AS$97,$O$195,0,$O240-$O$196,1))/GEOMEAN(1+OFFSET(Portfolio_Math!$AS$97,$O$195,0,$O240-$O$196,1)), 1+ROW()-ROW(W$197)), NA())</f>
        <v>#N/A</v>
      </c>
    </row>
    <row r="241" spans="3:23" ht="13" customHeight="1">
      <c r="C241" s="165">
        <f t="shared" si="21"/>
        <v>2013</v>
      </c>
      <c r="E241" s="643">
        <f t="array" aca="1" ref="E241" ca="1">IF(AND(ISNUMBER($C241), E$196), E$195*POWER(GEOMEAN(1+OFFSET(Portfolio_Math!AA$97,$C$195,0,$C241-$C$196,1))/GEOMEAN(1+OFFSET(Portfolio_Math!$AG$97,$C$195,0,$C241-$C$196,1)), 1+ROW()-ROW(E$197)), NA())</f>
        <v>701578.78467995662</v>
      </c>
      <c r="F241" s="643">
        <f t="array" aca="1" ref="F241" ca="1">IF(AND(ISNUMBER($C241), F$196), F$195*POWER(GEOMEAN(1+OFFSET(Portfolio_Math!AB$97,$C$195,0,$C241-$C$196,1))/GEOMEAN(1+OFFSET(Portfolio_Math!$AG$97,$C$195,0,$C241-$C$196,1)), 1+ROW()-ROW(F$197)), NA())</f>
        <v>916761.16088712926</v>
      </c>
      <c r="G241" s="643">
        <f t="array" aca="1" ref="G241" ca="1">IF(AND(ISNUMBER($C241), G$196), G$195*POWER(GEOMEAN(1+OFFSET(Portfolio_Math!AC$97,$C$195,0,$C241-$C$196,1))/GEOMEAN(1+OFFSET(Portfolio_Math!$AG$97,$C$195,0,$C241-$C$196,1)), 1+ROW()-ROW(G$197)), NA())</f>
        <v>1049611.7204474781</v>
      </c>
      <c r="H241" s="643">
        <f t="array" aca="1" ref="H241" ca="1">IF(AND(ISNUMBER($C241), H$196), H$195*POWER(GEOMEAN(1+OFFSET(Portfolio_Math!AD$97,$C$195,0,$C241-$C$196,1))/GEOMEAN(1+OFFSET(Portfolio_Math!$AG$97,$C$195,0,$C241-$C$196,1)), 1+ROW()-ROW(H$197)), NA())</f>
        <v>909609.27149747778</v>
      </c>
      <c r="I241" s="643">
        <f t="array" aca="1" ref="I241" ca="1">IF(AND(ISNUMBER($C241), I$196), I$195*POWER(GEOMEAN(1+OFFSET(Portfolio_Math!AE$97,$C$195,0,$C241-$C$196,1))/GEOMEAN(1+OFFSET(Portfolio_Math!$AG$97,$C$195,0,$C241-$C$196,1)), 1+ROW()-ROW(I$197)), NA())</f>
        <v>706472.63565002021</v>
      </c>
      <c r="J241" s="642"/>
      <c r="K241" s="643">
        <f t="array" aca="1" ref="K241" ca="1">IF(AND(ISNUMBER($C241), K$196), K$195*POWER(GEOMEAN(1+OFFSET(Portfolio_Math!AG$97,$C$195,0,$C241-$C$196,1))/GEOMEAN(1+OFFSET(Portfolio_Math!$AG$97,$C$195,0,$C241-$C$196,1)), 1+ROW()-ROW(K$197)), NA())</f>
        <v>10000</v>
      </c>
      <c r="O241" s="165" t="e">
        <f t="shared" si="22"/>
        <v>#N/A</v>
      </c>
      <c r="Q241" s="643" t="e">
        <f t="array" aca="1" ref="Q241" ca="1">IF(AND(ISNUMBER($O241), Q$196), Q$195*POWER(GEOMEAN(1+OFFSET(Portfolio_Math!AM$97,$O$195,0,$O241-$O$196,1))/GEOMEAN(1+OFFSET(Portfolio_Math!$AS$97,$O$195,0,$O241-$O$196,1)), 1+ROW()-ROW(Q$197)), NA())</f>
        <v>#N/A</v>
      </c>
      <c r="R241" s="643" t="e">
        <f t="array" aca="1" ref="R241" ca="1">IF(AND(ISNUMBER($O241), R$196), R$195*POWER(GEOMEAN(1+OFFSET(Portfolio_Math!AN$97,$O$195,0,$O241-$O$196,1))/GEOMEAN(1+OFFSET(Portfolio_Math!$AS$97,$O$195,0,$O241-$O$196,1)), 1+ROW()-ROW(R$197)), NA())</f>
        <v>#N/A</v>
      </c>
      <c r="S241" s="643" t="e">
        <f t="array" aca="1" ref="S241" ca="1">IF(AND(ISNUMBER($O241), S$196), S$195*POWER(GEOMEAN(1+OFFSET(Portfolio_Math!AO$97,$O$195,0,$O241-$O$196,1))/GEOMEAN(1+OFFSET(Portfolio_Math!$AS$97,$O$195,0,$O241-$O$196,1)), 1+ROW()-ROW(S$197)), NA())</f>
        <v>#N/A</v>
      </c>
      <c r="T241" s="643" t="e">
        <f t="array" aca="1" ref="T241" ca="1">IF(AND(ISNUMBER($O241), T$196), T$195*POWER(GEOMEAN(1+OFFSET(Portfolio_Math!AP$97,$O$195,0,$O241-$O$196,1))/GEOMEAN(1+OFFSET(Portfolio_Math!$AS$97,$O$195,0,$O241-$O$196,1)), 1+ROW()-ROW(T$197)), NA())</f>
        <v>#N/A</v>
      </c>
      <c r="U241" s="643" t="e">
        <f t="array" aca="1" ref="U241" ca="1">IF(AND(ISNUMBER($O241), U$196), U$195*POWER(GEOMEAN(1+OFFSET(Portfolio_Math!AQ$97,$O$195,0,$O241-$O$196,1))/GEOMEAN(1+OFFSET(Portfolio_Math!$AS$97,$O$195,0,$O241-$O$196,1)), 1+ROW()-ROW(U$197)), NA())</f>
        <v>#N/A</v>
      </c>
      <c r="V241" s="644"/>
      <c r="W241" s="643" t="e">
        <f t="array" aca="1" ref="W241" ca="1">IF(AND(ISNUMBER($O241), W$196), W$195*POWER(GEOMEAN(1+OFFSET(Portfolio_Math!AS$97,$O$195,0,$O241-$O$196,1))/GEOMEAN(1+OFFSET(Portfolio_Math!$AS$97,$O$195,0,$O241-$O$196,1)), 1+ROW()-ROW(W$197)), NA())</f>
        <v>#N/A</v>
      </c>
    </row>
    <row r="242" spans="3:23" ht="13" customHeight="1">
      <c r="C242" s="165">
        <f t="shared" si="21"/>
        <v>2014</v>
      </c>
      <c r="E242" s="643">
        <f t="array" aca="1" ref="E242" ca="1">IF(AND(ISNUMBER($C242), E$196), E$195*POWER(GEOMEAN(1+OFFSET(Portfolio_Math!AA$97,$C$195,0,$C242-$C$196,1))/GEOMEAN(1+OFFSET(Portfolio_Math!$AG$97,$C$195,0,$C242-$C$196,1)), 1+ROW()-ROW(E$197)), NA())</f>
        <v>743751.32766652736</v>
      </c>
      <c r="F242" s="643">
        <f t="array" aca="1" ref="F242" ca="1">IF(AND(ISNUMBER($C242), F$196), F$195*POWER(GEOMEAN(1+OFFSET(Portfolio_Math!AB$97,$C$195,0,$C242-$C$196,1))/GEOMEAN(1+OFFSET(Portfolio_Math!$AG$97,$C$195,0,$C242-$C$196,1)), 1+ROW()-ROW(F$197)), NA())</f>
        <v>970105.96179301059</v>
      </c>
      <c r="G242" s="643">
        <f t="array" aca="1" ref="G242" ca="1">IF(AND(ISNUMBER($C242), G$196), G$195*POWER(GEOMEAN(1+OFFSET(Portfolio_Math!AC$97,$C$195,0,$C242-$C$196,1))/GEOMEAN(1+OFFSET(Portfolio_Math!$AG$97,$C$195,0,$C242-$C$196,1)), 1+ROW()-ROW(G$197)), NA())</f>
        <v>1103965.9003450375</v>
      </c>
      <c r="H242" s="643">
        <f t="array" aca="1" ref="H242" ca="1">IF(AND(ISNUMBER($C242), H$196), H$195*POWER(GEOMEAN(1+OFFSET(Portfolio_Math!AD$97,$C$195,0,$C242-$C$196,1))/GEOMEAN(1+OFFSET(Portfolio_Math!$AG$97,$C$195,0,$C242-$C$196,1)), 1+ROW()-ROW(H$197)), NA())</f>
        <v>978905.80592443654</v>
      </c>
      <c r="I242" s="643">
        <f t="array" aca="1" ref="I242" ca="1">IF(AND(ISNUMBER($C242), I$196), I$195*POWER(GEOMEAN(1+OFFSET(Portfolio_Math!AE$97,$C$195,0,$C242-$C$196,1))/GEOMEAN(1+OFFSET(Portfolio_Math!$AG$97,$C$195,0,$C242-$C$196,1)), 1+ROW()-ROW(I$197)), NA())</f>
        <v>740302.37845740549</v>
      </c>
      <c r="J242" s="642"/>
      <c r="K242" s="643">
        <f t="array" aca="1" ref="K242" ca="1">IF(AND(ISNUMBER($C242), K$196), K$195*POWER(GEOMEAN(1+OFFSET(Portfolio_Math!AG$97,$C$195,0,$C242-$C$196,1))/GEOMEAN(1+OFFSET(Portfolio_Math!$AG$97,$C$195,0,$C242-$C$196,1)), 1+ROW()-ROW(K$197)), NA())</f>
        <v>10000</v>
      </c>
      <c r="O242" s="165" t="e">
        <f t="shared" si="22"/>
        <v>#N/A</v>
      </c>
      <c r="Q242" s="643" t="e">
        <f t="array" aca="1" ref="Q242" ca="1">IF(AND(ISNUMBER($O242), Q$196), Q$195*POWER(GEOMEAN(1+OFFSET(Portfolio_Math!AM$97,$O$195,0,$O242-$O$196,1))/GEOMEAN(1+OFFSET(Portfolio_Math!$AS$97,$O$195,0,$O242-$O$196,1)), 1+ROW()-ROW(Q$197)), NA())</f>
        <v>#N/A</v>
      </c>
      <c r="R242" s="643" t="e">
        <f t="array" aca="1" ref="R242" ca="1">IF(AND(ISNUMBER($O242), R$196), R$195*POWER(GEOMEAN(1+OFFSET(Portfolio_Math!AN$97,$O$195,0,$O242-$O$196,1))/GEOMEAN(1+OFFSET(Portfolio_Math!$AS$97,$O$195,0,$O242-$O$196,1)), 1+ROW()-ROW(R$197)), NA())</f>
        <v>#N/A</v>
      </c>
      <c r="S242" s="643" t="e">
        <f t="array" aca="1" ref="S242" ca="1">IF(AND(ISNUMBER($O242), S$196), S$195*POWER(GEOMEAN(1+OFFSET(Portfolio_Math!AO$97,$O$195,0,$O242-$O$196,1))/GEOMEAN(1+OFFSET(Portfolio_Math!$AS$97,$O$195,0,$O242-$O$196,1)), 1+ROW()-ROW(S$197)), NA())</f>
        <v>#N/A</v>
      </c>
      <c r="T242" s="643" t="e">
        <f t="array" aca="1" ref="T242" ca="1">IF(AND(ISNUMBER($O242), T$196), T$195*POWER(GEOMEAN(1+OFFSET(Portfolio_Math!AP$97,$O$195,0,$O242-$O$196,1))/GEOMEAN(1+OFFSET(Portfolio_Math!$AS$97,$O$195,0,$O242-$O$196,1)), 1+ROW()-ROW(T$197)), NA())</f>
        <v>#N/A</v>
      </c>
      <c r="U242" s="643" t="e">
        <f t="array" aca="1" ref="U242" ca="1">IF(AND(ISNUMBER($O242), U$196), U$195*POWER(GEOMEAN(1+OFFSET(Portfolio_Math!AQ$97,$O$195,0,$O242-$O$196,1))/GEOMEAN(1+OFFSET(Portfolio_Math!$AS$97,$O$195,0,$O242-$O$196,1)), 1+ROW()-ROW(U$197)), NA())</f>
        <v>#N/A</v>
      </c>
      <c r="V242" s="644"/>
      <c r="W242" s="643" t="e">
        <f t="array" aca="1" ref="W242" ca="1">IF(AND(ISNUMBER($O242), W$196), W$195*POWER(GEOMEAN(1+OFFSET(Portfolio_Math!AS$97,$O$195,0,$O242-$O$196,1))/GEOMEAN(1+OFFSET(Portfolio_Math!$AS$97,$O$195,0,$O242-$O$196,1)), 1+ROW()-ROW(W$197)), NA())</f>
        <v>#N/A</v>
      </c>
    </row>
    <row r="243" spans="3:23" ht="13" customHeight="1">
      <c r="C243" s="165">
        <f t="shared" si="21"/>
        <v>2015</v>
      </c>
      <c r="E243" s="643">
        <f t="array" aca="1" ref="E243" ca="1">IF(AND(ISNUMBER($C243), E$196), E$195*POWER(GEOMEAN(1+OFFSET(Portfolio_Math!AA$97,$C$195,0,$C243-$C$196,1))/GEOMEAN(1+OFFSET(Portfolio_Math!$AG$97,$C$195,0,$C243-$C$196,1)), 1+ROW()-ROW(E$197)), NA())</f>
        <v>733862.75640469021</v>
      </c>
      <c r="F243" s="643">
        <f t="array" aca="1" ref="F243" ca="1">IF(AND(ISNUMBER($C243), F$196), F$195*POWER(GEOMEAN(1+OFFSET(Portfolio_Math!AB$97,$C$195,0,$C243-$C$196,1))/GEOMEAN(1+OFFSET(Portfolio_Math!$AG$97,$C$195,0,$C243-$C$196,1)), 1+ROW()-ROW(F$197)), NA())</f>
        <v>947034.9837137151</v>
      </c>
      <c r="G243" s="643">
        <f t="array" aca="1" ref="G243" ca="1">IF(AND(ISNUMBER($C243), G$196), G$195*POWER(GEOMEAN(1+OFFSET(Portfolio_Math!AC$97,$C$195,0,$C243-$C$196,1))/GEOMEAN(1+OFFSET(Portfolio_Math!$AG$97,$C$195,0,$C243-$C$196,1)), 1+ROW()-ROW(G$197)), NA())</f>
        <v>1071055.0817498332</v>
      </c>
      <c r="H243" s="643">
        <f t="array" aca="1" ref="H243" ca="1">IF(AND(ISNUMBER($C243), H$196), H$195*POWER(GEOMEAN(1+OFFSET(Portfolio_Math!AD$97,$C$195,0,$C243-$C$196,1))/GEOMEAN(1+OFFSET(Portfolio_Math!$AG$97,$C$195,0,$C243-$C$196,1)), 1+ROW()-ROW(H$197)), NA())</f>
        <v>961792.87314066722</v>
      </c>
      <c r="I243" s="643">
        <f t="array" aca="1" ref="I243" ca="1">IF(AND(ISNUMBER($C243), I$196), I$195*POWER(GEOMEAN(1+OFFSET(Portfolio_Math!AE$97,$C$195,0,$C243-$C$196,1))/GEOMEAN(1+OFFSET(Portfolio_Math!$AG$97,$C$195,0,$C243-$C$196,1)), 1+ROW()-ROW(I$197)), NA())</f>
        <v>727516.67545349919</v>
      </c>
      <c r="J243" s="642"/>
      <c r="K243" s="643">
        <f t="array" aca="1" ref="K243" ca="1">IF(AND(ISNUMBER($C243), K$196), K$195*POWER(GEOMEAN(1+OFFSET(Portfolio_Math!AG$97,$C$195,0,$C243-$C$196,1))/GEOMEAN(1+OFFSET(Portfolio_Math!$AG$97,$C$195,0,$C243-$C$196,1)), 1+ROW()-ROW(K$197)), NA())</f>
        <v>10000</v>
      </c>
      <c r="O243" s="165" t="e">
        <f t="shared" si="22"/>
        <v>#N/A</v>
      </c>
      <c r="Q243" s="643" t="e">
        <f t="array" aca="1" ref="Q243" ca="1">IF(AND(ISNUMBER($O243), Q$196), Q$195*POWER(GEOMEAN(1+OFFSET(Portfolio_Math!AM$97,$O$195,0,$O243-$O$196,1))/GEOMEAN(1+OFFSET(Portfolio_Math!$AS$97,$O$195,0,$O243-$O$196,1)), 1+ROW()-ROW(Q$197)), NA())</f>
        <v>#N/A</v>
      </c>
      <c r="R243" s="643" t="e">
        <f t="array" aca="1" ref="R243" ca="1">IF(AND(ISNUMBER($O243), R$196), R$195*POWER(GEOMEAN(1+OFFSET(Portfolio_Math!AN$97,$O$195,0,$O243-$O$196,1))/GEOMEAN(1+OFFSET(Portfolio_Math!$AS$97,$O$195,0,$O243-$O$196,1)), 1+ROW()-ROW(R$197)), NA())</f>
        <v>#N/A</v>
      </c>
      <c r="S243" s="643" t="e">
        <f t="array" aca="1" ref="S243" ca="1">IF(AND(ISNUMBER($O243), S$196), S$195*POWER(GEOMEAN(1+OFFSET(Portfolio_Math!AO$97,$O$195,0,$O243-$O$196,1))/GEOMEAN(1+OFFSET(Portfolio_Math!$AS$97,$O$195,0,$O243-$O$196,1)), 1+ROW()-ROW(S$197)), NA())</f>
        <v>#N/A</v>
      </c>
      <c r="T243" s="643" t="e">
        <f t="array" aca="1" ref="T243" ca="1">IF(AND(ISNUMBER($O243), T$196), T$195*POWER(GEOMEAN(1+OFFSET(Portfolio_Math!AP$97,$O$195,0,$O243-$O$196,1))/GEOMEAN(1+OFFSET(Portfolio_Math!$AS$97,$O$195,0,$O243-$O$196,1)), 1+ROW()-ROW(T$197)), NA())</f>
        <v>#N/A</v>
      </c>
      <c r="U243" s="643" t="e">
        <f t="array" aca="1" ref="U243" ca="1">IF(AND(ISNUMBER($O243), U$196), U$195*POWER(GEOMEAN(1+OFFSET(Portfolio_Math!AQ$97,$O$195,0,$O243-$O$196,1))/GEOMEAN(1+OFFSET(Portfolio_Math!$AS$97,$O$195,0,$O243-$O$196,1)), 1+ROW()-ROW(U$197)), NA())</f>
        <v>#N/A</v>
      </c>
      <c r="V243" s="644"/>
      <c r="W243" s="643" t="e">
        <f t="array" aca="1" ref="W243" ca="1">IF(AND(ISNUMBER($O243), W$196), W$195*POWER(GEOMEAN(1+OFFSET(Portfolio_Math!AS$97,$O$195,0,$O243-$O$196,1))/GEOMEAN(1+OFFSET(Portfolio_Math!$AS$97,$O$195,0,$O243-$O$196,1)), 1+ROW()-ROW(W$197)), NA())</f>
        <v>#N/A</v>
      </c>
    </row>
    <row r="244" spans="3:23" ht="13" customHeight="1">
      <c r="C244" s="165">
        <f t="shared" si="21"/>
        <v>2016</v>
      </c>
      <c r="E244" s="643">
        <f t="array" aca="1" ref="E244" ca="1">IF(AND(ISNUMBER($C244), E$196), E$195*POWER(GEOMEAN(1+OFFSET(Portfolio_Math!AA$97,$C$195,0,$C244-$C$196,1))/GEOMEAN(1+OFFSET(Portfolio_Math!$AG$97,$C$195,0,$C244-$C$196,1)), 1+ROW()-ROW(E$197)), NA())</f>
        <v>793527.16300978581</v>
      </c>
      <c r="F244" s="643">
        <f t="array" aca="1" ref="F244" ca="1">IF(AND(ISNUMBER($C244), F$196), F$195*POWER(GEOMEAN(1+OFFSET(Portfolio_Math!AB$97,$C$195,0,$C244-$C$196,1))/GEOMEAN(1+OFFSET(Portfolio_Math!$AG$97,$C$195,0,$C244-$C$196,1)), 1+ROW()-ROW(F$197)), NA())</f>
        <v>1041149.2034399022</v>
      </c>
      <c r="G244" s="643">
        <f t="array" aca="1" ref="G244" ca="1">IF(AND(ISNUMBER($C244), G$196), G$195*POWER(GEOMEAN(1+OFFSET(Portfolio_Math!AC$97,$C$195,0,$C244-$C$196,1))/GEOMEAN(1+OFFSET(Portfolio_Math!$AG$97,$C$195,0,$C244-$C$196,1)), 1+ROW()-ROW(G$197)), NA())</f>
        <v>1175952.0220193437</v>
      </c>
      <c r="H244" s="643">
        <f t="array" aca="1" ref="H244" ca="1">IF(AND(ISNUMBER($C244), H$196), H$195*POWER(GEOMEAN(1+OFFSET(Portfolio_Math!AD$97,$C$195,0,$C244-$C$196,1))/GEOMEAN(1+OFFSET(Portfolio_Math!$AG$97,$C$195,0,$C244-$C$196,1)), 1+ROW()-ROW(H$197)), NA())</f>
        <v>1061369.6711360759</v>
      </c>
      <c r="I244" s="643">
        <f t="array" aca="1" ref="I244" ca="1">IF(AND(ISNUMBER($C244), I$196), I$195*POWER(GEOMEAN(1+OFFSET(Portfolio_Math!AE$97,$C$195,0,$C244-$C$196,1))/GEOMEAN(1+OFFSET(Portfolio_Math!$AG$97,$C$195,0,$C244-$C$196,1)), 1+ROW()-ROW(I$197)), NA())</f>
        <v>784931.8282976253</v>
      </c>
      <c r="J244" s="642"/>
      <c r="K244" s="643">
        <f t="array" aca="1" ref="K244" ca="1">IF(AND(ISNUMBER($C244), K$196), K$195*POWER(GEOMEAN(1+OFFSET(Portfolio_Math!AG$97,$C$195,0,$C244-$C$196,1))/GEOMEAN(1+OFFSET(Portfolio_Math!$AG$97,$C$195,0,$C244-$C$196,1)), 1+ROW()-ROW(K$197)), NA())</f>
        <v>10000</v>
      </c>
      <c r="O244" s="165" t="e">
        <f t="shared" si="22"/>
        <v>#N/A</v>
      </c>
      <c r="Q244" s="643" t="e">
        <f t="array" aca="1" ref="Q244" ca="1">IF(AND(ISNUMBER($O244), Q$196), Q$195*POWER(GEOMEAN(1+OFFSET(Portfolio_Math!AM$97,$O$195,0,$O244-$O$196,1))/GEOMEAN(1+OFFSET(Portfolio_Math!$AS$97,$O$195,0,$O244-$O$196,1)), 1+ROW()-ROW(Q$197)), NA())</f>
        <v>#N/A</v>
      </c>
      <c r="R244" s="643" t="e">
        <f t="array" aca="1" ref="R244" ca="1">IF(AND(ISNUMBER($O244), R$196), R$195*POWER(GEOMEAN(1+OFFSET(Portfolio_Math!AN$97,$O$195,0,$O244-$O$196,1))/GEOMEAN(1+OFFSET(Portfolio_Math!$AS$97,$O$195,0,$O244-$O$196,1)), 1+ROW()-ROW(R$197)), NA())</f>
        <v>#N/A</v>
      </c>
      <c r="S244" s="643" t="e">
        <f t="array" aca="1" ref="S244" ca="1">IF(AND(ISNUMBER($O244), S$196), S$195*POWER(GEOMEAN(1+OFFSET(Portfolio_Math!AO$97,$O$195,0,$O244-$O$196,1))/GEOMEAN(1+OFFSET(Portfolio_Math!$AS$97,$O$195,0,$O244-$O$196,1)), 1+ROW()-ROW(S$197)), NA())</f>
        <v>#N/A</v>
      </c>
      <c r="T244" s="643" t="e">
        <f t="array" aca="1" ref="T244" ca="1">IF(AND(ISNUMBER($O244), T$196), T$195*POWER(GEOMEAN(1+OFFSET(Portfolio_Math!AP$97,$O$195,0,$O244-$O$196,1))/GEOMEAN(1+OFFSET(Portfolio_Math!$AS$97,$O$195,0,$O244-$O$196,1)), 1+ROW()-ROW(T$197)), NA())</f>
        <v>#N/A</v>
      </c>
      <c r="U244" s="643" t="e">
        <f t="array" aca="1" ref="U244" ca="1">IF(AND(ISNUMBER($O244), U$196), U$195*POWER(GEOMEAN(1+OFFSET(Portfolio_Math!AQ$97,$O$195,0,$O244-$O$196,1))/GEOMEAN(1+OFFSET(Portfolio_Math!$AS$97,$O$195,0,$O244-$O$196,1)), 1+ROW()-ROW(U$197)), NA())</f>
        <v>#N/A</v>
      </c>
      <c r="V244" s="644"/>
      <c r="W244" s="643" t="e">
        <f t="array" aca="1" ref="W244" ca="1">IF(AND(ISNUMBER($O244), W$196), W$195*POWER(GEOMEAN(1+OFFSET(Portfolio_Math!AS$97,$O$195,0,$O244-$O$196,1))/GEOMEAN(1+OFFSET(Portfolio_Math!$AS$97,$O$195,0,$O244-$O$196,1)), 1+ROW()-ROW(W$197)), NA())</f>
        <v>#N/A</v>
      </c>
    </row>
    <row r="245" spans="3:23" ht="13" customHeight="1">
      <c r="C245" s="165" t="e">
        <f t="shared" si="21"/>
        <v>#N/A</v>
      </c>
      <c r="E245" s="643" t="e">
        <f t="array" aca="1" ref="E245" ca="1">IF(AND(ISNUMBER($C245), E$196), E$195*POWER(GEOMEAN(1+OFFSET(Portfolio_Math!AA$97,$C$195,0,$C245-$C$196,1))/GEOMEAN(1+OFFSET(Portfolio_Math!$AG$97,$C$195,0,$C245-$C$196,1)), 1+ROW()-ROW(E$197)), NA())</f>
        <v>#N/A</v>
      </c>
      <c r="F245" s="643" t="e">
        <f t="array" aca="1" ref="F245" ca="1">IF(AND(ISNUMBER($C245), F$196), F$195*POWER(GEOMEAN(1+OFFSET(Portfolio_Math!AB$97,$C$195,0,$C245-$C$196,1))/GEOMEAN(1+OFFSET(Portfolio_Math!$AG$97,$C$195,0,$C245-$C$196,1)), 1+ROW()-ROW(F$197)), NA())</f>
        <v>#N/A</v>
      </c>
      <c r="G245" s="643" t="e">
        <f t="array" aca="1" ref="G245" ca="1">IF(AND(ISNUMBER($C245), G$196), G$195*POWER(GEOMEAN(1+OFFSET(Portfolio_Math!AC$97,$C$195,0,$C245-$C$196,1))/GEOMEAN(1+OFFSET(Portfolio_Math!$AG$97,$C$195,0,$C245-$C$196,1)), 1+ROW()-ROW(G$197)), NA())</f>
        <v>#N/A</v>
      </c>
      <c r="H245" s="643" t="e">
        <f t="array" aca="1" ref="H245" ca="1">IF(AND(ISNUMBER($C245), H$196), H$195*POWER(GEOMEAN(1+OFFSET(Portfolio_Math!AD$97,$C$195,0,$C245-$C$196,1))/GEOMEAN(1+OFFSET(Portfolio_Math!$AG$97,$C$195,0,$C245-$C$196,1)), 1+ROW()-ROW(H$197)), NA())</f>
        <v>#N/A</v>
      </c>
      <c r="I245" s="643" t="e">
        <f t="array" aca="1" ref="I245" ca="1">IF(AND(ISNUMBER($C245), I$196), I$195*POWER(GEOMEAN(1+OFFSET(Portfolio_Math!AE$97,$C$195,0,$C245-$C$196,1))/GEOMEAN(1+OFFSET(Portfolio_Math!$AG$97,$C$195,0,$C245-$C$196,1)), 1+ROW()-ROW(I$197)), NA())</f>
        <v>#N/A</v>
      </c>
      <c r="J245" s="642"/>
      <c r="K245" s="643" t="e">
        <f t="array" aca="1" ref="K245" ca="1">IF(AND(ISNUMBER($C245), K$196), K$195*POWER(GEOMEAN(1+OFFSET(Portfolio_Math!AG$97,$C$195,0,$C245-$C$196,1))/GEOMEAN(1+OFFSET(Portfolio_Math!$AG$97,$C$195,0,$C245-$C$196,1)), 1+ROW()-ROW(K$197)), NA())</f>
        <v>#N/A</v>
      </c>
      <c r="O245" s="165" t="e">
        <f t="shared" si="22"/>
        <v>#N/A</v>
      </c>
      <c r="Q245" s="643" t="e">
        <f t="array" aca="1" ref="Q245" ca="1">IF(AND(ISNUMBER($O245), Q$196), Q$195*POWER(GEOMEAN(1+OFFSET(Portfolio_Math!AM$97,$O$195,0,$O245-$O$196,1))/GEOMEAN(1+OFFSET(Portfolio_Math!$AS$97,$O$195,0,$O245-$O$196,1)), 1+ROW()-ROW(Q$197)), NA())</f>
        <v>#N/A</v>
      </c>
      <c r="R245" s="643" t="e">
        <f t="array" aca="1" ref="R245" ca="1">IF(AND(ISNUMBER($O245), R$196), R$195*POWER(GEOMEAN(1+OFFSET(Portfolio_Math!AN$97,$O$195,0,$O245-$O$196,1))/GEOMEAN(1+OFFSET(Portfolio_Math!$AS$97,$O$195,0,$O245-$O$196,1)), 1+ROW()-ROW(R$197)), NA())</f>
        <v>#N/A</v>
      </c>
      <c r="S245" s="643" t="e">
        <f t="array" aca="1" ref="S245" ca="1">IF(AND(ISNUMBER($O245), S$196), S$195*POWER(GEOMEAN(1+OFFSET(Portfolio_Math!AO$97,$O$195,0,$O245-$O$196,1))/GEOMEAN(1+OFFSET(Portfolio_Math!$AS$97,$O$195,0,$O245-$O$196,1)), 1+ROW()-ROW(S$197)), NA())</f>
        <v>#N/A</v>
      </c>
      <c r="T245" s="643" t="e">
        <f t="array" aca="1" ref="T245" ca="1">IF(AND(ISNUMBER($O245), T$196), T$195*POWER(GEOMEAN(1+OFFSET(Portfolio_Math!AP$97,$O$195,0,$O245-$O$196,1))/GEOMEAN(1+OFFSET(Portfolio_Math!$AS$97,$O$195,0,$O245-$O$196,1)), 1+ROW()-ROW(T$197)), NA())</f>
        <v>#N/A</v>
      </c>
      <c r="U245" s="643" t="e">
        <f t="array" aca="1" ref="U245" ca="1">IF(AND(ISNUMBER($O245), U$196), U$195*POWER(GEOMEAN(1+OFFSET(Portfolio_Math!AQ$97,$O$195,0,$O245-$O$196,1))/GEOMEAN(1+OFFSET(Portfolio_Math!$AS$97,$O$195,0,$O245-$O$196,1)), 1+ROW()-ROW(U$197)), NA())</f>
        <v>#N/A</v>
      </c>
      <c r="V245" s="644"/>
      <c r="W245" s="643" t="e">
        <f t="array" aca="1" ref="W245" ca="1">IF(AND(ISNUMBER($O245), W$196), W$195*POWER(GEOMEAN(1+OFFSET(Portfolio_Math!AS$97,$O$195,0,$O245-$O$196,1))/GEOMEAN(1+OFFSET(Portfolio_Math!$AS$97,$O$195,0,$O245-$O$196,1)), 1+ROW()-ROW(W$197)), NA())</f>
        <v>#N/A</v>
      </c>
    </row>
    <row r="246" spans="3:23" ht="13" customHeight="1">
      <c r="C246" s="165" t="e">
        <f t="shared" si="21"/>
        <v>#N/A</v>
      </c>
      <c r="E246" s="643" t="e">
        <f t="array" aca="1" ref="E246" ca="1">IF(AND(ISNUMBER($C246), E$196), E$195*POWER(GEOMEAN(1+OFFSET(Portfolio_Math!AA$97,$C$195,0,$C246-$C$196,1))/GEOMEAN(1+OFFSET(Portfolio_Math!$AG$97,$C$195,0,$C246-$C$196,1)), 1+ROW()-ROW(E$197)), NA())</f>
        <v>#N/A</v>
      </c>
      <c r="F246" s="643" t="e">
        <f t="array" aca="1" ref="F246" ca="1">IF(AND(ISNUMBER($C246), F$196), F$195*POWER(GEOMEAN(1+OFFSET(Portfolio_Math!AB$97,$C$195,0,$C246-$C$196,1))/GEOMEAN(1+OFFSET(Portfolio_Math!$AG$97,$C$195,0,$C246-$C$196,1)), 1+ROW()-ROW(F$197)), NA())</f>
        <v>#N/A</v>
      </c>
      <c r="G246" s="643" t="e">
        <f t="array" aca="1" ref="G246" ca="1">IF(AND(ISNUMBER($C246), G$196), G$195*POWER(GEOMEAN(1+OFFSET(Portfolio_Math!AC$97,$C$195,0,$C246-$C$196,1))/GEOMEAN(1+OFFSET(Portfolio_Math!$AG$97,$C$195,0,$C246-$C$196,1)), 1+ROW()-ROW(G$197)), NA())</f>
        <v>#N/A</v>
      </c>
      <c r="H246" s="643" t="e">
        <f t="array" aca="1" ref="H246" ca="1">IF(AND(ISNUMBER($C246), H$196), H$195*POWER(GEOMEAN(1+OFFSET(Portfolio_Math!AD$97,$C$195,0,$C246-$C$196,1))/GEOMEAN(1+OFFSET(Portfolio_Math!$AG$97,$C$195,0,$C246-$C$196,1)), 1+ROW()-ROW(H$197)), NA())</f>
        <v>#N/A</v>
      </c>
      <c r="I246" s="643" t="e">
        <f t="array" aca="1" ref="I246" ca="1">IF(AND(ISNUMBER($C246), I$196), I$195*POWER(GEOMEAN(1+OFFSET(Portfolio_Math!AE$97,$C$195,0,$C246-$C$196,1))/GEOMEAN(1+OFFSET(Portfolio_Math!$AG$97,$C$195,0,$C246-$C$196,1)), 1+ROW()-ROW(I$197)), NA())</f>
        <v>#N/A</v>
      </c>
      <c r="J246" s="642"/>
      <c r="K246" s="643" t="e">
        <f t="array" aca="1" ref="K246" ca="1">IF(AND(ISNUMBER($C246), K$196), K$195*POWER(GEOMEAN(1+OFFSET(Portfolio_Math!AG$97,$C$195,0,$C246-$C$196,1))/GEOMEAN(1+OFFSET(Portfolio_Math!$AG$97,$C$195,0,$C246-$C$196,1)), 1+ROW()-ROW(K$197)), NA())</f>
        <v>#N/A</v>
      </c>
      <c r="O246" s="165" t="e">
        <f t="shared" si="22"/>
        <v>#N/A</v>
      </c>
      <c r="Q246" s="643" t="e">
        <f t="array" aca="1" ref="Q246" ca="1">IF(AND(ISNUMBER($O246), Q$196), Q$195*POWER(GEOMEAN(1+OFFSET(Portfolio_Math!AM$97,$O$195,0,$O246-$O$196,1))/GEOMEAN(1+OFFSET(Portfolio_Math!$AS$97,$O$195,0,$O246-$O$196,1)), 1+ROW()-ROW(Q$197)), NA())</f>
        <v>#N/A</v>
      </c>
      <c r="R246" s="643" t="e">
        <f t="array" aca="1" ref="R246" ca="1">IF(AND(ISNUMBER($O246), R$196), R$195*POWER(GEOMEAN(1+OFFSET(Portfolio_Math!AN$97,$O$195,0,$O246-$O$196,1))/GEOMEAN(1+OFFSET(Portfolio_Math!$AS$97,$O$195,0,$O246-$O$196,1)), 1+ROW()-ROW(R$197)), NA())</f>
        <v>#N/A</v>
      </c>
      <c r="S246" s="643" t="e">
        <f t="array" aca="1" ref="S246" ca="1">IF(AND(ISNUMBER($O246), S$196), S$195*POWER(GEOMEAN(1+OFFSET(Portfolio_Math!AO$97,$O$195,0,$O246-$O$196,1))/GEOMEAN(1+OFFSET(Portfolio_Math!$AS$97,$O$195,0,$O246-$O$196,1)), 1+ROW()-ROW(S$197)), NA())</f>
        <v>#N/A</v>
      </c>
      <c r="T246" s="643" t="e">
        <f t="array" aca="1" ref="T246" ca="1">IF(AND(ISNUMBER($O246), T$196), T$195*POWER(GEOMEAN(1+OFFSET(Portfolio_Math!AP$97,$O$195,0,$O246-$O$196,1))/GEOMEAN(1+OFFSET(Portfolio_Math!$AS$97,$O$195,0,$O246-$O$196,1)), 1+ROW()-ROW(T$197)), NA())</f>
        <v>#N/A</v>
      </c>
      <c r="U246" s="643" t="e">
        <f t="array" aca="1" ref="U246" ca="1">IF(AND(ISNUMBER($O246), U$196), U$195*POWER(GEOMEAN(1+OFFSET(Portfolio_Math!AQ$97,$O$195,0,$O246-$O$196,1))/GEOMEAN(1+OFFSET(Portfolio_Math!$AS$97,$O$195,0,$O246-$O$196,1)), 1+ROW()-ROW(U$197)), NA())</f>
        <v>#N/A</v>
      </c>
      <c r="V246" s="644"/>
      <c r="W246" s="643" t="e">
        <f t="array" aca="1" ref="W246" ca="1">IF(AND(ISNUMBER($O246), W$196), W$195*POWER(GEOMEAN(1+OFFSET(Portfolio_Math!AS$97,$O$195,0,$O246-$O$196,1))/GEOMEAN(1+OFFSET(Portfolio_Math!$AS$97,$O$195,0,$O246-$O$196,1)), 1+ROW()-ROW(W$197)), NA())</f>
        <v>#N/A</v>
      </c>
    </row>
    <row r="247" spans="3:23" ht="13" customHeight="1">
      <c r="C247" s="165" t="e">
        <f t="shared" si="21"/>
        <v>#N/A</v>
      </c>
      <c r="E247" s="643" t="e">
        <f t="array" aca="1" ref="E247" ca="1">IF(AND(ISNUMBER($C247), E$196), E$195*POWER(GEOMEAN(1+OFFSET(Portfolio_Math!AA$97,$C$195,0,$C247-$C$196,1))/GEOMEAN(1+OFFSET(Portfolio_Math!$AG$97,$C$195,0,$C247-$C$196,1)), 1+ROW()-ROW(E$197)), NA())</f>
        <v>#N/A</v>
      </c>
      <c r="F247" s="643" t="e">
        <f t="array" aca="1" ref="F247" ca="1">IF(AND(ISNUMBER($C247), F$196), F$195*POWER(GEOMEAN(1+OFFSET(Portfolio_Math!AB$97,$C$195,0,$C247-$C$196,1))/GEOMEAN(1+OFFSET(Portfolio_Math!$AG$97,$C$195,0,$C247-$C$196,1)), 1+ROW()-ROW(F$197)), NA())</f>
        <v>#N/A</v>
      </c>
      <c r="G247" s="643" t="e">
        <f t="array" aca="1" ref="G247" ca="1">IF(AND(ISNUMBER($C247), G$196), G$195*POWER(GEOMEAN(1+OFFSET(Portfolio_Math!AC$97,$C$195,0,$C247-$C$196,1))/GEOMEAN(1+OFFSET(Portfolio_Math!$AG$97,$C$195,0,$C247-$C$196,1)), 1+ROW()-ROW(G$197)), NA())</f>
        <v>#N/A</v>
      </c>
      <c r="H247" s="643" t="e">
        <f t="array" aca="1" ref="H247" ca="1">IF(AND(ISNUMBER($C247), H$196), H$195*POWER(GEOMEAN(1+OFFSET(Portfolio_Math!AD$97,$C$195,0,$C247-$C$196,1))/GEOMEAN(1+OFFSET(Portfolio_Math!$AG$97,$C$195,0,$C247-$C$196,1)), 1+ROW()-ROW(H$197)), NA())</f>
        <v>#N/A</v>
      </c>
      <c r="I247" s="643" t="e">
        <f t="array" aca="1" ref="I247" ca="1">IF(AND(ISNUMBER($C247), I$196), I$195*POWER(GEOMEAN(1+OFFSET(Portfolio_Math!AE$97,$C$195,0,$C247-$C$196,1))/GEOMEAN(1+OFFSET(Portfolio_Math!$AG$97,$C$195,0,$C247-$C$196,1)), 1+ROW()-ROW(I$197)), NA())</f>
        <v>#N/A</v>
      </c>
      <c r="J247" s="642"/>
      <c r="K247" s="643" t="e">
        <f t="array" aca="1" ref="K247" ca="1">IF(AND(ISNUMBER($C247), K$196), K$195*POWER(GEOMEAN(1+OFFSET(Portfolio_Math!AG$97,$C$195,0,$C247-$C$196,1))/GEOMEAN(1+OFFSET(Portfolio_Math!$AG$97,$C$195,0,$C247-$C$196,1)), 1+ROW()-ROW(K$197)), NA())</f>
        <v>#N/A</v>
      </c>
      <c r="O247" s="165" t="e">
        <f t="shared" si="22"/>
        <v>#N/A</v>
      </c>
      <c r="Q247" s="643" t="e">
        <f t="array" aca="1" ref="Q247" ca="1">IF(AND(ISNUMBER($O247), Q$196), Q$195*POWER(GEOMEAN(1+OFFSET(Portfolio_Math!AM$97,$O$195,0,$O247-$O$196,1))/GEOMEAN(1+OFFSET(Portfolio_Math!$AS$97,$O$195,0,$O247-$O$196,1)), 1+ROW()-ROW(Q$197)), NA())</f>
        <v>#N/A</v>
      </c>
      <c r="R247" s="643" t="e">
        <f t="array" aca="1" ref="R247" ca="1">IF(AND(ISNUMBER($O247), R$196), R$195*POWER(GEOMEAN(1+OFFSET(Portfolio_Math!AN$97,$O$195,0,$O247-$O$196,1))/GEOMEAN(1+OFFSET(Portfolio_Math!$AS$97,$O$195,0,$O247-$O$196,1)), 1+ROW()-ROW(R$197)), NA())</f>
        <v>#N/A</v>
      </c>
      <c r="S247" s="643" t="e">
        <f t="array" aca="1" ref="S247" ca="1">IF(AND(ISNUMBER($O247), S$196), S$195*POWER(GEOMEAN(1+OFFSET(Portfolio_Math!AO$97,$O$195,0,$O247-$O$196,1))/GEOMEAN(1+OFFSET(Portfolio_Math!$AS$97,$O$195,0,$O247-$O$196,1)), 1+ROW()-ROW(S$197)), NA())</f>
        <v>#N/A</v>
      </c>
      <c r="T247" s="643" t="e">
        <f t="array" aca="1" ref="T247" ca="1">IF(AND(ISNUMBER($O247), T$196), T$195*POWER(GEOMEAN(1+OFFSET(Portfolio_Math!AP$97,$O$195,0,$O247-$O$196,1))/GEOMEAN(1+OFFSET(Portfolio_Math!$AS$97,$O$195,0,$O247-$O$196,1)), 1+ROW()-ROW(T$197)), NA())</f>
        <v>#N/A</v>
      </c>
      <c r="U247" s="643" t="e">
        <f t="array" aca="1" ref="U247" ca="1">IF(AND(ISNUMBER($O247), U$196), U$195*POWER(GEOMEAN(1+OFFSET(Portfolio_Math!AQ$97,$O$195,0,$O247-$O$196,1))/GEOMEAN(1+OFFSET(Portfolio_Math!$AS$97,$O$195,0,$O247-$O$196,1)), 1+ROW()-ROW(U$197)), NA())</f>
        <v>#N/A</v>
      </c>
      <c r="V247" s="644"/>
      <c r="W247" s="643" t="e">
        <f t="array" aca="1" ref="W247" ca="1">IF(AND(ISNUMBER($O247), W$196), W$195*POWER(GEOMEAN(1+OFFSET(Portfolio_Math!AS$97,$O$195,0,$O247-$O$196,1))/GEOMEAN(1+OFFSET(Portfolio_Math!$AS$97,$O$195,0,$O247-$O$196,1)), 1+ROW()-ROW(W$197)), NA())</f>
        <v>#N/A</v>
      </c>
    </row>
    <row r="248" spans="3:23" ht="13" customHeight="1">
      <c r="C248" s="165" t="e">
        <f t="shared" si="21"/>
        <v>#N/A</v>
      </c>
      <c r="E248" s="643" t="e">
        <f t="array" aca="1" ref="E248" ca="1">IF(AND(ISNUMBER($C248), E$196), E$195*POWER(GEOMEAN(1+OFFSET(Portfolio_Math!AA$97,$C$195,0,$C248-$C$196,1))/GEOMEAN(1+OFFSET(Portfolio_Math!$AG$97,$C$195,0,$C248-$C$196,1)), 1+ROW()-ROW(E$197)), NA())</f>
        <v>#N/A</v>
      </c>
      <c r="F248" s="643" t="e">
        <f t="array" aca="1" ref="F248" ca="1">IF(AND(ISNUMBER($C248), F$196), F$195*POWER(GEOMEAN(1+OFFSET(Portfolio_Math!AB$97,$C$195,0,$C248-$C$196,1))/GEOMEAN(1+OFFSET(Portfolio_Math!$AG$97,$C$195,0,$C248-$C$196,1)), 1+ROW()-ROW(F$197)), NA())</f>
        <v>#N/A</v>
      </c>
      <c r="G248" s="643" t="e">
        <f t="array" aca="1" ref="G248" ca="1">IF(AND(ISNUMBER($C248), G$196), G$195*POWER(GEOMEAN(1+OFFSET(Portfolio_Math!AC$97,$C$195,0,$C248-$C$196,1))/GEOMEAN(1+OFFSET(Portfolio_Math!$AG$97,$C$195,0,$C248-$C$196,1)), 1+ROW()-ROW(G$197)), NA())</f>
        <v>#N/A</v>
      </c>
      <c r="H248" s="643" t="e">
        <f t="array" aca="1" ref="H248" ca="1">IF(AND(ISNUMBER($C248), H$196), H$195*POWER(GEOMEAN(1+OFFSET(Portfolio_Math!AD$97,$C$195,0,$C248-$C$196,1))/GEOMEAN(1+OFFSET(Portfolio_Math!$AG$97,$C$195,0,$C248-$C$196,1)), 1+ROW()-ROW(H$197)), NA())</f>
        <v>#N/A</v>
      </c>
      <c r="I248" s="643" t="e">
        <f t="array" aca="1" ref="I248" ca="1">IF(AND(ISNUMBER($C248), I$196), I$195*POWER(GEOMEAN(1+OFFSET(Portfolio_Math!AE$97,$C$195,0,$C248-$C$196,1))/GEOMEAN(1+OFFSET(Portfolio_Math!$AG$97,$C$195,0,$C248-$C$196,1)), 1+ROW()-ROW(I$197)), NA())</f>
        <v>#N/A</v>
      </c>
      <c r="J248" s="642"/>
      <c r="K248" s="643" t="e">
        <f t="array" aca="1" ref="K248" ca="1">IF(AND(ISNUMBER($C248), K$196), K$195*POWER(GEOMEAN(1+OFFSET(Portfolio_Math!AG$97,$C$195,0,$C248-$C$196,1))/GEOMEAN(1+OFFSET(Portfolio_Math!$AG$97,$C$195,0,$C248-$C$196,1)), 1+ROW()-ROW(K$197)), NA())</f>
        <v>#N/A</v>
      </c>
      <c r="O248" s="165" t="e">
        <f t="shared" si="22"/>
        <v>#N/A</v>
      </c>
      <c r="Q248" s="643" t="e">
        <f t="array" aca="1" ref="Q248" ca="1">IF(AND(ISNUMBER($O248), Q$196), Q$195*POWER(GEOMEAN(1+OFFSET(Portfolio_Math!AM$97,$O$195,0,$O248-$O$196,1))/GEOMEAN(1+OFFSET(Portfolio_Math!$AS$97,$O$195,0,$O248-$O$196,1)), 1+ROW()-ROW(Q$197)), NA())</f>
        <v>#N/A</v>
      </c>
      <c r="R248" s="643" t="e">
        <f t="array" aca="1" ref="R248" ca="1">IF(AND(ISNUMBER($O248), R$196), R$195*POWER(GEOMEAN(1+OFFSET(Portfolio_Math!AN$97,$O$195,0,$O248-$O$196,1))/GEOMEAN(1+OFFSET(Portfolio_Math!$AS$97,$O$195,0,$O248-$O$196,1)), 1+ROW()-ROW(R$197)), NA())</f>
        <v>#N/A</v>
      </c>
      <c r="S248" s="643" t="e">
        <f t="array" aca="1" ref="S248" ca="1">IF(AND(ISNUMBER($O248), S$196), S$195*POWER(GEOMEAN(1+OFFSET(Portfolio_Math!AO$97,$O$195,0,$O248-$O$196,1))/GEOMEAN(1+OFFSET(Portfolio_Math!$AS$97,$O$195,0,$O248-$O$196,1)), 1+ROW()-ROW(S$197)), NA())</f>
        <v>#N/A</v>
      </c>
      <c r="T248" s="643" t="e">
        <f t="array" aca="1" ref="T248" ca="1">IF(AND(ISNUMBER($O248), T$196), T$195*POWER(GEOMEAN(1+OFFSET(Portfolio_Math!AP$97,$O$195,0,$O248-$O$196,1))/GEOMEAN(1+OFFSET(Portfolio_Math!$AS$97,$O$195,0,$O248-$O$196,1)), 1+ROW()-ROW(T$197)), NA())</f>
        <v>#N/A</v>
      </c>
      <c r="U248" s="643" t="e">
        <f t="array" aca="1" ref="U248" ca="1">IF(AND(ISNUMBER($O248), U$196), U$195*POWER(GEOMEAN(1+OFFSET(Portfolio_Math!AQ$97,$O$195,0,$O248-$O$196,1))/GEOMEAN(1+OFFSET(Portfolio_Math!$AS$97,$O$195,0,$O248-$O$196,1)), 1+ROW()-ROW(U$197)), NA())</f>
        <v>#N/A</v>
      </c>
      <c r="V248" s="644"/>
      <c r="W248" s="643" t="e">
        <f t="array" aca="1" ref="W248" ca="1">IF(AND(ISNUMBER($O248), W$196), W$195*POWER(GEOMEAN(1+OFFSET(Portfolio_Math!AS$97,$O$195,0,$O248-$O$196,1))/GEOMEAN(1+OFFSET(Portfolio_Math!$AS$97,$O$195,0,$O248-$O$196,1)), 1+ROW()-ROW(W$197)), NA())</f>
        <v>#N/A</v>
      </c>
    </row>
    <row r="249" spans="3:23" ht="13" customHeight="1">
      <c r="C249" s="165" t="e">
        <f t="shared" si="21"/>
        <v>#N/A</v>
      </c>
      <c r="E249" s="643" t="e">
        <f t="array" aca="1" ref="E249" ca="1">IF(AND(ISNUMBER($C249), E$196), E$195*POWER(GEOMEAN(1+OFFSET(Portfolio_Math!AA$97,$C$195,0,$C249-$C$196,1))/GEOMEAN(1+OFFSET(Portfolio_Math!$AG$97,$C$195,0,$C249-$C$196,1)), 1+ROW()-ROW(E$197)), NA())</f>
        <v>#N/A</v>
      </c>
      <c r="F249" s="643" t="e">
        <f t="array" aca="1" ref="F249" ca="1">IF(AND(ISNUMBER($C249), F$196), F$195*POWER(GEOMEAN(1+OFFSET(Portfolio_Math!AB$97,$C$195,0,$C249-$C$196,1))/GEOMEAN(1+OFFSET(Portfolio_Math!$AG$97,$C$195,0,$C249-$C$196,1)), 1+ROW()-ROW(F$197)), NA())</f>
        <v>#N/A</v>
      </c>
      <c r="G249" s="643" t="e">
        <f t="array" aca="1" ref="G249" ca="1">IF(AND(ISNUMBER($C249), G$196), G$195*POWER(GEOMEAN(1+OFFSET(Portfolio_Math!AC$97,$C$195,0,$C249-$C$196,1))/GEOMEAN(1+OFFSET(Portfolio_Math!$AG$97,$C$195,0,$C249-$C$196,1)), 1+ROW()-ROW(G$197)), NA())</f>
        <v>#N/A</v>
      </c>
      <c r="H249" s="643" t="e">
        <f t="array" aca="1" ref="H249" ca="1">IF(AND(ISNUMBER($C249), H$196), H$195*POWER(GEOMEAN(1+OFFSET(Portfolio_Math!AD$97,$C$195,0,$C249-$C$196,1))/GEOMEAN(1+OFFSET(Portfolio_Math!$AG$97,$C$195,0,$C249-$C$196,1)), 1+ROW()-ROW(H$197)), NA())</f>
        <v>#N/A</v>
      </c>
      <c r="I249" s="643" t="e">
        <f t="array" aca="1" ref="I249" ca="1">IF(AND(ISNUMBER($C249), I$196), I$195*POWER(GEOMEAN(1+OFFSET(Portfolio_Math!AE$97,$C$195,0,$C249-$C$196,1))/GEOMEAN(1+OFFSET(Portfolio_Math!$AG$97,$C$195,0,$C249-$C$196,1)), 1+ROW()-ROW(I$197)), NA())</f>
        <v>#N/A</v>
      </c>
      <c r="J249" s="642"/>
      <c r="K249" s="643" t="e">
        <f t="array" aca="1" ref="K249" ca="1">IF(AND(ISNUMBER($C249), K$196), K$195*POWER(GEOMEAN(1+OFFSET(Portfolio_Math!AG$97,$C$195,0,$C249-$C$196,1))/GEOMEAN(1+OFFSET(Portfolio_Math!$AG$97,$C$195,0,$C249-$C$196,1)), 1+ROW()-ROW(K$197)), NA())</f>
        <v>#N/A</v>
      </c>
      <c r="O249" s="165" t="e">
        <f t="shared" si="22"/>
        <v>#N/A</v>
      </c>
      <c r="Q249" s="643" t="e">
        <f t="array" aca="1" ref="Q249" ca="1">IF(AND(ISNUMBER($O249), Q$196), Q$195*POWER(GEOMEAN(1+OFFSET(Portfolio_Math!AM$97,$O$195,0,$O249-$O$196,1))/GEOMEAN(1+OFFSET(Portfolio_Math!$AS$97,$O$195,0,$O249-$O$196,1)), 1+ROW()-ROW(Q$197)), NA())</f>
        <v>#N/A</v>
      </c>
      <c r="R249" s="643" t="e">
        <f t="array" aca="1" ref="R249" ca="1">IF(AND(ISNUMBER($O249), R$196), R$195*POWER(GEOMEAN(1+OFFSET(Portfolio_Math!AN$97,$O$195,0,$O249-$O$196,1))/GEOMEAN(1+OFFSET(Portfolio_Math!$AS$97,$O$195,0,$O249-$O$196,1)), 1+ROW()-ROW(R$197)), NA())</f>
        <v>#N/A</v>
      </c>
      <c r="S249" s="643" t="e">
        <f t="array" aca="1" ref="S249" ca="1">IF(AND(ISNUMBER($O249), S$196), S$195*POWER(GEOMEAN(1+OFFSET(Portfolio_Math!AO$97,$O$195,0,$O249-$O$196,1))/GEOMEAN(1+OFFSET(Portfolio_Math!$AS$97,$O$195,0,$O249-$O$196,1)), 1+ROW()-ROW(S$197)), NA())</f>
        <v>#N/A</v>
      </c>
      <c r="T249" s="643" t="e">
        <f t="array" aca="1" ref="T249" ca="1">IF(AND(ISNUMBER($O249), T$196), T$195*POWER(GEOMEAN(1+OFFSET(Portfolio_Math!AP$97,$O$195,0,$O249-$O$196,1))/GEOMEAN(1+OFFSET(Portfolio_Math!$AS$97,$O$195,0,$O249-$O$196,1)), 1+ROW()-ROW(T$197)), NA())</f>
        <v>#N/A</v>
      </c>
      <c r="U249" s="643" t="e">
        <f t="array" aca="1" ref="U249" ca="1">IF(AND(ISNUMBER($O249), U$196), U$195*POWER(GEOMEAN(1+OFFSET(Portfolio_Math!AQ$97,$O$195,0,$O249-$O$196,1))/GEOMEAN(1+OFFSET(Portfolio_Math!$AS$97,$O$195,0,$O249-$O$196,1)), 1+ROW()-ROW(U$197)), NA())</f>
        <v>#N/A</v>
      </c>
      <c r="V249" s="644"/>
      <c r="W249" s="643" t="e">
        <f t="array" aca="1" ref="W249" ca="1">IF(AND(ISNUMBER($O249), W$196), W$195*POWER(GEOMEAN(1+OFFSET(Portfolio_Math!AS$97,$O$195,0,$O249-$O$196,1))/GEOMEAN(1+OFFSET(Portfolio_Math!$AS$97,$O$195,0,$O249-$O$196,1)), 1+ROW()-ROW(W$197)), NA())</f>
        <v>#N/A</v>
      </c>
    </row>
    <row r="250" spans="3:23" ht="13" customHeight="1">
      <c r="C250" s="165" t="e">
        <f t="shared" si="21"/>
        <v>#N/A</v>
      </c>
      <c r="E250" s="643" t="e">
        <f t="array" aca="1" ref="E250" ca="1">IF(AND(ISNUMBER($C250), E$196), E$195*POWER(GEOMEAN(1+OFFSET(Portfolio_Math!AA$97,$C$195,0,$C250-$C$196,1))/GEOMEAN(1+OFFSET(Portfolio_Math!$AG$97,$C$195,0,$C250-$C$196,1)), 1+ROW()-ROW(E$197)), NA())</f>
        <v>#N/A</v>
      </c>
      <c r="F250" s="643" t="e">
        <f t="array" aca="1" ref="F250" ca="1">IF(AND(ISNUMBER($C250), F$196), F$195*POWER(GEOMEAN(1+OFFSET(Portfolio_Math!AB$97,$C$195,0,$C250-$C$196,1))/GEOMEAN(1+OFFSET(Portfolio_Math!$AG$97,$C$195,0,$C250-$C$196,1)), 1+ROW()-ROW(F$197)), NA())</f>
        <v>#N/A</v>
      </c>
      <c r="G250" s="643" t="e">
        <f t="array" aca="1" ref="G250" ca="1">IF(AND(ISNUMBER($C250), G$196), G$195*POWER(GEOMEAN(1+OFFSET(Portfolio_Math!AC$97,$C$195,0,$C250-$C$196,1))/GEOMEAN(1+OFFSET(Portfolio_Math!$AG$97,$C$195,0,$C250-$C$196,1)), 1+ROW()-ROW(G$197)), NA())</f>
        <v>#N/A</v>
      </c>
      <c r="H250" s="643" t="e">
        <f t="array" aca="1" ref="H250" ca="1">IF(AND(ISNUMBER($C250), H$196), H$195*POWER(GEOMEAN(1+OFFSET(Portfolio_Math!AD$97,$C$195,0,$C250-$C$196,1))/GEOMEAN(1+OFFSET(Portfolio_Math!$AG$97,$C$195,0,$C250-$C$196,1)), 1+ROW()-ROW(H$197)), NA())</f>
        <v>#N/A</v>
      </c>
      <c r="I250" s="643" t="e">
        <f t="array" aca="1" ref="I250" ca="1">IF(AND(ISNUMBER($C250), I$196), I$195*POWER(GEOMEAN(1+OFFSET(Portfolio_Math!AE$97,$C$195,0,$C250-$C$196,1))/GEOMEAN(1+OFFSET(Portfolio_Math!$AG$97,$C$195,0,$C250-$C$196,1)), 1+ROW()-ROW(I$197)), NA())</f>
        <v>#N/A</v>
      </c>
      <c r="J250" s="642"/>
      <c r="K250" s="643" t="e">
        <f t="array" aca="1" ref="K250" ca="1">IF(AND(ISNUMBER($C250), K$196), K$195*POWER(GEOMEAN(1+OFFSET(Portfolio_Math!AG$97,$C$195,0,$C250-$C$196,1))/GEOMEAN(1+OFFSET(Portfolio_Math!$AG$97,$C$195,0,$C250-$C$196,1)), 1+ROW()-ROW(K$197)), NA())</f>
        <v>#N/A</v>
      </c>
      <c r="O250" s="165" t="e">
        <f t="shared" si="22"/>
        <v>#N/A</v>
      </c>
      <c r="Q250" s="643" t="e">
        <f t="array" aca="1" ref="Q250" ca="1">IF(AND(ISNUMBER($O250), Q$196), Q$195*POWER(GEOMEAN(1+OFFSET(Portfolio_Math!AM$97,$O$195,0,$O250-$O$196,1))/GEOMEAN(1+OFFSET(Portfolio_Math!$AS$97,$O$195,0,$O250-$O$196,1)), 1+ROW()-ROW(Q$197)), NA())</f>
        <v>#N/A</v>
      </c>
      <c r="R250" s="643" t="e">
        <f t="array" aca="1" ref="R250" ca="1">IF(AND(ISNUMBER($O250), R$196), R$195*POWER(GEOMEAN(1+OFFSET(Portfolio_Math!AN$97,$O$195,0,$O250-$O$196,1))/GEOMEAN(1+OFFSET(Portfolio_Math!$AS$97,$O$195,0,$O250-$O$196,1)), 1+ROW()-ROW(R$197)), NA())</f>
        <v>#N/A</v>
      </c>
      <c r="S250" s="643" t="e">
        <f t="array" aca="1" ref="S250" ca="1">IF(AND(ISNUMBER($O250), S$196), S$195*POWER(GEOMEAN(1+OFFSET(Portfolio_Math!AO$97,$O$195,0,$O250-$O$196,1))/GEOMEAN(1+OFFSET(Portfolio_Math!$AS$97,$O$195,0,$O250-$O$196,1)), 1+ROW()-ROW(S$197)), NA())</f>
        <v>#N/A</v>
      </c>
      <c r="T250" s="643" t="e">
        <f t="array" aca="1" ref="T250" ca="1">IF(AND(ISNUMBER($O250), T$196), T$195*POWER(GEOMEAN(1+OFFSET(Portfolio_Math!AP$97,$O$195,0,$O250-$O$196,1))/GEOMEAN(1+OFFSET(Portfolio_Math!$AS$97,$O$195,0,$O250-$O$196,1)), 1+ROW()-ROW(T$197)), NA())</f>
        <v>#N/A</v>
      </c>
      <c r="U250" s="643" t="e">
        <f t="array" aca="1" ref="U250" ca="1">IF(AND(ISNUMBER($O250), U$196), U$195*POWER(GEOMEAN(1+OFFSET(Portfolio_Math!AQ$97,$O$195,0,$O250-$O$196,1))/GEOMEAN(1+OFFSET(Portfolio_Math!$AS$97,$O$195,0,$O250-$O$196,1)), 1+ROW()-ROW(U$197)), NA())</f>
        <v>#N/A</v>
      </c>
      <c r="V250" s="644"/>
      <c r="W250" s="643" t="e">
        <f t="array" aca="1" ref="W250" ca="1">IF(AND(ISNUMBER($O250), W$196), W$195*POWER(GEOMEAN(1+OFFSET(Portfolio_Math!AS$97,$O$195,0,$O250-$O$196,1))/GEOMEAN(1+OFFSET(Portfolio_Math!$AS$97,$O$195,0,$O250-$O$196,1)), 1+ROW()-ROW(W$197)), NA())</f>
        <v>#N/A</v>
      </c>
    </row>
    <row r="251" spans="3:23" ht="13" customHeight="1">
      <c r="C251" s="165" t="e">
        <f t="shared" si="21"/>
        <v>#N/A</v>
      </c>
      <c r="E251" s="643" t="e">
        <f t="array" aca="1" ref="E251" ca="1">IF(AND(ISNUMBER($C251), E$196), E$195*POWER(GEOMEAN(1+OFFSET(Portfolio_Math!AA$97,$C$195,0,$C251-$C$196,1))/GEOMEAN(1+OFFSET(Portfolio_Math!$AG$97,$C$195,0,$C251-$C$196,1)), 1+ROW()-ROW(E$197)), NA())</f>
        <v>#N/A</v>
      </c>
      <c r="F251" s="643" t="e">
        <f t="array" aca="1" ref="F251" ca="1">IF(AND(ISNUMBER($C251), F$196), F$195*POWER(GEOMEAN(1+OFFSET(Portfolio_Math!AB$97,$C$195,0,$C251-$C$196,1))/GEOMEAN(1+OFFSET(Portfolio_Math!$AG$97,$C$195,0,$C251-$C$196,1)), 1+ROW()-ROW(F$197)), NA())</f>
        <v>#N/A</v>
      </c>
      <c r="G251" s="643" t="e">
        <f t="array" aca="1" ref="G251" ca="1">IF(AND(ISNUMBER($C251), G$196), G$195*POWER(GEOMEAN(1+OFFSET(Portfolio_Math!AC$97,$C$195,0,$C251-$C$196,1))/GEOMEAN(1+OFFSET(Portfolio_Math!$AG$97,$C$195,0,$C251-$C$196,1)), 1+ROW()-ROW(G$197)), NA())</f>
        <v>#N/A</v>
      </c>
      <c r="H251" s="643" t="e">
        <f t="array" aca="1" ref="H251" ca="1">IF(AND(ISNUMBER($C251), H$196), H$195*POWER(GEOMEAN(1+OFFSET(Portfolio_Math!AD$97,$C$195,0,$C251-$C$196,1))/GEOMEAN(1+OFFSET(Portfolio_Math!$AG$97,$C$195,0,$C251-$C$196,1)), 1+ROW()-ROW(H$197)), NA())</f>
        <v>#N/A</v>
      </c>
      <c r="I251" s="643" t="e">
        <f t="array" aca="1" ref="I251" ca="1">IF(AND(ISNUMBER($C251), I$196), I$195*POWER(GEOMEAN(1+OFFSET(Portfolio_Math!AE$97,$C$195,0,$C251-$C$196,1))/GEOMEAN(1+OFFSET(Portfolio_Math!$AG$97,$C$195,0,$C251-$C$196,1)), 1+ROW()-ROW(I$197)), NA())</f>
        <v>#N/A</v>
      </c>
      <c r="J251" s="642"/>
      <c r="K251" s="643" t="e">
        <f t="array" aca="1" ref="K251" ca="1">IF(AND(ISNUMBER($C251), K$196), K$195*POWER(GEOMEAN(1+OFFSET(Portfolio_Math!AG$97,$C$195,0,$C251-$C$196,1))/GEOMEAN(1+OFFSET(Portfolio_Math!$AG$97,$C$195,0,$C251-$C$196,1)), 1+ROW()-ROW(K$197)), NA())</f>
        <v>#N/A</v>
      </c>
      <c r="O251" s="165" t="e">
        <f t="shared" si="22"/>
        <v>#N/A</v>
      </c>
      <c r="Q251" s="643" t="e">
        <f t="array" aca="1" ref="Q251" ca="1">IF(AND(ISNUMBER($O251), Q$196), Q$195*POWER(GEOMEAN(1+OFFSET(Portfolio_Math!AM$97,$O$195,0,$O251-$O$196,1))/GEOMEAN(1+OFFSET(Portfolio_Math!$AS$97,$O$195,0,$O251-$O$196,1)), 1+ROW()-ROW(Q$197)), NA())</f>
        <v>#N/A</v>
      </c>
      <c r="R251" s="643" t="e">
        <f t="array" aca="1" ref="R251" ca="1">IF(AND(ISNUMBER($O251), R$196), R$195*POWER(GEOMEAN(1+OFFSET(Portfolio_Math!AN$97,$O$195,0,$O251-$O$196,1))/GEOMEAN(1+OFFSET(Portfolio_Math!$AS$97,$O$195,0,$O251-$O$196,1)), 1+ROW()-ROW(R$197)), NA())</f>
        <v>#N/A</v>
      </c>
      <c r="S251" s="643" t="e">
        <f t="array" aca="1" ref="S251" ca="1">IF(AND(ISNUMBER($O251), S$196), S$195*POWER(GEOMEAN(1+OFFSET(Portfolio_Math!AO$97,$O$195,0,$O251-$O$196,1))/GEOMEAN(1+OFFSET(Portfolio_Math!$AS$97,$O$195,0,$O251-$O$196,1)), 1+ROW()-ROW(S$197)), NA())</f>
        <v>#N/A</v>
      </c>
      <c r="T251" s="643" t="e">
        <f t="array" aca="1" ref="T251" ca="1">IF(AND(ISNUMBER($O251), T$196), T$195*POWER(GEOMEAN(1+OFFSET(Portfolio_Math!AP$97,$O$195,0,$O251-$O$196,1))/GEOMEAN(1+OFFSET(Portfolio_Math!$AS$97,$O$195,0,$O251-$O$196,1)), 1+ROW()-ROW(T$197)), NA())</f>
        <v>#N/A</v>
      </c>
      <c r="U251" s="643" t="e">
        <f t="array" aca="1" ref="U251" ca="1">IF(AND(ISNUMBER($O251), U$196), U$195*POWER(GEOMEAN(1+OFFSET(Portfolio_Math!AQ$97,$O$195,0,$O251-$O$196,1))/GEOMEAN(1+OFFSET(Portfolio_Math!$AS$97,$O$195,0,$O251-$O$196,1)), 1+ROW()-ROW(U$197)), NA())</f>
        <v>#N/A</v>
      </c>
      <c r="V251" s="644"/>
      <c r="W251" s="643" t="e">
        <f t="array" aca="1" ref="W251" ca="1">IF(AND(ISNUMBER($O251), W$196), W$195*POWER(GEOMEAN(1+OFFSET(Portfolio_Math!AS$97,$O$195,0,$O251-$O$196,1))/GEOMEAN(1+OFFSET(Portfolio_Math!$AS$97,$O$195,0,$O251-$O$196,1)), 1+ROW()-ROW(W$197)), NA())</f>
        <v>#N/A</v>
      </c>
    </row>
    <row r="252" spans="3:23" ht="13" customHeight="1">
      <c r="C252" s="165" t="e">
        <f t="shared" si="21"/>
        <v>#N/A</v>
      </c>
      <c r="E252" s="643" t="e">
        <f t="array" aca="1" ref="E252" ca="1">IF(AND(ISNUMBER($C252), E$196), E$195*POWER(GEOMEAN(1+OFFSET(Portfolio_Math!AA$97,$C$195,0,$C252-$C$196,1))/GEOMEAN(1+OFFSET(Portfolio_Math!$AG$97,$C$195,0,$C252-$C$196,1)), 1+ROW()-ROW(E$197)), NA())</f>
        <v>#N/A</v>
      </c>
      <c r="F252" s="643" t="e">
        <f t="array" aca="1" ref="F252" ca="1">IF(AND(ISNUMBER($C252), F$196), F$195*POWER(GEOMEAN(1+OFFSET(Portfolio_Math!AB$97,$C$195,0,$C252-$C$196,1))/GEOMEAN(1+OFFSET(Portfolio_Math!$AG$97,$C$195,0,$C252-$C$196,1)), 1+ROW()-ROW(F$197)), NA())</f>
        <v>#N/A</v>
      </c>
      <c r="G252" s="643" t="e">
        <f t="array" aca="1" ref="G252" ca="1">IF(AND(ISNUMBER($C252), G$196), G$195*POWER(GEOMEAN(1+OFFSET(Portfolio_Math!AC$97,$C$195,0,$C252-$C$196,1))/GEOMEAN(1+OFFSET(Portfolio_Math!$AG$97,$C$195,0,$C252-$C$196,1)), 1+ROW()-ROW(G$197)), NA())</f>
        <v>#N/A</v>
      </c>
      <c r="H252" s="643" t="e">
        <f t="array" aca="1" ref="H252" ca="1">IF(AND(ISNUMBER($C252), H$196), H$195*POWER(GEOMEAN(1+OFFSET(Portfolio_Math!AD$97,$C$195,0,$C252-$C$196,1))/GEOMEAN(1+OFFSET(Portfolio_Math!$AG$97,$C$195,0,$C252-$C$196,1)), 1+ROW()-ROW(H$197)), NA())</f>
        <v>#N/A</v>
      </c>
      <c r="I252" s="643" t="e">
        <f t="array" aca="1" ref="I252" ca="1">IF(AND(ISNUMBER($C252), I$196), I$195*POWER(GEOMEAN(1+OFFSET(Portfolio_Math!AE$97,$C$195,0,$C252-$C$196,1))/GEOMEAN(1+OFFSET(Portfolio_Math!$AG$97,$C$195,0,$C252-$C$196,1)), 1+ROW()-ROW(I$197)), NA())</f>
        <v>#N/A</v>
      </c>
      <c r="J252" s="642"/>
      <c r="K252" s="643" t="e">
        <f t="array" aca="1" ref="K252" ca="1">IF(AND(ISNUMBER($C252), K$196), K$195*POWER(GEOMEAN(1+OFFSET(Portfolio_Math!AG$97,$C$195,0,$C252-$C$196,1))/GEOMEAN(1+OFFSET(Portfolio_Math!$AG$97,$C$195,0,$C252-$C$196,1)), 1+ROW()-ROW(K$197)), NA())</f>
        <v>#N/A</v>
      </c>
      <c r="O252" s="165" t="e">
        <f t="shared" si="22"/>
        <v>#N/A</v>
      </c>
      <c r="Q252" s="643" t="e">
        <f t="array" aca="1" ref="Q252" ca="1">IF(AND(ISNUMBER($O252), Q$196), Q$195*POWER(GEOMEAN(1+OFFSET(Portfolio_Math!AM$97,$O$195,0,$O252-$O$196,1))/GEOMEAN(1+OFFSET(Portfolio_Math!$AS$97,$O$195,0,$O252-$O$196,1)), 1+ROW()-ROW(Q$197)), NA())</f>
        <v>#N/A</v>
      </c>
      <c r="R252" s="643" t="e">
        <f t="array" aca="1" ref="R252" ca="1">IF(AND(ISNUMBER($O252), R$196), R$195*POWER(GEOMEAN(1+OFFSET(Portfolio_Math!AN$97,$O$195,0,$O252-$O$196,1))/GEOMEAN(1+OFFSET(Portfolio_Math!$AS$97,$O$195,0,$O252-$O$196,1)), 1+ROW()-ROW(R$197)), NA())</f>
        <v>#N/A</v>
      </c>
      <c r="S252" s="643" t="e">
        <f t="array" aca="1" ref="S252" ca="1">IF(AND(ISNUMBER($O252), S$196), S$195*POWER(GEOMEAN(1+OFFSET(Portfolio_Math!AO$97,$O$195,0,$O252-$O$196,1))/GEOMEAN(1+OFFSET(Portfolio_Math!$AS$97,$O$195,0,$O252-$O$196,1)), 1+ROW()-ROW(S$197)), NA())</f>
        <v>#N/A</v>
      </c>
      <c r="T252" s="643" t="e">
        <f t="array" aca="1" ref="T252" ca="1">IF(AND(ISNUMBER($O252), T$196), T$195*POWER(GEOMEAN(1+OFFSET(Portfolio_Math!AP$97,$O$195,0,$O252-$O$196,1))/GEOMEAN(1+OFFSET(Portfolio_Math!$AS$97,$O$195,0,$O252-$O$196,1)), 1+ROW()-ROW(T$197)), NA())</f>
        <v>#N/A</v>
      </c>
      <c r="U252" s="643" t="e">
        <f t="array" aca="1" ref="U252" ca="1">IF(AND(ISNUMBER($O252), U$196), U$195*POWER(GEOMEAN(1+OFFSET(Portfolio_Math!AQ$97,$O$195,0,$O252-$O$196,1))/GEOMEAN(1+OFFSET(Portfolio_Math!$AS$97,$O$195,0,$O252-$O$196,1)), 1+ROW()-ROW(U$197)), NA())</f>
        <v>#N/A</v>
      </c>
      <c r="V252" s="644"/>
      <c r="W252" s="643" t="e">
        <f t="array" aca="1" ref="W252" ca="1">IF(AND(ISNUMBER($O252), W$196), W$195*POWER(GEOMEAN(1+OFFSET(Portfolio_Math!AS$97,$O$195,0,$O252-$O$196,1))/GEOMEAN(1+OFFSET(Portfolio_Math!$AS$97,$O$195,0,$O252-$O$196,1)), 1+ROW()-ROW(W$197)), NA())</f>
        <v>#N/A</v>
      </c>
    </row>
    <row r="253" spans="3:23" ht="13" customHeight="1">
      <c r="C253" s="165" t="e">
        <f t="shared" si="21"/>
        <v>#N/A</v>
      </c>
      <c r="E253" s="643" t="e">
        <f t="array" aca="1" ref="E253" ca="1">IF(AND(ISNUMBER($C253), E$196), E$195*POWER(GEOMEAN(1+OFFSET(Portfolio_Math!AA$97,$C$195,0,$C253-$C$196,1))/GEOMEAN(1+OFFSET(Portfolio_Math!$AG$97,$C$195,0,$C253-$C$196,1)), 1+ROW()-ROW(E$197)), NA())</f>
        <v>#N/A</v>
      </c>
      <c r="F253" s="643" t="e">
        <f t="array" aca="1" ref="F253" ca="1">IF(AND(ISNUMBER($C253), F$196), F$195*POWER(GEOMEAN(1+OFFSET(Portfolio_Math!AB$97,$C$195,0,$C253-$C$196,1))/GEOMEAN(1+OFFSET(Portfolio_Math!$AG$97,$C$195,0,$C253-$C$196,1)), 1+ROW()-ROW(F$197)), NA())</f>
        <v>#N/A</v>
      </c>
      <c r="G253" s="643" t="e">
        <f t="array" aca="1" ref="G253" ca="1">IF(AND(ISNUMBER($C253), G$196), G$195*POWER(GEOMEAN(1+OFFSET(Portfolio_Math!AC$97,$C$195,0,$C253-$C$196,1))/GEOMEAN(1+OFFSET(Portfolio_Math!$AG$97,$C$195,0,$C253-$C$196,1)), 1+ROW()-ROW(G$197)), NA())</f>
        <v>#N/A</v>
      </c>
      <c r="H253" s="643" t="e">
        <f t="array" aca="1" ref="H253" ca="1">IF(AND(ISNUMBER($C253), H$196), H$195*POWER(GEOMEAN(1+OFFSET(Portfolio_Math!AD$97,$C$195,0,$C253-$C$196,1))/GEOMEAN(1+OFFSET(Portfolio_Math!$AG$97,$C$195,0,$C253-$C$196,1)), 1+ROW()-ROW(H$197)), NA())</f>
        <v>#N/A</v>
      </c>
      <c r="I253" s="643" t="e">
        <f t="array" aca="1" ref="I253" ca="1">IF(AND(ISNUMBER($C253), I$196), I$195*POWER(GEOMEAN(1+OFFSET(Portfolio_Math!AE$97,$C$195,0,$C253-$C$196,1))/GEOMEAN(1+OFFSET(Portfolio_Math!$AG$97,$C$195,0,$C253-$C$196,1)), 1+ROW()-ROW(I$197)), NA())</f>
        <v>#N/A</v>
      </c>
      <c r="J253" s="642"/>
      <c r="K253" s="643" t="e">
        <f t="array" aca="1" ref="K253" ca="1">IF(AND(ISNUMBER($C253), K$196), K$195*POWER(GEOMEAN(1+OFFSET(Portfolio_Math!AG$97,$C$195,0,$C253-$C$196,1))/GEOMEAN(1+OFFSET(Portfolio_Math!$AG$97,$C$195,0,$C253-$C$196,1)), 1+ROW()-ROW(K$197)), NA())</f>
        <v>#N/A</v>
      </c>
      <c r="O253" s="165" t="e">
        <f t="shared" si="22"/>
        <v>#N/A</v>
      </c>
      <c r="Q253" s="643" t="e">
        <f t="array" aca="1" ref="Q253" ca="1">IF(AND(ISNUMBER($O253), Q$196), Q$195*POWER(GEOMEAN(1+OFFSET(Portfolio_Math!AM$97,$O$195,0,$O253-$O$196,1))/GEOMEAN(1+OFFSET(Portfolio_Math!$AS$97,$O$195,0,$O253-$O$196,1)), 1+ROW()-ROW(Q$197)), NA())</f>
        <v>#N/A</v>
      </c>
      <c r="R253" s="643" t="e">
        <f t="array" aca="1" ref="R253" ca="1">IF(AND(ISNUMBER($O253), R$196), R$195*POWER(GEOMEAN(1+OFFSET(Portfolio_Math!AN$97,$O$195,0,$O253-$O$196,1))/GEOMEAN(1+OFFSET(Portfolio_Math!$AS$97,$O$195,0,$O253-$O$196,1)), 1+ROW()-ROW(R$197)), NA())</f>
        <v>#N/A</v>
      </c>
      <c r="S253" s="643" t="e">
        <f t="array" aca="1" ref="S253" ca="1">IF(AND(ISNUMBER($O253), S$196), S$195*POWER(GEOMEAN(1+OFFSET(Portfolio_Math!AO$97,$O$195,0,$O253-$O$196,1))/GEOMEAN(1+OFFSET(Portfolio_Math!$AS$97,$O$195,0,$O253-$O$196,1)), 1+ROW()-ROW(S$197)), NA())</f>
        <v>#N/A</v>
      </c>
      <c r="T253" s="643" t="e">
        <f t="array" aca="1" ref="T253" ca="1">IF(AND(ISNUMBER($O253), T$196), T$195*POWER(GEOMEAN(1+OFFSET(Portfolio_Math!AP$97,$O$195,0,$O253-$O$196,1))/GEOMEAN(1+OFFSET(Portfolio_Math!$AS$97,$O$195,0,$O253-$O$196,1)), 1+ROW()-ROW(T$197)), NA())</f>
        <v>#N/A</v>
      </c>
      <c r="U253" s="643" t="e">
        <f t="array" aca="1" ref="U253" ca="1">IF(AND(ISNUMBER($O253), U$196), U$195*POWER(GEOMEAN(1+OFFSET(Portfolio_Math!AQ$97,$O$195,0,$O253-$O$196,1))/GEOMEAN(1+OFFSET(Portfolio_Math!$AS$97,$O$195,0,$O253-$O$196,1)), 1+ROW()-ROW(U$197)), NA())</f>
        <v>#N/A</v>
      </c>
      <c r="V253" s="644"/>
      <c r="W253" s="643" t="e">
        <f t="array" aca="1" ref="W253" ca="1">IF(AND(ISNUMBER($O253), W$196), W$195*POWER(GEOMEAN(1+OFFSET(Portfolio_Math!AS$97,$O$195,0,$O253-$O$196,1))/GEOMEAN(1+OFFSET(Portfolio_Math!$AS$97,$O$195,0,$O253-$O$196,1)), 1+ROW()-ROW(W$197)), NA())</f>
        <v>#N/A</v>
      </c>
    </row>
    <row r="254" spans="3:23" ht="13" customHeight="1">
      <c r="C254" s="165" t="e">
        <f t="shared" si="21"/>
        <v>#N/A</v>
      </c>
      <c r="E254" s="643" t="e">
        <f t="array" aca="1" ref="E254" ca="1">IF(AND(ISNUMBER($C254), E$196), E$195*POWER(GEOMEAN(1+OFFSET(Portfolio_Math!AA$97,$C$195,0,$C254-$C$196,1))/GEOMEAN(1+OFFSET(Portfolio_Math!$AG$97,$C$195,0,$C254-$C$196,1)), 1+ROW()-ROW(E$197)), NA())</f>
        <v>#N/A</v>
      </c>
      <c r="F254" s="643" t="e">
        <f t="array" aca="1" ref="F254" ca="1">IF(AND(ISNUMBER($C254), F$196), F$195*POWER(GEOMEAN(1+OFFSET(Portfolio_Math!AB$97,$C$195,0,$C254-$C$196,1))/GEOMEAN(1+OFFSET(Portfolio_Math!$AG$97,$C$195,0,$C254-$C$196,1)), 1+ROW()-ROW(F$197)), NA())</f>
        <v>#N/A</v>
      </c>
      <c r="G254" s="643" t="e">
        <f t="array" aca="1" ref="G254" ca="1">IF(AND(ISNUMBER($C254), G$196), G$195*POWER(GEOMEAN(1+OFFSET(Portfolio_Math!AC$97,$C$195,0,$C254-$C$196,1))/GEOMEAN(1+OFFSET(Portfolio_Math!$AG$97,$C$195,0,$C254-$C$196,1)), 1+ROW()-ROW(G$197)), NA())</f>
        <v>#N/A</v>
      </c>
      <c r="H254" s="643" t="e">
        <f t="array" aca="1" ref="H254" ca="1">IF(AND(ISNUMBER($C254), H$196), H$195*POWER(GEOMEAN(1+OFFSET(Portfolio_Math!AD$97,$C$195,0,$C254-$C$196,1))/GEOMEAN(1+OFFSET(Portfolio_Math!$AG$97,$C$195,0,$C254-$C$196,1)), 1+ROW()-ROW(H$197)), NA())</f>
        <v>#N/A</v>
      </c>
      <c r="I254" s="643" t="e">
        <f t="array" aca="1" ref="I254" ca="1">IF(AND(ISNUMBER($C254), I$196), I$195*POWER(GEOMEAN(1+OFFSET(Portfolio_Math!AE$97,$C$195,0,$C254-$C$196,1))/GEOMEAN(1+OFFSET(Portfolio_Math!$AG$97,$C$195,0,$C254-$C$196,1)), 1+ROW()-ROW(I$197)), NA())</f>
        <v>#N/A</v>
      </c>
      <c r="J254" s="642"/>
      <c r="K254" s="643" t="e">
        <f t="array" aca="1" ref="K254" ca="1">IF(AND(ISNUMBER($C254), K$196), K$195*POWER(GEOMEAN(1+OFFSET(Portfolio_Math!AG$97,$C$195,0,$C254-$C$196,1))/GEOMEAN(1+OFFSET(Portfolio_Math!$AG$97,$C$195,0,$C254-$C$196,1)), 1+ROW()-ROW(K$197)), NA())</f>
        <v>#N/A</v>
      </c>
      <c r="O254" s="165" t="e">
        <f t="shared" si="22"/>
        <v>#N/A</v>
      </c>
      <c r="Q254" s="643" t="e">
        <f t="array" aca="1" ref="Q254" ca="1">IF(AND(ISNUMBER($O254), Q$196), Q$195*POWER(GEOMEAN(1+OFFSET(Portfolio_Math!AM$97,$O$195,0,$O254-$O$196,1))/GEOMEAN(1+OFFSET(Portfolio_Math!$AS$97,$O$195,0,$O254-$O$196,1)), 1+ROW()-ROW(Q$197)), NA())</f>
        <v>#N/A</v>
      </c>
      <c r="R254" s="643" t="e">
        <f t="array" aca="1" ref="R254" ca="1">IF(AND(ISNUMBER($O254), R$196), R$195*POWER(GEOMEAN(1+OFFSET(Portfolio_Math!AN$97,$O$195,0,$O254-$O$196,1))/GEOMEAN(1+OFFSET(Portfolio_Math!$AS$97,$O$195,0,$O254-$O$196,1)), 1+ROW()-ROW(R$197)), NA())</f>
        <v>#N/A</v>
      </c>
      <c r="S254" s="643" t="e">
        <f t="array" aca="1" ref="S254" ca="1">IF(AND(ISNUMBER($O254), S$196), S$195*POWER(GEOMEAN(1+OFFSET(Portfolio_Math!AO$97,$O$195,0,$O254-$O$196,1))/GEOMEAN(1+OFFSET(Portfolio_Math!$AS$97,$O$195,0,$O254-$O$196,1)), 1+ROW()-ROW(S$197)), NA())</f>
        <v>#N/A</v>
      </c>
      <c r="T254" s="643" t="e">
        <f t="array" aca="1" ref="T254" ca="1">IF(AND(ISNUMBER($O254), T$196), T$195*POWER(GEOMEAN(1+OFFSET(Portfolio_Math!AP$97,$O$195,0,$O254-$O$196,1))/GEOMEAN(1+OFFSET(Portfolio_Math!$AS$97,$O$195,0,$O254-$O$196,1)), 1+ROW()-ROW(T$197)), NA())</f>
        <v>#N/A</v>
      </c>
      <c r="U254" s="643" t="e">
        <f t="array" aca="1" ref="U254" ca="1">IF(AND(ISNUMBER($O254), U$196), U$195*POWER(GEOMEAN(1+OFFSET(Portfolio_Math!AQ$97,$O$195,0,$O254-$O$196,1))/GEOMEAN(1+OFFSET(Portfolio_Math!$AS$97,$O$195,0,$O254-$O$196,1)), 1+ROW()-ROW(U$197)), NA())</f>
        <v>#N/A</v>
      </c>
      <c r="V254" s="644"/>
      <c r="W254" s="643" t="e">
        <f t="array" aca="1" ref="W254" ca="1">IF(AND(ISNUMBER($O254), W$196), W$195*POWER(GEOMEAN(1+OFFSET(Portfolio_Math!AS$97,$O$195,0,$O254-$O$196,1))/GEOMEAN(1+OFFSET(Portfolio_Math!$AS$97,$O$195,0,$O254-$O$196,1)), 1+ROW()-ROW(W$197)), NA())</f>
        <v>#N/A</v>
      </c>
    </row>
    <row r="255" spans="3:23" ht="13" customHeight="1">
      <c r="C255" s="165" t="e">
        <f t="shared" si="21"/>
        <v>#N/A</v>
      </c>
      <c r="E255" s="643" t="e">
        <f t="array" aca="1" ref="E255" ca="1">IF(AND(ISNUMBER($C255), E$196), E$195*POWER(GEOMEAN(1+OFFSET(Portfolio_Math!AA$97,$C$195,0,$C255-$C$196,1))/GEOMEAN(1+OFFSET(Portfolio_Math!$AG$97,$C$195,0,$C255-$C$196,1)), 1+ROW()-ROW(E$197)), NA())</f>
        <v>#N/A</v>
      </c>
      <c r="F255" s="643" t="e">
        <f t="array" aca="1" ref="F255" ca="1">IF(AND(ISNUMBER($C255), F$196), F$195*POWER(GEOMEAN(1+OFFSET(Portfolio_Math!AB$97,$C$195,0,$C255-$C$196,1))/GEOMEAN(1+OFFSET(Portfolio_Math!$AG$97,$C$195,0,$C255-$C$196,1)), 1+ROW()-ROW(F$197)), NA())</f>
        <v>#N/A</v>
      </c>
      <c r="G255" s="643" t="e">
        <f t="array" aca="1" ref="G255" ca="1">IF(AND(ISNUMBER($C255), G$196), G$195*POWER(GEOMEAN(1+OFFSET(Portfolio_Math!AC$97,$C$195,0,$C255-$C$196,1))/GEOMEAN(1+OFFSET(Portfolio_Math!$AG$97,$C$195,0,$C255-$C$196,1)), 1+ROW()-ROW(G$197)), NA())</f>
        <v>#N/A</v>
      </c>
      <c r="H255" s="643" t="e">
        <f t="array" aca="1" ref="H255" ca="1">IF(AND(ISNUMBER($C255), H$196), H$195*POWER(GEOMEAN(1+OFFSET(Portfolio_Math!AD$97,$C$195,0,$C255-$C$196,1))/GEOMEAN(1+OFFSET(Portfolio_Math!$AG$97,$C$195,0,$C255-$C$196,1)), 1+ROW()-ROW(H$197)), NA())</f>
        <v>#N/A</v>
      </c>
      <c r="I255" s="643" t="e">
        <f t="array" aca="1" ref="I255" ca="1">IF(AND(ISNUMBER($C255), I$196), I$195*POWER(GEOMEAN(1+OFFSET(Portfolio_Math!AE$97,$C$195,0,$C255-$C$196,1))/GEOMEAN(1+OFFSET(Portfolio_Math!$AG$97,$C$195,0,$C255-$C$196,1)), 1+ROW()-ROW(I$197)), NA())</f>
        <v>#N/A</v>
      </c>
      <c r="J255" s="642"/>
      <c r="K255" s="643" t="e">
        <f t="array" aca="1" ref="K255" ca="1">IF(AND(ISNUMBER($C255), K$196), K$195*POWER(GEOMEAN(1+OFFSET(Portfolio_Math!AG$97,$C$195,0,$C255-$C$196,1))/GEOMEAN(1+OFFSET(Portfolio_Math!$AG$97,$C$195,0,$C255-$C$196,1)), 1+ROW()-ROW(K$197)), NA())</f>
        <v>#N/A</v>
      </c>
      <c r="O255" s="165" t="e">
        <f t="shared" si="22"/>
        <v>#N/A</v>
      </c>
      <c r="Q255" s="643" t="e">
        <f t="array" aca="1" ref="Q255" ca="1">IF(AND(ISNUMBER($O255), Q$196), Q$195*POWER(GEOMEAN(1+OFFSET(Portfolio_Math!AM$97,$O$195,0,$O255-$O$196,1))/GEOMEAN(1+OFFSET(Portfolio_Math!$AS$97,$O$195,0,$O255-$O$196,1)), 1+ROW()-ROW(Q$197)), NA())</f>
        <v>#N/A</v>
      </c>
      <c r="R255" s="643" t="e">
        <f t="array" aca="1" ref="R255" ca="1">IF(AND(ISNUMBER($O255), R$196), R$195*POWER(GEOMEAN(1+OFFSET(Portfolio_Math!AN$97,$O$195,0,$O255-$O$196,1))/GEOMEAN(1+OFFSET(Portfolio_Math!$AS$97,$O$195,0,$O255-$O$196,1)), 1+ROW()-ROW(R$197)), NA())</f>
        <v>#N/A</v>
      </c>
      <c r="S255" s="643" t="e">
        <f t="array" aca="1" ref="S255" ca="1">IF(AND(ISNUMBER($O255), S$196), S$195*POWER(GEOMEAN(1+OFFSET(Portfolio_Math!AO$97,$O$195,0,$O255-$O$196,1))/GEOMEAN(1+OFFSET(Portfolio_Math!$AS$97,$O$195,0,$O255-$O$196,1)), 1+ROW()-ROW(S$197)), NA())</f>
        <v>#N/A</v>
      </c>
      <c r="T255" s="643" t="e">
        <f t="array" aca="1" ref="T255" ca="1">IF(AND(ISNUMBER($O255), T$196), T$195*POWER(GEOMEAN(1+OFFSET(Portfolio_Math!AP$97,$O$195,0,$O255-$O$196,1))/GEOMEAN(1+OFFSET(Portfolio_Math!$AS$97,$O$195,0,$O255-$O$196,1)), 1+ROW()-ROW(T$197)), NA())</f>
        <v>#N/A</v>
      </c>
      <c r="U255" s="643" t="e">
        <f t="array" aca="1" ref="U255" ca="1">IF(AND(ISNUMBER($O255), U$196), U$195*POWER(GEOMEAN(1+OFFSET(Portfolio_Math!AQ$97,$O$195,0,$O255-$O$196,1))/GEOMEAN(1+OFFSET(Portfolio_Math!$AS$97,$O$195,0,$O255-$O$196,1)), 1+ROW()-ROW(U$197)), NA())</f>
        <v>#N/A</v>
      </c>
      <c r="V255" s="644"/>
      <c r="W255" s="643" t="e">
        <f t="array" aca="1" ref="W255" ca="1">IF(AND(ISNUMBER($O255), W$196), W$195*POWER(GEOMEAN(1+OFFSET(Portfolio_Math!AS$97,$O$195,0,$O255-$O$196,1))/GEOMEAN(1+OFFSET(Portfolio_Math!$AS$97,$O$195,0,$O255-$O$196,1)), 1+ROW()-ROW(W$197)), NA())</f>
        <v>#N/A</v>
      </c>
    </row>
    <row r="256" spans="3:23" ht="13" customHeight="1">
      <c r="C256" s="165" t="e">
        <f t="shared" si="21"/>
        <v>#N/A</v>
      </c>
      <c r="E256" s="643" t="e">
        <f t="array" aca="1" ref="E256" ca="1">IF(AND(ISNUMBER($C256), E$196), E$195*POWER(GEOMEAN(1+OFFSET(Portfolio_Math!AA$97,$C$195,0,$C256-$C$196,1))/GEOMEAN(1+OFFSET(Portfolio_Math!$AG$97,$C$195,0,$C256-$C$196,1)), 1+ROW()-ROW(E$197)), NA())</f>
        <v>#N/A</v>
      </c>
      <c r="F256" s="643" t="e">
        <f t="array" aca="1" ref="F256" ca="1">IF(AND(ISNUMBER($C256), F$196), F$195*POWER(GEOMEAN(1+OFFSET(Portfolio_Math!AB$97,$C$195,0,$C256-$C$196,1))/GEOMEAN(1+OFFSET(Portfolio_Math!$AG$97,$C$195,0,$C256-$C$196,1)), 1+ROW()-ROW(F$197)), NA())</f>
        <v>#N/A</v>
      </c>
      <c r="G256" s="643" t="e">
        <f t="array" aca="1" ref="G256" ca="1">IF(AND(ISNUMBER($C256), G$196), G$195*POWER(GEOMEAN(1+OFFSET(Portfolio_Math!AC$97,$C$195,0,$C256-$C$196,1))/GEOMEAN(1+OFFSET(Portfolio_Math!$AG$97,$C$195,0,$C256-$C$196,1)), 1+ROW()-ROW(G$197)), NA())</f>
        <v>#N/A</v>
      </c>
      <c r="H256" s="643" t="e">
        <f t="array" aca="1" ref="H256" ca="1">IF(AND(ISNUMBER($C256), H$196), H$195*POWER(GEOMEAN(1+OFFSET(Portfolio_Math!AD$97,$C$195,0,$C256-$C$196,1))/GEOMEAN(1+OFFSET(Portfolio_Math!$AG$97,$C$195,0,$C256-$C$196,1)), 1+ROW()-ROW(H$197)), NA())</f>
        <v>#N/A</v>
      </c>
      <c r="I256" s="643" t="e">
        <f t="array" aca="1" ref="I256" ca="1">IF(AND(ISNUMBER($C256), I$196), I$195*POWER(GEOMEAN(1+OFFSET(Portfolio_Math!AE$97,$C$195,0,$C256-$C$196,1))/GEOMEAN(1+OFFSET(Portfolio_Math!$AG$97,$C$195,0,$C256-$C$196,1)), 1+ROW()-ROW(I$197)), NA())</f>
        <v>#N/A</v>
      </c>
      <c r="J256" s="642"/>
      <c r="K256" s="643" t="e">
        <f t="array" aca="1" ref="K256" ca="1">IF(AND(ISNUMBER($C256), K$196), K$195*POWER(GEOMEAN(1+OFFSET(Portfolio_Math!AG$97,$C$195,0,$C256-$C$196,1))/GEOMEAN(1+OFFSET(Portfolio_Math!$AG$97,$C$195,0,$C256-$C$196,1)), 1+ROW()-ROW(K$197)), NA())</f>
        <v>#N/A</v>
      </c>
      <c r="O256" s="165" t="e">
        <f t="shared" si="22"/>
        <v>#N/A</v>
      </c>
      <c r="Q256" s="643" t="e">
        <f t="array" aca="1" ref="Q256" ca="1">IF(AND(ISNUMBER($O256), Q$196), Q$195*POWER(GEOMEAN(1+OFFSET(Portfolio_Math!AM$97,$O$195,0,$O256-$O$196,1))/GEOMEAN(1+OFFSET(Portfolio_Math!$AS$97,$O$195,0,$O256-$O$196,1)), 1+ROW()-ROW(Q$197)), NA())</f>
        <v>#N/A</v>
      </c>
      <c r="R256" s="643" t="e">
        <f t="array" aca="1" ref="R256" ca="1">IF(AND(ISNUMBER($O256), R$196), R$195*POWER(GEOMEAN(1+OFFSET(Portfolio_Math!AN$97,$O$195,0,$O256-$O$196,1))/GEOMEAN(1+OFFSET(Portfolio_Math!$AS$97,$O$195,0,$O256-$O$196,1)), 1+ROW()-ROW(R$197)), NA())</f>
        <v>#N/A</v>
      </c>
      <c r="S256" s="643" t="e">
        <f t="array" aca="1" ref="S256" ca="1">IF(AND(ISNUMBER($O256), S$196), S$195*POWER(GEOMEAN(1+OFFSET(Portfolio_Math!AO$97,$O$195,0,$O256-$O$196,1))/GEOMEAN(1+OFFSET(Portfolio_Math!$AS$97,$O$195,0,$O256-$O$196,1)), 1+ROW()-ROW(S$197)), NA())</f>
        <v>#N/A</v>
      </c>
      <c r="T256" s="643" t="e">
        <f t="array" aca="1" ref="T256" ca="1">IF(AND(ISNUMBER($O256), T$196), T$195*POWER(GEOMEAN(1+OFFSET(Portfolio_Math!AP$97,$O$195,0,$O256-$O$196,1))/GEOMEAN(1+OFFSET(Portfolio_Math!$AS$97,$O$195,0,$O256-$O$196,1)), 1+ROW()-ROW(T$197)), NA())</f>
        <v>#N/A</v>
      </c>
      <c r="U256" s="643" t="e">
        <f t="array" aca="1" ref="U256" ca="1">IF(AND(ISNUMBER($O256), U$196), U$195*POWER(GEOMEAN(1+OFFSET(Portfolio_Math!AQ$97,$O$195,0,$O256-$O$196,1))/GEOMEAN(1+OFFSET(Portfolio_Math!$AS$97,$O$195,0,$O256-$O$196,1)), 1+ROW()-ROW(U$197)), NA())</f>
        <v>#N/A</v>
      </c>
      <c r="V256" s="644"/>
      <c r="W256" s="643" t="e">
        <f t="array" aca="1" ref="W256" ca="1">IF(AND(ISNUMBER($O256), W$196), W$195*POWER(GEOMEAN(1+OFFSET(Portfolio_Math!AS$97,$O$195,0,$O256-$O$196,1))/GEOMEAN(1+OFFSET(Portfolio_Math!$AS$97,$O$195,0,$O256-$O$196,1)), 1+ROW()-ROW(W$197)), NA())</f>
        <v>#N/A</v>
      </c>
    </row>
    <row r="257" spans="3:23" ht="13" customHeight="1">
      <c r="C257" s="165" t="e">
        <f t="shared" si="21"/>
        <v>#N/A</v>
      </c>
      <c r="E257" s="643" t="e">
        <f t="array" aca="1" ref="E257" ca="1">IF(AND(ISNUMBER($C257), E$196), E$195*POWER(GEOMEAN(1+OFFSET(Portfolio_Math!AA$97,$C$195,0,$C257-$C$196,1))/GEOMEAN(1+OFFSET(Portfolio_Math!$AG$97,$C$195,0,$C257-$C$196,1)), 1+ROW()-ROW(E$197)), NA())</f>
        <v>#N/A</v>
      </c>
      <c r="F257" s="643" t="e">
        <f t="array" aca="1" ref="F257" ca="1">IF(AND(ISNUMBER($C257), F$196), F$195*POWER(GEOMEAN(1+OFFSET(Portfolio_Math!AB$97,$C$195,0,$C257-$C$196,1))/GEOMEAN(1+OFFSET(Portfolio_Math!$AG$97,$C$195,0,$C257-$C$196,1)), 1+ROW()-ROW(F$197)), NA())</f>
        <v>#N/A</v>
      </c>
      <c r="G257" s="643" t="e">
        <f t="array" aca="1" ref="G257" ca="1">IF(AND(ISNUMBER($C257), G$196), G$195*POWER(GEOMEAN(1+OFFSET(Portfolio_Math!AC$97,$C$195,0,$C257-$C$196,1))/GEOMEAN(1+OFFSET(Portfolio_Math!$AG$97,$C$195,0,$C257-$C$196,1)), 1+ROW()-ROW(G$197)), NA())</f>
        <v>#N/A</v>
      </c>
      <c r="H257" s="643" t="e">
        <f t="array" aca="1" ref="H257" ca="1">IF(AND(ISNUMBER($C257), H$196), H$195*POWER(GEOMEAN(1+OFFSET(Portfolio_Math!AD$97,$C$195,0,$C257-$C$196,1))/GEOMEAN(1+OFFSET(Portfolio_Math!$AG$97,$C$195,0,$C257-$C$196,1)), 1+ROW()-ROW(H$197)), NA())</f>
        <v>#N/A</v>
      </c>
      <c r="I257" s="643" t="e">
        <f t="array" aca="1" ref="I257" ca="1">IF(AND(ISNUMBER($C257), I$196), I$195*POWER(GEOMEAN(1+OFFSET(Portfolio_Math!AE$97,$C$195,0,$C257-$C$196,1))/GEOMEAN(1+OFFSET(Portfolio_Math!$AG$97,$C$195,0,$C257-$C$196,1)), 1+ROW()-ROW(I$197)), NA())</f>
        <v>#N/A</v>
      </c>
      <c r="J257" s="642"/>
      <c r="K257" s="643" t="e">
        <f t="array" aca="1" ref="K257" ca="1">IF(AND(ISNUMBER($C257), K$196), K$195*POWER(GEOMEAN(1+OFFSET(Portfolio_Math!AG$97,$C$195,0,$C257-$C$196,1))/GEOMEAN(1+OFFSET(Portfolio_Math!$AG$97,$C$195,0,$C257-$C$196,1)), 1+ROW()-ROW(K$197)), NA())</f>
        <v>#N/A</v>
      </c>
      <c r="O257" s="165" t="e">
        <f t="shared" si="22"/>
        <v>#N/A</v>
      </c>
      <c r="Q257" s="643" t="e">
        <f t="array" aca="1" ref="Q257" ca="1">IF(AND(ISNUMBER($O257), Q$196), Q$195*POWER(GEOMEAN(1+OFFSET(Portfolio_Math!AM$97,$O$195,0,$O257-$O$196,1))/GEOMEAN(1+OFFSET(Portfolio_Math!$AS$97,$O$195,0,$O257-$O$196,1)), 1+ROW()-ROW(Q$197)), NA())</f>
        <v>#N/A</v>
      </c>
      <c r="R257" s="643" t="e">
        <f t="array" aca="1" ref="R257" ca="1">IF(AND(ISNUMBER($O257), R$196), R$195*POWER(GEOMEAN(1+OFFSET(Portfolio_Math!AN$97,$O$195,0,$O257-$O$196,1))/GEOMEAN(1+OFFSET(Portfolio_Math!$AS$97,$O$195,0,$O257-$O$196,1)), 1+ROW()-ROW(R$197)), NA())</f>
        <v>#N/A</v>
      </c>
      <c r="S257" s="643" t="e">
        <f t="array" aca="1" ref="S257" ca="1">IF(AND(ISNUMBER($O257), S$196), S$195*POWER(GEOMEAN(1+OFFSET(Portfolio_Math!AO$97,$O$195,0,$O257-$O$196,1))/GEOMEAN(1+OFFSET(Portfolio_Math!$AS$97,$O$195,0,$O257-$O$196,1)), 1+ROW()-ROW(S$197)), NA())</f>
        <v>#N/A</v>
      </c>
      <c r="T257" s="643" t="e">
        <f t="array" aca="1" ref="T257" ca="1">IF(AND(ISNUMBER($O257), T$196), T$195*POWER(GEOMEAN(1+OFFSET(Portfolio_Math!AP$97,$O$195,0,$O257-$O$196,1))/GEOMEAN(1+OFFSET(Portfolio_Math!$AS$97,$O$195,0,$O257-$O$196,1)), 1+ROW()-ROW(T$197)), NA())</f>
        <v>#N/A</v>
      </c>
      <c r="U257" s="643" t="e">
        <f t="array" aca="1" ref="U257" ca="1">IF(AND(ISNUMBER($O257), U$196), U$195*POWER(GEOMEAN(1+OFFSET(Portfolio_Math!AQ$97,$O$195,0,$O257-$O$196,1))/GEOMEAN(1+OFFSET(Portfolio_Math!$AS$97,$O$195,0,$O257-$O$196,1)), 1+ROW()-ROW(U$197)), NA())</f>
        <v>#N/A</v>
      </c>
      <c r="V257" s="644"/>
      <c r="W257" s="643" t="e">
        <f t="array" aca="1" ref="W257" ca="1">IF(AND(ISNUMBER($O257), W$196), W$195*POWER(GEOMEAN(1+OFFSET(Portfolio_Math!AS$97,$O$195,0,$O257-$O$196,1))/GEOMEAN(1+OFFSET(Portfolio_Math!$AS$97,$O$195,0,$O257-$O$196,1)), 1+ROW()-ROW(W$197)), NA())</f>
        <v>#N/A</v>
      </c>
    </row>
    <row r="258" spans="3:23" ht="13" customHeight="1">
      <c r="C258" s="165" t="e">
        <f t="shared" si="21"/>
        <v>#N/A</v>
      </c>
      <c r="E258" s="643" t="e">
        <f t="array" aca="1" ref="E258" ca="1">IF(AND(ISNUMBER($C258), E$196), E$195*POWER(GEOMEAN(1+OFFSET(Portfolio_Math!AA$97,$C$195,0,$C258-$C$196,1))/GEOMEAN(1+OFFSET(Portfolio_Math!$AG$97,$C$195,0,$C258-$C$196,1)), 1+ROW()-ROW(E$197)), NA())</f>
        <v>#N/A</v>
      </c>
      <c r="F258" s="643" t="e">
        <f t="array" aca="1" ref="F258" ca="1">IF(AND(ISNUMBER($C258), F$196), F$195*POWER(GEOMEAN(1+OFFSET(Portfolio_Math!AB$97,$C$195,0,$C258-$C$196,1))/GEOMEAN(1+OFFSET(Portfolio_Math!$AG$97,$C$195,0,$C258-$C$196,1)), 1+ROW()-ROW(F$197)), NA())</f>
        <v>#N/A</v>
      </c>
      <c r="G258" s="643" t="e">
        <f t="array" aca="1" ref="G258" ca="1">IF(AND(ISNUMBER($C258), G$196), G$195*POWER(GEOMEAN(1+OFFSET(Portfolio_Math!AC$97,$C$195,0,$C258-$C$196,1))/GEOMEAN(1+OFFSET(Portfolio_Math!$AG$97,$C$195,0,$C258-$C$196,1)), 1+ROW()-ROW(G$197)), NA())</f>
        <v>#N/A</v>
      </c>
      <c r="H258" s="643" t="e">
        <f t="array" aca="1" ref="H258" ca="1">IF(AND(ISNUMBER($C258), H$196), H$195*POWER(GEOMEAN(1+OFFSET(Portfolio_Math!AD$97,$C$195,0,$C258-$C$196,1))/GEOMEAN(1+OFFSET(Portfolio_Math!$AG$97,$C$195,0,$C258-$C$196,1)), 1+ROW()-ROW(H$197)), NA())</f>
        <v>#N/A</v>
      </c>
      <c r="I258" s="643" t="e">
        <f t="array" aca="1" ref="I258" ca="1">IF(AND(ISNUMBER($C258), I$196), I$195*POWER(GEOMEAN(1+OFFSET(Portfolio_Math!AE$97,$C$195,0,$C258-$C$196,1))/GEOMEAN(1+OFFSET(Portfolio_Math!$AG$97,$C$195,0,$C258-$C$196,1)), 1+ROW()-ROW(I$197)), NA())</f>
        <v>#N/A</v>
      </c>
      <c r="J258" s="642"/>
      <c r="K258" s="643" t="e">
        <f t="array" aca="1" ref="K258" ca="1">IF(AND(ISNUMBER($C258), K$196), K$195*POWER(GEOMEAN(1+OFFSET(Portfolio_Math!AG$97,$C$195,0,$C258-$C$196,1))/GEOMEAN(1+OFFSET(Portfolio_Math!$AG$97,$C$195,0,$C258-$C$196,1)), 1+ROW()-ROW(K$197)), NA())</f>
        <v>#N/A</v>
      </c>
      <c r="O258" s="165" t="e">
        <f t="shared" si="22"/>
        <v>#N/A</v>
      </c>
      <c r="Q258" s="643" t="e">
        <f t="array" aca="1" ref="Q258" ca="1">IF(AND(ISNUMBER($O258), Q$196), Q$195*POWER(GEOMEAN(1+OFFSET(Portfolio_Math!AM$97,$O$195,0,$O258-$O$196,1))/GEOMEAN(1+OFFSET(Portfolio_Math!$AS$97,$O$195,0,$O258-$O$196,1)), 1+ROW()-ROW(Q$197)), NA())</f>
        <v>#N/A</v>
      </c>
      <c r="R258" s="643" t="e">
        <f t="array" aca="1" ref="R258" ca="1">IF(AND(ISNUMBER($O258), R$196), R$195*POWER(GEOMEAN(1+OFFSET(Portfolio_Math!AN$97,$O$195,0,$O258-$O$196,1))/GEOMEAN(1+OFFSET(Portfolio_Math!$AS$97,$O$195,0,$O258-$O$196,1)), 1+ROW()-ROW(R$197)), NA())</f>
        <v>#N/A</v>
      </c>
      <c r="S258" s="643" t="e">
        <f t="array" aca="1" ref="S258" ca="1">IF(AND(ISNUMBER($O258), S$196), S$195*POWER(GEOMEAN(1+OFFSET(Portfolio_Math!AO$97,$O$195,0,$O258-$O$196,1))/GEOMEAN(1+OFFSET(Portfolio_Math!$AS$97,$O$195,0,$O258-$O$196,1)), 1+ROW()-ROW(S$197)), NA())</f>
        <v>#N/A</v>
      </c>
      <c r="T258" s="643" t="e">
        <f t="array" aca="1" ref="T258" ca="1">IF(AND(ISNUMBER($O258), T$196), T$195*POWER(GEOMEAN(1+OFFSET(Portfolio_Math!AP$97,$O$195,0,$O258-$O$196,1))/GEOMEAN(1+OFFSET(Portfolio_Math!$AS$97,$O$195,0,$O258-$O$196,1)), 1+ROW()-ROW(T$197)), NA())</f>
        <v>#N/A</v>
      </c>
      <c r="U258" s="643" t="e">
        <f t="array" aca="1" ref="U258" ca="1">IF(AND(ISNUMBER($O258), U$196), U$195*POWER(GEOMEAN(1+OFFSET(Portfolio_Math!AQ$97,$O$195,0,$O258-$O$196,1))/GEOMEAN(1+OFFSET(Portfolio_Math!$AS$97,$O$195,0,$O258-$O$196,1)), 1+ROW()-ROW(U$197)), NA())</f>
        <v>#N/A</v>
      </c>
      <c r="V258" s="644"/>
      <c r="W258" s="643" t="e">
        <f t="array" aca="1" ref="W258" ca="1">IF(AND(ISNUMBER($O258), W$196), W$195*POWER(GEOMEAN(1+OFFSET(Portfolio_Math!AS$97,$O$195,0,$O258-$O$196,1))/GEOMEAN(1+OFFSET(Portfolio_Math!$AS$97,$O$195,0,$O258-$O$196,1)), 1+ROW()-ROW(W$197)), NA())</f>
        <v>#N/A</v>
      </c>
    </row>
    <row r="259" spans="3:23" ht="13" customHeight="1">
      <c r="C259" s="165" t="e">
        <f t="shared" si="21"/>
        <v>#N/A</v>
      </c>
      <c r="E259" s="643" t="e">
        <f t="array" aca="1" ref="E259" ca="1">IF(AND(ISNUMBER($C259), E$196), E$195*POWER(GEOMEAN(1+OFFSET(Portfolio_Math!AA$97,$C$195,0,$C259-$C$196,1))/GEOMEAN(1+OFFSET(Portfolio_Math!$AG$97,$C$195,0,$C259-$C$196,1)), 1+ROW()-ROW(E$197)), NA())</f>
        <v>#N/A</v>
      </c>
      <c r="F259" s="643" t="e">
        <f t="array" aca="1" ref="F259" ca="1">IF(AND(ISNUMBER($C259), F$196), F$195*POWER(GEOMEAN(1+OFFSET(Portfolio_Math!AB$97,$C$195,0,$C259-$C$196,1))/GEOMEAN(1+OFFSET(Portfolio_Math!$AG$97,$C$195,0,$C259-$C$196,1)), 1+ROW()-ROW(F$197)), NA())</f>
        <v>#N/A</v>
      </c>
      <c r="G259" s="643" t="e">
        <f t="array" aca="1" ref="G259" ca="1">IF(AND(ISNUMBER($C259), G$196), G$195*POWER(GEOMEAN(1+OFFSET(Portfolio_Math!AC$97,$C$195,0,$C259-$C$196,1))/GEOMEAN(1+OFFSET(Portfolio_Math!$AG$97,$C$195,0,$C259-$C$196,1)), 1+ROW()-ROW(G$197)), NA())</f>
        <v>#N/A</v>
      </c>
      <c r="H259" s="643" t="e">
        <f t="array" aca="1" ref="H259" ca="1">IF(AND(ISNUMBER($C259), H$196), H$195*POWER(GEOMEAN(1+OFFSET(Portfolio_Math!AD$97,$C$195,0,$C259-$C$196,1))/GEOMEAN(1+OFFSET(Portfolio_Math!$AG$97,$C$195,0,$C259-$C$196,1)), 1+ROW()-ROW(H$197)), NA())</f>
        <v>#N/A</v>
      </c>
      <c r="I259" s="643" t="e">
        <f t="array" aca="1" ref="I259" ca="1">IF(AND(ISNUMBER($C259), I$196), I$195*POWER(GEOMEAN(1+OFFSET(Portfolio_Math!AE$97,$C$195,0,$C259-$C$196,1))/GEOMEAN(1+OFFSET(Portfolio_Math!$AG$97,$C$195,0,$C259-$C$196,1)), 1+ROW()-ROW(I$197)), NA())</f>
        <v>#N/A</v>
      </c>
      <c r="J259" s="642"/>
      <c r="K259" s="643" t="e">
        <f t="array" aca="1" ref="K259" ca="1">IF(AND(ISNUMBER($C259), K$196), K$195*POWER(GEOMEAN(1+OFFSET(Portfolio_Math!AG$97,$C$195,0,$C259-$C$196,1))/GEOMEAN(1+OFFSET(Portfolio_Math!$AG$97,$C$195,0,$C259-$C$196,1)), 1+ROW()-ROW(K$197)), NA())</f>
        <v>#N/A</v>
      </c>
      <c r="O259" s="165" t="e">
        <f t="shared" si="22"/>
        <v>#N/A</v>
      </c>
      <c r="Q259" s="643" t="e">
        <f t="array" aca="1" ref="Q259" ca="1">IF(AND(ISNUMBER($O259), Q$196), Q$195*POWER(GEOMEAN(1+OFFSET(Portfolio_Math!AM$97,$O$195,0,$O259-$O$196,1))/GEOMEAN(1+OFFSET(Portfolio_Math!$AS$97,$O$195,0,$O259-$O$196,1)), 1+ROW()-ROW(Q$197)), NA())</f>
        <v>#N/A</v>
      </c>
      <c r="R259" s="643" t="e">
        <f t="array" aca="1" ref="R259" ca="1">IF(AND(ISNUMBER($O259), R$196), R$195*POWER(GEOMEAN(1+OFFSET(Portfolio_Math!AN$97,$O$195,0,$O259-$O$196,1))/GEOMEAN(1+OFFSET(Portfolio_Math!$AS$97,$O$195,0,$O259-$O$196,1)), 1+ROW()-ROW(R$197)), NA())</f>
        <v>#N/A</v>
      </c>
      <c r="S259" s="643" t="e">
        <f t="array" aca="1" ref="S259" ca="1">IF(AND(ISNUMBER($O259), S$196), S$195*POWER(GEOMEAN(1+OFFSET(Portfolio_Math!AO$97,$O$195,0,$O259-$O$196,1))/GEOMEAN(1+OFFSET(Portfolio_Math!$AS$97,$O$195,0,$O259-$O$196,1)), 1+ROW()-ROW(S$197)), NA())</f>
        <v>#N/A</v>
      </c>
      <c r="T259" s="643" t="e">
        <f t="array" aca="1" ref="T259" ca="1">IF(AND(ISNUMBER($O259), T$196), T$195*POWER(GEOMEAN(1+OFFSET(Portfolio_Math!AP$97,$O$195,0,$O259-$O$196,1))/GEOMEAN(1+OFFSET(Portfolio_Math!$AS$97,$O$195,0,$O259-$O$196,1)), 1+ROW()-ROW(T$197)), NA())</f>
        <v>#N/A</v>
      </c>
      <c r="U259" s="643" t="e">
        <f t="array" aca="1" ref="U259" ca="1">IF(AND(ISNUMBER($O259), U$196), U$195*POWER(GEOMEAN(1+OFFSET(Portfolio_Math!AQ$97,$O$195,0,$O259-$O$196,1))/GEOMEAN(1+OFFSET(Portfolio_Math!$AS$97,$O$195,0,$O259-$O$196,1)), 1+ROW()-ROW(U$197)), NA())</f>
        <v>#N/A</v>
      </c>
      <c r="V259" s="644"/>
      <c r="W259" s="643" t="e">
        <f t="array" aca="1" ref="W259" ca="1">IF(AND(ISNUMBER($O259), W$196), W$195*POWER(GEOMEAN(1+OFFSET(Portfolio_Math!AS$97,$O$195,0,$O259-$O$196,1))/GEOMEAN(1+OFFSET(Portfolio_Math!$AS$97,$O$195,0,$O259-$O$196,1)), 1+ROW()-ROW(W$197)), NA())</f>
        <v>#N/A</v>
      </c>
    </row>
    <row r="260" spans="3:23" ht="13" customHeight="1">
      <c r="C260" s="165" t="e">
        <f t="shared" si="21"/>
        <v>#N/A</v>
      </c>
      <c r="E260" s="643" t="e">
        <f t="array" aca="1" ref="E260" ca="1">IF(AND(ISNUMBER($C260), E$196), E$195*POWER(GEOMEAN(1+OFFSET(Portfolio_Math!AA$97,$C$195,0,$C260-$C$196,1))/GEOMEAN(1+OFFSET(Portfolio_Math!$AG$97,$C$195,0,$C260-$C$196,1)), 1+ROW()-ROW(E$197)), NA())</f>
        <v>#N/A</v>
      </c>
      <c r="F260" s="643" t="e">
        <f t="array" aca="1" ref="F260" ca="1">IF(AND(ISNUMBER($C260), F$196), F$195*POWER(GEOMEAN(1+OFFSET(Portfolio_Math!AB$97,$C$195,0,$C260-$C$196,1))/GEOMEAN(1+OFFSET(Portfolio_Math!$AG$97,$C$195,0,$C260-$C$196,1)), 1+ROW()-ROW(F$197)), NA())</f>
        <v>#N/A</v>
      </c>
      <c r="G260" s="643" t="e">
        <f t="array" aca="1" ref="G260" ca="1">IF(AND(ISNUMBER($C260), G$196), G$195*POWER(GEOMEAN(1+OFFSET(Portfolio_Math!AC$97,$C$195,0,$C260-$C$196,1))/GEOMEAN(1+OFFSET(Portfolio_Math!$AG$97,$C$195,0,$C260-$C$196,1)), 1+ROW()-ROW(G$197)), NA())</f>
        <v>#N/A</v>
      </c>
      <c r="H260" s="643" t="e">
        <f t="array" aca="1" ref="H260" ca="1">IF(AND(ISNUMBER($C260), H$196), H$195*POWER(GEOMEAN(1+OFFSET(Portfolio_Math!AD$97,$C$195,0,$C260-$C$196,1))/GEOMEAN(1+OFFSET(Portfolio_Math!$AG$97,$C$195,0,$C260-$C$196,1)), 1+ROW()-ROW(H$197)), NA())</f>
        <v>#N/A</v>
      </c>
      <c r="I260" s="643" t="e">
        <f t="array" aca="1" ref="I260" ca="1">IF(AND(ISNUMBER($C260), I$196), I$195*POWER(GEOMEAN(1+OFFSET(Portfolio_Math!AE$97,$C$195,0,$C260-$C$196,1))/GEOMEAN(1+OFFSET(Portfolio_Math!$AG$97,$C$195,0,$C260-$C$196,1)), 1+ROW()-ROW(I$197)), NA())</f>
        <v>#N/A</v>
      </c>
      <c r="J260" s="642"/>
      <c r="K260" s="643" t="e">
        <f t="array" aca="1" ref="K260" ca="1">IF(AND(ISNUMBER($C260), K$196), K$195*POWER(GEOMEAN(1+OFFSET(Portfolio_Math!AG$97,$C$195,0,$C260-$C$196,1))/GEOMEAN(1+OFFSET(Portfolio_Math!$AG$97,$C$195,0,$C260-$C$196,1)), 1+ROW()-ROW(K$197)), NA())</f>
        <v>#N/A</v>
      </c>
      <c r="O260" s="165" t="e">
        <f t="shared" si="22"/>
        <v>#N/A</v>
      </c>
      <c r="Q260" s="643" t="e">
        <f t="array" aca="1" ref="Q260" ca="1">IF(AND(ISNUMBER($O260), Q$196), Q$195*POWER(GEOMEAN(1+OFFSET(Portfolio_Math!AM$97,$O$195,0,$O260-$O$196,1))/GEOMEAN(1+OFFSET(Portfolio_Math!$AS$97,$O$195,0,$O260-$O$196,1)), 1+ROW()-ROW(Q$197)), NA())</f>
        <v>#N/A</v>
      </c>
      <c r="R260" s="643" t="e">
        <f t="array" aca="1" ref="R260" ca="1">IF(AND(ISNUMBER($O260), R$196), R$195*POWER(GEOMEAN(1+OFFSET(Portfolio_Math!AN$97,$O$195,0,$O260-$O$196,1))/GEOMEAN(1+OFFSET(Portfolio_Math!$AS$97,$O$195,0,$O260-$O$196,1)), 1+ROW()-ROW(R$197)), NA())</f>
        <v>#N/A</v>
      </c>
      <c r="S260" s="643" t="e">
        <f t="array" aca="1" ref="S260" ca="1">IF(AND(ISNUMBER($O260), S$196), S$195*POWER(GEOMEAN(1+OFFSET(Portfolio_Math!AO$97,$O$195,0,$O260-$O$196,1))/GEOMEAN(1+OFFSET(Portfolio_Math!$AS$97,$O$195,0,$O260-$O$196,1)), 1+ROW()-ROW(S$197)), NA())</f>
        <v>#N/A</v>
      </c>
      <c r="T260" s="643" t="e">
        <f t="array" aca="1" ref="T260" ca="1">IF(AND(ISNUMBER($O260), T$196), T$195*POWER(GEOMEAN(1+OFFSET(Portfolio_Math!AP$97,$O$195,0,$O260-$O$196,1))/GEOMEAN(1+OFFSET(Portfolio_Math!$AS$97,$O$195,0,$O260-$O$196,1)), 1+ROW()-ROW(T$197)), NA())</f>
        <v>#N/A</v>
      </c>
      <c r="U260" s="643" t="e">
        <f t="array" aca="1" ref="U260" ca="1">IF(AND(ISNUMBER($O260), U$196), U$195*POWER(GEOMEAN(1+OFFSET(Portfolio_Math!AQ$97,$O$195,0,$O260-$O$196,1))/GEOMEAN(1+OFFSET(Portfolio_Math!$AS$97,$O$195,0,$O260-$O$196,1)), 1+ROW()-ROW(U$197)), NA())</f>
        <v>#N/A</v>
      </c>
      <c r="V260" s="644"/>
      <c r="W260" s="643" t="e">
        <f t="array" aca="1" ref="W260" ca="1">IF(AND(ISNUMBER($O260), W$196), W$195*POWER(GEOMEAN(1+OFFSET(Portfolio_Math!AS$97,$O$195,0,$O260-$O$196,1))/GEOMEAN(1+OFFSET(Portfolio_Math!$AS$97,$O$195,0,$O260-$O$196,1)), 1+ROW()-ROW(W$197)), NA())</f>
        <v>#N/A</v>
      </c>
    </row>
    <row r="261" spans="3:23" ht="13" customHeight="1">
      <c r="C261" s="165" t="e">
        <f t="shared" si="21"/>
        <v>#N/A</v>
      </c>
      <c r="E261" s="643" t="e">
        <f t="array" aca="1" ref="E261" ca="1">IF(AND(ISNUMBER($C261), E$196), E$195*POWER(GEOMEAN(1+OFFSET(Portfolio_Math!AA$97,$C$195,0,$C261-$C$196,1))/GEOMEAN(1+OFFSET(Portfolio_Math!$AG$97,$C$195,0,$C261-$C$196,1)), 1+ROW()-ROW(E$197)), NA())</f>
        <v>#N/A</v>
      </c>
      <c r="F261" s="643" t="e">
        <f t="array" aca="1" ref="F261" ca="1">IF(AND(ISNUMBER($C261), F$196), F$195*POWER(GEOMEAN(1+OFFSET(Portfolio_Math!AB$97,$C$195,0,$C261-$C$196,1))/GEOMEAN(1+OFFSET(Portfolio_Math!$AG$97,$C$195,0,$C261-$C$196,1)), 1+ROW()-ROW(F$197)), NA())</f>
        <v>#N/A</v>
      </c>
      <c r="G261" s="643" t="e">
        <f t="array" aca="1" ref="G261" ca="1">IF(AND(ISNUMBER($C261), G$196), G$195*POWER(GEOMEAN(1+OFFSET(Portfolio_Math!AC$97,$C$195,0,$C261-$C$196,1))/GEOMEAN(1+OFFSET(Portfolio_Math!$AG$97,$C$195,0,$C261-$C$196,1)), 1+ROW()-ROW(G$197)), NA())</f>
        <v>#N/A</v>
      </c>
      <c r="H261" s="643" t="e">
        <f t="array" aca="1" ref="H261" ca="1">IF(AND(ISNUMBER($C261), H$196), H$195*POWER(GEOMEAN(1+OFFSET(Portfolio_Math!AD$97,$C$195,0,$C261-$C$196,1))/GEOMEAN(1+OFFSET(Portfolio_Math!$AG$97,$C$195,0,$C261-$C$196,1)), 1+ROW()-ROW(H$197)), NA())</f>
        <v>#N/A</v>
      </c>
      <c r="I261" s="643" t="e">
        <f t="array" aca="1" ref="I261" ca="1">IF(AND(ISNUMBER($C261), I$196), I$195*POWER(GEOMEAN(1+OFFSET(Portfolio_Math!AE$97,$C$195,0,$C261-$C$196,1))/GEOMEAN(1+OFFSET(Portfolio_Math!$AG$97,$C$195,0,$C261-$C$196,1)), 1+ROW()-ROW(I$197)), NA())</f>
        <v>#N/A</v>
      </c>
      <c r="J261" s="642"/>
      <c r="K261" s="643" t="e">
        <f t="array" aca="1" ref="K261" ca="1">IF(AND(ISNUMBER($C261), K$196), K$195*POWER(GEOMEAN(1+OFFSET(Portfolio_Math!AG$97,$C$195,0,$C261-$C$196,1))/GEOMEAN(1+OFFSET(Portfolio_Math!$AG$97,$C$195,0,$C261-$C$196,1)), 1+ROW()-ROW(K$197)), NA())</f>
        <v>#N/A</v>
      </c>
      <c r="O261" s="165" t="e">
        <f t="shared" si="22"/>
        <v>#N/A</v>
      </c>
      <c r="Q261" s="643" t="e">
        <f t="array" aca="1" ref="Q261" ca="1">IF(AND(ISNUMBER($O261), Q$196), Q$195*POWER(GEOMEAN(1+OFFSET(Portfolio_Math!AM$97,$O$195,0,$O261-$O$196,1))/GEOMEAN(1+OFFSET(Portfolio_Math!$AS$97,$O$195,0,$O261-$O$196,1)), 1+ROW()-ROW(Q$197)), NA())</f>
        <v>#N/A</v>
      </c>
      <c r="R261" s="643" t="e">
        <f t="array" aca="1" ref="R261" ca="1">IF(AND(ISNUMBER($O261), R$196), R$195*POWER(GEOMEAN(1+OFFSET(Portfolio_Math!AN$97,$O$195,0,$O261-$O$196,1))/GEOMEAN(1+OFFSET(Portfolio_Math!$AS$97,$O$195,0,$O261-$O$196,1)), 1+ROW()-ROW(R$197)), NA())</f>
        <v>#N/A</v>
      </c>
      <c r="S261" s="643" t="e">
        <f t="array" aca="1" ref="S261" ca="1">IF(AND(ISNUMBER($O261), S$196), S$195*POWER(GEOMEAN(1+OFFSET(Portfolio_Math!AO$97,$O$195,0,$O261-$O$196,1))/GEOMEAN(1+OFFSET(Portfolio_Math!$AS$97,$O$195,0,$O261-$O$196,1)), 1+ROW()-ROW(S$197)), NA())</f>
        <v>#N/A</v>
      </c>
      <c r="T261" s="643" t="e">
        <f t="array" aca="1" ref="T261" ca="1">IF(AND(ISNUMBER($O261), T$196), T$195*POWER(GEOMEAN(1+OFFSET(Portfolio_Math!AP$97,$O$195,0,$O261-$O$196,1))/GEOMEAN(1+OFFSET(Portfolio_Math!$AS$97,$O$195,0,$O261-$O$196,1)), 1+ROW()-ROW(T$197)), NA())</f>
        <v>#N/A</v>
      </c>
      <c r="U261" s="643" t="e">
        <f t="array" aca="1" ref="U261" ca="1">IF(AND(ISNUMBER($O261), U$196), U$195*POWER(GEOMEAN(1+OFFSET(Portfolio_Math!AQ$97,$O$195,0,$O261-$O$196,1))/GEOMEAN(1+OFFSET(Portfolio_Math!$AS$97,$O$195,0,$O261-$O$196,1)), 1+ROW()-ROW(U$197)), NA())</f>
        <v>#N/A</v>
      </c>
      <c r="V261" s="644"/>
      <c r="W261" s="643" t="e">
        <f t="array" aca="1" ref="W261" ca="1">IF(AND(ISNUMBER($O261), W$196), W$195*POWER(GEOMEAN(1+OFFSET(Portfolio_Math!AS$97,$O$195,0,$O261-$O$196,1))/GEOMEAN(1+OFFSET(Portfolio_Math!$AS$97,$O$195,0,$O261-$O$196,1)), 1+ROW()-ROW(W$197)), NA())</f>
        <v>#N/A</v>
      </c>
    </row>
    <row r="262" spans="3:23" ht="13" customHeight="1">
      <c r="C262" s="165" t="e">
        <f t="shared" ref="C262:C293" si="23">IF(ROW()-ROW(C$197)&gt;E$87, NA(), C261+1)</f>
        <v>#N/A</v>
      </c>
      <c r="E262" s="643" t="e">
        <f t="array" aca="1" ref="E262" ca="1">IF(AND(ISNUMBER($C262), E$196), E$195*POWER(GEOMEAN(1+OFFSET(Portfolio_Math!AA$97,$C$195,0,$C262-$C$196,1))/GEOMEAN(1+OFFSET(Portfolio_Math!$AG$97,$C$195,0,$C262-$C$196,1)), 1+ROW()-ROW(E$197)), NA())</f>
        <v>#N/A</v>
      </c>
      <c r="F262" s="643" t="e">
        <f t="array" aca="1" ref="F262" ca="1">IF(AND(ISNUMBER($C262), F$196), F$195*POWER(GEOMEAN(1+OFFSET(Portfolio_Math!AB$97,$C$195,0,$C262-$C$196,1))/GEOMEAN(1+OFFSET(Portfolio_Math!$AG$97,$C$195,0,$C262-$C$196,1)), 1+ROW()-ROW(F$197)), NA())</f>
        <v>#N/A</v>
      </c>
      <c r="G262" s="643" t="e">
        <f t="array" aca="1" ref="G262" ca="1">IF(AND(ISNUMBER($C262), G$196), G$195*POWER(GEOMEAN(1+OFFSET(Portfolio_Math!AC$97,$C$195,0,$C262-$C$196,1))/GEOMEAN(1+OFFSET(Portfolio_Math!$AG$97,$C$195,0,$C262-$C$196,1)), 1+ROW()-ROW(G$197)), NA())</f>
        <v>#N/A</v>
      </c>
      <c r="H262" s="643" t="e">
        <f t="array" aca="1" ref="H262" ca="1">IF(AND(ISNUMBER($C262), H$196), H$195*POWER(GEOMEAN(1+OFFSET(Portfolio_Math!AD$97,$C$195,0,$C262-$C$196,1))/GEOMEAN(1+OFFSET(Portfolio_Math!$AG$97,$C$195,0,$C262-$C$196,1)), 1+ROW()-ROW(H$197)), NA())</f>
        <v>#N/A</v>
      </c>
      <c r="I262" s="643" t="e">
        <f t="array" aca="1" ref="I262" ca="1">IF(AND(ISNUMBER($C262), I$196), I$195*POWER(GEOMEAN(1+OFFSET(Portfolio_Math!AE$97,$C$195,0,$C262-$C$196,1))/GEOMEAN(1+OFFSET(Portfolio_Math!$AG$97,$C$195,0,$C262-$C$196,1)), 1+ROW()-ROW(I$197)), NA())</f>
        <v>#N/A</v>
      </c>
      <c r="J262" s="642"/>
      <c r="K262" s="643" t="e">
        <f t="array" aca="1" ref="K262" ca="1">IF(AND(ISNUMBER($C262), K$196), K$195*POWER(GEOMEAN(1+OFFSET(Portfolio_Math!AG$97,$C$195,0,$C262-$C$196,1))/GEOMEAN(1+OFFSET(Portfolio_Math!$AG$97,$C$195,0,$C262-$C$196,1)), 1+ROW()-ROW(K$197)), NA())</f>
        <v>#N/A</v>
      </c>
      <c r="O262" s="165" t="e">
        <f t="shared" ref="O262:O293" si="24">IF(ROW()-ROW(O$197)&gt;Q$87, NA(), O261+1)</f>
        <v>#N/A</v>
      </c>
      <c r="Q262" s="643" t="e">
        <f t="array" aca="1" ref="Q262" ca="1">IF(AND(ISNUMBER($O262), Q$196), Q$195*POWER(GEOMEAN(1+OFFSET(Portfolio_Math!AM$97,$O$195,0,$O262-$O$196,1))/GEOMEAN(1+OFFSET(Portfolio_Math!$AS$97,$O$195,0,$O262-$O$196,1)), 1+ROW()-ROW(Q$197)), NA())</f>
        <v>#N/A</v>
      </c>
      <c r="R262" s="643" t="e">
        <f t="array" aca="1" ref="R262" ca="1">IF(AND(ISNUMBER($O262), R$196), R$195*POWER(GEOMEAN(1+OFFSET(Portfolio_Math!AN$97,$O$195,0,$O262-$O$196,1))/GEOMEAN(1+OFFSET(Portfolio_Math!$AS$97,$O$195,0,$O262-$O$196,1)), 1+ROW()-ROW(R$197)), NA())</f>
        <v>#N/A</v>
      </c>
      <c r="S262" s="643" t="e">
        <f t="array" aca="1" ref="S262" ca="1">IF(AND(ISNUMBER($O262), S$196), S$195*POWER(GEOMEAN(1+OFFSET(Portfolio_Math!AO$97,$O$195,0,$O262-$O$196,1))/GEOMEAN(1+OFFSET(Portfolio_Math!$AS$97,$O$195,0,$O262-$O$196,1)), 1+ROW()-ROW(S$197)), NA())</f>
        <v>#N/A</v>
      </c>
      <c r="T262" s="643" t="e">
        <f t="array" aca="1" ref="T262" ca="1">IF(AND(ISNUMBER($O262), T$196), T$195*POWER(GEOMEAN(1+OFFSET(Portfolio_Math!AP$97,$O$195,0,$O262-$O$196,1))/GEOMEAN(1+OFFSET(Portfolio_Math!$AS$97,$O$195,0,$O262-$O$196,1)), 1+ROW()-ROW(T$197)), NA())</f>
        <v>#N/A</v>
      </c>
      <c r="U262" s="643" t="e">
        <f t="array" aca="1" ref="U262" ca="1">IF(AND(ISNUMBER($O262), U$196), U$195*POWER(GEOMEAN(1+OFFSET(Portfolio_Math!AQ$97,$O$195,0,$O262-$O$196,1))/GEOMEAN(1+OFFSET(Portfolio_Math!$AS$97,$O$195,0,$O262-$O$196,1)), 1+ROW()-ROW(U$197)), NA())</f>
        <v>#N/A</v>
      </c>
      <c r="V262" s="644"/>
      <c r="W262" s="643" t="e">
        <f t="array" aca="1" ref="W262" ca="1">IF(AND(ISNUMBER($O262), W$196), W$195*POWER(GEOMEAN(1+OFFSET(Portfolio_Math!AS$97,$O$195,0,$O262-$O$196,1))/GEOMEAN(1+OFFSET(Portfolio_Math!$AS$97,$O$195,0,$O262-$O$196,1)), 1+ROW()-ROW(W$197)), NA())</f>
        <v>#N/A</v>
      </c>
    </row>
    <row r="263" spans="3:23" ht="13" customHeight="1">
      <c r="C263" s="165" t="e">
        <f t="shared" si="23"/>
        <v>#N/A</v>
      </c>
      <c r="E263" s="643" t="e">
        <f t="array" aca="1" ref="E263" ca="1">IF(AND(ISNUMBER($C263), E$196), E$195*POWER(GEOMEAN(1+OFFSET(Portfolio_Math!AA$97,$C$195,0,$C263-$C$196,1))/GEOMEAN(1+OFFSET(Portfolio_Math!$AG$97,$C$195,0,$C263-$C$196,1)), 1+ROW()-ROW(E$197)), NA())</f>
        <v>#N/A</v>
      </c>
      <c r="F263" s="643" t="e">
        <f t="array" aca="1" ref="F263" ca="1">IF(AND(ISNUMBER($C263), F$196), F$195*POWER(GEOMEAN(1+OFFSET(Portfolio_Math!AB$97,$C$195,0,$C263-$C$196,1))/GEOMEAN(1+OFFSET(Portfolio_Math!$AG$97,$C$195,0,$C263-$C$196,1)), 1+ROW()-ROW(F$197)), NA())</f>
        <v>#N/A</v>
      </c>
      <c r="G263" s="643" t="e">
        <f t="array" aca="1" ref="G263" ca="1">IF(AND(ISNUMBER($C263), G$196), G$195*POWER(GEOMEAN(1+OFFSET(Portfolio_Math!AC$97,$C$195,0,$C263-$C$196,1))/GEOMEAN(1+OFFSET(Portfolio_Math!$AG$97,$C$195,0,$C263-$C$196,1)), 1+ROW()-ROW(G$197)), NA())</f>
        <v>#N/A</v>
      </c>
      <c r="H263" s="643" t="e">
        <f t="array" aca="1" ref="H263" ca="1">IF(AND(ISNUMBER($C263), H$196), H$195*POWER(GEOMEAN(1+OFFSET(Portfolio_Math!AD$97,$C$195,0,$C263-$C$196,1))/GEOMEAN(1+OFFSET(Portfolio_Math!$AG$97,$C$195,0,$C263-$C$196,1)), 1+ROW()-ROW(H$197)), NA())</f>
        <v>#N/A</v>
      </c>
      <c r="I263" s="643" t="e">
        <f t="array" aca="1" ref="I263" ca="1">IF(AND(ISNUMBER($C263), I$196), I$195*POWER(GEOMEAN(1+OFFSET(Portfolio_Math!AE$97,$C$195,0,$C263-$C$196,1))/GEOMEAN(1+OFFSET(Portfolio_Math!$AG$97,$C$195,0,$C263-$C$196,1)), 1+ROW()-ROW(I$197)), NA())</f>
        <v>#N/A</v>
      </c>
      <c r="J263" s="642"/>
      <c r="K263" s="643" t="e">
        <f t="array" aca="1" ref="K263" ca="1">IF(AND(ISNUMBER($C263), K$196), K$195*POWER(GEOMEAN(1+OFFSET(Portfolio_Math!AG$97,$C$195,0,$C263-$C$196,1))/GEOMEAN(1+OFFSET(Portfolio_Math!$AG$97,$C$195,0,$C263-$C$196,1)), 1+ROW()-ROW(K$197)), NA())</f>
        <v>#N/A</v>
      </c>
      <c r="O263" s="165" t="e">
        <f t="shared" si="24"/>
        <v>#N/A</v>
      </c>
      <c r="Q263" s="643" t="e">
        <f t="array" aca="1" ref="Q263" ca="1">IF(AND(ISNUMBER($O263), Q$196), Q$195*POWER(GEOMEAN(1+OFFSET(Portfolio_Math!AM$97,$O$195,0,$O263-$O$196,1))/GEOMEAN(1+OFFSET(Portfolio_Math!$AS$97,$O$195,0,$O263-$O$196,1)), 1+ROW()-ROW(Q$197)), NA())</f>
        <v>#N/A</v>
      </c>
      <c r="R263" s="643" t="e">
        <f t="array" aca="1" ref="R263" ca="1">IF(AND(ISNUMBER($O263), R$196), R$195*POWER(GEOMEAN(1+OFFSET(Portfolio_Math!AN$97,$O$195,0,$O263-$O$196,1))/GEOMEAN(1+OFFSET(Portfolio_Math!$AS$97,$O$195,0,$O263-$O$196,1)), 1+ROW()-ROW(R$197)), NA())</f>
        <v>#N/A</v>
      </c>
      <c r="S263" s="643" t="e">
        <f t="array" aca="1" ref="S263" ca="1">IF(AND(ISNUMBER($O263), S$196), S$195*POWER(GEOMEAN(1+OFFSET(Portfolio_Math!AO$97,$O$195,0,$O263-$O$196,1))/GEOMEAN(1+OFFSET(Portfolio_Math!$AS$97,$O$195,0,$O263-$O$196,1)), 1+ROW()-ROW(S$197)), NA())</f>
        <v>#N/A</v>
      </c>
      <c r="T263" s="643" t="e">
        <f t="array" aca="1" ref="T263" ca="1">IF(AND(ISNUMBER($O263), T$196), T$195*POWER(GEOMEAN(1+OFFSET(Portfolio_Math!AP$97,$O$195,0,$O263-$O$196,1))/GEOMEAN(1+OFFSET(Portfolio_Math!$AS$97,$O$195,0,$O263-$O$196,1)), 1+ROW()-ROW(T$197)), NA())</f>
        <v>#N/A</v>
      </c>
      <c r="U263" s="643" t="e">
        <f t="array" aca="1" ref="U263" ca="1">IF(AND(ISNUMBER($O263), U$196), U$195*POWER(GEOMEAN(1+OFFSET(Portfolio_Math!AQ$97,$O$195,0,$O263-$O$196,1))/GEOMEAN(1+OFFSET(Portfolio_Math!$AS$97,$O$195,0,$O263-$O$196,1)), 1+ROW()-ROW(U$197)), NA())</f>
        <v>#N/A</v>
      </c>
      <c r="V263" s="644"/>
      <c r="W263" s="643" t="e">
        <f t="array" aca="1" ref="W263" ca="1">IF(AND(ISNUMBER($O263), W$196), W$195*POWER(GEOMEAN(1+OFFSET(Portfolio_Math!AS$97,$O$195,0,$O263-$O$196,1))/GEOMEAN(1+OFFSET(Portfolio_Math!$AS$97,$O$195,0,$O263-$O$196,1)), 1+ROW()-ROW(W$197)), NA())</f>
        <v>#N/A</v>
      </c>
    </row>
    <row r="264" spans="3:23" ht="13" customHeight="1">
      <c r="C264" s="165" t="e">
        <f t="shared" si="23"/>
        <v>#N/A</v>
      </c>
      <c r="E264" s="643" t="e">
        <f t="array" aca="1" ref="E264" ca="1">IF(AND(ISNUMBER($C264), E$196), E$195*POWER(GEOMEAN(1+OFFSET(Portfolio_Math!AA$97,$C$195,0,$C264-$C$196,1))/GEOMEAN(1+OFFSET(Portfolio_Math!$AG$97,$C$195,0,$C264-$C$196,1)), 1+ROW()-ROW(E$197)), NA())</f>
        <v>#N/A</v>
      </c>
      <c r="F264" s="643" t="e">
        <f t="array" aca="1" ref="F264" ca="1">IF(AND(ISNUMBER($C264), F$196), F$195*POWER(GEOMEAN(1+OFFSET(Portfolio_Math!AB$97,$C$195,0,$C264-$C$196,1))/GEOMEAN(1+OFFSET(Portfolio_Math!$AG$97,$C$195,0,$C264-$C$196,1)), 1+ROW()-ROW(F$197)), NA())</f>
        <v>#N/A</v>
      </c>
      <c r="G264" s="643" t="e">
        <f t="array" aca="1" ref="G264" ca="1">IF(AND(ISNUMBER($C264), G$196), G$195*POWER(GEOMEAN(1+OFFSET(Portfolio_Math!AC$97,$C$195,0,$C264-$C$196,1))/GEOMEAN(1+OFFSET(Portfolio_Math!$AG$97,$C$195,0,$C264-$C$196,1)), 1+ROW()-ROW(G$197)), NA())</f>
        <v>#N/A</v>
      </c>
      <c r="H264" s="643" t="e">
        <f t="array" aca="1" ref="H264" ca="1">IF(AND(ISNUMBER($C264), H$196), H$195*POWER(GEOMEAN(1+OFFSET(Portfolio_Math!AD$97,$C$195,0,$C264-$C$196,1))/GEOMEAN(1+OFFSET(Portfolio_Math!$AG$97,$C$195,0,$C264-$C$196,1)), 1+ROW()-ROW(H$197)), NA())</f>
        <v>#N/A</v>
      </c>
      <c r="I264" s="643" t="e">
        <f t="array" aca="1" ref="I264" ca="1">IF(AND(ISNUMBER($C264), I$196), I$195*POWER(GEOMEAN(1+OFFSET(Portfolio_Math!AE$97,$C$195,0,$C264-$C$196,1))/GEOMEAN(1+OFFSET(Portfolio_Math!$AG$97,$C$195,0,$C264-$C$196,1)), 1+ROW()-ROW(I$197)), NA())</f>
        <v>#N/A</v>
      </c>
      <c r="J264" s="642"/>
      <c r="K264" s="643" t="e">
        <f t="array" aca="1" ref="K264" ca="1">IF(AND(ISNUMBER($C264), K$196), K$195*POWER(GEOMEAN(1+OFFSET(Portfolio_Math!AG$97,$C$195,0,$C264-$C$196,1))/GEOMEAN(1+OFFSET(Portfolio_Math!$AG$97,$C$195,0,$C264-$C$196,1)), 1+ROW()-ROW(K$197)), NA())</f>
        <v>#N/A</v>
      </c>
      <c r="O264" s="165" t="e">
        <f t="shared" si="24"/>
        <v>#N/A</v>
      </c>
      <c r="Q264" s="643" t="e">
        <f t="array" aca="1" ref="Q264" ca="1">IF(AND(ISNUMBER($O264), Q$196), Q$195*POWER(GEOMEAN(1+OFFSET(Portfolio_Math!AM$97,$O$195,0,$O264-$O$196,1))/GEOMEAN(1+OFFSET(Portfolio_Math!$AS$97,$O$195,0,$O264-$O$196,1)), 1+ROW()-ROW(Q$197)), NA())</f>
        <v>#N/A</v>
      </c>
      <c r="R264" s="643" t="e">
        <f t="array" aca="1" ref="R264" ca="1">IF(AND(ISNUMBER($O264), R$196), R$195*POWER(GEOMEAN(1+OFFSET(Portfolio_Math!AN$97,$O$195,0,$O264-$O$196,1))/GEOMEAN(1+OFFSET(Portfolio_Math!$AS$97,$O$195,0,$O264-$O$196,1)), 1+ROW()-ROW(R$197)), NA())</f>
        <v>#N/A</v>
      </c>
      <c r="S264" s="643" t="e">
        <f t="array" aca="1" ref="S264" ca="1">IF(AND(ISNUMBER($O264), S$196), S$195*POWER(GEOMEAN(1+OFFSET(Portfolio_Math!AO$97,$O$195,0,$O264-$O$196,1))/GEOMEAN(1+OFFSET(Portfolio_Math!$AS$97,$O$195,0,$O264-$O$196,1)), 1+ROW()-ROW(S$197)), NA())</f>
        <v>#N/A</v>
      </c>
      <c r="T264" s="643" t="e">
        <f t="array" aca="1" ref="T264" ca="1">IF(AND(ISNUMBER($O264), T$196), T$195*POWER(GEOMEAN(1+OFFSET(Portfolio_Math!AP$97,$O$195,0,$O264-$O$196,1))/GEOMEAN(1+OFFSET(Portfolio_Math!$AS$97,$O$195,0,$O264-$O$196,1)), 1+ROW()-ROW(T$197)), NA())</f>
        <v>#N/A</v>
      </c>
      <c r="U264" s="643" t="e">
        <f t="array" aca="1" ref="U264" ca="1">IF(AND(ISNUMBER($O264), U$196), U$195*POWER(GEOMEAN(1+OFFSET(Portfolio_Math!AQ$97,$O$195,0,$O264-$O$196,1))/GEOMEAN(1+OFFSET(Portfolio_Math!$AS$97,$O$195,0,$O264-$O$196,1)), 1+ROW()-ROW(U$197)), NA())</f>
        <v>#N/A</v>
      </c>
      <c r="V264" s="644"/>
      <c r="W264" s="643" t="e">
        <f t="array" aca="1" ref="W264" ca="1">IF(AND(ISNUMBER($O264), W$196), W$195*POWER(GEOMEAN(1+OFFSET(Portfolio_Math!AS$97,$O$195,0,$O264-$O$196,1))/GEOMEAN(1+OFFSET(Portfolio_Math!$AS$97,$O$195,0,$O264-$O$196,1)), 1+ROW()-ROW(W$197)), NA())</f>
        <v>#N/A</v>
      </c>
    </row>
    <row r="265" spans="3:23" ht="13" customHeight="1">
      <c r="C265" s="165" t="e">
        <f t="shared" si="23"/>
        <v>#N/A</v>
      </c>
      <c r="E265" s="643" t="e">
        <f t="array" aca="1" ref="E265" ca="1">IF(AND(ISNUMBER($C265), E$196), E$195*POWER(GEOMEAN(1+OFFSET(Portfolio_Math!AA$97,$C$195,0,$C265-$C$196,1))/GEOMEAN(1+OFFSET(Portfolio_Math!$AG$97,$C$195,0,$C265-$C$196,1)), 1+ROW()-ROW(E$197)), NA())</f>
        <v>#N/A</v>
      </c>
      <c r="F265" s="643" t="e">
        <f t="array" aca="1" ref="F265" ca="1">IF(AND(ISNUMBER($C265), F$196), F$195*POWER(GEOMEAN(1+OFFSET(Portfolio_Math!AB$97,$C$195,0,$C265-$C$196,1))/GEOMEAN(1+OFFSET(Portfolio_Math!$AG$97,$C$195,0,$C265-$C$196,1)), 1+ROW()-ROW(F$197)), NA())</f>
        <v>#N/A</v>
      </c>
      <c r="G265" s="643" t="e">
        <f t="array" aca="1" ref="G265" ca="1">IF(AND(ISNUMBER($C265), G$196), G$195*POWER(GEOMEAN(1+OFFSET(Portfolio_Math!AC$97,$C$195,0,$C265-$C$196,1))/GEOMEAN(1+OFFSET(Portfolio_Math!$AG$97,$C$195,0,$C265-$C$196,1)), 1+ROW()-ROW(G$197)), NA())</f>
        <v>#N/A</v>
      </c>
      <c r="H265" s="643" t="e">
        <f t="array" aca="1" ref="H265" ca="1">IF(AND(ISNUMBER($C265), H$196), H$195*POWER(GEOMEAN(1+OFFSET(Portfolio_Math!AD$97,$C$195,0,$C265-$C$196,1))/GEOMEAN(1+OFFSET(Portfolio_Math!$AG$97,$C$195,0,$C265-$C$196,1)), 1+ROW()-ROW(H$197)), NA())</f>
        <v>#N/A</v>
      </c>
      <c r="I265" s="643" t="e">
        <f t="array" aca="1" ref="I265" ca="1">IF(AND(ISNUMBER($C265), I$196), I$195*POWER(GEOMEAN(1+OFFSET(Portfolio_Math!AE$97,$C$195,0,$C265-$C$196,1))/GEOMEAN(1+OFFSET(Portfolio_Math!$AG$97,$C$195,0,$C265-$C$196,1)), 1+ROW()-ROW(I$197)), NA())</f>
        <v>#N/A</v>
      </c>
      <c r="J265" s="642"/>
      <c r="K265" s="643" t="e">
        <f t="array" aca="1" ref="K265" ca="1">IF(AND(ISNUMBER($C265), K$196), K$195*POWER(GEOMEAN(1+OFFSET(Portfolio_Math!AG$97,$C$195,0,$C265-$C$196,1))/GEOMEAN(1+OFFSET(Portfolio_Math!$AG$97,$C$195,0,$C265-$C$196,1)), 1+ROW()-ROW(K$197)), NA())</f>
        <v>#N/A</v>
      </c>
      <c r="O265" s="165" t="e">
        <f t="shared" si="24"/>
        <v>#N/A</v>
      </c>
      <c r="Q265" s="643" t="e">
        <f t="array" aca="1" ref="Q265" ca="1">IF(AND(ISNUMBER($O265), Q$196), Q$195*POWER(GEOMEAN(1+OFFSET(Portfolio_Math!AM$97,$O$195,0,$O265-$O$196,1))/GEOMEAN(1+OFFSET(Portfolio_Math!$AS$97,$O$195,0,$O265-$O$196,1)), 1+ROW()-ROW(Q$197)), NA())</f>
        <v>#N/A</v>
      </c>
      <c r="R265" s="643" t="e">
        <f t="array" aca="1" ref="R265" ca="1">IF(AND(ISNUMBER($O265), R$196), R$195*POWER(GEOMEAN(1+OFFSET(Portfolio_Math!AN$97,$O$195,0,$O265-$O$196,1))/GEOMEAN(1+OFFSET(Portfolio_Math!$AS$97,$O$195,0,$O265-$O$196,1)), 1+ROW()-ROW(R$197)), NA())</f>
        <v>#N/A</v>
      </c>
      <c r="S265" s="643" t="e">
        <f t="array" aca="1" ref="S265" ca="1">IF(AND(ISNUMBER($O265), S$196), S$195*POWER(GEOMEAN(1+OFFSET(Portfolio_Math!AO$97,$O$195,0,$O265-$O$196,1))/GEOMEAN(1+OFFSET(Portfolio_Math!$AS$97,$O$195,0,$O265-$O$196,1)), 1+ROW()-ROW(S$197)), NA())</f>
        <v>#N/A</v>
      </c>
      <c r="T265" s="643" t="e">
        <f t="array" aca="1" ref="T265" ca="1">IF(AND(ISNUMBER($O265), T$196), T$195*POWER(GEOMEAN(1+OFFSET(Portfolio_Math!AP$97,$O$195,0,$O265-$O$196,1))/GEOMEAN(1+OFFSET(Portfolio_Math!$AS$97,$O$195,0,$O265-$O$196,1)), 1+ROW()-ROW(T$197)), NA())</f>
        <v>#N/A</v>
      </c>
      <c r="U265" s="643" t="e">
        <f t="array" aca="1" ref="U265" ca="1">IF(AND(ISNUMBER($O265), U$196), U$195*POWER(GEOMEAN(1+OFFSET(Portfolio_Math!AQ$97,$O$195,0,$O265-$O$196,1))/GEOMEAN(1+OFFSET(Portfolio_Math!$AS$97,$O$195,0,$O265-$O$196,1)), 1+ROW()-ROW(U$197)), NA())</f>
        <v>#N/A</v>
      </c>
      <c r="V265" s="644"/>
      <c r="W265" s="643" t="e">
        <f t="array" aca="1" ref="W265" ca="1">IF(AND(ISNUMBER($O265), W$196), W$195*POWER(GEOMEAN(1+OFFSET(Portfolio_Math!AS$97,$O$195,0,$O265-$O$196,1))/GEOMEAN(1+OFFSET(Portfolio_Math!$AS$97,$O$195,0,$O265-$O$196,1)), 1+ROW()-ROW(W$197)), NA())</f>
        <v>#N/A</v>
      </c>
    </row>
    <row r="266" spans="3:23" ht="13" customHeight="1">
      <c r="C266" s="165" t="e">
        <f t="shared" si="23"/>
        <v>#N/A</v>
      </c>
      <c r="E266" s="643" t="e">
        <f t="array" aca="1" ref="E266" ca="1">IF(AND(ISNUMBER($C266), E$196), E$195*POWER(GEOMEAN(1+OFFSET(Portfolio_Math!AA$97,$C$195,0,$C266-$C$196,1))/GEOMEAN(1+OFFSET(Portfolio_Math!$AG$97,$C$195,0,$C266-$C$196,1)), 1+ROW()-ROW(E$197)), NA())</f>
        <v>#N/A</v>
      </c>
      <c r="F266" s="643" t="e">
        <f t="array" aca="1" ref="F266" ca="1">IF(AND(ISNUMBER($C266), F$196), F$195*POWER(GEOMEAN(1+OFFSET(Portfolio_Math!AB$97,$C$195,0,$C266-$C$196,1))/GEOMEAN(1+OFFSET(Portfolio_Math!$AG$97,$C$195,0,$C266-$C$196,1)), 1+ROW()-ROW(F$197)), NA())</f>
        <v>#N/A</v>
      </c>
      <c r="G266" s="643" t="e">
        <f t="array" aca="1" ref="G266" ca="1">IF(AND(ISNUMBER($C266), G$196), G$195*POWER(GEOMEAN(1+OFFSET(Portfolio_Math!AC$97,$C$195,0,$C266-$C$196,1))/GEOMEAN(1+OFFSET(Portfolio_Math!$AG$97,$C$195,0,$C266-$C$196,1)), 1+ROW()-ROW(G$197)), NA())</f>
        <v>#N/A</v>
      </c>
      <c r="H266" s="643" t="e">
        <f t="array" aca="1" ref="H266" ca="1">IF(AND(ISNUMBER($C266), H$196), H$195*POWER(GEOMEAN(1+OFFSET(Portfolio_Math!AD$97,$C$195,0,$C266-$C$196,1))/GEOMEAN(1+OFFSET(Portfolio_Math!$AG$97,$C$195,0,$C266-$C$196,1)), 1+ROW()-ROW(H$197)), NA())</f>
        <v>#N/A</v>
      </c>
      <c r="I266" s="643" t="e">
        <f t="array" aca="1" ref="I266" ca="1">IF(AND(ISNUMBER($C266), I$196), I$195*POWER(GEOMEAN(1+OFFSET(Portfolio_Math!AE$97,$C$195,0,$C266-$C$196,1))/GEOMEAN(1+OFFSET(Portfolio_Math!$AG$97,$C$195,0,$C266-$C$196,1)), 1+ROW()-ROW(I$197)), NA())</f>
        <v>#N/A</v>
      </c>
      <c r="J266" s="642"/>
      <c r="K266" s="643" t="e">
        <f t="array" aca="1" ref="K266" ca="1">IF(AND(ISNUMBER($C266), K$196), K$195*POWER(GEOMEAN(1+OFFSET(Portfolio_Math!AG$97,$C$195,0,$C266-$C$196,1))/GEOMEAN(1+OFFSET(Portfolio_Math!$AG$97,$C$195,0,$C266-$C$196,1)), 1+ROW()-ROW(K$197)), NA())</f>
        <v>#N/A</v>
      </c>
      <c r="O266" s="165" t="e">
        <f t="shared" si="24"/>
        <v>#N/A</v>
      </c>
      <c r="Q266" s="643" t="e">
        <f t="array" aca="1" ref="Q266" ca="1">IF(AND(ISNUMBER($O266), Q$196), Q$195*POWER(GEOMEAN(1+OFFSET(Portfolio_Math!AM$97,$O$195,0,$O266-$O$196,1))/GEOMEAN(1+OFFSET(Portfolio_Math!$AS$97,$O$195,0,$O266-$O$196,1)), 1+ROW()-ROW(Q$197)), NA())</f>
        <v>#N/A</v>
      </c>
      <c r="R266" s="643" t="e">
        <f t="array" aca="1" ref="R266" ca="1">IF(AND(ISNUMBER($O266), R$196), R$195*POWER(GEOMEAN(1+OFFSET(Portfolio_Math!AN$97,$O$195,0,$O266-$O$196,1))/GEOMEAN(1+OFFSET(Portfolio_Math!$AS$97,$O$195,0,$O266-$O$196,1)), 1+ROW()-ROW(R$197)), NA())</f>
        <v>#N/A</v>
      </c>
      <c r="S266" s="643" t="e">
        <f t="array" aca="1" ref="S266" ca="1">IF(AND(ISNUMBER($O266), S$196), S$195*POWER(GEOMEAN(1+OFFSET(Portfolio_Math!AO$97,$O$195,0,$O266-$O$196,1))/GEOMEAN(1+OFFSET(Portfolio_Math!$AS$97,$O$195,0,$O266-$O$196,1)), 1+ROW()-ROW(S$197)), NA())</f>
        <v>#N/A</v>
      </c>
      <c r="T266" s="643" t="e">
        <f t="array" aca="1" ref="T266" ca="1">IF(AND(ISNUMBER($O266), T$196), T$195*POWER(GEOMEAN(1+OFFSET(Portfolio_Math!AP$97,$O$195,0,$O266-$O$196,1))/GEOMEAN(1+OFFSET(Portfolio_Math!$AS$97,$O$195,0,$O266-$O$196,1)), 1+ROW()-ROW(T$197)), NA())</f>
        <v>#N/A</v>
      </c>
      <c r="U266" s="643" t="e">
        <f t="array" aca="1" ref="U266" ca="1">IF(AND(ISNUMBER($O266), U$196), U$195*POWER(GEOMEAN(1+OFFSET(Portfolio_Math!AQ$97,$O$195,0,$O266-$O$196,1))/GEOMEAN(1+OFFSET(Portfolio_Math!$AS$97,$O$195,0,$O266-$O$196,1)), 1+ROW()-ROW(U$197)), NA())</f>
        <v>#N/A</v>
      </c>
      <c r="V266" s="644"/>
      <c r="W266" s="643" t="e">
        <f t="array" aca="1" ref="W266" ca="1">IF(AND(ISNUMBER($O266), W$196), W$195*POWER(GEOMEAN(1+OFFSET(Portfolio_Math!AS$97,$O$195,0,$O266-$O$196,1))/GEOMEAN(1+OFFSET(Portfolio_Math!$AS$97,$O$195,0,$O266-$O$196,1)), 1+ROW()-ROW(W$197)), NA())</f>
        <v>#N/A</v>
      </c>
    </row>
    <row r="267" spans="3:23" ht="13" customHeight="1">
      <c r="C267" s="165" t="e">
        <f t="shared" si="23"/>
        <v>#N/A</v>
      </c>
      <c r="E267" s="643" t="e">
        <f t="array" aca="1" ref="E267" ca="1">IF(AND(ISNUMBER($C267), E$196), E$195*POWER(GEOMEAN(1+OFFSET(Portfolio_Math!AA$97,$C$195,0,$C267-$C$196,1))/GEOMEAN(1+OFFSET(Portfolio_Math!$AG$97,$C$195,0,$C267-$C$196,1)), 1+ROW()-ROW(E$197)), NA())</f>
        <v>#N/A</v>
      </c>
      <c r="F267" s="643" t="e">
        <f t="array" aca="1" ref="F267" ca="1">IF(AND(ISNUMBER($C267), F$196), F$195*POWER(GEOMEAN(1+OFFSET(Portfolio_Math!AB$97,$C$195,0,$C267-$C$196,1))/GEOMEAN(1+OFFSET(Portfolio_Math!$AG$97,$C$195,0,$C267-$C$196,1)), 1+ROW()-ROW(F$197)), NA())</f>
        <v>#N/A</v>
      </c>
      <c r="G267" s="643" t="e">
        <f t="array" aca="1" ref="G267" ca="1">IF(AND(ISNUMBER($C267), G$196), G$195*POWER(GEOMEAN(1+OFFSET(Portfolio_Math!AC$97,$C$195,0,$C267-$C$196,1))/GEOMEAN(1+OFFSET(Portfolio_Math!$AG$97,$C$195,0,$C267-$C$196,1)), 1+ROW()-ROW(G$197)), NA())</f>
        <v>#N/A</v>
      </c>
      <c r="H267" s="643" t="e">
        <f t="array" aca="1" ref="H267" ca="1">IF(AND(ISNUMBER($C267), H$196), H$195*POWER(GEOMEAN(1+OFFSET(Portfolio_Math!AD$97,$C$195,0,$C267-$C$196,1))/GEOMEAN(1+OFFSET(Portfolio_Math!$AG$97,$C$195,0,$C267-$C$196,1)), 1+ROW()-ROW(H$197)), NA())</f>
        <v>#N/A</v>
      </c>
      <c r="I267" s="643" t="e">
        <f t="array" aca="1" ref="I267" ca="1">IF(AND(ISNUMBER($C267), I$196), I$195*POWER(GEOMEAN(1+OFFSET(Portfolio_Math!AE$97,$C$195,0,$C267-$C$196,1))/GEOMEAN(1+OFFSET(Portfolio_Math!$AG$97,$C$195,0,$C267-$C$196,1)), 1+ROW()-ROW(I$197)), NA())</f>
        <v>#N/A</v>
      </c>
      <c r="J267" s="642"/>
      <c r="K267" s="643" t="e">
        <f t="array" aca="1" ref="K267" ca="1">IF(AND(ISNUMBER($C267), K$196), K$195*POWER(GEOMEAN(1+OFFSET(Portfolio_Math!AG$97,$C$195,0,$C267-$C$196,1))/GEOMEAN(1+OFFSET(Portfolio_Math!$AG$97,$C$195,0,$C267-$C$196,1)), 1+ROW()-ROW(K$197)), NA())</f>
        <v>#N/A</v>
      </c>
      <c r="O267" s="165" t="e">
        <f t="shared" si="24"/>
        <v>#N/A</v>
      </c>
      <c r="Q267" s="643" t="e">
        <f t="array" aca="1" ref="Q267" ca="1">IF(AND(ISNUMBER($O267), Q$196), Q$195*POWER(GEOMEAN(1+OFFSET(Portfolio_Math!AM$97,$O$195,0,$O267-$O$196,1))/GEOMEAN(1+OFFSET(Portfolio_Math!$AS$97,$O$195,0,$O267-$O$196,1)), 1+ROW()-ROW(Q$197)), NA())</f>
        <v>#N/A</v>
      </c>
      <c r="R267" s="643" t="e">
        <f t="array" aca="1" ref="R267" ca="1">IF(AND(ISNUMBER($O267), R$196), R$195*POWER(GEOMEAN(1+OFFSET(Portfolio_Math!AN$97,$O$195,0,$O267-$O$196,1))/GEOMEAN(1+OFFSET(Portfolio_Math!$AS$97,$O$195,0,$O267-$O$196,1)), 1+ROW()-ROW(R$197)), NA())</f>
        <v>#N/A</v>
      </c>
      <c r="S267" s="643" t="e">
        <f t="array" aca="1" ref="S267" ca="1">IF(AND(ISNUMBER($O267), S$196), S$195*POWER(GEOMEAN(1+OFFSET(Portfolio_Math!AO$97,$O$195,0,$O267-$O$196,1))/GEOMEAN(1+OFFSET(Portfolio_Math!$AS$97,$O$195,0,$O267-$O$196,1)), 1+ROW()-ROW(S$197)), NA())</f>
        <v>#N/A</v>
      </c>
      <c r="T267" s="643" t="e">
        <f t="array" aca="1" ref="T267" ca="1">IF(AND(ISNUMBER($O267), T$196), T$195*POWER(GEOMEAN(1+OFFSET(Portfolio_Math!AP$97,$O$195,0,$O267-$O$196,1))/GEOMEAN(1+OFFSET(Portfolio_Math!$AS$97,$O$195,0,$O267-$O$196,1)), 1+ROW()-ROW(T$197)), NA())</f>
        <v>#N/A</v>
      </c>
      <c r="U267" s="643" t="e">
        <f t="array" aca="1" ref="U267" ca="1">IF(AND(ISNUMBER($O267), U$196), U$195*POWER(GEOMEAN(1+OFFSET(Portfolio_Math!AQ$97,$O$195,0,$O267-$O$196,1))/GEOMEAN(1+OFFSET(Portfolio_Math!$AS$97,$O$195,0,$O267-$O$196,1)), 1+ROW()-ROW(U$197)), NA())</f>
        <v>#N/A</v>
      </c>
      <c r="V267" s="644"/>
      <c r="W267" s="643" t="e">
        <f t="array" aca="1" ref="W267" ca="1">IF(AND(ISNUMBER($O267), W$196), W$195*POWER(GEOMEAN(1+OFFSET(Portfolio_Math!AS$97,$O$195,0,$O267-$O$196,1))/GEOMEAN(1+OFFSET(Portfolio_Math!$AS$97,$O$195,0,$O267-$O$196,1)), 1+ROW()-ROW(W$197)), NA())</f>
        <v>#N/A</v>
      </c>
    </row>
    <row r="268" spans="3:23" ht="13" customHeight="1">
      <c r="C268" s="165" t="e">
        <f t="shared" si="23"/>
        <v>#N/A</v>
      </c>
      <c r="E268" s="643" t="e">
        <f t="array" aca="1" ref="E268" ca="1">IF(AND(ISNUMBER($C268), E$196), E$195*POWER(GEOMEAN(1+OFFSET(Portfolio_Math!AA$97,$C$195,0,$C268-$C$196,1))/GEOMEAN(1+OFFSET(Portfolio_Math!$AG$97,$C$195,0,$C268-$C$196,1)), 1+ROW()-ROW(E$197)), NA())</f>
        <v>#N/A</v>
      </c>
      <c r="F268" s="643" t="e">
        <f t="array" aca="1" ref="F268" ca="1">IF(AND(ISNUMBER($C268), F$196), F$195*POWER(GEOMEAN(1+OFFSET(Portfolio_Math!AB$97,$C$195,0,$C268-$C$196,1))/GEOMEAN(1+OFFSET(Portfolio_Math!$AG$97,$C$195,0,$C268-$C$196,1)), 1+ROW()-ROW(F$197)), NA())</f>
        <v>#N/A</v>
      </c>
      <c r="G268" s="643" t="e">
        <f t="array" aca="1" ref="G268" ca="1">IF(AND(ISNUMBER($C268), G$196), G$195*POWER(GEOMEAN(1+OFFSET(Portfolio_Math!AC$97,$C$195,0,$C268-$C$196,1))/GEOMEAN(1+OFFSET(Portfolio_Math!$AG$97,$C$195,0,$C268-$C$196,1)), 1+ROW()-ROW(G$197)), NA())</f>
        <v>#N/A</v>
      </c>
      <c r="H268" s="643" t="e">
        <f t="array" aca="1" ref="H268" ca="1">IF(AND(ISNUMBER($C268), H$196), H$195*POWER(GEOMEAN(1+OFFSET(Portfolio_Math!AD$97,$C$195,0,$C268-$C$196,1))/GEOMEAN(1+OFFSET(Portfolio_Math!$AG$97,$C$195,0,$C268-$C$196,1)), 1+ROW()-ROW(H$197)), NA())</f>
        <v>#N/A</v>
      </c>
      <c r="I268" s="643" t="e">
        <f t="array" aca="1" ref="I268" ca="1">IF(AND(ISNUMBER($C268), I$196), I$195*POWER(GEOMEAN(1+OFFSET(Portfolio_Math!AE$97,$C$195,0,$C268-$C$196,1))/GEOMEAN(1+OFFSET(Portfolio_Math!$AG$97,$C$195,0,$C268-$C$196,1)), 1+ROW()-ROW(I$197)), NA())</f>
        <v>#N/A</v>
      </c>
      <c r="J268" s="642"/>
      <c r="K268" s="643" t="e">
        <f t="array" aca="1" ref="K268" ca="1">IF(AND(ISNUMBER($C268), K$196), K$195*POWER(GEOMEAN(1+OFFSET(Portfolio_Math!AG$97,$C$195,0,$C268-$C$196,1))/GEOMEAN(1+OFFSET(Portfolio_Math!$AG$97,$C$195,0,$C268-$C$196,1)), 1+ROW()-ROW(K$197)), NA())</f>
        <v>#N/A</v>
      </c>
      <c r="O268" s="165" t="e">
        <f t="shared" si="24"/>
        <v>#N/A</v>
      </c>
      <c r="Q268" s="643" t="e">
        <f t="array" aca="1" ref="Q268" ca="1">IF(AND(ISNUMBER($O268), Q$196), Q$195*POWER(GEOMEAN(1+OFFSET(Portfolio_Math!AM$97,$O$195,0,$O268-$O$196,1))/GEOMEAN(1+OFFSET(Portfolio_Math!$AS$97,$O$195,0,$O268-$O$196,1)), 1+ROW()-ROW(Q$197)), NA())</f>
        <v>#N/A</v>
      </c>
      <c r="R268" s="643" t="e">
        <f t="array" aca="1" ref="R268" ca="1">IF(AND(ISNUMBER($O268), R$196), R$195*POWER(GEOMEAN(1+OFFSET(Portfolio_Math!AN$97,$O$195,0,$O268-$O$196,1))/GEOMEAN(1+OFFSET(Portfolio_Math!$AS$97,$O$195,0,$O268-$O$196,1)), 1+ROW()-ROW(R$197)), NA())</f>
        <v>#N/A</v>
      </c>
      <c r="S268" s="643" t="e">
        <f t="array" aca="1" ref="S268" ca="1">IF(AND(ISNUMBER($O268), S$196), S$195*POWER(GEOMEAN(1+OFFSET(Portfolio_Math!AO$97,$O$195,0,$O268-$O$196,1))/GEOMEAN(1+OFFSET(Portfolio_Math!$AS$97,$O$195,0,$O268-$O$196,1)), 1+ROW()-ROW(S$197)), NA())</f>
        <v>#N/A</v>
      </c>
      <c r="T268" s="643" t="e">
        <f t="array" aca="1" ref="T268" ca="1">IF(AND(ISNUMBER($O268), T$196), T$195*POWER(GEOMEAN(1+OFFSET(Portfolio_Math!AP$97,$O$195,0,$O268-$O$196,1))/GEOMEAN(1+OFFSET(Portfolio_Math!$AS$97,$O$195,0,$O268-$O$196,1)), 1+ROW()-ROW(T$197)), NA())</f>
        <v>#N/A</v>
      </c>
      <c r="U268" s="643" t="e">
        <f t="array" aca="1" ref="U268" ca="1">IF(AND(ISNUMBER($O268), U$196), U$195*POWER(GEOMEAN(1+OFFSET(Portfolio_Math!AQ$97,$O$195,0,$O268-$O$196,1))/GEOMEAN(1+OFFSET(Portfolio_Math!$AS$97,$O$195,0,$O268-$O$196,1)), 1+ROW()-ROW(U$197)), NA())</f>
        <v>#N/A</v>
      </c>
      <c r="V268" s="644"/>
      <c r="W268" s="643" t="e">
        <f t="array" aca="1" ref="W268" ca="1">IF(AND(ISNUMBER($O268), W$196), W$195*POWER(GEOMEAN(1+OFFSET(Portfolio_Math!AS$97,$O$195,0,$O268-$O$196,1))/GEOMEAN(1+OFFSET(Portfolio_Math!$AS$97,$O$195,0,$O268-$O$196,1)), 1+ROW()-ROW(W$197)), NA())</f>
        <v>#N/A</v>
      </c>
    </row>
    <row r="269" spans="3:23" ht="13" customHeight="1">
      <c r="C269" s="165" t="e">
        <f t="shared" si="23"/>
        <v>#N/A</v>
      </c>
      <c r="E269" s="643" t="e">
        <f t="array" aca="1" ref="E269" ca="1">IF(AND(ISNUMBER($C269), E$196), E$195*POWER(GEOMEAN(1+OFFSET(Portfolio_Math!AA$97,$C$195,0,$C269-$C$196,1))/GEOMEAN(1+OFFSET(Portfolio_Math!$AG$97,$C$195,0,$C269-$C$196,1)), 1+ROW()-ROW(E$197)), NA())</f>
        <v>#N/A</v>
      </c>
      <c r="F269" s="643" t="e">
        <f t="array" aca="1" ref="F269" ca="1">IF(AND(ISNUMBER($C269), F$196), F$195*POWER(GEOMEAN(1+OFFSET(Portfolio_Math!AB$97,$C$195,0,$C269-$C$196,1))/GEOMEAN(1+OFFSET(Portfolio_Math!$AG$97,$C$195,0,$C269-$C$196,1)), 1+ROW()-ROW(F$197)), NA())</f>
        <v>#N/A</v>
      </c>
      <c r="G269" s="643" t="e">
        <f t="array" aca="1" ref="G269" ca="1">IF(AND(ISNUMBER($C269), G$196), G$195*POWER(GEOMEAN(1+OFFSET(Portfolio_Math!AC$97,$C$195,0,$C269-$C$196,1))/GEOMEAN(1+OFFSET(Portfolio_Math!$AG$97,$C$195,0,$C269-$C$196,1)), 1+ROW()-ROW(G$197)), NA())</f>
        <v>#N/A</v>
      </c>
      <c r="H269" s="643" t="e">
        <f t="array" aca="1" ref="H269" ca="1">IF(AND(ISNUMBER($C269), H$196), H$195*POWER(GEOMEAN(1+OFFSET(Portfolio_Math!AD$97,$C$195,0,$C269-$C$196,1))/GEOMEAN(1+OFFSET(Portfolio_Math!$AG$97,$C$195,0,$C269-$C$196,1)), 1+ROW()-ROW(H$197)), NA())</f>
        <v>#N/A</v>
      </c>
      <c r="I269" s="643" t="e">
        <f t="array" aca="1" ref="I269" ca="1">IF(AND(ISNUMBER($C269), I$196), I$195*POWER(GEOMEAN(1+OFFSET(Portfolio_Math!AE$97,$C$195,0,$C269-$C$196,1))/GEOMEAN(1+OFFSET(Portfolio_Math!$AG$97,$C$195,0,$C269-$C$196,1)), 1+ROW()-ROW(I$197)), NA())</f>
        <v>#N/A</v>
      </c>
      <c r="J269" s="642"/>
      <c r="K269" s="643" t="e">
        <f t="array" aca="1" ref="K269" ca="1">IF(AND(ISNUMBER($C269), K$196), K$195*POWER(GEOMEAN(1+OFFSET(Portfolio_Math!AG$97,$C$195,0,$C269-$C$196,1))/GEOMEAN(1+OFFSET(Portfolio_Math!$AG$97,$C$195,0,$C269-$C$196,1)), 1+ROW()-ROW(K$197)), NA())</f>
        <v>#N/A</v>
      </c>
      <c r="O269" s="165" t="e">
        <f t="shared" si="24"/>
        <v>#N/A</v>
      </c>
      <c r="Q269" s="643" t="e">
        <f t="array" aca="1" ref="Q269" ca="1">IF(AND(ISNUMBER($O269), Q$196), Q$195*POWER(GEOMEAN(1+OFFSET(Portfolio_Math!AM$97,$O$195,0,$O269-$O$196,1))/GEOMEAN(1+OFFSET(Portfolio_Math!$AS$97,$O$195,0,$O269-$O$196,1)), 1+ROW()-ROW(Q$197)), NA())</f>
        <v>#N/A</v>
      </c>
      <c r="R269" s="643" t="e">
        <f t="array" aca="1" ref="R269" ca="1">IF(AND(ISNUMBER($O269), R$196), R$195*POWER(GEOMEAN(1+OFFSET(Portfolio_Math!AN$97,$O$195,0,$O269-$O$196,1))/GEOMEAN(1+OFFSET(Portfolio_Math!$AS$97,$O$195,0,$O269-$O$196,1)), 1+ROW()-ROW(R$197)), NA())</f>
        <v>#N/A</v>
      </c>
      <c r="S269" s="643" t="e">
        <f t="array" aca="1" ref="S269" ca="1">IF(AND(ISNUMBER($O269), S$196), S$195*POWER(GEOMEAN(1+OFFSET(Portfolio_Math!AO$97,$O$195,0,$O269-$O$196,1))/GEOMEAN(1+OFFSET(Portfolio_Math!$AS$97,$O$195,0,$O269-$O$196,1)), 1+ROW()-ROW(S$197)), NA())</f>
        <v>#N/A</v>
      </c>
      <c r="T269" s="643" t="e">
        <f t="array" aca="1" ref="T269" ca="1">IF(AND(ISNUMBER($O269), T$196), T$195*POWER(GEOMEAN(1+OFFSET(Portfolio_Math!AP$97,$O$195,0,$O269-$O$196,1))/GEOMEAN(1+OFFSET(Portfolio_Math!$AS$97,$O$195,0,$O269-$O$196,1)), 1+ROW()-ROW(T$197)), NA())</f>
        <v>#N/A</v>
      </c>
      <c r="U269" s="643" t="e">
        <f t="array" aca="1" ref="U269" ca="1">IF(AND(ISNUMBER($O269), U$196), U$195*POWER(GEOMEAN(1+OFFSET(Portfolio_Math!AQ$97,$O$195,0,$O269-$O$196,1))/GEOMEAN(1+OFFSET(Portfolio_Math!$AS$97,$O$195,0,$O269-$O$196,1)), 1+ROW()-ROW(U$197)), NA())</f>
        <v>#N/A</v>
      </c>
      <c r="V269" s="644"/>
      <c r="W269" s="643" t="e">
        <f t="array" aca="1" ref="W269" ca="1">IF(AND(ISNUMBER($O269), W$196), W$195*POWER(GEOMEAN(1+OFFSET(Portfolio_Math!AS$97,$O$195,0,$O269-$O$196,1))/GEOMEAN(1+OFFSET(Portfolio_Math!$AS$97,$O$195,0,$O269-$O$196,1)), 1+ROW()-ROW(W$197)), NA())</f>
        <v>#N/A</v>
      </c>
    </row>
    <row r="270" spans="3:23" ht="13" customHeight="1">
      <c r="C270" s="165" t="e">
        <f t="shared" si="23"/>
        <v>#N/A</v>
      </c>
      <c r="E270" s="643" t="e">
        <f t="array" aca="1" ref="E270" ca="1">IF(AND(ISNUMBER($C270), E$196), E$195*POWER(GEOMEAN(1+OFFSET(Portfolio_Math!AA$97,$C$195,0,$C270-$C$196,1))/GEOMEAN(1+OFFSET(Portfolio_Math!$AG$97,$C$195,0,$C270-$C$196,1)), 1+ROW()-ROW(E$197)), NA())</f>
        <v>#N/A</v>
      </c>
      <c r="F270" s="643" t="e">
        <f t="array" aca="1" ref="F270" ca="1">IF(AND(ISNUMBER($C270), F$196), F$195*POWER(GEOMEAN(1+OFFSET(Portfolio_Math!AB$97,$C$195,0,$C270-$C$196,1))/GEOMEAN(1+OFFSET(Portfolio_Math!$AG$97,$C$195,0,$C270-$C$196,1)), 1+ROW()-ROW(F$197)), NA())</f>
        <v>#N/A</v>
      </c>
      <c r="G270" s="643" t="e">
        <f t="array" aca="1" ref="G270" ca="1">IF(AND(ISNUMBER($C270), G$196), G$195*POWER(GEOMEAN(1+OFFSET(Portfolio_Math!AC$97,$C$195,0,$C270-$C$196,1))/GEOMEAN(1+OFFSET(Portfolio_Math!$AG$97,$C$195,0,$C270-$C$196,1)), 1+ROW()-ROW(G$197)), NA())</f>
        <v>#N/A</v>
      </c>
      <c r="H270" s="643" t="e">
        <f t="array" aca="1" ref="H270" ca="1">IF(AND(ISNUMBER($C270), H$196), H$195*POWER(GEOMEAN(1+OFFSET(Portfolio_Math!AD$97,$C$195,0,$C270-$C$196,1))/GEOMEAN(1+OFFSET(Portfolio_Math!$AG$97,$C$195,0,$C270-$C$196,1)), 1+ROW()-ROW(H$197)), NA())</f>
        <v>#N/A</v>
      </c>
      <c r="I270" s="643" t="e">
        <f t="array" aca="1" ref="I270" ca="1">IF(AND(ISNUMBER($C270), I$196), I$195*POWER(GEOMEAN(1+OFFSET(Portfolio_Math!AE$97,$C$195,0,$C270-$C$196,1))/GEOMEAN(1+OFFSET(Portfolio_Math!$AG$97,$C$195,0,$C270-$C$196,1)), 1+ROW()-ROW(I$197)), NA())</f>
        <v>#N/A</v>
      </c>
      <c r="J270" s="642"/>
      <c r="K270" s="643" t="e">
        <f t="array" aca="1" ref="K270" ca="1">IF(AND(ISNUMBER($C270), K$196), K$195*POWER(GEOMEAN(1+OFFSET(Portfolio_Math!AG$97,$C$195,0,$C270-$C$196,1))/GEOMEAN(1+OFFSET(Portfolio_Math!$AG$97,$C$195,0,$C270-$C$196,1)), 1+ROW()-ROW(K$197)), NA())</f>
        <v>#N/A</v>
      </c>
      <c r="O270" s="165" t="e">
        <f t="shared" si="24"/>
        <v>#N/A</v>
      </c>
      <c r="Q270" s="643" t="e">
        <f t="array" aca="1" ref="Q270" ca="1">IF(AND(ISNUMBER($O270), Q$196), Q$195*POWER(GEOMEAN(1+OFFSET(Portfolio_Math!AM$97,$O$195,0,$O270-$O$196,1))/GEOMEAN(1+OFFSET(Portfolio_Math!$AS$97,$O$195,0,$O270-$O$196,1)), 1+ROW()-ROW(Q$197)), NA())</f>
        <v>#N/A</v>
      </c>
      <c r="R270" s="643" t="e">
        <f t="array" aca="1" ref="R270" ca="1">IF(AND(ISNUMBER($O270), R$196), R$195*POWER(GEOMEAN(1+OFFSET(Portfolio_Math!AN$97,$O$195,0,$O270-$O$196,1))/GEOMEAN(1+OFFSET(Portfolio_Math!$AS$97,$O$195,0,$O270-$O$196,1)), 1+ROW()-ROW(R$197)), NA())</f>
        <v>#N/A</v>
      </c>
      <c r="S270" s="643" t="e">
        <f t="array" aca="1" ref="S270" ca="1">IF(AND(ISNUMBER($O270), S$196), S$195*POWER(GEOMEAN(1+OFFSET(Portfolio_Math!AO$97,$O$195,0,$O270-$O$196,1))/GEOMEAN(1+OFFSET(Portfolio_Math!$AS$97,$O$195,0,$O270-$O$196,1)), 1+ROW()-ROW(S$197)), NA())</f>
        <v>#N/A</v>
      </c>
      <c r="T270" s="643" t="e">
        <f t="array" aca="1" ref="T270" ca="1">IF(AND(ISNUMBER($O270), T$196), T$195*POWER(GEOMEAN(1+OFFSET(Portfolio_Math!AP$97,$O$195,0,$O270-$O$196,1))/GEOMEAN(1+OFFSET(Portfolio_Math!$AS$97,$O$195,0,$O270-$O$196,1)), 1+ROW()-ROW(T$197)), NA())</f>
        <v>#N/A</v>
      </c>
      <c r="U270" s="643" t="e">
        <f t="array" aca="1" ref="U270" ca="1">IF(AND(ISNUMBER($O270), U$196), U$195*POWER(GEOMEAN(1+OFFSET(Portfolio_Math!AQ$97,$O$195,0,$O270-$O$196,1))/GEOMEAN(1+OFFSET(Portfolio_Math!$AS$97,$O$195,0,$O270-$O$196,1)), 1+ROW()-ROW(U$197)), NA())</f>
        <v>#N/A</v>
      </c>
      <c r="V270" s="644"/>
      <c r="W270" s="643" t="e">
        <f t="array" aca="1" ref="W270" ca="1">IF(AND(ISNUMBER($O270), W$196), W$195*POWER(GEOMEAN(1+OFFSET(Portfolio_Math!AS$97,$O$195,0,$O270-$O$196,1))/GEOMEAN(1+OFFSET(Portfolio_Math!$AS$97,$O$195,0,$O270-$O$196,1)), 1+ROW()-ROW(W$197)), NA())</f>
        <v>#N/A</v>
      </c>
    </row>
    <row r="271" spans="3:23" ht="13" customHeight="1">
      <c r="C271" s="165" t="e">
        <f t="shared" si="23"/>
        <v>#N/A</v>
      </c>
      <c r="E271" s="643" t="e">
        <f t="array" aca="1" ref="E271" ca="1">IF(AND(ISNUMBER($C271), E$196), E$195*POWER(GEOMEAN(1+OFFSET(Portfolio_Math!AA$97,$C$195,0,$C271-$C$196,1))/GEOMEAN(1+OFFSET(Portfolio_Math!$AG$97,$C$195,0,$C271-$C$196,1)), 1+ROW()-ROW(E$197)), NA())</f>
        <v>#N/A</v>
      </c>
      <c r="F271" s="643" t="e">
        <f t="array" aca="1" ref="F271" ca="1">IF(AND(ISNUMBER($C271), F$196), F$195*POWER(GEOMEAN(1+OFFSET(Portfolio_Math!AB$97,$C$195,0,$C271-$C$196,1))/GEOMEAN(1+OFFSET(Portfolio_Math!$AG$97,$C$195,0,$C271-$C$196,1)), 1+ROW()-ROW(F$197)), NA())</f>
        <v>#N/A</v>
      </c>
      <c r="G271" s="643" t="e">
        <f t="array" aca="1" ref="G271" ca="1">IF(AND(ISNUMBER($C271), G$196), G$195*POWER(GEOMEAN(1+OFFSET(Portfolio_Math!AC$97,$C$195,0,$C271-$C$196,1))/GEOMEAN(1+OFFSET(Portfolio_Math!$AG$97,$C$195,0,$C271-$C$196,1)), 1+ROW()-ROW(G$197)), NA())</f>
        <v>#N/A</v>
      </c>
      <c r="H271" s="643" t="e">
        <f t="array" aca="1" ref="H271" ca="1">IF(AND(ISNUMBER($C271), H$196), H$195*POWER(GEOMEAN(1+OFFSET(Portfolio_Math!AD$97,$C$195,0,$C271-$C$196,1))/GEOMEAN(1+OFFSET(Portfolio_Math!$AG$97,$C$195,0,$C271-$C$196,1)), 1+ROW()-ROW(H$197)), NA())</f>
        <v>#N/A</v>
      </c>
      <c r="I271" s="643" t="e">
        <f t="array" aca="1" ref="I271" ca="1">IF(AND(ISNUMBER($C271), I$196), I$195*POWER(GEOMEAN(1+OFFSET(Portfolio_Math!AE$97,$C$195,0,$C271-$C$196,1))/GEOMEAN(1+OFFSET(Portfolio_Math!$AG$97,$C$195,0,$C271-$C$196,1)), 1+ROW()-ROW(I$197)), NA())</f>
        <v>#N/A</v>
      </c>
      <c r="J271" s="642"/>
      <c r="K271" s="643" t="e">
        <f t="array" aca="1" ref="K271" ca="1">IF(AND(ISNUMBER($C271), K$196), K$195*POWER(GEOMEAN(1+OFFSET(Portfolio_Math!AG$97,$C$195,0,$C271-$C$196,1))/GEOMEAN(1+OFFSET(Portfolio_Math!$AG$97,$C$195,0,$C271-$C$196,1)), 1+ROW()-ROW(K$197)), NA())</f>
        <v>#N/A</v>
      </c>
      <c r="O271" s="165" t="e">
        <f t="shared" si="24"/>
        <v>#N/A</v>
      </c>
      <c r="Q271" s="643" t="e">
        <f t="array" aca="1" ref="Q271" ca="1">IF(AND(ISNUMBER($O271), Q$196), Q$195*POWER(GEOMEAN(1+OFFSET(Portfolio_Math!AM$97,$O$195,0,$O271-$O$196,1))/GEOMEAN(1+OFFSET(Portfolio_Math!$AS$97,$O$195,0,$O271-$O$196,1)), 1+ROW()-ROW(Q$197)), NA())</f>
        <v>#N/A</v>
      </c>
      <c r="R271" s="643" t="e">
        <f t="array" aca="1" ref="R271" ca="1">IF(AND(ISNUMBER($O271), R$196), R$195*POWER(GEOMEAN(1+OFFSET(Portfolio_Math!AN$97,$O$195,0,$O271-$O$196,1))/GEOMEAN(1+OFFSET(Portfolio_Math!$AS$97,$O$195,0,$O271-$O$196,1)), 1+ROW()-ROW(R$197)), NA())</f>
        <v>#N/A</v>
      </c>
      <c r="S271" s="643" t="e">
        <f t="array" aca="1" ref="S271" ca="1">IF(AND(ISNUMBER($O271), S$196), S$195*POWER(GEOMEAN(1+OFFSET(Portfolio_Math!AO$97,$O$195,0,$O271-$O$196,1))/GEOMEAN(1+OFFSET(Portfolio_Math!$AS$97,$O$195,0,$O271-$O$196,1)), 1+ROW()-ROW(S$197)), NA())</f>
        <v>#N/A</v>
      </c>
      <c r="T271" s="643" t="e">
        <f t="array" aca="1" ref="T271" ca="1">IF(AND(ISNUMBER($O271), T$196), T$195*POWER(GEOMEAN(1+OFFSET(Portfolio_Math!AP$97,$O$195,0,$O271-$O$196,1))/GEOMEAN(1+OFFSET(Portfolio_Math!$AS$97,$O$195,0,$O271-$O$196,1)), 1+ROW()-ROW(T$197)), NA())</f>
        <v>#N/A</v>
      </c>
      <c r="U271" s="643" t="e">
        <f t="array" aca="1" ref="U271" ca="1">IF(AND(ISNUMBER($O271), U$196), U$195*POWER(GEOMEAN(1+OFFSET(Portfolio_Math!AQ$97,$O$195,0,$O271-$O$196,1))/GEOMEAN(1+OFFSET(Portfolio_Math!$AS$97,$O$195,0,$O271-$O$196,1)), 1+ROW()-ROW(U$197)), NA())</f>
        <v>#N/A</v>
      </c>
      <c r="V271" s="644"/>
      <c r="W271" s="643" t="e">
        <f t="array" aca="1" ref="W271" ca="1">IF(AND(ISNUMBER($O271), W$196), W$195*POWER(GEOMEAN(1+OFFSET(Portfolio_Math!AS$97,$O$195,0,$O271-$O$196,1))/GEOMEAN(1+OFFSET(Portfolio_Math!$AS$97,$O$195,0,$O271-$O$196,1)), 1+ROW()-ROW(W$197)), NA())</f>
        <v>#N/A</v>
      </c>
    </row>
    <row r="272" spans="3:23" ht="13" customHeight="1">
      <c r="C272" s="165" t="e">
        <f t="shared" si="23"/>
        <v>#N/A</v>
      </c>
      <c r="E272" s="643" t="e">
        <f t="array" aca="1" ref="E272" ca="1">IF(AND(ISNUMBER($C272), E$196), E$195*POWER(GEOMEAN(1+OFFSET(Portfolio_Math!AA$97,$C$195,0,$C272-$C$196,1))/GEOMEAN(1+OFFSET(Portfolio_Math!$AG$97,$C$195,0,$C272-$C$196,1)), 1+ROW()-ROW(E$197)), NA())</f>
        <v>#N/A</v>
      </c>
      <c r="F272" s="643" t="e">
        <f t="array" aca="1" ref="F272" ca="1">IF(AND(ISNUMBER($C272), F$196), F$195*POWER(GEOMEAN(1+OFFSET(Portfolio_Math!AB$97,$C$195,0,$C272-$C$196,1))/GEOMEAN(1+OFFSET(Portfolio_Math!$AG$97,$C$195,0,$C272-$C$196,1)), 1+ROW()-ROW(F$197)), NA())</f>
        <v>#N/A</v>
      </c>
      <c r="G272" s="643" t="e">
        <f t="array" aca="1" ref="G272" ca="1">IF(AND(ISNUMBER($C272), G$196), G$195*POWER(GEOMEAN(1+OFFSET(Portfolio_Math!AC$97,$C$195,0,$C272-$C$196,1))/GEOMEAN(1+OFFSET(Portfolio_Math!$AG$97,$C$195,0,$C272-$C$196,1)), 1+ROW()-ROW(G$197)), NA())</f>
        <v>#N/A</v>
      </c>
      <c r="H272" s="643" t="e">
        <f t="array" aca="1" ref="H272" ca="1">IF(AND(ISNUMBER($C272), H$196), H$195*POWER(GEOMEAN(1+OFFSET(Portfolio_Math!AD$97,$C$195,0,$C272-$C$196,1))/GEOMEAN(1+OFFSET(Portfolio_Math!$AG$97,$C$195,0,$C272-$C$196,1)), 1+ROW()-ROW(H$197)), NA())</f>
        <v>#N/A</v>
      </c>
      <c r="I272" s="643" t="e">
        <f t="array" aca="1" ref="I272" ca="1">IF(AND(ISNUMBER($C272), I$196), I$195*POWER(GEOMEAN(1+OFFSET(Portfolio_Math!AE$97,$C$195,0,$C272-$C$196,1))/GEOMEAN(1+OFFSET(Portfolio_Math!$AG$97,$C$195,0,$C272-$C$196,1)), 1+ROW()-ROW(I$197)), NA())</f>
        <v>#N/A</v>
      </c>
      <c r="J272" s="642"/>
      <c r="K272" s="643" t="e">
        <f t="array" aca="1" ref="K272" ca="1">IF(AND(ISNUMBER($C272), K$196), K$195*POWER(GEOMEAN(1+OFFSET(Portfolio_Math!AG$97,$C$195,0,$C272-$C$196,1))/GEOMEAN(1+OFFSET(Portfolio_Math!$AG$97,$C$195,0,$C272-$C$196,1)), 1+ROW()-ROW(K$197)), NA())</f>
        <v>#N/A</v>
      </c>
      <c r="O272" s="165" t="e">
        <f t="shared" si="24"/>
        <v>#N/A</v>
      </c>
      <c r="Q272" s="643" t="e">
        <f t="array" aca="1" ref="Q272" ca="1">IF(AND(ISNUMBER($O272), Q$196), Q$195*POWER(GEOMEAN(1+OFFSET(Portfolio_Math!AM$97,$O$195,0,$O272-$O$196,1))/GEOMEAN(1+OFFSET(Portfolio_Math!$AS$97,$O$195,0,$O272-$O$196,1)), 1+ROW()-ROW(Q$197)), NA())</f>
        <v>#N/A</v>
      </c>
      <c r="R272" s="643" t="e">
        <f t="array" aca="1" ref="R272" ca="1">IF(AND(ISNUMBER($O272), R$196), R$195*POWER(GEOMEAN(1+OFFSET(Portfolio_Math!AN$97,$O$195,0,$O272-$O$196,1))/GEOMEAN(1+OFFSET(Portfolio_Math!$AS$97,$O$195,0,$O272-$O$196,1)), 1+ROW()-ROW(R$197)), NA())</f>
        <v>#N/A</v>
      </c>
      <c r="S272" s="643" t="e">
        <f t="array" aca="1" ref="S272" ca="1">IF(AND(ISNUMBER($O272), S$196), S$195*POWER(GEOMEAN(1+OFFSET(Portfolio_Math!AO$97,$O$195,0,$O272-$O$196,1))/GEOMEAN(1+OFFSET(Portfolio_Math!$AS$97,$O$195,0,$O272-$O$196,1)), 1+ROW()-ROW(S$197)), NA())</f>
        <v>#N/A</v>
      </c>
      <c r="T272" s="643" t="e">
        <f t="array" aca="1" ref="T272" ca="1">IF(AND(ISNUMBER($O272), T$196), T$195*POWER(GEOMEAN(1+OFFSET(Portfolio_Math!AP$97,$O$195,0,$O272-$O$196,1))/GEOMEAN(1+OFFSET(Portfolio_Math!$AS$97,$O$195,0,$O272-$O$196,1)), 1+ROW()-ROW(T$197)), NA())</f>
        <v>#N/A</v>
      </c>
      <c r="U272" s="643" t="e">
        <f t="array" aca="1" ref="U272" ca="1">IF(AND(ISNUMBER($O272), U$196), U$195*POWER(GEOMEAN(1+OFFSET(Portfolio_Math!AQ$97,$O$195,0,$O272-$O$196,1))/GEOMEAN(1+OFFSET(Portfolio_Math!$AS$97,$O$195,0,$O272-$O$196,1)), 1+ROW()-ROW(U$197)), NA())</f>
        <v>#N/A</v>
      </c>
      <c r="V272" s="644"/>
      <c r="W272" s="643" t="e">
        <f t="array" aca="1" ref="W272" ca="1">IF(AND(ISNUMBER($O272), W$196), W$195*POWER(GEOMEAN(1+OFFSET(Portfolio_Math!AS$97,$O$195,0,$O272-$O$196,1))/GEOMEAN(1+OFFSET(Portfolio_Math!$AS$97,$O$195,0,$O272-$O$196,1)), 1+ROW()-ROW(W$197)), NA())</f>
        <v>#N/A</v>
      </c>
    </row>
    <row r="273" spans="3:23" ht="13" customHeight="1">
      <c r="C273" s="165" t="e">
        <f t="shared" si="23"/>
        <v>#N/A</v>
      </c>
      <c r="E273" s="643" t="e">
        <f t="array" aca="1" ref="E273" ca="1">IF(AND(ISNUMBER($C273), E$196), E$195*POWER(GEOMEAN(1+OFFSET(Portfolio_Math!AA$97,$C$195,0,$C273-$C$196,1))/GEOMEAN(1+OFFSET(Portfolio_Math!$AG$97,$C$195,0,$C273-$C$196,1)), 1+ROW()-ROW(E$197)), NA())</f>
        <v>#N/A</v>
      </c>
      <c r="F273" s="643" t="e">
        <f t="array" aca="1" ref="F273" ca="1">IF(AND(ISNUMBER($C273), F$196), F$195*POWER(GEOMEAN(1+OFFSET(Portfolio_Math!AB$97,$C$195,0,$C273-$C$196,1))/GEOMEAN(1+OFFSET(Portfolio_Math!$AG$97,$C$195,0,$C273-$C$196,1)), 1+ROW()-ROW(F$197)), NA())</f>
        <v>#N/A</v>
      </c>
      <c r="G273" s="643" t="e">
        <f t="array" aca="1" ref="G273" ca="1">IF(AND(ISNUMBER($C273), G$196), G$195*POWER(GEOMEAN(1+OFFSET(Portfolio_Math!AC$97,$C$195,0,$C273-$C$196,1))/GEOMEAN(1+OFFSET(Portfolio_Math!$AG$97,$C$195,0,$C273-$C$196,1)), 1+ROW()-ROW(G$197)), NA())</f>
        <v>#N/A</v>
      </c>
      <c r="H273" s="643" t="e">
        <f t="array" aca="1" ref="H273" ca="1">IF(AND(ISNUMBER($C273), H$196), H$195*POWER(GEOMEAN(1+OFFSET(Portfolio_Math!AD$97,$C$195,0,$C273-$C$196,1))/GEOMEAN(1+OFFSET(Portfolio_Math!$AG$97,$C$195,0,$C273-$C$196,1)), 1+ROW()-ROW(H$197)), NA())</f>
        <v>#N/A</v>
      </c>
      <c r="I273" s="643" t="e">
        <f t="array" aca="1" ref="I273" ca="1">IF(AND(ISNUMBER($C273), I$196), I$195*POWER(GEOMEAN(1+OFFSET(Portfolio_Math!AE$97,$C$195,0,$C273-$C$196,1))/GEOMEAN(1+OFFSET(Portfolio_Math!$AG$97,$C$195,0,$C273-$C$196,1)), 1+ROW()-ROW(I$197)), NA())</f>
        <v>#N/A</v>
      </c>
      <c r="J273" s="642"/>
      <c r="K273" s="643" t="e">
        <f t="array" aca="1" ref="K273" ca="1">IF(AND(ISNUMBER($C273), K$196), K$195*POWER(GEOMEAN(1+OFFSET(Portfolio_Math!AG$97,$C$195,0,$C273-$C$196,1))/GEOMEAN(1+OFFSET(Portfolio_Math!$AG$97,$C$195,0,$C273-$C$196,1)), 1+ROW()-ROW(K$197)), NA())</f>
        <v>#N/A</v>
      </c>
      <c r="O273" s="165" t="e">
        <f t="shared" si="24"/>
        <v>#N/A</v>
      </c>
      <c r="Q273" s="643" t="e">
        <f t="array" aca="1" ref="Q273" ca="1">IF(AND(ISNUMBER($O273), Q$196), Q$195*POWER(GEOMEAN(1+OFFSET(Portfolio_Math!AM$97,$O$195,0,$O273-$O$196,1))/GEOMEAN(1+OFFSET(Portfolio_Math!$AS$97,$O$195,0,$O273-$O$196,1)), 1+ROW()-ROW(Q$197)), NA())</f>
        <v>#N/A</v>
      </c>
      <c r="R273" s="643" t="e">
        <f t="array" aca="1" ref="R273" ca="1">IF(AND(ISNUMBER($O273), R$196), R$195*POWER(GEOMEAN(1+OFFSET(Portfolio_Math!AN$97,$O$195,0,$O273-$O$196,1))/GEOMEAN(1+OFFSET(Portfolio_Math!$AS$97,$O$195,0,$O273-$O$196,1)), 1+ROW()-ROW(R$197)), NA())</f>
        <v>#N/A</v>
      </c>
      <c r="S273" s="643" t="e">
        <f t="array" aca="1" ref="S273" ca="1">IF(AND(ISNUMBER($O273), S$196), S$195*POWER(GEOMEAN(1+OFFSET(Portfolio_Math!AO$97,$O$195,0,$O273-$O$196,1))/GEOMEAN(1+OFFSET(Portfolio_Math!$AS$97,$O$195,0,$O273-$O$196,1)), 1+ROW()-ROW(S$197)), NA())</f>
        <v>#N/A</v>
      </c>
      <c r="T273" s="643" t="e">
        <f t="array" aca="1" ref="T273" ca="1">IF(AND(ISNUMBER($O273), T$196), T$195*POWER(GEOMEAN(1+OFFSET(Portfolio_Math!AP$97,$O$195,0,$O273-$O$196,1))/GEOMEAN(1+OFFSET(Portfolio_Math!$AS$97,$O$195,0,$O273-$O$196,1)), 1+ROW()-ROW(T$197)), NA())</f>
        <v>#N/A</v>
      </c>
      <c r="U273" s="643" t="e">
        <f t="array" aca="1" ref="U273" ca="1">IF(AND(ISNUMBER($O273), U$196), U$195*POWER(GEOMEAN(1+OFFSET(Portfolio_Math!AQ$97,$O$195,0,$O273-$O$196,1))/GEOMEAN(1+OFFSET(Portfolio_Math!$AS$97,$O$195,0,$O273-$O$196,1)), 1+ROW()-ROW(U$197)), NA())</f>
        <v>#N/A</v>
      </c>
      <c r="V273" s="644"/>
      <c r="W273" s="643" t="e">
        <f t="array" aca="1" ref="W273" ca="1">IF(AND(ISNUMBER($O273), W$196), W$195*POWER(GEOMEAN(1+OFFSET(Portfolio_Math!AS$97,$O$195,0,$O273-$O$196,1))/GEOMEAN(1+OFFSET(Portfolio_Math!$AS$97,$O$195,0,$O273-$O$196,1)), 1+ROW()-ROW(W$197)), NA())</f>
        <v>#N/A</v>
      </c>
    </row>
    <row r="274" spans="3:23" ht="13" customHeight="1">
      <c r="C274" s="165" t="e">
        <f t="shared" si="23"/>
        <v>#N/A</v>
      </c>
      <c r="E274" s="643" t="e">
        <f t="array" aca="1" ref="E274" ca="1">IF(AND(ISNUMBER($C274), E$196), E$195*POWER(GEOMEAN(1+OFFSET(Portfolio_Math!AA$97,$C$195,0,$C274-$C$196,1))/GEOMEAN(1+OFFSET(Portfolio_Math!$AG$97,$C$195,0,$C274-$C$196,1)), 1+ROW()-ROW(E$197)), NA())</f>
        <v>#N/A</v>
      </c>
      <c r="F274" s="643" t="e">
        <f t="array" aca="1" ref="F274" ca="1">IF(AND(ISNUMBER($C274), F$196), F$195*POWER(GEOMEAN(1+OFFSET(Portfolio_Math!AB$97,$C$195,0,$C274-$C$196,1))/GEOMEAN(1+OFFSET(Portfolio_Math!$AG$97,$C$195,0,$C274-$C$196,1)), 1+ROW()-ROW(F$197)), NA())</f>
        <v>#N/A</v>
      </c>
      <c r="G274" s="643" t="e">
        <f t="array" aca="1" ref="G274" ca="1">IF(AND(ISNUMBER($C274), G$196), G$195*POWER(GEOMEAN(1+OFFSET(Portfolio_Math!AC$97,$C$195,0,$C274-$C$196,1))/GEOMEAN(1+OFFSET(Portfolio_Math!$AG$97,$C$195,0,$C274-$C$196,1)), 1+ROW()-ROW(G$197)), NA())</f>
        <v>#N/A</v>
      </c>
      <c r="H274" s="643" t="e">
        <f t="array" aca="1" ref="H274" ca="1">IF(AND(ISNUMBER($C274), H$196), H$195*POWER(GEOMEAN(1+OFFSET(Portfolio_Math!AD$97,$C$195,0,$C274-$C$196,1))/GEOMEAN(1+OFFSET(Portfolio_Math!$AG$97,$C$195,0,$C274-$C$196,1)), 1+ROW()-ROW(H$197)), NA())</f>
        <v>#N/A</v>
      </c>
      <c r="I274" s="643" t="e">
        <f t="array" aca="1" ref="I274" ca="1">IF(AND(ISNUMBER($C274), I$196), I$195*POWER(GEOMEAN(1+OFFSET(Portfolio_Math!AE$97,$C$195,0,$C274-$C$196,1))/GEOMEAN(1+OFFSET(Portfolio_Math!$AG$97,$C$195,0,$C274-$C$196,1)), 1+ROW()-ROW(I$197)), NA())</f>
        <v>#N/A</v>
      </c>
      <c r="J274" s="642"/>
      <c r="K274" s="643" t="e">
        <f t="array" aca="1" ref="K274" ca="1">IF(AND(ISNUMBER($C274), K$196), K$195*POWER(GEOMEAN(1+OFFSET(Portfolio_Math!AG$97,$C$195,0,$C274-$C$196,1))/GEOMEAN(1+OFFSET(Portfolio_Math!$AG$97,$C$195,0,$C274-$C$196,1)), 1+ROW()-ROW(K$197)), NA())</f>
        <v>#N/A</v>
      </c>
      <c r="O274" s="165" t="e">
        <f t="shared" si="24"/>
        <v>#N/A</v>
      </c>
      <c r="Q274" s="643" t="e">
        <f t="array" aca="1" ref="Q274" ca="1">IF(AND(ISNUMBER($O274), Q$196), Q$195*POWER(GEOMEAN(1+OFFSET(Portfolio_Math!AM$97,$O$195,0,$O274-$O$196,1))/GEOMEAN(1+OFFSET(Portfolio_Math!$AS$97,$O$195,0,$O274-$O$196,1)), 1+ROW()-ROW(Q$197)), NA())</f>
        <v>#N/A</v>
      </c>
      <c r="R274" s="643" t="e">
        <f t="array" aca="1" ref="R274" ca="1">IF(AND(ISNUMBER($O274), R$196), R$195*POWER(GEOMEAN(1+OFFSET(Portfolio_Math!AN$97,$O$195,0,$O274-$O$196,1))/GEOMEAN(1+OFFSET(Portfolio_Math!$AS$97,$O$195,0,$O274-$O$196,1)), 1+ROW()-ROW(R$197)), NA())</f>
        <v>#N/A</v>
      </c>
      <c r="S274" s="643" t="e">
        <f t="array" aca="1" ref="S274" ca="1">IF(AND(ISNUMBER($O274), S$196), S$195*POWER(GEOMEAN(1+OFFSET(Portfolio_Math!AO$97,$O$195,0,$O274-$O$196,1))/GEOMEAN(1+OFFSET(Portfolio_Math!$AS$97,$O$195,0,$O274-$O$196,1)), 1+ROW()-ROW(S$197)), NA())</f>
        <v>#N/A</v>
      </c>
      <c r="T274" s="643" t="e">
        <f t="array" aca="1" ref="T274" ca="1">IF(AND(ISNUMBER($O274), T$196), T$195*POWER(GEOMEAN(1+OFFSET(Portfolio_Math!AP$97,$O$195,0,$O274-$O$196,1))/GEOMEAN(1+OFFSET(Portfolio_Math!$AS$97,$O$195,0,$O274-$O$196,1)), 1+ROW()-ROW(T$197)), NA())</f>
        <v>#N/A</v>
      </c>
      <c r="U274" s="643" t="e">
        <f t="array" aca="1" ref="U274" ca="1">IF(AND(ISNUMBER($O274), U$196), U$195*POWER(GEOMEAN(1+OFFSET(Portfolio_Math!AQ$97,$O$195,0,$O274-$O$196,1))/GEOMEAN(1+OFFSET(Portfolio_Math!$AS$97,$O$195,0,$O274-$O$196,1)), 1+ROW()-ROW(U$197)), NA())</f>
        <v>#N/A</v>
      </c>
      <c r="V274" s="644"/>
      <c r="W274" s="643" t="e">
        <f t="array" aca="1" ref="W274" ca="1">IF(AND(ISNUMBER($O274), W$196), W$195*POWER(GEOMEAN(1+OFFSET(Portfolio_Math!AS$97,$O$195,0,$O274-$O$196,1))/GEOMEAN(1+OFFSET(Portfolio_Math!$AS$97,$O$195,0,$O274-$O$196,1)), 1+ROW()-ROW(W$197)), NA())</f>
        <v>#N/A</v>
      </c>
    </row>
    <row r="275" spans="3:23" ht="13" customHeight="1">
      <c r="C275" s="165" t="e">
        <f t="shared" si="23"/>
        <v>#N/A</v>
      </c>
      <c r="E275" s="643" t="e">
        <f t="array" aca="1" ref="E275" ca="1">IF(AND(ISNUMBER($C275), E$196), E$195*POWER(GEOMEAN(1+OFFSET(Portfolio_Math!AA$97,$C$195,0,$C275-$C$196,1))/GEOMEAN(1+OFFSET(Portfolio_Math!$AG$97,$C$195,0,$C275-$C$196,1)), 1+ROW()-ROW(E$197)), NA())</f>
        <v>#N/A</v>
      </c>
      <c r="F275" s="643" t="e">
        <f t="array" aca="1" ref="F275" ca="1">IF(AND(ISNUMBER($C275), F$196), F$195*POWER(GEOMEAN(1+OFFSET(Portfolio_Math!AB$97,$C$195,0,$C275-$C$196,1))/GEOMEAN(1+OFFSET(Portfolio_Math!$AG$97,$C$195,0,$C275-$C$196,1)), 1+ROW()-ROW(F$197)), NA())</f>
        <v>#N/A</v>
      </c>
      <c r="G275" s="643" t="e">
        <f t="array" aca="1" ref="G275" ca="1">IF(AND(ISNUMBER($C275), G$196), G$195*POWER(GEOMEAN(1+OFFSET(Portfolio_Math!AC$97,$C$195,0,$C275-$C$196,1))/GEOMEAN(1+OFFSET(Portfolio_Math!$AG$97,$C$195,0,$C275-$C$196,1)), 1+ROW()-ROW(G$197)), NA())</f>
        <v>#N/A</v>
      </c>
      <c r="H275" s="643" t="e">
        <f t="array" aca="1" ref="H275" ca="1">IF(AND(ISNUMBER($C275), H$196), H$195*POWER(GEOMEAN(1+OFFSET(Portfolio_Math!AD$97,$C$195,0,$C275-$C$196,1))/GEOMEAN(1+OFFSET(Portfolio_Math!$AG$97,$C$195,0,$C275-$C$196,1)), 1+ROW()-ROW(H$197)), NA())</f>
        <v>#N/A</v>
      </c>
      <c r="I275" s="643" t="e">
        <f t="array" aca="1" ref="I275" ca="1">IF(AND(ISNUMBER($C275), I$196), I$195*POWER(GEOMEAN(1+OFFSET(Portfolio_Math!AE$97,$C$195,0,$C275-$C$196,1))/GEOMEAN(1+OFFSET(Portfolio_Math!$AG$97,$C$195,0,$C275-$C$196,1)), 1+ROW()-ROW(I$197)), NA())</f>
        <v>#N/A</v>
      </c>
      <c r="J275" s="642"/>
      <c r="K275" s="643" t="e">
        <f t="array" aca="1" ref="K275" ca="1">IF(AND(ISNUMBER($C275), K$196), K$195*POWER(GEOMEAN(1+OFFSET(Portfolio_Math!AG$97,$C$195,0,$C275-$C$196,1))/GEOMEAN(1+OFFSET(Portfolio_Math!$AG$97,$C$195,0,$C275-$C$196,1)), 1+ROW()-ROW(K$197)), NA())</f>
        <v>#N/A</v>
      </c>
      <c r="O275" s="165" t="e">
        <f t="shared" si="24"/>
        <v>#N/A</v>
      </c>
      <c r="Q275" s="643" t="e">
        <f t="array" aca="1" ref="Q275" ca="1">IF(AND(ISNUMBER($O275), Q$196), Q$195*POWER(GEOMEAN(1+OFFSET(Portfolio_Math!AM$97,$O$195,0,$O275-$O$196,1))/GEOMEAN(1+OFFSET(Portfolio_Math!$AS$97,$O$195,0,$O275-$O$196,1)), 1+ROW()-ROW(Q$197)), NA())</f>
        <v>#N/A</v>
      </c>
      <c r="R275" s="643" t="e">
        <f t="array" aca="1" ref="R275" ca="1">IF(AND(ISNUMBER($O275), R$196), R$195*POWER(GEOMEAN(1+OFFSET(Portfolio_Math!AN$97,$O$195,0,$O275-$O$196,1))/GEOMEAN(1+OFFSET(Portfolio_Math!$AS$97,$O$195,0,$O275-$O$196,1)), 1+ROW()-ROW(R$197)), NA())</f>
        <v>#N/A</v>
      </c>
      <c r="S275" s="643" t="e">
        <f t="array" aca="1" ref="S275" ca="1">IF(AND(ISNUMBER($O275), S$196), S$195*POWER(GEOMEAN(1+OFFSET(Portfolio_Math!AO$97,$O$195,0,$O275-$O$196,1))/GEOMEAN(1+OFFSET(Portfolio_Math!$AS$97,$O$195,0,$O275-$O$196,1)), 1+ROW()-ROW(S$197)), NA())</f>
        <v>#N/A</v>
      </c>
      <c r="T275" s="643" t="e">
        <f t="array" aca="1" ref="T275" ca="1">IF(AND(ISNUMBER($O275), T$196), T$195*POWER(GEOMEAN(1+OFFSET(Portfolio_Math!AP$97,$O$195,0,$O275-$O$196,1))/GEOMEAN(1+OFFSET(Portfolio_Math!$AS$97,$O$195,0,$O275-$O$196,1)), 1+ROW()-ROW(T$197)), NA())</f>
        <v>#N/A</v>
      </c>
      <c r="U275" s="643" t="e">
        <f t="array" aca="1" ref="U275" ca="1">IF(AND(ISNUMBER($O275), U$196), U$195*POWER(GEOMEAN(1+OFFSET(Portfolio_Math!AQ$97,$O$195,0,$O275-$O$196,1))/GEOMEAN(1+OFFSET(Portfolio_Math!$AS$97,$O$195,0,$O275-$O$196,1)), 1+ROW()-ROW(U$197)), NA())</f>
        <v>#N/A</v>
      </c>
      <c r="V275" s="644"/>
      <c r="W275" s="643" t="e">
        <f t="array" aca="1" ref="W275" ca="1">IF(AND(ISNUMBER($O275), W$196), W$195*POWER(GEOMEAN(1+OFFSET(Portfolio_Math!AS$97,$O$195,0,$O275-$O$196,1))/GEOMEAN(1+OFFSET(Portfolio_Math!$AS$97,$O$195,0,$O275-$O$196,1)), 1+ROW()-ROW(W$197)), NA())</f>
        <v>#N/A</v>
      </c>
    </row>
    <row r="276" spans="3:23" ht="13" customHeight="1">
      <c r="C276" s="165" t="e">
        <f t="shared" si="23"/>
        <v>#N/A</v>
      </c>
      <c r="E276" s="643" t="e">
        <f t="array" aca="1" ref="E276" ca="1">IF(AND(ISNUMBER($C276), E$196), E$195*POWER(GEOMEAN(1+OFFSET(Portfolio_Math!AA$97,$C$195,0,$C276-$C$196,1))/GEOMEAN(1+OFFSET(Portfolio_Math!$AG$97,$C$195,0,$C276-$C$196,1)), 1+ROW()-ROW(E$197)), NA())</f>
        <v>#N/A</v>
      </c>
      <c r="F276" s="643" t="e">
        <f t="array" aca="1" ref="F276" ca="1">IF(AND(ISNUMBER($C276), F$196), F$195*POWER(GEOMEAN(1+OFFSET(Portfolio_Math!AB$97,$C$195,0,$C276-$C$196,1))/GEOMEAN(1+OFFSET(Portfolio_Math!$AG$97,$C$195,0,$C276-$C$196,1)), 1+ROW()-ROW(F$197)), NA())</f>
        <v>#N/A</v>
      </c>
      <c r="G276" s="643" t="e">
        <f t="array" aca="1" ref="G276" ca="1">IF(AND(ISNUMBER($C276), G$196), G$195*POWER(GEOMEAN(1+OFFSET(Portfolio_Math!AC$97,$C$195,0,$C276-$C$196,1))/GEOMEAN(1+OFFSET(Portfolio_Math!$AG$97,$C$195,0,$C276-$C$196,1)), 1+ROW()-ROW(G$197)), NA())</f>
        <v>#N/A</v>
      </c>
      <c r="H276" s="643" t="e">
        <f t="array" aca="1" ref="H276" ca="1">IF(AND(ISNUMBER($C276), H$196), H$195*POWER(GEOMEAN(1+OFFSET(Portfolio_Math!AD$97,$C$195,0,$C276-$C$196,1))/GEOMEAN(1+OFFSET(Portfolio_Math!$AG$97,$C$195,0,$C276-$C$196,1)), 1+ROW()-ROW(H$197)), NA())</f>
        <v>#N/A</v>
      </c>
      <c r="I276" s="643" t="e">
        <f t="array" aca="1" ref="I276" ca="1">IF(AND(ISNUMBER($C276), I$196), I$195*POWER(GEOMEAN(1+OFFSET(Portfolio_Math!AE$97,$C$195,0,$C276-$C$196,1))/GEOMEAN(1+OFFSET(Portfolio_Math!$AG$97,$C$195,0,$C276-$C$196,1)), 1+ROW()-ROW(I$197)), NA())</f>
        <v>#N/A</v>
      </c>
      <c r="J276" s="642"/>
      <c r="K276" s="643" t="e">
        <f t="array" aca="1" ref="K276" ca="1">IF(AND(ISNUMBER($C276), K$196), K$195*POWER(GEOMEAN(1+OFFSET(Portfolio_Math!AG$97,$C$195,0,$C276-$C$196,1))/GEOMEAN(1+OFFSET(Portfolio_Math!$AG$97,$C$195,0,$C276-$C$196,1)), 1+ROW()-ROW(K$197)), NA())</f>
        <v>#N/A</v>
      </c>
      <c r="O276" s="165" t="e">
        <f t="shared" si="24"/>
        <v>#N/A</v>
      </c>
      <c r="Q276" s="643" t="e">
        <f t="array" aca="1" ref="Q276" ca="1">IF(AND(ISNUMBER($O276), Q$196), Q$195*POWER(GEOMEAN(1+OFFSET(Portfolio_Math!AM$97,$O$195,0,$O276-$O$196,1))/GEOMEAN(1+OFFSET(Portfolio_Math!$AS$97,$O$195,0,$O276-$O$196,1)), 1+ROW()-ROW(Q$197)), NA())</f>
        <v>#N/A</v>
      </c>
      <c r="R276" s="643" t="e">
        <f t="array" aca="1" ref="R276" ca="1">IF(AND(ISNUMBER($O276), R$196), R$195*POWER(GEOMEAN(1+OFFSET(Portfolio_Math!AN$97,$O$195,0,$O276-$O$196,1))/GEOMEAN(1+OFFSET(Portfolio_Math!$AS$97,$O$195,0,$O276-$O$196,1)), 1+ROW()-ROW(R$197)), NA())</f>
        <v>#N/A</v>
      </c>
      <c r="S276" s="643" t="e">
        <f t="array" aca="1" ref="S276" ca="1">IF(AND(ISNUMBER($O276), S$196), S$195*POWER(GEOMEAN(1+OFFSET(Portfolio_Math!AO$97,$O$195,0,$O276-$O$196,1))/GEOMEAN(1+OFFSET(Portfolio_Math!$AS$97,$O$195,0,$O276-$O$196,1)), 1+ROW()-ROW(S$197)), NA())</f>
        <v>#N/A</v>
      </c>
      <c r="T276" s="643" t="e">
        <f t="array" aca="1" ref="T276" ca="1">IF(AND(ISNUMBER($O276), T$196), T$195*POWER(GEOMEAN(1+OFFSET(Portfolio_Math!AP$97,$O$195,0,$O276-$O$196,1))/GEOMEAN(1+OFFSET(Portfolio_Math!$AS$97,$O$195,0,$O276-$O$196,1)), 1+ROW()-ROW(T$197)), NA())</f>
        <v>#N/A</v>
      </c>
      <c r="U276" s="643" t="e">
        <f t="array" aca="1" ref="U276" ca="1">IF(AND(ISNUMBER($O276), U$196), U$195*POWER(GEOMEAN(1+OFFSET(Portfolio_Math!AQ$97,$O$195,0,$O276-$O$196,1))/GEOMEAN(1+OFFSET(Portfolio_Math!$AS$97,$O$195,0,$O276-$O$196,1)), 1+ROW()-ROW(U$197)), NA())</f>
        <v>#N/A</v>
      </c>
      <c r="V276" s="644"/>
      <c r="W276" s="643" t="e">
        <f t="array" aca="1" ref="W276" ca="1">IF(AND(ISNUMBER($O276), W$196), W$195*POWER(GEOMEAN(1+OFFSET(Portfolio_Math!AS$97,$O$195,0,$O276-$O$196,1))/GEOMEAN(1+OFFSET(Portfolio_Math!$AS$97,$O$195,0,$O276-$O$196,1)), 1+ROW()-ROW(W$197)), NA())</f>
        <v>#N/A</v>
      </c>
    </row>
    <row r="277" spans="3:23" ht="13" customHeight="1">
      <c r="C277" s="165" t="e">
        <f t="shared" si="23"/>
        <v>#N/A</v>
      </c>
      <c r="E277" s="643" t="e">
        <f t="array" aca="1" ref="E277" ca="1">IF(AND(ISNUMBER($C277), E$196), E$195*POWER(GEOMEAN(1+OFFSET(Portfolio_Math!AA$97,$C$195,0,$C277-$C$196,1))/GEOMEAN(1+OFFSET(Portfolio_Math!$AG$97,$C$195,0,$C277-$C$196,1)), 1+ROW()-ROW(E$197)), NA())</f>
        <v>#N/A</v>
      </c>
      <c r="F277" s="643" t="e">
        <f t="array" aca="1" ref="F277" ca="1">IF(AND(ISNUMBER($C277), F$196), F$195*POWER(GEOMEAN(1+OFFSET(Portfolio_Math!AB$97,$C$195,0,$C277-$C$196,1))/GEOMEAN(1+OFFSET(Portfolio_Math!$AG$97,$C$195,0,$C277-$C$196,1)), 1+ROW()-ROW(F$197)), NA())</f>
        <v>#N/A</v>
      </c>
      <c r="G277" s="643" t="e">
        <f t="array" aca="1" ref="G277" ca="1">IF(AND(ISNUMBER($C277), G$196), G$195*POWER(GEOMEAN(1+OFFSET(Portfolio_Math!AC$97,$C$195,0,$C277-$C$196,1))/GEOMEAN(1+OFFSET(Portfolio_Math!$AG$97,$C$195,0,$C277-$C$196,1)), 1+ROW()-ROW(G$197)), NA())</f>
        <v>#N/A</v>
      </c>
      <c r="H277" s="643" t="e">
        <f t="array" aca="1" ref="H277" ca="1">IF(AND(ISNUMBER($C277), H$196), H$195*POWER(GEOMEAN(1+OFFSET(Portfolio_Math!AD$97,$C$195,0,$C277-$C$196,1))/GEOMEAN(1+OFFSET(Portfolio_Math!$AG$97,$C$195,0,$C277-$C$196,1)), 1+ROW()-ROW(H$197)), NA())</f>
        <v>#N/A</v>
      </c>
      <c r="I277" s="643" t="e">
        <f t="array" aca="1" ref="I277" ca="1">IF(AND(ISNUMBER($C277), I$196), I$195*POWER(GEOMEAN(1+OFFSET(Portfolio_Math!AE$97,$C$195,0,$C277-$C$196,1))/GEOMEAN(1+OFFSET(Portfolio_Math!$AG$97,$C$195,0,$C277-$C$196,1)), 1+ROW()-ROW(I$197)), NA())</f>
        <v>#N/A</v>
      </c>
      <c r="J277" s="642"/>
      <c r="K277" s="643" t="e">
        <f t="array" aca="1" ref="K277" ca="1">IF(AND(ISNUMBER($C277), K$196), K$195*POWER(GEOMEAN(1+OFFSET(Portfolio_Math!AG$97,$C$195,0,$C277-$C$196,1))/GEOMEAN(1+OFFSET(Portfolio_Math!$AG$97,$C$195,0,$C277-$C$196,1)), 1+ROW()-ROW(K$197)), NA())</f>
        <v>#N/A</v>
      </c>
      <c r="O277" s="165" t="e">
        <f t="shared" si="24"/>
        <v>#N/A</v>
      </c>
      <c r="Q277" s="643" t="e">
        <f t="array" aca="1" ref="Q277" ca="1">IF(AND(ISNUMBER($O277), Q$196), Q$195*POWER(GEOMEAN(1+OFFSET(Portfolio_Math!AM$97,$O$195,0,$O277-$O$196,1))/GEOMEAN(1+OFFSET(Portfolio_Math!$AS$97,$O$195,0,$O277-$O$196,1)), 1+ROW()-ROW(Q$197)), NA())</f>
        <v>#N/A</v>
      </c>
      <c r="R277" s="643" t="e">
        <f t="array" aca="1" ref="R277" ca="1">IF(AND(ISNUMBER($O277), R$196), R$195*POWER(GEOMEAN(1+OFFSET(Portfolio_Math!AN$97,$O$195,0,$O277-$O$196,1))/GEOMEAN(1+OFFSET(Portfolio_Math!$AS$97,$O$195,0,$O277-$O$196,1)), 1+ROW()-ROW(R$197)), NA())</f>
        <v>#N/A</v>
      </c>
      <c r="S277" s="643" t="e">
        <f t="array" aca="1" ref="S277" ca="1">IF(AND(ISNUMBER($O277), S$196), S$195*POWER(GEOMEAN(1+OFFSET(Portfolio_Math!AO$97,$O$195,0,$O277-$O$196,1))/GEOMEAN(1+OFFSET(Portfolio_Math!$AS$97,$O$195,0,$O277-$O$196,1)), 1+ROW()-ROW(S$197)), NA())</f>
        <v>#N/A</v>
      </c>
      <c r="T277" s="643" t="e">
        <f t="array" aca="1" ref="T277" ca="1">IF(AND(ISNUMBER($O277), T$196), T$195*POWER(GEOMEAN(1+OFFSET(Portfolio_Math!AP$97,$O$195,0,$O277-$O$196,1))/GEOMEAN(1+OFFSET(Portfolio_Math!$AS$97,$O$195,0,$O277-$O$196,1)), 1+ROW()-ROW(T$197)), NA())</f>
        <v>#N/A</v>
      </c>
      <c r="U277" s="643" t="e">
        <f t="array" aca="1" ref="U277" ca="1">IF(AND(ISNUMBER($O277), U$196), U$195*POWER(GEOMEAN(1+OFFSET(Portfolio_Math!AQ$97,$O$195,0,$O277-$O$196,1))/GEOMEAN(1+OFFSET(Portfolio_Math!$AS$97,$O$195,0,$O277-$O$196,1)), 1+ROW()-ROW(U$197)), NA())</f>
        <v>#N/A</v>
      </c>
      <c r="V277" s="644"/>
      <c r="W277" s="643" t="e">
        <f t="array" aca="1" ref="W277" ca="1">IF(AND(ISNUMBER($O277), W$196), W$195*POWER(GEOMEAN(1+OFFSET(Portfolio_Math!AS$97,$O$195,0,$O277-$O$196,1))/GEOMEAN(1+OFFSET(Portfolio_Math!$AS$97,$O$195,0,$O277-$O$196,1)), 1+ROW()-ROW(W$197)), NA())</f>
        <v>#N/A</v>
      </c>
    </row>
    <row r="278" spans="3:23" ht="13" customHeight="1">
      <c r="C278" s="165" t="e">
        <f t="shared" si="23"/>
        <v>#N/A</v>
      </c>
      <c r="E278" s="643" t="e">
        <f t="array" aca="1" ref="E278" ca="1">IF(AND(ISNUMBER($C278), E$196), E$195*POWER(GEOMEAN(1+OFFSET(Portfolio_Math!AA$97,$C$195,0,$C278-$C$196,1))/GEOMEAN(1+OFFSET(Portfolio_Math!$AG$97,$C$195,0,$C278-$C$196,1)), 1+ROW()-ROW(E$197)), NA())</f>
        <v>#N/A</v>
      </c>
      <c r="F278" s="643" t="e">
        <f t="array" aca="1" ref="F278" ca="1">IF(AND(ISNUMBER($C278), F$196), F$195*POWER(GEOMEAN(1+OFFSET(Portfolio_Math!AB$97,$C$195,0,$C278-$C$196,1))/GEOMEAN(1+OFFSET(Portfolio_Math!$AG$97,$C$195,0,$C278-$C$196,1)), 1+ROW()-ROW(F$197)), NA())</f>
        <v>#N/A</v>
      </c>
      <c r="G278" s="643" t="e">
        <f t="array" aca="1" ref="G278" ca="1">IF(AND(ISNUMBER($C278), G$196), G$195*POWER(GEOMEAN(1+OFFSET(Portfolio_Math!AC$97,$C$195,0,$C278-$C$196,1))/GEOMEAN(1+OFFSET(Portfolio_Math!$AG$97,$C$195,0,$C278-$C$196,1)), 1+ROW()-ROW(G$197)), NA())</f>
        <v>#N/A</v>
      </c>
      <c r="H278" s="643" t="e">
        <f t="array" aca="1" ref="H278" ca="1">IF(AND(ISNUMBER($C278), H$196), H$195*POWER(GEOMEAN(1+OFFSET(Portfolio_Math!AD$97,$C$195,0,$C278-$C$196,1))/GEOMEAN(1+OFFSET(Portfolio_Math!$AG$97,$C$195,0,$C278-$C$196,1)), 1+ROW()-ROW(H$197)), NA())</f>
        <v>#N/A</v>
      </c>
      <c r="I278" s="643" t="e">
        <f t="array" aca="1" ref="I278" ca="1">IF(AND(ISNUMBER($C278), I$196), I$195*POWER(GEOMEAN(1+OFFSET(Portfolio_Math!AE$97,$C$195,0,$C278-$C$196,1))/GEOMEAN(1+OFFSET(Portfolio_Math!$AG$97,$C$195,0,$C278-$C$196,1)), 1+ROW()-ROW(I$197)), NA())</f>
        <v>#N/A</v>
      </c>
      <c r="J278" s="642"/>
      <c r="K278" s="643" t="e">
        <f t="array" aca="1" ref="K278" ca="1">IF(AND(ISNUMBER($C278), K$196), K$195*POWER(GEOMEAN(1+OFFSET(Portfolio_Math!AG$97,$C$195,0,$C278-$C$196,1))/GEOMEAN(1+OFFSET(Portfolio_Math!$AG$97,$C$195,0,$C278-$C$196,1)), 1+ROW()-ROW(K$197)), NA())</f>
        <v>#N/A</v>
      </c>
      <c r="O278" s="165" t="e">
        <f t="shared" si="24"/>
        <v>#N/A</v>
      </c>
      <c r="Q278" s="643" t="e">
        <f t="array" aca="1" ref="Q278" ca="1">IF(AND(ISNUMBER($O278), Q$196), Q$195*POWER(GEOMEAN(1+OFFSET(Portfolio_Math!AM$97,$O$195,0,$O278-$O$196,1))/GEOMEAN(1+OFFSET(Portfolio_Math!$AS$97,$O$195,0,$O278-$O$196,1)), 1+ROW()-ROW(Q$197)), NA())</f>
        <v>#N/A</v>
      </c>
      <c r="R278" s="643" t="e">
        <f t="array" aca="1" ref="R278" ca="1">IF(AND(ISNUMBER($O278), R$196), R$195*POWER(GEOMEAN(1+OFFSET(Portfolio_Math!AN$97,$O$195,0,$O278-$O$196,1))/GEOMEAN(1+OFFSET(Portfolio_Math!$AS$97,$O$195,0,$O278-$O$196,1)), 1+ROW()-ROW(R$197)), NA())</f>
        <v>#N/A</v>
      </c>
      <c r="S278" s="643" t="e">
        <f t="array" aca="1" ref="S278" ca="1">IF(AND(ISNUMBER($O278), S$196), S$195*POWER(GEOMEAN(1+OFFSET(Portfolio_Math!AO$97,$O$195,0,$O278-$O$196,1))/GEOMEAN(1+OFFSET(Portfolio_Math!$AS$97,$O$195,0,$O278-$O$196,1)), 1+ROW()-ROW(S$197)), NA())</f>
        <v>#N/A</v>
      </c>
      <c r="T278" s="643" t="e">
        <f t="array" aca="1" ref="T278" ca="1">IF(AND(ISNUMBER($O278), T$196), T$195*POWER(GEOMEAN(1+OFFSET(Portfolio_Math!AP$97,$O$195,0,$O278-$O$196,1))/GEOMEAN(1+OFFSET(Portfolio_Math!$AS$97,$O$195,0,$O278-$O$196,1)), 1+ROW()-ROW(T$197)), NA())</f>
        <v>#N/A</v>
      </c>
      <c r="U278" s="643" t="e">
        <f t="array" aca="1" ref="U278" ca="1">IF(AND(ISNUMBER($O278), U$196), U$195*POWER(GEOMEAN(1+OFFSET(Portfolio_Math!AQ$97,$O$195,0,$O278-$O$196,1))/GEOMEAN(1+OFFSET(Portfolio_Math!$AS$97,$O$195,0,$O278-$O$196,1)), 1+ROW()-ROW(U$197)), NA())</f>
        <v>#N/A</v>
      </c>
      <c r="V278" s="644"/>
      <c r="W278" s="643" t="e">
        <f t="array" aca="1" ref="W278" ca="1">IF(AND(ISNUMBER($O278), W$196), W$195*POWER(GEOMEAN(1+OFFSET(Portfolio_Math!AS$97,$O$195,0,$O278-$O$196,1))/GEOMEAN(1+OFFSET(Portfolio_Math!$AS$97,$O$195,0,$O278-$O$196,1)), 1+ROW()-ROW(W$197)), NA())</f>
        <v>#N/A</v>
      </c>
    </row>
    <row r="279" spans="3:23" ht="13" customHeight="1">
      <c r="C279" s="165" t="e">
        <f t="shared" si="23"/>
        <v>#N/A</v>
      </c>
      <c r="E279" s="643" t="e">
        <f t="array" aca="1" ref="E279" ca="1">IF(AND(ISNUMBER($C279), E$196), E$195*POWER(GEOMEAN(1+OFFSET(Portfolio_Math!AA$97,$C$195,0,$C279-$C$196,1))/GEOMEAN(1+OFFSET(Portfolio_Math!$AG$97,$C$195,0,$C279-$C$196,1)), 1+ROW()-ROW(E$197)), NA())</f>
        <v>#N/A</v>
      </c>
      <c r="F279" s="643" t="e">
        <f t="array" aca="1" ref="F279" ca="1">IF(AND(ISNUMBER($C279), F$196), F$195*POWER(GEOMEAN(1+OFFSET(Portfolio_Math!AB$97,$C$195,0,$C279-$C$196,1))/GEOMEAN(1+OFFSET(Portfolio_Math!$AG$97,$C$195,0,$C279-$C$196,1)), 1+ROW()-ROW(F$197)), NA())</f>
        <v>#N/A</v>
      </c>
      <c r="G279" s="643" t="e">
        <f t="array" aca="1" ref="G279" ca="1">IF(AND(ISNUMBER($C279), G$196), G$195*POWER(GEOMEAN(1+OFFSET(Portfolio_Math!AC$97,$C$195,0,$C279-$C$196,1))/GEOMEAN(1+OFFSET(Portfolio_Math!$AG$97,$C$195,0,$C279-$C$196,1)), 1+ROW()-ROW(G$197)), NA())</f>
        <v>#N/A</v>
      </c>
      <c r="H279" s="643" t="e">
        <f t="array" aca="1" ref="H279" ca="1">IF(AND(ISNUMBER($C279), H$196), H$195*POWER(GEOMEAN(1+OFFSET(Portfolio_Math!AD$97,$C$195,0,$C279-$C$196,1))/GEOMEAN(1+OFFSET(Portfolio_Math!$AG$97,$C$195,0,$C279-$C$196,1)), 1+ROW()-ROW(H$197)), NA())</f>
        <v>#N/A</v>
      </c>
      <c r="I279" s="643" t="e">
        <f t="array" aca="1" ref="I279" ca="1">IF(AND(ISNUMBER($C279), I$196), I$195*POWER(GEOMEAN(1+OFFSET(Portfolio_Math!AE$97,$C$195,0,$C279-$C$196,1))/GEOMEAN(1+OFFSET(Portfolio_Math!$AG$97,$C$195,0,$C279-$C$196,1)), 1+ROW()-ROW(I$197)), NA())</f>
        <v>#N/A</v>
      </c>
      <c r="J279" s="642"/>
      <c r="K279" s="643" t="e">
        <f t="array" aca="1" ref="K279" ca="1">IF(AND(ISNUMBER($C279), K$196), K$195*POWER(GEOMEAN(1+OFFSET(Portfolio_Math!AG$97,$C$195,0,$C279-$C$196,1))/GEOMEAN(1+OFFSET(Portfolio_Math!$AG$97,$C$195,0,$C279-$C$196,1)), 1+ROW()-ROW(K$197)), NA())</f>
        <v>#N/A</v>
      </c>
      <c r="O279" s="165" t="e">
        <f t="shared" si="24"/>
        <v>#N/A</v>
      </c>
      <c r="Q279" s="643" t="e">
        <f t="array" aca="1" ref="Q279" ca="1">IF(AND(ISNUMBER($O279), Q$196), Q$195*POWER(GEOMEAN(1+OFFSET(Portfolio_Math!AM$97,$O$195,0,$O279-$O$196,1))/GEOMEAN(1+OFFSET(Portfolio_Math!$AS$97,$O$195,0,$O279-$O$196,1)), 1+ROW()-ROW(Q$197)), NA())</f>
        <v>#N/A</v>
      </c>
      <c r="R279" s="643" t="e">
        <f t="array" aca="1" ref="R279" ca="1">IF(AND(ISNUMBER($O279), R$196), R$195*POWER(GEOMEAN(1+OFFSET(Portfolio_Math!AN$97,$O$195,0,$O279-$O$196,1))/GEOMEAN(1+OFFSET(Portfolio_Math!$AS$97,$O$195,0,$O279-$O$196,1)), 1+ROW()-ROW(R$197)), NA())</f>
        <v>#N/A</v>
      </c>
      <c r="S279" s="643" t="e">
        <f t="array" aca="1" ref="S279" ca="1">IF(AND(ISNUMBER($O279), S$196), S$195*POWER(GEOMEAN(1+OFFSET(Portfolio_Math!AO$97,$O$195,0,$O279-$O$196,1))/GEOMEAN(1+OFFSET(Portfolio_Math!$AS$97,$O$195,0,$O279-$O$196,1)), 1+ROW()-ROW(S$197)), NA())</f>
        <v>#N/A</v>
      </c>
      <c r="T279" s="643" t="e">
        <f t="array" aca="1" ref="T279" ca="1">IF(AND(ISNUMBER($O279), T$196), T$195*POWER(GEOMEAN(1+OFFSET(Portfolio_Math!AP$97,$O$195,0,$O279-$O$196,1))/GEOMEAN(1+OFFSET(Portfolio_Math!$AS$97,$O$195,0,$O279-$O$196,1)), 1+ROW()-ROW(T$197)), NA())</f>
        <v>#N/A</v>
      </c>
      <c r="U279" s="643" t="e">
        <f t="array" aca="1" ref="U279" ca="1">IF(AND(ISNUMBER($O279), U$196), U$195*POWER(GEOMEAN(1+OFFSET(Portfolio_Math!AQ$97,$O$195,0,$O279-$O$196,1))/GEOMEAN(1+OFFSET(Portfolio_Math!$AS$97,$O$195,0,$O279-$O$196,1)), 1+ROW()-ROW(U$197)), NA())</f>
        <v>#N/A</v>
      </c>
      <c r="V279" s="644"/>
      <c r="W279" s="643" t="e">
        <f t="array" aca="1" ref="W279" ca="1">IF(AND(ISNUMBER($O279), W$196), W$195*POWER(GEOMEAN(1+OFFSET(Portfolio_Math!AS$97,$O$195,0,$O279-$O$196,1))/GEOMEAN(1+OFFSET(Portfolio_Math!$AS$97,$O$195,0,$O279-$O$196,1)), 1+ROW()-ROW(W$197)), NA())</f>
        <v>#N/A</v>
      </c>
    </row>
    <row r="280" spans="3:23" ht="13" customHeight="1">
      <c r="C280" s="165" t="e">
        <f t="shared" si="23"/>
        <v>#N/A</v>
      </c>
      <c r="E280" s="643" t="e">
        <f t="array" aca="1" ref="E280" ca="1">IF(AND(ISNUMBER($C280), E$196), E$195*POWER(GEOMEAN(1+OFFSET(Portfolio_Math!AA$97,$C$195,0,$C280-$C$196,1))/GEOMEAN(1+OFFSET(Portfolio_Math!$AG$97,$C$195,0,$C280-$C$196,1)), 1+ROW()-ROW(E$197)), NA())</f>
        <v>#N/A</v>
      </c>
      <c r="F280" s="643" t="e">
        <f t="array" aca="1" ref="F280" ca="1">IF(AND(ISNUMBER($C280), F$196), F$195*POWER(GEOMEAN(1+OFFSET(Portfolio_Math!AB$97,$C$195,0,$C280-$C$196,1))/GEOMEAN(1+OFFSET(Portfolio_Math!$AG$97,$C$195,0,$C280-$C$196,1)), 1+ROW()-ROW(F$197)), NA())</f>
        <v>#N/A</v>
      </c>
      <c r="G280" s="643" t="e">
        <f t="array" aca="1" ref="G280" ca="1">IF(AND(ISNUMBER($C280), G$196), G$195*POWER(GEOMEAN(1+OFFSET(Portfolio_Math!AC$97,$C$195,0,$C280-$C$196,1))/GEOMEAN(1+OFFSET(Portfolio_Math!$AG$97,$C$195,0,$C280-$C$196,1)), 1+ROW()-ROW(G$197)), NA())</f>
        <v>#N/A</v>
      </c>
      <c r="H280" s="643" t="e">
        <f t="array" aca="1" ref="H280" ca="1">IF(AND(ISNUMBER($C280), H$196), H$195*POWER(GEOMEAN(1+OFFSET(Portfolio_Math!AD$97,$C$195,0,$C280-$C$196,1))/GEOMEAN(1+OFFSET(Portfolio_Math!$AG$97,$C$195,0,$C280-$C$196,1)), 1+ROW()-ROW(H$197)), NA())</f>
        <v>#N/A</v>
      </c>
      <c r="I280" s="643" t="e">
        <f t="array" aca="1" ref="I280" ca="1">IF(AND(ISNUMBER($C280), I$196), I$195*POWER(GEOMEAN(1+OFFSET(Portfolio_Math!AE$97,$C$195,0,$C280-$C$196,1))/GEOMEAN(1+OFFSET(Portfolio_Math!$AG$97,$C$195,0,$C280-$C$196,1)), 1+ROW()-ROW(I$197)), NA())</f>
        <v>#N/A</v>
      </c>
      <c r="J280" s="642"/>
      <c r="K280" s="643" t="e">
        <f t="array" aca="1" ref="K280" ca="1">IF(AND(ISNUMBER($C280), K$196), K$195*POWER(GEOMEAN(1+OFFSET(Portfolio_Math!AG$97,$C$195,0,$C280-$C$196,1))/GEOMEAN(1+OFFSET(Portfolio_Math!$AG$97,$C$195,0,$C280-$C$196,1)), 1+ROW()-ROW(K$197)), NA())</f>
        <v>#N/A</v>
      </c>
      <c r="O280" s="165" t="e">
        <f t="shared" si="24"/>
        <v>#N/A</v>
      </c>
      <c r="Q280" s="643" t="e">
        <f t="array" aca="1" ref="Q280" ca="1">IF(AND(ISNUMBER($O280), Q$196), Q$195*POWER(GEOMEAN(1+OFFSET(Portfolio_Math!AM$97,$O$195,0,$O280-$O$196,1))/GEOMEAN(1+OFFSET(Portfolio_Math!$AS$97,$O$195,0,$O280-$O$196,1)), 1+ROW()-ROW(Q$197)), NA())</f>
        <v>#N/A</v>
      </c>
      <c r="R280" s="643" t="e">
        <f t="array" aca="1" ref="R280" ca="1">IF(AND(ISNUMBER($O280), R$196), R$195*POWER(GEOMEAN(1+OFFSET(Portfolio_Math!AN$97,$O$195,0,$O280-$O$196,1))/GEOMEAN(1+OFFSET(Portfolio_Math!$AS$97,$O$195,0,$O280-$O$196,1)), 1+ROW()-ROW(R$197)), NA())</f>
        <v>#N/A</v>
      </c>
      <c r="S280" s="643" t="e">
        <f t="array" aca="1" ref="S280" ca="1">IF(AND(ISNUMBER($O280), S$196), S$195*POWER(GEOMEAN(1+OFFSET(Portfolio_Math!AO$97,$O$195,0,$O280-$O$196,1))/GEOMEAN(1+OFFSET(Portfolio_Math!$AS$97,$O$195,0,$O280-$O$196,1)), 1+ROW()-ROW(S$197)), NA())</f>
        <v>#N/A</v>
      </c>
      <c r="T280" s="643" t="e">
        <f t="array" aca="1" ref="T280" ca="1">IF(AND(ISNUMBER($O280), T$196), T$195*POWER(GEOMEAN(1+OFFSET(Portfolio_Math!AP$97,$O$195,0,$O280-$O$196,1))/GEOMEAN(1+OFFSET(Portfolio_Math!$AS$97,$O$195,0,$O280-$O$196,1)), 1+ROW()-ROW(T$197)), NA())</f>
        <v>#N/A</v>
      </c>
      <c r="U280" s="643" t="e">
        <f t="array" aca="1" ref="U280" ca="1">IF(AND(ISNUMBER($O280), U$196), U$195*POWER(GEOMEAN(1+OFFSET(Portfolio_Math!AQ$97,$O$195,0,$O280-$O$196,1))/GEOMEAN(1+OFFSET(Portfolio_Math!$AS$97,$O$195,0,$O280-$O$196,1)), 1+ROW()-ROW(U$197)), NA())</f>
        <v>#N/A</v>
      </c>
      <c r="V280" s="644"/>
      <c r="W280" s="643" t="e">
        <f t="array" aca="1" ref="W280" ca="1">IF(AND(ISNUMBER($O280), W$196), W$195*POWER(GEOMEAN(1+OFFSET(Portfolio_Math!AS$97,$O$195,0,$O280-$O$196,1))/GEOMEAN(1+OFFSET(Portfolio_Math!$AS$97,$O$195,0,$O280-$O$196,1)), 1+ROW()-ROW(W$197)), NA())</f>
        <v>#N/A</v>
      </c>
    </row>
    <row r="281" spans="3:23" ht="13" customHeight="1">
      <c r="C281" s="165" t="e">
        <f t="shared" si="23"/>
        <v>#N/A</v>
      </c>
      <c r="E281" s="643" t="e">
        <f t="array" aca="1" ref="E281" ca="1">IF(AND(ISNUMBER($C281), E$196), E$195*POWER(GEOMEAN(1+OFFSET(Portfolio_Math!AA$97,$C$195,0,$C281-$C$196,1))/GEOMEAN(1+OFFSET(Portfolio_Math!$AG$97,$C$195,0,$C281-$C$196,1)), 1+ROW()-ROW(E$197)), NA())</f>
        <v>#N/A</v>
      </c>
      <c r="F281" s="643" t="e">
        <f t="array" aca="1" ref="F281" ca="1">IF(AND(ISNUMBER($C281), F$196), F$195*POWER(GEOMEAN(1+OFFSET(Portfolio_Math!AB$97,$C$195,0,$C281-$C$196,1))/GEOMEAN(1+OFFSET(Portfolio_Math!$AG$97,$C$195,0,$C281-$C$196,1)), 1+ROW()-ROW(F$197)), NA())</f>
        <v>#N/A</v>
      </c>
      <c r="G281" s="643" t="e">
        <f t="array" aca="1" ref="G281" ca="1">IF(AND(ISNUMBER($C281), G$196), G$195*POWER(GEOMEAN(1+OFFSET(Portfolio_Math!AC$97,$C$195,0,$C281-$C$196,1))/GEOMEAN(1+OFFSET(Portfolio_Math!$AG$97,$C$195,0,$C281-$C$196,1)), 1+ROW()-ROW(G$197)), NA())</f>
        <v>#N/A</v>
      </c>
      <c r="H281" s="643" t="e">
        <f t="array" aca="1" ref="H281" ca="1">IF(AND(ISNUMBER($C281), H$196), H$195*POWER(GEOMEAN(1+OFFSET(Portfolio_Math!AD$97,$C$195,0,$C281-$C$196,1))/GEOMEAN(1+OFFSET(Portfolio_Math!$AG$97,$C$195,0,$C281-$C$196,1)), 1+ROW()-ROW(H$197)), NA())</f>
        <v>#N/A</v>
      </c>
      <c r="I281" s="643" t="e">
        <f t="array" aca="1" ref="I281" ca="1">IF(AND(ISNUMBER($C281), I$196), I$195*POWER(GEOMEAN(1+OFFSET(Portfolio_Math!AE$97,$C$195,0,$C281-$C$196,1))/GEOMEAN(1+OFFSET(Portfolio_Math!$AG$97,$C$195,0,$C281-$C$196,1)), 1+ROW()-ROW(I$197)), NA())</f>
        <v>#N/A</v>
      </c>
      <c r="J281" s="642"/>
      <c r="K281" s="643" t="e">
        <f t="array" aca="1" ref="K281" ca="1">IF(AND(ISNUMBER($C281), K$196), K$195*POWER(GEOMEAN(1+OFFSET(Portfolio_Math!AG$97,$C$195,0,$C281-$C$196,1))/GEOMEAN(1+OFFSET(Portfolio_Math!$AG$97,$C$195,0,$C281-$C$196,1)), 1+ROW()-ROW(K$197)), NA())</f>
        <v>#N/A</v>
      </c>
      <c r="O281" s="165" t="e">
        <f t="shared" si="24"/>
        <v>#N/A</v>
      </c>
      <c r="Q281" s="643" t="e">
        <f t="array" aca="1" ref="Q281" ca="1">IF(AND(ISNUMBER($O281), Q$196), Q$195*POWER(GEOMEAN(1+OFFSET(Portfolio_Math!AM$97,$O$195,0,$O281-$O$196,1))/GEOMEAN(1+OFFSET(Portfolio_Math!$AS$97,$O$195,0,$O281-$O$196,1)), 1+ROW()-ROW(Q$197)), NA())</f>
        <v>#N/A</v>
      </c>
      <c r="R281" s="643" t="e">
        <f t="array" aca="1" ref="R281" ca="1">IF(AND(ISNUMBER($O281), R$196), R$195*POWER(GEOMEAN(1+OFFSET(Portfolio_Math!AN$97,$O$195,0,$O281-$O$196,1))/GEOMEAN(1+OFFSET(Portfolio_Math!$AS$97,$O$195,0,$O281-$O$196,1)), 1+ROW()-ROW(R$197)), NA())</f>
        <v>#N/A</v>
      </c>
      <c r="S281" s="643" t="e">
        <f t="array" aca="1" ref="S281" ca="1">IF(AND(ISNUMBER($O281), S$196), S$195*POWER(GEOMEAN(1+OFFSET(Portfolio_Math!AO$97,$O$195,0,$O281-$O$196,1))/GEOMEAN(1+OFFSET(Portfolio_Math!$AS$97,$O$195,0,$O281-$O$196,1)), 1+ROW()-ROW(S$197)), NA())</f>
        <v>#N/A</v>
      </c>
      <c r="T281" s="643" t="e">
        <f t="array" aca="1" ref="T281" ca="1">IF(AND(ISNUMBER($O281), T$196), T$195*POWER(GEOMEAN(1+OFFSET(Portfolio_Math!AP$97,$O$195,0,$O281-$O$196,1))/GEOMEAN(1+OFFSET(Portfolio_Math!$AS$97,$O$195,0,$O281-$O$196,1)), 1+ROW()-ROW(T$197)), NA())</f>
        <v>#N/A</v>
      </c>
      <c r="U281" s="643" t="e">
        <f t="array" aca="1" ref="U281" ca="1">IF(AND(ISNUMBER($O281), U$196), U$195*POWER(GEOMEAN(1+OFFSET(Portfolio_Math!AQ$97,$O$195,0,$O281-$O$196,1))/GEOMEAN(1+OFFSET(Portfolio_Math!$AS$97,$O$195,0,$O281-$O$196,1)), 1+ROW()-ROW(U$197)), NA())</f>
        <v>#N/A</v>
      </c>
      <c r="V281" s="644"/>
      <c r="W281" s="643" t="e">
        <f t="array" aca="1" ref="W281" ca="1">IF(AND(ISNUMBER($O281), W$196), W$195*POWER(GEOMEAN(1+OFFSET(Portfolio_Math!AS$97,$O$195,0,$O281-$O$196,1))/GEOMEAN(1+OFFSET(Portfolio_Math!$AS$97,$O$195,0,$O281-$O$196,1)), 1+ROW()-ROW(W$197)), NA())</f>
        <v>#N/A</v>
      </c>
    </row>
    <row r="282" spans="3:23" ht="13" customHeight="1">
      <c r="C282" s="165" t="e">
        <f t="shared" si="23"/>
        <v>#N/A</v>
      </c>
      <c r="E282" s="643" t="e">
        <f t="array" aca="1" ref="E282" ca="1">IF(AND(ISNUMBER($C282), E$196), E$195*POWER(GEOMEAN(1+OFFSET(Portfolio_Math!AA$97,$C$195,0,$C282-$C$196,1))/GEOMEAN(1+OFFSET(Portfolio_Math!$AG$97,$C$195,0,$C282-$C$196,1)), 1+ROW()-ROW(E$197)), NA())</f>
        <v>#N/A</v>
      </c>
      <c r="F282" s="643" t="e">
        <f t="array" aca="1" ref="F282" ca="1">IF(AND(ISNUMBER($C282), F$196), F$195*POWER(GEOMEAN(1+OFFSET(Portfolio_Math!AB$97,$C$195,0,$C282-$C$196,1))/GEOMEAN(1+OFFSET(Portfolio_Math!$AG$97,$C$195,0,$C282-$C$196,1)), 1+ROW()-ROW(F$197)), NA())</f>
        <v>#N/A</v>
      </c>
      <c r="G282" s="643" t="e">
        <f t="array" aca="1" ref="G282" ca="1">IF(AND(ISNUMBER($C282), G$196), G$195*POWER(GEOMEAN(1+OFFSET(Portfolio_Math!AC$97,$C$195,0,$C282-$C$196,1))/GEOMEAN(1+OFFSET(Portfolio_Math!$AG$97,$C$195,0,$C282-$C$196,1)), 1+ROW()-ROW(G$197)), NA())</f>
        <v>#N/A</v>
      </c>
      <c r="H282" s="643" t="e">
        <f t="array" aca="1" ref="H282" ca="1">IF(AND(ISNUMBER($C282), H$196), H$195*POWER(GEOMEAN(1+OFFSET(Portfolio_Math!AD$97,$C$195,0,$C282-$C$196,1))/GEOMEAN(1+OFFSET(Portfolio_Math!$AG$97,$C$195,0,$C282-$C$196,1)), 1+ROW()-ROW(H$197)), NA())</f>
        <v>#N/A</v>
      </c>
      <c r="I282" s="643" t="e">
        <f t="array" aca="1" ref="I282" ca="1">IF(AND(ISNUMBER($C282), I$196), I$195*POWER(GEOMEAN(1+OFFSET(Portfolio_Math!AE$97,$C$195,0,$C282-$C$196,1))/GEOMEAN(1+OFFSET(Portfolio_Math!$AG$97,$C$195,0,$C282-$C$196,1)), 1+ROW()-ROW(I$197)), NA())</f>
        <v>#N/A</v>
      </c>
      <c r="J282" s="642"/>
      <c r="K282" s="643" t="e">
        <f t="array" aca="1" ref="K282" ca="1">IF(AND(ISNUMBER($C282), K$196), K$195*POWER(GEOMEAN(1+OFFSET(Portfolio_Math!AG$97,$C$195,0,$C282-$C$196,1))/GEOMEAN(1+OFFSET(Portfolio_Math!$AG$97,$C$195,0,$C282-$C$196,1)), 1+ROW()-ROW(K$197)), NA())</f>
        <v>#N/A</v>
      </c>
      <c r="O282" s="165" t="e">
        <f t="shared" si="24"/>
        <v>#N/A</v>
      </c>
      <c r="Q282" s="643" t="e">
        <f t="array" aca="1" ref="Q282" ca="1">IF(AND(ISNUMBER($O282), Q$196), Q$195*POWER(GEOMEAN(1+OFFSET(Portfolio_Math!AM$97,$O$195,0,$O282-$O$196,1))/GEOMEAN(1+OFFSET(Portfolio_Math!$AS$97,$O$195,0,$O282-$O$196,1)), 1+ROW()-ROW(Q$197)), NA())</f>
        <v>#N/A</v>
      </c>
      <c r="R282" s="643" t="e">
        <f t="array" aca="1" ref="R282" ca="1">IF(AND(ISNUMBER($O282), R$196), R$195*POWER(GEOMEAN(1+OFFSET(Portfolio_Math!AN$97,$O$195,0,$O282-$O$196,1))/GEOMEAN(1+OFFSET(Portfolio_Math!$AS$97,$O$195,0,$O282-$O$196,1)), 1+ROW()-ROW(R$197)), NA())</f>
        <v>#N/A</v>
      </c>
      <c r="S282" s="643" t="e">
        <f t="array" aca="1" ref="S282" ca="1">IF(AND(ISNUMBER($O282), S$196), S$195*POWER(GEOMEAN(1+OFFSET(Portfolio_Math!AO$97,$O$195,0,$O282-$O$196,1))/GEOMEAN(1+OFFSET(Portfolio_Math!$AS$97,$O$195,0,$O282-$O$196,1)), 1+ROW()-ROW(S$197)), NA())</f>
        <v>#N/A</v>
      </c>
      <c r="T282" s="643" t="e">
        <f t="array" aca="1" ref="T282" ca="1">IF(AND(ISNUMBER($O282), T$196), T$195*POWER(GEOMEAN(1+OFFSET(Portfolio_Math!AP$97,$O$195,0,$O282-$O$196,1))/GEOMEAN(1+OFFSET(Portfolio_Math!$AS$97,$O$195,0,$O282-$O$196,1)), 1+ROW()-ROW(T$197)), NA())</f>
        <v>#N/A</v>
      </c>
      <c r="U282" s="643" t="e">
        <f t="array" aca="1" ref="U282" ca="1">IF(AND(ISNUMBER($O282), U$196), U$195*POWER(GEOMEAN(1+OFFSET(Portfolio_Math!AQ$97,$O$195,0,$O282-$O$196,1))/GEOMEAN(1+OFFSET(Portfolio_Math!$AS$97,$O$195,0,$O282-$O$196,1)), 1+ROW()-ROW(U$197)), NA())</f>
        <v>#N/A</v>
      </c>
      <c r="V282" s="644"/>
      <c r="W282" s="643" t="e">
        <f t="array" aca="1" ref="W282" ca="1">IF(AND(ISNUMBER($O282), W$196), W$195*POWER(GEOMEAN(1+OFFSET(Portfolio_Math!AS$97,$O$195,0,$O282-$O$196,1))/GEOMEAN(1+OFFSET(Portfolio_Math!$AS$97,$O$195,0,$O282-$O$196,1)), 1+ROW()-ROW(W$197)), NA())</f>
        <v>#N/A</v>
      </c>
    </row>
    <row r="283" spans="3:23" ht="13" customHeight="1">
      <c r="C283" s="165" t="e">
        <f t="shared" si="23"/>
        <v>#N/A</v>
      </c>
      <c r="E283" s="643" t="e">
        <f t="array" aca="1" ref="E283" ca="1">IF(AND(ISNUMBER($C283), E$196), E$195*POWER(GEOMEAN(1+OFFSET(Portfolio_Math!AA$97,$C$195,0,$C283-$C$196,1))/GEOMEAN(1+OFFSET(Portfolio_Math!$AG$97,$C$195,0,$C283-$C$196,1)), 1+ROW()-ROW(E$197)), NA())</f>
        <v>#N/A</v>
      </c>
      <c r="F283" s="643" t="e">
        <f t="array" aca="1" ref="F283" ca="1">IF(AND(ISNUMBER($C283), F$196), F$195*POWER(GEOMEAN(1+OFFSET(Portfolio_Math!AB$97,$C$195,0,$C283-$C$196,1))/GEOMEAN(1+OFFSET(Portfolio_Math!$AG$97,$C$195,0,$C283-$C$196,1)), 1+ROW()-ROW(F$197)), NA())</f>
        <v>#N/A</v>
      </c>
      <c r="G283" s="643" t="e">
        <f t="array" aca="1" ref="G283" ca="1">IF(AND(ISNUMBER($C283), G$196), G$195*POWER(GEOMEAN(1+OFFSET(Portfolio_Math!AC$97,$C$195,0,$C283-$C$196,1))/GEOMEAN(1+OFFSET(Portfolio_Math!$AG$97,$C$195,0,$C283-$C$196,1)), 1+ROW()-ROW(G$197)), NA())</f>
        <v>#N/A</v>
      </c>
      <c r="H283" s="643" t="e">
        <f t="array" aca="1" ref="H283" ca="1">IF(AND(ISNUMBER($C283), H$196), H$195*POWER(GEOMEAN(1+OFFSET(Portfolio_Math!AD$97,$C$195,0,$C283-$C$196,1))/GEOMEAN(1+OFFSET(Portfolio_Math!$AG$97,$C$195,0,$C283-$C$196,1)), 1+ROW()-ROW(H$197)), NA())</f>
        <v>#N/A</v>
      </c>
      <c r="I283" s="643" t="e">
        <f t="array" aca="1" ref="I283" ca="1">IF(AND(ISNUMBER($C283), I$196), I$195*POWER(GEOMEAN(1+OFFSET(Portfolio_Math!AE$97,$C$195,0,$C283-$C$196,1))/GEOMEAN(1+OFFSET(Portfolio_Math!$AG$97,$C$195,0,$C283-$C$196,1)), 1+ROW()-ROW(I$197)), NA())</f>
        <v>#N/A</v>
      </c>
      <c r="J283" s="642"/>
      <c r="K283" s="643" t="e">
        <f t="array" aca="1" ref="K283" ca="1">IF(AND(ISNUMBER($C283), K$196), K$195*POWER(GEOMEAN(1+OFFSET(Portfolio_Math!AG$97,$C$195,0,$C283-$C$196,1))/GEOMEAN(1+OFFSET(Portfolio_Math!$AG$97,$C$195,0,$C283-$C$196,1)), 1+ROW()-ROW(K$197)), NA())</f>
        <v>#N/A</v>
      </c>
      <c r="O283" s="165" t="e">
        <f t="shared" si="24"/>
        <v>#N/A</v>
      </c>
      <c r="Q283" s="643" t="e">
        <f t="array" aca="1" ref="Q283" ca="1">IF(AND(ISNUMBER($O283), Q$196), Q$195*POWER(GEOMEAN(1+OFFSET(Portfolio_Math!AM$97,$O$195,0,$O283-$O$196,1))/GEOMEAN(1+OFFSET(Portfolio_Math!$AS$97,$O$195,0,$O283-$O$196,1)), 1+ROW()-ROW(Q$197)), NA())</f>
        <v>#N/A</v>
      </c>
      <c r="R283" s="643" t="e">
        <f t="array" aca="1" ref="R283" ca="1">IF(AND(ISNUMBER($O283), R$196), R$195*POWER(GEOMEAN(1+OFFSET(Portfolio_Math!AN$97,$O$195,0,$O283-$O$196,1))/GEOMEAN(1+OFFSET(Portfolio_Math!$AS$97,$O$195,0,$O283-$O$196,1)), 1+ROW()-ROW(R$197)), NA())</f>
        <v>#N/A</v>
      </c>
      <c r="S283" s="643" t="e">
        <f t="array" aca="1" ref="S283" ca="1">IF(AND(ISNUMBER($O283), S$196), S$195*POWER(GEOMEAN(1+OFFSET(Portfolio_Math!AO$97,$O$195,0,$O283-$O$196,1))/GEOMEAN(1+OFFSET(Portfolio_Math!$AS$97,$O$195,0,$O283-$O$196,1)), 1+ROW()-ROW(S$197)), NA())</f>
        <v>#N/A</v>
      </c>
      <c r="T283" s="643" t="e">
        <f t="array" aca="1" ref="T283" ca="1">IF(AND(ISNUMBER($O283), T$196), T$195*POWER(GEOMEAN(1+OFFSET(Portfolio_Math!AP$97,$O$195,0,$O283-$O$196,1))/GEOMEAN(1+OFFSET(Portfolio_Math!$AS$97,$O$195,0,$O283-$O$196,1)), 1+ROW()-ROW(T$197)), NA())</f>
        <v>#N/A</v>
      </c>
      <c r="U283" s="643" t="e">
        <f t="array" aca="1" ref="U283" ca="1">IF(AND(ISNUMBER($O283), U$196), U$195*POWER(GEOMEAN(1+OFFSET(Portfolio_Math!AQ$97,$O$195,0,$O283-$O$196,1))/GEOMEAN(1+OFFSET(Portfolio_Math!$AS$97,$O$195,0,$O283-$O$196,1)), 1+ROW()-ROW(U$197)), NA())</f>
        <v>#N/A</v>
      </c>
      <c r="V283" s="644"/>
      <c r="W283" s="643" t="e">
        <f t="array" aca="1" ref="W283" ca="1">IF(AND(ISNUMBER($O283), W$196), W$195*POWER(GEOMEAN(1+OFFSET(Portfolio_Math!AS$97,$O$195,0,$O283-$O$196,1))/GEOMEAN(1+OFFSET(Portfolio_Math!$AS$97,$O$195,0,$O283-$O$196,1)), 1+ROW()-ROW(W$197)), NA())</f>
        <v>#N/A</v>
      </c>
    </row>
    <row r="284" spans="3:23" ht="13" customHeight="1">
      <c r="C284" s="165" t="e">
        <f t="shared" si="23"/>
        <v>#N/A</v>
      </c>
      <c r="E284" s="643" t="e">
        <f t="array" aca="1" ref="E284" ca="1">IF(AND(ISNUMBER($C284), E$196), E$195*POWER(GEOMEAN(1+OFFSET(Portfolio_Math!AA$97,$C$195,0,$C284-$C$196,1))/GEOMEAN(1+OFFSET(Portfolio_Math!$AG$97,$C$195,0,$C284-$C$196,1)), 1+ROW()-ROW(E$197)), NA())</f>
        <v>#N/A</v>
      </c>
      <c r="F284" s="643" t="e">
        <f t="array" aca="1" ref="F284" ca="1">IF(AND(ISNUMBER($C284), F$196), F$195*POWER(GEOMEAN(1+OFFSET(Portfolio_Math!AB$97,$C$195,0,$C284-$C$196,1))/GEOMEAN(1+OFFSET(Portfolio_Math!$AG$97,$C$195,0,$C284-$C$196,1)), 1+ROW()-ROW(F$197)), NA())</f>
        <v>#N/A</v>
      </c>
      <c r="G284" s="643" t="e">
        <f t="array" aca="1" ref="G284" ca="1">IF(AND(ISNUMBER($C284), G$196), G$195*POWER(GEOMEAN(1+OFFSET(Portfolio_Math!AC$97,$C$195,0,$C284-$C$196,1))/GEOMEAN(1+OFFSET(Portfolio_Math!$AG$97,$C$195,0,$C284-$C$196,1)), 1+ROW()-ROW(G$197)), NA())</f>
        <v>#N/A</v>
      </c>
      <c r="H284" s="643" t="e">
        <f t="array" aca="1" ref="H284" ca="1">IF(AND(ISNUMBER($C284), H$196), H$195*POWER(GEOMEAN(1+OFFSET(Portfolio_Math!AD$97,$C$195,0,$C284-$C$196,1))/GEOMEAN(1+OFFSET(Portfolio_Math!$AG$97,$C$195,0,$C284-$C$196,1)), 1+ROW()-ROW(H$197)), NA())</f>
        <v>#N/A</v>
      </c>
      <c r="I284" s="643" t="e">
        <f t="array" aca="1" ref="I284" ca="1">IF(AND(ISNUMBER($C284), I$196), I$195*POWER(GEOMEAN(1+OFFSET(Portfolio_Math!AE$97,$C$195,0,$C284-$C$196,1))/GEOMEAN(1+OFFSET(Portfolio_Math!$AG$97,$C$195,0,$C284-$C$196,1)), 1+ROW()-ROW(I$197)), NA())</f>
        <v>#N/A</v>
      </c>
      <c r="J284" s="642"/>
      <c r="K284" s="643" t="e">
        <f t="array" aca="1" ref="K284" ca="1">IF(AND(ISNUMBER($C284), K$196), K$195*POWER(GEOMEAN(1+OFFSET(Portfolio_Math!AG$97,$C$195,0,$C284-$C$196,1))/GEOMEAN(1+OFFSET(Portfolio_Math!$AG$97,$C$195,0,$C284-$C$196,1)), 1+ROW()-ROW(K$197)), NA())</f>
        <v>#N/A</v>
      </c>
      <c r="O284" s="165" t="e">
        <f t="shared" si="24"/>
        <v>#N/A</v>
      </c>
      <c r="Q284" s="643" t="e">
        <f t="array" aca="1" ref="Q284" ca="1">IF(AND(ISNUMBER($O284), Q$196), Q$195*POWER(GEOMEAN(1+OFFSET(Portfolio_Math!AM$97,$O$195,0,$O284-$O$196,1))/GEOMEAN(1+OFFSET(Portfolio_Math!$AS$97,$O$195,0,$O284-$O$196,1)), 1+ROW()-ROW(Q$197)), NA())</f>
        <v>#N/A</v>
      </c>
      <c r="R284" s="643" t="e">
        <f t="array" aca="1" ref="R284" ca="1">IF(AND(ISNUMBER($O284), R$196), R$195*POWER(GEOMEAN(1+OFFSET(Portfolio_Math!AN$97,$O$195,0,$O284-$O$196,1))/GEOMEAN(1+OFFSET(Portfolio_Math!$AS$97,$O$195,0,$O284-$O$196,1)), 1+ROW()-ROW(R$197)), NA())</f>
        <v>#N/A</v>
      </c>
      <c r="S284" s="643" t="e">
        <f t="array" aca="1" ref="S284" ca="1">IF(AND(ISNUMBER($O284), S$196), S$195*POWER(GEOMEAN(1+OFFSET(Portfolio_Math!AO$97,$O$195,0,$O284-$O$196,1))/GEOMEAN(1+OFFSET(Portfolio_Math!$AS$97,$O$195,0,$O284-$O$196,1)), 1+ROW()-ROW(S$197)), NA())</f>
        <v>#N/A</v>
      </c>
      <c r="T284" s="643" t="e">
        <f t="array" aca="1" ref="T284" ca="1">IF(AND(ISNUMBER($O284), T$196), T$195*POWER(GEOMEAN(1+OFFSET(Portfolio_Math!AP$97,$O$195,0,$O284-$O$196,1))/GEOMEAN(1+OFFSET(Portfolio_Math!$AS$97,$O$195,0,$O284-$O$196,1)), 1+ROW()-ROW(T$197)), NA())</f>
        <v>#N/A</v>
      </c>
      <c r="U284" s="643" t="e">
        <f t="array" aca="1" ref="U284" ca="1">IF(AND(ISNUMBER($O284), U$196), U$195*POWER(GEOMEAN(1+OFFSET(Portfolio_Math!AQ$97,$O$195,0,$O284-$O$196,1))/GEOMEAN(1+OFFSET(Portfolio_Math!$AS$97,$O$195,0,$O284-$O$196,1)), 1+ROW()-ROW(U$197)), NA())</f>
        <v>#N/A</v>
      </c>
      <c r="V284" s="644"/>
      <c r="W284" s="643" t="e">
        <f t="array" aca="1" ref="W284" ca="1">IF(AND(ISNUMBER($O284), W$196), W$195*POWER(GEOMEAN(1+OFFSET(Portfolio_Math!AS$97,$O$195,0,$O284-$O$196,1))/GEOMEAN(1+OFFSET(Portfolio_Math!$AS$97,$O$195,0,$O284-$O$196,1)), 1+ROW()-ROW(W$197)), NA())</f>
        <v>#N/A</v>
      </c>
    </row>
    <row r="285" spans="3:23" ht="13" customHeight="1">
      <c r="C285" s="165" t="e">
        <f t="shared" si="23"/>
        <v>#N/A</v>
      </c>
      <c r="E285" s="643" t="e">
        <f t="array" aca="1" ref="E285" ca="1">IF(AND(ISNUMBER($C285), E$196), E$195*POWER(GEOMEAN(1+OFFSET(Portfolio_Math!AA$97,$C$195,0,$C285-$C$196,1))/GEOMEAN(1+OFFSET(Portfolio_Math!$AG$97,$C$195,0,$C285-$C$196,1)), 1+ROW()-ROW(E$197)), NA())</f>
        <v>#N/A</v>
      </c>
      <c r="F285" s="643" t="e">
        <f t="array" aca="1" ref="F285" ca="1">IF(AND(ISNUMBER($C285), F$196), F$195*POWER(GEOMEAN(1+OFFSET(Portfolio_Math!AB$97,$C$195,0,$C285-$C$196,1))/GEOMEAN(1+OFFSET(Portfolio_Math!$AG$97,$C$195,0,$C285-$C$196,1)), 1+ROW()-ROW(F$197)), NA())</f>
        <v>#N/A</v>
      </c>
      <c r="G285" s="643" t="e">
        <f t="array" aca="1" ref="G285" ca="1">IF(AND(ISNUMBER($C285), G$196), G$195*POWER(GEOMEAN(1+OFFSET(Portfolio_Math!AC$97,$C$195,0,$C285-$C$196,1))/GEOMEAN(1+OFFSET(Portfolio_Math!$AG$97,$C$195,0,$C285-$C$196,1)), 1+ROW()-ROW(G$197)), NA())</f>
        <v>#N/A</v>
      </c>
      <c r="H285" s="643" t="e">
        <f t="array" aca="1" ref="H285" ca="1">IF(AND(ISNUMBER($C285), H$196), H$195*POWER(GEOMEAN(1+OFFSET(Portfolio_Math!AD$97,$C$195,0,$C285-$C$196,1))/GEOMEAN(1+OFFSET(Portfolio_Math!$AG$97,$C$195,0,$C285-$C$196,1)), 1+ROW()-ROW(H$197)), NA())</f>
        <v>#N/A</v>
      </c>
      <c r="I285" s="643" t="e">
        <f t="array" aca="1" ref="I285" ca="1">IF(AND(ISNUMBER($C285), I$196), I$195*POWER(GEOMEAN(1+OFFSET(Portfolio_Math!AE$97,$C$195,0,$C285-$C$196,1))/GEOMEAN(1+OFFSET(Portfolio_Math!$AG$97,$C$195,0,$C285-$C$196,1)), 1+ROW()-ROW(I$197)), NA())</f>
        <v>#N/A</v>
      </c>
      <c r="J285" s="642"/>
      <c r="K285" s="643" t="e">
        <f t="array" aca="1" ref="K285" ca="1">IF(AND(ISNUMBER($C285), K$196), K$195*POWER(GEOMEAN(1+OFFSET(Portfolio_Math!AG$97,$C$195,0,$C285-$C$196,1))/GEOMEAN(1+OFFSET(Portfolio_Math!$AG$97,$C$195,0,$C285-$C$196,1)), 1+ROW()-ROW(K$197)), NA())</f>
        <v>#N/A</v>
      </c>
      <c r="O285" s="165" t="e">
        <f t="shared" si="24"/>
        <v>#N/A</v>
      </c>
      <c r="Q285" s="643" t="e">
        <f t="array" aca="1" ref="Q285" ca="1">IF(AND(ISNUMBER($O285), Q$196), Q$195*POWER(GEOMEAN(1+OFFSET(Portfolio_Math!AM$97,$O$195,0,$O285-$O$196,1))/GEOMEAN(1+OFFSET(Portfolio_Math!$AS$97,$O$195,0,$O285-$O$196,1)), 1+ROW()-ROW(Q$197)), NA())</f>
        <v>#N/A</v>
      </c>
      <c r="R285" s="643" t="e">
        <f t="array" aca="1" ref="R285" ca="1">IF(AND(ISNUMBER($O285), R$196), R$195*POWER(GEOMEAN(1+OFFSET(Portfolio_Math!AN$97,$O$195,0,$O285-$O$196,1))/GEOMEAN(1+OFFSET(Portfolio_Math!$AS$97,$O$195,0,$O285-$O$196,1)), 1+ROW()-ROW(R$197)), NA())</f>
        <v>#N/A</v>
      </c>
      <c r="S285" s="643" t="e">
        <f t="array" aca="1" ref="S285" ca="1">IF(AND(ISNUMBER($O285), S$196), S$195*POWER(GEOMEAN(1+OFFSET(Portfolio_Math!AO$97,$O$195,0,$O285-$O$196,1))/GEOMEAN(1+OFFSET(Portfolio_Math!$AS$97,$O$195,0,$O285-$O$196,1)), 1+ROW()-ROW(S$197)), NA())</f>
        <v>#N/A</v>
      </c>
      <c r="T285" s="643" t="e">
        <f t="array" aca="1" ref="T285" ca="1">IF(AND(ISNUMBER($O285), T$196), T$195*POWER(GEOMEAN(1+OFFSET(Portfolio_Math!AP$97,$O$195,0,$O285-$O$196,1))/GEOMEAN(1+OFFSET(Portfolio_Math!$AS$97,$O$195,0,$O285-$O$196,1)), 1+ROW()-ROW(T$197)), NA())</f>
        <v>#N/A</v>
      </c>
      <c r="U285" s="643" t="e">
        <f t="array" aca="1" ref="U285" ca="1">IF(AND(ISNUMBER($O285), U$196), U$195*POWER(GEOMEAN(1+OFFSET(Portfolio_Math!AQ$97,$O$195,0,$O285-$O$196,1))/GEOMEAN(1+OFFSET(Portfolio_Math!$AS$97,$O$195,0,$O285-$O$196,1)), 1+ROW()-ROW(U$197)), NA())</f>
        <v>#N/A</v>
      </c>
      <c r="V285" s="644"/>
      <c r="W285" s="643" t="e">
        <f t="array" aca="1" ref="W285" ca="1">IF(AND(ISNUMBER($O285), W$196), W$195*POWER(GEOMEAN(1+OFFSET(Portfolio_Math!AS$97,$O$195,0,$O285-$O$196,1))/GEOMEAN(1+OFFSET(Portfolio_Math!$AS$97,$O$195,0,$O285-$O$196,1)), 1+ROW()-ROW(W$197)), NA())</f>
        <v>#N/A</v>
      </c>
    </row>
    <row r="286" spans="3:23" ht="13" customHeight="1">
      <c r="C286" s="165" t="e">
        <f t="shared" si="23"/>
        <v>#N/A</v>
      </c>
      <c r="E286" s="643" t="e">
        <f t="array" aca="1" ref="E286" ca="1">IF(AND(ISNUMBER($C286), E$196), E$195*POWER(GEOMEAN(1+OFFSET(Portfolio_Math!AA$97,$C$195,0,$C286-$C$196,1))/GEOMEAN(1+OFFSET(Portfolio_Math!$AG$97,$C$195,0,$C286-$C$196,1)), 1+ROW()-ROW(E$197)), NA())</f>
        <v>#N/A</v>
      </c>
      <c r="F286" s="643" t="e">
        <f t="array" aca="1" ref="F286" ca="1">IF(AND(ISNUMBER($C286), F$196), F$195*POWER(GEOMEAN(1+OFFSET(Portfolio_Math!AB$97,$C$195,0,$C286-$C$196,1))/GEOMEAN(1+OFFSET(Portfolio_Math!$AG$97,$C$195,0,$C286-$C$196,1)), 1+ROW()-ROW(F$197)), NA())</f>
        <v>#N/A</v>
      </c>
      <c r="G286" s="643" t="e">
        <f t="array" aca="1" ref="G286" ca="1">IF(AND(ISNUMBER($C286), G$196), G$195*POWER(GEOMEAN(1+OFFSET(Portfolio_Math!AC$97,$C$195,0,$C286-$C$196,1))/GEOMEAN(1+OFFSET(Portfolio_Math!$AG$97,$C$195,0,$C286-$C$196,1)), 1+ROW()-ROW(G$197)), NA())</f>
        <v>#N/A</v>
      </c>
      <c r="H286" s="643" t="e">
        <f t="array" aca="1" ref="H286" ca="1">IF(AND(ISNUMBER($C286), H$196), H$195*POWER(GEOMEAN(1+OFFSET(Portfolio_Math!AD$97,$C$195,0,$C286-$C$196,1))/GEOMEAN(1+OFFSET(Portfolio_Math!$AG$97,$C$195,0,$C286-$C$196,1)), 1+ROW()-ROW(H$197)), NA())</f>
        <v>#N/A</v>
      </c>
      <c r="I286" s="643" t="e">
        <f t="array" aca="1" ref="I286" ca="1">IF(AND(ISNUMBER($C286), I$196), I$195*POWER(GEOMEAN(1+OFFSET(Portfolio_Math!AE$97,$C$195,0,$C286-$C$196,1))/GEOMEAN(1+OFFSET(Portfolio_Math!$AG$97,$C$195,0,$C286-$C$196,1)), 1+ROW()-ROW(I$197)), NA())</f>
        <v>#N/A</v>
      </c>
      <c r="J286" s="642"/>
      <c r="K286" s="643" t="e">
        <f t="array" aca="1" ref="K286" ca="1">IF(AND(ISNUMBER($C286), K$196), K$195*POWER(GEOMEAN(1+OFFSET(Portfolio_Math!AG$97,$C$195,0,$C286-$C$196,1))/GEOMEAN(1+OFFSET(Portfolio_Math!$AG$97,$C$195,0,$C286-$C$196,1)), 1+ROW()-ROW(K$197)), NA())</f>
        <v>#N/A</v>
      </c>
      <c r="O286" s="165" t="e">
        <f t="shared" si="24"/>
        <v>#N/A</v>
      </c>
      <c r="Q286" s="643" t="e">
        <f t="array" aca="1" ref="Q286" ca="1">IF(AND(ISNUMBER($O286), Q$196), Q$195*POWER(GEOMEAN(1+OFFSET(Portfolio_Math!AM$97,$O$195,0,$O286-$O$196,1))/GEOMEAN(1+OFFSET(Portfolio_Math!$AS$97,$O$195,0,$O286-$O$196,1)), 1+ROW()-ROW(Q$197)), NA())</f>
        <v>#N/A</v>
      </c>
      <c r="R286" s="643" t="e">
        <f t="array" aca="1" ref="R286" ca="1">IF(AND(ISNUMBER($O286), R$196), R$195*POWER(GEOMEAN(1+OFFSET(Portfolio_Math!AN$97,$O$195,0,$O286-$O$196,1))/GEOMEAN(1+OFFSET(Portfolio_Math!$AS$97,$O$195,0,$O286-$O$196,1)), 1+ROW()-ROW(R$197)), NA())</f>
        <v>#N/A</v>
      </c>
      <c r="S286" s="643" t="e">
        <f t="array" aca="1" ref="S286" ca="1">IF(AND(ISNUMBER($O286), S$196), S$195*POWER(GEOMEAN(1+OFFSET(Portfolio_Math!AO$97,$O$195,0,$O286-$O$196,1))/GEOMEAN(1+OFFSET(Portfolio_Math!$AS$97,$O$195,0,$O286-$O$196,1)), 1+ROW()-ROW(S$197)), NA())</f>
        <v>#N/A</v>
      </c>
      <c r="T286" s="643" t="e">
        <f t="array" aca="1" ref="T286" ca="1">IF(AND(ISNUMBER($O286), T$196), T$195*POWER(GEOMEAN(1+OFFSET(Portfolio_Math!AP$97,$O$195,0,$O286-$O$196,1))/GEOMEAN(1+OFFSET(Portfolio_Math!$AS$97,$O$195,0,$O286-$O$196,1)), 1+ROW()-ROW(T$197)), NA())</f>
        <v>#N/A</v>
      </c>
      <c r="U286" s="643" t="e">
        <f t="array" aca="1" ref="U286" ca="1">IF(AND(ISNUMBER($O286), U$196), U$195*POWER(GEOMEAN(1+OFFSET(Portfolio_Math!AQ$97,$O$195,0,$O286-$O$196,1))/GEOMEAN(1+OFFSET(Portfolio_Math!$AS$97,$O$195,0,$O286-$O$196,1)), 1+ROW()-ROW(U$197)), NA())</f>
        <v>#N/A</v>
      </c>
      <c r="V286" s="644"/>
      <c r="W286" s="643" t="e">
        <f t="array" aca="1" ref="W286" ca="1">IF(AND(ISNUMBER($O286), W$196), W$195*POWER(GEOMEAN(1+OFFSET(Portfolio_Math!AS$97,$O$195,0,$O286-$O$196,1))/GEOMEAN(1+OFFSET(Portfolio_Math!$AS$97,$O$195,0,$O286-$O$196,1)), 1+ROW()-ROW(W$197)), NA())</f>
        <v>#N/A</v>
      </c>
    </row>
    <row r="287" spans="3:23" ht="13" customHeight="1">
      <c r="C287" s="165" t="e">
        <f t="shared" si="23"/>
        <v>#N/A</v>
      </c>
      <c r="E287" s="643" t="e">
        <f t="array" aca="1" ref="E287" ca="1">IF(AND(ISNUMBER($C287), E$196), E$195*POWER(GEOMEAN(1+OFFSET(Portfolio_Math!AA$97,$C$195,0,$C287-$C$196,1))/GEOMEAN(1+OFFSET(Portfolio_Math!$AG$97,$C$195,0,$C287-$C$196,1)), 1+ROW()-ROW(E$197)), NA())</f>
        <v>#N/A</v>
      </c>
      <c r="F287" s="643" t="e">
        <f t="array" aca="1" ref="F287" ca="1">IF(AND(ISNUMBER($C287), F$196), F$195*POWER(GEOMEAN(1+OFFSET(Portfolio_Math!AB$97,$C$195,0,$C287-$C$196,1))/GEOMEAN(1+OFFSET(Portfolio_Math!$AG$97,$C$195,0,$C287-$C$196,1)), 1+ROW()-ROW(F$197)), NA())</f>
        <v>#N/A</v>
      </c>
      <c r="G287" s="643" t="e">
        <f t="array" aca="1" ref="G287" ca="1">IF(AND(ISNUMBER($C287), G$196), G$195*POWER(GEOMEAN(1+OFFSET(Portfolio_Math!AC$97,$C$195,0,$C287-$C$196,1))/GEOMEAN(1+OFFSET(Portfolio_Math!$AG$97,$C$195,0,$C287-$C$196,1)), 1+ROW()-ROW(G$197)), NA())</f>
        <v>#N/A</v>
      </c>
      <c r="H287" s="643" t="e">
        <f t="array" aca="1" ref="H287" ca="1">IF(AND(ISNUMBER($C287), H$196), H$195*POWER(GEOMEAN(1+OFFSET(Portfolio_Math!AD$97,$C$195,0,$C287-$C$196,1))/GEOMEAN(1+OFFSET(Portfolio_Math!$AG$97,$C$195,0,$C287-$C$196,1)), 1+ROW()-ROW(H$197)), NA())</f>
        <v>#N/A</v>
      </c>
      <c r="I287" s="643" t="e">
        <f t="array" aca="1" ref="I287" ca="1">IF(AND(ISNUMBER($C287), I$196), I$195*POWER(GEOMEAN(1+OFFSET(Portfolio_Math!AE$97,$C$195,0,$C287-$C$196,1))/GEOMEAN(1+OFFSET(Portfolio_Math!$AG$97,$C$195,0,$C287-$C$196,1)), 1+ROW()-ROW(I$197)), NA())</f>
        <v>#N/A</v>
      </c>
      <c r="J287" s="642"/>
      <c r="K287" s="643" t="e">
        <f t="array" aca="1" ref="K287" ca="1">IF(AND(ISNUMBER($C287), K$196), K$195*POWER(GEOMEAN(1+OFFSET(Portfolio_Math!AG$97,$C$195,0,$C287-$C$196,1))/GEOMEAN(1+OFFSET(Portfolio_Math!$AG$97,$C$195,0,$C287-$C$196,1)), 1+ROW()-ROW(K$197)), NA())</f>
        <v>#N/A</v>
      </c>
      <c r="O287" s="165" t="e">
        <f t="shared" si="24"/>
        <v>#N/A</v>
      </c>
      <c r="Q287" s="643" t="e">
        <f t="array" aca="1" ref="Q287" ca="1">IF(AND(ISNUMBER($O287), Q$196), Q$195*POWER(GEOMEAN(1+OFFSET(Portfolio_Math!AM$97,$O$195,0,$O287-$O$196,1))/GEOMEAN(1+OFFSET(Portfolio_Math!$AS$97,$O$195,0,$O287-$O$196,1)), 1+ROW()-ROW(Q$197)), NA())</f>
        <v>#N/A</v>
      </c>
      <c r="R287" s="643" t="e">
        <f t="array" aca="1" ref="R287" ca="1">IF(AND(ISNUMBER($O287), R$196), R$195*POWER(GEOMEAN(1+OFFSET(Portfolio_Math!AN$97,$O$195,0,$O287-$O$196,1))/GEOMEAN(1+OFFSET(Portfolio_Math!$AS$97,$O$195,0,$O287-$O$196,1)), 1+ROW()-ROW(R$197)), NA())</f>
        <v>#N/A</v>
      </c>
      <c r="S287" s="643" t="e">
        <f t="array" aca="1" ref="S287" ca="1">IF(AND(ISNUMBER($O287), S$196), S$195*POWER(GEOMEAN(1+OFFSET(Portfolio_Math!AO$97,$O$195,0,$O287-$O$196,1))/GEOMEAN(1+OFFSET(Portfolio_Math!$AS$97,$O$195,0,$O287-$O$196,1)), 1+ROW()-ROW(S$197)), NA())</f>
        <v>#N/A</v>
      </c>
      <c r="T287" s="643" t="e">
        <f t="array" aca="1" ref="T287" ca="1">IF(AND(ISNUMBER($O287), T$196), T$195*POWER(GEOMEAN(1+OFFSET(Portfolio_Math!AP$97,$O$195,0,$O287-$O$196,1))/GEOMEAN(1+OFFSET(Portfolio_Math!$AS$97,$O$195,0,$O287-$O$196,1)), 1+ROW()-ROW(T$197)), NA())</f>
        <v>#N/A</v>
      </c>
      <c r="U287" s="643" t="e">
        <f t="array" aca="1" ref="U287" ca="1">IF(AND(ISNUMBER($O287), U$196), U$195*POWER(GEOMEAN(1+OFFSET(Portfolio_Math!AQ$97,$O$195,0,$O287-$O$196,1))/GEOMEAN(1+OFFSET(Portfolio_Math!$AS$97,$O$195,0,$O287-$O$196,1)), 1+ROW()-ROW(U$197)), NA())</f>
        <v>#N/A</v>
      </c>
      <c r="V287" s="644"/>
      <c r="W287" s="643" t="e">
        <f t="array" aca="1" ref="W287" ca="1">IF(AND(ISNUMBER($O287), W$196), W$195*POWER(GEOMEAN(1+OFFSET(Portfolio_Math!AS$97,$O$195,0,$O287-$O$196,1))/GEOMEAN(1+OFFSET(Portfolio_Math!$AS$97,$O$195,0,$O287-$O$196,1)), 1+ROW()-ROW(W$197)), NA())</f>
        <v>#N/A</v>
      </c>
    </row>
    <row r="288" spans="3:23" ht="13" customHeight="1">
      <c r="C288" s="165" t="e">
        <f t="shared" si="23"/>
        <v>#N/A</v>
      </c>
      <c r="E288" s="643" t="e">
        <f t="array" aca="1" ref="E288" ca="1">IF(AND(ISNUMBER($C288), E$196), E$195*POWER(GEOMEAN(1+OFFSET(Portfolio_Math!AA$97,$C$195,0,$C288-$C$196,1))/GEOMEAN(1+OFFSET(Portfolio_Math!$AG$97,$C$195,0,$C288-$C$196,1)), 1+ROW()-ROW(E$197)), NA())</f>
        <v>#N/A</v>
      </c>
      <c r="F288" s="643" t="e">
        <f t="array" aca="1" ref="F288" ca="1">IF(AND(ISNUMBER($C288), F$196), F$195*POWER(GEOMEAN(1+OFFSET(Portfolio_Math!AB$97,$C$195,0,$C288-$C$196,1))/GEOMEAN(1+OFFSET(Portfolio_Math!$AG$97,$C$195,0,$C288-$C$196,1)), 1+ROW()-ROW(F$197)), NA())</f>
        <v>#N/A</v>
      </c>
      <c r="G288" s="643" t="e">
        <f t="array" aca="1" ref="G288" ca="1">IF(AND(ISNUMBER($C288), G$196), G$195*POWER(GEOMEAN(1+OFFSET(Portfolio_Math!AC$97,$C$195,0,$C288-$C$196,1))/GEOMEAN(1+OFFSET(Portfolio_Math!$AG$97,$C$195,0,$C288-$C$196,1)), 1+ROW()-ROW(G$197)), NA())</f>
        <v>#N/A</v>
      </c>
      <c r="H288" s="643" t="e">
        <f t="array" aca="1" ref="H288" ca="1">IF(AND(ISNUMBER($C288), H$196), H$195*POWER(GEOMEAN(1+OFFSET(Portfolio_Math!AD$97,$C$195,0,$C288-$C$196,1))/GEOMEAN(1+OFFSET(Portfolio_Math!$AG$97,$C$195,0,$C288-$C$196,1)), 1+ROW()-ROW(H$197)), NA())</f>
        <v>#N/A</v>
      </c>
      <c r="I288" s="643" t="e">
        <f t="array" aca="1" ref="I288" ca="1">IF(AND(ISNUMBER($C288), I$196), I$195*POWER(GEOMEAN(1+OFFSET(Portfolio_Math!AE$97,$C$195,0,$C288-$C$196,1))/GEOMEAN(1+OFFSET(Portfolio_Math!$AG$97,$C$195,0,$C288-$C$196,1)), 1+ROW()-ROW(I$197)), NA())</f>
        <v>#N/A</v>
      </c>
      <c r="J288" s="642"/>
      <c r="K288" s="643" t="e">
        <f t="array" aca="1" ref="K288" ca="1">IF(AND(ISNUMBER($C288), K$196), K$195*POWER(GEOMEAN(1+OFFSET(Portfolio_Math!AG$97,$C$195,0,$C288-$C$196,1))/GEOMEAN(1+OFFSET(Portfolio_Math!$AG$97,$C$195,0,$C288-$C$196,1)), 1+ROW()-ROW(K$197)), NA())</f>
        <v>#N/A</v>
      </c>
      <c r="O288" s="165" t="e">
        <f t="shared" si="24"/>
        <v>#N/A</v>
      </c>
      <c r="Q288" s="643" t="e">
        <f t="array" aca="1" ref="Q288" ca="1">IF(AND(ISNUMBER($O288), Q$196), Q$195*POWER(GEOMEAN(1+OFFSET(Portfolio_Math!AM$97,$O$195,0,$O288-$O$196,1))/GEOMEAN(1+OFFSET(Portfolio_Math!$AS$97,$O$195,0,$O288-$O$196,1)), 1+ROW()-ROW(Q$197)), NA())</f>
        <v>#N/A</v>
      </c>
      <c r="R288" s="643" t="e">
        <f t="array" aca="1" ref="R288" ca="1">IF(AND(ISNUMBER($O288), R$196), R$195*POWER(GEOMEAN(1+OFFSET(Portfolio_Math!AN$97,$O$195,0,$O288-$O$196,1))/GEOMEAN(1+OFFSET(Portfolio_Math!$AS$97,$O$195,0,$O288-$O$196,1)), 1+ROW()-ROW(R$197)), NA())</f>
        <v>#N/A</v>
      </c>
      <c r="S288" s="643" t="e">
        <f t="array" aca="1" ref="S288" ca="1">IF(AND(ISNUMBER($O288), S$196), S$195*POWER(GEOMEAN(1+OFFSET(Portfolio_Math!AO$97,$O$195,0,$O288-$O$196,1))/GEOMEAN(1+OFFSET(Portfolio_Math!$AS$97,$O$195,0,$O288-$O$196,1)), 1+ROW()-ROW(S$197)), NA())</f>
        <v>#N/A</v>
      </c>
      <c r="T288" s="643" t="e">
        <f t="array" aca="1" ref="T288" ca="1">IF(AND(ISNUMBER($O288), T$196), T$195*POWER(GEOMEAN(1+OFFSET(Portfolio_Math!AP$97,$O$195,0,$O288-$O$196,1))/GEOMEAN(1+OFFSET(Portfolio_Math!$AS$97,$O$195,0,$O288-$O$196,1)), 1+ROW()-ROW(T$197)), NA())</f>
        <v>#N/A</v>
      </c>
      <c r="U288" s="643" t="e">
        <f t="array" aca="1" ref="U288" ca="1">IF(AND(ISNUMBER($O288), U$196), U$195*POWER(GEOMEAN(1+OFFSET(Portfolio_Math!AQ$97,$O$195,0,$O288-$O$196,1))/GEOMEAN(1+OFFSET(Portfolio_Math!$AS$97,$O$195,0,$O288-$O$196,1)), 1+ROW()-ROW(U$197)), NA())</f>
        <v>#N/A</v>
      </c>
      <c r="V288" s="644"/>
      <c r="W288" s="643" t="e">
        <f t="array" aca="1" ref="W288" ca="1">IF(AND(ISNUMBER($O288), W$196), W$195*POWER(GEOMEAN(1+OFFSET(Portfolio_Math!AS$97,$O$195,0,$O288-$O$196,1))/GEOMEAN(1+OFFSET(Portfolio_Math!$AS$97,$O$195,0,$O288-$O$196,1)), 1+ROW()-ROW(W$197)), NA())</f>
        <v>#N/A</v>
      </c>
    </row>
    <row r="289" spans="3:23" ht="13" customHeight="1">
      <c r="C289" s="165" t="e">
        <f t="shared" si="23"/>
        <v>#N/A</v>
      </c>
      <c r="E289" s="643" t="e">
        <f t="array" aca="1" ref="E289" ca="1">IF(AND(ISNUMBER($C289), E$196), E$195*POWER(GEOMEAN(1+OFFSET(Portfolio_Math!AA$97,$C$195,0,$C289-$C$196,1))/GEOMEAN(1+OFFSET(Portfolio_Math!$AG$97,$C$195,0,$C289-$C$196,1)), 1+ROW()-ROW(E$197)), NA())</f>
        <v>#N/A</v>
      </c>
      <c r="F289" s="643" t="e">
        <f t="array" aca="1" ref="F289" ca="1">IF(AND(ISNUMBER($C289), F$196), F$195*POWER(GEOMEAN(1+OFFSET(Portfolio_Math!AB$97,$C$195,0,$C289-$C$196,1))/GEOMEAN(1+OFFSET(Portfolio_Math!$AG$97,$C$195,0,$C289-$C$196,1)), 1+ROW()-ROW(F$197)), NA())</f>
        <v>#N/A</v>
      </c>
      <c r="G289" s="643" t="e">
        <f t="array" aca="1" ref="G289" ca="1">IF(AND(ISNUMBER($C289), G$196), G$195*POWER(GEOMEAN(1+OFFSET(Portfolio_Math!AC$97,$C$195,0,$C289-$C$196,1))/GEOMEAN(1+OFFSET(Portfolio_Math!$AG$97,$C$195,0,$C289-$C$196,1)), 1+ROW()-ROW(G$197)), NA())</f>
        <v>#N/A</v>
      </c>
      <c r="H289" s="643" t="e">
        <f t="array" aca="1" ref="H289" ca="1">IF(AND(ISNUMBER($C289), H$196), H$195*POWER(GEOMEAN(1+OFFSET(Portfolio_Math!AD$97,$C$195,0,$C289-$C$196,1))/GEOMEAN(1+OFFSET(Portfolio_Math!$AG$97,$C$195,0,$C289-$C$196,1)), 1+ROW()-ROW(H$197)), NA())</f>
        <v>#N/A</v>
      </c>
      <c r="I289" s="643" t="e">
        <f t="array" aca="1" ref="I289" ca="1">IF(AND(ISNUMBER($C289), I$196), I$195*POWER(GEOMEAN(1+OFFSET(Portfolio_Math!AE$97,$C$195,0,$C289-$C$196,1))/GEOMEAN(1+OFFSET(Portfolio_Math!$AG$97,$C$195,0,$C289-$C$196,1)), 1+ROW()-ROW(I$197)), NA())</f>
        <v>#N/A</v>
      </c>
      <c r="J289" s="642"/>
      <c r="K289" s="643" t="e">
        <f t="array" aca="1" ref="K289" ca="1">IF(AND(ISNUMBER($C289), K$196), K$195*POWER(GEOMEAN(1+OFFSET(Portfolio_Math!AG$97,$C$195,0,$C289-$C$196,1))/GEOMEAN(1+OFFSET(Portfolio_Math!$AG$97,$C$195,0,$C289-$C$196,1)), 1+ROW()-ROW(K$197)), NA())</f>
        <v>#N/A</v>
      </c>
      <c r="O289" s="165" t="e">
        <f t="shared" si="24"/>
        <v>#N/A</v>
      </c>
      <c r="Q289" s="643" t="e">
        <f t="array" aca="1" ref="Q289" ca="1">IF(AND(ISNUMBER($O289), Q$196), Q$195*POWER(GEOMEAN(1+OFFSET(Portfolio_Math!AM$97,$O$195,0,$O289-$O$196,1))/GEOMEAN(1+OFFSET(Portfolio_Math!$AS$97,$O$195,0,$O289-$O$196,1)), 1+ROW()-ROW(Q$197)), NA())</f>
        <v>#N/A</v>
      </c>
      <c r="R289" s="643" t="e">
        <f t="array" aca="1" ref="R289" ca="1">IF(AND(ISNUMBER($O289), R$196), R$195*POWER(GEOMEAN(1+OFFSET(Portfolio_Math!AN$97,$O$195,0,$O289-$O$196,1))/GEOMEAN(1+OFFSET(Portfolio_Math!$AS$97,$O$195,0,$O289-$O$196,1)), 1+ROW()-ROW(R$197)), NA())</f>
        <v>#N/A</v>
      </c>
      <c r="S289" s="643" t="e">
        <f t="array" aca="1" ref="S289" ca="1">IF(AND(ISNUMBER($O289), S$196), S$195*POWER(GEOMEAN(1+OFFSET(Portfolio_Math!AO$97,$O$195,0,$O289-$O$196,1))/GEOMEAN(1+OFFSET(Portfolio_Math!$AS$97,$O$195,0,$O289-$O$196,1)), 1+ROW()-ROW(S$197)), NA())</f>
        <v>#N/A</v>
      </c>
      <c r="T289" s="643" t="e">
        <f t="array" aca="1" ref="T289" ca="1">IF(AND(ISNUMBER($O289), T$196), T$195*POWER(GEOMEAN(1+OFFSET(Portfolio_Math!AP$97,$O$195,0,$O289-$O$196,1))/GEOMEAN(1+OFFSET(Portfolio_Math!$AS$97,$O$195,0,$O289-$O$196,1)), 1+ROW()-ROW(T$197)), NA())</f>
        <v>#N/A</v>
      </c>
      <c r="U289" s="643" t="e">
        <f t="array" aca="1" ref="U289" ca="1">IF(AND(ISNUMBER($O289), U$196), U$195*POWER(GEOMEAN(1+OFFSET(Portfolio_Math!AQ$97,$O$195,0,$O289-$O$196,1))/GEOMEAN(1+OFFSET(Portfolio_Math!$AS$97,$O$195,0,$O289-$O$196,1)), 1+ROW()-ROW(U$197)), NA())</f>
        <v>#N/A</v>
      </c>
      <c r="V289" s="644"/>
      <c r="W289" s="643" t="e">
        <f t="array" aca="1" ref="W289" ca="1">IF(AND(ISNUMBER($O289), W$196), W$195*POWER(GEOMEAN(1+OFFSET(Portfolio_Math!AS$97,$O$195,0,$O289-$O$196,1))/GEOMEAN(1+OFFSET(Portfolio_Math!$AS$97,$O$195,0,$O289-$O$196,1)), 1+ROW()-ROW(W$197)), NA())</f>
        <v>#N/A</v>
      </c>
    </row>
    <row r="290" spans="3:23" ht="13" customHeight="1">
      <c r="C290" s="165" t="e">
        <f t="shared" si="23"/>
        <v>#N/A</v>
      </c>
      <c r="E290" s="643" t="e">
        <f t="array" aca="1" ref="E290" ca="1">IF(AND(ISNUMBER($C290), E$196), E$195*POWER(GEOMEAN(1+OFFSET(Portfolio_Math!AA$97,$C$195,0,$C290-$C$196,1))/GEOMEAN(1+OFFSET(Portfolio_Math!$AG$97,$C$195,0,$C290-$C$196,1)), 1+ROW()-ROW(E$197)), NA())</f>
        <v>#N/A</v>
      </c>
      <c r="F290" s="643" t="e">
        <f t="array" aca="1" ref="F290" ca="1">IF(AND(ISNUMBER($C290), F$196), F$195*POWER(GEOMEAN(1+OFFSET(Portfolio_Math!AB$97,$C$195,0,$C290-$C$196,1))/GEOMEAN(1+OFFSET(Portfolio_Math!$AG$97,$C$195,0,$C290-$C$196,1)), 1+ROW()-ROW(F$197)), NA())</f>
        <v>#N/A</v>
      </c>
      <c r="G290" s="643" t="e">
        <f t="array" aca="1" ref="G290" ca="1">IF(AND(ISNUMBER($C290), G$196), G$195*POWER(GEOMEAN(1+OFFSET(Portfolio_Math!AC$97,$C$195,0,$C290-$C$196,1))/GEOMEAN(1+OFFSET(Portfolio_Math!$AG$97,$C$195,0,$C290-$C$196,1)), 1+ROW()-ROW(G$197)), NA())</f>
        <v>#N/A</v>
      </c>
      <c r="H290" s="643" t="e">
        <f t="array" aca="1" ref="H290" ca="1">IF(AND(ISNUMBER($C290), H$196), H$195*POWER(GEOMEAN(1+OFFSET(Portfolio_Math!AD$97,$C$195,0,$C290-$C$196,1))/GEOMEAN(1+OFFSET(Portfolio_Math!$AG$97,$C$195,0,$C290-$C$196,1)), 1+ROW()-ROW(H$197)), NA())</f>
        <v>#N/A</v>
      </c>
      <c r="I290" s="643" t="e">
        <f t="array" aca="1" ref="I290" ca="1">IF(AND(ISNUMBER($C290), I$196), I$195*POWER(GEOMEAN(1+OFFSET(Portfolio_Math!AE$97,$C$195,0,$C290-$C$196,1))/GEOMEAN(1+OFFSET(Portfolio_Math!$AG$97,$C$195,0,$C290-$C$196,1)), 1+ROW()-ROW(I$197)), NA())</f>
        <v>#N/A</v>
      </c>
      <c r="J290" s="642"/>
      <c r="K290" s="643" t="e">
        <f t="array" aca="1" ref="K290" ca="1">IF(AND(ISNUMBER($C290), K$196), K$195*POWER(GEOMEAN(1+OFFSET(Portfolio_Math!AG$97,$C$195,0,$C290-$C$196,1))/GEOMEAN(1+OFFSET(Portfolio_Math!$AG$97,$C$195,0,$C290-$C$196,1)), 1+ROW()-ROW(K$197)), NA())</f>
        <v>#N/A</v>
      </c>
      <c r="O290" s="165" t="e">
        <f t="shared" si="24"/>
        <v>#N/A</v>
      </c>
      <c r="Q290" s="643" t="e">
        <f t="array" aca="1" ref="Q290" ca="1">IF(AND(ISNUMBER($O290), Q$196), Q$195*POWER(GEOMEAN(1+OFFSET(Portfolio_Math!AM$97,$O$195,0,$O290-$O$196,1))/GEOMEAN(1+OFFSET(Portfolio_Math!$AS$97,$O$195,0,$O290-$O$196,1)), 1+ROW()-ROW(Q$197)), NA())</f>
        <v>#N/A</v>
      </c>
      <c r="R290" s="643" t="e">
        <f t="array" aca="1" ref="R290" ca="1">IF(AND(ISNUMBER($O290), R$196), R$195*POWER(GEOMEAN(1+OFFSET(Portfolio_Math!AN$97,$O$195,0,$O290-$O$196,1))/GEOMEAN(1+OFFSET(Portfolio_Math!$AS$97,$O$195,0,$O290-$O$196,1)), 1+ROW()-ROW(R$197)), NA())</f>
        <v>#N/A</v>
      </c>
      <c r="S290" s="643" t="e">
        <f t="array" aca="1" ref="S290" ca="1">IF(AND(ISNUMBER($O290), S$196), S$195*POWER(GEOMEAN(1+OFFSET(Portfolio_Math!AO$97,$O$195,0,$O290-$O$196,1))/GEOMEAN(1+OFFSET(Portfolio_Math!$AS$97,$O$195,0,$O290-$O$196,1)), 1+ROW()-ROW(S$197)), NA())</f>
        <v>#N/A</v>
      </c>
      <c r="T290" s="643" t="e">
        <f t="array" aca="1" ref="T290" ca="1">IF(AND(ISNUMBER($O290), T$196), T$195*POWER(GEOMEAN(1+OFFSET(Portfolio_Math!AP$97,$O$195,0,$O290-$O$196,1))/GEOMEAN(1+OFFSET(Portfolio_Math!$AS$97,$O$195,0,$O290-$O$196,1)), 1+ROW()-ROW(T$197)), NA())</f>
        <v>#N/A</v>
      </c>
      <c r="U290" s="643" t="e">
        <f t="array" aca="1" ref="U290" ca="1">IF(AND(ISNUMBER($O290), U$196), U$195*POWER(GEOMEAN(1+OFFSET(Portfolio_Math!AQ$97,$O$195,0,$O290-$O$196,1))/GEOMEAN(1+OFFSET(Portfolio_Math!$AS$97,$O$195,0,$O290-$O$196,1)), 1+ROW()-ROW(U$197)), NA())</f>
        <v>#N/A</v>
      </c>
      <c r="V290" s="644"/>
      <c r="W290" s="643" t="e">
        <f t="array" aca="1" ref="W290" ca="1">IF(AND(ISNUMBER($O290), W$196), W$195*POWER(GEOMEAN(1+OFFSET(Portfolio_Math!AS$97,$O$195,0,$O290-$O$196,1))/GEOMEAN(1+OFFSET(Portfolio_Math!$AS$97,$O$195,0,$O290-$O$196,1)), 1+ROW()-ROW(W$197)), NA())</f>
        <v>#N/A</v>
      </c>
    </row>
    <row r="291" spans="3:23" ht="13" customHeight="1">
      <c r="C291" s="165" t="e">
        <f t="shared" si="23"/>
        <v>#N/A</v>
      </c>
      <c r="E291" s="643" t="e">
        <f t="array" aca="1" ref="E291" ca="1">IF(AND(ISNUMBER($C291), E$196), E$195*POWER(GEOMEAN(1+OFFSET(Portfolio_Math!AA$97,$C$195,0,$C291-$C$196,1))/GEOMEAN(1+OFFSET(Portfolio_Math!$AG$97,$C$195,0,$C291-$C$196,1)), 1+ROW()-ROW(E$197)), NA())</f>
        <v>#N/A</v>
      </c>
      <c r="F291" s="643" t="e">
        <f t="array" aca="1" ref="F291" ca="1">IF(AND(ISNUMBER($C291), F$196), F$195*POWER(GEOMEAN(1+OFFSET(Portfolio_Math!AB$97,$C$195,0,$C291-$C$196,1))/GEOMEAN(1+OFFSET(Portfolio_Math!$AG$97,$C$195,0,$C291-$C$196,1)), 1+ROW()-ROW(F$197)), NA())</f>
        <v>#N/A</v>
      </c>
      <c r="G291" s="643" t="e">
        <f t="array" aca="1" ref="G291" ca="1">IF(AND(ISNUMBER($C291), G$196), G$195*POWER(GEOMEAN(1+OFFSET(Portfolio_Math!AC$97,$C$195,0,$C291-$C$196,1))/GEOMEAN(1+OFFSET(Portfolio_Math!$AG$97,$C$195,0,$C291-$C$196,1)), 1+ROW()-ROW(G$197)), NA())</f>
        <v>#N/A</v>
      </c>
      <c r="H291" s="643" t="e">
        <f t="array" aca="1" ref="H291" ca="1">IF(AND(ISNUMBER($C291), H$196), H$195*POWER(GEOMEAN(1+OFFSET(Portfolio_Math!AD$97,$C$195,0,$C291-$C$196,1))/GEOMEAN(1+OFFSET(Portfolio_Math!$AG$97,$C$195,0,$C291-$C$196,1)), 1+ROW()-ROW(H$197)), NA())</f>
        <v>#N/A</v>
      </c>
      <c r="I291" s="643" t="e">
        <f t="array" aca="1" ref="I291" ca="1">IF(AND(ISNUMBER($C291), I$196), I$195*POWER(GEOMEAN(1+OFFSET(Portfolio_Math!AE$97,$C$195,0,$C291-$C$196,1))/GEOMEAN(1+OFFSET(Portfolio_Math!$AG$97,$C$195,0,$C291-$C$196,1)), 1+ROW()-ROW(I$197)), NA())</f>
        <v>#N/A</v>
      </c>
      <c r="J291" s="642"/>
      <c r="K291" s="643" t="e">
        <f t="array" aca="1" ref="K291" ca="1">IF(AND(ISNUMBER($C291), K$196), K$195*POWER(GEOMEAN(1+OFFSET(Portfolio_Math!AG$97,$C$195,0,$C291-$C$196,1))/GEOMEAN(1+OFFSET(Portfolio_Math!$AG$97,$C$195,0,$C291-$C$196,1)), 1+ROW()-ROW(K$197)), NA())</f>
        <v>#N/A</v>
      </c>
      <c r="O291" s="165" t="e">
        <f t="shared" si="24"/>
        <v>#N/A</v>
      </c>
      <c r="Q291" s="643" t="e">
        <f t="array" aca="1" ref="Q291" ca="1">IF(AND(ISNUMBER($O291), Q$196), Q$195*POWER(GEOMEAN(1+OFFSET(Portfolio_Math!AM$97,$O$195,0,$O291-$O$196,1))/GEOMEAN(1+OFFSET(Portfolio_Math!$AS$97,$O$195,0,$O291-$O$196,1)), 1+ROW()-ROW(Q$197)), NA())</f>
        <v>#N/A</v>
      </c>
      <c r="R291" s="643" t="e">
        <f t="array" aca="1" ref="R291" ca="1">IF(AND(ISNUMBER($O291), R$196), R$195*POWER(GEOMEAN(1+OFFSET(Portfolio_Math!AN$97,$O$195,0,$O291-$O$196,1))/GEOMEAN(1+OFFSET(Portfolio_Math!$AS$97,$O$195,0,$O291-$O$196,1)), 1+ROW()-ROW(R$197)), NA())</f>
        <v>#N/A</v>
      </c>
      <c r="S291" s="643" t="e">
        <f t="array" aca="1" ref="S291" ca="1">IF(AND(ISNUMBER($O291), S$196), S$195*POWER(GEOMEAN(1+OFFSET(Portfolio_Math!AO$97,$O$195,0,$O291-$O$196,1))/GEOMEAN(1+OFFSET(Portfolio_Math!$AS$97,$O$195,0,$O291-$O$196,1)), 1+ROW()-ROW(S$197)), NA())</f>
        <v>#N/A</v>
      </c>
      <c r="T291" s="643" t="e">
        <f t="array" aca="1" ref="T291" ca="1">IF(AND(ISNUMBER($O291), T$196), T$195*POWER(GEOMEAN(1+OFFSET(Portfolio_Math!AP$97,$O$195,0,$O291-$O$196,1))/GEOMEAN(1+OFFSET(Portfolio_Math!$AS$97,$O$195,0,$O291-$O$196,1)), 1+ROW()-ROW(T$197)), NA())</f>
        <v>#N/A</v>
      </c>
      <c r="U291" s="643" t="e">
        <f t="array" aca="1" ref="U291" ca="1">IF(AND(ISNUMBER($O291), U$196), U$195*POWER(GEOMEAN(1+OFFSET(Portfolio_Math!AQ$97,$O$195,0,$O291-$O$196,1))/GEOMEAN(1+OFFSET(Portfolio_Math!$AS$97,$O$195,0,$O291-$O$196,1)), 1+ROW()-ROW(U$197)), NA())</f>
        <v>#N/A</v>
      </c>
      <c r="V291" s="644"/>
      <c r="W291" s="643" t="e">
        <f t="array" aca="1" ref="W291" ca="1">IF(AND(ISNUMBER($O291), W$196), W$195*POWER(GEOMEAN(1+OFFSET(Portfolio_Math!AS$97,$O$195,0,$O291-$O$196,1))/GEOMEAN(1+OFFSET(Portfolio_Math!$AS$97,$O$195,0,$O291-$O$196,1)), 1+ROW()-ROW(W$197)), NA())</f>
        <v>#N/A</v>
      </c>
    </row>
    <row r="292" spans="3:23" ht="13" customHeight="1">
      <c r="C292" s="165" t="e">
        <f t="shared" si="23"/>
        <v>#N/A</v>
      </c>
      <c r="E292" s="643" t="e">
        <f t="array" aca="1" ref="E292" ca="1">IF(AND(ISNUMBER($C292), E$196), E$195*POWER(GEOMEAN(1+OFFSET(Portfolio_Math!AA$97,$C$195,0,$C292-$C$196,1))/GEOMEAN(1+OFFSET(Portfolio_Math!$AG$97,$C$195,0,$C292-$C$196,1)), 1+ROW()-ROW(E$197)), NA())</f>
        <v>#N/A</v>
      </c>
      <c r="F292" s="643" t="e">
        <f t="array" aca="1" ref="F292" ca="1">IF(AND(ISNUMBER($C292), F$196), F$195*POWER(GEOMEAN(1+OFFSET(Portfolio_Math!AB$97,$C$195,0,$C292-$C$196,1))/GEOMEAN(1+OFFSET(Portfolio_Math!$AG$97,$C$195,0,$C292-$C$196,1)), 1+ROW()-ROW(F$197)), NA())</f>
        <v>#N/A</v>
      </c>
      <c r="G292" s="643" t="e">
        <f t="array" aca="1" ref="G292" ca="1">IF(AND(ISNUMBER($C292), G$196), G$195*POWER(GEOMEAN(1+OFFSET(Portfolio_Math!AC$97,$C$195,0,$C292-$C$196,1))/GEOMEAN(1+OFFSET(Portfolio_Math!$AG$97,$C$195,0,$C292-$C$196,1)), 1+ROW()-ROW(G$197)), NA())</f>
        <v>#N/A</v>
      </c>
      <c r="H292" s="643" t="e">
        <f t="array" aca="1" ref="H292" ca="1">IF(AND(ISNUMBER($C292), H$196), H$195*POWER(GEOMEAN(1+OFFSET(Portfolio_Math!AD$97,$C$195,0,$C292-$C$196,1))/GEOMEAN(1+OFFSET(Portfolio_Math!$AG$97,$C$195,0,$C292-$C$196,1)), 1+ROW()-ROW(H$197)), NA())</f>
        <v>#N/A</v>
      </c>
      <c r="I292" s="643" t="e">
        <f t="array" aca="1" ref="I292" ca="1">IF(AND(ISNUMBER($C292), I$196), I$195*POWER(GEOMEAN(1+OFFSET(Portfolio_Math!AE$97,$C$195,0,$C292-$C$196,1))/GEOMEAN(1+OFFSET(Portfolio_Math!$AG$97,$C$195,0,$C292-$C$196,1)), 1+ROW()-ROW(I$197)), NA())</f>
        <v>#N/A</v>
      </c>
      <c r="J292" s="642"/>
      <c r="K292" s="643" t="e">
        <f t="array" aca="1" ref="K292" ca="1">IF(AND(ISNUMBER($C292), K$196), K$195*POWER(GEOMEAN(1+OFFSET(Portfolio_Math!AG$97,$C$195,0,$C292-$C$196,1))/GEOMEAN(1+OFFSET(Portfolio_Math!$AG$97,$C$195,0,$C292-$C$196,1)), 1+ROW()-ROW(K$197)), NA())</f>
        <v>#N/A</v>
      </c>
      <c r="O292" s="165" t="e">
        <f t="shared" si="24"/>
        <v>#N/A</v>
      </c>
      <c r="Q292" s="643" t="e">
        <f t="array" aca="1" ref="Q292" ca="1">IF(AND(ISNUMBER($O292), Q$196), Q$195*POWER(GEOMEAN(1+OFFSET(Portfolio_Math!AM$97,$O$195,0,$O292-$O$196,1))/GEOMEAN(1+OFFSET(Portfolio_Math!$AS$97,$O$195,0,$O292-$O$196,1)), 1+ROW()-ROW(Q$197)), NA())</f>
        <v>#N/A</v>
      </c>
      <c r="R292" s="643" t="e">
        <f t="array" aca="1" ref="R292" ca="1">IF(AND(ISNUMBER($O292), R$196), R$195*POWER(GEOMEAN(1+OFFSET(Portfolio_Math!AN$97,$O$195,0,$O292-$O$196,1))/GEOMEAN(1+OFFSET(Portfolio_Math!$AS$97,$O$195,0,$O292-$O$196,1)), 1+ROW()-ROW(R$197)), NA())</f>
        <v>#N/A</v>
      </c>
      <c r="S292" s="643" t="e">
        <f t="array" aca="1" ref="S292" ca="1">IF(AND(ISNUMBER($O292), S$196), S$195*POWER(GEOMEAN(1+OFFSET(Portfolio_Math!AO$97,$O$195,0,$O292-$O$196,1))/GEOMEAN(1+OFFSET(Portfolio_Math!$AS$97,$O$195,0,$O292-$O$196,1)), 1+ROW()-ROW(S$197)), NA())</f>
        <v>#N/A</v>
      </c>
      <c r="T292" s="643" t="e">
        <f t="array" aca="1" ref="T292" ca="1">IF(AND(ISNUMBER($O292), T$196), T$195*POWER(GEOMEAN(1+OFFSET(Portfolio_Math!AP$97,$O$195,0,$O292-$O$196,1))/GEOMEAN(1+OFFSET(Portfolio_Math!$AS$97,$O$195,0,$O292-$O$196,1)), 1+ROW()-ROW(T$197)), NA())</f>
        <v>#N/A</v>
      </c>
      <c r="U292" s="643" t="e">
        <f t="array" aca="1" ref="U292" ca="1">IF(AND(ISNUMBER($O292), U$196), U$195*POWER(GEOMEAN(1+OFFSET(Portfolio_Math!AQ$97,$O$195,0,$O292-$O$196,1))/GEOMEAN(1+OFFSET(Portfolio_Math!$AS$97,$O$195,0,$O292-$O$196,1)), 1+ROW()-ROW(U$197)), NA())</f>
        <v>#N/A</v>
      </c>
      <c r="V292" s="644"/>
      <c r="W292" s="643" t="e">
        <f t="array" aca="1" ref="W292" ca="1">IF(AND(ISNUMBER($O292), W$196), W$195*POWER(GEOMEAN(1+OFFSET(Portfolio_Math!AS$97,$O$195,0,$O292-$O$196,1))/GEOMEAN(1+OFFSET(Portfolio_Math!$AS$97,$O$195,0,$O292-$O$196,1)), 1+ROW()-ROW(W$197)), NA())</f>
        <v>#N/A</v>
      </c>
    </row>
    <row r="293" spans="3:23" ht="13" customHeight="1">
      <c r="C293" s="165" t="e">
        <f t="shared" si="23"/>
        <v>#N/A</v>
      </c>
      <c r="E293" s="643" t="e">
        <f t="array" aca="1" ref="E293" ca="1">IF(AND(ISNUMBER($C293), E$196), E$195*POWER(GEOMEAN(1+OFFSET(Portfolio_Math!AA$97,$C$195,0,$C293-$C$196,1))/GEOMEAN(1+OFFSET(Portfolio_Math!$AG$97,$C$195,0,$C293-$C$196,1)), 1+ROW()-ROW(E$197)), NA())</f>
        <v>#N/A</v>
      </c>
      <c r="F293" s="643" t="e">
        <f t="array" aca="1" ref="F293" ca="1">IF(AND(ISNUMBER($C293), F$196), F$195*POWER(GEOMEAN(1+OFFSET(Portfolio_Math!AB$97,$C$195,0,$C293-$C$196,1))/GEOMEAN(1+OFFSET(Portfolio_Math!$AG$97,$C$195,0,$C293-$C$196,1)), 1+ROW()-ROW(F$197)), NA())</f>
        <v>#N/A</v>
      </c>
      <c r="G293" s="643" t="e">
        <f t="array" aca="1" ref="G293" ca="1">IF(AND(ISNUMBER($C293), G$196), G$195*POWER(GEOMEAN(1+OFFSET(Portfolio_Math!AC$97,$C$195,0,$C293-$C$196,1))/GEOMEAN(1+OFFSET(Portfolio_Math!$AG$97,$C$195,0,$C293-$C$196,1)), 1+ROW()-ROW(G$197)), NA())</f>
        <v>#N/A</v>
      </c>
      <c r="H293" s="643" t="e">
        <f t="array" aca="1" ref="H293" ca="1">IF(AND(ISNUMBER($C293), H$196), H$195*POWER(GEOMEAN(1+OFFSET(Portfolio_Math!AD$97,$C$195,0,$C293-$C$196,1))/GEOMEAN(1+OFFSET(Portfolio_Math!$AG$97,$C$195,0,$C293-$C$196,1)), 1+ROW()-ROW(H$197)), NA())</f>
        <v>#N/A</v>
      </c>
      <c r="I293" s="643" t="e">
        <f t="array" aca="1" ref="I293" ca="1">IF(AND(ISNUMBER($C293), I$196), I$195*POWER(GEOMEAN(1+OFFSET(Portfolio_Math!AE$97,$C$195,0,$C293-$C$196,1))/GEOMEAN(1+OFFSET(Portfolio_Math!$AG$97,$C$195,0,$C293-$C$196,1)), 1+ROW()-ROW(I$197)), NA())</f>
        <v>#N/A</v>
      </c>
      <c r="J293" s="642"/>
      <c r="K293" s="643" t="e">
        <f t="array" aca="1" ref="K293" ca="1">IF(AND(ISNUMBER($C293), K$196), K$195*POWER(GEOMEAN(1+OFFSET(Portfolio_Math!AG$97,$C$195,0,$C293-$C$196,1))/GEOMEAN(1+OFFSET(Portfolio_Math!$AG$97,$C$195,0,$C293-$C$196,1)), 1+ROW()-ROW(K$197)), NA())</f>
        <v>#N/A</v>
      </c>
      <c r="O293" s="165" t="e">
        <f t="shared" si="24"/>
        <v>#N/A</v>
      </c>
      <c r="Q293" s="643" t="e">
        <f t="array" aca="1" ref="Q293" ca="1">IF(AND(ISNUMBER($O293), Q$196), Q$195*POWER(GEOMEAN(1+OFFSET(Portfolio_Math!AM$97,$O$195,0,$O293-$O$196,1))/GEOMEAN(1+OFFSET(Portfolio_Math!$AS$97,$O$195,0,$O293-$O$196,1)), 1+ROW()-ROW(Q$197)), NA())</f>
        <v>#N/A</v>
      </c>
      <c r="R293" s="643" t="e">
        <f t="array" aca="1" ref="R293" ca="1">IF(AND(ISNUMBER($O293), R$196), R$195*POWER(GEOMEAN(1+OFFSET(Portfolio_Math!AN$97,$O$195,0,$O293-$O$196,1))/GEOMEAN(1+OFFSET(Portfolio_Math!$AS$97,$O$195,0,$O293-$O$196,1)), 1+ROW()-ROW(R$197)), NA())</f>
        <v>#N/A</v>
      </c>
      <c r="S293" s="643" t="e">
        <f t="array" aca="1" ref="S293" ca="1">IF(AND(ISNUMBER($O293), S$196), S$195*POWER(GEOMEAN(1+OFFSET(Portfolio_Math!AO$97,$O$195,0,$O293-$O$196,1))/GEOMEAN(1+OFFSET(Portfolio_Math!$AS$97,$O$195,0,$O293-$O$196,1)), 1+ROW()-ROW(S$197)), NA())</f>
        <v>#N/A</v>
      </c>
      <c r="T293" s="643" t="e">
        <f t="array" aca="1" ref="T293" ca="1">IF(AND(ISNUMBER($O293), T$196), T$195*POWER(GEOMEAN(1+OFFSET(Portfolio_Math!AP$97,$O$195,0,$O293-$O$196,1))/GEOMEAN(1+OFFSET(Portfolio_Math!$AS$97,$O$195,0,$O293-$O$196,1)), 1+ROW()-ROW(T$197)), NA())</f>
        <v>#N/A</v>
      </c>
      <c r="U293" s="643" t="e">
        <f t="array" aca="1" ref="U293" ca="1">IF(AND(ISNUMBER($O293), U$196), U$195*POWER(GEOMEAN(1+OFFSET(Portfolio_Math!AQ$97,$O$195,0,$O293-$O$196,1))/GEOMEAN(1+OFFSET(Portfolio_Math!$AS$97,$O$195,0,$O293-$O$196,1)), 1+ROW()-ROW(U$197)), NA())</f>
        <v>#N/A</v>
      </c>
      <c r="V293" s="644"/>
      <c r="W293" s="643" t="e">
        <f t="array" aca="1" ref="W293" ca="1">IF(AND(ISNUMBER($O293), W$196), W$195*POWER(GEOMEAN(1+OFFSET(Portfolio_Math!AS$97,$O$195,0,$O293-$O$196,1))/GEOMEAN(1+OFFSET(Portfolio_Math!$AS$97,$O$195,0,$O293-$O$196,1)), 1+ROW()-ROW(W$197)), NA())</f>
        <v>#N/A</v>
      </c>
    </row>
    <row r="294" spans="3:23" ht="13" customHeight="1">
      <c r="C294" s="165" t="e">
        <f t="shared" ref="C294:C325" si="25">IF(ROW()-ROW(C$197)&gt;E$87, NA(), C293+1)</f>
        <v>#N/A</v>
      </c>
      <c r="E294" s="643" t="e">
        <f t="array" aca="1" ref="E294" ca="1">IF(AND(ISNUMBER($C294), E$196), E$195*POWER(GEOMEAN(1+OFFSET(Portfolio_Math!AA$97,$C$195,0,$C294-$C$196,1))/GEOMEAN(1+OFFSET(Portfolio_Math!$AG$97,$C$195,0,$C294-$C$196,1)), 1+ROW()-ROW(E$197)), NA())</f>
        <v>#N/A</v>
      </c>
      <c r="F294" s="643" t="e">
        <f t="array" aca="1" ref="F294" ca="1">IF(AND(ISNUMBER($C294), F$196), F$195*POWER(GEOMEAN(1+OFFSET(Portfolio_Math!AB$97,$C$195,0,$C294-$C$196,1))/GEOMEAN(1+OFFSET(Portfolio_Math!$AG$97,$C$195,0,$C294-$C$196,1)), 1+ROW()-ROW(F$197)), NA())</f>
        <v>#N/A</v>
      </c>
      <c r="G294" s="643" t="e">
        <f t="array" aca="1" ref="G294" ca="1">IF(AND(ISNUMBER($C294), G$196), G$195*POWER(GEOMEAN(1+OFFSET(Portfolio_Math!AC$97,$C$195,0,$C294-$C$196,1))/GEOMEAN(1+OFFSET(Portfolio_Math!$AG$97,$C$195,0,$C294-$C$196,1)), 1+ROW()-ROW(G$197)), NA())</f>
        <v>#N/A</v>
      </c>
      <c r="H294" s="643" t="e">
        <f t="array" aca="1" ref="H294" ca="1">IF(AND(ISNUMBER($C294), H$196), H$195*POWER(GEOMEAN(1+OFFSET(Portfolio_Math!AD$97,$C$195,0,$C294-$C$196,1))/GEOMEAN(1+OFFSET(Portfolio_Math!$AG$97,$C$195,0,$C294-$C$196,1)), 1+ROW()-ROW(H$197)), NA())</f>
        <v>#N/A</v>
      </c>
      <c r="I294" s="643" t="e">
        <f t="array" aca="1" ref="I294" ca="1">IF(AND(ISNUMBER($C294), I$196), I$195*POWER(GEOMEAN(1+OFFSET(Portfolio_Math!AE$97,$C$195,0,$C294-$C$196,1))/GEOMEAN(1+OFFSET(Portfolio_Math!$AG$97,$C$195,0,$C294-$C$196,1)), 1+ROW()-ROW(I$197)), NA())</f>
        <v>#N/A</v>
      </c>
      <c r="J294" s="642"/>
      <c r="K294" s="643" t="e">
        <f t="array" aca="1" ref="K294" ca="1">IF(AND(ISNUMBER($C294), K$196), K$195*POWER(GEOMEAN(1+OFFSET(Portfolio_Math!AG$97,$C$195,0,$C294-$C$196,1))/GEOMEAN(1+OFFSET(Portfolio_Math!$AG$97,$C$195,0,$C294-$C$196,1)), 1+ROW()-ROW(K$197)), NA())</f>
        <v>#N/A</v>
      </c>
      <c r="O294" s="165" t="e">
        <f t="shared" ref="O294:O325" si="26">IF(ROW()-ROW(O$197)&gt;Q$87, NA(), O293+1)</f>
        <v>#N/A</v>
      </c>
      <c r="Q294" s="643" t="e">
        <f t="array" aca="1" ref="Q294" ca="1">IF(AND(ISNUMBER($O294), Q$196), Q$195*POWER(GEOMEAN(1+OFFSET(Portfolio_Math!AM$97,$O$195,0,$O294-$O$196,1))/GEOMEAN(1+OFFSET(Portfolio_Math!$AS$97,$O$195,0,$O294-$O$196,1)), 1+ROW()-ROW(Q$197)), NA())</f>
        <v>#N/A</v>
      </c>
      <c r="R294" s="643" t="e">
        <f t="array" aca="1" ref="R294" ca="1">IF(AND(ISNUMBER($O294), R$196), R$195*POWER(GEOMEAN(1+OFFSET(Portfolio_Math!AN$97,$O$195,0,$O294-$O$196,1))/GEOMEAN(1+OFFSET(Portfolio_Math!$AS$97,$O$195,0,$O294-$O$196,1)), 1+ROW()-ROW(R$197)), NA())</f>
        <v>#N/A</v>
      </c>
      <c r="S294" s="643" t="e">
        <f t="array" aca="1" ref="S294" ca="1">IF(AND(ISNUMBER($O294), S$196), S$195*POWER(GEOMEAN(1+OFFSET(Portfolio_Math!AO$97,$O$195,0,$O294-$O$196,1))/GEOMEAN(1+OFFSET(Portfolio_Math!$AS$97,$O$195,0,$O294-$O$196,1)), 1+ROW()-ROW(S$197)), NA())</f>
        <v>#N/A</v>
      </c>
      <c r="T294" s="643" t="e">
        <f t="array" aca="1" ref="T294" ca="1">IF(AND(ISNUMBER($O294), T$196), T$195*POWER(GEOMEAN(1+OFFSET(Portfolio_Math!AP$97,$O$195,0,$O294-$O$196,1))/GEOMEAN(1+OFFSET(Portfolio_Math!$AS$97,$O$195,0,$O294-$O$196,1)), 1+ROW()-ROW(T$197)), NA())</f>
        <v>#N/A</v>
      </c>
      <c r="U294" s="643" t="e">
        <f t="array" aca="1" ref="U294" ca="1">IF(AND(ISNUMBER($O294), U$196), U$195*POWER(GEOMEAN(1+OFFSET(Portfolio_Math!AQ$97,$O$195,0,$O294-$O$196,1))/GEOMEAN(1+OFFSET(Portfolio_Math!$AS$97,$O$195,0,$O294-$O$196,1)), 1+ROW()-ROW(U$197)), NA())</f>
        <v>#N/A</v>
      </c>
      <c r="V294" s="644"/>
      <c r="W294" s="643" t="e">
        <f t="array" aca="1" ref="W294" ca="1">IF(AND(ISNUMBER($O294), W$196), W$195*POWER(GEOMEAN(1+OFFSET(Portfolio_Math!AS$97,$O$195,0,$O294-$O$196,1))/GEOMEAN(1+OFFSET(Portfolio_Math!$AS$97,$O$195,0,$O294-$O$196,1)), 1+ROW()-ROW(W$197)), NA())</f>
        <v>#N/A</v>
      </c>
    </row>
    <row r="295" spans="3:23" ht="13" customHeight="1">
      <c r="C295" s="165" t="e">
        <f t="shared" si="25"/>
        <v>#N/A</v>
      </c>
      <c r="E295" s="643" t="e">
        <f t="array" aca="1" ref="E295" ca="1">IF(AND(ISNUMBER($C295), E$196), E$195*POWER(GEOMEAN(1+OFFSET(Portfolio_Math!AA$97,$C$195,0,$C295-$C$196,1))/GEOMEAN(1+OFFSET(Portfolio_Math!$AG$97,$C$195,0,$C295-$C$196,1)), 1+ROW()-ROW(E$197)), NA())</f>
        <v>#N/A</v>
      </c>
      <c r="F295" s="643" t="e">
        <f t="array" aca="1" ref="F295" ca="1">IF(AND(ISNUMBER($C295), F$196), F$195*POWER(GEOMEAN(1+OFFSET(Portfolio_Math!AB$97,$C$195,0,$C295-$C$196,1))/GEOMEAN(1+OFFSET(Portfolio_Math!$AG$97,$C$195,0,$C295-$C$196,1)), 1+ROW()-ROW(F$197)), NA())</f>
        <v>#N/A</v>
      </c>
      <c r="G295" s="643" t="e">
        <f t="array" aca="1" ref="G295" ca="1">IF(AND(ISNUMBER($C295), G$196), G$195*POWER(GEOMEAN(1+OFFSET(Portfolio_Math!AC$97,$C$195,0,$C295-$C$196,1))/GEOMEAN(1+OFFSET(Portfolio_Math!$AG$97,$C$195,0,$C295-$C$196,1)), 1+ROW()-ROW(G$197)), NA())</f>
        <v>#N/A</v>
      </c>
      <c r="H295" s="643" t="e">
        <f t="array" aca="1" ref="H295" ca="1">IF(AND(ISNUMBER($C295), H$196), H$195*POWER(GEOMEAN(1+OFFSET(Portfolio_Math!AD$97,$C$195,0,$C295-$C$196,1))/GEOMEAN(1+OFFSET(Portfolio_Math!$AG$97,$C$195,0,$C295-$C$196,1)), 1+ROW()-ROW(H$197)), NA())</f>
        <v>#N/A</v>
      </c>
      <c r="I295" s="643" t="e">
        <f t="array" aca="1" ref="I295" ca="1">IF(AND(ISNUMBER($C295), I$196), I$195*POWER(GEOMEAN(1+OFFSET(Portfolio_Math!AE$97,$C$195,0,$C295-$C$196,1))/GEOMEAN(1+OFFSET(Portfolio_Math!$AG$97,$C$195,0,$C295-$C$196,1)), 1+ROW()-ROW(I$197)), NA())</f>
        <v>#N/A</v>
      </c>
      <c r="J295" s="642"/>
      <c r="K295" s="643" t="e">
        <f t="array" aca="1" ref="K295" ca="1">IF(AND(ISNUMBER($C295), K$196), K$195*POWER(GEOMEAN(1+OFFSET(Portfolio_Math!AG$97,$C$195,0,$C295-$C$196,1))/GEOMEAN(1+OFFSET(Portfolio_Math!$AG$97,$C$195,0,$C295-$C$196,1)), 1+ROW()-ROW(K$197)), NA())</f>
        <v>#N/A</v>
      </c>
      <c r="O295" s="165" t="e">
        <f t="shared" si="26"/>
        <v>#N/A</v>
      </c>
      <c r="Q295" s="643" t="e">
        <f t="array" aca="1" ref="Q295" ca="1">IF(AND(ISNUMBER($O295), Q$196), Q$195*POWER(GEOMEAN(1+OFFSET(Portfolio_Math!AM$97,$O$195,0,$O295-$O$196,1))/GEOMEAN(1+OFFSET(Portfolio_Math!$AS$97,$O$195,0,$O295-$O$196,1)), 1+ROW()-ROW(Q$197)), NA())</f>
        <v>#N/A</v>
      </c>
      <c r="R295" s="643" t="e">
        <f t="array" aca="1" ref="R295" ca="1">IF(AND(ISNUMBER($O295), R$196), R$195*POWER(GEOMEAN(1+OFFSET(Portfolio_Math!AN$97,$O$195,0,$O295-$O$196,1))/GEOMEAN(1+OFFSET(Portfolio_Math!$AS$97,$O$195,0,$O295-$O$196,1)), 1+ROW()-ROW(R$197)), NA())</f>
        <v>#N/A</v>
      </c>
      <c r="S295" s="643" t="e">
        <f t="array" aca="1" ref="S295" ca="1">IF(AND(ISNUMBER($O295), S$196), S$195*POWER(GEOMEAN(1+OFFSET(Portfolio_Math!AO$97,$O$195,0,$O295-$O$196,1))/GEOMEAN(1+OFFSET(Portfolio_Math!$AS$97,$O$195,0,$O295-$O$196,1)), 1+ROW()-ROW(S$197)), NA())</f>
        <v>#N/A</v>
      </c>
      <c r="T295" s="643" t="e">
        <f t="array" aca="1" ref="T295" ca="1">IF(AND(ISNUMBER($O295), T$196), T$195*POWER(GEOMEAN(1+OFFSET(Portfolio_Math!AP$97,$O$195,0,$O295-$O$196,1))/GEOMEAN(1+OFFSET(Portfolio_Math!$AS$97,$O$195,0,$O295-$O$196,1)), 1+ROW()-ROW(T$197)), NA())</f>
        <v>#N/A</v>
      </c>
      <c r="U295" s="643" t="e">
        <f t="array" aca="1" ref="U295" ca="1">IF(AND(ISNUMBER($O295), U$196), U$195*POWER(GEOMEAN(1+OFFSET(Portfolio_Math!AQ$97,$O$195,0,$O295-$O$196,1))/GEOMEAN(1+OFFSET(Portfolio_Math!$AS$97,$O$195,0,$O295-$O$196,1)), 1+ROW()-ROW(U$197)), NA())</f>
        <v>#N/A</v>
      </c>
      <c r="V295" s="644"/>
      <c r="W295" s="643" t="e">
        <f t="array" aca="1" ref="W295" ca="1">IF(AND(ISNUMBER($O295), W$196), W$195*POWER(GEOMEAN(1+OFFSET(Portfolio_Math!AS$97,$O$195,0,$O295-$O$196,1))/GEOMEAN(1+OFFSET(Portfolio_Math!$AS$97,$O$195,0,$O295-$O$196,1)), 1+ROW()-ROW(W$197)), NA())</f>
        <v>#N/A</v>
      </c>
    </row>
    <row r="296" spans="3:23" ht="13" customHeight="1">
      <c r="C296" s="165" t="e">
        <f t="shared" si="25"/>
        <v>#N/A</v>
      </c>
      <c r="E296" s="643" t="e">
        <f t="array" aca="1" ref="E296" ca="1">IF(AND(ISNUMBER($C296), E$196), E$195*POWER(GEOMEAN(1+OFFSET(Portfolio_Math!AA$97,$C$195,0,$C296-$C$196,1))/GEOMEAN(1+OFFSET(Portfolio_Math!$AG$97,$C$195,0,$C296-$C$196,1)), 1+ROW()-ROW(E$197)), NA())</f>
        <v>#N/A</v>
      </c>
      <c r="F296" s="643" t="e">
        <f t="array" aca="1" ref="F296" ca="1">IF(AND(ISNUMBER($C296), F$196), F$195*POWER(GEOMEAN(1+OFFSET(Portfolio_Math!AB$97,$C$195,0,$C296-$C$196,1))/GEOMEAN(1+OFFSET(Portfolio_Math!$AG$97,$C$195,0,$C296-$C$196,1)), 1+ROW()-ROW(F$197)), NA())</f>
        <v>#N/A</v>
      </c>
      <c r="G296" s="643" t="e">
        <f t="array" aca="1" ref="G296" ca="1">IF(AND(ISNUMBER($C296), G$196), G$195*POWER(GEOMEAN(1+OFFSET(Portfolio_Math!AC$97,$C$195,0,$C296-$C$196,1))/GEOMEAN(1+OFFSET(Portfolio_Math!$AG$97,$C$195,0,$C296-$C$196,1)), 1+ROW()-ROW(G$197)), NA())</f>
        <v>#N/A</v>
      </c>
      <c r="H296" s="643" t="e">
        <f t="array" aca="1" ref="H296" ca="1">IF(AND(ISNUMBER($C296), H$196), H$195*POWER(GEOMEAN(1+OFFSET(Portfolio_Math!AD$97,$C$195,0,$C296-$C$196,1))/GEOMEAN(1+OFFSET(Portfolio_Math!$AG$97,$C$195,0,$C296-$C$196,1)), 1+ROW()-ROW(H$197)), NA())</f>
        <v>#N/A</v>
      </c>
      <c r="I296" s="643" t="e">
        <f t="array" aca="1" ref="I296" ca="1">IF(AND(ISNUMBER($C296), I$196), I$195*POWER(GEOMEAN(1+OFFSET(Portfolio_Math!AE$97,$C$195,0,$C296-$C$196,1))/GEOMEAN(1+OFFSET(Portfolio_Math!$AG$97,$C$195,0,$C296-$C$196,1)), 1+ROW()-ROW(I$197)), NA())</f>
        <v>#N/A</v>
      </c>
      <c r="J296" s="642"/>
      <c r="K296" s="643" t="e">
        <f t="array" aca="1" ref="K296" ca="1">IF(AND(ISNUMBER($C296), K$196), K$195*POWER(GEOMEAN(1+OFFSET(Portfolio_Math!AG$97,$C$195,0,$C296-$C$196,1))/GEOMEAN(1+OFFSET(Portfolio_Math!$AG$97,$C$195,0,$C296-$C$196,1)), 1+ROW()-ROW(K$197)), NA())</f>
        <v>#N/A</v>
      </c>
      <c r="O296" s="165" t="e">
        <f t="shared" si="26"/>
        <v>#N/A</v>
      </c>
      <c r="Q296" s="643" t="e">
        <f t="array" aca="1" ref="Q296" ca="1">IF(AND(ISNUMBER($O296), Q$196), Q$195*POWER(GEOMEAN(1+OFFSET(Portfolio_Math!AM$97,$O$195,0,$O296-$O$196,1))/GEOMEAN(1+OFFSET(Portfolio_Math!$AS$97,$O$195,0,$O296-$O$196,1)), 1+ROW()-ROW(Q$197)), NA())</f>
        <v>#N/A</v>
      </c>
      <c r="R296" s="643" t="e">
        <f t="array" aca="1" ref="R296" ca="1">IF(AND(ISNUMBER($O296), R$196), R$195*POWER(GEOMEAN(1+OFFSET(Portfolio_Math!AN$97,$O$195,0,$O296-$O$196,1))/GEOMEAN(1+OFFSET(Portfolio_Math!$AS$97,$O$195,0,$O296-$O$196,1)), 1+ROW()-ROW(R$197)), NA())</f>
        <v>#N/A</v>
      </c>
      <c r="S296" s="643" t="e">
        <f t="array" aca="1" ref="S296" ca="1">IF(AND(ISNUMBER($O296), S$196), S$195*POWER(GEOMEAN(1+OFFSET(Portfolio_Math!AO$97,$O$195,0,$O296-$O$196,1))/GEOMEAN(1+OFFSET(Portfolio_Math!$AS$97,$O$195,0,$O296-$O$196,1)), 1+ROW()-ROW(S$197)), NA())</f>
        <v>#N/A</v>
      </c>
      <c r="T296" s="643" t="e">
        <f t="array" aca="1" ref="T296" ca="1">IF(AND(ISNUMBER($O296), T$196), T$195*POWER(GEOMEAN(1+OFFSET(Portfolio_Math!AP$97,$O$195,0,$O296-$O$196,1))/GEOMEAN(1+OFFSET(Portfolio_Math!$AS$97,$O$195,0,$O296-$O$196,1)), 1+ROW()-ROW(T$197)), NA())</f>
        <v>#N/A</v>
      </c>
      <c r="U296" s="643" t="e">
        <f t="array" aca="1" ref="U296" ca="1">IF(AND(ISNUMBER($O296), U$196), U$195*POWER(GEOMEAN(1+OFFSET(Portfolio_Math!AQ$97,$O$195,0,$O296-$O$196,1))/GEOMEAN(1+OFFSET(Portfolio_Math!$AS$97,$O$195,0,$O296-$O$196,1)), 1+ROW()-ROW(U$197)), NA())</f>
        <v>#N/A</v>
      </c>
      <c r="V296" s="644"/>
      <c r="W296" s="643" t="e">
        <f t="array" aca="1" ref="W296" ca="1">IF(AND(ISNUMBER($O296), W$196), W$195*POWER(GEOMEAN(1+OFFSET(Portfolio_Math!AS$97,$O$195,0,$O296-$O$196,1))/GEOMEAN(1+OFFSET(Portfolio_Math!$AS$97,$O$195,0,$O296-$O$196,1)), 1+ROW()-ROW(W$197)), NA())</f>
        <v>#N/A</v>
      </c>
    </row>
    <row r="297" spans="3:23" ht="13" customHeight="1">
      <c r="C297" s="165" t="e">
        <f t="shared" si="25"/>
        <v>#N/A</v>
      </c>
      <c r="E297" s="643" t="e">
        <f t="array" aca="1" ref="E297" ca="1">IF(AND(ISNUMBER($C297), E$196), E$195*POWER(GEOMEAN(1+OFFSET(Portfolio_Math!AA$97,$C$195,0,$C297-$C$196,1))/GEOMEAN(1+OFFSET(Portfolio_Math!$AG$97,$C$195,0,$C297-$C$196,1)), 1+ROW()-ROW(E$197)), NA())</f>
        <v>#N/A</v>
      </c>
      <c r="F297" s="643" t="e">
        <f t="array" aca="1" ref="F297" ca="1">IF(AND(ISNUMBER($C297), F$196), F$195*POWER(GEOMEAN(1+OFFSET(Portfolio_Math!AB$97,$C$195,0,$C297-$C$196,1))/GEOMEAN(1+OFFSET(Portfolio_Math!$AG$97,$C$195,0,$C297-$C$196,1)), 1+ROW()-ROW(F$197)), NA())</f>
        <v>#N/A</v>
      </c>
      <c r="G297" s="643" t="e">
        <f t="array" aca="1" ref="G297" ca="1">IF(AND(ISNUMBER($C297), G$196), G$195*POWER(GEOMEAN(1+OFFSET(Portfolio_Math!AC$97,$C$195,0,$C297-$C$196,1))/GEOMEAN(1+OFFSET(Portfolio_Math!$AG$97,$C$195,0,$C297-$C$196,1)), 1+ROW()-ROW(G$197)), NA())</f>
        <v>#N/A</v>
      </c>
      <c r="H297" s="643" t="e">
        <f t="array" aca="1" ref="H297" ca="1">IF(AND(ISNUMBER($C297), H$196), H$195*POWER(GEOMEAN(1+OFFSET(Portfolio_Math!AD$97,$C$195,0,$C297-$C$196,1))/GEOMEAN(1+OFFSET(Portfolio_Math!$AG$97,$C$195,0,$C297-$C$196,1)), 1+ROW()-ROW(H$197)), NA())</f>
        <v>#N/A</v>
      </c>
      <c r="I297" s="643" t="e">
        <f t="array" aca="1" ref="I297" ca="1">IF(AND(ISNUMBER($C297), I$196), I$195*POWER(GEOMEAN(1+OFFSET(Portfolio_Math!AE$97,$C$195,0,$C297-$C$196,1))/GEOMEAN(1+OFFSET(Portfolio_Math!$AG$97,$C$195,0,$C297-$C$196,1)), 1+ROW()-ROW(I$197)), NA())</f>
        <v>#N/A</v>
      </c>
      <c r="J297" s="642"/>
      <c r="K297" s="643" t="e">
        <f t="array" aca="1" ref="K297" ca="1">IF(AND(ISNUMBER($C297), K$196), K$195*POWER(GEOMEAN(1+OFFSET(Portfolio_Math!AG$97,$C$195,0,$C297-$C$196,1))/GEOMEAN(1+OFFSET(Portfolio_Math!$AG$97,$C$195,0,$C297-$C$196,1)), 1+ROW()-ROW(K$197)), NA())</f>
        <v>#N/A</v>
      </c>
      <c r="O297" s="165" t="e">
        <f t="shared" si="26"/>
        <v>#N/A</v>
      </c>
      <c r="Q297" s="643" t="e">
        <f t="array" aca="1" ref="Q297" ca="1">IF(AND(ISNUMBER($O297), Q$196), Q$195*POWER(GEOMEAN(1+OFFSET(Portfolio_Math!AM$97,$O$195,0,$O297-$O$196,1))/GEOMEAN(1+OFFSET(Portfolio_Math!$AS$97,$O$195,0,$O297-$O$196,1)), 1+ROW()-ROW(Q$197)), NA())</f>
        <v>#N/A</v>
      </c>
      <c r="R297" s="643" t="e">
        <f t="array" aca="1" ref="R297" ca="1">IF(AND(ISNUMBER($O297), R$196), R$195*POWER(GEOMEAN(1+OFFSET(Portfolio_Math!AN$97,$O$195,0,$O297-$O$196,1))/GEOMEAN(1+OFFSET(Portfolio_Math!$AS$97,$O$195,0,$O297-$O$196,1)), 1+ROW()-ROW(R$197)), NA())</f>
        <v>#N/A</v>
      </c>
      <c r="S297" s="643" t="e">
        <f t="array" aca="1" ref="S297" ca="1">IF(AND(ISNUMBER($O297), S$196), S$195*POWER(GEOMEAN(1+OFFSET(Portfolio_Math!AO$97,$O$195,0,$O297-$O$196,1))/GEOMEAN(1+OFFSET(Portfolio_Math!$AS$97,$O$195,0,$O297-$O$196,1)), 1+ROW()-ROW(S$197)), NA())</f>
        <v>#N/A</v>
      </c>
      <c r="T297" s="643" t="e">
        <f t="array" aca="1" ref="T297" ca="1">IF(AND(ISNUMBER($O297), T$196), T$195*POWER(GEOMEAN(1+OFFSET(Portfolio_Math!AP$97,$O$195,0,$O297-$O$196,1))/GEOMEAN(1+OFFSET(Portfolio_Math!$AS$97,$O$195,0,$O297-$O$196,1)), 1+ROW()-ROW(T$197)), NA())</f>
        <v>#N/A</v>
      </c>
      <c r="U297" s="643" t="e">
        <f t="array" aca="1" ref="U297" ca="1">IF(AND(ISNUMBER($O297), U$196), U$195*POWER(GEOMEAN(1+OFFSET(Portfolio_Math!AQ$97,$O$195,0,$O297-$O$196,1))/GEOMEAN(1+OFFSET(Portfolio_Math!$AS$97,$O$195,0,$O297-$O$196,1)), 1+ROW()-ROW(U$197)), NA())</f>
        <v>#N/A</v>
      </c>
      <c r="V297" s="644"/>
      <c r="W297" s="643" t="e">
        <f t="array" aca="1" ref="W297" ca="1">IF(AND(ISNUMBER($O297), W$196), W$195*POWER(GEOMEAN(1+OFFSET(Portfolio_Math!AS$97,$O$195,0,$O297-$O$196,1))/GEOMEAN(1+OFFSET(Portfolio_Math!$AS$97,$O$195,0,$O297-$O$196,1)), 1+ROW()-ROW(W$197)), NA())</f>
        <v>#N/A</v>
      </c>
    </row>
    <row r="298" spans="3:23" ht="13" customHeight="1">
      <c r="C298" s="165" t="e">
        <f t="shared" si="25"/>
        <v>#N/A</v>
      </c>
      <c r="E298" s="643" t="e">
        <f t="array" aca="1" ref="E298" ca="1">IF(AND(ISNUMBER($C298), E$196), E$195*POWER(GEOMEAN(1+OFFSET(Portfolio_Math!AA$97,$C$195,0,$C298-$C$196,1))/GEOMEAN(1+OFFSET(Portfolio_Math!$AG$97,$C$195,0,$C298-$C$196,1)), 1+ROW()-ROW(E$197)), NA())</f>
        <v>#N/A</v>
      </c>
      <c r="F298" s="643" t="e">
        <f t="array" aca="1" ref="F298" ca="1">IF(AND(ISNUMBER($C298), F$196), F$195*POWER(GEOMEAN(1+OFFSET(Portfolio_Math!AB$97,$C$195,0,$C298-$C$196,1))/GEOMEAN(1+OFFSET(Portfolio_Math!$AG$97,$C$195,0,$C298-$C$196,1)), 1+ROW()-ROW(F$197)), NA())</f>
        <v>#N/A</v>
      </c>
      <c r="G298" s="643" t="e">
        <f t="array" aca="1" ref="G298" ca="1">IF(AND(ISNUMBER($C298), G$196), G$195*POWER(GEOMEAN(1+OFFSET(Portfolio_Math!AC$97,$C$195,0,$C298-$C$196,1))/GEOMEAN(1+OFFSET(Portfolio_Math!$AG$97,$C$195,0,$C298-$C$196,1)), 1+ROW()-ROW(G$197)), NA())</f>
        <v>#N/A</v>
      </c>
      <c r="H298" s="643" t="e">
        <f t="array" aca="1" ref="H298" ca="1">IF(AND(ISNUMBER($C298), H$196), H$195*POWER(GEOMEAN(1+OFFSET(Portfolio_Math!AD$97,$C$195,0,$C298-$C$196,1))/GEOMEAN(1+OFFSET(Portfolio_Math!$AG$97,$C$195,0,$C298-$C$196,1)), 1+ROW()-ROW(H$197)), NA())</f>
        <v>#N/A</v>
      </c>
      <c r="I298" s="643" t="e">
        <f t="array" aca="1" ref="I298" ca="1">IF(AND(ISNUMBER($C298), I$196), I$195*POWER(GEOMEAN(1+OFFSET(Portfolio_Math!AE$97,$C$195,0,$C298-$C$196,1))/GEOMEAN(1+OFFSET(Portfolio_Math!$AG$97,$C$195,0,$C298-$C$196,1)), 1+ROW()-ROW(I$197)), NA())</f>
        <v>#N/A</v>
      </c>
      <c r="J298" s="642"/>
      <c r="K298" s="643" t="e">
        <f t="array" aca="1" ref="K298" ca="1">IF(AND(ISNUMBER($C298), K$196), K$195*POWER(GEOMEAN(1+OFFSET(Portfolio_Math!AG$97,$C$195,0,$C298-$C$196,1))/GEOMEAN(1+OFFSET(Portfolio_Math!$AG$97,$C$195,0,$C298-$C$196,1)), 1+ROW()-ROW(K$197)), NA())</f>
        <v>#N/A</v>
      </c>
      <c r="O298" s="165" t="e">
        <f t="shared" si="26"/>
        <v>#N/A</v>
      </c>
      <c r="Q298" s="643" t="e">
        <f t="array" aca="1" ref="Q298" ca="1">IF(AND(ISNUMBER($O298), Q$196), Q$195*POWER(GEOMEAN(1+OFFSET(Portfolio_Math!AM$97,$O$195,0,$O298-$O$196,1))/GEOMEAN(1+OFFSET(Portfolio_Math!$AS$97,$O$195,0,$O298-$O$196,1)), 1+ROW()-ROW(Q$197)), NA())</f>
        <v>#N/A</v>
      </c>
      <c r="R298" s="643" t="e">
        <f t="array" aca="1" ref="R298" ca="1">IF(AND(ISNUMBER($O298), R$196), R$195*POWER(GEOMEAN(1+OFFSET(Portfolio_Math!AN$97,$O$195,0,$O298-$O$196,1))/GEOMEAN(1+OFFSET(Portfolio_Math!$AS$97,$O$195,0,$O298-$O$196,1)), 1+ROW()-ROW(R$197)), NA())</f>
        <v>#N/A</v>
      </c>
      <c r="S298" s="643" t="e">
        <f t="array" aca="1" ref="S298" ca="1">IF(AND(ISNUMBER($O298), S$196), S$195*POWER(GEOMEAN(1+OFFSET(Portfolio_Math!AO$97,$O$195,0,$O298-$O$196,1))/GEOMEAN(1+OFFSET(Portfolio_Math!$AS$97,$O$195,0,$O298-$O$196,1)), 1+ROW()-ROW(S$197)), NA())</f>
        <v>#N/A</v>
      </c>
      <c r="T298" s="643" t="e">
        <f t="array" aca="1" ref="T298" ca="1">IF(AND(ISNUMBER($O298), T$196), T$195*POWER(GEOMEAN(1+OFFSET(Portfolio_Math!AP$97,$O$195,0,$O298-$O$196,1))/GEOMEAN(1+OFFSET(Portfolio_Math!$AS$97,$O$195,0,$O298-$O$196,1)), 1+ROW()-ROW(T$197)), NA())</f>
        <v>#N/A</v>
      </c>
      <c r="U298" s="643" t="e">
        <f t="array" aca="1" ref="U298" ca="1">IF(AND(ISNUMBER($O298), U$196), U$195*POWER(GEOMEAN(1+OFFSET(Portfolio_Math!AQ$97,$O$195,0,$O298-$O$196,1))/GEOMEAN(1+OFFSET(Portfolio_Math!$AS$97,$O$195,0,$O298-$O$196,1)), 1+ROW()-ROW(U$197)), NA())</f>
        <v>#N/A</v>
      </c>
      <c r="V298" s="644"/>
      <c r="W298" s="643" t="e">
        <f t="array" aca="1" ref="W298" ca="1">IF(AND(ISNUMBER($O298), W$196), W$195*POWER(GEOMEAN(1+OFFSET(Portfolio_Math!AS$97,$O$195,0,$O298-$O$196,1))/GEOMEAN(1+OFFSET(Portfolio_Math!$AS$97,$O$195,0,$O298-$O$196,1)), 1+ROW()-ROW(W$197)), NA())</f>
        <v>#N/A</v>
      </c>
    </row>
    <row r="299" spans="3:23" ht="13" customHeight="1">
      <c r="C299" s="165" t="e">
        <f t="shared" si="25"/>
        <v>#N/A</v>
      </c>
      <c r="E299" s="643" t="e">
        <f t="array" aca="1" ref="E299" ca="1">IF(AND(ISNUMBER($C299), E$196), E$195*POWER(GEOMEAN(1+OFFSET(Portfolio_Math!AA$97,$C$195,0,$C299-$C$196,1))/GEOMEAN(1+OFFSET(Portfolio_Math!$AG$97,$C$195,0,$C299-$C$196,1)), 1+ROW()-ROW(E$197)), NA())</f>
        <v>#N/A</v>
      </c>
      <c r="F299" s="643" t="e">
        <f t="array" aca="1" ref="F299" ca="1">IF(AND(ISNUMBER($C299), F$196), F$195*POWER(GEOMEAN(1+OFFSET(Portfolio_Math!AB$97,$C$195,0,$C299-$C$196,1))/GEOMEAN(1+OFFSET(Portfolio_Math!$AG$97,$C$195,0,$C299-$C$196,1)), 1+ROW()-ROW(F$197)), NA())</f>
        <v>#N/A</v>
      </c>
      <c r="G299" s="643" t="e">
        <f t="array" aca="1" ref="G299" ca="1">IF(AND(ISNUMBER($C299), G$196), G$195*POWER(GEOMEAN(1+OFFSET(Portfolio_Math!AC$97,$C$195,0,$C299-$C$196,1))/GEOMEAN(1+OFFSET(Portfolio_Math!$AG$97,$C$195,0,$C299-$C$196,1)), 1+ROW()-ROW(G$197)), NA())</f>
        <v>#N/A</v>
      </c>
      <c r="H299" s="643" t="e">
        <f t="array" aca="1" ref="H299" ca="1">IF(AND(ISNUMBER($C299), H$196), H$195*POWER(GEOMEAN(1+OFFSET(Portfolio_Math!AD$97,$C$195,0,$C299-$C$196,1))/GEOMEAN(1+OFFSET(Portfolio_Math!$AG$97,$C$195,0,$C299-$C$196,1)), 1+ROW()-ROW(H$197)), NA())</f>
        <v>#N/A</v>
      </c>
      <c r="I299" s="643" t="e">
        <f t="array" aca="1" ref="I299" ca="1">IF(AND(ISNUMBER($C299), I$196), I$195*POWER(GEOMEAN(1+OFFSET(Portfolio_Math!AE$97,$C$195,0,$C299-$C$196,1))/GEOMEAN(1+OFFSET(Portfolio_Math!$AG$97,$C$195,0,$C299-$C$196,1)), 1+ROW()-ROW(I$197)), NA())</f>
        <v>#N/A</v>
      </c>
      <c r="J299" s="642"/>
      <c r="K299" s="643" t="e">
        <f t="array" aca="1" ref="K299" ca="1">IF(AND(ISNUMBER($C299), K$196), K$195*POWER(GEOMEAN(1+OFFSET(Portfolio_Math!AG$97,$C$195,0,$C299-$C$196,1))/GEOMEAN(1+OFFSET(Portfolio_Math!$AG$97,$C$195,0,$C299-$C$196,1)), 1+ROW()-ROW(K$197)), NA())</f>
        <v>#N/A</v>
      </c>
      <c r="O299" s="165" t="e">
        <f t="shared" si="26"/>
        <v>#N/A</v>
      </c>
      <c r="Q299" s="643" t="e">
        <f t="array" aca="1" ref="Q299" ca="1">IF(AND(ISNUMBER($O299), Q$196), Q$195*POWER(GEOMEAN(1+OFFSET(Portfolio_Math!AM$97,$O$195,0,$O299-$O$196,1))/GEOMEAN(1+OFFSET(Portfolio_Math!$AS$97,$O$195,0,$O299-$O$196,1)), 1+ROW()-ROW(Q$197)), NA())</f>
        <v>#N/A</v>
      </c>
      <c r="R299" s="643" t="e">
        <f t="array" aca="1" ref="R299" ca="1">IF(AND(ISNUMBER($O299), R$196), R$195*POWER(GEOMEAN(1+OFFSET(Portfolio_Math!AN$97,$O$195,0,$O299-$O$196,1))/GEOMEAN(1+OFFSET(Portfolio_Math!$AS$97,$O$195,0,$O299-$O$196,1)), 1+ROW()-ROW(R$197)), NA())</f>
        <v>#N/A</v>
      </c>
      <c r="S299" s="643" t="e">
        <f t="array" aca="1" ref="S299" ca="1">IF(AND(ISNUMBER($O299), S$196), S$195*POWER(GEOMEAN(1+OFFSET(Portfolio_Math!AO$97,$O$195,0,$O299-$O$196,1))/GEOMEAN(1+OFFSET(Portfolio_Math!$AS$97,$O$195,0,$O299-$O$196,1)), 1+ROW()-ROW(S$197)), NA())</f>
        <v>#N/A</v>
      </c>
      <c r="T299" s="643" t="e">
        <f t="array" aca="1" ref="T299" ca="1">IF(AND(ISNUMBER($O299), T$196), T$195*POWER(GEOMEAN(1+OFFSET(Portfolio_Math!AP$97,$O$195,0,$O299-$O$196,1))/GEOMEAN(1+OFFSET(Portfolio_Math!$AS$97,$O$195,0,$O299-$O$196,1)), 1+ROW()-ROW(T$197)), NA())</f>
        <v>#N/A</v>
      </c>
      <c r="U299" s="643" t="e">
        <f t="array" aca="1" ref="U299" ca="1">IF(AND(ISNUMBER($O299), U$196), U$195*POWER(GEOMEAN(1+OFFSET(Portfolio_Math!AQ$97,$O$195,0,$O299-$O$196,1))/GEOMEAN(1+OFFSET(Portfolio_Math!$AS$97,$O$195,0,$O299-$O$196,1)), 1+ROW()-ROW(U$197)), NA())</f>
        <v>#N/A</v>
      </c>
      <c r="V299" s="644"/>
      <c r="W299" s="643" t="e">
        <f t="array" aca="1" ref="W299" ca="1">IF(AND(ISNUMBER($O299), W$196), W$195*POWER(GEOMEAN(1+OFFSET(Portfolio_Math!AS$97,$O$195,0,$O299-$O$196,1))/GEOMEAN(1+OFFSET(Portfolio_Math!$AS$97,$O$195,0,$O299-$O$196,1)), 1+ROW()-ROW(W$197)), NA())</f>
        <v>#N/A</v>
      </c>
    </row>
    <row r="300" spans="3:23" ht="13" customHeight="1">
      <c r="C300" s="165" t="e">
        <f t="shared" si="25"/>
        <v>#N/A</v>
      </c>
      <c r="E300" s="643" t="e">
        <f t="array" aca="1" ref="E300" ca="1">IF(AND(ISNUMBER($C300), E$196), E$195*POWER(GEOMEAN(1+OFFSET(Portfolio_Math!AA$97,$C$195,0,$C300-$C$196,1))/GEOMEAN(1+OFFSET(Portfolio_Math!$AG$97,$C$195,0,$C300-$C$196,1)), 1+ROW()-ROW(E$197)), NA())</f>
        <v>#N/A</v>
      </c>
      <c r="F300" s="643" t="e">
        <f t="array" aca="1" ref="F300" ca="1">IF(AND(ISNUMBER($C300), F$196), F$195*POWER(GEOMEAN(1+OFFSET(Portfolio_Math!AB$97,$C$195,0,$C300-$C$196,1))/GEOMEAN(1+OFFSET(Portfolio_Math!$AG$97,$C$195,0,$C300-$C$196,1)), 1+ROW()-ROW(F$197)), NA())</f>
        <v>#N/A</v>
      </c>
      <c r="G300" s="643" t="e">
        <f t="array" aca="1" ref="G300" ca="1">IF(AND(ISNUMBER($C300), G$196), G$195*POWER(GEOMEAN(1+OFFSET(Portfolio_Math!AC$97,$C$195,0,$C300-$C$196,1))/GEOMEAN(1+OFFSET(Portfolio_Math!$AG$97,$C$195,0,$C300-$C$196,1)), 1+ROW()-ROW(G$197)), NA())</f>
        <v>#N/A</v>
      </c>
      <c r="H300" s="643" t="e">
        <f t="array" aca="1" ref="H300" ca="1">IF(AND(ISNUMBER($C300), H$196), H$195*POWER(GEOMEAN(1+OFFSET(Portfolio_Math!AD$97,$C$195,0,$C300-$C$196,1))/GEOMEAN(1+OFFSET(Portfolio_Math!$AG$97,$C$195,0,$C300-$C$196,1)), 1+ROW()-ROW(H$197)), NA())</f>
        <v>#N/A</v>
      </c>
      <c r="I300" s="643" t="e">
        <f t="array" aca="1" ref="I300" ca="1">IF(AND(ISNUMBER($C300), I$196), I$195*POWER(GEOMEAN(1+OFFSET(Portfolio_Math!AE$97,$C$195,0,$C300-$C$196,1))/GEOMEAN(1+OFFSET(Portfolio_Math!$AG$97,$C$195,0,$C300-$C$196,1)), 1+ROW()-ROW(I$197)), NA())</f>
        <v>#N/A</v>
      </c>
      <c r="J300" s="642"/>
      <c r="K300" s="643" t="e">
        <f t="array" aca="1" ref="K300" ca="1">IF(AND(ISNUMBER($C300), K$196), K$195*POWER(GEOMEAN(1+OFFSET(Portfolio_Math!AG$97,$C$195,0,$C300-$C$196,1))/GEOMEAN(1+OFFSET(Portfolio_Math!$AG$97,$C$195,0,$C300-$C$196,1)), 1+ROW()-ROW(K$197)), NA())</f>
        <v>#N/A</v>
      </c>
      <c r="O300" s="165" t="e">
        <f t="shared" si="26"/>
        <v>#N/A</v>
      </c>
      <c r="Q300" s="643" t="e">
        <f t="array" aca="1" ref="Q300" ca="1">IF(AND(ISNUMBER($O300), Q$196), Q$195*POWER(GEOMEAN(1+OFFSET(Portfolio_Math!AM$97,$O$195,0,$O300-$O$196,1))/GEOMEAN(1+OFFSET(Portfolio_Math!$AS$97,$O$195,0,$O300-$O$196,1)), 1+ROW()-ROW(Q$197)), NA())</f>
        <v>#N/A</v>
      </c>
      <c r="R300" s="643" t="e">
        <f t="array" aca="1" ref="R300" ca="1">IF(AND(ISNUMBER($O300), R$196), R$195*POWER(GEOMEAN(1+OFFSET(Portfolio_Math!AN$97,$O$195,0,$O300-$O$196,1))/GEOMEAN(1+OFFSET(Portfolio_Math!$AS$97,$O$195,0,$O300-$O$196,1)), 1+ROW()-ROW(R$197)), NA())</f>
        <v>#N/A</v>
      </c>
      <c r="S300" s="643" t="e">
        <f t="array" aca="1" ref="S300" ca="1">IF(AND(ISNUMBER($O300), S$196), S$195*POWER(GEOMEAN(1+OFFSET(Portfolio_Math!AO$97,$O$195,0,$O300-$O$196,1))/GEOMEAN(1+OFFSET(Portfolio_Math!$AS$97,$O$195,0,$O300-$O$196,1)), 1+ROW()-ROW(S$197)), NA())</f>
        <v>#N/A</v>
      </c>
      <c r="T300" s="643" t="e">
        <f t="array" aca="1" ref="T300" ca="1">IF(AND(ISNUMBER($O300), T$196), T$195*POWER(GEOMEAN(1+OFFSET(Portfolio_Math!AP$97,$O$195,0,$O300-$O$196,1))/GEOMEAN(1+OFFSET(Portfolio_Math!$AS$97,$O$195,0,$O300-$O$196,1)), 1+ROW()-ROW(T$197)), NA())</f>
        <v>#N/A</v>
      </c>
      <c r="U300" s="643" t="e">
        <f t="array" aca="1" ref="U300" ca="1">IF(AND(ISNUMBER($O300), U$196), U$195*POWER(GEOMEAN(1+OFFSET(Portfolio_Math!AQ$97,$O$195,0,$O300-$O$196,1))/GEOMEAN(1+OFFSET(Portfolio_Math!$AS$97,$O$195,0,$O300-$O$196,1)), 1+ROW()-ROW(U$197)), NA())</f>
        <v>#N/A</v>
      </c>
      <c r="V300" s="644"/>
      <c r="W300" s="643" t="e">
        <f t="array" aca="1" ref="W300" ca="1">IF(AND(ISNUMBER($O300), W$196), W$195*POWER(GEOMEAN(1+OFFSET(Portfolio_Math!AS$97,$O$195,0,$O300-$O$196,1))/GEOMEAN(1+OFFSET(Portfolio_Math!$AS$97,$O$195,0,$O300-$O$196,1)), 1+ROW()-ROW(W$197)), NA())</f>
        <v>#N/A</v>
      </c>
    </row>
    <row r="301" spans="3:23" ht="13" customHeight="1">
      <c r="C301" s="165" t="e">
        <f t="shared" si="25"/>
        <v>#N/A</v>
      </c>
      <c r="E301" s="643" t="e">
        <f t="array" aca="1" ref="E301" ca="1">IF(AND(ISNUMBER($C301), E$196), E$195*POWER(GEOMEAN(1+OFFSET(Portfolio_Math!AA$97,$C$195,0,$C301-$C$196,1))/GEOMEAN(1+OFFSET(Portfolio_Math!$AG$97,$C$195,0,$C301-$C$196,1)), 1+ROW()-ROW(E$197)), NA())</f>
        <v>#N/A</v>
      </c>
      <c r="F301" s="643" t="e">
        <f t="array" aca="1" ref="F301" ca="1">IF(AND(ISNUMBER($C301), F$196), F$195*POWER(GEOMEAN(1+OFFSET(Portfolio_Math!AB$97,$C$195,0,$C301-$C$196,1))/GEOMEAN(1+OFFSET(Portfolio_Math!$AG$97,$C$195,0,$C301-$C$196,1)), 1+ROW()-ROW(F$197)), NA())</f>
        <v>#N/A</v>
      </c>
      <c r="G301" s="643" t="e">
        <f t="array" aca="1" ref="G301" ca="1">IF(AND(ISNUMBER($C301), G$196), G$195*POWER(GEOMEAN(1+OFFSET(Portfolio_Math!AC$97,$C$195,0,$C301-$C$196,1))/GEOMEAN(1+OFFSET(Portfolio_Math!$AG$97,$C$195,0,$C301-$C$196,1)), 1+ROW()-ROW(G$197)), NA())</f>
        <v>#N/A</v>
      </c>
      <c r="H301" s="643" t="e">
        <f t="array" aca="1" ref="H301" ca="1">IF(AND(ISNUMBER($C301), H$196), H$195*POWER(GEOMEAN(1+OFFSET(Portfolio_Math!AD$97,$C$195,0,$C301-$C$196,1))/GEOMEAN(1+OFFSET(Portfolio_Math!$AG$97,$C$195,0,$C301-$C$196,1)), 1+ROW()-ROW(H$197)), NA())</f>
        <v>#N/A</v>
      </c>
      <c r="I301" s="643" t="e">
        <f t="array" aca="1" ref="I301" ca="1">IF(AND(ISNUMBER($C301), I$196), I$195*POWER(GEOMEAN(1+OFFSET(Portfolio_Math!AE$97,$C$195,0,$C301-$C$196,1))/GEOMEAN(1+OFFSET(Portfolio_Math!$AG$97,$C$195,0,$C301-$C$196,1)), 1+ROW()-ROW(I$197)), NA())</f>
        <v>#N/A</v>
      </c>
      <c r="J301" s="642"/>
      <c r="K301" s="643" t="e">
        <f t="array" aca="1" ref="K301" ca="1">IF(AND(ISNUMBER($C301), K$196), K$195*POWER(GEOMEAN(1+OFFSET(Portfolio_Math!AG$97,$C$195,0,$C301-$C$196,1))/GEOMEAN(1+OFFSET(Portfolio_Math!$AG$97,$C$195,0,$C301-$C$196,1)), 1+ROW()-ROW(K$197)), NA())</f>
        <v>#N/A</v>
      </c>
      <c r="O301" s="165" t="e">
        <f t="shared" si="26"/>
        <v>#N/A</v>
      </c>
      <c r="Q301" s="643" t="e">
        <f t="array" aca="1" ref="Q301" ca="1">IF(AND(ISNUMBER($O301), Q$196), Q$195*POWER(GEOMEAN(1+OFFSET(Portfolio_Math!AM$97,$O$195,0,$O301-$O$196,1))/GEOMEAN(1+OFFSET(Portfolio_Math!$AS$97,$O$195,0,$O301-$O$196,1)), 1+ROW()-ROW(Q$197)), NA())</f>
        <v>#N/A</v>
      </c>
      <c r="R301" s="643" t="e">
        <f t="array" aca="1" ref="R301" ca="1">IF(AND(ISNUMBER($O301), R$196), R$195*POWER(GEOMEAN(1+OFFSET(Portfolio_Math!AN$97,$O$195,0,$O301-$O$196,1))/GEOMEAN(1+OFFSET(Portfolio_Math!$AS$97,$O$195,0,$O301-$O$196,1)), 1+ROW()-ROW(R$197)), NA())</f>
        <v>#N/A</v>
      </c>
      <c r="S301" s="643" t="e">
        <f t="array" aca="1" ref="S301" ca="1">IF(AND(ISNUMBER($O301), S$196), S$195*POWER(GEOMEAN(1+OFFSET(Portfolio_Math!AO$97,$O$195,0,$O301-$O$196,1))/GEOMEAN(1+OFFSET(Portfolio_Math!$AS$97,$O$195,0,$O301-$O$196,1)), 1+ROW()-ROW(S$197)), NA())</f>
        <v>#N/A</v>
      </c>
      <c r="T301" s="643" t="e">
        <f t="array" aca="1" ref="T301" ca="1">IF(AND(ISNUMBER($O301), T$196), T$195*POWER(GEOMEAN(1+OFFSET(Portfolio_Math!AP$97,$O$195,0,$O301-$O$196,1))/GEOMEAN(1+OFFSET(Portfolio_Math!$AS$97,$O$195,0,$O301-$O$196,1)), 1+ROW()-ROW(T$197)), NA())</f>
        <v>#N/A</v>
      </c>
      <c r="U301" s="643" t="e">
        <f t="array" aca="1" ref="U301" ca="1">IF(AND(ISNUMBER($O301), U$196), U$195*POWER(GEOMEAN(1+OFFSET(Portfolio_Math!AQ$97,$O$195,0,$O301-$O$196,1))/GEOMEAN(1+OFFSET(Portfolio_Math!$AS$97,$O$195,0,$O301-$O$196,1)), 1+ROW()-ROW(U$197)), NA())</f>
        <v>#N/A</v>
      </c>
      <c r="V301" s="644"/>
      <c r="W301" s="643" t="e">
        <f t="array" aca="1" ref="W301" ca="1">IF(AND(ISNUMBER($O301), W$196), W$195*POWER(GEOMEAN(1+OFFSET(Portfolio_Math!AS$97,$O$195,0,$O301-$O$196,1))/GEOMEAN(1+OFFSET(Portfolio_Math!$AS$97,$O$195,0,$O301-$O$196,1)), 1+ROW()-ROW(W$197)), NA())</f>
        <v>#N/A</v>
      </c>
    </row>
    <row r="302" spans="3:23" ht="13" customHeight="1">
      <c r="C302" s="165" t="e">
        <f t="shared" si="25"/>
        <v>#N/A</v>
      </c>
      <c r="E302" s="643" t="e">
        <f t="array" aca="1" ref="E302" ca="1">IF(AND(ISNUMBER($C302), E$196), E$195*POWER(GEOMEAN(1+OFFSET(Portfolio_Math!AA$97,$C$195,0,$C302-$C$196,1))/GEOMEAN(1+OFFSET(Portfolio_Math!$AG$97,$C$195,0,$C302-$C$196,1)), 1+ROW()-ROW(E$197)), NA())</f>
        <v>#N/A</v>
      </c>
      <c r="F302" s="643" t="e">
        <f t="array" aca="1" ref="F302" ca="1">IF(AND(ISNUMBER($C302), F$196), F$195*POWER(GEOMEAN(1+OFFSET(Portfolio_Math!AB$97,$C$195,0,$C302-$C$196,1))/GEOMEAN(1+OFFSET(Portfolio_Math!$AG$97,$C$195,0,$C302-$C$196,1)), 1+ROW()-ROW(F$197)), NA())</f>
        <v>#N/A</v>
      </c>
      <c r="G302" s="643" t="e">
        <f t="array" aca="1" ref="G302" ca="1">IF(AND(ISNUMBER($C302), G$196), G$195*POWER(GEOMEAN(1+OFFSET(Portfolio_Math!AC$97,$C$195,0,$C302-$C$196,1))/GEOMEAN(1+OFFSET(Portfolio_Math!$AG$97,$C$195,0,$C302-$C$196,1)), 1+ROW()-ROW(G$197)), NA())</f>
        <v>#N/A</v>
      </c>
      <c r="H302" s="643" t="e">
        <f t="array" aca="1" ref="H302" ca="1">IF(AND(ISNUMBER($C302), H$196), H$195*POWER(GEOMEAN(1+OFFSET(Portfolio_Math!AD$97,$C$195,0,$C302-$C$196,1))/GEOMEAN(1+OFFSET(Portfolio_Math!$AG$97,$C$195,0,$C302-$C$196,1)), 1+ROW()-ROW(H$197)), NA())</f>
        <v>#N/A</v>
      </c>
      <c r="I302" s="643" t="e">
        <f t="array" aca="1" ref="I302" ca="1">IF(AND(ISNUMBER($C302), I$196), I$195*POWER(GEOMEAN(1+OFFSET(Portfolio_Math!AE$97,$C$195,0,$C302-$C$196,1))/GEOMEAN(1+OFFSET(Portfolio_Math!$AG$97,$C$195,0,$C302-$C$196,1)), 1+ROW()-ROW(I$197)), NA())</f>
        <v>#N/A</v>
      </c>
      <c r="J302" s="642"/>
      <c r="K302" s="643" t="e">
        <f t="array" aca="1" ref="K302" ca="1">IF(AND(ISNUMBER($C302), K$196), K$195*POWER(GEOMEAN(1+OFFSET(Portfolio_Math!AG$97,$C$195,0,$C302-$C$196,1))/GEOMEAN(1+OFFSET(Portfolio_Math!$AG$97,$C$195,0,$C302-$C$196,1)), 1+ROW()-ROW(K$197)), NA())</f>
        <v>#N/A</v>
      </c>
      <c r="O302" s="165" t="e">
        <f t="shared" si="26"/>
        <v>#N/A</v>
      </c>
      <c r="Q302" s="643" t="e">
        <f t="array" aca="1" ref="Q302" ca="1">IF(AND(ISNUMBER($O302), Q$196), Q$195*POWER(GEOMEAN(1+OFFSET(Portfolio_Math!AM$97,$O$195,0,$O302-$O$196,1))/GEOMEAN(1+OFFSET(Portfolio_Math!$AS$97,$O$195,0,$O302-$O$196,1)), 1+ROW()-ROW(Q$197)), NA())</f>
        <v>#N/A</v>
      </c>
      <c r="R302" s="643" t="e">
        <f t="array" aca="1" ref="R302" ca="1">IF(AND(ISNUMBER($O302), R$196), R$195*POWER(GEOMEAN(1+OFFSET(Portfolio_Math!AN$97,$O$195,0,$O302-$O$196,1))/GEOMEAN(1+OFFSET(Portfolio_Math!$AS$97,$O$195,0,$O302-$O$196,1)), 1+ROW()-ROW(R$197)), NA())</f>
        <v>#N/A</v>
      </c>
      <c r="S302" s="643" t="e">
        <f t="array" aca="1" ref="S302" ca="1">IF(AND(ISNUMBER($O302), S$196), S$195*POWER(GEOMEAN(1+OFFSET(Portfolio_Math!AO$97,$O$195,0,$O302-$O$196,1))/GEOMEAN(1+OFFSET(Portfolio_Math!$AS$97,$O$195,0,$O302-$O$196,1)), 1+ROW()-ROW(S$197)), NA())</f>
        <v>#N/A</v>
      </c>
      <c r="T302" s="643" t="e">
        <f t="array" aca="1" ref="T302" ca="1">IF(AND(ISNUMBER($O302), T$196), T$195*POWER(GEOMEAN(1+OFFSET(Portfolio_Math!AP$97,$O$195,0,$O302-$O$196,1))/GEOMEAN(1+OFFSET(Portfolio_Math!$AS$97,$O$195,0,$O302-$O$196,1)), 1+ROW()-ROW(T$197)), NA())</f>
        <v>#N/A</v>
      </c>
      <c r="U302" s="643" t="e">
        <f t="array" aca="1" ref="U302" ca="1">IF(AND(ISNUMBER($O302), U$196), U$195*POWER(GEOMEAN(1+OFFSET(Portfolio_Math!AQ$97,$O$195,0,$O302-$O$196,1))/GEOMEAN(1+OFFSET(Portfolio_Math!$AS$97,$O$195,0,$O302-$O$196,1)), 1+ROW()-ROW(U$197)), NA())</f>
        <v>#N/A</v>
      </c>
      <c r="V302" s="644"/>
      <c r="W302" s="643" t="e">
        <f t="array" aca="1" ref="W302" ca="1">IF(AND(ISNUMBER($O302), W$196), W$195*POWER(GEOMEAN(1+OFFSET(Portfolio_Math!AS$97,$O$195,0,$O302-$O$196,1))/GEOMEAN(1+OFFSET(Portfolio_Math!$AS$97,$O$195,0,$O302-$O$196,1)), 1+ROW()-ROW(W$197)), NA())</f>
        <v>#N/A</v>
      </c>
    </row>
    <row r="303" spans="3:23" ht="13" customHeight="1">
      <c r="C303" s="165" t="e">
        <f t="shared" si="25"/>
        <v>#N/A</v>
      </c>
      <c r="E303" s="643" t="e">
        <f t="array" aca="1" ref="E303" ca="1">IF(AND(ISNUMBER($C303), E$196), E$195*POWER(GEOMEAN(1+OFFSET(Portfolio_Math!AA$97,$C$195,0,$C303-$C$196,1))/GEOMEAN(1+OFFSET(Portfolio_Math!$AG$97,$C$195,0,$C303-$C$196,1)), 1+ROW()-ROW(E$197)), NA())</f>
        <v>#N/A</v>
      </c>
      <c r="F303" s="643" t="e">
        <f t="array" aca="1" ref="F303" ca="1">IF(AND(ISNUMBER($C303), F$196), F$195*POWER(GEOMEAN(1+OFFSET(Portfolio_Math!AB$97,$C$195,0,$C303-$C$196,1))/GEOMEAN(1+OFFSET(Portfolio_Math!$AG$97,$C$195,0,$C303-$C$196,1)), 1+ROW()-ROW(F$197)), NA())</f>
        <v>#N/A</v>
      </c>
      <c r="G303" s="643" t="e">
        <f t="array" aca="1" ref="G303" ca="1">IF(AND(ISNUMBER($C303), G$196), G$195*POWER(GEOMEAN(1+OFFSET(Portfolio_Math!AC$97,$C$195,0,$C303-$C$196,1))/GEOMEAN(1+OFFSET(Portfolio_Math!$AG$97,$C$195,0,$C303-$C$196,1)), 1+ROW()-ROW(G$197)), NA())</f>
        <v>#N/A</v>
      </c>
      <c r="H303" s="643" t="e">
        <f t="array" aca="1" ref="H303" ca="1">IF(AND(ISNUMBER($C303), H$196), H$195*POWER(GEOMEAN(1+OFFSET(Portfolio_Math!AD$97,$C$195,0,$C303-$C$196,1))/GEOMEAN(1+OFFSET(Portfolio_Math!$AG$97,$C$195,0,$C303-$C$196,1)), 1+ROW()-ROW(H$197)), NA())</f>
        <v>#N/A</v>
      </c>
      <c r="I303" s="643" t="e">
        <f t="array" aca="1" ref="I303" ca="1">IF(AND(ISNUMBER($C303), I$196), I$195*POWER(GEOMEAN(1+OFFSET(Portfolio_Math!AE$97,$C$195,0,$C303-$C$196,1))/GEOMEAN(1+OFFSET(Portfolio_Math!$AG$97,$C$195,0,$C303-$C$196,1)), 1+ROW()-ROW(I$197)), NA())</f>
        <v>#N/A</v>
      </c>
      <c r="J303" s="642"/>
      <c r="K303" s="643" t="e">
        <f t="array" aca="1" ref="K303" ca="1">IF(AND(ISNUMBER($C303), K$196), K$195*POWER(GEOMEAN(1+OFFSET(Portfolio_Math!AG$97,$C$195,0,$C303-$C$196,1))/GEOMEAN(1+OFFSET(Portfolio_Math!$AG$97,$C$195,0,$C303-$C$196,1)), 1+ROW()-ROW(K$197)), NA())</f>
        <v>#N/A</v>
      </c>
      <c r="O303" s="165" t="e">
        <f t="shared" si="26"/>
        <v>#N/A</v>
      </c>
      <c r="Q303" s="643" t="e">
        <f t="array" aca="1" ref="Q303" ca="1">IF(AND(ISNUMBER($O303), Q$196), Q$195*POWER(GEOMEAN(1+OFFSET(Portfolio_Math!AM$97,$O$195,0,$O303-$O$196,1))/GEOMEAN(1+OFFSET(Portfolio_Math!$AS$97,$O$195,0,$O303-$O$196,1)), 1+ROW()-ROW(Q$197)), NA())</f>
        <v>#N/A</v>
      </c>
      <c r="R303" s="643" t="e">
        <f t="array" aca="1" ref="R303" ca="1">IF(AND(ISNUMBER($O303), R$196), R$195*POWER(GEOMEAN(1+OFFSET(Portfolio_Math!AN$97,$O$195,0,$O303-$O$196,1))/GEOMEAN(1+OFFSET(Portfolio_Math!$AS$97,$O$195,0,$O303-$O$196,1)), 1+ROW()-ROW(R$197)), NA())</f>
        <v>#N/A</v>
      </c>
      <c r="S303" s="643" t="e">
        <f t="array" aca="1" ref="S303" ca="1">IF(AND(ISNUMBER($O303), S$196), S$195*POWER(GEOMEAN(1+OFFSET(Portfolio_Math!AO$97,$O$195,0,$O303-$O$196,1))/GEOMEAN(1+OFFSET(Portfolio_Math!$AS$97,$O$195,0,$O303-$O$196,1)), 1+ROW()-ROW(S$197)), NA())</f>
        <v>#N/A</v>
      </c>
      <c r="T303" s="643" t="e">
        <f t="array" aca="1" ref="T303" ca="1">IF(AND(ISNUMBER($O303), T$196), T$195*POWER(GEOMEAN(1+OFFSET(Portfolio_Math!AP$97,$O$195,0,$O303-$O$196,1))/GEOMEAN(1+OFFSET(Portfolio_Math!$AS$97,$O$195,0,$O303-$O$196,1)), 1+ROW()-ROW(T$197)), NA())</f>
        <v>#N/A</v>
      </c>
      <c r="U303" s="643" t="e">
        <f t="array" aca="1" ref="U303" ca="1">IF(AND(ISNUMBER($O303), U$196), U$195*POWER(GEOMEAN(1+OFFSET(Portfolio_Math!AQ$97,$O$195,0,$O303-$O$196,1))/GEOMEAN(1+OFFSET(Portfolio_Math!$AS$97,$O$195,0,$O303-$O$196,1)), 1+ROW()-ROW(U$197)), NA())</f>
        <v>#N/A</v>
      </c>
      <c r="V303" s="644"/>
      <c r="W303" s="643" t="e">
        <f t="array" aca="1" ref="W303" ca="1">IF(AND(ISNUMBER($O303), W$196), W$195*POWER(GEOMEAN(1+OFFSET(Portfolio_Math!AS$97,$O$195,0,$O303-$O$196,1))/GEOMEAN(1+OFFSET(Portfolio_Math!$AS$97,$O$195,0,$O303-$O$196,1)), 1+ROW()-ROW(W$197)), NA())</f>
        <v>#N/A</v>
      </c>
    </row>
    <row r="304" spans="3:23" ht="13" customHeight="1">
      <c r="C304" s="165" t="e">
        <f t="shared" si="25"/>
        <v>#N/A</v>
      </c>
      <c r="E304" s="643" t="e">
        <f t="array" aca="1" ref="E304" ca="1">IF(AND(ISNUMBER($C304), E$196), E$195*POWER(GEOMEAN(1+OFFSET(Portfolio_Math!AA$97,$C$195,0,$C304-$C$196,1))/GEOMEAN(1+OFFSET(Portfolio_Math!$AG$97,$C$195,0,$C304-$C$196,1)), 1+ROW()-ROW(E$197)), NA())</f>
        <v>#N/A</v>
      </c>
      <c r="F304" s="643" t="e">
        <f t="array" aca="1" ref="F304" ca="1">IF(AND(ISNUMBER($C304), F$196), F$195*POWER(GEOMEAN(1+OFFSET(Portfolio_Math!AB$97,$C$195,0,$C304-$C$196,1))/GEOMEAN(1+OFFSET(Portfolio_Math!$AG$97,$C$195,0,$C304-$C$196,1)), 1+ROW()-ROW(F$197)), NA())</f>
        <v>#N/A</v>
      </c>
      <c r="G304" s="643" t="e">
        <f t="array" aca="1" ref="G304" ca="1">IF(AND(ISNUMBER($C304), G$196), G$195*POWER(GEOMEAN(1+OFFSET(Portfolio_Math!AC$97,$C$195,0,$C304-$C$196,1))/GEOMEAN(1+OFFSET(Portfolio_Math!$AG$97,$C$195,0,$C304-$C$196,1)), 1+ROW()-ROW(G$197)), NA())</f>
        <v>#N/A</v>
      </c>
      <c r="H304" s="643" t="e">
        <f t="array" aca="1" ref="H304" ca="1">IF(AND(ISNUMBER($C304), H$196), H$195*POWER(GEOMEAN(1+OFFSET(Portfolio_Math!AD$97,$C$195,0,$C304-$C$196,1))/GEOMEAN(1+OFFSET(Portfolio_Math!$AG$97,$C$195,0,$C304-$C$196,1)), 1+ROW()-ROW(H$197)), NA())</f>
        <v>#N/A</v>
      </c>
      <c r="I304" s="643" t="e">
        <f t="array" aca="1" ref="I304" ca="1">IF(AND(ISNUMBER($C304), I$196), I$195*POWER(GEOMEAN(1+OFFSET(Portfolio_Math!AE$97,$C$195,0,$C304-$C$196,1))/GEOMEAN(1+OFFSET(Portfolio_Math!$AG$97,$C$195,0,$C304-$C$196,1)), 1+ROW()-ROW(I$197)), NA())</f>
        <v>#N/A</v>
      </c>
      <c r="J304" s="642"/>
      <c r="K304" s="643" t="e">
        <f t="array" aca="1" ref="K304" ca="1">IF(AND(ISNUMBER($C304), K$196), K$195*POWER(GEOMEAN(1+OFFSET(Portfolio_Math!AG$97,$C$195,0,$C304-$C$196,1))/GEOMEAN(1+OFFSET(Portfolio_Math!$AG$97,$C$195,0,$C304-$C$196,1)), 1+ROW()-ROW(K$197)), NA())</f>
        <v>#N/A</v>
      </c>
      <c r="O304" s="165" t="e">
        <f t="shared" si="26"/>
        <v>#N/A</v>
      </c>
      <c r="Q304" s="643" t="e">
        <f t="array" aca="1" ref="Q304" ca="1">IF(AND(ISNUMBER($O304), Q$196), Q$195*POWER(GEOMEAN(1+OFFSET(Portfolio_Math!AM$97,$O$195,0,$O304-$O$196,1))/GEOMEAN(1+OFFSET(Portfolio_Math!$AS$97,$O$195,0,$O304-$O$196,1)), 1+ROW()-ROW(Q$197)), NA())</f>
        <v>#N/A</v>
      </c>
      <c r="R304" s="643" t="e">
        <f t="array" aca="1" ref="R304" ca="1">IF(AND(ISNUMBER($O304), R$196), R$195*POWER(GEOMEAN(1+OFFSET(Portfolio_Math!AN$97,$O$195,0,$O304-$O$196,1))/GEOMEAN(1+OFFSET(Portfolio_Math!$AS$97,$O$195,0,$O304-$O$196,1)), 1+ROW()-ROW(R$197)), NA())</f>
        <v>#N/A</v>
      </c>
      <c r="S304" s="643" t="e">
        <f t="array" aca="1" ref="S304" ca="1">IF(AND(ISNUMBER($O304), S$196), S$195*POWER(GEOMEAN(1+OFFSET(Portfolio_Math!AO$97,$O$195,0,$O304-$O$196,1))/GEOMEAN(1+OFFSET(Portfolio_Math!$AS$97,$O$195,0,$O304-$O$196,1)), 1+ROW()-ROW(S$197)), NA())</f>
        <v>#N/A</v>
      </c>
      <c r="T304" s="643" t="e">
        <f t="array" aca="1" ref="T304" ca="1">IF(AND(ISNUMBER($O304), T$196), T$195*POWER(GEOMEAN(1+OFFSET(Portfolio_Math!AP$97,$O$195,0,$O304-$O$196,1))/GEOMEAN(1+OFFSET(Portfolio_Math!$AS$97,$O$195,0,$O304-$O$196,1)), 1+ROW()-ROW(T$197)), NA())</f>
        <v>#N/A</v>
      </c>
      <c r="U304" s="643" t="e">
        <f t="array" aca="1" ref="U304" ca="1">IF(AND(ISNUMBER($O304), U$196), U$195*POWER(GEOMEAN(1+OFFSET(Portfolio_Math!AQ$97,$O$195,0,$O304-$O$196,1))/GEOMEAN(1+OFFSET(Portfolio_Math!$AS$97,$O$195,0,$O304-$O$196,1)), 1+ROW()-ROW(U$197)), NA())</f>
        <v>#N/A</v>
      </c>
      <c r="V304" s="644"/>
      <c r="W304" s="643" t="e">
        <f t="array" aca="1" ref="W304" ca="1">IF(AND(ISNUMBER($O304), W$196), W$195*POWER(GEOMEAN(1+OFFSET(Portfolio_Math!AS$97,$O$195,0,$O304-$O$196,1))/GEOMEAN(1+OFFSET(Portfolio_Math!$AS$97,$O$195,0,$O304-$O$196,1)), 1+ROW()-ROW(W$197)), NA())</f>
        <v>#N/A</v>
      </c>
    </row>
    <row r="305" spans="3:23" ht="13" customHeight="1">
      <c r="C305" s="165" t="e">
        <f t="shared" si="25"/>
        <v>#N/A</v>
      </c>
      <c r="E305" s="643" t="e">
        <f t="array" aca="1" ref="E305" ca="1">IF(AND(ISNUMBER($C305), E$196), E$195*POWER(GEOMEAN(1+OFFSET(Portfolio_Math!AA$97,$C$195,0,$C305-$C$196,1))/GEOMEAN(1+OFFSET(Portfolio_Math!$AG$97,$C$195,0,$C305-$C$196,1)), 1+ROW()-ROW(E$197)), NA())</f>
        <v>#N/A</v>
      </c>
      <c r="F305" s="643" t="e">
        <f t="array" aca="1" ref="F305" ca="1">IF(AND(ISNUMBER($C305), F$196), F$195*POWER(GEOMEAN(1+OFFSET(Portfolio_Math!AB$97,$C$195,0,$C305-$C$196,1))/GEOMEAN(1+OFFSET(Portfolio_Math!$AG$97,$C$195,0,$C305-$C$196,1)), 1+ROW()-ROW(F$197)), NA())</f>
        <v>#N/A</v>
      </c>
      <c r="G305" s="643" t="e">
        <f t="array" aca="1" ref="G305" ca="1">IF(AND(ISNUMBER($C305), G$196), G$195*POWER(GEOMEAN(1+OFFSET(Portfolio_Math!AC$97,$C$195,0,$C305-$C$196,1))/GEOMEAN(1+OFFSET(Portfolio_Math!$AG$97,$C$195,0,$C305-$C$196,1)), 1+ROW()-ROW(G$197)), NA())</f>
        <v>#N/A</v>
      </c>
      <c r="H305" s="643" t="e">
        <f t="array" aca="1" ref="H305" ca="1">IF(AND(ISNUMBER($C305), H$196), H$195*POWER(GEOMEAN(1+OFFSET(Portfolio_Math!AD$97,$C$195,0,$C305-$C$196,1))/GEOMEAN(1+OFFSET(Portfolio_Math!$AG$97,$C$195,0,$C305-$C$196,1)), 1+ROW()-ROW(H$197)), NA())</f>
        <v>#N/A</v>
      </c>
      <c r="I305" s="643" t="e">
        <f t="array" aca="1" ref="I305" ca="1">IF(AND(ISNUMBER($C305), I$196), I$195*POWER(GEOMEAN(1+OFFSET(Portfolio_Math!AE$97,$C$195,0,$C305-$C$196,1))/GEOMEAN(1+OFFSET(Portfolio_Math!$AG$97,$C$195,0,$C305-$C$196,1)), 1+ROW()-ROW(I$197)), NA())</f>
        <v>#N/A</v>
      </c>
      <c r="J305" s="642"/>
      <c r="K305" s="643" t="e">
        <f t="array" aca="1" ref="K305" ca="1">IF(AND(ISNUMBER($C305), K$196), K$195*POWER(GEOMEAN(1+OFFSET(Portfolio_Math!AG$97,$C$195,0,$C305-$C$196,1))/GEOMEAN(1+OFFSET(Portfolio_Math!$AG$97,$C$195,0,$C305-$C$196,1)), 1+ROW()-ROW(K$197)), NA())</f>
        <v>#N/A</v>
      </c>
      <c r="O305" s="165" t="e">
        <f t="shared" si="26"/>
        <v>#N/A</v>
      </c>
      <c r="Q305" s="643" t="e">
        <f t="array" aca="1" ref="Q305" ca="1">IF(AND(ISNUMBER($O305), Q$196), Q$195*POWER(GEOMEAN(1+OFFSET(Portfolio_Math!AM$97,$O$195,0,$O305-$O$196,1))/GEOMEAN(1+OFFSET(Portfolio_Math!$AS$97,$O$195,0,$O305-$O$196,1)), 1+ROW()-ROW(Q$197)), NA())</f>
        <v>#N/A</v>
      </c>
      <c r="R305" s="643" t="e">
        <f t="array" aca="1" ref="R305" ca="1">IF(AND(ISNUMBER($O305), R$196), R$195*POWER(GEOMEAN(1+OFFSET(Portfolio_Math!AN$97,$O$195,0,$O305-$O$196,1))/GEOMEAN(1+OFFSET(Portfolio_Math!$AS$97,$O$195,0,$O305-$O$196,1)), 1+ROW()-ROW(R$197)), NA())</f>
        <v>#N/A</v>
      </c>
      <c r="S305" s="643" t="e">
        <f t="array" aca="1" ref="S305" ca="1">IF(AND(ISNUMBER($O305), S$196), S$195*POWER(GEOMEAN(1+OFFSET(Portfolio_Math!AO$97,$O$195,0,$O305-$O$196,1))/GEOMEAN(1+OFFSET(Portfolio_Math!$AS$97,$O$195,0,$O305-$O$196,1)), 1+ROW()-ROW(S$197)), NA())</f>
        <v>#N/A</v>
      </c>
      <c r="T305" s="643" t="e">
        <f t="array" aca="1" ref="T305" ca="1">IF(AND(ISNUMBER($O305), T$196), T$195*POWER(GEOMEAN(1+OFFSET(Portfolio_Math!AP$97,$O$195,0,$O305-$O$196,1))/GEOMEAN(1+OFFSET(Portfolio_Math!$AS$97,$O$195,0,$O305-$O$196,1)), 1+ROW()-ROW(T$197)), NA())</f>
        <v>#N/A</v>
      </c>
      <c r="U305" s="643" t="e">
        <f t="array" aca="1" ref="U305" ca="1">IF(AND(ISNUMBER($O305), U$196), U$195*POWER(GEOMEAN(1+OFFSET(Portfolio_Math!AQ$97,$O$195,0,$O305-$O$196,1))/GEOMEAN(1+OFFSET(Portfolio_Math!$AS$97,$O$195,0,$O305-$O$196,1)), 1+ROW()-ROW(U$197)), NA())</f>
        <v>#N/A</v>
      </c>
      <c r="V305" s="644"/>
      <c r="W305" s="643" t="e">
        <f t="array" aca="1" ref="W305" ca="1">IF(AND(ISNUMBER($O305), W$196), W$195*POWER(GEOMEAN(1+OFFSET(Portfolio_Math!AS$97,$O$195,0,$O305-$O$196,1))/GEOMEAN(1+OFFSET(Portfolio_Math!$AS$97,$O$195,0,$O305-$O$196,1)), 1+ROW()-ROW(W$197)), NA())</f>
        <v>#N/A</v>
      </c>
    </row>
    <row r="306" spans="3:23" ht="13" customHeight="1">
      <c r="C306" s="165" t="e">
        <f t="shared" si="25"/>
        <v>#N/A</v>
      </c>
      <c r="E306" s="643" t="e">
        <f t="array" aca="1" ref="E306" ca="1">IF(AND(ISNUMBER($C306), E$196), E$195*POWER(GEOMEAN(1+OFFSET(Portfolio_Math!AA$97,$C$195,0,$C306-$C$196,1))/GEOMEAN(1+OFFSET(Portfolio_Math!$AG$97,$C$195,0,$C306-$C$196,1)), 1+ROW()-ROW(E$197)), NA())</f>
        <v>#N/A</v>
      </c>
      <c r="F306" s="643" t="e">
        <f t="array" aca="1" ref="F306" ca="1">IF(AND(ISNUMBER($C306), F$196), F$195*POWER(GEOMEAN(1+OFFSET(Portfolio_Math!AB$97,$C$195,0,$C306-$C$196,1))/GEOMEAN(1+OFFSET(Portfolio_Math!$AG$97,$C$195,0,$C306-$C$196,1)), 1+ROW()-ROW(F$197)), NA())</f>
        <v>#N/A</v>
      </c>
      <c r="G306" s="643" t="e">
        <f t="array" aca="1" ref="G306" ca="1">IF(AND(ISNUMBER($C306), G$196), G$195*POWER(GEOMEAN(1+OFFSET(Portfolio_Math!AC$97,$C$195,0,$C306-$C$196,1))/GEOMEAN(1+OFFSET(Portfolio_Math!$AG$97,$C$195,0,$C306-$C$196,1)), 1+ROW()-ROW(G$197)), NA())</f>
        <v>#N/A</v>
      </c>
      <c r="H306" s="643" t="e">
        <f t="array" aca="1" ref="H306" ca="1">IF(AND(ISNUMBER($C306), H$196), H$195*POWER(GEOMEAN(1+OFFSET(Portfolio_Math!AD$97,$C$195,0,$C306-$C$196,1))/GEOMEAN(1+OFFSET(Portfolio_Math!$AG$97,$C$195,0,$C306-$C$196,1)), 1+ROW()-ROW(H$197)), NA())</f>
        <v>#N/A</v>
      </c>
      <c r="I306" s="643" t="e">
        <f t="array" aca="1" ref="I306" ca="1">IF(AND(ISNUMBER($C306), I$196), I$195*POWER(GEOMEAN(1+OFFSET(Portfolio_Math!AE$97,$C$195,0,$C306-$C$196,1))/GEOMEAN(1+OFFSET(Portfolio_Math!$AG$97,$C$195,0,$C306-$C$196,1)), 1+ROW()-ROW(I$197)), NA())</f>
        <v>#N/A</v>
      </c>
      <c r="J306" s="642"/>
      <c r="K306" s="643" t="e">
        <f t="array" aca="1" ref="K306" ca="1">IF(AND(ISNUMBER($C306), K$196), K$195*POWER(GEOMEAN(1+OFFSET(Portfolio_Math!AG$97,$C$195,0,$C306-$C$196,1))/GEOMEAN(1+OFFSET(Portfolio_Math!$AG$97,$C$195,0,$C306-$C$196,1)), 1+ROW()-ROW(K$197)), NA())</f>
        <v>#N/A</v>
      </c>
      <c r="O306" s="165" t="e">
        <f t="shared" si="26"/>
        <v>#N/A</v>
      </c>
      <c r="Q306" s="643" t="e">
        <f t="array" aca="1" ref="Q306" ca="1">IF(AND(ISNUMBER($O306), Q$196), Q$195*POWER(GEOMEAN(1+OFFSET(Portfolio_Math!AM$97,$O$195,0,$O306-$O$196,1))/GEOMEAN(1+OFFSET(Portfolio_Math!$AS$97,$O$195,0,$O306-$O$196,1)), 1+ROW()-ROW(Q$197)), NA())</f>
        <v>#N/A</v>
      </c>
      <c r="R306" s="643" t="e">
        <f t="array" aca="1" ref="R306" ca="1">IF(AND(ISNUMBER($O306), R$196), R$195*POWER(GEOMEAN(1+OFFSET(Portfolio_Math!AN$97,$O$195,0,$O306-$O$196,1))/GEOMEAN(1+OFFSET(Portfolio_Math!$AS$97,$O$195,0,$O306-$O$196,1)), 1+ROW()-ROW(R$197)), NA())</f>
        <v>#N/A</v>
      </c>
      <c r="S306" s="643" t="e">
        <f t="array" aca="1" ref="S306" ca="1">IF(AND(ISNUMBER($O306), S$196), S$195*POWER(GEOMEAN(1+OFFSET(Portfolio_Math!AO$97,$O$195,0,$O306-$O$196,1))/GEOMEAN(1+OFFSET(Portfolio_Math!$AS$97,$O$195,0,$O306-$O$196,1)), 1+ROW()-ROW(S$197)), NA())</f>
        <v>#N/A</v>
      </c>
      <c r="T306" s="643" t="e">
        <f t="array" aca="1" ref="T306" ca="1">IF(AND(ISNUMBER($O306), T$196), T$195*POWER(GEOMEAN(1+OFFSET(Portfolio_Math!AP$97,$O$195,0,$O306-$O$196,1))/GEOMEAN(1+OFFSET(Portfolio_Math!$AS$97,$O$195,0,$O306-$O$196,1)), 1+ROW()-ROW(T$197)), NA())</f>
        <v>#N/A</v>
      </c>
      <c r="U306" s="643" t="e">
        <f t="array" aca="1" ref="U306" ca="1">IF(AND(ISNUMBER($O306), U$196), U$195*POWER(GEOMEAN(1+OFFSET(Portfolio_Math!AQ$97,$O$195,0,$O306-$O$196,1))/GEOMEAN(1+OFFSET(Portfolio_Math!$AS$97,$O$195,0,$O306-$O$196,1)), 1+ROW()-ROW(U$197)), NA())</f>
        <v>#N/A</v>
      </c>
      <c r="V306" s="644"/>
      <c r="W306" s="643" t="e">
        <f t="array" aca="1" ref="W306" ca="1">IF(AND(ISNUMBER($O306), W$196), W$195*POWER(GEOMEAN(1+OFFSET(Portfolio_Math!AS$97,$O$195,0,$O306-$O$196,1))/GEOMEAN(1+OFFSET(Portfolio_Math!$AS$97,$O$195,0,$O306-$O$196,1)), 1+ROW()-ROW(W$197)), NA())</f>
        <v>#N/A</v>
      </c>
    </row>
    <row r="307" spans="3:23" ht="13" customHeight="1">
      <c r="C307" s="165" t="e">
        <f t="shared" si="25"/>
        <v>#N/A</v>
      </c>
      <c r="E307" s="643" t="e">
        <f t="array" aca="1" ref="E307" ca="1">IF(AND(ISNUMBER($C307), E$196), E$195*POWER(GEOMEAN(1+OFFSET(Portfolio_Math!AA$97,$C$195,0,$C307-$C$196,1))/GEOMEAN(1+OFFSET(Portfolio_Math!$AG$97,$C$195,0,$C307-$C$196,1)), 1+ROW()-ROW(E$197)), NA())</f>
        <v>#N/A</v>
      </c>
      <c r="F307" s="643" t="e">
        <f t="array" aca="1" ref="F307" ca="1">IF(AND(ISNUMBER($C307), F$196), F$195*POWER(GEOMEAN(1+OFFSET(Portfolio_Math!AB$97,$C$195,0,$C307-$C$196,1))/GEOMEAN(1+OFFSET(Portfolio_Math!$AG$97,$C$195,0,$C307-$C$196,1)), 1+ROW()-ROW(F$197)), NA())</f>
        <v>#N/A</v>
      </c>
      <c r="G307" s="643" t="e">
        <f t="array" aca="1" ref="G307" ca="1">IF(AND(ISNUMBER($C307), G$196), G$195*POWER(GEOMEAN(1+OFFSET(Portfolio_Math!AC$97,$C$195,0,$C307-$C$196,1))/GEOMEAN(1+OFFSET(Portfolio_Math!$AG$97,$C$195,0,$C307-$C$196,1)), 1+ROW()-ROW(G$197)), NA())</f>
        <v>#N/A</v>
      </c>
      <c r="H307" s="643" t="e">
        <f t="array" aca="1" ref="H307" ca="1">IF(AND(ISNUMBER($C307), H$196), H$195*POWER(GEOMEAN(1+OFFSET(Portfolio_Math!AD$97,$C$195,0,$C307-$C$196,1))/GEOMEAN(1+OFFSET(Portfolio_Math!$AG$97,$C$195,0,$C307-$C$196,1)), 1+ROW()-ROW(H$197)), NA())</f>
        <v>#N/A</v>
      </c>
      <c r="I307" s="643" t="e">
        <f t="array" aca="1" ref="I307" ca="1">IF(AND(ISNUMBER($C307), I$196), I$195*POWER(GEOMEAN(1+OFFSET(Portfolio_Math!AE$97,$C$195,0,$C307-$C$196,1))/GEOMEAN(1+OFFSET(Portfolio_Math!$AG$97,$C$195,0,$C307-$C$196,1)), 1+ROW()-ROW(I$197)), NA())</f>
        <v>#N/A</v>
      </c>
      <c r="J307" s="642"/>
      <c r="K307" s="643" t="e">
        <f t="array" aca="1" ref="K307" ca="1">IF(AND(ISNUMBER($C307), K$196), K$195*POWER(GEOMEAN(1+OFFSET(Portfolio_Math!AG$97,$C$195,0,$C307-$C$196,1))/GEOMEAN(1+OFFSET(Portfolio_Math!$AG$97,$C$195,0,$C307-$C$196,1)), 1+ROW()-ROW(K$197)), NA())</f>
        <v>#N/A</v>
      </c>
      <c r="O307" s="165" t="e">
        <f t="shared" si="26"/>
        <v>#N/A</v>
      </c>
      <c r="Q307" s="643" t="e">
        <f t="array" aca="1" ref="Q307" ca="1">IF(AND(ISNUMBER($O307), Q$196), Q$195*POWER(GEOMEAN(1+OFFSET(Portfolio_Math!AM$97,$O$195,0,$O307-$O$196,1))/GEOMEAN(1+OFFSET(Portfolio_Math!$AS$97,$O$195,0,$O307-$O$196,1)), 1+ROW()-ROW(Q$197)), NA())</f>
        <v>#N/A</v>
      </c>
      <c r="R307" s="643" t="e">
        <f t="array" aca="1" ref="R307" ca="1">IF(AND(ISNUMBER($O307), R$196), R$195*POWER(GEOMEAN(1+OFFSET(Portfolio_Math!AN$97,$O$195,0,$O307-$O$196,1))/GEOMEAN(1+OFFSET(Portfolio_Math!$AS$97,$O$195,0,$O307-$O$196,1)), 1+ROW()-ROW(R$197)), NA())</f>
        <v>#N/A</v>
      </c>
      <c r="S307" s="643" t="e">
        <f t="array" aca="1" ref="S307" ca="1">IF(AND(ISNUMBER($O307), S$196), S$195*POWER(GEOMEAN(1+OFFSET(Portfolio_Math!AO$97,$O$195,0,$O307-$O$196,1))/GEOMEAN(1+OFFSET(Portfolio_Math!$AS$97,$O$195,0,$O307-$O$196,1)), 1+ROW()-ROW(S$197)), NA())</f>
        <v>#N/A</v>
      </c>
      <c r="T307" s="643" t="e">
        <f t="array" aca="1" ref="T307" ca="1">IF(AND(ISNUMBER($O307), T$196), T$195*POWER(GEOMEAN(1+OFFSET(Portfolio_Math!AP$97,$O$195,0,$O307-$O$196,1))/GEOMEAN(1+OFFSET(Portfolio_Math!$AS$97,$O$195,0,$O307-$O$196,1)), 1+ROW()-ROW(T$197)), NA())</f>
        <v>#N/A</v>
      </c>
      <c r="U307" s="643" t="e">
        <f t="array" aca="1" ref="U307" ca="1">IF(AND(ISNUMBER($O307), U$196), U$195*POWER(GEOMEAN(1+OFFSET(Portfolio_Math!AQ$97,$O$195,0,$O307-$O$196,1))/GEOMEAN(1+OFFSET(Portfolio_Math!$AS$97,$O$195,0,$O307-$O$196,1)), 1+ROW()-ROW(U$197)), NA())</f>
        <v>#N/A</v>
      </c>
      <c r="V307" s="644"/>
      <c r="W307" s="643" t="e">
        <f t="array" aca="1" ref="W307" ca="1">IF(AND(ISNUMBER($O307), W$196), W$195*POWER(GEOMEAN(1+OFFSET(Portfolio_Math!AS$97,$O$195,0,$O307-$O$196,1))/GEOMEAN(1+OFFSET(Portfolio_Math!$AS$97,$O$195,0,$O307-$O$196,1)), 1+ROW()-ROW(W$197)), NA())</f>
        <v>#N/A</v>
      </c>
    </row>
    <row r="308" spans="3:23" ht="13" customHeight="1">
      <c r="C308" s="165" t="e">
        <f t="shared" si="25"/>
        <v>#N/A</v>
      </c>
      <c r="E308" s="643" t="e">
        <f t="array" aca="1" ref="E308" ca="1">IF(AND(ISNUMBER($C308), E$196), E$195*POWER(GEOMEAN(1+OFFSET(Portfolio_Math!AA$97,$C$195,0,$C308-$C$196,1))/GEOMEAN(1+OFFSET(Portfolio_Math!$AG$97,$C$195,0,$C308-$C$196,1)), 1+ROW()-ROW(E$197)), NA())</f>
        <v>#N/A</v>
      </c>
      <c r="F308" s="643" t="e">
        <f t="array" aca="1" ref="F308" ca="1">IF(AND(ISNUMBER($C308), F$196), F$195*POWER(GEOMEAN(1+OFFSET(Portfolio_Math!AB$97,$C$195,0,$C308-$C$196,1))/GEOMEAN(1+OFFSET(Portfolio_Math!$AG$97,$C$195,0,$C308-$C$196,1)), 1+ROW()-ROW(F$197)), NA())</f>
        <v>#N/A</v>
      </c>
      <c r="G308" s="643" t="e">
        <f t="array" aca="1" ref="G308" ca="1">IF(AND(ISNUMBER($C308), G$196), G$195*POWER(GEOMEAN(1+OFFSET(Portfolio_Math!AC$97,$C$195,0,$C308-$C$196,1))/GEOMEAN(1+OFFSET(Portfolio_Math!$AG$97,$C$195,0,$C308-$C$196,1)), 1+ROW()-ROW(G$197)), NA())</f>
        <v>#N/A</v>
      </c>
      <c r="H308" s="643" t="e">
        <f t="array" aca="1" ref="H308" ca="1">IF(AND(ISNUMBER($C308), H$196), H$195*POWER(GEOMEAN(1+OFFSET(Portfolio_Math!AD$97,$C$195,0,$C308-$C$196,1))/GEOMEAN(1+OFFSET(Portfolio_Math!$AG$97,$C$195,0,$C308-$C$196,1)), 1+ROW()-ROW(H$197)), NA())</f>
        <v>#N/A</v>
      </c>
      <c r="I308" s="643" t="e">
        <f t="array" aca="1" ref="I308" ca="1">IF(AND(ISNUMBER($C308), I$196), I$195*POWER(GEOMEAN(1+OFFSET(Portfolio_Math!AE$97,$C$195,0,$C308-$C$196,1))/GEOMEAN(1+OFFSET(Portfolio_Math!$AG$97,$C$195,0,$C308-$C$196,1)), 1+ROW()-ROW(I$197)), NA())</f>
        <v>#N/A</v>
      </c>
      <c r="J308" s="642"/>
      <c r="K308" s="643" t="e">
        <f t="array" aca="1" ref="K308" ca="1">IF(AND(ISNUMBER($C308), K$196), K$195*POWER(GEOMEAN(1+OFFSET(Portfolio_Math!AG$97,$C$195,0,$C308-$C$196,1))/GEOMEAN(1+OFFSET(Portfolio_Math!$AG$97,$C$195,0,$C308-$C$196,1)), 1+ROW()-ROW(K$197)), NA())</f>
        <v>#N/A</v>
      </c>
      <c r="O308" s="165" t="e">
        <f t="shared" si="26"/>
        <v>#N/A</v>
      </c>
      <c r="Q308" s="643" t="e">
        <f t="array" aca="1" ref="Q308" ca="1">IF(AND(ISNUMBER($O308), Q$196), Q$195*POWER(GEOMEAN(1+OFFSET(Portfolio_Math!AM$97,$O$195,0,$O308-$O$196,1))/GEOMEAN(1+OFFSET(Portfolio_Math!$AS$97,$O$195,0,$O308-$O$196,1)), 1+ROW()-ROW(Q$197)), NA())</f>
        <v>#N/A</v>
      </c>
      <c r="R308" s="643" t="e">
        <f t="array" aca="1" ref="R308" ca="1">IF(AND(ISNUMBER($O308), R$196), R$195*POWER(GEOMEAN(1+OFFSET(Portfolio_Math!AN$97,$O$195,0,$O308-$O$196,1))/GEOMEAN(1+OFFSET(Portfolio_Math!$AS$97,$O$195,0,$O308-$O$196,1)), 1+ROW()-ROW(R$197)), NA())</f>
        <v>#N/A</v>
      </c>
      <c r="S308" s="643" t="e">
        <f t="array" aca="1" ref="S308" ca="1">IF(AND(ISNUMBER($O308), S$196), S$195*POWER(GEOMEAN(1+OFFSET(Portfolio_Math!AO$97,$O$195,0,$O308-$O$196,1))/GEOMEAN(1+OFFSET(Portfolio_Math!$AS$97,$O$195,0,$O308-$O$196,1)), 1+ROW()-ROW(S$197)), NA())</f>
        <v>#N/A</v>
      </c>
      <c r="T308" s="643" t="e">
        <f t="array" aca="1" ref="T308" ca="1">IF(AND(ISNUMBER($O308), T$196), T$195*POWER(GEOMEAN(1+OFFSET(Portfolio_Math!AP$97,$O$195,0,$O308-$O$196,1))/GEOMEAN(1+OFFSET(Portfolio_Math!$AS$97,$O$195,0,$O308-$O$196,1)), 1+ROW()-ROW(T$197)), NA())</f>
        <v>#N/A</v>
      </c>
      <c r="U308" s="643" t="e">
        <f t="array" aca="1" ref="U308" ca="1">IF(AND(ISNUMBER($O308), U$196), U$195*POWER(GEOMEAN(1+OFFSET(Portfolio_Math!AQ$97,$O$195,0,$O308-$O$196,1))/GEOMEAN(1+OFFSET(Portfolio_Math!$AS$97,$O$195,0,$O308-$O$196,1)), 1+ROW()-ROW(U$197)), NA())</f>
        <v>#N/A</v>
      </c>
      <c r="V308" s="644"/>
      <c r="W308" s="643" t="e">
        <f t="array" aca="1" ref="W308" ca="1">IF(AND(ISNUMBER($O308), W$196), W$195*POWER(GEOMEAN(1+OFFSET(Portfolio_Math!AS$97,$O$195,0,$O308-$O$196,1))/GEOMEAN(1+OFFSET(Portfolio_Math!$AS$97,$O$195,0,$O308-$O$196,1)), 1+ROW()-ROW(W$197)), NA())</f>
        <v>#N/A</v>
      </c>
    </row>
    <row r="309" spans="3:23" ht="13" customHeight="1">
      <c r="C309" s="165" t="e">
        <f t="shared" si="25"/>
        <v>#N/A</v>
      </c>
      <c r="E309" s="643" t="e">
        <f t="array" aca="1" ref="E309" ca="1">IF(AND(ISNUMBER($C309), E$196), E$195*POWER(GEOMEAN(1+OFFSET(Portfolio_Math!AA$97,$C$195,0,$C309-$C$196,1))/GEOMEAN(1+OFFSET(Portfolio_Math!$AG$97,$C$195,0,$C309-$C$196,1)), 1+ROW()-ROW(E$197)), NA())</f>
        <v>#N/A</v>
      </c>
      <c r="F309" s="643" t="e">
        <f t="array" aca="1" ref="F309" ca="1">IF(AND(ISNUMBER($C309), F$196), F$195*POWER(GEOMEAN(1+OFFSET(Portfolio_Math!AB$97,$C$195,0,$C309-$C$196,1))/GEOMEAN(1+OFFSET(Portfolio_Math!$AG$97,$C$195,0,$C309-$C$196,1)), 1+ROW()-ROW(F$197)), NA())</f>
        <v>#N/A</v>
      </c>
      <c r="G309" s="643" t="e">
        <f t="array" aca="1" ref="G309" ca="1">IF(AND(ISNUMBER($C309), G$196), G$195*POWER(GEOMEAN(1+OFFSET(Portfolio_Math!AC$97,$C$195,0,$C309-$C$196,1))/GEOMEAN(1+OFFSET(Portfolio_Math!$AG$97,$C$195,0,$C309-$C$196,1)), 1+ROW()-ROW(G$197)), NA())</f>
        <v>#N/A</v>
      </c>
      <c r="H309" s="643" t="e">
        <f t="array" aca="1" ref="H309" ca="1">IF(AND(ISNUMBER($C309), H$196), H$195*POWER(GEOMEAN(1+OFFSET(Portfolio_Math!AD$97,$C$195,0,$C309-$C$196,1))/GEOMEAN(1+OFFSET(Portfolio_Math!$AG$97,$C$195,0,$C309-$C$196,1)), 1+ROW()-ROW(H$197)), NA())</f>
        <v>#N/A</v>
      </c>
      <c r="I309" s="643" t="e">
        <f t="array" aca="1" ref="I309" ca="1">IF(AND(ISNUMBER($C309), I$196), I$195*POWER(GEOMEAN(1+OFFSET(Portfolio_Math!AE$97,$C$195,0,$C309-$C$196,1))/GEOMEAN(1+OFFSET(Portfolio_Math!$AG$97,$C$195,0,$C309-$C$196,1)), 1+ROW()-ROW(I$197)), NA())</f>
        <v>#N/A</v>
      </c>
      <c r="J309" s="642"/>
      <c r="K309" s="643" t="e">
        <f t="array" aca="1" ref="K309" ca="1">IF(AND(ISNUMBER($C309), K$196), K$195*POWER(GEOMEAN(1+OFFSET(Portfolio_Math!AG$97,$C$195,0,$C309-$C$196,1))/GEOMEAN(1+OFFSET(Portfolio_Math!$AG$97,$C$195,0,$C309-$C$196,1)), 1+ROW()-ROW(K$197)), NA())</f>
        <v>#N/A</v>
      </c>
      <c r="O309" s="165" t="e">
        <f t="shared" si="26"/>
        <v>#N/A</v>
      </c>
      <c r="Q309" s="643" t="e">
        <f t="array" aca="1" ref="Q309" ca="1">IF(AND(ISNUMBER($O309), Q$196), Q$195*POWER(GEOMEAN(1+OFFSET(Portfolio_Math!AM$97,$O$195,0,$O309-$O$196,1))/GEOMEAN(1+OFFSET(Portfolio_Math!$AS$97,$O$195,0,$O309-$O$196,1)), 1+ROW()-ROW(Q$197)), NA())</f>
        <v>#N/A</v>
      </c>
      <c r="R309" s="643" t="e">
        <f t="array" aca="1" ref="R309" ca="1">IF(AND(ISNUMBER($O309), R$196), R$195*POWER(GEOMEAN(1+OFFSET(Portfolio_Math!AN$97,$O$195,0,$O309-$O$196,1))/GEOMEAN(1+OFFSET(Portfolio_Math!$AS$97,$O$195,0,$O309-$O$196,1)), 1+ROW()-ROW(R$197)), NA())</f>
        <v>#N/A</v>
      </c>
      <c r="S309" s="643" t="e">
        <f t="array" aca="1" ref="S309" ca="1">IF(AND(ISNUMBER($O309), S$196), S$195*POWER(GEOMEAN(1+OFFSET(Portfolio_Math!AO$97,$O$195,0,$O309-$O$196,1))/GEOMEAN(1+OFFSET(Portfolio_Math!$AS$97,$O$195,0,$O309-$O$196,1)), 1+ROW()-ROW(S$197)), NA())</f>
        <v>#N/A</v>
      </c>
      <c r="T309" s="643" t="e">
        <f t="array" aca="1" ref="T309" ca="1">IF(AND(ISNUMBER($O309), T$196), T$195*POWER(GEOMEAN(1+OFFSET(Portfolio_Math!AP$97,$O$195,0,$O309-$O$196,1))/GEOMEAN(1+OFFSET(Portfolio_Math!$AS$97,$O$195,0,$O309-$O$196,1)), 1+ROW()-ROW(T$197)), NA())</f>
        <v>#N/A</v>
      </c>
      <c r="U309" s="643" t="e">
        <f t="array" aca="1" ref="U309" ca="1">IF(AND(ISNUMBER($O309), U$196), U$195*POWER(GEOMEAN(1+OFFSET(Portfolio_Math!AQ$97,$O$195,0,$O309-$O$196,1))/GEOMEAN(1+OFFSET(Portfolio_Math!$AS$97,$O$195,0,$O309-$O$196,1)), 1+ROW()-ROW(U$197)), NA())</f>
        <v>#N/A</v>
      </c>
      <c r="V309" s="644"/>
      <c r="W309" s="643" t="e">
        <f t="array" aca="1" ref="W309" ca="1">IF(AND(ISNUMBER($O309), W$196), W$195*POWER(GEOMEAN(1+OFFSET(Portfolio_Math!AS$97,$O$195,0,$O309-$O$196,1))/GEOMEAN(1+OFFSET(Portfolio_Math!$AS$97,$O$195,0,$O309-$O$196,1)), 1+ROW()-ROW(W$197)), NA())</f>
        <v>#N/A</v>
      </c>
    </row>
    <row r="310" spans="3:23" ht="13" customHeight="1">
      <c r="C310" s="165" t="e">
        <f t="shared" si="25"/>
        <v>#N/A</v>
      </c>
      <c r="E310" s="643" t="e">
        <f t="array" aca="1" ref="E310" ca="1">IF(AND(ISNUMBER($C310), E$196), E$195*POWER(GEOMEAN(1+OFFSET(Portfolio_Math!AA$97,$C$195,0,$C310-$C$196,1))/GEOMEAN(1+OFFSET(Portfolio_Math!$AG$97,$C$195,0,$C310-$C$196,1)), 1+ROW()-ROW(E$197)), NA())</f>
        <v>#N/A</v>
      </c>
      <c r="F310" s="643" t="e">
        <f t="array" aca="1" ref="F310" ca="1">IF(AND(ISNUMBER($C310), F$196), F$195*POWER(GEOMEAN(1+OFFSET(Portfolio_Math!AB$97,$C$195,0,$C310-$C$196,1))/GEOMEAN(1+OFFSET(Portfolio_Math!$AG$97,$C$195,0,$C310-$C$196,1)), 1+ROW()-ROW(F$197)), NA())</f>
        <v>#N/A</v>
      </c>
      <c r="G310" s="643" t="e">
        <f t="array" aca="1" ref="G310" ca="1">IF(AND(ISNUMBER($C310), G$196), G$195*POWER(GEOMEAN(1+OFFSET(Portfolio_Math!AC$97,$C$195,0,$C310-$C$196,1))/GEOMEAN(1+OFFSET(Portfolio_Math!$AG$97,$C$195,0,$C310-$C$196,1)), 1+ROW()-ROW(G$197)), NA())</f>
        <v>#N/A</v>
      </c>
      <c r="H310" s="643" t="e">
        <f t="array" aca="1" ref="H310" ca="1">IF(AND(ISNUMBER($C310), H$196), H$195*POWER(GEOMEAN(1+OFFSET(Portfolio_Math!AD$97,$C$195,0,$C310-$C$196,1))/GEOMEAN(1+OFFSET(Portfolio_Math!$AG$97,$C$195,0,$C310-$C$196,1)), 1+ROW()-ROW(H$197)), NA())</f>
        <v>#N/A</v>
      </c>
      <c r="I310" s="643" t="e">
        <f t="array" aca="1" ref="I310" ca="1">IF(AND(ISNUMBER($C310), I$196), I$195*POWER(GEOMEAN(1+OFFSET(Portfolio_Math!AE$97,$C$195,0,$C310-$C$196,1))/GEOMEAN(1+OFFSET(Portfolio_Math!$AG$97,$C$195,0,$C310-$C$196,1)), 1+ROW()-ROW(I$197)), NA())</f>
        <v>#N/A</v>
      </c>
      <c r="J310" s="642"/>
      <c r="K310" s="643" t="e">
        <f t="array" aca="1" ref="K310" ca="1">IF(AND(ISNUMBER($C310), K$196), K$195*POWER(GEOMEAN(1+OFFSET(Portfolio_Math!AG$97,$C$195,0,$C310-$C$196,1))/GEOMEAN(1+OFFSET(Portfolio_Math!$AG$97,$C$195,0,$C310-$C$196,1)), 1+ROW()-ROW(K$197)), NA())</f>
        <v>#N/A</v>
      </c>
      <c r="O310" s="165" t="e">
        <f t="shared" si="26"/>
        <v>#N/A</v>
      </c>
      <c r="Q310" s="643" t="e">
        <f t="array" aca="1" ref="Q310" ca="1">IF(AND(ISNUMBER($O310), Q$196), Q$195*POWER(GEOMEAN(1+OFFSET(Portfolio_Math!AM$97,$O$195,0,$O310-$O$196,1))/GEOMEAN(1+OFFSET(Portfolio_Math!$AS$97,$O$195,0,$O310-$O$196,1)), 1+ROW()-ROW(Q$197)), NA())</f>
        <v>#N/A</v>
      </c>
      <c r="R310" s="643" t="e">
        <f t="array" aca="1" ref="R310" ca="1">IF(AND(ISNUMBER($O310), R$196), R$195*POWER(GEOMEAN(1+OFFSET(Portfolio_Math!AN$97,$O$195,0,$O310-$O$196,1))/GEOMEAN(1+OFFSET(Portfolio_Math!$AS$97,$O$195,0,$O310-$O$196,1)), 1+ROW()-ROW(R$197)), NA())</f>
        <v>#N/A</v>
      </c>
      <c r="S310" s="643" t="e">
        <f t="array" aca="1" ref="S310" ca="1">IF(AND(ISNUMBER($O310), S$196), S$195*POWER(GEOMEAN(1+OFFSET(Portfolio_Math!AO$97,$O$195,0,$O310-$O$196,1))/GEOMEAN(1+OFFSET(Portfolio_Math!$AS$97,$O$195,0,$O310-$O$196,1)), 1+ROW()-ROW(S$197)), NA())</f>
        <v>#N/A</v>
      </c>
      <c r="T310" s="643" t="e">
        <f t="array" aca="1" ref="T310" ca="1">IF(AND(ISNUMBER($O310), T$196), T$195*POWER(GEOMEAN(1+OFFSET(Portfolio_Math!AP$97,$O$195,0,$O310-$O$196,1))/GEOMEAN(1+OFFSET(Portfolio_Math!$AS$97,$O$195,0,$O310-$O$196,1)), 1+ROW()-ROW(T$197)), NA())</f>
        <v>#N/A</v>
      </c>
      <c r="U310" s="643" t="e">
        <f t="array" aca="1" ref="U310" ca="1">IF(AND(ISNUMBER($O310), U$196), U$195*POWER(GEOMEAN(1+OFFSET(Portfolio_Math!AQ$97,$O$195,0,$O310-$O$196,1))/GEOMEAN(1+OFFSET(Portfolio_Math!$AS$97,$O$195,0,$O310-$O$196,1)), 1+ROW()-ROW(U$197)), NA())</f>
        <v>#N/A</v>
      </c>
      <c r="V310" s="644"/>
      <c r="W310" s="643" t="e">
        <f t="array" aca="1" ref="W310" ca="1">IF(AND(ISNUMBER($O310), W$196), W$195*POWER(GEOMEAN(1+OFFSET(Portfolio_Math!AS$97,$O$195,0,$O310-$O$196,1))/GEOMEAN(1+OFFSET(Portfolio_Math!$AS$97,$O$195,0,$O310-$O$196,1)), 1+ROW()-ROW(W$197)), NA())</f>
        <v>#N/A</v>
      </c>
    </row>
    <row r="311" spans="3:23" ht="13" customHeight="1">
      <c r="C311" s="165" t="e">
        <f t="shared" si="25"/>
        <v>#N/A</v>
      </c>
      <c r="E311" s="643" t="e">
        <f t="array" aca="1" ref="E311" ca="1">IF(AND(ISNUMBER($C311), E$196), E$195*POWER(GEOMEAN(1+OFFSET(Portfolio_Math!AA$97,$C$195,0,$C311-$C$196,1))/GEOMEAN(1+OFFSET(Portfolio_Math!$AG$97,$C$195,0,$C311-$C$196,1)), 1+ROW()-ROW(E$197)), NA())</f>
        <v>#N/A</v>
      </c>
      <c r="F311" s="643" t="e">
        <f t="array" aca="1" ref="F311" ca="1">IF(AND(ISNUMBER($C311), F$196), F$195*POWER(GEOMEAN(1+OFFSET(Portfolio_Math!AB$97,$C$195,0,$C311-$C$196,1))/GEOMEAN(1+OFFSET(Portfolio_Math!$AG$97,$C$195,0,$C311-$C$196,1)), 1+ROW()-ROW(F$197)), NA())</f>
        <v>#N/A</v>
      </c>
      <c r="G311" s="643" t="e">
        <f t="array" aca="1" ref="G311" ca="1">IF(AND(ISNUMBER($C311), G$196), G$195*POWER(GEOMEAN(1+OFFSET(Portfolio_Math!AC$97,$C$195,0,$C311-$C$196,1))/GEOMEAN(1+OFFSET(Portfolio_Math!$AG$97,$C$195,0,$C311-$C$196,1)), 1+ROW()-ROW(G$197)), NA())</f>
        <v>#N/A</v>
      </c>
      <c r="H311" s="643" t="e">
        <f t="array" aca="1" ref="H311" ca="1">IF(AND(ISNUMBER($C311), H$196), H$195*POWER(GEOMEAN(1+OFFSET(Portfolio_Math!AD$97,$C$195,0,$C311-$C$196,1))/GEOMEAN(1+OFFSET(Portfolio_Math!$AG$97,$C$195,0,$C311-$C$196,1)), 1+ROW()-ROW(H$197)), NA())</f>
        <v>#N/A</v>
      </c>
      <c r="I311" s="643" t="e">
        <f t="array" aca="1" ref="I311" ca="1">IF(AND(ISNUMBER($C311), I$196), I$195*POWER(GEOMEAN(1+OFFSET(Portfolio_Math!AE$97,$C$195,0,$C311-$C$196,1))/GEOMEAN(1+OFFSET(Portfolio_Math!$AG$97,$C$195,0,$C311-$C$196,1)), 1+ROW()-ROW(I$197)), NA())</f>
        <v>#N/A</v>
      </c>
      <c r="J311" s="642"/>
      <c r="K311" s="643" t="e">
        <f t="array" aca="1" ref="K311" ca="1">IF(AND(ISNUMBER($C311), K$196), K$195*POWER(GEOMEAN(1+OFFSET(Portfolio_Math!AG$97,$C$195,0,$C311-$C$196,1))/GEOMEAN(1+OFFSET(Portfolio_Math!$AG$97,$C$195,0,$C311-$C$196,1)), 1+ROW()-ROW(K$197)), NA())</f>
        <v>#N/A</v>
      </c>
      <c r="O311" s="165" t="e">
        <f t="shared" si="26"/>
        <v>#N/A</v>
      </c>
      <c r="Q311" s="643" t="e">
        <f t="array" aca="1" ref="Q311" ca="1">IF(AND(ISNUMBER($O311), Q$196), Q$195*POWER(GEOMEAN(1+OFFSET(Portfolio_Math!AM$97,$O$195,0,$O311-$O$196,1))/GEOMEAN(1+OFFSET(Portfolio_Math!$AS$97,$O$195,0,$O311-$O$196,1)), 1+ROW()-ROW(Q$197)), NA())</f>
        <v>#N/A</v>
      </c>
      <c r="R311" s="643" t="e">
        <f t="array" aca="1" ref="R311" ca="1">IF(AND(ISNUMBER($O311), R$196), R$195*POWER(GEOMEAN(1+OFFSET(Portfolio_Math!AN$97,$O$195,0,$O311-$O$196,1))/GEOMEAN(1+OFFSET(Portfolio_Math!$AS$97,$O$195,0,$O311-$O$196,1)), 1+ROW()-ROW(R$197)), NA())</f>
        <v>#N/A</v>
      </c>
      <c r="S311" s="643" t="e">
        <f t="array" aca="1" ref="S311" ca="1">IF(AND(ISNUMBER($O311), S$196), S$195*POWER(GEOMEAN(1+OFFSET(Portfolio_Math!AO$97,$O$195,0,$O311-$O$196,1))/GEOMEAN(1+OFFSET(Portfolio_Math!$AS$97,$O$195,0,$O311-$O$196,1)), 1+ROW()-ROW(S$197)), NA())</f>
        <v>#N/A</v>
      </c>
      <c r="T311" s="643" t="e">
        <f t="array" aca="1" ref="T311" ca="1">IF(AND(ISNUMBER($O311), T$196), T$195*POWER(GEOMEAN(1+OFFSET(Portfolio_Math!AP$97,$O$195,0,$O311-$O$196,1))/GEOMEAN(1+OFFSET(Portfolio_Math!$AS$97,$O$195,0,$O311-$O$196,1)), 1+ROW()-ROW(T$197)), NA())</f>
        <v>#N/A</v>
      </c>
      <c r="U311" s="643" t="e">
        <f t="array" aca="1" ref="U311" ca="1">IF(AND(ISNUMBER($O311), U$196), U$195*POWER(GEOMEAN(1+OFFSET(Portfolio_Math!AQ$97,$O$195,0,$O311-$O$196,1))/GEOMEAN(1+OFFSET(Portfolio_Math!$AS$97,$O$195,0,$O311-$O$196,1)), 1+ROW()-ROW(U$197)), NA())</f>
        <v>#N/A</v>
      </c>
      <c r="V311" s="644"/>
      <c r="W311" s="643" t="e">
        <f t="array" aca="1" ref="W311" ca="1">IF(AND(ISNUMBER($O311), W$196), W$195*POWER(GEOMEAN(1+OFFSET(Portfolio_Math!AS$97,$O$195,0,$O311-$O$196,1))/GEOMEAN(1+OFFSET(Portfolio_Math!$AS$97,$O$195,0,$O311-$O$196,1)), 1+ROW()-ROW(W$197)), NA())</f>
        <v>#N/A</v>
      </c>
    </row>
    <row r="312" spans="3:23" ht="13" customHeight="1">
      <c r="C312" s="165" t="e">
        <f t="shared" si="25"/>
        <v>#N/A</v>
      </c>
      <c r="E312" s="643" t="e">
        <f t="array" aca="1" ref="E312" ca="1">IF(AND(ISNUMBER($C312), E$196), E$195*POWER(GEOMEAN(1+OFFSET(Portfolio_Math!AA$97,$C$195,0,$C312-$C$196,1))/GEOMEAN(1+OFFSET(Portfolio_Math!$AG$97,$C$195,0,$C312-$C$196,1)), 1+ROW()-ROW(E$197)), NA())</f>
        <v>#N/A</v>
      </c>
      <c r="F312" s="643" t="e">
        <f t="array" aca="1" ref="F312" ca="1">IF(AND(ISNUMBER($C312), F$196), F$195*POWER(GEOMEAN(1+OFFSET(Portfolio_Math!AB$97,$C$195,0,$C312-$C$196,1))/GEOMEAN(1+OFFSET(Portfolio_Math!$AG$97,$C$195,0,$C312-$C$196,1)), 1+ROW()-ROW(F$197)), NA())</f>
        <v>#N/A</v>
      </c>
      <c r="G312" s="643" t="e">
        <f t="array" aca="1" ref="G312" ca="1">IF(AND(ISNUMBER($C312), G$196), G$195*POWER(GEOMEAN(1+OFFSET(Portfolio_Math!AC$97,$C$195,0,$C312-$C$196,1))/GEOMEAN(1+OFFSET(Portfolio_Math!$AG$97,$C$195,0,$C312-$C$196,1)), 1+ROW()-ROW(G$197)), NA())</f>
        <v>#N/A</v>
      </c>
      <c r="H312" s="643" t="e">
        <f t="array" aca="1" ref="H312" ca="1">IF(AND(ISNUMBER($C312), H$196), H$195*POWER(GEOMEAN(1+OFFSET(Portfolio_Math!AD$97,$C$195,0,$C312-$C$196,1))/GEOMEAN(1+OFFSET(Portfolio_Math!$AG$97,$C$195,0,$C312-$C$196,1)), 1+ROW()-ROW(H$197)), NA())</f>
        <v>#N/A</v>
      </c>
      <c r="I312" s="643" t="e">
        <f t="array" aca="1" ref="I312" ca="1">IF(AND(ISNUMBER($C312), I$196), I$195*POWER(GEOMEAN(1+OFFSET(Portfolio_Math!AE$97,$C$195,0,$C312-$C$196,1))/GEOMEAN(1+OFFSET(Portfolio_Math!$AG$97,$C$195,0,$C312-$C$196,1)), 1+ROW()-ROW(I$197)), NA())</f>
        <v>#N/A</v>
      </c>
      <c r="J312" s="642"/>
      <c r="K312" s="643" t="e">
        <f t="array" aca="1" ref="K312" ca="1">IF(AND(ISNUMBER($C312), K$196), K$195*POWER(GEOMEAN(1+OFFSET(Portfolio_Math!AG$97,$C$195,0,$C312-$C$196,1))/GEOMEAN(1+OFFSET(Portfolio_Math!$AG$97,$C$195,0,$C312-$C$196,1)), 1+ROW()-ROW(K$197)), NA())</f>
        <v>#N/A</v>
      </c>
      <c r="O312" s="165" t="e">
        <f t="shared" si="26"/>
        <v>#N/A</v>
      </c>
      <c r="Q312" s="643" t="e">
        <f t="array" aca="1" ref="Q312" ca="1">IF(AND(ISNUMBER($O312), Q$196), Q$195*POWER(GEOMEAN(1+OFFSET(Portfolio_Math!AM$97,$O$195,0,$O312-$O$196,1))/GEOMEAN(1+OFFSET(Portfolio_Math!$AS$97,$O$195,0,$O312-$O$196,1)), 1+ROW()-ROW(Q$197)), NA())</f>
        <v>#N/A</v>
      </c>
      <c r="R312" s="643" t="e">
        <f t="array" aca="1" ref="R312" ca="1">IF(AND(ISNUMBER($O312), R$196), R$195*POWER(GEOMEAN(1+OFFSET(Portfolio_Math!AN$97,$O$195,0,$O312-$O$196,1))/GEOMEAN(1+OFFSET(Portfolio_Math!$AS$97,$O$195,0,$O312-$O$196,1)), 1+ROW()-ROW(R$197)), NA())</f>
        <v>#N/A</v>
      </c>
      <c r="S312" s="643" t="e">
        <f t="array" aca="1" ref="S312" ca="1">IF(AND(ISNUMBER($O312), S$196), S$195*POWER(GEOMEAN(1+OFFSET(Portfolio_Math!AO$97,$O$195,0,$O312-$O$196,1))/GEOMEAN(1+OFFSET(Portfolio_Math!$AS$97,$O$195,0,$O312-$O$196,1)), 1+ROW()-ROW(S$197)), NA())</f>
        <v>#N/A</v>
      </c>
      <c r="T312" s="643" t="e">
        <f t="array" aca="1" ref="T312" ca="1">IF(AND(ISNUMBER($O312), T$196), T$195*POWER(GEOMEAN(1+OFFSET(Portfolio_Math!AP$97,$O$195,0,$O312-$O$196,1))/GEOMEAN(1+OFFSET(Portfolio_Math!$AS$97,$O$195,0,$O312-$O$196,1)), 1+ROW()-ROW(T$197)), NA())</f>
        <v>#N/A</v>
      </c>
      <c r="U312" s="643" t="e">
        <f t="array" aca="1" ref="U312" ca="1">IF(AND(ISNUMBER($O312), U$196), U$195*POWER(GEOMEAN(1+OFFSET(Portfolio_Math!AQ$97,$O$195,0,$O312-$O$196,1))/GEOMEAN(1+OFFSET(Portfolio_Math!$AS$97,$O$195,0,$O312-$O$196,1)), 1+ROW()-ROW(U$197)), NA())</f>
        <v>#N/A</v>
      </c>
      <c r="V312" s="644"/>
      <c r="W312" s="643" t="e">
        <f t="array" aca="1" ref="W312" ca="1">IF(AND(ISNUMBER($O312), W$196), W$195*POWER(GEOMEAN(1+OFFSET(Portfolio_Math!AS$97,$O$195,0,$O312-$O$196,1))/GEOMEAN(1+OFFSET(Portfolio_Math!$AS$97,$O$195,0,$O312-$O$196,1)), 1+ROW()-ROW(W$197)), NA())</f>
        <v>#N/A</v>
      </c>
    </row>
    <row r="313" spans="3:23" ht="13" customHeight="1">
      <c r="C313" s="165" t="e">
        <f t="shared" si="25"/>
        <v>#N/A</v>
      </c>
      <c r="E313" s="643" t="e">
        <f t="array" aca="1" ref="E313" ca="1">IF(AND(ISNUMBER($C313), E$196), E$195*POWER(GEOMEAN(1+OFFSET(Portfolio_Math!AA$97,$C$195,0,$C313-$C$196,1))/GEOMEAN(1+OFFSET(Portfolio_Math!$AG$97,$C$195,0,$C313-$C$196,1)), 1+ROW()-ROW(E$197)), NA())</f>
        <v>#N/A</v>
      </c>
      <c r="F313" s="643" t="e">
        <f t="array" aca="1" ref="F313" ca="1">IF(AND(ISNUMBER($C313), F$196), F$195*POWER(GEOMEAN(1+OFFSET(Portfolio_Math!AB$97,$C$195,0,$C313-$C$196,1))/GEOMEAN(1+OFFSET(Portfolio_Math!$AG$97,$C$195,0,$C313-$C$196,1)), 1+ROW()-ROW(F$197)), NA())</f>
        <v>#N/A</v>
      </c>
      <c r="G313" s="643" t="e">
        <f t="array" aca="1" ref="G313" ca="1">IF(AND(ISNUMBER($C313), G$196), G$195*POWER(GEOMEAN(1+OFFSET(Portfolio_Math!AC$97,$C$195,0,$C313-$C$196,1))/GEOMEAN(1+OFFSET(Portfolio_Math!$AG$97,$C$195,0,$C313-$C$196,1)), 1+ROW()-ROW(G$197)), NA())</f>
        <v>#N/A</v>
      </c>
      <c r="H313" s="643" t="e">
        <f t="array" aca="1" ref="H313" ca="1">IF(AND(ISNUMBER($C313), H$196), H$195*POWER(GEOMEAN(1+OFFSET(Portfolio_Math!AD$97,$C$195,0,$C313-$C$196,1))/GEOMEAN(1+OFFSET(Portfolio_Math!$AG$97,$C$195,0,$C313-$C$196,1)), 1+ROW()-ROW(H$197)), NA())</f>
        <v>#N/A</v>
      </c>
      <c r="I313" s="643" t="e">
        <f t="array" aca="1" ref="I313" ca="1">IF(AND(ISNUMBER($C313), I$196), I$195*POWER(GEOMEAN(1+OFFSET(Portfolio_Math!AE$97,$C$195,0,$C313-$C$196,1))/GEOMEAN(1+OFFSET(Portfolio_Math!$AG$97,$C$195,0,$C313-$C$196,1)), 1+ROW()-ROW(I$197)), NA())</f>
        <v>#N/A</v>
      </c>
      <c r="J313" s="642"/>
      <c r="K313" s="643" t="e">
        <f t="array" aca="1" ref="K313" ca="1">IF(AND(ISNUMBER($C313), K$196), K$195*POWER(GEOMEAN(1+OFFSET(Portfolio_Math!AG$97,$C$195,0,$C313-$C$196,1))/GEOMEAN(1+OFFSET(Portfolio_Math!$AG$97,$C$195,0,$C313-$C$196,1)), 1+ROW()-ROW(K$197)), NA())</f>
        <v>#N/A</v>
      </c>
      <c r="O313" s="165" t="e">
        <f t="shared" si="26"/>
        <v>#N/A</v>
      </c>
      <c r="Q313" s="643" t="e">
        <f t="array" aca="1" ref="Q313" ca="1">IF(AND(ISNUMBER($O313), Q$196), Q$195*POWER(GEOMEAN(1+OFFSET(Portfolio_Math!AM$97,$O$195,0,$O313-$O$196,1))/GEOMEAN(1+OFFSET(Portfolio_Math!$AS$97,$O$195,0,$O313-$O$196,1)), 1+ROW()-ROW(Q$197)), NA())</f>
        <v>#N/A</v>
      </c>
      <c r="R313" s="643" t="e">
        <f t="array" aca="1" ref="R313" ca="1">IF(AND(ISNUMBER($O313), R$196), R$195*POWER(GEOMEAN(1+OFFSET(Portfolio_Math!AN$97,$O$195,0,$O313-$O$196,1))/GEOMEAN(1+OFFSET(Portfolio_Math!$AS$97,$O$195,0,$O313-$O$196,1)), 1+ROW()-ROW(R$197)), NA())</f>
        <v>#N/A</v>
      </c>
      <c r="S313" s="643" t="e">
        <f t="array" aca="1" ref="S313" ca="1">IF(AND(ISNUMBER($O313), S$196), S$195*POWER(GEOMEAN(1+OFFSET(Portfolio_Math!AO$97,$O$195,0,$O313-$O$196,1))/GEOMEAN(1+OFFSET(Portfolio_Math!$AS$97,$O$195,0,$O313-$O$196,1)), 1+ROW()-ROW(S$197)), NA())</f>
        <v>#N/A</v>
      </c>
      <c r="T313" s="643" t="e">
        <f t="array" aca="1" ref="T313" ca="1">IF(AND(ISNUMBER($O313), T$196), T$195*POWER(GEOMEAN(1+OFFSET(Portfolio_Math!AP$97,$O$195,0,$O313-$O$196,1))/GEOMEAN(1+OFFSET(Portfolio_Math!$AS$97,$O$195,0,$O313-$O$196,1)), 1+ROW()-ROW(T$197)), NA())</f>
        <v>#N/A</v>
      </c>
      <c r="U313" s="643" t="e">
        <f t="array" aca="1" ref="U313" ca="1">IF(AND(ISNUMBER($O313), U$196), U$195*POWER(GEOMEAN(1+OFFSET(Portfolio_Math!AQ$97,$O$195,0,$O313-$O$196,1))/GEOMEAN(1+OFFSET(Portfolio_Math!$AS$97,$O$195,0,$O313-$O$196,1)), 1+ROW()-ROW(U$197)), NA())</f>
        <v>#N/A</v>
      </c>
      <c r="V313" s="644"/>
      <c r="W313" s="643" t="e">
        <f t="array" aca="1" ref="W313" ca="1">IF(AND(ISNUMBER($O313), W$196), W$195*POWER(GEOMEAN(1+OFFSET(Portfolio_Math!AS$97,$O$195,0,$O313-$O$196,1))/GEOMEAN(1+OFFSET(Portfolio_Math!$AS$97,$O$195,0,$O313-$O$196,1)), 1+ROW()-ROW(W$197)), NA())</f>
        <v>#N/A</v>
      </c>
    </row>
    <row r="314" spans="3:23" ht="13" customHeight="1">
      <c r="C314" s="165" t="e">
        <f t="shared" si="25"/>
        <v>#N/A</v>
      </c>
      <c r="E314" s="643" t="e">
        <f t="array" aca="1" ref="E314" ca="1">IF(AND(ISNUMBER($C314), E$196), E$195*POWER(GEOMEAN(1+OFFSET(Portfolio_Math!AA$97,$C$195,0,$C314-$C$196,1))/GEOMEAN(1+OFFSET(Portfolio_Math!$AG$97,$C$195,0,$C314-$C$196,1)), 1+ROW()-ROW(E$197)), NA())</f>
        <v>#N/A</v>
      </c>
      <c r="F314" s="643" t="e">
        <f t="array" aca="1" ref="F314" ca="1">IF(AND(ISNUMBER($C314), F$196), F$195*POWER(GEOMEAN(1+OFFSET(Portfolio_Math!AB$97,$C$195,0,$C314-$C$196,1))/GEOMEAN(1+OFFSET(Portfolio_Math!$AG$97,$C$195,0,$C314-$C$196,1)), 1+ROW()-ROW(F$197)), NA())</f>
        <v>#N/A</v>
      </c>
      <c r="G314" s="643" t="e">
        <f t="array" aca="1" ref="G314" ca="1">IF(AND(ISNUMBER($C314), G$196), G$195*POWER(GEOMEAN(1+OFFSET(Portfolio_Math!AC$97,$C$195,0,$C314-$C$196,1))/GEOMEAN(1+OFFSET(Portfolio_Math!$AG$97,$C$195,0,$C314-$C$196,1)), 1+ROW()-ROW(G$197)), NA())</f>
        <v>#N/A</v>
      </c>
      <c r="H314" s="643" t="e">
        <f t="array" aca="1" ref="H314" ca="1">IF(AND(ISNUMBER($C314), H$196), H$195*POWER(GEOMEAN(1+OFFSET(Portfolio_Math!AD$97,$C$195,0,$C314-$C$196,1))/GEOMEAN(1+OFFSET(Portfolio_Math!$AG$97,$C$195,0,$C314-$C$196,1)), 1+ROW()-ROW(H$197)), NA())</f>
        <v>#N/A</v>
      </c>
      <c r="I314" s="643" t="e">
        <f t="array" aca="1" ref="I314" ca="1">IF(AND(ISNUMBER($C314), I$196), I$195*POWER(GEOMEAN(1+OFFSET(Portfolio_Math!AE$97,$C$195,0,$C314-$C$196,1))/GEOMEAN(1+OFFSET(Portfolio_Math!$AG$97,$C$195,0,$C314-$C$196,1)), 1+ROW()-ROW(I$197)), NA())</f>
        <v>#N/A</v>
      </c>
      <c r="J314" s="642"/>
      <c r="K314" s="643" t="e">
        <f t="array" aca="1" ref="K314" ca="1">IF(AND(ISNUMBER($C314), K$196), K$195*POWER(GEOMEAN(1+OFFSET(Portfolio_Math!AG$97,$C$195,0,$C314-$C$196,1))/GEOMEAN(1+OFFSET(Portfolio_Math!$AG$97,$C$195,0,$C314-$C$196,1)), 1+ROW()-ROW(K$197)), NA())</f>
        <v>#N/A</v>
      </c>
      <c r="O314" s="165" t="e">
        <f t="shared" si="26"/>
        <v>#N/A</v>
      </c>
      <c r="Q314" s="643" t="e">
        <f t="array" aca="1" ref="Q314" ca="1">IF(AND(ISNUMBER($O314), Q$196), Q$195*POWER(GEOMEAN(1+OFFSET(Portfolio_Math!AM$97,$O$195,0,$O314-$O$196,1))/GEOMEAN(1+OFFSET(Portfolio_Math!$AS$97,$O$195,0,$O314-$O$196,1)), 1+ROW()-ROW(Q$197)), NA())</f>
        <v>#N/A</v>
      </c>
      <c r="R314" s="643" t="e">
        <f t="array" aca="1" ref="R314" ca="1">IF(AND(ISNUMBER($O314), R$196), R$195*POWER(GEOMEAN(1+OFFSET(Portfolio_Math!AN$97,$O$195,0,$O314-$O$196,1))/GEOMEAN(1+OFFSET(Portfolio_Math!$AS$97,$O$195,0,$O314-$O$196,1)), 1+ROW()-ROW(R$197)), NA())</f>
        <v>#N/A</v>
      </c>
      <c r="S314" s="643" t="e">
        <f t="array" aca="1" ref="S314" ca="1">IF(AND(ISNUMBER($O314), S$196), S$195*POWER(GEOMEAN(1+OFFSET(Portfolio_Math!AO$97,$O$195,0,$O314-$O$196,1))/GEOMEAN(1+OFFSET(Portfolio_Math!$AS$97,$O$195,0,$O314-$O$196,1)), 1+ROW()-ROW(S$197)), NA())</f>
        <v>#N/A</v>
      </c>
      <c r="T314" s="643" t="e">
        <f t="array" aca="1" ref="T314" ca="1">IF(AND(ISNUMBER($O314), T$196), T$195*POWER(GEOMEAN(1+OFFSET(Portfolio_Math!AP$97,$O$195,0,$O314-$O$196,1))/GEOMEAN(1+OFFSET(Portfolio_Math!$AS$97,$O$195,0,$O314-$O$196,1)), 1+ROW()-ROW(T$197)), NA())</f>
        <v>#N/A</v>
      </c>
      <c r="U314" s="643" t="e">
        <f t="array" aca="1" ref="U314" ca="1">IF(AND(ISNUMBER($O314), U$196), U$195*POWER(GEOMEAN(1+OFFSET(Portfolio_Math!AQ$97,$O$195,0,$O314-$O$196,1))/GEOMEAN(1+OFFSET(Portfolio_Math!$AS$97,$O$195,0,$O314-$O$196,1)), 1+ROW()-ROW(U$197)), NA())</f>
        <v>#N/A</v>
      </c>
      <c r="V314" s="644"/>
      <c r="W314" s="643" t="e">
        <f t="array" aca="1" ref="W314" ca="1">IF(AND(ISNUMBER($O314), W$196), W$195*POWER(GEOMEAN(1+OFFSET(Portfolio_Math!AS$97,$O$195,0,$O314-$O$196,1))/GEOMEAN(1+OFFSET(Portfolio_Math!$AS$97,$O$195,0,$O314-$O$196,1)), 1+ROW()-ROW(W$197)), NA())</f>
        <v>#N/A</v>
      </c>
    </row>
    <row r="315" spans="3:23" ht="13" customHeight="1">
      <c r="C315" s="165" t="e">
        <f t="shared" si="25"/>
        <v>#N/A</v>
      </c>
      <c r="E315" s="643" t="e">
        <f t="array" aca="1" ref="E315" ca="1">IF(AND(ISNUMBER($C315), E$196), E$195*POWER(GEOMEAN(1+OFFSET(Portfolio_Math!AA$97,$C$195,0,$C315-$C$196,1))/GEOMEAN(1+OFFSET(Portfolio_Math!$AG$97,$C$195,0,$C315-$C$196,1)), 1+ROW()-ROW(E$197)), NA())</f>
        <v>#N/A</v>
      </c>
      <c r="F315" s="643" t="e">
        <f t="array" aca="1" ref="F315" ca="1">IF(AND(ISNUMBER($C315), F$196), F$195*POWER(GEOMEAN(1+OFFSET(Portfolio_Math!AB$97,$C$195,0,$C315-$C$196,1))/GEOMEAN(1+OFFSET(Portfolio_Math!$AG$97,$C$195,0,$C315-$C$196,1)), 1+ROW()-ROW(F$197)), NA())</f>
        <v>#N/A</v>
      </c>
      <c r="G315" s="643" t="e">
        <f t="array" aca="1" ref="G315" ca="1">IF(AND(ISNUMBER($C315), G$196), G$195*POWER(GEOMEAN(1+OFFSET(Portfolio_Math!AC$97,$C$195,0,$C315-$C$196,1))/GEOMEAN(1+OFFSET(Portfolio_Math!$AG$97,$C$195,0,$C315-$C$196,1)), 1+ROW()-ROW(G$197)), NA())</f>
        <v>#N/A</v>
      </c>
      <c r="H315" s="643" t="e">
        <f t="array" aca="1" ref="H315" ca="1">IF(AND(ISNUMBER($C315), H$196), H$195*POWER(GEOMEAN(1+OFFSET(Portfolio_Math!AD$97,$C$195,0,$C315-$C$196,1))/GEOMEAN(1+OFFSET(Portfolio_Math!$AG$97,$C$195,0,$C315-$C$196,1)), 1+ROW()-ROW(H$197)), NA())</f>
        <v>#N/A</v>
      </c>
      <c r="I315" s="643" t="e">
        <f t="array" aca="1" ref="I315" ca="1">IF(AND(ISNUMBER($C315), I$196), I$195*POWER(GEOMEAN(1+OFFSET(Portfolio_Math!AE$97,$C$195,0,$C315-$C$196,1))/GEOMEAN(1+OFFSET(Portfolio_Math!$AG$97,$C$195,0,$C315-$C$196,1)), 1+ROW()-ROW(I$197)), NA())</f>
        <v>#N/A</v>
      </c>
      <c r="J315" s="642"/>
      <c r="K315" s="643" t="e">
        <f t="array" aca="1" ref="K315" ca="1">IF(AND(ISNUMBER($C315), K$196), K$195*POWER(GEOMEAN(1+OFFSET(Portfolio_Math!AG$97,$C$195,0,$C315-$C$196,1))/GEOMEAN(1+OFFSET(Portfolio_Math!$AG$97,$C$195,0,$C315-$C$196,1)), 1+ROW()-ROW(K$197)), NA())</f>
        <v>#N/A</v>
      </c>
      <c r="O315" s="165" t="e">
        <f t="shared" si="26"/>
        <v>#N/A</v>
      </c>
      <c r="Q315" s="643" t="e">
        <f t="array" aca="1" ref="Q315" ca="1">IF(AND(ISNUMBER($O315), Q$196), Q$195*POWER(GEOMEAN(1+OFFSET(Portfolio_Math!AM$97,$O$195,0,$O315-$O$196,1))/GEOMEAN(1+OFFSET(Portfolio_Math!$AS$97,$O$195,0,$O315-$O$196,1)), 1+ROW()-ROW(Q$197)), NA())</f>
        <v>#N/A</v>
      </c>
      <c r="R315" s="643" t="e">
        <f t="array" aca="1" ref="R315" ca="1">IF(AND(ISNUMBER($O315), R$196), R$195*POWER(GEOMEAN(1+OFFSET(Portfolio_Math!AN$97,$O$195,0,$O315-$O$196,1))/GEOMEAN(1+OFFSET(Portfolio_Math!$AS$97,$O$195,0,$O315-$O$196,1)), 1+ROW()-ROW(R$197)), NA())</f>
        <v>#N/A</v>
      </c>
      <c r="S315" s="643" t="e">
        <f t="array" aca="1" ref="S315" ca="1">IF(AND(ISNUMBER($O315), S$196), S$195*POWER(GEOMEAN(1+OFFSET(Portfolio_Math!AO$97,$O$195,0,$O315-$O$196,1))/GEOMEAN(1+OFFSET(Portfolio_Math!$AS$97,$O$195,0,$O315-$O$196,1)), 1+ROW()-ROW(S$197)), NA())</f>
        <v>#N/A</v>
      </c>
      <c r="T315" s="643" t="e">
        <f t="array" aca="1" ref="T315" ca="1">IF(AND(ISNUMBER($O315), T$196), T$195*POWER(GEOMEAN(1+OFFSET(Portfolio_Math!AP$97,$O$195,0,$O315-$O$196,1))/GEOMEAN(1+OFFSET(Portfolio_Math!$AS$97,$O$195,0,$O315-$O$196,1)), 1+ROW()-ROW(T$197)), NA())</f>
        <v>#N/A</v>
      </c>
      <c r="U315" s="643" t="e">
        <f t="array" aca="1" ref="U315" ca="1">IF(AND(ISNUMBER($O315), U$196), U$195*POWER(GEOMEAN(1+OFFSET(Portfolio_Math!AQ$97,$O$195,0,$O315-$O$196,1))/GEOMEAN(1+OFFSET(Portfolio_Math!$AS$97,$O$195,0,$O315-$O$196,1)), 1+ROW()-ROW(U$197)), NA())</f>
        <v>#N/A</v>
      </c>
      <c r="V315" s="644"/>
      <c r="W315" s="643" t="e">
        <f t="array" aca="1" ref="W315" ca="1">IF(AND(ISNUMBER($O315), W$196), W$195*POWER(GEOMEAN(1+OFFSET(Portfolio_Math!AS$97,$O$195,0,$O315-$O$196,1))/GEOMEAN(1+OFFSET(Portfolio_Math!$AS$97,$O$195,0,$O315-$O$196,1)), 1+ROW()-ROW(W$197)), NA())</f>
        <v>#N/A</v>
      </c>
    </row>
    <row r="316" spans="3:23" ht="13" customHeight="1">
      <c r="C316" s="165" t="e">
        <f t="shared" si="25"/>
        <v>#N/A</v>
      </c>
      <c r="E316" s="643" t="e">
        <f t="array" aca="1" ref="E316" ca="1">IF(AND(ISNUMBER($C316), E$196), E$195*POWER(GEOMEAN(1+OFFSET(Portfolio_Math!AA$97,$C$195,0,$C316-$C$196,1))/GEOMEAN(1+OFFSET(Portfolio_Math!$AG$97,$C$195,0,$C316-$C$196,1)), 1+ROW()-ROW(E$197)), NA())</f>
        <v>#N/A</v>
      </c>
      <c r="F316" s="643" t="e">
        <f t="array" aca="1" ref="F316" ca="1">IF(AND(ISNUMBER($C316), F$196), F$195*POWER(GEOMEAN(1+OFFSET(Portfolio_Math!AB$97,$C$195,0,$C316-$C$196,1))/GEOMEAN(1+OFFSET(Portfolio_Math!$AG$97,$C$195,0,$C316-$C$196,1)), 1+ROW()-ROW(F$197)), NA())</f>
        <v>#N/A</v>
      </c>
      <c r="G316" s="643" t="e">
        <f t="array" aca="1" ref="G316" ca="1">IF(AND(ISNUMBER($C316), G$196), G$195*POWER(GEOMEAN(1+OFFSET(Portfolio_Math!AC$97,$C$195,0,$C316-$C$196,1))/GEOMEAN(1+OFFSET(Portfolio_Math!$AG$97,$C$195,0,$C316-$C$196,1)), 1+ROW()-ROW(G$197)), NA())</f>
        <v>#N/A</v>
      </c>
      <c r="H316" s="643" t="e">
        <f t="array" aca="1" ref="H316" ca="1">IF(AND(ISNUMBER($C316), H$196), H$195*POWER(GEOMEAN(1+OFFSET(Portfolio_Math!AD$97,$C$195,0,$C316-$C$196,1))/GEOMEAN(1+OFFSET(Portfolio_Math!$AG$97,$C$195,0,$C316-$C$196,1)), 1+ROW()-ROW(H$197)), NA())</f>
        <v>#N/A</v>
      </c>
      <c r="I316" s="643" t="e">
        <f t="array" aca="1" ref="I316" ca="1">IF(AND(ISNUMBER($C316), I$196), I$195*POWER(GEOMEAN(1+OFFSET(Portfolio_Math!AE$97,$C$195,0,$C316-$C$196,1))/GEOMEAN(1+OFFSET(Portfolio_Math!$AG$97,$C$195,0,$C316-$C$196,1)), 1+ROW()-ROW(I$197)), NA())</f>
        <v>#N/A</v>
      </c>
      <c r="J316" s="642"/>
      <c r="K316" s="643" t="e">
        <f t="array" aca="1" ref="K316" ca="1">IF(AND(ISNUMBER($C316), K$196), K$195*POWER(GEOMEAN(1+OFFSET(Portfolio_Math!AG$97,$C$195,0,$C316-$C$196,1))/GEOMEAN(1+OFFSET(Portfolio_Math!$AG$97,$C$195,0,$C316-$C$196,1)), 1+ROW()-ROW(K$197)), NA())</f>
        <v>#N/A</v>
      </c>
      <c r="O316" s="165" t="e">
        <f t="shared" si="26"/>
        <v>#N/A</v>
      </c>
      <c r="Q316" s="643" t="e">
        <f t="array" aca="1" ref="Q316" ca="1">IF(AND(ISNUMBER($O316), Q$196), Q$195*POWER(GEOMEAN(1+OFFSET(Portfolio_Math!AM$97,$O$195,0,$O316-$O$196,1))/GEOMEAN(1+OFFSET(Portfolio_Math!$AS$97,$O$195,0,$O316-$O$196,1)), 1+ROW()-ROW(Q$197)), NA())</f>
        <v>#N/A</v>
      </c>
      <c r="R316" s="643" t="e">
        <f t="array" aca="1" ref="R316" ca="1">IF(AND(ISNUMBER($O316), R$196), R$195*POWER(GEOMEAN(1+OFFSET(Portfolio_Math!AN$97,$O$195,0,$O316-$O$196,1))/GEOMEAN(1+OFFSET(Portfolio_Math!$AS$97,$O$195,0,$O316-$O$196,1)), 1+ROW()-ROW(R$197)), NA())</f>
        <v>#N/A</v>
      </c>
      <c r="S316" s="643" t="e">
        <f t="array" aca="1" ref="S316" ca="1">IF(AND(ISNUMBER($O316), S$196), S$195*POWER(GEOMEAN(1+OFFSET(Portfolio_Math!AO$97,$O$195,0,$O316-$O$196,1))/GEOMEAN(1+OFFSET(Portfolio_Math!$AS$97,$O$195,0,$O316-$O$196,1)), 1+ROW()-ROW(S$197)), NA())</f>
        <v>#N/A</v>
      </c>
      <c r="T316" s="643" t="e">
        <f t="array" aca="1" ref="T316" ca="1">IF(AND(ISNUMBER($O316), T$196), T$195*POWER(GEOMEAN(1+OFFSET(Portfolio_Math!AP$97,$O$195,0,$O316-$O$196,1))/GEOMEAN(1+OFFSET(Portfolio_Math!$AS$97,$O$195,0,$O316-$O$196,1)), 1+ROW()-ROW(T$197)), NA())</f>
        <v>#N/A</v>
      </c>
      <c r="U316" s="643" t="e">
        <f t="array" aca="1" ref="U316" ca="1">IF(AND(ISNUMBER($O316), U$196), U$195*POWER(GEOMEAN(1+OFFSET(Portfolio_Math!AQ$97,$O$195,0,$O316-$O$196,1))/GEOMEAN(1+OFFSET(Portfolio_Math!$AS$97,$O$195,0,$O316-$O$196,1)), 1+ROW()-ROW(U$197)), NA())</f>
        <v>#N/A</v>
      </c>
      <c r="V316" s="644"/>
      <c r="W316" s="643" t="e">
        <f t="array" aca="1" ref="W316" ca="1">IF(AND(ISNUMBER($O316), W$196), W$195*POWER(GEOMEAN(1+OFFSET(Portfolio_Math!AS$97,$O$195,0,$O316-$O$196,1))/GEOMEAN(1+OFFSET(Portfolio_Math!$AS$97,$O$195,0,$O316-$O$196,1)), 1+ROW()-ROW(W$197)), NA())</f>
        <v>#N/A</v>
      </c>
    </row>
    <row r="317" spans="3:23" ht="13" customHeight="1">
      <c r="C317" s="165" t="e">
        <f t="shared" si="25"/>
        <v>#N/A</v>
      </c>
      <c r="E317" s="643" t="e">
        <f t="array" aca="1" ref="E317" ca="1">IF(AND(ISNUMBER($C317), E$196), E$195*POWER(GEOMEAN(1+OFFSET(Portfolio_Math!AA$97,$C$195,0,$C317-$C$196,1))/GEOMEAN(1+OFFSET(Portfolio_Math!$AG$97,$C$195,0,$C317-$C$196,1)), 1+ROW()-ROW(E$197)), NA())</f>
        <v>#N/A</v>
      </c>
      <c r="F317" s="643" t="e">
        <f t="array" aca="1" ref="F317" ca="1">IF(AND(ISNUMBER($C317), F$196), F$195*POWER(GEOMEAN(1+OFFSET(Portfolio_Math!AB$97,$C$195,0,$C317-$C$196,1))/GEOMEAN(1+OFFSET(Portfolio_Math!$AG$97,$C$195,0,$C317-$C$196,1)), 1+ROW()-ROW(F$197)), NA())</f>
        <v>#N/A</v>
      </c>
      <c r="G317" s="643" t="e">
        <f t="array" aca="1" ref="G317" ca="1">IF(AND(ISNUMBER($C317), G$196), G$195*POWER(GEOMEAN(1+OFFSET(Portfolio_Math!AC$97,$C$195,0,$C317-$C$196,1))/GEOMEAN(1+OFFSET(Portfolio_Math!$AG$97,$C$195,0,$C317-$C$196,1)), 1+ROW()-ROW(G$197)), NA())</f>
        <v>#N/A</v>
      </c>
      <c r="H317" s="643" t="e">
        <f t="array" aca="1" ref="H317" ca="1">IF(AND(ISNUMBER($C317), H$196), H$195*POWER(GEOMEAN(1+OFFSET(Portfolio_Math!AD$97,$C$195,0,$C317-$C$196,1))/GEOMEAN(1+OFFSET(Portfolio_Math!$AG$97,$C$195,0,$C317-$C$196,1)), 1+ROW()-ROW(H$197)), NA())</f>
        <v>#N/A</v>
      </c>
      <c r="I317" s="643" t="e">
        <f t="array" aca="1" ref="I317" ca="1">IF(AND(ISNUMBER($C317), I$196), I$195*POWER(GEOMEAN(1+OFFSET(Portfolio_Math!AE$97,$C$195,0,$C317-$C$196,1))/GEOMEAN(1+OFFSET(Portfolio_Math!$AG$97,$C$195,0,$C317-$C$196,1)), 1+ROW()-ROW(I$197)), NA())</f>
        <v>#N/A</v>
      </c>
      <c r="J317" s="642"/>
      <c r="K317" s="643" t="e">
        <f t="array" aca="1" ref="K317" ca="1">IF(AND(ISNUMBER($C317), K$196), K$195*POWER(GEOMEAN(1+OFFSET(Portfolio_Math!AG$97,$C$195,0,$C317-$C$196,1))/GEOMEAN(1+OFFSET(Portfolio_Math!$AG$97,$C$195,0,$C317-$C$196,1)), 1+ROW()-ROW(K$197)), NA())</f>
        <v>#N/A</v>
      </c>
      <c r="O317" s="165" t="e">
        <f t="shared" si="26"/>
        <v>#N/A</v>
      </c>
      <c r="Q317" s="643" t="e">
        <f t="array" aca="1" ref="Q317" ca="1">IF(AND(ISNUMBER($O317), Q$196), Q$195*POWER(GEOMEAN(1+OFFSET(Portfolio_Math!AM$97,$O$195,0,$O317-$O$196,1))/GEOMEAN(1+OFFSET(Portfolio_Math!$AS$97,$O$195,0,$O317-$O$196,1)), 1+ROW()-ROW(Q$197)), NA())</f>
        <v>#N/A</v>
      </c>
      <c r="R317" s="643" t="e">
        <f t="array" aca="1" ref="R317" ca="1">IF(AND(ISNUMBER($O317), R$196), R$195*POWER(GEOMEAN(1+OFFSET(Portfolio_Math!AN$97,$O$195,0,$O317-$O$196,1))/GEOMEAN(1+OFFSET(Portfolio_Math!$AS$97,$O$195,0,$O317-$O$196,1)), 1+ROW()-ROW(R$197)), NA())</f>
        <v>#N/A</v>
      </c>
      <c r="S317" s="643" t="e">
        <f t="array" aca="1" ref="S317" ca="1">IF(AND(ISNUMBER($O317), S$196), S$195*POWER(GEOMEAN(1+OFFSET(Portfolio_Math!AO$97,$O$195,0,$O317-$O$196,1))/GEOMEAN(1+OFFSET(Portfolio_Math!$AS$97,$O$195,0,$O317-$O$196,1)), 1+ROW()-ROW(S$197)), NA())</f>
        <v>#N/A</v>
      </c>
      <c r="T317" s="643" t="e">
        <f t="array" aca="1" ref="T317" ca="1">IF(AND(ISNUMBER($O317), T$196), T$195*POWER(GEOMEAN(1+OFFSET(Portfolio_Math!AP$97,$O$195,0,$O317-$O$196,1))/GEOMEAN(1+OFFSET(Portfolio_Math!$AS$97,$O$195,0,$O317-$O$196,1)), 1+ROW()-ROW(T$197)), NA())</f>
        <v>#N/A</v>
      </c>
      <c r="U317" s="643" t="e">
        <f t="array" aca="1" ref="U317" ca="1">IF(AND(ISNUMBER($O317), U$196), U$195*POWER(GEOMEAN(1+OFFSET(Portfolio_Math!AQ$97,$O$195,0,$O317-$O$196,1))/GEOMEAN(1+OFFSET(Portfolio_Math!$AS$97,$O$195,0,$O317-$O$196,1)), 1+ROW()-ROW(U$197)), NA())</f>
        <v>#N/A</v>
      </c>
      <c r="V317" s="644"/>
      <c r="W317" s="643" t="e">
        <f t="array" aca="1" ref="W317" ca="1">IF(AND(ISNUMBER($O317), W$196), W$195*POWER(GEOMEAN(1+OFFSET(Portfolio_Math!AS$97,$O$195,0,$O317-$O$196,1))/GEOMEAN(1+OFFSET(Portfolio_Math!$AS$97,$O$195,0,$O317-$O$196,1)), 1+ROW()-ROW(W$197)), NA())</f>
        <v>#N/A</v>
      </c>
    </row>
    <row r="318" spans="3:23" ht="13" customHeight="1">
      <c r="C318" s="165" t="e">
        <f t="shared" si="25"/>
        <v>#N/A</v>
      </c>
      <c r="E318" s="643" t="e">
        <f t="array" aca="1" ref="E318" ca="1">IF(AND(ISNUMBER($C318), E$196), E$195*POWER(GEOMEAN(1+OFFSET(Portfolio_Math!AA$97,$C$195,0,$C318-$C$196,1))/GEOMEAN(1+OFFSET(Portfolio_Math!$AG$97,$C$195,0,$C318-$C$196,1)), 1+ROW()-ROW(E$197)), NA())</f>
        <v>#N/A</v>
      </c>
      <c r="F318" s="643" t="e">
        <f t="array" aca="1" ref="F318" ca="1">IF(AND(ISNUMBER($C318), F$196), F$195*POWER(GEOMEAN(1+OFFSET(Portfolio_Math!AB$97,$C$195,0,$C318-$C$196,1))/GEOMEAN(1+OFFSET(Portfolio_Math!$AG$97,$C$195,0,$C318-$C$196,1)), 1+ROW()-ROW(F$197)), NA())</f>
        <v>#N/A</v>
      </c>
      <c r="G318" s="643" t="e">
        <f t="array" aca="1" ref="G318" ca="1">IF(AND(ISNUMBER($C318), G$196), G$195*POWER(GEOMEAN(1+OFFSET(Portfolio_Math!AC$97,$C$195,0,$C318-$C$196,1))/GEOMEAN(1+OFFSET(Portfolio_Math!$AG$97,$C$195,0,$C318-$C$196,1)), 1+ROW()-ROW(G$197)), NA())</f>
        <v>#N/A</v>
      </c>
      <c r="H318" s="643" t="e">
        <f t="array" aca="1" ref="H318" ca="1">IF(AND(ISNUMBER($C318), H$196), H$195*POWER(GEOMEAN(1+OFFSET(Portfolio_Math!AD$97,$C$195,0,$C318-$C$196,1))/GEOMEAN(1+OFFSET(Portfolio_Math!$AG$97,$C$195,0,$C318-$C$196,1)), 1+ROW()-ROW(H$197)), NA())</f>
        <v>#N/A</v>
      </c>
      <c r="I318" s="643" t="e">
        <f t="array" aca="1" ref="I318" ca="1">IF(AND(ISNUMBER($C318), I$196), I$195*POWER(GEOMEAN(1+OFFSET(Portfolio_Math!AE$97,$C$195,0,$C318-$C$196,1))/GEOMEAN(1+OFFSET(Portfolio_Math!$AG$97,$C$195,0,$C318-$C$196,1)), 1+ROW()-ROW(I$197)), NA())</f>
        <v>#N/A</v>
      </c>
      <c r="J318" s="642"/>
      <c r="K318" s="643" t="e">
        <f t="array" aca="1" ref="K318" ca="1">IF(AND(ISNUMBER($C318), K$196), K$195*POWER(GEOMEAN(1+OFFSET(Portfolio_Math!AG$97,$C$195,0,$C318-$C$196,1))/GEOMEAN(1+OFFSET(Portfolio_Math!$AG$97,$C$195,0,$C318-$C$196,1)), 1+ROW()-ROW(K$197)), NA())</f>
        <v>#N/A</v>
      </c>
      <c r="O318" s="165" t="e">
        <f t="shared" si="26"/>
        <v>#N/A</v>
      </c>
      <c r="Q318" s="643" t="e">
        <f t="array" aca="1" ref="Q318" ca="1">IF(AND(ISNUMBER($O318), Q$196), Q$195*POWER(GEOMEAN(1+OFFSET(Portfolio_Math!AM$97,$O$195,0,$O318-$O$196,1))/GEOMEAN(1+OFFSET(Portfolio_Math!$AS$97,$O$195,0,$O318-$O$196,1)), 1+ROW()-ROW(Q$197)), NA())</f>
        <v>#N/A</v>
      </c>
      <c r="R318" s="643" t="e">
        <f t="array" aca="1" ref="R318" ca="1">IF(AND(ISNUMBER($O318), R$196), R$195*POWER(GEOMEAN(1+OFFSET(Portfolio_Math!AN$97,$O$195,0,$O318-$O$196,1))/GEOMEAN(1+OFFSET(Portfolio_Math!$AS$97,$O$195,0,$O318-$O$196,1)), 1+ROW()-ROW(R$197)), NA())</f>
        <v>#N/A</v>
      </c>
      <c r="S318" s="643" t="e">
        <f t="array" aca="1" ref="S318" ca="1">IF(AND(ISNUMBER($O318), S$196), S$195*POWER(GEOMEAN(1+OFFSET(Portfolio_Math!AO$97,$O$195,0,$O318-$O$196,1))/GEOMEAN(1+OFFSET(Portfolio_Math!$AS$97,$O$195,0,$O318-$O$196,1)), 1+ROW()-ROW(S$197)), NA())</f>
        <v>#N/A</v>
      </c>
      <c r="T318" s="643" t="e">
        <f t="array" aca="1" ref="T318" ca="1">IF(AND(ISNUMBER($O318), T$196), T$195*POWER(GEOMEAN(1+OFFSET(Portfolio_Math!AP$97,$O$195,0,$O318-$O$196,1))/GEOMEAN(1+OFFSET(Portfolio_Math!$AS$97,$O$195,0,$O318-$O$196,1)), 1+ROW()-ROW(T$197)), NA())</f>
        <v>#N/A</v>
      </c>
      <c r="U318" s="643" t="e">
        <f t="array" aca="1" ref="U318" ca="1">IF(AND(ISNUMBER($O318), U$196), U$195*POWER(GEOMEAN(1+OFFSET(Portfolio_Math!AQ$97,$O$195,0,$O318-$O$196,1))/GEOMEAN(1+OFFSET(Portfolio_Math!$AS$97,$O$195,0,$O318-$O$196,1)), 1+ROW()-ROW(U$197)), NA())</f>
        <v>#N/A</v>
      </c>
      <c r="V318" s="644"/>
      <c r="W318" s="643" t="e">
        <f t="array" aca="1" ref="W318" ca="1">IF(AND(ISNUMBER($O318), W$196), W$195*POWER(GEOMEAN(1+OFFSET(Portfolio_Math!AS$97,$O$195,0,$O318-$O$196,1))/GEOMEAN(1+OFFSET(Portfolio_Math!$AS$97,$O$195,0,$O318-$O$196,1)), 1+ROW()-ROW(W$197)), NA())</f>
        <v>#N/A</v>
      </c>
    </row>
    <row r="319" spans="3:23" ht="13" customHeight="1">
      <c r="C319" s="165" t="e">
        <f t="shared" si="25"/>
        <v>#N/A</v>
      </c>
      <c r="E319" s="643" t="e">
        <f t="array" aca="1" ref="E319" ca="1">IF(AND(ISNUMBER($C319), E$196), E$195*POWER(GEOMEAN(1+OFFSET(Portfolio_Math!AA$97,$C$195,0,$C319-$C$196,1))/GEOMEAN(1+OFFSET(Portfolio_Math!$AG$97,$C$195,0,$C319-$C$196,1)), 1+ROW()-ROW(E$197)), NA())</f>
        <v>#N/A</v>
      </c>
      <c r="F319" s="643" t="e">
        <f t="array" aca="1" ref="F319" ca="1">IF(AND(ISNUMBER($C319), F$196), F$195*POWER(GEOMEAN(1+OFFSET(Portfolio_Math!AB$97,$C$195,0,$C319-$C$196,1))/GEOMEAN(1+OFFSET(Portfolio_Math!$AG$97,$C$195,0,$C319-$C$196,1)), 1+ROW()-ROW(F$197)), NA())</f>
        <v>#N/A</v>
      </c>
      <c r="G319" s="643" t="e">
        <f t="array" aca="1" ref="G319" ca="1">IF(AND(ISNUMBER($C319), G$196), G$195*POWER(GEOMEAN(1+OFFSET(Portfolio_Math!AC$97,$C$195,0,$C319-$C$196,1))/GEOMEAN(1+OFFSET(Portfolio_Math!$AG$97,$C$195,0,$C319-$C$196,1)), 1+ROW()-ROW(G$197)), NA())</f>
        <v>#N/A</v>
      </c>
      <c r="H319" s="643" t="e">
        <f t="array" aca="1" ref="H319" ca="1">IF(AND(ISNUMBER($C319), H$196), H$195*POWER(GEOMEAN(1+OFFSET(Portfolio_Math!AD$97,$C$195,0,$C319-$C$196,1))/GEOMEAN(1+OFFSET(Portfolio_Math!$AG$97,$C$195,0,$C319-$C$196,1)), 1+ROW()-ROW(H$197)), NA())</f>
        <v>#N/A</v>
      </c>
      <c r="I319" s="643" t="e">
        <f t="array" aca="1" ref="I319" ca="1">IF(AND(ISNUMBER($C319), I$196), I$195*POWER(GEOMEAN(1+OFFSET(Portfolio_Math!AE$97,$C$195,0,$C319-$C$196,1))/GEOMEAN(1+OFFSET(Portfolio_Math!$AG$97,$C$195,0,$C319-$C$196,1)), 1+ROW()-ROW(I$197)), NA())</f>
        <v>#N/A</v>
      </c>
      <c r="J319" s="642"/>
      <c r="K319" s="643" t="e">
        <f t="array" aca="1" ref="K319" ca="1">IF(AND(ISNUMBER($C319), K$196), K$195*POWER(GEOMEAN(1+OFFSET(Portfolio_Math!AG$97,$C$195,0,$C319-$C$196,1))/GEOMEAN(1+OFFSET(Portfolio_Math!$AG$97,$C$195,0,$C319-$C$196,1)), 1+ROW()-ROW(K$197)), NA())</f>
        <v>#N/A</v>
      </c>
      <c r="O319" s="165" t="e">
        <f t="shared" si="26"/>
        <v>#N/A</v>
      </c>
      <c r="Q319" s="643" t="e">
        <f t="array" aca="1" ref="Q319" ca="1">IF(AND(ISNUMBER($O319), Q$196), Q$195*POWER(GEOMEAN(1+OFFSET(Portfolio_Math!AM$97,$O$195,0,$O319-$O$196,1))/GEOMEAN(1+OFFSET(Portfolio_Math!$AS$97,$O$195,0,$O319-$O$196,1)), 1+ROW()-ROW(Q$197)), NA())</f>
        <v>#N/A</v>
      </c>
      <c r="R319" s="643" t="e">
        <f t="array" aca="1" ref="R319" ca="1">IF(AND(ISNUMBER($O319), R$196), R$195*POWER(GEOMEAN(1+OFFSET(Portfolio_Math!AN$97,$O$195,0,$O319-$O$196,1))/GEOMEAN(1+OFFSET(Portfolio_Math!$AS$97,$O$195,0,$O319-$O$196,1)), 1+ROW()-ROW(R$197)), NA())</f>
        <v>#N/A</v>
      </c>
      <c r="S319" s="643" t="e">
        <f t="array" aca="1" ref="S319" ca="1">IF(AND(ISNUMBER($O319), S$196), S$195*POWER(GEOMEAN(1+OFFSET(Portfolio_Math!AO$97,$O$195,0,$O319-$O$196,1))/GEOMEAN(1+OFFSET(Portfolio_Math!$AS$97,$O$195,0,$O319-$O$196,1)), 1+ROW()-ROW(S$197)), NA())</f>
        <v>#N/A</v>
      </c>
      <c r="T319" s="643" t="e">
        <f t="array" aca="1" ref="T319" ca="1">IF(AND(ISNUMBER($O319), T$196), T$195*POWER(GEOMEAN(1+OFFSET(Portfolio_Math!AP$97,$O$195,0,$O319-$O$196,1))/GEOMEAN(1+OFFSET(Portfolio_Math!$AS$97,$O$195,0,$O319-$O$196,1)), 1+ROW()-ROW(T$197)), NA())</f>
        <v>#N/A</v>
      </c>
      <c r="U319" s="643" t="e">
        <f t="array" aca="1" ref="U319" ca="1">IF(AND(ISNUMBER($O319), U$196), U$195*POWER(GEOMEAN(1+OFFSET(Portfolio_Math!AQ$97,$O$195,0,$O319-$O$196,1))/GEOMEAN(1+OFFSET(Portfolio_Math!$AS$97,$O$195,0,$O319-$O$196,1)), 1+ROW()-ROW(U$197)), NA())</f>
        <v>#N/A</v>
      </c>
      <c r="V319" s="644"/>
      <c r="W319" s="643" t="e">
        <f t="array" aca="1" ref="W319" ca="1">IF(AND(ISNUMBER($O319), W$196), W$195*POWER(GEOMEAN(1+OFFSET(Portfolio_Math!AS$97,$O$195,0,$O319-$O$196,1))/GEOMEAN(1+OFFSET(Portfolio_Math!$AS$97,$O$195,0,$O319-$O$196,1)), 1+ROW()-ROW(W$197)), NA())</f>
        <v>#N/A</v>
      </c>
    </row>
    <row r="320" spans="3:23" ht="13" customHeight="1">
      <c r="C320" s="165" t="e">
        <f t="shared" si="25"/>
        <v>#N/A</v>
      </c>
      <c r="E320" s="643" t="e">
        <f t="array" aca="1" ref="E320" ca="1">IF(AND(ISNUMBER($C320), E$196), E$195*POWER(GEOMEAN(1+OFFSET(Portfolio_Math!AA$97,$C$195,0,$C320-$C$196,1))/GEOMEAN(1+OFFSET(Portfolio_Math!$AG$97,$C$195,0,$C320-$C$196,1)), 1+ROW()-ROW(E$197)), NA())</f>
        <v>#N/A</v>
      </c>
      <c r="F320" s="643" t="e">
        <f t="array" aca="1" ref="F320" ca="1">IF(AND(ISNUMBER($C320), F$196), F$195*POWER(GEOMEAN(1+OFFSET(Portfolio_Math!AB$97,$C$195,0,$C320-$C$196,1))/GEOMEAN(1+OFFSET(Portfolio_Math!$AG$97,$C$195,0,$C320-$C$196,1)), 1+ROW()-ROW(F$197)), NA())</f>
        <v>#N/A</v>
      </c>
      <c r="G320" s="643" t="e">
        <f t="array" aca="1" ref="G320" ca="1">IF(AND(ISNUMBER($C320), G$196), G$195*POWER(GEOMEAN(1+OFFSET(Portfolio_Math!AC$97,$C$195,0,$C320-$C$196,1))/GEOMEAN(1+OFFSET(Portfolio_Math!$AG$97,$C$195,0,$C320-$C$196,1)), 1+ROW()-ROW(G$197)), NA())</f>
        <v>#N/A</v>
      </c>
      <c r="H320" s="643" t="e">
        <f t="array" aca="1" ref="H320" ca="1">IF(AND(ISNUMBER($C320), H$196), H$195*POWER(GEOMEAN(1+OFFSET(Portfolio_Math!AD$97,$C$195,0,$C320-$C$196,1))/GEOMEAN(1+OFFSET(Portfolio_Math!$AG$97,$C$195,0,$C320-$C$196,1)), 1+ROW()-ROW(H$197)), NA())</f>
        <v>#N/A</v>
      </c>
      <c r="I320" s="643" t="e">
        <f t="array" aca="1" ref="I320" ca="1">IF(AND(ISNUMBER($C320), I$196), I$195*POWER(GEOMEAN(1+OFFSET(Portfolio_Math!AE$97,$C$195,0,$C320-$C$196,1))/GEOMEAN(1+OFFSET(Portfolio_Math!$AG$97,$C$195,0,$C320-$C$196,1)), 1+ROW()-ROW(I$197)), NA())</f>
        <v>#N/A</v>
      </c>
      <c r="J320" s="642"/>
      <c r="K320" s="643" t="e">
        <f t="array" aca="1" ref="K320" ca="1">IF(AND(ISNUMBER($C320), K$196), K$195*POWER(GEOMEAN(1+OFFSET(Portfolio_Math!AG$97,$C$195,0,$C320-$C$196,1))/GEOMEAN(1+OFFSET(Portfolio_Math!$AG$97,$C$195,0,$C320-$C$196,1)), 1+ROW()-ROW(K$197)), NA())</f>
        <v>#N/A</v>
      </c>
      <c r="O320" s="165" t="e">
        <f t="shared" si="26"/>
        <v>#N/A</v>
      </c>
      <c r="Q320" s="643" t="e">
        <f t="array" aca="1" ref="Q320" ca="1">IF(AND(ISNUMBER($O320), Q$196), Q$195*POWER(GEOMEAN(1+OFFSET(Portfolio_Math!AM$97,$O$195,0,$O320-$O$196,1))/GEOMEAN(1+OFFSET(Portfolio_Math!$AS$97,$O$195,0,$O320-$O$196,1)), 1+ROW()-ROW(Q$197)), NA())</f>
        <v>#N/A</v>
      </c>
      <c r="R320" s="643" t="e">
        <f t="array" aca="1" ref="R320" ca="1">IF(AND(ISNUMBER($O320), R$196), R$195*POWER(GEOMEAN(1+OFFSET(Portfolio_Math!AN$97,$O$195,0,$O320-$O$196,1))/GEOMEAN(1+OFFSET(Portfolio_Math!$AS$97,$O$195,0,$O320-$O$196,1)), 1+ROW()-ROW(R$197)), NA())</f>
        <v>#N/A</v>
      </c>
      <c r="S320" s="643" t="e">
        <f t="array" aca="1" ref="S320" ca="1">IF(AND(ISNUMBER($O320), S$196), S$195*POWER(GEOMEAN(1+OFFSET(Portfolio_Math!AO$97,$O$195,0,$O320-$O$196,1))/GEOMEAN(1+OFFSET(Portfolio_Math!$AS$97,$O$195,0,$O320-$O$196,1)), 1+ROW()-ROW(S$197)), NA())</f>
        <v>#N/A</v>
      </c>
      <c r="T320" s="643" t="e">
        <f t="array" aca="1" ref="T320" ca="1">IF(AND(ISNUMBER($O320), T$196), T$195*POWER(GEOMEAN(1+OFFSET(Portfolio_Math!AP$97,$O$195,0,$O320-$O$196,1))/GEOMEAN(1+OFFSET(Portfolio_Math!$AS$97,$O$195,0,$O320-$O$196,1)), 1+ROW()-ROW(T$197)), NA())</f>
        <v>#N/A</v>
      </c>
      <c r="U320" s="643" t="e">
        <f t="array" aca="1" ref="U320" ca="1">IF(AND(ISNUMBER($O320), U$196), U$195*POWER(GEOMEAN(1+OFFSET(Portfolio_Math!AQ$97,$O$195,0,$O320-$O$196,1))/GEOMEAN(1+OFFSET(Portfolio_Math!$AS$97,$O$195,0,$O320-$O$196,1)), 1+ROW()-ROW(U$197)), NA())</f>
        <v>#N/A</v>
      </c>
      <c r="V320" s="644"/>
      <c r="W320" s="643" t="e">
        <f t="array" aca="1" ref="W320" ca="1">IF(AND(ISNUMBER($O320), W$196), W$195*POWER(GEOMEAN(1+OFFSET(Portfolio_Math!AS$97,$O$195,0,$O320-$O$196,1))/GEOMEAN(1+OFFSET(Portfolio_Math!$AS$97,$O$195,0,$O320-$O$196,1)), 1+ROW()-ROW(W$197)), NA())</f>
        <v>#N/A</v>
      </c>
    </row>
    <row r="321" spans="3:23" ht="13" customHeight="1">
      <c r="C321" s="165" t="e">
        <f t="shared" si="25"/>
        <v>#N/A</v>
      </c>
      <c r="E321" s="643" t="e">
        <f t="array" aca="1" ref="E321" ca="1">IF(AND(ISNUMBER($C321), E$196), E$195*POWER(GEOMEAN(1+OFFSET(Portfolio_Math!AA$97,$C$195,0,$C321-$C$196,1))/GEOMEAN(1+OFFSET(Portfolio_Math!$AG$97,$C$195,0,$C321-$C$196,1)), 1+ROW()-ROW(E$197)), NA())</f>
        <v>#N/A</v>
      </c>
      <c r="F321" s="643" t="e">
        <f t="array" aca="1" ref="F321" ca="1">IF(AND(ISNUMBER($C321), F$196), F$195*POWER(GEOMEAN(1+OFFSET(Portfolio_Math!AB$97,$C$195,0,$C321-$C$196,1))/GEOMEAN(1+OFFSET(Portfolio_Math!$AG$97,$C$195,0,$C321-$C$196,1)), 1+ROW()-ROW(F$197)), NA())</f>
        <v>#N/A</v>
      </c>
      <c r="G321" s="643" t="e">
        <f t="array" aca="1" ref="G321" ca="1">IF(AND(ISNUMBER($C321), G$196), G$195*POWER(GEOMEAN(1+OFFSET(Portfolio_Math!AC$97,$C$195,0,$C321-$C$196,1))/GEOMEAN(1+OFFSET(Portfolio_Math!$AG$97,$C$195,0,$C321-$C$196,1)), 1+ROW()-ROW(G$197)), NA())</f>
        <v>#N/A</v>
      </c>
      <c r="H321" s="643" t="e">
        <f t="array" aca="1" ref="H321" ca="1">IF(AND(ISNUMBER($C321), H$196), H$195*POWER(GEOMEAN(1+OFFSET(Portfolio_Math!AD$97,$C$195,0,$C321-$C$196,1))/GEOMEAN(1+OFFSET(Portfolio_Math!$AG$97,$C$195,0,$C321-$C$196,1)), 1+ROW()-ROW(H$197)), NA())</f>
        <v>#N/A</v>
      </c>
      <c r="I321" s="643" t="e">
        <f t="array" aca="1" ref="I321" ca="1">IF(AND(ISNUMBER($C321), I$196), I$195*POWER(GEOMEAN(1+OFFSET(Portfolio_Math!AE$97,$C$195,0,$C321-$C$196,1))/GEOMEAN(1+OFFSET(Portfolio_Math!$AG$97,$C$195,0,$C321-$C$196,1)), 1+ROW()-ROW(I$197)), NA())</f>
        <v>#N/A</v>
      </c>
      <c r="J321" s="642"/>
      <c r="K321" s="643" t="e">
        <f t="array" aca="1" ref="K321" ca="1">IF(AND(ISNUMBER($C321), K$196), K$195*POWER(GEOMEAN(1+OFFSET(Portfolio_Math!AG$97,$C$195,0,$C321-$C$196,1))/GEOMEAN(1+OFFSET(Portfolio_Math!$AG$97,$C$195,0,$C321-$C$196,1)), 1+ROW()-ROW(K$197)), NA())</f>
        <v>#N/A</v>
      </c>
      <c r="O321" s="165" t="e">
        <f t="shared" si="26"/>
        <v>#N/A</v>
      </c>
      <c r="Q321" s="643" t="e">
        <f t="array" aca="1" ref="Q321" ca="1">IF(AND(ISNUMBER($O321), Q$196), Q$195*POWER(GEOMEAN(1+OFFSET(Portfolio_Math!AM$97,$O$195,0,$O321-$O$196,1))/GEOMEAN(1+OFFSET(Portfolio_Math!$AS$97,$O$195,0,$O321-$O$196,1)), 1+ROW()-ROW(Q$197)), NA())</f>
        <v>#N/A</v>
      </c>
      <c r="R321" s="643" t="e">
        <f t="array" aca="1" ref="R321" ca="1">IF(AND(ISNUMBER($O321), R$196), R$195*POWER(GEOMEAN(1+OFFSET(Portfolio_Math!AN$97,$O$195,0,$O321-$O$196,1))/GEOMEAN(1+OFFSET(Portfolio_Math!$AS$97,$O$195,0,$O321-$O$196,1)), 1+ROW()-ROW(R$197)), NA())</f>
        <v>#N/A</v>
      </c>
      <c r="S321" s="643" t="e">
        <f t="array" aca="1" ref="S321" ca="1">IF(AND(ISNUMBER($O321), S$196), S$195*POWER(GEOMEAN(1+OFFSET(Portfolio_Math!AO$97,$O$195,0,$O321-$O$196,1))/GEOMEAN(1+OFFSET(Portfolio_Math!$AS$97,$O$195,0,$O321-$O$196,1)), 1+ROW()-ROW(S$197)), NA())</f>
        <v>#N/A</v>
      </c>
      <c r="T321" s="643" t="e">
        <f t="array" aca="1" ref="T321" ca="1">IF(AND(ISNUMBER($O321), T$196), T$195*POWER(GEOMEAN(1+OFFSET(Portfolio_Math!AP$97,$O$195,0,$O321-$O$196,1))/GEOMEAN(1+OFFSET(Portfolio_Math!$AS$97,$O$195,0,$O321-$O$196,1)), 1+ROW()-ROW(T$197)), NA())</f>
        <v>#N/A</v>
      </c>
      <c r="U321" s="643" t="e">
        <f t="array" aca="1" ref="U321" ca="1">IF(AND(ISNUMBER($O321), U$196), U$195*POWER(GEOMEAN(1+OFFSET(Portfolio_Math!AQ$97,$O$195,0,$O321-$O$196,1))/GEOMEAN(1+OFFSET(Portfolio_Math!$AS$97,$O$195,0,$O321-$O$196,1)), 1+ROW()-ROW(U$197)), NA())</f>
        <v>#N/A</v>
      </c>
      <c r="V321" s="644"/>
      <c r="W321" s="643" t="e">
        <f t="array" aca="1" ref="W321" ca="1">IF(AND(ISNUMBER($O321), W$196), W$195*POWER(GEOMEAN(1+OFFSET(Portfolio_Math!AS$97,$O$195,0,$O321-$O$196,1))/GEOMEAN(1+OFFSET(Portfolio_Math!$AS$97,$O$195,0,$O321-$O$196,1)), 1+ROW()-ROW(W$197)), NA())</f>
        <v>#N/A</v>
      </c>
    </row>
    <row r="322" spans="3:23" ht="13" customHeight="1">
      <c r="C322" s="165" t="e">
        <f t="shared" si="25"/>
        <v>#N/A</v>
      </c>
      <c r="E322" s="643" t="e">
        <f t="array" aca="1" ref="E322" ca="1">IF(AND(ISNUMBER($C322), E$196), E$195*POWER(GEOMEAN(1+OFFSET(Portfolio_Math!AA$97,$C$195,0,$C322-$C$196,1))/GEOMEAN(1+OFFSET(Portfolio_Math!$AG$97,$C$195,0,$C322-$C$196,1)), 1+ROW()-ROW(E$197)), NA())</f>
        <v>#N/A</v>
      </c>
      <c r="F322" s="643" t="e">
        <f t="array" aca="1" ref="F322" ca="1">IF(AND(ISNUMBER($C322), F$196), F$195*POWER(GEOMEAN(1+OFFSET(Portfolio_Math!AB$97,$C$195,0,$C322-$C$196,1))/GEOMEAN(1+OFFSET(Portfolio_Math!$AG$97,$C$195,0,$C322-$C$196,1)), 1+ROW()-ROW(F$197)), NA())</f>
        <v>#N/A</v>
      </c>
      <c r="G322" s="643" t="e">
        <f t="array" aca="1" ref="G322" ca="1">IF(AND(ISNUMBER($C322), G$196), G$195*POWER(GEOMEAN(1+OFFSET(Portfolio_Math!AC$97,$C$195,0,$C322-$C$196,1))/GEOMEAN(1+OFFSET(Portfolio_Math!$AG$97,$C$195,0,$C322-$C$196,1)), 1+ROW()-ROW(G$197)), NA())</f>
        <v>#N/A</v>
      </c>
      <c r="H322" s="643" t="e">
        <f t="array" aca="1" ref="H322" ca="1">IF(AND(ISNUMBER($C322), H$196), H$195*POWER(GEOMEAN(1+OFFSET(Portfolio_Math!AD$97,$C$195,0,$C322-$C$196,1))/GEOMEAN(1+OFFSET(Portfolio_Math!$AG$97,$C$195,0,$C322-$C$196,1)), 1+ROW()-ROW(H$197)), NA())</f>
        <v>#N/A</v>
      </c>
      <c r="I322" s="643" t="e">
        <f t="array" aca="1" ref="I322" ca="1">IF(AND(ISNUMBER($C322), I$196), I$195*POWER(GEOMEAN(1+OFFSET(Portfolio_Math!AE$97,$C$195,0,$C322-$C$196,1))/GEOMEAN(1+OFFSET(Portfolio_Math!$AG$97,$C$195,0,$C322-$C$196,1)), 1+ROW()-ROW(I$197)), NA())</f>
        <v>#N/A</v>
      </c>
      <c r="J322" s="642"/>
      <c r="K322" s="643" t="e">
        <f t="array" aca="1" ref="K322" ca="1">IF(AND(ISNUMBER($C322), K$196), K$195*POWER(GEOMEAN(1+OFFSET(Portfolio_Math!AG$97,$C$195,0,$C322-$C$196,1))/GEOMEAN(1+OFFSET(Portfolio_Math!$AG$97,$C$195,0,$C322-$C$196,1)), 1+ROW()-ROW(K$197)), NA())</f>
        <v>#N/A</v>
      </c>
      <c r="O322" s="165" t="e">
        <f t="shared" si="26"/>
        <v>#N/A</v>
      </c>
      <c r="Q322" s="643" t="e">
        <f t="array" aca="1" ref="Q322" ca="1">IF(AND(ISNUMBER($O322), Q$196), Q$195*POWER(GEOMEAN(1+OFFSET(Portfolio_Math!AM$97,$O$195,0,$O322-$O$196,1))/GEOMEAN(1+OFFSET(Portfolio_Math!$AS$97,$O$195,0,$O322-$O$196,1)), 1+ROW()-ROW(Q$197)), NA())</f>
        <v>#N/A</v>
      </c>
      <c r="R322" s="643" t="e">
        <f t="array" aca="1" ref="R322" ca="1">IF(AND(ISNUMBER($O322), R$196), R$195*POWER(GEOMEAN(1+OFFSET(Portfolio_Math!AN$97,$O$195,0,$O322-$O$196,1))/GEOMEAN(1+OFFSET(Portfolio_Math!$AS$97,$O$195,0,$O322-$O$196,1)), 1+ROW()-ROW(R$197)), NA())</f>
        <v>#N/A</v>
      </c>
      <c r="S322" s="643" t="e">
        <f t="array" aca="1" ref="S322" ca="1">IF(AND(ISNUMBER($O322), S$196), S$195*POWER(GEOMEAN(1+OFFSET(Portfolio_Math!AO$97,$O$195,0,$O322-$O$196,1))/GEOMEAN(1+OFFSET(Portfolio_Math!$AS$97,$O$195,0,$O322-$O$196,1)), 1+ROW()-ROW(S$197)), NA())</f>
        <v>#N/A</v>
      </c>
      <c r="T322" s="643" t="e">
        <f t="array" aca="1" ref="T322" ca="1">IF(AND(ISNUMBER($O322), T$196), T$195*POWER(GEOMEAN(1+OFFSET(Portfolio_Math!AP$97,$O$195,0,$O322-$O$196,1))/GEOMEAN(1+OFFSET(Portfolio_Math!$AS$97,$O$195,0,$O322-$O$196,1)), 1+ROW()-ROW(T$197)), NA())</f>
        <v>#N/A</v>
      </c>
      <c r="U322" s="643" t="e">
        <f t="array" aca="1" ref="U322" ca="1">IF(AND(ISNUMBER($O322), U$196), U$195*POWER(GEOMEAN(1+OFFSET(Portfolio_Math!AQ$97,$O$195,0,$O322-$O$196,1))/GEOMEAN(1+OFFSET(Portfolio_Math!$AS$97,$O$195,0,$O322-$O$196,1)), 1+ROW()-ROW(U$197)), NA())</f>
        <v>#N/A</v>
      </c>
      <c r="V322" s="644"/>
      <c r="W322" s="643" t="e">
        <f t="array" aca="1" ref="W322" ca="1">IF(AND(ISNUMBER($O322), W$196), W$195*POWER(GEOMEAN(1+OFFSET(Portfolio_Math!AS$97,$O$195,0,$O322-$O$196,1))/GEOMEAN(1+OFFSET(Portfolio_Math!$AS$97,$O$195,0,$O322-$O$196,1)), 1+ROW()-ROW(W$197)), NA())</f>
        <v>#N/A</v>
      </c>
    </row>
    <row r="323" spans="3:23" ht="13" customHeight="1">
      <c r="C323" s="165" t="e">
        <f t="shared" si="25"/>
        <v>#N/A</v>
      </c>
      <c r="E323" s="643" t="e">
        <f t="array" aca="1" ref="E323" ca="1">IF(AND(ISNUMBER($C323), E$196), E$195*POWER(GEOMEAN(1+OFFSET(Portfolio_Math!AA$97,$C$195,0,$C323-$C$196,1))/GEOMEAN(1+OFFSET(Portfolio_Math!$AG$97,$C$195,0,$C323-$C$196,1)), 1+ROW()-ROW(E$197)), NA())</f>
        <v>#N/A</v>
      </c>
      <c r="F323" s="643" t="e">
        <f t="array" aca="1" ref="F323" ca="1">IF(AND(ISNUMBER($C323), F$196), F$195*POWER(GEOMEAN(1+OFFSET(Portfolio_Math!AB$97,$C$195,0,$C323-$C$196,1))/GEOMEAN(1+OFFSET(Portfolio_Math!$AG$97,$C$195,0,$C323-$C$196,1)), 1+ROW()-ROW(F$197)), NA())</f>
        <v>#N/A</v>
      </c>
      <c r="G323" s="643" t="e">
        <f t="array" aca="1" ref="G323" ca="1">IF(AND(ISNUMBER($C323), G$196), G$195*POWER(GEOMEAN(1+OFFSET(Portfolio_Math!AC$97,$C$195,0,$C323-$C$196,1))/GEOMEAN(1+OFFSET(Portfolio_Math!$AG$97,$C$195,0,$C323-$C$196,1)), 1+ROW()-ROW(G$197)), NA())</f>
        <v>#N/A</v>
      </c>
      <c r="H323" s="643" t="e">
        <f t="array" aca="1" ref="H323" ca="1">IF(AND(ISNUMBER($C323), H$196), H$195*POWER(GEOMEAN(1+OFFSET(Portfolio_Math!AD$97,$C$195,0,$C323-$C$196,1))/GEOMEAN(1+OFFSET(Portfolio_Math!$AG$97,$C$195,0,$C323-$C$196,1)), 1+ROW()-ROW(H$197)), NA())</f>
        <v>#N/A</v>
      </c>
      <c r="I323" s="643" t="e">
        <f t="array" aca="1" ref="I323" ca="1">IF(AND(ISNUMBER($C323), I$196), I$195*POWER(GEOMEAN(1+OFFSET(Portfolio_Math!AE$97,$C$195,0,$C323-$C$196,1))/GEOMEAN(1+OFFSET(Portfolio_Math!$AG$97,$C$195,0,$C323-$C$196,1)), 1+ROW()-ROW(I$197)), NA())</f>
        <v>#N/A</v>
      </c>
      <c r="J323" s="642"/>
      <c r="K323" s="643" t="e">
        <f t="array" aca="1" ref="K323" ca="1">IF(AND(ISNUMBER($C323), K$196), K$195*POWER(GEOMEAN(1+OFFSET(Portfolio_Math!AG$97,$C$195,0,$C323-$C$196,1))/GEOMEAN(1+OFFSET(Portfolio_Math!$AG$97,$C$195,0,$C323-$C$196,1)), 1+ROW()-ROW(K$197)), NA())</f>
        <v>#N/A</v>
      </c>
      <c r="O323" s="165" t="e">
        <f t="shared" si="26"/>
        <v>#N/A</v>
      </c>
      <c r="Q323" s="643" t="e">
        <f t="array" aca="1" ref="Q323" ca="1">IF(AND(ISNUMBER($O323), Q$196), Q$195*POWER(GEOMEAN(1+OFFSET(Portfolio_Math!AM$97,$O$195,0,$O323-$O$196,1))/GEOMEAN(1+OFFSET(Portfolio_Math!$AS$97,$O$195,0,$O323-$O$196,1)), 1+ROW()-ROW(Q$197)), NA())</f>
        <v>#N/A</v>
      </c>
      <c r="R323" s="643" t="e">
        <f t="array" aca="1" ref="R323" ca="1">IF(AND(ISNUMBER($O323), R$196), R$195*POWER(GEOMEAN(1+OFFSET(Portfolio_Math!AN$97,$O$195,0,$O323-$O$196,1))/GEOMEAN(1+OFFSET(Portfolio_Math!$AS$97,$O$195,0,$O323-$O$196,1)), 1+ROW()-ROW(R$197)), NA())</f>
        <v>#N/A</v>
      </c>
      <c r="S323" s="643" t="e">
        <f t="array" aca="1" ref="S323" ca="1">IF(AND(ISNUMBER($O323), S$196), S$195*POWER(GEOMEAN(1+OFFSET(Portfolio_Math!AO$97,$O$195,0,$O323-$O$196,1))/GEOMEAN(1+OFFSET(Portfolio_Math!$AS$97,$O$195,0,$O323-$O$196,1)), 1+ROW()-ROW(S$197)), NA())</f>
        <v>#N/A</v>
      </c>
      <c r="T323" s="643" t="e">
        <f t="array" aca="1" ref="T323" ca="1">IF(AND(ISNUMBER($O323), T$196), T$195*POWER(GEOMEAN(1+OFFSET(Portfolio_Math!AP$97,$O$195,0,$O323-$O$196,1))/GEOMEAN(1+OFFSET(Portfolio_Math!$AS$97,$O$195,0,$O323-$O$196,1)), 1+ROW()-ROW(T$197)), NA())</f>
        <v>#N/A</v>
      </c>
      <c r="U323" s="643" t="e">
        <f t="array" aca="1" ref="U323" ca="1">IF(AND(ISNUMBER($O323), U$196), U$195*POWER(GEOMEAN(1+OFFSET(Portfolio_Math!AQ$97,$O$195,0,$O323-$O$196,1))/GEOMEAN(1+OFFSET(Portfolio_Math!$AS$97,$O$195,0,$O323-$O$196,1)), 1+ROW()-ROW(U$197)), NA())</f>
        <v>#N/A</v>
      </c>
      <c r="V323" s="644"/>
      <c r="W323" s="643" t="e">
        <f t="array" aca="1" ref="W323" ca="1">IF(AND(ISNUMBER($O323), W$196), W$195*POWER(GEOMEAN(1+OFFSET(Portfolio_Math!AS$97,$O$195,0,$O323-$O$196,1))/GEOMEAN(1+OFFSET(Portfolio_Math!$AS$97,$O$195,0,$O323-$O$196,1)), 1+ROW()-ROW(W$197)), NA())</f>
        <v>#N/A</v>
      </c>
    </row>
    <row r="324" spans="3:23" ht="13" customHeight="1">
      <c r="C324" s="165" t="e">
        <f t="shared" si="25"/>
        <v>#N/A</v>
      </c>
      <c r="E324" s="643" t="e">
        <f t="array" aca="1" ref="E324" ca="1">IF(AND(ISNUMBER($C324), E$196), E$195*POWER(GEOMEAN(1+OFFSET(Portfolio_Math!AA$97,$C$195,0,$C324-$C$196,1))/GEOMEAN(1+OFFSET(Portfolio_Math!$AG$97,$C$195,0,$C324-$C$196,1)), 1+ROW()-ROW(E$197)), NA())</f>
        <v>#N/A</v>
      </c>
      <c r="F324" s="643" t="e">
        <f t="array" aca="1" ref="F324" ca="1">IF(AND(ISNUMBER($C324), F$196), F$195*POWER(GEOMEAN(1+OFFSET(Portfolio_Math!AB$97,$C$195,0,$C324-$C$196,1))/GEOMEAN(1+OFFSET(Portfolio_Math!$AG$97,$C$195,0,$C324-$C$196,1)), 1+ROW()-ROW(F$197)), NA())</f>
        <v>#N/A</v>
      </c>
      <c r="G324" s="643" t="e">
        <f t="array" aca="1" ref="G324" ca="1">IF(AND(ISNUMBER($C324), G$196), G$195*POWER(GEOMEAN(1+OFFSET(Portfolio_Math!AC$97,$C$195,0,$C324-$C$196,1))/GEOMEAN(1+OFFSET(Portfolio_Math!$AG$97,$C$195,0,$C324-$C$196,1)), 1+ROW()-ROW(G$197)), NA())</f>
        <v>#N/A</v>
      </c>
      <c r="H324" s="643" t="e">
        <f t="array" aca="1" ref="H324" ca="1">IF(AND(ISNUMBER($C324), H$196), H$195*POWER(GEOMEAN(1+OFFSET(Portfolio_Math!AD$97,$C$195,0,$C324-$C$196,1))/GEOMEAN(1+OFFSET(Portfolio_Math!$AG$97,$C$195,0,$C324-$C$196,1)), 1+ROW()-ROW(H$197)), NA())</f>
        <v>#N/A</v>
      </c>
      <c r="I324" s="643" t="e">
        <f t="array" aca="1" ref="I324" ca="1">IF(AND(ISNUMBER($C324), I$196), I$195*POWER(GEOMEAN(1+OFFSET(Portfolio_Math!AE$97,$C$195,0,$C324-$C$196,1))/GEOMEAN(1+OFFSET(Portfolio_Math!$AG$97,$C$195,0,$C324-$C$196,1)), 1+ROW()-ROW(I$197)), NA())</f>
        <v>#N/A</v>
      </c>
      <c r="J324" s="642"/>
      <c r="K324" s="643" t="e">
        <f t="array" aca="1" ref="K324" ca="1">IF(AND(ISNUMBER($C324), K$196), K$195*POWER(GEOMEAN(1+OFFSET(Portfolio_Math!AG$97,$C$195,0,$C324-$C$196,1))/GEOMEAN(1+OFFSET(Portfolio_Math!$AG$97,$C$195,0,$C324-$C$196,1)), 1+ROW()-ROW(K$197)), NA())</f>
        <v>#N/A</v>
      </c>
      <c r="O324" s="165" t="e">
        <f t="shared" si="26"/>
        <v>#N/A</v>
      </c>
      <c r="Q324" s="643" t="e">
        <f t="array" aca="1" ref="Q324" ca="1">IF(AND(ISNUMBER($O324), Q$196), Q$195*POWER(GEOMEAN(1+OFFSET(Portfolio_Math!AM$97,$O$195,0,$O324-$O$196,1))/GEOMEAN(1+OFFSET(Portfolio_Math!$AS$97,$O$195,0,$O324-$O$196,1)), 1+ROW()-ROW(Q$197)), NA())</f>
        <v>#N/A</v>
      </c>
      <c r="R324" s="643" t="e">
        <f t="array" aca="1" ref="R324" ca="1">IF(AND(ISNUMBER($O324), R$196), R$195*POWER(GEOMEAN(1+OFFSET(Portfolio_Math!AN$97,$O$195,0,$O324-$O$196,1))/GEOMEAN(1+OFFSET(Portfolio_Math!$AS$97,$O$195,0,$O324-$O$196,1)), 1+ROW()-ROW(R$197)), NA())</f>
        <v>#N/A</v>
      </c>
      <c r="S324" s="643" t="e">
        <f t="array" aca="1" ref="S324" ca="1">IF(AND(ISNUMBER($O324), S$196), S$195*POWER(GEOMEAN(1+OFFSET(Portfolio_Math!AO$97,$O$195,0,$O324-$O$196,1))/GEOMEAN(1+OFFSET(Portfolio_Math!$AS$97,$O$195,0,$O324-$O$196,1)), 1+ROW()-ROW(S$197)), NA())</f>
        <v>#N/A</v>
      </c>
      <c r="T324" s="643" t="e">
        <f t="array" aca="1" ref="T324" ca="1">IF(AND(ISNUMBER($O324), T$196), T$195*POWER(GEOMEAN(1+OFFSET(Portfolio_Math!AP$97,$O$195,0,$O324-$O$196,1))/GEOMEAN(1+OFFSET(Portfolio_Math!$AS$97,$O$195,0,$O324-$O$196,1)), 1+ROW()-ROW(T$197)), NA())</f>
        <v>#N/A</v>
      </c>
      <c r="U324" s="643" t="e">
        <f t="array" aca="1" ref="U324" ca="1">IF(AND(ISNUMBER($O324), U$196), U$195*POWER(GEOMEAN(1+OFFSET(Portfolio_Math!AQ$97,$O$195,0,$O324-$O$196,1))/GEOMEAN(1+OFFSET(Portfolio_Math!$AS$97,$O$195,0,$O324-$O$196,1)), 1+ROW()-ROW(U$197)), NA())</f>
        <v>#N/A</v>
      </c>
      <c r="V324" s="644"/>
      <c r="W324" s="643" t="e">
        <f t="array" aca="1" ref="W324" ca="1">IF(AND(ISNUMBER($O324), W$196), W$195*POWER(GEOMEAN(1+OFFSET(Portfolio_Math!AS$97,$O$195,0,$O324-$O$196,1))/GEOMEAN(1+OFFSET(Portfolio_Math!$AS$97,$O$195,0,$O324-$O$196,1)), 1+ROW()-ROW(W$197)), NA())</f>
        <v>#N/A</v>
      </c>
    </row>
    <row r="325" spans="3:23" ht="13" customHeight="1">
      <c r="C325" s="165" t="e">
        <f t="shared" si="25"/>
        <v>#N/A</v>
      </c>
      <c r="E325" s="643" t="e">
        <f t="array" aca="1" ref="E325" ca="1">IF(AND(ISNUMBER($C325), E$196), E$195*POWER(GEOMEAN(1+OFFSET(Portfolio_Math!AA$97,$C$195,0,$C325-$C$196,1))/GEOMEAN(1+OFFSET(Portfolio_Math!$AG$97,$C$195,0,$C325-$C$196,1)), 1+ROW()-ROW(E$197)), NA())</f>
        <v>#N/A</v>
      </c>
      <c r="F325" s="643" t="e">
        <f t="array" aca="1" ref="F325" ca="1">IF(AND(ISNUMBER($C325), F$196), F$195*POWER(GEOMEAN(1+OFFSET(Portfolio_Math!AB$97,$C$195,0,$C325-$C$196,1))/GEOMEAN(1+OFFSET(Portfolio_Math!$AG$97,$C$195,0,$C325-$C$196,1)), 1+ROW()-ROW(F$197)), NA())</f>
        <v>#N/A</v>
      </c>
      <c r="G325" s="643" t="e">
        <f t="array" aca="1" ref="G325" ca="1">IF(AND(ISNUMBER($C325), G$196), G$195*POWER(GEOMEAN(1+OFFSET(Portfolio_Math!AC$97,$C$195,0,$C325-$C$196,1))/GEOMEAN(1+OFFSET(Portfolio_Math!$AG$97,$C$195,0,$C325-$C$196,1)), 1+ROW()-ROW(G$197)), NA())</f>
        <v>#N/A</v>
      </c>
      <c r="H325" s="643" t="e">
        <f t="array" aca="1" ref="H325" ca="1">IF(AND(ISNUMBER($C325), H$196), H$195*POWER(GEOMEAN(1+OFFSET(Portfolio_Math!AD$97,$C$195,0,$C325-$C$196,1))/GEOMEAN(1+OFFSET(Portfolio_Math!$AG$97,$C$195,0,$C325-$C$196,1)), 1+ROW()-ROW(H$197)), NA())</f>
        <v>#N/A</v>
      </c>
      <c r="I325" s="643" t="e">
        <f t="array" aca="1" ref="I325" ca="1">IF(AND(ISNUMBER($C325), I$196), I$195*POWER(GEOMEAN(1+OFFSET(Portfolio_Math!AE$97,$C$195,0,$C325-$C$196,1))/GEOMEAN(1+OFFSET(Portfolio_Math!$AG$97,$C$195,0,$C325-$C$196,1)), 1+ROW()-ROW(I$197)), NA())</f>
        <v>#N/A</v>
      </c>
      <c r="J325" s="642"/>
      <c r="K325" s="643" t="e">
        <f t="array" aca="1" ref="K325" ca="1">IF(AND(ISNUMBER($C325), K$196), K$195*POWER(GEOMEAN(1+OFFSET(Portfolio_Math!AG$97,$C$195,0,$C325-$C$196,1))/GEOMEAN(1+OFFSET(Portfolio_Math!$AG$97,$C$195,0,$C325-$C$196,1)), 1+ROW()-ROW(K$197)), NA())</f>
        <v>#N/A</v>
      </c>
      <c r="O325" s="165" t="e">
        <f t="shared" si="26"/>
        <v>#N/A</v>
      </c>
      <c r="Q325" s="643" t="e">
        <f t="array" aca="1" ref="Q325" ca="1">IF(AND(ISNUMBER($O325), Q$196), Q$195*POWER(GEOMEAN(1+OFFSET(Portfolio_Math!AM$97,$O$195,0,$O325-$O$196,1))/GEOMEAN(1+OFFSET(Portfolio_Math!$AS$97,$O$195,0,$O325-$O$196,1)), 1+ROW()-ROW(Q$197)), NA())</f>
        <v>#N/A</v>
      </c>
      <c r="R325" s="643" t="e">
        <f t="array" aca="1" ref="R325" ca="1">IF(AND(ISNUMBER($O325), R$196), R$195*POWER(GEOMEAN(1+OFFSET(Portfolio_Math!AN$97,$O$195,0,$O325-$O$196,1))/GEOMEAN(1+OFFSET(Portfolio_Math!$AS$97,$O$195,0,$O325-$O$196,1)), 1+ROW()-ROW(R$197)), NA())</f>
        <v>#N/A</v>
      </c>
      <c r="S325" s="643" t="e">
        <f t="array" aca="1" ref="S325" ca="1">IF(AND(ISNUMBER($O325), S$196), S$195*POWER(GEOMEAN(1+OFFSET(Portfolio_Math!AO$97,$O$195,0,$O325-$O$196,1))/GEOMEAN(1+OFFSET(Portfolio_Math!$AS$97,$O$195,0,$O325-$O$196,1)), 1+ROW()-ROW(S$197)), NA())</f>
        <v>#N/A</v>
      </c>
      <c r="T325" s="643" t="e">
        <f t="array" aca="1" ref="T325" ca="1">IF(AND(ISNUMBER($O325), T$196), T$195*POWER(GEOMEAN(1+OFFSET(Portfolio_Math!AP$97,$O$195,0,$O325-$O$196,1))/GEOMEAN(1+OFFSET(Portfolio_Math!$AS$97,$O$195,0,$O325-$O$196,1)), 1+ROW()-ROW(T$197)), NA())</f>
        <v>#N/A</v>
      </c>
      <c r="U325" s="643" t="e">
        <f t="array" aca="1" ref="U325" ca="1">IF(AND(ISNUMBER($O325), U$196), U$195*POWER(GEOMEAN(1+OFFSET(Portfolio_Math!AQ$97,$O$195,0,$O325-$O$196,1))/GEOMEAN(1+OFFSET(Portfolio_Math!$AS$97,$O$195,0,$O325-$O$196,1)), 1+ROW()-ROW(U$197)), NA())</f>
        <v>#N/A</v>
      </c>
      <c r="V325" s="644"/>
      <c r="W325" s="643" t="e">
        <f t="array" aca="1" ref="W325" ca="1">IF(AND(ISNUMBER($O325), W$196), W$195*POWER(GEOMEAN(1+OFFSET(Portfolio_Math!AS$97,$O$195,0,$O325-$O$196,1))/GEOMEAN(1+OFFSET(Portfolio_Math!$AS$97,$O$195,0,$O325-$O$196,1)), 1+ROW()-ROW(W$197)), NA())</f>
        <v>#N/A</v>
      </c>
    </row>
    <row r="326" spans="3:23" ht="13" customHeight="1">
      <c r="C326" s="165" t="e">
        <f t="shared" ref="C326:C344" si="27">IF(ROW()-ROW(C$197)&gt;E$87, NA(), C325+1)</f>
        <v>#N/A</v>
      </c>
      <c r="E326" s="643" t="e">
        <f t="array" aca="1" ref="E326" ca="1">IF(AND(ISNUMBER($C326), E$196), E$195*POWER(GEOMEAN(1+OFFSET(Portfolio_Math!AA$97,$C$195,0,$C326-$C$196,1))/GEOMEAN(1+OFFSET(Portfolio_Math!$AG$97,$C$195,0,$C326-$C$196,1)), 1+ROW()-ROW(E$197)), NA())</f>
        <v>#N/A</v>
      </c>
      <c r="F326" s="643" t="e">
        <f t="array" aca="1" ref="F326" ca="1">IF(AND(ISNUMBER($C326), F$196), F$195*POWER(GEOMEAN(1+OFFSET(Portfolio_Math!AB$97,$C$195,0,$C326-$C$196,1))/GEOMEAN(1+OFFSET(Portfolio_Math!$AG$97,$C$195,0,$C326-$C$196,1)), 1+ROW()-ROW(F$197)), NA())</f>
        <v>#N/A</v>
      </c>
      <c r="G326" s="643" t="e">
        <f t="array" aca="1" ref="G326" ca="1">IF(AND(ISNUMBER($C326), G$196), G$195*POWER(GEOMEAN(1+OFFSET(Portfolio_Math!AC$97,$C$195,0,$C326-$C$196,1))/GEOMEAN(1+OFFSET(Portfolio_Math!$AG$97,$C$195,0,$C326-$C$196,1)), 1+ROW()-ROW(G$197)), NA())</f>
        <v>#N/A</v>
      </c>
      <c r="H326" s="643" t="e">
        <f t="array" aca="1" ref="H326" ca="1">IF(AND(ISNUMBER($C326), H$196), H$195*POWER(GEOMEAN(1+OFFSET(Portfolio_Math!AD$97,$C$195,0,$C326-$C$196,1))/GEOMEAN(1+OFFSET(Portfolio_Math!$AG$97,$C$195,0,$C326-$C$196,1)), 1+ROW()-ROW(H$197)), NA())</f>
        <v>#N/A</v>
      </c>
      <c r="I326" s="643" t="e">
        <f t="array" aca="1" ref="I326" ca="1">IF(AND(ISNUMBER($C326), I$196), I$195*POWER(GEOMEAN(1+OFFSET(Portfolio_Math!AE$97,$C$195,0,$C326-$C$196,1))/GEOMEAN(1+OFFSET(Portfolio_Math!$AG$97,$C$195,0,$C326-$C$196,1)), 1+ROW()-ROW(I$197)), NA())</f>
        <v>#N/A</v>
      </c>
      <c r="J326" s="642"/>
      <c r="K326" s="643" t="e">
        <f t="array" aca="1" ref="K326" ca="1">IF(AND(ISNUMBER($C326), K$196), K$195*POWER(GEOMEAN(1+OFFSET(Portfolio_Math!AG$97,$C$195,0,$C326-$C$196,1))/GEOMEAN(1+OFFSET(Portfolio_Math!$AG$97,$C$195,0,$C326-$C$196,1)), 1+ROW()-ROW(K$197)), NA())</f>
        <v>#N/A</v>
      </c>
      <c r="O326" s="165" t="e">
        <f t="shared" ref="O326:O344" si="28">IF(ROW()-ROW(O$197)&gt;Q$87, NA(), O325+1)</f>
        <v>#N/A</v>
      </c>
      <c r="Q326" s="643" t="e">
        <f t="array" aca="1" ref="Q326" ca="1">IF(AND(ISNUMBER($O326), Q$196), Q$195*POWER(GEOMEAN(1+OFFSET(Portfolio_Math!AM$97,$O$195,0,$O326-$O$196,1))/GEOMEAN(1+OFFSET(Portfolio_Math!$AS$97,$O$195,0,$O326-$O$196,1)), 1+ROW()-ROW(Q$197)), NA())</f>
        <v>#N/A</v>
      </c>
      <c r="R326" s="643" t="e">
        <f t="array" aca="1" ref="R326" ca="1">IF(AND(ISNUMBER($O326), R$196), R$195*POWER(GEOMEAN(1+OFFSET(Portfolio_Math!AN$97,$O$195,0,$O326-$O$196,1))/GEOMEAN(1+OFFSET(Portfolio_Math!$AS$97,$O$195,0,$O326-$O$196,1)), 1+ROW()-ROW(R$197)), NA())</f>
        <v>#N/A</v>
      </c>
      <c r="S326" s="643" t="e">
        <f t="array" aca="1" ref="S326" ca="1">IF(AND(ISNUMBER($O326), S$196), S$195*POWER(GEOMEAN(1+OFFSET(Portfolio_Math!AO$97,$O$195,0,$O326-$O$196,1))/GEOMEAN(1+OFFSET(Portfolio_Math!$AS$97,$O$195,0,$O326-$O$196,1)), 1+ROW()-ROW(S$197)), NA())</f>
        <v>#N/A</v>
      </c>
      <c r="T326" s="643" t="e">
        <f t="array" aca="1" ref="T326" ca="1">IF(AND(ISNUMBER($O326), T$196), T$195*POWER(GEOMEAN(1+OFFSET(Portfolio_Math!AP$97,$O$195,0,$O326-$O$196,1))/GEOMEAN(1+OFFSET(Portfolio_Math!$AS$97,$O$195,0,$O326-$O$196,1)), 1+ROW()-ROW(T$197)), NA())</f>
        <v>#N/A</v>
      </c>
      <c r="U326" s="643" t="e">
        <f t="array" aca="1" ref="U326" ca="1">IF(AND(ISNUMBER($O326), U$196), U$195*POWER(GEOMEAN(1+OFFSET(Portfolio_Math!AQ$97,$O$195,0,$O326-$O$196,1))/GEOMEAN(1+OFFSET(Portfolio_Math!$AS$97,$O$195,0,$O326-$O$196,1)), 1+ROW()-ROW(U$197)), NA())</f>
        <v>#N/A</v>
      </c>
      <c r="V326" s="644"/>
      <c r="W326" s="643" t="e">
        <f t="array" aca="1" ref="W326" ca="1">IF(AND(ISNUMBER($O326), W$196), W$195*POWER(GEOMEAN(1+OFFSET(Portfolio_Math!AS$97,$O$195,0,$O326-$O$196,1))/GEOMEAN(1+OFFSET(Portfolio_Math!$AS$97,$O$195,0,$O326-$O$196,1)), 1+ROW()-ROW(W$197)), NA())</f>
        <v>#N/A</v>
      </c>
    </row>
    <row r="327" spans="3:23" ht="13" customHeight="1">
      <c r="C327" s="165" t="e">
        <f t="shared" si="27"/>
        <v>#N/A</v>
      </c>
      <c r="E327" s="643" t="e">
        <f t="array" aca="1" ref="E327" ca="1">IF(AND(ISNUMBER($C327), E$196), E$195*POWER(GEOMEAN(1+OFFSET(Portfolio_Math!AA$97,$C$195,0,$C327-$C$196,1))/GEOMEAN(1+OFFSET(Portfolio_Math!$AG$97,$C$195,0,$C327-$C$196,1)), 1+ROW()-ROW(E$197)), NA())</f>
        <v>#N/A</v>
      </c>
      <c r="F327" s="643" t="e">
        <f t="array" aca="1" ref="F327" ca="1">IF(AND(ISNUMBER($C327), F$196), F$195*POWER(GEOMEAN(1+OFFSET(Portfolio_Math!AB$97,$C$195,0,$C327-$C$196,1))/GEOMEAN(1+OFFSET(Portfolio_Math!$AG$97,$C$195,0,$C327-$C$196,1)), 1+ROW()-ROW(F$197)), NA())</f>
        <v>#N/A</v>
      </c>
      <c r="G327" s="643" t="e">
        <f t="array" aca="1" ref="G327" ca="1">IF(AND(ISNUMBER($C327), G$196), G$195*POWER(GEOMEAN(1+OFFSET(Portfolio_Math!AC$97,$C$195,0,$C327-$C$196,1))/GEOMEAN(1+OFFSET(Portfolio_Math!$AG$97,$C$195,0,$C327-$C$196,1)), 1+ROW()-ROW(G$197)), NA())</f>
        <v>#N/A</v>
      </c>
      <c r="H327" s="643" t="e">
        <f t="array" aca="1" ref="H327" ca="1">IF(AND(ISNUMBER($C327), H$196), H$195*POWER(GEOMEAN(1+OFFSET(Portfolio_Math!AD$97,$C$195,0,$C327-$C$196,1))/GEOMEAN(1+OFFSET(Portfolio_Math!$AG$97,$C$195,0,$C327-$C$196,1)), 1+ROW()-ROW(H$197)), NA())</f>
        <v>#N/A</v>
      </c>
      <c r="I327" s="643" t="e">
        <f t="array" aca="1" ref="I327" ca="1">IF(AND(ISNUMBER($C327), I$196), I$195*POWER(GEOMEAN(1+OFFSET(Portfolio_Math!AE$97,$C$195,0,$C327-$C$196,1))/GEOMEAN(1+OFFSET(Portfolio_Math!$AG$97,$C$195,0,$C327-$C$196,1)), 1+ROW()-ROW(I$197)), NA())</f>
        <v>#N/A</v>
      </c>
      <c r="J327" s="642"/>
      <c r="K327" s="643" t="e">
        <f t="array" aca="1" ref="K327" ca="1">IF(AND(ISNUMBER($C327), K$196), K$195*POWER(GEOMEAN(1+OFFSET(Portfolio_Math!AG$97,$C$195,0,$C327-$C$196,1))/GEOMEAN(1+OFFSET(Portfolio_Math!$AG$97,$C$195,0,$C327-$C$196,1)), 1+ROW()-ROW(K$197)), NA())</f>
        <v>#N/A</v>
      </c>
      <c r="O327" s="165" t="e">
        <f t="shared" si="28"/>
        <v>#N/A</v>
      </c>
      <c r="Q327" s="643" t="e">
        <f t="array" aca="1" ref="Q327" ca="1">IF(AND(ISNUMBER($O327), Q$196), Q$195*POWER(GEOMEAN(1+OFFSET(Portfolio_Math!AM$97,$O$195,0,$O327-$O$196,1))/GEOMEAN(1+OFFSET(Portfolio_Math!$AS$97,$O$195,0,$O327-$O$196,1)), 1+ROW()-ROW(Q$197)), NA())</f>
        <v>#N/A</v>
      </c>
      <c r="R327" s="643" t="e">
        <f t="array" aca="1" ref="R327" ca="1">IF(AND(ISNUMBER($O327), R$196), R$195*POWER(GEOMEAN(1+OFFSET(Portfolio_Math!AN$97,$O$195,0,$O327-$O$196,1))/GEOMEAN(1+OFFSET(Portfolio_Math!$AS$97,$O$195,0,$O327-$O$196,1)), 1+ROW()-ROW(R$197)), NA())</f>
        <v>#N/A</v>
      </c>
      <c r="S327" s="643" t="e">
        <f t="array" aca="1" ref="S327" ca="1">IF(AND(ISNUMBER($O327), S$196), S$195*POWER(GEOMEAN(1+OFFSET(Portfolio_Math!AO$97,$O$195,0,$O327-$O$196,1))/GEOMEAN(1+OFFSET(Portfolio_Math!$AS$97,$O$195,0,$O327-$O$196,1)), 1+ROW()-ROW(S$197)), NA())</f>
        <v>#N/A</v>
      </c>
      <c r="T327" s="643" t="e">
        <f t="array" aca="1" ref="T327" ca="1">IF(AND(ISNUMBER($O327), T$196), T$195*POWER(GEOMEAN(1+OFFSET(Portfolio_Math!AP$97,$O$195,0,$O327-$O$196,1))/GEOMEAN(1+OFFSET(Portfolio_Math!$AS$97,$O$195,0,$O327-$O$196,1)), 1+ROW()-ROW(T$197)), NA())</f>
        <v>#N/A</v>
      </c>
      <c r="U327" s="643" t="e">
        <f t="array" aca="1" ref="U327" ca="1">IF(AND(ISNUMBER($O327), U$196), U$195*POWER(GEOMEAN(1+OFFSET(Portfolio_Math!AQ$97,$O$195,0,$O327-$O$196,1))/GEOMEAN(1+OFFSET(Portfolio_Math!$AS$97,$O$195,0,$O327-$O$196,1)), 1+ROW()-ROW(U$197)), NA())</f>
        <v>#N/A</v>
      </c>
      <c r="V327" s="644"/>
      <c r="W327" s="643" t="e">
        <f t="array" aca="1" ref="W327" ca="1">IF(AND(ISNUMBER($O327), W$196), W$195*POWER(GEOMEAN(1+OFFSET(Portfolio_Math!AS$97,$O$195,0,$O327-$O$196,1))/GEOMEAN(1+OFFSET(Portfolio_Math!$AS$97,$O$195,0,$O327-$O$196,1)), 1+ROW()-ROW(W$197)), NA())</f>
        <v>#N/A</v>
      </c>
    </row>
    <row r="328" spans="3:23" ht="13" customHeight="1">
      <c r="C328" s="165" t="e">
        <f t="shared" si="27"/>
        <v>#N/A</v>
      </c>
      <c r="E328" s="643" t="e">
        <f t="array" aca="1" ref="E328" ca="1">IF(AND(ISNUMBER($C328), E$196), E$195*POWER(GEOMEAN(1+OFFSET(Portfolio_Math!AA$97,$C$195,0,$C328-$C$196,1))/GEOMEAN(1+OFFSET(Portfolio_Math!$AG$97,$C$195,0,$C328-$C$196,1)), 1+ROW()-ROW(E$197)), NA())</f>
        <v>#N/A</v>
      </c>
      <c r="F328" s="643" t="e">
        <f t="array" aca="1" ref="F328" ca="1">IF(AND(ISNUMBER($C328), F$196), F$195*POWER(GEOMEAN(1+OFFSET(Portfolio_Math!AB$97,$C$195,0,$C328-$C$196,1))/GEOMEAN(1+OFFSET(Portfolio_Math!$AG$97,$C$195,0,$C328-$C$196,1)), 1+ROW()-ROW(F$197)), NA())</f>
        <v>#N/A</v>
      </c>
      <c r="G328" s="643" t="e">
        <f t="array" aca="1" ref="G328" ca="1">IF(AND(ISNUMBER($C328), G$196), G$195*POWER(GEOMEAN(1+OFFSET(Portfolio_Math!AC$97,$C$195,0,$C328-$C$196,1))/GEOMEAN(1+OFFSET(Portfolio_Math!$AG$97,$C$195,0,$C328-$C$196,1)), 1+ROW()-ROW(G$197)), NA())</f>
        <v>#N/A</v>
      </c>
      <c r="H328" s="643" t="e">
        <f t="array" aca="1" ref="H328" ca="1">IF(AND(ISNUMBER($C328), H$196), H$195*POWER(GEOMEAN(1+OFFSET(Portfolio_Math!AD$97,$C$195,0,$C328-$C$196,1))/GEOMEAN(1+OFFSET(Portfolio_Math!$AG$97,$C$195,0,$C328-$C$196,1)), 1+ROW()-ROW(H$197)), NA())</f>
        <v>#N/A</v>
      </c>
      <c r="I328" s="643" t="e">
        <f t="array" aca="1" ref="I328" ca="1">IF(AND(ISNUMBER($C328), I$196), I$195*POWER(GEOMEAN(1+OFFSET(Portfolio_Math!AE$97,$C$195,0,$C328-$C$196,1))/GEOMEAN(1+OFFSET(Portfolio_Math!$AG$97,$C$195,0,$C328-$C$196,1)), 1+ROW()-ROW(I$197)), NA())</f>
        <v>#N/A</v>
      </c>
      <c r="J328" s="642"/>
      <c r="K328" s="643" t="e">
        <f t="array" aca="1" ref="K328" ca="1">IF(AND(ISNUMBER($C328), K$196), K$195*POWER(GEOMEAN(1+OFFSET(Portfolio_Math!AG$97,$C$195,0,$C328-$C$196,1))/GEOMEAN(1+OFFSET(Portfolio_Math!$AG$97,$C$195,0,$C328-$C$196,1)), 1+ROW()-ROW(K$197)), NA())</f>
        <v>#N/A</v>
      </c>
      <c r="O328" s="165" t="e">
        <f t="shared" si="28"/>
        <v>#N/A</v>
      </c>
      <c r="Q328" s="643" t="e">
        <f t="array" aca="1" ref="Q328" ca="1">IF(AND(ISNUMBER($O328), Q$196), Q$195*POWER(GEOMEAN(1+OFFSET(Portfolio_Math!AM$97,$O$195,0,$O328-$O$196,1))/GEOMEAN(1+OFFSET(Portfolio_Math!$AS$97,$O$195,0,$O328-$O$196,1)), 1+ROW()-ROW(Q$197)), NA())</f>
        <v>#N/A</v>
      </c>
      <c r="R328" s="643" t="e">
        <f t="array" aca="1" ref="R328" ca="1">IF(AND(ISNUMBER($O328), R$196), R$195*POWER(GEOMEAN(1+OFFSET(Portfolio_Math!AN$97,$O$195,0,$O328-$O$196,1))/GEOMEAN(1+OFFSET(Portfolio_Math!$AS$97,$O$195,0,$O328-$O$196,1)), 1+ROW()-ROW(R$197)), NA())</f>
        <v>#N/A</v>
      </c>
      <c r="S328" s="643" t="e">
        <f t="array" aca="1" ref="S328" ca="1">IF(AND(ISNUMBER($O328), S$196), S$195*POWER(GEOMEAN(1+OFFSET(Portfolio_Math!AO$97,$O$195,0,$O328-$O$196,1))/GEOMEAN(1+OFFSET(Portfolio_Math!$AS$97,$O$195,0,$O328-$O$196,1)), 1+ROW()-ROW(S$197)), NA())</f>
        <v>#N/A</v>
      </c>
      <c r="T328" s="643" t="e">
        <f t="array" aca="1" ref="T328" ca="1">IF(AND(ISNUMBER($O328), T$196), T$195*POWER(GEOMEAN(1+OFFSET(Portfolio_Math!AP$97,$O$195,0,$O328-$O$196,1))/GEOMEAN(1+OFFSET(Portfolio_Math!$AS$97,$O$195,0,$O328-$O$196,1)), 1+ROW()-ROW(T$197)), NA())</f>
        <v>#N/A</v>
      </c>
      <c r="U328" s="643" t="e">
        <f t="array" aca="1" ref="U328" ca="1">IF(AND(ISNUMBER($O328), U$196), U$195*POWER(GEOMEAN(1+OFFSET(Portfolio_Math!AQ$97,$O$195,0,$O328-$O$196,1))/GEOMEAN(1+OFFSET(Portfolio_Math!$AS$97,$O$195,0,$O328-$O$196,1)), 1+ROW()-ROW(U$197)), NA())</f>
        <v>#N/A</v>
      </c>
      <c r="V328" s="644"/>
      <c r="W328" s="643" t="e">
        <f t="array" aca="1" ref="W328" ca="1">IF(AND(ISNUMBER($O328), W$196), W$195*POWER(GEOMEAN(1+OFFSET(Portfolio_Math!AS$97,$O$195,0,$O328-$O$196,1))/GEOMEAN(1+OFFSET(Portfolio_Math!$AS$97,$O$195,0,$O328-$O$196,1)), 1+ROW()-ROW(W$197)), NA())</f>
        <v>#N/A</v>
      </c>
    </row>
    <row r="329" spans="3:23" ht="13" customHeight="1">
      <c r="C329" s="165" t="e">
        <f t="shared" si="27"/>
        <v>#N/A</v>
      </c>
      <c r="E329" s="643" t="e">
        <f t="array" aca="1" ref="E329" ca="1">IF(AND(ISNUMBER($C329), E$196), E$195*POWER(GEOMEAN(1+OFFSET(Portfolio_Math!AA$97,$C$195,0,$C329-$C$196,1))/GEOMEAN(1+OFFSET(Portfolio_Math!$AG$97,$C$195,0,$C329-$C$196,1)), 1+ROW()-ROW(E$197)), NA())</f>
        <v>#N/A</v>
      </c>
      <c r="F329" s="643" t="e">
        <f t="array" aca="1" ref="F329" ca="1">IF(AND(ISNUMBER($C329), F$196), F$195*POWER(GEOMEAN(1+OFFSET(Portfolio_Math!AB$97,$C$195,0,$C329-$C$196,1))/GEOMEAN(1+OFFSET(Portfolio_Math!$AG$97,$C$195,0,$C329-$C$196,1)), 1+ROW()-ROW(F$197)), NA())</f>
        <v>#N/A</v>
      </c>
      <c r="G329" s="643" t="e">
        <f t="array" aca="1" ref="G329" ca="1">IF(AND(ISNUMBER($C329), G$196), G$195*POWER(GEOMEAN(1+OFFSET(Portfolio_Math!AC$97,$C$195,0,$C329-$C$196,1))/GEOMEAN(1+OFFSET(Portfolio_Math!$AG$97,$C$195,0,$C329-$C$196,1)), 1+ROW()-ROW(G$197)), NA())</f>
        <v>#N/A</v>
      </c>
      <c r="H329" s="643" t="e">
        <f t="array" aca="1" ref="H329" ca="1">IF(AND(ISNUMBER($C329), H$196), H$195*POWER(GEOMEAN(1+OFFSET(Portfolio_Math!AD$97,$C$195,0,$C329-$C$196,1))/GEOMEAN(1+OFFSET(Portfolio_Math!$AG$97,$C$195,0,$C329-$C$196,1)), 1+ROW()-ROW(H$197)), NA())</f>
        <v>#N/A</v>
      </c>
      <c r="I329" s="643" t="e">
        <f t="array" aca="1" ref="I329" ca="1">IF(AND(ISNUMBER($C329), I$196), I$195*POWER(GEOMEAN(1+OFFSET(Portfolio_Math!AE$97,$C$195,0,$C329-$C$196,1))/GEOMEAN(1+OFFSET(Portfolio_Math!$AG$97,$C$195,0,$C329-$C$196,1)), 1+ROW()-ROW(I$197)), NA())</f>
        <v>#N/A</v>
      </c>
      <c r="J329" s="642"/>
      <c r="K329" s="643" t="e">
        <f t="array" aca="1" ref="K329" ca="1">IF(AND(ISNUMBER($C329), K$196), K$195*POWER(GEOMEAN(1+OFFSET(Portfolio_Math!AG$97,$C$195,0,$C329-$C$196,1))/GEOMEAN(1+OFFSET(Portfolio_Math!$AG$97,$C$195,0,$C329-$C$196,1)), 1+ROW()-ROW(K$197)), NA())</f>
        <v>#N/A</v>
      </c>
      <c r="O329" s="165" t="e">
        <f t="shared" si="28"/>
        <v>#N/A</v>
      </c>
      <c r="Q329" s="643" t="e">
        <f t="array" aca="1" ref="Q329" ca="1">IF(AND(ISNUMBER($O329), Q$196), Q$195*POWER(GEOMEAN(1+OFFSET(Portfolio_Math!AM$97,$O$195,0,$O329-$O$196,1))/GEOMEAN(1+OFFSET(Portfolio_Math!$AS$97,$O$195,0,$O329-$O$196,1)), 1+ROW()-ROW(Q$197)), NA())</f>
        <v>#N/A</v>
      </c>
      <c r="R329" s="643" t="e">
        <f t="array" aca="1" ref="R329" ca="1">IF(AND(ISNUMBER($O329), R$196), R$195*POWER(GEOMEAN(1+OFFSET(Portfolio_Math!AN$97,$O$195,0,$O329-$O$196,1))/GEOMEAN(1+OFFSET(Portfolio_Math!$AS$97,$O$195,0,$O329-$O$196,1)), 1+ROW()-ROW(R$197)), NA())</f>
        <v>#N/A</v>
      </c>
      <c r="S329" s="643" t="e">
        <f t="array" aca="1" ref="S329" ca="1">IF(AND(ISNUMBER($O329), S$196), S$195*POWER(GEOMEAN(1+OFFSET(Portfolio_Math!AO$97,$O$195,0,$O329-$O$196,1))/GEOMEAN(1+OFFSET(Portfolio_Math!$AS$97,$O$195,0,$O329-$O$196,1)), 1+ROW()-ROW(S$197)), NA())</f>
        <v>#N/A</v>
      </c>
      <c r="T329" s="643" t="e">
        <f t="array" aca="1" ref="T329" ca="1">IF(AND(ISNUMBER($O329), T$196), T$195*POWER(GEOMEAN(1+OFFSET(Portfolio_Math!AP$97,$O$195,0,$O329-$O$196,1))/GEOMEAN(1+OFFSET(Portfolio_Math!$AS$97,$O$195,0,$O329-$O$196,1)), 1+ROW()-ROW(T$197)), NA())</f>
        <v>#N/A</v>
      </c>
      <c r="U329" s="643" t="e">
        <f t="array" aca="1" ref="U329" ca="1">IF(AND(ISNUMBER($O329), U$196), U$195*POWER(GEOMEAN(1+OFFSET(Portfolio_Math!AQ$97,$O$195,0,$O329-$O$196,1))/GEOMEAN(1+OFFSET(Portfolio_Math!$AS$97,$O$195,0,$O329-$O$196,1)), 1+ROW()-ROW(U$197)), NA())</f>
        <v>#N/A</v>
      </c>
      <c r="V329" s="644"/>
      <c r="W329" s="643" t="e">
        <f t="array" aca="1" ref="W329" ca="1">IF(AND(ISNUMBER($O329), W$196), W$195*POWER(GEOMEAN(1+OFFSET(Portfolio_Math!AS$97,$O$195,0,$O329-$O$196,1))/GEOMEAN(1+OFFSET(Portfolio_Math!$AS$97,$O$195,0,$O329-$O$196,1)), 1+ROW()-ROW(W$197)), NA())</f>
        <v>#N/A</v>
      </c>
    </row>
    <row r="330" spans="3:23" ht="13" customHeight="1">
      <c r="C330" s="165" t="e">
        <f t="shared" si="27"/>
        <v>#N/A</v>
      </c>
      <c r="E330" s="643" t="e">
        <f t="array" aca="1" ref="E330" ca="1">IF(AND(ISNUMBER($C330), E$196), E$195*POWER(GEOMEAN(1+OFFSET(Portfolio_Math!AA$97,$C$195,0,$C330-$C$196,1))/GEOMEAN(1+OFFSET(Portfolio_Math!$AG$97,$C$195,0,$C330-$C$196,1)), 1+ROW()-ROW(E$197)), NA())</f>
        <v>#N/A</v>
      </c>
      <c r="F330" s="643" t="e">
        <f t="array" aca="1" ref="F330" ca="1">IF(AND(ISNUMBER($C330), F$196), F$195*POWER(GEOMEAN(1+OFFSET(Portfolio_Math!AB$97,$C$195,0,$C330-$C$196,1))/GEOMEAN(1+OFFSET(Portfolio_Math!$AG$97,$C$195,0,$C330-$C$196,1)), 1+ROW()-ROW(F$197)), NA())</f>
        <v>#N/A</v>
      </c>
      <c r="G330" s="643" t="e">
        <f t="array" aca="1" ref="G330" ca="1">IF(AND(ISNUMBER($C330), G$196), G$195*POWER(GEOMEAN(1+OFFSET(Portfolio_Math!AC$97,$C$195,0,$C330-$C$196,1))/GEOMEAN(1+OFFSET(Portfolio_Math!$AG$97,$C$195,0,$C330-$C$196,1)), 1+ROW()-ROW(G$197)), NA())</f>
        <v>#N/A</v>
      </c>
      <c r="H330" s="643" t="e">
        <f t="array" aca="1" ref="H330" ca="1">IF(AND(ISNUMBER($C330), H$196), H$195*POWER(GEOMEAN(1+OFFSET(Portfolio_Math!AD$97,$C$195,0,$C330-$C$196,1))/GEOMEAN(1+OFFSET(Portfolio_Math!$AG$97,$C$195,0,$C330-$C$196,1)), 1+ROW()-ROW(H$197)), NA())</f>
        <v>#N/A</v>
      </c>
      <c r="I330" s="643" t="e">
        <f t="array" aca="1" ref="I330" ca="1">IF(AND(ISNUMBER($C330), I$196), I$195*POWER(GEOMEAN(1+OFFSET(Portfolio_Math!AE$97,$C$195,0,$C330-$C$196,1))/GEOMEAN(1+OFFSET(Portfolio_Math!$AG$97,$C$195,0,$C330-$C$196,1)), 1+ROW()-ROW(I$197)), NA())</f>
        <v>#N/A</v>
      </c>
      <c r="J330" s="642"/>
      <c r="K330" s="643" t="e">
        <f t="array" aca="1" ref="K330" ca="1">IF(AND(ISNUMBER($C330), K$196), K$195*POWER(GEOMEAN(1+OFFSET(Portfolio_Math!AG$97,$C$195,0,$C330-$C$196,1))/GEOMEAN(1+OFFSET(Portfolio_Math!$AG$97,$C$195,0,$C330-$C$196,1)), 1+ROW()-ROW(K$197)), NA())</f>
        <v>#N/A</v>
      </c>
      <c r="O330" s="165" t="e">
        <f t="shared" si="28"/>
        <v>#N/A</v>
      </c>
      <c r="Q330" s="643" t="e">
        <f t="array" aca="1" ref="Q330" ca="1">IF(AND(ISNUMBER($O330), Q$196), Q$195*POWER(GEOMEAN(1+OFFSET(Portfolio_Math!AM$97,$O$195,0,$O330-$O$196,1))/GEOMEAN(1+OFFSET(Portfolio_Math!$AS$97,$O$195,0,$O330-$O$196,1)), 1+ROW()-ROW(Q$197)), NA())</f>
        <v>#N/A</v>
      </c>
      <c r="R330" s="643" t="e">
        <f t="array" aca="1" ref="R330" ca="1">IF(AND(ISNUMBER($O330), R$196), R$195*POWER(GEOMEAN(1+OFFSET(Portfolio_Math!AN$97,$O$195,0,$O330-$O$196,1))/GEOMEAN(1+OFFSET(Portfolio_Math!$AS$97,$O$195,0,$O330-$O$196,1)), 1+ROW()-ROW(R$197)), NA())</f>
        <v>#N/A</v>
      </c>
      <c r="S330" s="643" t="e">
        <f t="array" aca="1" ref="S330" ca="1">IF(AND(ISNUMBER($O330), S$196), S$195*POWER(GEOMEAN(1+OFFSET(Portfolio_Math!AO$97,$O$195,0,$O330-$O$196,1))/GEOMEAN(1+OFFSET(Portfolio_Math!$AS$97,$O$195,0,$O330-$O$196,1)), 1+ROW()-ROW(S$197)), NA())</f>
        <v>#N/A</v>
      </c>
      <c r="T330" s="643" t="e">
        <f t="array" aca="1" ref="T330" ca="1">IF(AND(ISNUMBER($O330), T$196), T$195*POWER(GEOMEAN(1+OFFSET(Portfolio_Math!AP$97,$O$195,0,$O330-$O$196,1))/GEOMEAN(1+OFFSET(Portfolio_Math!$AS$97,$O$195,0,$O330-$O$196,1)), 1+ROW()-ROW(T$197)), NA())</f>
        <v>#N/A</v>
      </c>
      <c r="U330" s="643" t="e">
        <f t="array" aca="1" ref="U330" ca="1">IF(AND(ISNUMBER($O330), U$196), U$195*POWER(GEOMEAN(1+OFFSET(Portfolio_Math!AQ$97,$O$195,0,$O330-$O$196,1))/GEOMEAN(1+OFFSET(Portfolio_Math!$AS$97,$O$195,0,$O330-$O$196,1)), 1+ROW()-ROW(U$197)), NA())</f>
        <v>#N/A</v>
      </c>
      <c r="V330" s="644"/>
      <c r="W330" s="643" t="e">
        <f t="array" aca="1" ref="W330" ca="1">IF(AND(ISNUMBER($O330), W$196), W$195*POWER(GEOMEAN(1+OFFSET(Portfolio_Math!AS$97,$O$195,0,$O330-$O$196,1))/GEOMEAN(1+OFFSET(Portfolio_Math!$AS$97,$O$195,0,$O330-$O$196,1)), 1+ROW()-ROW(W$197)), NA())</f>
        <v>#N/A</v>
      </c>
    </row>
    <row r="331" spans="3:23" ht="13" customHeight="1">
      <c r="C331" s="165" t="e">
        <f t="shared" si="27"/>
        <v>#N/A</v>
      </c>
      <c r="E331" s="643" t="e">
        <f t="array" aca="1" ref="E331" ca="1">IF(AND(ISNUMBER($C331), E$196), E$195*POWER(GEOMEAN(1+OFFSET(Portfolio_Math!AA$97,$C$195,0,$C331-$C$196,1))/GEOMEAN(1+OFFSET(Portfolio_Math!$AG$97,$C$195,0,$C331-$C$196,1)), 1+ROW()-ROW(E$197)), NA())</f>
        <v>#N/A</v>
      </c>
      <c r="F331" s="643" t="e">
        <f t="array" aca="1" ref="F331" ca="1">IF(AND(ISNUMBER($C331), F$196), F$195*POWER(GEOMEAN(1+OFFSET(Portfolio_Math!AB$97,$C$195,0,$C331-$C$196,1))/GEOMEAN(1+OFFSET(Portfolio_Math!$AG$97,$C$195,0,$C331-$C$196,1)), 1+ROW()-ROW(F$197)), NA())</f>
        <v>#N/A</v>
      </c>
      <c r="G331" s="643" t="e">
        <f t="array" aca="1" ref="G331" ca="1">IF(AND(ISNUMBER($C331), G$196), G$195*POWER(GEOMEAN(1+OFFSET(Portfolio_Math!AC$97,$C$195,0,$C331-$C$196,1))/GEOMEAN(1+OFFSET(Portfolio_Math!$AG$97,$C$195,0,$C331-$C$196,1)), 1+ROW()-ROW(G$197)), NA())</f>
        <v>#N/A</v>
      </c>
      <c r="H331" s="643" t="e">
        <f t="array" aca="1" ref="H331" ca="1">IF(AND(ISNUMBER($C331), H$196), H$195*POWER(GEOMEAN(1+OFFSET(Portfolio_Math!AD$97,$C$195,0,$C331-$C$196,1))/GEOMEAN(1+OFFSET(Portfolio_Math!$AG$97,$C$195,0,$C331-$C$196,1)), 1+ROW()-ROW(H$197)), NA())</f>
        <v>#N/A</v>
      </c>
      <c r="I331" s="643" t="e">
        <f t="array" aca="1" ref="I331" ca="1">IF(AND(ISNUMBER($C331), I$196), I$195*POWER(GEOMEAN(1+OFFSET(Portfolio_Math!AE$97,$C$195,0,$C331-$C$196,1))/GEOMEAN(1+OFFSET(Portfolio_Math!$AG$97,$C$195,0,$C331-$C$196,1)), 1+ROW()-ROW(I$197)), NA())</f>
        <v>#N/A</v>
      </c>
      <c r="J331" s="642"/>
      <c r="K331" s="643" t="e">
        <f t="array" aca="1" ref="K331" ca="1">IF(AND(ISNUMBER($C331), K$196), K$195*POWER(GEOMEAN(1+OFFSET(Portfolio_Math!AG$97,$C$195,0,$C331-$C$196,1))/GEOMEAN(1+OFFSET(Portfolio_Math!$AG$97,$C$195,0,$C331-$C$196,1)), 1+ROW()-ROW(K$197)), NA())</f>
        <v>#N/A</v>
      </c>
      <c r="O331" s="165" t="e">
        <f t="shared" si="28"/>
        <v>#N/A</v>
      </c>
      <c r="Q331" s="643" t="e">
        <f t="array" aca="1" ref="Q331" ca="1">IF(AND(ISNUMBER($O331), Q$196), Q$195*POWER(GEOMEAN(1+OFFSET(Portfolio_Math!AM$97,$O$195,0,$O331-$O$196,1))/GEOMEAN(1+OFFSET(Portfolio_Math!$AS$97,$O$195,0,$O331-$O$196,1)), 1+ROW()-ROW(Q$197)), NA())</f>
        <v>#N/A</v>
      </c>
      <c r="R331" s="643" t="e">
        <f t="array" aca="1" ref="R331" ca="1">IF(AND(ISNUMBER($O331), R$196), R$195*POWER(GEOMEAN(1+OFFSET(Portfolio_Math!AN$97,$O$195,0,$O331-$O$196,1))/GEOMEAN(1+OFFSET(Portfolio_Math!$AS$97,$O$195,0,$O331-$O$196,1)), 1+ROW()-ROW(R$197)), NA())</f>
        <v>#N/A</v>
      </c>
      <c r="S331" s="643" t="e">
        <f t="array" aca="1" ref="S331" ca="1">IF(AND(ISNUMBER($O331), S$196), S$195*POWER(GEOMEAN(1+OFFSET(Portfolio_Math!AO$97,$O$195,0,$O331-$O$196,1))/GEOMEAN(1+OFFSET(Portfolio_Math!$AS$97,$O$195,0,$O331-$O$196,1)), 1+ROW()-ROW(S$197)), NA())</f>
        <v>#N/A</v>
      </c>
      <c r="T331" s="643" t="e">
        <f t="array" aca="1" ref="T331" ca="1">IF(AND(ISNUMBER($O331), T$196), T$195*POWER(GEOMEAN(1+OFFSET(Portfolio_Math!AP$97,$O$195,0,$O331-$O$196,1))/GEOMEAN(1+OFFSET(Portfolio_Math!$AS$97,$O$195,0,$O331-$O$196,1)), 1+ROW()-ROW(T$197)), NA())</f>
        <v>#N/A</v>
      </c>
      <c r="U331" s="643" t="e">
        <f t="array" aca="1" ref="U331" ca="1">IF(AND(ISNUMBER($O331), U$196), U$195*POWER(GEOMEAN(1+OFFSET(Portfolio_Math!AQ$97,$O$195,0,$O331-$O$196,1))/GEOMEAN(1+OFFSET(Portfolio_Math!$AS$97,$O$195,0,$O331-$O$196,1)), 1+ROW()-ROW(U$197)), NA())</f>
        <v>#N/A</v>
      </c>
      <c r="V331" s="644"/>
      <c r="W331" s="643" t="e">
        <f t="array" aca="1" ref="W331" ca="1">IF(AND(ISNUMBER($O331), W$196), W$195*POWER(GEOMEAN(1+OFFSET(Portfolio_Math!AS$97,$O$195,0,$O331-$O$196,1))/GEOMEAN(1+OFFSET(Portfolio_Math!$AS$97,$O$195,0,$O331-$O$196,1)), 1+ROW()-ROW(W$197)), NA())</f>
        <v>#N/A</v>
      </c>
    </row>
    <row r="332" spans="3:23" ht="13" customHeight="1">
      <c r="C332" s="165" t="e">
        <f t="shared" si="27"/>
        <v>#N/A</v>
      </c>
      <c r="E332" s="643" t="e">
        <f t="array" aca="1" ref="E332" ca="1">IF(AND(ISNUMBER($C332), E$196), E$195*POWER(GEOMEAN(1+OFFSET(Portfolio_Math!AA$97,$C$195,0,$C332-$C$196,1))/GEOMEAN(1+OFFSET(Portfolio_Math!$AG$97,$C$195,0,$C332-$C$196,1)), 1+ROW()-ROW(E$197)), NA())</f>
        <v>#N/A</v>
      </c>
      <c r="F332" s="643" t="e">
        <f t="array" aca="1" ref="F332" ca="1">IF(AND(ISNUMBER($C332), F$196), F$195*POWER(GEOMEAN(1+OFFSET(Portfolio_Math!AB$97,$C$195,0,$C332-$C$196,1))/GEOMEAN(1+OFFSET(Portfolio_Math!$AG$97,$C$195,0,$C332-$C$196,1)), 1+ROW()-ROW(F$197)), NA())</f>
        <v>#N/A</v>
      </c>
      <c r="G332" s="643" t="e">
        <f t="array" aca="1" ref="G332" ca="1">IF(AND(ISNUMBER($C332), G$196), G$195*POWER(GEOMEAN(1+OFFSET(Portfolio_Math!AC$97,$C$195,0,$C332-$C$196,1))/GEOMEAN(1+OFFSET(Portfolio_Math!$AG$97,$C$195,0,$C332-$C$196,1)), 1+ROW()-ROW(G$197)), NA())</f>
        <v>#N/A</v>
      </c>
      <c r="H332" s="643" t="e">
        <f t="array" aca="1" ref="H332" ca="1">IF(AND(ISNUMBER($C332), H$196), H$195*POWER(GEOMEAN(1+OFFSET(Portfolio_Math!AD$97,$C$195,0,$C332-$C$196,1))/GEOMEAN(1+OFFSET(Portfolio_Math!$AG$97,$C$195,0,$C332-$C$196,1)), 1+ROW()-ROW(H$197)), NA())</f>
        <v>#N/A</v>
      </c>
      <c r="I332" s="643" t="e">
        <f t="array" aca="1" ref="I332" ca="1">IF(AND(ISNUMBER($C332), I$196), I$195*POWER(GEOMEAN(1+OFFSET(Portfolio_Math!AE$97,$C$195,0,$C332-$C$196,1))/GEOMEAN(1+OFFSET(Portfolio_Math!$AG$97,$C$195,0,$C332-$C$196,1)), 1+ROW()-ROW(I$197)), NA())</f>
        <v>#N/A</v>
      </c>
      <c r="J332" s="642"/>
      <c r="K332" s="643" t="e">
        <f t="array" aca="1" ref="K332" ca="1">IF(AND(ISNUMBER($C332), K$196), K$195*POWER(GEOMEAN(1+OFFSET(Portfolio_Math!AG$97,$C$195,0,$C332-$C$196,1))/GEOMEAN(1+OFFSET(Portfolio_Math!$AG$97,$C$195,0,$C332-$C$196,1)), 1+ROW()-ROW(K$197)), NA())</f>
        <v>#N/A</v>
      </c>
      <c r="O332" s="165" t="e">
        <f t="shared" si="28"/>
        <v>#N/A</v>
      </c>
      <c r="Q332" s="643" t="e">
        <f t="array" aca="1" ref="Q332" ca="1">IF(AND(ISNUMBER($O332), Q$196), Q$195*POWER(GEOMEAN(1+OFFSET(Portfolio_Math!AM$97,$O$195,0,$O332-$O$196,1))/GEOMEAN(1+OFFSET(Portfolio_Math!$AS$97,$O$195,0,$O332-$O$196,1)), 1+ROW()-ROW(Q$197)), NA())</f>
        <v>#N/A</v>
      </c>
      <c r="R332" s="643" t="e">
        <f t="array" aca="1" ref="R332" ca="1">IF(AND(ISNUMBER($O332), R$196), R$195*POWER(GEOMEAN(1+OFFSET(Portfolio_Math!AN$97,$O$195,0,$O332-$O$196,1))/GEOMEAN(1+OFFSET(Portfolio_Math!$AS$97,$O$195,0,$O332-$O$196,1)), 1+ROW()-ROW(R$197)), NA())</f>
        <v>#N/A</v>
      </c>
      <c r="S332" s="643" t="e">
        <f t="array" aca="1" ref="S332" ca="1">IF(AND(ISNUMBER($O332), S$196), S$195*POWER(GEOMEAN(1+OFFSET(Portfolio_Math!AO$97,$O$195,0,$O332-$O$196,1))/GEOMEAN(1+OFFSET(Portfolio_Math!$AS$97,$O$195,0,$O332-$O$196,1)), 1+ROW()-ROW(S$197)), NA())</f>
        <v>#N/A</v>
      </c>
      <c r="T332" s="643" t="e">
        <f t="array" aca="1" ref="T332" ca="1">IF(AND(ISNUMBER($O332), T$196), T$195*POWER(GEOMEAN(1+OFFSET(Portfolio_Math!AP$97,$O$195,0,$O332-$O$196,1))/GEOMEAN(1+OFFSET(Portfolio_Math!$AS$97,$O$195,0,$O332-$O$196,1)), 1+ROW()-ROW(T$197)), NA())</f>
        <v>#N/A</v>
      </c>
      <c r="U332" s="643" t="e">
        <f t="array" aca="1" ref="U332" ca="1">IF(AND(ISNUMBER($O332), U$196), U$195*POWER(GEOMEAN(1+OFFSET(Portfolio_Math!AQ$97,$O$195,0,$O332-$O$196,1))/GEOMEAN(1+OFFSET(Portfolio_Math!$AS$97,$O$195,0,$O332-$O$196,1)), 1+ROW()-ROW(U$197)), NA())</f>
        <v>#N/A</v>
      </c>
      <c r="V332" s="644"/>
      <c r="W332" s="643" t="e">
        <f t="array" aca="1" ref="W332" ca="1">IF(AND(ISNUMBER($O332), W$196), W$195*POWER(GEOMEAN(1+OFFSET(Portfolio_Math!AS$97,$O$195,0,$O332-$O$196,1))/GEOMEAN(1+OFFSET(Portfolio_Math!$AS$97,$O$195,0,$O332-$O$196,1)), 1+ROW()-ROW(W$197)), NA())</f>
        <v>#N/A</v>
      </c>
    </row>
    <row r="333" spans="3:23" ht="13" customHeight="1">
      <c r="C333" s="165" t="e">
        <f t="shared" si="27"/>
        <v>#N/A</v>
      </c>
      <c r="E333" s="643" t="e">
        <f t="array" aca="1" ref="E333" ca="1">IF(AND(ISNUMBER($C333), E$196), E$195*POWER(GEOMEAN(1+OFFSET(Portfolio_Math!AA$97,$C$195,0,$C333-$C$196,1))/GEOMEAN(1+OFFSET(Portfolio_Math!$AG$97,$C$195,0,$C333-$C$196,1)), 1+ROW()-ROW(E$197)), NA())</f>
        <v>#N/A</v>
      </c>
      <c r="F333" s="643" t="e">
        <f t="array" aca="1" ref="F333" ca="1">IF(AND(ISNUMBER($C333), F$196), F$195*POWER(GEOMEAN(1+OFFSET(Portfolio_Math!AB$97,$C$195,0,$C333-$C$196,1))/GEOMEAN(1+OFFSET(Portfolio_Math!$AG$97,$C$195,0,$C333-$C$196,1)), 1+ROW()-ROW(F$197)), NA())</f>
        <v>#N/A</v>
      </c>
      <c r="G333" s="643" t="e">
        <f t="array" aca="1" ref="G333" ca="1">IF(AND(ISNUMBER($C333), G$196), G$195*POWER(GEOMEAN(1+OFFSET(Portfolio_Math!AC$97,$C$195,0,$C333-$C$196,1))/GEOMEAN(1+OFFSET(Portfolio_Math!$AG$97,$C$195,0,$C333-$C$196,1)), 1+ROW()-ROW(G$197)), NA())</f>
        <v>#N/A</v>
      </c>
      <c r="H333" s="643" t="e">
        <f t="array" aca="1" ref="H333" ca="1">IF(AND(ISNUMBER($C333), H$196), H$195*POWER(GEOMEAN(1+OFFSET(Portfolio_Math!AD$97,$C$195,0,$C333-$C$196,1))/GEOMEAN(1+OFFSET(Portfolio_Math!$AG$97,$C$195,0,$C333-$C$196,1)), 1+ROW()-ROW(H$197)), NA())</f>
        <v>#N/A</v>
      </c>
      <c r="I333" s="643" t="e">
        <f t="array" aca="1" ref="I333" ca="1">IF(AND(ISNUMBER($C333), I$196), I$195*POWER(GEOMEAN(1+OFFSET(Portfolio_Math!AE$97,$C$195,0,$C333-$C$196,1))/GEOMEAN(1+OFFSET(Portfolio_Math!$AG$97,$C$195,0,$C333-$C$196,1)), 1+ROW()-ROW(I$197)), NA())</f>
        <v>#N/A</v>
      </c>
      <c r="J333" s="642"/>
      <c r="K333" s="643" t="e">
        <f t="array" aca="1" ref="K333" ca="1">IF(AND(ISNUMBER($C333), K$196), K$195*POWER(GEOMEAN(1+OFFSET(Portfolio_Math!AG$97,$C$195,0,$C333-$C$196,1))/GEOMEAN(1+OFFSET(Portfolio_Math!$AG$97,$C$195,0,$C333-$C$196,1)), 1+ROW()-ROW(K$197)), NA())</f>
        <v>#N/A</v>
      </c>
      <c r="O333" s="165" t="e">
        <f t="shared" si="28"/>
        <v>#N/A</v>
      </c>
      <c r="Q333" s="643" t="e">
        <f t="array" aca="1" ref="Q333" ca="1">IF(AND(ISNUMBER($O333), Q$196), Q$195*POWER(GEOMEAN(1+OFFSET(Portfolio_Math!AM$97,$O$195,0,$O333-$O$196,1))/GEOMEAN(1+OFFSET(Portfolio_Math!$AS$97,$O$195,0,$O333-$O$196,1)), 1+ROW()-ROW(Q$197)), NA())</f>
        <v>#N/A</v>
      </c>
      <c r="R333" s="643" t="e">
        <f t="array" aca="1" ref="R333" ca="1">IF(AND(ISNUMBER($O333), R$196), R$195*POWER(GEOMEAN(1+OFFSET(Portfolio_Math!AN$97,$O$195,0,$O333-$O$196,1))/GEOMEAN(1+OFFSET(Portfolio_Math!$AS$97,$O$195,0,$O333-$O$196,1)), 1+ROW()-ROW(R$197)), NA())</f>
        <v>#N/A</v>
      </c>
      <c r="S333" s="643" t="e">
        <f t="array" aca="1" ref="S333" ca="1">IF(AND(ISNUMBER($O333), S$196), S$195*POWER(GEOMEAN(1+OFFSET(Portfolio_Math!AO$97,$O$195,0,$O333-$O$196,1))/GEOMEAN(1+OFFSET(Portfolio_Math!$AS$97,$O$195,0,$O333-$O$196,1)), 1+ROW()-ROW(S$197)), NA())</f>
        <v>#N/A</v>
      </c>
      <c r="T333" s="643" t="e">
        <f t="array" aca="1" ref="T333" ca="1">IF(AND(ISNUMBER($O333), T$196), T$195*POWER(GEOMEAN(1+OFFSET(Portfolio_Math!AP$97,$O$195,0,$O333-$O$196,1))/GEOMEAN(1+OFFSET(Portfolio_Math!$AS$97,$O$195,0,$O333-$O$196,1)), 1+ROW()-ROW(T$197)), NA())</f>
        <v>#N/A</v>
      </c>
      <c r="U333" s="643" t="e">
        <f t="array" aca="1" ref="U333" ca="1">IF(AND(ISNUMBER($O333), U$196), U$195*POWER(GEOMEAN(1+OFFSET(Portfolio_Math!AQ$97,$O$195,0,$O333-$O$196,1))/GEOMEAN(1+OFFSET(Portfolio_Math!$AS$97,$O$195,0,$O333-$O$196,1)), 1+ROW()-ROW(U$197)), NA())</f>
        <v>#N/A</v>
      </c>
      <c r="V333" s="644"/>
      <c r="W333" s="643" t="e">
        <f t="array" aca="1" ref="W333" ca="1">IF(AND(ISNUMBER($O333), W$196), W$195*POWER(GEOMEAN(1+OFFSET(Portfolio_Math!AS$97,$O$195,0,$O333-$O$196,1))/GEOMEAN(1+OFFSET(Portfolio_Math!$AS$97,$O$195,0,$O333-$O$196,1)), 1+ROW()-ROW(W$197)), NA())</f>
        <v>#N/A</v>
      </c>
    </row>
    <row r="334" spans="3:23" ht="13" customHeight="1">
      <c r="C334" s="165" t="e">
        <f t="shared" si="27"/>
        <v>#N/A</v>
      </c>
      <c r="E334" s="643" t="e">
        <f t="array" aca="1" ref="E334" ca="1">IF(AND(ISNUMBER($C334), E$196), E$195*POWER(GEOMEAN(1+OFFSET(Portfolio_Math!AA$97,$C$195,0,$C334-$C$196,1))/GEOMEAN(1+OFFSET(Portfolio_Math!$AG$97,$C$195,0,$C334-$C$196,1)), 1+ROW()-ROW(E$197)), NA())</f>
        <v>#N/A</v>
      </c>
      <c r="F334" s="643" t="e">
        <f t="array" aca="1" ref="F334" ca="1">IF(AND(ISNUMBER($C334), F$196), F$195*POWER(GEOMEAN(1+OFFSET(Portfolio_Math!AB$97,$C$195,0,$C334-$C$196,1))/GEOMEAN(1+OFFSET(Portfolio_Math!$AG$97,$C$195,0,$C334-$C$196,1)), 1+ROW()-ROW(F$197)), NA())</f>
        <v>#N/A</v>
      </c>
      <c r="G334" s="643" t="e">
        <f t="array" aca="1" ref="G334" ca="1">IF(AND(ISNUMBER($C334), G$196), G$195*POWER(GEOMEAN(1+OFFSET(Portfolio_Math!AC$97,$C$195,0,$C334-$C$196,1))/GEOMEAN(1+OFFSET(Portfolio_Math!$AG$97,$C$195,0,$C334-$C$196,1)), 1+ROW()-ROW(G$197)), NA())</f>
        <v>#N/A</v>
      </c>
      <c r="H334" s="643" t="e">
        <f t="array" aca="1" ref="H334" ca="1">IF(AND(ISNUMBER($C334), H$196), H$195*POWER(GEOMEAN(1+OFFSET(Portfolio_Math!AD$97,$C$195,0,$C334-$C$196,1))/GEOMEAN(1+OFFSET(Portfolio_Math!$AG$97,$C$195,0,$C334-$C$196,1)), 1+ROW()-ROW(H$197)), NA())</f>
        <v>#N/A</v>
      </c>
      <c r="I334" s="643" t="e">
        <f t="array" aca="1" ref="I334" ca="1">IF(AND(ISNUMBER($C334), I$196), I$195*POWER(GEOMEAN(1+OFFSET(Portfolio_Math!AE$97,$C$195,0,$C334-$C$196,1))/GEOMEAN(1+OFFSET(Portfolio_Math!$AG$97,$C$195,0,$C334-$C$196,1)), 1+ROW()-ROW(I$197)), NA())</f>
        <v>#N/A</v>
      </c>
      <c r="J334" s="642"/>
      <c r="K334" s="643" t="e">
        <f t="array" aca="1" ref="K334" ca="1">IF(AND(ISNUMBER($C334), K$196), K$195*POWER(GEOMEAN(1+OFFSET(Portfolio_Math!AG$97,$C$195,0,$C334-$C$196,1))/GEOMEAN(1+OFFSET(Portfolio_Math!$AG$97,$C$195,0,$C334-$C$196,1)), 1+ROW()-ROW(K$197)), NA())</f>
        <v>#N/A</v>
      </c>
      <c r="O334" s="165" t="e">
        <f t="shared" si="28"/>
        <v>#N/A</v>
      </c>
      <c r="Q334" s="643" t="e">
        <f t="array" aca="1" ref="Q334" ca="1">IF(AND(ISNUMBER($O334), Q$196), Q$195*POWER(GEOMEAN(1+OFFSET(Portfolio_Math!AM$97,$O$195,0,$O334-$O$196,1))/GEOMEAN(1+OFFSET(Portfolio_Math!$AS$97,$O$195,0,$O334-$O$196,1)), 1+ROW()-ROW(Q$197)), NA())</f>
        <v>#N/A</v>
      </c>
      <c r="R334" s="643" t="e">
        <f t="array" aca="1" ref="R334" ca="1">IF(AND(ISNUMBER($O334), R$196), R$195*POWER(GEOMEAN(1+OFFSET(Portfolio_Math!AN$97,$O$195,0,$O334-$O$196,1))/GEOMEAN(1+OFFSET(Portfolio_Math!$AS$97,$O$195,0,$O334-$O$196,1)), 1+ROW()-ROW(R$197)), NA())</f>
        <v>#N/A</v>
      </c>
      <c r="S334" s="643" t="e">
        <f t="array" aca="1" ref="S334" ca="1">IF(AND(ISNUMBER($O334), S$196), S$195*POWER(GEOMEAN(1+OFFSET(Portfolio_Math!AO$97,$O$195,0,$O334-$O$196,1))/GEOMEAN(1+OFFSET(Portfolio_Math!$AS$97,$O$195,0,$O334-$O$196,1)), 1+ROW()-ROW(S$197)), NA())</f>
        <v>#N/A</v>
      </c>
      <c r="T334" s="643" t="e">
        <f t="array" aca="1" ref="T334" ca="1">IF(AND(ISNUMBER($O334), T$196), T$195*POWER(GEOMEAN(1+OFFSET(Portfolio_Math!AP$97,$O$195,0,$O334-$O$196,1))/GEOMEAN(1+OFFSET(Portfolio_Math!$AS$97,$O$195,0,$O334-$O$196,1)), 1+ROW()-ROW(T$197)), NA())</f>
        <v>#N/A</v>
      </c>
      <c r="U334" s="643" t="e">
        <f t="array" aca="1" ref="U334" ca="1">IF(AND(ISNUMBER($O334), U$196), U$195*POWER(GEOMEAN(1+OFFSET(Portfolio_Math!AQ$97,$O$195,0,$O334-$O$196,1))/GEOMEAN(1+OFFSET(Portfolio_Math!$AS$97,$O$195,0,$O334-$O$196,1)), 1+ROW()-ROW(U$197)), NA())</f>
        <v>#N/A</v>
      </c>
      <c r="V334" s="644"/>
      <c r="W334" s="643" t="e">
        <f t="array" aca="1" ref="W334" ca="1">IF(AND(ISNUMBER($O334), W$196), W$195*POWER(GEOMEAN(1+OFFSET(Portfolio_Math!AS$97,$O$195,0,$O334-$O$196,1))/GEOMEAN(1+OFFSET(Portfolio_Math!$AS$97,$O$195,0,$O334-$O$196,1)), 1+ROW()-ROW(W$197)), NA())</f>
        <v>#N/A</v>
      </c>
    </row>
    <row r="335" spans="3:23" ht="13" customHeight="1">
      <c r="C335" s="165" t="e">
        <f t="shared" si="27"/>
        <v>#N/A</v>
      </c>
      <c r="E335" s="643" t="e">
        <f t="array" aca="1" ref="E335" ca="1">IF(AND(ISNUMBER($C335), E$196), E$195*POWER(GEOMEAN(1+OFFSET(Portfolio_Math!AA$97,$C$195,0,$C335-$C$196,1))/GEOMEAN(1+OFFSET(Portfolio_Math!$AG$97,$C$195,0,$C335-$C$196,1)), 1+ROW()-ROW(E$197)), NA())</f>
        <v>#N/A</v>
      </c>
      <c r="F335" s="643" t="e">
        <f t="array" aca="1" ref="F335" ca="1">IF(AND(ISNUMBER($C335), F$196), F$195*POWER(GEOMEAN(1+OFFSET(Portfolio_Math!AB$97,$C$195,0,$C335-$C$196,1))/GEOMEAN(1+OFFSET(Portfolio_Math!$AG$97,$C$195,0,$C335-$C$196,1)), 1+ROW()-ROW(F$197)), NA())</f>
        <v>#N/A</v>
      </c>
      <c r="G335" s="643" t="e">
        <f t="array" aca="1" ref="G335" ca="1">IF(AND(ISNUMBER($C335), G$196), G$195*POWER(GEOMEAN(1+OFFSET(Portfolio_Math!AC$97,$C$195,0,$C335-$C$196,1))/GEOMEAN(1+OFFSET(Portfolio_Math!$AG$97,$C$195,0,$C335-$C$196,1)), 1+ROW()-ROW(G$197)), NA())</f>
        <v>#N/A</v>
      </c>
      <c r="H335" s="643" t="e">
        <f t="array" aca="1" ref="H335" ca="1">IF(AND(ISNUMBER($C335), H$196), H$195*POWER(GEOMEAN(1+OFFSET(Portfolio_Math!AD$97,$C$195,0,$C335-$C$196,1))/GEOMEAN(1+OFFSET(Portfolio_Math!$AG$97,$C$195,0,$C335-$C$196,1)), 1+ROW()-ROW(H$197)), NA())</f>
        <v>#N/A</v>
      </c>
      <c r="I335" s="643" t="e">
        <f t="array" aca="1" ref="I335" ca="1">IF(AND(ISNUMBER($C335), I$196), I$195*POWER(GEOMEAN(1+OFFSET(Portfolio_Math!AE$97,$C$195,0,$C335-$C$196,1))/GEOMEAN(1+OFFSET(Portfolio_Math!$AG$97,$C$195,0,$C335-$C$196,1)), 1+ROW()-ROW(I$197)), NA())</f>
        <v>#N/A</v>
      </c>
      <c r="J335" s="642"/>
      <c r="K335" s="643" t="e">
        <f t="array" aca="1" ref="K335" ca="1">IF(AND(ISNUMBER($C335), K$196), K$195*POWER(GEOMEAN(1+OFFSET(Portfolio_Math!AG$97,$C$195,0,$C335-$C$196,1))/GEOMEAN(1+OFFSET(Portfolio_Math!$AG$97,$C$195,0,$C335-$C$196,1)), 1+ROW()-ROW(K$197)), NA())</f>
        <v>#N/A</v>
      </c>
      <c r="O335" s="165" t="e">
        <f t="shared" si="28"/>
        <v>#N/A</v>
      </c>
      <c r="Q335" s="643" t="e">
        <f t="array" aca="1" ref="Q335" ca="1">IF(AND(ISNUMBER($O335), Q$196), Q$195*POWER(GEOMEAN(1+OFFSET(Portfolio_Math!AM$97,$O$195,0,$O335-$O$196,1))/GEOMEAN(1+OFFSET(Portfolio_Math!$AS$97,$O$195,0,$O335-$O$196,1)), 1+ROW()-ROW(Q$197)), NA())</f>
        <v>#N/A</v>
      </c>
      <c r="R335" s="643" t="e">
        <f t="array" aca="1" ref="R335" ca="1">IF(AND(ISNUMBER($O335), R$196), R$195*POWER(GEOMEAN(1+OFFSET(Portfolio_Math!AN$97,$O$195,0,$O335-$O$196,1))/GEOMEAN(1+OFFSET(Portfolio_Math!$AS$97,$O$195,0,$O335-$O$196,1)), 1+ROW()-ROW(R$197)), NA())</f>
        <v>#N/A</v>
      </c>
      <c r="S335" s="643" t="e">
        <f t="array" aca="1" ref="S335" ca="1">IF(AND(ISNUMBER($O335), S$196), S$195*POWER(GEOMEAN(1+OFFSET(Portfolio_Math!AO$97,$O$195,0,$O335-$O$196,1))/GEOMEAN(1+OFFSET(Portfolio_Math!$AS$97,$O$195,0,$O335-$O$196,1)), 1+ROW()-ROW(S$197)), NA())</f>
        <v>#N/A</v>
      </c>
      <c r="T335" s="643" t="e">
        <f t="array" aca="1" ref="T335" ca="1">IF(AND(ISNUMBER($O335), T$196), T$195*POWER(GEOMEAN(1+OFFSET(Portfolio_Math!AP$97,$O$195,0,$O335-$O$196,1))/GEOMEAN(1+OFFSET(Portfolio_Math!$AS$97,$O$195,0,$O335-$O$196,1)), 1+ROW()-ROW(T$197)), NA())</f>
        <v>#N/A</v>
      </c>
      <c r="U335" s="643" t="e">
        <f t="array" aca="1" ref="U335" ca="1">IF(AND(ISNUMBER($O335), U$196), U$195*POWER(GEOMEAN(1+OFFSET(Portfolio_Math!AQ$97,$O$195,0,$O335-$O$196,1))/GEOMEAN(1+OFFSET(Portfolio_Math!$AS$97,$O$195,0,$O335-$O$196,1)), 1+ROW()-ROW(U$197)), NA())</f>
        <v>#N/A</v>
      </c>
      <c r="V335" s="644"/>
      <c r="W335" s="643" t="e">
        <f t="array" aca="1" ref="W335" ca="1">IF(AND(ISNUMBER($O335), W$196), W$195*POWER(GEOMEAN(1+OFFSET(Portfolio_Math!AS$97,$O$195,0,$O335-$O$196,1))/GEOMEAN(1+OFFSET(Portfolio_Math!$AS$97,$O$195,0,$O335-$O$196,1)), 1+ROW()-ROW(W$197)), NA())</f>
        <v>#N/A</v>
      </c>
    </row>
    <row r="336" spans="3:23" ht="13" customHeight="1">
      <c r="C336" s="165" t="e">
        <f t="shared" si="27"/>
        <v>#N/A</v>
      </c>
      <c r="E336" s="643" t="e">
        <f t="array" aca="1" ref="E336" ca="1">IF(AND(ISNUMBER($C336), E$196), E$195*POWER(GEOMEAN(1+OFFSET(Portfolio_Math!AA$97,$C$195,0,$C336-$C$196,1))/GEOMEAN(1+OFFSET(Portfolio_Math!$AG$97,$C$195,0,$C336-$C$196,1)), 1+ROW()-ROW(E$197)), NA())</f>
        <v>#N/A</v>
      </c>
      <c r="F336" s="643" t="e">
        <f t="array" aca="1" ref="F336" ca="1">IF(AND(ISNUMBER($C336), F$196), F$195*POWER(GEOMEAN(1+OFFSET(Portfolio_Math!AB$97,$C$195,0,$C336-$C$196,1))/GEOMEAN(1+OFFSET(Portfolio_Math!$AG$97,$C$195,0,$C336-$C$196,1)), 1+ROW()-ROW(F$197)), NA())</f>
        <v>#N/A</v>
      </c>
      <c r="G336" s="643" t="e">
        <f t="array" aca="1" ref="G336" ca="1">IF(AND(ISNUMBER($C336), G$196), G$195*POWER(GEOMEAN(1+OFFSET(Portfolio_Math!AC$97,$C$195,0,$C336-$C$196,1))/GEOMEAN(1+OFFSET(Portfolio_Math!$AG$97,$C$195,0,$C336-$C$196,1)), 1+ROW()-ROW(G$197)), NA())</f>
        <v>#N/A</v>
      </c>
      <c r="H336" s="643" t="e">
        <f t="array" aca="1" ref="H336" ca="1">IF(AND(ISNUMBER($C336), H$196), H$195*POWER(GEOMEAN(1+OFFSET(Portfolio_Math!AD$97,$C$195,0,$C336-$C$196,1))/GEOMEAN(1+OFFSET(Portfolio_Math!$AG$97,$C$195,0,$C336-$C$196,1)), 1+ROW()-ROW(H$197)), NA())</f>
        <v>#N/A</v>
      </c>
      <c r="I336" s="643" t="e">
        <f t="array" aca="1" ref="I336" ca="1">IF(AND(ISNUMBER($C336), I$196), I$195*POWER(GEOMEAN(1+OFFSET(Portfolio_Math!AE$97,$C$195,0,$C336-$C$196,1))/GEOMEAN(1+OFFSET(Portfolio_Math!$AG$97,$C$195,0,$C336-$C$196,1)), 1+ROW()-ROW(I$197)), NA())</f>
        <v>#N/A</v>
      </c>
      <c r="J336" s="642"/>
      <c r="K336" s="643" t="e">
        <f t="array" aca="1" ref="K336" ca="1">IF(AND(ISNUMBER($C336), K$196), K$195*POWER(GEOMEAN(1+OFFSET(Portfolio_Math!AG$97,$C$195,0,$C336-$C$196,1))/GEOMEAN(1+OFFSET(Portfolio_Math!$AG$97,$C$195,0,$C336-$C$196,1)), 1+ROW()-ROW(K$197)), NA())</f>
        <v>#N/A</v>
      </c>
      <c r="O336" s="165" t="e">
        <f t="shared" si="28"/>
        <v>#N/A</v>
      </c>
      <c r="Q336" s="643" t="e">
        <f t="array" aca="1" ref="Q336" ca="1">IF(AND(ISNUMBER($O336), Q$196), Q$195*POWER(GEOMEAN(1+OFFSET(Portfolio_Math!AM$97,$O$195,0,$O336-$O$196,1))/GEOMEAN(1+OFFSET(Portfolio_Math!$AS$97,$O$195,0,$O336-$O$196,1)), 1+ROW()-ROW(Q$197)), NA())</f>
        <v>#N/A</v>
      </c>
      <c r="R336" s="643" t="e">
        <f t="array" aca="1" ref="R336" ca="1">IF(AND(ISNUMBER($O336), R$196), R$195*POWER(GEOMEAN(1+OFFSET(Portfolio_Math!AN$97,$O$195,0,$O336-$O$196,1))/GEOMEAN(1+OFFSET(Portfolio_Math!$AS$97,$O$195,0,$O336-$O$196,1)), 1+ROW()-ROW(R$197)), NA())</f>
        <v>#N/A</v>
      </c>
      <c r="S336" s="643" t="e">
        <f t="array" aca="1" ref="S336" ca="1">IF(AND(ISNUMBER($O336), S$196), S$195*POWER(GEOMEAN(1+OFFSET(Portfolio_Math!AO$97,$O$195,0,$O336-$O$196,1))/GEOMEAN(1+OFFSET(Portfolio_Math!$AS$97,$O$195,0,$O336-$O$196,1)), 1+ROW()-ROW(S$197)), NA())</f>
        <v>#N/A</v>
      </c>
      <c r="T336" s="643" t="e">
        <f t="array" aca="1" ref="T336" ca="1">IF(AND(ISNUMBER($O336), T$196), T$195*POWER(GEOMEAN(1+OFFSET(Portfolio_Math!AP$97,$O$195,0,$O336-$O$196,1))/GEOMEAN(1+OFFSET(Portfolio_Math!$AS$97,$O$195,0,$O336-$O$196,1)), 1+ROW()-ROW(T$197)), NA())</f>
        <v>#N/A</v>
      </c>
      <c r="U336" s="643" t="e">
        <f t="array" aca="1" ref="U336" ca="1">IF(AND(ISNUMBER($O336), U$196), U$195*POWER(GEOMEAN(1+OFFSET(Portfolio_Math!AQ$97,$O$195,0,$O336-$O$196,1))/GEOMEAN(1+OFFSET(Portfolio_Math!$AS$97,$O$195,0,$O336-$O$196,1)), 1+ROW()-ROW(U$197)), NA())</f>
        <v>#N/A</v>
      </c>
      <c r="V336" s="644"/>
      <c r="W336" s="643" t="e">
        <f t="array" aca="1" ref="W336" ca="1">IF(AND(ISNUMBER($O336), W$196), W$195*POWER(GEOMEAN(1+OFFSET(Portfolio_Math!AS$97,$O$195,0,$O336-$O$196,1))/GEOMEAN(1+OFFSET(Portfolio_Math!$AS$97,$O$195,0,$O336-$O$196,1)), 1+ROW()-ROW(W$197)), NA())</f>
        <v>#N/A</v>
      </c>
    </row>
    <row r="337" spans="3:23" ht="13" customHeight="1">
      <c r="C337" s="165" t="e">
        <f t="shared" si="27"/>
        <v>#N/A</v>
      </c>
      <c r="E337" s="643" t="e">
        <f t="array" aca="1" ref="E337" ca="1">IF(AND(ISNUMBER($C337), E$196), E$195*POWER(GEOMEAN(1+OFFSET(Portfolio_Math!AA$97,$C$195,0,$C337-$C$196,1))/GEOMEAN(1+OFFSET(Portfolio_Math!$AG$97,$C$195,0,$C337-$C$196,1)), 1+ROW()-ROW(E$197)), NA())</f>
        <v>#N/A</v>
      </c>
      <c r="F337" s="643" t="e">
        <f t="array" aca="1" ref="F337" ca="1">IF(AND(ISNUMBER($C337), F$196), F$195*POWER(GEOMEAN(1+OFFSET(Portfolio_Math!AB$97,$C$195,0,$C337-$C$196,1))/GEOMEAN(1+OFFSET(Portfolio_Math!$AG$97,$C$195,0,$C337-$C$196,1)), 1+ROW()-ROW(F$197)), NA())</f>
        <v>#N/A</v>
      </c>
      <c r="G337" s="643" t="e">
        <f t="array" aca="1" ref="G337" ca="1">IF(AND(ISNUMBER($C337), G$196), G$195*POWER(GEOMEAN(1+OFFSET(Portfolio_Math!AC$97,$C$195,0,$C337-$C$196,1))/GEOMEAN(1+OFFSET(Portfolio_Math!$AG$97,$C$195,0,$C337-$C$196,1)), 1+ROW()-ROW(G$197)), NA())</f>
        <v>#N/A</v>
      </c>
      <c r="H337" s="643" t="e">
        <f t="array" aca="1" ref="H337" ca="1">IF(AND(ISNUMBER($C337), H$196), H$195*POWER(GEOMEAN(1+OFFSET(Portfolio_Math!AD$97,$C$195,0,$C337-$C$196,1))/GEOMEAN(1+OFFSET(Portfolio_Math!$AG$97,$C$195,0,$C337-$C$196,1)), 1+ROW()-ROW(H$197)), NA())</f>
        <v>#N/A</v>
      </c>
      <c r="I337" s="643" t="e">
        <f t="array" aca="1" ref="I337" ca="1">IF(AND(ISNUMBER($C337), I$196), I$195*POWER(GEOMEAN(1+OFFSET(Portfolio_Math!AE$97,$C$195,0,$C337-$C$196,1))/GEOMEAN(1+OFFSET(Portfolio_Math!$AG$97,$C$195,0,$C337-$C$196,1)), 1+ROW()-ROW(I$197)), NA())</f>
        <v>#N/A</v>
      </c>
      <c r="J337" s="642"/>
      <c r="K337" s="643" t="e">
        <f t="array" aca="1" ref="K337" ca="1">IF(AND(ISNUMBER($C337), K$196), K$195*POWER(GEOMEAN(1+OFFSET(Portfolio_Math!AG$97,$C$195,0,$C337-$C$196,1))/GEOMEAN(1+OFFSET(Portfolio_Math!$AG$97,$C$195,0,$C337-$C$196,1)), 1+ROW()-ROW(K$197)), NA())</f>
        <v>#N/A</v>
      </c>
      <c r="O337" s="165" t="e">
        <f t="shared" si="28"/>
        <v>#N/A</v>
      </c>
      <c r="Q337" s="643" t="e">
        <f t="array" aca="1" ref="Q337" ca="1">IF(AND(ISNUMBER($O337), Q$196), Q$195*POWER(GEOMEAN(1+OFFSET(Portfolio_Math!AM$97,$O$195,0,$O337-$O$196,1))/GEOMEAN(1+OFFSET(Portfolio_Math!$AS$97,$O$195,0,$O337-$O$196,1)), 1+ROW()-ROW(Q$197)), NA())</f>
        <v>#N/A</v>
      </c>
      <c r="R337" s="643" t="e">
        <f t="array" aca="1" ref="R337" ca="1">IF(AND(ISNUMBER($O337), R$196), R$195*POWER(GEOMEAN(1+OFFSET(Portfolio_Math!AN$97,$O$195,0,$O337-$O$196,1))/GEOMEAN(1+OFFSET(Portfolio_Math!$AS$97,$O$195,0,$O337-$O$196,1)), 1+ROW()-ROW(R$197)), NA())</f>
        <v>#N/A</v>
      </c>
      <c r="S337" s="643" t="e">
        <f t="array" aca="1" ref="S337" ca="1">IF(AND(ISNUMBER($O337), S$196), S$195*POWER(GEOMEAN(1+OFFSET(Portfolio_Math!AO$97,$O$195,0,$O337-$O$196,1))/GEOMEAN(1+OFFSET(Portfolio_Math!$AS$97,$O$195,0,$O337-$O$196,1)), 1+ROW()-ROW(S$197)), NA())</f>
        <v>#N/A</v>
      </c>
      <c r="T337" s="643" t="e">
        <f t="array" aca="1" ref="T337" ca="1">IF(AND(ISNUMBER($O337), T$196), T$195*POWER(GEOMEAN(1+OFFSET(Portfolio_Math!AP$97,$O$195,0,$O337-$O$196,1))/GEOMEAN(1+OFFSET(Portfolio_Math!$AS$97,$O$195,0,$O337-$O$196,1)), 1+ROW()-ROW(T$197)), NA())</f>
        <v>#N/A</v>
      </c>
      <c r="U337" s="643" t="e">
        <f t="array" aca="1" ref="U337" ca="1">IF(AND(ISNUMBER($O337), U$196), U$195*POWER(GEOMEAN(1+OFFSET(Portfolio_Math!AQ$97,$O$195,0,$O337-$O$196,1))/GEOMEAN(1+OFFSET(Portfolio_Math!$AS$97,$O$195,0,$O337-$O$196,1)), 1+ROW()-ROW(U$197)), NA())</f>
        <v>#N/A</v>
      </c>
      <c r="V337" s="644"/>
      <c r="W337" s="643" t="e">
        <f t="array" aca="1" ref="W337" ca="1">IF(AND(ISNUMBER($O337), W$196), W$195*POWER(GEOMEAN(1+OFFSET(Portfolio_Math!AS$97,$O$195,0,$O337-$O$196,1))/GEOMEAN(1+OFFSET(Portfolio_Math!$AS$97,$O$195,0,$O337-$O$196,1)), 1+ROW()-ROW(W$197)), NA())</f>
        <v>#N/A</v>
      </c>
    </row>
    <row r="338" spans="3:23" ht="13" customHeight="1">
      <c r="C338" s="165" t="e">
        <f t="shared" si="27"/>
        <v>#N/A</v>
      </c>
      <c r="E338" s="643" t="e">
        <f t="array" aca="1" ref="E338" ca="1">IF(AND(ISNUMBER($C338), E$196), E$195*POWER(GEOMEAN(1+OFFSET(Portfolio_Math!AA$97,$C$195,0,$C338-$C$196,1))/GEOMEAN(1+OFFSET(Portfolio_Math!$AG$97,$C$195,0,$C338-$C$196,1)), 1+ROW()-ROW(E$197)), NA())</f>
        <v>#N/A</v>
      </c>
      <c r="F338" s="643" t="e">
        <f t="array" aca="1" ref="F338" ca="1">IF(AND(ISNUMBER($C338), F$196), F$195*POWER(GEOMEAN(1+OFFSET(Portfolio_Math!AB$97,$C$195,0,$C338-$C$196,1))/GEOMEAN(1+OFFSET(Portfolio_Math!$AG$97,$C$195,0,$C338-$C$196,1)), 1+ROW()-ROW(F$197)), NA())</f>
        <v>#N/A</v>
      </c>
      <c r="G338" s="643" t="e">
        <f t="array" aca="1" ref="G338" ca="1">IF(AND(ISNUMBER($C338), G$196), G$195*POWER(GEOMEAN(1+OFFSET(Portfolio_Math!AC$97,$C$195,0,$C338-$C$196,1))/GEOMEAN(1+OFFSET(Portfolio_Math!$AG$97,$C$195,0,$C338-$C$196,1)), 1+ROW()-ROW(G$197)), NA())</f>
        <v>#N/A</v>
      </c>
      <c r="H338" s="643" t="e">
        <f t="array" aca="1" ref="H338" ca="1">IF(AND(ISNUMBER($C338), H$196), H$195*POWER(GEOMEAN(1+OFFSET(Portfolio_Math!AD$97,$C$195,0,$C338-$C$196,1))/GEOMEAN(1+OFFSET(Portfolio_Math!$AG$97,$C$195,0,$C338-$C$196,1)), 1+ROW()-ROW(H$197)), NA())</f>
        <v>#N/A</v>
      </c>
      <c r="I338" s="643" t="e">
        <f t="array" aca="1" ref="I338" ca="1">IF(AND(ISNUMBER($C338), I$196), I$195*POWER(GEOMEAN(1+OFFSET(Portfolio_Math!AE$97,$C$195,0,$C338-$C$196,1))/GEOMEAN(1+OFFSET(Portfolio_Math!$AG$97,$C$195,0,$C338-$C$196,1)), 1+ROW()-ROW(I$197)), NA())</f>
        <v>#N/A</v>
      </c>
      <c r="J338" s="642"/>
      <c r="K338" s="643" t="e">
        <f t="array" aca="1" ref="K338" ca="1">IF(AND(ISNUMBER($C338), K$196), K$195*POWER(GEOMEAN(1+OFFSET(Portfolio_Math!AG$97,$C$195,0,$C338-$C$196,1))/GEOMEAN(1+OFFSET(Portfolio_Math!$AG$97,$C$195,0,$C338-$C$196,1)), 1+ROW()-ROW(K$197)), NA())</f>
        <v>#N/A</v>
      </c>
      <c r="O338" s="165" t="e">
        <f t="shared" si="28"/>
        <v>#N/A</v>
      </c>
      <c r="Q338" s="643" t="e">
        <f t="array" aca="1" ref="Q338" ca="1">IF(AND(ISNUMBER($O338), Q$196), Q$195*POWER(GEOMEAN(1+OFFSET(Portfolio_Math!AM$97,$O$195,0,$O338-$O$196,1))/GEOMEAN(1+OFFSET(Portfolio_Math!$AS$97,$O$195,0,$O338-$O$196,1)), 1+ROW()-ROW(Q$197)), NA())</f>
        <v>#N/A</v>
      </c>
      <c r="R338" s="643" t="e">
        <f t="array" aca="1" ref="R338" ca="1">IF(AND(ISNUMBER($O338), R$196), R$195*POWER(GEOMEAN(1+OFFSET(Portfolio_Math!AN$97,$O$195,0,$O338-$O$196,1))/GEOMEAN(1+OFFSET(Portfolio_Math!$AS$97,$O$195,0,$O338-$O$196,1)), 1+ROW()-ROW(R$197)), NA())</f>
        <v>#N/A</v>
      </c>
      <c r="S338" s="643" t="e">
        <f t="array" aca="1" ref="S338" ca="1">IF(AND(ISNUMBER($O338), S$196), S$195*POWER(GEOMEAN(1+OFFSET(Portfolio_Math!AO$97,$O$195,0,$O338-$O$196,1))/GEOMEAN(1+OFFSET(Portfolio_Math!$AS$97,$O$195,0,$O338-$O$196,1)), 1+ROW()-ROW(S$197)), NA())</f>
        <v>#N/A</v>
      </c>
      <c r="T338" s="643" t="e">
        <f t="array" aca="1" ref="T338" ca="1">IF(AND(ISNUMBER($O338), T$196), T$195*POWER(GEOMEAN(1+OFFSET(Portfolio_Math!AP$97,$O$195,0,$O338-$O$196,1))/GEOMEAN(1+OFFSET(Portfolio_Math!$AS$97,$O$195,0,$O338-$O$196,1)), 1+ROW()-ROW(T$197)), NA())</f>
        <v>#N/A</v>
      </c>
      <c r="U338" s="643" t="e">
        <f t="array" aca="1" ref="U338" ca="1">IF(AND(ISNUMBER($O338), U$196), U$195*POWER(GEOMEAN(1+OFFSET(Portfolio_Math!AQ$97,$O$195,0,$O338-$O$196,1))/GEOMEAN(1+OFFSET(Portfolio_Math!$AS$97,$O$195,0,$O338-$O$196,1)), 1+ROW()-ROW(U$197)), NA())</f>
        <v>#N/A</v>
      </c>
      <c r="V338" s="644"/>
      <c r="W338" s="643" t="e">
        <f t="array" aca="1" ref="W338" ca="1">IF(AND(ISNUMBER($O338), W$196), W$195*POWER(GEOMEAN(1+OFFSET(Portfolio_Math!AS$97,$O$195,0,$O338-$O$196,1))/GEOMEAN(1+OFFSET(Portfolio_Math!$AS$97,$O$195,0,$O338-$O$196,1)), 1+ROW()-ROW(W$197)), NA())</f>
        <v>#N/A</v>
      </c>
    </row>
    <row r="339" spans="3:23" ht="13" customHeight="1">
      <c r="C339" s="165" t="e">
        <f t="shared" si="27"/>
        <v>#N/A</v>
      </c>
      <c r="E339" s="643" t="e">
        <f t="array" aca="1" ref="E339" ca="1">IF(AND(ISNUMBER($C339), E$196), E$195*POWER(GEOMEAN(1+OFFSET(Portfolio_Math!AA$97,$C$195,0,$C339-$C$196,1))/GEOMEAN(1+OFFSET(Portfolio_Math!$AG$97,$C$195,0,$C339-$C$196,1)), 1+ROW()-ROW(E$197)), NA())</f>
        <v>#N/A</v>
      </c>
      <c r="F339" s="643" t="e">
        <f t="array" aca="1" ref="F339" ca="1">IF(AND(ISNUMBER($C339), F$196), F$195*POWER(GEOMEAN(1+OFFSET(Portfolio_Math!AB$97,$C$195,0,$C339-$C$196,1))/GEOMEAN(1+OFFSET(Portfolio_Math!$AG$97,$C$195,0,$C339-$C$196,1)), 1+ROW()-ROW(F$197)), NA())</f>
        <v>#N/A</v>
      </c>
      <c r="G339" s="643" t="e">
        <f t="array" aca="1" ref="G339" ca="1">IF(AND(ISNUMBER($C339), G$196), G$195*POWER(GEOMEAN(1+OFFSET(Portfolio_Math!AC$97,$C$195,0,$C339-$C$196,1))/GEOMEAN(1+OFFSET(Portfolio_Math!$AG$97,$C$195,0,$C339-$C$196,1)), 1+ROW()-ROW(G$197)), NA())</f>
        <v>#N/A</v>
      </c>
      <c r="H339" s="643" t="e">
        <f t="array" aca="1" ref="H339" ca="1">IF(AND(ISNUMBER($C339), H$196), H$195*POWER(GEOMEAN(1+OFFSET(Portfolio_Math!AD$97,$C$195,0,$C339-$C$196,1))/GEOMEAN(1+OFFSET(Portfolio_Math!$AG$97,$C$195,0,$C339-$C$196,1)), 1+ROW()-ROW(H$197)), NA())</f>
        <v>#N/A</v>
      </c>
      <c r="I339" s="643" t="e">
        <f t="array" aca="1" ref="I339" ca="1">IF(AND(ISNUMBER($C339), I$196), I$195*POWER(GEOMEAN(1+OFFSET(Portfolio_Math!AE$97,$C$195,0,$C339-$C$196,1))/GEOMEAN(1+OFFSET(Portfolio_Math!$AG$97,$C$195,0,$C339-$C$196,1)), 1+ROW()-ROW(I$197)), NA())</f>
        <v>#N/A</v>
      </c>
      <c r="J339" s="642"/>
      <c r="K339" s="643" t="e">
        <f t="array" aca="1" ref="K339" ca="1">IF(AND(ISNUMBER($C339), K$196), K$195*POWER(GEOMEAN(1+OFFSET(Portfolio_Math!AG$97,$C$195,0,$C339-$C$196,1))/GEOMEAN(1+OFFSET(Portfolio_Math!$AG$97,$C$195,0,$C339-$C$196,1)), 1+ROW()-ROW(K$197)), NA())</f>
        <v>#N/A</v>
      </c>
      <c r="O339" s="165" t="e">
        <f t="shared" si="28"/>
        <v>#N/A</v>
      </c>
      <c r="Q339" s="643" t="e">
        <f t="array" aca="1" ref="Q339" ca="1">IF(AND(ISNUMBER($O339), Q$196), Q$195*POWER(GEOMEAN(1+OFFSET(Portfolio_Math!AM$97,$O$195,0,$O339-$O$196,1))/GEOMEAN(1+OFFSET(Portfolio_Math!$AS$97,$O$195,0,$O339-$O$196,1)), 1+ROW()-ROW(Q$197)), NA())</f>
        <v>#N/A</v>
      </c>
      <c r="R339" s="643" t="e">
        <f t="array" aca="1" ref="R339" ca="1">IF(AND(ISNUMBER($O339), R$196), R$195*POWER(GEOMEAN(1+OFFSET(Portfolio_Math!AN$97,$O$195,0,$O339-$O$196,1))/GEOMEAN(1+OFFSET(Portfolio_Math!$AS$97,$O$195,0,$O339-$O$196,1)), 1+ROW()-ROW(R$197)), NA())</f>
        <v>#N/A</v>
      </c>
      <c r="S339" s="643" t="e">
        <f t="array" aca="1" ref="S339" ca="1">IF(AND(ISNUMBER($O339), S$196), S$195*POWER(GEOMEAN(1+OFFSET(Portfolio_Math!AO$97,$O$195,0,$O339-$O$196,1))/GEOMEAN(1+OFFSET(Portfolio_Math!$AS$97,$O$195,0,$O339-$O$196,1)), 1+ROW()-ROW(S$197)), NA())</f>
        <v>#N/A</v>
      </c>
      <c r="T339" s="643" t="e">
        <f t="array" aca="1" ref="T339" ca="1">IF(AND(ISNUMBER($O339), T$196), T$195*POWER(GEOMEAN(1+OFFSET(Portfolio_Math!AP$97,$O$195,0,$O339-$O$196,1))/GEOMEAN(1+OFFSET(Portfolio_Math!$AS$97,$O$195,0,$O339-$O$196,1)), 1+ROW()-ROW(T$197)), NA())</f>
        <v>#N/A</v>
      </c>
      <c r="U339" s="643" t="e">
        <f t="array" aca="1" ref="U339" ca="1">IF(AND(ISNUMBER($O339), U$196), U$195*POWER(GEOMEAN(1+OFFSET(Portfolio_Math!AQ$97,$O$195,0,$O339-$O$196,1))/GEOMEAN(1+OFFSET(Portfolio_Math!$AS$97,$O$195,0,$O339-$O$196,1)), 1+ROW()-ROW(U$197)), NA())</f>
        <v>#N/A</v>
      </c>
      <c r="V339" s="644"/>
      <c r="W339" s="643" t="e">
        <f t="array" aca="1" ref="W339" ca="1">IF(AND(ISNUMBER($O339), W$196), W$195*POWER(GEOMEAN(1+OFFSET(Portfolio_Math!AS$97,$O$195,0,$O339-$O$196,1))/GEOMEAN(1+OFFSET(Portfolio_Math!$AS$97,$O$195,0,$O339-$O$196,1)), 1+ROW()-ROW(W$197)), NA())</f>
        <v>#N/A</v>
      </c>
    </row>
    <row r="340" spans="3:23" ht="13" customHeight="1">
      <c r="C340" s="165" t="e">
        <f t="shared" si="27"/>
        <v>#N/A</v>
      </c>
      <c r="E340" s="643" t="e">
        <f t="array" aca="1" ref="E340" ca="1">IF(AND(ISNUMBER($C340), E$196), E$195*POWER(GEOMEAN(1+OFFSET(Portfolio_Math!AA$97,$C$195,0,$C340-$C$196,1))/GEOMEAN(1+OFFSET(Portfolio_Math!$AG$97,$C$195,0,$C340-$C$196,1)), 1+ROW()-ROW(E$197)), NA())</f>
        <v>#N/A</v>
      </c>
      <c r="F340" s="643" t="e">
        <f t="array" aca="1" ref="F340" ca="1">IF(AND(ISNUMBER($C340), F$196), F$195*POWER(GEOMEAN(1+OFFSET(Portfolio_Math!AB$97,$C$195,0,$C340-$C$196,1))/GEOMEAN(1+OFFSET(Portfolio_Math!$AG$97,$C$195,0,$C340-$C$196,1)), 1+ROW()-ROW(F$197)), NA())</f>
        <v>#N/A</v>
      </c>
      <c r="G340" s="643" t="e">
        <f t="array" aca="1" ref="G340" ca="1">IF(AND(ISNUMBER($C340), G$196), G$195*POWER(GEOMEAN(1+OFFSET(Portfolio_Math!AC$97,$C$195,0,$C340-$C$196,1))/GEOMEAN(1+OFFSET(Portfolio_Math!$AG$97,$C$195,0,$C340-$C$196,1)), 1+ROW()-ROW(G$197)), NA())</f>
        <v>#N/A</v>
      </c>
      <c r="H340" s="643" t="e">
        <f t="array" aca="1" ref="H340" ca="1">IF(AND(ISNUMBER($C340), H$196), H$195*POWER(GEOMEAN(1+OFFSET(Portfolio_Math!AD$97,$C$195,0,$C340-$C$196,1))/GEOMEAN(1+OFFSET(Portfolio_Math!$AG$97,$C$195,0,$C340-$C$196,1)), 1+ROW()-ROW(H$197)), NA())</f>
        <v>#N/A</v>
      </c>
      <c r="I340" s="643" t="e">
        <f t="array" aca="1" ref="I340" ca="1">IF(AND(ISNUMBER($C340), I$196), I$195*POWER(GEOMEAN(1+OFFSET(Portfolio_Math!AE$97,$C$195,0,$C340-$C$196,1))/GEOMEAN(1+OFFSET(Portfolio_Math!$AG$97,$C$195,0,$C340-$C$196,1)), 1+ROW()-ROW(I$197)), NA())</f>
        <v>#N/A</v>
      </c>
      <c r="J340" s="642"/>
      <c r="K340" s="643" t="e">
        <f t="array" aca="1" ref="K340" ca="1">IF(AND(ISNUMBER($C340), K$196), K$195*POWER(GEOMEAN(1+OFFSET(Portfolio_Math!AG$97,$C$195,0,$C340-$C$196,1))/GEOMEAN(1+OFFSET(Portfolio_Math!$AG$97,$C$195,0,$C340-$C$196,1)), 1+ROW()-ROW(K$197)), NA())</f>
        <v>#N/A</v>
      </c>
      <c r="O340" s="165" t="e">
        <f t="shared" si="28"/>
        <v>#N/A</v>
      </c>
      <c r="Q340" s="643" t="e">
        <f t="array" aca="1" ref="Q340" ca="1">IF(AND(ISNUMBER($O340), Q$196), Q$195*POWER(GEOMEAN(1+OFFSET(Portfolio_Math!AM$97,$O$195,0,$O340-$O$196,1))/GEOMEAN(1+OFFSET(Portfolio_Math!$AS$97,$O$195,0,$O340-$O$196,1)), 1+ROW()-ROW(Q$197)), NA())</f>
        <v>#N/A</v>
      </c>
      <c r="R340" s="643" t="e">
        <f t="array" aca="1" ref="R340" ca="1">IF(AND(ISNUMBER($O340), R$196), R$195*POWER(GEOMEAN(1+OFFSET(Portfolio_Math!AN$97,$O$195,0,$O340-$O$196,1))/GEOMEAN(1+OFFSET(Portfolio_Math!$AS$97,$O$195,0,$O340-$O$196,1)), 1+ROW()-ROW(R$197)), NA())</f>
        <v>#N/A</v>
      </c>
      <c r="S340" s="643" t="e">
        <f t="array" aca="1" ref="S340" ca="1">IF(AND(ISNUMBER($O340), S$196), S$195*POWER(GEOMEAN(1+OFFSET(Portfolio_Math!AO$97,$O$195,0,$O340-$O$196,1))/GEOMEAN(1+OFFSET(Portfolio_Math!$AS$97,$O$195,0,$O340-$O$196,1)), 1+ROW()-ROW(S$197)), NA())</f>
        <v>#N/A</v>
      </c>
      <c r="T340" s="643" t="e">
        <f t="array" aca="1" ref="T340" ca="1">IF(AND(ISNUMBER($O340), T$196), T$195*POWER(GEOMEAN(1+OFFSET(Portfolio_Math!AP$97,$O$195,0,$O340-$O$196,1))/GEOMEAN(1+OFFSET(Portfolio_Math!$AS$97,$O$195,0,$O340-$O$196,1)), 1+ROW()-ROW(T$197)), NA())</f>
        <v>#N/A</v>
      </c>
      <c r="U340" s="643" t="e">
        <f t="array" aca="1" ref="U340" ca="1">IF(AND(ISNUMBER($O340), U$196), U$195*POWER(GEOMEAN(1+OFFSET(Portfolio_Math!AQ$97,$O$195,0,$O340-$O$196,1))/GEOMEAN(1+OFFSET(Portfolio_Math!$AS$97,$O$195,0,$O340-$O$196,1)), 1+ROW()-ROW(U$197)), NA())</f>
        <v>#N/A</v>
      </c>
      <c r="V340" s="644"/>
      <c r="W340" s="643" t="e">
        <f t="array" aca="1" ref="W340" ca="1">IF(AND(ISNUMBER($O340), W$196), W$195*POWER(GEOMEAN(1+OFFSET(Portfolio_Math!AS$97,$O$195,0,$O340-$O$196,1))/GEOMEAN(1+OFFSET(Portfolio_Math!$AS$97,$O$195,0,$O340-$O$196,1)), 1+ROW()-ROW(W$197)), NA())</f>
        <v>#N/A</v>
      </c>
    </row>
    <row r="341" spans="3:23" ht="13" customHeight="1">
      <c r="C341" s="165" t="e">
        <f t="shared" si="27"/>
        <v>#N/A</v>
      </c>
      <c r="E341" s="643" t="e">
        <f t="array" aca="1" ref="E341" ca="1">IF(AND(ISNUMBER($C341), E$196), E$195*POWER(GEOMEAN(1+OFFSET(Portfolio_Math!AA$97,$C$195,0,$C341-$C$196,1))/GEOMEAN(1+OFFSET(Portfolio_Math!$AG$97,$C$195,0,$C341-$C$196,1)), 1+ROW()-ROW(E$197)), NA())</f>
        <v>#N/A</v>
      </c>
      <c r="F341" s="643" t="e">
        <f t="array" aca="1" ref="F341" ca="1">IF(AND(ISNUMBER($C341), F$196), F$195*POWER(GEOMEAN(1+OFFSET(Portfolio_Math!AB$97,$C$195,0,$C341-$C$196,1))/GEOMEAN(1+OFFSET(Portfolio_Math!$AG$97,$C$195,0,$C341-$C$196,1)), 1+ROW()-ROW(F$197)), NA())</f>
        <v>#N/A</v>
      </c>
      <c r="G341" s="643" t="e">
        <f t="array" aca="1" ref="G341" ca="1">IF(AND(ISNUMBER($C341), G$196), G$195*POWER(GEOMEAN(1+OFFSET(Portfolio_Math!AC$97,$C$195,0,$C341-$C$196,1))/GEOMEAN(1+OFFSET(Portfolio_Math!$AG$97,$C$195,0,$C341-$C$196,1)), 1+ROW()-ROW(G$197)), NA())</f>
        <v>#N/A</v>
      </c>
      <c r="H341" s="643" t="e">
        <f t="array" aca="1" ref="H341" ca="1">IF(AND(ISNUMBER($C341), H$196), H$195*POWER(GEOMEAN(1+OFFSET(Portfolio_Math!AD$97,$C$195,0,$C341-$C$196,1))/GEOMEAN(1+OFFSET(Portfolio_Math!$AG$97,$C$195,0,$C341-$C$196,1)), 1+ROW()-ROW(H$197)), NA())</f>
        <v>#N/A</v>
      </c>
      <c r="I341" s="643" t="e">
        <f t="array" aca="1" ref="I341" ca="1">IF(AND(ISNUMBER($C341), I$196), I$195*POWER(GEOMEAN(1+OFFSET(Portfolio_Math!AE$97,$C$195,0,$C341-$C$196,1))/GEOMEAN(1+OFFSET(Portfolio_Math!$AG$97,$C$195,0,$C341-$C$196,1)), 1+ROW()-ROW(I$197)), NA())</f>
        <v>#N/A</v>
      </c>
      <c r="J341" s="642"/>
      <c r="K341" s="643" t="e">
        <f t="array" aca="1" ref="K341" ca="1">IF(AND(ISNUMBER($C341), K$196), K$195*POWER(GEOMEAN(1+OFFSET(Portfolio_Math!AG$97,$C$195,0,$C341-$C$196,1))/GEOMEAN(1+OFFSET(Portfolio_Math!$AG$97,$C$195,0,$C341-$C$196,1)), 1+ROW()-ROW(K$197)), NA())</f>
        <v>#N/A</v>
      </c>
      <c r="O341" s="165" t="e">
        <f t="shared" si="28"/>
        <v>#N/A</v>
      </c>
      <c r="Q341" s="643" t="e">
        <f t="array" aca="1" ref="Q341" ca="1">IF(AND(ISNUMBER($O341), Q$196), Q$195*POWER(GEOMEAN(1+OFFSET(Portfolio_Math!AM$97,$O$195,0,$O341-$O$196,1))/GEOMEAN(1+OFFSET(Portfolio_Math!$AS$97,$O$195,0,$O341-$O$196,1)), 1+ROW()-ROW(Q$197)), NA())</f>
        <v>#N/A</v>
      </c>
      <c r="R341" s="643" t="e">
        <f t="array" aca="1" ref="R341" ca="1">IF(AND(ISNUMBER($O341), R$196), R$195*POWER(GEOMEAN(1+OFFSET(Portfolio_Math!AN$97,$O$195,0,$O341-$O$196,1))/GEOMEAN(1+OFFSET(Portfolio_Math!$AS$97,$O$195,0,$O341-$O$196,1)), 1+ROW()-ROW(R$197)), NA())</f>
        <v>#N/A</v>
      </c>
      <c r="S341" s="643" t="e">
        <f t="array" aca="1" ref="S341" ca="1">IF(AND(ISNUMBER($O341), S$196), S$195*POWER(GEOMEAN(1+OFFSET(Portfolio_Math!AO$97,$O$195,0,$O341-$O$196,1))/GEOMEAN(1+OFFSET(Portfolio_Math!$AS$97,$O$195,0,$O341-$O$196,1)), 1+ROW()-ROW(S$197)), NA())</f>
        <v>#N/A</v>
      </c>
      <c r="T341" s="643" t="e">
        <f t="array" aca="1" ref="T341" ca="1">IF(AND(ISNUMBER($O341), T$196), T$195*POWER(GEOMEAN(1+OFFSET(Portfolio_Math!AP$97,$O$195,0,$O341-$O$196,1))/GEOMEAN(1+OFFSET(Portfolio_Math!$AS$97,$O$195,0,$O341-$O$196,1)), 1+ROW()-ROW(T$197)), NA())</f>
        <v>#N/A</v>
      </c>
      <c r="U341" s="643" t="e">
        <f t="array" aca="1" ref="U341" ca="1">IF(AND(ISNUMBER($O341), U$196), U$195*POWER(GEOMEAN(1+OFFSET(Portfolio_Math!AQ$97,$O$195,0,$O341-$O$196,1))/GEOMEAN(1+OFFSET(Portfolio_Math!$AS$97,$O$195,0,$O341-$O$196,1)), 1+ROW()-ROW(U$197)), NA())</f>
        <v>#N/A</v>
      </c>
      <c r="V341" s="644"/>
      <c r="W341" s="643" t="e">
        <f t="array" aca="1" ref="W341" ca="1">IF(AND(ISNUMBER($O341), W$196), W$195*POWER(GEOMEAN(1+OFFSET(Portfolio_Math!AS$97,$O$195,0,$O341-$O$196,1))/GEOMEAN(1+OFFSET(Portfolio_Math!$AS$97,$O$195,0,$O341-$O$196,1)), 1+ROW()-ROW(W$197)), NA())</f>
        <v>#N/A</v>
      </c>
    </row>
    <row r="342" spans="3:23" ht="13" customHeight="1">
      <c r="C342" s="165" t="e">
        <f t="shared" si="27"/>
        <v>#N/A</v>
      </c>
      <c r="E342" s="643" t="e">
        <f t="array" aca="1" ref="E342" ca="1">IF(AND(ISNUMBER($C342), E$196), E$195*POWER(GEOMEAN(1+OFFSET(Portfolio_Math!AA$97,$C$195,0,$C342-$C$196,1))/GEOMEAN(1+OFFSET(Portfolio_Math!$AG$97,$C$195,0,$C342-$C$196,1)), 1+ROW()-ROW(E$197)), NA())</f>
        <v>#N/A</v>
      </c>
      <c r="F342" s="643" t="e">
        <f t="array" aca="1" ref="F342" ca="1">IF(AND(ISNUMBER($C342), F$196), F$195*POWER(GEOMEAN(1+OFFSET(Portfolio_Math!AB$97,$C$195,0,$C342-$C$196,1))/GEOMEAN(1+OFFSET(Portfolio_Math!$AG$97,$C$195,0,$C342-$C$196,1)), 1+ROW()-ROW(F$197)), NA())</f>
        <v>#N/A</v>
      </c>
      <c r="G342" s="643" t="e">
        <f t="array" aca="1" ref="G342" ca="1">IF(AND(ISNUMBER($C342), G$196), G$195*POWER(GEOMEAN(1+OFFSET(Portfolio_Math!AC$97,$C$195,0,$C342-$C$196,1))/GEOMEAN(1+OFFSET(Portfolio_Math!$AG$97,$C$195,0,$C342-$C$196,1)), 1+ROW()-ROW(G$197)), NA())</f>
        <v>#N/A</v>
      </c>
      <c r="H342" s="643" t="e">
        <f t="array" aca="1" ref="H342" ca="1">IF(AND(ISNUMBER($C342), H$196), H$195*POWER(GEOMEAN(1+OFFSET(Portfolio_Math!AD$97,$C$195,0,$C342-$C$196,1))/GEOMEAN(1+OFFSET(Portfolio_Math!$AG$97,$C$195,0,$C342-$C$196,1)), 1+ROW()-ROW(H$197)), NA())</f>
        <v>#N/A</v>
      </c>
      <c r="I342" s="643" t="e">
        <f t="array" aca="1" ref="I342" ca="1">IF(AND(ISNUMBER($C342), I$196), I$195*POWER(GEOMEAN(1+OFFSET(Portfolio_Math!AE$97,$C$195,0,$C342-$C$196,1))/GEOMEAN(1+OFFSET(Portfolio_Math!$AG$97,$C$195,0,$C342-$C$196,1)), 1+ROW()-ROW(I$197)), NA())</f>
        <v>#N/A</v>
      </c>
      <c r="J342" s="642"/>
      <c r="K342" s="643" t="e">
        <f t="array" aca="1" ref="K342" ca="1">IF(AND(ISNUMBER($C342), K$196), K$195*POWER(GEOMEAN(1+OFFSET(Portfolio_Math!AG$97,$C$195,0,$C342-$C$196,1))/GEOMEAN(1+OFFSET(Portfolio_Math!$AG$97,$C$195,0,$C342-$C$196,1)), 1+ROW()-ROW(K$197)), NA())</f>
        <v>#N/A</v>
      </c>
      <c r="O342" s="165" t="e">
        <f t="shared" si="28"/>
        <v>#N/A</v>
      </c>
      <c r="Q342" s="643" t="e">
        <f t="array" aca="1" ref="Q342" ca="1">IF(AND(ISNUMBER($O342), Q$196), Q$195*POWER(GEOMEAN(1+OFFSET(Portfolio_Math!AM$97,$O$195,0,$O342-$O$196,1))/GEOMEAN(1+OFFSET(Portfolio_Math!$AS$97,$O$195,0,$O342-$O$196,1)), 1+ROW()-ROW(Q$197)), NA())</f>
        <v>#N/A</v>
      </c>
      <c r="R342" s="643" t="e">
        <f t="array" aca="1" ref="R342" ca="1">IF(AND(ISNUMBER($O342), R$196), R$195*POWER(GEOMEAN(1+OFFSET(Portfolio_Math!AN$97,$O$195,0,$O342-$O$196,1))/GEOMEAN(1+OFFSET(Portfolio_Math!$AS$97,$O$195,0,$O342-$O$196,1)), 1+ROW()-ROW(R$197)), NA())</f>
        <v>#N/A</v>
      </c>
      <c r="S342" s="643" t="e">
        <f t="array" aca="1" ref="S342" ca="1">IF(AND(ISNUMBER($O342), S$196), S$195*POWER(GEOMEAN(1+OFFSET(Portfolio_Math!AO$97,$O$195,0,$O342-$O$196,1))/GEOMEAN(1+OFFSET(Portfolio_Math!$AS$97,$O$195,0,$O342-$O$196,1)), 1+ROW()-ROW(S$197)), NA())</f>
        <v>#N/A</v>
      </c>
      <c r="T342" s="643" t="e">
        <f t="array" aca="1" ref="T342" ca="1">IF(AND(ISNUMBER($O342), T$196), T$195*POWER(GEOMEAN(1+OFFSET(Portfolio_Math!AP$97,$O$195,0,$O342-$O$196,1))/GEOMEAN(1+OFFSET(Portfolio_Math!$AS$97,$O$195,0,$O342-$O$196,1)), 1+ROW()-ROW(T$197)), NA())</f>
        <v>#N/A</v>
      </c>
      <c r="U342" s="643" t="e">
        <f t="array" aca="1" ref="U342" ca="1">IF(AND(ISNUMBER($O342), U$196), U$195*POWER(GEOMEAN(1+OFFSET(Portfolio_Math!AQ$97,$O$195,0,$O342-$O$196,1))/GEOMEAN(1+OFFSET(Portfolio_Math!$AS$97,$O$195,0,$O342-$O$196,1)), 1+ROW()-ROW(U$197)), NA())</f>
        <v>#N/A</v>
      </c>
      <c r="V342" s="644"/>
      <c r="W342" s="643" t="e">
        <f t="array" aca="1" ref="W342" ca="1">IF(AND(ISNUMBER($O342), W$196), W$195*POWER(GEOMEAN(1+OFFSET(Portfolio_Math!AS$97,$O$195,0,$O342-$O$196,1))/GEOMEAN(1+OFFSET(Portfolio_Math!$AS$97,$O$195,0,$O342-$O$196,1)), 1+ROW()-ROW(W$197)), NA())</f>
        <v>#N/A</v>
      </c>
    </row>
    <row r="343" spans="3:23" ht="13" customHeight="1">
      <c r="C343" s="165" t="e">
        <f t="shared" si="27"/>
        <v>#N/A</v>
      </c>
      <c r="E343" s="643" t="e">
        <f t="array" aca="1" ref="E343" ca="1">IF(AND(ISNUMBER($C343), E$196), E$195*POWER(GEOMEAN(1+OFFSET(Portfolio_Math!AA$97,$C$195,0,$C343-$C$196,1))/GEOMEAN(1+OFFSET(Portfolio_Math!$AG$97,$C$195,0,$C343-$C$196,1)), 1+ROW()-ROW(E$197)), NA())</f>
        <v>#N/A</v>
      </c>
      <c r="F343" s="643" t="e">
        <f t="array" aca="1" ref="F343" ca="1">IF(AND(ISNUMBER($C343), F$196), F$195*POWER(GEOMEAN(1+OFFSET(Portfolio_Math!AB$97,$C$195,0,$C343-$C$196,1))/GEOMEAN(1+OFFSET(Portfolio_Math!$AG$97,$C$195,0,$C343-$C$196,1)), 1+ROW()-ROW(F$197)), NA())</f>
        <v>#N/A</v>
      </c>
      <c r="G343" s="643" t="e">
        <f t="array" aca="1" ref="G343" ca="1">IF(AND(ISNUMBER($C343), G$196), G$195*POWER(GEOMEAN(1+OFFSET(Portfolio_Math!AC$97,$C$195,0,$C343-$C$196,1))/GEOMEAN(1+OFFSET(Portfolio_Math!$AG$97,$C$195,0,$C343-$C$196,1)), 1+ROW()-ROW(G$197)), NA())</f>
        <v>#N/A</v>
      </c>
      <c r="H343" s="643" t="e">
        <f t="array" aca="1" ref="H343" ca="1">IF(AND(ISNUMBER($C343), H$196), H$195*POWER(GEOMEAN(1+OFFSET(Portfolio_Math!AD$97,$C$195,0,$C343-$C$196,1))/GEOMEAN(1+OFFSET(Portfolio_Math!$AG$97,$C$195,0,$C343-$C$196,1)), 1+ROW()-ROW(H$197)), NA())</f>
        <v>#N/A</v>
      </c>
      <c r="I343" s="643" t="e">
        <f t="array" aca="1" ref="I343" ca="1">IF(AND(ISNUMBER($C343), I$196), I$195*POWER(GEOMEAN(1+OFFSET(Portfolio_Math!AE$97,$C$195,0,$C343-$C$196,1))/GEOMEAN(1+OFFSET(Portfolio_Math!$AG$97,$C$195,0,$C343-$C$196,1)), 1+ROW()-ROW(I$197)), NA())</f>
        <v>#N/A</v>
      </c>
      <c r="J343" s="642"/>
      <c r="K343" s="643" t="e">
        <f t="array" aca="1" ref="K343" ca="1">IF(AND(ISNUMBER($C343), K$196), K$195*POWER(GEOMEAN(1+OFFSET(Portfolio_Math!AG$97,$C$195,0,$C343-$C$196,1))/GEOMEAN(1+OFFSET(Portfolio_Math!$AG$97,$C$195,0,$C343-$C$196,1)), 1+ROW()-ROW(K$197)), NA())</f>
        <v>#N/A</v>
      </c>
      <c r="O343" s="165" t="e">
        <f t="shared" si="28"/>
        <v>#N/A</v>
      </c>
      <c r="Q343" s="643" t="e">
        <f t="array" aca="1" ref="Q343" ca="1">IF(AND(ISNUMBER($O343), Q$196), Q$195*POWER(GEOMEAN(1+OFFSET(Portfolio_Math!AM$97,$O$195,0,$O343-$O$196,1))/GEOMEAN(1+OFFSET(Portfolio_Math!$AS$97,$O$195,0,$O343-$O$196,1)), 1+ROW()-ROW(Q$197)), NA())</f>
        <v>#N/A</v>
      </c>
      <c r="R343" s="643" t="e">
        <f t="array" aca="1" ref="R343" ca="1">IF(AND(ISNUMBER($O343), R$196), R$195*POWER(GEOMEAN(1+OFFSET(Portfolio_Math!AN$97,$O$195,0,$O343-$O$196,1))/GEOMEAN(1+OFFSET(Portfolio_Math!$AS$97,$O$195,0,$O343-$O$196,1)), 1+ROW()-ROW(R$197)), NA())</f>
        <v>#N/A</v>
      </c>
      <c r="S343" s="643" t="e">
        <f t="array" aca="1" ref="S343" ca="1">IF(AND(ISNUMBER($O343), S$196), S$195*POWER(GEOMEAN(1+OFFSET(Portfolio_Math!AO$97,$O$195,0,$O343-$O$196,1))/GEOMEAN(1+OFFSET(Portfolio_Math!$AS$97,$O$195,0,$O343-$O$196,1)), 1+ROW()-ROW(S$197)), NA())</f>
        <v>#N/A</v>
      </c>
      <c r="T343" s="643" t="e">
        <f t="array" aca="1" ref="T343" ca="1">IF(AND(ISNUMBER($O343), T$196), T$195*POWER(GEOMEAN(1+OFFSET(Portfolio_Math!AP$97,$O$195,0,$O343-$O$196,1))/GEOMEAN(1+OFFSET(Portfolio_Math!$AS$97,$O$195,0,$O343-$O$196,1)), 1+ROW()-ROW(T$197)), NA())</f>
        <v>#N/A</v>
      </c>
      <c r="U343" s="643" t="e">
        <f t="array" aca="1" ref="U343" ca="1">IF(AND(ISNUMBER($O343), U$196), U$195*POWER(GEOMEAN(1+OFFSET(Portfolio_Math!AQ$97,$O$195,0,$O343-$O$196,1))/GEOMEAN(1+OFFSET(Portfolio_Math!$AS$97,$O$195,0,$O343-$O$196,1)), 1+ROW()-ROW(U$197)), NA())</f>
        <v>#N/A</v>
      </c>
      <c r="V343" s="644"/>
      <c r="W343" s="643" t="e">
        <f t="array" aca="1" ref="W343" ca="1">IF(AND(ISNUMBER($O343), W$196), W$195*POWER(GEOMEAN(1+OFFSET(Portfolio_Math!AS$97,$O$195,0,$O343-$O$196,1))/GEOMEAN(1+OFFSET(Portfolio_Math!$AS$97,$O$195,0,$O343-$O$196,1)), 1+ROW()-ROW(W$197)), NA())</f>
        <v>#N/A</v>
      </c>
    </row>
    <row r="344" spans="3:23" ht="13" customHeight="1">
      <c r="C344" s="165" t="e">
        <f t="shared" si="27"/>
        <v>#N/A</v>
      </c>
      <c r="E344" s="643" t="e">
        <f t="array" aca="1" ref="E344" ca="1">IF(AND(ISNUMBER($C344), E$196), E$195*POWER(GEOMEAN(1+OFFSET(Portfolio_Math!AA$97,$C$195,0,$C344-$C$196,1))/GEOMEAN(1+OFFSET(Portfolio_Math!$AG$97,$C$195,0,$C344-$C$196,1)), 1+ROW()-ROW(E$197)), NA())</f>
        <v>#N/A</v>
      </c>
      <c r="F344" s="643" t="e">
        <f t="array" aca="1" ref="F344" ca="1">IF(AND(ISNUMBER($C344), F$196), F$195*POWER(GEOMEAN(1+OFFSET(Portfolio_Math!AB$97,$C$195,0,$C344-$C$196,1))/GEOMEAN(1+OFFSET(Portfolio_Math!$AG$97,$C$195,0,$C344-$C$196,1)), 1+ROW()-ROW(F$197)), NA())</f>
        <v>#N/A</v>
      </c>
      <c r="G344" s="643" t="e">
        <f t="array" aca="1" ref="G344" ca="1">IF(AND(ISNUMBER($C344), G$196), G$195*POWER(GEOMEAN(1+OFFSET(Portfolio_Math!AC$97,$C$195,0,$C344-$C$196,1))/GEOMEAN(1+OFFSET(Portfolio_Math!$AG$97,$C$195,0,$C344-$C$196,1)), 1+ROW()-ROW(G$197)), NA())</f>
        <v>#N/A</v>
      </c>
      <c r="H344" s="643" t="e">
        <f t="array" aca="1" ref="H344" ca="1">IF(AND(ISNUMBER($C344), H$196), H$195*POWER(GEOMEAN(1+OFFSET(Portfolio_Math!AD$97,$C$195,0,$C344-$C$196,1))/GEOMEAN(1+OFFSET(Portfolio_Math!$AG$97,$C$195,0,$C344-$C$196,1)), 1+ROW()-ROW(H$197)), NA())</f>
        <v>#N/A</v>
      </c>
      <c r="I344" s="643" t="e">
        <f t="array" aca="1" ref="I344" ca="1">IF(AND(ISNUMBER($C344), I$196), I$195*POWER(GEOMEAN(1+OFFSET(Portfolio_Math!AE$97,$C$195,0,$C344-$C$196,1))/GEOMEAN(1+OFFSET(Portfolio_Math!$AG$97,$C$195,0,$C344-$C$196,1)), 1+ROW()-ROW(I$197)), NA())</f>
        <v>#N/A</v>
      </c>
      <c r="J344" s="642"/>
      <c r="K344" s="643" t="e">
        <f t="array" aca="1" ref="K344" ca="1">IF(AND(ISNUMBER($C344), K$196), K$195*POWER(GEOMEAN(1+OFFSET(Portfolio_Math!AG$97,$C$195,0,$C344-$C$196,1))/GEOMEAN(1+OFFSET(Portfolio_Math!$AG$97,$C$195,0,$C344-$C$196,1)), 1+ROW()-ROW(K$197)), NA())</f>
        <v>#N/A</v>
      </c>
      <c r="O344" s="165" t="e">
        <f t="shared" si="28"/>
        <v>#N/A</v>
      </c>
      <c r="Q344" s="643" t="e">
        <f t="array" aca="1" ref="Q344" ca="1">IF(AND(ISNUMBER($O344), Q$196), Q$195*POWER(GEOMEAN(1+OFFSET(Portfolio_Math!AM$97,$O$195,0,$O344-$O$196,1))/GEOMEAN(1+OFFSET(Portfolio_Math!$AS$97,$O$195,0,$O344-$O$196,1)), 1+ROW()-ROW(Q$197)), NA())</f>
        <v>#N/A</v>
      </c>
      <c r="R344" s="643" t="e">
        <f t="array" aca="1" ref="R344" ca="1">IF(AND(ISNUMBER($O344), R$196), R$195*POWER(GEOMEAN(1+OFFSET(Portfolio_Math!AN$97,$O$195,0,$O344-$O$196,1))/GEOMEAN(1+OFFSET(Portfolio_Math!$AS$97,$O$195,0,$O344-$O$196,1)), 1+ROW()-ROW(R$197)), NA())</f>
        <v>#N/A</v>
      </c>
      <c r="S344" s="643" t="e">
        <f t="array" aca="1" ref="S344" ca="1">IF(AND(ISNUMBER($O344), S$196), S$195*POWER(GEOMEAN(1+OFFSET(Portfolio_Math!AO$97,$O$195,0,$O344-$O$196,1))/GEOMEAN(1+OFFSET(Portfolio_Math!$AS$97,$O$195,0,$O344-$O$196,1)), 1+ROW()-ROW(S$197)), NA())</f>
        <v>#N/A</v>
      </c>
      <c r="T344" s="643" t="e">
        <f t="array" aca="1" ref="T344" ca="1">IF(AND(ISNUMBER($O344), T$196), T$195*POWER(GEOMEAN(1+OFFSET(Portfolio_Math!AP$97,$O$195,0,$O344-$O$196,1))/GEOMEAN(1+OFFSET(Portfolio_Math!$AS$97,$O$195,0,$O344-$O$196,1)), 1+ROW()-ROW(T$197)), NA())</f>
        <v>#N/A</v>
      </c>
      <c r="U344" s="643" t="e">
        <f t="array" aca="1" ref="U344" ca="1">IF(AND(ISNUMBER($O344), U$196), U$195*POWER(GEOMEAN(1+OFFSET(Portfolio_Math!AQ$97,$O$195,0,$O344-$O$196,1))/GEOMEAN(1+OFFSET(Portfolio_Math!$AS$97,$O$195,0,$O344-$O$196,1)), 1+ROW()-ROW(U$197)), NA())</f>
        <v>#N/A</v>
      </c>
      <c r="V344" s="644"/>
      <c r="W344" s="643" t="e">
        <f t="array" aca="1" ref="W344" ca="1">IF(AND(ISNUMBER($O344), W$196), W$195*POWER(GEOMEAN(1+OFFSET(Portfolio_Math!AS$97,$O$195,0,$O344-$O$196,1))/GEOMEAN(1+OFFSET(Portfolio_Math!$AS$97,$O$195,0,$O344-$O$196,1)), 1+ROW()-ROW(W$197)), NA())</f>
        <v>#N/A</v>
      </c>
    </row>
    <row r="345" spans="3:23" ht="13" customHeight="1">
      <c r="O345" s="165"/>
      <c r="Q345" s="164"/>
      <c r="R345" s="164"/>
      <c r="S345" s="164"/>
      <c r="T345" s="164"/>
      <c r="U345" s="164"/>
    </row>
    <row r="346" spans="3:23" ht="13" customHeight="1"/>
    <row r="347" spans="3:23" ht="13" customHeight="1"/>
    <row r="348" spans="3:23" ht="13" customHeight="1"/>
    <row r="349" spans="3:23" ht="13" customHeight="1"/>
    <row r="350" spans="3:23" ht="13" customHeight="1"/>
    <row r="351" spans="3:23" ht="13" customHeight="1"/>
    <row r="352" spans="3:23" ht="13" customHeight="1"/>
    <row r="353" ht="13" customHeight="1"/>
    <row r="354" ht="13" customHeight="1"/>
    <row r="355" ht="13" customHeight="1"/>
    <row r="356" ht="13" customHeight="1"/>
    <row r="357" ht="13" customHeight="1"/>
    <row r="358" ht="13" customHeight="1"/>
    <row r="359" ht="13" customHeight="1"/>
    <row r="360" ht="13" customHeight="1"/>
    <row r="361" ht="13" customHeight="1"/>
    <row r="362" ht="13" customHeight="1"/>
    <row r="363" ht="13" customHeight="1"/>
    <row r="364" ht="13" customHeight="1"/>
    <row r="365" ht="13" customHeight="1"/>
    <row r="366" ht="13" customHeight="1"/>
    <row r="367" ht="13" customHeight="1"/>
    <row r="368" ht="13" customHeight="1"/>
    <row r="369" ht="13" customHeight="1"/>
    <row r="370" ht="13" customHeight="1"/>
    <row r="371" ht="13" customHeight="1"/>
    <row r="372" ht="13" customHeight="1"/>
    <row r="373" ht="13" customHeight="1"/>
    <row r="374" ht="13" customHeight="1"/>
    <row r="375" ht="13" customHeight="1"/>
    <row r="376" ht="13" customHeight="1"/>
    <row r="377" ht="13" customHeight="1"/>
    <row r="378" ht="13" customHeight="1"/>
    <row r="379" ht="13" customHeight="1"/>
    <row r="380" ht="13" customHeight="1"/>
    <row r="381" ht="13" customHeight="1"/>
    <row r="382" ht="13" customHeight="1"/>
    <row r="383" ht="13" customHeight="1"/>
    <row r="384" ht="13" customHeight="1"/>
    <row r="385" ht="13" customHeight="1"/>
    <row r="386" ht="13" customHeight="1"/>
    <row r="387" ht="13" customHeight="1"/>
    <row r="388" ht="13" customHeight="1"/>
    <row r="389" ht="13" customHeight="1"/>
    <row r="390" ht="13" customHeight="1"/>
    <row r="391" ht="13" customHeight="1"/>
    <row r="392" ht="13" customHeight="1"/>
    <row r="393" ht="13" customHeight="1"/>
    <row r="394" ht="13" customHeight="1"/>
    <row r="395" ht="13" customHeight="1"/>
    <row r="396" ht="13" customHeight="1"/>
    <row r="397" ht="13" customHeight="1"/>
    <row r="398" ht="13" customHeight="1"/>
    <row r="399" ht="13" customHeight="1"/>
    <row r="400" ht="13" customHeight="1"/>
    <row r="401" ht="13" customHeight="1"/>
    <row r="402" ht="13" customHeight="1"/>
    <row r="403" ht="13" customHeight="1"/>
    <row r="404" ht="13" customHeight="1"/>
    <row r="405" ht="13" customHeight="1"/>
    <row r="406" ht="13" customHeight="1"/>
    <row r="407" ht="13" customHeight="1"/>
    <row r="408" ht="13" customHeight="1"/>
    <row r="409" ht="13" customHeight="1"/>
    <row r="410" ht="13" customHeight="1"/>
    <row r="411" ht="13" customHeight="1"/>
    <row r="412" ht="13" customHeight="1"/>
    <row r="413" ht="13" customHeight="1"/>
    <row r="414" ht="13" customHeight="1"/>
    <row r="415" ht="13" customHeight="1"/>
    <row r="416" ht="13" customHeight="1"/>
    <row r="417" ht="13" customHeight="1"/>
    <row r="418" ht="13" customHeight="1"/>
    <row r="419" ht="13" customHeight="1"/>
    <row r="420" ht="13" customHeight="1"/>
    <row r="421" ht="13" customHeight="1"/>
    <row r="422" ht="13" customHeight="1"/>
    <row r="423" ht="13" customHeight="1"/>
    <row r="424" ht="13" customHeight="1"/>
    <row r="425" ht="13" customHeight="1"/>
    <row r="426" ht="13" customHeight="1"/>
    <row r="427" ht="13" customHeight="1"/>
    <row r="428" ht="13" customHeight="1"/>
    <row r="429" ht="13" customHeight="1"/>
    <row r="430" ht="13" customHeight="1"/>
    <row r="431" ht="13" customHeight="1"/>
    <row r="432" ht="13" customHeight="1"/>
    <row r="433" ht="13" customHeight="1"/>
    <row r="434" ht="13" customHeight="1"/>
    <row r="435" ht="13" customHeight="1"/>
    <row r="436" ht="13" customHeight="1"/>
    <row r="437" ht="13" customHeight="1"/>
    <row r="438" ht="13" customHeight="1"/>
    <row r="439" ht="13" customHeight="1"/>
    <row r="440" ht="13" customHeight="1"/>
    <row r="441" ht="13" customHeight="1"/>
    <row r="442" ht="13" customHeight="1"/>
    <row r="443" ht="13" customHeight="1"/>
    <row r="444" ht="13" customHeight="1"/>
    <row r="445" ht="13" customHeight="1"/>
    <row r="446" ht="13" customHeight="1"/>
    <row r="447" ht="13" customHeight="1"/>
    <row r="448" ht="13" customHeight="1"/>
    <row r="449" ht="13" customHeight="1"/>
    <row r="450" ht="13" customHeight="1"/>
    <row r="451" ht="13" customHeight="1"/>
    <row r="452" ht="13" customHeight="1"/>
    <row r="453" ht="13" customHeight="1"/>
    <row r="454" ht="13" customHeight="1"/>
    <row r="455" ht="13" customHeight="1"/>
    <row r="456" ht="13" customHeight="1"/>
    <row r="457" ht="13" customHeight="1"/>
    <row r="458" ht="13" customHeight="1"/>
    <row r="459" ht="13" customHeight="1"/>
    <row r="460" ht="13" customHeight="1"/>
    <row r="461" ht="13" customHeight="1"/>
    <row r="462" ht="13" customHeight="1"/>
    <row r="463" ht="13" customHeight="1"/>
    <row r="464" ht="13" customHeight="1"/>
    <row r="465" ht="13" customHeight="1"/>
    <row r="466" ht="13" customHeight="1"/>
    <row r="467" ht="13" customHeight="1"/>
    <row r="468" ht="13" customHeight="1"/>
    <row r="469" ht="13" customHeight="1"/>
    <row r="470" ht="13" customHeight="1"/>
    <row r="471" ht="13" customHeight="1"/>
    <row r="472" ht="13" customHeight="1"/>
    <row r="473" ht="13" customHeight="1"/>
    <row r="474" ht="13" customHeight="1"/>
    <row r="475" ht="13" customHeight="1"/>
    <row r="476" ht="13" customHeight="1"/>
    <row r="477" ht="13" customHeight="1"/>
    <row r="478" ht="13" customHeight="1"/>
    <row r="479" ht="13" customHeight="1"/>
    <row r="480" ht="13" customHeight="1"/>
    <row r="481" ht="13" customHeight="1"/>
    <row r="482" ht="13" customHeight="1"/>
    <row r="483" ht="13" customHeight="1"/>
    <row r="484" ht="13" customHeight="1"/>
    <row r="485" ht="13" customHeight="1"/>
    <row r="486" ht="13" customHeight="1"/>
    <row r="487" ht="13" customHeight="1"/>
    <row r="488" ht="13" customHeight="1"/>
    <row r="489" ht="13" customHeight="1"/>
    <row r="490" ht="13" customHeight="1"/>
    <row r="491" ht="13" customHeight="1"/>
    <row r="492" ht="13" customHeight="1"/>
    <row r="493" ht="13" customHeight="1"/>
    <row r="494" ht="13" customHeight="1"/>
    <row r="495" ht="13" customHeight="1"/>
    <row r="496" ht="13" customHeight="1"/>
    <row r="497" ht="13" customHeight="1"/>
    <row r="498" ht="13" customHeight="1"/>
    <row r="499" ht="13" customHeight="1"/>
    <row r="500" ht="13" customHeight="1"/>
  </sheetData>
  <sheetProtection selectLockedCells="1" selectUnlockedCells="1"/>
  <mergeCells count="2">
    <mergeCell ref="E124:F124"/>
    <mergeCell ref="Q124:R124"/>
  </mergeCells>
  <conditionalFormatting sqref="E82:I82">
    <cfRule type="expression" dxfId="55" priority="150">
      <formula>(E82&lt;&gt;100%)</formula>
    </cfRule>
  </conditionalFormatting>
  <conditionalFormatting sqref="K82">
    <cfRule type="expression" dxfId="54" priority="149">
      <formula>(K82&lt;&gt;100%)</formula>
    </cfRule>
  </conditionalFormatting>
  <conditionalFormatting sqref="Q82:U82">
    <cfRule type="expression" dxfId="53" priority="148">
      <formula>(Q82&lt;&gt;100%)</formula>
    </cfRule>
  </conditionalFormatting>
  <conditionalFormatting sqref="W82">
    <cfRule type="expression" dxfId="52" priority="147">
      <formula>(W82&lt;&gt;100%)</formula>
    </cfRule>
  </conditionalFormatting>
  <conditionalFormatting sqref="P5:P81">
    <cfRule type="expression" dxfId="51" priority="1038">
      <formula>AND(SUM($Q5:$W5)&gt;0, P5&gt;MIN($Q$85:$W$85))</formula>
    </cfRule>
  </conditionalFormatting>
  <conditionalFormatting sqref="D5:D81">
    <cfRule type="expression" dxfId="50" priority="1039">
      <formula>AND(SUM($E5:$K5)&gt;0, D5&gt;MIN($E$85:$K$85))</formula>
    </cfRule>
  </conditionalFormatting>
  <conditionalFormatting sqref="E94:I94">
    <cfRule type="colorScale" priority="146">
      <colorScale>
        <cfvo type="min"/>
        <cfvo type="max"/>
        <color theme="9" tint="0.79998168889431442"/>
        <color rgb="FFCCFFCC"/>
      </colorScale>
    </cfRule>
  </conditionalFormatting>
  <conditionalFormatting sqref="E95:I95">
    <cfRule type="colorScale" priority="145">
      <colorScale>
        <cfvo type="min"/>
        <cfvo type="max"/>
        <color theme="9" tint="0.79998168889431442"/>
        <color rgb="FFCCFFCC"/>
      </colorScale>
    </cfRule>
  </conditionalFormatting>
  <conditionalFormatting sqref="E96:I96">
    <cfRule type="colorScale" priority="144">
      <colorScale>
        <cfvo type="min"/>
        <cfvo type="max"/>
        <color theme="9" tint="0.79998168889431442"/>
        <color rgb="FFCCFFCC"/>
      </colorScale>
    </cfRule>
  </conditionalFormatting>
  <conditionalFormatting sqref="E99:I99">
    <cfRule type="colorScale" priority="143">
      <colorScale>
        <cfvo type="min"/>
        <cfvo type="max"/>
        <color rgb="FFCCFFCC"/>
        <color theme="9" tint="0.79998168889431442"/>
      </colorScale>
    </cfRule>
  </conditionalFormatting>
  <conditionalFormatting sqref="E101:I101">
    <cfRule type="colorScale" priority="142">
      <colorScale>
        <cfvo type="min"/>
        <cfvo type="max"/>
        <color rgb="FFCCFFCC"/>
        <color theme="9" tint="0.79998168889431442"/>
      </colorScale>
    </cfRule>
  </conditionalFormatting>
  <conditionalFormatting sqref="E102:I102">
    <cfRule type="colorScale" priority="141">
      <colorScale>
        <cfvo type="min"/>
        <cfvo type="max"/>
        <color theme="9" tint="0.79998168889431442"/>
        <color rgb="FFCCFFCC"/>
      </colorScale>
    </cfRule>
  </conditionalFormatting>
  <conditionalFormatting sqref="E103:I103">
    <cfRule type="colorScale" priority="140">
      <colorScale>
        <cfvo type="min"/>
        <cfvo type="max"/>
        <color rgb="FFCCFFCC"/>
        <color theme="9" tint="0.79998168889431442"/>
      </colorScale>
    </cfRule>
  </conditionalFormatting>
  <conditionalFormatting sqref="E104:I104">
    <cfRule type="colorScale" priority="139">
      <colorScale>
        <cfvo type="min"/>
        <cfvo type="max"/>
        <color rgb="FFCCFFCC"/>
        <color theme="9" tint="0.79998168889431442"/>
      </colorScale>
    </cfRule>
  </conditionalFormatting>
  <conditionalFormatting sqref="E108:I108">
    <cfRule type="colorScale" priority="138">
      <colorScale>
        <cfvo type="min"/>
        <cfvo type="max"/>
        <color theme="9" tint="0.79998168889431442"/>
        <color rgb="FFCCFFCC"/>
      </colorScale>
    </cfRule>
  </conditionalFormatting>
  <conditionalFormatting sqref="E109:I109">
    <cfRule type="colorScale" priority="137">
      <colorScale>
        <cfvo type="min"/>
        <cfvo type="max"/>
        <color theme="9" tint="0.79998168889431442"/>
        <color rgb="FFCCFFCC"/>
      </colorScale>
    </cfRule>
  </conditionalFormatting>
  <conditionalFormatting sqref="E116:I116">
    <cfRule type="colorScale" priority="136">
      <colorScale>
        <cfvo type="min"/>
        <cfvo type="max"/>
        <color theme="9" tint="0.79998168889431442"/>
        <color rgb="FFCCFFCC"/>
      </colorScale>
    </cfRule>
  </conditionalFormatting>
  <conditionalFormatting sqref="E117:I117">
    <cfRule type="colorScale" priority="135">
      <colorScale>
        <cfvo type="min"/>
        <cfvo type="max"/>
        <color theme="9" tint="0.79998168889431442"/>
        <color rgb="FFCCFFCC"/>
      </colorScale>
    </cfRule>
  </conditionalFormatting>
  <conditionalFormatting sqref="E118:I118">
    <cfRule type="colorScale" priority="134">
      <colorScale>
        <cfvo type="min"/>
        <cfvo type="max"/>
        <color theme="9" tint="0.79998168889431442"/>
        <color rgb="FFCCFFCC"/>
      </colorScale>
    </cfRule>
  </conditionalFormatting>
  <conditionalFormatting sqref="E110:I110">
    <cfRule type="colorScale" priority="107">
      <colorScale>
        <cfvo type="min"/>
        <cfvo type="max"/>
        <color theme="9" tint="0.79998168889431442"/>
        <color rgb="FFCCFFCC"/>
      </colorScale>
    </cfRule>
  </conditionalFormatting>
  <conditionalFormatting sqref="E97:I97">
    <cfRule type="colorScale" priority="95">
      <colorScale>
        <cfvo type="min"/>
        <cfvo type="max"/>
        <color theme="9" tint="0.79998168889431442"/>
        <color rgb="FFCCFFCC"/>
      </colorScale>
    </cfRule>
  </conditionalFormatting>
  <conditionalFormatting sqref="E100:I100">
    <cfRule type="colorScale" priority="43">
      <colorScale>
        <cfvo type="min"/>
        <cfvo type="max"/>
        <color rgb="FFCCFFCC"/>
        <color theme="9" tint="0.79998168889431442"/>
      </colorScale>
    </cfRule>
  </conditionalFormatting>
  <conditionalFormatting sqref="Q100:U100">
    <cfRule type="colorScale" priority="26">
      <colorScale>
        <cfvo type="min"/>
        <cfvo type="max"/>
        <color rgb="FFCCFFCC"/>
        <color theme="9" tint="0.79998168889431442"/>
      </colorScale>
    </cfRule>
  </conditionalFormatting>
  <conditionalFormatting sqref="Q94:U94">
    <cfRule type="colorScale" priority="41">
      <colorScale>
        <cfvo type="min"/>
        <cfvo type="max"/>
        <color theme="9" tint="0.79998168889431442"/>
        <color rgb="FFCCFFCC"/>
      </colorScale>
    </cfRule>
  </conditionalFormatting>
  <conditionalFormatting sqref="Q95:U95">
    <cfRule type="colorScale" priority="40">
      <colorScale>
        <cfvo type="min"/>
        <cfvo type="max"/>
        <color theme="9" tint="0.79998168889431442"/>
        <color rgb="FFCCFFCC"/>
      </colorScale>
    </cfRule>
  </conditionalFormatting>
  <conditionalFormatting sqref="Q96:U96">
    <cfRule type="colorScale" priority="39">
      <colorScale>
        <cfvo type="min"/>
        <cfvo type="max"/>
        <color theme="9" tint="0.79998168889431442"/>
        <color rgb="FFCCFFCC"/>
      </colorScale>
    </cfRule>
  </conditionalFormatting>
  <conditionalFormatting sqref="Q99:U99">
    <cfRule type="colorScale" priority="38">
      <colorScale>
        <cfvo type="min"/>
        <cfvo type="max"/>
        <color rgb="FFCCFFCC"/>
        <color theme="9" tint="0.79998168889431442"/>
      </colorScale>
    </cfRule>
  </conditionalFormatting>
  <conditionalFormatting sqref="Q103:U103">
    <cfRule type="colorScale" priority="35">
      <colorScale>
        <cfvo type="min"/>
        <cfvo type="max"/>
        <color rgb="FFCCFFCC"/>
        <color theme="9" tint="0.79998168889431442"/>
      </colorScale>
    </cfRule>
  </conditionalFormatting>
  <conditionalFormatting sqref="Q104:U104">
    <cfRule type="colorScale" priority="34">
      <colorScale>
        <cfvo type="min"/>
        <cfvo type="max"/>
        <color rgb="FFCCFFCC"/>
        <color theme="9" tint="0.79998168889431442"/>
      </colorScale>
    </cfRule>
  </conditionalFormatting>
  <conditionalFormatting sqref="Q108:U108">
    <cfRule type="colorScale" priority="33">
      <colorScale>
        <cfvo type="min"/>
        <cfvo type="max"/>
        <color theme="9" tint="0.79998168889431442"/>
        <color rgb="FFCCFFCC"/>
      </colorScale>
    </cfRule>
  </conditionalFormatting>
  <conditionalFormatting sqref="Q109:U109">
    <cfRule type="colorScale" priority="32">
      <colorScale>
        <cfvo type="min"/>
        <cfvo type="max"/>
        <color theme="9" tint="0.79998168889431442"/>
        <color rgb="FFCCFFCC"/>
      </colorScale>
    </cfRule>
  </conditionalFormatting>
  <conditionalFormatting sqref="Q116:U116">
    <cfRule type="colorScale" priority="31">
      <colorScale>
        <cfvo type="min"/>
        <cfvo type="max"/>
        <color theme="9" tint="0.79998168889431442"/>
        <color rgb="FFCCFFCC"/>
      </colorScale>
    </cfRule>
  </conditionalFormatting>
  <conditionalFormatting sqref="Q117:U117">
    <cfRule type="colorScale" priority="30">
      <colorScale>
        <cfvo type="min"/>
        <cfvo type="max"/>
        <color theme="9" tint="0.79998168889431442"/>
        <color rgb="FFCCFFCC"/>
      </colorScale>
    </cfRule>
  </conditionalFormatting>
  <conditionalFormatting sqref="Q118:U118">
    <cfRule type="colorScale" priority="29">
      <colorScale>
        <cfvo type="min"/>
        <cfvo type="max"/>
        <color theme="9" tint="0.79998168889431442"/>
        <color rgb="FFCCFFCC"/>
      </colorScale>
    </cfRule>
  </conditionalFormatting>
  <conditionalFormatting sqref="Q110:U110">
    <cfRule type="colorScale" priority="28">
      <colorScale>
        <cfvo type="min"/>
        <cfvo type="max"/>
        <color theme="9" tint="0.79998168889431442"/>
        <color rgb="FFCCFFCC"/>
      </colorScale>
    </cfRule>
  </conditionalFormatting>
  <conditionalFormatting sqref="Q101:U101">
    <cfRule type="colorScale" priority="24">
      <colorScale>
        <cfvo type="min"/>
        <cfvo type="max"/>
        <color rgb="FFCCFFCC"/>
        <color theme="9" tint="0.79998168889431442"/>
      </colorScale>
    </cfRule>
  </conditionalFormatting>
  <conditionalFormatting sqref="Q102:U102">
    <cfRule type="colorScale" priority="23">
      <colorScale>
        <cfvo type="min"/>
        <cfvo type="max"/>
        <color theme="9" tint="0.79998168889431442"/>
        <color rgb="FFCCFFCC"/>
      </colorScale>
    </cfRule>
  </conditionalFormatting>
  <conditionalFormatting sqref="E112:I112">
    <cfRule type="colorScale" priority="22">
      <colorScale>
        <cfvo type="min"/>
        <cfvo type="max"/>
        <color rgb="FFCCFFCC"/>
        <color theme="9" tint="0.79998168889431442"/>
      </colorScale>
    </cfRule>
  </conditionalFormatting>
  <conditionalFormatting sqref="E113:I113">
    <cfRule type="colorScale" priority="21">
      <colorScale>
        <cfvo type="min"/>
        <cfvo type="max"/>
        <color rgb="FFCCFFCC"/>
        <color theme="9" tint="0.79998168889431442"/>
      </colorScale>
    </cfRule>
  </conditionalFormatting>
  <conditionalFormatting sqref="E114:I114">
    <cfRule type="colorScale" priority="20">
      <colorScale>
        <cfvo type="min"/>
        <cfvo type="max"/>
        <color rgb="FFCCFFCC"/>
        <color theme="9" tint="0.79998168889431442"/>
      </colorScale>
    </cfRule>
  </conditionalFormatting>
  <conditionalFormatting sqref="Q112:U112">
    <cfRule type="colorScale" priority="19">
      <colorScale>
        <cfvo type="min"/>
        <cfvo type="max"/>
        <color rgb="FFCCFFCC"/>
        <color theme="9" tint="0.79998168889431442"/>
      </colorScale>
    </cfRule>
  </conditionalFormatting>
  <conditionalFormatting sqref="Q113:U113">
    <cfRule type="colorScale" priority="18">
      <colorScale>
        <cfvo type="min"/>
        <cfvo type="max"/>
        <color rgb="FFCCFFCC"/>
        <color theme="9" tint="0.79998168889431442"/>
      </colorScale>
    </cfRule>
  </conditionalFormatting>
  <conditionalFormatting sqref="Q114:U114">
    <cfRule type="colorScale" priority="17">
      <colorScale>
        <cfvo type="min"/>
        <cfvo type="max"/>
        <color rgb="FFCCFFCC"/>
        <color theme="9" tint="0.79998168889431442"/>
      </colorScale>
    </cfRule>
  </conditionalFormatting>
  <conditionalFormatting sqref="E105:I105">
    <cfRule type="colorScale" priority="11">
      <colorScale>
        <cfvo type="min"/>
        <cfvo type="max"/>
        <color theme="9" tint="0.79998168889431442"/>
        <color rgb="FFCCFFCC"/>
      </colorScale>
    </cfRule>
  </conditionalFormatting>
  <conditionalFormatting sqref="Q105:U105">
    <cfRule type="colorScale" priority="9">
      <colorScale>
        <cfvo type="min"/>
        <cfvo type="max"/>
        <color theme="9" tint="0.79998168889431442"/>
        <color rgb="FFCCFFCC"/>
      </colorScale>
    </cfRule>
  </conditionalFormatting>
  <conditionalFormatting sqref="E106:I106">
    <cfRule type="colorScale" priority="8">
      <colorScale>
        <cfvo type="min"/>
        <cfvo type="max"/>
        <color theme="9" tint="0.79998168889431442"/>
        <color rgb="FFCCFFCC"/>
      </colorScale>
    </cfRule>
  </conditionalFormatting>
  <conditionalFormatting sqref="Q97:U97">
    <cfRule type="colorScale" priority="3">
      <colorScale>
        <cfvo type="min"/>
        <cfvo type="max"/>
        <color theme="9" tint="0.79998168889431442"/>
        <color rgb="FFCCFFCC"/>
      </colorScale>
    </cfRule>
  </conditionalFormatting>
  <conditionalFormatting sqref="Q106:U106">
    <cfRule type="colorScale" priority="1">
      <colorScale>
        <cfvo type="min"/>
        <cfvo type="max"/>
        <color theme="9" tint="0.79998168889431442"/>
        <color rgb="FFCCFFCC"/>
      </colorScale>
    </cfRule>
  </conditionalFormatting>
  <dataValidations count="2">
    <dataValidation type="list" allowBlank="1" showInputMessage="1" showErrorMessage="1" sqref="E155:I155 Q155:U155">
      <formula1>$K$190:$K$191</formula1>
    </dataValidation>
    <dataValidation type="list" allowBlank="1" showErrorMessage="1" sqref="Q124:R124 E124:F124">
      <formula1>$B$99:$B$106</formula1>
    </dataValidation>
  </dataValidations>
  <pageMargins left="0.74791666666666667" right="0.74791666666666667" top="0.98402777777777772" bottom="0.98402777777777772" header="0.51180555555555551" footer="0.51180555555555551"/>
  <pageSetup firstPageNumber="0" orientation="portrait" horizontalDpi="300" verticalDpi="300"/>
  <ignoredErrors>
    <ignoredError sqref="E198:J344 P5 D5 E82:K82 Q82:W82 C191 O191 W197:W344" emptyCellReference="1"/>
    <ignoredError sqref="P191" evalError="1"/>
  </ignoredErrors>
  <drawing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499"/>
  <sheetViews>
    <sheetView zoomScale="90" zoomScaleNormal="90" zoomScalePageLayoutView="90" workbookViewId="0">
      <selection activeCell="B3" sqref="B3"/>
    </sheetView>
  </sheetViews>
  <sheetFormatPr baseColWidth="10" defaultColWidth="8.83203125" defaultRowHeight="12" x14ac:dyDescent="0"/>
  <cols>
    <col min="1" max="1" width="2.1640625" customWidth="1"/>
    <col min="2" max="2" width="27.6640625" customWidth="1"/>
    <col min="3" max="3" width="9.6640625" style="42" customWidth="1"/>
    <col min="4" max="4" width="8" customWidth="1"/>
    <col min="5" max="5" width="12.6640625" customWidth="1"/>
    <col min="6" max="6" width="9.1640625" bestFit="1" customWidth="1"/>
    <col min="7" max="7" width="8.5" customWidth="1"/>
    <col min="8" max="8" width="9.1640625" bestFit="1" customWidth="1"/>
    <col min="9" max="22" width="8.6640625" customWidth="1"/>
    <col min="23" max="23" width="10" customWidth="1"/>
    <col min="24" max="29" width="8.6640625" customWidth="1"/>
    <col min="30" max="30" width="3.33203125" customWidth="1"/>
  </cols>
  <sheetData>
    <row r="1" spans="2:29" ht="13" customHeight="1">
      <c r="B1" s="563" t="str">
        <f>"To compare portfolios, enter fund allocations here"</f>
        <v>To compare portfolios, enter fund allocations here</v>
      </c>
      <c r="C1" s="252"/>
      <c r="D1" s="563"/>
      <c r="E1" s="563"/>
      <c r="F1" s="563"/>
      <c r="G1" s="563"/>
      <c r="H1" s="563"/>
    </row>
    <row r="2" spans="2:29" ht="13" customHeight="1" thickBot="1">
      <c r="C2" s="92"/>
      <c r="E2" s="563"/>
    </row>
    <row r="3" spans="2:29" s="518" customFormat="1" ht="46" customHeight="1" thickTop="1" thickBot="1">
      <c r="B3" s="36" t="s">
        <v>971</v>
      </c>
      <c r="C3" s="155"/>
      <c r="E3" s="568" t="s">
        <v>179</v>
      </c>
      <c r="F3" s="568" t="s">
        <v>180</v>
      </c>
      <c r="G3" s="569" t="s">
        <v>341</v>
      </c>
      <c r="H3" s="568" t="s">
        <v>989</v>
      </c>
      <c r="I3" s="568" t="s">
        <v>990</v>
      </c>
      <c r="J3" s="568" t="s">
        <v>181</v>
      </c>
      <c r="K3" s="568" t="s">
        <v>991</v>
      </c>
      <c r="L3" s="568" t="s">
        <v>992</v>
      </c>
      <c r="M3" s="569" t="s">
        <v>833</v>
      </c>
      <c r="N3" s="568" t="s">
        <v>182</v>
      </c>
      <c r="O3" s="568" t="s">
        <v>993</v>
      </c>
      <c r="P3" s="568" t="s">
        <v>994</v>
      </c>
      <c r="Q3" s="568" t="s">
        <v>995</v>
      </c>
      <c r="R3" s="568" t="s">
        <v>996</v>
      </c>
      <c r="S3" s="568" t="s">
        <v>986</v>
      </c>
      <c r="T3" s="568" t="s">
        <v>979</v>
      </c>
      <c r="U3" s="568" t="s">
        <v>997</v>
      </c>
      <c r="V3" s="568" t="s">
        <v>848</v>
      </c>
      <c r="W3" s="568" t="s">
        <v>168</v>
      </c>
      <c r="X3" s="568" t="s">
        <v>170</v>
      </c>
      <c r="Y3" s="568" t="s">
        <v>172</v>
      </c>
      <c r="Z3" s="568" t="s">
        <v>174</v>
      </c>
      <c r="AA3" s="568" t="s">
        <v>998</v>
      </c>
      <c r="AB3" s="568" t="s">
        <v>999</v>
      </c>
      <c r="AC3" s="568" t="s">
        <v>1000</v>
      </c>
    </row>
    <row r="4" spans="2:29" s="518" customFormat="1" ht="13" customHeight="1" thickTop="1" thickBot="1">
      <c r="C4" s="155"/>
      <c r="D4" s="567" t="s">
        <v>346</v>
      </c>
      <c r="E4" s="570" t="s">
        <v>145</v>
      </c>
      <c r="F4" s="570" t="s">
        <v>146</v>
      </c>
      <c r="G4" s="570" t="s">
        <v>147</v>
      </c>
      <c r="H4" s="570" t="s">
        <v>148</v>
      </c>
      <c r="I4" s="570" t="s">
        <v>149</v>
      </c>
      <c r="J4" s="570" t="s">
        <v>155</v>
      </c>
      <c r="K4" s="570" t="s">
        <v>156</v>
      </c>
      <c r="L4" s="570" t="s">
        <v>157</v>
      </c>
      <c r="M4" s="570" t="s">
        <v>158</v>
      </c>
      <c r="N4" s="570" t="s">
        <v>159</v>
      </c>
      <c r="O4" s="570" t="s">
        <v>160</v>
      </c>
      <c r="P4" s="570" t="s">
        <v>161</v>
      </c>
      <c r="Q4" s="570" t="s">
        <v>162</v>
      </c>
      <c r="R4" s="570" t="s">
        <v>163</v>
      </c>
      <c r="S4" s="570" t="s">
        <v>164</v>
      </c>
      <c r="T4" s="570" t="s">
        <v>165</v>
      </c>
      <c r="U4" s="570" t="s">
        <v>166</v>
      </c>
      <c r="V4" s="570" t="s">
        <v>167</v>
      </c>
      <c r="W4" s="570" t="s">
        <v>169</v>
      </c>
      <c r="X4" s="570" t="s">
        <v>171</v>
      </c>
      <c r="Y4" s="570" t="s">
        <v>173</v>
      </c>
      <c r="Z4" s="570" t="s">
        <v>175</v>
      </c>
      <c r="AA4" s="570" t="s">
        <v>176</v>
      </c>
      <c r="AB4" s="570" t="s">
        <v>177</v>
      </c>
      <c r="AC4" s="571" t="s">
        <v>178</v>
      </c>
    </row>
    <row r="5" spans="2:29" ht="13" customHeight="1">
      <c r="B5" s="23" t="str">
        <f>Data_TR_USD!$CC8</f>
        <v>Total US Market - TSM</v>
      </c>
      <c r="C5" s="468" t="str">
        <f>Data_TR_USD!$CB8</f>
        <v>VTSMX</v>
      </c>
      <c r="D5" s="498">
        <f t="array" ref="D5:D81">IF(TRANSPOSE(Data_TR_USD!$B5:$BZ5)="", "", TRANSPOSE(Data_TR_USD!$B5:$BZ5))</f>
        <v>1871</v>
      </c>
      <c r="E5" s="490"/>
      <c r="F5" s="38"/>
      <c r="G5" s="38">
        <v>0.4</v>
      </c>
      <c r="H5" s="38">
        <v>0.5</v>
      </c>
      <c r="I5" s="38">
        <v>0.5</v>
      </c>
      <c r="J5" s="38">
        <v>0.48</v>
      </c>
      <c r="K5" s="38"/>
      <c r="L5" s="38"/>
      <c r="M5" s="38">
        <v>0.2</v>
      </c>
      <c r="N5" s="38">
        <v>0.7</v>
      </c>
      <c r="O5" s="38">
        <v>0.05</v>
      </c>
      <c r="P5" s="38"/>
      <c r="Q5" s="38"/>
      <c r="R5" s="38">
        <v>0.3</v>
      </c>
      <c r="S5" s="38">
        <v>0.6</v>
      </c>
      <c r="T5" s="38">
        <v>0.6</v>
      </c>
      <c r="U5" s="38"/>
      <c r="V5" s="38">
        <v>0.5</v>
      </c>
      <c r="W5" s="38">
        <v>0.34</v>
      </c>
      <c r="X5" s="38">
        <v>0.25</v>
      </c>
      <c r="Y5" s="38">
        <v>0.2</v>
      </c>
      <c r="Z5" s="38">
        <f>1/6</f>
        <v>0.16666666666666666</v>
      </c>
      <c r="AA5" s="38">
        <v>0.25</v>
      </c>
      <c r="AB5" s="38"/>
      <c r="AC5" s="38"/>
    </row>
    <row r="6" spans="2:29" ht="13" customHeight="1">
      <c r="B6" s="24" t="str">
        <f>Data_TR_USD!$CC9</f>
        <v>Large Cap Value - LCV</v>
      </c>
      <c r="C6" s="469" t="str">
        <f>Data_TR_USD!$CB9</f>
        <v>VIVAX</v>
      </c>
      <c r="D6" s="491">
        <v>1927</v>
      </c>
      <c r="E6" s="459"/>
      <c r="F6" s="39"/>
      <c r="G6" s="39"/>
      <c r="H6" s="39"/>
      <c r="I6" s="39"/>
      <c r="J6" s="39"/>
      <c r="K6" s="39">
        <v>0.1</v>
      </c>
      <c r="L6" s="39"/>
      <c r="M6" s="39"/>
      <c r="N6" s="39"/>
      <c r="O6" s="39"/>
      <c r="P6" s="39">
        <v>0.1</v>
      </c>
      <c r="Q6" s="39">
        <v>0.06</v>
      </c>
      <c r="R6" s="39"/>
      <c r="S6" s="39"/>
      <c r="T6" s="39"/>
      <c r="U6" s="39">
        <v>9.2499999999999999E-2</v>
      </c>
      <c r="V6" s="39"/>
      <c r="W6" s="39"/>
      <c r="X6" s="39"/>
      <c r="Y6" s="39"/>
      <c r="Z6" s="39"/>
      <c r="AA6" s="39"/>
      <c r="AB6" s="39">
        <v>0.15</v>
      </c>
      <c r="AC6" s="39"/>
    </row>
    <row r="7" spans="2:29" ht="13" customHeight="1">
      <c r="B7" s="24" t="str">
        <f>Data_TR_USD!$CC10</f>
        <v>Large Cap Blend - LCB (S&amp;P 500)</v>
      </c>
      <c r="C7" s="469" t="str">
        <f>Data_TR_USD!$CB10</f>
        <v>VFINX</v>
      </c>
      <c r="D7" s="491">
        <v>1871</v>
      </c>
      <c r="E7" s="459"/>
      <c r="F7" s="39"/>
      <c r="G7" s="39"/>
      <c r="H7" s="39"/>
      <c r="I7" s="39"/>
      <c r="J7" s="39"/>
      <c r="K7" s="39">
        <v>0.15</v>
      </c>
      <c r="L7" s="39">
        <v>0.25</v>
      </c>
      <c r="M7" s="39"/>
      <c r="N7" s="39"/>
      <c r="O7" s="39">
        <v>0.15</v>
      </c>
      <c r="P7" s="39">
        <v>0.1</v>
      </c>
      <c r="Q7" s="39">
        <v>0.06</v>
      </c>
      <c r="R7" s="39"/>
      <c r="S7" s="39"/>
      <c r="T7" s="39"/>
      <c r="U7" s="39">
        <v>6.25E-2</v>
      </c>
      <c r="V7" s="39"/>
      <c r="W7" s="39"/>
      <c r="X7" s="39"/>
      <c r="Y7" s="39"/>
      <c r="Z7" s="39"/>
      <c r="AA7" s="39"/>
      <c r="AB7" s="39"/>
      <c r="AC7" s="39"/>
    </row>
    <row r="8" spans="2:29" ht="13" customHeight="1">
      <c r="B8" s="24" t="str">
        <f>Data_TR_USD!$CC11</f>
        <v>Large Cap Growth - LCG</v>
      </c>
      <c r="C8" s="469" t="str">
        <f>Data_TR_USD!$CB11</f>
        <v>VIGRX</v>
      </c>
      <c r="D8" s="491">
        <v>1927</v>
      </c>
      <c r="E8" s="459"/>
      <c r="F8" s="39"/>
      <c r="G8" s="39"/>
      <c r="H8" s="39"/>
      <c r="I8" s="39"/>
      <c r="J8" s="39"/>
      <c r="K8" s="39"/>
      <c r="L8" s="39"/>
      <c r="M8" s="39"/>
      <c r="N8" s="39"/>
      <c r="O8" s="39"/>
      <c r="P8" s="39"/>
      <c r="Q8" s="39"/>
      <c r="R8" s="39"/>
      <c r="S8" s="39"/>
      <c r="T8" s="39"/>
      <c r="U8" s="39"/>
      <c r="V8" s="39"/>
      <c r="W8" s="39"/>
      <c r="X8" s="39"/>
      <c r="Y8" s="39"/>
      <c r="Z8" s="39"/>
      <c r="AA8" s="39"/>
      <c r="AB8" s="39"/>
      <c r="AC8" s="39"/>
    </row>
    <row r="9" spans="2:29" ht="13" customHeight="1">
      <c r="B9" s="185" t="str">
        <f>Data_TR_USD!$CC12</f>
        <v>Mid-Cap Value - MCV</v>
      </c>
      <c r="C9" s="469" t="str">
        <f>Data_TR_USD!$CB12</f>
        <v>VMVIX</v>
      </c>
      <c r="D9" s="491">
        <v>1927</v>
      </c>
      <c r="E9" s="459"/>
      <c r="F9" s="39"/>
      <c r="G9" s="39"/>
      <c r="H9" s="39"/>
      <c r="I9" s="39"/>
      <c r="J9" s="39"/>
      <c r="K9" s="39"/>
      <c r="L9" s="39"/>
      <c r="M9" s="39">
        <v>0.1</v>
      </c>
      <c r="N9" s="39"/>
      <c r="O9" s="39"/>
      <c r="P9" s="39"/>
      <c r="Q9" s="39"/>
      <c r="R9" s="39"/>
      <c r="S9" s="39"/>
      <c r="T9" s="39"/>
      <c r="U9" s="39"/>
      <c r="V9" s="39"/>
      <c r="W9" s="39"/>
      <c r="X9" s="39"/>
      <c r="Y9" s="39"/>
      <c r="Z9" s="39"/>
      <c r="AA9" s="39"/>
      <c r="AB9" s="39"/>
      <c r="AC9" s="39"/>
    </row>
    <row r="10" spans="2:29" ht="13" customHeight="1">
      <c r="B10" s="24" t="str">
        <f>Data_TR_USD!$CC13</f>
        <v>Mid-Cap Blend - MCB</v>
      </c>
      <c r="C10" s="469" t="str">
        <f>Data_TR_USD!$CB13</f>
        <v>VIMSX</v>
      </c>
      <c r="D10" s="491">
        <v>1927</v>
      </c>
      <c r="E10" s="459"/>
      <c r="F10" s="39"/>
      <c r="G10" s="39"/>
      <c r="H10" s="39"/>
      <c r="I10" s="39"/>
      <c r="J10" s="39"/>
      <c r="K10" s="39"/>
      <c r="L10" s="39"/>
      <c r="M10" s="39"/>
      <c r="N10" s="39"/>
      <c r="O10" s="39"/>
      <c r="P10" s="39"/>
      <c r="Q10" s="39"/>
      <c r="R10" s="39"/>
      <c r="S10" s="39"/>
      <c r="T10" s="39"/>
      <c r="U10" s="39"/>
      <c r="V10" s="39"/>
      <c r="W10" s="39"/>
      <c r="X10" s="39"/>
      <c r="Y10" s="39"/>
      <c r="Z10" s="39"/>
      <c r="AA10" s="39"/>
      <c r="AB10" s="39"/>
      <c r="AC10" s="39"/>
    </row>
    <row r="11" spans="2:29" ht="13" customHeight="1">
      <c r="B11" s="185" t="str">
        <f>Data_TR_USD!$CC14</f>
        <v>Mid-Cap Growth - MCG</v>
      </c>
      <c r="C11" s="469" t="str">
        <f>Data_TR_USD!$CB14</f>
        <v>VMGIX</v>
      </c>
      <c r="D11" s="491">
        <v>1927</v>
      </c>
      <c r="E11" s="459"/>
      <c r="F11" s="39"/>
      <c r="G11" s="39"/>
      <c r="H11" s="39"/>
      <c r="I11" s="39"/>
      <c r="J11" s="39"/>
      <c r="K11" s="39"/>
      <c r="L11" s="39"/>
      <c r="M11" s="39"/>
      <c r="N11" s="39"/>
      <c r="O11" s="39"/>
      <c r="P11" s="39"/>
      <c r="Q11" s="39"/>
      <c r="R11" s="39"/>
      <c r="S11" s="39"/>
      <c r="T11" s="39"/>
      <c r="U11" s="39"/>
      <c r="V11" s="39"/>
      <c r="W11" s="39"/>
      <c r="X11" s="39"/>
      <c r="Y11" s="39"/>
      <c r="Z11" s="39"/>
      <c r="AA11" s="39"/>
      <c r="AB11" s="39"/>
      <c r="AC11" s="39"/>
    </row>
    <row r="12" spans="2:29" ht="13" customHeight="1">
      <c r="B12" s="24" t="str">
        <f>Data_TR_USD!$CC15</f>
        <v>Small Cap Value - SCV</v>
      </c>
      <c r="C12" s="469" t="str">
        <f>Data_TR_USD!$CB15</f>
        <v>VISVX</v>
      </c>
      <c r="D12" s="491">
        <v>1927</v>
      </c>
      <c r="E12" s="459"/>
      <c r="F12" s="39"/>
      <c r="G12" s="39"/>
      <c r="H12" s="39"/>
      <c r="I12" s="39"/>
      <c r="J12" s="39"/>
      <c r="K12" s="39">
        <v>0.1</v>
      </c>
      <c r="L12" s="39"/>
      <c r="M12" s="39">
        <v>0.1</v>
      </c>
      <c r="N12" s="39"/>
      <c r="O12" s="39">
        <v>0.05</v>
      </c>
      <c r="P12" s="39">
        <v>0.1</v>
      </c>
      <c r="Q12" s="39">
        <v>0.06</v>
      </c>
      <c r="R12" s="39"/>
      <c r="S12" s="39"/>
      <c r="T12" s="39"/>
      <c r="U12" s="39">
        <v>9.2499999999999999E-2</v>
      </c>
      <c r="V12" s="39"/>
      <c r="W12" s="39"/>
      <c r="X12" s="39"/>
      <c r="Y12" s="39"/>
      <c r="Z12" s="39"/>
      <c r="AA12" s="39"/>
      <c r="AB12" s="39">
        <v>0.15</v>
      </c>
      <c r="AC12" s="39">
        <v>0.15</v>
      </c>
    </row>
    <row r="13" spans="2:29" ht="13" customHeight="1">
      <c r="B13" s="24" t="str">
        <f>Data_TR_USD!$CC16</f>
        <v>Small Cap Blend - SCB</v>
      </c>
      <c r="C13" s="469" t="str">
        <f>Data_TR_USD!$CB16</f>
        <v>NAESX</v>
      </c>
      <c r="D13" s="491">
        <v>1927</v>
      </c>
      <c r="E13" s="459"/>
      <c r="F13" s="39"/>
      <c r="G13" s="39"/>
      <c r="H13" s="39"/>
      <c r="I13" s="39"/>
      <c r="J13" s="39"/>
      <c r="K13" s="39">
        <v>0.05</v>
      </c>
      <c r="L13" s="39">
        <v>0.25</v>
      </c>
      <c r="M13" s="39"/>
      <c r="N13" s="39"/>
      <c r="O13" s="39"/>
      <c r="P13" s="39">
        <v>0.1</v>
      </c>
      <c r="Q13" s="39"/>
      <c r="R13" s="39"/>
      <c r="S13" s="39"/>
      <c r="T13" s="39"/>
      <c r="U13" s="39"/>
      <c r="V13" s="39"/>
      <c r="W13" s="39"/>
      <c r="X13" s="39"/>
      <c r="Y13" s="39"/>
      <c r="Z13" s="39"/>
      <c r="AA13" s="39"/>
      <c r="AB13" s="39">
        <v>0.13</v>
      </c>
      <c r="AC13" s="39"/>
    </row>
    <row r="14" spans="2:29" ht="13" customHeight="1">
      <c r="B14" s="24" t="str">
        <f>Data_TR_USD!$CC17</f>
        <v>Small Cap Growth - SCG</v>
      </c>
      <c r="C14" s="469" t="str">
        <f>Data_TR_USD!$CB17</f>
        <v>VISGX</v>
      </c>
      <c r="D14" s="491">
        <v>1927</v>
      </c>
      <c r="E14" s="459"/>
      <c r="F14" s="39"/>
      <c r="G14" s="39"/>
      <c r="H14" s="39"/>
      <c r="I14" s="39"/>
      <c r="J14" s="39"/>
      <c r="K14" s="39"/>
      <c r="L14" s="39"/>
      <c r="M14" s="39"/>
      <c r="N14" s="39"/>
      <c r="O14" s="39">
        <v>0.05</v>
      </c>
      <c r="P14" s="39"/>
      <c r="Q14" s="39"/>
      <c r="R14" s="39"/>
      <c r="S14" s="39"/>
      <c r="T14" s="39"/>
      <c r="U14" s="39">
        <v>6.25E-2</v>
      </c>
      <c r="V14" s="39"/>
      <c r="W14" s="39"/>
      <c r="X14" s="39"/>
      <c r="Y14" s="39"/>
      <c r="Z14" s="39"/>
      <c r="AA14" s="39"/>
      <c r="AB14" s="39"/>
      <c r="AC14" s="39"/>
    </row>
    <row r="15" spans="2:29" ht="13" customHeight="1">
      <c r="B15" s="24" t="str">
        <f>Data_TR_USD!$CC18</f>
        <v xml:space="preserve">Micro Cap </v>
      </c>
      <c r="C15" s="469" t="str">
        <f>Data_TR_USD!$CB18</f>
        <v>BRSIX</v>
      </c>
      <c r="D15" s="491">
        <v>1970</v>
      </c>
      <c r="E15" s="459"/>
      <c r="F15" s="39"/>
      <c r="G15" s="39"/>
      <c r="H15" s="39"/>
      <c r="I15" s="39"/>
      <c r="J15" s="39"/>
      <c r="K15" s="39"/>
      <c r="L15" s="39"/>
      <c r="M15" s="39"/>
      <c r="N15" s="39"/>
      <c r="O15" s="39"/>
      <c r="P15" s="39"/>
      <c r="Q15" s="39">
        <v>0.06</v>
      </c>
      <c r="R15" s="39"/>
      <c r="S15" s="39"/>
      <c r="T15" s="39"/>
      <c r="U15" s="39"/>
      <c r="V15" s="39"/>
      <c r="W15" s="39"/>
      <c r="X15" s="39"/>
      <c r="Y15" s="39"/>
      <c r="Z15" s="39"/>
      <c r="AA15" s="39"/>
      <c r="AB15" s="39"/>
      <c r="AC15" s="39"/>
    </row>
    <row r="16" spans="2:29" ht="13" customHeight="1">
      <c r="B16" s="24" t="str">
        <f>Data_TR_USD!$CC19</f>
        <v>REIT</v>
      </c>
      <c r="C16" s="469" t="str">
        <f>Data_TR_USD!$CB19</f>
        <v>VGSIX</v>
      </c>
      <c r="D16" s="491">
        <v>1970</v>
      </c>
      <c r="E16" s="459"/>
      <c r="F16" s="39"/>
      <c r="G16" s="39"/>
      <c r="H16" s="39"/>
      <c r="I16" s="39"/>
      <c r="J16" s="39">
        <v>0.08</v>
      </c>
      <c r="K16" s="39">
        <v>0.05</v>
      </c>
      <c r="L16" s="39"/>
      <c r="M16" s="39">
        <v>0.1</v>
      </c>
      <c r="N16" s="39"/>
      <c r="O16" s="39"/>
      <c r="P16" s="39">
        <v>0.1</v>
      </c>
      <c r="Q16" s="39">
        <v>0.06</v>
      </c>
      <c r="R16" s="39">
        <v>0.15</v>
      </c>
      <c r="S16" s="39"/>
      <c r="T16" s="39"/>
      <c r="U16" s="39">
        <v>0.08</v>
      </c>
      <c r="V16" s="39"/>
      <c r="W16" s="39"/>
      <c r="X16" s="39"/>
      <c r="Y16" s="39">
        <v>0.2</v>
      </c>
      <c r="Z16" s="39">
        <f>1/6</f>
        <v>0.16666666666666666</v>
      </c>
      <c r="AA16" s="39"/>
      <c r="AB16" s="39"/>
      <c r="AC16" s="39"/>
    </row>
    <row r="17" spans="2:29" ht="13" customHeight="1">
      <c r="B17" s="24" t="str">
        <f>Data_TR_USD!$CC20</f>
        <v>Int'l Developed - EAFE</v>
      </c>
      <c r="C17" s="469" t="str">
        <f>Data_TR_USD!$CB20</f>
        <v>VTMGX</v>
      </c>
      <c r="D17" s="491">
        <v>1970</v>
      </c>
      <c r="E17" s="459"/>
      <c r="F17" s="39"/>
      <c r="G17" s="39">
        <v>0.4</v>
      </c>
      <c r="H17" s="39"/>
      <c r="I17" s="39"/>
      <c r="J17" s="39"/>
      <c r="K17" s="39"/>
      <c r="L17" s="39">
        <v>0.25</v>
      </c>
      <c r="M17" s="39">
        <v>0.2</v>
      </c>
      <c r="N17" s="39"/>
      <c r="O17" s="39"/>
      <c r="P17" s="39"/>
      <c r="Q17" s="39">
        <v>0.06</v>
      </c>
      <c r="R17" s="39">
        <v>0.15</v>
      </c>
      <c r="S17" s="39"/>
      <c r="T17" s="39"/>
      <c r="U17" s="39"/>
      <c r="V17" s="39"/>
      <c r="W17" s="39"/>
      <c r="X17" s="39"/>
      <c r="Y17" s="39"/>
      <c r="Z17" s="39"/>
      <c r="AA17" s="39"/>
      <c r="AB17" s="39"/>
      <c r="AC17" s="39"/>
    </row>
    <row r="18" spans="2:29" ht="13" customHeight="1">
      <c r="B18" s="24" t="str">
        <f>Data_TR_USD!$CC21</f>
        <v>Emerging Mkt - EM</v>
      </c>
      <c r="C18" s="469" t="str">
        <f>Data_TR_USD!$CB21</f>
        <v>VEIEX</v>
      </c>
      <c r="D18" s="491">
        <v>1985</v>
      </c>
      <c r="E18" s="459"/>
      <c r="F18" s="39"/>
      <c r="G18" s="39"/>
      <c r="H18" s="39"/>
      <c r="I18" s="39"/>
      <c r="J18" s="39"/>
      <c r="K18" s="39">
        <v>0.05</v>
      </c>
      <c r="L18" s="39"/>
      <c r="M18" s="39">
        <v>0.1</v>
      </c>
      <c r="N18" s="39"/>
      <c r="O18" s="39">
        <v>0.1</v>
      </c>
      <c r="P18" s="39"/>
      <c r="Q18" s="39">
        <v>0.06</v>
      </c>
      <c r="R18" s="39">
        <v>0.1</v>
      </c>
      <c r="S18" s="39"/>
      <c r="T18" s="39"/>
      <c r="U18" s="39"/>
      <c r="V18" s="39"/>
      <c r="W18" s="39"/>
      <c r="X18" s="39"/>
      <c r="Y18" s="39"/>
      <c r="Z18" s="39"/>
      <c r="AA18" s="39"/>
      <c r="AB18" s="39">
        <v>0.04</v>
      </c>
      <c r="AC18" s="39">
        <v>0.15</v>
      </c>
    </row>
    <row r="19" spans="2:29" ht="13" customHeight="1">
      <c r="B19" s="24" t="str">
        <f>Data_TR_USD!$CC22</f>
        <v>Total Int'l</v>
      </c>
      <c r="C19" s="469" t="str">
        <f>Data_TR_USD!$CB22</f>
        <v>VGTSX</v>
      </c>
      <c r="D19" s="491">
        <v>1970</v>
      </c>
      <c r="E19" s="459"/>
      <c r="F19" s="39"/>
      <c r="G19" s="39"/>
      <c r="H19" s="39">
        <v>0.3</v>
      </c>
      <c r="I19" s="39">
        <v>0.3</v>
      </c>
      <c r="J19" s="39">
        <v>0.24</v>
      </c>
      <c r="K19" s="39"/>
      <c r="L19" s="39"/>
      <c r="M19" s="39"/>
      <c r="N19" s="39"/>
      <c r="O19" s="39"/>
      <c r="P19" s="39">
        <v>0.1</v>
      </c>
      <c r="Q19" s="39"/>
      <c r="R19" s="39"/>
      <c r="S19" s="39"/>
      <c r="T19" s="39">
        <v>0.3</v>
      </c>
      <c r="U19" s="39">
        <v>0.31</v>
      </c>
      <c r="V19" s="39"/>
      <c r="W19" s="39">
        <v>0.33</v>
      </c>
      <c r="X19" s="39">
        <v>0.25</v>
      </c>
      <c r="Y19" s="39">
        <v>0.2</v>
      </c>
      <c r="Z19" s="39">
        <f>1/6</f>
        <v>0.16666666666666666</v>
      </c>
      <c r="AA19" s="39"/>
      <c r="AB19" s="39"/>
      <c r="AC19" s="39"/>
    </row>
    <row r="20" spans="2:29" ht="13" customHeight="1">
      <c r="B20" s="24" t="str">
        <f>Data_TR_USD!$CC23</f>
        <v>Int'l Pacific</v>
      </c>
      <c r="C20" s="469" t="str">
        <f>Data_TR_USD!$CB23</f>
        <v>VPACX</v>
      </c>
      <c r="D20" s="491">
        <v>1970</v>
      </c>
      <c r="E20" s="459"/>
      <c r="F20" s="39"/>
      <c r="G20" s="39"/>
      <c r="H20" s="39"/>
      <c r="I20" s="39"/>
      <c r="J20" s="39"/>
      <c r="K20" s="39">
        <v>0.05</v>
      </c>
      <c r="L20" s="39"/>
      <c r="M20" s="39"/>
      <c r="N20" s="39"/>
      <c r="O20" s="39">
        <v>0.15</v>
      </c>
      <c r="P20" s="39"/>
      <c r="Q20" s="39"/>
      <c r="R20" s="39"/>
      <c r="S20" s="39"/>
      <c r="T20" s="39"/>
      <c r="U20" s="39"/>
      <c r="V20" s="39"/>
      <c r="W20" s="39"/>
      <c r="X20" s="39"/>
      <c r="Y20" s="39"/>
      <c r="Z20" s="39"/>
      <c r="AA20" s="39"/>
      <c r="AB20" s="39"/>
      <c r="AC20" s="39"/>
    </row>
    <row r="21" spans="2:29" ht="13" customHeight="1">
      <c r="B21" s="24" t="str">
        <f>Data_TR_USD!$CC24</f>
        <v>Int'l Europe</v>
      </c>
      <c r="C21" s="469" t="str">
        <f>Data_TR_USD!$CB24</f>
        <v>VEURX</v>
      </c>
      <c r="D21" s="491">
        <v>1970</v>
      </c>
      <c r="E21" s="459"/>
      <c r="F21" s="39"/>
      <c r="G21" s="39"/>
      <c r="H21" s="39"/>
      <c r="I21" s="39"/>
      <c r="J21" s="39"/>
      <c r="K21" s="39">
        <v>0.05</v>
      </c>
      <c r="L21" s="39"/>
      <c r="M21" s="39"/>
      <c r="N21" s="39"/>
      <c r="O21" s="39">
        <v>0.05</v>
      </c>
      <c r="P21" s="39"/>
      <c r="Q21" s="39"/>
      <c r="R21" s="39"/>
      <c r="S21" s="39"/>
      <c r="T21" s="39"/>
      <c r="U21" s="39"/>
      <c r="V21" s="39"/>
      <c r="W21" s="39"/>
      <c r="X21" s="39"/>
      <c r="Y21" s="39"/>
      <c r="Z21" s="39"/>
      <c r="AA21" s="39"/>
      <c r="AB21" s="39"/>
      <c r="AC21" s="39"/>
    </row>
    <row r="22" spans="2:29" ht="13" customHeight="1">
      <c r="B22" s="24" t="str">
        <f>Data_TR_USD!$CC25</f>
        <v>Int'l Value</v>
      </c>
      <c r="C22" s="469" t="str">
        <f>Data_TR_USD!$CB25</f>
        <v>EFV</v>
      </c>
      <c r="D22" s="491">
        <v>1970</v>
      </c>
      <c r="E22" s="459"/>
      <c r="F22" s="39"/>
      <c r="G22" s="39"/>
      <c r="H22" s="39"/>
      <c r="I22" s="39"/>
      <c r="J22" s="39"/>
      <c r="K22" s="39"/>
      <c r="L22" s="39"/>
      <c r="M22" s="39"/>
      <c r="N22" s="39"/>
      <c r="O22" s="39"/>
      <c r="P22" s="39"/>
      <c r="Q22" s="39">
        <v>0.06</v>
      </c>
      <c r="R22" s="39"/>
      <c r="S22" s="39"/>
      <c r="T22" s="39"/>
      <c r="U22" s="39"/>
      <c r="V22" s="39"/>
      <c r="W22" s="39"/>
      <c r="X22" s="39"/>
      <c r="Y22" s="39"/>
      <c r="Z22" s="39"/>
      <c r="AA22" s="39"/>
      <c r="AB22" s="39">
        <v>0.13</v>
      </c>
      <c r="AC22" s="39"/>
    </row>
    <row r="23" spans="2:29" ht="13" customHeight="1">
      <c r="B23" s="24" t="str">
        <f>Data_TR_USD!$CC26</f>
        <v>Int'l Small</v>
      </c>
      <c r="C23" s="469" t="str">
        <f>Data_TR_USD!$CB26</f>
        <v>VFSVX</v>
      </c>
      <c r="D23" s="491">
        <v>1982</v>
      </c>
      <c r="E23" s="459"/>
      <c r="F23" s="39"/>
      <c r="G23" s="39"/>
      <c r="H23" s="39"/>
      <c r="I23" s="39"/>
      <c r="J23" s="39"/>
      <c r="K23" s="39"/>
      <c r="L23" s="39"/>
      <c r="M23" s="39">
        <v>0.1</v>
      </c>
      <c r="N23" s="39"/>
      <c r="O23" s="39"/>
      <c r="P23" s="39"/>
      <c r="Q23" s="39">
        <v>0.12</v>
      </c>
      <c r="R23" s="39"/>
      <c r="S23" s="39"/>
      <c r="T23" s="39"/>
      <c r="U23" s="39"/>
      <c r="V23" s="39"/>
      <c r="W23" s="39"/>
      <c r="X23" s="39"/>
      <c r="Y23" s="39"/>
      <c r="Z23" s="39"/>
      <c r="AA23" s="39"/>
      <c r="AB23" s="39"/>
      <c r="AC23" s="39"/>
    </row>
    <row r="24" spans="2:29" ht="13" customHeight="1">
      <c r="B24" s="24" t="str">
        <f>Data_TR_USD!$CC27</f>
        <v>Long Term Treasury - LTT</v>
      </c>
      <c r="C24" s="469" t="str">
        <f>Data_TR_USD!$CB27</f>
        <v>VUSTX</v>
      </c>
      <c r="D24" s="491">
        <v>1871</v>
      </c>
      <c r="E24" s="459"/>
      <c r="F24" s="39"/>
      <c r="G24" s="39"/>
      <c r="H24" s="39"/>
      <c r="I24" s="39"/>
      <c r="J24" s="39"/>
      <c r="K24" s="39"/>
      <c r="L24" s="39"/>
      <c r="M24" s="39"/>
      <c r="N24" s="39"/>
      <c r="O24" s="39">
        <v>0.1</v>
      </c>
      <c r="P24" s="39"/>
      <c r="Q24" s="39"/>
      <c r="R24" s="39"/>
      <c r="S24" s="39"/>
      <c r="T24" s="39"/>
      <c r="U24" s="39"/>
      <c r="V24" s="39"/>
      <c r="W24" s="39"/>
      <c r="X24" s="39"/>
      <c r="Y24" s="39"/>
      <c r="Z24" s="39"/>
      <c r="AA24" s="39">
        <v>0.25</v>
      </c>
      <c r="AB24" s="39"/>
      <c r="AC24" s="39"/>
    </row>
    <row r="25" spans="2:29" ht="13" customHeight="1">
      <c r="B25" s="24" t="str">
        <f>Data_TR_USD!$CC28</f>
        <v>Inter. Term Treasury - ITT</v>
      </c>
      <c r="C25" s="469" t="str">
        <f>Data_TR_USD!$CB28</f>
        <v>VFITX</v>
      </c>
      <c r="D25" s="491">
        <v>1871</v>
      </c>
      <c r="E25" s="459"/>
      <c r="F25" s="39"/>
      <c r="G25" s="39"/>
      <c r="H25" s="39"/>
      <c r="I25" s="39"/>
      <c r="J25" s="39"/>
      <c r="K25" s="39"/>
      <c r="L25" s="39"/>
      <c r="M25" s="39"/>
      <c r="N25" s="39"/>
      <c r="O25" s="39"/>
      <c r="P25" s="39"/>
      <c r="Q25" s="39">
        <v>0.2</v>
      </c>
      <c r="R25" s="39">
        <v>0.15</v>
      </c>
      <c r="S25" s="39"/>
      <c r="T25" s="39"/>
      <c r="U25" s="39"/>
      <c r="V25" s="39"/>
      <c r="W25" s="39"/>
      <c r="X25" s="39"/>
      <c r="Y25" s="39"/>
      <c r="Z25" s="39"/>
      <c r="AA25" s="39"/>
      <c r="AB25" s="39"/>
      <c r="AC25" s="39"/>
    </row>
    <row r="26" spans="2:29" ht="13" customHeight="1">
      <c r="B26" s="24" t="str">
        <f>Data_TR_USD!$CC29</f>
        <v>Short Term Treasury - STT</v>
      </c>
      <c r="C26" s="469" t="str">
        <f>Data_TR_USD!$CB29</f>
        <v>VFISX</v>
      </c>
      <c r="D26" s="491">
        <v>1871</v>
      </c>
      <c r="E26" s="459"/>
      <c r="F26" s="39"/>
      <c r="G26" s="39"/>
      <c r="H26" s="39"/>
      <c r="I26" s="39"/>
      <c r="J26" s="39"/>
      <c r="K26" s="39"/>
      <c r="L26" s="39"/>
      <c r="M26" s="39"/>
      <c r="N26" s="39"/>
      <c r="O26" s="39"/>
      <c r="P26" s="39"/>
      <c r="Q26" s="39">
        <v>0.12</v>
      </c>
      <c r="R26" s="39"/>
      <c r="S26" s="39"/>
      <c r="T26" s="39"/>
      <c r="U26" s="39"/>
      <c r="V26" s="39"/>
      <c r="W26" s="39"/>
      <c r="X26" s="39"/>
      <c r="Y26" s="39"/>
      <c r="Z26" s="39"/>
      <c r="AA26" s="39"/>
      <c r="AB26" s="39"/>
      <c r="AC26" s="39">
        <v>0.35</v>
      </c>
    </row>
    <row r="27" spans="2:29" ht="13" customHeight="1">
      <c r="B27" s="24" t="str">
        <f>Data_TR_USD!$CC30</f>
        <v>Total Bond Market - TBM</v>
      </c>
      <c r="C27" s="469" t="str">
        <f>Data_TR_USD!$CB30</f>
        <v>VBMFX</v>
      </c>
      <c r="D27" s="491">
        <v>1871</v>
      </c>
      <c r="E27" s="459"/>
      <c r="F27" s="39"/>
      <c r="G27" s="39">
        <v>0.2</v>
      </c>
      <c r="H27" s="39">
        <v>0.2</v>
      </c>
      <c r="I27" s="39">
        <v>0.1</v>
      </c>
      <c r="J27" s="39">
        <v>0.2</v>
      </c>
      <c r="K27" s="39"/>
      <c r="L27" s="39"/>
      <c r="M27" s="39">
        <v>0.1</v>
      </c>
      <c r="N27" s="39">
        <v>0.3</v>
      </c>
      <c r="O27" s="39"/>
      <c r="P27" s="39">
        <v>0.4</v>
      </c>
      <c r="Q27" s="39"/>
      <c r="R27" s="39"/>
      <c r="S27" s="39">
        <v>0.4</v>
      </c>
      <c r="T27" s="39"/>
      <c r="U27" s="39"/>
      <c r="V27" s="39"/>
      <c r="W27" s="39"/>
      <c r="X27" s="39"/>
      <c r="Y27" s="39"/>
      <c r="Z27" s="39"/>
      <c r="AA27" s="39"/>
      <c r="AB27" s="39"/>
      <c r="AC27" s="39"/>
    </row>
    <row r="28" spans="2:29" ht="13" customHeight="1">
      <c r="B28" s="24" t="str">
        <f>Data_TR_USD!$CC31</f>
        <v>Short Term Bonds - STB</v>
      </c>
      <c r="C28" s="469" t="str">
        <f>Data_TR_USD!$CB31</f>
        <v>VBISX</v>
      </c>
      <c r="D28" s="491">
        <v>1871</v>
      </c>
      <c r="E28" s="459"/>
      <c r="F28" s="39"/>
      <c r="G28" s="39"/>
      <c r="H28" s="39"/>
      <c r="I28" s="39"/>
      <c r="J28" s="39"/>
      <c r="K28" s="39"/>
      <c r="L28" s="39">
        <v>0.25</v>
      </c>
      <c r="M28" s="39"/>
      <c r="N28" s="39"/>
      <c r="O28" s="39"/>
      <c r="P28" s="39"/>
      <c r="Q28" s="39"/>
      <c r="R28" s="39"/>
      <c r="S28" s="39"/>
      <c r="T28" s="39"/>
      <c r="U28" s="39">
        <v>0.3</v>
      </c>
      <c r="V28" s="39"/>
      <c r="W28" s="39"/>
      <c r="X28" s="39"/>
      <c r="Y28" s="39"/>
      <c r="Z28" s="39"/>
      <c r="AA28" s="39"/>
      <c r="AB28" s="39"/>
      <c r="AC28" s="39"/>
    </row>
    <row r="29" spans="2:29" ht="13" customHeight="1">
      <c r="B29" s="24" t="str">
        <f>Data_TR_USD!$CC32</f>
        <v>Tbills/Treasury Money Mkt</v>
      </c>
      <c r="C29" s="469" t="str">
        <f>Data_TR_USD!$CB32</f>
        <v>VUSXX</v>
      </c>
      <c r="D29" s="491">
        <v>1871</v>
      </c>
      <c r="E29" s="459"/>
      <c r="F29" s="39"/>
      <c r="G29" s="39"/>
      <c r="H29" s="39"/>
      <c r="I29" s="39"/>
      <c r="J29" s="39"/>
      <c r="K29" s="39"/>
      <c r="L29" s="39"/>
      <c r="M29" s="39"/>
      <c r="N29" s="39"/>
      <c r="O29" s="39"/>
      <c r="P29" s="39"/>
      <c r="Q29" s="39"/>
      <c r="R29" s="39"/>
      <c r="S29" s="39"/>
      <c r="T29" s="39"/>
      <c r="U29" s="39"/>
      <c r="V29" s="39"/>
      <c r="W29" s="39"/>
      <c r="X29" s="39"/>
      <c r="Y29" s="39"/>
      <c r="Z29" s="39"/>
      <c r="AA29" s="39">
        <v>0.25</v>
      </c>
      <c r="AB29" s="39"/>
      <c r="AC29" s="39"/>
    </row>
    <row r="30" spans="2:29" ht="13" customHeight="1">
      <c r="B30" s="24" t="str">
        <f>Data_TR_USD!$CC33</f>
        <v>Inter. Term Corporate Bond</v>
      </c>
      <c r="C30" s="469" t="str">
        <f>Data_TR_USD!$CB33</f>
        <v>VCIT</v>
      </c>
      <c r="D30" s="491">
        <v>1970</v>
      </c>
      <c r="E30" s="459"/>
      <c r="F30" s="39"/>
      <c r="G30" s="39"/>
      <c r="H30" s="39"/>
      <c r="I30" s="39"/>
      <c r="J30" s="39"/>
      <c r="K30" s="39"/>
      <c r="L30" s="39"/>
      <c r="M30" s="39"/>
      <c r="N30" s="39"/>
      <c r="O30" s="39"/>
      <c r="P30" s="39"/>
      <c r="Q30" s="39"/>
      <c r="R30" s="39"/>
      <c r="S30" s="39"/>
      <c r="T30" s="39"/>
      <c r="U30" s="39"/>
      <c r="V30" s="39"/>
      <c r="W30" s="39"/>
      <c r="X30" s="39"/>
      <c r="Y30" s="39"/>
      <c r="Z30" s="39"/>
      <c r="AA30" s="39"/>
      <c r="AB30" s="39"/>
      <c r="AC30" s="39"/>
    </row>
    <row r="31" spans="2:29" ht="13" customHeight="1">
      <c r="B31" s="24" t="str">
        <f>Data_TR_USD!$CC34</f>
        <v>Wellington</v>
      </c>
      <c r="C31" s="469" t="str">
        <f>Data_TR_USD!$CB34</f>
        <v>VWELX</v>
      </c>
      <c r="D31" s="491">
        <v>1930</v>
      </c>
      <c r="E31" s="459">
        <v>1</v>
      </c>
      <c r="F31" s="39"/>
      <c r="G31" s="39"/>
      <c r="H31" s="39"/>
      <c r="I31" s="39"/>
      <c r="J31" s="39"/>
      <c r="K31" s="39"/>
      <c r="L31" s="39"/>
      <c r="M31" s="39"/>
      <c r="N31" s="39"/>
      <c r="O31" s="39"/>
      <c r="P31" s="39"/>
      <c r="Q31" s="39"/>
      <c r="R31" s="39"/>
      <c r="S31" s="39"/>
      <c r="T31" s="39"/>
      <c r="U31" s="39"/>
      <c r="V31" s="39"/>
      <c r="W31" s="39"/>
      <c r="X31" s="39"/>
      <c r="Y31" s="39"/>
      <c r="Z31" s="39"/>
      <c r="AA31" s="39"/>
      <c r="AB31" s="39"/>
      <c r="AC31" s="39"/>
    </row>
    <row r="32" spans="2:29" ht="13" customHeight="1">
      <c r="B32" s="24" t="str">
        <f>Data_TR_USD!$CC35</f>
        <v>Wellesley</v>
      </c>
      <c r="C32" s="469" t="str">
        <f>Data_TR_USD!$CB35</f>
        <v>VWINX</v>
      </c>
      <c r="D32" s="491">
        <v>1970</v>
      </c>
      <c r="E32" s="459"/>
      <c r="F32" s="39">
        <v>1</v>
      </c>
      <c r="G32" s="39"/>
      <c r="H32" s="39"/>
      <c r="I32" s="39"/>
      <c r="J32" s="39"/>
      <c r="K32" s="39"/>
      <c r="L32" s="39"/>
      <c r="M32" s="39"/>
      <c r="N32" s="39"/>
      <c r="O32" s="39"/>
      <c r="P32" s="39"/>
      <c r="Q32" s="39"/>
      <c r="R32" s="39"/>
      <c r="S32" s="39"/>
      <c r="T32" s="39"/>
      <c r="U32" s="39"/>
      <c r="V32" s="39"/>
      <c r="W32" s="39"/>
      <c r="X32" s="39"/>
      <c r="Y32" s="39"/>
      <c r="Z32" s="39"/>
      <c r="AA32" s="39"/>
      <c r="AB32" s="39"/>
      <c r="AC32" s="39"/>
    </row>
    <row r="33" spans="2:29" ht="13" customHeight="1">
      <c r="B33" s="26" t="str">
        <f>Data_TR_USD!$CC36</f>
        <v>Windsor</v>
      </c>
      <c r="C33" s="469" t="str">
        <f>Data_TR_USD!$CB36</f>
        <v>VWNDX</v>
      </c>
      <c r="D33" s="491">
        <v>1959</v>
      </c>
      <c r="E33" s="459"/>
      <c r="F33" s="39"/>
      <c r="G33" s="39"/>
      <c r="H33" s="39"/>
      <c r="I33" s="39"/>
      <c r="J33" s="39"/>
      <c r="K33" s="39"/>
      <c r="L33" s="39"/>
      <c r="M33" s="39"/>
      <c r="N33" s="39"/>
      <c r="O33" s="39"/>
      <c r="P33" s="39"/>
      <c r="Q33" s="39"/>
      <c r="R33" s="39"/>
      <c r="S33" s="39"/>
      <c r="T33" s="39"/>
      <c r="U33" s="39"/>
      <c r="V33" s="39"/>
      <c r="W33" s="39"/>
      <c r="X33" s="39"/>
      <c r="Y33" s="39"/>
      <c r="Z33" s="39"/>
      <c r="AA33" s="39"/>
      <c r="AB33" s="39"/>
      <c r="AC33" s="39"/>
    </row>
    <row r="34" spans="2:29" ht="13" customHeight="1">
      <c r="B34" s="24" t="str">
        <f>Data_TR_USD!$CC37</f>
        <v>Commodities</v>
      </c>
      <c r="C34" s="469" t="str">
        <f>Data_TR_USD!$CB37</f>
        <v>GSG</v>
      </c>
      <c r="D34" s="492">
        <v>1970</v>
      </c>
      <c r="E34" s="459"/>
      <c r="F34" s="39"/>
      <c r="G34" s="39"/>
      <c r="H34" s="39"/>
      <c r="I34" s="39"/>
      <c r="J34" s="39"/>
      <c r="K34" s="39"/>
      <c r="L34" s="39"/>
      <c r="M34" s="39"/>
      <c r="N34" s="39"/>
      <c r="O34" s="39"/>
      <c r="P34" s="39"/>
      <c r="Q34" s="39"/>
      <c r="R34" s="39"/>
      <c r="S34" s="39"/>
      <c r="T34" s="39"/>
      <c r="U34" s="39"/>
      <c r="V34" s="39"/>
      <c r="W34" s="39"/>
      <c r="X34" s="39"/>
      <c r="Y34" s="39"/>
      <c r="Z34" s="39"/>
      <c r="AA34" s="39"/>
      <c r="AB34" s="39"/>
      <c r="AC34" s="39"/>
    </row>
    <row r="35" spans="2:29" ht="13" customHeight="1" thickBot="1">
      <c r="B35" s="154" t="str">
        <f>Data_TR_USD!$CC38</f>
        <v>Gold</v>
      </c>
      <c r="C35" s="470" t="str">
        <f>Data_TR_USD!$CB38</f>
        <v>IAU</v>
      </c>
      <c r="D35" s="493">
        <v>1970</v>
      </c>
      <c r="E35" s="461"/>
      <c r="F35" s="40"/>
      <c r="G35" s="40"/>
      <c r="H35" s="40"/>
      <c r="I35" s="40"/>
      <c r="J35" s="40"/>
      <c r="K35" s="40"/>
      <c r="L35" s="40"/>
      <c r="M35" s="40"/>
      <c r="N35" s="40"/>
      <c r="O35" s="40"/>
      <c r="P35" s="40"/>
      <c r="Q35" s="40"/>
      <c r="R35" s="40"/>
      <c r="S35" s="40"/>
      <c r="T35" s="40"/>
      <c r="U35" s="40"/>
      <c r="V35" s="40"/>
      <c r="W35" s="40"/>
      <c r="X35" s="40"/>
      <c r="Y35" s="40"/>
      <c r="Z35" s="40"/>
      <c r="AA35" s="40">
        <v>0.25</v>
      </c>
      <c r="AB35" s="40"/>
      <c r="AC35" s="40"/>
    </row>
    <row r="36" spans="2:29" ht="13" customHeight="1">
      <c r="B36" s="440" t="str">
        <f>Data_TR_USD!$CC39</f>
        <v>Energy Fund</v>
      </c>
      <c r="C36" s="471" t="str">
        <f>Data_TR_USD!$CB39</f>
        <v>VGENX</v>
      </c>
      <c r="D36" s="494">
        <v>1985</v>
      </c>
      <c r="E36" s="458"/>
      <c r="F36" s="443"/>
      <c r="G36" s="443"/>
      <c r="H36" s="443"/>
      <c r="I36" s="443"/>
      <c r="J36" s="443"/>
      <c r="K36" s="443"/>
      <c r="L36" s="443"/>
      <c r="M36" s="443"/>
      <c r="N36" s="443"/>
      <c r="O36" s="443"/>
      <c r="P36" s="443"/>
      <c r="Q36" s="443"/>
      <c r="R36" s="443"/>
      <c r="S36" s="443"/>
      <c r="T36" s="443"/>
      <c r="U36" s="443"/>
      <c r="V36" s="443"/>
      <c r="W36" s="443"/>
      <c r="X36" s="443"/>
      <c r="Y36" s="443"/>
      <c r="Z36" s="443">
        <f>1/6</f>
        <v>0.16666666666666666</v>
      </c>
      <c r="AA36" s="443"/>
      <c r="AB36" s="443"/>
      <c r="AC36" s="443"/>
    </row>
    <row r="37" spans="2:29" ht="13" customHeight="1">
      <c r="B37" s="440" t="str">
        <f>Data_TR_USD!$CC40</f>
        <v>Health Care Fund</v>
      </c>
      <c r="C37" s="469" t="str">
        <f>Data_TR_USD!$CB40</f>
        <v>VGHCX</v>
      </c>
      <c r="D37" s="495">
        <v>1985</v>
      </c>
      <c r="E37" s="459"/>
      <c r="F37" s="39"/>
      <c r="G37" s="39"/>
      <c r="H37" s="39"/>
      <c r="I37" s="39"/>
      <c r="J37" s="39"/>
      <c r="K37" s="39"/>
      <c r="L37" s="39"/>
      <c r="M37" s="39"/>
      <c r="N37" s="39"/>
      <c r="O37" s="39"/>
      <c r="P37" s="39"/>
      <c r="Q37" s="39"/>
      <c r="R37" s="39"/>
      <c r="S37" s="39"/>
      <c r="T37" s="39"/>
      <c r="U37" s="39"/>
      <c r="V37" s="39"/>
      <c r="W37" s="39"/>
      <c r="X37" s="39"/>
      <c r="Y37" s="39"/>
      <c r="Z37" s="39"/>
      <c r="AA37" s="39"/>
      <c r="AB37" s="39"/>
      <c r="AC37" s="39"/>
    </row>
    <row r="38" spans="2:29" ht="13" customHeight="1">
      <c r="B38" s="440" t="str">
        <f>Data_TR_USD!$CC41</f>
        <v>Precious Metals Fund</v>
      </c>
      <c r="C38" s="469" t="str">
        <f>Data_TR_USD!$CB41</f>
        <v>VGPMX</v>
      </c>
      <c r="D38" s="495">
        <v>1985</v>
      </c>
      <c r="E38" s="459"/>
      <c r="F38" s="39"/>
      <c r="G38" s="39"/>
      <c r="H38" s="39"/>
      <c r="I38" s="39"/>
      <c r="J38" s="39"/>
      <c r="K38" s="39"/>
      <c r="L38" s="39"/>
      <c r="M38" s="39"/>
      <c r="N38" s="39"/>
      <c r="O38" s="39"/>
      <c r="P38" s="39"/>
      <c r="Q38" s="39"/>
      <c r="R38" s="39"/>
      <c r="S38" s="39"/>
      <c r="T38" s="39"/>
      <c r="U38" s="39"/>
      <c r="V38" s="39"/>
      <c r="W38" s="39"/>
      <c r="X38" s="39"/>
      <c r="Y38" s="39"/>
      <c r="Z38" s="39"/>
      <c r="AA38" s="39"/>
      <c r="AB38" s="39"/>
      <c r="AC38" s="39"/>
    </row>
    <row r="39" spans="2:29" ht="13" customHeight="1">
      <c r="B39" s="440" t="str">
        <f>Data_TR_USD!$CC42</f>
        <v>Windsor II</v>
      </c>
      <c r="C39" s="469" t="str">
        <f>Data_TR_USD!$CB42</f>
        <v>VWNFX</v>
      </c>
      <c r="D39" s="495">
        <v>1985</v>
      </c>
      <c r="E39" s="459"/>
      <c r="F39" s="39"/>
      <c r="G39" s="39"/>
      <c r="H39" s="39"/>
      <c r="I39" s="39"/>
      <c r="J39" s="39"/>
      <c r="K39" s="39"/>
      <c r="L39" s="39"/>
      <c r="M39" s="39"/>
      <c r="N39" s="39"/>
      <c r="O39" s="39"/>
      <c r="P39" s="39"/>
      <c r="Q39" s="39"/>
      <c r="R39" s="39"/>
      <c r="S39" s="39"/>
      <c r="T39" s="39"/>
      <c r="U39" s="39"/>
      <c r="V39" s="39"/>
      <c r="W39" s="39"/>
      <c r="X39" s="39"/>
      <c r="Y39" s="39"/>
      <c r="Z39" s="39"/>
      <c r="AA39" s="39"/>
      <c r="AB39" s="39"/>
      <c r="AC39" s="39"/>
    </row>
    <row r="40" spans="2:29" ht="13" customHeight="1">
      <c r="B40" s="26" t="str">
        <f>Data_TR_USD!$CC43</f>
        <v>Short term Tax Exempt Munis</v>
      </c>
      <c r="C40" s="469" t="str">
        <f>Data_TR_USD!$CB43</f>
        <v>VWSTX</v>
      </c>
      <c r="D40" s="495">
        <v>1978</v>
      </c>
      <c r="E40" s="459"/>
      <c r="F40" s="39"/>
      <c r="G40" s="39"/>
      <c r="H40" s="39"/>
      <c r="I40" s="39"/>
      <c r="J40" s="39"/>
      <c r="K40" s="39"/>
      <c r="L40" s="39"/>
      <c r="M40" s="39"/>
      <c r="N40" s="39"/>
      <c r="O40" s="39"/>
      <c r="P40" s="39"/>
      <c r="Q40" s="39"/>
      <c r="R40" s="39"/>
      <c r="S40" s="39"/>
      <c r="T40" s="39"/>
      <c r="U40" s="39"/>
      <c r="V40" s="39"/>
      <c r="W40" s="39"/>
      <c r="X40" s="39"/>
      <c r="Y40" s="39"/>
      <c r="Z40" s="39"/>
      <c r="AA40" s="39"/>
      <c r="AB40" s="39"/>
      <c r="AC40" s="39"/>
    </row>
    <row r="41" spans="2:29" ht="13" customHeight="1">
      <c r="B41" s="26" t="str">
        <f>Data_TR_USD!$CC44</f>
        <v>Inter Tem Tax Exempt Munis</v>
      </c>
      <c r="C41" s="469" t="str">
        <f>Data_TR_USD!$CB44</f>
        <v>VWITX</v>
      </c>
      <c r="D41" s="495">
        <v>1978</v>
      </c>
      <c r="E41" s="459"/>
      <c r="F41" s="39"/>
      <c r="G41" s="39"/>
      <c r="H41" s="39"/>
      <c r="I41" s="39"/>
      <c r="J41" s="39"/>
      <c r="K41" s="39"/>
      <c r="L41" s="39"/>
      <c r="M41" s="39"/>
      <c r="N41" s="39"/>
      <c r="O41" s="39"/>
      <c r="P41" s="39"/>
      <c r="Q41" s="39"/>
      <c r="R41" s="39"/>
      <c r="S41" s="39"/>
      <c r="T41" s="39"/>
      <c r="U41" s="39"/>
      <c r="V41" s="39"/>
      <c r="W41" s="39"/>
      <c r="X41" s="39"/>
      <c r="Y41" s="39"/>
      <c r="Z41" s="39"/>
      <c r="AA41" s="39"/>
      <c r="AB41" s="39"/>
      <c r="AC41" s="39"/>
    </row>
    <row r="42" spans="2:29" ht="13" customHeight="1">
      <c r="B42" s="26" t="str">
        <f>Data_TR_USD!$CC45</f>
        <v>Long Term Tax Exempt Munis</v>
      </c>
      <c r="C42" s="469" t="str">
        <f>Data_TR_USD!$CB45</f>
        <v>VWLTX</v>
      </c>
      <c r="D42" s="495">
        <v>1978</v>
      </c>
      <c r="E42" s="459"/>
      <c r="F42" s="39"/>
      <c r="G42" s="39"/>
      <c r="H42" s="39"/>
      <c r="I42" s="39"/>
      <c r="J42" s="39"/>
      <c r="K42" s="39"/>
      <c r="L42" s="39"/>
      <c r="M42" s="39"/>
      <c r="N42" s="39"/>
      <c r="O42" s="39"/>
      <c r="P42" s="39"/>
      <c r="Q42" s="39"/>
      <c r="R42" s="39"/>
      <c r="S42" s="39"/>
      <c r="T42" s="39"/>
      <c r="U42" s="39"/>
      <c r="V42" s="39"/>
      <c r="W42" s="39"/>
      <c r="X42" s="39"/>
      <c r="Y42" s="39"/>
      <c r="Z42" s="39"/>
      <c r="AA42" s="39"/>
      <c r="AB42" s="39"/>
      <c r="AC42" s="39"/>
    </row>
    <row r="43" spans="2:29" ht="13" customHeight="1">
      <c r="B43" s="26" t="str">
        <f>Data_TR_USD!$CC46</f>
        <v>Short Term Investment Grade</v>
      </c>
      <c r="C43" s="469" t="str">
        <f>Data_TR_USD!$CB46</f>
        <v>VFSTX</v>
      </c>
      <c r="D43" s="495">
        <v>1976</v>
      </c>
      <c r="E43" s="459"/>
      <c r="F43" s="39"/>
      <c r="G43" s="39"/>
      <c r="H43" s="39"/>
      <c r="I43" s="39"/>
      <c r="J43" s="39"/>
      <c r="K43" s="39">
        <v>0.4</v>
      </c>
      <c r="L43" s="39"/>
      <c r="M43" s="39"/>
      <c r="N43" s="39"/>
      <c r="O43" s="39"/>
      <c r="P43" s="39"/>
      <c r="Q43" s="39"/>
      <c r="R43" s="39"/>
      <c r="S43" s="39"/>
      <c r="T43" s="39"/>
      <c r="U43" s="39"/>
      <c r="V43" s="39"/>
      <c r="W43" s="39"/>
      <c r="X43" s="39"/>
      <c r="Y43" s="39"/>
      <c r="Z43" s="39"/>
      <c r="AA43" s="39"/>
      <c r="AB43" s="39"/>
      <c r="AC43" s="39"/>
    </row>
    <row r="44" spans="2:29" ht="13" customHeight="1">
      <c r="B44" s="26" t="str">
        <f>Data_TR_USD!$CC47</f>
        <v>High Yield Corporates</v>
      </c>
      <c r="C44" s="469" t="str">
        <f>Data_TR_USD!$CB47</f>
        <v>VWEHX</v>
      </c>
      <c r="D44" s="495">
        <v>1979</v>
      </c>
      <c r="E44" s="459"/>
      <c r="F44" s="39"/>
      <c r="G44" s="39"/>
      <c r="H44" s="39"/>
      <c r="I44" s="39"/>
      <c r="J44" s="39"/>
      <c r="K44" s="39"/>
      <c r="L44" s="39"/>
      <c r="M44" s="39"/>
      <c r="N44" s="39"/>
      <c r="O44" s="39">
        <v>0.05</v>
      </c>
      <c r="P44" s="39"/>
      <c r="Q44" s="39"/>
      <c r="R44" s="39"/>
      <c r="S44" s="39"/>
      <c r="T44" s="39"/>
      <c r="U44" s="39"/>
      <c r="V44" s="39"/>
      <c r="W44" s="39"/>
      <c r="X44" s="39"/>
      <c r="Y44" s="39"/>
      <c r="Z44" s="39"/>
      <c r="AA44" s="39"/>
      <c r="AB44" s="39"/>
      <c r="AC44" s="39"/>
    </row>
    <row r="45" spans="2:29" ht="13" customHeight="1">
      <c r="B45" s="24" t="str">
        <f>Data_TR_USD!$CC48</f>
        <v>TIPS</v>
      </c>
      <c r="C45" s="469" t="str">
        <f>Data_TR_USD!$CB48</f>
        <v>VIPSX</v>
      </c>
      <c r="D45" s="495">
        <v>1985</v>
      </c>
      <c r="E45" s="459"/>
      <c r="F45" s="39"/>
      <c r="G45" s="39"/>
      <c r="H45" s="39"/>
      <c r="I45" s="39">
        <v>0.1</v>
      </c>
      <c r="J45" s="39"/>
      <c r="K45" s="39"/>
      <c r="L45" s="39"/>
      <c r="M45" s="39"/>
      <c r="N45" s="39"/>
      <c r="O45" s="39">
        <v>0.15</v>
      </c>
      <c r="P45" s="39"/>
      <c r="Q45" s="39">
        <v>0.08</v>
      </c>
      <c r="R45" s="39">
        <v>0.15</v>
      </c>
      <c r="S45" s="39"/>
      <c r="T45" s="39">
        <v>0.1</v>
      </c>
      <c r="U45" s="39"/>
      <c r="V45" s="39">
        <v>0.5</v>
      </c>
      <c r="W45" s="39">
        <v>0.33</v>
      </c>
      <c r="X45" s="39">
        <v>0.25</v>
      </c>
      <c r="Y45" s="39">
        <v>0.2</v>
      </c>
      <c r="Z45" s="39">
        <f>1/6</f>
        <v>0.16666666666666666</v>
      </c>
      <c r="AA45" s="39"/>
      <c r="AB45" s="39">
        <v>0.4</v>
      </c>
      <c r="AC45" s="39">
        <v>0.35</v>
      </c>
    </row>
    <row r="46" spans="2:29" ht="13" customHeight="1">
      <c r="B46" s="440" t="str">
        <f>Data_TR_USD!$CC49</f>
        <v>Global Bond Fund</v>
      </c>
      <c r="C46" s="469" t="str">
        <f>Data_TR_USD!$CB49</f>
        <v>PGBDX</v>
      </c>
      <c r="D46" s="495">
        <v>1985</v>
      </c>
      <c r="E46" s="459"/>
      <c r="F46" s="39"/>
      <c r="G46" s="39"/>
      <c r="H46" s="39"/>
      <c r="I46" s="39"/>
      <c r="J46" s="39"/>
      <c r="K46" s="39"/>
      <c r="L46" s="39"/>
      <c r="M46" s="39"/>
      <c r="N46" s="39"/>
      <c r="O46" s="39"/>
      <c r="P46" s="39"/>
      <c r="Q46" s="39"/>
      <c r="R46" s="39"/>
      <c r="S46" s="39"/>
      <c r="T46" s="39"/>
      <c r="U46" s="39"/>
      <c r="V46" s="39"/>
      <c r="W46" s="39"/>
      <c r="X46" s="39">
        <v>0.25</v>
      </c>
      <c r="Y46" s="39">
        <v>0.2</v>
      </c>
      <c r="Z46" s="39">
        <f>1/6</f>
        <v>0.16666666666666666</v>
      </c>
      <c r="AA46" s="39"/>
      <c r="AB46" s="39"/>
      <c r="AC46" s="39"/>
    </row>
    <row r="47" spans="2:29" ht="13" customHeight="1">
      <c r="B47" s="441" t="str">
        <f>Data_TR_USD!$CC50</f>
        <v>Int'l Bond Fund</v>
      </c>
      <c r="C47" s="469" t="str">
        <f>Data_TR_USD!$CB50</f>
        <v>VTIBX</v>
      </c>
      <c r="D47" s="495">
        <v>1985</v>
      </c>
      <c r="E47" s="459"/>
      <c r="F47" s="39"/>
      <c r="G47" s="39"/>
      <c r="H47" s="39"/>
      <c r="I47" s="39"/>
      <c r="J47" s="39"/>
      <c r="K47" s="39"/>
      <c r="L47" s="39"/>
      <c r="M47" s="39"/>
      <c r="N47" s="39"/>
      <c r="O47" s="39"/>
      <c r="P47" s="39"/>
      <c r="Q47" s="39"/>
      <c r="R47" s="39"/>
      <c r="S47" s="39"/>
      <c r="T47" s="39"/>
      <c r="U47" s="39"/>
      <c r="V47" s="39"/>
      <c r="W47" s="39"/>
      <c r="X47" s="39"/>
      <c r="Y47" s="39"/>
      <c r="Z47" s="39"/>
      <c r="AA47" s="39"/>
      <c r="AB47" s="39"/>
      <c r="AC47" s="39"/>
    </row>
    <row r="48" spans="2:29" ht="13" customHeight="1">
      <c r="B48" s="441" t="str">
        <f>Data_TR_USD!$CC51</f>
        <v>Extended Market</v>
      </c>
      <c r="C48" s="469" t="str">
        <f>Data_TR_USD!$CB51</f>
        <v>VEXMX</v>
      </c>
      <c r="D48" s="495">
        <v>1984</v>
      </c>
      <c r="E48" s="459"/>
      <c r="F48" s="39"/>
      <c r="G48" s="39"/>
      <c r="H48" s="39"/>
      <c r="I48" s="39"/>
      <c r="J48" s="39"/>
      <c r="K48" s="39"/>
      <c r="L48" s="39"/>
      <c r="M48" s="39"/>
      <c r="N48" s="39"/>
      <c r="O48" s="39">
        <v>0.1</v>
      </c>
      <c r="P48" s="39"/>
      <c r="Q48" s="39"/>
      <c r="R48" s="39"/>
      <c r="S48" s="39"/>
      <c r="T48" s="39"/>
      <c r="U48" s="39"/>
      <c r="V48" s="39"/>
      <c r="W48" s="39"/>
      <c r="X48" s="39"/>
      <c r="Y48" s="39"/>
      <c r="Z48" s="39"/>
      <c r="AA48" s="39"/>
      <c r="AB48" s="39"/>
      <c r="AC48" s="39"/>
    </row>
    <row r="49" spans="2:29" ht="13" customHeight="1" thickBot="1">
      <c r="B49" s="496" t="str">
        <f>Data_TR_USD!$CC52</f>
        <v>Momentum</v>
      </c>
      <c r="C49" s="472" t="str">
        <f>Data_TR_USD!$CB52</f>
        <v>MTUM</v>
      </c>
      <c r="D49" s="493">
        <v>1982</v>
      </c>
      <c r="E49" s="460"/>
      <c r="F49" s="446"/>
      <c r="G49" s="446"/>
      <c r="H49" s="446"/>
      <c r="I49" s="446"/>
      <c r="J49" s="446"/>
      <c r="K49" s="446"/>
      <c r="L49" s="446"/>
      <c r="M49" s="446"/>
      <c r="N49" s="446"/>
      <c r="O49" s="446"/>
      <c r="P49" s="446"/>
      <c r="Q49" s="446"/>
      <c r="R49" s="446"/>
      <c r="S49" s="446"/>
      <c r="T49" s="446"/>
      <c r="U49" s="446"/>
      <c r="V49" s="446"/>
      <c r="W49" s="446"/>
      <c r="X49" s="446"/>
      <c r="Y49" s="446"/>
      <c r="Z49" s="446"/>
      <c r="AA49" s="446"/>
      <c r="AB49" s="446"/>
      <c r="AC49" s="446"/>
    </row>
    <row r="50" spans="2:29" ht="13" customHeight="1">
      <c r="B50" s="440" t="str">
        <f>Data_TR_USD!$CC53</f>
        <v/>
      </c>
      <c r="C50" s="471" t="str">
        <f>Data_TR_USD!$CB53</f>
        <v/>
      </c>
      <c r="D50" s="494" t="str">
        <v/>
      </c>
      <c r="E50" s="458"/>
      <c r="F50" s="443"/>
      <c r="G50" s="443"/>
      <c r="H50" s="443"/>
      <c r="I50" s="443"/>
      <c r="J50" s="443"/>
      <c r="K50" s="443"/>
      <c r="L50" s="443"/>
      <c r="M50" s="443"/>
      <c r="N50" s="443"/>
      <c r="O50" s="443"/>
      <c r="P50" s="443"/>
      <c r="Q50" s="443"/>
      <c r="R50" s="443"/>
      <c r="S50" s="443"/>
      <c r="T50" s="443"/>
      <c r="U50" s="443"/>
      <c r="V50" s="443"/>
      <c r="W50" s="443"/>
      <c r="X50" s="443"/>
      <c r="Y50" s="443"/>
      <c r="Z50" s="443"/>
      <c r="AA50" s="443"/>
      <c r="AB50" s="443"/>
      <c r="AC50" s="443"/>
    </row>
    <row r="51" spans="2:29" ht="13" customHeight="1">
      <c r="B51" s="440" t="str">
        <f>Data_TR_USD!$CC54</f>
        <v/>
      </c>
      <c r="C51" s="469" t="str">
        <f>Data_TR_USD!$CB54</f>
        <v/>
      </c>
      <c r="D51" s="495" t="str">
        <v/>
      </c>
      <c r="E51" s="459"/>
      <c r="F51" s="39"/>
      <c r="G51" s="39"/>
      <c r="H51" s="39"/>
      <c r="I51" s="39"/>
      <c r="J51" s="39"/>
      <c r="K51" s="39"/>
      <c r="L51" s="39"/>
      <c r="M51" s="39"/>
      <c r="N51" s="39"/>
      <c r="O51" s="39"/>
      <c r="P51" s="39"/>
      <c r="Q51" s="39"/>
      <c r="R51" s="39"/>
      <c r="S51" s="39"/>
      <c r="T51" s="39"/>
      <c r="U51" s="39"/>
      <c r="V51" s="39"/>
      <c r="W51" s="39"/>
      <c r="X51" s="39"/>
      <c r="Y51" s="39"/>
      <c r="Z51" s="39"/>
      <c r="AA51" s="39"/>
      <c r="AB51" s="39"/>
      <c r="AC51" s="39"/>
    </row>
    <row r="52" spans="2:29" ht="13" customHeight="1">
      <c r="B52" s="440" t="str">
        <f>Data_TR_USD!$CC55</f>
        <v/>
      </c>
      <c r="C52" s="469" t="str">
        <f>Data_TR_USD!$CB55</f>
        <v/>
      </c>
      <c r="D52" s="495" t="str">
        <v/>
      </c>
      <c r="E52" s="459"/>
      <c r="F52" s="39"/>
      <c r="G52" s="39"/>
      <c r="H52" s="39"/>
      <c r="I52" s="39"/>
      <c r="J52" s="39"/>
      <c r="K52" s="39"/>
      <c r="L52" s="39"/>
      <c r="M52" s="39"/>
      <c r="N52" s="39"/>
      <c r="O52" s="39"/>
      <c r="P52" s="39"/>
      <c r="Q52" s="39"/>
      <c r="R52" s="39"/>
      <c r="S52" s="39"/>
      <c r="T52" s="39"/>
      <c r="U52" s="39"/>
      <c r="V52" s="39"/>
      <c r="W52" s="39"/>
      <c r="X52" s="39"/>
      <c r="Y52" s="39"/>
      <c r="Z52" s="39"/>
      <c r="AA52" s="39"/>
      <c r="AB52" s="39"/>
      <c r="AC52" s="39"/>
    </row>
    <row r="53" spans="2:29" ht="13" customHeight="1">
      <c r="B53" s="24" t="str">
        <f>Data_TR_USD!$CC56</f>
        <v/>
      </c>
      <c r="C53" s="469" t="str">
        <f>Data_TR_USD!$CB56</f>
        <v/>
      </c>
      <c r="D53" s="495" t="str">
        <v/>
      </c>
      <c r="E53" s="459"/>
      <c r="F53" s="39"/>
      <c r="G53" s="39"/>
      <c r="H53" s="39"/>
      <c r="I53" s="39"/>
      <c r="J53" s="39"/>
      <c r="K53" s="39"/>
      <c r="L53" s="39"/>
      <c r="M53" s="39"/>
      <c r="N53" s="39"/>
      <c r="O53" s="39"/>
      <c r="P53" s="39"/>
      <c r="Q53" s="39"/>
      <c r="R53" s="39"/>
      <c r="S53" s="39"/>
      <c r="T53" s="39"/>
      <c r="U53" s="39"/>
      <c r="V53" s="39"/>
      <c r="W53" s="39"/>
      <c r="X53" s="39"/>
      <c r="Y53" s="39"/>
      <c r="Z53" s="39"/>
      <c r="AA53" s="39"/>
      <c r="AB53" s="39"/>
      <c r="AC53" s="39"/>
    </row>
    <row r="54" spans="2:29" ht="13" customHeight="1">
      <c r="B54" s="24" t="str">
        <f>Data_TR_USD!$CC57</f>
        <v/>
      </c>
      <c r="C54" s="469" t="str">
        <f>Data_TR_USD!$CB57</f>
        <v/>
      </c>
      <c r="D54" s="495" t="str">
        <v/>
      </c>
      <c r="E54" s="459"/>
      <c r="F54" s="39"/>
      <c r="G54" s="39"/>
      <c r="H54" s="39"/>
      <c r="I54" s="39"/>
      <c r="J54" s="39"/>
      <c r="K54" s="39"/>
      <c r="L54" s="39"/>
      <c r="M54" s="39"/>
      <c r="N54" s="39"/>
      <c r="O54" s="39"/>
      <c r="P54" s="39"/>
      <c r="Q54" s="39"/>
      <c r="R54" s="39"/>
      <c r="S54" s="39"/>
      <c r="T54" s="39"/>
      <c r="U54" s="39"/>
      <c r="V54" s="39"/>
      <c r="W54" s="39"/>
      <c r="X54" s="39"/>
      <c r="Y54" s="39"/>
      <c r="Z54" s="39"/>
      <c r="AA54" s="39"/>
      <c r="AB54" s="39"/>
      <c r="AC54" s="39"/>
    </row>
    <row r="55" spans="2:29" ht="13" customHeight="1">
      <c r="B55" s="24" t="str">
        <f>Data_TR_USD!$CC58</f>
        <v/>
      </c>
      <c r="C55" s="469" t="str">
        <f>Data_TR_USD!$CB58</f>
        <v/>
      </c>
      <c r="D55" s="495" t="str">
        <v/>
      </c>
      <c r="E55" s="459"/>
      <c r="F55" s="39"/>
      <c r="G55" s="39"/>
      <c r="H55" s="39"/>
      <c r="I55" s="39"/>
      <c r="J55" s="39"/>
      <c r="K55" s="39"/>
      <c r="L55" s="39"/>
      <c r="M55" s="39"/>
      <c r="N55" s="39"/>
      <c r="O55" s="39"/>
      <c r="P55" s="39"/>
      <c r="Q55" s="39"/>
      <c r="R55" s="39"/>
      <c r="S55" s="39"/>
      <c r="T55" s="39"/>
      <c r="U55" s="39"/>
      <c r="V55" s="39"/>
      <c r="W55" s="39"/>
      <c r="X55" s="39"/>
      <c r="Y55" s="39"/>
      <c r="Z55" s="39"/>
      <c r="AA55" s="39"/>
      <c r="AB55" s="39"/>
      <c r="AC55" s="39"/>
    </row>
    <row r="56" spans="2:29" ht="13" customHeight="1">
      <c r="B56" s="24" t="str">
        <f>Data_TR_USD!$CC59</f>
        <v/>
      </c>
      <c r="C56" s="469" t="str">
        <f>Data_TR_USD!$CB59</f>
        <v/>
      </c>
      <c r="D56" s="495" t="str">
        <v/>
      </c>
      <c r="E56" s="459"/>
      <c r="F56" s="39"/>
      <c r="G56" s="39"/>
      <c r="H56" s="39"/>
      <c r="I56" s="39"/>
      <c r="J56" s="39"/>
      <c r="K56" s="39"/>
      <c r="L56" s="39"/>
      <c r="M56" s="39"/>
      <c r="N56" s="39"/>
      <c r="O56" s="39"/>
      <c r="P56" s="39"/>
      <c r="Q56" s="39"/>
      <c r="R56" s="39"/>
      <c r="S56" s="39"/>
      <c r="T56" s="39"/>
      <c r="U56" s="39"/>
      <c r="V56" s="39"/>
      <c r="W56" s="39"/>
      <c r="X56" s="39"/>
      <c r="Y56" s="39"/>
      <c r="Z56" s="39"/>
      <c r="AA56" s="39"/>
      <c r="AB56" s="39"/>
      <c r="AC56" s="39"/>
    </row>
    <row r="57" spans="2:29" ht="13" customHeight="1">
      <c r="B57" s="24" t="str">
        <f>Data_TR_USD!$CC60</f>
        <v/>
      </c>
      <c r="C57" s="469" t="str">
        <f>Data_TR_USD!$CB60</f>
        <v/>
      </c>
      <c r="D57" s="495" t="str">
        <v/>
      </c>
      <c r="E57" s="459"/>
      <c r="F57" s="39"/>
      <c r="G57" s="39"/>
      <c r="H57" s="39"/>
      <c r="I57" s="39"/>
      <c r="J57" s="39"/>
      <c r="K57" s="39"/>
      <c r="L57" s="39"/>
      <c r="M57" s="39"/>
      <c r="N57" s="39"/>
      <c r="O57" s="39"/>
      <c r="P57" s="39"/>
      <c r="Q57" s="39"/>
      <c r="R57" s="39"/>
      <c r="S57" s="39"/>
      <c r="T57" s="39"/>
      <c r="U57" s="39"/>
      <c r="V57" s="39"/>
      <c r="W57" s="39"/>
      <c r="X57" s="39"/>
      <c r="Y57" s="39"/>
      <c r="Z57" s="39"/>
      <c r="AA57" s="39"/>
      <c r="AB57" s="39"/>
      <c r="AC57" s="39"/>
    </row>
    <row r="58" spans="2:29" ht="13" customHeight="1">
      <c r="B58" s="24" t="str">
        <f>Data_TR_USD!$CC61</f>
        <v/>
      </c>
      <c r="C58" s="469" t="str">
        <f>Data_TR_USD!$CB61</f>
        <v/>
      </c>
      <c r="D58" s="495" t="str">
        <v/>
      </c>
      <c r="E58" s="459"/>
      <c r="F58" s="39"/>
      <c r="G58" s="39"/>
      <c r="H58" s="39"/>
      <c r="I58" s="39"/>
      <c r="J58" s="39"/>
      <c r="K58" s="39"/>
      <c r="L58" s="39"/>
      <c r="M58" s="39"/>
      <c r="N58" s="39"/>
      <c r="O58" s="39"/>
      <c r="P58" s="39"/>
      <c r="Q58" s="39"/>
      <c r="R58" s="39"/>
      <c r="S58" s="39"/>
      <c r="T58" s="39"/>
      <c r="U58" s="39"/>
      <c r="V58" s="39"/>
      <c r="W58" s="39"/>
      <c r="X58" s="39"/>
      <c r="Y58" s="39"/>
      <c r="Z58" s="39"/>
      <c r="AA58" s="39"/>
      <c r="AB58" s="39"/>
      <c r="AC58" s="39"/>
    </row>
    <row r="59" spans="2:29" ht="13" customHeight="1">
      <c r="B59" s="24" t="str">
        <f>Data_TR_USD!$CC62</f>
        <v/>
      </c>
      <c r="C59" s="469" t="str">
        <f>Data_TR_USD!$CB62</f>
        <v/>
      </c>
      <c r="D59" s="495" t="str">
        <v/>
      </c>
      <c r="E59" s="459"/>
      <c r="F59" s="39"/>
      <c r="G59" s="39"/>
      <c r="H59" s="39"/>
      <c r="I59" s="39"/>
      <c r="J59" s="39"/>
      <c r="K59" s="39"/>
      <c r="L59" s="39"/>
      <c r="M59" s="39"/>
      <c r="N59" s="39"/>
      <c r="O59" s="39"/>
      <c r="P59" s="39"/>
      <c r="Q59" s="39"/>
      <c r="R59" s="39"/>
      <c r="S59" s="39"/>
      <c r="T59" s="39"/>
      <c r="U59" s="39"/>
      <c r="V59" s="39"/>
      <c r="W59" s="39"/>
      <c r="X59" s="39"/>
      <c r="Y59" s="39"/>
      <c r="Z59" s="39"/>
      <c r="AA59" s="39"/>
      <c r="AB59" s="39"/>
      <c r="AC59" s="39"/>
    </row>
    <row r="60" spans="2:29" ht="13" customHeight="1">
      <c r="B60" s="24" t="str">
        <f>Data_TR_USD!$CC63</f>
        <v/>
      </c>
      <c r="C60" s="469" t="str">
        <f>Data_TR_USD!$CB63</f>
        <v/>
      </c>
      <c r="D60" s="495" t="str">
        <v/>
      </c>
      <c r="E60" s="459"/>
      <c r="F60" s="39"/>
      <c r="G60" s="39"/>
      <c r="H60" s="39"/>
      <c r="I60" s="39"/>
      <c r="J60" s="39"/>
      <c r="K60" s="39"/>
      <c r="L60" s="39"/>
      <c r="M60" s="39"/>
      <c r="N60" s="39"/>
      <c r="O60" s="39"/>
      <c r="P60" s="39"/>
      <c r="Q60" s="39"/>
      <c r="R60" s="39"/>
      <c r="S60" s="39"/>
      <c r="T60" s="39"/>
      <c r="U60" s="39"/>
      <c r="V60" s="39"/>
      <c r="W60" s="39"/>
      <c r="X60" s="39"/>
      <c r="Y60" s="39"/>
      <c r="Z60" s="39"/>
      <c r="AA60" s="39"/>
      <c r="AB60" s="39"/>
      <c r="AC60" s="39"/>
    </row>
    <row r="61" spans="2:29" ht="13" customHeight="1">
      <c r="B61" s="24" t="str">
        <f>Data_TR_USD!$CC64</f>
        <v/>
      </c>
      <c r="C61" s="469" t="str">
        <f>Data_TR_USD!$CB64</f>
        <v/>
      </c>
      <c r="D61" s="495" t="str">
        <v/>
      </c>
      <c r="E61" s="459"/>
      <c r="F61" s="39"/>
      <c r="G61" s="39"/>
      <c r="H61" s="39"/>
      <c r="I61" s="39"/>
      <c r="J61" s="39"/>
      <c r="K61" s="39"/>
      <c r="L61" s="39"/>
      <c r="M61" s="39"/>
      <c r="N61" s="39"/>
      <c r="O61" s="39"/>
      <c r="P61" s="39"/>
      <c r="Q61" s="39"/>
      <c r="R61" s="39"/>
      <c r="S61" s="39"/>
      <c r="T61" s="39"/>
      <c r="U61" s="39"/>
      <c r="V61" s="39"/>
      <c r="W61" s="39"/>
      <c r="X61" s="39"/>
      <c r="Y61" s="39"/>
      <c r="Z61" s="39"/>
      <c r="AA61" s="39"/>
      <c r="AB61" s="39"/>
      <c r="AC61" s="39"/>
    </row>
    <row r="62" spans="2:29" ht="13" customHeight="1">
      <c r="B62" s="24" t="str">
        <f>Data_TR_USD!$CC65</f>
        <v/>
      </c>
      <c r="C62" s="469" t="str">
        <f>Data_TR_USD!$CB65</f>
        <v/>
      </c>
      <c r="D62" s="495" t="str">
        <v/>
      </c>
      <c r="E62" s="459"/>
      <c r="F62" s="39"/>
      <c r="G62" s="39"/>
      <c r="H62" s="39"/>
      <c r="I62" s="39"/>
      <c r="J62" s="39"/>
      <c r="K62" s="39"/>
      <c r="L62" s="39"/>
      <c r="M62" s="39"/>
      <c r="N62" s="39"/>
      <c r="O62" s="39"/>
      <c r="P62" s="39"/>
      <c r="Q62" s="39"/>
      <c r="R62" s="39"/>
      <c r="S62" s="39"/>
      <c r="T62" s="39"/>
      <c r="U62" s="39"/>
      <c r="V62" s="39"/>
      <c r="W62" s="39"/>
      <c r="X62" s="39"/>
      <c r="Y62" s="39"/>
      <c r="Z62" s="39"/>
      <c r="AA62" s="39"/>
      <c r="AB62" s="39"/>
      <c r="AC62" s="39"/>
    </row>
    <row r="63" spans="2:29" ht="13" customHeight="1">
      <c r="B63" s="24" t="str">
        <f>Data_TR_USD!$CC66</f>
        <v/>
      </c>
      <c r="C63" s="469" t="str">
        <f>Data_TR_USD!$CB66</f>
        <v/>
      </c>
      <c r="D63" s="495" t="str">
        <v/>
      </c>
      <c r="E63" s="459"/>
      <c r="F63" s="39"/>
      <c r="G63" s="39"/>
      <c r="H63" s="39"/>
      <c r="I63" s="39"/>
      <c r="J63" s="39"/>
      <c r="K63" s="39"/>
      <c r="L63" s="39"/>
      <c r="M63" s="39"/>
      <c r="N63" s="39"/>
      <c r="O63" s="39"/>
      <c r="P63" s="39"/>
      <c r="Q63" s="39"/>
      <c r="R63" s="39"/>
      <c r="S63" s="39"/>
      <c r="T63" s="39"/>
      <c r="U63" s="39"/>
      <c r="V63" s="39"/>
      <c r="W63" s="39"/>
      <c r="X63" s="39"/>
      <c r="Y63" s="39"/>
      <c r="Z63" s="39"/>
      <c r="AA63" s="39"/>
      <c r="AB63" s="39"/>
      <c r="AC63" s="39"/>
    </row>
    <row r="64" spans="2:29" ht="13" customHeight="1">
      <c r="B64" s="24" t="str">
        <f>Data_TR_USD!$CC67</f>
        <v/>
      </c>
      <c r="C64" s="469" t="str">
        <f>Data_TR_USD!$CB67</f>
        <v/>
      </c>
      <c r="D64" s="495" t="str">
        <v/>
      </c>
      <c r="E64" s="459"/>
      <c r="F64" s="39"/>
      <c r="G64" s="39"/>
      <c r="H64" s="39"/>
      <c r="I64" s="39"/>
      <c r="J64" s="39"/>
      <c r="K64" s="39"/>
      <c r="L64" s="39"/>
      <c r="M64" s="39"/>
      <c r="N64" s="39"/>
      <c r="O64" s="39"/>
      <c r="P64" s="39"/>
      <c r="Q64" s="39"/>
      <c r="R64" s="39"/>
      <c r="S64" s="39"/>
      <c r="T64" s="39"/>
      <c r="U64" s="39"/>
      <c r="V64" s="39"/>
      <c r="W64" s="39"/>
      <c r="X64" s="39"/>
      <c r="Y64" s="39"/>
      <c r="Z64" s="39"/>
      <c r="AA64" s="39"/>
      <c r="AB64" s="39"/>
      <c r="AC64" s="39"/>
    </row>
    <row r="65" spans="2:29" ht="13" customHeight="1">
      <c r="B65" s="24" t="str">
        <f>Data_TR_USD!$CC68</f>
        <v/>
      </c>
      <c r="C65" s="469" t="str">
        <f>Data_TR_USD!$CB68</f>
        <v/>
      </c>
      <c r="D65" s="495" t="str">
        <v/>
      </c>
      <c r="E65" s="459"/>
      <c r="F65" s="39"/>
      <c r="G65" s="39"/>
      <c r="H65" s="39"/>
      <c r="I65" s="39"/>
      <c r="J65" s="39"/>
      <c r="K65" s="39"/>
      <c r="L65" s="39"/>
      <c r="M65" s="39"/>
      <c r="N65" s="39"/>
      <c r="O65" s="39"/>
      <c r="P65" s="39"/>
      <c r="Q65" s="39"/>
      <c r="R65" s="39"/>
      <c r="S65" s="39"/>
      <c r="T65" s="39"/>
      <c r="U65" s="39"/>
      <c r="V65" s="39"/>
      <c r="W65" s="39"/>
      <c r="X65" s="39"/>
      <c r="Y65" s="39"/>
      <c r="Z65" s="39"/>
      <c r="AA65" s="39"/>
      <c r="AB65" s="39"/>
      <c r="AC65" s="39"/>
    </row>
    <row r="66" spans="2:29" ht="13" customHeight="1">
      <c r="B66" s="24" t="str">
        <f>Data_TR_USD!$CC69</f>
        <v/>
      </c>
      <c r="C66" s="469" t="str">
        <f>Data_TR_USD!$CB69</f>
        <v/>
      </c>
      <c r="D66" s="495" t="str">
        <v/>
      </c>
      <c r="E66" s="459"/>
      <c r="F66" s="39"/>
      <c r="G66" s="39"/>
      <c r="H66" s="39"/>
      <c r="I66" s="39"/>
      <c r="J66" s="39"/>
      <c r="K66" s="39"/>
      <c r="L66" s="39"/>
      <c r="M66" s="39"/>
      <c r="N66" s="39"/>
      <c r="O66" s="39"/>
      <c r="P66" s="39"/>
      <c r="Q66" s="39"/>
      <c r="R66" s="39"/>
      <c r="S66" s="39"/>
      <c r="T66" s="39"/>
      <c r="U66" s="39"/>
      <c r="V66" s="39"/>
      <c r="W66" s="39"/>
      <c r="X66" s="39"/>
      <c r="Y66" s="39"/>
      <c r="Z66" s="39"/>
      <c r="AA66" s="39"/>
      <c r="AB66" s="39"/>
      <c r="AC66" s="39"/>
    </row>
    <row r="67" spans="2:29" ht="13" customHeight="1">
      <c r="B67" s="24" t="str">
        <f>Data_TR_USD!$CC70</f>
        <v/>
      </c>
      <c r="C67" s="469" t="str">
        <f>Data_TR_USD!$CB70</f>
        <v/>
      </c>
      <c r="D67" s="495" t="str">
        <v/>
      </c>
      <c r="E67" s="459"/>
      <c r="F67" s="39"/>
      <c r="G67" s="39"/>
      <c r="H67" s="39"/>
      <c r="I67" s="39"/>
      <c r="J67" s="39"/>
      <c r="K67" s="39"/>
      <c r="L67" s="39"/>
      <c r="M67" s="39"/>
      <c r="N67" s="39"/>
      <c r="O67" s="39"/>
      <c r="P67" s="39"/>
      <c r="Q67" s="39"/>
      <c r="R67" s="39"/>
      <c r="S67" s="39"/>
      <c r="T67" s="39"/>
      <c r="U67" s="39"/>
      <c r="V67" s="39"/>
      <c r="W67" s="39"/>
      <c r="X67" s="39"/>
      <c r="Y67" s="39"/>
      <c r="Z67" s="39"/>
      <c r="AA67" s="39"/>
      <c r="AB67" s="39"/>
      <c r="AC67" s="39"/>
    </row>
    <row r="68" spans="2:29" ht="13" customHeight="1">
      <c r="B68" s="24" t="str">
        <f>Data_TR_USD!$CC71</f>
        <v/>
      </c>
      <c r="C68" s="469" t="str">
        <f>Data_TR_USD!$CB71</f>
        <v/>
      </c>
      <c r="D68" s="495" t="str">
        <v/>
      </c>
      <c r="E68" s="459"/>
      <c r="F68" s="39"/>
      <c r="G68" s="39"/>
      <c r="H68" s="39"/>
      <c r="I68" s="39"/>
      <c r="J68" s="39"/>
      <c r="K68" s="39"/>
      <c r="L68" s="39"/>
      <c r="M68" s="39"/>
      <c r="N68" s="39"/>
      <c r="O68" s="39"/>
      <c r="P68" s="39"/>
      <c r="Q68" s="39"/>
      <c r="R68" s="39"/>
      <c r="S68" s="39"/>
      <c r="T68" s="39"/>
      <c r="U68" s="39"/>
      <c r="V68" s="39"/>
      <c r="W68" s="39"/>
      <c r="X68" s="39"/>
      <c r="Y68" s="39"/>
      <c r="Z68" s="39"/>
      <c r="AA68" s="39"/>
      <c r="AB68" s="39"/>
      <c r="AC68" s="39"/>
    </row>
    <row r="69" spans="2:29" ht="13" customHeight="1">
      <c r="B69" s="24" t="str">
        <f>Data_TR_USD!$CC72</f>
        <v/>
      </c>
      <c r="C69" s="469" t="str">
        <f>Data_TR_USD!$CB72</f>
        <v/>
      </c>
      <c r="D69" s="495" t="str">
        <v/>
      </c>
      <c r="E69" s="459"/>
      <c r="F69" s="39"/>
      <c r="G69" s="39"/>
      <c r="H69" s="39"/>
      <c r="I69" s="39"/>
      <c r="J69" s="39"/>
      <c r="K69" s="39"/>
      <c r="L69" s="39"/>
      <c r="M69" s="39"/>
      <c r="N69" s="39"/>
      <c r="O69" s="39"/>
      <c r="P69" s="39"/>
      <c r="Q69" s="39"/>
      <c r="R69" s="39"/>
      <c r="S69" s="39"/>
      <c r="T69" s="39"/>
      <c r="U69" s="39"/>
      <c r="V69" s="39"/>
      <c r="W69" s="39"/>
      <c r="X69" s="39"/>
      <c r="Y69" s="39"/>
      <c r="Z69" s="39"/>
      <c r="AA69" s="39"/>
      <c r="AB69" s="39"/>
      <c r="AC69" s="39"/>
    </row>
    <row r="70" spans="2:29" ht="13" customHeight="1">
      <c r="B70" s="24" t="str">
        <f>Data_TR_USD!$CC73</f>
        <v/>
      </c>
      <c r="C70" s="469" t="str">
        <f>Data_TR_USD!$CB73</f>
        <v/>
      </c>
      <c r="D70" s="495" t="str">
        <v/>
      </c>
      <c r="E70" s="459"/>
      <c r="F70" s="39"/>
      <c r="G70" s="39"/>
      <c r="H70" s="39"/>
      <c r="I70" s="39"/>
      <c r="J70" s="39"/>
      <c r="K70" s="39"/>
      <c r="L70" s="39"/>
      <c r="M70" s="39"/>
      <c r="N70" s="39"/>
      <c r="O70" s="39"/>
      <c r="P70" s="39"/>
      <c r="Q70" s="39"/>
      <c r="R70" s="39"/>
      <c r="S70" s="39"/>
      <c r="T70" s="39"/>
      <c r="U70" s="39"/>
      <c r="V70" s="39"/>
      <c r="W70" s="39"/>
      <c r="X70" s="39"/>
      <c r="Y70" s="39"/>
      <c r="Z70" s="39"/>
      <c r="AA70" s="39"/>
      <c r="AB70" s="39"/>
      <c r="AC70" s="39"/>
    </row>
    <row r="71" spans="2:29" ht="13" customHeight="1">
      <c r="B71" s="24" t="str">
        <f>Data_TR_USD!$CC74</f>
        <v/>
      </c>
      <c r="C71" s="469" t="str">
        <f>Data_TR_USD!$CB74</f>
        <v/>
      </c>
      <c r="D71" s="495" t="str">
        <v/>
      </c>
      <c r="E71" s="459"/>
      <c r="F71" s="39"/>
      <c r="G71" s="39"/>
      <c r="H71" s="39"/>
      <c r="I71" s="39"/>
      <c r="J71" s="39"/>
      <c r="K71" s="39"/>
      <c r="L71" s="39"/>
      <c r="M71" s="39"/>
      <c r="N71" s="39"/>
      <c r="O71" s="39"/>
      <c r="P71" s="39"/>
      <c r="Q71" s="39"/>
      <c r="R71" s="39"/>
      <c r="S71" s="39"/>
      <c r="T71" s="39"/>
      <c r="U71" s="39"/>
      <c r="V71" s="39"/>
      <c r="W71" s="39"/>
      <c r="X71" s="39"/>
      <c r="Y71" s="39"/>
      <c r="Z71" s="39"/>
      <c r="AA71" s="39"/>
      <c r="AB71" s="39"/>
      <c r="AC71" s="39"/>
    </row>
    <row r="72" spans="2:29" ht="13" customHeight="1">
      <c r="B72" s="24" t="str">
        <f>Data_TR_USD!$CC75</f>
        <v/>
      </c>
      <c r="C72" s="469" t="str">
        <f>Data_TR_USD!$CB75</f>
        <v/>
      </c>
      <c r="D72" s="495" t="str">
        <v/>
      </c>
      <c r="E72" s="459"/>
      <c r="F72" s="39"/>
      <c r="G72" s="39"/>
      <c r="H72" s="39"/>
      <c r="I72" s="39"/>
      <c r="J72" s="39"/>
      <c r="K72" s="39"/>
      <c r="L72" s="39"/>
      <c r="M72" s="39"/>
      <c r="N72" s="39"/>
      <c r="O72" s="39"/>
      <c r="P72" s="39"/>
      <c r="Q72" s="39"/>
      <c r="R72" s="39"/>
      <c r="S72" s="39"/>
      <c r="T72" s="39"/>
      <c r="U72" s="39"/>
      <c r="V72" s="39"/>
      <c r="W72" s="39"/>
      <c r="X72" s="39"/>
      <c r="Y72" s="39"/>
      <c r="Z72" s="39"/>
      <c r="AA72" s="39"/>
      <c r="AB72" s="39"/>
      <c r="AC72" s="39"/>
    </row>
    <row r="73" spans="2:29" ht="13" customHeight="1">
      <c r="B73" s="24" t="str">
        <f>Data_TR_USD!$CC76</f>
        <v/>
      </c>
      <c r="C73" s="469" t="str">
        <f>Data_TR_USD!$CB76</f>
        <v/>
      </c>
      <c r="D73" s="495" t="str">
        <v/>
      </c>
      <c r="E73" s="459"/>
      <c r="F73" s="39"/>
      <c r="G73" s="39"/>
      <c r="H73" s="39"/>
      <c r="I73" s="39"/>
      <c r="J73" s="39"/>
      <c r="K73" s="39"/>
      <c r="L73" s="39"/>
      <c r="M73" s="39"/>
      <c r="N73" s="39"/>
      <c r="O73" s="39"/>
      <c r="P73" s="39"/>
      <c r="Q73" s="39"/>
      <c r="R73" s="39"/>
      <c r="S73" s="39"/>
      <c r="T73" s="39"/>
      <c r="U73" s="39"/>
      <c r="V73" s="39"/>
      <c r="W73" s="39"/>
      <c r="X73" s="39"/>
      <c r="Y73" s="39"/>
      <c r="Z73" s="39"/>
      <c r="AA73" s="39"/>
      <c r="AB73" s="39"/>
      <c r="AC73" s="39"/>
    </row>
    <row r="74" spans="2:29" ht="13" customHeight="1">
      <c r="B74" s="24" t="str">
        <f>Data_TR_USD!$CC77</f>
        <v/>
      </c>
      <c r="C74" s="469" t="str">
        <f>Data_TR_USD!$CB77</f>
        <v/>
      </c>
      <c r="D74" s="495" t="str">
        <v/>
      </c>
      <c r="E74" s="459"/>
      <c r="F74" s="39"/>
      <c r="G74" s="39"/>
      <c r="H74" s="39"/>
      <c r="I74" s="39"/>
      <c r="J74" s="39"/>
      <c r="K74" s="39"/>
      <c r="L74" s="39"/>
      <c r="M74" s="39"/>
      <c r="N74" s="39"/>
      <c r="O74" s="39"/>
      <c r="P74" s="39"/>
      <c r="Q74" s="39"/>
      <c r="R74" s="39"/>
      <c r="S74" s="39"/>
      <c r="T74" s="39"/>
      <c r="U74" s="39"/>
      <c r="V74" s="39"/>
      <c r="W74" s="39"/>
      <c r="X74" s="39"/>
      <c r="Y74" s="39"/>
      <c r="Z74" s="39"/>
      <c r="AA74" s="39"/>
      <c r="AB74" s="39"/>
      <c r="AC74" s="39"/>
    </row>
    <row r="75" spans="2:29" ht="13" customHeight="1">
      <c r="B75" s="24" t="str">
        <f>Data_TR_USD!$CC78</f>
        <v/>
      </c>
      <c r="C75" s="469" t="str">
        <f>Data_TR_USD!$CB78</f>
        <v/>
      </c>
      <c r="D75" s="495" t="str">
        <v/>
      </c>
      <c r="E75" s="459"/>
      <c r="F75" s="39"/>
      <c r="G75" s="39"/>
      <c r="H75" s="39"/>
      <c r="I75" s="39"/>
      <c r="J75" s="39"/>
      <c r="K75" s="39"/>
      <c r="L75" s="39"/>
      <c r="M75" s="39"/>
      <c r="N75" s="39"/>
      <c r="O75" s="39"/>
      <c r="P75" s="39"/>
      <c r="Q75" s="39"/>
      <c r="R75" s="39"/>
      <c r="S75" s="39"/>
      <c r="T75" s="39"/>
      <c r="U75" s="39"/>
      <c r="V75" s="39"/>
      <c r="W75" s="39"/>
      <c r="X75" s="39"/>
      <c r="Y75" s="39"/>
      <c r="Z75" s="39"/>
      <c r="AA75" s="39"/>
      <c r="AB75" s="39"/>
      <c r="AC75" s="39"/>
    </row>
    <row r="76" spans="2:29" ht="13" customHeight="1">
      <c r="B76" s="24" t="str">
        <f>Data_TR_USD!$CC79</f>
        <v/>
      </c>
      <c r="C76" s="469" t="str">
        <f>Data_TR_USD!$CB79</f>
        <v/>
      </c>
      <c r="D76" s="495" t="str">
        <v/>
      </c>
      <c r="E76" s="459"/>
      <c r="F76" s="39"/>
      <c r="G76" s="39"/>
      <c r="H76" s="39"/>
      <c r="I76" s="39"/>
      <c r="J76" s="39"/>
      <c r="K76" s="39"/>
      <c r="L76" s="39"/>
      <c r="M76" s="39"/>
      <c r="N76" s="39"/>
      <c r="O76" s="39"/>
      <c r="P76" s="39"/>
      <c r="Q76" s="39"/>
      <c r="R76" s="39"/>
      <c r="S76" s="39"/>
      <c r="T76" s="39"/>
      <c r="U76" s="39"/>
      <c r="V76" s="39"/>
      <c r="W76" s="39"/>
      <c r="X76" s="39"/>
      <c r="Y76" s="39"/>
      <c r="Z76" s="39"/>
      <c r="AA76" s="39"/>
      <c r="AB76" s="39"/>
      <c r="AC76" s="39"/>
    </row>
    <row r="77" spans="2:29" ht="13" customHeight="1">
      <c r="B77" s="24" t="str">
        <f>Data_TR_USD!$CC80</f>
        <v>S&amp;P500 - historical - no ER</v>
      </c>
      <c r="C77" s="469" t="str">
        <f>Data_TR_USD!$CB80</f>
        <v>S&amp;P500(h)</v>
      </c>
      <c r="D77" s="495">
        <v>1871</v>
      </c>
      <c r="E77" s="459"/>
      <c r="F77" s="39"/>
      <c r="G77" s="39"/>
      <c r="H77" s="39"/>
      <c r="I77" s="39"/>
      <c r="J77" s="39"/>
      <c r="K77" s="39"/>
      <c r="L77" s="39"/>
      <c r="M77" s="39"/>
      <c r="N77" s="39"/>
      <c r="O77" s="39"/>
      <c r="P77" s="39"/>
      <c r="Q77" s="39"/>
      <c r="R77" s="39"/>
      <c r="S77" s="39"/>
      <c r="T77" s="39"/>
      <c r="U77" s="39"/>
      <c r="V77" s="39"/>
      <c r="W77" s="39"/>
      <c r="X77" s="39"/>
      <c r="Y77" s="39"/>
      <c r="Z77" s="39"/>
      <c r="AA77" s="39"/>
      <c r="AB77" s="39"/>
      <c r="AC77" s="39"/>
    </row>
    <row r="78" spans="2:29" ht="13" customHeight="1">
      <c r="B78" s="159" t="str">
        <f>Data_TR_USD!$CC81</f>
        <v>IT Bonds - historical - no ER</v>
      </c>
      <c r="C78" s="469" t="str">
        <f>Data_TR_USD!$CB81</f>
        <v>IT Bonds(h)</v>
      </c>
      <c r="D78" s="495">
        <v>1871</v>
      </c>
      <c r="E78" s="459"/>
      <c r="F78" s="39"/>
      <c r="G78" s="39"/>
      <c r="H78" s="39"/>
      <c r="I78" s="39"/>
      <c r="J78" s="39"/>
      <c r="K78" s="39"/>
      <c r="L78" s="39"/>
      <c r="M78" s="39"/>
      <c r="N78" s="39"/>
      <c r="O78" s="39"/>
      <c r="P78" s="39"/>
      <c r="Q78" s="39"/>
      <c r="R78" s="39"/>
      <c r="S78" s="39"/>
      <c r="T78" s="39"/>
      <c r="U78" s="39"/>
      <c r="V78" s="39"/>
      <c r="W78" s="39"/>
      <c r="X78" s="39"/>
      <c r="Y78" s="39"/>
      <c r="Z78" s="39"/>
      <c r="AA78" s="39"/>
      <c r="AB78" s="39"/>
      <c r="AC78" s="39"/>
    </row>
    <row r="79" spans="2:29" ht="13" customHeight="1">
      <c r="B79" s="24" t="str">
        <f>Data_TR_USD!$CC82</f>
        <v>T-Bills - historical - no ER</v>
      </c>
      <c r="C79" s="469" t="str">
        <f>Data_TR_USD!$CB82</f>
        <v>TBills(h)</v>
      </c>
      <c r="D79" s="495">
        <v>1871</v>
      </c>
      <c r="E79" s="459"/>
      <c r="F79" s="39"/>
      <c r="G79" s="39"/>
      <c r="H79" s="39"/>
      <c r="I79" s="39"/>
      <c r="J79" s="39"/>
      <c r="K79" s="39"/>
      <c r="L79" s="39"/>
      <c r="M79" s="39"/>
      <c r="N79" s="39"/>
      <c r="O79" s="39"/>
      <c r="P79" s="39"/>
      <c r="Q79" s="39"/>
      <c r="R79" s="39"/>
      <c r="S79" s="39"/>
      <c r="T79" s="39"/>
      <c r="U79" s="39"/>
      <c r="V79" s="39"/>
      <c r="W79" s="39"/>
      <c r="X79" s="39"/>
      <c r="Y79" s="39"/>
      <c r="Z79" s="39"/>
      <c r="AA79" s="39"/>
      <c r="AB79" s="39"/>
      <c r="AC79" s="39"/>
    </row>
    <row r="80" spans="2:29" ht="13" customHeight="1">
      <c r="B80" s="24" t="str">
        <f>Data_TR_USD!$CC83</f>
        <v>Cash - no return</v>
      </c>
      <c r="C80" s="469" t="str">
        <f>Data_TR_USD!$CB83</f>
        <v>Cash</v>
      </c>
      <c r="D80" s="495">
        <v>1871</v>
      </c>
      <c r="E80" s="459"/>
      <c r="F80" s="39"/>
      <c r="G80" s="39"/>
      <c r="H80" s="39"/>
      <c r="I80" s="39"/>
      <c r="J80" s="39"/>
      <c r="K80" s="39"/>
      <c r="L80" s="39"/>
      <c r="M80" s="39"/>
      <c r="N80" s="39"/>
      <c r="O80" s="39"/>
      <c r="P80" s="39"/>
      <c r="Q80" s="39"/>
      <c r="R80" s="39"/>
      <c r="S80" s="39"/>
      <c r="T80" s="39"/>
      <c r="U80" s="39"/>
      <c r="V80" s="39"/>
      <c r="W80" s="39"/>
      <c r="X80" s="39"/>
      <c r="Y80" s="39"/>
      <c r="Z80" s="39"/>
      <c r="AA80" s="39"/>
      <c r="AB80" s="39"/>
      <c r="AC80" s="39"/>
    </row>
    <row r="81" spans="2:29" ht="13" customHeight="1" thickBot="1">
      <c r="B81" s="154" t="str">
        <f>Data_TR_USD!$CC84</f>
        <v>Inflation - historical</v>
      </c>
      <c r="C81" s="470" t="str">
        <f>Data_TR_USD!$CB84</f>
        <v>CPI-U</v>
      </c>
      <c r="D81" s="499">
        <v>1871</v>
      </c>
      <c r="E81" s="461"/>
      <c r="F81" s="40"/>
      <c r="G81" s="40"/>
      <c r="H81" s="40"/>
      <c r="I81" s="40"/>
      <c r="J81" s="40"/>
      <c r="K81" s="40"/>
      <c r="L81" s="40"/>
      <c r="M81" s="40"/>
      <c r="N81" s="40"/>
      <c r="O81" s="40"/>
      <c r="P81" s="40"/>
      <c r="Q81" s="40"/>
      <c r="R81" s="40"/>
      <c r="S81" s="40"/>
      <c r="T81" s="40"/>
      <c r="U81" s="40"/>
      <c r="V81" s="40"/>
      <c r="W81" s="40"/>
      <c r="X81" s="40"/>
      <c r="Y81" s="40"/>
      <c r="Z81" s="40"/>
      <c r="AA81" s="40"/>
      <c r="AB81" s="40"/>
      <c r="AC81" s="40"/>
    </row>
    <row r="82" spans="2:29" ht="13" customHeight="1">
      <c r="C82" s="457"/>
      <c r="D82" s="456"/>
      <c r="E82" s="41">
        <f>SUM(E5:E81)</f>
        <v>1</v>
      </c>
      <c r="F82" s="41">
        <f>SUM(F5:F81)</f>
        <v>1</v>
      </c>
      <c r="G82" s="41">
        <f>SUM(G5:G81)</f>
        <v>1</v>
      </c>
      <c r="H82" s="41">
        <f>SUM(H5:H81)</f>
        <v>1</v>
      </c>
      <c r="I82" s="41">
        <f>SUM(I5:I81)</f>
        <v>1</v>
      </c>
      <c r="J82" s="41">
        <f t="shared" ref="J82:AC82" si="0">SUM(J5:J81)</f>
        <v>1</v>
      </c>
      <c r="K82" s="41">
        <f t="shared" si="0"/>
        <v>1</v>
      </c>
      <c r="L82" s="41">
        <f t="shared" si="0"/>
        <v>1</v>
      </c>
      <c r="M82" s="41">
        <f t="shared" si="0"/>
        <v>0.99999999999999989</v>
      </c>
      <c r="N82" s="41">
        <f t="shared" si="0"/>
        <v>1</v>
      </c>
      <c r="O82" s="41">
        <f t="shared" si="0"/>
        <v>1.0000000000000002</v>
      </c>
      <c r="P82" s="41">
        <f t="shared" si="0"/>
        <v>1</v>
      </c>
      <c r="Q82" s="41">
        <f t="shared" si="0"/>
        <v>1</v>
      </c>
      <c r="R82" s="41">
        <f t="shared" si="0"/>
        <v>1</v>
      </c>
      <c r="S82" s="41">
        <f t="shared" si="0"/>
        <v>1</v>
      </c>
      <c r="T82" s="41">
        <f t="shared" si="0"/>
        <v>0.99999999999999989</v>
      </c>
      <c r="U82" s="41">
        <f t="shared" si="0"/>
        <v>1</v>
      </c>
      <c r="V82" s="41">
        <f t="shared" si="0"/>
        <v>1</v>
      </c>
      <c r="W82" s="41">
        <f t="shared" si="0"/>
        <v>1</v>
      </c>
      <c r="X82" s="41">
        <f t="shared" si="0"/>
        <v>1</v>
      </c>
      <c r="Y82" s="41">
        <f t="shared" si="0"/>
        <v>1</v>
      </c>
      <c r="Z82" s="41">
        <f t="shared" si="0"/>
        <v>0.99999999999999989</v>
      </c>
      <c r="AA82" s="41">
        <f t="shared" si="0"/>
        <v>1</v>
      </c>
      <c r="AB82" s="41">
        <f t="shared" si="0"/>
        <v>1</v>
      </c>
      <c r="AC82" s="41">
        <f t="shared" si="0"/>
        <v>0.99999999999999989</v>
      </c>
    </row>
    <row r="83" spans="2:29" ht="13" customHeight="1">
      <c r="E83" s="42"/>
      <c r="F83" s="42"/>
      <c r="G83" s="42"/>
      <c r="H83" s="42"/>
    </row>
    <row r="84" spans="2:29" ht="13" customHeight="1">
      <c r="B84" s="27" t="s">
        <v>137</v>
      </c>
      <c r="E84" s="158">
        <v>10000</v>
      </c>
      <c r="F84" s="166">
        <f>E84</f>
        <v>10000</v>
      </c>
      <c r="G84" s="166">
        <f>F84</f>
        <v>10000</v>
      </c>
      <c r="H84" s="166">
        <f>G84</f>
        <v>10000</v>
      </c>
      <c r="I84" s="166">
        <f>H84</f>
        <v>10000</v>
      </c>
      <c r="J84" s="166">
        <f t="shared" ref="J84:AC86" si="1">I84</f>
        <v>10000</v>
      </c>
      <c r="K84" s="166">
        <f t="shared" si="1"/>
        <v>10000</v>
      </c>
      <c r="L84" s="166">
        <f t="shared" si="1"/>
        <v>10000</v>
      </c>
      <c r="M84" s="166">
        <f t="shared" si="1"/>
        <v>10000</v>
      </c>
      <c r="N84" s="166">
        <f t="shared" si="1"/>
        <v>10000</v>
      </c>
      <c r="O84" s="166">
        <f t="shared" si="1"/>
        <v>10000</v>
      </c>
      <c r="P84" s="166">
        <f t="shared" si="1"/>
        <v>10000</v>
      </c>
      <c r="Q84" s="166">
        <f t="shared" si="1"/>
        <v>10000</v>
      </c>
      <c r="R84" s="166">
        <f t="shared" si="1"/>
        <v>10000</v>
      </c>
      <c r="S84" s="166">
        <f t="shared" si="1"/>
        <v>10000</v>
      </c>
      <c r="T84" s="166">
        <f t="shared" si="1"/>
        <v>10000</v>
      </c>
      <c r="U84" s="166">
        <f t="shared" si="1"/>
        <v>10000</v>
      </c>
      <c r="V84" s="166">
        <f t="shared" si="1"/>
        <v>10000</v>
      </c>
      <c r="W84" s="166">
        <f t="shared" si="1"/>
        <v>10000</v>
      </c>
      <c r="X84" s="166">
        <f t="shared" si="1"/>
        <v>10000</v>
      </c>
      <c r="Y84" s="166">
        <f t="shared" si="1"/>
        <v>10000</v>
      </c>
      <c r="Z84" s="166">
        <f t="shared" si="1"/>
        <v>10000</v>
      </c>
      <c r="AA84" s="166">
        <f t="shared" si="1"/>
        <v>10000</v>
      </c>
      <c r="AB84" s="166">
        <f t="shared" si="1"/>
        <v>10000</v>
      </c>
      <c r="AC84" s="166">
        <f t="shared" si="1"/>
        <v>10000</v>
      </c>
    </row>
    <row r="85" spans="2:29" ht="13" customHeight="1">
      <c r="B85" s="27" t="s">
        <v>135</v>
      </c>
      <c r="D85" s="115"/>
      <c r="E85" s="33">
        <v>1985</v>
      </c>
      <c r="F85" s="31">
        <f>E85</f>
        <v>1985</v>
      </c>
      <c r="G85" s="31">
        <f t="shared" ref="G85:I86" si="2">F85</f>
        <v>1985</v>
      </c>
      <c r="H85" s="31">
        <f t="shared" si="2"/>
        <v>1985</v>
      </c>
      <c r="I85" s="31">
        <f t="shared" si="2"/>
        <v>1985</v>
      </c>
      <c r="J85" s="31">
        <f t="shared" si="1"/>
        <v>1985</v>
      </c>
      <c r="K85" s="31">
        <f t="shared" si="1"/>
        <v>1985</v>
      </c>
      <c r="L85" s="31">
        <f t="shared" si="1"/>
        <v>1985</v>
      </c>
      <c r="M85" s="31">
        <f t="shared" si="1"/>
        <v>1985</v>
      </c>
      <c r="N85" s="31">
        <f t="shared" si="1"/>
        <v>1985</v>
      </c>
      <c r="O85" s="31">
        <f t="shared" si="1"/>
        <v>1985</v>
      </c>
      <c r="P85" s="31">
        <f t="shared" si="1"/>
        <v>1985</v>
      </c>
      <c r="Q85" s="31">
        <f t="shared" si="1"/>
        <v>1985</v>
      </c>
      <c r="R85" s="31">
        <f t="shared" si="1"/>
        <v>1985</v>
      </c>
      <c r="S85" s="31">
        <f t="shared" si="1"/>
        <v>1985</v>
      </c>
      <c r="T85" s="31">
        <f t="shared" si="1"/>
        <v>1985</v>
      </c>
      <c r="U85" s="31">
        <f t="shared" si="1"/>
        <v>1985</v>
      </c>
      <c r="V85" s="31">
        <f t="shared" si="1"/>
        <v>1985</v>
      </c>
      <c r="W85" s="31">
        <f t="shared" si="1"/>
        <v>1985</v>
      </c>
      <c r="X85" s="31">
        <f t="shared" si="1"/>
        <v>1985</v>
      </c>
      <c r="Y85" s="31">
        <f t="shared" si="1"/>
        <v>1985</v>
      </c>
      <c r="Z85" s="31">
        <f t="shared" si="1"/>
        <v>1985</v>
      </c>
      <c r="AA85" s="31">
        <f t="shared" si="1"/>
        <v>1985</v>
      </c>
      <c r="AB85" s="31">
        <f t="shared" si="1"/>
        <v>1985</v>
      </c>
      <c r="AC85" s="31">
        <f t="shared" si="1"/>
        <v>1985</v>
      </c>
    </row>
    <row r="86" spans="2:29" ht="13" customHeight="1">
      <c r="B86" s="27" t="s">
        <v>136</v>
      </c>
      <c r="E86" s="33">
        <f>EndYear</f>
        <v>2016</v>
      </c>
      <c r="F86" s="31">
        <f>E86</f>
        <v>2016</v>
      </c>
      <c r="G86" s="31">
        <f t="shared" si="2"/>
        <v>2016</v>
      </c>
      <c r="H86" s="31">
        <f t="shared" si="2"/>
        <v>2016</v>
      </c>
      <c r="I86" s="31">
        <f t="shared" si="2"/>
        <v>2016</v>
      </c>
      <c r="J86" s="31">
        <f t="shared" si="1"/>
        <v>2016</v>
      </c>
      <c r="K86" s="31">
        <f t="shared" si="1"/>
        <v>2016</v>
      </c>
      <c r="L86" s="31">
        <f t="shared" si="1"/>
        <v>2016</v>
      </c>
      <c r="M86" s="31">
        <f t="shared" si="1"/>
        <v>2016</v>
      </c>
      <c r="N86" s="31">
        <f t="shared" si="1"/>
        <v>2016</v>
      </c>
      <c r="O86" s="31">
        <f t="shared" si="1"/>
        <v>2016</v>
      </c>
      <c r="P86" s="31">
        <f t="shared" si="1"/>
        <v>2016</v>
      </c>
      <c r="Q86" s="31">
        <f t="shared" si="1"/>
        <v>2016</v>
      </c>
      <c r="R86" s="31">
        <f t="shared" si="1"/>
        <v>2016</v>
      </c>
      <c r="S86" s="31">
        <f t="shared" si="1"/>
        <v>2016</v>
      </c>
      <c r="T86" s="31">
        <f t="shared" si="1"/>
        <v>2016</v>
      </c>
      <c r="U86" s="31">
        <f t="shared" si="1"/>
        <v>2016</v>
      </c>
      <c r="V86" s="31">
        <f t="shared" si="1"/>
        <v>2016</v>
      </c>
      <c r="W86" s="31">
        <f t="shared" si="1"/>
        <v>2016</v>
      </c>
      <c r="X86" s="31">
        <f t="shared" si="1"/>
        <v>2016</v>
      </c>
      <c r="Y86" s="31">
        <f t="shared" si="1"/>
        <v>2016</v>
      </c>
      <c r="Z86" s="31">
        <f t="shared" si="1"/>
        <v>2016</v>
      </c>
      <c r="AA86" s="31">
        <f t="shared" si="1"/>
        <v>2016</v>
      </c>
      <c r="AB86" s="31">
        <f t="shared" si="1"/>
        <v>2016</v>
      </c>
      <c r="AC86" s="31">
        <f t="shared" si="1"/>
        <v>2016</v>
      </c>
    </row>
    <row r="87" spans="2:29" ht="13" customHeight="1">
      <c r="B87" s="14" t="s">
        <v>150</v>
      </c>
      <c r="E87" s="31">
        <f>E86-E85+1</f>
        <v>32</v>
      </c>
      <c r="F87" s="31">
        <f>F86-F85+1</f>
        <v>32</v>
      </c>
      <c r="G87" s="31">
        <f>G86-G85+1</f>
        <v>32</v>
      </c>
      <c r="H87" s="31">
        <f>H86-H85+1</f>
        <v>32</v>
      </c>
      <c r="I87" s="31">
        <f>I86-I85+1</f>
        <v>32</v>
      </c>
      <c r="J87" s="31">
        <f t="shared" ref="J87:AC87" si="3">J86-J85+1</f>
        <v>32</v>
      </c>
      <c r="K87" s="31">
        <f t="shared" si="3"/>
        <v>32</v>
      </c>
      <c r="L87" s="31">
        <f t="shared" si="3"/>
        <v>32</v>
      </c>
      <c r="M87" s="31">
        <f t="shared" si="3"/>
        <v>32</v>
      </c>
      <c r="N87" s="31">
        <f t="shared" si="3"/>
        <v>32</v>
      </c>
      <c r="O87" s="31">
        <f t="shared" si="3"/>
        <v>32</v>
      </c>
      <c r="P87" s="31">
        <f t="shared" si="3"/>
        <v>32</v>
      </c>
      <c r="Q87" s="31">
        <f t="shared" si="3"/>
        <v>32</v>
      </c>
      <c r="R87" s="31">
        <f t="shared" si="3"/>
        <v>32</v>
      </c>
      <c r="S87" s="31">
        <f t="shared" si="3"/>
        <v>32</v>
      </c>
      <c r="T87" s="31">
        <f t="shared" si="3"/>
        <v>32</v>
      </c>
      <c r="U87" s="31">
        <f t="shared" si="3"/>
        <v>32</v>
      </c>
      <c r="V87" s="31">
        <f t="shared" si="3"/>
        <v>32</v>
      </c>
      <c r="W87" s="31">
        <f t="shared" si="3"/>
        <v>32</v>
      </c>
      <c r="X87" s="31">
        <f t="shared" si="3"/>
        <v>32</v>
      </c>
      <c r="Y87" s="31">
        <f t="shared" si="3"/>
        <v>32</v>
      </c>
      <c r="Z87" s="31">
        <f t="shared" si="3"/>
        <v>32</v>
      </c>
      <c r="AA87" s="31">
        <f t="shared" si="3"/>
        <v>32</v>
      </c>
      <c r="AB87" s="31">
        <f t="shared" si="3"/>
        <v>32</v>
      </c>
      <c r="AC87" s="31">
        <f t="shared" si="3"/>
        <v>32</v>
      </c>
    </row>
    <row r="88" spans="2:29" ht="13" customHeight="1">
      <c r="B88" s="14" t="s">
        <v>151</v>
      </c>
      <c r="E88" s="31">
        <f t="shared" ref="E88:AC88" si="4">E85-StartYear</f>
        <v>114</v>
      </c>
      <c r="F88" s="31">
        <f t="shared" si="4"/>
        <v>114</v>
      </c>
      <c r="G88" s="31">
        <f t="shared" si="4"/>
        <v>114</v>
      </c>
      <c r="H88" s="31">
        <f t="shared" si="4"/>
        <v>114</v>
      </c>
      <c r="I88" s="31">
        <f t="shared" si="4"/>
        <v>114</v>
      </c>
      <c r="J88" s="31">
        <f t="shared" si="4"/>
        <v>114</v>
      </c>
      <c r="K88" s="31">
        <f t="shared" si="4"/>
        <v>114</v>
      </c>
      <c r="L88" s="31">
        <f t="shared" si="4"/>
        <v>114</v>
      </c>
      <c r="M88" s="31">
        <f t="shared" si="4"/>
        <v>114</v>
      </c>
      <c r="N88" s="31">
        <f t="shared" si="4"/>
        <v>114</v>
      </c>
      <c r="O88" s="31">
        <f t="shared" si="4"/>
        <v>114</v>
      </c>
      <c r="P88" s="31">
        <f t="shared" si="4"/>
        <v>114</v>
      </c>
      <c r="Q88" s="31">
        <f t="shared" si="4"/>
        <v>114</v>
      </c>
      <c r="R88" s="31">
        <f t="shared" si="4"/>
        <v>114</v>
      </c>
      <c r="S88" s="31">
        <f t="shared" si="4"/>
        <v>114</v>
      </c>
      <c r="T88" s="31">
        <f t="shared" si="4"/>
        <v>114</v>
      </c>
      <c r="U88" s="31">
        <f t="shared" si="4"/>
        <v>114</v>
      </c>
      <c r="V88" s="31">
        <f t="shared" si="4"/>
        <v>114</v>
      </c>
      <c r="W88" s="31">
        <f t="shared" si="4"/>
        <v>114</v>
      </c>
      <c r="X88" s="31">
        <f t="shared" si="4"/>
        <v>114</v>
      </c>
      <c r="Y88" s="31">
        <f t="shared" si="4"/>
        <v>114</v>
      </c>
      <c r="Z88" s="31">
        <f t="shared" si="4"/>
        <v>114</v>
      </c>
      <c r="AA88" s="31">
        <f t="shared" si="4"/>
        <v>114</v>
      </c>
      <c r="AB88" s="31">
        <f t="shared" si="4"/>
        <v>114</v>
      </c>
      <c r="AC88" s="31">
        <f t="shared" si="4"/>
        <v>114</v>
      </c>
    </row>
    <row r="89" spans="2:29" ht="13" customHeight="1">
      <c r="B89" s="27"/>
      <c r="E89" s="31"/>
      <c r="F89" s="31"/>
      <c r="G89" s="31"/>
      <c r="H89" s="31"/>
      <c r="I89" s="31"/>
      <c r="J89" s="31"/>
      <c r="K89" s="31"/>
      <c r="L89" s="31"/>
      <c r="M89" s="31"/>
      <c r="N89" s="31"/>
      <c r="O89" s="31"/>
      <c r="P89" s="31"/>
      <c r="Q89" s="31"/>
      <c r="R89" s="31"/>
      <c r="S89" s="31"/>
      <c r="T89" s="31"/>
      <c r="U89" s="31"/>
      <c r="V89" s="31"/>
      <c r="W89" s="31"/>
      <c r="X89" s="31"/>
      <c r="Y89" s="31"/>
      <c r="Z89" s="31"/>
      <c r="AA89" s="31"/>
      <c r="AB89" s="31"/>
      <c r="AC89" s="31"/>
    </row>
    <row r="90" spans="2:29" ht="13" customHeight="1">
      <c r="B90" s="27" t="s">
        <v>1009</v>
      </c>
      <c r="C90" s="42" t="s">
        <v>944</v>
      </c>
      <c r="E90" s="588">
        <f ca="1">AVERAGE(OFFSET(Portfolio_Math!$J$97, E$88, 0, E$87, 1))</f>
        <v>3.5339385427598013E-2</v>
      </c>
      <c r="F90" s="395">
        <f ca="1">E90</f>
        <v>3.5339385427598013E-2</v>
      </c>
      <c r="G90" s="395">
        <f t="shared" ref="G90:AC90" ca="1" si="5">F90</f>
        <v>3.5339385427598013E-2</v>
      </c>
      <c r="H90" s="395">
        <f t="shared" ca="1" si="5"/>
        <v>3.5339385427598013E-2</v>
      </c>
      <c r="I90" s="395">
        <f t="shared" ca="1" si="5"/>
        <v>3.5339385427598013E-2</v>
      </c>
      <c r="J90" s="395">
        <f t="shared" ca="1" si="5"/>
        <v>3.5339385427598013E-2</v>
      </c>
      <c r="K90" s="395">
        <f t="shared" ca="1" si="5"/>
        <v>3.5339385427598013E-2</v>
      </c>
      <c r="L90" s="395">
        <f t="shared" ca="1" si="5"/>
        <v>3.5339385427598013E-2</v>
      </c>
      <c r="M90" s="395">
        <f t="shared" ca="1" si="5"/>
        <v>3.5339385427598013E-2</v>
      </c>
      <c r="N90" s="395">
        <f t="shared" ca="1" si="5"/>
        <v>3.5339385427598013E-2</v>
      </c>
      <c r="O90" s="395">
        <f t="shared" ca="1" si="5"/>
        <v>3.5339385427598013E-2</v>
      </c>
      <c r="P90" s="395">
        <f t="shared" ca="1" si="5"/>
        <v>3.5339385427598013E-2</v>
      </c>
      <c r="Q90" s="395">
        <f t="shared" ca="1" si="5"/>
        <v>3.5339385427598013E-2</v>
      </c>
      <c r="R90" s="395">
        <f t="shared" ca="1" si="5"/>
        <v>3.5339385427598013E-2</v>
      </c>
      <c r="S90" s="395">
        <f t="shared" ca="1" si="5"/>
        <v>3.5339385427598013E-2</v>
      </c>
      <c r="T90" s="395">
        <f t="shared" ca="1" si="5"/>
        <v>3.5339385427598013E-2</v>
      </c>
      <c r="U90" s="395">
        <f t="shared" ca="1" si="5"/>
        <v>3.5339385427598013E-2</v>
      </c>
      <c r="V90" s="395">
        <f t="shared" ca="1" si="5"/>
        <v>3.5339385427598013E-2</v>
      </c>
      <c r="W90" s="395">
        <f t="shared" ca="1" si="5"/>
        <v>3.5339385427598013E-2</v>
      </c>
      <c r="X90" s="395">
        <f t="shared" ca="1" si="5"/>
        <v>3.5339385427598013E-2</v>
      </c>
      <c r="Y90" s="395">
        <f t="shared" ca="1" si="5"/>
        <v>3.5339385427598013E-2</v>
      </c>
      <c r="Z90" s="395">
        <f t="shared" ca="1" si="5"/>
        <v>3.5339385427598013E-2</v>
      </c>
      <c r="AA90" s="395">
        <f t="shared" ca="1" si="5"/>
        <v>3.5339385427598013E-2</v>
      </c>
      <c r="AB90" s="395">
        <f t="shared" ca="1" si="5"/>
        <v>3.5339385427598013E-2</v>
      </c>
      <c r="AC90" s="395">
        <f t="shared" ca="1" si="5"/>
        <v>3.5339385427598013E-2</v>
      </c>
    </row>
    <row r="91" spans="2:29" ht="13" customHeight="1"/>
    <row r="92" spans="2:29" s="518" customFormat="1" ht="43" customHeight="1">
      <c r="B92" s="647" t="s">
        <v>1012</v>
      </c>
      <c r="C92" s="155"/>
      <c r="D92" s="155"/>
      <c r="E92" s="568" t="str">
        <f t="shared" ref="E92:AC92" si="6">E$3</f>
        <v>Wellington</v>
      </c>
      <c r="F92" s="568" t="str">
        <f t="shared" si="6"/>
        <v>Wellesley</v>
      </c>
      <c r="G92" s="568" t="str">
        <f t="shared" si="6"/>
        <v>Your own portfolio</v>
      </c>
      <c r="H92" s="568" t="str">
        <f t="shared" si="6"/>
        <v>Taylor Larimore _x000D_3 Fund</v>
      </c>
      <c r="I92" s="568" t="str">
        <f t="shared" si="6"/>
        <v>Taylor Larimore _x000D_4 Fund</v>
      </c>
      <c r="J92" s="568" t="str">
        <f t="shared" si="6"/>
        <v>Rick Ferri _x000D_Core Four</v>
      </c>
      <c r="K92" s="568" t="str">
        <f t="shared" si="6"/>
        <v>Bill Bernstein Cowards</v>
      </c>
      <c r="L92" s="568" t="str">
        <f t="shared" si="6"/>
        <v>Bill Bernstein No Brainer</v>
      </c>
      <c r="M92" s="568" t="str">
        <f t="shared" si="6"/>
        <v>Another personal portfolio</v>
      </c>
      <c r="N92" s="568" t="str">
        <f t="shared" si="6"/>
        <v>Dilbert's Portfolio</v>
      </c>
      <c r="O92" s="568" t="str">
        <f t="shared" si="6"/>
        <v>Ted Aronson Family Taxable</v>
      </c>
      <c r="P92" s="568" t="str">
        <f t="shared" si="6"/>
        <v>Bill Schultheis Coffee House</v>
      </c>
      <c r="Q92" s="568" t="str">
        <f t="shared" si="6"/>
        <v>Merriman Ultimate _x000D_Buy &amp; Hold</v>
      </c>
      <c r="R92" s="568" t="str">
        <f t="shared" si="6"/>
        <v>David Swensen Individual Portfolio</v>
      </c>
      <c r="S92" s="568" t="str">
        <f t="shared" si="6"/>
        <v>Peter Bernstein 60/40</v>
      </c>
      <c r="T92" s="568" t="str">
        <f t="shared" si="6"/>
        <v>Second Grader</v>
      </c>
      <c r="U92" s="568" t="str">
        <f t="shared" si="6"/>
        <v>Frank Armstrong Ideal Index</v>
      </c>
      <c r="V92" s="568" t="str">
        <f t="shared" si="6"/>
        <v>Scott Burns Couch</v>
      </c>
      <c r="W92" s="568" t="str">
        <f t="shared" si="6"/>
        <v>Scott Burns Margaritaville</v>
      </c>
      <c r="X92" s="568" t="str">
        <f t="shared" si="6"/>
        <v>Scott Burns Four Square</v>
      </c>
      <c r="Y92" s="568" t="str">
        <f t="shared" si="6"/>
        <v>Scott Burns Five Fold</v>
      </c>
      <c r="Z92" s="568" t="str">
        <f t="shared" si="6"/>
        <v>Scott Burns Six Ways from Sunday</v>
      </c>
      <c r="AA92" s="568" t="str">
        <f t="shared" si="6"/>
        <v>Harry Browne Permanent Portfolio</v>
      </c>
      <c r="AB92" s="568" t="str">
        <f t="shared" si="6"/>
        <v>Larry Swedroe Simple Portfolio</v>
      </c>
      <c r="AC92" s="568" t="str">
        <f t="shared" si="6"/>
        <v>Larry Swedroe Minimize FatTails</v>
      </c>
    </row>
    <row r="93" spans="2:29" s="518" customFormat="1" ht="13" customHeight="1">
      <c r="B93"/>
      <c r="C93" s="155"/>
      <c r="D93" s="155"/>
      <c r="E93" s="568" t="str">
        <f>E$4</f>
        <v>P1</v>
      </c>
      <c r="F93" s="568" t="str">
        <f t="shared" ref="F93:AC93" si="7">F$4</f>
        <v>P2</v>
      </c>
      <c r="G93" s="568" t="str">
        <f t="shared" si="7"/>
        <v>P3</v>
      </c>
      <c r="H93" s="568" t="str">
        <f t="shared" si="7"/>
        <v>P4</v>
      </c>
      <c r="I93" s="568" t="str">
        <f t="shared" si="7"/>
        <v>P5</v>
      </c>
      <c r="J93" s="568" t="str">
        <f t="shared" si="7"/>
        <v>P6</v>
      </c>
      <c r="K93" s="568" t="str">
        <f t="shared" si="7"/>
        <v>P7</v>
      </c>
      <c r="L93" s="568" t="str">
        <f t="shared" si="7"/>
        <v>P8</v>
      </c>
      <c r="M93" s="568" t="str">
        <f t="shared" si="7"/>
        <v>P9</v>
      </c>
      <c r="N93" s="568" t="str">
        <f t="shared" si="7"/>
        <v>P10</v>
      </c>
      <c r="O93" s="568" t="str">
        <f t="shared" si="7"/>
        <v>P11</v>
      </c>
      <c r="P93" s="568" t="str">
        <f t="shared" si="7"/>
        <v>P12</v>
      </c>
      <c r="Q93" s="568" t="str">
        <f t="shared" si="7"/>
        <v>P13</v>
      </c>
      <c r="R93" s="568" t="str">
        <f t="shared" si="7"/>
        <v>P14</v>
      </c>
      <c r="S93" s="568" t="str">
        <f t="shared" si="7"/>
        <v>P15</v>
      </c>
      <c r="T93" s="568" t="str">
        <f t="shared" si="7"/>
        <v>P16</v>
      </c>
      <c r="U93" s="568" t="str">
        <f t="shared" si="7"/>
        <v>P17</v>
      </c>
      <c r="V93" s="568" t="str">
        <f t="shared" si="7"/>
        <v>P18</v>
      </c>
      <c r="W93" s="568" t="str">
        <f t="shared" si="7"/>
        <v>P19</v>
      </c>
      <c r="X93" s="568" t="str">
        <f t="shared" si="7"/>
        <v>P20</v>
      </c>
      <c r="Y93" s="568" t="str">
        <f t="shared" si="7"/>
        <v>P21</v>
      </c>
      <c r="Z93" s="568" t="str">
        <f t="shared" si="7"/>
        <v>P22</v>
      </c>
      <c r="AA93" s="568" t="str">
        <f t="shared" si="7"/>
        <v>P23</v>
      </c>
      <c r="AB93" s="568" t="str">
        <f t="shared" si="7"/>
        <v>P24</v>
      </c>
      <c r="AC93" s="568" t="str">
        <f t="shared" si="7"/>
        <v>P25</v>
      </c>
    </row>
    <row r="94" spans="2:29" ht="13" customHeight="1">
      <c r="B94" s="43" t="s">
        <v>946</v>
      </c>
      <c r="C94" s="42" t="s">
        <v>944</v>
      </c>
      <c r="D94" s="155"/>
      <c r="E94" s="45">
        <f t="array" aca="1" ref="E94" ca="1">GEOMEAN(1+OFFSET(Portfolio_Math!AU$97, E$88, 0, E$87, 1))-1</f>
        <v>0.10533661657562088</v>
      </c>
      <c r="F94" s="45">
        <f t="array" aca="1" ref="F94" ca="1">GEOMEAN(1+OFFSET(Portfolio_Math!AV$97, F$88, 0, F$87, 1))-1</f>
        <v>9.5897763004151759E-2</v>
      </c>
      <c r="G94" s="45">
        <f t="array" aca="1" ref="G94" ca="1">GEOMEAN(1+OFFSET(Portfolio_Math!AW$97, G$88, 0, G$87, 1))-1</f>
        <v>9.5842049611418068E-2</v>
      </c>
      <c r="H94" s="45">
        <f t="array" aca="1" ref="H94" ca="1">GEOMEAN(1+OFFSET(Portfolio_Math!AX$97, H$88, 0, H$87, 1))-1</f>
        <v>9.7333487196024748E-2</v>
      </c>
      <c r="I94" s="45">
        <f t="array" aca="1" ref="I94" ca="1">GEOMEAN(1+OFFSET(Portfolio_Math!AY$97, I$88, 0, I$87, 1))-1</f>
        <v>9.7442141798007365E-2</v>
      </c>
      <c r="J94" s="45">
        <f t="array" aca="1" ref="J94" ca="1">GEOMEAN(1+OFFSET(Portfolio_Math!AZ$97, J$88, 0, J$87, 1))-1</f>
        <v>9.9156334008372538E-2</v>
      </c>
      <c r="K94" s="45">
        <f t="array" aca="1" ref="K94" ca="1">GEOMEAN(1+OFFSET(Portfolio_Math!BA$97, K$88, 0, K$87, 1))-1</f>
        <v>9.4186178979914548E-2</v>
      </c>
      <c r="L94" s="45">
        <f t="array" aca="1" ref="L94" ca="1">GEOMEAN(1+OFFSET(Portfolio_Math!BB$97, L$88, 0, L$87, 1))-1</f>
        <v>9.4757001337114177E-2</v>
      </c>
      <c r="M94" s="45">
        <f t="array" aca="1" ref="M94" ca="1">GEOMEAN(1+OFFSET(Portfolio_Math!BC$97, M$88, 0, M$87, 1))-1</f>
        <v>0.11175862098682732</v>
      </c>
      <c r="N94" s="45">
        <f t="array" aca="1" ref="N94" ca="1">GEOMEAN(1+OFFSET(Portfolio_Math!BD$97, N$88, 0, N$87, 1))-1</f>
        <v>9.9222602999565312E-2</v>
      </c>
      <c r="O94" s="45">
        <f t="array" aca="1" ref="O94" ca="1">GEOMEAN(1+OFFSET(Portfolio_Math!BE$97, O$88, 0, O$87, 1))-1</f>
        <v>0.1041438180735148</v>
      </c>
      <c r="P94" s="45">
        <f t="array" aca="1" ref="P94" ca="1">GEOMEAN(1+OFFSET(Portfolio_Math!BF$97, P$88, 0, P$87, 1))-1</f>
        <v>9.5720895016344842E-2</v>
      </c>
      <c r="Q94" s="45">
        <f t="array" aca="1" ref="Q94" ca="1">GEOMEAN(1+OFFSET(Portfolio_Math!BG$97, Q$88, 0, Q$87, 1))-1</f>
        <v>9.8766064634284723E-2</v>
      </c>
      <c r="R94" s="45">
        <f t="array" aca="1" ref="R94" ca="1">GEOMEAN(1+OFFSET(Portfolio_Math!BH$97, R$88, 0, R$87, 1))-1</f>
        <v>0.10391644282635526</v>
      </c>
      <c r="S94" s="45">
        <f t="array" aca="1" ref="S94" ca="1">GEOMEAN(1+OFFSET(Portfolio_Math!BI$97, S$88, 0, S$87, 1))-1</f>
        <v>9.559137648726912E-2</v>
      </c>
      <c r="T94" s="45">
        <f t="array" aca="1" ref="T94" ca="1">GEOMEAN(1+OFFSET(Portfolio_Math!BJ$97, T$88, 0, T$87, 1))-1</f>
        <v>0.1004278656800226</v>
      </c>
      <c r="U94" s="45">
        <f t="array" aca="1" ref="U94" ca="1">GEOMEAN(1+OFFSET(Portfolio_Math!BK$97, U$88, 0, U$87, 1))-1</f>
        <v>9.1678871115430605E-2</v>
      </c>
      <c r="V94" s="45">
        <f t="array" aca="1" ref="V94" ca="1">GEOMEAN(1+OFFSET(Portfolio_Math!BL$97, V$88, 0, V$87, 1))-1</f>
        <v>9.2382283940550591E-2</v>
      </c>
      <c r="W94" s="45">
        <f t="array" aca="1" ref="W94" ca="1">GEOMEAN(1+OFFSET(Portfolio_Math!BM$97, W$88, 0, W$87, 1))-1</f>
        <v>9.259528145317808E-2</v>
      </c>
      <c r="X94" s="45">
        <f t="array" aca="1" ref="X94" ca="1">GEOMEAN(1+OFFSET(Portfolio_Math!BN$97, X$88, 0, X$87, 1))-1</f>
        <v>8.8758584571058119E-2</v>
      </c>
      <c r="Y94" s="45">
        <f t="array" aca="1" ref="Y94" ca="1">GEOMEAN(1+OFFSET(Portfolio_Math!BO$97, Y$88, 0, Y$87, 1))-1</f>
        <v>9.4111023496103341E-2</v>
      </c>
      <c r="Z94" s="45">
        <f t="array" aca="1" ref="Z94" ca="1">GEOMEAN(1+OFFSET(Portfolio_Math!BP$97, Z$88, 0, Z$87, 1))-1</f>
        <v>9.9355347627978485E-2</v>
      </c>
      <c r="AA94" s="45">
        <f t="array" aca="1" ref="AA94" ca="1">GEOMEAN(1+OFFSET(Portfolio_Math!BQ$97, AA$88, 0, AA$87, 1))-1</f>
        <v>7.3620990296143995E-2</v>
      </c>
      <c r="AB94" s="45">
        <f t="array" aca="1" ref="AB94" ca="1">GEOMEAN(1+OFFSET(Portfolio_Math!BR$97, AB$88, 0, AB$87, 1))-1</f>
        <v>9.9488048640124171E-2</v>
      </c>
      <c r="AC94" s="45">
        <f t="array" aca="1" ref="AC94" ca="1">GEOMEAN(1+OFFSET(Portfolio_Math!BS$97, AC$88, 0, AC$87, 1))-1</f>
        <v>8.8135698260407347E-2</v>
      </c>
    </row>
    <row r="95" spans="2:29" ht="13" customHeight="1">
      <c r="B95" s="43" t="s">
        <v>946</v>
      </c>
      <c r="C95" s="42" t="s">
        <v>945</v>
      </c>
      <c r="D95" s="155"/>
      <c r="E95" s="44">
        <f t="array" aca="1" ref="E95" ca="1">GEOMEAN(1+OFFSET(Portfolio_Math!AU$247, E$88, 0, E$87, 1))-1</f>
        <v>7.7043155732358093E-2</v>
      </c>
      <c r="F95" s="44">
        <f t="array" aca="1" ref="F95" ca="1">GEOMEAN(1+OFFSET(Portfolio_Math!AV$247, F$88, 0, F$87, 1))-1</f>
        <v>6.7845909857517039E-2</v>
      </c>
      <c r="G95" s="44">
        <f t="array" aca="1" ref="G95" ca="1">GEOMEAN(1+OFFSET(Portfolio_Math!AW$247, G$88, 0, G$87, 1))-1</f>
        <v>6.7791622568534882E-2</v>
      </c>
      <c r="H95" s="44">
        <f t="array" aca="1" ref="H95" ca="1">GEOMEAN(1+OFFSET(Portfolio_Math!AX$247, H$88, 0, H$87, 1))-1</f>
        <v>6.924488361011627E-2</v>
      </c>
      <c r="I95" s="44">
        <f t="array" aca="1" ref="I95" ca="1">GEOMEAN(1+OFFSET(Portfolio_Math!AY$247, I$88, 0, I$87, 1))-1</f>
        <v>6.9350756964576377E-2</v>
      </c>
      <c r="J95" s="44">
        <f t="array" aca="1" ref="J95" ca="1">GEOMEAN(1+OFFSET(Portfolio_Math!AZ$247, J$88, 0, J$87, 1))-1</f>
        <v>7.1021070749623272E-2</v>
      </c>
      <c r="K95" s="44">
        <f t="array" aca="1" ref="K95" ca="1">GEOMEAN(1+OFFSET(Portfolio_Math!BA$247, K$88, 0, K$87, 1))-1</f>
        <v>6.6178137496481382E-2</v>
      </c>
      <c r="L95" s="44">
        <f t="array" aca="1" ref="L95" ca="1">GEOMEAN(1+OFFSET(Portfolio_Math!BB$247, L$88, 0, L$87, 1))-1</f>
        <v>6.6734348431450208E-2</v>
      </c>
      <c r="M95" s="44">
        <f t="array" aca="1" ref="M95" ca="1">GEOMEAN(1+OFFSET(Portfolio_Math!BC$247, M$88, 0, M$87, 1))-1</f>
        <v>8.3300775170137342E-2</v>
      </c>
      <c r="N95" s="44">
        <f t="array" aca="1" ref="N95" ca="1">GEOMEAN(1+OFFSET(Portfolio_Math!BD$247, N$88, 0, N$87, 1))-1</f>
        <v>7.108564344388757E-2</v>
      </c>
      <c r="O95" s="44">
        <f t="array" aca="1" ref="O95" ca="1">GEOMEAN(1+OFFSET(Portfolio_Math!BE$247, O$88, 0, O$87, 1))-1</f>
        <v>7.5880889465597567E-2</v>
      </c>
      <c r="P95" s="44">
        <f t="array" aca="1" ref="P95" ca="1">GEOMEAN(1+OFFSET(Portfolio_Math!BF$247, P$88, 0, P$87, 1))-1</f>
        <v>6.7673569185111138E-2</v>
      </c>
      <c r="Q95" s="44">
        <f t="array" aca="1" ref="Q95" ca="1">GEOMEAN(1+OFFSET(Portfolio_Math!BG$247, Q$88, 0, Q$87, 1))-1</f>
        <v>7.0640791157008831E-2</v>
      </c>
      <c r="R95" s="44">
        <f t="array" aca="1" ref="R95" ca="1">GEOMEAN(1+OFFSET(Portfolio_Math!BH$247, R$88, 0, R$87, 1))-1</f>
        <v>7.5659334375443255E-2</v>
      </c>
      <c r="S95" s="44">
        <f t="array" aca="1" ref="S95" ca="1">GEOMEAN(1+OFFSET(Portfolio_Math!BI$247, S$88, 0, S$87, 1))-1</f>
        <v>6.754736596050992E-2</v>
      </c>
      <c r="T95" s="44">
        <f t="array" aca="1" ref="T95" ca="1">GEOMEAN(1+OFFSET(Portfolio_Math!BJ$247, T$88, 0, T$87, 1))-1</f>
        <v>7.2260054841628119E-2</v>
      </c>
      <c r="U95" s="44">
        <f t="array" aca="1" ref="U95" ca="1">GEOMEAN(1+OFFSET(Portfolio_Math!BK$247, U$88, 0, U$87, 1))-1</f>
        <v>6.3735009553138156E-2</v>
      </c>
      <c r="V95" s="44">
        <f t="array" aca="1" ref="V95" ca="1">GEOMEAN(1+OFFSET(Portfolio_Math!BL$247, V$88, 0, V$87, 1))-1</f>
        <v>6.4420417018691056E-2</v>
      </c>
      <c r="W95" s="44">
        <f t="array" aca="1" ref="W95" ca="1">GEOMEAN(1+OFFSET(Portfolio_Math!BM$247, W$88, 0, W$87, 1))-1</f>
        <v>6.4627962403258188E-2</v>
      </c>
      <c r="X95" s="44">
        <f t="array" aca="1" ref="X95" ca="1">GEOMEAN(1+OFFSET(Portfolio_Math!BN$247, X$88, 0, X$87, 1))-1</f>
        <v>6.0889474004756527E-2</v>
      </c>
      <c r="Y95" s="44">
        <f t="array" aca="1" ref="Y95" ca="1">GEOMEAN(1+OFFSET(Portfolio_Math!BO$247, Y$88, 0, Y$87, 1))-1</f>
        <v>6.6104905778431977E-2</v>
      </c>
      <c r="Z95" s="44">
        <f t="array" aca="1" ref="Z95" ca="1">GEOMEAN(1+OFFSET(Portfolio_Math!BP$247, Z$88, 0, Z$87, 1))-1</f>
        <v>7.1214990188896099E-2</v>
      </c>
      <c r="AA95" s="44">
        <f t="array" aca="1" ref="AA95" ca="1">GEOMEAN(1+OFFSET(Portfolio_Math!BQ$247, AA$88, 0, AA$87, 1))-1</f>
        <v>4.6139358914423889E-2</v>
      </c>
      <c r="AB95" s="44">
        <f t="array" aca="1" ref="AB95" ca="1">GEOMEAN(1+OFFSET(Portfolio_Math!BR$247, AB$88, 0, AB$87, 1))-1</f>
        <v>7.1344294434088962E-2</v>
      </c>
      <c r="AC95" s="44">
        <f t="array" aca="1" ref="AC95" ca="1">GEOMEAN(1+OFFSET(Portfolio_Math!BS$247, AC$88, 0, AC$87, 1))-1</f>
        <v>6.0282531804864314E-2</v>
      </c>
    </row>
    <row r="96" spans="2:29" ht="13" customHeight="1">
      <c r="B96" s="43" t="s">
        <v>947</v>
      </c>
      <c r="C96" s="42" t="s">
        <v>944</v>
      </c>
      <c r="D96" s="155"/>
      <c r="E96" s="44">
        <f ca="1">AVERAGE(OFFSET(Portfolio_Math!AU$97, E$88, 0, E$87, 1))</f>
        <v>0.1109621375</v>
      </c>
      <c r="F96" s="44">
        <f ca="1">AVERAGE(OFFSET(Portfolio_Math!AV$97, F$88, 0, F$87, 1))</f>
        <v>9.9292753125000022E-2</v>
      </c>
      <c r="G96" s="44">
        <f ca="1">AVERAGE(OFFSET(Portfolio_Math!AW$97, G$88, 0, G$87, 1))</f>
        <v>0.10641600398276957</v>
      </c>
      <c r="H96" s="44">
        <f ca="1">AVERAGE(OFFSET(Portfolio_Math!AX$97, H$88, 0, H$87, 1))</f>
        <v>0.10731309143575586</v>
      </c>
      <c r="I96" s="44">
        <f ca="1">AVERAGE(OFFSET(Portfolio_Math!AY$97, I$88, 0, I$87, 1))</f>
        <v>0.10751344922269417</v>
      </c>
      <c r="J96" s="44">
        <f ca="1">AVERAGE(OFFSET(Portfolio_Math!AZ$97, J$88, 0, J$87, 1))</f>
        <v>0.10815468187630688</v>
      </c>
      <c r="K96" s="44">
        <f ca="1">AVERAGE(OFFSET(Portfolio_Math!BA$97, K$88, 0, K$87, 1))</f>
        <v>9.9903081906532007E-2</v>
      </c>
      <c r="L96" s="44">
        <f ca="1">AVERAGE(OFFSET(Portfolio_Math!BB$97, L$88, 0, L$87, 1))</f>
        <v>0.10307346625652052</v>
      </c>
      <c r="M96" s="44">
        <f ca="1">AVERAGE(OFFSET(Portfolio_Math!BC$97, M$88, 0, M$87, 1))</f>
        <v>0.12440426973425277</v>
      </c>
      <c r="N96" s="44">
        <f ca="1">AVERAGE(OFFSET(Portfolio_Math!BD$97, N$88, 0, N$87, 1))</f>
        <v>0.10654252006422291</v>
      </c>
      <c r="O96" s="44">
        <f ca="1">AVERAGE(OFFSET(Portfolio_Math!BE$97, O$88, 0, O$87, 1))</f>
        <v>0.11304033352904705</v>
      </c>
      <c r="P96" s="44">
        <f ca="1">AVERAGE(OFFSET(Portfolio_Math!BF$97, P$88, 0, P$87, 1))</f>
        <v>0.1006570653323831</v>
      </c>
      <c r="Q96" s="44">
        <f ca="1">AVERAGE(OFFSET(Portfolio_Math!BG$97, Q$88, 0, Q$87, 1))</f>
        <v>0.10485025053910624</v>
      </c>
      <c r="R96" s="44">
        <f ca="1">AVERAGE(OFFSET(Portfolio_Math!BH$97, R$88, 0, R$87, 1))</f>
        <v>0.11119621492020582</v>
      </c>
      <c r="S96" s="44">
        <f ca="1">AVERAGE(OFFSET(Portfolio_Math!BI$97, S$88, 0, S$87, 1))</f>
        <v>0.10120965874444315</v>
      </c>
      <c r="T96" s="44">
        <f ca="1">AVERAGE(OFFSET(Portfolio_Math!BJ$97, T$88, 0, T$87, 1))</f>
        <v>0.11284631054247397</v>
      </c>
      <c r="U96" s="44">
        <f ca="1">AVERAGE(OFFSET(Portfolio_Math!BK$97, U$88, 0, U$87, 1))</f>
        <v>9.8679790396808825E-2</v>
      </c>
      <c r="V96" s="44">
        <f ca="1">AVERAGE(OFFSET(Portfolio_Math!BL$97, V$88, 0, V$87, 1))</f>
        <v>9.6878586359354701E-2</v>
      </c>
      <c r="W96" s="44">
        <f ca="1">AVERAGE(OFFSET(Portfolio_Math!BM$97, W$88, 0, W$87, 1))</f>
        <v>0.10058532342211382</v>
      </c>
      <c r="X96" s="44">
        <f ca="1">AVERAGE(OFFSET(Portfolio_Math!BN$97, X$88, 0, X$87, 1))</f>
        <v>9.433433736087346E-2</v>
      </c>
      <c r="Y96" s="44">
        <f ca="1">AVERAGE(OFFSET(Portfolio_Math!BO$97, Y$88, 0, Y$87, 1))</f>
        <v>9.9798521820665315E-2</v>
      </c>
      <c r="Z96" s="44">
        <f ca="1">AVERAGE(OFFSET(Portfolio_Math!BP$97, Z$88, 0, Z$87, 1))</f>
        <v>0.10571391349638772</v>
      </c>
      <c r="AA96" s="44">
        <f ca="1">AVERAGE(OFFSET(Portfolio_Math!BQ$97, AA$88, 0, AA$87, 1))</f>
        <v>7.5187392516177273E-2</v>
      </c>
      <c r="AB96" s="44">
        <f ca="1">AVERAGE(OFFSET(Portfolio_Math!BR$97, AB$88, 0, AB$87, 1))</f>
        <v>0.10566880858681139</v>
      </c>
      <c r="AC96" s="44">
        <f ca="1">AVERAGE(OFFSET(Portfolio_Math!BS$97, AC$88, 0, AC$87, 1))</f>
        <v>9.138579115448299E-2</v>
      </c>
    </row>
    <row r="97" spans="2:35" ht="13" customHeight="1">
      <c r="B97" s="43" t="s">
        <v>982</v>
      </c>
      <c r="C97" s="42" t="s">
        <v>944</v>
      </c>
      <c r="D97" s="584"/>
      <c r="E97" s="44">
        <f ca="1">E$96-(E$114*AVERAGE(OFFSET(Portfolio_Math!$K$97, E$88, 0, E$87, 1))+(1-E$114)*AVERAGE(OFFSET(Portfolio_Math!$I$97, E88, 0, E87, 1)))</f>
        <v>1.5221935685866883E-2</v>
      </c>
      <c r="F97" s="44">
        <f ca="1">F$96-(F$114*AVERAGE(OFFSET(Portfolio_Math!$K$97, F$88, 0, F$87, 1))+(1-F$114)*AVERAGE(OFFSET(Portfolio_Math!$I$97, F88, 0, F87, 1)))</f>
        <v>1.3097978067467958E-3</v>
      </c>
      <c r="G97" s="44">
        <f ca="1">G$96-(G$114*AVERAGE(OFFSET(Portfolio_Math!$K$97, G$88, 0, G$87, 1))+(1-G$114)*AVERAGE(OFFSET(Portfolio_Math!$I$97, G88, 0, G87, 1)))</f>
        <v>2.9406680778319719E-2</v>
      </c>
      <c r="H97" s="44">
        <f ca="1">H$96-(H$114*AVERAGE(OFFSET(Portfolio_Math!$K$97, H$88, 0, H$87, 1))+(1-H$114)*AVERAGE(OFFSET(Portfolio_Math!$I$97, H88, 0, H87, 1)))</f>
        <v>2.6563079351307736E-2</v>
      </c>
      <c r="I97" s="44">
        <f ca="1">I$96-(I$114*AVERAGE(OFFSET(Portfolio_Math!$K$97, I$88, 0, I$87, 1))+(1-I$114)*AVERAGE(OFFSET(Portfolio_Math!$I$97, I88, 0, I87, 1)))</f>
        <v>2.705163337405847E-2</v>
      </c>
      <c r="J97" s="44">
        <f ca="1">J$96-(J$114*AVERAGE(OFFSET(Portfolio_Math!$K$97, J$88, 0, J$87, 1))+(1-J$114)*AVERAGE(OFFSET(Portfolio_Math!$I$97, J88, 0, J87, 1)))</f>
        <v>2.4222983786826136E-2</v>
      </c>
      <c r="K97" s="44">
        <f ca="1">K$96-(K$114*AVERAGE(OFFSET(Portfolio_Math!$K$97, K$88, 0, K$87, 1))+(1-K$114)*AVERAGE(OFFSET(Portfolio_Math!$I$97, K88, 0, K87, 1)))</f>
        <v>4.6322367787916263E-3</v>
      </c>
      <c r="L97" s="44">
        <f ca="1">L$96-(L$114*AVERAGE(OFFSET(Portfolio_Math!$K$97, L$88, 0, L$87, 1))+(1-L$114)*AVERAGE(OFFSET(Portfolio_Math!$I$97, L88, 0, L87, 1)))</f>
        <v>1.8125866728353562E-2</v>
      </c>
      <c r="M97" s="44">
        <f ca="1">M$96-(M$114*AVERAGE(OFFSET(Portfolio_Math!$K$97, M$88, 0, M$87, 1))+(1-M$114)*AVERAGE(OFFSET(Portfolio_Math!$I$97, M88, 0, M87, 1)))</f>
        <v>5.2299440165013089E-2</v>
      </c>
      <c r="N97" s="44">
        <f ca="1">N$96-(N$114*AVERAGE(OFFSET(Portfolio_Math!$K$97, N$88, 0, N$87, 1))+(1-N$114)*AVERAGE(OFFSET(Portfolio_Math!$I$97, N88, 0, N87, 1)))</f>
        <v>1.5034116250555479E-2</v>
      </c>
      <c r="O97" s="44">
        <f ca="1">O$96-(O$114*AVERAGE(OFFSET(Portfolio_Math!$K$97, O$88, 0, O$87, 1))+(1-O$114)*AVERAGE(OFFSET(Portfolio_Math!$I$97, O88, 0, O87, 1)))</f>
        <v>3.3467512309030403E-2</v>
      </c>
      <c r="P97" s="44">
        <f ca="1">P$96-(P$114*AVERAGE(OFFSET(Portfolio_Math!$K$97, P$88, 0, P$87, 1))+(1-P$114)*AVERAGE(OFFSET(Portfolio_Math!$I$97, P88, 0, P87, 1)))</f>
        <v>2.0164643443019298E-3</v>
      </c>
      <c r="Q97" s="44">
        <f ca="1">Q$96-(Q$114*AVERAGE(OFFSET(Portfolio_Math!$K$97, Q$88, 0, Q$87, 1))+(1-Q$114)*AVERAGE(OFFSET(Portfolio_Math!$I$97, Q88, 0, Q87, 1)))</f>
        <v>1.9470407824404179E-2</v>
      </c>
      <c r="R97" s="44">
        <f ca="1">R$96-(R$114*AVERAGE(OFFSET(Portfolio_Math!$K$97, R$88, 0, R$87, 1))+(1-R$114)*AVERAGE(OFFSET(Portfolio_Math!$I$97, R88, 0, R87, 1)))</f>
        <v>2.5751364486224407E-2</v>
      </c>
      <c r="S97" s="44">
        <f ca="1">S$96-(S$114*AVERAGE(OFFSET(Portfolio_Math!$K$97, S$88, 0, S$87, 1))+(1-S$114)*AVERAGE(OFFSET(Portfolio_Math!$I$97, S88, 0, S87, 1)))</f>
        <v>2.0584460411513655E-3</v>
      </c>
      <c r="T97" s="44">
        <f ca="1">T$96-(T$114*AVERAGE(OFFSET(Portfolio_Math!$K$97, T$88, 0, T$87, 1))+(1-T$114)*AVERAGE(OFFSET(Portfolio_Math!$I$97, T88, 0, T87, 1)))</f>
        <v>3.6210692639876502E-2</v>
      </c>
      <c r="U97" s="44">
        <f ca="1">U$96-(U$114*AVERAGE(OFFSET(Portfolio_Math!$K$97, U$88, 0, U$87, 1))+(1-U$114)*AVERAGE(OFFSET(Portfolio_Math!$I$97, U88, 0, U87, 1)))</f>
        <v>1.2895061147748688E-2</v>
      </c>
      <c r="V97" s="44">
        <f ca="1">V$96-(V$114*AVERAGE(OFFSET(Portfolio_Math!$K$97, V$88, 0, V$87, 1))+(1-V$114)*AVERAGE(OFFSET(Portfolio_Math!$I$97, V88, 0, V87, 1)))</f>
        <v>-8.0148865243614004E-3</v>
      </c>
      <c r="W97" s="44">
        <f ca="1">W$96-(W$114*AVERAGE(OFFSET(Portfolio_Math!$K$97, W$88, 0, W$87, 1))+(1-W$114)*AVERAGE(OFFSET(Portfolio_Math!$I$97, W88, 0, W87, 1)))</f>
        <v>1.7610763132692095E-2</v>
      </c>
      <c r="X97" s="44">
        <f ca="1">X$96-(X$114*AVERAGE(OFFSET(Portfolio_Math!$K$97, X$88, 0, X$87, 1))+(1-X$114)*AVERAGE(OFFSET(Portfolio_Math!$I$97, X88, 0, X87, 1)))</f>
        <v>4.8497188504573463E-3</v>
      </c>
      <c r="Y97" s="44">
        <f ca="1">Y$96-(Y$114*AVERAGE(OFFSET(Portfolio_Math!$K$97, Y$88, 0, Y$87, 1))+(1-Y$114)*AVERAGE(OFFSET(Portfolio_Math!$I$97, Y88, 0, Y87, 1)))</f>
        <v>1.0526965484582526E-2</v>
      </c>
      <c r="Z97" s="44">
        <f ca="1">Z$96-(Z$114*AVERAGE(OFFSET(Portfolio_Math!$K$97, Z$88, 0, Z$87, 1))+(1-Z$114)*AVERAGE(OFFSET(Portfolio_Math!$I$97, Z88, 0, Z87, 1)))</f>
        <v>2.0631430135480397E-2</v>
      </c>
      <c r="AA97" s="44">
        <f ca="1">AA$96-(AA$114*AVERAGE(OFFSET(Portfolio_Math!$K$97, AA$88, 0, AA$87, 1))+(1-AA$114)*AVERAGE(OFFSET(Portfolio_Math!$I$97, AA88, 0, AA87, 1)))</f>
        <v>-3.9544286399411932E-2</v>
      </c>
      <c r="AB97" s="44">
        <f ca="1">AB$96-(AB$114*AVERAGE(OFFSET(Portfolio_Math!$K$97, AB$88, 0, AB$87, 1))+(1-AB$114)*AVERAGE(OFFSET(Portfolio_Math!$I$97, AB88, 0, AB87, 1)))</f>
        <v>1.6419224944511202E-2</v>
      </c>
      <c r="AC97" s="44">
        <f ca="1">AC$96-(AC$114*AVERAGE(OFFSET(Portfolio_Math!$K$97, AC$88, 0, AC$87, 1))+(1-AC$114)*AVERAGE(OFFSET(Portfolio_Math!$I$97, AC88, 0, AC87, 1)))</f>
        <v>-3.1973111816289701E-3</v>
      </c>
    </row>
    <row r="98" spans="2:35" ht="13" customHeight="1">
      <c r="B98" s="43"/>
      <c r="D98" s="155"/>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row>
    <row r="99" spans="2:35" ht="13" customHeight="1">
      <c r="B99" s="43" t="s">
        <v>1005</v>
      </c>
      <c r="C99" s="42" t="s">
        <v>944</v>
      </c>
      <c r="D99" s="155"/>
      <c r="E99" s="45">
        <f ca="1">IFERROR(STDEV(OFFSET(Portfolio_Math!AU$97, E$88, 0, E$87, 1)), 0)</f>
        <v>0.11017088715924897</v>
      </c>
      <c r="F99" s="45">
        <f ca="1">IFERROR(STDEV(OFFSET(Portfolio_Math!AV$97, F$88, 0, F$87, 1)), 0)</f>
        <v>8.7522042785161971E-2</v>
      </c>
      <c r="G99" s="45">
        <f ca="1">IFERROR(STDEV(OFFSET(Portfolio_Math!AW$97, G$88, 0, G$87, 1)), 0)</f>
        <v>0.14961247736256111</v>
      </c>
      <c r="H99" s="45">
        <f ca="1">IFERROR(STDEV(OFFSET(Portfolio_Math!AX$97, H$88, 0, H$87, 1)), 0)</f>
        <v>0.14412893803348045</v>
      </c>
      <c r="I99" s="45">
        <f ca="1">IFERROR(STDEV(OFFSET(Portfolio_Math!AY$97, I$88, 0, I$87, 1)), 0)</f>
        <v>0.14459645292552445</v>
      </c>
      <c r="J99" s="45">
        <f ca="1">IFERROR(STDEV(OFFSET(Portfolio_Math!AZ$97, J$88, 0, J$87, 1)), 0)</f>
        <v>0.13660561117640529</v>
      </c>
      <c r="K99" s="45">
        <f ca="1">IFERROR(STDEV(OFFSET(Portfolio_Math!BA$97, K$88, 0, K$87, 1)), 0)</f>
        <v>0.10958408795443385</v>
      </c>
      <c r="L99" s="45">
        <f ca="1">IFERROR(STDEV(OFFSET(Portfolio_Math!BB$97, L$88, 0, L$87, 1)), 0)</f>
        <v>0.13235839641279476</v>
      </c>
      <c r="M99" s="45">
        <f ca="1">IFERROR(STDEV(OFFSET(Portfolio_Math!BC$97, M$88, 0, M$87, 1)), 0)</f>
        <v>0.1625042317929988</v>
      </c>
      <c r="N99" s="45">
        <f ca="1">IFERROR(STDEV(OFFSET(Portfolio_Math!BD$97, N$88, 0, N$87, 1)), 0)</f>
        <v>0.12514375859764124</v>
      </c>
      <c r="O99" s="45">
        <f ca="1">IFERROR(STDEV(OFFSET(Portfolio_Math!BE$97, O$88, 0, O$87, 1)), 0)</f>
        <v>0.13873287429844569</v>
      </c>
      <c r="P99" s="45">
        <f ca="1">IFERROR(STDEV(OFFSET(Portfolio_Math!BF$97, P$88, 0, P$87, 1)), 0)</f>
        <v>0.10293823883298713</v>
      </c>
      <c r="Q99" s="45">
        <f ca="1">IFERROR(STDEV(OFFSET(Portfolio_Math!BG$97, Q$88, 0, Q$87, 1)), 0)</f>
        <v>0.1156510321725123</v>
      </c>
      <c r="R99" s="45">
        <f ca="1">IFERROR(STDEV(OFFSET(Portfolio_Math!BH$97, R$88, 0, R$87, 1)), 0)</f>
        <v>0.12474553540738732</v>
      </c>
      <c r="S99" s="45">
        <f ca="1">IFERROR(STDEV(OFFSET(Portfolio_Math!BI$97, S$88, 0, S$87, 1)), 0)</f>
        <v>0.1104093434333846</v>
      </c>
      <c r="T99" s="45">
        <f ca="1">IFERROR(STDEV(OFFSET(Portfolio_Math!BJ$97, T$88, 0, T$87, 1)), 0)</f>
        <v>0.15909105791392378</v>
      </c>
      <c r="U99" s="45">
        <f ca="1">IFERROR(STDEV(OFFSET(Portfolio_Math!BK$97, U$88, 0, U$87, 1)), 0)</f>
        <v>0.12156384904940215</v>
      </c>
      <c r="V99" s="45">
        <f ca="1">IFERROR(STDEV(OFFSET(Portfolio_Math!BL$97, V$88, 0, V$87, 1)), 0)</f>
        <v>9.8630483665514884E-2</v>
      </c>
      <c r="W99" s="45">
        <f ca="1">IFERROR(STDEV(OFFSET(Portfolio_Math!BM$97, W$88, 0, W$87, 1)), 0)</f>
        <v>0.13020204190499329</v>
      </c>
      <c r="X99" s="45">
        <f ca="1">IFERROR(STDEV(OFFSET(Portfolio_Math!BN$97, X$88, 0, X$87, 1)), 0)</f>
        <v>0.1103029126326895</v>
      </c>
      <c r="Y99" s="45">
        <f ca="1">IFERROR(STDEV(OFFSET(Portfolio_Math!BO$97, Y$88, 0, Y$87, 1)), 0)</f>
        <v>0.11008741249871898</v>
      </c>
      <c r="Z99" s="45">
        <f ca="1">IFERROR(STDEV(OFFSET(Portfolio_Math!BP$97, Z$88, 0, Z$87, 1)), 0)</f>
        <v>0.11479054834593129</v>
      </c>
      <c r="AA99" s="45">
        <f ca="1">IFERROR(STDEV(OFFSET(Portfolio_Math!BQ$97, AA$88, 0, AA$87, 1)), 0)</f>
        <v>5.8848419586719491E-2</v>
      </c>
      <c r="AB99" s="45">
        <f ca="1">IFERROR(STDEV(OFFSET(Portfolio_Math!BR$97, AB$88, 0, AB$87, 1)), 0)</f>
        <v>0.11514824848900608</v>
      </c>
      <c r="AC99" s="45">
        <f ca="1">IFERROR(STDEV(OFFSET(Portfolio_Math!BS$97, AC$88, 0, AC$87, 1)), 0)</f>
        <v>8.5250975663244952E-2</v>
      </c>
    </row>
    <row r="100" spans="2:35" ht="13" customHeight="1">
      <c r="B100" s="43" t="s">
        <v>1008</v>
      </c>
      <c r="C100" s="42" t="s">
        <v>944</v>
      </c>
      <c r="D100" s="155"/>
      <c r="E100" s="44">
        <f t="array" aca="1" ref="E100" ca="1">IFERROR(STDEV(OFFSET(Portfolio_Math!AU$97, E$88, 0, E$87, 1)-OFFSET(Portfolio_Math!$J$97, E$88, 0, E$87, 1)), 0)</f>
        <v>0.10691070609389837</v>
      </c>
      <c r="F100" s="44">
        <f t="array" aca="1" ref="F100" ca="1">IFERROR(STDEV(OFFSET(Portfolio_Math!AV$97, F$88, 0, F$87, 1)-OFFSET(Portfolio_Math!$J$97, F$88, 0, F$87, 1)), 0)</f>
        <v>8.2380861998027743E-2</v>
      </c>
      <c r="G100" s="44">
        <f t="array" aca="1" ref="G100" ca="1">IFERROR(STDEV(OFFSET(Portfolio_Math!AW$97, G$88, 0, G$87, 1)-OFFSET(Portfolio_Math!$J$97, G$88, 0, G$87, 1)), 0)</f>
        <v>0.1463813113334535</v>
      </c>
      <c r="H100" s="44">
        <f t="array" aca="1" ref="H100" ca="1">IFERROR(STDEV(OFFSET(Portfolio_Math!AX$97, H$88, 0, H$87, 1)-OFFSET(Portfolio_Math!$J$97, H$88, 0, H$87, 1)), 0)</f>
        <v>0.14139601096864865</v>
      </c>
      <c r="I100" s="44">
        <f t="array" aca="1" ref="I100" ca="1">IFERROR(STDEV(OFFSET(Portfolio_Math!AY$97, I$88, 0, I$87, 1)-OFFSET(Portfolio_Math!$J$97, I$88, 0, I$87, 1)), 0)</f>
        <v>0.14198450982437827</v>
      </c>
      <c r="J100" s="44">
        <f t="array" aca="1" ref="J100" ca="1">IFERROR(STDEV(OFFSET(Portfolio_Math!AZ$97, J$88, 0, J$87, 1)-OFFSET(Portfolio_Math!$J$97, J$88, 0, J$87, 1)), 0)</f>
        <v>0.13457368334669773</v>
      </c>
      <c r="K100" s="44">
        <f t="array" aca="1" ref="K100" ca="1">IFERROR(STDEV(OFFSET(Portfolio_Math!BA$97, K$88, 0, K$87, 1)-OFFSET(Portfolio_Math!$J$97, K$88, 0, K$87, 1)), 0)</f>
        <v>0.10749669316742712</v>
      </c>
      <c r="L100" s="44">
        <f t="array" aca="1" ref="L100" ca="1">IFERROR(STDEV(OFFSET(Portfolio_Math!BB$97, L$88, 0, L$87, 1)-OFFSET(Portfolio_Math!$J$97, L$88, 0, L$87, 1)), 0)</f>
        <v>0.13055006857320933</v>
      </c>
      <c r="M100" s="44">
        <f t="array" aca="1" ref="M100" ca="1">IFERROR(STDEV(OFFSET(Portfolio_Math!BC$97, M$88, 0, M$87, 1)-OFFSET(Portfolio_Math!$J$97, M$88, 0, M$87, 1)), 0)</f>
        <v>0.16119962953688186</v>
      </c>
      <c r="N100" s="44">
        <f t="array" aca="1" ref="N100" ca="1">IFERROR(STDEV(OFFSET(Portfolio_Math!BD$97, N$88, 0, N$87, 1)-OFFSET(Portfolio_Math!$J$97, N$88, 0, N$87, 1)), 0)</f>
        <v>0.122602995116704</v>
      </c>
      <c r="O100" s="44">
        <f t="array" aca="1" ref="O100" ca="1">IFERROR(STDEV(OFFSET(Portfolio_Math!BE$97, O$88, 0, O$87, 1)-OFFSET(Portfolio_Math!$J$97, O$88, 0, O$87, 1)), 0)</f>
        <v>0.1367602645598438</v>
      </c>
      <c r="P100" s="44">
        <f t="array" aca="1" ref="P100" ca="1">IFERROR(STDEV(OFFSET(Portfolio_Math!BF$97, P$88, 0, P$87, 1)-OFFSET(Portfolio_Math!$J$97, P$88, 0, P$87, 1)), 0)</f>
        <v>0.10203609378371112</v>
      </c>
      <c r="Q100" s="44">
        <f t="array" aca="1" ref="Q100" ca="1">IFERROR(STDEV(OFFSET(Portfolio_Math!BG$97, Q$88, 0, Q$87, 1)-OFFSET(Portfolio_Math!$J$97, Q$88, 0, Q$87, 1)), 0)</f>
        <v>0.11348692703697752</v>
      </c>
      <c r="R100" s="44">
        <f t="array" aca="1" ref="R100" ca="1">IFERROR(STDEV(OFFSET(Portfolio_Math!BH$97, R$88, 0, R$87, 1)-OFFSET(Portfolio_Math!$J$97, R$88, 0, R$87, 1)), 0)</f>
        <v>0.12237120732906091</v>
      </c>
      <c r="S100" s="44">
        <f t="array" aca="1" ref="S100" ca="1">IFERROR(STDEV(OFFSET(Portfolio_Math!BI$97, S$88, 0, S$87, 1)-OFFSET(Portfolio_Math!$J$97, S$88, 0, S$87, 1)), 0)</f>
        <v>0.10733766889269532</v>
      </c>
      <c r="T100" s="44">
        <f t="array" aca="1" ref="T100" ca="1">IFERROR(STDEV(OFFSET(Portfolio_Math!BJ$97, T$88, 0, T$87, 1)-OFFSET(Portfolio_Math!$J$97, T$88, 0, T$87, 1)), 0)</f>
        <v>0.15684646502013377</v>
      </c>
      <c r="U100" s="44">
        <f t="array" aca="1" ref="U100" ca="1">IFERROR(STDEV(OFFSET(Portfolio_Math!BK$97, U$88, 0, U$87, 1)-OFFSET(Portfolio_Math!$J$97, U$88, 0, U$87, 1)), 0)</f>
        <v>0.11986907726732703</v>
      </c>
      <c r="V100" s="44">
        <f t="array" aca="1" ref="V100" ca="1">IFERROR(STDEV(OFFSET(Portfolio_Math!BL$97, V$88, 0, V$87, 1)-OFFSET(Portfolio_Math!$J$97, V$88, 0, V$87, 1)), 0)</f>
        <v>9.5805379627117979E-2</v>
      </c>
      <c r="W100" s="44">
        <f t="array" aca="1" ref="W100" ca="1">IFERROR(STDEV(OFFSET(Portfolio_Math!BM$97, W$88, 0, W$87, 1)-OFFSET(Portfolio_Math!$J$97, W$88, 0, W$87, 1)), 0)</f>
        <v>0.12730642354004204</v>
      </c>
      <c r="X100" s="44">
        <f t="array" aca="1" ref="X100" ca="1">IFERROR(STDEV(OFFSET(Portfolio_Math!BN$97, X$88, 0, X$87, 1)-OFFSET(Portfolio_Math!$J$97, X$88, 0, X$87, 1)), 0)</f>
        <v>0.10734175132432383</v>
      </c>
      <c r="Y100" s="44">
        <f t="array" aca="1" ref="Y100" ca="1">IFERROR(STDEV(OFFSET(Portfolio_Math!BO$97, Y$88, 0, Y$87, 1)-OFFSET(Portfolio_Math!$J$97, Y$88, 0, Y$87, 1)), 0)</f>
        <v>0.10945102755939323</v>
      </c>
      <c r="Z100" s="44">
        <f t="array" aca="1" ref="Z100" ca="1">IFERROR(STDEV(OFFSET(Portfolio_Math!BP$97, Z$88, 0, Z$87, 1)-OFFSET(Portfolio_Math!$J$97, Z$88, 0, Z$87, 1)), 0)</f>
        <v>0.11348078768240258</v>
      </c>
      <c r="AA100" s="44">
        <f t="array" aca="1" ref="AA100" ca="1">IFERROR(STDEV(OFFSET(Portfolio_Math!BQ$97, AA$88, 0, AA$87, 1)-OFFSET(Portfolio_Math!$J$97, AA$88, 0, AA$87, 1)), 0)</f>
        <v>5.8693724624061215E-2</v>
      </c>
      <c r="AB100" s="44">
        <f t="array" aca="1" ref="AB100" ca="1">IFERROR(STDEV(OFFSET(Portfolio_Math!BR$97, AB$88, 0, AB$87, 1)-OFFSET(Portfolio_Math!$J$97, AB$88, 0, AB$87, 1)), 0)</f>
        <v>0.11379426054701083</v>
      </c>
      <c r="AC100" s="44">
        <f t="array" aca="1" ref="AC100" ca="1">IFERROR(STDEV(OFFSET(Portfolio_Math!BS$97, AC$88, 0, AC$87, 1)-OFFSET(Portfolio_Math!$J$97, AC$88, 0, AC$87, 1)), 0)</f>
        <v>8.0556825513025287E-2</v>
      </c>
    </row>
    <row r="101" spans="2:35" ht="13" customHeight="1">
      <c r="B101" s="43" t="s">
        <v>1006</v>
      </c>
      <c r="C101" s="42" t="s">
        <v>944</v>
      </c>
      <c r="D101" s="155"/>
      <c r="E101" s="44">
        <f t="array" aca="1" ref="E101" ca="1">SQRT(SUM(MIN(0, OFFSET(Portfolio_Math!AU$97, E$88, 0, E$87, 1)-OFFSET(Portfolio_Math!$J$97, E$88, 0, E$87, 1))^2) / E$87)</f>
        <v>4.3132771190259149E-2</v>
      </c>
      <c r="F101" s="44">
        <f t="array" aca="1" ref="F101" ca="1">SQRT(SUM(MIN(0, OFFSET(Portfolio_Math!AV$97, F$88, 0, F$87, 1)-OFFSET(Portfolio_Math!$J$97, F$88, 0, F$87, 1))^2) / F$87)</f>
        <v>2.111937036573297E-2</v>
      </c>
      <c r="G101" s="44">
        <f t="array" aca="1" ref="G101" ca="1">SQRT(SUM(MIN(0, OFFSET(Portfolio_Math!AW$97, G$88, 0, G$87, 1)-OFFSET(Portfolio_Math!$J$97, G$88, 0, G$87, 1))^2) / G$87)</f>
        <v>5.7306871576033654E-2</v>
      </c>
      <c r="H101" s="44">
        <f t="array" aca="1" ref="H101" ca="1">SQRT(SUM(MIN(0, OFFSET(Portfolio_Math!AX$97, H$88, 0, H$87, 1)-OFFSET(Portfolio_Math!$J$97, H$88, 0, H$87, 1))^2) / H$87)</f>
        <v>5.805807353609499E-2</v>
      </c>
      <c r="I101" s="44">
        <f t="array" aca="1" ref="I101" ca="1">SQRT(SUM(MIN(0, OFFSET(Portfolio_Math!AY$97, I$88, 0, I$87, 1)-OFFSET(Portfolio_Math!$J$97, I$88, 0, I$87, 1))^2) / I$87)</f>
        <v>5.9454466239815228E-2</v>
      </c>
      <c r="J101" s="44">
        <f t="array" aca="1" ref="J101" ca="1">SQRT(SUM(MIN(0, OFFSET(Portfolio_Math!AZ$97, J$88, 0, J$87, 1)-OFFSET(Portfolio_Math!$J$97, J$88, 0, J$87, 1))^2) / J$87)</f>
        <v>5.7310265688583342E-2</v>
      </c>
      <c r="K101" s="44">
        <f t="array" aca="1" ref="K101" ca="1">SQRT(SUM(MIN(0, OFFSET(Portfolio_Math!BA$97, K$88, 0, K$87, 1)-OFFSET(Portfolio_Math!$J$97, K$88, 0, K$87, 1))^2) / K$87)</f>
        <v>4.7037208891121264E-2</v>
      </c>
      <c r="L101" s="44">
        <f t="array" aca="1" ref="L101" ca="1">SQRT(SUM(MIN(0, OFFSET(Portfolio_Math!BB$97, L$88, 0, L$87, 1)-OFFSET(Portfolio_Math!$J$97, L$88, 0, L$87, 1))^2) / L$87)</f>
        <v>5.186266413874252E-2</v>
      </c>
      <c r="M101" s="44">
        <f t="array" aca="1" ref="M101" ca="1">SQRT(SUM(MIN(0, OFFSET(Portfolio_Math!BC$97, M$88, 0, M$87, 1)-OFFSET(Portfolio_Math!$J$97, M$88, 0, M$87, 1))^2) / M$87)</f>
        <v>6.7446309678053484E-2</v>
      </c>
      <c r="N101" s="44">
        <f t="array" aca="1" ref="N101" ca="1">SQRT(SUM(MIN(0, OFFSET(Portfolio_Math!BD$97, N$88, 0, N$87, 1)-OFFSET(Portfolio_Math!$J$97, N$88, 0, N$87, 1))^2) / N$87)</f>
        <v>4.6872148071305401E-2</v>
      </c>
      <c r="O101" s="44">
        <f t="array" aca="1" ref="O101" ca="1">SQRT(SUM(MIN(0, OFFSET(Portfolio_Math!BE$97, O$88, 0, O$87, 1)-OFFSET(Portfolio_Math!$J$97, O$88, 0, O$87, 1))^2) / O$87)</f>
        <v>5.1082626132552052E-2</v>
      </c>
      <c r="P101" s="44">
        <f t="array" aca="1" ref="P101" ca="1">SQRT(SUM(MIN(0, OFFSET(Portfolio_Math!BF$97, P$88, 0, P$87, 1)-OFFSET(Portfolio_Math!$J$97, P$88, 0, P$87, 1))^2) / P$87)</f>
        <v>3.9437459436049503E-2</v>
      </c>
      <c r="Q101" s="44">
        <f t="array" aca="1" ref="Q101" ca="1">SQRT(SUM(MIN(0, OFFSET(Portfolio_Math!BG$97, Q$88, 0, Q$87, 1)-OFFSET(Portfolio_Math!$J$97, Q$88, 0, Q$87, 1))^2) / Q$87)</f>
        <v>4.2575787945182048E-2</v>
      </c>
      <c r="R101" s="44">
        <f t="array" aca="1" ref="R101" ca="1">SQRT(SUM(MIN(0, OFFSET(Portfolio_Math!BH$97, R$88, 0, R$87, 1)-OFFSET(Portfolio_Math!$J$97, R$88, 0, R$87, 1))^2) / R$87)</f>
        <v>5.0687457614049358E-2</v>
      </c>
      <c r="S101" s="44">
        <f t="array" aca="1" ref="S101" ca="1">SQRT(SUM(MIN(0, OFFSET(Portfolio_Math!BI$97, S$88, 0, S$87, 1)-OFFSET(Portfolio_Math!$J$97, S$88, 0, S$87, 1))^2) / S$87)</f>
        <v>3.9431540952290969E-2</v>
      </c>
      <c r="T101" s="44">
        <f t="array" aca="1" ref="T101" ca="1">SQRT(SUM(MIN(0, OFFSET(Portfolio_Math!BJ$97, T$88, 0, T$87, 1)-OFFSET(Portfolio_Math!$J$97, T$88, 0, T$87, 1))^2) / T$87)</f>
        <v>6.6895073358829646E-2</v>
      </c>
      <c r="U101" s="44">
        <f t="array" aca="1" ref="U101" ca="1">SQRT(SUM(MIN(0, OFFSET(Portfolio_Math!BK$97, U$88, 0, U$87, 1)-OFFSET(Portfolio_Math!$J$97, U$88, 0, U$87, 1))^2) / U$87)</f>
        <v>4.9879931492526973E-2</v>
      </c>
      <c r="V101" s="44">
        <f t="array" aca="1" ref="V101" ca="1">SQRT(SUM(MIN(0, OFFSET(Portfolio_Math!BL$97, V$88, 0, V$87, 1)-OFFSET(Portfolio_Math!$J$97, V$88, 0, V$87, 1))^2) / V$87)</f>
        <v>3.8972897351877749E-2</v>
      </c>
      <c r="W101" s="44">
        <f t="array" aca="1" ref="W101" ca="1">SQRT(SUM(MIN(0, OFFSET(Portfolio_Math!BM$97, W$88, 0, W$87, 1)-OFFSET(Portfolio_Math!$J$97, W$88, 0, W$87, 1))^2) / W$87)</f>
        <v>5.3367912038230547E-2</v>
      </c>
      <c r="X101" s="44">
        <f t="array" aca="1" ref="X101" ca="1">SQRT(SUM(MIN(0, OFFSET(Portfolio_Math!BN$97, X$88, 0, X$87, 1)-OFFSET(Portfolio_Math!$J$97, X$88, 0, X$87, 1))^2) / X$87)</f>
        <v>4.2188637765732416E-2</v>
      </c>
      <c r="Y101" s="44">
        <f t="array" aca="1" ref="Y101" ca="1">SQRT(SUM(MIN(0, OFFSET(Portfolio_Math!BO$97, Y$88, 0, Y$87, 1)-OFFSET(Portfolio_Math!$J$97, Y$88, 0, Y$87, 1))^2) / Y$87)</f>
        <v>4.7592843652364131E-2</v>
      </c>
      <c r="Z101" s="44">
        <f t="array" aca="1" ref="Z101" ca="1">SQRT(SUM(MIN(0, OFFSET(Portfolio_Math!BP$97, Z$88, 0, Z$87, 1)-OFFSET(Portfolio_Math!$J$97, Z$88, 0, Z$87, 1))^2) / Z$87)</f>
        <v>5.2911014970987456E-2</v>
      </c>
      <c r="AA101" s="44">
        <f t="array" aca="1" ref="AA101" ca="1">SQRT(SUM(MIN(0, OFFSET(Portfolio_Math!BQ$97, AA$88, 0, AA$87, 1)-OFFSET(Portfolio_Math!$J$97, AA$88, 0, AA$87, 1))^2) / AA$87)</f>
        <v>1.1795927024855449E-2</v>
      </c>
      <c r="AB101" s="44">
        <f t="array" aca="1" ref="AB101" ca="1">SQRT(SUM(MIN(0, OFFSET(Portfolio_Math!BR$97, AB$88, 0, AB$87, 1)-OFFSET(Portfolio_Math!$J$97, AB$88, 0, AB$87, 1))^2) / AB$87)</f>
        <v>4.5886016709409262E-2</v>
      </c>
      <c r="AC101" s="44">
        <f t="array" aca="1" ref="AC101" ca="1">SQRT(SUM(MIN(0, OFFSET(Portfolio_Math!BS$97, AC$88, 0, AC$87, 1)-OFFSET(Portfolio_Math!$J$97, AC$88, 0, AC$87, 1))^2) / AC$87)</f>
        <v>2.3852770294038976E-2</v>
      </c>
    </row>
    <row r="102" spans="2:35" ht="13" customHeight="1">
      <c r="B102" s="43" t="s">
        <v>1007</v>
      </c>
      <c r="C102" s="42" t="s">
        <v>944</v>
      </c>
      <c r="D102" s="155"/>
      <c r="E102" s="44">
        <f t="array" aca="1" ref="E102" ca="1">SQRT(SUM(MAX(0, OFFSET(Portfolio_Math!AU$97, E$88, 0, E$87, 1)-OFFSET(Portfolio_Math!$J$97, E$88, 0, E$87, 1))^2) / E$87)</f>
        <v>4.8189804434940517E-2</v>
      </c>
      <c r="F102" s="44">
        <f t="array" aca="1" ref="F102" ca="1">SQRT(SUM(MAX(0, OFFSET(Portfolio_Math!AV$97, F$88, 0, F$87, 1)-OFFSET(Portfolio_Math!$J$97, F$88, 0, F$87, 1))^2) / F$87)</f>
        <v>4.1097311287605083E-2</v>
      </c>
      <c r="G102" s="44">
        <f t="array" aca="1" ref="G102" ca="1">SQRT(SUM(MAX(0, OFFSET(Portfolio_Math!AW$97, G$88, 0, G$87, 1)-OFFSET(Portfolio_Math!$J$97, G$88, 0, G$87, 1))^2) / G$87)</f>
        <v>5.651778617244254E-2</v>
      </c>
      <c r="H102" s="44">
        <f t="array" aca="1" ref="H102" ca="1">SQRT(SUM(MAX(0, OFFSET(Portfolio_Math!AX$97, H$88, 0, H$87, 1)-OFFSET(Portfolio_Math!$J$97, H$88, 0, H$87, 1))^2) / H$87)</f>
        <v>4.9346290339745115E-2</v>
      </c>
      <c r="I102" s="44">
        <f t="array" aca="1" ref="I102" ca="1">SQRT(SUM(MAX(0, OFFSET(Portfolio_Math!AY$97, I$88, 0, I$87, 1)-OFFSET(Portfolio_Math!$J$97, I$88, 0, I$87, 1))^2) / I$87)</f>
        <v>4.9471529167489633E-2</v>
      </c>
      <c r="J102" s="44">
        <f t="array" aca="1" ref="J102" ca="1">SQRT(SUM(MAX(0, OFFSET(Portfolio_Math!AZ$97, J$88, 0, J$87, 1)-OFFSET(Portfolio_Math!$J$97, J$88, 0, J$87, 1))^2) / J$87)</f>
        <v>4.8414162345543202E-2</v>
      </c>
      <c r="K102" s="44">
        <f t="array" aca="1" ref="K102" ca="1">SQRT(SUM(MAX(0, OFFSET(Portfolio_Math!BA$97, K$88, 0, K$87, 1)-OFFSET(Portfolio_Math!$J$97, K$88, 0, K$87, 1))^2) / K$87)</f>
        <v>4.2539185983374722E-2</v>
      </c>
      <c r="L102" s="44">
        <f t="array" aca="1" ref="L102" ca="1">SQRT(SUM(MAX(0, OFFSET(Portfolio_Math!BB$97, L$88, 0, L$87, 1)-OFFSET(Portfolio_Math!$J$97, L$88, 0, L$87, 1))^2) / L$87)</f>
        <v>4.9587434063305486E-2</v>
      </c>
      <c r="M102" s="44">
        <f t="array" aca="1" ref="M102" ca="1">SQRT(SUM(MAX(0, OFFSET(Portfolio_Math!BC$97, M$88, 0, M$87, 1)-OFFSET(Portfolio_Math!$J$97, M$88, 0, M$87, 1))^2) / M$87)</f>
        <v>6.3529738360034796E-2</v>
      </c>
      <c r="N102" s="44">
        <f t="array" aca="1" ref="N102" ca="1">SQRT(SUM(MAX(0, OFFSET(Portfolio_Math!BD$97, N$88, 0, N$87, 1)-OFFSET(Portfolio_Math!$J$97, N$88, 0, N$87, 1))^2) / N$87)</f>
        <v>4.3914905536463489E-2</v>
      </c>
      <c r="O102" s="44">
        <f t="array" aca="1" ref="O102" ca="1">SQRT(SUM(MAX(0, OFFSET(Portfolio_Math!BE$97, O$88, 0, O$87, 1)-OFFSET(Portfolio_Math!$J$97, O$88, 0, O$87, 1))^2) / O$87)</f>
        <v>5.1247044339277299E-2</v>
      </c>
      <c r="P102" s="44">
        <f t="array" aca="1" ref="P102" ca="1">SQRT(SUM(MAX(0, OFFSET(Portfolio_Math!BF$97, P$88, 0, P$87, 1)-OFFSET(Portfolio_Math!$J$97, P$88, 0, P$87, 1))^2) / P$87)</f>
        <v>3.9870972461459354E-2</v>
      </c>
      <c r="Q102" s="44">
        <f t="array" aca="1" ref="Q102" ca="1">SQRT(SUM(MAX(0, OFFSET(Portfolio_Math!BG$97, Q$88, 0, Q$87, 1)-OFFSET(Portfolio_Math!$J$97, Q$88, 0, Q$87, 1))^2) / Q$87)</f>
        <v>5.056327260087079E-2</v>
      </c>
      <c r="R102" s="44">
        <f t="array" aca="1" ref="R102" ca="1">SQRT(SUM(MAX(0, OFFSET(Portfolio_Math!BH$97, R$88, 0, R$87, 1)-OFFSET(Portfolio_Math!$J$97, R$88, 0, R$87, 1))^2) / R$87)</f>
        <v>4.752402274181345E-2</v>
      </c>
      <c r="S102" s="44">
        <f t="array" aca="1" ref="S102" ca="1">SQRT(SUM(MAX(0, OFFSET(Portfolio_Math!BI$97, S$88, 0, S$87, 1)-OFFSET(Portfolio_Math!$J$97, S$88, 0, S$87, 1))^2) / S$87)</f>
        <v>4.0802971018868373E-2</v>
      </c>
      <c r="T102" s="44">
        <f t="array" aca="1" ref="T102" ca="1">SQRT(SUM(MAX(0, OFFSET(Portfolio_Math!BJ$97, T$88, 0, T$87, 1)-OFFSET(Portfolio_Math!$J$97, T$88, 0, T$87, 1))^2) / T$87)</f>
        <v>5.4311722814419275E-2</v>
      </c>
      <c r="U102" s="44">
        <f t="array" aca="1" ref="U102" ca="1">SQRT(SUM(MAX(0, OFFSET(Portfolio_Math!BK$97, U$88, 0, U$87, 1)-OFFSET(Portfolio_Math!$J$97, U$88, 0, U$87, 1))^2) / U$87)</f>
        <v>4.6426720389072515E-2</v>
      </c>
      <c r="V102" s="44">
        <f t="array" aca="1" ref="V102" ca="1">SQRT(SUM(MAX(0, OFFSET(Portfolio_Math!BL$97, V$88, 0, V$87, 1)-OFFSET(Portfolio_Math!$J$97, V$88, 0, V$87, 1))^2) / V$87)</f>
        <v>4.0151959673632151E-2</v>
      </c>
      <c r="W102" s="44">
        <f t="array" aca="1" ref="W102" ca="1">SQRT(SUM(MAX(0, OFFSET(Portfolio_Math!BM$97, W$88, 0, W$87, 1)-OFFSET(Portfolio_Math!$J$97, W$88, 0, W$87, 1))^2) / W$87)</f>
        <v>4.7970644694274527E-2</v>
      </c>
      <c r="X102" s="44">
        <f t="array" aca="1" ref="X102" ca="1">SQRT(SUM(MAX(0, OFFSET(Portfolio_Math!BN$97, X$88, 0, X$87, 1)-OFFSET(Portfolio_Math!$J$97, X$88, 0, X$87, 1))^2) / X$87)</f>
        <v>4.4060893430400837E-2</v>
      </c>
      <c r="Y102" s="44">
        <f t="array" aca="1" ref="Y102" ca="1">SQRT(SUM(MAX(0, OFFSET(Portfolio_Math!BO$97, Y$88, 0, Y$87, 1)-OFFSET(Portfolio_Math!$J$97, Y$88, 0, Y$87, 1))^2) / Y$87)</f>
        <v>4.4731619773819661E-2</v>
      </c>
      <c r="Z102" s="44">
        <f t="array" aca="1" ref="Z102" ca="1">SQRT(SUM(MAX(0, OFFSET(Portfolio_Math!BP$97, Z$88, 0, Z$87, 1)-OFFSET(Portfolio_Math!$J$97, Z$88, 0, Z$87, 1))^2) / Z$87)</f>
        <v>4.6959767908917031E-2</v>
      </c>
      <c r="AA102" s="44">
        <f t="array" aca="1" ref="AA102" ca="1">SQRT(SUM(MAX(0, OFFSET(Portfolio_Math!BQ$97, AA$88, 0, AA$87, 1)-OFFSET(Portfolio_Math!$J$97, AA$88, 0, AA$87, 1))^2) / AA$87)</f>
        <v>2.3830608194781364E-2</v>
      </c>
      <c r="AB102" s="44">
        <f t="array" aca="1" ref="AB102" ca="1">SQRT(SUM(MAX(0, OFFSET(Portfolio_Math!BR$97, AB$88, 0, AB$87, 1)-OFFSET(Portfolio_Math!$J$97, AB$88, 0, AB$87, 1))^2) / AB$87)</f>
        <v>4.7159471337521769E-2</v>
      </c>
      <c r="AC102" s="44">
        <f t="array" aca="1" ref="AC102" ca="1">SQRT(SUM(MAX(0, OFFSET(Portfolio_Math!BS$97, AC$88, 0, AC$87, 1)-OFFSET(Portfolio_Math!$J$97, AC$88, 0, AC$87, 1))^2) / AC$87)</f>
        <v>3.5325323260349484E-2</v>
      </c>
    </row>
    <row r="103" spans="2:35" ht="13" customHeight="1">
      <c r="B103" s="43" t="s">
        <v>983</v>
      </c>
      <c r="C103" s="42" t="s">
        <v>944</v>
      </c>
      <c r="D103" s="155"/>
      <c r="E103" s="44">
        <f t="array" aca="1" ref="E103" ca="1">MAX(OFFSET(Portfolio_Math!AU$1297, E$88, 0, E$87, 1))</f>
        <v>0.22295319999999996</v>
      </c>
      <c r="F103" s="44">
        <f t="array" aca="1" ref="F103" ca="1">MAX(OFFSET(Portfolio_Math!AV$1297, F$88, 0, F$87, 1))</f>
        <v>9.8426600000000031E-2</v>
      </c>
      <c r="G103" s="44">
        <f t="array" aca="1" ref="G103" ca="1">MAX(OFFSET(Portfolio_Math!AW$1297, G$88, 0, G$87, 1))</f>
        <v>0.30313402000000012</v>
      </c>
      <c r="H103" s="44">
        <f t="array" aca="1" ref="H103" ca="1">MAX(OFFSET(Portfolio_Math!AX$1297, H$88, 0, H$87, 1))</f>
        <v>0.30738346000000005</v>
      </c>
      <c r="I103" s="44">
        <f t="array" aca="1" ref="I103" ca="1">MAX(OFFSET(Portfolio_Math!AY$1297, I$88, 0, I$87, 1))</f>
        <v>0.31528265</v>
      </c>
      <c r="J103" s="44">
        <f t="array" aca="1" ref="J103" ca="1">MAX(OFFSET(Portfolio_Math!AZ$1297, J$88, 0, J$87, 1))</f>
        <v>0.30315322</v>
      </c>
      <c r="K103" s="44">
        <f t="array" aca="1" ref="K103" ca="1">MAX(OFFSET(Portfolio_Math!BA$1297, K$88, 0, K$87, 1))</f>
        <v>0.24504003499999993</v>
      </c>
      <c r="L103" s="44">
        <f t="array" aca="1" ref="L103" ca="1">MAX(OFFSET(Portfolio_Math!BB$1297, L$88, 0, L$87, 1))</f>
        <v>0.27233693202324161</v>
      </c>
      <c r="M103" s="44">
        <f t="array" aca="1" ref="M103" ca="1">MAX(OFFSET(Portfolio_Math!BC$1297, M$88, 0, M$87, 1))</f>
        <v>0.36049134351487588</v>
      </c>
      <c r="N103" s="44">
        <f t="array" aca="1" ref="N103" ca="1">MAX(OFFSET(Portfolio_Math!BD$1297, N$88, 0, N$87, 1))</f>
        <v>0.24410631000000005</v>
      </c>
      <c r="O103" s="44">
        <f t="array" aca="1" ref="O103" ca="1">MAX(OFFSET(Portfolio_Math!BE$1297, O$88, 0, O$87, 1))</f>
        <v>0.26792437071315756</v>
      </c>
      <c r="P103" s="44">
        <f t="array" aca="1" ref="P103" ca="1">MAX(OFFSET(Portfolio_Math!BF$1297, P$88, 0, P$87, 1))</f>
        <v>0.20204935999999996</v>
      </c>
      <c r="Q103" s="44">
        <f t="array" aca="1" ref="Q103" ca="1">MAX(OFFSET(Portfolio_Math!BG$1297, Q$88, 0, Q$87, 1))</f>
        <v>0.21980242696318952</v>
      </c>
      <c r="R103" s="44">
        <f t="array" aca="1" ref="R103" ca="1">MAX(OFFSET(Portfolio_Math!BH$1297, R$88, 0, R$87, 1))</f>
        <v>0.26568895999999997</v>
      </c>
      <c r="S103" s="44">
        <f t="array" aca="1" ref="S103" ca="1">MAX(OFFSET(Portfolio_Math!BI$1297, S$88, 0, S$87, 1))</f>
        <v>0.20201588000000004</v>
      </c>
      <c r="T103" s="44">
        <f t="array" aca="1" ref="T103" ca="1">MAX(OFFSET(Portfolio_Math!BJ$1297, T$88, 0, T$87, 1))</f>
        <v>0.35737308000000001</v>
      </c>
      <c r="U103" s="44">
        <f t="array" aca="1" ref="U103" ca="1">MAX(OFFSET(Portfolio_Math!BK$1297, U$88, 0, U$87, 1))</f>
        <v>0.26112090242788999</v>
      </c>
      <c r="V103" s="44">
        <f t="array" aca="1" ref="V103" ca="1">MAX(OFFSET(Portfolio_Math!BL$1297, V$88, 0, V$87, 1))</f>
        <v>0.19942139999999997</v>
      </c>
      <c r="W103" s="44">
        <f t="array" aca="1" ref="W103" ca="1">MAX(OFFSET(Portfolio_Math!BM$1297, W$88, 0, W$87, 1))</f>
        <v>0.28085190000000004</v>
      </c>
      <c r="X103" s="44">
        <f t="array" aca="1" ref="X103" ca="1">MAX(OFFSET(Portfolio_Math!BN$1297, X$88, 0, X$87, 1))</f>
        <v>0.21761237482537821</v>
      </c>
      <c r="Y103" s="44">
        <f t="array" aca="1" ref="Y103" ca="1">MAX(OFFSET(Portfolio_Math!BO$1297, Y$88, 0, Y$87, 1))</f>
        <v>0.24818317986030247</v>
      </c>
      <c r="Z103" s="44">
        <f t="array" aca="1" ref="Z103" ca="1">MAX(OFFSET(Portfolio_Math!BP$1297, Z$88, 0, Z$87, 1))</f>
        <v>0.27826729988358534</v>
      </c>
      <c r="AA103" s="44">
        <f t="array" aca="1" ref="AA103" ca="1">MAX(OFFSET(Portfolio_Math!BQ$1297, AA$88, 0, AA$87, 1))</f>
        <v>3.2340149052540901E-2</v>
      </c>
      <c r="AB103" s="44">
        <f t="array" aca="1" ref="AB103" ca="1">MAX(OFFSET(Portfolio_Math!BR$1297, AB$88, 0, AB$87, 1))</f>
        <v>0.23852790861490014</v>
      </c>
      <c r="AC103" s="44">
        <f t="array" aca="1" ref="AC103" ca="1">MAX(OFFSET(Portfolio_Math!BS$1297, AC$88, 0, AC$87, 1))</f>
        <v>0.11388904499999997</v>
      </c>
    </row>
    <row r="104" spans="2:35" ht="13" customHeight="1">
      <c r="B104" s="43" t="s">
        <v>977</v>
      </c>
      <c r="C104" s="42" t="s">
        <v>944</v>
      </c>
      <c r="D104" s="155"/>
      <c r="E104" s="44">
        <f t="array" aca="1" ref="E104" ca="1">SQRT(AVERAGE(OFFSET(Portfolio_Math!AU$1297, E$88, 0, E$87, 1)^2))</f>
        <v>4.2509360756163128E-2</v>
      </c>
      <c r="F104" s="44">
        <f t="array" aca="1" ref="F104" ca="1">SQRT(AVERAGE(OFFSET(Portfolio_Math!AV$1297, F$88, 0, F$87, 1)^2))</f>
        <v>2.071712045311196E-2</v>
      </c>
      <c r="G104" s="44">
        <f t="array" aca="1" ref="G104" ca="1">SQRT(AVERAGE(OFFSET(Portfolio_Math!AW$1297, G$88, 0, G$87, 1)^2))</f>
        <v>8.9462134206053354E-2</v>
      </c>
      <c r="H104" s="44">
        <f t="array" aca="1" ref="H104" ca="1">SQRT(AVERAGE(OFFSET(Portfolio_Math!AX$1297, H$88, 0, H$87, 1)^2))</f>
        <v>8.5681585758172238E-2</v>
      </c>
      <c r="I104" s="44">
        <f t="array" aca="1" ref="I104" ca="1">SQRT(AVERAGE(OFFSET(Portfolio_Math!AY$1297, I$88, 0, I$87, 1)^2))</f>
        <v>8.5786970054925249E-2</v>
      </c>
      <c r="J104" s="44">
        <f t="array" aca="1" ref="J104" ca="1">SQRT(AVERAGE(OFFSET(Portfolio_Math!AZ$1297, J$88, 0, J$87, 1)^2))</f>
        <v>7.4232716050826625E-2</v>
      </c>
      <c r="K104" s="44">
        <f t="array" aca="1" ref="K104" ca="1">SQRT(AVERAGE(OFFSET(Portfolio_Math!BA$1297, K$88, 0, K$87, 1)^2))</f>
        <v>4.7119591633730307E-2</v>
      </c>
      <c r="L104" s="44">
        <f t="array" aca="1" ref="L104" ca="1">SQRT(AVERAGE(OFFSET(Portfolio_Math!BB$1297, L$88, 0, L$87, 1)^2))</f>
        <v>6.8153566736244856E-2</v>
      </c>
      <c r="M104" s="44">
        <f t="array" aca="1" ref="M104" ca="1">SQRT(AVERAGE(OFFSET(Portfolio_Math!BC$1297, M$88, 0, M$87, 1)^2))</f>
        <v>7.7655673407109452E-2</v>
      </c>
      <c r="N104" s="44">
        <f t="array" aca="1" ref="N104" ca="1">SQRT(AVERAGE(OFFSET(Portfolio_Math!BD$1297, N$88, 0, N$87, 1)^2))</f>
        <v>6.0231091274987575E-2</v>
      </c>
      <c r="O104" s="44">
        <f t="array" aca="1" ref="O104" ca="1">SQRT(AVERAGE(OFFSET(Portfolio_Math!BE$1297, O$88, 0, O$87, 1)^2))</f>
        <v>6.3547355155460269E-2</v>
      </c>
      <c r="P104" s="44">
        <f t="array" aca="1" ref="P104" ca="1">SQRT(AVERAGE(OFFSET(Portfolio_Math!BF$1297, P$88, 0, P$87, 1)^2))</f>
        <v>3.9033310996668111E-2</v>
      </c>
      <c r="Q104" s="44">
        <f t="array" aca="1" ref="Q104" ca="1">SQRT(AVERAGE(OFFSET(Portfolio_Math!BG$1297, Q$88, 0, Q$87, 1)^2))</f>
        <v>4.1173912165332935E-2</v>
      </c>
      <c r="R104" s="44">
        <f t="array" aca="1" ref="R104" ca="1">SQRT(AVERAGE(OFFSET(Portfolio_Math!BH$1297, R$88, 0, R$87, 1)^2))</f>
        <v>5.1602447584897286E-2</v>
      </c>
      <c r="S104" s="44">
        <f t="array" aca="1" ref="S104" ca="1">SQRT(AVERAGE(OFFSET(Portfolio_Math!BI$1297, S$88, 0, S$87, 1)^2))</f>
        <v>4.496923314550233E-2</v>
      </c>
      <c r="T104" s="44">
        <f t="array" aca="1" ref="T104" ca="1">SQRT(AVERAGE(OFFSET(Portfolio_Math!BJ$1297, T$88, 0, T$87, 1)^2))</f>
        <v>0.10386881332211455</v>
      </c>
      <c r="U104" s="44">
        <f t="array" aca="1" ref="U104" ca="1">SQRT(AVERAGE(OFFSET(Portfolio_Math!BK$1297, U$88, 0, U$87, 1)^2))</f>
        <v>5.5707567481196693E-2</v>
      </c>
      <c r="V104" s="44">
        <f t="array" aca="1" ref="V104" ca="1">SQRT(AVERAGE(OFFSET(Portfolio_Math!BL$1297, V$88, 0, V$87, 1)^2))</f>
        <v>3.7069002008280963E-2</v>
      </c>
      <c r="W104" s="44">
        <f t="array" aca="1" ref="W104" ca="1">SQRT(AVERAGE(OFFSET(Portfolio_Math!BM$1297, W$88, 0, W$87, 1)^2))</f>
        <v>6.6456809439636153E-2</v>
      </c>
      <c r="X104" s="44">
        <f t="array" aca="1" ref="X104" ca="1">SQRT(AVERAGE(OFFSET(Portfolio_Math!BN$1297, X$88, 0, X$87, 1)^2))</f>
        <v>4.4936350427426448E-2</v>
      </c>
      <c r="Y104" s="44">
        <f t="array" aca="1" ref="Y104" ca="1">SQRT(AVERAGE(OFFSET(Portfolio_Math!BO$1297, Y$88, 0, Y$87, 1)^2))</f>
        <v>4.6292149860819552E-2</v>
      </c>
      <c r="Z104" s="44">
        <f t="array" aca="1" ref="Z104" ca="1">SQRT(AVERAGE(OFFSET(Portfolio_Math!BP$1297, Z$88, 0, Z$87, 1)^2))</f>
        <v>5.2811056418943715E-2</v>
      </c>
      <c r="AA104" s="44">
        <f t="array" aca="1" ref="AA104" ca="1">SQRT(AVERAGE(OFFSET(Portfolio_Math!BQ$1297, AA$88, 0, AA$87, 1)^2))</f>
        <v>7.7727074116155466E-3</v>
      </c>
      <c r="AB104" s="44">
        <f t="array" aca="1" ref="AB104" ca="1">SQRT(AVERAGE(OFFSET(Portfolio_Math!BR$1297, AB$88, 0, AB$87, 1)^2))</f>
        <v>4.571676081073725E-2</v>
      </c>
      <c r="AC104" s="44">
        <f t="array" aca="1" ref="AC104" ca="1">SQRT(AVERAGE(OFFSET(Portfolio_Math!BS$1297, AC$88, 0, AC$87, 1)^2))</f>
        <v>2.1846222199185486E-2</v>
      </c>
    </row>
    <row r="105" spans="2:35" ht="13" customHeight="1">
      <c r="B105" s="43" t="s">
        <v>1119</v>
      </c>
      <c r="C105" s="42" t="s">
        <v>944</v>
      </c>
      <c r="D105" s="155"/>
      <c r="E105" s="44">
        <f>Portfolio_Math!AU2046</f>
        <v>9.3505840161820855E-2</v>
      </c>
      <c r="F105" s="44">
        <f>Portfolio_Math!AV2046</f>
        <v>8.5859764368901359E-2</v>
      </c>
      <c r="G105" s="44">
        <f>Portfolio_Math!AW2046</f>
        <v>0.10285277789025926</v>
      </c>
      <c r="H105" s="44">
        <f>Portfolio_Math!AX2046</f>
        <v>9.946026991354294E-2</v>
      </c>
      <c r="I105" s="44">
        <f>Portfolio_Math!AY2046</f>
        <v>9.9562844031512165E-2</v>
      </c>
      <c r="J105" s="44">
        <f>Portfolio_Math!AZ2046</f>
        <v>9.7215909337916268E-2</v>
      </c>
      <c r="K105" s="44">
        <f>Portfolio_Math!BA2046</f>
        <v>8.9299555383320503E-2</v>
      </c>
      <c r="L105" s="44">
        <f>Portfolio_Math!BB2046</f>
        <v>9.2978386599778792E-2</v>
      </c>
      <c r="M105" s="44">
        <f>Portfolio_Math!BC2046</f>
        <v>0.11645176503772681</v>
      </c>
      <c r="N105" s="44">
        <f>Portfolio_Math!BD2046</f>
        <v>9.0263704514956369E-2</v>
      </c>
      <c r="O105" s="44">
        <f>Portfolio_Math!BE2046</f>
        <v>0.10653201273688646</v>
      </c>
      <c r="P105" s="44">
        <f>Portfolio_Math!BF2046</f>
        <v>8.5683364739590817E-2</v>
      </c>
      <c r="Q105" s="44">
        <f>Portfolio_Math!BG2046</f>
        <v>9.863119156076039E-2</v>
      </c>
      <c r="R105" s="44">
        <f>Portfolio_Math!BH2046</f>
        <v>0.10282993158654892</v>
      </c>
      <c r="S105" s="44">
        <f>Portfolio_Math!BI2046</f>
        <v>8.6935864745362731E-2</v>
      </c>
      <c r="T105" s="44">
        <f>Portfolio_Math!BJ2046</f>
        <v>0.1029883789409603</v>
      </c>
      <c r="U105" s="44">
        <f>Portfolio_Math!BK2046</f>
        <v>8.9833803803907875E-2</v>
      </c>
      <c r="V105" s="44">
        <f>Portfolio_Math!BL2046</f>
        <v>8.3999517586838365E-2</v>
      </c>
      <c r="W105" s="44">
        <f>Portfolio_Math!BM2046</f>
        <v>9.532753148248882E-2</v>
      </c>
      <c r="X105" s="44">
        <f>Portfolio_Math!BN2046</f>
        <v>9.0397685829332899E-2</v>
      </c>
      <c r="Y105" s="44">
        <f>Portfolio_Math!BO2046</f>
        <v>8.9239707388437867E-2</v>
      </c>
      <c r="Z105" s="44">
        <f>Portfolio_Math!BP2046</f>
        <v>9.1975488090817945E-2</v>
      </c>
      <c r="AA105" s="44">
        <f>Portfolio_Math!BQ2046</f>
        <v>6.2550550500349772E-2</v>
      </c>
      <c r="AB105" s="44">
        <f>Portfolio_Math!BR2046</f>
        <v>9.424075692206027E-2</v>
      </c>
      <c r="AC105" s="44">
        <f>Portfolio_Math!BS2046</f>
        <v>8.6184166349933894E-2</v>
      </c>
    </row>
    <row r="106" spans="2:35" ht="13" customHeight="1">
      <c r="B106" s="43" t="s">
        <v>1153</v>
      </c>
      <c r="C106" s="42" t="s">
        <v>944</v>
      </c>
      <c r="D106" s="155"/>
      <c r="E106" s="44">
        <f ca="1">E105*((1-1/POWER(1+E$95, E$87)))</f>
        <v>8.4808641943614885E-2</v>
      </c>
      <c r="F106" s="44">
        <f t="shared" ref="F106:AC106" ca="1" si="8">F105*((1-1/POWER(1+F$95, F$87)))</f>
        <v>7.5351890300296057E-2</v>
      </c>
      <c r="G106" s="44">
        <f t="shared" ca="1" si="8"/>
        <v>9.0244733481577841E-2</v>
      </c>
      <c r="H106" s="44">
        <f t="shared" ca="1" si="8"/>
        <v>8.7787340819455981E-2</v>
      </c>
      <c r="I106" s="44">
        <f t="shared" ca="1" si="8"/>
        <v>8.7914840447309864E-2</v>
      </c>
      <c r="J106" s="44">
        <f t="shared" ca="1" si="8"/>
        <v>8.639656700748892E-2</v>
      </c>
      <c r="K106" s="44">
        <f t="shared" ca="1" si="8"/>
        <v>7.7810176136846154E-2</v>
      </c>
      <c r="L106" s="44">
        <f t="shared" ca="1" si="8"/>
        <v>8.1213680993093548E-2</v>
      </c>
      <c r="M106" s="44">
        <f t="shared" ca="1" si="8"/>
        <v>0.10745313596744632</v>
      </c>
      <c r="N106" s="44">
        <f t="shared" ca="1" si="8"/>
        <v>8.0237447995677669E-2</v>
      </c>
      <c r="O106" s="44">
        <f t="shared" ca="1" si="8"/>
        <v>9.6274880719508946E-2</v>
      </c>
      <c r="P106" s="44">
        <f t="shared" ca="1" si="8"/>
        <v>7.514277817605837E-2</v>
      </c>
      <c r="Q106" s="44">
        <f t="shared" ca="1" si="8"/>
        <v>8.752888712937032E-2</v>
      </c>
      <c r="R106" s="44">
        <f t="shared" ca="1" si="8"/>
        <v>9.2863778883903056E-2</v>
      </c>
      <c r="S106" s="44">
        <f t="shared" ca="1" si="8"/>
        <v>7.6200666417305787E-2</v>
      </c>
      <c r="T106" s="44">
        <f t="shared" ca="1" si="8"/>
        <v>9.194291034952598E-2</v>
      </c>
      <c r="U106" s="44">
        <f t="shared" ca="1" si="8"/>
        <v>7.7395267008040267E-2</v>
      </c>
      <c r="V106" s="44">
        <f t="shared" ca="1" si="8"/>
        <v>7.2606087023768251E-2</v>
      </c>
      <c r="W106" s="44">
        <f t="shared" ca="1" si="8"/>
        <v>8.2478022026437406E-2</v>
      </c>
      <c r="X106" s="44">
        <f t="shared" ca="1" si="8"/>
        <v>7.6760874899575837E-2</v>
      </c>
      <c r="Y106" s="44">
        <f t="shared" ca="1" si="8"/>
        <v>7.7732763377101402E-2</v>
      </c>
      <c r="Z106" s="44">
        <f t="shared" ca="1" si="8"/>
        <v>8.1798492736245412E-2</v>
      </c>
      <c r="AA106" s="44">
        <f t="shared" ca="1" si="8"/>
        <v>4.7781050390261121E-2</v>
      </c>
      <c r="AB106" s="44">
        <f t="shared" ca="1" si="8"/>
        <v>8.3853310148884724E-2</v>
      </c>
      <c r="AC106" s="44">
        <f t="shared" ca="1" si="8"/>
        <v>7.2942700074555861E-2</v>
      </c>
    </row>
    <row r="107" spans="2:35" ht="13" customHeight="1">
      <c r="B107" s="43"/>
      <c r="D107" s="155"/>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row>
    <row r="108" spans="2:35" ht="13" customHeight="1">
      <c r="B108" s="43" t="s">
        <v>140</v>
      </c>
      <c r="C108" s="42" t="s">
        <v>944</v>
      </c>
      <c r="D108" s="155"/>
      <c r="E108" s="46">
        <f t="shared" ref="E108:AC108" ca="1" si="9">IF(ROUND(E$99,5)=0, "", (E$96-E$90)/E$100)</f>
        <v>0.707344987563579</v>
      </c>
      <c r="F108" s="46">
        <f t="shared" ca="1" si="9"/>
        <v>0.77631340758407086</v>
      </c>
      <c r="G108" s="46">
        <f t="shared" ca="1" si="9"/>
        <v>0.48555801220594708</v>
      </c>
      <c r="H108" s="46">
        <f t="shared" ca="1" si="9"/>
        <v>0.5090221818500692</v>
      </c>
      <c r="I108" s="46">
        <f t="shared" ca="1" si="9"/>
        <v>0.50832350574276597</v>
      </c>
      <c r="J108" s="46">
        <f t="shared" ca="1" si="9"/>
        <v>0.54108124737224605</v>
      </c>
      <c r="K108" s="46">
        <f t="shared" ca="1" si="9"/>
        <v>0.600611000920516</v>
      </c>
      <c r="L108" s="46">
        <f t="shared" ca="1" si="9"/>
        <v>0.51883604175158948</v>
      </c>
      <c r="M108" s="46">
        <f t="shared" ca="1" si="9"/>
        <v>0.55251295900948116</v>
      </c>
      <c r="N108" s="46">
        <f t="shared" ca="1" si="9"/>
        <v>0.58076178782457699</v>
      </c>
      <c r="O108" s="46">
        <f t="shared" ca="1" si="9"/>
        <v>0.56815441496494412</v>
      </c>
      <c r="P108" s="46">
        <f t="shared" ca="1" si="9"/>
        <v>0.64014288946851372</v>
      </c>
      <c r="Q108" s="46">
        <f t="shared" ca="1" si="9"/>
        <v>0.61250107766914386</v>
      </c>
      <c r="R108" s="46">
        <f t="shared" ca="1" si="9"/>
        <v>0.61989115861728694</v>
      </c>
      <c r="S108" s="46">
        <f t="shared" ca="1" si="9"/>
        <v>0.61367341024235555</v>
      </c>
      <c r="T108" s="46">
        <f t="shared" ca="1" si="9"/>
        <v>0.49415793403394009</v>
      </c>
      <c r="U108" s="46">
        <f t="shared" ca="1" si="9"/>
        <v>0.52841321893178239</v>
      </c>
      <c r="V108" s="46">
        <f t="shared" ca="1" si="9"/>
        <v>0.64233554703579343</v>
      </c>
      <c r="W108" s="46">
        <f t="shared" ca="1" si="9"/>
        <v>0.51251096512026217</v>
      </c>
      <c r="X108" s="46">
        <f t="shared" ca="1" si="9"/>
        <v>0.54959930507400889</v>
      </c>
      <c r="Y108" s="46">
        <f t="shared" ca="1" si="9"/>
        <v>0.58893130407650829</v>
      </c>
      <c r="Z108" s="46">
        <f t="shared" ca="1" si="9"/>
        <v>0.62014486774401067</v>
      </c>
      <c r="AA108" s="46">
        <f t="shared" ca="1" si="9"/>
        <v>0.67891426798707122</v>
      </c>
      <c r="AB108" s="46">
        <f t="shared" ca="1" si="9"/>
        <v>0.6180401614381843</v>
      </c>
      <c r="AC108" s="46">
        <f t="shared" ca="1" si="9"/>
        <v>0.69573751659097827</v>
      </c>
    </row>
    <row r="109" spans="2:35" ht="13" customHeight="1">
      <c r="B109" s="43" t="s">
        <v>141</v>
      </c>
      <c r="C109" s="42" t="s">
        <v>944</v>
      </c>
      <c r="D109" s="155"/>
      <c r="E109" s="46">
        <f t="shared" ref="E109:AC109" ca="1" si="10">IF(ROUND(E$99,5)=0, "", (E$96-E$90)/E$101)</f>
        <v>1.7532551233221061</v>
      </c>
      <c r="F109" s="46">
        <f t="shared" ca="1" si="10"/>
        <v>3.0281853383834267</v>
      </c>
      <c r="G109" s="46">
        <f t="shared" ca="1" si="10"/>
        <v>1.2402809052465631</v>
      </c>
      <c r="H109" s="46">
        <f t="shared" ca="1" si="10"/>
        <v>1.2396847091974459</v>
      </c>
      <c r="I109" s="46">
        <f t="shared" ca="1" si="10"/>
        <v>1.2139384702231657</v>
      </c>
      <c r="J109" s="46">
        <f t="shared" ca="1" si="10"/>
        <v>1.2705454349902665</v>
      </c>
      <c r="K109" s="46">
        <f t="shared" ca="1" si="10"/>
        <v>1.372609004679294</v>
      </c>
      <c r="L109" s="46">
        <f t="shared" ca="1" si="10"/>
        <v>1.3060277938618987</v>
      </c>
      <c r="M109" s="46">
        <f t="shared" ca="1" si="10"/>
        <v>1.3205301332540629</v>
      </c>
      <c r="N109" s="46">
        <f t="shared" ca="1" si="10"/>
        <v>1.5190926289169717</v>
      </c>
      <c r="O109" s="46">
        <f t="shared" ca="1" si="10"/>
        <v>1.5210836635498393</v>
      </c>
      <c r="P109" s="46">
        <f t="shared" ca="1" si="10"/>
        <v>1.6562344745026516</v>
      </c>
      <c r="Q109" s="46">
        <f t="shared" ca="1" si="10"/>
        <v>1.6326383718606949</v>
      </c>
      <c r="R109" s="46">
        <f t="shared" ca="1" si="10"/>
        <v>1.4965601563646407</v>
      </c>
      <c r="S109" s="46">
        <f t="shared" ca="1" si="10"/>
        <v>1.67049706214989</v>
      </c>
      <c r="T109" s="46">
        <f t="shared" ca="1" si="10"/>
        <v>1.1586342793754576</v>
      </c>
      <c r="U109" s="46">
        <f t="shared" ca="1" si="10"/>
        <v>1.2698574972722345</v>
      </c>
      <c r="V109" s="46">
        <f t="shared" ca="1" si="10"/>
        <v>1.579025556558773</v>
      </c>
      <c r="W109" s="46">
        <f t="shared" ca="1" si="10"/>
        <v>1.2225686841144607</v>
      </c>
      <c r="X109" s="46">
        <f t="shared" ca="1" si="10"/>
        <v>1.3983611478727076</v>
      </c>
      <c r="Y109" s="46">
        <f t="shared" ca="1" si="10"/>
        <v>1.3543871608912645</v>
      </c>
      <c r="Z109" s="46">
        <f t="shared" ca="1" si="10"/>
        <v>1.3300543961853304</v>
      </c>
      <c r="AA109" s="46">
        <f t="shared" ca="1" si="10"/>
        <v>3.3781157686559671</v>
      </c>
      <c r="AB109" s="46">
        <f t="shared" ca="1" si="10"/>
        <v>1.5326983731144355</v>
      </c>
      <c r="AC109" s="46">
        <f t="shared" ca="1" si="10"/>
        <v>2.3496811915759523</v>
      </c>
    </row>
    <row r="110" spans="2:35" ht="13" customHeight="1">
      <c r="B110" s="43" t="s">
        <v>978</v>
      </c>
      <c r="C110" s="42" t="s">
        <v>944</v>
      </c>
      <c r="D110" s="155"/>
      <c r="E110" s="46">
        <f t="shared" ref="E110:AC110" ca="1" si="11">IF(ROUND(E$104,5)=0, "", (E$96-E$90)/E$104)</f>
        <v>1.7789670493089687</v>
      </c>
      <c r="F110" s="46">
        <f t="shared" ca="1" si="11"/>
        <v>3.0869815060516985</v>
      </c>
      <c r="G110" s="46">
        <f t="shared" ca="1" si="11"/>
        <v>0.79448829592489467</v>
      </c>
      <c r="H110" s="46">
        <f t="shared" ca="1" si="11"/>
        <v>0.84001370155889132</v>
      </c>
      <c r="I110" s="46">
        <f t="shared" ca="1" si="11"/>
        <v>0.84131732067103648</v>
      </c>
      <c r="J110" s="46">
        <f t="shared" ca="1" si="11"/>
        <v>0.9809057289356452</v>
      </c>
      <c r="K110" s="46">
        <f t="shared" ca="1" si="11"/>
        <v>1.3702091686362667</v>
      </c>
      <c r="L110" s="46">
        <f t="shared" ca="1" si="11"/>
        <v>0.99384498966949497</v>
      </c>
      <c r="M110" s="46">
        <f t="shared" ca="1" si="11"/>
        <v>1.1469205068859885</v>
      </c>
      <c r="N110" s="46">
        <f t="shared" ca="1" si="11"/>
        <v>1.1821657740110334</v>
      </c>
      <c r="O110" s="46">
        <f t="shared" ca="1" si="11"/>
        <v>1.2227251301232578</v>
      </c>
      <c r="P110" s="46">
        <f t="shared" ca="1" si="11"/>
        <v>1.6733830217569965</v>
      </c>
      <c r="Q110" s="46">
        <f t="shared" ca="1" si="11"/>
        <v>1.6882259046065111</v>
      </c>
      <c r="R110" s="46">
        <f t="shared" ca="1" si="11"/>
        <v>1.4700238659766431</v>
      </c>
      <c r="S110" s="46">
        <f t="shared" ca="1" si="11"/>
        <v>1.4647853367593675</v>
      </c>
      <c r="T110" s="46">
        <f t="shared" ca="1" si="11"/>
        <v>0.74620015995093769</v>
      </c>
      <c r="U110" s="46">
        <f t="shared" ca="1" si="11"/>
        <v>1.1370161691334033</v>
      </c>
      <c r="V110" s="46">
        <f t="shared" ca="1" si="11"/>
        <v>1.6601256467063572</v>
      </c>
      <c r="W110" s="46">
        <f t="shared" ca="1" si="11"/>
        <v>0.98177957299890839</v>
      </c>
      <c r="X110" s="46">
        <f t="shared" ca="1" si="11"/>
        <v>1.3128558810879416</v>
      </c>
      <c r="Y110" s="46">
        <f t="shared" ca="1" si="11"/>
        <v>1.3924420573870087</v>
      </c>
      <c r="Z110" s="46">
        <f t="shared" ca="1" si="11"/>
        <v>1.3325718673475699</v>
      </c>
      <c r="AA110" s="46">
        <f t="shared" ca="1" si="11"/>
        <v>5.1266572866270934</v>
      </c>
      <c r="AB110" s="46">
        <f t="shared" ca="1" si="11"/>
        <v>1.5383728398949799</v>
      </c>
      <c r="AC110" s="46">
        <f t="shared" ca="1" si="11"/>
        <v>2.5654964604806869</v>
      </c>
    </row>
    <row r="111" spans="2:35" ht="13" customHeight="1">
      <c r="B111" s="43"/>
      <c r="D111" s="155"/>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row>
    <row r="112" spans="2:35" ht="13" customHeight="1">
      <c r="B112" s="43" t="s">
        <v>560</v>
      </c>
      <c r="C112" s="42" t="s">
        <v>944</v>
      </c>
      <c r="D112" s="155"/>
      <c r="E112" s="46">
        <f ca="1">IFERROR(PEARSON(OFFSET(Portfolio_Math!AU$97, E88, 0, E87, 1),OFFSET(Portfolio_Math!$E$97, E88, 0, E87, 1)), "")</f>
        <v>0.90633714412867561</v>
      </c>
      <c r="F112" s="46">
        <f ca="1">IFERROR(PEARSON(OFFSET(Portfolio_Math!AV$97, F88, 0, F87, 1),OFFSET(Portfolio_Math!$E$97, F88, 0, F87, 1)), "")</f>
        <v>0.66004703887838179</v>
      </c>
      <c r="G112" s="46">
        <f ca="1">IFERROR(PEARSON(OFFSET(Portfolio_Math!AW$97, G88, 0, G87, 1),OFFSET(Portfolio_Math!$E$97, G88, 0, G87, 1)), "")</f>
        <v>0.88506226509602559</v>
      </c>
      <c r="H112" s="46">
        <f ca="1">IFERROR(PEARSON(OFFSET(Portfolio_Math!AX$97, H88, 0, H87, 1),OFFSET(Portfolio_Math!$E$97, H88, 0, H87, 1)), "")</f>
        <v>0.93204895821046407</v>
      </c>
      <c r="I112" s="46">
        <f ca="1">IFERROR(PEARSON(OFFSET(Portfolio_Math!AY$97, I88, 0, I87, 1),OFFSET(Portfolio_Math!$E$97, I88, 0, I87, 1)), "")</f>
        <v>0.92809392025514448</v>
      </c>
      <c r="J112" s="46">
        <f ca="1">IFERROR(PEARSON(OFFSET(Portfolio_Math!AZ$97, J88, 0, J87, 1),OFFSET(Portfolio_Math!$E$97, J88, 0, J87, 1)), "")</f>
        <v>0.9430660348642268</v>
      </c>
      <c r="K112" s="46">
        <f ca="1">IFERROR(PEARSON(OFFSET(Portfolio_Math!BA$97, K88, 0, K87, 1),OFFSET(Portfolio_Math!$E$97, K88, 0, K87, 1)), "")</f>
        <v>0.92086686631089365</v>
      </c>
      <c r="L112" s="46">
        <f ca="1">IFERROR(PEARSON(OFFSET(Portfolio_Math!BB$97, L88, 0, L87, 1),OFFSET(Portfolio_Math!$E$97, L88, 0, L87, 1)), "")</f>
        <v>0.93764793590623197</v>
      </c>
      <c r="M112" s="46">
        <f ca="1">IFERROR(PEARSON(OFFSET(Portfolio_Math!BC$97, M88, 0, M87, 1),OFFSET(Portfolio_Math!$E$97, M88, 0, M87, 1)), "")</f>
        <v>0.85039044241978623</v>
      </c>
      <c r="N112" s="46">
        <f ca="1">IFERROR(PEARSON(OFFSET(Portfolio_Math!BD$97, N88, 0, N87, 1),OFFSET(Portfolio_Math!$E$97, N88, 0, N87, 1)), "")</f>
        <v>0.99139397868658086</v>
      </c>
      <c r="O112" s="46">
        <f ca="1">IFERROR(PEARSON(OFFSET(Portfolio_Math!BE$97, O88, 0, O87, 1),OFFSET(Portfolio_Math!$E$97, O88, 0, O87, 1)), "")</f>
        <v>0.85935103079738628</v>
      </c>
      <c r="P112" s="46">
        <f ca="1">IFERROR(PEARSON(OFFSET(Portfolio_Math!BF$97, P88, 0, P87, 1),OFFSET(Portfolio_Math!$E$97, P88, 0, P87, 1)), "")</f>
        <v>0.8963919208889527</v>
      </c>
      <c r="Q112" s="46">
        <f ca="1">IFERROR(PEARSON(OFFSET(Portfolio_Math!BG$97, Q88, 0, Q87, 1),OFFSET(Portfolio_Math!$E$97, Q88, 0, Q87, 1)), "")</f>
        <v>0.79597836633611829</v>
      </c>
      <c r="R112" s="46">
        <f ca="1">IFERROR(PEARSON(OFFSET(Portfolio_Math!BH$97, R88, 0, R87, 1),OFFSET(Portfolio_Math!$E$97, R88, 0, R87, 1)), "")</f>
        <v>0.8650056639153354</v>
      </c>
      <c r="S112" s="46">
        <f ca="1">IFERROR(PEARSON(OFFSET(Portfolio_Math!BI$97, S88, 0, S87, 1),OFFSET(Portfolio_Math!$E$97, S88, 0, S87, 1)), "")</f>
        <v>0.98023360874420806</v>
      </c>
      <c r="T112" s="46">
        <f ca="1">IFERROR(PEARSON(OFFSET(Portfolio_Math!BJ$97, T88, 0, T87, 1),OFFSET(Portfolio_Math!$E$97, T88, 0, T87, 1)), "")</f>
        <v>0.94310082797324934</v>
      </c>
      <c r="U112" s="46">
        <f ca="1">IFERROR(PEARSON(OFFSET(Portfolio_Math!BK$97, U88, 0, U87, 1),OFFSET(Portfolio_Math!$E$97, U88, 0, U87, 1)), "")</f>
        <v>0.86387857150787095</v>
      </c>
      <c r="V112" s="46">
        <f ca="1">IFERROR(PEARSON(OFFSET(Portfolio_Math!BL$97, V88, 0, V87, 1),OFFSET(Portfolio_Math!$E$97, V88, 0, V87, 1)), "")</f>
        <v>0.92979814856660614</v>
      </c>
      <c r="W112" s="46">
        <f ca="1">IFERROR(PEARSON(OFFSET(Portfolio_Math!BM$97, W88, 0, W87, 1),OFFSET(Portfolio_Math!$E$97, W88, 0, W87, 1)), "")</f>
        <v>0.86586253842944494</v>
      </c>
      <c r="X112" s="46">
        <f ca="1">IFERROR(PEARSON(OFFSET(Portfolio_Math!BN$97, X88, 0, X87, 1),OFFSET(Portfolio_Math!$E$97, X88, 0, X87, 1)), "")</f>
        <v>0.8126402106267786</v>
      </c>
      <c r="Y112" s="46">
        <f ca="1">IFERROR(PEARSON(OFFSET(Portfolio_Math!BO$97, Y88, 0, Y87, 1),OFFSET(Portfolio_Math!$E$97, Y88, 0, Y87, 1)), "")</f>
        <v>0.81274545495663886</v>
      </c>
      <c r="Z112" s="46">
        <f ca="1">IFERROR(PEARSON(OFFSET(Portfolio_Math!BP$97, Z88, 0, Z87, 1),OFFSET(Portfolio_Math!$E$97, Z88, 0, Z87, 1)), "")</f>
        <v>0.79149166473766475</v>
      </c>
      <c r="AA112" s="46">
        <f ca="1">IFERROR(PEARSON(OFFSET(Portfolio_Math!BQ$97, AA88, 0, AA87, 1),OFFSET(Portfolio_Math!$E$97, AA88, 0, AA87, 1)), "")</f>
        <v>0.56880956324856613</v>
      </c>
      <c r="AB112" s="46">
        <f ca="1">IFERROR(PEARSON(OFFSET(Portfolio_Math!BR$97, AB88, 0, AB87, 1),OFFSET(Portfolio_Math!$E$97, AB88, 0, AB87, 1)), "")</f>
        <v>0.84979080635835047</v>
      </c>
      <c r="AC112" s="46">
        <f ca="1">IFERROR(PEARSON(OFFSET(Portfolio_Math!BS$97, AC88, 0, AC87, 1),OFFSET(Portfolio_Math!$E$97, AC88, 0, AC87, 1)), "")</f>
        <v>0.63628856904866926</v>
      </c>
    </row>
    <row r="113" spans="2:35" ht="13" customHeight="1">
      <c r="B113" s="43" t="s">
        <v>561</v>
      </c>
      <c r="C113" s="42" t="s">
        <v>944</v>
      </c>
      <c r="D113" s="155"/>
      <c r="E113" s="46">
        <f ca="1">IFERROR(PEARSON(OFFSET(Portfolio_Math!AU$97, E88, 0, E87, 1),OFFSET(Portfolio_Math!$F$97, E88, 0, E87, 1)), "")</f>
        <v>0.63698525736450617</v>
      </c>
      <c r="F113" s="46">
        <f ca="1">IFERROR(PEARSON(OFFSET(Portfolio_Math!AV$97, F88, 0, F87, 1),OFFSET(Portfolio_Math!$F$97, F88, 0, F87, 1)), "")</f>
        <v>0.4045267114036048</v>
      </c>
      <c r="G113" s="46">
        <f ca="1">IFERROR(PEARSON(OFFSET(Portfolio_Math!AW$97, G88, 0, G87, 1),OFFSET(Portfolio_Math!$F$97, G88, 0, G87, 1)), "")</f>
        <v>0.92681605459175709</v>
      </c>
      <c r="H113" s="46">
        <f ca="1">IFERROR(PEARSON(OFFSET(Portfolio_Math!AX$97, H88, 0, H87, 1),OFFSET(Portfolio_Math!$F$97, H88, 0, H87, 1)), "")</f>
        <v>0.8868368962775236</v>
      </c>
      <c r="I113" s="46">
        <f ca="1">IFERROR(PEARSON(OFFSET(Portfolio_Math!AY$97, I88, 0, I87, 1),OFFSET(Portfolio_Math!$F$97, I88, 0, I87, 1)), "")</f>
        <v>0.89041744707532045</v>
      </c>
      <c r="J113" s="46">
        <f ca="1">IFERROR(PEARSON(OFFSET(Portfolio_Math!AZ$97, J88, 0, J87, 1),OFFSET(Portfolio_Math!$F$97, J88, 0, J87, 1)), "")</f>
        <v>0.86015313401328453</v>
      </c>
      <c r="K113" s="46">
        <f ca="1">IFERROR(PEARSON(OFFSET(Portfolio_Math!BA$97, K88, 0, K87, 1),OFFSET(Portfolio_Math!$F$97, K88, 0, K87, 1)), "")</f>
        <v>0.80808961958692105</v>
      </c>
      <c r="L113" s="46">
        <f ca="1">IFERROR(PEARSON(OFFSET(Portfolio_Math!BB$97, L88, 0, L87, 1),OFFSET(Portfolio_Math!$F$97, L88, 0, L87, 1)), "")</f>
        <v>0.86404899951175573</v>
      </c>
      <c r="M113" s="46">
        <f ca="1">IFERROR(PEARSON(OFFSET(Portfolio_Math!BC$97, M88, 0, M87, 1),OFFSET(Portfolio_Math!$F$97, M88, 0, M87, 1)), "")</f>
        <v>0.90614346045204375</v>
      </c>
      <c r="N113" s="46">
        <f ca="1">IFERROR(PEARSON(OFFSET(Portfolio_Math!BD$97, N88, 0, N87, 1),OFFSET(Portfolio_Math!$F$97, N88, 0, N87, 1)), "")</f>
        <v>0.66364046508118801</v>
      </c>
      <c r="O113" s="46">
        <f ca="1">IFERROR(PEARSON(OFFSET(Portfolio_Math!BE$97, O88, 0, O87, 1),OFFSET(Portfolio_Math!$F$97, O88, 0, O87, 1)), "")</f>
        <v>0.90293222475974277</v>
      </c>
      <c r="P113" s="46">
        <f ca="1">IFERROR(PEARSON(OFFSET(Portfolio_Math!BF$97, P88, 0, P87, 1),OFFSET(Portfolio_Math!$F$97, P88, 0, P87, 1)), "")</f>
        <v>0.7313680017620805</v>
      </c>
      <c r="Q113" s="46">
        <f ca="1">IFERROR(PEARSON(OFFSET(Portfolio_Math!BG$97, Q88, 0, Q87, 1),OFFSET(Portfolio_Math!$F$97, Q88, 0, Q87, 1)), "")</f>
        <v>0.90789860050156157</v>
      </c>
      <c r="R113" s="46">
        <f ca="1">IFERROR(PEARSON(OFFSET(Portfolio_Math!BH$97, R88, 0, R87, 1),OFFSET(Portfolio_Math!$F$97, R88, 0, R87, 1)), "")</f>
        <v>0.87108016152705192</v>
      </c>
      <c r="S113" s="46">
        <f ca="1">IFERROR(PEARSON(OFFSET(Portfolio_Math!BI$97, S88, 0, S87, 1),OFFSET(Portfolio_Math!$F$97, S88, 0, S87, 1)), "")</f>
        <v>0.65642526562620551</v>
      </c>
      <c r="T113" s="46">
        <f ca="1">IFERROR(PEARSON(OFFSET(Portfolio_Math!BJ$97, T88, 0, T87, 1),OFFSET(Portfolio_Math!$F$97, T88, 0, T87, 1)), "")</f>
        <v>0.87576376613415141</v>
      </c>
      <c r="U113" s="46">
        <f ca="1">IFERROR(PEARSON(OFFSET(Portfolio_Math!BK$97, U88, 0, U87, 1),OFFSET(Portfolio_Math!$F$97, U88, 0, U87, 1)), "")</f>
        <v>0.90571938836175148</v>
      </c>
      <c r="V113" s="46">
        <f ca="1">IFERROR(PEARSON(OFFSET(Portfolio_Math!BL$97, V88, 0, V87, 1),OFFSET(Portfolio_Math!$F$97, V88, 0, V87, 1)), "")</f>
        <v>0.67486463164125954</v>
      </c>
      <c r="W113" s="46">
        <f ca="1">IFERROR(PEARSON(OFFSET(Portfolio_Math!BM$97, W88, 0, W87, 1),OFFSET(Portfolio_Math!$F$97, W88, 0, W87, 1)), "")</f>
        <v>0.92600287388144986</v>
      </c>
      <c r="X113" s="46">
        <f ca="1">IFERROR(PEARSON(OFFSET(Portfolio_Math!BN$97, X88, 0, X87, 1),OFFSET(Portfolio_Math!$F$97, X88, 0, X87, 1)), "")</f>
        <v>0.90652121611503289</v>
      </c>
      <c r="Y113" s="46">
        <f ca="1">IFERROR(PEARSON(OFFSET(Portfolio_Math!BO$97, Y88, 0, Y87, 1),OFFSET(Portfolio_Math!$F$97, Y88, 0, Y87, 1)), "")</f>
        <v>0.85616096222900151</v>
      </c>
      <c r="Z113" s="46">
        <f ca="1">IFERROR(PEARSON(OFFSET(Portfolio_Math!BP$97, Z88, 0, Z87, 1),OFFSET(Portfolio_Math!$F$97, Z88, 0, Z87, 1)), "")</f>
        <v>0.83254039469259911</v>
      </c>
      <c r="AA113" s="46">
        <f ca="1">IFERROR(PEARSON(OFFSET(Portfolio_Math!BQ$97, AA88, 0, AA87, 1),OFFSET(Portfolio_Math!$F$97, AA88, 0, AA87, 1)), "")</f>
        <v>0.62830872127074333</v>
      </c>
      <c r="AB113" s="46">
        <f ca="1">IFERROR(PEARSON(OFFSET(Portfolio_Math!BR$97, AB88, 0, AB87, 1),OFFSET(Portfolio_Math!$F$97, AB88, 0, AB87, 1)), "")</f>
        <v>0.79959053977143102</v>
      </c>
      <c r="AC113" s="46">
        <f ca="1">IFERROR(PEARSON(OFFSET(Portfolio_Math!BS$97, AC88, 0, AC87, 1),OFFSET(Portfolio_Math!$F$97, AC88, 0, AC87, 1)), "")</f>
        <v>0.70671363944882737</v>
      </c>
    </row>
    <row r="114" spans="2:35" ht="13" customHeight="1">
      <c r="B114" s="43" t="s">
        <v>984</v>
      </c>
      <c r="C114" s="42" t="s">
        <v>944</v>
      </c>
      <c r="D114" s="584"/>
      <c r="E114" s="46">
        <f t="array" aca="1" ref="E114" ca="1">IF(ROUND(E$99,5)=0, 0%, COVAR(OFFSET(Portfolio_Math!AU$97, E$88, 0, E$87, 1), OFFSET(Portfolio_Math!$K$97, E$88, 0, E$87, 1)) / VAR(OFFSET(Portfolio_Math!AU$97, E$88, 0, E$87, 1)))</f>
        <v>0.91696623294697455</v>
      </c>
      <c r="F114" s="46">
        <f t="array" aca="1" ref="F114" ca="1">IF(ROUND(F$99,5)=0, 0%, COVAR(OFFSET(Portfolio_Math!AV$97, F$88, 0, F$87, 1), OFFSET(Portfolio_Math!$K$97, F$88, 0, F$87, 1)) / VAR(OFFSET(Portfolio_Math!AV$97, F$88, 0, F$87, 1)))</f>
        <v>0.95101426996258176</v>
      </c>
      <c r="G114" s="46">
        <f t="array" aca="1" ref="G114" ca="1">IF(ROUND(G$99,5)=0, 0%, COVAR(OFFSET(Portfolio_Math!AW$97, G$88, 0, G$87, 1), OFFSET(Portfolio_Math!$K$97, G$88, 0, G$87, 1)) / VAR(OFFSET(Portfolio_Math!AW$97, G$88, 0, G$87, 1)))</f>
        <v>0.6326061162129033</v>
      </c>
      <c r="H114" s="46">
        <f t="array" aca="1" ref="H114" ca="1">IF(ROUND(H$99,5)=0, 0%, COVAR(OFFSET(Portfolio_Math!AX$97, H$88, 0, H$87, 1), OFFSET(Portfolio_Math!$K$97, H$88, 0, H$87, 1)) / VAR(OFFSET(Portfolio_Math!AX$97, H$88, 0, H$87, 1)))</f>
        <v>0.68939484186468614</v>
      </c>
      <c r="I114" s="46">
        <f t="array" aca="1" ref="I114" ca="1">IF(ROUND(I$99,5)=0, 0%, COVAR(OFFSET(Portfolio_Math!AY$97, I$88, 0, I$87, 1), OFFSET(Portfolio_Math!$K$97, I$88, 0, I$87, 1)) / VAR(OFFSET(Portfolio_Math!AY$97, I$88, 0, I$87, 1)))</f>
        <v>0.68501963251302367</v>
      </c>
      <c r="J114" s="46">
        <f t="array" aca="1" ref="J114" ca="1">IF(ROUND(J$99,5)=0, 0%, COVAR(OFFSET(Portfolio_Math!AZ$97, J$88, 0, J$87, 1), OFFSET(Portfolio_Math!$K$97, J$88, 0, J$87, 1)) / VAR(OFFSET(Portfolio_Math!AZ$97, J$88, 0, J$87, 1)))</f>
        <v>0.73769714645249718</v>
      </c>
      <c r="K114" s="46">
        <f t="array" aca="1" ref="K114" ca="1">IF(ROUND(K$99,5)=0, 0%, COVAR(OFFSET(Portfolio_Math!BA$97, K$88, 0, K$87, 1), OFFSET(Portfolio_Math!$K$97, K$88, 0, K$87, 1)) / VAR(OFFSET(Portfolio_Math!BA$97, K$88, 0, K$87, 1)))</f>
        <v>0.90984076249181089</v>
      </c>
      <c r="L114" s="46">
        <f t="array" aca="1" ref="L114" ca="1">IF(ROUND(L$99,5)=0, 0%, COVAR(OFFSET(Portfolio_Math!BB$97, L$88, 0, L$87, 1), OFFSET(Portfolio_Math!$K$97, L$88, 0, L$87, 1)) / VAR(OFFSET(Portfolio_Math!BB$97, L$88, 0, L$87, 1)))</f>
        <v>0.7531199067893124</v>
      </c>
      <c r="M114" s="46">
        <f t="array" aca="1" ref="M114" ca="1">IF(ROUND(M$99,5)=0, 0%, COVAR(OFFSET(Portfolio_Math!BC$97, M$88, 0, M$87, 1), OFFSET(Portfolio_Math!$K$97, M$88, 0, M$87, 1)) / VAR(OFFSET(Portfolio_Math!BC$97, M$88, 0, M$87, 1)))</f>
        <v>0.55814925747756938</v>
      </c>
      <c r="N114" s="46">
        <f t="array" aca="1" ref="N114" ca="1">IF(ROUND(N$99,5)=0, 0%, COVAR(OFFSET(Portfolio_Math!BD$97, N$88, 0, N$87, 1), OFFSET(Portfolio_Math!$K$97, N$88, 0, N$87, 1)) / VAR(OFFSET(Portfolio_Math!BD$97, N$88, 0, N$87, 1)))</f>
        <v>0.85272180541727294</v>
      </c>
      <c r="O114" s="46">
        <f t="array" aca="1" ref="O114" ca="1">IF(ROUND(O$99,5)=0, 0%, COVAR(OFFSET(Portfolio_Math!BE$97, O$88, 0, O$87, 1), OFFSET(Portfolio_Math!$K$97, O$88, 0, O$87, 1)) / VAR(OFFSET(Portfolio_Math!BE$97, O$88, 0, O$87, 1)))</f>
        <v>0.67152348950564811</v>
      </c>
      <c r="P114" s="46">
        <f t="array" aca="1" ref="P114" ca="1">IF(ROUND(P$99,5)=0, 0%, COVAR(OFFSET(Portfolio_Math!BF$97, P$88, 0, P$87, 1), OFFSET(Portfolio_Math!$K$97, P$88, 0, P$87, 1)) / VAR(OFFSET(Portfolio_Math!BF$97, P$88, 0, P$87, 1)))</f>
        <v>0.96099822230880294</v>
      </c>
      <c r="Q114" s="46">
        <f t="array" aca="1" ref="Q114" ca="1">IF(ROUND(Q$99,5)=0, 0%, COVAR(OFFSET(Portfolio_Math!BG$97, Q$88, 0, Q$87, 1), OFFSET(Portfolio_Math!$K$97, Q$88, 0, Q$87, 1)) / VAR(OFFSET(Portfolio_Math!BG$97, Q$88, 0, Q$87, 1)))</f>
        <v>0.75968194402963107</v>
      </c>
      <c r="R114" s="46">
        <f t="array" aca="1" ref="R114" ca="1">IF(ROUND(R$99,5)=0, 0%, COVAR(OFFSET(Portfolio_Math!BH$97, R$88, 0, R$87, 1), OFFSET(Portfolio_Math!$K$97, R$88, 0, R$87, 1)) / VAR(OFFSET(Portfolio_Math!BH$97, R$88, 0, R$87, 1)))</f>
        <v>0.76066884929062262</v>
      </c>
      <c r="S114" s="46">
        <f t="array" aca="1" ref="S114" ca="1">IF(ROUND(S$99,5)=0, 0%, COVAR(OFFSET(Portfolio_Math!BI$97, S$88, 0, S$87, 1), OFFSET(Portfolio_Math!$K$97, S$88, 0, S$87, 1)) / VAR(OFFSET(Portfolio_Math!BI$97, S$88, 0, S$87, 1)))</f>
        <v>0.96875000000000067</v>
      </c>
      <c r="T114" s="46">
        <f t="array" aca="1" ref="T114" ca="1">IF(ROUND(T$99,5)=0, 0%, COVAR(OFFSET(Portfolio_Math!BJ$97, T$88, 0, T$87, 1), OFFSET(Portfolio_Math!$K$97, T$88, 0, T$87, 1)) / VAR(OFFSET(Portfolio_Math!BJ$97, T$88, 0, T$87, 1)))</f>
        <v>0.62693276337808501</v>
      </c>
      <c r="U114" s="46">
        <f t="array" aca="1" ref="U114" ca="1">IF(ROUND(U$99,5)=0, 0%, COVAR(OFFSET(Portfolio_Math!BK$97, U$88, 0, U$87, 1), OFFSET(Portfolio_Math!$K$97, U$88, 0, U$87, 1)) / VAR(OFFSET(Portfolio_Math!BK$97, U$88, 0, U$87, 1)))</f>
        <v>0.76582867022295542</v>
      </c>
      <c r="V114" s="46">
        <f t="array" aca="1" ref="V114" ca="1">IF(ROUND(V$99,5)=0, 0%, COVAR(OFFSET(Portfolio_Math!BL$97, V$88, 0, V$87, 1), OFFSET(Portfolio_Math!$K$97, V$88, 0, V$87, 1)) / VAR(OFFSET(Portfolio_Math!BL$97, V$88, 0, V$87, 1)))</f>
        <v>1.0559252900250358</v>
      </c>
      <c r="W114" s="46">
        <f t="array" aca="1" ref="W114" ca="1">IF(ROUND(W$99,5)=0, 0%, COVAR(OFFSET(Portfolio_Math!BM$97, W$88, 0, W$87, 1), OFFSET(Portfolio_Math!$K$97, W$88, 0, W$87, 1)) / VAR(OFFSET(Portfolio_Math!BM$97, W$88, 0, W$87, 1)))</f>
        <v>0.72316649777194508</v>
      </c>
      <c r="X114" s="46">
        <f t="array" aca="1" ref="X114" ca="1">IF(ROUND(X$99,5)=0, 0%, COVAR(OFFSET(Portfolio_Math!BN$97, X$88, 0, X$87, 1), OFFSET(Portfolio_Math!$K$97, X$88, 0, X$87, 1)) / VAR(OFFSET(Portfolio_Math!BN$97, X$88, 0, X$87, 1)))</f>
        <v>0.82199800238222831</v>
      </c>
      <c r="Y114" s="46">
        <f t="array" aca="1" ref="Y114" ca="1">IF(ROUND(Y$99,5)=0, 0%, COVAR(OFFSET(Portfolio_Math!BO$97, Y$88, 0, Y$87, 1), OFFSET(Portfolio_Math!$K$97, Y$88, 0, Y$87, 1)) / VAR(OFFSET(Portfolio_Math!BO$97, Y$88, 0, Y$87, 1)))</f>
        <v>0.81876342988685591</v>
      </c>
      <c r="Z114" s="46">
        <f t="array" aca="1" ref="Z114" ca="1">IF(ROUND(Z$99,5)=0, 0%, COVAR(OFFSET(Portfolio_Math!BP$97, Z$88, 0, Z$87, 1), OFFSET(Portfolio_Math!$K$97, Z$88, 0, Z$87, 1)) / VAR(OFFSET(Portfolio_Math!BP$97, Z$88, 0, Z$87, 1)))</f>
        <v>0.75516762613141297</v>
      </c>
      <c r="AA114" s="46">
        <f t="array" aca="1" ref="AA114" ca="1">IF(ROUND(AA$99,5)=0, 0%, COVAR(OFFSET(Portfolio_Math!BQ$97, AA$88, 0, AA$87, 1), OFFSET(Portfolio_Math!$K$97, AA$88, 0, AA$87, 1)) / VAR(OFFSET(Portfolio_Math!BQ$97, AA$88, 0, AA$87, 1)))</f>
        <v>1.2052825878845721</v>
      </c>
      <c r="AB114" s="46">
        <f t="array" aca="1" ref="AB114" ca="1">IF(ROUND(AB$99,5)=0, 0%, COVAR(OFFSET(Portfolio_Math!BR$97, AB$88, 0, AB$87, 1), OFFSET(Portfolio_Math!$K$97, AB$88, 0, AB$87, 1)) / VAR(OFFSET(Portfolio_Math!BR$97, AB$88, 0, AB$87, 1)))</f>
        <v>0.81842985462329343</v>
      </c>
      <c r="AC114" s="46">
        <f t="array" aca="1" ref="AC114" ca="1">IF(ROUND(AC$99,5)=0, 0%, COVAR(OFFSET(Portfolio_Math!BS$97, AC$88, 0, AC$87, 1), OFFSET(Portfolio_Math!$K$97, AC$88, 0, AC$87, 1)) / VAR(OFFSET(Portfolio_Math!BS$97, AC$88, 0, AC$87, 1)))</f>
        <v>0.89939989505650686</v>
      </c>
    </row>
    <row r="115" spans="2:35" ht="13" customHeight="1">
      <c r="B115" s="43"/>
      <c r="D115" s="155"/>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row>
    <row r="116" spans="2:35" ht="13" customHeight="1">
      <c r="B116" s="43" t="s">
        <v>153</v>
      </c>
      <c r="C116" s="42" t="s">
        <v>944</v>
      </c>
      <c r="D116" s="155"/>
      <c r="E116" s="124">
        <f t="array" aca="1" ref="E116" ca="1">E84 * PRODUCT(1+OFFSET(Portfolio_Math!AU$97, E88, 0, E87, 1))</f>
        <v>246505.0548731719</v>
      </c>
      <c r="F116" s="124">
        <f t="array" aca="1" ref="F116" ca="1">F84 * PRODUCT(1+OFFSET(Portfolio_Math!AV$97, F88, 0, F87, 1))</f>
        <v>187344.6492800673</v>
      </c>
      <c r="G116" s="124">
        <f t="array" aca="1" ref="G116" ca="1">G84 * PRODUCT(1+OFFSET(Portfolio_Math!AW$97, G88, 0, G87, 1))</f>
        <v>187040.11326763191</v>
      </c>
      <c r="H116" s="124">
        <f t="array" aca="1" ref="H116" ca="1">H84 * PRODUCT(1+OFFSET(Portfolio_Math!AX$97, H88, 0, H87, 1))</f>
        <v>195360.27002854377</v>
      </c>
      <c r="I116" s="124">
        <f t="array" aca="1" ref="I116" ca="1">I84 * PRODUCT(1+OFFSET(Portfolio_Math!AY$97, I88, 0, I87, 1))</f>
        <v>195980.22822351099</v>
      </c>
      <c r="J116" s="124">
        <f t="array" aca="1" ref="J116" ca="1">J84 * PRODUCT(1+OFFSET(Portfolio_Math!AZ$97, J88, 0, J87, 1))</f>
        <v>206016.94431980498</v>
      </c>
      <c r="K116" s="124">
        <f t="array" aca="1" ref="K116" ca="1">K84 * PRODUCT(1+OFFSET(Portfolio_Math!BA$97, K88, 0, K87, 1))</f>
        <v>178204.71574523015</v>
      </c>
      <c r="L116" s="124">
        <f t="array" aca="1" ref="L116" ca="1">L84 * PRODUCT(1+OFFSET(Portfolio_Math!BB$97, L88, 0, L87, 1))</f>
        <v>181203.842408547</v>
      </c>
      <c r="M116" s="124">
        <f t="array" aca="1" ref="M116" ca="1">M84 * PRODUCT(1+OFFSET(Portfolio_Math!BC$97, M88, 0, M87, 1))</f>
        <v>296712.7345042688</v>
      </c>
      <c r="N116" s="124">
        <f t="array" aca="1" ref="N116" ca="1">N84 * PRODUCT(1+OFFSET(Portfolio_Math!BD$97, N88, 0, N87, 1))</f>
        <v>206414.78548526973</v>
      </c>
      <c r="O116" s="124">
        <f t="array" aca="1" ref="O116" ca="1">O84 * PRODUCT(1+OFFSET(Portfolio_Math!BE$97, O88, 0, O87, 1))</f>
        <v>238133.58379449506</v>
      </c>
      <c r="P116" s="124">
        <f t="array" aca="1" ref="P116" ca="1">P84 * PRODUCT(1+OFFSET(Portfolio_Math!BF$97, P88, 0, P87, 1))</f>
        <v>186379.52231971707</v>
      </c>
      <c r="Q116" s="124">
        <f t="array" aca="1" ref="Q116" ca="1">Q84 * PRODUCT(1+OFFSET(Portfolio_Math!BG$97, Q88, 0, Q87, 1))</f>
        <v>203689.01544267559</v>
      </c>
      <c r="R116" s="124">
        <f t="array" aca="1" ref="R116" ca="1">R84 * PRODUCT(1+OFFSET(Portfolio_Math!BH$97, R88, 0, R87, 1))</f>
        <v>236569.3466906799</v>
      </c>
      <c r="S116" s="124">
        <f t="array" aca="1" ref="S116" ca="1">S84 * PRODUCT(1+OFFSET(Portfolio_Math!BI$97, S88, 0, S87, 1))</f>
        <v>185675.82702547644</v>
      </c>
      <c r="T116" s="124">
        <f t="array" aca="1" ref="T116" ca="1">T84 * PRODUCT(1+OFFSET(Portfolio_Math!BJ$97, T88, 0, T87, 1))</f>
        <v>213781.70583592737</v>
      </c>
      <c r="U116" s="124">
        <f t="array" aca="1" ref="U116" ca="1">U84 * PRODUCT(1+OFFSET(Portfolio_Math!BK$97, U88, 0, U87, 1))</f>
        <v>165591.08618759338</v>
      </c>
      <c r="V116" s="124">
        <f t="array" aca="1" ref="V116" ca="1">V84 * PRODUCT(1+OFFSET(Portfolio_Math!BL$97, V88, 0, V87, 1))</f>
        <v>169039.7115175825</v>
      </c>
      <c r="W116" s="124">
        <f t="array" aca="1" ref="W116" ca="1">W84 * PRODUCT(1+OFFSET(Portfolio_Math!BM$97, W88, 0, W87, 1))</f>
        <v>170097.62884548778</v>
      </c>
      <c r="X116" s="124">
        <f t="array" aca="1" ref="X116" ca="1">X84 * PRODUCT(1+OFFSET(Portfolio_Math!BN$97, X88, 0, X87, 1))</f>
        <v>151988.57892326516</v>
      </c>
      <c r="Y116" s="124">
        <f t="array" aca="1" ref="Y116" ca="1">Y84 * PRODUCT(1+OFFSET(Portfolio_Math!BO$97, Y88, 0, Y87, 1))</f>
        <v>177813.44594666446</v>
      </c>
      <c r="Z116" s="124">
        <f t="array" aca="1" ref="Z116" ca="1">Z84 * PRODUCT(1+OFFSET(Portfolio_Math!BP$97, Z88, 0, Z87, 1))</f>
        <v>207213.94822461627</v>
      </c>
      <c r="AA116" s="124">
        <f t="array" aca="1" ref="AA116" ca="1">AA84 * PRODUCT(1+OFFSET(Portfolio_Math!BQ$97, AA88, 0, AA87, 1))</f>
        <v>97102.81063122068</v>
      </c>
      <c r="AB116" s="124">
        <f t="array" aca="1" ref="AB116" ca="1">AB84 * PRODUCT(1+OFFSET(Portfolio_Math!BR$97, AB88, 0, AB87, 1))</f>
        <v>208015.84391722077</v>
      </c>
      <c r="AC116" s="124">
        <f t="array" aca="1" ref="AC116" ca="1">AC84 * PRODUCT(1+OFFSET(Portfolio_Math!BS$97, AC88, 0, AC87, 1))</f>
        <v>149230.59384190902</v>
      </c>
    </row>
    <row r="117" spans="2:35" ht="13" customHeight="1">
      <c r="B117" s="43" t="s">
        <v>154</v>
      </c>
      <c r="C117" s="42" t="s">
        <v>944</v>
      </c>
      <c r="D117" s="155"/>
      <c r="E117" s="124">
        <f t="array" aca="1" ref="E117" ca="1">E84 * PRODUCT(1+OFFSET(Portfolio_Math!AU$997, E88, 0, E87, 1))</f>
        <v>246505.05487317214</v>
      </c>
      <c r="F117" s="124">
        <f t="array" aca="1" ref="F117" ca="1">F84 * PRODUCT(1+OFFSET(Portfolio_Math!AV$997, F88, 0, F87, 1))</f>
        <v>187344.64928006715</v>
      </c>
      <c r="G117" s="124">
        <f t="array" aca="1" ref="G117" ca="1">G84 * PRODUCT(1+OFFSET(Portfolio_Math!AW$997, G88, 0, G87, 1))</f>
        <v>177747.22376715258</v>
      </c>
      <c r="H117" s="124">
        <f t="array" aca="1" ref="H117" ca="1">H84 * PRODUCT(1+OFFSET(Portfolio_Math!AX$997, H88, 0, H87, 1))</f>
        <v>188526.30473225057</v>
      </c>
      <c r="I117" s="124">
        <f t="array" aca="1" ref="I117" ca="1">I84 * PRODUCT(1+OFFSET(Portfolio_Math!AY$997, I88, 0, I87, 1))</f>
        <v>188763.02264050228</v>
      </c>
      <c r="J117" s="124">
        <f t="array" aca="1" ref="J117" ca="1">J84 * PRODUCT(1+OFFSET(Portfolio_Math!AZ$997, J88, 0, J87, 1))</f>
        <v>196025.63408628956</v>
      </c>
      <c r="K117" s="124">
        <f t="array" aca="1" ref="K117" ca="1">K84 * PRODUCT(1+OFFSET(Portfolio_Math!BA$997, K88, 0, K87, 1))</f>
        <v>196567.80847999224</v>
      </c>
      <c r="L117" s="124">
        <f t="array" aca="1" ref="L117" ca="1">L84 * PRODUCT(1+OFFSET(Portfolio_Math!BB$997, L88, 0, L87, 1))</f>
        <v>180722.69071637155</v>
      </c>
      <c r="M117" s="124">
        <f t="array" aca="1" ref="M117" ca="1">M84 * PRODUCT(1+OFFSET(Portfolio_Math!BC$997, M88, 0, M87, 1))</f>
        <v>274319.28304266697</v>
      </c>
      <c r="N117" s="124">
        <f t="array" aca="1" ref="N117" ca="1">N84 * PRODUCT(1+OFFSET(Portfolio_Math!BD$997, N88, 0, N87, 1))</f>
        <v>211789.4105310397</v>
      </c>
      <c r="O117" s="124">
        <f t="array" aca="1" ref="O117" ca="1">O84 * PRODUCT(1+OFFSET(Portfolio_Math!BE$997, O88, 0, O87, 1))</f>
        <v>223495.27080395384</v>
      </c>
      <c r="P117" s="124">
        <f t="array" aca="1" ref="P117" ca="1">P84 * PRODUCT(1+OFFSET(Portfolio_Math!BF$997, P88, 0, P87, 1))</f>
        <v>185457.53411670073</v>
      </c>
      <c r="Q117" s="124">
        <f t="array" aca="1" ref="Q117" ca="1">Q84 * PRODUCT(1+OFFSET(Portfolio_Math!BG$997, Q88, 0, Q87, 1))</f>
        <v>192311.59620792439</v>
      </c>
      <c r="R117" s="124">
        <f t="array" aca="1" ref="R117" ca="1">R84 * PRODUCT(1+OFFSET(Portfolio_Math!BH$997, R88, 0, R87, 1))</f>
        <v>223887.05673135287</v>
      </c>
      <c r="S117" s="124">
        <f t="array" aca="1" ref="S117" ca="1">S84 * PRODUCT(1+OFFSET(Portfolio_Math!BI$997, S88, 0, S87, 1))</f>
        <v>193193.74049829989</v>
      </c>
      <c r="T117" s="124">
        <f t="array" aca="1" ref="T117" ca="1">T84 * PRODUCT(1+OFFSET(Portfolio_Math!BJ$997, T88, 0, T87, 1))</f>
        <v>207358.69267324219</v>
      </c>
      <c r="U117" s="124">
        <f t="array" aca="1" ref="U117" ca="1">U84 * PRODUCT(1+OFFSET(Portfolio_Math!BK$997, U88, 0, U87, 1))</f>
        <v>164956.79431547481</v>
      </c>
      <c r="V117" s="124">
        <f t="array" aca="1" ref="V117" ca="1">V84 * PRODUCT(1+OFFSET(Portfolio_Math!BL$997, V88, 0, V87, 1))</f>
        <v>175781.66000681883</v>
      </c>
      <c r="W117" s="124">
        <f t="array" aca="1" ref="W117" ca="1">W84 * PRODUCT(1+OFFSET(Portfolio_Math!BM$997, W88, 0, W87, 1))</f>
        <v>160947.22520376672</v>
      </c>
      <c r="X117" s="124">
        <f t="array" aca="1" ref="X117" ca="1">X84 * PRODUCT(1+OFFSET(Portfolio_Math!BN$997, X88, 0, X87, 1))</f>
        <v>143538.91981167838</v>
      </c>
      <c r="Y117" s="124">
        <f t="array" aca="1" ref="Y117" ca="1">Y84 * PRODUCT(1+OFFSET(Portfolio_Math!BO$997, Y88, 0, Y87, 1))</f>
        <v>166165.35544452723</v>
      </c>
      <c r="Z117" s="124">
        <f t="array" aca="1" ref="Z117" ca="1">Z84 * PRODUCT(1+OFFSET(Portfolio_Math!BP$997, Z88, 0, Z87, 1))</f>
        <v>191214.1767357229</v>
      </c>
      <c r="AA117" s="124">
        <f t="array" aca="1" ref="AA117" ca="1">AA84 * PRODUCT(1+OFFSET(Portfolio_Math!BQ$997, AA88, 0, AA87, 1))</f>
        <v>118953.3228694073</v>
      </c>
      <c r="AB117" s="124">
        <f t="array" aca="1" ref="AB117" ca="1">AB84 * PRODUCT(1+OFFSET(Portfolio_Math!BR$997, AB88, 0, AB87, 1))</f>
        <v>206270.24060285816</v>
      </c>
      <c r="AC117" s="124">
        <f t="array" aca="1" ref="AC117" ca="1">AC84 * PRODUCT(1+OFFSET(Portfolio_Math!BS$997, AC88, 0, AC87, 1))</f>
        <v>188583.7785204025</v>
      </c>
    </row>
    <row r="118" spans="2:35" ht="13" customHeight="1">
      <c r="B118" s="43" t="s">
        <v>153</v>
      </c>
      <c r="C118" s="42" t="s">
        <v>945</v>
      </c>
      <c r="D118" s="155"/>
      <c r="E118" s="124">
        <f t="array" aca="1" ref="E118" ca="1">E84 * PRODUCT(1+OFFSET(Portfolio_Math!AU$247, E88, 0, E87, 1))</f>
        <v>107512.60097313125</v>
      </c>
      <c r="F118" s="124">
        <f t="array" aca="1" ref="F118" ca="1">F84 * PRODUCT(1+OFFSET(Portfolio_Math!AV$247, F88, 0, F87, 1))</f>
        <v>81709.928962155245</v>
      </c>
      <c r="G118" s="124">
        <f t="array" aca="1" ref="G118" ca="1">G84 * PRODUCT(1+OFFSET(Portfolio_Math!AW$247, G88, 0, G87, 1))</f>
        <v>81577.106295278383</v>
      </c>
      <c r="H118" s="124">
        <f t="array" aca="1" ref="H118" ca="1">H84 * PRODUCT(1+OFFSET(Portfolio_Math!AX$247, H88, 0, H87, 1))</f>
        <v>85205.923133659395</v>
      </c>
      <c r="I118" s="124">
        <f t="array" aca="1" ref="I118" ca="1">I84 * PRODUCT(1+OFFSET(Portfolio_Math!AY$247, I88, 0, I87, 1))</f>
        <v>85476.316444943935</v>
      </c>
      <c r="J118" s="124">
        <f t="array" aca="1" ref="J118" ca="1">J84 * PRODUCT(1+OFFSET(Portfolio_Math!AZ$247, J88, 0, J87, 1))</f>
        <v>89853.806607556064</v>
      </c>
      <c r="K118" s="124">
        <f t="array" aca="1" ref="K118" ca="1">K84 * PRODUCT(1+OFFSET(Portfolio_Math!BA$247, K88, 0, K87, 1))</f>
        <v>77723.568408382955</v>
      </c>
      <c r="L118" s="124">
        <f t="array" aca="1" ref="L118" ca="1">L84 * PRODUCT(1+OFFSET(Portfolio_Math!BB$247, L88, 0, L87, 1))</f>
        <v>79031.630461662047</v>
      </c>
      <c r="M118" s="124">
        <f t="array" aca="1" ref="M118" ca="1">M84 * PRODUCT(1+OFFSET(Portfolio_Math!BC$247, M88, 0, M87, 1))</f>
        <v>129410.56257372459</v>
      </c>
      <c r="N118" s="124">
        <f t="array" aca="1" ref="N118" ca="1">N84 * PRODUCT(1+OFFSET(Portfolio_Math!BD$247, N88, 0, N87, 1))</f>
        <v>90027.324097878038</v>
      </c>
      <c r="O118" s="124">
        <f t="array" aca="1" ref="O118" ca="1">O84 * PRODUCT(1+OFFSET(Portfolio_Math!BE$247, O88, 0, O87, 1))</f>
        <v>103861.40351552542</v>
      </c>
      <c r="P118" s="124">
        <f t="array" aca="1" ref="P118" ca="1">P84 * PRODUCT(1+OFFSET(Portfolio_Math!BF$247, P88, 0, P87, 1))</f>
        <v>81288.991104187517</v>
      </c>
      <c r="Q118" s="124">
        <f t="array" aca="1" ref="Q118" ca="1">Q84 * PRODUCT(1+OFFSET(Portfolio_Math!BG$247, Q88, 0, Q87, 1))</f>
        <v>88838.485892979152</v>
      </c>
      <c r="R118" s="124">
        <f t="array" aca="1" ref="R118" ca="1">R84 * PRODUCT(1+OFFSET(Portfolio_Math!BH$247, R88, 0, R87, 1))</f>
        <v>103179.16517499169</v>
      </c>
      <c r="S118" s="124">
        <f t="array" aca="1" ref="S118" ca="1">S84 * PRODUCT(1+OFFSET(Portfolio_Math!BI$247, S88, 0, S87, 1))</f>
        <v>80982.076053640994</v>
      </c>
      <c r="T118" s="124">
        <f t="array" aca="1" ref="T118" ca="1">T84 * PRODUCT(1+OFFSET(Portfolio_Math!BJ$247, T88, 0, T87, 1))</f>
        <v>93240.389113800804</v>
      </c>
      <c r="U118" s="124">
        <f t="array" aca="1" ref="U118" ca="1">U84 * PRODUCT(1+OFFSET(Portfolio_Math!BK$247, U88, 0, U87, 1))</f>
        <v>72222.163489320301</v>
      </c>
      <c r="V118" s="124">
        <f t="array" aca="1" ref="V118" ca="1">V84 * PRODUCT(1+OFFSET(Portfolio_Math!BL$247, V88, 0, V87, 1))</f>
        <v>73726.273330798955</v>
      </c>
      <c r="W118" s="124">
        <f t="array" aca="1" ref="W118" ca="1">W84 * PRODUCT(1+OFFSET(Portfolio_Math!BM$247, W88, 0, W87, 1))</f>
        <v>74187.681489735682</v>
      </c>
      <c r="X118" s="124">
        <f t="array" aca="1" ref="X118" ca="1">X84 * PRODUCT(1+OFFSET(Portfolio_Math!BN$247, X88, 0, X87, 1))</f>
        <v>66289.461880031697</v>
      </c>
      <c r="Y118" s="124">
        <f t="array" aca="1" ref="Y118" ca="1">Y84 * PRODUCT(1+OFFSET(Portfolio_Math!BO$247, Y88, 0, Y87, 1))</f>
        <v>77552.917004306626</v>
      </c>
      <c r="Z118" s="124">
        <f t="array" aca="1" ref="Z118" ca="1">Z84 * PRODUCT(1+OFFSET(Portfolio_Math!BP$247, Z88, 0, Z87, 1))</f>
        <v>90375.877050482552</v>
      </c>
      <c r="AA118" s="124">
        <f t="array" aca="1" ref="AA118" ca="1">AA84 * PRODUCT(1+OFFSET(Portfolio_Math!BQ$247, AA88, 0, AA87, 1))</f>
        <v>42351.162892522705</v>
      </c>
      <c r="AB118" s="124">
        <f t="array" aca="1" ref="AB118" ca="1">AB84 * PRODUCT(1+OFFSET(Portfolio_Math!BR$247, AB88, 0, AB87, 1))</f>
        <v>90725.621974234266</v>
      </c>
      <c r="AC118" s="124">
        <f t="array" aca="1" ref="AC118" ca="1">AC84 * PRODUCT(1+OFFSET(Portfolio_Math!BS$247, AC88, 0, AC87, 1))</f>
        <v>65086.573161606677</v>
      </c>
    </row>
    <row r="119" spans="2:35" ht="13" customHeight="1">
      <c r="B119" s="47"/>
      <c r="D119" s="155"/>
    </row>
    <row r="120" spans="2:35" ht="13" customHeight="1">
      <c r="B120" s="47"/>
      <c r="D120" s="155"/>
    </row>
    <row r="121" spans="2:35" ht="13" customHeight="1">
      <c r="B121" s="47"/>
      <c r="D121" s="155"/>
    </row>
    <row r="122" spans="2:35" ht="13" customHeight="1">
      <c r="E122" s="618" t="s">
        <v>1023</v>
      </c>
      <c r="F122" s="557"/>
      <c r="J122" s="668" t="s">
        <v>1005</v>
      </c>
      <c r="K122" s="668"/>
      <c r="L122" s="668"/>
      <c r="N122" s="180" t="s">
        <v>1037</v>
      </c>
    </row>
    <row r="123" spans="2:35" ht="13" customHeight="1">
      <c r="B123" s="47"/>
      <c r="D123" s="50"/>
    </row>
    <row r="124" spans="2:35" ht="13" customHeight="1">
      <c r="B124" s="47"/>
      <c r="D124" s="50"/>
    </row>
    <row r="125" spans="2:35" ht="13" customHeight="1">
      <c r="B125" s="47"/>
      <c r="D125" s="50"/>
    </row>
    <row r="126" spans="2:35" ht="13" customHeight="1">
      <c r="B126" s="47"/>
      <c r="D126" s="50"/>
    </row>
    <row r="127" spans="2:35" ht="13" customHeight="1">
      <c r="B127" s="47"/>
      <c r="D127" s="50"/>
    </row>
    <row r="128" spans="2:35" ht="13" customHeight="1">
      <c r="B128" s="47"/>
      <c r="D128" s="50"/>
    </row>
    <row r="129" spans="2:28" ht="13" customHeight="1">
      <c r="B129" s="47"/>
      <c r="D129" s="50"/>
    </row>
    <row r="130" spans="2:28" ht="13" customHeight="1">
      <c r="B130" s="47"/>
      <c r="D130" s="50"/>
    </row>
    <row r="131" spans="2:28" ht="13" customHeight="1">
      <c r="B131" s="47"/>
    </row>
    <row r="132" spans="2:28" ht="13" customHeight="1">
      <c r="B132" s="47"/>
    </row>
    <row r="133" spans="2:28" ht="13" customHeight="1">
      <c r="B133" s="47"/>
    </row>
    <row r="134" spans="2:28" ht="13" customHeight="1">
      <c r="B134" s="47"/>
    </row>
    <row r="135" spans="2:28" ht="13" customHeight="1">
      <c r="B135" s="47"/>
    </row>
    <row r="136" spans="2:28" ht="13" customHeight="1">
      <c r="B136" s="47"/>
    </row>
    <row r="137" spans="2:28" ht="13" customHeight="1">
      <c r="B137" s="47"/>
    </row>
    <row r="138" spans="2:28" ht="13" customHeight="1">
      <c r="B138" s="47"/>
    </row>
    <row r="139" spans="2:28" ht="13" customHeight="1">
      <c r="B139" s="47"/>
    </row>
    <row r="140" spans="2:28" ht="13" customHeight="1">
      <c r="B140" s="47"/>
    </row>
    <row r="141" spans="2:28" ht="13" customHeight="1">
      <c r="B141" s="47"/>
    </row>
    <row r="142" spans="2:28" ht="13" customHeight="1">
      <c r="B142" s="47"/>
    </row>
    <row r="143" spans="2:28" ht="13" customHeight="1">
      <c r="B143" s="47"/>
    </row>
    <row r="144" spans="2:28" ht="13" customHeight="1">
      <c r="B144" s="47"/>
      <c r="AB144" s="180"/>
    </row>
    <row r="145" spans="1:29" ht="13" customHeight="1"/>
    <row r="146" spans="1:29" ht="13" customHeight="1">
      <c r="B146" s="47"/>
    </row>
    <row r="147" spans="1:29" ht="13" customHeight="1">
      <c r="B147" s="47"/>
    </row>
    <row r="148" spans="1:29" ht="13" customHeight="1">
      <c r="B148" s="47"/>
    </row>
    <row r="149" spans="1:29" ht="13" customHeight="1">
      <c r="B149" s="47"/>
    </row>
    <row r="150" spans="1:29" ht="13" customHeight="1">
      <c r="B150" s="47"/>
    </row>
    <row r="151" spans="1:29" ht="13" customHeight="1">
      <c r="B151" s="47"/>
    </row>
    <row r="152" spans="1:29" s="42" customFormat="1" ht="13" customHeight="1">
      <c r="A152"/>
      <c r="B152" s="47"/>
      <c r="D152"/>
      <c r="E152"/>
      <c r="F152"/>
      <c r="G152"/>
      <c r="H152"/>
      <c r="I152"/>
      <c r="J152"/>
      <c r="K152"/>
      <c r="L152"/>
      <c r="M152"/>
      <c r="N152"/>
      <c r="O152"/>
      <c r="P152"/>
      <c r="Q152"/>
      <c r="R152"/>
      <c r="S152"/>
      <c r="T152"/>
      <c r="U152"/>
      <c r="V152"/>
      <c r="W152"/>
      <c r="X152"/>
      <c r="Y152"/>
      <c r="Z152"/>
      <c r="AA152"/>
      <c r="AB152"/>
      <c r="AC152"/>
    </row>
    <row r="153" spans="1:29" s="42" customFormat="1" ht="13" customHeight="1">
      <c r="A153"/>
      <c r="B153" s="47"/>
      <c r="D153"/>
      <c r="E153"/>
      <c r="F153"/>
      <c r="G153"/>
      <c r="H153"/>
      <c r="I153"/>
      <c r="J153"/>
      <c r="K153"/>
      <c r="L153"/>
      <c r="M153"/>
      <c r="N153"/>
      <c r="O153"/>
      <c r="P153"/>
      <c r="Q153"/>
      <c r="R153"/>
      <c r="S153"/>
      <c r="T153"/>
      <c r="U153"/>
      <c r="V153"/>
      <c r="W153"/>
      <c r="X153"/>
      <c r="Y153"/>
      <c r="Z153"/>
      <c r="AA153"/>
      <c r="AB153"/>
      <c r="AC153"/>
    </row>
    <row r="154" spans="1:29" s="42" customFormat="1" ht="13" customHeight="1">
      <c r="A154"/>
      <c r="B154" s="47"/>
      <c r="D154"/>
      <c r="E154"/>
      <c r="F154"/>
      <c r="G154"/>
      <c r="H154"/>
      <c r="I154"/>
      <c r="J154"/>
      <c r="K154"/>
      <c r="L154"/>
      <c r="M154"/>
      <c r="N154"/>
      <c r="O154"/>
      <c r="P154"/>
      <c r="Q154"/>
      <c r="R154"/>
      <c r="S154"/>
      <c r="T154"/>
      <c r="U154"/>
      <c r="V154"/>
      <c r="W154"/>
      <c r="X154"/>
      <c r="Y154"/>
      <c r="Z154"/>
      <c r="AA154"/>
      <c r="AB154"/>
      <c r="AC154"/>
    </row>
    <row r="155" spans="1:29" s="42" customFormat="1" ht="13" customHeight="1">
      <c r="A155"/>
      <c r="B155" s="47"/>
      <c r="D155"/>
      <c r="E155"/>
      <c r="F155"/>
      <c r="G155"/>
      <c r="H155"/>
      <c r="I155"/>
      <c r="J155"/>
      <c r="K155"/>
      <c r="L155"/>
      <c r="M155"/>
      <c r="N155"/>
      <c r="O155"/>
      <c r="P155"/>
      <c r="Q155"/>
      <c r="R155"/>
      <c r="S155"/>
      <c r="T155"/>
      <c r="U155"/>
      <c r="V155"/>
      <c r="W155"/>
      <c r="X155"/>
      <c r="Y155"/>
      <c r="Z155"/>
      <c r="AA155"/>
      <c r="AB155"/>
      <c r="AC155"/>
    </row>
    <row r="156" spans="1:29" s="42" customFormat="1" ht="13" customHeight="1">
      <c r="A156"/>
      <c r="B156" s="47"/>
      <c r="D156"/>
      <c r="E156"/>
      <c r="F156"/>
      <c r="G156"/>
      <c r="H156"/>
      <c r="I156"/>
      <c r="J156"/>
      <c r="K156"/>
      <c r="L156"/>
      <c r="M156"/>
      <c r="N156"/>
      <c r="O156"/>
      <c r="P156"/>
      <c r="Q156"/>
      <c r="R156"/>
      <c r="S156"/>
      <c r="T156"/>
      <c r="U156"/>
      <c r="V156"/>
      <c r="W156"/>
      <c r="X156"/>
      <c r="Y156"/>
      <c r="Z156"/>
      <c r="AA156"/>
      <c r="AB156"/>
      <c r="AC156"/>
    </row>
    <row r="157" spans="1:29" s="42" customFormat="1" ht="13" customHeight="1">
      <c r="A157"/>
      <c r="B157" s="47"/>
      <c r="D157"/>
      <c r="E157"/>
      <c r="F157"/>
      <c r="G157"/>
      <c r="H157"/>
      <c r="I157"/>
      <c r="J157"/>
      <c r="K157"/>
      <c r="L157"/>
      <c r="M157"/>
      <c r="N157"/>
      <c r="O157"/>
      <c r="P157"/>
      <c r="Q157"/>
      <c r="R157"/>
      <c r="S157"/>
      <c r="T157"/>
      <c r="U157"/>
      <c r="V157"/>
      <c r="W157"/>
      <c r="X157"/>
      <c r="Y157"/>
      <c r="Z157"/>
      <c r="AA157"/>
      <c r="AB157"/>
      <c r="AC157"/>
    </row>
    <row r="158" spans="1:29" s="42" customFormat="1" ht="13" customHeight="1">
      <c r="A158"/>
      <c r="B158" s="47"/>
      <c r="D158"/>
      <c r="E158"/>
      <c r="F158"/>
      <c r="G158"/>
      <c r="H158"/>
      <c r="I158"/>
      <c r="J158"/>
      <c r="K158"/>
      <c r="L158"/>
      <c r="M158"/>
      <c r="N158"/>
      <c r="O158"/>
      <c r="P158"/>
      <c r="Q158"/>
      <c r="R158"/>
      <c r="S158"/>
      <c r="T158"/>
      <c r="U158"/>
      <c r="V158"/>
      <c r="W158"/>
      <c r="X158"/>
      <c r="Y158"/>
      <c r="Z158"/>
      <c r="AA158"/>
      <c r="AB158"/>
      <c r="AC158"/>
    </row>
    <row r="159" spans="1:29" s="42" customFormat="1" ht="13" customHeight="1">
      <c r="A159"/>
      <c r="B159" s="47"/>
      <c r="D159"/>
      <c r="E159"/>
      <c r="F159"/>
      <c r="G159"/>
      <c r="H159"/>
      <c r="I159"/>
      <c r="J159"/>
      <c r="K159"/>
      <c r="L159"/>
      <c r="M159"/>
      <c r="N159"/>
      <c r="O159"/>
      <c r="P159"/>
      <c r="Q159"/>
      <c r="R159"/>
      <c r="S159"/>
      <c r="T159"/>
      <c r="U159"/>
      <c r="V159"/>
      <c r="W159"/>
      <c r="X159"/>
      <c r="Y159"/>
      <c r="Z159"/>
      <c r="AA159"/>
      <c r="AB159"/>
      <c r="AC159"/>
    </row>
    <row r="160" spans="1:29" s="42" customFormat="1" ht="13" customHeight="1">
      <c r="A160"/>
      <c r="B160" s="47"/>
      <c r="D160"/>
      <c r="E160"/>
      <c r="F160"/>
      <c r="G160"/>
      <c r="H160"/>
      <c r="I160"/>
      <c r="J160"/>
      <c r="K160"/>
      <c r="L160"/>
      <c r="M160"/>
      <c r="N160"/>
      <c r="O160"/>
      <c r="P160"/>
      <c r="Q160"/>
      <c r="R160"/>
      <c r="S160"/>
      <c r="T160"/>
      <c r="U160"/>
      <c r="V160"/>
      <c r="W160"/>
      <c r="X160"/>
      <c r="Y160"/>
      <c r="Z160"/>
      <c r="AA160"/>
      <c r="AB160"/>
      <c r="AC160"/>
    </row>
    <row r="161" spans="1:29" s="42" customFormat="1" ht="13" customHeight="1">
      <c r="A161"/>
      <c r="B161" s="47"/>
      <c r="D161"/>
      <c r="E161"/>
      <c r="F161"/>
      <c r="G161"/>
      <c r="H161"/>
      <c r="I161"/>
      <c r="J161"/>
      <c r="K161"/>
      <c r="L161"/>
      <c r="M161"/>
      <c r="N161"/>
      <c r="O161"/>
      <c r="P161"/>
      <c r="Q161"/>
      <c r="R161"/>
      <c r="S161"/>
      <c r="T161"/>
      <c r="U161"/>
      <c r="V161"/>
      <c r="W161"/>
      <c r="X161"/>
      <c r="Y161"/>
      <c r="Z161"/>
      <c r="AA161"/>
      <c r="AB161"/>
      <c r="AC161"/>
    </row>
    <row r="162" spans="1:29" s="42" customFormat="1" ht="13" customHeight="1">
      <c r="A162"/>
      <c r="B162" s="47"/>
      <c r="D162"/>
      <c r="E162"/>
      <c r="F162"/>
      <c r="G162"/>
      <c r="H162"/>
      <c r="I162"/>
      <c r="J162"/>
      <c r="K162"/>
      <c r="L162"/>
      <c r="M162"/>
      <c r="N162"/>
      <c r="O162"/>
      <c r="P162"/>
      <c r="Q162"/>
      <c r="R162"/>
      <c r="S162"/>
      <c r="T162"/>
      <c r="U162"/>
      <c r="V162"/>
      <c r="W162"/>
      <c r="X162"/>
      <c r="Y162"/>
      <c r="Z162"/>
      <c r="AA162"/>
      <c r="AB162"/>
      <c r="AC162"/>
    </row>
    <row r="163" spans="1:29" s="42" customFormat="1" ht="13" customHeight="1">
      <c r="A163"/>
      <c r="B163" s="47"/>
      <c r="D163"/>
      <c r="E163"/>
      <c r="F163"/>
      <c r="G163"/>
      <c r="H163"/>
      <c r="I163"/>
      <c r="J163"/>
      <c r="K163"/>
      <c r="L163"/>
      <c r="M163"/>
      <c r="N163"/>
      <c r="O163"/>
      <c r="P163"/>
      <c r="Q163"/>
      <c r="R163"/>
      <c r="S163"/>
      <c r="T163"/>
      <c r="U163"/>
      <c r="V163"/>
      <c r="W163"/>
      <c r="X163"/>
      <c r="Y163"/>
      <c r="Z163"/>
      <c r="AA163"/>
      <c r="AB163"/>
      <c r="AC163"/>
    </row>
    <row r="164" spans="1:29" s="42" customFormat="1" ht="13" customHeight="1">
      <c r="A164"/>
      <c r="B164" s="47"/>
      <c r="D164"/>
      <c r="E164"/>
      <c r="F164"/>
      <c r="G164"/>
      <c r="H164"/>
      <c r="I164"/>
      <c r="J164"/>
      <c r="K164"/>
      <c r="L164"/>
      <c r="M164"/>
      <c r="N164"/>
      <c r="O164"/>
      <c r="P164"/>
      <c r="Q164"/>
      <c r="R164"/>
      <c r="S164"/>
      <c r="T164"/>
      <c r="U164"/>
      <c r="V164"/>
      <c r="W164"/>
      <c r="X164"/>
      <c r="Y164"/>
      <c r="Z164"/>
      <c r="AA164"/>
      <c r="AB164"/>
      <c r="AC164"/>
    </row>
    <row r="165" spans="1:29" s="42" customFormat="1" ht="13" customHeight="1">
      <c r="A165"/>
      <c r="B165" s="47"/>
      <c r="D165"/>
      <c r="E165"/>
      <c r="F165"/>
      <c r="G165"/>
      <c r="H165"/>
      <c r="I165"/>
      <c r="J165"/>
      <c r="K165"/>
      <c r="L165"/>
      <c r="M165"/>
      <c r="N165"/>
      <c r="O165"/>
      <c r="P165"/>
      <c r="Q165"/>
      <c r="R165"/>
      <c r="S165"/>
      <c r="T165"/>
      <c r="U165"/>
      <c r="V165"/>
      <c r="W165"/>
      <c r="X165"/>
      <c r="Y165"/>
      <c r="Z165"/>
      <c r="AA165"/>
      <c r="AB165"/>
      <c r="AC165"/>
    </row>
    <row r="166" spans="1:29" s="42" customFormat="1" ht="13" customHeight="1">
      <c r="A166"/>
      <c r="B166" s="47"/>
      <c r="D166"/>
      <c r="E166"/>
      <c r="F166"/>
      <c r="G166"/>
      <c r="H166"/>
      <c r="I166"/>
      <c r="J166"/>
      <c r="K166"/>
      <c r="L166"/>
      <c r="M166"/>
      <c r="N166"/>
      <c r="O166"/>
      <c r="P166"/>
      <c r="Q166"/>
      <c r="R166"/>
      <c r="S166"/>
      <c r="T166"/>
      <c r="U166"/>
      <c r="V166"/>
      <c r="W166"/>
      <c r="X166"/>
      <c r="Y166"/>
      <c r="Z166"/>
      <c r="AA166"/>
      <c r="AB166"/>
      <c r="AC166"/>
    </row>
    <row r="167" spans="1:29" s="42" customFormat="1" ht="13" customHeight="1">
      <c r="A167"/>
      <c r="B167" s="47"/>
      <c r="D167"/>
      <c r="E167"/>
      <c r="F167"/>
      <c r="G167"/>
      <c r="H167"/>
      <c r="I167"/>
      <c r="J167"/>
      <c r="K167"/>
      <c r="L167"/>
      <c r="M167"/>
      <c r="N167"/>
      <c r="O167"/>
      <c r="P167"/>
      <c r="Q167"/>
      <c r="R167"/>
      <c r="S167"/>
      <c r="T167"/>
      <c r="U167"/>
      <c r="V167"/>
      <c r="W167"/>
      <c r="X167"/>
      <c r="Y167"/>
      <c r="Z167"/>
      <c r="AA167"/>
      <c r="AB167"/>
      <c r="AC167"/>
    </row>
    <row r="168" spans="1:29" ht="13" customHeight="1">
      <c r="B168" s="47"/>
    </row>
    <row r="169" spans="1:29" ht="13" customHeight="1">
      <c r="B169" s="47"/>
    </row>
    <row r="170" spans="1:29" ht="13" customHeight="1"/>
    <row r="171" spans="1:29" s="622" customFormat="1" ht="13" customHeight="1">
      <c r="B171" s="624"/>
      <c r="C171" s="623"/>
      <c r="N171" s="624"/>
      <c r="O171" s="623"/>
      <c r="P171" s="625"/>
    </row>
    <row r="172" spans="1:29" ht="13" customHeight="1">
      <c r="E172" s="534" t="s">
        <v>1021</v>
      </c>
      <c r="F172" s="534"/>
      <c r="G172" s="534"/>
    </row>
    <row r="173" spans="1:29" ht="13" customHeight="1"/>
    <row r="174" spans="1:29" ht="13" customHeight="1">
      <c r="E174" s="585" t="s">
        <v>1001</v>
      </c>
    </row>
    <row r="175" spans="1:29" ht="13" customHeight="1"/>
    <row r="176" spans="1:29" s="518" customFormat="1" ht="13" customHeight="1">
      <c r="B176"/>
      <c r="C176" s="155"/>
      <c r="D176" s="155"/>
      <c r="E176" s="568" t="str">
        <f>" " &amp; CLEAN(E$3)</f>
        <v xml:space="preserve"> Wellington</v>
      </c>
      <c r="F176" s="568" t="str">
        <f t="shared" ref="F176:AC176" si="12">" " &amp; CLEAN(F$3)</f>
        <v xml:space="preserve"> Wellesley</v>
      </c>
      <c r="G176" s="568" t="str">
        <f t="shared" si="12"/>
        <v xml:space="preserve"> Your own portfolio</v>
      </c>
      <c r="H176" s="568" t="str">
        <f t="shared" si="12"/>
        <v xml:space="preserve"> Taylor Larimore 3 Fund</v>
      </c>
      <c r="I176" s="568" t="str">
        <f t="shared" si="12"/>
        <v xml:space="preserve"> Taylor Larimore 4 Fund</v>
      </c>
      <c r="J176" s="568" t="str">
        <f t="shared" si="12"/>
        <v xml:space="preserve"> Rick Ferri Core Four</v>
      </c>
      <c r="K176" s="568" t="str">
        <f t="shared" si="12"/>
        <v xml:space="preserve"> Bill Bernstein Cowards</v>
      </c>
      <c r="L176" s="568" t="str">
        <f t="shared" si="12"/>
        <v xml:space="preserve"> Bill Bernstein No Brainer</v>
      </c>
      <c r="M176" s="568" t="str">
        <f t="shared" si="12"/>
        <v xml:space="preserve"> Another personal portfolio</v>
      </c>
      <c r="N176" s="568" t="str">
        <f t="shared" si="12"/>
        <v xml:space="preserve"> Dilbert's Portfolio</v>
      </c>
      <c r="O176" s="568" t="str">
        <f t="shared" si="12"/>
        <v xml:space="preserve"> Ted Aronson Family Taxable</v>
      </c>
      <c r="P176" s="568" t="str">
        <f t="shared" si="12"/>
        <v xml:space="preserve"> Bill Schultheis Coffee House</v>
      </c>
      <c r="Q176" s="568" t="str">
        <f t="shared" si="12"/>
        <v xml:space="preserve"> Merriman Ultimate Buy &amp; Hold</v>
      </c>
      <c r="R176" s="568" t="str">
        <f t="shared" si="12"/>
        <v xml:space="preserve"> David Swensen Individual Portfolio</v>
      </c>
      <c r="S176" s="568" t="str">
        <f t="shared" si="12"/>
        <v xml:space="preserve"> Peter Bernstein 60/40</v>
      </c>
      <c r="T176" s="568" t="str">
        <f t="shared" si="12"/>
        <v xml:space="preserve"> Second Grader</v>
      </c>
      <c r="U176" s="568" t="str">
        <f t="shared" si="12"/>
        <v xml:space="preserve"> Frank Armstrong Ideal Index</v>
      </c>
      <c r="V176" s="568" t="str">
        <f t="shared" si="12"/>
        <v xml:space="preserve"> Scott Burns Couch</v>
      </c>
      <c r="W176" s="568" t="str">
        <f t="shared" si="12"/>
        <v xml:space="preserve"> Scott Burns Margaritaville</v>
      </c>
      <c r="X176" s="568" t="str">
        <f t="shared" si="12"/>
        <v xml:space="preserve"> Scott Burns Four Square</v>
      </c>
      <c r="Y176" s="568" t="str">
        <f t="shared" si="12"/>
        <v xml:space="preserve"> Scott Burns Five Fold</v>
      </c>
      <c r="Z176" s="568" t="str">
        <f t="shared" si="12"/>
        <v xml:space="preserve"> Scott Burns Six Ways from Sunday</v>
      </c>
      <c r="AA176" s="568" t="str">
        <f t="shared" si="12"/>
        <v xml:space="preserve"> Harry Browne Permanent Portfolio</v>
      </c>
      <c r="AB176" s="568" t="str">
        <f t="shared" si="12"/>
        <v xml:space="preserve"> Larry Swedroe Simple Portfolio</v>
      </c>
      <c r="AC176" s="568" t="str">
        <f t="shared" si="12"/>
        <v xml:space="preserve"> Larry Swedroe Minimize FatTails</v>
      </c>
    </row>
    <row r="177" spans="2:29" ht="13" customHeight="1"/>
    <row r="178" spans="2:29" ht="13" customHeight="1">
      <c r="B178" s="47"/>
    </row>
    <row r="179" spans="2:29" ht="13" customHeight="1">
      <c r="B179" s="47"/>
      <c r="E179" s="585" t="s">
        <v>1038</v>
      </c>
    </row>
    <row r="180" spans="2:29" ht="13" customHeight="1">
      <c r="B180" s="557" t="s">
        <v>1022</v>
      </c>
      <c r="C180" s="173">
        <f>MATCH(J$122, B$99:B$107, 0)</f>
        <v>1</v>
      </c>
      <c r="E180" s="617">
        <f ca="1">OFFSET(E$99, $C180-1, 0)</f>
        <v>0.11017088715924897</v>
      </c>
      <c r="F180" s="617">
        <f t="shared" ref="F180:AC180" ca="1" si="13">OFFSET(F$99, $C180-1, 0)</f>
        <v>8.7522042785161971E-2</v>
      </c>
      <c r="G180" s="617">
        <f t="shared" ca="1" si="13"/>
        <v>0.14961247736256111</v>
      </c>
      <c r="H180" s="617">
        <f t="shared" ca="1" si="13"/>
        <v>0.14412893803348045</v>
      </c>
      <c r="I180" s="617">
        <f t="shared" ca="1" si="13"/>
        <v>0.14459645292552445</v>
      </c>
      <c r="J180" s="617">
        <f t="shared" ca="1" si="13"/>
        <v>0.13660561117640529</v>
      </c>
      <c r="K180" s="617">
        <f t="shared" ca="1" si="13"/>
        <v>0.10958408795443385</v>
      </c>
      <c r="L180" s="617">
        <f t="shared" ca="1" si="13"/>
        <v>0.13235839641279476</v>
      </c>
      <c r="M180" s="617">
        <f t="shared" ca="1" si="13"/>
        <v>0.1625042317929988</v>
      </c>
      <c r="N180" s="617">
        <f t="shared" ca="1" si="13"/>
        <v>0.12514375859764124</v>
      </c>
      <c r="O180" s="617">
        <f t="shared" ca="1" si="13"/>
        <v>0.13873287429844569</v>
      </c>
      <c r="P180" s="617">
        <f t="shared" ca="1" si="13"/>
        <v>0.10293823883298713</v>
      </c>
      <c r="Q180" s="617">
        <f t="shared" ca="1" si="13"/>
        <v>0.1156510321725123</v>
      </c>
      <c r="R180" s="617">
        <f t="shared" ca="1" si="13"/>
        <v>0.12474553540738732</v>
      </c>
      <c r="S180" s="617">
        <f t="shared" ca="1" si="13"/>
        <v>0.1104093434333846</v>
      </c>
      <c r="T180" s="617">
        <f t="shared" ca="1" si="13"/>
        <v>0.15909105791392378</v>
      </c>
      <c r="U180" s="617">
        <f t="shared" ca="1" si="13"/>
        <v>0.12156384904940215</v>
      </c>
      <c r="V180" s="617">
        <f t="shared" ca="1" si="13"/>
        <v>9.8630483665514884E-2</v>
      </c>
      <c r="W180" s="617">
        <f t="shared" ca="1" si="13"/>
        <v>0.13020204190499329</v>
      </c>
      <c r="X180" s="617">
        <f t="shared" ca="1" si="13"/>
        <v>0.1103029126326895</v>
      </c>
      <c r="Y180" s="617">
        <f t="shared" ca="1" si="13"/>
        <v>0.11008741249871898</v>
      </c>
      <c r="Z180" s="617">
        <f t="shared" ca="1" si="13"/>
        <v>0.11479054834593129</v>
      </c>
      <c r="AA180" s="617">
        <f t="shared" ca="1" si="13"/>
        <v>5.8848419586719491E-2</v>
      </c>
      <c r="AB180" s="617">
        <f t="shared" ca="1" si="13"/>
        <v>0.11514824848900608</v>
      </c>
      <c r="AC180" s="617">
        <f t="shared" ca="1" si="13"/>
        <v>8.5250975663244952E-2</v>
      </c>
    </row>
    <row r="181" spans="2:29" ht="13" customHeight="1"/>
    <row r="182" spans="2:29" ht="13" customHeight="1"/>
    <row r="183" spans="2:29" ht="13" customHeight="1"/>
    <row r="184" spans="2:29" ht="13" customHeight="1"/>
    <row r="185" spans="2:29" ht="13" customHeight="1"/>
    <row r="186" spans="2:29" ht="13" customHeight="1"/>
    <row r="187" spans="2:29" ht="13" customHeight="1"/>
    <row r="188" spans="2:29" ht="13" customHeight="1"/>
    <row r="189" spans="2:29" ht="13" customHeight="1"/>
    <row r="190" spans="2:29" ht="13" customHeight="1"/>
    <row r="191" spans="2:29" ht="13" customHeight="1"/>
    <row r="192" spans="2:29" ht="13" customHeight="1"/>
    <row r="193" ht="13" customHeight="1"/>
    <row r="194" ht="13" customHeight="1"/>
    <row r="195" ht="13" customHeight="1"/>
    <row r="196" ht="13" customHeight="1"/>
    <row r="197" ht="13" customHeight="1"/>
    <row r="198" ht="13" customHeight="1"/>
    <row r="199" ht="13" customHeight="1"/>
    <row r="200" ht="13" customHeight="1"/>
    <row r="201" ht="13" customHeight="1"/>
    <row r="202" ht="13" customHeight="1"/>
    <row r="203" ht="13" customHeight="1"/>
    <row r="204" ht="13" customHeight="1"/>
    <row r="205" ht="13" customHeight="1"/>
    <row r="206" ht="13" customHeight="1"/>
    <row r="207" ht="13" customHeight="1"/>
    <row r="208" ht="13" customHeight="1"/>
    <row r="209" ht="13" customHeight="1"/>
    <row r="210" ht="13" customHeight="1"/>
    <row r="211" ht="13" customHeight="1"/>
    <row r="212" ht="13" customHeight="1"/>
    <row r="213" ht="13" customHeight="1"/>
    <row r="214" ht="13" customHeight="1"/>
    <row r="215" ht="13" customHeight="1"/>
    <row r="216" ht="13" customHeight="1"/>
    <row r="217" ht="13" customHeight="1"/>
    <row r="218" ht="13" customHeight="1"/>
    <row r="219" ht="13" customHeight="1"/>
    <row r="220" ht="13" customHeight="1"/>
    <row r="221" ht="13" customHeight="1"/>
    <row r="222" ht="13" customHeight="1"/>
    <row r="223" ht="13" customHeight="1"/>
    <row r="224" ht="13" customHeight="1"/>
    <row r="225" ht="13" customHeight="1"/>
    <row r="226" ht="13" customHeight="1"/>
    <row r="227" ht="13" customHeight="1"/>
    <row r="228" ht="13" customHeight="1"/>
    <row r="229" ht="13" customHeight="1"/>
    <row r="230" ht="13" customHeight="1"/>
    <row r="231" ht="13" customHeight="1"/>
    <row r="232" ht="13" customHeight="1"/>
    <row r="233" ht="13" customHeight="1"/>
    <row r="234" ht="13" customHeight="1"/>
    <row r="235" ht="13" customHeight="1"/>
    <row r="236" ht="13" customHeight="1"/>
    <row r="237" ht="13" customHeight="1"/>
    <row r="238" ht="13" customHeight="1"/>
    <row r="239" ht="13" customHeight="1"/>
    <row r="240" ht="13" customHeight="1"/>
    <row r="241" ht="13" customHeight="1"/>
    <row r="242" ht="13" customHeight="1"/>
    <row r="243" ht="13" customHeight="1"/>
    <row r="244" ht="13" customHeight="1"/>
    <row r="245" ht="13" customHeight="1"/>
    <row r="246" ht="13" customHeight="1"/>
    <row r="247" ht="13" customHeight="1"/>
    <row r="248" ht="13" customHeight="1"/>
    <row r="249" ht="13" customHeight="1"/>
    <row r="250" ht="13" customHeight="1"/>
    <row r="251" ht="13" customHeight="1"/>
    <row r="252" ht="13" customHeight="1"/>
    <row r="253" ht="13" customHeight="1"/>
    <row r="254" ht="13" customHeight="1"/>
    <row r="255" ht="13" customHeight="1"/>
    <row r="256" ht="13" customHeight="1"/>
    <row r="257" ht="13" customHeight="1"/>
    <row r="258" ht="13" customHeight="1"/>
    <row r="259" ht="13" customHeight="1"/>
    <row r="260" ht="13" customHeight="1"/>
    <row r="261" ht="13" customHeight="1"/>
    <row r="262" ht="13" customHeight="1"/>
    <row r="263" ht="13" customHeight="1"/>
    <row r="264" ht="13" customHeight="1"/>
    <row r="265" ht="13" customHeight="1"/>
    <row r="266" ht="13" customHeight="1"/>
    <row r="267" ht="13" customHeight="1"/>
    <row r="268" ht="13" customHeight="1"/>
    <row r="269" ht="13" customHeight="1"/>
    <row r="270" ht="13" customHeight="1"/>
    <row r="271" ht="13" customHeight="1"/>
    <row r="272" ht="13" customHeight="1"/>
    <row r="273" ht="13" customHeight="1"/>
    <row r="274" ht="13" customHeight="1"/>
    <row r="275" ht="13" customHeight="1"/>
    <row r="276" ht="13" customHeight="1"/>
    <row r="277" ht="13" customHeight="1"/>
    <row r="278" ht="13" customHeight="1"/>
    <row r="279" ht="13" customHeight="1"/>
    <row r="280" ht="13" customHeight="1"/>
    <row r="281" ht="13" customHeight="1"/>
    <row r="282" ht="13" customHeight="1"/>
    <row r="283" ht="13" customHeight="1"/>
    <row r="284" ht="13" customHeight="1"/>
    <row r="285" ht="13" customHeight="1"/>
    <row r="286" ht="13" customHeight="1"/>
    <row r="287" ht="13" customHeight="1"/>
    <row r="288" ht="13" customHeight="1"/>
    <row r="289" ht="13" customHeight="1"/>
    <row r="290" ht="13" customHeight="1"/>
    <row r="291" ht="13" customHeight="1"/>
    <row r="292" ht="13" customHeight="1"/>
    <row r="293" ht="13" customHeight="1"/>
    <row r="294" ht="13" customHeight="1"/>
    <row r="295" ht="13" customHeight="1"/>
    <row r="296" ht="13" customHeight="1"/>
    <row r="297" ht="13" customHeight="1"/>
    <row r="298" ht="13" customHeight="1"/>
    <row r="299" ht="13" customHeight="1"/>
    <row r="300" ht="13" customHeight="1"/>
    <row r="301" ht="13" customHeight="1"/>
    <row r="302" ht="13" customHeight="1"/>
    <row r="303" ht="13" customHeight="1"/>
    <row r="304" ht="13" customHeight="1"/>
    <row r="305" ht="13" customHeight="1"/>
    <row r="306" ht="13" customHeight="1"/>
    <row r="307" ht="13" customHeight="1"/>
    <row r="308" ht="13" customHeight="1"/>
    <row r="309" ht="13" customHeight="1"/>
    <row r="310" ht="13" customHeight="1"/>
    <row r="311" ht="13" customHeight="1"/>
    <row r="312" ht="13" customHeight="1"/>
    <row r="313" ht="13" customHeight="1"/>
    <row r="314" ht="13" customHeight="1"/>
    <row r="315" ht="13" customHeight="1"/>
    <row r="316" ht="13" customHeight="1"/>
    <row r="317" ht="13" customHeight="1"/>
    <row r="318" ht="13" customHeight="1"/>
    <row r="319" ht="13" customHeight="1"/>
    <row r="320" ht="13" customHeight="1"/>
    <row r="321" ht="13" customHeight="1"/>
    <row r="322" ht="13" customHeight="1"/>
    <row r="323" ht="13" customHeight="1"/>
    <row r="324" ht="13" customHeight="1"/>
    <row r="325" ht="13" customHeight="1"/>
    <row r="326" ht="13" customHeight="1"/>
    <row r="327" ht="13" customHeight="1"/>
    <row r="328" ht="13" customHeight="1"/>
    <row r="329" ht="13" customHeight="1"/>
    <row r="330" ht="13" customHeight="1"/>
    <row r="331" ht="13" customHeight="1"/>
    <row r="332" ht="13" customHeight="1"/>
    <row r="333" ht="13" customHeight="1"/>
    <row r="334" ht="13" customHeight="1"/>
    <row r="335" ht="13" customHeight="1"/>
    <row r="336" ht="13" customHeight="1"/>
    <row r="337" ht="13" customHeight="1"/>
    <row r="338" ht="13" customHeight="1"/>
    <row r="339" ht="13" customHeight="1"/>
    <row r="340" ht="13" customHeight="1"/>
    <row r="341" ht="13" customHeight="1"/>
    <row r="342" ht="13" customHeight="1"/>
    <row r="343" ht="13" customHeight="1"/>
    <row r="344" ht="13" customHeight="1"/>
    <row r="345" ht="13" customHeight="1"/>
    <row r="346" ht="13" customHeight="1"/>
    <row r="347" ht="13" customHeight="1"/>
    <row r="348" ht="13" customHeight="1"/>
    <row r="349" ht="13" customHeight="1"/>
    <row r="350" ht="13" customHeight="1"/>
    <row r="351" ht="13" customHeight="1"/>
    <row r="352" ht="13" customHeight="1"/>
    <row r="353" ht="13" customHeight="1"/>
    <row r="354" ht="13" customHeight="1"/>
    <row r="355" ht="13" customHeight="1"/>
    <row r="356" ht="13" customHeight="1"/>
    <row r="357" ht="13" customHeight="1"/>
    <row r="358" ht="13" customHeight="1"/>
    <row r="359" ht="13" customHeight="1"/>
    <row r="360" ht="13" customHeight="1"/>
    <row r="361" ht="13" customHeight="1"/>
    <row r="362" ht="13" customHeight="1"/>
    <row r="363" ht="13" customHeight="1"/>
    <row r="364" ht="13" customHeight="1"/>
    <row r="365" ht="13" customHeight="1"/>
    <row r="366" ht="13" customHeight="1"/>
    <row r="367" ht="13" customHeight="1"/>
    <row r="368" ht="13" customHeight="1"/>
    <row r="369" ht="13" customHeight="1"/>
    <row r="370" ht="13" customHeight="1"/>
    <row r="371" ht="13" customHeight="1"/>
    <row r="372" ht="13" customHeight="1"/>
    <row r="373" ht="13" customHeight="1"/>
    <row r="374" ht="13" customHeight="1"/>
    <row r="375" ht="13" customHeight="1"/>
    <row r="376" ht="13" customHeight="1"/>
    <row r="377" ht="13" customHeight="1"/>
    <row r="378" ht="13" customHeight="1"/>
    <row r="379" ht="13" customHeight="1"/>
    <row r="380" ht="13" customHeight="1"/>
    <row r="381" ht="13" customHeight="1"/>
    <row r="382" ht="13" customHeight="1"/>
    <row r="383" ht="13" customHeight="1"/>
    <row r="384" ht="13" customHeight="1"/>
    <row r="385" ht="13" customHeight="1"/>
    <row r="386" ht="13" customHeight="1"/>
    <row r="387" ht="13" customHeight="1"/>
    <row r="388" ht="13" customHeight="1"/>
    <row r="389" ht="13" customHeight="1"/>
    <row r="390" ht="13" customHeight="1"/>
    <row r="391" ht="13" customHeight="1"/>
    <row r="392" ht="13" customHeight="1"/>
    <row r="393" ht="13" customHeight="1"/>
    <row r="394" ht="13" customHeight="1"/>
    <row r="395" ht="13" customHeight="1"/>
    <row r="396" ht="13" customHeight="1"/>
    <row r="397" ht="13" customHeight="1"/>
    <row r="398" ht="13" customHeight="1"/>
    <row r="399" ht="13" customHeight="1"/>
    <row r="400" ht="13" customHeight="1"/>
    <row r="401" ht="13" customHeight="1"/>
    <row r="402" ht="13" customHeight="1"/>
    <row r="403" ht="13" customHeight="1"/>
    <row r="404" ht="13" customHeight="1"/>
    <row r="405" ht="13" customHeight="1"/>
    <row r="406" ht="13" customHeight="1"/>
    <row r="407" ht="13" customHeight="1"/>
    <row r="408" ht="13" customHeight="1"/>
    <row r="409" ht="13" customHeight="1"/>
    <row r="410" ht="13" customHeight="1"/>
    <row r="411" ht="13" customHeight="1"/>
    <row r="412" ht="13" customHeight="1"/>
    <row r="413" ht="13" customHeight="1"/>
    <row r="414" ht="13" customHeight="1"/>
    <row r="415" ht="13" customHeight="1"/>
    <row r="416" ht="13" customHeight="1"/>
    <row r="417" ht="13" customHeight="1"/>
    <row r="418" ht="13" customHeight="1"/>
    <row r="419" ht="13" customHeight="1"/>
    <row r="420" ht="13" customHeight="1"/>
    <row r="421" ht="13" customHeight="1"/>
    <row r="422" ht="13" customHeight="1"/>
    <row r="423" ht="13" customHeight="1"/>
    <row r="424" ht="13" customHeight="1"/>
    <row r="425" ht="13" customHeight="1"/>
    <row r="426" ht="13" customHeight="1"/>
    <row r="427" ht="13" customHeight="1"/>
    <row r="428" ht="13" customHeight="1"/>
    <row r="429" ht="13" customHeight="1"/>
    <row r="430" ht="13" customHeight="1"/>
    <row r="431" ht="13" customHeight="1"/>
    <row r="432" ht="13" customHeight="1"/>
    <row r="433" ht="13" customHeight="1"/>
    <row r="434" ht="13" customHeight="1"/>
    <row r="435" ht="13" customHeight="1"/>
    <row r="436" ht="13" customHeight="1"/>
    <row r="437" ht="13" customHeight="1"/>
    <row r="438" ht="13" customHeight="1"/>
    <row r="439" ht="13" customHeight="1"/>
    <row r="440" ht="13" customHeight="1"/>
    <row r="441" ht="13" customHeight="1"/>
    <row r="442" ht="13" customHeight="1"/>
    <row r="443" ht="13" customHeight="1"/>
    <row r="444" ht="13" customHeight="1"/>
    <row r="445" ht="13" customHeight="1"/>
    <row r="446" ht="13" customHeight="1"/>
    <row r="447" ht="13" customHeight="1"/>
    <row r="448" ht="13" customHeight="1"/>
    <row r="449" ht="13" customHeight="1"/>
    <row r="450" ht="13" customHeight="1"/>
    <row r="451" ht="13" customHeight="1"/>
    <row r="452" ht="13" customHeight="1"/>
    <row r="453" ht="13" customHeight="1"/>
    <row r="454" ht="13" customHeight="1"/>
    <row r="455" ht="13" customHeight="1"/>
    <row r="456" ht="13" customHeight="1"/>
    <row r="457" ht="13" customHeight="1"/>
    <row r="458" ht="13" customHeight="1"/>
    <row r="459" ht="13" customHeight="1"/>
    <row r="460" ht="13" customHeight="1"/>
    <row r="461" ht="13" customHeight="1"/>
    <row r="462" ht="13" customHeight="1"/>
    <row r="463" ht="13" customHeight="1"/>
    <row r="464" ht="13" customHeight="1"/>
    <row r="465" ht="13" customHeight="1"/>
    <row r="466" ht="13" customHeight="1"/>
    <row r="467" ht="13" customHeight="1"/>
    <row r="468" ht="13" customHeight="1"/>
    <row r="469" ht="13" customHeight="1"/>
    <row r="470" ht="13" customHeight="1"/>
    <row r="471" ht="13" customHeight="1"/>
    <row r="472" ht="13" customHeight="1"/>
    <row r="473" ht="13" customHeight="1"/>
    <row r="474" ht="13" customHeight="1"/>
    <row r="475" ht="13" customHeight="1"/>
    <row r="476" ht="13" customHeight="1"/>
    <row r="477" ht="13" customHeight="1"/>
    <row r="478" ht="13" customHeight="1"/>
    <row r="479" ht="13" customHeight="1"/>
    <row r="480" ht="13" customHeight="1"/>
    <row r="481" ht="13" customHeight="1"/>
    <row r="482" ht="13" customHeight="1"/>
    <row r="483" ht="13" customHeight="1"/>
    <row r="484" ht="13" customHeight="1"/>
    <row r="485" ht="13" customHeight="1"/>
    <row r="486" ht="13" customHeight="1"/>
    <row r="487" ht="13" customHeight="1"/>
    <row r="488" ht="13" customHeight="1"/>
    <row r="489" ht="13" customHeight="1"/>
    <row r="490" ht="13" customHeight="1"/>
    <row r="491" ht="13" customHeight="1"/>
    <row r="492" ht="13" customHeight="1"/>
    <row r="493" ht="13" customHeight="1"/>
    <row r="494" ht="13" customHeight="1"/>
    <row r="495" ht="13" customHeight="1"/>
    <row r="496" ht="13" customHeight="1"/>
    <row r="497" ht="13" customHeight="1"/>
    <row r="498" ht="13" customHeight="1"/>
    <row r="499" ht="13" customHeight="1"/>
  </sheetData>
  <sheetProtection selectLockedCells="1" selectUnlockedCells="1"/>
  <mergeCells count="1">
    <mergeCell ref="J122:L122"/>
  </mergeCells>
  <conditionalFormatting sqref="E82:AC82">
    <cfRule type="expression" dxfId="49" priority="34">
      <formula>(E82&lt;&gt;100%)</formula>
    </cfRule>
  </conditionalFormatting>
  <conditionalFormatting sqref="D5:D81">
    <cfRule type="expression" dxfId="48" priority="982">
      <formula>AND(SUM($E5:$AC5)&gt;0, D5&gt;MIN($E$85:$AC$85))</formula>
    </cfRule>
  </conditionalFormatting>
  <conditionalFormatting sqref="E99:AC99">
    <cfRule type="colorScale" priority="26">
      <colorScale>
        <cfvo type="min"/>
        <cfvo type="max"/>
        <color rgb="FFCCFFCC"/>
        <color theme="9" tint="0.79998168889431442"/>
      </colorScale>
    </cfRule>
  </conditionalFormatting>
  <conditionalFormatting sqref="E101:AC101">
    <cfRule type="colorScale" priority="25">
      <colorScale>
        <cfvo type="min"/>
        <cfvo type="max"/>
        <color rgb="FFCCFFCC"/>
        <color theme="9" tint="0.79998168889431442"/>
      </colorScale>
    </cfRule>
  </conditionalFormatting>
  <conditionalFormatting sqref="E102:AC102">
    <cfRule type="colorScale" priority="24">
      <colorScale>
        <cfvo type="min"/>
        <cfvo type="max"/>
        <color theme="9" tint="0.79998168889431442"/>
        <color rgb="FFCCFFCC"/>
      </colorScale>
    </cfRule>
  </conditionalFormatting>
  <conditionalFormatting sqref="E103:AC103">
    <cfRule type="colorScale" priority="23">
      <colorScale>
        <cfvo type="min"/>
        <cfvo type="max"/>
        <color rgb="FFCCFFCC"/>
        <color theme="9" tint="0.79998168889431442"/>
      </colorScale>
    </cfRule>
  </conditionalFormatting>
  <conditionalFormatting sqref="E104:AC104">
    <cfRule type="colorScale" priority="22">
      <colorScale>
        <cfvo type="min"/>
        <cfvo type="max"/>
        <color rgb="FFCCFFCC"/>
        <color theme="9" tint="0.79998168889431442"/>
      </colorScale>
    </cfRule>
  </conditionalFormatting>
  <conditionalFormatting sqref="E108:AC108">
    <cfRule type="colorScale" priority="21">
      <colorScale>
        <cfvo type="min"/>
        <cfvo type="max"/>
        <color theme="9" tint="0.79998168889431442"/>
        <color rgb="FFCCFFCC"/>
      </colorScale>
    </cfRule>
  </conditionalFormatting>
  <conditionalFormatting sqref="E109:AC109">
    <cfRule type="colorScale" priority="20">
      <colorScale>
        <cfvo type="min"/>
        <cfvo type="max"/>
        <color theme="9" tint="0.79998168889431442"/>
        <color rgb="FFCCFFCC"/>
      </colorScale>
    </cfRule>
  </conditionalFormatting>
  <conditionalFormatting sqref="E116:AC116">
    <cfRule type="colorScale" priority="19">
      <colorScale>
        <cfvo type="min"/>
        <cfvo type="max"/>
        <color theme="9" tint="0.79998168889431442"/>
        <color rgb="FFCCFFCC"/>
      </colorScale>
    </cfRule>
  </conditionalFormatting>
  <conditionalFormatting sqref="E117:AC117">
    <cfRule type="colorScale" priority="18">
      <colorScale>
        <cfvo type="min"/>
        <cfvo type="max"/>
        <color theme="9" tint="0.79998168889431442"/>
        <color rgb="FFCCFFCC"/>
      </colorScale>
    </cfRule>
  </conditionalFormatting>
  <conditionalFormatting sqref="E118:AC118">
    <cfRule type="colorScale" priority="17">
      <colorScale>
        <cfvo type="min"/>
        <cfvo type="max"/>
        <color theme="9" tint="0.79998168889431442"/>
        <color rgb="FFCCFFCC"/>
      </colorScale>
    </cfRule>
  </conditionalFormatting>
  <conditionalFormatting sqref="E110:AC110">
    <cfRule type="colorScale" priority="16">
      <colorScale>
        <cfvo type="min"/>
        <cfvo type="max"/>
        <color theme="9" tint="0.79998168889431442"/>
        <color rgb="FFCCFFCC"/>
      </colorScale>
    </cfRule>
  </conditionalFormatting>
  <conditionalFormatting sqref="E94:AC94">
    <cfRule type="colorScale" priority="15">
      <colorScale>
        <cfvo type="min"/>
        <cfvo type="max"/>
        <color theme="9" tint="0.79998168889431442"/>
        <color rgb="FFCCFFCC"/>
      </colorScale>
    </cfRule>
  </conditionalFormatting>
  <conditionalFormatting sqref="E95:AC95">
    <cfRule type="colorScale" priority="14">
      <colorScale>
        <cfvo type="min"/>
        <cfvo type="max"/>
        <color theme="9" tint="0.79998168889431442"/>
        <color rgb="FFCCFFCC"/>
      </colorScale>
    </cfRule>
  </conditionalFormatting>
  <conditionalFormatting sqref="E96:AC96">
    <cfRule type="colorScale" priority="13">
      <colorScale>
        <cfvo type="min"/>
        <cfvo type="max"/>
        <color theme="9" tint="0.79998168889431442"/>
        <color rgb="FFCCFFCC"/>
      </colorScale>
    </cfRule>
  </conditionalFormatting>
  <conditionalFormatting sqref="E97:AC97">
    <cfRule type="colorScale" priority="11">
      <colorScale>
        <cfvo type="min"/>
        <cfvo type="max"/>
        <color theme="9" tint="0.79998168889431442"/>
        <color rgb="FFCCFFCC"/>
      </colorScale>
    </cfRule>
  </conditionalFormatting>
  <conditionalFormatting sqref="E100:AC100">
    <cfRule type="colorScale" priority="9">
      <colorScale>
        <cfvo type="min"/>
        <cfvo type="max"/>
        <color rgb="FFCCFFCC"/>
        <color theme="9" tint="0.79998168889431442"/>
      </colorScale>
    </cfRule>
  </conditionalFormatting>
  <conditionalFormatting sqref="E112:AC112">
    <cfRule type="colorScale" priority="8">
      <colorScale>
        <cfvo type="min"/>
        <cfvo type="max"/>
        <color rgb="FFCCFFCC"/>
        <color theme="9" tint="0.79998168889431442"/>
      </colorScale>
    </cfRule>
  </conditionalFormatting>
  <conditionalFormatting sqref="E113:AC113">
    <cfRule type="colorScale" priority="5">
      <colorScale>
        <cfvo type="min"/>
        <cfvo type="max"/>
        <color rgb="FFCCFFCC"/>
        <color theme="9" tint="0.79998168889431442"/>
      </colorScale>
    </cfRule>
  </conditionalFormatting>
  <conditionalFormatting sqref="E114:AC114">
    <cfRule type="colorScale" priority="4">
      <colorScale>
        <cfvo type="min"/>
        <cfvo type="max"/>
        <color rgb="FFCCFFCC"/>
        <color theme="9" tint="0.79998168889431442"/>
      </colorScale>
    </cfRule>
  </conditionalFormatting>
  <conditionalFormatting sqref="E105:AC105">
    <cfRule type="colorScale" priority="2">
      <colorScale>
        <cfvo type="min"/>
        <cfvo type="max"/>
        <color theme="9" tint="0.79998168889431442"/>
        <color rgb="FFCCFFCC"/>
      </colorScale>
    </cfRule>
  </conditionalFormatting>
  <conditionalFormatting sqref="E106:AC106">
    <cfRule type="colorScale" priority="1">
      <colorScale>
        <cfvo type="min"/>
        <cfvo type="max"/>
        <color theme="9" tint="0.79998168889431442"/>
        <color rgb="FFCCFFCC"/>
      </colorScale>
    </cfRule>
  </conditionalFormatting>
  <dataValidations count="1">
    <dataValidation type="list" allowBlank="1" showErrorMessage="1" sqref="J122:L122">
      <formula1>$B$99:$B$106</formula1>
    </dataValidation>
  </dataValidations>
  <pageMargins left="0.74791666666666667" right="0.74791666666666667" top="0.98402777777777772" bottom="0.98402777777777772" header="0.51180555555555551" footer="0.51180555555555551"/>
  <pageSetup firstPageNumber="0" orientation="portrait" horizontalDpi="300" verticalDpi="300"/>
  <ignoredErrors>
    <ignoredError sqref="D5 E82:AC82 C180" emptyCellReference="1"/>
  </ignoredErrors>
  <drawing r:id="rId1"/>
  <legacyDrawing r:id="rId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2273"/>
  <sheetViews>
    <sheetView zoomScale="90" zoomScaleNormal="90" zoomScalePageLayoutView="90" workbookViewId="0">
      <pane xSplit="3" ySplit="4" topLeftCell="D26" activePane="bottomRight" state="frozen"/>
      <selection pane="topRight" activeCell="D1" sqref="D1"/>
      <selection pane="bottomLeft" activeCell="A5" sqref="A5"/>
      <selection pane="bottomRight"/>
    </sheetView>
  </sheetViews>
  <sheetFormatPr baseColWidth="10" defaultColWidth="8.83203125" defaultRowHeight="12" x14ac:dyDescent="0"/>
  <cols>
    <col min="1" max="1" width="31.83203125" customWidth="1"/>
    <col min="2" max="2" width="11.5" customWidth="1"/>
    <col min="3" max="3" width="6.5" customWidth="1"/>
    <col min="4" max="4" width="4.83203125" style="538" customWidth="1"/>
    <col min="5" max="6" width="12" customWidth="1"/>
    <col min="7" max="7" width="8.6640625" customWidth="1"/>
    <col min="8" max="8" width="4.83203125" style="538" customWidth="1"/>
    <col min="9" max="11" width="10.33203125" customWidth="1"/>
    <col min="12" max="12" width="4.83203125" style="538" customWidth="1"/>
    <col min="13" max="13" width="12.6640625" customWidth="1"/>
    <col min="15" max="23" width="2.1640625" customWidth="1"/>
    <col min="24" max="24" width="12.6640625" customWidth="1"/>
    <col min="26" max="26" width="4.83203125" style="538" customWidth="1"/>
    <col min="27" max="27" width="12.6640625" customWidth="1"/>
    <col min="29" max="29" width="8.5" customWidth="1"/>
    <col min="31" max="31" width="8.6640625" customWidth="1"/>
    <col min="32" max="32" width="2.1640625" customWidth="1"/>
    <col min="33" max="33" width="8.6640625" customWidth="1"/>
    <col min="34" max="38" width="2.1640625" customWidth="1"/>
    <col min="39" max="39" width="12.6640625" customWidth="1"/>
    <col min="41" max="41" width="8.5" customWidth="1"/>
    <col min="43" max="43" width="8.6640625" customWidth="1"/>
    <col min="44" max="44" width="2.1640625" customWidth="1"/>
    <col min="45" max="45" width="8.6640625" customWidth="1"/>
    <col min="46" max="46" width="4.83203125" style="538" customWidth="1"/>
    <col min="47" max="71" width="12.6640625" customWidth="1"/>
    <col min="72" max="72" width="4.83203125" style="538" customWidth="1"/>
  </cols>
  <sheetData>
    <row r="1" spans="1:72">
      <c r="A1" s="421" t="s">
        <v>937</v>
      </c>
      <c r="B1" s="421"/>
      <c r="C1" s="423"/>
      <c r="E1" s="180" t="s">
        <v>922</v>
      </c>
      <c r="F1" s="421"/>
      <c r="I1" s="592" t="s">
        <v>1014</v>
      </c>
      <c r="J1" s="583"/>
      <c r="K1" s="583"/>
      <c r="M1" s="180" t="s">
        <v>959</v>
      </c>
      <c r="N1" s="520"/>
      <c r="X1" s="537" t="s">
        <v>934</v>
      </c>
      <c r="Y1" s="520"/>
      <c r="AA1" s="180" t="s">
        <v>960</v>
      </c>
      <c r="AB1" s="421"/>
      <c r="AC1" s="421"/>
      <c r="AD1" s="421"/>
      <c r="AM1" s="180" t="s">
        <v>961</v>
      </c>
      <c r="AN1" s="421"/>
      <c r="AO1" s="421"/>
      <c r="AP1" s="421"/>
      <c r="AU1" s="180" t="s">
        <v>972</v>
      </c>
      <c r="AV1" s="180"/>
      <c r="AW1" s="180"/>
      <c r="AX1" s="180"/>
      <c r="AY1" s="180"/>
      <c r="AZ1" s="180"/>
      <c r="BA1" s="180"/>
      <c r="BB1" s="180"/>
      <c r="BC1" s="180"/>
      <c r="BD1" s="180"/>
      <c r="BE1" s="180"/>
      <c r="BF1" s="180"/>
      <c r="BG1" s="180"/>
      <c r="BH1" s="180"/>
      <c r="BI1" s="180"/>
      <c r="BJ1" s="180"/>
      <c r="BK1" s="180"/>
      <c r="BL1" s="180"/>
      <c r="BM1" s="180"/>
      <c r="BN1" s="180"/>
      <c r="BO1" s="180"/>
      <c r="BP1" s="180"/>
      <c r="BQ1" s="180"/>
      <c r="BR1" s="180"/>
      <c r="BS1" s="180"/>
    </row>
    <row r="2" spans="1:72">
      <c r="A2" s="180" t="s">
        <v>1010</v>
      </c>
      <c r="I2" s="586"/>
      <c r="J2" s="586"/>
      <c r="K2" s="586"/>
      <c r="M2" s="583"/>
      <c r="N2" s="583"/>
      <c r="O2" s="583"/>
      <c r="AA2" s="34">
        <f>AA2046</f>
        <v>4.4738558545259592E-2</v>
      </c>
      <c r="AC2" s="115"/>
      <c r="AO2" s="115"/>
    </row>
    <row r="3" spans="1:72">
      <c r="B3" s="28"/>
      <c r="I3" s="583" t="s">
        <v>1003</v>
      </c>
      <c r="J3" s="583" t="s">
        <v>1003</v>
      </c>
      <c r="K3" s="583" t="s">
        <v>1049</v>
      </c>
      <c r="X3" s="180"/>
    </row>
    <row r="4" spans="1:72" s="22" customFormat="1" ht="13" thickBot="1">
      <c r="C4" s="539" t="s">
        <v>346</v>
      </c>
      <c r="D4" s="538"/>
      <c r="E4" s="448" t="s">
        <v>980</v>
      </c>
      <c r="F4" s="448" t="s">
        <v>981</v>
      </c>
      <c r="G4" s="448" t="s">
        <v>204</v>
      </c>
      <c r="H4" s="538"/>
      <c r="I4" s="448" t="s">
        <v>1002</v>
      </c>
      <c r="J4" s="448" t="s">
        <v>985</v>
      </c>
      <c r="K4" s="448" t="s">
        <v>1011</v>
      </c>
      <c r="L4" s="538"/>
      <c r="M4" s="448" t="str">
        <f>Analyze_Portfolio!E4</f>
        <v>Your own</v>
      </c>
      <c r="N4" s="448" t="str">
        <f>Analyze_Portfolio!F4</f>
        <v>60/40</v>
      </c>
      <c r="X4" s="448" t="str">
        <f>Analyze_Portfolio!P4</f>
        <v>Your own</v>
      </c>
      <c r="Y4" s="448" t="str">
        <f>Analyze_Portfolio!Q4</f>
        <v>60/40</v>
      </c>
      <c r="Z4" s="538"/>
      <c r="AA4" s="448" t="str">
        <f>IF(Compare_Portfolios!E4="", "", Compare_Portfolios!E4)</f>
        <v>P1</v>
      </c>
      <c r="AB4" s="448" t="str">
        <f>IF(Compare_Portfolios!F4="", "", Compare_Portfolios!F4)</f>
        <v>P2</v>
      </c>
      <c r="AC4" s="448" t="str">
        <f>IF(Compare_Portfolios!G4="", "", Compare_Portfolios!G4)</f>
        <v>P3</v>
      </c>
      <c r="AD4" s="448" t="str">
        <f>IF(Compare_Portfolios!H4="", "", Compare_Portfolios!H4)</f>
        <v>P4</v>
      </c>
      <c r="AE4" s="448" t="str">
        <f>IF(Compare_Portfolios!I4="", "", Compare_Portfolios!I4)</f>
        <v>P5</v>
      </c>
      <c r="AG4" s="448" t="str">
        <f>IF(Compare_Portfolios!K4="", "", Compare_Portfolios!K4)</f>
        <v>Cash</v>
      </c>
      <c r="AM4" s="448" t="str">
        <f>IF(Compare_Portfolios!Q4="", "", Compare_Portfolios!Q4)</f>
        <v>P1</v>
      </c>
      <c r="AN4" s="448" t="str">
        <f>IF(Compare_Portfolios!R4="", "", Compare_Portfolios!R4)</f>
        <v>P2</v>
      </c>
      <c r="AO4" s="448" t="str">
        <f>IF(Compare_Portfolios!S4="", "", Compare_Portfolios!S4)</f>
        <v>P3</v>
      </c>
      <c r="AP4" s="448" t="str">
        <f>IF(Compare_Portfolios!T4="", "", Compare_Portfolios!T4)</f>
        <v>P4</v>
      </c>
      <c r="AQ4" s="448" t="str">
        <f>IF(Compare_Portfolios!U4="", "", Compare_Portfolios!U4)</f>
        <v>P5</v>
      </c>
      <c r="AS4" s="448" t="str">
        <f>IF(Compare_Portfolios!W4="", "", Compare_Portfolios!W4)</f>
        <v>60/40</v>
      </c>
      <c r="AT4" s="538"/>
      <c r="AU4" s="448" t="str">
        <f>IF(Lazy_Portfolios!E4="", "", Lazy_Portfolios!E4)</f>
        <v>P1</v>
      </c>
      <c r="AV4" s="448" t="str">
        <f>IF(Lazy_Portfolios!F4="", "", Lazy_Portfolios!F4)</f>
        <v>P2</v>
      </c>
      <c r="AW4" s="448" t="str">
        <f>IF(Lazy_Portfolios!G4="", "", Lazy_Portfolios!G4)</f>
        <v>P3</v>
      </c>
      <c r="AX4" s="448" t="str">
        <f>IF(Lazy_Portfolios!H4="", "", Lazy_Portfolios!H4)</f>
        <v>P4</v>
      </c>
      <c r="AY4" s="448" t="str">
        <f>IF(Lazy_Portfolios!I4="", "", Lazy_Portfolios!I4)</f>
        <v>P5</v>
      </c>
      <c r="AZ4" s="448" t="str">
        <f>IF(Lazy_Portfolios!J4="", "", Lazy_Portfolios!J4)</f>
        <v>P6</v>
      </c>
      <c r="BA4" s="448" t="str">
        <f>IF(Lazy_Portfolios!K4="", "", Lazy_Portfolios!K4)</f>
        <v>P7</v>
      </c>
      <c r="BB4" s="448" t="str">
        <f>IF(Lazy_Portfolios!L4="", "", Lazy_Portfolios!L4)</f>
        <v>P8</v>
      </c>
      <c r="BC4" s="448" t="str">
        <f>IF(Lazy_Portfolios!M4="", "", Lazy_Portfolios!M4)</f>
        <v>P9</v>
      </c>
      <c r="BD4" s="448" t="str">
        <f>IF(Lazy_Portfolios!N4="", "", Lazy_Portfolios!N4)</f>
        <v>P10</v>
      </c>
      <c r="BE4" s="448" t="str">
        <f>IF(Lazy_Portfolios!O4="", "", Lazy_Portfolios!O4)</f>
        <v>P11</v>
      </c>
      <c r="BF4" s="448" t="str">
        <f>IF(Lazy_Portfolios!P4="", "", Lazy_Portfolios!P4)</f>
        <v>P12</v>
      </c>
      <c r="BG4" s="448" t="str">
        <f>IF(Lazy_Portfolios!Q4="", "", Lazy_Portfolios!Q4)</f>
        <v>P13</v>
      </c>
      <c r="BH4" s="448" t="str">
        <f>IF(Lazy_Portfolios!R4="", "", Lazy_Portfolios!R4)</f>
        <v>P14</v>
      </c>
      <c r="BI4" s="448" t="str">
        <f>IF(Lazy_Portfolios!S4="", "", Lazy_Portfolios!S4)</f>
        <v>P15</v>
      </c>
      <c r="BJ4" s="448" t="str">
        <f>IF(Lazy_Portfolios!T4="", "", Lazy_Portfolios!T4)</f>
        <v>P16</v>
      </c>
      <c r="BK4" s="448" t="str">
        <f>IF(Lazy_Portfolios!U4="", "", Lazy_Portfolios!U4)</f>
        <v>P17</v>
      </c>
      <c r="BL4" s="448" t="str">
        <f>IF(Lazy_Portfolios!V4="", "", Lazy_Portfolios!V4)</f>
        <v>P18</v>
      </c>
      <c r="BM4" s="448" t="str">
        <f>IF(Lazy_Portfolios!W4="", "", Lazy_Portfolios!W4)</f>
        <v>P19</v>
      </c>
      <c r="BN4" s="448" t="str">
        <f>IF(Lazy_Portfolios!X4="", "", Lazy_Portfolios!X4)</f>
        <v>P20</v>
      </c>
      <c r="BO4" s="448" t="str">
        <f>IF(Lazy_Portfolios!Y4="", "", Lazy_Portfolios!Y4)</f>
        <v>P21</v>
      </c>
      <c r="BP4" s="448" t="str">
        <f>IF(Lazy_Portfolios!Z4="", "", Lazy_Portfolios!Z4)</f>
        <v>P22</v>
      </c>
      <c r="BQ4" s="448" t="str">
        <f>IF(Lazy_Portfolios!AA4="", "", Lazy_Portfolios!AA4)</f>
        <v>P23</v>
      </c>
      <c r="BR4" s="448" t="str">
        <f>IF(Lazy_Portfolios!AB4="", "", Lazy_Portfolios!AB4)</f>
        <v>P24</v>
      </c>
      <c r="BS4" s="448" t="str">
        <f>IF(Lazy_Portfolios!AC4="", "", Lazy_Portfolios!AC4)</f>
        <v>P25</v>
      </c>
      <c r="BT4" s="538"/>
    </row>
    <row r="5" spans="1:72">
      <c r="A5" s="438" t="str">
        <f>Data_TR_USD!$CC8</f>
        <v>Total US Market - TSM</v>
      </c>
      <c r="B5" s="439" t="str">
        <f>Data_TR_USD!$CB8</f>
        <v>VTSMX</v>
      </c>
      <c r="C5" s="155">
        <f t="array" ref="C5:C81">IF(TRANSPOSE(Data_TR_USD!B5:BZ5)="", "", TRANSPOSE(Data_TR_USD!B5:BZ5))</f>
        <v>1871</v>
      </c>
      <c r="E5" s="449">
        <v>1</v>
      </c>
      <c r="F5" s="449"/>
      <c r="G5" s="449"/>
      <c r="I5" s="38"/>
      <c r="J5" s="38"/>
      <c r="K5" s="38">
        <v>0.6</v>
      </c>
      <c r="M5" s="451">
        <f>IF(Analyze_Portfolio!E5="", "", Analyze_Portfolio!E5)</f>
        <v>0.5</v>
      </c>
      <c r="N5" s="451">
        <f>IF(Analyze_Portfolio!F5="", "", Analyze_Portfolio!F5)</f>
        <v>0.6</v>
      </c>
      <c r="X5" s="451" t="str">
        <f>IF(Analyze_Portfolio!P5="", "", Analyze_Portfolio!P5)</f>
        <v/>
      </c>
      <c r="Y5" s="451">
        <f>IF(Analyze_Portfolio!Q5="", "", Analyze_Portfolio!Q5)</f>
        <v>0.6</v>
      </c>
      <c r="AA5" s="451">
        <f>IF(Compare_Portfolios!E5="", "", Compare_Portfolios!E5)</f>
        <v>0.5</v>
      </c>
      <c r="AB5" s="451">
        <f>IF(Compare_Portfolios!F5="", "", Compare_Portfolios!F5)</f>
        <v>0.1</v>
      </c>
      <c r="AC5" s="451">
        <f>IF(Compare_Portfolios!G5="", "", Compare_Portfolios!G5)</f>
        <v>0.1</v>
      </c>
      <c r="AD5" s="451">
        <f>IF(Compare_Portfolios!H5="", "", Compare_Portfolios!H5)</f>
        <v>0.1</v>
      </c>
      <c r="AE5" s="451">
        <f>IF(Compare_Portfolios!I5="", "", Compare_Portfolios!I5)</f>
        <v>0.2</v>
      </c>
      <c r="AG5" s="451" t="str">
        <f>IF(Compare_Portfolios!K5="", "", Compare_Portfolios!K5)</f>
        <v/>
      </c>
      <c r="AM5" s="451">
        <f>IF(Compare_Portfolios!Q5="", "", Compare_Portfolios!Q5)</f>
        <v>0.5</v>
      </c>
      <c r="AN5" s="451">
        <f>IF(Compare_Portfolios!R5="", "", Compare_Portfolios!R5)</f>
        <v>0.25</v>
      </c>
      <c r="AO5" s="451">
        <f>IF(Compare_Portfolios!S5="", "", Compare_Portfolios!S5)</f>
        <v>0.15</v>
      </c>
      <c r="AP5" s="451">
        <f>IF(Compare_Portfolios!T5="", "", Compare_Portfolios!T5)</f>
        <v>7.4999999999999997E-2</v>
      </c>
      <c r="AQ5" s="451">
        <f>IF(Compare_Portfolios!U5="", "", Compare_Portfolios!U5)</f>
        <v>0.2</v>
      </c>
      <c r="AS5" s="451">
        <f>IF(Compare_Portfolios!W5="", "", Compare_Portfolios!W5)</f>
        <v>0.6</v>
      </c>
      <c r="AU5" s="451" t="str">
        <f>IF(Lazy_Portfolios!E5="", "", Lazy_Portfolios!E5)</f>
        <v/>
      </c>
      <c r="AV5" s="451" t="str">
        <f>IF(Lazy_Portfolios!F5="", "", Lazy_Portfolios!F5)</f>
        <v/>
      </c>
      <c r="AW5" s="451">
        <f>IF(Lazy_Portfolios!G5="", "", Lazy_Portfolios!G5)</f>
        <v>0.4</v>
      </c>
      <c r="AX5" s="451">
        <f>IF(Lazy_Portfolios!H5="", "", Lazy_Portfolios!H5)</f>
        <v>0.5</v>
      </c>
      <c r="AY5" s="451">
        <f>IF(Lazy_Portfolios!I5="", "", Lazy_Portfolios!I5)</f>
        <v>0.5</v>
      </c>
      <c r="AZ5" s="451">
        <f>IF(Lazy_Portfolios!J5="", "", Lazy_Portfolios!J5)</f>
        <v>0.48</v>
      </c>
      <c r="BA5" s="451" t="str">
        <f>IF(Lazy_Portfolios!K5="", "", Lazy_Portfolios!K5)</f>
        <v/>
      </c>
      <c r="BB5" s="451" t="str">
        <f>IF(Lazy_Portfolios!L5="", "", Lazy_Portfolios!L5)</f>
        <v/>
      </c>
      <c r="BC5" s="451">
        <f>IF(Lazy_Portfolios!M5="", "", Lazy_Portfolios!M5)</f>
        <v>0.2</v>
      </c>
      <c r="BD5" s="451">
        <f>IF(Lazy_Portfolios!N5="", "", Lazy_Portfolios!N5)</f>
        <v>0.7</v>
      </c>
      <c r="BE5" s="451">
        <f>IF(Lazy_Portfolios!O5="", "", Lazy_Portfolios!O5)</f>
        <v>0.05</v>
      </c>
      <c r="BF5" s="451" t="str">
        <f>IF(Lazy_Portfolios!P5="", "", Lazy_Portfolios!P5)</f>
        <v/>
      </c>
      <c r="BG5" s="451" t="str">
        <f>IF(Lazy_Portfolios!Q5="", "", Lazy_Portfolios!Q5)</f>
        <v/>
      </c>
      <c r="BH5" s="451">
        <f>IF(Lazy_Portfolios!R5="", "", Lazy_Portfolios!R5)</f>
        <v>0.3</v>
      </c>
      <c r="BI5" s="451">
        <f>IF(Lazy_Portfolios!S5="", "", Lazy_Portfolios!S5)</f>
        <v>0.6</v>
      </c>
      <c r="BJ5" s="451">
        <f>IF(Lazy_Portfolios!T5="", "", Lazy_Portfolios!T5)</f>
        <v>0.6</v>
      </c>
      <c r="BK5" s="451" t="str">
        <f>IF(Lazy_Portfolios!U5="", "", Lazy_Portfolios!U5)</f>
        <v/>
      </c>
      <c r="BL5" s="451">
        <f>IF(Lazy_Portfolios!V5="", "", Lazy_Portfolios!V5)</f>
        <v>0.5</v>
      </c>
      <c r="BM5" s="451">
        <f>IF(Lazy_Portfolios!W5="", "", Lazy_Portfolios!W5)</f>
        <v>0.34</v>
      </c>
      <c r="BN5" s="451">
        <f>IF(Lazy_Portfolios!X5="", "", Lazy_Portfolios!X5)</f>
        <v>0.25</v>
      </c>
      <c r="BO5" s="451">
        <f>IF(Lazy_Portfolios!Y5="", "", Lazy_Portfolios!Y5)</f>
        <v>0.2</v>
      </c>
      <c r="BP5" s="451">
        <f>IF(Lazy_Portfolios!Z5="", "", Lazy_Portfolios!Z5)</f>
        <v>0.16666666666666666</v>
      </c>
      <c r="BQ5" s="451">
        <f>IF(Lazy_Portfolios!AA5="", "", Lazy_Portfolios!AA5)</f>
        <v>0.25</v>
      </c>
      <c r="BR5" s="451" t="str">
        <f>IF(Lazy_Portfolios!AB5="", "", Lazy_Portfolios!AB5)</f>
        <v/>
      </c>
      <c r="BS5" s="451" t="str">
        <f>IF(Lazy_Portfolios!AC5="", "", Lazy_Portfolios!AC5)</f>
        <v/>
      </c>
    </row>
    <row r="6" spans="1:72">
      <c r="A6" s="440" t="str">
        <f>Data_TR_USD!$CC9</f>
        <v>Large Cap Value - LCV</v>
      </c>
      <c r="B6" s="60" t="str">
        <f>Data_TR_USD!$CB9</f>
        <v>VIVAX</v>
      </c>
      <c r="C6" s="155">
        <v>1927</v>
      </c>
      <c r="E6" s="450"/>
      <c r="F6" s="450"/>
      <c r="G6" s="450"/>
      <c r="I6" s="39"/>
      <c r="J6" s="39"/>
      <c r="K6" s="39"/>
      <c r="M6" s="450" t="str">
        <f>IF(Analyze_Portfolio!E6="", "", Analyze_Portfolio!E6)</f>
        <v/>
      </c>
      <c r="N6" s="450" t="str">
        <f>IF(Analyze_Portfolio!F6="", "", Analyze_Portfolio!F6)</f>
        <v/>
      </c>
      <c r="X6" s="450" t="str">
        <f>IF(Analyze_Portfolio!P6="", "", Analyze_Portfolio!P6)</f>
        <v/>
      </c>
      <c r="Y6" s="450" t="str">
        <f>IF(Analyze_Portfolio!Q6="", "", Analyze_Portfolio!Q6)</f>
        <v/>
      </c>
      <c r="AA6" s="450" t="str">
        <f>IF(Compare_Portfolios!E6="", "", Compare_Portfolios!E6)</f>
        <v/>
      </c>
      <c r="AB6" s="450">
        <f>IF(Compare_Portfolios!F6="", "", Compare_Portfolios!F6)</f>
        <v>0.15</v>
      </c>
      <c r="AC6" s="450" t="str">
        <f>IF(Compare_Portfolios!G6="", "", Compare_Portfolios!G6)</f>
        <v/>
      </c>
      <c r="AD6" s="450">
        <f>IF(Compare_Portfolios!H6="", "", Compare_Portfolios!H6)</f>
        <v>0.1</v>
      </c>
      <c r="AE6" s="450" t="str">
        <f>IF(Compare_Portfolios!I6="", "", Compare_Portfolios!I6)</f>
        <v/>
      </c>
      <c r="AG6" s="450" t="str">
        <f>IF(Compare_Portfolios!K6="", "", Compare_Portfolios!K6)</f>
        <v/>
      </c>
      <c r="AM6" s="450" t="str">
        <f>IF(Compare_Portfolios!Q6="", "", Compare_Portfolios!Q6)</f>
        <v/>
      </c>
      <c r="AN6" s="450" t="str">
        <f>IF(Compare_Portfolios!R6="", "", Compare_Portfolios!R6)</f>
        <v/>
      </c>
      <c r="AO6" s="450">
        <f>IF(Compare_Portfolios!S6="", "", Compare_Portfolios!S6)</f>
        <v>0.15</v>
      </c>
      <c r="AP6" s="450">
        <f>IF(Compare_Portfolios!T6="", "", Compare_Portfolios!T6)</f>
        <v>7.4999999999999997E-2</v>
      </c>
      <c r="AQ6" s="450" t="str">
        <f>IF(Compare_Portfolios!U6="", "", Compare_Portfolios!U6)</f>
        <v/>
      </c>
      <c r="AS6" s="450" t="str">
        <f>IF(Compare_Portfolios!W6="", "", Compare_Portfolios!W6)</f>
        <v/>
      </c>
      <c r="AU6" s="450" t="str">
        <f>IF(Lazy_Portfolios!E6="", "", Lazy_Portfolios!E6)</f>
        <v/>
      </c>
      <c r="AV6" s="450" t="str">
        <f>IF(Lazy_Portfolios!F6="", "", Lazy_Portfolios!F6)</f>
        <v/>
      </c>
      <c r="AW6" s="450" t="str">
        <f>IF(Lazy_Portfolios!G6="", "", Lazy_Portfolios!G6)</f>
        <v/>
      </c>
      <c r="AX6" s="450" t="str">
        <f>IF(Lazy_Portfolios!H6="", "", Lazy_Portfolios!H6)</f>
        <v/>
      </c>
      <c r="AY6" s="450" t="str">
        <f>IF(Lazy_Portfolios!I6="", "", Lazy_Portfolios!I6)</f>
        <v/>
      </c>
      <c r="AZ6" s="450" t="str">
        <f>IF(Lazy_Portfolios!J6="", "", Lazy_Portfolios!J6)</f>
        <v/>
      </c>
      <c r="BA6" s="450">
        <f>IF(Lazy_Portfolios!K6="", "", Lazy_Portfolios!K6)</f>
        <v>0.1</v>
      </c>
      <c r="BB6" s="450" t="str">
        <f>IF(Lazy_Portfolios!L6="", "", Lazy_Portfolios!L6)</f>
        <v/>
      </c>
      <c r="BC6" s="450" t="str">
        <f>IF(Lazy_Portfolios!M6="", "", Lazy_Portfolios!M6)</f>
        <v/>
      </c>
      <c r="BD6" s="450" t="str">
        <f>IF(Lazy_Portfolios!N6="", "", Lazy_Portfolios!N6)</f>
        <v/>
      </c>
      <c r="BE6" s="450" t="str">
        <f>IF(Lazy_Portfolios!O6="", "", Lazy_Portfolios!O6)</f>
        <v/>
      </c>
      <c r="BF6" s="450">
        <f>IF(Lazy_Portfolios!P6="", "", Lazy_Portfolios!P6)</f>
        <v>0.1</v>
      </c>
      <c r="BG6" s="450">
        <f>IF(Lazy_Portfolios!Q6="", "", Lazy_Portfolios!Q6)</f>
        <v>0.06</v>
      </c>
      <c r="BH6" s="450" t="str">
        <f>IF(Lazy_Portfolios!R6="", "", Lazy_Portfolios!R6)</f>
        <v/>
      </c>
      <c r="BI6" s="450" t="str">
        <f>IF(Lazy_Portfolios!S6="", "", Lazy_Portfolios!S6)</f>
        <v/>
      </c>
      <c r="BJ6" s="450" t="str">
        <f>IF(Lazy_Portfolios!T6="", "", Lazy_Portfolios!T6)</f>
        <v/>
      </c>
      <c r="BK6" s="450">
        <f>IF(Lazy_Portfolios!U6="", "", Lazy_Portfolios!U6)</f>
        <v>9.2499999999999999E-2</v>
      </c>
      <c r="BL6" s="450" t="str">
        <f>IF(Lazy_Portfolios!V6="", "", Lazy_Portfolios!V6)</f>
        <v/>
      </c>
      <c r="BM6" s="450" t="str">
        <f>IF(Lazy_Portfolios!W6="", "", Lazy_Portfolios!W6)</f>
        <v/>
      </c>
      <c r="BN6" s="450" t="str">
        <f>IF(Lazy_Portfolios!X6="", "", Lazy_Portfolios!X6)</f>
        <v/>
      </c>
      <c r="BO6" s="450" t="str">
        <f>IF(Lazy_Portfolios!Y6="", "", Lazy_Portfolios!Y6)</f>
        <v/>
      </c>
      <c r="BP6" s="450" t="str">
        <f>IF(Lazy_Portfolios!Z6="", "", Lazy_Portfolios!Z6)</f>
        <v/>
      </c>
      <c r="BQ6" s="450" t="str">
        <f>IF(Lazy_Portfolios!AA6="", "", Lazy_Portfolios!AA6)</f>
        <v/>
      </c>
      <c r="BR6" s="450">
        <f>IF(Lazy_Portfolios!AB6="", "", Lazy_Portfolios!AB6)</f>
        <v>0.15</v>
      </c>
      <c r="BS6" s="450" t="str">
        <f>IF(Lazy_Portfolios!AC6="", "", Lazy_Portfolios!AC6)</f>
        <v/>
      </c>
    </row>
    <row r="7" spans="1:72">
      <c r="A7" s="440" t="str">
        <f>Data_TR_USD!$CC10</f>
        <v>Large Cap Blend - LCB (S&amp;P 500)</v>
      </c>
      <c r="B7" s="60" t="str">
        <f>Data_TR_USD!$CB10</f>
        <v>VFINX</v>
      </c>
      <c r="C7" s="155">
        <v>1871</v>
      </c>
      <c r="E7" s="450"/>
      <c r="F7" s="450"/>
      <c r="G7" s="450"/>
      <c r="I7" s="39"/>
      <c r="J7" s="39"/>
      <c r="K7" s="39"/>
      <c r="M7" s="450" t="str">
        <f>IF(Analyze_Portfolio!E7="", "", Analyze_Portfolio!E7)</f>
        <v/>
      </c>
      <c r="N7" s="450" t="str">
        <f>IF(Analyze_Portfolio!F7="", "", Analyze_Portfolio!F7)</f>
        <v/>
      </c>
      <c r="X7" s="450">
        <f>IF(Analyze_Portfolio!P7="", "", Analyze_Portfolio!P7)</f>
        <v>0.25</v>
      </c>
      <c r="Y7" s="450" t="str">
        <f>IF(Analyze_Portfolio!Q7="", "", Analyze_Portfolio!Q7)</f>
        <v/>
      </c>
      <c r="AA7" s="450" t="str">
        <f>IF(Compare_Portfolios!E7="", "", Compare_Portfolios!E7)</f>
        <v/>
      </c>
      <c r="AB7" s="450" t="str">
        <f>IF(Compare_Portfolios!F7="", "", Compare_Portfolios!F7)</f>
        <v/>
      </c>
      <c r="AC7" s="450" t="str">
        <f>IF(Compare_Portfolios!G7="", "", Compare_Portfolios!G7)</f>
        <v/>
      </c>
      <c r="AD7" s="450" t="str">
        <f>IF(Compare_Portfolios!H7="", "", Compare_Portfolios!H7)</f>
        <v/>
      </c>
      <c r="AE7" s="450" t="str">
        <f>IF(Compare_Portfolios!I7="", "", Compare_Portfolios!I7)</f>
        <v/>
      </c>
      <c r="AG7" s="450" t="str">
        <f>IF(Compare_Portfolios!K7="", "", Compare_Portfolios!K7)</f>
        <v/>
      </c>
      <c r="AM7" s="450" t="str">
        <f>IF(Compare_Portfolios!Q7="", "", Compare_Portfolios!Q7)</f>
        <v/>
      </c>
      <c r="AN7" s="450" t="str">
        <f>IF(Compare_Portfolios!R7="", "", Compare_Portfolios!R7)</f>
        <v/>
      </c>
      <c r="AO7" s="450" t="str">
        <f>IF(Compare_Portfolios!S7="", "", Compare_Portfolios!S7)</f>
        <v/>
      </c>
      <c r="AP7" s="450" t="str">
        <f>IF(Compare_Portfolios!T7="", "", Compare_Portfolios!T7)</f>
        <v/>
      </c>
      <c r="AQ7" s="450" t="str">
        <f>IF(Compare_Portfolios!U7="", "", Compare_Portfolios!U7)</f>
        <v/>
      </c>
      <c r="AS7" s="450" t="str">
        <f>IF(Compare_Portfolios!W7="", "", Compare_Portfolios!W7)</f>
        <v/>
      </c>
      <c r="AU7" s="450" t="str">
        <f>IF(Lazy_Portfolios!E7="", "", Lazy_Portfolios!E7)</f>
        <v/>
      </c>
      <c r="AV7" s="450" t="str">
        <f>IF(Lazy_Portfolios!F7="", "", Lazy_Portfolios!F7)</f>
        <v/>
      </c>
      <c r="AW7" s="450" t="str">
        <f>IF(Lazy_Portfolios!G7="", "", Lazy_Portfolios!G7)</f>
        <v/>
      </c>
      <c r="AX7" s="450" t="str">
        <f>IF(Lazy_Portfolios!H7="", "", Lazy_Portfolios!H7)</f>
        <v/>
      </c>
      <c r="AY7" s="450" t="str">
        <f>IF(Lazy_Portfolios!I7="", "", Lazy_Portfolios!I7)</f>
        <v/>
      </c>
      <c r="AZ7" s="450" t="str">
        <f>IF(Lazy_Portfolios!J7="", "", Lazy_Portfolios!J7)</f>
        <v/>
      </c>
      <c r="BA7" s="450">
        <f>IF(Lazy_Portfolios!K7="", "", Lazy_Portfolios!K7)</f>
        <v>0.15</v>
      </c>
      <c r="BB7" s="450">
        <f>IF(Lazy_Portfolios!L7="", "", Lazy_Portfolios!L7)</f>
        <v>0.25</v>
      </c>
      <c r="BC7" s="450" t="str">
        <f>IF(Lazy_Portfolios!M7="", "", Lazy_Portfolios!M7)</f>
        <v/>
      </c>
      <c r="BD7" s="450" t="str">
        <f>IF(Lazy_Portfolios!N7="", "", Lazy_Portfolios!N7)</f>
        <v/>
      </c>
      <c r="BE7" s="450">
        <f>IF(Lazy_Portfolios!O7="", "", Lazy_Portfolios!O7)</f>
        <v>0.15</v>
      </c>
      <c r="BF7" s="450">
        <f>IF(Lazy_Portfolios!P7="", "", Lazy_Portfolios!P7)</f>
        <v>0.1</v>
      </c>
      <c r="BG7" s="450">
        <f>IF(Lazy_Portfolios!Q7="", "", Lazy_Portfolios!Q7)</f>
        <v>0.06</v>
      </c>
      <c r="BH7" s="450" t="str">
        <f>IF(Lazy_Portfolios!R7="", "", Lazy_Portfolios!R7)</f>
        <v/>
      </c>
      <c r="BI7" s="450" t="str">
        <f>IF(Lazy_Portfolios!S7="", "", Lazy_Portfolios!S7)</f>
        <v/>
      </c>
      <c r="BJ7" s="450" t="str">
        <f>IF(Lazy_Portfolios!T7="", "", Lazy_Portfolios!T7)</f>
        <v/>
      </c>
      <c r="BK7" s="450">
        <f>IF(Lazy_Portfolios!U7="", "", Lazy_Portfolios!U7)</f>
        <v>6.25E-2</v>
      </c>
      <c r="BL7" s="450" t="str">
        <f>IF(Lazy_Portfolios!V7="", "", Lazy_Portfolios!V7)</f>
        <v/>
      </c>
      <c r="BM7" s="450" t="str">
        <f>IF(Lazy_Portfolios!W7="", "", Lazy_Portfolios!W7)</f>
        <v/>
      </c>
      <c r="BN7" s="450" t="str">
        <f>IF(Lazy_Portfolios!X7="", "", Lazy_Portfolios!X7)</f>
        <v/>
      </c>
      <c r="BO7" s="450" t="str">
        <f>IF(Lazy_Portfolios!Y7="", "", Lazy_Portfolios!Y7)</f>
        <v/>
      </c>
      <c r="BP7" s="450" t="str">
        <f>IF(Lazy_Portfolios!Z7="", "", Lazy_Portfolios!Z7)</f>
        <v/>
      </c>
      <c r="BQ7" s="450" t="str">
        <f>IF(Lazy_Portfolios!AA7="", "", Lazy_Portfolios!AA7)</f>
        <v/>
      </c>
      <c r="BR7" s="450" t="str">
        <f>IF(Lazy_Portfolios!AB7="", "", Lazy_Portfolios!AB7)</f>
        <v/>
      </c>
      <c r="BS7" s="450" t="str">
        <f>IF(Lazy_Portfolios!AC7="", "", Lazy_Portfolios!AC7)</f>
        <v/>
      </c>
    </row>
    <row r="8" spans="1:72">
      <c r="A8" s="440" t="str">
        <f>Data_TR_USD!$CC11</f>
        <v>Large Cap Growth - LCG</v>
      </c>
      <c r="B8" s="60" t="str">
        <f>Data_TR_USD!$CB11</f>
        <v>VIGRX</v>
      </c>
      <c r="C8" s="155">
        <v>1927</v>
      </c>
      <c r="E8" s="450"/>
      <c r="F8" s="450"/>
      <c r="G8" s="450"/>
      <c r="I8" s="39"/>
      <c r="J8" s="39"/>
      <c r="K8" s="39"/>
      <c r="M8" s="450" t="str">
        <f>IF(Analyze_Portfolio!E8="", "", Analyze_Portfolio!E8)</f>
        <v/>
      </c>
      <c r="N8" s="450" t="str">
        <f>IF(Analyze_Portfolio!F8="", "", Analyze_Portfolio!F8)</f>
        <v/>
      </c>
      <c r="X8" s="450" t="str">
        <f>IF(Analyze_Portfolio!P8="", "", Analyze_Portfolio!P8)</f>
        <v/>
      </c>
      <c r="Y8" s="450" t="str">
        <f>IF(Analyze_Portfolio!Q8="", "", Analyze_Portfolio!Q8)</f>
        <v/>
      </c>
      <c r="AA8" s="450" t="str">
        <f>IF(Compare_Portfolios!E8="", "", Compare_Portfolios!E8)</f>
        <v/>
      </c>
      <c r="AB8" s="450" t="str">
        <f>IF(Compare_Portfolios!F8="", "", Compare_Portfolios!F8)</f>
        <v/>
      </c>
      <c r="AC8" s="450" t="str">
        <f>IF(Compare_Portfolios!G8="", "", Compare_Portfolios!G8)</f>
        <v/>
      </c>
      <c r="AD8" s="450" t="str">
        <f>IF(Compare_Portfolios!H8="", "", Compare_Portfolios!H8)</f>
        <v/>
      </c>
      <c r="AE8" s="450" t="str">
        <f>IF(Compare_Portfolios!I8="", "", Compare_Portfolios!I8)</f>
        <v/>
      </c>
      <c r="AG8" s="450" t="str">
        <f>IF(Compare_Portfolios!K8="", "", Compare_Portfolios!K8)</f>
        <v/>
      </c>
      <c r="AM8" s="450" t="str">
        <f>IF(Compare_Portfolios!Q8="", "", Compare_Portfolios!Q8)</f>
        <v/>
      </c>
      <c r="AN8" s="450" t="str">
        <f>IF(Compare_Portfolios!R8="", "", Compare_Portfolios!R8)</f>
        <v/>
      </c>
      <c r="AO8" s="450" t="str">
        <f>IF(Compare_Portfolios!S8="", "", Compare_Portfolios!S8)</f>
        <v/>
      </c>
      <c r="AP8" s="450" t="str">
        <f>IF(Compare_Portfolios!T8="", "", Compare_Portfolios!T8)</f>
        <v/>
      </c>
      <c r="AQ8" s="450" t="str">
        <f>IF(Compare_Portfolios!U8="", "", Compare_Portfolios!U8)</f>
        <v/>
      </c>
      <c r="AS8" s="450" t="str">
        <f>IF(Compare_Portfolios!W8="", "", Compare_Portfolios!W8)</f>
        <v/>
      </c>
      <c r="AU8" s="450" t="str">
        <f>IF(Lazy_Portfolios!E8="", "", Lazy_Portfolios!E8)</f>
        <v/>
      </c>
      <c r="AV8" s="450" t="str">
        <f>IF(Lazy_Portfolios!F8="", "", Lazy_Portfolios!F8)</f>
        <v/>
      </c>
      <c r="AW8" s="450" t="str">
        <f>IF(Lazy_Portfolios!G8="", "", Lazy_Portfolios!G8)</f>
        <v/>
      </c>
      <c r="AX8" s="450" t="str">
        <f>IF(Lazy_Portfolios!H8="", "", Lazy_Portfolios!H8)</f>
        <v/>
      </c>
      <c r="AY8" s="450" t="str">
        <f>IF(Lazy_Portfolios!I8="", "", Lazy_Portfolios!I8)</f>
        <v/>
      </c>
      <c r="AZ8" s="450" t="str">
        <f>IF(Lazy_Portfolios!J8="", "", Lazy_Portfolios!J8)</f>
        <v/>
      </c>
      <c r="BA8" s="450" t="str">
        <f>IF(Lazy_Portfolios!K8="", "", Lazy_Portfolios!K8)</f>
        <v/>
      </c>
      <c r="BB8" s="450" t="str">
        <f>IF(Lazy_Portfolios!L8="", "", Lazy_Portfolios!L8)</f>
        <v/>
      </c>
      <c r="BC8" s="450" t="str">
        <f>IF(Lazy_Portfolios!M8="", "", Lazy_Portfolios!M8)</f>
        <v/>
      </c>
      <c r="BD8" s="450" t="str">
        <f>IF(Lazy_Portfolios!N8="", "", Lazy_Portfolios!N8)</f>
        <v/>
      </c>
      <c r="BE8" s="450" t="str">
        <f>IF(Lazy_Portfolios!O8="", "", Lazy_Portfolios!O8)</f>
        <v/>
      </c>
      <c r="BF8" s="450" t="str">
        <f>IF(Lazy_Portfolios!P8="", "", Lazy_Portfolios!P8)</f>
        <v/>
      </c>
      <c r="BG8" s="450" t="str">
        <f>IF(Lazy_Portfolios!Q8="", "", Lazy_Portfolios!Q8)</f>
        <v/>
      </c>
      <c r="BH8" s="450" t="str">
        <f>IF(Lazy_Portfolios!R8="", "", Lazy_Portfolios!R8)</f>
        <v/>
      </c>
      <c r="BI8" s="450" t="str">
        <f>IF(Lazy_Portfolios!S8="", "", Lazy_Portfolios!S8)</f>
        <v/>
      </c>
      <c r="BJ8" s="450" t="str">
        <f>IF(Lazy_Portfolios!T8="", "", Lazy_Portfolios!T8)</f>
        <v/>
      </c>
      <c r="BK8" s="450" t="str">
        <f>IF(Lazy_Portfolios!U8="", "", Lazy_Portfolios!U8)</f>
        <v/>
      </c>
      <c r="BL8" s="450" t="str">
        <f>IF(Lazy_Portfolios!V8="", "", Lazy_Portfolios!V8)</f>
        <v/>
      </c>
      <c r="BM8" s="450" t="str">
        <f>IF(Lazy_Portfolios!W8="", "", Lazy_Portfolios!W8)</f>
        <v/>
      </c>
      <c r="BN8" s="450" t="str">
        <f>IF(Lazy_Portfolios!X8="", "", Lazy_Portfolios!X8)</f>
        <v/>
      </c>
      <c r="BO8" s="450" t="str">
        <f>IF(Lazy_Portfolios!Y8="", "", Lazy_Portfolios!Y8)</f>
        <v/>
      </c>
      <c r="BP8" s="450" t="str">
        <f>IF(Lazy_Portfolios!Z8="", "", Lazy_Portfolios!Z8)</f>
        <v/>
      </c>
      <c r="BQ8" s="450" t="str">
        <f>IF(Lazy_Portfolios!AA8="", "", Lazy_Portfolios!AA8)</f>
        <v/>
      </c>
      <c r="BR8" s="450" t="str">
        <f>IF(Lazy_Portfolios!AB8="", "", Lazy_Portfolios!AB8)</f>
        <v/>
      </c>
      <c r="BS8" s="450" t="str">
        <f>IF(Lazy_Portfolios!AC8="", "", Lazy_Portfolios!AC8)</f>
        <v/>
      </c>
    </row>
    <row r="9" spans="1:72">
      <c r="A9" s="440" t="str">
        <f>Data_TR_USD!$CC12</f>
        <v>Mid-Cap Value - MCV</v>
      </c>
      <c r="B9" s="60" t="str">
        <f>Data_TR_USD!$CB12</f>
        <v>VMVIX</v>
      </c>
      <c r="C9" s="155">
        <v>1927</v>
      </c>
      <c r="E9" s="450"/>
      <c r="F9" s="450"/>
      <c r="G9" s="450"/>
      <c r="I9" s="39"/>
      <c r="J9" s="39"/>
      <c r="K9" s="39"/>
      <c r="M9" s="450" t="str">
        <f>IF(Analyze_Portfolio!E9="", "", Analyze_Portfolio!E9)</f>
        <v/>
      </c>
      <c r="N9" s="450" t="str">
        <f>IF(Analyze_Portfolio!F9="", "", Analyze_Portfolio!F9)</f>
        <v/>
      </c>
      <c r="X9" s="450" t="str">
        <f>IF(Analyze_Portfolio!P9="", "", Analyze_Portfolio!P9)</f>
        <v/>
      </c>
      <c r="Y9" s="450" t="str">
        <f>IF(Analyze_Portfolio!Q9="", "", Analyze_Portfolio!Q9)</f>
        <v/>
      </c>
      <c r="AA9" s="450" t="str">
        <f>IF(Compare_Portfolios!E9="", "", Compare_Portfolios!E9)</f>
        <v/>
      </c>
      <c r="AB9" s="450" t="str">
        <f>IF(Compare_Portfolios!F9="", "", Compare_Portfolios!F9)</f>
        <v/>
      </c>
      <c r="AC9" s="450" t="str">
        <f>IF(Compare_Portfolios!G9="", "", Compare_Portfolios!G9)</f>
        <v/>
      </c>
      <c r="AD9" s="450" t="str">
        <f>IF(Compare_Portfolios!H9="", "", Compare_Portfolios!H9)</f>
        <v/>
      </c>
      <c r="AE9" s="450" t="str">
        <f>IF(Compare_Portfolios!I9="", "", Compare_Portfolios!I9)</f>
        <v/>
      </c>
      <c r="AG9" s="450" t="str">
        <f>IF(Compare_Portfolios!K9="", "", Compare_Portfolios!K9)</f>
        <v/>
      </c>
      <c r="AM9" s="450" t="str">
        <f>IF(Compare_Portfolios!Q9="", "", Compare_Portfolios!Q9)</f>
        <v/>
      </c>
      <c r="AN9" s="450" t="str">
        <f>IF(Compare_Portfolios!R9="", "", Compare_Portfolios!R9)</f>
        <v/>
      </c>
      <c r="AO9" s="450" t="str">
        <f>IF(Compare_Portfolios!S9="", "", Compare_Portfolios!S9)</f>
        <v/>
      </c>
      <c r="AP9" s="450" t="str">
        <f>IF(Compare_Portfolios!T9="", "", Compare_Portfolios!T9)</f>
        <v/>
      </c>
      <c r="AQ9" s="450" t="str">
        <f>IF(Compare_Portfolios!U9="", "", Compare_Portfolios!U9)</f>
        <v/>
      </c>
      <c r="AS9" s="450" t="str">
        <f>IF(Compare_Portfolios!W9="", "", Compare_Portfolios!W9)</f>
        <v/>
      </c>
      <c r="AU9" s="450" t="str">
        <f>IF(Lazy_Portfolios!E9="", "", Lazy_Portfolios!E9)</f>
        <v/>
      </c>
      <c r="AV9" s="450" t="str">
        <f>IF(Lazy_Portfolios!F9="", "", Lazy_Portfolios!F9)</f>
        <v/>
      </c>
      <c r="AW9" s="450" t="str">
        <f>IF(Lazy_Portfolios!G9="", "", Lazy_Portfolios!G9)</f>
        <v/>
      </c>
      <c r="AX9" s="450" t="str">
        <f>IF(Lazy_Portfolios!H9="", "", Lazy_Portfolios!H9)</f>
        <v/>
      </c>
      <c r="AY9" s="450" t="str">
        <f>IF(Lazy_Portfolios!I9="", "", Lazy_Portfolios!I9)</f>
        <v/>
      </c>
      <c r="AZ9" s="450" t="str">
        <f>IF(Lazy_Portfolios!J9="", "", Lazy_Portfolios!J9)</f>
        <v/>
      </c>
      <c r="BA9" s="450" t="str">
        <f>IF(Lazy_Portfolios!K9="", "", Lazy_Portfolios!K9)</f>
        <v/>
      </c>
      <c r="BB9" s="450" t="str">
        <f>IF(Lazy_Portfolios!L9="", "", Lazy_Portfolios!L9)</f>
        <v/>
      </c>
      <c r="BC9" s="450">
        <f>IF(Lazy_Portfolios!M9="", "", Lazy_Portfolios!M9)</f>
        <v>0.1</v>
      </c>
      <c r="BD9" s="450" t="str">
        <f>IF(Lazy_Portfolios!N9="", "", Lazy_Portfolios!N9)</f>
        <v/>
      </c>
      <c r="BE9" s="450" t="str">
        <f>IF(Lazy_Portfolios!O9="", "", Lazy_Portfolios!O9)</f>
        <v/>
      </c>
      <c r="BF9" s="450" t="str">
        <f>IF(Lazy_Portfolios!P9="", "", Lazy_Portfolios!P9)</f>
        <v/>
      </c>
      <c r="BG9" s="450" t="str">
        <f>IF(Lazy_Portfolios!Q9="", "", Lazy_Portfolios!Q9)</f>
        <v/>
      </c>
      <c r="BH9" s="450" t="str">
        <f>IF(Lazy_Portfolios!R9="", "", Lazy_Portfolios!R9)</f>
        <v/>
      </c>
      <c r="BI9" s="450" t="str">
        <f>IF(Lazy_Portfolios!S9="", "", Lazy_Portfolios!S9)</f>
        <v/>
      </c>
      <c r="BJ9" s="450" t="str">
        <f>IF(Lazy_Portfolios!T9="", "", Lazy_Portfolios!T9)</f>
        <v/>
      </c>
      <c r="BK9" s="450" t="str">
        <f>IF(Lazy_Portfolios!U9="", "", Lazy_Portfolios!U9)</f>
        <v/>
      </c>
      <c r="BL9" s="450" t="str">
        <f>IF(Lazy_Portfolios!V9="", "", Lazy_Portfolios!V9)</f>
        <v/>
      </c>
      <c r="BM9" s="450" t="str">
        <f>IF(Lazy_Portfolios!W9="", "", Lazy_Portfolios!W9)</f>
        <v/>
      </c>
      <c r="BN9" s="450" t="str">
        <f>IF(Lazy_Portfolios!X9="", "", Lazy_Portfolios!X9)</f>
        <v/>
      </c>
      <c r="BO9" s="450" t="str">
        <f>IF(Lazy_Portfolios!Y9="", "", Lazy_Portfolios!Y9)</f>
        <v/>
      </c>
      <c r="BP9" s="450" t="str">
        <f>IF(Lazy_Portfolios!Z9="", "", Lazy_Portfolios!Z9)</f>
        <v/>
      </c>
      <c r="BQ9" s="450" t="str">
        <f>IF(Lazy_Portfolios!AA9="", "", Lazy_Portfolios!AA9)</f>
        <v/>
      </c>
      <c r="BR9" s="450" t="str">
        <f>IF(Lazy_Portfolios!AB9="", "", Lazy_Portfolios!AB9)</f>
        <v/>
      </c>
      <c r="BS9" s="450" t="str">
        <f>IF(Lazy_Portfolios!AC9="", "", Lazy_Portfolios!AC9)</f>
        <v/>
      </c>
    </row>
    <row r="10" spans="1:72">
      <c r="A10" s="440" t="str">
        <f>Data_TR_USD!$CC13</f>
        <v>Mid-Cap Blend - MCB</v>
      </c>
      <c r="B10" s="60" t="str">
        <f>Data_TR_USD!$CB13</f>
        <v>VIMSX</v>
      </c>
      <c r="C10" s="155">
        <v>1927</v>
      </c>
      <c r="E10" s="450"/>
      <c r="F10" s="450"/>
      <c r="G10" s="450"/>
      <c r="I10" s="39"/>
      <c r="J10" s="39"/>
      <c r="K10" s="39"/>
      <c r="M10" s="450" t="str">
        <f>IF(Analyze_Portfolio!E10="", "", Analyze_Portfolio!E10)</f>
        <v/>
      </c>
      <c r="N10" s="450" t="str">
        <f>IF(Analyze_Portfolio!F10="", "", Analyze_Portfolio!F10)</f>
        <v/>
      </c>
      <c r="X10" s="450" t="str">
        <f>IF(Analyze_Portfolio!P10="", "", Analyze_Portfolio!P10)</f>
        <v/>
      </c>
      <c r="Y10" s="450" t="str">
        <f>IF(Analyze_Portfolio!Q10="", "", Analyze_Portfolio!Q10)</f>
        <v/>
      </c>
      <c r="AA10" s="450" t="str">
        <f>IF(Compare_Portfolios!E10="", "", Compare_Portfolios!E10)</f>
        <v/>
      </c>
      <c r="AB10" s="450">
        <f>IF(Compare_Portfolios!F10="", "", Compare_Portfolios!F10)</f>
        <v>0.1</v>
      </c>
      <c r="AC10" s="450">
        <f>IF(Compare_Portfolios!G10="", "", Compare_Portfolios!G10)</f>
        <v>0.1</v>
      </c>
      <c r="AD10" s="450" t="str">
        <f>IF(Compare_Portfolios!H10="", "", Compare_Portfolios!H10)</f>
        <v/>
      </c>
      <c r="AE10" s="450" t="str">
        <f>IF(Compare_Portfolios!I10="", "", Compare_Portfolios!I10)</f>
        <v/>
      </c>
      <c r="AG10" s="450" t="str">
        <f>IF(Compare_Portfolios!K10="", "", Compare_Portfolios!K10)</f>
        <v/>
      </c>
      <c r="AM10" s="450" t="str">
        <f>IF(Compare_Portfolios!Q10="", "", Compare_Portfolios!Q10)</f>
        <v/>
      </c>
      <c r="AN10" s="450" t="str">
        <f>IF(Compare_Portfolios!R10="", "", Compare_Portfolios!R10)</f>
        <v/>
      </c>
      <c r="AO10" s="450" t="str">
        <f>IF(Compare_Portfolios!S10="", "", Compare_Portfolios!S10)</f>
        <v/>
      </c>
      <c r="AP10" s="450">
        <f>IF(Compare_Portfolios!T10="", "", Compare_Portfolios!T10)</f>
        <v>0.05</v>
      </c>
      <c r="AQ10" s="450" t="str">
        <f>IF(Compare_Portfolios!U10="", "", Compare_Portfolios!U10)</f>
        <v/>
      </c>
      <c r="AS10" s="450" t="str">
        <f>IF(Compare_Portfolios!W10="", "", Compare_Portfolios!W10)</f>
        <v/>
      </c>
      <c r="AU10" s="450" t="str">
        <f>IF(Lazy_Portfolios!E10="", "", Lazy_Portfolios!E10)</f>
        <v/>
      </c>
      <c r="AV10" s="450" t="str">
        <f>IF(Lazy_Portfolios!F10="", "", Lazy_Portfolios!F10)</f>
        <v/>
      </c>
      <c r="AW10" s="450" t="str">
        <f>IF(Lazy_Portfolios!G10="", "", Lazy_Portfolios!G10)</f>
        <v/>
      </c>
      <c r="AX10" s="450" t="str">
        <f>IF(Lazy_Portfolios!H10="", "", Lazy_Portfolios!H10)</f>
        <v/>
      </c>
      <c r="AY10" s="450" t="str">
        <f>IF(Lazy_Portfolios!I10="", "", Lazy_Portfolios!I10)</f>
        <v/>
      </c>
      <c r="AZ10" s="450" t="str">
        <f>IF(Lazy_Portfolios!J10="", "", Lazy_Portfolios!J10)</f>
        <v/>
      </c>
      <c r="BA10" s="450" t="str">
        <f>IF(Lazy_Portfolios!K10="", "", Lazy_Portfolios!K10)</f>
        <v/>
      </c>
      <c r="BB10" s="450" t="str">
        <f>IF(Lazy_Portfolios!L10="", "", Lazy_Portfolios!L10)</f>
        <v/>
      </c>
      <c r="BC10" s="450" t="str">
        <f>IF(Lazy_Portfolios!M10="", "", Lazy_Portfolios!M10)</f>
        <v/>
      </c>
      <c r="BD10" s="450" t="str">
        <f>IF(Lazy_Portfolios!N10="", "", Lazy_Portfolios!N10)</f>
        <v/>
      </c>
      <c r="BE10" s="450" t="str">
        <f>IF(Lazy_Portfolios!O10="", "", Lazy_Portfolios!O10)</f>
        <v/>
      </c>
      <c r="BF10" s="450" t="str">
        <f>IF(Lazy_Portfolios!P10="", "", Lazy_Portfolios!P10)</f>
        <v/>
      </c>
      <c r="BG10" s="450" t="str">
        <f>IF(Lazy_Portfolios!Q10="", "", Lazy_Portfolios!Q10)</f>
        <v/>
      </c>
      <c r="BH10" s="450" t="str">
        <f>IF(Lazy_Portfolios!R10="", "", Lazy_Portfolios!R10)</f>
        <v/>
      </c>
      <c r="BI10" s="450" t="str">
        <f>IF(Lazy_Portfolios!S10="", "", Lazy_Portfolios!S10)</f>
        <v/>
      </c>
      <c r="BJ10" s="450" t="str">
        <f>IF(Lazy_Portfolios!T10="", "", Lazy_Portfolios!T10)</f>
        <v/>
      </c>
      <c r="BK10" s="450" t="str">
        <f>IF(Lazy_Portfolios!U10="", "", Lazy_Portfolios!U10)</f>
        <v/>
      </c>
      <c r="BL10" s="450" t="str">
        <f>IF(Lazy_Portfolios!V10="", "", Lazy_Portfolios!V10)</f>
        <v/>
      </c>
      <c r="BM10" s="450" t="str">
        <f>IF(Lazy_Portfolios!W10="", "", Lazy_Portfolios!W10)</f>
        <v/>
      </c>
      <c r="BN10" s="450" t="str">
        <f>IF(Lazy_Portfolios!X10="", "", Lazy_Portfolios!X10)</f>
        <v/>
      </c>
      <c r="BO10" s="450" t="str">
        <f>IF(Lazy_Portfolios!Y10="", "", Lazy_Portfolios!Y10)</f>
        <v/>
      </c>
      <c r="BP10" s="450" t="str">
        <f>IF(Lazy_Portfolios!Z10="", "", Lazy_Portfolios!Z10)</f>
        <v/>
      </c>
      <c r="BQ10" s="450" t="str">
        <f>IF(Lazy_Portfolios!AA10="", "", Lazy_Portfolios!AA10)</f>
        <v/>
      </c>
      <c r="BR10" s="450" t="str">
        <f>IF(Lazy_Portfolios!AB10="", "", Lazy_Portfolios!AB10)</f>
        <v/>
      </c>
      <c r="BS10" s="450" t="str">
        <f>IF(Lazy_Portfolios!AC10="", "", Lazy_Portfolios!AC10)</f>
        <v/>
      </c>
    </row>
    <row r="11" spans="1:72">
      <c r="A11" s="440" t="str">
        <f>Data_TR_USD!$CC14</f>
        <v>Mid-Cap Growth - MCG</v>
      </c>
      <c r="B11" s="60" t="str">
        <f>Data_TR_USD!$CB14</f>
        <v>VMGIX</v>
      </c>
      <c r="C11" s="155">
        <v>1927</v>
      </c>
      <c r="E11" s="450"/>
      <c r="F11" s="450"/>
      <c r="G11" s="450"/>
      <c r="I11" s="39"/>
      <c r="J11" s="39"/>
      <c r="K11" s="39"/>
      <c r="M11" s="450" t="str">
        <f>IF(Analyze_Portfolio!E11="", "", Analyze_Portfolio!E11)</f>
        <v/>
      </c>
      <c r="N11" s="450" t="str">
        <f>IF(Analyze_Portfolio!F11="", "", Analyze_Portfolio!F11)</f>
        <v/>
      </c>
      <c r="X11" s="450" t="str">
        <f>IF(Analyze_Portfolio!P11="", "", Analyze_Portfolio!P11)</f>
        <v/>
      </c>
      <c r="Y11" s="450" t="str">
        <f>IF(Analyze_Portfolio!Q11="", "", Analyze_Portfolio!Q11)</f>
        <v/>
      </c>
      <c r="AA11" s="450" t="str">
        <f>IF(Compare_Portfolios!E11="", "", Compare_Portfolios!E11)</f>
        <v/>
      </c>
      <c r="AB11" s="450" t="str">
        <f>IF(Compare_Portfolios!F11="", "", Compare_Portfolios!F11)</f>
        <v/>
      </c>
      <c r="AC11" s="450" t="str">
        <f>IF(Compare_Portfolios!G11="", "", Compare_Portfolios!G11)</f>
        <v/>
      </c>
      <c r="AD11" s="450" t="str">
        <f>IF(Compare_Portfolios!H11="", "", Compare_Portfolios!H11)</f>
        <v/>
      </c>
      <c r="AE11" s="450" t="str">
        <f>IF(Compare_Portfolios!I11="", "", Compare_Portfolios!I11)</f>
        <v/>
      </c>
      <c r="AG11" s="450" t="str">
        <f>IF(Compare_Portfolios!K11="", "", Compare_Portfolios!K11)</f>
        <v/>
      </c>
      <c r="AM11" s="450" t="str">
        <f>IF(Compare_Portfolios!Q11="", "", Compare_Portfolios!Q11)</f>
        <v/>
      </c>
      <c r="AN11" s="450" t="str">
        <f>IF(Compare_Portfolios!R11="", "", Compare_Portfolios!R11)</f>
        <v/>
      </c>
      <c r="AO11" s="450" t="str">
        <f>IF(Compare_Portfolios!S11="", "", Compare_Portfolios!S11)</f>
        <v/>
      </c>
      <c r="AP11" s="450" t="str">
        <f>IF(Compare_Portfolios!T11="", "", Compare_Portfolios!T11)</f>
        <v/>
      </c>
      <c r="AQ11" s="450" t="str">
        <f>IF(Compare_Portfolios!U11="", "", Compare_Portfolios!U11)</f>
        <v/>
      </c>
      <c r="AS11" s="450" t="str">
        <f>IF(Compare_Portfolios!W11="", "", Compare_Portfolios!W11)</f>
        <v/>
      </c>
      <c r="AU11" s="450" t="str">
        <f>IF(Lazy_Portfolios!E11="", "", Lazy_Portfolios!E11)</f>
        <v/>
      </c>
      <c r="AV11" s="450" t="str">
        <f>IF(Lazy_Portfolios!F11="", "", Lazy_Portfolios!F11)</f>
        <v/>
      </c>
      <c r="AW11" s="450" t="str">
        <f>IF(Lazy_Portfolios!G11="", "", Lazy_Portfolios!G11)</f>
        <v/>
      </c>
      <c r="AX11" s="450" t="str">
        <f>IF(Lazy_Portfolios!H11="", "", Lazy_Portfolios!H11)</f>
        <v/>
      </c>
      <c r="AY11" s="450" t="str">
        <f>IF(Lazy_Portfolios!I11="", "", Lazy_Portfolios!I11)</f>
        <v/>
      </c>
      <c r="AZ11" s="450" t="str">
        <f>IF(Lazy_Portfolios!J11="", "", Lazy_Portfolios!J11)</f>
        <v/>
      </c>
      <c r="BA11" s="450" t="str">
        <f>IF(Lazy_Portfolios!K11="", "", Lazy_Portfolios!K11)</f>
        <v/>
      </c>
      <c r="BB11" s="450" t="str">
        <f>IF(Lazy_Portfolios!L11="", "", Lazy_Portfolios!L11)</f>
        <v/>
      </c>
      <c r="BC11" s="450" t="str">
        <f>IF(Lazy_Portfolios!M11="", "", Lazy_Portfolios!M11)</f>
        <v/>
      </c>
      <c r="BD11" s="450" t="str">
        <f>IF(Lazy_Portfolios!N11="", "", Lazy_Portfolios!N11)</f>
        <v/>
      </c>
      <c r="BE11" s="450" t="str">
        <f>IF(Lazy_Portfolios!O11="", "", Lazy_Portfolios!O11)</f>
        <v/>
      </c>
      <c r="BF11" s="450" t="str">
        <f>IF(Lazy_Portfolios!P11="", "", Lazy_Portfolios!P11)</f>
        <v/>
      </c>
      <c r="BG11" s="450" t="str">
        <f>IF(Lazy_Portfolios!Q11="", "", Lazy_Portfolios!Q11)</f>
        <v/>
      </c>
      <c r="BH11" s="450" t="str">
        <f>IF(Lazy_Portfolios!R11="", "", Lazy_Portfolios!R11)</f>
        <v/>
      </c>
      <c r="BI11" s="450" t="str">
        <f>IF(Lazy_Portfolios!S11="", "", Lazy_Portfolios!S11)</f>
        <v/>
      </c>
      <c r="BJ11" s="450" t="str">
        <f>IF(Lazy_Portfolios!T11="", "", Lazy_Portfolios!T11)</f>
        <v/>
      </c>
      <c r="BK11" s="450" t="str">
        <f>IF(Lazy_Portfolios!U11="", "", Lazy_Portfolios!U11)</f>
        <v/>
      </c>
      <c r="BL11" s="450" t="str">
        <f>IF(Lazy_Portfolios!V11="", "", Lazy_Portfolios!V11)</f>
        <v/>
      </c>
      <c r="BM11" s="450" t="str">
        <f>IF(Lazy_Portfolios!W11="", "", Lazy_Portfolios!W11)</f>
        <v/>
      </c>
      <c r="BN11" s="450" t="str">
        <f>IF(Lazy_Portfolios!X11="", "", Lazy_Portfolios!X11)</f>
        <v/>
      </c>
      <c r="BO11" s="450" t="str">
        <f>IF(Lazy_Portfolios!Y11="", "", Lazy_Portfolios!Y11)</f>
        <v/>
      </c>
      <c r="BP11" s="450" t="str">
        <f>IF(Lazy_Portfolios!Z11="", "", Lazy_Portfolios!Z11)</f>
        <v/>
      </c>
      <c r="BQ11" s="450" t="str">
        <f>IF(Lazy_Portfolios!AA11="", "", Lazy_Portfolios!AA11)</f>
        <v/>
      </c>
      <c r="BR11" s="450" t="str">
        <f>IF(Lazy_Portfolios!AB11="", "", Lazy_Portfolios!AB11)</f>
        <v/>
      </c>
      <c r="BS11" s="450" t="str">
        <f>IF(Lazy_Portfolios!AC11="", "", Lazy_Portfolios!AC11)</f>
        <v/>
      </c>
    </row>
    <row r="12" spans="1:72">
      <c r="A12" s="440" t="str">
        <f>Data_TR_USD!$CC15</f>
        <v>Small Cap Value - SCV</v>
      </c>
      <c r="B12" s="60" t="str">
        <f>Data_TR_USD!$CB15</f>
        <v>VISVX</v>
      </c>
      <c r="C12" s="155">
        <v>1927</v>
      </c>
      <c r="E12" s="450"/>
      <c r="F12" s="450"/>
      <c r="G12" s="450"/>
      <c r="I12" s="39"/>
      <c r="J12" s="39"/>
      <c r="K12" s="39"/>
      <c r="M12" s="450" t="str">
        <f>IF(Analyze_Portfolio!E12="", "", Analyze_Portfolio!E12)</f>
        <v/>
      </c>
      <c r="N12" s="450" t="str">
        <f>IF(Analyze_Portfolio!F12="", "", Analyze_Portfolio!F12)</f>
        <v/>
      </c>
      <c r="X12" s="450" t="str">
        <f>IF(Analyze_Portfolio!P12="", "", Analyze_Portfolio!P12)</f>
        <v/>
      </c>
      <c r="Y12" s="450" t="str">
        <f>IF(Analyze_Portfolio!Q12="", "", Analyze_Portfolio!Q12)</f>
        <v/>
      </c>
      <c r="AA12" s="450" t="str">
        <f>IF(Compare_Portfolios!E12="", "", Compare_Portfolios!E12)</f>
        <v/>
      </c>
      <c r="AB12" s="450">
        <f>IF(Compare_Portfolios!F12="", "", Compare_Portfolios!F12)</f>
        <v>0.1</v>
      </c>
      <c r="AC12" s="450">
        <f>IF(Compare_Portfolios!G12="", "", Compare_Portfolios!G12)</f>
        <v>0.1</v>
      </c>
      <c r="AD12" s="450">
        <f>IF(Compare_Portfolios!H12="", "", Compare_Portfolios!H12)</f>
        <v>0.2</v>
      </c>
      <c r="AE12" s="450">
        <f>IF(Compare_Portfolios!I12="", "", Compare_Portfolios!I12)</f>
        <v>0.1</v>
      </c>
      <c r="AG12" s="450" t="str">
        <f>IF(Compare_Portfolios!K12="", "", Compare_Portfolios!K12)</f>
        <v/>
      </c>
      <c r="AM12" s="450" t="str">
        <f>IF(Compare_Portfolios!Q12="", "", Compare_Portfolios!Q12)</f>
        <v/>
      </c>
      <c r="AN12" s="450" t="str">
        <f>IF(Compare_Portfolios!R12="", "", Compare_Portfolios!R12)</f>
        <v/>
      </c>
      <c r="AO12" s="450">
        <f>IF(Compare_Portfolios!S12="", "", Compare_Portfolios!S12)</f>
        <v>0.05</v>
      </c>
      <c r="AP12" s="450">
        <f>IF(Compare_Portfolios!T12="", "", Compare_Portfolios!T12)</f>
        <v>0.05</v>
      </c>
      <c r="AQ12" s="450" t="str">
        <f>IF(Compare_Portfolios!U12="", "", Compare_Portfolios!U12)</f>
        <v/>
      </c>
      <c r="AS12" s="450" t="str">
        <f>IF(Compare_Portfolios!W12="", "", Compare_Portfolios!W12)</f>
        <v/>
      </c>
      <c r="AU12" s="450" t="str">
        <f>IF(Lazy_Portfolios!E12="", "", Lazy_Portfolios!E12)</f>
        <v/>
      </c>
      <c r="AV12" s="450" t="str">
        <f>IF(Lazy_Portfolios!F12="", "", Lazy_Portfolios!F12)</f>
        <v/>
      </c>
      <c r="AW12" s="450" t="str">
        <f>IF(Lazy_Portfolios!G12="", "", Lazy_Portfolios!G12)</f>
        <v/>
      </c>
      <c r="AX12" s="450" t="str">
        <f>IF(Lazy_Portfolios!H12="", "", Lazy_Portfolios!H12)</f>
        <v/>
      </c>
      <c r="AY12" s="450" t="str">
        <f>IF(Lazy_Portfolios!I12="", "", Lazy_Portfolios!I12)</f>
        <v/>
      </c>
      <c r="AZ12" s="450" t="str">
        <f>IF(Lazy_Portfolios!J12="", "", Lazy_Portfolios!J12)</f>
        <v/>
      </c>
      <c r="BA12" s="450">
        <f>IF(Lazy_Portfolios!K12="", "", Lazy_Portfolios!K12)</f>
        <v>0.1</v>
      </c>
      <c r="BB12" s="450" t="str">
        <f>IF(Lazy_Portfolios!L12="", "", Lazy_Portfolios!L12)</f>
        <v/>
      </c>
      <c r="BC12" s="450">
        <f>IF(Lazy_Portfolios!M12="", "", Lazy_Portfolios!M12)</f>
        <v>0.1</v>
      </c>
      <c r="BD12" s="450" t="str">
        <f>IF(Lazy_Portfolios!N12="", "", Lazy_Portfolios!N12)</f>
        <v/>
      </c>
      <c r="BE12" s="450">
        <f>IF(Lazy_Portfolios!O12="", "", Lazy_Portfolios!O12)</f>
        <v>0.05</v>
      </c>
      <c r="BF12" s="450">
        <f>IF(Lazy_Portfolios!P12="", "", Lazy_Portfolios!P12)</f>
        <v>0.1</v>
      </c>
      <c r="BG12" s="450">
        <f>IF(Lazy_Portfolios!Q12="", "", Lazy_Portfolios!Q12)</f>
        <v>0.06</v>
      </c>
      <c r="BH12" s="450" t="str">
        <f>IF(Lazy_Portfolios!R12="", "", Lazy_Portfolios!R12)</f>
        <v/>
      </c>
      <c r="BI12" s="450" t="str">
        <f>IF(Lazy_Portfolios!S12="", "", Lazy_Portfolios!S12)</f>
        <v/>
      </c>
      <c r="BJ12" s="450" t="str">
        <f>IF(Lazy_Portfolios!T12="", "", Lazy_Portfolios!T12)</f>
        <v/>
      </c>
      <c r="BK12" s="450">
        <f>IF(Lazy_Portfolios!U12="", "", Lazy_Portfolios!U12)</f>
        <v>9.2499999999999999E-2</v>
      </c>
      <c r="BL12" s="450" t="str">
        <f>IF(Lazy_Portfolios!V12="", "", Lazy_Portfolios!V12)</f>
        <v/>
      </c>
      <c r="BM12" s="450" t="str">
        <f>IF(Lazy_Portfolios!W12="", "", Lazy_Portfolios!W12)</f>
        <v/>
      </c>
      <c r="BN12" s="450" t="str">
        <f>IF(Lazy_Portfolios!X12="", "", Lazy_Portfolios!X12)</f>
        <v/>
      </c>
      <c r="BO12" s="450" t="str">
        <f>IF(Lazy_Portfolios!Y12="", "", Lazy_Portfolios!Y12)</f>
        <v/>
      </c>
      <c r="BP12" s="450" t="str">
        <f>IF(Lazy_Portfolios!Z12="", "", Lazy_Portfolios!Z12)</f>
        <v/>
      </c>
      <c r="BQ12" s="450" t="str">
        <f>IF(Lazy_Portfolios!AA12="", "", Lazy_Portfolios!AA12)</f>
        <v/>
      </c>
      <c r="BR12" s="450">
        <f>IF(Lazy_Portfolios!AB12="", "", Lazy_Portfolios!AB12)</f>
        <v>0.15</v>
      </c>
      <c r="BS12" s="450">
        <f>IF(Lazy_Portfolios!AC12="", "", Lazy_Portfolios!AC12)</f>
        <v>0.15</v>
      </c>
    </row>
    <row r="13" spans="1:72">
      <c r="A13" s="440" t="str">
        <f>Data_TR_USD!$CC16</f>
        <v>Small Cap Blend - SCB</v>
      </c>
      <c r="B13" s="60" t="str">
        <f>Data_TR_USD!$CB16</f>
        <v>NAESX</v>
      </c>
      <c r="C13" s="155">
        <v>1927</v>
      </c>
      <c r="E13" s="450"/>
      <c r="F13" s="450"/>
      <c r="G13" s="450"/>
      <c r="I13" s="39"/>
      <c r="J13" s="39"/>
      <c r="K13" s="39"/>
      <c r="M13" s="450" t="str">
        <f>IF(Analyze_Portfolio!E13="", "", Analyze_Portfolio!E13)</f>
        <v/>
      </c>
      <c r="N13" s="450" t="str">
        <f>IF(Analyze_Portfolio!F13="", "", Analyze_Portfolio!F13)</f>
        <v/>
      </c>
      <c r="X13" s="450">
        <f>IF(Analyze_Portfolio!P13="", "", Analyze_Portfolio!P13)</f>
        <v>0.25</v>
      </c>
      <c r="Y13" s="450" t="str">
        <f>IF(Analyze_Portfolio!Q13="", "", Analyze_Portfolio!Q13)</f>
        <v/>
      </c>
      <c r="AA13" s="450" t="str">
        <f>IF(Compare_Portfolios!E13="", "", Compare_Portfolios!E13)</f>
        <v/>
      </c>
      <c r="AB13" s="450">
        <f>IF(Compare_Portfolios!F13="", "", Compare_Portfolios!F13)</f>
        <v>0.05</v>
      </c>
      <c r="AC13" s="450">
        <f>IF(Compare_Portfolios!G13="", "", Compare_Portfolios!G13)</f>
        <v>0.1</v>
      </c>
      <c r="AD13" s="450" t="str">
        <f>IF(Compare_Portfolios!H13="", "", Compare_Portfolios!H13)</f>
        <v/>
      </c>
      <c r="AE13" s="450" t="str">
        <f>IF(Compare_Portfolios!I13="", "", Compare_Portfolios!I13)</f>
        <v/>
      </c>
      <c r="AG13" s="450" t="str">
        <f>IF(Compare_Portfolios!K13="", "", Compare_Portfolios!K13)</f>
        <v/>
      </c>
      <c r="AM13" s="450" t="str">
        <f>IF(Compare_Portfolios!Q13="", "", Compare_Portfolios!Q13)</f>
        <v/>
      </c>
      <c r="AN13" s="450" t="str">
        <f>IF(Compare_Portfolios!R13="", "", Compare_Portfolios!R13)</f>
        <v/>
      </c>
      <c r="AO13" s="450">
        <f>IF(Compare_Portfolios!S13="", "", Compare_Portfolios!S13)</f>
        <v>0.05</v>
      </c>
      <c r="AP13" s="450">
        <f>IF(Compare_Portfolios!T13="", "", Compare_Portfolios!T13)</f>
        <v>0.05</v>
      </c>
      <c r="AQ13" s="450" t="str">
        <f>IF(Compare_Portfolios!U13="", "", Compare_Portfolios!U13)</f>
        <v/>
      </c>
      <c r="AS13" s="450" t="str">
        <f>IF(Compare_Portfolios!W13="", "", Compare_Portfolios!W13)</f>
        <v/>
      </c>
      <c r="AU13" s="450" t="str">
        <f>IF(Lazy_Portfolios!E13="", "", Lazy_Portfolios!E13)</f>
        <v/>
      </c>
      <c r="AV13" s="450" t="str">
        <f>IF(Lazy_Portfolios!F13="", "", Lazy_Portfolios!F13)</f>
        <v/>
      </c>
      <c r="AW13" s="450" t="str">
        <f>IF(Lazy_Portfolios!G13="", "", Lazy_Portfolios!G13)</f>
        <v/>
      </c>
      <c r="AX13" s="450" t="str">
        <f>IF(Lazy_Portfolios!H13="", "", Lazy_Portfolios!H13)</f>
        <v/>
      </c>
      <c r="AY13" s="450" t="str">
        <f>IF(Lazy_Portfolios!I13="", "", Lazy_Portfolios!I13)</f>
        <v/>
      </c>
      <c r="AZ13" s="450" t="str">
        <f>IF(Lazy_Portfolios!J13="", "", Lazy_Portfolios!J13)</f>
        <v/>
      </c>
      <c r="BA13" s="450">
        <f>IF(Lazy_Portfolios!K13="", "", Lazy_Portfolios!K13)</f>
        <v>0.05</v>
      </c>
      <c r="BB13" s="450">
        <f>IF(Lazy_Portfolios!L13="", "", Lazy_Portfolios!L13)</f>
        <v>0.25</v>
      </c>
      <c r="BC13" s="450" t="str">
        <f>IF(Lazy_Portfolios!M13="", "", Lazy_Portfolios!M13)</f>
        <v/>
      </c>
      <c r="BD13" s="450" t="str">
        <f>IF(Lazy_Portfolios!N13="", "", Lazy_Portfolios!N13)</f>
        <v/>
      </c>
      <c r="BE13" s="450" t="str">
        <f>IF(Lazy_Portfolios!O13="", "", Lazy_Portfolios!O13)</f>
        <v/>
      </c>
      <c r="BF13" s="450">
        <f>IF(Lazy_Portfolios!P13="", "", Lazy_Portfolios!P13)</f>
        <v>0.1</v>
      </c>
      <c r="BG13" s="450" t="str">
        <f>IF(Lazy_Portfolios!Q13="", "", Lazy_Portfolios!Q13)</f>
        <v/>
      </c>
      <c r="BH13" s="450" t="str">
        <f>IF(Lazy_Portfolios!R13="", "", Lazy_Portfolios!R13)</f>
        <v/>
      </c>
      <c r="BI13" s="450" t="str">
        <f>IF(Lazy_Portfolios!S13="", "", Lazy_Portfolios!S13)</f>
        <v/>
      </c>
      <c r="BJ13" s="450" t="str">
        <f>IF(Lazy_Portfolios!T13="", "", Lazy_Portfolios!T13)</f>
        <v/>
      </c>
      <c r="BK13" s="450" t="str">
        <f>IF(Lazy_Portfolios!U13="", "", Lazy_Portfolios!U13)</f>
        <v/>
      </c>
      <c r="BL13" s="450" t="str">
        <f>IF(Lazy_Portfolios!V13="", "", Lazy_Portfolios!V13)</f>
        <v/>
      </c>
      <c r="BM13" s="450" t="str">
        <f>IF(Lazy_Portfolios!W13="", "", Lazy_Portfolios!W13)</f>
        <v/>
      </c>
      <c r="BN13" s="450" t="str">
        <f>IF(Lazy_Portfolios!X13="", "", Lazy_Portfolios!X13)</f>
        <v/>
      </c>
      <c r="BO13" s="450" t="str">
        <f>IF(Lazy_Portfolios!Y13="", "", Lazy_Portfolios!Y13)</f>
        <v/>
      </c>
      <c r="BP13" s="450" t="str">
        <f>IF(Lazy_Portfolios!Z13="", "", Lazy_Portfolios!Z13)</f>
        <v/>
      </c>
      <c r="BQ13" s="450" t="str">
        <f>IF(Lazy_Portfolios!AA13="", "", Lazy_Portfolios!AA13)</f>
        <v/>
      </c>
      <c r="BR13" s="450">
        <f>IF(Lazy_Portfolios!AB13="", "", Lazy_Portfolios!AB13)</f>
        <v>0.13</v>
      </c>
      <c r="BS13" s="450" t="str">
        <f>IF(Lazy_Portfolios!AC13="", "", Lazy_Portfolios!AC13)</f>
        <v/>
      </c>
    </row>
    <row r="14" spans="1:72">
      <c r="A14" s="440" t="str">
        <f>Data_TR_USD!$CC17</f>
        <v>Small Cap Growth - SCG</v>
      </c>
      <c r="B14" s="60" t="str">
        <f>Data_TR_USD!$CB17</f>
        <v>VISGX</v>
      </c>
      <c r="C14" s="155">
        <v>1927</v>
      </c>
      <c r="E14" s="450"/>
      <c r="F14" s="450"/>
      <c r="G14" s="450"/>
      <c r="I14" s="39"/>
      <c r="J14" s="39"/>
      <c r="K14" s="39"/>
      <c r="M14" s="450" t="str">
        <f>IF(Analyze_Portfolio!E14="", "", Analyze_Portfolio!E14)</f>
        <v/>
      </c>
      <c r="N14" s="450" t="str">
        <f>IF(Analyze_Portfolio!F14="", "", Analyze_Portfolio!F14)</f>
        <v/>
      </c>
      <c r="X14" s="450" t="str">
        <f>IF(Analyze_Portfolio!P14="", "", Analyze_Portfolio!P14)</f>
        <v/>
      </c>
      <c r="Y14" s="450" t="str">
        <f>IF(Analyze_Portfolio!Q14="", "", Analyze_Portfolio!Q14)</f>
        <v/>
      </c>
      <c r="AA14" s="450" t="str">
        <f>IF(Compare_Portfolios!E14="", "", Compare_Portfolios!E14)</f>
        <v/>
      </c>
      <c r="AB14" s="450" t="str">
        <f>IF(Compare_Portfolios!F14="", "", Compare_Portfolios!F14)</f>
        <v/>
      </c>
      <c r="AC14" s="450" t="str">
        <f>IF(Compare_Portfolios!G14="", "", Compare_Portfolios!G14)</f>
        <v/>
      </c>
      <c r="AD14" s="450" t="str">
        <f>IF(Compare_Portfolios!H14="", "", Compare_Portfolios!H14)</f>
        <v/>
      </c>
      <c r="AE14" s="450" t="str">
        <f>IF(Compare_Portfolios!I14="", "", Compare_Portfolios!I14)</f>
        <v/>
      </c>
      <c r="AG14" s="450" t="str">
        <f>IF(Compare_Portfolios!K14="", "", Compare_Portfolios!K14)</f>
        <v/>
      </c>
      <c r="AM14" s="450" t="str">
        <f>IF(Compare_Portfolios!Q14="", "", Compare_Portfolios!Q14)</f>
        <v/>
      </c>
      <c r="AN14" s="450" t="str">
        <f>IF(Compare_Portfolios!R14="", "", Compare_Portfolios!R14)</f>
        <v/>
      </c>
      <c r="AO14" s="450" t="str">
        <f>IF(Compare_Portfolios!S14="", "", Compare_Portfolios!S14)</f>
        <v/>
      </c>
      <c r="AP14" s="450" t="str">
        <f>IF(Compare_Portfolios!T14="", "", Compare_Portfolios!T14)</f>
        <v/>
      </c>
      <c r="AQ14" s="450" t="str">
        <f>IF(Compare_Portfolios!U14="", "", Compare_Portfolios!U14)</f>
        <v/>
      </c>
      <c r="AS14" s="450" t="str">
        <f>IF(Compare_Portfolios!W14="", "", Compare_Portfolios!W14)</f>
        <v/>
      </c>
      <c r="AU14" s="450" t="str">
        <f>IF(Lazy_Portfolios!E14="", "", Lazy_Portfolios!E14)</f>
        <v/>
      </c>
      <c r="AV14" s="450" t="str">
        <f>IF(Lazy_Portfolios!F14="", "", Lazy_Portfolios!F14)</f>
        <v/>
      </c>
      <c r="AW14" s="450" t="str">
        <f>IF(Lazy_Portfolios!G14="", "", Lazy_Portfolios!G14)</f>
        <v/>
      </c>
      <c r="AX14" s="450" t="str">
        <f>IF(Lazy_Portfolios!H14="", "", Lazy_Portfolios!H14)</f>
        <v/>
      </c>
      <c r="AY14" s="450" t="str">
        <f>IF(Lazy_Portfolios!I14="", "", Lazy_Portfolios!I14)</f>
        <v/>
      </c>
      <c r="AZ14" s="450" t="str">
        <f>IF(Lazy_Portfolios!J14="", "", Lazy_Portfolios!J14)</f>
        <v/>
      </c>
      <c r="BA14" s="450" t="str">
        <f>IF(Lazy_Portfolios!K14="", "", Lazy_Portfolios!K14)</f>
        <v/>
      </c>
      <c r="BB14" s="450" t="str">
        <f>IF(Lazy_Portfolios!L14="", "", Lazy_Portfolios!L14)</f>
        <v/>
      </c>
      <c r="BC14" s="450" t="str">
        <f>IF(Lazy_Portfolios!M14="", "", Lazy_Portfolios!M14)</f>
        <v/>
      </c>
      <c r="BD14" s="450" t="str">
        <f>IF(Lazy_Portfolios!N14="", "", Lazy_Portfolios!N14)</f>
        <v/>
      </c>
      <c r="BE14" s="450">
        <f>IF(Lazy_Portfolios!O14="", "", Lazy_Portfolios!O14)</f>
        <v>0.05</v>
      </c>
      <c r="BF14" s="450" t="str">
        <f>IF(Lazy_Portfolios!P14="", "", Lazy_Portfolios!P14)</f>
        <v/>
      </c>
      <c r="BG14" s="450" t="str">
        <f>IF(Lazy_Portfolios!Q14="", "", Lazy_Portfolios!Q14)</f>
        <v/>
      </c>
      <c r="BH14" s="450" t="str">
        <f>IF(Lazy_Portfolios!R14="", "", Lazy_Portfolios!R14)</f>
        <v/>
      </c>
      <c r="BI14" s="450" t="str">
        <f>IF(Lazy_Portfolios!S14="", "", Lazy_Portfolios!S14)</f>
        <v/>
      </c>
      <c r="BJ14" s="450" t="str">
        <f>IF(Lazy_Portfolios!T14="", "", Lazy_Portfolios!T14)</f>
        <v/>
      </c>
      <c r="BK14" s="450">
        <f>IF(Lazy_Portfolios!U14="", "", Lazy_Portfolios!U14)</f>
        <v>6.25E-2</v>
      </c>
      <c r="BL14" s="450" t="str">
        <f>IF(Lazy_Portfolios!V14="", "", Lazy_Portfolios!V14)</f>
        <v/>
      </c>
      <c r="BM14" s="450" t="str">
        <f>IF(Lazy_Portfolios!W14="", "", Lazy_Portfolios!W14)</f>
        <v/>
      </c>
      <c r="BN14" s="450" t="str">
        <f>IF(Lazy_Portfolios!X14="", "", Lazy_Portfolios!X14)</f>
        <v/>
      </c>
      <c r="BO14" s="450" t="str">
        <f>IF(Lazy_Portfolios!Y14="", "", Lazy_Portfolios!Y14)</f>
        <v/>
      </c>
      <c r="BP14" s="450" t="str">
        <f>IF(Lazy_Portfolios!Z14="", "", Lazy_Portfolios!Z14)</f>
        <v/>
      </c>
      <c r="BQ14" s="450" t="str">
        <f>IF(Lazy_Portfolios!AA14="", "", Lazy_Portfolios!AA14)</f>
        <v/>
      </c>
      <c r="BR14" s="450" t="str">
        <f>IF(Lazy_Portfolios!AB14="", "", Lazy_Portfolios!AB14)</f>
        <v/>
      </c>
      <c r="BS14" s="450" t="str">
        <f>IF(Lazy_Portfolios!AC14="", "", Lazy_Portfolios!AC14)</f>
        <v/>
      </c>
    </row>
    <row r="15" spans="1:72">
      <c r="A15" s="440" t="str">
        <f>Data_TR_USD!$CC18</f>
        <v xml:space="preserve">Micro Cap </v>
      </c>
      <c r="B15" s="60" t="str">
        <f>Data_TR_USD!$CB18</f>
        <v>BRSIX</v>
      </c>
      <c r="C15" s="155">
        <v>1970</v>
      </c>
      <c r="E15" s="450"/>
      <c r="F15" s="450"/>
      <c r="G15" s="450"/>
      <c r="I15" s="39"/>
      <c r="J15" s="39"/>
      <c r="K15" s="39"/>
      <c r="M15" s="450" t="str">
        <f>IF(Analyze_Portfolio!E15="", "", Analyze_Portfolio!E15)</f>
        <v/>
      </c>
      <c r="N15" s="450" t="str">
        <f>IF(Analyze_Portfolio!F15="", "", Analyze_Portfolio!F15)</f>
        <v/>
      </c>
      <c r="X15" s="450" t="str">
        <f>IF(Analyze_Portfolio!P15="", "", Analyze_Portfolio!P15)</f>
        <v/>
      </c>
      <c r="Y15" s="450" t="str">
        <f>IF(Analyze_Portfolio!Q15="", "", Analyze_Portfolio!Q15)</f>
        <v/>
      </c>
      <c r="AA15" s="450" t="str">
        <f>IF(Compare_Portfolios!E15="", "", Compare_Portfolios!E15)</f>
        <v/>
      </c>
      <c r="AB15" s="450" t="str">
        <f>IF(Compare_Portfolios!F15="", "", Compare_Portfolios!F15)</f>
        <v/>
      </c>
      <c r="AC15" s="450" t="str">
        <f>IF(Compare_Portfolios!G15="", "", Compare_Portfolios!G15)</f>
        <v/>
      </c>
      <c r="AD15" s="450" t="str">
        <f>IF(Compare_Portfolios!H15="", "", Compare_Portfolios!H15)</f>
        <v/>
      </c>
      <c r="AE15" s="450" t="str">
        <f>IF(Compare_Portfolios!I15="", "", Compare_Portfolios!I15)</f>
        <v/>
      </c>
      <c r="AG15" s="450" t="str">
        <f>IF(Compare_Portfolios!K15="", "", Compare_Portfolios!K15)</f>
        <v/>
      </c>
      <c r="AM15" s="450" t="str">
        <f>IF(Compare_Portfolios!Q15="", "", Compare_Portfolios!Q15)</f>
        <v/>
      </c>
      <c r="AN15" s="450" t="str">
        <f>IF(Compare_Portfolios!R15="", "", Compare_Portfolios!R15)</f>
        <v/>
      </c>
      <c r="AO15" s="450" t="str">
        <f>IF(Compare_Portfolios!S15="", "", Compare_Portfolios!S15)</f>
        <v/>
      </c>
      <c r="AP15" s="450">
        <f>IF(Compare_Portfolios!T15="", "", Compare_Portfolios!T15)</f>
        <v>0.05</v>
      </c>
      <c r="AQ15" s="450" t="str">
        <f>IF(Compare_Portfolios!U15="", "", Compare_Portfolios!U15)</f>
        <v/>
      </c>
      <c r="AS15" s="450" t="str">
        <f>IF(Compare_Portfolios!W15="", "", Compare_Portfolios!W15)</f>
        <v/>
      </c>
      <c r="AU15" s="450" t="str">
        <f>IF(Lazy_Portfolios!E15="", "", Lazy_Portfolios!E15)</f>
        <v/>
      </c>
      <c r="AV15" s="450" t="str">
        <f>IF(Lazy_Portfolios!F15="", "", Lazy_Portfolios!F15)</f>
        <v/>
      </c>
      <c r="AW15" s="450" t="str">
        <f>IF(Lazy_Portfolios!G15="", "", Lazy_Portfolios!G15)</f>
        <v/>
      </c>
      <c r="AX15" s="450" t="str">
        <f>IF(Lazy_Portfolios!H15="", "", Lazy_Portfolios!H15)</f>
        <v/>
      </c>
      <c r="AY15" s="450" t="str">
        <f>IF(Lazy_Portfolios!I15="", "", Lazy_Portfolios!I15)</f>
        <v/>
      </c>
      <c r="AZ15" s="450" t="str">
        <f>IF(Lazy_Portfolios!J15="", "", Lazy_Portfolios!J15)</f>
        <v/>
      </c>
      <c r="BA15" s="450" t="str">
        <f>IF(Lazy_Portfolios!K15="", "", Lazy_Portfolios!K15)</f>
        <v/>
      </c>
      <c r="BB15" s="450" t="str">
        <f>IF(Lazy_Portfolios!L15="", "", Lazy_Portfolios!L15)</f>
        <v/>
      </c>
      <c r="BC15" s="450" t="str">
        <f>IF(Lazy_Portfolios!M15="", "", Lazy_Portfolios!M15)</f>
        <v/>
      </c>
      <c r="BD15" s="450" t="str">
        <f>IF(Lazy_Portfolios!N15="", "", Lazy_Portfolios!N15)</f>
        <v/>
      </c>
      <c r="BE15" s="450" t="str">
        <f>IF(Lazy_Portfolios!O15="", "", Lazy_Portfolios!O15)</f>
        <v/>
      </c>
      <c r="BF15" s="450" t="str">
        <f>IF(Lazy_Portfolios!P15="", "", Lazy_Portfolios!P15)</f>
        <v/>
      </c>
      <c r="BG15" s="450">
        <f>IF(Lazy_Portfolios!Q15="", "", Lazy_Portfolios!Q15)</f>
        <v>0.06</v>
      </c>
      <c r="BH15" s="450" t="str">
        <f>IF(Lazy_Portfolios!R15="", "", Lazy_Portfolios!R15)</f>
        <v/>
      </c>
      <c r="BI15" s="450" t="str">
        <f>IF(Lazy_Portfolios!S15="", "", Lazy_Portfolios!S15)</f>
        <v/>
      </c>
      <c r="BJ15" s="450" t="str">
        <f>IF(Lazy_Portfolios!T15="", "", Lazy_Portfolios!T15)</f>
        <v/>
      </c>
      <c r="BK15" s="450" t="str">
        <f>IF(Lazy_Portfolios!U15="", "", Lazy_Portfolios!U15)</f>
        <v/>
      </c>
      <c r="BL15" s="450" t="str">
        <f>IF(Lazy_Portfolios!V15="", "", Lazy_Portfolios!V15)</f>
        <v/>
      </c>
      <c r="BM15" s="450" t="str">
        <f>IF(Lazy_Portfolios!W15="", "", Lazy_Portfolios!W15)</f>
        <v/>
      </c>
      <c r="BN15" s="450" t="str">
        <f>IF(Lazy_Portfolios!X15="", "", Lazy_Portfolios!X15)</f>
        <v/>
      </c>
      <c r="BO15" s="450" t="str">
        <f>IF(Lazy_Portfolios!Y15="", "", Lazy_Portfolios!Y15)</f>
        <v/>
      </c>
      <c r="BP15" s="450" t="str">
        <f>IF(Lazy_Portfolios!Z15="", "", Lazy_Portfolios!Z15)</f>
        <v/>
      </c>
      <c r="BQ15" s="450" t="str">
        <f>IF(Lazy_Portfolios!AA15="", "", Lazy_Portfolios!AA15)</f>
        <v/>
      </c>
      <c r="BR15" s="450" t="str">
        <f>IF(Lazy_Portfolios!AB15="", "", Lazy_Portfolios!AB15)</f>
        <v/>
      </c>
      <c r="BS15" s="450" t="str">
        <f>IF(Lazy_Portfolios!AC15="", "", Lazy_Portfolios!AC15)</f>
        <v/>
      </c>
    </row>
    <row r="16" spans="1:72">
      <c r="A16" s="440" t="str">
        <f>Data_TR_USD!$CC19</f>
        <v>REIT</v>
      </c>
      <c r="B16" s="60" t="str">
        <f>Data_TR_USD!$CB19</f>
        <v>VGSIX</v>
      </c>
      <c r="C16" s="155">
        <v>1970</v>
      </c>
      <c r="E16" s="450"/>
      <c r="F16" s="450"/>
      <c r="G16" s="450"/>
      <c r="I16" s="39"/>
      <c r="J16" s="39"/>
      <c r="K16" s="39"/>
      <c r="M16" s="450" t="str">
        <f>IF(Analyze_Portfolio!E16="", "", Analyze_Portfolio!E16)</f>
        <v/>
      </c>
      <c r="N16" s="450" t="str">
        <f>IF(Analyze_Portfolio!F16="", "", Analyze_Portfolio!F16)</f>
        <v/>
      </c>
      <c r="X16" s="450" t="str">
        <f>IF(Analyze_Portfolio!P16="", "", Analyze_Portfolio!P16)</f>
        <v/>
      </c>
      <c r="Y16" s="450" t="str">
        <f>IF(Analyze_Portfolio!Q16="", "", Analyze_Portfolio!Q16)</f>
        <v/>
      </c>
      <c r="AA16" s="450" t="str">
        <f>IF(Compare_Portfolios!E16="", "", Compare_Portfolios!E16)</f>
        <v/>
      </c>
      <c r="AB16" s="450" t="str">
        <f>IF(Compare_Portfolios!F16="", "", Compare_Portfolios!F16)</f>
        <v/>
      </c>
      <c r="AC16" s="450" t="str">
        <f>IF(Compare_Portfolios!G16="", "", Compare_Portfolios!G16)</f>
        <v/>
      </c>
      <c r="AD16" s="450">
        <f>IF(Compare_Portfolios!H16="", "", Compare_Portfolios!H16)</f>
        <v>0.1</v>
      </c>
      <c r="AE16" s="450" t="str">
        <f>IF(Compare_Portfolios!I16="", "", Compare_Portfolios!I16)</f>
        <v/>
      </c>
      <c r="AG16" s="450" t="str">
        <f>IF(Compare_Portfolios!K16="", "", Compare_Portfolios!K16)</f>
        <v/>
      </c>
      <c r="AM16" s="450" t="str">
        <f>IF(Compare_Portfolios!Q16="", "", Compare_Portfolios!Q16)</f>
        <v/>
      </c>
      <c r="AN16" s="450" t="str">
        <f>IF(Compare_Portfolios!R16="", "", Compare_Portfolios!R16)</f>
        <v/>
      </c>
      <c r="AO16" s="450">
        <f>IF(Compare_Portfolios!S16="", "", Compare_Portfolios!S16)</f>
        <v>0.1</v>
      </c>
      <c r="AP16" s="450">
        <f>IF(Compare_Portfolios!T16="", "", Compare_Portfolios!T16)</f>
        <v>0.05</v>
      </c>
      <c r="AQ16" s="450" t="str">
        <f>IF(Compare_Portfolios!U16="", "", Compare_Portfolios!U16)</f>
        <v/>
      </c>
      <c r="AS16" s="450" t="str">
        <f>IF(Compare_Portfolios!W16="", "", Compare_Portfolios!W16)</f>
        <v/>
      </c>
      <c r="AU16" s="450" t="str">
        <f>IF(Lazy_Portfolios!E16="", "", Lazy_Portfolios!E16)</f>
        <v/>
      </c>
      <c r="AV16" s="450" t="str">
        <f>IF(Lazy_Portfolios!F16="", "", Lazy_Portfolios!F16)</f>
        <v/>
      </c>
      <c r="AW16" s="450" t="str">
        <f>IF(Lazy_Portfolios!G16="", "", Lazy_Portfolios!G16)</f>
        <v/>
      </c>
      <c r="AX16" s="450" t="str">
        <f>IF(Lazy_Portfolios!H16="", "", Lazy_Portfolios!H16)</f>
        <v/>
      </c>
      <c r="AY16" s="450" t="str">
        <f>IF(Lazy_Portfolios!I16="", "", Lazy_Portfolios!I16)</f>
        <v/>
      </c>
      <c r="AZ16" s="450">
        <f>IF(Lazy_Portfolios!J16="", "", Lazy_Portfolios!J16)</f>
        <v>0.08</v>
      </c>
      <c r="BA16" s="450">
        <f>IF(Lazy_Portfolios!K16="", "", Lazy_Portfolios!K16)</f>
        <v>0.05</v>
      </c>
      <c r="BB16" s="450" t="str">
        <f>IF(Lazy_Portfolios!L16="", "", Lazy_Portfolios!L16)</f>
        <v/>
      </c>
      <c r="BC16" s="450">
        <f>IF(Lazy_Portfolios!M16="", "", Lazy_Portfolios!M16)</f>
        <v>0.1</v>
      </c>
      <c r="BD16" s="450" t="str">
        <f>IF(Lazy_Portfolios!N16="", "", Lazy_Portfolios!N16)</f>
        <v/>
      </c>
      <c r="BE16" s="450" t="str">
        <f>IF(Lazy_Portfolios!O16="", "", Lazy_Portfolios!O16)</f>
        <v/>
      </c>
      <c r="BF16" s="450">
        <f>IF(Lazy_Portfolios!P16="", "", Lazy_Portfolios!P16)</f>
        <v>0.1</v>
      </c>
      <c r="BG16" s="450">
        <f>IF(Lazy_Portfolios!Q16="", "", Lazy_Portfolios!Q16)</f>
        <v>0.06</v>
      </c>
      <c r="BH16" s="450">
        <f>IF(Lazy_Portfolios!R16="", "", Lazy_Portfolios!R16)</f>
        <v>0.15</v>
      </c>
      <c r="BI16" s="450" t="str">
        <f>IF(Lazy_Portfolios!S16="", "", Lazy_Portfolios!S16)</f>
        <v/>
      </c>
      <c r="BJ16" s="450" t="str">
        <f>IF(Lazy_Portfolios!T16="", "", Lazy_Portfolios!T16)</f>
        <v/>
      </c>
      <c r="BK16" s="450">
        <f>IF(Lazy_Portfolios!U16="", "", Lazy_Portfolios!U16)</f>
        <v>0.08</v>
      </c>
      <c r="BL16" s="450" t="str">
        <f>IF(Lazy_Portfolios!V16="", "", Lazy_Portfolios!V16)</f>
        <v/>
      </c>
      <c r="BM16" s="450" t="str">
        <f>IF(Lazy_Portfolios!W16="", "", Lazy_Portfolios!W16)</f>
        <v/>
      </c>
      <c r="BN16" s="450" t="str">
        <f>IF(Lazy_Portfolios!X16="", "", Lazy_Portfolios!X16)</f>
        <v/>
      </c>
      <c r="BO16" s="450">
        <f>IF(Lazy_Portfolios!Y16="", "", Lazy_Portfolios!Y16)</f>
        <v>0.2</v>
      </c>
      <c r="BP16" s="450">
        <f>IF(Lazy_Portfolios!Z16="", "", Lazy_Portfolios!Z16)</f>
        <v>0.16666666666666666</v>
      </c>
      <c r="BQ16" s="450" t="str">
        <f>IF(Lazy_Portfolios!AA16="", "", Lazy_Portfolios!AA16)</f>
        <v/>
      </c>
      <c r="BR16" s="450" t="str">
        <f>IF(Lazy_Portfolios!AB16="", "", Lazy_Portfolios!AB16)</f>
        <v/>
      </c>
      <c r="BS16" s="450" t="str">
        <f>IF(Lazy_Portfolios!AC16="", "", Lazy_Portfolios!AC16)</f>
        <v/>
      </c>
    </row>
    <row r="17" spans="1:71">
      <c r="A17" s="440" t="str">
        <f>Data_TR_USD!$CC20</f>
        <v>Int'l Developed - EAFE</v>
      </c>
      <c r="B17" s="60" t="str">
        <f>Data_TR_USD!$CB20</f>
        <v>VTMGX</v>
      </c>
      <c r="C17" s="155">
        <v>1970</v>
      </c>
      <c r="E17" s="450"/>
      <c r="F17" s="450"/>
      <c r="G17" s="450"/>
      <c r="I17" s="39"/>
      <c r="J17" s="39"/>
      <c r="K17" s="39"/>
      <c r="M17" s="450" t="str">
        <f>IF(Analyze_Portfolio!E17="", "", Analyze_Portfolio!E17)</f>
        <v/>
      </c>
      <c r="N17" s="450" t="str">
        <f>IF(Analyze_Portfolio!F17="", "", Analyze_Portfolio!F17)</f>
        <v/>
      </c>
      <c r="X17" s="450">
        <f>IF(Analyze_Portfolio!P17="", "", Analyze_Portfolio!P17)</f>
        <v>0.25</v>
      </c>
      <c r="Y17" s="450" t="str">
        <f>IF(Analyze_Portfolio!Q17="", "", Analyze_Portfolio!Q17)</f>
        <v/>
      </c>
      <c r="AA17" s="450" t="str">
        <f>IF(Compare_Portfolios!E17="", "", Compare_Portfolios!E17)</f>
        <v/>
      </c>
      <c r="AB17" s="450" t="str">
        <f>IF(Compare_Portfolios!F17="", "", Compare_Portfolios!F17)</f>
        <v/>
      </c>
      <c r="AC17" s="450" t="str">
        <f>IF(Compare_Portfolios!G17="", "", Compare_Portfolios!G17)</f>
        <v/>
      </c>
      <c r="AD17" s="450" t="str">
        <f>IF(Compare_Portfolios!H17="", "", Compare_Portfolios!H17)</f>
        <v/>
      </c>
      <c r="AE17" s="450" t="str">
        <f>IF(Compare_Portfolios!I17="", "", Compare_Portfolios!I17)</f>
        <v/>
      </c>
      <c r="AG17" s="450" t="str">
        <f>IF(Compare_Portfolios!K17="", "", Compare_Portfolios!K17)</f>
        <v/>
      </c>
      <c r="AM17" s="450" t="str">
        <f>IF(Compare_Portfolios!Q17="", "", Compare_Portfolios!Q17)</f>
        <v/>
      </c>
      <c r="AN17" s="450" t="str">
        <f>IF(Compare_Portfolios!R17="", "", Compare_Portfolios!R17)</f>
        <v/>
      </c>
      <c r="AO17" s="450" t="str">
        <f>IF(Compare_Portfolios!S17="", "", Compare_Portfolios!S17)</f>
        <v/>
      </c>
      <c r="AP17" s="450" t="str">
        <f>IF(Compare_Portfolios!T17="", "", Compare_Portfolios!T17)</f>
        <v/>
      </c>
      <c r="AQ17" s="450" t="str">
        <f>IF(Compare_Portfolios!U17="", "", Compare_Portfolios!U17)</f>
        <v/>
      </c>
      <c r="AS17" s="450" t="str">
        <f>IF(Compare_Portfolios!W17="", "", Compare_Portfolios!W17)</f>
        <v/>
      </c>
      <c r="AU17" s="450" t="str">
        <f>IF(Lazy_Portfolios!E17="", "", Lazy_Portfolios!E17)</f>
        <v/>
      </c>
      <c r="AV17" s="450" t="str">
        <f>IF(Lazy_Portfolios!F17="", "", Lazy_Portfolios!F17)</f>
        <v/>
      </c>
      <c r="AW17" s="450">
        <f>IF(Lazy_Portfolios!G17="", "", Lazy_Portfolios!G17)</f>
        <v>0.4</v>
      </c>
      <c r="AX17" s="450" t="str">
        <f>IF(Lazy_Portfolios!H17="", "", Lazy_Portfolios!H17)</f>
        <v/>
      </c>
      <c r="AY17" s="450" t="str">
        <f>IF(Lazy_Portfolios!I17="", "", Lazy_Portfolios!I17)</f>
        <v/>
      </c>
      <c r="AZ17" s="450" t="str">
        <f>IF(Lazy_Portfolios!J17="", "", Lazy_Portfolios!J17)</f>
        <v/>
      </c>
      <c r="BA17" s="450" t="str">
        <f>IF(Lazy_Portfolios!K17="", "", Lazy_Portfolios!K17)</f>
        <v/>
      </c>
      <c r="BB17" s="450">
        <f>IF(Lazy_Portfolios!L17="", "", Lazy_Portfolios!L17)</f>
        <v>0.25</v>
      </c>
      <c r="BC17" s="450">
        <f>IF(Lazy_Portfolios!M17="", "", Lazy_Portfolios!M17)</f>
        <v>0.2</v>
      </c>
      <c r="BD17" s="450" t="str">
        <f>IF(Lazy_Portfolios!N17="", "", Lazy_Portfolios!N17)</f>
        <v/>
      </c>
      <c r="BE17" s="450" t="str">
        <f>IF(Lazy_Portfolios!O17="", "", Lazy_Portfolios!O17)</f>
        <v/>
      </c>
      <c r="BF17" s="450" t="str">
        <f>IF(Lazy_Portfolios!P17="", "", Lazy_Portfolios!P17)</f>
        <v/>
      </c>
      <c r="BG17" s="450">
        <f>IF(Lazy_Portfolios!Q17="", "", Lazy_Portfolios!Q17)</f>
        <v>0.06</v>
      </c>
      <c r="BH17" s="450">
        <f>IF(Lazy_Portfolios!R17="", "", Lazy_Portfolios!R17)</f>
        <v>0.15</v>
      </c>
      <c r="BI17" s="450" t="str">
        <f>IF(Lazy_Portfolios!S17="", "", Lazy_Portfolios!S17)</f>
        <v/>
      </c>
      <c r="BJ17" s="450" t="str">
        <f>IF(Lazy_Portfolios!T17="", "", Lazy_Portfolios!T17)</f>
        <v/>
      </c>
      <c r="BK17" s="450" t="str">
        <f>IF(Lazy_Portfolios!U17="", "", Lazy_Portfolios!U17)</f>
        <v/>
      </c>
      <c r="BL17" s="450" t="str">
        <f>IF(Lazy_Portfolios!V17="", "", Lazy_Portfolios!V17)</f>
        <v/>
      </c>
      <c r="BM17" s="450" t="str">
        <f>IF(Lazy_Portfolios!W17="", "", Lazy_Portfolios!W17)</f>
        <v/>
      </c>
      <c r="BN17" s="450" t="str">
        <f>IF(Lazy_Portfolios!X17="", "", Lazy_Portfolios!X17)</f>
        <v/>
      </c>
      <c r="BO17" s="450" t="str">
        <f>IF(Lazy_Portfolios!Y17="", "", Lazy_Portfolios!Y17)</f>
        <v/>
      </c>
      <c r="BP17" s="450" t="str">
        <f>IF(Lazy_Portfolios!Z17="", "", Lazy_Portfolios!Z17)</f>
        <v/>
      </c>
      <c r="BQ17" s="450" t="str">
        <f>IF(Lazy_Portfolios!AA17="", "", Lazy_Portfolios!AA17)</f>
        <v/>
      </c>
      <c r="BR17" s="450" t="str">
        <f>IF(Lazy_Portfolios!AB17="", "", Lazy_Portfolios!AB17)</f>
        <v/>
      </c>
      <c r="BS17" s="450" t="str">
        <f>IF(Lazy_Portfolios!AC17="", "", Lazy_Portfolios!AC17)</f>
        <v/>
      </c>
    </row>
    <row r="18" spans="1:71">
      <c r="A18" s="440" t="str">
        <f>Data_TR_USD!$CC21</f>
        <v>Emerging Mkt - EM</v>
      </c>
      <c r="B18" s="60" t="str">
        <f>Data_TR_USD!$CB21</f>
        <v>VEIEX</v>
      </c>
      <c r="C18" s="155">
        <v>1985</v>
      </c>
      <c r="E18" s="450"/>
      <c r="F18" s="450"/>
      <c r="G18" s="450"/>
      <c r="I18" s="39"/>
      <c r="J18" s="39"/>
      <c r="K18" s="39"/>
      <c r="M18" s="450" t="str">
        <f>IF(Analyze_Portfolio!E18="", "", Analyze_Portfolio!E18)</f>
        <v/>
      </c>
      <c r="N18" s="450" t="str">
        <f>IF(Analyze_Portfolio!F18="", "", Analyze_Portfolio!F18)</f>
        <v/>
      </c>
      <c r="X18" s="450" t="str">
        <f>IF(Analyze_Portfolio!P18="", "", Analyze_Portfolio!P18)</f>
        <v/>
      </c>
      <c r="Y18" s="450" t="str">
        <f>IF(Analyze_Portfolio!Q18="", "", Analyze_Portfolio!Q18)</f>
        <v/>
      </c>
      <c r="AA18" s="450" t="str">
        <f>IF(Compare_Portfolios!E18="", "", Compare_Portfolios!E18)</f>
        <v/>
      </c>
      <c r="AB18" s="450" t="str">
        <f>IF(Compare_Portfolios!F18="", "", Compare_Portfolios!F18)</f>
        <v/>
      </c>
      <c r="AC18" s="450" t="str">
        <f>IF(Compare_Portfolios!G18="", "", Compare_Portfolios!G18)</f>
        <v/>
      </c>
      <c r="AD18" s="450" t="str">
        <f>IF(Compare_Portfolios!H18="", "", Compare_Portfolios!H18)</f>
        <v/>
      </c>
      <c r="AE18" s="450" t="str">
        <f>IF(Compare_Portfolios!I18="", "", Compare_Portfolios!I18)</f>
        <v/>
      </c>
      <c r="AG18" s="450" t="str">
        <f>IF(Compare_Portfolios!K18="", "", Compare_Portfolios!K18)</f>
        <v/>
      </c>
      <c r="AM18" s="450" t="str">
        <f>IF(Compare_Portfolios!Q18="", "", Compare_Portfolios!Q18)</f>
        <v/>
      </c>
      <c r="AN18" s="450" t="str">
        <f>IF(Compare_Portfolios!R18="", "", Compare_Portfolios!R18)</f>
        <v/>
      </c>
      <c r="AO18" s="450">
        <f>IF(Compare_Portfolios!S18="", "", Compare_Portfolios!S18)</f>
        <v>7.4999999999999997E-2</v>
      </c>
      <c r="AP18" s="450">
        <f>IF(Compare_Portfolios!T18="", "", Compare_Portfolios!T18)</f>
        <v>7.4999999999999997E-2</v>
      </c>
      <c r="AQ18" s="450" t="str">
        <f>IF(Compare_Portfolios!U18="", "", Compare_Portfolios!U18)</f>
        <v/>
      </c>
      <c r="AS18" s="450" t="str">
        <f>IF(Compare_Portfolios!W18="", "", Compare_Portfolios!W18)</f>
        <v/>
      </c>
      <c r="AU18" s="450" t="str">
        <f>IF(Lazy_Portfolios!E18="", "", Lazy_Portfolios!E18)</f>
        <v/>
      </c>
      <c r="AV18" s="450" t="str">
        <f>IF(Lazy_Portfolios!F18="", "", Lazy_Portfolios!F18)</f>
        <v/>
      </c>
      <c r="AW18" s="450" t="str">
        <f>IF(Lazy_Portfolios!G18="", "", Lazy_Portfolios!G18)</f>
        <v/>
      </c>
      <c r="AX18" s="450" t="str">
        <f>IF(Lazy_Portfolios!H18="", "", Lazy_Portfolios!H18)</f>
        <v/>
      </c>
      <c r="AY18" s="450" t="str">
        <f>IF(Lazy_Portfolios!I18="", "", Lazy_Portfolios!I18)</f>
        <v/>
      </c>
      <c r="AZ18" s="450" t="str">
        <f>IF(Lazy_Portfolios!J18="", "", Lazy_Portfolios!J18)</f>
        <v/>
      </c>
      <c r="BA18" s="450">
        <f>IF(Lazy_Portfolios!K18="", "", Lazy_Portfolios!K18)</f>
        <v>0.05</v>
      </c>
      <c r="BB18" s="450" t="str">
        <f>IF(Lazy_Portfolios!L18="", "", Lazy_Portfolios!L18)</f>
        <v/>
      </c>
      <c r="BC18" s="450">
        <f>IF(Lazy_Portfolios!M18="", "", Lazy_Portfolios!M18)</f>
        <v>0.1</v>
      </c>
      <c r="BD18" s="450" t="str">
        <f>IF(Lazy_Portfolios!N18="", "", Lazy_Portfolios!N18)</f>
        <v/>
      </c>
      <c r="BE18" s="450">
        <f>IF(Lazy_Portfolios!O18="", "", Lazy_Portfolios!O18)</f>
        <v>0.1</v>
      </c>
      <c r="BF18" s="450" t="str">
        <f>IF(Lazy_Portfolios!P18="", "", Lazy_Portfolios!P18)</f>
        <v/>
      </c>
      <c r="BG18" s="450">
        <f>IF(Lazy_Portfolios!Q18="", "", Lazy_Portfolios!Q18)</f>
        <v>0.06</v>
      </c>
      <c r="BH18" s="450">
        <f>IF(Lazy_Portfolios!R18="", "", Lazy_Portfolios!R18)</f>
        <v>0.1</v>
      </c>
      <c r="BI18" s="450" t="str">
        <f>IF(Lazy_Portfolios!S18="", "", Lazy_Portfolios!S18)</f>
        <v/>
      </c>
      <c r="BJ18" s="450" t="str">
        <f>IF(Lazy_Portfolios!T18="", "", Lazy_Portfolios!T18)</f>
        <v/>
      </c>
      <c r="BK18" s="450" t="str">
        <f>IF(Lazy_Portfolios!U18="", "", Lazy_Portfolios!U18)</f>
        <v/>
      </c>
      <c r="BL18" s="450" t="str">
        <f>IF(Lazy_Portfolios!V18="", "", Lazy_Portfolios!V18)</f>
        <v/>
      </c>
      <c r="BM18" s="450" t="str">
        <f>IF(Lazy_Portfolios!W18="", "", Lazy_Portfolios!W18)</f>
        <v/>
      </c>
      <c r="BN18" s="450" t="str">
        <f>IF(Lazy_Portfolios!X18="", "", Lazy_Portfolios!X18)</f>
        <v/>
      </c>
      <c r="BO18" s="450" t="str">
        <f>IF(Lazy_Portfolios!Y18="", "", Lazy_Portfolios!Y18)</f>
        <v/>
      </c>
      <c r="BP18" s="450" t="str">
        <f>IF(Lazy_Portfolios!Z18="", "", Lazy_Portfolios!Z18)</f>
        <v/>
      </c>
      <c r="BQ18" s="450" t="str">
        <f>IF(Lazy_Portfolios!AA18="", "", Lazy_Portfolios!AA18)</f>
        <v/>
      </c>
      <c r="BR18" s="450">
        <f>IF(Lazy_Portfolios!AB18="", "", Lazy_Portfolios!AB18)</f>
        <v>0.04</v>
      </c>
      <c r="BS18" s="450">
        <f>IF(Lazy_Portfolios!AC18="", "", Lazy_Portfolios!AC18)</f>
        <v>0.15</v>
      </c>
    </row>
    <row r="19" spans="1:71">
      <c r="A19" s="24" t="str">
        <f>Data_TR_USD!$CC22</f>
        <v>Total Int'l</v>
      </c>
      <c r="B19" s="60" t="str">
        <f>Data_TR_USD!$CB22</f>
        <v>VGTSX</v>
      </c>
      <c r="C19" s="155">
        <v>1970</v>
      </c>
      <c r="E19" s="450"/>
      <c r="F19" s="450">
        <v>1</v>
      </c>
      <c r="G19" s="450"/>
      <c r="I19" s="39"/>
      <c r="J19" s="39"/>
      <c r="K19" s="39"/>
      <c r="M19" s="450">
        <f>IF(Analyze_Portfolio!E19="", "", Analyze_Portfolio!E19)</f>
        <v>0.3</v>
      </c>
      <c r="N19" s="450" t="str">
        <f>IF(Analyze_Portfolio!F19="", "", Analyze_Portfolio!F19)</f>
        <v/>
      </c>
      <c r="X19" s="450" t="str">
        <f>IF(Analyze_Portfolio!P19="", "", Analyze_Portfolio!P19)</f>
        <v/>
      </c>
      <c r="Y19" s="450" t="str">
        <f>IF(Analyze_Portfolio!Q19="", "", Analyze_Portfolio!Q19)</f>
        <v/>
      </c>
      <c r="AA19" s="450">
        <f>IF(Compare_Portfolios!E19="", "", Compare_Portfolios!E19)</f>
        <v>0.3</v>
      </c>
      <c r="AB19" s="450">
        <f>IF(Compare_Portfolios!F19="", "", Compare_Portfolios!F19)</f>
        <v>0.15</v>
      </c>
      <c r="AC19" s="450">
        <f>IF(Compare_Portfolios!G19="", "", Compare_Portfolios!G19)</f>
        <v>0.2</v>
      </c>
      <c r="AD19" s="450">
        <f>IF(Compare_Portfolios!H19="", "", Compare_Portfolios!H19)</f>
        <v>0.2</v>
      </c>
      <c r="AE19" s="450">
        <f>IF(Compare_Portfolios!I19="", "", Compare_Portfolios!I19)</f>
        <v>0.3</v>
      </c>
      <c r="AG19" s="450" t="str">
        <f>IF(Compare_Portfolios!K19="", "", Compare_Portfolios!K19)</f>
        <v/>
      </c>
      <c r="AM19" s="450" t="str">
        <f>IF(Compare_Portfolios!Q19="", "", Compare_Portfolios!Q19)</f>
        <v/>
      </c>
      <c r="AN19" s="450" t="str">
        <f>IF(Compare_Portfolios!R19="", "", Compare_Portfolios!R19)</f>
        <v/>
      </c>
      <c r="AO19" s="450" t="str">
        <f>IF(Compare_Portfolios!S19="", "", Compare_Portfolios!S19)</f>
        <v/>
      </c>
      <c r="AP19" s="450" t="str">
        <f>IF(Compare_Portfolios!T19="", "", Compare_Portfolios!T19)</f>
        <v/>
      </c>
      <c r="AQ19" s="450">
        <f>IF(Compare_Portfolios!U19="", "", Compare_Portfolios!U19)</f>
        <v>0.05</v>
      </c>
      <c r="AS19" s="450" t="str">
        <f>IF(Compare_Portfolios!W19="", "", Compare_Portfolios!W19)</f>
        <v/>
      </c>
      <c r="AU19" s="450" t="str">
        <f>IF(Lazy_Portfolios!E19="", "", Lazy_Portfolios!E19)</f>
        <v/>
      </c>
      <c r="AV19" s="450" t="str">
        <f>IF(Lazy_Portfolios!F19="", "", Lazy_Portfolios!F19)</f>
        <v/>
      </c>
      <c r="AW19" s="450" t="str">
        <f>IF(Lazy_Portfolios!G19="", "", Lazy_Portfolios!G19)</f>
        <v/>
      </c>
      <c r="AX19" s="450">
        <f>IF(Lazy_Portfolios!H19="", "", Lazy_Portfolios!H19)</f>
        <v>0.3</v>
      </c>
      <c r="AY19" s="450">
        <f>IF(Lazy_Portfolios!I19="", "", Lazy_Portfolios!I19)</f>
        <v>0.3</v>
      </c>
      <c r="AZ19" s="450">
        <f>IF(Lazy_Portfolios!J19="", "", Lazy_Portfolios!J19)</f>
        <v>0.24</v>
      </c>
      <c r="BA19" s="450" t="str">
        <f>IF(Lazy_Portfolios!K19="", "", Lazy_Portfolios!K19)</f>
        <v/>
      </c>
      <c r="BB19" s="450" t="str">
        <f>IF(Lazy_Portfolios!L19="", "", Lazy_Portfolios!L19)</f>
        <v/>
      </c>
      <c r="BC19" s="450" t="str">
        <f>IF(Lazy_Portfolios!M19="", "", Lazy_Portfolios!M19)</f>
        <v/>
      </c>
      <c r="BD19" s="450" t="str">
        <f>IF(Lazy_Portfolios!N19="", "", Lazy_Portfolios!N19)</f>
        <v/>
      </c>
      <c r="BE19" s="450" t="str">
        <f>IF(Lazy_Portfolios!O19="", "", Lazy_Portfolios!O19)</f>
        <v/>
      </c>
      <c r="BF19" s="450">
        <f>IF(Lazy_Portfolios!P19="", "", Lazy_Portfolios!P19)</f>
        <v>0.1</v>
      </c>
      <c r="BG19" s="450" t="str">
        <f>IF(Lazy_Portfolios!Q19="", "", Lazy_Portfolios!Q19)</f>
        <v/>
      </c>
      <c r="BH19" s="450" t="str">
        <f>IF(Lazy_Portfolios!R19="", "", Lazy_Portfolios!R19)</f>
        <v/>
      </c>
      <c r="BI19" s="450" t="str">
        <f>IF(Lazy_Portfolios!S19="", "", Lazy_Portfolios!S19)</f>
        <v/>
      </c>
      <c r="BJ19" s="450">
        <f>IF(Lazy_Portfolios!T19="", "", Lazy_Portfolios!T19)</f>
        <v>0.3</v>
      </c>
      <c r="BK19" s="450">
        <f>IF(Lazy_Portfolios!U19="", "", Lazy_Portfolios!U19)</f>
        <v>0.31</v>
      </c>
      <c r="BL19" s="450" t="str">
        <f>IF(Lazy_Portfolios!V19="", "", Lazy_Portfolios!V19)</f>
        <v/>
      </c>
      <c r="BM19" s="450">
        <f>IF(Lazy_Portfolios!W19="", "", Lazy_Portfolios!W19)</f>
        <v>0.33</v>
      </c>
      <c r="BN19" s="450">
        <f>IF(Lazy_Portfolios!X19="", "", Lazy_Portfolios!X19)</f>
        <v>0.25</v>
      </c>
      <c r="BO19" s="450">
        <f>IF(Lazy_Portfolios!Y19="", "", Lazy_Portfolios!Y19)</f>
        <v>0.2</v>
      </c>
      <c r="BP19" s="450">
        <f>IF(Lazy_Portfolios!Z19="", "", Lazy_Portfolios!Z19)</f>
        <v>0.16666666666666666</v>
      </c>
      <c r="BQ19" s="450" t="str">
        <f>IF(Lazy_Portfolios!AA19="", "", Lazy_Portfolios!AA19)</f>
        <v/>
      </c>
      <c r="BR19" s="450" t="str">
        <f>IF(Lazy_Portfolios!AB19="", "", Lazy_Portfolios!AB19)</f>
        <v/>
      </c>
      <c r="BS19" s="450" t="str">
        <f>IF(Lazy_Portfolios!AC19="", "", Lazy_Portfolios!AC19)</f>
        <v/>
      </c>
    </row>
    <row r="20" spans="1:71">
      <c r="A20" s="440" t="str">
        <f>Data_TR_USD!$CC23</f>
        <v>Int'l Pacific</v>
      </c>
      <c r="B20" s="60" t="str">
        <f>Data_TR_USD!$CB23</f>
        <v>VPACX</v>
      </c>
      <c r="C20" s="155">
        <v>1970</v>
      </c>
      <c r="E20" s="450"/>
      <c r="F20" s="450"/>
      <c r="G20" s="450"/>
      <c r="I20" s="39"/>
      <c r="J20" s="39"/>
      <c r="K20" s="39"/>
      <c r="M20" s="450" t="str">
        <f>IF(Analyze_Portfolio!E20="", "", Analyze_Portfolio!E20)</f>
        <v/>
      </c>
      <c r="N20" s="450" t="str">
        <f>IF(Analyze_Portfolio!F20="", "", Analyze_Portfolio!F20)</f>
        <v/>
      </c>
      <c r="X20" s="450" t="str">
        <f>IF(Analyze_Portfolio!P20="", "", Analyze_Portfolio!P20)</f>
        <v/>
      </c>
      <c r="Y20" s="450" t="str">
        <f>IF(Analyze_Portfolio!Q20="", "", Analyze_Portfolio!Q20)</f>
        <v/>
      </c>
      <c r="AA20" s="450" t="str">
        <f>IF(Compare_Portfolios!E20="", "", Compare_Portfolios!E20)</f>
        <v/>
      </c>
      <c r="AB20" s="450" t="str">
        <f>IF(Compare_Portfolios!F20="", "", Compare_Portfolios!F20)</f>
        <v/>
      </c>
      <c r="AC20" s="450" t="str">
        <f>IF(Compare_Portfolios!G20="", "", Compare_Portfolios!G20)</f>
        <v/>
      </c>
      <c r="AD20" s="450" t="str">
        <f>IF(Compare_Portfolios!H20="", "", Compare_Portfolios!H20)</f>
        <v/>
      </c>
      <c r="AE20" s="450" t="str">
        <f>IF(Compare_Portfolios!I20="", "", Compare_Portfolios!I20)</f>
        <v/>
      </c>
      <c r="AG20" s="450" t="str">
        <f>IF(Compare_Portfolios!K20="", "", Compare_Portfolios!K20)</f>
        <v/>
      </c>
      <c r="AM20" s="450" t="str">
        <f>IF(Compare_Portfolios!Q20="", "", Compare_Portfolios!Q20)</f>
        <v/>
      </c>
      <c r="AN20" s="450" t="str">
        <f>IF(Compare_Portfolios!R20="", "", Compare_Portfolios!R20)</f>
        <v/>
      </c>
      <c r="AO20" s="450">
        <f>IF(Compare_Portfolios!S20="", "", Compare_Portfolios!S20)</f>
        <v>7.4999999999999997E-2</v>
      </c>
      <c r="AP20" s="450">
        <f>IF(Compare_Portfolios!T20="", "", Compare_Portfolios!T20)</f>
        <v>7.4999999999999997E-2</v>
      </c>
      <c r="AQ20" s="450" t="str">
        <f>IF(Compare_Portfolios!U20="", "", Compare_Portfolios!U20)</f>
        <v/>
      </c>
      <c r="AS20" s="450" t="str">
        <f>IF(Compare_Portfolios!W20="", "", Compare_Portfolios!W20)</f>
        <v/>
      </c>
      <c r="AU20" s="450" t="str">
        <f>IF(Lazy_Portfolios!E20="", "", Lazy_Portfolios!E20)</f>
        <v/>
      </c>
      <c r="AV20" s="450" t="str">
        <f>IF(Lazy_Portfolios!F20="", "", Lazy_Portfolios!F20)</f>
        <v/>
      </c>
      <c r="AW20" s="450" t="str">
        <f>IF(Lazy_Portfolios!G20="", "", Lazy_Portfolios!G20)</f>
        <v/>
      </c>
      <c r="AX20" s="450" t="str">
        <f>IF(Lazy_Portfolios!H20="", "", Lazy_Portfolios!H20)</f>
        <v/>
      </c>
      <c r="AY20" s="450" t="str">
        <f>IF(Lazy_Portfolios!I20="", "", Lazy_Portfolios!I20)</f>
        <v/>
      </c>
      <c r="AZ20" s="450" t="str">
        <f>IF(Lazy_Portfolios!J20="", "", Lazy_Portfolios!J20)</f>
        <v/>
      </c>
      <c r="BA20" s="450">
        <f>IF(Lazy_Portfolios!K20="", "", Lazy_Portfolios!K20)</f>
        <v>0.05</v>
      </c>
      <c r="BB20" s="450" t="str">
        <f>IF(Lazy_Portfolios!L20="", "", Lazy_Portfolios!L20)</f>
        <v/>
      </c>
      <c r="BC20" s="450" t="str">
        <f>IF(Lazy_Portfolios!M20="", "", Lazy_Portfolios!M20)</f>
        <v/>
      </c>
      <c r="BD20" s="450" t="str">
        <f>IF(Lazy_Portfolios!N20="", "", Lazy_Portfolios!N20)</f>
        <v/>
      </c>
      <c r="BE20" s="450">
        <f>IF(Lazy_Portfolios!O20="", "", Lazy_Portfolios!O20)</f>
        <v>0.15</v>
      </c>
      <c r="BF20" s="450" t="str">
        <f>IF(Lazy_Portfolios!P20="", "", Lazy_Portfolios!P20)</f>
        <v/>
      </c>
      <c r="BG20" s="450" t="str">
        <f>IF(Lazy_Portfolios!Q20="", "", Lazy_Portfolios!Q20)</f>
        <v/>
      </c>
      <c r="BH20" s="450" t="str">
        <f>IF(Lazy_Portfolios!R20="", "", Lazy_Portfolios!R20)</f>
        <v/>
      </c>
      <c r="BI20" s="450" t="str">
        <f>IF(Lazy_Portfolios!S20="", "", Lazy_Portfolios!S20)</f>
        <v/>
      </c>
      <c r="BJ20" s="450" t="str">
        <f>IF(Lazy_Portfolios!T20="", "", Lazy_Portfolios!T20)</f>
        <v/>
      </c>
      <c r="BK20" s="450" t="str">
        <f>IF(Lazy_Portfolios!U20="", "", Lazy_Portfolios!U20)</f>
        <v/>
      </c>
      <c r="BL20" s="450" t="str">
        <f>IF(Lazy_Portfolios!V20="", "", Lazy_Portfolios!V20)</f>
        <v/>
      </c>
      <c r="BM20" s="450" t="str">
        <f>IF(Lazy_Portfolios!W20="", "", Lazy_Portfolios!W20)</f>
        <v/>
      </c>
      <c r="BN20" s="450" t="str">
        <f>IF(Lazy_Portfolios!X20="", "", Lazy_Portfolios!X20)</f>
        <v/>
      </c>
      <c r="BO20" s="450" t="str">
        <f>IF(Lazy_Portfolios!Y20="", "", Lazy_Portfolios!Y20)</f>
        <v/>
      </c>
      <c r="BP20" s="450" t="str">
        <f>IF(Lazy_Portfolios!Z20="", "", Lazy_Portfolios!Z20)</f>
        <v/>
      </c>
      <c r="BQ20" s="450" t="str">
        <f>IF(Lazy_Portfolios!AA20="", "", Lazy_Portfolios!AA20)</f>
        <v/>
      </c>
      <c r="BR20" s="450" t="str">
        <f>IF(Lazy_Portfolios!AB20="", "", Lazy_Portfolios!AB20)</f>
        <v/>
      </c>
      <c r="BS20" s="450" t="str">
        <f>IF(Lazy_Portfolios!AC20="", "", Lazy_Portfolios!AC20)</f>
        <v/>
      </c>
    </row>
    <row r="21" spans="1:71">
      <c r="A21" s="440" t="str">
        <f>Data_TR_USD!$CC24</f>
        <v>Int'l Europe</v>
      </c>
      <c r="B21" s="60" t="str">
        <f>Data_TR_USD!$CB24</f>
        <v>VEURX</v>
      </c>
      <c r="C21" s="155">
        <v>1970</v>
      </c>
      <c r="E21" s="450"/>
      <c r="F21" s="450"/>
      <c r="G21" s="450"/>
      <c r="I21" s="39"/>
      <c r="J21" s="39"/>
      <c r="K21" s="39"/>
      <c r="M21" s="450" t="str">
        <f>IF(Analyze_Portfolio!E21="", "", Analyze_Portfolio!E21)</f>
        <v/>
      </c>
      <c r="N21" s="450" t="str">
        <f>IF(Analyze_Portfolio!F21="", "", Analyze_Portfolio!F21)</f>
        <v/>
      </c>
      <c r="X21" s="450" t="str">
        <f>IF(Analyze_Portfolio!P21="", "", Analyze_Portfolio!P21)</f>
        <v/>
      </c>
      <c r="Y21" s="450" t="str">
        <f>IF(Analyze_Portfolio!Q21="", "", Analyze_Portfolio!Q21)</f>
        <v/>
      </c>
      <c r="AA21" s="450" t="str">
        <f>IF(Compare_Portfolios!E21="", "", Compare_Portfolios!E21)</f>
        <v/>
      </c>
      <c r="AB21" s="450" t="str">
        <f>IF(Compare_Portfolios!F21="", "", Compare_Portfolios!F21)</f>
        <v/>
      </c>
      <c r="AC21" s="450" t="str">
        <f>IF(Compare_Portfolios!G21="", "", Compare_Portfolios!G21)</f>
        <v/>
      </c>
      <c r="AD21" s="450" t="str">
        <f>IF(Compare_Portfolios!H21="", "", Compare_Portfolios!H21)</f>
        <v/>
      </c>
      <c r="AE21" s="450" t="str">
        <f>IF(Compare_Portfolios!I21="", "", Compare_Portfolios!I21)</f>
        <v/>
      </c>
      <c r="AG21" s="450" t="str">
        <f>IF(Compare_Portfolios!K21="", "", Compare_Portfolios!K21)</f>
        <v/>
      </c>
      <c r="AM21" s="450" t="str">
        <f>IF(Compare_Portfolios!Q21="", "", Compare_Portfolios!Q21)</f>
        <v/>
      </c>
      <c r="AN21" s="450" t="str">
        <f>IF(Compare_Portfolios!R21="", "", Compare_Portfolios!R21)</f>
        <v/>
      </c>
      <c r="AO21" s="450">
        <f>IF(Compare_Portfolios!S21="", "", Compare_Portfolios!S21)</f>
        <v>7.4999999999999997E-2</v>
      </c>
      <c r="AP21" s="450">
        <f>IF(Compare_Portfolios!T21="", "", Compare_Portfolios!T21)</f>
        <v>7.4999999999999997E-2</v>
      </c>
      <c r="AQ21" s="450" t="str">
        <f>IF(Compare_Portfolios!U21="", "", Compare_Portfolios!U21)</f>
        <v/>
      </c>
      <c r="AS21" s="450" t="str">
        <f>IF(Compare_Portfolios!W21="", "", Compare_Portfolios!W21)</f>
        <v/>
      </c>
      <c r="AU21" s="450" t="str">
        <f>IF(Lazy_Portfolios!E21="", "", Lazy_Portfolios!E21)</f>
        <v/>
      </c>
      <c r="AV21" s="450" t="str">
        <f>IF(Lazy_Portfolios!F21="", "", Lazy_Portfolios!F21)</f>
        <v/>
      </c>
      <c r="AW21" s="450" t="str">
        <f>IF(Lazy_Portfolios!G21="", "", Lazy_Portfolios!G21)</f>
        <v/>
      </c>
      <c r="AX21" s="450" t="str">
        <f>IF(Lazy_Portfolios!H21="", "", Lazy_Portfolios!H21)</f>
        <v/>
      </c>
      <c r="AY21" s="450" t="str">
        <f>IF(Lazy_Portfolios!I21="", "", Lazy_Portfolios!I21)</f>
        <v/>
      </c>
      <c r="AZ21" s="450" t="str">
        <f>IF(Lazy_Portfolios!J21="", "", Lazy_Portfolios!J21)</f>
        <v/>
      </c>
      <c r="BA21" s="450">
        <f>IF(Lazy_Portfolios!K21="", "", Lazy_Portfolios!K21)</f>
        <v>0.05</v>
      </c>
      <c r="BB21" s="450" t="str">
        <f>IF(Lazy_Portfolios!L21="", "", Lazy_Portfolios!L21)</f>
        <v/>
      </c>
      <c r="BC21" s="450" t="str">
        <f>IF(Lazy_Portfolios!M21="", "", Lazy_Portfolios!M21)</f>
        <v/>
      </c>
      <c r="BD21" s="450" t="str">
        <f>IF(Lazy_Portfolios!N21="", "", Lazy_Portfolios!N21)</f>
        <v/>
      </c>
      <c r="BE21" s="450">
        <f>IF(Lazy_Portfolios!O21="", "", Lazy_Portfolios!O21)</f>
        <v>0.05</v>
      </c>
      <c r="BF21" s="450" t="str">
        <f>IF(Lazy_Portfolios!P21="", "", Lazy_Portfolios!P21)</f>
        <v/>
      </c>
      <c r="BG21" s="450" t="str">
        <f>IF(Lazy_Portfolios!Q21="", "", Lazy_Portfolios!Q21)</f>
        <v/>
      </c>
      <c r="BH21" s="450" t="str">
        <f>IF(Lazy_Portfolios!R21="", "", Lazy_Portfolios!R21)</f>
        <v/>
      </c>
      <c r="BI21" s="450" t="str">
        <f>IF(Lazy_Portfolios!S21="", "", Lazy_Portfolios!S21)</f>
        <v/>
      </c>
      <c r="BJ21" s="450" t="str">
        <f>IF(Lazy_Portfolios!T21="", "", Lazy_Portfolios!T21)</f>
        <v/>
      </c>
      <c r="BK21" s="450" t="str">
        <f>IF(Lazy_Portfolios!U21="", "", Lazy_Portfolios!U21)</f>
        <v/>
      </c>
      <c r="BL21" s="450" t="str">
        <f>IF(Lazy_Portfolios!V21="", "", Lazy_Portfolios!V21)</f>
        <v/>
      </c>
      <c r="BM21" s="450" t="str">
        <f>IF(Lazy_Portfolios!W21="", "", Lazy_Portfolios!W21)</f>
        <v/>
      </c>
      <c r="BN21" s="450" t="str">
        <f>IF(Lazy_Portfolios!X21="", "", Lazy_Portfolios!X21)</f>
        <v/>
      </c>
      <c r="BO21" s="450" t="str">
        <f>IF(Lazy_Portfolios!Y21="", "", Lazy_Portfolios!Y21)</f>
        <v/>
      </c>
      <c r="BP21" s="450" t="str">
        <f>IF(Lazy_Portfolios!Z21="", "", Lazy_Portfolios!Z21)</f>
        <v/>
      </c>
      <c r="BQ21" s="450" t="str">
        <f>IF(Lazy_Portfolios!AA21="", "", Lazy_Portfolios!AA21)</f>
        <v/>
      </c>
      <c r="BR21" s="450" t="str">
        <f>IF(Lazy_Portfolios!AB21="", "", Lazy_Portfolios!AB21)</f>
        <v/>
      </c>
      <c r="BS21" s="450" t="str">
        <f>IF(Lazy_Portfolios!AC21="", "", Lazy_Portfolios!AC21)</f>
        <v/>
      </c>
    </row>
    <row r="22" spans="1:71">
      <c r="A22" s="440" t="str">
        <f>Data_TR_USD!$CC25</f>
        <v>Int'l Value</v>
      </c>
      <c r="B22" s="60" t="str">
        <f>Data_TR_USD!$CB25</f>
        <v>EFV</v>
      </c>
      <c r="C22" s="155">
        <v>1970</v>
      </c>
      <c r="E22" s="450"/>
      <c r="F22" s="450"/>
      <c r="G22" s="450"/>
      <c r="I22" s="39"/>
      <c r="J22" s="39"/>
      <c r="K22" s="39"/>
      <c r="M22" s="450" t="str">
        <f>IF(Analyze_Portfolio!E22="", "", Analyze_Portfolio!E22)</f>
        <v/>
      </c>
      <c r="N22" s="450" t="str">
        <f>IF(Analyze_Portfolio!F22="", "", Analyze_Portfolio!F22)</f>
        <v/>
      </c>
      <c r="X22" s="450" t="str">
        <f>IF(Analyze_Portfolio!P22="", "", Analyze_Portfolio!P22)</f>
        <v/>
      </c>
      <c r="Y22" s="450" t="str">
        <f>IF(Analyze_Portfolio!Q22="", "", Analyze_Portfolio!Q22)</f>
        <v/>
      </c>
      <c r="AA22" s="450" t="str">
        <f>IF(Compare_Portfolios!E22="", "", Compare_Portfolios!E22)</f>
        <v/>
      </c>
      <c r="AB22" s="450">
        <f>IF(Compare_Portfolios!F22="", "", Compare_Portfolios!F22)</f>
        <v>0.1</v>
      </c>
      <c r="AC22" s="450">
        <f>IF(Compare_Portfolios!G22="", "", Compare_Portfolios!G22)</f>
        <v>0.1</v>
      </c>
      <c r="AD22" s="450" t="str">
        <f>IF(Compare_Portfolios!H22="", "", Compare_Portfolios!H22)</f>
        <v/>
      </c>
      <c r="AE22" s="450" t="str">
        <f>IF(Compare_Portfolios!I22="", "", Compare_Portfolios!I22)</f>
        <v/>
      </c>
      <c r="AG22" s="450" t="str">
        <f>IF(Compare_Portfolios!K22="", "", Compare_Portfolios!K22)</f>
        <v/>
      </c>
      <c r="AM22" s="450" t="str">
        <f>IF(Compare_Portfolios!Q22="", "", Compare_Portfolios!Q22)</f>
        <v/>
      </c>
      <c r="AN22" s="450" t="str">
        <f>IF(Compare_Portfolios!R22="", "", Compare_Portfolios!R22)</f>
        <v/>
      </c>
      <c r="AO22" s="450">
        <f>IF(Compare_Portfolios!S22="", "", Compare_Portfolios!S22)</f>
        <v>7.4999999999999997E-2</v>
      </c>
      <c r="AP22" s="450">
        <f>IF(Compare_Portfolios!T22="", "", Compare_Portfolios!T22)</f>
        <v>7.4999999999999997E-2</v>
      </c>
      <c r="AQ22" s="450" t="str">
        <f>IF(Compare_Portfolios!U22="", "", Compare_Portfolios!U22)</f>
        <v/>
      </c>
      <c r="AS22" s="450" t="str">
        <f>IF(Compare_Portfolios!W22="", "", Compare_Portfolios!W22)</f>
        <v/>
      </c>
      <c r="AU22" s="450" t="str">
        <f>IF(Lazy_Portfolios!E22="", "", Lazy_Portfolios!E22)</f>
        <v/>
      </c>
      <c r="AV22" s="450" t="str">
        <f>IF(Lazy_Portfolios!F22="", "", Lazy_Portfolios!F22)</f>
        <v/>
      </c>
      <c r="AW22" s="450" t="str">
        <f>IF(Lazy_Portfolios!G22="", "", Lazy_Portfolios!G22)</f>
        <v/>
      </c>
      <c r="AX22" s="450" t="str">
        <f>IF(Lazy_Portfolios!H22="", "", Lazy_Portfolios!H22)</f>
        <v/>
      </c>
      <c r="AY22" s="450" t="str">
        <f>IF(Lazy_Portfolios!I22="", "", Lazy_Portfolios!I22)</f>
        <v/>
      </c>
      <c r="AZ22" s="450" t="str">
        <f>IF(Lazy_Portfolios!J22="", "", Lazy_Portfolios!J22)</f>
        <v/>
      </c>
      <c r="BA22" s="450" t="str">
        <f>IF(Lazy_Portfolios!K22="", "", Lazy_Portfolios!K22)</f>
        <v/>
      </c>
      <c r="BB22" s="450" t="str">
        <f>IF(Lazy_Portfolios!L22="", "", Lazy_Portfolios!L22)</f>
        <v/>
      </c>
      <c r="BC22" s="450" t="str">
        <f>IF(Lazy_Portfolios!M22="", "", Lazy_Portfolios!M22)</f>
        <v/>
      </c>
      <c r="BD22" s="450" t="str">
        <f>IF(Lazy_Portfolios!N22="", "", Lazy_Portfolios!N22)</f>
        <v/>
      </c>
      <c r="BE22" s="450" t="str">
        <f>IF(Lazy_Portfolios!O22="", "", Lazy_Portfolios!O22)</f>
        <v/>
      </c>
      <c r="BF22" s="450" t="str">
        <f>IF(Lazy_Portfolios!P22="", "", Lazy_Portfolios!P22)</f>
        <v/>
      </c>
      <c r="BG22" s="450">
        <f>IF(Lazy_Portfolios!Q22="", "", Lazy_Portfolios!Q22)</f>
        <v>0.06</v>
      </c>
      <c r="BH22" s="450" t="str">
        <f>IF(Lazy_Portfolios!R22="", "", Lazy_Portfolios!R22)</f>
        <v/>
      </c>
      <c r="BI22" s="450" t="str">
        <f>IF(Lazy_Portfolios!S22="", "", Lazy_Portfolios!S22)</f>
        <v/>
      </c>
      <c r="BJ22" s="450" t="str">
        <f>IF(Lazy_Portfolios!T22="", "", Lazy_Portfolios!T22)</f>
        <v/>
      </c>
      <c r="BK22" s="450" t="str">
        <f>IF(Lazy_Portfolios!U22="", "", Lazy_Portfolios!U22)</f>
        <v/>
      </c>
      <c r="BL22" s="450" t="str">
        <f>IF(Lazy_Portfolios!V22="", "", Lazy_Portfolios!V22)</f>
        <v/>
      </c>
      <c r="BM22" s="450" t="str">
        <f>IF(Lazy_Portfolios!W22="", "", Lazy_Portfolios!W22)</f>
        <v/>
      </c>
      <c r="BN22" s="450" t="str">
        <f>IF(Lazy_Portfolios!X22="", "", Lazy_Portfolios!X22)</f>
        <v/>
      </c>
      <c r="BO22" s="450" t="str">
        <f>IF(Lazy_Portfolios!Y22="", "", Lazy_Portfolios!Y22)</f>
        <v/>
      </c>
      <c r="BP22" s="450" t="str">
        <f>IF(Lazy_Portfolios!Z22="", "", Lazy_Portfolios!Z22)</f>
        <v/>
      </c>
      <c r="BQ22" s="450" t="str">
        <f>IF(Lazy_Portfolios!AA22="", "", Lazy_Portfolios!AA22)</f>
        <v/>
      </c>
      <c r="BR22" s="450">
        <f>IF(Lazy_Portfolios!AB22="", "", Lazy_Portfolios!AB22)</f>
        <v>0.13</v>
      </c>
      <c r="BS22" s="450" t="str">
        <f>IF(Lazy_Portfolios!AC22="", "", Lazy_Portfolios!AC22)</f>
        <v/>
      </c>
    </row>
    <row r="23" spans="1:71">
      <c r="A23" s="440" t="str">
        <f>Data_TR_USD!$CC26</f>
        <v>Int'l Small</v>
      </c>
      <c r="B23" s="60" t="str">
        <f>Data_TR_USD!$CB26</f>
        <v>VFSVX</v>
      </c>
      <c r="C23" s="155">
        <v>1982</v>
      </c>
      <c r="E23" s="450"/>
      <c r="F23" s="450"/>
      <c r="G23" s="450"/>
      <c r="I23" s="39"/>
      <c r="J23" s="39"/>
      <c r="K23" s="39"/>
      <c r="M23" s="450" t="str">
        <f>IF(Analyze_Portfolio!E23="", "", Analyze_Portfolio!E23)</f>
        <v/>
      </c>
      <c r="N23" s="450" t="str">
        <f>IF(Analyze_Portfolio!F23="", "", Analyze_Portfolio!F23)</f>
        <v/>
      </c>
      <c r="X23" s="450" t="str">
        <f>IF(Analyze_Portfolio!P23="", "", Analyze_Portfolio!P23)</f>
        <v/>
      </c>
      <c r="Y23" s="450" t="str">
        <f>IF(Analyze_Portfolio!Q23="", "", Analyze_Portfolio!Q23)</f>
        <v/>
      </c>
      <c r="AA23" s="450" t="str">
        <f>IF(Compare_Portfolios!E23="", "", Compare_Portfolios!E23)</f>
        <v/>
      </c>
      <c r="AB23" s="450" t="str">
        <f>IF(Compare_Portfolios!F23="", "", Compare_Portfolios!F23)</f>
        <v/>
      </c>
      <c r="AC23" s="450" t="str">
        <f>IF(Compare_Portfolios!G23="", "", Compare_Portfolios!G23)</f>
        <v/>
      </c>
      <c r="AD23" s="450" t="str">
        <f>IF(Compare_Portfolios!H23="", "", Compare_Portfolios!H23)</f>
        <v/>
      </c>
      <c r="AE23" s="450" t="str">
        <f>IF(Compare_Portfolios!I23="", "", Compare_Portfolios!I23)</f>
        <v/>
      </c>
      <c r="AG23" s="450" t="str">
        <f>IF(Compare_Portfolios!K23="", "", Compare_Portfolios!K23)</f>
        <v/>
      </c>
      <c r="AM23" s="450" t="str">
        <f>IF(Compare_Portfolios!Q23="", "", Compare_Portfolios!Q23)</f>
        <v/>
      </c>
      <c r="AN23" s="450" t="str">
        <f>IF(Compare_Portfolios!R23="", "", Compare_Portfolios!R23)</f>
        <v/>
      </c>
      <c r="AO23" s="450" t="str">
        <f>IF(Compare_Portfolios!S23="", "", Compare_Portfolios!S23)</f>
        <v/>
      </c>
      <c r="AP23" s="450" t="str">
        <f>IF(Compare_Portfolios!T23="", "", Compare_Portfolios!T23)</f>
        <v/>
      </c>
      <c r="AQ23" s="450" t="str">
        <f>IF(Compare_Portfolios!U23="", "", Compare_Portfolios!U23)</f>
        <v/>
      </c>
      <c r="AS23" s="450" t="str">
        <f>IF(Compare_Portfolios!W23="", "", Compare_Portfolios!W23)</f>
        <v/>
      </c>
      <c r="AU23" s="450" t="str">
        <f>IF(Lazy_Portfolios!E23="", "", Lazy_Portfolios!E23)</f>
        <v/>
      </c>
      <c r="AV23" s="450" t="str">
        <f>IF(Lazy_Portfolios!F23="", "", Lazy_Portfolios!F23)</f>
        <v/>
      </c>
      <c r="AW23" s="450" t="str">
        <f>IF(Lazy_Portfolios!G23="", "", Lazy_Portfolios!G23)</f>
        <v/>
      </c>
      <c r="AX23" s="450" t="str">
        <f>IF(Lazy_Portfolios!H23="", "", Lazy_Portfolios!H23)</f>
        <v/>
      </c>
      <c r="AY23" s="450" t="str">
        <f>IF(Lazy_Portfolios!I23="", "", Lazy_Portfolios!I23)</f>
        <v/>
      </c>
      <c r="AZ23" s="450" t="str">
        <f>IF(Lazy_Portfolios!J23="", "", Lazy_Portfolios!J23)</f>
        <v/>
      </c>
      <c r="BA23" s="450" t="str">
        <f>IF(Lazy_Portfolios!K23="", "", Lazy_Portfolios!K23)</f>
        <v/>
      </c>
      <c r="BB23" s="450" t="str">
        <f>IF(Lazy_Portfolios!L23="", "", Lazy_Portfolios!L23)</f>
        <v/>
      </c>
      <c r="BC23" s="450">
        <f>IF(Lazy_Portfolios!M23="", "", Lazy_Portfolios!M23)</f>
        <v>0.1</v>
      </c>
      <c r="BD23" s="450" t="str">
        <f>IF(Lazy_Portfolios!N23="", "", Lazy_Portfolios!N23)</f>
        <v/>
      </c>
      <c r="BE23" s="450" t="str">
        <f>IF(Lazy_Portfolios!O23="", "", Lazy_Portfolios!O23)</f>
        <v/>
      </c>
      <c r="BF23" s="450" t="str">
        <f>IF(Lazy_Portfolios!P23="", "", Lazy_Portfolios!P23)</f>
        <v/>
      </c>
      <c r="BG23" s="450">
        <f>IF(Lazy_Portfolios!Q23="", "", Lazy_Portfolios!Q23)</f>
        <v>0.12</v>
      </c>
      <c r="BH23" s="450" t="str">
        <f>IF(Lazy_Portfolios!R23="", "", Lazy_Portfolios!R23)</f>
        <v/>
      </c>
      <c r="BI23" s="450" t="str">
        <f>IF(Lazy_Portfolios!S23="", "", Lazy_Portfolios!S23)</f>
        <v/>
      </c>
      <c r="BJ23" s="450" t="str">
        <f>IF(Lazy_Portfolios!T23="", "", Lazy_Portfolios!T23)</f>
        <v/>
      </c>
      <c r="BK23" s="450" t="str">
        <f>IF(Lazy_Portfolios!U23="", "", Lazy_Portfolios!U23)</f>
        <v/>
      </c>
      <c r="BL23" s="450" t="str">
        <f>IF(Lazy_Portfolios!V23="", "", Lazy_Portfolios!V23)</f>
        <v/>
      </c>
      <c r="BM23" s="450" t="str">
        <f>IF(Lazy_Portfolios!W23="", "", Lazy_Portfolios!W23)</f>
        <v/>
      </c>
      <c r="BN23" s="450" t="str">
        <f>IF(Lazy_Portfolios!X23="", "", Lazy_Portfolios!X23)</f>
        <v/>
      </c>
      <c r="BO23" s="450" t="str">
        <f>IF(Lazy_Portfolios!Y23="", "", Lazy_Portfolios!Y23)</f>
        <v/>
      </c>
      <c r="BP23" s="450" t="str">
        <f>IF(Lazy_Portfolios!Z23="", "", Lazy_Portfolios!Z23)</f>
        <v/>
      </c>
      <c r="BQ23" s="450" t="str">
        <f>IF(Lazy_Portfolios!AA23="", "", Lazy_Portfolios!AA23)</f>
        <v/>
      </c>
      <c r="BR23" s="450" t="str">
        <f>IF(Lazy_Portfolios!AB23="", "", Lazy_Portfolios!AB23)</f>
        <v/>
      </c>
      <c r="BS23" s="450" t="str">
        <f>IF(Lazy_Portfolios!AC23="", "", Lazy_Portfolios!AC23)</f>
        <v/>
      </c>
    </row>
    <row r="24" spans="1:71">
      <c r="A24" s="24" t="str">
        <f>Data_TR_USD!$CC27</f>
        <v>Long Term Treasury - LTT</v>
      </c>
      <c r="B24" s="60" t="str">
        <f>Data_TR_USD!$CB27</f>
        <v>VUSTX</v>
      </c>
      <c r="C24" s="155">
        <v>1871</v>
      </c>
      <c r="E24" s="450"/>
      <c r="F24" s="450"/>
      <c r="G24" s="450"/>
      <c r="I24" s="39"/>
      <c r="J24" s="39"/>
      <c r="K24" s="39"/>
      <c r="M24" s="450" t="str">
        <f>IF(Analyze_Portfolio!E24="", "", Analyze_Portfolio!E24)</f>
        <v/>
      </c>
      <c r="N24" s="450" t="str">
        <f>IF(Analyze_Portfolio!F24="", "", Analyze_Portfolio!F24)</f>
        <v/>
      </c>
      <c r="X24" s="450" t="str">
        <f>IF(Analyze_Portfolio!P24="", "", Analyze_Portfolio!P24)</f>
        <v/>
      </c>
      <c r="Y24" s="450" t="str">
        <f>IF(Analyze_Portfolio!Q24="", "", Analyze_Portfolio!Q24)</f>
        <v/>
      </c>
      <c r="AA24" s="450" t="str">
        <f>IF(Compare_Portfolios!E24="", "", Compare_Portfolios!E24)</f>
        <v/>
      </c>
      <c r="AB24" s="450" t="str">
        <f>IF(Compare_Portfolios!F24="", "", Compare_Portfolios!F24)</f>
        <v/>
      </c>
      <c r="AC24" s="450" t="str">
        <f>IF(Compare_Portfolios!G24="", "", Compare_Portfolios!G24)</f>
        <v/>
      </c>
      <c r="AD24" s="450" t="str">
        <f>IF(Compare_Portfolios!H24="", "", Compare_Portfolios!H24)</f>
        <v/>
      </c>
      <c r="AE24" s="450" t="str">
        <f>IF(Compare_Portfolios!I24="", "", Compare_Portfolios!I24)</f>
        <v/>
      </c>
      <c r="AG24" s="450" t="str">
        <f>IF(Compare_Portfolios!K24="", "", Compare_Portfolios!K24)</f>
        <v/>
      </c>
      <c r="AM24" s="450">
        <f>IF(Compare_Portfolios!Q24="", "", Compare_Portfolios!Q24)</f>
        <v>0.05</v>
      </c>
      <c r="AN24" s="450">
        <f>IF(Compare_Portfolios!R24="", "", Compare_Portfolios!R24)</f>
        <v>0.25</v>
      </c>
      <c r="AO24" s="450" t="str">
        <f>IF(Compare_Portfolios!S24="", "", Compare_Portfolios!S24)</f>
        <v/>
      </c>
      <c r="AP24" s="450" t="str">
        <f>IF(Compare_Portfolios!T24="", "", Compare_Portfolios!T24)</f>
        <v/>
      </c>
      <c r="AQ24" s="450">
        <f>IF(Compare_Portfolios!U24="", "", Compare_Portfolios!U24)</f>
        <v>0.25</v>
      </c>
      <c r="AS24" s="450" t="str">
        <f>IF(Compare_Portfolios!W24="", "", Compare_Portfolios!W24)</f>
        <v/>
      </c>
      <c r="AU24" s="450" t="str">
        <f>IF(Lazy_Portfolios!E24="", "", Lazy_Portfolios!E24)</f>
        <v/>
      </c>
      <c r="AV24" s="450" t="str">
        <f>IF(Lazy_Portfolios!F24="", "", Lazy_Portfolios!F24)</f>
        <v/>
      </c>
      <c r="AW24" s="450" t="str">
        <f>IF(Lazy_Portfolios!G24="", "", Lazy_Portfolios!G24)</f>
        <v/>
      </c>
      <c r="AX24" s="450" t="str">
        <f>IF(Lazy_Portfolios!H24="", "", Lazy_Portfolios!H24)</f>
        <v/>
      </c>
      <c r="AY24" s="450" t="str">
        <f>IF(Lazy_Portfolios!I24="", "", Lazy_Portfolios!I24)</f>
        <v/>
      </c>
      <c r="AZ24" s="450" t="str">
        <f>IF(Lazy_Portfolios!J24="", "", Lazy_Portfolios!J24)</f>
        <v/>
      </c>
      <c r="BA24" s="450" t="str">
        <f>IF(Lazy_Portfolios!K24="", "", Lazy_Portfolios!K24)</f>
        <v/>
      </c>
      <c r="BB24" s="450" t="str">
        <f>IF(Lazy_Portfolios!L24="", "", Lazy_Portfolios!L24)</f>
        <v/>
      </c>
      <c r="BC24" s="450" t="str">
        <f>IF(Lazy_Portfolios!M24="", "", Lazy_Portfolios!M24)</f>
        <v/>
      </c>
      <c r="BD24" s="450" t="str">
        <f>IF(Lazy_Portfolios!N24="", "", Lazy_Portfolios!N24)</f>
        <v/>
      </c>
      <c r="BE24" s="450">
        <f>IF(Lazy_Portfolios!O24="", "", Lazy_Portfolios!O24)</f>
        <v>0.1</v>
      </c>
      <c r="BF24" s="450" t="str">
        <f>IF(Lazy_Portfolios!P24="", "", Lazy_Portfolios!P24)</f>
        <v/>
      </c>
      <c r="BG24" s="450" t="str">
        <f>IF(Lazy_Portfolios!Q24="", "", Lazy_Portfolios!Q24)</f>
        <v/>
      </c>
      <c r="BH24" s="450" t="str">
        <f>IF(Lazy_Portfolios!R24="", "", Lazy_Portfolios!R24)</f>
        <v/>
      </c>
      <c r="BI24" s="450" t="str">
        <f>IF(Lazy_Portfolios!S24="", "", Lazy_Portfolios!S24)</f>
        <v/>
      </c>
      <c r="BJ24" s="450" t="str">
        <f>IF(Lazy_Portfolios!T24="", "", Lazy_Portfolios!T24)</f>
        <v/>
      </c>
      <c r="BK24" s="450" t="str">
        <f>IF(Lazy_Portfolios!U24="", "", Lazy_Portfolios!U24)</f>
        <v/>
      </c>
      <c r="BL24" s="450" t="str">
        <f>IF(Lazy_Portfolios!V24="", "", Lazy_Portfolios!V24)</f>
        <v/>
      </c>
      <c r="BM24" s="450" t="str">
        <f>IF(Lazy_Portfolios!W24="", "", Lazy_Portfolios!W24)</f>
        <v/>
      </c>
      <c r="BN24" s="450" t="str">
        <f>IF(Lazy_Portfolios!X24="", "", Lazy_Portfolios!X24)</f>
        <v/>
      </c>
      <c r="BO24" s="450" t="str">
        <f>IF(Lazy_Portfolios!Y24="", "", Lazy_Portfolios!Y24)</f>
        <v/>
      </c>
      <c r="BP24" s="450" t="str">
        <f>IF(Lazy_Portfolios!Z24="", "", Lazy_Portfolios!Z24)</f>
        <v/>
      </c>
      <c r="BQ24" s="450">
        <f>IF(Lazy_Portfolios!AA24="", "", Lazy_Portfolios!AA24)</f>
        <v>0.25</v>
      </c>
      <c r="BR24" s="450" t="str">
        <f>IF(Lazy_Portfolios!AB24="", "", Lazy_Portfolios!AB24)</f>
        <v/>
      </c>
      <c r="BS24" s="450" t="str">
        <f>IF(Lazy_Portfolios!AC24="", "", Lazy_Portfolios!AC24)</f>
        <v/>
      </c>
    </row>
    <row r="25" spans="1:71">
      <c r="A25" s="24" t="str">
        <f>Data_TR_USD!$CC28</f>
        <v>Inter. Term Treasury - ITT</v>
      </c>
      <c r="B25" s="60" t="str">
        <f>Data_TR_USD!$CB28</f>
        <v>VFITX</v>
      </c>
      <c r="C25" s="155">
        <v>1871</v>
      </c>
      <c r="E25" s="450"/>
      <c r="F25" s="450"/>
      <c r="G25" s="450"/>
      <c r="I25" s="39"/>
      <c r="J25" s="39"/>
      <c r="K25" s="39"/>
      <c r="M25" s="450" t="str">
        <f>IF(Analyze_Portfolio!E25="", "", Analyze_Portfolio!E25)</f>
        <v/>
      </c>
      <c r="N25" s="450" t="str">
        <f>IF(Analyze_Portfolio!F25="", "", Analyze_Portfolio!F25)</f>
        <v/>
      </c>
      <c r="X25" s="450" t="str">
        <f>IF(Analyze_Portfolio!P25="", "", Analyze_Portfolio!P25)</f>
        <v/>
      </c>
      <c r="Y25" s="450" t="str">
        <f>IF(Analyze_Portfolio!Q25="", "", Analyze_Portfolio!Q25)</f>
        <v/>
      </c>
      <c r="AA25" s="450" t="str">
        <f>IF(Compare_Portfolios!E25="", "", Compare_Portfolios!E25)</f>
        <v/>
      </c>
      <c r="AB25" s="450" t="str">
        <f>IF(Compare_Portfolios!F25="", "", Compare_Portfolios!F25)</f>
        <v/>
      </c>
      <c r="AC25" s="450" t="str">
        <f>IF(Compare_Portfolios!G25="", "", Compare_Portfolios!G25)</f>
        <v/>
      </c>
      <c r="AD25" s="450" t="str">
        <f>IF(Compare_Portfolios!H25="", "", Compare_Portfolios!H25)</f>
        <v/>
      </c>
      <c r="AE25" s="450" t="str">
        <f>IF(Compare_Portfolios!I25="", "", Compare_Portfolios!I25)</f>
        <v/>
      </c>
      <c r="AG25" s="450" t="str">
        <f>IF(Compare_Portfolios!K25="", "", Compare_Portfolios!K25)</f>
        <v/>
      </c>
      <c r="AM25" s="450" t="str">
        <f>IF(Compare_Portfolios!Q25="", "", Compare_Portfolios!Q25)</f>
        <v/>
      </c>
      <c r="AN25" s="450" t="str">
        <f>IF(Compare_Portfolios!R25="", "", Compare_Portfolios!R25)</f>
        <v/>
      </c>
      <c r="AO25" s="450" t="str">
        <f>IF(Compare_Portfolios!S25="", "", Compare_Portfolios!S25)</f>
        <v/>
      </c>
      <c r="AP25" s="450" t="str">
        <f>IF(Compare_Portfolios!T25="", "", Compare_Portfolios!T25)</f>
        <v/>
      </c>
      <c r="AQ25" s="450" t="str">
        <f>IF(Compare_Portfolios!U25="", "", Compare_Portfolios!U25)</f>
        <v/>
      </c>
      <c r="AS25" s="450" t="str">
        <f>IF(Compare_Portfolios!W25="", "", Compare_Portfolios!W25)</f>
        <v/>
      </c>
      <c r="AU25" s="450" t="str">
        <f>IF(Lazy_Portfolios!E25="", "", Lazy_Portfolios!E25)</f>
        <v/>
      </c>
      <c r="AV25" s="450" t="str">
        <f>IF(Lazy_Portfolios!F25="", "", Lazy_Portfolios!F25)</f>
        <v/>
      </c>
      <c r="AW25" s="450" t="str">
        <f>IF(Lazy_Portfolios!G25="", "", Lazy_Portfolios!G25)</f>
        <v/>
      </c>
      <c r="AX25" s="450" t="str">
        <f>IF(Lazy_Portfolios!H25="", "", Lazy_Portfolios!H25)</f>
        <v/>
      </c>
      <c r="AY25" s="450" t="str">
        <f>IF(Lazy_Portfolios!I25="", "", Lazy_Portfolios!I25)</f>
        <v/>
      </c>
      <c r="AZ25" s="450" t="str">
        <f>IF(Lazy_Portfolios!J25="", "", Lazy_Portfolios!J25)</f>
        <v/>
      </c>
      <c r="BA25" s="450" t="str">
        <f>IF(Lazy_Portfolios!K25="", "", Lazy_Portfolios!K25)</f>
        <v/>
      </c>
      <c r="BB25" s="450" t="str">
        <f>IF(Lazy_Portfolios!L25="", "", Lazy_Portfolios!L25)</f>
        <v/>
      </c>
      <c r="BC25" s="450" t="str">
        <f>IF(Lazy_Portfolios!M25="", "", Lazy_Portfolios!M25)</f>
        <v/>
      </c>
      <c r="BD25" s="450" t="str">
        <f>IF(Lazy_Portfolios!N25="", "", Lazy_Portfolios!N25)</f>
        <v/>
      </c>
      <c r="BE25" s="450" t="str">
        <f>IF(Lazy_Portfolios!O25="", "", Lazy_Portfolios!O25)</f>
        <v/>
      </c>
      <c r="BF25" s="450" t="str">
        <f>IF(Lazy_Portfolios!P25="", "", Lazy_Portfolios!P25)</f>
        <v/>
      </c>
      <c r="BG25" s="450">
        <f>IF(Lazy_Portfolios!Q25="", "", Lazy_Portfolios!Q25)</f>
        <v>0.2</v>
      </c>
      <c r="BH25" s="450">
        <f>IF(Lazy_Portfolios!R25="", "", Lazy_Portfolios!R25)</f>
        <v>0.15</v>
      </c>
      <c r="BI25" s="450" t="str">
        <f>IF(Lazy_Portfolios!S25="", "", Lazy_Portfolios!S25)</f>
        <v/>
      </c>
      <c r="BJ25" s="450" t="str">
        <f>IF(Lazy_Portfolios!T25="", "", Lazy_Portfolios!T25)</f>
        <v/>
      </c>
      <c r="BK25" s="450" t="str">
        <f>IF(Lazy_Portfolios!U25="", "", Lazy_Portfolios!U25)</f>
        <v/>
      </c>
      <c r="BL25" s="450" t="str">
        <f>IF(Lazy_Portfolios!V25="", "", Lazy_Portfolios!V25)</f>
        <v/>
      </c>
      <c r="BM25" s="450" t="str">
        <f>IF(Lazy_Portfolios!W25="", "", Lazy_Portfolios!W25)</f>
        <v/>
      </c>
      <c r="BN25" s="450" t="str">
        <f>IF(Lazy_Portfolios!X25="", "", Lazy_Portfolios!X25)</f>
        <v/>
      </c>
      <c r="BO25" s="450" t="str">
        <f>IF(Lazy_Portfolios!Y25="", "", Lazy_Portfolios!Y25)</f>
        <v/>
      </c>
      <c r="BP25" s="450" t="str">
        <f>IF(Lazy_Portfolios!Z25="", "", Lazy_Portfolios!Z25)</f>
        <v/>
      </c>
      <c r="BQ25" s="450" t="str">
        <f>IF(Lazy_Portfolios!AA25="", "", Lazy_Portfolios!AA25)</f>
        <v/>
      </c>
      <c r="BR25" s="450" t="str">
        <f>IF(Lazy_Portfolios!AB25="", "", Lazy_Portfolios!AB25)</f>
        <v/>
      </c>
      <c r="BS25" s="450" t="str">
        <f>IF(Lazy_Portfolios!AC25="", "", Lazy_Portfolios!AC25)</f>
        <v/>
      </c>
    </row>
    <row r="26" spans="1:71">
      <c r="A26" s="24" t="str">
        <f>Data_TR_USD!$CC29</f>
        <v>Short Term Treasury - STT</v>
      </c>
      <c r="B26" s="60" t="str">
        <f>Data_TR_USD!$CB29</f>
        <v>VFISX</v>
      </c>
      <c r="C26" s="155">
        <v>1871</v>
      </c>
      <c r="E26" s="450"/>
      <c r="F26" s="450"/>
      <c r="G26" s="450"/>
      <c r="I26" s="39"/>
      <c r="J26" s="39"/>
      <c r="K26" s="39"/>
      <c r="M26" s="450" t="str">
        <f>IF(Analyze_Portfolio!E26="", "", Analyze_Portfolio!E26)</f>
        <v/>
      </c>
      <c r="N26" s="450" t="str">
        <f>IF(Analyze_Portfolio!F26="", "", Analyze_Portfolio!F26)</f>
        <v/>
      </c>
      <c r="X26" s="450" t="str">
        <f>IF(Analyze_Portfolio!P26="", "", Analyze_Portfolio!P26)</f>
        <v/>
      </c>
      <c r="Y26" s="450" t="str">
        <f>IF(Analyze_Portfolio!Q26="", "", Analyze_Portfolio!Q26)</f>
        <v/>
      </c>
      <c r="AA26" s="450" t="str">
        <f>IF(Compare_Portfolios!E26="", "", Compare_Portfolios!E26)</f>
        <v/>
      </c>
      <c r="AB26" s="450" t="str">
        <f>IF(Compare_Portfolios!F26="", "", Compare_Portfolios!F26)</f>
        <v/>
      </c>
      <c r="AC26" s="450" t="str">
        <f>IF(Compare_Portfolios!G26="", "", Compare_Portfolios!G26)</f>
        <v/>
      </c>
      <c r="AD26" s="450">
        <f>IF(Compare_Portfolios!H26="", "", Compare_Portfolios!H26)</f>
        <v>0.2</v>
      </c>
      <c r="AE26" s="450" t="str">
        <f>IF(Compare_Portfolios!I26="", "", Compare_Portfolios!I26)</f>
        <v/>
      </c>
      <c r="AG26" s="450" t="str">
        <f>IF(Compare_Portfolios!K26="", "", Compare_Portfolios!K26)</f>
        <v/>
      </c>
      <c r="AM26" s="450" t="str">
        <f>IF(Compare_Portfolios!Q26="", "", Compare_Portfolios!Q26)</f>
        <v/>
      </c>
      <c r="AN26" s="450" t="str">
        <f>IF(Compare_Portfolios!R26="", "", Compare_Portfolios!R26)</f>
        <v/>
      </c>
      <c r="AO26" s="450" t="str">
        <f>IF(Compare_Portfolios!S26="", "", Compare_Portfolios!S26)</f>
        <v/>
      </c>
      <c r="AP26" s="450" t="str">
        <f>IF(Compare_Portfolios!T26="", "", Compare_Portfolios!T26)</f>
        <v/>
      </c>
      <c r="AQ26" s="450">
        <f>IF(Compare_Portfolios!U26="", "", Compare_Portfolios!U26)</f>
        <v>0.125</v>
      </c>
      <c r="AS26" s="450" t="str">
        <f>IF(Compare_Portfolios!W26="", "", Compare_Portfolios!W26)</f>
        <v/>
      </c>
      <c r="AU26" s="450" t="str">
        <f>IF(Lazy_Portfolios!E26="", "", Lazy_Portfolios!E26)</f>
        <v/>
      </c>
      <c r="AV26" s="450" t="str">
        <f>IF(Lazy_Portfolios!F26="", "", Lazy_Portfolios!F26)</f>
        <v/>
      </c>
      <c r="AW26" s="450" t="str">
        <f>IF(Lazy_Portfolios!G26="", "", Lazy_Portfolios!G26)</f>
        <v/>
      </c>
      <c r="AX26" s="450" t="str">
        <f>IF(Lazy_Portfolios!H26="", "", Lazy_Portfolios!H26)</f>
        <v/>
      </c>
      <c r="AY26" s="450" t="str">
        <f>IF(Lazy_Portfolios!I26="", "", Lazy_Portfolios!I26)</f>
        <v/>
      </c>
      <c r="AZ26" s="450" t="str">
        <f>IF(Lazy_Portfolios!J26="", "", Lazy_Portfolios!J26)</f>
        <v/>
      </c>
      <c r="BA26" s="450" t="str">
        <f>IF(Lazy_Portfolios!K26="", "", Lazy_Portfolios!K26)</f>
        <v/>
      </c>
      <c r="BB26" s="450" t="str">
        <f>IF(Lazy_Portfolios!L26="", "", Lazy_Portfolios!L26)</f>
        <v/>
      </c>
      <c r="BC26" s="450" t="str">
        <f>IF(Lazy_Portfolios!M26="", "", Lazy_Portfolios!M26)</f>
        <v/>
      </c>
      <c r="BD26" s="450" t="str">
        <f>IF(Lazy_Portfolios!N26="", "", Lazy_Portfolios!N26)</f>
        <v/>
      </c>
      <c r="BE26" s="450" t="str">
        <f>IF(Lazy_Portfolios!O26="", "", Lazy_Portfolios!O26)</f>
        <v/>
      </c>
      <c r="BF26" s="450" t="str">
        <f>IF(Lazy_Portfolios!P26="", "", Lazy_Portfolios!P26)</f>
        <v/>
      </c>
      <c r="BG26" s="450">
        <f>IF(Lazy_Portfolios!Q26="", "", Lazy_Portfolios!Q26)</f>
        <v>0.12</v>
      </c>
      <c r="BH26" s="450" t="str">
        <f>IF(Lazy_Portfolios!R26="", "", Lazy_Portfolios!R26)</f>
        <v/>
      </c>
      <c r="BI26" s="450" t="str">
        <f>IF(Lazy_Portfolios!S26="", "", Lazy_Portfolios!S26)</f>
        <v/>
      </c>
      <c r="BJ26" s="450" t="str">
        <f>IF(Lazy_Portfolios!T26="", "", Lazy_Portfolios!T26)</f>
        <v/>
      </c>
      <c r="BK26" s="450" t="str">
        <f>IF(Lazy_Portfolios!U26="", "", Lazy_Portfolios!U26)</f>
        <v/>
      </c>
      <c r="BL26" s="450" t="str">
        <f>IF(Lazy_Portfolios!V26="", "", Lazy_Portfolios!V26)</f>
        <v/>
      </c>
      <c r="BM26" s="450" t="str">
        <f>IF(Lazy_Portfolios!W26="", "", Lazy_Portfolios!W26)</f>
        <v/>
      </c>
      <c r="BN26" s="450" t="str">
        <f>IF(Lazy_Portfolios!X26="", "", Lazy_Portfolios!X26)</f>
        <v/>
      </c>
      <c r="BO26" s="450" t="str">
        <f>IF(Lazy_Portfolios!Y26="", "", Lazy_Portfolios!Y26)</f>
        <v/>
      </c>
      <c r="BP26" s="450" t="str">
        <f>IF(Lazy_Portfolios!Z26="", "", Lazy_Portfolios!Z26)</f>
        <v/>
      </c>
      <c r="BQ26" s="450" t="str">
        <f>IF(Lazy_Portfolios!AA26="", "", Lazy_Portfolios!AA26)</f>
        <v/>
      </c>
      <c r="BR26" s="450" t="str">
        <f>IF(Lazy_Portfolios!AB26="", "", Lazy_Portfolios!AB26)</f>
        <v/>
      </c>
      <c r="BS26" s="450">
        <f>IF(Lazy_Portfolios!AC26="", "", Lazy_Portfolios!AC26)</f>
        <v>0.35</v>
      </c>
    </row>
    <row r="27" spans="1:71">
      <c r="A27" s="24" t="str">
        <f>Data_TR_USD!$CC30</f>
        <v>Total Bond Market - TBM</v>
      </c>
      <c r="B27" s="60" t="str">
        <f>Data_TR_USD!$CB30</f>
        <v>VBMFX</v>
      </c>
      <c r="C27" s="155">
        <v>1871</v>
      </c>
      <c r="E27" s="450"/>
      <c r="F27" s="450"/>
      <c r="G27" s="450"/>
      <c r="I27" s="39"/>
      <c r="J27" s="39"/>
      <c r="K27" s="39">
        <v>0.4</v>
      </c>
      <c r="M27" s="450">
        <f>IF(Analyze_Portfolio!E27="", "", Analyze_Portfolio!E27)</f>
        <v>0.2</v>
      </c>
      <c r="N27" s="450">
        <f>IF(Analyze_Portfolio!F27="", "", Analyze_Portfolio!F27)</f>
        <v>0.4</v>
      </c>
      <c r="X27" s="450" t="str">
        <f>IF(Analyze_Portfolio!P27="", "", Analyze_Portfolio!P27)</f>
        <v/>
      </c>
      <c r="Y27" s="450">
        <f>IF(Analyze_Portfolio!Q27="", "", Analyze_Portfolio!Q27)</f>
        <v>0.4</v>
      </c>
      <c r="AA27" s="450">
        <f>IF(Compare_Portfolios!E27="", "", Compare_Portfolios!E27)</f>
        <v>0.2</v>
      </c>
      <c r="AB27" s="450">
        <f>IF(Compare_Portfolios!F27="", "", Compare_Portfolios!F27)</f>
        <v>0.2</v>
      </c>
      <c r="AC27" s="450">
        <f>IF(Compare_Portfolios!G27="", "", Compare_Portfolios!G27)</f>
        <v>0.2</v>
      </c>
      <c r="AD27" s="450" t="str">
        <f>IF(Compare_Portfolios!H27="", "", Compare_Portfolios!H27)</f>
        <v/>
      </c>
      <c r="AE27" s="450">
        <f>IF(Compare_Portfolios!I27="", "", Compare_Portfolios!I27)</f>
        <v>0.2</v>
      </c>
      <c r="AG27" s="450" t="str">
        <f>IF(Compare_Portfolios!K27="", "", Compare_Portfolios!K27)</f>
        <v/>
      </c>
      <c r="AM27" s="450" t="str">
        <f>IF(Compare_Portfolios!Q27="", "", Compare_Portfolios!Q27)</f>
        <v/>
      </c>
      <c r="AN27" s="450" t="str">
        <f>IF(Compare_Portfolios!R27="", "", Compare_Portfolios!R27)</f>
        <v/>
      </c>
      <c r="AO27" s="450">
        <f>IF(Compare_Portfolios!S27="", "", Compare_Portfolios!S27)</f>
        <v>0.2</v>
      </c>
      <c r="AP27" s="450">
        <f>IF(Compare_Portfolios!T27="", "", Compare_Portfolios!T27)</f>
        <v>0.15</v>
      </c>
      <c r="AQ27" s="450" t="str">
        <f>IF(Compare_Portfolios!U27="", "", Compare_Portfolios!U27)</f>
        <v/>
      </c>
      <c r="AS27" s="450">
        <f>IF(Compare_Portfolios!W27="", "", Compare_Portfolios!W27)</f>
        <v>0.4</v>
      </c>
      <c r="AU27" s="450" t="str">
        <f>IF(Lazy_Portfolios!E27="", "", Lazy_Portfolios!E27)</f>
        <v/>
      </c>
      <c r="AV27" s="450" t="str">
        <f>IF(Lazy_Portfolios!F27="", "", Lazy_Portfolios!F27)</f>
        <v/>
      </c>
      <c r="AW27" s="450">
        <f>IF(Lazy_Portfolios!G27="", "", Lazy_Portfolios!G27)</f>
        <v>0.2</v>
      </c>
      <c r="AX27" s="450">
        <f>IF(Lazy_Portfolios!H27="", "", Lazy_Portfolios!H27)</f>
        <v>0.2</v>
      </c>
      <c r="AY27" s="450">
        <f>IF(Lazy_Portfolios!I27="", "", Lazy_Portfolios!I27)</f>
        <v>0.1</v>
      </c>
      <c r="AZ27" s="450">
        <f>IF(Lazy_Portfolios!J27="", "", Lazy_Portfolios!J27)</f>
        <v>0.2</v>
      </c>
      <c r="BA27" s="450" t="str">
        <f>IF(Lazy_Portfolios!K27="", "", Lazy_Portfolios!K27)</f>
        <v/>
      </c>
      <c r="BB27" s="450" t="str">
        <f>IF(Lazy_Portfolios!L27="", "", Lazy_Portfolios!L27)</f>
        <v/>
      </c>
      <c r="BC27" s="450">
        <f>IF(Lazy_Portfolios!M27="", "", Lazy_Portfolios!M27)</f>
        <v>0.1</v>
      </c>
      <c r="BD27" s="450">
        <f>IF(Lazy_Portfolios!N27="", "", Lazy_Portfolios!N27)</f>
        <v>0.3</v>
      </c>
      <c r="BE27" s="450" t="str">
        <f>IF(Lazy_Portfolios!O27="", "", Lazy_Portfolios!O27)</f>
        <v/>
      </c>
      <c r="BF27" s="450">
        <f>IF(Lazy_Portfolios!P27="", "", Lazy_Portfolios!P27)</f>
        <v>0.4</v>
      </c>
      <c r="BG27" s="450" t="str">
        <f>IF(Lazy_Portfolios!Q27="", "", Lazy_Portfolios!Q27)</f>
        <v/>
      </c>
      <c r="BH27" s="450" t="str">
        <f>IF(Lazy_Portfolios!R27="", "", Lazy_Portfolios!R27)</f>
        <v/>
      </c>
      <c r="BI27" s="450">
        <f>IF(Lazy_Portfolios!S27="", "", Lazy_Portfolios!S27)</f>
        <v>0.4</v>
      </c>
      <c r="BJ27" s="450" t="str">
        <f>IF(Lazy_Portfolios!T27="", "", Lazy_Portfolios!T27)</f>
        <v/>
      </c>
      <c r="BK27" s="450" t="str">
        <f>IF(Lazy_Portfolios!U27="", "", Lazy_Portfolios!U27)</f>
        <v/>
      </c>
      <c r="BL27" s="450" t="str">
        <f>IF(Lazy_Portfolios!V27="", "", Lazy_Portfolios!V27)</f>
        <v/>
      </c>
      <c r="BM27" s="450" t="str">
        <f>IF(Lazy_Portfolios!W27="", "", Lazy_Portfolios!W27)</f>
        <v/>
      </c>
      <c r="BN27" s="450" t="str">
        <f>IF(Lazy_Portfolios!X27="", "", Lazy_Portfolios!X27)</f>
        <v/>
      </c>
      <c r="BO27" s="450" t="str">
        <f>IF(Lazy_Portfolios!Y27="", "", Lazy_Portfolios!Y27)</f>
        <v/>
      </c>
      <c r="BP27" s="450" t="str">
        <f>IF(Lazy_Portfolios!Z27="", "", Lazy_Portfolios!Z27)</f>
        <v/>
      </c>
      <c r="BQ27" s="450" t="str">
        <f>IF(Lazy_Portfolios!AA27="", "", Lazy_Portfolios!AA27)</f>
        <v/>
      </c>
      <c r="BR27" s="450" t="str">
        <f>IF(Lazy_Portfolios!AB27="", "", Lazy_Portfolios!AB27)</f>
        <v/>
      </c>
      <c r="BS27" s="450" t="str">
        <f>IF(Lazy_Portfolios!AC27="", "", Lazy_Portfolios!AC27)</f>
        <v/>
      </c>
    </row>
    <row r="28" spans="1:71">
      <c r="A28" s="24" t="str">
        <f>Data_TR_USD!$CC31</f>
        <v>Short Term Bonds - STB</v>
      </c>
      <c r="B28" s="60" t="str">
        <f>Data_TR_USD!$CB31</f>
        <v>VBISX</v>
      </c>
      <c r="C28" s="155">
        <v>1871</v>
      </c>
      <c r="E28" s="450"/>
      <c r="F28" s="450"/>
      <c r="G28" s="450"/>
      <c r="I28" s="39"/>
      <c r="J28" s="39"/>
      <c r="K28" s="39"/>
      <c r="M28" s="450" t="str">
        <f>IF(Analyze_Portfolio!E28="", "", Analyze_Portfolio!E28)</f>
        <v/>
      </c>
      <c r="N28" s="450" t="str">
        <f>IF(Analyze_Portfolio!F28="", "", Analyze_Portfolio!F28)</f>
        <v/>
      </c>
      <c r="X28" s="450">
        <f>IF(Analyze_Portfolio!P28="", "", Analyze_Portfolio!P28)</f>
        <v>0.25</v>
      </c>
      <c r="Y28" s="450" t="str">
        <f>IF(Analyze_Portfolio!Q28="", "", Analyze_Portfolio!Q28)</f>
        <v/>
      </c>
      <c r="AA28" s="450" t="str">
        <f>IF(Compare_Portfolios!E28="", "", Compare_Portfolios!E28)</f>
        <v/>
      </c>
      <c r="AB28" s="450" t="str">
        <f>IF(Compare_Portfolios!F28="", "", Compare_Portfolios!F28)</f>
        <v/>
      </c>
      <c r="AC28" s="450" t="str">
        <f>IF(Compare_Portfolios!G28="", "", Compare_Portfolios!G28)</f>
        <v/>
      </c>
      <c r="AD28" s="450" t="str">
        <f>IF(Compare_Portfolios!H28="", "", Compare_Portfolios!H28)</f>
        <v/>
      </c>
      <c r="AE28" s="450" t="str">
        <f>IF(Compare_Portfolios!I28="", "", Compare_Portfolios!I28)</f>
        <v/>
      </c>
      <c r="AG28" s="450" t="str">
        <f>IF(Compare_Portfolios!K28="", "", Compare_Portfolios!K28)</f>
        <v/>
      </c>
      <c r="AM28" s="450" t="str">
        <f>IF(Compare_Portfolios!Q28="", "", Compare_Portfolios!Q28)</f>
        <v/>
      </c>
      <c r="AN28" s="450" t="str">
        <f>IF(Compare_Portfolios!R28="", "", Compare_Portfolios!R28)</f>
        <v/>
      </c>
      <c r="AO28" s="450" t="str">
        <f>IF(Compare_Portfolios!S28="", "", Compare_Portfolios!S28)</f>
        <v/>
      </c>
      <c r="AP28" s="450" t="str">
        <f>IF(Compare_Portfolios!T28="", "", Compare_Portfolios!T28)</f>
        <v/>
      </c>
      <c r="AQ28" s="450" t="str">
        <f>IF(Compare_Portfolios!U28="", "", Compare_Portfolios!U28)</f>
        <v/>
      </c>
      <c r="AS28" s="450" t="str">
        <f>IF(Compare_Portfolios!W28="", "", Compare_Portfolios!W28)</f>
        <v/>
      </c>
      <c r="AU28" s="450" t="str">
        <f>IF(Lazy_Portfolios!E28="", "", Lazy_Portfolios!E28)</f>
        <v/>
      </c>
      <c r="AV28" s="450" t="str">
        <f>IF(Lazy_Portfolios!F28="", "", Lazy_Portfolios!F28)</f>
        <v/>
      </c>
      <c r="AW28" s="450" t="str">
        <f>IF(Lazy_Portfolios!G28="", "", Lazy_Portfolios!G28)</f>
        <v/>
      </c>
      <c r="AX28" s="450" t="str">
        <f>IF(Lazy_Portfolios!H28="", "", Lazy_Portfolios!H28)</f>
        <v/>
      </c>
      <c r="AY28" s="450" t="str">
        <f>IF(Lazy_Portfolios!I28="", "", Lazy_Portfolios!I28)</f>
        <v/>
      </c>
      <c r="AZ28" s="450" t="str">
        <f>IF(Lazy_Portfolios!J28="", "", Lazy_Portfolios!J28)</f>
        <v/>
      </c>
      <c r="BA28" s="450" t="str">
        <f>IF(Lazy_Portfolios!K28="", "", Lazy_Portfolios!K28)</f>
        <v/>
      </c>
      <c r="BB28" s="450">
        <f>IF(Lazy_Portfolios!L28="", "", Lazy_Portfolios!L28)</f>
        <v>0.25</v>
      </c>
      <c r="BC28" s="450" t="str">
        <f>IF(Lazy_Portfolios!M28="", "", Lazy_Portfolios!M28)</f>
        <v/>
      </c>
      <c r="BD28" s="450" t="str">
        <f>IF(Lazy_Portfolios!N28="", "", Lazy_Portfolios!N28)</f>
        <v/>
      </c>
      <c r="BE28" s="450" t="str">
        <f>IF(Lazy_Portfolios!O28="", "", Lazy_Portfolios!O28)</f>
        <v/>
      </c>
      <c r="BF28" s="450" t="str">
        <f>IF(Lazy_Portfolios!P28="", "", Lazy_Portfolios!P28)</f>
        <v/>
      </c>
      <c r="BG28" s="450" t="str">
        <f>IF(Lazy_Portfolios!Q28="", "", Lazy_Portfolios!Q28)</f>
        <v/>
      </c>
      <c r="BH28" s="450" t="str">
        <f>IF(Lazy_Portfolios!R28="", "", Lazy_Portfolios!R28)</f>
        <v/>
      </c>
      <c r="BI28" s="450" t="str">
        <f>IF(Lazy_Portfolios!S28="", "", Lazy_Portfolios!S28)</f>
        <v/>
      </c>
      <c r="BJ28" s="450" t="str">
        <f>IF(Lazy_Portfolios!T28="", "", Lazy_Portfolios!T28)</f>
        <v/>
      </c>
      <c r="BK28" s="450">
        <f>IF(Lazy_Portfolios!U28="", "", Lazy_Portfolios!U28)</f>
        <v>0.3</v>
      </c>
      <c r="BL28" s="450" t="str">
        <f>IF(Lazy_Portfolios!V28="", "", Lazy_Portfolios!V28)</f>
        <v/>
      </c>
      <c r="BM28" s="450" t="str">
        <f>IF(Lazy_Portfolios!W28="", "", Lazy_Portfolios!W28)</f>
        <v/>
      </c>
      <c r="BN28" s="450" t="str">
        <f>IF(Lazy_Portfolios!X28="", "", Lazy_Portfolios!X28)</f>
        <v/>
      </c>
      <c r="BO28" s="450" t="str">
        <f>IF(Lazy_Portfolios!Y28="", "", Lazy_Portfolios!Y28)</f>
        <v/>
      </c>
      <c r="BP28" s="450" t="str">
        <f>IF(Lazy_Portfolios!Z28="", "", Lazy_Portfolios!Z28)</f>
        <v/>
      </c>
      <c r="BQ28" s="450" t="str">
        <f>IF(Lazy_Portfolios!AA28="", "", Lazy_Portfolios!AA28)</f>
        <v/>
      </c>
      <c r="BR28" s="450" t="str">
        <f>IF(Lazy_Portfolios!AB28="", "", Lazy_Portfolios!AB28)</f>
        <v/>
      </c>
      <c r="BS28" s="450" t="str">
        <f>IF(Lazy_Portfolios!AC28="", "", Lazy_Portfolios!AC28)</f>
        <v/>
      </c>
    </row>
    <row r="29" spans="1:71">
      <c r="A29" s="440" t="str">
        <f>Data_TR_USD!$CC32</f>
        <v>Tbills/Treasury Money Mkt</v>
      </c>
      <c r="B29" s="60" t="str">
        <f>Data_TR_USD!$CB32</f>
        <v>VUSXX</v>
      </c>
      <c r="C29" s="155">
        <v>1871</v>
      </c>
      <c r="E29" s="450"/>
      <c r="F29" s="450"/>
      <c r="G29" s="450"/>
      <c r="I29" s="39">
        <v>1</v>
      </c>
      <c r="J29" s="39">
        <v>1</v>
      </c>
      <c r="K29" s="39"/>
      <c r="M29" s="450" t="str">
        <f>IF(Analyze_Portfolio!E29="", "", Analyze_Portfolio!E29)</f>
        <v/>
      </c>
      <c r="N29" s="450" t="str">
        <f>IF(Analyze_Portfolio!F29="", "", Analyze_Portfolio!F29)</f>
        <v/>
      </c>
      <c r="X29" s="450" t="str">
        <f>IF(Analyze_Portfolio!P29="", "", Analyze_Portfolio!P29)</f>
        <v/>
      </c>
      <c r="Y29" s="450" t="str">
        <f>IF(Analyze_Portfolio!Q29="", "", Analyze_Portfolio!Q29)</f>
        <v/>
      </c>
      <c r="AA29" s="450" t="str">
        <f>IF(Compare_Portfolios!E29="", "", Compare_Portfolios!E29)</f>
        <v/>
      </c>
      <c r="AB29" s="450">
        <f>IF(Compare_Portfolios!F29="", "", Compare_Portfolios!F29)</f>
        <v>0.05</v>
      </c>
      <c r="AC29" s="450" t="str">
        <f>IF(Compare_Portfolios!G29="", "", Compare_Portfolios!G29)</f>
        <v/>
      </c>
      <c r="AD29" s="450" t="str">
        <f>IF(Compare_Portfolios!H29="", "", Compare_Portfolios!H29)</f>
        <v/>
      </c>
      <c r="AE29" s="450" t="str">
        <f>IF(Compare_Portfolios!I29="", "", Compare_Portfolios!I29)</f>
        <v/>
      </c>
      <c r="AG29" s="450" t="str">
        <f>IF(Compare_Portfolios!K29="", "", Compare_Portfolios!K29)</f>
        <v/>
      </c>
      <c r="AM29" s="450" t="str">
        <f>IF(Compare_Portfolios!Q29="", "", Compare_Portfolios!Q29)</f>
        <v/>
      </c>
      <c r="AN29" s="450">
        <f>IF(Compare_Portfolios!R29="", "", Compare_Portfolios!R29)</f>
        <v>0.25</v>
      </c>
      <c r="AO29" s="450" t="str">
        <f>IF(Compare_Portfolios!S29="", "", Compare_Portfolios!S29)</f>
        <v/>
      </c>
      <c r="AP29" s="450" t="str">
        <f>IF(Compare_Portfolios!T29="", "", Compare_Portfolios!T29)</f>
        <v/>
      </c>
      <c r="AQ29" s="450">
        <f>IF(Compare_Portfolios!U29="", "", Compare_Portfolios!U29)</f>
        <v>0.125</v>
      </c>
      <c r="AS29" s="450" t="str">
        <f>IF(Compare_Portfolios!W29="", "", Compare_Portfolios!W29)</f>
        <v/>
      </c>
      <c r="AU29" s="450" t="str">
        <f>IF(Lazy_Portfolios!E29="", "", Lazy_Portfolios!E29)</f>
        <v/>
      </c>
      <c r="AV29" s="450" t="str">
        <f>IF(Lazy_Portfolios!F29="", "", Lazy_Portfolios!F29)</f>
        <v/>
      </c>
      <c r="AW29" s="450" t="str">
        <f>IF(Lazy_Portfolios!G29="", "", Lazy_Portfolios!G29)</f>
        <v/>
      </c>
      <c r="AX29" s="450" t="str">
        <f>IF(Lazy_Portfolios!H29="", "", Lazy_Portfolios!H29)</f>
        <v/>
      </c>
      <c r="AY29" s="450" t="str">
        <f>IF(Lazy_Portfolios!I29="", "", Lazy_Portfolios!I29)</f>
        <v/>
      </c>
      <c r="AZ29" s="450" t="str">
        <f>IF(Lazy_Portfolios!J29="", "", Lazy_Portfolios!J29)</f>
        <v/>
      </c>
      <c r="BA29" s="450" t="str">
        <f>IF(Lazy_Portfolios!K29="", "", Lazy_Portfolios!K29)</f>
        <v/>
      </c>
      <c r="BB29" s="450" t="str">
        <f>IF(Lazy_Portfolios!L29="", "", Lazy_Portfolios!L29)</f>
        <v/>
      </c>
      <c r="BC29" s="450" t="str">
        <f>IF(Lazy_Portfolios!M29="", "", Lazy_Portfolios!M29)</f>
        <v/>
      </c>
      <c r="BD29" s="450" t="str">
        <f>IF(Lazy_Portfolios!N29="", "", Lazy_Portfolios!N29)</f>
        <v/>
      </c>
      <c r="BE29" s="450" t="str">
        <f>IF(Lazy_Portfolios!O29="", "", Lazy_Portfolios!O29)</f>
        <v/>
      </c>
      <c r="BF29" s="450" t="str">
        <f>IF(Lazy_Portfolios!P29="", "", Lazy_Portfolios!P29)</f>
        <v/>
      </c>
      <c r="BG29" s="450" t="str">
        <f>IF(Lazy_Portfolios!Q29="", "", Lazy_Portfolios!Q29)</f>
        <v/>
      </c>
      <c r="BH29" s="450" t="str">
        <f>IF(Lazy_Portfolios!R29="", "", Lazy_Portfolios!R29)</f>
        <v/>
      </c>
      <c r="BI29" s="450" t="str">
        <f>IF(Lazy_Portfolios!S29="", "", Lazy_Portfolios!S29)</f>
        <v/>
      </c>
      <c r="BJ29" s="450" t="str">
        <f>IF(Lazy_Portfolios!T29="", "", Lazy_Portfolios!T29)</f>
        <v/>
      </c>
      <c r="BK29" s="450" t="str">
        <f>IF(Lazy_Portfolios!U29="", "", Lazy_Portfolios!U29)</f>
        <v/>
      </c>
      <c r="BL29" s="450" t="str">
        <f>IF(Lazy_Portfolios!V29="", "", Lazy_Portfolios!V29)</f>
        <v/>
      </c>
      <c r="BM29" s="450" t="str">
        <f>IF(Lazy_Portfolios!W29="", "", Lazy_Portfolios!W29)</f>
        <v/>
      </c>
      <c r="BN29" s="450" t="str">
        <f>IF(Lazy_Portfolios!X29="", "", Lazy_Portfolios!X29)</f>
        <v/>
      </c>
      <c r="BO29" s="450" t="str">
        <f>IF(Lazy_Portfolios!Y29="", "", Lazy_Portfolios!Y29)</f>
        <v/>
      </c>
      <c r="BP29" s="450" t="str">
        <f>IF(Lazy_Portfolios!Z29="", "", Lazy_Portfolios!Z29)</f>
        <v/>
      </c>
      <c r="BQ29" s="450">
        <f>IF(Lazy_Portfolios!AA29="", "", Lazy_Portfolios!AA29)</f>
        <v>0.25</v>
      </c>
      <c r="BR29" s="450" t="str">
        <f>IF(Lazy_Portfolios!AB29="", "", Lazy_Portfolios!AB29)</f>
        <v/>
      </c>
      <c r="BS29" s="450" t="str">
        <f>IF(Lazy_Portfolios!AC29="", "", Lazy_Portfolios!AC29)</f>
        <v/>
      </c>
    </row>
    <row r="30" spans="1:71">
      <c r="A30" s="24" t="str">
        <f>Data_TR_USD!$CC33</f>
        <v>Inter. Term Corporate Bond</v>
      </c>
      <c r="B30" s="60" t="str">
        <f>Data_TR_USD!$CB33</f>
        <v>VCIT</v>
      </c>
      <c r="C30" s="155">
        <v>1970</v>
      </c>
      <c r="E30" s="450"/>
      <c r="F30" s="450"/>
      <c r="G30" s="450"/>
      <c r="I30" s="39"/>
      <c r="J30" s="39"/>
      <c r="K30" s="39"/>
      <c r="M30" s="450" t="str">
        <f>IF(Analyze_Portfolio!E30="", "", Analyze_Portfolio!E30)</f>
        <v/>
      </c>
      <c r="N30" s="450" t="str">
        <f>IF(Analyze_Portfolio!F30="", "", Analyze_Portfolio!F30)</f>
        <v/>
      </c>
      <c r="X30" s="450" t="str">
        <f>IF(Analyze_Portfolio!P30="", "", Analyze_Portfolio!P30)</f>
        <v/>
      </c>
      <c r="Y30" s="450" t="str">
        <f>IF(Analyze_Portfolio!Q30="", "", Analyze_Portfolio!Q30)</f>
        <v/>
      </c>
      <c r="AA30" s="450" t="str">
        <f>IF(Compare_Portfolios!E30="", "", Compare_Portfolios!E30)</f>
        <v/>
      </c>
      <c r="AB30" s="450" t="str">
        <f>IF(Compare_Portfolios!F30="", "", Compare_Portfolios!F30)</f>
        <v/>
      </c>
      <c r="AC30" s="450" t="str">
        <f>IF(Compare_Portfolios!G30="", "", Compare_Portfolios!G30)</f>
        <v/>
      </c>
      <c r="AD30" s="450">
        <f>IF(Compare_Portfolios!H30="", "", Compare_Portfolios!H30)</f>
        <v>0.1</v>
      </c>
      <c r="AE30" s="450">
        <f>IF(Compare_Portfolios!I30="", "", Compare_Portfolios!I30)</f>
        <v>0.2</v>
      </c>
      <c r="AG30" s="450" t="str">
        <f>IF(Compare_Portfolios!K30="", "", Compare_Portfolios!K30)</f>
        <v/>
      </c>
      <c r="AM30" s="450">
        <f>IF(Compare_Portfolios!Q30="", "", Compare_Portfolios!Q30)</f>
        <v>0.3</v>
      </c>
      <c r="AN30" s="450" t="str">
        <f>IF(Compare_Portfolios!R30="", "", Compare_Portfolios!R30)</f>
        <v/>
      </c>
      <c r="AO30" s="450" t="str">
        <f>IF(Compare_Portfolios!S30="", "", Compare_Portfolios!S30)</f>
        <v/>
      </c>
      <c r="AP30" s="450">
        <f>IF(Compare_Portfolios!T30="", "", Compare_Portfolios!T30)</f>
        <v>0.15</v>
      </c>
      <c r="AQ30" s="450" t="str">
        <f>IF(Compare_Portfolios!U30="", "", Compare_Portfolios!U30)</f>
        <v/>
      </c>
      <c r="AS30" s="450" t="str">
        <f>IF(Compare_Portfolios!W30="", "", Compare_Portfolios!W30)</f>
        <v/>
      </c>
      <c r="AU30" s="450" t="str">
        <f>IF(Lazy_Portfolios!E30="", "", Lazy_Portfolios!E30)</f>
        <v/>
      </c>
      <c r="AV30" s="450" t="str">
        <f>IF(Lazy_Portfolios!F30="", "", Lazy_Portfolios!F30)</f>
        <v/>
      </c>
      <c r="AW30" s="450" t="str">
        <f>IF(Lazy_Portfolios!G30="", "", Lazy_Portfolios!G30)</f>
        <v/>
      </c>
      <c r="AX30" s="450" t="str">
        <f>IF(Lazy_Portfolios!H30="", "", Lazy_Portfolios!H30)</f>
        <v/>
      </c>
      <c r="AY30" s="450" t="str">
        <f>IF(Lazy_Portfolios!I30="", "", Lazy_Portfolios!I30)</f>
        <v/>
      </c>
      <c r="AZ30" s="450" t="str">
        <f>IF(Lazy_Portfolios!J30="", "", Lazy_Portfolios!J30)</f>
        <v/>
      </c>
      <c r="BA30" s="450" t="str">
        <f>IF(Lazy_Portfolios!K30="", "", Lazy_Portfolios!K30)</f>
        <v/>
      </c>
      <c r="BB30" s="450" t="str">
        <f>IF(Lazy_Portfolios!L30="", "", Lazy_Portfolios!L30)</f>
        <v/>
      </c>
      <c r="BC30" s="450" t="str">
        <f>IF(Lazy_Portfolios!M30="", "", Lazy_Portfolios!M30)</f>
        <v/>
      </c>
      <c r="BD30" s="450" t="str">
        <f>IF(Lazy_Portfolios!N30="", "", Lazy_Portfolios!N30)</f>
        <v/>
      </c>
      <c r="BE30" s="450" t="str">
        <f>IF(Lazy_Portfolios!O30="", "", Lazy_Portfolios!O30)</f>
        <v/>
      </c>
      <c r="BF30" s="450" t="str">
        <f>IF(Lazy_Portfolios!P30="", "", Lazy_Portfolios!P30)</f>
        <v/>
      </c>
      <c r="BG30" s="450" t="str">
        <f>IF(Lazy_Portfolios!Q30="", "", Lazy_Portfolios!Q30)</f>
        <v/>
      </c>
      <c r="BH30" s="450" t="str">
        <f>IF(Lazy_Portfolios!R30="", "", Lazy_Portfolios!R30)</f>
        <v/>
      </c>
      <c r="BI30" s="450" t="str">
        <f>IF(Lazy_Portfolios!S30="", "", Lazy_Portfolios!S30)</f>
        <v/>
      </c>
      <c r="BJ30" s="450" t="str">
        <f>IF(Lazy_Portfolios!T30="", "", Lazy_Portfolios!T30)</f>
        <v/>
      </c>
      <c r="BK30" s="450" t="str">
        <f>IF(Lazy_Portfolios!U30="", "", Lazy_Portfolios!U30)</f>
        <v/>
      </c>
      <c r="BL30" s="450" t="str">
        <f>IF(Lazy_Portfolios!V30="", "", Lazy_Portfolios!V30)</f>
        <v/>
      </c>
      <c r="BM30" s="450" t="str">
        <f>IF(Lazy_Portfolios!W30="", "", Lazy_Portfolios!W30)</f>
        <v/>
      </c>
      <c r="BN30" s="450" t="str">
        <f>IF(Lazy_Portfolios!X30="", "", Lazy_Portfolios!X30)</f>
        <v/>
      </c>
      <c r="BO30" s="450" t="str">
        <f>IF(Lazy_Portfolios!Y30="", "", Lazy_Portfolios!Y30)</f>
        <v/>
      </c>
      <c r="BP30" s="450" t="str">
        <f>IF(Lazy_Portfolios!Z30="", "", Lazy_Portfolios!Z30)</f>
        <v/>
      </c>
      <c r="BQ30" s="450" t="str">
        <f>IF(Lazy_Portfolios!AA30="", "", Lazy_Portfolios!AA30)</f>
        <v/>
      </c>
      <c r="BR30" s="450" t="str">
        <f>IF(Lazy_Portfolios!AB30="", "", Lazy_Portfolios!AB30)</f>
        <v/>
      </c>
      <c r="BS30" s="450" t="str">
        <f>IF(Lazy_Portfolios!AC30="", "", Lazy_Portfolios!AC30)</f>
        <v/>
      </c>
    </row>
    <row r="31" spans="1:71">
      <c r="A31" s="440" t="str">
        <f>Data_TR_USD!$CC34</f>
        <v>Wellington</v>
      </c>
      <c r="B31" s="60" t="str">
        <f>Data_TR_USD!$CB34</f>
        <v>VWELX</v>
      </c>
      <c r="C31" s="155">
        <v>1930</v>
      </c>
      <c r="E31" s="450"/>
      <c r="F31" s="450"/>
      <c r="G31" s="450"/>
      <c r="I31" s="39"/>
      <c r="J31" s="39"/>
      <c r="K31" s="39"/>
      <c r="M31" s="450" t="str">
        <f>IF(Analyze_Portfolio!E31="", "", Analyze_Portfolio!E31)</f>
        <v/>
      </c>
      <c r="N31" s="450" t="str">
        <f>IF(Analyze_Portfolio!F31="", "", Analyze_Portfolio!F31)</f>
        <v/>
      </c>
      <c r="X31" s="450" t="str">
        <f>IF(Analyze_Portfolio!P31="", "", Analyze_Portfolio!P31)</f>
        <v/>
      </c>
      <c r="Y31" s="450" t="str">
        <f>IF(Analyze_Portfolio!Q31="", "", Analyze_Portfolio!Q31)</f>
        <v/>
      </c>
      <c r="AA31" s="450" t="str">
        <f>IF(Compare_Portfolios!E31="", "", Compare_Portfolios!E31)</f>
        <v/>
      </c>
      <c r="AB31" s="450" t="str">
        <f>IF(Compare_Portfolios!F31="", "", Compare_Portfolios!F31)</f>
        <v/>
      </c>
      <c r="AC31" s="450" t="str">
        <f>IF(Compare_Portfolios!G31="", "", Compare_Portfolios!G31)</f>
        <v/>
      </c>
      <c r="AD31" s="450" t="str">
        <f>IF(Compare_Portfolios!H31="", "", Compare_Portfolios!H31)</f>
        <v/>
      </c>
      <c r="AE31" s="450" t="str">
        <f>IF(Compare_Portfolios!I31="", "", Compare_Portfolios!I31)</f>
        <v/>
      </c>
      <c r="AG31" s="450" t="str">
        <f>IF(Compare_Portfolios!K31="", "", Compare_Portfolios!K31)</f>
        <v/>
      </c>
      <c r="AM31" s="450" t="str">
        <f>IF(Compare_Portfolios!Q31="", "", Compare_Portfolios!Q31)</f>
        <v/>
      </c>
      <c r="AN31" s="450" t="str">
        <f>IF(Compare_Portfolios!R31="", "", Compare_Portfolios!R31)</f>
        <v/>
      </c>
      <c r="AO31" s="450" t="str">
        <f>IF(Compare_Portfolios!S31="", "", Compare_Portfolios!S31)</f>
        <v/>
      </c>
      <c r="AP31" s="450" t="str">
        <f>IF(Compare_Portfolios!T31="", "", Compare_Portfolios!T31)</f>
        <v/>
      </c>
      <c r="AQ31" s="450" t="str">
        <f>IF(Compare_Portfolios!U31="", "", Compare_Portfolios!U31)</f>
        <v/>
      </c>
      <c r="AS31" s="450" t="str">
        <f>IF(Compare_Portfolios!W31="", "", Compare_Portfolios!W31)</f>
        <v/>
      </c>
      <c r="AU31" s="450">
        <f>IF(Lazy_Portfolios!E31="", "", Lazy_Portfolios!E31)</f>
        <v>1</v>
      </c>
      <c r="AV31" s="450" t="str">
        <f>IF(Lazy_Portfolios!F31="", "", Lazy_Portfolios!F31)</f>
        <v/>
      </c>
      <c r="AW31" s="450" t="str">
        <f>IF(Lazy_Portfolios!G31="", "", Lazy_Portfolios!G31)</f>
        <v/>
      </c>
      <c r="AX31" s="450" t="str">
        <f>IF(Lazy_Portfolios!H31="", "", Lazy_Portfolios!H31)</f>
        <v/>
      </c>
      <c r="AY31" s="450" t="str">
        <f>IF(Lazy_Portfolios!I31="", "", Lazy_Portfolios!I31)</f>
        <v/>
      </c>
      <c r="AZ31" s="450" t="str">
        <f>IF(Lazy_Portfolios!J31="", "", Lazy_Portfolios!J31)</f>
        <v/>
      </c>
      <c r="BA31" s="450" t="str">
        <f>IF(Lazy_Portfolios!K31="", "", Lazy_Portfolios!K31)</f>
        <v/>
      </c>
      <c r="BB31" s="450" t="str">
        <f>IF(Lazy_Portfolios!L31="", "", Lazy_Portfolios!L31)</f>
        <v/>
      </c>
      <c r="BC31" s="450" t="str">
        <f>IF(Lazy_Portfolios!M31="", "", Lazy_Portfolios!M31)</f>
        <v/>
      </c>
      <c r="BD31" s="450" t="str">
        <f>IF(Lazy_Portfolios!N31="", "", Lazy_Portfolios!N31)</f>
        <v/>
      </c>
      <c r="BE31" s="450" t="str">
        <f>IF(Lazy_Portfolios!O31="", "", Lazy_Portfolios!O31)</f>
        <v/>
      </c>
      <c r="BF31" s="450" t="str">
        <f>IF(Lazy_Portfolios!P31="", "", Lazy_Portfolios!P31)</f>
        <v/>
      </c>
      <c r="BG31" s="450" t="str">
        <f>IF(Lazy_Portfolios!Q31="", "", Lazy_Portfolios!Q31)</f>
        <v/>
      </c>
      <c r="BH31" s="450" t="str">
        <f>IF(Lazy_Portfolios!R31="", "", Lazy_Portfolios!R31)</f>
        <v/>
      </c>
      <c r="BI31" s="450" t="str">
        <f>IF(Lazy_Portfolios!S31="", "", Lazy_Portfolios!S31)</f>
        <v/>
      </c>
      <c r="BJ31" s="450" t="str">
        <f>IF(Lazy_Portfolios!T31="", "", Lazy_Portfolios!T31)</f>
        <v/>
      </c>
      <c r="BK31" s="450" t="str">
        <f>IF(Lazy_Portfolios!U31="", "", Lazy_Portfolios!U31)</f>
        <v/>
      </c>
      <c r="BL31" s="450" t="str">
        <f>IF(Lazy_Portfolios!V31="", "", Lazy_Portfolios!V31)</f>
        <v/>
      </c>
      <c r="BM31" s="450" t="str">
        <f>IF(Lazy_Portfolios!W31="", "", Lazy_Portfolios!W31)</f>
        <v/>
      </c>
      <c r="BN31" s="450" t="str">
        <f>IF(Lazy_Portfolios!X31="", "", Lazy_Portfolios!X31)</f>
        <v/>
      </c>
      <c r="BO31" s="450" t="str">
        <f>IF(Lazy_Portfolios!Y31="", "", Lazy_Portfolios!Y31)</f>
        <v/>
      </c>
      <c r="BP31" s="450" t="str">
        <f>IF(Lazy_Portfolios!Z31="", "", Lazy_Portfolios!Z31)</f>
        <v/>
      </c>
      <c r="BQ31" s="450" t="str">
        <f>IF(Lazy_Portfolios!AA31="", "", Lazy_Portfolios!AA31)</f>
        <v/>
      </c>
      <c r="BR31" s="450" t="str">
        <f>IF(Lazy_Portfolios!AB31="", "", Lazy_Portfolios!AB31)</f>
        <v/>
      </c>
      <c r="BS31" s="450" t="str">
        <f>IF(Lazy_Portfolios!AC31="", "", Lazy_Portfolios!AC31)</f>
        <v/>
      </c>
    </row>
    <row r="32" spans="1:71">
      <c r="A32" s="440" t="str">
        <f>Data_TR_USD!$CC35</f>
        <v>Wellesley</v>
      </c>
      <c r="B32" s="60" t="str">
        <f>Data_TR_USD!$CB35</f>
        <v>VWINX</v>
      </c>
      <c r="C32" s="155">
        <v>1970</v>
      </c>
      <c r="E32" s="450"/>
      <c r="F32" s="450"/>
      <c r="G32" s="450"/>
      <c r="I32" s="39"/>
      <c r="J32" s="39"/>
      <c r="K32" s="39"/>
      <c r="M32" s="450" t="str">
        <f>IF(Analyze_Portfolio!E32="", "", Analyze_Portfolio!E32)</f>
        <v/>
      </c>
      <c r="N32" s="450" t="str">
        <f>IF(Analyze_Portfolio!F32="", "", Analyze_Portfolio!F32)</f>
        <v/>
      </c>
      <c r="X32" s="450" t="str">
        <f>IF(Analyze_Portfolio!P32="", "", Analyze_Portfolio!P32)</f>
        <v/>
      </c>
      <c r="Y32" s="450" t="str">
        <f>IF(Analyze_Portfolio!Q32="", "", Analyze_Portfolio!Q32)</f>
        <v/>
      </c>
      <c r="AA32" s="450" t="str">
        <f>IF(Compare_Portfolios!E32="", "", Compare_Portfolios!E32)</f>
        <v/>
      </c>
      <c r="AB32" s="450" t="str">
        <f>IF(Compare_Portfolios!F32="", "", Compare_Portfolios!F32)</f>
        <v/>
      </c>
      <c r="AC32" s="450" t="str">
        <f>IF(Compare_Portfolios!G32="", "", Compare_Portfolios!G32)</f>
        <v/>
      </c>
      <c r="AD32" s="450" t="str">
        <f>IF(Compare_Portfolios!H32="", "", Compare_Portfolios!H32)</f>
        <v/>
      </c>
      <c r="AE32" s="450" t="str">
        <f>IF(Compare_Portfolios!I32="", "", Compare_Portfolios!I32)</f>
        <v/>
      </c>
      <c r="AG32" s="450" t="str">
        <f>IF(Compare_Portfolios!K32="", "", Compare_Portfolios!K32)</f>
        <v/>
      </c>
      <c r="AM32" s="450" t="str">
        <f>IF(Compare_Portfolios!Q32="", "", Compare_Portfolios!Q32)</f>
        <v/>
      </c>
      <c r="AN32" s="450" t="str">
        <f>IF(Compare_Portfolios!R32="", "", Compare_Portfolios!R32)</f>
        <v/>
      </c>
      <c r="AO32" s="450" t="str">
        <f>IF(Compare_Portfolios!S32="", "", Compare_Portfolios!S32)</f>
        <v/>
      </c>
      <c r="AP32" s="450" t="str">
        <f>IF(Compare_Portfolios!T32="", "", Compare_Portfolios!T32)</f>
        <v/>
      </c>
      <c r="AQ32" s="450" t="str">
        <f>IF(Compare_Portfolios!U32="", "", Compare_Portfolios!U32)</f>
        <v/>
      </c>
      <c r="AS32" s="450" t="str">
        <f>IF(Compare_Portfolios!W32="", "", Compare_Portfolios!W32)</f>
        <v/>
      </c>
      <c r="AU32" s="450" t="str">
        <f>IF(Lazy_Portfolios!E32="", "", Lazy_Portfolios!E32)</f>
        <v/>
      </c>
      <c r="AV32" s="450">
        <f>IF(Lazy_Portfolios!F32="", "", Lazy_Portfolios!F32)</f>
        <v>1</v>
      </c>
      <c r="AW32" s="450" t="str">
        <f>IF(Lazy_Portfolios!G32="", "", Lazy_Portfolios!G32)</f>
        <v/>
      </c>
      <c r="AX32" s="450" t="str">
        <f>IF(Lazy_Portfolios!H32="", "", Lazy_Portfolios!H32)</f>
        <v/>
      </c>
      <c r="AY32" s="450" t="str">
        <f>IF(Lazy_Portfolios!I32="", "", Lazy_Portfolios!I32)</f>
        <v/>
      </c>
      <c r="AZ32" s="450" t="str">
        <f>IF(Lazy_Portfolios!J32="", "", Lazy_Portfolios!J32)</f>
        <v/>
      </c>
      <c r="BA32" s="450" t="str">
        <f>IF(Lazy_Portfolios!K32="", "", Lazy_Portfolios!K32)</f>
        <v/>
      </c>
      <c r="BB32" s="450" t="str">
        <f>IF(Lazy_Portfolios!L32="", "", Lazy_Portfolios!L32)</f>
        <v/>
      </c>
      <c r="BC32" s="450" t="str">
        <f>IF(Lazy_Portfolios!M32="", "", Lazy_Portfolios!M32)</f>
        <v/>
      </c>
      <c r="BD32" s="450" t="str">
        <f>IF(Lazy_Portfolios!N32="", "", Lazy_Portfolios!N32)</f>
        <v/>
      </c>
      <c r="BE32" s="450" t="str">
        <f>IF(Lazy_Portfolios!O32="", "", Lazy_Portfolios!O32)</f>
        <v/>
      </c>
      <c r="BF32" s="450" t="str">
        <f>IF(Lazy_Portfolios!P32="", "", Lazy_Portfolios!P32)</f>
        <v/>
      </c>
      <c r="BG32" s="450" t="str">
        <f>IF(Lazy_Portfolios!Q32="", "", Lazy_Portfolios!Q32)</f>
        <v/>
      </c>
      <c r="BH32" s="450" t="str">
        <f>IF(Lazy_Portfolios!R32="", "", Lazy_Portfolios!R32)</f>
        <v/>
      </c>
      <c r="BI32" s="450" t="str">
        <f>IF(Lazy_Portfolios!S32="", "", Lazy_Portfolios!S32)</f>
        <v/>
      </c>
      <c r="BJ32" s="450" t="str">
        <f>IF(Lazy_Portfolios!T32="", "", Lazy_Portfolios!T32)</f>
        <v/>
      </c>
      <c r="BK32" s="450" t="str">
        <f>IF(Lazy_Portfolios!U32="", "", Lazy_Portfolios!U32)</f>
        <v/>
      </c>
      <c r="BL32" s="450" t="str">
        <f>IF(Lazy_Portfolios!V32="", "", Lazy_Portfolios!V32)</f>
        <v/>
      </c>
      <c r="BM32" s="450" t="str">
        <f>IF(Lazy_Portfolios!W32="", "", Lazy_Portfolios!W32)</f>
        <v/>
      </c>
      <c r="BN32" s="450" t="str">
        <f>IF(Lazy_Portfolios!X32="", "", Lazy_Portfolios!X32)</f>
        <v/>
      </c>
      <c r="BO32" s="450" t="str">
        <f>IF(Lazy_Portfolios!Y32="", "", Lazy_Portfolios!Y32)</f>
        <v/>
      </c>
      <c r="BP32" s="450" t="str">
        <f>IF(Lazy_Portfolios!Z32="", "", Lazy_Portfolios!Z32)</f>
        <v/>
      </c>
      <c r="BQ32" s="450" t="str">
        <f>IF(Lazy_Portfolios!AA32="", "", Lazy_Portfolios!AA32)</f>
        <v/>
      </c>
      <c r="BR32" s="450" t="str">
        <f>IF(Lazy_Portfolios!AB32="", "", Lazy_Portfolios!AB32)</f>
        <v/>
      </c>
      <c r="BS32" s="450" t="str">
        <f>IF(Lazy_Portfolios!AC32="", "", Lazy_Portfolios!AC32)</f>
        <v/>
      </c>
    </row>
    <row r="33" spans="1:71">
      <c r="A33" s="440" t="str">
        <f>Data_TR_USD!$CC36</f>
        <v>Windsor</v>
      </c>
      <c r="B33" s="60" t="str">
        <f>Data_TR_USD!$CB36</f>
        <v>VWNDX</v>
      </c>
      <c r="C33" s="155">
        <v>1959</v>
      </c>
      <c r="E33" s="450"/>
      <c r="F33" s="450"/>
      <c r="G33" s="450"/>
      <c r="I33" s="39"/>
      <c r="J33" s="39"/>
      <c r="K33" s="39"/>
      <c r="M33" s="450" t="str">
        <f>IF(Analyze_Portfolio!E33="", "", Analyze_Portfolio!E33)</f>
        <v/>
      </c>
      <c r="N33" s="450" t="str">
        <f>IF(Analyze_Portfolio!F33="", "", Analyze_Portfolio!F33)</f>
        <v/>
      </c>
      <c r="X33" s="450" t="str">
        <f>IF(Analyze_Portfolio!P33="", "", Analyze_Portfolio!P33)</f>
        <v/>
      </c>
      <c r="Y33" s="450" t="str">
        <f>IF(Analyze_Portfolio!Q33="", "", Analyze_Portfolio!Q33)</f>
        <v/>
      </c>
      <c r="AA33" s="450" t="str">
        <f>IF(Compare_Portfolios!E33="", "", Compare_Portfolios!E33)</f>
        <v/>
      </c>
      <c r="AB33" s="450" t="str">
        <f>IF(Compare_Portfolios!F33="", "", Compare_Portfolios!F33)</f>
        <v/>
      </c>
      <c r="AC33" s="450">
        <f>IF(Compare_Portfolios!G33="", "", Compare_Portfolios!G33)</f>
        <v>0.1</v>
      </c>
      <c r="AD33" s="450" t="str">
        <f>IF(Compare_Portfolios!H33="", "", Compare_Portfolios!H33)</f>
        <v/>
      </c>
      <c r="AE33" s="450" t="str">
        <f>IF(Compare_Portfolios!I33="", "", Compare_Portfolios!I33)</f>
        <v/>
      </c>
      <c r="AG33" s="450" t="str">
        <f>IF(Compare_Portfolios!K33="", "", Compare_Portfolios!K33)</f>
        <v/>
      </c>
      <c r="AM33" s="450" t="str">
        <f>IF(Compare_Portfolios!Q33="", "", Compare_Portfolios!Q33)</f>
        <v/>
      </c>
      <c r="AN33" s="450" t="str">
        <f>IF(Compare_Portfolios!R33="", "", Compare_Portfolios!R33)</f>
        <v/>
      </c>
      <c r="AO33" s="450" t="str">
        <f>IF(Compare_Portfolios!S33="", "", Compare_Portfolios!S33)</f>
        <v/>
      </c>
      <c r="AP33" s="450" t="str">
        <f>IF(Compare_Portfolios!T33="", "", Compare_Portfolios!T33)</f>
        <v/>
      </c>
      <c r="AQ33" s="450" t="str">
        <f>IF(Compare_Portfolios!U33="", "", Compare_Portfolios!U33)</f>
        <v/>
      </c>
      <c r="AS33" s="450" t="str">
        <f>IF(Compare_Portfolios!W33="", "", Compare_Portfolios!W33)</f>
        <v/>
      </c>
      <c r="AU33" s="450" t="str">
        <f>IF(Lazy_Portfolios!E33="", "", Lazy_Portfolios!E33)</f>
        <v/>
      </c>
      <c r="AV33" s="450" t="str">
        <f>IF(Lazy_Portfolios!F33="", "", Lazy_Portfolios!F33)</f>
        <v/>
      </c>
      <c r="AW33" s="450" t="str">
        <f>IF(Lazy_Portfolios!G33="", "", Lazy_Portfolios!G33)</f>
        <v/>
      </c>
      <c r="AX33" s="450" t="str">
        <f>IF(Lazy_Portfolios!H33="", "", Lazy_Portfolios!H33)</f>
        <v/>
      </c>
      <c r="AY33" s="450" t="str">
        <f>IF(Lazy_Portfolios!I33="", "", Lazy_Portfolios!I33)</f>
        <v/>
      </c>
      <c r="AZ33" s="450" t="str">
        <f>IF(Lazy_Portfolios!J33="", "", Lazy_Portfolios!J33)</f>
        <v/>
      </c>
      <c r="BA33" s="450" t="str">
        <f>IF(Lazy_Portfolios!K33="", "", Lazy_Portfolios!K33)</f>
        <v/>
      </c>
      <c r="BB33" s="450" t="str">
        <f>IF(Lazy_Portfolios!L33="", "", Lazy_Portfolios!L33)</f>
        <v/>
      </c>
      <c r="BC33" s="450" t="str">
        <f>IF(Lazy_Portfolios!M33="", "", Lazy_Portfolios!M33)</f>
        <v/>
      </c>
      <c r="BD33" s="450" t="str">
        <f>IF(Lazy_Portfolios!N33="", "", Lazy_Portfolios!N33)</f>
        <v/>
      </c>
      <c r="BE33" s="450" t="str">
        <f>IF(Lazy_Portfolios!O33="", "", Lazy_Portfolios!O33)</f>
        <v/>
      </c>
      <c r="BF33" s="450" t="str">
        <f>IF(Lazy_Portfolios!P33="", "", Lazy_Portfolios!P33)</f>
        <v/>
      </c>
      <c r="BG33" s="450" t="str">
        <f>IF(Lazy_Portfolios!Q33="", "", Lazy_Portfolios!Q33)</f>
        <v/>
      </c>
      <c r="BH33" s="450" t="str">
        <f>IF(Lazy_Portfolios!R33="", "", Lazy_Portfolios!R33)</f>
        <v/>
      </c>
      <c r="BI33" s="450" t="str">
        <f>IF(Lazy_Portfolios!S33="", "", Lazy_Portfolios!S33)</f>
        <v/>
      </c>
      <c r="BJ33" s="450" t="str">
        <f>IF(Lazy_Portfolios!T33="", "", Lazy_Portfolios!T33)</f>
        <v/>
      </c>
      <c r="BK33" s="450" t="str">
        <f>IF(Lazy_Portfolios!U33="", "", Lazy_Portfolios!U33)</f>
        <v/>
      </c>
      <c r="BL33" s="450" t="str">
        <f>IF(Lazy_Portfolios!V33="", "", Lazy_Portfolios!V33)</f>
        <v/>
      </c>
      <c r="BM33" s="450" t="str">
        <f>IF(Lazy_Portfolios!W33="", "", Lazy_Portfolios!W33)</f>
        <v/>
      </c>
      <c r="BN33" s="450" t="str">
        <f>IF(Lazy_Portfolios!X33="", "", Lazy_Portfolios!X33)</f>
        <v/>
      </c>
      <c r="BO33" s="450" t="str">
        <f>IF(Lazy_Portfolios!Y33="", "", Lazy_Portfolios!Y33)</f>
        <v/>
      </c>
      <c r="BP33" s="450" t="str">
        <f>IF(Lazy_Portfolios!Z33="", "", Lazy_Portfolios!Z33)</f>
        <v/>
      </c>
      <c r="BQ33" s="450" t="str">
        <f>IF(Lazy_Portfolios!AA33="", "", Lazy_Portfolios!AA33)</f>
        <v/>
      </c>
      <c r="BR33" s="450" t="str">
        <f>IF(Lazy_Portfolios!AB33="", "", Lazy_Portfolios!AB33)</f>
        <v/>
      </c>
      <c r="BS33" s="450" t="str">
        <f>IF(Lazy_Portfolios!AC33="", "", Lazy_Portfolios!AC33)</f>
        <v/>
      </c>
    </row>
    <row r="34" spans="1:71">
      <c r="A34" s="440" t="str">
        <f>Data_TR_USD!$CC37</f>
        <v>Commodities</v>
      </c>
      <c r="B34" s="60" t="str">
        <f>Data_TR_USD!$CB37</f>
        <v>GSG</v>
      </c>
      <c r="C34" s="155">
        <v>1970</v>
      </c>
      <c r="E34" s="450"/>
      <c r="F34" s="450"/>
      <c r="G34" s="450"/>
      <c r="I34" s="590"/>
      <c r="J34" s="590"/>
      <c r="K34" s="590"/>
      <c r="M34" s="450" t="str">
        <f>IF(Analyze_Portfolio!E34="", "", Analyze_Portfolio!E34)</f>
        <v/>
      </c>
      <c r="N34" s="450" t="str">
        <f>IF(Analyze_Portfolio!F34="", "", Analyze_Portfolio!F34)</f>
        <v/>
      </c>
      <c r="X34" s="450" t="str">
        <f>IF(Analyze_Portfolio!P34="", "", Analyze_Portfolio!P34)</f>
        <v/>
      </c>
      <c r="Y34" s="450" t="str">
        <f>IF(Analyze_Portfolio!Q34="", "", Analyze_Portfolio!Q34)</f>
        <v/>
      </c>
      <c r="AA34" s="450" t="str">
        <f>IF(Compare_Portfolios!E34="", "", Compare_Portfolios!E34)</f>
        <v/>
      </c>
      <c r="AB34" s="450" t="str">
        <f>IF(Compare_Portfolios!F34="", "", Compare_Portfolios!F34)</f>
        <v/>
      </c>
      <c r="AC34" s="450" t="str">
        <f>IF(Compare_Portfolios!G34="", "", Compare_Portfolios!G34)</f>
        <v/>
      </c>
      <c r="AD34" s="450" t="str">
        <f>IF(Compare_Portfolios!H34="", "", Compare_Portfolios!H34)</f>
        <v/>
      </c>
      <c r="AE34" s="450" t="str">
        <f>IF(Compare_Portfolios!I34="", "", Compare_Portfolios!I34)</f>
        <v/>
      </c>
      <c r="AG34" s="450" t="str">
        <f>IF(Compare_Portfolios!K34="", "", Compare_Portfolios!K34)</f>
        <v/>
      </c>
      <c r="AM34" s="450">
        <f>IF(Compare_Portfolios!Q34="", "", Compare_Portfolios!Q34)</f>
        <v>0.15</v>
      </c>
      <c r="AN34" s="450" t="str">
        <f>IF(Compare_Portfolios!R34="", "", Compare_Portfolios!R34)</f>
        <v/>
      </c>
      <c r="AO34" s="450" t="str">
        <f>IF(Compare_Portfolios!S34="", "", Compare_Portfolios!S34)</f>
        <v/>
      </c>
      <c r="AP34" s="450" t="str">
        <f>IF(Compare_Portfolios!T34="", "", Compare_Portfolios!T34)</f>
        <v/>
      </c>
      <c r="AQ34" s="450" t="str">
        <f>IF(Compare_Portfolios!U34="", "", Compare_Portfolios!U34)</f>
        <v/>
      </c>
      <c r="AS34" s="450" t="str">
        <f>IF(Compare_Portfolios!W34="", "", Compare_Portfolios!W34)</f>
        <v/>
      </c>
      <c r="AU34" s="450" t="str">
        <f>IF(Lazy_Portfolios!E34="", "", Lazy_Portfolios!E34)</f>
        <v/>
      </c>
      <c r="AV34" s="450" t="str">
        <f>IF(Lazy_Portfolios!F34="", "", Lazy_Portfolios!F34)</f>
        <v/>
      </c>
      <c r="AW34" s="450" t="str">
        <f>IF(Lazy_Portfolios!G34="", "", Lazy_Portfolios!G34)</f>
        <v/>
      </c>
      <c r="AX34" s="450" t="str">
        <f>IF(Lazy_Portfolios!H34="", "", Lazy_Portfolios!H34)</f>
        <v/>
      </c>
      <c r="AY34" s="450" t="str">
        <f>IF(Lazy_Portfolios!I34="", "", Lazy_Portfolios!I34)</f>
        <v/>
      </c>
      <c r="AZ34" s="450" t="str">
        <f>IF(Lazy_Portfolios!J34="", "", Lazy_Portfolios!J34)</f>
        <v/>
      </c>
      <c r="BA34" s="450" t="str">
        <f>IF(Lazy_Portfolios!K34="", "", Lazy_Portfolios!K34)</f>
        <v/>
      </c>
      <c r="BB34" s="450" t="str">
        <f>IF(Lazy_Portfolios!L34="", "", Lazy_Portfolios!L34)</f>
        <v/>
      </c>
      <c r="BC34" s="450" t="str">
        <f>IF(Lazy_Portfolios!M34="", "", Lazy_Portfolios!M34)</f>
        <v/>
      </c>
      <c r="BD34" s="450" t="str">
        <f>IF(Lazy_Portfolios!N34="", "", Lazy_Portfolios!N34)</f>
        <v/>
      </c>
      <c r="BE34" s="450" t="str">
        <f>IF(Lazy_Portfolios!O34="", "", Lazy_Portfolios!O34)</f>
        <v/>
      </c>
      <c r="BF34" s="450" t="str">
        <f>IF(Lazy_Portfolios!P34="", "", Lazy_Portfolios!P34)</f>
        <v/>
      </c>
      <c r="BG34" s="450" t="str">
        <f>IF(Lazy_Portfolios!Q34="", "", Lazy_Portfolios!Q34)</f>
        <v/>
      </c>
      <c r="BH34" s="450" t="str">
        <f>IF(Lazy_Portfolios!R34="", "", Lazy_Portfolios!R34)</f>
        <v/>
      </c>
      <c r="BI34" s="450" t="str">
        <f>IF(Lazy_Portfolios!S34="", "", Lazy_Portfolios!S34)</f>
        <v/>
      </c>
      <c r="BJ34" s="450" t="str">
        <f>IF(Lazy_Portfolios!T34="", "", Lazy_Portfolios!T34)</f>
        <v/>
      </c>
      <c r="BK34" s="450" t="str">
        <f>IF(Lazy_Portfolios!U34="", "", Lazy_Portfolios!U34)</f>
        <v/>
      </c>
      <c r="BL34" s="450" t="str">
        <f>IF(Lazy_Portfolios!V34="", "", Lazy_Portfolios!V34)</f>
        <v/>
      </c>
      <c r="BM34" s="450" t="str">
        <f>IF(Lazy_Portfolios!W34="", "", Lazy_Portfolios!W34)</f>
        <v/>
      </c>
      <c r="BN34" s="450" t="str">
        <f>IF(Lazy_Portfolios!X34="", "", Lazy_Portfolios!X34)</f>
        <v/>
      </c>
      <c r="BO34" s="450" t="str">
        <f>IF(Lazy_Portfolios!Y34="", "", Lazy_Portfolios!Y34)</f>
        <v/>
      </c>
      <c r="BP34" s="450" t="str">
        <f>IF(Lazy_Portfolios!Z34="", "", Lazy_Portfolios!Z34)</f>
        <v/>
      </c>
      <c r="BQ34" s="450" t="str">
        <f>IF(Lazy_Portfolios!AA34="", "", Lazy_Portfolios!AA34)</f>
        <v/>
      </c>
      <c r="BR34" s="450" t="str">
        <f>IF(Lazy_Portfolios!AB34="", "", Lazy_Portfolios!AB34)</f>
        <v/>
      </c>
      <c r="BS34" s="450" t="str">
        <f>IF(Lazy_Portfolios!AC34="", "", Lazy_Portfolios!AC34)</f>
        <v/>
      </c>
    </row>
    <row r="35" spans="1:71">
      <c r="A35" s="440" t="str">
        <f>Data_TR_USD!$CC38</f>
        <v>Gold</v>
      </c>
      <c r="B35" s="60" t="str">
        <f>Data_TR_USD!$CB38</f>
        <v>IAU</v>
      </c>
      <c r="C35" s="155">
        <v>1970</v>
      </c>
      <c r="E35" s="450"/>
      <c r="F35" s="450"/>
      <c r="G35" s="450"/>
      <c r="I35" s="591"/>
      <c r="J35" s="591"/>
      <c r="K35" s="591"/>
      <c r="M35" s="450" t="str">
        <f>IF(Analyze_Portfolio!E35="", "", Analyze_Portfolio!E35)</f>
        <v/>
      </c>
      <c r="N35" s="450" t="str">
        <f>IF(Analyze_Portfolio!F35="", "", Analyze_Portfolio!F35)</f>
        <v/>
      </c>
      <c r="X35" s="450" t="str">
        <f>IF(Analyze_Portfolio!P35="", "", Analyze_Portfolio!P35)</f>
        <v/>
      </c>
      <c r="Y35" s="450" t="str">
        <f>IF(Analyze_Portfolio!Q35="", "", Analyze_Portfolio!Q35)</f>
        <v/>
      </c>
      <c r="AA35" s="450" t="str">
        <f>IF(Compare_Portfolios!E35="", "", Compare_Portfolios!E35)</f>
        <v/>
      </c>
      <c r="AB35" s="450" t="str">
        <f>IF(Compare_Portfolios!F35="", "", Compare_Portfolios!F35)</f>
        <v/>
      </c>
      <c r="AC35" s="450" t="str">
        <f>IF(Compare_Portfolios!G35="", "", Compare_Portfolios!G35)</f>
        <v/>
      </c>
      <c r="AD35" s="450" t="str">
        <f>IF(Compare_Portfolios!H35="", "", Compare_Portfolios!H35)</f>
        <v/>
      </c>
      <c r="AE35" s="450" t="str">
        <f>IF(Compare_Portfolios!I35="", "", Compare_Portfolios!I35)</f>
        <v/>
      </c>
      <c r="AG35" s="450" t="str">
        <f>IF(Compare_Portfolios!K35="", "", Compare_Portfolios!K35)</f>
        <v/>
      </c>
      <c r="AM35" s="450" t="str">
        <f>IF(Compare_Portfolios!Q35="", "", Compare_Portfolios!Q35)</f>
        <v/>
      </c>
      <c r="AN35" s="450">
        <f>IF(Compare_Portfolios!R35="", "", Compare_Portfolios!R35)</f>
        <v>0.25</v>
      </c>
      <c r="AO35" s="450" t="str">
        <f>IF(Compare_Portfolios!S35="", "", Compare_Portfolios!S35)</f>
        <v/>
      </c>
      <c r="AP35" s="450" t="str">
        <f>IF(Compare_Portfolios!T35="", "", Compare_Portfolios!T35)</f>
        <v/>
      </c>
      <c r="AQ35" s="450">
        <f>IF(Compare_Portfolios!U35="", "", Compare_Portfolios!U35)</f>
        <v>0.25</v>
      </c>
      <c r="AS35" s="450" t="str">
        <f>IF(Compare_Portfolios!W35="", "", Compare_Portfolios!W35)</f>
        <v/>
      </c>
      <c r="AU35" s="450" t="str">
        <f>IF(Lazy_Portfolios!E35="", "", Lazy_Portfolios!E35)</f>
        <v/>
      </c>
      <c r="AV35" s="450" t="str">
        <f>IF(Lazy_Portfolios!F35="", "", Lazy_Portfolios!F35)</f>
        <v/>
      </c>
      <c r="AW35" s="450" t="str">
        <f>IF(Lazy_Portfolios!G35="", "", Lazy_Portfolios!G35)</f>
        <v/>
      </c>
      <c r="AX35" s="450" t="str">
        <f>IF(Lazy_Portfolios!H35="", "", Lazy_Portfolios!H35)</f>
        <v/>
      </c>
      <c r="AY35" s="450" t="str">
        <f>IF(Lazy_Portfolios!I35="", "", Lazy_Portfolios!I35)</f>
        <v/>
      </c>
      <c r="AZ35" s="450" t="str">
        <f>IF(Lazy_Portfolios!J35="", "", Lazy_Portfolios!J35)</f>
        <v/>
      </c>
      <c r="BA35" s="450" t="str">
        <f>IF(Lazy_Portfolios!K35="", "", Lazy_Portfolios!K35)</f>
        <v/>
      </c>
      <c r="BB35" s="450" t="str">
        <f>IF(Lazy_Portfolios!L35="", "", Lazy_Portfolios!L35)</f>
        <v/>
      </c>
      <c r="BC35" s="450" t="str">
        <f>IF(Lazy_Portfolios!M35="", "", Lazy_Portfolios!M35)</f>
        <v/>
      </c>
      <c r="BD35" s="450" t="str">
        <f>IF(Lazy_Portfolios!N35="", "", Lazy_Portfolios!N35)</f>
        <v/>
      </c>
      <c r="BE35" s="450" t="str">
        <f>IF(Lazy_Portfolios!O35="", "", Lazy_Portfolios!O35)</f>
        <v/>
      </c>
      <c r="BF35" s="450" t="str">
        <f>IF(Lazy_Portfolios!P35="", "", Lazy_Portfolios!P35)</f>
        <v/>
      </c>
      <c r="BG35" s="450" t="str">
        <f>IF(Lazy_Portfolios!Q35="", "", Lazy_Portfolios!Q35)</f>
        <v/>
      </c>
      <c r="BH35" s="450" t="str">
        <f>IF(Lazy_Portfolios!R35="", "", Lazy_Portfolios!R35)</f>
        <v/>
      </c>
      <c r="BI35" s="450" t="str">
        <f>IF(Lazy_Portfolios!S35="", "", Lazy_Portfolios!S35)</f>
        <v/>
      </c>
      <c r="BJ35" s="450" t="str">
        <f>IF(Lazy_Portfolios!T35="", "", Lazy_Portfolios!T35)</f>
        <v/>
      </c>
      <c r="BK35" s="450" t="str">
        <f>IF(Lazy_Portfolios!U35="", "", Lazy_Portfolios!U35)</f>
        <v/>
      </c>
      <c r="BL35" s="450" t="str">
        <f>IF(Lazy_Portfolios!V35="", "", Lazy_Portfolios!V35)</f>
        <v/>
      </c>
      <c r="BM35" s="450" t="str">
        <f>IF(Lazy_Portfolios!W35="", "", Lazy_Portfolios!W35)</f>
        <v/>
      </c>
      <c r="BN35" s="450" t="str">
        <f>IF(Lazy_Portfolios!X35="", "", Lazy_Portfolios!X35)</f>
        <v/>
      </c>
      <c r="BO35" s="450" t="str">
        <f>IF(Lazy_Portfolios!Y35="", "", Lazy_Portfolios!Y35)</f>
        <v/>
      </c>
      <c r="BP35" s="450" t="str">
        <f>IF(Lazy_Portfolios!Z35="", "", Lazy_Portfolios!Z35)</f>
        <v/>
      </c>
      <c r="BQ35" s="450">
        <f>IF(Lazy_Portfolios!AA35="", "", Lazy_Portfolios!AA35)</f>
        <v>0.25</v>
      </c>
      <c r="BR35" s="450" t="str">
        <f>IF(Lazy_Portfolios!AB35="", "", Lazy_Portfolios!AB35)</f>
        <v/>
      </c>
      <c r="BS35" s="450" t="str">
        <f>IF(Lazy_Portfolios!AC35="", "", Lazy_Portfolios!AC35)</f>
        <v/>
      </c>
    </row>
    <row r="36" spans="1:71">
      <c r="A36" s="440" t="str">
        <f>Data_TR_USD!$CC39</f>
        <v>Energy Fund</v>
      </c>
      <c r="B36" s="60" t="str">
        <f>Data_TR_USD!$CB39</f>
        <v>VGENX</v>
      </c>
      <c r="C36" s="155">
        <v>1985</v>
      </c>
      <c r="E36" s="450"/>
      <c r="F36" s="450"/>
      <c r="G36" s="450"/>
      <c r="I36" s="443"/>
      <c r="J36" s="443"/>
      <c r="K36" s="443"/>
      <c r="M36" s="450" t="str">
        <f>IF(Analyze_Portfolio!E36="", "", Analyze_Portfolio!E36)</f>
        <v/>
      </c>
      <c r="N36" s="450" t="str">
        <f>IF(Analyze_Portfolio!F36="", "", Analyze_Portfolio!F36)</f>
        <v/>
      </c>
      <c r="X36" s="450" t="str">
        <f>IF(Analyze_Portfolio!P36="", "", Analyze_Portfolio!P36)</f>
        <v/>
      </c>
      <c r="Y36" s="450" t="str">
        <f>IF(Analyze_Portfolio!Q36="", "", Analyze_Portfolio!Q36)</f>
        <v/>
      </c>
      <c r="AA36" s="450" t="str">
        <f>IF(Compare_Portfolios!E36="", "", Compare_Portfolios!E36)</f>
        <v/>
      </c>
      <c r="AB36" s="450" t="str">
        <f>IF(Compare_Portfolios!F36="", "", Compare_Portfolios!F36)</f>
        <v/>
      </c>
      <c r="AC36" s="450" t="str">
        <f>IF(Compare_Portfolios!G36="", "", Compare_Portfolios!G36)</f>
        <v/>
      </c>
      <c r="AD36" s="450" t="str">
        <f>IF(Compare_Portfolios!H36="", "", Compare_Portfolios!H36)</f>
        <v/>
      </c>
      <c r="AE36" s="450" t="str">
        <f>IF(Compare_Portfolios!I36="", "", Compare_Portfolios!I36)</f>
        <v/>
      </c>
      <c r="AG36" s="450" t="str">
        <f>IF(Compare_Portfolios!K36="", "", Compare_Portfolios!K36)</f>
        <v/>
      </c>
      <c r="AM36" s="450" t="str">
        <f>IF(Compare_Portfolios!Q36="", "", Compare_Portfolios!Q36)</f>
        <v/>
      </c>
      <c r="AN36" s="450" t="str">
        <f>IF(Compare_Portfolios!R36="", "", Compare_Portfolios!R36)</f>
        <v/>
      </c>
      <c r="AO36" s="450" t="str">
        <f>IF(Compare_Portfolios!S36="", "", Compare_Portfolios!S36)</f>
        <v/>
      </c>
      <c r="AP36" s="450" t="str">
        <f>IF(Compare_Portfolios!T36="", "", Compare_Portfolios!T36)</f>
        <v/>
      </c>
      <c r="AQ36" s="450" t="str">
        <f>IF(Compare_Portfolios!U36="", "", Compare_Portfolios!U36)</f>
        <v/>
      </c>
      <c r="AS36" s="450" t="str">
        <f>IF(Compare_Portfolios!W36="", "", Compare_Portfolios!W36)</f>
        <v/>
      </c>
      <c r="AU36" s="450" t="str">
        <f>IF(Lazy_Portfolios!E36="", "", Lazy_Portfolios!E36)</f>
        <v/>
      </c>
      <c r="AV36" s="450" t="str">
        <f>IF(Lazy_Portfolios!F36="", "", Lazy_Portfolios!F36)</f>
        <v/>
      </c>
      <c r="AW36" s="450" t="str">
        <f>IF(Lazy_Portfolios!G36="", "", Lazy_Portfolios!G36)</f>
        <v/>
      </c>
      <c r="AX36" s="450" t="str">
        <f>IF(Lazy_Portfolios!H36="", "", Lazy_Portfolios!H36)</f>
        <v/>
      </c>
      <c r="AY36" s="450" t="str">
        <f>IF(Lazy_Portfolios!I36="", "", Lazy_Portfolios!I36)</f>
        <v/>
      </c>
      <c r="AZ36" s="450" t="str">
        <f>IF(Lazy_Portfolios!J36="", "", Lazy_Portfolios!J36)</f>
        <v/>
      </c>
      <c r="BA36" s="450" t="str">
        <f>IF(Lazy_Portfolios!K36="", "", Lazy_Portfolios!K36)</f>
        <v/>
      </c>
      <c r="BB36" s="450" t="str">
        <f>IF(Lazy_Portfolios!L36="", "", Lazy_Portfolios!L36)</f>
        <v/>
      </c>
      <c r="BC36" s="450" t="str">
        <f>IF(Lazy_Portfolios!M36="", "", Lazy_Portfolios!M36)</f>
        <v/>
      </c>
      <c r="BD36" s="450" t="str">
        <f>IF(Lazy_Portfolios!N36="", "", Lazy_Portfolios!N36)</f>
        <v/>
      </c>
      <c r="BE36" s="450" t="str">
        <f>IF(Lazy_Portfolios!O36="", "", Lazy_Portfolios!O36)</f>
        <v/>
      </c>
      <c r="BF36" s="450" t="str">
        <f>IF(Lazy_Portfolios!P36="", "", Lazy_Portfolios!P36)</f>
        <v/>
      </c>
      <c r="BG36" s="450" t="str">
        <f>IF(Lazy_Portfolios!Q36="", "", Lazy_Portfolios!Q36)</f>
        <v/>
      </c>
      <c r="BH36" s="450" t="str">
        <f>IF(Lazy_Portfolios!R36="", "", Lazy_Portfolios!R36)</f>
        <v/>
      </c>
      <c r="BI36" s="450" t="str">
        <f>IF(Lazy_Portfolios!S36="", "", Lazy_Portfolios!S36)</f>
        <v/>
      </c>
      <c r="BJ36" s="450" t="str">
        <f>IF(Lazy_Portfolios!T36="", "", Lazy_Portfolios!T36)</f>
        <v/>
      </c>
      <c r="BK36" s="450" t="str">
        <f>IF(Lazy_Portfolios!U36="", "", Lazy_Portfolios!U36)</f>
        <v/>
      </c>
      <c r="BL36" s="450" t="str">
        <f>IF(Lazy_Portfolios!V36="", "", Lazy_Portfolios!V36)</f>
        <v/>
      </c>
      <c r="BM36" s="450" t="str">
        <f>IF(Lazy_Portfolios!W36="", "", Lazy_Portfolios!W36)</f>
        <v/>
      </c>
      <c r="BN36" s="450" t="str">
        <f>IF(Lazy_Portfolios!X36="", "", Lazy_Portfolios!X36)</f>
        <v/>
      </c>
      <c r="BO36" s="450" t="str">
        <f>IF(Lazy_Portfolios!Y36="", "", Lazy_Portfolios!Y36)</f>
        <v/>
      </c>
      <c r="BP36" s="450">
        <f>IF(Lazy_Portfolios!Z36="", "", Lazy_Portfolios!Z36)</f>
        <v>0.16666666666666666</v>
      </c>
      <c r="BQ36" s="450" t="str">
        <f>IF(Lazy_Portfolios!AA36="", "", Lazy_Portfolios!AA36)</f>
        <v/>
      </c>
      <c r="BR36" s="450" t="str">
        <f>IF(Lazy_Portfolios!AB36="", "", Lazy_Portfolios!AB36)</f>
        <v/>
      </c>
      <c r="BS36" s="450" t="str">
        <f>IF(Lazy_Portfolios!AC36="", "", Lazy_Portfolios!AC36)</f>
        <v/>
      </c>
    </row>
    <row r="37" spans="1:71">
      <c r="A37" s="440" t="str">
        <f>Data_TR_USD!$CC40</f>
        <v>Health Care Fund</v>
      </c>
      <c r="B37" s="60" t="str">
        <f>Data_TR_USD!$CB40</f>
        <v>VGHCX</v>
      </c>
      <c r="C37" s="155">
        <v>1985</v>
      </c>
      <c r="E37" s="450"/>
      <c r="F37" s="450"/>
      <c r="G37" s="450"/>
      <c r="I37" s="39"/>
      <c r="J37" s="39"/>
      <c r="K37" s="39"/>
      <c r="M37" s="450" t="str">
        <f>IF(Analyze_Portfolio!E37="", "", Analyze_Portfolio!E37)</f>
        <v/>
      </c>
      <c r="N37" s="450" t="str">
        <f>IF(Analyze_Portfolio!F37="", "", Analyze_Portfolio!F37)</f>
        <v/>
      </c>
      <c r="X37" s="450" t="str">
        <f>IF(Analyze_Portfolio!P37="", "", Analyze_Portfolio!P37)</f>
        <v/>
      </c>
      <c r="Y37" s="450" t="str">
        <f>IF(Analyze_Portfolio!Q37="", "", Analyze_Portfolio!Q37)</f>
        <v/>
      </c>
      <c r="AA37" s="450" t="str">
        <f>IF(Compare_Portfolios!E37="", "", Compare_Portfolios!E37)</f>
        <v/>
      </c>
      <c r="AB37" s="450" t="str">
        <f>IF(Compare_Portfolios!F37="", "", Compare_Portfolios!F37)</f>
        <v/>
      </c>
      <c r="AC37" s="450" t="str">
        <f>IF(Compare_Portfolios!G37="", "", Compare_Portfolios!G37)</f>
        <v/>
      </c>
      <c r="AD37" s="450" t="str">
        <f>IF(Compare_Portfolios!H37="", "", Compare_Portfolios!H37)</f>
        <v/>
      </c>
      <c r="AE37" s="450" t="str">
        <f>IF(Compare_Portfolios!I37="", "", Compare_Portfolios!I37)</f>
        <v/>
      </c>
      <c r="AG37" s="450" t="str">
        <f>IF(Compare_Portfolios!K37="", "", Compare_Portfolios!K37)</f>
        <v/>
      </c>
      <c r="AM37" s="450" t="str">
        <f>IF(Compare_Portfolios!Q37="", "", Compare_Portfolios!Q37)</f>
        <v/>
      </c>
      <c r="AN37" s="450" t="str">
        <f>IF(Compare_Portfolios!R37="", "", Compare_Portfolios!R37)</f>
        <v/>
      </c>
      <c r="AO37" s="450" t="str">
        <f>IF(Compare_Portfolios!S37="", "", Compare_Portfolios!S37)</f>
        <v/>
      </c>
      <c r="AP37" s="450" t="str">
        <f>IF(Compare_Portfolios!T37="", "", Compare_Portfolios!T37)</f>
        <v/>
      </c>
      <c r="AQ37" s="450" t="str">
        <f>IF(Compare_Portfolios!U37="", "", Compare_Portfolios!U37)</f>
        <v/>
      </c>
      <c r="AS37" s="450" t="str">
        <f>IF(Compare_Portfolios!W37="", "", Compare_Portfolios!W37)</f>
        <v/>
      </c>
      <c r="AU37" s="450" t="str">
        <f>IF(Lazy_Portfolios!E37="", "", Lazy_Portfolios!E37)</f>
        <v/>
      </c>
      <c r="AV37" s="450" t="str">
        <f>IF(Lazy_Portfolios!F37="", "", Lazy_Portfolios!F37)</f>
        <v/>
      </c>
      <c r="AW37" s="450" t="str">
        <f>IF(Lazy_Portfolios!G37="", "", Lazy_Portfolios!G37)</f>
        <v/>
      </c>
      <c r="AX37" s="450" t="str">
        <f>IF(Lazy_Portfolios!H37="", "", Lazy_Portfolios!H37)</f>
        <v/>
      </c>
      <c r="AY37" s="450" t="str">
        <f>IF(Lazy_Portfolios!I37="", "", Lazy_Portfolios!I37)</f>
        <v/>
      </c>
      <c r="AZ37" s="450" t="str">
        <f>IF(Lazy_Portfolios!J37="", "", Lazy_Portfolios!J37)</f>
        <v/>
      </c>
      <c r="BA37" s="450" t="str">
        <f>IF(Lazy_Portfolios!K37="", "", Lazy_Portfolios!K37)</f>
        <v/>
      </c>
      <c r="BB37" s="450" t="str">
        <f>IF(Lazy_Portfolios!L37="", "", Lazy_Portfolios!L37)</f>
        <v/>
      </c>
      <c r="BC37" s="450" t="str">
        <f>IF(Lazy_Portfolios!M37="", "", Lazy_Portfolios!M37)</f>
        <v/>
      </c>
      <c r="BD37" s="450" t="str">
        <f>IF(Lazy_Portfolios!N37="", "", Lazy_Portfolios!N37)</f>
        <v/>
      </c>
      <c r="BE37" s="450" t="str">
        <f>IF(Lazy_Portfolios!O37="", "", Lazy_Portfolios!O37)</f>
        <v/>
      </c>
      <c r="BF37" s="450" t="str">
        <f>IF(Lazy_Portfolios!P37="", "", Lazy_Portfolios!P37)</f>
        <v/>
      </c>
      <c r="BG37" s="450" t="str">
        <f>IF(Lazy_Portfolios!Q37="", "", Lazy_Portfolios!Q37)</f>
        <v/>
      </c>
      <c r="BH37" s="450" t="str">
        <f>IF(Lazy_Portfolios!R37="", "", Lazy_Portfolios!R37)</f>
        <v/>
      </c>
      <c r="BI37" s="450" t="str">
        <f>IF(Lazy_Portfolios!S37="", "", Lazy_Portfolios!S37)</f>
        <v/>
      </c>
      <c r="BJ37" s="450" t="str">
        <f>IF(Lazy_Portfolios!T37="", "", Lazy_Portfolios!T37)</f>
        <v/>
      </c>
      <c r="BK37" s="450" t="str">
        <f>IF(Lazy_Portfolios!U37="", "", Lazy_Portfolios!U37)</f>
        <v/>
      </c>
      <c r="BL37" s="450" t="str">
        <f>IF(Lazy_Portfolios!V37="", "", Lazy_Portfolios!V37)</f>
        <v/>
      </c>
      <c r="BM37" s="450" t="str">
        <f>IF(Lazy_Portfolios!W37="", "", Lazy_Portfolios!W37)</f>
        <v/>
      </c>
      <c r="BN37" s="450" t="str">
        <f>IF(Lazy_Portfolios!X37="", "", Lazy_Portfolios!X37)</f>
        <v/>
      </c>
      <c r="BO37" s="450" t="str">
        <f>IF(Lazy_Portfolios!Y37="", "", Lazy_Portfolios!Y37)</f>
        <v/>
      </c>
      <c r="BP37" s="450" t="str">
        <f>IF(Lazy_Portfolios!Z37="", "", Lazy_Portfolios!Z37)</f>
        <v/>
      </c>
      <c r="BQ37" s="450" t="str">
        <f>IF(Lazy_Portfolios!AA37="", "", Lazy_Portfolios!AA37)</f>
        <v/>
      </c>
      <c r="BR37" s="450" t="str">
        <f>IF(Lazy_Portfolios!AB37="", "", Lazy_Portfolios!AB37)</f>
        <v/>
      </c>
      <c r="BS37" s="450" t="str">
        <f>IF(Lazy_Portfolios!AC37="", "", Lazy_Portfolios!AC37)</f>
        <v/>
      </c>
    </row>
    <row r="38" spans="1:71">
      <c r="A38" s="440" t="str">
        <f>Data_TR_USD!$CC41</f>
        <v>Precious Metals Fund</v>
      </c>
      <c r="B38" s="60" t="str">
        <f>Data_TR_USD!$CB41</f>
        <v>VGPMX</v>
      </c>
      <c r="C38" s="155">
        <v>1985</v>
      </c>
      <c r="E38" s="450"/>
      <c r="F38" s="450"/>
      <c r="G38" s="450"/>
      <c r="I38" s="39"/>
      <c r="J38" s="39"/>
      <c r="K38" s="39"/>
      <c r="M38" s="450" t="str">
        <f>IF(Analyze_Portfolio!E38="", "", Analyze_Portfolio!E38)</f>
        <v/>
      </c>
      <c r="N38" s="450" t="str">
        <f>IF(Analyze_Portfolio!F38="", "", Analyze_Portfolio!F38)</f>
        <v/>
      </c>
      <c r="X38" s="450" t="str">
        <f>IF(Analyze_Portfolio!P38="", "", Analyze_Portfolio!P38)</f>
        <v/>
      </c>
      <c r="Y38" s="450" t="str">
        <f>IF(Analyze_Portfolio!Q38="", "", Analyze_Portfolio!Q38)</f>
        <v/>
      </c>
      <c r="AA38" s="450" t="str">
        <f>IF(Compare_Portfolios!E38="", "", Compare_Portfolios!E38)</f>
        <v/>
      </c>
      <c r="AB38" s="450" t="str">
        <f>IF(Compare_Portfolios!F38="", "", Compare_Portfolios!F38)</f>
        <v/>
      </c>
      <c r="AC38" s="450" t="str">
        <f>IF(Compare_Portfolios!G38="", "", Compare_Portfolios!G38)</f>
        <v/>
      </c>
      <c r="AD38" s="450" t="str">
        <f>IF(Compare_Portfolios!H38="", "", Compare_Portfolios!H38)</f>
        <v/>
      </c>
      <c r="AE38" s="450" t="str">
        <f>IF(Compare_Portfolios!I38="", "", Compare_Portfolios!I38)</f>
        <v/>
      </c>
      <c r="AG38" s="450" t="str">
        <f>IF(Compare_Portfolios!K38="", "", Compare_Portfolios!K38)</f>
        <v/>
      </c>
      <c r="AM38" s="450" t="str">
        <f>IF(Compare_Portfolios!Q38="", "", Compare_Portfolios!Q38)</f>
        <v/>
      </c>
      <c r="AN38" s="450" t="str">
        <f>IF(Compare_Portfolios!R38="", "", Compare_Portfolios!R38)</f>
        <v/>
      </c>
      <c r="AO38" s="450" t="str">
        <f>IF(Compare_Portfolios!S38="", "", Compare_Portfolios!S38)</f>
        <v/>
      </c>
      <c r="AP38" s="450" t="str">
        <f>IF(Compare_Portfolios!T38="", "", Compare_Portfolios!T38)</f>
        <v/>
      </c>
      <c r="AQ38" s="450" t="str">
        <f>IF(Compare_Portfolios!U38="", "", Compare_Portfolios!U38)</f>
        <v/>
      </c>
      <c r="AS38" s="450" t="str">
        <f>IF(Compare_Portfolios!W38="", "", Compare_Portfolios!W38)</f>
        <v/>
      </c>
      <c r="AU38" s="450" t="str">
        <f>IF(Lazy_Portfolios!E38="", "", Lazy_Portfolios!E38)</f>
        <v/>
      </c>
      <c r="AV38" s="450" t="str">
        <f>IF(Lazy_Portfolios!F38="", "", Lazy_Portfolios!F38)</f>
        <v/>
      </c>
      <c r="AW38" s="450" t="str">
        <f>IF(Lazy_Portfolios!G38="", "", Lazy_Portfolios!G38)</f>
        <v/>
      </c>
      <c r="AX38" s="450" t="str">
        <f>IF(Lazy_Portfolios!H38="", "", Lazy_Portfolios!H38)</f>
        <v/>
      </c>
      <c r="AY38" s="450" t="str">
        <f>IF(Lazy_Portfolios!I38="", "", Lazy_Portfolios!I38)</f>
        <v/>
      </c>
      <c r="AZ38" s="450" t="str">
        <f>IF(Lazy_Portfolios!J38="", "", Lazy_Portfolios!J38)</f>
        <v/>
      </c>
      <c r="BA38" s="450" t="str">
        <f>IF(Lazy_Portfolios!K38="", "", Lazy_Portfolios!K38)</f>
        <v/>
      </c>
      <c r="BB38" s="450" t="str">
        <f>IF(Lazy_Portfolios!L38="", "", Lazy_Portfolios!L38)</f>
        <v/>
      </c>
      <c r="BC38" s="450" t="str">
        <f>IF(Lazy_Portfolios!M38="", "", Lazy_Portfolios!M38)</f>
        <v/>
      </c>
      <c r="BD38" s="450" t="str">
        <f>IF(Lazy_Portfolios!N38="", "", Lazy_Portfolios!N38)</f>
        <v/>
      </c>
      <c r="BE38" s="450" t="str">
        <f>IF(Lazy_Portfolios!O38="", "", Lazy_Portfolios!O38)</f>
        <v/>
      </c>
      <c r="BF38" s="450" t="str">
        <f>IF(Lazy_Portfolios!P38="", "", Lazy_Portfolios!P38)</f>
        <v/>
      </c>
      <c r="BG38" s="450" t="str">
        <f>IF(Lazy_Portfolios!Q38="", "", Lazy_Portfolios!Q38)</f>
        <v/>
      </c>
      <c r="BH38" s="450" t="str">
        <f>IF(Lazy_Portfolios!R38="", "", Lazy_Portfolios!R38)</f>
        <v/>
      </c>
      <c r="BI38" s="450" t="str">
        <f>IF(Lazy_Portfolios!S38="", "", Lazy_Portfolios!S38)</f>
        <v/>
      </c>
      <c r="BJ38" s="450" t="str">
        <f>IF(Lazy_Portfolios!T38="", "", Lazy_Portfolios!T38)</f>
        <v/>
      </c>
      <c r="BK38" s="450" t="str">
        <f>IF(Lazy_Portfolios!U38="", "", Lazy_Portfolios!U38)</f>
        <v/>
      </c>
      <c r="BL38" s="450" t="str">
        <f>IF(Lazy_Portfolios!V38="", "", Lazy_Portfolios!V38)</f>
        <v/>
      </c>
      <c r="BM38" s="450" t="str">
        <f>IF(Lazy_Portfolios!W38="", "", Lazy_Portfolios!W38)</f>
        <v/>
      </c>
      <c r="BN38" s="450" t="str">
        <f>IF(Lazy_Portfolios!X38="", "", Lazy_Portfolios!X38)</f>
        <v/>
      </c>
      <c r="BO38" s="450" t="str">
        <f>IF(Lazy_Portfolios!Y38="", "", Lazy_Portfolios!Y38)</f>
        <v/>
      </c>
      <c r="BP38" s="450" t="str">
        <f>IF(Lazy_Portfolios!Z38="", "", Lazy_Portfolios!Z38)</f>
        <v/>
      </c>
      <c r="BQ38" s="450" t="str">
        <f>IF(Lazy_Portfolios!AA38="", "", Lazy_Portfolios!AA38)</f>
        <v/>
      </c>
      <c r="BR38" s="450" t="str">
        <f>IF(Lazy_Portfolios!AB38="", "", Lazy_Portfolios!AB38)</f>
        <v/>
      </c>
      <c r="BS38" s="450" t="str">
        <f>IF(Lazy_Portfolios!AC38="", "", Lazy_Portfolios!AC38)</f>
        <v/>
      </c>
    </row>
    <row r="39" spans="1:71">
      <c r="A39" s="440" t="str">
        <f>Data_TR_USD!$CC42</f>
        <v>Windsor II</v>
      </c>
      <c r="B39" s="60" t="str">
        <f>Data_TR_USD!$CB42</f>
        <v>VWNFX</v>
      </c>
      <c r="C39" s="155">
        <v>1985</v>
      </c>
      <c r="E39" s="450"/>
      <c r="F39" s="450"/>
      <c r="G39" s="450"/>
      <c r="I39" s="39"/>
      <c r="J39" s="39"/>
      <c r="K39" s="39"/>
      <c r="M39" s="450" t="str">
        <f>IF(Analyze_Portfolio!E39="", "", Analyze_Portfolio!E39)</f>
        <v/>
      </c>
      <c r="N39" s="450" t="str">
        <f>IF(Analyze_Portfolio!F39="", "", Analyze_Portfolio!F39)</f>
        <v/>
      </c>
      <c r="X39" s="450" t="str">
        <f>IF(Analyze_Portfolio!P39="", "", Analyze_Portfolio!P39)</f>
        <v/>
      </c>
      <c r="Y39" s="450" t="str">
        <f>IF(Analyze_Portfolio!Q39="", "", Analyze_Portfolio!Q39)</f>
        <v/>
      </c>
      <c r="AA39" s="450" t="str">
        <f>IF(Compare_Portfolios!E39="", "", Compare_Portfolios!E39)</f>
        <v/>
      </c>
      <c r="AB39" s="450" t="str">
        <f>IF(Compare_Portfolios!F39="", "", Compare_Portfolios!F39)</f>
        <v/>
      </c>
      <c r="AC39" s="450" t="str">
        <f>IF(Compare_Portfolios!G39="", "", Compare_Portfolios!G39)</f>
        <v/>
      </c>
      <c r="AD39" s="450" t="str">
        <f>IF(Compare_Portfolios!H39="", "", Compare_Portfolios!H39)</f>
        <v/>
      </c>
      <c r="AE39" s="450" t="str">
        <f>IF(Compare_Portfolios!I39="", "", Compare_Portfolios!I39)</f>
        <v/>
      </c>
      <c r="AG39" s="450" t="str">
        <f>IF(Compare_Portfolios!K39="", "", Compare_Portfolios!K39)</f>
        <v/>
      </c>
      <c r="AM39" s="450" t="str">
        <f>IF(Compare_Portfolios!Q39="", "", Compare_Portfolios!Q39)</f>
        <v/>
      </c>
      <c r="AN39" s="450" t="str">
        <f>IF(Compare_Portfolios!R39="", "", Compare_Portfolios!R39)</f>
        <v/>
      </c>
      <c r="AO39" s="450" t="str">
        <f>IF(Compare_Portfolios!S39="", "", Compare_Portfolios!S39)</f>
        <v/>
      </c>
      <c r="AP39" s="450" t="str">
        <f>IF(Compare_Portfolios!T39="", "", Compare_Portfolios!T39)</f>
        <v/>
      </c>
      <c r="AQ39" s="450" t="str">
        <f>IF(Compare_Portfolios!U39="", "", Compare_Portfolios!U39)</f>
        <v/>
      </c>
      <c r="AS39" s="450" t="str">
        <f>IF(Compare_Portfolios!W39="", "", Compare_Portfolios!W39)</f>
        <v/>
      </c>
      <c r="AU39" s="450" t="str">
        <f>IF(Lazy_Portfolios!E39="", "", Lazy_Portfolios!E39)</f>
        <v/>
      </c>
      <c r="AV39" s="450" t="str">
        <f>IF(Lazy_Portfolios!F39="", "", Lazy_Portfolios!F39)</f>
        <v/>
      </c>
      <c r="AW39" s="450" t="str">
        <f>IF(Lazy_Portfolios!G39="", "", Lazy_Portfolios!G39)</f>
        <v/>
      </c>
      <c r="AX39" s="450" t="str">
        <f>IF(Lazy_Portfolios!H39="", "", Lazy_Portfolios!H39)</f>
        <v/>
      </c>
      <c r="AY39" s="450" t="str">
        <f>IF(Lazy_Portfolios!I39="", "", Lazy_Portfolios!I39)</f>
        <v/>
      </c>
      <c r="AZ39" s="450" t="str">
        <f>IF(Lazy_Portfolios!J39="", "", Lazy_Portfolios!J39)</f>
        <v/>
      </c>
      <c r="BA39" s="450" t="str">
        <f>IF(Lazy_Portfolios!K39="", "", Lazy_Portfolios!K39)</f>
        <v/>
      </c>
      <c r="BB39" s="450" t="str">
        <f>IF(Lazy_Portfolios!L39="", "", Lazy_Portfolios!L39)</f>
        <v/>
      </c>
      <c r="BC39" s="450" t="str">
        <f>IF(Lazy_Portfolios!M39="", "", Lazy_Portfolios!M39)</f>
        <v/>
      </c>
      <c r="BD39" s="450" t="str">
        <f>IF(Lazy_Portfolios!N39="", "", Lazy_Portfolios!N39)</f>
        <v/>
      </c>
      <c r="BE39" s="450" t="str">
        <f>IF(Lazy_Portfolios!O39="", "", Lazy_Portfolios!O39)</f>
        <v/>
      </c>
      <c r="BF39" s="450" t="str">
        <f>IF(Lazy_Portfolios!P39="", "", Lazy_Portfolios!P39)</f>
        <v/>
      </c>
      <c r="BG39" s="450" t="str">
        <f>IF(Lazy_Portfolios!Q39="", "", Lazy_Portfolios!Q39)</f>
        <v/>
      </c>
      <c r="BH39" s="450" t="str">
        <f>IF(Lazy_Portfolios!R39="", "", Lazy_Portfolios!R39)</f>
        <v/>
      </c>
      <c r="BI39" s="450" t="str">
        <f>IF(Lazy_Portfolios!S39="", "", Lazy_Portfolios!S39)</f>
        <v/>
      </c>
      <c r="BJ39" s="450" t="str">
        <f>IF(Lazy_Portfolios!T39="", "", Lazy_Portfolios!T39)</f>
        <v/>
      </c>
      <c r="BK39" s="450" t="str">
        <f>IF(Lazy_Portfolios!U39="", "", Lazy_Portfolios!U39)</f>
        <v/>
      </c>
      <c r="BL39" s="450" t="str">
        <f>IF(Lazy_Portfolios!V39="", "", Lazy_Portfolios!V39)</f>
        <v/>
      </c>
      <c r="BM39" s="450" t="str">
        <f>IF(Lazy_Portfolios!W39="", "", Lazy_Portfolios!W39)</f>
        <v/>
      </c>
      <c r="BN39" s="450" t="str">
        <f>IF(Lazy_Portfolios!X39="", "", Lazy_Portfolios!X39)</f>
        <v/>
      </c>
      <c r="BO39" s="450" t="str">
        <f>IF(Lazy_Portfolios!Y39="", "", Lazy_Portfolios!Y39)</f>
        <v/>
      </c>
      <c r="BP39" s="450" t="str">
        <f>IF(Lazy_Portfolios!Z39="", "", Lazy_Portfolios!Z39)</f>
        <v/>
      </c>
      <c r="BQ39" s="450" t="str">
        <f>IF(Lazy_Portfolios!AA39="", "", Lazy_Portfolios!AA39)</f>
        <v/>
      </c>
      <c r="BR39" s="450" t="str">
        <f>IF(Lazy_Portfolios!AB39="", "", Lazy_Portfolios!AB39)</f>
        <v/>
      </c>
      <c r="BS39" s="450" t="str">
        <f>IF(Lazy_Portfolios!AC39="", "", Lazy_Portfolios!AC39)</f>
        <v/>
      </c>
    </row>
    <row r="40" spans="1:71">
      <c r="A40" s="26" t="str">
        <f>Data_TR_USD!$CC43</f>
        <v>Short term Tax Exempt Munis</v>
      </c>
      <c r="B40" s="60" t="str">
        <f>Data_TR_USD!$CB43</f>
        <v>VWSTX</v>
      </c>
      <c r="C40" s="155">
        <v>1978</v>
      </c>
      <c r="E40" s="450"/>
      <c r="F40" s="450"/>
      <c r="G40" s="450"/>
      <c r="I40" s="39"/>
      <c r="J40" s="39"/>
      <c r="K40" s="39"/>
      <c r="M40" s="450" t="str">
        <f>IF(Analyze_Portfolio!E40="", "", Analyze_Portfolio!E40)</f>
        <v/>
      </c>
      <c r="N40" s="450" t="str">
        <f>IF(Analyze_Portfolio!F40="", "", Analyze_Portfolio!F40)</f>
        <v/>
      </c>
      <c r="X40" s="450" t="str">
        <f>IF(Analyze_Portfolio!P40="", "", Analyze_Portfolio!P40)</f>
        <v/>
      </c>
      <c r="Y40" s="450" t="str">
        <f>IF(Analyze_Portfolio!Q40="", "", Analyze_Portfolio!Q40)</f>
        <v/>
      </c>
      <c r="AA40" s="450" t="str">
        <f>IF(Compare_Portfolios!E40="", "", Compare_Portfolios!E40)</f>
        <v/>
      </c>
      <c r="AB40" s="450" t="str">
        <f>IF(Compare_Portfolios!F40="", "", Compare_Portfolios!F40)</f>
        <v/>
      </c>
      <c r="AC40" s="450" t="str">
        <f>IF(Compare_Portfolios!G40="", "", Compare_Portfolios!G40)</f>
        <v/>
      </c>
      <c r="AD40" s="450" t="str">
        <f>IF(Compare_Portfolios!H40="", "", Compare_Portfolios!H40)</f>
        <v/>
      </c>
      <c r="AE40" s="450" t="str">
        <f>IF(Compare_Portfolios!I40="", "", Compare_Portfolios!I40)</f>
        <v/>
      </c>
      <c r="AG40" s="450" t="str">
        <f>IF(Compare_Portfolios!K40="", "", Compare_Portfolios!K40)</f>
        <v/>
      </c>
      <c r="AM40" s="450" t="str">
        <f>IF(Compare_Portfolios!Q40="", "", Compare_Portfolios!Q40)</f>
        <v/>
      </c>
      <c r="AN40" s="450" t="str">
        <f>IF(Compare_Portfolios!R40="", "", Compare_Portfolios!R40)</f>
        <v/>
      </c>
      <c r="AO40" s="450" t="str">
        <f>IF(Compare_Portfolios!S40="", "", Compare_Portfolios!S40)</f>
        <v/>
      </c>
      <c r="AP40" s="450" t="str">
        <f>IF(Compare_Portfolios!T40="", "", Compare_Portfolios!T40)</f>
        <v/>
      </c>
      <c r="AQ40" s="450" t="str">
        <f>IF(Compare_Portfolios!U40="", "", Compare_Portfolios!U40)</f>
        <v/>
      </c>
      <c r="AS40" s="450" t="str">
        <f>IF(Compare_Portfolios!W40="", "", Compare_Portfolios!W40)</f>
        <v/>
      </c>
      <c r="AU40" s="450" t="str">
        <f>IF(Lazy_Portfolios!E40="", "", Lazy_Portfolios!E40)</f>
        <v/>
      </c>
      <c r="AV40" s="450" t="str">
        <f>IF(Lazy_Portfolios!F40="", "", Lazy_Portfolios!F40)</f>
        <v/>
      </c>
      <c r="AW40" s="450" t="str">
        <f>IF(Lazy_Portfolios!G40="", "", Lazy_Portfolios!G40)</f>
        <v/>
      </c>
      <c r="AX40" s="450" t="str">
        <f>IF(Lazy_Portfolios!H40="", "", Lazy_Portfolios!H40)</f>
        <v/>
      </c>
      <c r="AY40" s="450" t="str">
        <f>IF(Lazy_Portfolios!I40="", "", Lazy_Portfolios!I40)</f>
        <v/>
      </c>
      <c r="AZ40" s="450" t="str">
        <f>IF(Lazy_Portfolios!J40="", "", Lazy_Portfolios!J40)</f>
        <v/>
      </c>
      <c r="BA40" s="450" t="str">
        <f>IF(Lazy_Portfolios!K40="", "", Lazy_Portfolios!K40)</f>
        <v/>
      </c>
      <c r="BB40" s="450" t="str">
        <f>IF(Lazy_Portfolios!L40="", "", Lazy_Portfolios!L40)</f>
        <v/>
      </c>
      <c r="BC40" s="450" t="str">
        <f>IF(Lazy_Portfolios!M40="", "", Lazy_Portfolios!M40)</f>
        <v/>
      </c>
      <c r="BD40" s="450" t="str">
        <f>IF(Lazy_Portfolios!N40="", "", Lazy_Portfolios!N40)</f>
        <v/>
      </c>
      <c r="BE40" s="450" t="str">
        <f>IF(Lazy_Portfolios!O40="", "", Lazy_Portfolios!O40)</f>
        <v/>
      </c>
      <c r="BF40" s="450" t="str">
        <f>IF(Lazy_Portfolios!P40="", "", Lazy_Portfolios!P40)</f>
        <v/>
      </c>
      <c r="BG40" s="450" t="str">
        <f>IF(Lazy_Portfolios!Q40="", "", Lazy_Portfolios!Q40)</f>
        <v/>
      </c>
      <c r="BH40" s="450" t="str">
        <f>IF(Lazy_Portfolios!R40="", "", Lazy_Portfolios!R40)</f>
        <v/>
      </c>
      <c r="BI40" s="450" t="str">
        <f>IF(Lazy_Portfolios!S40="", "", Lazy_Portfolios!S40)</f>
        <v/>
      </c>
      <c r="BJ40" s="450" t="str">
        <f>IF(Lazy_Portfolios!T40="", "", Lazy_Portfolios!T40)</f>
        <v/>
      </c>
      <c r="BK40" s="450" t="str">
        <f>IF(Lazy_Portfolios!U40="", "", Lazy_Portfolios!U40)</f>
        <v/>
      </c>
      <c r="BL40" s="450" t="str">
        <f>IF(Lazy_Portfolios!V40="", "", Lazy_Portfolios!V40)</f>
        <v/>
      </c>
      <c r="BM40" s="450" t="str">
        <f>IF(Lazy_Portfolios!W40="", "", Lazy_Portfolios!W40)</f>
        <v/>
      </c>
      <c r="BN40" s="450" t="str">
        <f>IF(Lazy_Portfolios!X40="", "", Lazy_Portfolios!X40)</f>
        <v/>
      </c>
      <c r="BO40" s="450" t="str">
        <f>IF(Lazy_Portfolios!Y40="", "", Lazy_Portfolios!Y40)</f>
        <v/>
      </c>
      <c r="BP40" s="450" t="str">
        <f>IF(Lazy_Portfolios!Z40="", "", Lazy_Portfolios!Z40)</f>
        <v/>
      </c>
      <c r="BQ40" s="450" t="str">
        <f>IF(Lazy_Portfolios!AA40="", "", Lazy_Portfolios!AA40)</f>
        <v/>
      </c>
      <c r="BR40" s="450" t="str">
        <f>IF(Lazy_Portfolios!AB40="", "", Lazy_Portfolios!AB40)</f>
        <v/>
      </c>
      <c r="BS40" s="450" t="str">
        <f>IF(Lazy_Portfolios!AC40="", "", Lazy_Portfolios!AC40)</f>
        <v/>
      </c>
    </row>
    <row r="41" spans="1:71">
      <c r="A41" s="26" t="str">
        <f>Data_TR_USD!$CC44</f>
        <v>Inter Tem Tax Exempt Munis</v>
      </c>
      <c r="B41" s="60" t="str">
        <f>Data_TR_USD!$CB44</f>
        <v>VWITX</v>
      </c>
      <c r="C41" s="155">
        <v>1978</v>
      </c>
      <c r="E41" s="450"/>
      <c r="F41" s="450"/>
      <c r="G41" s="450"/>
      <c r="I41" s="39"/>
      <c r="J41" s="39"/>
      <c r="K41" s="39"/>
      <c r="M41" s="450" t="str">
        <f>IF(Analyze_Portfolio!E41="", "", Analyze_Portfolio!E41)</f>
        <v/>
      </c>
      <c r="N41" s="450" t="str">
        <f>IF(Analyze_Portfolio!F41="", "", Analyze_Portfolio!F41)</f>
        <v/>
      </c>
      <c r="X41" s="450" t="str">
        <f>IF(Analyze_Portfolio!P41="", "", Analyze_Portfolio!P41)</f>
        <v/>
      </c>
      <c r="Y41" s="450" t="str">
        <f>IF(Analyze_Portfolio!Q41="", "", Analyze_Portfolio!Q41)</f>
        <v/>
      </c>
      <c r="AA41" s="450" t="str">
        <f>IF(Compare_Portfolios!E41="", "", Compare_Portfolios!E41)</f>
        <v/>
      </c>
      <c r="AB41" s="450" t="str">
        <f>IF(Compare_Portfolios!F41="", "", Compare_Portfolios!F41)</f>
        <v/>
      </c>
      <c r="AC41" s="450" t="str">
        <f>IF(Compare_Portfolios!G41="", "", Compare_Portfolios!G41)</f>
        <v/>
      </c>
      <c r="AD41" s="450" t="str">
        <f>IF(Compare_Portfolios!H41="", "", Compare_Portfolios!H41)</f>
        <v/>
      </c>
      <c r="AE41" s="450" t="str">
        <f>IF(Compare_Portfolios!I41="", "", Compare_Portfolios!I41)</f>
        <v/>
      </c>
      <c r="AG41" s="450" t="str">
        <f>IF(Compare_Portfolios!K41="", "", Compare_Portfolios!K41)</f>
        <v/>
      </c>
      <c r="AM41" s="450" t="str">
        <f>IF(Compare_Portfolios!Q41="", "", Compare_Portfolios!Q41)</f>
        <v/>
      </c>
      <c r="AN41" s="450" t="str">
        <f>IF(Compare_Portfolios!R41="", "", Compare_Portfolios!R41)</f>
        <v/>
      </c>
      <c r="AO41" s="450" t="str">
        <f>IF(Compare_Portfolios!S41="", "", Compare_Portfolios!S41)</f>
        <v/>
      </c>
      <c r="AP41" s="450" t="str">
        <f>IF(Compare_Portfolios!T41="", "", Compare_Portfolios!T41)</f>
        <v/>
      </c>
      <c r="AQ41" s="450" t="str">
        <f>IF(Compare_Portfolios!U41="", "", Compare_Portfolios!U41)</f>
        <v/>
      </c>
      <c r="AS41" s="450" t="str">
        <f>IF(Compare_Portfolios!W41="", "", Compare_Portfolios!W41)</f>
        <v/>
      </c>
      <c r="AU41" s="450" t="str">
        <f>IF(Lazy_Portfolios!E41="", "", Lazy_Portfolios!E41)</f>
        <v/>
      </c>
      <c r="AV41" s="450" t="str">
        <f>IF(Lazy_Portfolios!F41="", "", Lazy_Portfolios!F41)</f>
        <v/>
      </c>
      <c r="AW41" s="450" t="str">
        <f>IF(Lazy_Portfolios!G41="", "", Lazy_Portfolios!G41)</f>
        <v/>
      </c>
      <c r="AX41" s="450" t="str">
        <f>IF(Lazy_Portfolios!H41="", "", Lazy_Portfolios!H41)</f>
        <v/>
      </c>
      <c r="AY41" s="450" t="str">
        <f>IF(Lazy_Portfolios!I41="", "", Lazy_Portfolios!I41)</f>
        <v/>
      </c>
      <c r="AZ41" s="450" t="str">
        <f>IF(Lazy_Portfolios!J41="", "", Lazy_Portfolios!J41)</f>
        <v/>
      </c>
      <c r="BA41" s="450" t="str">
        <f>IF(Lazy_Portfolios!K41="", "", Lazy_Portfolios!K41)</f>
        <v/>
      </c>
      <c r="BB41" s="450" t="str">
        <f>IF(Lazy_Portfolios!L41="", "", Lazy_Portfolios!L41)</f>
        <v/>
      </c>
      <c r="BC41" s="450" t="str">
        <f>IF(Lazy_Portfolios!M41="", "", Lazy_Portfolios!M41)</f>
        <v/>
      </c>
      <c r="BD41" s="450" t="str">
        <f>IF(Lazy_Portfolios!N41="", "", Lazy_Portfolios!N41)</f>
        <v/>
      </c>
      <c r="BE41" s="450" t="str">
        <f>IF(Lazy_Portfolios!O41="", "", Lazy_Portfolios!O41)</f>
        <v/>
      </c>
      <c r="BF41" s="450" t="str">
        <f>IF(Lazy_Portfolios!P41="", "", Lazy_Portfolios!P41)</f>
        <v/>
      </c>
      <c r="BG41" s="450" t="str">
        <f>IF(Lazy_Portfolios!Q41="", "", Lazy_Portfolios!Q41)</f>
        <v/>
      </c>
      <c r="BH41" s="450" t="str">
        <f>IF(Lazy_Portfolios!R41="", "", Lazy_Portfolios!R41)</f>
        <v/>
      </c>
      <c r="BI41" s="450" t="str">
        <f>IF(Lazy_Portfolios!S41="", "", Lazy_Portfolios!S41)</f>
        <v/>
      </c>
      <c r="BJ41" s="450" t="str">
        <f>IF(Lazy_Portfolios!T41="", "", Lazy_Portfolios!T41)</f>
        <v/>
      </c>
      <c r="BK41" s="450" t="str">
        <f>IF(Lazy_Portfolios!U41="", "", Lazy_Portfolios!U41)</f>
        <v/>
      </c>
      <c r="BL41" s="450" t="str">
        <f>IF(Lazy_Portfolios!V41="", "", Lazy_Portfolios!V41)</f>
        <v/>
      </c>
      <c r="BM41" s="450" t="str">
        <f>IF(Lazy_Portfolios!W41="", "", Lazy_Portfolios!W41)</f>
        <v/>
      </c>
      <c r="BN41" s="450" t="str">
        <f>IF(Lazy_Portfolios!X41="", "", Lazy_Portfolios!X41)</f>
        <v/>
      </c>
      <c r="BO41" s="450" t="str">
        <f>IF(Lazy_Portfolios!Y41="", "", Lazy_Portfolios!Y41)</f>
        <v/>
      </c>
      <c r="BP41" s="450" t="str">
        <f>IF(Lazy_Portfolios!Z41="", "", Lazy_Portfolios!Z41)</f>
        <v/>
      </c>
      <c r="BQ41" s="450" t="str">
        <f>IF(Lazy_Portfolios!AA41="", "", Lazy_Portfolios!AA41)</f>
        <v/>
      </c>
      <c r="BR41" s="450" t="str">
        <f>IF(Lazy_Portfolios!AB41="", "", Lazy_Portfolios!AB41)</f>
        <v/>
      </c>
      <c r="BS41" s="450" t="str">
        <f>IF(Lazy_Portfolios!AC41="", "", Lazy_Portfolios!AC41)</f>
        <v/>
      </c>
    </row>
    <row r="42" spans="1:71">
      <c r="A42" s="26" t="str">
        <f>Data_TR_USD!$CC45</f>
        <v>Long Term Tax Exempt Munis</v>
      </c>
      <c r="B42" s="60" t="str">
        <f>Data_TR_USD!$CB45</f>
        <v>VWLTX</v>
      </c>
      <c r="C42" s="155">
        <v>1978</v>
      </c>
      <c r="E42" s="450"/>
      <c r="F42" s="450"/>
      <c r="G42" s="450"/>
      <c r="I42" s="39"/>
      <c r="J42" s="39"/>
      <c r="K42" s="39"/>
      <c r="M42" s="450" t="str">
        <f>IF(Analyze_Portfolio!E42="", "", Analyze_Portfolio!E42)</f>
        <v/>
      </c>
      <c r="N42" s="450" t="str">
        <f>IF(Analyze_Portfolio!F42="", "", Analyze_Portfolio!F42)</f>
        <v/>
      </c>
      <c r="X42" s="450" t="str">
        <f>IF(Analyze_Portfolio!P42="", "", Analyze_Portfolio!P42)</f>
        <v/>
      </c>
      <c r="Y42" s="450" t="str">
        <f>IF(Analyze_Portfolio!Q42="", "", Analyze_Portfolio!Q42)</f>
        <v/>
      </c>
      <c r="AA42" s="450" t="str">
        <f>IF(Compare_Portfolios!E42="", "", Compare_Portfolios!E42)</f>
        <v/>
      </c>
      <c r="AB42" s="450" t="str">
        <f>IF(Compare_Portfolios!F42="", "", Compare_Portfolios!F42)</f>
        <v/>
      </c>
      <c r="AC42" s="450" t="str">
        <f>IF(Compare_Portfolios!G42="", "", Compare_Portfolios!G42)</f>
        <v/>
      </c>
      <c r="AD42" s="450" t="str">
        <f>IF(Compare_Portfolios!H42="", "", Compare_Portfolios!H42)</f>
        <v/>
      </c>
      <c r="AE42" s="450" t="str">
        <f>IF(Compare_Portfolios!I42="", "", Compare_Portfolios!I42)</f>
        <v/>
      </c>
      <c r="AG42" s="450" t="str">
        <f>IF(Compare_Portfolios!K42="", "", Compare_Portfolios!K42)</f>
        <v/>
      </c>
      <c r="AM42" s="450" t="str">
        <f>IF(Compare_Portfolios!Q42="", "", Compare_Portfolios!Q42)</f>
        <v/>
      </c>
      <c r="AN42" s="450" t="str">
        <f>IF(Compare_Portfolios!R42="", "", Compare_Portfolios!R42)</f>
        <v/>
      </c>
      <c r="AO42" s="450" t="str">
        <f>IF(Compare_Portfolios!S42="", "", Compare_Portfolios!S42)</f>
        <v/>
      </c>
      <c r="AP42" s="450" t="str">
        <f>IF(Compare_Portfolios!T42="", "", Compare_Portfolios!T42)</f>
        <v/>
      </c>
      <c r="AQ42" s="450" t="str">
        <f>IF(Compare_Portfolios!U42="", "", Compare_Portfolios!U42)</f>
        <v/>
      </c>
      <c r="AS42" s="450" t="str">
        <f>IF(Compare_Portfolios!W42="", "", Compare_Portfolios!W42)</f>
        <v/>
      </c>
      <c r="AU42" s="450" t="str">
        <f>IF(Lazy_Portfolios!E42="", "", Lazy_Portfolios!E42)</f>
        <v/>
      </c>
      <c r="AV42" s="450" t="str">
        <f>IF(Lazy_Portfolios!F42="", "", Lazy_Portfolios!F42)</f>
        <v/>
      </c>
      <c r="AW42" s="450" t="str">
        <f>IF(Lazy_Portfolios!G42="", "", Lazy_Portfolios!G42)</f>
        <v/>
      </c>
      <c r="AX42" s="450" t="str">
        <f>IF(Lazy_Portfolios!H42="", "", Lazy_Portfolios!H42)</f>
        <v/>
      </c>
      <c r="AY42" s="450" t="str">
        <f>IF(Lazy_Portfolios!I42="", "", Lazy_Portfolios!I42)</f>
        <v/>
      </c>
      <c r="AZ42" s="450" t="str">
        <f>IF(Lazy_Portfolios!J42="", "", Lazy_Portfolios!J42)</f>
        <v/>
      </c>
      <c r="BA42" s="450" t="str">
        <f>IF(Lazy_Portfolios!K42="", "", Lazy_Portfolios!K42)</f>
        <v/>
      </c>
      <c r="BB42" s="450" t="str">
        <f>IF(Lazy_Portfolios!L42="", "", Lazy_Portfolios!L42)</f>
        <v/>
      </c>
      <c r="BC42" s="450" t="str">
        <f>IF(Lazy_Portfolios!M42="", "", Lazy_Portfolios!M42)</f>
        <v/>
      </c>
      <c r="BD42" s="450" t="str">
        <f>IF(Lazy_Portfolios!N42="", "", Lazy_Portfolios!N42)</f>
        <v/>
      </c>
      <c r="BE42" s="450" t="str">
        <f>IF(Lazy_Portfolios!O42="", "", Lazy_Portfolios!O42)</f>
        <v/>
      </c>
      <c r="BF42" s="450" t="str">
        <f>IF(Lazy_Portfolios!P42="", "", Lazy_Portfolios!P42)</f>
        <v/>
      </c>
      <c r="BG42" s="450" t="str">
        <f>IF(Lazy_Portfolios!Q42="", "", Lazy_Portfolios!Q42)</f>
        <v/>
      </c>
      <c r="BH42" s="450" t="str">
        <f>IF(Lazy_Portfolios!R42="", "", Lazy_Portfolios!R42)</f>
        <v/>
      </c>
      <c r="BI42" s="450" t="str">
        <f>IF(Lazy_Portfolios!S42="", "", Lazy_Portfolios!S42)</f>
        <v/>
      </c>
      <c r="BJ42" s="450" t="str">
        <f>IF(Lazy_Portfolios!T42="", "", Lazy_Portfolios!T42)</f>
        <v/>
      </c>
      <c r="BK42" s="450" t="str">
        <f>IF(Lazy_Portfolios!U42="", "", Lazy_Portfolios!U42)</f>
        <v/>
      </c>
      <c r="BL42" s="450" t="str">
        <f>IF(Lazy_Portfolios!V42="", "", Lazy_Portfolios!V42)</f>
        <v/>
      </c>
      <c r="BM42" s="450" t="str">
        <f>IF(Lazy_Portfolios!W42="", "", Lazy_Portfolios!W42)</f>
        <v/>
      </c>
      <c r="BN42" s="450" t="str">
        <f>IF(Lazy_Portfolios!X42="", "", Lazy_Portfolios!X42)</f>
        <v/>
      </c>
      <c r="BO42" s="450" t="str">
        <f>IF(Lazy_Portfolios!Y42="", "", Lazy_Portfolios!Y42)</f>
        <v/>
      </c>
      <c r="BP42" s="450" t="str">
        <f>IF(Lazy_Portfolios!Z42="", "", Lazy_Portfolios!Z42)</f>
        <v/>
      </c>
      <c r="BQ42" s="450" t="str">
        <f>IF(Lazy_Portfolios!AA42="", "", Lazy_Portfolios!AA42)</f>
        <v/>
      </c>
      <c r="BR42" s="450" t="str">
        <f>IF(Lazy_Portfolios!AB42="", "", Lazy_Portfolios!AB42)</f>
        <v/>
      </c>
      <c r="BS42" s="450" t="str">
        <f>IF(Lazy_Portfolios!AC42="", "", Lazy_Portfolios!AC42)</f>
        <v/>
      </c>
    </row>
    <row r="43" spans="1:71">
      <c r="A43" s="26" t="str">
        <f>Data_TR_USD!$CC46</f>
        <v>Short Term Investment Grade</v>
      </c>
      <c r="B43" s="60" t="str">
        <f>Data_TR_USD!$CB46</f>
        <v>VFSTX</v>
      </c>
      <c r="C43" s="155">
        <v>1976</v>
      </c>
      <c r="E43" s="450"/>
      <c r="F43" s="450"/>
      <c r="G43" s="450"/>
      <c r="I43" s="39"/>
      <c r="J43" s="39"/>
      <c r="K43" s="39"/>
      <c r="M43" s="450" t="str">
        <f>IF(Analyze_Portfolio!E43="", "", Analyze_Portfolio!E43)</f>
        <v/>
      </c>
      <c r="N43" s="450" t="str">
        <f>IF(Analyze_Portfolio!F43="", "", Analyze_Portfolio!F43)</f>
        <v/>
      </c>
      <c r="X43" s="450" t="str">
        <f>IF(Analyze_Portfolio!P43="", "", Analyze_Portfolio!P43)</f>
        <v/>
      </c>
      <c r="Y43" s="450" t="str">
        <f>IF(Analyze_Portfolio!Q43="", "", Analyze_Portfolio!Q43)</f>
        <v/>
      </c>
      <c r="AA43" s="450" t="str">
        <f>IF(Compare_Portfolios!E43="", "", Compare_Portfolios!E43)</f>
        <v/>
      </c>
      <c r="AB43" s="450" t="str">
        <f>IF(Compare_Portfolios!F43="", "", Compare_Portfolios!F43)</f>
        <v/>
      </c>
      <c r="AC43" s="450" t="str">
        <f>IF(Compare_Portfolios!G43="", "", Compare_Portfolios!G43)</f>
        <v/>
      </c>
      <c r="AD43" s="450" t="str">
        <f>IF(Compare_Portfolios!H43="", "", Compare_Portfolios!H43)</f>
        <v/>
      </c>
      <c r="AE43" s="450" t="str">
        <f>IF(Compare_Portfolios!I43="", "", Compare_Portfolios!I43)</f>
        <v/>
      </c>
      <c r="AG43" s="450" t="str">
        <f>IF(Compare_Portfolios!K43="", "", Compare_Portfolios!K43)</f>
        <v/>
      </c>
      <c r="AM43" s="450" t="str">
        <f>IF(Compare_Portfolios!Q43="", "", Compare_Portfolios!Q43)</f>
        <v/>
      </c>
      <c r="AN43" s="450" t="str">
        <f>IF(Compare_Portfolios!R43="", "", Compare_Portfolios!R43)</f>
        <v/>
      </c>
      <c r="AO43" s="450" t="str">
        <f>IF(Compare_Portfolios!S43="", "", Compare_Portfolios!S43)</f>
        <v/>
      </c>
      <c r="AP43" s="450" t="str">
        <f>IF(Compare_Portfolios!T43="", "", Compare_Portfolios!T43)</f>
        <v/>
      </c>
      <c r="AQ43" s="450" t="str">
        <f>IF(Compare_Portfolios!U43="", "", Compare_Portfolios!U43)</f>
        <v/>
      </c>
      <c r="AS43" s="450" t="str">
        <f>IF(Compare_Portfolios!W43="", "", Compare_Portfolios!W43)</f>
        <v/>
      </c>
      <c r="AU43" s="450" t="str">
        <f>IF(Lazy_Portfolios!E43="", "", Lazy_Portfolios!E43)</f>
        <v/>
      </c>
      <c r="AV43" s="450" t="str">
        <f>IF(Lazy_Portfolios!F43="", "", Lazy_Portfolios!F43)</f>
        <v/>
      </c>
      <c r="AW43" s="450" t="str">
        <f>IF(Lazy_Portfolios!G43="", "", Lazy_Portfolios!G43)</f>
        <v/>
      </c>
      <c r="AX43" s="450" t="str">
        <f>IF(Lazy_Portfolios!H43="", "", Lazy_Portfolios!H43)</f>
        <v/>
      </c>
      <c r="AY43" s="450" t="str">
        <f>IF(Lazy_Portfolios!I43="", "", Lazy_Portfolios!I43)</f>
        <v/>
      </c>
      <c r="AZ43" s="450" t="str">
        <f>IF(Lazy_Portfolios!J43="", "", Lazy_Portfolios!J43)</f>
        <v/>
      </c>
      <c r="BA43" s="450">
        <f>IF(Lazy_Portfolios!K43="", "", Lazy_Portfolios!K43)</f>
        <v>0.4</v>
      </c>
      <c r="BB43" s="450" t="str">
        <f>IF(Lazy_Portfolios!L43="", "", Lazy_Portfolios!L43)</f>
        <v/>
      </c>
      <c r="BC43" s="450" t="str">
        <f>IF(Lazy_Portfolios!M43="", "", Lazy_Portfolios!M43)</f>
        <v/>
      </c>
      <c r="BD43" s="450" t="str">
        <f>IF(Lazy_Portfolios!N43="", "", Lazy_Portfolios!N43)</f>
        <v/>
      </c>
      <c r="BE43" s="450" t="str">
        <f>IF(Lazy_Portfolios!O43="", "", Lazy_Portfolios!O43)</f>
        <v/>
      </c>
      <c r="BF43" s="450" t="str">
        <f>IF(Lazy_Portfolios!P43="", "", Lazy_Portfolios!P43)</f>
        <v/>
      </c>
      <c r="BG43" s="450" t="str">
        <f>IF(Lazy_Portfolios!Q43="", "", Lazy_Portfolios!Q43)</f>
        <v/>
      </c>
      <c r="BH43" s="450" t="str">
        <f>IF(Lazy_Portfolios!R43="", "", Lazy_Portfolios!R43)</f>
        <v/>
      </c>
      <c r="BI43" s="450" t="str">
        <f>IF(Lazy_Portfolios!S43="", "", Lazy_Portfolios!S43)</f>
        <v/>
      </c>
      <c r="BJ43" s="450" t="str">
        <f>IF(Lazy_Portfolios!T43="", "", Lazy_Portfolios!T43)</f>
        <v/>
      </c>
      <c r="BK43" s="450" t="str">
        <f>IF(Lazy_Portfolios!U43="", "", Lazy_Portfolios!U43)</f>
        <v/>
      </c>
      <c r="BL43" s="450" t="str">
        <f>IF(Lazy_Portfolios!V43="", "", Lazy_Portfolios!V43)</f>
        <v/>
      </c>
      <c r="BM43" s="450" t="str">
        <f>IF(Lazy_Portfolios!W43="", "", Lazy_Portfolios!W43)</f>
        <v/>
      </c>
      <c r="BN43" s="450" t="str">
        <f>IF(Lazy_Portfolios!X43="", "", Lazy_Portfolios!X43)</f>
        <v/>
      </c>
      <c r="BO43" s="450" t="str">
        <f>IF(Lazy_Portfolios!Y43="", "", Lazy_Portfolios!Y43)</f>
        <v/>
      </c>
      <c r="BP43" s="450" t="str">
        <f>IF(Lazy_Portfolios!Z43="", "", Lazy_Portfolios!Z43)</f>
        <v/>
      </c>
      <c r="BQ43" s="450" t="str">
        <f>IF(Lazy_Portfolios!AA43="", "", Lazy_Portfolios!AA43)</f>
        <v/>
      </c>
      <c r="BR43" s="450" t="str">
        <f>IF(Lazy_Portfolios!AB43="", "", Lazy_Portfolios!AB43)</f>
        <v/>
      </c>
      <c r="BS43" s="450" t="str">
        <f>IF(Lazy_Portfolios!AC43="", "", Lazy_Portfolios!AC43)</f>
        <v/>
      </c>
    </row>
    <row r="44" spans="1:71">
      <c r="A44" s="26" t="str">
        <f>Data_TR_USD!$CC47</f>
        <v>High Yield Corporates</v>
      </c>
      <c r="B44" s="60" t="str">
        <f>Data_TR_USD!$CB47</f>
        <v>VWEHX</v>
      </c>
      <c r="C44" s="155">
        <v>1979</v>
      </c>
      <c r="E44" s="450"/>
      <c r="F44" s="450"/>
      <c r="G44" s="450"/>
      <c r="I44" s="39"/>
      <c r="J44" s="39"/>
      <c r="K44" s="39"/>
      <c r="M44" s="450" t="str">
        <f>IF(Analyze_Portfolio!E44="", "", Analyze_Portfolio!E44)</f>
        <v/>
      </c>
      <c r="N44" s="450" t="str">
        <f>IF(Analyze_Portfolio!F44="", "", Analyze_Portfolio!F44)</f>
        <v/>
      </c>
      <c r="X44" s="450" t="str">
        <f>IF(Analyze_Portfolio!P44="", "", Analyze_Portfolio!P44)</f>
        <v/>
      </c>
      <c r="Y44" s="450" t="str">
        <f>IF(Analyze_Portfolio!Q44="", "", Analyze_Portfolio!Q44)</f>
        <v/>
      </c>
      <c r="AA44" s="450" t="str">
        <f>IF(Compare_Portfolios!E44="", "", Compare_Portfolios!E44)</f>
        <v/>
      </c>
      <c r="AB44" s="450" t="str">
        <f>IF(Compare_Portfolios!F44="", "", Compare_Portfolios!F44)</f>
        <v/>
      </c>
      <c r="AC44" s="450" t="str">
        <f>IF(Compare_Portfolios!G44="", "", Compare_Portfolios!G44)</f>
        <v/>
      </c>
      <c r="AD44" s="450" t="str">
        <f>IF(Compare_Portfolios!H44="", "", Compare_Portfolios!H44)</f>
        <v/>
      </c>
      <c r="AE44" s="450" t="str">
        <f>IF(Compare_Portfolios!I44="", "", Compare_Portfolios!I44)</f>
        <v/>
      </c>
      <c r="AG44" s="450" t="str">
        <f>IF(Compare_Portfolios!K44="", "", Compare_Portfolios!K44)</f>
        <v/>
      </c>
      <c r="AM44" s="450" t="str">
        <f>IF(Compare_Portfolios!Q44="", "", Compare_Portfolios!Q44)</f>
        <v/>
      </c>
      <c r="AN44" s="450" t="str">
        <f>IF(Compare_Portfolios!R44="", "", Compare_Portfolios!R44)</f>
        <v/>
      </c>
      <c r="AO44" s="450" t="str">
        <f>IF(Compare_Portfolios!S44="", "", Compare_Portfolios!S44)</f>
        <v/>
      </c>
      <c r="AP44" s="450" t="str">
        <f>IF(Compare_Portfolios!T44="", "", Compare_Portfolios!T44)</f>
        <v/>
      </c>
      <c r="AQ44" s="450" t="str">
        <f>IF(Compare_Portfolios!U44="", "", Compare_Portfolios!U44)</f>
        <v/>
      </c>
      <c r="AS44" s="450" t="str">
        <f>IF(Compare_Portfolios!W44="", "", Compare_Portfolios!W44)</f>
        <v/>
      </c>
      <c r="AU44" s="450" t="str">
        <f>IF(Lazy_Portfolios!E44="", "", Lazy_Portfolios!E44)</f>
        <v/>
      </c>
      <c r="AV44" s="450" t="str">
        <f>IF(Lazy_Portfolios!F44="", "", Lazy_Portfolios!F44)</f>
        <v/>
      </c>
      <c r="AW44" s="450" t="str">
        <f>IF(Lazy_Portfolios!G44="", "", Lazy_Portfolios!G44)</f>
        <v/>
      </c>
      <c r="AX44" s="450" t="str">
        <f>IF(Lazy_Portfolios!H44="", "", Lazy_Portfolios!H44)</f>
        <v/>
      </c>
      <c r="AY44" s="450" t="str">
        <f>IF(Lazy_Portfolios!I44="", "", Lazy_Portfolios!I44)</f>
        <v/>
      </c>
      <c r="AZ44" s="450" t="str">
        <f>IF(Lazy_Portfolios!J44="", "", Lazy_Portfolios!J44)</f>
        <v/>
      </c>
      <c r="BA44" s="450" t="str">
        <f>IF(Lazy_Portfolios!K44="", "", Lazy_Portfolios!K44)</f>
        <v/>
      </c>
      <c r="BB44" s="450" t="str">
        <f>IF(Lazy_Portfolios!L44="", "", Lazy_Portfolios!L44)</f>
        <v/>
      </c>
      <c r="BC44" s="450" t="str">
        <f>IF(Lazy_Portfolios!M44="", "", Lazy_Portfolios!M44)</f>
        <v/>
      </c>
      <c r="BD44" s="450" t="str">
        <f>IF(Lazy_Portfolios!N44="", "", Lazy_Portfolios!N44)</f>
        <v/>
      </c>
      <c r="BE44" s="450">
        <f>IF(Lazy_Portfolios!O44="", "", Lazy_Portfolios!O44)</f>
        <v>0.05</v>
      </c>
      <c r="BF44" s="450" t="str">
        <f>IF(Lazy_Portfolios!P44="", "", Lazy_Portfolios!P44)</f>
        <v/>
      </c>
      <c r="BG44" s="450" t="str">
        <f>IF(Lazy_Portfolios!Q44="", "", Lazy_Portfolios!Q44)</f>
        <v/>
      </c>
      <c r="BH44" s="450" t="str">
        <f>IF(Lazy_Portfolios!R44="", "", Lazy_Portfolios!R44)</f>
        <v/>
      </c>
      <c r="BI44" s="450" t="str">
        <f>IF(Lazy_Portfolios!S44="", "", Lazy_Portfolios!S44)</f>
        <v/>
      </c>
      <c r="BJ44" s="450" t="str">
        <f>IF(Lazy_Portfolios!T44="", "", Lazy_Portfolios!T44)</f>
        <v/>
      </c>
      <c r="BK44" s="450" t="str">
        <f>IF(Lazy_Portfolios!U44="", "", Lazy_Portfolios!U44)</f>
        <v/>
      </c>
      <c r="BL44" s="450" t="str">
        <f>IF(Lazy_Portfolios!V44="", "", Lazy_Portfolios!V44)</f>
        <v/>
      </c>
      <c r="BM44" s="450" t="str">
        <f>IF(Lazy_Portfolios!W44="", "", Lazy_Portfolios!W44)</f>
        <v/>
      </c>
      <c r="BN44" s="450" t="str">
        <f>IF(Lazy_Portfolios!X44="", "", Lazy_Portfolios!X44)</f>
        <v/>
      </c>
      <c r="BO44" s="450" t="str">
        <f>IF(Lazy_Portfolios!Y44="", "", Lazy_Portfolios!Y44)</f>
        <v/>
      </c>
      <c r="BP44" s="450" t="str">
        <f>IF(Lazy_Portfolios!Z44="", "", Lazy_Portfolios!Z44)</f>
        <v/>
      </c>
      <c r="BQ44" s="450" t="str">
        <f>IF(Lazy_Portfolios!AA44="", "", Lazy_Portfolios!AA44)</f>
        <v/>
      </c>
      <c r="BR44" s="450" t="str">
        <f>IF(Lazy_Portfolios!AB44="", "", Lazy_Portfolios!AB44)</f>
        <v/>
      </c>
      <c r="BS44" s="450" t="str">
        <f>IF(Lazy_Portfolios!AC44="", "", Lazy_Portfolios!AC44)</f>
        <v/>
      </c>
    </row>
    <row r="45" spans="1:71">
      <c r="A45" s="24" t="str">
        <f>Data_TR_USD!$CC48</f>
        <v>TIPS</v>
      </c>
      <c r="B45" s="60" t="str">
        <f>Data_TR_USD!$CB48</f>
        <v>VIPSX</v>
      </c>
      <c r="C45" s="155">
        <v>1985</v>
      </c>
      <c r="E45" s="450"/>
      <c r="F45" s="450"/>
      <c r="G45" s="450"/>
      <c r="I45" s="39"/>
      <c r="J45" s="39"/>
      <c r="K45" s="39"/>
      <c r="M45" s="450" t="str">
        <f>IF(Analyze_Portfolio!E45="", "", Analyze_Portfolio!E45)</f>
        <v/>
      </c>
      <c r="N45" s="450" t="str">
        <f>IF(Analyze_Portfolio!F45="", "", Analyze_Portfolio!F45)</f>
        <v/>
      </c>
      <c r="X45" s="450" t="str">
        <f>IF(Analyze_Portfolio!P45="", "", Analyze_Portfolio!P45)</f>
        <v/>
      </c>
      <c r="Y45" s="450" t="str">
        <f>IF(Analyze_Portfolio!Q45="", "", Analyze_Portfolio!Q45)</f>
        <v/>
      </c>
      <c r="AA45" s="450" t="str">
        <f>IF(Compare_Portfolios!E45="", "", Compare_Portfolios!E45)</f>
        <v/>
      </c>
      <c r="AB45" s="450" t="str">
        <f>IF(Compare_Portfolios!F45="", "", Compare_Portfolios!F45)</f>
        <v/>
      </c>
      <c r="AC45" s="450" t="str">
        <f>IF(Compare_Portfolios!G45="", "", Compare_Portfolios!G45)</f>
        <v/>
      </c>
      <c r="AD45" s="450" t="str">
        <f>IF(Compare_Portfolios!H45="", "", Compare_Portfolios!H45)</f>
        <v/>
      </c>
      <c r="AE45" s="450" t="str">
        <f>IF(Compare_Portfolios!I45="", "", Compare_Portfolios!I45)</f>
        <v/>
      </c>
      <c r="AG45" s="450" t="str">
        <f>IF(Compare_Portfolios!K45="", "", Compare_Portfolios!K45)</f>
        <v/>
      </c>
      <c r="AM45" s="450" t="str">
        <f>IF(Compare_Portfolios!Q45="", "", Compare_Portfolios!Q45)</f>
        <v/>
      </c>
      <c r="AN45" s="450" t="str">
        <f>IF(Compare_Portfolios!R45="", "", Compare_Portfolios!R45)</f>
        <v/>
      </c>
      <c r="AO45" s="450" t="str">
        <f>IF(Compare_Portfolios!S45="", "", Compare_Portfolios!S45)</f>
        <v/>
      </c>
      <c r="AP45" s="450" t="str">
        <f>IF(Compare_Portfolios!T45="", "", Compare_Portfolios!T45)</f>
        <v/>
      </c>
      <c r="AQ45" s="450" t="str">
        <f>IF(Compare_Portfolios!U45="", "", Compare_Portfolios!U45)</f>
        <v/>
      </c>
      <c r="AS45" s="450" t="str">
        <f>IF(Compare_Portfolios!W45="", "", Compare_Portfolios!W45)</f>
        <v/>
      </c>
      <c r="AU45" s="450" t="str">
        <f>IF(Lazy_Portfolios!E45="", "", Lazy_Portfolios!E45)</f>
        <v/>
      </c>
      <c r="AV45" s="450" t="str">
        <f>IF(Lazy_Portfolios!F45="", "", Lazy_Portfolios!F45)</f>
        <v/>
      </c>
      <c r="AW45" s="450" t="str">
        <f>IF(Lazy_Portfolios!G45="", "", Lazy_Portfolios!G45)</f>
        <v/>
      </c>
      <c r="AX45" s="450" t="str">
        <f>IF(Lazy_Portfolios!H45="", "", Lazy_Portfolios!H45)</f>
        <v/>
      </c>
      <c r="AY45" s="450">
        <f>IF(Lazy_Portfolios!I45="", "", Lazy_Portfolios!I45)</f>
        <v>0.1</v>
      </c>
      <c r="AZ45" s="450" t="str">
        <f>IF(Lazy_Portfolios!J45="", "", Lazy_Portfolios!J45)</f>
        <v/>
      </c>
      <c r="BA45" s="450" t="str">
        <f>IF(Lazy_Portfolios!K45="", "", Lazy_Portfolios!K45)</f>
        <v/>
      </c>
      <c r="BB45" s="450" t="str">
        <f>IF(Lazy_Portfolios!L45="", "", Lazy_Portfolios!L45)</f>
        <v/>
      </c>
      <c r="BC45" s="450" t="str">
        <f>IF(Lazy_Portfolios!M45="", "", Lazy_Portfolios!M45)</f>
        <v/>
      </c>
      <c r="BD45" s="450" t="str">
        <f>IF(Lazy_Portfolios!N45="", "", Lazy_Portfolios!N45)</f>
        <v/>
      </c>
      <c r="BE45" s="450">
        <f>IF(Lazy_Portfolios!O45="", "", Lazy_Portfolios!O45)</f>
        <v>0.15</v>
      </c>
      <c r="BF45" s="450" t="str">
        <f>IF(Lazy_Portfolios!P45="", "", Lazy_Portfolios!P45)</f>
        <v/>
      </c>
      <c r="BG45" s="450">
        <f>IF(Lazy_Portfolios!Q45="", "", Lazy_Portfolios!Q45)</f>
        <v>0.08</v>
      </c>
      <c r="BH45" s="450">
        <f>IF(Lazy_Portfolios!R45="", "", Lazy_Portfolios!R45)</f>
        <v>0.15</v>
      </c>
      <c r="BI45" s="450" t="str">
        <f>IF(Lazy_Portfolios!S45="", "", Lazy_Portfolios!S45)</f>
        <v/>
      </c>
      <c r="BJ45" s="450">
        <f>IF(Lazy_Portfolios!T45="", "", Lazy_Portfolios!T45)</f>
        <v>0.1</v>
      </c>
      <c r="BK45" s="450" t="str">
        <f>IF(Lazy_Portfolios!U45="", "", Lazy_Portfolios!U45)</f>
        <v/>
      </c>
      <c r="BL45" s="450">
        <f>IF(Lazy_Portfolios!V45="", "", Lazy_Portfolios!V45)</f>
        <v>0.5</v>
      </c>
      <c r="BM45" s="450">
        <f>IF(Lazy_Portfolios!W45="", "", Lazy_Portfolios!W45)</f>
        <v>0.33</v>
      </c>
      <c r="BN45" s="450">
        <f>IF(Lazy_Portfolios!X45="", "", Lazy_Portfolios!X45)</f>
        <v>0.25</v>
      </c>
      <c r="BO45" s="450">
        <f>IF(Lazy_Portfolios!Y45="", "", Lazy_Portfolios!Y45)</f>
        <v>0.2</v>
      </c>
      <c r="BP45" s="450">
        <f>IF(Lazy_Portfolios!Z45="", "", Lazy_Portfolios!Z45)</f>
        <v>0.16666666666666666</v>
      </c>
      <c r="BQ45" s="450" t="str">
        <f>IF(Lazy_Portfolios!AA45="", "", Lazy_Portfolios!AA45)</f>
        <v/>
      </c>
      <c r="BR45" s="450">
        <f>IF(Lazy_Portfolios!AB45="", "", Lazy_Portfolios!AB45)</f>
        <v>0.4</v>
      </c>
      <c r="BS45" s="450">
        <f>IF(Lazy_Portfolios!AC45="", "", Lazy_Portfolios!AC45)</f>
        <v>0.35</v>
      </c>
    </row>
    <row r="46" spans="1:71">
      <c r="A46" s="440" t="str">
        <f>Data_TR_USD!$CC49</f>
        <v>Global Bond Fund</v>
      </c>
      <c r="B46" s="60" t="str">
        <f>Data_TR_USD!$CB49</f>
        <v>PGBDX</v>
      </c>
      <c r="C46" s="155">
        <v>1985</v>
      </c>
      <c r="E46" s="450"/>
      <c r="F46" s="450"/>
      <c r="G46" s="450"/>
      <c r="I46" s="39"/>
      <c r="J46" s="39"/>
      <c r="K46" s="39"/>
      <c r="M46" s="450" t="str">
        <f>IF(Analyze_Portfolio!E46="", "", Analyze_Portfolio!E46)</f>
        <v/>
      </c>
      <c r="N46" s="450" t="str">
        <f>IF(Analyze_Portfolio!F46="", "", Analyze_Portfolio!F46)</f>
        <v/>
      </c>
      <c r="X46" s="450" t="str">
        <f>IF(Analyze_Portfolio!P46="", "", Analyze_Portfolio!P46)</f>
        <v/>
      </c>
      <c r="Y46" s="450" t="str">
        <f>IF(Analyze_Portfolio!Q46="", "", Analyze_Portfolio!Q46)</f>
        <v/>
      </c>
      <c r="AA46" s="450" t="str">
        <f>IF(Compare_Portfolios!E46="", "", Compare_Portfolios!E46)</f>
        <v/>
      </c>
      <c r="AB46" s="450" t="str">
        <f>IF(Compare_Portfolios!F46="", "", Compare_Portfolios!F46)</f>
        <v/>
      </c>
      <c r="AC46" s="450" t="str">
        <f>IF(Compare_Portfolios!G46="", "", Compare_Portfolios!G46)</f>
        <v/>
      </c>
      <c r="AD46" s="450" t="str">
        <f>IF(Compare_Portfolios!H46="", "", Compare_Portfolios!H46)</f>
        <v/>
      </c>
      <c r="AE46" s="450" t="str">
        <f>IF(Compare_Portfolios!I46="", "", Compare_Portfolios!I46)</f>
        <v/>
      </c>
      <c r="AG46" s="450" t="str">
        <f>IF(Compare_Portfolios!K46="", "", Compare_Portfolios!K46)</f>
        <v/>
      </c>
      <c r="AM46" s="450" t="str">
        <f>IF(Compare_Portfolios!Q46="", "", Compare_Portfolios!Q46)</f>
        <v/>
      </c>
      <c r="AN46" s="450" t="str">
        <f>IF(Compare_Portfolios!R46="", "", Compare_Portfolios!R46)</f>
        <v/>
      </c>
      <c r="AO46" s="450" t="str">
        <f>IF(Compare_Portfolios!S46="", "", Compare_Portfolios!S46)</f>
        <v/>
      </c>
      <c r="AP46" s="450" t="str">
        <f>IF(Compare_Portfolios!T46="", "", Compare_Portfolios!T46)</f>
        <v/>
      </c>
      <c r="AQ46" s="450" t="str">
        <f>IF(Compare_Portfolios!U46="", "", Compare_Portfolios!U46)</f>
        <v/>
      </c>
      <c r="AS46" s="450" t="str">
        <f>IF(Compare_Portfolios!W46="", "", Compare_Portfolios!W46)</f>
        <v/>
      </c>
      <c r="AU46" s="450" t="str">
        <f>IF(Lazy_Portfolios!E46="", "", Lazy_Portfolios!E46)</f>
        <v/>
      </c>
      <c r="AV46" s="450" t="str">
        <f>IF(Lazy_Portfolios!F46="", "", Lazy_Portfolios!F46)</f>
        <v/>
      </c>
      <c r="AW46" s="450" t="str">
        <f>IF(Lazy_Portfolios!G46="", "", Lazy_Portfolios!G46)</f>
        <v/>
      </c>
      <c r="AX46" s="450" t="str">
        <f>IF(Lazy_Portfolios!H46="", "", Lazy_Portfolios!H46)</f>
        <v/>
      </c>
      <c r="AY46" s="450" t="str">
        <f>IF(Lazy_Portfolios!I46="", "", Lazy_Portfolios!I46)</f>
        <v/>
      </c>
      <c r="AZ46" s="450" t="str">
        <f>IF(Lazy_Portfolios!J46="", "", Lazy_Portfolios!J46)</f>
        <v/>
      </c>
      <c r="BA46" s="450" t="str">
        <f>IF(Lazy_Portfolios!K46="", "", Lazy_Portfolios!K46)</f>
        <v/>
      </c>
      <c r="BB46" s="450" t="str">
        <f>IF(Lazy_Portfolios!L46="", "", Lazy_Portfolios!L46)</f>
        <v/>
      </c>
      <c r="BC46" s="450" t="str">
        <f>IF(Lazy_Portfolios!M46="", "", Lazy_Portfolios!M46)</f>
        <v/>
      </c>
      <c r="BD46" s="450" t="str">
        <f>IF(Lazy_Portfolios!N46="", "", Lazy_Portfolios!N46)</f>
        <v/>
      </c>
      <c r="BE46" s="450" t="str">
        <f>IF(Lazy_Portfolios!O46="", "", Lazy_Portfolios!O46)</f>
        <v/>
      </c>
      <c r="BF46" s="450" t="str">
        <f>IF(Lazy_Portfolios!P46="", "", Lazy_Portfolios!P46)</f>
        <v/>
      </c>
      <c r="BG46" s="450" t="str">
        <f>IF(Lazy_Portfolios!Q46="", "", Lazy_Portfolios!Q46)</f>
        <v/>
      </c>
      <c r="BH46" s="450" t="str">
        <f>IF(Lazy_Portfolios!R46="", "", Lazy_Portfolios!R46)</f>
        <v/>
      </c>
      <c r="BI46" s="450" t="str">
        <f>IF(Lazy_Portfolios!S46="", "", Lazy_Portfolios!S46)</f>
        <v/>
      </c>
      <c r="BJ46" s="450" t="str">
        <f>IF(Lazy_Portfolios!T46="", "", Lazy_Portfolios!T46)</f>
        <v/>
      </c>
      <c r="BK46" s="450" t="str">
        <f>IF(Lazy_Portfolios!U46="", "", Lazy_Portfolios!U46)</f>
        <v/>
      </c>
      <c r="BL46" s="450" t="str">
        <f>IF(Lazy_Portfolios!V46="", "", Lazy_Portfolios!V46)</f>
        <v/>
      </c>
      <c r="BM46" s="450" t="str">
        <f>IF(Lazy_Portfolios!W46="", "", Lazy_Portfolios!W46)</f>
        <v/>
      </c>
      <c r="BN46" s="450">
        <f>IF(Lazy_Portfolios!X46="", "", Lazy_Portfolios!X46)</f>
        <v>0.25</v>
      </c>
      <c r="BO46" s="450">
        <f>IF(Lazy_Portfolios!Y46="", "", Lazy_Portfolios!Y46)</f>
        <v>0.2</v>
      </c>
      <c r="BP46" s="450">
        <f>IF(Lazy_Portfolios!Z46="", "", Lazy_Portfolios!Z46)</f>
        <v>0.16666666666666666</v>
      </c>
      <c r="BQ46" s="450" t="str">
        <f>IF(Lazy_Portfolios!AA46="", "", Lazy_Portfolios!AA46)</f>
        <v/>
      </c>
      <c r="BR46" s="450" t="str">
        <f>IF(Lazy_Portfolios!AB46="", "", Lazy_Portfolios!AB46)</f>
        <v/>
      </c>
      <c r="BS46" s="450" t="str">
        <f>IF(Lazy_Portfolios!AC46="", "", Lazy_Portfolios!AC46)</f>
        <v/>
      </c>
    </row>
    <row r="47" spans="1:71">
      <c r="A47" s="441" t="str">
        <f>Data_TR_USD!$CC50</f>
        <v>Int'l Bond Fund</v>
      </c>
      <c r="B47" s="60" t="str">
        <f>Data_TR_USD!$CB50</f>
        <v>VTIBX</v>
      </c>
      <c r="C47" s="155">
        <v>1985</v>
      </c>
      <c r="E47" s="450"/>
      <c r="F47" s="450"/>
      <c r="G47" s="450"/>
      <c r="I47" s="39"/>
      <c r="J47" s="39"/>
      <c r="K47" s="39"/>
      <c r="M47" s="450" t="str">
        <f>IF(Analyze_Portfolio!E47="", "", Analyze_Portfolio!E47)</f>
        <v/>
      </c>
      <c r="N47" s="450" t="str">
        <f>IF(Analyze_Portfolio!F47="", "", Analyze_Portfolio!F47)</f>
        <v/>
      </c>
      <c r="X47" s="450" t="str">
        <f>IF(Analyze_Portfolio!P47="", "", Analyze_Portfolio!P47)</f>
        <v/>
      </c>
      <c r="Y47" s="450" t="str">
        <f>IF(Analyze_Portfolio!Q47="", "", Analyze_Portfolio!Q47)</f>
        <v/>
      </c>
      <c r="AA47" s="450" t="str">
        <f>IF(Compare_Portfolios!E47="", "", Compare_Portfolios!E47)</f>
        <v/>
      </c>
      <c r="AB47" s="450" t="str">
        <f>IF(Compare_Portfolios!F47="", "", Compare_Portfolios!F47)</f>
        <v/>
      </c>
      <c r="AC47" s="450" t="str">
        <f>IF(Compare_Portfolios!G47="", "", Compare_Portfolios!G47)</f>
        <v/>
      </c>
      <c r="AD47" s="450" t="str">
        <f>IF(Compare_Portfolios!H47="", "", Compare_Portfolios!H47)</f>
        <v/>
      </c>
      <c r="AE47" s="450" t="str">
        <f>IF(Compare_Portfolios!I47="", "", Compare_Portfolios!I47)</f>
        <v/>
      </c>
      <c r="AG47" s="450" t="str">
        <f>IF(Compare_Portfolios!K47="", "", Compare_Portfolios!K47)</f>
        <v/>
      </c>
      <c r="AM47" s="450" t="str">
        <f>IF(Compare_Portfolios!Q47="", "", Compare_Portfolios!Q47)</f>
        <v/>
      </c>
      <c r="AN47" s="450" t="str">
        <f>IF(Compare_Portfolios!R47="", "", Compare_Portfolios!R47)</f>
        <v/>
      </c>
      <c r="AO47" s="450" t="str">
        <f>IF(Compare_Portfolios!S47="", "", Compare_Portfolios!S47)</f>
        <v/>
      </c>
      <c r="AP47" s="450" t="str">
        <f>IF(Compare_Portfolios!T47="", "", Compare_Portfolios!T47)</f>
        <v/>
      </c>
      <c r="AQ47" s="450" t="str">
        <f>IF(Compare_Portfolios!U47="", "", Compare_Portfolios!U47)</f>
        <v/>
      </c>
      <c r="AS47" s="450" t="str">
        <f>IF(Compare_Portfolios!W47="", "", Compare_Portfolios!W47)</f>
        <v/>
      </c>
      <c r="AU47" s="450" t="str">
        <f>IF(Lazy_Portfolios!E47="", "", Lazy_Portfolios!E47)</f>
        <v/>
      </c>
      <c r="AV47" s="450" t="str">
        <f>IF(Lazy_Portfolios!F47="", "", Lazy_Portfolios!F47)</f>
        <v/>
      </c>
      <c r="AW47" s="450" t="str">
        <f>IF(Lazy_Portfolios!G47="", "", Lazy_Portfolios!G47)</f>
        <v/>
      </c>
      <c r="AX47" s="450" t="str">
        <f>IF(Lazy_Portfolios!H47="", "", Lazy_Portfolios!H47)</f>
        <v/>
      </c>
      <c r="AY47" s="450" t="str">
        <f>IF(Lazy_Portfolios!I47="", "", Lazy_Portfolios!I47)</f>
        <v/>
      </c>
      <c r="AZ47" s="450" t="str">
        <f>IF(Lazy_Portfolios!J47="", "", Lazy_Portfolios!J47)</f>
        <v/>
      </c>
      <c r="BA47" s="450" t="str">
        <f>IF(Lazy_Portfolios!K47="", "", Lazy_Portfolios!K47)</f>
        <v/>
      </c>
      <c r="BB47" s="450" t="str">
        <f>IF(Lazy_Portfolios!L47="", "", Lazy_Portfolios!L47)</f>
        <v/>
      </c>
      <c r="BC47" s="450" t="str">
        <f>IF(Lazy_Portfolios!M47="", "", Lazy_Portfolios!M47)</f>
        <v/>
      </c>
      <c r="BD47" s="450" t="str">
        <f>IF(Lazy_Portfolios!N47="", "", Lazy_Portfolios!N47)</f>
        <v/>
      </c>
      <c r="BE47" s="450" t="str">
        <f>IF(Lazy_Portfolios!O47="", "", Lazy_Portfolios!O47)</f>
        <v/>
      </c>
      <c r="BF47" s="450" t="str">
        <f>IF(Lazy_Portfolios!P47="", "", Lazy_Portfolios!P47)</f>
        <v/>
      </c>
      <c r="BG47" s="450" t="str">
        <f>IF(Lazy_Portfolios!Q47="", "", Lazy_Portfolios!Q47)</f>
        <v/>
      </c>
      <c r="BH47" s="450" t="str">
        <f>IF(Lazy_Portfolios!R47="", "", Lazy_Portfolios!R47)</f>
        <v/>
      </c>
      <c r="BI47" s="450" t="str">
        <f>IF(Lazy_Portfolios!S47="", "", Lazy_Portfolios!S47)</f>
        <v/>
      </c>
      <c r="BJ47" s="450" t="str">
        <f>IF(Lazy_Portfolios!T47="", "", Lazy_Portfolios!T47)</f>
        <v/>
      </c>
      <c r="BK47" s="450" t="str">
        <f>IF(Lazy_Portfolios!U47="", "", Lazy_Portfolios!U47)</f>
        <v/>
      </c>
      <c r="BL47" s="450" t="str">
        <f>IF(Lazy_Portfolios!V47="", "", Lazy_Portfolios!V47)</f>
        <v/>
      </c>
      <c r="BM47" s="450" t="str">
        <f>IF(Lazy_Portfolios!W47="", "", Lazy_Portfolios!W47)</f>
        <v/>
      </c>
      <c r="BN47" s="450" t="str">
        <f>IF(Lazy_Portfolios!X47="", "", Lazy_Portfolios!X47)</f>
        <v/>
      </c>
      <c r="BO47" s="450" t="str">
        <f>IF(Lazy_Portfolios!Y47="", "", Lazy_Portfolios!Y47)</f>
        <v/>
      </c>
      <c r="BP47" s="450" t="str">
        <f>IF(Lazy_Portfolios!Z47="", "", Lazy_Portfolios!Z47)</f>
        <v/>
      </c>
      <c r="BQ47" s="450" t="str">
        <f>IF(Lazy_Portfolios!AA47="", "", Lazy_Portfolios!AA47)</f>
        <v/>
      </c>
      <c r="BR47" s="450" t="str">
        <f>IF(Lazy_Portfolios!AB47="", "", Lazy_Portfolios!AB47)</f>
        <v/>
      </c>
      <c r="BS47" s="450" t="str">
        <f>IF(Lazy_Portfolios!AC47="", "", Lazy_Portfolios!AC47)</f>
        <v/>
      </c>
    </row>
    <row r="48" spans="1:71">
      <c r="A48" s="441" t="str">
        <f>Data_TR_USD!$CC51</f>
        <v>Extended Market</v>
      </c>
      <c r="B48" s="60" t="str">
        <f>Data_TR_USD!$CB51</f>
        <v>VEXMX</v>
      </c>
      <c r="C48" s="155">
        <v>1984</v>
      </c>
      <c r="E48" s="450"/>
      <c r="F48" s="450"/>
      <c r="G48" s="450"/>
      <c r="I48" s="590"/>
      <c r="J48" s="590"/>
      <c r="K48" s="590"/>
      <c r="M48" s="450" t="str">
        <f>IF(Analyze_Portfolio!E48="", "", Analyze_Portfolio!E48)</f>
        <v/>
      </c>
      <c r="N48" s="450" t="str">
        <f>IF(Analyze_Portfolio!F48="", "", Analyze_Portfolio!F48)</f>
        <v/>
      </c>
      <c r="X48" s="450" t="str">
        <f>IF(Analyze_Portfolio!P48="", "", Analyze_Portfolio!P48)</f>
        <v/>
      </c>
      <c r="Y48" s="450" t="str">
        <f>IF(Analyze_Portfolio!Q48="", "", Analyze_Portfolio!Q48)</f>
        <v/>
      </c>
      <c r="AA48" s="450" t="str">
        <f>IF(Compare_Portfolios!E48="", "", Compare_Portfolios!E48)</f>
        <v/>
      </c>
      <c r="AB48" s="450" t="str">
        <f>IF(Compare_Portfolios!F48="", "", Compare_Portfolios!F48)</f>
        <v/>
      </c>
      <c r="AC48" s="450" t="str">
        <f>IF(Compare_Portfolios!G48="", "", Compare_Portfolios!G48)</f>
        <v/>
      </c>
      <c r="AD48" s="450" t="str">
        <f>IF(Compare_Portfolios!H48="", "", Compare_Portfolios!H48)</f>
        <v/>
      </c>
      <c r="AE48" s="450" t="str">
        <f>IF(Compare_Portfolios!I48="", "", Compare_Portfolios!I48)</f>
        <v/>
      </c>
      <c r="AG48" s="450" t="str">
        <f>IF(Compare_Portfolios!K48="", "", Compare_Portfolios!K48)</f>
        <v/>
      </c>
      <c r="AM48" s="450" t="str">
        <f>IF(Compare_Portfolios!Q48="", "", Compare_Portfolios!Q48)</f>
        <v/>
      </c>
      <c r="AN48" s="450" t="str">
        <f>IF(Compare_Portfolios!R48="", "", Compare_Portfolios!R48)</f>
        <v/>
      </c>
      <c r="AO48" s="450" t="str">
        <f>IF(Compare_Portfolios!S48="", "", Compare_Portfolios!S48)</f>
        <v/>
      </c>
      <c r="AP48" s="450" t="str">
        <f>IF(Compare_Portfolios!T48="", "", Compare_Portfolios!T48)</f>
        <v/>
      </c>
      <c r="AQ48" s="450" t="str">
        <f>IF(Compare_Portfolios!U48="", "", Compare_Portfolios!U48)</f>
        <v/>
      </c>
      <c r="AS48" s="450" t="str">
        <f>IF(Compare_Portfolios!W48="", "", Compare_Portfolios!W48)</f>
        <v/>
      </c>
      <c r="AU48" s="450" t="str">
        <f>IF(Lazy_Portfolios!E48="", "", Lazy_Portfolios!E48)</f>
        <v/>
      </c>
      <c r="AV48" s="450" t="str">
        <f>IF(Lazy_Portfolios!F48="", "", Lazy_Portfolios!F48)</f>
        <v/>
      </c>
      <c r="AW48" s="450" t="str">
        <f>IF(Lazy_Portfolios!G48="", "", Lazy_Portfolios!G48)</f>
        <v/>
      </c>
      <c r="AX48" s="450" t="str">
        <f>IF(Lazy_Portfolios!H48="", "", Lazy_Portfolios!H48)</f>
        <v/>
      </c>
      <c r="AY48" s="450" t="str">
        <f>IF(Lazy_Portfolios!I48="", "", Lazy_Portfolios!I48)</f>
        <v/>
      </c>
      <c r="AZ48" s="450" t="str">
        <f>IF(Lazy_Portfolios!J48="", "", Lazy_Portfolios!J48)</f>
        <v/>
      </c>
      <c r="BA48" s="450" t="str">
        <f>IF(Lazy_Portfolios!K48="", "", Lazy_Portfolios!K48)</f>
        <v/>
      </c>
      <c r="BB48" s="450" t="str">
        <f>IF(Lazy_Portfolios!L48="", "", Lazy_Portfolios!L48)</f>
        <v/>
      </c>
      <c r="BC48" s="450" t="str">
        <f>IF(Lazy_Portfolios!M48="", "", Lazy_Portfolios!M48)</f>
        <v/>
      </c>
      <c r="BD48" s="450" t="str">
        <f>IF(Lazy_Portfolios!N48="", "", Lazy_Portfolios!N48)</f>
        <v/>
      </c>
      <c r="BE48" s="450">
        <f>IF(Lazy_Portfolios!O48="", "", Lazy_Portfolios!O48)</f>
        <v>0.1</v>
      </c>
      <c r="BF48" s="450" t="str">
        <f>IF(Lazy_Portfolios!P48="", "", Lazy_Portfolios!P48)</f>
        <v/>
      </c>
      <c r="BG48" s="450" t="str">
        <f>IF(Lazy_Portfolios!Q48="", "", Lazy_Portfolios!Q48)</f>
        <v/>
      </c>
      <c r="BH48" s="450" t="str">
        <f>IF(Lazy_Portfolios!R48="", "", Lazy_Portfolios!R48)</f>
        <v/>
      </c>
      <c r="BI48" s="450" t="str">
        <f>IF(Lazy_Portfolios!S48="", "", Lazy_Portfolios!S48)</f>
        <v/>
      </c>
      <c r="BJ48" s="450" t="str">
        <f>IF(Lazy_Portfolios!T48="", "", Lazy_Portfolios!T48)</f>
        <v/>
      </c>
      <c r="BK48" s="450" t="str">
        <f>IF(Lazy_Portfolios!U48="", "", Lazy_Portfolios!U48)</f>
        <v/>
      </c>
      <c r="BL48" s="450" t="str">
        <f>IF(Lazy_Portfolios!V48="", "", Lazy_Portfolios!V48)</f>
        <v/>
      </c>
      <c r="BM48" s="450" t="str">
        <f>IF(Lazy_Portfolios!W48="", "", Lazy_Portfolios!W48)</f>
        <v/>
      </c>
      <c r="BN48" s="450" t="str">
        <f>IF(Lazy_Portfolios!X48="", "", Lazy_Portfolios!X48)</f>
        <v/>
      </c>
      <c r="BO48" s="450" t="str">
        <f>IF(Lazy_Portfolios!Y48="", "", Lazy_Portfolios!Y48)</f>
        <v/>
      </c>
      <c r="BP48" s="450" t="str">
        <f>IF(Lazy_Portfolios!Z48="", "", Lazy_Portfolios!Z48)</f>
        <v/>
      </c>
      <c r="BQ48" s="450" t="str">
        <f>IF(Lazy_Portfolios!AA48="", "", Lazy_Portfolios!AA48)</f>
        <v/>
      </c>
      <c r="BR48" s="450" t="str">
        <f>IF(Lazy_Portfolios!AB48="", "", Lazy_Portfolios!AB48)</f>
        <v/>
      </c>
      <c r="BS48" s="450" t="str">
        <f>IF(Lazy_Portfolios!AC48="", "", Lazy_Portfolios!AC48)</f>
        <v/>
      </c>
    </row>
    <row r="49" spans="1:71">
      <c r="A49" s="440" t="str">
        <f>Data_TR_USD!$CC52</f>
        <v>Momentum</v>
      </c>
      <c r="B49" s="60" t="str">
        <f>Data_TR_USD!$CB52</f>
        <v>MTUM</v>
      </c>
      <c r="C49" s="155">
        <v>1982</v>
      </c>
      <c r="E49" s="450"/>
      <c r="F49" s="450"/>
      <c r="G49" s="450"/>
      <c r="I49" s="591"/>
      <c r="J49" s="591"/>
      <c r="K49" s="591"/>
      <c r="M49" s="450" t="str">
        <f>IF(Analyze_Portfolio!E49="", "", Analyze_Portfolio!E49)</f>
        <v/>
      </c>
      <c r="N49" s="450" t="str">
        <f>IF(Analyze_Portfolio!F49="", "", Analyze_Portfolio!F49)</f>
        <v/>
      </c>
      <c r="X49" s="450" t="str">
        <f>IF(Analyze_Portfolio!P49="", "", Analyze_Portfolio!P49)</f>
        <v/>
      </c>
      <c r="Y49" s="450" t="str">
        <f>IF(Analyze_Portfolio!Q49="", "", Analyze_Portfolio!Q49)</f>
        <v/>
      </c>
      <c r="AA49" s="450" t="str">
        <f>IF(Compare_Portfolios!E49="", "", Compare_Portfolios!E49)</f>
        <v/>
      </c>
      <c r="AB49" s="450" t="str">
        <f>IF(Compare_Portfolios!F49="", "", Compare_Portfolios!F49)</f>
        <v/>
      </c>
      <c r="AC49" s="450" t="str">
        <f>IF(Compare_Portfolios!G49="", "", Compare_Portfolios!G49)</f>
        <v/>
      </c>
      <c r="AD49" s="450" t="str">
        <f>IF(Compare_Portfolios!H49="", "", Compare_Portfolios!H49)</f>
        <v/>
      </c>
      <c r="AE49" s="450" t="str">
        <f>IF(Compare_Portfolios!I49="", "", Compare_Portfolios!I49)</f>
        <v/>
      </c>
      <c r="AG49" s="450" t="str">
        <f>IF(Compare_Portfolios!K49="", "", Compare_Portfolios!K49)</f>
        <v/>
      </c>
      <c r="AM49" s="450" t="str">
        <f>IF(Compare_Portfolios!Q49="", "", Compare_Portfolios!Q49)</f>
        <v/>
      </c>
      <c r="AN49" s="450" t="str">
        <f>IF(Compare_Portfolios!R49="", "", Compare_Portfolios!R49)</f>
        <v/>
      </c>
      <c r="AO49" s="450" t="str">
        <f>IF(Compare_Portfolios!S49="", "", Compare_Portfolios!S49)</f>
        <v/>
      </c>
      <c r="AP49" s="450" t="str">
        <f>IF(Compare_Portfolios!T49="", "", Compare_Portfolios!T49)</f>
        <v/>
      </c>
      <c r="AQ49" s="450" t="str">
        <f>IF(Compare_Portfolios!U49="", "", Compare_Portfolios!U49)</f>
        <v/>
      </c>
      <c r="AS49" s="450" t="str">
        <f>IF(Compare_Portfolios!W49="", "", Compare_Portfolios!W49)</f>
        <v/>
      </c>
      <c r="AU49" s="450" t="str">
        <f>IF(Lazy_Portfolios!E49="", "", Lazy_Portfolios!E49)</f>
        <v/>
      </c>
      <c r="AV49" s="450" t="str">
        <f>IF(Lazy_Portfolios!F49="", "", Lazy_Portfolios!F49)</f>
        <v/>
      </c>
      <c r="AW49" s="450" t="str">
        <f>IF(Lazy_Portfolios!G49="", "", Lazy_Portfolios!G49)</f>
        <v/>
      </c>
      <c r="AX49" s="450" t="str">
        <f>IF(Lazy_Portfolios!H49="", "", Lazy_Portfolios!H49)</f>
        <v/>
      </c>
      <c r="AY49" s="450" t="str">
        <f>IF(Lazy_Portfolios!I49="", "", Lazy_Portfolios!I49)</f>
        <v/>
      </c>
      <c r="AZ49" s="450" t="str">
        <f>IF(Lazy_Portfolios!J49="", "", Lazy_Portfolios!J49)</f>
        <v/>
      </c>
      <c r="BA49" s="450" t="str">
        <f>IF(Lazy_Portfolios!K49="", "", Lazy_Portfolios!K49)</f>
        <v/>
      </c>
      <c r="BB49" s="450" t="str">
        <f>IF(Lazy_Portfolios!L49="", "", Lazy_Portfolios!L49)</f>
        <v/>
      </c>
      <c r="BC49" s="450" t="str">
        <f>IF(Lazy_Portfolios!M49="", "", Lazy_Portfolios!M49)</f>
        <v/>
      </c>
      <c r="BD49" s="450" t="str">
        <f>IF(Lazy_Portfolios!N49="", "", Lazy_Portfolios!N49)</f>
        <v/>
      </c>
      <c r="BE49" s="450" t="str">
        <f>IF(Lazy_Portfolios!O49="", "", Lazy_Portfolios!O49)</f>
        <v/>
      </c>
      <c r="BF49" s="450" t="str">
        <f>IF(Lazy_Portfolios!P49="", "", Lazy_Portfolios!P49)</f>
        <v/>
      </c>
      <c r="BG49" s="450" t="str">
        <f>IF(Lazy_Portfolios!Q49="", "", Lazy_Portfolios!Q49)</f>
        <v/>
      </c>
      <c r="BH49" s="450" t="str">
        <f>IF(Lazy_Portfolios!R49="", "", Lazy_Portfolios!R49)</f>
        <v/>
      </c>
      <c r="BI49" s="450" t="str">
        <f>IF(Lazy_Portfolios!S49="", "", Lazy_Portfolios!S49)</f>
        <v/>
      </c>
      <c r="BJ49" s="450" t="str">
        <f>IF(Lazy_Portfolios!T49="", "", Lazy_Portfolios!T49)</f>
        <v/>
      </c>
      <c r="BK49" s="450" t="str">
        <f>IF(Lazy_Portfolios!U49="", "", Lazy_Portfolios!U49)</f>
        <v/>
      </c>
      <c r="BL49" s="450" t="str">
        <f>IF(Lazy_Portfolios!V49="", "", Lazy_Portfolios!V49)</f>
        <v/>
      </c>
      <c r="BM49" s="450" t="str">
        <f>IF(Lazy_Portfolios!W49="", "", Lazy_Portfolios!W49)</f>
        <v/>
      </c>
      <c r="BN49" s="450" t="str">
        <f>IF(Lazy_Portfolios!X49="", "", Lazy_Portfolios!X49)</f>
        <v/>
      </c>
      <c r="BO49" s="450" t="str">
        <f>IF(Lazy_Portfolios!Y49="", "", Lazy_Portfolios!Y49)</f>
        <v/>
      </c>
      <c r="BP49" s="450" t="str">
        <f>IF(Lazy_Portfolios!Z49="", "", Lazy_Portfolios!Z49)</f>
        <v/>
      </c>
      <c r="BQ49" s="450" t="str">
        <f>IF(Lazy_Portfolios!AA49="", "", Lazy_Portfolios!AA49)</f>
        <v/>
      </c>
      <c r="BR49" s="450" t="str">
        <f>IF(Lazy_Portfolios!AB49="", "", Lazy_Portfolios!AB49)</f>
        <v/>
      </c>
      <c r="BS49" s="450" t="str">
        <f>IF(Lazy_Portfolios!AC49="", "", Lazy_Portfolios!AC49)</f>
        <v/>
      </c>
    </row>
    <row r="50" spans="1:71">
      <c r="A50" s="455" t="str">
        <f>Data_TR_USD!$CC53</f>
        <v/>
      </c>
      <c r="B50" s="60" t="str">
        <f>Data_TR_USD!$CB53</f>
        <v/>
      </c>
      <c r="C50" s="155" t="str">
        <v/>
      </c>
      <c r="E50" s="450"/>
      <c r="F50" s="450"/>
      <c r="G50" s="450"/>
      <c r="I50" s="443"/>
      <c r="J50" s="443"/>
      <c r="K50" s="443"/>
      <c r="M50" s="450" t="str">
        <f>IF(Analyze_Portfolio!E50="", "", Analyze_Portfolio!E50)</f>
        <v/>
      </c>
      <c r="N50" s="450" t="str">
        <f>IF(Analyze_Portfolio!F50="", "", Analyze_Portfolio!F50)</f>
        <v/>
      </c>
      <c r="X50" s="450" t="str">
        <f>IF(Analyze_Portfolio!P50="", "", Analyze_Portfolio!P50)</f>
        <v/>
      </c>
      <c r="Y50" s="450" t="str">
        <f>IF(Analyze_Portfolio!Q50="", "", Analyze_Portfolio!Q50)</f>
        <v/>
      </c>
      <c r="AA50" s="450" t="str">
        <f>IF(Compare_Portfolios!E50="", "", Compare_Portfolios!E50)</f>
        <v/>
      </c>
      <c r="AB50" s="450" t="str">
        <f>IF(Compare_Portfolios!F50="", "", Compare_Portfolios!F50)</f>
        <v/>
      </c>
      <c r="AC50" s="450" t="str">
        <f>IF(Compare_Portfolios!G50="", "", Compare_Portfolios!G50)</f>
        <v/>
      </c>
      <c r="AD50" s="450" t="str">
        <f>IF(Compare_Portfolios!H50="", "", Compare_Portfolios!H50)</f>
        <v/>
      </c>
      <c r="AE50" s="450" t="str">
        <f>IF(Compare_Portfolios!I50="", "", Compare_Portfolios!I50)</f>
        <v/>
      </c>
      <c r="AG50" s="450" t="str">
        <f>IF(Compare_Portfolios!K50="", "", Compare_Portfolios!K50)</f>
        <v/>
      </c>
      <c r="AM50" s="450" t="str">
        <f>IF(Compare_Portfolios!Q50="", "", Compare_Portfolios!Q50)</f>
        <v/>
      </c>
      <c r="AN50" s="450" t="str">
        <f>IF(Compare_Portfolios!R50="", "", Compare_Portfolios!R50)</f>
        <v/>
      </c>
      <c r="AO50" s="450" t="str">
        <f>IF(Compare_Portfolios!S50="", "", Compare_Portfolios!S50)</f>
        <v/>
      </c>
      <c r="AP50" s="450" t="str">
        <f>IF(Compare_Portfolios!T50="", "", Compare_Portfolios!T50)</f>
        <v/>
      </c>
      <c r="AQ50" s="450" t="str">
        <f>IF(Compare_Portfolios!U50="", "", Compare_Portfolios!U50)</f>
        <v/>
      </c>
      <c r="AS50" s="450" t="str">
        <f>IF(Compare_Portfolios!W50="", "", Compare_Portfolios!W50)</f>
        <v/>
      </c>
      <c r="AU50" s="450" t="str">
        <f>IF(Lazy_Portfolios!E50="", "", Lazy_Portfolios!E50)</f>
        <v/>
      </c>
      <c r="AV50" s="450" t="str">
        <f>IF(Lazy_Portfolios!F50="", "", Lazy_Portfolios!F50)</f>
        <v/>
      </c>
      <c r="AW50" s="450" t="str">
        <f>IF(Lazy_Portfolios!G50="", "", Lazy_Portfolios!G50)</f>
        <v/>
      </c>
      <c r="AX50" s="450" t="str">
        <f>IF(Lazy_Portfolios!H50="", "", Lazy_Portfolios!H50)</f>
        <v/>
      </c>
      <c r="AY50" s="450" t="str">
        <f>IF(Lazy_Portfolios!I50="", "", Lazy_Portfolios!I50)</f>
        <v/>
      </c>
      <c r="AZ50" s="450" t="str">
        <f>IF(Lazy_Portfolios!J50="", "", Lazy_Portfolios!J50)</f>
        <v/>
      </c>
      <c r="BA50" s="450" t="str">
        <f>IF(Lazy_Portfolios!K50="", "", Lazy_Portfolios!K50)</f>
        <v/>
      </c>
      <c r="BB50" s="450" t="str">
        <f>IF(Lazy_Portfolios!L50="", "", Lazy_Portfolios!L50)</f>
        <v/>
      </c>
      <c r="BC50" s="450" t="str">
        <f>IF(Lazy_Portfolios!M50="", "", Lazy_Portfolios!M50)</f>
        <v/>
      </c>
      <c r="BD50" s="450" t="str">
        <f>IF(Lazy_Portfolios!N50="", "", Lazy_Portfolios!N50)</f>
        <v/>
      </c>
      <c r="BE50" s="450" t="str">
        <f>IF(Lazy_Portfolios!O50="", "", Lazy_Portfolios!O50)</f>
        <v/>
      </c>
      <c r="BF50" s="450" t="str">
        <f>IF(Lazy_Portfolios!P50="", "", Lazy_Portfolios!P50)</f>
        <v/>
      </c>
      <c r="BG50" s="450" t="str">
        <f>IF(Lazy_Portfolios!Q50="", "", Lazy_Portfolios!Q50)</f>
        <v/>
      </c>
      <c r="BH50" s="450" t="str">
        <f>IF(Lazy_Portfolios!R50="", "", Lazy_Portfolios!R50)</f>
        <v/>
      </c>
      <c r="BI50" s="450" t="str">
        <f>IF(Lazy_Portfolios!S50="", "", Lazy_Portfolios!S50)</f>
        <v/>
      </c>
      <c r="BJ50" s="450" t="str">
        <f>IF(Lazy_Portfolios!T50="", "", Lazy_Portfolios!T50)</f>
        <v/>
      </c>
      <c r="BK50" s="450" t="str">
        <f>IF(Lazy_Portfolios!U50="", "", Lazy_Portfolios!U50)</f>
        <v/>
      </c>
      <c r="BL50" s="450" t="str">
        <f>IF(Lazy_Portfolios!V50="", "", Lazy_Portfolios!V50)</f>
        <v/>
      </c>
      <c r="BM50" s="450" t="str">
        <f>IF(Lazy_Portfolios!W50="", "", Lazy_Portfolios!W50)</f>
        <v/>
      </c>
      <c r="BN50" s="450" t="str">
        <f>IF(Lazy_Portfolios!X50="", "", Lazy_Portfolios!X50)</f>
        <v/>
      </c>
      <c r="BO50" s="450" t="str">
        <f>IF(Lazy_Portfolios!Y50="", "", Lazy_Portfolios!Y50)</f>
        <v/>
      </c>
      <c r="BP50" s="450" t="str">
        <f>IF(Lazy_Portfolios!Z50="", "", Lazy_Portfolios!Z50)</f>
        <v/>
      </c>
      <c r="BQ50" s="450" t="str">
        <f>IF(Lazy_Portfolios!AA50="", "", Lazy_Portfolios!AA50)</f>
        <v/>
      </c>
      <c r="BR50" s="450" t="str">
        <f>IF(Lazy_Portfolios!AB50="", "", Lazy_Portfolios!AB50)</f>
        <v/>
      </c>
      <c r="BS50" s="450" t="str">
        <f>IF(Lazy_Portfolios!AC50="", "", Lazy_Portfolios!AC50)</f>
        <v/>
      </c>
    </row>
    <row r="51" spans="1:71">
      <c r="A51" s="440" t="str">
        <f>Data_TR_USD!$CC54</f>
        <v/>
      </c>
      <c r="B51" s="60" t="str">
        <f>Data_TR_USD!$CB54</f>
        <v/>
      </c>
      <c r="C51" s="155" t="str">
        <v/>
      </c>
      <c r="E51" s="450"/>
      <c r="F51" s="450"/>
      <c r="G51" s="450"/>
      <c r="I51" s="39"/>
      <c r="J51" s="39"/>
      <c r="K51" s="39"/>
      <c r="M51" s="450" t="str">
        <f>IF(Analyze_Portfolio!E51="", "", Analyze_Portfolio!E51)</f>
        <v/>
      </c>
      <c r="N51" s="450" t="str">
        <f>IF(Analyze_Portfolio!F51="", "", Analyze_Portfolio!F51)</f>
        <v/>
      </c>
      <c r="X51" s="450" t="str">
        <f>IF(Analyze_Portfolio!P51="", "", Analyze_Portfolio!P51)</f>
        <v/>
      </c>
      <c r="Y51" s="450" t="str">
        <f>IF(Analyze_Portfolio!Q51="", "", Analyze_Portfolio!Q51)</f>
        <v/>
      </c>
      <c r="AA51" s="450" t="str">
        <f>IF(Compare_Portfolios!E51="", "", Compare_Portfolios!E51)</f>
        <v/>
      </c>
      <c r="AB51" s="450" t="str">
        <f>IF(Compare_Portfolios!F51="", "", Compare_Portfolios!F51)</f>
        <v/>
      </c>
      <c r="AC51" s="450" t="str">
        <f>IF(Compare_Portfolios!G51="", "", Compare_Portfolios!G51)</f>
        <v/>
      </c>
      <c r="AD51" s="450" t="str">
        <f>IF(Compare_Portfolios!H51="", "", Compare_Portfolios!H51)</f>
        <v/>
      </c>
      <c r="AE51" s="450" t="str">
        <f>IF(Compare_Portfolios!I51="", "", Compare_Portfolios!I51)</f>
        <v/>
      </c>
      <c r="AG51" s="450" t="str">
        <f>IF(Compare_Portfolios!K51="", "", Compare_Portfolios!K51)</f>
        <v/>
      </c>
      <c r="AM51" s="450" t="str">
        <f>IF(Compare_Portfolios!Q51="", "", Compare_Portfolios!Q51)</f>
        <v/>
      </c>
      <c r="AN51" s="450" t="str">
        <f>IF(Compare_Portfolios!R51="", "", Compare_Portfolios!R51)</f>
        <v/>
      </c>
      <c r="AO51" s="450" t="str">
        <f>IF(Compare_Portfolios!S51="", "", Compare_Portfolios!S51)</f>
        <v/>
      </c>
      <c r="AP51" s="450" t="str">
        <f>IF(Compare_Portfolios!T51="", "", Compare_Portfolios!T51)</f>
        <v/>
      </c>
      <c r="AQ51" s="450" t="str">
        <f>IF(Compare_Portfolios!U51="", "", Compare_Portfolios!U51)</f>
        <v/>
      </c>
      <c r="AS51" s="450" t="str">
        <f>IF(Compare_Portfolios!W51="", "", Compare_Portfolios!W51)</f>
        <v/>
      </c>
      <c r="AU51" s="450" t="str">
        <f>IF(Lazy_Portfolios!E51="", "", Lazy_Portfolios!E51)</f>
        <v/>
      </c>
      <c r="AV51" s="450" t="str">
        <f>IF(Lazy_Portfolios!F51="", "", Lazy_Portfolios!F51)</f>
        <v/>
      </c>
      <c r="AW51" s="450" t="str">
        <f>IF(Lazy_Portfolios!G51="", "", Lazy_Portfolios!G51)</f>
        <v/>
      </c>
      <c r="AX51" s="450" t="str">
        <f>IF(Lazy_Portfolios!H51="", "", Lazy_Portfolios!H51)</f>
        <v/>
      </c>
      <c r="AY51" s="450" t="str">
        <f>IF(Lazy_Portfolios!I51="", "", Lazy_Portfolios!I51)</f>
        <v/>
      </c>
      <c r="AZ51" s="450" t="str">
        <f>IF(Lazy_Portfolios!J51="", "", Lazy_Portfolios!J51)</f>
        <v/>
      </c>
      <c r="BA51" s="450" t="str">
        <f>IF(Lazy_Portfolios!K51="", "", Lazy_Portfolios!K51)</f>
        <v/>
      </c>
      <c r="BB51" s="450" t="str">
        <f>IF(Lazy_Portfolios!L51="", "", Lazy_Portfolios!L51)</f>
        <v/>
      </c>
      <c r="BC51" s="450" t="str">
        <f>IF(Lazy_Portfolios!M51="", "", Lazy_Portfolios!M51)</f>
        <v/>
      </c>
      <c r="BD51" s="450" t="str">
        <f>IF(Lazy_Portfolios!N51="", "", Lazy_Portfolios!N51)</f>
        <v/>
      </c>
      <c r="BE51" s="450" t="str">
        <f>IF(Lazy_Portfolios!O51="", "", Lazy_Portfolios!O51)</f>
        <v/>
      </c>
      <c r="BF51" s="450" t="str">
        <f>IF(Lazy_Portfolios!P51="", "", Lazy_Portfolios!P51)</f>
        <v/>
      </c>
      <c r="BG51" s="450" t="str">
        <f>IF(Lazy_Portfolios!Q51="", "", Lazy_Portfolios!Q51)</f>
        <v/>
      </c>
      <c r="BH51" s="450" t="str">
        <f>IF(Lazy_Portfolios!R51="", "", Lazy_Portfolios!R51)</f>
        <v/>
      </c>
      <c r="BI51" s="450" t="str">
        <f>IF(Lazy_Portfolios!S51="", "", Lazy_Portfolios!S51)</f>
        <v/>
      </c>
      <c r="BJ51" s="450" t="str">
        <f>IF(Lazy_Portfolios!T51="", "", Lazy_Portfolios!T51)</f>
        <v/>
      </c>
      <c r="BK51" s="450" t="str">
        <f>IF(Lazy_Portfolios!U51="", "", Lazy_Portfolios!U51)</f>
        <v/>
      </c>
      <c r="BL51" s="450" t="str">
        <f>IF(Lazy_Portfolios!V51="", "", Lazy_Portfolios!V51)</f>
        <v/>
      </c>
      <c r="BM51" s="450" t="str">
        <f>IF(Lazy_Portfolios!W51="", "", Lazy_Portfolios!W51)</f>
        <v/>
      </c>
      <c r="BN51" s="450" t="str">
        <f>IF(Lazy_Portfolios!X51="", "", Lazy_Portfolios!X51)</f>
        <v/>
      </c>
      <c r="BO51" s="450" t="str">
        <f>IF(Lazy_Portfolios!Y51="", "", Lazy_Portfolios!Y51)</f>
        <v/>
      </c>
      <c r="BP51" s="450" t="str">
        <f>IF(Lazy_Portfolios!Z51="", "", Lazy_Portfolios!Z51)</f>
        <v/>
      </c>
      <c r="BQ51" s="450" t="str">
        <f>IF(Lazy_Portfolios!AA51="", "", Lazy_Portfolios!AA51)</f>
        <v/>
      </c>
      <c r="BR51" s="450" t="str">
        <f>IF(Lazy_Portfolios!AB51="", "", Lazy_Portfolios!AB51)</f>
        <v/>
      </c>
      <c r="BS51" s="450" t="str">
        <f>IF(Lazy_Portfolios!AC51="", "", Lazy_Portfolios!AC51)</f>
        <v/>
      </c>
    </row>
    <row r="52" spans="1:71">
      <c r="A52" s="440" t="str">
        <f>Data_TR_USD!$CC55</f>
        <v/>
      </c>
      <c r="B52" s="60" t="str">
        <f>Data_TR_USD!$CB55</f>
        <v/>
      </c>
      <c r="C52" s="155" t="str">
        <v/>
      </c>
      <c r="E52" s="450"/>
      <c r="F52" s="450"/>
      <c r="G52" s="450"/>
      <c r="I52" s="39"/>
      <c r="J52" s="39"/>
      <c r="K52" s="39"/>
      <c r="M52" s="450" t="str">
        <f>IF(Analyze_Portfolio!E52="", "", Analyze_Portfolio!E52)</f>
        <v/>
      </c>
      <c r="N52" s="450" t="str">
        <f>IF(Analyze_Portfolio!F52="", "", Analyze_Portfolio!F52)</f>
        <v/>
      </c>
      <c r="X52" s="450" t="str">
        <f>IF(Analyze_Portfolio!P52="", "", Analyze_Portfolio!P52)</f>
        <v/>
      </c>
      <c r="Y52" s="450" t="str">
        <f>IF(Analyze_Portfolio!Q52="", "", Analyze_Portfolio!Q52)</f>
        <v/>
      </c>
      <c r="AA52" s="450" t="str">
        <f>IF(Compare_Portfolios!E52="", "", Compare_Portfolios!E52)</f>
        <v/>
      </c>
      <c r="AB52" s="450" t="str">
        <f>IF(Compare_Portfolios!F52="", "", Compare_Portfolios!F52)</f>
        <v/>
      </c>
      <c r="AC52" s="450" t="str">
        <f>IF(Compare_Portfolios!G52="", "", Compare_Portfolios!G52)</f>
        <v/>
      </c>
      <c r="AD52" s="450" t="str">
        <f>IF(Compare_Portfolios!H52="", "", Compare_Portfolios!H52)</f>
        <v/>
      </c>
      <c r="AE52" s="450" t="str">
        <f>IF(Compare_Portfolios!I52="", "", Compare_Portfolios!I52)</f>
        <v/>
      </c>
      <c r="AG52" s="450" t="str">
        <f>IF(Compare_Portfolios!K52="", "", Compare_Portfolios!K52)</f>
        <v/>
      </c>
      <c r="AM52" s="450" t="str">
        <f>IF(Compare_Portfolios!Q52="", "", Compare_Portfolios!Q52)</f>
        <v/>
      </c>
      <c r="AN52" s="450" t="str">
        <f>IF(Compare_Portfolios!R52="", "", Compare_Portfolios!R52)</f>
        <v/>
      </c>
      <c r="AO52" s="450" t="str">
        <f>IF(Compare_Portfolios!S52="", "", Compare_Portfolios!S52)</f>
        <v/>
      </c>
      <c r="AP52" s="450" t="str">
        <f>IF(Compare_Portfolios!T52="", "", Compare_Portfolios!T52)</f>
        <v/>
      </c>
      <c r="AQ52" s="450" t="str">
        <f>IF(Compare_Portfolios!U52="", "", Compare_Portfolios!U52)</f>
        <v/>
      </c>
      <c r="AS52" s="450" t="str">
        <f>IF(Compare_Portfolios!W52="", "", Compare_Portfolios!W52)</f>
        <v/>
      </c>
      <c r="AU52" s="450" t="str">
        <f>IF(Lazy_Portfolios!E52="", "", Lazy_Portfolios!E52)</f>
        <v/>
      </c>
      <c r="AV52" s="450" t="str">
        <f>IF(Lazy_Portfolios!F52="", "", Lazy_Portfolios!F52)</f>
        <v/>
      </c>
      <c r="AW52" s="450" t="str">
        <f>IF(Lazy_Portfolios!G52="", "", Lazy_Portfolios!G52)</f>
        <v/>
      </c>
      <c r="AX52" s="450" t="str">
        <f>IF(Lazy_Portfolios!H52="", "", Lazy_Portfolios!H52)</f>
        <v/>
      </c>
      <c r="AY52" s="450" t="str">
        <f>IF(Lazy_Portfolios!I52="", "", Lazy_Portfolios!I52)</f>
        <v/>
      </c>
      <c r="AZ52" s="450" t="str">
        <f>IF(Lazy_Portfolios!J52="", "", Lazy_Portfolios!J52)</f>
        <v/>
      </c>
      <c r="BA52" s="450" t="str">
        <f>IF(Lazy_Portfolios!K52="", "", Lazy_Portfolios!K52)</f>
        <v/>
      </c>
      <c r="BB52" s="450" t="str">
        <f>IF(Lazy_Portfolios!L52="", "", Lazy_Portfolios!L52)</f>
        <v/>
      </c>
      <c r="BC52" s="450" t="str">
        <f>IF(Lazy_Portfolios!M52="", "", Lazy_Portfolios!M52)</f>
        <v/>
      </c>
      <c r="BD52" s="450" t="str">
        <f>IF(Lazy_Portfolios!N52="", "", Lazy_Portfolios!N52)</f>
        <v/>
      </c>
      <c r="BE52" s="450" t="str">
        <f>IF(Lazy_Portfolios!O52="", "", Lazy_Portfolios!O52)</f>
        <v/>
      </c>
      <c r="BF52" s="450" t="str">
        <f>IF(Lazy_Portfolios!P52="", "", Lazy_Portfolios!P52)</f>
        <v/>
      </c>
      <c r="BG52" s="450" t="str">
        <f>IF(Lazy_Portfolios!Q52="", "", Lazy_Portfolios!Q52)</f>
        <v/>
      </c>
      <c r="BH52" s="450" t="str">
        <f>IF(Lazy_Portfolios!R52="", "", Lazy_Portfolios!R52)</f>
        <v/>
      </c>
      <c r="BI52" s="450" t="str">
        <f>IF(Lazy_Portfolios!S52="", "", Lazy_Portfolios!S52)</f>
        <v/>
      </c>
      <c r="BJ52" s="450" t="str">
        <f>IF(Lazy_Portfolios!T52="", "", Lazy_Portfolios!T52)</f>
        <v/>
      </c>
      <c r="BK52" s="450" t="str">
        <f>IF(Lazy_Portfolios!U52="", "", Lazy_Portfolios!U52)</f>
        <v/>
      </c>
      <c r="BL52" s="450" t="str">
        <f>IF(Lazy_Portfolios!V52="", "", Lazy_Portfolios!V52)</f>
        <v/>
      </c>
      <c r="BM52" s="450" t="str">
        <f>IF(Lazy_Portfolios!W52="", "", Lazy_Portfolios!W52)</f>
        <v/>
      </c>
      <c r="BN52" s="450" t="str">
        <f>IF(Lazy_Portfolios!X52="", "", Lazy_Portfolios!X52)</f>
        <v/>
      </c>
      <c r="BO52" s="450" t="str">
        <f>IF(Lazy_Portfolios!Y52="", "", Lazy_Portfolios!Y52)</f>
        <v/>
      </c>
      <c r="BP52" s="450" t="str">
        <f>IF(Lazy_Portfolios!Z52="", "", Lazy_Portfolios!Z52)</f>
        <v/>
      </c>
      <c r="BQ52" s="450" t="str">
        <f>IF(Lazy_Portfolios!AA52="", "", Lazy_Portfolios!AA52)</f>
        <v/>
      </c>
      <c r="BR52" s="450" t="str">
        <f>IF(Lazy_Portfolios!AB52="", "", Lazy_Portfolios!AB52)</f>
        <v/>
      </c>
      <c r="BS52" s="450" t="str">
        <f>IF(Lazy_Portfolios!AC52="", "", Lazy_Portfolios!AC52)</f>
        <v/>
      </c>
    </row>
    <row r="53" spans="1:71">
      <c r="A53" s="24" t="str">
        <f>Data_TR_USD!$CC56</f>
        <v/>
      </c>
      <c r="B53" s="60" t="str">
        <f>Data_TR_USD!$CB56</f>
        <v/>
      </c>
      <c r="C53" s="155" t="str">
        <v/>
      </c>
      <c r="E53" s="450"/>
      <c r="F53" s="450"/>
      <c r="G53" s="450"/>
      <c r="I53" s="39"/>
      <c r="J53" s="39"/>
      <c r="K53" s="39"/>
      <c r="M53" s="450" t="str">
        <f>IF(Analyze_Portfolio!E53="", "", Analyze_Portfolio!E53)</f>
        <v/>
      </c>
      <c r="N53" s="450" t="str">
        <f>IF(Analyze_Portfolio!F53="", "", Analyze_Portfolio!F53)</f>
        <v/>
      </c>
      <c r="X53" s="450" t="str">
        <f>IF(Analyze_Portfolio!P53="", "", Analyze_Portfolio!P53)</f>
        <v/>
      </c>
      <c r="Y53" s="450" t="str">
        <f>IF(Analyze_Portfolio!Q53="", "", Analyze_Portfolio!Q53)</f>
        <v/>
      </c>
      <c r="AA53" s="450" t="str">
        <f>IF(Compare_Portfolios!E53="", "", Compare_Portfolios!E53)</f>
        <v/>
      </c>
      <c r="AB53" s="450" t="str">
        <f>IF(Compare_Portfolios!F53="", "", Compare_Portfolios!F53)</f>
        <v/>
      </c>
      <c r="AC53" s="450" t="str">
        <f>IF(Compare_Portfolios!G53="", "", Compare_Portfolios!G53)</f>
        <v/>
      </c>
      <c r="AD53" s="450" t="str">
        <f>IF(Compare_Portfolios!H53="", "", Compare_Portfolios!H53)</f>
        <v/>
      </c>
      <c r="AE53" s="450" t="str">
        <f>IF(Compare_Portfolios!I53="", "", Compare_Portfolios!I53)</f>
        <v/>
      </c>
      <c r="AG53" s="450" t="str">
        <f>IF(Compare_Portfolios!K53="", "", Compare_Portfolios!K53)</f>
        <v/>
      </c>
      <c r="AM53" s="450" t="str">
        <f>IF(Compare_Portfolios!Q53="", "", Compare_Portfolios!Q53)</f>
        <v/>
      </c>
      <c r="AN53" s="450" t="str">
        <f>IF(Compare_Portfolios!R53="", "", Compare_Portfolios!R53)</f>
        <v/>
      </c>
      <c r="AO53" s="450" t="str">
        <f>IF(Compare_Portfolios!S53="", "", Compare_Portfolios!S53)</f>
        <v/>
      </c>
      <c r="AP53" s="450" t="str">
        <f>IF(Compare_Portfolios!T53="", "", Compare_Portfolios!T53)</f>
        <v/>
      </c>
      <c r="AQ53" s="450" t="str">
        <f>IF(Compare_Portfolios!U53="", "", Compare_Portfolios!U53)</f>
        <v/>
      </c>
      <c r="AS53" s="450" t="str">
        <f>IF(Compare_Portfolios!W53="", "", Compare_Portfolios!W53)</f>
        <v/>
      </c>
      <c r="AU53" s="450" t="str">
        <f>IF(Lazy_Portfolios!E53="", "", Lazy_Portfolios!E53)</f>
        <v/>
      </c>
      <c r="AV53" s="450" t="str">
        <f>IF(Lazy_Portfolios!F53="", "", Lazy_Portfolios!F53)</f>
        <v/>
      </c>
      <c r="AW53" s="450" t="str">
        <f>IF(Lazy_Portfolios!G53="", "", Lazy_Portfolios!G53)</f>
        <v/>
      </c>
      <c r="AX53" s="450" t="str">
        <f>IF(Lazy_Portfolios!H53="", "", Lazy_Portfolios!H53)</f>
        <v/>
      </c>
      <c r="AY53" s="450" t="str">
        <f>IF(Lazy_Portfolios!I53="", "", Lazy_Portfolios!I53)</f>
        <v/>
      </c>
      <c r="AZ53" s="450" t="str">
        <f>IF(Lazy_Portfolios!J53="", "", Lazy_Portfolios!J53)</f>
        <v/>
      </c>
      <c r="BA53" s="450" t="str">
        <f>IF(Lazy_Portfolios!K53="", "", Lazy_Portfolios!K53)</f>
        <v/>
      </c>
      <c r="BB53" s="450" t="str">
        <f>IF(Lazy_Portfolios!L53="", "", Lazy_Portfolios!L53)</f>
        <v/>
      </c>
      <c r="BC53" s="450" t="str">
        <f>IF(Lazy_Portfolios!M53="", "", Lazy_Portfolios!M53)</f>
        <v/>
      </c>
      <c r="BD53" s="450" t="str">
        <f>IF(Lazy_Portfolios!N53="", "", Lazy_Portfolios!N53)</f>
        <v/>
      </c>
      <c r="BE53" s="450" t="str">
        <f>IF(Lazy_Portfolios!O53="", "", Lazy_Portfolios!O53)</f>
        <v/>
      </c>
      <c r="BF53" s="450" t="str">
        <f>IF(Lazy_Portfolios!P53="", "", Lazy_Portfolios!P53)</f>
        <v/>
      </c>
      <c r="BG53" s="450" t="str">
        <f>IF(Lazy_Portfolios!Q53="", "", Lazy_Portfolios!Q53)</f>
        <v/>
      </c>
      <c r="BH53" s="450" t="str">
        <f>IF(Lazy_Portfolios!R53="", "", Lazy_Portfolios!R53)</f>
        <v/>
      </c>
      <c r="BI53" s="450" t="str">
        <f>IF(Lazy_Portfolios!S53="", "", Lazy_Portfolios!S53)</f>
        <v/>
      </c>
      <c r="BJ53" s="450" t="str">
        <f>IF(Lazy_Portfolios!T53="", "", Lazy_Portfolios!T53)</f>
        <v/>
      </c>
      <c r="BK53" s="450" t="str">
        <f>IF(Lazy_Portfolios!U53="", "", Lazy_Portfolios!U53)</f>
        <v/>
      </c>
      <c r="BL53" s="450" t="str">
        <f>IF(Lazy_Portfolios!V53="", "", Lazy_Portfolios!V53)</f>
        <v/>
      </c>
      <c r="BM53" s="450" t="str">
        <f>IF(Lazy_Portfolios!W53="", "", Lazy_Portfolios!W53)</f>
        <v/>
      </c>
      <c r="BN53" s="450" t="str">
        <f>IF(Lazy_Portfolios!X53="", "", Lazy_Portfolios!X53)</f>
        <v/>
      </c>
      <c r="BO53" s="450" t="str">
        <f>IF(Lazy_Portfolios!Y53="", "", Lazy_Portfolios!Y53)</f>
        <v/>
      </c>
      <c r="BP53" s="450" t="str">
        <f>IF(Lazy_Portfolios!Z53="", "", Lazy_Portfolios!Z53)</f>
        <v/>
      </c>
      <c r="BQ53" s="450" t="str">
        <f>IF(Lazy_Portfolios!AA53="", "", Lazy_Portfolios!AA53)</f>
        <v/>
      </c>
      <c r="BR53" s="450" t="str">
        <f>IF(Lazy_Portfolios!AB53="", "", Lazy_Portfolios!AB53)</f>
        <v/>
      </c>
      <c r="BS53" s="450" t="str">
        <f>IF(Lazy_Portfolios!AC53="", "", Lazy_Portfolios!AC53)</f>
        <v/>
      </c>
    </row>
    <row r="54" spans="1:71">
      <c r="A54" s="24" t="str">
        <f>Data_TR_USD!$CC57</f>
        <v/>
      </c>
      <c r="B54" s="60" t="str">
        <f>Data_TR_USD!$CB57</f>
        <v/>
      </c>
      <c r="C54" s="155" t="str">
        <v/>
      </c>
      <c r="E54" s="450"/>
      <c r="F54" s="450"/>
      <c r="G54" s="450"/>
      <c r="I54" s="39"/>
      <c r="J54" s="39"/>
      <c r="K54" s="39"/>
      <c r="M54" s="450" t="str">
        <f>IF(Analyze_Portfolio!E54="", "", Analyze_Portfolio!E54)</f>
        <v/>
      </c>
      <c r="N54" s="450" t="str">
        <f>IF(Analyze_Portfolio!F54="", "", Analyze_Portfolio!F54)</f>
        <v/>
      </c>
      <c r="X54" s="450" t="str">
        <f>IF(Analyze_Portfolio!P54="", "", Analyze_Portfolio!P54)</f>
        <v/>
      </c>
      <c r="Y54" s="450" t="str">
        <f>IF(Analyze_Portfolio!Q54="", "", Analyze_Portfolio!Q54)</f>
        <v/>
      </c>
      <c r="AA54" s="450" t="str">
        <f>IF(Compare_Portfolios!E54="", "", Compare_Portfolios!E54)</f>
        <v/>
      </c>
      <c r="AB54" s="450" t="str">
        <f>IF(Compare_Portfolios!F54="", "", Compare_Portfolios!F54)</f>
        <v/>
      </c>
      <c r="AC54" s="450" t="str">
        <f>IF(Compare_Portfolios!G54="", "", Compare_Portfolios!G54)</f>
        <v/>
      </c>
      <c r="AD54" s="450" t="str">
        <f>IF(Compare_Portfolios!H54="", "", Compare_Portfolios!H54)</f>
        <v/>
      </c>
      <c r="AE54" s="450" t="str">
        <f>IF(Compare_Portfolios!I54="", "", Compare_Portfolios!I54)</f>
        <v/>
      </c>
      <c r="AG54" s="450" t="str">
        <f>IF(Compare_Portfolios!K54="", "", Compare_Portfolios!K54)</f>
        <v/>
      </c>
      <c r="AM54" s="450" t="str">
        <f>IF(Compare_Portfolios!Q54="", "", Compare_Portfolios!Q54)</f>
        <v/>
      </c>
      <c r="AN54" s="450" t="str">
        <f>IF(Compare_Portfolios!R54="", "", Compare_Portfolios!R54)</f>
        <v/>
      </c>
      <c r="AO54" s="450" t="str">
        <f>IF(Compare_Portfolios!S54="", "", Compare_Portfolios!S54)</f>
        <v/>
      </c>
      <c r="AP54" s="450" t="str">
        <f>IF(Compare_Portfolios!T54="", "", Compare_Portfolios!T54)</f>
        <v/>
      </c>
      <c r="AQ54" s="450" t="str">
        <f>IF(Compare_Portfolios!U54="", "", Compare_Portfolios!U54)</f>
        <v/>
      </c>
      <c r="AS54" s="450" t="str">
        <f>IF(Compare_Portfolios!W54="", "", Compare_Portfolios!W54)</f>
        <v/>
      </c>
      <c r="AU54" s="450" t="str">
        <f>IF(Lazy_Portfolios!E54="", "", Lazy_Portfolios!E54)</f>
        <v/>
      </c>
      <c r="AV54" s="450" t="str">
        <f>IF(Lazy_Portfolios!F54="", "", Lazy_Portfolios!F54)</f>
        <v/>
      </c>
      <c r="AW54" s="450" t="str">
        <f>IF(Lazy_Portfolios!G54="", "", Lazy_Portfolios!G54)</f>
        <v/>
      </c>
      <c r="AX54" s="450" t="str">
        <f>IF(Lazy_Portfolios!H54="", "", Lazy_Portfolios!H54)</f>
        <v/>
      </c>
      <c r="AY54" s="450" t="str">
        <f>IF(Lazy_Portfolios!I54="", "", Lazy_Portfolios!I54)</f>
        <v/>
      </c>
      <c r="AZ54" s="450" t="str">
        <f>IF(Lazy_Portfolios!J54="", "", Lazy_Portfolios!J54)</f>
        <v/>
      </c>
      <c r="BA54" s="450" t="str">
        <f>IF(Lazy_Portfolios!K54="", "", Lazy_Portfolios!K54)</f>
        <v/>
      </c>
      <c r="BB54" s="450" t="str">
        <f>IF(Lazy_Portfolios!L54="", "", Lazy_Portfolios!L54)</f>
        <v/>
      </c>
      <c r="BC54" s="450" t="str">
        <f>IF(Lazy_Portfolios!M54="", "", Lazy_Portfolios!M54)</f>
        <v/>
      </c>
      <c r="BD54" s="450" t="str">
        <f>IF(Lazy_Portfolios!N54="", "", Lazy_Portfolios!N54)</f>
        <v/>
      </c>
      <c r="BE54" s="450" t="str">
        <f>IF(Lazy_Portfolios!O54="", "", Lazy_Portfolios!O54)</f>
        <v/>
      </c>
      <c r="BF54" s="450" t="str">
        <f>IF(Lazy_Portfolios!P54="", "", Lazy_Portfolios!P54)</f>
        <v/>
      </c>
      <c r="BG54" s="450" t="str">
        <f>IF(Lazy_Portfolios!Q54="", "", Lazy_Portfolios!Q54)</f>
        <v/>
      </c>
      <c r="BH54" s="450" t="str">
        <f>IF(Lazy_Portfolios!R54="", "", Lazy_Portfolios!R54)</f>
        <v/>
      </c>
      <c r="BI54" s="450" t="str">
        <f>IF(Lazy_Portfolios!S54="", "", Lazy_Portfolios!S54)</f>
        <v/>
      </c>
      <c r="BJ54" s="450" t="str">
        <f>IF(Lazy_Portfolios!T54="", "", Lazy_Portfolios!T54)</f>
        <v/>
      </c>
      <c r="BK54" s="450" t="str">
        <f>IF(Lazy_Portfolios!U54="", "", Lazy_Portfolios!U54)</f>
        <v/>
      </c>
      <c r="BL54" s="450" t="str">
        <f>IF(Lazy_Portfolios!V54="", "", Lazy_Portfolios!V54)</f>
        <v/>
      </c>
      <c r="BM54" s="450" t="str">
        <f>IF(Lazy_Portfolios!W54="", "", Lazy_Portfolios!W54)</f>
        <v/>
      </c>
      <c r="BN54" s="450" t="str">
        <f>IF(Lazy_Portfolios!X54="", "", Lazy_Portfolios!X54)</f>
        <v/>
      </c>
      <c r="BO54" s="450" t="str">
        <f>IF(Lazy_Portfolios!Y54="", "", Lazy_Portfolios!Y54)</f>
        <v/>
      </c>
      <c r="BP54" s="450" t="str">
        <f>IF(Lazy_Portfolios!Z54="", "", Lazy_Portfolios!Z54)</f>
        <v/>
      </c>
      <c r="BQ54" s="450" t="str">
        <f>IF(Lazy_Portfolios!AA54="", "", Lazy_Portfolios!AA54)</f>
        <v/>
      </c>
      <c r="BR54" s="450" t="str">
        <f>IF(Lazy_Portfolios!AB54="", "", Lazy_Portfolios!AB54)</f>
        <v/>
      </c>
      <c r="BS54" s="450" t="str">
        <f>IF(Lazy_Portfolios!AC54="", "", Lazy_Portfolios!AC54)</f>
        <v/>
      </c>
    </row>
    <row r="55" spans="1:71">
      <c r="A55" s="24" t="str">
        <f>Data_TR_USD!$CC58</f>
        <v/>
      </c>
      <c r="B55" s="60" t="str">
        <f>Data_TR_USD!$CB58</f>
        <v/>
      </c>
      <c r="C55" s="155" t="str">
        <v/>
      </c>
      <c r="E55" s="450"/>
      <c r="F55" s="450"/>
      <c r="G55" s="450"/>
      <c r="I55" s="39"/>
      <c r="J55" s="39"/>
      <c r="K55" s="39"/>
      <c r="M55" s="450" t="str">
        <f>IF(Analyze_Portfolio!E55="", "", Analyze_Portfolio!E55)</f>
        <v/>
      </c>
      <c r="N55" s="450" t="str">
        <f>IF(Analyze_Portfolio!F55="", "", Analyze_Portfolio!F55)</f>
        <v/>
      </c>
      <c r="X55" s="450" t="str">
        <f>IF(Analyze_Portfolio!P55="", "", Analyze_Portfolio!P55)</f>
        <v/>
      </c>
      <c r="Y55" s="450" t="str">
        <f>IF(Analyze_Portfolio!Q55="", "", Analyze_Portfolio!Q55)</f>
        <v/>
      </c>
      <c r="AA55" s="450" t="str">
        <f>IF(Compare_Portfolios!E55="", "", Compare_Portfolios!E55)</f>
        <v/>
      </c>
      <c r="AB55" s="450" t="str">
        <f>IF(Compare_Portfolios!F55="", "", Compare_Portfolios!F55)</f>
        <v/>
      </c>
      <c r="AC55" s="450" t="str">
        <f>IF(Compare_Portfolios!G55="", "", Compare_Portfolios!G55)</f>
        <v/>
      </c>
      <c r="AD55" s="450" t="str">
        <f>IF(Compare_Portfolios!H55="", "", Compare_Portfolios!H55)</f>
        <v/>
      </c>
      <c r="AE55" s="450" t="str">
        <f>IF(Compare_Portfolios!I55="", "", Compare_Portfolios!I55)</f>
        <v/>
      </c>
      <c r="AG55" s="450" t="str">
        <f>IF(Compare_Portfolios!K55="", "", Compare_Portfolios!K55)</f>
        <v/>
      </c>
      <c r="AM55" s="450" t="str">
        <f>IF(Compare_Portfolios!Q55="", "", Compare_Portfolios!Q55)</f>
        <v/>
      </c>
      <c r="AN55" s="450" t="str">
        <f>IF(Compare_Portfolios!R55="", "", Compare_Portfolios!R55)</f>
        <v/>
      </c>
      <c r="AO55" s="450" t="str">
        <f>IF(Compare_Portfolios!S55="", "", Compare_Portfolios!S55)</f>
        <v/>
      </c>
      <c r="AP55" s="450" t="str">
        <f>IF(Compare_Portfolios!T55="", "", Compare_Portfolios!T55)</f>
        <v/>
      </c>
      <c r="AQ55" s="450" t="str">
        <f>IF(Compare_Portfolios!U55="", "", Compare_Portfolios!U55)</f>
        <v/>
      </c>
      <c r="AS55" s="450" t="str">
        <f>IF(Compare_Portfolios!W55="", "", Compare_Portfolios!W55)</f>
        <v/>
      </c>
      <c r="AU55" s="450" t="str">
        <f>IF(Lazy_Portfolios!E55="", "", Lazy_Portfolios!E55)</f>
        <v/>
      </c>
      <c r="AV55" s="450" t="str">
        <f>IF(Lazy_Portfolios!F55="", "", Lazy_Portfolios!F55)</f>
        <v/>
      </c>
      <c r="AW55" s="450" t="str">
        <f>IF(Lazy_Portfolios!G55="", "", Lazy_Portfolios!G55)</f>
        <v/>
      </c>
      <c r="AX55" s="450" t="str">
        <f>IF(Lazy_Portfolios!H55="", "", Lazy_Portfolios!H55)</f>
        <v/>
      </c>
      <c r="AY55" s="450" t="str">
        <f>IF(Lazy_Portfolios!I55="", "", Lazy_Portfolios!I55)</f>
        <v/>
      </c>
      <c r="AZ55" s="450" t="str">
        <f>IF(Lazy_Portfolios!J55="", "", Lazy_Portfolios!J55)</f>
        <v/>
      </c>
      <c r="BA55" s="450" t="str">
        <f>IF(Lazy_Portfolios!K55="", "", Lazy_Portfolios!K55)</f>
        <v/>
      </c>
      <c r="BB55" s="450" t="str">
        <f>IF(Lazy_Portfolios!L55="", "", Lazy_Portfolios!L55)</f>
        <v/>
      </c>
      <c r="BC55" s="450" t="str">
        <f>IF(Lazy_Portfolios!M55="", "", Lazy_Portfolios!M55)</f>
        <v/>
      </c>
      <c r="BD55" s="450" t="str">
        <f>IF(Lazy_Portfolios!N55="", "", Lazy_Portfolios!N55)</f>
        <v/>
      </c>
      <c r="BE55" s="450" t="str">
        <f>IF(Lazy_Portfolios!O55="", "", Lazy_Portfolios!O55)</f>
        <v/>
      </c>
      <c r="BF55" s="450" t="str">
        <f>IF(Lazy_Portfolios!P55="", "", Lazy_Portfolios!P55)</f>
        <v/>
      </c>
      <c r="BG55" s="450" t="str">
        <f>IF(Lazy_Portfolios!Q55="", "", Lazy_Portfolios!Q55)</f>
        <v/>
      </c>
      <c r="BH55" s="450" t="str">
        <f>IF(Lazy_Portfolios!R55="", "", Lazy_Portfolios!R55)</f>
        <v/>
      </c>
      <c r="BI55" s="450" t="str">
        <f>IF(Lazy_Portfolios!S55="", "", Lazy_Portfolios!S55)</f>
        <v/>
      </c>
      <c r="BJ55" s="450" t="str">
        <f>IF(Lazy_Portfolios!T55="", "", Lazy_Portfolios!T55)</f>
        <v/>
      </c>
      <c r="BK55" s="450" t="str">
        <f>IF(Lazy_Portfolios!U55="", "", Lazy_Portfolios!U55)</f>
        <v/>
      </c>
      <c r="BL55" s="450" t="str">
        <f>IF(Lazy_Portfolios!V55="", "", Lazy_Portfolios!V55)</f>
        <v/>
      </c>
      <c r="BM55" s="450" t="str">
        <f>IF(Lazy_Portfolios!W55="", "", Lazy_Portfolios!W55)</f>
        <v/>
      </c>
      <c r="BN55" s="450" t="str">
        <f>IF(Lazy_Portfolios!X55="", "", Lazy_Portfolios!X55)</f>
        <v/>
      </c>
      <c r="BO55" s="450" t="str">
        <f>IF(Lazy_Portfolios!Y55="", "", Lazy_Portfolios!Y55)</f>
        <v/>
      </c>
      <c r="BP55" s="450" t="str">
        <f>IF(Lazy_Portfolios!Z55="", "", Lazy_Portfolios!Z55)</f>
        <v/>
      </c>
      <c r="BQ55" s="450" t="str">
        <f>IF(Lazy_Portfolios!AA55="", "", Lazy_Portfolios!AA55)</f>
        <v/>
      </c>
      <c r="BR55" s="450" t="str">
        <f>IF(Lazy_Portfolios!AB55="", "", Lazy_Portfolios!AB55)</f>
        <v/>
      </c>
      <c r="BS55" s="450" t="str">
        <f>IF(Lazy_Portfolios!AC55="", "", Lazy_Portfolios!AC55)</f>
        <v/>
      </c>
    </row>
    <row r="56" spans="1:71">
      <c r="A56" s="24" t="str">
        <f>Data_TR_USD!$CC59</f>
        <v/>
      </c>
      <c r="B56" s="60" t="str">
        <f>Data_TR_USD!$CB59</f>
        <v/>
      </c>
      <c r="C56" s="155" t="str">
        <v/>
      </c>
      <c r="E56" s="450"/>
      <c r="F56" s="450"/>
      <c r="G56" s="450"/>
      <c r="I56" s="39"/>
      <c r="J56" s="39"/>
      <c r="K56" s="39"/>
      <c r="M56" s="450" t="str">
        <f>IF(Analyze_Portfolio!E56="", "", Analyze_Portfolio!E56)</f>
        <v/>
      </c>
      <c r="N56" s="450" t="str">
        <f>IF(Analyze_Portfolio!F56="", "", Analyze_Portfolio!F56)</f>
        <v/>
      </c>
      <c r="X56" s="450" t="str">
        <f>IF(Analyze_Portfolio!P56="", "", Analyze_Portfolio!P56)</f>
        <v/>
      </c>
      <c r="Y56" s="450" t="str">
        <f>IF(Analyze_Portfolio!Q56="", "", Analyze_Portfolio!Q56)</f>
        <v/>
      </c>
      <c r="AA56" s="450" t="str">
        <f>IF(Compare_Portfolios!E56="", "", Compare_Portfolios!E56)</f>
        <v/>
      </c>
      <c r="AB56" s="450" t="str">
        <f>IF(Compare_Portfolios!F56="", "", Compare_Portfolios!F56)</f>
        <v/>
      </c>
      <c r="AC56" s="450" t="str">
        <f>IF(Compare_Portfolios!G56="", "", Compare_Portfolios!G56)</f>
        <v/>
      </c>
      <c r="AD56" s="450" t="str">
        <f>IF(Compare_Portfolios!H56="", "", Compare_Portfolios!H56)</f>
        <v/>
      </c>
      <c r="AE56" s="450" t="str">
        <f>IF(Compare_Portfolios!I56="", "", Compare_Portfolios!I56)</f>
        <v/>
      </c>
      <c r="AG56" s="450" t="str">
        <f>IF(Compare_Portfolios!K56="", "", Compare_Portfolios!K56)</f>
        <v/>
      </c>
      <c r="AM56" s="450" t="str">
        <f>IF(Compare_Portfolios!Q56="", "", Compare_Portfolios!Q56)</f>
        <v/>
      </c>
      <c r="AN56" s="450" t="str">
        <f>IF(Compare_Portfolios!R56="", "", Compare_Portfolios!R56)</f>
        <v/>
      </c>
      <c r="AO56" s="450" t="str">
        <f>IF(Compare_Portfolios!S56="", "", Compare_Portfolios!S56)</f>
        <v/>
      </c>
      <c r="AP56" s="450" t="str">
        <f>IF(Compare_Portfolios!T56="", "", Compare_Portfolios!T56)</f>
        <v/>
      </c>
      <c r="AQ56" s="450" t="str">
        <f>IF(Compare_Portfolios!U56="", "", Compare_Portfolios!U56)</f>
        <v/>
      </c>
      <c r="AS56" s="450" t="str">
        <f>IF(Compare_Portfolios!W56="", "", Compare_Portfolios!W56)</f>
        <v/>
      </c>
      <c r="AU56" s="450" t="str">
        <f>IF(Lazy_Portfolios!E56="", "", Lazy_Portfolios!E56)</f>
        <v/>
      </c>
      <c r="AV56" s="450" t="str">
        <f>IF(Lazy_Portfolios!F56="", "", Lazy_Portfolios!F56)</f>
        <v/>
      </c>
      <c r="AW56" s="450" t="str">
        <f>IF(Lazy_Portfolios!G56="", "", Lazy_Portfolios!G56)</f>
        <v/>
      </c>
      <c r="AX56" s="450" t="str">
        <f>IF(Lazy_Portfolios!H56="", "", Lazy_Portfolios!H56)</f>
        <v/>
      </c>
      <c r="AY56" s="450" t="str">
        <f>IF(Lazy_Portfolios!I56="", "", Lazy_Portfolios!I56)</f>
        <v/>
      </c>
      <c r="AZ56" s="450" t="str">
        <f>IF(Lazy_Portfolios!J56="", "", Lazy_Portfolios!J56)</f>
        <v/>
      </c>
      <c r="BA56" s="450" t="str">
        <f>IF(Lazy_Portfolios!K56="", "", Lazy_Portfolios!K56)</f>
        <v/>
      </c>
      <c r="BB56" s="450" t="str">
        <f>IF(Lazy_Portfolios!L56="", "", Lazy_Portfolios!L56)</f>
        <v/>
      </c>
      <c r="BC56" s="450" t="str">
        <f>IF(Lazy_Portfolios!M56="", "", Lazy_Portfolios!M56)</f>
        <v/>
      </c>
      <c r="BD56" s="450" t="str">
        <f>IF(Lazy_Portfolios!N56="", "", Lazy_Portfolios!N56)</f>
        <v/>
      </c>
      <c r="BE56" s="450" t="str">
        <f>IF(Lazy_Portfolios!O56="", "", Lazy_Portfolios!O56)</f>
        <v/>
      </c>
      <c r="BF56" s="450" t="str">
        <f>IF(Lazy_Portfolios!P56="", "", Lazy_Portfolios!P56)</f>
        <v/>
      </c>
      <c r="BG56" s="450" t="str">
        <f>IF(Lazy_Portfolios!Q56="", "", Lazy_Portfolios!Q56)</f>
        <v/>
      </c>
      <c r="BH56" s="450" t="str">
        <f>IF(Lazy_Portfolios!R56="", "", Lazy_Portfolios!R56)</f>
        <v/>
      </c>
      <c r="BI56" s="450" t="str">
        <f>IF(Lazy_Portfolios!S56="", "", Lazy_Portfolios!S56)</f>
        <v/>
      </c>
      <c r="BJ56" s="450" t="str">
        <f>IF(Lazy_Portfolios!T56="", "", Lazy_Portfolios!T56)</f>
        <v/>
      </c>
      <c r="BK56" s="450" t="str">
        <f>IF(Lazy_Portfolios!U56="", "", Lazy_Portfolios!U56)</f>
        <v/>
      </c>
      <c r="BL56" s="450" t="str">
        <f>IF(Lazy_Portfolios!V56="", "", Lazy_Portfolios!V56)</f>
        <v/>
      </c>
      <c r="BM56" s="450" t="str">
        <f>IF(Lazy_Portfolios!W56="", "", Lazy_Portfolios!W56)</f>
        <v/>
      </c>
      <c r="BN56" s="450" t="str">
        <f>IF(Lazy_Portfolios!X56="", "", Lazy_Portfolios!X56)</f>
        <v/>
      </c>
      <c r="BO56" s="450" t="str">
        <f>IF(Lazy_Portfolios!Y56="", "", Lazy_Portfolios!Y56)</f>
        <v/>
      </c>
      <c r="BP56" s="450" t="str">
        <f>IF(Lazy_Portfolios!Z56="", "", Lazy_Portfolios!Z56)</f>
        <v/>
      </c>
      <c r="BQ56" s="450" t="str">
        <f>IF(Lazy_Portfolios!AA56="", "", Lazy_Portfolios!AA56)</f>
        <v/>
      </c>
      <c r="BR56" s="450" t="str">
        <f>IF(Lazy_Portfolios!AB56="", "", Lazy_Portfolios!AB56)</f>
        <v/>
      </c>
      <c r="BS56" s="450" t="str">
        <f>IF(Lazy_Portfolios!AC56="", "", Lazy_Portfolios!AC56)</f>
        <v/>
      </c>
    </row>
    <row r="57" spans="1:71">
      <c r="A57" s="24" t="str">
        <f>Data_TR_USD!$CC60</f>
        <v/>
      </c>
      <c r="B57" s="60" t="str">
        <f>Data_TR_USD!$CB60</f>
        <v/>
      </c>
      <c r="C57" s="155" t="str">
        <v/>
      </c>
      <c r="E57" s="450"/>
      <c r="F57" s="450"/>
      <c r="G57" s="450"/>
      <c r="I57" s="39"/>
      <c r="J57" s="39"/>
      <c r="K57" s="39"/>
      <c r="M57" s="450" t="str">
        <f>IF(Analyze_Portfolio!E57="", "", Analyze_Portfolio!E57)</f>
        <v/>
      </c>
      <c r="N57" s="450" t="str">
        <f>IF(Analyze_Portfolio!F57="", "", Analyze_Portfolio!F57)</f>
        <v/>
      </c>
      <c r="X57" s="450" t="str">
        <f>IF(Analyze_Portfolio!P57="", "", Analyze_Portfolio!P57)</f>
        <v/>
      </c>
      <c r="Y57" s="450" t="str">
        <f>IF(Analyze_Portfolio!Q57="", "", Analyze_Portfolio!Q57)</f>
        <v/>
      </c>
      <c r="AA57" s="450" t="str">
        <f>IF(Compare_Portfolios!E57="", "", Compare_Portfolios!E57)</f>
        <v/>
      </c>
      <c r="AB57" s="450" t="str">
        <f>IF(Compare_Portfolios!F57="", "", Compare_Portfolios!F57)</f>
        <v/>
      </c>
      <c r="AC57" s="450" t="str">
        <f>IF(Compare_Portfolios!G57="", "", Compare_Portfolios!G57)</f>
        <v/>
      </c>
      <c r="AD57" s="450" t="str">
        <f>IF(Compare_Portfolios!H57="", "", Compare_Portfolios!H57)</f>
        <v/>
      </c>
      <c r="AE57" s="450" t="str">
        <f>IF(Compare_Portfolios!I57="", "", Compare_Portfolios!I57)</f>
        <v/>
      </c>
      <c r="AG57" s="450" t="str">
        <f>IF(Compare_Portfolios!K57="", "", Compare_Portfolios!K57)</f>
        <v/>
      </c>
      <c r="AM57" s="450" t="str">
        <f>IF(Compare_Portfolios!Q57="", "", Compare_Portfolios!Q57)</f>
        <v/>
      </c>
      <c r="AN57" s="450" t="str">
        <f>IF(Compare_Portfolios!R57="", "", Compare_Portfolios!R57)</f>
        <v/>
      </c>
      <c r="AO57" s="450" t="str">
        <f>IF(Compare_Portfolios!S57="", "", Compare_Portfolios!S57)</f>
        <v/>
      </c>
      <c r="AP57" s="450" t="str">
        <f>IF(Compare_Portfolios!T57="", "", Compare_Portfolios!T57)</f>
        <v/>
      </c>
      <c r="AQ57" s="450" t="str">
        <f>IF(Compare_Portfolios!U57="", "", Compare_Portfolios!U57)</f>
        <v/>
      </c>
      <c r="AS57" s="450" t="str">
        <f>IF(Compare_Portfolios!W57="", "", Compare_Portfolios!W57)</f>
        <v/>
      </c>
      <c r="AU57" s="450" t="str">
        <f>IF(Lazy_Portfolios!E57="", "", Lazy_Portfolios!E57)</f>
        <v/>
      </c>
      <c r="AV57" s="450" t="str">
        <f>IF(Lazy_Portfolios!F57="", "", Lazy_Portfolios!F57)</f>
        <v/>
      </c>
      <c r="AW57" s="450" t="str">
        <f>IF(Lazy_Portfolios!G57="", "", Lazy_Portfolios!G57)</f>
        <v/>
      </c>
      <c r="AX57" s="450" t="str">
        <f>IF(Lazy_Portfolios!H57="", "", Lazy_Portfolios!H57)</f>
        <v/>
      </c>
      <c r="AY57" s="450" t="str">
        <f>IF(Lazy_Portfolios!I57="", "", Lazy_Portfolios!I57)</f>
        <v/>
      </c>
      <c r="AZ57" s="450" t="str">
        <f>IF(Lazy_Portfolios!J57="", "", Lazy_Portfolios!J57)</f>
        <v/>
      </c>
      <c r="BA57" s="450" t="str">
        <f>IF(Lazy_Portfolios!K57="", "", Lazy_Portfolios!K57)</f>
        <v/>
      </c>
      <c r="BB57" s="450" t="str">
        <f>IF(Lazy_Portfolios!L57="", "", Lazy_Portfolios!L57)</f>
        <v/>
      </c>
      <c r="BC57" s="450" t="str">
        <f>IF(Lazy_Portfolios!M57="", "", Lazy_Portfolios!M57)</f>
        <v/>
      </c>
      <c r="BD57" s="450" t="str">
        <f>IF(Lazy_Portfolios!N57="", "", Lazy_Portfolios!N57)</f>
        <v/>
      </c>
      <c r="BE57" s="450" t="str">
        <f>IF(Lazy_Portfolios!O57="", "", Lazy_Portfolios!O57)</f>
        <v/>
      </c>
      <c r="BF57" s="450" t="str">
        <f>IF(Lazy_Portfolios!P57="", "", Lazy_Portfolios!P57)</f>
        <v/>
      </c>
      <c r="BG57" s="450" t="str">
        <f>IF(Lazy_Portfolios!Q57="", "", Lazy_Portfolios!Q57)</f>
        <v/>
      </c>
      <c r="BH57" s="450" t="str">
        <f>IF(Lazy_Portfolios!R57="", "", Lazy_Portfolios!R57)</f>
        <v/>
      </c>
      <c r="BI57" s="450" t="str">
        <f>IF(Lazy_Portfolios!S57="", "", Lazy_Portfolios!S57)</f>
        <v/>
      </c>
      <c r="BJ57" s="450" t="str">
        <f>IF(Lazy_Portfolios!T57="", "", Lazy_Portfolios!T57)</f>
        <v/>
      </c>
      <c r="BK57" s="450" t="str">
        <f>IF(Lazy_Portfolios!U57="", "", Lazy_Portfolios!U57)</f>
        <v/>
      </c>
      <c r="BL57" s="450" t="str">
        <f>IF(Lazy_Portfolios!V57="", "", Lazy_Portfolios!V57)</f>
        <v/>
      </c>
      <c r="BM57" s="450" t="str">
        <f>IF(Lazy_Portfolios!W57="", "", Lazy_Portfolios!W57)</f>
        <v/>
      </c>
      <c r="BN57" s="450" t="str">
        <f>IF(Lazy_Portfolios!X57="", "", Lazy_Portfolios!X57)</f>
        <v/>
      </c>
      <c r="BO57" s="450" t="str">
        <f>IF(Lazy_Portfolios!Y57="", "", Lazy_Portfolios!Y57)</f>
        <v/>
      </c>
      <c r="BP57" s="450" t="str">
        <f>IF(Lazy_Portfolios!Z57="", "", Lazy_Portfolios!Z57)</f>
        <v/>
      </c>
      <c r="BQ57" s="450" t="str">
        <f>IF(Lazy_Portfolios!AA57="", "", Lazy_Portfolios!AA57)</f>
        <v/>
      </c>
      <c r="BR57" s="450" t="str">
        <f>IF(Lazy_Portfolios!AB57="", "", Lazy_Portfolios!AB57)</f>
        <v/>
      </c>
      <c r="BS57" s="450" t="str">
        <f>IF(Lazy_Portfolios!AC57="", "", Lazy_Portfolios!AC57)</f>
        <v/>
      </c>
    </row>
    <row r="58" spans="1:71">
      <c r="A58" s="24" t="str">
        <f>Data_TR_USD!$CC61</f>
        <v/>
      </c>
      <c r="B58" s="60" t="str">
        <f>Data_TR_USD!$CB61</f>
        <v/>
      </c>
      <c r="C58" s="155" t="str">
        <v/>
      </c>
      <c r="E58" s="450"/>
      <c r="F58" s="450"/>
      <c r="G58" s="450"/>
      <c r="I58" s="39"/>
      <c r="J58" s="39"/>
      <c r="K58" s="39"/>
      <c r="M58" s="450" t="str">
        <f>IF(Analyze_Portfolio!E58="", "", Analyze_Portfolio!E58)</f>
        <v/>
      </c>
      <c r="N58" s="450" t="str">
        <f>IF(Analyze_Portfolio!F58="", "", Analyze_Portfolio!F58)</f>
        <v/>
      </c>
      <c r="X58" s="450" t="str">
        <f>IF(Analyze_Portfolio!P58="", "", Analyze_Portfolio!P58)</f>
        <v/>
      </c>
      <c r="Y58" s="450" t="str">
        <f>IF(Analyze_Portfolio!Q58="", "", Analyze_Portfolio!Q58)</f>
        <v/>
      </c>
      <c r="AA58" s="450" t="str">
        <f>IF(Compare_Portfolios!E58="", "", Compare_Portfolios!E58)</f>
        <v/>
      </c>
      <c r="AB58" s="450" t="str">
        <f>IF(Compare_Portfolios!F58="", "", Compare_Portfolios!F58)</f>
        <v/>
      </c>
      <c r="AC58" s="450" t="str">
        <f>IF(Compare_Portfolios!G58="", "", Compare_Portfolios!G58)</f>
        <v/>
      </c>
      <c r="AD58" s="450" t="str">
        <f>IF(Compare_Portfolios!H58="", "", Compare_Portfolios!H58)</f>
        <v/>
      </c>
      <c r="AE58" s="450" t="str">
        <f>IF(Compare_Portfolios!I58="", "", Compare_Portfolios!I58)</f>
        <v/>
      </c>
      <c r="AG58" s="450" t="str">
        <f>IF(Compare_Portfolios!K58="", "", Compare_Portfolios!K58)</f>
        <v/>
      </c>
      <c r="AM58" s="450" t="str">
        <f>IF(Compare_Portfolios!Q58="", "", Compare_Portfolios!Q58)</f>
        <v/>
      </c>
      <c r="AN58" s="450" t="str">
        <f>IF(Compare_Portfolios!R58="", "", Compare_Portfolios!R58)</f>
        <v/>
      </c>
      <c r="AO58" s="450" t="str">
        <f>IF(Compare_Portfolios!S58="", "", Compare_Portfolios!S58)</f>
        <v/>
      </c>
      <c r="AP58" s="450" t="str">
        <f>IF(Compare_Portfolios!T58="", "", Compare_Portfolios!T58)</f>
        <v/>
      </c>
      <c r="AQ58" s="450" t="str">
        <f>IF(Compare_Portfolios!U58="", "", Compare_Portfolios!U58)</f>
        <v/>
      </c>
      <c r="AS58" s="450" t="str">
        <f>IF(Compare_Portfolios!W58="", "", Compare_Portfolios!W58)</f>
        <v/>
      </c>
      <c r="AU58" s="450" t="str">
        <f>IF(Lazy_Portfolios!E58="", "", Lazy_Portfolios!E58)</f>
        <v/>
      </c>
      <c r="AV58" s="450" t="str">
        <f>IF(Lazy_Portfolios!F58="", "", Lazy_Portfolios!F58)</f>
        <v/>
      </c>
      <c r="AW58" s="450" t="str">
        <f>IF(Lazy_Portfolios!G58="", "", Lazy_Portfolios!G58)</f>
        <v/>
      </c>
      <c r="AX58" s="450" t="str">
        <f>IF(Lazy_Portfolios!H58="", "", Lazy_Portfolios!H58)</f>
        <v/>
      </c>
      <c r="AY58" s="450" t="str">
        <f>IF(Lazy_Portfolios!I58="", "", Lazy_Portfolios!I58)</f>
        <v/>
      </c>
      <c r="AZ58" s="450" t="str">
        <f>IF(Lazy_Portfolios!J58="", "", Lazy_Portfolios!J58)</f>
        <v/>
      </c>
      <c r="BA58" s="450" t="str">
        <f>IF(Lazy_Portfolios!K58="", "", Lazy_Portfolios!K58)</f>
        <v/>
      </c>
      <c r="BB58" s="450" t="str">
        <f>IF(Lazy_Portfolios!L58="", "", Lazy_Portfolios!L58)</f>
        <v/>
      </c>
      <c r="BC58" s="450" t="str">
        <f>IF(Lazy_Portfolios!M58="", "", Lazy_Portfolios!M58)</f>
        <v/>
      </c>
      <c r="BD58" s="450" t="str">
        <f>IF(Lazy_Portfolios!N58="", "", Lazy_Portfolios!N58)</f>
        <v/>
      </c>
      <c r="BE58" s="450" t="str">
        <f>IF(Lazy_Portfolios!O58="", "", Lazy_Portfolios!O58)</f>
        <v/>
      </c>
      <c r="BF58" s="450" t="str">
        <f>IF(Lazy_Portfolios!P58="", "", Lazy_Portfolios!P58)</f>
        <v/>
      </c>
      <c r="BG58" s="450" t="str">
        <f>IF(Lazy_Portfolios!Q58="", "", Lazy_Portfolios!Q58)</f>
        <v/>
      </c>
      <c r="BH58" s="450" t="str">
        <f>IF(Lazy_Portfolios!R58="", "", Lazy_Portfolios!R58)</f>
        <v/>
      </c>
      <c r="BI58" s="450" t="str">
        <f>IF(Lazy_Portfolios!S58="", "", Lazy_Portfolios!S58)</f>
        <v/>
      </c>
      <c r="BJ58" s="450" t="str">
        <f>IF(Lazy_Portfolios!T58="", "", Lazy_Portfolios!T58)</f>
        <v/>
      </c>
      <c r="BK58" s="450" t="str">
        <f>IF(Lazy_Portfolios!U58="", "", Lazy_Portfolios!U58)</f>
        <v/>
      </c>
      <c r="BL58" s="450" t="str">
        <f>IF(Lazy_Portfolios!V58="", "", Lazy_Portfolios!V58)</f>
        <v/>
      </c>
      <c r="BM58" s="450" t="str">
        <f>IF(Lazy_Portfolios!W58="", "", Lazy_Portfolios!W58)</f>
        <v/>
      </c>
      <c r="BN58" s="450" t="str">
        <f>IF(Lazy_Portfolios!X58="", "", Lazy_Portfolios!X58)</f>
        <v/>
      </c>
      <c r="BO58" s="450" t="str">
        <f>IF(Lazy_Portfolios!Y58="", "", Lazy_Portfolios!Y58)</f>
        <v/>
      </c>
      <c r="BP58" s="450" t="str">
        <f>IF(Lazy_Portfolios!Z58="", "", Lazy_Portfolios!Z58)</f>
        <v/>
      </c>
      <c r="BQ58" s="450" t="str">
        <f>IF(Lazy_Portfolios!AA58="", "", Lazy_Portfolios!AA58)</f>
        <v/>
      </c>
      <c r="BR58" s="450" t="str">
        <f>IF(Lazy_Portfolios!AB58="", "", Lazy_Portfolios!AB58)</f>
        <v/>
      </c>
      <c r="BS58" s="450" t="str">
        <f>IF(Lazy_Portfolios!AC58="", "", Lazy_Portfolios!AC58)</f>
        <v/>
      </c>
    </row>
    <row r="59" spans="1:71">
      <c r="A59" s="24" t="str">
        <f>Data_TR_USD!$CC62</f>
        <v/>
      </c>
      <c r="B59" s="60" t="str">
        <f>Data_TR_USD!$CB62</f>
        <v/>
      </c>
      <c r="C59" s="155" t="str">
        <v/>
      </c>
      <c r="E59" s="450"/>
      <c r="F59" s="450"/>
      <c r="G59" s="450"/>
      <c r="I59" s="39"/>
      <c r="J59" s="39"/>
      <c r="K59" s="39"/>
      <c r="M59" s="450" t="str">
        <f>IF(Analyze_Portfolio!E59="", "", Analyze_Portfolio!E59)</f>
        <v/>
      </c>
      <c r="N59" s="450" t="str">
        <f>IF(Analyze_Portfolio!F59="", "", Analyze_Portfolio!F59)</f>
        <v/>
      </c>
      <c r="X59" s="450" t="str">
        <f>IF(Analyze_Portfolio!P59="", "", Analyze_Portfolio!P59)</f>
        <v/>
      </c>
      <c r="Y59" s="450" t="str">
        <f>IF(Analyze_Portfolio!Q59="", "", Analyze_Portfolio!Q59)</f>
        <v/>
      </c>
      <c r="AA59" s="450" t="str">
        <f>IF(Compare_Portfolios!E59="", "", Compare_Portfolios!E59)</f>
        <v/>
      </c>
      <c r="AB59" s="450" t="str">
        <f>IF(Compare_Portfolios!F59="", "", Compare_Portfolios!F59)</f>
        <v/>
      </c>
      <c r="AC59" s="450" t="str">
        <f>IF(Compare_Portfolios!G59="", "", Compare_Portfolios!G59)</f>
        <v/>
      </c>
      <c r="AD59" s="450" t="str">
        <f>IF(Compare_Portfolios!H59="", "", Compare_Portfolios!H59)</f>
        <v/>
      </c>
      <c r="AE59" s="450" t="str">
        <f>IF(Compare_Portfolios!I59="", "", Compare_Portfolios!I59)</f>
        <v/>
      </c>
      <c r="AG59" s="450" t="str">
        <f>IF(Compare_Portfolios!K59="", "", Compare_Portfolios!K59)</f>
        <v/>
      </c>
      <c r="AM59" s="450" t="str">
        <f>IF(Compare_Portfolios!Q59="", "", Compare_Portfolios!Q59)</f>
        <v/>
      </c>
      <c r="AN59" s="450" t="str">
        <f>IF(Compare_Portfolios!R59="", "", Compare_Portfolios!R59)</f>
        <v/>
      </c>
      <c r="AO59" s="450" t="str">
        <f>IF(Compare_Portfolios!S59="", "", Compare_Portfolios!S59)</f>
        <v/>
      </c>
      <c r="AP59" s="450" t="str">
        <f>IF(Compare_Portfolios!T59="", "", Compare_Portfolios!T59)</f>
        <v/>
      </c>
      <c r="AQ59" s="450" t="str">
        <f>IF(Compare_Portfolios!U59="", "", Compare_Portfolios!U59)</f>
        <v/>
      </c>
      <c r="AS59" s="450" t="str">
        <f>IF(Compare_Portfolios!W59="", "", Compare_Portfolios!W59)</f>
        <v/>
      </c>
      <c r="AU59" s="450" t="str">
        <f>IF(Lazy_Portfolios!E59="", "", Lazy_Portfolios!E59)</f>
        <v/>
      </c>
      <c r="AV59" s="450" t="str">
        <f>IF(Lazy_Portfolios!F59="", "", Lazy_Portfolios!F59)</f>
        <v/>
      </c>
      <c r="AW59" s="450" t="str">
        <f>IF(Lazy_Portfolios!G59="", "", Lazy_Portfolios!G59)</f>
        <v/>
      </c>
      <c r="AX59" s="450" t="str">
        <f>IF(Lazy_Portfolios!H59="", "", Lazy_Portfolios!H59)</f>
        <v/>
      </c>
      <c r="AY59" s="450" t="str">
        <f>IF(Lazy_Portfolios!I59="", "", Lazy_Portfolios!I59)</f>
        <v/>
      </c>
      <c r="AZ59" s="450" t="str">
        <f>IF(Lazy_Portfolios!J59="", "", Lazy_Portfolios!J59)</f>
        <v/>
      </c>
      <c r="BA59" s="450" t="str">
        <f>IF(Lazy_Portfolios!K59="", "", Lazy_Portfolios!K59)</f>
        <v/>
      </c>
      <c r="BB59" s="450" t="str">
        <f>IF(Lazy_Portfolios!L59="", "", Lazy_Portfolios!L59)</f>
        <v/>
      </c>
      <c r="BC59" s="450" t="str">
        <f>IF(Lazy_Portfolios!M59="", "", Lazy_Portfolios!M59)</f>
        <v/>
      </c>
      <c r="BD59" s="450" t="str">
        <f>IF(Lazy_Portfolios!N59="", "", Lazy_Portfolios!N59)</f>
        <v/>
      </c>
      <c r="BE59" s="450" t="str">
        <f>IF(Lazy_Portfolios!O59="", "", Lazy_Portfolios!O59)</f>
        <v/>
      </c>
      <c r="BF59" s="450" t="str">
        <f>IF(Lazy_Portfolios!P59="", "", Lazy_Portfolios!P59)</f>
        <v/>
      </c>
      <c r="BG59" s="450" t="str">
        <f>IF(Lazy_Portfolios!Q59="", "", Lazy_Portfolios!Q59)</f>
        <v/>
      </c>
      <c r="BH59" s="450" t="str">
        <f>IF(Lazy_Portfolios!R59="", "", Lazy_Portfolios!R59)</f>
        <v/>
      </c>
      <c r="BI59" s="450" t="str">
        <f>IF(Lazy_Portfolios!S59="", "", Lazy_Portfolios!S59)</f>
        <v/>
      </c>
      <c r="BJ59" s="450" t="str">
        <f>IF(Lazy_Portfolios!T59="", "", Lazy_Portfolios!T59)</f>
        <v/>
      </c>
      <c r="BK59" s="450" t="str">
        <f>IF(Lazy_Portfolios!U59="", "", Lazy_Portfolios!U59)</f>
        <v/>
      </c>
      <c r="BL59" s="450" t="str">
        <f>IF(Lazy_Portfolios!V59="", "", Lazy_Portfolios!V59)</f>
        <v/>
      </c>
      <c r="BM59" s="450" t="str">
        <f>IF(Lazy_Portfolios!W59="", "", Lazy_Portfolios!W59)</f>
        <v/>
      </c>
      <c r="BN59" s="450" t="str">
        <f>IF(Lazy_Portfolios!X59="", "", Lazy_Portfolios!X59)</f>
        <v/>
      </c>
      <c r="BO59" s="450" t="str">
        <f>IF(Lazy_Portfolios!Y59="", "", Lazy_Portfolios!Y59)</f>
        <v/>
      </c>
      <c r="BP59" s="450" t="str">
        <f>IF(Lazy_Portfolios!Z59="", "", Lazy_Portfolios!Z59)</f>
        <v/>
      </c>
      <c r="BQ59" s="450" t="str">
        <f>IF(Lazy_Portfolios!AA59="", "", Lazy_Portfolios!AA59)</f>
        <v/>
      </c>
      <c r="BR59" s="450" t="str">
        <f>IF(Lazy_Portfolios!AB59="", "", Lazy_Portfolios!AB59)</f>
        <v/>
      </c>
      <c r="BS59" s="450" t="str">
        <f>IF(Lazy_Portfolios!AC59="", "", Lazy_Portfolios!AC59)</f>
        <v/>
      </c>
    </row>
    <row r="60" spans="1:71">
      <c r="A60" s="24" t="str">
        <f>Data_TR_USD!$CC63</f>
        <v/>
      </c>
      <c r="B60" s="60" t="str">
        <f>Data_TR_USD!$CB63</f>
        <v/>
      </c>
      <c r="C60" s="155" t="str">
        <v/>
      </c>
      <c r="E60" s="450"/>
      <c r="F60" s="450"/>
      <c r="G60" s="450"/>
      <c r="I60" s="39"/>
      <c r="J60" s="39"/>
      <c r="K60" s="39"/>
      <c r="M60" s="450" t="str">
        <f>IF(Analyze_Portfolio!E60="", "", Analyze_Portfolio!E60)</f>
        <v/>
      </c>
      <c r="N60" s="450" t="str">
        <f>IF(Analyze_Portfolio!F60="", "", Analyze_Portfolio!F60)</f>
        <v/>
      </c>
      <c r="X60" s="450" t="str">
        <f>IF(Analyze_Portfolio!P60="", "", Analyze_Portfolio!P60)</f>
        <v/>
      </c>
      <c r="Y60" s="450" t="str">
        <f>IF(Analyze_Portfolio!Q60="", "", Analyze_Portfolio!Q60)</f>
        <v/>
      </c>
      <c r="AA60" s="450" t="str">
        <f>IF(Compare_Portfolios!E60="", "", Compare_Portfolios!E60)</f>
        <v/>
      </c>
      <c r="AB60" s="450" t="str">
        <f>IF(Compare_Portfolios!F60="", "", Compare_Portfolios!F60)</f>
        <v/>
      </c>
      <c r="AC60" s="450" t="str">
        <f>IF(Compare_Portfolios!G60="", "", Compare_Portfolios!G60)</f>
        <v/>
      </c>
      <c r="AD60" s="450" t="str">
        <f>IF(Compare_Portfolios!H60="", "", Compare_Portfolios!H60)</f>
        <v/>
      </c>
      <c r="AE60" s="450" t="str">
        <f>IF(Compare_Portfolios!I60="", "", Compare_Portfolios!I60)</f>
        <v/>
      </c>
      <c r="AG60" s="450" t="str">
        <f>IF(Compare_Portfolios!K60="", "", Compare_Portfolios!K60)</f>
        <v/>
      </c>
      <c r="AM60" s="450" t="str">
        <f>IF(Compare_Portfolios!Q60="", "", Compare_Portfolios!Q60)</f>
        <v/>
      </c>
      <c r="AN60" s="450" t="str">
        <f>IF(Compare_Portfolios!R60="", "", Compare_Portfolios!R60)</f>
        <v/>
      </c>
      <c r="AO60" s="450" t="str">
        <f>IF(Compare_Portfolios!S60="", "", Compare_Portfolios!S60)</f>
        <v/>
      </c>
      <c r="AP60" s="450" t="str">
        <f>IF(Compare_Portfolios!T60="", "", Compare_Portfolios!T60)</f>
        <v/>
      </c>
      <c r="AQ60" s="450" t="str">
        <f>IF(Compare_Portfolios!U60="", "", Compare_Portfolios!U60)</f>
        <v/>
      </c>
      <c r="AS60" s="450" t="str">
        <f>IF(Compare_Portfolios!W60="", "", Compare_Portfolios!W60)</f>
        <v/>
      </c>
      <c r="AU60" s="450" t="str">
        <f>IF(Lazy_Portfolios!E60="", "", Lazy_Portfolios!E60)</f>
        <v/>
      </c>
      <c r="AV60" s="450" t="str">
        <f>IF(Lazy_Portfolios!F60="", "", Lazy_Portfolios!F60)</f>
        <v/>
      </c>
      <c r="AW60" s="450" t="str">
        <f>IF(Lazy_Portfolios!G60="", "", Lazy_Portfolios!G60)</f>
        <v/>
      </c>
      <c r="AX60" s="450" t="str">
        <f>IF(Lazy_Portfolios!H60="", "", Lazy_Portfolios!H60)</f>
        <v/>
      </c>
      <c r="AY60" s="450" t="str">
        <f>IF(Lazy_Portfolios!I60="", "", Lazy_Portfolios!I60)</f>
        <v/>
      </c>
      <c r="AZ60" s="450" t="str">
        <f>IF(Lazy_Portfolios!J60="", "", Lazy_Portfolios!J60)</f>
        <v/>
      </c>
      <c r="BA60" s="450" t="str">
        <f>IF(Lazy_Portfolios!K60="", "", Lazy_Portfolios!K60)</f>
        <v/>
      </c>
      <c r="BB60" s="450" t="str">
        <f>IF(Lazy_Portfolios!L60="", "", Lazy_Portfolios!L60)</f>
        <v/>
      </c>
      <c r="BC60" s="450" t="str">
        <f>IF(Lazy_Portfolios!M60="", "", Lazy_Portfolios!M60)</f>
        <v/>
      </c>
      <c r="BD60" s="450" t="str">
        <f>IF(Lazy_Portfolios!N60="", "", Lazy_Portfolios!N60)</f>
        <v/>
      </c>
      <c r="BE60" s="450" t="str">
        <f>IF(Lazy_Portfolios!O60="", "", Lazy_Portfolios!O60)</f>
        <v/>
      </c>
      <c r="BF60" s="450" t="str">
        <f>IF(Lazy_Portfolios!P60="", "", Lazy_Portfolios!P60)</f>
        <v/>
      </c>
      <c r="BG60" s="450" t="str">
        <f>IF(Lazy_Portfolios!Q60="", "", Lazy_Portfolios!Q60)</f>
        <v/>
      </c>
      <c r="BH60" s="450" t="str">
        <f>IF(Lazy_Portfolios!R60="", "", Lazy_Portfolios!R60)</f>
        <v/>
      </c>
      <c r="BI60" s="450" t="str">
        <f>IF(Lazy_Portfolios!S60="", "", Lazy_Portfolios!S60)</f>
        <v/>
      </c>
      <c r="BJ60" s="450" t="str">
        <f>IF(Lazy_Portfolios!T60="", "", Lazy_Portfolios!T60)</f>
        <v/>
      </c>
      <c r="BK60" s="450" t="str">
        <f>IF(Lazy_Portfolios!U60="", "", Lazy_Portfolios!U60)</f>
        <v/>
      </c>
      <c r="BL60" s="450" t="str">
        <f>IF(Lazy_Portfolios!V60="", "", Lazy_Portfolios!V60)</f>
        <v/>
      </c>
      <c r="BM60" s="450" t="str">
        <f>IF(Lazy_Portfolios!W60="", "", Lazy_Portfolios!W60)</f>
        <v/>
      </c>
      <c r="BN60" s="450" t="str">
        <f>IF(Lazy_Portfolios!X60="", "", Lazy_Portfolios!X60)</f>
        <v/>
      </c>
      <c r="BO60" s="450" t="str">
        <f>IF(Lazy_Portfolios!Y60="", "", Lazy_Portfolios!Y60)</f>
        <v/>
      </c>
      <c r="BP60" s="450" t="str">
        <f>IF(Lazy_Portfolios!Z60="", "", Lazy_Portfolios!Z60)</f>
        <v/>
      </c>
      <c r="BQ60" s="450" t="str">
        <f>IF(Lazy_Portfolios!AA60="", "", Lazy_Portfolios!AA60)</f>
        <v/>
      </c>
      <c r="BR60" s="450" t="str">
        <f>IF(Lazy_Portfolios!AB60="", "", Lazy_Portfolios!AB60)</f>
        <v/>
      </c>
      <c r="BS60" s="450" t="str">
        <f>IF(Lazy_Portfolios!AC60="", "", Lazy_Portfolios!AC60)</f>
        <v/>
      </c>
    </row>
    <row r="61" spans="1:71">
      <c r="A61" s="24" t="str">
        <f>Data_TR_USD!$CC64</f>
        <v/>
      </c>
      <c r="B61" s="60" t="str">
        <f>Data_TR_USD!$CB64</f>
        <v/>
      </c>
      <c r="C61" s="155" t="str">
        <v/>
      </c>
      <c r="E61" s="450"/>
      <c r="F61" s="450"/>
      <c r="G61" s="450"/>
      <c r="I61" s="39"/>
      <c r="J61" s="39"/>
      <c r="K61" s="39"/>
      <c r="M61" s="450" t="str">
        <f>IF(Analyze_Portfolio!E61="", "", Analyze_Portfolio!E61)</f>
        <v/>
      </c>
      <c r="N61" s="450" t="str">
        <f>IF(Analyze_Portfolio!F61="", "", Analyze_Portfolio!F61)</f>
        <v/>
      </c>
      <c r="X61" s="450" t="str">
        <f>IF(Analyze_Portfolio!P61="", "", Analyze_Portfolio!P61)</f>
        <v/>
      </c>
      <c r="Y61" s="450" t="str">
        <f>IF(Analyze_Portfolio!Q61="", "", Analyze_Portfolio!Q61)</f>
        <v/>
      </c>
      <c r="AA61" s="450" t="str">
        <f>IF(Compare_Portfolios!E61="", "", Compare_Portfolios!E61)</f>
        <v/>
      </c>
      <c r="AB61" s="450" t="str">
        <f>IF(Compare_Portfolios!F61="", "", Compare_Portfolios!F61)</f>
        <v/>
      </c>
      <c r="AC61" s="450" t="str">
        <f>IF(Compare_Portfolios!G61="", "", Compare_Portfolios!G61)</f>
        <v/>
      </c>
      <c r="AD61" s="450" t="str">
        <f>IF(Compare_Portfolios!H61="", "", Compare_Portfolios!H61)</f>
        <v/>
      </c>
      <c r="AE61" s="450" t="str">
        <f>IF(Compare_Portfolios!I61="", "", Compare_Portfolios!I61)</f>
        <v/>
      </c>
      <c r="AG61" s="450" t="str">
        <f>IF(Compare_Portfolios!K61="", "", Compare_Portfolios!K61)</f>
        <v/>
      </c>
      <c r="AM61" s="450" t="str">
        <f>IF(Compare_Portfolios!Q61="", "", Compare_Portfolios!Q61)</f>
        <v/>
      </c>
      <c r="AN61" s="450" t="str">
        <f>IF(Compare_Portfolios!R61="", "", Compare_Portfolios!R61)</f>
        <v/>
      </c>
      <c r="AO61" s="450" t="str">
        <f>IF(Compare_Portfolios!S61="", "", Compare_Portfolios!S61)</f>
        <v/>
      </c>
      <c r="AP61" s="450" t="str">
        <f>IF(Compare_Portfolios!T61="", "", Compare_Portfolios!T61)</f>
        <v/>
      </c>
      <c r="AQ61" s="450" t="str">
        <f>IF(Compare_Portfolios!U61="", "", Compare_Portfolios!U61)</f>
        <v/>
      </c>
      <c r="AS61" s="450" t="str">
        <f>IF(Compare_Portfolios!W61="", "", Compare_Portfolios!W61)</f>
        <v/>
      </c>
      <c r="AU61" s="450" t="str">
        <f>IF(Lazy_Portfolios!E61="", "", Lazy_Portfolios!E61)</f>
        <v/>
      </c>
      <c r="AV61" s="450" t="str">
        <f>IF(Lazy_Portfolios!F61="", "", Lazy_Portfolios!F61)</f>
        <v/>
      </c>
      <c r="AW61" s="450" t="str">
        <f>IF(Lazy_Portfolios!G61="", "", Lazy_Portfolios!G61)</f>
        <v/>
      </c>
      <c r="AX61" s="450" t="str">
        <f>IF(Lazy_Portfolios!H61="", "", Lazy_Portfolios!H61)</f>
        <v/>
      </c>
      <c r="AY61" s="450" t="str">
        <f>IF(Lazy_Portfolios!I61="", "", Lazy_Portfolios!I61)</f>
        <v/>
      </c>
      <c r="AZ61" s="450" t="str">
        <f>IF(Lazy_Portfolios!J61="", "", Lazy_Portfolios!J61)</f>
        <v/>
      </c>
      <c r="BA61" s="450" t="str">
        <f>IF(Lazy_Portfolios!K61="", "", Lazy_Portfolios!K61)</f>
        <v/>
      </c>
      <c r="BB61" s="450" t="str">
        <f>IF(Lazy_Portfolios!L61="", "", Lazy_Portfolios!L61)</f>
        <v/>
      </c>
      <c r="BC61" s="450" t="str">
        <f>IF(Lazy_Portfolios!M61="", "", Lazy_Portfolios!M61)</f>
        <v/>
      </c>
      <c r="BD61" s="450" t="str">
        <f>IF(Lazy_Portfolios!N61="", "", Lazy_Portfolios!N61)</f>
        <v/>
      </c>
      <c r="BE61" s="450" t="str">
        <f>IF(Lazy_Portfolios!O61="", "", Lazy_Portfolios!O61)</f>
        <v/>
      </c>
      <c r="BF61" s="450" t="str">
        <f>IF(Lazy_Portfolios!P61="", "", Lazy_Portfolios!P61)</f>
        <v/>
      </c>
      <c r="BG61" s="450" t="str">
        <f>IF(Lazy_Portfolios!Q61="", "", Lazy_Portfolios!Q61)</f>
        <v/>
      </c>
      <c r="BH61" s="450" t="str">
        <f>IF(Lazy_Portfolios!R61="", "", Lazy_Portfolios!R61)</f>
        <v/>
      </c>
      <c r="BI61" s="450" t="str">
        <f>IF(Lazy_Portfolios!S61="", "", Lazy_Portfolios!S61)</f>
        <v/>
      </c>
      <c r="BJ61" s="450" t="str">
        <f>IF(Lazy_Portfolios!T61="", "", Lazy_Portfolios!T61)</f>
        <v/>
      </c>
      <c r="BK61" s="450" t="str">
        <f>IF(Lazy_Portfolios!U61="", "", Lazy_Portfolios!U61)</f>
        <v/>
      </c>
      <c r="BL61" s="450" t="str">
        <f>IF(Lazy_Portfolios!V61="", "", Lazy_Portfolios!V61)</f>
        <v/>
      </c>
      <c r="BM61" s="450" t="str">
        <f>IF(Lazy_Portfolios!W61="", "", Lazy_Portfolios!W61)</f>
        <v/>
      </c>
      <c r="BN61" s="450" t="str">
        <f>IF(Lazy_Portfolios!X61="", "", Lazy_Portfolios!X61)</f>
        <v/>
      </c>
      <c r="BO61" s="450" t="str">
        <f>IF(Lazy_Portfolios!Y61="", "", Lazy_Portfolios!Y61)</f>
        <v/>
      </c>
      <c r="BP61" s="450" t="str">
        <f>IF(Lazy_Portfolios!Z61="", "", Lazy_Portfolios!Z61)</f>
        <v/>
      </c>
      <c r="BQ61" s="450" t="str">
        <f>IF(Lazy_Portfolios!AA61="", "", Lazy_Portfolios!AA61)</f>
        <v/>
      </c>
      <c r="BR61" s="450" t="str">
        <f>IF(Lazy_Portfolios!AB61="", "", Lazy_Portfolios!AB61)</f>
        <v/>
      </c>
      <c r="BS61" s="450" t="str">
        <f>IF(Lazy_Portfolios!AC61="", "", Lazy_Portfolios!AC61)</f>
        <v/>
      </c>
    </row>
    <row r="62" spans="1:71">
      <c r="A62" s="24" t="str">
        <f>Data_TR_USD!$CC65</f>
        <v/>
      </c>
      <c r="B62" s="60" t="str">
        <f>Data_TR_USD!$CB65</f>
        <v/>
      </c>
      <c r="C62" s="155" t="str">
        <v/>
      </c>
      <c r="E62" s="450"/>
      <c r="F62" s="450"/>
      <c r="G62" s="450"/>
      <c r="I62" s="39"/>
      <c r="J62" s="39"/>
      <c r="K62" s="39"/>
      <c r="M62" s="450" t="str">
        <f>IF(Analyze_Portfolio!E62="", "", Analyze_Portfolio!E62)</f>
        <v/>
      </c>
      <c r="N62" s="450" t="str">
        <f>IF(Analyze_Portfolio!F62="", "", Analyze_Portfolio!F62)</f>
        <v/>
      </c>
      <c r="X62" s="450" t="str">
        <f>IF(Analyze_Portfolio!P62="", "", Analyze_Portfolio!P62)</f>
        <v/>
      </c>
      <c r="Y62" s="450" t="str">
        <f>IF(Analyze_Portfolio!Q62="", "", Analyze_Portfolio!Q62)</f>
        <v/>
      </c>
      <c r="AA62" s="450" t="str">
        <f>IF(Compare_Portfolios!E62="", "", Compare_Portfolios!E62)</f>
        <v/>
      </c>
      <c r="AB62" s="450" t="str">
        <f>IF(Compare_Portfolios!F62="", "", Compare_Portfolios!F62)</f>
        <v/>
      </c>
      <c r="AC62" s="450" t="str">
        <f>IF(Compare_Portfolios!G62="", "", Compare_Portfolios!G62)</f>
        <v/>
      </c>
      <c r="AD62" s="450" t="str">
        <f>IF(Compare_Portfolios!H62="", "", Compare_Portfolios!H62)</f>
        <v/>
      </c>
      <c r="AE62" s="450" t="str">
        <f>IF(Compare_Portfolios!I62="", "", Compare_Portfolios!I62)</f>
        <v/>
      </c>
      <c r="AG62" s="450" t="str">
        <f>IF(Compare_Portfolios!K62="", "", Compare_Portfolios!K62)</f>
        <v/>
      </c>
      <c r="AM62" s="450" t="str">
        <f>IF(Compare_Portfolios!Q62="", "", Compare_Portfolios!Q62)</f>
        <v/>
      </c>
      <c r="AN62" s="450" t="str">
        <f>IF(Compare_Portfolios!R62="", "", Compare_Portfolios!R62)</f>
        <v/>
      </c>
      <c r="AO62" s="450" t="str">
        <f>IF(Compare_Portfolios!S62="", "", Compare_Portfolios!S62)</f>
        <v/>
      </c>
      <c r="AP62" s="450" t="str">
        <f>IF(Compare_Portfolios!T62="", "", Compare_Portfolios!T62)</f>
        <v/>
      </c>
      <c r="AQ62" s="450" t="str">
        <f>IF(Compare_Portfolios!U62="", "", Compare_Portfolios!U62)</f>
        <v/>
      </c>
      <c r="AS62" s="450" t="str">
        <f>IF(Compare_Portfolios!W62="", "", Compare_Portfolios!W62)</f>
        <v/>
      </c>
      <c r="AU62" s="450" t="str">
        <f>IF(Lazy_Portfolios!E62="", "", Lazy_Portfolios!E62)</f>
        <v/>
      </c>
      <c r="AV62" s="450" t="str">
        <f>IF(Lazy_Portfolios!F62="", "", Lazy_Portfolios!F62)</f>
        <v/>
      </c>
      <c r="AW62" s="450" t="str">
        <f>IF(Lazy_Portfolios!G62="", "", Lazy_Portfolios!G62)</f>
        <v/>
      </c>
      <c r="AX62" s="450" t="str">
        <f>IF(Lazy_Portfolios!H62="", "", Lazy_Portfolios!H62)</f>
        <v/>
      </c>
      <c r="AY62" s="450" t="str">
        <f>IF(Lazy_Portfolios!I62="", "", Lazy_Portfolios!I62)</f>
        <v/>
      </c>
      <c r="AZ62" s="450" t="str">
        <f>IF(Lazy_Portfolios!J62="", "", Lazy_Portfolios!J62)</f>
        <v/>
      </c>
      <c r="BA62" s="450" t="str">
        <f>IF(Lazy_Portfolios!K62="", "", Lazy_Portfolios!K62)</f>
        <v/>
      </c>
      <c r="BB62" s="450" t="str">
        <f>IF(Lazy_Portfolios!L62="", "", Lazy_Portfolios!L62)</f>
        <v/>
      </c>
      <c r="BC62" s="450" t="str">
        <f>IF(Lazy_Portfolios!M62="", "", Lazy_Portfolios!M62)</f>
        <v/>
      </c>
      <c r="BD62" s="450" t="str">
        <f>IF(Lazy_Portfolios!N62="", "", Lazy_Portfolios!N62)</f>
        <v/>
      </c>
      <c r="BE62" s="450" t="str">
        <f>IF(Lazy_Portfolios!O62="", "", Lazy_Portfolios!O62)</f>
        <v/>
      </c>
      <c r="BF62" s="450" t="str">
        <f>IF(Lazy_Portfolios!P62="", "", Lazy_Portfolios!P62)</f>
        <v/>
      </c>
      <c r="BG62" s="450" t="str">
        <f>IF(Lazy_Portfolios!Q62="", "", Lazy_Portfolios!Q62)</f>
        <v/>
      </c>
      <c r="BH62" s="450" t="str">
        <f>IF(Lazy_Portfolios!R62="", "", Lazy_Portfolios!R62)</f>
        <v/>
      </c>
      <c r="BI62" s="450" t="str">
        <f>IF(Lazy_Portfolios!S62="", "", Lazy_Portfolios!S62)</f>
        <v/>
      </c>
      <c r="BJ62" s="450" t="str">
        <f>IF(Lazy_Portfolios!T62="", "", Lazy_Portfolios!T62)</f>
        <v/>
      </c>
      <c r="BK62" s="450" t="str">
        <f>IF(Lazy_Portfolios!U62="", "", Lazy_Portfolios!U62)</f>
        <v/>
      </c>
      <c r="BL62" s="450" t="str">
        <f>IF(Lazy_Portfolios!V62="", "", Lazy_Portfolios!V62)</f>
        <v/>
      </c>
      <c r="BM62" s="450" t="str">
        <f>IF(Lazy_Portfolios!W62="", "", Lazy_Portfolios!W62)</f>
        <v/>
      </c>
      <c r="BN62" s="450" t="str">
        <f>IF(Lazy_Portfolios!X62="", "", Lazy_Portfolios!X62)</f>
        <v/>
      </c>
      <c r="BO62" s="450" t="str">
        <f>IF(Lazy_Portfolios!Y62="", "", Lazy_Portfolios!Y62)</f>
        <v/>
      </c>
      <c r="BP62" s="450" t="str">
        <f>IF(Lazy_Portfolios!Z62="", "", Lazy_Portfolios!Z62)</f>
        <v/>
      </c>
      <c r="BQ62" s="450" t="str">
        <f>IF(Lazy_Portfolios!AA62="", "", Lazy_Portfolios!AA62)</f>
        <v/>
      </c>
      <c r="BR62" s="450" t="str">
        <f>IF(Lazy_Portfolios!AB62="", "", Lazy_Portfolios!AB62)</f>
        <v/>
      </c>
      <c r="BS62" s="450" t="str">
        <f>IF(Lazy_Portfolios!AC62="", "", Lazy_Portfolios!AC62)</f>
        <v/>
      </c>
    </row>
    <row r="63" spans="1:71">
      <c r="A63" s="24" t="str">
        <f>Data_TR_USD!$CC66</f>
        <v/>
      </c>
      <c r="B63" s="60" t="str">
        <f>Data_TR_USD!$CB66</f>
        <v/>
      </c>
      <c r="C63" s="155" t="str">
        <v/>
      </c>
      <c r="E63" s="450"/>
      <c r="F63" s="450"/>
      <c r="G63" s="450"/>
      <c r="I63" s="39"/>
      <c r="J63" s="39"/>
      <c r="K63" s="39"/>
      <c r="M63" s="450" t="str">
        <f>IF(Analyze_Portfolio!E63="", "", Analyze_Portfolio!E63)</f>
        <v/>
      </c>
      <c r="N63" s="450" t="str">
        <f>IF(Analyze_Portfolio!F63="", "", Analyze_Portfolio!F63)</f>
        <v/>
      </c>
      <c r="X63" s="450" t="str">
        <f>IF(Analyze_Portfolio!P63="", "", Analyze_Portfolio!P63)</f>
        <v/>
      </c>
      <c r="Y63" s="450" t="str">
        <f>IF(Analyze_Portfolio!Q63="", "", Analyze_Portfolio!Q63)</f>
        <v/>
      </c>
      <c r="AA63" s="450" t="str">
        <f>IF(Compare_Portfolios!E63="", "", Compare_Portfolios!E63)</f>
        <v/>
      </c>
      <c r="AB63" s="450" t="str">
        <f>IF(Compare_Portfolios!F63="", "", Compare_Portfolios!F63)</f>
        <v/>
      </c>
      <c r="AC63" s="450" t="str">
        <f>IF(Compare_Portfolios!G63="", "", Compare_Portfolios!G63)</f>
        <v/>
      </c>
      <c r="AD63" s="450" t="str">
        <f>IF(Compare_Portfolios!H63="", "", Compare_Portfolios!H63)</f>
        <v/>
      </c>
      <c r="AE63" s="450" t="str">
        <f>IF(Compare_Portfolios!I63="", "", Compare_Portfolios!I63)</f>
        <v/>
      </c>
      <c r="AG63" s="450" t="str">
        <f>IF(Compare_Portfolios!K63="", "", Compare_Portfolios!K63)</f>
        <v/>
      </c>
      <c r="AM63" s="450" t="str">
        <f>IF(Compare_Portfolios!Q63="", "", Compare_Portfolios!Q63)</f>
        <v/>
      </c>
      <c r="AN63" s="450" t="str">
        <f>IF(Compare_Portfolios!R63="", "", Compare_Portfolios!R63)</f>
        <v/>
      </c>
      <c r="AO63" s="450" t="str">
        <f>IF(Compare_Portfolios!S63="", "", Compare_Portfolios!S63)</f>
        <v/>
      </c>
      <c r="AP63" s="450" t="str">
        <f>IF(Compare_Portfolios!T63="", "", Compare_Portfolios!T63)</f>
        <v/>
      </c>
      <c r="AQ63" s="450" t="str">
        <f>IF(Compare_Portfolios!U63="", "", Compare_Portfolios!U63)</f>
        <v/>
      </c>
      <c r="AS63" s="450" t="str">
        <f>IF(Compare_Portfolios!W63="", "", Compare_Portfolios!W63)</f>
        <v/>
      </c>
      <c r="AU63" s="450" t="str">
        <f>IF(Lazy_Portfolios!E63="", "", Lazy_Portfolios!E63)</f>
        <v/>
      </c>
      <c r="AV63" s="450" t="str">
        <f>IF(Lazy_Portfolios!F63="", "", Lazy_Portfolios!F63)</f>
        <v/>
      </c>
      <c r="AW63" s="450" t="str">
        <f>IF(Lazy_Portfolios!G63="", "", Lazy_Portfolios!G63)</f>
        <v/>
      </c>
      <c r="AX63" s="450" t="str">
        <f>IF(Lazy_Portfolios!H63="", "", Lazy_Portfolios!H63)</f>
        <v/>
      </c>
      <c r="AY63" s="450" t="str">
        <f>IF(Lazy_Portfolios!I63="", "", Lazy_Portfolios!I63)</f>
        <v/>
      </c>
      <c r="AZ63" s="450" t="str">
        <f>IF(Lazy_Portfolios!J63="", "", Lazy_Portfolios!J63)</f>
        <v/>
      </c>
      <c r="BA63" s="450" t="str">
        <f>IF(Lazy_Portfolios!K63="", "", Lazy_Portfolios!K63)</f>
        <v/>
      </c>
      <c r="BB63" s="450" t="str">
        <f>IF(Lazy_Portfolios!L63="", "", Lazy_Portfolios!L63)</f>
        <v/>
      </c>
      <c r="BC63" s="450" t="str">
        <f>IF(Lazy_Portfolios!M63="", "", Lazy_Portfolios!M63)</f>
        <v/>
      </c>
      <c r="BD63" s="450" t="str">
        <f>IF(Lazy_Portfolios!N63="", "", Lazy_Portfolios!N63)</f>
        <v/>
      </c>
      <c r="BE63" s="450" t="str">
        <f>IF(Lazy_Portfolios!O63="", "", Lazy_Portfolios!O63)</f>
        <v/>
      </c>
      <c r="BF63" s="450" t="str">
        <f>IF(Lazy_Portfolios!P63="", "", Lazy_Portfolios!P63)</f>
        <v/>
      </c>
      <c r="BG63" s="450" t="str">
        <f>IF(Lazy_Portfolios!Q63="", "", Lazy_Portfolios!Q63)</f>
        <v/>
      </c>
      <c r="BH63" s="450" t="str">
        <f>IF(Lazy_Portfolios!R63="", "", Lazy_Portfolios!R63)</f>
        <v/>
      </c>
      <c r="BI63" s="450" t="str">
        <f>IF(Lazy_Portfolios!S63="", "", Lazy_Portfolios!S63)</f>
        <v/>
      </c>
      <c r="BJ63" s="450" t="str">
        <f>IF(Lazy_Portfolios!T63="", "", Lazy_Portfolios!T63)</f>
        <v/>
      </c>
      <c r="BK63" s="450" t="str">
        <f>IF(Lazy_Portfolios!U63="", "", Lazy_Portfolios!U63)</f>
        <v/>
      </c>
      <c r="BL63" s="450" t="str">
        <f>IF(Lazy_Portfolios!V63="", "", Lazy_Portfolios!V63)</f>
        <v/>
      </c>
      <c r="BM63" s="450" t="str">
        <f>IF(Lazy_Portfolios!W63="", "", Lazy_Portfolios!W63)</f>
        <v/>
      </c>
      <c r="BN63" s="450" t="str">
        <f>IF(Lazy_Portfolios!X63="", "", Lazy_Portfolios!X63)</f>
        <v/>
      </c>
      <c r="BO63" s="450" t="str">
        <f>IF(Lazy_Portfolios!Y63="", "", Lazy_Portfolios!Y63)</f>
        <v/>
      </c>
      <c r="BP63" s="450" t="str">
        <f>IF(Lazy_Portfolios!Z63="", "", Lazy_Portfolios!Z63)</f>
        <v/>
      </c>
      <c r="BQ63" s="450" t="str">
        <f>IF(Lazy_Portfolios!AA63="", "", Lazy_Portfolios!AA63)</f>
        <v/>
      </c>
      <c r="BR63" s="450" t="str">
        <f>IF(Lazy_Portfolios!AB63="", "", Lazy_Portfolios!AB63)</f>
        <v/>
      </c>
      <c r="BS63" s="450" t="str">
        <f>IF(Lazy_Portfolios!AC63="", "", Lazy_Portfolios!AC63)</f>
        <v/>
      </c>
    </row>
    <row r="64" spans="1:71">
      <c r="A64" s="24" t="str">
        <f>Data_TR_USD!$CC67</f>
        <v/>
      </c>
      <c r="B64" s="60" t="str">
        <f>Data_TR_USD!$CB67</f>
        <v/>
      </c>
      <c r="C64" s="155" t="str">
        <v/>
      </c>
      <c r="E64" s="450"/>
      <c r="F64" s="450"/>
      <c r="G64" s="450"/>
      <c r="I64" s="39"/>
      <c r="J64" s="39"/>
      <c r="K64" s="39"/>
      <c r="M64" s="450" t="str">
        <f>IF(Analyze_Portfolio!E64="", "", Analyze_Portfolio!E64)</f>
        <v/>
      </c>
      <c r="N64" s="450" t="str">
        <f>IF(Analyze_Portfolio!F64="", "", Analyze_Portfolio!F64)</f>
        <v/>
      </c>
      <c r="X64" s="450" t="str">
        <f>IF(Analyze_Portfolio!P64="", "", Analyze_Portfolio!P64)</f>
        <v/>
      </c>
      <c r="Y64" s="450" t="str">
        <f>IF(Analyze_Portfolio!Q64="", "", Analyze_Portfolio!Q64)</f>
        <v/>
      </c>
      <c r="AA64" s="450" t="str">
        <f>IF(Compare_Portfolios!E64="", "", Compare_Portfolios!E64)</f>
        <v/>
      </c>
      <c r="AB64" s="450" t="str">
        <f>IF(Compare_Portfolios!F64="", "", Compare_Portfolios!F64)</f>
        <v/>
      </c>
      <c r="AC64" s="450" t="str">
        <f>IF(Compare_Portfolios!G64="", "", Compare_Portfolios!G64)</f>
        <v/>
      </c>
      <c r="AD64" s="450" t="str">
        <f>IF(Compare_Portfolios!H64="", "", Compare_Portfolios!H64)</f>
        <v/>
      </c>
      <c r="AE64" s="450" t="str">
        <f>IF(Compare_Portfolios!I64="", "", Compare_Portfolios!I64)</f>
        <v/>
      </c>
      <c r="AG64" s="450" t="str">
        <f>IF(Compare_Portfolios!K64="", "", Compare_Portfolios!K64)</f>
        <v/>
      </c>
      <c r="AM64" s="450" t="str">
        <f>IF(Compare_Portfolios!Q64="", "", Compare_Portfolios!Q64)</f>
        <v/>
      </c>
      <c r="AN64" s="450" t="str">
        <f>IF(Compare_Portfolios!R64="", "", Compare_Portfolios!R64)</f>
        <v/>
      </c>
      <c r="AO64" s="450" t="str">
        <f>IF(Compare_Portfolios!S64="", "", Compare_Portfolios!S64)</f>
        <v/>
      </c>
      <c r="AP64" s="450" t="str">
        <f>IF(Compare_Portfolios!T64="", "", Compare_Portfolios!T64)</f>
        <v/>
      </c>
      <c r="AQ64" s="450" t="str">
        <f>IF(Compare_Portfolios!U64="", "", Compare_Portfolios!U64)</f>
        <v/>
      </c>
      <c r="AS64" s="450" t="str">
        <f>IF(Compare_Portfolios!W64="", "", Compare_Portfolios!W64)</f>
        <v/>
      </c>
      <c r="AU64" s="450" t="str">
        <f>IF(Lazy_Portfolios!E64="", "", Lazy_Portfolios!E64)</f>
        <v/>
      </c>
      <c r="AV64" s="450" t="str">
        <f>IF(Lazy_Portfolios!F64="", "", Lazy_Portfolios!F64)</f>
        <v/>
      </c>
      <c r="AW64" s="450" t="str">
        <f>IF(Lazy_Portfolios!G64="", "", Lazy_Portfolios!G64)</f>
        <v/>
      </c>
      <c r="AX64" s="450" t="str">
        <f>IF(Lazy_Portfolios!H64="", "", Lazy_Portfolios!H64)</f>
        <v/>
      </c>
      <c r="AY64" s="450" t="str">
        <f>IF(Lazy_Portfolios!I64="", "", Lazy_Portfolios!I64)</f>
        <v/>
      </c>
      <c r="AZ64" s="450" t="str">
        <f>IF(Lazy_Portfolios!J64="", "", Lazy_Portfolios!J64)</f>
        <v/>
      </c>
      <c r="BA64" s="450" t="str">
        <f>IF(Lazy_Portfolios!K64="", "", Lazy_Portfolios!K64)</f>
        <v/>
      </c>
      <c r="BB64" s="450" t="str">
        <f>IF(Lazy_Portfolios!L64="", "", Lazy_Portfolios!L64)</f>
        <v/>
      </c>
      <c r="BC64" s="450" t="str">
        <f>IF(Lazy_Portfolios!M64="", "", Lazy_Portfolios!M64)</f>
        <v/>
      </c>
      <c r="BD64" s="450" t="str">
        <f>IF(Lazy_Portfolios!N64="", "", Lazy_Portfolios!N64)</f>
        <v/>
      </c>
      <c r="BE64" s="450" t="str">
        <f>IF(Lazy_Portfolios!O64="", "", Lazy_Portfolios!O64)</f>
        <v/>
      </c>
      <c r="BF64" s="450" t="str">
        <f>IF(Lazy_Portfolios!P64="", "", Lazy_Portfolios!P64)</f>
        <v/>
      </c>
      <c r="BG64" s="450" t="str">
        <f>IF(Lazy_Portfolios!Q64="", "", Lazy_Portfolios!Q64)</f>
        <v/>
      </c>
      <c r="BH64" s="450" t="str">
        <f>IF(Lazy_Portfolios!R64="", "", Lazy_Portfolios!R64)</f>
        <v/>
      </c>
      <c r="BI64" s="450" t="str">
        <f>IF(Lazy_Portfolios!S64="", "", Lazy_Portfolios!S64)</f>
        <v/>
      </c>
      <c r="BJ64" s="450" t="str">
        <f>IF(Lazy_Portfolios!T64="", "", Lazy_Portfolios!T64)</f>
        <v/>
      </c>
      <c r="BK64" s="450" t="str">
        <f>IF(Lazy_Portfolios!U64="", "", Lazy_Portfolios!U64)</f>
        <v/>
      </c>
      <c r="BL64" s="450" t="str">
        <f>IF(Lazy_Portfolios!V64="", "", Lazy_Portfolios!V64)</f>
        <v/>
      </c>
      <c r="BM64" s="450" t="str">
        <f>IF(Lazy_Portfolios!W64="", "", Lazy_Portfolios!W64)</f>
        <v/>
      </c>
      <c r="BN64" s="450" t="str">
        <f>IF(Lazy_Portfolios!X64="", "", Lazy_Portfolios!X64)</f>
        <v/>
      </c>
      <c r="BO64" s="450" t="str">
        <f>IF(Lazy_Portfolios!Y64="", "", Lazy_Portfolios!Y64)</f>
        <v/>
      </c>
      <c r="BP64" s="450" t="str">
        <f>IF(Lazy_Portfolios!Z64="", "", Lazy_Portfolios!Z64)</f>
        <v/>
      </c>
      <c r="BQ64" s="450" t="str">
        <f>IF(Lazy_Portfolios!AA64="", "", Lazy_Portfolios!AA64)</f>
        <v/>
      </c>
      <c r="BR64" s="450" t="str">
        <f>IF(Lazy_Portfolios!AB64="", "", Lazy_Portfolios!AB64)</f>
        <v/>
      </c>
      <c r="BS64" s="450" t="str">
        <f>IF(Lazy_Portfolios!AC64="", "", Lazy_Portfolios!AC64)</f>
        <v/>
      </c>
    </row>
    <row r="65" spans="1:71">
      <c r="A65" s="24" t="str">
        <f>Data_TR_USD!$CC68</f>
        <v/>
      </c>
      <c r="B65" s="60" t="str">
        <f>Data_TR_USD!$CB68</f>
        <v/>
      </c>
      <c r="C65" s="155" t="str">
        <v/>
      </c>
      <c r="E65" s="450"/>
      <c r="F65" s="450"/>
      <c r="G65" s="450"/>
      <c r="I65" s="39"/>
      <c r="J65" s="39"/>
      <c r="K65" s="39"/>
      <c r="M65" s="450" t="str">
        <f>IF(Analyze_Portfolio!E65="", "", Analyze_Portfolio!E65)</f>
        <v/>
      </c>
      <c r="N65" s="450" t="str">
        <f>IF(Analyze_Portfolio!F65="", "", Analyze_Portfolio!F65)</f>
        <v/>
      </c>
      <c r="X65" s="450" t="str">
        <f>IF(Analyze_Portfolio!P65="", "", Analyze_Portfolio!P65)</f>
        <v/>
      </c>
      <c r="Y65" s="450" t="str">
        <f>IF(Analyze_Portfolio!Q65="", "", Analyze_Portfolio!Q65)</f>
        <v/>
      </c>
      <c r="AA65" s="450" t="str">
        <f>IF(Compare_Portfolios!E65="", "", Compare_Portfolios!E65)</f>
        <v/>
      </c>
      <c r="AB65" s="450" t="str">
        <f>IF(Compare_Portfolios!F65="", "", Compare_Portfolios!F65)</f>
        <v/>
      </c>
      <c r="AC65" s="450" t="str">
        <f>IF(Compare_Portfolios!G65="", "", Compare_Portfolios!G65)</f>
        <v/>
      </c>
      <c r="AD65" s="450" t="str">
        <f>IF(Compare_Portfolios!H65="", "", Compare_Portfolios!H65)</f>
        <v/>
      </c>
      <c r="AE65" s="450" t="str">
        <f>IF(Compare_Portfolios!I65="", "", Compare_Portfolios!I65)</f>
        <v/>
      </c>
      <c r="AG65" s="450" t="str">
        <f>IF(Compare_Portfolios!K65="", "", Compare_Portfolios!K65)</f>
        <v/>
      </c>
      <c r="AM65" s="450" t="str">
        <f>IF(Compare_Portfolios!Q65="", "", Compare_Portfolios!Q65)</f>
        <v/>
      </c>
      <c r="AN65" s="450" t="str">
        <f>IF(Compare_Portfolios!R65="", "", Compare_Portfolios!R65)</f>
        <v/>
      </c>
      <c r="AO65" s="450" t="str">
        <f>IF(Compare_Portfolios!S65="", "", Compare_Portfolios!S65)</f>
        <v/>
      </c>
      <c r="AP65" s="450" t="str">
        <f>IF(Compare_Portfolios!T65="", "", Compare_Portfolios!T65)</f>
        <v/>
      </c>
      <c r="AQ65" s="450" t="str">
        <f>IF(Compare_Portfolios!U65="", "", Compare_Portfolios!U65)</f>
        <v/>
      </c>
      <c r="AS65" s="450" t="str">
        <f>IF(Compare_Portfolios!W65="", "", Compare_Portfolios!W65)</f>
        <v/>
      </c>
      <c r="AU65" s="450" t="str">
        <f>IF(Lazy_Portfolios!E65="", "", Lazy_Portfolios!E65)</f>
        <v/>
      </c>
      <c r="AV65" s="450" t="str">
        <f>IF(Lazy_Portfolios!F65="", "", Lazy_Portfolios!F65)</f>
        <v/>
      </c>
      <c r="AW65" s="450" t="str">
        <f>IF(Lazy_Portfolios!G65="", "", Lazy_Portfolios!G65)</f>
        <v/>
      </c>
      <c r="AX65" s="450" t="str">
        <f>IF(Lazy_Portfolios!H65="", "", Lazy_Portfolios!H65)</f>
        <v/>
      </c>
      <c r="AY65" s="450" t="str">
        <f>IF(Lazy_Portfolios!I65="", "", Lazy_Portfolios!I65)</f>
        <v/>
      </c>
      <c r="AZ65" s="450" t="str">
        <f>IF(Lazy_Portfolios!J65="", "", Lazy_Portfolios!J65)</f>
        <v/>
      </c>
      <c r="BA65" s="450" t="str">
        <f>IF(Lazy_Portfolios!K65="", "", Lazy_Portfolios!K65)</f>
        <v/>
      </c>
      <c r="BB65" s="450" t="str">
        <f>IF(Lazy_Portfolios!L65="", "", Lazy_Portfolios!L65)</f>
        <v/>
      </c>
      <c r="BC65" s="450" t="str">
        <f>IF(Lazy_Portfolios!M65="", "", Lazy_Portfolios!M65)</f>
        <v/>
      </c>
      <c r="BD65" s="450" t="str">
        <f>IF(Lazy_Portfolios!N65="", "", Lazy_Portfolios!N65)</f>
        <v/>
      </c>
      <c r="BE65" s="450" t="str">
        <f>IF(Lazy_Portfolios!O65="", "", Lazy_Portfolios!O65)</f>
        <v/>
      </c>
      <c r="BF65" s="450" t="str">
        <f>IF(Lazy_Portfolios!P65="", "", Lazy_Portfolios!P65)</f>
        <v/>
      </c>
      <c r="BG65" s="450" t="str">
        <f>IF(Lazy_Portfolios!Q65="", "", Lazy_Portfolios!Q65)</f>
        <v/>
      </c>
      <c r="BH65" s="450" t="str">
        <f>IF(Lazy_Portfolios!R65="", "", Lazy_Portfolios!R65)</f>
        <v/>
      </c>
      <c r="BI65" s="450" t="str">
        <f>IF(Lazy_Portfolios!S65="", "", Lazy_Portfolios!S65)</f>
        <v/>
      </c>
      <c r="BJ65" s="450" t="str">
        <f>IF(Lazy_Portfolios!T65="", "", Lazy_Portfolios!T65)</f>
        <v/>
      </c>
      <c r="BK65" s="450" t="str">
        <f>IF(Lazy_Portfolios!U65="", "", Lazy_Portfolios!U65)</f>
        <v/>
      </c>
      <c r="BL65" s="450" t="str">
        <f>IF(Lazy_Portfolios!V65="", "", Lazy_Portfolios!V65)</f>
        <v/>
      </c>
      <c r="BM65" s="450" t="str">
        <f>IF(Lazy_Portfolios!W65="", "", Lazy_Portfolios!W65)</f>
        <v/>
      </c>
      <c r="BN65" s="450" t="str">
        <f>IF(Lazy_Portfolios!X65="", "", Lazy_Portfolios!X65)</f>
        <v/>
      </c>
      <c r="BO65" s="450" t="str">
        <f>IF(Lazy_Portfolios!Y65="", "", Lazy_Portfolios!Y65)</f>
        <v/>
      </c>
      <c r="BP65" s="450" t="str">
        <f>IF(Lazy_Portfolios!Z65="", "", Lazy_Portfolios!Z65)</f>
        <v/>
      </c>
      <c r="BQ65" s="450" t="str">
        <f>IF(Lazy_Portfolios!AA65="", "", Lazy_Portfolios!AA65)</f>
        <v/>
      </c>
      <c r="BR65" s="450" t="str">
        <f>IF(Lazy_Portfolios!AB65="", "", Lazy_Portfolios!AB65)</f>
        <v/>
      </c>
      <c r="BS65" s="450" t="str">
        <f>IF(Lazy_Portfolios!AC65="", "", Lazy_Portfolios!AC65)</f>
        <v/>
      </c>
    </row>
    <row r="66" spans="1:71">
      <c r="A66" s="24" t="str">
        <f>Data_TR_USD!$CC69</f>
        <v/>
      </c>
      <c r="B66" s="60" t="str">
        <f>Data_TR_USD!$CB69</f>
        <v/>
      </c>
      <c r="C66" s="155" t="str">
        <v/>
      </c>
      <c r="E66" s="450"/>
      <c r="F66" s="450"/>
      <c r="G66" s="450"/>
      <c r="I66" s="39"/>
      <c r="J66" s="39"/>
      <c r="K66" s="39"/>
      <c r="M66" s="450" t="str">
        <f>IF(Analyze_Portfolio!E66="", "", Analyze_Portfolio!E66)</f>
        <v/>
      </c>
      <c r="N66" s="450" t="str">
        <f>IF(Analyze_Portfolio!F66="", "", Analyze_Portfolio!F66)</f>
        <v/>
      </c>
      <c r="X66" s="450" t="str">
        <f>IF(Analyze_Portfolio!P66="", "", Analyze_Portfolio!P66)</f>
        <v/>
      </c>
      <c r="Y66" s="450" t="str">
        <f>IF(Analyze_Portfolio!Q66="", "", Analyze_Portfolio!Q66)</f>
        <v/>
      </c>
      <c r="AA66" s="450" t="str">
        <f>IF(Compare_Portfolios!E66="", "", Compare_Portfolios!E66)</f>
        <v/>
      </c>
      <c r="AB66" s="450" t="str">
        <f>IF(Compare_Portfolios!F66="", "", Compare_Portfolios!F66)</f>
        <v/>
      </c>
      <c r="AC66" s="450" t="str">
        <f>IF(Compare_Portfolios!G66="", "", Compare_Portfolios!G66)</f>
        <v/>
      </c>
      <c r="AD66" s="450" t="str">
        <f>IF(Compare_Portfolios!H66="", "", Compare_Portfolios!H66)</f>
        <v/>
      </c>
      <c r="AE66" s="450" t="str">
        <f>IF(Compare_Portfolios!I66="", "", Compare_Portfolios!I66)</f>
        <v/>
      </c>
      <c r="AG66" s="450" t="str">
        <f>IF(Compare_Portfolios!K66="", "", Compare_Portfolios!K66)</f>
        <v/>
      </c>
      <c r="AM66" s="450" t="str">
        <f>IF(Compare_Portfolios!Q66="", "", Compare_Portfolios!Q66)</f>
        <v/>
      </c>
      <c r="AN66" s="450" t="str">
        <f>IF(Compare_Portfolios!R66="", "", Compare_Portfolios!R66)</f>
        <v/>
      </c>
      <c r="AO66" s="450" t="str">
        <f>IF(Compare_Portfolios!S66="", "", Compare_Portfolios!S66)</f>
        <v/>
      </c>
      <c r="AP66" s="450" t="str">
        <f>IF(Compare_Portfolios!T66="", "", Compare_Portfolios!T66)</f>
        <v/>
      </c>
      <c r="AQ66" s="450" t="str">
        <f>IF(Compare_Portfolios!U66="", "", Compare_Portfolios!U66)</f>
        <v/>
      </c>
      <c r="AS66" s="450" t="str">
        <f>IF(Compare_Portfolios!W66="", "", Compare_Portfolios!W66)</f>
        <v/>
      </c>
      <c r="AU66" s="450" t="str">
        <f>IF(Lazy_Portfolios!E66="", "", Lazy_Portfolios!E66)</f>
        <v/>
      </c>
      <c r="AV66" s="450" t="str">
        <f>IF(Lazy_Portfolios!F66="", "", Lazy_Portfolios!F66)</f>
        <v/>
      </c>
      <c r="AW66" s="450" t="str">
        <f>IF(Lazy_Portfolios!G66="", "", Lazy_Portfolios!G66)</f>
        <v/>
      </c>
      <c r="AX66" s="450" t="str">
        <f>IF(Lazy_Portfolios!H66="", "", Lazy_Portfolios!H66)</f>
        <v/>
      </c>
      <c r="AY66" s="450" t="str">
        <f>IF(Lazy_Portfolios!I66="", "", Lazy_Portfolios!I66)</f>
        <v/>
      </c>
      <c r="AZ66" s="450" t="str">
        <f>IF(Lazy_Portfolios!J66="", "", Lazy_Portfolios!J66)</f>
        <v/>
      </c>
      <c r="BA66" s="450" t="str">
        <f>IF(Lazy_Portfolios!K66="", "", Lazy_Portfolios!K66)</f>
        <v/>
      </c>
      <c r="BB66" s="450" t="str">
        <f>IF(Lazy_Portfolios!L66="", "", Lazy_Portfolios!L66)</f>
        <v/>
      </c>
      <c r="BC66" s="450" t="str">
        <f>IF(Lazy_Portfolios!M66="", "", Lazy_Portfolios!M66)</f>
        <v/>
      </c>
      <c r="BD66" s="450" t="str">
        <f>IF(Lazy_Portfolios!N66="", "", Lazy_Portfolios!N66)</f>
        <v/>
      </c>
      <c r="BE66" s="450" t="str">
        <f>IF(Lazy_Portfolios!O66="", "", Lazy_Portfolios!O66)</f>
        <v/>
      </c>
      <c r="BF66" s="450" t="str">
        <f>IF(Lazy_Portfolios!P66="", "", Lazy_Portfolios!P66)</f>
        <v/>
      </c>
      <c r="BG66" s="450" t="str">
        <f>IF(Lazy_Portfolios!Q66="", "", Lazy_Portfolios!Q66)</f>
        <v/>
      </c>
      <c r="BH66" s="450" t="str">
        <f>IF(Lazy_Portfolios!R66="", "", Lazy_Portfolios!R66)</f>
        <v/>
      </c>
      <c r="BI66" s="450" t="str">
        <f>IF(Lazy_Portfolios!S66="", "", Lazy_Portfolios!S66)</f>
        <v/>
      </c>
      <c r="BJ66" s="450" t="str">
        <f>IF(Lazy_Portfolios!T66="", "", Lazy_Portfolios!T66)</f>
        <v/>
      </c>
      <c r="BK66" s="450" t="str">
        <f>IF(Lazy_Portfolios!U66="", "", Lazy_Portfolios!U66)</f>
        <v/>
      </c>
      <c r="BL66" s="450" t="str">
        <f>IF(Lazy_Portfolios!V66="", "", Lazy_Portfolios!V66)</f>
        <v/>
      </c>
      <c r="BM66" s="450" t="str">
        <f>IF(Lazy_Portfolios!W66="", "", Lazy_Portfolios!W66)</f>
        <v/>
      </c>
      <c r="BN66" s="450" t="str">
        <f>IF(Lazy_Portfolios!X66="", "", Lazy_Portfolios!X66)</f>
        <v/>
      </c>
      <c r="BO66" s="450" t="str">
        <f>IF(Lazy_Portfolios!Y66="", "", Lazy_Portfolios!Y66)</f>
        <v/>
      </c>
      <c r="BP66" s="450" t="str">
        <f>IF(Lazy_Portfolios!Z66="", "", Lazy_Portfolios!Z66)</f>
        <v/>
      </c>
      <c r="BQ66" s="450" t="str">
        <f>IF(Lazy_Portfolios!AA66="", "", Lazy_Portfolios!AA66)</f>
        <v/>
      </c>
      <c r="BR66" s="450" t="str">
        <f>IF(Lazy_Portfolios!AB66="", "", Lazy_Portfolios!AB66)</f>
        <v/>
      </c>
      <c r="BS66" s="450" t="str">
        <f>IF(Lazy_Portfolios!AC66="", "", Lazy_Portfolios!AC66)</f>
        <v/>
      </c>
    </row>
    <row r="67" spans="1:71">
      <c r="A67" s="24" t="str">
        <f>Data_TR_USD!$CC70</f>
        <v/>
      </c>
      <c r="B67" s="60" t="str">
        <f>Data_TR_USD!$CB70</f>
        <v/>
      </c>
      <c r="C67" s="155" t="str">
        <v/>
      </c>
      <c r="E67" s="450"/>
      <c r="F67" s="450"/>
      <c r="G67" s="450"/>
      <c r="I67" s="39"/>
      <c r="J67" s="39"/>
      <c r="K67" s="39"/>
      <c r="M67" s="450" t="str">
        <f>IF(Analyze_Portfolio!E67="", "", Analyze_Portfolio!E67)</f>
        <v/>
      </c>
      <c r="N67" s="450" t="str">
        <f>IF(Analyze_Portfolio!F67="", "", Analyze_Portfolio!F67)</f>
        <v/>
      </c>
      <c r="X67" s="450" t="str">
        <f>IF(Analyze_Portfolio!P67="", "", Analyze_Portfolio!P67)</f>
        <v/>
      </c>
      <c r="Y67" s="450" t="str">
        <f>IF(Analyze_Portfolio!Q67="", "", Analyze_Portfolio!Q67)</f>
        <v/>
      </c>
      <c r="AA67" s="450" t="str">
        <f>IF(Compare_Portfolios!E67="", "", Compare_Portfolios!E67)</f>
        <v/>
      </c>
      <c r="AB67" s="450" t="str">
        <f>IF(Compare_Portfolios!F67="", "", Compare_Portfolios!F67)</f>
        <v/>
      </c>
      <c r="AC67" s="450" t="str">
        <f>IF(Compare_Portfolios!G67="", "", Compare_Portfolios!G67)</f>
        <v/>
      </c>
      <c r="AD67" s="450" t="str">
        <f>IF(Compare_Portfolios!H67="", "", Compare_Portfolios!H67)</f>
        <v/>
      </c>
      <c r="AE67" s="450" t="str">
        <f>IF(Compare_Portfolios!I67="", "", Compare_Portfolios!I67)</f>
        <v/>
      </c>
      <c r="AG67" s="450" t="str">
        <f>IF(Compare_Portfolios!K67="", "", Compare_Portfolios!K67)</f>
        <v/>
      </c>
      <c r="AM67" s="450" t="str">
        <f>IF(Compare_Portfolios!Q67="", "", Compare_Portfolios!Q67)</f>
        <v/>
      </c>
      <c r="AN67" s="450" t="str">
        <f>IF(Compare_Portfolios!R67="", "", Compare_Portfolios!R67)</f>
        <v/>
      </c>
      <c r="AO67" s="450" t="str">
        <f>IF(Compare_Portfolios!S67="", "", Compare_Portfolios!S67)</f>
        <v/>
      </c>
      <c r="AP67" s="450" t="str">
        <f>IF(Compare_Portfolios!T67="", "", Compare_Portfolios!T67)</f>
        <v/>
      </c>
      <c r="AQ67" s="450" t="str">
        <f>IF(Compare_Portfolios!U67="", "", Compare_Portfolios!U67)</f>
        <v/>
      </c>
      <c r="AS67" s="450" t="str">
        <f>IF(Compare_Portfolios!W67="", "", Compare_Portfolios!W67)</f>
        <v/>
      </c>
      <c r="AU67" s="450" t="str">
        <f>IF(Lazy_Portfolios!E67="", "", Lazy_Portfolios!E67)</f>
        <v/>
      </c>
      <c r="AV67" s="450" t="str">
        <f>IF(Lazy_Portfolios!F67="", "", Lazy_Portfolios!F67)</f>
        <v/>
      </c>
      <c r="AW67" s="450" t="str">
        <f>IF(Lazy_Portfolios!G67="", "", Lazy_Portfolios!G67)</f>
        <v/>
      </c>
      <c r="AX67" s="450" t="str">
        <f>IF(Lazy_Portfolios!H67="", "", Lazy_Portfolios!H67)</f>
        <v/>
      </c>
      <c r="AY67" s="450" t="str">
        <f>IF(Lazy_Portfolios!I67="", "", Lazy_Portfolios!I67)</f>
        <v/>
      </c>
      <c r="AZ67" s="450" t="str">
        <f>IF(Lazy_Portfolios!J67="", "", Lazy_Portfolios!J67)</f>
        <v/>
      </c>
      <c r="BA67" s="450" t="str">
        <f>IF(Lazy_Portfolios!K67="", "", Lazy_Portfolios!K67)</f>
        <v/>
      </c>
      <c r="BB67" s="450" t="str">
        <f>IF(Lazy_Portfolios!L67="", "", Lazy_Portfolios!L67)</f>
        <v/>
      </c>
      <c r="BC67" s="450" t="str">
        <f>IF(Lazy_Portfolios!M67="", "", Lazy_Portfolios!M67)</f>
        <v/>
      </c>
      <c r="BD67" s="450" t="str">
        <f>IF(Lazy_Portfolios!N67="", "", Lazy_Portfolios!N67)</f>
        <v/>
      </c>
      <c r="BE67" s="450" t="str">
        <f>IF(Lazy_Portfolios!O67="", "", Lazy_Portfolios!O67)</f>
        <v/>
      </c>
      <c r="BF67" s="450" t="str">
        <f>IF(Lazy_Portfolios!P67="", "", Lazy_Portfolios!P67)</f>
        <v/>
      </c>
      <c r="BG67" s="450" t="str">
        <f>IF(Lazy_Portfolios!Q67="", "", Lazy_Portfolios!Q67)</f>
        <v/>
      </c>
      <c r="BH67" s="450" t="str">
        <f>IF(Lazy_Portfolios!R67="", "", Lazy_Portfolios!R67)</f>
        <v/>
      </c>
      <c r="BI67" s="450" t="str">
        <f>IF(Lazy_Portfolios!S67="", "", Lazy_Portfolios!S67)</f>
        <v/>
      </c>
      <c r="BJ67" s="450" t="str">
        <f>IF(Lazy_Portfolios!T67="", "", Lazy_Portfolios!T67)</f>
        <v/>
      </c>
      <c r="BK67" s="450" t="str">
        <f>IF(Lazy_Portfolios!U67="", "", Lazy_Portfolios!U67)</f>
        <v/>
      </c>
      <c r="BL67" s="450" t="str">
        <f>IF(Lazy_Portfolios!V67="", "", Lazy_Portfolios!V67)</f>
        <v/>
      </c>
      <c r="BM67" s="450" t="str">
        <f>IF(Lazy_Portfolios!W67="", "", Lazy_Portfolios!W67)</f>
        <v/>
      </c>
      <c r="BN67" s="450" t="str">
        <f>IF(Lazy_Portfolios!X67="", "", Lazy_Portfolios!X67)</f>
        <v/>
      </c>
      <c r="BO67" s="450" t="str">
        <f>IF(Lazy_Portfolios!Y67="", "", Lazy_Portfolios!Y67)</f>
        <v/>
      </c>
      <c r="BP67" s="450" t="str">
        <f>IF(Lazy_Portfolios!Z67="", "", Lazy_Portfolios!Z67)</f>
        <v/>
      </c>
      <c r="BQ67" s="450" t="str">
        <f>IF(Lazy_Portfolios!AA67="", "", Lazy_Portfolios!AA67)</f>
        <v/>
      </c>
      <c r="BR67" s="450" t="str">
        <f>IF(Lazy_Portfolios!AB67="", "", Lazy_Portfolios!AB67)</f>
        <v/>
      </c>
      <c r="BS67" s="450" t="str">
        <f>IF(Lazy_Portfolios!AC67="", "", Lazy_Portfolios!AC67)</f>
        <v/>
      </c>
    </row>
    <row r="68" spans="1:71">
      <c r="A68" s="24" t="str">
        <f>Data_TR_USD!$CC71</f>
        <v/>
      </c>
      <c r="B68" s="60" t="str">
        <f>Data_TR_USD!$CB71</f>
        <v/>
      </c>
      <c r="C68" s="155" t="str">
        <v/>
      </c>
      <c r="E68" s="450"/>
      <c r="F68" s="450"/>
      <c r="G68" s="450"/>
      <c r="I68" s="39"/>
      <c r="J68" s="39"/>
      <c r="K68" s="39"/>
      <c r="M68" s="450" t="str">
        <f>IF(Analyze_Portfolio!E68="", "", Analyze_Portfolio!E68)</f>
        <v/>
      </c>
      <c r="N68" s="450" t="str">
        <f>IF(Analyze_Portfolio!F68="", "", Analyze_Portfolio!F68)</f>
        <v/>
      </c>
      <c r="X68" s="450" t="str">
        <f>IF(Analyze_Portfolio!P68="", "", Analyze_Portfolio!P68)</f>
        <v/>
      </c>
      <c r="Y68" s="450" t="str">
        <f>IF(Analyze_Portfolio!Q68="", "", Analyze_Portfolio!Q68)</f>
        <v/>
      </c>
      <c r="AA68" s="450" t="str">
        <f>IF(Compare_Portfolios!E68="", "", Compare_Portfolios!E68)</f>
        <v/>
      </c>
      <c r="AB68" s="450" t="str">
        <f>IF(Compare_Portfolios!F68="", "", Compare_Portfolios!F68)</f>
        <v/>
      </c>
      <c r="AC68" s="450" t="str">
        <f>IF(Compare_Portfolios!G68="", "", Compare_Portfolios!G68)</f>
        <v/>
      </c>
      <c r="AD68" s="450" t="str">
        <f>IF(Compare_Portfolios!H68="", "", Compare_Portfolios!H68)</f>
        <v/>
      </c>
      <c r="AE68" s="450" t="str">
        <f>IF(Compare_Portfolios!I68="", "", Compare_Portfolios!I68)</f>
        <v/>
      </c>
      <c r="AG68" s="450" t="str">
        <f>IF(Compare_Portfolios!K68="", "", Compare_Portfolios!K68)</f>
        <v/>
      </c>
      <c r="AM68" s="450" t="str">
        <f>IF(Compare_Portfolios!Q68="", "", Compare_Portfolios!Q68)</f>
        <v/>
      </c>
      <c r="AN68" s="450" t="str">
        <f>IF(Compare_Portfolios!R68="", "", Compare_Portfolios!R68)</f>
        <v/>
      </c>
      <c r="AO68" s="450" t="str">
        <f>IF(Compare_Portfolios!S68="", "", Compare_Portfolios!S68)</f>
        <v/>
      </c>
      <c r="AP68" s="450" t="str">
        <f>IF(Compare_Portfolios!T68="", "", Compare_Portfolios!T68)</f>
        <v/>
      </c>
      <c r="AQ68" s="450" t="str">
        <f>IF(Compare_Portfolios!U68="", "", Compare_Portfolios!U68)</f>
        <v/>
      </c>
      <c r="AS68" s="450" t="str">
        <f>IF(Compare_Portfolios!W68="", "", Compare_Portfolios!W68)</f>
        <v/>
      </c>
      <c r="AU68" s="450" t="str">
        <f>IF(Lazy_Portfolios!E68="", "", Lazy_Portfolios!E68)</f>
        <v/>
      </c>
      <c r="AV68" s="450" t="str">
        <f>IF(Lazy_Portfolios!F68="", "", Lazy_Portfolios!F68)</f>
        <v/>
      </c>
      <c r="AW68" s="450" t="str">
        <f>IF(Lazy_Portfolios!G68="", "", Lazy_Portfolios!G68)</f>
        <v/>
      </c>
      <c r="AX68" s="450" t="str">
        <f>IF(Lazy_Portfolios!H68="", "", Lazy_Portfolios!H68)</f>
        <v/>
      </c>
      <c r="AY68" s="450" t="str">
        <f>IF(Lazy_Portfolios!I68="", "", Lazy_Portfolios!I68)</f>
        <v/>
      </c>
      <c r="AZ68" s="450" t="str">
        <f>IF(Lazy_Portfolios!J68="", "", Lazy_Portfolios!J68)</f>
        <v/>
      </c>
      <c r="BA68" s="450" t="str">
        <f>IF(Lazy_Portfolios!K68="", "", Lazy_Portfolios!K68)</f>
        <v/>
      </c>
      <c r="BB68" s="450" t="str">
        <f>IF(Lazy_Portfolios!L68="", "", Lazy_Portfolios!L68)</f>
        <v/>
      </c>
      <c r="BC68" s="450" t="str">
        <f>IF(Lazy_Portfolios!M68="", "", Lazy_Portfolios!M68)</f>
        <v/>
      </c>
      <c r="BD68" s="450" t="str">
        <f>IF(Lazy_Portfolios!N68="", "", Lazy_Portfolios!N68)</f>
        <v/>
      </c>
      <c r="BE68" s="450" t="str">
        <f>IF(Lazy_Portfolios!O68="", "", Lazy_Portfolios!O68)</f>
        <v/>
      </c>
      <c r="BF68" s="450" t="str">
        <f>IF(Lazy_Portfolios!P68="", "", Lazy_Portfolios!P68)</f>
        <v/>
      </c>
      <c r="BG68" s="450" t="str">
        <f>IF(Lazy_Portfolios!Q68="", "", Lazy_Portfolios!Q68)</f>
        <v/>
      </c>
      <c r="BH68" s="450" t="str">
        <f>IF(Lazy_Portfolios!R68="", "", Lazy_Portfolios!R68)</f>
        <v/>
      </c>
      <c r="BI68" s="450" t="str">
        <f>IF(Lazy_Portfolios!S68="", "", Lazy_Portfolios!S68)</f>
        <v/>
      </c>
      <c r="BJ68" s="450" t="str">
        <f>IF(Lazy_Portfolios!T68="", "", Lazy_Portfolios!T68)</f>
        <v/>
      </c>
      <c r="BK68" s="450" t="str">
        <f>IF(Lazy_Portfolios!U68="", "", Lazy_Portfolios!U68)</f>
        <v/>
      </c>
      <c r="BL68" s="450" t="str">
        <f>IF(Lazy_Portfolios!V68="", "", Lazy_Portfolios!V68)</f>
        <v/>
      </c>
      <c r="BM68" s="450" t="str">
        <f>IF(Lazy_Portfolios!W68="", "", Lazy_Portfolios!W68)</f>
        <v/>
      </c>
      <c r="BN68" s="450" t="str">
        <f>IF(Lazy_Portfolios!X68="", "", Lazy_Portfolios!X68)</f>
        <v/>
      </c>
      <c r="BO68" s="450" t="str">
        <f>IF(Lazy_Portfolios!Y68="", "", Lazy_Portfolios!Y68)</f>
        <v/>
      </c>
      <c r="BP68" s="450" t="str">
        <f>IF(Lazy_Portfolios!Z68="", "", Lazy_Portfolios!Z68)</f>
        <v/>
      </c>
      <c r="BQ68" s="450" t="str">
        <f>IF(Lazy_Portfolios!AA68="", "", Lazy_Portfolios!AA68)</f>
        <v/>
      </c>
      <c r="BR68" s="450" t="str">
        <f>IF(Lazy_Portfolios!AB68="", "", Lazy_Portfolios!AB68)</f>
        <v/>
      </c>
      <c r="BS68" s="450" t="str">
        <f>IF(Lazy_Portfolios!AC68="", "", Lazy_Portfolios!AC68)</f>
        <v/>
      </c>
    </row>
    <row r="69" spans="1:71">
      <c r="A69" s="24" t="str">
        <f>Data_TR_USD!$CC72</f>
        <v/>
      </c>
      <c r="B69" s="60" t="str">
        <f>Data_TR_USD!$CB72</f>
        <v/>
      </c>
      <c r="C69" s="155" t="str">
        <v/>
      </c>
      <c r="E69" s="450"/>
      <c r="F69" s="450"/>
      <c r="G69" s="450"/>
      <c r="I69" s="39"/>
      <c r="J69" s="39"/>
      <c r="K69" s="39"/>
      <c r="M69" s="450" t="str">
        <f>IF(Analyze_Portfolio!E69="", "", Analyze_Portfolio!E69)</f>
        <v/>
      </c>
      <c r="N69" s="450" t="str">
        <f>IF(Analyze_Portfolio!F69="", "", Analyze_Portfolio!F69)</f>
        <v/>
      </c>
      <c r="X69" s="450" t="str">
        <f>IF(Analyze_Portfolio!P69="", "", Analyze_Portfolio!P69)</f>
        <v/>
      </c>
      <c r="Y69" s="450" t="str">
        <f>IF(Analyze_Portfolio!Q69="", "", Analyze_Portfolio!Q69)</f>
        <v/>
      </c>
      <c r="AA69" s="450" t="str">
        <f>IF(Compare_Portfolios!E69="", "", Compare_Portfolios!E69)</f>
        <v/>
      </c>
      <c r="AB69" s="450" t="str">
        <f>IF(Compare_Portfolios!F69="", "", Compare_Portfolios!F69)</f>
        <v/>
      </c>
      <c r="AC69" s="450" t="str">
        <f>IF(Compare_Portfolios!G69="", "", Compare_Portfolios!G69)</f>
        <v/>
      </c>
      <c r="AD69" s="450" t="str">
        <f>IF(Compare_Portfolios!H69="", "", Compare_Portfolios!H69)</f>
        <v/>
      </c>
      <c r="AE69" s="450" t="str">
        <f>IF(Compare_Portfolios!I69="", "", Compare_Portfolios!I69)</f>
        <v/>
      </c>
      <c r="AG69" s="450" t="str">
        <f>IF(Compare_Portfolios!K69="", "", Compare_Portfolios!K69)</f>
        <v/>
      </c>
      <c r="AM69" s="450" t="str">
        <f>IF(Compare_Portfolios!Q69="", "", Compare_Portfolios!Q69)</f>
        <v/>
      </c>
      <c r="AN69" s="450" t="str">
        <f>IF(Compare_Portfolios!R69="", "", Compare_Portfolios!R69)</f>
        <v/>
      </c>
      <c r="AO69" s="450" t="str">
        <f>IF(Compare_Portfolios!S69="", "", Compare_Portfolios!S69)</f>
        <v/>
      </c>
      <c r="AP69" s="450" t="str">
        <f>IF(Compare_Portfolios!T69="", "", Compare_Portfolios!T69)</f>
        <v/>
      </c>
      <c r="AQ69" s="450" t="str">
        <f>IF(Compare_Portfolios!U69="", "", Compare_Portfolios!U69)</f>
        <v/>
      </c>
      <c r="AS69" s="450" t="str">
        <f>IF(Compare_Portfolios!W69="", "", Compare_Portfolios!W69)</f>
        <v/>
      </c>
      <c r="AU69" s="450" t="str">
        <f>IF(Lazy_Portfolios!E69="", "", Lazy_Portfolios!E69)</f>
        <v/>
      </c>
      <c r="AV69" s="450" t="str">
        <f>IF(Lazy_Portfolios!F69="", "", Lazy_Portfolios!F69)</f>
        <v/>
      </c>
      <c r="AW69" s="450" t="str">
        <f>IF(Lazy_Portfolios!G69="", "", Lazy_Portfolios!G69)</f>
        <v/>
      </c>
      <c r="AX69" s="450" t="str">
        <f>IF(Lazy_Portfolios!H69="", "", Lazy_Portfolios!H69)</f>
        <v/>
      </c>
      <c r="AY69" s="450" t="str">
        <f>IF(Lazy_Portfolios!I69="", "", Lazy_Portfolios!I69)</f>
        <v/>
      </c>
      <c r="AZ69" s="450" t="str">
        <f>IF(Lazy_Portfolios!J69="", "", Lazy_Portfolios!J69)</f>
        <v/>
      </c>
      <c r="BA69" s="450" t="str">
        <f>IF(Lazy_Portfolios!K69="", "", Lazy_Portfolios!K69)</f>
        <v/>
      </c>
      <c r="BB69" s="450" t="str">
        <f>IF(Lazy_Portfolios!L69="", "", Lazy_Portfolios!L69)</f>
        <v/>
      </c>
      <c r="BC69" s="450" t="str">
        <f>IF(Lazy_Portfolios!M69="", "", Lazy_Portfolios!M69)</f>
        <v/>
      </c>
      <c r="BD69" s="450" t="str">
        <f>IF(Lazy_Portfolios!N69="", "", Lazy_Portfolios!N69)</f>
        <v/>
      </c>
      <c r="BE69" s="450" t="str">
        <f>IF(Lazy_Portfolios!O69="", "", Lazy_Portfolios!O69)</f>
        <v/>
      </c>
      <c r="BF69" s="450" t="str">
        <f>IF(Lazy_Portfolios!P69="", "", Lazy_Portfolios!P69)</f>
        <v/>
      </c>
      <c r="BG69" s="450" t="str">
        <f>IF(Lazy_Portfolios!Q69="", "", Lazy_Portfolios!Q69)</f>
        <v/>
      </c>
      <c r="BH69" s="450" t="str">
        <f>IF(Lazy_Portfolios!R69="", "", Lazy_Portfolios!R69)</f>
        <v/>
      </c>
      <c r="BI69" s="450" t="str">
        <f>IF(Lazy_Portfolios!S69="", "", Lazy_Portfolios!S69)</f>
        <v/>
      </c>
      <c r="BJ69" s="450" t="str">
        <f>IF(Lazy_Portfolios!T69="", "", Lazy_Portfolios!T69)</f>
        <v/>
      </c>
      <c r="BK69" s="450" t="str">
        <f>IF(Lazy_Portfolios!U69="", "", Lazy_Portfolios!U69)</f>
        <v/>
      </c>
      <c r="BL69" s="450" t="str">
        <f>IF(Lazy_Portfolios!V69="", "", Lazy_Portfolios!V69)</f>
        <v/>
      </c>
      <c r="BM69" s="450" t="str">
        <f>IF(Lazy_Portfolios!W69="", "", Lazy_Portfolios!W69)</f>
        <v/>
      </c>
      <c r="BN69" s="450" t="str">
        <f>IF(Lazy_Portfolios!X69="", "", Lazy_Portfolios!X69)</f>
        <v/>
      </c>
      <c r="BO69" s="450" t="str">
        <f>IF(Lazy_Portfolios!Y69="", "", Lazy_Portfolios!Y69)</f>
        <v/>
      </c>
      <c r="BP69" s="450" t="str">
        <f>IF(Lazy_Portfolios!Z69="", "", Lazy_Portfolios!Z69)</f>
        <v/>
      </c>
      <c r="BQ69" s="450" t="str">
        <f>IF(Lazy_Portfolios!AA69="", "", Lazy_Portfolios!AA69)</f>
        <v/>
      </c>
      <c r="BR69" s="450" t="str">
        <f>IF(Lazy_Portfolios!AB69="", "", Lazy_Portfolios!AB69)</f>
        <v/>
      </c>
      <c r="BS69" s="450" t="str">
        <f>IF(Lazy_Portfolios!AC69="", "", Lazy_Portfolios!AC69)</f>
        <v/>
      </c>
    </row>
    <row r="70" spans="1:71">
      <c r="A70" s="24" t="str">
        <f>Data_TR_USD!$CC73</f>
        <v/>
      </c>
      <c r="B70" s="60" t="str">
        <f>Data_TR_USD!$CB73</f>
        <v/>
      </c>
      <c r="C70" s="155" t="str">
        <v/>
      </c>
      <c r="E70" s="450"/>
      <c r="F70" s="450"/>
      <c r="G70" s="450"/>
      <c r="I70" s="39"/>
      <c r="J70" s="39"/>
      <c r="K70" s="39"/>
      <c r="M70" s="450" t="str">
        <f>IF(Analyze_Portfolio!E70="", "", Analyze_Portfolio!E70)</f>
        <v/>
      </c>
      <c r="N70" s="450" t="str">
        <f>IF(Analyze_Portfolio!F70="", "", Analyze_Portfolio!F70)</f>
        <v/>
      </c>
      <c r="X70" s="450" t="str">
        <f>IF(Analyze_Portfolio!P70="", "", Analyze_Portfolio!P70)</f>
        <v/>
      </c>
      <c r="Y70" s="450" t="str">
        <f>IF(Analyze_Portfolio!Q70="", "", Analyze_Portfolio!Q70)</f>
        <v/>
      </c>
      <c r="AA70" s="450" t="str">
        <f>IF(Compare_Portfolios!E70="", "", Compare_Portfolios!E70)</f>
        <v/>
      </c>
      <c r="AB70" s="450" t="str">
        <f>IF(Compare_Portfolios!F70="", "", Compare_Portfolios!F70)</f>
        <v/>
      </c>
      <c r="AC70" s="450" t="str">
        <f>IF(Compare_Portfolios!G70="", "", Compare_Portfolios!G70)</f>
        <v/>
      </c>
      <c r="AD70" s="450" t="str">
        <f>IF(Compare_Portfolios!H70="", "", Compare_Portfolios!H70)</f>
        <v/>
      </c>
      <c r="AE70" s="450" t="str">
        <f>IF(Compare_Portfolios!I70="", "", Compare_Portfolios!I70)</f>
        <v/>
      </c>
      <c r="AG70" s="450" t="str">
        <f>IF(Compare_Portfolios!K70="", "", Compare_Portfolios!K70)</f>
        <v/>
      </c>
      <c r="AM70" s="450" t="str">
        <f>IF(Compare_Portfolios!Q70="", "", Compare_Portfolios!Q70)</f>
        <v/>
      </c>
      <c r="AN70" s="450" t="str">
        <f>IF(Compare_Portfolios!R70="", "", Compare_Portfolios!R70)</f>
        <v/>
      </c>
      <c r="AO70" s="450" t="str">
        <f>IF(Compare_Portfolios!S70="", "", Compare_Portfolios!S70)</f>
        <v/>
      </c>
      <c r="AP70" s="450" t="str">
        <f>IF(Compare_Portfolios!T70="", "", Compare_Portfolios!T70)</f>
        <v/>
      </c>
      <c r="AQ70" s="450" t="str">
        <f>IF(Compare_Portfolios!U70="", "", Compare_Portfolios!U70)</f>
        <v/>
      </c>
      <c r="AS70" s="450" t="str">
        <f>IF(Compare_Portfolios!W70="", "", Compare_Portfolios!W70)</f>
        <v/>
      </c>
      <c r="AU70" s="450" t="str">
        <f>IF(Lazy_Portfolios!E70="", "", Lazy_Portfolios!E70)</f>
        <v/>
      </c>
      <c r="AV70" s="450" t="str">
        <f>IF(Lazy_Portfolios!F70="", "", Lazy_Portfolios!F70)</f>
        <v/>
      </c>
      <c r="AW70" s="450" t="str">
        <f>IF(Lazy_Portfolios!G70="", "", Lazy_Portfolios!G70)</f>
        <v/>
      </c>
      <c r="AX70" s="450" t="str">
        <f>IF(Lazy_Portfolios!H70="", "", Lazy_Portfolios!H70)</f>
        <v/>
      </c>
      <c r="AY70" s="450" t="str">
        <f>IF(Lazy_Portfolios!I70="", "", Lazy_Portfolios!I70)</f>
        <v/>
      </c>
      <c r="AZ70" s="450" t="str">
        <f>IF(Lazy_Portfolios!J70="", "", Lazy_Portfolios!J70)</f>
        <v/>
      </c>
      <c r="BA70" s="450" t="str">
        <f>IF(Lazy_Portfolios!K70="", "", Lazy_Portfolios!K70)</f>
        <v/>
      </c>
      <c r="BB70" s="450" t="str">
        <f>IF(Lazy_Portfolios!L70="", "", Lazy_Portfolios!L70)</f>
        <v/>
      </c>
      <c r="BC70" s="450" t="str">
        <f>IF(Lazy_Portfolios!M70="", "", Lazy_Portfolios!M70)</f>
        <v/>
      </c>
      <c r="BD70" s="450" t="str">
        <f>IF(Lazy_Portfolios!N70="", "", Lazy_Portfolios!N70)</f>
        <v/>
      </c>
      <c r="BE70" s="450" t="str">
        <f>IF(Lazy_Portfolios!O70="", "", Lazy_Portfolios!O70)</f>
        <v/>
      </c>
      <c r="BF70" s="450" t="str">
        <f>IF(Lazy_Portfolios!P70="", "", Lazy_Portfolios!P70)</f>
        <v/>
      </c>
      <c r="BG70" s="450" t="str">
        <f>IF(Lazy_Portfolios!Q70="", "", Lazy_Portfolios!Q70)</f>
        <v/>
      </c>
      <c r="BH70" s="450" t="str">
        <f>IF(Lazy_Portfolios!R70="", "", Lazy_Portfolios!R70)</f>
        <v/>
      </c>
      <c r="BI70" s="450" t="str">
        <f>IF(Lazy_Portfolios!S70="", "", Lazy_Portfolios!S70)</f>
        <v/>
      </c>
      <c r="BJ70" s="450" t="str">
        <f>IF(Lazy_Portfolios!T70="", "", Lazy_Portfolios!T70)</f>
        <v/>
      </c>
      <c r="BK70" s="450" t="str">
        <f>IF(Lazy_Portfolios!U70="", "", Lazy_Portfolios!U70)</f>
        <v/>
      </c>
      <c r="BL70" s="450" t="str">
        <f>IF(Lazy_Portfolios!V70="", "", Lazy_Portfolios!V70)</f>
        <v/>
      </c>
      <c r="BM70" s="450" t="str">
        <f>IF(Lazy_Portfolios!W70="", "", Lazy_Portfolios!W70)</f>
        <v/>
      </c>
      <c r="BN70" s="450" t="str">
        <f>IF(Lazy_Portfolios!X70="", "", Lazy_Portfolios!X70)</f>
        <v/>
      </c>
      <c r="BO70" s="450" t="str">
        <f>IF(Lazy_Portfolios!Y70="", "", Lazy_Portfolios!Y70)</f>
        <v/>
      </c>
      <c r="BP70" s="450" t="str">
        <f>IF(Lazy_Portfolios!Z70="", "", Lazy_Portfolios!Z70)</f>
        <v/>
      </c>
      <c r="BQ70" s="450" t="str">
        <f>IF(Lazy_Portfolios!AA70="", "", Lazy_Portfolios!AA70)</f>
        <v/>
      </c>
      <c r="BR70" s="450" t="str">
        <f>IF(Lazy_Portfolios!AB70="", "", Lazy_Portfolios!AB70)</f>
        <v/>
      </c>
      <c r="BS70" s="450" t="str">
        <f>IF(Lazy_Portfolios!AC70="", "", Lazy_Portfolios!AC70)</f>
        <v/>
      </c>
    </row>
    <row r="71" spans="1:71">
      <c r="A71" s="24" t="str">
        <f>Data_TR_USD!$CC74</f>
        <v/>
      </c>
      <c r="B71" s="60" t="str">
        <f>Data_TR_USD!$CB74</f>
        <v/>
      </c>
      <c r="C71" s="155" t="str">
        <v/>
      </c>
      <c r="E71" s="450"/>
      <c r="F71" s="450"/>
      <c r="G71" s="450"/>
      <c r="I71" s="39"/>
      <c r="J71" s="39"/>
      <c r="K71" s="39"/>
      <c r="M71" s="450" t="str">
        <f>IF(Analyze_Portfolio!E71="", "", Analyze_Portfolio!E71)</f>
        <v/>
      </c>
      <c r="N71" s="450" t="str">
        <f>IF(Analyze_Portfolio!F71="", "", Analyze_Portfolio!F71)</f>
        <v/>
      </c>
      <c r="X71" s="450" t="str">
        <f>IF(Analyze_Portfolio!P71="", "", Analyze_Portfolio!P71)</f>
        <v/>
      </c>
      <c r="Y71" s="450" t="str">
        <f>IF(Analyze_Portfolio!Q71="", "", Analyze_Portfolio!Q71)</f>
        <v/>
      </c>
      <c r="AA71" s="450" t="str">
        <f>IF(Compare_Portfolios!E71="", "", Compare_Portfolios!E71)</f>
        <v/>
      </c>
      <c r="AB71" s="450" t="str">
        <f>IF(Compare_Portfolios!F71="", "", Compare_Portfolios!F71)</f>
        <v/>
      </c>
      <c r="AC71" s="450" t="str">
        <f>IF(Compare_Portfolios!G71="", "", Compare_Portfolios!G71)</f>
        <v/>
      </c>
      <c r="AD71" s="450" t="str">
        <f>IF(Compare_Portfolios!H71="", "", Compare_Portfolios!H71)</f>
        <v/>
      </c>
      <c r="AE71" s="450" t="str">
        <f>IF(Compare_Portfolios!I71="", "", Compare_Portfolios!I71)</f>
        <v/>
      </c>
      <c r="AG71" s="450" t="str">
        <f>IF(Compare_Portfolios!K71="", "", Compare_Portfolios!K71)</f>
        <v/>
      </c>
      <c r="AM71" s="450" t="str">
        <f>IF(Compare_Portfolios!Q71="", "", Compare_Portfolios!Q71)</f>
        <v/>
      </c>
      <c r="AN71" s="450" t="str">
        <f>IF(Compare_Portfolios!R71="", "", Compare_Portfolios!R71)</f>
        <v/>
      </c>
      <c r="AO71" s="450" t="str">
        <f>IF(Compare_Portfolios!S71="", "", Compare_Portfolios!S71)</f>
        <v/>
      </c>
      <c r="AP71" s="450" t="str">
        <f>IF(Compare_Portfolios!T71="", "", Compare_Portfolios!T71)</f>
        <v/>
      </c>
      <c r="AQ71" s="450" t="str">
        <f>IF(Compare_Portfolios!U71="", "", Compare_Portfolios!U71)</f>
        <v/>
      </c>
      <c r="AS71" s="450" t="str">
        <f>IF(Compare_Portfolios!W71="", "", Compare_Portfolios!W71)</f>
        <v/>
      </c>
      <c r="AU71" s="450" t="str">
        <f>IF(Lazy_Portfolios!E71="", "", Lazy_Portfolios!E71)</f>
        <v/>
      </c>
      <c r="AV71" s="450" t="str">
        <f>IF(Lazy_Portfolios!F71="", "", Lazy_Portfolios!F71)</f>
        <v/>
      </c>
      <c r="AW71" s="450" t="str">
        <f>IF(Lazy_Portfolios!G71="", "", Lazy_Portfolios!G71)</f>
        <v/>
      </c>
      <c r="AX71" s="450" t="str">
        <f>IF(Lazy_Portfolios!H71="", "", Lazy_Portfolios!H71)</f>
        <v/>
      </c>
      <c r="AY71" s="450" t="str">
        <f>IF(Lazy_Portfolios!I71="", "", Lazy_Portfolios!I71)</f>
        <v/>
      </c>
      <c r="AZ71" s="450" t="str">
        <f>IF(Lazy_Portfolios!J71="", "", Lazy_Portfolios!J71)</f>
        <v/>
      </c>
      <c r="BA71" s="450" t="str">
        <f>IF(Lazy_Portfolios!K71="", "", Lazy_Portfolios!K71)</f>
        <v/>
      </c>
      <c r="BB71" s="450" t="str">
        <f>IF(Lazy_Portfolios!L71="", "", Lazy_Portfolios!L71)</f>
        <v/>
      </c>
      <c r="BC71" s="450" t="str">
        <f>IF(Lazy_Portfolios!M71="", "", Lazy_Portfolios!M71)</f>
        <v/>
      </c>
      <c r="BD71" s="450" t="str">
        <f>IF(Lazy_Portfolios!N71="", "", Lazy_Portfolios!N71)</f>
        <v/>
      </c>
      <c r="BE71" s="450" t="str">
        <f>IF(Lazy_Portfolios!O71="", "", Lazy_Portfolios!O71)</f>
        <v/>
      </c>
      <c r="BF71" s="450" t="str">
        <f>IF(Lazy_Portfolios!P71="", "", Lazy_Portfolios!P71)</f>
        <v/>
      </c>
      <c r="BG71" s="450" t="str">
        <f>IF(Lazy_Portfolios!Q71="", "", Lazy_Portfolios!Q71)</f>
        <v/>
      </c>
      <c r="BH71" s="450" t="str">
        <f>IF(Lazy_Portfolios!R71="", "", Lazy_Portfolios!R71)</f>
        <v/>
      </c>
      <c r="BI71" s="450" t="str">
        <f>IF(Lazy_Portfolios!S71="", "", Lazy_Portfolios!S71)</f>
        <v/>
      </c>
      <c r="BJ71" s="450" t="str">
        <f>IF(Lazy_Portfolios!T71="", "", Lazy_Portfolios!T71)</f>
        <v/>
      </c>
      <c r="BK71" s="450" t="str">
        <f>IF(Lazy_Portfolios!U71="", "", Lazy_Portfolios!U71)</f>
        <v/>
      </c>
      <c r="BL71" s="450" t="str">
        <f>IF(Lazy_Portfolios!V71="", "", Lazy_Portfolios!V71)</f>
        <v/>
      </c>
      <c r="BM71" s="450" t="str">
        <f>IF(Lazy_Portfolios!W71="", "", Lazy_Portfolios!W71)</f>
        <v/>
      </c>
      <c r="BN71" s="450" t="str">
        <f>IF(Lazy_Portfolios!X71="", "", Lazy_Portfolios!X71)</f>
        <v/>
      </c>
      <c r="BO71" s="450" t="str">
        <f>IF(Lazy_Portfolios!Y71="", "", Lazy_Portfolios!Y71)</f>
        <v/>
      </c>
      <c r="BP71" s="450" t="str">
        <f>IF(Lazy_Portfolios!Z71="", "", Lazy_Portfolios!Z71)</f>
        <v/>
      </c>
      <c r="BQ71" s="450" t="str">
        <f>IF(Lazy_Portfolios!AA71="", "", Lazy_Portfolios!AA71)</f>
        <v/>
      </c>
      <c r="BR71" s="450" t="str">
        <f>IF(Lazy_Portfolios!AB71="", "", Lazy_Portfolios!AB71)</f>
        <v/>
      </c>
      <c r="BS71" s="450" t="str">
        <f>IF(Lazy_Portfolios!AC71="", "", Lazy_Portfolios!AC71)</f>
        <v/>
      </c>
    </row>
    <row r="72" spans="1:71">
      <c r="A72" s="24" t="str">
        <f>Data_TR_USD!$CC75</f>
        <v/>
      </c>
      <c r="B72" s="60" t="str">
        <f>Data_TR_USD!$CB75</f>
        <v/>
      </c>
      <c r="C72" s="155" t="str">
        <v/>
      </c>
      <c r="E72" s="450"/>
      <c r="F72" s="450"/>
      <c r="G72" s="450"/>
      <c r="I72" s="39"/>
      <c r="J72" s="39"/>
      <c r="K72" s="39"/>
      <c r="M72" s="450" t="str">
        <f>IF(Analyze_Portfolio!E72="", "", Analyze_Portfolio!E72)</f>
        <v/>
      </c>
      <c r="N72" s="450" t="str">
        <f>IF(Analyze_Portfolio!F72="", "", Analyze_Portfolio!F72)</f>
        <v/>
      </c>
      <c r="X72" s="450" t="str">
        <f>IF(Analyze_Portfolio!P72="", "", Analyze_Portfolio!P72)</f>
        <v/>
      </c>
      <c r="Y72" s="450" t="str">
        <f>IF(Analyze_Portfolio!Q72="", "", Analyze_Portfolio!Q72)</f>
        <v/>
      </c>
      <c r="AA72" s="450" t="str">
        <f>IF(Compare_Portfolios!E72="", "", Compare_Portfolios!E72)</f>
        <v/>
      </c>
      <c r="AB72" s="450" t="str">
        <f>IF(Compare_Portfolios!F72="", "", Compare_Portfolios!F72)</f>
        <v/>
      </c>
      <c r="AC72" s="450" t="str">
        <f>IF(Compare_Portfolios!G72="", "", Compare_Portfolios!G72)</f>
        <v/>
      </c>
      <c r="AD72" s="450" t="str">
        <f>IF(Compare_Portfolios!H72="", "", Compare_Portfolios!H72)</f>
        <v/>
      </c>
      <c r="AE72" s="450" t="str">
        <f>IF(Compare_Portfolios!I72="", "", Compare_Portfolios!I72)</f>
        <v/>
      </c>
      <c r="AG72" s="450" t="str">
        <f>IF(Compare_Portfolios!K72="", "", Compare_Portfolios!K72)</f>
        <v/>
      </c>
      <c r="AM72" s="450" t="str">
        <f>IF(Compare_Portfolios!Q72="", "", Compare_Portfolios!Q72)</f>
        <v/>
      </c>
      <c r="AN72" s="450" t="str">
        <f>IF(Compare_Portfolios!R72="", "", Compare_Portfolios!R72)</f>
        <v/>
      </c>
      <c r="AO72" s="450" t="str">
        <f>IF(Compare_Portfolios!S72="", "", Compare_Portfolios!S72)</f>
        <v/>
      </c>
      <c r="AP72" s="450" t="str">
        <f>IF(Compare_Portfolios!T72="", "", Compare_Portfolios!T72)</f>
        <v/>
      </c>
      <c r="AQ72" s="450" t="str">
        <f>IF(Compare_Portfolios!U72="", "", Compare_Portfolios!U72)</f>
        <v/>
      </c>
      <c r="AS72" s="450" t="str">
        <f>IF(Compare_Portfolios!W72="", "", Compare_Portfolios!W72)</f>
        <v/>
      </c>
      <c r="AU72" s="450" t="str">
        <f>IF(Lazy_Portfolios!E72="", "", Lazy_Portfolios!E72)</f>
        <v/>
      </c>
      <c r="AV72" s="450" t="str">
        <f>IF(Lazy_Portfolios!F72="", "", Lazy_Portfolios!F72)</f>
        <v/>
      </c>
      <c r="AW72" s="450" t="str">
        <f>IF(Lazy_Portfolios!G72="", "", Lazy_Portfolios!G72)</f>
        <v/>
      </c>
      <c r="AX72" s="450" t="str">
        <f>IF(Lazy_Portfolios!H72="", "", Lazy_Portfolios!H72)</f>
        <v/>
      </c>
      <c r="AY72" s="450" t="str">
        <f>IF(Lazy_Portfolios!I72="", "", Lazy_Portfolios!I72)</f>
        <v/>
      </c>
      <c r="AZ72" s="450" t="str">
        <f>IF(Lazy_Portfolios!J72="", "", Lazy_Portfolios!J72)</f>
        <v/>
      </c>
      <c r="BA72" s="450" t="str">
        <f>IF(Lazy_Portfolios!K72="", "", Lazy_Portfolios!K72)</f>
        <v/>
      </c>
      <c r="BB72" s="450" t="str">
        <f>IF(Lazy_Portfolios!L72="", "", Lazy_Portfolios!L72)</f>
        <v/>
      </c>
      <c r="BC72" s="450" t="str">
        <f>IF(Lazy_Portfolios!M72="", "", Lazy_Portfolios!M72)</f>
        <v/>
      </c>
      <c r="BD72" s="450" t="str">
        <f>IF(Lazy_Portfolios!N72="", "", Lazy_Portfolios!N72)</f>
        <v/>
      </c>
      <c r="BE72" s="450" t="str">
        <f>IF(Lazy_Portfolios!O72="", "", Lazy_Portfolios!O72)</f>
        <v/>
      </c>
      <c r="BF72" s="450" t="str">
        <f>IF(Lazy_Portfolios!P72="", "", Lazy_Portfolios!P72)</f>
        <v/>
      </c>
      <c r="BG72" s="450" t="str">
        <f>IF(Lazy_Portfolios!Q72="", "", Lazy_Portfolios!Q72)</f>
        <v/>
      </c>
      <c r="BH72" s="450" t="str">
        <f>IF(Lazy_Portfolios!R72="", "", Lazy_Portfolios!R72)</f>
        <v/>
      </c>
      <c r="BI72" s="450" t="str">
        <f>IF(Lazy_Portfolios!S72="", "", Lazy_Portfolios!S72)</f>
        <v/>
      </c>
      <c r="BJ72" s="450" t="str">
        <f>IF(Lazy_Portfolios!T72="", "", Lazy_Portfolios!T72)</f>
        <v/>
      </c>
      <c r="BK72" s="450" t="str">
        <f>IF(Lazy_Portfolios!U72="", "", Lazy_Portfolios!U72)</f>
        <v/>
      </c>
      <c r="BL72" s="450" t="str">
        <f>IF(Lazy_Portfolios!V72="", "", Lazy_Portfolios!V72)</f>
        <v/>
      </c>
      <c r="BM72" s="450" t="str">
        <f>IF(Lazy_Portfolios!W72="", "", Lazy_Portfolios!W72)</f>
        <v/>
      </c>
      <c r="BN72" s="450" t="str">
        <f>IF(Lazy_Portfolios!X72="", "", Lazy_Portfolios!X72)</f>
        <v/>
      </c>
      <c r="BO72" s="450" t="str">
        <f>IF(Lazy_Portfolios!Y72="", "", Lazy_Portfolios!Y72)</f>
        <v/>
      </c>
      <c r="BP72" s="450" t="str">
        <f>IF(Lazy_Portfolios!Z72="", "", Lazy_Portfolios!Z72)</f>
        <v/>
      </c>
      <c r="BQ72" s="450" t="str">
        <f>IF(Lazy_Portfolios!AA72="", "", Lazy_Portfolios!AA72)</f>
        <v/>
      </c>
      <c r="BR72" s="450" t="str">
        <f>IF(Lazy_Portfolios!AB72="", "", Lazy_Portfolios!AB72)</f>
        <v/>
      </c>
      <c r="BS72" s="450" t="str">
        <f>IF(Lazy_Portfolios!AC72="", "", Lazy_Portfolios!AC72)</f>
        <v/>
      </c>
    </row>
    <row r="73" spans="1:71">
      <c r="A73" s="24" t="str">
        <f>Data_TR_USD!$CC76</f>
        <v/>
      </c>
      <c r="B73" s="60" t="str">
        <f>Data_TR_USD!$CB76</f>
        <v/>
      </c>
      <c r="C73" s="155" t="str">
        <v/>
      </c>
      <c r="E73" s="450"/>
      <c r="F73" s="450"/>
      <c r="G73" s="450"/>
      <c r="I73" s="39"/>
      <c r="J73" s="39"/>
      <c r="K73" s="39"/>
      <c r="M73" s="450" t="str">
        <f>IF(Analyze_Portfolio!E73="", "", Analyze_Portfolio!E73)</f>
        <v/>
      </c>
      <c r="N73" s="450" t="str">
        <f>IF(Analyze_Portfolio!F73="", "", Analyze_Portfolio!F73)</f>
        <v/>
      </c>
      <c r="X73" s="450" t="str">
        <f>IF(Analyze_Portfolio!P73="", "", Analyze_Portfolio!P73)</f>
        <v/>
      </c>
      <c r="Y73" s="450" t="str">
        <f>IF(Analyze_Portfolio!Q73="", "", Analyze_Portfolio!Q73)</f>
        <v/>
      </c>
      <c r="AA73" s="450" t="str">
        <f>IF(Compare_Portfolios!E73="", "", Compare_Portfolios!E73)</f>
        <v/>
      </c>
      <c r="AB73" s="450" t="str">
        <f>IF(Compare_Portfolios!F73="", "", Compare_Portfolios!F73)</f>
        <v/>
      </c>
      <c r="AC73" s="450" t="str">
        <f>IF(Compare_Portfolios!G73="", "", Compare_Portfolios!G73)</f>
        <v/>
      </c>
      <c r="AD73" s="450" t="str">
        <f>IF(Compare_Portfolios!H73="", "", Compare_Portfolios!H73)</f>
        <v/>
      </c>
      <c r="AE73" s="450" t="str">
        <f>IF(Compare_Portfolios!I73="", "", Compare_Portfolios!I73)</f>
        <v/>
      </c>
      <c r="AG73" s="450" t="str">
        <f>IF(Compare_Portfolios!K73="", "", Compare_Portfolios!K73)</f>
        <v/>
      </c>
      <c r="AM73" s="450" t="str">
        <f>IF(Compare_Portfolios!Q73="", "", Compare_Portfolios!Q73)</f>
        <v/>
      </c>
      <c r="AN73" s="450" t="str">
        <f>IF(Compare_Portfolios!R73="", "", Compare_Portfolios!R73)</f>
        <v/>
      </c>
      <c r="AO73" s="450" t="str">
        <f>IF(Compare_Portfolios!S73="", "", Compare_Portfolios!S73)</f>
        <v/>
      </c>
      <c r="AP73" s="450" t="str">
        <f>IF(Compare_Portfolios!T73="", "", Compare_Portfolios!T73)</f>
        <v/>
      </c>
      <c r="AQ73" s="450" t="str">
        <f>IF(Compare_Portfolios!U73="", "", Compare_Portfolios!U73)</f>
        <v/>
      </c>
      <c r="AS73" s="450" t="str">
        <f>IF(Compare_Portfolios!W73="", "", Compare_Portfolios!W73)</f>
        <v/>
      </c>
      <c r="AU73" s="450" t="str">
        <f>IF(Lazy_Portfolios!E73="", "", Lazy_Portfolios!E73)</f>
        <v/>
      </c>
      <c r="AV73" s="450" t="str">
        <f>IF(Lazy_Portfolios!F73="", "", Lazy_Portfolios!F73)</f>
        <v/>
      </c>
      <c r="AW73" s="450" t="str">
        <f>IF(Lazy_Portfolios!G73="", "", Lazy_Portfolios!G73)</f>
        <v/>
      </c>
      <c r="AX73" s="450" t="str">
        <f>IF(Lazy_Portfolios!H73="", "", Lazy_Portfolios!H73)</f>
        <v/>
      </c>
      <c r="AY73" s="450" t="str">
        <f>IF(Lazy_Portfolios!I73="", "", Lazy_Portfolios!I73)</f>
        <v/>
      </c>
      <c r="AZ73" s="450" t="str">
        <f>IF(Lazy_Portfolios!J73="", "", Lazy_Portfolios!J73)</f>
        <v/>
      </c>
      <c r="BA73" s="450" t="str">
        <f>IF(Lazy_Portfolios!K73="", "", Lazy_Portfolios!K73)</f>
        <v/>
      </c>
      <c r="BB73" s="450" t="str">
        <f>IF(Lazy_Portfolios!L73="", "", Lazy_Portfolios!L73)</f>
        <v/>
      </c>
      <c r="BC73" s="450" t="str">
        <f>IF(Lazy_Portfolios!M73="", "", Lazy_Portfolios!M73)</f>
        <v/>
      </c>
      <c r="BD73" s="450" t="str">
        <f>IF(Lazy_Portfolios!N73="", "", Lazy_Portfolios!N73)</f>
        <v/>
      </c>
      <c r="BE73" s="450" t="str">
        <f>IF(Lazy_Portfolios!O73="", "", Lazy_Portfolios!O73)</f>
        <v/>
      </c>
      <c r="BF73" s="450" t="str">
        <f>IF(Lazy_Portfolios!P73="", "", Lazy_Portfolios!P73)</f>
        <v/>
      </c>
      <c r="BG73" s="450" t="str">
        <f>IF(Lazy_Portfolios!Q73="", "", Lazy_Portfolios!Q73)</f>
        <v/>
      </c>
      <c r="BH73" s="450" t="str">
        <f>IF(Lazy_Portfolios!R73="", "", Lazy_Portfolios!R73)</f>
        <v/>
      </c>
      <c r="BI73" s="450" t="str">
        <f>IF(Lazy_Portfolios!S73="", "", Lazy_Portfolios!S73)</f>
        <v/>
      </c>
      <c r="BJ73" s="450" t="str">
        <f>IF(Lazy_Portfolios!T73="", "", Lazy_Portfolios!T73)</f>
        <v/>
      </c>
      <c r="BK73" s="450" t="str">
        <f>IF(Lazy_Portfolios!U73="", "", Lazy_Portfolios!U73)</f>
        <v/>
      </c>
      <c r="BL73" s="450" t="str">
        <f>IF(Lazy_Portfolios!V73="", "", Lazy_Portfolios!V73)</f>
        <v/>
      </c>
      <c r="BM73" s="450" t="str">
        <f>IF(Lazy_Portfolios!W73="", "", Lazy_Portfolios!W73)</f>
        <v/>
      </c>
      <c r="BN73" s="450" t="str">
        <f>IF(Lazy_Portfolios!X73="", "", Lazy_Portfolios!X73)</f>
        <v/>
      </c>
      <c r="BO73" s="450" t="str">
        <f>IF(Lazy_Portfolios!Y73="", "", Lazy_Portfolios!Y73)</f>
        <v/>
      </c>
      <c r="BP73" s="450" t="str">
        <f>IF(Lazy_Portfolios!Z73="", "", Lazy_Portfolios!Z73)</f>
        <v/>
      </c>
      <c r="BQ73" s="450" t="str">
        <f>IF(Lazy_Portfolios!AA73="", "", Lazy_Portfolios!AA73)</f>
        <v/>
      </c>
      <c r="BR73" s="450" t="str">
        <f>IF(Lazy_Portfolios!AB73="", "", Lazy_Portfolios!AB73)</f>
        <v/>
      </c>
      <c r="BS73" s="450" t="str">
        <f>IF(Lazy_Portfolios!AC73="", "", Lazy_Portfolios!AC73)</f>
        <v/>
      </c>
    </row>
    <row r="74" spans="1:71">
      <c r="A74" s="24" t="str">
        <f>Data_TR_USD!$CC77</f>
        <v/>
      </c>
      <c r="B74" s="60" t="str">
        <f>Data_TR_USD!$CB77</f>
        <v/>
      </c>
      <c r="C74" s="155" t="str">
        <v/>
      </c>
      <c r="E74" s="450"/>
      <c r="F74" s="450"/>
      <c r="G74" s="450"/>
      <c r="I74" s="39"/>
      <c r="J74" s="39"/>
      <c r="K74" s="39"/>
      <c r="M74" s="450" t="str">
        <f>IF(Analyze_Portfolio!E74="", "", Analyze_Portfolio!E74)</f>
        <v/>
      </c>
      <c r="N74" s="450" t="str">
        <f>IF(Analyze_Portfolio!F74="", "", Analyze_Portfolio!F74)</f>
        <v/>
      </c>
      <c r="X74" s="450" t="str">
        <f>IF(Analyze_Portfolio!P74="", "", Analyze_Portfolio!P74)</f>
        <v/>
      </c>
      <c r="Y74" s="450" t="str">
        <f>IF(Analyze_Portfolio!Q74="", "", Analyze_Portfolio!Q74)</f>
        <v/>
      </c>
      <c r="AA74" s="450" t="str">
        <f>IF(Compare_Portfolios!E74="", "", Compare_Portfolios!E74)</f>
        <v/>
      </c>
      <c r="AB74" s="450" t="str">
        <f>IF(Compare_Portfolios!F74="", "", Compare_Portfolios!F74)</f>
        <v/>
      </c>
      <c r="AC74" s="450" t="str">
        <f>IF(Compare_Portfolios!G74="", "", Compare_Portfolios!G74)</f>
        <v/>
      </c>
      <c r="AD74" s="450" t="str">
        <f>IF(Compare_Portfolios!H74="", "", Compare_Portfolios!H74)</f>
        <v/>
      </c>
      <c r="AE74" s="450" t="str">
        <f>IF(Compare_Portfolios!I74="", "", Compare_Portfolios!I74)</f>
        <v/>
      </c>
      <c r="AG74" s="450" t="str">
        <f>IF(Compare_Portfolios!K74="", "", Compare_Portfolios!K74)</f>
        <v/>
      </c>
      <c r="AM74" s="450" t="str">
        <f>IF(Compare_Portfolios!Q74="", "", Compare_Portfolios!Q74)</f>
        <v/>
      </c>
      <c r="AN74" s="450" t="str">
        <f>IF(Compare_Portfolios!R74="", "", Compare_Portfolios!R74)</f>
        <v/>
      </c>
      <c r="AO74" s="450" t="str">
        <f>IF(Compare_Portfolios!S74="", "", Compare_Portfolios!S74)</f>
        <v/>
      </c>
      <c r="AP74" s="450" t="str">
        <f>IF(Compare_Portfolios!T74="", "", Compare_Portfolios!T74)</f>
        <v/>
      </c>
      <c r="AQ74" s="450" t="str">
        <f>IF(Compare_Portfolios!U74="", "", Compare_Portfolios!U74)</f>
        <v/>
      </c>
      <c r="AS74" s="450" t="str">
        <f>IF(Compare_Portfolios!W74="", "", Compare_Portfolios!W74)</f>
        <v/>
      </c>
      <c r="AU74" s="450" t="str">
        <f>IF(Lazy_Portfolios!E74="", "", Lazy_Portfolios!E74)</f>
        <v/>
      </c>
      <c r="AV74" s="450" t="str">
        <f>IF(Lazy_Portfolios!F74="", "", Lazy_Portfolios!F74)</f>
        <v/>
      </c>
      <c r="AW74" s="450" t="str">
        <f>IF(Lazy_Portfolios!G74="", "", Lazy_Portfolios!G74)</f>
        <v/>
      </c>
      <c r="AX74" s="450" t="str">
        <f>IF(Lazy_Portfolios!H74="", "", Lazy_Portfolios!H74)</f>
        <v/>
      </c>
      <c r="AY74" s="450" t="str">
        <f>IF(Lazy_Portfolios!I74="", "", Lazy_Portfolios!I74)</f>
        <v/>
      </c>
      <c r="AZ74" s="450" t="str">
        <f>IF(Lazy_Portfolios!J74="", "", Lazy_Portfolios!J74)</f>
        <v/>
      </c>
      <c r="BA74" s="450" t="str">
        <f>IF(Lazy_Portfolios!K74="", "", Lazy_Portfolios!K74)</f>
        <v/>
      </c>
      <c r="BB74" s="450" t="str">
        <f>IF(Lazy_Portfolios!L74="", "", Lazy_Portfolios!L74)</f>
        <v/>
      </c>
      <c r="BC74" s="450" t="str">
        <f>IF(Lazy_Portfolios!M74="", "", Lazy_Portfolios!M74)</f>
        <v/>
      </c>
      <c r="BD74" s="450" t="str">
        <f>IF(Lazy_Portfolios!N74="", "", Lazy_Portfolios!N74)</f>
        <v/>
      </c>
      <c r="BE74" s="450" t="str">
        <f>IF(Lazy_Portfolios!O74="", "", Lazy_Portfolios!O74)</f>
        <v/>
      </c>
      <c r="BF74" s="450" t="str">
        <f>IF(Lazy_Portfolios!P74="", "", Lazy_Portfolios!P74)</f>
        <v/>
      </c>
      <c r="BG74" s="450" t="str">
        <f>IF(Lazy_Portfolios!Q74="", "", Lazy_Portfolios!Q74)</f>
        <v/>
      </c>
      <c r="BH74" s="450" t="str">
        <f>IF(Lazy_Portfolios!R74="", "", Lazy_Portfolios!R74)</f>
        <v/>
      </c>
      <c r="BI74" s="450" t="str">
        <f>IF(Lazy_Portfolios!S74="", "", Lazy_Portfolios!S74)</f>
        <v/>
      </c>
      <c r="BJ74" s="450" t="str">
        <f>IF(Lazy_Portfolios!T74="", "", Lazy_Portfolios!T74)</f>
        <v/>
      </c>
      <c r="BK74" s="450" t="str">
        <f>IF(Lazy_Portfolios!U74="", "", Lazy_Portfolios!U74)</f>
        <v/>
      </c>
      <c r="BL74" s="450" t="str">
        <f>IF(Lazy_Portfolios!V74="", "", Lazy_Portfolios!V74)</f>
        <v/>
      </c>
      <c r="BM74" s="450" t="str">
        <f>IF(Lazy_Portfolios!W74="", "", Lazy_Portfolios!W74)</f>
        <v/>
      </c>
      <c r="BN74" s="450" t="str">
        <f>IF(Lazy_Portfolios!X74="", "", Lazy_Portfolios!X74)</f>
        <v/>
      </c>
      <c r="BO74" s="450" t="str">
        <f>IF(Lazy_Portfolios!Y74="", "", Lazy_Portfolios!Y74)</f>
        <v/>
      </c>
      <c r="BP74" s="450" t="str">
        <f>IF(Lazy_Portfolios!Z74="", "", Lazy_Portfolios!Z74)</f>
        <v/>
      </c>
      <c r="BQ74" s="450" t="str">
        <f>IF(Lazy_Portfolios!AA74="", "", Lazy_Portfolios!AA74)</f>
        <v/>
      </c>
      <c r="BR74" s="450" t="str">
        <f>IF(Lazy_Portfolios!AB74="", "", Lazy_Portfolios!AB74)</f>
        <v/>
      </c>
      <c r="BS74" s="450" t="str">
        <f>IF(Lazy_Portfolios!AC74="", "", Lazy_Portfolios!AC74)</f>
        <v/>
      </c>
    </row>
    <row r="75" spans="1:71">
      <c r="A75" s="24" t="str">
        <f>Data_TR_USD!$CC78</f>
        <v/>
      </c>
      <c r="B75" s="60" t="str">
        <f>Data_TR_USD!$CB78</f>
        <v/>
      </c>
      <c r="C75" s="155" t="str">
        <v/>
      </c>
      <c r="E75" s="450"/>
      <c r="F75" s="450"/>
      <c r="G75" s="450"/>
      <c r="I75" s="39"/>
      <c r="J75" s="39"/>
      <c r="K75" s="39"/>
      <c r="M75" s="450" t="str">
        <f>IF(Analyze_Portfolio!E75="", "", Analyze_Portfolio!E75)</f>
        <v/>
      </c>
      <c r="N75" s="450" t="str">
        <f>IF(Analyze_Portfolio!F75="", "", Analyze_Portfolio!F75)</f>
        <v/>
      </c>
      <c r="X75" s="450" t="str">
        <f>IF(Analyze_Portfolio!P75="", "", Analyze_Portfolio!P75)</f>
        <v/>
      </c>
      <c r="Y75" s="450" t="str">
        <f>IF(Analyze_Portfolio!Q75="", "", Analyze_Portfolio!Q75)</f>
        <v/>
      </c>
      <c r="AA75" s="450" t="str">
        <f>IF(Compare_Portfolios!E75="", "", Compare_Portfolios!E75)</f>
        <v/>
      </c>
      <c r="AB75" s="450" t="str">
        <f>IF(Compare_Portfolios!F75="", "", Compare_Portfolios!F75)</f>
        <v/>
      </c>
      <c r="AC75" s="450" t="str">
        <f>IF(Compare_Portfolios!G75="", "", Compare_Portfolios!G75)</f>
        <v/>
      </c>
      <c r="AD75" s="450" t="str">
        <f>IF(Compare_Portfolios!H75="", "", Compare_Portfolios!H75)</f>
        <v/>
      </c>
      <c r="AE75" s="450" t="str">
        <f>IF(Compare_Portfolios!I75="", "", Compare_Portfolios!I75)</f>
        <v/>
      </c>
      <c r="AG75" s="450" t="str">
        <f>IF(Compare_Portfolios!K75="", "", Compare_Portfolios!K75)</f>
        <v/>
      </c>
      <c r="AM75" s="450" t="str">
        <f>IF(Compare_Portfolios!Q75="", "", Compare_Portfolios!Q75)</f>
        <v/>
      </c>
      <c r="AN75" s="450" t="str">
        <f>IF(Compare_Portfolios!R75="", "", Compare_Portfolios!R75)</f>
        <v/>
      </c>
      <c r="AO75" s="450" t="str">
        <f>IF(Compare_Portfolios!S75="", "", Compare_Portfolios!S75)</f>
        <v/>
      </c>
      <c r="AP75" s="450" t="str">
        <f>IF(Compare_Portfolios!T75="", "", Compare_Portfolios!T75)</f>
        <v/>
      </c>
      <c r="AQ75" s="450" t="str">
        <f>IF(Compare_Portfolios!U75="", "", Compare_Portfolios!U75)</f>
        <v/>
      </c>
      <c r="AS75" s="450" t="str">
        <f>IF(Compare_Portfolios!W75="", "", Compare_Portfolios!W75)</f>
        <v/>
      </c>
      <c r="AU75" s="450" t="str">
        <f>IF(Lazy_Portfolios!E75="", "", Lazy_Portfolios!E75)</f>
        <v/>
      </c>
      <c r="AV75" s="450" t="str">
        <f>IF(Lazy_Portfolios!F75="", "", Lazy_Portfolios!F75)</f>
        <v/>
      </c>
      <c r="AW75" s="450" t="str">
        <f>IF(Lazy_Portfolios!G75="", "", Lazy_Portfolios!G75)</f>
        <v/>
      </c>
      <c r="AX75" s="450" t="str">
        <f>IF(Lazy_Portfolios!H75="", "", Lazy_Portfolios!H75)</f>
        <v/>
      </c>
      <c r="AY75" s="450" t="str">
        <f>IF(Lazy_Portfolios!I75="", "", Lazy_Portfolios!I75)</f>
        <v/>
      </c>
      <c r="AZ75" s="450" t="str">
        <f>IF(Lazy_Portfolios!J75="", "", Lazy_Portfolios!J75)</f>
        <v/>
      </c>
      <c r="BA75" s="450" t="str">
        <f>IF(Lazy_Portfolios!K75="", "", Lazy_Portfolios!K75)</f>
        <v/>
      </c>
      <c r="BB75" s="450" t="str">
        <f>IF(Lazy_Portfolios!L75="", "", Lazy_Portfolios!L75)</f>
        <v/>
      </c>
      <c r="BC75" s="450" t="str">
        <f>IF(Lazy_Portfolios!M75="", "", Lazy_Portfolios!M75)</f>
        <v/>
      </c>
      <c r="BD75" s="450" t="str">
        <f>IF(Lazy_Portfolios!N75="", "", Lazy_Portfolios!N75)</f>
        <v/>
      </c>
      <c r="BE75" s="450" t="str">
        <f>IF(Lazy_Portfolios!O75="", "", Lazy_Portfolios!O75)</f>
        <v/>
      </c>
      <c r="BF75" s="450" t="str">
        <f>IF(Lazy_Portfolios!P75="", "", Lazy_Portfolios!P75)</f>
        <v/>
      </c>
      <c r="BG75" s="450" t="str">
        <f>IF(Lazy_Portfolios!Q75="", "", Lazy_Portfolios!Q75)</f>
        <v/>
      </c>
      <c r="BH75" s="450" t="str">
        <f>IF(Lazy_Portfolios!R75="", "", Lazy_Portfolios!R75)</f>
        <v/>
      </c>
      <c r="BI75" s="450" t="str">
        <f>IF(Lazy_Portfolios!S75="", "", Lazy_Portfolios!S75)</f>
        <v/>
      </c>
      <c r="BJ75" s="450" t="str">
        <f>IF(Lazy_Portfolios!T75="", "", Lazy_Portfolios!T75)</f>
        <v/>
      </c>
      <c r="BK75" s="450" t="str">
        <f>IF(Lazy_Portfolios!U75="", "", Lazy_Portfolios!U75)</f>
        <v/>
      </c>
      <c r="BL75" s="450" t="str">
        <f>IF(Lazy_Portfolios!V75="", "", Lazy_Portfolios!V75)</f>
        <v/>
      </c>
      <c r="BM75" s="450" t="str">
        <f>IF(Lazy_Portfolios!W75="", "", Lazy_Portfolios!W75)</f>
        <v/>
      </c>
      <c r="BN75" s="450" t="str">
        <f>IF(Lazy_Portfolios!X75="", "", Lazy_Portfolios!X75)</f>
        <v/>
      </c>
      <c r="BO75" s="450" t="str">
        <f>IF(Lazy_Portfolios!Y75="", "", Lazy_Portfolios!Y75)</f>
        <v/>
      </c>
      <c r="BP75" s="450" t="str">
        <f>IF(Lazy_Portfolios!Z75="", "", Lazy_Portfolios!Z75)</f>
        <v/>
      </c>
      <c r="BQ75" s="450" t="str">
        <f>IF(Lazy_Portfolios!AA75="", "", Lazy_Portfolios!AA75)</f>
        <v/>
      </c>
      <c r="BR75" s="450" t="str">
        <f>IF(Lazy_Portfolios!AB75="", "", Lazy_Portfolios!AB75)</f>
        <v/>
      </c>
      <c r="BS75" s="450" t="str">
        <f>IF(Lazy_Portfolios!AC75="", "", Lazy_Portfolios!AC75)</f>
        <v/>
      </c>
    </row>
    <row r="76" spans="1:71">
      <c r="A76" s="24" t="str">
        <f>Data_TR_USD!$CC79</f>
        <v/>
      </c>
      <c r="B76" s="60" t="str">
        <f>Data_TR_USD!$CB79</f>
        <v/>
      </c>
      <c r="C76" s="155" t="str">
        <v/>
      </c>
      <c r="E76" s="450"/>
      <c r="F76" s="450"/>
      <c r="G76" s="450"/>
      <c r="I76" s="39"/>
      <c r="J76" s="39"/>
      <c r="K76" s="39"/>
      <c r="M76" s="450" t="str">
        <f>IF(Analyze_Portfolio!E76="", "", Analyze_Portfolio!E76)</f>
        <v/>
      </c>
      <c r="N76" s="450" t="str">
        <f>IF(Analyze_Portfolio!F76="", "", Analyze_Portfolio!F76)</f>
        <v/>
      </c>
      <c r="X76" s="450" t="str">
        <f>IF(Analyze_Portfolio!P76="", "", Analyze_Portfolio!P76)</f>
        <v/>
      </c>
      <c r="Y76" s="450" t="str">
        <f>IF(Analyze_Portfolio!Q76="", "", Analyze_Portfolio!Q76)</f>
        <v/>
      </c>
      <c r="AA76" s="450" t="str">
        <f>IF(Compare_Portfolios!E76="", "", Compare_Portfolios!E76)</f>
        <v/>
      </c>
      <c r="AB76" s="450" t="str">
        <f>IF(Compare_Portfolios!F76="", "", Compare_Portfolios!F76)</f>
        <v/>
      </c>
      <c r="AC76" s="450" t="str">
        <f>IF(Compare_Portfolios!G76="", "", Compare_Portfolios!G76)</f>
        <v/>
      </c>
      <c r="AD76" s="450" t="str">
        <f>IF(Compare_Portfolios!H76="", "", Compare_Portfolios!H76)</f>
        <v/>
      </c>
      <c r="AE76" s="450" t="str">
        <f>IF(Compare_Portfolios!I76="", "", Compare_Portfolios!I76)</f>
        <v/>
      </c>
      <c r="AG76" s="450" t="str">
        <f>IF(Compare_Portfolios!K76="", "", Compare_Portfolios!K76)</f>
        <v/>
      </c>
      <c r="AM76" s="450" t="str">
        <f>IF(Compare_Portfolios!Q76="", "", Compare_Portfolios!Q76)</f>
        <v/>
      </c>
      <c r="AN76" s="450" t="str">
        <f>IF(Compare_Portfolios!R76="", "", Compare_Portfolios!R76)</f>
        <v/>
      </c>
      <c r="AO76" s="450" t="str">
        <f>IF(Compare_Portfolios!S76="", "", Compare_Portfolios!S76)</f>
        <v/>
      </c>
      <c r="AP76" s="450" t="str">
        <f>IF(Compare_Portfolios!T76="", "", Compare_Portfolios!T76)</f>
        <v/>
      </c>
      <c r="AQ76" s="450" t="str">
        <f>IF(Compare_Portfolios!U76="", "", Compare_Portfolios!U76)</f>
        <v/>
      </c>
      <c r="AS76" s="450" t="str">
        <f>IF(Compare_Portfolios!W76="", "", Compare_Portfolios!W76)</f>
        <v/>
      </c>
      <c r="AU76" s="450" t="str">
        <f>IF(Lazy_Portfolios!E76="", "", Lazy_Portfolios!E76)</f>
        <v/>
      </c>
      <c r="AV76" s="450" t="str">
        <f>IF(Lazy_Portfolios!F76="", "", Lazy_Portfolios!F76)</f>
        <v/>
      </c>
      <c r="AW76" s="450" t="str">
        <f>IF(Lazy_Portfolios!G76="", "", Lazy_Portfolios!G76)</f>
        <v/>
      </c>
      <c r="AX76" s="450" t="str">
        <f>IF(Lazy_Portfolios!H76="", "", Lazy_Portfolios!H76)</f>
        <v/>
      </c>
      <c r="AY76" s="450" t="str">
        <f>IF(Lazy_Portfolios!I76="", "", Lazy_Portfolios!I76)</f>
        <v/>
      </c>
      <c r="AZ76" s="450" t="str">
        <f>IF(Lazy_Portfolios!J76="", "", Lazy_Portfolios!J76)</f>
        <v/>
      </c>
      <c r="BA76" s="450" t="str">
        <f>IF(Lazy_Portfolios!K76="", "", Lazy_Portfolios!K76)</f>
        <v/>
      </c>
      <c r="BB76" s="450" t="str">
        <f>IF(Lazy_Portfolios!L76="", "", Lazy_Portfolios!L76)</f>
        <v/>
      </c>
      <c r="BC76" s="450" t="str">
        <f>IF(Lazy_Portfolios!M76="", "", Lazy_Portfolios!M76)</f>
        <v/>
      </c>
      <c r="BD76" s="450" t="str">
        <f>IF(Lazy_Portfolios!N76="", "", Lazy_Portfolios!N76)</f>
        <v/>
      </c>
      <c r="BE76" s="450" t="str">
        <f>IF(Lazy_Portfolios!O76="", "", Lazy_Portfolios!O76)</f>
        <v/>
      </c>
      <c r="BF76" s="450" t="str">
        <f>IF(Lazy_Portfolios!P76="", "", Lazy_Portfolios!P76)</f>
        <v/>
      </c>
      <c r="BG76" s="450" t="str">
        <f>IF(Lazy_Portfolios!Q76="", "", Lazy_Portfolios!Q76)</f>
        <v/>
      </c>
      <c r="BH76" s="450" t="str">
        <f>IF(Lazy_Portfolios!R76="", "", Lazy_Portfolios!R76)</f>
        <v/>
      </c>
      <c r="BI76" s="450" t="str">
        <f>IF(Lazy_Portfolios!S76="", "", Lazy_Portfolios!S76)</f>
        <v/>
      </c>
      <c r="BJ76" s="450" t="str">
        <f>IF(Lazy_Portfolios!T76="", "", Lazy_Portfolios!T76)</f>
        <v/>
      </c>
      <c r="BK76" s="450" t="str">
        <f>IF(Lazy_Portfolios!U76="", "", Lazy_Portfolios!U76)</f>
        <v/>
      </c>
      <c r="BL76" s="450" t="str">
        <f>IF(Lazy_Portfolios!V76="", "", Lazy_Portfolios!V76)</f>
        <v/>
      </c>
      <c r="BM76" s="450" t="str">
        <f>IF(Lazy_Portfolios!W76="", "", Lazy_Portfolios!W76)</f>
        <v/>
      </c>
      <c r="BN76" s="450" t="str">
        <f>IF(Lazy_Portfolios!X76="", "", Lazy_Portfolios!X76)</f>
        <v/>
      </c>
      <c r="BO76" s="450" t="str">
        <f>IF(Lazy_Portfolios!Y76="", "", Lazy_Portfolios!Y76)</f>
        <v/>
      </c>
      <c r="BP76" s="450" t="str">
        <f>IF(Lazy_Portfolios!Z76="", "", Lazy_Portfolios!Z76)</f>
        <v/>
      </c>
      <c r="BQ76" s="450" t="str">
        <f>IF(Lazy_Portfolios!AA76="", "", Lazy_Portfolios!AA76)</f>
        <v/>
      </c>
      <c r="BR76" s="450" t="str">
        <f>IF(Lazy_Portfolios!AB76="", "", Lazy_Portfolios!AB76)</f>
        <v/>
      </c>
      <c r="BS76" s="450" t="str">
        <f>IF(Lazy_Portfolios!AC76="", "", Lazy_Portfolios!AC76)</f>
        <v/>
      </c>
    </row>
    <row r="77" spans="1:71">
      <c r="A77" s="24" t="str">
        <f>Data_TR_USD!$CC80</f>
        <v>S&amp;P500 - historical - no ER</v>
      </c>
      <c r="B77" s="60" t="str">
        <f>Data_TR_USD!$CB80</f>
        <v>S&amp;P500(h)</v>
      </c>
      <c r="C77" s="155">
        <v>1871</v>
      </c>
      <c r="E77" s="450"/>
      <c r="F77" s="450"/>
      <c r="G77" s="450"/>
      <c r="I77" s="39"/>
      <c r="J77" s="39"/>
      <c r="K77" s="39"/>
      <c r="M77" s="450" t="str">
        <f>IF(Analyze_Portfolio!E77="", "", Analyze_Portfolio!E77)</f>
        <v/>
      </c>
      <c r="N77" s="450" t="str">
        <f>IF(Analyze_Portfolio!F77="", "", Analyze_Portfolio!F77)</f>
        <v/>
      </c>
      <c r="X77" s="450" t="str">
        <f>IF(Analyze_Portfolio!P77="", "", Analyze_Portfolio!P77)</f>
        <v/>
      </c>
      <c r="Y77" s="450" t="str">
        <f>IF(Analyze_Portfolio!Q77="", "", Analyze_Portfolio!Q77)</f>
        <v/>
      </c>
      <c r="AA77" s="450" t="str">
        <f>IF(Compare_Portfolios!E77="", "", Compare_Portfolios!E77)</f>
        <v/>
      </c>
      <c r="AB77" s="450" t="str">
        <f>IF(Compare_Portfolios!F77="", "", Compare_Portfolios!F77)</f>
        <v/>
      </c>
      <c r="AC77" s="450" t="str">
        <f>IF(Compare_Portfolios!G77="", "", Compare_Portfolios!G77)</f>
        <v/>
      </c>
      <c r="AD77" s="450" t="str">
        <f>IF(Compare_Portfolios!H77="", "", Compare_Portfolios!H77)</f>
        <v/>
      </c>
      <c r="AE77" s="450" t="str">
        <f>IF(Compare_Portfolios!I77="", "", Compare_Portfolios!I77)</f>
        <v/>
      </c>
      <c r="AG77" s="450" t="str">
        <f>IF(Compare_Portfolios!K77="", "", Compare_Portfolios!K77)</f>
        <v/>
      </c>
      <c r="AM77" s="450" t="str">
        <f>IF(Compare_Portfolios!Q77="", "", Compare_Portfolios!Q77)</f>
        <v/>
      </c>
      <c r="AN77" s="450" t="str">
        <f>IF(Compare_Portfolios!R77="", "", Compare_Portfolios!R77)</f>
        <v/>
      </c>
      <c r="AO77" s="450" t="str">
        <f>IF(Compare_Portfolios!S77="", "", Compare_Portfolios!S77)</f>
        <v/>
      </c>
      <c r="AP77" s="450" t="str">
        <f>IF(Compare_Portfolios!T77="", "", Compare_Portfolios!T77)</f>
        <v/>
      </c>
      <c r="AQ77" s="450" t="str">
        <f>IF(Compare_Portfolios!U77="", "", Compare_Portfolios!U77)</f>
        <v/>
      </c>
      <c r="AS77" s="450" t="str">
        <f>IF(Compare_Portfolios!W77="", "", Compare_Portfolios!W77)</f>
        <v/>
      </c>
      <c r="AU77" s="450" t="str">
        <f>IF(Lazy_Portfolios!E77="", "", Lazy_Portfolios!E77)</f>
        <v/>
      </c>
      <c r="AV77" s="450" t="str">
        <f>IF(Lazy_Portfolios!F77="", "", Lazy_Portfolios!F77)</f>
        <v/>
      </c>
      <c r="AW77" s="450" t="str">
        <f>IF(Lazy_Portfolios!G77="", "", Lazy_Portfolios!G77)</f>
        <v/>
      </c>
      <c r="AX77" s="450" t="str">
        <f>IF(Lazy_Portfolios!H77="", "", Lazy_Portfolios!H77)</f>
        <v/>
      </c>
      <c r="AY77" s="450" t="str">
        <f>IF(Lazy_Portfolios!I77="", "", Lazy_Portfolios!I77)</f>
        <v/>
      </c>
      <c r="AZ77" s="450" t="str">
        <f>IF(Lazy_Portfolios!J77="", "", Lazy_Portfolios!J77)</f>
        <v/>
      </c>
      <c r="BA77" s="450" t="str">
        <f>IF(Lazy_Portfolios!K77="", "", Lazy_Portfolios!K77)</f>
        <v/>
      </c>
      <c r="BB77" s="450" t="str">
        <f>IF(Lazy_Portfolios!L77="", "", Lazy_Portfolios!L77)</f>
        <v/>
      </c>
      <c r="BC77" s="450" t="str">
        <f>IF(Lazy_Portfolios!M77="", "", Lazy_Portfolios!M77)</f>
        <v/>
      </c>
      <c r="BD77" s="450" t="str">
        <f>IF(Lazy_Portfolios!N77="", "", Lazy_Portfolios!N77)</f>
        <v/>
      </c>
      <c r="BE77" s="450" t="str">
        <f>IF(Lazy_Portfolios!O77="", "", Lazy_Portfolios!O77)</f>
        <v/>
      </c>
      <c r="BF77" s="450" t="str">
        <f>IF(Lazy_Portfolios!P77="", "", Lazy_Portfolios!P77)</f>
        <v/>
      </c>
      <c r="BG77" s="450" t="str">
        <f>IF(Lazy_Portfolios!Q77="", "", Lazy_Portfolios!Q77)</f>
        <v/>
      </c>
      <c r="BH77" s="450" t="str">
        <f>IF(Lazy_Portfolios!R77="", "", Lazy_Portfolios!R77)</f>
        <v/>
      </c>
      <c r="BI77" s="450" t="str">
        <f>IF(Lazy_Portfolios!S77="", "", Lazy_Portfolios!S77)</f>
        <v/>
      </c>
      <c r="BJ77" s="450" t="str">
        <f>IF(Lazy_Portfolios!T77="", "", Lazy_Portfolios!T77)</f>
        <v/>
      </c>
      <c r="BK77" s="450" t="str">
        <f>IF(Lazy_Portfolios!U77="", "", Lazy_Portfolios!U77)</f>
        <v/>
      </c>
      <c r="BL77" s="450" t="str">
        <f>IF(Lazy_Portfolios!V77="", "", Lazy_Portfolios!V77)</f>
        <v/>
      </c>
      <c r="BM77" s="450" t="str">
        <f>IF(Lazy_Portfolios!W77="", "", Lazy_Portfolios!W77)</f>
        <v/>
      </c>
      <c r="BN77" s="450" t="str">
        <f>IF(Lazy_Portfolios!X77="", "", Lazy_Portfolios!X77)</f>
        <v/>
      </c>
      <c r="BO77" s="450" t="str">
        <f>IF(Lazy_Portfolios!Y77="", "", Lazy_Portfolios!Y77)</f>
        <v/>
      </c>
      <c r="BP77" s="450" t="str">
        <f>IF(Lazy_Portfolios!Z77="", "", Lazy_Portfolios!Z77)</f>
        <v/>
      </c>
      <c r="BQ77" s="450" t="str">
        <f>IF(Lazy_Portfolios!AA77="", "", Lazy_Portfolios!AA77)</f>
        <v/>
      </c>
      <c r="BR77" s="450" t="str">
        <f>IF(Lazy_Portfolios!AB77="", "", Lazy_Portfolios!AB77)</f>
        <v/>
      </c>
      <c r="BS77" s="450" t="str">
        <f>IF(Lazy_Portfolios!AC77="", "", Lazy_Portfolios!AC77)</f>
        <v/>
      </c>
    </row>
    <row r="78" spans="1:71">
      <c r="A78" s="159" t="str">
        <f>Data_TR_USD!$CC81</f>
        <v>IT Bonds - historical - no ER</v>
      </c>
      <c r="B78" s="60" t="str">
        <f>Data_TR_USD!$CB81</f>
        <v>IT Bonds(h)</v>
      </c>
      <c r="C78" s="155">
        <v>1871</v>
      </c>
      <c r="E78" s="450"/>
      <c r="F78" s="450"/>
      <c r="G78" s="450"/>
      <c r="I78" s="39"/>
      <c r="J78" s="39"/>
      <c r="K78" s="39"/>
      <c r="M78" s="450" t="str">
        <f>IF(Analyze_Portfolio!E78="", "", Analyze_Portfolio!E78)</f>
        <v/>
      </c>
      <c r="N78" s="450" t="str">
        <f>IF(Analyze_Portfolio!F78="", "", Analyze_Portfolio!F78)</f>
        <v/>
      </c>
      <c r="X78" s="450" t="str">
        <f>IF(Analyze_Portfolio!P78="", "", Analyze_Portfolio!P78)</f>
        <v/>
      </c>
      <c r="Y78" s="450" t="str">
        <f>IF(Analyze_Portfolio!Q78="", "", Analyze_Portfolio!Q78)</f>
        <v/>
      </c>
      <c r="AA78" s="450" t="str">
        <f>IF(Compare_Portfolios!E78="", "", Compare_Portfolios!E78)</f>
        <v/>
      </c>
      <c r="AB78" s="450" t="str">
        <f>IF(Compare_Portfolios!F78="", "", Compare_Portfolios!F78)</f>
        <v/>
      </c>
      <c r="AC78" s="450" t="str">
        <f>IF(Compare_Portfolios!G78="", "", Compare_Portfolios!G78)</f>
        <v/>
      </c>
      <c r="AD78" s="450" t="str">
        <f>IF(Compare_Portfolios!H78="", "", Compare_Portfolios!H78)</f>
        <v/>
      </c>
      <c r="AE78" s="450" t="str">
        <f>IF(Compare_Portfolios!I78="", "", Compare_Portfolios!I78)</f>
        <v/>
      </c>
      <c r="AG78" s="450" t="str">
        <f>IF(Compare_Portfolios!K78="", "", Compare_Portfolios!K78)</f>
        <v/>
      </c>
      <c r="AM78" s="450" t="str">
        <f>IF(Compare_Portfolios!Q78="", "", Compare_Portfolios!Q78)</f>
        <v/>
      </c>
      <c r="AN78" s="450" t="str">
        <f>IF(Compare_Portfolios!R78="", "", Compare_Portfolios!R78)</f>
        <v/>
      </c>
      <c r="AO78" s="450" t="str">
        <f>IF(Compare_Portfolios!S78="", "", Compare_Portfolios!S78)</f>
        <v/>
      </c>
      <c r="AP78" s="450" t="str">
        <f>IF(Compare_Portfolios!T78="", "", Compare_Portfolios!T78)</f>
        <v/>
      </c>
      <c r="AQ78" s="450" t="str">
        <f>IF(Compare_Portfolios!U78="", "", Compare_Portfolios!U78)</f>
        <v/>
      </c>
      <c r="AS78" s="450" t="str">
        <f>IF(Compare_Portfolios!W78="", "", Compare_Portfolios!W78)</f>
        <v/>
      </c>
      <c r="AU78" s="450" t="str">
        <f>IF(Lazy_Portfolios!E78="", "", Lazy_Portfolios!E78)</f>
        <v/>
      </c>
      <c r="AV78" s="450" t="str">
        <f>IF(Lazy_Portfolios!F78="", "", Lazy_Portfolios!F78)</f>
        <v/>
      </c>
      <c r="AW78" s="450" t="str">
        <f>IF(Lazy_Portfolios!G78="", "", Lazy_Portfolios!G78)</f>
        <v/>
      </c>
      <c r="AX78" s="450" t="str">
        <f>IF(Lazy_Portfolios!H78="", "", Lazy_Portfolios!H78)</f>
        <v/>
      </c>
      <c r="AY78" s="450" t="str">
        <f>IF(Lazy_Portfolios!I78="", "", Lazy_Portfolios!I78)</f>
        <v/>
      </c>
      <c r="AZ78" s="450" t="str">
        <f>IF(Lazy_Portfolios!J78="", "", Lazy_Portfolios!J78)</f>
        <v/>
      </c>
      <c r="BA78" s="450" t="str">
        <f>IF(Lazy_Portfolios!K78="", "", Lazy_Portfolios!K78)</f>
        <v/>
      </c>
      <c r="BB78" s="450" t="str">
        <f>IF(Lazy_Portfolios!L78="", "", Lazy_Portfolios!L78)</f>
        <v/>
      </c>
      <c r="BC78" s="450" t="str">
        <f>IF(Lazy_Portfolios!M78="", "", Lazy_Portfolios!M78)</f>
        <v/>
      </c>
      <c r="BD78" s="450" t="str">
        <f>IF(Lazy_Portfolios!N78="", "", Lazy_Portfolios!N78)</f>
        <v/>
      </c>
      <c r="BE78" s="450" t="str">
        <f>IF(Lazy_Portfolios!O78="", "", Lazy_Portfolios!O78)</f>
        <v/>
      </c>
      <c r="BF78" s="450" t="str">
        <f>IF(Lazy_Portfolios!P78="", "", Lazy_Portfolios!P78)</f>
        <v/>
      </c>
      <c r="BG78" s="450" t="str">
        <f>IF(Lazy_Portfolios!Q78="", "", Lazy_Portfolios!Q78)</f>
        <v/>
      </c>
      <c r="BH78" s="450" t="str">
        <f>IF(Lazy_Portfolios!R78="", "", Lazy_Portfolios!R78)</f>
        <v/>
      </c>
      <c r="BI78" s="450" t="str">
        <f>IF(Lazy_Portfolios!S78="", "", Lazy_Portfolios!S78)</f>
        <v/>
      </c>
      <c r="BJ78" s="450" t="str">
        <f>IF(Lazy_Portfolios!T78="", "", Lazy_Portfolios!T78)</f>
        <v/>
      </c>
      <c r="BK78" s="450" t="str">
        <f>IF(Lazy_Portfolios!U78="", "", Lazy_Portfolios!U78)</f>
        <v/>
      </c>
      <c r="BL78" s="450" t="str">
        <f>IF(Lazy_Portfolios!V78="", "", Lazy_Portfolios!V78)</f>
        <v/>
      </c>
      <c r="BM78" s="450" t="str">
        <f>IF(Lazy_Portfolios!W78="", "", Lazy_Portfolios!W78)</f>
        <v/>
      </c>
      <c r="BN78" s="450" t="str">
        <f>IF(Lazy_Portfolios!X78="", "", Lazy_Portfolios!X78)</f>
        <v/>
      </c>
      <c r="BO78" s="450" t="str">
        <f>IF(Lazy_Portfolios!Y78="", "", Lazy_Portfolios!Y78)</f>
        <v/>
      </c>
      <c r="BP78" s="450" t="str">
        <f>IF(Lazy_Portfolios!Z78="", "", Lazy_Portfolios!Z78)</f>
        <v/>
      </c>
      <c r="BQ78" s="450" t="str">
        <f>IF(Lazy_Portfolios!AA78="", "", Lazy_Portfolios!AA78)</f>
        <v/>
      </c>
      <c r="BR78" s="450" t="str">
        <f>IF(Lazy_Portfolios!AB78="", "", Lazy_Portfolios!AB78)</f>
        <v/>
      </c>
      <c r="BS78" s="450" t="str">
        <f>IF(Lazy_Portfolios!AC78="", "", Lazy_Portfolios!AC78)</f>
        <v/>
      </c>
    </row>
    <row r="79" spans="1:71">
      <c r="A79" s="24" t="str">
        <f>Data_TR_USD!$CC82</f>
        <v>T-Bills - historical - no ER</v>
      </c>
      <c r="B79" s="60" t="str">
        <f>Data_TR_USD!$CB82</f>
        <v>TBills(h)</v>
      </c>
      <c r="C79" s="155">
        <v>1871</v>
      </c>
      <c r="E79" s="450"/>
      <c r="F79" s="450"/>
      <c r="G79" s="450"/>
      <c r="I79" s="39"/>
      <c r="J79" s="39"/>
      <c r="K79" s="39"/>
      <c r="M79" s="450" t="str">
        <f>IF(Analyze_Portfolio!E79="", "", Analyze_Portfolio!E79)</f>
        <v/>
      </c>
      <c r="N79" s="450" t="str">
        <f>IF(Analyze_Portfolio!F79="", "", Analyze_Portfolio!F79)</f>
        <v/>
      </c>
      <c r="X79" s="450" t="str">
        <f>IF(Analyze_Portfolio!P79="", "", Analyze_Portfolio!P79)</f>
        <v/>
      </c>
      <c r="Y79" s="450" t="str">
        <f>IF(Analyze_Portfolio!Q79="", "", Analyze_Portfolio!Q79)</f>
        <v/>
      </c>
      <c r="AA79" s="450" t="str">
        <f>IF(Compare_Portfolios!E79="", "", Compare_Portfolios!E79)</f>
        <v/>
      </c>
      <c r="AB79" s="450" t="str">
        <f>IF(Compare_Portfolios!F79="", "", Compare_Portfolios!F79)</f>
        <v/>
      </c>
      <c r="AC79" s="450" t="str">
        <f>IF(Compare_Portfolios!G79="", "", Compare_Portfolios!G79)</f>
        <v/>
      </c>
      <c r="AD79" s="450" t="str">
        <f>IF(Compare_Portfolios!H79="", "", Compare_Portfolios!H79)</f>
        <v/>
      </c>
      <c r="AE79" s="450" t="str">
        <f>IF(Compare_Portfolios!I79="", "", Compare_Portfolios!I79)</f>
        <v/>
      </c>
      <c r="AG79" s="450" t="str">
        <f>IF(Compare_Portfolios!K79="", "", Compare_Portfolios!K79)</f>
        <v/>
      </c>
      <c r="AM79" s="450" t="str">
        <f>IF(Compare_Portfolios!Q79="", "", Compare_Portfolios!Q79)</f>
        <v/>
      </c>
      <c r="AN79" s="450" t="str">
        <f>IF(Compare_Portfolios!R79="", "", Compare_Portfolios!R79)</f>
        <v/>
      </c>
      <c r="AO79" s="450" t="str">
        <f>IF(Compare_Portfolios!S79="", "", Compare_Portfolios!S79)</f>
        <v/>
      </c>
      <c r="AP79" s="450" t="str">
        <f>IF(Compare_Portfolios!T79="", "", Compare_Portfolios!T79)</f>
        <v/>
      </c>
      <c r="AQ79" s="450" t="str">
        <f>IF(Compare_Portfolios!U79="", "", Compare_Portfolios!U79)</f>
        <v/>
      </c>
      <c r="AS79" s="450" t="str">
        <f>IF(Compare_Portfolios!W79="", "", Compare_Portfolios!W79)</f>
        <v/>
      </c>
      <c r="AU79" s="450" t="str">
        <f>IF(Lazy_Portfolios!E79="", "", Lazy_Portfolios!E79)</f>
        <v/>
      </c>
      <c r="AV79" s="450" t="str">
        <f>IF(Lazy_Portfolios!F79="", "", Lazy_Portfolios!F79)</f>
        <v/>
      </c>
      <c r="AW79" s="450" t="str">
        <f>IF(Lazy_Portfolios!G79="", "", Lazy_Portfolios!G79)</f>
        <v/>
      </c>
      <c r="AX79" s="450" t="str">
        <f>IF(Lazy_Portfolios!H79="", "", Lazy_Portfolios!H79)</f>
        <v/>
      </c>
      <c r="AY79" s="450" t="str">
        <f>IF(Lazy_Portfolios!I79="", "", Lazy_Portfolios!I79)</f>
        <v/>
      </c>
      <c r="AZ79" s="450" t="str">
        <f>IF(Lazy_Portfolios!J79="", "", Lazy_Portfolios!J79)</f>
        <v/>
      </c>
      <c r="BA79" s="450" t="str">
        <f>IF(Lazy_Portfolios!K79="", "", Lazy_Portfolios!K79)</f>
        <v/>
      </c>
      <c r="BB79" s="450" t="str">
        <f>IF(Lazy_Portfolios!L79="", "", Lazy_Portfolios!L79)</f>
        <v/>
      </c>
      <c r="BC79" s="450" t="str">
        <f>IF(Lazy_Portfolios!M79="", "", Lazy_Portfolios!M79)</f>
        <v/>
      </c>
      <c r="BD79" s="450" t="str">
        <f>IF(Lazy_Portfolios!N79="", "", Lazy_Portfolios!N79)</f>
        <v/>
      </c>
      <c r="BE79" s="450" t="str">
        <f>IF(Lazy_Portfolios!O79="", "", Lazy_Portfolios!O79)</f>
        <v/>
      </c>
      <c r="BF79" s="450" t="str">
        <f>IF(Lazy_Portfolios!P79="", "", Lazy_Portfolios!P79)</f>
        <v/>
      </c>
      <c r="BG79" s="450" t="str">
        <f>IF(Lazy_Portfolios!Q79="", "", Lazy_Portfolios!Q79)</f>
        <v/>
      </c>
      <c r="BH79" s="450" t="str">
        <f>IF(Lazy_Portfolios!R79="", "", Lazy_Portfolios!R79)</f>
        <v/>
      </c>
      <c r="BI79" s="450" t="str">
        <f>IF(Lazy_Portfolios!S79="", "", Lazy_Portfolios!S79)</f>
        <v/>
      </c>
      <c r="BJ79" s="450" t="str">
        <f>IF(Lazy_Portfolios!T79="", "", Lazy_Portfolios!T79)</f>
        <v/>
      </c>
      <c r="BK79" s="450" t="str">
        <f>IF(Lazy_Portfolios!U79="", "", Lazy_Portfolios!U79)</f>
        <v/>
      </c>
      <c r="BL79" s="450" t="str">
        <f>IF(Lazy_Portfolios!V79="", "", Lazy_Portfolios!V79)</f>
        <v/>
      </c>
      <c r="BM79" s="450" t="str">
        <f>IF(Lazy_Portfolios!W79="", "", Lazy_Portfolios!W79)</f>
        <v/>
      </c>
      <c r="BN79" s="450" t="str">
        <f>IF(Lazy_Portfolios!X79="", "", Lazy_Portfolios!X79)</f>
        <v/>
      </c>
      <c r="BO79" s="450" t="str">
        <f>IF(Lazy_Portfolios!Y79="", "", Lazy_Portfolios!Y79)</f>
        <v/>
      </c>
      <c r="BP79" s="450" t="str">
        <f>IF(Lazy_Portfolios!Z79="", "", Lazy_Portfolios!Z79)</f>
        <v/>
      </c>
      <c r="BQ79" s="450" t="str">
        <f>IF(Lazy_Portfolios!AA79="", "", Lazy_Portfolios!AA79)</f>
        <v/>
      </c>
      <c r="BR79" s="450" t="str">
        <f>IF(Lazy_Portfolios!AB79="", "", Lazy_Portfolios!AB79)</f>
        <v/>
      </c>
      <c r="BS79" s="450" t="str">
        <f>IF(Lazy_Portfolios!AC79="", "", Lazy_Portfolios!AC79)</f>
        <v/>
      </c>
    </row>
    <row r="80" spans="1:71">
      <c r="A80" s="24" t="str">
        <f>Data_TR_USD!$CC83</f>
        <v>Cash - no return</v>
      </c>
      <c r="B80" s="60" t="str">
        <f>Data_TR_USD!$CB83</f>
        <v>Cash</v>
      </c>
      <c r="C80" s="155">
        <v>1871</v>
      </c>
      <c r="E80" s="450"/>
      <c r="F80" s="450"/>
      <c r="G80" s="450"/>
      <c r="I80" s="39"/>
      <c r="J80" s="39"/>
      <c r="K80" s="39"/>
      <c r="M80" s="450" t="str">
        <f>IF(Analyze_Portfolio!E80="", "", Analyze_Portfolio!E80)</f>
        <v/>
      </c>
      <c r="N80" s="450" t="str">
        <f>IF(Analyze_Portfolio!F80="", "", Analyze_Portfolio!F80)</f>
        <v/>
      </c>
      <c r="X80" s="450" t="str">
        <f>IF(Analyze_Portfolio!P80="", "", Analyze_Portfolio!P80)</f>
        <v/>
      </c>
      <c r="Y80" s="450" t="str">
        <f>IF(Analyze_Portfolio!Q80="", "", Analyze_Portfolio!Q80)</f>
        <v/>
      </c>
      <c r="AA80" s="450" t="str">
        <f>IF(Compare_Portfolios!E80="", "", Compare_Portfolios!E80)</f>
        <v/>
      </c>
      <c r="AB80" s="450" t="str">
        <f>IF(Compare_Portfolios!F80="", "", Compare_Portfolios!F80)</f>
        <v/>
      </c>
      <c r="AC80" s="450" t="str">
        <f>IF(Compare_Portfolios!G80="", "", Compare_Portfolios!G80)</f>
        <v/>
      </c>
      <c r="AD80" s="450" t="str">
        <f>IF(Compare_Portfolios!H80="", "", Compare_Portfolios!H80)</f>
        <v/>
      </c>
      <c r="AE80" s="450" t="str">
        <f>IF(Compare_Portfolios!I80="", "", Compare_Portfolios!I80)</f>
        <v/>
      </c>
      <c r="AG80" s="450">
        <f>IF(Compare_Portfolios!K80="", "", Compare_Portfolios!K80)</f>
        <v>1</v>
      </c>
      <c r="AM80" s="450" t="str">
        <f>IF(Compare_Portfolios!Q80="", "", Compare_Portfolios!Q80)</f>
        <v/>
      </c>
      <c r="AN80" s="450" t="str">
        <f>IF(Compare_Portfolios!R80="", "", Compare_Portfolios!R80)</f>
        <v/>
      </c>
      <c r="AO80" s="450" t="str">
        <f>IF(Compare_Portfolios!S80="", "", Compare_Portfolios!S80)</f>
        <v/>
      </c>
      <c r="AP80" s="450" t="str">
        <f>IF(Compare_Portfolios!T80="", "", Compare_Portfolios!T80)</f>
        <v/>
      </c>
      <c r="AQ80" s="450" t="str">
        <f>IF(Compare_Portfolios!U80="", "", Compare_Portfolios!U80)</f>
        <v/>
      </c>
      <c r="AS80" s="450" t="str">
        <f>IF(Compare_Portfolios!W80="", "", Compare_Portfolios!W80)</f>
        <v/>
      </c>
      <c r="AU80" s="450" t="str">
        <f>IF(Lazy_Portfolios!E80="", "", Lazy_Portfolios!E80)</f>
        <v/>
      </c>
      <c r="AV80" s="450" t="str">
        <f>IF(Lazy_Portfolios!F80="", "", Lazy_Portfolios!F80)</f>
        <v/>
      </c>
      <c r="AW80" s="450" t="str">
        <f>IF(Lazy_Portfolios!G80="", "", Lazy_Portfolios!G80)</f>
        <v/>
      </c>
      <c r="AX80" s="450" t="str">
        <f>IF(Lazy_Portfolios!H80="", "", Lazy_Portfolios!H80)</f>
        <v/>
      </c>
      <c r="AY80" s="450" t="str">
        <f>IF(Lazy_Portfolios!I80="", "", Lazy_Portfolios!I80)</f>
        <v/>
      </c>
      <c r="AZ80" s="450" t="str">
        <f>IF(Lazy_Portfolios!J80="", "", Lazy_Portfolios!J80)</f>
        <v/>
      </c>
      <c r="BA80" s="450" t="str">
        <f>IF(Lazy_Portfolios!K80="", "", Lazy_Portfolios!K80)</f>
        <v/>
      </c>
      <c r="BB80" s="450" t="str">
        <f>IF(Lazy_Portfolios!L80="", "", Lazy_Portfolios!L80)</f>
        <v/>
      </c>
      <c r="BC80" s="450" t="str">
        <f>IF(Lazy_Portfolios!M80="", "", Lazy_Portfolios!M80)</f>
        <v/>
      </c>
      <c r="BD80" s="450" t="str">
        <f>IF(Lazy_Portfolios!N80="", "", Lazy_Portfolios!N80)</f>
        <v/>
      </c>
      <c r="BE80" s="450" t="str">
        <f>IF(Lazy_Portfolios!O80="", "", Lazy_Portfolios!O80)</f>
        <v/>
      </c>
      <c r="BF80" s="450" t="str">
        <f>IF(Lazy_Portfolios!P80="", "", Lazy_Portfolios!P80)</f>
        <v/>
      </c>
      <c r="BG80" s="450" t="str">
        <f>IF(Lazy_Portfolios!Q80="", "", Lazy_Portfolios!Q80)</f>
        <v/>
      </c>
      <c r="BH80" s="450" t="str">
        <f>IF(Lazy_Portfolios!R80="", "", Lazy_Portfolios!R80)</f>
        <v/>
      </c>
      <c r="BI80" s="450" t="str">
        <f>IF(Lazy_Portfolios!S80="", "", Lazy_Portfolios!S80)</f>
        <v/>
      </c>
      <c r="BJ80" s="450" t="str">
        <f>IF(Lazy_Portfolios!T80="", "", Lazy_Portfolios!T80)</f>
        <v/>
      </c>
      <c r="BK80" s="450" t="str">
        <f>IF(Lazy_Portfolios!U80="", "", Lazy_Portfolios!U80)</f>
        <v/>
      </c>
      <c r="BL80" s="450" t="str">
        <f>IF(Lazy_Portfolios!V80="", "", Lazy_Portfolios!V80)</f>
        <v/>
      </c>
      <c r="BM80" s="450" t="str">
        <f>IF(Lazy_Portfolios!W80="", "", Lazy_Portfolios!W80)</f>
        <v/>
      </c>
      <c r="BN80" s="450" t="str">
        <f>IF(Lazy_Portfolios!X80="", "", Lazy_Portfolios!X80)</f>
        <v/>
      </c>
      <c r="BO80" s="450" t="str">
        <f>IF(Lazy_Portfolios!Y80="", "", Lazy_Portfolios!Y80)</f>
        <v/>
      </c>
      <c r="BP80" s="450" t="str">
        <f>IF(Lazy_Portfolios!Z80="", "", Lazy_Portfolios!Z80)</f>
        <v/>
      </c>
      <c r="BQ80" s="450" t="str">
        <f>IF(Lazy_Portfolios!AA80="", "", Lazy_Portfolios!AA80)</f>
        <v/>
      </c>
      <c r="BR80" s="450" t="str">
        <f>IF(Lazy_Portfolios!AB80="", "", Lazy_Portfolios!AB80)</f>
        <v/>
      </c>
      <c r="BS80" s="450" t="str">
        <f>IF(Lazy_Portfolios!AC80="", "", Lazy_Portfolios!AC80)</f>
        <v/>
      </c>
    </row>
    <row r="81" spans="1:71" ht="13" thickBot="1">
      <c r="A81" s="154" t="str">
        <f>Data_TR_USD!$CC84</f>
        <v>Inflation - historical</v>
      </c>
      <c r="B81" s="442" t="str">
        <f>Data_TR_USD!$CB84</f>
        <v>CPI-U</v>
      </c>
      <c r="C81" s="157">
        <v>1871</v>
      </c>
      <c r="E81" s="450"/>
      <c r="F81" s="450"/>
      <c r="G81" s="450">
        <v>1</v>
      </c>
      <c r="I81" s="39"/>
      <c r="J81" s="39"/>
      <c r="K81" s="39"/>
      <c r="M81" s="450" t="str">
        <f>IF(Analyze_Portfolio!E81="", "", Analyze_Portfolio!E81)</f>
        <v/>
      </c>
      <c r="N81" s="450" t="str">
        <f>IF(Analyze_Portfolio!F81="", "", Analyze_Portfolio!F81)</f>
        <v/>
      </c>
      <c r="X81" s="450" t="str">
        <f>IF(Analyze_Portfolio!P81="", "", Analyze_Portfolio!P81)</f>
        <v/>
      </c>
      <c r="Y81" s="450" t="str">
        <f>IF(Analyze_Portfolio!Q81="", "", Analyze_Portfolio!Q81)</f>
        <v/>
      </c>
      <c r="AA81" s="450" t="str">
        <f>IF(Compare_Portfolios!E81="", "", Compare_Portfolios!E81)</f>
        <v/>
      </c>
      <c r="AB81" s="450" t="str">
        <f>IF(Compare_Portfolios!F81="", "", Compare_Portfolios!F81)</f>
        <v/>
      </c>
      <c r="AC81" s="450" t="str">
        <f>IF(Compare_Portfolios!G81="", "", Compare_Portfolios!G81)</f>
        <v/>
      </c>
      <c r="AD81" s="450" t="str">
        <f>IF(Compare_Portfolios!H81="", "", Compare_Portfolios!H81)</f>
        <v/>
      </c>
      <c r="AE81" s="450" t="str">
        <f>IF(Compare_Portfolios!I81="", "", Compare_Portfolios!I81)</f>
        <v/>
      </c>
      <c r="AG81" s="450" t="str">
        <f>IF(Compare_Portfolios!K81="", "", Compare_Portfolios!K81)</f>
        <v/>
      </c>
      <c r="AM81" s="450" t="str">
        <f>IF(Compare_Portfolios!Q81="", "", Compare_Portfolios!Q81)</f>
        <v/>
      </c>
      <c r="AN81" s="450" t="str">
        <f>IF(Compare_Portfolios!R81="", "", Compare_Portfolios!R81)</f>
        <v/>
      </c>
      <c r="AO81" s="450" t="str">
        <f>IF(Compare_Portfolios!S81="", "", Compare_Portfolios!S81)</f>
        <v/>
      </c>
      <c r="AP81" s="450" t="str">
        <f>IF(Compare_Portfolios!T81="", "", Compare_Portfolios!T81)</f>
        <v/>
      </c>
      <c r="AQ81" s="450" t="str">
        <f>IF(Compare_Portfolios!U81="", "", Compare_Portfolios!U81)</f>
        <v/>
      </c>
      <c r="AS81" s="450" t="str">
        <f>IF(Compare_Portfolios!W81="", "", Compare_Portfolios!W81)</f>
        <v/>
      </c>
      <c r="AU81" s="450" t="str">
        <f>IF(Lazy_Portfolios!E81="", "", Lazy_Portfolios!E81)</f>
        <v/>
      </c>
      <c r="AV81" s="450" t="str">
        <f>IF(Lazy_Portfolios!F81="", "", Lazy_Portfolios!F81)</f>
        <v/>
      </c>
      <c r="AW81" s="450" t="str">
        <f>IF(Lazy_Portfolios!G81="", "", Lazy_Portfolios!G81)</f>
        <v/>
      </c>
      <c r="AX81" s="450" t="str">
        <f>IF(Lazy_Portfolios!H81="", "", Lazy_Portfolios!H81)</f>
        <v/>
      </c>
      <c r="AY81" s="450" t="str">
        <f>IF(Lazy_Portfolios!I81="", "", Lazy_Portfolios!I81)</f>
        <v/>
      </c>
      <c r="AZ81" s="450" t="str">
        <f>IF(Lazy_Portfolios!J81="", "", Lazy_Portfolios!J81)</f>
        <v/>
      </c>
      <c r="BA81" s="450" t="str">
        <f>IF(Lazy_Portfolios!K81="", "", Lazy_Portfolios!K81)</f>
        <v/>
      </c>
      <c r="BB81" s="450" t="str">
        <f>IF(Lazy_Portfolios!L81="", "", Lazy_Portfolios!L81)</f>
        <v/>
      </c>
      <c r="BC81" s="450" t="str">
        <f>IF(Lazy_Portfolios!M81="", "", Lazy_Portfolios!M81)</f>
        <v/>
      </c>
      <c r="BD81" s="450" t="str">
        <f>IF(Lazy_Portfolios!N81="", "", Lazy_Portfolios!N81)</f>
        <v/>
      </c>
      <c r="BE81" s="450" t="str">
        <f>IF(Lazy_Portfolios!O81="", "", Lazy_Portfolios!O81)</f>
        <v/>
      </c>
      <c r="BF81" s="450" t="str">
        <f>IF(Lazy_Portfolios!P81="", "", Lazy_Portfolios!P81)</f>
        <v/>
      </c>
      <c r="BG81" s="450" t="str">
        <f>IF(Lazy_Portfolios!Q81="", "", Lazy_Portfolios!Q81)</f>
        <v/>
      </c>
      <c r="BH81" s="450" t="str">
        <f>IF(Lazy_Portfolios!R81="", "", Lazy_Portfolios!R81)</f>
        <v/>
      </c>
      <c r="BI81" s="450" t="str">
        <f>IF(Lazy_Portfolios!S81="", "", Lazy_Portfolios!S81)</f>
        <v/>
      </c>
      <c r="BJ81" s="450" t="str">
        <f>IF(Lazy_Portfolios!T81="", "", Lazy_Portfolios!T81)</f>
        <v/>
      </c>
      <c r="BK81" s="450" t="str">
        <f>IF(Lazy_Portfolios!U81="", "", Lazy_Portfolios!U81)</f>
        <v/>
      </c>
      <c r="BL81" s="450" t="str">
        <f>IF(Lazy_Portfolios!V81="", "", Lazy_Portfolios!V81)</f>
        <v/>
      </c>
      <c r="BM81" s="450" t="str">
        <f>IF(Lazy_Portfolios!W81="", "", Lazy_Portfolios!W81)</f>
        <v/>
      </c>
      <c r="BN81" s="450" t="str">
        <f>IF(Lazy_Portfolios!X81="", "", Lazy_Portfolios!X81)</f>
        <v/>
      </c>
      <c r="BO81" s="450" t="str">
        <f>IF(Lazy_Portfolios!Y81="", "", Lazy_Portfolios!Y81)</f>
        <v/>
      </c>
      <c r="BP81" s="450" t="str">
        <f>IF(Lazy_Portfolios!Z81="", "", Lazy_Portfolios!Z81)</f>
        <v/>
      </c>
      <c r="BQ81" s="450" t="str">
        <f>IF(Lazy_Portfolios!AA81="", "", Lazy_Portfolios!AA81)</f>
        <v/>
      </c>
      <c r="BR81" s="450" t="str">
        <f>IF(Lazy_Portfolios!AB81="", "", Lazy_Portfolios!AB81)</f>
        <v/>
      </c>
      <c r="BS81" s="450" t="str">
        <f>IF(Lazy_Portfolios!AC81="", "", Lazy_Portfolios!AC81)</f>
        <v/>
      </c>
    </row>
    <row r="82" spans="1:71">
      <c r="B82" s="31">
        <f>ROW()-ROW(B$5)</f>
        <v>77</v>
      </c>
      <c r="E82" s="41">
        <f>SUM(E5:E81)</f>
        <v>1</v>
      </c>
      <c r="F82" s="41">
        <f>SUM(F5:F81)</f>
        <v>1</v>
      </c>
      <c r="G82" s="41">
        <f>SUM(G5:G81)</f>
        <v>1</v>
      </c>
      <c r="I82" s="41">
        <f>SUM(I5:I81)</f>
        <v>1</v>
      </c>
      <c r="J82" s="41">
        <f>SUM(J5:J81)</f>
        <v>1</v>
      </c>
      <c r="K82" s="41">
        <f>SUM(K5:K81)</f>
        <v>1</v>
      </c>
      <c r="M82" s="41">
        <f>SUM(M5:M81)</f>
        <v>1</v>
      </c>
      <c r="N82" s="41">
        <f>SUM(N5:N81)</f>
        <v>1</v>
      </c>
      <c r="X82" s="41">
        <f>SUM(X5:X81)</f>
        <v>1</v>
      </c>
      <c r="Y82" s="41">
        <f>SUM(Y5:Y81)</f>
        <v>1</v>
      </c>
      <c r="AA82" s="41">
        <f>SUM(AA5:AA81)</f>
        <v>1</v>
      </c>
      <c r="AB82" s="41">
        <f>SUM(AB5:AB81)</f>
        <v>1</v>
      </c>
      <c r="AC82" s="41">
        <f>SUM(AC5:AC81)</f>
        <v>1.0000000000000002</v>
      </c>
      <c r="AD82" s="41">
        <f>SUM(AD5:AD81)</f>
        <v>0.99999999999999989</v>
      </c>
      <c r="AE82" s="41">
        <f>SUM(AE5:AE81)</f>
        <v>1</v>
      </c>
      <c r="AG82" s="41">
        <f>SUM(AG5:AG81)</f>
        <v>1</v>
      </c>
      <c r="AM82" s="41">
        <f>SUM(AM5:AM81)</f>
        <v>1</v>
      </c>
      <c r="AN82" s="41">
        <f>SUM(AN5:AN81)</f>
        <v>1</v>
      </c>
      <c r="AO82" s="41">
        <f>SUM(AO5:AO81)</f>
        <v>0.99999999999999978</v>
      </c>
      <c r="AP82" s="41">
        <f>SUM(AP5:AP81)</f>
        <v>0.99999999999999989</v>
      </c>
      <c r="AQ82" s="41">
        <f>SUM(AQ5:AQ81)</f>
        <v>1</v>
      </c>
      <c r="AS82" s="41">
        <f>SUM(AS5:AS81)</f>
        <v>1</v>
      </c>
      <c r="AU82" s="41">
        <f t="shared" ref="AU82:BS82" si="0">SUM(AU5:AU81)</f>
        <v>1</v>
      </c>
      <c r="AV82" s="41">
        <f t="shared" si="0"/>
        <v>1</v>
      </c>
      <c r="AW82" s="41">
        <f t="shared" si="0"/>
        <v>1</v>
      </c>
      <c r="AX82" s="41">
        <f t="shared" si="0"/>
        <v>1</v>
      </c>
      <c r="AY82" s="41">
        <f t="shared" si="0"/>
        <v>1</v>
      </c>
      <c r="AZ82" s="41">
        <f t="shared" si="0"/>
        <v>1</v>
      </c>
      <c r="BA82" s="41">
        <f t="shared" si="0"/>
        <v>1</v>
      </c>
      <c r="BB82" s="41">
        <f t="shared" si="0"/>
        <v>1</v>
      </c>
      <c r="BC82" s="41">
        <f t="shared" si="0"/>
        <v>0.99999999999999989</v>
      </c>
      <c r="BD82" s="41">
        <f t="shared" si="0"/>
        <v>1</v>
      </c>
      <c r="BE82" s="41">
        <f t="shared" si="0"/>
        <v>1.0000000000000002</v>
      </c>
      <c r="BF82" s="41">
        <f t="shared" si="0"/>
        <v>1</v>
      </c>
      <c r="BG82" s="41">
        <f t="shared" si="0"/>
        <v>1</v>
      </c>
      <c r="BH82" s="41">
        <f t="shared" si="0"/>
        <v>1</v>
      </c>
      <c r="BI82" s="41">
        <f t="shared" si="0"/>
        <v>1</v>
      </c>
      <c r="BJ82" s="41">
        <f t="shared" si="0"/>
        <v>0.99999999999999989</v>
      </c>
      <c r="BK82" s="41">
        <f t="shared" si="0"/>
        <v>1</v>
      </c>
      <c r="BL82" s="41">
        <f t="shared" si="0"/>
        <v>1</v>
      </c>
      <c r="BM82" s="41">
        <f t="shared" si="0"/>
        <v>1</v>
      </c>
      <c r="BN82" s="41">
        <f t="shared" si="0"/>
        <v>1</v>
      </c>
      <c r="BO82" s="41">
        <f t="shared" si="0"/>
        <v>1</v>
      </c>
      <c r="BP82" s="41">
        <f t="shared" si="0"/>
        <v>0.99999999999999989</v>
      </c>
      <c r="BQ82" s="41">
        <f t="shared" si="0"/>
        <v>1</v>
      </c>
      <c r="BR82" s="41">
        <f t="shared" si="0"/>
        <v>1</v>
      </c>
      <c r="BS82" s="41">
        <f t="shared" si="0"/>
        <v>0.99999999999999989</v>
      </c>
    </row>
    <row r="83" spans="1:71">
      <c r="E83" s="127"/>
      <c r="F83" s="127"/>
      <c r="G83" s="127"/>
      <c r="I83" s="127"/>
      <c r="J83" s="127"/>
      <c r="K83" s="127"/>
      <c r="M83" s="127"/>
      <c r="N83" s="127"/>
      <c r="X83" s="127"/>
      <c r="Y83" s="127"/>
      <c r="AA83" s="127"/>
      <c r="AB83" s="127"/>
      <c r="AC83" s="127"/>
      <c r="AD83" s="127"/>
      <c r="AE83" s="127"/>
      <c r="AG83" s="127"/>
      <c r="AM83" s="127"/>
      <c r="AN83" s="127"/>
      <c r="AO83" s="127"/>
      <c r="AP83" s="127"/>
      <c r="AQ83" s="127"/>
      <c r="AS83" s="127"/>
      <c r="AU83" s="127"/>
      <c r="AV83" s="127"/>
      <c r="AW83" s="127"/>
      <c r="AX83" s="127"/>
      <c r="AY83" s="127"/>
      <c r="AZ83" s="127"/>
      <c r="BA83" s="127"/>
      <c r="BB83" s="127"/>
      <c r="BC83" s="127"/>
      <c r="BD83" s="127"/>
      <c r="BE83" s="127"/>
      <c r="BF83" s="127"/>
      <c r="BG83" s="127"/>
      <c r="BH83" s="127"/>
      <c r="BI83" s="127"/>
      <c r="BJ83" s="127"/>
      <c r="BK83" s="127"/>
      <c r="BL83" s="127"/>
      <c r="BM83" s="127"/>
      <c r="BN83" s="127"/>
      <c r="BO83" s="127"/>
      <c r="BP83" s="127"/>
      <c r="BQ83" s="127"/>
      <c r="BR83" s="127"/>
      <c r="BS83" s="127"/>
    </row>
    <row r="84" spans="1:71">
      <c r="A84" s="27" t="s">
        <v>137</v>
      </c>
      <c r="C84" s="42"/>
      <c r="E84" s="158">
        <v>10000</v>
      </c>
      <c r="F84" s="166">
        <f t="shared" ref="F84:F86" si="1">E84</f>
        <v>10000</v>
      </c>
      <c r="G84" s="166">
        <f>I84</f>
        <v>10000</v>
      </c>
      <c r="I84" s="166">
        <f>F84</f>
        <v>10000</v>
      </c>
      <c r="J84" s="166">
        <f>I84</f>
        <v>10000</v>
      </c>
      <c r="K84" s="166">
        <f>G84</f>
        <v>10000</v>
      </c>
      <c r="M84" s="535">
        <f>Analyze_Portfolio!E84</f>
        <v>10000</v>
      </c>
      <c r="N84" s="535">
        <f>Analyze_Portfolio!F84</f>
        <v>10000</v>
      </c>
      <c r="X84" s="535">
        <f>Analyze_Portfolio!P84</f>
        <v>10000</v>
      </c>
      <c r="Y84" s="535">
        <f>Analyze_Portfolio!Q84</f>
        <v>10000</v>
      </c>
      <c r="AA84" s="535">
        <f>Compare_Portfolios!E84</f>
        <v>10000</v>
      </c>
      <c r="AB84" s="535">
        <f>Compare_Portfolios!F84</f>
        <v>10000</v>
      </c>
      <c r="AC84" s="535">
        <f>Compare_Portfolios!G84</f>
        <v>10000</v>
      </c>
      <c r="AD84" s="535">
        <f>Compare_Portfolios!H84</f>
        <v>10000</v>
      </c>
      <c r="AE84" s="535">
        <f>Compare_Portfolios!I84</f>
        <v>10000</v>
      </c>
      <c r="AG84" s="535">
        <f>Compare_Portfolios!K84</f>
        <v>10000</v>
      </c>
      <c r="AM84" s="535">
        <f>Compare_Portfolios!Q84</f>
        <v>100</v>
      </c>
      <c r="AN84" s="535">
        <f>Compare_Portfolios!R84</f>
        <v>100</v>
      </c>
      <c r="AO84" s="535">
        <f>Compare_Portfolios!S84</f>
        <v>100</v>
      </c>
      <c r="AP84" s="535">
        <f>Compare_Portfolios!T84</f>
        <v>100</v>
      </c>
      <c r="AQ84" s="535">
        <f>Compare_Portfolios!U84</f>
        <v>100</v>
      </c>
      <c r="AS84" s="535">
        <f>Compare_Portfolios!W84</f>
        <v>100</v>
      </c>
      <c r="AU84" s="535">
        <f>IF(Lazy_Portfolios!E84="", "", Lazy_Portfolios!E84)</f>
        <v>10000</v>
      </c>
      <c r="AV84" s="535">
        <f>IF(Lazy_Portfolios!F84="", "", Lazy_Portfolios!F84)</f>
        <v>10000</v>
      </c>
      <c r="AW84" s="535">
        <f>IF(Lazy_Portfolios!G84="", "", Lazy_Portfolios!G84)</f>
        <v>10000</v>
      </c>
      <c r="AX84" s="535">
        <f>IF(Lazy_Portfolios!H84="", "", Lazy_Portfolios!H84)</f>
        <v>10000</v>
      </c>
      <c r="AY84" s="535">
        <f>IF(Lazy_Portfolios!I84="", "", Lazy_Portfolios!I84)</f>
        <v>10000</v>
      </c>
      <c r="AZ84" s="535">
        <f>IF(Lazy_Portfolios!J84="", "", Lazy_Portfolios!J84)</f>
        <v>10000</v>
      </c>
      <c r="BA84" s="535">
        <f>IF(Lazy_Portfolios!K84="", "", Lazy_Portfolios!K84)</f>
        <v>10000</v>
      </c>
      <c r="BB84" s="535">
        <f>IF(Lazy_Portfolios!L84="", "", Lazy_Portfolios!L84)</f>
        <v>10000</v>
      </c>
      <c r="BC84" s="535">
        <f>IF(Lazy_Portfolios!M84="", "", Lazy_Portfolios!M84)</f>
        <v>10000</v>
      </c>
      <c r="BD84" s="535">
        <f>IF(Lazy_Portfolios!N84="", "", Lazy_Portfolios!N84)</f>
        <v>10000</v>
      </c>
      <c r="BE84" s="535">
        <f>IF(Lazy_Portfolios!O84="", "", Lazy_Portfolios!O84)</f>
        <v>10000</v>
      </c>
      <c r="BF84" s="535">
        <f>IF(Lazy_Portfolios!P84="", "", Lazy_Portfolios!P84)</f>
        <v>10000</v>
      </c>
      <c r="BG84" s="535">
        <f>IF(Lazy_Portfolios!Q84="", "", Lazy_Portfolios!Q84)</f>
        <v>10000</v>
      </c>
      <c r="BH84" s="535">
        <f>IF(Lazy_Portfolios!R84="", "", Lazy_Portfolios!R84)</f>
        <v>10000</v>
      </c>
      <c r="BI84" s="535">
        <f>IF(Lazy_Portfolios!S84="", "", Lazy_Portfolios!S84)</f>
        <v>10000</v>
      </c>
      <c r="BJ84" s="535">
        <f>IF(Lazy_Portfolios!T84="", "", Lazy_Portfolios!T84)</f>
        <v>10000</v>
      </c>
      <c r="BK84" s="535">
        <f>IF(Lazy_Portfolios!U84="", "", Lazy_Portfolios!U84)</f>
        <v>10000</v>
      </c>
      <c r="BL84" s="535">
        <f>IF(Lazy_Portfolios!V84="", "", Lazy_Portfolios!V84)</f>
        <v>10000</v>
      </c>
      <c r="BM84" s="535">
        <f>IF(Lazy_Portfolios!W84="", "", Lazy_Portfolios!W84)</f>
        <v>10000</v>
      </c>
      <c r="BN84" s="535">
        <f>IF(Lazy_Portfolios!X84="", "", Lazy_Portfolios!X84)</f>
        <v>10000</v>
      </c>
      <c r="BO84" s="535">
        <f>IF(Lazy_Portfolios!Y84="", "", Lazy_Portfolios!Y84)</f>
        <v>10000</v>
      </c>
      <c r="BP84" s="535">
        <f>IF(Lazy_Portfolios!Z84="", "", Lazy_Portfolios!Z84)</f>
        <v>10000</v>
      </c>
      <c r="BQ84" s="535">
        <f>IF(Lazy_Portfolios!AA84="", "", Lazy_Portfolios!AA84)</f>
        <v>10000</v>
      </c>
      <c r="BR84" s="535">
        <f>IF(Lazy_Portfolios!AB84="", "", Lazy_Portfolios!AB84)</f>
        <v>10000</v>
      </c>
      <c r="BS84" s="535">
        <f>IF(Lazy_Portfolios!AC84="", "", Lazy_Portfolios!AC84)</f>
        <v>10000</v>
      </c>
    </row>
    <row r="85" spans="1:71">
      <c r="A85" s="27" t="s">
        <v>135</v>
      </c>
      <c r="C85" s="42"/>
      <c r="E85" s="33">
        <f>EndYear</f>
        <v>2016</v>
      </c>
      <c r="F85" s="31">
        <f t="shared" si="1"/>
        <v>2016</v>
      </c>
      <c r="G85" s="31">
        <f>I85</f>
        <v>2016</v>
      </c>
      <c r="I85" s="31">
        <f>F85</f>
        <v>2016</v>
      </c>
      <c r="J85" s="31">
        <f>I85</f>
        <v>2016</v>
      </c>
      <c r="K85" s="31">
        <f>G85</f>
        <v>2016</v>
      </c>
      <c r="M85" s="536">
        <f>Analyze_Portfolio!E85</f>
        <v>1970</v>
      </c>
      <c r="N85" s="536">
        <f>Analyze_Portfolio!F85</f>
        <v>1970</v>
      </c>
      <c r="X85" s="536">
        <f>Analyze_Portfolio!P85</f>
        <v>1985</v>
      </c>
      <c r="Y85" s="536">
        <f>Analyze_Portfolio!Q85</f>
        <v>1985</v>
      </c>
      <c r="AA85" s="536">
        <f>Compare_Portfolios!E85</f>
        <v>1970</v>
      </c>
      <c r="AB85" s="536">
        <f>Compare_Portfolios!F85</f>
        <v>1970</v>
      </c>
      <c r="AC85" s="536">
        <f>Compare_Portfolios!G85</f>
        <v>1970</v>
      </c>
      <c r="AD85" s="536">
        <f>Compare_Portfolios!H85</f>
        <v>1970</v>
      </c>
      <c r="AE85" s="536">
        <f>Compare_Portfolios!I85</f>
        <v>1970</v>
      </c>
      <c r="AG85" s="536">
        <f>Compare_Portfolios!K85</f>
        <v>1970</v>
      </c>
      <c r="AM85" s="536">
        <f>Compare_Portfolios!Q85</f>
        <v>1985</v>
      </c>
      <c r="AN85" s="536">
        <f>Compare_Portfolios!R85</f>
        <v>1985</v>
      </c>
      <c r="AO85" s="536">
        <f>Compare_Portfolios!S85</f>
        <v>1985</v>
      </c>
      <c r="AP85" s="536">
        <f>Compare_Portfolios!T85</f>
        <v>1985</v>
      </c>
      <c r="AQ85" s="536">
        <f>Compare_Portfolios!U85</f>
        <v>1985</v>
      </c>
      <c r="AS85" s="536">
        <f>Compare_Portfolios!W85</f>
        <v>1985</v>
      </c>
      <c r="AU85" s="536">
        <f>IF(Lazy_Portfolios!E85="", "", Lazy_Portfolios!E85)</f>
        <v>1985</v>
      </c>
      <c r="AV85" s="536">
        <f>IF(Lazy_Portfolios!F85="", "", Lazy_Portfolios!F85)</f>
        <v>1985</v>
      </c>
      <c r="AW85" s="536">
        <f>IF(Lazy_Portfolios!G85="", "", Lazy_Portfolios!G85)</f>
        <v>1985</v>
      </c>
      <c r="AX85" s="536">
        <f>IF(Lazy_Portfolios!H85="", "", Lazy_Portfolios!H85)</f>
        <v>1985</v>
      </c>
      <c r="AY85" s="536">
        <f>IF(Lazy_Portfolios!I85="", "", Lazy_Portfolios!I85)</f>
        <v>1985</v>
      </c>
      <c r="AZ85" s="536">
        <f>IF(Lazy_Portfolios!J85="", "", Lazy_Portfolios!J85)</f>
        <v>1985</v>
      </c>
      <c r="BA85" s="536">
        <f>IF(Lazy_Portfolios!K85="", "", Lazy_Portfolios!K85)</f>
        <v>1985</v>
      </c>
      <c r="BB85" s="536">
        <f>IF(Lazy_Portfolios!L85="", "", Lazy_Portfolios!L85)</f>
        <v>1985</v>
      </c>
      <c r="BC85" s="536">
        <f>IF(Lazy_Portfolios!M85="", "", Lazy_Portfolios!M85)</f>
        <v>1985</v>
      </c>
      <c r="BD85" s="536">
        <f>IF(Lazy_Portfolios!N85="", "", Lazy_Portfolios!N85)</f>
        <v>1985</v>
      </c>
      <c r="BE85" s="536">
        <f>IF(Lazy_Portfolios!O85="", "", Lazy_Portfolios!O85)</f>
        <v>1985</v>
      </c>
      <c r="BF85" s="536">
        <f>IF(Lazy_Portfolios!P85="", "", Lazy_Portfolios!P85)</f>
        <v>1985</v>
      </c>
      <c r="BG85" s="536">
        <f>IF(Lazy_Portfolios!Q85="", "", Lazy_Portfolios!Q85)</f>
        <v>1985</v>
      </c>
      <c r="BH85" s="536">
        <f>IF(Lazy_Portfolios!R85="", "", Lazy_Portfolios!R85)</f>
        <v>1985</v>
      </c>
      <c r="BI85" s="536">
        <f>IF(Lazy_Portfolios!S85="", "", Lazy_Portfolios!S85)</f>
        <v>1985</v>
      </c>
      <c r="BJ85" s="536">
        <f>IF(Lazy_Portfolios!T85="", "", Lazy_Portfolios!T85)</f>
        <v>1985</v>
      </c>
      <c r="BK85" s="536">
        <f>IF(Lazy_Portfolios!U85="", "", Lazy_Portfolios!U85)</f>
        <v>1985</v>
      </c>
      <c r="BL85" s="536">
        <f>IF(Lazy_Portfolios!V85="", "", Lazy_Portfolios!V85)</f>
        <v>1985</v>
      </c>
      <c r="BM85" s="536">
        <f>IF(Lazy_Portfolios!W85="", "", Lazy_Portfolios!W85)</f>
        <v>1985</v>
      </c>
      <c r="BN85" s="536">
        <f>IF(Lazy_Portfolios!X85="", "", Lazy_Portfolios!X85)</f>
        <v>1985</v>
      </c>
      <c r="BO85" s="536">
        <f>IF(Lazy_Portfolios!Y85="", "", Lazy_Portfolios!Y85)</f>
        <v>1985</v>
      </c>
      <c r="BP85" s="536">
        <f>IF(Lazy_Portfolios!Z85="", "", Lazy_Portfolios!Z85)</f>
        <v>1985</v>
      </c>
      <c r="BQ85" s="536">
        <f>IF(Lazy_Portfolios!AA85="", "", Lazy_Portfolios!AA85)</f>
        <v>1985</v>
      </c>
      <c r="BR85" s="536">
        <f>IF(Lazy_Portfolios!AB85="", "", Lazy_Portfolios!AB85)</f>
        <v>1985</v>
      </c>
      <c r="BS85" s="536">
        <f>IF(Lazy_Portfolios!AC85="", "", Lazy_Portfolios!AC85)</f>
        <v>1985</v>
      </c>
    </row>
    <row r="86" spans="1:71">
      <c r="A86" s="27" t="s">
        <v>136</v>
      </c>
      <c r="C86" s="42"/>
      <c r="E86" s="33">
        <f>EndYear</f>
        <v>2016</v>
      </c>
      <c r="F86" s="31">
        <f t="shared" si="1"/>
        <v>2016</v>
      </c>
      <c r="G86" s="31">
        <f>I86</f>
        <v>2016</v>
      </c>
      <c r="I86" s="31">
        <f>F86</f>
        <v>2016</v>
      </c>
      <c r="J86" s="31">
        <f>I86</f>
        <v>2016</v>
      </c>
      <c r="K86" s="31">
        <f>G86</f>
        <v>2016</v>
      </c>
      <c r="M86" s="536">
        <f>Analyze_Portfolio!E86</f>
        <v>2016</v>
      </c>
      <c r="N86" s="536">
        <f>Analyze_Portfolio!F86</f>
        <v>2016</v>
      </c>
      <c r="X86" s="536">
        <f>Analyze_Portfolio!P86</f>
        <v>2016</v>
      </c>
      <c r="Y86" s="536">
        <f>Analyze_Portfolio!Q86</f>
        <v>2016</v>
      </c>
      <c r="AA86" s="536">
        <f>Compare_Portfolios!E86</f>
        <v>2016</v>
      </c>
      <c r="AB86" s="536">
        <f>Compare_Portfolios!F86</f>
        <v>2016</v>
      </c>
      <c r="AC86" s="536">
        <f>Compare_Portfolios!G86</f>
        <v>2016</v>
      </c>
      <c r="AD86" s="536">
        <f>Compare_Portfolios!H86</f>
        <v>2016</v>
      </c>
      <c r="AE86" s="536">
        <f>Compare_Portfolios!I86</f>
        <v>2016</v>
      </c>
      <c r="AG86" s="536">
        <f>Compare_Portfolios!K86</f>
        <v>2016</v>
      </c>
      <c r="AM86" s="536">
        <f>Compare_Portfolios!Q86</f>
        <v>2016</v>
      </c>
      <c r="AN86" s="536">
        <f>Compare_Portfolios!R86</f>
        <v>2016</v>
      </c>
      <c r="AO86" s="536">
        <f>Compare_Portfolios!S86</f>
        <v>2016</v>
      </c>
      <c r="AP86" s="536">
        <f>Compare_Portfolios!T86</f>
        <v>2016</v>
      </c>
      <c r="AQ86" s="536">
        <f>Compare_Portfolios!U86</f>
        <v>2016</v>
      </c>
      <c r="AS86" s="536">
        <f>Compare_Portfolios!W86</f>
        <v>2016</v>
      </c>
      <c r="AU86" s="536">
        <f>IF(Lazy_Portfolios!E86="", "", Lazy_Portfolios!E86)</f>
        <v>2016</v>
      </c>
      <c r="AV86" s="536">
        <f>IF(Lazy_Portfolios!F86="", "", Lazy_Portfolios!F86)</f>
        <v>2016</v>
      </c>
      <c r="AW86" s="536">
        <f>IF(Lazy_Portfolios!G86="", "", Lazy_Portfolios!G86)</f>
        <v>2016</v>
      </c>
      <c r="AX86" s="536">
        <f>IF(Lazy_Portfolios!H86="", "", Lazy_Portfolios!H86)</f>
        <v>2016</v>
      </c>
      <c r="AY86" s="536">
        <f>IF(Lazy_Portfolios!I86="", "", Lazy_Portfolios!I86)</f>
        <v>2016</v>
      </c>
      <c r="AZ86" s="536">
        <f>IF(Lazy_Portfolios!J86="", "", Lazy_Portfolios!J86)</f>
        <v>2016</v>
      </c>
      <c r="BA86" s="536">
        <f>IF(Lazy_Portfolios!K86="", "", Lazy_Portfolios!K86)</f>
        <v>2016</v>
      </c>
      <c r="BB86" s="536">
        <f>IF(Lazy_Portfolios!L86="", "", Lazy_Portfolios!L86)</f>
        <v>2016</v>
      </c>
      <c r="BC86" s="536">
        <f>IF(Lazy_Portfolios!M86="", "", Lazy_Portfolios!M86)</f>
        <v>2016</v>
      </c>
      <c r="BD86" s="536">
        <f>IF(Lazy_Portfolios!N86="", "", Lazy_Portfolios!N86)</f>
        <v>2016</v>
      </c>
      <c r="BE86" s="536">
        <f>IF(Lazy_Portfolios!O86="", "", Lazy_Portfolios!O86)</f>
        <v>2016</v>
      </c>
      <c r="BF86" s="536">
        <f>IF(Lazy_Portfolios!P86="", "", Lazy_Portfolios!P86)</f>
        <v>2016</v>
      </c>
      <c r="BG86" s="536">
        <f>IF(Lazy_Portfolios!Q86="", "", Lazy_Portfolios!Q86)</f>
        <v>2016</v>
      </c>
      <c r="BH86" s="536">
        <f>IF(Lazy_Portfolios!R86="", "", Lazy_Portfolios!R86)</f>
        <v>2016</v>
      </c>
      <c r="BI86" s="536">
        <f>IF(Lazy_Portfolios!S86="", "", Lazy_Portfolios!S86)</f>
        <v>2016</v>
      </c>
      <c r="BJ86" s="536">
        <f>IF(Lazy_Portfolios!T86="", "", Lazy_Portfolios!T86)</f>
        <v>2016</v>
      </c>
      <c r="BK86" s="536">
        <f>IF(Lazy_Portfolios!U86="", "", Lazy_Portfolios!U86)</f>
        <v>2016</v>
      </c>
      <c r="BL86" s="536">
        <f>IF(Lazy_Portfolios!V86="", "", Lazy_Portfolios!V86)</f>
        <v>2016</v>
      </c>
      <c r="BM86" s="536">
        <f>IF(Lazy_Portfolios!W86="", "", Lazy_Portfolios!W86)</f>
        <v>2016</v>
      </c>
      <c r="BN86" s="536">
        <f>IF(Lazy_Portfolios!X86="", "", Lazy_Portfolios!X86)</f>
        <v>2016</v>
      </c>
      <c r="BO86" s="536">
        <f>IF(Lazy_Portfolios!Y86="", "", Lazy_Portfolios!Y86)</f>
        <v>2016</v>
      </c>
      <c r="BP86" s="536">
        <f>IF(Lazy_Portfolios!Z86="", "", Lazy_Portfolios!Z86)</f>
        <v>2016</v>
      </c>
      <c r="BQ86" s="536">
        <f>IF(Lazy_Portfolios!AA86="", "", Lazy_Portfolios!AA86)</f>
        <v>2016</v>
      </c>
      <c r="BR86" s="536">
        <f>IF(Lazy_Portfolios!AB86="", "", Lazy_Portfolios!AB86)</f>
        <v>2016</v>
      </c>
      <c r="BS86" s="536">
        <f>IF(Lazy_Portfolios!AC86="", "", Lazy_Portfolios!AC86)</f>
        <v>2016</v>
      </c>
    </row>
    <row r="87" spans="1:71">
      <c r="A87" s="14" t="s">
        <v>150</v>
      </c>
      <c r="C87" s="42"/>
      <c r="E87" s="31">
        <f>E86-E85+1</f>
        <v>1</v>
      </c>
      <c r="F87" s="31">
        <f>F86-F85+1</f>
        <v>1</v>
      </c>
      <c r="G87" s="31">
        <f>G86-G85+1</f>
        <v>1</v>
      </c>
      <c r="I87" s="31">
        <f>I86-I85+1</f>
        <v>1</v>
      </c>
      <c r="J87" s="31">
        <f>J86-J85+1</f>
        <v>1</v>
      </c>
      <c r="K87" s="31">
        <f>K86-K85+1</f>
        <v>1</v>
      </c>
      <c r="M87" s="31">
        <f>M86-M85+1</f>
        <v>47</v>
      </c>
      <c r="N87" s="31">
        <f>N86-N85+1</f>
        <v>47</v>
      </c>
      <c r="X87" s="31">
        <f>X86-X85+1</f>
        <v>32</v>
      </c>
      <c r="Y87" s="31">
        <f>Y86-Y85+1</f>
        <v>32</v>
      </c>
      <c r="AA87" s="31">
        <f>AA86-AA85+1</f>
        <v>47</v>
      </c>
      <c r="AB87" s="31">
        <f>AB86-AB85+1</f>
        <v>47</v>
      </c>
      <c r="AC87" s="31">
        <f>AC86-AC85+1</f>
        <v>47</v>
      </c>
      <c r="AD87" s="31">
        <f>AD86-AD85+1</f>
        <v>47</v>
      </c>
      <c r="AE87" s="31">
        <f>AE86-AE85+1</f>
        <v>47</v>
      </c>
      <c r="AG87" s="31">
        <f>AG86-AG85+1</f>
        <v>47</v>
      </c>
      <c r="AM87" s="31">
        <f>AM86-AM85+1</f>
        <v>32</v>
      </c>
      <c r="AN87" s="31">
        <f>AN86-AN85+1</f>
        <v>32</v>
      </c>
      <c r="AO87" s="31">
        <f>AO86-AO85+1</f>
        <v>32</v>
      </c>
      <c r="AP87" s="31">
        <f>AP86-AP85+1</f>
        <v>32</v>
      </c>
      <c r="AQ87" s="31">
        <f>AQ86-AQ85+1</f>
        <v>32</v>
      </c>
      <c r="AS87" s="31">
        <f>AS86-AS85+1</f>
        <v>32</v>
      </c>
      <c r="AU87" s="31">
        <f t="shared" ref="AU87:BS87" si="2">AU86-AU85+1</f>
        <v>32</v>
      </c>
      <c r="AV87" s="31">
        <f t="shared" si="2"/>
        <v>32</v>
      </c>
      <c r="AW87" s="31">
        <f t="shared" si="2"/>
        <v>32</v>
      </c>
      <c r="AX87" s="31">
        <f t="shared" si="2"/>
        <v>32</v>
      </c>
      <c r="AY87" s="31">
        <f t="shared" si="2"/>
        <v>32</v>
      </c>
      <c r="AZ87" s="31">
        <f t="shared" si="2"/>
        <v>32</v>
      </c>
      <c r="BA87" s="31">
        <f t="shared" si="2"/>
        <v>32</v>
      </c>
      <c r="BB87" s="31">
        <f t="shared" si="2"/>
        <v>32</v>
      </c>
      <c r="BC87" s="31">
        <f t="shared" si="2"/>
        <v>32</v>
      </c>
      <c r="BD87" s="31">
        <f t="shared" si="2"/>
        <v>32</v>
      </c>
      <c r="BE87" s="31">
        <f t="shared" si="2"/>
        <v>32</v>
      </c>
      <c r="BF87" s="31">
        <f t="shared" si="2"/>
        <v>32</v>
      </c>
      <c r="BG87" s="31">
        <f t="shared" si="2"/>
        <v>32</v>
      </c>
      <c r="BH87" s="31">
        <f t="shared" si="2"/>
        <v>32</v>
      </c>
      <c r="BI87" s="31">
        <f t="shared" si="2"/>
        <v>32</v>
      </c>
      <c r="BJ87" s="31">
        <f t="shared" si="2"/>
        <v>32</v>
      </c>
      <c r="BK87" s="31">
        <f t="shared" si="2"/>
        <v>32</v>
      </c>
      <c r="BL87" s="31">
        <f t="shared" si="2"/>
        <v>32</v>
      </c>
      <c r="BM87" s="31">
        <f t="shared" si="2"/>
        <v>32</v>
      </c>
      <c r="BN87" s="31">
        <f t="shared" si="2"/>
        <v>32</v>
      </c>
      <c r="BO87" s="31">
        <f t="shared" si="2"/>
        <v>32</v>
      </c>
      <c r="BP87" s="31">
        <f t="shared" si="2"/>
        <v>32</v>
      </c>
      <c r="BQ87" s="31">
        <f t="shared" si="2"/>
        <v>32</v>
      </c>
      <c r="BR87" s="31">
        <f t="shared" si="2"/>
        <v>32</v>
      </c>
      <c r="BS87" s="31">
        <f t="shared" si="2"/>
        <v>32</v>
      </c>
    </row>
    <row r="88" spans="1:71">
      <c r="A88" s="14" t="s">
        <v>151</v>
      </c>
      <c r="C88" s="42"/>
      <c r="E88" s="31">
        <f>E85-StartYear</f>
        <v>145</v>
      </c>
      <c r="F88" s="31">
        <f>F85-StartYear</f>
        <v>145</v>
      </c>
      <c r="G88" s="31">
        <f>G85-StartYear</f>
        <v>145</v>
      </c>
      <c r="I88" s="31">
        <f>I85-StartYear</f>
        <v>145</v>
      </c>
      <c r="J88" s="31">
        <f>J85-StartYear</f>
        <v>145</v>
      </c>
      <c r="K88" s="31">
        <f>K85-StartYear</f>
        <v>145</v>
      </c>
      <c r="M88" s="31">
        <f>M85-StartYear</f>
        <v>99</v>
      </c>
      <c r="N88" s="31">
        <f>N85-StartYear</f>
        <v>99</v>
      </c>
      <c r="X88" s="31">
        <f>X85-StartYear</f>
        <v>114</v>
      </c>
      <c r="Y88" s="31">
        <f>Y85-StartYear</f>
        <v>114</v>
      </c>
      <c r="AA88" s="31">
        <f>AA85-StartYear</f>
        <v>99</v>
      </c>
      <c r="AB88" s="31">
        <f>AB85-StartYear</f>
        <v>99</v>
      </c>
      <c r="AC88" s="31">
        <f>AC85-StartYear</f>
        <v>99</v>
      </c>
      <c r="AD88" s="31">
        <f>AD85-StartYear</f>
        <v>99</v>
      </c>
      <c r="AE88" s="31">
        <f>AE85-StartYear</f>
        <v>99</v>
      </c>
      <c r="AG88" s="31">
        <f>AG85-StartYear</f>
        <v>99</v>
      </c>
      <c r="AM88" s="31">
        <f>AM85-StartYear</f>
        <v>114</v>
      </c>
      <c r="AN88" s="31">
        <f>AN85-StartYear</f>
        <v>114</v>
      </c>
      <c r="AO88" s="31">
        <f>AO85-StartYear</f>
        <v>114</v>
      </c>
      <c r="AP88" s="31">
        <f>AP85-StartYear</f>
        <v>114</v>
      </c>
      <c r="AQ88" s="31">
        <f>AQ85-StartYear</f>
        <v>114</v>
      </c>
      <c r="AS88" s="31">
        <f>AS85-StartYear</f>
        <v>114</v>
      </c>
      <c r="AU88" s="31">
        <f t="shared" ref="AU88:BS88" si="3">AU85-StartYear</f>
        <v>114</v>
      </c>
      <c r="AV88" s="31">
        <f t="shared" si="3"/>
        <v>114</v>
      </c>
      <c r="AW88" s="31">
        <f t="shared" si="3"/>
        <v>114</v>
      </c>
      <c r="AX88" s="31">
        <f t="shared" si="3"/>
        <v>114</v>
      </c>
      <c r="AY88" s="31">
        <f t="shared" si="3"/>
        <v>114</v>
      </c>
      <c r="AZ88" s="31">
        <f t="shared" si="3"/>
        <v>114</v>
      </c>
      <c r="BA88" s="31">
        <f t="shared" si="3"/>
        <v>114</v>
      </c>
      <c r="BB88" s="31">
        <f t="shared" si="3"/>
        <v>114</v>
      </c>
      <c r="BC88" s="31">
        <f t="shared" si="3"/>
        <v>114</v>
      </c>
      <c r="BD88" s="31">
        <f t="shared" si="3"/>
        <v>114</v>
      </c>
      <c r="BE88" s="31">
        <f t="shared" si="3"/>
        <v>114</v>
      </c>
      <c r="BF88" s="31">
        <f t="shared" si="3"/>
        <v>114</v>
      </c>
      <c r="BG88" s="31">
        <f t="shared" si="3"/>
        <v>114</v>
      </c>
      <c r="BH88" s="31">
        <f t="shared" si="3"/>
        <v>114</v>
      </c>
      <c r="BI88" s="31">
        <f t="shared" si="3"/>
        <v>114</v>
      </c>
      <c r="BJ88" s="31">
        <f t="shared" si="3"/>
        <v>114</v>
      </c>
      <c r="BK88" s="31">
        <f t="shared" si="3"/>
        <v>114</v>
      </c>
      <c r="BL88" s="31">
        <f t="shared" si="3"/>
        <v>114</v>
      </c>
      <c r="BM88" s="31">
        <f t="shared" si="3"/>
        <v>114</v>
      </c>
      <c r="BN88" s="31">
        <f t="shared" si="3"/>
        <v>114</v>
      </c>
      <c r="BO88" s="31">
        <f t="shared" si="3"/>
        <v>114</v>
      </c>
      <c r="BP88" s="31">
        <f t="shared" si="3"/>
        <v>114</v>
      </c>
      <c r="BQ88" s="31">
        <f t="shared" si="3"/>
        <v>114</v>
      </c>
      <c r="BR88" s="31">
        <f t="shared" si="3"/>
        <v>114</v>
      </c>
      <c r="BS88" s="31">
        <f t="shared" si="3"/>
        <v>114</v>
      </c>
    </row>
    <row r="89" spans="1:71">
      <c r="E89" s="127"/>
      <c r="F89" s="127"/>
      <c r="G89" s="127"/>
      <c r="I89" s="127"/>
      <c r="J89" s="127"/>
      <c r="K89" s="127"/>
      <c r="M89" s="127"/>
      <c r="N89" s="127"/>
      <c r="X89" s="127"/>
      <c r="Y89" s="127"/>
      <c r="AA89" s="127"/>
      <c r="AB89" s="127"/>
      <c r="AC89" s="127"/>
      <c r="AD89" s="127"/>
      <c r="AE89" s="127"/>
      <c r="AG89" s="127"/>
      <c r="AM89" s="127"/>
      <c r="AN89" s="127"/>
      <c r="AO89" s="127"/>
      <c r="AP89" s="127"/>
      <c r="AQ89" s="127"/>
      <c r="AS89" s="127"/>
      <c r="AU89" s="127"/>
      <c r="AV89" s="127"/>
      <c r="AW89" s="127"/>
      <c r="AX89" s="127"/>
      <c r="AY89" s="127"/>
      <c r="AZ89" s="127"/>
      <c r="BA89" s="127"/>
      <c r="BB89" s="127"/>
      <c r="BC89" s="127"/>
      <c r="BD89" s="127"/>
      <c r="BE89" s="127"/>
      <c r="BF89" s="127"/>
      <c r="BG89" s="127"/>
      <c r="BH89" s="127"/>
      <c r="BI89" s="127"/>
      <c r="BJ89" s="127"/>
      <c r="BK89" s="127"/>
      <c r="BL89" s="127"/>
      <c r="BM89" s="127"/>
      <c r="BN89" s="127"/>
      <c r="BO89" s="127"/>
      <c r="BP89" s="127"/>
      <c r="BQ89" s="127"/>
      <c r="BR89" s="127"/>
      <c r="BS89" s="127"/>
    </row>
    <row r="90" spans="1:71">
      <c r="A90" s="27" t="s">
        <v>1042</v>
      </c>
      <c r="E90" s="127"/>
      <c r="F90" s="127"/>
      <c r="G90" s="127"/>
      <c r="I90" s="127"/>
      <c r="J90" s="127"/>
      <c r="K90" s="127"/>
      <c r="M90" s="127"/>
      <c r="N90" s="127"/>
      <c r="X90" s="127"/>
      <c r="Y90" s="127"/>
      <c r="AA90" s="127"/>
      <c r="AB90" s="127"/>
      <c r="AC90" s="127"/>
      <c r="AD90" s="127"/>
      <c r="AE90" s="127"/>
      <c r="AG90" s="127"/>
      <c r="AM90" s="127"/>
      <c r="AN90" s="127"/>
      <c r="AO90" s="127"/>
      <c r="AP90" s="127"/>
      <c r="AQ90" s="127"/>
      <c r="AS90" s="127"/>
      <c r="AU90" s="127"/>
      <c r="AV90" s="127"/>
      <c r="AW90" s="127"/>
      <c r="AX90" s="127"/>
      <c r="AY90" s="127"/>
      <c r="AZ90" s="127"/>
      <c r="BA90" s="127"/>
      <c r="BB90" s="127"/>
      <c r="BC90" s="127"/>
      <c r="BD90" s="127"/>
      <c r="BE90" s="127"/>
      <c r="BF90" s="127"/>
      <c r="BG90" s="127"/>
      <c r="BH90" s="127"/>
      <c r="BI90" s="127"/>
      <c r="BJ90" s="127"/>
      <c r="BK90" s="127"/>
      <c r="BL90" s="127"/>
      <c r="BM90" s="127"/>
      <c r="BN90" s="127"/>
      <c r="BO90" s="127"/>
      <c r="BP90" s="127"/>
      <c r="BQ90" s="127"/>
      <c r="BR90" s="127"/>
      <c r="BS90" s="127"/>
    </row>
    <row r="91" spans="1:71">
      <c r="A91" s="118" t="s">
        <v>1040</v>
      </c>
      <c r="E91" s="127"/>
      <c r="F91" s="127"/>
      <c r="G91" s="127"/>
      <c r="I91" s="127"/>
      <c r="J91" s="127"/>
      <c r="K91" s="127"/>
      <c r="M91" s="555" t="b">
        <f>Analyze_Portfolio!E$230</f>
        <v>1</v>
      </c>
      <c r="N91" s="555" t="b">
        <f>M91</f>
        <v>1</v>
      </c>
      <c r="O91" s="556"/>
      <c r="P91" s="556"/>
      <c r="Q91" s="556"/>
      <c r="R91" s="556"/>
      <c r="S91" s="556"/>
      <c r="T91" s="556"/>
      <c r="U91" s="556"/>
      <c r="V91" s="556"/>
      <c r="W91" s="556"/>
      <c r="X91" s="555" t="b">
        <f>Analyze_Portfolio!P$230</f>
        <v>1</v>
      </c>
      <c r="Y91" s="555" t="b">
        <f>X91</f>
        <v>1</v>
      </c>
      <c r="AA91" s="127"/>
      <c r="AB91" s="127"/>
      <c r="AC91" s="127"/>
      <c r="AD91" s="127"/>
      <c r="AE91" s="127"/>
      <c r="AG91" s="127"/>
      <c r="AM91" s="127"/>
      <c r="AN91" s="127"/>
      <c r="AO91" s="127"/>
      <c r="AP91" s="127"/>
      <c r="AQ91" s="127"/>
      <c r="AS91" s="127"/>
      <c r="AU91" s="127"/>
      <c r="AV91" s="127"/>
      <c r="AW91" s="127"/>
      <c r="AX91" s="127"/>
      <c r="AY91" s="127"/>
      <c r="AZ91" s="127"/>
      <c r="BA91" s="127"/>
      <c r="BB91" s="127"/>
      <c r="BC91" s="127"/>
      <c r="BD91" s="127"/>
      <c r="BE91" s="127"/>
      <c r="BF91" s="127"/>
      <c r="BG91" s="127"/>
      <c r="BH91" s="127"/>
      <c r="BI91" s="127"/>
      <c r="BJ91" s="127"/>
      <c r="BK91" s="127"/>
      <c r="BL91" s="127"/>
      <c r="BM91" s="127"/>
      <c r="BN91" s="127"/>
      <c r="BO91" s="127"/>
      <c r="BP91" s="127"/>
      <c r="BQ91" s="127"/>
      <c r="BR91" s="127"/>
      <c r="BS91" s="127"/>
    </row>
    <row r="92" spans="1:71">
      <c r="A92" s="118" t="s">
        <v>1048</v>
      </c>
      <c r="E92" s="127"/>
      <c r="F92" s="127"/>
      <c r="G92" s="127"/>
      <c r="I92" s="127"/>
      <c r="J92" s="127"/>
      <c r="K92" s="127"/>
      <c r="M92" s="555" t="b">
        <f>Analyze_Portfolio!G$231</f>
        <v>0</v>
      </c>
      <c r="N92" s="555"/>
      <c r="O92" s="556"/>
      <c r="P92" s="556"/>
      <c r="Q92" s="556"/>
      <c r="R92" s="556"/>
      <c r="S92" s="556"/>
      <c r="T92" s="556"/>
      <c r="U92" s="556"/>
      <c r="V92" s="556"/>
      <c r="W92" s="556"/>
      <c r="X92" s="555" t="b">
        <f>Analyze_Portfolio!R$231</f>
        <v>0</v>
      </c>
      <c r="Y92" s="555"/>
      <c r="AA92" s="127"/>
      <c r="AB92" s="127"/>
      <c r="AC92" s="127"/>
      <c r="AD92" s="127"/>
      <c r="AE92" s="127"/>
      <c r="AG92" s="127"/>
      <c r="AM92" s="127"/>
      <c r="AN92" s="127"/>
      <c r="AO92" s="127"/>
      <c r="AP92" s="127"/>
      <c r="AQ92" s="127"/>
      <c r="AS92" s="127"/>
      <c r="AU92" s="127"/>
      <c r="AV92" s="127"/>
      <c r="AW92" s="127"/>
      <c r="AX92" s="127"/>
      <c r="AY92" s="127"/>
      <c r="AZ92" s="127"/>
      <c r="BA92" s="127"/>
      <c r="BB92" s="127"/>
      <c r="BC92" s="127"/>
      <c r="BD92" s="127"/>
      <c r="BE92" s="127"/>
      <c r="BF92" s="127"/>
      <c r="BG92" s="127"/>
      <c r="BH92" s="127"/>
      <c r="BI92" s="127"/>
      <c r="BJ92" s="127"/>
      <c r="BK92" s="127"/>
      <c r="BL92" s="127"/>
      <c r="BM92" s="127"/>
      <c r="BN92" s="127"/>
      <c r="BO92" s="127"/>
      <c r="BP92" s="127"/>
      <c r="BQ92" s="127"/>
      <c r="BR92" s="127"/>
      <c r="BS92" s="127"/>
    </row>
    <row r="93" spans="1:71">
      <c r="A93" s="118" t="s">
        <v>951</v>
      </c>
      <c r="E93" s="127"/>
      <c r="F93" s="127"/>
      <c r="G93" s="127"/>
      <c r="I93" s="127"/>
      <c r="J93" s="127"/>
      <c r="K93" s="127"/>
      <c r="M93" s="555" t="b">
        <f>Analyze_Portfolio!E$232</f>
        <v>1</v>
      </c>
      <c r="N93" s="555"/>
      <c r="O93" s="556"/>
      <c r="P93" s="556"/>
      <c r="Q93" s="556"/>
      <c r="R93" s="556"/>
      <c r="S93" s="556"/>
      <c r="T93" s="556"/>
      <c r="U93" s="556"/>
      <c r="V93" s="556"/>
      <c r="W93" s="556"/>
      <c r="X93" s="555" t="b">
        <f>Analyze_Portfolio!P$232</f>
        <v>1</v>
      </c>
      <c r="Y93" s="555"/>
      <c r="AA93" s="127"/>
      <c r="AB93" s="127"/>
      <c r="AC93" s="127"/>
      <c r="AD93" s="127"/>
      <c r="AE93" s="127"/>
      <c r="AG93" s="127"/>
      <c r="AM93" s="127"/>
      <c r="AN93" s="127"/>
      <c r="AO93" s="127"/>
      <c r="AP93" s="127"/>
      <c r="AQ93" s="127"/>
      <c r="AS93" s="127"/>
      <c r="AU93" s="127"/>
      <c r="AV93" s="127"/>
      <c r="AW93" s="127"/>
      <c r="AX93" s="127"/>
      <c r="AY93" s="127"/>
      <c r="AZ93" s="127"/>
      <c r="BA93" s="127"/>
      <c r="BB93" s="127"/>
      <c r="BC93" s="127"/>
      <c r="BD93" s="127"/>
      <c r="BE93" s="127"/>
      <c r="BF93" s="127"/>
      <c r="BG93" s="127"/>
      <c r="BH93" s="127"/>
      <c r="BI93" s="127"/>
      <c r="BJ93" s="127"/>
      <c r="BK93" s="127"/>
      <c r="BL93" s="127"/>
      <c r="BM93" s="127"/>
      <c r="BN93" s="127"/>
      <c r="BO93" s="127"/>
      <c r="BP93" s="127"/>
      <c r="BQ93" s="127"/>
      <c r="BR93" s="127"/>
      <c r="BS93" s="127"/>
    </row>
    <row r="94" spans="1:71">
      <c r="E94" s="127"/>
      <c r="F94" s="127"/>
      <c r="G94" s="127"/>
      <c r="I94" s="127"/>
      <c r="J94" s="127"/>
      <c r="K94" s="127"/>
      <c r="M94" s="555"/>
      <c r="N94" s="555"/>
      <c r="O94" s="556"/>
      <c r="P94" s="556"/>
      <c r="Q94" s="556"/>
      <c r="R94" s="556"/>
      <c r="S94" s="556"/>
      <c r="T94" s="556"/>
      <c r="U94" s="556"/>
      <c r="V94" s="556"/>
      <c r="W94" s="556"/>
      <c r="X94" s="555"/>
      <c r="Y94" s="555"/>
      <c r="AA94" s="127"/>
      <c r="AB94" s="127"/>
      <c r="AC94" s="127"/>
      <c r="AD94" s="127"/>
      <c r="AE94" s="127"/>
      <c r="AG94" s="127"/>
      <c r="AM94" s="127"/>
      <c r="AN94" s="127"/>
      <c r="AO94" s="127"/>
      <c r="AP94" s="127"/>
      <c r="AQ94" s="127"/>
      <c r="AS94" s="127"/>
      <c r="AU94" s="127"/>
      <c r="AV94" s="127"/>
      <c r="AW94" s="127"/>
      <c r="AX94" s="127"/>
      <c r="AY94" s="127"/>
      <c r="AZ94" s="127"/>
      <c r="BA94" s="127"/>
      <c r="BB94" s="127"/>
      <c r="BC94" s="127"/>
      <c r="BD94" s="127"/>
      <c r="BE94" s="127"/>
      <c r="BF94" s="127"/>
      <c r="BG94" s="127"/>
      <c r="BH94" s="127"/>
      <c r="BI94" s="127"/>
      <c r="BJ94" s="127"/>
      <c r="BK94" s="127"/>
      <c r="BL94" s="127"/>
      <c r="BM94" s="127"/>
      <c r="BN94" s="127"/>
      <c r="BO94" s="127"/>
      <c r="BP94" s="127"/>
      <c r="BQ94" s="127"/>
      <c r="BR94" s="127"/>
      <c r="BS94" s="127"/>
    </row>
    <row r="95" spans="1:71">
      <c r="M95" s="555"/>
      <c r="N95" s="555"/>
      <c r="O95" s="556"/>
      <c r="P95" s="556"/>
      <c r="Q95" s="556"/>
      <c r="R95" s="556"/>
      <c r="S95" s="556"/>
      <c r="T95" s="556"/>
      <c r="U95" s="556"/>
      <c r="V95" s="556"/>
      <c r="W95" s="556"/>
      <c r="X95" s="555"/>
      <c r="Y95" s="555"/>
      <c r="AA95" s="127"/>
      <c r="AB95" s="127"/>
      <c r="AC95" s="127"/>
      <c r="AD95" s="127"/>
      <c r="AE95" s="127"/>
      <c r="AG95" s="127"/>
      <c r="AM95" s="127"/>
      <c r="AN95" s="127"/>
      <c r="AO95" s="127"/>
      <c r="AP95" s="127"/>
      <c r="AQ95" s="127"/>
      <c r="AS95" s="127"/>
      <c r="AU95" s="127"/>
      <c r="AV95" s="127"/>
      <c r="AW95" s="127"/>
      <c r="AX95" s="127"/>
      <c r="AY95" s="127"/>
      <c r="AZ95" s="127"/>
      <c r="BA95" s="127"/>
      <c r="BB95" s="127"/>
      <c r="BC95" s="127"/>
      <c r="BD95" s="127"/>
      <c r="BE95" s="127"/>
      <c r="BF95" s="127"/>
      <c r="BG95" s="127"/>
      <c r="BH95" s="127"/>
      <c r="BI95" s="127"/>
      <c r="BJ95" s="127"/>
      <c r="BK95" s="127"/>
      <c r="BL95" s="127"/>
      <c r="BM95" s="127"/>
      <c r="BN95" s="127"/>
      <c r="BO95" s="127"/>
      <c r="BP95" s="127"/>
      <c r="BQ95" s="127"/>
      <c r="BR95" s="127"/>
      <c r="BS95" s="127"/>
    </row>
    <row r="96" spans="1:71">
      <c r="A96" s="534" t="s">
        <v>921</v>
      </c>
      <c r="B96" s="308">
        <f>StartYear-1</f>
        <v>1870</v>
      </c>
      <c r="I96" s="587" t="str">
        <f>IF(ISNUMBER(I$2), I$2, "")</f>
        <v/>
      </c>
      <c r="J96" s="587" t="str">
        <f>IF(ISNUMBER(J$2), J$2, "")</f>
        <v/>
      </c>
      <c r="K96" s="587" t="str">
        <f>IF(ISNUMBER(K$2), K$2, "")</f>
        <v/>
      </c>
      <c r="M96" s="556"/>
      <c r="N96" s="556"/>
      <c r="O96" s="556"/>
      <c r="P96" s="556"/>
      <c r="Q96" s="556"/>
      <c r="R96" s="556"/>
      <c r="S96" s="556"/>
      <c r="T96" s="556"/>
      <c r="U96" s="556"/>
      <c r="V96" s="556"/>
      <c r="W96" s="556"/>
      <c r="X96" s="556"/>
      <c r="Y96" s="556"/>
    </row>
    <row r="97" spans="2:71">
      <c r="B97" s="48">
        <f>B96+1</f>
        <v>1871</v>
      </c>
      <c r="E97" s="49">
        <f t="array" ref="E97">IF(COUNT(IF(E$5:E$81&gt;0, TRANSPOSE(Data_TR_USD!$B8:$BZ8)))&gt;0, SUMPRODUCT(E$5:E$81, TRANSPOSE(Data_TR_USD!$B8:$BZ8))%, NA())</f>
        <v>0.15131105546441007</v>
      </c>
      <c r="F97" s="49" t="e">
        <f t="array" ref="F97">IF(COUNT(IF(F$5:F$81&gt;0, TRANSPOSE(Data_TR_USD!$B8:$BZ8)))&gt;0, SUMPRODUCT(F$5:F$81, TRANSPOSE(Data_TR_USD!$B8:$BZ8))%, NA())</f>
        <v>#N/A</v>
      </c>
      <c r="G97" s="49">
        <f t="array" ref="G97">IF(COUNT(IF(G$5:G$81&gt;0, TRANSPOSE(Data_TR_USD!$B8:$BZ8)))&gt;0, SUMPRODUCT(G$5:G$81, TRANSPOSE(Data_TR_USD!$B8:$BZ8))%, NA())</f>
        <v>1.5270384186983676E-2</v>
      </c>
      <c r="I97" s="49">
        <f t="array" ref="I97">IF(ISNUMBER(I$96), I$96, IF(COUNT(IF(I$5:I$81&gt;0, TRANSPOSE(Data_TR_USD!$B8:$BZ8)))&gt;0, SUMPRODUCT(I$5:I$81, TRANSPOSE(Data_TR_USD!$B8:$BZ8))%, NA()))</f>
        <v>6.2543710660405635E-2</v>
      </c>
      <c r="J97" s="49">
        <f t="array" ref="J97">IF(ISNUMBER(J$96), J$96, IF(COUNT(IF(J$5:J$81&gt;0, TRANSPOSE(Data_TR_USD!$B8:$BZ8)))&gt;0, SUMPRODUCT(J$5:J$81, TRANSPOSE(Data_TR_USD!$B8:$BZ8))%, NA()))</f>
        <v>6.2543710660405635E-2</v>
      </c>
      <c r="K97" s="49">
        <f t="array" ref="K97">IF(ISNUMBER(K$96), K$96, IF(COUNT(IF(K$5:K$81&gt;0, TRANSPOSE(Data_TR_USD!$B8:$BZ8)))&gt;0, SUMPRODUCT(K$5:K$81, TRANSPOSE(Data_TR_USD!$B8:$BZ8))%, NA()))</f>
        <v>0.10078383180147502</v>
      </c>
      <c r="M97" s="49">
        <f t="array" ref="M97">IF(COUNT(IF(M$5:M$81&gt;0, TRANSPOSE(Data_TR_USD!$B8:$BZ8)))&gt;0, SUMPRODUCT(M$5:M$81, TRANSPOSE(Data_TR_USD!$B8:$BZ8))%, NA())</f>
        <v>8.0654126993619513E-2</v>
      </c>
      <c r="N97" s="49">
        <f t="array" ref="N97">IF(COUNT(IF(N$5:N$81&gt;0, TRANSPOSE(Data_TR_USD!$B8:$BZ8)))&gt;0, SUMPRODUCT(N$5:N$81, TRANSPOSE(Data_TR_USD!$B8:$BZ8))%, NA())</f>
        <v>0.10078383180147502</v>
      </c>
      <c r="X97" s="49">
        <f t="array" ref="X97">IF(COUNT(IF(X$5:X$81&gt;0, TRANSPOSE(Data_TR_USD!$B8:$BZ8)))&gt;0, SUMPRODUCT(X$5:X$81, TRANSPOSE(Data_TR_USD!$B8:$BZ8))%, NA())</f>
        <v>4.6534732017385581E-2</v>
      </c>
      <c r="Y97" s="49">
        <f t="array" ref="Y97">IF(COUNT(IF(Y$5:Y$81&gt;0, TRANSPOSE(Data_TR_USD!$B8:$BZ8)))&gt;0, SUMPRODUCT(Y$5:Y$81, TRANSPOSE(Data_TR_USD!$B8:$BZ8))%, NA())</f>
        <v>0.10078383180147502</v>
      </c>
      <c r="AA97" s="49">
        <f t="array" ref="AA97">IF(COUNT(IF(AA$5:AA$81&gt;0, TRANSPOSE(Data_TR_USD!$B8:$BZ8)))&gt;0, SUMPRODUCT(AA$5:AA$81, TRANSPOSE(Data_TR_USD!$B8:$BZ8))%, NA())</f>
        <v>8.0654126993619513E-2</v>
      </c>
      <c r="AB97" s="49">
        <f t="array" ref="AB97">IF(COUNT(IF(AB$5:AB$81&gt;0, TRANSPOSE(Data_TR_USD!$B8:$BZ8)))&gt;0, SUMPRODUCT(AB$5:AB$81, TRANSPOSE(Data_TR_USD!$B8:$BZ8))%, NA())</f>
        <v>2.3256890340875778E-2</v>
      </c>
      <c r="AC97" s="49">
        <f t="array" ref="AC97">IF(COUNT(IF(AC$5:AC$81&gt;0, TRANSPOSE(Data_TR_USD!$B8:$BZ8)))&gt;0, SUMPRODUCT(AC$5:AC$81, TRANSPOSE(Data_TR_USD!$B8:$BZ8))%, NA())</f>
        <v>2.0129704807855493E-2</v>
      </c>
      <c r="AD97" s="49">
        <f t="array" ref="AD97">IF(COUNT(IF(AD$5:AD$81&gt;0, TRANSPOSE(Data_TR_USD!$B8:$BZ8)))&gt;0, SUMPRODUCT(AD$5:AD$81, TRANSPOSE(Data_TR_USD!$B8:$BZ8))%, NA())</f>
        <v>2.2014059079634708E-2</v>
      </c>
      <c r="AE97" s="49">
        <f t="array" ref="AE97">IF(COUNT(IF(AE$5:AE$81&gt;0, TRANSPOSE(Data_TR_USD!$B8:$BZ8)))&gt;0, SUMPRODUCT(AE$5:AE$81, TRANSPOSE(Data_TR_USD!$B8:$BZ8))%, NA())</f>
        <v>3.5260810354296498E-2</v>
      </c>
      <c r="AG97" s="49">
        <f t="array" ref="AG97">IF(COUNT(IF(AG$5:AG$81&gt;0, TRANSPOSE(Data_TR_USD!$B8:$BZ8)))&gt;0, SUMPRODUCT(AG$5:AG$81, TRANSPOSE(Data_TR_USD!$B8:$BZ8))%, NA())</f>
        <v>0</v>
      </c>
      <c r="AM97" s="49">
        <f t="array" ref="AM97">IF(COUNT(IF(AM$5:AM$81&gt;0, TRANSPOSE(Data_TR_USD!$B8:$BZ8)))&gt;0, SUMPRODUCT(AM$5:AM$81, TRANSPOSE(Data_TR_USD!$B8:$BZ8))%, NA())</f>
        <v>7.796673304847794E-2</v>
      </c>
      <c r="AN97" s="49">
        <f t="array" ref="AN97">IF(COUNT(IF(AN$5:AN$81&gt;0, TRANSPOSE(Data_TR_USD!$B8:$BZ8)))&gt;0, SUMPRODUCT(AN$5:AN$81, TRANSPOSE(Data_TR_USD!$B8:$BZ8))%, NA())</f>
        <v>6.5019718112568403E-2</v>
      </c>
      <c r="AO97" s="49">
        <f t="array" ref="AO97">IF(COUNT(IF(AO$5:AO$81&gt;0, TRANSPOSE(Data_TR_USD!$B8:$BZ8)))&gt;0, SUMPRODUCT(AO$5:AO$81, TRANSPOSE(Data_TR_USD!$B8:$BZ8))%, NA())</f>
        <v>2.7695257581075997E-2</v>
      </c>
      <c r="AP97" s="49">
        <f t="array" ref="AP97">IF(COUNT(IF(AP$5:AP$81&gt;0, TRANSPOSE(Data_TR_USD!$B8:$BZ8)))&gt;0, SUMPRODUCT(AP$5:AP$81, TRANSPOSE(Data_TR_USD!$B8:$BZ8))%, NA())</f>
        <v>1.5097278605891617E-2</v>
      </c>
      <c r="AQ97" s="49">
        <f t="array" ref="AQ97">IF(COUNT(IF(AQ$5:AQ$81&gt;0, TRANSPOSE(Data_TR_USD!$B8:$BZ8)))&gt;0, SUMPRODUCT(AQ$5:AQ$81, TRANSPOSE(Data_TR_USD!$B8:$BZ8))%, NA())</f>
        <v>5.393804746504325E-2</v>
      </c>
      <c r="AS97" s="49">
        <f t="array" ref="AS97">IF(COUNT(IF(AS$5:AS$81&gt;0, TRANSPOSE(Data_TR_USD!$B8:$BZ8)))&gt;0, SUMPRODUCT(AS$5:AS$81, TRANSPOSE(Data_TR_USD!$B8:$BZ8))%, NA())</f>
        <v>0.10078383180147502</v>
      </c>
      <c r="AU97" s="49">
        <f t="array" ref="AU97">IF(COUNT(IF(AU$5:AU$81&gt;0, TRANSPOSE(Data_TR_USD!$B8:$BZ8)))&gt;0, SUMPRODUCT(AU$5:AU$81, TRANSPOSE(Data_TR_USD!$B8:$BZ8))%, NA())</f>
        <v>0</v>
      </c>
      <c r="AV97" s="49">
        <f t="array" ref="AV97">IF(COUNT(IF(AV$5:AV$81&gt;0, TRANSPOSE(Data_TR_USD!$B8:$BZ8)))&gt;0, SUMPRODUCT(AV$5:AV$81, TRANSPOSE(Data_TR_USD!$B8:$BZ8))%, NA())</f>
        <v>0</v>
      </c>
      <c r="AW97" s="49">
        <f t="array" ref="AW97">IF(COUNT(IF(AW$5:AW$81&gt;0, TRANSPOSE(Data_TR_USD!$B8:$BZ8)))&gt;0, SUMPRODUCT(AW$5:AW$81, TRANSPOSE(Data_TR_USD!$B8:$BZ8))%, NA())</f>
        <v>6.5523021447178517E-2</v>
      </c>
      <c r="AX97" s="49">
        <f t="array" ref="AX97">IF(COUNT(IF(AX$5:AX$81&gt;0, TRANSPOSE(Data_TR_USD!$B8:$BZ8)))&gt;0, SUMPRODUCT(AX$5:AX$81, TRANSPOSE(Data_TR_USD!$B8:$BZ8))%, NA())</f>
        <v>8.0654126993619513E-2</v>
      </c>
      <c r="AY97" s="49">
        <f t="array" ref="AY97">IF(COUNT(IF(AY$5:AY$81&gt;0, TRANSPOSE(Data_TR_USD!$B8:$BZ8)))&gt;0, SUMPRODUCT(AY$5:AY$81, TRANSPOSE(Data_TR_USD!$B8:$BZ8))%, NA())</f>
        <v>7.815482736291228E-2</v>
      </c>
      <c r="AZ97" s="49">
        <f t="array" ref="AZ97">IF(COUNT(IF(AZ$5:AZ$81&gt;0, TRANSPOSE(Data_TR_USD!$B8:$BZ8)))&gt;0, SUMPRODUCT(AZ$5:AZ$81, TRANSPOSE(Data_TR_USD!$B8:$BZ8))%, NA())</f>
        <v>7.7627905884331327E-2</v>
      </c>
      <c r="BA97" s="49">
        <f t="array" ref="BA97">IF(COUNT(IF(BA$5:BA$81&gt;0, TRANSPOSE(Data_TR_USD!$B8:$BZ8)))&gt;0, SUMPRODUCT(BA$5:BA$81, TRANSPOSE(Data_TR_USD!$B8:$BZ8))%, NA())</f>
        <v>2.2696658319661511E-2</v>
      </c>
      <c r="BB97" s="49">
        <f t="array" ref="BB97">IF(COUNT(IF(BB$5:BB$81&gt;0, TRANSPOSE(Data_TR_USD!$B8:$BZ8)))&gt;0, SUMPRODUCT(BB$5:BB$81, TRANSPOSE(Data_TR_USD!$B8:$BZ8))%, NA())</f>
        <v>4.6534732017385581E-2</v>
      </c>
      <c r="BC97" s="49">
        <f t="array" ref="BC97">IF(COUNT(IF(BC$5:BC$81&gt;0, TRANSPOSE(Data_TR_USD!$B8:$BZ8)))&gt;0, SUMPRODUCT(BC$5:BC$81, TRANSPOSE(Data_TR_USD!$B8:$BZ8))%, NA())</f>
        <v>3.2761510723589259E-2</v>
      </c>
      <c r="BD97" s="49">
        <f t="array" ref="BD97">IF(COUNT(IF(BD$5:BD$81&gt;0, TRANSPOSE(Data_TR_USD!$B8:$BZ8)))&gt;0, SUMPRODUCT(BD$5:BD$81, TRANSPOSE(Data_TR_USD!$B8:$BZ8))%, NA())</f>
        <v>0.11341563771720876</v>
      </c>
      <c r="BE97" s="49">
        <f t="array" ref="BE97">IF(COUNT(IF(BE$5:BE$81&gt;0, TRANSPOSE(Data_TR_USD!$B8:$BZ8)))&gt;0, SUMPRODUCT(BE$5:BE$81, TRANSPOSE(Data_TR_USD!$B8:$BZ8))%, NA())</f>
        <v>3.4884621725427806E-2</v>
      </c>
      <c r="BF97" s="49">
        <f t="array" ref="BF97">IF(COUNT(IF(BF$5:BF$81&gt;0, TRANSPOSE(Data_TR_USD!$B8:$BZ8)))&gt;0, SUMPRODUCT(BF$5:BF$81, TRANSPOSE(Data_TR_USD!$B8:$BZ8))%, NA())</f>
        <v>2.5128304069269979E-2</v>
      </c>
      <c r="BG97" s="49">
        <f t="array" ref="BG97">IF(COUNT(IF(BG$5:BG$81&gt;0, TRANSPOSE(Data_TR_USD!$B8:$BZ8)))&gt;0, SUMPRODUCT(BG$5:BG$81, TRANSPOSE(Data_TR_USD!$B8:$BZ8))%, NA())</f>
        <v>1.7459508198430715E-2</v>
      </c>
      <c r="BH97" s="49">
        <f t="array" ref="BH97">IF(COUNT(IF(BH$5:BH$81&gt;0, TRANSPOSE(Data_TR_USD!$B8:$BZ8)))&gt;0, SUMPRODUCT(BH$5:BH$81, TRANSPOSE(Data_TR_USD!$B8:$BZ8))%, NA())</f>
        <v>4.8581621202310431E-2</v>
      </c>
      <c r="BI97" s="49">
        <f t="array" ref="BI97">IF(COUNT(IF(BI$5:BI$81&gt;0, TRANSPOSE(Data_TR_USD!$B8:$BZ8)))&gt;0, SUMPRODUCT(BI$5:BI$81, TRANSPOSE(Data_TR_USD!$B8:$BZ8))%, NA())</f>
        <v>0.10078383180147502</v>
      </c>
      <c r="BJ97" s="49">
        <f t="array" ref="BJ97">IF(COUNT(IF(BJ$5:BJ$81&gt;0, TRANSPOSE(Data_TR_USD!$B8:$BZ8)))&gt;0, SUMPRODUCT(BJ$5:BJ$81, TRANSPOSE(Data_TR_USD!$B8:$BZ8))%, NA())</f>
        <v>9.0786633278646042E-2</v>
      </c>
      <c r="BK97" s="49">
        <f t="array" ref="BK97">IF(COUNT(IF(BK$5:BK$81&gt;0, TRANSPOSE(Data_TR_USD!$B8:$BZ8)))&gt;0, SUMPRODUCT(BK$5:BK$81, TRANSPOSE(Data_TR_USD!$B8:$BZ8))%, NA())</f>
        <v>1.99053027480653E-2</v>
      </c>
      <c r="BL97" s="49">
        <f t="array" ref="BL97">IF(COUNT(IF(BL$5:BL$81&gt;0, TRANSPOSE(Data_TR_USD!$B8:$BZ8)))&gt;0, SUMPRODUCT(BL$5:BL$81, TRANSPOSE(Data_TR_USD!$B8:$BZ8))%, NA())</f>
        <v>7.5655527732205033E-2</v>
      </c>
      <c r="BM97" s="49">
        <f t="array" ref="BM97">IF(COUNT(IF(BM$5:BM$81&gt;0, TRANSPOSE(Data_TR_USD!$B8:$BZ8)))&gt;0, SUMPRODUCT(BM$5:BM$81, TRANSPOSE(Data_TR_USD!$B8:$BZ8))%, NA())</f>
        <v>5.1445758857899433E-2</v>
      </c>
      <c r="BN97" s="49">
        <f t="array" ref="BN97">IF(COUNT(IF(BN$5:BN$81&gt;0, TRANSPOSE(Data_TR_USD!$B8:$BZ8)))&gt;0, SUMPRODUCT(BN$5:BN$81, TRANSPOSE(Data_TR_USD!$B8:$BZ8))%, NA())</f>
        <v>3.7827763866102516E-2</v>
      </c>
      <c r="BO97" s="49">
        <f t="array" ref="BO97">IF(COUNT(IF(BO$5:BO$81&gt;0, TRANSPOSE(Data_TR_USD!$B8:$BZ8)))&gt;0, SUMPRODUCT(BO$5:BO$81, TRANSPOSE(Data_TR_USD!$B8:$BZ8))%, NA())</f>
        <v>3.0262211092882015E-2</v>
      </c>
      <c r="BP97" s="49">
        <f t="array" ref="BP97">IF(COUNT(IF(BP$5:BP$81&gt;0, TRANSPOSE(Data_TR_USD!$B8:$BZ8)))&gt;0, SUMPRODUCT(BP$5:BP$81, TRANSPOSE(Data_TR_USD!$B8:$BZ8))%, NA())</f>
        <v>2.5218509244068342E-2</v>
      </c>
      <c r="BQ97" s="49">
        <f t="array" ref="BQ97">IF(COUNT(IF(BQ$5:BQ$81&gt;0, TRANSPOSE(Data_TR_USD!$B8:$BZ8)))&gt;0, SUMPRODUCT(BQ$5:BQ$81, TRANSPOSE(Data_TR_USD!$B8:$BZ8))%, NA())</f>
        <v>6.5019718112568403E-2</v>
      </c>
      <c r="BR97" s="49">
        <f t="array" ref="BR97">IF(COUNT(IF(BR$5:BR$81&gt;0, TRANSPOSE(Data_TR_USD!$B8:$BZ8)))&gt;0, SUMPRODUCT(BR$5:BR$81, TRANSPOSE(Data_TR_USD!$B8:$BZ8))%, NA())</f>
        <v>0</v>
      </c>
      <c r="BS97" s="49">
        <f t="array" ref="BS97">IF(COUNT(IF(BS$5:BS$81&gt;0, TRANSPOSE(Data_TR_USD!$B8:$BZ8)))&gt;0, SUMPRODUCT(BS$5:BS$81, TRANSPOSE(Data_TR_USD!$B8:$BZ8))%, NA())</f>
        <v>1.204516868308898E-2</v>
      </c>
    </row>
    <row r="98" spans="2:71">
      <c r="B98" s="48">
        <f>B97+1</f>
        <v>1872</v>
      </c>
      <c r="E98" s="49">
        <f t="array" ref="E98">IF(COUNT(IF(E$5:E$81&gt;0, TRANSPOSE(Data_TR_USD!$B9:$BZ9)))&gt;0, SUMPRODUCT(E$5:E$81, TRANSPOSE(Data_TR_USD!$B9:$BZ9))%, NA())</f>
        <v>0.1113904994806663</v>
      </c>
      <c r="F98" s="49" t="e">
        <f t="array" ref="F98">IF(COUNT(IF(F$5:F$81&gt;0, TRANSPOSE(Data_TR_USD!$B9:$BZ9)))&gt;0, SUMPRODUCT(F$5:F$81, TRANSPOSE(Data_TR_USD!$B9:$BZ9))%, NA())</f>
        <v>#N/A</v>
      </c>
      <c r="G98" s="49">
        <f t="array" ref="G98">IF(COUNT(IF(G$5:G$81&gt;0, TRANSPOSE(Data_TR_USD!$B9:$BZ9)))&gt;0, SUMPRODUCT(G$5:G$81, TRANSPOSE(Data_TR_USD!$B9:$BZ9))%, NA())</f>
        <v>2.255461977153872E-2</v>
      </c>
      <c r="I98" s="49">
        <f t="array" ref="I98">IF(ISNUMBER(I$96), I$96, IF(COUNT(IF(I$5:I$81&gt;0, TRANSPOSE(Data_TR_USD!$B9:$BZ9)))&gt;0, SUMPRODUCT(I$5:I$81, TRANSPOSE(Data_TR_USD!$B9:$BZ9))%, NA()))</f>
        <v>7.7130582475771814E-2</v>
      </c>
      <c r="J98" s="49">
        <f t="array" ref="J98">IF(ISNUMBER(J$96), J$96, IF(COUNT(IF(J$5:J$81&gt;0, TRANSPOSE(Data_TR_USD!$B9:$BZ9)))&gt;0, SUMPRODUCT(J$5:J$81, TRANSPOSE(Data_TR_USD!$B9:$BZ9))%, NA()))</f>
        <v>7.7130582475771814E-2</v>
      </c>
      <c r="K98" s="49">
        <f t="array" ref="K98">IF(ISNUMBER(K$96), K$96, IF(COUNT(IF(K$5:K$81&gt;0, TRANSPOSE(Data_TR_USD!$B9:$BZ9)))&gt;0, SUMPRODUCT(K$5:K$81, TRANSPOSE(Data_TR_USD!$B9:$BZ9))%, NA()))</f>
        <v>8.0855714786738447E-2</v>
      </c>
      <c r="M98" s="49">
        <f t="array" ref="M98">IF(COUNT(IF(M$5:M$81&gt;0, TRANSPOSE(Data_TR_USD!$B9:$BZ9)))&gt;0, SUMPRODUCT(M$5:M$81, TRANSPOSE(Data_TR_USD!$B9:$BZ9))%, NA())</f>
        <v>6.2705957289502484E-2</v>
      </c>
      <c r="N98" s="49">
        <f t="array" ref="N98">IF(COUNT(IF(N$5:N$81&gt;0, TRANSPOSE(Data_TR_USD!$B9:$BZ9)))&gt;0, SUMPRODUCT(N$5:N$81, TRANSPOSE(Data_TR_USD!$B9:$BZ9))%, NA())</f>
        <v>8.0855714786738447E-2</v>
      </c>
      <c r="X98" s="49">
        <f t="array" ref="X98">IF(COUNT(IF(X$5:X$81&gt;0, TRANSPOSE(Data_TR_USD!$B9:$BZ9)))&gt;0, SUMPRODUCT(X$5:X$81, TRANSPOSE(Data_TR_USD!$B9:$BZ9))%, NA())</f>
        <v>4.2092127603128963E-2</v>
      </c>
      <c r="Y98" s="49">
        <f t="array" ref="Y98">IF(COUNT(IF(Y$5:Y$81&gt;0, TRANSPOSE(Data_TR_USD!$B9:$BZ9)))&gt;0, SUMPRODUCT(Y$5:Y$81, TRANSPOSE(Data_TR_USD!$B9:$BZ9))%, NA())</f>
        <v>8.0855714786738447E-2</v>
      </c>
      <c r="AA98" s="49">
        <f t="array" ref="AA98">IF(COUNT(IF(AA$5:AA$81&gt;0, TRANSPOSE(Data_TR_USD!$B9:$BZ9)))&gt;0, SUMPRODUCT(AA$5:AA$81, TRANSPOSE(Data_TR_USD!$B9:$BZ9))%, NA())</f>
        <v>6.2705957289502484E-2</v>
      </c>
      <c r="AB98" s="49">
        <f t="array" ref="AB98">IF(COUNT(IF(AB$5:AB$81&gt;0, TRANSPOSE(Data_TR_USD!$B9:$BZ9)))&gt;0, SUMPRODUCT(AB$5:AB$81, TRANSPOSE(Data_TR_USD!$B9:$BZ9))%, NA())</f>
        <v>2.2006286621024565E-2</v>
      </c>
      <c r="AC98" s="49">
        <f t="array" ref="AC98">IF(COUNT(IF(AC$5:AC$81&gt;0, TRANSPOSE(Data_TR_USD!$B9:$BZ9)))&gt;0, SUMPRODUCT(AC$5:AC$81, TRANSPOSE(Data_TR_USD!$B9:$BZ9))%, NA())</f>
        <v>1.8149757497235974E-2</v>
      </c>
      <c r="AD98" s="49">
        <f t="array" ref="AD98">IF(COUNT(IF(AD$5:AD$81&gt;0, TRANSPOSE(Data_TR_USD!$B9:$BZ9)))&gt;0, SUMPRODUCT(AD$5:AD$81, TRANSPOSE(Data_TR_USD!$B9:$BZ9))%, NA())</f>
        <v>2.2450262672485888E-2</v>
      </c>
      <c r="AE98" s="49">
        <f t="array" ref="AE98">IF(COUNT(IF(AE$5:AE$81&gt;0, TRANSPOSE(Data_TR_USD!$B9:$BZ9)))&gt;0, SUMPRODUCT(AE$5:AE$81, TRANSPOSE(Data_TR_USD!$B9:$BZ9))%, NA())</f>
        <v>2.9288807445302604E-2</v>
      </c>
      <c r="AG98" s="49">
        <f t="array" ref="AG98">IF(COUNT(IF(AG$5:AG$81&gt;0, TRANSPOSE(Data_TR_USD!$B9:$BZ9)))&gt;0, SUMPRODUCT(AG$5:AG$81, TRANSPOSE(Data_TR_USD!$B9:$BZ9))%, NA())</f>
        <v>0</v>
      </c>
      <c r="AM98" s="49">
        <f t="array" ref="AM98">IF(COUNT(IF(AM$5:AM$81&gt;0, TRANSPOSE(Data_TR_USD!$B9:$BZ9)))&gt;0, SUMPRODUCT(AM$5:AM$81, TRANSPOSE(Data_TR_USD!$B9:$BZ9))%, NA())</f>
        <v>5.6953821722934846E-2</v>
      </c>
      <c r="AN98" s="49">
        <f t="array" ref="AN98">IF(COUNT(IF(AN$5:AN$81&gt;0, TRANSPOSE(Data_TR_USD!$B9:$BZ9)))&gt;0, SUMPRODUCT(AN$5:AN$81, TRANSPOSE(Data_TR_USD!$B9:$BZ9))%, NA())</f>
        <v>5.3423130402118033E-2</v>
      </c>
      <c r="AO98" s="49">
        <f t="array" ref="AO98">IF(COUNT(IF(AO$5:AO$81&gt;0, TRANSPOSE(Data_TR_USD!$B9:$BZ9)))&gt;0, SUMPRODUCT(AO$5:AO$81, TRANSPOSE(Data_TR_USD!$B9:$BZ9))%, NA())</f>
        <v>2.3719282471269289E-2</v>
      </c>
      <c r="AP98" s="49">
        <f t="array" ref="AP98">IF(COUNT(IF(AP$5:AP$81&gt;0, TRANSPOSE(Data_TR_USD!$B9:$BZ9)))&gt;0, SUMPRODUCT(AP$5:AP$81, TRANSPOSE(Data_TR_USD!$B9:$BZ9))%, NA())</f>
        <v>1.3612318122926979E-2</v>
      </c>
      <c r="AQ98" s="49">
        <f t="array" ref="AQ98">IF(COUNT(IF(AQ$5:AQ$81&gt;0, TRANSPOSE(Data_TR_USD!$B9:$BZ9)))&gt;0, SUMPRODUCT(AQ$5:AQ$81, TRANSPOSE(Data_TR_USD!$B9:$BZ9))%, NA())</f>
        <v>4.5281790571375283E-2</v>
      </c>
      <c r="AS98" s="49">
        <f t="array" ref="AS98">IF(COUNT(IF(AS$5:AS$81&gt;0, TRANSPOSE(Data_TR_USD!$B9:$BZ9)))&gt;0, SUMPRODUCT(AS$5:AS$81, TRANSPOSE(Data_TR_USD!$B9:$BZ9))%, NA())</f>
        <v>8.0855714786738447E-2</v>
      </c>
      <c r="AU98" s="49">
        <f t="array" ref="AU98">IF(COUNT(IF(AU$5:AU$81&gt;0, TRANSPOSE(Data_TR_USD!$B9:$BZ9)))&gt;0, SUMPRODUCT(AU$5:AU$81, TRANSPOSE(Data_TR_USD!$B9:$BZ9))%, NA())</f>
        <v>0</v>
      </c>
      <c r="AV98" s="49">
        <f t="array" ref="AV98">IF(COUNT(IF(AV$5:AV$81&gt;0, TRANSPOSE(Data_TR_USD!$B9:$BZ9)))&gt;0, SUMPRODUCT(AV$5:AV$81, TRANSPOSE(Data_TR_USD!$B9:$BZ9))%, NA())</f>
        <v>0</v>
      </c>
      <c r="AW98" s="49">
        <f t="array" ref="AW98">IF(COUNT(IF(AW$5:AW$81&gt;0, TRANSPOSE(Data_TR_USD!$B9:$BZ9)))&gt;0, SUMPRODUCT(AW$5:AW$81, TRANSPOSE(Data_TR_USD!$B9:$BZ9))%, NA())</f>
        <v>5.1566907341435861E-2</v>
      </c>
      <c r="AX98" s="49">
        <f t="array" ref="AX98">IF(COUNT(IF(AX$5:AX$81&gt;0, TRANSPOSE(Data_TR_USD!$B9:$BZ9)))&gt;0, SUMPRODUCT(AX$5:AX$81, TRANSPOSE(Data_TR_USD!$B9:$BZ9))%, NA())</f>
        <v>6.2705957289502484E-2</v>
      </c>
      <c r="AY98" s="49">
        <f t="array" ref="AY98">IF(COUNT(IF(AY$5:AY$81&gt;0, TRANSPOSE(Data_TR_USD!$B9:$BZ9)))&gt;0, SUMPRODUCT(AY$5:AY$81, TRANSPOSE(Data_TR_USD!$B9:$BZ9))%, NA())</f>
        <v>5.9200603514917821E-2</v>
      </c>
      <c r="AZ98" s="49">
        <f t="array" ref="AZ98">IF(COUNT(IF(AZ$5:AZ$81&gt;0, TRANSPOSE(Data_TR_USD!$B9:$BZ9)))&gt;0, SUMPRODUCT(AZ$5:AZ$81, TRANSPOSE(Data_TR_USD!$B9:$BZ9))%, NA())</f>
        <v>6.0478147299889165E-2</v>
      </c>
      <c r="BA98" s="49">
        <f t="array" ref="BA98">IF(COUNT(IF(BA$5:BA$81&gt;0, TRANSPOSE(Data_TR_USD!$B9:$BZ9)))&gt;0, SUMPRODUCT(BA$5:BA$81, TRANSPOSE(Data_TR_USD!$B9:$BZ9))%, NA())</f>
        <v>1.6708574922099942E-2</v>
      </c>
      <c r="BB98" s="49">
        <f t="array" ref="BB98">IF(COUNT(IF(BB$5:BB$81&gt;0, TRANSPOSE(Data_TR_USD!$B9:$BZ9)))&gt;0, SUMPRODUCT(BB$5:BB$81, TRANSPOSE(Data_TR_USD!$B9:$BZ9))%, NA())</f>
        <v>4.2092127603128963E-2</v>
      </c>
      <c r="BC98" s="49">
        <f t="array" ref="BC98">IF(COUNT(IF(BC$5:BC$81&gt;0, TRANSPOSE(Data_TR_USD!$B9:$BZ9)))&gt;0, SUMPRODUCT(BC$5:BC$81, TRANSPOSE(Data_TR_USD!$B9:$BZ9))%, NA())</f>
        <v>2.578345367071793E-2</v>
      </c>
      <c r="BD98" s="49">
        <f t="array" ref="BD98">IF(COUNT(IF(BD$5:BD$81&gt;0, TRANSPOSE(Data_TR_USD!$B9:$BZ9)))&gt;0, SUMPRODUCT(BD$5:BD$81, TRANSPOSE(Data_TR_USD!$B9:$BZ9))%, NA())</f>
        <v>8.8489410960220422E-2</v>
      </c>
      <c r="BE98" s="49">
        <f t="array" ref="BE98">IF(COUNT(IF(BE$5:BE$81&gt;0, TRANSPOSE(Data_TR_USD!$B9:$BZ9)))&gt;0, SUMPRODUCT(BE$5:BE$81, TRANSPOSE(Data_TR_USD!$B9:$BZ9))%, NA())</f>
        <v>2.4795243861336663E-2</v>
      </c>
      <c r="BF98" s="49">
        <f t="array" ref="BF98">IF(COUNT(IF(BF$5:BF$81&gt;0, TRANSPOSE(Data_TR_USD!$B9:$BZ9)))&gt;0, SUMPRODUCT(BF$5:BF$81, TRANSPOSE(Data_TR_USD!$B9:$BZ9))%, NA())</f>
        <v>2.5160465046405314E-2</v>
      </c>
      <c r="BG98" s="49">
        <f t="array" ref="BG98">IF(COUNT(IF(BG$5:BG$81&gt;0, TRANSPOSE(Data_TR_USD!$B9:$BZ9)))&gt;0, SUMPRODUCT(BG$5:BG$81, TRANSPOSE(Data_TR_USD!$B9:$BZ9))%, NA())</f>
        <v>1.9234962359453146E-2</v>
      </c>
      <c r="BH98" s="49">
        <f t="array" ref="BH98">IF(COUNT(IF(BH$5:BH$81&gt;0, TRANSPOSE(Data_TR_USD!$B9:$BZ9)))&gt;0, SUMPRODUCT(BH$5:BH$81, TRANSPOSE(Data_TR_USD!$B9:$BZ9))%, NA())</f>
        <v>3.7740753411171092E-2</v>
      </c>
      <c r="BI98" s="49">
        <f t="array" ref="BI98">IF(COUNT(IF(BI$5:BI$81&gt;0, TRANSPOSE(Data_TR_USD!$B9:$BZ9)))&gt;0, SUMPRODUCT(BI$5:BI$81, TRANSPOSE(Data_TR_USD!$B9:$BZ9))%, NA())</f>
        <v>8.0855714786738447E-2</v>
      </c>
      <c r="BJ98" s="49">
        <f t="array" ref="BJ98">IF(COUNT(IF(BJ$5:BJ$81&gt;0, TRANSPOSE(Data_TR_USD!$B9:$BZ9)))&gt;0, SUMPRODUCT(BJ$5:BJ$81, TRANSPOSE(Data_TR_USD!$B9:$BZ9))%, NA())</f>
        <v>6.6834299688399768E-2</v>
      </c>
      <c r="BK98" s="49">
        <f t="array" ref="BK98">IF(COUNT(IF(BK$5:BK$81&gt;0, TRANSPOSE(Data_TR_USD!$B9:$BZ9)))&gt;0, SUMPRODUCT(BK$5:BK$81, TRANSPOSE(Data_TR_USD!$B9:$BZ9))%, NA())</f>
        <v>2.4055309497096503E-2</v>
      </c>
      <c r="BL98" s="49">
        <f t="array" ref="BL98">IF(COUNT(IF(BL$5:BL$81&gt;0, TRANSPOSE(Data_TR_USD!$B9:$BZ9)))&gt;0, SUMPRODUCT(BL$5:BL$81, TRANSPOSE(Data_TR_USD!$B9:$BZ9))%, NA())</f>
        <v>5.5695249740333151E-2</v>
      </c>
      <c r="BM98" s="49">
        <f t="array" ref="BM98">IF(COUNT(IF(BM$5:BM$81&gt;0, TRANSPOSE(Data_TR_USD!$B9:$BZ9)))&gt;0, SUMPRODUCT(BM$5:BM$81, TRANSPOSE(Data_TR_USD!$B9:$BZ9))%, NA())</f>
        <v>3.7872769823426543E-2</v>
      </c>
      <c r="BN98" s="49">
        <f t="array" ref="BN98">IF(COUNT(IF(BN$5:BN$81&gt;0, TRANSPOSE(Data_TR_USD!$B9:$BZ9)))&gt;0, SUMPRODUCT(BN$5:BN$81, TRANSPOSE(Data_TR_USD!$B9:$BZ9))%, NA())</f>
        <v>2.7847624870166576E-2</v>
      </c>
      <c r="BO98" s="49">
        <f t="array" ref="BO98">IF(COUNT(IF(BO$5:BO$81&gt;0, TRANSPOSE(Data_TR_USD!$B9:$BZ9)))&gt;0, SUMPRODUCT(BO$5:BO$81, TRANSPOSE(Data_TR_USD!$B9:$BZ9))%, NA())</f>
        <v>2.227809989613326E-2</v>
      </c>
      <c r="BP98" s="49">
        <f t="array" ref="BP98">IF(COUNT(IF(BP$5:BP$81&gt;0, TRANSPOSE(Data_TR_USD!$B9:$BZ9)))&gt;0, SUMPRODUCT(BP$5:BP$81, TRANSPOSE(Data_TR_USD!$B9:$BZ9))%, NA())</f>
        <v>1.8565083246777716E-2</v>
      </c>
      <c r="BQ98" s="49">
        <f t="array" ref="BQ98">IF(COUNT(IF(BQ$5:BQ$81&gt;0, TRANSPOSE(Data_TR_USD!$B9:$BZ9)))&gt;0, SUMPRODUCT(BQ$5:BQ$81, TRANSPOSE(Data_TR_USD!$B9:$BZ9))%, NA())</f>
        <v>5.3423130402118033E-2</v>
      </c>
      <c r="BR98" s="49">
        <f t="array" ref="BR98">IF(COUNT(IF(BR$5:BR$81&gt;0, TRANSPOSE(Data_TR_USD!$B9:$BZ9)))&gt;0, SUMPRODUCT(BR$5:BR$81, TRANSPOSE(Data_TR_USD!$B9:$BZ9))%, NA())</f>
        <v>0</v>
      </c>
      <c r="BS98" s="49">
        <f t="array" ref="BS98">IF(COUNT(IF(BS$5:BS$81&gt;0, TRANSPOSE(Data_TR_USD!$B9:$BZ9)))&gt;0, SUMPRODUCT(BS$5:BS$81, TRANSPOSE(Data_TR_USD!$B9:$BZ9))%, NA())</f>
        <v>1.9794622267733705E-2</v>
      </c>
    </row>
    <row r="99" spans="2:71">
      <c r="B99" s="48">
        <f t="shared" ref="B99:B162" si="4">B98+1</f>
        <v>1873</v>
      </c>
      <c r="E99" s="49">
        <f t="array" ref="E99">IF(COUNT(IF(E$5:E$81&gt;0, TRANSPOSE(Data_TR_USD!$B10:$BZ10)))&gt;0, SUMPRODUCT(E$5:E$81, TRANSPOSE(Data_TR_USD!$B10:$BZ10))%, NA())</f>
        <v>-2.5043296674440271E-2</v>
      </c>
      <c r="F99" s="49" t="e">
        <f t="array" ref="F99">IF(COUNT(IF(F$5:F$81&gt;0, TRANSPOSE(Data_TR_USD!$B10:$BZ10)))&gt;0, SUMPRODUCT(F$5:F$81, TRANSPOSE(Data_TR_USD!$B10:$BZ10))%, NA())</f>
        <v>#N/A</v>
      </c>
      <c r="G99" s="49">
        <f t="array" ref="G99">IF(COUNT(IF(G$5:G$81&gt;0, TRANSPOSE(Data_TR_USD!$B10:$BZ10)))&gt;0, SUMPRODUCT(G$5:G$81, TRANSPOSE(Data_TR_USD!$B10:$BZ10))%, NA())</f>
        <v>-4.4120518953644439E-2</v>
      </c>
      <c r="I99" s="49">
        <f t="array" ref="I99">IF(ISNUMBER(I$96), I$96, IF(COUNT(IF(I$5:I$81&gt;0, TRANSPOSE(Data_TR_USD!$B10:$BZ10)))&gt;0, SUMPRODUCT(I$5:I$81, TRANSPOSE(Data_TR_USD!$B10:$BZ10))%, NA()))</f>
        <v>8.2525726845838754E-2</v>
      </c>
      <c r="J99" s="49">
        <f t="array" ref="J99">IF(ISNUMBER(J$96), J$96, IF(COUNT(IF(J$5:J$81&gt;0, TRANSPOSE(Data_TR_USD!$B10:$BZ10)))&gt;0, SUMPRODUCT(J$5:J$81, TRANSPOSE(Data_TR_USD!$B10:$BZ10))%, NA()))</f>
        <v>8.2525726845838754E-2</v>
      </c>
      <c r="K99" s="49">
        <f t="array" ref="K99">IF(ISNUMBER(K$96), K$96, IF(COUNT(IF(K$5:K$81&gt;0, TRANSPOSE(Data_TR_USD!$B10:$BZ10)))&gt;0, SUMPRODUCT(K$5:K$81, TRANSPOSE(Data_TR_USD!$B10:$BZ10))%, NA()))</f>
        <v>1.7144580490569033E-2</v>
      </c>
      <c r="M99" s="49">
        <f t="array" ref="M99">IF(COUNT(IF(M$5:M$81&gt;0, TRANSPOSE(Data_TR_USD!$B10:$BZ10)))&gt;0, SUMPRODUCT(M$5:M$81, TRANSPOSE(Data_TR_USD!$B10:$BZ10))%, NA())</f>
        <v>3.5636309103964626E-3</v>
      </c>
      <c r="N99" s="49">
        <f t="array" ref="N99">IF(COUNT(IF(N$5:N$81&gt;0, TRANSPOSE(Data_TR_USD!$B10:$BZ10)))&gt;0, SUMPRODUCT(N$5:N$81, TRANSPOSE(Data_TR_USD!$B10:$BZ10))%, NA())</f>
        <v>1.7144580490569033E-2</v>
      </c>
      <c r="X99" s="49">
        <f t="array" ref="X99">IF(COUNT(IF(X$5:X$81&gt;0, TRANSPOSE(Data_TR_USD!$B10:$BZ10)))&gt;0, SUMPRODUCT(X$5:X$81, TRANSPOSE(Data_TR_USD!$B10:$BZ10))%, NA())</f>
        <v>1.7112048755246034E-2</v>
      </c>
      <c r="Y99" s="49">
        <f t="array" ref="Y99">IF(COUNT(IF(Y$5:Y$81&gt;0, TRANSPOSE(Data_TR_USD!$B10:$BZ10)))&gt;0, SUMPRODUCT(Y$5:Y$81, TRANSPOSE(Data_TR_USD!$B10:$BZ10))%, NA())</f>
        <v>1.7144580490569033E-2</v>
      </c>
      <c r="AA99" s="49">
        <f t="array" ref="AA99">IF(COUNT(IF(AA$5:AA$81&gt;0, TRANSPOSE(Data_TR_USD!$B10:$BZ10)))&gt;0, SUMPRODUCT(AA$5:AA$81, TRANSPOSE(Data_TR_USD!$B10:$BZ10))%, NA())</f>
        <v>3.5636309103964626E-3</v>
      </c>
      <c r="AB99" s="49">
        <f t="array" ref="AB99">IF(COUNT(IF(AB$5:AB$81&gt;0, TRANSPOSE(Data_TR_USD!$B10:$BZ10)))&gt;0, SUMPRODUCT(AB$5:AB$81, TRANSPOSE(Data_TR_USD!$B10:$BZ10))%, NA())</f>
        <v>1.7707235922464509E-2</v>
      </c>
      <c r="AC99" s="49">
        <f t="array" ref="AC99">IF(COUNT(IF(AC$5:AC$81&gt;0, TRANSPOSE(Data_TR_USD!$B10:$BZ10)))&gt;0, SUMPRODUCT(AC$5:AC$81, TRANSPOSE(Data_TR_USD!$B10:$BZ10))%, NA())</f>
        <v>1.358094958017257E-2</v>
      </c>
      <c r="AD99" s="49">
        <f t="array" ref="AD99">IF(COUNT(IF(AD$5:AD$81&gt;0, TRANSPOSE(Data_TR_USD!$B10:$BZ10)))&gt;0, SUMPRODUCT(AD$5:AD$81, TRANSPOSE(Data_TR_USD!$B10:$BZ10))%, NA())</f>
        <v>1.6106663961725057E-2</v>
      </c>
      <c r="AE99" s="49">
        <f t="array" ref="AE99">IF(COUNT(IF(AE$5:AE$81&gt;0, TRANSPOSE(Data_TR_USD!$B10:$BZ10)))&gt;0, SUMPRODUCT(AE$5:AE$81, TRANSPOSE(Data_TR_USD!$B10:$BZ10))%, NA())</f>
        <v>1.1076619912728543E-2</v>
      </c>
      <c r="AG99" s="49">
        <f t="array" ref="AG99">IF(COUNT(IF(AG$5:AG$81&gt;0, TRANSPOSE(Data_TR_USD!$B10:$BZ10)))&gt;0, SUMPRODUCT(AG$5:AG$81, TRANSPOSE(Data_TR_USD!$B10:$BZ10))%, NA())</f>
        <v>0</v>
      </c>
      <c r="AM99" s="49">
        <f t="array" ref="AM99">IF(COUNT(IF(AM$5:AM$81&gt;0, TRANSPOSE(Data_TR_USD!$B10:$BZ10)))&gt;0, SUMPRODUCT(AM$5:AM$81, TRANSPOSE(Data_TR_USD!$B10:$BZ10))%, NA())</f>
        <v>-9.1674759649652306E-3</v>
      </c>
      <c r="AN99" s="49">
        <f t="array" ref="AN99">IF(COUNT(IF(AN$5:AN$81&gt;0, TRANSPOSE(Data_TR_USD!$B10:$BZ10)))&gt;0, SUMPRODUCT(AN$5:AN$81, TRANSPOSE(Data_TR_USD!$B10:$BZ10))%, NA())</f>
        <v>3.1141469404124145E-2</v>
      </c>
      <c r="AO99" s="49">
        <f t="array" ref="AO99">IF(COUNT(IF(AO$5:AO$81&gt;0, TRANSPOSE(Data_TR_USD!$B10:$BZ10)))&gt;0, SUMPRODUCT(AO$5:AO$81, TRANSPOSE(Data_TR_USD!$B10:$BZ10))%, NA())</f>
        <v>1.2328784746450556E-2</v>
      </c>
      <c r="AP99" s="49">
        <f t="array" ref="AP99">IF(COUNT(IF(AP$5:AP$81&gt;0, TRANSPOSE(Data_TR_USD!$B10:$BZ10)))&gt;0, SUMPRODUCT(AP$5:AP$81, TRANSPOSE(Data_TR_USD!$B10:$BZ10))%, NA())</f>
        <v>1.0185712185129427E-2</v>
      </c>
      <c r="AQ99" s="49">
        <f t="array" ref="AQ99">IF(COUNT(IF(AQ$5:AQ$81&gt;0, TRANSPOSE(Data_TR_USD!$B10:$BZ10)))&gt;0, SUMPRODUCT(AQ$5:AQ$81, TRANSPOSE(Data_TR_USD!$B10:$BZ10))%, NA())</f>
        <v>3.3709789400346989E-2</v>
      </c>
      <c r="AS99" s="49">
        <f t="array" ref="AS99">IF(COUNT(IF(AS$5:AS$81&gt;0, TRANSPOSE(Data_TR_USD!$B10:$BZ10)))&gt;0, SUMPRODUCT(AS$5:AS$81, TRANSPOSE(Data_TR_USD!$B10:$BZ10))%, NA())</f>
        <v>1.7144580490569033E-2</v>
      </c>
      <c r="AU99" s="49">
        <f t="array" ref="AU99">IF(COUNT(IF(AU$5:AU$81&gt;0, TRANSPOSE(Data_TR_USD!$B10:$BZ10)))&gt;0, SUMPRODUCT(AU$5:AU$81, TRANSPOSE(Data_TR_USD!$B10:$BZ10))%, NA())</f>
        <v>0</v>
      </c>
      <c r="AV99" s="49">
        <f t="array" ref="AV99">IF(COUNT(IF(AV$5:AV$81&gt;0, TRANSPOSE(Data_TR_USD!$B10:$BZ10)))&gt;0, SUMPRODUCT(AV$5:AV$81, TRANSPOSE(Data_TR_USD!$B10:$BZ10))%, NA())</f>
        <v>0</v>
      </c>
      <c r="AW99" s="49">
        <f t="array" ref="AW99">IF(COUNT(IF(AW$5:AW$81&gt;0, TRANSPOSE(Data_TR_USD!$B10:$BZ10)))&gt;0, SUMPRODUCT(AW$5:AW$81, TRANSPOSE(Data_TR_USD!$B10:$BZ10))%, NA())</f>
        <v>6.0679605778404897E-3</v>
      </c>
      <c r="AX99" s="49">
        <f t="array" ref="AX99">IF(COUNT(IF(AX$5:AX$81&gt;0, TRANSPOSE(Data_TR_USD!$B10:$BZ10)))&gt;0, SUMPRODUCT(AX$5:AX$81, TRANSPOSE(Data_TR_USD!$B10:$BZ10))%, NA())</f>
        <v>3.5636309103964626E-3</v>
      </c>
      <c r="AY99" s="49">
        <f t="array" ref="AY99">IF(COUNT(IF(AY$5:AY$81&gt;0, TRANSPOSE(Data_TR_USD!$B10:$BZ10)))&gt;0, SUMPRODUCT(AY$5:AY$81, TRANSPOSE(Data_TR_USD!$B10:$BZ10))%, NA())</f>
        <v>-4.4790087134118362E-3</v>
      </c>
      <c r="AZ99" s="49">
        <f t="array" ref="AZ99">IF(COUNT(IF(AZ$5:AZ$81&gt;0, TRANSPOSE(Data_TR_USD!$B10:$BZ10)))&gt;0, SUMPRODUCT(AZ$5:AZ$81, TRANSPOSE(Data_TR_USD!$B10:$BZ10))%, NA())</f>
        <v>4.064496843885268E-3</v>
      </c>
      <c r="BA99" s="49">
        <f t="array" ref="BA99">IF(COUNT(IF(BA$5:BA$81&gt;0, TRANSPOSE(Data_TR_USD!$B10:$BZ10)))&gt;0, SUMPRODUCT(BA$5:BA$81, TRANSPOSE(Data_TR_USD!$B10:$BZ10))%, NA())</f>
        <v>-3.7564945011660405E-3</v>
      </c>
      <c r="BB99" s="49">
        <f t="array" ref="BB99">IF(COUNT(IF(BB$5:BB$81&gt;0, TRANSPOSE(Data_TR_USD!$B10:$BZ10)))&gt;0, SUMPRODUCT(BB$5:BB$81, TRANSPOSE(Data_TR_USD!$B10:$BZ10))%, NA())</f>
        <v>1.7112048755246034E-2</v>
      </c>
      <c r="BC99" s="49">
        <f t="array" ref="BC99">IF(COUNT(IF(BC$5:BC$81&gt;0, TRANSPOSE(Data_TR_USD!$B10:$BZ10)))&gt;0, SUMPRODUCT(BC$5:BC$81, TRANSPOSE(Data_TR_USD!$B10:$BZ10))%, NA())</f>
        <v>3.0339802889202449E-3</v>
      </c>
      <c r="BD99" s="49">
        <f t="array" ref="BD99">IF(COUNT(IF(BD$5:BD$81&gt;0, TRANSPOSE(Data_TR_USD!$B10:$BZ10)))&gt;0, SUMPRODUCT(BD$5:BD$81, TRANSPOSE(Data_TR_USD!$B10:$BZ10))%, NA())</f>
        <v>6.5976111993167087E-3</v>
      </c>
      <c r="BE99" s="49">
        <f t="array" ref="BE99">IF(COUNT(IF(BE$5:BE$81&gt;0, TRANSPOSE(Data_TR_USD!$B10:$BZ10)))&gt;0, SUMPRODUCT(BE$5:BE$81, TRANSPOSE(Data_TR_USD!$B10:$BZ10))%, NA())</f>
        <v>1.6996854096217563E-3</v>
      </c>
      <c r="BF99" s="49">
        <f t="array" ref="BF99">IF(COUNT(IF(BF$5:BF$81&gt;0, TRANSPOSE(Data_TR_USD!$B10:$BZ10)))&gt;0, SUMPRODUCT(BF$5:BF$81, TRANSPOSE(Data_TR_USD!$B10:$BZ10))%, NA())</f>
        <v>2.9666228827789166E-2</v>
      </c>
      <c r="BG99" s="49">
        <f t="array" ref="BG99">IF(COUNT(IF(BG$5:BG$81&gt;0, TRANSPOSE(Data_TR_USD!$B10:$BZ10)))&gt;0, SUMPRODUCT(BG$5:BG$81, TRANSPOSE(Data_TR_USD!$B10:$BZ10))%, NA())</f>
        <v>2.5155990974175299E-2</v>
      </c>
      <c r="BH99" s="49">
        <f t="array" ref="BH99">IF(COUNT(IF(BH$5:BH$81&gt;0, TRANSPOSE(Data_TR_USD!$B10:$BZ10)))&gt;0, SUMPRODUCT(BH$5:BH$81, TRANSPOSE(Data_TR_USD!$B10:$BZ10))%, NA())</f>
        <v>4.1060054455231186E-3</v>
      </c>
      <c r="BI99" s="49">
        <f t="array" ref="BI99">IF(COUNT(IF(BI$5:BI$81&gt;0, TRANSPOSE(Data_TR_USD!$B10:$BZ10)))&gt;0, SUMPRODUCT(BI$5:BI$81, TRANSPOSE(Data_TR_USD!$B10:$BZ10))%, NA())</f>
        <v>1.7144580490569033E-2</v>
      </c>
      <c r="BJ99" s="49">
        <f t="array" ref="BJ99">IF(COUNT(IF(BJ$5:BJ$81&gt;0, TRANSPOSE(Data_TR_USD!$B10:$BZ10)))&gt;0, SUMPRODUCT(BJ$5:BJ$81, TRANSPOSE(Data_TR_USD!$B10:$BZ10))%, NA())</f>
        <v>-1.5025978004664162E-2</v>
      </c>
      <c r="BK99" s="49">
        <f t="array" ref="BK99">IF(COUNT(IF(BK$5:BK$81&gt;0, TRANSPOSE(Data_TR_USD!$B10:$BZ10)))&gt;0, SUMPRODUCT(BK$5:BK$81, TRANSPOSE(Data_TR_USD!$B10:$BZ10))%, NA())</f>
        <v>2.6482241466474807E-2</v>
      </c>
      <c r="BL99" s="49">
        <f t="array" ref="BL99">IF(COUNT(IF(BL$5:BL$81&gt;0, TRANSPOSE(Data_TR_USD!$B10:$BZ10)))&gt;0, SUMPRODUCT(BL$5:BL$81, TRANSPOSE(Data_TR_USD!$B10:$BZ10))%, NA())</f>
        <v>-1.2521648337220135E-2</v>
      </c>
      <c r="BM99" s="49">
        <f t="array" ref="BM99">IF(COUNT(IF(BM$5:BM$81&gt;0, TRANSPOSE(Data_TR_USD!$B10:$BZ10)))&gt;0, SUMPRODUCT(BM$5:BM$81, TRANSPOSE(Data_TR_USD!$B10:$BZ10))%, NA())</f>
        <v>-8.5147208693096919E-3</v>
      </c>
      <c r="BN99" s="49">
        <f t="array" ref="BN99">IF(COUNT(IF(BN$5:BN$81&gt;0, TRANSPOSE(Data_TR_USD!$B10:$BZ10)))&gt;0, SUMPRODUCT(BN$5:BN$81, TRANSPOSE(Data_TR_USD!$B10:$BZ10))%, NA())</f>
        <v>-6.2608241686100677E-3</v>
      </c>
      <c r="BO99" s="49">
        <f t="array" ref="BO99">IF(COUNT(IF(BO$5:BO$81&gt;0, TRANSPOSE(Data_TR_USD!$B10:$BZ10)))&gt;0, SUMPRODUCT(BO$5:BO$81, TRANSPOSE(Data_TR_USD!$B10:$BZ10))%, NA())</f>
        <v>-5.0086593348880534E-3</v>
      </c>
      <c r="BP99" s="49">
        <f t="array" ref="BP99">IF(COUNT(IF(BP$5:BP$81&gt;0, TRANSPOSE(Data_TR_USD!$B10:$BZ10)))&gt;0, SUMPRODUCT(BP$5:BP$81, TRANSPOSE(Data_TR_USD!$B10:$BZ10))%, NA())</f>
        <v>-4.1738827790733781E-3</v>
      </c>
      <c r="BQ99" s="49">
        <f t="array" ref="BQ99">IF(COUNT(IF(BQ$5:BQ$81&gt;0, TRANSPOSE(Data_TR_USD!$B10:$BZ10)))&gt;0, SUMPRODUCT(BQ$5:BQ$81, TRANSPOSE(Data_TR_USD!$B10:$BZ10))%, NA())</f>
        <v>3.1141469404124145E-2</v>
      </c>
      <c r="BR99" s="49">
        <f t="array" ref="BR99">IF(COUNT(IF(BR$5:BR$81&gt;0, TRANSPOSE(Data_TR_USD!$B10:$BZ10)))&gt;0, SUMPRODUCT(BR$5:BR$81, TRANSPOSE(Data_TR_USD!$B10:$BZ10))%, NA())</f>
        <v>0</v>
      </c>
      <c r="BS99" s="49">
        <f t="array" ref="BS99">IF(COUNT(IF(BS$5:BS$81&gt;0, TRANSPOSE(Data_TR_USD!$B10:$BZ10)))&gt;0, SUMPRODUCT(BS$5:BS$81, TRANSPOSE(Data_TR_USD!$B10:$BZ10))%, NA())</f>
        <v>3.2569238851045894E-2</v>
      </c>
    </row>
    <row r="100" spans="2:71">
      <c r="B100" s="48">
        <f t="shared" si="4"/>
        <v>1874</v>
      </c>
      <c r="E100" s="49">
        <f t="array" ref="E100">IF(COUNT(IF(E$5:E$81&gt;0, TRANSPOSE(Data_TR_USD!$B11:$BZ11)))&gt;0, SUMPRODUCT(E$5:E$81, TRANSPOSE(Data_TR_USD!$B11:$BZ11))%, NA())</f>
        <v>4.339494576917266E-2</v>
      </c>
      <c r="F100" s="49" t="e">
        <f t="array" ref="F100">IF(COUNT(IF(F$5:F$81&gt;0, TRANSPOSE(Data_TR_USD!$B11:$BZ11)))&gt;0, SUMPRODUCT(F$5:F$81, TRANSPOSE(Data_TR_USD!$B11:$BZ11))%, NA())</f>
        <v>#N/A</v>
      </c>
      <c r="G100" s="49">
        <f t="array" ref="G100">IF(COUNT(IF(G$5:G$81&gt;0, TRANSPOSE(Data_TR_USD!$B11:$BZ11)))&gt;0, SUMPRODUCT(G$5:G$81, TRANSPOSE(Data_TR_USD!$B11:$BZ11))%, NA())</f>
        <v>-6.9225660883558193E-2</v>
      </c>
      <c r="I100" s="49">
        <f t="array" ref="I100">IF(ISNUMBER(I$96), I$96, IF(COUNT(IF(I$5:I$81&gt;0, TRANSPOSE(Data_TR_USD!$B11:$BZ11)))&gt;0, SUMPRODUCT(I$5:I$81, TRANSPOSE(Data_TR_USD!$B11:$BZ11))%, NA()))</f>
        <v>6.7639124787691088E-2</v>
      </c>
      <c r="J100" s="49">
        <f t="array" ref="J100">IF(ISNUMBER(J$96), J$96, IF(COUNT(IF(J$5:J$81&gt;0, TRANSPOSE(Data_TR_USD!$B11:$BZ11)))&gt;0, SUMPRODUCT(J$5:J$81, TRANSPOSE(Data_TR_USD!$B11:$BZ11))%, NA()))</f>
        <v>6.7639124787691088E-2</v>
      </c>
      <c r="K100" s="49">
        <f t="array" ref="K100">IF(ISNUMBER(K$96), K$96, IF(COUNT(IF(K$5:K$81&gt;0, TRANSPOSE(Data_TR_USD!$B11:$BZ11)))&gt;0, SUMPRODUCT(K$5:K$81, TRANSPOSE(Data_TR_USD!$B11:$BZ11))%, NA()))</f>
        <v>6.4513785849807853E-2</v>
      </c>
      <c r="M100" s="49">
        <f t="array" ref="M100">IF(COUNT(IF(M$5:M$81&gt;0, TRANSPOSE(Data_TR_USD!$B11:$BZ11)))&gt;0, SUMPRODUCT(M$5:M$81, TRANSPOSE(Data_TR_USD!$B11:$BZ11))%, NA())</f>
        <v>4.0935882078738467E-2</v>
      </c>
      <c r="N100" s="49">
        <f t="array" ref="N100">IF(COUNT(IF(N$5:N$81&gt;0, TRANSPOSE(Data_TR_USD!$B11:$BZ11)))&gt;0, SUMPRODUCT(N$5:N$81, TRANSPOSE(Data_TR_USD!$B11:$BZ11))%, NA())</f>
        <v>6.4513785849807853E-2</v>
      </c>
      <c r="X100" s="49">
        <f t="array" ref="X100">IF(COUNT(IF(X$5:X$81&gt;0, TRANSPOSE(Data_TR_USD!$B11:$BZ11)))&gt;0, SUMPRODUCT(X$5:X$81, TRANSPOSE(Data_TR_USD!$B11:$BZ11))%, NA())</f>
        <v>3.390667860344946E-2</v>
      </c>
      <c r="Y100" s="49">
        <f t="array" ref="Y100">IF(COUNT(IF(Y$5:Y$81&gt;0, TRANSPOSE(Data_TR_USD!$B11:$BZ11)))&gt;0, SUMPRODUCT(Y$5:Y$81, TRANSPOSE(Data_TR_USD!$B11:$BZ11))%, NA())</f>
        <v>6.4513785849807853E-2</v>
      </c>
      <c r="AA100" s="49">
        <f t="array" ref="AA100">IF(COUNT(IF(AA$5:AA$81&gt;0, TRANSPOSE(Data_TR_USD!$B11:$BZ11)))&gt;0, SUMPRODUCT(AA$5:AA$81, TRANSPOSE(Data_TR_USD!$B11:$BZ11))%, NA())</f>
        <v>4.0935882078738467E-2</v>
      </c>
      <c r="AB100" s="49">
        <f t="array" ref="AB100">IF(COUNT(IF(AB$5:AB$81&gt;0, TRANSPOSE(Data_TR_USD!$B11:$BZ11)))&gt;0, SUMPRODUCT(AB$5:AB$81, TRANSPOSE(Data_TR_USD!$B11:$BZ11))%, NA())</f>
        <v>2.6959860010453952E-2</v>
      </c>
      <c r="AC100" s="49">
        <f t="array" ref="AC100">IF(COUNT(IF(AC$5:AC$81&gt;0, TRANSPOSE(Data_TR_USD!$B11:$BZ11)))&gt;0, SUMPRODUCT(AC$5:AC$81, TRANSPOSE(Data_TR_USD!$B11:$BZ11))%, NA())</f>
        <v>2.35779037710694E-2</v>
      </c>
      <c r="AD100" s="49">
        <f t="array" ref="AD100">IF(COUNT(IF(AD$5:AD$81&gt;0, TRANSPOSE(Data_TR_USD!$B11:$BZ11)))&gt;0, SUMPRODUCT(AD$5:AD$81, TRANSPOSE(Data_TR_USD!$B11:$BZ11))%, NA())</f>
        <v>2.2698644172617185E-2</v>
      </c>
      <c r="AE100" s="49">
        <f t="array" ref="AE100">IF(COUNT(IF(AE$5:AE$81&gt;0, TRANSPOSE(Data_TR_USD!$B11:$BZ11)))&gt;0, SUMPRODUCT(AE$5:AE$81, TRANSPOSE(Data_TR_USD!$B11:$BZ11))%, NA())</f>
        <v>2.7917398347986663E-2</v>
      </c>
      <c r="AG100" s="49">
        <f t="array" ref="AG100">IF(COUNT(IF(AG$5:AG$81&gt;0, TRANSPOSE(Data_TR_USD!$B11:$BZ11)))&gt;0, SUMPRODUCT(AG$5:AG$81, TRANSPOSE(Data_TR_USD!$B11:$BZ11))%, NA())</f>
        <v>0</v>
      </c>
      <c r="AM100" s="49">
        <f t="array" ref="AM100">IF(COUNT(IF(AM$5:AM$81&gt;0, TRANSPOSE(Data_TR_USD!$B11:$BZ11)))&gt;0, SUMPRODUCT(AM$5:AM$81, TRANSPOSE(Data_TR_USD!$B11:$BZ11))%, NA())</f>
        <v>2.6840043993857313E-2</v>
      </c>
      <c r="AN100" s="49">
        <f t="array" ref="AN100">IF(COUNT(IF(AN$5:AN$81&gt;0, TRANSPOSE(Data_TR_USD!$B11:$BZ11)))&gt;0, SUMPRODUCT(AN$5:AN$81, TRANSPOSE(Data_TR_USD!$B11:$BZ11))%, NA())</f>
        <v>5.3471373185570846E-2</v>
      </c>
      <c r="AO100" s="49">
        <f t="array" ref="AO100">IF(COUNT(IF(AO$5:AO$81&gt;0, TRANSPOSE(Data_TR_USD!$B11:$BZ11)))&gt;0, SUMPRODUCT(AO$5:AO$81, TRANSPOSE(Data_TR_USD!$B11:$BZ11))%, NA())</f>
        <v>2.5747651059528032E-2</v>
      </c>
      <c r="AP100" s="49">
        <f t="array" ref="AP100">IF(COUNT(IF(AP$5:AP$81&gt;0, TRANSPOSE(Data_TR_USD!$B11:$BZ11)))&gt;0, SUMPRODUCT(AP$5:AP$81, TRANSPOSE(Data_TR_USD!$B11:$BZ11))%, NA())</f>
        <v>1.7683427828302047E-2</v>
      </c>
      <c r="AQ100" s="49">
        <f t="array" ref="AQ100">IF(COUNT(IF(AQ$5:AQ$81&gt;0, TRANSPOSE(Data_TR_USD!$B11:$BZ11)))&gt;0, SUMPRODUCT(AQ$5:AQ$81, TRANSPOSE(Data_TR_USD!$B11:$BZ11))%, NA())</f>
        <v>5.432120379596328E-2</v>
      </c>
      <c r="AS100" s="49">
        <f t="array" ref="AS100">IF(COUNT(IF(AS$5:AS$81&gt;0, TRANSPOSE(Data_TR_USD!$B11:$BZ11)))&gt;0, SUMPRODUCT(AS$5:AS$81, TRANSPOSE(Data_TR_USD!$B11:$BZ11))%, NA())</f>
        <v>6.4513785849807853E-2</v>
      </c>
      <c r="AU100" s="49">
        <f t="array" ref="AU100">IF(COUNT(IF(AU$5:AU$81&gt;0, TRANSPOSE(Data_TR_USD!$B11:$BZ11)))&gt;0, SUMPRODUCT(AU$5:AU$81, TRANSPOSE(Data_TR_USD!$B11:$BZ11))%, NA())</f>
        <v>0</v>
      </c>
      <c r="AV100" s="49">
        <f t="array" ref="AV100">IF(COUNT(IF(AV$5:AV$81&gt;0, TRANSPOSE(Data_TR_USD!$B11:$BZ11)))&gt;0, SUMPRODUCT(AV$5:AV$81, TRANSPOSE(Data_TR_USD!$B11:$BZ11))%, NA())</f>
        <v>0</v>
      </c>
      <c r="AW100" s="49">
        <f t="array" ref="AW100">IF(COUNT(IF(AW$5:AW$81&gt;0, TRANSPOSE(Data_TR_USD!$B11:$BZ11)))&gt;0, SUMPRODUCT(AW$5:AW$81, TRANSPOSE(Data_TR_USD!$B11:$BZ11))%, NA())</f>
        <v>3.6596387501821197E-2</v>
      </c>
      <c r="AX100" s="49">
        <f t="array" ref="AX100">IF(COUNT(IF(AX$5:AX$81&gt;0, TRANSPOSE(Data_TR_USD!$B11:$BZ11)))&gt;0, SUMPRODUCT(AX$5:AX$81, TRANSPOSE(Data_TR_USD!$B11:$BZ11))%, NA())</f>
        <v>4.0935882078738467E-2</v>
      </c>
      <c r="AY100" s="49">
        <f t="array" ref="AY100">IF(COUNT(IF(AY$5:AY$81&gt;0, TRANSPOSE(Data_TR_USD!$B11:$BZ11)))&gt;0, SUMPRODUCT(AY$5:AY$81, TRANSPOSE(Data_TR_USD!$B11:$BZ11))%, NA())</f>
        <v>3.1316677481662392E-2</v>
      </c>
      <c r="AZ100" s="49">
        <f t="array" ref="AZ100">IF(COUNT(IF(AZ$5:AZ$81&gt;0, TRANSPOSE(Data_TR_USD!$B11:$BZ11)))&gt;0, SUMPRODUCT(AZ$5:AZ$81, TRANSPOSE(Data_TR_USD!$B11:$BZ11))%, NA())</f>
        <v>4.0067983163355005E-2</v>
      </c>
      <c r="BA100" s="49">
        <f t="array" ref="BA100">IF(COUNT(IF(BA$5:BA$81&gt;0, TRANSPOSE(Data_TR_USD!$B11:$BZ11)))&gt;0, SUMPRODUCT(BA$5:BA$81, TRANSPOSE(Data_TR_USD!$B11:$BZ11))%, NA())</f>
        <v>6.5092418653758984E-3</v>
      </c>
      <c r="BB100" s="49">
        <f t="array" ref="BB100">IF(COUNT(IF(BB$5:BB$81&gt;0, TRANSPOSE(Data_TR_USD!$B11:$BZ11)))&gt;0, SUMPRODUCT(BB$5:BB$81, TRANSPOSE(Data_TR_USD!$B11:$BZ11))%, NA())</f>
        <v>3.390667860344946E-2</v>
      </c>
      <c r="BC100" s="49">
        <f t="array" ref="BC100">IF(COUNT(IF(BC$5:BC$81&gt;0, TRANSPOSE(Data_TR_USD!$B11:$BZ11)))&gt;0, SUMPRODUCT(BC$5:BC$81, TRANSPOSE(Data_TR_USD!$B11:$BZ11))%, NA())</f>
        <v>1.8298193750910598E-2</v>
      </c>
      <c r="BD100" s="49">
        <f t="array" ref="BD100">IF(COUNT(IF(BD$5:BD$81&gt;0, TRANSPOSE(Data_TR_USD!$B11:$BZ11)))&gt;0, SUMPRODUCT(BD$5:BD$81, TRANSPOSE(Data_TR_USD!$B11:$BZ11))%, NA())</f>
        <v>5.9234075829649055E-2</v>
      </c>
      <c r="BE100" s="49">
        <f t="array" ref="BE100">IF(COUNT(IF(BE$5:BE$81&gt;0, TRANSPOSE(Data_TR_USD!$B11:$BZ11)))&gt;0, SUMPRODUCT(BE$5:BE$81, TRANSPOSE(Data_TR_USD!$B11:$BZ11))%, NA())</f>
        <v>1.8964131372376496E-2</v>
      </c>
      <c r="BF100" s="49">
        <f t="array" ref="BF100">IF(COUNT(IF(BF$5:BF$81&gt;0, TRANSPOSE(Data_TR_USD!$B11:$BZ11)))&gt;0, SUMPRODUCT(BF$5:BF$81, TRANSPOSE(Data_TR_USD!$B11:$BZ11))%, NA())</f>
        <v>4.2816312965221523E-2</v>
      </c>
      <c r="BG100" s="49">
        <f t="array" ref="BG100">IF(COUNT(IF(BG$5:BG$81&gt;0, TRANSPOSE(Data_TR_USD!$B11:$BZ11)))&gt;0, SUMPRODUCT(BG$5:BG$81, TRANSPOSE(Data_TR_USD!$B11:$BZ11))%, NA())</f>
        <v>3.3151158920425999E-2</v>
      </c>
      <c r="BH100" s="49">
        <f t="array" ref="BH100">IF(COUNT(IF(BH$5:BH$81&gt;0, TRANSPOSE(Data_TR_USD!$B11:$BZ11)))&gt;0, SUMPRODUCT(BH$5:BH$81, TRANSPOSE(Data_TR_USD!$B11:$BZ11))%, NA())</f>
        <v>2.7667463043393566E-2</v>
      </c>
      <c r="BI100" s="49">
        <f t="array" ref="BI100">IF(COUNT(IF(BI$5:BI$81&gt;0, TRANSPOSE(Data_TR_USD!$B11:$BZ11)))&gt;0, SUMPRODUCT(BI$5:BI$81, TRANSPOSE(Data_TR_USD!$B11:$BZ11))%, NA())</f>
        <v>6.4513785849807853E-2</v>
      </c>
      <c r="BJ100" s="49">
        <f t="array" ref="BJ100">IF(COUNT(IF(BJ$5:BJ$81&gt;0, TRANSPOSE(Data_TR_USD!$B11:$BZ11)))&gt;0, SUMPRODUCT(BJ$5:BJ$81, TRANSPOSE(Data_TR_USD!$B11:$BZ11))%, NA())</f>
        <v>2.6036967461503593E-2</v>
      </c>
      <c r="BK100" s="49">
        <f t="array" ref="BK100">IF(COUNT(IF(BK$5:BK$81&gt;0, TRANSPOSE(Data_TR_USD!$B11:$BZ11)))&gt;0, SUMPRODUCT(BK$5:BK$81, TRANSPOSE(Data_TR_USD!$B11:$BZ11))%, NA())</f>
        <v>3.0381714703960845E-2</v>
      </c>
      <c r="BL100" s="49">
        <f t="array" ref="BL100">IF(COUNT(IF(BL$5:BL$81&gt;0, TRANSPOSE(Data_TR_USD!$B11:$BZ11)))&gt;0, SUMPRODUCT(BL$5:BL$81, TRANSPOSE(Data_TR_USD!$B11:$BZ11))%, NA())</f>
        <v>2.169747288458633E-2</v>
      </c>
      <c r="BM100" s="49">
        <f t="array" ref="BM100">IF(COUNT(IF(BM$5:BM$81&gt;0, TRANSPOSE(Data_TR_USD!$B11:$BZ11)))&gt;0, SUMPRODUCT(BM$5:BM$81, TRANSPOSE(Data_TR_USD!$B11:$BZ11))%, NA())</f>
        <v>1.4754281561518706E-2</v>
      </c>
      <c r="BN100" s="49">
        <f t="array" ref="BN100">IF(COUNT(IF(BN$5:BN$81&gt;0, TRANSPOSE(Data_TR_USD!$B11:$BZ11)))&gt;0, SUMPRODUCT(BN$5:BN$81, TRANSPOSE(Data_TR_USD!$B11:$BZ11))%, NA())</f>
        <v>1.0848736442293165E-2</v>
      </c>
      <c r="BO100" s="49">
        <f t="array" ref="BO100">IF(COUNT(IF(BO$5:BO$81&gt;0, TRANSPOSE(Data_TR_USD!$B11:$BZ11)))&gt;0, SUMPRODUCT(BO$5:BO$81, TRANSPOSE(Data_TR_USD!$B11:$BZ11))%, NA())</f>
        <v>8.6789891538345335E-3</v>
      </c>
      <c r="BP100" s="49">
        <f t="array" ref="BP100">IF(COUNT(IF(BP$5:BP$81&gt;0, TRANSPOSE(Data_TR_USD!$B11:$BZ11)))&gt;0, SUMPRODUCT(BP$5:BP$81, TRANSPOSE(Data_TR_USD!$B11:$BZ11))%, NA())</f>
        <v>7.232490961528777E-3</v>
      </c>
      <c r="BQ100" s="49">
        <f t="array" ref="BQ100">IF(COUNT(IF(BQ$5:BQ$81&gt;0, TRANSPOSE(Data_TR_USD!$B11:$BZ11)))&gt;0, SUMPRODUCT(BQ$5:BQ$81, TRANSPOSE(Data_TR_USD!$B11:$BZ11))%, NA())</f>
        <v>5.3471373185570846E-2</v>
      </c>
      <c r="BR100" s="49">
        <f t="array" ref="BR100">IF(COUNT(IF(BR$5:BR$81&gt;0, TRANSPOSE(Data_TR_USD!$B11:$BZ11)))&gt;0, SUMPRODUCT(BR$5:BR$81, TRANSPOSE(Data_TR_USD!$B11:$BZ11))%, NA())</f>
        <v>0</v>
      </c>
      <c r="BS100" s="49">
        <f t="array" ref="BS100">IF(COUNT(IF(BS$5:BS$81&gt;0, TRANSPOSE(Data_TR_USD!$B11:$BZ11)))&gt;0, SUMPRODUCT(BS$5:BS$81, TRANSPOSE(Data_TR_USD!$B11:$BZ11))%, NA())</f>
        <v>3.2128511792474855E-2</v>
      </c>
    </row>
    <row r="101" spans="2:71">
      <c r="B101" s="48">
        <f t="shared" si="4"/>
        <v>1875</v>
      </c>
      <c r="E101" s="49">
        <f t="array" ref="E101">IF(COUNT(IF(E$5:E$81&gt;0, TRANSPOSE(Data_TR_USD!$B12:$BZ12)))&gt;0, SUMPRODUCT(E$5:E$81, TRANSPOSE(Data_TR_USD!$B12:$BZ12))%, NA())</f>
        <v>4.6783296505327095E-2</v>
      </c>
      <c r="F101" s="49" t="e">
        <f t="array" ref="F101">IF(COUNT(IF(F$5:F$81&gt;0, TRANSPOSE(Data_TR_USD!$B12:$BZ12)))&gt;0, SUMPRODUCT(F$5:F$81, TRANSPOSE(Data_TR_USD!$B12:$BZ12))%, NA())</f>
        <v>#N/A</v>
      </c>
      <c r="G101" s="49">
        <f t="array" ref="G101">IF(COUNT(IF(G$5:G$81&gt;0, TRANSPOSE(Data_TR_USD!$B12:$BZ12)))&gt;0, SUMPRODUCT(G$5:G$81, TRANSPOSE(Data_TR_USD!$B12:$BZ12))%, NA())</f>
        <v>-5.785600553686554E-2</v>
      </c>
      <c r="I101" s="49">
        <f t="array" ref="I101">IF(ISNUMBER(I$96), I$96, IF(COUNT(IF(I$5:I$81&gt;0, TRANSPOSE(Data_TR_USD!$B12:$BZ12)))&gt;0, SUMPRODUCT(I$5:I$81, TRANSPOSE(Data_TR_USD!$B12:$BZ12))%, NA()))</f>
        <v>4.8656209411529622E-2</v>
      </c>
      <c r="J101" s="49">
        <f t="array" ref="J101">IF(ISNUMBER(J$96), J$96, IF(COUNT(IF(J$5:J$81&gt;0, TRANSPOSE(Data_TR_USD!$B12:$BZ12)))&gt;0, SUMPRODUCT(J$5:J$81, TRANSPOSE(Data_TR_USD!$B12:$BZ12))%, NA()))</f>
        <v>4.8656209411529622E-2</v>
      </c>
      <c r="K101" s="49">
        <f t="array" ref="K101">IF(ISNUMBER(K$96), K$96, IF(COUNT(IF(K$5:K$81&gt;0, TRANSPOSE(Data_TR_USD!$B12:$BZ12)))&gt;0, SUMPRODUCT(K$5:K$81, TRANSPOSE(Data_TR_USD!$B12:$BZ12))%, NA()))</f>
        <v>5.0354814776715759E-2</v>
      </c>
      <c r="M101" s="49">
        <f t="array" ref="M101">IF(COUNT(IF(M$5:M$81&gt;0, TRANSPOSE(Data_TR_USD!$B12:$BZ12)))&gt;0, SUMPRODUCT(M$5:M$81, TRANSPOSE(Data_TR_USD!$B12:$BZ12))%, NA())</f>
        <v>3.4534066689423298E-2</v>
      </c>
      <c r="N101" s="49">
        <f t="array" ref="N101">IF(COUNT(IF(N$5:N$81&gt;0, TRANSPOSE(Data_TR_USD!$B12:$BZ12)))&gt;0, SUMPRODUCT(N$5:N$81, TRANSPOSE(Data_TR_USD!$B12:$BZ12))%, NA())</f>
        <v>5.0354814776715759E-2</v>
      </c>
      <c r="X101" s="49">
        <f t="array" ref="X101">IF(COUNT(IF(X$5:X$81&gt;0, TRANSPOSE(Data_TR_USD!$B12:$BZ12)))&gt;0, SUMPRODUCT(X$5:X$81, TRANSPOSE(Data_TR_USD!$B12:$BZ12))%, NA())</f>
        <v>2.2675482664922097E-2</v>
      </c>
      <c r="Y101" s="49">
        <f t="array" ref="Y101">IF(COUNT(IF(Y$5:Y$81&gt;0, TRANSPOSE(Data_TR_USD!$B12:$BZ12)))&gt;0, SUMPRODUCT(Y$5:Y$81, TRANSPOSE(Data_TR_USD!$B12:$BZ12))%, NA())</f>
        <v>5.0354814776715759E-2</v>
      </c>
      <c r="AA101" s="49">
        <f t="array" ref="AA101">IF(COUNT(IF(AA$5:AA$81&gt;0, TRANSPOSE(Data_TR_USD!$B12:$BZ12)))&gt;0, SUMPRODUCT(AA$5:AA$81, TRANSPOSE(Data_TR_USD!$B12:$BZ12))%, NA())</f>
        <v>3.4534066689423298E-2</v>
      </c>
      <c r="AB101" s="49">
        <f t="array" ref="AB101">IF(COUNT(IF(AB$5:AB$81&gt;0, TRANSPOSE(Data_TR_USD!$B12:$BZ12)))&gt;0, SUMPRODUCT(AB$5:AB$81, TRANSPOSE(Data_TR_USD!$B12:$BZ12))%, NA())</f>
        <v>1.8253558557868942E-2</v>
      </c>
      <c r="AC101" s="49">
        <f t="array" ref="AC101">IF(COUNT(IF(AC$5:AC$81&gt;0, TRANSPOSE(Data_TR_USD!$B12:$BZ12)))&gt;0, SUMPRODUCT(AC$5:AC$81, TRANSPOSE(Data_TR_USD!$B12:$BZ12))%, NA())</f>
        <v>1.5820748087292461E-2</v>
      </c>
      <c r="AD101" s="49">
        <f t="array" ref="AD101">IF(COUNT(IF(AD$5:AD$81&gt;0, TRANSPOSE(Data_TR_USD!$B12:$BZ12)))&gt;0, SUMPRODUCT(AD$5:AD$81, TRANSPOSE(Data_TR_USD!$B12:$BZ12))%, NA())</f>
        <v>1.3378709684266896E-2</v>
      </c>
      <c r="AE101" s="49">
        <f t="array" ref="AE101">IF(COUNT(IF(AE$5:AE$81&gt;0, TRANSPOSE(Data_TR_USD!$B12:$BZ12)))&gt;0, SUMPRODUCT(AE$5:AE$81, TRANSPOSE(Data_TR_USD!$B12:$BZ12))%, NA())</f>
        <v>2.049907773782517E-2</v>
      </c>
      <c r="AG101" s="49">
        <f t="array" ref="AG101">IF(COUNT(IF(AG$5:AG$81&gt;0, TRANSPOSE(Data_TR_USD!$B12:$BZ12)))&gt;0, SUMPRODUCT(AG$5:AG$81, TRANSPOSE(Data_TR_USD!$B12:$BZ12))%, NA())</f>
        <v>0</v>
      </c>
      <c r="AM101" s="49">
        <f t="array" ref="AM101">IF(COUNT(IF(AM$5:AM$81&gt;0, TRANSPOSE(Data_TR_USD!$B12:$BZ12)))&gt;0, SUMPRODUCT(AM$5:AM$81, TRANSPOSE(Data_TR_USD!$B12:$BZ12))%, NA())</f>
        <v>2.8926668488676071E-2</v>
      </c>
      <c r="AN101" s="49">
        <f t="array" ref="AN101">IF(COUNT(IF(AN$5:AN$81&gt;0, TRANSPOSE(Data_TR_USD!$B12:$BZ12)))&gt;0, SUMPRODUCT(AN$5:AN$81, TRANSPOSE(Data_TR_USD!$B12:$BZ12))%, NA())</f>
        <v>5.1534977659276802E-2</v>
      </c>
      <c r="AO101" s="49">
        <f t="array" ref="AO101">IF(COUNT(IF(AO$5:AO$81&gt;0, TRANSPOSE(Data_TR_USD!$B12:$BZ12)))&gt;0, SUMPRODUCT(AO$5:AO$81, TRANSPOSE(Data_TR_USD!$B12:$BZ12))%, NA())</f>
        <v>1.8159912912558817E-2</v>
      </c>
      <c r="AP101" s="49">
        <f t="array" ref="AP101">IF(COUNT(IF(AP$5:AP$81&gt;0, TRANSPOSE(Data_TR_USD!$B12:$BZ12)))&gt;0, SUMPRODUCT(AP$5:AP$81, TRANSPOSE(Data_TR_USD!$B12:$BZ12))%, NA())</f>
        <v>1.1865561065469345E-2</v>
      </c>
      <c r="AQ101" s="49">
        <f t="array" ref="AQ101">IF(COUNT(IF(AQ$5:AQ$81&gt;0, TRANSPOSE(Data_TR_USD!$B12:$BZ12)))&gt;0, SUMPRODUCT(AQ$5:AQ$81, TRANSPOSE(Data_TR_USD!$B12:$BZ12))%, NA())</f>
        <v>4.8551524178653119E-2</v>
      </c>
      <c r="AS101" s="49">
        <f t="array" ref="AS101">IF(COUNT(IF(AS$5:AS$81&gt;0, TRANSPOSE(Data_TR_USD!$B12:$BZ12)))&gt;0, SUMPRODUCT(AS$5:AS$81, TRANSPOSE(Data_TR_USD!$B12:$BZ12))%, NA())</f>
        <v>5.0354814776715759E-2</v>
      </c>
      <c r="AU101" s="49">
        <f t="array" ref="AU101">IF(COUNT(IF(AU$5:AU$81&gt;0, TRANSPOSE(Data_TR_USD!$B12:$BZ12)))&gt;0, SUMPRODUCT(AU$5:AU$81, TRANSPOSE(Data_TR_USD!$B12:$BZ12))%, NA())</f>
        <v>0</v>
      </c>
      <c r="AV101" s="49">
        <f t="array" ref="AV101">IF(COUNT(IF(AV$5:AV$81&gt;0, TRANSPOSE(Data_TR_USD!$B12:$BZ12)))&gt;0, SUMPRODUCT(AV$5:AV$81, TRANSPOSE(Data_TR_USD!$B12:$BZ12))%, NA())</f>
        <v>0</v>
      </c>
      <c r="AW101" s="49">
        <f t="array" ref="AW101">IF(COUNT(IF(AW$5:AW$81&gt;0, TRANSPOSE(Data_TR_USD!$B12:$BZ12)))&gt;0, SUMPRODUCT(AW$5:AW$81, TRANSPOSE(Data_TR_USD!$B12:$BZ12))%, NA())</f>
        <v>2.9855737038890585E-2</v>
      </c>
      <c r="AX101" s="49">
        <f t="array" ref="AX101">IF(COUNT(IF(AX$5:AX$81&gt;0, TRANSPOSE(Data_TR_USD!$B12:$BZ12)))&gt;0, SUMPRODUCT(AX$5:AX$81, TRANSPOSE(Data_TR_USD!$B12:$BZ12))%, NA())</f>
        <v>3.4534066689423298E-2</v>
      </c>
      <c r="AY101" s="49">
        <f t="array" ref="AY101">IF(COUNT(IF(AY$5:AY$81&gt;0, TRANSPOSE(Data_TR_USD!$B12:$BZ12)))&gt;0, SUMPRODUCT(AY$5:AY$81, TRANSPOSE(Data_TR_USD!$B12:$BZ12))%, NA())</f>
        <v>2.8962857471043421E-2</v>
      </c>
      <c r="AZ101" s="49">
        <f t="array" ref="AZ101">IF(COUNT(IF(AZ$5:AZ$81&gt;0, TRANSPOSE(Data_TR_USD!$B12:$BZ12)))&gt;0, SUMPRODUCT(AZ$5:AZ$81, TRANSPOSE(Data_TR_USD!$B12:$BZ12))%, NA())</f>
        <v>3.3598400759316756E-2</v>
      </c>
      <c r="BA101" s="49">
        <f t="array" ref="BA101">IF(COUNT(IF(BA$5:BA$81&gt;0, TRANSPOSE(Data_TR_USD!$B12:$BZ12)))&gt;0, SUMPRODUCT(BA$5:BA$81, TRANSPOSE(Data_TR_USD!$B12:$BZ12))%, NA())</f>
        <v>7.0174944757990633E-3</v>
      </c>
      <c r="BB101" s="49">
        <f t="array" ref="BB101">IF(COUNT(IF(BB$5:BB$81&gt;0, TRANSPOSE(Data_TR_USD!$B12:$BZ12)))&gt;0, SUMPRODUCT(BB$5:BB$81, TRANSPOSE(Data_TR_USD!$B12:$BZ12))%, NA())</f>
        <v>2.2675482664922097E-2</v>
      </c>
      <c r="BC101" s="49">
        <f t="array" ref="BC101">IF(COUNT(IF(BC$5:BC$81&gt;0, TRANSPOSE(Data_TR_USD!$B12:$BZ12)))&gt;0, SUMPRODUCT(BC$5:BC$81, TRANSPOSE(Data_TR_USD!$B12:$BZ12))%, NA())</f>
        <v>1.4927868519445293E-2</v>
      </c>
      <c r="BD101" s="49">
        <f t="array" ref="BD101">IF(COUNT(IF(BD$5:BD$81&gt;0, TRANSPOSE(Data_TR_USD!$B12:$BZ12)))&gt;0, SUMPRODUCT(BD$5:BD$81, TRANSPOSE(Data_TR_USD!$B12:$BZ12))%, NA())</f>
        <v>4.9461935208868588E-2</v>
      </c>
      <c r="BE101" s="49">
        <f t="array" ref="BE101">IF(COUNT(IF(BE$5:BE$81&gt;0, TRANSPOSE(Data_TR_USD!$B12:$BZ12)))&gt;0, SUMPRODUCT(BE$5:BE$81, TRANSPOSE(Data_TR_USD!$B12:$BZ12))%, NA())</f>
        <v>2.042669977309047E-2</v>
      </c>
      <c r="BF101" s="49">
        <f t="array" ref="BF101">IF(COUNT(IF(BF$5:BF$81&gt;0, TRANSPOSE(Data_TR_USD!$B12:$BZ12)))&gt;0, SUMPRODUCT(BF$5:BF$81, TRANSPOSE(Data_TR_USD!$B12:$BZ12))%, NA())</f>
        <v>2.6963166524052215E-2</v>
      </c>
      <c r="BG101" s="49">
        <f t="array" ref="BG101">IF(COUNT(IF(BG$5:BG$81&gt;0, TRANSPOSE(Data_TR_USD!$B12:$BZ12)))&gt;0, SUMPRODUCT(BG$5:BG$81, TRANSPOSE(Data_TR_USD!$B12:$BZ12))%, NA())</f>
        <v>1.9609552360836932E-2</v>
      </c>
      <c r="BH101" s="49">
        <f t="array" ref="BH101">IF(COUNT(IF(BH$5:BH$81&gt;0, TRANSPOSE(Data_TR_USD!$B12:$BZ12)))&gt;0, SUMPRODUCT(BH$5:BH$81, TRANSPOSE(Data_TR_USD!$B12:$BZ12))%, NA())</f>
        <v>2.2721733864305725E-2</v>
      </c>
      <c r="BI101" s="49">
        <f t="array" ref="BI101">IF(COUNT(IF(BI$5:BI$81&gt;0, TRANSPOSE(Data_TR_USD!$B12:$BZ12)))&gt;0, SUMPRODUCT(BI$5:BI$81, TRANSPOSE(Data_TR_USD!$B12:$BZ12))%, NA())</f>
        <v>5.0354814776715759E-2</v>
      </c>
      <c r="BJ101" s="49">
        <f t="array" ref="BJ101">IF(COUNT(IF(BJ$5:BJ$81&gt;0, TRANSPOSE(Data_TR_USD!$B12:$BZ12)))&gt;0, SUMPRODUCT(BJ$5:BJ$81, TRANSPOSE(Data_TR_USD!$B12:$BZ12))%, NA())</f>
        <v>2.8069977903196253E-2</v>
      </c>
      <c r="BK101" s="49">
        <f t="array" ref="BK101">IF(COUNT(IF(BK$5:BK$81&gt;0, TRANSPOSE(Data_TR_USD!$B12:$BZ12)))&gt;0, SUMPRODUCT(BK$5:BK$81, TRANSPOSE(Data_TR_USD!$B12:$BZ12))%, NA())</f>
        <v>1.6099546277891331E-2</v>
      </c>
      <c r="BL101" s="49">
        <f t="array" ref="BL101">IF(COUNT(IF(BL$5:BL$81&gt;0, TRANSPOSE(Data_TR_USD!$B12:$BZ12)))&gt;0, SUMPRODUCT(BL$5:BL$81, TRANSPOSE(Data_TR_USD!$B12:$BZ12))%, NA())</f>
        <v>2.3391648252663547E-2</v>
      </c>
      <c r="BM101" s="49">
        <f t="array" ref="BM101">IF(COUNT(IF(BM$5:BM$81&gt;0, TRANSPOSE(Data_TR_USD!$B12:$BZ12)))&gt;0, SUMPRODUCT(BM$5:BM$81, TRANSPOSE(Data_TR_USD!$B12:$BZ12))%, NA())</f>
        <v>1.5906320811811214E-2</v>
      </c>
      <c r="BN101" s="49">
        <f t="array" ref="BN101">IF(COUNT(IF(BN$5:BN$81&gt;0, TRANSPOSE(Data_TR_USD!$B12:$BZ12)))&gt;0, SUMPRODUCT(BN$5:BN$81, TRANSPOSE(Data_TR_USD!$B12:$BZ12))%, NA())</f>
        <v>1.1695824126331774E-2</v>
      </c>
      <c r="BO101" s="49">
        <f t="array" ref="BO101">IF(COUNT(IF(BO$5:BO$81&gt;0, TRANSPOSE(Data_TR_USD!$B12:$BZ12)))&gt;0, SUMPRODUCT(BO$5:BO$81, TRANSPOSE(Data_TR_USD!$B12:$BZ12))%, NA())</f>
        <v>9.3566593010654189E-3</v>
      </c>
      <c r="BP101" s="49">
        <f t="array" ref="BP101">IF(COUNT(IF(BP$5:BP$81&gt;0, TRANSPOSE(Data_TR_USD!$B12:$BZ12)))&gt;0, SUMPRODUCT(BP$5:BP$81, TRANSPOSE(Data_TR_USD!$B12:$BZ12))%, NA())</f>
        <v>7.7972160842211813E-3</v>
      </c>
      <c r="BQ101" s="49">
        <f t="array" ref="BQ101">IF(COUNT(IF(BQ$5:BQ$81&gt;0, TRANSPOSE(Data_TR_USD!$B12:$BZ12)))&gt;0, SUMPRODUCT(BQ$5:BQ$81, TRANSPOSE(Data_TR_USD!$B12:$BZ12))%, NA())</f>
        <v>5.1534977659276802E-2</v>
      </c>
      <c r="BR101" s="49">
        <f t="array" ref="BR101">IF(COUNT(IF(BR$5:BR$81&gt;0, TRANSPOSE(Data_TR_USD!$B12:$BZ12)))&gt;0, SUMPRODUCT(BR$5:BR$81, TRANSPOSE(Data_TR_USD!$B12:$BZ12))%, NA())</f>
        <v>0</v>
      </c>
      <c r="BS101" s="49">
        <f t="array" ref="BS101">IF(COUNT(IF(BS$5:BS$81&gt;0, TRANSPOSE(Data_TR_USD!$B12:$BZ12)))&gt;0, SUMPRODUCT(BS$5:BS$81, TRANSPOSE(Data_TR_USD!$B12:$BZ12))%, NA())</f>
        <v>1.5225665059034825E-2</v>
      </c>
    </row>
    <row r="102" spans="2:71">
      <c r="B102" s="48">
        <f t="shared" si="4"/>
        <v>1876</v>
      </c>
      <c r="E102" s="49">
        <f t="array" ref="E102">IF(COUNT(IF(E$5:E$81&gt;0, TRANSPOSE(Data_TR_USD!$B13:$BZ13)))&gt;0, SUMPRODUCT(E$5:E$81, TRANSPOSE(Data_TR_USD!$B13:$BZ13))%, NA())</f>
        <v>-0.13815026003237874</v>
      </c>
      <c r="F102" s="49" t="e">
        <f t="array" ref="F102">IF(COUNT(IF(F$5:F$81&gt;0, TRANSPOSE(Data_TR_USD!$B13:$BZ13)))&gt;0, SUMPRODUCT(F$5:F$81, TRANSPOSE(Data_TR_USD!$B13:$BZ13))%, NA())</f>
        <v>#N/A</v>
      </c>
      <c r="G102" s="49">
        <f t="array" ref="G102">IF(COUNT(IF(G$5:G$81&gt;0, TRANSPOSE(Data_TR_USD!$B13:$BZ13)))&gt;0, SUMPRODUCT(G$5:G$81, TRANSPOSE(Data_TR_USD!$B13:$BZ13))%, NA())</f>
        <v>8.7737373318306222E-3</v>
      </c>
      <c r="I102" s="49">
        <f t="array" ref="I102">IF(ISNUMBER(I$96), I$96, IF(COUNT(IF(I$5:I$81&gt;0, TRANSPOSE(Data_TR_USD!$B13:$BZ13)))&gt;0, SUMPRODUCT(I$5:I$81, TRANSPOSE(Data_TR_USD!$B13:$BZ13))%, NA()))</f>
        <v>5.2352882405834758E-2</v>
      </c>
      <c r="J102" s="49">
        <f t="array" ref="J102">IF(ISNUMBER(J$96), J$96, IF(COUNT(IF(J$5:J$81&gt;0, TRANSPOSE(Data_TR_USD!$B13:$BZ13)))&gt;0, SUMPRODUCT(J$5:J$81, TRANSPOSE(Data_TR_USD!$B13:$BZ13))%, NA()))</f>
        <v>5.2352882405834758E-2</v>
      </c>
      <c r="K102" s="49">
        <f t="array" ref="K102">IF(ISNUMBER(K$96), K$96, IF(COUNT(IF(K$5:K$81&gt;0, TRANSPOSE(Data_TR_USD!$B13:$BZ13)))&gt;0, SUMPRODUCT(K$5:K$81, TRANSPOSE(Data_TR_USD!$B13:$BZ13))%, NA()))</f>
        <v>-6.1847693168719735E-2</v>
      </c>
      <c r="M102" s="49">
        <f t="array" ref="M102">IF(COUNT(IF(M$5:M$81&gt;0, TRANSPOSE(Data_TR_USD!$B13:$BZ13)))&gt;0, SUMPRODUCT(M$5:M$81, TRANSPOSE(Data_TR_USD!$B13:$BZ13))%, NA())</f>
        <v>-5.8553898590835617E-2</v>
      </c>
      <c r="N102" s="49">
        <f t="array" ref="N102">IF(COUNT(IF(N$5:N$81&gt;0, TRANSPOSE(Data_TR_USD!$B13:$BZ13)))&gt;0, SUMPRODUCT(N$5:N$81, TRANSPOSE(Data_TR_USD!$B13:$BZ13))%, NA())</f>
        <v>-6.1847693168719735E-2</v>
      </c>
      <c r="X102" s="49">
        <f t="array" ref="X102">IF(COUNT(IF(X$5:X$81&gt;0, TRANSPOSE(Data_TR_USD!$B13:$BZ13)))&gt;0, SUMPRODUCT(X$5:X$81, TRANSPOSE(Data_TR_USD!$B13:$BZ13))%, NA())</f>
        <v>-2.1143779485854157E-2</v>
      </c>
      <c r="Y102" s="49">
        <f t="array" ref="Y102">IF(COUNT(IF(Y$5:Y$81&gt;0, TRANSPOSE(Data_TR_USD!$B13:$BZ13)))&gt;0, SUMPRODUCT(Y$5:Y$81, TRANSPOSE(Data_TR_USD!$B13:$BZ13))%, NA())</f>
        <v>-6.1847693168719735E-2</v>
      </c>
      <c r="AA102" s="49">
        <f t="array" ref="AA102">IF(COUNT(IF(AA$5:AA$81&gt;0, TRANSPOSE(Data_TR_USD!$B13:$BZ13)))&gt;0, SUMPRODUCT(AA$5:AA$81, TRANSPOSE(Data_TR_USD!$B13:$BZ13))%, NA())</f>
        <v>-5.8553898590835617E-2</v>
      </c>
      <c r="AB102" s="49">
        <f t="array" ref="AB102">IF(COUNT(IF(AB$5:AB$81&gt;0, TRANSPOSE(Data_TR_USD!$B13:$BZ13)))&gt;0, SUMPRODUCT(AB$5:AB$81, TRANSPOSE(Data_TR_USD!$B13:$BZ13))%, NA())</f>
        <v>-6.7615045759238383E-4</v>
      </c>
      <c r="AC102" s="49">
        <f t="array" ref="AC102">IF(COUNT(IF(AC$5:AC$81&gt;0, TRANSPOSE(Data_TR_USD!$B13:$BZ13)))&gt;0, SUMPRODUCT(AC$5:AC$81, TRANSPOSE(Data_TR_USD!$B13:$BZ13))%, NA())</f>
        <v>-3.2937945778841217E-3</v>
      </c>
      <c r="AD102" s="49">
        <f t="array" ref="AD102">IF(COUNT(IF(AD$5:AD$81&gt;0, TRANSPOSE(Data_TR_USD!$B13:$BZ13)))&gt;0, SUMPRODUCT(AD$5:AD$81, TRANSPOSE(Data_TR_USD!$B13:$BZ13))%, NA())</f>
        <v>-3.1841153612609373E-3</v>
      </c>
      <c r="AE102" s="49">
        <f t="array" ref="AE102">IF(COUNT(IF(AE$5:AE$81&gt;0, TRANSPOSE(Data_TR_USD!$B13:$BZ13)))&gt;0, SUMPRODUCT(AE$5:AE$81, TRANSPOSE(Data_TR_USD!$B13:$BZ13))%, NA())</f>
        <v>-1.7108820581121995E-2</v>
      </c>
      <c r="AG102" s="49">
        <f t="array" ref="AG102">IF(COUNT(IF(AG$5:AG$81&gt;0, TRANSPOSE(Data_TR_USD!$B13:$BZ13)))&gt;0, SUMPRODUCT(AG$5:AG$81, TRANSPOSE(Data_TR_USD!$B13:$BZ13))%, NA())</f>
        <v>0</v>
      </c>
      <c r="AM102" s="49">
        <f t="array" ref="AM102">IF(COUNT(IF(AM$5:AM$81&gt;0, TRANSPOSE(Data_TR_USD!$B13:$BZ13)))&gt;0, SUMPRODUCT(AM$5:AM$81, TRANSPOSE(Data_TR_USD!$B13:$BZ13))%, NA())</f>
        <v>-6.5983112217413986E-2</v>
      </c>
      <c r="AN102" s="49">
        <f t="array" ref="AN102">IF(COUNT(IF(AN$5:AN$81&gt;0, TRANSPOSE(Data_TR_USD!$B13:$BZ13)))&gt;0, SUMPRODUCT(AN$5:AN$81, TRANSPOSE(Data_TR_USD!$B13:$BZ13))%, NA())</f>
        <v>-5.9892554127591157E-3</v>
      </c>
      <c r="AO102" s="49">
        <f t="array" ref="AO102">IF(COUNT(IF(AO$5:AO$81&gt;0, TRANSPOSE(Data_TR_USD!$B13:$BZ13)))&gt;0, SUMPRODUCT(AO$5:AO$81, TRANSPOSE(Data_TR_USD!$B13:$BZ13))%, NA())</f>
        <v>-1.0201307579503058E-2</v>
      </c>
      <c r="AP102" s="49">
        <f t="array" ref="AP102">IF(COUNT(IF(AP$5:AP$81&gt;0, TRANSPOSE(Data_TR_USD!$B13:$BZ13)))&gt;0, SUMPRODUCT(AP$5:AP$81, TRANSPOSE(Data_TR_USD!$B13:$BZ13))%, NA())</f>
        <v>-2.4703459334130904E-3</v>
      </c>
      <c r="AQ102" s="49">
        <f t="array" ref="AQ102">IF(COUNT(IF(AQ$5:AQ$81&gt;0, TRANSPOSE(Data_TR_USD!$B13:$BZ13)))&gt;0, SUMPRODUCT(AQ$5:AQ$81, TRANSPOSE(Data_TR_USD!$B13:$BZ13))%, NA())</f>
        <v>1.0184664393660613E-3</v>
      </c>
      <c r="AS102" s="49">
        <f t="array" ref="AS102">IF(COUNT(IF(AS$5:AS$81&gt;0, TRANSPOSE(Data_TR_USD!$B13:$BZ13)))&gt;0, SUMPRODUCT(AS$5:AS$81, TRANSPOSE(Data_TR_USD!$B13:$BZ13))%, NA())</f>
        <v>-6.1847693168719735E-2</v>
      </c>
      <c r="AU102" s="49">
        <f t="array" ref="AU102">IF(COUNT(IF(AU$5:AU$81&gt;0, TRANSPOSE(Data_TR_USD!$B13:$BZ13)))&gt;0, SUMPRODUCT(AU$5:AU$81, TRANSPOSE(Data_TR_USD!$B13:$BZ13))%, NA())</f>
        <v>0</v>
      </c>
      <c r="AV102" s="49">
        <f t="array" ref="AV102">IF(COUNT(IF(AV$5:AV$81&gt;0, TRANSPOSE(Data_TR_USD!$B13:$BZ13)))&gt;0, SUMPRODUCT(AV$5:AV$81, TRANSPOSE(Data_TR_USD!$B13:$BZ13))%, NA())</f>
        <v>0</v>
      </c>
      <c r="AW102" s="49">
        <f t="array" ref="AW102">IF(COUNT(IF(AW$5:AW$81&gt;0, TRANSPOSE(Data_TR_USD!$B13:$BZ13)))&gt;0, SUMPRODUCT(AW$5:AW$81, TRANSPOSE(Data_TR_USD!$B13:$BZ13))%, NA())</f>
        <v>-4.473887258759774E-2</v>
      </c>
      <c r="AX102" s="49">
        <f t="array" ref="AX102">IF(COUNT(IF(AX$5:AX$81&gt;0, TRANSPOSE(Data_TR_USD!$B13:$BZ13)))&gt;0, SUMPRODUCT(AX$5:AX$81, TRANSPOSE(Data_TR_USD!$B13:$BZ13))%, NA())</f>
        <v>-5.8553898590835617E-2</v>
      </c>
      <c r="AY102" s="49">
        <f t="array" ref="AY102">IF(COUNT(IF(AY$5:AY$81&gt;0, TRANSPOSE(Data_TR_USD!$B13:$BZ13)))&gt;0, SUMPRODUCT(AY$5:AY$81, TRANSPOSE(Data_TR_USD!$B13:$BZ13))%, NA())</f>
        <v>-6.3814514303512496E-2</v>
      </c>
      <c r="AZ102" s="49">
        <f t="array" ref="AZ102">IF(COUNT(IF(AZ$5:AZ$81&gt;0, TRANSPOSE(Data_TR_USD!$B13:$BZ13)))&gt;0, SUMPRODUCT(AZ$5:AZ$81, TRANSPOSE(Data_TR_USD!$B13:$BZ13))%, NA())</f>
        <v>-5.5790893390188036E-2</v>
      </c>
      <c r="BA102" s="49">
        <f t="array" ref="BA102">IF(COUNT(IF(BA$5:BA$81&gt;0, TRANSPOSE(Data_TR_USD!$B13:$BZ13)))&gt;0, SUMPRODUCT(BA$5:BA$81, TRANSPOSE(Data_TR_USD!$B13:$BZ13))%, NA())</f>
        <v>-2.0722539004856811E-2</v>
      </c>
      <c r="BB102" s="49">
        <f t="array" ref="BB102">IF(COUNT(IF(BB$5:BB$81&gt;0, TRANSPOSE(Data_TR_USD!$B13:$BZ13)))&gt;0, SUMPRODUCT(BB$5:BB$81, TRANSPOSE(Data_TR_USD!$B13:$BZ13))%, NA())</f>
        <v>-2.1143779485854157E-2</v>
      </c>
      <c r="BC102" s="49">
        <f t="array" ref="BC102">IF(COUNT(IF(BC$5:BC$81&gt;0, TRANSPOSE(Data_TR_USD!$B13:$BZ13)))&gt;0, SUMPRODUCT(BC$5:BC$81, TRANSPOSE(Data_TR_USD!$B13:$BZ13))%, NA())</f>
        <v>-2.236943629379887E-2</v>
      </c>
      <c r="BD102" s="49">
        <f t="array" ref="BD102">IF(COUNT(IF(BD$5:BD$81&gt;0, TRANSPOSE(Data_TR_USD!$B13:$BZ13)))&gt;0, SUMPRODUCT(BD$5:BD$81, TRANSPOSE(Data_TR_USD!$B13:$BZ13))%, NA())</f>
        <v>-8.0923334884634476E-2</v>
      </c>
      <c r="BE102" s="49">
        <f t="array" ref="BE102">IF(COUNT(IF(BE$5:BE$81&gt;0, TRANSPOSE(Data_TR_USD!$B13:$BZ13)))&gt;0, SUMPRODUCT(BE$5:BE$81, TRANSPOSE(Data_TR_USD!$B13:$BZ13))%, NA())</f>
        <v>-2.1446016408924996E-2</v>
      </c>
      <c r="BF102" s="49">
        <f t="array" ref="BF102">IF(COUNT(IF(BF$5:BF$81&gt;0, TRANSPOSE(Data_TR_USD!$B13:$BZ13)))&gt;0, SUMPRODUCT(BF$5:BF$81, TRANSPOSE(Data_TR_USD!$B13:$BZ13))%, NA())</f>
        <v>7.2274368474696303E-3</v>
      </c>
      <c r="BG102" s="49">
        <f t="array" ref="BG102">IF(COUNT(IF(BG$5:BG$81&gt;0, TRANSPOSE(Data_TR_USD!$B13:$BZ13)))&gt;0, SUMPRODUCT(BG$5:BG$81, TRANSPOSE(Data_TR_USD!$B13:$BZ13))%, NA())</f>
        <v>8.4949520328570297E-3</v>
      </c>
      <c r="BH102" s="49">
        <f t="array" ref="BH102">IF(COUNT(IF(BH$5:BH$81&gt;0, TRANSPOSE(Data_TR_USD!$B13:$BZ13)))&gt;0, SUMPRODUCT(BH$5:BH$81, TRANSPOSE(Data_TR_USD!$B13:$BZ13))%, NA())</f>
        <v>-3.3641012072503432E-2</v>
      </c>
      <c r="BI102" s="49">
        <f t="array" ref="BI102">IF(COUNT(IF(BI$5:BI$81&gt;0, TRANSPOSE(Data_TR_USD!$B13:$BZ13)))&gt;0, SUMPRODUCT(BI$5:BI$81, TRANSPOSE(Data_TR_USD!$B13:$BZ13))%, NA())</f>
        <v>-6.1847693168719735E-2</v>
      </c>
      <c r="BJ102" s="49">
        <f t="array" ref="BJ102">IF(COUNT(IF(BJ$5:BJ$81&gt;0, TRANSPOSE(Data_TR_USD!$B13:$BZ13)))&gt;0, SUMPRODUCT(BJ$5:BJ$81, TRANSPOSE(Data_TR_USD!$B13:$BZ13))%, NA())</f>
        <v>-8.2890156019427244E-2</v>
      </c>
      <c r="BK102" s="49">
        <f t="array" ref="BK102">IF(COUNT(IF(BK$5:BK$81&gt;0, TRANSPOSE(Data_TR_USD!$B13:$BZ13)))&gt;0, SUMPRODUCT(BK$5:BK$81, TRANSPOSE(Data_TR_USD!$B13:$BZ13))%, NA())</f>
        <v>7.4381513746649593E-3</v>
      </c>
      <c r="BL102" s="49">
        <f t="array" ref="BL102">IF(COUNT(IF(BL$5:BL$81&gt;0, TRANSPOSE(Data_TR_USD!$B13:$BZ13)))&gt;0, SUMPRODUCT(BL$5:BL$81, TRANSPOSE(Data_TR_USD!$B13:$BZ13))%, NA())</f>
        <v>-6.9075130016189368E-2</v>
      </c>
      <c r="BM102" s="49">
        <f t="array" ref="BM102">IF(COUNT(IF(BM$5:BM$81&gt;0, TRANSPOSE(Data_TR_USD!$B13:$BZ13)))&gt;0, SUMPRODUCT(BM$5:BM$81, TRANSPOSE(Data_TR_USD!$B13:$BZ13))%, NA())</f>
        <v>-4.697108841100877E-2</v>
      </c>
      <c r="BN102" s="49">
        <f t="array" ref="BN102">IF(COUNT(IF(BN$5:BN$81&gt;0, TRANSPOSE(Data_TR_USD!$B13:$BZ13)))&gt;0, SUMPRODUCT(BN$5:BN$81, TRANSPOSE(Data_TR_USD!$B13:$BZ13))%, NA())</f>
        <v>-3.4537565008094684E-2</v>
      </c>
      <c r="BO102" s="49">
        <f t="array" ref="BO102">IF(COUNT(IF(BO$5:BO$81&gt;0, TRANSPOSE(Data_TR_USD!$B13:$BZ13)))&gt;0, SUMPRODUCT(BO$5:BO$81, TRANSPOSE(Data_TR_USD!$B13:$BZ13))%, NA())</f>
        <v>-2.7630052006475746E-2</v>
      </c>
      <c r="BP102" s="49">
        <f t="array" ref="BP102">IF(COUNT(IF(BP$5:BP$81&gt;0, TRANSPOSE(Data_TR_USD!$B13:$BZ13)))&gt;0, SUMPRODUCT(BP$5:BP$81, TRANSPOSE(Data_TR_USD!$B13:$BZ13))%, NA())</f>
        <v>-2.3025043338729789E-2</v>
      </c>
      <c r="BQ102" s="49">
        <f t="array" ref="BQ102">IF(COUNT(IF(BQ$5:BQ$81&gt;0, TRANSPOSE(Data_TR_USD!$B13:$BZ13)))&gt;0, SUMPRODUCT(BQ$5:BQ$81, TRANSPOSE(Data_TR_USD!$B13:$BZ13))%, NA())</f>
        <v>-5.9892554127591157E-3</v>
      </c>
      <c r="BR102" s="49">
        <f t="array" ref="BR102">IF(COUNT(IF(BR$5:BR$81&gt;0, TRANSPOSE(Data_TR_USD!$B13:$BZ13)))&gt;0, SUMPRODUCT(BR$5:BR$81, TRANSPOSE(Data_TR_USD!$B13:$BZ13))%, NA())</f>
        <v>0</v>
      </c>
      <c r="BS102" s="49">
        <f t="array" ref="BS102">IF(COUNT(IF(BS$5:BS$81&gt;0, TRANSPOSE(Data_TR_USD!$B13:$BZ13)))&gt;0, SUMPRODUCT(BS$5:BS$81, TRANSPOSE(Data_TR_USD!$B13:$BZ13))%, NA())</f>
        <v>1.8604093623459637E-2</v>
      </c>
    </row>
    <row r="103" spans="2:71">
      <c r="B103" s="48">
        <f t="shared" si="4"/>
        <v>1877</v>
      </c>
      <c r="E103" s="49">
        <f t="array" ref="E103">IF(COUNT(IF(E$5:E$81&gt;0, TRANSPOSE(Data_TR_USD!$B14:$BZ14)))&gt;0, SUMPRODUCT(E$5:E$81, TRANSPOSE(Data_TR_USD!$B14:$BZ14))%, NA())</f>
        <v>-3.2533861314853939E-2</v>
      </c>
      <c r="F103" s="49" t="e">
        <f t="array" ref="F103">IF(COUNT(IF(F$5:F$81&gt;0, TRANSPOSE(Data_TR_USD!$B14:$BZ14)))&gt;0, SUMPRODUCT(F$5:F$81, TRANSPOSE(Data_TR_USD!$B14:$BZ14))%, NA())</f>
        <v>#N/A</v>
      </c>
      <c r="G103" s="49">
        <f t="array" ref="G103">IF(COUNT(IF(G$5:G$81&gt;0, TRANSPOSE(Data_TR_USD!$B14:$BZ14)))&gt;0, SUMPRODUCT(G$5:G$81, TRANSPOSE(Data_TR_USD!$B14:$BZ14))%, NA())</f>
        <v>-0.15652452900544145</v>
      </c>
      <c r="I103" s="49">
        <f t="array" ref="I103">IF(ISNUMBER(I$96), I$96, IF(COUNT(IF(I$5:I$81&gt;0, TRANSPOSE(Data_TR_USD!$B14:$BZ14)))&gt;0, SUMPRODUCT(I$5:I$81, TRANSPOSE(Data_TR_USD!$B14:$BZ14))%, NA()))</f>
        <v>4.9355579978019787E-2</v>
      </c>
      <c r="J103" s="49">
        <f t="array" ref="J103">IF(ISNUMBER(J$96), J$96, IF(COUNT(IF(J$5:J$81&gt;0, TRANSPOSE(Data_TR_USD!$B14:$BZ14)))&gt;0, SUMPRODUCT(J$5:J$81, TRANSPOSE(Data_TR_USD!$B14:$BZ14))%, NA()))</f>
        <v>4.9355579978019787E-2</v>
      </c>
      <c r="K103" s="49">
        <f t="array" ref="K103">IF(ISNUMBER(K$96), K$96, IF(COUNT(IF(K$5:K$81&gt;0, TRANSPOSE(Data_TR_USD!$B14:$BZ14)))&gt;0, SUMPRODUCT(K$5:K$81, TRANSPOSE(Data_TR_USD!$B14:$BZ14))%, NA()))</f>
        <v>-4.8746673214869582E-4</v>
      </c>
      <c r="M103" s="49">
        <f t="array" ref="M103">IF(COUNT(IF(M$5:M$81&gt;0, TRANSPOSE(Data_TR_USD!$B14:$BZ14)))&gt;0, SUMPRODUCT(M$5:M$81, TRANSPOSE(Data_TR_USD!$B14:$BZ14))%, NA())</f>
        <v>-6.7505056290451358E-3</v>
      </c>
      <c r="N103" s="49">
        <f t="array" ref="N103">IF(COUNT(IF(N$5:N$81&gt;0, TRANSPOSE(Data_TR_USD!$B14:$BZ14)))&gt;0, SUMPRODUCT(N$5:N$81, TRANSPOSE(Data_TR_USD!$B14:$BZ14))%, NA())</f>
        <v>-4.8746673214869582E-4</v>
      </c>
      <c r="X103" s="49">
        <f t="array" ref="X103">IF(COUNT(IF(X$5:X$81&gt;0, TRANSPOSE(Data_TR_USD!$B14:$BZ14)))&gt;0, SUMPRODUCT(X$5:X$81, TRANSPOSE(Data_TR_USD!$B14:$BZ14))%, NA())</f>
        <v>3.9883960974561152E-3</v>
      </c>
      <c r="Y103" s="49">
        <f t="array" ref="Y103">IF(COUNT(IF(Y$5:Y$81&gt;0, TRANSPOSE(Data_TR_USD!$B14:$BZ14)))&gt;0, SUMPRODUCT(Y$5:Y$81, TRANSPOSE(Data_TR_USD!$B14:$BZ14))%, NA())</f>
        <v>-4.8746673214869582E-4</v>
      </c>
      <c r="AA103" s="49">
        <f t="array" ref="AA103">IF(COUNT(IF(AA$5:AA$81&gt;0, TRANSPOSE(Data_TR_USD!$B14:$BZ14)))&gt;0, SUMPRODUCT(AA$5:AA$81, TRANSPOSE(Data_TR_USD!$B14:$BZ14))%, NA())</f>
        <v>-6.7505056290451358E-3</v>
      </c>
      <c r="AB103" s="49">
        <f t="array" ref="AB103">IF(COUNT(IF(AB$5:AB$81&gt;0, TRANSPOSE(Data_TR_USD!$B14:$BZ14)))&gt;0, SUMPRODUCT(AB$5:AB$81, TRANSPOSE(Data_TR_USD!$B14:$BZ14))%, NA())</f>
        <v>8.7308178957974294E-3</v>
      </c>
      <c r="AC103" s="49">
        <f t="array" ref="AC103">IF(COUNT(IF(AC$5:AC$81&gt;0, TRANSPOSE(Data_TR_USD!$B14:$BZ14)))&gt;0, SUMPRODUCT(AC$5:AC$81, TRANSPOSE(Data_TR_USD!$B14:$BZ14))%, NA())</f>
        <v>6.2630388968964402E-3</v>
      </c>
      <c r="AD103" s="49">
        <f t="array" ref="AD103">IF(COUNT(IF(AD$5:AD$81&gt;0, TRANSPOSE(Data_TR_USD!$B14:$BZ14)))&gt;0, SUMPRODUCT(AD$5:AD$81, TRANSPOSE(Data_TR_USD!$B14:$BZ14))%, NA())</f>
        <v>6.3603914369389346E-3</v>
      </c>
      <c r="AE103" s="49">
        <f t="array" ref="AE103">IF(COUNT(IF(AE$5:AE$81&gt;0, TRANSPOSE(Data_TR_USD!$B14:$BZ14)))&gt;0, SUMPRODUCT(AE$5:AE$81, TRANSPOSE(Data_TR_USD!$B14:$BZ14))%, NA())</f>
        <v>3.009652765411046E-3</v>
      </c>
      <c r="AG103" s="49">
        <f t="array" ref="AG103">IF(COUNT(IF(AG$5:AG$81&gt;0, TRANSPOSE(Data_TR_USD!$B14:$BZ14)))&gt;0, SUMPRODUCT(AG$5:AG$81, TRANSPOSE(Data_TR_USD!$B14:$BZ14))%, NA())</f>
        <v>0</v>
      </c>
      <c r="AM103" s="49">
        <f t="array" ref="AM103">IF(COUNT(IF(AM$5:AM$81&gt;0, TRANSPOSE(Data_TR_USD!$B14:$BZ14)))&gt;0, SUMPRODUCT(AM$5:AM$81, TRANSPOSE(Data_TR_USD!$B14:$BZ14))%, NA())</f>
        <v>-1.3433612582268056E-2</v>
      </c>
      <c r="AN103" s="49">
        <f t="array" ref="AN103">IF(COUNT(IF(AN$5:AN$81&gt;0, TRANSPOSE(Data_TR_USD!$B14:$BZ14)))&gt;0, SUMPRODUCT(AN$5:AN$81, TRANSPOSE(Data_TR_USD!$B14:$BZ14))%, NA())</f>
        <v>1.8372020041586043E-2</v>
      </c>
      <c r="AO103" s="49">
        <f t="array" ref="AO103">IF(COUNT(IF(AO$5:AO$81&gt;0, TRANSPOSE(Data_TR_USD!$B14:$BZ14)))&gt;0, SUMPRODUCT(AO$5:AO$81, TRANSPOSE(Data_TR_USD!$B14:$BZ14))%, NA())</f>
        <v>4.6363458311537431E-3</v>
      </c>
      <c r="AP103" s="49">
        <f t="array" ref="AP103">IF(COUNT(IF(AP$5:AP$81&gt;0, TRANSPOSE(Data_TR_USD!$B14:$BZ14)))&gt;0, SUMPRODUCT(AP$5:AP$81, TRANSPOSE(Data_TR_USD!$B14:$BZ14))%, NA())</f>
        <v>4.6972791726723299E-3</v>
      </c>
      <c r="AQ103" s="49">
        <f t="array" ref="AQ103">IF(COUNT(IF(AQ$5:AQ$81&gt;0, TRANSPOSE(Data_TR_USD!$B14:$BZ14)))&gt;0, SUMPRODUCT(AQ$5:AQ$81, TRANSPOSE(Data_TR_USD!$B14:$BZ14))%, NA())</f>
        <v>1.9837876590341471E-2</v>
      </c>
      <c r="AS103" s="49">
        <f t="array" ref="AS103">IF(COUNT(IF(AS$5:AS$81&gt;0, TRANSPOSE(Data_TR_USD!$B14:$BZ14)))&gt;0, SUMPRODUCT(AS$5:AS$81, TRANSPOSE(Data_TR_USD!$B14:$BZ14))%, NA())</f>
        <v>-4.8746673214869582E-4</v>
      </c>
      <c r="AU103" s="49">
        <f t="array" ref="AU103">IF(COUNT(IF(AU$5:AU$81&gt;0, TRANSPOSE(Data_TR_USD!$B14:$BZ14)))&gt;0, SUMPRODUCT(AU$5:AU$81, TRANSPOSE(Data_TR_USD!$B14:$BZ14))%, NA())</f>
        <v>0</v>
      </c>
      <c r="AV103" s="49">
        <f t="array" ref="AV103">IF(COUNT(IF(AV$5:AV$81&gt;0, TRANSPOSE(Data_TR_USD!$B14:$BZ14)))&gt;0, SUMPRODUCT(AV$5:AV$81, TRANSPOSE(Data_TR_USD!$B14:$BZ14))%, NA())</f>
        <v>0</v>
      </c>
      <c r="AW103" s="49">
        <f t="array" ref="AW103">IF(COUNT(IF(AW$5:AW$81&gt;0, TRANSPOSE(Data_TR_USD!$B14:$BZ14)))&gt;0, SUMPRODUCT(AW$5:AW$81, TRANSPOSE(Data_TR_USD!$B14:$BZ14))%, NA())</f>
        <v>-3.497119497559742E-3</v>
      </c>
      <c r="AX103" s="49">
        <f t="array" ref="AX103">IF(COUNT(IF(AX$5:AX$81&gt;0, TRANSPOSE(Data_TR_USD!$B14:$BZ14)))&gt;0, SUMPRODUCT(AX$5:AX$81, TRANSPOSE(Data_TR_USD!$B14:$BZ14))%, NA())</f>
        <v>-6.7505056290451358E-3</v>
      </c>
      <c r="AY103" s="49">
        <f t="array" ref="AY103">IF(COUNT(IF(AY$5:AY$81&gt;0, TRANSPOSE(Data_TR_USD!$B14:$BZ14)))&gt;0, SUMPRODUCT(AY$5:AY$81, TRANSPOSE(Data_TR_USD!$B14:$BZ14))%, NA())</f>
        <v>-1.1508718143236054E-2</v>
      </c>
      <c r="AZ103" s="49">
        <f t="array" ref="AZ103">IF(COUNT(IF(AZ$5:AZ$81&gt;0, TRANSPOSE(Data_TR_USD!$B14:$BZ14)))&gt;0, SUMPRODUCT(AZ$5:AZ$81, TRANSPOSE(Data_TR_USD!$B14:$BZ14))%, NA())</f>
        <v>-6.0998284027480578E-3</v>
      </c>
      <c r="BA103" s="49">
        <f t="array" ref="BA103">IF(COUNT(IF(BA$5:BA$81&gt;0, TRANSPOSE(Data_TR_USD!$B14:$BZ14)))&gt;0, SUMPRODUCT(BA$5:BA$81, TRANSPOSE(Data_TR_USD!$B14:$BZ14))%, NA())</f>
        <v>-4.8800791972280913E-3</v>
      </c>
      <c r="BB103" s="49">
        <f t="array" ref="BB103">IF(COUNT(IF(BB$5:BB$81&gt;0, TRANSPOSE(Data_TR_USD!$B14:$BZ14)))&gt;0, SUMPRODUCT(BB$5:BB$81, TRANSPOSE(Data_TR_USD!$B14:$BZ14))%, NA())</f>
        <v>3.9883960974561152E-3</v>
      </c>
      <c r="BC103" s="49">
        <f t="array" ref="BC103">IF(COUNT(IF(BC$5:BC$81&gt;0, TRANSPOSE(Data_TR_USD!$B14:$BZ14)))&gt;0, SUMPRODUCT(BC$5:BC$81, TRANSPOSE(Data_TR_USD!$B14:$BZ14))%, NA())</f>
        <v>-1.748559748779871E-3</v>
      </c>
      <c r="BD103" s="49">
        <f t="array" ref="BD103">IF(COUNT(IF(BD$5:BD$81&gt;0, TRANSPOSE(Data_TR_USD!$B14:$BZ14)))&gt;0, SUMPRODUCT(BD$5:BD$81, TRANSPOSE(Data_TR_USD!$B14:$BZ14))%, NA())</f>
        <v>-8.4990653778250075E-3</v>
      </c>
      <c r="BE103" s="49">
        <f t="array" ref="BE103">IF(COUNT(IF(BE$5:BE$81&gt;0, TRANSPOSE(Data_TR_USD!$B14:$BZ14)))&gt;0, SUMPRODUCT(BE$5:BE$81, TRANSPOSE(Data_TR_USD!$B14:$BZ14))%, NA())</f>
        <v>-8.4013611265295609E-4</v>
      </c>
      <c r="BF103" s="49">
        <f t="array" ref="BF103">IF(COUNT(IF(BF$5:BF$81&gt;0, TRANSPOSE(Data_TR_USD!$B14:$BZ14)))&gt;0, SUMPRODUCT(BF$5:BF$81, TRANSPOSE(Data_TR_USD!$B14:$BZ14))%, NA())</f>
        <v>1.5779463925278275E-2</v>
      </c>
      <c r="BG103" s="49">
        <f t="array" ref="BG103">IF(COUNT(IF(BG$5:BG$81&gt;0, TRANSPOSE(Data_TR_USD!$B14:$BZ14)))&gt;0, SUMPRODUCT(BG$5:BG$81, TRANSPOSE(Data_TR_USD!$B14:$BZ14))%, NA())</f>
        <v>1.320452286918024E-2</v>
      </c>
      <c r="BH103" s="49">
        <f t="array" ref="BH103">IF(COUNT(IF(BH$5:BH$81&gt;0, TRANSPOSE(Data_TR_USD!$B14:$BZ14)))&gt;0, SUMPRODUCT(BH$5:BH$81, TRANSPOSE(Data_TR_USD!$B14:$BZ14))%, NA())</f>
        <v>-2.7189423891935249E-3</v>
      </c>
      <c r="BI103" s="49">
        <f t="array" ref="BI103">IF(COUNT(IF(BI$5:BI$81&gt;0, TRANSPOSE(Data_TR_USD!$B14:$BZ14)))&gt;0, SUMPRODUCT(BI$5:BI$81, TRANSPOSE(Data_TR_USD!$B14:$BZ14))%, NA())</f>
        <v>-4.8746673214869582E-4</v>
      </c>
      <c r="BJ103" s="49">
        <f t="array" ref="BJ103">IF(COUNT(IF(BJ$5:BJ$81&gt;0, TRANSPOSE(Data_TR_USD!$B14:$BZ14)))&gt;0, SUMPRODUCT(BJ$5:BJ$81, TRANSPOSE(Data_TR_USD!$B14:$BZ14))%, NA())</f>
        <v>-1.9520316788912365E-2</v>
      </c>
      <c r="BK103" s="49">
        <f t="array" ref="BK103">IF(COUNT(IF(BK$5:BK$81&gt;0, TRANSPOSE(Data_TR_USD!$B14:$BZ14)))&gt;0, SUMPRODUCT(BK$5:BK$81, TRANSPOSE(Data_TR_USD!$B14:$BZ14))%, NA())</f>
        <v>1.251286737922515E-2</v>
      </c>
      <c r="BL103" s="49">
        <f t="array" ref="BL103">IF(COUNT(IF(BL$5:BL$81&gt;0, TRANSPOSE(Data_TR_USD!$B14:$BZ14)))&gt;0, SUMPRODUCT(BL$5:BL$81, TRANSPOSE(Data_TR_USD!$B14:$BZ14))%, NA())</f>
        <v>-1.6266930657426969E-2</v>
      </c>
      <c r="BM103" s="49">
        <f t="array" ref="BM103">IF(COUNT(IF(BM$5:BM$81&gt;0, TRANSPOSE(Data_TR_USD!$B14:$BZ14)))&gt;0, SUMPRODUCT(BM$5:BM$81, TRANSPOSE(Data_TR_USD!$B14:$BZ14))%, NA())</f>
        <v>-1.106151284705034E-2</v>
      </c>
      <c r="BN103" s="49">
        <f t="array" ref="BN103">IF(COUNT(IF(BN$5:BN$81&gt;0, TRANSPOSE(Data_TR_USD!$B14:$BZ14)))&gt;0, SUMPRODUCT(BN$5:BN$81, TRANSPOSE(Data_TR_USD!$B14:$BZ14))%, NA())</f>
        <v>-8.1334653287134847E-3</v>
      </c>
      <c r="BO103" s="49">
        <f t="array" ref="BO103">IF(COUNT(IF(BO$5:BO$81&gt;0, TRANSPOSE(Data_TR_USD!$B14:$BZ14)))&gt;0, SUMPRODUCT(BO$5:BO$81, TRANSPOSE(Data_TR_USD!$B14:$BZ14))%, NA())</f>
        <v>-6.5067722629707885E-3</v>
      </c>
      <c r="BP103" s="49">
        <f t="array" ref="BP103">IF(COUNT(IF(BP$5:BP$81&gt;0, TRANSPOSE(Data_TR_USD!$B14:$BZ14)))&gt;0, SUMPRODUCT(BP$5:BP$81, TRANSPOSE(Data_TR_USD!$B14:$BZ14))%, NA())</f>
        <v>-5.4223102191423237E-3</v>
      </c>
      <c r="BQ103" s="49">
        <f t="array" ref="BQ103">IF(COUNT(IF(BQ$5:BQ$81&gt;0, TRANSPOSE(Data_TR_USD!$B14:$BZ14)))&gt;0, SUMPRODUCT(BQ$5:BQ$81, TRANSPOSE(Data_TR_USD!$B14:$BZ14))%, NA())</f>
        <v>1.8372020041586043E-2</v>
      </c>
      <c r="BR103" s="49">
        <f t="array" ref="BR103">IF(COUNT(IF(BR$5:BR$81&gt;0, TRANSPOSE(Data_TR_USD!$B14:$BZ14)))&gt;0, SUMPRODUCT(BR$5:BR$81, TRANSPOSE(Data_TR_USD!$B14:$BZ14))%, NA())</f>
        <v>0</v>
      </c>
      <c r="BS103" s="49">
        <f t="array" ref="BS103">IF(COUNT(IF(BS$5:BS$81&gt;0, TRANSPOSE(Data_TR_USD!$B14:$BZ14)))&gt;0, SUMPRODUCT(BS$5:BS$81, TRANSPOSE(Data_TR_USD!$B14:$BZ14))%, NA())</f>
        <v>1.6824110744742576E-2</v>
      </c>
    </row>
    <row r="104" spans="2:71">
      <c r="B104" s="48">
        <f t="shared" si="4"/>
        <v>1878</v>
      </c>
      <c r="E104" s="49">
        <f t="array" ref="E104">IF(COUNT(IF(E$5:E$81&gt;0, TRANSPOSE(Data_TR_USD!$B15:$BZ15)))&gt;0, SUMPRODUCT(E$5:E$81, TRANSPOSE(Data_TR_USD!$B15:$BZ15))%, NA())</f>
        <v>0.15507495699188989</v>
      </c>
      <c r="F104" s="49" t="e">
        <f t="array" ref="F104">IF(COUNT(IF(F$5:F$81&gt;0, TRANSPOSE(Data_TR_USD!$B15:$BZ15)))&gt;0, SUMPRODUCT(F$5:F$81, TRANSPOSE(Data_TR_USD!$B15:$BZ15))%, NA())</f>
        <v>#N/A</v>
      </c>
      <c r="G104" s="49">
        <f t="array" ref="G104">IF(COUNT(IF(G$5:G$81&gt;0, TRANSPOSE(Data_TR_USD!$B15:$BZ15)))&gt;0, SUMPRODUCT(G$5:G$81, TRANSPOSE(Data_TR_USD!$B15:$BZ15))%, NA())</f>
        <v>-0.10308817794189086</v>
      </c>
      <c r="I104" s="49">
        <f t="array" ref="I104">IF(ISNUMBER(I$96), I$96, IF(COUNT(IF(I$5:I$81&gt;0, TRANSPOSE(Data_TR_USD!$B15:$BZ15)))&gt;0, SUMPRODUCT(I$5:I$81, TRANSPOSE(Data_TR_USD!$B15:$BZ15))%, NA()))</f>
        <v>4.805674892596664E-2</v>
      </c>
      <c r="J104" s="49">
        <f t="array" ref="J104">IF(ISNUMBER(J$96), J$96, IF(COUNT(IF(J$5:J$81&gt;0, TRANSPOSE(Data_TR_USD!$B15:$BZ15)))&gt;0, SUMPRODUCT(J$5:J$81, TRANSPOSE(Data_TR_USD!$B15:$BZ15))%, NA()))</f>
        <v>4.805674892596664E-2</v>
      </c>
      <c r="K104" s="49">
        <f t="array" ref="K104">IF(ISNUMBER(K$96), K$96, IF(COUNT(IF(K$5:K$81&gt;0, TRANSPOSE(Data_TR_USD!$B15:$BZ15)))&gt;0, SUMPRODUCT(K$5:K$81, TRANSPOSE(Data_TR_USD!$B15:$BZ15))%, NA()))</f>
        <v>0.1154651391790156</v>
      </c>
      <c r="M104" s="49">
        <f t="array" ref="M104">IF(COUNT(IF(M$5:M$81&gt;0, TRANSPOSE(Data_TR_USD!$B15:$BZ15)))&gt;0, SUMPRODUCT(M$5:M$81, TRANSPOSE(Data_TR_USD!$B15:$BZ15))%, NA())</f>
        <v>8.8747560987885776E-2</v>
      </c>
      <c r="N104" s="49">
        <f t="array" ref="N104">IF(COUNT(IF(N$5:N$81&gt;0, TRANSPOSE(Data_TR_USD!$B15:$BZ15)))&gt;0, SUMPRODUCT(N$5:N$81, TRANSPOSE(Data_TR_USD!$B15:$BZ15))%, NA())</f>
        <v>0.1154651391790156</v>
      </c>
      <c r="X104" s="49">
        <f t="array" ref="X104">IF(COUNT(IF(X$5:X$81&gt;0, TRANSPOSE(Data_TR_USD!$B15:$BZ15)))&gt;0, SUMPRODUCT(X$5:X$81, TRANSPOSE(Data_TR_USD!$B15:$BZ15))%, NA())</f>
        <v>5.2688077004142075E-2</v>
      </c>
      <c r="Y104" s="49">
        <f t="array" ref="Y104">IF(COUNT(IF(Y$5:Y$81&gt;0, TRANSPOSE(Data_TR_USD!$B15:$BZ15)))&gt;0, SUMPRODUCT(Y$5:Y$81, TRANSPOSE(Data_TR_USD!$B15:$BZ15))%, NA())</f>
        <v>0.1154651391790156</v>
      </c>
      <c r="AA104" s="49">
        <f t="array" ref="AA104">IF(COUNT(IF(AA$5:AA$81&gt;0, TRANSPOSE(Data_TR_USD!$B15:$BZ15)))&gt;0, SUMPRODUCT(AA$5:AA$81, TRANSPOSE(Data_TR_USD!$B15:$BZ15))%, NA())</f>
        <v>8.8747560987885776E-2</v>
      </c>
      <c r="AB104" s="49">
        <f t="array" ref="AB104">IF(COUNT(IF(AB$5:AB$81&gt;0, TRANSPOSE(Data_TR_USD!$B15:$BZ15)))&gt;0, SUMPRODUCT(AB$5:AB$81, TRANSPOSE(Data_TR_USD!$B15:$BZ15))%, NA())</f>
        <v>2.9120415637428156E-2</v>
      </c>
      <c r="AC104" s="49">
        <f t="array" ref="AC104">IF(COUNT(IF(AC$5:AC$81&gt;0, TRANSPOSE(Data_TR_USD!$B15:$BZ15)))&gt;0, SUMPRODUCT(AC$5:AC$81, TRANSPOSE(Data_TR_USD!$B15:$BZ15))%, NA())</f>
        <v>2.6717578191129823E-2</v>
      </c>
      <c r="AD104" s="49">
        <f t="array" ref="AD104">IF(COUNT(IF(AD$5:AD$81&gt;0, TRANSPOSE(Data_TR_USD!$B15:$BZ15)))&gt;0, SUMPRODUCT(AD$5:AD$81, TRANSPOSE(Data_TR_USD!$B15:$BZ15))%, NA())</f>
        <v>2.6558680287276388E-2</v>
      </c>
      <c r="AE104" s="49">
        <f t="array" ref="AE104">IF(COUNT(IF(AE$5:AE$81&gt;0, TRANSPOSE(Data_TR_USD!$B15:$BZ15)))&gt;0, SUMPRODUCT(AE$5:AE$81, TRANSPOSE(Data_TR_USD!$B15:$BZ15))%, NA())</f>
        <v>4.2225073890318807E-2</v>
      </c>
      <c r="AG104" s="49">
        <f t="array" ref="AG104">IF(COUNT(IF(AG$5:AG$81&gt;0, TRANSPOSE(Data_TR_USD!$B15:$BZ15)))&gt;0, SUMPRODUCT(AG$5:AG$81, TRANSPOSE(Data_TR_USD!$B15:$BZ15))%, NA())</f>
        <v>0</v>
      </c>
      <c r="AM104" s="49">
        <f t="array" ref="AM104">IF(COUNT(IF(AM$5:AM$81&gt;0, TRANSPOSE(Data_TR_USD!$B15:$BZ15)))&gt;0, SUMPRODUCT(AM$5:AM$81, TRANSPOSE(Data_TR_USD!$B15:$BZ15))%, NA())</f>
        <v>8.0387224848914626E-2</v>
      </c>
      <c r="AN104" s="49">
        <f t="array" ref="AN104">IF(COUNT(IF(AN$5:AN$81&gt;0, TRANSPOSE(Data_TR_USD!$B15:$BZ15)))&gt;0, SUMPRODUCT(AN$5:AN$81, TRANSPOSE(Data_TR_USD!$B15:$BZ15))%, NA())</f>
        <v>6.5031658244312479E-2</v>
      </c>
      <c r="AO104" s="49">
        <f t="array" ref="AO104">IF(COUNT(IF(AO$5:AO$81&gt;0, TRANSPOSE(Data_TR_USD!$B15:$BZ15)))&gt;0, SUMPRODUCT(AO$5:AO$81, TRANSPOSE(Data_TR_USD!$B15:$BZ15))%, NA())</f>
        <v>3.4471326040724316E-2</v>
      </c>
      <c r="AP104" s="49">
        <f t="array" ref="AP104">IF(COUNT(IF(AP$5:AP$81&gt;0, TRANSPOSE(Data_TR_USD!$B15:$BZ15)))&gt;0, SUMPRODUCT(AP$5:AP$81, TRANSPOSE(Data_TR_USD!$B15:$BZ15))%, NA())</f>
        <v>2.0038183643347366E-2</v>
      </c>
      <c r="AQ104" s="49">
        <f t="array" ref="AQ104">IF(COUNT(IF(AQ$5:AQ$81&gt;0, TRANSPOSE(Data_TR_USD!$B15:$BZ15)))&gt;0, SUMPRODUCT(AQ$5:AQ$81, TRANSPOSE(Data_TR_USD!$B15:$BZ15))%, NA())</f>
        <v>5.8177807146526775E-2</v>
      </c>
      <c r="AS104" s="49">
        <f t="array" ref="AS104">IF(COUNT(IF(AS$5:AS$81&gt;0, TRANSPOSE(Data_TR_USD!$B15:$BZ15)))&gt;0, SUMPRODUCT(AS$5:AS$81, TRANSPOSE(Data_TR_USD!$B15:$BZ15))%, NA())</f>
        <v>0.1154651391790156</v>
      </c>
      <c r="AU104" s="49">
        <f t="array" ref="AU104">IF(COUNT(IF(AU$5:AU$81&gt;0, TRANSPOSE(Data_TR_USD!$B15:$BZ15)))&gt;0, SUMPRODUCT(AU$5:AU$81, TRANSPOSE(Data_TR_USD!$B15:$BZ15))%, NA())</f>
        <v>0</v>
      </c>
      <c r="AV104" s="49">
        <f t="array" ref="AV104">IF(COUNT(IF(AV$5:AV$81&gt;0, TRANSPOSE(Data_TR_USD!$B15:$BZ15)))&gt;0, SUMPRODUCT(AV$5:AV$81, TRANSPOSE(Data_TR_USD!$B15:$BZ15))%, NA())</f>
        <v>0</v>
      </c>
      <c r="AW104" s="49">
        <f t="array" ref="AW104">IF(COUNT(IF(AW$5:AW$81&gt;0, TRANSPOSE(Data_TR_USD!$B15:$BZ15)))&gt;0, SUMPRODUCT(AW$5:AW$81, TRANSPOSE(Data_TR_USD!$B15:$BZ15))%, NA())</f>
        <v>7.3240065288696796E-2</v>
      </c>
      <c r="AX104" s="49">
        <f t="array" ref="AX104">IF(COUNT(IF(AX$5:AX$81&gt;0, TRANSPOSE(Data_TR_USD!$B15:$BZ15)))&gt;0, SUMPRODUCT(AX$5:AX$81, TRANSPOSE(Data_TR_USD!$B15:$BZ15))%, NA())</f>
        <v>8.8747560987885776E-2</v>
      </c>
      <c r="AY104" s="49">
        <f t="array" ref="AY104">IF(COUNT(IF(AY$5:AY$81&gt;0, TRANSPOSE(Data_TR_USD!$B15:$BZ15)))&gt;0, SUMPRODUCT(AY$5:AY$81, TRANSPOSE(Data_TR_USD!$B15:$BZ15))%, NA())</f>
        <v>8.3142519741915374E-2</v>
      </c>
      <c r="AZ104" s="49">
        <f t="array" ref="AZ104">IF(COUNT(IF(AZ$5:AZ$81&gt;0, TRANSPOSE(Data_TR_USD!$B15:$BZ15)))&gt;0, SUMPRODUCT(AZ$5:AZ$81, TRANSPOSE(Data_TR_USD!$B15:$BZ15))%, NA())</f>
        <v>8.5646061848047988E-2</v>
      </c>
      <c r="BA104" s="49">
        <f t="array" ref="BA104">IF(COUNT(IF(BA$5:BA$81&gt;0, TRANSPOSE(Data_TR_USD!$B15:$BZ15)))&gt;0, SUMPRODUCT(BA$5:BA$81, TRANSPOSE(Data_TR_USD!$B15:$BZ15))%, NA())</f>
        <v>2.3261243548783485E-2</v>
      </c>
      <c r="BB104" s="49">
        <f t="array" ref="BB104">IF(COUNT(IF(BB$5:BB$81&gt;0, TRANSPOSE(Data_TR_USD!$B15:$BZ15)))&gt;0, SUMPRODUCT(BB$5:BB$81, TRANSPOSE(Data_TR_USD!$B15:$BZ15))%, NA())</f>
        <v>5.2688077004142075E-2</v>
      </c>
      <c r="BC104" s="49">
        <f t="array" ref="BC104">IF(COUNT(IF(BC$5:BC$81&gt;0, TRANSPOSE(Data_TR_USD!$B15:$BZ15)))&gt;0, SUMPRODUCT(BC$5:BC$81, TRANSPOSE(Data_TR_USD!$B15:$BZ15))%, NA())</f>
        <v>3.6620032644348398E-2</v>
      </c>
      <c r="BD104" s="49">
        <f t="array" ref="BD104">IF(COUNT(IF(BD$5:BD$81&gt;0, TRANSPOSE(Data_TR_USD!$B15:$BZ15)))&gt;0, SUMPRODUCT(BD$5:BD$81, TRANSPOSE(Data_TR_USD!$B15:$BZ15))%, NA())</f>
        <v>0.12536759363223415</v>
      </c>
      <c r="BE104" s="49">
        <f t="array" ref="BE104">IF(COUNT(IF(BE$5:BE$81&gt;0, TRANSPOSE(Data_TR_USD!$B15:$BZ15)))&gt;0, SUMPRODUCT(BE$5:BE$81, TRANSPOSE(Data_TR_USD!$B15:$BZ15))%, NA())</f>
        <v>3.6714484104317317E-2</v>
      </c>
      <c r="BF104" s="49">
        <f t="array" ref="BF104">IF(COUNT(IF(BF$5:BF$81&gt;0, TRANSPOSE(Data_TR_USD!$B15:$BZ15)))&gt;0, SUMPRODUCT(BF$5:BF$81, TRANSPOSE(Data_TR_USD!$B15:$BZ15))%, NA())</f>
        <v>3.7927660683070651E-2</v>
      </c>
      <c r="BG104" s="49">
        <f t="array" ref="BG104">IF(COUNT(IF(BG$5:BG$81&gt;0, TRANSPOSE(Data_TR_USD!$B15:$BZ15)))&gt;0, SUMPRODUCT(BG$5:BG$81, TRANSPOSE(Data_TR_USD!$B15:$BZ15))%, NA())</f>
        <v>2.714184267923541E-2</v>
      </c>
      <c r="BH104" s="49">
        <f t="array" ref="BH104">IF(COUNT(IF(BH$5:BH$81&gt;0, TRANSPOSE(Data_TR_USD!$B15:$BZ15)))&gt;0, SUMPRODUCT(BH$5:BH$81, TRANSPOSE(Data_TR_USD!$B15:$BZ15))%, NA())</f>
        <v>5.4927462977719152E-2</v>
      </c>
      <c r="BI104" s="49">
        <f t="array" ref="BI104">IF(COUNT(IF(BI$5:BI$81&gt;0, TRANSPOSE(Data_TR_USD!$B15:$BZ15)))&gt;0, SUMPRODUCT(BI$5:BI$81, TRANSPOSE(Data_TR_USD!$B15:$BZ15))%, NA())</f>
        <v>0.1154651391790156</v>
      </c>
      <c r="BJ104" s="49">
        <f t="array" ref="BJ104">IF(COUNT(IF(BJ$5:BJ$81&gt;0, TRANSPOSE(Data_TR_USD!$B15:$BZ15)))&gt;0, SUMPRODUCT(BJ$5:BJ$81, TRANSPOSE(Data_TR_USD!$B15:$BZ15))%, NA())</f>
        <v>9.3044974195133939E-2</v>
      </c>
      <c r="BK104" s="49">
        <f t="array" ref="BK104">IF(COUNT(IF(BK$5:BK$81&gt;0, TRANSPOSE(Data_TR_USD!$B15:$BZ15)))&gt;0, SUMPRODUCT(BK$5:BK$81, TRANSPOSE(Data_TR_USD!$B15:$BZ15))%, NA())</f>
        <v>2.6395390119396633E-2</v>
      </c>
      <c r="BL104" s="49">
        <f t="array" ref="BL104">IF(COUNT(IF(BL$5:BL$81&gt;0, TRANSPOSE(Data_TR_USD!$B15:$BZ15)))&gt;0, SUMPRODUCT(BL$5:BL$81, TRANSPOSE(Data_TR_USD!$B15:$BZ15))%, NA())</f>
        <v>7.7537478495944945E-2</v>
      </c>
      <c r="BM104" s="49">
        <f t="array" ref="BM104">IF(COUNT(IF(BM$5:BM$81&gt;0, TRANSPOSE(Data_TR_USD!$B15:$BZ15)))&gt;0, SUMPRODUCT(BM$5:BM$81, TRANSPOSE(Data_TR_USD!$B15:$BZ15))%, NA())</f>
        <v>5.2725485377242566E-2</v>
      </c>
      <c r="BN104" s="49">
        <f t="array" ref="BN104">IF(COUNT(IF(BN$5:BN$81&gt;0, TRANSPOSE(Data_TR_USD!$B15:$BZ15)))&gt;0, SUMPRODUCT(BN$5:BN$81, TRANSPOSE(Data_TR_USD!$B15:$BZ15))%, NA())</f>
        <v>3.8768739247972472E-2</v>
      </c>
      <c r="BO104" s="49">
        <f t="array" ref="BO104">IF(COUNT(IF(BO$5:BO$81&gt;0, TRANSPOSE(Data_TR_USD!$B15:$BZ15)))&gt;0, SUMPRODUCT(BO$5:BO$81, TRANSPOSE(Data_TR_USD!$B15:$BZ15))%, NA())</f>
        <v>3.1014991398377982E-2</v>
      </c>
      <c r="BP104" s="49">
        <f t="array" ref="BP104">IF(COUNT(IF(BP$5:BP$81&gt;0, TRANSPOSE(Data_TR_USD!$B15:$BZ15)))&gt;0, SUMPRODUCT(BP$5:BP$81, TRANSPOSE(Data_TR_USD!$B15:$BZ15))%, NA())</f>
        <v>2.5845826165314979E-2</v>
      </c>
      <c r="BQ104" s="49">
        <f t="array" ref="BQ104">IF(COUNT(IF(BQ$5:BQ$81&gt;0, TRANSPOSE(Data_TR_USD!$B15:$BZ15)))&gt;0, SUMPRODUCT(BQ$5:BQ$81, TRANSPOSE(Data_TR_USD!$B15:$BZ15))%, NA())</f>
        <v>6.5031658244312479E-2</v>
      </c>
      <c r="BR104" s="49">
        <f t="array" ref="BR104">IF(COUNT(IF(BR$5:BR$81&gt;0, TRANSPOSE(Data_TR_USD!$B15:$BZ15)))&gt;0, SUMPRODUCT(BR$5:BR$81, TRANSPOSE(Data_TR_USD!$B15:$BZ15))%, NA())</f>
        <v>0</v>
      </c>
      <c r="BS104" s="49">
        <f t="array" ref="BS104">IF(COUNT(IF(BS$5:BS$81&gt;0, TRANSPOSE(Data_TR_USD!$B15:$BZ15)))&gt;0, SUMPRODUCT(BS$5:BS$81, TRANSPOSE(Data_TR_USD!$B15:$BZ15))%, NA())</f>
        <v>1.9339573029152946E-2</v>
      </c>
    </row>
    <row r="105" spans="2:71">
      <c r="B105" s="48">
        <f t="shared" si="4"/>
        <v>1879</v>
      </c>
      <c r="E105" s="49">
        <f t="array" ref="E105">IF(COUNT(IF(E$5:E$81&gt;0, TRANSPOSE(Data_TR_USD!$B16:$BZ16)))&gt;0, SUMPRODUCT(E$5:E$81, TRANSPOSE(Data_TR_USD!$B16:$BZ16))%, NA())</f>
        <v>0.48087083013547044</v>
      </c>
      <c r="F105" s="49" t="e">
        <f t="array" ref="F105">IF(COUNT(IF(F$5:F$81&gt;0, TRANSPOSE(Data_TR_USD!$B16:$BZ16)))&gt;0, SUMPRODUCT(F$5:F$81, TRANSPOSE(Data_TR_USD!$B16:$BZ16))%, NA())</f>
        <v>#N/A</v>
      </c>
      <c r="G105" s="49">
        <f t="array" ref="G105">IF(COUNT(IF(G$5:G$81&gt;0, TRANSPOSE(Data_TR_USD!$B16:$BZ16)))&gt;0, SUMPRODUCT(G$5:G$81, TRANSPOSE(Data_TR_USD!$B16:$BZ16))%, NA())</f>
        <v>0.20689993389813988</v>
      </c>
      <c r="I105" s="49">
        <f t="array" ref="I105">IF(ISNUMBER(I$96), I$96, IF(COUNT(IF(I$5:I$81&gt;0, TRANSPOSE(Data_TR_USD!$B16:$BZ16)))&gt;0, SUMPRODUCT(I$5:I$81, TRANSPOSE(Data_TR_USD!$B16:$BZ16))%, NA()))</f>
        <v>4.1562593665700878E-2</v>
      </c>
      <c r="J105" s="49">
        <f t="array" ref="J105">IF(ISNUMBER(J$96), J$96, IF(COUNT(IF(J$5:J$81&gt;0, TRANSPOSE(Data_TR_USD!$B16:$BZ16)))&gt;0, SUMPRODUCT(J$5:J$81, TRANSPOSE(Data_TR_USD!$B16:$BZ16))%, NA()))</f>
        <v>4.1562593665700878E-2</v>
      </c>
      <c r="K105" s="49">
        <f t="array" ref="K105">IF(ISNUMBER(K$96), K$96, IF(COUNT(IF(K$5:K$81&gt;0, TRANSPOSE(Data_TR_USD!$B16:$BZ16)))&gt;0, SUMPRODUCT(K$5:K$81, TRANSPOSE(Data_TR_USD!$B16:$BZ16))%, NA()))</f>
        <v>0.30092839349790174</v>
      </c>
      <c r="M105" s="49">
        <f t="array" ref="M105">IF(COUNT(IF(M$5:M$81&gt;0, TRANSPOSE(Data_TR_USD!$B16:$BZ16)))&gt;0, SUMPRODUCT(M$5:M$81, TRANSPOSE(Data_TR_USD!$B16:$BZ16))%, NA())</f>
        <v>0.24663836277604495</v>
      </c>
      <c r="N105" s="49">
        <f t="array" ref="N105">IF(COUNT(IF(N$5:N$81&gt;0, TRANSPOSE(Data_TR_USD!$B16:$BZ16)))&gt;0, SUMPRODUCT(N$5:N$81, TRANSPOSE(Data_TR_USD!$B16:$BZ16))%, NA())</f>
        <v>0.30092839349790174</v>
      </c>
      <c r="X105" s="49">
        <f t="array" ref="X105">IF(COUNT(IF(X$5:X$81&gt;0, TRANSPOSE(Data_TR_USD!$B16:$BZ16)))&gt;0, SUMPRODUCT(X$5:X$81, TRANSPOSE(Data_TR_USD!$B16:$BZ16))%, NA())</f>
        <v>0.12716385413084511</v>
      </c>
      <c r="Y105" s="49">
        <f t="array" ref="Y105">IF(COUNT(IF(Y$5:Y$81&gt;0, TRANSPOSE(Data_TR_USD!$B16:$BZ16)))&gt;0, SUMPRODUCT(Y$5:Y$81, TRANSPOSE(Data_TR_USD!$B16:$BZ16))%, NA())</f>
        <v>0.30092839349790174</v>
      </c>
      <c r="AA105" s="49">
        <f t="array" ref="AA105">IF(COUNT(IF(AA$5:AA$81&gt;0, TRANSPOSE(Data_TR_USD!$B16:$BZ16)))&gt;0, SUMPRODUCT(AA$5:AA$81, TRANSPOSE(Data_TR_USD!$B16:$BZ16))%, NA())</f>
        <v>0.24663836277604495</v>
      </c>
      <c r="AB105" s="49">
        <f t="array" ref="AB105">IF(COUNT(IF(AB$5:AB$81&gt;0, TRANSPOSE(Data_TR_USD!$B16:$BZ16)))&gt;0, SUMPRODUCT(AB$5:AB$81, TRANSPOSE(Data_TR_USD!$B16:$BZ16))%, NA())</f>
        <v>5.6368160405141837E-2</v>
      </c>
      <c r="AC105" s="49">
        <f t="array" ref="AC105">IF(COUNT(IF(AC$5:AC$81&gt;0, TRANSPOSE(Data_TR_USD!$B16:$BZ16)))&gt;0, SUMPRODUCT(AC$5:AC$81, TRANSPOSE(Data_TR_USD!$B16:$BZ16))%, NA())</f>
        <v>5.4290030721856793E-2</v>
      </c>
      <c r="AD105" s="49">
        <f t="array" ref="AD105">IF(COUNT(IF(AD$5:AD$81&gt;0, TRANSPOSE(Data_TR_USD!$B16:$BZ16)))&gt;0, SUMPRODUCT(AD$5:AD$81, TRANSPOSE(Data_TR_USD!$B16:$BZ16))%, NA())</f>
        <v>5.3561941641517244E-2</v>
      </c>
      <c r="AE105" s="49">
        <f t="array" ref="AE105">IF(COUNT(IF(AE$5:AE$81&gt;0, TRANSPOSE(Data_TR_USD!$B16:$BZ16)))&gt;0, SUMPRODUCT(AE$5:AE$81, TRANSPOSE(Data_TR_USD!$B16:$BZ16))%, NA())</f>
        <v>0.10237711373540385</v>
      </c>
      <c r="AG105" s="49">
        <f t="array" ref="AG105">IF(COUNT(IF(AG$5:AG$81&gt;0, TRANSPOSE(Data_TR_USD!$B16:$BZ16)))&gt;0, SUMPRODUCT(AG$5:AG$81, TRANSPOSE(Data_TR_USD!$B16:$BZ16))%, NA())</f>
        <v>0</v>
      </c>
      <c r="AM105" s="49">
        <f t="array" ref="AM105">IF(COUNT(IF(AM$5:AM$81&gt;0, TRANSPOSE(Data_TR_USD!$B16:$BZ16)))&gt;0, SUMPRODUCT(AM$5:AM$81, TRANSPOSE(Data_TR_USD!$B16:$BZ16))%, NA())</f>
        <v>0.24376845331321095</v>
      </c>
      <c r="AN105" s="49">
        <f t="array" ref="AN105">IF(COUNT(IF(AN$5:AN$81&gt;0, TRANSPOSE(Data_TR_USD!$B16:$BZ16)))&gt;0, SUMPRODUCT(AN$5:AN$81, TRANSPOSE(Data_TR_USD!$B16:$BZ16))%, NA())</f>
        <v>0.14727354717767149</v>
      </c>
      <c r="AO105" s="49">
        <f t="array" ref="AO105">IF(COUNT(IF(AO$5:AO$81&gt;0, TRANSPOSE(Data_TR_USD!$B16:$BZ16)))&gt;0, SUMPRODUCT(AO$5:AO$81, TRANSPOSE(Data_TR_USD!$B16:$BZ16))%, NA())</f>
        <v>7.8333572228630299E-2</v>
      </c>
      <c r="AP105" s="49">
        <f t="array" ref="AP105">IF(COUNT(IF(AP$5:AP$81&gt;0, TRANSPOSE(Data_TR_USD!$B16:$BZ16)))&gt;0, SUMPRODUCT(AP$5:AP$81, TRANSPOSE(Data_TR_USD!$B16:$BZ16))%, NA())</f>
        <v>4.0717523041392589E-2</v>
      </c>
      <c r="AQ105" s="49">
        <f t="array" ref="AQ105">IF(COUNT(IF(AQ$5:AQ$81&gt;0, TRANSPOSE(Data_TR_USD!$B16:$BZ16)))&gt;0, SUMPRODUCT(AQ$5:AQ$81, TRANSPOSE(Data_TR_USD!$B16:$BZ16))%, NA())</f>
        <v>0.12145646810516675</v>
      </c>
      <c r="AS105" s="49">
        <f t="array" ref="AS105">IF(COUNT(IF(AS$5:AS$81&gt;0, TRANSPOSE(Data_TR_USD!$B16:$BZ16)))&gt;0, SUMPRODUCT(AS$5:AS$81, TRANSPOSE(Data_TR_USD!$B16:$BZ16))%, NA())</f>
        <v>0.30092839349790174</v>
      </c>
      <c r="AU105" s="49">
        <f t="array" ref="AU105">IF(COUNT(IF(AU$5:AU$81&gt;0, TRANSPOSE(Data_TR_USD!$B16:$BZ16)))&gt;0, SUMPRODUCT(AU$5:AU$81, TRANSPOSE(Data_TR_USD!$B16:$BZ16))%, NA())</f>
        <v>0</v>
      </c>
      <c r="AV105" s="49">
        <f t="array" ref="AV105">IF(COUNT(IF(AV$5:AV$81&gt;0, TRANSPOSE(Data_TR_USD!$B16:$BZ16)))&gt;0, SUMPRODUCT(AV$5:AV$81, TRANSPOSE(Data_TR_USD!$B16:$BZ16))%, NA())</f>
        <v>0</v>
      </c>
      <c r="AW105" s="49">
        <f t="array" ref="AW105">IF(COUNT(IF(AW$5:AW$81&gt;0, TRANSPOSE(Data_TR_USD!$B16:$BZ16)))&gt;0, SUMPRODUCT(AW$5:AW$81, TRANSPOSE(Data_TR_USD!$B16:$BZ16))%, NA())</f>
        <v>0.19855127976249792</v>
      </c>
      <c r="AX105" s="49">
        <f t="array" ref="AX105">IF(COUNT(IF(AX$5:AX$81&gt;0, TRANSPOSE(Data_TR_USD!$B16:$BZ16)))&gt;0, SUMPRODUCT(AX$5:AX$81, TRANSPOSE(Data_TR_USD!$B16:$BZ16))%, NA())</f>
        <v>0.24663836277604495</v>
      </c>
      <c r="AY105" s="49">
        <f t="array" ref="AY105">IF(COUNT(IF(AY$5:AY$81&gt;0, TRANSPOSE(Data_TR_USD!$B16:$BZ16)))&gt;0, SUMPRODUCT(AY$5:AY$81, TRANSPOSE(Data_TR_USD!$B16:$BZ16))%, NA())</f>
        <v>0.2435368889218901</v>
      </c>
      <c r="AZ105" s="49">
        <f t="array" ref="AZ105">IF(COUNT(IF(AZ$5:AZ$81&gt;0, TRANSPOSE(Data_TR_USD!$B16:$BZ16)))&gt;0, SUMPRODUCT(AZ$5:AZ$81, TRANSPOSE(Data_TR_USD!$B16:$BZ16))%, NA())</f>
        <v>0.23702094617333555</v>
      </c>
      <c r="BA105" s="49">
        <f t="array" ref="BA105">IF(COUNT(IF(BA$5:BA$81&gt;0, TRANSPOSE(Data_TR_USD!$B16:$BZ16)))&gt;0, SUMPRODUCT(BA$5:BA$81, TRANSPOSE(Data_TR_USD!$B16:$BZ16))%, NA())</f>
        <v>7.2130624520320555E-2</v>
      </c>
      <c r="BB105" s="49">
        <f t="array" ref="BB105">IF(COUNT(IF(BB$5:BB$81&gt;0, TRANSPOSE(Data_TR_USD!$B16:$BZ16)))&gt;0, SUMPRODUCT(BB$5:BB$81, TRANSPOSE(Data_TR_USD!$B16:$BZ16))%, NA())</f>
        <v>0.12716385413084511</v>
      </c>
      <c r="BC105" s="49">
        <f t="array" ref="BC105">IF(COUNT(IF(BC$5:BC$81&gt;0, TRANSPOSE(Data_TR_USD!$B16:$BZ16)))&gt;0, SUMPRODUCT(BC$5:BC$81, TRANSPOSE(Data_TR_USD!$B16:$BZ16))%, NA())</f>
        <v>9.9275639881248962E-2</v>
      </c>
      <c r="BD105" s="49">
        <f t="array" ref="BD105">IF(COUNT(IF(BD$5:BD$81&gt;0, TRANSPOSE(Data_TR_USD!$B16:$BZ16)))&gt;0, SUMPRODUCT(BD$5:BD$81, TRANSPOSE(Data_TR_USD!$B16:$BZ16))%, NA())</f>
        <v>0.34591400265729388</v>
      </c>
      <c r="BE105" s="49">
        <f t="array" ref="BE105">IF(COUNT(IF(BE$5:BE$81&gt;0, TRANSPOSE(Data_TR_USD!$B16:$BZ16)))&gt;0, SUMPRODUCT(BE$5:BE$81, TRANSPOSE(Data_TR_USD!$B16:$BZ16))%, NA())</f>
        <v>0.10284024251804555</v>
      </c>
      <c r="BF105" s="49">
        <f t="array" ref="BF105">IF(COUNT(IF(BF$5:BF$81&gt;0, TRANSPOSE(Data_TR_USD!$B16:$BZ16)))&gt;0, SUMPRODUCT(BF$5:BF$81, TRANSPOSE(Data_TR_USD!$B16:$BZ16))%, NA())</f>
        <v>6.0492978430166551E-2</v>
      </c>
      <c r="BG105" s="49">
        <f t="array" ref="BG105">IF(COUNT(IF(BG$5:BG$81&gt;0, TRANSPOSE(Data_TR_USD!$B16:$BZ16)))&gt;0, SUMPRODUCT(BG$5:BG$81, TRANSPOSE(Data_TR_USD!$B16:$BZ16))%, NA())</f>
        <v>3.8305869820742793E-2</v>
      </c>
      <c r="BH105" s="49">
        <f t="array" ref="BH105">IF(COUNT(IF(BH$5:BH$81&gt;0, TRANSPOSE(Data_TR_USD!$B16:$BZ16)))&gt;0, SUMPRODUCT(BH$5:BH$81, TRANSPOSE(Data_TR_USD!$B16:$BZ16))%, NA())</f>
        <v>0.14888777766751546</v>
      </c>
      <c r="BI105" s="49">
        <f t="array" ref="BI105">IF(COUNT(IF(BI$5:BI$81&gt;0, TRANSPOSE(Data_TR_USD!$B16:$BZ16)))&gt;0, SUMPRODUCT(BI$5:BI$81, TRANSPOSE(Data_TR_USD!$B16:$BZ16))%, NA())</f>
        <v>0.30092839349790174</v>
      </c>
      <c r="BJ105" s="49">
        <f t="array" ref="BJ105">IF(COUNT(IF(BJ$5:BJ$81&gt;0, TRANSPOSE(Data_TR_USD!$B16:$BZ16)))&gt;0, SUMPRODUCT(BJ$5:BJ$81, TRANSPOSE(Data_TR_USD!$B16:$BZ16))%, NA())</f>
        <v>0.28852249808128222</v>
      </c>
      <c r="BK105" s="49">
        <f t="array" ref="BK105">IF(COUNT(IF(BK$5:BK$81&gt;0, TRANSPOSE(Data_TR_USD!$B16:$BZ16)))&gt;0, SUMPRODUCT(BK$5:BK$81, TRANSPOSE(Data_TR_USD!$B16:$BZ16))%, NA())</f>
        <v>3.8389802799839917E-2</v>
      </c>
      <c r="BL105" s="49">
        <f t="array" ref="BL105">IF(COUNT(IF(BL$5:BL$81&gt;0, TRANSPOSE(Data_TR_USD!$B16:$BZ16)))&gt;0, SUMPRODUCT(BL$5:BL$81, TRANSPOSE(Data_TR_USD!$B16:$BZ16))%, NA())</f>
        <v>0.24043541506773522</v>
      </c>
      <c r="BM105" s="49">
        <f t="array" ref="BM105">IF(COUNT(IF(BM$5:BM$81&gt;0, TRANSPOSE(Data_TR_USD!$B16:$BZ16)))&gt;0, SUMPRODUCT(BM$5:BM$81, TRANSPOSE(Data_TR_USD!$B16:$BZ16))%, NA())</f>
        <v>0.16349608224605996</v>
      </c>
      <c r="BN105" s="49">
        <f t="array" ref="BN105">IF(COUNT(IF(BN$5:BN$81&gt;0, TRANSPOSE(Data_TR_USD!$B16:$BZ16)))&gt;0, SUMPRODUCT(BN$5:BN$81, TRANSPOSE(Data_TR_USD!$B16:$BZ16))%, NA())</f>
        <v>0.12021770753386761</v>
      </c>
      <c r="BO105" s="49">
        <f t="array" ref="BO105">IF(COUNT(IF(BO$5:BO$81&gt;0, TRANSPOSE(Data_TR_USD!$B16:$BZ16)))&gt;0, SUMPRODUCT(BO$5:BO$81, TRANSPOSE(Data_TR_USD!$B16:$BZ16))%, NA())</f>
        <v>9.6174166027094096E-2</v>
      </c>
      <c r="BP105" s="49">
        <f t="array" ref="BP105">IF(COUNT(IF(BP$5:BP$81&gt;0, TRANSPOSE(Data_TR_USD!$B16:$BZ16)))&gt;0, SUMPRODUCT(BP$5:BP$81, TRANSPOSE(Data_TR_USD!$B16:$BZ16))%, NA())</f>
        <v>8.0145138355911735E-2</v>
      </c>
      <c r="BQ105" s="49">
        <f t="array" ref="BQ105">IF(COUNT(IF(BQ$5:BQ$81&gt;0, TRANSPOSE(Data_TR_USD!$B16:$BZ16)))&gt;0, SUMPRODUCT(BQ$5:BQ$81, TRANSPOSE(Data_TR_USD!$B16:$BZ16))%, NA())</f>
        <v>0.14727354717767149</v>
      </c>
      <c r="BR105" s="49">
        <f t="array" ref="BR105">IF(COUNT(IF(BR$5:BR$81&gt;0, TRANSPOSE(Data_TR_USD!$B16:$BZ16)))&gt;0, SUMPRODUCT(BR$5:BR$81, TRANSPOSE(Data_TR_USD!$B16:$BZ16))%, NA())</f>
        <v>0</v>
      </c>
      <c r="BS105" s="49">
        <f t="array" ref="BS105">IF(COUNT(IF(BS$5:BS$81&gt;0, TRANSPOSE(Data_TR_USD!$B16:$BZ16)))&gt;0, SUMPRODUCT(BS$5:BS$81, TRANSPOSE(Data_TR_USD!$B16:$BZ16))%, NA())</f>
        <v>9.5810025989478478E-3</v>
      </c>
    </row>
    <row r="106" spans="2:71">
      <c r="B106" s="48">
        <f t="shared" si="4"/>
        <v>1880</v>
      </c>
      <c r="E106" s="49">
        <f t="array" ref="E106">IF(COUNT(IF(E$5:E$81&gt;0, TRANSPOSE(Data_TR_USD!$B17:$BZ17)))&gt;0, SUMPRODUCT(E$5:E$81, TRANSPOSE(Data_TR_USD!$B17:$BZ17))%, NA())</f>
        <v>0.26021457644285761</v>
      </c>
      <c r="F106" s="49" t="e">
        <f t="array" ref="F106">IF(COUNT(IF(F$5:F$81&gt;0, TRANSPOSE(Data_TR_USD!$B17:$BZ17)))&gt;0, SUMPRODUCT(F$5:F$81, TRANSPOSE(Data_TR_USD!$B17:$BZ17))%, NA())</f>
        <v>#N/A</v>
      </c>
      <c r="G106" s="49">
        <f t="array" ref="G106">IF(COUNT(IF(G$5:G$81&gt;0, TRANSPOSE(Data_TR_USD!$B17:$BZ17)))&gt;0, SUMPRODUCT(G$5:G$81, TRANSPOSE(Data_TR_USD!$B17:$BZ17))%, NA())</f>
        <v>-5.714633707917538E-2</v>
      </c>
      <c r="I106" s="49">
        <f t="array" ref="I106">IF(ISNUMBER(I$96), I$96, IF(COUNT(IF(I$5:I$81&gt;0, TRANSPOSE(Data_TR_USD!$B17:$BZ17)))&gt;0, SUMPRODUCT(I$5:I$81, TRANSPOSE(Data_TR_USD!$B17:$BZ17))%, NA()))</f>
        <v>5.0054950544509945E-2</v>
      </c>
      <c r="J106" s="49">
        <f t="array" ref="J106">IF(ISNUMBER(J$96), J$96, IF(COUNT(IF(J$5:J$81&gt;0, TRANSPOSE(Data_TR_USD!$B17:$BZ17)))&gt;0, SUMPRODUCT(J$5:J$81, TRANSPOSE(Data_TR_USD!$B17:$BZ17))%, NA()))</f>
        <v>5.0054950544509945E-2</v>
      </c>
      <c r="K106" s="49">
        <f t="array" ref="K106">IF(ISNUMBER(K$96), K$96, IF(COUNT(IF(K$5:K$81&gt;0, TRANSPOSE(Data_TR_USD!$B17:$BZ17)))&gt;0, SUMPRODUCT(K$5:K$81, TRANSPOSE(Data_TR_USD!$B17:$BZ17))%, NA()))</f>
        <v>0.17689492372379753</v>
      </c>
      <c r="M106" s="49">
        <f t="array" ref="M106">IF(COUNT(IF(M$5:M$81&gt;0, TRANSPOSE(Data_TR_USD!$B17:$BZ17)))&gt;0, SUMPRODUCT(M$5:M$81, TRANSPOSE(Data_TR_USD!$B17:$BZ17))%, NA())</f>
        <v>0.1404903771504703</v>
      </c>
      <c r="N106" s="49">
        <f t="array" ref="N106">IF(COUNT(IF(N$5:N$81&gt;0, TRANSPOSE(Data_TR_USD!$B17:$BZ17)))&gt;0, SUMPRODUCT(N$5:N$81, TRANSPOSE(Data_TR_USD!$B17:$BZ17))%, NA())</f>
        <v>0.17689492372379753</v>
      </c>
      <c r="X106" s="49">
        <f t="array" ref="X106">IF(COUNT(IF(X$5:X$81&gt;0, TRANSPOSE(Data_TR_USD!$B17:$BZ17)))&gt;0, SUMPRODUCT(X$5:X$81, TRANSPOSE(Data_TR_USD!$B17:$BZ17))%, NA())</f>
        <v>7.7678786790433482E-2</v>
      </c>
      <c r="Y106" s="49">
        <f t="array" ref="Y106">IF(COUNT(IF(Y$5:Y$81&gt;0, TRANSPOSE(Data_TR_USD!$B17:$BZ17)))&gt;0, SUMPRODUCT(Y$5:Y$81, TRANSPOSE(Data_TR_USD!$B17:$BZ17))%, NA())</f>
        <v>0.17689492372379753</v>
      </c>
      <c r="AA106" s="49">
        <f t="array" ref="AA106">IF(COUNT(IF(AA$5:AA$81&gt;0, TRANSPOSE(Data_TR_USD!$B17:$BZ17)))&gt;0, SUMPRODUCT(AA$5:AA$81, TRANSPOSE(Data_TR_USD!$B17:$BZ17))%, NA())</f>
        <v>0.1404903771504703</v>
      </c>
      <c r="AB106" s="49">
        <f t="array" ref="AB106">IF(COUNT(IF(AB$5:AB$81&gt;0, TRANSPOSE(Data_TR_USD!$B17:$BZ17)))&gt;0, SUMPRODUCT(AB$5:AB$81, TRANSPOSE(Data_TR_USD!$B17:$BZ17))%, NA())</f>
        <v>3.8907294100552749E-2</v>
      </c>
      <c r="AC106" s="49">
        <f t="array" ref="AC106">IF(COUNT(IF(AC$5:AC$81&gt;0, TRANSPOSE(Data_TR_USD!$B17:$BZ17)))&gt;0, SUMPRODUCT(AC$5:AC$81, TRANSPOSE(Data_TR_USD!$B17:$BZ17))%, NA())</f>
        <v>3.640454657332725E-2</v>
      </c>
      <c r="AD106" s="49">
        <f t="array" ref="AD106">IF(COUNT(IF(AD$5:AD$81&gt;0, TRANSPOSE(Data_TR_USD!$B17:$BZ17)))&gt;0, SUMPRODUCT(AD$5:AD$81, TRANSPOSE(Data_TR_USD!$B17:$BZ17))%, NA())</f>
        <v>3.6037699487005623E-2</v>
      </c>
      <c r="AE106" s="49">
        <f t="array" ref="AE106">IF(COUNT(IF(AE$5:AE$81&gt;0, TRANSPOSE(Data_TR_USD!$B17:$BZ17)))&gt;0, SUMPRODUCT(AE$5:AE$81, TRANSPOSE(Data_TR_USD!$B17:$BZ17))%, NA())</f>
        <v>6.2426004217613018E-2</v>
      </c>
      <c r="AG106" s="49">
        <f t="array" ref="AG106">IF(COUNT(IF(AG$5:AG$81&gt;0, TRANSPOSE(Data_TR_USD!$B17:$BZ17)))&gt;0, SUMPRODUCT(AG$5:AG$81, TRANSPOSE(Data_TR_USD!$B17:$BZ17))%, NA())</f>
        <v>0</v>
      </c>
      <c r="AM106" s="49">
        <f t="array" ref="AM106">IF(COUNT(IF(AM$5:AM$81&gt;0, TRANSPOSE(Data_TR_USD!$B17:$BZ17)))&gt;0, SUMPRODUCT(AM$5:AM$81, TRANSPOSE(Data_TR_USD!$B17:$BZ17))%, NA())</f>
        <v>0.13418831570795128</v>
      </c>
      <c r="AN106" s="49">
        <f t="array" ref="AN106">IF(COUNT(IF(AN$5:AN$81&gt;0, TRANSPOSE(Data_TR_USD!$B17:$BZ17)))&gt;0, SUMPRODUCT(AN$5:AN$81, TRANSPOSE(Data_TR_USD!$B17:$BZ17))%, NA())</f>
        <v>9.7972519179454376E-2</v>
      </c>
      <c r="AO106" s="49">
        <f t="array" ref="AO106">IF(COUNT(IF(AO$5:AO$81&gt;0, TRANSPOSE(Data_TR_USD!$B17:$BZ17)))&gt;0, SUMPRODUCT(AO$5:AO$81, TRANSPOSE(Data_TR_USD!$B17:$BZ17))%, NA())</f>
        <v>4.941527539547013E-2</v>
      </c>
      <c r="AP106" s="49">
        <f t="array" ref="AP106">IF(COUNT(IF(AP$5:AP$81&gt;0, TRANSPOSE(Data_TR_USD!$B17:$BZ17)))&gt;0, SUMPRODUCT(AP$5:AP$81, TRANSPOSE(Data_TR_USD!$B17:$BZ17))%, NA())</f>
        <v>2.7303409929995439E-2</v>
      </c>
      <c r="AQ106" s="49">
        <f t="array" ref="AQ106">IF(COUNT(IF(AQ$5:AQ$81&gt;0, TRANSPOSE(Data_TR_USD!$B17:$BZ17)))&gt;0, SUMPRODUCT(AQ$5:AQ$81, TRANSPOSE(Data_TR_USD!$B17:$BZ17))%, NA())</f>
        <v>8.4965072690947649E-2</v>
      </c>
      <c r="AS106" s="49">
        <f t="array" ref="AS106">IF(COUNT(IF(AS$5:AS$81&gt;0, TRANSPOSE(Data_TR_USD!$B17:$BZ17)))&gt;0, SUMPRODUCT(AS$5:AS$81, TRANSPOSE(Data_TR_USD!$B17:$BZ17))%, NA())</f>
        <v>0.17689492372379753</v>
      </c>
      <c r="AU106" s="49">
        <f t="array" ref="AU106">IF(COUNT(IF(AU$5:AU$81&gt;0, TRANSPOSE(Data_TR_USD!$B17:$BZ17)))&gt;0, SUMPRODUCT(AU$5:AU$81, TRANSPOSE(Data_TR_USD!$B17:$BZ17))%, NA())</f>
        <v>0</v>
      </c>
      <c r="AV106" s="49">
        <f t="array" ref="AV106">IF(COUNT(IF(AV$5:AV$81&gt;0, TRANSPOSE(Data_TR_USD!$B17:$BZ17)))&gt;0, SUMPRODUCT(AV$5:AV$81, TRANSPOSE(Data_TR_USD!$B17:$BZ17))%, NA())</f>
        <v>0</v>
      </c>
      <c r="AW106" s="49">
        <f t="array" ref="AW106">IF(COUNT(IF(AW$5:AW$81&gt;0, TRANSPOSE(Data_TR_USD!$B17:$BZ17)))&gt;0, SUMPRODUCT(AW$5:AW$81, TRANSPOSE(Data_TR_USD!$B17:$BZ17))%, NA())</f>
        <v>0.11446891950618454</v>
      </c>
      <c r="AX106" s="49">
        <f t="array" ref="AX106">IF(COUNT(IF(AX$5:AX$81&gt;0, TRANSPOSE(Data_TR_USD!$B17:$BZ17)))&gt;0, SUMPRODUCT(AX$5:AX$81, TRANSPOSE(Data_TR_USD!$B17:$BZ17))%, NA())</f>
        <v>0.1404903771504703</v>
      </c>
      <c r="AY106" s="49">
        <f t="array" ref="AY106">IF(COUNT(IF(AY$5:AY$81&gt;0, TRANSPOSE(Data_TR_USD!$B17:$BZ17)))&gt;0, SUMPRODUCT(AY$5:AY$81, TRANSPOSE(Data_TR_USD!$B17:$BZ17))%, NA())</f>
        <v>0.13529883268594955</v>
      </c>
      <c r="AZ106" s="49">
        <f t="array" ref="AZ106">IF(COUNT(IF(AZ$5:AZ$81&gt;0, TRANSPOSE(Data_TR_USD!$B17:$BZ17)))&gt;0, SUMPRODUCT(AZ$5:AZ$81, TRANSPOSE(Data_TR_USD!$B17:$BZ17))%, NA())</f>
        <v>0.13528608562161315</v>
      </c>
      <c r="BA106" s="49">
        <f t="array" ref="BA106">IF(COUNT(IF(BA$5:BA$81&gt;0, TRANSPOSE(Data_TR_USD!$B17:$BZ17)))&gt;0, SUMPRODUCT(BA$5:BA$81, TRANSPOSE(Data_TR_USD!$B17:$BZ17))%, NA())</f>
        <v>3.9032186466428642E-2</v>
      </c>
      <c r="BB106" s="49">
        <f t="array" ref="BB106">IF(COUNT(IF(BB$5:BB$81&gt;0, TRANSPOSE(Data_TR_USD!$B17:$BZ17)))&gt;0, SUMPRODUCT(BB$5:BB$81, TRANSPOSE(Data_TR_USD!$B17:$BZ17))%, NA())</f>
        <v>7.7678786790433482E-2</v>
      </c>
      <c r="BC106" s="49">
        <f t="array" ref="BC106">IF(COUNT(IF(BC$5:BC$81&gt;0, TRANSPOSE(Data_TR_USD!$B17:$BZ17)))&gt;0, SUMPRODUCT(BC$5:BC$81, TRANSPOSE(Data_TR_USD!$B17:$BZ17))%, NA())</f>
        <v>5.7234459753092271E-2</v>
      </c>
      <c r="BD106" s="49">
        <f t="array" ref="BD106">IF(COUNT(IF(BD$5:BD$81&gt;0, TRANSPOSE(Data_TR_USD!$B17:$BZ17)))&gt;0, SUMPRODUCT(BD$5:BD$81, TRANSPOSE(Data_TR_USD!$B17:$BZ17))%, NA())</f>
        <v>0.19772483690356257</v>
      </c>
      <c r="BE106" s="49">
        <f t="array" ref="BE106">IF(COUNT(IF(BE$5:BE$81&gt;0, TRANSPOSE(Data_TR_USD!$B17:$BZ17)))&gt;0, SUMPRODUCT(BE$5:BE$81, TRANSPOSE(Data_TR_USD!$B17:$BZ17))%, NA())</f>
        <v>6.020497026161651E-2</v>
      </c>
      <c r="BF106" s="49">
        <f t="array" ref="BF106">IF(COUNT(IF(BF$5:BF$81&gt;0, TRANSPOSE(Data_TR_USD!$B17:$BZ17)))&gt;0, SUMPRODUCT(BF$5:BF$81, TRANSPOSE(Data_TR_USD!$B17:$BZ17))%, NA())</f>
        <v>4.6787635502368745E-2</v>
      </c>
      <c r="BG106" s="49">
        <f t="array" ref="BG106">IF(COUNT(IF(BG$5:BG$81&gt;0, TRANSPOSE(Data_TR_USD!$B17:$BZ17)))&gt;0, SUMPRODUCT(BG$5:BG$81, TRANSPOSE(Data_TR_USD!$B17:$BZ17))%, NA())</f>
        <v>3.199848215857682E-2</v>
      </c>
      <c r="BH106" s="49">
        <f t="array" ref="BH106">IF(COUNT(IF(BH$5:BH$81&gt;0, TRANSPOSE(Data_TR_USD!$B17:$BZ17)))&gt;0, SUMPRODUCT(BH$5:BH$81, TRANSPOSE(Data_TR_USD!$B17:$BZ17))%, NA())</f>
        <v>8.5846269782637374E-2</v>
      </c>
      <c r="BI106" s="49">
        <f t="array" ref="BI106">IF(COUNT(IF(BI$5:BI$81&gt;0, TRANSPOSE(Data_TR_USD!$B17:$BZ17)))&gt;0, SUMPRODUCT(BI$5:BI$81, TRANSPOSE(Data_TR_USD!$B17:$BZ17))%, NA())</f>
        <v>0.17689492372379753</v>
      </c>
      <c r="BJ106" s="49">
        <f t="array" ref="BJ106">IF(COUNT(IF(BJ$5:BJ$81&gt;0, TRANSPOSE(Data_TR_USD!$B17:$BZ17)))&gt;0, SUMPRODUCT(BJ$5:BJ$81, TRANSPOSE(Data_TR_USD!$B17:$BZ17))%, NA())</f>
        <v>0.15612874586571457</v>
      </c>
      <c r="BK106" s="49">
        <f t="array" ref="BK106">IF(COUNT(IF(BK$5:BK$81&gt;0, TRANSPOSE(Data_TR_USD!$B17:$BZ17)))&gt;0, SUMPRODUCT(BK$5:BK$81, TRANSPOSE(Data_TR_USD!$B17:$BZ17))%, NA())</f>
        <v>3.1413582243341495E-2</v>
      </c>
      <c r="BL106" s="49">
        <f t="array" ref="BL106">IF(COUNT(IF(BL$5:BL$81&gt;0, TRANSPOSE(Data_TR_USD!$B17:$BZ17)))&gt;0, SUMPRODUCT(BL$5:BL$81, TRANSPOSE(Data_TR_USD!$B17:$BZ17))%, NA())</f>
        <v>0.13010728822142881</v>
      </c>
      <c r="BM106" s="49">
        <f t="array" ref="BM106">IF(COUNT(IF(BM$5:BM$81&gt;0, TRANSPOSE(Data_TR_USD!$B17:$BZ17)))&gt;0, SUMPRODUCT(BM$5:BM$81, TRANSPOSE(Data_TR_USD!$B17:$BZ17))%, NA())</f>
        <v>8.8472955990571589E-2</v>
      </c>
      <c r="BN106" s="49">
        <f t="array" ref="BN106">IF(COUNT(IF(BN$5:BN$81&gt;0, TRANSPOSE(Data_TR_USD!$B17:$BZ17)))&gt;0, SUMPRODUCT(BN$5:BN$81, TRANSPOSE(Data_TR_USD!$B17:$BZ17))%, NA())</f>
        <v>6.5053644110714404E-2</v>
      </c>
      <c r="BO106" s="49">
        <f t="array" ref="BO106">IF(COUNT(IF(BO$5:BO$81&gt;0, TRANSPOSE(Data_TR_USD!$B17:$BZ17)))&gt;0, SUMPRODUCT(BO$5:BO$81, TRANSPOSE(Data_TR_USD!$B17:$BZ17))%, NA())</f>
        <v>5.2042915288571523E-2</v>
      </c>
      <c r="BP106" s="49">
        <f t="array" ref="BP106">IF(COUNT(IF(BP$5:BP$81&gt;0, TRANSPOSE(Data_TR_USD!$B17:$BZ17)))&gt;0, SUMPRODUCT(BP$5:BP$81, TRANSPOSE(Data_TR_USD!$B17:$BZ17))%, NA())</f>
        <v>4.33690960738096E-2</v>
      </c>
      <c r="BQ106" s="49">
        <f t="array" ref="BQ106">IF(COUNT(IF(BQ$5:BQ$81&gt;0, TRANSPOSE(Data_TR_USD!$B17:$BZ17)))&gt;0, SUMPRODUCT(BQ$5:BQ$81, TRANSPOSE(Data_TR_USD!$B17:$BZ17))%, NA())</f>
        <v>9.7972519179454376E-2</v>
      </c>
      <c r="BR106" s="49">
        <f t="array" ref="BR106">IF(COUNT(IF(BR$5:BR$81&gt;0, TRANSPOSE(Data_TR_USD!$B17:$BZ17)))&gt;0, SUMPRODUCT(BR$5:BR$81, TRANSPOSE(Data_TR_USD!$B17:$BZ17))%, NA())</f>
        <v>0</v>
      </c>
      <c r="BS106" s="49">
        <f t="array" ref="BS106">IF(COUNT(IF(BS$5:BS$81&gt;0, TRANSPOSE(Data_TR_USD!$B17:$BZ17)))&gt;0, SUMPRODUCT(BS$5:BS$81, TRANSPOSE(Data_TR_USD!$B17:$BZ17))%, NA())</f>
        <v>1.7528423224759761E-2</v>
      </c>
    </row>
    <row r="107" spans="2:71">
      <c r="B107" s="48">
        <f t="shared" si="4"/>
        <v>1881</v>
      </c>
      <c r="E107" s="49">
        <f t="array" ref="E107">IF(COUNT(IF(E$5:E$81&gt;0, TRANSPOSE(Data_TR_USD!$B18:$BZ18)))&gt;0, SUMPRODUCT(E$5:E$81, TRANSPOSE(Data_TR_USD!$B18:$BZ18))%, NA())</f>
        <v>6.467196911435923E-3</v>
      </c>
      <c r="F107" s="49" t="e">
        <f t="array" ref="F107">IF(COUNT(IF(F$5:F$81&gt;0, TRANSPOSE(Data_TR_USD!$B18:$BZ18)))&gt;0, SUMPRODUCT(F$5:F$81, TRANSPOSE(Data_TR_USD!$B18:$BZ18))%, NA())</f>
        <v>#N/A</v>
      </c>
      <c r="G107" s="49">
        <f t="array" ref="G107">IF(COUNT(IF(G$5:G$81&gt;0, TRANSPOSE(Data_TR_USD!$B18:$BZ18)))&gt;0, SUMPRODUCT(G$5:G$81, TRANSPOSE(Data_TR_USD!$B18:$BZ18))%, NA())</f>
        <v>8.0807546129327612E-2</v>
      </c>
      <c r="I107" s="49">
        <f t="array" ref="I107">IF(ISNUMBER(I$96), I$96, IF(COUNT(IF(I$5:I$81&gt;0, TRANSPOSE(Data_TR_USD!$B18:$BZ18)))&gt;0, SUMPRODUCT(I$5:I$81, TRANSPOSE(Data_TR_USD!$B18:$BZ18))%, NA()))</f>
        <v>4.6957738035767818E-2</v>
      </c>
      <c r="J107" s="49">
        <f t="array" ref="J107">IF(ISNUMBER(J$96), J$96, IF(COUNT(IF(J$5:J$81&gt;0, TRANSPOSE(Data_TR_USD!$B18:$BZ18)))&gt;0, SUMPRODUCT(J$5:J$81, TRANSPOSE(Data_TR_USD!$B18:$BZ18))%, NA()))</f>
        <v>4.6957738035767818E-2</v>
      </c>
      <c r="K107" s="49">
        <f t="array" ref="K107">IF(ISNUMBER(K$96), K$96, IF(COUNT(IF(K$5:K$81&gt;0, TRANSPOSE(Data_TR_USD!$B18:$BZ18)))&gt;0, SUMPRODUCT(K$5:K$81, TRANSPOSE(Data_TR_USD!$B18:$BZ18))%, NA()))</f>
        <v>1.5152228525070357E-2</v>
      </c>
      <c r="M107" s="49">
        <f t="array" ref="M107">IF(COUNT(IF(M$5:M$81&gt;0, TRANSPOSE(Data_TR_USD!$B18:$BZ18)))&gt;0, SUMPRODUCT(M$5:M$81, TRANSPOSE(Data_TR_USD!$B18:$BZ18))%, NA())</f>
        <v>8.8695536448223627E-3</v>
      </c>
      <c r="N107" s="49">
        <f t="array" ref="N107">IF(COUNT(IF(N$5:N$81&gt;0, TRANSPOSE(Data_TR_USD!$B18:$BZ18)))&gt;0, SUMPRODUCT(N$5:N$81, TRANSPOSE(Data_TR_USD!$B18:$BZ18))%, NA())</f>
        <v>1.5152228525070357E-2</v>
      </c>
      <c r="X107" s="49">
        <f t="array" ref="X107">IF(COUNT(IF(X$5:X$81&gt;0, TRANSPOSE(Data_TR_USD!$B18:$BZ18)))&gt;0, SUMPRODUCT(X$5:X$81, TRANSPOSE(Data_TR_USD!$B18:$BZ18))%, NA())</f>
        <v>1.0181797853794274E-2</v>
      </c>
      <c r="Y107" s="49">
        <f t="array" ref="Y107">IF(COUNT(IF(Y$5:Y$81&gt;0, TRANSPOSE(Data_TR_USD!$B18:$BZ18)))&gt;0, SUMPRODUCT(Y$5:Y$81, TRANSPOSE(Data_TR_USD!$B18:$BZ18))%, NA())</f>
        <v>1.5152228525070357E-2</v>
      </c>
      <c r="AA107" s="49">
        <f t="array" ref="AA107">IF(COUNT(IF(AA$5:AA$81&gt;0, TRANSPOSE(Data_TR_USD!$B18:$BZ18)))&gt;0, SUMPRODUCT(AA$5:AA$81, TRANSPOSE(Data_TR_USD!$B18:$BZ18))%, NA())</f>
        <v>8.8695536448223627E-3</v>
      </c>
      <c r="AB107" s="49">
        <f t="array" ref="AB107">IF(COUNT(IF(AB$5:AB$81&gt;0, TRANSPOSE(Data_TR_USD!$B18:$BZ18)))&gt;0, SUMPRODUCT(AB$5:AB$81, TRANSPOSE(Data_TR_USD!$B18:$BZ18))%, NA())</f>
        <v>8.6305617820363837E-3</v>
      </c>
      <c r="AC107" s="49">
        <f t="array" ref="AC107">IF(COUNT(IF(AC$5:AC$81&gt;0, TRANSPOSE(Data_TR_USD!$B18:$BZ18)))&gt;0, SUMPRODUCT(AC$5:AC$81, TRANSPOSE(Data_TR_USD!$B18:$BZ18))%, NA())</f>
        <v>6.2826748802479937E-3</v>
      </c>
      <c r="AD107" s="49">
        <f t="array" ref="AD107">IF(COUNT(IF(AD$5:AD$81&gt;0, TRANSPOSE(Data_TR_USD!$B18:$BZ18)))&gt;0, SUMPRODUCT(AD$5:AD$81, TRANSPOSE(Data_TR_USD!$B18:$BZ18))%, NA())</f>
        <v>7.4161429436280556E-3</v>
      </c>
      <c r="AE107" s="49">
        <f t="array" ref="AE107">IF(COUNT(IF(AE$5:AE$81&gt;0, TRANSPOSE(Data_TR_USD!$B18:$BZ18)))&gt;0, SUMPRODUCT(AE$5:AE$81, TRANSPOSE(Data_TR_USD!$B18:$BZ18))%, NA())</f>
        <v>6.9293945713915861E-3</v>
      </c>
      <c r="AG107" s="49">
        <f t="array" ref="AG107">IF(COUNT(IF(AG$5:AG$81&gt;0, TRANSPOSE(Data_TR_USD!$B18:$BZ18)))&gt;0, SUMPRODUCT(AG$5:AG$81, TRANSPOSE(Data_TR_USD!$B18:$BZ18))%, NA())</f>
        <v>0</v>
      </c>
      <c r="AM107" s="49">
        <f t="array" ref="AM107">IF(COUNT(IF(AM$5:AM$81&gt;0, TRANSPOSE(Data_TR_USD!$B18:$BZ18)))&gt;0, SUMPRODUCT(AM$5:AM$81, TRANSPOSE(Data_TR_USD!$B18:$BZ18))%, NA())</f>
        <v>5.5218602840185647E-3</v>
      </c>
      <c r="AN107" s="49">
        <f t="array" ref="AN107">IF(COUNT(IF(AN$5:AN$81&gt;0, TRANSPOSE(Data_TR_USD!$B18:$BZ18)))&gt;0, SUMPRODUCT(AN$5:AN$81, TRANSPOSE(Data_TR_USD!$B18:$BZ18))%, NA())</f>
        <v>2.4797542878303953E-2</v>
      </c>
      <c r="AO107" s="49">
        <f t="array" ref="AO107">IF(COUNT(IF(AO$5:AO$81&gt;0, TRANSPOSE(Data_TR_USD!$B18:$BZ18)))&gt;0, SUMPRODUCT(AO$5:AO$81, TRANSPOSE(Data_TR_USD!$B18:$BZ18))%, NA())</f>
        <v>6.606034725819789E-3</v>
      </c>
      <c r="AP107" s="49">
        <f t="array" ref="AP107">IF(COUNT(IF(AP$5:AP$81&gt;0, TRANSPOSE(Data_TR_USD!$B18:$BZ18)))&gt;0, SUMPRODUCT(AP$5:AP$81, TRANSPOSE(Data_TR_USD!$B18:$BZ18))%, NA())</f>
        <v>4.712006160185995E-3</v>
      </c>
      <c r="AQ107" s="49">
        <f t="array" ref="AQ107">IF(COUNT(IF(AQ$5:AQ$81&gt;0, TRANSPOSE(Data_TR_USD!$B18:$BZ18)))&gt;0, SUMPRODUCT(AQ$5:AQ$81, TRANSPOSE(Data_TR_USD!$B18:$BZ18))%, NA())</f>
        <v>2.2835355311063968E-2</v>
      </c>
      <c r="AS107" s="49">
        <f t="array" ref="AS107">IF(COUNT(IF(AS$5:AS$81&gt;0, TRANSPOSE(Data_TR_USD!$B18:$BZ18)))&gt;0, SUMPRODUCT(AS$5:AS$81, TRANSPOSE(Data_TR_USD!$B18:$BZ18))%, NA())</f>
        <v>1.5152228525070357E-2</v>
      </c>
      <c r="AU107" s="49">
        <f t="array" ref="AU107">IF(COUNT(IF(AU$5:AU$81&gt;0, TRANSPOSE(Data_TR_USD!$B18:$BZ18)))&gt;0, SUMPRODUCT(AU$5:AU$81, TRANSPOSE(Data_TR_USD!$B18:$BZ18))%, NA())</f>
        <v>0</v>
      </c>
      <c r="AV107" s="49">
        <f t="array" ref="AV107">IF(COUNT(IF(AV$5:AV$81&gt;0, TRANSPOSE(Data_TR_USD!$B18:$BZ18)))&gt;0, SUMPRODUCT(AV$5:AV$81, TRANSPOSE(Data_TR_USD!$B18:$BZ18))%, NA())</f>
        <v>0</v>
      </c>
      <c r="AW107" s="49">
        <f t="array" ref="AW107">IF(COUNT(IF(AW$5:AW$81&gt;0, TRANSPOSE(Data_TR_USD!$B18:$BZ18)))&gt;0, SUMPRODUCT(AW$5:AW$81, TRANSPOSE(Data_TR_USD!$B18:$BZ18))%, NA())</f>
        <v>8.2228339536787702E-3</v>
      </c>
      <c r="AX107" s="49">
        <f t="array" ref="AX107">IF(COUNT(IF(AX$5:AX$81&gt;0, TRANSPOSE(Data_TR_USD!$B18:$BZ18)))&gt;0, SUMPRODUCT(AX$5:AX$81, TRANSPOSE(Data_TR_USD!$B18:$BZ18))%, NA())</f>
        <v>8.8695536448223627E-3</v>
      </c>
      <c r="AY107" s="49">
        <f t="array" ref="AY107">IF(COUNT(IF(AY$5:AY$81&gt;0, TRANSPOSE(Data_TR_USD!$B18:$BZ18)))&gt;0, SUMPRODUCT(AY$5:AY$81, TRANSPOSE(Data_TR_USD!$B18:$BZ18))%, NA())</f>
        <v>6.0515760502701625E-3</v>
      </c>
      <c r="AZ107" s="49">
        <f t="array" ref="AZ107">IF(COUNT(IF(AZ$5:AZ$81&gt;0, TRANSPOSE(Data_TR_USD!$B18:$BZ18)))&gt;0, SUMPRODUCT(AZ$5:AZ$81, TRANSPOSE(Data_TR_USD!$B18:$BZ18))%, NA())</f>
        <v>8.7402097065936452E-3</v>
      </c>
      <c r="BA107" s="49">
        <f t="array" ref="BA107">IF(COUNT(IF(BA$5:BA$81&gt;0, TRANSPOSE(Data_TR_USD!$B18:$BZ18)))&gt;0, SUMPRODUCT(BA$5:BA$81, TRANSPOSE(Data_TR_USD!$B18:$BZ18))%, NA())</f>
        <v>9.7007953671538849E-4</v>
      </c>
      <c r="BB107" s="49">
        <f t="array" ref="BB107">IF(COUNT(IF(BB$5:BB$81&gt;0, TRANSPOSE(Data_TR_USD!$B18:$BZ18)))&gt;0, SUMPRODUCT(BB$5:BB$81, TRANSPOSE(Data_TR_USD!$B18:$BZ18))%, NA())</f>
        <v>1.0181797853794274E-2</v>
      </c>
      <c r="BC107" s="49">
        <f t="array" ref="BC107">IF(COUNT(IF(BC$5:BC$81&gt;0, TRANSPOSE(Data_TR_USD!$B18:$BZ18)))&gt;0, SUMPRODUCT(BC$5:BC$81, TRANSPOSE(Data_TR_USD!$B18:$BZ18))%, NA())</f>
        <v>4.1114169768393851E-3</v>
      </c>
      <c r="BD107" s="49">
        <f t="array" ref="BD107">IF(COUNT(IF(BD$5:BD$81&gt;0, TRANSPOSE(Data_TR_USD!$B18:$BZ18)))&gt;0, SUMPRODUCT(BD$5:BD$81, TRANSPOSE(Data_TR_USD!$B18:$BZ18))%, NA())</f>
        <v>1.2980970621661748E-2</v>
      </c>
      <c r="BE107" s="49">
        <f t="array" ref="BE107">IF(COUNT(IF(BE$5:BE$81&gt;0, TRANSPOSE(Data_TR_USD!$B18:$BZ18)))&gt;0, SUMPRODUCT(BE$5:BE$81, TRANSPOSE(Data_TR_USD!$B18:$BZ18))%, NA())</f>
        <v>5.8699630388883914E-3</v>
      </c>
      <c r="BF107" s="49">
        <f t="array" ref="BF107">IF(COUNT(IF(BF$5:BF$81&gt;0, TRANSPOSE(Data_TR_USD!$B18:$BZ18)))&gt;0, SUMPRODUCT(BF$5:BF$81, TRANSPOSE(Data_TR_USD!$B18:$BZ18))%, NA())</f>
        <v>1.1918630069352393E-2</v>
      </c>
      <c r="BG107" s="49">
        <f t="array" ref="BG107">IF(COUNT(IF(BG$5:BG$81&gt;0, TRANSPOSE(Data_TR_USD!$B18:$BZ18)))&gt;0, SUMPRODUCT(BG$5:BG$81, TRANSPOSE(Data_TR_USD!$B18:$BZ18))%, NA())</f>
        <v>9.6170671476149949E-3</v>
      </c>
      <c r="BH107" s="49">
        <f t="array" ref="BH107">IF(COUNT(IF(BH$5:BH$81&gt;0, TRANSPOSE(Data_TR_USD!$B18:$BZ18)))&gt;0, SUMPRODUCT(BH$5:BH$81, TRANSPOSE(Data_TR_USD!$B18:$BZ18))%, NA())</f>
        <v>5.815695109509399E-3</v>
      </c>
      <c r="BI107" s="49">
        <f t="array" ref="BI107">IF(COUNT(IF(BI$5:BI$81&gt;0, TRANSPOSE(Data_TR_USD!$B18:$BZ18)))&gt;0, SUMPRODUCT(BI$5:BI$81, TRANSPOSE(Data_TR_USD!$B18:$BZ18))%, NA())</f>
        <v>1.5152228525070357E-2</v>
      </c>
      <c r="BJ107" s="49">
        <f t="array" ref="BJ107">IF(COUNT(IF(BJ$5:BJ$81&gt;0, TRANSPOSE(Data_TR_USD!$B18:$BZ18)))&gt;0, SUMPRODUCT(BJ$5:BJ$81, TRANSPOSE(Data_TR_USD!$B18:$BZ18))%, NA())</f>
        <v>3.880318146861554E-3</v>
      </c>
      <c r="BK107" s="49">
        <f t="array" ref="BK107">IF(COUNT(IF(BK$5:BK$81&gt;0, TRANSPOSE(Data_TR_USD!$B18:$BZ18)))&gt;0, SUMPRODUCT(BK$5:BK$81, TRANSPOSE(Data_TR_USD!$B18:$BZ18))%, NA())</f>
        <v>1.0682198158087096E-2</v>
      </c>
      <c r="BL107" s="49">
        <f t="array" ref="BL107">IF(COUNT(IF(BL$5:BL$81&gt;0, TRANSPOSE(Data_TR_USD!$B18:$BZ18)))&gt;0, SUMPRODUCT(BL$5:BL$81, TRANSPOSE(Data_TR_USD!$B18:$BZ18))%, NA())</f>
        <v>3.2335984557179615E-3</v>
      </c>
      <c r="BM107" s="49">
        <f t="array" ref="BM107">IF(COUNT(IF(BM$5:BM$81&gt;0, TRANSPOSE(Data_TR_USD!$B18:$BZ18)))&gt;0, SUMPRODUCT(BM$5:BM$81, TRANSPOSE(Data_TR_USD!$B18:$BZ18))%, NA())</f>
        <v>2.1988469498882141E-3</v>
      </c>
      <c r="BN107" s="49">
        <f t="array" ref="BN107">IF(COUNT(IF(BN$5:BN$81&gt;0, TRANSPOSE(Data_TR_USD!$B18:$BZ18)))&gt;0, SUMPRODUCT(BN$5:BN$81, TRANSPOSE(Data_TR_USD!$B18:$BZ18))%, NA())</f>
        <v>1.6167992278589807E-3</v>
      </c>
      <c r="BO107" s="49">
        <f t="array" ref="BO107">IF(COUNT(IF(BO$5:BO$81&gt;0, TRANSPOSE(Data_TR_USD!$B18:$BZ18)))&gt;0, SUMPRODUCT(BO$5:BO$81, TRANSPOSE(Data_TR_USD!$B18:$BZ18))%, NA())</f>
        <v>1.2934393822871845E-3</v>
      </c>
      <c r="BP107" s="49">
        <f t="array" ref="BP107">IF(COUNT(IF(BP$5:BP$81&gt;0, TRANSPOSE(Data_TR_USD!$B18:$BZ18)))&gt;0, SUMPRODUCT(BP$5:BP$81, TRANSPOSE(Data_TR_USD!$B18:$BZ18))%, NA())</f>
        <v>1.0778661519059872E-3</v>
      </c>
      <c r="BQ107" s="49">
        <f t="array" ref="BQ107">IF(COUNT(IF(BQ$5:BQ$81&gt;0, TRANSPOSE(Data_TR_USD!$B18:$BZ18)))&gt;0, SUMPRODUCT(BQ$5:BQ$81, TRANSPOSE(Data_TR_USD!$B18:$BZ18))%, NA())</f>
        <v>2.4797542878303953E-2</v>
      </c>
      <c r="BR107" s="49">
        <f t="array" ref="BR107">IF(COUNT(IF(BR$5:BR$81&gt;0, TRANSPOSE(Data_TR_USD!$B18:$BZ18)))&gt;0, SUMPRODUCT(BR$5:BR$81, TRANSPOSE(Data_TR_USD!$B18:$BZ18))%, NA())</f>
        <v>0</v>
      </c>
      <c r="BS107" s="49">
        <f t="array" ref="BS107">IF(COUNT(IF(BS$5:BS$81&gt;0, TRANSPOSE(Data_TR_USD!$B18:$BZ18)))&gt;0, SUMPRODUCT(BS$5:BS$81, TRANSPOSE(Data_TR_USD!$B18:$BZ18))%, NA())</f>
        <v>1.1846490691847809E-2</v>
      </c>
    </row>
    <row r="108" spans="2:71">
      <c r="B108" s="48">
        <f t="shared" si="4"/>
        <v>1882</v>
      </c>
      <c r="E108" s="49">
        <f t="array" ref="E108">IF(COUNT(IF(E$5:E$81&gt;0, TRANSPOSE(Data_TR_USD!$B19:$BZ19)))&gt;0, SUMPRODUCT(E$5:E$81, TRANSPOSE(Data_TR_USD!$B19:$BZ19))%, NA())</f>
        <v>3.3818862792505018E-2</v>
      </c>
      <c r="F108" s="49" t="e">
        <f t="array" ref="F108">IF(COUNT(IF(F$5:F$81&gt;0, TRANSPOSE(Data_TR_USD!$B19:$BZ19)))&gt;0, SUMPRODUCT(F$5:F$81, TRANSPOSE(Data_TR_USD!$B19:$BZ19))%, NA())</f>
        <v>#N/A</v>
      </c>
      <c r="G108" s="49">
        <f t="array" ref="G108">IF(COUNT(IF(G$5:G$81&gt;0, TRANSPOSE(Data_TR_USD!$B19:$BZ19)))&gt;0, SUMPRODUCT(G$5:G$81, TRANSPOSE(Data_TR_USD!$B19:$BZ19))%, NA())</f>
        <v>-1.8687481459799038E-2</v>
      </c>
      <c r="I108" s="49">
        <f t="array" ref="I108">IF(ISNUMBER(I$96), I$96, IF(COUNT(IF(I$5:I$81&gt;0, TRANSPOSE(Data_TR_USD!$B19:$BZ19)))&gt;0, SUMPRODUCT(I$5:I$81, TRANSPOSE(Data_TR_USD!$B19:$BZ19))%, NA()))</f>
        <v>5.1653511839344593E-2</v>
      </c>
      <c r="J108" s="49">
        <f t="array" ref="J108">IF(ISNUMBER(J$96), J$96, IF(COUNT(IF(J$5:J$81&gt;0, TRANSPOSE(Data_TR_USD!$B19:$BZ19)))&gt;0, SUMPRODUCT(J$5:J$81, TRANSPOSE(Data_TR_USD!$B19:$BZ19))%, NA()))</f>
        <v>5.1653511839344593E-2</v>
      </c>
      <c r="K108" s="49">
        <f t="array" ref="K108">IF(ISNUMBER(K$96), K$96, IF(COUNT(IF(K$5:K$81&gt;0, TRANSPOSE(Data_TR_USD!$B19:$BZ19)))&gt;0, SUMPRODUCT(K$5:K$81, TRANSPOSE(Data_TR_USD!$B19:$BZ19))%, NA()))</f>
        <v>3.275587182049447E-2</v>
      </c>
      <c r="M108" s="49">
        <f t="array" ref="M108">IF(COUNT(IF(M$5:M$81&gt;0, TRANSPOSE(Data_TR_USD!$B19:$BZ19)))&gt;0, SUMPRODUCT(M$5:M$81, TRANSPOSE(Data_TR_USD!$B19:$BZ19))%, NA())</f>
        <v>2.3141708468748239E-2</v>
      </c>
      <c r="N108" s="49">
        <f t="array" ref="N108">IF(COUNT(IF(N$5:N$81&gt;0, TRANSPOSE(Data_TR_USD!$B19:$BZ19)))&gt;0, SUMPRODUCT(N$5:N$81, TRANSPOSE(Data_TR_USD!$B19:$BZ19))%, NA())</f>
        <v>3.275587182049447E-2</v>
      </c>
      <c r="X108" s="49">
        <f t="array" ref="X108">IF(COUNT(IF(X$5:X$81&gt;0, TRANSPOSE(Data_TR_USD!$B19:$BZ19)))&gt;0, SUMPRODUCT(X$5:X$81, TRANSPOSE(Data_TR_USD!$B19:$BZ19))%, NA())</f>
        <v>1.9042067330619823E-2</v>
      </c>
      <c r="Y108" s="49">
        <f t="array" ref="Y108">IF(COUNT(IF(Y$5:Y$81&gt;0, TRANSPOSE(Data_TR_USD!$B19:$BZ19)))&gt;0, SUMPRODUCT(Y$5:Y$81, TRANSPOSE(Data_TR_USD!$B19:$BZ19))%, NA())</f>
        <v>3.275587182049447E-2</v>
      </c>
      <c r="AA108" s="49">
        <f t="array" ref="AA108">IF(COUNT(IF(AA$5:AA$81&gt;0, TRANSPOSE(Data_TR_USD!$B19:$BZ19)))&gt;0, SUMPRODUCT(AA$5:AA$81, TRANSPOSE(Data_TR_USD!$B19:$BZ19))%, NA())</f>
        <v>2.3141708468748239E-2</v>
      </c>
      <c r="AB108" s="49">
        <f t="array" ref="AB108">IF(COUNT(IF(AB$5:AB$81&gt;0, TRANSPOSE(Data_TR_USD!$B19:$BZ19)))&gt;0, SUMPRODUCT(AB$5:AB$81, TRANSPOSE(Data_TR_USD!$B19:$BZ19))%, NA())</f>
        <v>1.2196838943713461E-2</v>
      </c>
      <c r="AC108" s="49">
        <f t="array" ref="AC108">IF(COUNT(IF(AC$5:AC$81&gt;0, TRANSPOSE(Data_TR_USD!$B19:$BZ19)))&gt;0, SUMPRODUCT(AC$5:AC$81, TRANSPOSE(Data_TR_USD!$B19:$BZ19))%, NA())</f>
        <v>9.6141633517462313E-3</v>
      </c>
      <c r="AD108" s="49">
        <f t="array" ref="AD108">IF(COUNT(IF(AD$5:AD$81&gt;0, TRANSPOSE(Data_TR_USD!$B19:$BZ19)))&gt;0, SUMPRODUCT(AD$5:AD$81, TRANSPOSE(Data_TR_USD!$B19:$BZ19))%, NA())</f>
        <v>1.1768546075741966E-2</v>
      </c>
      <c r="AE108" s="49">
        <f t="array" ref="AE108">IF(COUNT(IF(AE$5:AE$81&gt;0, TRANSPOSE(Data_TR_USD!$B19:$BZ19)))&gt;0, SUMPRODUCT(AE$5:AE$81, TRANSPOSE(Data_TR_USD!$B19:$BZ19))%, NA())</f>
        <v>1.2996049630996733E-2</v>
      </c>
      <c r="AG108" s="49">
        <f t="array" ref="AG108">IF(COUNT(IF(AG$5:AG$81&gt;0, TRANSPOSE(Data_TR_USD!$B19:$BZ19)))&gt;0, SUMPRODUCT(AG$5:AG$81, TRANSPOSE(Data_TR_USD!$B19:$BZ19))%, NA())</f>
        <v>0</v>
      </c>
      <c r="AM108" s="49">
        <f t="array" ref="AM108">IF(COUNT(IF(AM$5:AM$81&gt;0, TRANSPOSE(Data_TR_USD!$B19:$BZ19)))&gt;0, SUMPRODUCT(AM$5:AM$81, TRANSPOSE(Data_TR_USD!$B19:$BZ19))%, NA())</f>
        <v>1.8548399754661205E-2</v>
      </c>
      <c r="AN108" s="49">
        <f t="array" ref="AN108">IF(COUNT(IF(AN$5:AN$81&gt;0, TRANSPOSE(Data_TR_USD!$B19:$BZ19)))&gt;0, SUMPRODUCT(AN$5:AN$81, TRANSPOSE(Data_TR_USD!$B19:$BZ19))%, NA())</f>
        <v>2.9562935450005892E-2</v>
      </c>
      <c r="AO108" s="49">
        <f t="array" ref="AO108">IF(COUNT(IF(AO$5:AO$81&gt;0, TRANSPOSE(Data_TR_USD!$B19:$BZ19)))&gt;0, SUMPRODUCT(AO$5:AO$81, TRANSPOSE(Data_TR_USD!$B19:$BZ19))%, NA())</f>
        <v>1.1305106491371482E-2</v>
      </c>
      <c r="AP108" s="49">
        <f t="array" ref="AP108">IF(COUNT(IF(AP$5:AP$81&gt;0, TRANSPOSE(Data_TR_USD!$B19:$BZ19)))&gt;0, SUMPRODUCT(AP$5:AP$81, TRANSPOSE(Data_TR_USD!$B19:$BZ19))%, NA())</f>
        <v>7.2106225138096744E-3</v>
      </c>
      <c r="AQ108" s="49">
        <f t="array" ref="AQ108">IF(COUNT(IF(AQ$5:AQ$81&gt;0, TRANSPOSE(Data_TR_USD!$B19:$BZ19)))&gt;0, SUMPRODUCT(AQ$5:AQ$81, TRANSPOSE(Data_TR_USD!$B19:$BZ19))%, NA())</f>
        <v>2.6656965703269732E-2</v>
      </c>
      <c r="AS108" s="49">
        <f t="array" ref="AS108">IF(COUNT(IF(AS$5:AS$81&gt;0, TRANSPOSE(Data_TR_USD!$B19:$BZ19)))&gt;0, SUMPRODUCT(AS$5:AS$81, TRANSPOSE(Data_TR_USD!$B19:$BZ19))%, NA())</f>
        <v>3.275587182049447E-2</v>
      </c>
      <c r="AU108" s="49">
        <f t="array" ref="AU108">IF(COUNT(IF(AU$5:AU$81&gt;0, TRANSPOSE(Data_TR_USD!$B19:$BZ19)))&gt;0, SUMPRODUCT(AU$5:AU$81, TRANSPOSE(Data_TR_USD!$B19:$BZ19))%, NA())</f>
        <v>0</v>
      </c>
      <c r="AV108" s="49">
        <f t="array" ref="AV108">IF(COUNT(IF(AV$5:AV$81&gt;0, TRANSPOSE(Data_TR_USD!$B19:$BZ19)))&gt;0, SUMPRODUCT(AV$5:AV$81, TRANSPOSE(Data_TR_USD!$B19:$BZ19))%, NA())</f>
        <v>0</v>
      </c>
      <c r="AW108" s="49">
        <f t="array" ref="AW108">IF(COUNT(IF(AW$5:AW$81&gt;0, TRANSPOSE(Data_TR_USD!$B19:$BZ19)))&gt;0, SUMPRODUCT(AW$5:AW$81, TRANSPOSE(Data_TR_USD!$B19:$BZ19))%, NA())</f>
        <v>1.9759822189497737E-2</v>
      </c>
      <c r="AX108" s="49">
        <f t="array" ref="AX108">IF(COUNT(IF(AX$5:AX$81&gt;0, TRANSPOSE(Data_TR_USD!$B19:$BZ19)))&gt;0, SUMPRODUCT(AX$5:AX$81, TRANSPOSE(Data_TR_USD!$B19:$BZ19))%, NA())</f>
        <v>2.3141708468748239E-2</v>
      </c>
      <c r="AY108" s="49">
        <f t="array" ref="AY108">IF(COUNT(IF(AY$5:AY$81&gt;0, TRANSPOSE(Data_TR_USD!$B19:$BZ19)))&gt;0, SUMPRODUCT(AY$5:AY$81, TRANSPOSE(Data_TR_USD!$B19:$BZ19))%, NA())</f>
        <v>2.0025569932500372E-2</v>
      </c>
      <c r="AZ108" s="49">
        <f t="array" ref="AZ108">IF(COUNT(IF(AZ$5:AZ$81&gt;0, TRANSPOSE(Data_TR_USD!$B19:$BZ19)))&gt;0, SUMPRODUCT(AZ$5:AZ$81, TRANSPOSE(Data_TR_USD!$B19:$BZ19))%, NA())</f>
        <v>2.2465331212898142E-2</v>
      </c>
      <c r="BA108" s="49">
        <f t="array" ref="BA108">IF(COUNT(IF(BA$5:BA$81&gt;0, TRANSPOSE(Data_TR_USD!$B19:$BZ19)))&gt;0, SUMPRODUCT(BA$5:BA$81, TRANSPOSE(Data_TR_USD!$B19:$BZ19))%, NA())</f>
        <v>5.0728294188757518E-3</v>
      </c>
      <c r="BB108" s="49">
        <f t="array" ref="BB108">IF(COUNT(IF(BB$5:BB$81&gt;0, TRANSPOSE(Data_TR_USD!$B19:$BZ19)))&gt;0, SUMPRODUCT(BB$5:BB$81, TRANSPOSE(Data_TR_USD!$B19:$BZ19))%, NA())</f>
        <v>1.9042067330619823E-2</v>
      </c>
      <c r="BC108" s="49">
        <f t="array" ref="BC108">IF(COUNT(IF(BC$5:BC$81&gt;0, TRANSPOSE(Data_TR_USD!$B19:$BZ19)))&gt;0, SUMPRODUCT(BC$5:BC$81, TRANSPOSE(Data_TR_USD!$B19:$BZ19))%, NA())</f>
        <v>9.8799110947488684E-3</v>
      </c>
      <c r="BD108" s="49">
        <f t="array" ref="BD108">IF(COUNT(IF(BD$5:BD$81&gt;0, TRANSPOSE(Data_TR_USD!$B19:$BZ19)))&gt;0, SUMPRODUCT(BD$5:BD$81, TRANSPOSE(Data_TR_USD!$B19:$BZ19))%, NA())</f>
        <v>3.3021619563497105E-2</v>
      </c>
      <c r="BE108" s="49">
        <f t="array" ref="BE108">IF(COUNT(IF(BE$5:BE$81&gt;0, TRANSPOSE(Data_TR_USD!$B19:$BZ19)))&gt;0, SUMPRODUCT(BE$5:BE$81, TRANSPOSE(Data_TR_USD!$B19:$BZ19))%, NA())</f>
        <v>1.0041709275318399E-2</v>
      </c>
      <c r="BF108" s="49">
        <f t="array" ref="BF108">IF(COUNT(IF(BF$5:BF$81&gt;0, TRANSPOSE(Data_TR_USD!$B19:$BZ19)))&gt;0, SUMPRODUCT(BF$5:BF$81, TRANSPOSE(Data_TR_USD!$B19:$BZ19))%, NA())</f>
        <v>1.5846440424241964E-2</v>
      </c>
      <c r="BG108" s="49">
        <f t="array" ref="BG108">IF(COUNT(IF(BG$5:BG$81&gt;0, TRANSPOSE(Data_TR_USD!$B19:$BZ19)))&gt;0, SUMPRODUCT(BG$5:BG$81, TRANSPOSE(Data_TR_USD!$B19:$BZ19))%, NA())</f>
        <v>1.258961348269046E-2</v>
      </c>
      <c r="BH108" s="49">
        <f t="array" ref="BH108">IF(COUNT(IF(BH$5:BH$81&gt;0, TRANSPOSE(Data_TR_USD!$B19:$BZ19)))&gt;0, SUMPRODUCT(BH$5:BH$81, TRANSPOSE(Data_TR_USD!$B19:$BZ19))%, NA())</f>
        <v>1.4292023215685465E-2</v>
      </c>
      <c r="BI108" s="49">
        <f t="array" ref="BI108">IF(COUNT(IF(BI$5:BI$81&gt;0, TRANSPOSE(Data_TR_USD!$B19:$BZ19)))&gt;0, SUMPRODUCT(BI$5:BI$81, TRANSPOSE(Data_TR_USD!$B19:$BZ19))%, NA())</f>
        <v>3.275587182049447E-2</v>
      </c>
      <c r="BJ108" s="49">
        <f t="array" ref="BJ108">IF(COUNT(IF(BJ$5:BJ$81&gt;0, TRANSPOSE(Data_TR_USD!$B19:$BZ19)))&gt;0, SUMPRODUCT(BJ$5:BJ$81, TRANSPOSE(Data_TR_USD!$B19:$BZ19))%, NA())</f>
        <v>2.0291317675503007E-2</v>
      </c>
      <c r="BK108" s="49">
        <f t="array" ref="BK108">IF(COUNT(IF(BK$5:BK$81&gt;0, TRANSPOSE(Data_TR_USD!$B19:$BZ19)))&gt;0, SUMPRODUCT(BK$5:BK$81, TRANSPOSE(Data_TR_USD!$B19:$BZ19))%, NA())</f>
        <v>1.4818500883523846E-2</v>
      </c>
      <c r="BL108" s="49">
        <f t="array" ref="BL108">IF(COUNT(IF(BL$5:BL$81&gt;0, TRANSPOSE(Data_TR_USD!$B19:$BZ19)))&gt;0, SUMPRODUCT(BL$5:BL$81, TRANSPOSE(Data_TR_USD!$B19:$BZ19))%, NA())</f>
        <v>1.6909431396252509E-2</v>
      </c>
      <c r="BM108" s="49">
        <f t="array" ref="BM108">IF(COUNT(IF(BM$5:BM$81&gt;0, TRANSPOSE(Data_TR_USD!$B19:$BZ19)))&gt;0, SUMPRODUCT(BM$5:BM$81, TRANSPOSE(Data_TR_USD!$B19:$BZ19))%, NA())</f>
        <v>1.1498413349451706E-2</v>
      </c>
      <c r="BN108" s="49">
        <f t="array" ref="BN108">IF(COUNT(IF(BN$5:BN$81&gt;0, TRANSPOSE(Data_TR_USD!$B19:$BZ19)))&gt;0, SUMPRODUCT(BN$5:BN$81, TRANSPOSE(Data_TR_USD!$B19:$BZ19))%, NA())</f>
        <v>8.4547156981262545E-3</v>
      </c>
      <c r="BO108" s="49">
        <f t="array" ref="BO108">IF(COUNT(IF(BO$5:BO$81&gt;0, TRANSPOSE(Data_TR_USD!$B19:$BZ19)))&gt;0, SUMPRODUCT(BO$5:BO$81, TRANSPOSE(Data_TR_USD!$B19:$BZ19))%, NA())</f>
        <v>6.7637725585010036E-3</v>
      </c>
      <c r="BP108" s="49">
        <f t="array" ref="BP108">IF(COUNT(IF(BP$5:BP$81&gt;0, TRANSPOSE(Data_TR_USD!$B19:$BZ19)))&gt;0, SUMPRODUCT(BP$5:BP$81, TRANSPOSE(Data_TR_USD!$B19:$BZ19))%, NA())</f>
        <v>5.6364771320841691E-3</v>
      </c>
      <c r="BQ108" s="49">
        <f t="array" ref="BQ108">IF(COUNT(IF(BQ$5:BQ$81&gt;0, TRANSPOSE(Data_TR_USD!$B19:$BZ19)))&gt;0, SUMPRODUCT(BQ$5:BQ$81, TRANSPOSE(Data_TR_USD!$B19:$BZ19))%, NA())</f>
        <v>2.9562935450005892E-2</v>
      </c>
      <c r="BR108" s="49">
        <f t="array" ref="BR108">IF(COUNT(IF(BR$5:BR$81&gt;0, TRANSPOSE(Data_TR_USD!$B19:$BZ19)))&gt;0, SUMPRODUCT(BR$5:BR$81, TRANSPOSE(Data_TR_USD!$B19:$BZ19))%, NA())</f>
        <v>0</v>
      </c>
      <c r="BS108" s="49">
        <f t="array" ref="BS108">IF(COUNT(IF(BS$5:BS$81&gt;0, TRANSPOSE(Data_TR_USD!$B19:$BZ19)))&gt;0, SUMPRODUCT(BS$5:BS$81, TRANSPOSE(Data_TR_USD!$B19:$BZ19))%, NA())</f>
        <v>1.4676654643860058E-2</v>
      </c>
    </row>
    <row r="109" spans="2:71">
      <c r="B109" s="48">
        <f t="shared" si="4"/>
        <v>1883</v>
      </c>
      <c r="E109" s="49">
        <f t="array" ref="E109">IF(COUNT(IF(E$5:E$81&gt;0, TRANSPOSE(Data_TR_USD!$B20:$BZ20)))&gt;0, SUMPRODUCT(E$5:E$81, TRANSPOSE(Data_TR_USD!$B20:$BZ20))%, NA())</f>
        <v>-5.3150071761257703E-2</v>
      </c>
      <c r="F109" s="49" t="e">
        <f t="array" ref="F109">IF(COUNT(IF(F$5:F$81&gt;0, TRANSPOSE(Data_TR_USD!$B20:$BZ20)))&gt;0, SUMPRODUCT(F$5:F$81, TRANSPOSE(Data_TR_USD!$B20:$BZ20))%, NA())</f>
        <v>#N/A</v>
      </c>
      <c r="G109" s="49">
        <f t="array" ref="G109">IF(COUNT(IF(G$5:G$81&gt;0, TRANSPOSE(Data_TR_USD!$B20:$BZ20)))&gt;0, SUMPRODUCT(G$5:G$81, TRANSPOSE(Data_TR_USD!$B20:$BZ20))%, NA())</f>
        <v>-7.619780870915327E-2</v>
      </c>
      <c r="I109" s="49">
        <f t="array" ref="I109">IF(ISNUMBER(I$96), I$96, IF(COUNT(IF(I$5:I$81&gt;0, TRANSPOSE(Data_TR_USD!$B20:$BZ20)))&gt;0, SUMPRODUCT(I$5:I$81, TRANSPOSE(Data_TR_USD!$B20:$BZ20))%, NA()))</f>
        <v>5.255270256768909E-2</v>
      </c>
      <c r="J109" s="49">
        <f t="array" ref="J109">IF(ISNUMBER(J$96), J$96, IF(COUNT(IF(J$5:J$81&gt;0, TRANSPOSE(Data_TR_USD!$B20:$BZ20)))&gt;0, SUMPRODUCT(J$5:J$81, TRANSPOSE(Data_TR_USD!$B20:$BZ20))%, NA()))</f>
        <v>5.255270256768909E-2</v>
      </c>
      <c r="K109" s="49">
        <f t="array" ref="K109">IF(ISNUMBER(K$96), K$96, IF(COUNT(IF(K$5:K$81&gt;0, TRANSPOSE(Data_TR_USD!$B20:$BZ20)))&gt;0, SUMPRODUCT(K$5:K$81, TRANSPOSE(Data_TR_USD!$B20:$BZ20))%, NA()))</f>
        <v>-2.0678361505430294E-2</v>
      </c>
      <c r="M109" s="49">
        <f t="array" ref="M109">IF(COUNT(IF(M$5:M$81&gt;0, TRANSPOSE(Data_TR_USD!$B20:$BZ20)))&gt;0, SUMPRODUCT(M$5:M$81, TRANSPOSE(Data_TR_USD!$B20:$BZ20))%, NA())</f>
        <v>-2.0969195104966688E-2</v>
      </c>
      <c r="N109" s="49">
        <f t="array" ref="N109">IF(COUNT(IF(N$5:N$81&gt;0, TRANSPOSE(Data_TR_USD!$B20:$BZ20)))&gt;0, SUMPRODUCT(N$5:N$81, TRANSPOSE(Data_TR_USD!$B20:$BZ20))%, NA())</f>
        <v>-2.0678361505430294E-2</v>
      </c>
      <c r="X109" s="49">
        <f t="array" ref="X109">IF(COUNT(IF(X$5:X$81&gt;0, TRANSPOSE(Data_TR_USD!$B20:$BZ20)))&gt;0, SUMPRODUCT(X$5:X$81, TRANSPOSE(Data_TR_USD!$B20:$BZ20))%, NA())</f>
        <v>-3.3764188324230983E-3</v>
      </c>
      <c r="Y109" s="49">
        <f t="array" ref="Y109">IF(COUNT(IF(Y$5:Y$81&gt;0, TRANSPOSE(Data_TR_USD!$B20:$BZ20)))&gt;0, SUMPRODUCT(Y$5:Y$81, TRANSPOSE(Data_TR_USD!$B20:$BZ20))%, NA())</f>
        <v>-2.0678361505430294E-2</v>
      </c>
      <c r="AA109" s="49">
        <f t="array" ref="AA109">IF(COUNT(IF(AA$5:AA$81&gt;0, TRANSPOSE(Data_TR_USD!$B20:$BZ20)))&gt;0, SUMPRODUCT(AA$5:AA$81, TRANSPOSE(Data_TR_USD!$B20:$BZ20))%, NA())</f>
        <v>-2.0969195104966688E-2</v>
      </c>
      <c r="AB109" s="49">
        <f t="array" ref="AB109">IF(COUNT(IF(AB$5:AB$81&gt;0, TRANSPOSE(Data_TR_USD!$B20:$BZ20)))&gt;0, SUMPRODUCT(AB$5:AB$81, TRANSPOSE(Data_TR_USD!$B20:$BZ20))%, NA())</f>
        <v>2.9184687279208464E-3</v>
      </c>
      <c r="AC109" s="49">
        <f t="array" ref="AC109">IF(COUNT(IF(AC$5:AC$81&gt;0, TRANSPOSE(Data_TR_USD!$B20:$BZ20)))&gt;0, SUMPRODUCT(AC$5:AC$81, TRANSPOSE(Data_TR_USD!$B20:$BZ20))%, NA())</f>
        <v>2.9083359953639199E-4</v>
      </c>
      <c r="AD109" s="49">
        <f t="array" ref="AD109">IF(COUNT(IF(AD$5:AD$81&gt;0, TRANSPOSE(Data_TR_USD!$B20:$BZ20)))&gt;0, SUMPRODUCT(AD$5:AD$81, TRANSPOSE(Data_TR_USD!$B20:$BZ20))%, NA())</f>
        <v>2.5308665695540321E-3</v>
      </c>
      <c r="AE109" s="49">
        <f t="array" ref="AE109">IF(COUNT(IF(AE$5:AE$81&gt;0, TRANSPOSE(Data_TR_USD!$B20:$BZ20)))&gt;0, SUMPRODUCT(AE$5:AE$81, TRANSPOSE(Data_TR_USD!$B20:$BZ20))%, NA())</f>
        <v>-5.0241735765893794E-3</v>
      </c>
      <c r="AG109" s="49">
        <f t="array" ref="AG109">IF(COUNT(IF(AG$5:AG$81&gt;0, TRANSPOSE(Data_TR_USD!$B20:$BZ20)))&gt;0, SUMPRODUCT(AG$5:AG$81, TRANSPOSE(Data_TR_USD!$B20:$BZ20))%, NA())</f>
        <v>0</v>
      </c>
      <c r="AM109" s="49">
        <f t="array" ref="AM109">IF(COUNT(IF(AM$5:AM$81&gt;0, TRANSPOSE(Data_TR_USD!$B20:$BZ20)))&gt;0, SUMPRODUCT(AM$5:AM$81, TRANSPOSE(Data_TR_USD!$B20:$BZ20))%, NA())</f>
        <v>-2.4795541296953331E-2</v>
      </c>
      <c r="AN109" s="49">
        <f t="array" ref="AN109">IF(COUNT(IF(AN$5:AN$81&gt;0, TRANSPOSE(Data_TR_USD!$B20:$BZ20)))&gt;0, SUMPRODUCT(AN$5:AN$81, TRANSPOSE(Data_TR_USD!$B20:$BZ20))%, NA())</f>
        <v>8.7481306199854621E-3</v>
      </c>
      <c r="AO109" s="49">
        <f t="array" ref="AO109">IF(COUNT(IF(AO$5:AO$81&gt;0, TRANSPOSE(Data_TR_USD!$B20:$BZ20)))&gt;0, SUMPRODUCT(AO$5:AO$81, TRANSPOSE(Data_TR_USD!$B20:$BZ20))%, NA())</f>
        <v>-2.3666699885264921E-3</v>
      </c>
      <c r="AP109" s="49">
        <f t="array" ref="AP109">IF(COUNT(IF(AP$5:AP$81&gt;0, TRANSPOSE(Data_TR_USD!$B20:$BZ20)))&gt;0, SUMPRODUCT(AP$5:AP$81, TRANSPOSE(Data_TR_USD!$B20:$BZ20))%, NA())</f>
        <v>2.1812519965229427E-4</v>
      </c>
      <c r="AQ109" s="49">
        <f t="array" ref="AQ109">IF(COUNT(IF(AQ$5:AQ$81&gt;0, TRANSPOSE(Data_TR_USD!$B20:$BZ20)))&gt;0, SUMPRODUCT(AQ$5:AQ$81, TRANSPOSE(Data_TR_USD!$B20:$BZ20))%, NA())</f>
        <v>9.7402174781370861E-3</v>
      </c>
      <c r="AS109" s="49">
        <f t="array" ref="AS109">IF(COUNT(IF(AS$5:AS$81&gt;0, TRANSPOSE(Data_TR_USD!$B20:$BZ20)))&gt;0, SUMPRODUCT(AS$5:AS$81, TRANSPOSE(Data_TR_USD!$B20:$BZ20))%, NA())</f>
        <v>-2.0678361505430294E-2</v>
      </c>
      <c r="AU109" s="49">
        <f t="array" ref="AU109">IF(COUNT(IF(AU$5:AU$81&gt;0, TRANSPOSE(Data_TR_USD!$B20:$BZ20)))&gt;0, SUMPRODUCT(AU$5:AU$81, TRANSPOSE(Data_TR_USD!$B20:$BZ20))%, NA())</f>
        <v>0</v>
      </c>
      <c r="AV109" s="49">
        <f t="array" ref="AV109">IF(COUNT(IF(AV$5:AV$81&gt;0, TRANSPOSE(Data_TR_USD!$B20:$BZ20)))&gt;0, SUMPRODUCT(AV$5:AV$81, TRANSPOSE(Data_TR_USD!$B20:$BZ20))%, NA())</f>
        <v>0</v>
      </c>
      <c r="AW109" s="49">
        <f t="array" ref="AW109">IF(COUNT(IF(AW$5:AW$81&gt;0, TRANSPOSE(Data_TR_USD!$B20:$BZ20)))&gt;0, SUMPRODUCT(AW$5:AW$81, TRANSPOSE(Data_TR_USD!$B20:$BZ20))%, NA())</f>
        <v>-1.5654187928840921E-2</v>
      </c>
      <c r="AX109" s="49">
        <f t="array" ref="AX109">IF(COUNT(IF(AX$5:AX$81&gt;0, TRANSPOSE(Data_TR_USD!$B20:$BZ20)))&gt;0, SUMPRODUCT(AX$5:AX$81, TRANSPOSE(Data_TR_USD!$B20:$BZ20))%, NA())</f>
        <v>-2.0969195104966688E-2</v>
      </c>
      <c r="AY109" s="49">
        <f t="array" ref="AY109">IF(COUNT(IF(AY$5:AY$81&gt;0, TRANSPOSE(Data_TR_USD!$B20:$BZ20)))&gt;0, SUMPRODUCT(AY$5:AY$81, TRANSPOSE(Data_TR_USD!$B20:$BZ20))%, NA())</f>
        <v>-2.3772115492797771E-2</v>
      </c>
      <c r="AZ109" s="49">
        <f t="array" ref="AZ109">IF(COUNT(IF(AZ$5:AZ$81&gt;0, TRANSPOSE(Data_TR_USD!$B20:$BZ20)))&gt;0, SUMPRODUCT(AZ$5:AZ$81, TRANSPOSE(Data_TR_USD!$B20:$BZ20))%, NA())</f>
        <v>-1.9906193669741532E-2</v>
      </c>
      <c r="BA109" s="49">
        <f t="array" ref="BA109">IF(COUNT(IF(BA$5:BA$81&gt;0, TRANSPOSE(Data_TR_USD!$B20:$BZ20)))&gt;0, SUMPRODUCT(BA$5:BA$81, TRANSPOSE(Data_TR_USD!$B20:$BZ20))%, NA())</f>
        <v>-7.9725107641886554E-3</v>
      </c>
      <c r="BB109" s="49">
        <f t="array" ref="BB109">IF(COUNT(IF(BB$5:BB$81&gt;0, TRANSPOSE(Data_TR_USD!$B20:$BZ20)))&gt;0, SUMPRODUCT(BB$5:BB$81, TRANSPOSE(Data_TR_USD!$B20:$BZ20))%, NA())</f>
        <v>-3.3764188324230983E-3</v>
      </c>
      <c r="BC109" s="49">
        <f t="array" ref="BC109">IF(COUNT(IF(BC$5:BC$81&gt;0, TRANSPOSE(Data_TR_USD!$B20:$BZ20)))&gt;0, SUMPRODUCT(BC$5:BC$81, TRANSPOSE(Data_TR_USD!$B20:$BZ20))%, NA())</f>
        <v>-7.8270939644204604E-3</v>
      </c>
      <c r="BD109" s="49">
        <f t="array" ref="BD109">IF(COUNT(IF(BD$5:BD$81&gt;0, TRANSPOSE(Data_TR_USD!$B20:$BZ20)))&gt;0, SUMPRODUCT(BD$5:BD$81, TRANSPOSE(Data_TR_USD!$B20:$BZ20))%, NA())</f>
        <v>-2.8796289069387148E-2</v>
      </c>
      <c r="BE109" s="49">
        <f t="array" ref="BE109">IF(COUNT(IF(BE$5:BE$81&gt;0, TRANSPOSE(Data_TR_USD!$B20:$BZ20)))&gt;0, SUMPRODUCT(BE$5:BE$81, TRANSPOSE(Data_TR_USD!$B20:$BZ20))%, NA())</f>
        <v>-7.0710251849004932E-3</v>
      </c>
      <c r="BF109" s="49">
        <f t="array" ref="BF109">IF(COUNT(IF(BF$5:BF$81&gt;0, TRANSPOSE(Data_TR_USD!$B20:$BZ20)))&gt;0, SUMPRODUCT(BF$5:BF$81, TRANSPOSE(Data_TR_USD!$B20:$BZ20))%, NA())</f>
        <v>5.8966743751985547E-3</v>
      </c>
      <c r="BG109" s="49">
        <f t="array" ref="BG109">IF(COUNT(IF(BG$5:BG$81&gt;0, TRANSPOSE(Data_TR_USD!$B20:$BZ20)))&gt;0, SUMPRODUCT(BG$5:BG$81, TRANSPOSE(Data_TR_USD!$B20:$BZ20))%, NA())</f>
        <v>6.3625045051026573E-3</v>
      </c>
      <c r="BH109" s="49">
        <f t="array" ref="BH109">IF(COUNT(IF(BH$5:BH$81&gt;0, TRANSPOSE(Data_TR_USD!$B20:$BZ20)))&gt;0, SUMPRODUCT(BH$5:BH$81, TRANSPOSE(Data_TR_USD!$B20:$BZ20))%, NA())</f>
        <v>-1.2312033105849631E-2</v>
      </c>
      <c r="BI109" s="49">
        <f t="array" ref="BI109">IF(COUNT(IF(BI$5:BI$81&gt;0, TRANSPOSE(Data_TR_USD!$B20:$BZ20)))&gt;0, SUMPRODUCT(BI$5:BI$81, TRANSPOSE(Data_TR_USD!$B20:$BZ20))%, NA())</f>
        <v>-2.0678361505430294E-2</v>
      </c>
      <c r="BJ109" s="49">
        <f t="array" ref="BJ109">IF(COUNT(IF(BJ$5:BJ$81&gt;0, TRANSPOSE(Data_TR_USD!$B20:$BZ20)))&gt;0, SUMPRODUCT(BJ$5:BJ$81, TRANSPOSE(Data_TR_USD!$B20:$BZ20))%, NA())</f>
        <v>-3.1890043056754622E-2</v>
      </c>
      <c r="BK109" s="49">
        <f t="array" ref="BK109">IF(COUNT(IF(BK$5:BK$81&gt;0, TRANSPOSE(Data_TR_USD!$B20:$BZ20)))&gt;0, SUMPRODUCT(BK$5:BK$81, TRANSPOSE(Data_TR_USD!$B20:$BZ20))%, NA())</f>
        <v>8.5714394443909877E-3</v>
      </c>
      <c r="BL109" s="49">
        <f t="array" ref="BL109">IF(COUNT(IF(BL$5:BL$81&gt;0, TRANSPOSE(Data_TR_USD!$B20:$BZ20)))&gt;0, SUMPRODUCT(BL$5:BL$81, TRANSPOSE(Data_TR_USD!$B20:$BZ20))%, NA())</f>
        <v>-2.6575035880628851E-2</v>
      </c>
      <c r="BM109" s="49">
        <f t="array" ref="BM109">IF(COUNT(IF(BM$5:BM$81&gt;0, TRANSPOSE(Data_TR_USD!$B20:$BZ20)))&gt;0, SUMPRODUCT(BM$5:BM$81, TRANSPOSE(Data_TR_USD!$B20:$BZ20))%, NA())</f>
        <v>-1.8071024398827618E-2</v>
      </c>
      <c r="BN109" s="49">
        <f t="array" ref="BN109">IF(COUNT(IF(BN$5:BN$81&gt;0, TRANSPOSE(Data_TR_USD!$B20:$BZ20)))&gt;0, SUMPRODUCT(BN$5:BN$81, TRANSPOSE(Data_TR_USD!$B20:$BZ20))%, NA())</f>
        <v>-1.3287517940314426E-2</v>
      </c>
      <c r="BO109" s="49">
        <f t="array" ref="BO109">IF(COUNT(IF(BO$5:BO$81&gt;0, TRANSPOSE(Data_TR_USD!$B20:$BZ20)))&gt;0, SUMPRODUCT(BO$5:BO$81, TRANSPOSE(Data_TR_USD!$B20:$BZ20))%, NA())</f>
        <v>-1.0630014352251542E-2</v>
      </c>
      <c r="BP109" s="49">
        <f t="array" ref="BP109">IF(COUNT(IF(BP$5:BP$81&gt;0, TRANSPOSE(Data_TR_USD!$B20:$BZ20)))&gt;0, SUMPRODUCT(BP$5:BP$81, TRANSPOSE(Data_TR_USD!$B20:$BZ20))%, NA())</f>
        <v>-8.8583452935429505E-3</v>
      </c>
      <c r="BQ109" s="49">
        <f t="array" ref="BQ109">IF(COUNT(IF(BQ$5:BQ$81&gt;0, TRANSPOSE(Data_TR_USD!$B20:$BZ20)))&gt;0, SUMPRODUCT(BQ$5:BQ$81, TRANSPOSE(Data_TR_USD!$B20:$BZ20))%, NA())</f>
        <v>8.7481306199854621E-3</v>
      </c>
      <c r="BR109" s="49">
        <f t="array" ref="BR109">IF(COUNT(IF(BR$5:BR$81&gt;0, TRANSPOSE(Data_TR_USD!$B20:$BZ20)))&gt;0, SUMPRODUCT(BR$5:BR$81, TRANSPOSE(Data_TR_USD!$B20:$BZ20))%, NA())</f>
        <v>0</v>
      </c>
      <c r="BS109" s="49">
        <f t="array" ref="BS109">IF(COUNT(IF(BS$5:BS$81&gt;0, TRANSPOSE(Data_TR_USD!$B20:$BZ20)))&gt;0, SUMPRODUCT(BS$5:BS$81, TRANSPOSE(Data_TR_USD!$B20:$BZ20))%, NA())</f>
        <v>1.3730279054939655E-2</v>
      </c>
    </row>
    <row r="110" spans="2:71">
      <c r="B110" s="48">
        <f t="shared" si="4"/>
        <v>1884</v>
      </c>
      <c r="E110" s="49">
        <f t="array" ref="E110">IF(COUNT(IF(E$5:E$81&gt;0, TRANSPOSE(Data_TR_USD!$B21:$BZ21)))&gt;0, SUMPRODUCT(E$5:E$81, TRANSPOSE(Data_TR_USD!$B21:$BZ21))%, NA())</f>
        <v>-0.12302478197046884</v>
      </c>
      <c r="F110" s="49" t="e">
        <f t="array" ref="F110">IF(COUNT(IF(F$5:F$81&gt;0, TRANSPOSE(Data_TR_USD!$B21:$BZ21)))&gt;0, SUMPRODUCT(F$5:F$81, TRANSPOSE(Data_TR_USD!$B21:$BZ21))%, NA())</f>
        <v>#N/A</v>
      </c>
      <c r="G110" s="49">
        <f t="array" ref="G110">IF(COUNT(IF(G$5:G$81&gt;0, TRANSPOSE(Data_TR_USD!$B21:$BZ21)))&gt;0, SUMPRODUCT(G$5:G$81, TRANSPOSE(Data_TR_USD!$B21:$BZ21))%, NA())</f>
        <v>-0.10308817794189086</v>
      </c>
      <c r="I110" s="49">
        <f t="array" ref="I110">IF(ISNUMBER(I$96), I$96, IF(COUNT(IF(I$5:I$81&gt;0, TRANSPOSE(Data_TR_USD!$B21:$BZ21)))&gt;0, SUMPRODUCT(I$5:I$81, TRANSPOSE(Data_TR_USD!$B21:$BZ21))%, NA()))</f>
        <v>5.5550004995504061E-2</v>
      </c>
      <c r="J110" s="49">
        <f t="array" ref="J110">IF(ISNUMBER(J$96), J$96, IF(COUNT(IF(J$5:J$81&gt;0, TRANSPOSE(Data_TR_USD!$B21:$BZ21)))&gt;0, SUMPRODUCT(J$5:J$81, TRANSPOSE(Data_TR_USD!$B21:$BZ21))%, NA()))</f>
        <v>5.5550004995504061E-2</v>
      </c>
      <c r="K110" s="49">
        <f t="array" ref="K110">IF(ISNUMBER(K$96), K$96, IF(COUNT(IF(K$5:K$81&gt;0, TRANSPOSE(Data_TR_USD!$B21:$BZ21)))&gt;0, SUMPRODUCT(K$5:K$81, TRANSPOSE(Data_TR_USD!$B21:$BZ21))%, NA()))</f>
        <v>-4.9222900238582529E-2</v>
      </c>
      <c r="M110" s="49">
        <f t="array" ref="M110">IF(COUNT(IF(M$5:M$81&gt;0, TRANSPOSE(Data_TR_USD!$B21:$BZ21)))&gt;0, SUMPRODUCT(M$5:M$81, TRANSPOSE(Data_TR_USD!$B21:$BZ21))%, NA())</f>
        <v>-4.9216406513385033E-2</v>
      </c>
      <c r="N110" s="49">
        <f t="array" ref="N110">IF(COUNT(IF(N$5:N$81&gt;0, TRANSPOSE(Data_TR_USD!$B21:$BZ21)))&gt;0, SUMPRODUCT(N$5:N$81, TRANSPOSE(Data_TR_USD!$B21:$BZ21))%, NA())</f>
        <v>-4.9222900238582529E-2</v>
      </c>
      <c r="X110" s="49">
        <f t="array" ref="X110">IF(COUNT(IF(X$5:X$81&gt;0, TRANSPOSE(Data_TR_USD!$B21:$BZ21)))&gt;0, SUMPRODUCT(X$5:X$81, TRANSPOSE(Data_TR_USD!$B21:$BZ21))%, NA())</f>
        <v>-1.3414333392672485E-2</v>
      </c>
      <c r="Y110" s="49">
        <f t="array" ref="Y110">IF(COUNT(IF(Y$5:Y$81&gt;0, TRANSPOSE(Data_TR_USD!$B21:$BZ21)))&gt;0, SUMPRODUCT(Y$5:Y$81, TRANSPOSE(Data_TR_USD!$B21:$BZ21))%, NA())</f>
        <v>-4.9222900238582529E-2</v>
      </c>
      <c r="AA110" s="49">
        <f t="array" ref="AA110">IF(COUNT(IF(AA$5:AA$81&gt;0, TRANSPOSE(Data_TR_USD!$B21:$BZ21)))&gt;0, SUMPRODUCT(AA$5:AA$81, TRANSPOSE(Data_TR_USD!$B21:$BZ21))%, NA())</f>
        <v>-4.9216406513385033E-2</v>
      </c>
      <c r="AB110" s="49">
        <f t="array" ref="AB110">IF(COUNT(IF(AB$5:AB$81&gt;0, TRANSPOSE(Data_TR_USD!$B21:$BZ21)))&gt;0, SUMPRODUCT(AB$5:AB$81, TRANSPOSE(Data_TR_USD!$B21:$BZ21))%, NA())</f>
        <v>2.7710065245777093E-3</v>
      </c>
      <c r="AC110" s="49">
        <f t="array" ref="AC110">IF(COUNT(IF(AC$5:AC$81&gt;0, TRANSPOSE(Data_TR_USD!$B21:$BZ21)))&gt;0, SUMPRODUCT(AC$5:AC$81, TRANSPOSE(Data_TR_USD!$B21:$BZ21))%, NA())</f>
        <v>-6.4937251974939159E-6</v>
      </c>
      <c r="AD110" s="49">
        <f t="array" ref="AD110">IF(COUNT(IF(AD$5:AD$81&gt;0, TRANSPOSE(Data_TR_USD!$B21:$BZ21)))&gt;0, SUMPRODUCT(AD$5:AD$81, TRANSPOSE(Data_TR_USD!$B21:$BZ21))%, NA())</f>
        <v>1.4856328443141043E-3</v>
      </c>
      <c r="AE110" s="49">
        <f t="array" ref="AE110">IF(COUNT(IF(AE$5:AE$81&gt;0, TRANSPOSE(Data_TR_USD!$B21:$BZ21)))&gt;0, SUMPRODUCT(AE$5:AE$81, TRANSPOSE(Data_TR_USD!$B21:$BZ21))%, NA())</f>
        <v>-1.2308971922244378E-2</v>
      </c>
      <c r="AG110" s="49">
        <f t="array" ref="AG110">IF(COUNT(IF(AG$5:AG$81&gt;0, TRANSPOSE(Data_TR_USD!$B21:$BZ21)))&gt;0, SUMPRODUCT(AG$5:AG$81, TRANSPOSE(Data_TR_USD!$B21:$BZ21))%, NA())</f>
        <v>0</v>
      </c>
      <c r="AM110" s="49">
        <f t="array" ref="AM110">IF(COUNT(IF(AM$5:AM$81&gt;0, TRANSPOSE(Data_TR_USD!$B21:$BZ21)))&gt;0, SUMPRODUCT(AM$5:AM$81, TRANSPOSE(Data_TR_USD!$B21:$BZ21))%, NA())</f>
        <v>-5.9118369383166662E-2</v>
      </c>
      <c r="AN110" s="49">
        <f t="array" ref="AN110">IF(COUNT(IF(AN$5:AN$81&gt;0, TRANSPOSE(Data_TR_USD!$B21:$BZ21)))&gt;0, SUMPRODUCT(AN$5:AN$81, TRANSPOSE(Data_TR_USD!$B21:$BZ21))%, NA())</f>
        <v>-4.8985862334024067E-3</v>
      </c>
      <c r="AO110" s="49">
        <f t="array" ref="AO110">IF(COUNT(IF(AO$5:AO$81&gt;0, TRANSPOSE(Data_TR_USD!$B21:$BZ21)))&gt;0, SUMPRODUCT(AO$5:AO$81, TRANSPOSE(Data_TR_USD!$B21:$BZ21))%, NA())</f>
        <v>-6.157732823720936E-3</v>
      </c>
      <c r="AP110" s="49">
        <f t="array" ref="AP110">IF(COUNT(IF(AP$5:AP$81&gt;0, TRANSPOSE(Data_TR_USD!$B21:$BZ21)))&gt;0, SUMPRODUCT(AP$5:AP$81, TRANSPOSE(Data_TR_USD!$B21:$BZ21))%, NA())</f>
        <v>-4.8702938981204365E-6</v>
      </c>
      <c r="AQ110" s="49">
        <f t="array" ref="AQ110">IF(COUNT(IF(AQ$5:AQ$81&gt;0, TRANSPOSE(Data_TR_USD!$B21:$BZ21)))&gt;0, SUMPRODUCT(AQ$5:AQ$81, TRANSPOSE(Data_TR_USD!$B21:$BZ21))%, NA())</f>
        <v>2.9264716415336456E-3</v>
      </c>
      <c r="AS110" s="49">
        <f t="array" ref="AS110">IF(COUNT(IF(AS$5:AS$81&gt;0, TRANSPOSE(Data_TR_USD!$B21:$BZ21)))&gt;0, SUMPRODUCT(AS$5:AS$81, TRANSPOSE(Data_TR_USD!$B21:$BZ21))%, NA())</f>
        <v>-4.9222900238582529E-2</v>
      </c>
      <c r="AU110" s="49">
        <f t="array" ref="AU110">IF(COUNT(IF(AU$5:AU$81&gt;0, TRANSPOSE(Data_TR_USD!$B21:$BZ21)))&gt;0, SUMPRODUCT(AU$5:AU$81, TRANSPOSE(Data_TR_USD!$B21:$BZ21))%, NA())</f>
        <v>0</v>
      </c>
      <c r="AV110" s="49">
        <f t="array" ref="AV110">IF(COUNT(IF(AV$5:AV$81&gt;0, TRANSPOSE(Data_TR_USD!$B21:$BZ21)))&gt;0, SUMPRODUCT(AV$5:AV$81, TRANSPOSE(Data_TR_USD!$B21:$BZ21))%, NA())</f>
        <v>0</v>
      </c>
      <c r="AW110" s="49">
        <f t="array" ref="AW110">IF(COUNT(IF(AW$5:AW$81&gt;0, TRANSPOSE(Data_TR_USD!$B21:$BZ21)))&gt;0, SUMPRODUCT(AW$5:AW$81, TRANSPOSE(Data_TR_USD!$B21:$BZ21))%, NA())</f>
        <v>-3.6913928316338149E-2</v>
      </c>
      <c r="AX110" s="49">
        <f t="array" ref="AX110">IF(COUNT(IF(AX$5:AX$81&gt;0, TRANSPOSE(Data_TR_USD!$B21:$BZ21)))&gt;0, SUMPRODUCT(AX$5:AX$81, TRANSPOSE(Data_TR_USD!$B21:$BZ21))%, NA())</f>
        <v>-4.9216406513385033E-2</v>
      </c>
      <c r="AY110" s="49">
        <f t="array" ref="AY110">IF(COUNT(IF(AY$5:AY$81&gt;0, TRANSPOSE(Data_TR_USD!$B21:$BZ21)))&gt;0, SUMPRODUCT(AY$5:AY$81, TRANSPOSE(Data_TR_USD!$B21:$BZ21))%, NA())</f>
        <v>-5.5364398749309728E-2</v>
      </c>
      <c r="AZ110" s="49">
        <f t="array" ref="AZ110">IF(COUNT(IF(AZ$5:AZ$81&gt;0, TRANSPOSE(Data_TR_USD!$B21:$BZ21)))&gt;0, SUMPRODUCT(AZ$5:AZ$81, TRANSPOSE(Data_TR_USD!$B21:$BZ21))%, NA())</f>
        <v>-4.6755910873975653E-2</v>
      </c>
      <c r="BA110" s="49">
        <f t="array" ref="BA110">IF(COUNT(IF(BA$5:BA$81&gt;0, TRANSPOSE(Data_TR_USD!$B21:$BZ21)))&gt;0, SUMPRODUCT(BA$5:BA$81, TRANSPOSE(Data_TR_USD!$B21:$BZ21))%, NA())</f>
        <v>-1.8453717295570327E-2</v>
      </c>
      <c r="BB110" s="49">
        <f t="array" ref="BB110">IF(COUNT(IF(BB$5:BB$81&gt;0, TRANSPOSE(Data_TR_USD!$B21:$BZ21)))&gt;0, SUMPRODUCT(BB$5:BB$81, TRANSPOSE(Data_TR_USD!$B21:$BZ21))%, NA())</f>
        <v>-1.3414333392672485E-2</v>
      </c>
      <c r="BC110" s="49">
        <f t="array" ref="BC110">IF(COUNT(IF(BC$5:BC$81&gt;0, TRANSPOSE(Data_TR_USD!$B21:$BZ21)))&gt;0, SUMPRODUCT(BC$5:BC$81, TRANSPOSE(Data_TR_USD!$B21:$BZ21))%, NA())</f>
        <v>-1.8456964158169074E-2</v>
      </c>
      <c r="BD110" s="49">
        <f t="array" ref="BD110">IF(COUNT(IF(BD$5:BD$81&gt;0, TRANSPOSE(Data_TR_USD!$B21:$BZ21)))&gt;0, SUMPRODUCT(BD$5:BD$81, TRANSPOSE(Data_TR_USD!$B21:$BZ21))%, NA())</f>
        <v>-6.7673370671554101E-2</v>
      </c>
      <c r="BE110" s="49">
        <f t="array" ref="BE110">IF(COUNT(IF(BE$5:BE$81&gt;0, TRANSPOSE(Data_TR_USD!$B21:$BZ21)))&gt;0, SUMPRODUCT(BE$5:BE$81, TRANSPOSE(Data_TR_USD!$B21:$BZ21))%, NA())</f>
        <v>-1.9816913189958252E-2</v>
      </c>
      <c r="BF110" s="49">
        <f t="array" ref="BF110">IF(COUNT(IF(BF$5:BF$81&gt;0, TRANSPOSE(Data_TR_USD!$B21:$BZ21)))&gt;0, SUMPRODUCT(BF$5:BF$81, TRANSPOSE(Data_TR_USD!$B21:$BZ21))%, NA())</f>
        <v>1.2289490746651897E-2</v>
      </c>
      <c r="BG110" s="49">
        <f t="array" ref="BG110">IF(COUNT(IF(BG$5:BG$81&gt;0, TRANSPOSE(Data_TR_USD!$B21:$BZ21)))&gt;0, SUMPRODUCT(BG$5:BG$81, TRANSPOSE(Data_TR_USD!$B21:$BZ21))%, NA())</f>
        <v>1.2819912236467952E-2</v>
      </c>
      <c r="BH110" s="49">
        <f t="array" ref="BH110">IF(COUNT(IF(BH$5:BH$81&gt;0, TRANSPOSE(Data_TR_USD!$B21:$BZ21)))&gt;0, SUMPRODUCT(BH$5:BH$81, TRANSPOSE(Data_TR_USD!$B21:$BZ21))%, NA())</f>
        <v>-2.7961035193731037E-2</v>
      </c>
      <c r="BI110" s="49">
        <f t="array" ref="BI110">IF(COUNT(IF(BI$5:BI$81&gt;0, TRANSPOSE(Data_TR_USD!$B21:$BZ21)))&gt;0, SUMPRODUCT(BI$5:BI$81, TRANSPOSE(Data_TR_USD!$B21:$BZ21))%, NA())</f>
        <v>-4.9222900238582529E-2</v>
      </c>
      <c r="BJ110" s="49">
        <f t="array" ref="BJ110">IF(COUNT(IF(BJ$5:BJ$81&gt;0, TRANSPOSE(Data_TR_USD!$B21:$BZ21)))&gt;0, SUMPRODUCT(BJ$5:BJ$81, TRANSPOSE(Data_TR_USD!$B21:$BZ21))%, NA())</f>
        <v>-7.3814869182281306E-2</v>
      </c>
      <c r="BK110" s="49">
        <f t="array" ref="BK110">IF(COUNT(IF(BK$5:BK$81&gt;0, TRANSPOSE(Data_TR_USD!$B21:$BZ21)))&gt;0, SUMPRODUCT(BK$5:BK$81, TRANSPOSE(Data_TR_USD!$B21:$BZ21))%, NA())</f>
        <v>1.3121185646779365E-2</v>
      </c>
      <c r="BL110" s="49">
        <f t="array" ref="BL110">IF(COUNT(IF(BL$5:BL$81&gt;0, TRANSPOSE(Data_TR_USD!$B21:$BZ21)))&gt;0, SUMPRODUCT(BL$5:BL$81, TRANSPOSE(Data_TR_USD!$B21:$BZ21))%, NA())</f>
        <v>-6.1512390985234422E-2</v>
      </c>
      <c r="BM110" s="49">
        <f t="array" ref="BM110">IF(COUNT(IF(BM$5:BM$81&gt;0, TRANSPOSE(Data_TR_USD!$B21:$BZ21)))&gt;0, SUMPRODUCT(BM$5:BM$81, TRANSPOSE(Data_TR_USD!$B21:$BZ21))%, NA())</f>
        <v>-4.1828425869959406E-2</v>
      </c>
      <c r="BN110" s="49">
        <f t="array" ref="BN110">IF(COUNT(IF(BN$5:BN$81&gt;0, TRANSPOSE(Data_TR_USD!$B21:$BZ21)))&gt;0, SUMPRODUCT(BN$5:BN$81, TRANSPOSE(Data_TR_USD!$B21:$BZ21))%, NA())</f>
        <v>-3.0756195492617211E-2</v>
      </c>
      <c r="BO110" s="49">
        <f t="array" ref="BO110">IF(COUNT(IF(BO$5:BO$81&gt;0, TRANSPOSE(Data_TR_USD!$B21:$BZ21)))&gt;0, SUMPRODUCT(BO$5:BO$81, TRANSPOSE(Data_TR_USD!$B21:$BZ21))%, NA())</f>
        <v>-2.4604956394093769E-2</v>
      </c>
      <c r="BP110" s="49">
        <f t="array" ref="BP110">IF(COUNT(IF(BP$5:BP$81&gt;0, TRANSPOSE(Data_TR_USD!$B21:$BZ21)))&gt;0, SUMPRODUCT(BP$5:BP$81, TRANSPOSE(Data_TR_USD!$B21:$BZ21))%, NA())</f>
        <v>-2.0504130328411474E-2</v>
      </c>
      <c r="BQ110" s="49">
        <f t="array" ref="BQ110">IF(COUNT(IF(BQ$5:BQ$81&gt;0, TRANSPOSE(Data_TR_USD!$B21:$BZ21)))&gt;0, SUMPRODUCT(BQ$5:BQ$81, TRANSPOSE(Data_TR_USD!$B21:$BZ21))%, NA())</f>
        <v>-4.8985862334024067E-3</v>
      </c>
      <c r="BR110" s="49">
        <f t="array" ref="BR110">IF(COUNT(IF(BR$5:BR$81&gt;0, TRANSPOSE(Data_TR_USD!$B21:$BZ21)))&gt;0, SUMPRODUCT(BR$5:BR$81, TRANSPOSE(Data_TR_USD!$B21:$BZ21))%, NA())</f>
        <v>0</v>
      </c>
      <c r="BS110" s="49">
        <f t="array" ref="BS110">IF(COUNT(IF(BS$5:BS$81&gt;0, TRANSPOSE(Data_TR_USD!$B21:$BZ21)))&gt;0, SUMPRODUCT(BS$5:BS$81, TRANSPOSE(Data_TR_USD!$B21:$BZ21))%, NA())</f>
        <v>2.4129194322381729E-2</v>
      </c>
    </row>
    <row r="111" spans="2:71">
      <c r="B111" s="48">
        <f t="shared" si="4"/>
        <v>1885</v>
      </c>
      <c r="E111" s="49">
        <f t="array" ref="E111">IF(COUNT(IF(E$5:E$81&gt;0, TRANSPOSE(Data_TR_USD!$B22:$BZ22)))&gt;0, SUMPRODUCT(E$5:E$81, TRANSPOSE(Data_TR_USD!$B22:$BZ22))%, NA())</f>
        <v>0.28096931701730055</v>
      </c>
      <c r="F111" s="49" t="e">
        <f t="array" ref="F111">IF(COUNT(IF(F$5:F$81&gt;0, TRANSPOSE(Data_TR_USD!$B22:$BZ22)))&gt;0, SUMPRODUCT(F$5:F$81, TRANSPOSE(Data_TR_USD!$B22:$BZ22))%, NA())</f>
        <v>#N/A</v>
      </c>
      <c r="G111" s="49">
        <f t="array" ref="G111">IF(COUNT(IF(G$5:G$81&gt;0, TRANSPOSE(Data_TR_USD!$B22:$BZ22)))&gt;0, SUMPRODUCT(G$5:G$81, TRANSPOSE(Data_TR_USD!$B22:$BZ22))%, NA())</f>
        <v>-3.4483964605876771E-2</v>
      </c>
      <c r="I111" s="49">
        <f t="array" ref="I111">IF(ISNUMBER(I$96), I$96, IF(COUNT(IF(I$5:I$81&gt;0, TRANSPOSE(Data_TR_USD!$B22:$BZ22)))&gt;0, SUMPRODUCT(I$5:I$81, TRANSPOSE(Data_TR_USD!$B22:$BZ22))%, NA()))</f>
        <v>4.1262863422919377E-2</v>
      </c>
      <c r="J111" s="49">
        <f t="array" ref="J111">IF(ISNUMBER(J$96), J$96, IF(COUNT(IF(J$5:J$81&gt;0, TRANSPOSE(Data_TR_USD!$B22:$BZ22)))&gt;0, SUMPRODUCT(J$5:J$81, TRANSPOSE(Data_TR_USD!$B22:$BZ22))%, NA()))</f>
        <v>4.1262863422919377E-2</v>
      </c>
      <c r="K111" s="49">
        <f t="array" ref="K111">IF(ISNUMBER(K$96), K$96, IF(COUNT(IF(K$5:K$81&gt;0, TRANSPOSE(Data_TR_USD!$B22:$BZ22)))&gt;0, SUMPRODUCT(K$5:K$81, TRANSPOSE(Data_TR_USD!$B22:$BZ22))%, NA()))</f>
        <v>0.18311346280511692</v>
      </c>
      <c r="M111" s="49">
        <f t="array" ref="M111">IF(COUNT(IF(M$5:M$81&gt;0, TRANSPOSE(Data_TR_USD!$B22:$BZ22)))&gt;0, SUMPRODUCT(M$5:M$81, TRANSPOSE(Data_TR_USD!$B22:$BZ22))%, NA())</f>
        <v>0.14775059480601857</v>
      </c>
      <c r="N111" s="49">
        <f t="array" ref="N111">IF(COUNT(IF(N$5:N$81&gt;0, TRANSPOSE(Data_TR_USD!$B22:$BZ22)))&gt;0, SUMPRODUCT(N$5:N$81, TRANSPOSE(Data_TR_USD!$B22:$BZ22))%, NA())</f>
        <v>0.18311346280511692</v>
      </c>
      <c r="X111" s="49">
        <f t="array" ref="X111">IF(COUNT(IF(X$5:X$81&gt;0, TRANSPOSE(Data_TR_USD!$B22:$BZ22)))&gt;0, SUMPRODUCT(X$5:X$81, TRANSPOSE(Data_TR_USD!$B22:$BZ22))%, NA())</f>
        <v>7.9561096391177366E-2</v>
      </c>
      <c r="Y111" s="49">
        <f t="array" ref="Y111">IF(COUNT(IF(Y$5:Y$81&gt;0, TRANSPOSE(Data_TR_USD!$B22:$BZ22)))&gt;0, SUMPRODUCT(Y$5:Y$81, TRANSPOSE(Data_TR_USD!$B22:$BZ22))%, NA())</f>
        <v>0.18311346280511692</v>
      </c>
      <c r="AA111" s="49">
        <f t="array" ref="AA111">IF(COUNT(IF(AA$5:AA$81&gt;0, TRANSPOSE(Data_TR_USD!$B22:$BZ22)))&gt;0, SUMPRODUCT(AA$5:AA$81, TRANSPOSE(Data_TR_USD!$B22:$BZ22))%, NA())</f>
        <v>0.14775059480601857</v>
      </c>
      <c r="AB111" s="49">
        <f t="array" ref="AB111">IF(COUNT(IF(AB$5:AB$81&gt;0, TRANSPOSE(Data_TR_USD!$B22:$BZ22)))&gt;0, SUMPRODUCT(AB$5:AB$81, TRANSPOSE(Data_TR_USD!$B22:$BZ22))%, NA())</f>
        <v>3.7426011170244342E-2</v>
      </c>
      <c r="AC111" s="49">
        <f t="array" ref="AC111">IF(COUNT(IF(AC$5:AC$81&gt;0, TRANSPOSE(Data_TR_USD!$B22:$BZ22)))&gt;0, SUMPRODUCT(AC$5:AC$81, TRANSPOSE(Data_TR_USD!$B22:$BZ22))%, NA())</f>
        <v>3.5362867999098373E-2</v>
      </c>
      <c r="AD111" s="49">
        <f t="array" ref="AD111">IF(COUNT(IF(AD$5:AD$81&gt;0, TRANSPOSE(Data_TR_USD!$B22:$BZ22)))&gt;0, SUMPRODUCT(AD$5:AD$81, TRANSPOSE(Data_TR_USD!$B22:$BZ22))%, NA())</f>
        <v>3.5469129038473532E-2</v>
      </c>
      <c r="AE111" s="49">
        <f t="array" ref="AE111">IF(COUNT(IF(AE$5:AE$81&gt;0, TRANSPOSE(Data_TR_USD!$B22:$BZ22)))&gt;0, SUMPRODUCT(AE$5:AE$81, TRANSPOSE(Data_TR_USD!$B22:$BZ22))%, NA())</f>
        <v>6.3459799700828434E-2</v>
      </c>
      <c r="AG111" s="49">
        <f t="array" ref="AG111">IF(COUNT(IF(AG$5:AG$81&gt;0, TRANSPOSE(Data_TR_USD!$B22:$BZ22)))&gt;0, SUMPRODUCT(AG$5:AG$81, TRANSPOSE(Data_TR_USD!$B22:$BZ22))%, NA())</f>
        <v>0</v>
      </c>
      <c r="AM111" s="49">
        <f t="array" ref="AM111">IF(COUNT(IF(AM$5:AM$81&gt;0, TRANSPOSE(Data_TR_USD!$B22:$BZ22)))&gt;0, SUMPRODUCT(AM$5:AM$81, TRANSPOSE(Data_TR_USD!$B22:$BZ22))%, NA())</f>
        <v>0.1431859169772122</v>
      </c>
      <c r="AN111" s="49">
        <f t="array" ref="AN111">IF(COUNT(IF(AN$5:AN$81&gt;0, TRANSPOSE(Data_TR_USD!$B22:$BZ22)))&gt;0, SUMPRODUCT(AN$5:AN$81, TRANSPOSE(Data_TR_USD!$B22:$BZ22))%, NA())</f>
        <v>9.4064337452864674E-2</v>
      </c>
      <c r="AO111" s="49">
        <f t="array" ref="AO111">IF(COUNT(IF(AO$5:AO$81&gt;0, TRANSPOSE(Data_TR_USD!$B22:$BZ22)))&gt;0, SUMPRODUCT(AO$5:AO$81, TRANSPOSE(Data_TR_USD!$B22:$BZ22))%, NA())</f>
        <v>4.9411333849963393E-2</v>
      </c>
      <c r="AP111" s="49">
        <f t="array" ref="AP111">IF(COUNT(IF(AP$5:AP$81&gt;0, TRANSPOSE(Data_TR_USD!$B22:$BZ22)))&gt;0, SUMPRODUCT(AP$5:AP$81, TRANSPOSE(Data_TR_USD!$B22:$BZ22))%, NA())</f>
        <v>2.6522150999323774E-2</v>
      </c>
      <c r="AQ111" s="49">
        <f t="array" ref="AQ111">IF(COUNT(IF(AQ$5:AQ$81&gt;0, TRANSPOSE(Data_TR_USD!$B22:$BZ22)))&gt;0, SUMPRODUCT(AQ$5:AQ$81, TRANSPOSE(Data_TR_USD!$B22:$BZ22))%, NA())</f>
        <v>7.9465637009599424E-2</v>
      </c>
      <c r="AS111" s="49">
        <f t="array" ref="AS111">IF(COUNT(IF(AS$5:AS$81&gt;0, TRANSPOSE(Data_TR_USD!$B22:$BZ22)))&gt;0, SUMPRODUCT(AS$5:AS$81, TRANSPOSE(Data_TR_USD!$B22:$BZ22))%, NA())</f>
        <v>0.18311346280511692</v>
      </c>
      <c r="AU111" s="49">
        <f t="array" ref="AU111">IF(COUNT(IF(AU$5:AU$81&gt;0, TRANSPOSE(Data_TR_USD!$B22:$BZ22)))&gt;0, SUMPRODUCT(AU$5:AU$81, TRANSPOSE(Data_TR_USD!$B22:$BZ22))%, NA())</f>
        <v>0</v>
      </c>
      <c r="AV111" s="49">
        <f t="array" ref="AV111">IF(COUNT(IF(AV$5:AV$81&gt;0, TRANSPOSE(Data_TR_USD!$B22:$BZ22)))&gt;0, SUMPRODUCT(AV$5:AV$81, TRANSPOSE(Data_TR_USD!$B22:$BZ22))%, NA())</f>
        <v>0</v>
      </c>
      <c r="AW111" s="49">
        <f t="array" ref="AW111">IF(COUNT(IF(AW$5:AW$81&gt;0, TRANSPOSE(Data_TR_USD!$B22:$BZ22)))&gt;0, SUMPRODUCT(AW$5:AW$81, TRANSPOSE(Data_TR_USD!$B22:$BZ22))%, NA())</f>
        <v>0.11965366310428856</v>
      </c>
      <c r="AX111" s="49">
        <f t="array" ref="AX111">IF(COUNT(IF(AX$5:AX$81&gt;0, TRANSPOSE(Data_TR_USD!$B22:$BZ22)))&gt;0, SUMPRODUCT(AX$5:AX$81, TRANSPOSE(Data_TR_USD!$B22:$BZ22))%, NA())</f>
        <v>0.14775059480601857</v>
      </c>
      <c r="AY111" s="49">
        <f t="array" ref="AY111">IF(COUNT(IF(AY$5:AY$81&gt;0, TRANSPOSE(Data_TR_USD!$B22:$BZ22)))&gt;0, SUMPRODUCT(AY$5:AY$81, TRANSPOSE(Data_TR_USD!$B22:$BZ22))%, NA())</f>
        <v>0.14411762665733444</v>
      </c>
      <c r="AZ111" s="49">
        <f t="array" ref="AZ111">IF(COUNT(IF(AZ$5:AZ$81&gt;0, TRANSPOSE(Data_TR_USD!$B22:$BZ22)))&gt;0, SUMPRODUCT(AZ$5:AZ$81, TRANSPOSE(Data_TR_USD!$B22:$BZ22))%, NA())</f>
        <v>0.14213120846567256</v>
      </c>
      <c r="BA111" s="49">
        <f t="array" ref="BA111">IF(COUNT(IF(BA$5:BA$81&gt;0, TRANSPOSE(Data_TR_USD!$B22:$BZ22)))&gt;0, SUMPRODUCT(BA$5:BA$81, TRANSPOSE(Data_TR_USD!$B22:$BZ22))%, NA())</f>
        <v>4.2145397552595075E-2</v>
      </c>
      <c r="BB111" s="49">
        <f t="array" ref="BB111">IF(COUNT(IF(BB$5:BB$81&gt;0, TRANSPOSE(Data_TR_USD!$B22:$BZ22)))&gt;0, SUMPRODUCT(BB$5:BB$81, TRANSPOSE(Data_TR_USD!$B22:$BZ22))%, NA())</f>
        <v>7.9561096391177366E-2</v>
      </c>
      <c r="BC111" s="49">
        <f t="array" ref="BC111">IF(COUNT(IF(BC$5:BC$81&gt;0, TRANSPOSE(Data_TR_USD!$B22:$BZ22)))&gt;0, SUMPRODUCT(BC$5:BC$81, TRANSPOSE(Data_TR_USD!$B22:$BZ22))%, NA())</f>
        <v>5.9826831552144279E-2</v>
      </c>
      <c r="BD111" s="49">
        <f t="array" ref="BD111">IF(COUNT(IF(BD$5:BD$81&gt;0, TRANSPOSE(Data_TR_USD!$B22:$BZ22)))&gt;0, SUMPRODUCT(BD$5:BD$81, TRANSPOSE(Data_TR_USD!$B22:$BZ22))%, NA())</f>
        <v>0.20757742635816284</v>
      </c>
      <c r="BE111" s="49">
        <f t="array" ref="BE111">IF(COUNT(IF(BE$5:BE$81&gt;0, TRANSPOSE(Data_TR_USD!$B22:$BZ22)))&gt;0, SUMPRODUCT(BE$5:BE$81, TRANSPOSE(Data_TR_USD!$B22:$BZ22))%, NA())</f>
        <v>6.1596380340583991E-2</v>
      </c>
      <c r="BF111" s="49">
        <f t="array" ref="BF111">IF(COUNT(IF(BF$5:BF$81&gt;0, TRANSPOSE(Data_TR_USD!$B22:$BZ22)))&gt;0, SUMPRODUCT(BF$5:BF$81, TRANSPOSE(Data_TR_USD!$B22:$BZ22))%, NA())</f>
        <v>4.2628804296466691E-2</v>
      </c>
      <c r="BG111" s="49">
        <f t="array" ref="BG111">IF(COUNT(IF(BG$5:BG$81&gt;0, TRANSPOSE(Data_TR_USD!$B22:$BZ22)))&gt;0, SUMPRODUCT(BG$5:BG$81, TRANSPOSE(Data_TR_USD!$B22:$BZ22))%, NA())</f>
        <v>2.8389340222562693E-2</v>
      </c>
      <c r="BH111" s="49">
        <f t="array" ref="BH111">IF(COUNT(IF(BH$5:BH$81&gt;0, TRANSPOSE(Data_TR_USD!$B22:$BZ22)))&gt;0, SUMPRODUCT(BH$5:BH$81, TRANSPOSE(Data_TR_USD!$B22:$BZ22))%, NA())</f>
        <v>8.9621692204799097E-2</v>
      </c>
      <c r="BI111" s="49">
        <f t="array" ref="BI111">IF(COUNT(IF(BI$5:BI$81&gt;0, TRANSPOSE(Data_TR_USD!$B22:$BZ22)))&gt;0, SUMPRODUCT(BI$5:BI$81, TRANSPOSE(Data_TR_USD!$B22:$BZ22))%, NA())</f>
        <v>0.18311346280511692</v>
      </c>
      <c r="BJ111" s="49">
        <f t="array" ref="BJ111">IF(COUNT(IF(BJ$5:BJ$81&gt;0, TRANSPOSE(Data_TR_USD!$B22:$BZ22)))&gt;0, SUMPRODUCT(BJ$5:BJ$81, TRANSPOSE(Data_TR_USD!$B22:$BZ22))%, NA())</f>
        <v>0.1685815902103803</v>
      </c>
      <c r="BK111" s="49">
        <f t="array" ref="BK111">IF(COUNT(IF(BK$5:BK$81&gt;0, TRANSPOSE(Data_TR_USD!$B22:$BZ22)))&gt;0, SUMPRODUCT(BK$5:BK$81, TRANSPOSE(Data_TR_USD!$B22:$BZ22))%, NA())</f>
        <v>2.8743102877803971E-2</v>
      </c>
      <c r="BL111" s="49">
        <f t="array" ref="BL111">IF(COUNT(IF(BL$5:BL$81&gt;0, TRANSPOSE(Data_TR_USD!$B22:$BZ22)))&gt;0, SUMPRODUCT(BL$5:BL$81, TRANSPOSE(Data_TR_USD!$B22:$BZ22))%, NA())</f>
        <v>0.14048465850865027</v>
      </c>
      <c r="BM111" s="49">
        <f t="array" ref="BM111">IF(COUNT(IF(BM$5:BM$81&gt;0, TRANSPOSE(Data_TR_USD!$B22:$BZ22)))&gt;0, SUMPRODUCT(BM$5:BM$81, TRANSPOSE(Data_TR_USD!$B22:$BZ22))%, NA())</f>
        <v>9.5529567785882202E-2</v>
      </c>
      <c r="BN111" s="49">
        <f t="array" ref="BN111">IF(COUNT(IF(BN$5:BN$81&gt;0, TRANSPOSE(Data_TR_USD!$B22:$BZ22)))&gt;0, SUMPRODUCT(BN$5:BN$81, TRANSPOSE(Data_TR_USD!$B22:$BZ22))%, NA())</f>
        <v>7.0242329254325137E-2</v>
      </c>
      <c r="BO111" s="49">
        <f t="array" ref="BO111">IF(COUNT(IF(BO$5:BO$81&gt;0, TRANSPOSE(Data_TR_USD!$B22:$BZ22)))&gt;0, SUMPRODUCT(BO$5:BO$81, TRANSPOSE(Data_TR_USD!$B22:$BZ22))%, NA())</f>
        <v>5.6193863403460116E-2</v>
      </c>
      <c r="BP111" s="49">
        <f t="array" ref="BP111">IF(COUNT(IF(BP$5:BP$81&gt;0, TRANSPOSE(Data_TR_USD!$B22:$BZ22)))&gt;0, SUMPRODUCT(BP$5:BP$81, TRANSPOSE(Data_TR_USD!$B22:$BZ22))%, NA())</f>
        <v>4.682821950288342E-2</v>
      </c>
      <c r="BQ111" s="49">
        <f t="array" ref="BQ111">IF(COUNT(IF(BQ$5:BQ$81&gt;0, TRANSPOSE(Data_TR_USD!$B22:$BZ22)))&gt;0, SUMPRODUCT(BQ$5:BQ$81, TRANSPOSE(Data_TR_USD!$B22:$BZ22))%, NA())</f>
        <v>9.4064337452864674E-2</v>
      </c>
      <c r="BR111" s="49">
        <f t="array" ref="BR111">IF(COUNT(IF(BR$5:BR$81&gt;0, TRANSPOSE(Data_TR_USD!$B22:$BZ22)))&gt;0, SUMPRODUCT(BR$5:BR$81, TRANSPOSE(Data_TR_USD!$B22:$BZ22))%, NA())</f>
        <v>0</v>
      </c>
      <c r="BS111" s="49">
        <f t="array" ref="BS111">IF(COUNT(IF(BS$5:BS$81&gt;0, TRANSPOSE(Data_TR_USD!$B22:$BZ22)))&gt;0, SUMPRODUCT(BS$5:BS$81, TRANSPOSE(Data_TR_USD!$B22:$BZ22))%, NA())</f>
        <v>1.2901345339301082E-2</v>
      </c>
    </row>
    <row r="112" spans="2:71">
      <c r="B112" s="48">
        <f t="shared" si="4"/>
        <v>1886</v>
      </c>
      <c r="E112" s="49">
        <f t="array" ref="E112">IF(COUNT(IF(E$5:E$81&gt;0, TRANSPOSE(Data_TR_USD!$B23:$BZ23)))&gt;0, SUMPRODUCT(E$5:E$81, TRANSPOSE(Data_TR_USD!$B23:$BZ23))%, NA())</f>
        <v>0.11360285082329813</v>
      </c>
      <c r="F112" s="49" t="e">
        <f t="array" ref="F112">IF(COUNT(IF(F$5:F$81&gt;0, TRANSPOSE(Data_TR_USD!$B23:$BZ23)))&gt;0, SUMPRODUCT(F$5:F$81, TRANSPOSE(Data_TR_USD!$B23:$BZ23))%, NA())</f>
        <v>#N/A</v>
      </c>
      <c r="G112" s="49">
        <f t="array" ref="G112">IF(COUNT(IF(G$5:G$81&gt;0, TRANSPOSE(Data_TR_USD!$B23:$BZ23)))&gt;0, SUMPRODUCT(G$5:G$81, TRANSPOSE(Data_TR_USD!$B23:$BZ23))%, NA())</f>
        <v>0</v>
      </c>
      <c r="I112" s="49">
        <f t="array" ref="I112">IF(ISNUMBER(I$96), I$96, IF(COUNT(IF(I$5:I$81&gt;0, TRANSPOSE(Data_TR_USD!$B23:$BZ23)))&gt;0, SUMPRODUCT(I$5:I$81, TRANSPOSE(Data_TR_USD!$B23:$BZ23))%, NA()))</f>
        <v>4.1662503746628034E-2</v>
      </c>
      <c r="J112" s="49">
        <f t="array" ref="J112">IF(ISNUMBER(J$96), J$96, IF(COUNT(IF(J$5:J$81&gt;0, TRANSPOSE(Data_TR_USD!$B23:$BZ23)))&gt;0, SUMPRODUCT(J$5:J$81, TRANSPOSE(Data_TR_USD!$B23:$BZ23))%, NA()))</f>
        <v>4.1662503746628034E-2</v>
      </c>
      <c r="K112" s="49">
        <f t="array" ref="K112">IF(ISNUMBER(K$96), K$96, IF(COUNT(IF(K$5:K$81&gt;0, TRANSPOSE(Data_TR_USD!$B23:$BZ23)))&gt;0, SUMPRODUCT(K$5:K$81, TRANSPOSE(Data_TR_USD!$B23:$BZ23))%, NA()))</f>
        <v>6.5981998909332443E-2</v>
      </c>
      <c r="M112" s="49">
        <f t="array" ref="M112">IF(COUNT(IF(M$5:M$81&gt;0, TRANSPOSE(Data_TR_USD!$B23:$BZ23)))&gt;0, SUMPRODUCT(M$5:M$81, TRANSPOSE(Data_TR_USD!$B23:$BZ23))%, NA())</f>
        <v>5.5711569619325843E-2</v>
      </c>
      <c r="N112" s="49">
        <f t="array" ref="N112">IF(COUNT(IF(N$5:N$81&gt;0, TRANSPOSE(Data_TR_USD!$B23:$BZ23)))&gt;0, SUMPRODUCT(N$5:N$81, TRANSPOSE(Data_TR_USD!$B23:$BZ23))%, NA())</f>
        <v>6.5981998909332443E-2</v>
      </c>
      <c r="X112" s="49">
        <f t="array" ref="X112">IF(COUNT(IF(X$5:X$81&gt;0, TRANSPOSE(Data_TR_USD!$B23:$BZ23)))&gt;0, SUMPRODUCT(X$5:X$81, TRANSPOSE(Data_TR_USD!$B23:$BZ23))%, NA())</f>
        <v>3.0318317128880608E-2</v>
      </c>
      <c r="Y112" s="49">
        <f t="array" ref="Y112">IF(COUNT(IF(Y$5:Y$81&gt;0, TRANSPOSE(Data_TR_USD!$B23:$BZ23)))&gt;0, SUMPRODUCT(Y$5:Y$81, TRANSPOSE(Data_TR_USD!$B23:$BZ23))%, NA())</f>
        <v>6.5981998909332443E-2</v>
      </c>
      <c r="AA112" s="49">
        <f t="array" ref="AA112">IF(COUNT(IF(AA$5:AA$81&gt;0, TRANSPOSE(Data_TR_USD!$B23:$BZ23)))&gt;0, SUMPRODUCT(AA$5:AA$81, TRANSPOSE(Data_TR_USD!$B23:$BZ23))%, NA())</f>
        <v>5.5711569619325843E-2</v>
      </c>
      <c r="AB112" s="49">
        <f t="array" ref="AB112">IF(COUNT(IF(AB$5:AB$81&gt;0, TRANSPOSE(Data_TR_USD!$B23:$BZ23)))&gt;0, SUMPRODUCT(AB$5:AB$81, TRANSPOSE(Data_TR_USD!$B23:$BZ23))%, NA())</f>
        <v>1.2353554477337991E-2</v>
      </c>
      <c r="AC112" s="49">
        <f t="array" ref="AC112">IF(COUNT(IF(AC$5:AC$81&gt;0, TRANSPOSE(Data_TR_USD!$B23:$BZ23)))&gt;0, SUMPRODUCT(AC$5:AC$81, TRANSPOSE(Data_TR_USD!$B23:$BZ23))%, NA())</f>
        <v>1.0270429290006589E-2</v>
      </c>
      <c r="AD112" s="49">
        <f t="array" ref="AD112">IF(COUNT(IF(AD$5:AD$81&gt;0, TRANSPOSE(Data_TR_USD!$B23:$BZ23)))&gt;0, SUMPRODUCT(AD$5:AD$81, TRANSPOSE(Data_TR_USD!$B23:$BZ23))%, NA())</f>
        <v>1.2813915892815214E-2</v>
      </c>
      <c r="AE112" s="49">
        <f t="array" ref="AE112">IF(COUNT(IF(AE$5:AE$81&gt;0, TRANSPOSE(Data_TR_USD!$B23:$BZ23)))&gt;0, SUMPRODUCT(AE$5:AE$81, TRANSPOSE(Data_TR_USD!$B23:$BZ23))%, NA())</f>
        <v>2.1630714372336404E-2</v>
      </c>
      <c r="AG112" s="49">
        <f t="array" ref="AG112">IF(COUNT(IF(AG$5:AG$81&gt;0, TRANSPOSE(Data_TR_USD!$B23:$BZ23)))&gt;0, SUMPRODUCT(AG$5:AG$81, TRANSPOSE(Data_TR_USD!$B23:$BZ23))%, NA())</f>
        <v>0</v>
      </c>
      <c r="AM112" s="49">
        <f t="array" ref="AM112">IF(COUNT(IF(AM$5:AM$81&gt;0, TRANSPOSE(Data_TR_USD!$B23:$BZ23)))&gt;0, SUMPRODUCT(AM$5:AM$81, TRANSPOSE(Data_TR_USD!$B23:$BZ23))%, NA())</f>
        <v>5.735737068236739E-2</v>
      </c>
      <c r="AN112" s="49">
        <f t="array" ref="AN112">IF(COUNT(IF(AN$5:AN$81&gt;0, TRANSPOSE(Data_TR_USD!$B23:$BZ23)))&gt;0, SUMPRODUCT(AN$5:AN$81, TRANSPOSE(Data_TR_USD!$B23:$BZ23))%, NA())</f>
        <v>4.1596064996073191E-2</v>
      </c>
      <c r="AO112" s="49">
        <f t="array" ref="AO112">IF(COUNT(IF(AO$5:AO$81&gt;0, TRANSPOSE(Data_TR_USD!$B23:$BZ23)))&gt;0, SUMPRODUCT(AO$5:AO$81, TRANSPOSE(Data_TR_USD!$B23:$BZ23))%, NA())</f>
        <v>1.5950571831171496E-2</v>
      </c>
      <c r="AP112" s="49">
        <f t="array" ref="AP112">IF(COUNT(IF(AP$5:AP$81&gt;0, TRANSPOSE(Data_TR_USD!$B23:$BZ23)))&gt;0, SUMPRODUCT(AP$5:AP$81, TRANSPOSE(Data_TR_USD!$B23:$BZ23))%, NA())</f>
        <v>7.7028219675049428E-3</v>
      </c>
      <c r="AQ112" s="49">
        <f t="array" ref="AQ112">IF(COUNT(IF(AQ$5:AQ$81&gt;0, TRANSPOSE(Data_TR_USD!$B23:$BZ23)))&gt;0, SUMPRODUCT(AQ$5:AQ$81, TRANSPOSE(Data_TR_USD!$B23:$BZ23))%, NA())</f>
        <v>3.161662874313316E-2</v>
      </c>
      <c r="AS112" s="49">
        <f t="array" ref="AS112">IF(COUNT(IF(AS$5:AS$81&gt;0, TRANSPOSE(Data_TR_USD!$B23:$BZ23)))&gt;0, SUMPRODUCT(AS$5:AS$81, TRANSPOSE(Data_TR_USD!$B23:$BZ23))%, NA())</f>
        <v>6.5981998909332443E-2</v>
      </c>
      <c r="AU112" s="49">
        <f t="array" ref="AU112">IF(COUNT(IF(AU$5:AU$81&gt;0, TRANSPOSE(Data_TR_USD!$B23:$BZ23)))&gt;0, SUMPRODUCT(AU$5:AU$81, TRANSPOSE(Data_TR_USD!$B23:$BZ23))%, NA())</f>
        <v>0</v>
      </c>
      <c r="AV112" s="49">
        <f t="array" ref="AV112">IF(COUNT(IF(AV$5:AV$81&gt;0, TRANSPOSE(Data_TR_USD!$B23:$BZ23)))&gt;0, SUMPRODUCT(AV$5:AV$81, TRANSPOSE(Data_TR_USD!$B23:$BZ23))%, NA())</f>
        <v>0</v>
      </c>
      <c r="AW112" s="49">
        <f t="array" ref="AW112">IF(COUNT(IF(AW$5:AW$81&gt;0, TRANSPOSE(Data_TR_USD!$B23:$BZ23)))&gt;0, SUMPRODUCT(AW$5:AW$81, TRANSPOSE(Data_TR_USD!$B23:$BZ23))%, NA())</f>
        <v>4.4351284536996029E-2</v>
      </c>
      <c r="AX112" s="49">
        <f t="array" ref="AX112">IF(COUNT(IF(AX$5:AX$81&gt;0, TRANSPOSE(Data_TR_USD!$B23:$BZ23)))&gt;0, SUMPRODUCT(AX$5:AX$81, TRANSPOSE(Data_TR_USD!$B23:$BZ23))%, NA())</f>
        <v>5.5711569619325843E-2</v>
      </c>
      <c r="AY112" s="49">
        <f t="array" ref="AY112">IF(COUNT(IF(AY$5:AY$81&gt;0, TRANSPOSE(Data_TR_USD!$B23:$BZ23)))&gt;0, SUMPRODUCT(AY$5:AY$81, TRANSPOSE(Data_TR_USD!$B23:$BZ23))%, NA())</f>
        <v>5.6256497515487454E-2</v>
      </c>
      <c r="AZ112" s="49">
        <f t="array" ref="AZ112">IF(COUNT(IF(AZ$5:AZ$81&gt;0, TRANSPOSE(Data_TR_USD!$B23:$BZ23)))&gt;0, SUMPRODUCT(AZ$5:AZ$81, TRANSPOSE(Data_TR_USD!$B23:$BZ23))%, NA())</f>
        <v>5.3439512602859882E-2</v>
      </c>
      <c r="BA112" s="49">
        <f t="array" ref="BA112">IF(COUNT(IF(BA$5:BA$81&gt;0, TRANSPOSE(Data_TR_USD!$B23:$BZ23)))&gt;0, SUMPRODUCT(BA$5:BA$81, TRANSPOSE(Data_TR_USD!$B23:$BZ23))%, NA())</f>
        <v>1.7040427623494721E-2</v>
      </c>
      <c r="BB112" s="49">
        <f t="array" ref="BB112">IF(COUNT(IF(BB$5:BB$81&gt;0, TRANSPOSE(Data_TR_USD!$B23:$BZ23)))&gt;0, SUMPRODUCT(BB$5:BB$81, TRANSPOSE(Data_TR_USD!$B23:$BZ23))%, NA())</f>
        <v>3.0318317128880608E-2</v>
      </c>
      <c r="BC112" s="49">
        <f t="array" ref="BC112">IF(COUNT(IF(BC$5:BC$81&gt;0, TRANSPOSE(Data_TR_USD!$B23:$BZ23)))&gt;0, SUMPRODUCT(BC$5:BC$81, TRANSPOSE(Data_TR_USD!$B23:$BZ23))%, NA())</f>
        <v>2.2175642268498014E-2</v>
      </c>
      <c r="BD112" s="49">
        <f t="array" ref="BD112">IF(COUNT(IF(BD$5:BD$81&gt;0, TRANSPOSE(Data_TR_USD!$B23:$BZ23)))&gt;0, SUMPRODUCT(BD$5:BD$81, TRANSPOSE(Data_TR_USD!$B23:$BZ23))%, NA())</f>
        <v>7.7887211887823854E-2</v>
      </c>
      <c r="BE112" s="49">
        <f t="array" ref="BE112">IF(COUNT(IF(BE$5:BE$81&gt;0, TRANSPOSE(Data_TR_USD!$B23:$BZ23)))&gt;0, SUMPRODUCT(BE$5:BE$81, TRANSPOSE(Data_TR_USD!$B23:$BZ23))%, NA())</f>
        <v>2.3832460706096285E-2</v>
      </c>
      <c r="BF112" s="49">
        <f t="array" ref="BF112">IF(COUNT(IF(BF$5:BF$81&gt;0, TRANSPOSE(Data_TR_USD!$B23:$BZ23)))&gt;0, SUMPRODUCT(BF$5:BF$81, TRANSPOSE(Data_TR_USD!$B23:$BZ23))%, NA())</f>
        <v>9.1805734976833659E-3</v>
      </c>
      <c r="BG112" s="49">
        <f t="array" ref="BG112">IF(COUNT(IF(BG$5:BG$81&gt;0, TRANSPOSE(Data_TR_USD!$B23:$BZ23)))&gt;0, SUMPRODUCT(BG$5:BG$81, TRANSPOSE(Data_TR_USD!$B23:$BZ23))%, NA())</f>
        <v>5.5696941518566636E-3</v>
      </c>
      <c r="BH112" s="49">
        <f t="array" ref="BH112">IF(COUNT(IF(BH$5:BH$81&gt;0, TRANSPOSE(Data_TR_USD!$B23:$BZ23)))&gt;0, SUMPRODUCT(BH$5:BH$81, TRANSPOSE(Data_TR_USD!$B23:$BZ23))%, NA())</f>
        <v>3.2491863709115089E-2</v>
      </c>
      <c r="BI112" s="49">
        <f t="array" ref="BI112">IF(COUNT(IF(BI$5:BI$81&gt;0, TRANSPOSE(Data_TR_USD!$B23:$BZ23)))&gt;0, SUMPRODUCT(BI$5:BI$81, TRANSPOSE(Data_TR_USD!$B23:$BZ23))%, NA())</f>
        <v>6.5981998909332443E-2</v>
      </c>
      <c r="BJ112" s="49">
        <f t="array" ref="BJ112">IF(COUNT(IF(BJ$5:BJ$81&gt;0, TRANSPOSE(Data_TR_USD!$B23:$BZ23)))&gt;0, SUMPRODUCT(BJ$5:BJ$81, TRANSPOSE(Data_TR_USD!$B23:$BZ23))%, NA())</f>
        <v>6.8161710493978886E-2</v>
      </c>
      <c r="BK112" s="49">
        <f t="array" ref="BK112">IF(COUNT(IF(BK$5:BK$81&gt;0, TRANSPOSE(Data_TR_USD!$B23:$BZ23)))&gt;0, SUMPRODUCT(BK$5:BK$81, TRANSPOSE(Data_TR_USD!$B23:$BZ23))%, NA())</f>
        <v>9.4013034841234251E-3</v>
      </c>
      <c r="BL112" s="49">
        <f t="array" ref="BL112">IF(COUNT(IF(BL$5:BL$81&gt;0, TRANSPOSE(Data_TR_USD!$B23:$BZ23)))&gt;0, SUMPRODUCT(BL$5:BL$81, TRANSPOSE(Data_TR_USD!$B23:$BZ23))%, NA())</f>
        <v>5.6801425411649065E-2</v>
      </c>
      <c r="BM112" s="49">
        <f t="array" ref="BM112">IF(COUNT(IF(BM$5:BM$81&gt;0, TRANSPOSE(Data_TR_USD!$B23:$BZ23)))&gt;0, SUMPRODUCT(BM$5:BM$81, TRANSPOSE(Data_TR_USD!$B23:$BZ23))%, NA())</f>
        <v>3.8624969279921366E-2</v>
      </c>
      <c r="BN112" s="49">
        <f t="array" ref="BN112">IF(COUNT(IF(BN$5:BN$81&gt;0, TRANSPOSE(Data_TR_USD!$B23:$BZ23)))&gt;0, SUMPRODUCT(BN$5:BN$81, TRANSPOSE(Data_TR_USD!$B23:$BZ23))%, NA())</f>
        <v>2.8400712705824532E-2</v>
      </c>
      <c r="BO112" s="49">
        <f t="array" ref="BO112">IF(COUNT(IF(BO$5:BO$81&gt;0, TRANSPOSE(Data_TR_USD!$B23:$BZ23)))&gt;0, SUMPRODUCT(BO$5:BO$81, TRANSPOSE(Data_TR_USD!$B23:$BZ23))%, NA())</f>
        <v>2.2720570164659625E-2</v>
      </c>
      <c r="BP112" s="49">
        <f t="array" ref="BP112">IF(COUNT(IF(BP$5:BP$81&gt;0, TRANSPOSE(Data_TR_USD!$B23:$BZ23)))&gt;0, SUMPRODUCT(BP$5:BP$81, TRANSPOSE(Data_TR_USD!$B23:$BZ23))%, NA())</f>
        <v>1.8933808470549689E-2</v>
      </c>
      <c r="BQ112" s="49">
        <f t="array" ref="BQ112">IF(COUNT(IF(BQ$5:BQ$81&gt;0, TRANSPOSE(Data_TR_USD!$B23:$BZ23)))&gt;0, SUMPRODUCT(BQ$5:BQ$81, TRANSPOSE(Data_TR_USD!$B23:$BZ23))%, NA())</f>
        <v>4.1596064996073191E-2</v>
      </c>
      <c r="BR112" s="49">
        <f t="array" ref="BR112">IF(COUNT(IF(BR$5:BR$81&gt;0, TRANSPOSE(Data_TR_USD!$B23:$BZ23)))&gt;0, SUMPRODUCT(BR$5:BR$81, TRANSPOSE(Data_TR_USD!$B23:$BZ23))%, NA())</f>
        <v>0</v>
      </c>
      <c r="BS112" s="49">
        <f t="array" ref="BS112">IF(COUNT(IF(BS$5:BS$81&gt;0, TRANSPOSE(Data_TR_USD!$B23:$BZ23)))&gt;0, SUMPRODUCT(BS$5:BS$81, TRANSPOSE(Data_TR_USD!$B23:$BZ23))%, NA())</f>
        <v>2.5438539183494533E-3</v>
      </c>
    </row>
    <row r="113" spans="2:71">
      <c r="B113" s="48">
        <f t="shared" si="4"/>
        <v>1887</v>
      </c>
      <c r="E113" s="49">
        <f t="array" ref="E113">IF(COUNT(IF(E$5:E$81&gt;0, TRANSPOSE(Data_TR_USD!$B24:$BZ24)))&gt;0, SUMPRODUCT(E$5:E$81, TRANSPOSE(Data_TR_USD!$B24:$BZ24))%, NA())</f>
        <v>-5.1759478740825062E-3</v>
      </c>
      <c r="F113" s="49" t="e">
        <f t="array" ref="F113">IF(COUNT(IF(F$5:F$81&gt;0, TRANSPOSE(Data_TR_USD!$B24:$BZ24)))&gt;0, SUMPRODUCT(F$5:F$81, TRANSPOSE(Data_TR_USD!$B24:$BZ24))%, NA())</f>
        <v>#N/A</v>
      </c>
      <c r="G113" s="49">
        <f t="array" ref="G113">IF(COUNT(IF(G$5:G$81&gt;0, TRANSPOSE(Data_TR_USD!$B24:$BZ24)))&gt;0, SUMPRODUCT(G$5:G$81, TRANSPOSE(Data_TR_USD!$B24:$BZ24))%, NA())</f>
        <v>4.7622803647056289E-2</v>
      </c>
      <c r="I113" s="49">
        <f t="array" ref="I113">IF(ISNUMBER(I$96), I$96, IF(COUNT(IF(I$5:I$81&gt;0, TRANSPOSE(Data_TR_USD!$B24:$BZ24)))&gt;0, SUMPRODUCT(I$5:I$81, TRANSPOSE(Data_TR_USD!$B24:$BZ24))%, NA()))</f>
        <v>6.0145868718153667E-2</v>
      </c>
      <c r="J113" s="49">
        <f t="array" ref="J113">IF(ISNUMBER(J$96), J$96, IF(COUNT(IF(J$5:J$81&gt;0, TRANSPOSE(Data_TR_USD!$B24:$BZ24)))&gt;0, SUMPRODUCT(J$5:J$81, TRANSPOSE(Data_TR_USD!$B24:$BZ24))%, NA()))</f>
        <v>6.0145868718153667E-2</v>
      </c>
      <c r="K113" s="49">
        <f t="array" ref="K113">IF(ISNUMBER(K$96), K$96, IF(COUNT(IF(K$5:K$81&gt;0, TRANSPOSE(Data_TR_USD!$B24:$BZ24)))&gt;0, SUMPRODUCT(K$5:K$81, TRANSPOSE(Data_TR_USD!$B24:$BZ24))%, NA()))</f>
        <v>1.5565779029727419E-2</v>
      </c>
      <c r="M113" s="49">
        <f t="array" ref="M113">IF(COUNT(IF(M$5:M$81&gt;0, TRANSPOSE(Data_TR_USD!$B24:$BZ24)))&gt;0, SUMPRODUCT(M$5:M$81, TRANSPOSE(Data_TR_USD!$B24:$BZ24))%, NA())</f>
        <v>6.747699940047207E-3</v>
      </c>
      <c r="N113" s="49">
        <f t="array" ref="N113">IF(COUNT(IF(N$5:N$81&gt;0, TRANSPOSE(Data_TR_USD!$B24:$BZ24)))&gt;0, SUMPRODUCT(N$5:N$81, TRANSPOSE(Data_TR_USD!$B24:$BZ24))%, NA())</f>
        <v>1.5565779029727419E-2</v>
      </c>
      <c r="X113" s="49">
        <f t="array" ref="X113">IF(COUNT(IF(X$5:X$81&gt;0, TRANSPOSE(Data_TR_USD!$B24:$BZ24)))&gt;0, SUMPRODUCT(X$5:X$81, TRANSPOSE(Data_TR_USD!$B24:$BZ24))%, NA())</f>
        <v>1.5019964479387469E-2</v>
      </c>
      <c r="Y113" s="49">
        <f t="array" ref="Y113">IF(COUNT(IF(Y$5:Y$81&gt;0, TRANSPOSE(Data_TR_USD!$B24:$BZ24)))&gt;0, SUMPRODUCT(Y$5:Y$81, TRANSPOSE(Data_TR_USD!$B24:$BZ24))%, NA())</f>
        <v>1.5565779029727419E-2</v>
      </c>
      <c r="AA113" s="49">
        <f t="array" ref="AA113">IF(COUNT(IF(AA$5:AA$81&gt;0, TRANSPOSE(Data_TR_USD!$B24:$BZ24)))&gt;0, SUMPRODUCT(AA$5:AA$81, TRANSPOSE(Data_TR_USD!$B24:$BZ24))%, NA())</f>
        <v>6.747699940047207E-3</v>
      </c>
      <c r="AB113" s="49">
        <f t="array" ref="AB113">IF(COUNT(IF(AB$5:AB$81&gt;0, TRANSPOSE(Data_TR_USD!$B24:$BZ24)))&gt;0, SUMPRODUCT(AB$5:AB$81, TRANSPOSE(Data_TR_USD!$B24:$BZ24))%, NA())</f>
        <v>1.1825372525587893E-2</v>
      </c>
      <c r="AC113" s="49">
        <f t="array" ref="AC113">IF(COUNT(IF(AC$5:AC$81&gt;0, TRANSPOSE(Data_TR_USD!$B24:$BZ24)))&gt;0, SUMPRODUCT(AC$5:AC$81, TRANSPOSE(Data_TR_USD!$B24:$BZ24))%, NA())</f>
        <v>8.8180790896802089E-3</v>
      </c>
      <c r="AD113" s="49">
        <f t="array" ref="AD113">IF(COUNT(IF(AD$5:AD$81&gt;0, TRANSPOSE(Data_TR_USD!$B24:$BZ24)))&gt;0, SUMPRODUCT(AD$5:AD$81, TRANSPOSE(Data_TR_USD!$B24:$BZ24))%, NA())</f>
        <v>1.2448516007182369E-2</v>
      </c>
      <c r="AE113" s="49">
        <f t="array" ref="AE113">IF(COUNT(IF(AE$5:AE$81&gt;0, TRANSPOSE(Data_TR_USD!$B24:$BZ24)))&gt;0, SUMPRODUCT(AE$5:AE$81, TRANSPOSE(Data_TR_USD!$B24:$BZ24))%, NA())</f>
        <v>8.3004843022719595E-3</v>
      </c>
      <c r="AG113" s="49">
        <f t="array" ref="AG113">IF(COUNT(IF(AG$5:AG$81&gt;0, TRANSPOSE(Data_TR_USD!$B24:$BZ24)))&gt;0, SUMPRODUCT(AG$5:AG$81, TRANSPOSE(Data_TR_USD!$B24:$BZ24))%, NA())</f>
        <v>0</v>
      </c>
      <c r="AM113" s="49">
        <f t="array" ref="AM113">IF(COUNT(IF(AM$5:AM$81&gt;0, TRANSPOSE(Data_TR_USD!$B24:$BZ24)))&gt;0, SUMPRODUCT(AM$5:AM$81, TRANSPOSE(Data_TR_USD!$B24:$BZ24))%, NA())</f>
        <v>-1.9529395798378157E-3</v>
      </c>
      <c r="AN113" s="49">
        <f t="array" ref="AN113">IF(COUNT(IF(AN$5:AN$81&gt;0, TRANSPOSE(Data_TR_USD!$B24:$BZ24)))&gt;0, SUMPRODUCT(AN$5:AN$81, TRANSPOSE(Data_TR_USD!$B24:$BZ24))%, NA())</f>
        <v>1.6917651997034978E-2</v>
      </c>
      <c r="AO113" s="49">
        <f t="array" ref="AO113">IF(COUNT(IF(AO$5:AO$81&gt;0, TRANSPOSE(Data_TR_USD!$B24:$BZ24)))&gt;0, SUMPRODUCT(AO$5:AO$81, TRANSPOSE(Data_TR_USD!$B24:$BZ24))%, NA())</f>
        <v>8.5592816959760842E-3</v>
      </c>
      <c r="AP113" s="49">
        <f t="array" ref="AP113">IF(COUNT(IF(AP$5:AP$81&gt;0, TRANSPOSE(Data_TR_USD!$B24:$BZ24)))&gt;0, SUMPRODUCT(AP$5:AP$81, TRANSPOSE(Data_TR_USD!$B24:$BZ24))%, NA())</f>
        <v>6.6135593172601571E-3</v>
      </c>
      <c r="AQ113" s="49">
        <f t="array" ref="AQ113">IF(COUNT(IF(AQ$5:AQ$81&gt;0, TRANSPOSE(Data_TR_USD!$B24:$BZ24)))&gt;0, SUMPRODUCT(AQ$5:AQ$81, TRANSPOSE(Data_TR_USD!$B24:$BZ24))%, NA())</f>
        <v>1.7762035047589029E-2</v>
      </c>
      <c r="AS113" s="49">
        <f t="array" ref="AS113">IF(COUNT(IF(AS$5:AS$81&gt;0, TRANSPOSE(Data_TR_USD!$B24:$BZ24)))&gt;0, SUMPRODUCT(AS$5:AS$81, TRANSPOSE(Data_TR_USD!$B24:$BZ24))%, NA())</f>
        <v>1.5565779029727419E-2</v>
      </c>
      <c r="AU113" s="49">
        <f t="array" ref="AU113">IF(COUNT(IF(AU$5:AU$81&gt;0, TRANSPOSE(Data_TR_USD!$B24:$BZ24)))&gt;0, SUMPRODUCT(AU$5:AU$81, TRANSPOSE(Data_TR_USD!$B24:$BZ24))%, NA())</f>
        <v>0</v>
      </c>
      <c r="AV113" s="49">
        <f t="array" ref="AV113">IF(COUNT(IF(AV$5:AV$81&gt;0, TRANSPOSE(Data_TR_USD!$B24:$BZ24)))&gt;0, SUMPRODUCT(AV$5:AV$81, TRANSPOSE(Data_TR_USD!$B24:$BZ24))%, NA())</f>
        <v>0</v>
      </c>
      <c r="AW113" s="49">
        <f t="array" ref="AW113">IF(COUNT(IF(AW$5:AW$81&gt;0, TRANSPOSE(Data_TR_USD!$B24:$BZ24)))&gt;0, SUMPRODUCT(AW$5:AW$81, TRANSPOSE(Data_TR_USD!$B24:$BZ24))%, NA())</f>
        <v>7.2652947274554581E-3</v>
      </c>
      <c r="AX113" s="49">
        <f t="array" ref="AX113">IF(COUNT(IF(AX$5:AX$81&gt;0, TRANSPOSE(Data_TR_USD!$B24:$BZ24)))&gt;0, SUMPRODUCT(AX$5:AX$81, TRANSPOSE(Data_TR_USD!$B24:$BZ24))%, NA())</f>
        <v>6.747699940047207E-3</v>
      </c>
      <c r="AY113" s="49">
        <f t="array" ref="AY113">IF(COUNT(IF(AY$5:AY$81&gt;0, TRANSPOSE(Data_TR_USD!$B24:$BZ24)))&gt;0, SUMPRODUCT(AY$5:AY$81, TRANSPOSE(Data_TR_USD!$B24:$BZ24))%, NA())</f>
        <v>2.0798630015029774E-3</v>
      </c>
      <c r="AZ113" s="49">
        <f t="array" ref="AZ113">IF(COUNT(IF(AZ$5:AZ$81&gt;0, TRANSPOSE(Data_TR_USD!$B24:$BZ24)))&gt;0, SUMPRODUCT(AZ$5:AZ$81, TRANSPOSE(Data_TR_USD!$B24:$BZ24))%, NA())</f>
        <v>6.8512188975288577E-3</v>
      </c>
      <c r="BA113" s="49">
        <f t="array" ref="BA113">IF(COUNT(IF(BA$5:BA$81&gt;0, TRANSPOSE(Data_TR_USD!$B24:$BZ24)))&gt;0, SUMPRODUCT(BA$5:BA$81, TRANSPOSE(Data_TR_USD!$B24:$BZ24))%, NA())</f>
        <v>-7.7639218111237585E-4</v>
      </c>
      <c r="BB113" s="49">
        <f t="array" ref="BB113">IF(COUNT(IF(BB$5:BB$81&gt;0, TRANSPOSE(Data_TR_USD!$B24:$BZ24)))&gt;0, SUMPRODUCT(BB$5:BB$81, TRANSPOSE(Data_TR_USD!$B24:$BZ24))%, NA())</f>
        <v>1.5019964479387469E-2</v>
      </c>
      <c r="BC113" s="49">
        <f t="array" ref="BC113">IF(COUNT(IF(BC$5:BC$81&gt;0, TRANSPOSE(Data_TR_USD!$B24:$BZ24)))&gt;0, SUMPRODUCT(BC$5:BC$81, TRANSPOSE(Data_TR_USD!$B24:$BZ24))%, NA())</f>
        <v>3.6326473637277291E-3</v>
      </c>
      <c r="BD113" s="49">
        <f t="array" ref="BD113">IF(COUNT(IF(BD$5:BD$81&gt;0, TRANSPOSE(Data_TR_USD!$B24:$BZ24)))&gt;0, SUMPRODUCT(BD$5:BD$81, TRANSPOSE(Data_TR_USD!$B24:$BZ24))%, NA())</f>
        <v>1.0380347303774936E-2</v>
      </c>
      <c r="BE113" s="49">
        <f t="array" ref="BE113">IF(COUNT(IF(BE$5:BE$81&gt;0, TRANSPOSE(Data_TR_USD!$B24:$BZ24)))&gt;0, SUMPRODUCT(BE$5:BE$81, TRANSPOSE(Data_TR_USD!$B24:$BZ24))%, NA())</f>
        <v>2.3487913959037361E-4</v>
      </c>
      <c r="BF113" s="49">
        <f t="array" ref="BF113">IF(COUNT(IF(BF$5:BF$81&gt;0, TRANSPOSE(Data_TR_USD!$B24:$BZ24)))&gt;0, SUMPRODUCT(BF$5:BF$81, TRANSPOSE(Data_TR_USD!$B24:$BZ24))%, NA())</f>
        <v>1.8153752966768671E-2</v>
      </c>
      <c r="BG113" s="49">
        <f t="array" ref="BG113">IF(COUNT(IF(BG$5:BG$81&gt;0, TRANSPOSE(Data_TR_USD!$B24:$BZ24)))&gt;0, SUMPRODUCT(BG$5:BG$81, TRANSPOSE(Data_TR_USD!$B24:$BZ24))%, NA())</f>
        <v>1.5863421206523745E-2</v>
      </c>
      <c r="BH113" s="49">
        <f t="array" ref="BH113">IF(COUNT(IF(BH$5:BH$81&gt;0, TRANSPOSE(Data_TR_USD!$B24:$BZ24)))&gt;0, SUMPRODUCT(BH$5:BH$81, TRANSPOSE(Data_TR_USD!$B24:$BZ24))%, NA())</f>
        <v>4.742949339435993E-3</v>
      </c>
      <c r="BI113" s="49">
        <f t="array" ref="BI113">IF(COUNT(IF(BI$5:BI$81&gt;0, TRANSPOSE(Data_TR_USD!$B24:$BZ24)))&gt;0, SUMPRODUCT(BI$5:BI$81, TRANSPOSE(Data_TR_USD!$B24:$BZ24))%, NA())</f>
        <v>1.5565779029727419E-2</v>
      </c>
      <c r="BJ113" s="49">
        <f t="array" ref="BJ113">IF(COUNT(IF(BJ$5:BJ$81&gt;0, TRANSPOSE(Data_TR_USD!$B24:$BZ24)))&gt;0, SUMPRODUCT(BJ$5:BJ$81, TRANSPOSE(Data_TR_USD!$B24:$BZ24))%, NA())</f>
        <v>-3.1055687244495034E-3</v>
      </c>
      <c r="BK113" s="49">
        <f t="array" ref="BK113">IF(COUNT(IF(BK$5:BK$81&gt;0, TRANSPOSE(Data_TR_USD!$B24:$BZ24)))&gt;0, SUMPRODUCT(BK$5:BK$81, TRANSPOSE(Data_TR_USD!$B24:$BZ24))%, NA())</f>
        <v>1.9253244995359558E-2</v>
      </c>
      <c r="BL113" s="49">
        <f t="array" ref="BL113">IF(COUNT(IF(BL$5:BL$81&gt;0, TRANSPOSE(Data_TR_USD!$B24:$BZ24)))&gt;0, SUMPRODUCT(BL$5:BL$81, TRANSPOSE(Data_TR_USD!$B24:$BZ24))%, NA())</f>
        <v>-2.5879739370412531E-3</v>
      </c>
      <c r="BM113" s="49">
        <f t="array" ref="BM113">IF(COUNT(IF(BM$5:BM$81&gt;0, TRANSPOSE(Data_TR_USD!$B24:$BZ24)))&gt;0, SUMPRODUCT(BM$5:BM$81, TRANSPOSE(Data_TR_USD!$B24:$BZ24))%, NA())</f>
        <v>-1.7598222771880523E-3</v>
      </c>
      <c r="BN113" s="49">
        <f t="array" ref="BN113">IF(COUNT(IF(BN$5:BN$81&gt;0, TRANSPOSE(Data_TR_USD!$B24:$BZ24)))&gt;0, SUMPRODUCT(BN$5:BN$81, TRANSPOSE(Data_TR_USD!$B24:$BZ24))%, NA())</f>
        <v>-1.2939869685206266E-3</v>
      </c>
      <c r="BO113" s="49">
        <f t="array" ref="BO113">IF(COUNT(IF(BO$5:BO$81&gt;0, TRANSPOSE(Data_TR_USD!$B24:$BZ24)))&gt;0, SUMPRODUCT(BO$5:BO$81, TRANSPOSE(Data_TR_USD!$B24:$BZ24))%, NA())</f>
        <v>-1.0351895748165014E-3</v>
      </c>
      <c r="BP113" s="49">
        <f t="array" ref="BP113">IF(COUNT(IF(BP$5:BP$81&gt;0, TRANSPOSE(Data_TR_USD!$B24:$BZ24)))&gt;0, SUMPRODUCT(BP$5:BP$81, TRANSPOSE(Data_TR_USD!$B24:$BZ24))%, NA())</f>
        <v>-8.6265797901375089E-4</v>
      </c>
      <c r="BQ113" s="49">
        <f t="array" ref="BQ113">IF(COUNT(IF(BQ$5:BQ$81&gt;0, TRANSPOSE(Data_TR_USD!$B24:$BZ24)))&gt;0, SUMPRODUCT(BQ$5:BQ$81, TRANSPOSE(Data_TR_USD!$B24:$BZ24))%, NA())</f>
        <v>1.6917651997034978E-2</v>
      </c>
      <c r="BR113" s="49">
        <f t="array" ref="BR113">IF(COUNT(IF(BR$5:BR$81&gt;0, TRANSPOSE(Data_TR_USD!$B24:$BZ24)))&gt;0, SUMPRODUCT(BR$5:BR$81, TRANSPOSE(Data_TR_USD!$B24:$BZ24))%, NA())</f>
        <v>0</v>
      </c>
      <c r="BS113" s="49">
        <f t="array" ref="BS113">IF(COUNT(IF(BS$5:BS$81&gt;0, TRANSPOSE(Data_TR_USD!$B24:$BZ24)))&gt;0, SUMPRODUCT(BS$5:BS$81, TRANSPOSE(Data_TR_USD!$B24:$BZ24))%, NA())</f>
        <v>2.2690693890533579E-2</v>
      </c>
    </row>
    <row r="114" spans="2:71">
      <c r="B114" s="48">
        <f t="shared" si="4"/>
        <v>1888</v>
      </c>
      <c r="E114" s="49">
        <f t="array" ref="E114">IF(COUNT(IF(E$5:E$81&gt;0, TRANSPOSE(Data_TR_USD!$B25:$BZ25)))&gt;0, SUMPRODUCT(E$5:E$81, TRANSPOSE(Data_TR_USD!$B25:$BZ25))%, NA())</f>
        <v>2.8486248744005915E-2</v>
      </c>
      <c r="F114" s="49" t="e">
        <f t="array" ref="F114">IF(COUNT(IF(F$5:F$81&gt;0, TRANSPOSE(Data_TR_USD!$B25:$BZ25)))&gt;0, SUMPRODUCT(F$5:F$81, TRANSPOSE(Data_TR_USD!$B25:$BZ25))%, NA())</f>
        <v>#N/A</v>
      </c>
      <c r="G114" s="49">
        <f t="array" ref="G114">IF(COUNT(IF(G$5:G$81&gt;0, TRANSPOSE(Data_TR_USD!$B25:$BZ25)))&gt;0, SUMPRODUCT(G$5:G$81, TRANSPOSE(Data_TR_USD!$B25:$BZ25))%, NA())</f>
        <v>-4.545796777358091E-2</v>
      </c>
      <c r="I114" s="49">
        <f t="array" ref="I114">IF(ISNUMBER(I$96), I$96, IF(COUNT(IF(I$5:I$81&gt;0, TRANSPOSE(Data_TR_USD!$B25:$BZ25)))&gt;0, SUMPRODUCT(I$5:I$81, TRANSPOSE(Data_TR_USD!$B25:$BZ25))%, NA()))</f>
        <v>4.9255669897092617E-2</v>
      </c>
      <c r="J114" s="49">
        <f t="array" ref="J114">IF(ISNUMBER(J$96), J$96, IF(COUNT(IF(J$5:J$81&gt;0, TRANSPOSE(Data_TR_USD!$B25:$BZ25)))&gt;0, SUMPRODUCT(J$5:J$81, TRANSPOSE(Data_TR_USD!$B25:$BZ25))%, NA()))</f>
        <v>4.9255669897092617E-2</v>
      </c>
      <c r="K114" s="49">
        <f t="array" ref="K114">IF(ISNUMBER(K$96), K$96, IF(COUNT(IF(K$5:K$81&gt;0, TRANSPOSE(Data_TR_USD!$B25:$BZ25)))&gt;0, SUMPRODUCT(K$5:K$81, TRANSPOSE(Data_TR_USD!$B25:$BZ25))%, NA()))</f>
        <v>3.5525650489865647E-2</v>
      </c>
      <c r="M114" s="49">
        <f t="array" ref="M114">IF(COUNT(IF(M$5:M$81&gt;0, TRANSPOSE(Data_TR_USD!$B25:$BZ25)))&gt;0, SUMPRODUCT(M$5:M$81, TRANSPOSE(Data_TR_USD!$B25:$BZ25))%, NA())</f>
        <v>2.3460074993734006E-2</v>
      </c>
      <c r="N114" s="49">
        <f t="array" ref="N114">IF(COUNT(IF(N$5:N$81&gt;0, TRANSPOSE(Data_TR_USD!$B25:$BZ25)))&gt;0, SUMPRODUCT(N$5:N$81, TRANSPOSE(Data_TR_USD!$B25:$BZ25))%, NA())</f>
        <v>3.5525650489865647E-2</v>
      </c>
      <c r="X114" s="49">
        <f t="array" ref="X114">IF(COUNT(IF(X$5:X$81&gt;0, TRANSPOSE(Data_TR_USD!$B25:$BZ25)))&gt;0, SUMPRODUCT(X$5:X$81, TRANSPOSE(Data_TR_USD!$B25:$BZ25))%, NA())</f>
        <v>1.9301708667035088E-2</v>
      </c>
      <c r="Y114" s="49">
        <f t="array" ref="Y114">IF(COUNT(IF(Y$5:Y$81&gt;0, TRANSPOSE(Data_TR_USD!$B25:$BZ25)))&gt;0, SUMPRODUCT(Y$5:Y$81, TRANSPOSE(Data_TR_USD!$B25:$BZ25))%, NA())</f>
        <v>3.5525650489865647E-2</v>
      </c>
      <c r="AA114" s="49">
        <f t="array" ref="AA114">IF(COUNT(IF(AA$5:AA$81&gt;0, TRANSPOSE(Data_TR_USD!$B25:$BZ25)))&gt;0, SUMPRODUCT(AA$5:AA$81, TRANSPOSE(Data_TR_USD!$B25:$BZ25))%, NA())</f>
        <v>2.3460074993734006E-2</v>
      </c>
      <c r="AB114" s="49">
        <f t="array" ref="AB114">IF(COUNT(IF(AB$5:AB$81&gt;0, TRANSPOSE(Data_TR_USD!$B25:$BZ25)))&gt;0, SUMPRODUCT(AB$5:AB$81, TRANSPOSE(Data_TR_USD!$B25:$BZ25))%, NA())</f>
        <v>1.452835899098627E-2</v>
      </c>
      <c r="AC114" s="49">
        <f t="array" ref="AC114">IF(COUNT(IF(AC$5:AC$81&gt;0, TRANSPOSE(Data_TR_USD!$B25:$BZ25)))&gt;0, SUMPRODUCT(AC$5:AC$81, TRANSPOSE(Data_TR_USD!$B25:$BZ25))%, NA())</f>
        <v>1.206557549613164E-2</v>
      </c>
      <c r="AD114" s="49">
        <f t="array" ref="AD114">IF(COUNT(IF(AD$5:AD$81&gt;0, TRANSPOSE(Data_TR_USD!$B25:$BZ25)))&gt;0, SUMPRODUCT(AD$5:AD$81, TRANSPOSE(Data_TR_USD!$B25:$BZ25))%, NA())</f>
        <v>1.2509011872726549E-2</v>
      </c>
      <c r="AE114" s="49">
        <f t="array" ref="AE114">IF(COUNT(IF(AE$5:AE$81&gt;0, TRANSPOSE(Data_TR_USD!$B25:$BZ25)))&gt;0, SUMPRODUCT(AE$5:AE$81, TRANSPOSE(Data_TR_USD!$B25:$BZ25))%, NA())</f>
        <v>1.4914200370532231E-2</v>
      </c>
      <c r="AG114" s="49">
        <f t="array" ref="AG114">IF(COUNT(IF(AG$5:AG$81&gt;0, TRANSPOSE(Data_TR_USD!$B25:$BZ25)))&gt;0, SUMPRODUCT(AG$5:AG$81, TRANSPOSE(Data_TR_USD!$B25:$BZ25))%, NA())</f>
        <v>0</v>
      </c>
      <c r="AM114" s="49">
        <f t="array" ref="AM114">IF(COUNT(IF(AM$5:AM$81&gt;0, TRANSPOSE(Data_TR_USD!$B25:$BZ25)))&gt;0, SUMPRODUCT(AM$5:AM$81, TRANSPOSE(Data_TR_USD!$B25:$BZ25))%, NA())</f>
        <v>1.7520093219482762E-2</v>
      </c>
      <c r="AN114" s="49">
        <f t="array" ref="AN114">IF(COUNT(IF(AN$5:AN$81&gt;0, TRANSPOSE(Data_TR_USD!$B25:$BZ25)))&gt;0, SUMPRODUCT(AN$5:AN$81, TRANSPOSE(Data_TR_USD!$B25:$BZ25))%, NA())</f>
        <v>3.5820323897673652E-2</v>
      </c>
      <c r="AO114" s="49">
        <f t="array" ref="AO114">IF(COUNT(IF(AO$5:AO$81&gt;0, TRANSPOSE(Data_TR_USD!$B25:$BZ25)))&gt;0, SUMPRODUCT(AO$5:AO$81, TRANSPOSE(Data_TR_USD!$B25:$BZ25))%, NA())</f>
        <v>1.3489887933331937E-2</v>
      </c>
      <c r="AP114" s="49">
        <f t="array" ref="AP114">IF(COUNT(IF(AP$5:AP$81&gt;0, TRANSPOSE(Data_TR_USD!$B25:$BZ25)))&gt;0, SUMPRODUCT(AP$5:AP$81, TRANSPOSE(Data_TR_USD!$B25:$BZ25))%, NA())</f>
        <v>9.0491816220987301E-3</v>
      </c>
      <c r="AQ114" s="49">
        <f t="array" ref="AQ114">IF(COUNT(IF(AQ$5:AQ$81&gt;0, TRANSPOSE(Data_TR_USD!$B25:$BZ25)))&gt;0, SUMPRODUCT(AQ$5:AQ$81, TRANSPOSE(Data_TR_USD!$B25:$BZ25))%, NA())</f>
        <v>3.4276794597290508E-2</v>
      </c>
      <c r="AS114" s="49">
        <f t="array" ref="AS114">IF(COUNT(IF(AS$5:AS$81&gt;0, TRANSPOSE(Data_TR_USD!$B25:$BZ25)))&gt;0, SUMPRODUCT(AS$5:AS$81, TRANSPOSE(Data_TR_USD!$B25:$BZ25))%, NA())</f>
        <v>3.5525650489865647E-2</v>
      </c>
      <c r="AU114" s="49">
        <f t="array" ref="AU114">IF(COUNT(IF(AU$5:AU$81&gt;0, TRANSPOSE(Data_TR_USD!$B25:$BZ25)))&gt;0, SUMPRODUCT(AU$5:AU$81, TRANSPOSE(Data_TR_USD!$B25:$BZ25))%, NA())</f>
        <v>0</v>
      </c>
      <c r="AV114" s="49">
        <f t="array" ref="AV114">IF(COUNT(IF(AV$5:AV$81&gt;0, TRANSPOSE(Data_TR_USD!$B25:$BZ25)))&gt;0, SUMPRODUCT(AV$5:AV$81, TRANSPOSE(Data_TR_USD!$B25:$BZ25))%, NA())</f>
        <v>0</v>
      </c>
      <c r="AW114" s="49">
        <f t="array" ref="AW114">IF(COUNT(IF(AW$5:AW$81&gt;0, TRANSPOSE(Data_TR_USD!$B25:$BZ25)))&gt;0, SUMPRODUCT(AW$5:AW$81, TRANSPOSE(Data_TR_USD!$B25:$BZ25))%, NA())</f>
        <v>2.0611450119333411E-2</v>
      </c>
      <c r="AX114" s="49">
        <f t="array" ref="AX114">IF(COUNT(IF(AX$5:AX$81&gt;0, TRANSPOSE(Data_TR_USD!$B25:$BZ25)))&gt;0, SUMPRODUCT(AX$5:AX$81, TRANSPOSE(Data_TR_USD!$B25:$BZ25))%, NA())</f>
        <v>2.3460074993734006E-2</v>
      </c>
      <c r="AY114" s="49">
        <f t="array" ref="AY114">IF(COUNT(IF(AY$5:AY$81&gt;0, TRANSPOSE(Data_TR_USD!$B25:$BZ25)))&gt;0, SUMPRODUCT(AY$5:AY$81, TRANSPOSE(Data_TR_USD!$B25:$BZ25))%, NA())</f>
        <v>1.8851599682868484E-2</v>
      </c>
      <c r="AZ114" s="49">
        <f t="array" ref="AZ114">IF(COUNT(IF(AZ$5:AZ$81&gt;0, TRANSPOSE(Data_TR_USD!$B25:$BZ25)))&gt;0, SUMPRODUCT(AZ$5:AZ$81, TRANSPOSE(Data_TR_USD!$B25:$BZ25))%, NA())</f>
        <v>2.2890350018853887E-2</v>
      </c>
      <c r="BA114" s="49">
        <f t="array" ref="BA114">IF(COUNT(IF(BA$5:BA$81&gt;0, TRANSPOSE(Data_TR_USD!$B25:$BZ25)))&gt;0, SUMPRODUCT(BA$5:BA$81, TRANSPOSE(Data_TR_USD!$B25:$BZ25))%, NA())</f>
        <v>4.2729373116008875E-3</v>
      </c>
      <c r="BB114" s="49">
        <f t="array" ref="BB114">IF(COUNT(IF(BB$5:BB$81&gt;0, TRANSPOSE(Data_TR_USD!$B25:$BZ25)))&gt;0, SUMPRODUCT(BB$5:BB$81, TRANSPOSE(Data_TR_USD!$B25:$BZ25))%, NA())</f>
        <v>1.9301708667035088E-2</v>
      </c>
      <c r="BC114" s="49">
        <f t="array" ref="BC114">IF(COUNT(IF(BC$5:BC$81&gt;0, TRANSPOSE(Data_TR_USD!$B25:$BZ25)))&gt;0, SUMPRODUCT(BC$5:BC$81, TRANSPOSE(Data_TR_USD!$B25:$BZ25))%, NA())</f>
        <v>1.0305725059666706E-2</v>
      </c>
      <c r="BD114" s="49">
        <f t="array" ref="BD114">IF(COUNT(IF(BD$5:BD$81&gt;0, TRANSPOSE(Data_TR_USD!$B25:$BZ25)))&gt;0, SUMPRODUCT(BD$5:BD$81, TRANSPOSE(Data_TR_USD!$B25:$BZ25))%, NA())</f>
        <v>3.3765800053400713E-2</v>
      </c>
      <c r="BE114" s="49">
        <f t="array" ref="BE114">IF(COUNT(IF(BE$5:BE$81&gt;0, TRANSPOSE(Data_TR_USD!$B25:$BZ25)))&gt;0, SUMPRODUCT(BE$5:BE$81, TRANSPOSE(Data_TR_USD!$B25:$BZ25))%, NA())</f>
        <v>1.2251187443760792E-2</v>
      </c>
      <c r="BF114" s="49">
        <f t="array" ref="BF114">IF(COUNT(IF(BF$5:BF$81&gt;0, TRANSPOSE(Data_TR_USD!$B25:$BZ25)))&gt;0, SUMPRODUCT(BF$5:BF$81, TRANSPOSE(Data_TR_USD!$B25:$BZ25))%, NA())</f>
        <v>2.1282526117862684E-2</v>
      </c>
      <c r="BG114" s="49">
        <f t="array" ref="BG114">IF(COUNT(IF(BG$5:BG$81&gt;0, TRANSPOSE(Data_TR_USD!$B25:$BZ25)))&gt;0, SUMPRODUCT(BG$5:BG$81, TRANSPOSE(Data_TR_USD!$B25:$BZ25))%, NA())</f>
        <v>1.6509778567801479E-2</v>
      </c>
      <c r="BH114" s="49">
        <f t="array" ref="BH114">IF(COUNT(IF(BH$5:BH$81&gt;0, TRANSPOSE(Data_TR_USD!$B25:$BZ25)))&gt;0, SUMPRODUCT(BH$5:BH$81, TRANSPOSE(Data_TR_USD!$B25:$BZ25))%, NA())</f>
        <v>1.5299153206325937E-2</v>
      </c>
      <c r="BI114" s="49">
        <f t="array" ref="BI114">IF(COUNT(IF(BI$5:BI$81&gt;0, TRANSPOSE(Data_TR_USD!$B25:$BZ25)))&gt;0, SUMPRODUCT(BI$5:BI$81, TRANSPOSE(Data_TR_USD!$B25:$BZ25))%, NA())</f>
        <v>3.5525650489865647E-2</v>
      </c>
      <c r="BJ114" s="49">
        <f t="array" ref="BJ114">IF(COUNT(IF(BJ$5:BJ$81&gt;0, TRANSPOSE(Data_TR_USD!$B25:$BZ25)))&gt;0, SUMPRODUCT(BJ$5:BJ$81, TRANSPOSE(Data_TR_USD!$B25:$BZ25))%, NA())</f>
        <v>1.709174924640355E-2</v>
      </c>
      <c r="BK114" s="49">
        <f t="array" ref="BK114">IF(COUNT(IF(BK$5:BK$81&gt;0, TRANSPOSE(Data_TR_USD!$B25:$BZ25)))&gt;0, SUMPRODUCT(BK$5:BK$81, TRANSPOSE(Data_TR_USD!$B25:$BZ25))%, NA())</f>
        <v>1.6396566323740699E-2</v>
      </c>
      <c r="BL114" s="49">
        <f t="array" ref="BL114">IF(COUNT(IF(BL$5:BL$81&gt;0, TRANSPOSE(Data_TR_USD!$B25:$BZ25)))&gt;0, SUMPRODUCT(BL$5:BL$81, TRANSPOSE(Data_TR_USD!$B25:$BZ25))%, NA())</f>
        <v>1.4243124372002957E-2</v>
      </c>
      <c r="BM114" s="49">
        <f t="array" ref="BM114">IF(COUNT(IF(BM$5:BM$81&gt;0, TRANSPOSE(Data_TR_USD!$B25:$BZ25)))&gt;0, SUMPRODUCT(BM$5:BM$81, TRANSPOSE(Data_TR_USD!$B25:$BZ25))%, NA())</f>
        <v>9.6853245729620115E-3</v>
      </c>
      <c r="BN114" s="49">
        <f t="array" ref="BN114">IF(COUNT(IF(BN$5:BN$81&gt;0, TRANSPOSE(Data_TR_USD!$B25:$BZ25)))&gt;0, SUMPRODUCT(BN$5:BN$81, TRANSPOSE(Data_TR_USD!$B25:$BZ25))%, NA())</f>
        <v>7.1215621860014787E-3</v>
      </c>
      <c r="BO114" s="49">
        <f t="array" ref="BO114">IF(COUNT(IF(BO$5:BO$81&gt;0, TRANSPOSE(Data_TR_USD!$B25:$BZ25)))&gt;0, SUMPRODUCT(BO$5:BO$81, TRANSPOSE(Data_TR_USD!$B25:$BZ25))%, NA())</f>
        <v>5.6972497488011831E-3</v>
      </c>
      <c r="BP114" s="49">
        <f t="array" ref="BP114">IF(COUNT(IF(BP$5:BP$81&gt;0, TRANSPOSE(Data_TR_USD!$B25:$BZ25)))&gt;0, SUMPRODUCT(BP$5:BP$81, TRANSPOSE(Data_TR_USD!$B25:$BZ25))%, NA())</f>
        <v>4.7477081240009855E-3</v>
      </c>
      <c r="BQ114" s="49">
        <f t="array" ref="BQ114">IF(COUNT(IF(BQ$5:BQ$81&gt;0, TRANSPOSE(Data_TR_USD!$B25:$BZ25)))&gt;0, SUMPRODUCT(BQ$5:BQ$81, TRANSPOSE(Data_TR_USD!$B25:$BZ25))%, NA())</f>
        <v>3.5820323897673652E-2</v>
      </c>
      <c r="BR114" s="49">
        <f t="array" ref="BR114">IF(COUNT(IF(BR$5:BR$81&gt;0, TRANSPOSE(Data_TR_USD!$B25:$BZ25)))&gt;0, SUMPRODUCT(BR$5:BR$81, TRANSPOSE(Data_TR_USD!$B25:$BZ25))%, NA())</f>
        <v>0</v>
      </c>
      <c r="BS114" s="49">
        <f t="array" ref="BS114">IF(COUNT(IF(BS$5:BS$81&gt;0, TRANSPOSE(Data_TR_USD!$B25:$BZ25)))&gt;0, SUMPRODUCT(BS$5:BS$81, TRANSPOSE(Data_TR_USD!$B25:$BZ25))%, NA())</f>
        <v>1.6905677247070424E-2</v>
      </c>
    </row>
    <row r="115" spans="2:71">
      <c r="B115" s="48">
        <f t="shared" si="4"/>
        <v>1889</v>
      </c>
      <c r="E115" s="49">
        <f t="array" ref="E115">IF(COUNT(IF(E$5:E$81&gt;0, TRANSPOSE(Data_TR_USD!$B26:$BZ26)))&gt;0, SUMPRODUCT(E$5:E$81, TRANSPOSE(Data_TR_USD!$B26:$BZ26))%, NA())</f>
        <v>6.6995097919664195E-2</v>
      </c>
      <c r="F115" s="49" t="e">
        <f t="array" ref="F115">IF(COUNT(IF(F$5:F$81&gt;0, TRANSPOSE(Data_TR_USD!$B26:$BZ26)))&gt;0, SUMPRODUCT(F$5:F$81, TRANSPOSE(Data_TR_USD!$B26:$BZ26))%, NA())</f>
        <v>#N/A</v>
      </c>
      <c r="G115" s="49">
        <f t="array" ref="G115">IF(COUNT(IF(G$5:G$81&gt;0, TRANSPOSE(Data_TR_USD!$B26:$BZ26)))&gt;0, SUMPRODUCT(G$5:G$81, TRANSPOSE(Data_TR_USD!$B26:$BZ26))%, NA())</f>
        <v>-4.7618762222883859E-2</v>
      </c>
      <c r="I115" s="49">
        <f t="array" ref="I115">IF(ISNUMBER(I$96), I$96, IF(COUNT(IF(I$5:I$81&gt;0, TRANSPOSE(Data_TR_USD!$B26:$BZ26)))&gt;0, SUMPRODUCT(I$5:I$81, TRANSPOSE(Data_TR_USD!$B26:$BZ26))%, NA()))</f>
        <v>4.5858727145568989E-2</v>
      </c>
      <c r="J115" s="49">
        <f t="array" ref="J115">IF(ISNUMBER(J$96), J$96, IF(COUNT(IF(J$5:J$81&gt;0, TRANSPOSE(Data_TR_USD!$B26:$BZ26)))&gt;0, SUMPRODUCT(J$5:J$81, TRANSPOSE(Data_TR_USD!$B26:$BZ26))%, NA()))</f>
        <v>4.5858727145568989E-2</v>
      </c>
      <c r="K115" s="49">
        <f t="array" ref="K115">IF(ISNUMBER(K$96), K$96, IF(COUNT(IF(K$5:K$81&gt;0, TRANSPOSE(Data_TR_USD!$B26:$BZ26)))&gt;0, SUMPRODUCT(K$5:K$81, TRANSPOSE(Data_TR_USD!$B26:$BZ26))%, NA()))</f>
        <v>4.7963422985975439E-2</v>
      </c>
      <c r="M115" s="49">
        <f t="array" ref="M115">IF(COUNT(IF(M$5:M$81&gt;0, TRANSPOSE(Data_TR_USD!$B26:$BZ26)))&gt;0, SUMPRODUCT(M$5:M$81, TRANSPOSE(Data_TR_USD!$B26:$BZ26))%, NA())</f>
        <v>3.7380731076920561E-2</v>
      </c>
      <c r="N115" s="49">
        <f t="array" ref="N115">IF(COUNT(IF(N$5:N$81&gt;0, TRANSPOSE(Data_TR_USD!$B26:$BZ26)))&gt;0, SUMPRODUCT(N$5:N$81, TRANSPOSE(Data_TR_USD!$B26:$BZ26))%, NA())</f>
        <v>4.7963422985975439E-2</v>
      </c>
      <c r="X115" s="49">
        <f t="array" ref="X115">IF(COUNT(IF(X$5:X$81&gt;0, TRANSPOSE(Data_TR_USD!$B26:$BZ26)))&gt;0, SUMPRODUCT(X$5:X$81, TRANSPOSE(Data_TR_USD!$B26:$BZ26))%, NA())</f>
        <v>2.3830385540860873E-2</v>
      </c>
      <c r="Y115" s="49">
        <f t="array" ref="Y115">IF(COUNT(IF(Y$5:Y$81&gt;0, TRANSPOSE(Data_TR_USD!$B26:$BZ26)))&gt;0, SUMPRODUCT(Y$5:Y$81, TRANSPOSE(Data_TR_USD!$B26:$BZ26))%, NA())</f>
        <v>4.7963422985975439E-2</v>
      </c>
      <c r="AA115" s="49">
        <f t="array" ref="AA115">IF(COUNT(IF(AA$5:AA$81&gt;0, TRANSPOSE(Data_TR_USD!$B26:$BZ26)))&gt;0, SUMPRODUCT(AA$5:AA$81, TRANSPOSE(Data_TR_USD!$B26:$BZ26))%, NA())</f>
        <v>3.7380731076920561E-2</v>
      </c>
      <c r="AB115" s="49">
        <f t="array" ref="AB115">IF(COUNT(IF(AB$5:AB$81&gt;0, TRANSPOSE(Data_TR_USD!$B26:$BZ26)))&gt;0, SUMPRODUCT(AB$5:AB$81, TRANSPOSE(Data_TR_USD!$B26:$BZ26))%, NA())</f>
        <v>1.2875628266333337E-2</v>
      </c>
      <c r="AC115" s="49">
        <f t="array" ref="AC115">IF(COUNT(IF(AC$5:AC$81&gt;0, TRANSPOSE(Data_TR_USD!$B26:$BZ26)))&gt;0, SUMPRODUCT(AC$5:AC$81, TRANSPOSE(Data_TR_USD!$B26:$BZ26))%, NA())</f>
        <v>1.0582691909054887E-2</v>
      </c>
      <c r="AD115" s="49">
        <f t="array" ref="AD115">IF(COUNT(IF(AD$5:AD$81&gt;0, TRANSPOSE(Data_TR_USD!$B26:$BZ26)))&gt;0, SUMPRODUCT(AD$5:AD$81, TRANSPOSE(Data_TR_USD!$B26:$BZ26))%, NA())</f>
        <v>1.228269672900621E-2</v>
      </c>
      <c r="AE115" s="49">
        <f t="array" ref="AE115">IF(COUNT(IF(AE$5:AE$81&gt;0, TRANSPOSE(Data_TR_USD!$B26:$BZ26)))&gt;0, SUMPRODUCT(AE$5:AE$81, TRANSPOSE(Data_TR_USD!$B26:$BZ26))%, NA())</f>
        <v>1.7282201701021307E-2</v>
      </c>
      <c r="AG115" s="49">
        <f t="array" ref="AG115">IF(COUNT(IF(AG$5:AG$81&gt;0, TRANSPOSE(Data_TR_USD!$B26:$BZ26)))&gt;0, SUMPRODUCT(AG$5:AG$81, TRANSPOSE(Data_TR_USD!$B26:$BZ26))%, NA())</f>
        <v>0</v>
      </c>
      <c r="AM115" s="49">
        <f t="array" ref="AM115">IF(COUNT(IF(AM$5:AM$81&gt;0, TRANSPOSE(Data_TR_USD!$B26:$BZ26)))&gt;0, SUMPRODUCT(AM$5:AM$81, TRANSPOSE(Data_TR_USD!$B26:$BZ26))%, NA())</f>
        <v>3.5329103320458397E-2</v>
      </c>
      <c r="AN115" s="49">
        <f t="array" ref="AN115">IF(COUNT(IF(AN$5:AN$81&gt;0, TRANSPOSE(Data_TR_USD!$B26:$BZ26)))&gt;0, SUMPRODUCT(AN$5:AN$81, TRANSPOSE(Data_TR_USD!$B26:$BZ26))%, NA())</f>
        <v>3.737122806943978E-2</v>
      </c>
      <c r="AO115" s="49">
        <f t="array" ref="AO115">IF(COUNT(IF(AO$5:AO$81&gt;0, TRANSPOSE(Data_TR_USD!$B26:$BZ26)))&gt;0, SUMPRODUCT(AO$5:AO$81, TRANSPOSE(Data_TR_USD!$B26:$BZ26))%, NA())</f>
        <v>1.3932446805038095E-2</v>
      </c>
      <c r="AP115" s="49">
        <f t="array" ref="AP115">IF(COUNT(IF(AP$5:AP$81&gt;0, TRANSPOSE(Data_TR_USD!$B26:$BZ26)))&gt;0, SUMPRODUCT(AP$5:AP$81, TRANSPOSE(Data_TR_USD!$B26:$BZ26))%, NA())</f>
        <v>7.9370189317911639E-3</v>
      </c>
      <c r="AQ115" s="49">
        <f t="array" ref="AQ115">IF(COUNT(IF(AQ$5:AQ$81&gt;0, TRANSPOSE(Data_TR_USD!$B26:$BZ26)))&gt;0, SUMPRODUCT(AQ$5:AQ$81, TRANSPOSE(Data_TR_USD!$B26:$BZ26))%, NA())</f>
        <v>3.1778624115910321E-2</v>
      </c>
      <c r="AS115" s="49">
        <f t="array" ref="AS115">IF(COUNT(IF(AS$5:AS$81&gt;0, TRANSPOSE(Data_TR_USD!$B26:$BZ26)))&gt;0, SUMPRODUCT(AS$5:AS$81, TRANSPOSE(Data_TR_USD!$B26:$BZ26))%, NA())</f>
        <v>4.7963422985975439E-2</v>
      </c>
      <c r="AU115" s="49">
        <f t="array" ref="AU115">IF(COUNT(IF(AU$5:AU$81&gt;0, TRANSPOSE(Data_TR_USD!$B26:$BZ26)))&gt;0, SUMPRODUCT(AU$5:AU$81, TRANSPOSE(Data_TR_USD!$B26:$BZ26))%, NA())</f>
        <v>0</v>
      </c>
      <c r="AV115" s="49">
        <f t="array" ref="AV115">IF(COUNT(IF(AV$5:AV$81&gt;0, TRANSPOSE(Data_TR_USD!$B26:$BZ26)))&gt;0, SUMPRODUCT(AV$5:AV$81, TRANSPOSE(Data_TR_USD!$B26:$BZ26))%, NA())</f>
        <v>0</v>
      </c>
      <c r="AW115" s="49">
        <f t="array" ref="AW115">IF(COUNT(IF(AW$5:AW$81&gt;0, TRANSPOSE(Data_TR_USD!$B26:$BZ26)))&gt;0, SUMPRODUCT(AW$5:AW$81, TRANSPOSE(Data_TR_USD!$B26:$BZ26))%, NA())</f>
        <v>3.0681221284954149E-2</v>
      </c>
      <c r="AX115" s="49">
        <f t="array" ref="AX115">IF(COUNT(IF(AX$5:AX$81&gt;0, TRANSPOSE(Data_TR_USD!$B26:$BZ26)))&gt;0, SUMPRODUCT(AX$5:AX$81, TRANSPOSE(Data_TR_USD!$B26:$BZ26))%, NA())</f>
        <v>3.7380731076920561E-2</v>
      </c>
      <c r="AY115" s="49">
        <f t="array" ref="AY115">IF(COUNT(IF(AY$5:AY$81&gt;0, TRANSPOSE(Data_TR_USD!$B26:$BZ26)))&gt;0, SUMPRODUCT(AY$5:AY$81, TRANSPOSE(Data_TR_USD!$B26:$BZ26))%, NA())</f>
        <v>3.5439140018376329E-2</v>
      </c>
      <c r="AZ115" s="49">
        <f t="array" ref="AZ115">IF(COUNT(IF(AZ$5:AZ$81&gt;0, TRANSPOSE(Data_TR_USD!$B26:$BZ26)))&gt;0, SUMPRODUCT(AZ$5:AZ$81, TRANSPOSE(Data_TR_USD!$B26:$BZ26))%, NA())</f>
        <v>3.6040829118527275E-2</v>
      </c>
      <c r="BA115" s="49">
        <f t="array" ref="BA115">IF(COUNT(IF(BA$5:BA$81&gt;0, TRANSPOSE(Data_TR_USD!$B26:$BZ26)))&gt;0, SUMPRODUCT(BA$5:BA$81, TRANSPOSE(Data_TR_USD!$B26:$BZ26))%, NA())</f>
        <v>1.0049264687949628E-2</v>
      </c>
      <c r="BB115" s="49">
        <f t="array" ref="BB115">IF(COUNT(IF(BB$5:BB$81&gt;0, TRANSPOSE(Data_TR_USD!$B26:$BZ26)))&gt;0, SUMPRODUCT(BB$5:BB$81, TRANSPOSE(Data_TR_USD!$B26:$BZ26))%, NA())</f>
        <v>2.3830385540860873E-2</v>
      </c>
      <c r="BC115" s="49">
        <f t="array" ref="BC115">IF(COUNT(IF(BC$5:BC$81&gt;0, TRANSPOSE(Data_TR_USD!$B26:$BZ26)))&gt;0, SUMPRODUCT(BC$5:BC$81, TRANSPOSE(Data_TR_USD!$B26:$BZ26))%, NA())</f>
        <v>1.5340610642477074E-2</v>
      </c>
      <c r="BD115" s="49">
        <f t="array" ref="BD115">IF(COUNT(IF(BD$5:BD$81&gt;0, TRANSPOSE(Data_TR_USD!$B26:$BZ26)))&gt;0, SUMPRODUCT(BD$5:BD$81, TRANSPOSE(Data_TR_USD!$B26:$BZ26))%, NA())</f>
        <v>5.272134171939763E-2</v>
      </c>
      <c r="BE115" s="49">
        <f t="array" ref="BE115">IF(COUNT(IF(BE$5:BE$81&gt;0, TRANSPOSE(Data_TR_USD!$B26:$BZ26)))&gt;0, SUMPRODUCT(BE$5:BE$81, TRANSPOSE(Data_TR_USD!$B26:$BZ26))%, NA())</f>
        <v>1.7062128305185432E-2</v>
      </c>
      <c r="BF115" s="49">
        <f t="array" ref="BF115">IF(COUNT(IF(BF$5:BF$81&gt;0, TRANSPOSE(Data_TR_USD!$B26:$BZ26)))&gt;0, SUMPRODUCT(BF$5:BF$81, TRANSPOSE(Data_TR_USD!$B26:$BZ26))%, NA())</f>
        <v>1.4465874026143353E-2</v>
      </c>
      <c r="BG115" s="49">
        <f t="array" ref="BG115">IF(COUNT(IF(BG$5:BG$81&gt;0, TRANSPOSE(Data_TR_USD!$B26:$BZ26)))&gt;0, SUMPRODUCT(BG$5:BG$81, TRANSPOSE(Data_TR_USD!$B26:$BZ26))%, NA())</f>
        <v>1.0587753259326139E-2</v>
      </c>
      <c r="BH115" s="49">
        <f t="array" ref="BH115">IF(COUNT(IF(BH$5:BH$81&gt;0, TRANSPOSE(Data_TR_USD!$B26:$BZ26)))&gt;0, SUMPRODUCT(BH$5:BH$81, TRANSPOSE(Data_TR_USD!$B26:$BZ26))%, NA())</f>
        <v>2.2512130792341066E-2</v>
      </c>
      <c r="BI115" s="49">
        <f t="array" ref="BI115">IF(COUNT(IF(BI$5:BI$81&gt;0, TRANSPOSE(Data_TR_USD!$B26:$BZ26)))&gt;0, SUMPRODUCT(BI$5:BI$81, TRANSPOSE(Data_TR_USD!$B26:$BZ26))%, NA())</f>
        <v>4.7963422985975439E-2</v>
      </c>
      <c r="BJ115" s="49">
        <f t="array" ref="BJ115">IF(COUNT(IF(BJ$5:BJ$81&gt;0, TRANSPOSE(Data_TR_USD!$B26:$BZ26)))&gt;0, SUMPRODUCT(BJ$5:BJ$81, TRANSPOSE(Data_TR_USD!$B26:$BZ26))%, NA())</f>
        <v>4.0197058751798513E-2</v>
      </c>
      <c r="BK115" s="49">
        <f t="array" ref="BK115">IF(COUNT(IF(BK$5:BK$81&gt;0, TRANSPOSE(Data_TR_USD!$B26:$BZ26)))&gt;0, SUMPRODUCT(BK$5:BK$81, TRANSPOSE(Data_TR_USD!$B26:$BZ26))%, NA())</f>
        <v>1.2685126893112799E-2</v>
      </c>
      <c r="BL115" s="49">
        <f t="array" ref="BL115">IF(COUNT(IF(BL$5:BL$81&gt;0, TRANSPOSE(Data_TR_USD!$B26:$BZ26)))&gt;0, SUMPRODUCT(BL$5:BL$81, TRANSPOSE(Data_TR_USD!$B26:$BZ26))%, NA())</f>
        <v>3.3497548959832098E-2</v>
      </c>
      <c r="BM115" s="49">
        <f t="array" ref="BM115">IF(COUNT(IF(BM$5:BM$81&gt;0, TRANSPOSE(Data_TR_USD!$B26:$BZ26)))&gt;0, SUMPRODUCT(BM$5:BM$81, TRANSPOSE(Data_TR_USD!$B26:$BZ26))%, NA())</f>
        <v>2.2778333292685828E-2</v>
      </c>
      <c r="BN115" s="49">
        <f t="array" ref="BN115">IF(COUNT(IF(BN$5:BN$81&gt;0, TRANSPOSE(Data_TR_USD!$B26:$BZ26)))&gt;0, SUMPRODUCT(BN$5:BN$81, TRANSPOSE(Data_TR_USD!$B26:$BZ26))%, NA())</f>
        <v>1.6748774479916049E-2</v>
      </c>
      <c r="BO115" s="49">
        <f t="array" ref="BO115">IF(COUNT(IF(BO$5:BO$81&gt;0, TRANSPOSE(Data_TR_USD!$B26:$BZ26)))&gt;0, SUMPRODUCT(BO$5:BO$81, TRANSPOSE(Data_TR_USD!$B26:$BZ26))%, NA())</f>
        <v>1.3399019583932841E-2</v>
      </c>
      <c r="BP115" s="49">
        <f t="array" ref="BP115">IF(COUNT(IF(BP$5:BP$81&gt;0, TRANSPOSE(Data_TR_USD!$B26:$BZ26)))&gt;0, SUMPRODUCT(BP$5:BP$81, TRANSPOSE(Data_TR_USD!$B26:$BZ26))%, NA())</f>
        <v>1.1165849653277365E-2</v>
      </c>
      <c r="BQ115" s="49">
        <f t="array" ref="BQ115">IF(COUNT(IF(BQ$5:BQ$81&gt;0, TRANSPOSE(Data_TR_USD!$B26:$BZ26)))&gt;0, SUMPRODUCT(BQ$5:BQ$81, TRANSPOSE(Data_TR_USD!$B26:$BZ26))%, NA())</f>
        <v>3.737122806943978E-2</v>
      </c>
      <c r="BR115" s="49">
        <f t="array" ref="BR115">IF(COUNT(IF(BR$5:BR$81&gt;0, TRANSPOSE(Data_TR_USD!$B26:$BZ26)))&gt;0, SUMPRODUCT(BR$5:BR$81, TRANSPOSE(Data_TR_USD!$B26:$BZ26))%, NA())</f>
        <v>0</v>
      </c>
      <c r="BS115" s="49">
        <f t="array" ref="BS115">IF(COUNT(IF(BS$5:BS$81&gt;0, TRANSPOSE(Data_TR_USD!$B26:$BZ26)))&gt;0, SUMPRODUCT(BS$5:BS$81, TRANSPOSE(Data_TR_USD!$B26:$BZ26))%, NA())</f>
        <v>9.7705771398196306E-3</v>
      </c>
    </row>
    <row r="116" spans="2:71">
      <c r="B116" s="48">
        <f t="shared" si="4"/>
        <v>1890</v>
      </c>
      <c r="E116" s="49">
        <f t="array" ref="E116">IF(COUNT(IF(E$5:E$81&gt;0, TRANSPOSE(Data_TR_USD!$B27:$BZ27)))&gt;0, SUMPRODUCT(E$5:E$81, TRANSPOSE(Data_TR_USD!$B27:$BZ27))%, NA())</f>
        <v>-6.0981982730976242E-2</v>
      </c>
      <c r="F116" s="49" t="e">
        <f t="array" ref="F116">IF(COUNT(IF(F$5:F$81&gt;0, TRANSPOSE(Data_TR_USD!$B27:$BZ27)))&gt;0, SUMPRODUCT(F$5:F$81, TRANSPOSE(Data_TR_USD!$B27:$BZ27))%, NA())</f>
        <v>#N/A</v>
      </c>
      <c r="G116" s="49">
        <f t="array" ref="G116">IF(COUNT(IF(G$5:G$81&gt;0, TRANSPOSE(Data_TR_USD!$B27:$BZ27)))&gt;0, SUMPRODUCT(G$5:G$81, TRANSPOSE(Data_TR_USD!$B27:$BZ27))%, NA())</f>
        <v>2.4999842675411887E-2</v>
      </c>
      <c r="I116" s="49">
        <f t="array" ref="I116">IF(ISNUMBER(I$96), I$96, IF(COUNT(IF(I$5:I$81&gt;0, TRANSPOSE(Data_TR_USD!$B27:$BZ27)))&gt;0, SUMPRODUCT(I$5:I$81, TRANSPOSE(Data_TR_USD!$B27:$BZ27))%, NA()))</f>
        <v>5.3152163053252079E-2</v>
      </c>
      <c r="J116" s="49">
        <f t="array" ref="J116">IF(ISNUMBER(J$96), J$96, IF(COUNT(IF(J$5:J$81&gt;0, TRANSPOSE(Data_TR_USD!$B27:$BZ27)))&gt;0, SUMPRODUCT(J$5:J$81, TRANSPOSE(Data_TR_USD!$B27:$BZ27))%, NA()))</f>
        <v>5.3152163053252079E-2</v>
      </c>
      <c r="K116" s="49">
        <f t="array" ref="K116">IF(ISNUMBER(K$96), K$96, IF(COUNT(IF(K$5:K$81&gt;0, TRANSPOSE(Data_TR_USD!$B27:$BZ27)))&gt;0, SUMPRODUCT(K$5:K$81, TRANSPOSE(Data_TR_USD!$B27:$BZ27))%, NA()))</f>
        <v>-3.0481553975040626E-2</v>
      </c>
      <c r="M116" s="49">
        <f t="array" ref="M116">IF(COUNT(IF(M$5:M$81&gt;0, TRANSPOSE(Data_TR_USD!$B27:$BZ27)))&gt;0, SUMPRODUCT(M$5:M$81, TRANSPOSE(Data_TR_USD!$B27:$BZ27))%, NA())</f>
        <v>-2.7437173533715564E-2</v>
      </c>
      <c r="N116" s="49">
        <f t="array" ref="N116">IF(COUNT(IF(N$5:N$81&gt;0, TRANSPOSE(Data_TR_USD!$B27:$BZ27)))&gt;0, SUMPRODUCT(N$5:N$81, TRANSPOSE(Data_TR_USD!$B27:$BZ27))%, NA())</f>
        <v>-3.0481553975040626E-2</v>
      </c>
      <c r="X116" s="49">
        <f t="array" ref="X116">IF(COUNT(IF(X$5:X$81&gt;0, TRANSPOSE(Data_TR_USD!$B27:$BZ27)))&gt;0, SUMPRODUCT(X$5:X$81, TRANSPOSE(Data_TR_USD!$B27:$BZ27))%, NA())</f>
        <v>-6.6415097791650392E-3</v>
      </c>
      <c r="Y116" s="49">
        <f t="array" ref="Y116">IF(COUNT(IF(Y$5:Y$81&gt;0, TRANSPOSE(Data_TR_USD!$B27:$BZ27)))&gt;0, SUMPRODUCT(Y$5:Y$81, TRANSPOSE(Data_TR_USD!$B27:$BZ27))%, NA())</f>
        <v>-3.0481553975040626E-2</v>
      </c>
      <c r="AA116" s="49">
        <f t="array" ref="AA116">IF(COUNT(IF(AA$5:AA$81&gt;0, TRANSPOSE(Data_TR_USD!$B27:$BZ27)))&gt;0, SUMPRODUCT(AA$5:AA$81, TRANSPOSE(Data_TR_USD!$B27:$BZ27))%, NA())</f>
        <v>-2.7437173533715564E-2</v>
      </c>
      <c r="AB116" s="49">
        <f t="array" ref="AB116">IF(COUNT(IF(AB$5:AB$81&gt;0, TRANSPOSE(Data_TR_USD!$B27:$BZ27)))&gt;0, SUMPRODUCT(AB$5:AB$81, TRANSPOSE(Data_TR_USD!$B27:$BZ27))%, NA())</f>
        <v>-3.8677228866246027E-4</v>
      </c>
      <c r="AC116" s="49">
        <f t="array" ref="AC116">IF(COUNT(IF(AC$5:AC$81&gt;0, TRANSPOSE(Data_TR_USD!$B27:$BZ27)))&gt;0, SUMPRODUCT(AC$5:AC$81, TRANSPOSE(Data_TR_USD!$B27:$BZ27))%, NA())</f>
        <v>-3.0443804413250648E-3</v>
      </c>
      <c r="AD116" s="49">
        <f t="array" ref="AD116">IF(COUNT(IF(AD$5:AD$81&gt;0, TRANSPOSE(Data_TR_USD!$B27:$BZ27)))&gt;0, SUMPRODUCT(AD$5:AD$81, TRANSPOSE(Data_TR_USD!$B27:$BZ27))%, NA())</f>
        <v>7.0240235047502875E-4</v>
      </c>
      <c r="AE116" s="49">
        <f t="array" ref="AE116">IF(COUNT(IF(AE$5:AE$81&gt;0, TRANSPOSE(Data_TR_USD!$B27:$BZ27)))&gt;0, SUMPRODUCT(AE$5:AE$81, TRANSPOSE(Data_TR_USD!$B27:$BZ27))%, NA())</f>
        <v>-9.1425787144226896E-3</v>
      </c>
      <c r="AG116" s="49">
        <f t="array" ref="AG116">IF(COUNT(IF(AG$5:AG$81&gt;0, TRANSPOSE(Data_TR_USD!$B27:$BZ27)))&gt;0, SUMPRODUCT(AG$5:AG$81, TRANSPOSE(Data_TR_USD!$B27:$BZ27))%, NA())</f>
        <v>0</v>
      </c>
      <c r="AM116" s="49">
        <f t="array" ref="AM116">IF(COUNT(IF(AM$5:AM$81&gt;0, TRANSPOSE(Data_TR_USD!$B27:$BZ27)))&gt;0, SUMPRODUCT(AM$5:AM$81, TRANSPOSE(Data_TR_USD!$B27:$BZ27))%, NA())</f>
        <v>-3.0258645475005733E-2</v>
      </c>
      <c r="AN116" s="49">
        <f t="array" ref="AN116">IF(COUNT(IF(AN$5:AN$81&gt;0, TRANSPOSE(Data_TR_USD!$B27:$BZ27)))&gt;0, SUMPRODUCT(AN$5:AN$81, TRANSPOSE(Data_TR_USD!$B27:$BZ27))%, NA())</f>
        <v>-7.9572546701909273E-4</v>
      </c>
      <c r="AO116" s="49">
        <f t="array" ref="AO116">IF(COUNT(IF(AO$5:AO$81&gt;0, TRANSPOSE(Data_TR_USD!$B27:$BZ27)))&gt;0, SUMPRODUCT(AO$5:AO$81, TRANSPOSE(Data_TR_USD!$B27:$BZ27))%, NA())</f>
        <v>-6.093479577873877E-3</v>
      </c>
      <c r="AP116" s="49">
        <f t="array" ref="AP116">IF(COUNT(IF(AP$5:AP$81&gt;0, TRANSPOSE(Data_TR_USD!$B27:$BZ27)))&gt;0, SUMPRODUCT(AP$5:AP$81, TRANSPOSE(Data_TR_USD!$B27:$BZ27))%, NA())</f>
        <v>-2.2832853309937987E-3</v>
      </c>
      <c r="AQ116" s="49">
        <f t="array" ref="AQ116">IF(COUNT(IF(AQ$5:AQ$81&gt;0, TRANSPOSE(Data_TR_USD!$B27:$BZ27)))&gt;0, SUMPRODUCT(AQ$5:AQ$81, TRANSPOSE(Data_TR_USD!$B27:$BZ27))%, NA())</f>
        <v>-1.402713223938834E-4</v>
      </c>
      <c r="AS116" s="49">
        <f t="array" ref="AS116">IF(COUNT(IF(AS$5:AS$81&gt;0, TRANSPOSE(Data_TR_USD!$B27:$BZ27)))&gt;0, SUMPRODUCT(AS$5:AS$81, TRANSPOSE(Data_TR_USD!$B27:$BZ27))%, NA())</f>
        <v>-3.0481553975040626E-2</v>
      </c>
      <c r="AU116" s="49">
        <f t="array" ref="AU116">IF(COUNT(IF(AU$5:AU$81&gt;0, TRANSPOSE(Data_TR_USD!$B27:$BZ27)))&gt;0, SUMPRODUCT(AU$5:AU$81, TRANSPOSE(Data_TR_USD!$B27:$BZ27))%, NA())</f>
        <v>0</v>
      </c>
      <c r="AV116" s="49">
        <f t="array" ref="AV116">IF(COUNT(IF(AV$5:AV$81&gt;0, TRANSPOSE(Data_TR_USD!$B27:$BZ27)))&gt;0, SUMPRODUCT(AV$5:AV$81, TRANSPOSE(Data_TR_USD!$B27:$BZ27))%, NA())</f>
        <v>0</v>
      </c>
      <c r="AW116" s="49">
        <f t="array" ref="AW116">IF(COUNT(IF(AW$5:AW$81&gt;0, TRANSPOSE(Data_TR_USD!$B27:$BZ27)))&gt;0, SUMPRODUCT(AW$5:AW$81, TRANSPOSE(Data_TR_USD!$B27:$BZ27))%, NA())</f>
        <v>-2.133897526061794E-2</v>
      </c>
      <c r="AX116" s="49">
        <f t="array" ref="AX116">IF(COUNT(IF(AX$5:AX$81&gt;0, TRANSPOSE(Data_TR_USD!$B27:$BZ27)))&gt;0, SUMPRODUCT(AX$5:AX$81, TRANSPOSE(Data_TR_USD!$B27:$BZ27))%, NA())</f>
        <v>-2.7437173533715564E-2</v>
      </c>
      <c r="AY116" s="49">
        <f t="array" ref="AY116">IF(COUNT(IF(AY$5:AY$81&gt;0, TRANSPOSE(Data_TR_USD!$B27:$BZ27)))&gt;0, SUMPRODUCT(AY$5:AY$81, TRANSPOSE(Data_TR_USD!$B27:$BZ27))%, NA())</f>
        <v>-2.8964082449601844E-2</v>
      </c>
      <c r="AZ116" s="49">
        <f t="array" ref="AZ116">IF(COUNT(IF(AZ$5:AZ$81&gt;0, TRANSPOSE(Data_TR_USD!$B27:$BZ27)))&gt;0, SUMPRODUCT(AZ$5:AZ$81, TRANSPOSE(Data_TR_USD!$B27:$BZ27))%, NA())</f>
        <v>-2.6217533879096037E-2</v>
      </c>
      <c r="BA116" s="49">
        <f t="array" ref="BA116">IF(COUNT(IF(BA$5:BA$81&gt;0, TRANSPOSE(Data_TR_USD!$B27:$BZ27)))&gt;0, SUMPRODUCT(BA$5:BA$81, TRANSPOSE(Data_TR_USD!$B27:$BZ27))%, NA())</f>
        <v>-9.147297409646437E-3</v>
      </c>
      <c r="BB116" s="49">
        <f t="array" ref="BB116">IF(COUNT(IF(BB$5:BB$81&gt;0, TRANSPOSE(Data_TR_USD!$B27:$BZ27)))&gt;0, SUMPRODUCT(BB$5:BB$81, TRANSPOSE(Data_TR_USD!$B27:$BZ27))%, NA())</f>
        <v>-6.6415097791650392E-3</v>
      </c>
      <c r="BC116" s="49">
        <f t="array" ref="BC116">IF(COUNT(IF(BC$5:BC$81&gt;0, TRANSPOSE(Data_TR_USD!$B27:$BZ27)))&gt;0, SUMPRODUCT(BC$5:BC$81, TRANSPOSE(Data_TR_USD!$B27:$BZ27))%, NA())</f>
        <v>-1.066948763030897E-2</v>
      </c>
      <c r="BD116" s="49">
        <f t="array" ref="BD116">IF(COUNT(IF(BD$5:BD$81&gt;0, TRANSPOSE(Data_TR_USD!$B27:$BZ27)))&gt;0, SUMPRODUCT(BD$5:BD$81, TRANSPOSE(Data_TR_USD!$B27:$BZ27))%, NA())</f>
        <v>-3.810666116402453E-2</v>
      </c>
      <c r="BE116" s="49">
        <f t="array" ref="BE116">IF(COUNT(IF(BE$5:BE$81&gt;0, TRANSPOSE(Data_TR_USD!$B27:$BZ27)))&gt;0, SUMPRODUCT(BE$5:BE$81, TRANSPOSE(Data_TR_USD!$B27:$BZ27))%, NA())</f>
        <v>-1.173170476523047E-2</v>
      </c>
      <c r="BF116" s="49">
        <f t="array" ref="BF116">IF(COUNT(IF(BF$5:BF$81&gt;0, TRANSPOSE(Data_TR_USD!$B27:$BZ27)))&gt;0, SUMPRODUCT(BF$5:BF$81, TRANSPOSE(Data_TR_USD!$B27:$BZ27))%, NA())</f>
        <v>9.4373904474953646E-6</v>
      </c>
      <c r="BG116" s="49">
        <f t="array" ref="BG116">IF(COUNT(IF(BG$5:BG$81&gt;0, TRANSPOSE(Data_TR_USD!$B27:$BZ27)))&gt;0, SUMPRODUCT(BG$5:BG$81, TRANSPOSE(Data_TR_USD!$B27:$BZ27))%, NA())</f>
        <v>2.2895233511451159E-3</v>
      </c>
      <c r="BH116" s="49">
        <f t="array" ref="BH116">IF(COUNT(IF(BH$5:BH$81&gt;0, TRANSPOSE(Data_TR_USD!$B27:$BZ27)))&gt;0, SUMPRODUCT(BH$5:BH$81, TRANSPOSE(Data_TR_USD!$B27:$BZ27))%, NA())</f>
        <v>-1.6893533363647798E-2</v>
      </c>
      <c r="BI116" s="49">
        <f t="array" ref="BI116">IF(COUNT(IF(BI$5:BI$81&gt;0, TRANSPOSE(Data_TR_USD!$B27:$BZ27)))&gt;0, SUMPRODUCT(BI$5:BI$81, TRANSPOSE(Data_TR_USD!$B27:$BZ27))%, NA())</f>
        <v>-3.0481553975040626E-2</v>
      </c>
      <c r="BJ116" s="49">
        <f t="array" ref="BJ116">IF(COUNT(IF(BJ$5:BJ$81&gt;0, TRANSPOSE(Data_TR_USD!$B27:$BZ27)))&gt;0, SUMPRODUCT(BJ$5:BJ$81, TRANSPOSE(Data_TR_USD!$B27:$BZ27))%, NA())</f>
        <v>-3.6589189638585748E-2</v>
      </c>
      <c r="BK116" s="49">
        <f t="array" ref="BK116">IF(COUNT(IF(BK$5:BK$81&gt;0, TRANSPOSE(Data_TR_USD!$B27:$BZ27)))&gt;0, SUMPRODUCT(BK$5:BK$81, TRANSPOSE(Data_TR_USD!$B27:$BZ27))%, NA())</f>
        <v>6.5134091636088109E-3</v>
      </c>
      <c r="BL116" s="49">
        <f t="array" ref="BL116">IF(COUNT(IF(BL$5:BL$81&gt;0, TRANSPOSE(Data_TR_USD!$B27:$BZ27)))&gt;0, SUMPRODUCT(BL$5:BL$81, TRANSPOSE(Data_TR_USD!$B27:$BZ27))%, NA())</f>
        <v>-3.0490991365488121E-2</v>
      </c>
      <c r="BM116" s="49">
        <f t="array" ref="BM116">IF(COUNT(IF(BM$5:BM$81&gt;0, TRANSPOSE(Data_TR_USD!$B27:$BZ27)))&gt;0, SUMPRODUCT(BM$5:BM$81, TRANSPOSE(Data_TR_USD!$B27:$BZ27))%, NA())</f>
        <v>-2.0733874128531924E-2</v>
      </c>
      <c r="BN116" s="49">
        <f t="array" ref="BN116">IF(COUNT(IF(BN$5:BN$81&gt;0, TRANSPOSE(Data_TR_USD!$B27:$BZ27)))&gt;0, SUMPRODUCT(BN$5:BN$81, TRANSPOSE(Data_TR_USD!$B27:$BZ27))%, NA())</f>
        <v>-1.524549568274406E-2</v>
      </c>
      <c r="BO116" s="49">
        <f t="array" ref="BO116">IF(COUNT(IF(BO$5:BO$81&gt;0, TRANSPOSE(Data_TR_USD!$B27:$BZ27)))&gt;0, SUMPRODUCT(BO$5:BO$81, TRANSPOSE(Data_TR_USD!$B27:$BZ27))%, NA())</f>
        <v>-1.2196396546195249E-2</v>
      </c>
      <c r="BP116" s="49">
        <f t="array" ref="BP116">IF(COUNT(IF(BP$5:BP$81&gt;0, TRANSPOSE(Data_TR_USD!$B27:$BZ27)))&gt;0, SUMPRODUCT(BP$5:BP$81, TRANSPOSE(Data_TR_USD!$B27:$BZ27))%, NA())</f>
        <v>-1.0163663788496041E-2</v>
      </c>
      <c r="BQ116" s="49">
        <f t="array" ref="BQ116">IF(COUNT(IF(BQ$5:BQ$81&gt;0, TRANSPOSE(Data_TR_USD!$B27:$BZ27)))&gt;0, SUMPRODUCT(BQ$5:BQ$81, TRANSPOSE(Data_TR_USD!$B27:$BZ27))%, NA())</f>
        <v>-7.9572546701909273E-4</v>
      </c>
      <c r="BR116" s="49">
        <f t="array" ref="BR116">IF(COUNT(IF(BR$5:BR$81&gt;0, TRANSPOSE(Data_TR_USD!$B27:$BZ27)))&gt;0, SUMPRODUCT(BR$5:BR$81, TRANSPOSE(Data_TR_USD!$B27:$BZ27))%, NA())</f>
        <v>0</v>
      </c>
      <c r="BS116" s="49">
        <f t="array" ref="BS116">IF(COUNT(IF(BS$5:BS$81&gt;0, TRANSPOSE(Data_TR_USD!$B27:$BZ27)))&gt;0, SUMPRODUCT(BS$5:BS$81, TRANSPOSE(Data_TR_USD!$B27:$BZ27))%, NA())</f>
        <v>1.1901051091252142E-2</v>
      </c>
    </row>
    <row r="117" spans="2:71">
      <c r="B117" s="48">
        <f t="shared" si="4"/>
        <v>1891</v>
      </c>
      <c r="E117" s="49">
        <f t="array" ref="E117">IF(COUNT(IF(E$5:E$81&gt;0, TRANSPOSE(Data_TR_USD!$B28:$BZ28)))&gt;0, SUMPRODUCT(E$5:E$81, TRANSPOSE(Data_TR_USD!$B28:$BZ28))%, NA())</f>
        <v>0.181993108546986</v>
      </c>
      <c r="F117" s="49" t="e">
        <f t="array" ref="F117">IF(COUNT(IF(F$5:F$81&gt;0, TRANSPOSE(Data_TR_USD!$B28:$BZ28)))&gt;0, SUMPRODUCT(F$5:F$81, TRANSPOSE(Data_TR_USD!$B28:$BZ28))%, NA())</f>
        <v>#N/A</v>
      </c>
      <c r="G117" s="49">
        <f t="array" ref="G117">IF(COUNT(IF(G$5:G$81&gt;0, TRANSPOSE(Data_TR_USD!$B28:$BZ28)))&gt;0, SUMPRODUCT(G$5:G$81, TRANSPOSE(Data_TR_USD!$B28:$BZ28))%, NA())</f>
        <v>-6.0975754498046812E-2</v>
      </c>
      <c r="I117" s="49">
        <f t="array" ref="I117">IF(ISNUMBER(I$96), I$96, IF(COUNT(IF(I$5:I$81&gt;0, TRANSPOSE(Data_TR_USD!$B28:$BZ28)))&gt;0, SUMPRODUCT(I$5:I$81, TRANSPOSE(Data_TR_USD!$B28:$BZ28))%, NA()))</f>
        <v>5.874712758517335E-2</v>
      </c>
      <c r="J117" s="49">
        <f t="array" ref="J117">IF(ISNUMBER(J$96), J$96, IF(COUNT(IF(J$5:J$81&gt;0, TRANSPOSE(Data_TR_USD!$B28:$BZ28)))&gt;0, SUMPRODUCT(J$5:J$81, TRANSPOSE(Data_TR_USD!$B28:$BZ28))%, NA()))</f>
        <v>5.874712758517335E-2</v>
      </c>
      <c r="K117" s="49">
        <f t="array" ref="K117">IF(ISNUMBER(K$96), K$96, IF(COUNT(IF(K$5:K$81&gt;0, TRANSPOSE(Data_TR_USD!$B28:$BZ28)))&gt;0, SUMPRODUCT(K$5:K$81, TRANSPOSE(Data_TR_USD!$B28:$BZ28))%, NA()))</f>
        <v>0.13741503849762782</v>
      </c>
      <c r="M117" s="49">
        <f t="array" ref="M117">IF(COUNT(IF(M$5:M$81&gt;0, TRANSPOSE(Data_TR_USD!$B28:$BZ28)))&gt;0, SUMPRODUCT(M$5:M$81, TRANSPOSE(Data_TR_USD!$B28:$BZ28))%, NA())</f>
        <v>0.10510614095821111</v>
      </c>
      <c r="N117" s="49">
        <f t="array" ref="N117">IF(COUNT(IF(N$5:N$81&gt;0, TRANSPOSE(Data_TR_USD!$B28:$BZ28)))&gt;0, SUMPRODUCT(N$5:N$81, TRANSPOSE(Data_TR_USD!$B28:$BZ28))%, NA())</f>
        <v>0.13741503849762782</v>
      </c>
      <c r="X117" s="49">
        <f t="array" ref="X117">IF(COUNT(IF(X$5:X$81&gt;0, TRANSPOSE(Data_TR_USD!$B28:$BZ28)))&gt;0, SUMPRODUCT(X$5:X$81, TRANSPOSE(Data_TR_USD!$B28:$BZ28))%, NA())</f>
        <v>6.5744367948276677E-2</v>
      </c>
      <c r="Y117" s="49">
        <f t="array" ref="Y117">IF(COUNT(IF(Y$5:Y$81&gt;0, TRANSPOSE(Data_TR_USD!$B28:$BZ28)))&gt;0, SUMPRODUCT(Y$5:Y$81, TRANSPOSE(Data_TR_USD!$B28:$BZ28))%, NA())</f>
        <v>0.13741503849762782</v>
      </c>
      <c r="AA117" s="49">
        <f t="array" ref="AA117">IF(COUNT(IF(AA$5:AA$81&gt;0, TRANSPOSE(Data_TR_USD!$B28:$BZ28)))&gt;0, SUMPRODUCT(AA$5:AA$81, TRANSPOSE(Data_TR_USD!$B28:$BZ28))%, NA())</f>
        <v>0.10510614095821111</v>
      </c>
      <c r="AB117" s="49">
        <f t="array" ref="AB117">IF(COUNT(IF(AB$5:AB$81&gt;0, TRANSPOSE(Data_TR_USD!$B28:$BZ28)))&gt;0, SUMPRODUCT(AB$5:AB$81, TRANSPOSE(Data_TR_USD!$B28:$BZ28))%, NA())</f>
        <v>3.5246253918675377E-2</v>
      </c>
      <c r="AC117" s="49">
        <f t="array" ref="AC117">IF(COUNT(IF(AC$5:AC$81&gt;0, TRANSPOSE(Data_TR_USD!$B28:$BZ28)))&gt;0, SUMPRODUCT(AC$5:AC$81, TRANSPOSE(Data_TR_USD!$B28:$BZ28))%, NA())</f>
        <v>3.2308897539416709E-2</v>
      </c>
      <c r="AD117" s="49">
        <f t="array" ref="AD117">IF(COUNT(IF(AD$5:AD$81&gt;0, TRANSPOSE(Data_TR_USD!$B28:$BZ28)))&gt;0, SUMPRODUCT(AD$5:AD$81, TRANSPOSE(Data_TR_USD!$B28:$BZ28))%, NA())</f>
        <v>3.4309877367136636E-2</v>
      </c>
      <c r="AE117" s="49">
        <f t="array" ref="AE117">IF(COUNT(IF(AE$5:AE$81&gt;0, TRANSPOSE(Data_TR_USD!$B28:$BZ28)))&gt;0, SUMPRODUCT(AE$5:AE$81, TRANSPOSE(Data_TR_USD!$B28:$BZ28))%, NA())</f>
        <v>5.0508208394115316E-2</v>
      </c>
      <c r="AG117" s="49">
        <f t="array" ref="AG117">IF(COUNT(IF(AG$5:AG$81&gt;0, TRANSPOSE(Data_TR_USD!$B28:$BZ28)))&gt;0, SUMPRODUCT(AG$5:AG$81, TRANSPOSE(Data_TR_USD!$B28:$BZ28))%, NA())</f>
        <v>0</v>
      </c>
      <c r="AM117" s="49">
        <f t="array" ref="AM117">IF(COUNT(IF(AM$5:AM$81&gt;0, TRANSPOSE(Data_TR_USD!$B28:$BZ28)))&gt;0, SUMPRODUCT(AM$5:AM$81, TRANSPOSE(Data_TR_USD!$B28:$BZ28))%, NA())</f>
        <v>9.2842558835828495E-2</v>
      </c>
      <c r="AN117" s="49">
        <f t="array" ref="AN117">IF(COUNT(IF(AN$5:AN$81&gt;0, TRANSPOSE(Data_TR_USD!$B28:$BZ28)))&gt;0, SUMPRODUCT(AN$5:AN$81, TRANSPOSE(Data_TR_USD!$B28:$BZ28))%, NA())</f>
        <v>6.9415081844717327E-2</v>
      </c>
      <c r="AO117" s="49">
        <f t="array" ref="AO117">IF(COUNT(IF(AO$5:AO$81&gt;0, TRANSPOSE(Data_TR_USD!$B28:$BZ28)))&gt;0, SUMPRODUCT(AO$5:AO$81, TRANSPOSE(Data_TR_USD!$B28:$BZ28))%, NA())</f>
        <v>4.1408552966766009E-2</v>
      </c>
      <c r="AP117" s="49">
        <f t="array" ref="AP117">IF(COUNT(IF(AP$5:AP$81&gt;0, TRANSPOSE(Data_TR_USD!$B28:$BZ28)))&gt;0, SUMPRODUCT(AP$5:AP$81, TRANSPOSE(Data_TR_USD!$B28:$BZ28))%, NA())</f>
        <v>2.4231673154562535E-2</v>
      </c>
      <c r="AQ117" s="49">
        <f t="array" ref="AQ117">IF(COUNT(IF(AQ$5:AQ$81&gt;0, TRANSPOSE(Data_TR_USD!$B28:$BZ28)))&gt;0, SUMPRODUCT(AQ$5:AQ$81, TRANSPOSE(Data_TR_USD!$B28:$BZ28))%, NA())</f>
        <v>6.3041139539495125E-2</v>
      </c>
      <c r="AS117" s="49">
        <f t="array" ref="AS117">IF(COUNT(IF(AS$5:AS$81&gt;0, TRANSPOSE(Data_TR_USD!$B28:$BZ28)))&gt;0, SUMPRODUCT(AS$5:AS$81, TRANSPOSE(Data_TR_USD!$B28:$BZ28))%, NA())</f>
        <v>0.13741503849762782</v>
      </c>
      <c r="AU117" s="49">
        <f t="array" ref="AU117">IF(COUNT(IF(AU$5:AU$81&gt;0, TRANSPOSE(Data_TR_USD!$B28:$BZ28)))&gt;0, SUMPRODUCT(AU$5:AU$81, TRANSPOSE(Data_TR_USD!$B28:$BZ28))%, NA())</f>
        <v>0</v>
      </c>
      <c r="AV117" s="49">
        <f t="array" ref="AV117">IF(COUNT(IF(AV$5:AV$81&gt;0, TRANSPOSE(Data_TR_USD!$B28:$BZ28)))&gt;0, SUMPRODUCT(AV$5:AV$81, TRANSPOSE(Data_TR_USD!$B28:$BZ28))%, NA())</f>
        <v>0</v>
      </c>
      <c r="AW117" s="49">
        <f t="array" ref="AW117">IF(COUNT(IF(AW$5:AW$81&gt;0, TRANSPOSE(Data_TR_USD!$B28:$BZ28)))&gt;0, SUMPRODUCT(AW$5:AW$81, TRANSPOSE(Data_TR_USD!$B28:$BZ28))%, NA())</f>
        <v>8.6906830103512508E-2</v>
      </c>
      <c r="AX117" s="49">
        <f t="array" ref="AX117">IF(COUNT(IF(AX$5:AX$81&gt;0, TRANSPOSE(Data_TR_USD!$B28:$BZ28)))&gt;0, SUMPRODUCT(AX$5:AX$81, TRANSPOSE(Data_TR_USD!$B28:$BZ28))%, NA())</f>
        <v>0.10510614095821111</v>
      </c>
      <c r="AY117" s="49">
        <f t="array" ref="AY117">IF(COUNT(IF(AY$5:AY$81&gt;0, TRANSPOSE(Data_TR_USD!$B28:$BZ28)))&gt;0, SUMPRODUCT(AY$5:AY$81, TRANSPOSE(Data_TR_USD!$B28:$BZ28))%, NA())</f>
        <v>9.8051347615852047E-2</v>
      </c>
      <c r="AZ117" s="49">
        <f t="array" ref="AZ117">IF(COUNT(IF(AZ$5:AZ$81&gt;0, TRANSPOSE(Data_TR_USD!$B28:$BZ28)))&gt;0, SUMPRODUCT(AZ$5:AZ$81, TRANSPOSE(Data_TR_USD!$B28:$BZ28))%, NA())</f>
        <v>0.10146627878727138</v>
      </c>
      <c r="BA117" s="49">
        <f t="array" ref="BA117">IF(COUNT(IF(BA$5:BA$81&gt;0, TRANSPOSE(Data_TR_USD!$B28:$BZ28)))&gt;0, SUMPRODUCT(BA$5:BA$81, TRANSPOSE(Data_TR_USD!$B28:$BZ28))%, NA())</f>
        <v>2.7298966282047896E-2</v>
      </c>
      <c r="BB117" s="49">
        <f t="array" ref="BB117">IF(COUNT(IF(BB$5:BB$81&gt;0, TRANSPOSE(Data_TR_USD!$B28:$BZ28)))&gt;0, SUMPRODUCT(BB$5:BB$81, TRANSPOSE(Data_TR_USD!$B28:$BZ28))%, NA())</f>
        <v>6.5744367948276677E-2</v>
      </c>
      <c r="BC117" s="49">
        <f t="array" ref="BC117">IF(COUNT(IF(BC$5:BC$81&gt;0, TRANSPOSE(Data_TR_USD!$B28:$BZ28)))&gt;0, SUMPRODUCT(BC$5:BC$81, TRANSPOSE(Data_TR_USD!$B28:$BZ28))%, NA())</f>
        <v>4.3453415051756254E-2</v>
      </c>
      <c r="BD117" s="49">
        <f t="array" ref="BD117">IF(COUNT(IF(BD$5:BD$81&gt;0, TRANSPOSE(Data_TR_USD!$B28:$BZ28)))&gt;0, SUMPRODUCT(BD$5:BD$81, TRANSPOSE(Data_TR_USD!$B28:$BZ28))%, NA())</f>
        <v>0.14855955600996734</v>
      </c>
      <c r="BE117" s="49">
        <f t="array" ref="BE117">IF(COUNT(IF(BE$5:BE$81&gt;0, TRANSPOSE(Data_TR_USD!$B28:$BZ28)))&gt;0, SUMPRODUCT(BE$5:BE$81, TRANSPOSE(Data_TR_USD!$B28:$BZ28))%, NA())</f>
        <v>4.0090630834068192E-2</v>
      </c>
      <c r="BF117" s="49">
        <f t="array" ref="BF117">IF(COUNT(IF(BF$5:BF$81&gt;0, TRANSPOSE(Data_TR_USD!$B28:$BZ28)))&gt;0, SUMPRODUCT(BF$5:BF$81, TRANSPOSE(Data_TR_USD!$B28:$BZ28))%, NA())</f>
        <v>4.6418484224134825E-2</v>
      </c>
      <c r="BG117" s="49">
        <f t="array" ref="BG117">IF(COUNT(IF(BG$5:BG$81&gt;0, TRANSPOSE(Data_TR_USD!$B28:$BZ28)))&gt;0, SUMPRODUCT(BG$5:BG$81, TRANSPOSE(Data_TR_USD!$B28:$BZ28))%, NA())</f>
        <v>3.4269996815817522E-2</v>
      </c>
      <c r="BH117" s="49">
        <f t="array" ref="BH117">IF(COUNT(IF(BH$5:BH$81&gt;0, TRANSPOSE(Data_TR_USD!$B28:$BZ28)))&gt;0, SUMPRODUCT(BH$5:BH$81, TRANSPOSE(Data_TR_USD!$B28:$BZ28))%, NA())</f>
        <v>6.4860985360747442E-2</v>
      </c>
      <c r="BI117" s="49">
        <f t="array" ref="BI117">IF(COUNT(IF(BI$5:BI$81&gt;0, TRANSPOSE(Data_TR_USD!$B28:$BZ28)))&gt;0, SUMPRODUCT(BI$5:BI$81, TRANSPOSE(Data_TR_USD!$B28:$BZ28))%, NA())</f>
        <v>0.13741503849762782</v>
      </c>
      <c r="BJ117" s="49">
        <f t="array" ref="BJ117">IF(COUNT(IF(BJ$5:BJ$81&gt;0, TRANSPOSE(Data_TR_USD!$B28:$BZ28)))&gt;0, SUMPRODUCT(BJ$5:BJ$81, TRANSPOSE(Data_TR_USD!$B28:$BZ28))%, NA())</f>
        <v>0.10919586512819159</v>
      </c>
      <c r="BK117" s="49">
        <f t="array" ref="BK117">IF(COUNT(IF(BK$5:BK$81&gt;0, TRANSPOSE(Data_TR_USD!$B28:$BZ28)))&gt;0, SUMPRODUCT(BK$5:BK$81, TRANSPOSE(Data_TR_USD!$B28:$BZ28))%, NA())</f>
        <v>3.5669878258022841E-2</v>
      </c>
      <c r="BL117" s="49">
        <f t="array" ref="BL117">IF(COUNT(IF(BL$5:BL$81&gt;0, TRANSPOSE(Data_TR_USD!$B28:$BZ28)))&gt;0, SUMPRODUCT(BL$5:BL$81, TRANSPOSE(Data_TR_USD!$B28:$BZ28))%, NA())</f>
        <v>9.0996554273492999E-2</v>
      </c>
      <c r="BM117" s="49">
        <f t="array" ref="BM117">IF(COUNT(IF(BM$5:BM$81&gt;0, TRANSPOSE(Data_TR_USD!$B28:$BZ28)))&gt;0, SUMPRODUCT(BM$5:BM$81, TRANSPOSE(Data_TR_USD!$B28:$BZ28))%, NA())</f>
        <v>6.1877656905975235E-2</v>
      </c>
      <c r="BN117" s="49">
        <f t="array" ref="BN117">IF(COUNT(IF(BN$5:BN$81&gt;0, TRANSPOSE(Data_TR_USD!$B28:$BZ28)))&gt;0, SUMPRODUCT(BN$5:BN$81, TRANSPOSE(Data_TR_USD!$B28:$BZ28))%, NA())</f>
        <v>4.54982771367465E-2</v>
      </c>
      <c r="BO117" s="49">
        <f t="array" ref="BO117">IF(COUNT(IF(BO$5:BO$81&gt;0, TRANSPOSE(Data_TR_USD!$B28:$BZ28)))&gt;0, SUMPRODUCT(BO$5:BO$81, TRANSPOSE(Data_TR_USD!$B28:$BZ28))%, NA())</f>
        <v>3.63986217093972E-2</v>
      </c>
      <c r="BP117" s="49">
        <f t="array" ref="BP117">IF(COUNT(IF(BP$5:BP$81&gt;0, TRANSPOSE(Data_TR_USD!$B28:$BZ28)))&gt;0, SUMPRODUCT(BP$5:BP$81, TRANSPOSE(Data_TR_USD!$B28:$BZ28))%, NA())</f>
        <v>3.0332184757830997E-2</v>
      </c>
      <c r="BQ117" s="49">
        <f t="array" ref="BQ117">IF(COUNT(IF(BQ$5:BQ$81&gt;0, TRANSPOSE(Data_TR_USD!$B28:$BZ28)))&gt;0, SUMPRODUCT(BQ$5:BQ$81, TRANSPOSE(Data_TR_USD!$B28:$BZ28))%, NA())</f>
        <v>6.9415081844717327E-2</v>
      </c>
      <c r="BR117" s="49">
        <f t="array" ref="BR117">IF(COUNT(IF(BR$5:BR$81&gt;0, TRANSPOSE(Data_TR_USD!$B28:$BZ28)))&gt;0, SUMPRODUCT(BR$5:BR$81, TRANSPOSE(Data_TR_USD!$B28:$BZ28))%, NA())</f>
        <v>0</v>
      </c>
      <c r="BS117" s="49">
        <f t="array" ref="BS117">IF(COUNT(IF(BS$5:BS$81&gt;0, TRANSPOSE(Data_TR_USD!$B28:$BZ28)))&gt;0, SUMPRODUCT(BS$5:BS$81, TRANSPOSE(Data_TR_USD!$B28:$BZ28))%, NA())</f>
        <v>2.8193491396766558E-2</v>
      </c>
    </row>
    <row r="118" spans="2:71">
      <c r="B118" s="48">
        <f t="shared" si="4"/>
        <v>1892</v>
      </c>
      <c r="E118" s="49">
        <f t="array" ref="E118">IF(COUNT(IF(E$5:E$81&gt;0, TRANSPOSE(Data_TR_USD!$B29:$BZ29)))&gt;0, SUMPRODUCT(E$5:E$81, TRANSPOSE(Data_TR_USD!$B29:$BZ29))%, NA())</f>
        <v>6.0009973153662043E-2</v>
      </c>
      <c r="F118" s="49" t="e">
        <f t="array" ref="F118">IF(COUNT(IF(F$5:F$81&gt;0, TRANSPOSE(Data_TR_USD!$B29:$BZ29)))&gt;0, SUMPRODUCT(F$5:F$81, TRANSPOSE(Data_TR_USD!$B29:$BZ29))%, NA())</f>
        <v>#N/A</v>
      </c>
      <c r="G118" s="49">
        <f t="array" ref="G118">IF(COUNT(IF(G$5:G$81&gt;0, TRANSPOSE(Data_TR_USD!$B29:$BZ29)))&gt;0, SUMPRODUCT(G$5:G$81, TRANSPOSE(Data_TR_USD!$B29:$BZ29))%, NA())</f>
        <v>7.792271714961263E-2</v>
      </c>
      <c r="I118" s="49">
        <f t="array" ref="I118">IF(ISNUMBER(I$96), I$96, IF(COUNT(IF(I$5:I$81&gt;0, TRANSPOSE(Data_TR_USD!$B29:$BZ29)))&gt;0, SUMPRODUCT(I$5:I$81, TRANSPOSE(Data_TR_USD!$B29:$BZ29))%, NA()))</f>
        <v>3.8365471076031582E-2</v>
      </c>
      <c r="J118" s="49">
        <f t="array" ref="J118">IF(ISNUMBER(J$96), J$96, IF(COUNT(IF(J$5:J$81&gt;0, TRANSPOSE(Data_TR_USD!$B29:$BZ29)))&gt;0, SUMPRODUCT(J$5:J$81, TRANSPOSE(Data_TR_USD!$B29:$BZ29))%, NA()))</f>
        <v>3.8365471076031582E-2</v>
      </c>
      <c r="K118" s="49">
        <f t="array" ref="K118">IF(ISNUMBER(K$96), K$96, IF(COUNT(IF(K$5:K$81&gt;0, TRANSPOSE(Data_TR_USD!$B29:$BZ29)))&gt;0, SUMPRODUCT(K$5:K$81, TRANSPOSE(Data_TR_USD!$B29:$BZ29))%, NA()))</f>
        <v>1.6577950347644473E-2</v>
      </c>
      <c r="M118" s="49">
        <f t="array" ref="M118">IF(COUNT(IF(M$5:M$81&gt;0, TRANSPOSE(Data_TR_USD!$B29:$BZ29)))&gt;0, SUMPRODUCT(M$5:M$81, TRANSPOSE(Data_TR_USD!$B29:$BZ29))%, NA())</f>
        <v>2.0290969804554644E-2</v>
      </c>
      <c r="N118" s="49">
        <f t="array" ref="N118">IF(COUNT(IF(N$5:N$81&gt;0, TRANSPOSE(Data_TR_USD!$B29:$BZ29)))&gt;0, SUMPRODUCT(N$5:N$81, TRANSPOSE(Data_TR_USD!$B29:$BZ29))%, NA())</f>
        <v>1.6577950347644473E-2</v>
      </c>
      <c r="X118" s="49">
        <f t="array" ref="X118">IF(COUNT(IF(X$5:X$81&gt;0, TRANSPOSE(Data_TR_USD!$B29:$BZ29)))&gt;0, SUMPRODUCT(X$5:X$81, TRANSPOSE(Data_TR_USD!$B29:$BZ29))%, NA())</f>
        <v>6.5928733573065558E-3</v>
      </c>
      <c r="Y118" s="49">
        <f t="array" ref="Y118">IF(COUNT(IF(Y$5:Y$81&gt;0, TRANSPOSE(Data_TR_USD!$B29:$BZ29)))&gt;0, SUMPRODUCT(Y$5:Y$81, TRANSPOSE(Data_TR_USD!$B29:$BZ29))%, NA())</f>
        <v>1.6577950347644473E-2</v>
      </c>
      <c r="AA118" s="49">
        <f t="array" ref="AA118">IF(COUNT(IF(AA$5:AA$81&gt;0, TRANSPOSE(Data_TR_USD!$B29:$BZ29)))&gt;0, SUMPRODUCT(AA$5:AA$81, TRANSPOSE(Data_TR_USD!$B29:$BZ29))%, NA())</f>
        <v>2.0290969804554644E-2</v>
      </c>
      <c r="AB118" s="49">
        <f t="array" ref="AB118">IF(COUNT(IF(AB$5:AB$81&gt;0, TRANSPOSE(Data_TR_USD!$B29:$BZ29)))&gt;0, SUMPRODUCT(AB$5:AB$81, TRANSPOSE(Data_TR_USD!$B29:$BZ29))%, NA())</f>
        <v>-1.7947459031085924E-3</v>
      </c>
      <c r="AC118" s="49">
        <f t="array" ref="AC118">IF(COUNT(IF(AC$5:AC$81&gt;0, TRANSPOSE(Data_TR_USD!$B29:$BZ29)))&gt;0, SUMPRODUCT(AC$5:AC$81, TRANSPOSE(Data_TR_USD!$B29:$BZ29))%, NA())</f>
        <v>-3.7130194569101717E-3</v>
      </c>
      <c r="AD118" s="49">
        <f t="array" ref="AD118">IF(COUNT(IF(AD$5:AD$81&gt;0, TRANSPOSE(Data_TR_USD!$B29:$BZ29)))&gt;0, SUMPRODUCT(AD$5:AD$81, TRANSPOSE(Data_TR_USD!$B29:$BZ29))%, NA())</f>
        <v>-8.0385324191821093E-4</v>
      </c>
      <c r="AE118" s="49">
        <f t="array" ref="AE118">IF(COUNT(IF(AE$5:AE$81&gt;0, TRANSPOSE(Data_TR_USD!$B29:$BZ29)))&gt;0, SUMPRODUCT(AE$5:AE$81, TRANSPOSE(Data_TR_USD!$B29:$BZ29))%, NA())</f>
        <v>2.2879778584560329E-3</v>
      </c>
      <c r="AG118" s="49">
        <f t="array" ref="AG118">IF(COUNT(IF(AG$5:AG$81&gt;0, TRANSPOSE(Data_TR_USD!$B29:$BZ29)))&gt;0, SUMPRODUCT(AG$5:AG$81, TRANSPOSE(Data_TR_USD!$B29:$BZ29))%, NA())</f>
        <v>0</v>
      </c>
      <c r="AM118" s="49">
        <f t="array" ref="AM118">IF(COUNT(IF(AM$5:AM$81&gt;0, TRANSPOSE(Data_TR_USD!$B29:$BZ29)))&gt;0, SUMPRODUCT(AM$5:AM$81, TRANSPOSE(Data_TR_USD!$B29:$BZ29))%, NA())</f>
        <v>3.0669010447626335E-2</v>
      </c>
      <c r="AN118" s="49">
        <f t="array" ref="AN118">IF(COUNT(IF(AN$5:AN$81&gt;0, TRANSPOSE(Data_TR_USD!$B29:$BZ29)))&gt;0, SUMPRODUCT(AN$5:AN$81, TRANSPOSE(Data_TR_USD!$B29:$BZ29))%, NA())</f>
        <v>2.7913980411399978E-2</v>
      </c>
      <c r="AO118" s="49">
        <f t="array" ref="AO118">IF(COUNT(IF(AO$5:AO$81&gt;0, TRANSPOSE(Data_TR_USD!$B29:$BZ29)))&gt;0, SUMPRODUCT(AO$5:AO$81, TRANSPOSE(Data_TR_USD!$B29:$BZ29))%, NA())</f>
        <v>-7.1252079922706985E-4</v>
      </c>
      <c r="AP118" s="49">
        <f t="array" ref="AP118">IF(COUNT(IF(AP$5:AP$81&gt;0, TRANSPOSE(Data_TR_USD!$B29:$BZ29)))&gt;0, SUMPRODUCT(AP$5:AP$81, TRANSPOSE(Data_TR_USD!$B29:$BZ29))%, NA())</f>
        <v>-2.7847645926826286E-3</v>
      </c>
      <c r="AQ118" s="49">
        <f t="array" ref="AQ118">IF(COUNT(IF(AQ$5:AQ$81&gt;0, TRANSPOSE(Data_TR_USD!$B29:$BZ29)))&gt;0, SUMPRODUCT(AQ$5:AQ$81, TRANSPOSE(Data_TR_USD!$B29:$BZ29))%, NA())</f>
        <v>1.5864766270910168E-2</v>
      </c>
      <c r="AS118" s="49">
        <f t="array" ref="AS118">IF(COUNT(IF(AS$5:AS$81&gt;0, TRANSPOSE(Data_TR_USD!$B29:$BZ29)))&gt;0, SUMPRODUCT(AS$5:AS$81, TRANSPOSE(Data_TR_USD!$B29:$BZ29))%, NA())</f>
        <v>1.6577950347644473E-2</v>
      </c>
      <c r="AU118" s="49">
        <f t="array" ref="AU118">IF(COUNT(IF(AU$5:AU$81&gt;0, TRANSPOSE(Data_TR_USD!$B29:$BZ29)))&gt;0, SUMPRODUCT(AU$5:AU$81, TRANSPOSE(Data_TR_USD!$B29:$BZ29))%, NA())</f>
        <v>0</v>
      </c>
      <c r="AV118" s="49">
        <f t="array" ref="AV118">IF(COUNT(IF(AV$5:AV$81&gt;0, TRANSPOSE(Data_TR_USD!$B29:$BZ29)))&gt;0, SUMPRODUCT(AV$5:AV$81, TRANSPOSE(Data_TR_USD!$B29:$BZ29))%, NA())</f>
        <v>0</v>
      </c>
      <c r="AW118" s="49">
        <f t="array" ref="AW118">IF(COUNT(IF(AW$5:AW$81&gt;0, TRANSPOSE(Data_TR_USD!$B29:$BZ29)))&gt;0, SUMPRODUCT(AW$5:AW$81, TRANSPOSE(Data_TR_USD!$B29:$BZ29))%, NA())</f>
        <v>1.4289972489188441E-2</v>
      </c>
      <c r="AX118" s="49">
        <f t="array" ref="AX118">IF(COUNT(IF(AX$5:AX$81&gt;0, TRANSPOSE(Data_TR_USD!$B29:$BZ29)))&gt;0, SUMPRODUCT(AX$5:AX$81, TRANSPOSE(Data_TR_USD!$B29:$BZ29))%, NA())</f>
        <v>2.0290969804554644E-2</v>
      </c>
      <c r="AY118" s="49">
        <f t="array" ref="AY118">IF(COUNT(IF(AY$5:AY$81&gt;0, TRANSPOSE(Data_TR_USD!$B29:$BZ29)))&gt;0, SUMPRODUCT(AY$5:AY$81, TRANSPOSE(Data_TR_USD!$B29:$BZ29))%, NA())</f>
        <v>2.5147978190692831E-2</v>
      </c>
      <c r="AZ118" s="49">
        <f t="array" ref="AZ118">IF(COUNT(IF(AZ$5:AZ$81&gt;0, TRANSPOSE(Data_TR_USD!$B29:$BZ29)))&gt;0, SUMPRODUCT(AZ$5:AZ$81, TRANSPOSE(Data_TR_USD!$B29:$BZ29))%, NA())</f>
        <v>1.9090770341481402E-2</v>
      </c>
      <c r="BA118" s="49">
        <f t="array" ref="BA118">IF(COUNT(IF(BA$5:BA$81&gt;0, TRANSPOSE(Data_TR_USD!$B29:$BZ29)))&gt;0, SUMPRODUCT(BA$5:BA$81, TRANSPOSE(Data_TR_USD!$B29:$BZ29))%, NA())</f>
        <v>9.001495973049306E-3</v>
      </c>
      <c r="BB118" s="49">
        <f t="array" ref="BB118">IF(COUNT(IF(BB$5:BB$81&gt;0, TRANSPOSE(Data_TR_USD!$B29:$BZ29)))&gt;0, SUMPRODUCT(BB$5:BB$81, TRANSPOSE(Data_TR_USD!$B29:$BZ29))%, NA())</f>
        <v>6.5928733573065558E-3</v>
      </c>
      <c r="BC118" s="49">
        <f t="array" ref="BC118">IF(COUNT(IF(BC$5:BC$81&gt;0, TRANSPOSE(Data_TR_USD!$B29:$BZ29)))&gt;0, SUMPRODUCT(BC$5:BC$81, TRANSPOSE(Data_TR_USD!$B29:$BZ29))%, NA())</f>
        <v>7.1449862445942206E-3</v>
      </c>
      <c r="BD118" s="49">
        <f t="array" ref="BD118">IF(COUNT(IF(BD$5:BD$81&gt;0, TRANSPOSE(Data_TR_USD!$B29:$BZ29)))&gt;0, SUMPRODUCT(BD$5:BD$81, TRANSPOSE(Data_TR_USD!$B29:$BZ29))%, NA())</f>
        <v>2.7435956049148863E-2</v>
      </c>
      <c r="BE118" s="49">
        <f t="array" ref="BE118">IF(COUNT(IF(BE$5:BE$81&gt;0, TRANSPOSE(Data_TR_USD!$B29:$BZ29)))&gt;0, SUMPRODUCT(BE$5:BE$81, TRANSPOSE(Data_TR_USD!$B29:$BZ29))%, NA())</f>
        <v>1.3330042372323039E-2</v>
      </c>
      <c r="BF118" s="49">
        <f t="array" ref="BF118">IF(COUNT(IF(BF$5:BF$81&gt;0, TRANSPOSE(Data_TR_USD!$B29:$BZ29)))&gt;0, SUMPRODUCT(BF$5:BF$81, TRANSPOSE(Data_TR_USD!$B29:$BZ29))%, NA())</f>
        <v>-1.3427036229186546E-2</v>
      </c>
      <c r="BG118" s="49">
        <f t="array" ref="BG118">IF(COUNT(IF(BG$5:BG$81&gt;0, TRANSPOSE(Data_TR_USD!$B29:$BZ29)))&gt;0, SUMPRODUCT(BG$5:BG$81, TRANSPOSE(Data_TR_USD!$B29:$BZ29))%, NA())</f>
        <v>-1.1586830932726279E-2</v>
      </c>
      <c r="BH118" s="49">
        <f t="array" ref="BH118">IF(COUNT(IF(BH$5:BH$81&gt;0, TRANSPOSE(Data_TR_USD!$B29:$BZ29)))&gt;0, SUMPRODUCT(BH$5:BH$81, TRANSPOSE(Data_TR_USD!$B29:$BZ29))%, NA())</f>
        <v>9.6746027054170972E-3</v>
      </c>
      <c r="BI118" s="49">
        <f t="array" ref="BI118">IF(COUNT(IF(BI$5:BI$81&gt;0, TRANSPOSE(Data_TR_USD!$B29:$BZ29)))&gt;0, SUMPRODUCT(BI$5:BI$81, TRANSPOSE(Data_TR_USD!$B29:$BZ29))%, NA())</f>
        <v>1.6577950347644473E-2</v>
      </c>
      <c r="BJ118" s="49">
        <f t="array" ref="BJ118">IF(COUNT(IF(BJ$5:BJ$81&gt;0, TRANSPOSE(Data_TR_USD!$B29:$BZ29)))&gt;0, SUMPRODUCT(BJ$5:BJ$81, TRANSPOSE(Data_TR_USD!$B29:$BZ29))%, NA())</f>
        <v>3.6005983892197224E-2</v>
      </c>
      <c r="BK118" s="49">
        <f t="array" ref="BK118">IF(COUNT(IF(BK$5:BK$81&gt;0, TRANSPOSE(Data_TR_USD!$B29:$BZ29)))&gt;0, SUMPRODUCT(BK$5:BK$81, TRANSPOSE(Data_TR_USD!$B29:$BZ29))%, NA())</f>
        <v>-6.3409205952268677E-3</v>
      </c>
      <c r="BL118" s="49">
        <f t="array" ref="BL118">IF(COUNT(IF(BL$5:BL$81&gt;0, TRANSPOSE(Data_TR_USD!$B29:$BZ29)))&gt;0, SUMPRODUCT(BL$5:BL$81, TRANSPOSE(Data_TR_USD!$B29:$BZ29))%, NA())</f>
        <v>3.0004986576831021E-2</v>
      </c>
      <c r="BM118" s="49">
        <f t="array" ref="BM118">IF(COUNT(IF(BM$5:BM$81&gt;0, TRANSPOSE(Data_TR_USD!$B29:$BZ29)))&gt;0, SUMPRODUCT(BM$5:BM$81, TRANSPOSE(Data_TR_USD!$B29:$BZ29))%, NA())</f>
        <v>2.0403390872245096E-2</v>
      </c>
      <c r="BN118" s="49">
        <f t="array" ref="BN118">IF(COUNT(IF(BN$5:BN$81&gt;0, TRANSPOSE(Data_TR_USD!$B29:$BZ29)))&gt;0, SUMPRODUCT(BN$5:BN$81, TRANSPOSE(Data_TR_USD!$B29:$BZ29))%, NA())</f>
        <v>1.5002493288415511E-2</v>
      </c>
      <c r="BO118" s="49">
        <f t="array" ref="BO118">IF(COUNT(IF(BO$5:BO$81&gt;0, TRANSPOSE(Data_TR_USD!$B29:$BZ29)))&gt;0, SUMPRODUCT(BO$5:BO$81, TRANSPOSE(Data_TR_USD!$B29:$BZ29))%, NA())</f>
        <v>1.2001994630732409E-2</v>
      </c>
      <c r="BP118" s="49">
        <f t="array" ref="BP118">IF(COUNT(IF(BP$5:BP$81&gt;0, TRANSPOSE(Data_TR_USD!$B29:$BZ29)))&gt;0, SUMPRODUCT(BP$5:BP$81, TRANSPOSE(Data_TR_USD!$B29:$BZ29))%, NA())</f>
        <v>1.0001662192277005E-2</v>
      </c>
      <c r="BQ118" s="49">
        <f t="array" ref="BQ118">IF(COUNT(IF(BQ$5:BQ$81&gt;0, TRANSPOSE(Data_TR_USD!$B29:$BZ29)))&gt;0, SUMPRODUCT(BQ$5:BQ$81, TRANSPOSE(Data_TR_USD!$B29:$BZ29))%, NA())</f>
        <v>2.7913980411399978E-2</v>
      </c>
      <c r="BR118" s="49">
        <f t="array" ref="BR118">IF(COUNT(IF(BR$5:BR$81&gt;0, TRANSPOSE(Data_TR_USD!$B29:$BZ29)))&gt;0, SUMPRODUCT(BR$5:BR$81, TRANSPOSE(Data_TR_USD!$B29:$BZ29))%, NA())</f>
        <v>0</v>
      </c>
      <c r="BS118" s="49">
        <f t="array" ref="BS118">IF(COUNT(IF(BS$5:BS$81&gt;0, TRANSPOSE(Data_TR_USD!$B29:$BZ29)))&gt;0, SUMPRODUCT(BS$5:BS$81, TRANSPOSE(Data_TR_USD!$B29:$BZ29))%, NA())</f>
        <v>-1.1908488475247725E-2</v>
      </c>
    </row>
    <row r="119" spans="2:71">
      <c r="B119" s="48">
        <f t="shared" si="4"/>
        <v>1893</v>
      </c>
      <c r="E119" s="49">
        <f t="array" ref="E119">IF(COUNT(IF(E$5:E$81&gt;0, TRANSPOSE(Data_TR_USD!$B30:$BZ30)))&gt;0, SUMPRODUCT(E$5:E$81, TRANSPOSE(Data_TR_USD!$B30:$BZ30))%, NA())</f>
        <v>-0.18668454892848807</v>
      </c>
      <c r="F119" s="49" t="e">
        <f t="array" ref="F119">IF(COUNT(IF(F$5:F$81&gt;0, TRANSPOSE(Data_TR_USD!$B30:$BZ30)))&gt;0, SUMPRODUCT(F$5:F$81, TRANSPOSE(Data_TR_USD!$B30:$BZ30))%, NA())</f>
        <v>#N/A</v>
      </c>
      <c r="G119" s="49">
        <f t="array" ref="G119">IF(COUNT(IF(G$5:G$81&gt;0, TRANSPOSE(Data_TR_USD!$B30:$BZ30)))&gt;0, SUMPRODUCT(G$5:G$81, TRANSPOSE(Data_TR_USD!$B30:$BZ30))%, NA())</f>
        <v>-0.13253077452785111</v>
      </c>
      <c r="I119" s="49">
        <f t="array" ref="I119">IF(ISNUMBER(I$96), I$96, IF(COUNT(IF(I$5:I$81&gt;0, TRANSPOSE(Data_TR_USD!$B30:$BZ30)))&gt;0, SUMPRODUCT(I$5:I$81, TRANSPOSE(Data_TR_USD!$B30:$BZ30))%, NA()))</f>
        <v>8.4224198221600571E-2</v>
      </c>
      <c r="J119" s="49">
        <f t="array" ref="J119">IF(ISNUMBER(J$96), J$96, IF(COUNT(IF(J$5:J$81&gt;0, TRANSPOSE(Data_TR_USD!$B30:$BZ30)))&gt;0, SUMPRODUCT(J$5:J$81, TRANSPOSE(Data_TR_USD!$B30:$BZ30))%, NA()))</f>
        <v>8.4224198221600571E-2</v>
      </c>
      <c r="K119" s="49">
        <f t="array" ref="K119">IF(ISNUMBER(K$96), K$96, IF(COUNT(IF(K$5:K$81&gt;0, TRANSPOSE(Data_TR_USD!$B30:$BZ30)))&gt;0, SUMPRODUCT(K$5:K$81, TRANSPOSE(Data_TR_USD!$B30:$BZ30))%, NA()))</f>
        <v>-5.9906820233869451E-2</v>
      </c>
      <c r="M119" s="49">
        <f t="array" ref="M119">IF(COUNT(IF(M$5:M$81&gt;0, TRANSPOSE(Data_TR_USD!$B30:$BZ30)))&gt;0, SUMPRODUCT(M$5:M$81, TRANSPOSE(Data_TR_USD!$B30:$BZ30))%, NA())</f>
        <v>-6.7290319902632345E-2</v>
      </c>
      <c r="N119" s="49">
        <f t="array" ref="N119">IF(COUNT(IF(N$5:N$81&gt;0, TRANSPOSE(Data_TR_USD!$B30:$BZ30)))&gt;0, SUMPRODUCT(N$5:N$81, TRANSPOSE(Data_TR_USD!$B30:$BZ30))%, NA())</f>
        <v>-5.9906820233869451E-2</v>
      </c>
      <c r="X119" s="49">
        <f t="array" ref="X119">IF(COUNT(IF(X$5:X$81&gt;0, TRANSPOSE(Data_TR_USD!$B30:$BZ30)))&gt;0, SUMPRODUCT(X$5:X$81, TRANSPOSE(Data_TR_USD!$B30:$BZ30))%, NA())</f>
        <v>-9.3741775207269382E-3</v>
      </c>
      <c r="Y119" s="49">
        <f t="array" ref="Y119">IF(COUNT(IF(Y$5:Y$81&gt;0, TRANSPOSE(Data_TR_USD!$B30:$BZ30)))&gt;0, SUMPRODUCT(Y$5:Y$81, TRANSPOSE(Data_TR_USD!$B30:$BZ30))%, NA())</f>
        <v>-5.9906820233869451E-2</v>
      </c>
      <c r="AA119" s="49">
        <f t="array" ref="AA119">IF(COUNT(IF(AA$5:AA$81&gt;0, TRANSPOSE(Data_TR_USD!$B30:$BZ30)))&gt;0, SUMPRODUCT(AA$5:AA$81, TRANSPOSE(Data_TR_USD!$B30:$BZ30))%, NA())</f>
        <v>-6.7290319902632345E-2</v>
      </c>
      <c r="AB119" s="49">
        <f t="array" ref="AB119">IF(COUNT(IF(AB$5:AB$81&gt;0, TRANSPOSE(Data_TR_USD!$B30:$BZ30)))&gt;0, SUMPRODUCT(AB$5:AB$81, TRANSPOSE(Data_TR_USD!$B30:$BZ30))%, NA())</f>
        <v>1.1594709579842917E-2</v>
      </c>
      <c r="AC119" s="49">
        <f t="array" ref="AC119">IF(COUNT(IF(AC$5:AC$81&gt;0, TRANSPOSE(Data_TR_USD!$B30:$BZ30)))&gt;0, SUMPRODUCT(AC$5:AC$81, TRANSPOSE(Data_TR_USD!$B30:$BZ30))%, NA())</f>
        <v>7.383499668762887E-3</v>
      </c>
      <c r="AD119" s="49">
        <f t="array" ref="AD119">IF(COUNT(IF(AD$5:AD$81&gt;0, TRANSPOSE(Data_TR_USD!$B30:$BZ30)))&gt;0, SUMPRODUCT(AD$5:AD$81, TRANSPOSE(Data_TR_USD!$B30:$BZ30))%, NA())</f>
        <v>1.1077361352207738E-2</v>
      </c>
      <c r="AE119" s="49">
        <f t="array" ref="AE119">IF(COUNT(IF(AE$5:AE$81&gt;0, TRANSPOSE(Data_TR_USD!$B30:$BZ30)))&gt;0, SUMPRODUCT(AE$5:AE$81, TRANSPOSE(Data_TR_USD!$B30:$BZ30))%, NA())</f>
        <v>-1.1284955224085919E-2</v>
      </c>
      <c r="AG119" s="49">
        <f t="array" ref="AG119">IF(COUNT(IF(AG$5:AG$81&gt;0, TRANSPOSE(Data_TR_USD!$B30:$BZ30)))&gt;0, SUMPRODUCT(AG$5:AG$81, TRANSPOSE(Data_TR_USD!$B30:$BZ30))%, NA())</f>
        <v>0</v>
      </c>
      <c r="AM119" s="49">
        <f t="array" ref="AM119">IF(COUNT(IF(AM$5:AM$81&gt;0, TRANSPOSE(Data_TR_USD!$B30:$BZ30)))&gt;0, SUMPRODUCT(AM$5:AM$81, TRANSPOSE(Data_TR_USD!$B30:$BZ30))%, NA())</f>
        <v>-9.1221513546783234E-2</v>
      </c>
      <c r="AN119" s="49">
        <f t="array" ref="AN119">IF(COUNT(IF(AN$5:AN$81&gt;0, TRANSPOSE(Data_TR_USD!$B30:$BZ30)))&gt;0, SUMPRODUCT(AN$5:AN$81, TRANSPOSE(Data_TR_USD!$B30:$BZ30))%, NA())</f>
        <v>-1.5011283089417881E-2</v>
      </c>
      <c r="AO119" s="49">
        <f t="array" ref="AO119">IF(COUNT(IF(AO$5:AO$81&gt;0, TRANSPOSE(Data_TR_USD!$B30:$BZ30)))&gt;0, SUMPRODUCT(AO$5:AO$81, TRANSPOSE(Data_TR_USD!$B30:$BZ30))%, NA())</f>
        <v>-1.9507277776615161E-3</v>
      </c>
      <c r="AP119" s="49">
        <f t="array" ref="AP119">IF(COUNT(IF(AP$5:AP$81&gt;0, TRANSPOSE(Data_TR_USD!$B30:$BZ30)))&gt;0, SUMPRODUCT(AP$5:AP$81, TRANSPOSE(Data_TR_USD!$B30:$BZ30))%, NA())</f>
        <v>5.5376247515721653E-3</v>
      </c>
      <c r="AQ119" s="49">
        <f t="array" ref="AQ119">IF(COUNT(IF(AQ$5:AQ$81&gt;0, TRANSPOSE(Data_TR_USD!$B30:$BZ30)))&gt;0, SUMPRODUCT(AQ$5:AQ$81, TRANSPOSE(Data_TR_USD!$B30:$BZ30))%, NA())</f>
        <v>2.3860547324667889E-3</v>
      </c>
      <c r="AS119" s="49">
        <f t="array" ref="AS119">IF(COUNT(IF(AS$5:AS$81&gt;0, TRANSPOSE(Data_TR_USD!$B30:$BZ30)))&gt;0, SUMPRODUCT(AS$5:AS$81, TRANSPOSE(Data_TR_USD!$B30:$BZ30))%, NA())</f>
        <v>-5.9906820233869451E-2</v>
      </c>
      <c r="AU119" s="49">
        <f t="array" ref="AU119">IF(COUNT(IF(AU$5:AU$81&gt;0, TRANSPOSE(Data_TR_USD!$B30:$BZ30)))&gt;0, SUMPRODUCT(AU$5:AU$81, TRANSPOSE(Data_TR_USD!$B30:$BZ30))%, NA())</f>
        <v>0</v>
      </c>
      <c r="AV119" s="49">
        <f t="array" ref="AV119">IF(COUNT(IF(AV$5:AV$81&gt;0, TRANSPOSE(Data_TR_USD!$B30:$BZ30)))&gt;0, SUMPRODUCT(AV$5:AV$81, TRANSPOSE(Data_TR_USD!$B30:$BZ30))%, NA())</f>
        <v>0</v>
      </c>
      <c r="AW119" s="49">
        <f t="array" ref="AW119">IF(COUNT(IF(AW$5:AW$81&gt;0, TRANSPOSE(Data_TR_USD!$B30:$BZ30)))&gt;0, SUMPRODUCT(AW$5:AW$81, TRANSPOSE(Data_TR_USD!$B30:$BZ30))%, NA())</f>
        <v>-4.8621865009783535E-2</v>
      </c>
      <c r="AX119" s="49">
        <f t="array" ref="AX119">IF(COUNT(IF(AX$5:AX$81&gt;0, TRANSPOSE(Data_TR_USD!$B30:$BZ30)))&gt;0, SUMPRODUCT(AX$5:AX$81, TRANSPOSE(Data_TR_USD!$B30:$BZ30))%, NA())</f>
        <v>-6.7290319902632345E-2</v>
      </c>
      <c r="AY119" s="49">
        <f t="array" ref="AY119">IF(COUNT(IF(AY$5:AY$81&gt;0, TRANSPOSE(Data_TR_USD!$B30:$BZ30)))&gt;0, SUMPRODUCT(AY$5:AY$81, TRANSPOSE(Data_TR_USD!$B30:$BZ30))%, NA())</f>
        <v>-8.031629718343819E-2</v>
      </c>
      <c r="AZ119" s="49">
        <f t="array" ref="AZ119">IF(COUNT(IF(AZ$5:AZ$81&gt;0, TRANSPOSE(Data_TR_USD!$B30:$BZ30)))&gt;0, SUMPRODUCT(AZ$5:AZ$81, TRANSPOSE(Data_TR_USD!$B30:$BZ30))%, NA())</f>
        <v>-6.355662892406258E-2</v>
      </c>
      <c r="BA119" s="49">
        <f t="array" ref="BA119">IF(COUNT(IF(BA$5:BA$81&gt;0, TRANSPOSE(Data_TR_USD!$B30:$BZ30)))&gt;0, SUMPRODUCT(BA$5:BA$81, TRANSPOSE(Data_TR_USD!$B30:$BZ30))%, NA())</f>
        <v>-2.8002682339273211E-2</v>
      </c>
      <c r="BB119" s="49">
        <f t="array" ref="BB119">IF(COUNT(IF(BB$5:BB$81&gt;0, TRANSPOSE(Data_TR_USD!$B30:$BZ30)))&gt;0, SUMPRODUCT(BB$5:BB$81, TRANSPOSE(Data_TR_USD!$B30:$BZ30))%, NA())</f>
        <v>-9.3741775207269382E-3</v>
      </c>
      <c r="BC119" s="49">
        <f t="array" ref="BC119">IF(COUNT(IF(BC$5:BC$81&gt;0, TRANSPOSE(Data_TR_USD!$B30:$BZ30)))&gt;0, SUMPRODUCT(BC$5:BC$81, TRANSPOSE(Data_TR_USD!$B30:$BZ30))%, NA())</f>
        <v>-2.4310932504891768E-2</v>
      </c>
      <c r="BD119" s="49">
        <f t="array" ref="BD119">IF(COUNT(IF(BD$5:BD$81&gt;0, TRANSPOSE(Data_TR_USD!$B30:$BZ30)))&gt;0, SUMPRODUCT(BD$5:BD$81, TRANSPOSE(Data_TR_USD!$B30:$BZ30))%, NA())</f>
        <v>-9.1601252407524106E-2</v>
      </c>
      <c r="BE119" s="49">
        <f t="array" ref="BE119">IF(COUNT(IF(BE$5:BE$81&gt;0, TRANSPOSE(Data_TR_USD!$B30:$BZ30)))&gt;0, SUMPRODUCT(BE$5:BE$81, TRANSPOSE(Data_TR_USD!$B30:$BZ30))%, NA())</f>
        <v>-3.3095387950776017E-2</v>
      </c>
      <c r="BF119" s="49">
        <f t="array" ref="BF119">IF(COUNT(IF(BF$5:BF$81&gt;0, TRANSPOSE(Data_TR_USD!$B30:$BZ30)))&gt;0, SUMPRODUCT(BF$5:BF$81, TRANSPOSE(Data_TR_USD!$B30:$BZ30))%, NA())</f>
        <v>3.3435454230374584E-2</v>
      </c>
      <c r="BG119" s="49">
        <f t="array" ref="BG119">IF(COUNT(IF(BG$5:BG$81&gt;0, TRANSPOSE(Data_TR_USD!$B30:$BZ30)))&gt;0, SUMPRODUCT(BG$5:BG$81, TRANSPOSE(Data_TR_USD!$B30:$BZ30))%, NA())</f>
        <v>3.2192630073075747E-2</v>
      </c>
      <c r="BH119" s="49">
        <f t="array" ref="BH119">IF(COUNT(IF(BH$5:BH$81&gt;0, TRANSPOSE(Data_TR_USD!$B30:$BZ30)))&gt;0, SUMPRODUCT(BH$5:BH$81, TRANSPOSE(Data_TR_USD!$B30:$BZ30))%, NA())</f>
        <v>-3.6845704732233094E-2</v>
      </c>
      <c r="BI119" s="49">
        <f t="array" ref="BI119">IF(COUNT(IF(BI$5:BI$81&gt;0, TRANSPOSE(Data_TR_USD!$B30:$BZ30)))&gt;0, SUMPRODUCT(BI$5:BI$81, TRANSPOSE(Data_TR_USD!$B30:$BZ30))%, NA())</f>
        <v>-5.9906820233869451E-2</v>
      </c>
      <c r="BJ119" s="49">
        <f t="array" ref="BJ119">IF(COUNT(IF(BJ$5:BJ$81&gt;0, TRANSPOSE(Data_TR_USD!$B30:$BZ30)))&gt;0, SUMPRODUCT(BJ$5:BJ$81, TRANSPOSE(Data_TR_USD!$B30:$BZ30))%, NA())</f>
        <v>-0.11201072935709284</v>
      </c>
      <c r="BK119" s="49">
        <f t="array" ref="BK119">IF(COUNT(IF(BK$5:BK$81&gt;0, TRANSPOSE(Data_TR_USD!$B30:$BZ30)))&gt;0, SUMPRODUCT(BK$5:BK$81, TRANSPOSE(Data_TR_USD!$B30:$BZ30))%, NA())</f>
        <v>3.3088567345643589E-2</v>
      </c>
      <c r="BL119" s="49">
        <f t="array" ref="BL119">IF(COUNT(IF(BL$5:BL$81&gt;0, TRANSPOSE(Data_TR_USD!$B30:$BZ30)))&gt;0, SUMPRODUCT(BL$5:BL$81, TRANSPOSE(Data_TR_USD!$B30:$BZ30))%, NA())</f>
        <v>-9.3342274464244035E-2</v>
      </c>
      <c r="BM119" s="49">
        <f t="array" ref="BM119">IF(COUNT(IF(BM$5:BM$81&gt;0, TRANSPOSE(Data_TR_USD!$B30:$BZ30)))&gt;0, SUMPRODUCT(BM$5:BM$81, TRANSPOSE(Data_TR_USD!$B30:$BZ30))%, NA())</f>
        <v>-6.3472746635685959E-2</v>
      </c>
      <c r="BN119" s="49">
        <f t="array" ref="BN119">IF(COUNT(IF(BN$5:BN$81&gt;0, TRANSPOSE(Data_TR_USD!$B30:$BZ30)))&gt;0, SUMPRODUCT(BN$5:BN$81, TRANSPOSE(Data_TR_USD!$B30:$BZ30))%, NA())</f>
        <v>-4.6671137232122017E-2</v>
      </c>
      <c r="BO119" s="49">
        <f t="array" ref="BO119">IF(COUNT(IF(BO$5:BO$81&gt;0, TRANSPOSE(Data_TR_USD!$B30:$BZ30)))&gt;0, SUMPRODUCT(BO$5:BO$81, TRANSPOSE(Data_TR_USD!$B30:$BZ30))%, NA())</f>
        <v>-3.7336909785697613E-2</v>
      </c>
      <c r="BP119" s="49">
        <f t="array" ref="BP119">IF(COUNT(IF(BP$5:BP$81&gt;0, TRANSPOSE(Data_TR_USD!$B30:$BZ30)))&gt;0, SUMPRODUCT(BP$5:BP$81, TRANSPOSE(Data_TR_USD!$B30:$BZ30))%, NA())</f>
        <v>-3.1114091488081343E-2</v>
      </c>
      <c r="BQ119" s="49">
        <f t="array" ref="BQ119">IF(COUNT(IF(BQ$5:BQ$81&gt;0, TRANSPOSE(Data_TR_USD!$B30:$BZ30)))&gt;0, SUMPRODUCT(BQ$5:BQ$81, TRANSPOSE(Data_TR_USD!$B30:$BZ30))%, NA())</f>
        <v>-1.5011283089417881E-2</v>
      </c>
      <c r="BR119" s="49">
        <f t="array" ref="BR119">IF(COUNT(IF(BR$5:BR$81&gt;0, TRANSPOSE(Data_TR_USD!$B30:$BZ30)))&gt;0, SUMPRODUCT(BR$5:BR$81, TRANSPOSE(Data_TR_USD!$B30:$BZ30))%, NA())</f>
        <v>0</v>
      </c>
      <c r="BS119" s="49">
        <f t="array" ref="BS119">IF(COUNT(IF(BS$5:BS$81&gt;0, TRANSPOSE(Data_TR_USD!$B30:$BZ30)))&gt;0, SUMPRODUCT(BS$5:BS$81, TRANSPOSE(Data_TR_USD!$B30:$BZ30))%, NA())</f>
        <v>5.205517842884895E-2</v>
      </c>
    </row>
    <row r="120" spans="2:71">
      <c r="B120" s="48">
        <f t="shared" si="4"/>
        <v>1894</v>
      </c>
      <c r="E120" s="49">
        <f t="array" ref="E120">IF(COUNT(IF(E$5:E$81&gt;0, TRANSPOSE(Data_TR_USD!$B31:$BZ31)))&gt;0, SUMPRODUCT(E$5:E$81, TRANSPOSE(Data_TR_USD!$B31:$BZ31))%, NA())</f>
        <v>3.0758194296532985E-2</v>
      </c>
      <c r="F120" s="49" t="e">
        <f t="array" ref="F120">IF(COUNT(IF(F$5:F$81&gt;0, TRANSPOSE(Data_TR_USD!$B31:$BZ31)))&gt;0, SUMPRODUCT(F$5:F$81, TRANSPOSE(Data_TR_USD!$B31:$BZ31))%, NA())</f>
        <v>#N/A</v>
      </c>
      <c r="G120" s="49">
        <f t="array" ref="G120">IF(COUNT(IF(G$5:G$81&gt;0, TRANSPOSE(Data_TR_USD!$B31:$BZ31)))&gt;0, SUMPRODUCT(G$5:G$81, TRANSPOSE(Data_TR_USD!$B31:$BZ31))%, NA())</f>
        <v>-4.1665832783919561E-2</v>
      </c>
      <c r="I120" s="49">
        <f t="array" ref="I120">IF(ISNUMBER(I$96), I$96, IF(COUNT(IF(I$5:I$81&gt;0, TRANSPOSE(Data_TR_USD!$B31:$BZ31)))&gt;0, SUMPRODUCT(I$5:I$81, TRANSPOSE(Data_TR_USD!$B31:$BZ31))%, NA()))</f>
        <v>3.2270956139474477E-2</v>
      </c>
      <c r="J120" s="49">
        <f t="array" ref="J120">IF(ISNUMBER(J$96), J$96, IF(COUNT(IF(J$5:J$81&gt;0, TRANSPOSE(Data_TR_USD!$B31:$BZ31)))&gt;0, SUMPRODUCT(J$5:J$81, TRANSPOSE(Data_TR_USD!$B31:$BZ31))%, NA()))</f>
        <v>3.2270956139474477E-2</v>
      </c>
      <c r="K120" s="49">
        <f t="array" ref="K120">IF(ISNUMBER(K$96), K$96, IF(COUNT(IF(K$5:K$81&gt;0, TRANSPOSE(Data_TR_USD!$B31:$BZ31)))&gt;0, SUMPRODUCT(K$5:K$81, TRANSPOSE(Data_TR_USD!$B31:$BZ31))%, NA()))</f>
        <v>3.7092765129895025E-2</v>
      </c>
      <c r="M120" s="49">
        <f t="array" ref="M120">IF(COUNT(IF(M$5:M$81&gt;0, TRANSPOSE(Data_TR_USD!$B31:$BZ31)))&gt;0, SUMPRODUCT(M$5:M$81, TRANSPOSE(Data_TR_USD!$B31:$BZ31))%, NA())</f>
        <v>2.4698021424254112E-2</v>
      </c>
      <c r="N120" s="49">
        <f t="array" ref="N120">IF(COUNT(IF(N$5:N$81&gt;0, TRANSPOSE(Data_TR_USD!$B31:$BZ31)))&gt;0, SUMPRODUCT(N$5:N$81, TRANSPOSE(Data_TR_USD!$B31:$BZ31))%, NA())</f>
        <v>3.7092765129895025E-2</v>
      </c>
      <c r="X120" s="49">
        <f t="array" ref="X120">IF(COUNT(IF(X$5:X$81&gt;0, TRANSPOSE(Data_TR_USD!$B31:$BZ31)))&gt;0, SUMPRODUCT(X$5:X$81, TRANSPOSE(Data_TR_USD!$B31:$BZ31))%, NA())</f>
        <v>1.7088583679297387E-2</v>
      </c>
      <c r="Y120" s="49">
        <f t="array" ref="Y120">IF(COUNT(IF(Y$5:Y$81&gt;0, TRANSPOSE(Data_TR_USD!$B31:$BZ31)))&gt;0, SUMPRODUCT(Y$5:Y$81, TRANSPOSE(Data_TR_USD!$B31:$BZ31))%, NA())</f>
        <v>3.7092765129895025E-2</v>
      </c>
      <c r="AA120" s="49">
        <f t="array" ref="AA120">IF(COUNT(IF(AA$5:AA$81&gt;0, TRANSPOSE(Data_TR_USD!$B31:$BZ31)))&gt;0, SUMPRODUCT(AA$5:AA$81, TRANSPOSE(Data_TR_USD!$B31:$BZ31))%, NA())</f>
        <v>2.4698021424254112E-2</v>
      </c>
      <c r="AB120" s="49">
        <f t="array" ref="AB120">IF(COUNT(IF(AB$5:AB$81&gt;0, TRANSPOSE(Data_TR_USD!$B31:$BZ31)))&gt;0, SUMPRODUCT(AB$5:AB$81, TRANSPOSE(Data_TR_USD!$B31:$BZ31))%, NA())</f>
        <v>1.4008291512614641E-2</v>
      </c>
      <c r="AC120" s="49">
        <f t="array" ref="AC120">IF(COUNT(IF(AC$5:AC$81&gt;0, TRANSPOSE(Data_TR_USD!$B31:$BZ31)))&gt;0, SUMPRODUCT(AC$5:AC$81, TRANSPOSE(Data_TR_USD!$B31:$BZ31))%, NA())</f>
        <v>1.2394743705640915E-2</v>
      </c>
      <c r="AD120" s="49">
        <f t="array" ref="AD120">IF(COUNT(IF(AD$5:AD$81&gt;0, TRANSPOSE(Data_TR_USD!$B31:$BZ31)))&gt;0, SUMPRODUCT(AD$5:AD$81, TRANSPOSE(Data_TR_USD!$B31:$BZ31))%, NA())</f>
        <v>1.0512205506565397E-2</v>
      </c>
      <c r="AE120" s="49">
        <f t="array" ref="AE120">IF(COUNT(IF(AE$5:AE$81&gt;0, TRANSPOSE(Data_TR_USD!$B31:$BZ31)))&gt;0, SUMPRODUCT(AE$5:AE$81, TRANSPOSE(Data_TR_USD!$B31:$BZ31))%, NA())</f>
        <v>1.5470563135294215E-2</v>
      </c>
      <c r="AG120" s="49">
        <f t="array" ref="AG120">IF(COUNT(IF(AG$5:AG$81&gt;0, TRANSPOSE(Data_TR_USD!$B31:$BZ31)))&gt;0, SUMPRODUCT(AG$5:AG$81, TRANSPOSE(Data_TR_USD!$B31:$BZ31))%, NA())</f>
        <v>0</v>
      </c>
      <c r="AM120" s="49">
        <f t="array" ref="AM120">IF(COUNT(IF(AM$5:AM$81&gt;0, TRANSPOSE(Data_TR_USD!$B31:$BZ31)))&gt;0, SUMPRODUCT(AM$5:AM$81, TRANSPOSE(Data_TR_USD!$B31:$BZ31))%, NA())</f>
        <v>1.8841798526691898E-2</v>
      </c>
      <c r="AN120" s="49">
        <f t="array" ref="AN120">IF(COUNT(IF(AN$5:AN$81&gt;0, TRANSPOSE(Data_TR_USD!$B31:$BZ31)))&gt;0, SUMPRODUCT(AN$5:AN$81, TRANSPOSE(Data_TR_USD!$B31:$BZ31))%, NA())</f>
        <v>3.3070794501128889E-2</v>
      </c>
      <c r="AO120" s="49">
        <f t="array" ref="AO120">IF(COUNT(IF(AO$5:AO$81&gt;0, TRANSPOSE(Data_TR_USD!$B31:$BZ31)))&gt;0, SUMPRODUCT(AO$5:AO$81, TRANSPOSE(Data_TR_USD!$B31:$BZ31))%, NA())</f>
        <v>1.3932653420467565E-2</v>
      </c>
      <c r="AP120" s="49">
        <f t="array" ref="AP120">IF(COUNT(IF(AP$5:AP$81&gt;0, TRANSPOSE(Data_TR_USD!$B31:$BZ31)))&gt;0, SUMPRODUCT(AP$5:AP$81, TRANSPOSE(Data_TR_USD!$B31:$BZ31))%, NA())</f>
        <v>9.2960577792306869E-3</v>
      </c>
      <c r="AQ120" s="49">
        <f t="array" ref="AQ120">IF(COUNT(IF(AQ$5:AQ$81&gt;0, TRANSPOSE(Data_TR_USD!$B31:$BZ31)))&gt;0, SUMPRODUCT(AQ$5:AQ$81, TRANSPOSE(Data_TR_USD!$B31:$BZ31))%, NA())</f>
        <v>3.2146756566937995E-2</v>
      </c>
      <c r="AS120" s="49">
        <f t="array" ref="AS120">IF(COUNT(IF(AS$5:AS$81&gt;0, TRANSPOSE(Data_TR_USD!$B31:$BZ31)))&gt;0, SUMPRODUCT(AS$5:AS$81, TRANSPOSE(Data_TR_USD!$B31:$BZ31))%, NA())</f>
        <v>3.7092765129895025E-2</v>
      </c>
      <c r="AU120" s="49">
        <f t="array" ref="AU120">IF(COUNT(IF(AU$5:AU$81&gt;0, TRANSPOSE(Data_TR_USD!$B31:$BZ31)))&gt;0, SUMPRODUCT(AU$5:AU$81, TRANSPOSE(Data_TR_USD!$B31:$BZ31))%, NA())</f>
        <v>0</v>
      </c>
      <c r="AV120" s="49">
        <f t="array" ref="AV120">IF(COUNT(IF(AV$5:AV$81&gt;0, TRANSPOSE(Data_TR_USD!$B31:$BZ31)))&gt;0, SUMPRODUCT(AV$5:AV$81, TRANSPOSE(Data_TR_USD!$B31:$BZ31))%, NA())</f>
        <v>0</v>
      </c>
      <c r="AW120" s="49">
        <f t="array" ref="AW120">IF(COUNT(IF(AW$5:AW$81&gt;0, TRANSPOSE(Data_TR_USD!$B31:$BZ31)))&gt;0, SUMPRODUCT(AW$5:AW$81, TRANSPOSE(Data_TR_USD!$B31:$BZ31))%, NA())</f>
        <v>2.1622201994600812E-2</v>
      </c>
      <c r="AX120" s="49">
        <f t="array" ref="AX120">IF(COUNT(IF(AX$5:AX$81&gt;0, TRANSPOSE(Data_TR_USD!$B31:$BZ31)))&gt;0, SUMPRODUCT(AX$5:AX$81, TRANSPOSE(Data_TR_USD!$B31:$BZ31))%, NA())</f>
        <v>2.4698021424254112E-2</v>
      </c>
      <c r="AY120" s="49">
        <f t="array" ref="AY120">IF(COUNT(IF(AY$5:AY$81&gt;0, TRANSPOSE(Data_TR_USD!$B31:$BZ31)))&gt;0, SUMPRODUCT(AY$5:AY$81, TRANSPOSE(Data_TR_USD!$B31:$BZ31))%, NA())</f>
        <v>2.0038559286260301E-2</v>
      </c>
      <c r="AZ120" s="49">
        <f t="array" ref="AZ120">IF(COUNT(IF(AZ$5:AZ$81&gt;0, TRANSPOSE(Data_TR_USD!$B31:$BZ31)))&gt;0, SUMPRODUCT(AZ$5:AZ$81, TRANSPOSE(Data_TR_USD!$B31:$BZ31))%, NA())</f>
        <v>2.4082857538323447E-2</v>
      </c>
      <c r="BA120" s="49">
        <f t="array" ref="BA120">IF(COUNT(IF(BA$5:BA$81&gt;0, TRANSPOSE(Data_TR_USD!$B31:$BZ31)))&gt;0, SUMPRODUCT(BA$5:BA$81, TRANSPOSE(Data_TR_USD!$B31:$BZ31))%, NA())</f>
        <v>4.6137291444799475E-3</v>
      </c>
      <c r="BB120" s="49">
        <f t="array" ref="BB120">IF(COUNT(IF(BB$5:BB$81&gt;0, TRANSPOSE(Data_TR_USD!$B31:$BZ31)))&gt;0, SUMPRODUCT(BB$5:BB$81, TRANSPOSE(Data_TR_USD!$B31:$BZ31))%, NA())</f>
        <v>1.7088583679297387E-2</v>
      </c>
      <c r="BC120" s="49">
        <f t="array" ref="BC120">IF(COUNT(IF(BC$5:BC$81&gt;0, TRANSPOSE(Data_TR_USD!$B31:$BZ31)))&gt;0, SUMPRODUCT(BC$5:BC$81, TRANSPOSE(Data_TR_USD!$B31:$BZ31))%, NA())</f>
        <v>1.0811100997300406E-2</v>
      </c>
      <c r="BD120" s="49">
        <f t="array" ref="BD120">IF(COUNT(IF(BD$5:BD$81&gt;0, TRANSPOSE(Data_TR_USD!$B31:$BZ31)))&gt;0, SUMPRODUCT(BD$5:BD$81, TRANSPOSE(Data_TR_USD!$B31:$BZ31))%, NA())</f>
        <v>3.5509122421554518E-2</v>
      </c>
      <c r="BE120" s="49">
        <f t="array" ref="BE120">IF(COUNT(IF(BE$5:BE$81&gt;0, TRANSPOSE(Data_TR_USD!$B31:$BZ31)))&gt;0, SUMPRODUCT(BE$5:BE$81, TRANSPOSE(Data_TR_USD!$B31:$BZ31))%, NA())</f>
        <v>1.3077041616157406E-2</v>
      </c>
      <c r="BF120" s="49">
        <f t="array" ref="BF120">IF(COUNT(IF(BF$5:BF$81&gt;0, TRANSPOSE(Data_TR_USD!$B31:$BZ31)))&gt;0, SUMPRODUCT(BF$5:BF$81, TRANSPOSE(Data_TR_USD!$B31:$BZ31))%, NA())</f>
        <v>2.1713667981628534E-2</v>
      </c>
      <c r="BG120" s="49">
        <f t="array" ref="BG120">IF(COUNT(IF(BG$5:BG$81&gt;0, TRANSPOSE(Data_TR_USD!$B31:$BZ31)))&gt;0, SUMPRODUCT(BG$5:BG$81, TRANSPOSE(Data_TR_USD!$B31:$BZ31))%, NA())</f>
        <v>1.6047595666939651E-2</v>
      </c>
      <c r="BH120" s="49">
        <f t="array" ref="BH120">IF(COUNT(IF(BH$5:BH$81&gt;0, TRANSPOSE(Data_TR_USD!$B31:$BZ31)))&gt;0, SUMPRODUCT(BH$5:BH$81, TRANSPOSE(Data_TR_USD!$B31:$BZ31))%, NA())</f>
        <v>1.6532662561210207E-2</v>
      </c>
      <c r="BI120" s="49">
        <f t="array" ref="BI120">IF(COUNT(IF(BI$5:BI$81&gt;0, TRANSPOSE(Data_TR_USD!$B31:$BZ31)))&gt;0, SUMPRODUCT(BI$5:BI$81, TRANSPOSE(Data_TR_USD!$B31:$BZ31))%, NA())</f>
        <v>3.7092765129895025E-2</v>
      </c>
      <c r="BJ120" s="49">
        <f t="array" ref="BJ120">IF(COUNT(IF(BJ$5:BJ$81&gt;0, TRANSPOSE(Data_TR_USD!$B31:$BZ31)))&gt;0, SUMPRODUCT(BJ$5:BJ$81, TRANSPOSE(Data_TR_USD!$B31:$BZ31))%, NA())</f>
        <v>1.845491657791979E-2</v>
      </c>
      <c r="BK120" s="49">
        <f t="array" ref="BK120">IF(COUNT(IF(BK$5:BK$81&gt;0, TRANSPOSE(Data_TR_USD!$B31:$BZ31)))&gt;0, SUMPRODUCT(BK$5:BK$81, TRANSPOSE(Data_TR_USD!$B31:$BZ31))%, NA())</f>
        <v>1.320122926973028E-2</v>
      </c>
      <c r="BL120" s="49">
        <f t="array" ref="BL120">IF(COUNT(IF(BL$5:BL$81&gt;0, TRANSPOSE(Data_TR_USD!$B31:$BZ31)))&gt;0, SUMPRODUCT(BL$5:BL$81, TRANSPOSE(Data_TR_USD!$B31:$BZ31))%, NA())</f>
        <v>1.5379097148266492E-2</v>
      </c>
      <c r="BM120" s="49">
        <f t="array" ref="BM120">IF(COUNT(IF(BM$5:BM$81&gt;0, TRANSPOSE(Data_TR_USD!$B31:$BZ31)))&gt;0, SUMPRODUCT(BM$5:BM$81, TRANSPOSE(Data_TR_USD!$B31:$BZ31))%, NA())</f>
        <v>1.0457786060821215E-2</v>
      </c>
      <c r="BN120" s="49">
        <f t="array" ref="BN120">IF(COUNT(IF(BN$5:BN$81&gt;0, TRANSPOSE(Data_TR_USD!$B31:$BZ31)))&gt;0, SUMPRODUCT(BN$5:BN$81, TRANSPOSE(Data_TR_USD!$B31:$BZ31))%, NA())</f>
        <v>7.6895485741332462E-3</v>
      </c>
      <c r="BO120" s="49">
        <f t="array" ref="BO120">IF(COUNT(IF(BO$5:BO$81&gt;0, TRANSPOSE(Data_TR_USD!$B31:$BZ31)))&gt;0, SUMPRODUCT(BO$5:BO$81, TRANSPOSE(Data_TR_USD!$B31:$BZ31))%, NA())</f>
        <v>6.1516388593065973E-3</v>
      </c>
      <c r="BP120" s="49">
        <f t="array" ref="BP120">IF(COUNT(IF(BP$5:BP$81&gt;0, TRANSPOSE(Data_TR_USD!$B31:$BZ31)))&gt;0, SUMPRODUCT(BP$5:BP$81, TRANSPOSE(Data_TR_USD!$B31:$BZ31))%, NA())</f>
        <v>5.1263657160888296E-3</v>
      </c>
      <c r="BQ120" s="49">
        <f t="array" ref="BQ120">IF(COUNT(IF(BQ$5:BQ$81&gt;0, TRANSPOSE(Data_TR_USD!$B31:$BZ31)))&gt;0, SUMPRODUCT(BQ$5:BQ$81, TRANSPOSE(Data_TR_USD!$B31:$BZ31))%, NA())</f>
        <v>3.3070794501128889E-2</v>
      </c>
      <c r="BR120" s="49">
        <f t="array" ref="BR120">IF(COUNT(IF(BR$5:BR$81&gt;0, TRANSPOSE(Data_TR_USD!$B31:$BZ31)))&gt;0, SUMPRODUCT(BR$5:BR$81, TRANSPOSE(Data_TR_USD!$B31:$BZ31))%, NA())</f>
        <v>0</v>
      </c>
      <c r="BS120" s="49">
        <f t="array" ref="BS120">IF(COUNT(IF(BS$5:BS$81&gt;0, TRANSPOSE(Data_TR_USD!$B31:$BZ31)))&gt;0, SUMPRODUCT(BS$5:BS$81, TRANSPOSE(Data_TR_USD!$B31:$BZ31))%, NA())</f>
        <v>1.3013675634596171E-2</v>
      </c>
    </row>
    <row r="121" spans="2:71">
      <c r="B121" s="48">
        <f t="shared" si="4"/>
        <v>1895</v>
      </c>
      <c r="E121" s="49">
        <f t="array" ref="E121">IF(COUNT(IF(E$5:E$81&gt;0, TRANSPOSE(Data_TR_USD!$B32:$BZ32)))&gt;0, SUMPRODUCT(E$5:E$81, TRANSPOSE(Data_TR_USD!$B32:$BZ32))%, NA())</f>
        <v>4.7735388084946352E-2</v>
      </c>
      <c r="F121" s="49" t="e">
        <f t="array" ref="F121">IF(COUNT(IF(F$5:F$81&gt;0, TRANSPOSE(Data_TR_USD!$B32:$BZ32)))&gt;0, SUMPRODUCT(F$5:F$81, TRANSPOSE(Data_TR_USD!$B32:$BZ32))%, NA())</f>
        <v>#N/A</v>
      </c>
      <c r="G121" s="49">
        <f t="array" ref="G121">IF(COUNT(IF(G$5:G$81&gt;0, TRANSPOSE(Data_TR_USD!$B32:$BZ32)))&gt;0, SUMPRODUCT(G$5:G$81, TRANSPOSE(Data_TR_USD!$B32:$BZ32))%, NA())</f>
        <v>1.4492039697961978E-2</v>
      </c>
      <c r="I121" s="49">
        <f t="array" ref="I121">IF(ISNUMBER(I$96), I$96, IF(COUNT(IF(I$5:I$81&gt;0, TRANSPOSE(Data_TR_USD!$B32:$BZ32)))&gt;0, SUMPRODUCT(I$5:I$81, TRANSPOSE(Data_TR_USD!$B32:$BZ32))%, NA()))</f>
        <v>2.9973024278149671E-2</v>
      </c>
      <c r="J121" s="49">
        <f t="array" ref="J121">IF(ISNUMBER(J$96), J$96, IF(COUNT(IF(J$5:J$81&gt;0, TRANSPOSE(Data_TR_USD!$B32:$BZ32)))&gt;0, SUMPRODUCT(J$5:J$81, TRANSPOSE(Data_TR_USD!$B32:$BZ32))%, NA()))</f>
        <v>2.9973024278149671E-2</v>
      </c>
      <c r="K121" s="49">
        <f t="array" ref="K121">IF(ISNUMBER(K$96), K$96, IF(COUNT(IF(K$5:K$81&gt;0, TRANSPOSE(Data_TR_USD!$B32:$BZ32)))&gt;0, SUMPRODUCT(K$5:K$81, TRANSPOSE(Data_TR_USD!$B32:$BZ32))%, NA()))</f>
        <v>2.1615891914318217E-2</v>
      </c>
      <c r="M121" s="49">
        <f t="array" ref="M121">IF(COUNT(IF(M$5:M$81&gt;0, TRANSPOSE(Data_TR_USD!$B32:$BZ32)))&gt;0, SUMPRODUCT(M$5:M$81, TRANSPOSE(Data_TR_USD!$B32:$BZ32))%, NA())</f>
        <v>2.0355023574148378E-2</v>
      </c>
      <c r="N121" s="49">
        <f t="array" ref="N121">IF(COUNT(IF(N$5:N$81&gt;0, TRANSPOSE(Data_TR_USD!$B32:$BZ32)))&gt;0, SUMPRODUCT(N$5:N$81, TRANSPOSE(Data_TR_USD!$B32:$BZ32))%, NA())</f>
        <v>2.1615891914318217E-2</v>
      </c>
      <c r="X121" s="49">
        <f t="array" ref="X121">IF(COUNT(IF(X$5:X$81&gt;0, TRANSPOSE(Data_TR_USD!$B32:$BZ32)))&gt;0, SUMPRODUCT(X$5:X$81, TRANSPOSE(Data_TR_USD!$B32:$BZ32))%, NA())</f>
        <v>9.1025310918980348E-3</v>
      </c>
      <c r="Y121" s="49">
        <f t="array" ref="Y121">IF(COUNT(IF(Y$5:Y$81&gt;0, TRANSPOSE(Data_TR_USD!$B32:$BZ32)))&gt;0, SUMPRODUCT(Y$5:Y$81, TRANSPOSE(Data_TR_USD!$B32:$BZ32))%, NA())</f>
        <v>2.1615891914318217E-2</v>
      </c>
      <c r="AA121" s="49">
        <f t="array" ref="AA121">IF(COUNT(IF(AA$5:AA$81&gt;0, TRANSPOSE(Data_TR_USD!$B32:$BZ32)))&gt;0, SUMPRODUCT(AA$5:AA$81, TRANSPOSE(Data_TR_USD!$B32:$BZ32))%, NA())</f>
        <v>2.0355023574148378E-2</v>
      </c>
      <c r="AB121" s="49">
        <f t="array" ref="AB121">IF(COUNT(IF(AB$5:AB$81&gt;0, TRANSPOSE(Data_TR_USD!$B32:$BZ32)))&gt;0, SUMPRODUCT(AB$5:AB$81, TRANSPOSE(Data_TR_USD!$B32:$BZ32))%, NA())</f>
        <v>2.759519554077322E-3</v>
      </c>
      <c r="AC121" s="49">
        <f t="array" ref="AC121">IF(COUNT(IF(AC$5:AC$81&gt;0, TRANSPOSE(Data_TR_USD!$B32:$BZ32)))&gt;0, SUMPRODUCT(AC$5:AC$81, TRANSPOSE(Data_TR_USD!$B32:$BZ32))%, NA())</f>
        <v>1.2608683401698383E-3</v>
      </c>
      <c r="AD121" s="49">
        <f t="array" ref="AD121">IF(COUNT(IF(AD$5:AD$81&gt;0, TRANSPOSE(Data_TR_USD!$B32:$BZ32)))&gt;0, SUMPRODUCT(AD$5:AD$81, TRANSPOSE(Data_TR_USD!$B32:$BZ32))%, NA())</f>
        <v>2.4295499583345593E-3</v>
      </c>
      <c r="AE121" s="49">
        <f t="array" ref="AE121">IF(COUNT(IF(AE$5:AE$81&gt;0, TRANSPOSE(Data_TR_USD!$B32:$BZ32)))&gt;0, SUMPRODUCT(AE$5:AE$81, TRANSPOSE(Data_TR_USD!$B32:$BZ32))%, NA())</f>
        <v>6.0344071486644734E-3</v>
      </c>
      <c r="AG121" s="49">
        <f t="array" ref="AG121">IF(COUNT(IF(AG$5:AG$81&gt;0, TRANSPOSE(Data_TR_USD!$B32:$BZ32)))&gt;0, SUMPRODUCT(AG$5:AG$81, TRANSPOSE(Data_TR_USD!$B32:$BZ32))%, NA())</f>
        <v>0</v>
      </c>
      <c r="AM121" s="49">
        <f t="array" ref="AM121">IF(COUNT(IF(AM$5:AM$81&gt;0, TRANSPOSE(Data_TR_USD!$B32:$BZ32)))&gt;0, SUMPRODUCT(AM$5:AM$81, TRANSPOSE(Data_TR_USD!$B32:$BZ32))%, NA())</f>
        <v>2.4516023788127731E-2</v>
      </c>
      <c r="AN121" s="49">
        <f t="array" ref="AN121">IF(COUNT(IF(AN$5:AN$81&gt;0, TRANSPOSE(Data_TR_USD!$B32:$BZ32)))&gt;0, SUMPRODUCT(AN$5:AN$81, TRANSPOSE(Data_TR_USD!$B32:$BZ32))%, NA())</f>
        <v>2.2668751819046783E-2</v>
      </c>
      <c r="AO121" s="49">
        <f t="array" ref="AO121">IF(COUNT(IF(AO$5:AO$81&gt;0, TRANSPOSE(Data_TR_USD!$B32:$BZ32)))&gt;0, SUMPRODUCT(AO$5:AO$81, TRANSPOSE(Data_TR_USD!$B32:$BZ32))%, NA())</f>
        <v>3.647637744417156E-3</v>
      </c>
      <c r="AP121" s="49">
        <f t="array" ref="AP121">IF(COUNT(IF(AP$5:AP$81&gt;0, TRANSPOSE(Data_TR_USD!$B32:$BZ32)))&gt;0, SUMPRODUCT(AP$5:AP$81, TRANSPOSE(Data_TR_USD!$B32:$BZ32))%, NA())</f>
        <v>9.4565125512737879E-4</v>
      </c>
      <c r="AQ121" s="49">
        <f t="array" ref="AQ121">IF(COUNT(IF(AQ$5:AQ$81&gt;0, TRANSPOSE(Data_TR_USD!$B32:$BZ32)))&gt;0, SUMPRODUCT(AQ$5:AQ$81, TRANSPOSE(Data_TR_USD!$B32:$BZ32))%, NA())</f>
        <v>1.5070361348680707E-2</v>
      </c>
      <c r="AS121" s="49">
        <f t="array" ref="AS121">IF(COUNT(IF(AS$5:AS$81&gt;0, TRANSPOSE(Data_TR_USD!$B32:$BZ32)))&gt;0, SUMPRODUCT(AS$5:AS$81, TRANSPOSE(Data_TR_USD!$B32:$BZ32))%, NA())</f>
        <v>2.1615891914318217E-2</v>
      </c>
      <c r="AU121" s="49">
        <f t="array" ref="AU121">IF(COUNT(IF(AU$5:AU$81&gt;0, TRANSPOSE(Data_TR_USD!$B32:$BZ32)))&gt;0, SUMPRODUCT(AU$5:AU$81, TRANSPOSE(Data_TR_USD!$B32:$BZ32))%, NA())</f>
        <v>0</v>
      </c>
      <c r="AV121" s="49">
        <f t="array" ref="AV121">IF(COUNT(IF(AV$5:AV$81&gt;0, TRANSPOSE(Data_TR_USD!$B32:$BZ32)))&gt;0, SUMPRODUCT(AV$5:AV$81, TRANSPOSE(Data_TR_USD!$B32:$BZ32))%, NA())</f>
        <v>0</v>
      </c>
      <c r="AW121" s="49">
        <f t="array" ref="AW121">IF(COUNT(IF(AW$5:AW$81&gt;0, TRANSPOSE(Data_TR_USD!$B32:$BZ32)))&gt;0, SUMPRODUCT(AW$5:AW$81, TRANSPOSE(Data_TR_USD!$B32:$BZ32))%, NA())</f>
        <v>1.5581484765653743E-2</v>
      </c>
      <c r="AX121" s="49">
        <f t="array" ref="AX121">IF(COUNT(IF(AX$5:AX$81&gt;0, TRANSPOSE(Data_TR_USD!$B32:$BZ32)))&gt;0, SUMPRODUCT(AX$5:AX$81, TRANSPOSE(Data_TR_USD!$B32:$BZ32))%, NA())</f>
        <v>2.0355023574148378E-2</v>
      </c>
      <c r="AY121" s="49">
        <f t="array" ref="AY121">IF(COUNT(IF(AY$5:AY$81&gt;0, TRANSPOSE(Data_TR_USD!$B32:$BZ32)))&gt;0, SUMPRODUCT(AY$5:AY$81, TRANSPOSE(Data_TR_USD!$B32:$BZ32))%, NA())</f>
        <v>2.2111358808310781E-2</v>
      </c>
      <c r="AZ121" s="49">
        <f t="array" ref="AZ121">IF(COUNT(IF(AZ$5:AZ$81&gt;0, TRANSPOSE(Data_TR_USD!$B32:$BZ32)))&gt;0, SUMPRODUCT(AZ$5:AZ$81, TRANSPOSE(Data_TR_USD!$B32:$BZ32))%, NA())</f>
        <v>1.9400315812449449E-2</v>
      </c>
      <c r="BA121" s="49">
        <f t="array" ref="BA121">IF(COUNT(IF(BA$5:BA$81&gt;0, TRANSPOSE(Data_TR_USD!$B32:$BZ32)))&gt;0, SUMPRODUCT(BA$5:BA$81, TRANSPOSE(Data_TR_USD!$B32:$BZ32))%, NA())</f>
        <v>7.1603082127419523E-3</v>
      </c>
      <c r="BB121" s="49">
        <f t="array" ref="BB121">IF(COUNT(IF(BB$5:BB$81&gt;0, TRANSPOSE(Data_TR_USD!$B32:$BZ32)))&gt;0, SUMPRODUCT(BB$5:BB$81, TRANSPOSE(Data_TR_USD!$B32:$BZ32))%, NA())</f>
        <v>9.1025310918980348E-3</v>
      </c>
      <c r="BC121" s="49">
        <f t="array" ref="BC121">IF(COUNT(IF(BC$5:BC$81&gt;0, TRANSPOSE(Data_TR_USD!$B32:$BZ32)))&gt;0, SUMPRODUCT(BC$5:BC$81, TRANSPOSE(Data_TR_USD!$B32:$BZ32))%, NA())</f>
        <v>7.7907423828268716E-3</v>
      </c>
      <c r="BD121" s="49">
        <f t="array" ref="BD121">IF(COUNT(IF(BD$5:BD$81&gt;0, TRANSPOSE(Data_TR_USD!$B32:$BZ32)))&gt;0, SUMPRODUCT(BD$5:BD$81, TRANSPOSE(Data_TR_USD!$B32:$BZ32))%, NA())</f>
        <v>2.8145765956975249E-2</v>
      </c>
      <c r="BE121" s="49">
        <f t="array" ref="BE121">IF(COUNT(IF(BE$5:BE$81&gt;0, TRANSPOSE(Data_TR_USD!$B32:$BZ32)))&gt;0, SUMPRODUCT(BE$5:BE$81, TRANSPOSE(Data_TR_USD!$B32:$BZ32))%, NA())</f>
        <v>1.0843737108298382E-2</v>
      </c>
      <c r="BF121" s="49">
        <f t="array" ref="BF121">IF(COUNT(IF(BF$5:BF$81&gt;0, TRANSPOSE(Data_TR_USD!$B32:$BZ32)))&gt;0, SUMPRODUCT(BF$5:BF$81, TRANSPOSE(Data_TR_USD!$B32:$BZ32))%, NA())</f>
        <v>-2.2518021281549582E-3</v>
      </c>
      <c r="BG121" s="49">
        <f t="array" ref="BG121">IF(COUNT(IF(BG$5:BG$81&gt;0, TRANSPOSE(Data_TR_USD!$B32:$BZ32)))&gt;0, SUMPRODUCT(BG$5:BG$81, TRANSPOSE(Data_TR_USD!$B32:$BZ32))%, NA())</f>
        <v>-2.7925369590409443E-3</v>
      </c>
      <c r="BH121" s="49">
        <f t="array" ref="BH121">IF(COUNT(IF(BH$5:BH$81&gt;0, TRANSPOSE(Data_TR_USD!$B32:$BZ32)))&gt;0, SUMPRODUCT(BH$5:BH$81, TRANSPOSE(Data_TR_USD!$B32:$BZ32))%, NA())</f>
        <v>1.1132916224952645E-2</v>
      </c>
      <c r="BI121" s="49">
        <f t="array" ref="BI121">IF(COUNT(IF(BI$5:BI$81&gt;0, TRANSPOSE(Data_TR_USD!$B32:$BZ32)))&gt;0, SUMPRODUCT(BI$5:BI$81, TRANSPOSE(Data_TR_USD!$B32:$BZ32))%, NA())</f>
        <v>2.1615891914318217E-2</v>
      </c>
      <c r="BJ121" s="49">
        <f t="array" ref="BJ121">IF(COUNT(IF(BJ$5:BJ$81&gt;0, TRANSPOSE(Data_TR_USD!$B32:$BZ32)))&gt;0, SUMPRODUCT(BJ$5:BJ$81, TRANSPOSE(Data_TR_USD!$B32:$BZ32))%, NA())</f>
        <v>2.8641232850967809E-2</v>
      </c>
      <c r="BK121" s="49">
        <f t="array" ref="BK121">IF(COUNT(IF(BK$5:BK$81&gt;0, TRANSPOSE(Data_TR_USD!$B32:$BZ32)))&gt;0, SUMPRODUCT(BK$5:BK$81, TRANSPOSE(Data_TR_USD!$B32:$BZ32))%, NA())</f>
        <v>-4.1411735989711654E-4</v>
      </c>
      <c r="BL121" s="49">
        <f t="array" ref="BL121">IF(COUNT(IF(BL$5:BL$81&gt;0, TRANSPOSE(Data_TR_USD!$B32:$BZ32)))&gt;0, SUMPRODUCT(BL$5:BL$81, TRANSPOSE(Data_TR_USD!$B32:$BZ32))%, NA())</f>
        <v>2.3867694042473176E-2</v>
      </c>
      <c r="BM121" s="49">
        <f t="array" ref="BM121">IF(COUNT(IF(BM$5:BM$81&gt;0, TRANSPOSE(Data_TR_USD!$B32:$BZ32)))&gt;0, SUMPRODUCT(BM$5:BM$81, TRANSPOSE(Data_TR_USD!$B32:$BZ32))%, NA())</f>
        <v>1.623003194888176E-2</v>
      </c>
      <c r="BN121" s="49">
        <f t="array" ref="BN121">IF(COUNT(IF(BN$5:BN$81&gt;0, TRANSPOSE(Data_TR_USD!$B32:$BZ32)))&gt;0, SUMPRODUCT(BN$5:BN$81, TRANSPOSE(Data_TR_USD!$B32:$BZ32))%, NA())</f>
        <v>1.1933847021236588E-2</v>
      </c>
      <c r="BO121" s="49">
        <f t="array" ref="BO121">IF(COUNT(IF(BO$5:BO$81&gt;0, TRANSPOSE(Data_TR_USD!$B32:$BZ32)))&gt;0, SUMPRODUCT(BO$5:BO$81, TRANSPOSE(Data_TR_USD!$B32:$BZ32))%, NA())</f>
        <v>9.5470776169892697E-3</v>
      </c>
      <c r="BP121" s="49">
        <f t="array" ref="BP121">IF(COUNT(IF(BP$5:BP$81&gt;0, TRANSPOSE(Data_TR_USD!$B32:$BZ32)))&gt;0, SUMPRODUCT(BP$5:BP$81, TRANSPOSE(Data_TR_USD!$B32:$BZ32))%, NA())</f>
        <v>7.9558980141577248E-3</v>
      </c>
      <c r="BQ121" s="49">
        <f t="array" ref="BQ121">IF(COUNT(IF(BQ$5:BQ$81&gt;0, TRANSPOSE(Data_TR_USD!$B32:$BZ32)))&gt;0, SUMPRODUCT(BQ$5:BQ$81, TRANSPOSE(Data_TR_USD!$B32:$BZ32))%, NA())</f>
        <v>2.2668751819046783E-2</v>
      </c>
      <c r="BR121" s="49">
        <f t="array" ref="BR121">IF(COUNT(IF(BR$5:BR$81&gt;0, TRANSPOSE(Data_TR_USD!$B32:$BZ32)))&gt;0, SUMPRODUCT(BR$5:BR$81, TRANSPOSE(Data_TR_USD!$B32:$BZ32))%, NA())</f>
        <v>0</v>
      </c>
      <c r="BS121" s="49">
        <f t="array" ref="BS121">IF(COUNT(IF(BS$5:BS$81&gt;0, TRANSPOSE(Data_TR_USD!$B32:$BZ32)))&gt;0, SUMPRODUCT(BS$5:BS$81, TRANSPOSE(Data_TR_USD!$B32:$BZ32))%, NA())</f>
        <v>-4.1019804877801321E-3</v>
      </c>
    </row>
    <row r="122" spans="2:71">
      <c r="B122" s="48">
        <f t="shared" si="4"/>
        <v>1896</v>
      </c>
      <c r="E122" s="49">
        <f t="array" ref="E122">IF(COUNT(IF(E$5:E$81&gt;0, TRANSPOSE(Data_TR_USD!$B33:$BZ33)))&gt;0, SUMPRODUCT(E$5:E$81, TRANSPOSE(Data_TR_USD!$B33:$BZ33))%, NA())</f>
        <v>2.8798886652550329E-2</v>
      </c>
      <c r="F122" s="49" t="e">
        <f t="array" ref="F122">IF(COUNT(IF(F$5:F$81&gt;0, TRANSPOSE(Data_TR_USD!$B33:$BZ33)))&gt;0, SUMPRODUCT(F$5:F$81, TRANSPOSE(Data_TR_USD!$B33:$BZ33))%, NA())</f>
        <v>#N/A</v>
      </c>
      <c r="G122" s="49">
        <f t="array" ref="G122">IF(COUNT(IF(G$5:G$81&gt;0, TRANSPOSE(Data_TR_USD!$B33:$BZ33)))&gt;0, SUMPRODUCT(G$5:G$81, TRANSPOSE(Data_TR_USD!$B33:$BZ33))%, NA())</f>
        <v>-2.8571257405227812E-2</v>
      </c>
      <c r="I122" s="49">
        <f t="array" ref="I122">IF(ISNUMBER(I$96), I$96, IF(COUNT(IF(I$5:I$81&gt;0, TRANSPOSE(Data_TR_USD!$B33:$BZ33)))&gt;0, SUMPRODUCT(I$5:I$81, TRANSPOSE(Data_TR_USD!$B33:$BZ33))%, NA()))</f>
        <v>5.6649015885702869E-2</v>
      </c>
      <c r="J122" s="49">
        <f t="array" ref="J122">IF(ISNUMBER(J$96), J$96, IF(COUNT(IF(J$5:J$81&gt;0, TRANSPOSE(Data_TR_USD!$B33:$BZ33)))&gt;0, SUMPRODUCT(J$5:J$81, TRANSPOSE(Data_TR_USD!$B33:$BZ33))%, NA()))</f>
        <v>5.6649015885702869E-2</v>
      </c>
      <c r="K122" s="49">
        <f t="array" ref="K122">IF(ISNUMBER(K$96), K$96, IF(COUNT(IF(K$5:K$81&gt;0, TRANSPOSE(Data_TR_USD!$B33:$BZ33)))&gt;0, SUMPRODUCT(K$5:K$81, TRANSPOSE(Data_TR_USD!$B33:$BZ33))%, NA()))</f>
        <v>4.9623770128880806E-2</v>
      </c>
      <c r="M122" s="49">
        <f t="array" ref="M122">IF(COUNT(IF(M$5:M$81&gt;0, TRANSPOSE(Data_TR_USD!$B33:$BZ33)))&gt;0, SUMPRODUCT(M$5:M$81, TRANSPOSE(Data_TR_USD!$B33:$BZ33))%, NA())</f>
        <v>3.0571662394950471E-2</v>
      </c>
      <c r="N122" s="49">
        <f t="array" ref="N122">IF(COUNT(IF(N$5:N$81&gt;0, TRANSPOSE(Data_TR_USD!$B33:$BZ33)))&gt;0, SUMPRODUCT(N$5:N$81, TRANSPOSE(Data_TR_USD!$B33:$BZ33))%, NA())</f>
        <v>4.9623770128880806E-2</v>
      </c>
      <c r="X122" s="49">
        <f t="array" ref="X122">IF(COUNT(IF(X$5:X$81&gt;0, TRANSPOSE(Data_TR_USD!$B33:$BZ33)))&gt;0, SUMPRODUCT(X$5:X$81, TRANSPOSE(Data_TR_USD!$B33:$BZ33))%, NA())</f>
        <v>2.8499639870749598E-2</v>
      </c>
      <c r="Y122" s="49">
        <f t="array" ref="Y122">IF(COUNT(IF(Y$5:Y$81&gt;0, TRANSPOSE(Data_TR_USD!$B33:$BZ33)))&gt;0, SUMPRODUCT(Y$5:Y$81, TRANSPOSE(Data_TR_USD!$B33:$BZ33))%, NA())</f>
        <v>4.9623770128880806E-2</v>
      </c>
      <c r="AA122" s="49">
        <f t="array" ref="AA122">IF(COUNT(IF(AA$5:AA$81&gt;0, TRANSPOSE(Data_TR_USD!$B33:$BZ33)))&gt;0, SUMPRODUCT(AA$5:AA$81, TRANSPOSE(Data_TR_USD!$B33:$BZ33))%, NA())</f>
        <v>3.0571662394950471E-2</v>
      </c>
      <c r="AB122" s="49">
        <f t="array" ref="AB122">IF(COUNT(IF(AB$5:AB$81&gt;0, TRANSPOSE(Data_TR_USD!$B33:$BZ33)))&gt;0, SUMPRODUCT(AB$5:AB$81, TRANSPOSE(Data_TR_USD!$B33:$BZ33))%, NA())</f>
        <v>2.188455852821548E-2</v>
      </c>
      <c r="AC122" s="49">
        <f t="array" ref="AC122">IF(COUNT(IF(AC$5:AC$81&gt;0, TRANSPOSE(Data_TR_USD!$B33:$BZ33)))&gt;0, SUMPRODUCT(AC$5:AC$81, TRANSPOSE(Data_TR_USD!$B33:$BZ33))%, NA())</f>
        <v>1.9052107733930335E-2</v>
      </c>
      <c r="AD122" s="49">
        <f t="array" ref="AD122">IF(COUNT(IF(AD$5:AD$81&gt;0, TRANSPOSE(Data_TR_USD!$B33:$BZ33)))&gt;0, SUMPRODUCT(AD$5:AD$81, TRANSPOSE(Data_TR_USD!$B33:$BZ33))%, NA())</f>
        <v>1.9833180542895113E-2</v>
      </c>
      <c r="AE122" s="49">
        <f t="array" ref="AE122">IF(COUNT(IF(AE$5:AE$81&gt;0, TRANSPOSE(Data_TR_USD!$B33:$BZ33)))&gt;0, SUMPRODUCT(AE$5:AE$81, TRANSPOSE(Data_TR_USD!$B33:$BZ33))%, NA())</f>
        <v>2.1931996399185371E-2</v>
      </c>
      <c r="AG122" s="49">
        <f t="array" ref="AG122">IF(COUNT(IF(AG$5:AG$81&gt;0, TRANSPOSE(Data_TR_USD!$B33:$BZ33)))&gt;0, SUMPRODUCT(AG$5:AG$81, TRANSPOSE(Data_TR_USD!$B33:$BZ33))%, NA())</f>
        <v>0</v>
      </c>
      <c r="AM122" s="49">
        <f t="array" ref="AM122">IF(COUNT(IF(AM$5:AM$81&gt;0, TRANSPOSE(Data_TR_USD!$B33:$BZ33)))&gt;0, SUMPRODUCT(AM$5:AM$81, TRANSPOSE(Data_TR_USD!$B33:$BZ33))%, NA())</f>
        <v>1.7532830140118968E-2</v>
      </c>
      <c r="AN122" s="49">
        <f t="array" ref="AN122">IF(COUNT(IF(AN$5:AN$81&gt;0, TRANSPOSE(Data_TR_USD!$B33:$BZ33)))&gt;0, SUMPRODUCT(AN$5:AN$81, TRANSPOSE(Data_TR_USD!$B33:$BZ33))%, NA())</f>
        <v>3.7028909703782323E-2</v>
      </c>
      <c r="AO122" s="49">
        <f t="array" ref="AO122">IF(COUNT(IF(AO$5:AO$81&gt;0, TRANSPOSE(Data_TR_USD!$B33:$BZ33)))&gt;0, SUMPRODUCT(AO$5:AO$81, TRANSPOSE(Data_TR_USD!$B33:$BZ33))%, NA())</f>
        <v>2.0492052066557857E-2</v>
      </c>
      <c r="AP122" s="49">
        <f t="array" ref="AP122">IF(COUNT(IF(AP$5:AP$81&gt;0, TRANSPOSE(Data_TR_USD!$B33:$BZ33)))&gt;0, SUMPRODUCT(AP$5:AP$81, TRANSPOSE(Data_TR_USD!$B33:$BZ33))%, NA())</f>
        <v>1.4289080800447751E-2</v>
      </c>
      <c r="AQ122" s="49">
        <f t="array" ref="AQ122">IF(COUNT(IF(AQ$5:AQ$81&gt;0, TRANSPOSE(Data_TR_USD!$B33:$BZ33)))&gt;0, SUMPRODUCT(AQ$5:AQ$81, TRANSPOSE(Data_TR_USD!$B33:$BZ33))%, NA())</f>
        <v>3.910364580896699E-2</v>
      </c>
      <c r="AS122" s="49">
        <f t="array" ref="AS122">IF(COUNT(IF(AS$5:AS$81&gt;0, TRANSPOSE(Data_TR_USD!$B33:$BZ33)))&gt;0, SUMPRODUCT(AS$5:AS$81, TRANSPOSE(Data_TR_USD!$B33:$BZ33))%, NA())</f>
        <v>4.9623770128880806E-2</v>
      </c>
      <c r="AU122" s="49">
        <f t="array" ref="AU122">IF(COUNT(IF(AU$5:AU$81&gt;0, TRANSPOSE(Data_TR_USD!$B33:$BZ33)))&gt;0, SUMPRODUCT(AU$5:AU$81, TRANSPOSE(Data_TR_USD!$B33:$BZ33))%, NA())</f>
        <v>0</v>
      </c>
      <c r="AV122" s="49">
        <f t="array" ref="AV122">IF(COUNT(IF(AV$5:AV$81&gt;0, TRANSPOSE(Data_TR_USD!$B33:$BZ33)))&gt;0, SUMPRODUCT(AV$5:AV$81, TRANSPOSE(Data_TR_USD!$B33:$BZ33))%, NA())</f>
        <v>0</v>
      </c>
      <c r="AW122" s="49">
        <f t="array" ref="AW122">IF(COUNT(IF(AW$5:AW$81&gt;0, TRANSPOSE(Data_TR_USD!$B33:$BZ33)))&gt;0, SUMPRODUCT(AW$5:AW$81, TRANSPOSE(Data_TR_USD!$B33:$BZ33))%, NA())</f>
        <v>2.7691773729695435E-2</v>
      </c>
      <c r="AX122" s="49">
        <f t="array" ref="AX122">IF(COUNT(IF(AX$5:AX$81&gt;0, TRANSPOSE(Data_TR_USD!$B33:$BZ33)))&gt;0, SUMPRODUCT(AX$5:AX$81, TRANSPOSE(Data_TR_USD!$B33:$BZ33))%, NA())</f>
        <v>3.0571662394950471E-2</v>
      </c>
      <c r="AY122" s="49">
        <f t="array" ref="AY122">IF(COUNT(IF(AY$5:AY$81&gt;0, TRANSPOSE(Data_TR_USD!$B33:$BZ33)))&gt;0, SUMPRODUCT(AY$5:AY$81, TRANSPOSE(Data_TR_USD!$B33:$BZ33))%, NA())</f>
        <v>2.248555286061282E-2</v>
      </c>
      <c r="AZ122" s="49">
        <f t="array" ref="AZ122">IF(COUNT(IF(AZ$5:AZ$81&gt;0, TRANSPOSE(Data_TR_USD!$B33:$BZ33)))&gt;0, SUMPRODUCT(AZ$5:AZ$81, TRANSPOSE(Data_TR_USD!$B33:$BZ33))%, NA())</f>
        <v>2.999568466189946E-2</v>
      </c>
      <c r="BA122" s="49">
        <f t="array" ref="BA122">IF(COUNT(IF(BA$5:BA$81&gt;0, TRANSPOSE(Data_TR_USD!$B33:$BZ33)))&gt;0, SUMPRODUCT(BA$5:BA$81, TRANSPOSE(Data_TR_USD!$B33:$BZ33))%, NA())</f>
        <v>4.3198329978825492E-3</v>
      </c>
      <c r="BB122" s="49">
        <f t="array" ref="BB122">IF(COUNT(IF(BB$5:BB$81&gt;0, TRANSPOSE(Data_TR_USD!$B33:$BZ33)))&gt;0, SUMPRODUCT(BB$5:BB$81, TRANSPOSE(Data_TR_USD!$B33:$BZ33))%, NA())</f>
        <v>2.8499639870749598E-2</v>
      </c>
      <c r="BC122" s="49">
        <f t="array" ref="BC122">IF(COUNT(IF(BC$5:BC$81&gt;0, TRANSPOSE(Data_TR_USD!$B33:$BZ33)))&gt;0, SUMPRODUCT(BC$5:BC$81, TRANSPOSE(Data_TR_USD!$B33:$BZ33))%, NA())</f>
        <v>1.3845886864847718E-2</v>
      </c>
      <c r="BD122" s="49">
        <f t="array" ref="BD122">IF(COUNT(IF(BD$5:BD$81&gt;0, TRANSPOSE(Data_TR_USD!$B33:$BZ33)))&gt;0, SUMPRODUCT(BD$5:BD$81, TRANSPOSE(Data_TR_USD!$B33:$BZ33))%, NA())</f>
        <v>4.4417549259798184E-2</v>
      </c>
      <c r="BE122" s="49">
        <f t="array" ref="BE122">IF(COUNT(IF(BE$5:BE$81&gt;0, TRANSPOSE(Data_TR_USD!$B33:$BZ33)))&gt;0, SUMPRODUCT(BE$5:BE$81, TRANSPOSE(Data_TR_USD!$B33:$BZ33))%, NA())</f>
        <v>1.2026550958197673E-2</v>
      </c>
      <c r="BF122" s="49">
        <f t="array" ref="BF122">IF(COUNT(IF(BF$5:BF$81&gt;0, TRANSPOSE(Data_TR_USD!$B33:$BZ33)))&gt;0, SUMPRODUCT(BF$5:BF$81, TRANSPOSE(Data_TR_USD!$B33:$BZ33))%, NA())</f>
        <v>3.5224326802605642E-2</v>
      </c>
      <c r="BG122" s="49">
        <f t="array" ref="BG122">IF(COUNT(IF(BG$5:BG$81&gt;0, TRANSPOSE(Data_TR_USD!$B33:$BZ33)))&gt;0, SUMPRODUCT(BG$5:BG$81, TRANSPOSE(Data_TR_USD!$B33:$BZ33))%, NA())</f>
        <v>2.8009944349072467E-2</v>
      </c>
      <c r="BH122" s="49">
        <f t="array" ref="BH122">IF(COUNT(IF(BH$5:BH$81&gt;0, TRANSPOSE(Data_TR_USD!$B33:$BZ33)))&gt;0, SUMPRODUCT(BH$5:BH$81, TRANSPOSE(Data_TR_USD!$B33:$BZ33))%, NA())</f>
        <v>2.0722193013266652E-2</v>
      </c>
      <c r="BI122" s="49">
        <f t="array" ref="BI122">IF(COUNT(IF(BI$5:BI$81&gt;0, TRANSPOSE(Data_TR_USD!$B33:$BZ33)))&gt;0, SUMPRODUCT(BI$5:BI$81, TRANSPOSE(Data_TR_USD!$B33:$BZ33))%, NA())</f>
        <v>4.9623770128880806E-2</v>
      </c>
      <c r="BJ122" s="49">
        <f t="array" ref="BJ122">IF(COUNT(IF(BJ$5:BJ$81&gt;0, TRANSPOSE(Data_TR_USD!$B33:$BZ33)))&gt;0, SUMPRODUCT(BJ$5:BJ$81, TRANSPOSE(Data_TR_USD!$B33:$BZ33))%, NA())</f>
        <v>1.7279331991530197E-2</v>
      </c>
      <c r="BK122" s="49">
        <f t="array" ref="BK122">IF(COUNT(IF(BK$5:BK$81&gt;0, TRANSPOSE(Data_TR_USD!$B33:$BZ33)))&gt;0, SUMPRODUCT(BK$5:BK$81, TRANSPOSE(Data_TR_USD!$B33:$BZ33))%, NA())</f>
        <v>2.7359832264918813E-2</v>
      </c>
      <c r="BL122" s="49">
        <f t="array" ref="BL122">IF(COUNT(IF(BL$5:BL$81&gt;0, TRANSPOSE(Data_TR_USD!$B33:$BZ33)))&gt;0, SUMPRODUCT(BL$5:BL$81, TRANSPOSE(Data_TR_USD!$B33:$BZ33))%, NA())</f>
        <v>1.4399443326275164E-2</v>
      </c>
      <c r="BM122" s="49">
        <f t="array" ref="BM122">IF(COUNT(IF(BM$5:BM$81&gt;0, TRANSPOSE(Data_TR_USD!$B33:$BZ33)))&gt;0, SUMPRODUCT(BM$5:BM$81, TRANSPOSE(Data_TR_USD!$B33:$BZ33))%, NA())</f>
        <v>9.7916214618671126E-3</v>
      </c>
      <c r="BN122" s="49">
        <f t="array" ref="BN122">IF(COUNT(IF(BN$5:BN$81&gt;0, TRANSPOSE(Data_TR_USD!$B33:$BZ33)))&gt;0, SUMPRODUCT(BN$5:BN$81, TRANSPOSE(Data_TR_USD!$B33:$BZ33))%, NA())</f>
        <v>7.1997216631375822E-3</v>
      </c>
      <c r="BO122" s="49">
        <f t="array" ref="BO122">IF(COUNT(IF(BO$5:BO$81&gt;0, TRANSPOSE(Data_TR_USD!$B33:$BZ33)))&gt;0, SUMPRODUCT(BO$5:BO$81, TRANSPOSE(Data_TR_USD!$B33:$BZ33))%, NA())</f>
        <v>5.7597773305100661E-3</v>
      </c>
      <c r="BP122" s="49">
        <f t="array" ref="BP122">IF(COUNT(IF(BP$5:BP$81&gt;0, TRANSPOSE(Data_TR_USD!$B33:$BZ33)))&gt;0, SUMPRODUCT(BP$5:BP$81, TRANSPOSE(Data_TR_USD!$B33:$BZ33))%, NA())</f>
        <v>4.7998144420917212E-3</v>
      </c>
      <c r="BQ122" s="49">
        <f t="array" ref="BQ122">IF(COUNT(IF(BQ$5:BQ$81&gt;0, TRANSPOSE(Data_TR_USD!$B33:$BZ33)))&gt;0, SUMPRODUCT(BQ$5:BQ$81, TRANSPOSE(Data_TR_USD!$B33:$BZ33))%, NA())</f>
        <v>3.7028909703782323E-2</v>
      </c>
      <c r="BR122" s="49">
        <f t="array" ref="BR122">IF(COUNT(IF(BR$5:BR$81&gt;0, TRANSPOSE(Data_TR_USD!$B33:$BZ33)))&gt;0, SUMPRODUCT(BR$5:BR$81, TRANSPOSE(Data_TR_USD!$B33:$BZ33))%, NA())</f>
        <v>0</v>
      </c>
      <c r="BS122" s="49">
        <f t="array" ref="BS122">IF(COUNT(IF(BS$5:BS$81&gt;0, TRANSPOSE(Data_TR_USD!$B33:$BZ33)))&gt;0, SUMPRODUCT(BS$5:BS$81, TRANSPOSE(Data_TR_USD!$B33:$BZ33))%, NA())</f>
        <v>2.9668260785870138E-2</v>
      </c>
    </row>
    <row r="123" spans="2:71">
      <c r="B123" s="48">
        <f t="shared" si="4"/>
        <v>1897</v>
      </c>
      <c r="E123" s="49">
        <f t="array" ref="E123">IF(COUNT(IF(E$5:E$81&gt;0, TRANSPOSE(Data_TR_USD!$B34:$BZ34)))&gt;0, SUMPRODUCT(E$5:E$81, TRANSPOSE(Data_TR_USD!$B34:$BZ34))%, NA())</f>
        <v>0.1971367139590873</v>
      </c>
      <c r="F123" s="49" t="e">
        <f t="array" ref="F123">IF(COUNT(IF(F$5:F$81&gt;0, TRANSPOSE(Data_TR_USD!$B34:$BZ34)))&gt;0, SUMPRODUCT(F$5:F$81, TRANSPOSE(Data_TR_USD!$B34:$BZ34))%, NA())</f>
        <v>#N/A</v>
      </c>
      <c r="G123" s="49">
        <f t="array" ref="G123">IF(COUNT(IF(G$5:G$81&gt;0, TRANSPOSE(Data_TR_USD!$B34:$BZ34)))&gt;0, SUMPRODUCT(G$5:G$81, TRANSPOSE(Data_TR_USD!$B34:$BZ34))%, NA())</f>
        <v>2.9411583323045942E-2</v>
      </c>
      <c r="I123" s="49">
        <f t="array" ref="I123">IF(ISNUMBER(I$96), I$96, IF(COUNT(IF(I$5:I$81&gt;0, TRANSPOSE(Data_TR_USD!$B34:$BZ34)))&gt;0, SUMPRODUCT(I$5:I$81, TRANSPOSE(Data_TR_USD!$B34:$BZ34))%, NA()))</f>
        <v>3.3469877110600461E-2</v>
      </c>
      <c r="J123" s="49">
        <f t="array" ref="J123">IF(ISNUMBER(J$96), J$96, IF(COUNT(IF(J$5:J$81&gt;0, TRANSPOSE(Data_TR_USD!$B34:$BZ34)))&gt;0, SUMPRODUCT(J$5:J$81, TRANSPOSE(Data_TR_USD!$B34:$BZ34))%, NA()))</f>
        <v>3.3469877110600461E-2</v>
      </c>
      <c r="K123" s="49">
        <f t="array" ref="K123">IF(ISNUMBER(K$96), K$96, IF(COUNT(IF(K$5:K$81&gt;0, TRANSPOSE(Data_TR_USD!$B34:$BZ34)))&gt;0, SUMPRODUCT(K$5:K$81, TRANSPOSE(Data_TR_USD!$B34:$BZ34))%, NA()))</f>
        <v>0.13095928757736214</v>
      </c>
      <c r="M123" s="49">
        <f t="array" ref="M123">IF(COUNT(IF(M$5:M$81&gt;0, TRANSPOSE(Data_TR_USD!$B34:$BZ34)))&gt;0, SUMPRODUCT(M$5:M$81, TRANSPOSE(Data_TR_USD!$B34:$BZ34))%, NA())</f>
        <v>0.10490698658049853</v>
      </c>
      <c r="N123" s="49">
        <f t="array" ref="N123">IF(COUNT(IF(N$5:N$81&gt;0, TRANSPOSE(Data_TR_USD!$B34:$BZ34)))&gt;0, SUMPRODUCT(N$5:N$81, TRANSPOSE(Data_TR_USD!$B34:$BZ34))%, NA())</f>
        <v>0.13095928757736214</v>
      </c>
      <c r="X123" s="49">
        <f t="array" ref="X123">IF(COUNT(IF(X$5:X$81&gt;0, TRANSPOSE(Data_TR_USD!$B34:$BZ34)))&gt;0, SUMPRODUCT(X$5:X$81, TRANSPOSE(Data_TR_USD!$B34:$BZ34))%, NA())</f>
        <v>5.7019358120623954E-2</v>
      </c>
      <c r="Y123" s="49">
        <f t="array" ref="Y123">IF(COUNT(IF(Y$5:Y$81&gt;0, TRANSPOSE(Data_TR_USD!$B34:$BZ34)))&gt;0, SUMPRODUCT(Y$5:Y$81, TRANSPOSE(Data_TR_USD!$B34:$BZ34))%, NA())</f>
        <v>0.13095928757736214</v>
      </c>
      <c r="AA123" s="49">
        <f t="array" ref="AA123">IF(COUNT(IF(AA$5:AA$81&gt;0, TRANSPOSE(Data_TR_USD!$B34:$BZ34)))&gt;0, SUMPRODUCT(AA$5:AA$81, TRANSPOSE(Data_TR_USD!$B34:$BZ34))%, NA())</f>
        <v>0.10490698658049853</v>
      </c>
      <c r="AB123" s="49">
        <f t="array" ref="AB123">IF(COUNT(IF(AB$5:AB$81&gt;0, TRANSPOSE(Data_TR_USD!$B34:$BZ34)))&gt;0, SUMPRODUCT(AB$5:AB$81, TRANSPOSE(Data_TR_USD!$B34:$BZ34))%, NA())</f>
        <v>2.7725794852393633E-2</v>
      </c>
      <c r="AC123" s="49">
        <f t="array" ref="AC123">IF(COUNT(IF(AC$5:AC$81&gt;0, TRANSPOSE(Data_TR_USD!$B34:$BZ34)))&gt;0, SUMPRODUCT(AC$5:AC$81, TRANSPOSE(Data_TR_USD!$B34:$BZ34))%, NA())</f>
        <v>2.6052300996863609E-2</v>
      </c>
      <c r="AD123" s="49">
        <f t="array" ref="AD123">IF(COUNT(IF(AD$5:AD$81&gt;0, TRANSPOSE(Data_TR_USD!$B34:$BZ34)))&gt;0, SUMPRODUCT(AD$5:AD$81, TRANSPOSE(Data_TR_USD!$B34:$BZ34))%, NA())</f>
        <v>2.5819504464380982E-2</v>
      </c>
      <c r="AE123" s="49">
        <f t="array" ref="AE123">IF(COUNT(IF(AE$5:AE$81&gt;0, TRANSPOSE(Data_TR_USD!$B34:$BZ34)))&gt;0, SUMPRODUCT(AE$5:AE$81, TRANSPOSE(Data_TR_USD!$B34:$BZ34))%, NA())</f>
        <v>4.5765972392772337E-2</v>
      </c>
      <c r="AG123" s="49">
        <f t="array" ref="AG123">IF(COUNT(IF(AG$5:AG$81&gt;0, TRANSPOSE(Data_TR_USD!$B34:$BZ34)))&gt;0, SUMPRODUCT(AG$5:AG$81, TRANSPOSE(Data_TR_USD!$B34:$BZ34))%, NA())</f>
        <v>0</v>
      </c>
      <c r="AM123" s="49">
        <f t="array" ref="AM123">IF(COUNT(IF(AM$5:AM$81&gt;0, TRANSPOSE(Data_TR_USD!$B34:$BZ34)))&gt;0, SUMPRODUCT(AM$5:AM$81, TRANSPOSE(Data_TR_USD!$B34:$BZ34))%, NA())</f>
        <v>0.10052300396515088</v>
      </c>
      <c r="AN123" s="49">
        <f t="array" ref="AN123">IF(COUNT(IF(AN$5:AN$81&gt;0, TRANSPOSE(Data_TR_USD!$B34:$BZ34)))&gt;0, SUMPRODUCT(AN$5:AN$81, TRANSPOSE(Data_TR_USD!$B34:$BZ34))%, NA())</f>
        <v>6.7424882695458113E-2</v>
      </c>
      <c r="AO123" s="49">
        <f t="array" ref="AO123">IF(COUNT(IF(AO$5:AO$81&gt;0, TRANSPOSE(Data_TR_USD!$B34:$BZ34)))&gt;0, SUMPRODUCT(AO$5:AO$81, TRANSPOSE(Data_TR_USD!$B34:$BZ34))%, NA())</f>
        <v>3.5909136694817975E-2</v>
      </c>
      <c r="AP123" s="49">
        <f t="array" ref="AP123">IF(COUNT(IF(AP$5:AP$81&gt;0, TRANSPOSE(Data_TR_USD!$B34:$BZ34)))&gt;0, SUMPRODUCT(AP$5:AP$81, TRANSPOSE(Data_TR_USD!$B34:$BZ34))%, NA())</f>
        <v>1.9539225747647708E-2</v>
      </c>
      <c r="AQ123" s="49">
        <f t="array" ref="AQ123">IF(COUNT(IF(AQ$5:AQ$81&gt;0, TRANSPOSE(Data_TR_USD!$B34:$BZ34)))&gt;0, SUMPRODUCT(AQ$5:AQ$81, TRANSPOSE(Data_TR_USD!$B34:$BZ34))%, NA())</f>
        <v>5.7200458026473847E-2</v>
      </c>
      <c r="AS123" s="49">
        <f t="array" ref="AS123">IF(COUNT(IF(AS$5:AS$81&gt;0, TRANSPOSE(Data_TR_USD!$B34:$BZ34)))&gt;0, SUMPRODUCT(AS$5:AS$81, TRANSPOSE(Data_TR_USD!$B34:$BZ34))%, NA())</f>
        <v>0.13095928757736214</v>
      </c>
      <c r="AU123" s="49">
        <f t="array" ref="AU123">IF(COUNT(IF(AU$5:AU$81&gt;0, TRANSPOSE(Data_TR_USD!$B34:$BZ34)))&gt;0, SUMPRODUCT(AU$5:AU$81, TRANSPOSE(Data_TR_USD!$B34:$BZ34))%, NA())</f>
        <v>0</v>
      </c>
      <c r="AV123" s="49">
        <f t="array" ref="AV123">IF(COUNT(IF(AV$5:AV$81&gt;0, TRANSPOSE(Data_TR_USD!$B34:$BZ34)))&gt;0, SUMPRODUCT(AV$5:AV$81, TRANSPOSE(Data_TR_USD!$B34:$BZ34))%, NA())</f>
        <v>0</v>
      </c>
      <c r="AW123" s="49">
        <f t="array" ref="AW123">IF(COUNT(IF(AW$5:AW$81&gt;0, TRANSPOSE(Data_TR_USD!$B34:$BZ34)))&gt;0, SUMPRODUCT(AW$5:AW$81, TRANSPOSE(Data_TR_USD!$B34:$BZ34))%, NA())</f>
        <v>8.5193315184589793E-2</v>
      </c>
      <c r="AX123" s="49">
        <f t="array" ref="AX123">IF(COUNT(IF(AX$5:AX$81&gt;0, TRANSPOSE(Data_TR_USD!$B34:$BZ34)))&gt;0, SUMPRODUCT(AX$5:AX$81, TRANSPOSE(Data_TR_USD!$B34:$BZ34))%, NA())</f>
        <v>0.10490698658049853</v>
      </c>
      <c r="AY123" s="49">
        <f t="array" ref="AY123">IF(COUNT(IF(AY$5:AY$81&gt;0, TRANSPOSE(Data_TR_USD!$B34:$BZ34)))&gt;0, SUMPRODUCT(AY$5:AY$81, TRANSPOSE(Data_TR_USD!$B34:$BZ34))%, NA())</f>
        <v>0.10173767178002109</v>
      </c>
      <c r="AZ123" s="49">
        <f t="array" ref="AZ123">IF(COUNT(IF(AZ$5:AZ$81&gt;0, TRANSPOSE(Data_TR_USD!$B34:$BZ34)))&gt;0, SUMPRODUCT(AZ$5:AZ$81, TRANSPOSE(Data_TR_USD!$B34:$BZ34))%, NA())</f>
        <v>0.10096425230131677</v>
      </c>
      <c r="BA123" s="49">
        <f t="array" ref="BA123">IF(COUNT(IF(BA$5:BA$81&gt;0, TRANSPOSE(Data_TR_USD!$B34:$BZ34)))&gt;0, SUMPRODUCT(BA$5:BA$81, TRANSPOSE(Data_TR_USD!$B34:$BZ34))%, NA())</f>
        <v>2.9570507093863094E-2</v>
      </c>
      <c r="BB123" s="49">
        <f t="array" ref="BB123">IF(COUNT(IF(BB$5:BB$81&gt;0, TRANSPOSE(Data_TR_USD!$B34:$BZ34)))&gt;0, SUMPRODUCT(BB$5:BB$81, TRANSPOSE(Data_TR_USD!$B34:$BZ34))%, NA())</f>
        <v>5.7019358120623954E-2</v>
      </c>
      <c r="BC123" s="49">
        <f t="array" ref="BC123">IF(COUNT(IF(BC$5:BC$81&gt;0, TRANSPOSE(Data_TR_USD!$B34:$BZ34)))&gt;0, SUMPRODUCT(BC$5:BC$81, TRANSPOSE(Data_TR_USD!$B34:$BZ34))%, NA())</f>
        <v>4.2596657592294897E-2</v>
      </c>
      <c r="BD123" s="49">
        <f t="array" ref="BD123">IF(COUNT(IF(BD$5:BD$81&gt;0, TRANSPOSE(Data_TR_USD!$B34:$BZ34)))&gt;0, SUMPRODUCT(BD$5:BD$81, TRANSPOSE(Data_TR_USD!$B34:$BZ34))%, NA())</f>
        <v>0.14750364417279344</v>
      </c>
      <c r="BE123" s="49">
        <f t="array" ref="BE123">IF(COUNT(IF(BE$5:BE$81&gt;0, TRANSPOSE(Data_TR_USD!$B34:$BZ34)))&gt;0, SUMPRODUCT(BE$5:BE$81, TRANSPOSE(Data_TR_USD!$B34:$BZ34))%, NA())</f>
        <v>4.3336636763031927E-2</v>
      </c>
      <c r="BF123" s="49">
        <f t="array" ref="BF123">IF(COUNT(IF(BF$5:BF$81&gt;0, TRANSPOSE(Data_TR_USD!$B34:$BZ34)))&gt;0, SUMPRODUCT(BF$5:BF$81, TRANSPOSE(Data_TR_USD!$B34:$BZ34))%, NA())</f>
        <v>3.2390930597818494E-2</v>
      </c>
      <c r="BG123" s="49">
        <f t="array" ref="BG123">IF(COUNT(IF(BG$5:BG$81&gt;0, TRANSPOSE(Data_TR_USD!$B34:$BZ34)))&gt;0, SUMPRODUCT(BG$5:BG$81, TRANSPOSE(Data_TR_USD!$B34:$BZ34))%, NA())</f>
        <v>2.1770685400258269E-2</v>
      </c>
      <c r="BH123" s="49">
        <f t="array" ref="BH123">IF(COUNT(IF(BH$5:BH$81&gt;0, TRANSPOSE(Data_TR_USD!$B34:$BZ34)))&gt;0, SUMPRODUCT(BH$5:BH$81, TRANSPOSE(Data_TR_USD!$B34:$BZ34))%, NA())</f>
        <v>6.3850251228948454E-2</v>
      </c>
      <c r="BI123" s="49">
        <f t="array" ref="BI123">IF(COUNT(IF(BI$5:BI$81&gt;0, TRANSPOSE(Data_TR_USD!$B34:$BZ34)))&gt;0, SUMPRODUCT(BI$5:BI$81, TRANSPOSE(Data_TR_USD!$B34:$BZ34))%, NA())</f>
        <v>0.13095928757736214</v>
      </c>
      <c r="BJ123" s="49">
        <f t="array" ref="BJ123">IF(COUNT(IF(BJ$5:BJ$81&gt;0, TRANSPOSE(Data_TR_USD!$B34:$BZ34)))&gt;0, SUMPRODUCT(BJ$5:BJ$81, TRANSPOSE(Data_TR_USD!$B34:$BZ34))%, NA())</f>
        <v>0.11828202837545237</v>
      </c>
      <c r="BK123" s="49">
        <f t="array" ref="BK123">IF(COUNT(IF(BK$5:BK$81&gt;0, TRANSPOSE(Data_TR_USD!$B34:$BZ34)))&gt;0, SUMPRODUCT(BK$5:BK$81, TRANSPOSE(Data_TR_USD!$B34:$BZ34))%, NA())</f>
        <v>2.1603260179465514E-2</v>
      </c>
      <c r="BL123" s="49">
        <f t="array" ref="BL123">IF(COUNT(IF(BL$5:BL$81&gt;0, TRANSPOSE(Data_TR_USD!$B34:$BZ34)))&gt;0, SUMPRODUCT(BL$5:BL$81, TRANSPOSE(Data_TR_USD!$B34:$BZ34))%, NA())</f>
        <v>9.856835697954365E-2</v>
      </c>
      <c r="BM123" s="49">
        <f t="array" ref="BM123">IF(COUNT(IF(BM$5:BM$81&gt;0, TRANSPOSE(Data_TR_USD!$B34:$BZ34)))&gt;0, SUMPRODUCT(BM$5:BM$81, TRANSPOSE(Data_TR_USD!$B34:$BZ34))%, NA())</f>
        <v>6.7026482746089688E-2</v>
      </c>
      <c r="BN123" s="49">
        <f t="array" ref="BN123">IF(COUNT(IF(BN$5:BN$81&gt;0, TRANSPOSE(Data_TR_USD!$B34:$BZ34)))&gt;0, SUMPRODUCT(BN$5:BN$81, TRANSPOSE(Data_TR_USD!$B34:$BZ34))%, NA())</f>
        <v>4.9284178489771825E-2</v>
      </c>
      <c r="BO123" s="49">
        <f t="array" ref="BO123">IF(COUNT(IF(BO$5:BO$81&gt;0, TRANSPOSE(Data_TR_USD!$B34:$BZ34)))&gt;0, SUMPRODUCT(BO$5:BO$81, TRANSPOSE(Data_TR_USD!$B34:$BZ34))%, NA())</f>
        <v>3.9427342791817456E-2</v>
      </c>
      <c r="BP123" s="49">
        <f t="array" ref="BP123">IF(COUNT(IF(BP$5:BP$81&gt;0, TRANSPOSE(Data_TR_USD!$B34:$BZ34)))&gt;0, SUMPRODUCT(BP$5:BP$81, TRANSPOSE(Data_TR_USD!$B34:$BZ34))%, NA())</f>
        <v>3.2856118993181214E-2</v>
      </c>
      <c r="BQ123" s="49">
        <f t="array" ref="BQ123">IF(COUNT(IF(BQ$5:BQ$81&gt;0, TRANSPOSE(Data_TR_USD!$B34:$BZ34)))&gt;0, SUMPRODUCT(BQ$5:BQ$81, TRANSPOSE(Data_TR_USD!$B34:$BZ34))%, NA())</f>
        <v>6.7424882695458113E-2</v>
      </c>
      <c r="BR123" s="49">
        <f t="array" ref="BR123">IF(COUNT(IF(BR$5:BR$81&gt;0, TRANSPOSE(Data_TR_USD!$B34:$BZ34)))&gt;0, SUMPRODUCT(BR$5:BR$81, TRANSPOSE(Data_TR_USD!$B34:$BZ34))%, NA())</f>
        <v>0</v>
      </c>
      <c r="BS123" s="49">
        <f t="array" ref="BS123">IF(COUNT(IF(BS$5:BS$81&gt;0, TRANSPOSE(Data_TR_USD!$B34:$BZ34)))&gt;0, SUMPRODUCT(BS$5:BS$81, TRANSPOSE(Data_TR_USD!$B34:$BZ34))%, NA())</f>
        <v>1.0685207869826439E-2</v>
      </c>
    </row>
    <row r="124" spans="2:71">
      <c r="B124" s="48">
        <f t="shared" si="4"/>
        <v>1898</v>
      </c>
      <c r="E124" s="49">
        <f t="array" ref="E124">IF(COUNT(IF(E$5:E$81&gt;0, TRANSPOSE(Data_TR_USD!$B35:$BZ35)))&gt;0, SUMPRODUCT(E$5:E$81, TRANSPOSE(Data_TR_USD!$B35:$BZ35))%, NA())</f>
        <v>0.28482951867176448</v>
      </c>
      <c r="F124" s="49" t="e">
        <f t="array" ref="F124">IF(COUNT(IF(F$5:F$81&gt;0, TRANSPOSE(Data_TR_USD!$B35:$BZ35)))&gt;0, SUMPRODUCT(F$5:F$81, TRANSPOSE(Data_TR_USD!$B35:$BZ35))%, NA())</f>
        <v>#N/A</v>
      </c>
      <c r="G124" s="49">
        <f t="array" ref="G124">IF(COUNT(IF(G$5:G$81&gt;0, TRANSPOSE(Data_TR_USD!$B35:$BZ35)))&gt;0, SUMPRODUCT(G$5:G$81, TRANSPOSE(Data_TR_USD!$B35:$BZ35))%, NA())</f>
        <v>1.4286236793063845E-2</v>
      </c>
      <c r="I124" s="49">
        <f t="array" ref="I124">IF(ISNUMBER(I$96), I$96, IF(COUNT(IF(I$5:I$81&gt;0, TRANSPOSE(Data_TR_USD!$B35:$BZ35)))&gt;0, SUMPRODUCT(I$5:I$81, TRANSPOSE(Data_TR_USD!$B35:$BZ35))%, NA()))</f>
        <v>3.4568888000799283E-2</v>
      </c>
      <c r="J124" s="49">
        <f t="array" ref="J124">IF(ISNUMBER(J$96), J$96, IF(COUNT(IF(J$5:J$81&gt;0, TRANSPOSE(Data_TR_USD!$B35:$BZ35)))&gt;0, SUMPRODUCT(J$5:J$81, TRANSPOSE(Data_TR_USD!$B35:$BZ35))%, NA()))</f>
        <v>3.4568888000799283E-2</v>
      </c>
      <c r="K124" s="49">
        <f t="array" ref="K124">IF(ISNUMBER(K$96), K$96, IF(COUNT(IF(K$5:K$81&gt;0, TRANSPOSE(Data_TR_USD!$B35:$BZ35)))&gt;0, SUMPRODUCT(K$5:K$81, TRANSPOSE(Data_TR_USD!$B35:$BZ35))%, NA()))</f>
        <v>0.18776973355159277</v>
      </c>
      <c r="M124" s="49">
        <f t="array" ref="M124">IF(COUNT(IF(M$5:M$81&gt;0, TRANSPOSE(Data_TR_USD!$B35:$BZ35)))&gt;0, SUMPRODUCT(M$5:M$81, TRANSPOSE(Data_TR_USD!$B35:$BZ35))%, NA())</f>
        <v>0.15085077051014928</v>
      </c>
      <c r="N124" s="49">
        <f t="array" ref="N124">IF(COUNT(IF(N$5:N$81&gt;0, TRANSPOSE(Data_TR_USD!$B35:$BZ35)))&gt;0, SUMPRODUCT(N$5:N$81, TRANSPOSE(Data_TR_USD!$B35:$BZ35))%, NA())</f>
        <v>0.18776973355159277</v>
      </c>
      <c r="X124" s="49">
        <f t="array" ref="X124">IF(COUNT(IF(X$5:X$81&gt;0, TRANSPOSE(Data_TR_USD!$B35:$BZ35)))&gt;0, SUMPRODUCT(X$5:X$81, TRANSPOSE(Data_TR_USD!$B35:$BZ35))%, NA())</f>
        <v>8.0402105206900498E-2</v>
      </c>
      <c r="Y124" s="49">
        <f t="array" ref="Y124">IF(COUNT(IF(Y$5:Y$81&gt;0, TRANSPOSE(Data_TR_USD!$B35:$BZ35)))&gt;0, SUMPRODUCT(Y$5:Y$81, TRANSPOSE(Data_TR_USD!$B35:$BZ35))%, NA())</f>
        <v>0.18776973355159277</v>
      </c>
      <c r="AA124" s="49">
        <f t="array" ref="AA124">IF(COUNT(IF(AA$5:AA$81&gt;0, TRANSPOSE(Data_TR_USD!$B35:$BZ35)))&gt;0, SUMPRODUCT(AA$5:AA$81, TRANSPOSE(Data_TR_USD!$B35:$BZ35))%, NA())</f>
        <v>0.15085077051014928</v>
      </c>
      <c r="AB124" s="49">
        <f t="array" ref="AB124">IF(COUNT(IF(AB$5:AB$81&gt;0, TRANSPOSE(Data_TR_USD!$B35:$BZ35)))&gt;0, SUMPRODUCT(AB$5:AB$81, TRANSPOSE(Data_TR_USD!$B35:$BZ35))%, NA())</f>
        <v>3.8647407441483449E-2</v>
      </c>
      <c r="AC124" s="49">
        <f t="array" ref="AC124">IF(COUNT(IF(AC$5:AC$81&gt;0, TRANSPOSE(Data_TR_USD!$B35:$BZ35)))&gt;0, SUMPRODUCT(AC$5:AC$81, TRANSPOSE(Data_TR_USD!$B35:$BZ35))%, NA())</f>
        <v>3.6918963041443487E-2</v>
      </c>
      <c r="AD124" s="49">
        <f t="array" ref="AD124">IF(COUNT(IF(AD$5:AD$81&gt;0, TRANSPOSE(Data_TR_USD!$B35:$BZ35)))&gt;0, SUMPRODUCT(AD$5:AD$81, TRANSPOSE(Data_TR_USD!$B35:$BZ35))%, NA())</f>
        <v>3.5755955539688793E-2</v>
      </c>
      <c r="AE124" s="49">
        <f t="array" ref="AE124">IF(COUNT(IF(AE$5:AE$81&gt;0, TRANSPOSE(Data_TR_USD!$B35:$BZ35)))&gt;0, SUMPRODUCT(AE$5:AE$81, TRANSPOSE(Data_TR_USD!$B35:$BZ35))%, NA())</f>
        <v>6.5401914908619935E-2</v>
      </c>
      <c r="AG124" s="49">
        <f t="array" ref="AG124">IF(COUNT(IF(AG$5:AG$81&gt;0, TRANSPOSE(Data_TR_USD!$B35:$BZ35)))&gt;0, SUMPRODUCT(AG$5:AG$81, TRANSPOSE(Data_TR_USD!$B35:$BZ35))%, NA())</f>
        <v>0</v>
      </c>
      <c r="AM124" s="49">
        <f t="array" ref="AM124">IF(COUNT(IF(AM$5:AM$81&gt;0, TRANSPOSE(Data_TR_USD!$B35:$BZ35)))&gt;0, SUMPRODUCT(AM$5:AM$81, TRANSPOSE(Data_TR_USD!$B35:$BZ35))%, NA())</f>
        <v>0.14581786412527212</v>
      </c>
      <c r="AN124" s="49">
        <f t="array" ref="AN124">IF(COUNT(IF(AN$5:AN$81&gt;0, TRANSPOSE(Data_TR_USD!$B35:$BZ35)))&gt;0, SUMPRODUCT(AN$5:AN$81, TRANSPOSE(Data_TR_USD!$B35:$BZ35))%, NA())</f>
        <v>9.6865125615090281E-2</v>
      </c>
      <c r="AO124" s="49">
        <f t="array" ref="AO124">IF(COUNT(IF(AO$5:AO$81&gt;0, TRANSPOSE(Data_TR_USD!$B35:$BZ35)))&gt;0, SUMPRODUCT(AO$5:AO$81, TRANSPOSE(Data_TR_USD!$B35:$BZ35))%, NA())</f>
        <v>5.1160438975031711E-2</v>
      </c>
      <c r="AP124" s="49">
        <f t="array" ref="AP124">IF(COUNT(IF(AP$5:AP$81&gt;0, TRANSPOSE(Data_TR_USD!$B35:$BZ35)))&gt;0, SUMPRODUCT(AP$5:AP$81, TRANSPOSE(Data_TR_USD!$B35:$BZ35))%, NA())</f>
        <v>2.7689222281082611E-2</v>
      </c>
      <c r="AQ124" s="49">
        <f t="array" ref="AQ124">IF(COUNT(IF(AQ$5:AQ$81&gt;0, TRANSPOSE(Data_TR_USD!$B35:$BZ35)))&gt;0, SUMPRODUCT(AQ$5:AQ$81, TRANSPOSE(Data_TR_USD!$B35:$BZ35))%, NA())</f>
        <v>8.2848165976722357E-2</v>
      </c>
      <c r="AS124" s="49">
        <f t="array" ref="AS124">IF(COUNT(IF(AS$5:AS$81&gt;0, TRANSPOSE(Data_TR_USD!$B35:$BZ35)))&gt;0, SUMPRODUCT(AS$5:AS$81, TRANSPOSE(Data_TR_USD!$B35:$BZ35))%, NA())</f>
        <v>0.18776973355159277</v>
      </c>
      <c r="AU124" s="49">
        <f t="array" ref="AU124">IF(COUNT(IF(AU$5:AU$81&gt;0, TRANSPOSE(Data_TR_USD!$B35:$BZ35)))&gt;0, SUMPRODUCT(AU$5:AU$81, TRANSPOSE(Data_TR_USD!$B35:$BZ35))%, NA())</f>
        <v>0</v>
      </c>
      <c r="AV124" s="49">
        <f t="array" ref="AV124">IF(COUNT(IF(AV$5:AV$81&gt;0, TRANSPOSE(Data_TR_USD!$B35:$BZ35)))&gt;0, SUMPRODUCT(AV$5:AV$81, TRANSPOSE(Data_TR_USD!$B35:$BZ35))%, NA())</f>
        <v>0</v>
      </c>
      <c r="AW124" s="49">
        <f t="array" ref="AW124">IF(COUNT(IF(AW$5:AW$81&gt;0, TRANSPOSE(Data_TR_USD!$B35:$BZ35)))&gt;0, SUMPRODUCT(AW$5:AW$81, TRANSPOSE(Data_TR_USD!$B35:$BZ35))%, NA())</f>
        <v>0.12236781864297284</v>
      </c>
      <c r="AX124" s="49">
        <f t="array" ref="AX124">IF(COUNT(IF(AX$5:AX$81&gt;0, TRANSPOSE(Data_TR_USD!$B35:$BZ35)))&gt;0, SUMPRODUCT(AX$5:AX$81, TRANSPOSE(Data_TR_USD!$B35:$BZ35))%, NA())</f>
        <v>0.15085077051014928</v>
      </c>
      <c r="AY124" s="49">
        <f t="array" ref="AY124">IF(COUNT(IF(AY$5:AY$81&gt;0, TRANSPOSE(Data_TR_USD!$B35:$BZ35)))&gt;0, SUMPRODUCT(AY$5:AY$81, TRANSPOSE(Data_TR_USD!$B35:$BZ35))%, NA())</f>
        <v>0.14663276492301577</v>
      </c>
      <c r="AZ124" s="49">
        <f t="array" ref="AZ124">IF(COUNT(IF(AZ$5:AZ$81&gt;0, TRANSPOSE(Data_TR_USD!$B35:$BZ35)))&gt;0, SUMPRODUCT(AZ$5:AZ$81, TRANSPOSE(Data_TR_USD!$B35:$BZ35))%, NA())</f>
        <v>0.14515418013671399</v>
      </c>
      <c r="BA124" s="49">
        <f t="array" ref="BA124">IF(COUNT(IF(BA$5:BA$81&gt;0, TRANSPOSE(Data_TR_USD!$B35:$BZ35)))&gt;0, SUMPRODUCT(BA$5:BA$81, TRANSPOSE(Data_TR_USD!$B35:$BZ35))%, NA())</f>
        <v>4.2724427800764672E-2</v>
      </c>
      <c r="BB124" s="49">
        <f t="array" ref="BB124">IF(COUNT(IF(BB$5:BB$81&gt;0, TRANSPOSE(Data_TR_USD!$B35:$BZ35)))&gt;0, SUMPRODUCT(BB$5:BB$81, TRANSPOSE(Data_TR_USD!$B35:$BZ35))%, NA())</f>
        <v>8.0402105206900498E-2</v>
      </c>
      <c r="BC124" s="49">
        <f t="array" ref="BC124">IF(COUNT(IF(BC$5:BC$81&gt;0, TRANSPOSE(Data_TR_USD!$B35:$BZ35)))&gt;0, SUMPRODUCT(BC$5:BC$81, TRANSPOSE(Data_TR_USD!$B35:$BZ35))%, NA())</f>
        <v>6.1183909321486422E-2</v>
      </c>
      <c r="BD124" s="49">
        <f t="array" ref="BD124">IF(COUNT(IF(BD$5:BD$81&gt;0, TRANSPOSE(Data_TR_USD!$B35:$BZ35)))&gt;0, SUMPRODUCT(BD$5:BD$81, TRANSPOSE(Data_TR_USD!$B35:$BZ35))%, NA())</f>
        <v>0.21203467983163571</v>
      </c>
      <c r="BE124" s="49">
        <f t="array" ref="BE124">IF(COUNT(IF(BE$5:BE$81&gt;0, TRANSPOSE(Data_TR_USD!$B35:$BZ35)))&gt;0, SUMPRODUCT(BE$5:BE$81, TRANSPOSE(Data_TR_USD!$B35:$BZ35))%, NA())</f>
        <v>6.3772113313132636E-2</v>
      </c>
      <c r="BF124" s="49">
        <f t="array" ref="BF124">IF(COUNT(IF(BF$5:BF$81&gt;0, TRANSPOSE(Data_TR_USD!$B35:$BZ35)))&gt;0, SUMPRODUCT(BF$5:BF$81, TRANSPOSE(Data_TR_USD!$B35:$BZ35))%, NA())</f>
        <v>4.5354974215710525E-2</v>
      </c>
      <c r="BG124" s="49">
        <f t="array" ref="BG124">IF(COUNT(IF(BG$5:BG$81&gt;0, TRANSPOSE(Data_TR_USD!$B35:$BZ35)))&gt;0, SUMPRODUCT(BG$5:BG$81, TRANSPOSE(Data_TR_USD!$B35:$BZ35))%, NA())</f>
        <v>3.009958535856239E-2</v>
      </c>
      <c r="BH124" s="49">
        <f t="array" ref="BH124">IF(COUNT(IF(BH$5:BH$81&gt;0, TRANSPOSE(Data_TR_USD!$B35:$BZ35)))&gt;0, SUMPRODUCT(BH$5:BH$81, TRANSPOSE(Data_TR_USD!$B35:$BZ35))%, NA())</f>
        <v>9.1933364627591191E-2</v>
      </c>
      <c r="BI124" s="49">
        <f t="array" ref="BI124">IF(COUNT(IF(BI$5:BI$81&gt;0, TRANSPOSE(Data_TR_USD!$B35:$BZ35)))&gt;0, SUMPRODUCT(BI$5:BI$81, TRANSPOSE(Data_TR_USD!$B35:$BZ35))%, NA())</f>
        <v>0.18776973355159277</v>
      </c>
      <c r="BJ124" s="49">
        <f t="array" ref="BJ124">IF(COUNT(IF(BJ$5:BJ$81&gt;0, TRANSPOSE(Data_TR_USD!$B35:$BZ35)))&gt;0, SUMPRODUCT(BJ$5:BJ$81, TRANSPOSE(Data_TR_USD!$B35:$BZ35))%, NA())</f>
        <v>0.17089771120305869</v>
      </c>
      <c r="BK124" s="49">
        <f t="array" ref="BK124">IF(COUNT(IF(BK$5:BK$81&gt;0, TRANSPOSE(Data_TR_USD!$B35:$BZ35)))&gt;0, SUMPRODUCT(BK$5:BK$81, TRANSPOSE(Data_TR_USD!$B35:$BZ35))%, NA())</f>
        <v>2.8835515563736525E-2</v>
      </c>
      <c r="BL124" s="49">
        <f t="array" ref="BL124">IF(COUNT(IF(BL$5:BL$81&gt;0, TRANSPOSE(Data_TR_USD!$B35:$BZ35)))&gt;0, SUMPRODUCT(BL$5:BL$81, TRANSPOSE(Data_TR_USD!$B35:$BZ35))%, NA())</f>
        <v>0.14241475933588224</v>
      </c>
      <c r="BM124" s="49">
        <f t="array" ref="BM124">IF(COUNT(IF(BM$5:BM$81&gt;0, TRANSPOSE(Data_TR_USD!$B35:$BZ35)))&gt;0, SUMPRODUCT(BM$5:BM$81, TRANSPOSE(Data_TR_USD!$B35:$BZ35))%, NA())</f>
        <v>9.684203634839994E-2</v>
      </c>
      <c r="BN124" s="49">
        <f t="array" ref="BN124">IF(COUNT(IF(BN$5:BN$81&gt;0, TRANSPOSE(Data_TR_USD!$B35:$BZ35)))&gt;0, SUMPRODUCT(BN$5:BN$81, TRANSPOSE(Data_TR_USD!$B35:$BZ35))%, NA())</f>
        <v>7.120737966794112E-2</v>
      </c>
      <c r="BO124" s="49">
        <f t="array" ref="BO124">IF(COUNT(IF(BO$5:BO$81&gt;0, TRANSPOSE(Data_TR_USD!$B35:$BZ35)))&gt;0, SUMPRODUCT(BO$5:BO$81, TRANSPOSE(Data_TR_USD!$B35:$BZ35))%, NA())</f>
        <v>5.6965903734352903E-2</v>
      </c>
      <c r="BP124" s="49">
        <f t="array" ref="BP124">IF(COUNT(IF(BP$5:BP$81&gt;0, TRANSPOSE(Data_TR_USD!$B35:$BZ35)))&gt;0, SUMPRODUCT(BP$5:BP$81, TRANSPOSE(Data_TR_USD!$B35:$BZ35))%, NA())</f>
        <v>4.7471586445294083E-2</v>
      </c>
      <c r="BQ124" s="49">
        <f t="array" ref="BQ124">IF(COUNT(IF(BQ$5:BQ$81&gt;0, TRANSPOSE(Data_TR_USD!$B35:$BZ35)))&gt;0, SUMPRODUCT(BQ$5:BQ$81, TRANSPOSE(Data_TR_USD!$B35:$BZ35))%, NA())</f>
        <v>9.6865125615090281E-2</v>
      </c>
      <c r="BR124" s="49">
        <f t="array" ref="BR124">IF(COUNT(IF(BR$5:BR$81&gt;0, TRANSPOSE(Data_TR_USD!$B35:$BZ35)))&gt;0, SUMPRODUCT(BR$5:BR$81, TRANSPOSE(Data_TR_USD!$B35:$BZ35))%, NA())</f>
        <v>0</v>
      </c>
      <c r="BS124" s="49">
        <f t="array" ref="BS124">IF(COUNT(IF(BS$5:BS$81&gt;0, TRANSPOSE(Data_TR_USD!$B35:$BZ35)))&gt;0, SUMPRODUCT(BS$5:BS$81, TRANSPOSE(Data_TR_USD!$B35:$BZ35))%, NA())</f>
        <v>1.2727756426896593E-2</v>
      </c>
    </row>
    <row r="125" spans="2:71">
      <c r="B125" s="48">
        <f t="shared" si="4"/>
        <v>1899</v>
      </c>
      <c r="E125" s="49">
        <f t="array" ref="E125">IF(COUNT(IF(E$5:E$81&gt;0, TRANSPOSE(Data_TR_USD!$B36:$BZ36)))&gt;0, SUMPRODUCT(E$5:E$81, TRANSPOSE(Data_TR_USD!$B36:$BZ36))%, NA())</f>
        <v>3.6171073650580088E-2</v>
      </c>
      <c r="F125" s="49" t="e">
        <f t="array" ref="F125">IF(COUNT(IF(F$5:F$81&gt;0, TRANSPOSE(Data_TR_USD!$B36:$BZ36)))&gt;0, SUMPRODUCT(F$5:F$81, TRANSPOSE(Data_TR_USD!$B36:$BZ36))%, NA())</f>
        <v>#N/A</v>
      </c>
      <c r="G125" s="49">
        <f t="array" ref="G125">IF(COUNT(IF(G$5:G$81&gt;0, TRANSPOSE(Data_TR_USD!$B36:$BZ36)))&gt;0, SUMPRODUCT(G$5:G$81, TRANSPOSE(Data_TR_USD!$B36:$BZ36))%, NA())</f>
        <v>0.16901416915574585</v>
      </c>
      <c r="I125" s="49">
        <f t="array" ref="I125">IF(ISNUMBER(I$96), I$96, IF(COUNT(IF(I$5:I$81&gt;0, TRANSPOSE(Data_TR_USD!$B36:$BZ36)))&gt;0, SUMPRODUCT(I$5:I$81, TRANSPOSE(Data_TR_USD!$B36:$BZ36))%, NA()))</f>
        <v>3.2670596463183134E-2</v>
      </c>
      <c r="J125" s="49">
        <f t="array" ref="J125">IF(ISNUMBER(J$96), J$96, IF(COUNT(IF(J$5:J$81&gt;0, TRANSPOSE(Data_TR_USD!$B36:$BZ36)))&gt;0, SUMPRODUCT(J$5:J$81, TRANSPOSE(Data_TR_USD!$B36:$BZ36))%, NA()))</f>
        <v>3.2670596463183134E-2</v>
      </c>
      <c r="K125" s="49">
        <f t="array" ref="K125">IF(ISNUMBER(K$96), K$96, IF(COUNT(IF(K$5:K$81&gt;0, TRANSPOSE(Data_TR_USD!$B36:$BZ36)))&gt;0, SUMPRODUCT(K$5:K$81, TRANSPOSE(Data_TR_USD!$B36:$BZ36))%, NA()))</f>
        <v>2.3552453551900984E-2</v>
      </c>
      <c r="M125" s="49">
        <f t="array" ref="M125">IF(COUNT(IF(M$5:M$81&gt;0, TRANSPOSE(Data_TR_USD!$B36:$BZ36)))&gt;0, SUMPRODUCT(M$5:M$81, TRANSPOSE(Data_TR_USD!$B36:$BZ36))%, NA())</f>
        <v>1.9010441506066508E-2</v>
      </c>
      <c r="N125" s="49">
        <f t="array" ref="N125">IF(COUNT(IF(N$5:N$81&gt;0, TRANSPOSE(Data_TR_USD!$B36:$BZ36)))&gt;0, SUMPRODUCT(N$5:N$81, TRANSPOSE(Data_TR_USD!$B36:$BZ36))%, NA())</f>
        <v>2.3552453551900984E-2</v>
      </c>
      <c r="X125" s="49">
        <f t="array" ref="X125">IF(COUNT(IF(X$5:X$81&gt;0, TRANSPOSE(Data_TR_USD!$B36:$BZ36)))&gt;0, SUMPRODUCT(X$5:X$81, TRANSPOSE(Data_TR_USD!$B36:$BZ36))%, NA())</f>
        <v>1.1608412676199435E-2</v>
      </c>
      <c r="Y125" s="49">
        <f t="array" ref="Y125">IF(COUNT(IF(Y$5:Y$81&gt;0, TRANSPOSE(Data_TR_USD!$B36:$BZ36)))&gt;0, SUMPRODUCT(Y$5:Y$81, TRANSPOSE(Data_TR_USD!$B36:$BZ36))%, NA())</f>
        <v>2.3552453551900984E-2</v>
      </c>
      <c r="AA125" s="49">
        <f t="array" ref="AA125">IF(COUNT(IF(AA$5:AA$81&gt;0, TRANSPOSE(Data_TR_USD!$B36:$BZ36)))&gt;0, SUMPRODUCT(AA$5:AA$81, TRANSPOSE(Data_TR_USD!$B36:$BZ36))%, NA())</f>
        <v>1.9010441506066508E-2</v>
      </c>
      <c r="AB125" s="49">
        <f t="array" ref="AB125">IF(COUNT(IF(AB$5:AB$81&gt;0, TRANSPOSE(Data_TR_USD!$B36:$BZ36)))&gt;0, SUMPRODUCT(AB$5:AB$81, TRANSPOSE(Data_TR_USD!$B36:$BZ36))%, NA())</f>
        <v>6.1755418689936328E-3</v>
      </c>
      <c r="AC125" s="49">
        <f t="array" ref="AC125">IF(COUNT(IF(AC$5:AC$81&gt;0, TRANSPOSE(Data_TR_USD!$B36:$BZ36)))&gt;0, SUMPRODUCT(AC$5:AC$81, TRANSPOSE(Data_TR_USD!$B36:$BZ36))%, NA())</f>
        <v>4.5420120458344758E-3</v>
      </c>
      <c r="AD125" s="49">
        <f t="array" ref="AD125">IF(COUNT(IF(AD$5:AD$81&gt;0, TRANSPOSE(Data_TR_USD!$B36:$BZ36)))&gt;0, SUMPRODUCT(AD$5:AD$81, TRANSPOSE(Data_TR_USD!$B36:$BZ36))%, NA())</f>
        <v>5.5889630891107836E-3</v>
      </c>
      <c r="AE125" s="49">
        <f t="array" ref="AE125">IF(COUNT(IF(AE$5:AE$81&gt;0, TRANSPOSE(Data_TR_USD!$B36:$BZ36)))&gt;0, SUMPRODUCT(AE$5:AE$81, TRANSPOSE(Data_TR_USD!$B36:$BZ36))%, NA())</f>
        <v>8.1591194108924844E-3</v>
      </c>
      <c r="AG125" s="49">
        <f t="array" ref="AG125">IF(COUNT(IF(AG$5:AG$81&gt;0, TRANSPOSE(Data_TR_USD!$B36:$BZ36)))&gt;0, SUMPRODUCT(AG$5:AG$81, TRANSPOSE(Data_TR_USD!$B36:$BZ36))%, NA())</f>
        <v>0</v>
      </c>
      <c r="AM125" s="49">
        <f t="array" ref="AM125">IF(COUNT(IF(AM$5:AM$81&gt;0, TRANSPOSE(Data_TR_USD!$B36:$BZ36)))&gt;0, SUMPRODUCT(AM$5:AM$81, TRANSPOSE(Data_TR_USD!$B36:$BZ36))%, NA())</f>
        <v>1.9172246894923216E-2</v>
      </c>
      <c r="AN125" s="49">
        <f t="array" ref="AN125">IF(COUNT(IF(AN$5:AN$81&gt;0, TRANSPOSE(Data_TR_USD!$B36:$BZ36)))&gt;0, SUMPRODUCT(AN$5:AN$81, TRANSPOSE(Data_TR_USD!$B36:$BZ36))%, NA())</f>
        <v>2.2643967876606677E-2</v>
      </c>
      <c r="AO125" s="49">
        <f t="array" ref="AO125">IF(COUNT(IF(AO$5:AO$81&gt;0, TRANSPOSE(Data_TR_USD!$B36:$BZ36)))&gt;0, SUMPRODUCT(AO$5:AO$81, TRANSPOSE(Data_TR_USD!$B36:$BZ36))%, NA())</f>
        <v>6.3505657283634796E-3</v>
      </c>
      <c r="AP125" s="49">
        <f t="array" ref="AP125">IF(COUNT(IF(AP$5:AP$81&gt;0, TRANSPOSE(Data_TR_USD!$B36:$BZ36)))&gt;0, SUMPRODUCT(AP$5:AP$81, TRANSPOSE(Data_TR_USD!$B36:$BZ36))%, NA())</f>
        <v>3.4065090343758566E-3</v>
      </c>
      <c r="AQ125" s="49">
        <f t="array" ref="AQ125">IF(COUNT(IF(AQ$5:AQ$81&gt;0, TRANSPOSE(Data_TR_USD!$B36:$BZ36)))&gt;0, SUMPRODUCT(AQ$5:AQ$81, TRANSPOSE(Data_TR_USD!$B36:$BZ36))%, NA())</f>
        <v>1.7983999463712767E-2</v>
      </c>
      <c r="AS125" s="49">
        <f t="array" ref="AS125">IF(COUNT(IF(AS$5:AS$81&gt;0, TRANSPOSE(Data_TR_USD!$B36:$BZ36)))&gt;0, SUMPRODUCT(AS$5:AS$81, TRANSPOSE(Data_TR_USD!$B36:$BZ36))%, NA())</f>
        <v>2.3552453551900984E-2</v>
      </c>
      <c r="AU125" s="49">
        <f t="array" ref="AU125">IF(COUNT(IF(AU$5:AU$81&gt;0, TRANSPOSE(Data_TR_USD!$B36:$BZ36)))&gt;0, SUMPRODUCT(AU$5:AU$81, TRANSPOSE(Data_TR_USD!$B36:$BZ36))%, NA())</f>
        <v>0</v>
      </c>
      <c r="AV125" s="49">
        <f t="array" ref="AV125">IF(COUNT(IF(AV$5:AV$81&gt;0, TRANSPOSE(Data_TR_USD!$B36:$BZ36)))&gt;0, SUMPRODUCT(AV$5:AV$81, TRANSPOSE(Data_TR_USD!$B36:$BZ36))%, NA())</f>
        <v>0</v>
      </c>
      <c r="AW125" s="49">
        <f t="array" ref="AW125">IF(COUNT(IF(AW$5:AW$81&gt;0, TRANSPOSE(Data_TR_USD!$B36:$BZ36)))&gt;0, SUMPRODUCT(AW$5:AW$81, TRANSPOSE(Data_TR_USD!$B36:$BZ36))%, NA())</f>
        <v>1.5393334141008502E-2</v>
      </c>
      <c r="AX125" s="49">
        <f t="array" ref="AX125">IF(COUNT(IF(AX$5:AX$81&gt;0, TRANSPOSE(Data_TR_USD!$B36:$BZ36)))&gt;0, SUMPRODUCT(AX$5:AX$81, TRANSPOSE(Data_TR_USD!$B36:$BZ36))%, NA())</f>
        <v>1.9010441506066508E-2</v>
      </c>
      <c r="AY125" s="49">
        <f t="array" ref="AY125">IF(COUNT(IF(AY$5:AY$81&gt;0, TRANSPOSE(Data_TR_USD!$B36:$BZ36)))&gt;0, SUMPRODUCT(AY$5:AY$81, TRANSPOSE(Data_TR_USD!$B36:$BZ36))%, NA())</f>
        <v>1.8547989165678277E-2</v>
      </c>
      <c r="AZ125" s="49">
        <f t="array" ref="AZ125">IF(COUNT(IF(AZ$5:AZ$81&gt;0, TRANSPOSE(Data_TR_USD!$B36:$BZ36)))&gt;0, SUMPRODUCT(AZ$5:AZ$81, TRANSPOSE(Data_TR_USD!$B36:$BZ36))%, NA())</f>
        <v>1.8287020033054907E-2</v>
      </c>
      <c r="BA125" s="49">
        <f t="array" ref="BA125">IF(COUNT(IF(BA$5:BA$81&gt;0, TRANSPOSE(Data_TR_USD!$B36:$BZ36)))&gt;0, SUMPRODUCT(BA$5:BA$81, TRANSPOSE(Data_TR_USD!$B36:$BZ36))%, NA())</f>
        <v>5.4256610475870125E-3</v>
      </c>
      <c r="BB125" s="49">
        <f t="array" ref="BB125">IF(COUNT(IF(BB$5:BB$81&gt;0, TRANSPOSE(Data_TR_USD!$B36:$BZ36)))&gt;0, SUMPRODUCT(BB$5:BB$81, TRANSPOSE(Data_TR_USD!$B36:$BZ36))%, NA())</f>
        <v>1.1608412676199435E-2</v>
      </c>
      <c r="BC125" s="49">
        <f t="array" ref="BC125">IF(COUNT(IF(BC$5:BC$81&gt;0, TRANSPOSE(Data_TR_USD!$B36:$BZ36)))&gt;0, SUMPRODUCT(BC$5:BC$81, TRANSPOSE(Data_TR_USD!$B36:$BZ36))%, NA())</f>
        <v>7.6966670705042508E-3</v>
      </c>
      <c r="BD125" s="49">
        <f t="array" ref="BD125">IF(COUNT(IF(BD$5:BD$81&gt;0, TRANSPOSE(Data_TR_USD!$B36:$BZ36)))&gt;0, SUMPRODUCT(BD$5:BD$81, TRANSPOSE(Data_TR_USD!$B36:$BZ36))%, NA())</f>
        <v>2.6707108576570757E-2</v>
      </c>
      <c r="BE125" s="49">
        <f t="array" ref="BE125">IF(COUNT(IF(BE$5:BE$81&gt;0, TRANSPOSE(Data_TR_USD!$B36:$BZ36)))&gt;0, SUMPRODUCT(BE$5:BE$81, TRANSPOSE(Data_TR_USD!$B36:$BZ36))%, NA())</f>
        <v>9.4076348693823662E-3</v>
      </c>
      <c r="BF125" s="49">
        <f t="array" ref="BF125">IF(COUNT(IF(BF$5:BF$81&gt;0, TRANSPOSE(Data_TR_USD!$B36:$BZ36)))&gt;0, SUMPRODUCT(BF$5:BF$81, TRANSPOSE(Data_TR_USD!$B36:$BZ36))%, NA())</f>
        <v>5.4669167266109429E-3</v>
      </c>
      <c r="BG125" s="49">
        <f t="array" ref="BG125">IF(COUNT(IF(BG$5:BG$81&gt;0, TRANSPOSE(Data_TR_USD!$B36:$BZ36)))&gt;0, SUMPRODUCT(BG$5:BG$81, TRANSPOSE(Data_TR_USD!$B36:$BZ36))%, NA())</f>
        <v>3.7470673172573165E-3</v>
      </c>
      <c r="BH125" s="49">
        <f t="array" ref="BH125">IF(COUNT(IF(BH$5:BH$81&gt;0, TRANSPOSE(Data_TR_USD!$B36:$BZ36)))&gt;0, SUMPRODUCT(BH$5:BH$81, TRANSPOSE(Data_TR_USD!$B36:$BZ36))%, NA())</f>
        <v>1.114658919301716E-2</v>
      </c>
      <c r="BI125" s="49">
        <f t="array" ref="BI125">IF(COUNT(IF(BI$5:BI$81&gt;0, TRANSPOSE(Data_TR_USD!$B36:$BZ36)))&gt;0, SUMPRODUCT(BI$5:BI$81, TRANSPOSE(Data_TR_USD!$B36:$BZ36))%, NA())</f>
        <v>2.3552453551900984E-2</v>
      </c>
      <c r="BJ125" s="49">
        <f t="array" ref="BJ125">IF(COUNT(IF(BJ$5:BJ$81&gt;0, TRANSPOSE(Data_TR_USD!$B36:$BZ36)))&gt;0, SUMPRODUCT(BJ$5:BJ$81, TRANSPOSE(Data_TR_USD!$B36:$BZ36))%, NA())</f>
        <v>2.170264419034805E-2</v>
      </c>
      <c r="BK125" s="49">
        <f t="array" ref="BK125">IF(COUNT(IF(BK$5:BK$81&gt;0, TRANSPOSE(Data_TR_USD!$B36:$BZ36)))&gt;0, SUMPRODUCT(BK$5:BK$81, TRANSPOSE(Data_TR_USD!$B36:$BZ36))%, NA())</f>
        <v>5.3394652194265514E-3</v>
      </c>
      <c r="BL125" s="49">
        <f t="array" ref="BL125">IF(COUNT(IF(BL$5:BL$81&gt;0, TRANSPOSE(Data_TR_USD!$B36:$BZ36)))&gt;0, SUMPRODUCT(BL$5:BL$81, TRANSPOSE(Data_TR_USD!$B36:$BZ36))%, NA())</f>
        <v>1.8085536825290044E-2</v>
      </c>
      <c r="BM125" s="49">
        <f t="array" ref="BM125">IF(COUNT(IF(BM$5:BM$81&gt;0, TRANSPOSE(Data_TR_USD!$B36:$BZ36)))&gt;0, SUMPRODUCT(BM$5:BM$81, TRANSPOSE(Data_TR_USD!$B36:$BZ36))%, NA())</f>
        <v>1.2298165041197231E-2</v>
      </c>
      <c r="BN125" s="49">
        <f t="array" ref="BN125">IF(COUNT(IF(BN$5:BN$81&gt;0, TRANSPOSE(Data_TR_USD!$B36:$BZ36)))&gt;0, SUMPRODUCT(BN$5:BN$81, TRANSPOSE(Data_TR_USD!$B36:$BZ36))%, NA())</f>
        <v>9.042768412645022E-3</v>
      </c>
      <c r="BO125" s="49">
        <f t="array" ref="BO125">IF(COUNT(IF(BO$5:BO$81&gt;0, TRANSPOSE(Data_TR_USD!$B36:$BZ36)))&gt;0, SUMPRODUCT(BO$5:BO$81, TRANSPOSE(Data_TR_USD!$B36:$BZ36))%, NA())</f>
        <v>7.2342147301160172E-3</v>
      </c>
      <c r="BP125" s="49">
        <f t="array" ref="BP125">IF(COUNT(IF(BP$5:BP$81&gt;0, TRANSPOSE(Data_TR_USD!$B36:$BZ36)))&gt;0, SUMPRODUCT(BP$5:BP$81, TRANSPOSE(Data_TR_USD!$B36:$BZ36))%, NA())</f>
        <v>6.0285122750966804E-3</v>
      </c>
      <c r="BQ125" s="49">
        <f t="array" ref="BQ125">IF(COUNT(IF(BQ$5:BQ$81&gt;0, TRANSPOSE(Data_TR_USD!$B36:$BZ36)))&gt;0, SUMPRODUCT(BQ$5:BQ$81, TRANSPOSE(Data_TR_USD!$B36:$BZ36))%, NA())</f>
        <v>2.2643967876606677E-2</v>
      </c>
      <c r="BR125" s="49">
        <f t="array" ref="BR125">IF(COUNT(IF(BR$5:BR$81&gt;0, TRANSPOSE(Data_TR_USD!$B36:$BZ36)))&gt;0, SUMPRODUCT(BR$5:BR$81, TRANSPOSE(Data_TR_USD!$B36:$BZ36))%, NA())</f>
        <v>0</v>
      </c>
      <c r="BS125" s="49">
        <f t="array" ref="BS125">IF(COUNT(IF(BS$5:BS$81&gt;0, TRANSPOSE(Data_TR_USD!$B36:$BZ36)))&gt;0, SUMPRODUCT(BS$5:BS$81, TRANSPOSE(Data_TR_USD!$B36:$BZ36))%, NA())</f>
        <v>3.4507475170923564E-3</v>
      </c>
    </row>
    <row r="126" spans="2:71">
      <c r="B126" s="48">
        <f t="shared" si="4"/>
        <v>1900</v>
      </c>
      <c r="E126" s="49">
        <f t="array" ref="E126">IF(COUNT(IF(E$5:E$81&gt;0, TRANSPOSE(Data_TR_USD!$B37:$BZ37)))&gt;0, SUMPRODUCT(E$5:E$81, TRANSPOSE(Data_TR_USD!$B37:$BZ37))%, NA())</f>
        <v>0.20626669460011532</v>
      </c>
      <c r="F126" s="49" t="e">
        <f t="array" ref="F126">IF(COUNT(IF(F$5:F$81&gt;0, TRANSPOSE(Data_TR_USD!$B37:$BZ37)))&gt;0, SUMPRODUCT(F$5:F$81, TRANSPOSE(Data_TR_USD!$B37:$BZ37))%, NA())</f>
        <v>#N/A</v>
      </c>
      <c r="G126" s="49">
        <f t="array" ref="G126">IF(COUNT(IF(G$5:G$81&gt;0, TRANSPOSE(Data_TR_USD!$B37:$BZ37)))&gt;0, SUMPRODUCT(G$5:G$81, TRANSPOSE(Data_TR_USD!$B37:$BZ37))%, NA())</f>
        <v>-2.4097252721321683E-2</v>
      </c>
      <c r="I126" s="49">
        <f t="array" ref="I126">IF(ISNUMBER(I$96), I$96, IF(COUNT(IF(I$5:I$81&gt;0, TRANSPOSE(Data_TR_USD!$B37:$BZ37)))&gt;0, SUMPRODUCT(I$5:I$81, TRANSPOSE(Data_TR_USD!$B37:$BZ37))%, NA()))</f>
        <v>4.5459086821860326E-2</v>
      </c>
      <c r="J126" s="49">
        <f t="array" ref="J126">IF(ISNUMBER(J$96), J$96, IF(COUNT(IF(J$5:J$81&gt;0, TRANSPOSE(Data_TR_USD!$B37:$BZ37)))&gt;0, SUMPRODUCT(J$5:J$81, TRANSPOSE(Data_TR_USD!$B37:$BZ37))%, NA()))</f>
        <v>4.5459086821860326E-2</v>
      </c>
      <c r="K126" s="49">
        <f t="array" ref="K126">IF(ISNUMBER(K$96), K$96, IF(COUNT(IF(K$5:K$81&gt;0, TRANSPOSE(Data_TR_USD!$B37:$BZ37)))&gt;0, SUMPRODUCT(K$5:K$81, TRANSPOSE(Data_TR_USD!$B37:$BZ37))%, NA()))</f>
        <v>0.13818143981476333</v>
      </c>
      <c r="M126" s="49">
        <f t="array" ref="M126">IF(COUNT(IF(M$5:M$81&gt;0, TRANSPOSE(Data_TR_USD!$B37:$BZ37)))&gt;0, SUMPRODUCT(M$5:M$81, TRANSPOSE(Data_TR_USD!$B37:$BZ37))%, NA())</f>
        <v>0.11034405882740472</v>
      </c>
      <c r="N126" s="49">
        <f t="array" ref="N126">IF(COUNT(IF(N$5:N$81&gt;0, TRANSPOSE(Data_TR_USD!$B37:$BZ37)))&gt;0, SUMPRODUCT(N$5:N$81, TRANSPOSE(Data_TR_USD!$B37:$BZ37))%, NA())</f>
        <v>0.13818143981476333</v>
      </c>
      <c r="X126" s="49">
        <f t="array" ref="X126">IF(COUNT(IF(X$5:X$81&gt;0, TRANSPOSE(Data_TR_USD!$B37:$BZ37)))&gt;0, SUMPRODUCT(X$5:X$81, TRANSPOSE(Data_TR_USD!$B37:$BZ37))%, NA())</f>
        <v>6.2535858257544999E-2</v>
      </c>
      <c r="Y126" s="49">
        <f t="array" ref="Y126">IF(COUNT(IF(Y$5:Y$81&gt;0, TRANSPOSE(Data_TR_USD!$B37:$BZ37)))&gt;0, SUMPRODUCT(Y$5:Y$81, TRANSPOSE(Data_TR_USD!$B37:$BZ37))%, NA())</f>
        <v>0.13818143981476333</v>
      </c>
      <c r="AA126" s="49">
        <f t="array" ref="AA126">IF(COUNT(IF(AA$5:AA$81&gt;0, TRANSPOSE(Data_TR_USD!$B37:$BZ37)))&gt;0, SUMPRODUCT(AA$5:AA$81, TRANSPOSE(Data_TR_USD!$B37:$BZ37))%, NA())</f>
        <v>0.11034405882740472</v>
      </c>
      <c r="AB126" s="49">
        <f t="array" ref="AB126">IF(COUNT(IF(AB$5:AB$81&gt;0, TRANSPOSE(Data_TR_USD!$B37:$BZ37)))&gt;0, SUMPRODUCT(AB$5:AB$81, TRANSPOSE(Data_TR_USD!$B37:$BZ37))%, NA())</f>
        <v>3.0110335328451622E-2</v>
      </c>
      <c r="AC126" s="49">
        <f t="array" ref="AC126">IF(COUNT(IF(AC$5:AC$81&gt;0, TRANSPOSE(Data_TR_USD!$B37:$BZ37)))&gt;0, SUMPRODUCT(AC$5:AC$81, TRANSPOSE(Data_TR_USD!$B37:$BZ37))%, NA())</f>
        <v>2.7837380987358603E-2</v>
      </c>
      <c r="AD126" s="49">
        <f t="array" ref="AD126">IF(COUNT(IF(AD$5:AD$81&gt;0, TRANSPOSE(Data_TR_USD!$B37:$BZ37)))&gt;0, SUMPRODUCT(AD$5:AD$81, TRANSPOSE(Data_TR_USD!$B37:$BZ37))%, NA())</f>
        <v>2.9318673693854401E-2</v>
      </c>
      <c r="AE126" s="49">
        <f t="array" ref="AE126">IF(COUNT(IF(AE$5:AE$81&gt;0, TRANSPOSE(Data_TR_USD!$B37:$BZ37)))&gt;0, SUMPRODUCT(AE$5:AE$81, TRANSPOSE(Data_TR_USD!$B37:$BZ37))%, NA())</f>
        <v>4.8464050447370129E-2</v>
      </c>
      <c r="AG126" s="49">
        <f t="array" ref="AG126">IF(COUNT(IF(AG$5:AG$81&gt;0, TRANSPOSE(Data_TR_USD!$B37:$BZ37)))&gt;0, SUMPRODUCT(AG$5:AG$81, TRANSPOSE(Data_TR_USD!$B37:$BZ37))%, NA())</f>
        <v>0</v>
      </c>
      <c r="AM126" s="49">
        <f t="array" ref="AM126">IF(COUNT(IF(AM$5:AM$81&gt;0, TRANSPOSE(Data_TR_USD!$B37:$BZ37)))&gt;0, SUMPRODUCT(AM$5:AM$81, TRANSPOSE(Data_TR_USD!$B37:$BZ37))%, NA())</f>
        <v>0.10496899864215203</v>
      </c>
      <c r="AN126" s="49">
        <f t="array" ref="AN126">IF(COUNT(IF(AN$5:AN$81&gt;0, TRANSPOSE(Data_TR_USD!$B37:$BZ37)))&gt;0, SUMPRODUCT(AN$5:AN$81, TRANSPOSE(Data_TR_USD!$B37:$BZ37))%, NA())</f>
        <v>7.2109702065965772E-2</v>
      </c>
      <c r="AO126" s="49">
        <f t="array" ref="AO126">IF(COUNT(IF(AO$5:AO$81&gt;0, TRANSPOSE(Data_TR_USD!$B37:$BZ37)))&gt;0, SUMPRODUCT(AO$5:AO$81, TRANSPOSE(Data_TR_USD!$B37:$BZ37))%, NA())</f>
        <v>3.8150715717364371E-2</v>
      </c>
      <c r="AP126" s="49">
        <f t="array" ref="AP126">IF(COUNT(IF(AP$5:AP$81&gt;0, TRANSPOSE(Data_TR_USD!$B37:$BZ37)))&gt;0, SUMPRODUCT(AP$5:AP$81, TRANSPOSE(Data_TR_USD!$B37:$BZ37))%, NA())</f>
        <v>2.0878035740518955E-2</v>
      </c>
      <c r="AQ126" s="49">
        <f t="array" ref="AQ126">IF(COUNT(IF(AQ$5:AQ$81&gt;0, TRANSPOSE(Data_TR_USD!$B37:$BZ37)))&gt;0, SUMPRODUCT(AQ$5:AQ$81, TRANSPOSE(Data_TR_USD!$B37:$BZ37))%, NA())</f>
        <v>6.1546484129379263E-2</v>
      </c>
      <c r="AS126" s="49">
        <f t="array" ref="AS126">IF(COUNT(IF(AS$5:AS$81&gt;0, TRANSPOSE(Data_TR_USD!$B37:$BZ37)))&gt;0, SUMPRODUCT(AS$5:AS$81, TRANSPOSE(Data_TR_USD!$B37:$BZ37))%, NA())</f>
        <v>0.13818143981476333</v>
      </c>
      <c r="AU126" s="49">
        <f t="array" ref="AU126">IF(COUNT(IF(AU$5:AU$81&gt;0, TRANSPOSE(Data_TR_USD!$B37:$BZ37)))&gt;0, SUMPRODUCT(AU$5:AU$81, TRANSPOSE(Data_TR_USD!$B37:$BZ37))%, NA())</f>
        <v>0</v>
      </c>
      <c r="AV126" s="49">
        <f t="array" ref="AV126">IF(COUNT(IF(AV$5:AV$81&gt;0, TRANSPOSE(Data_TR_USD!$B37:$BZ37)))&gt;0, SUMPRODUCT(AV$5:AV$81, TRANSPOSE(Data_TR_USD!$B37:$BZ37))%, NA())</f>
        <v>0</v>
      </c>
      <c r="AW126" s="49">
        <f t="array" ref="AW126">IF(COUNT(IF(AW$5:AW$81&gt;0, TRANSPOSE(Data_TR_USD!$B37:$BZ37)))&gt;0, SUMPRODUCT(AW$5:AW$81, TRANSPOSE(Data_TR_USD!$B37:$BZ37))%, NA())</f>
        <v>8.9717389367393194E-2</v>
      </c>
      <c r="AX126" s="49">
        <f t="array" ref="AX126">IF(COUNT(IF(AX$5:AX$81&gt;0, TRANSPOSE(Data_TR_USD!$B37:$BZ37)))&gt;0, SUMPRODUCT(AX$5:AX$81, TRANSPOSE(Data_TR_USD!$B37:$BZ37))%, NA())</f>
        <v>0.11034405882740472</v>
      </c>
      <c r="AY126" s="49">
        <f t="array" ref="AY126">IF(COUNT(IF(AY$5:AY$81&gt;0, TRANSPOSE(Data_TR_USD!$B37:$BZ37)))&gt;0, SUMPRODUCT(AY$5:AY$81, TRANSPOSE(Data_TR_USD!$B37:$BZ37))%, NA())</f>
        <v>0.10673870306373119</v>
      </c>
      <c r="AZ126" s="49">
        <f t="array" ref="AZ126">IF(COUNT(IF(AZ$5:AZ$81&gt;0, TRANSPOSE(Data_TR_USD!$B37:$BZ37)))&gt;0, SUMPRODUCT(AZ$5:AZ$81, TRANSPOSE(Data_TR_USD!$B37:$BZ37))%, NA())</f>
        <v>0.10621872493540241</v>
      </c>
      <c r="BA126" s="49">
        <f t="array" ref="BA126">IF(COUNT(IF(BA$5:BA$81&gt;0, TRANSPOSE(Data_TR_USD!$B37:$BZ37)))&gt;0, SUMPRODUCT(BA$5:BA$81, TRANSPOSE(Data_TR_USD!$B37:$BZ37))%, NA())</f>
        <v>3.0940004190017297E-2</v>
      </c>
      <c r="BB126" s="49">
        <f t="array" ref="BB126">IF(COUNT(IF(BB$5:BB$81&gt;0, TRANSPOSE(Data_TR_USD!$B37:$BZ37)))&gt;0, SUMPRODUCT(BB$5:BB$81, TRANSPOSE(Data_TR_USD!$B37:$BZ37))%, NA())</f>
        <v>6.2535858257544999E-2</v>
      </c>
      <c r="BC126" s="49">
        <f t="array" ref="BC126">IF(COUNT(IF(BC$5:BC$81&gt;0, TRANSPOSE(Data_TR_USD!$B37:$BZ37)))&gt;0, SUMPRODUCT(BC$5:BC$81, TRANSPOSE(Data_TR_USD!$B37:$BZ37))%, NA())</f>
        <v>4.4858694683696597E-2</v>
      </c>
      <c r="BD126" s="49">
        <f t="array" ref="BD126">IF(COUNT(IF(BD$5:BD$81&gt;0, TRANSPOSE(Data_TR_USD!$B37:$BZ37)))&gt;0, SUMPRODUCT(BD$5:BD$81, TRANSPOSE(Data_TR_USD!$B37:$BZ37))%, NA())</f>
        <v>0.1552027535111013</v>
      </c>
      <c r="BE126" s="49">
        <f t="array" ref="BE126">IF(COUNT(IF(BE$5:BE$81&gt;0, TRANSPOSE(Data_TR_USD!$B37:$BZ37)))&gt;0, SUMPRODUCT(BE$5:BE$81, TRANSPOSE(Data_TR_USD!$B37:$BZ37))%, NA())</f>
        <v>4.4924641604211814E-2</v>
      </c>
      <c r="BF126" s="49">
        <f t="array" ref="BF126">IF(COUNT(IF(BF$5:BF$81&gt;0, TRANSPOSE(Data_TR_USD!$B37:$BZ37)))&gt;0, SUMPRODUCT(BF$5:BF$81, TRANSPOSE(Data_TR_USD!$B37:$BZ37))%, NA())</f>
        <v>3.5048092514705677E-2</v>
      </c>
      <c r="BG126" s="49">
        <f t="array" ref="BG126">IF(COUNT(IF(BG$5:BG$81&gt;0, TRANSPOSE(Data_TR_USD!$B37:$BZ37)))&gt;0, SUMPRODUCT(BG$5:BG$81, TRANSPOSE(Data_TR_USD!$B37:$BZ37))%, NA())</f>
        <v>2.4321630504940846E-2</v>
      </c>
      <c r="BH126" s="49">
        <f t="array" ref="BH126">IF(COUNT(IF(BH$5:BH$81&gt;0, TRANSPOSE(Data_TR_USD!$B37:$BZ37)))&gt;0, SUMPRODUCT(BH$5:BH$81, TRANSPOSE(Data_TR_USD!$B37:$BZ37))%, NA())</f>
        <v>6.6927828096505743E-2</v>
      </c>
      <c r="BI126" s="49">
        <f t="array" ref="BI126">IF(COUNT(IF(BI$5:BI$81&gt;0, TRANSPOSE(Data_TR_USD!$B37:$BZ37)))&gt;0, SUMPRODUCT(BI$5:BI$81, TRANSPOSE(Data_TR_USD!$B37:$BZ37))%, NA())</f>
        <v>0.13818143981476333</v>
      </c>
      <c r="BJ126" s="49">
        <f t="array" ref="BJ126">IF(COUNT(IF(BJ$5:BJ$81&gt;0, TRANSPOSE(Data_TR_USD!$B37:$BZ37)))&gt;0, SUMPRODUCT(BJ$5:BJ$81, TRANSPOSE(Data_TR_USD!$B37:$BZ37))%, NA())</f>
        <v>0.12376001676006919</v>
      </c>
      <c r="BK126" s="49">
        <f t="array" ref="BK126">IF(COUNT(IF(BK$5:BK$81&gt;0, TRANSPOSE(Data_TR_USD!$B37:$BZ37)))&gt;0, SUMPRODUCT(BK$5:BK$81, TRANSPOSE(Data_TR_USD!$B37:$BZ37))%, NA())</f>
        <v>2.6054689941526609E-2</v>
      </c>
      <c r="BL126" s="49">
        <f t="array" ref="BL126">IF(COUNT(IF(BL$5:BL$81&gt;0, TRANSPOSE(Data_TR_USD!$B37:$BZ37)))&gt;0, SUMPRODUCT(BL$5:BL$81, TRANSPOSE(Data_TR_USD!$B37:$BZ37))%, NA())</f>
        <v>0.10313334730005766</v>
      </c>
      <c r="BM126" s="49">
        <f t="array" ref="BM126">IF(COUNT(IF(BM$5:BM$81&gt;0, TRANSPOSE(Data_TR_USD!$B37:$BZ37)))&gt;0, SUMPRODUCT(BM$5:BM$81, TRANSPOSE(Data_TR_USD!$B37:$BZ37))%, NA())</f>
        <v>7.0130676164039216E-2</v>
      </c>
      <c r="BN126" s="49">
        <f t="array" ref="BN126">IF(COUNT(IF(BN$5:BN$81&gt;0, TRANSPOSE(Data_TR_USD!$B37:$BZ37)))&gt;0, SUMPRODUCT(BN$5:BN$81, TRANSPOSE(Data_TR_USD!$B37:$BZ37))%, NA())</f>
        <v>5.156667365002883E-2</v>
      </c>
      <c r="BO126" s="49">
        <f t="array" ref="BO126">IF(COUNT(IF(BO$5:BO$81&gt;0, TRANSPOSE(Data_TR_USD!$B37:$BZ37)))&gt;0, SUMPRODUCT(BO$5:BO$81, TRANSPOSE(Data_TR_USD!$B37:$BZ37))%, NA())</f>
        <v>4.1253338920023058E-2</v>
      </c>
      <c r="BP126" s="49">
        <f t="array" ref="BP126">IF(COUNT(IF(BP$5:BP$81&gt;0, TRANSPOSE(Data_TR_USD!$B37:$BZ37)))&gt;0, SUMPRODUCT(BP$5:BP$81, TRANSPOSE(Data_TR_USD!$B37:$BZ37))%, NA())</f>
        <v>3.4377782433352551E-2</v>
      </c>
      <c r="BQ126" s="49">
        <f t="array" ref="BQ126">IF(COUNT(IF(BQ$5:BQ$81&gt;0, TRANSPOSE(Data_TR_USD!$B37:$BZ37)))&gt;0, SUMPRODUCT(BQ$5:BQ$81, TRANSPOSE(Data_TR_USD!$B37:$BZ37))%, NA())</f>
        <v>7.2109702065965772E-2</v>
      </c>
      <c r="BR126" s="49">
        <f t="array" ref="BR126">IF(COUNT(IF(BR$5:BR$81&gt;0, TRANSPOSE(Data_TR_USD!$B37:$BZ37)))&gt;0, SUMPRODUCT(BR$5:BR$81, TRANSPOSE(Data_TR_USD!$B37:$BZ37))%, NA())</f>
        <v>0</v>
      </c>
      <c r="BS126" s="49">
        <f t="array" ref="BS126">IF(COUNT(IF(BS$5:BS$81&gt;0, TRANSPOSE(Data_TR_USD!$B37:$BZ37)))&gt;0, SUMPRODUCT(BS$5:BS$81, TRANSPOSE(Data_TR_USD!$B37:$BZ37))%, NA())</f>
        <v>1.5211007409225024E-2</v>
      </c>
    </row>
    <row r="127" spans="2:71">
      <c r="B127" s="48">
        <f t="shared" si="4"/>
        <v>1901</v>
      </c>
      <c r="E127" s="49">
        <f t="array" ref="E127">IF(COUNT(IF(E$5:E$81&gt;0, TRANSPOSE(Data_TR_USD!$B38:$BZ38)))&gt;0, SUMPRODUCT(E$5:E$81, TRANSPOSE(Data_TR_USD!$B38:$BZ38))%, NA())</f>
        <v>0.19186952926237388</v>
      </c>
      <c r="F127" s="49" t="e">
        <f t="array" ref="F127">IF(COUNT(IF(F$5:F$81&gt;0, TRANSPOSE(Data_TR_USD!$B38:$BZ38)))&gt;0, SUMPRODUCT(F$5:F$81, TRANSPOSE(Data_TR_USD!$B38:$BZ38))%, NA())</f>
        <v>#N/A</v>
      </c>
      <c r="G127" s="49">
        <f t="array" ref="G127">IF(COUNT(IF(G$5:G$81&gt;0, TRANSPOSE(Data_TR_USD!$B38:$BZ38)))&gt;0, SUMPRODUCT(G$5:G$81, TRANSPOSE(Data_TR_USD!$B38:$BZ38))%, NA())</f>
        <v>2.4692268557002572E-2</v>
      </c>
      <c r="I127" s="49">
        <f t="array" ref="I127">IF(ISNUMBER(I$96), I$96, IF(COUNT(IF(I$5:I$81&gt;0, TRANSPOSE(Data_TR_USD!$B38:$BZ38)))&gt;0, SUMPRODUCT(I$5:I$81, TRANSPOSE(Data_TR_USD!$B38:$BZ38))%, NA()))</f>
        <v>4.2062144070336697E-2</v>
      </c>
      <c r="J127" s="49">
        <f t="array" ref="J127">IF(ISNUMBER(J$96), J$96, IF(COUNT(IF(J$5:J$81&gt;0, TRANSPOSE(Data_TR_USD!$B38:$BZ38)))&gt;0, SUMPRODUCT(J$5:J$81, TRANSPOSE(Data_TR_USD!$B38:$BZ38))%, NA()))</f>
        <v>4.2062144070336697E-2</v>
      </c>
      <c r="K127" s="49">
        <f t="array" ref="K127">IF(ISNUMBER(K$96), K$96, IF(COUNT(IF(K$5:K$81&gt;0, TRANSPOSE(Data_TR_USD!$B38:$BZ38)))&gt;0, SUMPRODUCT(K$5:K$81, TRANSPOSE(Data_TR_USD!$B38:$BZ38))%, NA()))</f>
        <v>0.12247593301638365</v>
      </c>
      <c r="M127" s="49">
        <f t="array" ref="M127">IF(COUNT(IF(M$5:M$81&gt;0, TRANSPOSE(Data_TR_USD!$B38:$BZ38)))&gt;0, SUMPRODUCT(M$5:M$81, TRANSPOSE(Data_TR_USD!$B38:$BZ38))%, NA())</f>
        <v>9.9611872360666598E-2</v>
      </c>
      <c r="N127" s="49">
        <f t="array" ref="N127">IF(COUNT(IF(N$5:N$81&gt;0, TRANSPOSE(Data_TR_USD!$B38:$BZ38)))&gt;0, SUMPRODUCT(N$5:N$81, TRANSPOSE(Data_TR_USD!$B38:$BZ38))%, NA())</f>
        <v>0.12247593301638365</v>
      </c>
      <c r="X127" s="49">
        <f t="array" ref="X127">IF(COUNT(IF(X$5:X$81&gt;0, TRANSPOSE(Data_TR_USD!$B38:$BZ38)))&gt;0, SUMPRODUCT(X$5:X$81, TRANSPOSE(Data_TR_USD!$B38:$BZ38))%, NA())</f>
        <v>5.5253863870524764E-2</v>
      </c>
      <c r="Y127" s="49">
        <f t="array" ref="Y127">IF(COUNT(IF(Y$5:Y$81&gt;0, TRANSPOSE(Data_TR_USD!$B38:$BZ38)))&gt;0, SUMPRODUCT(Y$5:Y$81, TRANSPOSE(Data_TR_USD!$B38:$BZ38))%, NA())</f>
        <v>0.12247593301638365</v>
      </c>
      <c r="AA127" s="49">
        <f t="array" ref="AA127">IF(COUNT(IF(AA$5:AA$81&gt;0, TRANSPOSE(Data_TR_USD!$B38:$BZ38)))&gt;0, SUMPRODUCT(AA$5:AA$81, TRANSPOSE(Data_TR_USD!$B38:$BZ38))%, NA())</f>
        <v>9.9611872360666598E-2</v>
      </c>
      <c r="AB127" s="49">
        <f t="array" ref="AB127">IF(COUNT(IF(AB$5:AB$81&gt;0, TRANSPOSE(Data_TR_USD!$B38:$BZ38)))&gt;0, SUMPRODUCT(AB$5:AB$81, TRANSPOSE(Data_TR_USD!$B38:$BZ38))%, NA())</f>
        <v>2.4967167859233887E-2</v>
      </c>
      <c r="AC127" s="49">
        <f t="array" ref="AC127">IF(COUNT(IF(AC$5:AC$81&gt;0, TRANSPOSE(Data_TR_USD!$B38:$BZ38)))&gt;0, SUMPRODUCT(AC$5:AC$81, TRANSPOSE(Data_TR_USD!$B38:$BZ38))%, NA())</f>
        <v>2.2864060655717052E-2</v>
      </c>
      <c r="AD127" s="49">
        <f t="array" ref="AD127">IF(COUNT(IF(AD$5:AD$81&gt;0, TRANSPOSE(Data_TR_USD!$B38:$BZ38)))&gt;0, SUMPRODUCT(AD$5:AD$81, TRANSPOSE(Data_TR_USD!$B38:$BZ38))%, NA())</f>
        <v>2.493397083076368E-2</v>
      </c>
      <c r="AE127" s="49">
        <f t="array" ref="AE127">IF(COUNT(IF(AE$5:AE$81&gt;0, TRANSPOSE(Data_TR_USD!$B38:$BZ38)))&gt;0, SUMPRODUCT(AE$5:AE$81, TRANSPOSE(Data_TR_USD!$B38:$BZ38))%, NA())</f>
        <v>4.2051013581954448E-2</v>
      </c>
      <c r="AG127" s="49">
        <f t="array" ref="AG127">IF(COUNT(IF(AG$5:AG$81&gt;0, TRANSPOSE(Data_TR_USD!$B38:$BZ38)))&gt;0, SUMPRODUCT(AG$5:AG$81, TRANSPOSE(Data_TR_USD!$B38:$BZ38))%, NA())</f>
        <v>0</v>
      </c>
      <c r="AM127" s="49">
        <f t="array" ref="AM127">IF(COUNT(IF(AM$5:AM$81&gt;0, TRANSPOSE(Data_TR_USD!$B38:$BZ38)))&gt;0, SUMPRODUCT(AM$5:AM$81, TRANSPOSE(Data_TR_USD!$B38:$BZ38))%, NA())</f>
        <v>9.6805662981356858E-2</v>
      </c>
      <c r="AN127" s="49">
        <f t="array" ref="AN127">IF(COUNT(IF(AN$5:AN$81&gt;0, TRANSPOSE(Data_TR_USD!$B38:$BZ38)))&gt;0, SUMPRODUCT(AN$5:AN$81, TRANSPOSE(Data_TR_USD!$B38:$BZ38))%, NA())</f>
        <v>6.2837410084027198E-2</v>
      </c>
      <c r="AO127" s="49">
        <f t="array" ref="AO127">IF(COUNT(IF(AO$5:AO$81&gt;0, TRANSPOSE(Data_TR_USD!$B38:$BZ38)))&gt;0, SUMPRODUCT(AO$5:AO$81, TRANSPOSE(Data_TR_USD!$B38:$BZ38))%, NA())</f>
        <v>3.2457537118835741E-2</v>
      </c>
      <c r="AP127" s="49">
        <f t="array" ref="AP127">IF(COUNT(IF(AP$5:AP$81&gt;0, TRANSPOSE(Data_TR_USD!$B38:$BZ38)))&gt;0, SUMPRODUCT(AP$5:AP$81, TRANSPOSE(Data_TR_USD!$B38:$BZ38))%, NA())</f>
        <v>1.7148045491787788E-2</v>
      </c>
      <c r="AQ127" s="49">
        <f t="array" ref="AQ127">IF(COUNT(IF(AQ$5:AQ$81&gt;0, TRANSPOSE(Data_TR_USD!$B38:$BZ38)))&gt;0, SUMPRODUCT(AQ$5:AQ$81, TRANSPOSE(Data_TR_USD!$B38:$BZ38))%, NA())</f>
        <v>5.1578051802445353E-2</v>
      </c>
      <c r="AS127" s="49">
        <f t="array" ref="AS127">IF(COUNT(IF(AS$5:AS$81&gt;0, TRANSPOSE(Data_TR_USD!$B38:$BZ38)))&gt;0, SUMPRODUCT(AS$5:AS$81, TRANSPOSE(Data_TR_USD!$B38:$BZ38))%, NA())</f>
        <v>0.12247593301638365</v>
      </c>
      <c r="AU127" s="49">
        <f t="array" ref="AU127">IF(COUNT(IF(AU$5:AU$81&gt;0, TRANSPOSE(Data_TR_USD!$B38:$BZ38)))&gt;0, SUMPRODUCT(AU$5:AU$81, TRANSPOSE(Data_TR_USD!$B38:$BZ38))%, NA())</f>
        <v>0</v>
      </c>
      <c r="AV127" s="49">
        <f t="array" ref="AV127">IF(COUNT(IF(AV$5:AV$81&gt;0, TRANSPOSE(Data_TR_USD!$B38:$BZ38)))&gt;0, SUMPRODUCT(AV$5:AV$81, TRANSPOSE(Data_TR_USD!$B38:$BZ38))%, NA())</f>
        <v>0</v>
      </c>
      <c r="AW127" s="49">
        <f t="array" ref="AW127">IF(COUNT(IF(AW$5:AW$81&gt;0, TRANSPOSE(Data_TR_USD!$B38:$BZ38)))&gt;0, SUMPRODUCT(AW$5:AW$81, TRANSPOSE(Data_TR_USD!$B38:$BZ38))%, NA())</f>
        <v>8.0424919434429226E-2</v>
      </c>
      <c r="AX127" s="49">
        <f t="array" ref="AX127">IF(COUNT(IF(AX$5:AX$81&gt;0, TRANSPOSE(Data_TR_USD!$B38:$BZ38)))&gt;0, SUMPRODUCT(AX$5:AX$81, TRANSPOSE(Data_TR_USD!$B38:$BZ38))%, NA())</f>
        <v>9.9611872360666598E-2</v>
      </c>
      <c r="AY127" s="49">
        <f t="array" ref="AY127">IF(COUNT(IF(AY$5:AY$81&gt;0, TRANSPOSE(Data_TR_USD!$B38:$BZ38)))&gt;0, SUMPRODUCT(AY$5:AY$81, TRANSPOSE(Data_TR_USD!$B38:$BZ38))%, NA())</f>
        <v>9.777331849592677E-2</v>
      </c>
      <c r="AZ127" s="49">
        <f t="array" ref="AZ127">IF(COUNT(IF(AZ$5:AZ$81&gt;0, TRANSPOSE(Data_TR_USD!$B38:$BZ38)))&gt;0, SUMPRODUCT(AZ$5:AZ$81, TRANSPOSE(Data_TR_USD!$B38:$BZ38))%, NA())</f>
        <v>9.5774481775419126E-2</v>
      </c>
      <c r="BA127" s="49">
        <f t="array" ref="BA127">IF(COUNT(IF(BA$5:BA$81&gt;0, TRANSPOSE(Data_TR_USD!$B38:$BZ38)))&gt;0, SUMPRODUCT(BA$5:BA$81, TRANSPOSE(Data_TR_USD!$B38:$BZ38))%, NA())</f>
        <v>2.8780429389356082E-2</v>
      </c>
      <c r="BB127" s="49">
        <f t="array" ref="BB127">IF(COUNT(IF(BB$5:BB$81&gt;0, TRANSPOSE(Data_TR_USD!$B38:$BZ38)))&gt;0, SUMPRODUCT(BB$5:BB$81, TRANSPOSE(Data_TR_USD!$B38:$BZ38))%, NA())</f>
        <v>5.5253863870524764E-2</v>
      </c>
      <c r="BC127" s="49">
        <f t="array" ref="BC127">IF(COUNT(IF(BC$5:BC$81&gt;0, TRANSPOSE(Data_TR_USD!$B38:$BZ38)))&gt;0, SUMPRODUCT(BC$5:BC$81, TRANSPOSE(Data_TR_USD!$B38:$BZ38))%, NA())</f>
        <v>4.0212459717214613E-2</v>
      </c>
      <c r="BD127" s="49">
        <f t="array" ref="BD127">IF(COUNT(IF(BD$5:BD$81&gt;0, TRANSPOSE(Data_TR_USD!$B38:$BZ38)))&gt;0, SUMPRODUCT(BD$5:BD$81, TRANSPOSE(Data_TR_USD!$B38:$BZ38))%, NA())</f>
        <v>0.1398243320778812</v>
      </c>
      <c r="BE127" s="49">
        <f t="array" ref="BE127">IF(COUNT(IF(BE$5:BE$81&gt;0, TRANSPOSE(Data_TR_USD!$B38:$BZ38)))&gt;0, SUMPRODUCT(BE$5:BE$81, TRANSPOSE(Data_TR_USD!$B38:$BZ38))%, NA())</f>
        <v>4.0115702552814596E-2</v>
      </c>
      <c r="BF127" s="49">
        <f t="array" ref="BF127">IF(COUNT(IF(BF$5:BF$81&gt;0, TRANSPOSE(Data_TR_USD!$B38:$BZ38)))&gt;0, SUMPRODUCT(BF$5:BF$81, TRANSPOSE(Data_TR_USD!$B38:$BZ38))%, NA())</f>
        <v>2.6541168385196715E-2</v>
      </c>
      <c r="BG127" s="49">
        <f t="array" ref="BG127">IF(COUNT(IF(BG$5:BG$81&gt;0, TRANSPOSE(Data_TR_USD!$B38:$BZ38)))&gt;0, SUMPRODUCT(BG$5:BG$81, TRANSPOSE(Data_TR_USD!$B38:$BZ38))%, NA())</f>
        <v>1.7911240027287379E-2</v>
      </c>
      <c r="BH127" s="49">
        <f t="array" ref="BH127">IF(COUNT(IF(BH$5:BH$81&gt;0, TRANSPOSE(Data_TR_USD!$B38:$BZ38)))&gt;0, SUMPRODUCT(BH$5:BH$81, TRANSPOSE(Data_TR_USD!$B38:$BZ38))%, NA())</f>
        <v>5.9774001925334046E-2</v>
      </c>
      <c r="BI127" s="49">
        <f t="array" ref="BI127">IF(COUNT(IF(BI$5:BI$81&gt;0, TRANSPOSE(Data_TR_USD!$B38:$BZ38)))&gt;0, SUMPRODUCT(BI$5:BI$81, TRANSPOSE(Data_TR_USD!$B38:$BZ38))%, NA())</f>
        <v>0.12247593301638365</v>
      </c>
      <c r="BJ127" s="49">
        <f t="array" ref="BJ127">IF(COUNT(IF(BJ$5:BJ$81&gt;0, TRANSPOSE(Data_TR_USD!$B38:$BZ38)))&gt;0, SUMPRODUCT(BJ$5:BJ$81, TRANSPOSE(Data_TR_USD!$B38:$BZ38))%, NA())</f>
        <v>0.11512171755742433</v>
      </c>
      <c r="BK127" s="49">
        <f t="array" ref="BK127">IF(COUNT(IF(BK$5:BK$81&gt;0, TRANSPOSE(Data_TR_USD!$B38:$BZ38)))&gt;0, SUMPRODUCT(BK$5:BK$81, TRANSPOSE(Data_TR_USD!$B38:$BZ38))%, NA())</f>
        <v>2.0735623444815911E-2</v>
      </c>
      <c r="BL127" s="49">
        <f t="array" ref="BL127">IF(COUNT(IF(BL$5:BL$81&gt;0, TRANSPOSE(Data_TR_USD!$B38:$BZ38)))&gt;0, SUMPRODUCT(BL$5:BL$81, TRANSPOSE(Data_TR_USD!$B38:$BZ38))%, NA())</f>
        <v>9.5934764631186942E-2</v>
      </c>
      <c r="BM127" s="49">
        <f t="array" ref="BM127">IF(COUNT(IF(BM$5:BM$81&gt;0, TRANSPOSE(Data_TR_USD!$B38:$BZ38)))&gt;0, SUMPRODUCT(BM$5:BM$81, TRANSPOSE(Data_TR_USD!$B38:$BZ38))%, NA())</f>
        <v>6.5235639949207128E-2</v>
      </c>
      <c r="BN127" s="49">
        <f t="array" ref="BN127">IF(COUNT(IF(BN$5:BN$81&gt;0, TRANSPOSE(Data_TR_USD!$B38:$BZ38)))&gt;0, SUMPRODUCT(BN$5:BN$81, TRANSPOSE(Data_TR_USD!$B38:$BZ38))%, NA())</f>
        <v>4.7967382315593471E-2</v>
      </c>
      <c r="BO127" s="49">
        <f t="array" ref="BO127">IF(COUNT(IF(BO$5:BO$81&gt;0, TRANSPOSE(Data_TR_USD!$B38:$BZ38)))&gt;0, SUMPRODUCT(BO$5:BO$81, TRANSPOSE(Data_TR_USD!$B38:$BZ38))%, NA())</f>
        <v>3.8373905852474778E-2</v>
      </c>
      <c r="BP127" s="49">
        <f t="array" ref="BP127">IF(COUNT(IF(BP$5:BP$81&gt;0, TRANSPOSE(Data_TR_USD!$B38:$BZ38)))&gt;0, SUMPRODUCT(BP$5:BP$81, TRANSPOSE(Data_TR_USD!$B38:$BZ38))%, NA())</f>
        <v>3.1978254877062316E-2</v>
      </c>
      <c r="BQ127" s="49">
        <f t="array" ref="BQ127">IF(COUNT(IF(BQ$5:BQ$81&gt;0, TRANSPOSE(Data_TR_USD!$B38:$BZ38)))&gt;0, SUMPRODUCT(BQ$5:BQ$81, TRANSPOSE(Data_TR_USD!$B38:$BZ38))%, NA())</f>
        <v>6.2837410084027198E-2</v>
      </c>
      <c r="BR127" s="49">
        <f t="array" ref="BR127">IF(COUNT(IF(BR$5:BR$81&gt;0, TRANSPOSE(Data_TR_USD!$B38:$BZ38)))&gt;0, SUMPRODUCT(BR$5:BR$81, TRANSPOSE(Data_TR_USD!$B38:$BZ38))%, NA())</f>
        <v>0</v>
      </c>
      <c r="BS127" s="49">
        <f t="array" ref="BS127">IF(COUNT(IF(BS$5:BS$81&gt;0, TRANSPOSE(Data_TR_USD!$B38:$BZ38)))&gt;0, SUMPRODUCT(BS$5:BS$81, TRANSPOSE(Data_TR_USD!$B38:$BZ38))%, NA())</f>
        <v>1.0057281332921006E-2</v>
      </c>
    </row>
    <row r="128" spans="2:71">
      <c r="B128" s="48">
        <f t="shared" si="4"/>
        <v>1902</v>
      </c>
      <c r="E128" s="49">
        <f t="array" ref="E128">IF(COUNT(IF(E$5:E$81&gt;0, TRANSPOSE(Data_TR_USD!$B39:$BZ39)))&gt;0, SUMPRODUCT(E$5:E$81, TRANSPOSE(Data_TR_USD!$B39:$BZ39))%, NA())</f>
        <v>8.0783062371142314E-2</v>
      </c>
      <c r="F128" s="49" t="e">
        <f t="array" ref="F128">IF(COUNT(IF(F$5:F$81&gt;0, TRANSPOSE(Data_TR_USD!$B39:$BZ39)))&gt;0, SUMPRODUCT(F$5:F$81, TRANSPOSE(Data_TR_USD!$B39:$BZ39))%, NA())</f>
        <v>#N/A</v>
      </c>
      <c r="G128" s="49">
        <f t="array" ref="G128">IF(COUNT(IF(G$5:G$81&gt;0, TRANSPOSE(Data_TR_USD!$B39:$BZ39)))&gt;0, SUMPRODUCT(G$5:G$81, TRANSPOSE(Data_TR_USD!$B39:$BZ39))%, NA())</f>
        <v>9.6385921140000441E-2</v>
      </c>
      <c r="I128" s="49">
        <f t="array" ref="I128">IF(ISNUMBER(I$96), I$96, IF(COUNT(IF(I$5:I$81&gt;0, TRANSPOSE(Data_TR_USD!$B39:$BZ39)))&gt;0, SUMPRODUCT(I$5:I$81, TRANSPOSE(Data_TR_USD!$B39:$BZ39))%, NA()))</f>
        <v>4.6258367469277653E-2</v>
      </c>
      <c r="J128" s="49">
        <f t="array" ref="J128">IF(ISNUMBER(J$96), J$96, IF(COUNT(IF(J$5:J$81&gt;0, TRANSPOSE(Data_TR_USD!$B39:$BZ39)))&gt;0, SUMPRODUCT(J$5:J$81, TRANSPOSE(Data_TR_USD!$B39:$BZ39))%, NA()))</f>
        <v>4.6258367469277653E-2</v>
      </c>
      <c r="K128" s="49">
        <f t="array" ref="K128">IF(ISNUMBER(K$96), K$96, IF(COUNT(IF(K$5:K$81&gt;0, TRANSPOSE(Data_TR_USD!$B39:$BZ39)))&gt;0, SUMPRODUCT(K$5:K$81, TRANSPOSE(Data_TR_USD!$B39:$BZ39))%, NA()))</f>
        <v>5.3058942624346149E-2</v>
      </c>
      <c r="M128" s="49">
        <f t="array" ref="M128">IF(COUNT(IF(M$5:M$81&gt;0, TRANSPOSE(Data_TR_USD!$B39:$BZ39)))&gt;0, SUMPRODUCT(M$5:M$81, TRANSPOSE(Data_TR_USD!$B39:$BZ39))%, NA())</f>
        <v>4.2686083786401541E-2</v>
      </c>
      <c r="N128" s="49">
        <f t="array" ref="N128">IF(COUNT(IF(N$5:N$81&gt;0, TRANSPOSE(Data_TR_USD!$B39:$BZ39)))&gt;0, SUMPRODUCT(N$5:N$81, TRANSPOSE(Data_TR_USD!$B39:$BZ39))%, NA())</f>
        <v>5.3058942624346149E-2</v>
      </c>
      <c r="X128" s="49">
        <f t="array" ref="X128">IF(COUNT(IF(X$5:X$81&gt;0, TRANSPOSE(Data_TR_USD!$B39:$BZ39)))&gt;0, SUMPRODUCT(X$5:X$81, TRANSPOSE(Data_TR_USD!$B39:$BZ39))%, NA())</f>
        <v>2.6737012600224194E-2</v>
      </c>
      <c r="Y128" s="49">
        <f t="array" ref="Y128">IF(COUNT(IF(Y$5:Y$81&gt;0, TRANSPOSE(Data_TR_USD!$B39:$BZ39)))&gt;0, SUMPRODUCT(Y$5:Y$81, TRANSPOSE(Data_TR_USD!$B39:$BZ39))%, NA())</f>
        <v>5.3058942624346149E-2</v>
      </c>
      <c r="AA128" s="49">
        <f t="array" ref="AA128">IF(COUNT(IF(AA$5:AA$81&gt;0, TRANSPOSE(Data_TR_USD!$B39:$BZ39)))&gt;0, SUMPRODUCT(AA$5:AA$81, TRANSPOSE(Data_TR_USD!$B39:$BZ39))%, NA())</f>
        <v>4.2686083786401541E-2</v>
      </c>
      <c r="AB128" s="49">
        <f t="array" ref="AB128">IF(COUNT(IF(AB$5:AB$81&gt;0, TRANSPOSE(Data_TR_USD!$B39:$BZ39)))&gt;0, SUMPRODUCT(AB$5:AB$81, TRANSPOSE(Data_TR_USD!$B39:$BZ39))%, NA())</f>
        <v>1.2685777211408497E-2</v>
      </c>
      <c r="AC128" s="49">
        <f t="array" ref="AC128">IF(COUNT(IF(AC$5:AC$81&gt;0, TRANSPOSE(Data_TR_USD!$B39:$BZ39)))&gt;0, SUMPRODUCT(AC$5:AC$81, TRANSPOSE(Data_TR_USD!$B39:$BZ39))%, NA())</f>
        <v>1.0372858837944613E-2</v>
      </c>
      <c r="AD128" s="49">
        <f t="array" ref="AD128">IF(COUNT(IF(AD$5:AD$81&gt;0, TRANSPOSE(Data_TR_USD!$B39:$BZ39)))&gt;0, SUMPRODUCT(AD$5:AD$81, TRANSPOSE(Data_TR_USD!$B39:$BZ39))%, NA())</f>
        <v>1.3229374502703468E-2</v>
      </c>
      <c r="AE128" s="49">
        <f t="array" ref="AE128">IF(COUNT(IF(AE$5:AE$81&gt;0, TRANSPOSE(Data_TR_USD!$B39:$BZ39)))&gt;0, SUMPRODUCT(AE$5:AE$81, TRANSPOSE(Data_TR_USD!$B39:$BZ39))%, NA())</f>
        <v>1.8451165075058847E-2</v>
      </c>
      <c r="AG128" s="49">
        <f t="array" ref="AG128">IF(COUNT(IF(AG$5:AG$81&gt;0, TRANSPOSE(Data_TR_USD!$B39:$BZ39)))&gt;0, SUMPRODUCT(AG$5:AG$81, TRANSPOSE(Data_TR_USD!$B39:$BZ39))%, NA())</f>
        <v>0</v>
      </c>
      <c r="AM128" s="49">
        <f t="array" ref="AM128">IF(COUNT(IF(AM$5:AM$81&gt;0, TRANSPOSE(Data_TR_USD!$B39:$BZ39)))&gt;0, SUMPRODUCT(AM$5:AM$81, TRANSPOSE(Data_TR_USD!$B39:$BZ39))%, NA())</f>
        <v>4.1020192338064511E-2</v>
      </c>
      <c r="AN128" s="49">
        <f t="array" ref="AN128">IF(COUNT(IF(AN$5:AN$81&gt;0, TRANSPOSE(Data_TR_USD!$B39:$BZ39)))&gt;0, SUMPRODUCT(AN$5:AN$81, TRANSPOSE(Data_TR_USD!$B39:$BZ39))%, NA())</f>
        <v>3.4903663222571761E-2</v>
      </c>
      <c r="AO128" s="49">
        <f t="array" ref="AO128">IF(COUNT(IF(AO$5:AO$81&gt;0, TRANSPOSE(Data_TR_USD!$B39:$BZ39)))&gt;0, SUMPRODUCT(AO$5:AO$81, TRANSPOSE(Data_TR_USD!$B39:$BZ39))%, NA())</f>
        <v>1.4412011956501729E-2</v>
      </c>
      <c r="AP128" s="49">
        <f t="array" ref="AP128">IF(COUNT(IF(AP$5:AP$81&gt;0, TRANSPOSE(Data_TR_USD!$B39:$BZ39)))&gt;0, SUMPRODUCT(AP$5:AP$81, TRANSPOSE(Data_TR_USD!$B39:$BZ39))%, NA())</f>
        <v>7.7796441284584605E-3</v>
      </c>
      <c r="AQ128" s="49">
        <f t="array" ref="AQ128">IF(COUNT(IF(AQ$5:AQ$81&gt;0, TRANSPOSE(Data_TR_USD!$B39:$BZ39)))&gt;0, SUMPRODUCT(AQ$5:AQ$81, TRANSPOSE(Data_TR_USD!$B39:$BZ39))%, NA())</f>
        <v>2.8301631836348217E-2</v>
      </c>
      <c r="AS128" s="49">
        <f t="array" ref="AS128">IF(COUNT(IF(AS$5:AS$81&gt;0, TRANSPOSE(Data_TR_USD!$B39:$BZ39)))&gt;0, SUMPRODUCT(AS$5:AS$81, TRANSPOSE(Data_TR_USD!$B39:$BZ39))%, NA())</f>
        <v>5.3058942624346149E-2</v>
      </c>
      <c r="AU128" s="49">
        <f t="array" ref="AU128">IF(COUNT(IF(AU$5:AU$81&gt;0, TRANSPOSE(Data_TR_USD!$B39:$BZ39)))&gt;0, SUMPRODUCT(AU$5:AU$81, TRANSPOSE(Data_TR_USD!$B39:$BZ39))%, NA())</f>
        <v>0</v>
      </c>
      <c r="AV128" s="49">
        <f t="array" ref="AV128">IF(COUNT(IF(AV$5:AV$81&gt;0, TRANSPOSE(Data_TR_USD!$B39:$BZ39)))&gt;0, SUMPRODUCT(AV$5:AV$81, TRANSPOSE(Data_TR_USD!$B39:$BZ39))%, NA())</f>
        <v>0</v>
      </c>
      <c r="AW128" s="49">
        <f t="array" ref="AW128">IF(COUNT(IF(AW$5:AW$81&gt;0, TRANSPOSE(Data_TR_USD!$B39:$BZ39)))&gt;0, SUMPRODUCT(AW$5:AW$81, TRANSPOSE(Data_TR_USD!$B39:$BZ39))%, NA())</f>
        <v>3.4607777549287316E-2</v>
      </c>
      <c r="AX128" s="49">
        <f t="array" ref="AX128">IF(COUNT(IF(AX$5:AX$81&gt;0, TRANSPOSE(Data_TR_USD!$B39:$BZ39)))&gt;0, SUMPRODUCT(AX$5:AX$81, TRANSPOSE(Data_TR_USD!$B39:$BZ39))%, NA())</f>
        <v>4.2686083786401541E-2</v>
      </c>
      <c r="AY128" s="49">
        <f t="array" ref="AY128">IF(COUNT(IF(AY$5:AY$81&gt;0, TRANSPOSE(Data_TR_USD!$B39:$BZ39)))&gt;0, SUMPRODUCT(AY$5:AY$81, TRANSPOSE(Data_TR_USD!$B39:$BZ39))%, NA())</f>
        <v>4.1538807485986345E-2</v>
      </c>
      <c r="AZ128" s="49">
        <f t="array" ref="AZ128">IF(COUNT(IF(AZ$5:AZ$81&gt;0, TRANSPOSE(Data_TR_USD!$B39:$BZ39)))&gt;0, SUMPRODUCT(AZ$5:AZ$81, TRANSPOSE(Data_TR_USD!$B39:$BZ39))%, NA())</f>
        <v>4.1070422538978697E-2</v>
      </c>
      <c r="BA128" s="49">
        <f t="array" ref="BA128">IF(COUNT(IF(BA$5:BA$81&gt;0, TRANSPOSE(Data_TR_USD!$B39:$BZ39)))&gt;0, SUMPRODUCT(BA$5:BA$81, TRANSPOSE(Data_TR_USD!$B39:$BZ39))%, NA())</f>
        <v>1.2117459355671347E-2</v>
      </c>
      <c r="BB128" s="49">
        <f t="array" ref="BB128">IF(COUNT(IF(BB$5:BB$81&gt;0, TRANSPOSE(Data_TR_USD!$B39:$BZ39)))&gt;0, SUMPRODUCT(BB$5:BB$81, TRANSPOSE(Data_TR_USD!$B39:$BZ39))%, NA())</f>
        <v>2.6737012600224194E-2</v>
      </c>
      <c r="BC128" s="49">
        <f t="array" ref="BC128">IF(COUNT(IF(BC$5:BC$81&gt;0, TRANSPOSE(Data_TR_USD!$B39:$BZ39)))&gt;0, SUMPRODUCT(BC$5:BC$81, TRANSPOSE(Data_TR_USD!$B39:$BZ39))%, NA())</f>
        <v>1.7303888774643658E-2</v>
      </c>
      <c r="BD128" s="49">
        <f t="array" ref="BD128">IF(COUNT(IF(BD$5:BD$81&gt;0, TRANSPOSE(Data_TR_USD!$B39:$BZ39)))&gt;0, SUMPRODUCT(BD$5:BD$81, TRANSPOSE(Data_TR_USD!$B39:$BZ39))%, NA())</f>
        <v>5.9989972561045192E-2</v>
      </c>
      <c r="BE128" s="49">
        <f t="array" ref="BE128">IF(COUNT(IF(BE$5:BE$81&gt;0, TRANSPOSE(Data_TR_USD!$B39:$BZ39)))&gt;0, SUMPRODUCT(BE$5:BE$81, TRANSPOSE(Data_TR_USD!$B39:$BZ39))%, NA())</f>
        <v>1.7413934779215174E-2</v>
      </c>
      <c r="BF128" s="49">
        <f t="array" ref="BF128">IF(COUNT(IF(BF$5:BF$81&gt;0, TRANSPOSE(Data_TR_USD!$B39:$BZ39)))&gt;0, SUMPRODUCT(BF$5:BF$81, TRANSPOSE(Data_TR_USD!$B39:$BZ39))%, NA())</f>
        <v>1.2667411438774995E-2</v>
      </c>
      <c r="BG128" s="49">
        <f t="array" ref="BG128">IF(COUNT(IF(BG$5:BG$81&gt;0, TRANSPOSE(Data_TR_USD!$B39:$BZ39)))&gt;0, SUMPRODUCT(BG$5:BG$81, TRANSPOSE(Data_TR_USD!$B39:$BZ39))%, NA())</f>
        <v>9.2139477886827546E-3</v>
      </c>
      <c r="BH128" s="49">
        <f t="array" ref="BH128">IF(COUNT(IF(BH$5:BH$81&gt;0, TRANSPOSE(Data_TR_USD!$B39:$BZ39)))&gt;0, SUMPRODUCT(BH$5:BH$81, TRANSPOSE(Data_TR_USD!$B39:$BZ39))%, NA())</f>
        <v>2.5192161026638203E-2</v>
      </c>
      <c r="BI128" s="49">
        <f t="array" ref="BI128">IF(COUNT(IF(BI$5:BI$81&gt;0, TRANSPOSE(Data_TR_USD!$B39:$BZ39)))&gt;0, SUMPRODUCT(BI$5:BI$81, TRANSPOSE(Data_TR_USD!$B39:$BZ39))%, NA())</f>
        <v>5.3058942624346149E-2</v>
      </c>
      <c r="BJ128" s="49">
        <f t="array" ref="BJ128">IF(COUNT(IF(BJ$5:BJ$81&gt;0, TRANSPOSE(Data_TR_USD!$B39:$BZ39)))&gt;0, SUMPRODUCT(BJ$5:BJ$81, TRANSPOSE(Data_TR_USD!$B39:$BZ39))%, NA())</f>
        <v>4.8469837422685388E-2</v>
      </c>
      <c r="BK128" s="49">
        <f t="array" ref="BK128">IF(COUNT(IF(BK$5:BK$81&gt;0, TRANSPOSE(Data_TR_USD!$B39:$BZ39)))&gt;0, SUMPRODUCT(BK$5:BK$81, TRANSPOSE(Data_TR_USD!$B39:$BZ39))%, NA())</f>
        <v>1.2898437807122732E-2</v>
      </c>
      <c r="BL128" s="49">
        <f t="array" ref="BL128">IF(COUNT(IF(BL$5:BL$81&gt;0, TRANSPOSE(Data_TR_USD!$B39:$BZ39)))&gt;0, SUMPRODUCT(BL$5:BL$81, TRANSPOSE(Data_TR_USD!$B39:$BZ39))%, NA())</f>
        <v>4.0391531185571157E-2</v>
      </c>
      <c r="BM128" s="49">
        <f t="array" ref="BM128">IF(COUNT(IF(BM$5:BM$81&gt;0, TRANSPOSE(Data_TR_USD!$B39:$BZ39)))&gt;0, SUMPRODUCT(BM$5:BM$81, TRANSPOSE(Data_TR_USD!$B39:$BZ39))%, NA())</f>
        <v>2.7466241206188392E-2</v>
      </c>
      <c r="BN128" s="49">
        <f t="array" ref="BN128">IF(COUNT(IF(BN$5:BN$81&gt;0, TRANSPOSE(Data_TR_USD!$B39:$BZ39)))&gt;0, SUMPRODUCT(BN$5:BN$81, TRANSPOSE(Data_TR_USD!$B39:$BZ39))%, NA())</f>
        <v>2.0195765592785579E-2</v>
      </c>
      <c r="BO128" s="49">
        <f t="array" ref="BO128">IF(COUNT(IF(BO$5:BO$81&gt;0, TRANSPOSE(Data_TR_USD!$B39:$BZ39)))&gt;0, SUMPRODUCT(BO$5:BO$81, TRANSPOSE(Data_TR_USD!$B39:$BZ39))%, NA())</f>
        <v>1.6156612474228463E-2</v>
      </c>
      <c r="BP128" s="49">
        <f t="array" ref="BP128">IF(COUNT(IF(BP$5:BP$81&gt;0, TRANSPOSE(Data_TR_USD!$B39:$BZ39)))&gt;0, SUMPRODUCT(BP$5:BP$81, TRANSPOSE(Data_TR_USD!$B39:$BZ39))%, NA())</f>
        <v>1.3463843728523718E-2</v>
      </c>
      <c r="BQ128" s="49">
        <f t="array" ref="BQ128">IF(COUNT(IF(BQ$5:BQ$81&gt;0, TRANSPOSE(Data_TR_USD!$B39:$BZ39)))&gt;0, SUMPRODUCT(BQ$5:BQ$81, TRANSPOSE(Data_TR_USD!$B39:$BZ39))%, NA())</f>
        <v>3.4903663222571761E-2</v>
      </c>
      <c r="BR128" s="49">
        <f t="array" ref="BR128">IF(COUNT(IF(BR$5:BR$81&gt;0, TRANSPOSE(Data_TR_USD!$B39:$BZ39)))&gt;0, SUMPRODUCT(BR$5:BR$81, TRANSPOSE(Data_TR_USD!$B39:$BZ39))%, NA())</f>
        <v>0</v>
      </c>
      <c r="BS128" s="49">
        <f t="array" ref="BS128">IF(COUNT(IF(BS$5:BS$81&gt;0, TRANSPOSE(Data_TR_USD!$B39:$BZ39)))&gt;0, SUMPRODUCT(BS$5:BS$81, TRANSPOSE(Data_TR_USD!$B39:$BZ39))%, NA())</f>
        <v>9.0143694647811592E-3</v>
      </c>
    </row>
    <row r="129" spans="2:71">
      <c r="B129" s="48">
        <f t="shared" si="4"/>
        <v>1903</v>
      </c>
      <c r="E129" s="49">
        <f t="array" ref="E129">IF(COUNT(IF(E$5:E$81&gt;0, TRANSPOSE(Data_TR_USD!$B40:$BZ40)))&gt;0, SUMPRODUCT(E$5:E$81, TRANSPOSE(Data_TR_USD!$B40:$BZ40))%, NA())</f>
        <v>-0.17035815980483254</v>
      </c>
      <c r="F129" s="49" t="e">
        <f t="array" ref="F129">IF(COUNT(IF(F$5:F$81&gt;0, TRANSPOSE(Data_TR_USD!$B40:$BZ40)))&gt;0, SUMPRODUCT(F$5:F$81, TRANSPOSE(Data_TR_USD!$B40:$BZ40))%, NA())</f>
        <v>#N/A</v>
      </c>
      <c r="G129" s="49">
        <f t="array" ref="G129">IF(COUNT(IF(G$5:G$81&gt;0, TRANSPOSE(Data_TR_USD!$B40:$BZ40)))&gt;0, SUMPRODUCT(G$5:G$81, TRANSPOSE(Data_TR_USD!$B40:$BZ40))%, NA())</f>
        <v>-4.3955739603323336E-2</v>
      </c>
      <c r="I129" s="49">
        <f t="array" ref="I129">IF(ISNUMBER(I$96), I$96, IF(COUNT(IF(I$5:I$81&gt;0, TRANSPOSE(Data_TR_USD!$B40:$BZ40)))&gt;0, SUMPRODUCT(I$5:I$81, TRANSPOSE(Data_TR_USD!$B40:$BZ40))%, NA()))</f>
        <v>5.4051353781596569E-2</v>
      </c>
      <c r="J129" s="49">
        <f t="array" ref="J129">IF(ISNUMBER(J$96), J$96, IF(COUNT(IF(J$5:J$81&gt;0, TRANSPOSE(Data_TR_USD!$B40:$BZ40)))&gt;0, SUMPRODUCT(J$5:J$81, TRANSPOSE(Data_TR_USD!$B40:$BZ40))%, NA()))</f>
        <v>5.4051353781596569E-2</v>
      </c>
      <c r="K129" s="49">
        <f t="array" ref="K129">IF(ISNUMBER(K$96), K$96, IF(COUNT(IF(K$5:K$81&gt;0, TRANSPOSE(Data_TR_USD!$B40:$BZ40)))&gt;0, SUMPRODUCT(K$5:K$81, TRANSPOSE(Data_TR_USD!$B40:$BZ40))%, NA()))</f>
        <v>-8.3079664390053237E-2</v>
      </c>
      <c r="M129" s="49">
        <f t="array" ref="M129">IF(COUNT(IF(M$5:M$81&gt;0, TRANSPOSE(Data_TR_USD!$B40:$BZ40)))&gt;0, SUMPRODUCT(M$5:M$81, TRANSPOSE(Data_TR_USD!$B40:$BZ40))%, NA())</f>
        <v>-7.5611464155993124E-2</v>
      </c>
      <c r="N129" s="49">
        <f t="array" ref="N129">IF(COUNT(IF(N$5:N$81&gt;0, TRANSPOSE(Data_TR_USD!$B40:$BZ40)))&gt;0, SUMPRODUCT(N$5:N$81, TRANSPOSE(Data_TR_USD!$B40:$BZ40))%, NA())</f>
        <v>-8.3079664390053237E-2</v>
      </c>
      <c r="X129" s="49">
        <f t="array" ref="X129">IF(COUNT(IF(X$5:X$81&gt;0, TRANSPOSE(Data_TR_USD!$B40:$BZ40)))&gt;0, SUMPRODUCT(X$5:X$81, TRANSPOSE(Data_TR_USD!$B40:$BZ40))%, NA())</f>
        <v>-2.703958226053314E-2</v>
      </c>
      <c r="Y129" s="49">
        <f t="array" ref="Y129">IF(COUNT(IF(Y$5:Y$81&gt;0, TRANSPOSE(Data_TR_USD!$B40:$BZ40)))&gt;0, SUMPRODUCT(Y$5:Y$81, TRANSPOSE(Data_TR_USD!$B40:$BZ40))%, NA())</f>
        <v>-8.3079664390053237E-2</v>
      </c>
      <c r="AA129" s="49">
        <f t="array" ref="AA129">IF(COUNT(IF(AA$5:AA$81&gt;0, TRANSPOSE(Data_TR_USD!$B40:$BZ40)))&gt;0, SUMPRODUCT(AA$5:AA$81, TRANSPOSE(Data_TR_USD!$B40:$BZ40))%, NA())</f>
        <v>-7.5611464155993124E-2</v>
      </c>
      <c r="AB129" s="49">
        <f t="array" ref="AB129">IF(COUNT(IF(AB$5:AB$81&gt;0, TRANSPOSE(Data_TR_USD!$B40:$BZ40)))&gt;0, SUMPRODUCT(AB$5:AB$81, TRANSPOSE(Data_TR_USD!$B40:$BZ40))%, NA())</f>
        <v>-4.7656325449802767E-3</v>
      </c>
      <c r="AC129" s="49">
        <f t="array" ref="AC129">IF(COUNT(IF(AC$5:AC$81&gt;0, TRANSPOSE(Data_TR_USD!$B40:$BZ40)))&gt;0, SUMPRODUCT(AC$5:AC$81, TRANSPOSE(Data_TR_USD!$B40:$BZ40))%, NA())</f>
        <v>-7.468200234060105E-3</v>
      </c>
      <c r="AD129" s="49">
        <f t="array" ref="AD129">IF(COUNT(IF(AD$5:AD$81&gt;0, TRANSPOSE(Data_TR_USD!$B40:$BZ40)))&gt;0, SUMPRODUCT(AD$5:AD$81, TRANSPOSE(Data_TR_USD!$B40:$BZ40))%, NA())</f>
        <v>-4.6806562016568432E-3</v>
      </c>
      <c r="AE129" s="49">
        <f t="array" ref="AE129">IF(COUNT(IF(AE$5:AE$81&gt;0, TRANSPOSE(Data_TR_USD!$B40:$BZ40)))&gt;0, SUMPRODUCT(AE$5:AE$81, TRANSPOSE(Data_TR_USD!$B40:$BZ40))%, NA())</f>
        <v>-2.4504016214543359E-2</v>
      </c>
      <c r="AG129" s="49">
        <f t="array" ref="AG129">IF(COUNT(IF(AG$5:AG$81&gt;0, TRANSPOSE(Data_TR_USD!$B40:$BZ40)))&gt;0, SUMPRODUCT(AG$5:AG$81, TRANSPOSE(Data_TR_USD!$B40:$BZ40))%, NA())</f>
        <v>0</v>
      </c>
      <c r="AM129" s="49">
        <f t="array" ref="AM129">IF(COUNT(IF(AM$5:AM$81&gt;0, TRANSPOSE(Data_TR_USD!$B40:$BZ40)))&gt;0, SUMPRODUCT(AM$5:AM$81, TRANSPOSE(Data_TR_USD!$B40:$BZ40))%, NA())</f>
        <v>-8.4345238135907219E-2</v>
      </c>
      <c r="AN129" s="49">
        <f t="array" ref="AN129">IF(COUNT(IF(AN$5:AN$81&gt;0, TRANSPOSE(Data_TR_USD!$B40:$BZ40)))&gt;0, SUMPRODUCT(AN$5:AN$81, TRANSPOSE(Data_TR_USD!$B40:$BZ40))%, NA())</f>
        <v>-2.4907492673263781E-2</v>
      </c>
      <c r="AO129" s="49">
        <f t="array" ref="AO129">IF(COUNT(IF(AO$5:AO$81&gt;0, TRANSPOSE(Data_TR_USD!$B40:$BZ40)))&gt;0, SUMPRODUCT(AO$5:AO$81, TRANSPOSE(Data_TR_USD!$B40:$BZ40))%, NA())</f>
        <v>-1.5986108224301732E-2</v>
      </c>
      <c r="AP129" s="49">
        <f t="array" ref="AP129">IF(COUNT(IF(AP$5:AP$81&gt;0, TRANSPOSE(Data_TR_USD!$B40:$BZ40)))&gt;0, SUMPRODUCT(AP$5:AP$81, TRANSPOSE(Data_TR_USD!$B40:$BZ40))%, NA())</f>
        <v>-5.6011501755450803E-3</v>
      </c>
      <c r="AQ129" s="49">
        <f t="array" ref="AQ129">IF(COUNT(IF(AQ$5:AQ$81&gt;0, TRANSPOSE(Data_TR_USD!$B40:$BZ40)))&gt;0, SUMPRODUCT(AQ$5:AQ$81, TRANSPOSE(Data_TR_USD!$B40:$BZ40))%, NA())</f>
        <v>-1.542402904395522E-2</v>
      </c>
      <c r="AS129" s="49">
        <f t="array" ref="AS129">IF(COUNT(IF(AS$5:AS$81&gt;0, TRANSPOSE(Data_TR_USD!$B40:$BZ40)))&gt;0, SUMPRODUCT(AS$5:AS$81, TRANSPOSE(Data_TR_USD!$B40:$BZ40))%, NA())</f>
        <v>-8.3079664390053237E-2</v>
      </c>
      <c r="AU129" s="49">
        <f t="array" ref="AU129">IF(COUNT(IF(AU$5:AU$81&gt;0, TRANSPOSE(Data_TR_USD!$B40:$BZ40)))&gt;0, SUMPRODUCT(AU$5:AU$81, TRANSPOSE(Data_TR_USD!$B40:$BZ40))%, NA())</f>
        <v>0</v>
      </c>
      <c r="AV129" s="49">
        <f t="array" ref="AV129">IF(COUNT(IF(AV$5:AV$81&gt;0, TRANSPOSE(Data_TR_USD!$B40:$BZ40)))&gt;0, SUMPRODUCT(AV$5:AV$81, TRANSPOSE(Data_TR_USD!$B40:$BZ40))%, NA())</f>
        <v>0</v>
      </c>
      <c r="AW129" s="49">
        <f t="array" ref="AW129">IF(COUNT(IF(AW$5:AW$81&gt;0, TRANSPOSE(Data_TR_USD!$B40:$BZ40)))&gt;0, SUMPRODUCT(AW$5:AW$81, TRANSPOSE(Data_TR_USD!$B40:$BZ40))%, NA())</f>
        <v>-5.8575648175509872E-2</v>
      </c>
      <c r="AX129" s="49">
        <f t="array" ref="AX129">IF(COUNT(IF(AX$5:AX$81&gt;0, TRANSPOSE(Data_TR_USD!$B40:$BZ40)))&gt;0, SUMPRODUCT(AX$5:AX$81, TRANSPOSE(Data_TR_USD!$B40:$BZ40))%, NA())</f>
        <v>-7.5611464155993124E-2</v>
      </c>
      <c r="AY129" s="49">
        <f t="array" ref="AY129">IF(COUNT(IF(AY$5:AY$81&gt;0, TRANSPOSE(Data_TR_USD!$B40:$BZ40)))&gt;0, SUMPRODUCT(AY$5:AY$81, TRANSPOSE(Data_TR_USD!$B40:$BZ40))%, NA())</f>
        <v>-8.0395272029204698E-2</v>
      </c>
      <c r="AZ129" s="49">
        <f t="array" ref="AZ129">IF(COUNT(IF(AZ$5:AZ$81&gt;0, TRANSPOSE(Data_TR_USD!$B40:$BZ40)))&gt;0, SUMPRODUCT(AZ$5:AZ$81, TRANSPOSE(Data_TR_USD!$B40:$BZ40))%, NA())</f>
        <v>-7.2204300959896467E-2</v>
      </c>
      <c r="BA129" s="49">
        <f t="array" ref="BA129">IF(COUNT(IF(BA$5:BA$81&gt;0, TRANSPOSE(Data_TR_USD!$B40:$BZ40)))&gt;0, SUMPRODUCT(BA$5:BA$81, TRANSPOSE(Data_TR_USD!$B40:$BZ40))%, NA())</f>
        <v>-2.5553723970724879E-2</v>
      </c>
      <c r="BB129" s="49">
        <f t="array" ref="BB129">IF(COUNT(IF(BB$5:BB$81&gt;0, TRANSPOSE(Data_TR_USD!$B40:$BZ40)))&gt;0, SUMPRODUCT(BB$5:BB$81, TRANSPOSE(Data_TR_USD!$B40:$BZ40))%, NA())</f>
        <v>-2.703958226053314E-2</v>
      </c>
      <c r="BC129" s="49">
        <f t="array" ref="BC129">IF(COUNT(IF(BC$5:BC$81&gt;0, TRANSPOSE(Data_TR_USD!$B40:$BZ40)))&gt;0, SUMPRODUCT(BC$5:BC$81, TRANSPOSE(Data_TR_USD!$B40:$BZ40))%, NA())</f>
        <v>-2.9287824087754936E-2</v>
      </c>
      <c r="BD129" s="49">
        <f t="array" ref="BD129">IF(COUNT(IF(BD$5:BD$81&gt;0, TRANSPOSE(Data_TR_USD!$B40:$BZ40)))&gt;0, SUMPRODUCT(BD$5:BD$81, TRANSPOSE(Data_TR_USD!$B40:$BZ40))%, NA())</f>
        <v>-0.10489928824374806</v>
      </c>
      <c r="BE129" s="49">
        <f t="array" ref="BE129">IF(COUNT(IF(BE$5:BE$81&gt;0, TRANSPOSE(Data_TR_USD!$B40:$BZ40)))&gt;0, SUMPRODUCT(BE$5:BE$81, TRANSPOSE(Data_TR_USD!$B40:$BZ40))%, NA())</f>
        <v>-3.2403948427948422E-2</v>
      </c>
      <c r="BF129" s="49">
        <f t="array" ref="BF129">IF(COUNT(IF(BF$5:BF$81&gt;0, TRANSPOSE(Data_TR_USD!$B40:$BZ40)))&gt;0, SUMPRODUCT(BF$5:BF$81, TRANSPOSE(Data_TR_USD!$B40:$BZ40))%, NA())</f>
        <v>2.0994155123630429E-3</v>
      </c>
      <c r="BG129" s="49">
        <f t="array" ref="BG129">IF(COUNT(IF(BG$5:BG$81&gt;0, TRANSPOSE(Data_TR_USD!$B40:$BZ40)))&gt;0, SUMPRODUCT(BG$5:BG$81, TRANSPOSE(Data_TR_USD!$B40:$BZ40))%, NA())</f>
        <v>6.0224293353383553E-3</v>
      </c>
      <c r="BH129" s="49">
        <f t="array" ref="BH129">IF(COUNT(IF(BH$5:BH$81&gt;0, TRANSPOSE(Data_TR_USD!$B40:$BZ40)))&gt;0, SUMPRODUCT(BH$5:BH$81, TRANSPOSE(Data_TR_USD!$B40:$BZ40))%, NA())</f>
        <v>-4.4484330649200411E-2</v>
      </c>
      <c r="BI129" s="49">
        <f t="array" ref="BI129">IF(COUNT(IF(BI$5:BI$81&gt;0, TRANSPOSE(Data_TR_USD!$B40:$BZ40)))&gt;0, SUMPRODUCT(BI$5:BI$81, TRANSPOSE(Data_TR_USD!$B40:$BZ40))%, NA())</f>
        <v>-8.3079664390053237E-2</v>
      </c>
      <c r="BJ129" s="49">
        <f t="array" ref="BJ129">IF(COUNT(IF(BJ$5:BJ$81&gt;0, TRANSPOSE(Data_TR_USD!$B40:$BZ40)))&gt;0, SUMPRODUCT(BJ$5:BJ$81, TRANSPOSE(Data_TR_USD!$B40:$BZ40))%, NA())</f>
        <v>-0.10221489588289952</v>
      </c>
      <c r="BK129" s="49">
        <f t="array" ref="BK129">IF(COUNT(IF(BK$5:BK$81&gt;0, TRANSPOSE(Data_TR_USD!$B40:$BZ40)))&gt;0, SUMPRODUCT(BK$5:BK$81, TRANSPOSE(Data_TR_USD!$B40:$BZ40))%, NA())</f>
        <v>8.0125642410079599E-3</v>
      </c>
      <c r="BL129" s="49">
        <f t="array" ref="BL129">IF(COUNT(IF(BL$5:BL$81&gt;0, TRANSPOSE(Data_TR_USD!$B40:$BZ40)))&gt;0, SUMPRODUCT(BL$5:BL$81, TRANSPOSE(Data_TR_USD!$B40:$BZ40))%, NA())</f>
        <v>-8.5179079902416271E-2</v>
      </c>
      <c r="BM129" s="49">
        <f t="array" ref="BM129">IF(COUNT(IF(BM$5:BM$81&gt;0, TRANSPOSE(Data_TR_USD!$B40:$BZ40)))&gt;0, SUMPRODUCT(BM$5:BM$81, TRANSPOSE(Data_TR_USD!$B40:$BZ40))%, NA())</f>
        <v>-5.7921774333643067E-2</v>
      </c>
      <c r="BN129" s="49">
        <f t="array" ref="BN129">IF(COUNT(IF(BN$5:BN$81&gt;0, TRANSPOSE(Data_TR_USD!$B40:$BZ40)))&gt;0, SUMPRODUCT(BN$5:BN$81, TRANSPOSE(Data_TR_USD!$B40:$BZ40))%, NA())</f>
        <v>-4.2589539951208136E-2</v>
      </c>
      <c r="BO129" s="49">
        <f t="array" ref="BO129">IF(COUNT(IF(BO$5:BO$81&gt;0, TRANSPOSE(Data_TR_USD!$B40:$BZ40)))&gt;0, SUMPRODUCT(BO$5:BO$81, TRANSPOSE(Data_TR_USD!$B40:$BZ40))%, NA())</f>
        <v>-3.4071631960966506E-2</v>
      </c>
      <c r="BP129" s="49">
        <f t="array" ref="BP129">IF(COUNT(IF(BP$5:BP$81&gt;0, TRANSPOSE(Data_TR_USD!$B40:$BZ40)))&gt;0, SUMPRODUCT(BP$5:BP$81, TRANSPOSE(Data_TR_USD!$B40:$BZ40))%, NA())</f>
        <v>-2.8393026634138754E-2</v>
      </c>
      <c r="BQ129" s="49">
        <f t="array" ref="BQ129">IF(COUNT(IF(BQ$5:BQ$81&gt;0, TRANSPOSE(Data_TR_USD!$B40:$BZ40)))&gt;0, SUMPRODUCT(BQ$5:BQ$81, TRANSPOSE(Data_TR_USD!$B40:$BZ40))%, NA())</f>
        <v>-2.4907492673263781E-2</v>
      </c>
      <c r="BR129" s="49">
        <f t="array" ref="BR129">IF(COUNT(IF(BR$5:BR$81&gt;0, TRANSPOSE(Data_TR_USD!$B40:$BZ40)))&gt;0, SUMPRODUCT(BR$5:BR$81, TRANSPOSE(Data_TR_USD!$B40:$BZ40))%, NA())</f>
        <v>0</v>
      </c>
      <c r="BS129" s="49">
        <f t="array" ref="BS129">IF(COUNT(IF(BS$5:BS$81&gt;0, TRANSPOSE(Data_TR_USD!$B40:$BZ40)))&gt;0, SUMPRODUCT(BS$5:BS$81, TRANSPOSE(Data_TR_USD!$B40:$BZ40))%, NA())</f>
        <v>2.1621529612946212E-2</v>
      </c>
    </row>
    <row r="130" spans="2:71">
      <c r="B130" s="48">
        <f t="shared" si="4"/>
        <v>1904</v>
      </c>
      <c r="E130" s="49">
        <f t="array" ref="E130">IF(COUNT(IF(E$5:E$81&gt;0, TRANSPOSE(Data_TR_USD!$B41:$BZ41)))&gt;0, SUMPRODUCT(E$5:E$81, TRANSPOSE(Data_TR_USD!$B41:$BZ41))%, NA())</f>
        <v>0.3062931644697825</v>
      </c>
      <c r="F130" s="49" t="e">
        <f t="array" ref="F130">IF(COUNT(IF(F$5:F$81&gt;0, TRANSPOSE(Data_TR_USD!$B41:$BZ41)))&gt;0, SUMPRODUCT(F$5:F$81, TRANSPOSE(Data_TR_USD!$B41:$BZ41))%, NA())</f>
        <v>#N/A</v>
      </c>
      <c r="G130" s="49">
        <f t="array" ref="G130">IF(COUNT(IF(G$5:G$81&gt;0, TRANSPOSE(Data_TR_USD!$B41:$BZ41)))&gt;0, SUMPRODUCT(G$5:G$81, TRANSPOSE(Data_TR_USD!$B41:$BZ41))%, NA())</f>
        <v>2.2983446580251199E-2</v>
      </c>
      <c r="I130" s="49">
        <f t="array" ref="I130">IF(ISNUMBER(I$96), I$96, IF(COUNT(IF(I$5:I$81&gt;0, TRANSPOSE(Data_TR_USD!$B41:$BZ41)))&gt;0, SUMPRODUCT(I$5:I$81, TRANSPOSE(Data_TR_USD!$B41:$BZ41))%, NA()))</f>
        <v>4.2461784394045361E-2</v>
      </c>
      <c r="J130" s="49">
        <f t="array" ref="J130">IF(ISNUMBER(J$96), J$96, IF(COUNT(IF(J$5:J$81&gt;0, TRANSPOSE(Data_TR_USD!$B41:$BZ41)))&gt;0, SUMPRODUCT(J$5:J$81, TRANSPOSE(Data_TR_USD!$B41:$BZ41))%, NA()))</f>
        <v>4.2461784394045361E-2</v>
      </c>
      <c r="K130" s="49">
        <f t="array" ref="K130">IF(ISNUMBER(K$96), K$96, IF(COUNT(IF(K$5:K$81&gt;0, TRANSPOSE(Data_TR_USD!$B41:$BZ41)))&gt;0, SUMPRODUCT(K$5:K$81, TRANSPOSE(Data_TR_USD!$B41:$BZ41))%, NA()))</f>
        <v>0.19672753684279701</v>
      </c>
      <c r="M130" s="49">
        <f t="array" ref="M130">IF(COUNT(IF(M$5:M$81&gt;0, TRANSPOSE(Data_TR_USD!$B41:$BZ41)))&gt;0, SUMPRODUCT(M$5:M$81, TRANSPOSE(Data_TR_USD!$B41:$BZ41))%, NA())</f>
        <v>0.15962240131535502</v>
      </c>
      <c r="N130" s="49">
        <f t="array" ref="N130">IF(COUNT(IF(N$5:N$81&gt;0, TRANSPOSE(Data_TR_USD!$B41:$BZ41)))&gt;0, SUMPRODUCT(N$5:N$81, TRANSPOSE(Data_TR_USD!$B41:$BZ41))%, NA())</f>
        <v>0.19672753684279701</v>
      </c>
      <c r="X130" s="49">
        <f t="array" ref="X130">IF(COUNT(IF(X$5:X$81&gt;0, TRANSPOSE(Data_TR_USD!$B41:$BZ41)))&gt;0, SUMPRODUCT(X$5:X$81, TRANSPOSE(Data_TR_USD!$B41:$BZ41))%, NA())</f>
        <v>8.6609375511952288E-2</v>
      </c>
      <c r="Y130" s="49">
        <f t="array" ref="Y130">IF(COUNT(IF(Y$5:Y$81&gt;0, TRANSPOSE(Data_TR_USD!$B41:$BZ41)))&gt;0, SUMPRODUCT(Y$5:Y$81, TRANSPOSE(Data_TR_USD!$B41:$BZ41))%, NA())</f>
        <v>0.19672753684279701</v>
      </c>
      <c r="AA130" s="49">
        <f t="array" ref="AA130">IF(COUNT(IF(AA$5:AA$81&gt;0, TRANSPOSE(Data_TR_USD!$B41:$BZ41)))&gt;0, SUMPRODUCT(AA$5:AA$81, TRANSPOSE(Data_TR_USD!$B41:$BZ41))%, NA())</f>
        <v>0.15962240131535502</v>
      </c>
      <c r="AB130" s="49">
        <f t="array" ref="AB130">IF(COUNT(IF(AB$5:AB$81&gt;0, TRANSPOSE(Data_TR_USD!$B41:$BZ41)))&gt;0, SUMPRODUCT(AB$5:AB$81, TRANSPOSE(Data_TR_USD!$B41:$BZ41))%, NA())</f>
        <v>3.9228224747144283E-2</v>
      </c>
      <c r="AC130" s="49">
        <f t="array" ref="AC130">IF(COUNT(IF(AC$5:AC$81&gt;0, TRANSPOSE(Data_TR_USD!$B41:$BZ41)))&gt;0, SUMPRODUCT(AC$5:AC$81, TRANSPOSE(Data_TR_USD!$B41:$BZ41))%, NA())</f>
        <v>3.7105135527442011E-2</v>
      </c>
      <c r="AD130" s="49">
        <f t="array" ref="AD130">IF(COUNT(IF(AD$5:AD$81&gt;0, TRANSPOSE(Data_TR_USD!$B41:$BZ41)))&gt;0, SUMPRODUCT(AD$5:AD$81, TRANSPOSE(Data_TR_USD!$B41:$BZ41))%, NA())</f>
        <v>3.8575138506489533E-2</v>
      </c>
      <c r="AE130" s="49">
        <f t="array" ref="AE130">IF(COUNT(IF(AE$5:AE$81&gt;0, TRANSPOSE(Data_TR_USD!$B41:$BZ41)))&gt;0, SUMPRODUCT(AE$5:AE$81, TRANSPOSE(Data_TR_USD!$B41:$BZ41))%, NA())</f>
        <v>6.7734451974420254E-2</v>
      </c>
      <c r="AG130" s="49">
        <f t="array" ref="AG130">IF(COUNT(IF(AG$5:AG$81&gt;0, TRANSPOSE(Data_TR_USD!$B41:$BZ41)))&gt;0, SUMPRODUCT(AG$5:AG$81, TRANSPOSE(Data_TR_USD!$B41:$BZ41))%, NA())</f>
        <v>0</v>
      </c>
      <c r="AM130" s="49">
        <f t="array" ref="AM130">IF(COUNT(IF(AM$5:AM$81&gt;0, TRANSPOSE(Data_TR_USD!$B41:$BZ41)))&gt;0, SUMPRODUCT(AM$5:AM$81, TRANSPOSE(Data_TR_USD!$B41:$BZ41))%, NA())</f>
        <v>0.15417437073366616</v>
      </c>
      <c r="AN130" s="49">
        <f t="array" ref="AN130">IF(COUNT(IF(AN$5:AN$81&gt;0, TRANSPOSE(Data_TR_USD!$B41:$BZ41)))&gt;0, SUMPRODUCT(AN$5:AN$81, TRANSPOSE(Data_TR_USD!$B41:$BZ41))%, NA())</f>
        <v>9.2327679709831564E-2</v>
      </c>
      <c r="AO130" s="49">
        <f t="array" ref="AO130">IF(COUNT(IF(AO$5:AO$81&gt;0, TRANSPOSE(Data_TR_USD!$B41:$BZ41)))&gt;0, SUMPRODUCT(AO$5:AO$81, TRANSPOSE(Data_TR_USD!$B41:$BZ41))%, NA())</f>
        <v>5.2419793750931129E-2</v>
      </c>
      <c r="AP130" s="49">
        <f t="array" ref="AP130">IF(COUNT(IF(AP$5:AP$81&gt;0, TRANSPOSE(Data_TR_USD!$B41:$BZ41)))&gt;0, SUMPRODUCT(AP$5:AP$81, TRANSPOSE(Data_TR_USD!$B41:$BZ41))%, NA())</f>
        <v>2.7828851645581507E-2</v>
      </c>
      <c r="AQ130" s="49">
        <f t="array" ref="AQ130">IF(COUNT(IF(AQ$5:AQ$81&gt;0, TRANSPOSE(Data_TR_USD!$B41:$BZ41)))&gt;0, SUMPRODUCT(AQ$5:AQ$81, TRANSPOSE(Data_TR_USD!$B41:$BZ41))%, NA())</f>
        <v>7.6671437224281325E-2</v>
      </c>
      <c r="AS130" s="49">
        <f t="array" ref="AS130">IF(COUNT(IF(AS$5:AS$81&gt;0, TRANSPOSE(Data_TR_USD!$B41:$BZ41)))&gt;0, SUMPRODUCT(AS$5:AS$81, TRANSPOSE(Data_TR_USD!$B41:$BZ41))%, NA())</f>
        <v>0.19672753684279701</v>
      </c>
      <c r="AU130" s="49">
        <f t="array" ref="AU130">IF(COUNT(IF(AU$5:AU$81&gt;0, TRANSPOSE(Data_TR_USD!$B41:$BZ41)))&gt;0, SUMPRODUCT(AU$5:AU$81, TRANSPOSE(Data_TR_USD!$B41:$BZ41))%, NA())</f>
        <v>0</v>
      </c>
      <c r="AV130" s="49">
        <f t="array" ref="AV130">IF(COUNT(IF(AV$5:AV$81&gt;0, TRANSPOSE(Data_TR_USD!$B41:$BZ41)))&gt;0, SUMPRODUCT(AV$5:AV$81, TRANSPOSE(Data_TR_USD!$B41:$BZ41))%, NA())</f>
        <v>0</v>
      </c>
      <c r="AW130" s="49">
        <f t="array" ref="AW130">IF(COUNT(IF(AW$5:AW$81&gt;0, TRANSPOSE(Data_TR_USD!$B41:$BZ41)))&gt;0, SUMPRODUCT(AW$5:AW$81, TRANSPOSE(Data_TR_USD!$B41:$BZ41))%, NA())</f>
        <v>0.12899308486837677</v>
      </c>
      <c r="AX130" s="49">
        <f t="array" ref="AX130">IF(COUNT(IF(AX$5:AX$81&gt;0, TRANSPOSE(Data_TR_USD!$B41:$BZ41)))&gt;0, SUMPRODUCT(AX$5:AX$81, TRANSPOSE(Data_TR_USD!$B41:$BZ41))%, NA())</f>
        <v>0.15962240131535502</v>
      </c>
      <c r="AY130" s="49">
        <f t="array" ref="AY130">IF(COUNT(IF(AY$5:AY$81&gt;0, TRANSPOSE(Data_TR_USD!$B41:$BZ41)))&gt;0, SUMPRODUCT(AY$5:AY$81, TRANSPOSE(Data_TR_USD!$B41:$BZ41))%, NA())</f>
        <v>0.15638449177512315</v>
      </c>
      <c r="AZ130" s="49">
        <f t="array" ref="AZ130">IF(COUNT(IF(AZ$5:AZ$81&gt;0, TRANSPOSE(Data_TR_USD!$B41:$BZ41)))&gt;0, SUMPRODUCT(AZ$5:AZ$81, TRANSPOSE(Data_TR_USD!$B41:$BZ41))%, NA())</f>
        <v>0.15349653802595936</v>
      </c>
      <c r="BA130" s="49">
        <f t="array" ref="BA130">IF(COUNT(IF(BA$5:BA$81&gt;0, TRANSPOSE(Data_TR_USD!$B41:$BZ41)))&gt;0, SUMPRODUCT(BA$5:BA$81, TRANSPOSE(Data_TR_USD!$B41:$BZ41))%, NA())</f>
        <v>4.5943974670467375E-2</v>
      </c>
      <c r="BB130" s="49">
        <f t="array" ref="BB130">IF(COUNT(IF(BB$5:BB$81&gt;0, TRANSPOSE(Data_TR_USD!$B41:$BZ41)))&gt;0, SUMPRODUCT(BB$5:BB$81, TRANSPOSE(Data_TR_USD!$B41:$BZ41))%, NA())</f>
        <v>8.6609375511952288E-2</v>
      </c>
      <c r="BC130" s="49">
        <f t="array" ref="BC130">IF(COUNT(IF(BC$5:BC$81&gt;0, TRANSPOSE(Data_TR_USD!$B41:$BZ41)))&gt;0, SUMPRODUCT(BC$5:BC$81, TRANSPOSE(Data_TR_USD!$B41:$BZ41))%, NA())</f>
        <v>6.4496542434188384E-2</v>
      </c>
      <c r="BD130" s="49">
        <f t="array" ref="BD130">IF(COUNT(IF(BD$5:BD$81&gt;0, TRANSPOSE(Data_TR_USD!$B41:$BZ41)))&gt;0, SUMPRODUCT(BD$5:BD$81, TRANSPOSE(Data_TR_USD!$B41:$BZ41))%, NA())</f>
        <v>0.22411894374954339</v>
      </c>
      <c r="BE130" s="49">
        <f t="array" ref="BE130">IF(COUNT(IF(BE$5:BE$81&gt;0, TRANSPOSE(Data_TR_USD!$B41:$BZ41)))&gt;0, SUMPRODUCT(BE$5:BE$81, TRANSPOSE(Data_TR_USD!$B41:$BZ41))%, NA())</f>
        <v>6.3314209891506323E-2</v>
      </c>
      <c r="BF130" s="49">
        <f t="array" ref="BF130">IF(COUNT(IF(BF$5:BF$81&gt;0, TRANSPOSE(Data_TR_USD!$B41:$BZ41)))&gt;0, SUMPRODUCT(BF$5:BF$81, TRANSPOSE(Data_TR_USD!$B41:$BZ41))%, NA())</f>
        <v>4.3580954607905766E-2</v>
      </c>
      <c r="BG130" s="49">
        <f t="array" ref="BG130">IF(COUNT(IF(BG$5:BG$81&gt;0, TRANSPOSE(Data_TR_USD!$B41:$BZ41)))&gt;0, SUMPRODUCT(BG$5:BG$81, TRANSPOSE(Data_TR_USD!$B41:$BZ41))%, NA())</f>
        <v>2.9127582688004111E-2</v>
      </c>
      <c r="BH130" s="49">
        <f t="array" ref="BH130">IF(COUNT(IF(BH$5:BH$81&gt;0, TRANSPOSE(Data_TR_USD!$B41:$BZ41)))&gt;0, SUMPRODUCT(BH$5:BH$81, TRANSPOSE(Data_TR_USD!$B41:$BZ41))%, NA())</f>
        <v>9.6374824029017536E-2</v>
      </c>
      <c r="BI130" s="49">
        <f t="array" ref="BI130">IF(COUNT(IF(BI$5:BI$81&gt;0, TRANSPOSE(Data_TR_USD!$B41:$BZ41)))&gt;0, SUMPRODUCT(BI$5:BI$81, TRANSPOSE(Data_TR_USD!$B41:$BZ41))%, NA())</f>
        <v>0.19672753684279701</v>
      </c>
      <c r="BJ130" s="49">
        <f t="array" ref="BJ130">IF(COUNT(IF(BJ$5:BJ$81&gt;0, TRANSPOSE(Data_TR_USD!$B41:$BZ41)))&gt;0, SUMPRODUCT(BJ$5:BJ$81, TRANSPOSE(Data_TR_USD!$B41:$BZ41))%, NA())</f>
        <v>0.1837758986818695</v>
      </c>
      <c r="BK130" s="49">
        <f t="array" ref="BK130">IF(COUNT(IF(BK$5:BK$81&gt;0, TRANSPOSE(Data_TR_USD!$B41:$BZ41)))&gt;0, SUMPRODUCT(BK$5:BK$81, TRANSPOSE(Data_TR_USD!$B41:$BZ41))%, NA())</f>
        <v>3.1186624052769406E-2</v>
      </c>
      <c r="BL130" s="49">
        <f t="array" ref="BL130">IF(COUNT(IF(BL$5:BL$81&gt;0, TRANSPOSE(Data_TR_USD!$B41:$BZ41)))&gt;0, SUMPRODUCT(BL$5:BL$81, TRANSPOSE(Data_TR_USD!$B41:$BZ41))%, NA())</f>
        <v>0.15314658223489125</v>
      </c>
      <c r="BM130" s="49">
        <f t="array" ref="BM130">IF(COUNT(IF(BM$5:BM$81&gt;0, TRANSPOSE(Data_TR_USD!$B41:$BZ41)))&gt;0, SUMPRODUCT(BM$5:BM$81, TRANSPOSE(Data_TR_USD!$B41:$BZ41))%, NA())</f>
        <v>0.10413967591972606</v>
      </c>
      <c r="BN130" s="49">
        <f t="array" ref="BN130">IF(COUNT(IF(BN$5:BN$81&gt;0, TRANSPOSE(Data_TR_USD!$B41:$BZ41)))&gt;0, SUMPRODUCT(BN$5:BN$81, TRANSPOSE(Data_TR_USD!$B41:$BZ41))%, NA())</f>
        <v>7.6573291117445624E-2</v>
      </c>
      <c r="BO130" s="49">
        <f t="array" ref="BO130">IF(COUNT(IF(BO$5:BO$81&gt;0, TRANSPOSE(Data_TR_USD!$B41:$BZ41)))&gt;0, SUMPRODUCT(BO$5:BO$81, TRANSPOSE(Data_TR_USD!$B41:$BZ41))%, NA())</f>
        <v>6.1258632893956506E-2</v>
      </c>
      <c r="BP130" s="49">
        <f t="array" ref="BP130">IF(COUNT(IF(BP$5:BP$81&gt;0, TRANSPOSE(Data_TR_USD!$B41:$BZ41)))&gt;0, SUMPRODUCT(BP$5:BP$81, TRANSPOSE(Data_TR_USD!$B41:$BZ41))%, NA())</f>
        <v>5.1048860744963752E-2</v>
      </c>
      <c r="BQ130" s="49">
        <f t="array" ref="BQ130">IF(COUNT(IF(BQ$5:BQ$81&gt;0, TRANSPOSE(Data_TR_USD!$B41:$BZ41)))&gt;0, SUMPRODUCT(BQ$5:BQ$81, TRANSPOSE(Data_TR_USD!$B41:$BZ41))%, NA())</f>
        <v>9.2327679709831564E-2</v>
      </c>
      <c r="BR130" s="49">
        <f t="array" ref="BR130">IF(COUNT(IF(BR$5:BR$81&gt;0, TRANSPOSE(Data_TR_USD!$B41:$BZ41)))&gt;0, SUMPRODUCT(BR$5:BR$81, TRANSPOSE(Data_TR_USD!$B41:$BZ41))%, NA())</f>
        <v>0</v>
      </c>
      <c r="BS130" s="49">
        <f t="array" ref="BS130">IF(COUNT(IF(BS$5:BS$81&gt;0, TRANSPOSE(Data_TR_USD!$B41:$BZ41)))&gt;0, SUMPRODUCT(BS$5:BS$81, TRANSPOSE(Data_TR_USD!$B41:$BZ41))%, NA())</f>
        <v>1.3905188604144738E-2</v>
      </c>
    </row>
    <row r="131" spans="2:71">
      <c r="B131" s="48">
        <f t="shared" si="4"/>
        <v>1905</v>
      </c>
      <c r="E131" s="49">
        <f t="array" ref="E131">IF(COUNT(IF(E$5:E$81&gt;0, TRANSPOSE(Data_TR_USD!$B42:$BZ42)))&gt;0, SUMPRODUCT(E$5:E$81, TRANSPOSE(Data_TR_USD!$B42:$BZ42))%, NA())</f>
        <v>0.20803156231168907</v>
      </c>
      <c r="F131" s="49" t="e">
        <f t="array" ref="F131">IF(COUNT(IF(F$5:F$81&gt;0, TRANSPOSE(Data_TR_USD!$B42:$BZ42)))&gt;0, SUMPRODUCT(F$5:F$81, TRANSPOSE(Data_TR_USD!$B42:$BZ42))%, NA())</f>
        <v>#N/A</v>
      </c>
      <c r="G131" s="49">
        <f t="array" ref="G131">IF(COUNT(IF(G$5:G$81&gt;0, TRANSPOSE(Data_TR_USD!$B42:$BZ42)))&gt;0, SUMPRODUCT(G$5:G$81, TRANSPOSE(Data_TR_USD!$B42:$BZ42))%, NA())</f>
        <v>0</v>
      </c>
      <c r="I131" s="49">
        <f t="array" ref="I131">IF(ISNUMBER(I$96), I$96, IF(COUNT(IF(I$5:I$81&gt;0, TRANSPOSE(Data_TR_USD!$B42:$BZ42)))&gt;0, SUMPRODUCT(I$5:I$81, TRANSPOSE(Data_TR_USD!$B42:$BZ42))%, NA()))</f>
        <v>4.0763313018283551E-2</v>
      </c>
      <c r="J131" s="49">
        <f t="array" ref="J131">IF(ISNUMBER(J$96), J$96, IF(COUNT(IF(J$5:J$81&gt;0, TRANSPOSE(Data_TR_USD!$B42:$BZ42)))&gt;0, SUMPRODUCT(J$5:J$81, TRANSPOSE(Data_TR_USD!$B42:$BZ42))%, NA()))</f>
        <v>4.0763313018283551E-2</v>
      </c>
      <c r="K131" s="49">
        <f t="array" ref="K131">IF(ISNUMBER(K$96), K$96, IF(COUNT(IF(K$5:K$81&gt;0, TRANSPOSE(Data_TR_USD!$B42:$BZ42)))&gt;0, SUMPRODUCT(K$5:K$81, TRANSPOSE(Data_TR_USD!$B42:$BZ42))%, NA()))</f>
        <v>0.12903412485043558</v>
      </c>
      <c r="M131" s="49">
        <f t="array" ref="M131">IF(COUNT(IF(M$5:M$81&gt;0, TRANSPOSE(Data_TR_USD!$B42:$BZ42)))&gt;0, SUMPRODUCT(M$5:M$81, TRANSPOSE(Data_TR_USD!$B42:$BZ42))%, NA())</f>
        <v>0.1061233748875556</v>
      </c>
      <c r="N131" s="49">
        <f t="array" ref="N131">IF(COUNT(IF(N$5:N$81&gt;0, TRANSPOSE(Data_TR_USD!$B42:$BZ42)))&gt;0, SUMPRODUCT(N$5:N$81, TRANSPOSE(Data_TR_USD!$B42:$BZ42))%, NA())</f>
        <v>0.12903412485043558</v>
      </c>
      <c r="X131" s="49">
        <f t="array" ref="X131">IF(COUNT(IF(X$5:X$81&gt;0, TRANSPOSE(Data_TR_USD!$B42:$BZ42)))&gt;0, SUMPRODUCT(X$5:X$81, TRANSPOSE(Data_TR_USD!$B42:$BZ42))%, NA())</f>
        <v>5.6170670863559397E-2</v>
      </c>
      <c r="Y131" s="49">
        <f t="array" ref="Y131">IF(COUNT(IF(Y$5:Y$81&gt;0, TRANSPOSE(Data_TR_USD!$B42:$BZ42)))&gt;0, SUMPRODUCT(Y$5:Y$81, TRANSPOSE(Data_TR_USD!$B42:$BZ42))%, NA())</f>
        <v>0.12903412485043558</v>
      </c>
      <c r="AA131" s="49">
        <f t="array" ref="AA131">IF(COUNT(IF(AA$5:AA$81&gt;0, TRANSPOSE(Data_TR_USD!$B42:$BZ42)))&gt;0, SUMPRODUCT(AA$5:AA$81, TRANSPOSE(Data_TR_USD!$B42:$BZ42))%, NA())</f>
        <v>0.1061233748875556</v>
      </c>
      <c r="AB131" s="49">
        <f t="array" ref="AB131">IF(COUNT(IF(AB$5:AB$81&gt;0, TRANSPOSE(Data_TR_USD!$B42:$BZ42)))&gt;0, SUMPRODUCT(AB$5:AB$81, TRANSPOSE(Data_TR_USD!$B42:$BZ42))%, NA())</f>
        <v>2.4948915613794156E-2</v>
      </c>
      <c r="AC131" s="49">
        <f t="array" ref="AC131">IF(COUNT(IF(AC$5:AC$81&gt;0, TRANSPOSE(Data_TR_USD!$B42:$BZ42)))&gt;0, SUMPRODUCT(AC$5:AC$81, TRANSPOSE(Data_TR_USD!$B42:$BZ42))%, NA())</f>
        <v>2.2910749962879978E-2</v>
      </c>
      <c r="AD131" s="49">
        <f t="array" ref="AD131">IF(COUNT(IF(AD$5:AD$81&gt;0, TRANSPOSE(Data_TR_USD!$B42:$BZ42)))&gt;0, SUMPRODUCT(AD$5:AD$81, TRANSPOSE(Data_TR_USD!$B42:$BZ42))%, NA())</f>
        <v>2.4052210709487595E-2</v>
      </c>
      <c r="AE131" s="49">
        <f t="array" ref="AE131">IF(COUNT(IF(AE$5:AE$81&gt;0, TRANSPOSE(Data_TR_USD!$B42:$BZ42)))&gt;0, SUMPRODUCT(AE$5:AE$81, TRANSPOSE(Data_TR_USD!$B42:$BZ42))%, NA())</f>
        <v>4.3713906194048892E-2</v>
      </c>
      <c r="AG131" s="49">
        <f t="array" ref="AG131">IF(COUNT(IF(AG$5:AG$81&gt;0, TRANSPOSE(Data_TR_USD!$B42:$BZ42)))&gt;0, SUMPRODUCT(AG$5:AG$81, TRANSPOSE(Data_TR_USD!$B42:$BZ42))%, NA())</f>
        <v>0</v>
      </c>
      <c r="AM131" s="49">
        <f t="array" ref="AM131">IF(COUNT(IF(AM$5:AM$81&gt;0, TRANSPOSE(Data_TR_USD!$B42:$BZ42)))&gt;0, SUMPRODUCT(AM$5:AM$81, TRANSPOSE(Data_TR_USD!$B42:$BZ42))%, NA())</f>
        <v>0.10601121831153978</v>
      </c>
      <c r="AN131" s="49">
        <f t="array" ref="AN131">IF(COUNT(IF(AN$5:AN$81&gt;0, TRANSPOSE(Data_TR_USD!$B42:$BZ42)))&gt;0, SUMPRODUCT(AN$5:AN$81, TRANSPOSE(Data_TR_USD!$B42:$BZ42))%, NA())</f>
        <v>7.2175904610969482E-2</v>
      </c>
      <c r="AO131" s="49">
        <f t="array" ref="AO131">IF(COUNT(IF(AO$5:AO$81&gt;0, TRANSPOSE(Data_TR_USD!$B42:$BZ42)))&gt;0, SUMPRODUCT(AO$5:AO$81, TRANSPOSE(Data_TR_USD!$B42:$BZ42))%, NA())</f>
        <v>3.3312328078464432E-2</v>
      </c>
      <c r="AP131" s="49">
        <f t="array" ref="AP131">IF(COUNT(IF(AP$5:AP$81&gt;0, TRANSPOSE(Data_TR_USD!$B42:$BZ42)))&gt;0, SUMPRODUCT(AP$5:AP$81, TRANSPOSE(Data_TR_USD!$B42:$BZ42))%, NA())</f>
        <v>1.7183062472159984E-2</v>
      </c>
      <c r="AQ131" s="49">
        <f t="array" ref="AQ131">IF(COUNT(IF(AQ$5:AQ$81&gt;0, TRANSPOSE(Data_TR_USD!$B42:$BZ42)))&gt;0, SUMPRODUCT(AQ$5:AQ$81, TRANSPOSE(Data_TR_USD!$B42:$BZ42))%, NA())</f>
        <v>5.8709571417048759E-2</v>
      </c>
      <c r="AS131" s="49">
        <f t="array" ref="AS131">IF(COUNT(IF(AS$5:AS$81&gt;0, TRANSPOSE(Data_TR_USD!$B42:$BZ42)))&gt;0, SUMPRODUCT(AS$5:AS$81, TRANSPOSE(Data_TR_USD!$B42:$BZ42))%, NA())</f>
        <v>0.12903412485043558</v>
      </c>
      <c r="AU131" s="49">
        <f t="array" ref="AU131">IF(COUNT(IF(AU$5:AU$81&gt;0, TRANSPOSE(Data_TR_USD!$B42:$BZ42)))&gt;0, SUMPRODUCT(AU$5:AU$81, TRANSPOSE(Data_TR_USD!$B42:$BZ42))%, NA())</f>
        <v>0</v>
      </c>
      <c r="AV131" s="49">
        <f t="array" ref="AV131">IF(COUNT(IF(AV$5:AV$81&gt;0, TRANSPOSE(Data_TR_USD!$B42:$BZ42)))&gt;0, SUMPRODUCT(AV$5:AV$81, TRANSPOSE(Data_TR_USD!$B42:$BZ42))%, NA())</f>
        <v>0</v>
      </c>
      <c r="AW131" s="49">
        <f t="array" ref="AW131">IF(COUNT(IF(AW$5:AW$81&gt;0, TRANSPOSE(Data_TR_USD!$B42:$BZ42)))&gt;0, SUMPRODUCT(AW$5:AW$81, TRANSPOSE(Data_TR_USD!$B42:$BZ42))%, NA())</f>
        <v>8.5320218656386698E-2</v>
      </c>
      <c r="AX131" s="49">
        <f t="array" ref="AX131">IF(COUNT(IF(AX$5:AX$81&gt;0, TRANSPOSE(Data_TR_USD!$B42:$BZ42)))&gt;0, SUMPRODUCT(AX$5:AX$81, TRANSPOSE(Data_TR_USD!$B42:$BZ42))%, NA())</f>
        <v>0.1061233748875556</v>
      </c>
      <c r="AY131" s="49">
        <f t="array" ref="AY131">IF(COUNT(IF(AY$5:AY$81&gt;0, TRANSPOSE(Data_TR_USD!$B42:$BZ42)))&gt;0, SUMPRODUCT(AY$5:AY$81, TRANSPOSE(Data_TR_USD!$B42:$BZ42))%, NA())</f>
        <v>0.10506957802170007</v>
      </c>
      <c r="AZ131" s="49">
        <f t="array" ref="AZ131">IF(COUNT(IF(AZ$5:AZ$81&gt;0, TRANSPOSE(Data_TR_USD!$B42:$BZ42)))&gt;0, SUMPRODUCT(AZ$5:AZ$81, TRANSPOSE(Data_TR_USD!$B42:$BZ42))%, NA())</f>
        <v>0.10196274364132182</v>
      </c>
      <c r="BA131" s="49">
        <f t="array" ref="BA131">IF(COUNT(IF(BA$5:BA$81&gt;0, TRANSPOSE(Data_TR_USD!$B42:$BZ42)))&gt;0, SUMPRODUCT(BA$5:BA$81, TRANSPOSE(Data_TR_USD!$B42:$BZ42))%, NA())</f>
        <v>3.1204734346753357E-2</v>
      </c>
      <c r="BB131" s="49">
        <f t="array" ref="BB131">IF(COUNT(IF(BB$5:BB$81&gt;0, TRANSPOSE(Data_TR_USD!$B42:$BZ42)))&gt;0, SUMPRODUCT(BB$5:BB$81, TRANSPOSE(Data_TR_USD!$B42:$BZ42))%, NA())</f>
        <v>5.6170670863559397E-2</v>
      </c>
      <c r="BC131" s="49">
        <f t="array" ref="BC131">IF(COUNT(IF(BC$5:BC$81&gt;0, TRANSPOSE(Data_TR_USD!$B42:$BZ42)))&gt;0, SUMPRODUCT(BC$5:BC$81, TRANSPOSE(Data_TR_USD!$B42:$BZ42))%, NA())</f>
        <v>4.2660109328193349E-2</v>
      </c>
      <c r="BD131" s="49">
        <f t="array" ref="BD131">IF(COUNT(IF(BD$5:BD$81&gt;0, TRANSPOSE(Data_TR_USD!$B42:$BZ42)))&gt;0, SUMPRODUCT(BD$5:BD$81, TRANSPOSE(Data_TR_USD!$B42:$BZ42))%, NA())</f>
        <v>0.14878348421574894</v>
      </c>
      <c r="BE131" s="49">
        <f t="array" ref="BE131">IF(COUNT(IF(BE$5:BE$81&gt;0, TRANSPOSE(Data_TR_USD!$B42:$BZ42)))&gt;0, SUMPRODUCT(BE$5:BE$81, TRANSPOSE(Data_TR_USD!$B42:$BZ42))%, NA())</f>
        <v>4.5597186773728343E-2</v>
      </c>
      <c r="BF131" s="49">
        <f t="array" ref="BF131">IF(COUNT(IF(BF$5:BF$81&gt;0, TRANSPOSE(Data_TR_USD!$B42:$BZ42)))&gt;0, SUMPRODUCT(BF$5:BF$81, TRANSPOSE(Data_TR_USD!$B42:$BZ42))%, NA())</f>
        <v>2.5018343694591057E-2</v>
      </c>
      <c r="BG131" s="49">
        <f t="array" ref="BG131">IF(COUNT(IF(BG$5:BG$81&gt;0, TRANSPOSE(Data_TR_USD!$B42:$BZ42)))&gt;0, SUMPRODUCT(BG$5:BG$81, TRANSPOSE(Data_TR_USD!$B42:$BZ42))%, NA())</f>
        <v>1.593746345380255E-2</v>
      </c>
      <c r="BH131" s="49">
        <f t="array" ref="BH131">IF(COUNT(IF(BH$5:BH$81&gt;0, TRANSPOSE(Data_TR_USD!$B42:$BZ42)))&gt;0, SUMPRODUCT(BH$5:BH$81, TRANSPOSE(Data_TR_USD!$B42:$BZ42))%, NA())</f>
        <v>6.3539071464589203E-2</v>
      </c>
      <c r="BI131" s="49">
        <f t="array" ref="BI131">IF(COUNT(IF(BI$5:BI$81&gt;0, TRANSPOSE(Data_TR_USD!$B42:$BZ42)))&gt;0, SUMPRODUCT(BI$5:BI$81, TRANSPOSE(Data_TR_USD!$B42:$BZ42))%, NA())</f>
        <v>0.12903412485043558</v>
      </c>
      <c r="BJ131" s="49">
        <f t="array" ref="BJ131">IF(COUNT(IF(BJ$5:BJ$81&gt;0, TRANSPOSE(Data_TR_USD!$B42:$BZ42)))&gt;0, SUMPRODUCT(BJ$5:BJ$81, TRANSPOSE(Data_TR_USD!$B42:$BZ42))%, NA())</f>
        <v>0.12481893738701343</v>
      </c>
      <c r="BK131" s="49">
        <f t="array" ref="BK131">IF(COUNT(IF(BK$5:BK$81&gt;0, TRANSPOSE(Data_TR_USD!$B42:$BZ42)))&gt;0, SUMPRODUCT(BK$5:BK$81, TRANSPOSE(Data_TR_USD!$B42:$BZ42))%, NA())</f>
        <v>1.7997308987245129E-2</v>
      </c>
      <c r="BL131" s="49">
        <f t="array" ref="BL131">IF(COUNT(IF(BL$5:BL$81&gt;0, TRANSPOSE(Data_TR_USD!$B42:$BZ42)))&gt;0, SUMPRODUCT(BL$5:BL$81, TRANSPOSE(Data_TR_USD!$B42:$BZ42))%, NA())</f>
        <v>0.10401578115584453</v>
      </c>
      <c r="BM131" s="49">
        <f t="array" ref="BM131">IF(COUNT(IF(BM$5:BM$81&gt;0, TRANSPOSE(Data_TR_USD!$B42:$BZ42)))&gt;0, SUMPRODUCT(BM$5:BM$81, TRANSPOSE(Data_TR_USD!$B42:$BZ42))%, NA())</f>
        <v>7.0730731185974283E-2</v>
      </c>
      <c r="BN131" s="49">
        <f t="array" ref="BN131">IF(COUNT(IF(BN$5:BN$81&gt;0, TRANSPOSE(Data_TR_USD!$B42:$BZ42)))&gt;0, SUMPRODUCT(BN$5:BN$81, TRANSPOSE(Data_TR_USD!$B42:$BZ42))%, NA())</f>
        <v>5.2007890577922267E-2</v>
      </c>
      <c r="BO131" s="49">
        <f t="array" ref="BO131">IF(COUNT(IF(BO$5:BO$81&gt;0, TRANSPOSE(Data_TR_USD!$B42:$BZ42)))&gt;0, SUMPRODUCT(BO$5:BO$81, TRANSPOSE(Data_TR_USD!$B42:$BZ42))%, NA())</f>
        <v>4.1606312462337813E-2</v>
      </c>
      <c r="BP131" s="49">
        <f t="array" ref="BP131">IF(COUNT(IF(BP$5:BP$81&gt;0, TRANSPOSE(Data_TR_USD!$B42:$BZ42)))&gt;0, SUMPRODUCT(BP$5:BP$81, TRANSPOSE(Data_TR_USD!$B42:$BZ42))%, NA())</f>
        <v>3.4671927051948173E-2</v>
      </c>
      <c r="BQ131" s="49">
        <f t="array" ref="BQ131">IF(COUNT(IF(BQ$5:BQ$81&gt;0, TRANSPOSE(Data_TR_USD!$B42:$BZ42)))&gt;0, SUMPRODUCT(BQ$5:BQ$81, TRANSPOSE(Data_TR_USD!$B42:$BZ42))%, NA())</f>
        <v>7.2175904610969482E-2</v>
      </c>
      <c r="BR131" s="49">
        <f t="array" ref="BR131">IF(COUNT(IF(BR$5:BR$81&gt;0, TRANSPOSE(Data_TR_USD!$B42:$BZ42)))&gt;0, SUMPRODUCT(BR$5:BR$81, TRANSPOSE(Data_TR_USD!$B42:$BZ42))%, NA())</f>
        <v>0</v>
      </c>
      <c r="BS131" s="49">
        <f t="array" ref="BS131">IF(COUNT(IF(BS$5:BS$81&gt;0, TRANSPOSE(Data_TR_USD!$B42:$BZ42)))&gt;0, SUMPRODUCT(BS$5:BS$81, TRANSPOSE(Data_TR_USD!$B42:$BZ42))%, NA())</f>
        <v>5.6858453370577013E-3</v>
      </c>
    </row>
    <row r="132" spans="2:71">
      <c r="B132" s="48">
        <f t="shared" si="4"/>
        <v>1906</v>
      </c>
      <c r="E132" s="49">
        <f t="array" ref="E132">IF(COUNT(IF(E$5:E$81&gt;0, TRANSPOSE(Data_TR_USD!$B43:$BZ43)))&gt;0, SUMPRODUCT(E$5:E$81, TRANSPOSE(Data_TR_USD!$B43:$BZ43))%, NA())</f>
        <v>7.5065305844997012E-3</v>
      </c>
      <c r="F132" s="49" t="e">
        <f t="array" ref="F132">IF(COUNT(IF(F$5:F$81&gt;0, TRANSPOSE(Data_TR_USD!$B43:$BZ43)))&gt;0, SUMPRODUCT(F$5:F$81, TRANSPOSE(Data_TR_USD!$B43:$BZ43))%, NA())</f>
        <v>#N/A</v>
      </c>
      <c r="G132" s="49">
        <f t="array" ref="G132">IF(COUNT(IF(G$5:G$81&gt;0, TRANSPOSE(Data_TR_USD!$B43:$BZ43)))&gt;0, SUMPRODUCT(G$5:G$81, TRANSPOSE(Data_TR_USD!$B43:$BZ43))%, NA())</f>
        <v>4.4943716993183447E-2</v>
      </c>
      <c r="I132" s="49">
        <f t="array" ref="I132">IF(ISNUMBER(I$96), I$96, IF(COUNT(IF(I$5:I$81&gt;0, TRANSPOSE(Data_TR_USD!$B43:$BZ43)))&gt;0, SUMPRODUCT(I$5:I$81, TRANSPOSE(Data_TR_USD!$B43:$BZ43))%, NA()))</f>
        <v>5.3751623538815067E-2</v>
      </c>
      <c r="J132" s="49">
        <f t="array" ref="J132">IF(ISNUMBER(J$96), J$96, IF(COUNT(IF(J$5:J$81&gt;0, TRANSPOSE(Data_TR_USD!$B43:$BZ43)))&gt;0, SUMPRODUCT(J$5:J$81, TRANSPOSE(Data_TR_USD!$B43:$BZ43))%, NA()))</f>
        <v>5.3751623538815067E-2</v>
      </c>
      <c r="K132" s="49">
        <f t="array" ref="K132">IF(ISNUMBER(K$96), K$96, IF(COUNT(IF(K$5:K$81&gt;0, TRANSPOSE(Data_TR_USD!$B43:$BZ43)))&gt;0, SUMPRODUCT(K$5:K$81, TRANSPOSE(Data_TR_USD!$B43:$BZ43))%, NA()))</f>
        <v>8.7871292338429947E-3</v>
      </c>
      <c r="M132" s="49">
        <f t="array" ref="M132">IF(COUNT(IF(M$5:M$81&gt;0, TRANSPOSE(Data_TR_USD!$B43:$BZ43)))&gt;0, SUMPRODUCT(M$5:M$81, TRANSPOSE(Data_TR_USD!$B43:$BZ43))%, NA())</f>
        <v>5.8948707338214376E-3</v>
      </c>
      <c r="N132" s="49">
        <f t="array" ref="N132">IF(COUNT(IF(N$5:N$81&gt;0, TRANSPOSE(Data_TR_USD!$B43:$BZ43)))&gt;0, SUMPRODUCT(N$5:N$81, TRANSPOSE(Data_TR_USD!$B43:$BZ43))%, NA())</f>
        <v>8.7871292338429947E-3</v>
      </c>
      <c r="X132" s="49">
        <f t="array" ref="X132">IF(COUNT(IF(X$5:X$81&gt;0, TRANSPOSE(Data_TR_USD!$B43:$BZ43)))&gt;0, SUMPRODUCT(X$5:X$81, TRANSPOSE(Data_TR_USD!$B43:$BZ43))%, NA())</f>
        <v>9.7642921119083983E-3</v>
      </c>
      <c r="Y132" s="49">
        <f t="array" ref="Y132">IF(COUNT(IF(Y$5:Y$81&gt;0, TRANSPOSE(Data_TR_USD!$B43:$BZ43)))&gt;0, SUMPRODUCT(Y$5:Y$81, TRANSPOSE(Data_TR_USD!$B43:$BZ43))%, NA())</f>
        <v>8.7871292338429947E-3</v>
      </c>
      <c r="AA132" s="49">
        <f t="array" ref="AA132">IF(COUNT(IF(AA$5:AA$81&gt;0, TRANSPOSE(Data_TR_USD!$B43:$BZ43)))&gt;0, SUMPRODUCT(AA$5:AA$81, TRANSPOSE(Data_TR_USD!$B43:$BZ43))%, NA())</f>
        <v>5.8948707338214376E-3</v>
      </c>
      <c r="AB132" s="49">
        <f t="array" ref="AB132">IF(COUNT(IF(AB$5:AB$81&gt;0, TRANSPOSE(Data_TR_USD!$B43:$BZ43)))&gt;0, SUMPRODUCT(AB$5:AB$81, TRANSPOSE(Data_TR_USD!$B43:$BZ43))%, NA())</f>
        <v>5.5798396769623105E-3</v>
      </c>
      <c r="AC132" s="49">
        <f t="array" ref="AC132">IF(COUNT(IF(AC$5:AC$81&gt;0, TRANSPOSE(Data_TR_USD!$B43:$BZ43)))&gt;0, SUMPRODUCT(AC$5:AC$81, TRANSPOSE(Data_TR_USD!$B43:$BZ43))%, NA())</f>
        <v>2.8922585000215571E-3</v>
      </c>
      <c r="AD132" s="49">
        <f t="array" ref="AD132">IF(COUNT(IF(AD$5:AD$81&gt;0, TRANSPOSE(Data_TR_USD!$B43:$BZ43)))&gt;0, SUMPRODUCT(AD$5:AD$81, TRANSPOSE(Data_TR_USD!$B43:$BZ43))%, NA())</f>
        <v>6.9784212987124275E-3</v>
      </c>
      <c r="AE132" s="49">
        <f t="array" ref="AE132">IF(COUNT(IF(AE$5:AE$81&gt;0, TRANSPOSE(Data_TR_USD!$B43:$BZ43)))&gt;0, SUMPRODUCT(AE$5:AE$81, TRANSPOSE(Data_TR_USD!$B43:$BZ43))%, NA())</f>
        <v>3.6429115584715272E-3</v>
      </c>
      <c r="AG132" s="49">
        <f t="array" ref="AG132">IF(COUNT(IF(AG$5:AG$81&gt;0, TRANSPOSE(Data_TR_USD!$B43:$BZ43)))&gt;0, SUMPRODUCT(AG$5:AG$81, TRANSPOSE(Data_TR_USD!$B43:$BZ43))%, NA())</f>
        <v>0</v>
      </c>
      <c r="AM132" s="49">
        <f t="array" ref="AM132">IF(COUNT(IF(AM$5:AM$81&gt;0, TRANSPOSE(Data_TR_USD!$B43:$BZ43)))&gt;0, SUMPRODUCT(AM$5:AM$81, TRANSPOSE(Data_TR_USD!$B43:$BZ43))%, NA())</f>
        <v>3.6874858994184038E-3</v>
      </c>
      <c r="AN132" s="49">
        <f t="array" ref="AN132">IF(COUNT(IF(AN$5:AN$81&gt;0, TRANSPOSE(Data_TR_USD!$B43:$BZ43)))&gt;0, SUMPRODUCT(AN$5:AN$81, TRANSPOSE(Data_TR_USD!$B43:$BZ43))%, NA())</f>
        <v>1.4985641566671459E-2</v>
      </c>
      <c r="AO132" s="49">
        <f t="array" ref="AO132">IF(COUNT(IF(AO$5:AO$81&gt;0, TRANSPOSE(Data_TR_USD!$B43:$BZ43)))&gt;0, SUMPRODUCT(AO$5:AO$81, TRANSPOSE(Data_TR_USD!$B43:$BZ43))%, NA())</f>
        <v>3.2675850292465418E-3</v>
      </c>
      <c r="AP132" s="49">
        <f t="array" ref="AP132">IF(COUNT(IF(AP$5:AP$81&gt;0, TRANSPOSE(Data_TR_USD!$B43:$BZ43)))&gt;0, SUMPRODUCT(AP$5:AP$81, TRANSPOSE(Data_TR_USD!$B43:$BZ43))%, NA())</f>
        <v>2.1691938750161674E-3</v>
      </c>
      <c r="AQ132" s="49">
        <f t="array" ref="AQ132">IF(COUNT(IF(AQ$5:AQ$81&gt;0, TRANSPOSE(Data_TR_USD!$B43:$BZ43)))&gt;0, SUMPRODUCT(AQ$5:AQ$81, TRANSPOSE(Data_TR_USD!$B43:$BZ43))%, NA())</f>
        <v>1.1783717245258627E-2</v>
      </c>
      <c r="AS132" s="49">
        <f t="array" ref="AS132">IF(COUNT(IF(AS$5:AS$81&gt;0, TRANSPOSE(Data_TR_USD!$B43:$BZ43)))&gt;0, SUMPRODUCT(AS$5:AS$81, TRANSPOSE(Data_TR_USD!$B43:$BZ43))%, NA())</f>
        <v>8.7871292338429947E-3</v>
      </c>
      <c r="AU132" s="49">
        <f t="array" ref="AU132">IF(COUNT(IF(AU$5:AU$81&gt;0, TRANSPOSE(Data_TR_USD!$B43:$BZ43)))&gt;0, SUMPRODUCT(AU$5:AU$81, TRANSPOSE(Data_TR_USD!$B43:$BZ43))%, NA())</f>
        <v>0</v>
      </c>
      <c r="AV132" s="49">
        <f t="array" ref="AV132">IF(COUNT(IF(AV$5:AV$81&gt;0, TRANSPOSE(Data_TR_USD!$B43:$BZ43)))&gt;0, SUMPRODUCT(AV$5:AV$81, TRANSPOSE(Data_TR_USD!$B43:$BZ43))%, NA())</f>
        <v>0</v>
      </c>
      <c r="AW132" s="49">
        <f t="array" ref="AW132">IF(COUNT(IF(AW$5:AW$81&gt;0, TRANSPOSE(Data_TR_USD!$B43:$BZ43)))&gt;0, SUMPRODUCT(AW$5:AW$81, TRANSPOSE(Data_TR_USD!$B43:$BZ43))%, NA())</f>
        <v>5.1442176753714675E-3</v>
      </c>
      <c r="AX132" s="49">
        <f t="array" ref="AX132">IF(COUNT(IF(AX$5:AX$81&gt;0, TRANSPOSE(Data_TR_USD!$B43:$BZ43)))&gt;0, SUMPRODUCT(AX$5:AX$81, TRANSPOSE(Data_TR_USD!$B43:$BZ43))%, NA())</f>
        <v>5.8948707338214376E-3</v>
      </c>
      <c r="AY132" s="49">
        <f t="array" ref="AY132">IF(COUNT(IF(AY$5:AY$81&gt;0, TRANSPOSE(Data_TR_USD!$B43:$BZ43)))&gt;0, SUMPRODUCT(AY$5:AY$81, TRANSPOSE(Data_TR_USD!$B43:$BZ43))%, NA())</f>
        <v>4.8240680130356437E-3</v>
      </c>
      <c r="AZ132" s="49">
        <f t="array" ref="AZ132">IF(COUNT(IF(AZ$5:AZ$81&gt;0, TRANSPOSE(Data_TR_USD!$B43:$BZ43)))&gt;0, SUMPRODUCT(AZ$5:AZ$81, TRANSPOSE(Data_TR_USD!$B43:$BZ43))%, NA())</f>
        <v>5.7447401221314429E-3</v>
      </c>
      <c r="BA132" s="49">
        <f t="array" ref="BA132">IF(COUNT(IF(BA$5:BA$81&gt;0, TRANSPOSE(Data_TR_USD!$B43:$BZ43)))&gt;0, SUMPRODUCT(BA$5:BA$81, TRANSPOSE(Data_TR_USD!$B43:$BZ43))%, NA())</f>
        <v>1.1259795876749552E-3</v>
      </c>
      <c r="BB132" s="49">
        <f t="array" ref="BB132">IF(COUNT(IF(BB$5:BB$81&gt;0, TRANSPOSE(Data_TR_USD!$B43:$BZ43)))&gt;0, SUMPRODUCT(BB$5:BB$81, TRANSPOSE(Data_TR_USD!$B43:$BZ43))%, NA())</f>
        <v>9.7642921119083983E-3</v>
      </c>
      <c r="BC132" s="49">
        <f t="array" ref="BC132">IF(COUNT(IF(BC$5:BC$81&gt;0, TRANSPOSE(Data_TR_USD!$B43:$BZ43)))&gt;0, SUMPRODUCT(BC$5:BC$81, TRANSPOSE(Data_TR_USD!$B43:$BZ43))%, NA())</f>
        <v>2.5721088376857337E-3</v>
      </c>
      <c r="BD132" s="49">
        <f t="array" ref="BD132">IF(COUNT(IF(BD$5:BD$81&gt;0, TRANSPOSE(Data_TR_USD!$B43:$BZ43)))&gt;0, SUMPRODUCT(BD$5:BD$81, TRANSPOSE(Data_TR_USD!$B43:$BZ43))%, NA())</f>
        <v>8.4669795715071709E-3</v>
      </c>
      <c r="BE132" s="49">
        <f t="array" ref="BE132">IF(COUNT(IF(BE$5:BE$81&gt;0, TRANSPOSE(Data_TR_USD!$B43:$BZ43)))&gt;0, SUMPRODUCT(BE$5:BE$81, TRANSPOSE(Data_TR_USD!$B43:$BZ43))%, NA())</f>
        <v>1.3697473312370471E-3</v>
      </c>
      <c r="BF132" s="49">
        <f t="array" ref="BF132">IF(COUNT(IF(BF$5:BF$81&gt;0, TRANSPOSE(Data_TR_USD!$B43:$BZ43)))&gt;0, SUMPRODUCT(BF$5:BF$81, TRANSPOSE(Data_TR_USD!$B43:$BZ43))%, NA())</f>
        <v>5.0338639415931441E-3</v>
      </c>
      <c r="BG132" s="49">
        <f t="array" ref="BG132">IF(COUNT(IF(BG$5:BG$81&gt;0, TRANSPOSE(Data_TR_USD!$B43:$BZ43)))&gt;0, SUMPRODUCT(BG$5:BG$81, TRANSPOSE(Data_TR_USD!$B43:$BZ43))%, NA())</f>
        <v>4.9788287251859601E-3</v>
      </c>
      <c r="BH132" s="49">
        <f t="array" ref="BH132">IF(COUNT(IF(BH$5:BH$81&gt;0, TRANSPOSE(Data_TR_USD!$B43:$BZ43)))&gt;0, SUMPRODUCT(BH$5:BH$81, TRANSPOSE(Data_TR_USD!$B43:$BZ43))%, NA())</f>
        <v>2.8457911348187879E-3</v>
      </c>
      <c r="BI132" s="49">
        <f t="array" ref="BI132">IF(COUNT(IF(BI$5:BI$81&gt;0, TRANSPOSE(Data_TR_USD!$B43:$BZ43)))&gt;0, SUMPRODUCT(BI$5:BI$81, TRANSPOSE(Data_TR_USD!$B43:$BZ43))%, NA())</f>
        <v>8.7871292338429947E-3</v>
      </c>
      <c r="BJ132" s="49">
        <f t="array" ref="BJ132">IF(COUNT(IF(BJ$5:BJ$81&gt;0, TRANSPOSE(Data_TR_USD!$B43:$BZ43)))&gt;0, SUMPRODUCT(BJ$5:BJ$81, TRANSPOSE(Data_TR_USD!$B43:$BZ43))%, NA())</f>
        <v>4.5039183506998207E-3</v>
      </c>
      <c r="BK132" s="49">
        <f t="array" ref="BK132">IF(COUNT(IF(BK$5:BK$81&gt;0, TRANSPOSE(Data_TR_USD!$B43:$BZ43)))&gt;0, SUMPRODUCT(BK$5:BK$81, TRANSPOSE(Data_TR_USD!$B43:$BZ43))%, NA())</f>
        <v>9.9343495204713989E-3</v>
      </c>
      <c r="BL132" s="49">
        <f t="array" ref="BL132">IF(COUNT(IF(BL$5:BL$81&gt;0, TRANSPOSE(Data_TR_USD!$B43:$BZ43)))&gt;0, SUMPRODUCT(BL$5:BL$81, TRANSPOSE(Data_TR_USD!$B43:$BZ43))%, NA())</f>
        <v>3.7532652922498506E-3</v>
      </c>
      <c r="BM132" s="49">
        <f t="array" ref="BM132">IF(COUNT(IF(BM$5:BM$81&gt;0, TRANSPOSE(Data_TR_USD!$B43:$BZ43)))&gt;0, SUMPRODUCT(BM$5:BM$81, TRANSPOSE(Data_TR_USD!$B43:$BZ43))%, NA())</f>
        <v>2.5522203987298985E-3</v>
      </c>
      <c r="BN132" s="49">
        <f t="array" ref="BN132">IF(COUNT(IF(BN$5:BN$81&gt;0, TRANSPOSE(Data_TR_USD!$B43:$BZ43)))&gt;0, SUMPRODUCT(BN$5:BN$81, TRANSPOSE(Data_TR_USD!$B43:$BZ43))%, NA())</f>
        <v>1.8766326461249253E-3</v>
      </c>
      <c r="BO132" s="49">
        <f t="array" ref="BO132">IF(COUNT(IF(BO$5:BO$81&gt;0, TRANSPOSE(Data_TR_USD!$B43:$BZ43)))&gt;0, SUMPRODUCT(BO$5:BO$81, TRANSPOSE(Data_TR_USD!$B43:$BZ43))%, NA())</f>
        <v>1.5013061168999402E-3</v>
      </c>
      <c r="BP132" s="49">
        <f t="array" ref="BP132">IF(COUNT(IF(BP$5:BP$81&gt;0, TRANSPOSE(Data_TR_USD!$B43:$BZ43)))&gt;0, SUMPRODUCT(BP$5:BP$81, TRANSPOSE(Data_TR_USD!$B43:$BZ43))%, NA())</f>
        <v>1.2510884307499501E-3</v>
      </c>
      <c r="BQ132" s="49">
        <f t="array" ref="BQ132">IF(COUNT(IF(BQ$5:BQ$81&gt;0, TRANSPOSE(Data_TR_USD!$B43:$BZ43)))&gt;0, SUMPRODUCT(BQ$5:BQ$81, TRANSPOSE(Data_TR_USD!$B43:$BZ43))%, NA())</f>
        <v>1.4985641566671459E-2</v>
      </c>
      <c r="BR132" s="49">
        <f t="array" ref="BR132">IF(COUNT(IF(BR$5:BR$81&gt;0, TRANSPOSE(Data_TR_USD!$B43:$BZ43)))&gt;0, SUMPRODUCT(BR$5:BR$81, TRANSPOSE(Data_TR_USD!$B43:$BZ43))%, NA())</f>
        <v>0</v>
      </c>
      <c r="BS132" s="49">
        <f t="array" ref="BS132">IF(COUNT(IF(BS$5:BS$81&gt;0, TRANSPOSE(Data_TR_USD!$B43:$BZ43)))&gt;0, SUMPRODUCT(BS$5:BS$81, TRANSPOSE(Data_TR_USD!$B43:$BZ43))%, NA())</f>
        <v>1.0898594420459297E-2</v>
      </c>
    </row>
    <row r="133" spans="2:71">
      <c r="B133" s="48">
        <f t="shared" si="4"/>
        <v>1907</v>
      </c>
      <c r="E133" s="49">
        <f t="array" ref="E133">IF(COUNT(IF(E$5:E$81&gt;0, TRANSPOSE(Data_TR_USD!$B44:$BZ44)))&gt;0, SUMPRODUCT(E$5:E$81, TRANSPOSE(Data_TR_USD!$B44:$BZ44))%, NA())</f>
        <v>-0.23866583341131178</v>
      </c>
      <c r="F133" s="49" t="e">
        <f t="array" ref="F133">IF(COUNT(IF(F$5:F$81&gt;0, TRANSPOSE(Data_TR_USD!$B44:$BZ44)))&gt;0, SUMPRODUCT(F$5:F$81, TRANSPOSE(Data_TR_USD!$B44:$BZ44))%, NA())</f>
        <v>#N/A</v>
      </c>
      <c r="G133" s="49">
        <f t="array" ref="G133">IF(COUNT(IF(G$5:G$81&gt;0, TRANSPOSE(Data_TR_USD!$B44:$BZ44)))&gt;0, SUMPRODUCT(G$5:G$81, TRANSPOSE(Data_TR_USD!$B44:$BZ44))%, NA())</f>
        <v>-2.1500752030644277E-2</v>
      </c>
      <c r="I133" s="49">
        <f t="array" ref="I133">IF(ISNUMBER(I$96), I$96, IF(COUNT(IF(I$5:I$81&gt;0, TRANSPOSE(Data_TR_USD!$B44:$BZ44)))&gt;0, SUMPRODUCT(I$5:I$81, TRANSPOSE(Data_TR_USD!$B44:$BZ44))%, NA()))</f>
        <v>6.1344789689279658E-2</v>
      </c>
      <c r="J133" s="49">
        <f t="array" ref="J133">IF(ISNUMBER(J$96), J$96, IF(COUNT(IF(J$5:J$81&gt;0, TRANSPOSE(Data_TR_USD!$B44:$BZ44)))&gt;0, SUMPRODUCT(J$5:J$81, TRANSPOSE(Data_TR_USD!$B44:$BZ44))%, NA()))</f>
        <v>6.1344789689279658E-2</v>
      </c>
      <c r="K133" s="49">
        <f t="array" ref="K133">IF(ISNUMBER(K$96), K$96, IF(COUNT(IF(K$5:K$81&gt;0, TRANSPOSE(Data_TR_USD!$B44:$BZ44)))&gt;0, SUMPRODUCT(K$5:K$81, TRANSPOSE(Data_TR_USD!$B44:$BZ44))%, NA()))</f>
        <v>-0.12574927344245584</v>
      </c>
      <c r="M133" s="49">
        <f t="array" ref="M133">IF(COUNT(IF(M$5:M$81&gt;0, TRANSPOSE(Data_TR_USD!$B44:$BZ44)))&gt;0, SUMPRODUCT(M$5:M$81, TRANSPOSE(Data_TR_USD!$B44:$BZ44))%, NA())</f>
        <v>-0.11060780340349029</v>
      </c>
      <c r="N133" s="49">
        <f t="array" ref="N133">IF(COUNT(IF(N$5:N$81&gt;0, TRANSPOSE(Data_TR_USD!$B44:$BZ44)))&gt;0, SUMPRODUCT(N$5:N$81, TRANSPOSE(Data_TR_USD!$B44:$BZ44))%, NA())</f>
        <v>-0.12574927344245584</v>
      </c>
      <c r="X133" s="49">
        <f t="array" ref="X133">IF(COUNT(IF(X$5:X$81&gt;0, TRANSPOSE(Data_TR_USD!$B44:$BZ44)))&gt;0, SUMPRODUCT(X$5:X$81, TRANSPOSE(Data_TR_USD!$B44:$BZ44))%, NA())</f>
        <v>-4.3797254757038197E-2</v>
      </c>
      <c r="Y133" s="49">
        <f t="array" ref="Y133">IF(COUNT(IF(Y$5:Y$81&gt;0, TRANSPOSE(Data_TR_USD!$B44:$BZ44)))&gt;0, SUMPRODUCT(Y$5:Y$81, TRANSPOSE(Data_TR_USD!$B44:$BZ44))%, NA())</f>
        <v>-0.12574927344245584</v>
      </c>
      <c r="AA133" s="49">
        <f t="array" ref="AA133">IF(COUNT(IF(AA$5:AA$81&gt;0, TRANSPOSE(Data_TR_USD!$B44:$BZ44)))&gt;0, SUMPRODUCT(AA$5:AA$81, TRANSPOSE(Data_TR_USD!$B44:$BZ44))%, NA())</f>
        <v>-0.11060780340349029</v>
      </c>
      <c r="AB133" s="49">
        <f t="array" ref="AB133">IF(COUNT(IF(AB$5:AB$81&gt;0, TRANSPOSE(Data_TR_USD!$B44:$BZ44)))&gt;0, SUMPRODUCT(AB$5:AB$81, TRANSPOSE(Data_TR_USD!$B44:$BZ44))%, NA())</f>
        <v>-1.2074230554501584E-2</v>
      </c>
      <c r="AC133" s="49">
        <f t="array" ref="AC133">IF(COUNT(IF(AC$5:AC$81&gt;0, TRANSPOSE(Data_TR_USD!$B44:$BZ44)))&gt;0, SUMPRODUCT(AC$5:AC$81, TRANSPOSE(Data_TR_USD!$B44:$BZ44))%, NA())</f>
        <v>-1.5141470038965568E-2</v>
      </c>
      <c r="AD133" s="49">
        <f t="array" ref="AD133">IF(COUNT(IF(AD$5:AD$81&gt;0, TRANSPOSE(Data_TR_USD!$B44:$BZ44)))&gt;0, SUMPRODUCT(AD$5:AD$81, TRANSPOSE(Data_TR_USD!$B44:$BZ44))%, NA())</f>
        <v>-1.1256128792993045E-2</v>
      </c>
      <c r="AE133" s="49">
        <f t="array" ref="AE133">IF(COUNT(IF(AE$5:AE$81&gt;0, TRANSPOSE(Data_TR_USD!$B44:$BZ44)))&gt;0, SUMPRODUCT(AE$5:AE$81, TRANSPOSE(Data_TR_USD!$B44:$BZ44))%, NA())</f>
        <v>-3.9008053380096747E-2</v>
      </c>
      <c r="AG133" s="49">
        <f t="array" ref="AG133">IF(COUNT(IF(AG$5:AG$81&gt;0, TRANSPOSE(Data_TR_USD!$B44:$BZ44)))&gt;0, SUMPRODUCT(AG$5:AG$81, TRANSPOSE(Data_TR_USD!$B44:$BZ44))%, NA())</f>
        <v>0</v>
      </c>
      <c r="AM133" s="49">
        <f t="array" ref="AM133">IF(COUNT(IF(AM$5:AM$81&gt;0, TRANSPOSE(Data_TR_USD!$B44:$BZ44)))&gt;0, SUMPRODUCT(AM$5:AM$81, TRANSPOSE(Data_TR_USD!$B44:$BZ44))%, NA())</f>
        <v>-0.11898880784961348</v>
      </c>
      <c r="AN133" s="49">
        <f t="array" ref="AN133">IF(COUNT(IF(AN$5:AN$81&gt;0, TRANSPOSE(Data_TR_USD!$B44:$BZ44)))&gt;0, SUMPRODUCT(AN$5:AN$81, TRANSPOSE(Data_TR_USD!$B44:$BZ44))%, NA())</f>
        <v>-4.2609716650295962E-2</v>
      </c>
      <c r="AO133" s="49">
        <f t="array" ref="AO133">IF(COUNT(IF(AO$5:AO$81&gt;0, TRANSPOSE(Data_TR_USD!$B44:$BZ44)))&gt;0, SUMPRODUCT(AO$5:AO$81, TRANSPOSE(Data_TR_USD!$B44:$BZ44))%, NA())</f>
        <v>-2.7074761709531159E-2</v>
      </c>
      <c r="AP133" s="49">
        <f t="array" ref="AP133">IF(COUNT(IF(AP$5:AP$81&gt;0, TRANSPOSE(Data_TR_USD!$B44:$BZ44)))&gt;0, SUMPRODUCT(AP$5:AP$81, TRANSPOSE(Data_TR_USD!$B44:$BZ44))%, NA())</f>
        <v>-1.1356102529224176E-2</v>
      </c>
      <c r="AQ133" s="49">
        <f t="array" ref="AQ133">IF(COUNT(IF(AQ$5:AQ$81&gt;0, TRANSPOSE(Data_TR_USD!$B44:$BZ44)))&gt;0, SUMPRODUCT(AQ$5:AQ$81, TRANSPOSE(Data_TR_USD!$B44:$BZ44))%, NA())</f>
        <v>-3.0462989598303999E-2</v>
      </c>
      <c r="AS133" s="49">
        <f t="array" ref="AS133">IF(COUNT(IF(AS$5:AS$81&gt;0, TRANSPOSE(Data_TR_USD!$B44:$BZ44)))&gt;0, SUMPRODUCT(AS$5:AS$81, TRANSPOSE(Data_TR_USD!$B44:$BZ44))%, NA())</f>
        <v>-0.12574927344245584</v>
      </c>
      <c r="AU133" s="49">
        <f t="array" ref="AU133">IF(COUNT(IF(AU$5:AU$81&gt;0, TRANSPOSE(Data_TR_USD!$B44:$BZ44)))&gt;0, SUMPRODUCT(AU$5:AU$81, TRANSPOSE(Data_TR_USD!$B44:$BZ44))%, NA())</f>
        <v>0</v>
      </c>
      <c r="AV133" s="49">
        <f t="array" ref="AV133">IF(COUNT(IF(AV$5:AV$81&gt;0, TRANSPOSE(Data_TR_USD!$B44:$BZ44)))&gt;0, SUMPRODUCT(AV$5:AV$81, TRANSPOSE(Data_TR_USD!$B44:$BZ44))%, NA())</f>
        <v>0</v>
      </c>
      <c r="AW133" s="49">
        <f t="array" ref="AW133">IF(COUNT(IF(AW$5:AW$81&gt;0, TRANSPOSE(Data_TR_USD!$B44:$BZ44)))&gt;0, SUMPRODUCT(AW$5:AW$81, TRANSPOSE(Data_TR_USD!$B44:$BZ44))%, NA())</f>
        <v>-8.6741220062359098E-2</v>
      </c>
      <c r="AX133" s="49">
        <f t="array" ref="AX133">IF(COUNT(IF(AX$5:AX$81&gt;0, TRANSPOSE(Data_TR_USD!$B44:$BZ44)))&gt;0, SUMPRODUCT(AX$5:AX$81, TRANSPOSE(Data_TR_USD!$B44:$BZ44))%, NA())</f>
        <v>-0.11060780340349029</v>
      </c>
      <c r="AY133" s="49">
        <f t="array" ref="AY133">IF(COUNT(IF(AY$5:AY$81&gt;0, TRANSPOSE(Data_TR_USD!$B44:$BZ44)))&gt;0, SUMPRODUCT(AY$5:AY$81, TRANSPOSE(Data_TR_USD!$B44:$BZ44))%, NA())</f>
        <v>-0.11497036005457309</v>
      </c>
      <c r="AZ133" s="49">
        <f t="array" ref="AZ133">IF(COUNT(IF(AZ$5:AZ$81&gt;0, TRANSPOSE(Data_TR_USD!$B44:$BZ44)))&gt;0, SUMPRODUCT(AZ$5:AZ$81, TRANSPOSE(Data_TR_USD!$B44:$BZ44))%, NA())</f>
        <v>-0.10583448673526405</v>
      </c>
      <c r="BA133" s="49">
        <f t="array" ref="BA133">IF(COUNT(IF(BA$5:BA$81&gt;0, TRANSPOSE(Data_TR_USD!$B44:$BZ44)))&gt;0, SUMPRODUCT(BA$5:BA$81, TRANSPOSE(Data_TR_USD!$B44:$BZ44))%, NA())</f>
        <v>-3.579987501169677E-2</v>
      </c>
      <c r="BB133" s="49">
        <f t="array" ref="BB133">IF(COUNT(IF(BB$5:BB$81&gt;0, TRANSPOSE(Data_TR_USD!$B44:$BZ44)))&gt;0, SUMPRODUCT(BB$5:BB$81, TRANSPOSE(Data_TR_USD!$B44:$BZ44))%, NA())</f>
        <v>-4.3797254757038197E-2</v>
      </c>
      <c r="BC133" s="49">
        <f t="array" ref="BC133">IF(COUNT(IF(BC$5:BC$81&gt;0, TRANSPOSE(Data_TR_USD!$B44:$BZ44)))&gt;0, SUMPRODUCT(BC$5:BC$81, TRANSPOSE(Data_TR_USD!$B44:$BZ44))%, NA())</f>
        <v>-4.3370610031179549E-2</v>
      </c>
      <c r="BD133" s="49">
        <f t="array" ref="BD133">IF(COUNT(IF(BD$5:BD$81&gt;0, TRANSPOSE(Data_TR_USD!$B44:$BZ44)))&gt;0, SUMPRODUCT(BD$5:BD$81, TRANSPOSE(Data_TR_USD!$B44:$BZ44))%, NA())</f>
        <v>-0.15397841343466984</v>
      </c>
      <c r="BE133" s="49">
        <f t="array" ref="BE133">IF(COUNT(IF(BE$5:BE$81&gt;0, TRANSPOSE(Data_TR_USD!$B44:$BZ44)))&gt;0, SUMPRODUCT(BE$5:BE$81, TRANSPOSE(Data_TR_USD!$B44:$BZ44))%, NA())</f>
        <v>-4.7044948970177532E-2</v>
      </c>
      <c r="BF133" s="49">
        <f t="array" ref="BF133">IF(COUNT(IF(BF$5:BF$81&gt;0, TRANSPOSE(Data_TR_USD!$B44:$BZ44)))&gt;0, SUMPRODUCT(BF$5:BF$81, TRANSPOSE(Data_TR_USD!$B44:$BZ44))%, NA())</f>
        <v>-6.4163567367999576E-3</v>
      </c>
      <c r="BG133" s="49">
        <f t="array" ref="BG133">IF(COUNT(IF(BG$5:BG$81&gt;0, TRANSPOSE(Data_TR_USD!$B44:$BZ44)))&gt;0, SUMPRODUCT(BG$5:BG$81, TRANSPOSE(Data_TR_USD!$B44:$BZ44))%, NA())</f>
        <v>9.5332011331823339E-4</v>
      </c>
      <c r="BH133" s="49">
        <f t="array" ref="BH133">IF(COUNT(IF(BH$5:BH$81&gt;0, TRANSPOSE(Data_TR_USD!$B44:$BZ44)))&gt;0, SUMPRODUCT(BH$5:BH$81, TRANSPOSE(Data_TR_USD!$B44:$BZ44))%, NA())</f>
        <v>-6.581950198155799E-2</v>
      </c>
      <c r="BI133" s="49">
        <f t="array" ref="BI133">IF(COUNT(IF(BI$5:BI$81&gt;0, TRANSPOSE(Data_TR_USD!$B44:$BZ44)))&gt;0, SUMPRODUCT(BI$5:BI$81, TRANSPOSE(Data_TR_USD!$B44:$BZ44))%, NA())</f>
        <v>-0.12574927344245584</v>
      </c>
      <c r="BJ133" s="49">
        <f t="array" ref="BJ133">IF(COUNT(IF(BJ$5:BJ$81&gt;0, TRANSPOSE(Data_TR_USD!$B44:$BZ44)))&gt;0, SUMPRODUCT(BJ$5:BJ$81, TRANSPOSE(Data_TR_USD!$B44:$BZ44))%, NA())</f>
        <v>-0.14319950004678708</v>
      </c>
      <c r="BK133" s="49">
        <f t="array" ref="BK133">IF(COUNT(IF(BK$5:BK$81&gt;0, TRANSPOSE(Data_TR_USD!$B44:$BZ44)))&gt;0, SUMPRODUCT(BK$5:BK$81, TRANSPOSE(Data_TR_USD!$B44:$BZ44))%, NA())</f>
        <v>4.1264297267407058E-3</v>
      </c>
      <c r="BL133" s="49">
        <f t="array" ref="BL133">IF(COUNT(IF(BL$5:BL$81&gt;0, TRANSPOSE(Data_TR_USD!$B44:$BZ44)))&gt;0, SUMPRODUCT(BL$5:BL$81, TRANSPOSE(Data_TR_USD!$B44:$BZ44))%, NA())</f>
        <v>-0.11933291670565589</v>
      </c>
      <c r="BM133" s="49">
        <f t="array" ref="BM133">IF(COUNT(IF(BM$5:BM$81&gt;0, TRANSPOSE(Data_TR_USD!$B44:$BZ44)))&gt;0, SUMPRODUCT(BM$5:BM$81, TRANSPOSE(Data_TR_USD!$B44:$BZ44))%, NA())</f>
        <v>-8.1146383359846017E-2</v>
      </c>
      <c r="BN133" s="49">
        <f t="array" ref="BN133">IF(COUNT(IF(BN$5:BN$81&gt;0, TRANSPOSE(Data_TR_USD!$B44:$BZ44)))&gt;0, SUMPRODUCT(BN$5:BN$81, TRANSPOSE(Data_TR_USD!$B44:$BZ44))%, NA())</f>
        <v>-5.9666458352827946E-2</v>
      </c>
      <c r="BO133" s="49">
        <f t="array" ref="BO133">IF(COUNT(IF(BO$5:BO$81&gt;0, TRANSPOSE(Data_TR_USD!$B44:$BZ44)))&gt;0, SUMPRODUCT(BO$5:BO$81, TRANSPOSE(Data_TR_USD!$B44:$BZ44))%, NA())</f>
        <v>-4.7733166682262358E-2</v>
      </c>
      <c r="BP133" s="49">
        <f t="array" ref="BP133">IF(COUNT(IF(BP$5:BP$81&gt;0, TRANSPOSE(Data_TR_USD!$B44:$BZ44)))&gt;0, SUMPRODUCT(BP$5:BP$81, TRANSPOSE(Data_TR_USD!$B44:$BZ44))%, NA())</f>
        <v>-3.9777638901885293E-2</v>
      </c>
      <c r="BQ133" s="49">
        <f t="array" ref="BQ133">IF(COUNT(IF(BQ$5:BQ$81&gt;0, TRANSPOSE(Data_TR_USD!$B44:$BZ44)))&gt;0, SUMPRODUCT(BQ$5:BQ$81, TRANSPOSE(Data_TR_USD!$B44:$BZ44))%, NA())</f>
        <v>-4.2609716650295962E-2</v>
      </c>
      <c r="BR133" s="49">
        <f t="array" ref="BR133">IF(COUNT(IF(BR$5:BR$81&gt;0, TRANSPOSE(Data_TR_USD!$B44:$BZ44)))&gt;0, SUMPRODUCT(BR$5:BR$81, TRANSPOSE(Data_TR_USD!$B44:$BZ44))%, NA())</f>
        <v>0</v>
      </c>
      <c r="BS133" s="49">
        <f t="array" ref="BS133">IF(COUNT(IF(BS$5:BS$81&gt;0, TRANSPOSE(Data_TR_USD!$B44:$BZ44)))&gt;0, SUMPRODUCT(BS$5:BS$81, TRANSPOSE(Data_TR_USD!$B44:$BZ44))%, NA())</f>
        <v>2.206829545924173E-2</v>
      </c>
    </row>
    <row r="134" spans="2:71">
      <c r="B134" s="48">
        <f t="shared" si="4"/>
        <v>1908</v>
      </c>
      <c r="E134" s="49">
        <f t="array" ref="E134">IF(COUNT(IF(E$5:E$81&gt;0, TRANSPOSE(Data_TR_USD!$B45:$BZ45)))&gt;0, SUMPRODUCT(E$5:E$81, TRANSPOSE(Data_TR_USD!$B45:$BZ45))%, NA())</f>
        <v>0.3788157925421517</v>
      </c>
      <c r="F134" s="49" t="e">
        <f t="array" ref="F134">IF(COUNT(IF(F$5:F$81&gt;0, TRANSPOSE(Data_TR_USD!$B45:$BZ45)))&gt;0, SUMPRODUCT(F$5:F$81, TRANSPOSE(Data_TR_USD!$B45:$BZ45))%, NA())</f>
        <v>#N/A</v>
      </c>
      <c r="G134" s="49">
        <f t="array" ref="G134">IF(COUNT(IF(G$5:G$81&gt;0, TRANSPOSE(Data_TR_USD!$B45:$BZ45)))&gt;0, SUMPRODUCT(G$5:G$81, TRANSPOSE(Data_TR_USD!$B45:$BZ45))%, NA())</f>
        <v>3.2964465895252815E-2</v>
      </c>
      <c r="I134" s="49">
        <f t="array" ref="I134">IF(ISNUMBER(I$96), I$96, IF(COUNT(IF(I$5:I$81&gt;0, TRANSPOSE(Data_TR_USD!$B45:$BZ45)))&gt;0, SUMPRODUCT(I$5:I$81, TRANSPOSE(Data_TR_USD!$B45:$BZ45))%, NA()))</f>
        <v>5.2252972324907596E-2</v>
      </c>
      <c r="J134" s="49">
        <f t="array" ref="J134">IF(ISNUMBER(J$96), J$96, IF(COUNT(IF(J$5:J$81&gt;0, TRANSPOSE(Data_TR_USD!$B45:$BZ45)))&gt;0, SUMPRODUCT(J$5:J$81, TRANSPOSE(Data_TR_USD!$B45:$BZ45))%, NA()))</f>
        <v>5.2252972324907596E-2</v>
      </c>
      <c r="K134" s="49">
        <f t="array" ref="K134">IF(ISNUMBER(K$96), K$96, IF(COUNT(IF(K$5:K$81&gt;0, TRANSPOSE(Data_TR_USD!$B45:$BZ45)))&gt;0, SUMPRODUCT(K$5:K$81, TRANSPOSE(Data_TR_USD!$B45:$BZ45))%, NA()))</f>
        <v>0.25514176999034599</v>
      </c>
      <c r="M134" s="49">
        <f t="array" ref="M134">IF(COUNT(IF(M$5:M$81&gt;0, TRANSPOSE(Data_TR_USD!$B45:$BZ45)))&gt;0, SUMPRODUCT(M$5:M$81, TRANSPOSE(Data_TR_USD!$B45:$BZ45))%, NA())</f>
        <v>0.20333404350360332</v>
      </c>
      <c r="N134" s="49">
        <f t="array" ref="N134">IF(COUNT(IF(N$5:N$81&gt;0, TRANSPOSE(Data_TR_USD!$B45:$BZ45)))&gt;0, SUMPRODUCT(N$5:N$81, TRANSPOSE(Data_TR_USD!$B45:$BZ45))%, NA())</f>
        <v>0.25514176999034599</v>
      </c>
      <c r="X134" s="49">
        <f t="array" ref="X134">IF(COUNT(IF(X$5:X$81&gt;0, TRANSPOSE(Data_TR_USD!$B45:$BZ45)))&gt;0, SUMPRODUCT(X$5:X$81, TRANSPOSE(Data_TR_USD!$B45:$BZ45))%, NA())</f>
        <v>0.11285076349873834</v>
      </c>
      <c r="Y134" s="49">
        <f t="array" ref="Y134">IF(COUNT(IF(Y$5:Y$81&gt;0, TRANSPOSE(Data_TR_USD!$B45:$BZ45)))&gt;0, SUMPRODUCT(Y$5:Y$81, TRANSPOSE(Data_TR_USD!$B45:$BZ45))%, NA())</f>
        <v>0.25514176999034599</v>
      </c>
      <c r="AA134" s="49">
        <f t="array" ref="AA134">IF(COUNT(IF(AA$5:AA$81&gt;0, TRANSPOSE(Data_TR_USD!$B45:$BZ45)))&gt;0, SUMPRODUCT(AA$5:AA$81, TRANSPOSE(Data_TR_USD!$B45:$BZ45))%, NA())</f>
        <v>0.20333404350360332</v>
      </c>
      <c r="AB134" s="49">
        <f t="array" ref="AB134">IF(COUNT(IF(AB$5:AB$81&gt;0, TRANSPOSE(Data_TR_USD!$B45:$BZ45)))&gt;0, SUMPRODUCT(AB$5:AB$81, TRANSPOSE(Data_TR_USD!$B45:$BZ45))%, NA())</f>
        <v>5.4420375102988035E-2</v>
      </c>
      <c r="AC134" s="49">
        <f t="array" ref="AC134">IF(COUNT(IF(AC$5:AC$81&gt;0, TRANSPOSE(Data_TR_USD!$B45:$BZ45)))&gt;0, SUMPRODUCT(AC$5:AC$81, TRANSPOSE(Data_TR_USD!$B45:$BZ45))%, NA())</f>
        <v>5.1807726486742658E-2</v>
      </c>
      <c r="AD134" s="49">
        <f t="array" ref="AD134">IF(COUNT(IF(AD$5:AD$81&gt;0, TRANSPOSE(Data_TR_USD!$B45:$BZ45)))&gt;0, SUMPRODUCT(AD$5:AD$81, TRANSPOSE(Data_TR_USD!$B45:$BZ45))%, NA())</f>
        <v>5.2313395835278262E-2</v>
      </c>
      <c r="AE134" s="49">
        <f t="array" ref="AE134">IF(COUNT(IF(AE$5:AE$81&gt;0, TRANSPOSE(Data_TR_USD!$B45:$BZ45)))&gt;0, SUMPRODUCT(AE$5:AE$81, TRANSPOSE(Data_TR_USD!$B45:$BZ45))%, NA())</f>
        <v>8.9689305740957834E-2</v>
      </c>
      <c r="AG134" s="49">
        <f t="array" ref="AG134">IF(COUNT(IF(AG$5:AG$81&gt;0, TRANSPOSE(Data_TR_USD!$B45:$BZ45)))&gt;0, SUMPRODUCT(AG$5:AG$81, TRANSPOSE(Data_TR_USD!$B45:$BZ45))%, NA())</f>
        <v>0</v>
      </c>
      <c r="AM134" s="49">
        <f t="array" ref="AM134">IF(COUNT(IF(AM$5:AM$81&gt;0, TRANSPOSE(Data_TR_USD!$B45:$BZ45)))&gt;0, SUMPRODUCT(AM$5:AM$81, TRANSPOSE(Data_TR_USD!$B45:$BZ45))%, NA())</f>
        <v>0.19201739613482249</v>
      </c>
      <c r="AN134" s="49">
        <f t="array" ref="AN134">IF(COUNT(IF(AN$5:AN$81&gt;0, TRANSPOSE(Data_TR_USD!$B45:$BZ45)))&gt;0, SUMPRODUCT(AN$5:AN$81, TRANSPOSE(Data_TR_USD!$B45:$BZ45))%, NA())</f>
        <v>0.12081469053549812</v>
      </c>
      <c r="AO134" s="49">
        <f t="array" ref="AO134">IF(COUNT(IF(AO$5:AO$81&gt;0, TRANSPOSE(Data_TR_USD!$B45:$BZ45)))&gt;0, SUMPRODUCT(AO$5:AO$81, TRANSPOSE(Data_TR_USD!$B45:$BZ45))%, NA())</f>
        <v>7.0748516113850232E-2</v>
      </c>
      <c r="AP134" s="49">
        <f t="array" ref="AP134">IF(COUNT(IF(AP$5:AP$81&gt;0, TRANSPOSE(Data_TR_USD!$B45:$BZ45)))&gt;0, SUMPRODUCT(AP$5:AP$81, TRANSPOSE(Data_TR_USD!$B45:$BZ45))%, NA())</f>
        <v>3.885579486505699E-2</v>
      </c>
      <c r="AQ134" s="49">
        <f t="array" ref="AQ134">IF(COUNT(IF(AQ$5:AQ$81&gt;0, TRANSPOSE(Data_TR_USD!$B45:$BZ45)))&gt;0, SUMPRODUCT(AQ$5:AQ$81, TRANSPOSE(Data_TR_USD!$B45:$BZ45))%, NA())</f>
        <v>0.10436216473094152</v>
      </c>
      <c r="AS134" s="49">
        <f t="array" ref="AS134">IF(COUNT(IF(AS$5:AS$81&gt;0, TRANSPOSE(Data_TR_USD!$B45:$BZ45)))&gt;0, SUMPRODUCT(AS$5:AS$81, TRANSPOSE(Data_TR_USD!$B45:$BZ45))%, NA())</f>
        <v>0.25514176999034599</v>
      </c>
      <c r="AU134" s="49">
        <f t="array" ref="AU134">IF(COUNT(IF(AU$5:AU$81&gt;0, TRANSPOSE(Data_TR_USD!$B45:$BZ45)))&gt;0, SUMPRODUCT(AU$5:AU$81, TRANSPOSE(Data_TR_USD!$B45:$BZ45))%, NA())</f>
        <v>0</v>
      </c>
      <c r="AV134" s="49">
        <f t="array" ref="AV134">IF(COUNT(IF(AV$5:AV$81&gt;0, TRANSPOSE(Data_TR_USD!$B45:$BZ45)))&gt;0, SUMPRODUCT(AV$5:AV$81, TRANSPOSE(Data_TR_USD!$B45:$BZ45))%, NA())</f>
        <v>0</v>
      </c>
      <c r="AW134" s="49">
        <f t="array" ref="AW134">IF(COUNT(IF(AW$5:AW$81&gt;0, TRANSPOSE(Data_TR_USD!$B45:$BZ45)))&gt;0, SUMPRODUCT(AW$5:AW$81, TRANSPOSE(Data_TR_USD!$B45:$BZ45))%, NA())</f>
        <v>0.16545246424938817</v>
      </c>
      <c r="AX134" s="49">
        <f t="array" ref="AX134">IF(COUNT(IF(AX$5:AX$81&gt;0, TRANSPOSE(Data_TR_USD!$B45:$BZ45)))&gt;0, SUMPRODUCT(AX$5:AX$81, TRANSPOSE(Data_TR_USD!$B45:$BZ45))%, NA())</f>
        <v>0.20333404350360332</v>
      </c>
      <c r="AY134" s="49">
        <f t="array" ref="AY134">IF(COUNT(IF(AY$5:AY$81&gt;0, TRANSPOSE(Data_TR_USD!$B45:$BZ45)))&gt;0, SUMPRODUCT(AY$5:AY$81, TRANSPOSE(Data_TR_USD!$B45:$BZ45))%, NA())</f>
        <v>0.1963709698873396</v>
      </c>
      <c r="AZ134" s="49">
        <f t="array" ref="AZ134">IF(COUNT(IF(AZ$5:AZ$81&gt;0, TRANSPOSE(Data_TR_USD!$B45:$BZ45)))&gt;0, SUMPRODUCT(AZ$5:AZ$81, TRANSPOSE(Data_TR_USD!$B45:$BZ45))%, NA())</f>
        <v>0.19575772765276028</v>
      </c>
      <c r="BA134" s="49">
        <f t="array" ref="BA134">IF(COUNT(IF(BA$5:BA$81&gt;0, TRANSPOSE(Data_TR_USD!$B45:$BZ45)))&gt;0, SUMPRODUCT(BA$5:BA$81, TRANSPOSE(Data_TR_USD!$B45:$BZ45))%, NA())</f>
        <v>5.6822368881322749E-2</v>
      </c>
      <c r="BB134" s="49">
        <f t="array" ref="BB134">IF(COUNT(IF(BB$5:BB$81&gt;0, TRANSPOSE(Data_TR_USD!$B45:$BZ45)))&gt;0, SUMPRODUCT(BB$5:BB$81, TRANSPOSE(Data_TR_USD!$B45:$BZ45))%, NA())</f>
        <v>0.11285076349873834</v>
      </c>
      <c r="BC134" s="49">
        <f t="array" ref="BC134">IF(COUNT(IF(BC$5:BC$81&gt;0, TRANSPOSE(Data_TR_USD!$B45:$BZ45)))&gt;0, SUMPRODUCT(BC$5:BC$81, TRANSPOSE(Data_TR_USD!$B45:$BZ45))%, NA())</f>
        <v>8.2726232124694085E-2</v>
      </c>
      <c r="BD134" s="49">
        <f t="array" ref="BD134">IF(COUNT(IF(BD$5:BD$81&gt;0, TRANSPOSE(Data_TR_USD!$B45:$BZ45)))&gt;0, SUMPRODUCT(BD$5:BD$81, TRANSPOSE(Data_TR_USD!$B45:$BZ45))%, NA())</f>
        <v>0.28606027562829739</v>
      </c>
      <c r="BE134" s="49">
        <f t="array" ref="BE134">IF(COUNT(IF(BE$5:BE$81&gt;0, TRANSPOSE(Data_TR_USD!$B45:$BZ45)))&gt;0, SUMPRODUCT(BE$5:BE$81, TRANSPOSE(Data_TR_USD!$B45:$BZ45))%, NA())</f>
        <v>8.0982158235923654E-2</v>
      </c>
      <c r="BF134" s="49">
        <f t="array" ref="BF134">IF(COUNT(IF(BF$5:BF$81&gt;0, TRANSPOSE(Data_TR_USD!$B45:$BZ45)))&gt;0, SUMPRODUCT(BF$5:BF$81, TRANSPOSE(Data_TR_USD!$B45:$BZ45))%, NA())</f>
        <v>6.5733873719270142E-2</v>
      </c>
      <c r="BG134" s="49">
        <f t="array" ref="BG134">IF(COUNT(IF(BG$5:BG$81&gt;0, TRANSPOSE(Data_TR_USD!$B45:$BZ45)))&gt;0, SUMPRODUCT(BG$5:BG$81, TRANSPOSE(Data_TR_USD!$B45:$BZ45))%, NA())</f>
        <v>4.5272146172077948E-2</v>
      </c>
      <c r="BH134" s="49">
        <f t="array" ref="BH134">IF(COUNT(IF(BH$5:BH$81&gt;0, TRANSPOSE(Data_TR_USD!$B45:$BZ45)))&gt;0, SUMPRODUCT(BH$5:BH$81, TRANSPOSE(Data_TR_USD!$B45:$BZ45))%, NA())</f>
        <v>0.12405781926582873</v>
      </c>
      <c r="BI134" s="49">
        <f t="array" ref="BI134">IF(COUNT(IF(BI$5:BI$81&gt;0, TRANSPOSE(Data_TR_USD!$B45:$BZ45)))&gt;0, SUMPRODUCT(BI$5:BI$81, TRANSPOSE(Data_TR_USD!$B45:$BZ45))%, NA())</f>
        <v>0.25514176999034599</v>
      </c>
      <c r="BJ134" s="49">
        <f t="array" ref="BJ134">IF(COUNT(IF(BJ$5:BJ$81&gt;0, TRANSPOSE(Data_TR_USD!$B45:$BZ45)))&gt;0, SUMPRODUCT(BJ$5:BJ$81, TRANSPOSE(Data_TR_USD!$B45:$BZ45))%, NA())</f>
        <v>0.227289475525291</v>
      </c>
      <c r="BK134" s="49">
        <f t="array" ref="BK134">IF(COUNT(IF(BK$5:BK$81&gt;0, TRANSPOSE(Data_TR_USD!$B45:$BZ45)))&gt;0, SUMPRODUCT(BK$5:BK$81, TRANSPOSE(Data_TR_USD!$B45:$BZ45))%, NA())</f>
        <v>4.5452165469724956E-2</v>
      </c>
      <c r="BL134" s="49">
        <f t="array" ref="BL134">IF(COUNT(IF(BL$5:BL$81&gt;0, TRANSPOSE(Data_TR_USD!$B45:$BZ45)))&gt;0, SUMPRODUCT(BL$5:BL$81, TRANSPOSE(Data_TR_USD!$B45:$BZ45))%, NA())</f>
        <v>0.18940789627107585</v>
      </c>
      <c r="BM134" s="49">
        <f t="array" ref="BM134">IF(COUNT(IF(BM$5:BM$81&gt;0, TRANSPOSE(Data_TR_USD!$B45:$BZ45)))&gt;0, SUMPRODUCT(BM$5:BM$81, TRANSPOSE(Data_TR_USD!$B45:$BZ45))%, NA())</f>
        <v>0.1287973694643316</v>
      </c>
      <c r="BN134" s="49">
        <f t="array" ref="BN134">IF(COUNT(IF(BN$5:BN$81&gt;0, TRANSPOSE(Data_TR_USD!$B45:$BZ45)))&gt;0, SUMPRODUCT(BN$5:BN$81, TRANSPOSE(Data_TR_USD!$B45:$BZ45))%, NA())</f>
        <v>9.4703948135537924E-2</v>
      </c>
      <c r="BO134" s="49">
        <f t="array" ref="BO134">IF(COUNT(IF(BO$5:BO$81&gt;0, TRANSPOSE(Data_TR_USD!$B45:$BZ45)))&gt;0, SUMPRODUCT(BO$5:BO$81, TRANSPOSE(Data_TR_USD!$B45:$BZ45))%, NA())</f>
        <v>7.576315850843035E-2</v>
      </c>
      <c r="BP134" s="49">
        <f t="array" ref="BP134">IF(COUNT(IF(BP$5:BP$81&gt;0, TRANSPOSE(Data_TR_USD!$B45:$BZ45)))&gt;0, SUMPRODUCT(BP$5:BP$81, TRANSPOSE(Data_TR_USD!$B45:$BZ45))%, NA())</f>
        <v>6.3135965423691945E-2</v>
      </c>
      <c r="BQ134" s="49">
        <f t="array" ref="BQ134">IF(COUNT(IF(BQ$5:BQ$81&gt;0, TRANSPOSE(Data_TR_USD!$B45:$BZ45)))&gt;0, SUMPRODUCT(BQ$5:BQ$81, TRANSPOSE(Data_TR_USD!$B45:$BZ45))%, NA())</f>
        <v>0.12081469053549812</v>
      </c>
      <c r="BR134" s="49">
        <f t="array" ref="BR134">IF(COUNT(IF(BR$5:BR$81&gt;0, TRANSPOSE(Data_TR_USD!$B45:$BZ45)))&gt;0, SUMPRODUCT(BR$5:BR$81, TRANSPOSE(Data_TR_USD!$B45:$BZ45))%, NA())</f>
        <v>0</v>
      </c>
      <c r="BS134" s="49">
        <f t="array" ref="BS134">IF(COUNT(IF(BS$5:BS$81&gt;0, TRANSPOSE(Data_TR_USD!$B45:$BZ45)))&gt;0, SUMPRODUCT(BS$5:BS$81, TRANSPOSE(Data_TR_USD!$B45:$BZ45))%, NA())</f>
        <v>2.5255679016860412E-2</v>
      </c>
    </row>
    <row r="135" spans="2:71">
      <c r="B135" s="48">
        <f t="shared" si="4"/>
        <v>1909</v>
      </c>
      <c r="E135" s="49">
        <f t="array" ref="E135">IF(COUNT(IF(E$5:E$81&gt;0, TRANSPOSE(Data_TR_USD!$B46:$BZ46)))&gt;0, SUMPRODUCT(E$5:E$81, TRANSPOSE(Data_TR_USD!$B46:$BZ46))%, NA())</f>
        <v>0.15929303401533257</v>
      </c>
      <c r="F135" s="49" t="e">
        <f t="array" ref="F135">IF(COUNT(IF(F$5:F$81&gt;0, TRANSPOSE(Data_TR_USD!$B46:$BZ46)))&gt;0, SUMPRODUCT(F$5:F$81, TRANSPOSE(Data_TR_USD!$B46:$BZ46))%, NA())</f>
        <v>#N/A</v>
      </c>
      <c r="G135" s="49">
        <f t="array" ref="G135">IF(COUNT(IF(G$5:G$81&gt;0, TRANSPOSE(Data_TR_USD!$B46:$BZ46)))&gt;0, SUMPRODUCT(G$5:G$81, TRANSPOSE(Data_TR_USD!$B46:$BZ46))%, NA())</f>
        <v>0.10638702365998487</v>
      </c>
      <c r="I135" s="49">
        <f t="array" ref="I135">IF(ISNUMBER(I$96), I$96, IF(COUNT(IF(I$5:I$81&gt;0, TRANSPOSE(Data_TR_USD!$B46:$BZ46)))&gt;0, SUMPRODUCT(I$5:I$81, TRANSPOSE(Data_TR_USD!$B46:$BZ46))%, NA()))</f>
        <v>3.5567988810070943E-2</v>
      </c>
      <c r="J135" s="49">
        <f t="array" ref="J135">IF(ISNUMBER(J$96), J$96, IF(COUNT(IF(J$5:J$81&gt;0, TRANSPOSE(Data_TR_USD!$B46:$BZ46)))&gt;0, SUMPRODUCT(J$5:J$81, TRANSPOSE(Data_TR_USD!$B46:$BZ46))%, NA()))</f>
        <v>3.5567988810070943E-2</v>
      </c>
      <c r="K135" s="49">
        <f t="array" ref="K135">IF(ISNUMBER(K$96), K$96, IF(COUNT(IF(K$5:K$81&gt;0, TRANSPOSE(Data_TR_USD!$B46:$BZ46)))&gt;0, SUMPRODUCT(K$5:K$81, TRANSPOSE(Data_TR_USD!$B46:$BZ46))%, NA()))</f>
        <v>9.6881339348488943E-2</v>
      </c>
      <c r="M135" s="49">
        <f t="array" ref="M135">IF(COUNT(IF(M$5:M$81&gt;0, TRANSPOSE(Data_TR_USD!$B46:$BZ46)))&gt;0, SUMPRODUCT(M$5:M$81, TRANSPOSE(Data_TR_USD!$B46:$BZ46))%, NA())</f>
        <v>8.0299276477310985E-2</v>
      </c>
      <c r="N135" s="49">
        <f t="array" ref="N135">IF(COUNT(IF(N$5:N$81&gt;0, TRANSPOSE(Data_TR_USD!$B46:$BZ46)))&gt;0, SUMPRODUCT(N$5:N$81, TRANSPOSE(Data_TR_USD!$B46:$BZ46))%, NA())</f>
        <v>9.6881339348488943E-2</v>
      </c>
      <c r="X135" s="49">
        <f t="array" ref="X135">IF(COUNT(IF(X$5:X$81&gt;0, TRANSPOSE(Data_TR_USD!$B46:$BZ46)))&gt;0, SUMPRODUCT(X$5:X$81, TRANSPOSE(Data_TR_USD!$B46:$BZ46))%, NA())</f>
        <v>4.2215382455567871E-2</v>
      </c>
      <c r="Y135" s="49">
        <f t="array" ref="Y135">IF(COUNT(IF(Y$5:Y$81&gt;0, TRANSPOSE(Data_TR_USD!$B46:$BZ46)))&gt;0, SUMPRODUCT(Y$5:Y$81, TRANSPOSE(Data_TR_USD!$B46:$BZ46))%, NA())</f>
        <v>9.6881339348488943E-2</v>
      </c>
      <c r="AA135" s="49">
        <f t="array" ref="AA135">IF(COUNT(IF(AA$5:AA$81&gt;0, TRANSPOSE(Data_TR_USD!$B46:$BZ46)))&gt;0, SUMPRODUCT(AA$5:AA$81, TRANSPOSE(Data_TR_USD!$B46:$BZ46))%, NA())</f>
        <v>8.0299276477310985E-2</v>
      </c>
      <c r="AB135" s="49">
        <f t="array" ref="AB135">IF(COUNT(IF(AB$5:AB$81&gt;0, TRANSPOSE(Data_TR_USD!$B46:$BZ46)))&gt;0, SUMPRODUCT(AB$5:AB$81, TRANSPOSE(Data_TR_USD!$B46:$BZ46))%, NA())</f>
        <v>1.8360462311681505E-2</v>
      </c>
      <c r="AC135" s="49">
        <f t="array" ref="AC135">IF(COUNT(IF(AC$5:AC$81&gt;0, TRANSPOSE(Data_TR_USD!$B46:$BZ46)))&gt;0, SUMPRODUCT(AC$5:AC$81, TRANSPOSE(Data_TR_USD!$B46:$BZ46))%, NA())</f>
        <v>1.6582062871177958E-2</v>
      </c>
      <c r="AD135" s="49">
        <f t="array" ref="AD135">IF(COUNT(IF(AD$5:AD$81&gt;0, TRANSPOSE(Data_TR_USD!$B46:$BZ46)))&gt;0, SUMPRODUCT(AD$5:AD$81, TRANSPOSE(Data_TR_USD!$B46:$BZ46))%, NA())</f>
        <v>1.776239829179873E-2</v>
      </c>
      <c r="AE135" s="49">
        <f t="array" ref="AE135">IF(COUNT(IF(AE$5:AE$81&gt;0, TRANSPOSE(Data_TR_USD!$B46:$BZ46)))&gt;0, SUMPRODUCT(AE$5:AE$81, TRANSPOSE(Data_TR_USD!$B46:$BZ46))%, NA())</f>
        <v>3.2511366272711222E-2</v>
      </c>
      <c r="AG135" s="49">
        <f t="array" ref="AG135">IF(COUNT(IF(AG$5:AG$81&gt;0, TRANSPOSE(Data_TR_USD!$B46:$BZ46)))&gt;0, SUMPRODUCT(AG$5:AG$81, TRANSPOSE(Data_TR_USD!$B46:$BZ46))%, NA())</f>
        <v>0</v>
      </c>
      <c r="AM135" s="49">
        <f t="array" ref="AM135">IF(COUNT(IF(AM$5:AM$81&gt;0, TRANSPOSE(Data_TR_USD!$B46:$BZ46)))&gt;0, SUMPRODUCT(AM$5:AM$81, TRANSPOSE(Data_TR_USD!$B46:$BZ46))%, NA())</f>
        <v>8.038355755085308E-2</v>
      </c>
      <c r="AN135" s="49">
        <f t="array" ref="AN135">IF(COUNT(IF(AN$5:AN$81&gt;0, TRANSPOSE(Data_TR_USD!$B46:$BZ46)))&gt;0, SUMPRODUCT(AN$5:AN$81, TRANSPOSE(Data_TR_USD!$B46:$BZ46))%, NA())</f>
        <v>5.2400458422284843E-2</v>
      </c>
      <c r="AO135" s="49">
        <f t="array" ref="AO135">IF(COUNT(IF(AO$5:AO$81&gt;0, TRANSPOSE(Data_TR_USD!$B46:$BZ46)))&gt;0, SUMPRODUCT(AO$5:AO$81, TRANSPOSE(Data_TR_USD!$B46:$BZ46))%, NA())</f>
        <v>2.4546714571944586E-2</v>
      </c>
      <c r="AP135" s="49">
        <f t="array" ref="AP135">IF(COUNT(IF(AP$5:AP$81&gt;0, TRANSPOSE(Data_TR_USD!$B46:$BZ46)))&gt;0, SUMPRODUCT(AP$5:AP$81, TRANSPOSE(Data_TR_USD!$B46:$BZ46))%, NA())</f>
        <v>1.2436547153383468E-2</v>
      </c>
      <c r="AQ135" s="49">
        <f t="array" ref="AQ135">IF(COUNT(IF(AQ$5:AQ$81&gt;0, TRANSPOSE(Data_TR_USD!$B46:$BZ46)))&gt;0, SUMPRODUCT(AQ$5:AQ$81, TRANSPOSE(Data_TR_USD!$B46:$BZ46))%, NA())</f>
        <v>4.1135492426675274E-2</v>
      </c>
      <c r="AS135" s="49">
        <f t="array" ref="AS135">IF(COUNT(IF(AS$5:AS$81&gt;0, TRANSPOSE(Data_TR_USD!$B46:$BZ46)))&gt;0, SUMPRODUCT(AS$5:AS$81, TRANSPOSE(Data_TR_USD!$B46:$BZ46))%, NA())</f>
        <v>9.6881339348488943E-2</v>
      </c>
      <c r="AU135" s="49">
        <f t="array" ref="AU135">IF(COUNT(IF(AU$5:AU$81&gt;0, TRANSPOSE(Data_TR_USD!$B46:$BZ46)))&gt;0, SUMPRODUCT(AU$5:AU$81, TRANSPOSE(Data_TR_USD!$B46:$BZ46))%, NA())</f>
        <v>0</v>
      </c>
      <c r="AV135" s="49">
        <f t="array" ref="AV135">IF(COUNT(IF(AV$5:AV$81&gt;0, TRANSPOSE(Data_TR_USD!$B46:$BZ46)))&gt;0, SUMPRODUCT(AV$5:AV$81, TRANSPOSE(Data_TR_USD!$B46:$BZ46))%, NA())</f>
        <v>0</v>
      </c>
      <c r="AW135" s="49">
        <f t="array" ref="AW135">IF(COUNT(IF(AW$5:AW$81&gt;0, TRANSPOSE(Data_TR_USD!$B46:$BZ46)))&gt;0, SUMPRODUCT(AW$5:AW$81, TRANSPOSE(Data_TR_USD!$B46:$BZ46))%, NA())</f>
        <v>6.4369973075777742E-2</v>
      </c>
      <c r="AX135" s="49">
        <f t="array" ref="AX135">IF(COUNT(IF(AX$5:AX$81&gt;0, TRANSPOSE(Data_TR_USD!$B46:$BZ46)))&gt;0, SUMPRODUCT(AX$5:AX$81, TRANSPOSE(Data_TR_USD!$B46:$BZ46))%, NA())</f>
        <v>8.0299276477310985E-2</v>
      </c>
      <c r="AY135" s="49">
        <f t="array" ref="AY135">IF(COUNT(IF(AY$5:AY$81&gt;0, TRANSPOSE(Data_TR_USD!$B46:$BZ46)))&gt;0, SUMPRODUCT(AY$5:AY$81, TRANSPOSE(Data_TR_USD!$B46:$BZ46))%, NA())</f>
        <v>7.9972896742488628E-2</v>
      </c>
      <c r="AZ135" s="49">
        <f t="array" ref="AZ135">IF(COUNT(IF(AZ$5:AZ$81&gt;0, TRANSPOSE(Data_TR_USD!$B46:$BZ46)))&gt;0, SUMPRODUCT(AZ$5:AZ$81, TRANSPOSE(Data_TR_USD!$B46:$BZ46))%, NA())</f>
        <v>7.7113415797004328E-2</v>
      </c>
      <c r="BA135" s="49">
        <f t="array" ref="BA135">IF(COUNT(IF(BA$5:BA$81&gt;0, TRANSPOSE(Data_TR_USD!$B46:$BZ46)))&gt;0, SUMPRODUCT(BA$5:BA$81, TRANSPOSE(Data_TR_USD!$B46:$BZ46))%, NA())</f>
        <v>2.3893955102299885E-2</v>
      </c>
      <c r="BB135" s="49">
        <f t="array" ref="BB135">IF(COUNT(IF(BB$5:BB$81&gt;0, TRANSPOSE(Data_TR_USD!$B46:$BZ46)))&gt;0, SUMPRODUCT(BB$5:BB$81, TRANSPOSE(Data_TR_USD!$B46:$BZ46))%, NA())</f>
        <v>4.2215382455567871E-2</v>
      </c>
      <c r="BC135" s="49">
        <f t="array" ref="BC135">IF(COUNT(IF(BC$5:BC$81&gt;0, TRANSPOSE(Data_TR_USD!$B46:$BZ46)))&gt;0, SUMPRODUCT(BC$5:BC$81, TRANSPOSE(Data_TR_USD!$B46:$BZ46))%, NA())</f>
        <v>3.2184986537888871E-2</v>
      </c>
      <c r="BD135" s="49">
        <f t="array" ref="BD135">IF(COUNT(IF(BD$5:BD$81&gt;0, TRANSPOSE(Data_TR_USD!$B46:$BZ46)))&gt;0, SUMPRODUCT(BD$5:BD$81, TRANSPOSE(Data_TR_USD!$B46:$BZ46))%, NA())</f>
        <v>0.11248426301519984</v>
      </c>
      <c r="BE135" s="49">
        <f t="array" ref="BE135">IF(COUNT(IF(BE$5:BE$81&gt;0, TRANSPOSE(Data_TR_USD!$B46:$BZ46)))&gt;0, SUMPRODUCT(BE$5:BE$81, TRANSPOSE(Data_TR_USD!$B46:$BZ46))%, NA())</f>
        <v>3.3332687889440098E-2</v>
      </c>
      <c r="BF135" s="49">
        <f t="array" ref="BF135">IF(COUNT(IF(BF$5:BF$81&gt;0, TRANSPOSE(Data_TR_USD!$B46:$BZ46)))&gt;0, SUMPRODUCT(BF$5:BF$81, TRANSPOSE(Data_TR_USD!$B46:$BZ46))%, NA())</f>
        <v>1.7234822340822659E-2</v>
      </c>
      <c r="BG135" s="49">
        <f t="array" ref="BG135">IF(COUNT(IF(BG$5:BG$81&gt;0, TRANSPOSE(Data_TR_USD!$B46:$BZ46)))&gt;0, SUMPRODUCT(BG$5:BG$81, TRANSPOSE(Data_TR_USD!$B46:$BZ46))%, NA())</f>
        <v>1.0711062209227771E-2</v>
      </c>
      <c r="BH135" s="49">
        <f t="array" ref="BH135">IF(COUNT(IF(BH$5:BH$81&gt;0, TRANSPOSE(Data_TR_USD!$B46:$BZ46)))&gt;0, SUMPRODUCT(BH$5:BH$81, TRANSPOSE(Data_TR_USD!$B46:$BZ46))%, NA())</f>
        <v>4.7828127630211173E-2</v>
      </c>
      <c r="BI135" s="49">
        <f t="array" ref="BI135">IF(COUNT(IF(BI$5:BI$81&gt;0, TRANSPOSE(Data_TR_USD!$B46:$BZ46)))&gt;0, SUMPRODUCT(BI$5:BI$81, TRANSPOSE(Data_TR_USD!$B46:$BZ46))%, NA())</f>
        <v>9.6881339348488943E-2</v>
      </c>
      <c r="BJ135" s="49">
        <f t="array" ref="BJ135">IF(COUNT(IF(BJ$5:BJ$81&gt;0, TRANSPOSE(Data_TR_USD!$B46:$BZ46)))&gt;0, SUMPRODUCT(BJ$5:BJ$81, TRANSPOSE(Data_TR_USD!$B46:$BZ46))%, NA())</f>
        <v>9.5575820409199541E-2</v>
      </c>
      <c r="BK135" s="49">
        <f t="array" ref="BK135">IF(COUNT(IF(BK$5:BK$81&gt;0, TRANSPOSE(Data_TR_USD!$B46:$BZ46)))&gt;0, SUMPRODUCT(BK$5:BK$81, TRANSPOSE(Data_TR_USD!$B46:$BZ46))%, NA())</f>
        <v>1.2826363368039956E-2</v>
      </c>
      <c r="BL135" s="49">
        <f t="array" ref="BL135">IF(COUNT(IF(BL$5:BL$81&gt;0, TRANSPOSE(Data_TR_USD!$B46:$BZ46)))&gt;0, SUMPRODUCT(BL$5:BL$81, TRANSPOSE(Data_TR_USD!$B46:$BZ46))%, NA())</f>
        <v>7.9646517007666284E-2</v>
      </c>
      <c r="BM135" s="49">
        <f t="array" ref="BM135">IF(COUNT(IF(BM$5:BM$81&gt;0, TRANSPOSE(Data_TR_USD!$B46:$BZ46)))&gt;0, SUMPRODUCT(BM$5:BM$81, TRANSPOSE(Data_TR_USD!$B46:$BZ46))%, NA())</f>
        <v>5.4159631565213077E-2</v>
      </c>
      <c r="BN135" s="49">
        <f t="array" ref="BN135">IF(COUNT(IF(BN$5:BN$81&gt;0, TRANSPOSE(Data_TR_USD!$B46:$BZ46)))&gt;0, SUMPRODUCT(BN$5:BN$81, TRANSPOSE(Data_TR_USD!$B46:$BZ46))%, NA())</f>
        <v>3.9823258503833142E-2</v>
      </c>
      <c r="BO135" s="49">
        <f t="array" ref="BO135">IF(COUNT(IF(BO$5:BO$81&gt;0, TRANSPOSE(Data_TR_USD!$B46:$BZ46)))&gt;0, SUMPRODUCT(BO$5:BO$81, TRANSPOSE(Data_TR_USD!$B46:$BZ46))%, NA())</f>
        <v>3.1858606803066521E-2</v>
      </c>
      <c r="BP135" s="49">
        <f t="array" ref="BP135">IF(COUNT(IF(BP$5:BP$81&gt;0, TRANSPOSE(Data_TR_USD!$B46:$BZ46)))&gt;0, SUMPRODUCT(BP$5:BP$81, TRANSPOSE(Data_TR_USD!$B46:$BZ46))%, NA())</f>
        <v>2.6548839002555429E-2</v>
      </c>
      <c r="BQ135" s="49">
        <f t="array" ref="BQ135">IF(COUNT(IF(BQ$5:BQ$81&gt;0, TRANSPOSE(Data_TR_USD!$B46:$BZ46)))&gt;0, SUMPRODUCT(BQ$5:BQ$81, TRANSPOSE(Data_TR_USD!$B46:$BZ46))%, NA())</f>
        <v>5.2400458422284843E-2</v>
      </c>
      <c r="BR135" s="49">
        <f t="array" ref="BR135">IF(COUNT(IF(BR$5:BR$81&gt;0, TRANSPOSE(Data_TR_USD!$B46:$BZ46)))&gt;0, SUMPRODUCT(BR$5:BR$81, TRANSPOSE(Data_TR_USD!$B46:$BZ46))%, NA())</f>
        <v>0</v>
      </c>
      <c r="BS135" s="49">
        <f t="array" ref="BS135">IF(COUNT(IF(BS$5:BS$81&gt;0, TRANSPOSE(Data_TR_USD!$B46:$BZ46)))&gt;0, SUMPRODUCT(BS$5:BS$81, TRANSPOSE(Data_TR_USD!$B46:$BZ46))%, NA())</f>
        <v>3.2079160579645731E-3</v>
      </c>
    </row>
    <row r="136" spans="2:71">
      <c r="B136" s="48">
        <f t="shared" si="4"/>
        <v>1910</v>
      </c>
      <c r="E136" s="49">
        <f t="array" ref="E136">IF(COUNT(IF(E$5:E$81&gt;0, TRANSPOSE(Data_TR_USD!$B47:$BZ47)))&gt;0, SUMPRODUCT(E$5:E$81, TRANSPOSE(Data_TR_USD!$B47:$BZ47))%, NA())</f>
        <v>-3.5273720776915658E-2</v>
      </c>
      <c r="F136" s="49" t="e">
        <f t="array" ref="F136">IF(COUNT(IF(F$5:F$81&gt;0, TRANSPOSE(Data_TR_USD!$B47:$BZ47)))&gt;0, SUMPRODUCT(F$5:F$81, TRANSPOSE(Data_TR_USD!$B47:$BZ47))%, NA())</f>
        <v>#N/A</v>
      </c>
      <c r="G136" s="49">
        <f t="array" ref="G136">IF(COUNT(IF(G$5:G$81&gt;0, TRANSPOSE(Data_TR_USD!$B47:$BZ47)))&gt;0, SUMPRODUCT(G$5:G$81, TRANSPOSE(Data_TR_USD!$B47:$BZ47))%, NA())</f>
        <v>-6.7313276717065107E-2</v>
      </c>
      <c r="I136" s="49">
        <f t="array" ref="I136">IF(ISNUMBER(I$96), I$96, IF(COUNT(IF(I$5:I$81&gt;0, TRANSPOSE(Data_TR_USD!$B47:$BZ47)))&gt;0, SUMPRODUCT(I$5:I$81, TRANSPOSE(Data_TR_USD!$B47:$BZ47))%, NA()))</f>
        <v>5.1653511839344593E-2</v>
      </c>
      <c r="J136" s="49">
        <f t="array" ref="J136">IF(ISNUMBER(J$96), J$96, IF(COUNT(IF(J$5:J$81&gt;0, TRANSPOSE(Data_TR_USD!$B47:$BZ47)))&gt;0, SUMPRODUCT(J$5:J$81, TRANSPOSE(Data_TR_USD!$B47:$BZ47))%, NA()))</f>
        <v>5.1653511839344593E-2</v>
      </c>
      <c r="K136" s="49">
        <f t="array" ref="K136">IF(ISNUMBER(K$96), K$96, IF(COUNT(IF(K$5:K$81&gt;0, TRANSPOSE(Data_TR_USD!$B47:$BZ47)))&gt;0, SUMPRODUCT(K$5:K$81, TRANSPOSE(Data_TR_USD!$B47:$BZ47))%, NA()))</f>
        <v>1.7469787377623368E-3</v>
      </c>
      <c r="M136" s="49">
        <f t="array" ref="M136">IF(COUNT(IF(M$5:M$81&gt;0, TRANSPOSE(Data_TR_USD!$B47:$BZ47)))&gt;0, SUMPRODUCT(M$5:M$81, TRANSPOSE(Data_TR_USD!$B47:$BZ47))%, NA())</f>
        <v>-6.181254786501964E-3</v>
      </c>
      <c r="N136" s="49">
        <f t="array" ref="N136">IF(COUNT(IF(N$5:N$81&gt;0, TRANSPOSE(Data_TR_USD!$B47:$BZ47)))&gt;0, SUMPRODUCT(N$5:N$81, TRANSPOSE(Data_TR_USD!$B47:$BZ47))%, NA())</f>
        <v>1.7469787377623368E-3</v>
      </c>
      <c r="X136" s="49">
        <f t="array" ref="X136">IF(COUNT(IF(X$5:X$81&gt;0, TRANSPOSE(Data_TR_USD!$B47:$BZ47)))&gt;0, SUMPRODUCT(X$5:X$81, TRANSPOSE(Data_TR_USD!$B47:$BZ47))%, NA())</f>
        <v>7.5025700434823775E-3</v>
      </c>
      <c r="Y136" s="49">
        <f t="array" ref="Y136">IF(COUNT(IF(Y$5:Y$81&gt;0, TRANSPOSE(Data_TR_USD!$B47:$BZ47)))&gt;0, SUMPRODUCT(Y$5:Y$81, TRANSPOSE(Data_TR_USD!$B47:$BZ47))%, NA())</f>
        <v>1.7469787377623368E-3</v>
      </c>
      <c r="AA136" s="49">
        <f t="array" ref="AA136">IF(COUNT(IF(AA$5:AA$81&gt;0, TRANSPOSE(Data_TR_USD!$B47:$BZ47)))&gt;0, SUMPRODUCT(AA$5:AA$81, TRANSPOSE(Data_TR_USD!$B47:$BZ47))%, NA())</f>
        <v>-6.181254786501964E-3</v>
      </c>
      <c r="AB136" s="49">
        <f t="array" ref="AB136">IF(COUNT(IF(AB$5:AB$81&gt;0, TRANSPOSE(Data_TR_USD!$B47:$BZ47)))&gt;0, SUMPRODUCT(AB$5:AB$81, TRANSPOSE(Data_TR_USD!$B47:$BZ47))%, NA())</f>
        <v>1.0510909116231528E-2</v>
      </c>
      <c r="AC136" s="49">
        <f t="array" ref="AC136">IF(COUNT(IF(AC$5:AC$81&gt;0, TRANSPOSE(Data_TR_USD!$B47:$BZ47)))&gt;0, SUMPRODUCT(AC$5:AC$81, TRANSPOSE(Data_TR_USD!$B47:$BZ47))%, NA())</f>
        <v>7.9282335242642984E-3</v>
      </c>
      <c r="AD136" s="49">
        <f t="array" ref="AD136">IF(COUNT(IF(AD$5:AD$81&gt;0, TRANSPOSE(Data_TR_USD!$B47:$BZ47)))&gt;0, SUMPRODUCT(AD$5:AD$81, TRANSPOSE(Data_TR_USD!$B47:$BZ47))%, NA())</f>
        <v>9.444375497631094E-3</v>
      </c>
      <c r="AE136" s="49">
        <f t="array" ref="AE136">IF(COUNT(IF(AE$5:AE$81&gt;0, TRANSPOSE(Data_TR_USD!$B47:$BZ47)))&gt;0, SUMPRODUCT(AE$5:AE$81, TRANSPOSE(Data_TR_USD!$B47:$BZ47))%, NA())</f>
        <v>4.4008614465727326E-3</v>
      </c>
      <c r="AG136" s="49">
        <f t="array" ref="AG136">IF(COUNT(IF(AG$5:AG$81&gt;0, TRANSPOSE(Data_TR_USD!$B47:$BZ47)))&gt;0, SUMPRODUCT(AG$5:AG$81, TRANSPOSE(Data_TR_USD!$B47:$BZ47))%, NA())</f>
        <v>0</v>
      </c>
      <c r="AM136" s="49">
        <f t="array" ref="AM136">IF(COUNT(IF(AM$5:AM$81&gt;0, TRANSPOSE(Data_TR_USD!$B47:$BZ47)))&gt;0, SUMPRODUCT(AM$5:AM$81, TRANSPOSE(Data_TR_USD!$B47:$BZ47))%, NA())</f>
        <v>-1.6270368661076211E-2</v>
      </c>
      <c r="AN136" s="49">
        <f t="array" ref="AN136">IF(COUNT(IF(AN$5:AN$81&gt;0, TRANSPOSE(Data_TR_USD!$B47:$BZ47)))&gt;0, SUMPRODUCT(AN$5:AN$81, TRANSPOSE(Data_TR_USD!$B47:$BZ47))%, NA())</f>
        <v>1.0927406402515322E-2</v>
      </c>
      <c r="AO136" s="49">
        <f t="array" ref="AO136">IF(COUNT(IF(AO$5:AO$81&gt;0, TRANSPOSE(Data_TR_USD!$B47:$BZ47)))&gt;0, SUMPRODUCT(AO$5:AO$81, TRANSPOSE(Data_TR_USD!$B47:$BZ47))%, NA())</f>
        <v>6.1645474854185164E-3</v>
      </c>
      <c r="AP136" s="49">
        <f t="array" ref="AP136">IF(COUNT(IF(AP$5:AP$81&gt;0, TRANSPOSE(Data_TR_USD!$B47:$BZ47)))&gt;0, SUMPRODUCT(AP$5:AP$81, TRANSPOSE(Data_TR_USD!$B47:$BZ47))%, NA())</f>
        <v>5.9461751431982247E-3</v>
      </c>
      <c r="AQ136" s="49">
        <f t="array" ref="AQ136">IF(COUNT(IF(AQ$5:AQ$81&gt;0, TRANSPOSE(Data_TR_USD!$B47:$BZ47)))&gt;0, SUMPRODUCT(AQ$5:AQ$81, TRANSPOSE(Data_TR_USD!$B47:$BZ47))%, NA())</f>
        <v>1.4341745696019693E-2</v>
      </c>
      <c r="AS136" s="49">
        <f t="array" ref="AS136">IF(COUNT(IF(AS$5:AS$81&gt;0, TRANSPOSE(Data_TR_USD!$B47:$BZ47)))&gt;0, SUMPRODUCT(AS$5:AS$81, TRANSPOSE(Data_TR_USD!$B47:$BZ47))%, NA())</f>
        <v>1.7469787377623368E-3</v>
      </c>
      <c r="AU136" s="49">
        <f t="array" ref="AU136">IF(COUNT(IF(AU$5:AU$81&gt;0, TRANSPOSE(Data_TR_USD!$B47:$BZ47)))&gt;0, SUMPRODUCT(AU$5:AU$81, TRANSPOSE(Data_TR_USD!$B47:$BZ47))%, NA())</f>
        <v>0</v>
      </c>
      <c r="AV136" s="49">
        <f t="array" ref="AV136">IF(COUNT(IF(AV$5:AV$81&gt;0, TRANSPOSE(Data_TR_USD!$B47:$BZ47)))&gt;0, SUMPRODUCT(AV$5:AV$81, TRANSPOSE(Data_TR_USD!$B47:$BZ47))%, NA())</f>
        <v>0</v>
      </c>
      <c r="AW136" s="49">
        <f t="array" ref="AW136">IF(COUNT(IF(AW$5:AW$81&gt;0, TRANSPOSE(Data_TR_USD!$B47:$BZ47)))&gt;0, SUMPRODUCT(AW$5:AW$81, TRANSPOSE(Data_TR_USD!$B47:$BZ47))%, NA())</f>
        <v>-2.6538827088103999E-3</v>
      </c>
      <c r="AX136" s="49">
        <f t="array" ref="AX136">IF(COUNT(IF(AX$5:AX$81&gt;0, TRANSPOSE(Data_TR_USD!$B47:$BZ47)))&gt;0, SUMPRODUCT(AX$5:AX$81, TRANSPOSE(Data_TR_USD!$B47:$BZ47))%, NA())</f>
        <v>-6.181254786501964E-3</v>
      </c>
      <c r="AY136" s="49">
        <f t="array" ref="AY136">IF(COUNT(IF(AY$5:AY$81&gt;0, TRANSPOSE(Data_TR_USD!$B47:$BZ47)))&gt;0, SUMPRODUCT(AY$5:AY$81, TRANSPOSE(Data_TR_USD!$B47:$BZ47))%, NA())</f>
        <v>-1.1909057587479897E-2</v>
      </c>
      <c r="AZ136" s="49">
        <f t="array" ref="AZ136">IF(COUNT(IF(AZ$5:AZ$81&gt;0, TRANSPOSE(Data_TR_USD!$B47:$BZ47)))&gt;0, SUMPRODUCT(AZ$5:AZ$81, TRANSPOSE(Data_TR_USD!$B47:$BZ47))%, NA())</f>
        <v>-5.47578037096365E-3</v>
      </c>
      <c r="BA136" s="49">
        <f t="array" ref="BA136">IF(COUNT(IF(BA$5:BA$81&gt;0, TRANSPOSE(Data_TR_USD!$B47:$BZ47)))&gt;0, SUMPRODUCT(BA$5:BA$81, TRANSPOSE(Data_TR_USD!$B47:$BZ47))%, NA())</f>
        <v>-5.2910581165373479E-3</v>
      </c>
      <c r="BB136" s="49">
        <f t="array" ref="BB136">IF(COUNT(IF(BB$5:BB$81&gt;0, TRANSPOSE(Data_TR_USD!$B47:$BZ47)))&gt;0, SUMPRODUCT(BB$5:BB$81, TRANSPOSE(Data_TR_USD!$B47:$BZ47))%, NA())</f>
        <v>7.5025700434823775E-3</v>
      </c>
      <c r="BC136" s="49">
        <f t="array" ref="BC136">IF(COUNT(IF(BC$5:BC$81&gt;0, TRANSPOSE(Data_TR_USD!$B47:$BZ47)))&gt;0, SUMPRODUCT(BC$5:BC$81, TRANSPOSE(Data_TR_USD!$B47:$BZ47))%, NA())</f>
        <v>-1.3269413544051999E-3</v>
      </c>
      <c r="BD136" s="49">
        <f t="array" ref="BD136">IF(COUNT(IF(BD$5:BD$81&gt;0, TRANSPOSE(Data_TR_USD!$B47:$BZ47)))&gt;0, SUMPRODUCT(BD$5:BD$81, TRANSPOSE(Data_TR_USD!$B47:$BZ47))%, NA())</f>
        <v>-7.5081961409071592E-3</v>
      </c>
      <c r="BE136" s="49">
        <f t="array" ref="BE136">IF(COUNT(IF(BE$5:BE$81&gt;0, TRANSPOSE(Data_TR_USD!$B47:$BZ47)))&gt;0, SUMPRODUCT(BE$5:BE$81, TRANSPOSE(Data_TR_USD!$B47:$BZ47))%, NA())</f>
        <v>-4.3217607006198963E-3</v>
      </c>
      <c r="BF136" s="49">
        <f t="array" ref="BF136">IF(COUNT(IF(BF$5:BF$81&gt;0, TRANSPOSE(Data_TR_USD!$B47:$BZ47)))&gt;0, SUMPRODUCT(BF$5:BF$81, TRANSPOSE(Data_TR_USD!$B47:$BZ47))%, NA())</f>
        <v>1.9383839126220163E-2</v>
      </c>
      <c r="BG136" s="49">
        <f t="array" ref="BG136">IF(COUNT(IF(BG$5:BG$81&gt;0, TRANSPOSE(Data_TR_USD!$B47:$BZ47)))&gt;0, SUMPRODUCT(BG$5:BG$81, TRANSPOSE(Data_TR_USD!$B47:$BZ47))%, NA())</f>
        <v>1.6761689447455506E-2</v>
      </c>
      <c r="BH136" s="49">
        <f t="array" ref="BH136">IF(COUNT(IF(BH$5:BH$81&gt;0, TRANSPOSE(Data_TR_USD!$B47:$BZ47)))&gt;0, SUMPRODUCT(BH$5:BH$81, TRANSPOSE(Data_TR_USD!$B47:$BZ47))%, NA())</f>
        <v>-2.2608181214170586E-3</v>
      </c>
      <c r="BI136" s="49">
        <f t="array" ref="BI136">IF(COUNT(IF(BI$5:BI$81&gt;0, TRANSPOSE(Data_TR_USD!$B47:$BZ47)))&gt;0, SUMPRODUCT(BI$5:BI$81, TRANSPOSE(Data_TR_USD!$B47:$BZ47))%, NA())</f>
        <v>1.7469787377623368E-3</v>
      </c>
      <c r="BJ136" s="49">
        <f t="array" ref="BJ136">IF(COUNT(IF(BJ$5:BJ$81&gt;0, TRANSPOSE(Data_TR_USD!$B47:$BZ47)))&gt;0, SUMPRODUCT(BJ$5:BJ$81, TRANSPOSE(Data_TR_USD!$B47:$BZ47))%, NA())</f>
        <v>-2.1164232466149391E-2</v>
      </c>
      <c r="BK136" s="49">
        <f t="array" ref="BK136">IF(COUNT(IF(BK$5:BK$81&gt;0, TRANSPOSE(Data_TR_USD!$B47:$BZ47)))&gt;0, SUMPRODUCT(BK$5:BK$81, TRANSPOSE(Data_TR_USD!$B47:$BZ47))%, NA())</f>
        <v>1.7380592736696322E-2</v>
      </c>
      <c r="BL136" s="49">
        <f t="array" ref="BL136">IF(COUNT(IF(BL$5:BL$81&gt;0, TRANSPOSE(Data_TR_USD!$B47:$BZ47)))&gt;0, SUMPRODUCT(BL$5:BL$81, TRANSPOSE(Data_TR_USD!$B47:$BZ47))%, NA())</f>
        <v>-1.7636860388457829E-2</v>
      </c>
      <c r="BM136" s="49">
        <f t="array" ref="BM136">IF(COUNT(IF(BM$5:BM$81&gt;0, TRANSPOSE(Data_TR_USD!$B47:$BZ47)))&gt;0, SUMPRODUCT(BM$5:BM$81, TRANSPOSE(Data_TR_USD!$B47:$BZ47))%, NA())</f>
        <v>-1.1993065064151326E-2</v>
      </c>
      <c r="BN136" s="49">
        <f t="array" ref="BN136">IF(COUNT(IF(BN$5:BN$81&gt;0, TRANSPOSE(Data_TR_USD!$B47:$BZ47)))&gt;0, SUMPRODUCT(BN$5:BN$81, TRANSPOSE(Data_TR_USD!$B47:$BZ47))%, NA())</f>
        <v>-8.8184301942289146E-3</v>
      </c>
      <c r="BO136" s="49">
        <f t="array" ref="BO136">IF(COUNT(IF(BO$5:BO$81&gt;0, TRANSPOSE(Data_TR_USD!$B47:$BZ47)))&gt;0, SUMPRODUCT(BO$5:BO$81, TRANSPOSE(Data_TR_USD!$B47:$BZ47))%, NA())</f>
        <v>-7.0547441553831325E-3</v>
      </c>
      <c r="BP136" s="49">
        <f t="array" ref="BP136">IF(COUNT(IF(BP$5:BP$81&gt;0, TRANSPOSE(Data_TR_USD!$B47:$BZ47)))&gt;0, SUMPRODUCT(BP$5:BP$81, TRANSPOSE(Data_TR_USD!$B47:$BZ47))%, NA())</f>
        <v>-5.8789534628192761E-3</v>
      </c>
      <c r="BQ136" s="49">
        <f t="array" ref="BQ136">IF(COUNT(IF(BQ$5:BQ$81&gt;0, TRANSPOSE(Data_TR_USD!$B47:$BZ47)))&gt;0, SUMPRODUCT(BQ$5:BQ$81, TRANSPOSE(Data_TR_USD!$B47:$BZ47))%, NA())</f>
        <v>1.0927406402515322E-2</v>
      </c>
      <c r="BR136" s="49">
        <f t="array" ref="BR136">IF(COUNT(IF(BR$5:BR$81&gt;0, TRANSPOSE(Data_TR_USD!$B47:$BZ47)))&gt;0, SUMPRODUCT(BR$5:BR$81, TRANSPOSE(Data_TR_USD!$B47:$BZ47))%, NA())</f>
        <v>0</v>
      </c>
      <c r="BS136" s="49">
        <f t="array" ref="BS136">IF(COUNT(IF(BS$5:BS$81&gt;0, TRANSPOSE(Data_TR_USD!$B47:$BZ47)))&gt;0, SUMPRODUCT(BS$5:BS$81, TRANSPOSE(Data_TR_USD!$B47:$BZ47))%, NA())</f>
        <v>2.2700558256814652E-2</v>
      </c>
    </row>
    <row r="137" spans="2:71">
      <c r="B137" s="48">
        <f t="shared" si="4"/>
        <v>1911</v>
      </c>
      <c r="E137" s="49">
        <f t="array" ref="E137">IF(COUNT(IF(E$5:E$81&gt;0, TRANSPOSE(Data_TR_USD!$B48:$BZ48)))&gt;0, SUMPRODUCT(E$5:E$81, TRANSPOSE(Data_TR_USD!$B48:$BZ48))%, NA())</f>
        <v>3.2867369059558747E-2</v>
      </c>
      <c r="F137" s="49" t="e">
        <f t="array" ref="F137">IF(COUNT(IF(F$5:F$81&gt;0, TRANSPOSE(Data_TR_USD!$B48:$BZ48)))&gt;0, SUMPRODUCT(F$5:F$81, TRANSPOSE(Data_TR_USD!$B48:$BZ48))%, NA())</f>
        <v>#N/A</v>
      </c>
      <c r="G137" s="49">
        <f t="array" ref="G137">IF(COUNT(IF(G$5:G$81&gt;0, TRANSPOSE(Data_TR_USD!$B48:$BZ48)))&gt;0, SUMPRODUCT(G$5:G$81, TRANSPOSE(Data_TR_USD!$B48:$BZ48))%, NA())</f>
        <v>-1.0302674176096649E-2</v>
      </c>
      <c r="I137" s="49">
        <f t="array" ref="I137">IF(ISNUMBER(I$96), I$96, IF(COUNT(IF(I$5:I$81&gt;0, TRANSPOSE(Data_TR_USD!$B48:$BZ48)))&gt;0, SUMPRODUCT(I$5:I$81, TRANSPOSE(Data_TR_USD!$B48:$BZ48))%, NA()))</f>
        <v>3.9064841642521733E-2</v>
      </c>
      <c r="J137" s="49">
        <f t="array" ref="J137">IF(ISNUMBER(J$96), J$96, IF(COUNT(IF(J$5:J$81&gt;0, TRANSPOSE(Data_TR_USD!$B48:$BZ48)))&gt;0, SUMPRODUCT(J$5:J$81, TRANSPOSE(Data_TR_USD!$B48:$BZ48))%, NA()))</f>
        <v>3.9064841642521733E-2</v>
      </c>
      <c r="K137" s="49">
        <f t="array" ref="K137">IF(ISNUMBER(K$96), K$96, IF(COUNT(IF(K$5:K$81&gt;0, TRANSPOSE(Data_TR_USD!$B48:$BZ48)))&gt;0, SUMPRODUCT(K$5:K$81, TRANSPOSE(Data_TR_USD!$B48:$BZ48))%, NA()))</f>
        <v>3.2116201838851437E-2</v>
      </c>
      <c r="M137" s="49">
        <f t="array" ref="M137">IF(COUNT(IF(M$5:M$81&gt;0, TRANSPOSE(Data_TR_USD!$B48:$BZ48)))&gt;0, SUMPRODUCT(M$5:M$81, TRANSPOSE(Data_TR_USD!$B48:$BZ48))%, NA())</f>
        <v>2.2631574731337468E-2</v>
      </c>
      <c r="N137" s="49">
        <f t="array" ref="N137">IF(COUNT(IF(N$5:N$81&gt;0, TRANSPOSE(Data_TR_USD!$B48:$BZ48)))&gt;0, SUMPRODUCT(N$5:N$81, TRANSPOSE(Data_TR_USD!$B48:$BZ48))%, NA())</f>
        <v>3.2116201838851437E-2</v>
      </c>
      <c r="X137" s="49">
        <f t="array" ref="X137">IF(COUNT(IF(X$5:X$81&gt;0, TRANSPOSE(Data_TR_USD!$B48:$BZ48)))&gt;0, SUMPRODUCT(X$5:X$81, TRANSPOSE(Data_TR_USD!$B48:$BZ48))%, NA())</f>
        <v>1.6358699161763281E-2</v>
      </c>
      <c r="Y137" s="49">
        <f t="array" ref="Y137">IF(COUNT(IF(Y$5:Y$81&gt;0, TRANSPOSE(Data_TR_USD!$B48:$BZ48)))&gt;0, SUMPRODUCT(Y$5:Y$81, TRANSPOSE(Data_TR_USD!$B48:$BZ48))%, NA())</f>
        <v>3.2116201838851437E-2</v>
      </c>
      <c r="AA137" s="49">
        <f t="array" ref="AA137">IF(COUNT(IF(AA$5:AA$81&gt;0, TRANSPOSE(Data_TR_USD!$B48:$BZ48)))&gt;0, SUMPRODUCT(AA$5:AA$81, TRANSPOSE(Data_TR_USD!$B48:$BZ48))%, NA())</f>
        <v>2.2631574731337468E-2</v>
      </c>
      <c r="AB137" s="49">
        <f t="array" ref="AB137">IF(COUNT(IF(AB$5:AB$81&gt;0, TRANSPOSE(Data_TR_USD!$B48:$BZ48)))&gt;0, SUMPRODUCT(AB$5:AB$81, TRANSPOSE(Data_TR_USD!$B48:$BZ48))%, NA())</f>
        <v>1.1437869189640057E-2</v>
      </c>
      <c r="AC137" s="49">
        <f t="array" ref="AC137">IF(COUNT(IF(AC$5:AC$81&gt;0, TRANSPOSE(Data_TR_USD!$B48:$BZ48)))&gt;0, SUMPRODUCT(AC$5:AC$81, TRANSPOSE(Data_TR_USD!$B48:$BZ48))%, NA())</f>
        <v>9.4846271075139706E-3</v>
      </c>
      <c r="AD137" s="49">
        <f t="array" ref="AD137">IF(COUNT(IF(AD$5:AD$81&gt;0, TRANSPOSE(Data_TR_USD!$B48:$BZ48)))&gt;0, SUMPRODUCT(AD$5:AD$81, TRANSPOSE(Data_TR_USD!$B48:$BZ48))%, NA())</f>
        <v>9.7177819102741113E-3</v>
      </c>
      <c r="AE137" s="49">
        <f t="array" ref="AE137">IF(COUNT(IF(AE$5:AE$81&gt;0, TRANSPOSE(Data_TR_USD!$B48:$BZ48)))&gt;0, SUMPRODUCT(AE$5:AE$81, TRANSPOSE(Data_TR_USD!$B48:$BZ48))%, NA())</f>
        <v>1.2771364013469845E-2</v>
      </c>
      <c r="AG137" s="49">
        <f t="array" ref="AG137">IF(COUNT(IF(AG$5:AG$81&gt;0, TRANSPOSE(Data_TR_USD!$B48:$BZ48)))&gt;0, SUMPRODUCT(AG$5:AG$81, TRANSPOSE(Data_TR_USD!$B48:$BZ48))%, NA())</f>
        <v>0</v>
      </c>
      <c r="AM137" s="49">
        <f t="array" ref="AM137">IF(COUNT(IF(AM$5:AM$81&gt;0, TRANSPOSE(Data_TR_USD!$B48:$BZ48)))&gt;0, SUMPRODUCT(AM$5:AM$81, TRANSPOSE(Data_TR_USD!$B48:$BZ48))%, NA())</f>
        <v>1.8112225892923186E-2</v>
      </c>
      <c r="AN137" s="49">
        <f t="array" ref="AN137">IF(COUNT(IF(AN$5:AN$81&gt;0, TRANSPOSE(Data_TR_USD!$B48:$BZ48)))&gt;0, SUMPRODUCT(AN$5:AN$81, TRANSPOSE(Data_TR_USD!$B48:$BZ48))%, NA())</f>
        <v>2.637575949123918E-2</v>
      </c>
      <c r="AO137" s="49">
        <f t="array" ref="AO137">IF(COUNT(IF(AO$5:AO$81&gt;0, TRANSPOSE(Data_TR_USD!$B48:$BZ48)))&gt;0, SUMPRODUCT(AO$5:AO$81, TRANSPOSE(Data_TR_USD!$B48:$BZ48))%, NA())</f>
        <v>1.1127995560491908E-2</v>
      </c>
      <c r="AP137" s="49">
        <f t="array" ref="AP137">IF(COUNT(IF(AP$5:AP$81&gt;0, TRANSPOSE(Data_TR_USD!$B48:$BZ48)))&gt;0, SUMPRODUCT(AP$5:AP$81, TRANSPOSE(Data_TR_USD!$B48:$BZ48))%, NA())</f>
        <v>7.1134703306354775E-3</v>
      </c>
      <c r="AQ137" s="49">
        <f t="array" ref="AQ137">IF(COUNT(IF(AQ$5:AQ$81&gt;0, TRANSPOSE(Data_TR_USD!$B48:$BZ48)))&gt;0, SUMPRODUCT(AQ$5:AQ$81, TRANSPOSE(Data_TR_USD!$B48:$BZ48))%, NA())</f>
        <v>2.3868688960644927E-2</v>
      </c>
      <c r="AS137" s="49">
        <f t="array" ref="AS137">IF(COUNT(IF(AS$5:AS$81&gt;0, TRANSPOSE(Data_TR_USD!$B48:$BZ48)))&gt;0, SUMPRODUCT(AS$5:AS$81, TRANSPOSE(Data_TR_USD!$B48:$BZ48))%, NA())</f>
        <v>3.2116201838851437E-2</v>
      </c>
      <c r="AU137" s="49">
        <f t="array" ref="AU137">IF(COUNT(IF(AU$5:AU$81&gt;0, TRANSPOSE(Data_TR_USD!$B48:$BZ48)))&gt;0, SUMPRODUCT(AU$5:AU$81, TRANSPOSE(Data_TR_USD!$B48:$BZ48))%, NA())</f>
        <v>0</v>
      </c>
      <c r="AV137" s="49">
        <f t="array" ref="AV137">IF(COUNT(IF(AV$5:AV$81&gt;0, TRANSPOSE(Data_TR_USD!$B48:$BZ48)))&gt;0, SUMPRODUCT(AV$5:AV$81, TRANSPOSE(Data_TR_USD!$B48:$BZ48))%, NA())</f>
        <v>0</v>
      </c>
      <c r="AW137" s="49">
        <f t="array" ref="AW137">IF(COUNT(IF(AW$5:AW$81&gt;0, TRANSPOSE(Data_TR_USD!$B48:$BZ48)))&gt;0, SUMPRODUCT(AW$5:AW$81, TRANSPOSE(Data_TR_USD!$B48:$BZ48))%, NA())</f>
        <v>1.9344837825381597E-2</v>
      </c>
      <c r="AX137" s="49">
        <f t="array" ref="AX137">IF(COUNT(IF(AX$5:AX$81&gt;0, TRANSPOSE(Data_TR_USD!$B48:$BZ48)))&gt;0, SUMPRODUCT(AX$5:AX$81, TRANSPOSE(Data_TR_USD!$B48:$BZ48))%, NA())</f>
        <v>2.2631574731337468E-2</v>
      </c>
      <c r="AY137" s="49">
        <f t="array" ref="AY137">IF(COUNT(IF(AY$5:AY$81&gt;0, TRANSPOSE(Data_TR_USD!$B48:$BZ48)))&gt;0, SUMPRODUCT(AY$5:AY$81, TRANSPOSE(Data_TR_USD!$B48:$BZ48))%, NA())</f>
        <v>1.9532629630558421E-2</v>
      </c>
      <c r="AZ137" s="49">
        <f t="array" ref="AZ137">IF(COUNT(IF(AZ$5:AZ$81&gt;0, TRANSPOSE(Data_TR_USD!$B48:$BZ48)))&gt;0, SUMPRODUCT(AZ$5:AZ$81, TRANSPOSE(Data_TR_USD!$B48:$BZ48))%, NA())</f>
        <v>2.1974227350146293E-2</v>
      </c>
      <c r="BA137" s="49">
        <f t="array" ref="BA137">IF(COUNT(IF(BA$5:BA$81&gt;0, TRANSPOSE(Data_TR_USD!$B48:$BZ48)))&gt;0, SUMPRODUCT(BA$5:BA$81, TRANSPOSE(Data_TR_USD!$B48:$BZ48))%, NA())</f>
        <v>4.9301053589338121E-3</v>
      </c>
      <c r="BB137" s="49">
        <f t="array" ref="BB137">IF(COUNT(IF(BB$5:BB$81&gt;0, TRANSPOSE(Data_TR_USD!$B48:$BZ48)))&gt;0, SUMPRODUCT(BB$5:BB$81, TRANSPOSE(Data_TR_USD!$B48:$BZ48))%, NA())</f>
        <v>1.6358699161763281E-2</v>
      </c>
      <c r="BC137" s="49">
        <f t="array" ref="BC137">IF(COUNT(IF(BC$5:BC$81&gt;0, TRANSPOSE(Data_TR_USD!$B48:$BZ48)))&gt;0, SUMPRODUCT(BC$5:BC$81, TRANSPOSE(Data_TR_USD!$B48:$BZ48))%, NA())</f>
        <v>9.6724189126907983E-3</v>
      </c>
      <c r="BD137" s="49">
        <f t="array" ref="BD137">IF(COUNT(IF(BD$5:BD$81&gt;0, TRANSPOSE(Data_TR_USD!$B48:$BZ48)))&gt;0, SUMPRODUCT(BD$5:BD$81, TRANSPOSE(Data_TR_USD!$B48:$BZ48))%, NA())</f>
        <v>3.2303993644028264E-2</v>
      </c>
      <c r="BE137" s="49">
        <f t="array" ref="BE137">IF(COUNT(IF(BE$5:BE$81&gt;0, TRANSPOSE(Data_TR_USD!$B48:$BZ48)))&gt;0, SUMPRODUCT(BE$5:BE$81, TRANSPOSE(Data_TR_USD!$B48:$BZ48))%, NA())</f>
        <v>9.9305565381993758E-3</v>
      </c>
      <c r="BF137" s="49">
        <f t="array" ref="BF137">IF(COUNT(IF(BF$5:BF$81&gt;0, TRANSPOSE(Data_TR_USD!$B48:$BZ48)))&gt;0, SUMPRODUCT(BF$5:BF$81, TRANSPOSE(Data_TR_USD!$B48:$BZ48))%, NA())</f>
        <v>1.5682517309072067E-2</v>
      </c>
      <c r="BG137" s="49">
        <f t="array" ref="BG137">IF(COUNT(IF(BG$5:BG$81&gt;0, TRANSPOSE(Data_TR_USD!$B48:$BZ48)))&gt;0, SUMPRODUCT(BG$5:BG$81, TRANSPOSE(Data_TR_USD!$B48:$BZ48))%, NA())</f>
        <v>1.1819826048614791E-2</v>
      </c>
      <c r="BH137" s="49">
        <f t="array" ref="BH137">IF(COUNT(IF(BH$5:BH$81&gt;0, TRANSPOSE(Data_TR_USD!$B48:$BZ48)))&gt;0, SUMPRODUCT(BH$5:BH$81, TRANSPOSE(Data_TR_USD!$B48:$BZ48))%, NA())</f>
        <v>1.4352078394705368E-2</v>
      </c>
      <c r="BI137" s="49">
        <f t="array" ref="BI137">IF(COUNT(IF(BI$5:BI$81&gt;0, TRANSPOSE(Data_TR_USD!$B48:$BZ48)))&gt;0, SUMPRODUCT(BI$5:BI$81, TRANSPOSE(Data_TR_USD!$B48:$BZ48))%, NA())</f>
        <v>3.2116201838851437E-2</v>
      </c>
      <c r="BJ137" s="49">
        <f t="array" ref="BJ137">IF(COUNT(IF(BJ$5:BJ$81&gt;0, TRANSPOSE(Data_TR_USD!$B48:$BZ48)))&gt;0, SUMPRODUCT(BJ$5:BJ$81, TRANSPOSE(Data_TR_USD!$B48:$BZ48))%, NA())</f>
        <v>1.9720421435735248E-2</v>
      </c>
      <c r="BK137" s="49">
        <f t="array" ref="BK137">IF(COUNT(IF(BK$5:BK$81&gt;0, TRANSPOSE(Data_TR_USD!$B48:$BZ48)))&gt;0, SUMPRODUCT(BK$5:BK$81, TRANSPOSE(Data_TR_USD!$B48:$BZ48))%, NA())</f>
        <v>1.1824438842470732E-2</v>
      </c>
      <c r="BL137" s="49">
        <f t="array" ref="BL137">IF(COUNT(IF(BL$5:BL$81&gt;0, TRANSPOSE(Data_TR_USD!$B48:$BZ48)))&gt;0, SUMPRODUCT(BL$5:BL$81, TRANSPOSE(Data_TR_USD!$B48:$BZ48))%, NA())</f>
        <v>1.6433684529779374E-2</v>
      </c>
      <c r="BM137" s="49">
        <f t="array" ref="BM137">IF(COUNT(IF(BM$5:BM$81&gt;0, TRANSPOSE(Data_TR_USD!$B48:$BZ48)))&gt;0, SUMPRODUCT(BM$5:BM$81, TRANSPOSE(Data_TR_USD!$B48:$BZ48))%, NA())</f>
        <v>1.1174905480249974E-2</v>
      </c>
      <c r="BN137" s="49">
        <f t="array" ref="BN137">IF(COUNT(IF(BN$5:BN$81&gt;0, TRANSPOSE(Data_TR_USD!$B48:$BZ48)))&gt;0, SUMPRODUCT(BN$5:BN$81, TRANSPOSE(Data_TR_USD!$B48:$BZ48))%, NA())</f>
        <v>8.2168422648896868E-3</v>
      </c>
      <c r="BO137" s="49">
        <f t="array" ref="BO137">IF(COUNT(IF(BO$5:BO$81&gt;0, TRANSPOSE(Data_TR_USD!$B48:$BZ48)))&gt;0, SUMPRODUCT(BO$5:BO$81, TRANSPOSE(Data_TR_USD!$B48:$BZ48))%, NA())</f>
        <v>6.5734738119117495E-3</v>
      </c>
      <c r="BP137" s="49">
        <f t="array" ref="BP137">IF(COUNT(IF(BP$5:BP$81&gt;0, TRANSPOSE(Data_TR_USD!$B48:$BZ48)))&gt;0, SUMPRODUCT(BP$5:BP$81, TRANSPOSE(Data_TR_USD!$B48:$BZ48))%, NA())</f>
        <v>5.4778948432597906E-3</v>
      </c>
      <c r="BQ137" s="49">
        <f t="array" ref="BQ137">IF(COUNT(IF(BQ$5:BQ$81&gt;0, TRANSPOSE(Data_TR_USD!$B48:$BZ48)))&gt;0, SUMPRODUCT(BQ$5:BQ$81, TRANSPOSE(Data_TR_USD!$B48:$BZ48))%, NA())</f>
        <v>2.637575949123918E-2</v>
      </c>
      <c r="BR137" s="49">
        <f t="array" ref="BR137">IF(COUNT(IF(BR$5:BR$81&gt;0, TRANSPOSE(Data_TR_USD!$B48:$BZ48)))&gt;0, SUMPRODUCT(BR$5:BR$81, TRANSPOSE(Data_TR_USD!$B48:$BZ48))%, NA())</f>
        <v>0</v>
      </c>
      <c r="BS137" s="49">
        <f t="array" ref="BS137">IF(COUNT(IF(BS$5:BS$81&gt;0, TRANSPOSE(Data_TR_USD!$B48:$BZ48)))&gt;0, SUMPRODUCT(BS$5:BS$81, TRANSPOSE(Data_TR_USD!$B48:$BZ48))%, NA())</f>
        <v>1.1254328757556912E-2</v>
      </c>
    </row>
    <row r="138" spans="2:71">
      <c r="B138" s="48">
        <f t="shared" si="4"/>
        <v>1912</v>
      </c>
      <c r="E138" s="49">
        <f t="array" ref="E138">IF(COUNT(IF(E$5:E$81&gt;0, TRANSPOSE(Data_TR_USD!$B49:$BZ49)))&gt;0, SUMPRODUCT(E$5:E$81, TRANSPOSE(Data_TR_USD!$B49:$BZ49))%, NA())</f>
        <v>7.0655372456701129E-2</v>
      </c>
      <c r="F138" s="49" t="e">
        <f t="array" ref="F138">IF(COUNT(IF(F$5:F$81&gt;0, TRANSPOSE(Data_TR_USD!$B49:$BZ49)))&gt;0, SUMPRODUCT(F$5:F$81, TRANSPOSE(Data_TR_USD!$B49:$BZ49))%, NA())</f>
        <v>#N/A</v>
      </c>
      <c r="G138" s="49">
        <f t="array" ref="G138">IF(COUNT(IF(G$5:G$81&gt;0, TRANSPOSE(Data_TR_USD!$B49:$BZ49)))&gt;0, SUMPRODUCT(G$5:G$81, TRANSPOSE(Data_TR_USD!$B49:$BZ49))%, NA())</f>
        <v>7.2913798492556081E-2</v>
      </c>
      <c r="I138" s="49">
        <f t="array" ref="I138">IF(ISNUMBER(I$96), I$96, IF(COUNT(IF(I$5:I$81&gt;0, TRANSPOSE(Data_TR_USD!$B49:$BZ49)))&gt;0, SUMPRODUCT(I$5:I$81, TRANSPOSE(Data_TR_USD!$B49:$BZ49))%, NA()))</f>
        <v>4.2561694474972524E-2</v>
      </c>
      <c r="J138" s="49">
        <f t="array" ref="J138">IF(ISNUMBER(J$96), J$96, IF(COUNT(IF(J$5:J$81&gt;0, TRANSPOSE(Data_TR_USD!$B49:$BZ49)))&gt;0, SUMPRODUCT(J$5:J$81, TRANSPOSE(Data_TR_USD!$B49:$BZ49))%, NA()))</f>
        <v>4.2561694474972524E-2</v>
      </c>
      <c r="K138" s="49">
        <f t="array" ref="K138">IF(ISNUMBER(K$96), K$96, IF(COUNT(IF(K$5:K$81&gt;0, TRANSPOSE(Data_TR_USD!$B49:$BZ49)))&gt;0, SUMPRODUCT(K$5:K$81, TRANSPOSE(Data_TR_USD!$B49:$BZ49))%, NA()))</f>
        <v>4.3797890871452409E-2</v>
      </c>
      <c r="M138" s="49">
        <f t="array" ref="M138">IF(COUNT(IF(M$5:M$81&gt;0, TRANSPOSE(Data_TR_USD!$B49:$BZ49)))&gt;0, SUMPRODUCT(M$5:M$81, TRANSPOSE(Data_TR_USD!$B49:$BZ49))%, NA())</f>
        <v>3.6030019927066434E-2</v>
      </c>
      <c r="N138" s="49">
        <f t="array" ref="N138">IF(COUNT(IF(N$5:N$81&gt;0, TRANSPOSE(Data_TR_USD!$B49:$BZ49)))&gt;0, SUMPRODUCT(N$5:N$81, TRANSPOSE(Data_TR_USD!$B49:$BZ49))%, NA())</f>
        <v>4.3797890871452409E-2</v>
      </c>
      <c r="X138" s="49">
        <f t="array" ref="X138">IF(COUNT(IF(X$5:X$81&gt;0, TRANSPOSE(Data_TR_USD!$B49:$BZ49)))&gt;0, SUMPRODUCT(X$5:X$81, TRANSPOSE(Data_TR_USD!$B49:$BZ49))%, NA())</f>
        <v>2.2325541148365602E-2</v>
      </c>
      <c r="Y138" s="49">
        <f t="array" ref="Y138">IF(COUNT(IF(Y$5:Y$81&gt;0, TRANSPOSE(Data_TR_USD!$B49:$BZ49)))&gt;0, SUMPRODUCT(Y$5:Y$81, TRANSPOSE(Data_TR_USD!$B49:$BZ49))%, NA())</f>
        <v>4.3797890871452409E-2</v>
      </c>
      <c r="AA138" s="49">
        <f t="array" ref="AA138">IF(COUNT(IF(AA$5:AA$81&gt;0, TRANSPOSE(Data_TR_USD!$B49:$BZ49)))&gt;0, SUMPRODUCT(AA$5:AA$81, TRANSPOSE(Data_TR_USD!$B49:$BZ49))%, NA())</f>
        <v>3.6030019927066434E-2</v>
      </c>
      <c r="AB138" s="49">
        <f t="array" ref="AB138">IF(COUNT(IF(AB$5:AB$81&gt;0, TRANSPOSE(Data_TR_USD!$B49:$BZ49)))&gt;0, SUMPRODUCT(AB$5:AB$81, TRANSPOSE(Data_TR_USD!$B49:$BZ49))%, NA())</f>
        <v>9.8959556681346081E-3</v>
      </c>
      <c r="AC138" s="49">
        <f t="array" ref="AC138">IF(COUNT(IF(AC$5:AC$81&gt;0, TRANSPOSE(Data_TR_USD!$B49:$BZ49)))&gt;0, SUMPRODUCT(AC$5:AC$81, TRANSPOSE(Data_TR_USD!$B49:$BZ49))%, NA())</f>
        <v>7.7678709443859805E-3</v>
      </c>
      <c r="AD138" s="49">
        <f t="array" ref="AD138">IF(COUNT(IF(AD$5:AD$81&gt;0, TRANSPOSE(Data_TR_USD!$B49:$BZ49)))&gt;0, SUMPRODUCT(AD$5:AD$81, TRANSPOSE(Data_TR_USD!$B49:$BZ49))%, NA())</f>
        <v>1.0713566587821828E-2</v>
      </c>
      <c r="AE138" s="49">
        <f t="array" ref="AE138">IF(COUNT(IF(AE$5:AE$81&gt;0, TRANSPOSE(Data_TR_USD!$B49:$BZ49)))&gt;0, SUMPRODUCT(AE$5:AE$81, TRANSPOSE(Data_TR_USD!$B49:$BZ49))%, NA())</f>
        <v>1.4833408190056095E-2</v>
      </c>
      <c r="AG138" s="49">
        <f t="array" ref="AG138">IF(COUNT(IF(AG$5:AG$81&gt;0, TRANSPOSE(Data_TR_USD!$B49:$BZ49)))&gt;0, SUMPRODUCT(AG$5:AG$81, TRANSPOSE(Data_TR_USD!$B49:$BZ49))%, NA())</f>
        <v>0</v>
      </c>
      <c r="AM138" s="49">
        <f t="array" ref="AM138">IF(COUNT(IF(AM$5:AM$81&gt;0, TRANSPOSE(Data_TR_USD!$B49:$BZ49)))&gt;0, SUMPRODUCT(AM$5:AM$81, TRANSPOSE(Data_TR_USD!$B49:$BZ49))%, NA())</f>
        <v>3.4304216276687539E-2</v>
      </c>
      <c r="AN138" s="49">
        <f t="array" ref="AN138">IF(COUNT(IF(AN$5:AN$81&gt;0, TRANSPOSE(Data_TR_USD!$B49:$BZ49)))&gt;0, SUMPRODUCT(AN$5:AN$81, TRANSPOSE(Data_TR_USD!$B49:$BZ49))%, NA())</f>
        <v>2.3186916974603278E-2</v>
      </c>
      <c r="AO138" s="49">
        <f t="array" ref="AO138">IF(COUNT(IF(AO$5:AO$81&gt;0, TRANSPOSE(Data_TR_USD!$B49:$BZ49)))&gt;0, SUMPRODUCT(AO$5:AO$81, TRANSPOSE(Data_TR_USD!$B49:$BZ49))%, NA())</f>
        <v>1.1300639567221035E-2</v>
      </c>
      <c r="AP138" s="49">
        <f t="array" ref="AP138">IF(COUNT(IF(AP$5:AP$81&gt;0, TRANSPOSE(Data_TR_USD!$B49:$BZ49)))&gt;0, SUMPRODUCT(AP$5:AP$81, TRANSPOSE(Data_TR_USD!$B49:$BZ49))%, NA())</f>
        <v>5.8259032082894849E-3</v>
      </c>
      <c r="AQ138" s="49">
        <f t="array" ref="AQ138">IF(COUNT(IF(AQ$5:AQ$81&gt;0, TRANSPOSE(Data_TR_USD!$B49:$BZ49)))&gt;0, SUMPRODUCT(AQ$5:AQ$81, TRANSPOSE(Data_TR_USD!$B49:$BZ49))%, NA())</f>
        <v>1.6613954881241483E-2</v>
      </c>
      <c r="AS138" s="49">
        <f t="array" ref="AS138">IF(COUNT(IF(AS$5:AS$81&gt;0, TRANSPOSE(Data_TR_USD!$B49:$BZ49)))&gt;0, SUMPRODUCT(AS$5:AS$81, TRANSPOSE(Data_TR_USD!$B49:$BZ49))%, NA())</f>
        <v>4.3797890871452409E-2</v>
      </c>
      <c r="AU138" s="49">
        <f t="array" ref="AU138">IF(COUNT(IF(AU$5:AU$81&gt;0, TRANSPOSE(Data_TR_USD!$B49:$BZ49)))&gt;0, SUMPRODUCT(AU$5:AU$81, TRANSPOSE(Data_TR_USD!$B49:$BZ49))%, NA())</f>
        <v>0</v>
      </c>
      <c r="AV138" s="49">
        <f t="array" ref="AV138">IF(COUNT(IF(AV$5:AV$81&gt;0, TRANSPOSE(Data_TR_USD!$B49:$BZ49)))&gt;0, SUMPRODUCT(AV$5:AV$81, TRANSPOSE(Data_TR_USD!$B49:$BZ49))%, NA())</f>
        <v>0</v>
      </c>
      <c r="AW138" s="49">
        <f t="array" ref="AW138">IF(COUNT(IF(AW$5:AW$81&gt;0, TRANSPOSE(Data_TR_USD!$B49:$BZ49)))&gt;0, SUMPRODUCT(AW$5:AW$81, TRANSPOSE(Data_TR_USD!$B49:$BZ49))%, NA())</f>
        <v>2.8964482681396321E-2</v>
      </c>
      <c r="AX138" s="49">
        <f t="array" ref="AX138">IF(COUNT(IF(AX$5:AX$81&gt;0, TRANSPOSE(Data_TR_USD!$B49:$BZ49)))&gt;0, SUMPRODUCT(AX$5:AX$81, TRANSPOSE(Data_TR_USD!$B49:$BZ49))%, NA())</f>
        <v>3.6030019927066434E-2</v>
      </c>
      <c r="AY138" s="49">
        <f t="array" ref="AY138">IF(COUNT(IF(AY$5:AY$81&gt;0, TRANSPOSE(Data_TR_USD!$B49:$BZ49)))&gt;0, SUMPRODUCT(AY$5:AY$81, TRANSPOSE(Data_TR_USD!$B49:$BZ49))%, NA())</f>
        <v>3.5678853077708503E-2</v>
      </c>
      <c r="AZ138" s="49">
        <f t="array" ref="AZ138">IF(COUNT(IF(AZ$5:AZ$81&gt;0, TRANSPOSE(Data_TR_USD!$B49:$BZ49)))&gt;0, SUMPRODUCT(AZ$5:AZ$81, TRANSPOSE(Data_TR_USD!$B49:$BZ49))%, NA())</f>
        <v>3.4616912477932409E-2</v>
      </c>
      <c r="BA138" s="49">
        <f t="array" ref="BA138">IF(COUNT(IF(BA$5:BA$81&gt;0, TRANSPOSE(Data_TR_USD!$B49:$BZ49)))&gt;0, SUMPRODUCT(BA$5:BA$81, TRANSPOSE(Data_TR_USD!$B49:$BZ49))%, NA())</f>
        <v>1.0598305868505169E-2</v>
      </c>
      <c r="BB138" s="49">
        <f t="array" ref="BB138">IF(COUNT(IF(BB$5:BB$81&gt;0, TRANSPOSE(Data_TR_USD!$B49:$BZ49)))&gt;0, SUMPRODUCT(BB$5:BB$81, TRANSPOSE(Data_TR_USD!$B49:$BZ49))%, NA())</f>
        <v>2.2325541148365602E-2</v>
      </c>
      <c r="BC138" s="49">
        <f t="array" ref="BC138">IF(COUNT(IF(BC$5:BC$81&gt;0, TRANSPOSE(Data_TR_USD!$B49:$BZ49)))&gt;0, SUMPRODUCT(BC$5:BC$81, TRANSPOSE(Data_TR_USD!$B49:$BZ49))%, NA())</f>
        <v>1.4482241340698161E-2</v>
      </c>
      <c r="BD138" s="49">
        <f t="array" ref="BD138">IF(COUNT(IF(BD$5:BD$81&gt;0, TRANSPOSE(Data_TR_USD!$B49:$BZ49)))&gt;0, SUMPRODUCT(BD$5:BD$81, TRANSPOSE(Data_TR_USD!$B49:$BZ49))%, NA())</f>
        <v>5.0512261267764584E-2</v>
      </c>
      <c r="BE138" s="49">
        <f t="array" ref="BE138">IF(COUNT(IF(BE$5:BE$81&gt;0, TRANSPOSE(Data_TR_USD!$B49:$BZ49)))&gt;0, SUMPRODUCT(BE$5:BE$81, TRANSPOSE(Data_TR_USD!$B49:$BZ49))%, NA())</f>
        <v>1.2084134588014172E-2</v>
      </c>
      <c r="BF138" s="49">
        <f t="array" ref="BF138">IF(COUNT(IF(BF$5:BF$81&gt;0, TRANSPOSE(Data_TR_USD!$B49:$BZ49)))&gt;0, SUMPRODUCT(BF$5:BF$81, TRANSPOSE(Data_TR_USD!$B49:$BZ49))%, NA())</f>
        <v>8.4702046431018464E-3</v>
      </c>
      <c r="BG138" s="49">
        <f t="array" ref="BG138">IF(COUNT(IF(BG$5:BG$81&gt;0, TRANSPOSE(Data_TR_USD!$B49:$BZ49)))&gt;0, SUMPRODUCT(BG$5:BG$81, TRANSPOSE(Data_TR_USD!$B49:$BZ49))%, NA())</f>
        <v>6.0805999991016459E-3</v>
      </c>
      <c r="BH138" s="49">
        <f t="array" ref="BH138">IF(COUNT(IF(BH$5:BH$81&gt;0, TRANSPOSE(Data_TR_USD!$B49:$BZ49)))&gt;0, SUMPRODUCT(BH$5:BH$81, TRANSPOSE(Data_TR_USD!$B49:$BZ49))%, NA())</f>
        <v>2.0935956771816748E-2</v>
      </c>
      <c r="BI138" s="49">
        <f t="array" ref="BI138">IF(COUNT(IF(BI$5:BI$81&gt;0, TRANSPOSE(Data_TR_USD!$B49:$BZ49)))&gt;0, SUMPRODUCT(BI$5:BI$81, TRANSPOSE(Data_TR_USD!$B49:$BZ49))%, NA())</f>
        <v>4.3797890871452409E-2</v>
      </c>
      <c r="BJ138" s="49">
        <f t="array" ref="BJ138">IF(COUNT(IF(BJ$5:BJ$81&gt;0, TRANSPOSE(Data_TR_USD!$B49:$BZ49)))&gt;0, SUMPRODUCT(BJ$5:BJ$81, TRANSPOSE(Data_TR_USD!$B49:$BZ49))%, NA())</f>
        <v>4.2393223474020678E-2</v>
      </c>
      <c r="BK138" s="49">
        <f t="array" ref="BK138">IF(COUNT(IF(BK$5:BK$81&gt;0, TRANSPOSE(Data_TR_USD!$B49:$BZ49)))&gt;0, SUMPRODUCT(BK$5:BK$81, TRANSPOSE(Data_TR_USD!$B49:$BZ49))%, NA())</f>
        <v>1.0009998419572204E-2</v>
      </c>
      <c r="BL138" s="49">
        <f t="array" ref="BL138">IF(COUNT(IF(BL$5:BL$81&gt;0, TRANSPOSE(Data_TR_USD!$B49:$BZ49)))&gt;0, SUMPRODUCT(BL$5:BL$81, TRANSPOSE(Data_TR_USD!$B49:$BZ49))%, NA())</f>
        <v>3.5327686228350565E-2</v>
      </c>
      <c r="BM138" s="49">
        <f t="array" ref="BM138">IF(COUNT(IF(BM$5:BM$81&gt;0, TRANSPOSE(Data_TR_USD!$B49:$BZ49)))&gt;0, SUMPRODUCT(BM$5:BM$81, TRANSPOSE(Data_TR_USD!$B49:$BZ49))%, NA())</f>
        <v>2.402282663527839E-2</v>
      </c>
      <c r="BN138" s="49">
        <f t="array" ref="BN138">IF(COUNT(IF(BN$5:BN$81&gt;0, TRANSPOSE(Data_TR_USD!$B49:$BZ49)))&gt;0, SUMPRODUCT(BN$5:BN$81, TRANSPOSE(Data_TR_USD!$B49:$BZ49))%, NA())</f>
        <v>1.7663843114175282E-2</v>
      </c>
      <c r="BO138" s="49">
        <f t="array" ref="BO138">IF(COUNT(IF(BO$5:BO$81&gt;0, TRANSPOSE(Data_TR_USD!$B49:$BZ49)))&gt;0, SUMPRODUCT(BO$5:BO$81, TRANSPOSE(Data_TR_USD!$B49:$BZ49))%, NA())</f>
        <v>1.4131074491340228E-2</v>
      </c>
      <c r="BP138" s="49">
        <f t="array" ref="BP138">IF(COUNT(IF(BP$5:BP$81&gt;0, TRANSPOSE(Data_TR_USD!$B49:$BZ49)))&gt;0, SUMPRODUCT(BP$5:BP$81, TRANSPOSE(Data_TR_USD!$B49:$BZ49))%, NA())</f>
        <v>1.1775895409450187E-2</v>
      </c>
      <c r="BQ138" s="49">
        <f t="array" ref="BQ138">IF(COUNT(IF(BQ$5:BQ$81&gt;0, TRANSPOSE(Data_TR_USD!$B49:$BZ49)))&gt;0, SUMPRODUCT(BQ$5:BQ$81, TRANSPOSE(Data_TR_USD!$B49:$BZ49))%, NA())</f>
        <v>2.3186916974603278E-2</v>
      </c>
      <c r="BR138" s="49">
        <f t="array" ref="BR138">IF(COUNT(IF(BR$5:BR$81&gt;0, TRANSPOSE(Data_TR_USD!$B49:$BZ49)))&gt;0, SUMPRODUCT(BR$5:BR$81, TRANSPOSE(Data_TR_USD!$B49:$BZ49))%, NA())</f>
        <v>0</v>
      </c>
      <c r="BS138" s="49">
        <f t="array" ref="BS138">IF(COUNT(IF(BS$5:BS$81&gt;0, TRANSPOSE(Data_TR_USD!$B49:$BZ49)))&gt;0, SUMPRODUCT(BS$5:BS$81, TRANSPOSE(Data_TR_USD!$B49:$BZ49))%, NA())</f>
        <v>6.3840513487655017E-3</v>
      </c>
    </row>
    <row r="139" spans="2:71">
      <c r="B139" s="48">
        <f t="shared" si="4"/>
        <v>1913</v>
      </c>
      <c r="E139" s="49">
        <f t="array" ref="E139">IF(COUNT(IF(E$5:E$81&gt;0, TRANSPOSE(Data_TR_USD!$B50:$BZ50)))&gt;0, SUMPRODUCT(E$5:E$81, TRANSPOSE(Data_TR_USD!$B50:$BZ50))%, NA())</f>
        <v>-4.9907245181902572E-2</v>
      </c>
      <c r="F139" s="49" t="e">
        <f t="array" ref="F139">IF(COUNT(IF(F$5:F$81&gt;0, TRANSPOSE(Data_TR_USD!$B50:$BZ50)))&gt;0, SUMPRODUCT(F$5:F$81, TRANSPOSE(Data_TR_USD!$B50:$BZ50))%, NA())</f>
        <v>#N/A</v>
      </c>
      <c r="G139" s="49">
        <f t="array" ref="G139">IF(COUNT(IF(G$5:G$81&gt;0, TRANSPOSE(Data_TR_USD!$B50:$BZ50)))&gt;0, SUMPRODUCT(G$5:G$81, TRANSPOSE(Data_TR_USD!$B50:$BZ50))%, NA())</f>
        <v>2.0408163265306145E-2</v>
      </c>
      <c r="I139" s="49">
        <f t="array" ref="I139">IF(ISNUMBER(I$96), I$96, IF(COUNT(IF(I$5:I$81&gt;0, TRANSPOSE(Data_TR_USD!$B50:$BZ50)))&gt;0, SUMPRODUCT(I$5:I$81, TRANSPOSE(Data_TR_USD!$B50:$BZ50))%, NA()))</f>
        <v>5.5550004995504061E-2</v>
      </c>
      <c r="J139" s="49">
        <f t="array" ref="J139">IF(ISNUMBER(J$96), J$96, IF(COUNT(IF(J$5:J$81&gt;0, TRANSPOSE(Data_TR_USD!$B50:$BZ50)))&gt;0, SUMPRODUCT(J$5:J$81, TRANSPOSE(Data_TR_USD!$B50:$BZ50))%, NA()))</f>
        <v>5.5550004995504061E-2</v>
      </c>
      <c r="K139" s="49">
        <f t="array" ref="K139">IF(ISNUMBER(K$96), K$96, IF(COUNT(IF(K$5:K$81&gt;0, TRANSPOSE(Data_TR_USD!$B50:$BZ50)))&gt;0, SUMPRODUCT(K$5:K$81, TRANSPOSE(Data_TR_USD!$B50:$BZ50))%, NA()))</f>
        <v>-2.7195368676695519E-3</v>
      </c>
      <c r="M139" s="49">
        <f t="array" ref="M139">IF(COUNT(IF(M$5:M$81&gt;0, TRANSPOSE(Data_TR_USD!$B50:$BZ50)))&gt;0, SUMPRODUCT(M$5:M$81, TRANSPOSE(Data_TR_USD!$B50:$BZ50))%, NA())</f>
        <v>-1.1341217470215291E-2</v>
      </c>
      <c r="N139" s="49">
        <f t="array" ref="N139">IF(COUNT(IF(N$5:N$81&gt;0, TRANSPOSE(Data_TR_USD!$B50:$BZ50)))&gt;0, SUMPRODUCT(N$5:N$81, TRANSPOSE(Data_TR_USD!$B50:$BZ50))%, NA())</f>
        <v>-2.7195368676695519E-3</v>
      </c>
      <c r="X139" s="49">
        <f t="array" ref="X139">IF(COUNT(IF(X$5:X$81&gt;0, TRANSPOSE(Data_TR_USD!$B50:$BZ50)))&gt;0, SUMPRODUCT(X$5:X$81, TRANSPOSE(Data_TR_USD!$B50:$BZ50))%, NA())</f>
        <v>4.1989894360197509E-3</v>
      </c>
      <c r="Y139" s="49">
        <f t="array" ref="Y139">IF(COUNT(IF(Y$5:Y$81&gt;0, TRANSPOSE(Data_TR_USD!$B50:$BZ50)))&gt;0, SUMPRODUCT(Y$5:Y$81, TRANSPOSE(Data_TR_USD!$B50:$BZ50))%, NA())</f>
        <v>-2.7195368676695519E-3</v>
      </c>
      <c r="AA139" s="49">
        <f t="array" ref="AA139">IF(COUNT(IF(AA$5:AA$81&gt;0, TRANSPOSE(Data_TR_USD!$B50:$BZ50)))&gt;0, SUMPRODUCT(AA$5:AA$81, TRANSPOSE(Data_TR_USD!$B50:$BZ50))%, NA())</f>
        <v>-1.1341217470215291E-2</v>
      </c>
      <c r="AB139" s="49">
        <f t="array" ref="AB139">IF(COUNT(IF(AB$5:AB$81&gt;0, TRANSPOSE(Data_TR_USD!$B50:$BZ50)))&gt;0, SUMPRODUCT(AB$5:AB$81, TRANSPOSE(Data_TR_USD!$B50:$BZ50))%, NA())</f>
        <v>1.139918085232094E-2</v>
      </c>
      <c r="AC139" s="49">
        <f t="array" ref="AC139">IF(COUNT(IF(AC$5:AC$81&gt;0, TRANSPOSE(Data_TR_USD!$B50:$BZ50)))&gt;0, SUMPRODUCT(AC$5:AC$81, TRANSPOSE(Data_TR_USD!$B50:$BZ50))%, NA())</f>
        <v>8.6216806025457386E-3</v>
      </c>
      <c r="AD139" s="49">
        <f t="array" ref="AD139">IF(COUNT(IF(AD$5:AD$81&gt;0, TRANSPOSE(Data_TR_USD!$B50:$BZ50)))&gt;0, SUMPRODUCT(AD$5:AD$81, TRANSPOSE(Data_TR_USD!$B50:$BZ50))%, NA())</f>
        <v>8.2647501426207515E-3</v>
      </c>
      <c r="AE139" s="49">
        <f t="array" ref="AE139">IF(COUNT(IF(AE$5:AE$81&gt;0, TRANSPOSE(Data_TR_USD!$B50:$BZ50)))&gt;0, SUMPRODUCT(AE$5:AE$81, TRANSPOSE(Data_TR_USD!$B50:$BZ50))%, NA())</f>
        <v>3.6309560843554812E-3</v>
      </c>
      <c r="AG139" s="49">
        <f t="array" ref="AG139">IF(COUNT(IF(AG$5:AG$81&gt;0, TRANSPOSE(Data_TR_USD!$B50:$BZ50)))&gt;0, SUMPRODUCT(AG$5:AG$81, TRANSPOSE(Data_TR_USD!$B50:$BZ50))%, NA())</f>
        <v>0</v>
      </c>
      <c r="AM139" s="49">
        <f t="array" ref="AM139">IF(COUNT(IF(AM$5:AM$81&gt;0, TRANSPOSE(Data_TR_USD!$B50:$BZ50)))&gt;0, SUMPRODUCT(AM$5:AM$81, TRANSPOSE(Data_TR_USD!$B50:$BZ50))%, NA())</f>
        <v>-2.0814023122434334E-2</v>
      </c>
      <c r="AN139" s="49">
        <f t="array" ref="AN139">IF(COUNT(IF(AN$5:AN$81&gt;0, TRANSPOSE(Data_TR_USD!$B50:$BZ50)))&gt;0, SUMPRODUCT(AN$5:AN$81, TRANSPOSE(Data_TR_USD!$B50:$BZ50))%, NA())</f>
        <v>2.2108687295985131E-2</v>
      </c>
      <c r="AO139" s="49">
        <f t="array" ref="AO139">IF(COUNT(IF(AO$5:AO$81&gt;0, TRANSPOSE(Data_TR_USD!$B50:$BZ50)))&gt;0, SUMPRODUCT(AO$5:AO$81, TRANSPOSE(Data_TR_USD!$B50:$BZ50))%, NA())</f>
        <v>6.1263183434506095E-3</v>
      </c>
      <c r="AP139" s="49">
        <f t="array" ref="AP139">IF(COUNT(IF(AP$5:AP$81&gt;0, TRANSPOSE(Data_TR_USD!$B50:$BZ50)))&gt;0, SUMPRODUCT(AP$5:AP$81, TRANSPOSE(Data_TR_USD!$B50:$BZ50))%, NA())</f>
        <v>6.4662604519093022E-3</v>
      </c>
      <c r="AQ139" s="49">
        <f t="array" ref="AQ139">IF(COUNT(IF(AQ$5:AQ$81&gt;0, TRANSPOSE(Data_TR_USD!$B50:$BZ50)))&gt;0, SUMPRODUCT(AQ$5:AQ$81, TRANSPOSE(Data_TR_USD!$B50:$BZ50))%, NA())</f>
        <v>2.5944970593649135E-2</v>
      </c>
      <c r="AS139" s="49">
        <f t="array" ref="AS139">IF(COUNT(IF(AS$5:AS$81&gt;0, TRANSPOSE(Data_TR_USD!$B50:$BZ50)))&gt;0, SUMPRODUCT(AS$5:AS$81, TRANSPOSE(Data_TR_USD!$B50:$BZ50))%, NA())</f>
        <v>-2.7195368676695519E-3</v>
      </c>
      <c r="AU139" s="49">
        <f t="array" ref="AU139">IF(COUNT(IF(AU$5:AU$81&gt;0, TRANSPOSE(Data_TR_USD!$B50:$BZ50)))&gt;0, SUMPRODUCT(AU$5:AU$81, TRANSPOSE(Data_TR_USD!$B50:$BZ50))%, NA())</f>
        <v>0</v>
      </c>
      <c r="AV139" s="49">
        <f t="array" ref="AV139">IF(COUNT(IF(AV$5:AV$81&gt;0, TRANSPOSE(Data_TR_USD!$B50:$BZ50)))&gt;0, SUMPRODUCT(AV$5:AV$81, TRANSPOSE(Data_TR_USD!$B50:$BZ50))%, NA())</f>
        <v>0</v>
      </c>
      <c r="AW139" s="49">
        <f t="array" ref="AW139">IF(COUNT(IF(AW$5:AW$81&gt;0, TRANSPOSE(Data_TR_USD!$B50:$BZ50)))&gt;0, SUMPRODUCT(AW$5:AW$81, TRANSPOSE(Data_TR_USD!$B50:$BZ50))%, NA())</f>
        <v>-6.3504929520250327E-3</v>
      </c>
      <c r="AX139" s="49">
        <f t="array" ref="AX139">IF(COUNT(IF(AX$5:AX$81&gt;0, TRANSPOSE(Data_TR_USD!$B50:$BZ50)))&gt;0, SUMPRODUCT(AX$5:AX$81, TRANSPOSE(Data_TR_USD!$B50:$BZ50))%, NA())</f>
        <v>-1.1341217470215291E-2</v>
      </c>
      <c r="AY139" s="49">
        <f t="array" ref="AY139">IF(COUNT(IF(AY$5:AY$81&gt;0, TRANSPOSE(Data_TR_USD!$B50:$BZ50)))&gt;0, SUMPRODUCT(AY$5:AY$81, TRANSPOSE(Data_TR_USD!$B50:$BZ50))%, NA())</f>
        <v>-1.8147420030583287E-2</v>
      </c>
      <c r="AZ139" s="49">
        <f t="array" ref="AZ139">IF(COUNT(IF(AZ$5:AZ$81&gt;0, TRANSPOSE(Data_TR_USD!$B50:$BZ50)))&gt;0, SUMPRODUCT(AZ$5:AZ$81, TRANSPOSE(Data_TR_USD!$B50:$BZ50))%, NA())</f>
        <v>-1.0343072566577237E-2</v>
      </c>
      <c r="BA139" s="49">
        <f t="array" ref="BA139">IF(COUNT(IF(BA$5:BA$81&gt;0, TRANSPOSE(Data_TR_USD!$B50:$BZ50)))&gt;0, SUMPRODUCT(BA$5:BA$81, TRANSPOSE(Data_TR_USD!$B50:$BZ50))%, NA())</f>
        <v>-7.4860867772853857E-3</v>
      </c>
      <c r="BB139" s="49">
        <f t="array" ref="BB139">IF(COUNT(IF(BB$5:BB$81&gt;0, TRANSPOSE(Data_TR_USD!$B50:$BZ50)))&gt;0, SUMPRODUCT(BB$5:BB$81, TRANSPOSE(Data_TR_USD!$B50:$BZ50))%, NA())</f>
        <v>4.1989894360197509E-3</v>
      </c>
      <c r="BC139" s="49">
        <f t="array" ref="BC139">IF(COUNT(IF(BC$5:BC$81&gt;0, TRANSPOSE(Data_TR_USD!$B50:$BZ50)))&gt;0, SUMPRODUCT(BC$5:BC$81, TRANSPOSE(Data_TR_USD!$B50:$BZ50))%, NA())</f>
        <v>-3.1752464760125164E-3</v>
      </c>
      <c r="BD139" s="49">
        <f t="array" ref="BD139">IF(COUNT(IF(BD$5:BD$81&gt;0, TRANSPOSE(Data_TR_USD!$B50:$BZ50)))&gt;0, SUMPRODUCT(BD$5:BD$81, TRANSPOSE(Data_TR_USD!$B50:$BZ50))%, NA())</f>
        <v>-1.4516463946227808E-2</v>
      </c>
      <c r="BE139" s="49">
        <f t="array" ref="BE139">IF(COUNT(IF(BE$5:BE$81&gt;0, TRANSPOSE(Data_TR_USD!$B50:$BZ50)))&gt;0, SUMPRODUCT(BE$5:BE$81, TRANSPOSE(Data_TR_USD!$B50:$BZ50))%, NA())</f>
        <v>-1.7022500993466095E-3</v>
      </c>
      <c r="BF139" s="49">
        <f t="array" ref="BF139">IF(COUNT(IF(BF$5:BF$81&gt;0, TRANSPOSE(Data_TR_USD!$B50:$BZ50)))&gt;0, SUMPRODUCT(BF$5:BF$81, TRANSPOSE(Data_TR_USD!$B50:$BZ50))%, NA())</f>
        <v>2.2234085723281734E-2</v>
      </c>
      <c r="BG139" s="49">
        <f t="array" ref="BG139">IF(COUNT(IF(BG$5:BG$81&gt;0, TRANSPOSE(Data_TR_USD!$B50:$BZ50)))&gt;0, SUMPRODUCT(BG$5:BG$81, TRANSPOSE(Data_TR_USD!$B50:$BZ50))%, NA())</f>
        <v>1.865144038094034E-2</v>
      </c>
      <c r="BH139" s="49">
        <f t="array" ref="BH139">IF(COUNT(IF(BH$5:BH$81&gt;0, TRANSPOSE(Data_TR_USD!$B50:$BZ50)))&gt;0, SUMPRODUCT(BH$5:BH$81, TRANSPOSE(Data_TR_USD!$B50:$BZ50))%, NA())</f>
        <v>-4.7027308330448566E-3</v>
      </c>
      <c r="BI139" s="49">
        <f t="array" ref="BI139">IF(COUNT(IF(BI$5:BI$81&gt;0, TRANSPOSE(Data_TR_USD!$B50:$BZ50)))&gt;0, SUMPRODUCT(BI$5:BI$81, TRANSPOSE(Data_TR_USD!$B50:$BZ50))%, NA())</f>
        <v>-2.7195368676695519E-3</v>
      </c>
      <c r="BJ139" s="49">
        <f t="array" ref="BJ139">IF(COUNT(IF(BJ$5:BJ$81&gt;0, TRANSPOSE(Data_TR_USD!$B50:$BZ50)))&gt;0, SUMPRODUCT(BJ$5:BJ$81, TRANSPOSE(Data_TR_USD!$B50:$BZ50))%, NA())</f>
        <v>-2.9944347109141543E-2</v>
      </c>
      <c r="BK139" s="49">
        <f t="array" ref="BK139">IF(COUNT(IF(BK$5:BK$81&gt;0, TRANSPOSE(Data_TR_USD!$B50:$BZ50)))&gt;0, SUMPRODUCT(BK$5:BK$81, TRANSPOSE(Data_TR_USD!$B50:$BZ50))%, NA())</f>
        <v>1.6891758053925562E-2</v>
      </c>
      <c r="BL139" s="49">
        <f t="array" ref="BL139">IF(COUNT(IF(BL$5:BL$81&gt;0, TRANSPOSE(Data_TR_USD!$B50:$BZ50)))&gt;0, SUMPRODUCT(BL$5:BL$81, TRANSPOSE(Data_TR_USD!$B50:$BZ50))%, NA())</f>
        <v>-2.4953622590951286E-2</v>
      </c>
      <c r="BM139" s="49">
        <f t="array" ref="BM139">IF(COUNT(IF(BM$5:BM$81&gt;0, TRANSPOSE(Data_TR_USD!$B50:$BZ50)))&gt;0, SUMPRODUCT(BM$5:BM$81, TRANSPOSE(Data_TR_USD!$B50:$BZ50))%, NA())</f>
        <v>-1.6968463361846875E-2</v>
      </c>
      <c r="BN139" s="49">
        <f t="array" ref="BN139">IF(COUNT(IF(BN$5:BN$81&gt;0, TRANSPOSE(Data_TR_USD!$B50:$BZ50)))&gt;0, SUMPRODUCT(BN$5:BN$81, TRANSPOSE(Data_TR_USD!$B50:$BZ50))%, NA())</f>
        <v>-1.2476811295475643E-2</v>
      </c>
      <c r="BO139" s="49">
        <f t="array" ref="BO139">IF(COUNT(IF(BO$5:BO$81&gt;0, TRANSPOSE(Data_TR_USD!$B50:$BZ50)))&gt;0, SUMPRODUCT(BO$5:BO$81, TRANSPOSE(Data_TR_USD!$B50:$BZ50))%, NA())</f>
        <v>-9.9814490363805148E-3</v>
      </c>
      <c r="BP139" s="49">
        <f t="array" ref="BP139">IF(COUNT(IF(BP$5:BP$81&gt;0, TRANSPOSE(Data_TR_USD!$B50:$BZ50)))&gt;0, SUMPRODUCT(BP$5:BP$81, TRANSPOSE(Data_TR_USD!$B50:$BZ50))%, NA())</f>
        <v>-8.3178741969837603E-3</v>
      </c>
      <c r="BQ139" s="49">
        <f t="array" ref="BQ139">IF(COUNT(IF(BQ$5:BQ$81&gt;0, TRANSPOSE(Data_TR_USD!$B50:$BZ50)))&gt;0, SUMPRODUCT(BQ$5:BQ$81, TRANSPOSE(Data_TR_USD!$B50:$BZ50))%, NA())</f>
        <v>2.2108687295985131E-2</v>
      </c>
      <c r="BR139" s="49">
        <f t="array" ref="BR139">IF(COUNT(IF(BR$5:BR$81&gt;0, TRANSPOSE(Data_TR_USD!$B50:$BZ50)))&gt;0, SUMPRODUCT(BR$5:BR$81, TRANSPOSE(Data_TR_USD!$B50:$BZ50))%, NA())</f>
        <v>0</v>
      </c>
      <c r="BS139" s="49">
        <f t="array" ref="BS139">IF(COUNT(IF(BS$5:BS$81&gt;0, TRANSPOSE(Data_TR_USD!$B50:$BZ50)))&gt;0, SUMPRODUCT(BS$5:BS$81, TRANSPOSE(Data_TR_USD!$B50:$BZ50))%, NA())</f>
        <v>2.3197080656419261E-2</v>
      </c>
    </row>
    <row r="140" spans="2:71">
      <c r="B140" s="48">
        <f t="shared" si="4"/>
        <v>1914</v>
      </c>
      <c r="E140" s="49">
        <f t="array" ref="E140">IF(COUNT(IF(E$5:E$81&gt;0, TRANSPOSE(Data_TR_USD!$B51:$BZ51)))&gt;0, SUMPRODUCT(E$5:E$81, TRANSPOSE(Data_TR_USD!$B51:$BZ51))%, NA())</f>
        <v>-5.7660670048591135E-2</v>
      </c>
      <c r="F140" s="49" t="e">
        <f t="array" ref="F140">IF(COUNT(IF(F$5:F$81&gt;0, TRANSPOSE(Data_TR_USD!$B51:$BZ51)))&gt;0, SUMPRODUCT(F$5:F$81, TRANSPOSE(Data_TR_USD!$B51:$BZ51))%, NA())</f>
        <v>#N/A</v>
      </c>
      <c r="G140" s="49">
        <f t="array" ref="G140">IF(COUNT(IF(G$5:G$81&gt;0, TRANSPOSE(Data_TR_USD!$B51:$BZ51)))&gt;0, SUMPRODUCT(G$5:G$81, TRANSPOSE(Data_TR_USD!$B51:$BZ51))%, NA())</f>
        <v>1.0000000000000009E-2</v>
      </c>
      <c r="I140" s="49">
        <f t="array" ref="I140">IF(ISNUMBER(I$96), I$96, IF(COUNT(IF(I$5:I$81&gt;0, TRANSPOSE(Data_TR_USD!$B51:$BZ51)))&gt;0, SUMPRODUCT(I$5:I$81, TRANSPOSE(Data_TR_USD!$B51:$BZ51))%, NA()))</f>
        <v>4.5459086821860326E-2</v>
      </c>
      <c r="J140" s="49">
        <f t="array" ref="J140">IF(ISNUMBER(J$96), J$96, IF(COUNT(IF(J$5:J$81&gt;0, TRANSPOSE(Data_TR_USD!$B51:$BZ51)))&gt;0, SUMPRODUCT(J$5:J$81, TRANSPOSE(Data_TR_USD!$B51:$BZ51))%, NA()))</f>
        <v>4.5459086821860326E-2</v>
      </c>
      <c r="K140" s="49">
        <f t="array" ref="K140">IF(ISNUMBER(K$96), K$96, IF(COUNT(IF(K$5:K$81&gt;0, TRANSPOSE(Data_TR_USD!$B51:$BZ51)))&gt;0, SUMPRODUCT(K$5:K$81, TRANSPOSE(Data_TR_USD!$B51:$BZ51))%, NA()))</f>
        <v>-1.2506276851116787E-2</v>
      </c>
      <c r="M140" s="49">
        <f t="array" ref="M140">IF(COUNT(IF(M$5:M$81&gt;0, TRANSPOSE(Data_TR_USD!$B51:$BZ51)))&gt;0, SUMPRODUCT(M$5:M$81, TRANSPOSE(Data_TR_USD!$B51:$BZ51))%, NA())</f>
        <v>-1.7785272435276622E-2</v>
      </c>
      <c r="N140" s="49">
        <f t="array" ref="N140">IF(COUNT(IF(N$5:N$81&gt;0, TRANSPOSE(Data_TR_USD!$B51:$BZ51)))&gt;0, SUMPRODUCT(N$5:N$81, TRANSPOSE(Data_TR_USD!$B51:$BZ51))%, NA())</f>
        <v>-1.2506276851116787E-2</v>
      </c>
      <c r="X140" s="49">
        <f t="array" ref="X140">IF(COUNT(IF(X$5:X$81&gt;0, TRANSPOSE(Data_TR_USD!$B51:$BZ51)))&gt;0, SUMPRODUCT(X$5:X$81, TRANSPOSE(Data_TR_USD!$B51:$BZ51))%, NA())</f>
        <v>1.8783987809192881E-4</v>
      </c>
      <c r="Y140" s="49">
        <f t="array" ref="Y140">IF(COUNT(IF(Y$5:Y$81&gt;0, TRANSPOSE(Data_TR_USD!$B51:$BZ51)))&gt;0, SUMPRODUCT(Y$5:Y$81, TRANSPOSE(Data_TR_USD!$B51:$BZ51))%, NA())</f>
        <v>-1.2506276851116787E-2</v>
      </c>
      <c r="AA140" s="49">
        <f t="array" ref="AA140">IF(COUNT(IF(AA$5:AA$81&gt;0, TRANSPOSE(Data_TR_USD!$B51:$BZ51)))&gt;0, SUMPRODUCT(AA$5:AA$81, TRANSPOSE(Data_TR_USD!$B51:$BZ51))%, NA())</f>
        <v>-1.7785272435276622E-2</v>
      </c>
      <c r="AB140" s="49">
        <f t="array" ref="AB140">IF(COUNT(IF(AB$5:AB$81&gt;0, TRANSPOSE(Data_TR_USD!$B51:$BZ51)))&gt;0, SUMPRODUCT(AB$5:AB$81, TRANSPOSE(Data_TR_USD!$B51:$BZ51))%, NA())</f>
        <v>7.5519499252528514E-3</v>
      </c>
      <c r="AC140" s="49">
        <f t="array" ref="AC140">IF(COUNT(IF(AC$5:AC$81&gt;0, TRANSPOSE(Data_TR_USD!$B51:$BZ51)))&gt;0, SUMPRODUCT(AC$5:AC$81, TRANSPOSE(Data_TR_USD!$B51:$BZ51))%, NA())</f>
        <v>5.278995584159835E-3</v>
      </c>
      <c r="AD140" s="49">
        <f t="array" ref="AD140">IF(COUNT(IF(AD$5:AD$81&gt;0, TRANSPOSE(Data_TR_USD!$B51:$BZ51)))&gt;0, SUMPRODUCT(AD$5:AD$81, TRANSPOSE(Data_TR_USD!$B51:$BZ51))%, NA())</f>
        <v>5.8318349528766918E-3</v>
      </c>
      <c r="AE140" s="49">
        <f t="array" ref="AE140">IF(COUNT(IF(AE$5:AE$81&gt;0, TRANSPOSE(Data_TR_USD!$B51:$BZ51)))&gt;0, SUMPRODUCT(AE$5:AE$81, TRANSPOSE(Data_TR_USD!$B51:$BZ51))%, NA())</f>
        <v>-4.870714206992788E-4</v>
      </c>
      <c r="AG140" s="49">
        <f t="array" ref="AG140">IF(COUNT(IF(AG$5:AG$81&gt;0, TRANSPOSE(Data_TR_USD!$B51:$BZ51)))&gt;0, SUMPRODUCT(AG$5:AG$81, TRANSPOSE(Data_TR_USD!$B51:$BZ51))%, NA())</f>
        <v>0</v>
      </c>
      <c r="AM140" s="49">
        <f t="array" ref="AM140">IF(COUNT(IF(AM$5:AM$81&gt;0, TRANSPOSE(Data_TR_USD!$B51:$BZ51)))&gt;0, SUMPRODUCT(AM$5:AM$81, TRANSPOSE(Data_TR_USD!$B51:$BZ51))%, NA())</f>
        <v>-2.7398992318991372E-2</v>
      </c>
      <c r="AN140" s="49">
        <f t="array" ref="AN140">IF(COUNT(IF(AN$5:AN$81&gt;0, TRANSPOSE(Data_TR_USD!$B51:$BZ51)))&gt;0, SUMPRODUCT(AN$5:AN$81, TRANSPOSE(Data_TR_USD!$B51:$BZ51))%, NA())</f>
        <v>4.1063177198382783E-3</v>
      </c>
      <c r="AO140" s="49">
        <f t="array" ref="AO140">IF(COUNT(IF(AO$5:AO$81&gt;0, TRANSPOSE(Data_TR_USD!$B51:$BZ51)))&gt;0, SUMPRODUCT(AO$5:AO$81, TRANSPOSE(Data_TR_USD!$B51:$BZ51))%, NA())</f>
        <v>2.3959620817302772E-3</v>
      </c>
      <c r="AP140" s="49">
        <f t="array" ref="AP140">IF(COUNT(IF(AP$5:AP$81&gt;0, TRANSPOSE(Data_TR_USD!$B51:$BZ51)))&gt;0, SUMPRODUCT(AP$5:AP$81, TRANSPOSE(Data_TR_USD!$B51:$BZ51))%, NA())</f>
        <v>3.9592466881198749E-3</v>
      </c>
      <c r="AQ140" s="49">
        <f t="array" ref="AQ140">IF(COUNT(IF(AQ$5:AQ$81&gt;0, TRANSPOSE(Data_TR_USD!$B51:$BZ51)))&gt;0, SUMPRODUCT(AQ$5:AQ$81, TRANSPOSE(Data_TR_USD!$B51:$BZ51))%, NA())</f>
        <v>8.5556540931201724E-3</v>
      </c>
      <c r="AS140" s="49">
        <f t="array" ref="AS140">IF(COUNT(IF(AS$5:AS$81&gt;0, TRANSPOSE(Data_TR_USD!$B51:$BZ51)))&gt;0, SUMPRODUCT(AS$5:AS$81, TRANSPOSE(Data_TR_USD!$B51:$BZ51))%, NA())</f>
        <v>-1.2506276851116787E-2</v>
      </c>
      <c r="AU140" s="49">
        <f t="array" ref="AU140">IF(COUNT(IF(AU$5:AU$81&gt;0, TRANSPOSE(Data_TR_USD!$B51:$BZ51)))&gt;0, SUMPRODUCT(AU$5:AU$81, TRANSPOSE(Data_TR_USD!$B51:$BZ51))%, NA())</f>
        <v>0</v>
      </c>
      <c r="AV140" s="49">
        <f t="array" ref="AV140">IF(COUNT(IF(AV$5:AV$81&gt;0, TRANSPOSE(Data_TR_USD!$B51:$BZ51)))&gt;0, SUMPRODUCT(AV$5:AV$81, TRANSPOSE(Data_TR_USD!$B51:$BZ51))%, NA())</f>
        <v>0</v>
      </c>
      <c r="AW140" s="49">
        <f t="array" ref="AW140">IF(COUNT(IF(AW$5:AW$81&gt;0, TRANSPOSE(Data_TR_USD!$B51:$BZ51)))&gt;0, SUMPRODUCT(AW$5:AW$81, TRANSPOSE(Data_TR_USD!$B51:$BZ51))%, NA())</f>
        <v>-1.2019205430417505E-2</v>
      </c>
      <c r="AX140" s="49">
        <f t="array" ref="AX140">IF(COUNT(IF(AX$5:AX$81&gt;0, TRANSPOSE(Data_TR_USD!$B51:$BZ51)))&gt;0, SUMPRODUCT(AX$5:AX$81, TRANSPOSE(Data_TR_USD!$B51:$BZ51))%, NA())</f>
        <v>-1.7785272435276622E-2</v>
      </c>
      <c r="AY140" s="49">
        <f t="array" ref="AY140">IF(COUNT(IF(AY$5:AY$81&gt;0, TRANSPOSE(Data_TR_USD!$B51:$BZ51)))&gt;0, SUMPRODUCT(AY$5:AY$81, TRANSPOSE(Data_TR_USD!$B51:$BZ51))%, NA())</f>
        <v>-2.3307803729786095E-2</v>
      </c>
      <c r="AZ140" s="49">
        <f t="array" ref="AZ140">IF(COUNT(IF(AZ$5:AZ$81&gt;0, TRANSPOSE(Data_TR_USD!$B51:$BZ51)))&gt;0, SUMPRODUCT(AZ$5:AZ$81, TRANSPOSE(Data_TR_USD!$B51:$BZ51))%, NA())</f>
        <v>-1.66320590343048E-2</v>
      </c>
      <c r="BA140" s="49">
        <f t="array" ref="BA140">IF(COUNT(IF(BA$5:BA$81&gt;0, TRANSPOSE(Data_TR_USD!$B51:$BZ51)))&gt;0, SUMPRODUCT(BA$5:BA$81, TRANSPOSE(Data_TR_USD!$B51:$BZ51))%, NA())</f>
        <v>-8.649100507288671E-3</v>
      </c>
      <c r="BB140" s="49">
        <f t="array" ref="BB140">IF(COUNT(IF(BB$5:BB$81&gt;0, TRANSPOSE(Data_TR_USD!$B51:$BZ51)))&gt;0, SUMPRODUCT(BB$5:BB$81, TRANSPOSE(Data_TR_USD!$B51:$BZ51))%, NA())</f>
        <v>1.8783987809192881E-4</v>
      </c>
      <c r="BC140" s="49">
        <f t="array" ref="BC140">IF(COUNT(IF(BC$5:BC$81&gt;0, TRANSPOSE(Data_TR_USD!$B51:$BZ51)))&gt;0, SUMPRODUCT(BC$5:BC$81, TRANSPOSE(Data_TR_USD!$B51:$BZ51))%, NA())</f>
        <v>-6.0096027152087526E-3</v>
      </c>
      <c r="BD140" s="49">
        <f t="array" ref="BD140">IF(COUNT(IF(BD$5:BD$81&gt;0, TRANSPOSE(Data_TR_USD!$B51:$BZ51)))&gt;0, SUMPRODUCT(BD$5:BD$81, TRANSPOSE(Data_TR_USD!$B51:$BZ51))%, NA())</f>
        <v>-2.3794875150485378E-2</v>
      </c>
      <c r="BE140" s="49">
        <f t="array" ref="BE140">IF(COUNT(IF(BE$5:BE$81&gt;0, TRANSPOSE(Data_TR_USD!$B51:$BZ51)))&gt;0, SUMPRODUCT(BE$5:BE$81, TRANSPOSE(Data_TR_USD!$B51:$BZ51))%, NA())</f>
        <v>-8.6694485991098344E-3</v>
      </c>
      <c r="BF140" s="49">
        <f t="array" ref="BF140">IF(COUNT(IF(BF$5:BF$81&gt;0, TRANSPOSE(Data_TR_USD!$B51:$BZ51)))&gt;0, SUMPRODUCT(BF$5:BF$81, TRANSPOSE(Data_TR_USD!$B51:$BZ51))%, NA())</f>
        <v>1.6324058173178783E-2</v>
      </c>
      <c r="BG140" s="49">
        <f t="array" ref="BG140">IF(COUNT(IF(BG$5:BG$81&gt;0, TRANSPOSE(Data_TR_USD!$B51:$BZ51)))&gt;0, SUMPRODUCT(BG$5:BG$81, TRANSPOSE(Data_TR_USD!$B51:$BZ51))%, NA())</f>
        <v>1.4442002822894002E-2</v>
      </c>
      <c r="BH140" s="49">
        <f t="array" ref="BH140">IF(COUNT(IF(BH$5:BH$81&gt;0, TRANSPOSE(Data_TR_USD!$B51:$BZ51)))&gt;0, SUMPRODUCT(BH$5:BH$81, TRANSPOSE(Data_TR_USD!$B51:$BZ51))%, NA())</f>
        <v>-9.0910246262013508E-3</v>
      </c>
      <c r="BI140" s="49">
        <f t="array" ref="BI140">IF(COUNT(IF(BI$5:BI$81&gt;0, TRANSPOSE(Data_TR_USD!$B51:$BZ51)))&gt;0, SUMPRODUCT(BI$5:BI$81, TRANSPOSE(Data_TR_USD!$B51:$BZ51))%, NA())</f>
        <v>-1.2506276851116787E-2</v>
      </c>
      <c r="BJ140" s="49">
        <f t="array" ref="BJ140">IF(COUNT(IF(BJ$5:BJ$81&gt;0, TRANSPOSE(Data_TR_USD!$B51:$BZ51)))&gt;0, SUMPRODUCT(BJ$5:BJ$81, TRANSPOSE(Data_TR_USD!$B51:$BZ51))%, NA())</f>
        <v>-3.4596402029154684E-2</v>
      </c>
      <c r="BK140" s="49">
        <f t="array" ref="BK140">IF(COUNT(IF(BK$5:BK$81&gt;0, TRANSPOSE(Data_TR_USD!$B51:$BZ51)))&gt;0, SUMPRODUCT(BK$5:BK$81, TRANSPOSE(Data_TR_USD!$B51:$BZ51))%, NA())</f>
        <v>1.3919816990250709E-2</v>
      </c>
      <c r="BL140" s="49">
        <f t="array" ref="BL140">IF(COUNT(IF(BL$5:BL$81&gt;0, TRANSPOSE(Data_TR_USD!$B51:$BZ51)))&gt;0, SUMPRODUCT(BL$5:BL$81, TRANSPOSE(Data_TR_USD!$B51:$BZ51))%, NA())</f>
        <v>-2.8830335024295568E-2</v>
      </c>
      <c r="BM140" s="49">
        <f t="array" ref="BM140">IF(COUNT(IF(BM$5:BM$81&gt;0, TRANSPOSE(Data_TR_USD!$B51:$BZ51)))&gt;0, SUMPRODUCT(BM$5:BM$81, TRANSPOSE(Data_TR_USD!$B51:$BZ51))%, NA())</f>
        <v>-1.9604627816520989E-2</v>
      </c>
      <c r="BN140" s="49">
        <f t="array" ref="BN140">IF(COUNT(IF(BN$5:BN$81&gt;0, TRANSPOSE(Data_TR_USD!$B51:$BZ51)))&gt;0, SUMPRODUCT(BN$5:BN$81, TRANSPOSE(Data_TR_USD!$B51:$BZ51))%, NA())</f>
        <v>-1.4415167512147784E-2</v>
      </c>
      <c r="BO140" s="49">
        <f t="array" ref="BO140">IF(COUNT(IF(BO$5:BO$81&gt;0, TRANSPOSE(Data_TR_USD!$B51:$BZ51)))&gt;0, SUMPRODUCT(BO$5:BO$81, TRANSPOSE(Data_TR_USD!$B51:$BZ51))%, NA())</f>
        <v>-1.1532134009718227E-2</v>
      </c>
      <c r="BP140" s="49">
        <f t="array" ref="BP140">IF(COUNT(IF(BP$5:BP$81&gt;0, TRANSPOSE(Data_TR_USD!$B51:$BZ51)))&gt;0, SUMPRODUCT(BP$5:BP$81, TRANSPOSE(Data_TR_USD!$B51:$BZ51))%, NA())</f>
        <v>-9.6101116747651892E-3</v>
      </c>
      <c r="BQ140" s="49">
        <f t="array" ref="BQ140">IF(COUNT(IF(BQ$5:BQ$81&gt;0, TRANSPOSE(Data_TR_USD!$B51:$BZ51)))&gt;0, SUMPRODUCT(BQ$5:BQ$81, TRANSPOSE(Data_TR_USD!$B51:$BZ51))%, NA())</f>
        <v>4.1063177198382783E-3</v>
      </c>
      <c r="BR140" s="49">
        <f t="array" ref="BR140">IF(COUNT(IF(BR$5:BR$81&gt;0, TRANSPOSE(Data_TR_USD!$B51:$BZ51)))&gt;0, SUMPRODUCT(BR$5:BR$81, TRANSPOSE(Data_TR_USD!$B51:$BZ51))%, NA())</f>
        <v>0</v>
      </c>
      <c r="BS140" s="49">
        <f t="array" ref="BS140">IF(COUNT(IF(BS$5:BS$81&gt;0, TRANSPOSE(Data_TR_USD!$B51:$BZ51)))&gt;0, SUMPRODUCT(BS$5:BS$81, TRANSPOSE(Data_TR_USD!$B51:$BZ51))%, NA())</f>
        <v>2.0296328426037659E-2</v>
      </c>
    </row>
    <row r="141" spans="2:71">
      <c r="B141" s="48">
        <f t="shared" si="4"/>
        <v>1915</v>
      </c>
      <c r="E141" s="49">
        <f t="array" ref="E141">IF(COUNT(IF(E$5:E$81&gt;0, TRANSPOSE(Data_TR_USD!$B52:$BZ52)))&gt;0, SUMPRODUCT(E$5:E$81, TRANSPOSE(Data_TR_USD!$B52:$BZ52))%, NA())</f>
        <v>0.30272846867471925</v>
      </c>
      <c r="F141" s="49" t="e">
        <f t="array" ref="F141">IF(COUNT(IF(F$5:F$81&gt;0, TRANSPOSE(Data_TR_USD!$B52:$BZ52)))&gt;0, SUMPRODUCT(F$5:F$81, TRANSPOSE(Data_TR_USD!$B52:$BZ52))%, NA())</f>
        <v>#N/A</v>
      </c>
      <c r="G141" s="49">
        <f t="array" ref="G141">IF(COUNT(IF(G$5:G$81&gt;0, TRANSPOSE(Data_TR_USD!$B52:$BZ52)))&gt;0, SUMPRODUCT(G$5:G$81, TRANSPOSE(Data_TR_USD!$B52:$BZ52))%, NA())</f>
        <v>2.9702970297029729E-2</v>
      </c>
      <c r="I141" s="49">
        <f t="array" ref="I141">IF(ISNUMBER(I$96), I$96, IF(COUNT(IF(I$5:I$81&gt;0, TRANSPOSE(Data_TR_USD!$B52:$BZ52)))&gt;0, SUMPRODUCT(I$5:I$81, TRANSPOSE(Data_TR_USD!$B52:$BZ52))%, NA()))</f>
        <v>3.5567988810070943E-2</v>
      </c>
      <c r="J141" s="49">
        <f t="array" ref="J141">IF(ISNUMBER(J$96), J$96, IF(COUNT(IF(J$5:J$81&gt;0, TRANSPOSE(Data_TR_USD!$B52:$BZ52)))&gt;0, SUMPRODUCT(J$5:J$81, TRANSPOSE(Data_TR_USD!$B52:$BZ52))%, NA()))</f>
        <v>3.5567988810070943E-2</v>
      </c>
      <c r="K141" s="49">
        <f t="array" ref="K141">IF(ISNUMBER(K$96), K$96, IF(COUNT(IF(K$5:K$81&gt;0, TRANSPOSE(Data_TR_USD!$B52:$BZ52)))&gt;0, SUMPRODUCT(K$5:K$81, TRANSPOSE(Data_TR_USD!$B52:$BZ52))%, NA()))</f>
        <v>0.20031493178837048</v>
      </c>
      <c r="M141" s="49">
        <f t="array" ref="M141">IF(COUNT(IF(M$5:M$81&gt;0, TRANSPOSE(Data_TR_USD!$B52:$BZ52)))&gt;0, SUMPRODUCT(M$5:M$81, TRANSPOSE(Data_TR_USD!$B52:$BZ52))%, NA())</f>
        <v>0.16070315962912912</v>
      </c>
      <c r="N141" s="49">
        <f t="array" ref="N141">IF(COUNT(IF(N$5:N$81&gt;0, TRANSPOSE(Data_TR_USD!$B52:$BZ52)))&gt;0, SUMPRODUCT(N$5:N$81, TRANSPOSE(Data_TR_USD!$B52:$BZ52))%, NA())</f>
        <v>0.20031493178837048</v>
      </c>
      <c r="X141" s="49">
        <f t="array" ref="X141">IF(COUNT(IF(X$5:X$81&gt;0, TRANSPOSE(Data_TR_USD!$B52:$BZ52)))&gt;0, SUMPRODUCT(X$5:X$81, TRANSPOSE(Data_TR_USD!$B52:$BZ52))%, NA())</f>
        <v>8.5210621291705563E-2</v>
      </c>
      <c r="Y141" s="49">
        <f t="array" ref="Y141">IF(COUNT(IF(Y$5:Y$81&gt;0, TRANSPOSE(Data_TR_USD!$B52:$BZ52)))&gt;0, SUMPRODUCT(Y$5:Y$81, TRANSPOSE(Data_TR_USD!$B52:$BZ52))%, NA())</f>
        <v>0.20031493178837048</v>
      </c>
      <c r="AA141" s="49">
        <f t="array" ref="AA141">IF(COUNT(IF(AA$5:AA$81&gt;0, TRANSPOSE(Data_TR_USD!$B52:$BZ52)))&gt;0, SUMPRODUCT(AA$5:AA$81, TRANSPOSE(Data_TR_USD!$B52:$BZ52))%, NA())</f>
        <v>0.16070315962912912</v>
      </c>
      <c r="AB141" s="49">
        <f t="array" ref="AB141">IF(COUNT(IF(AB$5:AB$81&gt;0, TRANSPOSE(Data_TR_USD!$B52:$BZ52)))&gt;0, SUMPRODUCT(AB$5:AB$81, TRANSPOSE(Data_TR_USD!$B52:$BZ52))%, NA())</f>
        <v>4.1390171599744958E-2</v>
      </c>
      <c r="AC141" s="49">
        <f t="array" ref="AC141">IF(COUNT(IF(AC$5:AC$81&gt;0, TRANSPOSE(Data_TR_USD!$B52:$BZ52)))&gt;0, SUMPRODUCT(AC$5:AC$81, TRANSPOSE(Data_TR_USD!$B52:$BZ52))%, NA())</f>
        <v>3.9611772159241415E-2</v>
      </c>
      <c r="AD141" s="49">
        <f t="array" ref="AD141">IF(COUNT(IF(AD$5:AD$81&gt;0, TRANSPOSE(Data_TR_USD!$B52:$BZ52)))&gt;0, SUMPRODUCT(AD$5:AD$81, TRANSPOSE(Data_TR_USD!$B52:$BZ52))%, NA())</f>
        <v>3.7812766811282372E-2</v>
      </c>
      <c r="AE141" s="49">
        <f t="array" ref="AE141">IF(COUNT(IF(AE$5:AE$81&gt;0, TRANSPOSE(Data_TR_USD!$B52:$BZ52)))&gt;0, SUMPRODUCT(AE$5:AE$81, TRANSPOSE(Data_TR_USD!$B52:$BZ52))%, NA())</f>
        <v>6.9884619026713335E-2</v>
      </c>
      <c r="AG141" s="49">
        <f t="array" ref="AG141">IF(COUNT(IF(AG$5:AG$81&gt;0, TRANSPOSE(Data_TR_USD!$B52:$BZ52)))&gt;0, SUMPRODUCT(AG$5:AG$81, TRANSPOSE(Data_TR_USD!$B52:$BZ52))%, NA())</f>
        <v>0</v>
      </c>
      <c r="AM141" s="49">
        <f t="array" ref="AM141">IF(COUNT(IF(AM$5:AM$81&gt;0, TRANSPOSE(Data_TR_USD!$B52:$BZ52)))&gt;0, SUMPRODUCT(AM$5:AM$81, TRANSPOSE(Data_TR_USD!$B52:$BZ52))%, NA())</f>
        <v>0.15469997675078737</v>
      </c>
      <c r="AN141" s="49">
        <f t="array" ref="AN141">IF(COUNT(IF(AN$5:AN$81&gt;0, TRANSPOSE(Data_TR_USD!$B52:$BZ52)))&gt;0, SUMPRODUCT(AN$5:AN$81, TRANSPOSE(Data_TR_USD!$B52:$BZ52))%, NA())</f>
        <v>0.10125282643833625</v>
      </c>
      <c r="AO141" s="49">
        <f t="array" ref="AO141">IF(COUNT(IF(AO$5:AO$81&gt;0, TRANSPOSE(Data_TR_USD!$B52:$BZ52)))&gt;0, SUMPRODUCT(AO$5:AO$81, TRANSPOSE(Data_TR_USD!$B52:$BZ52))%, NA())</f>
        <v>5.4748195592977368E-2</v>
      </c>
      <c r="AP141" s="49">
        <f t="array" ref="AP141">IF(COUNT(IF(AP$5:AP$81&gt;0, TRANSPOSE(Data_TR_USD!$B52:$BZ52)))&gt;0, SUMPRODUCT(AP$5:AP$81, TRANSPOSE(Data_TR_USD!$B52:$BZ52))%, NA())</f>
        <v>2.9708829119431054E-2</v>
      </c>
      <c r="AQ141" s="49">
        <f t="array" ref="AQ141">IF(COUNT(IF(AQ$5:AQ$81&gt;0, TRANSPOSE(Data_TR_USD!$B52:$BZ52)))&gt;0, SUMPRODUCT(AQ$5:AQ$81, TRANSPOSE(Data_TR_USD!$B52:$BZ52))%, NA())</f>
        <v>8.6382854368222933E-2</v>
      </c>
      <c r="AS141" s="49">
        <f t="array" ref="AS141">IF(COUNT(IF(AS$5:AS$81&gt;0, TRANSPOSE(Data_TR_USD!$B52:$BZ52)))&gt;0, SUMPRODUCT(AS$5:AS$81, TRANSPOSE(Data_TR_USD!$B52:$BZ52))%, NA())</f>
        <v>0.20031493178837048</v>
      </c>
      <c r="AU141" s="49">
        <f t="array" ref="AU141">IF(COUNT(IF(AU$5:AU$81&gt;0, TRANSPOSE(Data_TR_USD!$B52:$BZ52)))&gt;0, SUMPRODUCT(AU$5:AU$81, TRANSPOSE(Data_TR_USD!$B52:$BZ52))%, NA())</f>
        <v>0</v>
      </c>
      <c r="AV141" s="49">
        <f t="array" ref="AV141">IF(COUNT(IF(AV$5:AV$81&gt;0, TRANSPOSE(Data_TR_USD!$B52:$BZ52)))&gt;0, SUMPRODUCT(AV$5:AV$81, TRANSPOSE(Data_TR_USD!$B52:$BZ52))%, NA())</f>
        <v>0</v>
      </c>
      <c r="AW141" s="49">
        <f t="array" ref="AW141">IF(COUNT(IF(AW$5:AW$81&gt;0, TRANSPOSE(Data_TR_USD!$B52:$BZ52)))&gt;0, SUMPRODUCT(AW$5:AW$81, TRANSPOSE(Data_TR_USD!$B52:$BZ52))%, NA())</f>
        <v>0.13043031276165717</v>
      </c>
      <c r="AX141" s="49">
        <f t="array" ref="AX141">IF(COUNT(IF(AX$5:AX$81&gt;0, TRANSPOSE(Data_TR_USD!$B52:$BZ52)))&gt;0, SUMPRODUCT(AX$5:AX$81, TRANSPOSE(Data_TR_USD!$B52:$BZ52))%, NA())</f>
        <v>0.16070315962912912</v>
      </c>
      <c r="AY141" s="49">
        <f t="array" ref="AY141">IF(COUNT(IF(AY$5:AY$81&gt;0, TRANSPOSE(Data_TR_USD!$B52:$BZ52)))&gt;0, SUMPRODUCT(AY$5:AY$81, TRANSPOSE(Data_TR_USD!$B52:$BZ52))%, NA())</f>
        <v>0.15603369698324437</v>
      </c>
      <c r="AZ141" s="49">
        <f t="array" ref="AZ141">IF(COUNT(IF(AZ$5:AZ$81&gt;0, TRANSPOSE(Data_TR_USD!$B52:$BZ52)))&gt;0, SUMPRODUCT(AZ$5:AZ$81, TRANSPOSE(Data_TR_USD!$B52:$BZ52))%, NA())</f>
        <v>0.15464859025563471</v>
      </c>
      <c r="BA141" s="49">
        <f t="array" ref="BA141">IF(COUNT(IF(BA$5:BA$81&gt;0, TRANSPOSE(Data_TR_USD!$B52:$BZ52)))&gt;0, SUMPRODUCT(BA$5:BA$81, TRANSPOSE(Data_TR_USD!$B52:$BZ52))%, NA())</f>
        <v>4.5409270301207887E-2</v>
      </c>
      <c r="BB141" s="49">
        <f t="array" ref="BB141">IF(COUNT(IF(BB$5:BB$81&gt;0, TRANSPOSE(Data_TR_USD!$B52:$BZ52)))&gt;0, SUMPRODUCT(BB$5:BB$81, TRANSPOSE(Data_TR_USD!$B52:$BZ52))%, NA())</f>
        <v>8.5210621291705563E-2</v>
      </c>
      <c r="BC141" s="49">
        <f t="array" ref="BC141">IF(COUNT(IF(BC$5:BC$81&gt;0, TRANSPOSE(Data_TR_USD!$B52:$BZ52)))&gt;0, SUMPRODUCT(BC$5:BC$81, TRANSPOSE(Data_TR_USD!$B52:$BZ52))%, NA())</f>
        <v>6.5215156380828587E-2</v>
      </c>
      <c r="BD141" s="49">
        <f t="array" ref="BD141">IF(COUNT(IF(BD$5:BD$81&gt;0, TRANSPOSE(Data_TR_USD!$B52:$BZ52)))&gt;0, SUMPRODUCT(BD$5:BD$81, TRANSPOSE(Data_TR_USD!$B52:$BZ52))%, NA())</f>
        <v>0.22591831600995771</v>
      </c>
      <c r="BE141" s="49">
        <f t="array" ref="BE141">IF(COUNT(IF(BE$5:BE$81&gt;0, TRANSPOSE(Data_TR_USD!$B52:$BZ52)))&gt;0, SUMPRODUCT(BE$5:BE$81, TRANSPOSE(Data_TR_USD!$B52:$BZ52))%, NA())</f>
        <v>6.7217178561799318E-2</v>
      </c>
      <c r="BF141" s="49">
        <f t="array" ref="BF141">IF(COUNT(IF(BF$5:BF$81&gt;0, TRANSPOSE(Data_TR_USD!$B52:$BZ52)))&gt;0, SUMPRODUCT(BF$5:BF$81, TRANSPOSE(Data_TR_USD!$B52:$BZ52))%, NA())</f>
        <v>4.8950697451010897E-2</v>
      </c>
      <c r="BG141" s="49">
        <f t="array" ref="BG141">IF(COUNT(IF(BG$5:BG$81&gt;0, TRANSPOSE(Data_TR_USD!$B52:$BZ52)))&gt;0, SUMPRODUCT(BG$5:BG$81, TRANSPOSE(Data_TR_USD!$B52:$BZ52))%, NA())</f>
        <v>3.2383393325801597E-2</v>
      </c>
      <c r="BH141" s="49">
        <f t="array" ref="BH141">IF(COUNT(IF(BH$5:BH$81&gt;0, TRANSPOSE(Data_TR_USD!$B52:$BZ52)))&gt;0, SUMPRODUCT(BH$5:BH$81, TRANSPOSE(Data_TR_USD!$B52:$BZ52))%, NA())</f>
        <v>9.8090340531689899E-2</v>
      </c>
      <c r="BI141" s="49">
        <f t="array" ref="BI141">IF(COUNT(IF(BI$5:BI$81&gt;0, TRANSPOSE(Data_TR_USD!$B52:$BZ52)))&gt;0, SUMPRODUCT(BI$5:BI$81, TRANSPOSE(Data_TR_USD!$B52:$BZ52))%, NA())</f>
        <v>0.20031493178837048</v>
      </c>
      <c r="BJ141" s="49">
        <f t="array" ref="BJ141">IF(COUNT(IF(BJ$5:BJ$81&gt;0, TRANSPOSE(Data_TR_USD!$B52:$BZ52)))&gt;0, SUMPRODUCT(BJ$5:BJ$81, TRANSPOSE(Data_TR_USD!$B52:$BZ52))%, NA())</f>
        <v>0.18163708120483155</v>
      </c>
      <c r="BK141" s="49">
        <f t="array" ref="BK141">IF(COUNT(IF(BK$5:BK$81&gt;0, TRANSPOSE(Data_TR_USD!$B52:$BZ52)))&gt;0, SUMPRODUCT(BK$5:BK$81, TRANSPOSE(Data_TR_USD!$B52:$BZ52))%, NA())</f>
        <v>3.0354734239800844E-2</v>
      </c>
      <c r="BL141" s="49">
        <f t="array" ref="BL141">IF(COUNT(IF(BL$5:BL$81&gt;0, TRANSPOSE(Data_TR_USD!$B52:$BZ52)))&gt;0, SUMPRODUCT(BL$5:BL$81, TRANSPOSE(Data_TR_USD!$B52:$BZ52))%, NA())</f>
        <v>0.15136423433735963</v>
      </c>
      <c r="BM141" s="49">
        <f t="array" ref="BM141">IF(COUNT(IF(BM$5:BM$81&gt;0, TRANSPOSE(Data_TR_USD!$B52:$BZ52)))&gt;0, SUMPRODUCT(BM$5:BM$81, TRANSPOSE(Data_TR_USD!$B52:$BZ52))%, NA())</f>
        <v>0.10292767934940455</v>
      </c>
      <c r="BN141" s="49">
        <f t="array" ref="BN141">IF(COUNT(IF(BN$5:BN$81&gt;0, TRANSPOSE(Data_TR_USD!$B52:$BZ52)))&gt;0, SUMPRODUCT(BN$5:BN$81, TRANSPOSE(Data_TR_USD!$B52:$BZ52))%, NA())</f>
        <v>7.5682117168679813E-2</v>
      </c>
      <c r="BO141" s="49">
        <f t="array" ref="BO141">IF(COUNT(IF(BO$5:BO$81&gt;0, TRANSPOSE(Data_TR_USD!$B52:$BZ52)))&gt;0, SUMPRODUCT(BO$5:BO$81, TRANSPOSE(Data_TR_USD!$B52:$BZ52))%, NA())</f>
        <v>6.0545693734943853E-2</v>
      </c>
      <c r="BP141" s="49">
        <f t="array" ref="BP141">IF(COUNT(IF(BP$5:BP$81&gt;0, TRANSPOSE(Data_TR_USD!$B52:$BZ52)))&gt;0, SUMPRODUCT(BP$5:BP$81, TRANSPOSE(Data_TR_USD!$B52:$BZ52))%, NA())</f>
        <v>5.0454744779119876E-2</v>
      </c>
      <c r="BQ141" s="49">
        <f t="array" ref="BQ141">IF(COUNT(IF(BQ$5:BQ$81&gt;0, TRANSPOSE(Data_TR_USD!$B52:$BZ52)))&gt;0, SUMPRODUCT(BQ$5:BQ$81, TRANSPOSE(Data_TR_USD!$B52:$BZ52))%, NA())</f>
        <v>0.10125282643833625</v>
      </c>
      <c r="BR141" s="49">
        <f t="array" ref="BR141">IF(COUNT(IF(BR$5:BR$81&gt;0, TRANSPOSE(Data_TR_USD!$B52:$BZ52)))&gt;0, SUMPRODUCT(BR$5:BR$81, TRANSPOSE(Data_TR_USD!$B52:$BZ52))%, NA())</f>
        <v>0</v>
      </c>
      <c r="BS141" s="49">
        <f t="array" ref="BS141">IF(COUNT(IF(BS$5:BS$81&gt;0, TRANSPOSE(Data_TR_USD!$B52:$BZ52)))&gt;0, SUMPRODUCT(BS$5:BS$81, TRANSPOSE(Data_TR_USD!$B52:$BZ52))%, NA())</f>
        <v>1.3194859901668283E-2</v>
      </c>
    </row>
    <row r="142" spans="2:71">
      <c r="B142" s="48">
        <f t="shared" si="4"/>
        <v>1916</v>
      </c>
      <c r="E142" s="49">
        <f t="array" ref="E142">IF(COUNT(IF(E$5:E$81&gt;0, TRANSPOSE(Data_TR_USD!$B53:$BZ53)))&gt;0, SUMPRODUCT(E$5:E$81, TRANSPOSE(Data_TR_USD!$B53:$BZ53))%, NA())</f>
        <v>8.4010492108660614E-2</v>
      </c>
      <c r="F142" s="49" t="e">
        <f t="array" ref="F142">IF(COUNT(IF(F$5:F$81&gt;0, TRANSPOSE(Data_TR_USD!$B53:$BZ53)))&gt;0, SUMPRODUCT(F$5:F$81, TRANSPOSE(Data_TR_USD!$B53:$BZ53))%, NA())</f>
        <v>#N/A</v>
      </c>
      <c r="G142" s="49">
        <f t="array" ref="G142">IF(COUNT(IF(G$5:G$81&gt;0, TRANSPOSE(Data_TR_USD!$B53:$BZ53)))&gt;0, SUMPRODUCT(G$5:G$81, TRANSPOSE(Data_TR_USD!$B53:$BZ53))%, NA())</f>
        <v>0.125</v>
      </c>
      <c r="I142" s="49">
        <f t="array" ref="I142">IF(ISNUMBER(I$96), I$96, IF(COUNT(IF(I$5:I$81&gt;0, TRANSPOSE(Data_TR_USD!$B53:$BZ53)))&gt;0, SUMPRODUCT(I$5:I$81, TRANSPOSE(Data_TR_USD!$B53:$BZ53))%, NA()))</f>
        <v>3.5468078729143773E-2</v>
      </c>
      <c r="J142" s="49">
        <f t="array" ref="J142">IF(ISNUMBER(J$96), J$96, IF(COUNT(IF(J$5:J$81&gt;0, TRANSPOSE(Data_TR_USD!$B53:$BZ53)))&gt;0, SUMPRODUCT(J$5:J$81, TRANSPOSE(Data_TR_USD!$B53:$BZ53))%, NA()))</f>
        <v>3.5468078729143773E-2</v>
      </c>
      <c r="K142" s="49">
        <f t="array" ref="K142">IF(ISNUMBER(K$96), K$96, IF(COUNT(IF(K$5:K$81&gt;0, TRANSPOSE(Data_TR_USD!$B53:$BZ53)))&gt;0, SUMPRODUCT(K$5:K$81, TRANSPOSE(Data_TR_USD!$B53:$BZ53))%, NA()))</f>
        <v>5.9776601948407365E-2</v>
      </c>
      <c r="M142" s="49">
        <f t="array" ref="M142">IF(COUNT(IF(M$5:M$81&gt;0, TRANSPOSE(Data_TR_USD!$B53:$BZ53)))&gt;0, SUMPRODUCT(M$5:M$81, TRANSPOSE(Data_TR_USD!$B53:$BZ53))%, NA())</f>
        <v>4.6690399395935805E-2</v>
      </c>
      <c r="N142" s="49">
        <f t="array" ref="N142">IF(COUNT(IF(N$5:N$81&gt;0, TRANSPOSE(Data_TR_USD!$B53:$BZ53)))&gt;0, SUMPRODUCT(N$5:N$81, TRANSPOSE(Data_TR_USD!$B53:$BZ53))%, NA())</f>
        <v>5.9776601948407365E-2</v>
      </c>
      <c r="X142" s="49">
        <f t="array" ref="X142">IF(COUNT(IF(X$5:X$81&gt;0, TRANSPOSE(Data_TR_USD!$B53:$BZ53)))&gt;0, SUMPRODUCT(X$5:X$81, TRANSPOSE(Data_TR_USD!$B53:$BZ53))%, NA())</f>
        <v>2.756327032816195E-2</v>
      </c>
      <c r="Y142" s="49">
        <f t="array" ref="Y142">IF(COUNT(IF(Y$5:Y$81&gt;0, TRANSPOSE(Data_TR_USD!$B53:$BZ53)))&gt;0, SUMPRODUCT(Y$5:Y$81, TRANSPOSE(Data_TR_USD!$B53:$BZ53))%, NA())</f>
        <v>5.9776601948407365E-2</v>
      </c>
      <c r="AA142" s="49">
        <f t="array" ref="AA142">IF(COUNT(IF(AA$5:AA$81&gt;0, TRANSPOSE(Data_TR_USD!$B53:$BZ53)))&gt;0, SUMPRODUCT(AA$5:AA$81, TRANSPOSE(Data_TR_USD!$B53:$BZ53))%, NA())</f>
        <v>4.6690399395935805E-2</v>
      </c>
      <c r="AB142" s="49">
        <f t="array" ref="AB142">IF(COUNT(IF(AB$5:AB$81&gt;0, TRANSPOSE(Data_TR_USD!$B53:$BZ53)))&gt;0, SUMPRODUCT(AB$5:AB$81, TRANSPOSE(Data_TR_USD!$B53:$BZ53))%, NA())</f>
        <v>1.4859606488928749E-2</v>
      </c>
      <c r="AC142" s="49">
        <f t="array" ref="AC142">IF(COUNT(IF(AC$5:AC$81&gt;0, TRANSPOSE(Data_TR_USD!$B53:$BZ53)))&gt;0, SUMPRODUCT(AC$5:AC$81, TRANSPOSE(Data_TR_USD!$B53:$BZ53))%, NA())</f>
        <v>1.308620255247156E-2</v>
      </c>
      <c r="AD142" s="49">
        <f t="array" ref="AD142">IF(COUNT(IF(AD$5:AD$81&gt;0, TRANSPOSE(Data_TR_USD!$B53:$BZ53)))&gt;0, SUMPRODUCT(AD$5:AD$81, TRANSPOSE(Data_TR_USD!$B53:$BZ53))%, NA())</f>
        <v>1.3567631515599308E-2</v>
      </c>
      <c r="AE142" s="49">
        <f t="array" ref="AE142">IF(COUNT(IF(AE$5:AE$81&gt;0, TRANSPOSE(Data_TR_USD!$B53:$BZ53)))&gt;0, SUMPRODUCT(AE$5:AE$81, TRANSPOSE(Data_TR_USD!$B53:$BZ53))%, NA())</f>
        <v>2.1487251763337621E-2</v>
      </c>
      <c r="AG142" s="49">
        <f t="array" ref="AG142">IF(COUNT(IF(AG$5:AG$81&gt;0, TRANSPOSE(Data_TR_USD!$B53:$BZ53)))&gt;0, SUMPRODUCT(AG$5:AG$81, TRANSPOSE(Data_TR_USD!$B53:$BZ53))%, NA())</f>
        <v>0</v>
      </c>
      <c r="AM142" s="49">
        <f t="array" ref="AM142">IF(COUNT(IF(AM$5:AM$81&gt;0, TRANSPOSE(Data_TR_USD!$B53:$BZ53)))&gt;0, SUMPRODUCT(AM$5:AM$81, TRANSPOSE(Data_TR_USD!$B53:$BZ53))%, NA())</f>
        <v>4.2709413666635249E-2</v>
      </c>
      <c r="AN142" s="49">
        <f t="array" ref="AN142">IF(COUNT(IF(AN$5:AN$81&gt;0, TRANSPOSE(Data_TR_USD!$B53:$BZ53)))&gt;0, SUMPRODUCT(AN$5:AN$81, TRANSPOSE(Data_TR_USD!$B53:$BZ53))%, NA())</f>
        <v>3.3390480770975832E-2</v>
      </c>
      <c r="AO142" s="49">
        <f t="array" ref="AO142">IF(COUNT(IF(AO$5:AO$81&gt;0, TRANSPOSE(Data_TR_USD!$B53:$BZ53)))&gt;0, SUMPRODUCT(AO$5:AO$81, TRANSPOSE(Data_TR_USD!$B53:$BZ53))%, NA())</f>
        <v>1.728672715790459E-2</v>
      </c>
      <c r="AP142" s="49">
        <f t="array" ref="AP142">IF(COUNT(IF(AP$5:AP$81&gt;0, TRANSPOSE(Data_TR_USD!$B53:$BZ53)))&gt;0, SUMPRODUCT(AP$5:AP$81, TRANSPOSE(Data_TR_USD!$B53:$BZ53))%, NA())</f>
        <v>9.8146519143536698E-3</v>
      </c>
      <c r="AQ142" s="49">
        <f t="array" ref="AQ142">IF(COUNT(IF(AQ$5:AQ$81&gt;0, TRANSPOSE(Data_TR_USD!$B53:$BZ53)))&gt;0, SUMPRODUCT(AQ$5:AQ$81, TRANSPOSE(Data_TR_USD!$B53:$BZ53))%, NA())</f>
        <v>2.7985560264858114E-2</v>
      </c>
      <c r="AS142" s="49">
        <f t="array" ref="AS142">IF(COUNT(IF(AS$5:AS$81&gt;0, TRANSPOSE(Data_TR_USD!$B53:$BZ53)))&gt;0, SUMPRODUCT(AS$5:AS$81, TRANSPOSE(Data_TR_USD!$B53:$BZ53))%, NA())</f>
        <v>5.9776601948407365E-2</v>
      </c>
      <c r="AU142" s="49">
        <f t="array" ref="AU142">IF(COUNT(IF(AU$5:AU$81&gt;0, TRANSPOSE(Data_TR_USD!$B53:$BZ53)))&gt;0, SUMPRODUCT(AU$5:AU$81, TRANSPOSE(Data_TR_USD!$B53:$BZ53))%, NA())</f>
        <v>0</v>
      </c>
      <c r="AV142" s="49">
        <f t="array" ref="AV142">IF(COUNT(IF(AV$5:AV$81&gt;0, TRANSPOSE(Data_TR_USD!$B53:$BZ53)))&gt;0, SUMPRODUCT(AV$5:AV$81, TRANSPOSE(Data_TR_USD!$B53:$BZ53))%, NA())</f>
        <v>0</v>
      </c>
      <c r="AW142" s="49">
        <f t="array" ref="AW142">IF(COUNT(IF(AW$5:AW$81&gt;0, TRANSPOSE(Data_TR_USD!$B53:$BZ53)))&gt;0, SUMPRODUCT(AW$5:AW$81, TRANSPOSE(Data_TR_USD!$B53:$BZ53))%, NA())</f>
        <v>3.8289350185069744E-2</v>
      </c>
      <c r="AX142" s="49">
        <f t="array" ref="AX142">IF(COUNT(IF(AX$5:AX$81&gt;0, TRANSPOSE(Data_TR_USD!$B53:$BZ53)))&gt;0, SUMPRODUCT(AX$5:AX$81, TRANSPOSE(Data_TR_USD!$B53:$BZ53))%, NA())</f>
        <v>4.6690399395935805E-2</v>
      </c>
      <c r="AY142" s="49">
        <f t="array" ref="AY142">IF(COUNT(IF(AY$5:AY$81&gt;0, TRANSPOSE(Data_TR_USD!$B53:$BZ53)))&gt;0, SUMPRODUCT(AY$5:AY$81, TRANSPOSE(Data_TR_USD!$B53:$BZ53))%, NA())</f>
        <v>4.4347822725133053E-2</v>
      </c>
      <c r="AZ142" s="49">
        <f t="array" ref="AZ142">IF(COUNT(IF(AZ$5:AZ$81&gt;0, TRANSPOSE(Data_TR_USD!$B53:$BZ53)))&gt;0, SUMPRODUCT(AZ$5:AZ$81, TRANSPOSE(Data_TR_USD!$B53:$BZ53))%, NA())</f>
        <v>4.501018955376259E-2</v>
      </c>
      <c r="BA142" s="49">
        <f t="array" ref="BA142">IF(COUNT(IF(BA$5:BA$81&gt;0, TRANSPOSE(Data_TR_USD!$B53:$BZ53)))&gt;0, SUMPRODUCT(BA$5:BA$81, TRANSPOSE(Data_TR_USD!$B53:$BZ53))%, NA())</f>
        <v>1.2601573816299092E-2</v>
      </c>
      <c r="BB142" s="49">
        <f t="array" ref="BB142">IF(COUNT(IF(BB$5:BB$81&gt;0, TRANSPOSE(Data_TR_USD!$B53:$BZ53)))&gt;0, SUMPRODUCT(BB$5:BB$81, TRANSPOSE(Data_TR_USD!$B53:$BZ53))%, NA())</f>
        <v>2.756327032816195E-2</v>
      </c>
      <c r="BC142" s="49">
        <f t="array" ref="BC142">IF(COUNT(IF(BC$5:BC$81&gt;0, TRANSPOSE(Data_TR_USD!$B53:$BZ53)))&gt;0, SUMPRODUCT(BC$5:BC$81, TRANSPOSE(Data_TR_USD!$B53:$BZ53))%, NA())</f>
        <v>1.9144675092534872E-2</v>
      </c>
      <c r="BD142" s="49">
        <f t="array" ref="BD142">IF(COUNT(IF(BD$5:BD$81&gt;0, TRANSPOSE(Data_TR_USD!$B53:$BZ53)))&gt;0, SUMPRODUCT(BD$5:BD$81, TRANSPOSE(Data_TR_USD!$B53:$BZ53))%, NA())</f>
        <v>6.5835074488470674E-2</v>
      </c>
      <c r="BE142" s="49">
        <f t="array" ref="BE142">IF(COUNT(IF(BE$5:BE$81&gt;0, TRANSPOSE(Data_TR_USD!$B53:$BZ53)))&gt;0, SUMPRODUCT(BE$5:BE$81, TRANSPOSE(Data_TR_USD!$B53:$BZ53))%, NA())</f>
        <v>1.821043364634202E-2</v>
      </c>
      <c r="BF142" s="49">
        <f t="array" ref="BF142">IF(COUNT(IF(BF$5:BF$81&gt;0, TRANSPOSE(Data_TR_USD!$B53:$BZ53)))&gt;0, SUMPRODUCT(BF$5:BF$81, TRANSPOSE(Data_TR_USD!$B53:$BZ53))%, NA())</f>
        <v>1.7771355894077058E-2</v>
      </c>
      <c r="BG142" s="49">
        <f t="array" ref="BG142">IF(COUNT(IF(BG$5:BG$81&gt;0, TRANSPOSE(Data_TR_USD!$B53:$BZ53)))&gt;0, SUMPRODUCT(BG$5:BG$81, TRANSPOSE(Data_TR_USD!$B53:$BZ53))%, NA())</f>
        <v>1.2537695123597248E-2</v>
      </c>
      <c r="BH142" s="49">
        <f t="array" ref="BH142">IF(COUNT(IF(BH$5:BH$81&gt;0, TRANSPOSE(Data_TR_USD!$B53:$BZ53)))&gt;0, SUMPRODUCT(BH$5:BH$81, TRANSPOSE(Data_TR_USD!$B53:$BZ53))%, NA())</f>
        <v>2.8500984793276434E-2</v>
      </c>
      <c r="BI142" s="49">
        <f t="array" ref="BI142">IF(COUNT(IF(BI$5:BI$81&gt;0, TRANSPOSE(Data_TR_USD!$B53:$BZ53)))&gt;0, SUMPRODUCT(BI$5:BI$81, TRANSPOSE(Data_TR_USD!$B53:$BZ53))%, NA())</f>
        <v>5.9776601948407365E-2</v>
      </c>
      <c r="BJ142" s="49">
        <f t="array" ref="BJ142">IF(COUNT(IF(BJ$5:BJ$81&gt;0, TRANSPOSE(Data_TR_USD!$B53:$BZ53)))&gt;0, SUMPRODUCT(BJ$5:BJ$81, TRANSPOSE(Data_TR_USD!$B53:$BZ53))%, NA())</f>
        <v>5.0406295265196369E-2</v>
      </c>
      <c r="BK142" s="49">
        <f t="array" ref="BK142">IF(COUNT(IF(BK$5:BK$81&gt;0, TRANSPOSE(Data_TR_USD!$B53:$BZ53)))&gt;0, SUMPRODUCT(BK$5:BK$81, TRANSPOSE(Data_TR_USD!$B53:$BZ53))%, NA())</f>
        <v>1.3123432517987444E-2</v>
      </c>
      <c r="BL142" s="49">
        <f t="array" ref="BL142">IF(COUNT(IF(BL$5:BL$81&gt;0, TRANSPOSE(Data_TR_USD!$B53:$BZ53)))&gt;0, SUMPRODUCT(BL$5:BL$81, TRANSPOSE(Data_TR_USD!$B53:$BZ53))%, NA())</f>
        <v>4.2005246054330307E-2</v>
      </c>
      <c r="BM142" s="49">
        <f t="array" ref="BM142">IF(COUNT(IF(BM$5:BM$81&gt;0, TRANSPOSE(Data_TR_USD!$B53:$BZ53)))&gt;0, SUMPRODUCT(BM$5:BM$81, TRANSPOSE(Data_TR_USD!$B53:$BZ53))%, NA())</f>
        <v>2.8563567316944607E-2</v>
      </c>
      <c r="BN142" s="49">
        <f t="array" ref="BN142">IF(COUNT(IF(BN$5:BN$81&gt;0, TRANSPOSE(Data_TR_USD!$B53:$BZ53)))&gt;0, SUMPRODUCT(BN$5:BN$81, TRANSPOSE(Data_TR_USD!$B53:$BZ53))%, NA())</f>
        <v>2.1002623027165154E-2</v>
      </c>
      <c r="BO142" s="49">
        <f t="array" ref="BO142">IF(COUNT(IF(BO$5:BO$81&gt;0, TRANSPOSE(Data_TR_USD!$B53:$BZ53)))&gt;0, SUMPRODUCT(BO$5:BO$81, TRANSPOSE(Data_TR_USD!$B53:$BZ53))%, NA())</f>
        <v>1.6802098421732123E-2</v>
      </c>
      <c r="BP142" s="49">
        <f t="array" ref="BP142">IF(COUNT(IF(BP$5:BP$81&gt;0, TRANSPOSE(Data_TR_USD!$B53:$BZ53)))&gt;0, SUMPRODUCT(BP$5:BP$81, TRANSPOSE(Data_TR_USD!$B53:$BZ53))%, NA())</f>
        <v>1.4001748684776766E-2</v>
      </c>
      <c r="BQ142" s="49">
        <f t="array" ref="BQ142">IF(COUNT(IF(BQ$5:BQ$81&gt;0, TRANSPOSE(Data_TR_USD!$B53:$BZ53)))&gt;0, SUMPRODUCT(BQ$5:BQ$81, TRANSPOSE(Data_TR_USD!$B53:$BZ53))%, NA())</f>
        <v>3.3390480770975832E-2</v>
      </c>
      <c r="BR142" s="49">
        <f t="array" ref="BR142">IF(COUNT(IF(BR$5:BR$81&gt;0, TRANSPOSE(Data_TR_USD!$B53:$BZ53)))&gt;0, SUMPRODUCT(BR$5:BR$81, TRANSPOSE(Data_TR_USD!$B53:$BZ53))%, NA())</f>
        <v>0</v>
      </c>
      <c r="BS142" s="49">
        <f t="array" ref="BS142">IF(COUNT(IF(BS$5:BS$81&gt;0, TRANSPOSE(Data_TR_USD!$B53:$BZ53)))&gt;0, SUMPRODUCT(BS$5:BS$81, TRANSPOSE(Data_TR_USD!$B53:$BZ53))%, NA())</f>
        <v>9.0415190332831814E-3</v>
      </c>
    </row>
    <row r="143" spans="2:71">
      <c r="B143" s="48">
        <f t="shared" si="4"/>
        <v>1917</v>
      </c>
      <c r="E143" s="49">
        <f t="array" ref="E143">IF(COUNT(IF(E$5:E$81&gt;0, TRANSPOSE(Data_TR_USD!$B54:$BZ54)))&gt;0, SUMPRODUCT(E$5:E$81, TRANSPOSE(Data_TR_USD!$B54:$BZ54))%, NA())</f>
        <v>-0.17582234151585255</v>
      </c>
      <c r="F143" s="49" t="e">
        <f t="array" ref="F143">IF(COUNT(IF(F$5:F$81&gt;0, TRANSPOSE(Data_TR_USD!$B54:$BZ54)))&gt;0, SUMPRODUCT(F$5:F$81, TRANSPOSE(Data_TR_USD!$B54:$BZ54))%, NA())</f>
        <v>#N/A</v>
      </c>
      <c r="G143" s="49">
        <f t="array" ref="G143">IF(COUNT(IF(G$5:G$81&gt;0, TRANSPOSE(Data_TR_USD!$B54:$BZ54)))&gt;0, SUMPRODUCT(G$5:G$81, TRANSPOSE(Data_TR_USD!$B54:$BZ54))%, NA())</f>
        <v>0.19658119658119655</v>
      </c>
      <c r="I143" s="49">
        <f t="array" ref="I143">IF(ISNUMBER(I$96), I$96, IF(COUNT(IF(I$5:I$81&gt;0, TRANSPOSE(Data_TR_USD!$B54:$BZ54)))&gt;0, SUMPRODUCT(I$5:I$81, TRANSPOSE(Data_TR_USD!$B54:$BZ54))%, NA()))</f>
        <v>4.1562593665700878E-2</v>
      </c>
      <c r="J143" s="49">
        <f t="array" ref="J143">IF(ISNUMBER(J$96), J$96, IF(COUNT(IF(J$5:J$81&gt;0, TRANSPOSE(Data_TR_USD!$B54:$BZ54)))&gt;0, SUMPRODUCT(J$5:J$81, TRANSPOSE(Data_TR_USD!$B54:$BZ54))%, NA()))</f>
        <v>4.1562593665700878E-2</v>
      </c>
      <c r="K143" s="49">
        <f t="array" ref="K143">IF(ISNUMBER(K$96), K$96, IF(COUNT(IF(K$5:K$81&gt;0, TRANSPOSE(Data_TR_USD!$B54:$BZ54)))&gt;0, SUMPRODUCT(K$5:K$81, TRANSPOSE(Data_TR_USD!$B54:$BZ54))%, NA()))</f>
        <v>-0.1049540170396617</v>
      </c>
      <c r="M143" s="49">
        <f t="array" ref="M143">IF(COUNT(IF(M$5:M$81&gt;0, TRANSPOSE(Data_TR_USD!$B54:$BZ54)))&gt;0, SUMPRODUCT(M$5:M$81, TRANSPOSE(Data_TR_USD!$B54:$BZ54))%, NA())</f>
        <v>-8.7641476823001357E-2</v>
      </c>
      <c r="N143" s="49">
        <f t="array" ref="N143">IF(COUNT(IF(N$5:N$81&gt;0, TRANSPOSE(Data_TR_USD!$B54:$BZ54)))&gt;0, SUMPRODUCT(N$5:N$81, TRANSPOSE(Data_TR_USD!$B54:$BZ54))%, NA())</f>
        <v>-0.1049540170396617</v>
      </c>
      <c r="X143" s="49">
        <f t="array" ref="X143">IF(COUNT(IF(X$5:X$81&gt;0, TRANSPOSE(Data_TR_USD!$B54:$BZ54)))&gt;0, SUMPRODUCT(X$5:X$81, TRANSPOSE(Data_TR_USD!$B54:$BZ54))%, NA())</f>
        <v>-4.0802214703685474E-2</v>
      </c>
      <c r="Y143" s="49">
        <f t="array" ref="Y143">IF(COUNT(IF(Y$5:Y$81&gt;0, TRANSPOSE(Data_TR_USD!$B54:$BZ54)))&gt;0, SUMPRODUCT(Y$5:Y$81, TRANSPOSE(Data_TR_USD!$B54:$BZ54))%, NA())</f>
        <v>-0.1049540170396617</v>
      </c>
      <c r="AA143" s="49">
        <f t="array" ref="AA143">IF(COUNT(IF(AA$5:AA$81&gt;0, TRANSPOSE(Data_TR_USD!$B54:$BZ54)))&gt;0, SUMPRODUCT(AA$5:AA$81, TRANSPOSE(Data_TR_USD!$B54:$BZ54))%, NA())</f>
        <v>-8.7641476823001357E-2</v>
      </c>
      <c r="AB143" s="49">
        <f t="array" ref="AB143">IF(COUNT(IF(AB$5:AB$81&gt;0, TRANSPOSE(Data_TR_USD!$B54:$BZ54)))&gt;0, SUMPRODUCT(AB$5:AB$81, TRANSPOSE(Data_TR_USD!$B54:$BZ54))%, NA())</f>
        <v>-1.5234410533375299E-2</v>
      </c>
      <c r="AC143" s="49">
        <f t="array" ref="AC143">IF(COUNT(IF(AC$5:AC$81&gt;0, TRANSPOSE(Data_TR_USD!$B54:$BZ54)))&gt;0, SUMPRODUCT(AC$5:AC$81, TRANSPOSE(Data_TR_USD!$B54:$BZ54))%, NA())</f>
        <v>-1.7312540216660344E-2</v>
      </c>
      <c r="AD143" s="49">
        <f t="array" ref="AD143">IF(COUNT(IF(AD$5:AD$81&gt;0, TRANSPOSE(Data_TR_USD!$B54:$BZ54)))&gt;0, SUMPRODUCT(AD$5:AD$81, TRANSPOSE(Data_TR_USD!$B54:$BZ54))%, NA())</f>
        <v>-1.5140384995211517E-2</v>
      </c>
      <c r="AE143" s="49">
        <f t="array" ref="AE143">IF(COUNT(IF(AE$5:AE$81&gt;0, TRANSPOSE(Data_TR_USD!$B54:$BZ54)))&gt;0, SUMPRODUCT(AE$5:AE$81, TRANSPOSE(Data_TR_USD!$B54:$BZ54))%, NA())</f>
        <v>-3.4894774368245597E-2</v>
      </c>
      <c r="AG143" s="49">
        <f t="array" ref="AG143">IF(COUNT(IF(AG$5:AG$81&gt;0, TRANSPOSE(Data_TR_USD!$B54:$BZ54)))&gt;0, SUMPRODUCT(AG$5:AG$81, TRANSPOSE(Data_TR_USD!$B54:$BZ54))%, NA())</f>
        <v>0</v>
      </c>
      <c r="AM143" s="49">
        <f t="array" ref="AM143">IF(COUNT(IF(AM$5:AM$81&gt;0, TRANSPOSE(Data_TR_USD!$B54:$BZ54)))&gt;0, SUMPRODUCT(AM$5:AM$81, TRANSPOSE(Data_TR_USD!$B54:$BZ54))%, NA())</f>
        <v>-8.8142301757658414E-2</v>
      </c>
      <c r="AN143" s="49">
        <f t="array" ref="AN143">IF(COUNT(IF(AN$5:AN$81&gt;0, TRANSPOSE(Data_TR_USD!$B54:$BZ54)))&gt;0, SUMPRODUCT(AN$5:AN$81, TRANSPOSE(Data_TR_USD!$B54:$BZ54))%, NA())</f>
        <v>-3.472059196119865E-2</v>
      </c>
      <c r="AO143" s="49">
        <f t="array" ref="AO143">IF(COUNT(IF(AO$5:AO$81&gt;0, TRANSPOSE(Data_TR_USD!$B54:$BZ54)))&gt;0, SUMPRODUCT(AO$5:AO$81, TRANSPOSE(Data_TR_USD!$B54:$BZ54))%, NA())</f>
        <v>-2.6103657292452967E-2</v>
      </c>
      <c r="AP143" s="49">
        <f t="array" ref="AP143">IF(COUNT(IF(AP$5:AP$81&gt;0, TRANSPOSE(Data_TR_USD!$B54:$BZ54)))&gt;0, SUMPRODUCT(AP$5:AP$81, TRANSPOSE(Data_TR_USD!$B54:$BZ54))%, NA())</f>
        <v>-1.2984405162495258E-2</v>
      </c>
      <c r="AQ143" s="49">
        <f t="array" ref="AQ143">IF(COUNT(IF(AQ$5:AQ$81&gt;0, TRANSPOSE(Data_TR_USD!$B54:$BZ54)))&gt;0, SUMPRODUCT(AQ$5:AQ$81, TRANSPOSE(Data_TR_USD!$B54:$BZ54))%, NA())</f>
        <v>-2.9598643370885046E-2</v>
      </c>
      <c r="AS143" s="49">
        <f t="array" ref="AS143">IF(COUNT(IF(AS$5:AS$81&gt;0, TRANSPOSE(Data_TR_USD!$B54:$BZ54)))&gt;0, SUMPRODUCT(AS$5:AS$81, TRANSPOSE(Data_TR_USD!$B54:$BZ54))%, NA())</f>
        <v>-0.1049540170396617</v>
      </c>
      <c r="AU143" s="49">
        <f t="array" ref="AU143">IF(COUNT(IF(AU$5:AU$81&gt;0, TRANSPOSE(Data_TR_USD!$B54:$BZ54)))&gt;0, SUMPRODUCT(AU$5:AU$81, TRANSPOSE(Data_TR_USD!$B54:$BZ54))%, NA())</f>
        <v>0</v>
      </c>
      <c r="AV143" s="49">
        <f t="array" ref="AV143">IF(COUNT(IF(AV$5:AV$81&gt;0, TRANSPOSE(Data_TR_USD!$B54:$BZ54)))&gt;0, SUMPRODUCT(AV$5:AV$81, TRANSPOSE(Data_TR_USD!$B54:$BZ54))%, NA())</f>
        <v>0</v>
      </c>
      <c r="AW143" s="49">
        <f t="array" ref="AW143">IF(COUNT(IF(AW$5:AW$81&gt;0, TRANSPOSE(Data_TR_USD!$B54:$BZ54)))&gt;0, SUMPRODUCT(AW$5:AW$81, TRANSPOSE(Data_TR_USD!$B54:$BZ54))%, NA())</f>
        <v>-7.0059242671416111E-2</v>
      </c>
      <c r="AX143" s="49">
        <f t="array" ref="AX143">IF(COUNT(IF(AX$5:AX$81&gt;0, TRANSPOSE(Data_TR_USD!$B54:$BZ54)))&gt;0, SUMPRODUCT(AX$5:AX$81, TRANSPOSE(Data_TR_USD!$B54:$BZ54))%, NA())</f>
        <v>-8.7641476823001357E-2</v>
      </c>
      <c r="AY143" s="49">
        <f t="array" ref="AY143">IF(COUNT(IF(AY$5:AY$81&gt;0, TRANSPOSE(Data_TR_USD!$B54:$BZ54)))&gt;0, SUMPRODUCT(AY$5:AY$81, TRANSPOSE(Data_TR_USD!$B54:$BZ54))%, NA())</f>
        <v>-8.7776323790463823E-2</v>
      </c>
      <c r="AZ143" s="49">
        <f t="array" ref="AZ143">IF(COUNT(IF(AZ$5:AZ$81&gt;0, TRANSPOSE(Data_TR_USD!$B54:$BZ54)))&gt;0, SUMPRODUCT(AZ$5:AZ$81, TRANSPOSE(Data_TR_USD!$B54:$BZ54))%, NA())</f>
        <v>-8.41250299926843E-2</v>
      </c>
      <c r="BA143" s="49">
        <f t="array" ref="BA143">IF(COUNT(IF(BA$5:BA$81&gt;0, TRANSPOSE(Data_TR_USD!$B54:$BZ54)))&gt;0, SUMPRODUCT(BA$5:BA$81, TRANSPOSE(Data_TR_USD!$B54:$BZ54))%, NA())</f>
        <v>-2.637335122737788E-2</v>
      </c>
      <c r="BB143" s="49">
        <f t="array" ref="BB143">IF(COUNT(IF(BB$5:BB$81&gt;0, TRANSPOSE(Data_TR_USD!$B54:$BZ54)))&gt;0, SUMPRODUCT(BB$5:BB$81, TRANSPOSE(Data_TR_USD!$B54:$BZ54))%, NA())</f>
        <v>-4.0802214703685474E-2</v>
      </c>
      <c r="BC143" s="49">
        <f t="array" ref="BC143">IF(COUNT(IF(BC$5:BC$81&gt;0, TRANSPOSE(Data_TR_USD!$B54:$BZ54)))&gt;0, SUMPRODUCT(BC$5:BC$81, TRANSPOSE(Data_TR_USD!$B54:$BZ54))%, NA())</f>
        <v>-3.5029621335708055E-2</v>
      </c>
      <c r="BD143" s="49">
        <f t="array" ref="BD143">IF(COUNT(IF(BD$5:BD$81&gt;0, TRANSPOSE(Data_TR_USD!$B54:$BZ54)))&gt;0, SUMPRODUCT(BD$5:BD$81, TRANSPOSE(Data_TR_USD!$B54:$BZ54))%, NA())</f>
        <v>-0.12267109815870941</v>
      </c>
      <c r="BE143" s="49">
        <f t="array" ref="BE143">IF(COUNT(IF(BE$5:BE$81&gt;0, TRANSPOSE(Data_TR_USD!$B54:$BZ54)))&gt;0, SUMPRODUCT(BE$5:BE$81, TRANSPOSE(Data_TR_USD!$B54:$BZ54))%, NA())</f>
        <v>-3.5626730302634801E-2</v>
      </c>
      <c r="BF143" s="49">
        <f t="array" ref="BF143">IF(COUNT(IF(BF$5:BF$81&gt;0, TRANSPOSE(Data_TR_USD!$B54:$BZ54)))&gt;0, SUMPRODUCT(BF$5:BF$81, TRANSPOSE(Data_TR_USD!$B54:$BZ54))%, NA())</f>
        <v>-1.7042846281735434E-2</v>
      </c>
      <c r="BG143" s="49">
        <f t="array" ref="BG143">IF(COUNT(IF(BG$5:BG$81&gt;0, TRANSPOSE(Data_TR_USD!$B54:$BZ54)))&gt;0, SUMPRODUCT(BG$5:BG$81, TRANSPOSE(Data_TR_USD!$B54:$BZ54))%, NA())</f>
        <v>-9.6741586744010372E-3</v>
      </c>
      <c r="BH143" s="49">
        <f t="array" ref="BH143">IF(COUNT(IF(BH$5:BH$81&gt;0, TRANSPOSE(Data_TR_USD!$B54:$BZ54)))&gt;0, SUMPRODUCT(BH$5:BH$81, TRANSPOSE(Data_TR_USD!$B54:$BZ54))%, NA())</f>
        <v>-5.3189148212711361E-2</v>
      </c>
      <c r="BI143" s="49">
        <f t="array" ref="BI143">IF(COUNT(IF(BI$5:BI$81&gt;0, TRANSPOSE(Data_TR_USD!$B54:$BZ54)))&gt;0, SUMPRODUCT(BI$5:BI$81, TRANSPOSE(Data_TR_USD!$B54:$BZ54))%, NA())</f>
        <v>-0.1049540170396617</v>
      </c>
      <c r="BJ143" s="49">
        <f t="array" ref="BJ143">IF(COUNT(IF(BJ$5:BJ$81&gt;0, TRANSPOSE(Data_TR_USD!$B54:$BZ54)))&gt;0, SUMPRODUCT(BJ$5:BJ$81, TRANSPOSE(Data_TR_USD!$B54:$BZ54))%, NA())</f>
        <v>-0.10549340490951152</v>
      </c>
      <c r="BK143" s="49">
        <f t="array" ref="BK143">IF(COUNT(IF(BK$5:BK$81&gt;0, TRANSPOSE(Data_TR_USD!$B54:$BZ54)))&gt;0, SUMPRODUCT(BK$5:BK$81, TRANSPOSE(Data_TR_USD!$B54:$BZ54))%, NA())</f>
        <v>-7.2048515344075902E-3</v>
      </c>
      <c r="BL143" s="49">
        <f t="array" ref="BL143">IF(COUNT(IF(BL$5:BL$81&gt;0, TRANSPOSE(Data_TR_USD!$B54:$BZ54)))&gt;0, SUMPRODUCT(BL$5:BL$81, TRANSPOSE(Data_TR_USD!$B54:$BZ54))%, NA())</f>
        <v>-8.7911170757926274E-2</v>
      </c>
      <c r="BM143" s="49">
        <f t="array" ref="BM143">IF(COUNT(IF(BM$5:BM$81&gt;0, TRANSPOSE(Data_TR_USD!$B54:$BZ54)))&gt;0, SUMPRODUCT(BM$5:BM$81, TRANSPOSE(Data_TR_USD!$B54:$BZ54))%, NA())</f>
        <v>-5.9779596115389869E-2</v>
      </c>
      <c r="BN143" s="49">
        <f t="array" ref="BN143">IF(COUNT(IF(BN$5:BN$81&gt;0, TRANSPOSE(Data_TR_USD!$B54:$BZ54)))&gt;0, SUMPRODUCT(BN$5:BN$81, TRANSPOSE(Data_TR_USD!$B54:$BZ54))%, NA())</f>
        <v>-4.3955585378963137E-2</v>
      </c>
      <c r="BO143" s="49">
        <f t="array" ref="BO143">IF(COUNT(IF(BO$5:BO$81&gt;0, TRANSPOSE(Data_TR_USD!$B54:$BZ54)))&gt;0, SUMPRODUCT(BO$5:BO$81, TRANSPOSE(Data_TR_USD!$B54:$BZ54))%, NA())</f>
        <v>-3.5164468303170507E-2</v>
      </c>
      <c r="BP143" s="49">
        <f t="array" ref="BP143">IF(COUNT(IF(BP$5:BP$81&gt;0, TRANSPOSE(Data_TR_USD!$B54:$BZ54)))&gt;0, SUMPRODUCT(BP$5:BP$81, TRANSPOSE(Data_TR_USD!$B54:$BZ54))%, NA())</f>
        <v>-2.9303723585975421E-2</v>
      </c>
      <c r="BQ143" s="49">
        <f t="array" ref="BQ143">IF(COUNT(IF(BQ$5:BQ$81&gt;0, TRANSPOSE(Data_TR_USD!$B54:$BZ54)))&gt;0, SUMPRODUCT(BQ$5:BQ$81, TRANSPOSE(Data_TR_USD!$B54:$BZ54))%, NA())</f>
        <v>-3.472059196119865E-2</v>
      </c>
      <c r="BR143" s="49">
        <f t="array" ref="BR143">IF(COUNT(IF(BR$5:BR$81&gt;0, TRANSPOSE(Data_TR_USD!$B54:$BZ54)))&gt;0, SUMPRODUCT(BR$5:BR$81, TRANSPOSE(Data_TR_USD!$B54:$BZ54))%, NA())</f>
        <v>0</v>
      </c>
      <c r="BS143" s="49">
        <f t="array" ref="BS143">IF(COUNT(IF(BS$5:BS$81&gt;0, TRANSPOSE(Data_TR_USD!$B54:$BZ54)))&gt;0, SUMPRODUCT(BS$5:BS$81, TRANSPOSE(Data_TR_USD!$B54:$BZ54))%, NA())</f>
        <v>4.2732360236540394E-3</v>
      </c>
    </row>
    <row r="144" spans="2:71">
      <c r="B144" s="48">
        <f t="shared" si="4"/>
        <v>1918</v>
      </c>
      <c r="E144" s="49">
        <f t="array" ref="E144">IF(COUNT(IF(E$5:E$81&gt;0, TRANSPOSE(Data_TR_USD!$B55:$BZ55)))&gt;0, SUMPRODUCT(E$5:E$81, TRANSPOSE(Data_TR_USD!$B55:$BZ55))%, NA())</f>
        <v>0.16595693769303366</v>
      </c>
      <c r="F144" s="49" t="e">
        <f t="array" ref="F144">IF(COUNT(IF(F$5:F$81&gt;0, TRANSPOSE(Data_TR_USD!$B55:$BZ55)))&gt;0, SUMPRODUCT(F$5:F$81, TRANSPOSE(Data_TR_USD!$B55:$BZ55))%, NA())</f>
        <v>#N/A</v>
      </c>
      <c r="G144" s="49">
        <f t="array" ref="G144">IF(COUNT(IF(G$5:G$81&gt;0, TRANSPOSE(Data_TR_USD!$B55:$BZ55)))&gt;0, SUMPRODUCT(G$5:G$81, TRANSPOSE(Data_TR_USD!$B55:$BZ55))%, NA())</f>
        <v>0.1785714285714286</v>
      </c>
      <c r="I144" s="49">
        <f t="array" ref="I144">IF(ISNUMBER(I$96), I$96, IF(COUNT(IF(I$5:I$81&gt;0, TRANSPOSE(Data_TR_USD!$B55:$BZ55)))&gt;0, SUMPRODUCT(I$5:I$81, TRANSPOSE(Data_TR_USD!$B55:$BZ55))%, NA()))</f>
        <v>5.884703766610052E-2</v>
      </c>
      <c r="J144" s="49">
        <f t="array" ref="J144">IF(ISNUMBER(J$96), J$96, IF(COUNT(IF(J$5:J$81&gt;0, TRANSPOSE(Data_TR_USD!$B55:$BZ55)))&gt;0, SUMPRODUCT(J$5:J$81, TRANSPOSE(Data_TR_USD!$B55:$BZ55))%, NA()))</f>
        <v>5.884703766610052E-2</v>
      </c>
      <c r="K144" s="49">
        <f t="array" ref="K144">IF(ISNUMBER(K$96), K$96, IF(COUNT(IF(K$5:K$81&gt;0, TRANSPOSE(Data_TR_USD!$B55:$BZ55)))&gt;0, SUMPRODUCT(K$5:K$81, TRANSPOSE(Data_TR_USD!$B55:$BZ55))%, NA()))</f>
        <v>0.12044315975388407</v>
      </c>
      <c r="M144" s="49">
        <f t="array" ref="M144">IF(COUNT(IF(M$5:M$81&gt;0, TRANSPOSE(Data_TR_USD!$B55:$BZ55)))&gt;0, SUMPRODUCT(M$5:M$81, TRANSPOSE(Data_TR_USD!$B55:$BZ55))%, NA())</f>
        <v>9.3412967415548762E-2</v>
      </c>
      <c r="N144" s="49">
        <f t="array" ref="N144">IF(COUNT(IF(N$5:N$81&gt;0, TRANSPOSE(Data_TR_USD!$B55:$BZ55)))&gt;0, SUMPRODUCT(N$5:N$81, TRANSPOSE(Data_TR_USD!$B55:$BZ55))%, NA())</f>
        <v>0.12044315975388407</v>
      </c>
      <c r="X144" s="49">
        <f t="array" ref="X144">IF(COUNT(IF(X$5:X$81&gt;0, TRANSPOSE(Data_TR_USD!$B55:$BZ55)))&gt;0, SUMPRODUCT(X$5:X$81, TRANSPOSE(Data_TR_USD!$B55:$BZ55))%, NA())</f>
        <v>5.6211615400031383E-2</v>
      </c>
      <c r="Y144" s="49">
        <f t="array" ref="Y144">IF(COUNT(IF(Y$5:Y$81&gt;0, TRANSPOSE(Data_TR_USD!$B55:$BZ55)))&gt;0, SUMPRODUCT(Y$5:Y$81, TRANSPOSE(Data_TR_USD!$B55:$BZ55))%, NA())</f>
        <v>0.12044315975388407</v>
      </c>
      <c r="AA144" s="49">
        <f t="array" ref="AA144">IF(COUNT(IF(AA$5:AA$81&gt;0, TRANSPOSE(Data_TR_USD!$B55:$BZ55)))&gt;0, SUMPRODUCT(AA$5:AA$81, TRANSPOSE(Data_TR_USD!$B55:$BZ55))%, NA())</f>
        <v>9.3412967415548762E-2</v>
      </c>
      <c r="AB144" s="49">
        <f t="array" ref="AB144">IF(COUNT(IF(AB$5:AB$81&gt;0, TRANSPOSE(Data_TR_USD!$B55:$BZ55)))&gt;0, SUMPRODUCT(AB$5:AB$81, TRANSPOSE(Data_TR_USD!$B55:$BZ55))%, NA())</f>
        <v>2.9972544221640324E-2</v>
      </c>
      <c r="AC144" s="49">
        <f t="array" ref="AC144">IF(COUNT(IF(AC$5:AC$81&gt;0, TRANSPOSE(Data_TR_USD!$B55:$BZ55)))&gt;0, SUMPRODUCT(AC$5:AC$81, TRANSPOSE(Data_TR_USD!$B55:$BZ55))%, NA())</f>
        <v>2.7030192338335299E-2</v>
      </c>
      <c r="AD144" s="49">
        <f t="array" ref="AD144">IF(COUNT(IF(AD$5:AD$81&gt;0, TRANSPOSE(Data_TR_USD!$B55:$BZ55)))&gt;0, SUMPRODUCT(AD$5:AD$81, TRANSPOSE(Data_TR_USD!$B55:$BZ55))%, NA())</f>
        <v>2.8289056472964688E-2</v>
      </c>
      <c r="AE144" s="49">
        <f t="array" ref="AE144">IF(COUNT(IF(AE$5:AE$81&gt;0, TRANSPOSE(Data_TR_USD!$B55:$BZ55)))&gt;0, SUMPRODUCT(AE$5:AE$81, TRANSPOSE(Data_TR_USD!$B55:$BZ55))%, NA())</f>
        <v>4.3625886107638664E-2</v>
      </c>
      <c r="AG144" s="49">
        <f t="array" ref="AG144">IF(COUNT(IF(AG$5:AG$81&gt;0, TRANSPOSE(Data_TR_USD!$B55:$BZ55)))&gt;0, SUMPRODUCT(AG$5:AG$81, TRANSPOSE(Data_TR_USD!$B55:$BZ55))%, NA())</f>
        <v>0</v>
      </c>
      <c r="AM144" s="49">
        <f t="array" ref="AM144">IF(COUNT(IF(AM$5:AM$81&gt;0, TRANSPOSE(Data_TR_USD!$B55:$BZ55)))&gt;0, SUMPRODUCT(AM$5:AM$81, TRANSPOSE(Data_TR_USD!$B55:$BZ55))%, NA())</f>
        <v>8.5629675086034127E-2</v>
      </c>
      <c r="AN144" s="49">
        <f t="array" ref="AN144">IF(COUNT(IF(AN$5:AN$81&gt;0, TRANSPOSE(Data_TR_USD!$B55:$BZ55)))&gt;0, SUMPRODUCT(AN$5:AN$81, TRANSPOSE(Data_TR_USD!$B55:$BZ55))%, NA())</f>
        <v>6.9457025037370002E-2</v>
      </c>
      <c r="AO144" s="49">
        <f t="array" ref="AO144">IF(COUNT(IF(AO$5:AO$81&gt;0, TRANSPOSE(Data_TR_USD!$B55:$BZ55)))&gt;0, SUMPRODUCT(AO$5:AO$81, TRANSPOSE(Data_TR_USD!$B55:$BZ55))%, NA())</f>
        <v>3.5328039222986982E-2</v>
      </c>
      <c r="AP144" s="49">
        <f t="array" ref="AP144">IF(COUNT(IF(AP$5:AP$81&gt;0, TRANSPOSE(Data_TR_USD!$B55:$BZ55)))&gt;0, SUMPRODUCT(AP$5:AP$81, TRANSPOSE(Data_TR_USD!$B55:$BZ55))%, NA())</f>
        <v>2.0272644253751474E-2</v>
      </c>
      <c r="AQ144" s="49">
        <f t="array" ref="AQ144">IF(COUNT(IF(AQ$5:AQ$81&gt;0, TRANSPOSE(Data_TR_USD!$B55:$BZ55)))&gt;0, SUMPRODUCT(AQ$5:AQ$81, TRANSPOSE(Data_TR_USD!$B55:$BZ55))%, NA())</f>
        <v>6.1111650134244078E-2</v>
      </c>
      <c r="AS144" s="49">
        <f t="array" ref="AS144">IF(COUNT(IF(AS$5:AS$81&gt;0, TRANSPOSE(Data_TR_USD!$B55:$BZ55)))&gt;0, SUMPRODUCT(AS$5:AS$81, TRANSPOSE(Data_TR_USD!$B55:$BZ55))%, NA())</f>
        <v>0.12044315975388407</v>
      </c>
      <c r="AU144" s="49">
        <f t="array" ref="AU144">IF(COUNT(IF(AU$5:AU$81&gt;0, TRANSPOSE(Data_TR_USD!$B55:$BZ55)))&gt;0, SUMPRODUCT(AU$5:AU$81, TRANSPOSE(Data_TR_USD!$B55:$BZ55))%, NA())</f>
        <v>0</v>
      </c>
      <c r="AV144" s="49">
        <f t="array" ref="AV144">IF(COUNT(IF(AV$5:AV$81&gt;0, TRANSPOSE(Data_TR_USD!$B55:$BZ55)))&gt;0, SUMPRODUCT(AV$5:AV$81, TRANSPOSE(Data_TR_USD!$B55:$BZ55))%, NA())</f>
        <v>0</v>
      </c>
      <c r="AW144" s="49">
        <f t="array" ref="AW144">IF(COUNT(IF(AW$5:AW$81&gt;0, TRANSPOSE(Data_TR_USD!$B55:$BZ55)))&gt;0, SUMPRODUCT(AW$5:AW$81, TRANSPOSE(Data_TR_USD!$B55:$BZ55))%, NA())</f>
        <v>7.681727364624541E-2</v>
      </c>
      <c r="AX144" s="49">
        <f t="array" ref="AX144">IF(COUNT(IF(AX$5:AX$81&gt;0, TRANSPOSE(Data_TR_USD!$B55:$BZ55)))&gt;0, SUMPRODUCT(AX$5:AX$81, TRANSPOSE(Data_TR_USD!$B55:$BZ55))%, NA())</f>
        <v>9.3412967415548762E-2</v>
      </c>
      <c r="AY144" s="49">
        <f t="array" ref="AY144">IF(COUNT(IF(AY$5:AY$81&gt;0, TRANSPOSE(Data_TR_USD!$B55:$BZ55)))&gt;0, SUMPRODUCT(AY$5:AY$81, TRANSPOSE(Data_TR_USD!$B55:$BZ55))%, NA())</f>
        <v>8.8195718131032802E-2</v>
      </c>
      <c r="AZ144" s="49">
        <f t="array" ref="AZ144">IF(COUNT(IF(AZ$5:AZ$81&gt;0, TRANSPOSE(Data_TR_USD!$B55:$BZ55)))&gt;0, SUMPRODUCT(AZ$5:AZ$81, TRANSPOSE(Data_TR_USD!$B55:$BZ55))%, NA())</f>
        <v>9.009382866168808E-2</v>
      </c>
      <c r="BA144" s="49">
        <f t="array" ref="BA144">IF(COUNT(IF(BA$5:BA$81&gt;0, TRANSPOSE(Data_TR_USD!$B55:$BZ55)))&gt;0, SUMPRODUCT(BA$5:BA$81, TRANSPOSE(Data_TR_USD!$B55:$BZ55))%, NA())</f>
        <v>2.4893540653955052E-2</v>
      </c>
      <c r="BB144" s="49">
        <f t="array" ref="BB144">IF(COUNT(IF(BB$5:BB$81&gt;0, TRANSPOSE(Data_TR_USD!$B55:$BZ55)))&gt;0, SUMPRODUCT(BB$5:BB$81, TRANSPOSE(Data_TR_USD!$B55:$BZ55))%, NA())</f>
        <v>5.6211615400031383E-2</v>
      </c>
      <c r="BC144" s="49">
        <f t="array" ref="BC144">IF(COUNT(IF(BC$5:BC$81&gt;0, TRANSPOSE(Data_TR_USD!$B55:$BZ55)))&gt;0, SUMPRODUCT(BC$5:BC$81, TRANSPOSE(Data_TR_USD!$B55:$BZ55))%, NA())</f>
        <v>3.8408636823122705E-2</v>
      </c>
      <c r="BD144" s="49">
        <f t="array" ref="BD144">IF(COUNT(IF(BD$5:BD$81&gt;0, TRANSPOSE(Data_TR_USD!$B55:$BZ55)))&gt;0, SUMPRODUCT(BD$5:BD$81, TRANSPOSE(Data_TR_USD!$B55:$BZ55))%, NA())</f>
        <v>0.13182160423867145</v>
      </c>
      <c r="BE144" s="49">
        <f t="array" ref="BE144">IF(COUNT(IF(BE$5:BE$81&gt;0, TRANSPOSE(Data_TR_USD!$B55:$BZ55)))&gt;0, SUMPRODUCT(BE$5:BE$81, TRANSPOSE(Data_TR_USD!$B55:$BZ55))%, NA())</f>
        <v>3.8493800017641321E-2</v>
      </c>
      <c r="BF144" s="49">
        <f t="array" ref="BF144">IF(COUNT(IF(BF$5:BF$81&gt;0, TRANSPOSE(Data_TR_USD!$B55:$BZ55)))&gt;0, SUMPRODUCT(BF$5:BF$81, TRANSPOSE(Data_TR_USD!$B55:$BZ55))%, NA())</f>
        <v>3.7464690907367232E-2</v>
      </c>
      <c r="BG144" s="49">
        <f t="array" ref="BG144">IF(COUNT(IF(BG$5:BG$81&gt;0, TRANSPOSE(Data_TR_USD!$B55:$BZ55)))&gt;0, SUMPRODUCT(BG$5:BG$81, TRANSPOSE(Data_TR_USD!$B55:$BZ55))%, NA())</f>
        <v>2.6991683333830459E-2</v>
      </c>
      <c r="BH144" s="49">
        <f t="array" ref="BH144">IF(COUNT(IF(BH$5:BH$81&gt;0, TRANSPOSE(Data_TR_USD!$B55:$BZ55)))&gt;0, SUMPRODUCT(BH$5:BH$81, TRANSPOSE(Data_TR_USD!$B55:$BZ55))%, NA())</f>
        <v>5.7300768395448835E-2</v>
      </c>
      <c r="BI144" s="49">
        <f t="array" ref="BI144">IF(COUNT(IF(BI$5:BI$81&gt;0, TRANSPOSE(Data_TR_USD!$B55:$BZ55)))&gt;0, SUMPRODUCT(BI$5:BI$81, TRANSPOSE(Data_TR_USD!$B55:$BZ55))%, NA())</f>
        <v>0.12044315975388407</v>
      </c>
      <c r="BJ144" s="49">
        <f t="array" ref="BJ144">IF(COUNT(IF(BJ$5:BJ$81&gt;0, TRANSPOSE(Data_TR_USD!$B55:$BZ55)))&gt;0, SUMPRODUCT(BJ$5:BJ$81, TRANSPOSE(Data_TR_USD!$B55:$BZ55))%, NA())</f>
        <v>9.9574162615820208E-2</v>
      </c>
      <c r="BK144" s="49">
        <f t="array" ref="BK144">IF(COUNT(IF(BK$5:BK$81&gt;0, TRANSPOSE(Data_TR_USD!$B55:$BZ55)))&gt;0, SUMPRODUCT(BK$5:BK$81, TRANSPOSE(Data_TR_USD!$B55:$BZ55))%, NA())</f>
        <v>2.803916577794216E-2</v>
      </c>
      <c r="BL144" s="49">
        <f t="array" ref="BL144">IF(COUNT(IF(BL$5:BL$81&gt;0, TRANSPOSE(Data_TR_USD!$B55:$BZ55)))&gt;0, SUMPRODUCT(BL$5:BL$81, TRANSPOSE(Data_TR_USD!$B55:$BZ55))%, NA())</f>
        <v>8.2978468846516829E-2</v>
      </c>
      <c r="BM144" s="49">
        <f t="array" ref="BM144">IF(COUNT(IF(BM$5:BM$81&gt;0, TRANSPOSE(Data_TR_USD!$B55:$BZ55)))&gt;0, SUMPRODUCT(BM$5:BM$81, TRANSPOSE(Data_TR_USD!$B55:$BZ55))%, NA())</f>
        <v>5.6425358815631446E-2</v>
      </c>
      <c r="BN144" s="49">
        <f t="array" ref="BN144">IF(COUNT(IF(BN$5:BN$81&gt;0, TRANSPOSE(Data_TR_USD!$B55:$BZ55)))&gt;0, SUMPRODUCT(BN$5:BN$81, TRANSPOSE(Data_TR_USD!$B55:$BZ55))%, NA())</f>
        <v>4.1489234423258414E-2</v>
      </c>
      <c r="BO144" s="49">
        <f t="array" ref="BO144">IF(COUNT(IF(BO$5:BO$81&gt;0, TRANSPOSE(Data_TR_USD!$B55:$BZ55)))&gt;0, SUMPRODUCT(BO$5:BO$81, TRANSPOSE(Data_TR_USD!$B55:$BZ55))%, NA())</f>
        <v>3.3191387538606738E-2</v>
      </c>
      <c r="BP144" s="49">
        <f t="array" ref="BP144">IF(COUNT(IF(BP$5:BP$81&gt;0, TRANSPOSE(Data_TR_USD!$B55:$BZ55)))&gt;0, SUMPRODUCT(BP$5:BP$81, TRANSPOSE(Data_TR_USD!$B55:$BZ55))%, NA())</f>
        <v>2.7659489615505607E-2</v>
      </c>
      <c r="BQ144" s="49">
        <f t="array" ref="BQ144">IF(COUNT(IF(BQ$5:BQ$81&gt;0, TRANSPOSE(Data_TR_USD!$B55:$BZ55)))&gt;0, SUMPRODUCT(BQ$5:BQ$81, TRANSPOSE(Data_TR_USD!$B55:$BZ55))%, NA())</f>
        <v>6.9457025037370002E-2</v>
      </c>
      <c r="BR144" s="49">
        <f t="array" ref="BR144">IF(COUNT(IF(BR$5:BR$81&gt;0, TRANSPOSE(Data_TR_USD!$B55:$BZ55)))&gt;0, SUMPRODUCT(BR$5:BR$81, TRANSPOSE(Data_TR_USD!$B55:$BZ55))%, NA())</f>
        <v>0</v>
      </c>
      <c r="BS144" s="49">
        <f t="array" ref="BS144">IF(COUNT(IF(BS$5:BS$81&gt;0, TRANSPOSE(Data_TR_USD!$B55:$BZ55)))&gt;0, SUMPRODUCT(BS$5:BS$81, TRANSPOSE(Data_TR_USD!$B55:$BZ55))%, NA())</f>
        <v>2.0463384731407307E-2</v>
      </c>
    </row>
    <row r="145" spans="2:71">
      <c r="B145" s="48">
        <f t="shared" si="4"/>
        <v>1919</v>
      </c>
      <c r="E145" s="49">
        <f t="array" ref="E145">IF(COUNT(IF(E$5:E$81&gt;0, TRANSPOSE(Data_TR_USD!$B56:$BZ56)))&gt;0, SUMPRODUCT(E$5:E$81, TRANSPOSE(Data_TR_USD!$B56:$BZ56))%, NA())</f>
        <v>0.19045196475448192</v>
      </c>
      <c r="F145" s="49" t="e">
        <f t="array" ref="F145">IF(COUNT(IF(F$5:F$81&gt;0, TRANSPOSE(Data_TR_USD!$B56:$BZ56)))&gt;0, SUMPRODUCT(F$5:F$81, TRANSPOSE(Data_TR_USD!$B56:$BZ56))%, NA())</f>
        <v>#N/A</v>
      </c>
      <c r="G145" s="49">
        <f t="array" ref="G145">IF(COUNT(IF(G$5:G$81&gt;0, TRANSPOSE(Data_TR_USD!$B56:$BZ56)))&gt;0, SUMPRODUCT(G$5:G$81, TRANSPOSE(Data_TR_USD!$B56:$BZ56))%, NA())</f>
        <v>0.16969696969696968</v>
      </c>
      <c r="I145" s="49">
        <f t="array" ref="I145">IF(ISNUMBER(I$96), I$96, IF(COUNT(IF(I$5:I$81&gt;0, TRANSPOSE(Data_TR_USD!$B56:$BZ56)))&gt;0, SUMPRODUCT(I$5:I$81, TRANSPOSE(Data_TR_USD!$B56:$BZ56))%, NA()))</f>
        <v>5.4650814267159557E-2</v>
      </c>
      <c r="J145" s="49">
        <f t="array" ref="J145">IF(ISNUMBER(J$96), J$96, IF(COUNT(IF(J$5:J$81&gt;0, TRANSPOSE(Data_TR_USD!$B56:$BZ56)))&gt;0, SUMPRODUCT(J$5:J$81, TRANSPOSE(Data_TR_USD!$B56:$BZ56))%, NA()))</f>
        <v>5.4650814267159557E-2</v>
      </c>
      <c r="K145" s="49">
        <f t="array" ref="K145">IF(ISNUMBER(K$96), K$96, IF(COUNT(IF(K$5:K$81&gt;0, TRANSPOSE(Data_TR_USD!$B56:$BZ56)))&gt;0, SUMPRODUCT(K$5:K$81, TRANSPOSE(Data_TR_USD!$B56:$BZ56))%, NA()))</f>
        <v>0.11434999119093581</v>
      </c>
      <c r="M145" s="49">
        <f t="array" ref="M145">IF(COUNT(IF(M$5:M$81&gt;0, TRANSPOSE(Data_TR_USD!$B56:$BZ56)))&gt;0, SUMPRODUCT(M$5:M$81, TRANSPOSE(Data_TR_USD!$B56:$BZ56))%, NA())</f>
        <v>9.5265388546364294E-2</v>
      </c>
      <c r="N145" s="49">
        <f t="array" ref="N145">IF(COUNT(IF(N$5:N$81&gt;0, TRANSPOSE(Data_TR_USD!$B56:$BZ56)))&gt;0, SUMPRODUCT(N$5:N$81, TRANSPOSE(Data_TR_USD!$B56:$BZ56))%, NA())</f>
        <v>0.11434999119093581</v>
      </c>
      <c r="X145" s="49">
        <f t="array" ref="X145">IF(COUNT(IF(X$5:X$81&gt;0, TRANSPOSE(Data_TR_USD!$B56:$BZ56)))&gt;0, SUMPRODUCT(X$5:X$81, TRANSPOSE(Data_TR_USD!$B56:$BZ56))%, NA())</f>
        <v>5.289882648468984E-2</v>
      </c>
      <c r="Y145" s="49">
        <f t="array" ref="Y145">IF(COUNT(IF(Y$5:Y$81&gt;0, TRANSPOSE(Data_TR_USD!$B56:$BZ56)))&gt;0, SUMPRODUCT(Y$5:Y$81, TRANSPOSE(Data_TR_USD!$B56:$BZ56))%, NA())</f>
        <v>0.11434999119093581</v>
      </c>
      <c r="AA145" s="49">
        <f t="array" ref="AA145">IF(COUNT(IF(AA$5:AA$81&gt;0, TRANSPOSE(Data_TR_USD!$B56:$BZ56)))&gt;0, SUMPRODUCT(AA$5:AA$81, TRANSPOSE(Data_TR_USD!$B56:$BZ56))%, NA())</f>
        <v>9.5265388546364294E-2</v>
      </c>
      <c r="AB145" s="49">
        <f t="array" ref="AB145">IF(COUNT(IF(AB$5:AB$81&gt;0, TRANSPOSE(Data_TR_USD!$B56:$BZ56)))&gt;0, SUMPRODUCT(AB$5:AB$81, TRANSPOSE(Data_TR_USD!$B56:$BZ56))%, NA())</f>
        <v>2.1817143357929499E-2</v>
      </c>
      <c r="AC145" s="49">
        <f t="array" ref="AC145">IF(COUNT(IF(AC$5:AC$81&gt;0, TRANSPOSE(Data_TR_USD!$B56:$BZ56)))&gt;0, SUMPRODUCT(AC$5:AC$81, TRANSPOSE(Data_TR_USD!$B56:$BZ56))%, NA())</f>
        <v>1.908460264457152E-2</v>
      </c>
      <c r="AD145" s="49">
        <f t="array" ref="AD145">IF(COUNT(IF(AD$5:AD$81&gt;0, TRANSPOSE(Data_TR_USD!$B56:$BZ56)))&gt;0, SUMPRODUCT(AD$5:AD$81, TRANSPOSE(Data_TR_USD!$B56:$BZ56))%, NA())</f>
        <v>2.3192336301829881E-2</v>
      </c>
      <c r="AE145" s="49">
        <f t="array" ref="AE145">IF(COUNT(IF(AE$5:AE$81&gt;0, TRANSPOSE(Data_TR_USD!$B56:$BZ56)))&gt;0, SUMPRODUCT(AE$5:AE$81, TRANSPOSE(Data_TR_USD!$B56:$BZ56))%, NA())</f>
        <v>3.8129799120019715E-2</v>
      </c>
      <c r="AG145" s="49">
        <f t="array" ref="AG145">IF(COUNT(IF(AG$5:AG$81&gt;0, TRANSPOSE(Data_TR_USD!$B56:$BZ56)))&gt;0, SUMPRODUCT(AG$5:AG$81, TRANSPOSE(Data_TR_USD!$B56:$BZ56))%, NA())</f>
        <v>0</v>
      </c>
      <c r="AM145" s="49">
        <f t="array" ref="AM145">IF(COUNT(IF(AM$5:AM$81&gt;0, TRANSPOSE(Data_TR_USD!$B56:$BZ56)))&gt;0, SUMPRODUCT(AM$5:AM$81, TRANSPOSE(Data_TR_USD!$B56:$BZ56))%, NA())</f>
        <v>9.4363738069878203E-2</v>
      </c>
      <c r="AN145" s="49">
        <f t="array" ref="AN145">IF(COUNT(IF(AN$5:AN$81&gt;0, TRANSPOSE(Data_TR_USD!$B56:$BZ56)))&gt;0, SUMPRODUCT(AN$5:AN$81, TRANSPOSE(Data_TR_USD!$B56:$BZ56))%, NA())</f>
        <v>5.6964473218596524E-2</v>
      </c>
      <c r="AO145" s="49">
        <f t="array" ref="AO145">IF(COUNT(IF(AO$5:AO$81&gt;0, TRANSPOSE(Data_TR_USD!$B56:$BZ56)))&gt;0, SUMPRODUCT(AO$5:AO$81, TRANSPOSE(Data_TR_USD!$B56:$BZ56))%, NA())</f>
        <v>2.8607200882295614E-2</v>
      </c>
      <c r="AP145" s="49">
        <f t="array" ref="AP145">IF(COUNT(IF(AP$5:AP$81&gt;0, TRANSPOSE(Data_TR_USD!$B56:$BZ56)))&gt;0, SUMPRODUCT(AP$5:AP$81, TRANSPOSE(Data_TR_USD!$B56:$BZ56))%, NA())</f>
        <v>1.431345198342864E-2</v>
      </c>
      <c r="AQ145" s="49">
        <f t="array" ref="AQ145">IF(COUNT(IF(AQ$5:AQ$81&gt;0, TRANSPOSE(Data_TR_USD!$B56:$BZ56)))&gt;0, SUMPRODUCT(AQ$5:AQ$81, TRANSPOSE(Data_TR_USD!$B56:$BZ56))%, NA())</f>
        <v>4.3202485588966048E-2</v>
      </c>
      <c r="AS145" s="49">
        <f t="array" ref="AS145">IF(COUNT(IF(AS$5:AS$81&gt;0, TRANSPOSE(Data_TR_USD!$B56:$BZ56)))&gt;0, SUMPRODUCT(AS$5:AS$81, TRANSPOSE(Data_TR_USD!$B56:$BZ56))%, NA())</f>
        <v>0.11434999119093581</v>
      </c>
      <c r="AU145" s="49">
        <f t="array" ref="AU145">IF(COUNT(IF(AU$5:AU$81&gt;0, TRANSPOSE(Data_TR_USD!$B56:$BZ56)))&gt;0, SUMPRODUCT(AU$5:AU$81, TRANSPOSE(Data_TR_USD!$B56:$BZ56))%, NA())</f>
        <v>0</v>
      </c>
      <c r="AV145" s="49">
        <f t="array" ref="AV145">IF(COUNT(IF(AV$5:AV$81&gt;0, TRANSPOSE(Data_TR_USD!$B56:$BZ56)))&gt;0, SUMPRODUCT(AV$5:AV$81, TRANSPOSE(Data_TR_USD!$B56:$BZ56))%, NA())</f>
        <v>0</v>
      </c>
      <c r="AW145" s="49">
        <f t="array" ref="AW145">IF(COUNT(IF(AW$5:AW$81&gt;0, TRANSPOSE(Data_TR_USD!$B56:$BZ56)))&gt;0, SUMPRODUCT(AW$5:AW$81, TRANSPOSE(Data_TR_USD!$B56:$BZ56))%, NA())</f>
        <v>7.6220192070916098E-2</v>
      </c>
      <c r="AX145" s="49">
        <f t="array" ref="AX145">IF(COUNT(IF(AX$5:AX$81&gt;0, TRANSPOSE(Data_TR_USD!$B56:$BZ56)))&gt;0, SUMPRODUCT(AX$5:AX$81, TRANSPOSE(Data_TR_USD!$B56:$BZ56))%, NA())</f>
        <v>9.5265388546364294E-2</v>
      </c>
      <c r="AY145" s="49">
        <f t="array" ref="AY145">IF(COUNT(IF(AY$5:AY$81&gt;0, TRANSPOSE(Data_TR_USD!$B56:$BZ56)))&gt;0, SUMPRODUCT(AY$5:AY$81, TRANSPOSE(Data_TR_USD!$B56:$BZ56))%, NA())</f>
        <v>9.5245685461802621E-2</v>
      </c>
      <c r="AZ145" s="49">
        <f t="array" ref="AZ145">IF(COUNT(IF(AZ$5:AZ$81&gt;0, TRANSPOSE(Data_TR_USD!$B56:$BZ56)))&gt;0, SUMPRODUCT(AZ$5:AZ$81, TRANSPOSE(Data_TR_USD!$B56:$BZ56))%, NA())</f>
        <v>9.145634925127466E-2</v>
      </c>
      <c r="BA145" s="49">
        <f t="array" ref="BA145">IF(COUNT(IF(BA$5:BA$81&gt;0, TRANSPOSE(Data_TR_USD!$B56:$BZ56)))&gt;0, SUMPRODUCT(BA$5:BA$81, TRANSPOSE(Data_TR_USD!$B56:$BZ56))%, NA())</f>
        <v>2.8567794713172289E-2</v>
      </c>
      <c r="BB145" s="49">
        <f t="array" ref="BB145">IF(COUNT(IF(BB$5:BB$81&gt;0, TRANSPOSE(Data_TR_USD!$B56:$BZ56)))&gt;0, SUMPRODUCT(BB$5:BB$81, TRANSPOSE(Data_TR_USD!$B56:$BZ56))%, NA())</f>
        <v>5.289882648468984E-2</v>
      </c>
      <c r="BC145" s="49">
        <f t="array" ref="BC145">IF(COUNT(IF(BC$5:BC$81&gt;0, TRANSPOSE(Data_TR_USD!$B56:$BZ56)))&gt;0, SUMPRODUCT(BC$5:BC$81, TRANSPOSE(Data_TR_USD!$B56:$BZ56))%, NA())</f>
        <v>3.8110096035458049E-2</v>
      </c>
      <c r="BD145" s="49">
        <f t="array" ref="BD145">IF(COUNT(IF(BD$5:BD$81&gt;0, TRANSPOSE(Data_TR_USD!$B56:$BZ56)))&gt;0, SUMPRODUCT(BD$5:BD$81, TRANSPOSE(Data_TR_USD!$B56:$BZ56))%, NA())</f>
        <v>0.13337548458182233</v>
      </c>
      <c r="BE145" s="49">
        <f t="array" ref="BE145">IF(COUNT(IF(BE$5:BE$81&gt;0, TRANSPOSE(Data_TR_USD!$B56:$BZ56)))&gt;0, SUMPRODUCT(BE$5:BE$81, TRANSPOSE(Data_TR_USD!$B56:$BZ56))%, NA())</f>
        <v>3.6365904336170846E-2</v>
      </c>
      <c r="BF145" s="49">
        <f t="array" ref="BF145">IF(COUNT(IF(BF$5:BF$81&gt;0, TRANSPOSE(Data_TR_USD!$B56:$BZ56)))&gt;0, SUMPRODUCT(BF$5:BF$81, TRANSPOSE(Data_TR_USD!$B56:$BZ56))%, NA())</f>
        <v>1.9124008813694849E-2</v>
      </c>
      <c r="BG145" s="49">
        <f t="array" ref="BG145">IF(COUNT(IF(BG$5:BG$81&gt;0, TRANSPOSE(Data_TR_USD!$B56:$BZ56)))&gt;0, SUMPRODUCT(BG$5:BG$81, TRANSPOSE(Data_TR_USD!$B56:$BZ56))%, NA())</f>
        <v>1.2577702184883001E-2</v>
      </c>
      <c r="BH145" s="49">
        <f t="array" ref="BH145">IF(COUNT(IF(BH$5:BH$81&gt;0, TRANSPOSE(Data_TR_USD!$B56:$BZ56)))&gt;0, SUMPRODUCT(BH$5:BH$81, TRANSPOSE(Data_TR_USD!$B56:$BZ56))%, NA())</f>
        <v>5.6132314729183383E-2</v>
      </c>
      <c r="BI145" s="49">
        <f t="array" ref="BI145">IF(COUNT(IF(BI$5:BI$81&gt;0, TRANSPOSE(Data_TR_USD!$B56:$BZ56)))&gt;0, SUMPRODUCT(BI$5:BI$81, TRANSPOSE(Data_TR_USD!$B56:$BZ56))%, NA())</f>
        <v>0.11434999119093581</v>
      </c>
      <c r="BJ145" s="49">
        <f t="array" ref="BJ145">IF(COUNT(IF(BJ$5:BJ$81&gt;0, TRANSPOSE(Data_TR_USD!$B56:$BZ56)))&gt;0, SUMPRODUCT(BJ$5:BJ$81, TRANSPOSE(Data_TR_USD!$B56:$BZ56))%, NA())</f>
        <v>0.11427117885268916</v>
      </c>
      <c r="BK145" s="49">
        <f t="array" ref="BK145">IF(COUNT(IF(BK$5:BK$81&gt;0, TRANSPOSE(Data_TR_USD!$B56:$BZ56)))&gt;0, SUMPRODUCT(BK$5:BK$81, TRANSPOSE(Data_TR_USD!$B56:$BZ56))%, NA())</f>
        <v>1.8246250152438345E-2</v>
      </c>
      <c r="BL145" s="49">
        <f t="array" ref="BL145">IF(COUNT(IF(BL$5:BL$81&gt;0, TRANSPOSE(Data_TR_USD!$B56:$BZ56)))&gt;0, SUMPRODUCT(BL$5:BL$81, TRANSPOSE(Data_TR_USD!$B56:$BZ56))%, NA())</f>
        <v>9.5225982377240961E-2</v>
      </c>
      <c r="BM145" s="49">
        <f t="array" ref="BM145">IF(COUNT(IF(BM$5:BM$81&gt;0, TRANSPOSE(Data_TR_USD!$B56:$BZ56)))&gt;0, SUMPRODUCT(BM$5:BM$81, TRANSPOSE(Data_TR_USD!$B56:$BZ56))%, NA())</f>
        <v>6.4753668016523866E-2</v>
      </c>
      <c r="BN145" s="49">
        <f t="array" ref="BN145">IF(COUNT(IF(BN$5:BN$81&gt;0, TRANSPOSE(Data_TR_USD!$B56:$BZ56)))&gt;0, SUMPRODUCT(BN$5:BN$81, TRANSPOSE(Data_TR_USD!$B56:$BZ56))%, NA())</f>
        <v>4.7612991188620481E-2</v>
      </c>
      <c r="BO145" s="49">
        <f t="array" ref="BO145">IF(COUNT(IF(BO$5:BO$81&gt;0, TRANSPOSE(Data_TR_USD!$B56:$BZ56)))&gt;0, SUMPRODUCT(BO$5:BO$81, TRANSPOSE(Data_TR_USD!$B56:$BZ56))%, NA())</f>
        <v>3.809039295089639E-2</v>
      </c>
      <c r="BP145" s="49">
        <f t="array" ref="BP145">IF(COUNT(IF(BP$5:BP$81&gt;0, TRANSPOSE(Data_TR_USD!$B56:$BZ56)))&gt;0, SUMPRODUCT(BP$5:BP$81, TRANSPOSE(Data_TR_USD!$B56:$BZ56))%, NA())</f>
        <v>3.1741994125746985E-2</v>
      </c>
      <c r="BQ145" s="49">
        <f t="array" ref="BQ145">IF(COUNT(IF(BQ$5:BQ$81&gt;0, TRANSPOSE(Data_TR_USD!$B56:$BZ56)))&gt;0, SUMPRODUCT(BQ$5:BQ$81, TRANSPOSE(Data_TR_USD!$B56:$BZ56))%, NA())</f>
        <v>5.6964473218596524E-2</v>
      </c>
      <c r="BR145" s="49">
        <f t="array" ref="BR145">IF(COUNT(IF(BR$5:BR$81&gt;0, TRANSPOSE(Data_TR_USD!$B56:$BZ56)))&gt;0, SUMPRODUCT(BR$5:BR$81, TRANSPOSE(Data_TR_USD!$B56:$BZ56))%, NA())</f>
        <v>0</v>
      </c>
      <c r="BS145" s="49">
        <f t="array" ref="BS145">IF(COUNT(IF(BS$5:BS$81&gt;0, TRANSPOSE(Data_TR_USD!$B56:$BZ56)))&gt;0, SUMPRODUCT(BS$5:BS$81, TRANSPOSE(Data_TR_USD!$B56:$BZ56))%, NA())</f>
        <v>7.2574946961679512E-3</v>
      </c>
    </row>
    <row r="146" spans="2:71">
      <c r="B146" s="48">
        <f t="shared" si="4"/>
        <v>1920</v>
      </c>
      <c r="E146" s="49">
        <f t="array" ref="E146">IF(COUNT(IF(E$5:E$81&gt;0, TRANSPOSE(Data_TR_USD!$B57:$BZ57)))&gt;0, SUMPRODUCT(E$5:E$81, TRANSPOSE(Data_TR_USD!$B57:$BZ57))%, NA())</f>
        <v>-0.13841138436711906</v>
      </c>
      <c r="F146" s="49" t="e">
        <f t="array" ref="F146">IF(COUNT(IF(F$5:F$81&gt;0, TRANSPOSE(Data_TR_USD!$B57:$BZ57)))&gt;0, SUMPRODUCT(F$5:F$81, TRANSPOSE(Data_TR_USD!$B57:$BZ57))%, NA())</f>
        <v>#N/A</v>
      </c>
      <c r="G146" s="49">
        <f t="array" ref="G146">IF(COUNT(IF(G$5:G$81&gt;0, TRANSPOSE(Data_TR_USD!$B57:$BZ57)))&gt;0, SUMPRODUCT(G$5:G$81, TRANSPOSE(Data_TR_USD!$B57:$BZ57))%, NA())</f>
        <v>-1.5544041450777257E-2</v>
      </c>
      <c r="I146" s="49">
        <f t="array" ref="I146">IF(ISNUMBER(I$96), I$96, IF(COUNT(IF(I$5:I$81&gt;0, TRANSPOSE(Data_TR_USD!$B57:$BZ57)))&gt;0, SUMPRODUCT(I$5:I$81, TRANSPOSE(Data_TR_USD!$B57:$BZ57))%, NA()))</f>
        <v>7.2035168348486375E-2</v>
      </c>
      <c r="J146" s="49">
        <f t="array" ref="J146">IF(ISNUMBER(J$96), J$96, IF(COUNT(IF(J$5:J$81&gt;0, TRANSPOSE(Data_TR_USD!$B57:$BZ57)))&gt;0, SUMPRODUCT(J$5:J$81, TRANSPOSE(Data_TR_USD!$B57:$BZ57))%, NA()))</f>
        <v>7.2035168348486375E-2</v>
      </c>
      <c r="K146" s="49">
        <f t="array" ref="K146">IF(ISNUMBER(K$96), K$96, IF(COUNT(IF(K$5:K$81&gt;0, TRANSPOSE(Data_TR_USD!$B57:$BZ57)))&gt;0, SUMPRODUCT(K$5:K$81, TRANSPOSE(Data_TR_USD!$B57:$BZ57))%, NA()))</f>
        <v>-6.6829129371866899E-2</v>
      </c>
      <c r="M146" s="49">
        <f t="array" ref="M146">IF(COUNT(IF(M$5:M$81&gt;0, TRANSPOSE(Data_TR_USD!$B57:$BZ57)))&gt;0, SUMPRODUCT(M$5:M$81, TRANSPOSE(Data_TR_USD!$B57:$BZ57))%, NA())</f>
        <v>-6.1096841559357261E-2</v>
      </c>
      <c r="N146" s="49">
        <f t="array" ref="N146">IF(COUNT(IF(N$5:N$81&gt;0, TRANSPOSE(Data_TR_USD!$B57:$BZ57)))&gt;0, SUMPRODUCT(N$5:N$81, TRANSPOSE(Data_TR_USD!$B57:$BZ57))%, NA())</f>
        <v>-6.6829129371866899E-2</v>
      </c>
      <c r="X146" s="49">
        <f t="array" ref="X146">IF(COUNT(IF(X$5:X$81&gt;0, TRANSPOSE(Data_TR_USD!$B57:$BZ57)))&gt;0, SUMPRODUCT(X$5:X$81, TRANSPOSE(Data_TR_USD!$B57:$BZ57))%, NA())</f>
        <v>-1.9913725506439758E-2</v>
      </c>
      <c r="Y146" s="49">
        <f t="array" ref="Y146">IF(COUNT(IF(Y$5:Y$81&gt;0, TRANSPOSE(Data_TR_USD!$B57:$BZ57)))&gt;0, SUMPRODUCT(Y$5:Y$81, TRANSPOSE(Data_TR_USD!$B57:$BZ57))%, NA())</f>
        <v>-6.6829129371866899E-2</v>
      </c>
      <c r="AA146" s="49">
        <f t="array" ref="AA146">IF(COUNT(IF(AA$5:AA$81&gt;0, TRANSPOSE(Data_TR_USD!$B57:$BZ57)))&gt;0, SUMPRODUCT(AA$5:AA$81, TRANSPOSE(Data_TR_USD!$B57:$BZ57))%, NA())</f>
        <v>-6.1096841559357261E-2</v>
      </c>
      <c r="AB146" s="49">
        <f t="array" ref="AB146">IF(COUNT(IF(AB$5:AB$81&gt;0, TRANSPOSE(Data_TR_USD!$B57:$BZ57)))&gt;0, SUMPRODUCT(AB$5:AB$81, TRANSPOSE(Data_TR_USD!$B57:$BZ57))%, NA())</f>
        <v>-2.130529395085322E-3</v>
      </c>
      <c r="AC146" s="49">
        <f t="array" ref="AC146">IF(COUNT(IF(AC$5:AC$81&gt;0, TRANSPOSE(Data_TR_USD!$B57:$BZ57)))&gt;0, SUMPRODUCT(AC$5:AC$81, TRANSPOSE(Data_TR_USD!$B57:$BZ57))%, NA())</f>
        <v>-5.7322878125096411E-3</v>
      </c>
      <c r="AD146" s="49">
        <f t="array" ref="AD146">IF(COUNT(IF(AD$5:AD$81&gt;0, TRANSPOSE(Data_TR_USD!$B57:$BZ57)))&gt;0, SUMPRODUCT(AD$5:AD$81, TRANSPOSE(Data_TR_USD!$B57:$BZ57))%, NA())</f>
        <v>-2.1743734241158586E-3</v>
      </c>
      <c r="AE146" s="49">
        <f t="array" ref="AE146">IF(COUNT(IF(AE$5:AE$81&gt;0, TRANSPOSE(Data_TR_USD!$B57:$BZ57)))&gt;0, SUMPRODUCT(AE$5:AE$81, TRANSPOSE(Data_TR_USD!$B57:$BZ57))%, NA())</f>
        <v>-1.9573426249221551E-2</v>
      </c>
      <c r="AG146" s="49">
        <f t="array" ref="AG146">IF(COUNT(IF(AG$5:AG$81&gt;0, TRANSPOSE(Data_TR_USD!$B57:$BZ57)))&gt;0, SUMPRODUCT(AG$5:AG$81, TRANSPOSE(Data_TR_USD!$B57:$BZ57))%, NA())</f>
        <v>0</v>
      </c>
      <c r="AM146" s="49">
        <f t="array" ref="AM146">IF(COUNT(IF(AM$5:AM$81&gt;0, TRANSPOSE(Data_TR_USD!$B57:$BZ57)))&gt;0, SUMPRODUCT(AM$5:AM$81, TRANSPOSE(Data_TR_USD!$B57:$BZ57))%, NA())</f>
        <v>-6.7597739164544451E-2</v>
      </c>
      <c r="AN146" s="49">
        <f t="array" ref="AN146">IF(COUNT(IF(AN$5:AN$81&gt;0, TRANSPOSE(Data_TR_USD!$B57:$BZ57)))&gt;0, SUMPRODUCT(AN$5:AN$81, TRANSPOSE(Data_TR_USD!$B57:$BZ57))%, NA())</f>
        <v>-8.554288909582786E-3</v>
      </c>
      <c r="AO146" s="49">
        <f t="array" ref="AO146">IF(COUNT(IF(AO$5:AO$81&gt;0, TRANSPOSE(Data_TR_USD!$B57:$BZ57)))&gt;0, SUMPRODUCT(AO$5:AO$81, TRANSPOSE(Data_TR_USD!$B57:$BZ57))%, NA())</f>
        <v>-1.2652857030865591E-2</v>
      </c>
      <c r="AP146" s="49">
        <f t="array" ref="AP146">IF(COUNT(IF(AP$5:AP$81&gt;0, TRANSPOSE(Data_TR_USD!$B57:$BZ57)))&gt;0, SUMPRODUCT(AP$5:AP$81, TRANSPOSE(Data_TR_USD!$B57:$BZ57))%, NA())</f>
        <v>-4.2992158593822298E-3</v>
      </c>
      <c r="AQ146" s="49">
        <f t="array" ref="AQ146">IF(COUNT(IF(AQ$5:AQ$81&gt;0, TRANSPOSE(Data_TR_USD!$B57:$BZ57)))&gt;0, SUMPRODUCT(AQ$5:AQ$81, TRANSPOSE(Data_TR_USD!$B57:$BZ57))%, NA())</f>
        <v>-3.3463876019151017E-3</v>
      </c>
      <c r="AS146" s="49">
        <f t="array" ref="AS146">IF(COUNT(IF(AS$5:AS$81&gt;0, TRANSPOSE(Data_TR_USD!$B57:$BZ57)))&gt;0, SUMPRODUCT(AS$5:AS$81, TRANSPOSE(Data_TR_USD!$B57:$BZ57))%, NA())</f>
        <v>-6.6829129371866899E-2</v>
      </c>
      <c r="AU146" s="49">
        <f t="array" ref="AU146">IF(COUNT(IF(AU$5:AU$81&gt;0, TRANSPOSE(Data_TR_USD!$B57:$BZ57)))&gt;0, SUMPRODUCT(AU$5:AU$81, TRANSPOSE(Data_TR_USD!$B57:$BZ57))%, NA())</f>
        <v>0</v>
      </c>
      <c r="AV146" s="49">
        <f t="array" ref="AV146">IF(COUNT(IF(AV$5:AV$81&gt;0, TRANSPOSE(Data_TR_USD!$B57:$BZ57)))&gt;0, SUMPRODUCT(AV$5:AV$81, TRANSPOSE(Data_TR_USD!$B57:$BZ57))%, NA())</f>
        <v>0</v>
      </c>
      <c r="AW146" s="49">
        <f t="array" ref="AW146">IF(COUNT(IF(AW$5:AW$81&gt;0, TRANSPOSE(Data_TR_USD!$B57:$BZ57)))&gt;0, SUMPRODUCT(AW$5:AW$81, TRANSPOSE(Data_TR_USD!$B57:$BZ57))%, NA())</f>
        <v>-4.7255703122645362E-2</v>
      </c>
      <c r="AX146" s="49">
        <f t="array" ref="AX146">IF(COUNT(IF(AX$5:AX$81&gt;0, TRANSPOSE(Data_TR_USD!$B57:$BZ57)))&gt;0, SUMPRODUCT(AX$5:AX$81, TRANSPOSE(Data_TR_USD!$B57:$BZ57))%, NA())</f>
        <v>-6.1096841559357261E-2</v>
      </c>
      <c r="AY146" s="49">
        <f t="array" ref="AY146">IF(COUNT(IF(AY$5:AY$81&gt;0, TRANSPOSE(Data_TR_USD!$B57:$BZ57)))&gt;0, SUMPRODUCT(AY$5:AY$81, TRANSPOSE(Data_TR_USD!$B57:$BZ57))%, NA())</f>
        <v>-6.5151266871458405E-2</v>
      </c>
      <c r="AZ146" s="49">
        <f t="array" ref="AZ146">IF(COUNT(IF(AZ$5:AZ$81&gt;0, TRANSPOSE(Data_TR_USD!$B57:$BZ57)))&gt;0, SUMPRODUCT(AZ$5:AZ$81, TRANSPOSE(Data_TR_USD!$B57:$BZ57))%, NA())</f>
        <v>-5.8328613872014878E-2</v>
      </c>
      <c r="BA146" s="49">
        <f t="array" ref="BA146">IF(COUNT(IF(BA$5:BA$81&gt;0, TRANSPOSE(Data_TR_USD!$B57:$BZ57)))&gt;0, SUMPRODUCT(BA$5:BA$81, TRANSPOSE(Data_TR_USD!$B57:$BZ57))%, NA())</f>
        <v>-2.0761707655067858E-2</v>
      </c>
      <c r="BB146" s="49">
        <f t="array" ref="BB146">IF(COUNT(IF(BB$5:BB$81&gt;0, TRANSPOSE(Data_TR_USD!$B57:$BZ57)))&gt;0, SUMPRODUCT(BB$5:BB$81, TRANSPOSE(Data_TR_USD!$B57:$BZ57))%, NA())</f>
        <v>-1.9913725506439758E-2</v>
      </c>
      <c r="BC146" s="49">
        <f t="array" ref="BC146">IF(COUNT(IF(BC$5:BC$81&gt;0, TRANSPOSE(Data_TR_USD!$B57:$BZ57)))&gt;0, SUMPRODUCT(BC$5:BC$81, TRANSPOSE(Data_TR_USD!$B57:$BZ57))%, NA())</f>
        <v>-2.3627851561322681E-2</v>
      </c>
      <c r="BD146" s="49">
        <f t="array" ref="BD146">IF(COUNT(IF(BD$5:BD$81&gt;0, TRANSPOSE(Data_TR_USD!$B57:$BZ57)))&gt;0, SUMPRODUCT(BD$5:BD$81, TRANSPOSE(Data_TR_USD!$B57:$BZ57))%, NA())</f>
        <v>-8.4724693120679942E-2</v>
      </c>
      <c r="BE146" s="49">
        <f t="array" ref="BE146">IF(COUNT(IF(BE$5:BE$81&gt;0, TRANSPOSE(Data_TR_USD!$B57:$BZ57)))&gt;0, SUMPRODUCT(BE$5:BE$81, TRANSPOSE(Data_TR_USD!$B57:$BZ57))%, NA())</f>
        <v>-2.4466370835393655E-2</v>
      </c>
      <c r="BF146" s="49">
        <f t="array" ref="BF146">IF(COUNT(IF(BF$5:BF$81&gt;0, TRANSPOSE(Data_TR_USD!$B57:$BZ57)))&gt;0, SUMPRODUCT(BF$5:BF$81, TRANSPOSE(Data_TR_USD!$B57:$BZ57))%, NA())</f>
        <v>2.3765628116926263E-3</v>
      </c>
      <c r="BG146" s="49">
        <f t="array" ref="BG146">IF(COUNT(IF(BG$5:BG$81&gt;0, TRANSPOSE(Data_TR_USD!$B57:$BZ57)))&gt;0, SUMPRODUCT(BG$5:BG$81, TRANSPOSE(Data_TR_USD!$B57:$BZ57))%, NA())</f>
        <v>5.7019699303534422E-3</v>
      </c>
      <c r="BH146" s="49">
        <f t="array" ref="BH146">IF(COUNT(IF(BH$5:BH$81&gt;0, TRANSPOSE(Data_TR_USD!$B57:$BZ57)))&gt;0, SUMPRODUCT(BH$5:BH$81, TRANSPOSE(Data_TR_USD!$B57:$BZ57))%, NA())</f>
        <v>-3.6268469821518504E-2</v>
      </c>
      <c r="BI146" s="49">
        <f t="array" ref="BI146">IF(COUNT(IF(BI$5:BI$81&gt;0, TRANSPOSE(Data_TR_USD!$B57:$BZ57)))&gt;0, SUMPRODUCT(BI$5:BI$81, TRANSPOSE(Data_TR_USD!$B57:$BZ57))%, NA())</f>
        <v>-6.6829129371866899E-2</v>
      </c>
      <c r="BJ146" s="49">
        <f t="array" ref="BJ146">IF(COUNT(IF(BJ$5:BJ$81&gt;0, TRANSPOSE(Data_TR_USD!$B57:$BZ57)))&gt;0, SUMPRODUCT(BJ$5:BJ$81, TRANSPOSE(Data_TR_USD!$B57:$BZ57))%, NA())</f>
        <v>-8.3046830620271433E-2</v>
      </c>
      <c r="BK146" s="49">
        <f t="array" ref="BK146">IF(COUNT(IF(BK$5:BK$81&gt;0, TRANSPOSE(Data_TR_USD!$B57:$BZ57)))&gt;0, SUMPRODUCT(BK$5:BK$81, TRANSPOSE(Data_TR_USD!$B57:$BZ57))%, NA())</f>
        <v>8.9762331794630678E-3</v>
      </c>
      <c r="BL146" s="49">
        <f t="array" ref="BL146">IF(COUNT(IF(BL$5:BL$81&gt;0, TRANSPOSE(Data_TR_USD!$B57:$BZ57)))&gt;0, SUMPRODUCT(BL$5:BL$81, TRANSPOSE(Data_TR_USD!$B57:$BZ57))%, NA())</f>
        <v>-6.9205692183559528E-2</v>
      </c>
      <c r="BM146" s="49">
        <f t="array" ref="BM146">IF(COUNT(IF(BM$5:BM$81&gt;0, TRANSPOSE(Data_TR_USD!$B57:$BZ57)))&gt;0, SUMPRODUCT(BM$5:BM$81, TRANSPOSE(Data_TR_USD!$B57:$BZ57))%, NA())</f>
        <v>-4.7059870684820489E-2</v>
      </c>
      <c r="BN146" s="49">
        <f t="array" ref="BN146">IF(COUNT(IF(BN$5:BN$81&gt;0, TRANSPOSE(Data_TR_USD!$B57:$BZ57)))&gt;0, SUMPRODUCT(BN$5:BN$81, TRANSPOSE(Data_TR_USD!$B57:$BZ57))%, NA())</f>
        <v>-3.4602846091779764E-2</v>
      </c>
      <c r="BO146" s="49">
        <f t="array" ref="BO146">IF(COUNT(IF(BO$5:BO$81&gt;0, TRANSPOSE(Data_TR_USD!$B57:$BZ57)))&gt;0, SUMPRODUCT(BO$5:BO$81, TRANSPOSE(Data_TR_USD!$B57:$BZ57))%, NA())</f>
        <v>-2.7682276873423818E-2</v>
      </c>
      <c r="BP146" s="49">
        <f t="array" ref="BP146">IF(COUNT(IF(BP$5:BP$81&gt;0, TRANSPOSE(Data_TR_USD!$B57:$BZ57)))&gt;0, SUMPRODUCT(BP$5:BP$81, TRANSPOSE(Data_TR_USD!$B57:$BZ57))%, NA())</f>
        <v>-2.306856406118651E-2</v>
      </c>
      <c r="BQ146" s="49">
        <f t="array" ref="BQ146">IF(COUNT(IF(BQ$5:BQ$81&gt;0, TRANSPOSE(Data_TR_USD!$B57:$BZ57)))&gt;0, SUMPRODUCT(BQ$5:BQ$81, TRANSPOSE(Data_TR_USD!$B57:$BZ57))%, NA())</f>
        <v>-8.554288909582786E-3</v>
      </c>
      <c r="BR146" s="49">
        <f t="array" ref="BR146">IF(COUNT(IF(BR$5:BR$81&gt;0, TRANSPOSE(Data_TR_USD!$B57:$BZ57)))&gt;0, SUMPRODUCT(BR$5:BR$81, TRANSPOSE(Data_TR_USD!$B57:$BZ57))%, NA())</f>
        <v>0</v>
      </c>
      <c r="BS146" s="49">
        <f t="array" ref="BS146">IF(COUNT(IF(BS$5:BS$81&gt;0, TRANSPOSE(Data_TR_USD!$B57:$BZ57)))&gt;0, SUMPRODUCT(BS$5:BS$81, TRANSPOSE(Data_TR_USD!$B57:$BZ57))%, NA())</f>
        <v>2.0416838772043082E-2</v>
      </c>
    </row>
    <row r="147" spans="2:71">
      <c r="B147" s="48">
        <f t="shared" si="4"/>
        <v>1921</v>
      </c>
      <c r="E147" s="49">
        <f t="array" ref="E147">IF(COUNT(IF(E$5:E$81&gt;0, TRANSPOSE(Data_TR_USD!$B58:$BZ58)))&gt;0, SUMPRODUCT(E$5:E$81, TRANSPOSE(Data_TR_USD!$B58:$BZ58))%, NA())</f>
        <v>8.9677051176626443E-2</v>
      </c>
      <c r="F147" s="49" t="e">
        <f t="array" ref="F147">IF(COUNT(IF(F$5:F$81&gt;0, TRANSPOSE(Data_TR_USD!$B58:$BZ58)))&gt;0, SUMPRODUCT(F$5:F$81, TRANSPOSE(Data_TR_USD!$B58:$BZ58))%, NA())</f>
        <v>#N/A</v>
      </c>
      <c r="G147" s="49">
        <f t="array" ref="G147">IF(COUNT(IF(G$5:G$81&gt;0, TRANSPOSE(Data_TR_USD!$B58:$BZ58)))&gt;0, SUMPRODUCT(G$5:G$81, TRANSPOSE(Data_TR_USD!$B58:$BZ58))%, NA())</f>
        <v>-0.11052631578947381</v>
      </c>
      <c r="I147" s="49">
        <f t="array" ref="I147">IF(ISNUMBER(I$96), I$96, IF(COUNT(IF(I$5:I$81&gt;0, TRANSPOSE(Data_TR_USD!$B58:$BZ58)))&gt;0, SUMPRODUCT(I$5:I$81, TRANSPOSE(Data_TR_USD!$B58:$BZ58))%, NA()))</f>
        <v>7.3433909481466692E-2</v>
      </c>
      <c r="J147" s="49">
        <f t="array" ref="J147">IF(ISNUMBER(J$96), J$96, IF(COUNT(IF(J$5:J$81&gt;0, TRANSPOSE(Data_TR_USD!$B58:$BZ58)))&gt;0, SUMPRODUCT(J$5:J$81, TRANSPOSE(Data_TR_USD!$B58:$BZ58))%, NA()))</f>
        <v>7.3433909481466692E-2</v>
      </c>
      <c r="K147" s="49">
        <f t="array" ref="K147">IF(ISNUMBER(K$96), K$96, IF(COUNT(IF(K$5:K$81&gt;0, TRANSPOSE(Data_TR_USD!$B58:$BZ58)))&gt;0, SUMPRODUCT(K$5:K$81, TRANSPOSE(Data_TR_USD!$B58:$BZ58))%, NA()))</f>
        <v>0.10227413428783923</v>
      </c>
      <c r="M147" s="49">
        <f t="array" ref="M147">IF(COUNT(IF(M$5:M$81&gt;0, TRANSPOSE(Data_TR_USD!$B58:$BZ58)))&gt;0, SUMPRODUCT(M$5:M$81, TRANSPOSE(Data_TR_USD!$B58:$BZ58))%, NA())</f>
        <v>6.9072477379244906E-2</v>
      </c>
      <c r="N147" s="49">
        <f t="array" ref="N147">IF(COUNT(IF(N$5:N$81&gt;0, TRANSPOSE(Data_TR_USD!$B58:$BZ58)))&gt;0, SUMPRODUCT(N$5:N$81, TRANSPOSE(Data_TR_USD!$B58:$BZ58))%, NA())</f>
        <v>0.10227413428783923</v>
      </c>
      <c r="X147" s="49">
        <f t="array" ref="X147">IF(COUNT(IF(X$5:X$81&gt;0, TRANSPOSE(Data_TR_USD!$B58:$BZ58)))&gt;0, SUMPRODUCT(X$5:X$81, TRANSPOSE(Data_TR_USD!$B58:$BZ58))%, NA())</f>
        <v>5.0143334392193484E-2</v>
      </c>
      <c r="Y147" s="49">
        <f t="array" ref="Y147">IF(COUNT(IF(Y$5:Y$81&gt;0, TRANSPOSE(Data_TR_USD!$B58:$BZ58)))&gt;0, SUMPRODUCT(Y$5:Y$81, TRANSPOSE(Data_TR_USD!$B58:$BZ58))%, NA())</f>
        <v>0.10227413428783923</v>
      </c>
      <c r="AA147" s="49">
        <f t="array" ref="AA147">IF(COUNT(IF(AA$5:AA$81&gt;0, TRANSPOSE(Data_TR_USD!$B58:$BZ58)))&gt;0, SUMPRODUCT(AA$5:AA$81, TRANSPOSE(Data_TR_USD!$B58:$BZ58))%, NA())</f>
        <v>6.9072477379244906E-2</v>
      </c>
      <c r="AB147" s="49">
        <f t="array" ref="AB147">IF(COUNT(IF(AB$5:AB$81&gt;0, TRANSPOSE(Data_TR_USD!$B58:$BZ58)))&gt;0, SUMPRODUCT(AB$5:AB$81, TRANSPOSE(Data_TR_USD!$B58:$BZ58))%, NA())</f>
        <v>3.687335238266766E-2</v>
      </c>
      <c r="AC147" s="49">
        <f t="array" ref="AC147">IF(COUNT(IF(AC$5:AC$81&gt;0, TRANSPOSE(Data_TR_USD!$B58:$BZ58)))&gt;0, SUMPRODUCT(AC$5:AC$81, TRANSPOSE(Data_TR_USD!$B58:$BZ58))%, NA())</f>
        <v>3.3201656908594328E-2</v>
      </c>
      <c r="AD147" s="49">
        <f t="array" ref="AD147">IF(COUNT(IF(AD$5:AD$81&gt;0, TRANSPOSE(Data_TR_USD!$B58:$BZ58)))&gt;0, SUMPRODUCT(AD$5:AD$81, TRANSPOSE(Data_TR_USD!$B58:$BZ58))%, NA())</f>
        <v>3.1058268081809341E-2</v>
      </c>
      <c r="AE147" s="49">
        <f t="array" ref="AE147">IF(COUNT(IF(AE$5:AE$81&gt;0, TRANSPOSE(Data_TR_USD!$B58:$BZ58)))&gt;0, SUMPRODUCT(AE$5:AE$81, TRANSPOSE(Data_TR_USD!$B58:$BZ58))%, NA())</f>
        <v>4.2169362026256971E-2</v>
      </c>
      <c r="AG147" s="49">
        <f t="array" ref="AG147">IF(COUNT(IF(AG$5:AG$81&gt;0, TRANSPOSE(Data_TR_USD!$B58:$BZ58)))&gt;0, SUMPRODUCT(AG$5:AG$81, TRANSPOSE(Data_TR_USD!$B58:$BZ58))%, NA())</f>
        <v>0</v>
      </c>
      <c r="AM147" s="49">
        <f t="array" ref="AM147">IF(COUNT(IF(AM$5:AM$81&gt;0, TRANSPOSE(Data_TR_USD!$B58:$BZ58)))&gt;0, SUMPRODUCT(AM$5:AM$81, TRANSPOSE(Data_TR_USD!$B58:$BZ58))%, NA())</f>
        <v>5.2752054257829334E-2</v>
      </c>
      <c r="AN147" s="49">
        <f t="array" ref="AN147">IF(COUNT(IF(AN$5:AN$81&gt;0, TRANSPOSE(Data_TR_USD!$B58:$BZ58)))&gt;0, SUMPRODUCT(AN$5:AN$81, TRANSPOSE(Data_TR_USD!$B58:$BZ58))%, NA())</f>
        <v>8.034538351210381E-2</v>
      </c>
      <c r="AO147" s="49">
        <f t="array" ref="AO147">IF(COUNT(IF(AO$5:AO$81&gt;0, TRANSPOSE(Data_TR_USD!$B58:$BZ58)))&gt;0, SUMPRODUCT(AO$5:AO$81, TRANSPOSE(Data_TR_USD!$B58:$BZ58))%, NA())</f>
        <v>3.7685509467425646E-2</v>
      </c>
      <c r="AP147" s="49">
        <f t="array" ref="AP147">IF(COUNT(IF(AP$5:AP$81&gt;0, TRANSPOSE(Data_TR_USD!$B58:$BZ58)))&gt;0, SUMPRODUCT(AP$5:AP$81, TRANSPOSE(Data_TR_USD!$B58:$BZ58))%, NA())</f>
        <v>2.4901242681445737E-2</v>
      </c>
      <c r="AQ147" s="49">
        <f t="array" ref="AQ147">IF(COUNT(IF(AQ$5:AQ$81&gt;0, TRANSPOSE(Data_TR_USD!$B58:$BZ58)))&gt;0, SUMPRODUCT(AQ$5:AQ$81, TRANSPOSE(Data_TR_USD!$B58:$BZ58))%, NA())</f>
        <v>8.0488894120680832E-2</v>
      </c>
      <c r="AS147" s="49">
        <f t="array" ref="AS147">IF(COUNT(IF(AS$5:AS$81&gt;0, TRANSPOSE(Data_TR_USD!$B58:$BZ58)))&gt;0, SUMPRODUCT(AS$5:AS$81, TRANSPOSE(Data_TR_USD!$B58:$BZ58))%, NA())</f>
        <v>0.10227413428783923</v>
      </c>
      <c r="AU147" s="49">
        <f t="array" ref="AU147">IF(COUNT(IF(AU$5:AU$81&gt;0, TRANSPOSE(Data_TR_USD!$B58:$BZ58)))&gt;0, SUMPRODUCT(AU$5:AU$81, TRANSPOSE(Data_TR_USD!$B58:$BZ58))%, NA())</f>
        <v>0</v>
      </c>
      <c r="AV147" s="49">
        <f t="array" ref="AV147">IF(COUNT(IF(AV$5:AV$81&gt;0, TRANSPOSE(Data_TR_USD!$B58:$BZ58)))&gt;0, SUMPRODUCT(AV$5:AV$81, TRANSPOSE(Data_TR_USD!$B58:$BZ58))%, NA())</f>
        <v>0</v>
      </c>
      <c r="AW147" s="49">
        <f t="array" ref="AW147">IF(COUNT(IF(AW$5:AW$81&gt;0, TRANSPOSE(Data_TR_USD!$B58:$BZ58)))&gt;0, SUMPRODUCT(AW$5:AW$81, TRANSPOSE(Data_TR_USD!$B58:$BZ58))%, NA())</f>
        <v>6.0104772261582264E-2</v>
      </c>
      <c r="AX147" s="49">
        <f t="array" ref="AX147">IF(COUNT(IF(AX$5:AX$81&gt;0, TRANSPOSE(Data_TR_USD!$B58:$BZ58)))&gt;0, SUMPRODUCT(AX$5:AX$81, TRANSPOSE(Data_TR_USD!$B58:$BZ58))%, NA())</f>
        <v>6.9072477379244906E-2</v>
      </c>
      <c r="AY147" s="49">
        <f t="array" ref="AY147">IF(COUNT(IF(AY$5:AY$81&gt;0, TRANSPOSE(Data_TR_USD!$B58:$BZ58)))&gt;0, SUMPRODUCT(AY$5:AY$81, TRANSPOSE(Data_TR_USD!$B58:$BZ58))%, NA())</f>
        <v>5.6955501483779064E-2</v>
      </c>
      <c r="AZ147" s="49">
        <f t="array" ref="AZ147">IF(COUNT(IF(AZ$5:AZ$81&gt;0, TRANSPOSE(Data_TR_USD!$B58:$BZ58)))&gt;0, SUMPRODUCT(AZ$5:AZ$81, TRANSPOSE(Data_TR_USD!$B58:$BZ58))%, NA())</f>
        <v>6.7278936355712374E-2</v>
      </c>
      <c r="BA147" s="49">
        <f t="array" ref="BA147">IF(COUNT(IF(BA$5:BA$81&gt;0, TRANSPOSE(Data_TR_USD!$B58:$BZ58)))&gt;0, SUMPRODUCT(BA$5:BA$81, TRANSPOSE(Data_TR_USD!$B58:$BZ58))%, NA())</f>
        <v>1.3451557676493966E-2</v>
      </c>
      <c r="BB147" s="49">
        <f t="array" ref="BB147">IF(COUNT(IF(BB$5:BB$81&gt;0, TRANSPOSE(Data_TR_USD!$B58:$BZ58)))&gt;0, SUMPRODUCT(BB$5:BB$81, TRANSPOSE(Data_TR_USD!$B58:$BZ58))%, NA())</f>
        <v>5.0143334392193484E-2</v>
      </c>
      <c r="BC147" s="49">
        <f t="array" ref="BC147">IF(COUNT(IF(BC$5:BC$81&gt;0, TRANSPOSE(Data_TR_USD!$B58:$BZ58)))&gt;0, SUMPRODUCT(BC$5:BC$81, TRANSPOSE(Data_TR_USD!$B58:$BZ58))%, NA())</f>
        <v>3.0052386130791132E-2</v>
      </c>
      <c r="BD147" s="49">
        <f t="array" ref="BD147">IF(COUNT(IF(BD$5:BD$81&gt;0, TRANSPOSE(Data_TR_USD!$B58:$BZ58)))&gt;0, SUMPRODUCT(BD$5:BD$81, TRANSPOSE(Data_TR_USD!$B58:$BZ58))%, NA())</f>
        <v>9.9124863510036007E-2</v>
      </c>
      <c r="BE147" s="49">
        <f t="array" ref="BE147">IF(COUNT(IF(BE$5:BE$81&gt;0, TRANSPOSE(Data_TR_USD!$B58:$BZ58)))&gt;0, SUMPRODUCT(BE$5:BE$81, TRANSPOSE(Data_TR_USD!$B58:$BZ58))%, NA())</f>
        <v>3.3762467574357496E-2</v>
      </c>
      <c r="BF147" s="49">
        <f t="array" ref="BF147">IF(COUNT(IF(BF$5:BF$81&gt;0, TRANSPOSE(Data_TR_USD!$B58:$BZ58)))&gt;0, SUMPRODUCT(BF$5:BF$81, TRANSPOSE(Data_TR_USD!$B58:$BZ58))%, NA())</f>
        <v>5.7435608699526013E-2</v>
      </c>
      <c r="BG147" s="49">
        <f t="array" ref="BG147">IF(COUNT(IF(BG$5:BG$81&gt;0, TRANSPOSE(Data_TR_USD!$B58:$BZ58)))&gt;0, SUMPRODUCT(BG$5:BG$81, TRANSPOSE(Data_TR_USD!$B58:$BZ58))%, NA())</f>
        <v>4.3630364228892299E-2</v>
      </c>
      <c r="BH147" s="49">
        <f t="array" ref="BH147">IF(COUNT(IF(BH$5:BH$81&gt;0, TRANSPOSE(Data_TR_USD!$B58:$BZ58)))&gt;0, SUMPRODUCT(BH$5:BH$81, TRANSPOSE(Data_TR_USD!$B58:$BZ58))%, NA())</f>
        <v>4.564966788784295E-2</v>
      </c>
      <c r="BI147" s="49">
        <f t="array" ref="BI147">IF(COUNT(IF(BI$5:BI$81&gt;0, TRANSPOSE(Data_TR_USD!$B58:$BZ58)))&gt;0, SUMPRODUCT(BI$5:BI$81, TRANSPOSE(Data_TR_USD!$B58:$BZ58))%, NA())</f>
        <v>0.10227413428783923</v>
      </c>
      <c r="BJ147" s="49">
        <f t="array" ref="BJ147">IF(COUNT(IF(BJ$5:BJ$81&gt;0, TRANSPOSE(Data_TR_USD!$B58:$BZ58)))&gt;0, SUMPRODUCT(BJ$5:BJ$81, TRANSPOSE(Data_TR_USD!$B58:$BZ58))%, NA())</f>
        <v>5.3806230705975865E-2</v>
      </c>
      <c r="BK147" s="49">
        <f t="array" ref="BK147">IF(COUNT(IF(BK$5:BK$81&gt;0, TRANSPOSE(Data_TR_USD!$B58:$BZ58)))&gt;0, SUMPRODUCT(BK$5:BK$81, TRANSPOSE(Data_TR_USD!$B58:$BZ58))%, NA())</f>
        <v>3.88737016161834E-2</v>
      </c>
      <c r="BL147" s="49">
        <f t="array" ref="BL147">IF(COUNT(IF(BL$5:BL$81&gt;0, TRANSPOSE(Data_TR_USD!$B58:$BZ58)))&gt;0, SUMPRODUCT(BL$5:BL$81, TRANSPOSE(Data_TR_USD!$B58:$BZ58))%, NA())</f>
        <v>4.4838525588313222E-2</v>
      </c>
      <c r="BM147" s="49">
        <f t="array" ref="BM147">IF(COUNT(IF(BM$5:BM$81&gt;0, TRANSPOSE(Data_TR_USD!$B58:$BZ58)))&gt;0, SUMPRODUCT(BM$5:BM$81, TRANSPOSE(Data_TR_USD!$B58:$BZ58))%, NA())</f>
        <v>3.0490197400052991E-2</v>
      </c>
      <c r="BN147" s="49">
        <f t="array" ref="BN147">IF(COUNT(IF(BN$5:BN$81&gt;0, TRANSPOSE(Data_TR_USD!$B58:$BZ58)))&gt;0, SUMPRODUCT(BN$5:BN$81, TRANSPOSE(Data_TR_USD!$B58:$BZ58))%, NA())</f>
        <v>2.2419262794156611E-2</v>
      </c>
      <c r="BO147" s="49">
        <f t="array" ref="BO147">IF(COUNT(IF(BO$5:BO$81&gt;0, TRANSPOSE(Data_TR_USD!$B58:$BZ58)))&gt;0, SUMPRODUCT(BO$5:BO$81, TRANSPOSE(Data_TR_USD!$B58:$BZ58))%, NA())</f>
        <v>1.7935410235325289E-2</v>
      </c>
      <c r="BP147" s="49">
        <f t="array" ref="BP147">IF(COUNT(IF(BP$5:BP$81&gt;0, TRANSPOSE(Data_TR_USD!$B58:$BZ58)))&gt;0, SUMPRODUCT(BP$5:BP$81, TRANSPOSE(Data_TR_USD!$B58:$BZ58))%, NA())</f>
        <v>1.4946175196104408E-2</v>
      </c>
      <c r="BQ147" s="49">
        <f t="array" ref="BQ147">IF(COUNT(IF(BQ$5:BQ$81&gt;0, TRANSPOSE(Data_TR_USD!$B58:$BZ58)))&gt;0, SUMPRODUCT(BQ$5:BQ$81, TRANSPOSE(Data_TR_USD!$B58:$BZ58))%, NA())</f>
        <v>8.034538351210381E-2</v>
      </c>
      <c r="BR147" s="49">
        <f t="array" ref="BR147">IF(COUNT(IF(BR$5:BR$81&gt;0, TRANSPOSE(Data_TR_USD!$B58:$BZ58)))&gt;0, SUMPRODUCT(BR$5:BR$81, TRANSPOSE(Data_TR_USD!$B58:$BZ58))%, NA())</f>
        <v>0</v>
      </c>
      <c r="BS147" s="49">
        <f t="array" ref="BS147">IF(COUNT(IF(BS$5:BS$81&gt;0, TRANSPOSE(Data_TR_USD!$B58:$BZ58)))&gt;0, SUMPRODUCT(BS$5:BS$81, TRANSPOSE(Data_TR_USD!$B58:$BZ58))%, NA())</f>
        <v>3.8658485187256716E-2</v>
      </c>
    </row>
    <row r="148" spans="2:71">
      <c r="B148" s="48">
        <f t="shared" si="4"/>
        <v>1922</v>
      </c>
      <c r="E148" s="49">
        <f t="array" ref="E148">IF(COUNT(IF(E$5:E$81&gt;0, TRANSPOSE(Data_TR_USD!$B59:$BZ59)))&gt;0, SUMPRODUCT(E$5:E$81, TRANSPOSE(Data_TR_USD!$B59:$BZ59))%, NA())</f>
        <v>0.28698192481071394</v>
      </c>
      <c r="F148" s="49" t="e">
        <f t="array" ref="F148">IF(COUNT(IF(F$5:F$81&gt;0, TRANSPOSE(Data_TR_USD!$B59:$BZ59)))&gt;0, SUMPRODUCT(F$5:F$81, TRANSPOSE(Data_TR_USD!$B59:$BZ59))%, NA())</f>
        <v>#N/A</v>
      </c>
      <c r="G148" s="49">
        <f t="array" ref="G148">IF(COUNT(IF(G$5:G$81&gt;0, TRANSPOSE(Data_TR_USD!$B59:$BZ59)))&gt;0, SUMPRODUCT(G$5:G$81, TRANSPOSE(Data_TR_USD!$B59:$BZ59))%, NA())</f>
        <v>-5.9171597633135287E-3</v>
      </c>
      <c r="I148" s="49">
        <f t="array" ref="I148">IF(ISNUMBER(I$96), I$96, IF(COUNT(IF(I$5:I$81&gt;0, TRANSPOSE(Data_TR_USD!$B59:$BZ59)))&gt;0, SUMPRODUCT(I$5:I$81, TRANSPOSE(Data_TR_USD!$B59:$BZ59))%, NA()))</f>
        <v>4.4859626336297344E-2</v>
      </c>
      <c r="J148" s="49">
        <f t="array" ref="J148">IF(ISNUMBER(J$96), J$96, IF(COUNT(IF(J$5:J$81&gt;0, TRANSPOSE(Data_TR_USD!$B59:$BZ59)))&gt;0, SUMPRODUCT(J$5:J$81, TRANSPOSE(Data_TR_USD!$B59:$BZ59))%, NA()))</f>
        <v>4.4859626336297344E-2</v>
      </c>
      <c r="K148" s="49">
        <f t="array" ref="K148">IF(ISNUMBER(K$96), K$96, IF(COUNT(IF(K$5:K$81&gt;0, TRANSPOSE(Data_TR_USD!$B59:$BZ59)))&gt;0, SUMPRODUCT(K$5:K$81, TRANSPOSE(Data_TR_USD!$B59:$BZ59))%, NA()))</f>
        <v>0.1852981902514183</v>
      </c>
      <c r="M148" s="49">
        <f t="array" ref="M148">IF(COUNT(IF(M$5:M$81&gt;0, TRANSPOSE(Data_TR_USD!$B59:$BZ59)))&gt;0, SUMPRODUCT(M$5:M$81, TRANSPOSE(Data_TR_USD!$B59:$BZ59))%, NA())</f>
        <v>0.15004548008785193</v>
      </c>
      <c r="N148" s="49">
        <f t="array" ref="N148">IF(COUNT(IF(N$5:N$81&gt;0, TRANSPOSE(Data_TR_USD!$B59:$BZ59)))&gt;0, SUMPRODUCT(N$5:N$81, TRANSPOSE(Data_TR_USD!$B59:$BZ59))%, NA())</f>
        <v>0.1852981902514183</v>
      </c>
      <c r="X148" s="49">
        <f t="array" ref="X148">IF(COUNT(IF(X$5:X$81&gt;0, TRANSPOSE(Data_TR_USD!$B59:$BZ59)))&gt;0, SUMPRODUCT(X$5:X$81, TRANSPOSE(Data_TR_USD!$B59:$BZ59))%, NA())</f>
        <v>8.0934891798863762E-2</v>
      </c>
      <c r="Y148" s="49">
        <f t="array" ref="Y148">IF(COUNT(IF(Y$5:Y$81&gt;0, TRANSPOSE(Data_TR_USD!$B59:$BZ59)))&gt;0, SUMPRODUCT(Y$5:Y$81, TRANSPOSE(Data_TR_USD!$B59:$BZ59))%, NA())</f>
        <v>0.1852981902514183</v>
      </c>
      <c r="AA148" s="49">
        <f t="array" ref="AA148">IF(COUNT(IF(AA$5:AA$81&gt;0, TRANSPOSE(Data_TR_USD!$B59:$BZ59)))&gt;0, SUMPRODUCT(AA$5:AA$81, TRANSPOSE(Data_TR_USD!$B59:$BZ59))%, NA())</f>
        <v>0.15004548008785193</v>
      </c>
      <c r="AB148" s="49">
        <f t="array" ref="AB148">IF(COUNT(IF(AB$5:AB$81&gt;0, TRANSPOSE(Data_TR_USD!$B59:$BZ59)))&gt;0, SUMPRODUCT(AB$5:AB$81, TRANSPOSE(Data_TR_USD!$B59:$BZ59))%, NA())</f>
        <v>3.7495691480381232E-2</v>
      </c>
      <c r="AC148" s="49">
        <f t="array" ref="AC148">IF(COUNT(IF(AC$5:AC$81&gt;0, TRANSPOSE(Data_TR_USD!$B59:$BZ59)))&gt;0, SUMPRODUCT(AC$5:AC$81, TRANSPOSE(Data_TR_USD!$B59:$BZ59))%, NA())</f>
        <v>3.5252710163566368E-2</v>
      </c>
      <c r="AD148" s="49">
        <f t="array" ref="AD148">IF(COUNT(IF(AD$5:AD$81&gt;0, TRANSPOSE(Data_TR_USD!$B59:$BZ59)))&gt;0, SUMPRODUCT(AD$5:AD$81, TRANSPOSE(Data_TR_USD!$B59:$BZ59))%, NA())</f>
        <v>3.5966945896751382E-2</v>
      </c>
      <c r="AE148" s="49">
        <f t="array" ref="AE148">IF(COUNT(IF(AE$5:AE$81&gt;0, TRANSPOSE(Data_TR_USD!$B59:$BZ59)))&gt;0, SUMPRODUCT(AE$5:AE$81, TRANSPOSE(Data_TR_USD!$B59:$BZ59))%, NA())</f>
        <v>6.3950902644637764E-2</v>
      </c>
      <c r="AG148" s="49">
        <f t="array" ref="AG148">IF(COUNT(IF(AG$5:AG$81&gt;0, TRANSPOSE(Data_TR_USD!$B59:$BZ59)))&gt;0, SUMPRODUCT(AG$5:AG$81, TRANSPOSE(Data_TR_USD!$B59:$BZ59))%, NA())</f>
        <v>0</v>
      </c>
      <c r="AM148" s="49">
        <f t="array" ref="AM148">IF(COUNT(IF(AM$5:AM$81&gt;0, TRANSPOSE(Data_TR_USD!$B59:$BZ59)))&gt;0, SUMPRODUCT(AM$5:AM$81, TRANSPOSE(Data_TR_USD!$B59:$BZ59))%, NA())</f>
        <v>0.14513848880134955</v>
      </c>
      <c r="AN148" s="49">
        <f t="array" ref="AN148">IF(COUNT(IF(AN$5:AN$81&gt;0, TRANSPOSE(Data_TR_USD!$B59:$BZ59)))&gt;0, SUMPRODUCT(AN$5:AN$81, TRANSPOSE(Data_TR_USD!$B59:$BZ59))%, NA())</f>
        <v>9.1198019766715835E-2</v>
      </c>
      <c r="AO148" s="49">
        <f t="array" ref="AO148">IF(COUNT(IF(AO$5:AO$81&gt;0, TRANSPOSE(Data_TR_USD!$B59:$BZ59)))&gt;0, SUMPRODUCT(AO$5:AO$81, TRANSPOSE(Data_TR_USD!$B59:$BZ59))%, NA())</f>
        <v>4.9601806404102063E-2</v>
      </c>
      <c r="AP148" s="49">
        <f t="array" ref="AP148">IF(COUNT(IF(AP$5:AP$81&gt;0, TRANSPOSE(Data_TR_USD!$B59:$BZ59)))&gt;0, SUMPRODUCT(AP$5:AP$81, TRANSPOSE(Data_TR_USD!$B59:$BZ59))%, NA())</f>
        <v>2.6439532622674775E-2</v>
      </c>
      <c r="AQ148" s="49">
        <f t="array" ref="AQ148">IF(COUNT(IF(AQ$5:AQ$81&gt;0, TRANSPOSE(Data_TR_USD!$B59:$BZ59)))&gt;0, SUMPRODUCT(AQ$5:AQ$81, TRANSPOSE(Data_TR_USD!$B59:$BZ59))%, NA())</f>
        <v>7.5784441118942961E-2</v>
      </c>
      <c r="AS148" s="49">
        <f t="array" ref="AS148">IF(COUNT(IF(AS$5:AS$81&gt;0, TRANSPOSE(Data_TR_USD!$B59:$BZ59)))&gt;0, SUMPRODUCT(AS$5:AS$81, TRANSPOSE(Data_TR_USD!$B59:$BZ59))%, NA())</f>
        <v>0.1852981902514183</v>
      </c>
      <c r="AU148" s="49">
        <f t="array" ref="AU148">IF(COUNT(IF(AU$5:AU$81&gt;0, TRANSPOSE(Data_TR_USD!$B59:$BZ59)))&gt;0, SUMPRODUCT(AU$5:AU$81, TRANSPOSE(Data_TR_USD!$B59:$BZ59))%, NA())</f>
        <v>0</v>
      </c>
      <c r="AV148" s="49">
        <f t="array" ref="AV148">IF(COUNT(IF(AV$5:AV$81&gt;0, TRANSPOSE(Data_TR_USD!$B59:$BZ59)))&gt;0, SUMPRODUCT(AV$5:AV$81, TRANSPOSE(Data_TR_USD!$B59:$BZ59))%, NA())</f>
        <v>0</v>
      </c>
      <c r="AW148" s="49">
        <f t="array" ref="AW148">IF(COUNT(IF(AW$5:AW$81&gt;0, TRANSPOSE(Data_TR_USD!$B59:$BZ59)))&gt;0, SUMPRODUCT(AW$5:AW$81, TRANSPOSE(Data_TR_USD!$B59:$BZ59))%, NA())</f>
        <v>0.12134728760678054</v>
      </c>
      <c r="AX148" s="49">
        <f t="array" ref="AX148">IF(COUNT(IF(AX$5:AX$81&gt;0, TRANSPOSE(Data_TR_USD!$B59:$BZ59)))&gt;0, SUMPRODUCT(AX$5:AX$81, TRANSPOSE(Data_TR_USD!$B59:$BZ59))%, NA())</f>
        <v>0.15004548008785193</v>
      </c>
      <c r="AY148" s="49">
        <f t="array" ref="AY148">IF(COUNT(IF(AY$5:AY$81&gt;0, TRANSPOSE(Data_TR_USD!$B59:$BZ59)))&gt;0, SUMPRODUCT(AY$5:AY$81, TRANSPOSE(Data_TR_USD!$B59:$BZ59))%, NA())</f>
        <v>0.14676822124660444</v>
      </c>
      <c r="AZ148" s="49">
        <f t="array" ref="AZ148">IF(COUNT(IF(AZ$5:AZ$81&gt;0, TRANSPOSE(Data_TR_USD!$B59:$BZ59)))&gt;0, SUMPRODUCT(AZ$5:AZ$81, TRANSPOSE(Data_TR_USD!$B59:$BZ59))%, NA())</f>
        <v>0.14430584159163765</v>
      </c>
      <c r="BA148" s="49">
        <f t="array" ref="BA148">IF(COUNT(IF(BA$5:BA$81&gt;0, TRANSPOSE(Data_TR_USD!$B59:$BZ59)))&gt;0, SUMPRODUCT(BA$5:BA$81, TRANSPOSE(Data_TR_USD!$B59:$BZ59))%, NA())</f>
        <v>4.304728872160709E-2</v>
      </c>
      <c r="BB148" s="49">
        <f t="array" ref="BB148">IF(COUNT(IF(BB$5:BB$81&gt;0, TRANSPOSE(Data_TR_USD!$B59:$BZ59)))&gt;0, SUMPRODUCT(BB$5:BB$81, TRANSPOSE(Data_TR_USD!$B59:$BZ59))%, NA())</f>
        <v>8.0934891798863762E-2</v>
      </c>
      <c r="BC148" s="49">
        <f t="array" ref="BC148">IF(COUNT(IF(BC$5:BC$81&gt;0, TRANSPOSE(Data_TR_USD!$B59:$BZ59)))&gt;0, SUMPRODUCT(BC$5:BC$81, TRANSPOSE(Data_TR_USD!$B59:$BZ59))%, NA())</f>
        <v>6.067364380339027E-2</v>
      </c>
      <c r="BD148" s="49">
        <f t="array" ref="BD148">IF(COUNT(IF(BD$5:BD$81&gt;0, TRANSPOSE(Data_TR_USD!$B59:$BZ59)))&gt;0, SUMPRODUCT(BD$5:BD$81, TRANSPOSE(Data_TR_USD!$B59:$BZ59))%, NA())</f>
        <v>0.21071912389124217</v>
      </c>
      <c r="BE148" s="49">
        <f t="array" ref="BE148">IF(COUNT(IF(BE$5:BE$81&gt;0, TRANSPOSE(Data_TR_USD!$B59:$BZ59)))&gt;0, SUMPRODUCT(BE$5:BE$81, TRANSPOSE(Data_TR_USD!$B59:$BZ59))%, NA())</f>
        <v>6.069143775412799E-2</v>
      </c>
      <c r="BF148" s="49">
        <f t="array" ref="BF148">IF(COUNT(IF(BF$5:BF$81&gt;0, TRANSPOSE(Data_TR_USD!$B59:$BZ59)))&gt;0, SUMPRODUCT(BF$5:BF$81, TRANSPOSE(Data_TR_USD!$B59:$BZ59))%, NA())</f>
        <v>4.1807227846061341E-2</v>
      </c>
      <c r="BG148" s="49">
        <f t="array" ref="BG148">IF(COUNT(IF(BG$5:BG$81&gt;0, TRANSPOSE(Data_TR_USD!$B59:$BZ59)))&gt;0, SUMPRODUCT(BG$5:BG$81, TRANSPOSE(Data_TR_USD!$B59:$BZ59))%, NA())</f>
        <v>2.7804418557603964E-2</v>
      </c>
      <c r="BH148" s="49">
        <f t="array" ref="BH148">IF(COUNT(IF(BH$5:BH$81&gt;0, TRANSPOSE(Data_TR_USD!$B59:$BZ59)))&gt;0, SUMPRODUCT(BH$5:BH$81, TRANSPOSE(Data_TR_USD!$B59:$BZ59))%, NA())</f>
        <v>9.0762765707879042E-2</v>
      </c>
      <c r="BI148" s="49">
        <f t="array" ref="BI148">IF(COUNT(IF(BI$5:BI$81&gt;0, TRANSPOSE(Data_TR_USD!$B59:$BZ59)))&gt;0, SUMPRODUCT(BI$5:BI$81, TRANSPOSE(Data_TR_USD!$B59:$BZ59))%, NA())</f>
        <v>0.1852981902514183</v>
      </c>
      <c r="BJ148" s="49">
        <f t="array" ref="BJ148">IF(COUNT(IF(BJ$5:BJ$81&gt;0, TRANSPOSE(Data_TR_USD!$B59:$BZ59)))&gt;0, SUMPRODUCT(BJ$5:BJ$81, TRANSPOSE(Data_TR_USD!$B59:$BZ59))%, NA())</f>
        <v>0.17218915488642836</v>
      </c>
      <c r="BK148" s="49">
        <f t="array" ref="BK148">IF(COUNT(IF(BK$5:BK$81&gt;0, TRANSPOSE(Data_TR_USD!$B59:$BZ59)))&gt;0, SUMPRODUCT(BK$5:BK$81, TRANSPOSE(Data_TR_USD!$B59:$BZ59))%, NA())</f>
        <v>2.8963663016091958E-2</v>
      </c>
      <c r="BL148" s="49">
        <f t="array" ref="BL148">IF(COUNT(IF(BL$5:BL$81&gt;0, TRANSPOSE(Data_TR_USD!$B59:$BZ59)))&gt;0, SUMPRODUCT(BL$5:BL$81, TRANSPOSE(Data_TR_USD!$B59:$BZ59))%, NA())</f>
        <v>0.14349096240535697</v>
      </c>
      <c r="BM148" s="49">
        <f t="array" ref="BM148">IF(COUNT(IF(BM$5:BM$81&gt;0, TRANSPOSE(Data_TR_USD!$B59:$BZ59)))&gt;0, SUMPRODUCT(BM$5:BM$81, TRANSPOSE(Data_TR_USD!$B59:$BZ59))%, NA())</f>
        <v>9.7573854435642746E-2</v>
      </c>
      <c r="BN148" s="49">
        <f t="array" ref="BN148">IF(COUNT(IF(BN$5:BN$81&gt;0, TRANSPOSE(Data_TR_USD!$B59:$BZ59)))&gt;0, SUMPRODUCT(BN$5:BN$81, TRANSPOSE(Data_TR_USD!$B59:$BZ59))%, NA())</f>
        <v>7.1745481202678485E-2</v>
      </c>
      <c r="BO148" s="49">
        <f t="array" ref="BO148">IF(COUNT(IF(BO$5:BO$81&gt;0, TRANSPOSE(Data_TR_USD!$B59:$BZ59)))&gt;0, SUMPRODUCT(BO$5:BO$81, TRANSPOSE(Data_TR_USD!$B59:$BZ59))%, NA())</f>
        <v>5.7396384962142791E-2</v>
      </c>
      <c r="BP148" s="49">
        <f t="array" ref="BP148">IF(COUNT(IF(BP$5:BP$81&gt;0, TRANSPOSE(Data_TR_USD!$B59:$BZ59)))&gt;0, SUMPRODUCT(BP$5:BP$81, TRANSPOSE(Data_TR_USD!$B59:$BZ59))%, NA())</f>
        <v>4.7830320801785647E-2</v>
      </c>
      <c r="BQ148" s="49">
        <f t="array" ref="BQ148">IF(COUNT(IF(BQ$5:BQ$81&gt;0, TRANSPOSE(Data_TR_USD!$B59:$BZ59)))&gt;0, SUMPRODUCT(BQ$5:BQ$81, TRANSPOSE(Data_TR_USD!$B59:$BZ59))%, NA())</f>
        <v>9.1198019766715835E-2</v>
      </c>
      <c r="BR148" s="49">
        <f t="array" ref="BR148">IF(COUNT(IF(BR$5:BR$81&gt;0, TRANSPOSE(Data_TR_USD!$B59:$BZ59)))&gt;0, SUMPRODUCT(BR$5:BR$81, TRANSPOSE(Data_TR_USD!$B59:$BZ59))%, NA())</f>
        <v>0</v>
      </c>
      <c r="BS148" s="49">
        <f t="array" ref="BS148">IF(COUNT(IF(BS$5:BS$81&gt;0, TRANSPOSE(Data_TR_USD!$B59:$BZ59)))&gt;0, SUMPRODUCT(BS$5:BS$81, TRANSPOSE(Data_TR_USD!$B59:$BZ59))%, NA())</f>
        <v>1.2720318477439969E-2</v>
      </c>
    </row>
    <row r="149" spans="2:71">
      <c r="B149" s="48">
        <f t="shared" si="4"/>
        <v>1923</v>
      </c>
      <c r="E149" s="49">
        <f t="array" ref="E149">IF(COUNT(IF(E$5:E$81&gt;0, TRANSPOSE(Data_TR_USD!$B60:$BZ60)))&gt;0, SUMPRODUCT(E$5:E$81, TRANSPOSE(Data_TR_USD!$B60:$BZ60))%, NA())</f>
        <v>5.0005384642998113E-2</v>
      </c>
      <c r="F149" s="49" t="e">
        <f t="array" ref="F149">IF(COUNT(IF(F$5:F$81&gt;0, TRANSPOSE(Data_TR_USD!$B60:$BZ60)))&gt;0, SUMPRODUCT(F$5:F$81, TRANSPOSE(Data_TR_USD!$B60:$BZ60))%, NA())</f>
        <v>#N/A</v>
      </c>
      <c r="G149" s="49">
        <f t="array" ref="G149">IF(COUNT(IF(G$5:G$81&gt;0, TRANSPOSE(Data_TR_USD!$B60:$BZ60)))&gt;0, SUMPRODUCT(G$5:G$81, TRANSPOSE(Data_TR_USD!$B60:$BZ60))%, NA())</f>
        <v>2.9761904761904656E-2</v>
      </c>
      <c r="I149" s="49">
        <f t="array" ref="I149">IF(ISNUMBER(I$96), I$96, IF(COUNT(IF(I$5:I$81&gt;0, TRANSPOSE(Data_TR_USD!$B60:$BZ60)))&gt;0, SUMPRODUCT(I$5:I$81, TRANSPOSE(Data_TR_USD!$B60:$BZ60))%, NA()))</f>
        <v>4.8656209411529622E-2</v>
      </c>
      <c r="J149" s="49">
        <f t="array" ref="J149">IF(ISNUMBER(J$96), J$96, IF(COUNT(IF(J$5:J$81&gt;0, TRANSPOSE(Data_TR_USD!$B60:$BZ60)))&gt;0, SUMPRODUCT(J$5:J$81, TRANSPOSE(Data_TR_USD!$B60:$BZ60))%, NA()))</f>
        <v>4.8656209411529622E-2</v>
      </c>
      <c r="K149" s="49">
        <f t="array" ref="K149">IF(ISNUMBER(K$96), K$96, IF(COUNT(IF(K$5:K$81&gt;0, TRANSPOSE(Data_TR_USD!$B60:$BZ60)))&gt;0, SUMPRODUCT(K$5:K$81, TRANSPOSE(Data_TR_USD!$B60:$BZ60))%, NA()))</f>
        <v>5.4300567909517754E-2</v>
      </c>
      <c r="M149" s="49">
        <f t="array" ref="M149">IF(COUNT(IF(M$5:M$81&gt;0, TRANSPOSE(Data_TR_USD!$B60:$BZ60)))&gt;0, SUMPRODUCT(M$5:M$81, TRANSPOSE(Data_TR_USD!$B60:$BZ60))%, NA())</f>
        <v>3.7151360883358506E-2</v>
      </c>
      <c r="N149" s="49">
        <f t="array" ref="N149">IF(COUNT(IF(N$5:N$81&gt;0, TRANSPOSE(Data_TR_USD!$B60:$BZ60)))&gt;0, SUMPRODUCT(N$5:N$81, TRANSPOSE(Data_TR_USD!$B60:$BZ60))%, NA())</f>
        <v>5.4300567909517754E-2</v>
      </c>
      <c r="X149" s="49">
        <f t="array" ref="X149">IF(COUNT(IF(X$5:X$81&gt;0, TRANSPOSE(Data_TR_USD!$B60:$BZ60)))&gt;0, SUMPRODUCT(X$5:X$81, TRANSPOSE(Data_TR_USD!$B60:$BZ60))%, NA())</f>
        <v>2.6528897980120661E-2</v>
      </c>
      <c r="Y149" s="49">
        <f t="array" ref="Y149">IF(COUNT(IF(Y$5:Y$81&gt;0, TRANSPOSE(Data_TR_USD!$B60:$BZ60)))&gt;0, SUMPRODUCT(Y$5:Y$81, TRANSPOSE(Data_TR_USD!$B60:$BZ60))%, NA())</f>
        <v>5.4300567909517754E-2</v>
      </c>
      <c r="AA149" s="49">
        <f t="array" ref="AA149">IF(COUNT(IF(AA$5:AA$81&gt;0, TRANSPOSE(Data_TR_USD!$B60:$BZ60)))&gt;0, SUMPRODUCT(AA$5:AA$81, TRANSPOSE(Data_TR_USD!$B60:$BZ60))%, NA())</f>
        <v>3.7151360883358506E-2</v>
      </c>
      <c r="AB149" s="49">
        <f t="array" ref="AB149">IF(COUNT(IF(AB$5:AB$81&gt;0, TRANSPOSE(Data_TR_USD!$B60:$BZ60)))&gt;0, SUMPRODUCT(AB$5:AB$81, TRANSPOSE(Data_TR_USD!$B60:$BZ60))%, NA())</f>
        <v>1.9582017496735736E-2</v>
      </c>
      <c r="AC149" s="49">
        <f t="array" ref="AC149">IF(COUNT(IF(AC$5:AC$81&gt;0, TRANSPOSE(Data_TR_USD!$B60:$BZ60)))&gt;0, SUMPRODUCT(AC$5:AC$81, TRANSPOSE(Data_TR_USD!$B60:$BZ60))%, NA())</f>
        <v>1.7149207026159255E-2</v>
      </c>
      <c r="AD149" s="49">
        <f t="array" ref="AD149">IF(COUNT(IF(AD$5:AD$81&gt;0, TRANSPOSE(Data_TR_USD!$B60:$BZ60)))&gt;0, SUMPRODUCT(AD$5:AD$81, TRANSPOSE(Data_TR_USD!$B60:$BZ60))%, NA())</f>
        <v>1.6138259743566984E-2</v>
      </c>
      <c r="AE149" s="49">
        <f t="array" ref="AE149">IF(COUNT(IF(AE$5:AE$81&gt;0, TRANSPOSE(Data_TR_USD!$B60:$BZ60)))&gt;0, SUMPRODUCT(AE$5:AE$81, TRANSPOSE(Data_TR_USD!$B60:$BZ60))%, NA())</f>
        <v>2.2149745490459071E-2</v>
      </c>
      <c r="AG149" s="49">
        <f t="array" ref="AG149">IF(COUNT(IF(AG$5:AG$81&gt;0, TRANSPOSE(Data_TR_USD!$B60:$BZ60)))&gt;0, SUMPRODUCT(AG$5:AG$81, TRANSPOSE(Data_TR_USD!$B60:$BZ60))%, NA())</f>
        <v>0</v>
      </c>
      <c r="AM149" s="49">
        <f t="array" ref="AM149">IF(COUNT(IF(AM$5:AM$81&gt;0, TRANSPOSE(Data_TR_USD!$B60:$BZ60)))&gt;0, SUMPRODUCT(AM$5:AM$81, TRANSPOSE(Data_TR_USD!$B60:$BZ60))%, NA())</f>
        <v>2.9128684001974488E-2</v>
      </c>
      <c r="AN149" s="49">
        <f t="array" ref="AN149">IF(COUNT(IF(AN$5:AN$81&gt;0, TRANSPOSE(Data_TR_USD!$B60:$BZ60)))&gt;0, SUMPRODUCT(AN$5:AN$81, TRANSPOSE(Data_TR_USD!$B60:$BZ60))%, NA())</f>
        <v>4.5295356916009083E-2</v>
      </c>
      <c r="AO149" s="49">
        <f t="array" ref="AO149">IF(COUNT(IF(AO$5:AO$81&gt;0, TRANSPOSE(Data_TR_USD!$B60:$BZ60)))&gt;0, SUMPRODUCT(AO$5:AO$81, TRANSPOSE(Data_TR_USD!$B60:$BZ60))%, NA())</f>
        <v>1.9649476258309165E-2</v>
      </c>
      <c r="AP149" s="49">
        <f t="array" ref="AP149">IF(COUNT(IF(AP$5:AP$81&gt;0, TRANSPOSE(Data_TR_USD!$B60:$BZ60)))&gt;0, SUMPRODUCT(AP$5:AP$81, TRANSPOSE(Data_TR_USD!$B60:$BZ60))%, NA())</f>
        <v>1.2861905269619443E-2</v>
      </c>
      <c r="AQ149" s="49">
        <f t="array" ref="AQ149">IF(COUNT(IF(AQ$5:AQ$81&gt;0, TRANSPOSE(Data_TR_USD!$B60:$BZ60)))&gt;0, SUMPRODUCT(AQ$5:AQ$81, TRANSPOSE(Data_TR_USD!$B60:$BZ60))%, NA())</f>
        <v>4.3674137306959952E-2</v>
      </c>
      <c r="AS149" s="49">
        <f t="array" ref="AS149">IF(COUNT(IF(AS$5:AS$81&gt;0, TRANSPOSE(Data_TR_USD!$B60:$BZ60)))&gt;0, SUMPRODUCT(AS$5:AS$81, TRANSPOSE(Data_TR_USD!$B60:$BZ60))%, NA())</f>
        <v>5.4300567909517754E-2</v>
      </c>
      <c r="AU149" s="49">
        <f t="array" ref="AU149">IF(COUNT(IF(AU$5:AU$81&gt;0, TRANSPOSE(Data_TR_USD!$B60:$BZ60)))&gt;0, SUMPRODUCT(AU$5:AU$81, TRANSPOSE(Data_TR_USD!$B60:$BZ60))%, NA())</f>
        <v>0</v>
      </c>
      <c r="AV149" s="49">
        <f t="array" ref="AV149">IF(COUNT(IF(AV$5:AV$81&gt;0, TRANSPOSE(Data_TR_USD!$B60:$BZ60)))&gt;0, SUMPRODUCT(AV$5:AV$81, TRANSPOSE(Data_TR_USD!$B60:$BZ60))%, NA())</f>
        <v>0</v>
      </c>
      <c r="AW149" s="49">
        <f t="array" ref="AW149">IF(COUNT(IF(AW$5:AW$81&gt;0, TRANSPOSE(Data_TR_USD!$B60:$BZ60)))&gt;0, SUMPRODUCT(AW$5:AW$81, TRANSPOSE(Data_TR_USD!$B60:$BZ60))%, NA())</f>
        <v>3.2150822419058693E-2</v>
      </c>
      <c r="AX149" s="49">
        <f t="array" ref="AX149">IF(COUNT(IF(AX$5:AX$81&gt;0, TRANSPOSE(Data_TR_USD!$B60:$BZ60)))&gt;0, SUMPRODUCT(AX$5:AX$81, TRANSPOSE(Data_TR_USD!$B60:$BZ60))%, NA())</f>
        <v>3.7151360883358506E-2</v>
      </c>
      <c r="AY149" s="49">
        <f t="array" ref="AY149">IF(COUNT(IF(AY$5:AY$81&gt;0, TRANSPOSE(Data_TR_USD!$B60:$BZ60)))&gt;0, SUMPRODUCT(AY$5:AY$81, TRANSPOSE(Data_TR_USD!$B60:$BZ60))%, NA())</f>
        <v>3.1077026602428778E-2</v>
      </c>
      <c r="AZ149" s="49">
        <f t="array" ref="AZ149">IF(COUNT(IF(AZ$5:AZ$81&gt;0, TRANSPOSE(Data_TR_USD!$B60:$BZ60)))&gt;0, SUMPRODUCT(AZ$5:AZ$81, TRANSPOSE(Data_TR_USD!$B60:$BZ60))%, NA())</f>
        <v>3.6151253190498542E-2</v>
      </c>
      <c r="BA149" s="49">
        <f t="array" ref="BA149">IF(COUNT(IF(BA$5:BA$81&gt;0, TRANSPOSE(Data_TR_USD!$B60:$BZ60)))&gt;0, SUMPRODUCT(BA$5:BA$81, TRANSPOSE(Data_TR_USD!$B60:$BZ60))%, NA())</f>
        <v>7.5008076964497173E-3</v>
      </c>
      <c r="BB149" s="49">
        <f t="array" ref="BB149">IF(COUNT(IF(BB$5:BB$81&gt;0, TRANSPOSE(Data_TR_USD!$B60:$BZ60)))&gt;0, SUMPRODUCT(BB$5:BB$81, TRANSPOSE(Data_TR_USD!$B60:$BZ60))%, NA())</f>
        <v>2.6528897980120661E-2</v>
      </c>
      <c r="BC149" s="49">
        <f t="array" ref="BC149">IF(COUNT(IF(BC$5:BC$81&gt;0, TRANSPOSE(Data_TR_USD!$B60:$BZ60)))&gt;0, SUMPRODUCT(BC$5:BC$81, TRANSPOSE(Data_TR_USD!$B60:$BZ60))%, NA())</f>
        <v>1.6075411209529347E-2</v>
      </c>
      <c r="BD149" s="49">
        <f t="array" ref="BD149">IF(COUNT(IF(BD$5:BD$81&gt;0, TRANSPOSE(Data_TR_USD!$B60:$BZ60)))&gt;0, SUMPRODUCT(BD$5:BD$81, TRANSPOSE(Data_TR_USD!$B60:$BZ60))%, NA())</f>
        <v>5.3226772092887842E-2</v>
      </c>
      <c r="BE149" s="49">
        <f t="array" ref="BE149">IF(COUNT(IF(BE$5:BE$81&gt;0, TRANSPOSE(Data_TR_USD!$B60:$BZ60)))&gt;0, SUMPRODUCT(BE$5:BE$81, TRANSPOSE(Data_TR_USD!$B60:$BZ60))%, NA())</f>
        <v>1.8253060289550482E-2</v>
      </c>
      <c r="BF149" s="49">
        <f t="array" ref="BF149">IF(COUNT(IF(BF$5:BF$81&gt;0, TRANSPOSE(Data_TR_USD!$B60:$BZ60)))&gt;0, SUMPRODUCT(BF$5:BF$81, TRANSPOSE(Data_TR_USD!$B60:$BZ60))%, NA())</f>
        <v>2.9297875588018704E-2</v>
      </c>
      <c r="BG149" s="49">
        <f t="array" ref="BG149">IF(COUNT(IF(BG$5:BG$81&gt;0, TRANSPOSE(Data_TR_USD!$B60:$BZ60)))&gt;0, SUMPRODUCT(BG$5:BG$81, TRANSPOSE(Data_TR_USD!$B60:$BZ60))%, NA())</f>
        <v>2.2035405535382403E-2</v>
      </c>
      <c r="BH149" s="49">
        <f t="array" ref="BH149">IF(COUNT(IF(BH$5:BH$81&gt;0, TRANSPOSE(Data_TR_USD!$B60:$BZ60)))&gt;0, SUMPRODUCT(BH$5:BH$81, TRANSPOSE(Data_TR_USD!$B60:$BZ60))%, NA())</f>
        <v>2.4265952659831093E-2</v>
      </c>
      <c r="BI149" s="49">
        <f t="array" ref="BI149">IF(COUNT(IF(BI$5:BI$81&gt;0, TRANSPOSE(Data_TR_USD!$B60:$BZ60)))&gt;0, SUMPRODUCT(BI$5:BI$81, TRANSPOSE(Data_TR_USD!$B60:$BZ60))%, NA())</f>
        <v>5.4300567909517754E-2</v>
      </c>
      <c r="BJ149" s="49">
        <f t="array" ref="BJ149">IF(COUNT(IF(BJ$5:BJ$81&gt;0, TRANSPOSE(Data_TR_USD!$B60:$BZ60)))&gt;0, SUMPRODUCT(BJ$5:BJ$81, TRANSPOSE(Data_TR_USD!$B60:$BZ60))%, NA())</f>
        <v>3.0003230785798869E-2</v>
      </c>
      <c r="BK149" s="49">
        <f t="array" ref="BK149">IF(COUNT(IF(BK$5:BK$81&gt;0, TRANSPOSE(Data_TR_USD!$B60:$BZ60)))&gt;0, SUMPRODUCT(BK$5:BK$81, TRANSPOSE(Data_TR_USD!$B60:$BZ60))%, NA())</f>
        <v>1.9958398723432743E-2</v>
      </c>
      <c r="BL149" s="49">
        <f t="array" ref="BL149">IF(COUNT(IF(BL$5:BL$81&gt;0, TRANSPOSE(Data_TR_USD!$B60:$BZ60)))&gt;0, SUMPRODUCT(BL$5:BL$81, TRANSPOSE(Data_TR_USD!$B60:$BZ60))%, NA())</f>
        <v>2.5002692321499057E-2</v>
      </c>
      <c r="BM149" s="49">
        <f t="array" ref="BM149">IF(COUNT(IF(BM$5:BM$81&gt;0, TRANSPOSE(Data_TR_USD!$B60:$BZ60)))&gt;0, SUMPRODUCT(BM$5:BM$81, TRANSPOSE(Data_TR_USD!$B60:$BZ60))%, NA())</f>
        <v>1.7001830778619359E-2</v>
      </c>
      <c r="BN149" s="49">
        <f t="array" ref="BN149">IF(COUNT(IF(BN$5:BN$81&gt;0, TRANSPOSE(Data_TR_USD!$B60:$BZ60)))&gt;0, SUMPRODUCT(BN$5:BN$81, TRANSPOSE(Data_TR_USD!$B60:$BZ60))%, NA())</f>
        <v>1.2501346160749528E-2</v>
      </c>
      <c r="BO149" s="49">
        <f t="array" ref="BO149">IF(COUNT(IF(BO$5:BO$81&gt;0, TRANSPOSE(Data_TR_USD!$B60:$BZ60)))&gt;0, SUMPRODUCT(BO$5:BO$81, TRANSPOSE(Data_TR_USD!$B60:$BZ60))%, NA())</f>
        <v>1.0001076928599624E-2</v>
      </c>
      <c r="BP149" s="49">
        <f t="array" ref="BP149">IF(COUNT(IF(BP$5:BP$81&gt;0, TRANSPOSE(Data_TR_USD!$B60:$BZ60)))&gt;0, SUMPRODUCT(BP$5:BP$81, TRANSPOSE(Data_TR_USD!$B60:$BZ60))%, NA())</f>
        <v>8.3342307738330183E-3</v>
      </c>
      <c r="BQ149" s="49">
        <f t="array" ref="BQ149">IF(COUNT(IF(BQ$5:BQ$81&gt;0, TRANSPOSE(Data_TR_USD!$B60:$BZ60)))&gt;0, SUMPRODUCT(BQ$5:BQ$81, TRANSPOSE(Data_TR_USD!$B60:$BZ60))%, NA())</f>
        <v>4.5295356916009083E-2</v>
      </c>
      <c r="BR149" s="49">
        <f t="array" ref="BR149">IF(COUNT(IF(BR$5:BR$81&gt;0, TRANSPOSE(Data_TR_USD!$B60:$BZ60)))&gt;0, SUMPRODUCT(BR$5:BR$81, TRANSPOSE(Data_TR_USD!$B60:$BZ60))%, NA())</f>
        <v>0</v>
      </c>
      <c r="BS149" s="49">
        <f t="array" ref="BS149">IF(COUNT(IF(BS$5:BS$81&gt;0, TRANSPOSE(Data_TR_USD!$B60:$BZ60)))&gt;0, SUMPRODUCT(BS$5:BS$81, TRANSPOSE(Data_TR_USD!$B60:$BZ60))%, NA())</f>
        <v>1.9491012238717548E-2</v>
      </c>
    </row>
    <row r="150" spans="2:71">
      <c r="B150" s="48">
        <f t="shared" si="4"/>
        <v>1924</v>
      </c>
      <c r="E150" s="49">
        <f t="array" ref="E150">IF(COUNT(IF(E$5:E$81&gt;0, TRANSPOSE(Data_TR_USD!$B61:$BZ61)))&gt;0, SUMPRODUCT(E$5:E$81, TRANSPOSE(Data_TR_USD!$B61:$BZ61))%, NA())</f>
        <v>0.2584621118102316</v>
      </c>
      <c r="F150" s="49" t="e">
        <f t="array" ref="F150">IF(COUNT(IF(F$5:F$81&gt;0, TRANSPOSE(Data_TR_USD!$B61:$BZ61)))&gt;0, SUMPRODUCT(F$5:F$81, TRANSPOSE(Data_TR_USD!$B61:$BZ61))%, NA())</f>
        <v>#N/A</v>
      </c>
      <c r="G150" s="49">
        <f t="array" ref="G150">IF(COUNT(IF(G$5:G$81&gt;0, TRANSPOSE(Data_TR_USD!$B61:$BZ61)))&gt;0, SUMPRODUCT(G$5:G$81, TRANSPOSE(Data_TR_USD!$B61:$BZ61))%, NA())</f>
        <v>0</v>
      </c>
      <c r="I150" s="49">
        <f t="array" ref="I150">IF(ISNUMBER(I$96), I$96, IF(COUNT(IF(I$5:I$81&gt;0, TRANSPOSE(Data_TR_USD!$B61:$BZ61)))&gt;0, SUMPRODUCT(I$5:I$81, TRANSPOSE(Data_TR_USD!$B61:$BZ61))%, NA()))</f>
        <v>4.2461784394045361E-2</v>
      </c>
      <c r="J150" s="49">
        <f t="array" ref="J150">IF(ISNUMBER(J$96), J$96, IF(COUNT(IF(J$5:J$81&gt;0, TRANSPOSE(Data_TR_USD!$B61:$BZ61)))&gt;0, SUMPRODUCT(J$5:J$81, TRANSPOSE(Data_TR_USD!$B61:$BZ61))%, NA()))</f>
        <v>4.2461784394045361E-2</v>
      </c>
      <c r="K150" s="49">
        <f t="array" ref="K150">IF(ISNUMBER(K$96), K$96, IF(COUNT(IF(K$5:K$81&gt;0, TRANSPOSE(Data_TR_USD!$B61:$BZ61)))&gt;0, SUMPRODUCT(K$5:K$81, TRANSPOSE(Data_TR_USD!$B61:$BZ61))%, NA()))</f>
        <v>0.17613717334592163</v>
      </c>
      <c r="M150" s="49">
        <f t="array" ref="M150">IF(COUNT(IF(M$5:M$81&gt;0, TRANSPOSE(Data_TR_USD!$B61:$BZ61)))&gt;0, SUMPRODUCT(M$5:M$81, TRANSPOSE(Data_TR_USD!$B61:$BZ61))%, NA())</f>
        <v>0.13976100903500713</v>
      </c>
      <c r="N150" s="49">
        <f t="array" ref="N150">IF(COUNT(IF(N$5:N$81&gt;0, TRANSPOSE(Data_TR_USD!$B61:$BZ61)))&gt;0, SUMPRODUCT(N$5:N$81, TRANSPOSE(Data_TR_USD!$B61:$BZ61))%, NA())</f>
        <v>0.17613717334592163</v>
      </c>
      <c r="X150" s="49">
        <f t="array" ref="X150">IF(COUNT(IF(X$5:X$81&gt;0, TRANSPOSE(Data_TR_USD!$B61:$BZ61)))&gt;0, SUMPRODUCT(X$5:X$81, TRANSPOSE(Data_TR_USD!$B61:$BZ61))%, NA())</f>
        <v>7.6780966318719043E-2</v>
      </c>
      <c r="Y150" s="49">
        <f t="array" ref="Y150">IF(COUNT(IF(Y$5:Y$81&gt;0, TRANSPOSE(Data_TR_USD!$B61:$BZ61)))&gt;0, SUMPRODUCT(Y$5:Y$81, TRANSPOSE(Data_TR_USD!$B61:$BZ61))%, NA())</f>
        <v>0.17613717334592163</v>
      </c>
      <c r="AA150" s="49">
        <f t="array" ref="AA150">IF(COUNT(IF(AA$5:AA$81&gt;0, TRANSPOSE(Data_TR_USD!$B61:$BZ61)))&gt;0, SUMPRODUCT(AA$5:AA$81, TRANSPOSE(Data_TR_USD!$B61:$BZ61))%, NA())</f>
        <v>0.13976100903500713</v>
      </c>
      <c r="AB150" s="49">
        <f t="array" ref="AB150">IF(COUNT(IF(AB$5:AB$81&gt;0, TRANSPOSE(Data_TR_USD!$B61:$BZ61)))&gt;0, SUMPRODUCT(AB$5:AB$81, TRANSPOSE(Data_TR_USD!$B61:$BZ61))%, NA())</f>
        <v>3.849925353061677E-2</v>
      </c>
      <c r="AC150" s="49">
        <f t="array" ref="AC150">IF(COUNT(IF(AC$5:AC$81&gt;0, TRANSPOSE(Data_TR_USD!$B61:$BZ61)))&gt;0, SUMPRODUCT(AC$5:AC$81, TRANSPOSE(Data_TR_USD!$B61:$BZ61))%, NA())</f>
        <v>3.6376164310914498E-2</v>
      </c>
      <c r="AD150" s="49">
        <f t="array" ref="AD150">IF(COUNT(IF(AD$5:AD$81&gt;0, TRANSPOSE(Data_TR_USD!$B61:$BZ61)))&gt;0, SUMPRODUCT(AD$5:AD$81, TRANSPOSE(Data_TR_USD!$B61:$BZ61))%, NA())</f>
        <v>3.5494836384653498E-2</v>
      </c>
      <c r="AE150" s="49">
        <f t="array" ref="AE150">IF(COUNT(IF(AE$5:AE$81&gt;0, TRANSPOSE(Data_TR_USD!$B61:$BZ61)))&gt;0, SUMPRODUCT(AE$5:AE$81, TRANSPOSE(Data_TR_USD!$B61:$BZ61))%, NA())</f>
        <v>6.2222375491937661E-2</v>
      </c>
      <c r="AG150" s="49">
        <f t="array" ref="AG150">IF(COUNT(IF(AG$5:AG$81&gt;0, TRANSPOSE(Data_TR_USD!$B61:$BZ61)))&gt;0, SUMPRODUCT(AG$5:AG$81, TRANSPOSE(Data_TR_USD!$B61:$BZ61))%, NA())</f>
        <v>0</v>
      </c>
      <c r="AM150" s="49">
        <f t="array" ref="AM150">IF(COUNT(IF(AM$5:AM$81&gt;0, TRANSPOSE(Data_TR_USD!$B61:$BZ61)))&gt;0, SUMPRODUCT(AM$5:AM$81, TRANSPOSE(Data_TR_USD!$B61:$BZ61))%, NA())</f>
        <v>0.13252986175369535</v>
      </c>
      <c r="AN150" s="49">
        <f t="array" ref="AN150">IF(COUNT(IF(AN$5:AN$81&gt;0, TRANSPOSE(Data_TR_USD!$B61:$BZ61)))&gt;0, SUMPRODUCT(AN$5:AN$81, TRANSPOSE(Data_TR_USD!$B61:$BZ61))%, NA())</f>
        <v>9.1725003293967114E-2</v>
      </c>
      <c r="AO150" s="49">
        <f t="array" ref="AO150">IF(COUNT(IF(AO$5:AO$81&gt;0, TRANSPOSE(Data_TR_USD!$B61:$BZ61)))&gt;0, SUMPRODUCT(AO$5:AO$81, TRANSPOSE(Data_TR_USD!$B61:$BZ61))%, NA())</f>
        <v>4.9299269901426079E-2</v>
      </c>
      <c r="AP150" s="49">
        <f t="array" ref="AP150">IF(COUNT(IF(AP$5:AP$81&gt;0, TRANSPOSE(Data_TR_USD!$B61:$BZ61)))&gt;0, SUMPRODUCT(AP$5:AP$81, TRANSPOSE(Data_TR_USD!$B61:$BZ61))%, NA())</f>
        <v>2.7282123233185872E-2</v>
      </c>
      <c r="AQ150" s="49">
        <f t="array" ref="AQ150">IF(COUNT(IF(AQ$5:AQ$81&gt;0, TRANSPOSE(Data_TR_USD!$B61:$BZ61)))&gt;0, SUMPRODUCT(AQ$5:AQ$81, TRANSPOSE(Data_TR_USD!$B61:$BZ61))%, NA())</f>
        <v>7.9524565406468836E-2</v>
      </c>
      <c r="AS150" s="49">
        <f t="array" ref="AS150">IF(COUNT(IF(AS$5:AS$81&gt;0, TRANSPOSE(Data_TR_USD!$B61:$BZ61)))&gt;0, SUMPRODUCT(AS$5:AS$81, TRANSPOSE(Data_TR_USD!$B61:$BZ61))%, NA())</f>
        <v>0.17613717334592163</v>
      </c>
      <c r="AU150" s="49">
        <f t="array" ref="AU150">IF(COUNT(IF(AU$5:AU$81&gt;0, TRANSPOSE(Data_TR_USD!$B61:$BZ61)))&gt;0, SUMPRODUCT(AU$5:AU$81, TRANSPOSE(Data_TR_USD!$B61:$BZ61))%, NA())</f>
        <v>0</v>
      </c>
      <c r="AV150" s="49">
        <f t="array" ref="AV150">IF(COUNT(IF(AV$5:AV$81&gt;0, TRANSPOSE(Data_TR_USD!$B61:$BZ61)))&gt;0, SUMPRODUCT(AV$5:AV$81, TRANSPOSE(Data_TR_USD!$B61:$BZ61))%, NA())</f>
        <v>0</v>
      </c>
      <c r="AW150" s="49">
        <f t="array" ref="AW150">IF(COUNT(IF(AW$5:AW$81&gt;0, TRANSPOSE(Data_TR_USD!$B61:$BZ61)))&gt;0, SUMPRODUCT(AW$5:AW$81, TRANSPOSE(Data_TR_USD!$B61:$BZ61))%, NA())</f>
        <v>0.11391479785398398</v>
      </c>
      <c r="AX150" s="49">
        <f t="array" ref="AX150">IF(COUNT(IF(AX$5:AX$81&gt;0, TRANSPOSE(Data_TR_USD!$B61:$BZ61)))&gt;0, SUMPRODUCT(AX$5:AX$81, TRANSPOSE(Data_TR_USD!$B61:$BZ61))%, NA())</f>
        <v>0.13976100903500713</v>
      </c>
      <c r="AY150" s="49">
        <f t="array" ref="AY150">IF(COUNT(IF(AY$5:AY$81&gt;0, TRANSPOSE(Data_TR_USD!$B61:$BZ61)))&gt;0, SUMPRODUCT(AY$5:AY$81, TRANSPOSE(Data_TR_USD!$B61:$BZ61))%, NA())</f>
        <v>0.13449603247006145</v>
      </c>
      <c r="AZ150" s="49">
        <f t="array" ref="AZ150">IF(COUNT(IF(AZ$5:AZ$81&gt;0, TRANSPOSE(Data_TR_USD!$B61:$BZ61)))&gt;0, SUMPRODUCT(AZ$5:AZ$81, TRANSPOSE(Data_TR_USD!$B61:$BZ61))%, NA())</f>
        <v>0.1345917667988025</v>
      </c>
      <c r="BA150" s="49">
        <f t="array" ref="BA150">IF(COUNT(IF(BA$5:BA$81&gt;0, TRANSPOSE(Data_TR_USD!$B61:$BZ61)))&gt;0, SUMPRODUCT(BA$5:BA$81, TRANSPOSE(Data_TR_USD!$B61:$BZ61))%, NA())</f>
        <v>3.8769316771534737E-2</v>
      </c>
      <c r="BB150" s="49">
        <f t="array" ref="BB150">IF(COUNT(IF(BB$5:BB$81&gt;0, TRANSPOSE(Data_TR_USD!$B61:$BZ61)))&gt;0, SUMPRODUCT(BB$5:BB$81, TRANSPOSE(Data_TR_USD!$B61:$BZ61))%, NA())</f>
        <v>7.6780966318719043E-2</v>
      </c>
      <c r="BC150" s="49">
        <f t="array" ref="BC150">IF(COUNT(IF(BC$5:BC$81&gt;0, TRANSPOSE(Data_TR_USD!$B61:$BZ61)))&gt;0, SUMPRODUCT(BC$5:BC$81, TRANSPOSE(Data_TR_USD!$B61:$BZ61))%, NA())</f>
        <v>5.6957398926991989E-2</v>
      </c>
      <c r="BD150" s="49">
        <f t="array" ref="BD150">IF(COUNT(IF(BD$5:BD$81&gt;0, TRANSPOSE(Data_TR_USD!$B61:$BZ61)))&gt;0, SUMPRODUCT(BD$5:BD$81, TRANSPOSE(Data_TR_USD!$B61:$BZ61))%, NA())</f>
        <v>0.19671840796199913</v>
      </c>
      <c r="BE150" s="49">
        <f t="array" ref="BE150">IF(COUNT(IF(BE$5:BE$81&gt;0, TRANSPOSE(Data_TR_USD!$B61:$BZ61)))&gt;0, SUMPRODUCT(BE$5:BE$81, TRANSPOSE(Data_TR_USD!$B61:$BZ61))%, NA())</f>
        <v>5.8290034059205471E-2</v>
      </c>
      <c r="BF150" s="49">
        <f t="array" ref="BF150">IF(COUNT(IF(BF$5:BF$81&gt;0, TRANSPOSE(Data_TR_USD!$B61:$BZ61)))&gt;0, SUMPRODUCT(BF$5:BF$81, TRANSPOSE(Data_TR_USD!$B61:$BZ61))%, NA())</f>
        <v>4.690611744080584E-2</v>
      </c>
      <c r="BG150" s="49">
        <f t="array" ref="BG150">IF(COUNT(IF(BG$5:BG$81&gt;0, TRANSPOSE(Data_TR_USD!$B61:$BZ61)))&gt;0, SUMPRODUCT(BG$5:BG$81, TRANSPOSE(Data_TR_USD!$B61:$BZ61))%, NA())</f>
        <v>3.19888662201184E-2</v>
      </c>
      <c r="BH150" s="49">
        <f t="array" ref="BH150">IF(COUNT(IF(BH$5:BH$81&gt;0, TRANSPOSE(Data_TR_USD!$B61:$BZ61)))&gt;0, SUMPRODUCT(BH$5:BH$81, TRANSPOSE(Data_TR_USD!$B61:$BZ61))%, NA())</f>
        <v>8.5557606835064207E-2</v>
      </c>
      <c r="BI150" s="49">
        <f t="array" ref="BI150">IF(COUNT(IF(BI$5:BI$81&gt;0, TRANSPOSE(Data_TR_USD!$B61:$BZ61)))&gt;0, SUMPRODUCT(BI$5:BI$81, TRANSPOSE(Data_TR_USD!$B61:$BZ61))%, NA())</f>
        <v>0.17613717334592163</v>
      </c>
      <c r="BJ150" s="49">
        <f t="array" ref="BJ150">IF(COUNT(IF(BJ$5:BJ$81&gt;0, TRANSPOSE(Data_TR_USD!$B61:$BZ61)))&gt;0, SUMPRODUCT(BJ$5:BJ$81, TRANSPOSE(Data_TR_USD!$B61:$BZ61))%, NA())</f>
        <v>0.15507726708613895</v>
      </c>
      <c r="BK150" s="49">
        <f t="array" ref="BK150">IF(COUNT(IF(BK$5:BK$81&gt;0, TRANSPOSE(Data_TR_USD!$B61:$BZ61)))&gt;0, SUMPRODUCT(BK$5:BK$81, TRANSPOSE(Data_TR_USD!$B61:$BZ61))%, NA())</f>
        <v>3.0752408027532846E-2</v>
      </c>
      <c r="BL150" s="49">
        <f t="array" ref="BL150">IF(COUNT(IF(BL$5:BL$81&gt;0, TRANSPOSE(Data_TR_USD!$B61:$BZ61)))&gt;0, SUMPRODUCT(BL$5:BL$81, TRANSPOSE(Data_TR_USD!$B61:$BZ61))%, NA())</f>
        <v>0.1292310559051158</v>
      </c>
      <c r="BM150" s="49">
        <f t="array" ref="BM150">IF(COUNT(IF(BM$5:BM$81&gt;0, TRANSPOSE(Data_TR_USD!$B61:$BZ61)))&gt;0, SUMPRODUCT(BM$5:BM$81, TRANSPOSE(Data_TR_USD!$B61:$BZ61))%, NA())</f>
        <v>8.7877118015478747E-2</v>
      </c>
      <c r="BN150" s="49">
        <f t="array" ref="BN150">IF(COUNT(IF(BN$5:BN$81&gt;0, TRANSPOSE(Data_TR_USD!$B61:$BZ61)))&gt;0, SUMPRODUCT(BN$5:BN$81, TRANSPOSE(Data_TR_USD!$B61:$BZ61))%, NA())</f>
        <v>6.46155279525579E-2</v>
      </c>
      <c r="BO150" s="49">
        <f t="array" ref="BO150">IF(COUNT(IF(BO$5:BO$81&gt;0, TRANSPOSE(Data_TR_USD!$B61:$BZ61)))&gt;0, SUMPRODUCT(BO$5:BO$81, TRANSPOSE(Data_TR_USD!$B61:$BZ61))%, NA())</f>
        <v>5.1692422362046318E-2</v>
      </c>
      <c r="BP150" s="49">
        <f t="array" ref="BP150">IF(COUNT(IF(BP$5:BP$81&gt;0, TRANSPOSE(Data_TR_USD!$B61:$BZ61)))&gt;0, SUMPRODUCT(BP$5:BP$81, TRANSPOSE(Data_TR_USD!$B61:$BZ61))%, NA())</f>
        <v>4.3077018635038593E-2</v>
      </c>
      <c r="BQ150" s="49">
        <f t="array" ref="BQ150">IF(COUNT(IF(BQ$5:BQ$81&gt;0, TRANSPOSE(Data_TR_USD!$B61:$BZ61)))&gt;0, SUMPRODUCT(BQ$5:BQ$81, TRANSPOSE(Data_TR_USD!$B61:$BZ61))%, NA())</f>
        <v>9.1725003293967114E-2</v>
      </c>
      <c r="BR150" s="49">
        <f t="array" ref="BR150">IF(COUNT(IF(BR$5:BR$81&gt;0, TRANSPOSE(Data_TR_USD!$B61:$BZ61)))&gt;0, SUMPRODUCT(BR$5:BR$81, TRANSPOSE(Data_TR_USD!$B61:$BZ61))%, NA())</f>
        <v>0</v>
      </c>
      <c r="BS150" s="49">
        <f t="array" ref="BS150">IF(COUNT(IF(BS$5:BS$81&gt;0, TRANSPOSE(Data_TR_USD!$B61:$BZ61)))&gt;0, SUMPRODUCT(BS$5:BS$81, TRANSPOSE(Data_TR_USD!$B61:$BZ61))%, NA())</f>
        <v>1.6885094106353096E-2</v>
      </c>
    </row>
    <row r="151" spans="2:71">
      <c r="B151" s="48">
        <f t="shared" si="4"/>
        <v>1925</v>
      </c>
      <c r="E151" s="49">
        <f t="array" ref="E151">IF(COUNT(IF(E$5:E$81&gt;0, TRANSPOSE(Data_TR_USD!$B62:$BZ62)))&gt;0, SUMPRODUCT(E$5:E$81, TRANSPOSE(Data_TR_USD!$B62:$BZ62))%, NA())</f>
        <v>0.25036236916963106</v>
      </c>
      <c r="F151" s="49" t="e">
        <f t="array" ref="F151">IF(COUNT(IF(F$5:F$81&gt;0, TRANSPOSE(Data_TR_USD!$B62:$BZ62)))&gt;0, SUMPRODUCT(F$5:F$81, TRANSPOSE(Data_TR_USD!$B62:$BZ62))%, NA())</f>
        <v>#N/A</v>
      </c>
      <c r="G151" s="49">
        <f t="array" ref="G151">IF(COUNT(IF(G$5:G$81&gt;0, TRANSPOSE(Data_TR_USD!$B62:$BZ62)))&gt;0, SUMPRODUCT(G$5:G$81, TRANSPOSE(Data_TR_USD!$B62:$BZ62))%, NA())</f>
        <v>3.4682080924855363E-2</v>
      </c>
      <c r="I151" s="49">
        <f t="array" ref="I151">IF(ISNUMBER(I$96), I$96, IF(COUNT(IF(I$5:I$81&gt;0, TRANSPOSE(Data_TR_USD!$B62:$BZ62)))&gt;0, SUMPRODUCT(I$5:I$81, TRANSPOSE(Data_TR_USD!$B62:$BZ62))%, NA()))</f>
        <v>3.7766010590468586E-2</v>
      </c>
      <c r="J151" s="49">
        <f t="array" ref="J151">IF(ISNUMBER(J$96), J$96, IF(COUNT(IF(J$5:J$81&gt;0, TRANSPOSE(Data_TR_USD!$B62:$BZ62)))&gt;0, SUMPRODUCT(J$5:J$81, TRANSPOSE(Data_TR_USD!$B62:$BZ62))%, NA()))</f>
        <v>3.7766010590468586E-2</v>
      </c>
      <c r="K151" s="49">
        <f t="array" ref="K151">IF(ISNUMBER(K$96), K$96, IF(COUNT(IF(K$5:K$81&gt;0, TRANSPOSE(Data_TR_USD!$B62:$BZ62)))&gt;0, SUMPRODUCT(K$5:K$81, TRANSPOSE(Data_TR_USD!$B62:$BZ62))%, NA()))</f>
        <v>0.16405175816834613</v>
      </c>
      <c r="M151" s="49">
        <f t="array" ref="M151">IF(COUNT(IF(M$5:M$81&gt;0, TRANSPOSE(Data_TR_USD!$B62:$BZ62)))&gt;0, SUMPRODUCT(M$5:M$81, TRANSPOSE(Data_TR_USD!$B62:$BZ62))%, NA())</f>
        <v>0.13209835291809929</v>
      </c>
      <c r="N151" s="49">
        <f t="array" ref="N151">IF(COUNT(IF(N$5:N$81&gt;0, TRANSPOSE(Data_TR_USD!$B62:$BZ62)))&gt;0, SUMPRODUCT(N$5:N$81, TRANSPOSE(Data_TR_USD!$B62:$BZ62))%, NA())</f>
        <v>0.16405175816834613</v>
      </c>
      <c r="X151" s="49">
        <f t="array" ref="X151">IF(COUNT(IF(X$5:X$81&gt;0, TRANSPOSE(Data_TR_USD!$B62:$BZ62)))&gt;0, SUMPRODUCT(X$5:X$81, TRANSPOSE(Data_TR_USD!$B62:$BZ62))%, NA())</f>
        <v>7.0323810307735893E-2</v>
      </c>
      <c r="Y151" s="49">
        <f t="array" ref="Y151">IF(COUNT(IF(Y$5:Y$81&gt;0, TRANSPOSE(Data_TR_USD!$B62:$BZ62)))&gt;0, SUMPRODUCT(Y$5:Y$81, TRANSPOSE(Data_TR_USD!$B62:$BZ62))%, NA())</f>
        <v>0.16405175816834613</v>
      </c>
      <c r="AA151" s="49">
        <f t="array" ref="AA151">IF(COUNT(IF(AA$5:AA$81&gt;0, TRANSPOSE(Data_TR_USD!$B62:$BZ62)))&gt;0, SUMPRODUCT(AA$5:AA$81, TRANSPOSE(Data_TR_USD!$B62:$BZ62))%, NA())</f>
        <v>0.13209835291809929</v>
      </c>
      <c r="AB151" s="49">
        <f t="array" ref="AB151">IF(COUNT(IF(AB$5:AB$81&gt;0, TRANSPOSE(Data_TR_USD!$B62:$BZ62)))&gt;0, SUMPRODUCT(AB$5:AB$81, TRANSPOSE(Data_TR_USD!$B62:$BZ62))%, NA())</f>
        <v>3.3841705779770283E-2</v>
      </c>
      <c r="AC151" s="49">
        <f t="array" ref="AC151">IF(COUNT(IF(AC$5:AC$81&gt;0, TRANSPOSE(Data_TR_USD!$B62:$BZ62)))&gt;0, SUMPRODUCT(AC$5:AC$81, TRANSPOSE(Data_TR_USD!$B62:$BZ62))%, NA())</f>
        <v>3.1953405250246855E-2</v>
      </c>
      <c r="AD151" s="49">
        <f t="array" ref="AD151">IF(COUNT(IF(AD$5:AD$81&gt;0, TRANSPOSE(Data_TR_USD!$B62:$BZ62)))&gt;0, SUMPRODUCT(AD$5:AD$81, TRANSPOSE(Data_TR_USD!$B62:$BZ62))%, NA())</f>
        <v>3.1140501319480193E-2</v>
      </c>
      <c r="AE151" s="49">
        <f t="array" ref="AE151">IF(COUNT(IF(AE$5:AE$81&gt;0, TRANSPOSE(Data_TR_USD!$B62:$BZ62)))&gt;0, SUMPRODUCT(AE$5:AE$81, TRANSPOSE(Data_TR_USD!$B62:$BZ62))%, NA())</f>
        <v>5.6989642167209968E-2</v>
      </c>
      <c r="AG151" s="49">
        <f t="array" ref="AG151">IF(COUNT(IF(AG$5:AG$81&gt;0, TRANSPOSE(Data_TR_USD!$B62:$BZ62)))&gt;0, SUMPRODUCT(AG$5:AG$81, TRANSPOSE(Data_TR_USD!$B62:$BZ62))%, NA())</f>
        <v>0</v>
      </c>
      <c r="AM151" s="49">
        <f t="array" ref="AM151">IF(COUNT(IF(AM$5:AM$81&gt;0, TRANSPOSE(Data_TR_USD!$B62:$BZ62)))&gt;0, SUMPRODUCT(AM$5:AM$81, TRANSPOSE(Data_TR_USD!$B62:$BZ62))%, NA())</f>
        <v>0.1282522896842733</v>
      </c>
      <c r="AN151" s="49">
        <f t="array" ref="AN151">IF(COUNT(IF(AN$5:AN$81&gt;0, TRANSPOSE(Data_TR_USD!$B62:$BZ62)))&gt;0, SUMPRODUCT(AN$5:AN$81, TRANSPOSE(Data_TR_USD!$B62:$BZ62))%, NA())</f>
        <v>8.7387620437313587E-2</v>
      </c>
      <c r="AO151" s="49">
        <f t="array" ref="AO151">IF(COUNT(IF(AO$5:AO$81&gt;0, TRANSPOSE(Data_TR_USD!$B62:$BZ62)))&gt;0, SUMPRODUCT(AO$5:AO$81, TRANSPOSE(Data_TR_USD!$B62:$BZ62))%, NA())</f>
        <v>4.4471523708728408E-2</v>
      </c>
      <c r="AP151" s="49">
        <f t="array" ref="AP151">IF(COUNT(IF(AP$5:AP$81&gt;0, TRANSPOSE(Data_TR_USD!$B62:$BZ62)))&gt;0, SUMPRODUCT(AP$5:AP$81, TRANSPOSE(Data_TR_USD!$B62:$BZ62))%, NA())</f>
        <v>2.3965053937685138E-2</v>
      </c>
      <c r="AQ151" s="49">
        <f t="array" ref="AQ151">IF(COUNT(IF(AQ$5:AQ$81&gt;0, TRANSPOSE(Data_TR_USD!$B62:$BZ62)))&gt;0, SUMPRODUCT(AQ$5:AQ$81, TRANSPOSE(Data_TR_USD!$B62:$BZ62))%, NA())</f>
        <v>7.396391590659665E-2</v>
      </c>
      <c r="AS151" s="49">
        <f t="array" ref="AS151">IF(COUNT(IF(AS$5:AS$81&gt;0, TRANSPOSE(Data_TR_USD!$B62:$BZ62)))&gt;0, SUMPRODUCT(AS$5:AS$81, TRANSPOSE(Data_TR_USD!$B62:$BZ62))%, NA())</f>
        <v>0.16405175816834613</v>
      </c>
      <c r="AU151" s="49">
        <f t="array" ref="AU151">IF(COUNT(IF(AU$5:AU$81&gt;0, TRANSPOSE(Data_TR_USD!$B62:$BZ62)))&gt;0, SUMPRODUCT(AU$5:AU$81, TRANSPOSE(Data_TR_USD!$B62:$BZ62))%, NA())</f>
        <v>0</v>
      </c>
      <c r="AV151" s="49">
        <f t="array" ref="AV151">IF(COUNT(IF(AV$5:AV$81&gt;0, TRANSPOSE(Data_TR_USD!$B62:$BZ62)))&gt;0, SUMPRODUCT(AV$5:AV$81, TRANSPOSE(Data_TR_USD!$B62:$BZ62))%, NA())</f>
        <v>0</v>
      </c>
      <c r="AW151" s="49">
        <f t="array" ref="AW151">IF(COUNT(IF(AW$5:AW$81&gt;0, TRANSPOSE(Data_TR_USD!$B62:$BZ62)))&gt;0, SUMPRODUCT(AW$5:AW$81, TRANSPOSE(Data_TR_USD!$B62:$BZ62))%, NA())</f>
        <v>0.10706211600113619</v>
      </c>
      <c r="AX151" s="49">
        <f t="array" ref="AX151">IF(COUNT(IF(AX$5:AX$81&gt;0, TRANSPOSE(Data_TR_USD!$B62:$BZ62)))&gt;0, SUMPRODUCT(AX$5:AX$81, TRANSPOSE(Data_TR_USD!$B62:$BZ62))%, NA())</f>
        <v>0.13209835291809929</v>
      </c>
      <c r="AY151" s="49">
        <f t="array" ref="AY151">IF(COUNT(IF(AY$5:AY$81&gt;0, TRANSPOSE(Data_TR_USD!$B62:$BZ62)))&gt;0, SUMPRODUCT(AY$5:AY$81, TRANSPOSE(Data_TR_USD!$B62:$BZ62))%, NA())</f>
        <v>0.12863976875145741</v>
      </c>
      <c r="AZ151" s="49">
        <f t="array" ref="AZ151">IF(COUNT(IF(AZ$5:AZ$81&gt;0, TRANSPOSE(Data_TR_USD!$B62:$BZ62)))&gt;0, SUMPRODUCT(AZ$5:AZ$81, TRANSPOSE(Data_TR_USD!$B62:$BZ62))%, NA())</f>
        <v>0.12709110553470665</v>
      </c>
      <c r="BA151" s="49">
        <f t="array" ref="BA151">IF(COUNT(IF(BA$5:BA$81&gt;0, TRANSPOSE(Data_TR_USD!$B62:$BZ62)))&gt;0, SUMPRODUCT(BA$5:BA$81, TRANSPOSE(Data_TR_USD!$B62:$BZ62))%, NA())</f>
        <v>3.7554355375444659E-2</v>
      </c>
      <c r="BB151" s="49">
        <f t="array" ref="BB151">IF(COUNT(IF(BB$5:BB$81&gt;0, TRANSPOSE(Data_TR_USD!$B62:$BZ62)))&gt;0, SUMPRODUCT(BB$5:BB$81, TRANSPOSE(Data_TR_USD!$B62:$BZ62))%, NA())</f>
        <v>7.0323810307735893E-2</v>
      </c>
      <c r="BC151" s="49">
        <f t="array" ref="BC151">IF(COUNT(IF(BC$5:BC$81&gt;0, TRANSPOSE(Data_TR_USD!$B62:$BZ62)))&gt;0, SUMPRODUCT(BC$5:BC$81, TRANSPOSE(Data_TR_USD!$B62:$BZ62))%, NA())</f>
        <v>5.3531058000568094E-2</v>
      </c>
      <c r="BD151" s="49">
        <f t="array" ref="BD151">IF(COUNT(IF(BD$5:BD$81&gt;0, TRANSPOSE(Data_TR_USD!$B62:$BZ62)))&gt;0, SUMPRODUCT(BD$5:BD$81, TRANSPOSE(Data_TR_USD!$B62:$BZ62))%, NA())</f>
        <v>0.18562941091866736</v>
      </c>
      <c r="BE151" s="49">
        <f t="array" ref="BE151">IF(COUNT(IF(BE$5:BE$81&gt;0, TRANSPOSE(Data_TR_USD!$B62:$BZ62)))&gt;0, SUMPRODUCT(BE$5:BE$81, TRANSPOSE(Data_TR_USD!$B62:$BZ62))%, NA())</f>
        <v>5.6214684032841689E-2</v>
      </c>
      <c r="BF151" s="49">
        <f t="array" ref="BF151">IF(COUNT(IF(BF$5:BF$81&gt;0, TRANSPOSE(Data_TR_USD!$B62:$BZ62)))&gt;0, SUMPRODUCT(BF$5:BF$81, TRANSPOSE(Data_TR_USD!$B62:$BZ62))%, NA())</f>
        <v>3.8870573583530597E-2</v>
      </c>
      <c r="BG151" s="49">
        <f t="array" ref="BG151">IF(COUNT(IF(BG$5:BG$81&gt;0, TRANSPOSE(Data_TR_USD!$B62:$BZ62)))&gt;0, SUMPRODUCT(BG$5:BG$81, TRANSPOSE(Data_TR_USD!$B62:$BZ62))%, NA())</f>
        <v>2.5655449388855299E-2</v>
      </c>
      <c r="BH151" s="49">
        <f t="array" ref="BH151">IF(COUNT(IF(BH$5:BH$81&gt;0, TRANSPOSE(Data_TR_USD!$B62:$BZ62)))&gt;0, SUMPRODUCT(BH$5:BH$81, TRANSPOSE(Data_TR_USD!$B62:$BZ62))%, NA())</f>
        <v>8.0337072198764722E-2</v>
      </c>
      <c r="BI151" s="49">
        <f t="array" ref="BI151">IF(COUNT(IF(BI$5:BI$81&gt;0, TRANSPOSE(Data_TR_USD!$B62:$BZ62)))&gt;0, SUMPRODUCT(BI$5:BI$81, TRANSPOSE(Data_TR_USD!$B62:$BZ62))%, NA())</f>
        <v>0.16405175816834613</v>
      </c>
      <c r="BJ151" s="49">
        <f t="array" ref="BJ151">IF(COUNT(IF(BJ$5:BJ$81&gt;0, TRANSPOSE(Data_TR_USD!$B62:$BZ62)))&gt;0, SUMPRODUCT(BJ$5:BJ$81, TRANSPOSE(Data_TR_USD!$B62:$BZ62))%, NA())</f>
        <v>0.15021742150177864</v>
      </c>
      <c r="BK151" s="49">
        <f t="array" ref="BK151">IF(COUNT(IF(BK$5:BK$81&gt;0, TRANSPOSE(Data_TR_USD!$B62:$BZ62)))&gt;0, SUMPRODUCT(BK$5:BK$81, TRANSPOSE(Data_TR_USD!$B62:$BZ62))%, NA())</f>
        <v>2.4927509691495688E-2</v>
      </c>
      <c r="BL151" s="49">
        <f t="array" ref="BL151">IF(COUNT(IF(BL$5:BL$81&gt;0, TRANSPOSE(Data_TR_USD!$B62:$BZ62)))&gt;0, SUMPRODUCT(BL$5:BL$81, TRANSPOSE(Data_TR_USD!$B62:$BZ62))%, NA())</f>
        <v>0.12518118458481553</v>
      </c>
      <c r="BM151" s="49">
        <f t="array" ref="BM151">IF(COUNT(IF(BM$5:BM$81&gt;0, TRANSPOSE(Data_TR_USD!$B62:$BZ62)))&gt;0, SUMPRODUCT(BM$5:BM$81, TRANSPOSE(Data_TR_USD!$B62:$BZ62))%, NA())</f>
        <v>8.5123205517674577E-2</v>
      </c>
      <c r="BN151" s="49">
        <f t="array" ref="BN151">IF(COUNT(IF(BN$5:BN$81&gt;0, TRANSPOSE(Data_TR_USD!$B62:$BZ62)))&gt;0, SUMPRODUCT(BN$5:BN$81, TRANSPOSE(Data_TR_USD!$B62:$BZ62))%, NA())</f>
        <v>6.2590592292407765E-2</v>
      </c>
      <c r="BO151" s="49">
        <f t="array" ref="BO151">IF(COUNT(IF(BO$5:BO$81&gt;0, TRANSPOSE(Data_TR_USD!$B62:$BZ62)))&gt;0, SUMPRODUCT(BO$5:BO$81, TRANSPOSE(Data_TR_USD!$B62:$BZ62))%, NA())</f>
        <v>5.0072473833926219E-2</v>
      </c>
      <c r="BP151" s="49">
        <f t="array" ref="BP151">IF(COUNT(IF(BP$5:BP$81&gt;0, TRANSPOSE(Data_TR_USD!$B62:$BZ62)))&gt;0, SUMPRODUCT(BP$5:BP$81, TRANSPOSE(Data_TR_USD!$B62:$BZ62))%, NA())</f>
        <v>4.1727061528271846E-2</v>
      </c>
      <c r="BQ151" s="49">
        <f t="array" ref="BQ151">IF(COUNT(IF(BQ$5:BQ$81&gt;0, TRANSPOSE(Data_TR_USD!$B62:$BZ62)))&gt;0, SUMPRODUCT(BQ$5:BQ$81, TRANSPOSE(Data_TR_USD!$B62:$BZ62))%, NA())</f>
        <v>8.7387620437313587E-2</v>
      </c>
      <c r="BR151" s="49">
        <f t="array" ref="BR151">IF(COUNT(IF(BR$5:BR$81&gt;0, TRANSPOSE(Data_TR_USD!$B62:$BZ62)))&gt;0, SUMPRODUCT(BR$5:BR$81, TRANSPOSE(Data_TR_USD!$B62:$BZ62))%, NA())</f>
        <v>0</v>
      </c>
      <c r="BS151" s="49">
        <f t="array" ref="BS151">IF(COUNT(IF(BS$5:BS$81&gt;0, TRANSPOSE(Data_TR_USD!$B62:$BZ62)))&gt;0, SUMPRODUCT(BS$5:BS$81, TRANSPOSE(Data_TR_USD!$B62:$BZ62))%, NA())</f>
        <v>1.0682462704404892E-2</v>
      </c>
    </row>
    <row r="152" spans="2:71">
      <c r="B152" s="48">
        <f t="shared" si="4"/>
        <v>1926</v>
      </c>
      <c r="E152" s="49">
        <f t="array" ref="E152">IF(COUNT(IF(E$5:E$81&gt;0, TRANSPOSE(Data_TR_USD!$B63:$BZ63)))&gt;0, SUMPRODUCT(E$5:E$81, TRANSPOSE(Data_TR_USD!$B63:$BZ63))%, NA())</f>
        <v>0.11205470456755359</v>
      </c>
      <c r="F152" s="49" t="e">
        <f t="array" ref="F152">IF(COUNT(IF(F$5:F$81&gt;0, TRANSPOSE(Data_TR_USD!$B63:$BZ63)))&gt;0, SUMPRODUCT(F$5:F$81, TRANSPOSE(Data_TR_USD!$B63:$BZ63))%, NA())</f>
        <v>#N/A</v>
      </c>
      <c r="G152" s="49">
        <f t="array" ref="G152">IF(COUNT(IF(G$5:G$81&gt;0, TRANSPOSE(Data_TR_USD!$B63:$BZ63)))&gt;0, SUMPRODUCT(G$5:G$81, TRANSPOSE(Data_TR_USD!$B63:$BZ63))%, NA())</f>
        <v>-2.2346368715083775E-2</v>
      </c>
      <c r="I152" s="49">
        <f t="array" ref="I152">IF(ISNUMBER(I$96), I$96, IF(COUNT(IF(I$5:I$81&gt;0, TRANSPOSE(Data_TR_USD!$B63:$BZ63)))&gt;0, SUMPRODUCT(I$5:I$81, TRANSPOSE(Data_TR_USD!$B63:$BZ63))%, NA()))</f>
        <v>4.1862323908482379E-2</v>
      </c>
      <c r="J152" s="49">
        <f t="array" ref="J152">IF(ISNUMBER(J$96), J$96, IF(COUNT(IF(J$5:J$81&gt;0, TRANSPOSE(Data_TR_USD!$B63:$BZ63)))&gt;0, SUMPRODUCT(J$5:J$81, TRANSPOSE(Data_TR_USD!$B63:$BZ63))%, NA()))</f>
        <v>4.1862323908482379E-2</v>
      </c>
      <c r="K152" s="49">
        <f t="array" ref="K152">IF(ISNUMBER(K$96), K$96, IF(COUNT(IF(K$5:K$81&gt;0, TRANSPOSE(Data_TR_USD!$B63:$BZ63)))&gt;0, SUMPRODUCT(K$5:K$81, TRANSPOSE(Data_TR_USD!$B63:$BZ63))%, NA()))</f>
        <v>8.4998302155261066E-2</v>
      </c>
      <c r="M152" s="49">
        <f t="array" ref="M152">IF(COUNT(IF(M$5:M$81&gt;0, TRANSPOSE(Data_TR_USD!$B63:$BZ63)))&gt;0, SUMPRODUCT(M$5:M$81, TRANSPOSE(Data_TR_USD!$B63:$BZ63))%, NA())</f>
        <v>6.4910091991141242E-2</v>
      </c>
      <c r="N152" s="49">
        <f t="array" ref="N152">IF(COUNT(IF(N$5:N$81&gt;0, TRANSPOSE(Data_TR_USD!$B63:$BZ63)))&gt;0, SUMPRODUCT(N$5:N$81, TRANSPOSE(Data_TR_USD!$B63:$BZ63))%, NA())</f>
        <v>8.4998302155261066E-2</v>
      </c>
      <c r="X152" s="49">
        <f t="array" ref="X152">IF(COUNT(IF(X$5:X$81&gt;0, TRANSPOSE(Data_TR_USD!$B63:$BZ63)))&gt;0, SUMPRODUCT(X$5:X$81, TRANSPOSE(Data_TR_USD!$B63:$BZ63))%, NA())</f>
        <v>3.7965466013498199E-2</v>
      </c>
      <c r="Y152" s="49">
        <f t="array" ref="Y152">IF(COUNT(IF(Y$5:Y$81&gt;0, TRANSPOSE(Data_TR_USD!$B63:$BZ63)))&gt;0, SUMPRODUCT(Y$5:Y$81, TRANSPOSE(Data_TR_USD!$B63:$BZ63))%, NA())</f>
        <v>8.4998302155261066E-2</v>
      </c>
      <c r="AA152" s="49">
        <f t="array" ref="AA152">IF(COUNT(IF(AA$5:AA$81&gt;0, TRANSPOSE(Data_TR_USD!$B63:$BZ63)))&gt;0, SUMPRODUCT(AA$5:AA$81, TRANSPOSE(Data_TR_USD!$B63:$BZ63))%, NA())</f>
        <v>6.4910091991141242E-2</v>
      </c>
      <c r="AB152" s="49">
        <f t="array" ref="AB152">IF(COUNT(IF(AB$5:AB$81&gt;0, TRANSPOSE(Data_TR_USD!$B63:$BZ63)))&gt;0, SUMPRODUCT(AB$5:AB$81, TRANSPOSE(Data_TR_USD!$B63:$BZ63))%, NA())</f>
        <v>2.2181326359543934E-2</v>
      </c>
      <c r="AC152" s="49">
        <f t="array" ref="AC152">IF(COUNT(IF(AC$5:AC$81&gt;0, TRANSPOSE(Data_TR_USD!$B63:$BZ63)))&gt;0, SUMPRODUCT(AC$5:AC$81, TRANSPOSE(Data_TR_USD!$B63:$BZ63))%, NA())</f>
        <v>2.0088210164119814E-2</v>
      </c>
      <c r="AD152" s="49">
        <f t="array" ref="AD152">IF(COUNT(IF(AD$5:AD$81&gt;0, TRANSPOSE(Data_TR_USD!$B63:$BZ63)))&gt;0, SUMPRODUCT(AD$5:AD$81, TRANSPOSE(Data_TR_USD!$B63:$BZ63))%, NA())</f>
        <v>1.9083883818355664E-2</v>
      </c>
      <c r="AE152" s="49">
        <f t="array" ref="AE152">IF(COUNT(IF(AE$5:AE$81&gt;0, TRANSPOSE(Data_TR_USD!$B63:$BZ63)))&gt;0, SUMPRODUCT(AE$5:AE$81, TRANSPOSE(Data_TR_USD!$B63:$BZ63))%, NA())</f>
        <v>3.1293680620875175E-2</v>
      </c>
      <c r="AG152" s="49">
        <f t="array" ref="AG152">IF(COUNT(IF(AG$5:AG$81&gt;0, TRANSPOSE(Data_TR_USD!$B63:$BZ63)))&gt;0, SUMPRODUCT(AG$5:AG$81, TRANSPOSE(Data_TR_USD!$B63:$BZ63))%, NA())</f>
        <v>0</v>
      </c>
      <c r="AM152" s="49">
        <f t="array" ref="AM152">IF(COUNT(IF(AM$5:AM$81&gt;0, TRANSPOSE(Data_TR_USD!$B63:$BZ63)))&gt;0, SUMPRODUCT(AM$5:AM$81, TRANSPOSE(Data_TR_USD!$B63:$BZ63))%, NA())</f>
        <v>6.0172649881347982E-2</v>
      </c>
      <c r="AN152" s="49">
        <f t="array" ref="AN152">IF(COUNT(IF(AN$5:AN$81&gt;0, TRANSPOSE(Data_TR_USD!$B63:$BZ63)))&gt;0, SUMPRODUCT(AN$5:AN$81, TRANSPOSE(Data_TR_USD!$B63:$BZ63))%, NA())</f>
        <v>5.9205745106864889E-2</v>
      </c>
      <c r="AO152" s="49">
        <f t="array" ref="AO152">IF(COUNT(IF(AO$5:AO$81&gt;0, TRANSPOSE(Data_TR_USD!$B63:$BZ63)))&gt;0, SUMPRODUCT(AO$5:AO$81, TRANSPOSE(Data_TR_USD!$B63:$BZ63))%, NA())</f>
        <v>2.5690945392497489E-2</v>
      </c>
      <c r="AP152" s="49">
        <f t="array" ref="AP152">IF(COUNT(IF(AP$5:AP$81&gt;0, TRANSPOSE(Data_TR_USD!$B63:$BZ63)))&gt;0, SUMPRODUCT(AP$5:AP$81, TRANSPOSE(Data_TR_USD!$B63:$BZ63))%, NA())</f>
        <v>1.5066157623089858E-2</v>
      </c>
      <c r="AQ152" s="49">
        <f t="array" ref="AQ152">IF(COUNT(IF(AQ$5:AQ$81&gt;0, TRANSPOSE(Data_TR_USD!$B63:$BZ63)))&gt;0, SUMPRODUCT(AQ$5:AQ$81, TRANSPOSE(Data_TR_USD!$B63:$BZ63))%, NA())</f>
        <v>5.3294227740927111E-2</v>
      </c>
      <c r="AS152" s="49">
        <f t="array" ref="AS152">IF(COUNT(IF(AS$5:AS$81&gt;0, TRANSPOSE(Data_TR_USD!$B63:$BZ63)))&gt;0, SUMPRODUCT(AS$5:AS$81, TRANSPOSE(Data_TR_USD!$B63:$BZ63))%, NA())</f>
        <v>8.4998302155261066E-2</v>
      </c>
      <c r="AU152" s="49">
        <f t="array" ref="AU152">IF(COUNT(IF(AU$5:AU$81&gt;0, TRANSPOSE(Data_TR_USD!$B63:$BZ63)))&gt;0, SUMPRODUCT(AU$5:AU$81, TRANSPOSE(Data_TR_USD!$B63:$BZ63))%, NA())</f>
        <v>0</v>
      </c>
      <c r="AV152" s="49">
        <f t="array" ref="AV152">IF(COUNT(IF(AV$5:AV$81&gt;0, TRANSPOSE(Data_TR_USD!$B63:$BZ63)))&gt;0, SUMPRODUCT(AV$5:AV$81, TRANSPOSE(Data_TR_USD!$B63:$BZ63))%, NA())</f>
        <v>0</v>
      </c>
      <c r="AW152" s="49">
        <f t="array" ref="AW152">IF(COUNT(IF(AW$5:AW$81&gt;0, TRANSPOSE(Data_TR_USD!$B63:$BZ63)))&gt;0, SUMPRODUCT(AW$5:AW$81, TRANSPOSE(Data_TR_USD!$B63:$BZ63))%, NA())</f>
        <v>5.3704621534385898E-2</v>
      </c>
      <c r="AX152" s="49">
        <f t="array" ref="AX152">IF(COUNT(IF(AX$5:AX$81&gt;0, TRANSPOSE(Data_TR_USD!$B63:$BZ63)))&gt;0, SUMPRODUCT(AX$5:AX$81, TRANSPOSE(Data_TR_USD!$B63:$BZ63))%, NA())</f>
        <v>6.4910091991141242E-2</v>
      </c>
      <c r="AY152" s="49">
        <f t="array" ref="AY152">IF(COUNT(IF(AY$5:AY$81&gt;0, TRANSPOSE(Data_TR_USD!$B63:$BZ63)))&gt;0, SUMPRODUCT(AY$5:AY$81, TRANSPOSE(Data_TR_USD!$B63:$BZ63))%, NA())</f>
        <v>6.0468722137459026E-2</v>
      </c>
      <c r="AZ152" s="49">
        <f t="array" ref="AZ152">IF(COUNT(IF(AZ$5:AZ$81&gt;0, TRANSPOSE(Data_TR_USD!$B63:$BZ63)))&gt;0, SUMPRODUCT(AZ$5:AZ$81, TRANSPOSE(Data_TR_USD!$B63:$BZ63))%, NA())</f>
        <v>6.2668997899790177E-2</v>
      </c>
      <c r="BA152" s="49">
        <f t="array" ref="BA152">IF(COUNT(IF(BA$5:BA$81&gt;0, TRANSPOSE(Data_TR_USD!$B63:$BZ63)))&gt;0, SUMPRODUCT(BA$5:BA$81, TRANSPOSE(Data_TR_USD!$B63:$BZ63))%, NA())</f>
        <v>1.6808205685133037E-2</v>
      </c>
      <c r="BB152" s="49">
        <f t="array" ref="BB152">IF(COUNT(IF(BB$5:BB$81&gt;0, TRANSPOSE(Data_TR_USD!$B63:$BZ63)))&gt;0, SUMPRODUCT(BB$5:BB$81, TRANSPOSE(Data_TR_USD!$B63:$BZ63))%, NA())</f>
        <v>3.7965466013498199E-2</v>
      </c>
      <c r="BC152" s="49">
        <f t="array" ref="BC152">IF(COUNT(IF(BC$5:BC$81&gt;0, TRANSPOSE(Data_TR_USD!$B63:$BZ63)))&gt;0, SUMPRODUCT(BC$5:BC$81, TRANSPOSE(Data_TR_USD!$B63:$BZ63))%, NA())</f>
        <v>2.6852310767192949E-2</v>
      </c>
      <c r="BD152" s="49">
        <f t="array" ref="BD152">IF(COUNT(IF(BD$5:BD$81&gt;0, TRANSPOSE(Data_TR_USD!$B63:$BZ63)))&gt;0, SUMPRODUCT(BD$5:BD$81, TRANSPOSE(Data_TR_USD!$B63:$BZ63))%, NA())</f>
        <v>9.176240275833418E-2</v>
      </c>
      <c r="BE152" s="49">
        <f t="array" ref="BE152">IF(COUNT(IF(BE$5:BE$81&gt;0, TRANSPOSE(Data_TR_USD!$B63:$BZ63)))&gt;0, SUMPRODUCT(BE$5:BE$81, TRANSPOSE(Data_TR_USD!$B63:$BZ63))%, NA())</f>
        <v>3.0701536108653081E-2</v>
      </c>
      <c r="BF152" s="49">
        <f t="array" ref="BF152">IF(COUNT(IF(BF$5:BF$81&gt;0, TRANSPOSE(Data_TR_USD!$B63:$BZ63)))&gt;0, SUMPRODUCT(BF$5:BF$81, TRANSPOSE(Data_TR_USD!$B63:$BZ63))%, NA())</f>
        <v>2.8970949871484266E-2</v>
      </c>
      <c r="BG152" s="49">
        <f t="array" ref="BG152">IF(COUNT(IF(BG$5:BG$81&gt;0, TRANSPOSE(Data_TR_USD!$B63:$BZ63)))&gt;0, SUMPRODUCT(BG$5:BG$81, TRANSPOSE(Data_TR_USD!$B63:$BZ63))%, NA())</f>
        <v>2.0470787810082058E-2</v>
      </c>
      <c r="BH152" s="49">
        <f t="array" ref="BH152">IF(COUNT(IF(BH$5:BH$81&gt;0, TRANSPOSE(Data_TR_USD!$B63:$BZ63)))&gt;0, SUMPRODUCT(BH$5:BH$81, TRANSPOSE(Data_TR_USD!$B63:$BZ63))%, NA())</f>
        <v>4.0381754509567575E-2</v>
      </c>
      <c r="BI152" s="49">
        <f t="array" ref="BI152">IF(COUNT(IF(BI$5:BI$81&gt;0, TRANSPOSE(Data_TR_USD!$B63:$BZ63)))&gt;0, SUMPRODUCT(BI$5:BI$81, TRANSPOSE(Data_TR_USD!$B63:$BZ63))%, NA())</f>
        <v>8.4998302155261066E-2</v>
      </c>
      <c r="BJ152" s="49">
        <f t="array" ref="BJ152">IF(COUNT(IF(BJ$5:BJ$81&gt;0, TRANSPOSE(Data_TR_USD!$B63:$BZ63)))&gt;0, SUMPRODUCT(BJ$5:BJ$81, TRANSPOSE(Data_TR_USD!$B63:$BZ63))%, NA())</f>
        <v>6.7232822740532147E-2</v>
      </c>
      <c r="BK152" s="49">
        <f t="array" ref="BK152">IF(COUNT(IF(BK$5:BK$81&gt;0, TRANSPOSE(Data_TR_USD!$B63:$BZ63)))&gt;0, SUMPRODUCT(BK$5:BK$81, TRANSPOSE(Data_TR_USD!$B63:$BZ63))%, NA())</f>
        <v>1.894556688140386E-2</v>
      </c>
      <c r="BL152" s="49">
        <f t="array" ref="BL152">IF(COUNT(IF(BL$5:BL$81&gt;0, TRANSPOSE(Data_TR_USD!$B63:$BZ63)))&gt;0, SUMPRODUCT(BL$5:BL$81, TRANSPOSE(Data_TR_USD!$B63:$BZ63))%, NA())</f>
        <v>5.6027352283776796E-2</v>
      </c>
      <c r="BM152" s="49">
        <f t="array" ref="BM152">IF(COUNT(IF(BM$5:BM$81&gt;0, TRANSPOSE(Data_TR_USD!$B63:$BZ63)))&gt;0, SUMPRODUCT(BM$5:BM$81, TRANSPOSE(Data_TR_USD!$B63:$BZ63))%, NA())</f>
        <v>3.8098599552968224E-2</v>
      </c>
      <c r="BN152" s="49">
        <f t="array" ref="BN152">IF(COUNT(IF(BN$5:BN$81&gt;0, TRANSPOSE(Data_TR_USD!$B63:$BZ63)))&gt;0, SUMPRODUCT(BN$5:BN$81, TRANSPOSE(Data_TR_USD!$B63:$BZ63))%, NA())</f>
        <v>2.8013676141888398E-2</v>
      </c>
      <c r="BO152" s="49">
        <f t="array" ref="BO152">IF(COUNT(IF(BO$5:BO$81&gt;0, TRANSPOSE(Data_TR_USD!$B63:$BZ63)))&gt;0, SUMPRODUCT(BO$5:BO$81, TRANSPOSE(Data_TR_USD!$B63:$BZ63))%, NA())</f>
        <v>2.2410940913510719E-2</v>
      </c>
      <c r="BP152" s="49">
        <f t="array" ref="BP152">IF(COUNT(IF(BP$5:BP$81&gt;0, TRANSPOSE(Data_TR_USD!$B63:$BZ63)))&gt;0, SUMPRODUCT(BP$5:BP$81, TRANSPOSE(Data_TR_USD!$B63:$BZ63))%, NA())</f>
        <v>1.8675784094592265E-2</v>
      </c>
      <c r="BQ152" s="49">
        <f t="array" ref="BQ152">IF(COUNT(IF(BQ$5:BQ$81&gt;0, TRANSPOSE(Data_TR_USD!$B63:$BZ63)))&gt;0, SUMPRODUCT(BQ$5:BQ$81, TRANSPOSE(Data_TR_USD!$B63:$BZ63))%, NA())</f>
        <v>5.9205745106864889E-2</v>
      </c>
      <c r="BR152" s="49">
        <f t="array" ref="BR152">IF(COUNT(IF(BR$5:BR$81&gt;0, TRANSPOSE(Data_TR_USD!$B63:$BZ63)))&gt;0, SUMPRODUCT(BR$5:BR$81, TRANSPOSE(Data_TR_USD!$B63:$BZ63))%, NA())</f>
        <v>0</v>
      </c>
      <c r="BS152" s="49">
        <f t="array" ref="BS152">IF(COUNT(IF(BS$5:BS$81&gt;0, TRANSPOSE(Data_TR_USD!$B63:$BZ63)))&gt;0, SUMPRODUCT(BS$5:BS$81, TRANSPOSE(Data_TR_USD!$B63:$BZ63))%, NA())</f>
        <v>1.3787223382800527E-2</v>
      </c>
    </row>
    <row r="153" spans="2:71">
      <c r="B153" s="48">
        <f t="shared" si="4"/>
        <v>1927</v>
      </c>
      <c r="E153" s="49">
        <f t="array" ref="E153">IF(COUNT(IF(E$5:E$81&gt;0, TRANSPOSE(Data_TR_USD!$B64:$BZ64)))&gt;0, SUMPRODUCT(E$5:E$81, TRANSPOSE(Data_TR_USD!$B64:$BZ64))%, NA())</f>
        <v>0.36349005769872683</v>
      </c>
      <c r="F153" s="49" t="e">
        <f t="array" ref="F153">IF(COUNT(IF(F$5:F$81&gt;0, TRANSPOSE(Data_TR_USD!$B64:$BZ64)))&gt;0, SUMPRODUCT(F$5:F$81, TRANSPOSE(Data_TR_USD!$B64:$BZ64))%, NA())</f>
        <v>#N/A</v>
      </c>
      <c r="G153" s="49">
        <f t="array" ref="G153">IF(COUNT(IF(G$5:G$81&gt;0, TRANSPOSE(Data_TR_USD!$B64:$BZ64)))&gt;0, SUMPRODUCT(G$5:G$81, TRANSPOSE(Data_TR_USD!$B64:$BZ64))%, NA())</f>
        <v>-1.1428571428571344E-2</v>
      </c>
      <c r="I153" s="49">
        <f t="array" ref="I153">IF(ISNUMBER(I$96), I$96, IF(COUNT(IF(I$5:I$81&gt;0, TRANSPOSE(Data_TR_USD!$B64:$BZ64)))&gt;0, SUMPRODUCT(I$5:I$81, TRANSPOSE(Data_TR_USD!$B64:$BZ64))%, NA()))</f>
        <v>4.1662503746628034E-2</v>
      </c>
      <c r="J153" s="49">
        <f t="array" ref="J153">IF(ISNUMBER(J$96), J$96, IF(COUNT(IF(J$5:J$81&gt;0, TRANSPOSE(Data_TR_USD!$B64:$BZ64)))&gt;0, SUMPRODUCT(J$5:J$81, TRANSPOSE(Data_TR_USD!$B64:$BZ64))%, NA()))</f>
        <v>4.1662503746628034E-2</v>
      </c>
      <c r="K153" s="49">
        <f t="array" ref="K153">IF(ISNUMBER(K$96), K$96, IF(COUNT(IF(K$5:K$81&gt;0, TRANSPOSE(Data_TR_USD!$B64:$BZ64)))&gt;0, SUMPRODUCT(K$5:K$81, TRANSPOSE(Data_TR_USD!$B64:$BZ64))%, NA()))</f>
        <v>0.22782242456193583</v>
      </c>
      <c r="M153" s="49">
        <f t="array" ref="M153">IF(COUNT(IF(M$5:M$81&gt;0, TRANSPOSE(Data_TR_USD!$B64:$BZ64)))&gt;0, SUMPRODUCT(M$5:M$81, TRANSPOSE(Data_TR_USD!$B64:$BZ64))%, NA())</f>
        <v>0.18660922382071329</v>
      </c>
      <c r="N153" s="49">
        <f t="array" ref="N153">IF(COUNT(IF(N$5:N$81&gt;0, TRANSPOSE(Data_TR_USD!$B64:$BZ64)))&gt;0, SUMPRODUCT(N$5:N$81, TRANSPOSE(Data_TR_USD!$B64:$BZ64))%, NA())</f>
        <v>0.22782242456193583</v>
      </c>
      <c r="X153" s="49">
        <f t="array" ref="X153">IF(COUNT(IF(X$5:X$81&gt;0, TRANSPOSE(Data_TR_USD!$B64:$BZ64)))&gt;0, SUMPRODUCT(X$5:X$81, TRANSPOSE(Data_TR_USD!$B64:$BZ64))%, NA())</f>
        <v>0.18711706337624562</v>
      </c>
      <c r="Y153" s="49">
        <f t="array" ref="Y153">IF(COUNT(IF(Y$5:Y$81&gt;0, TRANSPOSE(Data_TR_USD!$B64:$BZ64)))&gt;0, SUMPRODUCT(Y$5:Y$81, TRANSPOSE(Data_TR_USD!$B64:$BZ64))%, NA())</f>
        <v>0.22782242456193583</v>
      </c>
      <c r="AA153" s="49">
        <f t="array" ref="AA153">IF(COUNT(IF(AA$5:AA$81&gt;0, TRANSPOSE(Data_TR_USD!$B64:$BZ64)))&gt;0, SUMPRODUCT(AA$5:AA$81, TRANSPOSE(Data_TR_USD!$B64:$BZ64))%, NA())</f>
        <v>0.18660922382071329</v>
      </c>
      <c r="AB153" s="49">
        <f t="array" ref="AB153">IF(COUNT(IF(AB$5:AB$81&gt;0, TRANSPOSE(Data_TR_USD!$B64:$BZ64)))&gt;0, SUMPRODUCT(AB$5:AB$81, TRANSPOSE(Data_TR_USD!$B64:$BZ64))%, NA())</f>
        <v>0.15832882014086053</v>
      </c>
      <c r="AC153" s="49">
        <f t="array" ref="AC153">IF(COUNT(IF(AC$5:AC$81&gt;0, TRANSPOSE(Data_TR_USD!$B64:$BZ64)))&gt;0, SUMPRODUCT(AC$5:AC$81, TRANSPOSE(Data_TR_USD!$B64:$BZ64))%, NA())</f>
        <v>0.14114504750887746</v>
      </c>
      <c r="AD153" s="49">
        <f t="array" ref="AD153">IF(COUNT(IF(AD$5:AD$81&gt;0, TRANSPOSE(Data_TR_USD!$B64:$BZ64)))&gt;0, SUMPRODUCT(AD$5:AD$81, TRANSPOSE(Data_TR_USD!$B64:$BZ64))%, NA())</f>
        <v>0.12818532432704058</v>
      </c>
      <c r="AE153" s="49">
        <f t="array" ref="AE153">IF(COUNT(IF(AE$5:AE$81&gt;0, TRANSPOSE(Data_TR_USD!$B64:$BZ64)))&gt;0, SUMPRODUCT(AE$5:AE$81, TRANSPOSE(Data_TR_USD!$B64:$BZ64))%, NA())</f>
        <v>0.10949807149505265</v>
      </c>
      <c r="AG153" s="49">
        <f t="array" ref="AG153">IF(COUNT(IF(AG$5:AG$81&gt;0, TRANSPOSE(Data_TR_USD!$B64:$BZ64)))&gt;0, SUMPRODUCT(AG$5:AG$81, TRANSPOSE(Data_TR_USD!$B64:$BZ64))%, NA())</f>
        <v>0</v>
      </c>
      <c r="AM153" s="49">
        <f t="array" ref="AM153">IF(COUNT(IF(AM$5:AM$81&gt;0, TRANSPOSE(Data_TR_USD!$B64:$BZ64)))&gt;0, SUMPRODUCT(AM$5:AM$81, TRANSPOSE(Data_TR_USD!$B64:$BZ64))%, NA())</f>
        <v>0.18338175364661688</v>
      </c>
      <c r="AN153" s="49">
        <f t="array" ref="AN153">IF(COUNT(IF(AN$5:AN$81&gt;0, TRANSPOSE(Data_TR_USD!$B64:$BZ64)))&gt;0, SUMPRODUCT(AN$5:AN$81, TRANSPOSE(Data_TR_USD!$B64:$BZ64))%, NA())</f>
        <v>0.10947176434760605</v>
      </c>
      <c r="AO153" s="49">
        <f t="array" ref="AO153">IF(COUNT(IF(AO$5:AO$81&gt;0, TRANSPOSE(Data_TR_USD!$B64:$BZ64)))&gt;0, SUMPRODUCT(AO$5:AO$81, TRANSPOSE(Data_TR_USD!$B64:$BZ64))%, NA())</f>
        <v>0.12586578926043177</v>
      </c>
      <c r="AP153" s="49">
        <f t="array" ref="AP153">IF(COUNT(IF(AP$5:AP$81&gt;0, TRANSPOSE(Data_TR_USD!$B64:$BZ64)))&gt;0, SUMPRODUCT(AP$5:AP$81, TRANSPOSE(Data_TR_USD!$B64:$BZ64))%, NA())</f>
        <v>9.7278524086480841E-2</v>
      </c>
      <c r="AQ153" s="49">
        <f t="array" ref="AQ153">IF(COUNT(IF(AQ$5:AQ$81&gt;0, TRANSPOSE(Data_TR_USD!$B64:$BZ64)))&gt;0, SUMPRODUCT(AQ$5:AQ$81, TRANSPOSE(Data_TR_USD!$B64:$BZ64))%, NA())</f>
        <v>8.9898399573677346E-2</v>
      </c>
      <c r="AS153" s="49">
        <f t="array" ref="AS153">IF(COUNT(IF(AS$5:AS$81&gt;0, TRANSPOSE(Data_TR_USD!$B64:$BZ64)))&gt;0, SUMPRODUCT(AS$5:AS$81, TRANSPOSE(Data_TR_USD!$B64:$BZ64))%, NA())</f>
        <v>0.22782242456193583</v>
      </c>
      <c r="AU153" s="49">
        <f t="array" ref="AU153">IF(COUNT(IF(AU$5:AU$81&gt;0, TRANSPOSE(Data_TR_USD!$B64:$BZ64)))&gt;0, SUMPRODUCT(AU$5:AU$81, TRANSPOSE(Data_TR_USD!$B64:$BZ64))%, NA())</f>
        <v>0</v>
      </c>
      <c r="AV153" s="49">
        <f t="array" ref="AV153">IF(COUNT(IF(AV$5:AV$81&gt;0, TRANSPOSE(Data_TR_USD!$B64:$BZ64)))&gt;0, SUMPRODUCT(AV$5:AV$81, TRANSPOSE(Data_TR_USD!$B64:$BZ64))%, NA())</f>
        <v>0</v>
      </c>
      <c r="AW153" s="49">
        <f t="array" ref="AW153">IF(COUNT(IF(AW$5:AW$81&gt;0, TRANSPOSE(Data_TR_USD!$B64:$BZ64)))&gt;0, SUMPRODUCT(AW$5:AW$81, TRANSPOSE(Data_TR_USD!$B64:$BZ64))%, NA())</f>
        <v>0.15026021805084061</v>
      </c>
      <c r="AX153" s="49">
        <f t="array" ref="AX153">IF(COUNT(IF(AX$5:AX$81&gt;0, TRANSPOSE(Data_TR_USD!$B64:$BZ64)))&gt;0, SUMPRODUCT(AX$5:AX$81, TRANSPOSE(Data_TR_USD!$B64:$BZ64))%, NA())</f>
        <v>0.18660922382071329</v>
      </c>
      <c r="AY153" s="49">
        <f t="array" ref="AY153">IF(COUNT(IF(AY$5:AY$81&gt;0, TRANSPOSE(Data_TR_USD!$B64:$BZ64)))&gt;0, SUMPRODUCT(AY$5:AY$81, TRANSPOSE(Data_TR_USD!$B64:$BZ64))%, NA())</f>
        <v>0.18417712633503835</v>
      </c>
      <c r="AZ153" s="49">
        <f t="array" ref="AZ153">IF(COUNT(IF(AZ$5:AZ$81&gt;0, TRANSPOSE(Data_TR_USD!$B64:$BZ64)))&gt;0, SUMPRODUCT(AZ$5:AZ$81, TRANSPOSE(Data_TR_USD!$B64:$BZ64))%, NA())</f>
        <v>0.17933942266673877</v>
      </c>
      <c r="BA153" s="49">
        <f t="array" ref="BA153">IF(COUNT(IF(BA$5:BA$81&gt;0, TRANSPOSE(Data_TR_USD!$B64:$BZ64)))&gt;0, SUMPRODUCT(BA$5:BA$81, TRANSPOSE(Data_TR_USD!$B64:$BZ64))%, NA())</f>
        <v>0.12603439334990296</v>
      </c>
      <c r="BB153" s="49">
        <f t="array" ref="BB153">IF(COUNT(IF(BB$5:BB$81&gt;0, TRANSPOSE(Data_TR_USD!$B64:$BZ64)))&gt;0, SUMPRODUCT(BB$5:BB$81, TRANSPOSE(Data_TR_USD!$B64:$BZ64))%, NA())</f>
        <v>0.18711706337624562</v>
      </c>
      <c r="BC153" s="49">
        <f t="array" ref="BC153">IF(COUNT(IF(BC$5:BC$81&gt;0, TRANSPOSE(Data_TR_USD!$B64:$BZ64)))&gt;0, SUMPRODUCT(BC$5:BC$81, TRANSPOSE(Data_TR_USD!$B64:$BZ64))%, NA())</f>
        <v>0.13009566029457587</v>
      </c>
      <c r="BD153" s="49">
        <f t="array" ref="BD153">IF(COUNT(IF(BD$5:BD$81&gt;0, TRANSPOSE(Data_TR_USD!$B64:$BZ64)))&gt;0, SUMPRODUCT(BD$5:BD$81, TRANSPOSE(Data_TR_USD!$B64:$BZ64))%, NA())</f>
        <v>0.2617393328461336</v>
      </c>
      <c r="BE153" s="49">
        <f t="array" ref="BE153">IF(COUNT(IF(BE$5:BE$81&gt;0, TRANSPOSE(Data_TR_USD!$B64:$BZ64)))&gt;0, SUMPRODUCT(BE$5:BE$81, TRANSPOSE(Data_TR_USD!$B64:$BZ64))%, NA())</f>
        <v>0.11126136029923479</v>
      </c>
      <c r="BF153" s="49">
        <f t="array" ref="BF153">IF(COUNT(IF(BF$5:BF$81&gt;0, TRANSPOSE(Data_TR_USD!$B64:$BZ64)))&gt;0, SUMPRODUCT(BF$5:BF$81, TRANSPOSE(Data_TR_USD!$B64:$BZ64))%, NA())</f>
        <v>0.13529303325648764</v>
      </c>
      <c r="BG153" s="49">
        <f t="array" ref="BG153">IF(COUNT(IF(BG$5:BG$81&gt;0, TRANSPOSE(Data_TR_USD!$B64:$BZ64)))&gt;0, SUMPRODUCT(BG$5:BG$81, TRANSPOSE(Data_TR_USD!$B64:$BZ64))%, NA())</f>
        <v>6.212781820126196E-2</v>
      </c>
      <c r="BH153" s="49">
        <f t="array" ref="BH153">IF(COUNT(IF(BH$5:BH$81&gt;0, TRANSPOSE(Data_TR_USD!$B64:$BZ64)))&gt;0, SUMPRODUCT(BH$5:BH$81, TRANSPOSE(Data_TR_USD!$B64:$BZ64))%, NA())</f>
        <v>0.11233062425617708</v>
      </c>
      <c r="BI153" s="49">
        <f t="array" ref="BI153">IF(COUNT(IF(BI$5:BI$81&gt;0, TRANSPOSE(Data_TR_USD!$B64:$BZ64)))&gt;0, SUMPRODUCT(BI$5:BI$81, TRANSPOSE(Data_TR_USD!$B64:$BZ64))%, NA())</f>
        <v>0.22782242456193583</v>
      </c>
      <c r="BJ153" s="49">
        <f t="array" ref="BJ153">IF(COUNT(IF(BJ$5:BJ$81&gt;0, TRANSPOSE(Data_TR_USD!$B64:$BZ64)))&gt;0, SUMPRODUCT(BJ$5:BJ$81, TRANSPOSE(Data_TR_USD!$B64:$BZ64))%, NA())</f>
        <v>0.21809403461923607</v>
      </c>
      <c r="BK153" s="49">
        <f t="array" ref="BK153">IF(COUNT(IF(BK$5:BK$81&gt;0, TRANSPOSE(Data_TR_USD!$B64:$BZ64)))&gt;0, SUMPRODUCT(BK$5:BK$81, TRANSPOSE(Data_TR_USD!$B64:$BZ64))%, NA())</f>
        <v>0.10590620055417661</v>
      </c>
      <c r="BL153" s="49">
        <f t="array" ref="BL153">IF(COUNT(IF(BL$5:BL$81&gt;0, TRANSPOSE(Data_TR_USD!$B64:$BZ64)))&gt;0, SUMPRODUCT(BL$5:BL$81, TRANSPOSE(Data_TR_USD!$B64:$BZ64))%, NA())</f>
        <v>0.18174502884936342</v>
      </c>
      <c r="BM153" s="49">
        <f t="array" ref="BM153">IF(COUNT(IF(BM$5:BM$81&gt;0, TRANSPOSE(Data_TR_USD!$B64:$BZ64)))&gt;0, SUMPRODUCT(BM$5:BM$81, TRANSPOSE(Data_TR_USD!$B64:$BZ64))%, NA())</f>
        <v>0.12358661961756713</v>
      </c>
      <c r="BN153" s="49">
        <f t="array" ref="BN153">IF(COUNT(IF(BN$5:BN$81&gt;0, TRANSPOSE(Data_TR_USD!$B64:$BZ64)))&gt;0, SUMPRODUCT(BN$5:BN$81, TRANSPOSE(Data_TR_USD!$B64:$BZ64))%, NA())</f>
        <v>9.0872514424681708E-2</v>
      </c>
      <c r="BO153" s="49">
        <f t="array" ref="BO153">IF(COUNT(IF(BO$5:BO$81&gt;0, TRANSPOSE(Data_TR_USD!$B64:$BZ64)))&gt;0, SUMPRODUCT(BO$5:BO$81, TRANSPOSE(Data_TR_USD!$B64:$BZ64))%, NA())</f>
        <v>7.2698011539745366E-2</v>
      </c>
      <c r="BP153" s="49">
        <f t="array" ref="BP153">IF(COUNT(IF(BP$5:BP$81&gt;0, TRANSPOSE(Data_TR_USD!$B64:$BZ64)))&gt;0, SUMPRODUCT(BP$5:BP$81, TRANSPOSE(Data_TR_USD!$B64:$BZ64))%, NA())</f>
        <v>6.0581676283121139E-2</v>
      </c>
      <c r="BQ153" s="49">
        <f t="array" ref="BQ153">IF(COUNT(IF(BQ$5:BQ$81&gt;0, TRANSPOSE(Data_TR_USD!$B64:$BZ64)))&gt;0, SUMPRODUCT(BQ$5:BQ$81, TRANSPOSE(Data_TR_USD!$B64:$BZ64))%, NA())</f>
        <v>0.10947176434760605</v>
      </c>
      <c r="BR153" s="49">
        <f t="array" ref="BR153">IF(COUNT(IF(BR$5:BR$81&gt;0, TRANSPOSE(Data_TR_USD!$B64:$BZ64)))&gt;0, SUMPRODUCT(BR$5:BR$81, TRANSPOSE(Data_TR_USD!$B64:$BZ64))%, NA())</f>
        <v>0.12674155517634428</v>
      </c>
      <c r="BS153" s="49">
        <f t="array" ref="BS153">IF(COUNT(IF(BS$5:BS$81&gt;0, TRANSPOSE(Data_TR_USD!$B64:$BZ64)))&gt;0, SUMPRODUCT(BS$5:BS$81, TRANSPOSE(Data_TR_USD!$B64:$BZ64))%, NA())</f>
        <v>5.8568860498077233E-2</v>
      </c>
    </row>
    <row r="154" spans="2:71">
      <c r="B154" s="48">
        <f t="shared" si="4"/>
        <v>1928</v>
      </c>
      <c r="E154" s="49">
        <f t="array" ref="E154">IF(COUNT(IF(E$5:E$81&gt;0, TRANSPOSE(Data_TR_USD!$B65:$BZ65)))&gt;0, SUMPRODUCT(E$5:E$81, TRANSPOSE(Data_TR_USD!$B65:$BZ65))%, NA())</f>
        <v>0.46428577937593046</v>
      </c>
      <c r="F154" s="49" t="e">
        <f t="array" ref="F154">IF(COUNT(IF(F$5:F$81&gt;0, TRANSPOSE(Data_TR_USD!$B65:$BZ65)))&gt;0, SUMPRODUCT(F$5:F$81, TRANSPOSE(Data_TR_USD!$B65:$BZ65))%, NA())</f>
        <v>#N/A</v>
      </c>
      <c r="G154" s="49">
        <f t="array" ref="G154">IF(COUNT(IF(G$5:G$81&gt;0, TRANSPOSE(Data_TR_USD!$B65:$BZ65)))&gt;0, SUMPRODUCT(G$5:G$81, TRANSPOSE(Data_TR_USD!$B65:$BZ65))%, NA())</f>
        <v>-1.1560693641618491E-2</v>
      </c>
      <c r="I154" s="49">
        <f t="array" ref="I154">IF(ISNUMBER(I$96), I$96, IF(COUNT(IF(I$5:I$81&gt;0, TRANSPOSE(Data_TR_USD!$B65:$BZ65)))&gt;0, SUMPRODUCT(I$5:I$81, TRANSPOSE(Data_TR_USD!$B65:$BZ65))%, NA()))</f>
        <v>4.5459086821860326E-2</v>
      </c>
      <c r="J154" s="49">
        <f t="array" ref="J154">IF(ISNUMBER(J$96), J$96, IF(COUNT(IF(J$5:J$81&gt;0, TRANSPOSE(Data_TR_USD!$B65:$BZ65)))&gt;0, SUMPRODUCT(J$5:J$81, TRANSPOSE(Data_TR_USD!$B65:$BZ65))%, NA()))</f>
        <v>4.5459086821860326E-2</v>
      </c>
      <c r="K154" s="49">
        <f t="array" ref="K154">IF(ISNUMBER(K$96), K$96, IF(COUNT(IF(K$5:K$81&gt;0, TRANSPOSE(Data_TR_USD!$B65:$BZ65)))&gt;0, SUMPRODUCT(K$5:K$81, TRANSPOSE(Data_TR_USD!$B65:$BZ65))%, NA()))</f>
        <v>0.27814668315402113</v>
      </c>
      <c r="M154" s="49">
        <f t="array" ref="M154">IF(COUNT(IF(M$5:M$81&gt;0, TRANSPOSE(Data_TR_USD!$B65:$BZ65)))&gt;0, SUMPRODUCT(M$5:M$81, TRANSPOSE(Data_TR_USD!$B65:$BZ65))%, NA())</f>
        <v>0.23193049745219663</v>
      </c>
      <c r="N154" s="49">
        <f t="array" ref="N154">IF(COUNT(IF(N$5:N$81&gt;0, TRANSPOSE(Data_TR_USD!$B65:$BZ65)))&gt;0, SUMPRODUCT(N$5:N$81, TRANSPOSE(Data_TR_USD!$B65:$BZ65))%, NA())</f>
        <v>0.27814668315402113</v>
      </c>
      <c r="X154" s="49">
        <f t="array" ref="X154">IF(COUNT(IF(X$5:X$81&gt;0, TRANSPOSE(Data_TR_USD!$B65:$BZ65)))&gt;0, SUMPRODUCT(X$5:X$81, TRANSPOSE(Data_TR_USD!$B65:$BZ65))%, NA())</f>
        <v>0.22119750751503761</v>
      </c>
      <c r="Y154" s="49">
        <f t="array" ref="Y154">IF(COUNT(IF(Y$5:Y$81&gt;0, TRANSPOSE(Data_TR_USD!$B65:$BZ65)))&gt;0, SUMPRODUCT(Y$5:Y$81, TRANSPOSE(Data_TR_USD!$B65:$BZ65))%, NA())</f>
        <v>0.27814668315402113</v>
      </c>
      <c r="AA154" s="49">
        <f t="array" ref="AA154">IF(COUNT(IF(AA$5:AA$81&gt;0, TRANSPOSE(Data_TR_USD!$B65:$BZ65)))&gt;0, SUMPRODUCT(AA$5:AA$81, TRANSPOSE(Data_TR_USD!$B65:$BZ65))%, NA())</f>
        <v>0.23193049745219663</v>
      </c>
      <c r="AB154" s="49">
        <f t="array" ref="AB154">IF(COUNT(IF(AB$5:AB$81&gt;0, TRANSPOSE(Data_TR_USD!$B65:$BZ65)))&gt;0, SUMPRODUCT(AB$5:AB$81, TRANSPOSE(Data_TR_USD!$B65:$BZ65))%, NA())</f>
        <v>0.18079607798451072</v>
      </c>
      <c r="AC154" s="49">
        <f t="array" ref="AC154">IF(COUNT(IF(AC$5:AC$81&gt;0, TRANSPOSE(Data_TR_USD!$B65:$BZ65)))&gt;0, SUMPRODUCT(AC$5:AC$81, TRANSPOSE(Data_TR_USD!$B65:$BZ65))%, NA())</f>
        <v>0.15139866673939781</v>
      </c>
      <c r="AD154" s="49">
        <f t="array" ref="AD154">IF(COUNT(IF(AD$5:AD$81&gt;0, TRANSPOSE(Data_TR_USD!$B65:$BZ65)))&gt;0, SUMPRODUCT(AD$5:AD$81, TRANSPOSE(Data_TR_USD!$B65:$BZ65))%, NA())</f>
        <v>0.13912480716209927</v>
      </c>
      <c r="AE154" s="49">
        <f t="array" ref="AE154">IF(COUNT(IF(AE$5:AE$81&gt;0, TRANSPOSE(Data_TR_USD!$B65:$BZ65)))&gt;0, SUMPRODUCT(AE$5:AE$81, TRANSPOSE(Data_TR_USD!$B65:$BZ65))%, NA())</f>
        <v>0.12159009520838852</v>
      </c>
      <c r="AG154" s="49">
        <f t="array" ref="AG154">IF(COUNT(IF(AG$5:AG$81&gt;0, TRANSPOSE(Data_TR_USD!$B65:$BZ65)))&gt;0, SUMPRODUCT(AG$5:AG$81, TRANSPOSE(Data_TR_USD!$B65:$BZ65))%, NA())</f>
        <v>0</v>
      </c>
      <c r="AM154" s="49">
        <f t="array" ref="AM154">IF(COUNT(IF(AM$5:AM$81&gt;0, TRANSPOSE(Data_TR_USD!$B65:$BZ65)))&gt;0, SUMPRODUCT(AM$5:AM$81, TRANSPOSE(Data_TR_USD!$B65:$BZ65))%, NA())</f>
        <v>0.23186400670820675</v>
      </c>
      <c r="AN154" s="49">
        <f t="array" ref="AN154">IF(COUNT(IF(AN$5:AN$81&gt;0, TRANSPOSE(Data_TR_USD!$B65:$BZ65)))&gt;0, SUMPRODUCT(AN$5:AN$81, TRANSPOSE(Data_TR_USD!$B65:$BZ65))%, NA())</f>
        <v>0.12604180165065521</v>
      </c>
      <c r="AO154" s="49">
        <f t="array" ref="AO154">IF(COUNT(IF(AO$5:AO$81&gt;0, TRANSPOSE(Data_TR_USD!$B65:$BZ65)))&gt;0, SUMPRODUCT(AO$5:AO$81, TRANSPOSE(Data_TR_USD!$B65:$BZ65))%, NA())</f>
        <v>0.15140584531635798</v>
      </c>
      <c r="AP154" s="49">
        <f t="array" ref="AP154">IF(COUNT(IF(AP$5:AP$81&gt;0, TRANSPOSE(Data_TR_USD!$B65:$BZ65)))&gt;0, SUMPRODUCT(AP$5:AP$81, TRANSPOSE(Data_TR_USD!$B65:$BZ65))%, NA())</f>
        <v>0.11091017023647287</v>
      </c>
      <c r="AQ154" s="49">
        <f t="array" ref="AQ154">IF(COUNT(IF(AQ$5:AQ$81&gt;0, TRANSPOSE(Data_TR_USD!$B65:$BZ65)))&gt;0, SUMPRODUCT(AQ$5:AQ$81, TRANSPOSE(Data_TR_USD!$B65:$BZ65))%, NA())</f>
        <v>9.9184613598797253E-2</v>
      </c>
      <c r="AS154" s="49">
        <f t="array" ref="AS154">IF(COUNT(IF(AS$5:AS$81&gt;0, TRANSPOSE(Data_TR_USD!$B65:$BZ65)))&gt;0, SUMPRODUCT(AS$5:AS$81, TRANSPOSE(Data_TR_USD!$B65:$BZ65))%, NA())</f>
        <v>0.27814668315402113</v>
      </c>
      <c r="AU154" s="49">
        <f t="array" ref="AU154">IF(COUNT(IF(AU$5:AU$81&gt;0, TRANSPOSE(Data_TR_USD!$B65:$BZ65)))&gt;0, SUMPRODUCT(AU$5:AU$81, TRANSPOSE(Data_TR_USD!$B65:$BZ65))%, NA())</f>
        <v>0</v>
      </c>
      <c r="AV154" s="49">
        <f t="array" ref="AV154">IF(COUNT(IF(AV$5:AV$81&gt;0, TRANSPOSE(Data_TR_USD!$B65:$BZ65)))&gt;0, SUMPRODUCT(AV$5:AV$81, TRANSPOSE(Data_TR_USD!$B65:$BZ65))%, NA())</f>
        <v>0</v>
      </c>
      <c r="AW154" s="49">
        <f t="array" ref="AW154">IF(COUNT(IF(AW$5:AW$81&gt;0, TRANSPOSE(Data_TR_USD!$B65:$BZ65)))&gt;0, SUMPRODUCT(AW$5:AW$81, TRANSPOSE(Data_TR_USD!$B65:$BZ65))%, NA())</f>
        <v>0.1855019195146036</v>
      </c>
      <c r="AX154" s="49">
        <f t="array" ref="AX154">IF(COUNT(IF(AX$5:AX$81&gt;0, TRANSPOSE(Data_TR_USD!$B65:$BZ65)))&gt;0, SUMPRODUCT(AX$5:AX$81, TRANSPOSE(Data_TR_USD!$B65:$BZ65))%, NA())</f>
        <v>0.23193049745219663</v>
      </c>
      <c r="AY154" s="49">
        <f t="array" ref="AY154">IF(COUNT(IF(AY$5:AY$81&gt;0, TRANSPOSE(Data_TR_USD!$B65:$BZ65)))&gt;0, SUMPRODUCT(AY$5:AY$81, TRANSPOSE(Data_TR_USD!$B65:$BZ65))%, NA())</f>
        <v>0.23203669357008094</v>
      </c>
      <c r="AZ154" s="49">
        <f t="array" ref="AZ154">IF(COUNT(IF(AZ$5:AZ$81&gt;0, TRANSPOSE(Data_TR_USD!$B65:$BZ65)))&gt;0, SUMPRODUCT(AZ$5:AZ$81, TRANSPOSE(Data_TR_USD!$B65:$BZ65))%, NA())</f>
        <v>0.22264478186467801</v>
      </c>
      <c r="BA154" s="49">
        <f t="array" ref="BA154">IF(COUNT(IF(BA$5:BA$81&gt;0, TRANSPOSE(Data_TR_USD!$B65:$BZ65)))&gt;0, SUMPRODUCT(BA$5:BA$81, TRANSPOSE(Data_TR_USD!$B65:$BZ65))%, NA())</f>
        <v>0.1503197097090668</v>
      </c>
      <c r="BB154" s="49">
        <f t="array" ref="BB154">IF(COUNT(IF(BB$5:BB$81&gt;0, TRANSPOSE(Data_TR_USD!$B65:$BZ65)))&gt;0, SUMPRODUCT(BB$5:BB$81, TRANSPOSE(Data_TR_USD!$B65:$BZ65))%, NA())</f>
        <v>0.22119750751503761</v>
      </c>
      <c r="BC154" s="49">
        <f t="array" ref="BC154">IF(COUNT(IF(BC$5:BC$81&gt;0, TRANSPOSE(Data_TR_USD!$B65:$BZ65)))&gt;0, SUMPRODUCT(BC$5:BC$81, TRANSPOSE(Data_TR_USD!$B65:$BZ65))%, NA())</f>
        <v>0.15153968142832516</v>
      </c>
      <c r="BD154" s="49">
        <f t="array" ref="BD154">IF(COUNT(IF(BD$5:BD$81&gt;0, TRANSPOSE(Data_TR_USD!$B65:$BZ65)))&gt;0, SUMPRODUCT(BD$5:BD$81, TRANSPOSE(Data_TR_USD!$B65:$BZ65))%, NA())</f>
        <v>0.32468145720949848</v>
      </c>
      <c r="BE154" s="49">
        <f t="array" ref="BE154">IF(COUNT(IF(BE$5:BE$81&gt;0, TRANSPOSE(Data_TR_USD!$B65:$BZ65)))&gt;0, SUMPRODUCT(BE$5:BE$81, TRANSPOSE(Data_TR_USD!$B65:$BZ65))%, NA())</f>
        <v>0.13361553026396708</v>
      </c>
      <c r="BF154" s="49">
        <f t="array" ref="BF154">IF(COUNT(IF(BF$5:BF$81&gt;0, TRANSPOSE(Data_TR_USD!$B65:$BZ65)))&gt;0, SUMPRODUCT(BF$5:BF$81, TRANSPOSE(Data_TR_USD!$B65:$BZ65))%, NA())</f>
        <v>0.14686976024734891</v>
      </c>
      <c r="BG154" s="49">
        <f t="array" ref="BG154">IF(COUNT(IF(BG$5:BG$81&gt;0, TRANSPOSE(Data_TR_USD!$B65:$BZ65)))&gt;0, SUMPRODUCT(BG$5:BG$81, TRANSPOSE(Data_TR_USD!$B65:$BZ65))%, NA())</f>
        <v>6.4722096717465913E-2</v>
      </c>
      <c r="BH154" s="49">
        <f t="array" ref="BH154">IF(COUNT(IF(BH$5:BH$81&gt;0, TRANSPOSE(Data_TR_USD!$B65:$BZ65)))&gt;0, SUMPRODUCT(BH$5:BH$81, TRANSPOSE(Data_TR_USD!$B65:$BZ65))%, NA())</f>
        <v>0.13824654233397088</v>
      </c>
      <c r="BI154" s="49">
        <f t="array" ref="BI154">IF(COUNT(IF(BI$5:BI$81&gt;0, TRANSPOSE(Data_TR_USD!$B65:$BZ65)))&gt;0, SUMPRODUCT(BI$5:BI$81, TRANSPOSE(Data_TR_USD!$B65:$BZ65))%, NA())</f>
        <v>0.27814668315402113</v>
      </c>
      <c r="BJ154" s="49">
        <f t="array" ref="BJ154">IF(COUNT(IF(BJ$5:BJ$81&gt;0, TRANSPOSE(Data_TR_USD!$B65:$BZ65)))&gt;0, SUMPRODUCT(BJ$5:BJ$81, TRANSPOSE(Data_TR_USD!$B65:$BZ65))%, NA())</f>
        <v>0.27857146762555829</v>
      </c>
      <c r="BK154" s="49">
        <f t="array" ref="BK154">IF(COUNT(IF(BK$5:BK$81&gt;0, TRANSPOSE(Data_TR_USD!$B65:$BZ65)))&gt;0, SUMPRODUCT(BK$5:BK$81, TRANSPOSE(Data_TR_USD!$B65:$BZ65))%, NA())</f>
        <v>0.1235398756615894</v>
      </c>
      <c r="BL154" s="49">
        <f t="array" ref="BL154">IF(COUNT(IF(BL$5:BL$81&gt;0, TRANSPOSE(Data_TR_USD!$B65:$BZ65)))&gt;0, SUMPRODUCT(BL$5:BL$81, TRANSPOSE(Data_TR_USD!$B65:$BZ65))%, NA())</f>
        <v>0.23214288968796523</v>
      </c>
      <c r="BM154" s="49">
        <f t="array" ref="BM154">IF(COUNT(IF(BM$5:BM$81&gt;0, TRANSPOSE(Data_TR_USD!$B65:$BZ65)))&gt;0, SUMPRODUCT(BM$5:BM$81, TRANSPOSE(Data_TR_USD!$B65:$BZ65))%, NA())</f>
        <v>0.15785716498781638</v>
      </c>
      <c r="BN154" s="49">
        <f t="array" ref="BN154">IF(COUNT(IF(BN$5:BN$81&gt;0, TRANSPOSE(Data_TR_USD!$B65:$BZ65)))&gt;0, SUMPRODUCT(BN$5:BN$81, TRANSPOSE(Data_TR_USD!$B65:$BZ65))%, NA())</f>
        <v>0.11607144484398262</v>
      </c>
      <c r="BO154" s="49">
        <f t="array" ref="BO154">IF(COUNT(IF(BO$5:BO$81&gt;0, TRANSPOSE(Data_TR_USD!$B65:$BZ65)))&gt;0, SUMPRODUCT(BO$5:BO$81, TRANSPOSE(Data_TR_USD!$B65:$BZ65))%, NA())</f>
        <v>9.2857155875186101E-2</v>
      </c>
      <c r="BP154" s="49">
        <f t="array" ref="BP154">IF(COUNT(IF(BP$5:BP$81&gt;0, TRANSPOSE(Data_TR_USD!$B65:$BZ65)))&gt;0, SUMPRODUCT(BP$5:BP$81, TRANSPOSE(Data_TR_USD!$B65:$BZ65))%, NA())</f>
        <v>7.7380963229321739E-2</v>
      </c>
      <c r="BQ154" s="49">
        <f t="array" ref="BQ154">IF(COUNT(IF(BQ$5:BQ$81&gt;0, TRANSPOSE(Data_TR_USD!$B65:$BZ65)))&gt;0, SUMPRODUCT(BQ$5:BQ$81, TRANSPOSE(Data_TR_USD!$B65:$BZ65))%, NA())</f>
        <v>0.12604180165065521</v>
      </c>
      <c r="BR154" s="49">
        <f t="array" ref="BR154">IF(COUNT(IF(BR$5:BR$81&gt;0, TRANSPOSE(Data_TR_USD!$B65:$BZ65)))&gt;0, SUMPRODUCT(BR$5:BR$81, TRANSPOSE(Data_TR_USD!$B65:$BZ65))%, NA())</f>
        <v>0.14322330058049321</v>
      </c>
      <c r="BS154" s="49">
        <f t="array" ref="BS154">IF(COUNT(IF(BS$5:BS$81&gt;0, TRANSPOSE(Data_TR_USD!$B65:$BZ65)))&gt;0, SUMPRODUCT(BS$5:BS$81, TRANSPOSE(Data_TR_USD!$B65:$BZ65))%, NA())</f>
        <v>4.9128560308535546E-2</v>
      </c>
    </row>
    <row r="155" spans="2:71">
      <c r="B155" s="48">
        <f t="shared" si="4"/>
        <v>1929</v>
      </c>
      <c r="E155" s="49">
        <f t="array" ref="E155">IF(COUNT(IF(E$5:E$81&gt;0, TRANSPOSE(Data_TR_USD!$B66:$BZ66)))&gt;0, SUMPRODUCT(E$5:E$81, TRANSPOSE(Data_TR_USD!$B66:$BZ66))%, NA())</f>
        <v>-8.9148432499955049E-2</v>
      </c>
      <c r="F155" s="49" t="e">
        <f t="array" ref="F155">IF(COUNT(IF(F$5:F$81&gt;0, TRANSPOSE(Data_TR_USD!$B66:$BZ66)))&gt;0, SUMPRODUCT(F$5:F$81, TRANSPOSE(Data_TR_USD!$B66:$BZ66))%, NA())</f>
        <v>#N/A</v>
      </c>
      <c r="G155" s="49">
        <f t="array" ref="G155">IF(COUNT(IF(G$5:G$81&gt;0, TRANSPOSE(Data_TR_USD!$B66:$BZ66)))&gt;0, SUMPRODUCT(G$5:G$81, TRANSPOSE(Data_TR_USD!$B66:$BZ66))%, NA())</f>
        <v>0</v>
      </c>
      <c r="I155" s="49">
        <f t="array" ref="I155">IF(ISNUMBER(I$96), I$96, IF(COUNT(IF(I$5:I$81&gt;0, TRANSPOSE(Data_TR_USD!$B66:$BZ66)))&gt;0, SUMPRODUCT(I$5:I$81, TRANSPOSE(Data_TR_USD!$B66:$BZ66))%, NA()))</f>
        <v>5.9146767908882014E-2</v>
      </c>
      <c r="J155" s="49">
        <f t="array" ref="J155">IF(ISNUMBER(J$96), J$96, IF(COUNT(IF(J$5:J$81&gt;0, TRANSPOSE(Data_TR_USD!$B66:$BZ66)))&gt;0, SUMPRODUCT(J$5:J$81, TRANSPOSE(Data_TR_USD!$B66:$BZ66))%, NA()))</f>
        <v>5.9146767908882014E-2</v>
      </c>
      <c r="K155" s="49">
        <f t="array" ref="K155">IF(ISNUMBER(K$96), K$96, IF(COUNT(IF(K$5:K$81&gt;0, TRANSPOSE(Data_TR_USD!$B66:$BZ66)))&gt;0, SUMPRODUCT(K$5:K$81, TRANSPOSE(Data_TR_USD!$B66:$BZ66))%, NA()))</f>
        <v>-2.3462075336243879E-2</v>
      </c>
      <c r="M155" s="49">
        <f t="array" ref="M155">IF(COUNT(IF(M$5:M$81&gt;0, TRANSPOSE(Data_TR_USD!$B66:$BZ66)))&gt;0, SUMPRODUCT(M$5:M$81, TRANSPOSE(Data_TR_USD!$B66:$BZ66))%, NA())</f>
        <v>-2.9560724168112951E-2</v>
      </c>
      <c r="N155" s="49">
        <f t="array" ref="N155">IF(COUNT(IF(N$5:N$81&gt;0, TRANSPOSE(Data_TR_USD!$B66:$BZ66)))&gt;0, SUMPRODUCT(N$5:N$81, TRANSPOSE(Data_TR_USD!$B66:$BZ66))%, NA())</f>
        <v>-2.3462075336243879E-2</v>
      </c>
      <c r="X155" s="49">
        <f t="array" ref="X155">IF(COUNT(IF(X$5:X$81&gt;0, TRANSPOSE(Data_TR_USD!$B66:$BZ66)))&gt;0, SUMPRODUCT(X$5:X$81, TRANSPOSE(Data_TR_USD!$B66:$BZ66))%, NA())</f>
        <v>-6.6480080291198465E-2</v>
      </c>
      <c r="Y155" s="49">
        <f t="array" ref="Y155">IF(COUNT(IF(Y$5:Y$81&gt;0, TRANSPOSE(Data_TR_USD!$B66:$BZ66)))&gt;0, SUMPRODUCT(Y$5:Y$81, TRANSPOSE(Data_TR_USD!$B66:$BZ66))%, NA())</f>
        <v>-2.3462075336243879E-2</v>
      </c>
      <c r="AA155" s="49">
        <f t="array" ref="AA155">IF(COUNT(IF(AA$5:AA$81&gt;0, TRANSPOSE(Data_TR_USD!$B66:$BZ66)))&gt;0, SUMPRODUCT(AA$5:AA$81, TRANSPOSE(Data_TR_USD!$B66:$BZ66))%, NA())</f>
        <v>-2.9560724168112951E-2</v>
      </c>
      <c r="AB155" s="49">
        <f t="array" ref="AB155">IF(COUNT(IF(AB$5:AB$81&gt;0, TRANSPOSE(Data_TR_USD!$B66:$BZ66)))&gt;0, SUMPRODUCT(AB$5:AB$81, TRANSPOSE(Data_TR_USD!$B66:$BZ66))%, NA())</f>
        <v>-3.4131482690725218E-2</v>
      </c>
      <c r="AC155" s="49">
        <f t="array" ref="AC155">IF(COUNT(IF(AC$5:AC$81&gt;0, TRANSPOSE(Data_TR_USD!$B66:$BZ66)))&gt;0, SUMPRODUCT(AC$5:AC$81, TRANSPOSE(Data_TR_USD!$B66:$BZ66))%, NA())</f>
        <v>-5.1871514133277917E-2</v>
      </c>
      <c r="AD155" s="49">
        <f t="array" ref="AD155">IF(COUNT(IF(AD$5:AD$81&gt;0, TRANSPOSE(Data_TR_USD!$B66:$BZ66)))&gt;0, SUMPRODUCT(AD$5:AD$81, TRANSPOSE(Data_TR_USD!$B66:$BZ66))%, NA())</f>
        <v>-3.1434532053622101E-2</v>
      </c>
      <c r="AE155" s="49">
        <f t="array" ref="AE155">IF(COUNT(IF(AE$5:AE$81&gt;0, TRANSPOSE(Data_TR_USD!$B66:$BZ66)))&gt;0, SUMPRODUCT(AE$5:AE$81, TRANSPOSE(Data_TR_USD!$B66:$BZ66))%, NA())</f>
        <v>-2.2600506704720982E-2</v>
      </c>
      <c r="AG155" s="49">
        <f t="array" ref="AG155">IF(COUNT(IF(AG$5:AG$81&gt;0, TRANSPOSE(Data_TR_USD!$B66:$BZ66)))&gt;0, SUMPRODUCT(AG$5:AG$81, TRANSPOSE(Data_TR_USD!$B66:$BZ66))%, NA())</f>
        <v>0</v>
      </c>
      <c r="AM155" s="49">
        <f t="array" ref="AM155">IF(COUNT(IF(AM$5:AM$81&gt;0, TRANSPOSE(Data_TR_USD!$B66:$BZ66)))&gt;0, SUMPRODUCT(AM$5:AM$81, TRANSPOSE(Data_TR_USD!$B66:$BZ66))%, NA())</f>
        <v>-4.0669547798372244E-2</v>
      </c>
      <c r="AN155" s="49">
        <f t="array" ref="AN155">IF(COUNT(IF(AN$5:AN$81&gt;0, TRANSPOSE(Data_TR_USD!$B66:$BZ66)))&gt;0, SUMPRODUCT(AN$5:AN$81, TRANSPOSE(Data_TR_USD!$B66:$BZ66))%, NA())</f>
        <v>1.202292611025816E-2</v>
      </c>
      <c r="AO155" s="49">
        <f t="array" ref="AO155">IF(COUNT(IF(AO$5:AO$81&gt;0, TRANSPOSE(Data_TR_USD!$B66:$BZ66)))&gt;0, SUMPRODUCT(AO$5:AO$81, TRANSPOSE(Data_TR_USD!$B66:$BZ66))%, NA())</f>
        <v>-1.9048837029368638E-2</v>
      </c>
      <c r="AP155" s="49">
        <f t="array" ref="AP155">IF(COUNT(IF(AP$5:AP$81&gt;0, TRANSPOSE(Data_TR_USD!$B66:$BZ66)))&gt;0, SUMPRODUCT(AP$5:AP$81, TRANSPOSE(Data_TR_USD!$B66:$BZ66))%, NA())</f>
        <v>-2.3414898620130215E-2</v>
      </c>
      <c r="AQ155" s="49">
        <f t="array" ref="AQ155">IF(COUNT(IF(AQ$5:AQ$81&gt;0, TRANSPOSE(Data_TR_USD!$B66:$BZ66)))&gt;0, SUMPRODUCT(AQ$5:AQ$81, TRANSPOSE(Data_TR_USD!$B66:$BZ66))%, NA())</f>
        <v>1.8912423070504319E-2</v>
      </c>
      <c r="AS155" s="49">
        <f t="array" ref="AS155">IF(COUNT(IF(AS$5:AS$81&gt;0, TRANSPOSE(Data_TR_USD!$B66:$BZ66)))&gt;0, SUMPRODUCT(AS$5:AS$81, TRANSPOSE(Data_TR_USD!$B66:$BZ66))%, NA())</f>
        <v>-2.3462075336243879E-2</v>
      </c>
      <c r="AU155" s="49">
        <f t="array" ref="AU155">IF(COUNT(IF(AU$5:AU$81&gt;0, TRANSPOSE(Data_TR_USD!$B66:$BZ66)))&gt;0, SUMPRODUCT(AU$5:AU$81, TRANSPOSE(Data_TR_USD!$B66:$BZ66))%, NA())</f>
        <v>0</v>
      </c>
      <c r="AV155" s="49">
        <f t="array" ref="AV155">IF(COUNT(IF(AV$5:AV$81&gt;0, TRANSPOSE(Data_TR_USD!$B66:$BZ66)))&gt;0, SUMPRODUCT(AV$5:AV$81, TRANSPOSE(Data_TR_USD!$B66:$BZ66))%, NA())</f>
        <v>0</v>
      </c>
      <c r="AW155" s="49">
        <f t="array" ref="AW155">IF(COUNT(IF(AW$5:AW$81&gt;0, TRANSPOSE(Data_TR_USD!$B66:$BZ66)))&gt;0, SUMPRODUCT(AW$5:AW$81, TRANSPOSE(Data_TR_USD!$B66:$BZ66))%, NA())</f>
        <v>-2.0645880918117449E-2</v>
      </c>
      <c r="AX155" s="49">
        <f t="array" ref="AX155">IF(COUNT(IF(AX$5:AX$81&gt;0, TRANSPOSE(Data_TR_USD!$B66:$BZ66)))&gt;0, SUMPRODUCT(AX$5:AX$81, TRANSPOSE(Data_TR_USD!$B66:$BZ66))%, NA())</f>
        <v>-2.9560724168112951E-2</v>
      </c>
      <c r="AY155" s="49">
        <f t="array" ref="AY155">IF(COUNT(IF(AY$5:AY$81&gt;0, TRANSPOSE(Data_TR_USD!$B66:$BZ66)))&gt;0, SUMPRODUCT(AY$5:AY$81, TRANSPOSE(Data_TR_USD!$B66:$BZ66))%, NA())</f>
        <v>-3.7067470209045238E-2</v>
      </c>
      <c r="AZ155" s="49">
        <f t="array" ref="AZ155">IF(COUNT(IF(AZ$5:AZ$81&gt;0, TRANSPOSE(Data_TR_USD!$B66:$BZ66)))&gt;0, SUMPRODUCT(AZ$5:AZ$81, TRANSPOSE(Data_TR_USD!$B66:$BZ66))%, NA())</f>
        <v>-2.7777755518113848E-2</v>
      </c>
      <c r="BA155" s="49">
        <f t="array" ref="BA155">IF(COUNT(IF(BA$5:BA$81&gt;0, TRANSPOSE(Data_TR_USD!$B66:$BZ66)))&gt;0, SUMPRODUCT(BA$5:BA$81, TRANSPOSE(Data_TR_USD!$B66:$BZ66))%, NA())</f>
        <v>-4.4618616080224799E-2</v>
      </c>
      <c r="BB155" s="49">
        <f t="array" ref="BB155">IF(COUNT(IF(BB$5:BB$81&gt;0, TRANSPOSE(Data_TR_USD!$B66:$BZ66)))&gt;0, SUMPRODUCT(BB$5:BB$81, TRANSPOSE(Data_TR_USD!$B66:$BZ66))%, NA())</f>
        <v>-6.6480080291198465E-2</v>
      </c>
      <c r="BC155" s="49">
        <f t="array" ref="BC155">IF(COUNT(IF(BC$5:BC$81&gt;0, TRANSPOSE(Data_TR_USD!$B66:$BZ66)))&gt;0, SUMPRODUCT(BC$5:BC$81, TRANSPOSE(Data_TR_USD!$B66:$BZ66))%, NA())</f>
        <v>-3.4990673177347595E-2</v>
      </c>
      <c r="BD155" s="49">
        <f t="array" ref="BD155">IF(COUNT(IF(BD$5:BD$81&gt;0, TRANSPOSE(Data_TR_USD!$B66:$BZ66)))&gt;0, SUMPRODUCT(BD$5:BD$81, TRANSPOSE(Data_TR_USD!$B66:$BZ66))%, NA())</f>
        <v>-3.9883664627171668E-2</v>
      </c>
      <c r="BE155" s="49">
        <f t="array" ref="BE155">IF(COUNT(IF(BE$5:BE$81&gt;0, TRANSPOSE(Data_TR_USD!$B66:$BZ66)))&gt;0, SUMPRODUCT(BE$5:BE$81, TRANSPOSE(Data_TR_USD!$B66:$BZ66))%, NA())</f>
        <v>-3.582506892763463E-2</v>
      </c>
      <c r="BF155" s="49">
        <f t="array" ref="BF155">IF(COUNT(IF(BF$5:BF$81&gt;0, TRANSPOSE(Data_TR_USD!$B66:$BZ66)))&gt;0, SUMPRODUCT(BF$5:BF$81, TRANSPOSE(Data_TR_USD!$B66:$BZ66))%, NA())</f>
        <v>-2.2924510861523542E-2</v>
      </c>
      <c r="BG155" s="49">
        <f t="array" ref="BG155">IF(COUNT(IF(BG$5:BG$81&gt;0, TRANSPOSE(Data_TR_USD!$B66:$BZ66)))&gt;0, SUMPRODUCT(BG$5:BG$81, TRANSPOSE(Data_TR_USD!$B66:$BZ66))%, NA())</f>
        <v>7.9182677115801799E-3</v>
      </c>
      <c r="BH155" s="49">
        <f t="array" ref="BH155">IF(COUNT(IF(BH$5:BH$81&gt;0, TRANSPOSE(Data_TR_USD!$B66:$BZ66)))&gt;0, SUMPRODUCT(BH$5:BH$81, TRANSPOSE(Data_TR_USD!$B66:$BZ66))%, NA())</f>
        <v>-1.5563230071138981E-2</v>
      </c>
      <c r="BI155" s="49">
        <f t="array" ref="BI155">IF(COUNT(IF(BI$5:BI$81&gt;0, TRANSPOSE(Data_TR_USD!$B66:$BZ66)))&gt;0, SUMPRODUCT(BI$5:BI$81, TRANSPOSE(Data_TR_USD!$B66:$BZ66))%, NA())</f>
        <v>-2.3462075336243879E-2</v>
      </c>
      <c r="BJ155" s="49">
        <f t="array" ref="BJ155">IF(COUNT(IF(BJ$5:BJ$81&gt;0, TRANSPOSE(Data_TR_USD!$B66:$BZ66)))&gt;0, SUMPRODUCT(BJ$5:BJ$81, TRANSPOSE(Data_TR_USD!$B66:$BZ66))%, NA())</f>
        <v>-5.3489059499973027E-2</v>
      </c>
      <c r="BK155" s="49">
        <f t="array" ref="BK155">IF(COUNT(IF(BK$5:BK$81&gt;0, TRANSPOSE(Data_TR_USD!$B66:$BZ66)))&gt;0, SUMPRODUCT(BK$5:BK$81, TRANSPOSE(Data_TR_USD!$B66:$BZ66))%, NA())</f>
        <v>-1.8824091032556622E-2</v>
      </c>
      <c r="BL155" s="49">
        <f t="array" ref="BL155">IF(COUNT(IF(BL$5:BL$81&gt;0, TRANSPOSE(Data_TR_USD!$B66:$BZ66)))&gt;0, SUMPRODUCT(BL$5:BL$81, TRANSPOSE(Data_TR_USD!$B66:$BZ66))%, NA())</f>
        <v>-4.4574216249977525E-2</v>
      </c>
      <c r="BM155" s="49">
        <f t="array" ref="BM155">IF(COUNT(IF(BM$5:BM$81&gt;0, TRANSPOSE(Data_TR_USD!$B66:$BZ66)))&gt;0, SUMPRODUCT(BM$5:BM$81, TRANSPOSE(Data_TR_USD!$B66:$BZ66))%, NA())</f>
        <v>-3.0310467049984718E-2</v>
      </c>
      <c r="BN155" s="49">
        <f t="array" ref="BN155">IF(COUNT(IF(BN$5:BN$81&gt;0, TRANSPOSE(Data_TR_USD!$B66:$BZ66)))&gt;0, SUMPRODUCT(BN$5:BN$81, TRANSPOSE(Data_TR_USD!$B66:$BZ66))%, NA())</f>
        <v>-2.2287108124988762E-2</v>
      </c>
      <c r="BO155" s="49">
        <f t="array" ref="BO155">IF(COUNT(IF(BO$5:BO$81&gt;0, TRANSPOSE(Data_TR_USD!$B66:$BZ66)))&gt;0, SUMPRODUCT(BO$5:BO$81, TRANSPOSE(Data_TR_USD!$B66:$BZ66))%, NA())</f>
        <v>-1.7829686499991011E-2</v>
      </c>
      <c r="BP155" s="49">
        <f t="array" ref="BP155">IF(COUNT(IF(BP$5:BP$81&gt;0, TRANSPOSE(Data_TR_USD!$B66:$BZ66)))&gt;0, SUMPRODUCT(BP$5:BP$81, TRANSPOSE(Data_TR_USD!$B66:$BZ66))%, NA())</f>
        <v>-1.4858072083325839E-2</v>
      </c>
      <c r="BQ155" s="49">
        <f t="array" ref="BQ155">IF(COUNT(IF(BQ$5:BQ$81&gt;0, TRANSPOSE(Data_TR_USD!$B66:$BZ66)))&gt;0, SUMPRODUCT(BQ$5:BQ$81, TRANSPOSE(Data_TR_USD!$B66:$BZ66))%, NA())</f>
        <v>1.202292611025816E-2</v>
      </c>
      <c r="BR155" s="49">
        <f t="array" ref="BR155">IF(COUNT(IF(BR$5:BR$81&gt;0, TRANSPOSE(Data_TR_USD!$B66:$BZ66)))&gt;0, SUMPRODUCT(BR$5:BR$81, TRANSPOSE(Data_TR_USD!$B66:$BZ66))%, NA())</f>
        <v>-6.0938857434875517E-2</v>
      </c>
      <c r="BS155" s="49">
        <f t="array" ref="BS155">IF(COUNT(IF(BS$5:BS$81&gt;0, TRANSPOSE(Data_TR_USD!$B66:$BZ66)))&gt;0, SUMPRODUCT(BS$5:BS$81, TRANSPOSE(Data_TR_USD!$B66:$BZ66))%, NA())</f>
        <v>-2.1652887230875751E-3</v>
      </c>
    </row>
    <row r="156" spans="2:71">
      <c r="B156" s="48">
        <f t="shared" si="4"/>
        <v>1930</v>
      </c>
      <c r="E156" s="49">
        <f t="array" ref="E156">IF(COUNT(IF(E$5:E$81&gt;0, TRANSPOSE(Data_TR_USD!$B67:$BZ67)))&gt;0, SUMPRODUCT(E$5:E$81, TRANSPOSE(Data_TR_USD!$B67:$BZ67))%, NA())</f>
        <v>-0.22004111707771479</v>
      </c>
      <c r="F156" s="49" t="e">
        <f t="array" ref="F156">IF(COUNT(IF(F$5:F$81&gt;0, TRANSPOSE(Data_TR_USD!$B67:$BZ67)))&gt;0, SUMPRODUCT(F$5:F$81, TRANSPOSE(Data_TR_USD!$B67:$BZ67))%, NA())</f>
        <v>#N/A</v>
      </c>
      <c r="G156" s="49">
        <f t="array" ref="G156">IF(COUNT(IF(G$5:G$81&gt;0, TRANSPOSE(Data_TR_USD!$B67:$BZ67)))&gt;0, SUMPRODUCT(G$5:G$81, TRANSPOSE(Data_TR_USD!$B67:$BZ67))%, NA())</f>
        <v>-7.0175438596491335E-2</v>
      </c>
      <c r="I156" s="49">
        <f t="array" ref="I156">IF(ISNUMBER(I$96), I$96, IF(COUNT(IF(I$5:I$81&gt;0, TRANSPOSE(Data_TR_USD!$B67:$BZ67)))&gt;0, SUMPRODUCT(I$5:I$81, TRANSPOSE(Data_TR_USD!$B67:$BZ67))%, NA()))</f>
        <v>4.0563492856429226E-2</v>
      </c>
      <c r="J156" s="49">
        <f t="array" ref="J156">IF(ISNUMBER(J$96), J$96, IF(COUNT(IF(J$5:J$81&gt;0, TRANSPOSE(Data_TR_USD!$B67:$BZ67)))&gt;0, SUMPRODUCT(J$5:J$81, TRANSPOSE(Data_TR_USD!$B67:$BZ67))%, NA()))</f>
        <v>4.0563492856429226E-2</v>
      </c>
      <c r="K156" s="49">
        <f t="array" ref="K156">IF(ISNUMBER(K$96), K$96, IF(COUNT(IF(K$5:K$81&gt;0, TRANSPOSE(Data_TR_USD!$B67:$BZ67)))&gt;0, SUMPRODUCT(K$5:K$81, TRANSPOSE(Data_TR_USD!$B67:$BZ67))%, NA()))</f>
        <v>-0.10761734244962491</v>
      </c>
      <c r="M156" s="49">
        <f t="array" ref="M156">IF(COUNT(IF(M$5:M$81&gt;0, TRANSPOSE(Data_TR_USD!$B67:$BZ67)))&gt;0, SUMPRODUCT(M$5:M$81, TRANSPOSE(Data_TR_USD!$B67:$BZ67))%, NA())</f>
        <v>-9.7816894640355409E-2</v>
      </c>
      <c r="N156" s="49">
        <f t="array" ref="N156">IF(COUNT(IF(N$5:N$81&gt;0, TRANSPOSE(Data_TR_USD!$B67:$BZ67)))&gt;0, SUMPRODUCT(N$5:N$81, TRANSPOSE(Data_TR_USD!$B67:$BZ67))%, NA())</f>
        <v>-0.10761734244962491</v>
      </c>
      <c r="X156" s="49">
        <f t="array" ref="X156">IF(COUNT(IF(X$5:X$81&gt;0, TRANSPOSE(Data_TR_USD!$B67:$BZ67)))&gt;0, SUMPRODUCT(X$5:X$81, TRANSPOSE(Data_TR_USD!$B67:$BZ67))%, NA())</f>
        <v>-0.12852839899024612</v>
      </c>
      <c r="Y156" s="49">
        <f t="array" ref="Y156">IF(COUNT(IF(Y$5:Y$81&gt;0, TRANSPOSE(Data_TR_USD!$B67:$BZ67)))&gt;0, SUMPRODUCT(Y$5:Y$81, TRANSPOSE(Data_TR_USD!$B67:$BZ67))%, NA())</f>
        <v>-0.10761734244962491</v>
      </c>
      <c r="AA156" s="49">
        <f t="array" ref="AA156">IF(COUNT(IF(AA$5:AA$81&gt;0, TRANSPOSE(Data_TR_USD!$B67:$BZ67)))&gt;0, SUMPRODUCT(AA$5:AA$81, TRANSPOSE(Data_TR_USD!$B67:$BZ67))%, NA())</f>
        <v>-9.7816894640355409E-2</v>
      </c>
      <c r="AB156" s="49">
        <f t="array" ref="AB156">IF(COUNT(IF(AB$5:AB$81&gt;0, TRANSPOSE(Data_TR_USD!$B67:$BZ67)))&gt;0, SUMPRODUCT(AB$5:AB$81, TRANSPOSE(Data_TR_USD!$B67:$BZ67))%, NA())</f>
        <v>-0.14015462923020097</v>
      </c>
      <c r="AC156" s="49">
        <f t="array" ref="AC156">IF(COUNT(IF(AC$5:AC$81&gt;0, TRANSPOSE(Data_TR_USD!$B67:$BZ67)))&gt;0, SUMPRODUCT(AC$5:AC$81, TRANSPOSE(Data_TR_USD!$B67:$BZ67))%, NA())</f>
        <v>-0.12023967839732062</v>
      </c>
      <c r="AD156" s="49">
        <f t="array" ref="AD156">IF(COUNT(IF(AD$5:AD$81&gt;0, TRANSPOSE(Data_TR_USD!$B67:$BZ67)))&gt;0, SUMPRODUCT(AD$5:AD$81, TRANSPOSE(Data_TR_USD!$B67:$BZ67))%, NA())</f>
        <v>-0.11327502216526782</v>
      </c>
      <c r="AE156" s="49">
        <f t="array" ref="AE156">IF(COUNT(IF(AE$5:AE$81&gt;0, TRANSPOSE(Data_TR_USD!$B67:$BZ67)))&gt;0, SUMPRODUCT(AE$5:AE$81, TRANSPOSE(Data_TR_USD!$B67:$BZ67))%, NA())</f>
        <v>-7.0526505152781485E-2</v>
      </c>
      <c r="AG156" s="49">
        <f t="array" ref="AG156">IF(COUNT(IF(AG$5:AG$81&gt;0, TRANSPOSE(Data_TR_USD!$B67:$BZ67)))&gt;0, SUMPRODUCT(AG$5:AG$81, TRANSPOSE(Data_TR_USD!$B67:$BZ67))%, NA())</f>
        <v>0</v>
      </c>
      <c r="AM156" s="49">
        <f t="array" ref="AM156">IF(COUNT(IF(AM$5:AM$81&gt;0, TRANSPOSE(Data_TR_USD!$B67:$BZ67)))&gt;0, SUMPRODUCT(AM$5:AM$81, TRANSPOSE(Data_TR_USD!$B67:$BZ67))%, NA())</f>
        <v>-0.10882839950586774</v>
      </c>
      <c r="AN156" s="49">
        <f t="array" ref="AN156">IF(COUNT(IF(AN$5:AN$81&gt;0, TRANSPOSE(Data_TR_USD!$B67:$BZ67)))&gt;0, SUMPRODUCT(AN$5:AN$81, TRANSPOSE(Data_TR_USD!$B67:$BZ67))%, NA())</f>
        <v>-3.8908610890373119E-2</v>
      </c>
      <c r="AO156" s="49">
        <f t="array" ref="AO156">IF(COUNT(IF(AO$5:AO$81&gt;0, TRANSPOSE(Data_TR_USD!$B67:$BZ67)))&gt;0, SUMPRODUCT(AO$5:AO$81, TRANSPOSE(Data_TR_USD!$B67:$BZ67))%, NA())</f>
        <v>-9.792731461145894E-2</v>
      </c>
      <c r="AP156" s="49">
        <f t="array" ref="AP156">IF(COUNT(IF(AP$5:AP$81&gt;0, TRANSPOSE(Data_TR_USD!$B67:$BZ67)))&gt;0, SUMPRODUCT(AP$5:AP$81, TRANSPOSE(Data_TR_USD!$B67:$BZ67))%, NA())</f>
        <v>-8.2496692052511478E-2</v>
      </c>
      <c r="AQ156" s="49">
        <f t="array" ref="AQ156">IF(COUNT(IF(AQ$5:AQ$81&gt;0, TRANSPOSE(Data_TR_USD!$B67:$BZ67)))&gt;0, SUMPRODUCT(AQ$5:AQ$81, TRANSPOSE(Data_TR_USD!$B67:$BZ67))%, NA())</f>
        <v>-2.5013261216855754E-2</v>
      </c>
      <c r="AS156" s="49">
        <f t="array" ref="AS156">IF(COUNT(IF(AS$5:AS$81&gt;0, TRANSPOSE(Data_TR_USD!$B67:$BZ67)))&gt;0, SUMPRODUCT(AS$5:AS$81, TRANSPOSE(Data_TR_USD!$B67:$BZ67))%, NA())</f>
        <v>-0.10761734244962491</v>
      </c>
      <c r="AU156" s="49">
        <f t="array" ref="AU156">IF(COUNT(IF(AU$5:AU$81&gt;0, TRANSPOSE(Data_TR_USD!$B67:$BZ67)))&gt;0, SUMPRODUCT(AU$5:AU$81, TRANSPOSE(Data_TR_USD!$B67:$BZ67))%, NA())</f>
        <v>-0.212145</v>
      </c>
      <c r="AV156" s="49">
        <f t="array" ref="AV156">IF(COUNT(IF(AV$5:AV$81&gt;0, TRANSPOSE(Data_TR_USD!$B67:$BZ67)))&gt;0, SUMPRODUCT(AV$5:AV$81, TRANSPOSE(Data_TR_USD!$B67:$BZ67))%, NA())</f>
        <v>0</v>
      </c>
      <c r="AW156" s="49">
        <f t="array" ref="AW156">IF(COUNT(IF(AW$5:AW$81&gt;0, TRANSPOSE(Data_TR_USD!$B67:$BZ67)))&gt;0, SUMPRODUCT(AW$5:AW$81, TRANSPOSE(Data_TR_USD!$B67:$BZ67))%, NA())</f>
        <v>-7.5812782932583936E-2</v>
      </c>
      <c r="AX156" s="49">
        <f t="array" ref="AX156">IF(COUNT(IF(AX$5:AX$81&gt;0, TRANSPOSE(Data_TR_USD!$B67:$BZ67)))&gt;0, SUMPRODUCT(AX$5:AX$81, TRANSPOSE(Data_TR_USD!$B67:$BZ67))%, NA())</f>
        <v>-9.7816894640355409E-2</v>
      </c>
      <c r="AY156" s="49">
        <f t="array" ref="AY156">IF(COUNT(IF(AY$5:AY$81&gt;0, TRANSPOSE(Data_TR_USD!$B67:$BZ67)))&gt;0, SUMPRODUCT(AY$5:AY$81, TRANSPOSE(Data_TR_USD!$B67:$BZ67))%, NA())</f>
        <v>-0.10391872658960639</v>
      </c>
      <c r="AZ156" s="49">
        <f t="array" ref="AZ156">IF(COUNT(IF(AZ$5:AZ$81&gt;0, TRANSPOSE(Data_TR_USD!$B67:$BZ67)))&gt;0, SUMPRODUCT(AZ$5:AZ$81, TRANSPOSE(Data_TR_USD!$B67:$BZ67))%, NA())</f>
        <v>-9.3416072298801112E-2</v>
      </c>
      <c r="BA156" s="49">
        <f t="array" ref="BA156">IF(COUNT(IF(BA$5:BA$81&gt;0, TRANSPOSE(Data_TR_USD!$B67:$BZ67)))&gt;0, SUMPRODUCT(BA$5:BA$81, TRANSPOSE(Data_TR_USD!$B67:$BZ67))%, NA())</f>
        <v>-0.11620745739347531</v>
      </c>
      <c r="BB156" s="49">
        <f t="array" ref="BB156">IF(COUNT(IF(BB$5:BB$81&gt;0, TRANSPOSE(Data_TR_USD!$B67:$BZ67)))&gt;0, SUMPRODUCT(BB$5:BB$81, TRANSPOSE(Data_TR_USD!$B67:$BZ67))%, NA())</f>
        <v>-0.12852839899024612</v>
      </c>
      <c r="BC156" s="49">
        <f t="array" ref="BC156">IF(COUNT(IF(BC$5:BC$81&gt;0, TRANSPOSE(Data_TR_USD!$B67:$BZ67)))&gt;0, SUMPRODUCT(BC$5:BC$81, TRANSPOSE(Data_TR_USD!$B67:$BZ67))%, NA())</f>
        <v>-0.11413091543678101</v>
      </c>
      <c r="BD156" s="49">
        <f t="array" ref="BD156">IF(COUNT(IF(BD$5:BD$81&gt;0, TRANSPOSE(Data_TR_USD!$B67:$BZ67)))&gt;0, SUMPRODUCT(BD$5:BD$81, TRANSPOSE(Data_TR_USD!$B67:$BZ67))%, NA())</f>
        <v>-0.13572328610664738</v>
      </c>
      <c r="BE156" s="49">
        <f t="array" ref="BE156">IF(COUNT(IF(BE$5:BE$81&gt;0, TRANSPOSE(Data_TR_USD!$B67:$BZ67)))&gt;0, SUMPRODUCT(BE$5:BE$81, TRANSPOSE(Data_TR_USD!$B67:$BZ67))%, NA())</f>
        <v>-7.7489270675538499E-2</v>
      </c>
      <c r="BF156" s="49">
        <f t="array" ref="BF156">IF(COUNT(IF(BF$5:BF$81&gt;0, TRANSPOSE(Data_TR_USD!$B67:$BZ67)))&gt;0, SUMPRODUCT(BF$5:BF$81, TRANSPOSE(Data_TR_USD!$B67:$BZ67))%, NA())</f>
        <v>-9.8708430069951433E-2</v>
      </c>
      <c r="BG156" s="49">
        <f t="array" ref="BG156">IF(COUNT(IF(BG$5:BG$81&gt;0, TRANSPOSE(Data_TR_USD!$B67:$BZ67)))&gt;0, SUMPRODUCT(BG$5:BG$81, TRANSPOSE(Data_TR_USD!$B67:$BZ67))%, NA())</f>
        <v>-3.2591727786749534E-2</v>
      </c>
      <c r="BH156" s="49">
        <f t="array" ref="BH156">IF(COUNT(IF(BH$5:BH$81&gt;0, TRANSPOSE(Data_TR_USD!$B67:$BZ67)))&gt;0, SUMPRODUCT(BH$5:BH$81, TRANSPOSE(Data_TR_USD!$B67:$BZ67))%, NA())</f>
        <v>-5.69072465250893E-2</v>
      </c>
      <c r="BI156" s="49">
        <f t="array" ref="BI156">IF(COUNT(IF(BI$5:BI$81&gt;0, TRANSPOSE(Data_TR_USD!$B67:$BZ67)))&gt;0, SUMPRODUCT(BI$5:BI$81, TRANSPOSE(Data_TR_USD!$B67:$BZ67))%, NA())</f>
        <v>-0.10761734244962491</v>
      </c>
      <c r="BJ156" s="49">
        <f t="array" ref="BJ156">IF(COUNT(IF(BJ$5:BJ$81&gt;0, TRANSPOSE(Data_TR_USD!$B67:$BZ67)))&gt;0, SUMPRODUCT(BJ$5:BJ$81, TRANSPOSE(Data_TR_USD!$B67:$BZ67))%, NA())</f>
        <v>-0.13202467024662887</v>
      </c>
      <c r="BK156" s="49">
        <f t="array" ref="BK156">IF(COUNT(IF(BK$5:BK$81&gt;0, TRANSPOSE(Data_TR_USD!$B67:$BZ67)))&gt;0, SUMPRODUCT(BK$5:BK$81, TRANSPOSE(Data_TR_USD!$B67:$BZ67))%, NA())</f>
        <v>-7.5536779644892235E-2</v>
      </c>
      <c r="BL156" s="49">
        <f t="array" ref="BL156">IF(COUNT(IF(BL$5:BL$81&gt;0, TRANSPOSE(Data_TR_USD!$B67:$BZ67)))&gt;0, SUMPRODUCT(BL$5:BL$81, TRANSPOSE(Data_TR_USD!$B67:$BZ67))%, NA())</f>
        <v>-0.11002055853885739</v>
      </c>
      <c r="BM156" s="49">
        <f t="array" ref="BM156">IF(COUNT(IF(BM$5:BM$81&gt;0, TRANSPOSE(Data_TR_USD!$B67:$BZ67)))&gt;0, SUMPRODUCT(BM$5:BM$81, TRANSPOSE(Data_TR_USD!$B67:$BZ67))%, NA())</f>
        <v>-7.4813979806423042E-2</v>
      </c>
      <c r="BN156" s="49">
        <f t="array" ref="BN156">IF(COUNT(IF(BN$5:BN$81&gt;0, TRANSPOSE(Data_TR_USD!$B67:$BZ67)))&gt;0, SUMPRODUCT(BN$5:BN$81, TRANSPOSE(Data_TR_USD!$B67:$BZ67))%, NA())</f>
        <v>-5.5010279269428697E-2</v>
      </c>
      <c r="BO156" s="49">
        <f t="array" ref="BO156">IF(COUNT(IF(BO$5:BO$81&gt;0, TRANSPOSE(Data_TR_USD!$B67:$BZ67)))&gt;0, SUMPRODUCT(BO$5:BO$81, TRANSPOSE(Data_TR_USD!$B67:$BZ67))%, NA())</f>
        <v>-4.400822341554296E-2</v>
      </c>
      <c r="BP156" s="49">
        <f t="array" ref="BP156">IF(COUNT(IF(BP$5:BP$81&gt;0, TRANSPOSE(Data_TR_USD!$B67:$BZ67)))&gt;0, SUMPRODUCT(BP$5:BP$81, TRANSPOSE(Data_TR_USD!$B67:$BZ67))%, NA())</f>
        <v>-3.667351951295246E-2</v>
      </c>
      <c r="BQ156" s="49">
        <f t="array" ref="BQ156">IF(COUNT(IF(BQ$5:BQ$81&gt;0, TRANSPOSE(Data_TR_USD!$B67:$BZ67)))&gt;0, SUMPRODUCT(BQ$5:BQ$81, TRANSPOSE(Data_TR_USD!$B67:$BZ67))%, NA())</f>
        <v>-3.8908610890373119E-2</v>
      </c>
      <c r="BR156" s="49">
        <f t="array" ref="BR156">IF(COUNT(IF(BR$5:BR$81&gt;0, TRANSPOSE(Data_TR_USD!$B67:$BZ67)))&gt;0, SUMPRODUCT(BR$5:BR$81, TRANSPOSE(Data_TR_USD!$B67:$BZ67))%, NA())</f>
        <v>-0.14450332670782953</v>
      </c>
      <c r="BS156" s="49">
        <f t="array" ref="BS156">IF(COUNT(IF(BS$5:BS$81&gt;0, TRANSPOSE(Data_TR_USD!$B67:$BZ67)))&gt;0, SUMPRODUCT(BS$5:BS$81, TRANSPOSE(Data_TR_USD!$B67:$BZ67))%, NA())</f>
        <v>-3.5784473258891961E-2</v>
      </c>
    </row>
    <row r="157" spans="2:71">
      <c r="B157" s="48">
        <f t="shared" si="4"/>
        <v>1931</v>
      </c>
      <c r="E157" s="49">
        <f t="array" ref="E157">IF(COUNT(IF(E$5:E$81&gt;0, TRANSPOSE(Data_TR_USD!$B68:$BZ68)))&gt;0, SUMPRODUCT(E$5:E$81, TRANSPOSE(Data_TR_USD!$B68:$BZ68))%, NA())</f>
        <v>-0.43019829099473378</v>
      </c>
      <c r="F157" s="49" t="e">
        <f t="array" ref="F157">IF(COUNT(IF(F$5:F$81&gt;0, TRANSPOSE(Data_TR_USD!$B68:$BZ68)))&gt;0, SUMPRODUCT(F$5:F$81, TRANSPOSE(Data_TR_USD!$B68:$BZ68))%, NA())</f>
        <v>#N/A</v>
      </c>
      <c r="G157" s="49">
        <f t="array" ref="G157">IF(COUNT(IF(G$5:G$81&gt;0, TRANSPOSE(Data_TR_USD!$B68:$BZ68)))&gt;0, SUMPRODUCT(G$5:G$81, TRANSPOSE(Data_TR_USD!$B68:$BZ68))%, NA())</f>
        <v>-0.10062893081761004</v>
      </c>
      <c r="I157" s="49">
        <f t="array" ref="I157">IF(ISNUMBER(I$96), I$96, IF(COUNT(IF(I$5:I$81&gt;0, TRANSPOSE(Data_TR_USD!$B68:$BZ68)))&gt;0, SUMPRODUCT(I$5:I$81, TRANSPOSE(Data_TR_USD!$B68:$BZ68))%, NA()))</f>
        <v>2.3378958936956743E-2</v>
      </c>
      <c r="J157" s="49">
        <f t="array" ref="J157">IF(ISNUMBER(J$96), J$96, IF(COUNT(IF(J$5:J$81&gt;0, TRANSPOSE(Data_TR_USD!$B68:$BZ68)))&gt;0, SUMPRODUCT(J$5:J$81, TRANSPOSE(Data_TR_USD!$B68:$BZ68))%, NA()))</f>
        <v>2.3378958936956743E-2</v>
      </c>
      <c r="K157" s="49">
        <f t="array" ref="K157">IF(ISNUMBER(K$96), K$96, IF(COUNT(IF(K$5:K$81&gt;0, TRANSPOSE(Data_TR_USD!$B68:$BZ68)))&gt;0, SUMPRODUCT(K$5:K$81, TRANSPOSE(Data_TR_USD!$B68:$BZ68))%, NA()))</f>
        <v>-0.25555264128923322</v>
      </c>
      <c r="M157" s="49">
        <f t="array" ref="M157">IF(COUNT(IF(M$5:M$81&gt;0, TRANSPOSE(Data_TR_USD!$B68:$BZ68)))&gt;0, SUMPRODUCT(M$5:M$81, TRANSPOSE(Data_TR_USD!$B68:$BZ68))%, NA())</f>
        <v>-0.21381597884356335</v>
      </c>
      <c r="N157" s="49">
        <f t="array" ref="N157">IF(COUNT(IF(N$5:N$81&gt;0, TRANSPOSE(Data_TR_USD!$B68:$BZ68)))&gt;0, SUMPRODUCT(N$5:N$81, TRANSPOSE(Data_TR_USD!$B68:$BZ68))%, NA())</f>
        <v>-0.25555264128923322</v>
      </c>
      <c r="X157" s="49">
        <f t="array" ref="X157">IF(COUNT(IF(X$5:X$81&gt;0, TRANSPOSE(Data_TR_USD!$B68:$BZ68)))&gt;0, SUMPRODUCT(X$5:X$81, TRANSPOSE(Data_TR_USD!$B68:$BZ68))%, NA())</f>
        <v>-0.22021458467250798</v>
      </c>
      <c r="Y157" s="49">
        <f t="array" ref="Y157">IF(COUNT(IF(Y$5:Y$81&gt;0, TRANSPOSE(Data_TR_USD!$B68:$BZ68)))&gt;0, SUMPRODUCT(Y$5:Y$81, TRANSPOSE(Data_TR_USD!$B68:$BZ68))%, NA())</f>
        <v>-0.25555264128923322</v>
      </c>
      <c r="AA157" s="49">
        <f t="array" ref="AA157">IF(COUNT(IF(AA$5:AA$81&gt;0, TRANSPOSE(Data_TR_USD!$B68:$BZ68)))&gt;0, SUMPRODUCT(AA$5:AA$81, TRANSPOSE(Data_TR_USD!$B68:$BZ68))%, NA())</f>
        <v>-0.21381597884356335</v>
      </c>
      <c r="AB157" s="49">
        <f t="array" ref="AB157">IF(COUNT(IF(AB$5:AB$81&gt;0, TRANSPOSE(Data_TR_USD!$B68:$BZ68)))&gt;0, SUMPRODUCT(AB$5:AB$81, TRANSPOSE(Data_TR_USD!$B68:$BZ68))%, NA())</f>
        <v>-0.23440455554042378</v>
      </c>
      <c r="AC157" s="49">
        <f t="array" ref="AC157">IF(COUNT(IF(AC$5:AC$81&gt;0, TRANSPOSE(Data_TR_USD!$B68:$BZ68)))&gt;0, SUMPRODUCT(AC$5:AC$81, TRANSPOSE(Data_TR_USD!$B68:$BZ68))%, NA())</f>
        <v>-0.18984084513990276</v>
      </c>
      <c r="AD157" s="49">
        <f t="array" ref="AD157">IF(COUNT(IF(AD$5:AD$81&gt;0, TRANSPOSE(Data_TR_USD!$B68:$BZ68)))&gt;0, SUMPRODUCT(AD$5:AD$81, TRANSPOSE(Data_TR_USD!$B68:$BZ68))%, NA())</f>
        <v>-0.1913032913230657</v>
      </c>
      <c r="AE157" s="49">
        <f t="array" ref="AE157">IF(COUNT(IF(AE$5:AE$81&gt;0, TRANSPOSE(Data_TR_USD!$B68:$BZ68)))&gt;0, SUMPRODUCT(AE$5:AE$81, TRANSPOSE(Data_TR_USD!$B68:$BZ68))%, NA())</f>
        <v>-0.13699412903705815</v>
      </c>
      <c r="AG157" s="49">
        <f t="array" ref="AG157">IF(COUNT(IF(AG$5:AG$81&gt;0, TRANSPOSE(Data_TR_USD!$B68:$BZ68)))&gt;0, SUMPRODUCT(AG$5:AG$81, TRANSPOSE(Data_TR_USD!$B68:$BZ68))%, NA())</f>
        <v>0</v>
      </c>
      <c r="AM157" s="49">
        <f t="array" ref="AM157">IF(COUNT(IF(AM$5:AM$81&gt;0, TRANSPOSE(Data_TR_USD!$B68:$BZ68)))&gt;0, SUMPRODUCT(AM$5:AM$81, TRANSPOSE(Data_TR_USD!$B68:$BZ68))%, NA())</f>
        <v>-0.21584489793531847</v>
      </c>
      <c r="AN157" s="49">
        <f t="array" ref="AN157">IF(COUNT(IF(AN$5:AN$81&gt;0, TRANSPOSE(Data_TR_USD!$B68:$BZ68)))&gt;0, SUMPRODUCT(AN$5:AN$81, TRANSPOSE(Data_TR_USD!$B68:$BZ68))%, NA())</f>
        <v>-0.10543359520420215</v>
      </c>
      <c r="AO157" s="49">
        <f t="array" ref="AO157">IF(COUNT(IF(AO$5:AO$81&gt;0, TRANSPOSE(Data_TR_USD!$B68:$BZ68)))&gt;0, SUMPRODUCT(AO$5:AO$81, TRANSPOSE(Data_TR_USD!$B68:$BZ68))%, NA())</f>
        <v>-0.18123382746287756</v>
      </c>
      <c r="AP157" s="49">
        <f t="array" ref="AP157">IF(COUNT(IF(AP$5:AP$81&gt;0, TRANSPOSE(Data_TR_USD!$B68:$BZ68)))&gt;0, SUMPRODUCT(AP$5:AP$81, TRANSPOSE(Data_TR_USD!$B68:$BZ68))%, NA())</f>
        <v>-0.13975486069858944</v>
      </c>
      <c r="AQ157" s="49">
        <f t="array" ref="AQ157">IF(COUNT(IF(AQ$5:AQ$81&gt;0, TRANSPOSE(Data_TR_USD!$B68:$BZ68)))&gt;0, SUMPRODUCT(AQ$5:AQ$81, TRANSPOSE(Data_TR_USD!$B68:$BZ68))%, NA())</f>
        <v>-8.5559273782086095E-2</v>
      </c>
      <c r="AS157" s="49">
        <f t="array" ref="AS157">IF(COUNT(IF(AS$5:AS$81&gt;0, TRANSPOSE(Data_TR_USD!$B68:$BZ68)))&gt;0, SUMPRODUCT(AS$5:AS$81, TRANSPOSE(Data_TR_USD!$B68:$BZ68))%, NA())</f>
        <v>-0.25555264128923322</v>
      </c>
      <c r="AU157" s="49">
        <f t="array" ref="AU157">IF(COUNT(IF(AU$5:AU$81&gt;0, TRANSPOSE(Data_TR_USD!$B68:$BZ68)))&gt;0, SUMPRODUCT(AU$5:AU$81, TRANSPOSE(Data_TR_USD!$B68:$BZ68))%, NA())</f>
        <v>-0.26426459999999996</v>
      </c>
      <c r="AV157" s="49">
        <f t="array" ref="AV157">IF(COUNT(IF(AV$5:AV$81&gt;0, TRANSPOSE(Data_TR_USD!$B68:$BZ68)))&gt;0, SUMPRODUCT(AV$5:AV$81, TRANSPOSE(Data_TR_USD!$B68:$BZ68))%, NA())</f>
        <v>0</v>
      </c>
      <c r="AW157" s="49">
        <f t="array" ref="AW157">IF(COUNT(IF(AW$5:AW$81&gt;0, TRANSPOSE(Data_TR_USD!$B68:$BZ68)))&gt;0, SUMPRODUCT(AW$5:AW$81, TRANSPOSE(Data_TR_USD!$B68:$BZ68))%, NA())</f>
        <v>-0.17079614974408996</v>
      </c>
      <c r="AX157" s="49">
        <f t="array" ref="AX157">IF(COUNT(IF(AX$5:AX$81&gt;0, TRANSPOSE(Data_TR_USD!$B68:$BZ68)))&gt;0, SUMPRODUCT(AX$5:AX$81, TRANSPOSE(Data_TR_USD!$B68:$BZ68))%, NA())</f>
        <v>-0.21381597884356335</v>
      </c>
      <c r="AY157" s="49">
        <f t="array" ref="AY157">IF(COUNT(IF(AY$5:AY$81&gt;0, TRANSPOSE(Data_TR_USD!$B68:$BZ68)))&gt;0, SUMPRODUCT(AY$5:AY$81, TRANSPOSE(Data_TR_USD!$B68:$BZ68))%, NA())</f>
        <v>-0.2144575621704651</v>
      </c>
      <c r="AZ157" s="49">
        <f t="array" ref="AZ157">IF(COUNT(IF(AZ$5:AZ$81&gt;0, TRANSPOSE(Data_TR_USD!$B68:$BZ68)))&gt;0, SUMPRODUCT(AZ$5:AZ$81, TRANSPOSE(Data_TR_USD!$B68:$BZ68))%, NA())</f>
        <v>-0.20521201302366865</v>
      </c>
      <c r="BA157" s="49">
        <f t="array" ref="BA157">IF(COUNT(IF(BA$5:BA$81&gt;0, TRANSPOSE(Data_TR_USD!$B68:$BZ68)))&gt;0, SUMPRODUCT(BA$5:BA$81, TRANSPOSE(Data_TR_USD!$B68:$BZ68))%, NA())</f>
        <v>-0.18570229785115816</v>
      </c>
      <c r="BB157" s="49">
        <f t="array" ref="BB157">IF(COUNT(IF(BB$5:BB$81&gt;0, TRANSPOSE(Data_TR_USD!$B68:$BZ68)))&gt;0, SUMPRODUCT(BB$5:BB$81, TRANSPOSE(Data_TR_USD!$B68:$BZ68))%, NA())</f>
        <v>-0.22021458467250798</v>
      </c>
      <c r="BC157" s="49">
        <f t="array" ref="BC157">IF(COUNT(IF(BC$5:BC$81&gt;0, TRANSPOSE(Data_TR_USD!$B68:$BZ68)))&gt;0, SUMPRODUCT(BC$5:BC$81, TRANSPOSE(Data_TR_USD!$B68:$BZ68))%, NA())</f>
        <v>-0.19433353702220429</v>
      </c>
      <c r="BD157" s="49">
        <f t="array" ref="BD157">IF(COUNT(IF(BD$5:BD$81&gt;0, TRANSPOSE(Data_TR_USD!$B68:$BZ68)))&gt;0, SUMPRODUCT(BD$5:BD$81, TRANSPOSE(Data_TR_USD!$B68:$BZ68))%, NA())</f>
        <v>-0.29921405371560833</v>
      </c>
      <c r="BE157" s="49">
        <f t="array" ref="BE157">IF(COUNT(IF(BE$5:BE$81&gt;0, TRANSPOSE(Data_TR_USD!$B68:$BZ68)))&gt;0, SUMPRODUCT(BE$5:BE$81, TRANSPOSE(Data_TR_USD!$B68:$BZ68))%, NA())</f>
        <v>-0.1333119629830162</v>
      </c>
      <c r="BF157" s="49">
        <f t="array" ref="BF157">IF(COUNT(IF(BF$5:BF$81&gt;0, TRANSPOSE(Data_TR_USD!$B68:$BZ68)))&gt;0, SUMPRODUCT(BF$5:BF$81, TRANSPOSE(Data_TR_USD!$B68:$BZ68))%, NA())</f>
        <v>-0.18469393668088685</v>
      </c>
      <c r="BG157" s="49">
        <f t="array" ref="BG157">IF(COUNT(IF(BG$5:BG$81&gt;0, TRANSPOSE(Data_TR_USD!$B68:$BZ68)))&gt;0, SUMPRODUCT(BG$5:BG$81, TRANSPOSE(Data_TR_USD!$B68:$BZ68))%, NA())</f>
        <v>-8.2557953728186723E-2</v>
      </c>
      <c r="BH157" s="49">
        <f t="array" ref="BH157">IF(COUNT(IF(BH$5:BH$81&gt;0, TRANSPOSE(Data_TR_USD!$B68:$BZ68)))&gt;0, SUMPRODUCT(BH$5:BH$81, TRANSPOSE(Data_TR_USD!$B68:$BZ68))%, NA())</f>
        <v>-0.12839840837054234</v>
      </c>
      <c r="BI157" s="49">
        <f t="array" ref="BI157">IF(COUNT(IF(BI$5:BI$81&gt;0, TRANSPOSE(Data_TR_USD!$B68:$BZ68)))&gt;0, SUMPRODUCT(BI$5:BI$81, TRANSPOSE(Data_TR_USD!$B68:$BZ68))%, NA())</f>
        <v>-0.25555264128923322</v>
      </c>
      <c r="BJ157" s="49">
        <f t="array" ref="BJ157">IF(COUNT(IF(BJ$5:BJ$81&gt;0, TRANSPOSE(Data_TR_USD!$B68:$BZ68)))&gt;0, SUMPRODUCT(BJ$5:BJ$81, TRANSPOSE(Data_TR_USD!$B68:$BZ68))%, NA())</f>
        <v>-0.25811897459684024</v>
      </c>
      <c r="BK157" s="49">
        <f t="array" ref="BK157">IF(COUNT(IF(BK$5:BK$81&gt;0, TRANSPOSE(Data_TR_USD!$B68:$BZ68)))&gt;0, SUMPRODUCT(BK$5:BK$81, TRANSPOSE(Data_TR_USD!$B68:$BZ68))%, NA())</f>
        <v>-0.13900238127734701</v>
      </c>
      <c r="BL157" s="49">
        <f t="array" ref="BL157">IF(COUNT(IF(BL$5:BL$81&gt;0, TRANSPOSE(Data_TR_USD!$B68:$BZ68)))&gt;0, SUMPRODUCT(BL$5:BL$81, TRANSPOSE(Data_TR_USD!$B68:$BZ68))%, NA())</f>
        <v>-0.21509914549736689</v>
      </c>
      <c r="BM157" s="49">
        <f t="array" ref="BM157">IF(COUNT(IF(BM$5:BM$81&gt;0, TRANSPOSE(Data_TR_USD!$B68:$BZ68)))&gt;0, SUMPRODUCT(BM$5:BM$81, TRANSPOSE(Data_TR_USD!$B68:$BZ68))%, NA())</f>
        <v>-0.14626741893820949</v>
      </c>
      <c r="BN157" s="49">
        <f t="array" ref="BN157">IF(COUNT(IF(BN$5:BN$81&gt;0, TRANSPOSE(Data_TR_USD!$B68:$BZ68)))&gt;0, SUMPRODUCT(BN$5:BN$81, TRANSPOSE(Data_TR_USD!$B68:$BZ68))%, NA())</f>
        <v>-0.10754957274868344</v>
      </c>
      <c r="BO157" s="49">
        <f t="array" ref="BO157">IF(COUNT(IF(BO$5:BO$81&gt;0, TRANSPOSE(Data_TR_USD!$B68:$BZ68)))&gt;0, SUMPRODUCT(BO$5:BO$81, TRANSPOSE(Data_TR_USD!$B68:$BZ68))%, NA())</f>
        <v>-8.6039658198946753E-2</v>
      </c>
      <c r="BP157" s="49">
        <f t="array" ref="BP157">IF(COUNT(IF(BP$5:BP$81&gt;0, TRANSPOSE(Data_TR_USD!$B68:$BZ68)))&gt;0, SUMPRODUCT(BP$5:BP$81, TRANSPOSE(Data_TR_USD!$B68:$BZ68))%, NA())</f>
        <v>-7.1699715165788949E-2</v>
      </c>
      <c r="BQ157" s="49">
        <f t="array" ref="BQ157">IF(COUNT(IF(BQ$5:BQ$81&gt;0, TRANSPOSE(Data_TR_USD!$B68:$BZ68)))&gt;0, SUMPRODUCT(BQ$5:BQ$81, TRANSPOSE(Data_TR_USD!$B68:$BZ68))%, NA())</f>
        <v>-0.10543359520420215</v>
      </c>
      <c r="BR157" s="49">
        <f t="array" ref="BR157">IF(COUNT(IF(BR$5:BR$81&gt;0, TRANSPOSE(Data_TR_USD!$B68:$BZ68)))&gt;0, SUMPRODUCT(BR$5:BR$81, TRANSPOSE(Data_TR_USD!$B68:$BZ68))%, NA())</f>
        <v>-0.20713350665870181</v>
      </c>
      <c r="BS157" s="49">
        <f t="array" ref="BS157">IF(COUNT(IF(BS$5:BS$81&gt;0, TRANSPOSE(Data_TR_USD!$B68:$BZ68)))&gt;0, SUMPRODUCT(BS$5:BS$81, TRANSPOSE(Data_TR_USD!$B68:$BZ68))%, NA())</f>
        <v>-7.4753481367275332E-2</v>
      </c>
    </row>
    <row r="158" spans="2:71">
      <c r="B158" s="48">
        <f t="shared" si="4"/>
        <v>1932</v>
      </c>
      <c r="E158" s="49">
        <f t="array" ref="E158">IF(COUNT(IF(E$5:E$81&gt;0, TRANSPOSE(Data_TR_USD!$B69:$BZ69)))&gt;0, SUMPRODUCT(E$5:E$81, TRANSPOSE(Data_TR_USD!$B69:$BZ69))%, NA())</f>
        <v>-8.7002963932407015E-2</v>
      </c>
      <c r="F158" s="49" t="e">
        <f t="array" ref="F158">IF(COUNT(IF(F$5:F$81&gt;0, TRANSPOSE(Data_TR_USD!$B69:$BZ69)))&gt;0, SUMPRODUCT(F$5:F$81, TRANSPOSE(Data_TR_USD!$B69:$BZ69))%, NA())</f>
        <v>#N/A</v>
      </c>
      <c r="G158" s="49">
        <f t="array" ref="G158">IF(COUNT(IF(G$5:G$81&gt;0, TRANSPOSE(Data_TR_USD!$B69:$BZ69)))&gt;0, SUMPRODUCT(G$5:G$81, TRANSPOSE(Data_TR_USD!$B69:$BZ69))%, NA())</f>
        <v>-9.7902097902097918E-2</v>
      </c>
      <c r="I158" s="49">
        <f t="array" ref="I158">IF(ISNUMBER(I$96), I$96, IF(COUNT(IF(I$5:I$81&gt;0, TRANSPOSE(Data_TR_USD!$B69:$BZ69)))&gt;0, SUMPRODUCT(I$5:I$81, TRANSPOSE(Data_TR_USD!$B69:$BZ69))%, NA()))</f>
        <v>3.2670596463183134E-2</v>
      </c>
      <c r="J158" s="49">
        <f t="array" ref="J158">IF(ISNUMBER(J$96), J$96, IF(COUNT(IF(J$5:J$81&gt;0, TRANSPOSE(Data_TR_USD!$B69:$BZ69)))&gt;0, SUMPRODUCT(J$5:J$81, TRANSPOSE(Data_TR_USD!$B69:$BZ69))%, NA()))</f>
        <v>3.2670596463183134E-2</v>
      </c>
      <c r="K158" s="49">
        <f t="array" ref="K158">IF(ISNUMBER(K$96), K$96, IF(COUNT(IF(K$5:K$81&gt;0, TRANSPOSE(Data_TR_USD!$B69:$BZ69)))&gt;0, SUMPRODUCT(K$5:K$81, TRANSPOSE(Data_TR_USD!$B69:$BZ69))%, NA()))</f>
        <v>-1.9459319803731299E-2</v>
      </c>
      <c r="M158" s="49">
        <f t="array" ref="M158">IF(COUNT(IF(M$5:M$81&gt;0, TRANSPOSE(Data_TR_USD!$B69:$BZ69)))&gt;0, SUMPRODUCT(M$5:M$81, TRANSPOSE(Data_TR_USD!$B69:$BZ69))%, NA())</f>
        <v>-2.7130252688347057E-2</v>
      </c>
      <c r="N158" s="49">
        <f t="array" ref="N158">IF(COUNT(IF(N$5:N$81&gt;0, TRANSPOSE(Data_TR_USD!$B69:$BZ69)))&gt;0, SUMPRODUCT(N$5:N$81, TRANSPOSE(Data_TR_USD!$B69:$BZ69))%, NA())</f>
        <v>-1.9459319803731299E-2</v>
      </c>
      <c r="X158" s="49">
        <f t="array" ref="X158">IF(COUNT(IF(X$5:X$81&gt;0, TRANSPOSE(Data_TR_USD!$B69:$BZ69)))&gt;0, SUMPRODUCT(X$5:X$81, TRANSPOSE(Data_TR_USD!$B69:$BZ69))%, NA())</f>
        <v>-1.764512244172611E-2</v>
      </c>
      <c r="Y158" s="49">
        <f t="array" ref="Y158">IF(COUNT(IF(Y$5:Y$81&gt;0, TRANSPOSE(Data_TR_USD!$B69:$BZ69)))&gt;0, SUMPRODUCT(Y$5:Y$81, TRANSPOSE(Data_TR_USD!$B69:$BZ69))%, NA())</f>
        <v>-1.9459319803731299E-2</v>
      </c>
      <c r="AA158" s="49">
        <f t="array" ref="AA158">IF(COUNT(IF(AA$5:AA$81&gt;0, TRANSPOSE(Data_TR_USD!$B69:$BZ69)))&gt;0, SUMPRODUCT(AA$5:AA$81, TRANSPOSE(Data_TR_USD!$B69:$BZ69))%, NA())</f>
        <v>-2.7130252688347057E-2</v>
      </c>
      <c r="AB158" s="49">
        <f t="array" ref="AB158">IF(COUNT(IF(AB$5:AB$81&gt;0, TRANSPOSE(Data_TR_USD!$B69:$BZ69)))&gt;0, SUMPRODUCT(AB$5:AB$81, TRANSPOSE(Data_TR_USD!$B69:$BZ69))%, NA())</f>
        <v>-2.8505770587138966E-3</v>
      </c>
      <c r="AC158" s="49">
        <f t="array" ref="AC158">IF(COUNT(IF(AC$5:AC$81&gt;0, TRANSPOSE(Data_TR_USD!$B69:$BZ69)))&gt;0, SUMPRODUCT(AC$5:AC$81, TRANSPOSE(Data_TR_USD!$B69:$BZ69))%, NA())</f>
        <v>-3.9466282708639343E-3</v>
      </c>
      <c r="AD158" s="49">
        <f t="array" ref="AD158">IF(COUNT(IF(AD$5:AD$81&gt;0, TRANSPOSE(Data_TR_USD!$B69:$BZ69)))&gt;0, SUMPRODUCT(AD$5:AD$81, TRANSPOSE(Data_TR_USD!$B69:$BZ69))%, NA())</f>
        <v>-5.6829395442186256E-3</v>
      </c>
      <c r="AE158" s="49">
        <f t="array" ref="AE158">IF(COUNT(IF(AE$5:AE$81&gt;0, TRANSPOSE(Data_TR_USD!$B69:$BZ69)))&gt;0, SUMPRODUCT(AE$5:AE$81, TRANSPOSE(Data_TR_USD!$B69:$BZ69))%, NA())</f>
        <v>-5.0869941212598E-3</v>
      </c>
      <c r="AG158" s="49">
        <f t="array" ref="AG158">IF(COUNT(IF(AG$5:AG$81&gt;0, TRANSPOSE(Data_TR_USD!$B69:$BZ69)))&gt;0, SUMPRODUCT(AG$5:AG$81, TRANSPOSE(Data_TR_USD!$B69:$BZ69))%, NA())</f>
        <v>0</v>
      </c>
      <c r="AM158" s="49">
        <f t="array" ref="AM158">IF(COUNT(IF(AM$5:AM$81&gt;0, TRANSPOSE(Data_TR_USD!$B69:$BZ69)))&gt;0, SUMPRODUCT(AM$5:AM$81, TRANSPOSE(Data_TR_USD!$B69:$BZ69))%, NA())</f>
        <v>-3.9110519421012228E-2</v>
      </c>
      <c r="AN158" s="49">
        <f t="array" ref="AN158">IF(COUNT(IF(AN$5:AN$81&gt;0, TRANSPOSE(Data_TR_USD!$B69:$BZ69)))&gt;0, SUMPRODUCT(AN$5:AN$81, TRANSPOSE(Data_TR_USD!$B69:$BZ69))%, NA())</f>
        <v>8.3717208586504364E-3</v>
      </c>
      <c r="AO158" s="49">
        <f t="array" ref="AO158">IF(COUNT(IF(AO$5:AO$81&gt;0, TRANSPOSE(Data_TR_USD!$B69:$BZ69)))&gt;0, SUMPRODUCT(AO$5:AO$81, TRANSPOSE(Data_TR_USD!$B69:$BZ69))%, NA())</f>
        <v>-4.2204487199619667E-3</v>
      </c>
      <c r="AP158" s="49">
        <f t="array" ref="AP158">IF(COUNT(IF(AP$5:AP$81&gt;0, TRANSPOSE(Data_TR_USD!$B69:$BZ69)))&gt;0, SUMPRODUCT(AP$5:AP$81, TRANSPOSE(Data_TR_USD!$B69:$BZ69))%, NA())</f>
        <v>-1.5680550924402946E-3</v>
      </c>
      <c r="AQ158" s="49">
        <f t="array" ref="AQ158">IF(COUNT(IF(AQ$5:AQ$81&gt;0, TRANSPOSE(Data_TR_USD!$B69:$BZ69)))&gt;0, SUMPRODUCT(AQ$5:AQ$81, TRANSPOSE(Data_TR_USD!$B69:$BZ69))%, NA())</f>
        <v>1.6856325942273806E-2</v>
      </c>
      <c r="AS158" s="49">
        <f t="array" ref="AS158">IF(COUNT(IF(AS$5:AS$81&gt;0, TRANSPOSE(Data_TR_USD!$B69:$BZ69)))&gt;0, SUMPRODUCT(AS$5:AS$81, TRANSPOSE(Data_TR_USD!$B69:$BZ69))%, NA())</f>
        <v>-1.9459319803731299E-2</v>
      </c>
      <c r="AU158" s="49">
        <f t="array" ref="AU158">IF(COUNT(IF(AU$5:AU$81&gt;0, TRANSPOSE(Data_TR_USD!$B69:$BZ69)))&gt;0, SUMPRODUCT(AU$5:AU$81, TRANSPOSE(Data_TR_USD!$B69:$BZ69))%, NA())</f>
        <v>-1.8241300000000002E-2</v>
      </c>
      <c r="AV158" s="49">
        <f t="array" ref="AV158">IF(COUNT(IF(AV$5:AV$81&gt;0, TRANSPOSE(Data_TR_USD!$B69:$BZ69)))&gt;0, SUMPRODUCT(AV$5:AV$81, TRANSPOSE(Data_TR_USD!$B69:$BZ69))%, NA())</f>
        <v>0</v>
      </c>
      <c r="AW158" s="49">
        <f t="array" ref="AW158">IF(COUNT(IF(AW$5:AW$81&gt;0, TRANSPOSE(Data_TR_USD!$B69:$BZ69)))&gt;0, SUMPRODUCT(AW$5:AW$81, TRANSPOSE(Data_TR_USD!$B69:$BZ69))%, NA())</f>
        <v>-1.8429956295106357E-2</v>
      </c>
      <c r="AX158" s="49">
        <f t="array" ref="AX158">IF(COUNT(IF(AX$5:AX$81&gt;0, TRANSPOSE(Data_TR_USD!$B69:$BZ69)))&gt;0, SUMPRODUCT(AX$5:AX$81, TRANSPOSE(Data_TR_USD!$B69:$BZ69))%, NA())</f>
        <v>-2.7130252688347057E-2</v>
      </c>
      <c r="AY158" s="49">
        <f t="array" ref="AY158">IF(COUNT(IF(AY$5:AY$81&gt;0, TRANSPOSE(Data_TR_USD!$B69:$BZ69)))&gt;0, SUMPRODUCT(AY$5:AY$81, TRANSPOSE(Data_TR_USD!$B69:$BZ69))%, NA())</f>
        <v>-3.5315867327275284E-2</v>
      </c>
      <c r="AZ158" s="49">
        <f t="array" ref="AZ158">IF(COUNT(IF(AZ$5:AZ$81&gt;0, TRANSPOSE(Data_TR_USD!$B69:$BZ69)))&gt;0, SUMPRODUCT(AZ$5:AZ$81, TRANSPOSE(Data_TR_USD!$B69:$BZ69))%, NA())</f>
        <v>-2.5390193409698912E-2</v>
      </c>
      <c r="BA158" s="49">
        <f t="array" ref="BA158">IF(COUNT(IF(BA$5:BA$81&gt;0, TRANSPOSE(Data_TR_USD!$B69:$BZ69)))&gt;0, SUMPRODUCT(BA$5:BA$81, TRANSPOSE(Data_TR_USD!$B69:$BZ69))%, NA())</f>
        <v>-2.1612177185360997E-2</v>
      </c>
      <c r="BB158" s="49">
        <f t="array" ref="BB158">IF(COUNT(IF(BB$5:BB$81&gt;0, TRANSPOSE(Data_TR_USD!$B69:$BZ69)))&gt;0, SUMPRODUCT(BB$5:BB$81, TRANSPOSE(Data_TR_USD!$B69:$BZ69))%, NA())</f>
        <v>-1.764512244172611E-2</v>
      </c>
      <c r="BC158" s="49">
        <f t="array" ref="BC158">IF(COUNT(IF(BC$5:BC$81&gt;0, TRANSPOSE(Data_TR_USD!$B69:$BZ69)))&gt;0, SUMPRODUCT(BC$5:BC$81, TRANSPOSE(Data_TR_USD!$B69:$BZ69))%, NA())</f>
        <v>-3.9468492263684097E-4</v>
      </c>
      <c r="BD158" s="49">
        <f t="array" ref="BD158">IF(COUNT(IF(BD$5:BD$81&gt;0, TRANSPOSE(Data_TR_USD!$B69:$BZ69)))&gt;0, SUMPRODUCT(BD$5:BD$81, TRANSPOSE(Data_TR_USD!$B69:$BZ69))%, NA())</f>
        <v>-3.6345230835900223E-2</v>
      </c>
      <c r="BE158" s="49">
        <f t="array" ref="BE158">IF(COUNT(IF(BE$5:BE$81&gt;0, TRANSPOSE(Data_TR_USD!$B69:$BZ69)))&gt;0, SUMPRODUCT(BE$5:BE$81, TRANSPOSE(Data_TR_USD!$B69:$BZ69))%, NA())</f>
        <v>-1.3588617598298387E-2</v>
      </c>
      <c r="BF158" s="49">
        <f t="array" ref="BF158">IF(COUNT(IF(BF$5:BF$81&gt;0, TRANSPOSE(Data_TR_USD!$B69:$BZ69)))&gt;0, SUMPRODUCT(BF$5:BF$81, TRANSPOSE(Data_TR_USD!$B69:$BZ69))%, NA())</f>
        <v>1.2992959821656847E-2</v>
      </c>
      <c r="BG158" s="49">
        <f t="array" ref="BG158">IF(COUNT(IF(BG$5:BG$81&gt;0, TRANSPOSE(Data_TR_USD!$B69:$BZ69)))&gt;0, SUMPRODUCT(BG$5:BG$81, TRANSPOSE(Data_TR_USD!$B69:$BZ69))%, NA())</f>
        <v>1.6437188204509959E-2</v>
      </c>
      <c r="BH158" s="49">
        <f t="array" ref="BH158">IF(COUNT(IF(BH$5:BH$81&gt;0, TRANSPOSE(Data_TR_USD!$B69:$BZ69)))&gt;0, SUMPRODUCT(BH$5:BH$81, TRANSPOSE(Data_TR_USD!$B69:$BZ69))%, NA())</f>
        <v>-1.3041609007126935E-2</v>
      </c>
      <c r="BI158" s="49">
        <f t="array" ref="BI158">IF(COUNT(IF(BI$5:BI$81&gt;0, TRANSPOSE(Data_TR_USD!$B69:$BZ69)))&gt;0, SUMPRODUCT(BI$5:BI$81, TRANSPOSE(Data_TR_USD!$B69:$BZ69))%, NA())</f>
        <v>-1.9459319803731299E-2</v>
      </c>
      <c r="BJ158" s="49">
        <f t="array" ref="BJ158">IF(COUNT(IF(BJ$5:BJ$81&gt;0, TRANSPOSE(Data_TR_USD!$B69:$BZ69)))&gt;0, SUMPRODUCT(BJ$5:BJ$81, TRANSPOSE(Data_TR_USD!$B69:$BZ69))%, NA())</f>
        <v>-5.2201778359444208E-2</v>
      </c>
      <c r="BK158" s="49">
        <f t="array" ref="BK158">IF(COUNT(IF(BK$5:BK$81&gt;0, TRANSPOSE(Data_TR_USD!$B69:$BZ69)))&gt;0, SUMPRODUCT(BK$5:BK$81, TRANSPOSE(Data_TR_USD!$B69:$BZ69))%, NA())</f>
        <v>5.1187640944944587E-3</v>
      </c>
      <c r="BL158" s="49">
        <f t="array" ref="BL158">IF(COUNT(IF(BL$5:BL$81&gt;0, TRANSPOSE(Data_TR_USD!$B69:$BZ69)))&gt;0, SUMPRODUCT(BL$5:BL$81, TRANSPOSE(Data_TR_USD!$B69:$BZ69))%, NA())</f>
        <v>-4.3501481966203508E-2</v>
      </c>
      <c r="BM158" s="49">
        <f t="array" ref="BM158">IF(COUNT(IF(BM$5:BM$81&gt;0, TRANSPOSE(Data_TR_USD!$B69:$BZ69)))&gt;0, SUMPRODUCT(BM$5:BM$81, TRANSPOSE(Data_TR_USD!$B69:$BZ69))%, NA())</f>
        <v>-2.958100773701839E-2</v>
      </c>
      <c r="BN158" s="49">
        <f t="array" ref="BN158">IF(COUNT(IF(BN$5:BN$81&gt;0, TRANSPOSE(Data_TR_USD!$B69:$BZ69)))&gt;0, SUMPRODUCT(BN$5:BN$81, TRANSPOSE(Data_TR_USD!$B69:$BZ69))%, NA())</f>
        <v>-2.1750740983101754E-2</v>
      </c>
      <c r="BO158" s="49">
        <f t="array" ref="BO158">IF(COUNT(IF(BO$5:BO$81&gt;0, TRANSPOSE(Data_TR_USD!$B69:$BZ69)))&gt;0, SUMPRODUCT(BO$5:BO$81, TRANSPOSE(Data_TR_USD!$B69:$BZ69))%, NA())</f>
        <v>-1.7400592786481407E-2</v>
      </c>
      <c r="BP158" s="49">
        <f t="array" ref="BP158">IF(COUNT(IF(BP$5:BP$81&gt;0, TRANSPOSE(Data_TR_USD!$B69:$BZ69)))&gt;0, SUMPRODUCT(BP$5:BP$81, TRANSPOSE(Data_TR_USD!$B69:$BZ69))%, NA())</f>
        <v>-1.4500493988734502E-2</v>
      </c>
      <c r="BQ158" s="49">
        <f t="array" ref="BQ158">IF(COUNT(IF(BQ$5:BQ$81&gt;0, TRANSPOSE(Data_TR_USD!$B69:$BZ69)))&gt;0, SUMPRODUCT(BQ$5:BQ$81, TRANSPOSE(Data_TR_USD!$B69:$BZ69))%, NA())</f>
        <v>8.3717208586504364E-3</v>
      </c>
      <c r="BR158" s="49">
        <f t="array" ref="BR158">IF(COUNT(IF(BR$5:BR$81&gt;0, TRANSPOSE(Data_TR_USD!$B69:$BZ69)))&gt;0, SUMPRODUCT(BR$5:BR$81, TRANSPOSE(Data_TR_USD!$B69:$BZ69))%, NA())</f>
        <v>-1.5578815613096873E-2</v>
      </c>
      <c r="BS158" s="49">
        <f t="array" ref="BS158">IF(COUNT(IF(BS$5:BS$81&gt;0, TRANSPOSE(Data_TR_USD!$B69:$BZ69)))&gt;0, SUMPRODUCT(BS$5:BS$81, TRANSPOSE(Data_TR_USD!$B69:$BZ69))%, NA())</f>
        <v>1.6924742126770281E-2</v>
      </c>
    </row>
    <row r="159" spans="2:71">
      <c r="B159" s="48">
        <f t="shared" si="4"/>
        <v>1933</v>
      </c>
      <c r="E159" s="49">
        <f t="array" ref="E159">IF(COUNT(IF(E$5:E$81&gt;0, TRANSPOSE(Data_TR_USD!$B70:$BZ70)))&gt;0, SUMPRODUCT(E$5:E$81, TRANSPOSE(Data_TR_USD!$B70:$BZ70))%, NA())</f>
        <v>0.54618618672746999</v>
      </c>
      <c r="F159" s="49" t="e">
        <f t="array" ref="F159">IF(COUNT(IF(F$5:F$81&gt;0, TRANSPOSE(Data_TR_USD!$B70:$BZ70)))&gt;0, SUMPRODUCT(F$5:F$81, TRANSPOSE(Data_TR_USD!$B70:$BZ70))%, NA())</f>
        <v>#N/A</v>
      </c>
      <c r="G159" s="49">
        <f t="array" ref="G159">IF(COUNT(IF(G$5:G$81&gt;0, TRANSPOSE(Data_TR_USD!$B70:$BZ70)))&gt;0, SUMPRODUCT(G$5:G$81, TRANSPOSE(Data_TR_USD!$B70:$BZ70))%, NA())</f>
        <v>2.3255813953488191E-2</v>
      </c>
      <c r="I159" s="49">
        <f t="array" ref="I159">IF(ISNUMBER(I$96), I$96, IF(COUNT(IF(I$5:I$81&gt;0, TRANSPOSE(Data_TR_USD!$B70:$BZ70)))&gt;0, SUMPRODUCT(I$5:I$81, TRANSPOSE(Data_TR_USD!$B70:$BZ70))%, NA()))</f>
        <v>1.3687681087021682E-2</v>
      </c>
      <c r="J159" s="49">
        <f t="array" ref="J159">IF(ISNUMBER(J$96), J$96, IF(COUNT(IF(J$5:J$81&gt;0, TRANSPOSE(Data_TR_USD!$B70:$BZ70)))&gt;0, SUMPRODUCT(J$5:J$81, TRANSPOSE(Data_TR_USD!$B70:$BZ70))%, NA()))</f>
        <v>1.3687681087021682E-2</v>
      </c>
      <c r="K159" s="49">
        <f t="array" ref="K159">IF(ISNUMBER(K$96), K$96, IF(COUNT(IF(K$5:K$81&gt;0, TRANSPOSE(Data_TR_USD!$B70:$BZ70)))&gt;0, SUMPRODUCT(K$5:K$81, TRANSPOSE(Data_TR_USD!$B70:$BZ70))%, NA()))</f>
        <v>0.34654756483303323</v>
      </c>
      <c r="M159" s="49">
        <f t="array" ref="M159">IF(COUNT(IF(M$5:M$81&gt;0, TRANSPOSE(Data_TR_USD!$B70:$BZ70)))&gt;0, SUMPRODUCT(M$5:M$81, TRANSPOSE(Data_TR_USD!$B70:$BZ70))%, NA())</f>
        <v>0.28251101976201065</v>
      </c>
      <c r="N159" s="49">
        <f t="array" ref="N159">IF(COUNT(IF(N$5:N$81&gt;0, TRANSPOSE(Data_TR_USD!$B70:$BZ70)))&gt;0, SUMPRODUCT(N$5:N$81, TRANSPOSE(Data_TR_USD!$B70:$BZ70))%, NA())</f>
        <v>0.34654756483303323</v>
      </c>
      <c r="X159" s="49">
        <f t="array" ref="X159">IF(COUNT(IF(X$5:X$81&gt;0, TRANSPOSE(Data_TR_USD!$B70:$BZ70)))&gt;0, SUMPRODUCT(X$5:X$81, TRANSPOSE(Data_TR_USD!$B70:$BZ70))%, NA())</f>
        <v>0.41044165203598021</v>
      </c>
      <c r="Y159" s="49">
        <f t="array" ref="Y159">IF(COUNT(IF(Y$5:Y$81&gt;0, TRANSPOSE(Data_TR_USD!$B70:$BZ70)))&gt;0, SUMPRODUCT(Y$5:Y$81, TRANSPOSE(Data_TR_USD!$B70:$BZ70))%, NA())</f>
        <v>0.34654756483303323</v>
      </c>
      <c r="AA159" s="49">
        <f t="array" ref="AA159">IF(COUNT(IF(AA$5:AA$81&gt;0, TRANSPOSE(Data_TR_USD!$B70:$BZ70)))&gt;0, SUMPRODUCT(AA$5:AA$81, TRANSPOSE(Data_TR_USD!$B70:$BZ70))%, NA())</f>
        <v>0.28251101976201065</v>
      </c>
      <c r="AB159" s="49">
        <f t="array" ref="AB159">IF(COUNT(IF(AB$5:AB$81&gt;0, TRANSPOSE(Data_TR_USD!$B70:$BZ70)))&gt;0, SUMPRODUCT(AB$5:AB$81, TRANSPOSE(Data_TR_USD!$B70:$BZ70))%, NA())</f>
        <v>0.42685534229939498</v>
      </c>
      <c r="AC159" s="49">
        <f t="array" ref="AC159">IF(COUNT(IF(AC$5:AC$81&gt;0, TRANSPOSE(Data_TR_USD!$B70:$BZ70)))&gt;0, SUMPRODUCT(AC$5:AC$81, TRANSPOSE(Data_TR_USD!$B70:$BZ70))%, NA())</f>
        <v>0.36511041826441798</v>
      </c>
      <c r="AD159" s="49">
        <f t="array" ref="AD159">IF(COUNT(IF(AD$5:AD$81&gt;0, TRANSPOSE(Data_TR_USD!$B70:$BZ70)))&gt;0, SUMPRODUCT(AD$5:AD$81, TRANSPOSE(Data_TR_USD!$B70:$BZ70))%, NA())</f>
        <v>0.37652244234589533</v>
      </c>
      <c r="AE159" s="49">
        <f t="array" ref="AE159">IF(COUNT(IF(AE$5:AE$81&gt;0, TRANSPOSE(Data_TR_USD!$B70:$BZ70)))&gt;0, SUMPRODUCT(AE$5:AE$81, TRANSPOSE(Data_TR_USD!$B70:$BZ70))%, NA())</f>
        <v>0.23860646945952055</v>
      </c>
      <c r="AG159" s="49">
        <f t="array" ref="AG159">IF(COUNT(IF(AG$5:AG$81&gt;0, TRANSPOSE(Data_TR_USD!$B70:$BZ70)))&gt;0, SUMPRODUCT(AG$5:AG$81, TRANSPOSE(Data_TR_USD!$B70:$BZ70))%, NA())</f>
        <v>0</v>
      </c>
      <c r="AM159" s="49">
        <f t="array" ref="AM159">IF(COUNT(IF(AM$5:AM$81&gt;0, TRANSPOSE(Data_TR_USD!$B70:$BZ70)))&gt;0, SUMPRODUCT(AM$5:AM$81, TRANSPOSE(Data_TR_USD!$B70:$BZ70))%, NA())</f>
        <v>0.27601241211746802</v>
      </c>
      <c r="AN159" s="49">
        <f t="array" ref="AN159">IF(COUNT(IF(AN$5:AN$81&gt;0, TRANSPOSE(Data_TR_USD!$B70:$BZ70)))&gt;0, SUMPRODUCT(AN$5:AN$81, TRANSPOSE(Data_TR_USD!$B70:$BZ70))%, NA())</f>
        <v>0.1545650607222879</v>
      </c>
      <c r="AO159" s="49">
        <f t="array" ref="AO159">IF(COUNT(IF(AO$5:AO$81&gt;0, TRANSPOSE(Data_TR_USD!$B70:$BZ70)))&gt;0, SUMPRODUCT(AO$5:AO$81, TRANSPOSE(Data_TR_USD!$B70:$BZ70))%, NA())</f>
        <v>0.31902588624606043</v>
      </c>
      <c r="AP159" s="49">
        <f t="array" ref="AP159">IF(COUNT(IF(AP$5:AP$81&gt;0, TRANSPOSE(Data_TR_USD!$B70:$BZ70)))&gt;0, SUMPRODUCT(AP$5:AP$81, TRANSPOSE(Data_TR_USD!$B70:$BZ70))%, NA())</f>
        <v>0.25575557514031838</v>
      </c>
      <c r="AQ159" s="49">
        <f t="array" ref="AQ159">IF(COUNT(IF(AQ$5:AQ$81&gt;0, TRANSPOSE(Data_TR_USD!$B70:$BZ70)))&gt;0, SUMPRODUCT(AQ$5:AQ$81, TRANSPOSE(Data_TR_USD!$B70:$BZ70))%, NA())</f>
        <v>0.12913619078410429</v>
      </c>
      <c r="AS159" s="49">
        <f t="array" ref="AS159">IF(COUNT(IF(AS$5:AS$81&gt;0, TRANSPOSE(Data_TR_USD!$B70:$BZ70)))&gt;0, SUMPRODUCT(AS$5:AS$81, TRANSPOSE(Data_TR_USD!$B70:$BZ70))%, NA())</f>
        <v>0.34654756483303323</v>
      </c>
      <c r="AU159" s="49">
        <f t="array" ref="AU159">IF(COUNT(IF(AU$5:AU$81&gt;0, TRANSPOSE(Data_TR_USD!$B70:$BZ70)))&gt;0, SUMPRODUCT(AU$5:AU$81, TRANSPOSE(Data_TR_USD!$B70:$BZ70))%, NA())</f>
        <v>6.8220200000000009E-2</v>
      </c>
      <c r="AV159" s="49">
        <f t="array" ref="AV159">IF(COUNT(IF(AV$5:AV$81&gt;0, TRANSPOSE(Data_TR_USD!$B70:$BZ70)))&gt;0, SUMPRODUCT(AV$5:AV$81, TRANSPOSE(Data_TR_USD!$B70:$BZ70))%, NA())</f>
        <v>0</v>
      </c>
      <c r="AW159" s="49">
        <f t="array" ref="AW159">IF(COUNT(IF(AW$5:AW$81&gt;0, TRANSPOSE(Data_TR_USD!$B70:$BZ70)))&gt;0, SUMPRODUCT(AW$5:AW$81, TRANSPOSE(Data_TR_USD!$B70:$BZ70))%, NA())</f>
        <v>0.22789240108926365</v>
      </c>
      <c r="AX159" s="49">
        <f t="array" ref="AX159">IF(COUNT(IF(AX$5:AX$81&gt;0, TRANSPOSE(Data_TR_USD!$B70:$BZ70)))&gt;0, SUMPRODUCT(AX$5:AX$81, TRANSPOSE(Data_TR_USD!$B70:$BZ70))%, NA())</f>
        <v>0.28251101976201065</v>
      </c>
      <c r="AY159" s="49">
        <f t="array" ref="AY159">IF(COUNT(IF(AY$5:AY$81&gt;0, TRANSPOSE(Data_TR_USD!$B70:$BZ70)))&gt;0, SUMPRODUCT(AY$5:AY$81, TRANSPOSE(Data_TR_USD!$B70:$BZ70))%, NA())</f>
        <v>0.27780205656287282</v>
      </c>
      <c r="AZ159" s="49">
        <f t="array" ref="AZ159">IF(COUNT(IF(AZ$5:AZ$81&gt;0, TRANSPOSE(Data_TR_USD!$B70:$BZ70)))&gt;0, SUMPRODUCT(AZ$5:AZ$81, TRANSPOSE(Data_TR_USD!$B70:$BZ70))%, NA())</f>
        <v>0.27158729602746123</v>
      </c>
      <c r="BA159" s="49">
        <f t="array" ref="BA159">IF(COUNT(IF(BA$5:BA$81&gt;0, TRANSPOSE(Data_TR_USD!$B70:$BZ70)))&gt;0, SUMPRODUCT(BA$5:BA$81, TRANSPOSE(Data_TR_USD!$B70:$BZ70))%, NA())</f>
        <v>0.33145612621209108</v>
      </c>
      <c r="BB159" s="49">
        <f t="array" ref="BB159">IF(COUNT(IF(BB$5:BB$81&gt;0, TRANSPOSE(Data_TR_USD!$B70:$BZ70)))&gt;0, SUMPRODUCT(BB$5:BB$81, TRANSPOSE(Data_TR_USD!$B70:$BZ70))%, NA())</f>
        <v>0.41044165203598021</v>
      </c>
      <c r="BC159" s="49">
        <f t="array" ref="BC159">IF(COUNT(IF(BC$5:BC$81&gt;0, TRANSPOSE(Data_TR_USD!$B70:$BZ70)))&gt;0, SUMPRODUCT(BC$5:BC$81, TRANSPOSE(Data_TR_USD!$B70:$BZ70))%, NA())</f>
        <v>0.32117093158040338</v>
      </c>
      <c r="BD159" s="49">
        <f t="array" ref="BD159">IF(COUNT(IF(BD$5:BD$81&gt;0, TRANSPOSE(Data_TR_USD!$B70:$BZ70)))&gt;0, SUMPRODUCT(BD$5:BD$81, TRANSPOSE(Data_TR_USD!$B70:$BZ70))%, NA())</f>
        <v>0.39645722030664243</v>
      </c>
      <c r="BE159" s="49">
        <f t="array" ref="BE159">IF(COUNT(IF(BE$5:BE$81&gt;0, TRANSPOSE(Data_TR_USD!$B70:$BZ70)))&gt;0, SUMPRODUCT(BE$5:BE$81, TRANSPOSE(Data_TR_USD!$B70:$BZ70))%, NA())</f>
        <v>0.22088434577761593</v>
      </c>
      <c r="BF159" s="49">
        <f t="array" ref="BF159">IF(COUNT(IF(BF$5:BF$81&gt;0, TRANSPOSE(Data_TR_USD!$B70:$BZ70)))&gt;0, SUMPRODUCT(BF$5:BF$81, TRANSPOSE(Data_TR_USD!$B70:$BZ70))%, NA())</f>
        <v>0.37630458917235032</v>
      </c>
      <c r="BG159" s="49">
        <f t="array" ref="BG159">IF(COUNT(IF(BG$5:BG$81&gt;0, TRANSPOSE(Data_TR_USD!$B70:$BZ70)))&gt;0, SUMPRODUCT(BG$5:BG$81, TRANSPOSE(Data_TR_USD!$B70:$BZ70))%, NA())</f>
        <v>0.1643788626571073</v>
      </c>
      <c r="BH159" s="49">
        <f t="array" ref="BH159">IF(COUNT(IF(BH$5:BH$81&gt;0, TRANSPOSE(Data_TR_USD!$B70:$BZ70)))&gt;0, SUMPRODUCT(BH$5:BH$81, TRANSPOSE(Data_TR_USD!$B70:$BZ70))%, NA())</f>
        <v>0.17168299152750655</v>
      </c>
      <c r="BI159" s="49">
        <f t="array" ref="BI159">IF(COUNT(IF(BI$5:BI$81&gt;0, TRANSPOSE(Data_TR_USD!$B70:$BZ70)))&gt;0, SUMPRODUCT(BI$5:BI$81, TRANSPOSE(Data_TR_USD!$B70:$BZ70))%, NA())</f>
        <v>0.34654756483303323</v>
      </c>
      <c r="BJ159" s="49">
        <f t="array" ref="BJ159">IF(COUNT(IF(BJ$5:BJ$81&gt;0, TRANSPOSE(Data_TR_USD!$B70:$BZ70)))&gt;0, SUMPRODUCT(BJ$5:BJ$81, TRANSPOSE(Data_TR_USD!$B70:$BZ70))%, NA())</f>
        <v>0.32771171203648203</v>
      </c>
      <c r="BK159" s="49">
        <f t="array" ref="BK159">IF(COUNT(IF(BK$5:BK$81&gt;0, TRANSPOSE(Data_TR_USD!$B70:$BZ70)))&gt;0, SUMPRODUCT(BK$5:BK$81, TRANSPOSE(Data_TR_USD!$B70:$BZ70))%, NA())</f>
        <v>0.28166107647856159</v>
      </c>
      <c r="BL159" s="49">
        <f t="array" ref="BL159">IF(COUNT(IF(BL$5:BL$81&gt;0, TRANSPOSE(Data_TR_USD!$B70:$BZ70)))&gt;0, SUMPRODUCT(BL$5:BL$81, TRANSPOSE(Data_TR_USD!$B70:$BZ70))%, NA())</f>
        <v>0.273093093363735</v>
      </c>
      <c r="BM159" s="49">
        <f t="array" ref="BM159">IF(COUNT(IF(BM$5:BM$81&gt;0, TRANSPOSE(Data_TR_USD!$B70:$BZ70)))&gt;0, SUMPRODUCT(BM$5:BM$81, TRANSPOSE(Data_TR_USD!$B70:$BZ70))%, NA())</f>
        <v>0.18570330348733982</v>
      </c>
      <c r="BN159" s="49">
        <f t="array" ref="BN159">IF(COUNT(IF(BN$5:BN$81&gt;0, TRANSPOSE(Data_TR_USD!$B70:$BZ70)))&gt;0, SUMPRODUCT(BN$5:BN$81, TRANSPOSE(Data_TR_USD!$B70:$BZ70))%, NA())</f>
        <v>0.1365465466818675</v>
      </c>
      <c r="BO159" s="49">
        <f t="array" ref="BO159">IF(COUNT(IF(BO$5:BO$81&gt;0, TRANSPOSE(Data_TR_USD!$B70:$BZ70)))&gt;0, SUMPRODUCT(BO$5:BO$81, TRANSPOSE(Data_TR_USD!$B70:$BZ70))%, NA())</f>
        <v>0.10923723734549401</v>
      </c>
      <c r="BP159" s="49">
        <f t="array" ref="BP159">IF(COUNT(IF(BP$5:BP$81&gt;0, TRANSPOSE(Data_TR_USD!$B70:$BZ70)))&gt;0, SUMPRODUCT(BP$5:BP$81, TRANSPOSE(Data_TR_USD!$B70:$BZ70))%, NA())</f>
        <v>9.1031031121245012E-2</v>
      </c>
      <c r="BQ159" s="49">
        <f t="array" ref="BQ159">IF(COUNT(IF(BQ$5:BQ$81&gt;0, TRANSPOSE(Data_TR_USD!$B70:$BZ70)))&gt;0, SUMPRODUCT(BQ$5:BQ$81, TRANSPOSE(Data_TR_USD!$B70:$BZ70))%, NA())</f>
        <v>0.1545650607222879</v>
      </c>
      <c r="BR159" s="49">
        <f t="array" ref="BR159">IF(COUNT(IF(BR$5:BR$81&gt;0, TRANSPOSE(Data_TR_USD!$B70:$BZ70)))&gt;0, SUMPRODUCT(BR$5:BR$81, TRANSPOSE(Data_TR_USD!$B70:$BZ70))%, NA())</f>
        <v>0.43294640875454549</v>
      </c>
      <c r="BS159" s="49">
        <f t="array" ref="BS159">IF(COUNT(IF(BS$5:BS$81&gt;0, TRANSPOSE(Data_TR_USD!$B70:$BZ70)))&gt;0, SUMPRODUCT(BS$5:BS$81, TRANSPOSE(Data_TR_USD!$B70:$BZ70))%, NA())</f>
        <v>0.18998287726901567</v>
      </c>
    </row>
    <row r="160" spans="2:71">
      <c r="B160" s="48">
        <f t="shared" si="4"/>
        <v>1934</v>
      </c>
      <c r="E160" s="49">
        <f t="array" ref="E160">IF(COUNT(IF(E$5:E$81&gt;0, TRANSPOSE(Data_TR_USD!$B71:$BZ71)))&gt;0, SUMPRODUCT(E$5:E$81, TRANSPOSE(Data_TR_USD!$B71:$BZ71))%, NA())</f>
        <v>-8.0219277239907585E-2</v>
      </c>
      <c r="F160" s="49" t="e">
        <f t="array" ref="F160">IF(COUNT(IF(F$5:F$81&gt;0, TRANSPOSE(Data_TR_USD!$B71:$BZ71)))&gt;0, SUMPRODUCT(F$5:F$81, TRANSPOSE(Data_TR_USD!$B71:$BZ71))%, NA())</f>
        <v>#N/A</v>
      </c>
      <c r="G160" s="49">
        <f t="array" ref="G160">IF(COUNT(IF(G$5:G$81&gt;0, TRANSPOSE(Data_TR_USD!$B71:$BZ71)))&gt;0, SUMPRODUCT(G$5:G$81, TRANSPOSE(Data_TR_USD!$B71:$BZ71))%, NA())</f>
        <v>3.0303030303030276E-2</v>
      </c>
      <c r="I160" s="49">
        <f t="array" ref="I160">IF(ISNUMBER(I$96), I$96, IF(COUNT(IF(I$5:I$81&gt;0, TRANSPOSE(Data_TR_USD!$B71:$BZ71)))&gt;0, SUMPRODUCT(I$5:I$81, TRANSPOSE(Data_TR_USD!$B71:$BZ71))%, NA()))</f>
        <v>2.326119626803516E-3</v>
      </c>
      <c r="J160" s="49">
        <f t="array" ref="J160">IF(ISNUMBER(J$96), J$96, IF(COUNT(IF(J$5:J$81&gt;0, TRANSPOSE(Data_TR_USD!$B71:$BZ71)))&gt;0, SUMPRODUCT(J$5:J$81, TRANSPOSE(Data_TR_USD!$B71:$BZ71))%, NA()))</f>
        <v>2.326119626803516E-3</v>
      </c>
      <c r="K160" s="49">
        <f t="array" ref="K160">IF(ISNUMBER(K$96), K$96, IF(COUNT(IF(K$5:K$81&gt;0, TRANSPOSE(Data_TR_USD!$B71:$BZ71)))&gt;0, SUMPRODUCT(K$5:K$81, TRANSPOSE(Data_TR_USD!$B71:$BZ71))%, NA()))</f>
        <v>-2.9705746424863975E-2</v>
      </c>
      <c r="M160" s="49">
        <f t="array" ref="M160">IF(COUNT(IF(M$5:M$81&gt;0, TRANSPOSE(Data_TR_USD!$B71:$BZ71)))&gt;0, SUMPRODUCT(M$5:M$81, TRANSPOSE(Data_TR_USD!$B71:$BZ71))%, NA())</f>
        <v>-3.0896728660413503E-2</v>
      </c>
      <c r="N160" s="49">
        <f t="array" ref="N160">IF(COUNT(IF(N$5:N$81&gt;0, TRANSPOSE(Data_TR_USD!$B71:$BZ71)))&gt;0, SUMPRODUCT(N$5:N$81, TRANSPOSE(Data_TR_USD!$B71:$BZ71))%, NA())</f>
        <v>-2.9705746424863975E-2</v>
      </c>
      <c r="X160" s="49">
        <f t="array" ref="X160">IF(COUNT(IF(X$5:X$81&gt;0, TRANSPOSE(Data_TR_USD!$B71:$BZ71)))&gt;0, SUMPRODUCT(X$5:X$81, TRANSPOSE(Data_TR_USD!$B71:$BZ71))%, NA())</f>
        <v>1.9783466618106486E-2</v>
      </c>
      <c r="Y160" s="49">
        <f t="array" ref="Y160">IF(COUNT(IF(Y$5:Y$81&gt;0, TRANSPOSE(Data_TR_USD!$B71:$BZ71)))&gt;0, SUMPRODUCT(Y$5:Y$81, TRANSPOSE(Data_TR_USD!$B71:$BZ71))%, NA())</f>
        <v>-2.9705746424863975E-2</v>
      </c>
      <c r="AA160" s="49">
        <f t="array" ref="AA160">IF(COUNT(IF(AA$5:AA$81&gt;0, TRANSPOSE(Data_TR_USD!$B71:$BZ71)))&gt;0, SUMPRODUCT(AA$5:AA$81, TRANSPOSE(Data_TR_USD!$B71:$BZ71))%, NA())</f>
        <v>-3.0896728660413503E-2</v>
      </c>
      <c r="AB160" s="49">
        <f t="array" ref="AB160">IF(COUNT(IF(AB$5:AB$81&gt;0, TRANSPOSE(Data_TR_USD!$B71:$BZ71)))&gt;0, SUMPRODUCT(AB$5:AB$81, TRANSPOSE(Data_TR_USD!$B71:$BZ71))%, NA())</f>
        <v>1.0167957430251957E-2</v>
      </c>
      <c r="AC160" s="49">
        <f t="array" ref="AC160">IF(COUNT(IF(AC$5:AC$81&gt;0, TRANSPOSE(Data_TR_USD!$B71:$BZ71)))&gt;0, SUMPRODUCT(AC$5:AC$81, TRANSPOSE(Data_TR_USD!$B71:$BZ71))%, NA())</f>
        <v>2.8518847827204419E-2</v>
      </c>
      <c r="AD160" s="49">
        <f t="array" ref="AD160">IF(COUNT(IF(AD$5:AD$81&gt;0, TRANSPOSE(Data_TR_USD!$B71:$BZ71)))&gt;0, SUMPRODUCT(AD$5:AD$81, TRANSPOSE(Data_TR_USD!$B71:$BZ71))%, NA())</f>
        <v>6.1877393582361615E-3</v>
      </c>
      <c r="AE160" s="49">
        <f t="array" ref="AE160">IF(COUNT(IF(AE$5:AE$81&gt;0, TRANSPOSE(Data_TR_USD!$B71:$BZ71)))&gt;0, SUMPRODUCT(AE$5:AE$81, TRANSPOSE(Data_TR_USD!$B71:$BZ71))%, NA())</f>
        <v>1.8891413445326799E-3</v>
      </c>
      <c r="AG160" s="49">
        <f t="array" ref="AG160">IF(COUNT(IF(AG$5:AG$81&gt;0, TRANSPOSE(Data_TR_USD!$B71:$BZ71)))&gt;0, SUMPRODUCT(AG$5:AG$81, TRANSPOSE(Data_TR_USD!$B71:$BZ71))%, NA())</f>
        <v>0</v>
      </c>
      <c r="AM160" s="49">
        <f t="array" ref="AM160">IF(COUNT(IF(AM$5:AM$81&gt;0, TRANSPOSE(Data_TR_USD!$B71:$BZ71)))&gt;0, SUMPRODUCT(AM$5:AM$81, TRANSPOSE(Data_TR_USD!$B71:$BZ71))%, NA())</f>
        <v>-3.6215747980328651E-2</v>
      </c>
      <c r="AN160" s="49">
        <f t="array" ref="AN160">IF(COUNT(IF(AN$5:AN$81&gt;0, TRANSPOSE(Data_TR_USD!$B71:$BZ71)))&gt;0, SUMPRODUCT(AN$5:AN$81, TRANSPOSE(Data_TR_USD!$B71:$BZ71))%, NA())</f>
        <v>-3.8362051503341986E-6</v>
      </c>
      <c r="AO160" s="49">
        <f t="array" ref="AO160">IF(COUNT(IF(AO$5:AO$81&gt;0, TRANSPOSE(Data_TR_USD!$B71:$BZ71)))&gt;0, SUMPRODUCT(AO$5:AO$81, TRANSPOSE(Data_TR_USD!$B71:$BZ71))%, NA())</f>
        <v>-3.3023429727210385E-3</v>
      </c>
      <c r="AP160" s="49">
        <f t="array" ref="AP160">IF(COUNT(IF(AP$5:AP$81&gt;0, TRANSPOSE(Data_TR_USD!$B71:$BZ71)))&gt;0, SUMPRODUCT(AP$5:AP$81, TRANSPOSE(Data_TR_USD!$B71:$BZ71))%, NA())</f>
        <v>8.7297691872258963E-3</v>
      </c>
      <c r="AQ160" s="49">
        <f t="array" ref="AQ160">IF(COUNT(IF(AQ$5:AQ$81&gt;0, TRANSPOSE(Data_TR_USD!$B71:$BZ71)))&gt;0, SUMPRODUCT(AQ$5:AQ$81, TRANSPOSE(Data_TR_USD!$B71:$BZ71))%, NA())</f>
        <v>6.5534629930554585E-3</v>
      </c>
      <c r="AS160" s="49">
        <f t="array" ref="AS160">IF(COUNT(IF(AS$5:AS$81&gt;0, TRANSPOSE(Data_TR_USD!$B71:$BZ71)))&gt;0, SUMPRODUCT(AS$5:AS$81, TRANSPOSE(Data_TR_USD!$B71:$BZ71))%, NA())</f>
        <v>-2.9705746424863975E-2</v>
      </c>
      <c r="AU160" s="49">
        <f t="array" ref="AU160">IF(COUNT(IF(AU$5:AU$81&gt;0, TRANSPOSE(Data_TR_USD!$B71:$BZ71)))&gt;0, SUMPRODUCT(AU$5:AU$81, TRANSPOSE(Data_TR_USD!$B71:$BZ71))%, NA())</f>
        <v>0.20356470000000002</v>
      </c>
      <c r="AV160" s="49">
        <f t="array" ref="AV160">IF(COUNT(IF(AV$5:AV$81&gt;0, TRANSPOSE(Data_TR_USD!$B71:$BZ71)))&gt;0, SUMPRODUCT(AV$5:AV$81, TRANSPOSE(Data_TR_USD!$B71:$BZ71))%, NA())</f>
        <v>0</v>
      </c>
      <c r="AW160" s="49">
        <f t="array" ref="AW160">IF(COUNT(IF(AW$5:AW$81&gt;0, TRANSPOSE(Data_TR_USD!$B71:$BZ71)))&gt;0, SUMPRODUCT(AW$5:AW$81, TRANSPOSE(Data_TR_USD!$B71:$BZ71))%, NA())</f>
        <v>-2.2874800936422749E-2</v>
      </c>
      <c r="AX160" s="49">
        <f t="array" ref="AX160">IF(COUNT(IF(AX$5:AX$81&gt;0, TRANSPOSE(Data_TR_USD!$B71:$BZ71)))&gt;0, SUMPRODUCT(AX$5:AX$81, TRANSPOSE(Data_TR_USD!$B71:$BZ71))%, NA())</f>
        <v>-3.0896728660413503E-2</v>
      </c>
      <c r="AY160" s="49">
        <f t="array" ref="AY160">IF(COUNT(IF(AY$5:AY$81&gt;0, TRANSPOSE(Data_TR_USD!$B71:$BZ71)))&gt;0, SUMPRODUCT(AY$5:AY$81, TRANSPOSE(Data_TR_USD!$B71:$BZ71))%, NA())</f>
        <v>-3.550318364018365E-2</v>
      </c>
      <c r="AZ160" s="49">
        <f t="array" ref="AZ160">IF(COUNT(IF(AZ$5:AZ$81&gt;0, TRANSPOSE(Data_TR_USD!$B71:$BZ71)))&gt;0, SUMPRODUCT(AZ$5:AZ$81, TRANSPOSE(Data_TR_USD!$B71:$BZ71))%, NA())</f>
        <v>-2.9292343115615349E-2</v>
      </c>
      <c r="BA160" s="49">
        <f t="array" ref="BA160">IF(COUNT(IF(BA$5:BA$81&gt;0, TRANSPOSE(Data_TR_USD!$B71:$BZ71)))&gt;0, SUMPRODUCT(BA$5:BA$81, TRANSPOSE(Data_TR_USD!$B71:$BZ71))%, NA())</f>
        <v>-4.2702759922652444E-3</v>
      </c>
      <c r="BB160" s="49">
        <f t="array" ref="BB160">IF(COUNT(IF(BB$5:BB$81&gt;0, TRANSPOSE(Data_TR_USD!$B71:$BZ71)))&gt;0, SUMPRODUCT(BB$5:BB$81, TRANSPOSE(Data_TR_USD!$B71:$BZ71))%, NA())</f>
        <v>1.9783466618106486E-2</v>
      </c>
      <c r="BC160" s="49">
        <f t="array" ref="BC160">IF(COUNT(IF(BC$5:BC$81&gt;0, TRANSPOSE(Data_TR_USD!$B71:$BZ71)))&gt;0, SUMPRODUCT(BC$5:BC$81, TRANSPOSE(Data_TR_USD!$B71:$BZ71))%, NA())</f>
        <v>-5.0600440741039865E-3</v>
      </c>
      <c r="BD160" s="49">
        <f t="array" ref="BD160">IF(COUNT(IF(BD$5:BD$81&gt;0, TRANSPOSE(Data_TR_USD!$B71:$BZ71)))&gt;0, SUMPRODUCT(BD$5:BD$81, TRANSPOSE(Data_TR_USD!$B71:$BZ71))%, NA())</f>
        <v>-4.2334129128624873E-2</v>
      </c>
      <c r="BE160" s="49">
        <f t="array" ref="BE160">IF(COUNT(IF(BE$5:BE$81&gt;0, TRANSPOSE(Data_TR_USD!$B71:$BZ71)))&gt;0, SUMPRODUCT(BE$5:BE$81, TRANSPOSE(Data_TR_USD!$B71:$BZ71))%, NA())</f>
        <v>5.9926812149006647E-3</v>
      </c>
      <c r="BF160" s="49">
        <f t="array" ref="BF160">IF(COUNT(IF(BF$5:BF$81&gt;0, TRANSPOSE(Data_TR_USD!$B71:$BZ71)))&gt;0, SUMPRODUCT(BF$5:BF$81, TRANSPOSE(Data_TR_USD!$B71:$BZ71))%, NA())</f>
        <v>2.4978903596575962E-2</v>
      </c>
      <c r="BG160" s="49">
        <f t="array" ref="BG160">IF(COUNT(IF(BG$5:BG$81&gt;0, TRANSPOSE(Data_TR_USD!$B71:$BZ71)))&gt;0, SUMPRODUCT(BG$5:BG$81, TRANSPOSE(Data_TR_USD!$B71:$BZ71))%, NA())</f>
        <v>8.9441820876750011E-3</v>
      </c>
      <c r="BH160" s="49">
        <f t="array" ref="BH160">IF(COUNT(IF(BH$5:BH$81&gt;0, TRANSPOSE(Data_TR_USD!$B71:$BZ71)))&gt;0, SUMPRODUCT(BH$5:BH$81, TRANSPOSE(Data_TR_USD!$B71:$BZ71))%, NA())</f>
        <v>-1.6218090242584044E-2</v>
      </c>
      <c r="BI160" s="49">
        <f t="array" ref="BI160">IF(COUNT(IF(BI$5:BI$81&gt;0, TRANSPOSE(Data_TR_USD!$B71:$BZ71)))&gt;0, SUMPRODUCT(BI$5:BI$81, TRANSPOSE(Data_TR_USD!$B71:$BZ71))%, NA())</f>
        <v>-2.9705746424863975E-2</v>
      </c>
      <c r="BJ160" s="49">
        <f t="array" ref="BJ160">IF(COUNT(IF(BJ$5:BJ$81&gt;0, TRANSPOSE(Data_TR_USD!$B71:$BZ71)))&gt;0, SUMPRODUCT(BJ$5:BJ$81, TRANSPOSE(Data_TR_USD!$B71:$BZ71))%, NA())</f>
        <v>-4.8131566343944554E-2</v>
      </c>
      <c r="BK160" s="49">
        <f t="array" ref="BK160">IF(COUNT(IF(BK$5:BK$81&gt;0, TRANSPOSE(Data_TR_USD!$B71:$BZ71)))&gt;0, SUMPRODUCT(BK$5:BK$81, TRANSPOSE(Data_TR_USD!$B71:$BZ71))%, NA())</f>
        <v>1.515770670055451E-2</v>
      </c>
      <c r="BL160" s="49">
        <f t="array" ref="BL160">IF(COUNT(IF(BL$5:BL$81&gt;0, TRANSPOSE(Data_TR_USD!$B71:$BZ71)))&gt;0, SUMPRODUCT(BL$5:BL$81, TRANSPOSE(Data_TR_USD!$B71:$BZ71))%, NA())</f>
        <v>-4.0109638619953793E-2</v>
      </c>
      <c r="BM160" s="49">
        <f t="array" ref="BM160">IF(COUNT(IF(BM$5:BM$81&gt;0, TRANSPOSE(Data_TR_USD!$B71:$BZ71)))&gt;0, SUMPRODUCT(BM$5:BM$81, TRANSPOSE(Data_TR_USD!$B71:$BZ71))%, NA())</f>
        <v>-2.7274554261568582E-2</v>
      </c>
      <c r="BN160" s="49">
        <f t="array" ref="BN160">IF(COUNT(IF(BN$5:BN$81&gt;0, TRANSPOSE(Data_TR_USD!$B71:$BZ71)))&gt;0, SUMPRODUCT(BN$5:BN$81, TRANSPOSE(Data_TR_USD!$B71:$BZ71))%, NA())</f>
        <v>-2.0054819309976896E-2</v>
      </c>
      <c r="BO160" s="49">
        <f t="array" ref="BO160">IF(COUNT(IF(BO$5:BO$81&gt;0, TRANSPOSE(Data_TR_USD!$B71:$BZ71)))&gt;0, SUMPRODUCT(BO$5:BO$81, TRANSPOSE(Data_TR_USD!$B71:$BZ71))%, NA())</f>
        <v>-1.6043855447981519E-2</v>
      </c>
      <c r="BP160" s="49">
        <f t="array" ref="BP160">IF(COUNT(IF(BP$5:BP$81&gt;0, TRANSPOSE(Data_TR_USD!$B71:$BZ71)))&gt;0, SUMPRODUCT(BP$5:BP$81, TRANSPOSE(Data_TR_USD!$B71:$BZ71))%, NA())</f>
        <v>-1.3369879539984596E-2</v>
      </c>
      <c r="BQ160" s="49">
        <f t="array" ref="BQ160">IF(COUNT(IF(BQ$5:BQ$81&gt;0, TRANSPOSE(Data_TR_USD!$B71:$BZ71)))&gt;0, SUMPRODUCT(BQ$5:BQ$81, TRANSPOSE(Data_TR_USD!$B71:$BZ71))%, NA())</f>
        <v>-3.8362051503341986E-6</v>
      </c>
      <c r="BR160" s="49">
        <f t="array" ref="BR160">IF(COUNT(IF(BR$5:BR$81&gt;0, TRANSPOSE(Data_TR_USD!$B71:$BZ71)))&gt;0, SUMPRODUCT(BR$5:BR$81, TRANSPOSE(Data_TR_USD!$B71:$BZ71))%, NA())</f>
        <v>1.9137558779123112E-2</v>
      </c>
      <c r="BS160" s="49">
        <f t="array" ref="BS160">IF(COUNT(IF(BS$5:BS$81&gt;0, TRANSPOSE(Data_TR_USD!$B71:$BZ71)))&gt;0, SUMPRODUCT(BS$5:BS$81, TRANSPOSE(Data_TR_USD!$B71:$BZ71))%, NA())</f>
        <v>2.1024011060231253E-2</v>
      </c>
    </row>
    <row r="161" spans="2:71">
      <c r="B161" s="48">
        <f t="shared" si="4"/>
        <v>1935</v>
      </c>
      <c r="E161" s="49">
        <f t="array" ref="E161">IF(COUNT(IF(E$5:E$81&gt;0, TRANSPOSE(Data_TR_USD!$B72:$BZ72)))&gt;0, SUMPRODUCT(E$5:E$81, TRANSPOSE(Data_TR_USD!$B72:$BZ72))%, NA())</f>
        <v>0.53426224304611558</v>
      </c>
      <c r="F161" s="49" t="e">
        <f t="array" ref="F161">IF(COUNT(IF(F$5:F$81&gt;0, TRANSPOSE(Data_TR_USD!$B72:$BZ72)))&gt;0, SUMPRODUCT(F$5:F$81, TRANSPOSE(Data_TR_USD!$B72:$BZ72))%, NA())</f>
        <v>#N/A</v>
      </c>
      <c r="G161" s="49">
        <f t="array" ref="G161">IF(COUNT(IF(G$5:G$81&gt;0, TRANSPOSE(Data_TR_USD!$B72:$BZ72)))&gt;0, SUMPRODUCT(G$5:G$81, TRANSPOSE(Data_TR_USD!$B72:$BZ72))%, NA())</f>
        <v>1.4705882352941346E-2</v>
      </c>
      <c r="I161" s="49">
        <f t="array" ref="I161">IF(ISNUMBER(I$96), I$96, IF(COUNT(IF(I$5:I$81&gt;0, TRANSPOSE(Data_TR_USD!$B72:$BZ72)))&gt;0, SUMPRODUCT(I$5:I$81, TRANSPOSE(Data_TR_USD!$B72:$BZ72))%, NA()))</f>
        <v>8.5037561510649504E-4</v>
      </c>
      <c r="J161" s="49">
        <f t="array" ref="J161">IF(ISNUMBER(J$96), J$96, IF(COUNT(IF(J$5:J$81&gt;0, TRANSPOSE(Data_TR_USD!$B72:$BZ72)))&gt;0, SUMPRODUCT(J$5:J$81, TRANSPOSE(Data_TR_USD!$B72:$BZ72))%, NA()))</f>
        <v>8.5037561510649504E-4</v>
      </c>
      <c r="K161" s="49">
        <f t="array" ref="K161">IF(ISNUMBER(K$96), K$96, IF(COUNT(IF(K$5:K$81&gt;0, TRANSPOSE(Data_TR_USD!$B72:$BZ72)))&gt;0, SUMPRODUCT(K$5:K$81, TRANSPOSE(Data_TR_USD!$B72:$BZ72))%, NA()))</f>
        <v>0.33351802904855871</v>
      </c>
      <c r="M161" s="49">
        <f t="array" ref="M161">IF(COUNT(IF(M$5:M$81&gt;0, TRANSPOSE(Data_TR_USD!$B72:$BZ72)))&gt;0, SUMPRODUCT(M$5:M$81, TRANSPOSE(Data_TR_USD!$B72:$BZ72))%, NA())</f>
        <v>0.27361146313350249</v>
      </c>
      <c r="N161" s="49">
        <f t="array" ref="N161">IF(COUNT(IF(N$5:N$81&gt;0, TRANSPOSE(Data_TR_USD!$B72:$BZ72)))&gt;0, SUMPRODUCT(N$5:N$81, TRANSPOSE(Data_TR_USD!$B72:$BZ72))%, NA())</f>
        <v>0.33351802904855871</v>
      </c>
      <c r="X161" s="49">
        <f t="array" ref="X161">IF(COUNT(IF(X$5:X$81&gt;0, TRANSPOSE(Data_TR_USD!$B72:$BZ72)))&gt;0, SUMPRODUCT(X$5:X$81, TRANSPOSE(Data_TR_USD!$B72:$BZ72))%, NA())</f>
        <v>0.24212393899475781</v>
      </c>
      <c r="Y161" s="49">
        <f t="array" ref="Y161">IF(COUNT(IF(Y$5:Y$81&gt;0, TRANSPOSE(Data_TR_USD!$B72:$BZ72)))&gt;0, SUMPRODUCT(Y$5:Y$81, TRANSPOSE(Data_TR_USD!$B72:$BZ72))%, NA())</f>
        <v>0.33351802904855871</v>
      </c>
      <c r="AA161" s="49">
        <f t="array" ref="AA161">IF(COUNT(IF(AA$5:AA$81&gt;0, TRANSPOSE(Data_TR_USD!$B72:$BZ72)))&gt;0, SUMPRODUCT(AA$5:AA$81, TRANSPOSE(Data_TR_USD!$B72:$BZ72))%, NA())</f>
        <v>0.27361146313350249</v>
      </c>
      <c r="AB161" s="49">
        <f t="array" ref="AB161">IF(COUNT(IF(AB$5:AB$81&gt;0, TRANSPOSE(Data_TR_USD!$B72:$BZ72)))&gt;0, SUMPRODUCT(AB$5:AB$81, TRANSPOSE(Data_TR_USD!$B72:$BZ72))%, NA())</f>
        <v>0.23861205038653729</v>
      </c>
      <c r="AC161" s="49">
        <f t="array" ref="AC161">IF(COUNT(IF(AC$5:AC$81&gt;0, TRANSPOSE(Data_TR_USD!$B72:$BZ72)))&gt;0, SUMPRODUCT(AC$5:AC$81, TRANSPOSE(Data_TR_USD!$B72:$BZ72))%, NA())</f>
        <v>0.19051582689793378</v>
      </c>
      <c r="AD161" s="49">
        <f t="array" ref="AD161">IF(COUNT(IF(AD$5:AD$81&gt;0, TRANSPOSE(Data_TR_USD!$B72:$BZ72)))&gt;0, SUMPRODUCT(AD$5:AD$81, TRANSPOSE(Data_TR_USD!$B72:$BZ72))%, NA())</f>
        <v>0.18206849381490689</v>
      </c>
      <c r="AE161" s="49">
        <f t="array" ref="AE161">IF(COUNT(IF(AE$5:AE$81&gt;0, TRANSPOSE(Data_TR_USD!$B72:$BZ72)))&gt;0, SUMPRODUCT(AE$5:AE$81, TRANSPOSE(Data_TR_USD!$B72:$BZ72))%, NA())</f>
        <v>0.15316562756040594</v>
      </c>
      <c r="AG161" s="49">
        <f t="array" ref="AG161">IF(COUNT(IF(AG$5:AG$81&gt;0, TRANSPOSE(Data_TR_USD!$B72:$BZ72)))&gt;0, SUMPRODUCT(AG$5:AG$81, TRANSPOSE(Data_TR_USD!$B72:$BZ72))%, NA())</f>
        <v>0</v>
      </c>
      <c r="AM161" s="49">
        <f t="array" ref="AM161">IF(COUNT(IF(AM$5:AM$81&gt;0, TRANSPOSE(Data_TR_USD!$B72:$BZ72)))&gt;0, SUMPRODUCT(AM$5:AM$81, TRANSPOSE(Data_TR_USD!$B72:$BZ72))%, NA())</f>
        <v>0.2694574856445825</v>
      </c>
      <c r="AN161" s="49">
        <f t="array" ref="AN161">IF(COUNT(IF(AN$5:AN$81&gt;0, TRANSPOSE(Data_TR_USD!$B72:$BZ72)))&gt;0, SUMPRODUCT(AN$5:AN$81, TRANSPOSE(Data_TR_USD!$B72:$BZ72))%, NA())</f>
        <v>0.14540997527292901</v>
      </c>
      <c r="AO161" s="49">
        <f t="array" ref="AO161">IF(COUNT(IF(AO$5:AO$81&gt;0, TRANSPOSE(Data_TR_USD!$B72:$BZ72)))&gt;0, SUMPRODUCT(AO$5:AO$81, TRANSPOSE(Data_TR_USD!$B72:$BZ72))%, NA())</f>
        <v>0.19648471160439041</v>
      </c>
      <c r="AP161" s="49">
        <f t="array" ref="AP161">IF(COUNT(IF(AP$5:AP$81&gt;0, TRANSPOSE(Data_TR_USD!$B72:$BZ72)))&gt;0, SUMPRODUCT(AP$5:AP$81, TRANSPOSE(Data_TR_USD!$B72:$BZ72))%, NA())</f>
        <v>0.14473513482135783</v>
      </c>
      <c r="AQ161" s="49">
        <f t="array" ref="AQ161">IF(COUNT(IF(AQ$5:AQ$81&gt;0, TRANSPOSE(Data_TR_USD!$B72:$BZ72)))&gt;0, SUMPRODUCT(AQ$5:AQ$81, TRANSPOSE(Data_TR_USD!$B72:$BZ72))%, NA())</f>
        <v>0.12045045469205778</v>
      </c>
      <c r="AS161" s="49">
        <f t="array" ref="AS161">IF(COUNT(IF(AS$5:AS$81&gt;0, TRANSPOSE(Data_TR_USD!$B72:$BZ72)))&gt;0, SUMPRODUCT(AS$5:AS$81, TRANSPOSE(Data_TR_USD!$B72:$BZ72))%, NA())</f>
        <v>0.33351802904855871</v>
      </c>
      <c r="AU161" s="49">
        <f t="array" ref="AU161">IF(COUNT(IF(AU$5:AU$81&gt;0, TRANSPOSE(Data_TR_USD!$B72:$BZ72)))&gt;0, SUMPRODUCT(AU$5:AU$81, TRANSPOSE(Data_TR_USD!$B72:$BZ72))%, NA())</f>
        <v>0.35365960000000002</v>
      </c>
      <c r="AV161" s="49">
        <f t="array" ref="AV161">IF(COUNT(IF(AV$5:AV$81&gt;0, TRANSPOSE(Data_TR_USD!$B72:$BZ72)))&gt;0, SUMPRODUCT(AV$5:AV$81, TRANSPOSE(Data_TR_USD!$B72:$BZ72))%, NA())</f>
        <v>0</v>
      </c>
      <c r="AW161" s="49">
        <f t="array" ref="AW161">IF(COUNT(IF(AW$5:AW$81&gt;0, TRANSPOSE(Data_TR_USD!$B72:$BZ72)))&gt;0, SUMPRODUCT(AW$5:AW$81, TRANSPOSE(Data_TR_USD!$B72:$BZ72))%, NA())</f>
        <v>0.22018523882889096</v>
      </c>
      <c r="AX161" s="49">
        <f t="array" ref="AX161">IF(COUNT(IF(AX$5:AX$81&gt;0, TRANSPOSE(Data_TR_USD!$B72:$BZ72)))&gt;0, SUMPRODUCT(AX$5:AX$81, TRANSPOSE(Data_TR_USD!$B72:$BZ72))%, NA())</f>
        <v>0.27361146313350249</v>
      </c>
      <c r="AY161" s="49">
        <f t="array" ref="AY161">IF(COUNT(IF(AY$5:AY$81&gt;0, TRANSPOSE(Data_TR_USD!$B72:$BZ72)))&gt;0, SUMPRODUCT(AY$5:AY$81, TRANSPOSE(Data_TR_USD!$B72:$BZ72))%, NA())</f>
        <v>0.27037129232828017</v>
      </c>
      <c r="AZ161" s="49">
        <f t="array" ref="AZ161">IF(COUNT(IF(AZ$5:AZ$81&gt;0, TRANSPOSE(Data_TR_USD!$B72:$BZ72)))&gt;0, SUMPRODUCT(AZ$5:AZ$81, TRANSPOSE(Data_TR_USD!$B72:$BZ72))%, NA())</f>
        <v>0.26292621827258017</v>
      </c>
      <c r="BA161" s="49">
        <f t="array" ref="BA161">IF(COUNT(IF(BA$5:BA$81&gt;0, TRANSPOSE(Data_TR_USD!$B72:$BZ72)))&gt;0, SUMPRODUCT(BA$5:BA$81, TRANSPOSE(Data_TR_USD!$B72:$BZ72))%, NA())</f>
        <v>0.1869204020685635</v>
      </c>
      <c r="BB161" s="49">
        <f t="array" ref="BB161">IF(COUNT(IF(BB$5:BB$81&gt;0, TRANSPOSE(Data_TR_USD!$B72:$BZ72)))&gt;0, SUMPRODUCT(BB$5:BB$81, TRANSPOSE(Data_TR_USD!$B72:$BZ72))%, NA())</f>
        <v>0.24212393899475781</v>
      </c>
      <c r="BC161" s="49">
        <f t="array" ref="BC161">IF(COUNT(IF(BC$5:BC$81&gt;0, TRANSPOSE(Data_TR_USD!$B72:$BZ72)))&gt;0, SUMPRODUCT(BC$5:BC$81, TRANSPOSE(Data_TR_USD!$B72:$BZ72))%, NA())</f>
        <v>0.21170086379001402</v>
      </c>
      <c r="BD161" s="49">
        <f t="array" ref="BD161">IF(COUNT(IF(BD$5:BD$81&gt;0, TRANSPOSE(Data_TR_USD!$B72:$BZ72)))&gt;0, SUMPRODUCT(BD$5:BD$81, TRANSPOSE(Data_TR_USD!$B72:$BZ72))%, NA())</f>
        <v>0.38370408254794797</v>
      </c>
      <c r="BE161" s="49">
        <f t="array" ref="BE161">IF(COUNT(IF(BE$5:BE$81&gt;0, TRANSPOSE(Data_TR_USD!$B72:$BZ72)))&gt;0, SUMPRODUCT(BE$5:BE$81, TRANSPOSE(Data_TR_USD!$B72:$BZ72))%, NA())</f>
        <v>0.15342268622953775</v>
      </c>
      <c r="BF161" s="49">
        <f t="array" ref="BF161">IF(COUNT(IF(BF$5:BF$81&gt;0, TRANSPOSE(Data_TR_USD!$B72:$BZ72)))&gt;0, SUMPRODUCT(BF$5:BF$81, TRANSPOSE(Data_TR_USD!$B72:$BZ72))%, NA())</f>
        <v>0.19411542821655275</v>
      </c>
      <c r="BG161" s="49">
        <f t="array" ref="BG161">IF(COUNT(IF(BG$5:BG$81&gt;0, TRANSPOSE(Data_TR_USD!$B72:$BZ72)))&gt;0, SUMPRODUCT(BG$5:BG$81, TRANSPOSE(Data_TR_USD!$B72:$BZ72))%, NA())</f>
        <v>9.2669784271130581E-2</v>
      </c>
      <c r="BH161" s="49">
        <f t="array" ref="BH161">IF(COUNT(IF(BH$5:BH$81&gt;0, TRANSPOSE(Data_TR_USD!$B72:$BZ72)))&gt;0, SUMPRODUCT(BH$5:BH$81, TRANSPOSE(Data_TR_USD!$B72:$BZ72))%, NA())</f>
        <v>0.16577496570380665</v>
      </c>
      <c r="BI161" s="49">
        <f t="array" ref="BI161">IF(COUNT(IF(BI$5:BI$81&gt;0, TRANSPOSE(Data_TR_USD!$B72:$BZ72)))&gt;0, SUMPRODUCT(BI$5:BI$81, TRANSPOSE(Data_TR_USD!$B72:$BZ72))%, NA())</f>
        <v>0.33351802904855871</v>
      </c>
      <c r="BJ161" s="49">
        <f t="array" ref="BJ161">IF(COUNT(IF(BJ$5:BJ$81&gt;0, TRANSPOSE(Data_TR_USD!$B72:$BZ72)))&gt;0, SUMPRODUCT(BJ$5:BJ$81, TRANSPOSE(Data_TR_USD!$B72:$BZ72))%, NA())</f>
        <v>0.32055734582766932</v>
      </c>
      <c r="BK161" s="49">
        <f t="array" ref="BK161">IF(COUNT(IF(BK$5:BK$81&gt;0, TRANSPOSE(Data_TR_USD!$B72:$BZ72)))&gt;0, SUMPRODUCT(BK$5:BK$81, TRANSPOSE(Data_TR_USD!$B72:$BZ72))%, NA())</f>
        <v>0.14487416671976644</v>
      </c>
      <c r="BL161" s="49">
        <f t="array" ref="BL161">IF(COUNT(IF(BL$5:BL$81&gt;0, TRANSPOSE(Data_TR_USD!$B72:$BZ72)))&gt;0, SUMPRODUCT(BL$5:BL$81, TRANSPOSE(Data_TR_USD!$B72:$BZ72))%, NA())</f>
        <v>0.26713112152305779</v>
      </c>
      <c r="BM161" s="49">
        <f t="array" ref="BM161">IF(COUNT(IF(BM$5:BM$81&gt;0, TRANSPOSE(Data_TR_USD!$B72:$BZ72)))&gt;0, SUMPRODUCT(BM$5:BM$81, TRANSPOSE(Data_TR_USD!$B72:$BZ72))%, NA())</f>
        <v>0.18164916263567932</v>
      </c>
      <c r="BN161" s="49">
        <f t="array" ref="BN161">IF(COUNT(IF(BN$5:BN$81&gt;0, TRANSPOSE(Data_TR_USD!$B72:$BZ72)))&gt;0, SUMPRODUCT(BN$5:BN$81, TRANSPOSE(Data_TR_USD!$B72:$BZ72))%, NA())</f>
        <v>0.1335655607615289</v>
      </c>
      <c r="BO161" s="49">
        <f t="array" ref="BO161">IF(COUNT(IF(BO$5:BO$81&gt;0, TRANSPOSE(Data_TR_USD!$B72:$BZ72)))&gt;0, SUMPRODUCT(BO$5:BO$81, TRANSPOSE(Data_TR_USD!$B72:$BZ72))%, NA())</f>
        <v>0.10685244860922312</v>
      </c>
      <c r="BP161" s="49">
        <f t="array" ref="BP161">IF(COUNT(IF(BP$5:BP$81&gt;0, TRANSPOSE(Data_TR_USD!$B72:$BZ72)))&gt;0, SUMPRODUCT(BP$5:BP$81, TRANSPOSE(Data_TR_USD!$B72:$BZ72))%, NA())</f>
        <v>8.9043707174352602E-2</v>
      </c>
      <c r="BQ161" s="49">
        <f t="array" ref="BQ161">IF(COUNT(IF(BQ$5:BQ$81&gt;0, TRANSPOSE(Data_TR_USD!$B72:$BZ72)))&gt;0, SUMPRODUCT(BQ$5:BQ$81, TRANSPOSE(Data_TR_USD!$B72:$BZ72))%, NA())</f>
        <v>0.14540997527292901</v>
      </c>
      <c r="BR161" s="49">
        <f t="array" ref="BR161">IF(COUNT(IF(BR$5:BR$81&gt;0, TRANSPOSE(Data_TR_USD!$B72:$BZ72)))&gt;0, SUMPRODUCT(BR$5:BR$81, TRANSPOSE(Data_TR_USD!$B72:$BZ72))%, NA())</f>
        <v>0.18321379900481538</v>
      </c>
      <c r="BS161" s="49">
        <f t="array" ref="BS161">IF(COUNT(IF(BS$5:BS$81&gt;0, TRANSPOSE(Data_TR_USD!$B72:$BZ72)))&gt;0, SUMPRODUCT(BS$5:BS$81, TRANSPOSE(Data_TR_USD!$B72:$BZ72))%, NA())</f>
        <v>6.4956943876411197E-2</v>
      </c>
    </row>
    <row r="162" spans="2:71">
      <c r="B162" s="48">
        <f t="shared" si="4"/>
        <v>1936</v>
      </c>
      <c r="E162" s="49">
        <f t="array" ref="E162">IF(COUNT(IF(E$5:E$81&gt;0, TRANSPOSE(Data_TR_USD!$B73:$BZ73)))&gt;0, SUMPRODUCT(E$5:E$81, TRANSPOSE(Data_TR_USD!$B73:$BZ73))%, NA())</f>
        <v>0.32854293595363687</v>
      </c>
      <c r="F162" s="49" t="e">
        <f t="array" ref="F162">IF(COUNT(IF(F$5:F$81&gt;0, TRANSPOSE(Data_TR_USD!$B73:$BZ73)))&gt;0, SUMPRODUCT(F$5:F$81, TRANSPOSE(Data_TR_USD!$B73:$BZ73))%, NA())</f>
        <v>#N/A</v>
      </c>
      <c r="G162" s="49">
        <f t="array" ref="G162">IF(COUNT(IF(G$5:G$81&gt;0, TRANSPOSE(Data_TR_USD!$B73:$BZ73)))&gt;0, SUMPRODUCT(G$5:G$81, TRANSPOSE(Data_TR_USD!$B73:$BZ73))%, NA())</f>
        <v>2.1739130434782483E-2</v>
      </c>
      <c r="I162" s="49">
        <f t="array" ref="I162">IF(ISNUMBER(I$96), I$96, IF(COUNT(IF(I$5:I$81&gt;0, TRANSPOSE(Data_TR_USD!$B73:$BZ73)))&gt;0, SUMPRODUCT(I$5:I$81, TRANSPOSE(Data_TR_USD!$B73:$BZ73))%, NA()))</f>
        <v>8.003518552355815E-4</v>
      </c>
      <c r="J162" s="49">
        <f t="array" ref="J162">IF(ISNUMBER(J$96), J$96, IF(COUNT(IF(J$5:J$81&gt;0, TRANSPOSE(Data_TR_USD!$B73:$BZ73)))&gt;0, SUMPRODUCT(J$5:J$81, TRANSPOSE(Data_TR_USD!$B73:$BZ73))%, NA()))</f>
        <v>8.003518552355815E-4</v>
      </c>
      <c r="K162" s="49">
        <f t="array" ref="K162">IF(ISNUMBER(K$96), K$96, IF(COUNT(IF(K$5:K$81&gt;0, TRANSPOSE(Data_TR_USD!$B73:$BZ73)))&gt;0, SUMPRODUCT(K$5:K$81, TRANSPOSE(Data_TR_USD!$B73:$BZ73))%, NA()))</f>
        <v>0.20653336497319807</v>
      </c>
      <c r="M162" s="49">
        <f t="array" ref="M162">IF(COUNT(IF(M$5:M$81&gt;0, TRANSPOSE(Data_TR_USD!$B73:$BZ73)))&gt;0, SUMPRODUCT(M$5:M$81, TRANSPOSE(Data_TR_USD!$B73:$BZ73))%, NA())</f>
        <v>0.16897526967732643</v>
      </c>
      <c r="N162" s="49">
        <f t="array" ref="N162">IF(COUNT(IF(N$5:N$81&gt;0, TRANSPOSE(Data_TR_USD!$B73:$BZ73)))&gt;0, SUMPRODUCT(N$5:N$81, TRANSPOSE(Data_TR_USD!$B73:$BZ73))%, NA())</f>
        <v>0.20653336497319807</v>
      </c>
      <c r="X162" s="49">
        <f t="array" ref="X162">IF(COUNT(IF(X$5:X$81&gt;0, TRANSPOSE(Data_TR_USD!$B73:$BZ73)))&gt;0, SUMPRODUCT(X$5:X$81, TRANSPOSE(Data_TR_USD!$B73:$BZ73))%, NA())</f>
        <v>0.18832862068528655</v>
      </c>
      <c r="Y162" s="49">
        <f t="array" ref="Y162">IF(COUNT(IF(Y$5:Y$81&gt;0, TRANSPOSE(Data_TR_USD!$B73:$BZ73)))&gt;0, SUMPRODUCT(Y$5:Y$81, TRANSPOSE(Data_TR_USD!$B73:$BZ73))%, NA())</f>
        <v>0.20653336497319807</v>
      </c>
      <c r="AA162" s="49">
        <f t="array" ref="AA162">IF(COUNT(IF(AA$5:AA$81&gt;0, TRANSPOSE(Data_TR_USD!$B73:$BZ73)))&gt;0, SUMPRODUCT(AA$5:AA$81, TRANSPOSE(Data_TR_USD!$B73:$BZ73))%, NA())</f>
        <v>0.16897526967732643</v>
      </c>
      <c r="AB162" s="49">
        <f t="array" ref="AB162">IF(COUNT(IF(AB$5:AB$81&gt;0, TRANSPOSE(Data_TR_USD!$B73:$BZ73)))&gt;0, SUMPRODUCT(AB$5:AB$81, TRANSPOSE(Data_TR_USD!$B73:$BZ73))%, NA())</f>
        <v>0.20065963869393669</v>
      </c>
      <c r="AC162" s="49">
        <f t="array" ref="AC162">IF(COUNT(IF(AC$5:AC$81&gt;0, TRANSPOSE(Data_TR_USD!$B73:$BZ73)))&gt;0, SUMPRODUCT(AC$5:AC$81, TRANSPOSE(Data_TR_USD!$B73:$BZ73))%, NA())</f>
        <v>0.16513540076164079</v>
      </c>
      <c r="AD162" s="49">
        <f t="array" ref="AD162">IF(COUNT(IF(AD$5:AD$81&gt;0, TRANSPOSE(Data_TR_USD!$B73:$BZ73)))&gt;0, SUMPRODUCT(AD$5:AD$81, TRANSPOSE(Data_TR_USD!$B73:$BZ73))%, NA())</f>
        <v>0.18597844942323508</v>
      </c>
      <c r="AE162" s="49">
        <f t="array" ref="AE162">IF(COUNT(IF(AE$5:AE$81&gt;0, TRANSPOSE(Data_TR_USD!$B73:$BZ73)))&gt;0, SUMPRODUCT(AE$5:AE$81, TRANSPOSE(Data_TR_USD!$B73:$BZ73))%, NA())</f>
        <v>0.12710713222193479</v>
      </c>
      <c r="AG162" s="49">
        <f t="array" ref="AG162">IF(COUNT(IF(AG$5:AG$81&gt;0, TRANSPOSE(Data_TR_USD!$B73:$BZ73)))&gt;0, SUMPRODUCT(AG$5:AG$81, TRANSPOSE(Data_TR_USD!$B73:$BZ73))%, NA())</f>
        <v>0</v>
      </c>
      <c r="AM162" s="49">
        <f t="array" ref="AM162">IF(COUNT(IF(AM$5:AM$81&gt;0, TRANSPOSE(Data_TR_USD!$B73:$BZ73)))&gt;0, SUMPRODUCT(AM$5:AM$81, TRANSPOSE(Data_TR_USD!$B73:$BZ73))%, NA())</f>
        <v>0.16527400095559608</v>
      </c>
      <c r="AN162" s="49">
        <f t="array" ref="AN162">IF(COUNT(IF(AN$5:AN$81&gt;0, TRANSPOSE(Data_TR_USD!$B73:$BZ73)))&gt;0, SUMPRODUCT(AN$5:AN$81, TRANSPOSE(Data_TR_USD!$B73:$BZ73))%, NA())</f>
        <v>8.7348486846106341E-2</v>
      </c>
      <c r="AO162" s="49">
        <f t="array" ref="AO162">IF(COUNT(IF(AO$5:AO$81&gt;0, TRANSPOSE(Data_TR_USD!$B73:$BZ73)))&gt;0, SUMPRODUCT(AO$5:AO$81, TRANSPOSE(Data_TR_USD!$B73:$BZ73))%, NA())</f>
        <v>0.15909382722956439</v>
      </c>
      <c r="AP162" s="49">
        <f t="array" ref="AP162">IF(COUNT(IF(AP$5:AP$81&gt;0, TRANSPOSE(Data_TR_USD!$B73:$BZ73)))&gt;0, SUMPRODUCT(AP$5:AP$81, TRANSPOSE(Data_TR_USD!$B73:$BZ73))%, NA())</f>
        <v>0.12001858265733713</v>
      </c>
      <c r="AQ162" s="49">
        <f t="array" ref="AQ162">IF(COUNT(IF(AQ$5:AQ$81&gt;0, TRANSPOSE(Data_TR_USD!$B73:$BZ73)))&gt;0, SUMPRODUCT(AQ$5:AQ$81, TRANSPOSE(Data_TR_USD!$B73:$BZ73))%, NA())</f>
        <v>7.2270998918441368E-2</v>
      </c>
      <c r="AS162" s="49">
        <f t="array" ref="AS162">IF(COUNT(IF(AS$5:AS$81&gt;0, TRANSPOSE(Data_TR_USD!$B73:$BZ73)))&gt;0, SUMPRODUCT(AS$5:AS$81, TRANSPOSE(Data_TR_USD!$B73:$BZ73))%, NA())</f>
        <v>0.20653336497319807</v>
      </c>
      <c r="AU162" s="49">
        <f t="array" ref="AU162">IF(COUNT(IF(AU$5:AU$81&gt;0, TRANSPOSE(Data_TR_USD!$B73:$BZ73)))&gt;0, SUMPRODUCT(AU$5:AU$81, TRANSPOSE(Data_TR_USD!$B73:$BZ73))%, NA())</f>
        <v>0.31312840000000003</v>
      </c>
      <c r="AV162" s="49">
        <f t="array" ref="AV162">IF(COUNT(IF(AV$5:AV$81&gt;0, TRANSPOSE(Data_TR_USD!$B73:$BZ73)))&gt;0, SUMPRODUCT(AV$5:AV$81, TRANSPOSE(Data_TR_USD!$B73:$BZ73))%, NA())</f>
        <v>0</v>
      </c>
      <c r="AW162" s="49">
        <f t="array" ref="AW162">IF(COUNT(IF(AW$5:AW$81&gt;0, TRANSPOSE(Data_TR_USD!$B73:$BZ73)))&gt;0, SUMPRODUCT(AW$5:AW$81, TRANSPOSE(Data_TR_USD!$B73:$BZ73))%, NA())</f>
        <v>0.13612097608196272</v>
      </c>
      <c r="AX162" s="49">
        <f t="array" ref="AX162">IF(COUNT(IF(AX$5:AX$81&gt;0, TRANSPOSE(Data_TR_USD!$B73:$BZ73)))&gt;0, SUMPRODUCT(AX$5:AX$81, TRANSPOSE(Data_TR_USD!$B73:$BZ73))%, NA())</f>
        <v>0.16897526967732643</v>
      </c>
      <c r="AY162" s="49">
        <f t="array" ref="AY162">IF(COUNT(IF(AY$5:AY$81&gt;0, TRANSPOSE(Data_TR_USD!$B73:$BZ73)))&gt;0, SUMPRODUCT(AY$5:AY$81, TRANSPOSE(Data_TR_USD!$B73:$BZ73))%, NA())</f>
        <v>0.1666233688270724</v>
      </c>
      <c r="AZ162" s="49">
        <f t="array" ref="AZ162">IF(COUNT(IF(AZ$5:AZ$81&gt;0, TRANSPOSE(Data_TR_USD!$B73:$BZ73)))&gt;0, SUMPRODUCT(AZ$5:AZ$81, TRANSPOSE(Data_TR_USD!$B73:$BZ73))%, NA())</f>
        <v>0.16240441095825367</v>
      </c>
      <c r="BA162" s="49">
        <f t="array" ref="BA162">IF(COUNT(IF(BA$5:BA$81&gt;0, TRANSPOSE(Data_TR_USD!$B73:$BZ73)))&gt;0, SUMPRODUCT(BA$5:BA$81, TRANSPOSE(Data_TR_USD!$B73:$BZ73))%, NA())</f>
        <v>0.1640298248927069</v>
      </c>
      <c r="BB162" s="49">
        <f t="array" ref="BB162">IF(COUNT(IF(BB$5:BB$81&gt;0, TRANSPOSE(Data_TR_USD!$B73:$BZ73)))&gt;0, SUMPRODUCT(BB$5:BB$81, TRANSPOSE(Data_TR_USD!$B73:$BZ73))%, NA())</f>
        <v>0.18832862068528655</v>
      </c>
      <c r="BC162" s="49">
        <f t="array" ref="BC162">IF(COUNT(IF(BC$5:BC$81&gt;0, TRANSPOSE(Data_TR_USD!$B73:$BZ73)))&gt;0, SUMPRODUCT(BC$5:BC$81, TRANSPOSE(Data_TR_USD!$B73:$BZ73))%, NA())</f>
        <v>0.1592880098165283</v>
      </c>
      <c r="BD162" s="49">
        <f t="array" ref="BD162">IF(COUNT(IF(BD$5:BD$81&gt;0, TRANSPOSE(Data_TR_USD!$B73:$BZ73)))&gt;0, SUMPRODUCT(BD$5:BD$81, TRANSPOSE(Data_TR_USD!$B73:$BZ73))%, NA())</f>
        <v>0.23703575771830773</v>
      </c>
      <c r="BE162" s="49">
        <f t="array" ref="BE162">IF(COUNT(IF(BE$5:BE$81&gt;0, TRANSPOSE(Data_TR_USD!$B73:$BZ73)))&gt;0, SUMPRODUCT(BE$5:BE$81, TRANSPOSE(Data_TR_USD!$B73:$BZ73))%, NA())</f>
        <v>0.10866858581906827</v>
      </c>
      <c r="BF162" s="49">
        <f t="array" ref="BF162">IF(COUNT(IF(BF$5:BF$81&gt;0, TRANSPOSE(Data_TR_USD!$B73:$BZ73)))&gt;0, SUMPRODUCT(BF$5:BF$81, TRANSPOSE(Data_TR_USD!$B73:$BZ73))%, NA())</f>
        <v>0.17764877806160453</v>
      </c>
      <c r="BG162" s="49">
        <f t="array" ref="BG162">IF(COUNT(IF(BG$5:BG$81&gt;0, TRANSPOSE(Data_TR_USD!$B73:$BZ73)))&gt;0, SUMPRODUCT(BG$5:BG$81, TRANSPOSE(Data_TR_USD!$B73:$BZ73))%, NA())</f>
        <v>8.281489683183825E-2</v>
      </c>
      <c r="BH162" s="49">
        <f t="array" ref="BH162">IF(COUNT(IF(BH$5:BH$81&gt;0, TRANSPOSE(Data_TR_USD!$B73:$BZ73)))&gt;0, SUMPRODUCT(BH$5:BH$81, TRANSPOSE(Data_TR_USD!$B73:$BZ73))%, NA())</f>
        <v>0.10249638566832871</v>
      </c>
      <c r="BI162" s="49">
        <f t="array" ref="BI162">IF(COUNT(IF(BI$5:BI$81&gt;0, TRANSPOSE(Data_TR_USD!$B73:$BZ73)))&gt;0, SUMPRODUCT(BI$5:BI$81, TRANSPOSE(Data_TR_USD!$B73:$BZ73))%, NA())</f>
        <v>0.20653336497319807</v>
      </c>
      <c r="BJ162" s="49">
        <f t="array" ref="BJ162">IF(COUNT(IF(BJ$5:BJ$81&gt;0, TRANSPOSE(Data_TR_USD!$B73:$BZ73)))&gt;0, SUMPRODUCT(BJ$5:BJ$81, TRANSPOSE(Data_TR_USD!$B73:$BZ73))%, NA())</f>
        <v>0.19712576157218212</v>
      </c>
      <c r="BK162" s="49">
        <f t="array" ref="BK162">IF(COUNT(IF(BK$5:BK$81&gt;0, TRANSPOSE(Data_TR_USD!$B73:$BZ73)))&gt;0, SUMPRODUCT(BK$5:BK$81, TRANSPOSE(Data_TR_USD!$B73:$BZ73))%, NA())</f>
        <v>0.12694551573580942</v>
      </c>
      <c r="BL162" s="49">
        <f t="array" ref="BL162">IF(COUNT(IF(BL$5:BL$81&gt;0, TRANSPOSE(Data_TR_USD!$B73:$BZ73)))&gt;0, SUMPRODUCT(BL$5:BL$81, TRANSPOSE(Data_TR_USD!$B73:$BZ73))%, NA())</f>
        <v>0.16427146797681844</v>
      </c>
      <c r="BM162" s="49">
        <f t="array" ref="BM162">IF(COUNT(IF(BM$5:BM$81&gt;0, TRANSPOSE(Data_TR_USD!$B73:$BZ73)))&gt;0, SUMPRODUCT(BM$5:BM$81, TRANSPOSE(Data_TR_USD!$B73:$BZ73))%, NA())</f>
        <v>0.11170459822423653</v>
      </c>
      <c r="BN162" s="49">
        <f t="array" ref="BN162">IF(COUNT(IF(BN$5:BN$81&gt;0, TRANSPOSE(Data_TR_USD!$B73:$BZ73)))&gt;0, SUMPRODUCT(BN$5:BN$81, TRANSPOSE(Data_TR_USD!$B73:$BZ73))%, NA())</f>
        <v>8.2135733988409218E-2</v>
      </c>
      <c r="BO162" s="49">
        <f t="array" ref="BO162">IF(COUNT(IF(BO$5:BO$81&gt;0, TRANSPOSE(Data_TR_USD!$B73:$BZ73)))&gt;0, SUMPRODUCT(BO$5:BO$81, TRANSPOSE(Data_TR_USD!$B73:$BZ73))%, NA())</f>
        <v>6.5708587190727377E-2</v>
      </c>
      <c r="BP162" s="49">
        <f t="array" ref="BP162">IF(COUNT(IF(BP$5:BP$81&gt;0, TRANSPOSE(Data_TR_USD!$B73:$BZ73)))&gt;0, SUMPRODUCT(BP$5:BP$81, TRANSPOSE(Data_TR_USD!$B73:$BZ73))%, NA())</f>
        <v>5.47571559922728E-2</v>
      </c>
      <c r="BQ162" s="49">
        <f t="array" ref="BQ162">IF(COUNT(IF(BQ$5:BQ$81&gt;0, TRANSPOSE(Data_TR_USD!$B73:$BZ73)))&gt;0, SUMPRODUCT(BQ$5:BQ$81, TRANSPOSE(Data_TR_USD!$B73:$BZ73))%, NA())</f>
        <v>8.7348486846106341E-2</v>
      </c>
      <c r="BR162" s="49">
        <f t="array" ref="BR162">IF(COUNT(IF(BR$5:BR$81&gt;0, TRANSPOSE(Data_TR_USD!$B73:$BZ73)))&gt;0, SUMPRODUCT(BR$5:BR$81, TRANSPOSE(Data_TR_USD!$B73:$BZ73))%, NA())</f>
        <v>0.19482492297161194</v>
      </c>
      <c r="BS162" s="49">
        <f t="array" ref="BS162">IF(COUNT(IF(BS$5:BS$81&gt;0, TRANSPOSE(Data_TR_USD!$B73:$BZ73)))&gt;0, SUMPRODUCT(BS$5:BS$81, TRANSPOSE(Data_TR_USD!$B73:$BZ73))%, NA())</f>
        <v>8.9101282981428817E-2</v>
      </c>
    </row>
    <row r="163" spans="2:71">
      <c r="B163" s="48">
        <f t="shared" ref="B163:B226" si="5">B162+1</f>
        <v>1937</v>
      </c>
      <c r="E163" s="49">
        <f t="array" ref="E163">IF(COUNT(IF(E$5:E$81&gt;0, TRANSPOSE(Data_TR_USD!$B74:$BZ74)))&gt;0, SUMPRODUCT(E$5:E$81, TRANSPOSE(Data_TR_USD!$B74:$BZ74))%, NA())</f>
        <v>-0.34835764831488558</v>
      </c>
      <c r="F163" s="49" t="e">
        <f t="array" ref="F163">IF(COUNT(IF(F$5:F$81&gt;0, TRANSPOSE(Data_TR_USD!$B74:$BZ74)))&gt;0, SUMPRODUCT(F$5:F$81, TRANSPOSE(Data_TR_USD!$B74:$BZ74))%, NA())</f>
        <v>#N/A</v>
      </c>
      <c r="G163" s="49">
        <f t="array" ref="G163">IF(COUNT(IF(G$5:G$81&gt;0, TRANSPOSE(Data_TR_USD!$B74:$BZ74)))&gt;0, SUMPRODUCT(G$5:G$81, TRANSPOSE(Data_TR_USD!$B74:$BZ74))%, NA())</f>
        <v>2.8571428571428692E-2</v>
      </c>
      <c r="I163" s="49">
        <f t="array" ref="I163">IF(ISNUMBER(I$96), I$96, IF(COUNT(IF(I$5:I$81&gt;0, TRANSPOSE(Data_TR_USD!$B74:$BZ74)))&gt;0, SUMPRODUCT(I$5:I$81, TRANSPOSE(Data_TR_USD!$B74:$BZ74))%, NA()))</f>
        <v>2.1262227524808338E-3</v>
      </c>
      <c r="J163" s="49">
        <f t="array" ref="J163">IF(ISNUMBER(J$96), J$96, IF(COUNT(IF(J$5:J$81&gt;0, TRANSPOSE(Data_TR_USD!$B74:$BZ74)))&gt;0, SUMPRODUCT(J$5:J$81, TRANSPOSE(Data_TR_USD!$B74:$BZ74))%, NA()))</f>
        <v>2.1262227524808338E-3</v>
      </c>
      <c r="K163" s="49">
        <f t="array" ref="K163">IF(ISNUMBER(K$96), K$96, IF(COUNT(IF(K$5:K$81&gt;0, TRANSPOSE(Data_TR_USD!$B74:$BZ74)))&gt;0, SUMPRODUCT(K$5:K$81, TRANSPOSE(Data_TR_USD!$B74:$BZ74))%, NA()))</f>
        <v>-0.19685375472676431</v>
      </c>
      <c r="M163" s="49">
        <f t="array" ref="M163">IF(COUNT(IF(M$5:M$81&gt;0, TRANSPOSE(Data_TR_USD!$B74:$BZ74)))&gt;0, SUMPRODUCT(M$5:M$81, TRANSPOSE(Data_TR_USD!$B74:$BZ74))%, NA())</f>
        <v>-0.16809840702635928</v>
      </c>
      <c r="N163" s="49">
        <f t="array" ref="N163">IF(COUNT(IF(N$5:N$81&gt;0, TRANSPOSE(Data_TR_USD!$B74:$BZ74)))&gt;0, SUMPRODUCT(N$5:N$81, TRANSPOSE(Data_TR_USD!$B74:$BZ74))%, NA())</f>
        <v>-0.19685375472676431</v>
      </c>
      <c r="X163" s="49">
        <f t="array" ref="X163">IF(COUNT(IF(X$5:X$81&gt;0, TRANSPOSE(Data_TR_USD!$B74:$BZ74)))&gt;0, SUMPRODUCT(X$5:X$81, TRANSPOSE(Data_TR_USD!$B74:$BZ74))%, NA())</f>
        <v>-0.19608123501757016</v>
      </c>
      <c r="Y163" s="49">
        <f t="array" ref="Y163">IF(COUNT(IF(Y$5:Y$81&gt;0, TRANSPOSE(Data_TR_USD!$B74:$BZ74)))&gt;0, SUMPRODUCT(Y$5:Y$81, TRANSPOSE(Data_TR_USD!$B74:$BZ74))%, NA())</f>
        <v>-0.19685375472676431</v>
      </c>
      <c r="AA163" s="49">
        <f t="array" ref="AA163">IF(COUNT(IF(AA$5:AA$81&gt;0, TRANSPOSE(Data_TR_USD!$B74:$BZ74)))&gt;0, SUMPRODUCT(AA$5:AA$81, TRANSPOSE(Data_TR_USD!$B74:$BZ74))%, NA())</f>
        <v>-0.16809840702635928</v>
      </c>
      <c r="AB163" s="49">
        <f t="array" ref="AB163">IF(COUNT(IF(AB$5:AB$81&gt;0, TRANSPOSE(Data_TR_USD!$B74:$BZ74)))&gt;0, SUMPRODUCT(AB$5:AB$81, TRANSPOSE(Data_TR_USD!$B74:$BZ74))%, NA())</f>
        <v>-0.18114962081034783</v>
      </c>
      <c r="AC163" s="49">
        <f t="array" ref="AC163">IF(COUNT(IF(AC$5:AC$81&gt;0, TRANSPOSE(Data_TR_USD!$B74:$BZ74)))&gt;0, SUMPRODUCT(AC$5:AC$81, TRANSPOSE(Data_TR_USD!$B74:$BZ74))%, NA())</f>
        <v>-0.15851322820394809</v>
      </c>
      <c r="AD163" s="49">
        <f t="array" ref="AD163">IF(COUNT(IF(AD$5:AD$81&gt;0, TRANSPOSE(Data_TR_USD!$B74:$BZ74)))&gt;0, SUMPRODUCT(AD$5:AD$81, TRANSPOSE(Data_TR_USD!$B74:$BZ74))%, NA())</f>
        <v>-0.15546377257037414</v>
      </c>
      <c r="AE163" s="49">
        <f t="array" ref="AE163">IF(COUNT(IF(AE$5:AE$81&gt;0, TRANSPOSE(Data_TR_USD!$B74:$BZ74)))&gt;0, SUMPRODUCT(AE$5:AE$81, TRANSPOSE(Data_TR_USD!$B74:$BZ74))%, NA())</f>
        <v>-0.11030827150967504</v>
      </c>
      <c r="AG163" s="49">
        <f t="array" ref="AG163">IF(COUNT(IF(AG$5:AG$81&gt;0, TRANSPOSE(Data_TR_USD!$B74:$BZ74)))&gt;0, SUMPRODUCT(AG$5:AG$81, TRANSPOSE(Data_TR_USD!$B74:$BZ74))%, NA())</f>
        <v>0</v>
      </c>
      <c r="AM163" s="49">
        <f t="array" ref="AM163">IF(COUNT(IF(AM$5:AM$81&gt;0, TRANSPOSE(Data_TR_USD!$B74:$BZ74)))&gt;0, SUMPRODUCT(AM$5:AM$81, TRANSPOSE(Data_TR_USD!$B74:$BZ74))%, NA())</f>
        <v>-0.17204606987092178</v>
      </c>
      <c r="AN163" s="49">
        <f t="array" ref="AN163">IF(COUNT(IF(AN$5:AN$81&gt;0, TRANSPOSE(Data_TR_USD!$B74:$BZ74)))&gt;0, SUMPRODUCT(AN$5:AN$81, TRANSPOSE(Data_TR_USD!$B74:$BZ74))%, NA())</f>
        <v>-7.589408495799603E-2</v>
      </c>
      <c r="AO163" s="49">
        <f t="array" ref="AO163">IF(COUNT(IF(AO$5:AO$81&gt;0, TRANSPOSE(Data_TR_USD!$B74:$BZ74)))&gt;0, SUMPRODUCT(AO$5:AO$81, TRANSPOSE(Data_TR_USD!$B74:$BZ74))%, NA())</f>
        <v>-0.13742010214762554</v>
      </c>
      <c r="AP163" s="49">
        <f t="array" ref="AP163">IF(COUNT(IF(AP$5:AP$81&gt;0, TRANSPOSE(Data_TR_USD!$B74:$BZ74)))&gt;0, SUMPRODUCT(AP$5:AP$81, TRANSPOSE(Data_TR_USD!$B74:$BZ74))%, NA())</f>
        <v>-0.10910320009872765</v>
      </c>
      <c r="AQ163" s="49">
        <f t="array" ref="AQ163">IF(COUNT(IF(AQ$5:AQ$81&gt;0, TRANSPOSE(Data_TR_USD!$B74:$BZ74)))&gt;0, SUMPRODUCT(AQ$5:AQ$81, TRANSPOSE(Data_TR_USD!$B74:$BZ74))%, NA())</f>
        <v>-5.6856578941178279E-2</v>
      </c>
      <c r="AS163" s="49">
        <f t="array" ref="AS163">IF(COUNT(IF(AS$5:AS$81&gt;0, TRANSPOSE(Data_TR_USD!$B74:$BZ74)))&gt;0, SUMPRODUCT(AS$5:AS$81, TRANSPOSE(Data_TR_USD!$B74:$BZ74))%, NA())</f>
        <v>-0.19685375472676431</v>
      </c>
      <c r="AU163" s="49">
        <f t="array" ref="AU163">IF(COUNT(IF(AU$5:AU$81&gt;0, TRANSPOSE(Data_TR_USD!$B74:$BZ74)))&gt;0, SUMPRODUCT(AU$5:AU$81, TRANSPOSE(Data_TR_USD!$B74:$BZ74))%, NA())</f>
        <v>-0.35408639999999997</v>
      </c>
      <c r="AV163" s="49">
        <f t="array" ref="AV163">IF(COUNT(IF(AV$5:AV$81&gt;0, TRANSPOSE(Data_TR_USD!$B74:$BZ74)))&gt;0, SUMPRODUCT(AV$5:AV$81, TRANSPOSE(Data_TR_USD!$B74:$BZ74))%, NA())</f>
        <v>0</v>
      </c>
      <c r="AW163" s="49">
        <f t="array" ref="AW163">IF(COUNT(IF(AW$5:AW$81&gt;0, TRANSPOSE(Data_TR_USD!$B74:$BZ74)))&gt;0, SUMPRODUCT(AW$5:AW$81, TRANSPOSE(Data_TR_USD!$B74:$BZ74))%, NA())</f>
        <v>-0.13326264219487072</v>
      </c>
      <c r="AX163" s="49">
        <f t="array" ref="AX163">IF(COUNT(IF(AX$5:AX$81&gt;0, TRANSPOSE(Data_TR_USD!$B74:$BZ74)))&gt;0, SUMPRODUCT(AX$5:AX$81, TRANSPOSE(Data_TR_USD!$B74:$BZ74))%, NA())</f>
        <v>-0.16809840702635928</v>
      </c>
      <c r="AY163" s="49">
        <f t="array" ref="AY163">IF(COUNT(IF(AY$5:AY$81&gt;0, TRANSPOSE(Data_TR_USD!$B74:$BZ74)))&gt;0, SUMPRODUCT(AY$5:AY$81, TRANSPOSE(Data_TR_USD!$B74:$BZ74))%, NA())</f>
        <v>-0.17113861559190105</v>
      </c>
      <c r="AZ163" s="49">
        <f t="array" ref="AZ163">IF(COUNT(IF(AZ$5:AZ$81&gt;0, TRANSPOSE(Data_TR_USD!$B74:$BZ74)))&gt;0, SUMPRODUCT(AZ$5:AZ$81, TRANSPOSE(Data_TR_USD!$B74:$BZ74))%, NA())</f>
        <v>-0.16113125406006154</v>
      </c>
      <c r="BA163" s="49">
        <f t="array" ref="BA163">IF(COUNT(IF(BA$5:BA$81&gt;0, TRANSPOSE(Data_TR_USD!$B74:$BZ74)))&gt;0, SUMPRODUCT(BA$5:BA$81, TRANSPOSE(Data_TR_USD!$B74:$BZ74))%, NA())</f>
        <v>-0.15175393271983156</v>
      </c>
      <c r="BB163" s="49">
        <f t="array" ref="BB163">IF(COUNT(IF(BB$5:BB$81&gt;0, TRANSPOSE(Data_TR_USD!$B74:$BZ74)))&gt;0, SUMPRODUCT(BB$5:BB$81, TRANSPOSE(Data_TR_USD!$B74:$BZ74))%, NA())</f>
        <v>-0.19608123501757016</v>
      </c>
      <c r="BC163" s="49">
        <f t="array" ref="BC163">IF(COUNT(IF(BC$5:BC$81&gt;0, TRANSPOSE(Data_TR_USD!$B74:$BZ74)))&gt;0, SUMPRODUCT(BC$5:BC$81, TRANSPOSE(Data_TR_USD!$B74:$BZ74))%, NA())</f>
        <v>-0.15399339347130178</v>
      </c>
      <c r="BD163" s="49">
        <f t="array" ref="BD163">IF(COUNT(IF(BD$5:BD$81&gt;0, TRANSPOSE(Data_TR_USD!$B74:$BZ74)))&gt;0, SUMPRODUCT(BD$5:BD$81, TRANSPOSE(Data_TR_USD!$B74:$BZ74))%, NA())</f>
        <v>-0.23472972812379464</v>
      </c>
      <c r="BE163" s="49">
        <f t="array" ref="BE163">IF(COUNT(IF(BE$5:BE$81&gt;0, TRANSPOSE(Data_TR_USD!$B74:$BZ74)))&gt;0, SUMPRODUCT(BE$5:BE$81, TRANSPOSE(Data_TR_USD!$B74:$BZ74))%, NA())</f>
        <v>-0.11051155811245257</v>
      </c>
      <c r="BF163" s="49">
        <f t="array" ref="BF163">IF(COUNT(IF(BF$5:BF$81&gt;0, TRANSPOSE(Data_TR_USD!$B74:$BZ74)))&gt;0, SUMPRODUCT(BF$5:BF$81, TRANSPOSE(Data_TR_USD!$B74:$BZ74))%, NA())</f>
        <v>-0.14474801044120111</v>
      </c>
      <c r="BG163" s="49">
        <f t="array" ref="BG163">IF(COUNT(IF(BG$5:BG$81&gt;0, TRANSPOSE(Data_TR_USD!$B74:$BZ74)))&gt;0, SUMPRODUCT(BG$5:BG$81, TRANSPOSE(Data_TR_USD!$B74:$BZ74))%, NA())</f>
        <v>-5.840983318340439E-2</v>
      </c>
      <c r="BH163" s="49">
        <f t="array" ref="BH163">IF(COUNT(IF(BH$5:BH$81&gt;0, TRANSPOSE(Data_TR_USD!$B74:$BZ74)))&gt;0, SUMPRODUCT(BH$5:BH$81, TRANSPOSE(Data_TR_USD!$B74:$BZ74))%, NA())</f>
        <v>-9.9378693265352258E-2</v>
      </c>
      <c r="BI163" s="49">
        <f t="array" ref="BI163">IF(COUNT(IF(BI$5:BI$81&gt;0, TRANSPOSE(Data_TR_USD!$B74:$BZ74)))&gt;0, SUMPRODUCT(BI$5:BI$81, TRANSPOSE(Data_TR_USD!$B74:$BZ74))%, NA())</f>
        <v>-0.19685375472676431</v>
      </c>
      <c r="BJ163" s="49">
        <f t="array" ref="BJ163">IF(COUNT(IF(BJ$5:BJ$81&gt;0, TRANSPOSE(Data_TR_USD!$B74:$BZ74)))&gt;0, SUMPRODUCT(BJ$5:BJ$81, TRANSPOSE(Data_TR_USD!$B74:$BZ74))%, NA())</f>
        <v>-0.20901458898893135</v>
      </c>
      <c r="BK163" s="49">
        <f t="array" ref="BK163">IF(COUNT(IF(BK$5:BK$81&gt;0, TRANSPOSE(Data_TR_USD!$B74:$BZ74)))&gt;0, SUMPRODUCT(BK$5:BK$81, TRANSPOSE(Data_TR_USD!$B74:$BZ74))%, NA())</f>
        <v>-0.11546740031046615</v>
      </c>
      <c r="BL163" s="49">
        <f t="array" ref="BL163">IF(COUNT(IF(BL$5:BL$81&gt;0, TRANSPOSE(Data_TR_USD!$B74:$BZ74)))&gt;0, SUMPRODUCT(BL$5:BL$81, TRANSPOSE(Data_TR_USD!$B74:$BZ74))%, NA())</f>
        <v>-0.17417882415744279</v>
      </c>
      <c r="BM163" s="49">
        <f t="array" ref="BM163">IF(COUNT(IF(BM$5:BM$81&gt;0, TRANSPOSE(Data_TR_USD!$B74:$BZ74)))&gt;0, SUMPRODUCT(BM$5:BM$81, TRANSPOSE(Data_TR_USD!$B74:$BZ74))%, NA())</f>
        <v>-0.11844160042706112</v>
      </c>
      <c r="BN163" s="49">
        <f t="array" ref="BN163">IF(COUNT(IF(BN$5:BN$81&gt;0, TRANSPOSE(Data_TR_USD!$B74:$BZ74)))&gt;0, SUMPRODUCT(BN$5:BN$81, TRANSPOSE(Data_TR_USD!$B74:$BZ74))%, NA())</f>
        <v>-8.7089412078721395E-2</v>
      </c>
      <c r="BO163" s="49">
        <f t="array" ref="BO163">IF(COUNT(IF(BO$5:BO$81&gt;0, TRANSPOSE(Data_TR_USD!$B74:$BZ74)))&gt;0, SUMPRODUCT(BO$5:BO$81, TRANSPOSE(Data_TR_USD!$B74:$BZ74))%, NA())</f>
        <v>-6.9671529662977127E-2</v>
      </c>
      <c r="BP163" s="49">
        <f t="array" ref="BP163">IF(COUNT(IF(BP$5:BP$81&gt;0, TRANSPOSE(Data_TR_USD!$B74:$BZ74)))&gt;0, SUMPRODUCT(BP$5:BP$81, TRANSPOSE(Data_TR_USD!$B74:$BZ74))%, NA())</f>
        <v>-5.8059608052480928E-2</v>
      </c>
      <c r="BQ163" s="49">
        <f t="array" ref="BQ163">IF(COUNT(IF(BQ$5:BQ$81&gt;0, TRANSPOSE(Data_TR_USD!$B74:$BZ74)))&gt;0, SUMPRODUCT(BQ$5:BQ$81, TRANSPOSE(Data_TR_USD!$B74:$BZ74))%, NA())</f>
        <v>-7.589408495799603E-2</v>
      </c>
      <c r="BR163" s="49">
        <f t="array" ref="BR163">IF(COUNT(IF(BR$5:BR$81&gt;0, TRANSPOSE(Data_TR_USD!$B74:$BZ74)))&gt;0, SUMPRODUCT(BR$5:BR$81, TRANSPOSE(Data_TR_USD!$B74:$BZ74))%, NA())</f>
        <v>-0.17408050204810707</v>
      </c>
      <c r="BS163" s="49">
        <f t="array" ref="BS163">IF(COUNT(IF(BS$5:BS$81&gt;0, TRANSPOSE(Data_TR_USD!$B74:$BZ74)))&gt;0, SUMPRODUCT(BS$5:BS$81, TRANSPOSE(Data_TR_USD!$B74:$BZ74))%, NA())</f>
        <v>-6.4796614420298118E-2</v>
      </c>
    </row>
    <row r="164" spans="2:71">
      <c r="B164" s="48">
        <f t="shared" si="5"/>
        <v>1938</v>
      </c>
      <c r="E164" s="49">
        <f t="array" ref="E164">IF(COUNT(IF(E$5:E$81&gt;0, TRANSPOSE(Data_TR_USD!$B75:$BZ75)))&gt;0, SUMPRODUCT(E$5:E$81, TRANSPOSE(Data_TR_USD!$B75:$BZ75))%, NA())</f>
        <v>0.3054971490854268</v>
      </c>
      <c r="F164" s="49" t="e">
        <f t="array" ref="F164">IF(COUNT(IF(F$5:F$81&gt;0, TRANSPOSE(Data_TR_USD!$B75:$BZ75)))&gt;0, SUMPRODUCT(F$5:F$81, TRANSPOSE(Data_TR_USD!$B75:$BZ75))%, NA())</f>
        <v>#N/A</v>
      </c>
      <c r="G164" s="49">
        <f t="array" ref="G164">IF(COUNT(IF(G$5:G$81&gt;0, TRANSPOSE(Data_TR_USD!$B75:$BZ75)))&gt;0, SUMPRODUCT(G$5:G$81, TRANSPOSE(Data_TR_USD!$B75:$BZ75))%, NA())</f>
        <v>-2.777777777777779E-2</v>
      </c>
      <c r="I164" s="49">
        <f t="array" ref="I164">IF(ISNUMBER(I$96), I$96, IF(COUNT(IF(I$5:I$81&gt;0, TRANSPOSE(Data_TR_USD!$B75:$BZ75)))&gt;0, SUMPRODUCT(I$5:I$81, TRANSPOSE(Data_TR_USD!$B75:$BZ75))%, NA()))</f>
        <v>-1.246671473007788E-4</v>
      </c>
      <c r="J164" s="49">
        <f t="array" ref="J164">IF(ISNUMBER(J$96), J$96, IF(COUNT(IF(J$5:J$81&gt;0, TRANSPOSE(Data_TR_USD!$B75:$BZ75)))&gt;0, SUMPRODUCT(J$5:J$81, TRANSPOSE(Data_TR_USD!$B75:$BZ75))%, NA()))</f>
        <v>-1.246671473007788E-4</v>
      </c>
      <c r="K164" s="49">
        <f t="array" ref="K164">IF(ISNUMBER(K$96), K$96, IF(COUNT(IF(K$5:K$81&gt;0, TRANSPOSE(Data_TR_USD!$B75:$BZ75)))&gt;0, SUMPRODUCT(K$5:K$81, TRANSPOSE(Data_TR_USD!$B75:$BZ75))%, NA()))</f>
        <v>0.1982801153308682</v>
      </c>
      <c r="M164" s="49">
        <f t="array" ref="M164">IF(COUNT(IF(M$5:M$81&gt;0, TRANSPOSE(Data_TR_USD!$B75:$BZ75)))&gt;0, SUMPRODUCT(M$5:M$81, TRANSPOSE(Data_TR_USD!$B75:$BZ75))%, NA())</f>
        <v>0.16023948748251945</v>
      </c>
      <c r="N164" s="49">
        <f t="array" ref="N164">IF(COUNT(IF(N$5:N$81&gt;0, TRANSPOSE(Data_TR_USD!$B75:$BZ75)))&gt;0, SUMPRODUCT(N$5:N$81, TRANSPOSE(Data_TR_USD!$B75:$BZ75))%, NA())</f>
        <v>0.1982801153308682</v>
      </c>
      <c r="X164" s="49">
        <f t="array" ref="X164">IF(COUNT(IF(X$5:X$81&gt;0, TRANSPOSE(Data_TR_USD!$B75:$BZ75)))&gt;0, SUMPRODUCT(X$5:X$81, TRANSPOSE(Data_TR_USD!$B75:$BZ75))%, NA())</f>
        <v>0.18126125366130147</v>
      </c>
      <c r="Y164" s="49">
        <f t="array" ref="Y164">IF(COUNT(IF(Y$5:Y$81&gt;0, TRANSPOSE(Data_TR_USD!$B75:$BZ75)))&gt;0, SUMPRODUCT(Y$5:Y$81, TRANSPOSE(Data_TR_USD!$B75:$BZ75))%, NA())</f>
        <v>0.1982801153308682</v>
      </c>
      <c r="AA164" s="49">
        <f t="array" ref="AA164">IF(COUNT(IF(AA$5:AA$81&gt;0, TRANSPOSE(Data_TR_USD!$B75:$BZ75)))&gt;0, SUMPRODUCT(AA$5:AA$81, TRANSPOSE(Data_TR_USD!$B75:$BZ75))%, NA())</f>
        <v>0.16023948748251945</v>
      </c>
      <c r="AB164" s="49">
        <f t="array" ref="AB164">IF(COUNT(IF(AB$5:AB$81&gt;0, TRANSPOSE(Data_TR_USD!$B75:$BZ75)))&gt;0, SUMPRODUCT(AB$5:AB$81, TRANSPOSE(Data_TR_USD!$B75:$BZ75))%, NA())</f>
        <v>0.16231365084469146</v>
      </c>
      <c r="AC164" s="49">
        <f t="array" ref="AC164">IF(COUNT(IF(AC$5:AC$81&gt;0, TRANSPOSE(Data_TR_USD!$B75:$BZ75)))&gt;0, SUMPRODUCT(AC$5:AC$81, TRANSPOSE(Data_TR_USD!$B75:$BZ75))%, NA())</f>
        <v>0.14639195824930468</v>
      </c>
      <c r="AD164" s="49">
        <f t="array" ref="AD164">IF(COUNT(IF(AD$5:AD$81&gt;0, TRANSPOSE(Data_TR_USD!$B75:$BZ75)))&gt;0, SUMPRODUCT(AD$5:AD$81, TRANSPOSE(Data_TR_USD!$B75:$BZ75))%, NA())</f>
        <v>0.12896187996518388</v>
      </c>
      <c r="AE164" s="49">
        <f t="array" ref="AE164">IF(COUNT(IF(AE$5:AE$81&gt;0, TRANSPOSE(Data_TR_USD!$B75:$BZ75)))&gt;0, SUMPRODUCT(AE$5:AE$81, TRANSPOSE(Data_TR_USD!$B75:$BZ75))%, NA())</f>
        <v>0.10382130630192274</v>
      </c>
      <c r="AG164" s="49">
        <f t="array" ref="AG164">IF(COUNT(IF(AG$5:AG$81&gt;0, TRANSPOSE(Data_TR_USD!$B75:$BZ75)))&gt;0, SUMPRODUCT(AG$5:AG$81, TRANSPOSE(Data_TR_USD!$B75:$BZ75))%, NA())</f>
        <v>0</v>
      </c>
      <c r="AM164" s="49">
        <f t="array" ref="AM164">IF(COUNT(IF(AM$5:AM$81&gt;0, TRANSPOSE(Data_TR_USD!$B75:$BZ75)))&gt;0, SUMPRODUCT(AM$5:AM$81, TRANSPOSE(Data_TR_USD!$B75:$BZ75))%, NA())</f>
        <v>0.15544486922717485</v>
      </c>
      <c r="AN164" s="49">
        <f t="array" ref="AN164">IF(COUNT(IF(AN$5:AN$81&gt;0, TRANSPOSE(Data_TR_USD!$B75:$BZ75)))&gt;0, SUMPRODUCT(AN$5:AN$81, TRANSPOSE(Data_TR_USD!$B75:$BZ75))%, NA())</f>
        <v>8.9824593906838709E-2</v>
      </c>
      <c r="AO164" s="49">
        <f t="array" ref="AO164">IF(COUNT(IF(AO$5:AO$81&gt;0, TRANSPOSE(Data_TR_USD!$B75:$BZ75)))&gt;0, SUMPRODUCT(AO$5:AO$81, TRANSPOSE(Data_TR_USD!$B75:$BZ75))%, NA())</f>
        <v>0.12675677496106597</v>
      </c>
      <c r="AP164" s="49">
        <f t="array" ref="AP164">IF(COUNT(IF(AP$5:AP$81&gt;0, TRANSPOSE(Data_TR_USD!$B75:$BZ75)))&gt;0, SUMPRODUCT(AP$5:AP$81, TRANSPOSE(Data_TR_USD!$B75:$BZ75))%, NA())</f>
        <v>0.10064456954641005</v>
      </c>
      <c r="AQ164" s="49">
        <f t="array" ref="AQ164">IF(COUNT(IF(AQ$5:AQ$81&gt;0, TRANSPOSE(Data_TR_USD!$B75:$BZ75)))&gt;0, SUMPRODUCT(AQ$5:AQ$81, TRANSPOSE(Data_TR_USD!$B75:$BZ75))%, NA())</f>
        <v>7.7085524025366184E-2</v>
      </c>
      <c r="AS164" s="49">
        <f t="array" ref="AS164">IF(COUNT(IF(AS$5:AS$81&gt;0, TRANSPOSE(Data_TR_USD!$B75:$BZ75)))&gt;0, SUMPRODUCT(AS$5:AS$81, TRANSPOSE(Data_TR_USD!$B75:$BZ75))%, NA())</f>
        <v>0.1982801153308682</v>
      </c>
      <c r="AU164" s="49">
        <f t="array" ref="AU164">IF(COUNT(IF(AU$5:AU$81&gt;0, TRANSPOSE(Data_TR_USD!$B75:$BZ75)))&gt;0, SUMPRODUCT(AU$5:AU$81, TRANSPOSE(Data_TR_USD!$B75:$BZ75))%, NA())</f>
        <v>0.1914834</v>
      </c>
      <c r="AV164" s="49">
        <f t="array" ref="AV164">IF(COUNT(IF(AV$5:AV$81&gt;0, TRANSPOSE(Data_TR_USD!$B75:$BZ75)))&gt;0, SUMPRODUCT(AV$5:AV$81, TRANSPOSE(Data_TR_USD!$B75:$BZ75))%, NA())</f>
        <v>0</v>
      </c>
      <c r="AW164" s="49">
        <f t="array" ref="AW164">IF(COUNT(IF(AW$5:AW$81&gt;0, TRANSPOSE(Data_TR_USD!$B75:$BZ75)))&gt;0, SUMPRODUCT(AW$5:AW$81, TRANSPOSE(Data_TR_USD!$B75:$BZ75))%, NA())</f>
        <v>0.12968977257397679</v>
      </c>
      <c r="AX164" s="49">
        <f t="array" ref="AX164">IF(COUNT(IF(AX$5:AX$81&gt;0, TRANSPOSE(Data_TR_USD!$B75:$BZ75)))&gt;0, SUMPRODUCT(AX$5:AX$81, TRANSPOSE(Data_TR_USD!$B75:$BZ75))%, NA())</f>
        <v>0.16023948748251945</v>
      </c>
      <c r="AY164" s="49">
        <f t="array" ref="AY164">IF(COUNT(IF(AY$5:AY$81&gt;0, TRANSPOSE(Data_TR_USD!$B75:$BZ75)))&gt;0, SUMPRODUCT(AY$5:AY$81, TRANSPOSE(Data_TR_USD!$B75:$BZ75))%, NA())</f>
        <v>0.15649403101261644</v>
      </c>
      <c r="AZ164" s="49">
        <f t="array" ref="AZ164">IF(COUNT(IF(AZ$5:AZ$81&gt;0, TRANSPOSE(Data_TR_USD!$B75:$BZ75)))&gt;0, SUMPRODUCT(AZ$5:AZ$81, TRANSPOSE(Data_TR_USD!$B75:$BZ75))%, NA())</f>
        <v>0.15412954450081093</v>
      </c>
      <c r="BA164" s="49">
        <f t="array" ref="BA164">IF(COUNT(IF(BA$5:BA$81&gt;0, TRANSPOSE(Data_TR_USD!$B75:$BZ75)))&gt;0, SUMPRODUCT(BA$5:BA$81, TRANSPOSE(Data_TR_USD!$B75:$BZ75))%, NA())</f>
        <v>0.1249223881539952</v>
      </c>
      <c r="BB164" s="49">
        <f t="array" ref="BB164">IF(COUNT(IF(BB$5:BB$81&gt;0, TRANSPOSE(Data_TR_USD!$B75:$BZ75)))&gt;0, SUMPRODUCT(BB$5:BB$81, TRANSPOSE(Data_TR_USD!$B75:$BZ75))%, NA())</f>
        <v>0.18126125366130147</v>
      </c>
      <c r="BC164" s="49">
        <f t="array" ref="BC164">IF(COUNT(IF(BC$5:BC$81&gt;0, TRANSPOSE(Data_TR_USD!$B75:$BZ75)))&gt;0, SUMPRODUCT(BC$5:BC$81, TRANSPOSE(Data_TR_USD!$B75:$BZ75))%, NA())</f>
        <v>0.12518472139146877</v>
      </c>
      <c r="BD164" s="49">
        <f t="array" ref="BD164">IF(COUNT(IF(BD$5:BD$81&gt;0, TRANSPOSE(Data_TR_USD!$B75:$BZ75)))&gt;0, SUMPRODUCT(BD$5:BD$81, TRANSPOSE(Data_TR_USD!$B75:$BZ75))%, NA())</f>
        <v>0.22508437376950785</v>
      </c>
      <c r="BE164" s="49">
        <f t="array" ref="BE164">IF(COUNT(IF(BE$5:BE$81&gt;0, TRANSPOSE(Data_TR_USD!$B75:$BZ75)))&gt;0, SUMPRODUCT(BE$5:BE$81, TRANSPOSE(Data_TR_USD!$B75:$BZ75))%, NA())</f>
        <v>0.10668689839023322</v>
      </c>
      <c r="BF164" s="49">
        <f t="array" ref="BF164">IF(COUNT(IF(BF$5:BF$81&gt;0, TRANSPOSE(Data_TR_USD!$B75:$BZ75)))&gt;0, SUMPRODUCT(BF$5:BF$81, TRANSPOSE(Data_TR_USD!$B75:$BZ75))%, NA())</f>
        <v>0.14457829754592524</v>
      </c>
      <c r="BG164" s="49">
        <f t="array" ref="BG164">IF(COUNT(IF(BG$5:BG$81&gt;0, TRANSPOSE(Data_TR_USD!$B75:$BZ75)))&gt;0, SUMPRODUCT(BG$5:BG$81, TRANSPOSE(Data_TR_USD!$B75:$BZ75))%, NA())</f>
        <v>6.4669780657499967E-2</v>
      </c>
      <c r="BH164" s="49">
        <f t="array" ref="BH164">IF(COUNT(IF(BH$5:BH$81&gt;0, TRANSPOSE(Data_TR_USD!$B75:$BZ75)))&gt;0, SUMPRODUCT(BH$5:BH$81, TRANSPOSE(Data_TR_USD!$B75:$BZ75))%, NA())</f>
        <v>9.7972567829684346E-2</v>
      </c>
      <c r="BI164" s="49">
        <f t="array" ref="BI164">IF(COUNT(IF(BI$5:BI$81&gt;0, TRANSPOSE(Data_TR_USD!$B75:$BZ75)))&gt;0, SUMPRODUCT(BI$5:BI$81, TRANSPOSE(Data_TR_USD!$B75:$BZ75))%, NA())</f>
        <v>0.1982801153308682</v>
      </c>
      <c r="BJ164" s="49">
        <f t="array" ref="BJ164">IF(COUNT(IF(BJ$5:BJ$81&gt;0, TRANSPOSE(Data_TR_USD!$B75:$BZ75)))&gt;0, SUMPRODUCT(BJ$5:BJ$81, TRANSPOSE(Data_TR_USD!$B75:$BZ75))%, NA())</f>
        <v>0.18329828945125606</v>
      </c>
      <c r="BK164" s="49">
        <f t="array" ref="BK164">IF(COUNT(IF(BK$5:BK$81&gt;0, TRANSPOSE(Data_TR_USD!$B75:$BZ75)))&gt;0, SUMPRODUCT(BK$5:BK$81, TRANSPOSE(Data_TR_USD!$B75:$BZ75))%, NA())</f>
        <v>0.10820124168862194</v>
      </c>
      <c r="BL164" s="49">
        <f t="array" ref="BL164">IF(COUNT(IF(BL$5:BL$81&gt;0, TRANSPOSE(Data_TR_USD!$B75:$BZ75)))&gt;0, SUMPRODUCT(BL$5:BL$81, TRANSPOSE(Data_TR_USD!$B75:$BZ75))%, NA())</f>
        <v>0.1527485745427134</v>
      </c>
      <c r="BM164" s="49">
        <f t="array" ref="BM164">IF(COUNT(IF(BM$5:BM$81&gt;0, TRANSPOSE(Data_TR_USD!$B75:$BZ75)))&gt;0, SUMPRODUCT(BM$5:BM$81, TRANSPOSE(Data_TR_USD!$B75:$BZ75))%, NA())</f>
        <v>0.10386903068904513</v>
      </c>
      <c r="BN164" s="49">
        <f t="array" ref="BN164">IF(COUNT(IF(BN$5:BN$81&gt;0, TRANSPOSE(Data_TR_USD!$B75:$BZ75)))&gt;0, SUMPRODUCT(BN$5:BN$81, TRANSPOSE(Data_TR_USD!$B75:$BZ75))%, NA())</f>
        <v>7.63742872713567E-2</v>
      </c>
      <c r="BO164" s="49">
        <f t="array" ref="BO164">IF(COUNT(IF(BO$5:BO$81&gt;0, TRANSPOSE(Data_TR_USD!$B75:$BZ75)))&gt;0, SUMPRODUCT(BO$5:BO$81, TRANSPOSE(Data_TR_USD!$B75:$BZ75))%, NA())</f>
        <v>6.1099429817085361E-2</v>
      </c>
      <c r="BP164" s="49">
        <f t="array" ref="BP164">IF(COUNT(IF(BP$5:BP$81&gt;0, TRANSPOSE(Data_TR_USD!$B75:$BZ75)))&gt;0, SUMPRODUCT(BP$5:BP$81, TRANSPOSE(Data_TR_USD!$B75:$BZ75))%, NA())</f>
        <v>5.0916191514237798E-2</v>
      </c>
      <c r="BQ164" s="49">
        <f t="array" ref="BQ164">IF(COUNT(IF(BQ$5:BQ$81&gt;0, TRANSPOSE(Data_TR_USD!$B75:$BZ75)))&gt;0, SUMPRODUCT(BQ$5:BQ$81, TRANSPOSE(Data_TR_USD!$B75:$BZ75))%, NA())</f>
        <v>8.9824593906838709E-2</v>
      </c>
      <c r="BR164" s="49">
        <f t="array" ref="BR164">IF(COUNT(IF(BR$5:BR$81&gt;0, TRANSPOSE(Data_TR_USD!$B75:$BZ75)))&gt;0, SUMPRODUCT(BR$5:BR$81, TRANSPOSE(Data_TR_USD!$B75:$BZ75))%, NA())</f>
        <v>0.14059055875001991</v>
      </c>
      <c r="BS164" s="49">
        <f t="array" ref="BS164">IF(COUNT(IF(BS$5:BS$81&gt;0, TRANSPOSE(Data_TR_USD!$B75:$BZ75)))&gt;0, SUMPRODUCT(BS$5:BS$81, TRANSPOSE(Data_TR_USD!$B75:$BZ75))%, NA())</f>
        <v>5.9903017019828309E-2</v>
      </c>
    </row>
    <row r="165" spans="2:71">
      <c r="B165" s="48">
        <f t="shared" si="5"/>
        <v>1939</v>
      </c>
      <c r="E165" s="49">
        <f t="array" ref="E165">IF(COUNT(IF(E$5:E$81&gt;0, TRANSPOSE(Data_TR_USD!$B76:$BZ76)))&gt;0, SUMPRODUCT(E$5:E$81, TRANSPOSE(Data_TR_USD!$B76:$BZ76))%, NA())</f>
        <v>-5.3750359775246491E-3</v>
      </c>
      <c r="F165" s="49" t="e">
        <f t="array" ref="F165">IF(COUNT(IF(F$5:F$81&gt;0, TRANSPOSE(Data_TR_USD!$B76:$BZ76)))&gt;0, SUMPRODUCT(F$5:F$81, TRANSPOSE(Data_TR_USD!$B76:$BZ76))%, NA())</f>
        <v>#N/A</v>
      </c>
      <c r="G165" s="49">
        <f t="array" ref="G165">IF(COUNT(IF(G$5:G$81&gt;0, TRANSPOSE(Data_TR_USD!$B76:$BZ76)))&gt;0, SUMPRODUCT(G$5:G$81, TRANSPOSE(Data_TR_USD!$B76:$BZ76))%, NA())</f>
        <v>0</v>
      </c>
      <c r="I165" s="49">
        <f t="array" ref="I165">IF(ISNUMBER(I$96), I$96, IF(COUNT(IF(I$5:I$81&gt;0, TRANSPOSE(Data_TR_USD!$B76:$BZ76)))&gt;0, SUMPRODUCT(I$5:I$81, TRANSPOSE(Data_TR_USD!$B76:$BZ76))%, NA()))</f>
        <v>-5.2447609337505407E-4</v>
      </c>
      <c r="J165" s="49">
        <f t="array" ref="J165">IF(ISNUMBER(J$96), J$96, IF(COUNT(IF(J$5:J$81&gt;0, TRANSPOSE(Data_TR_USD!$B76:$BZ76)))&gt;0, SUMPRODUCT(J$5:J$81, TRANSPOSE(Data_TR_USD!$B76:$BZ76))%, NA()))</f>
        <v>-5.2447609337505407E-4</v>
      </c>
      <c r="K165" s="49">
        <f t="array" ref="K165">IF(ISNUMBER(K$96), K$96, IF(COUNT(IF(K$5:K$81&gt;0, TRANSPOSE(Data_TR_USD!$B76:$BZ76)))&gt;0, SUMPRODUCT(K$5:K$81, TRANSPOSE(Data_TR_USD!$B76:$BZ76))%, NA()))</f>
        <v>7.9707459156139592E-3</v>
      </c>
      <c r="M165" s="49">
        <f t="array" ref="M165">IF(COUNT(IF(M$5:M$81&gt;0, TRANSPOSE(Data_TR_USD!$B76:$BZ76)))&gt;0, SUMPRODUCT(M$5:M$81, TRANSPOSE(Data_TR_USD!$B76:$BZ76))%, NA())</f>
        <v>2.9103657623020494E-3</v>
      </c>
      <c r="N165" s="49">
        <f t="array" ref="N165">IF(COUNT(IF(N$5:N$81&gt;0, TRANSPOSE(Data_TR_USD!$B76:$BZ76)))&gt;0, SUMPRODUCT(N$5:N$81, TRANSPOSE(Data_TR_USD!$B76:$BZ76))%, NA())</f>
        <v>7.9707459156139592E-3</v>
      </c>
      <c r="X165" s="49">
        <f t="array" ref="X165">IF(COUNT(IF(X$5:X$81&gt;0, TRANSPOSE(Data_TR_USD!$B76:$BZ76)))&gt;0, SUMPRODUCT(X$5:X$81, TRANSPOSE(Data_TR_USD!$B76:$BZ76))%, NA())</f>
        <v>-1.2564188697449818E-3</v>
      </c>
      <c r="Y165" s="49">
        <f t="array" ref="Y165">IF(COUNT(IF(Y$5:Y$81&gt;0, TRANSPOSE(Data_TR_USD!$B76:$BZ76)))&gt;0, SUMPRODUCT(Y$5:Y$81, TRANSPOSE(Data_TR_USD!$B76:$BZ76))%, NA())</f>
        <v>7.9707459156139592E-3</v>
      </c>
      <c r="AA165" s="49">
        <f t="array" ref="AA165">IF(COUNT(IF(AA$5:AA$81&gt;0, TRANSPOSE(Data_TR_USD!$B76:$BZ76)))&gt;0, SUMPRODUCT(AA$5:AA$81, TRANSPOSE(Data_TR_USD!$B76:$BZ76))%, NA())</f>
        <v>2.9103657623020494E-3</v>
      </c>
      <c r="AB165" s="49">
        <f t="array" ref="AB165">IF(COUNT(IF(AB$5:AB$81&gt;0, TRANSPOSE(Data_TR_USD!$B76:$BZ76)))&gt;0, SUMPRODUCT(AB$5:AB$81, TRANSPOSE(Data_TR_USD!$B76:$BZ76))%, NA())</f>
        <v>-1.593738226728135E-2</v>
      </c>
      <c r="AC165" s="49">
        <f t="array" ref="AC165">IF(COUNT(IF(AC$5:AC$81&gt;0, TRANSPOSE(Data_TR_USD!$B76:$BZ76)))&gt;0, SUMPRODUCT(AC$5:AC$81, TRANSPOSE(Data_TR_USD!$B76:$BZ76))%, NA())</f>
        <v>-8.3159569751253132E-3</v>
      </c>
      <c r="AD165" s="49">
        <f t="array" ref="AD165">IF(COUNT(IF(AD$5:AD$81&gt;0, TRANSPOSE(Data_TR_USD!$B76:$BZ76)))&gt;0, SUMPRODUCT(AD$5:AD$81, TRANSPOSE(Data_TR_USD!$B76:$BZ76))%, NA())</f>
        <v>-1.4918886408173914E-2</v>
      </c>
      <c r="AE165" s="49">
        <f t="array" ref="AE165">IF(COUNT(IF(AE$5:AE$81&gt;0, TRANSPOSE(Data_TR_USD!$B76:$BZ76)))&gt;0, SUMPRODUCT(AE$5:AE$81, TRANSPOSE(Data_TR_USD!$B76:$BZ76))%, NA())</f>
        <v>-1.1328352280326026E-3</v>
      </c>
      <c r="AG165" s="49">
        <f t="array" ref="AG165">IF(COUNT(IF(AG$5:AG$81&gt;0, TRANSPOSE(Data_TR_USD!$B76:$BZ76)))&gt;0, SUMPRODUCT(AG$5:AG$81, TRANSPOSE(Data_TR_USD!$B76:$BZ76))%, NA())</f>
        <v>0</v>
      </c>
      <c r="AM165" s="49">
        <f t="array" ref="AM165">IF(COUNT(IF(AM$5:AM$81&gt;0, TRANSPOSE(Data_TR_USD!$B76:$BZ76)))&gt;0, SUMPRODUCT(AM$5:AM$81, TRANSPOSE(Data_TR_USD!$B76:$BZ76))%, NA())</f>
        <v>-4.6125499437913998E-4</v>
      </c>
      <c r="AN165" s="49">
        <f t="array" ref="AN165">IF(COUNT(IF(AN$5:AN$81&gt;0, TRANSPOSE(Data_TR_USD!$B76:$BZ76)))&gt;0, SUMPRODUCT(AN$5:AN$81, TRANSPOSE(Data_TR_USD!$B76:$BZ76))%, NA())</f>
        <v>9.6564369541909962E-3</v>
      </c>
      <c r="AO165" s="49">
        <f t="array" ref="AO165">IF(COUNT(IF(AO$5:AO$81&gt;0, TRANSPOSE(Data_TR_USD!$B76:$BZ76)))&gt;0, SUMPRODUCT(AO$5:AO$81, TRANSPOSE(Data_TR_USD!$B76:$BZ76))%, NA())</f>
        <v>-6.8341078751047559E-3</v>
      </c>
      <c r="AP165" s="49">
        <f t="array" ref="AP165">IF(COUNT(IF(AP$5:AP$81&gt;0, TRANSPOSE(Data_TR_USD!$B76:$BZ76)))&gt;0, SUMPRODUCT(AP$5:AP$81, TRANSPOSE(Data_TR_USD!$B76:$BZ76))%, NA())</f>
        <v>-6.9911539055426061E-3</v>
      </c>
      <c r="AQ165" s="49">
        <f t="array" ref="AQ165">IF(COUNT(IF(AQ$5:AQ$81&gt;0, TRANSPOSE(Data_TR_USD!$B76:$BZ76)))&gt;0, SUMPRODUCT(AQ$5:AQ$81, TRANSPOSE(Data_TR_USD!$B76:$BZ76))%, NA())</f>
        <v>1.1487249117972364E-2</v>
      </c>
      <c r="AS165" s="49">
        <f t="array" ref="AS165">IF(COUNT(IF(AS$5:AS$81&gt;0, TRANSPOSE(Data_TR_USD!$B76:$BZ76)))&gt;0, SUMPRODUCT(AS$5:AS$81, TRANSPOSE(Data_TR_USD!$B76:$BZ76))%, NA())</f>
        <v>7.9707459156139592E-3</v>
      </c>
      <c r="AU165" s="49">
        <f t="array" ref="AU165">IF(COUNT(IF(AU$5:AU$81&gt;0, TRANSPOSE(Data_TR_USD!$B76:$BZ76)))&gt;0, SUMPRODUCT(AU$5:AU$81, TRANSPOSE(Data_TR_USD!$B76:$BZ76))%, NA())</f>
        <v>0.1030021</v>
      </c>
      <c r="AV165" s="49">
        <f t="array" ref="AV165">IF(COUNT(IF(AV$5:AV$81&gt;0, TRANSPOSE(Data_TR_USD!$B76:$BZ76)))&gt;0, SUMPRODUCT(AV$5:AV$81, TRANSPOSE(Data_TR_USD!$B76:$BZ76))%, NA())</f>
        <v>0</v>
      </c>
      <c r="AW165" s="49">
        <f t="array" ref="AW165">IF(COUNT(IF(AW$5:AW$81&gt;0, TRANSPOSE(Data_TR_USD!$B76:$BZ76)))&gt;0, SUMPRODUCT(AW$5:AW$81, TRANSPOSE(Data_TR_USD!$B76:$BZ76))%, NA())</f>
        <v>3.4478693600545141E-3</v>
      </c>
      <c r="AX165" s="49">
        <f t="array" ref="AX165">IF(COUNT(IF(AX$5:AX$81&gt;0, TRANSPOSE(Data_TR_USD!$B76:$BZ76)))&gt;0, SUMPRODUCT(AX$5:AX$81, TRANSPOSE(Data_TR_USD!$B76:$BZ76))%, NA())</f>
        <v>2.9103657623020494E-3</v>
      </c>
      <c r="AY165" s="49">
        <f t="array" ref="AY165">IF(COUNT(IF(AY$5:AY$81&gt;0, TRANSPOSE(Data_TR_USD!$B76:$BZ76)))&gt;0, SUMPRODUCT(AY$5:AY$81, TRANSPOSE(Data_TR_USD!$B76:$BZ76))%, NA())</f>
        <v>1.1142388676986248E-4</v>
      </c>
      <c r="AZ165" s="49">
        <f t="array" ref="AZ165">IF(COUNT(IF(AZ$5:AZ$81&gt;0, TRANSPOSE(Data_TR_USD!$B76:$BZ76)))&gt;0, SUMPRODUCT(AZ$5:AZ$81, TRANSPOSE(Data_TR_USD!$B76:$BZ76))%, NA())</f>
        <v>3.0178664818525424E-3</v>
      </c>
      <c r="BA165" s="49">
        <f t="array" ref="BA165">IF(COUNT(IF(BA$5:BA$81&gt;0, TRANSPOSE(Data_TR_USD!$B76:$BZ76)))&gt;0, SUMPRODUCT(BA$5:BA$81, TRANSPOSE(Data_TR_USD!$B76:$BZ76))%, NA())</f>
        <v>-1.2527667213759872E-2</v>
      </c>
      <c r="BB165" s="49">
        <f t="array" ref="BB165">IF(COUNT(IF(BB$5:BB$81&gt;0, TRANSPOSE(Data_TR_USD!$B76:$BZ76)))&gt;0, SUMPRODUCT(BB$5:BB$81, TRANSPOSE(Data_TR_USD!$B76:$BZ76))%, NA())</f>
        <v>-1.2564188697449818E-3</v>
      </c>
      <c r="BC165" s="49">
        <f t="array" ref="BC165">IF(COUNT(IF(BC$5:BC$81&gt;0, TRANSPOSE(Data_TR_USD!$B76:$BZ76)))&gt;0, SUMPRODUCT(BC$5:BC$81, TRANSPOSE(Data_TR_USD!$B76:$BZ76))%, NA())</f>
        <v>-9.2531416989802169E-3</v>
      </c>
      <c r="BD165" s="49">
        <f t="array" ref="BD165">IF(COUNT(IF(BD$5:BD$81&gt;0, TRANSPOSE(Data_TR_USD!$B76:$BZ76)))&gt;0, SUMPRODUCT(BD$5:BD$81, TRANSPOSE(Data_TR_USD!$B76:$BZ76))%, NA())</f>
        <v>4.634300442329306E-3</v>
      </c>
      <c r="BE165" s="49">
        <f t="array" ref="BE165">IF(COUNT(IF(BE$5:BE$81&gt;0, TRANSPOSE(Data_TR_USD!$B76:$BZ76)))&gt;0, SUMPRODUCT(BE$5:BE$81, TRANSPOSE(Data_TR_USD!$B76:$BZ76))%, NA())</f>
        <v>1.8930132520679332E-3</v>
      </c>
      <c r="BF165" s="49">
        <f t="array" ref="BF165">IF(COUNT(IF(BF$5:BF$81&gt;0, TRANSPOSE(Data_TR_USD!$B76:$BZ76)))&gt;0, SUMPRODUCT(BF$5:BF$81, TRANSPOSE(Data_TR_USD!$B76:$BZ76))%, NA())</f>
        <v>-1.6644873378834535E-3</v>
      </c>
      <c r="BG165" s="49">
        <f t="array" ref="BG165">IF(COUNT(IF(BG$5:BG$81&gt;0, TRANSPOSE(Data_TR_USD!$B76:$BZ76)))&gt;0, SUMPRODUCT(BG$5:BG$81, TRANSPOSE(Data_TR_USD!$B76:$BZ76))%, NA())</f>
        <v>8.9818210885074436E-4</v>
      </c>
      <c r="BH165" s="49">
        <f t="array" ref="BH165">IF(COUNT(IF(BH$5:BH$81&gt;0, TRANSPOSE(Data_TR_USD!$B76:$BZ76)))&gt;0, SUMPRODUCT(BH$5:BH$81, TRANSPOSE(Data_TR_USD!$B76:$BZ76))%, NA())</f>
        <v>3.2295543694425034E-3</v>
      </c>
      <c r="BI165" s="49">
        <f t="array" ref="BI165">IF(COUNT(IF(BI$5:BI$81&gt;0, TRANSPOSE(Data_TR_USD!$B76:$BZ76)))&gt;0, SUMPRODUCT(BI$5:BI$81, TRANSPOSE(Data_TR_USD!$B76:$BZ76))%, NA())</f>
        <v>7.9707459156139592E-3</v>
      </c>
      <c r="BJ165" s="49">
        <f t="array" ref="BJ165">IF(COUNT(IF(BJ$5:BJ$81&gt;0, TRANSPOSE(Data_TR_USD!$B76:$BZ76)))&gt;0, SUMPRODUCT(BJ$5:BJ$81, TRANSPOSE(Data_TR_USD!$B76:$BZ76))%, NA())</f>
        <v>-3.2250215865147897E-3</v>
      </c>
      <c r="BK165" s="49">
        <f t="array" ref="BK165">IF(COUNT(IF(BK$5:BK$81&gt;0, TRANSPOSE(Data_TR_USD!$B76:$BZ76)))&gt;0, SUMPRODUCT(BK$5:BK$81, TRANSPOSE(Data_TR_USD!$B76:$BZ76))%, NA())</f>
        <v>-5.2299740726097646E-3</v>
      </c>
      <c r="BL165" s="49">
        <f t="array" ref="BL165">IF(COUNT(IF(BL$5:BL$81&gt;0, TRANSPOSE(Data_TR_USD!$B76:$BZ76)))&gt;0, SUMPRODUCT(BL$5:BL$81, TRANSPOSE(Data_TR_USD!$B76:$BZ76))%, NA())</f>
        <v>-2.6875179887623246E-3</v>
      </c>
      <c r="BM165" s="49">
        <f t="array" ref="BM165">IF(COUNT(IF(BM$5:BM$81&gt;0, TRANSPOSE(Data_TR_USD!$B76:$BZ76)))&gt;0, SUMPRODUCT(BM$5:BM$81, TRANSPOSE(Data_TR_USD!$B76:$BZ76))%, NA())</f>
        <v>-1.8275122323583809E-3</v>
      </c>
      <c r="BN165" s="49">
        <f t="array" ref="BN165">IF(COUNT(IF(BN$5:BN$81&gt;0, TRANSPOSE(Data_TR_USD!$B76:$BZ76)))&gt;0, SUMPRODUCT(BN$5:BN$81, TRANSPOSE(Data_TR_USD!$B76:$BZ76))%, NA())</f>
        <v>-1.3437589943811623E-3</v>
      </c>
      <c r="BO165" s="49">
        <f t="array" ref="BO165">IF(COUNT(IF(BO$5:BO$81&gt;0, TRANSPOSE(Data_TR_USD!$B76:$BZ76)))&gt;0, SUMPRODUCT(BO$5:BO$81, TRANSPOSE(Data_TR_USD!$B76:$BZ76))%, NA())</f>
        <v>-1.07500719550493E-3</v>
      </c>
      <c r="BP165" s="49">
        <f t="array" ref="BP165">IF(COUNT(IF(BP$5:BP$81&gt;0, TRANSPOSE(Data_TR_USD!$B76:$BZ76)))&gt;0, SUMPRODUCT(BP$5:BP$81, TRANSPOSE(Data_TR_USD!$B76:$BZ76))%, NA())</f>
        <v>-8.9583932958744149E-4</v>
      </c>
      <c r="BQ165" s="49">
        <f t="array" ref="BQ165">IF(COUNT(IF(BQ$5:BQ$81&gt;0, TRANSPOSE(Data_TR_USD!$B76:$BZ76)))&gt;0, SUMPRODUCT(BQ$5:BQ$81, TRANSPOSE(Data_TR_USD!$B76:$BZ76))%, NA())</f>
        <v>9.6564369541909962E-3</v>
      </c>
      <c r="BR165" s="49">
        <f t="array" ref="BR165">IF(COUNT(IF(BR$5:BR$81&gt;0, TRANSPOSE(Data_TR_USD!$B76:$BZ76)))&gt;0, SUMPRODUCT(BR$5:BR$81, TRANSPOSE(Data_TR_USD!$B76:$BZ76))%, NA())</f>
        <v>-1.8243591093338181E-2</v>
      </c>
      <c r="BS165" s="49">
        <f t="array" ref="BS165">IF(COUNT(IF(BS$5:BS$81&gt;0, TRANSPOSE(Data_TR_USD!$B76:$BZ76)))&gt;0, SUMPRODUCT(BS$5:BS$81, TRANSPOSE(Data_TR_USD!$B76:$BZ76))%, NA())</f>
        <v>-4.293365286334957E-3</v>
      </c>
    </row>
    <row r="166" spans="2:71">
      <c r="B166" s="48">
        <f t="shared" si="5"/>
        <v>1940</v>
      </c>
      <c r="E166" s="49">
        <f t="array" ref="E166">IF(COUNT(IF(E$5:E$81&gt;0, TRANSPOSE(Data_TR_USD!$B77:$BZ77)))&gt;0, SUMPRODUCT(E$5:E$81, TRANSPOSE(Data_TR_USD!$B77:$BZ77))%, NA())</f>
        <v>-9.9153579335059736E-2</v>
      </c>
      <c r="F166" s="49" t="e">
        <f t="array" ref="F166">IF(COUNT(IF(F$5:F$81&gt;0, TRANSPOSE(Data_TR_USD!$B77:$BZ77)))&gt;0, SUMPRODUCT(F$5:F$81, TRANSPOSE(Data_TR_USD!$B77:$BZ77))%, NA())</f>
        <v>#N/A</v>
      </c>
      <c r="G166" s="49">
        <f t="array" ref="G166">IF(COUNT(IF(G$5:G$81&gt;0, TRANSPOSE(Data_TR_USD!$B77:$BZ77)))&gt;0, SUMPRODUCT(G$5:G$81, TRANSPOSE(Data_TR_USD!$B77:$BZ77))%, NA())</f>
        <v>7.1428571428571175E-3</v>
      </c>
      <c r="I166" s="49">
        <f t="array" ref="I166">IF(ISNUMBER(I$96), I$96, IF(COUNT(IF(I$5:I$81&gt;0, TRANSPOSE(Data_TR_USD!$B77:$BZ77)))&gt;0, SUMPRODUCT(I$5:I$81, TRANSPOSE(Data_TR_USD!$B77:$BZ77))%, NA()))</f>
        <v>-6.4939491888531752E-4</v>
      </c>
      <c r="J166" s="49">
        <f t="array" ref="J166">IF(ISNUMBER(J$96), J$96, IF(COUNT(IF(J$5:J$81&gt;0, TRANSPOSE(Data_TR_USD!$B77:$BZ77)))&gt;0, SUMPRODUCT(J$5:J$81, TRANSPOSE(Data_TR_USD!$B77:$BZ77))%, NA()))</f>
        <v>-6.4939491888531752E-4</v>
      </c>
      <c r="K166" s="49">
        <f t="array" ref="K166">IF(ISNUMBER(K$96), K$96, IF(COUNT(IF(K$5:K$81&gt;0, TRANSPOSE(Data_TR_USD!$B77:$BZ77)))&gt;0, SUMPRODUCT(K$5:K$81, TRANSPOSE(Data_TR_USD!$B77:$BZ77))%, NA()))</f>
        <v>-4.7425094882844132E-2</v>
      </c>
      <c r="M166" s="49">
        <f t="array" ref="M166">IF(COUNT(IF(M$5:M$81&gt;0, TRANSPOSE(Data_TR_USD!$B77:$BZ77)))&gt;0, SUMPRODUCT(M$5:M$81, TRANSPOSE(Data_TR_USD!$B77:$BZ77))%, NA())</f>
        <v>-4.3543263308434013E-2</v>
      </c>
      <c r="N166" s="49">
        <f t="array" ref="N166">IF(COUNT(IF(N$5:N$81&gt;0, TRANSPOSE(Data_TR_USD!$B77:$BZ77)))&gt;0, SUMPRODUCT(N$5:N$81, TRANSPOSE(Data_TR_USD!$B77:$BZ77))%, NA())</f>
        <v>-4.7425094882844132E-2</v>
      </c>
      <c r="X166" s="49">
        <f t="array" ref="X166">IF(COUNT(IF(X$5:X$81&gt;0, TRANSPOSE(Data_TR_USD!$B77:$BZ77)))&gt;0, SUMPRODUCT(X$5:X$81, TRANSPOSE(Data_TR_USD!$B77:$BZ77))%, NA())</f>
        <v>-3.5243643513849704E-2</v>
      </c>
      <c r="Y166" s="49">
        <f t="array" ref="Y166">IF(COUNT(IF(Y$5:Y$81&gt;0, TRANSPOSE(Data_TR_USD!$B77:$BZ77)))&gt;0, SUMPRODUCT(Y$5:Y$81, TRANSPOSE(Data_TR_USD!$B77:$BZ77))%, NA())</f>
        <v>-4.7425094882844132E-2</v>
      </c>
      <c r="AA166" s="49">
        <f t="array" ref="AA166">IF(COUNT(IF(AA$5:AA$81&gt;0, TRANSPOSE(Data_TR_USD!$B77:$BZ77)))&gt;0, SUMPRODUCT(AA$5:AA$81, TRANSPOSE(Data_TR_USD!$B77:$BZ77))%, NA())</f>
        <v>-4.3543263308434013E-2</v>
      </c>
      <c r="AB166" s="49">
        <f t="array" ref="AB166">IF(COUNT(IF(AB$5:AB$81&gt;0, TRANSPOSE(Data_TR_USD!$B77:$BZ77)))&gt;0, SUMPRODUCT(AB$5:AB$81, TRANSPOSE(Data_TR_USD!$B77:$BZ77))%, NA())</f>
        <v>-3.3279447136509516E-2</v>
      </c>
      <c r="AC166" s="49">
        <f t="array" ref="AC166">IF(COUNT(IF(AC$5:AC$81&gt;0, TRANSPOSE(Data_TR_USD!$B77:$BZ77)))&gt;0, SUMPRODUCT(AC$5:AC$81, TRANSPOSE(Data_TR_USD!$B77:$BZ77))%, NA())</f>
        <v>-2.4808222735621787E-2</v>
      </c>
      <c r="AD166" s="49">
        <f t="array" ref="AD166">IF(COUNT(IF(AD$5:AD$81&gt;0, TRANSPOSE(Data_TR_USD!$B77:$BZ77)))&gt;0, SUMPRODUCT(AD$5:AD$81, TRANSPOSE(Data_TR_USD!$B77:$BZ77))%, NA())</f>
        <v>-2.554036686996224E-2</v>
      </c>
      <c r="AE166" s="49">
        <f t="array" ref="AE166">IF(COUNT(IF(AE$5:AE$81&gt;0, TRANSPOSE(Data_TR_USD!$B77:$BZ77)))&gt;0, SUMPRODUCT(AE$5:AE$81, TRANSPOSE(Data_TR_USD!$B77:$BZ77))%, NA())</f>
        <v>-1.910610546792689E-2</v>
      </c>
      <c r="AG166" s="49">
        <f t="array" ref="AG166">IF(COUNT(IF(AG$5:AG$81&gt;0, TRANSPOSE(Data_TR_USD!$B77:$BZ77)))&gt;0, SUMPRODUCT(AG$5:AG$81, TRANSPOSE(Data_TR_USD!$B77:$BZ77))%, NA())</f>
        <v>0</v>
      </c>
      <c r="AM166" s="49">
        <f t="array" ref="AM166">IF(COUNT(IF(AM$5:AM$81&gt;0, TRANSPOSE(Data_TR_USD!$B77:$BZ77)))&gt;0, SUMPRODUCT(AM$5:AM$81, TRANSPOSE(Data_TR_USD!$B77:$BZ77))%, NA())</f>
        <v>-4.6536466517246161E-2</v>
      </c>
      <c r="AN166" s="49">
        <f t="array" ref="AN166">IF(COUNT(IF(AN$5:AN$81&gt;0, TRANSPOSE(Data_TR_USD!$B77:$BZ77)))&gt;0, SUMPRODUCT(AN$5:AN$81, TRANSPOSE(Data_TR_USD!$B77:$BZ77))%, NA())</f>
        <v>-9.7491278120677306E-3</v>
      </c>
      <c r="AO166" s="49">
        <f t="array" ref="AO166">IF(COUNT(IF(AO$5:AO$81&gt;0, TRANSPOSE(Data_TR_USD!$B77:$BZ77)))&gt;0, SUMPRODUCT(AO$5:AO$81, TRANSPOSE(Data_TR_USD!$B77:$BZ77))%, NA())</f>
        <v>-2.5370944121123368E-2</v>
      </c>
      <c r="AP166" s="49">
        <f t="array" ref="AP166">IF(COUNT(IF(AP$5:AP$81&gt;0, TRANSPOSE(Data_TR_USD!$B77:$BZ77)))&gt;0, SUMPRODUCT(AP$5:AP$81, TRANSPOSE(Data_TR_USD!$B77:$BZ77))%, NA())</f>
        <v>-1.8953501825138004E-2</v>
      </c>
      <c r="AQ166" s="49">
        <f t="array" ref="AQ166">IF(COUNT(IF(AQ$5:AQ$81&gt;0, TRANSPOSE(Data_TR_USD!$B77:$BZ77)))&gt;0, SUMPRODUCT(AQ$5:AQ$81, TRANSPOSE(Data_TR_USD!$B77:$BZ77))%, NA())</f>
        <v>-3.1906496459552596E-3</v>
      </c>
      <c r="AS166" s="49">
        <f t="array" ref="AS166">IF(COUNT(IF(AS$5:AS$81&gt;0, TRANSPOSE(Data_TR_USD!$B77:$BZ77)))&gt;0, SUMPRODUCT(AS$5:AS$81, TRANSPOSE(Data_TR_USD!$B77:$BZ77))%, NA())</f>
        <v>-4.7425094882844132E-2</v>
      </c>
      <c r="AU166" s="49">
        <f t="array" ref="AU166">IF(COUNT(IF(AU$5:AU$81&gt;0, TRANSPOSE(Data_TR_USD!$B77:$BZ77)))&gt;0, SUMPRODUCT(AU$5:AU$81, TRANSPOSE(Data_TR_USD!$B77:$BZ77))%, NA())</f>
        <v>1.439E-3</v>
      </c>
      <c r="AV166" s="49">
        <f t="array" ref="AV166">IF(COUNT(IF(AV$5:AV$81&gt;0, TRANSPOSE(Data_TR_USD!$B77:$BZ77)))&gt;0, SUMPRODUCT(AV$5:AV$81, TRANSPOSE(Data_TR_USD!$B77:$BZ77))%, NA())</f>
        <v>0</v>
      </c>
      <c r="AW166" s="49">
        <f t="array" ref="AW166">IF(COUNT(IF(AW$5:AW$81&gt;0, TRANSPOSE(Data_TR_USD!$B77:$BZ77)))&gt;0, SUMPRODUCT(AW$5:AW$81, TRANSPOSE(Data_TR_USD!$B77:$BZ77))%, NA())</f>
        <v>-3.362790537492804E-2</v>
      </c>
      <c r="AX166" s="49">
        <f t="array" ref="AX166">IF(COUNT(IF(AX$5:AX$81&gt;0, TRANSPOSE(Data_TR_USD!$B77:$BZ77)))&gt;0, SUMPRODUCT(AX$5:AX$81, TRANSPOSE(Data_TR_USD!$B77:$BZ77))%, NA())</f>
        <v>-4.3543263308434013E-2</v>
      </c>
      <c r="AY166" s="49">
        <f t="array" ref="AY166">IF(COUNT(IF(AY$5:AY$81&gt;0, TRANSPOSE(Data_TR_USD!$B77:$BZ77)))&gt;0, SUMPRODUCT(AY$5:AY$81, TRANSPOSE(Data_TR_USD!$B77:$BZ77))%, NA())</f>
        <v>-4.6560026487981937E-2</v>
      </c>
      <c r="AZ166" s="49">
        <f t="array" ref="AZ166">IF(COUNT(IF(AZ$5:AZ$81&gt;0, TRANSPOSE(Data_TR_USD!$B77:$BZ77)))&gt;0, SUMPRODUCT(AZ$5:AZ$81, TRANSPOSE(Data_TR_USD!$B77:$BZ77))%, NA())</f>
        <v>-4.1560191721732816E-2</v>
      </c>
      <c r="BA166" s="49">
        <f t="array" ref="BA166">IF(COUNT(IF(BA$5:BA$81&gt;0, TRANSPOSE(Data_TR_USD!$B77:$BZ77)))&gt;0, SUMPRODUCT(BA$5:BA$81, TRANSPOSE(Data_TR_USD!$B77:$BZ77))%, NA())</f>
        <v>-3.0339640084408238E-2</v>
      </c>
      <c r="BB166" s="49">
        <f t="array" ref="BB166">IF(COUNT(IF(BB$5:BB$81&gt;0, TRANSPOSE(Data_TR_USD!$B77:$BZ77)))&gt;0, SUMPRODUCT(BB$5:BB$81, TRANSPOSE(Data_TR_USD!$B77:$BZ77))%, NA())</f>
        <v>-3.5243643513849704E-2</v>
      </c>
      <c r="BC166" s="49">
        <f t="array" ref="BC166">IF(COUNT(IF(BC$5:BC$81&gt;0, TRANSPOSE(Data_TR_USD!$B77:$BZ77)))&gt;0, SUMPRODUCT(BC$5:BC$81, TRANSPOSE(Data_TR_USD!$B77:$BZ77))%, NA())</f>
        <v>-3.2833647367633258E-2</v>
      </c>
      <c r="BD166" s="49">
        <f t="array" ref="BD166">IF(COUNT(IF(BD$5:BD$81&gt;0, TRANSPOSE(Data_TR_USD!$B77:$BZ77)))&gt;0, SUMPRODUCT(BD$5:BD$81, TRANSPOSE(Data_TR_USD!$B77:$BZ77))%, NA())</f>
        <v>-6.0357215995898023E-2</v>
      </c>
      <c r="BE166" s="49">
        <f t="array" ref="BE166">IF(COUNT(IF(BE$5:BE$81&gt;0, TRANSPOSE(Data_TR_USD!$B77:$BZ77)))&gt;0, SUMPRODUCT(BE$5:BE$81, TRANSPOSE(Data_TR_USD!$B77:$BZ77))%, NA())</f>
        <v>-1.918090684898489E-2</v>
      </c>
      <c r="BF166" s="49">
        <f t="array" ref="BF166">IF(COUNT(IF(BF$5:BF$81&gt;0, TRANSPOSE(Data_TR_USD!$B77:$BZ77)))&gt;0, SUMPRODUCT(BF$5:BF$81, TRANSPOSE(Data_TR_USD!$B77:$BZ77))%, NA())</f>
        <v>-1.603401887196924E-2</v>
      </c>
      <c r="BG166" s="49">
        <f t="array" ref="BG166">IF(COUNT(IF(BG$5:BG$81&gt;0, TRANSPOSE(Data_TR_USD!$B77:$BZ77)))&gt;0, SUMPRODUCT(BG$5:BG$81, TRANSPOSE(Data_TR_USD!$B77:$BZ77))%, NA())</f>
        <v>-5.1181473043673213E-3</v>
      </c>
      <c r="BH166" s="49">
        <f t="array" ref="BH166">IF(COUNT(IF(BH$5:BH$81&gt;0, TRANSPOSE(Data_TR_USD!$B77:$BZ77)))&gt;0, SUMPRODUCT(BH$5:BH$81, TRANSPOSE(Data_TR_USD!$B77:$BZ77))%, NA())</f>
        <v>-2.4480531369315262E-2</v>
      </c>
      <c r="BI166" s="49">
        <f t="array" ref="BI166">IF(COUNT(IF(BI$5:BI$81&gt;0, TRANSPOSE(Data_TR_USD!$B77:$BZ77)))&gt;0, SUMPRODUCT(BI$5:BI$81, TRANSPOSE(Data_TR_USD!$B77:$BZ77))%, NA())</f>
        <v>-4.7425094882844132E-2</v>
      </c>
      <c r="BJ166" s="49">
        <f t="array" ref="BJ166">IF(COUNT(IF(BJ$5:BJ$81&gt;0, TRANSPOSE(Data_TR_USD!$B77:$BZ77)))&gt;0, SUMPRODUCT(BJ$5:BJ$81, TRANSPOSE(Data_TR_USD!$B77:$BZ77))%, NA())</f>
        <v>-5.9492147601035841E-2</v>
      </c>
      <c r="BK166" s="49">
        <f t="array" ref="BK166">IF(COUNT(IF(BK$5:BK$81&gt;0, TRANSPOSE(Data_TR_USD!$B77:$BZ77)))&gt;0, SUMPRODUCT(BK$5:BK$81, TRANSPOSE(Data_TR_USD!$B77:$BZ77))%, NA())</f>
        <v>-1.7690639175947761E-2</v>
      </c>
      <c r="BL166" s="49">
        <f t="array" ref="BL166">IF(COUNT(IF(BL$5:BL$81&gt;0, TRANSPOSE(Data_TR_USD!$B77:$BZ77)))&gt;0, SUMPRODUCT(BL$5:BL$81, TRANSPOSE(Data_TR_USD!$B77:$BZ77))%, NA())</f>
        <v>-4.9576789667529868E-2</v>
      </c>
      <c r="BM166" s="49">
        <f t="array" ref="BM166">IF(COUNT(IF(BM$5:BM$81&gt;0, TRANSPOSE(Data_TR_USD!$B77:$BZ77)))&gt;0, SUMPRODUCT(BM$5:BM$81, TRANSPOSE(Data_TR_USD!$B77:$BZ77))%, NA())</f>
        <v>-3.3712216973920309E-2</v>
      </c>
      <c r="BN166" s="49">
        <f t="array" ref="BN166">IF(COUNT(IF(BN$5:BN$81&gt;0, TRANSPOSE(Data_TR_USD!$B77:$BZ77)))&gt;0, SUMPRODUCT(BN$5:BN$81, TRANSPOSE(Data_TR_USD!$B77:$BZ77))%, NA())</f>
        <v>-2.4788394833764934E-2</v>
      </c>
      <c r="BO166" s="49">
        <f t="array" ref="BO166">IF(COUNT(IF(BO$5:BO$81&gt;0, TRANSPOSE(Data_TR_USD!$B77:$BZ77)))&gt;0, SUMPRODUCT(BO$5:BO$81, TRANSPOSE(Data_TR_USD!$B77:$BZ77))%, NA())</f>
        <v>-1.9830715867011947E-2</v>
      </c>
      <c r="BP166" s="49">
        <f t="array" ref="BP166">IF(COUNT(IF(BP$5:BP$81&gt;0, TRANSPOSE(Data_TR_USD!$B77:$BZ77)))&gt;0, SUMPRODUCT(BP$5:BP$81, TRANSPOSE(Data_TR_USD!$B77:$BZ77))%, NA())</f>
        <v>-1.6525596555843288E-2</v>
      </c>
      <c r="BQ166" s="49">
        <f t="array" ref="BQ166">IF(COUNT(IF(BQ$5:BQ$81&gt;0, TRANSPOSE(Data_TR_USD!$B77:$BZ77)))&gt;0, SUMPRODUCT(BQ$5:BQ$81, TRANSPOSE(Data_TR_USD!$B77:$BZ77))%, NA())</f>
        <v>-9.7491278120677306E-3</v>
      </c>
      <c r="BR166" s="49">
        <f t="array" ref="BR166">IF(COUNT(IF(BR$5:BR$81&gt;0, TRANSPOSE(Data_TR_USD!$B77:$BZ77)))&gt;0, SUMPRODUCT(BR$5:BR$81, TRANSPOSE(Data_TR_USD!$B77:$BZ77))%, NA())</f>
        <v>-2.6190926295980185E-2</v>
      </c>
      <c r="BS166" s="49">
        <f t="array" ref="BS166">IF(COUNT(IF(BS$5:BS$81&gt;0, TRANSPOSE(Data_TR_USD!$B77:$BZ77)))&gt;0, SUMPRODUCT(BS$5:BS$81, TRANSPOSE(Data_TR_USD!$B77:$BZ77))%, NA())</f>
        <v>-3.7084244034195006E-3</v>
      </c>
    </row>
    <row r="167" spans="2:71">
      <c r="B167" s="48">
        <f t="shared" si="5"/>
        <v>1941</v>
      </c>
      <c r="E167" s="49">
        <f t="array" ref="E167">IF(COUNT(IF(E$5:E$81&gt;0, TRANSPOSE(Data_TR_USD!$B78:$BZ78)))&gt;0, SUMPRODUCT(E$5:E$81, TRANSPOSE(Data_TR_USD!$B78:$BZ78))%, NA())</f>
        <v>-0.11727136564007194</v>
      </c>
      <c r="F167" s="49" t="e">
        <f t="array" ref="F167">IF(COUNT(IF(F$5:F$81&gt;0, TRANSPOSE(Data_TR_USD!$B78:$BZ78)))&gt;0, SUMPRODUCT(F$5:F$81, TRANSPOSE(Data_TR_USD!$B78:$BZ78))%, NA())</f>
        <v>#N/A</v>
      </c>
      <c r="G167" s="49">
        <f t="array" ref="G167">IF(COUNT(IF(G$5:G$81&gt;0, TRANSPOSE(Data_TR_USD!$B78:$BZ78)))&gt;0, SUMPRODUCT(G$5:G$81, TRANSPOSE(Data_TR_USD!$B78:$BZ78))%, NA())</f>
        <v>9.9290780141843893E-2</v>
      </c>
      <c r="I167" s="49">
        <f t="array" ref="I167">IF(ISNUMBER(I$96), I$96, IF(COUNT(IF(I$5:I$81&gt;0, TRANSPOSE(Data_TR_USD!$B78:$BZ78)))&gt;0, SUMPRODUCT(I$5:I$81, TRANSPOSE(Data_TR_USD!$B78:$BZ78))%, NA()))</f>
        <v>-7.4695247463877585E-5</v>
      </c>
      <c r="J167" s="49">
        <f t="array" ref="J167">IF(ISNUMBER(J$96), J$96, IF(COUNT(IF(J$5:J$81&gt;0, TRANSPOSE(Data_TR_USD!$B78:$BZ78)))&gt;0, SUMPRODUCT(J$5:J$81, TRANSPOSE(Data_TR_USD!$B78:$BZ78))%, NA()))</f>
        <v>-7.4695247463877585E-5</v>
      </c>
      <c r="K167" s="49">
        <f t="array" ref="K167">IF(ISNUMBER(K$96), K$96, IF(COUNT(IF(K$5:K$81&gt;0, TRANSPOSE(Data_TR_USD!$B78:$BZ78)))&gt;0, SUMPRODUCT(K$5:K$81, TRANSPOSE(Data_TR_USD!$B78:$BZ78))%, NA()))</f>
        <v>-6.9158690900038525E-2</v>
      </c>
      <c r="M167" s="49">
        <f t="array" ref="M167">IF(COUNT(IF(M$5:M$81&gt;0, TRANSPOSE(Data_TR_USD!$B78:$BZ78)))&gt;0, SUMPRODUCT(M$5:M$81, TRANSPOSE(Data_TR_USD!$B78:$BZ78))%, NA())</f>
        <v>-5.8033618578033651E-2</v>
      </c>
      <c r="N167" s="49">
        <f t="array" ref="N167">IF(COUNT(IF(N$5:N$81&gt;0, TRANSPOSE(Data_TR_USD!$B78:$BZ78)))&gt;0, SUMPRODUCT(N$5:N$81, TRANSPOSE(Data_TR_USD!$B78:$BZ78))%, NA())</f>
        <v>-6.9158690900038525E-2</v>
      </c>
      <c r="X167" s="49">
        <f t="array" ref="X167">IF(COUNT(IF(X$5:X$81&gt;0, TRANSPOSE(Data_TR_USD!$B78:$BZ78)))&gt;0, SUMPRODUCT(X$5:X$81, TRANSPOSE(Data_TR_USD!$B78:$BZ78))%, NA())</f>
        <v>-5.1780099288121662E-2</v>
      </c>
      <c r="Y167" s="49">
        <f t="array" ref="Y167">IF(COUNT(IF(Y$5:Y$81&gt;0, TRANSPOSE(Data_TR_USD!$B78:$BZ78)))&gt;0, SUMPRODUCT(Y$5:Y$81, TRANSPOSE(Data_TR_USD!$B78:$BZ78))%, NA())</f>
        <v>-6.9158690900038525E-2</v>
      </c>
      <c r="AA167" s="49">
        <f t="array" ref="AA167">IF(COUNT(IF(AA$5:AA$81&gt;0, TRANSPOSE(Data_TR_USD!$B78:$BZ78)))&gt;0, SUMPRODUCT(AA$5:AA$81, TRANSPOSE(Data_TR_USD!$B78:$BZ78))%, NA())</f>
        <v>-5.8033618578033651E-2</v>
      </c>
      <c r="AB167" s="49">
        <f t="array" ref="AB167">IF(COUNT(IF(AB$5:AB$81&gt;0, TRANSPOSE(Data_TR_USD!$B78:$BZ78)))&gt;0, SUMPRODUCT(AB$5:AB$81, TRANSPOSE(Data_TR_USD!$B78:$BZ78))%, NA())</f>
        <v>-4.5981424038451651E-2</v>
      </c>
      <c r="AC167" s="49">
        <f t="array" ref="AC167">IF(COUNT(IF(AC$5:AC$81&gt;0, TRANSPOSE(Data_TR_USD!$B78:$BZ78)))&gt;0, SUMPRODUCT(AC$5:AC$81, TRANSPOSE(Data_TR_USD!$B78:$BZ78))%, NA())</f>
        <v>-3.5092581263332076E-2</v>
      </c>
      <c r="AD167" s="49">
        <f t="array" ref="AD167">IF(COUNT(IF(AD$5:AD$81&gt;0, TRANSPOSE(Data_TR_USD!$B78:$BZ78)))&gt;0, SUMPRODUCT(AD$5:AD$81, TRANSPOSE(Data_TR_USD!$B78:$BZ78))%, NA())</f>
        <v>-3.2856568176723652E-2</v>
      </c>
      <c r="AE167" s="49">
        <f t="array" ref="AE167">IF(COUNT(IF(AE$5:AE$81&gt;0, TRANSPOSE(Data_TR_USD!$B78:$BZ78)))&gt;0, SUMPRODUCT(AE$5:AE$81, TRANSPOSE(Data_TR_USD!$B78:$BZ78))%, NA())</f>
        <v>-2.8816962322365823E-2</v>
      </c>
      <c r="AG167" s="49">
        <f t="array" ref="AG167">IF(COUNT(IF(AG$5:AG$81&gt;0, TRANSPOSE(Data_TR_USD!$B78:$BZ78)))&gt;0, SUMPRODUCT(AG$5:AG$81, TRANSPOSE(Data_TR_USD!$B78:$BZ78))%, NA())</f>
        <v>0</v>
      </c>
      <c r="AM167" s="49">
        <f t="array" ref="AM167">IF(COUNT(IF(AM$5:AM$81&gt;0, TRANSPOSE(Data_TR_USD!$B78:$BZ78)))&gt;0, SUMPRODUCT(AM$5:AM$81, TRANSPOSE(Data_TR_USD!$B78:$BZ78))%, NA())</f>
        <v>-6.1045182658241576E-2</v>
      </c>
      <c r="AN167" s="49">
        <f t="array" ref="AN167">IF(COUNT(IF(AN$5:AN$81&gt;0, TRANSPOSE(Data_TR_USD!$B78:$BZ78)))&gt;0, SUMPRODUCT(AN$5:AN$81, TRANSPOSE(Data_TR_USD!$B78:$BZ78))%, NA())</f>
        <v>-4.1384014412911993E-2</v>
      </c>
      <c r="AO167" s="49">
        <f t="array" ref="AO167">IF(COUNT(IF(AO$5:AO$81&gt;0, TRANSPOSE(Data_TR_USD!$B78:$BZ78)))&gt;0, SUMPRODUCT(AO$5:AO$81, TRANSPOSE(Data_TR_USD!$B78:$BZ78))%, NA())</f>
        <v>-4.0520327081632251E-2</v>
      </c>
      <c r="AP167" s="49">
        <f t="array" ref="AP167">IF(COUNT(IF(AP$5:AP$81&gt;0, TRANSPOSE(Data_TR_USD!$B78:$BZ78)))&gt;0, SUMPRODUCT(AP$5:AP$81, TRANSPOSE(Data_TR_USD!$B78:$BZ78))%, NA())</f>
        <v>-2.8186163155215584E-2</v>
      </c>
      <c r="AQ167" s="49">
        <f t="array" ref="AQ167">IF(COUNT(IF(AQ$5:AQ$81&gt;0, TRANSPOSE(Data_TR_USD!$B78:$BZ78)))&gt;0, SUMPRODUCT(AQ$5:AQ$81, TRANSPOSE(Data_TR_USD!$B78:$BZ78))%, NA())</f>
        <v>-3.4712225151607407E-2</v>
      </c>
      <c r="AS167" s="49">
        <f t="array" ref="AS167">IF(COUNT(IF(AS$5:AS$81&gt;0, TRANSPOSE(Data_TR_USD!$B78:$BZ78)))&gt;0, SUMPRODUCT(AS$5:AS$81, TRANSPOSE(Data_TR_USD!$B78:$BZ78))%, NA())</f>
        <v>-6.9158690900038525E-2</v>
      </c>
      <c r="AU167" s="49">
        <f t="array" ref="AU167">IF(COUNT(IF(AU$5:AU$81&gt;0, TRANSPOSE(Data_TR_USD!$B78:$BZ78)))&gt;0, SUMPRODUCT(AU$5:AU$81, TRANSPOSE(Data_TR_USD!$B78:$BZ78))%, NA())</f>
        <v>-3.9082599999999995E-2</v>
      </c>
      <c r="AV167" s="49">
        <f t="array" ref="AV167">IF(COUNT(IF(AV$5:AV$81&gt;0, TRANSPOSE(Data_TR_USD!$B78:$BZ78)))&gt;0, SUMPRODUCT(AV$5:AV$81, TRANSPOSE(Data_TR_USD!$B78:$BZ78))%, NA())</f>
        <v>0</v>
      </c>
      <c r="AW167" s="49">
        <f t="array" ref="AW167">IF(COUNT(IF(AW$5:AW$81&gt;0, TRANSPOSE(Data_TR_USD!$B78:$BZ78)))&gt;0, SUMPRODUCT(AW$5:AW$81, TRANSPOSE(Data_TR_USD!$B78:$BZ78))%, NA())</f>
        <v>-4.6306482014026457E-2</v>
      </c>
      <c r="AX167" s="49">
        <f t="array" ref="AX167">IF(COUNT(IF(AX$5:AX$81&gt;0, TRANSPOSE(Data_TR_USD!$B78:$BZ78)))&gt;0, SUMPRODUCT(AX$5:AX$81, TRANSPOSE(Data_TR_USD!$B78:$BZ78))%, NA())</f>
        <v>-5.8033618578033651E-2</v>
      </c>
      <c r="AY167" s="49">
        <f t="array" ref="AY167">IF(COUNT(IF(AY$5:AY$81&gt;0, TRANSPOSE(Data_TR_USD!$B78:$BZ78)))&gt;0, SUMPRODUCT(AY$5:AY$81, TRANSPOSE(Data_TR_USD!$B78:$BZ78))%, NA())</f>
        <v>-5.8334650699034818E-2</v>
      </c>
      <c r="AZ167" s="49">
        <f t="array" ref="AZ167">IF(COUNT(IF(AZ$5:AZ$81&gt;0, TRANSPOSE(Data_TR_USD!$B78:$BZ78)))&gt;0, SUMPRODUCT(AZ$5:AZ$81, TRANSPOSE(Data_TR_USD!$B78:$BZ78))%, NA())</f>
        <v>-5.5688191265232209E-2</v>
      </c>
      <c r="BA167" s="49">
        <f t="array" ref="BA167">IF(COUNT(IF(BA$5:BA$81&gt;0, TRANSPOSE(Data_TR_USD!$B78:$BZ78)))&gt;0, SUMPRODUCT(BA$5:BA$81, TRANSPOSE(Data_TR_USD!$B78:$BZ78))%, NA())</f>
        <v>-3.8865698413112576E-2</v>
      </c>
      <c r="BB167" s="49">
        <f t="array" ref="BB167">IF(COUNT(IF(BB$5:BB$81&gt;0, TRANSPOSE(Data_TR_USD!$B78:$BZ78)))&gt;0, SUMPRODUCT(BB$5:BB$81, TRANSPOSE(Data_TR_USD!$B78:$BZ78))%, NA())</f>
        <v>-5.1780099288121662E-2</v>
      </c>
      <c r="BC167" s="49">
        <f t="array" ref="BC167">IF(COUNT(IF(BC$5:BC$81&gt;0, TRANSPOSE(Data_TR_USD!$B78:$BZ78)))&gt;0, SUMPRODUCT(BC$5:BC$81, TRANSPOSE(Data_TR_USD!$B78:$BZ78))%, NA())</f>
        <v>-3.6346741456598525E-2</v>
      </c>
      <c r="BD167" s="49">
        <f t="array" ref="BD167">IF(COUNT(IF(BD$5:BD$81&gt;0, TRANSPOSE(Data_TR_USD!$B78:$BZ78)))&gt;0, SUMPRODUCT(BD$5:BD$81, TRANSPOSE(Data_TR_USD!$B78:$BZ78))%, NA())</f>
        <v>-8.1186859585046886E-2</v>
      </c>
      <c r="BE167" s="49">
        <f t="array" ref="BE167">IF(COUNT(IF(BE$5:BE$81&gt;0, TRANSPOSE(Data_TR_USD!$B78:$BZ78)))&gt;0, SUMPRODUCT(BE$5:BE$81, TRANSPOSE(Data_TR_USD!$B78:$BZ78))%, NA())</f>
        <v>-3.8137083223922404E-2</v>
      </c>
      <c r="BF167" s="49">
        <f t="array" ref="BF167">IF(COUNT(IF(BF$5:BF$81&gt;0, TRANSPOSE(Data_TR_USD!$B78:$BZ78)))&gt;0, SUMPRODUCT(BF$5:BF$81, TRANSPOSE(Data_TR_USD!$B78:$BZ78))%, NA())</f>
        <v>-3.6630102520454594E-2</v>
      </c>
      <c r="BG167" s="49">
        <f t="array" ref="BG167">IF(COUNT(IF(BG$5:BG$81&gt;0, TRANSPOSE(Data_TR_USD!$B78:$BZ78)))&gt;0, SUMPRODUCT(BG$5:BG$81, TRANSPOSE(Data_TR_USD!$B78:$BZ78))%, NA())</f>
        <v>-1.5804355536550609E-2</v>
      </c>
      <c r="BH167" s="49">
        <f t="array" ref="BH167">IF(COUNT(IF(BH$5:BH$81&gt;0, TRANSPOSE(Data_TR_USD!$B78:$BZ78)))&gt;0, SUMPRODUCT(BH$5:BH$81, TRANSPOSE(Data_TR_USD!$B78:$BZ78))%, NA())</f>
        <v>-3.4933359711268083E-2</v>
      </c>
      <c r="BI167" s="49">
        <f t="array" ref="BI167">IF(COUNT(IF(BI$5:BI$81&gt;0, TRANSPOSE(Data_TR_USD!$B78:$BZ78)))&gt;0, SUMPRODUCT(BI$5:BI$81, TRANSPOSE(Data_TR_USD!$B78:$BZ78))%, NA())</f>
        <v>-6.9158690900038525E-2</v>
      </c>
      <c r="BJ167" s="49">
        <f t="array" ref="BJ167">IF(COUNT(IF(BJ$5:BJ$81&gt;0, TRANSPOSE(Data_TR_USD!$B78:$BZ78)))&gt;0, SUMPRODUCT(BJ$5:BJ$81, TRANSPOSE(Data_TR_USD!$B78:$BZ78))%, NA())</f>
        <v>-7.0362819384043165E-2</v>
      </c>
      <c r="BK167" s="49">
        <f t="array" ref="BK167">IF(COUNT(IF(BK$5:BK$81&gt;0, TRANSPOSE(Data_TR_USD!$B78:$BZ78)))&gt;0, SUMPRODUCT(BK$5:BK$81, TRANSPOSE(Data_TR_USD!$B78:$BZ78))%, NA())</f>
        <v>-2.910303243449738E-2</v>
      </c>
      <c r="BL167" s="49">
        <f t="array" ref="BL167">IF(COUNT(IF(BL$5:BL$81&gt;0, TRANSPOSE(Data_TR_USD!$B78:$BZ78)))&gt;0, SUMPRODUCT(BL$5:BL$81, TRANSPOSE(Data_TR_USD!$B78:$BZ78))%, NA())</f>
        <v>-5.8635682820035971E-2</v>
      </c>
      <c r="BM167" s="49">
        <f t="array" ref="BM167">IF(COUNT(IF(BM$5:BM$81&gt;0, TRANSPOSE(Data_TR_USD!$B78:$BZ78)))&gt;0, SUMPRODUCT(BM$5:BM$81, TRANSPOSE(Data_TR_USD!$B78:$BZ78))%, NA())</f>
        <v>-3.9872264317624466E-2</v>
      </c>
      <c r="BN167" s="49">
        <f t="array" ref="BN167">IF(COUNT(IF(BN$5:BN$81&gt;0, TRANSPOSE(Data_TR_USD!$B78:$BZ78)))&gt;0, SUMPRODUCT(BN$5:BN$81, TRANSPOSE(Data_TR_USD!$B78:$BZ78))%, NA())</f>
        <v>-2.9317841410017986E-2</v>
      </c>
      <c r="BO167" s="49">
        <f t="array" ref="BO167">IF(COUNT(IF(BO$5:BO$81&gt;0, TRANSPOSE(Data_TR_USD!$B78:$BZ78)))&gt;0, SUMPRODUCT(BO$5:BO$81, TRANSPOSE(Data_TR_USD!$B78:$BZ78))%, NA())</f>
        <v>-2.3454273128014388E-2</v>
      </c>
      <c r="BP167" s="49">
        <f t="array" ref="BP167">IF(COUNT(IF(BP$5:BP$81&gt;0, TRANSPOSE(Data_TR_USD!$B78:$BZ78)))&gt;0, SUMPRODUCT(BP$5:BP$81, TRANSPOSE(Data_TR_USD!$B78:$BZ78))%, NA())</f>
        <v>-1.9545227606678657E-2</v>
      </c>
      <c r="BQ167" s="49">
        <f t="array" ref="BQ167">IF(COUNT(IF(BQ$5:BQ$81&gt;0, TRANSPOSE(Data_TR_USD!$B78:$BZ78)))&gt;0, SUMPRODUCT(BQ$5:BQ$81, TRANSPOSE(Data_TR_USD!$B78:$BZ78))%, NA())</f>
        <v>-4.1384014412911993E-2</v>
      </c>
      <c r="BR167" s="49">
        <f t="array" ref="BR167">IF(COUNT(IF(BR$5:BR$81&gt;0, TRANSPOSE(Data_TR_USD!$B78:$BZ78)))&gt;0, SUMPRODUCT(BR$5:BR$81, TRANSPOSE(Data_TR_USD!$B78:$BZ78))%, NA())</f>
        <v>-3.7227801311337953E-2</v>
      </c>
      <c r="BS167" s="49">
        <f t="array" ref="BS167">IF(COUNT(IF(BS$5:BS$81&gt;0, TRANSPOSE(Data_TR_USD!$B78:$BZ78)))&gt;0, SUMPRODUCT(BS$5:BS$81, TRANSPOSE(Data_TR_USD!$B78:$BZ78))%, NA())</f>
        <v>-6.7102547491002182E-3</v>
      </c>
    </row>
    <row r="168" spans="2:71">
      <c r="B168" s="48">
        <f t="shared" si="5"/>
        <v>1942</v>
      </c>
      <c r="E168" s="49">
        <f t="array" ref="E168">IF(COUNT(IF(E$5:E$81&gt;0, TRANSPOSE(Data_TR_USD!$B79:$BZ79)))&gt;0, SUMPRODUCT(E$5:E$81, TRANSPOSE(Data_TR_USD!$B79:$BZ79))%, NA())</f>
        <v>0.19956035837625138</v>
      </c>
      <c r="F168" s="49" t="e">
        <f t="array" ref="F168">IF(COUNT(IF(F$5:F$81&gt;0, TRANSPOSE(Data_TR_USD!$B79:$BZ79)))&gt;0, SUMPRODUCT(F$5:F$81, TRANSPOSE(Data_TR_USD!$B79:$BZ79))%, NA())</f>
        <v>#N/A</v>
      </c>
      <c r="G168" s="49">
        <f t="array" ref="G168">IF(COUNT(IF(G$5:G$81&gt;0, TRANSPOSE(Data_TR_USD!$B79:$BZ79)))&gt;0, SUMPRODUCT(G$5:G$81, TRANSPOSE(Data_TR_USD!$B79:$BZ79))%, NA())</f>
        <v>9.0322580645161299E-2</v>
      </c>
      <c r="I168" s="49">
        <f t="array" ref="I168">IF(ISNUMBER(I$96), I$96, IF(COUNT(IF(I$5:I$81&gt;0, TRANSPOSE(Data_TR_USD!$B79:$BZ79)))&gt;0, SUMPRODUCT(I$5:I$81, TRANSPOSE(Data_TR_USD!$B79:$BZ79))%, NA()))</f>
        <v>2.477018041437515E-3</v>
      </c>
      <c r="J168" s="49">
        <f t="array" ref="J168">IF(ISNUMBER(J$96), J$96, IF(COUNT(IF(J$5:J$81&gt;0, TRANSPOSE(Data_TR_USD!$B79:$BZ79)))&gt;0, SUMPRODUCT(J$5:J$81, TRANSPOSE(Data_TR_USD!$B79:$BZ79))%, NA()))</f>
        <v>2.477018041437515E-3</v>
      </c>
      <c r="K168" s="49">
        <f t="array" ref="K168">IF(ISNUMBER(K$96), K$96, IF(COUNT(IF(K$5:K$81&gt;0, TRANSPOSE(Data_TR_USD!$B79:$BZ79)))&gt;0, SUMPRODUCT(K$5:K$81, TRANSPOSE(Data_TR_USD!$B79:$BZ79))%, NA()))</f>
        <v>0.12905729390479792</v>
      </c>
      <c r="M168" s="49">
        <f t="array" ref="M168">IF(COUNT(IF(M$5:M$81&gt;0, TRANSPOSE(Data_TR_USD!$B79:$BZ79)))&gt;0, SUMPRODUCT(M$5:M$81, TRANSPOSE(Data_TR_USD!$B79:$BZ79))%, NA())</f>
        <v>0.10444071862764924</v>
      </c>
      <c r="N168" s="49">
        <f t="array" ref="N168">IF(COUNT(IF(N$5:N$81&gt;0, TRANSPOSE(Data_TR_USD!$B79:$BZ79)))&gt;0, SUMPRODUCT(N$5:N$81, TRANSPOSE(Data_TR_USD!$B79:$BZ79))%, NA())</f>
        <v>0.12905729390479792</v>
      </c>
      <c r="X168" s="49">
        <f t="array" ref="X168">IF(COUNT(IF(X$5:X$81&gt;0, TRANSPOSE(Data_TR_USD!$B79:$BZ79)))&gt;0, SUMPRODUCT(X$5:X$81, TRANSPOSE(Data_TR_USD!$B79:$BZ79))%, NA())</f>
        <v>0.10375256102979004</v>
      </c>
      <c r="Y168" s="49">
        <f t="array" ref="Y168">IF(COUNT(IF(Y$5:Y$81&gt;0, TRANSPOSE(Data_TR_USD!$B79:$BZ79)))&gt;0, SUMPRODUCT(Y$5:Y$81, TRANSPOSE(Data_TR_USD!$B79:$BZ79))%, NA())</f>
        <v>0.12905729390479792</v>
      </c>
      <c r="AA168" s="49">
        <f t="array" ref="AA168">IF(COUNT(IF(AA$5:AA$81&gt;0, TRANSPOSE(Data_TR_USD!$B79:$BZ79)))&gt;0, SUMPRODUCT(AA$5:AA$81, TRANSPOSE(Data_TR_USD!$B79:$BZ79))%, NA())</f>
        <v>0.10444071862764924</v>
      </c>
      <c r="AB168" s="49">
        <f t="array" ref="AB168">IF(COUNT(IF(AB$5:AB$81&gt;0, TRANSPOSE(Data_TR_USD!$B79:$BZ79)))&gt;0, SUMPRODUCT(AB$5:AB$81, TRANSPOSE(Data_TR_USD!$B79:$BZ79))%, NA())</f>
        <v>0.10371693848260621</v>
      </c>
      <c r="AC168" s="49">
        <f t="array" ref="AC168">IF(COUNT(IF(AC$5:AC$81&gt;0, TRANSPOSE(Data_TR_USD!$B79:$BZ79)))&gt;0, SUMPRODUCT(AC$5:AC$81, TRANSPOSE(Data_TR_USD!$B79:$BZ79))%, NA())</f>
        <v>9.2060987639991196E-2</v>
      </c>
      <c r="AD168" s="49">
        <f t="array" ref="AD168">IF(COUNT(IF(AD$5:AD$81&gt;0, TRANSPOSE(Data_TR_USD!$B79:$BZ79)))&gt;0, SUMPRODUCT(AD$5:AD$81, TRANSPOSE(Data_TR_USD!$B79:$BZ79))%, NA())</f>
        <v>8.439162452992105E-2</v>
      </c>
      <c r="AE168" s="49">
        <f t="array" ref="AE168">IF(COUNT(IF(AE$5:AE$81&gt;0, TRANSPOSE(Data_TR_USD!$B79:$BZ79)))&gt;0, SUMPRODUCT(AE$5:AE$81, TRANSPOSE(Data_TR_USD!$B79:$BZ79))%, NA())</f>
        <v>6.84182527596435E-2</v>
      </c>
      <c r="AG168" s="49">
        <f t="array" ref="AG168">IF(COUNT(IF(AG$5:AG$81&gt;0, TRANSPOSE(Data_TR_USD!$B79:$BZ79)))&gt;0, SUMPRODUCT(AG$5:AG$81, TRANSPOSE(Data_TR_USD!$B79:$BZ79))%, NA())</f>
        <v>0</v>
      </c>
      <c r="AM168" s="49">
        <f t="array" ref="AM168">IF(COUNT(IF(AM$5:AM$81&gt;0, TRANSPOSE(Data_TR_USD!$B79:$BZ79)))&gt;0, SUMPRODUCT(AM$5:AM$81, TRANSPOSE(Data_TR_USD!$B79:$BZ79))%, NA())</f>
        <v>0.10123429401796942</v>
      </c>
      <c r="AN168" s="49">
        <f t="array" ref="AN168">IF(COUNT(IF(AN$5:AN$81&gt;0, TRANSPOSE(Data_TR_USD!$B79:$BZ79)))&gt;0, SUMPRODUCT(AN$5:AN$81, TRANSPOSE(Data_TR_USD!$B79:$BZ79))%, NA())</f>
        <v>5.7779918253640865E-2</v>
      </c>
      <c r="AO168" s="49">
        <f t="array" ref="AO168">IF(COUNT(IF(AO$5:AO$81&gt;0, TRANSPOSE(Data_TR_USD!$B79:$BZ79)))&gt;0, SUMPRODUCT(AO$5:AO$81, TRANSPOSE(Data_TR_USD!$B79:$BZ79))%, NA())</f>
        <v>7.8421290773545413E-2</v>
      </c>
      <c r="AP168" s="49">
        <f t="array" ref="AP168">IF(COUNT(IF(AP$5:AP$81&gt;0, TRANSPOSE(Data_TR_USD!$B79:$BZ79)))&gt;0, SUMPRODUCT(AP$5:AP$81, TRANSPOSE(Data_TR_USD!$B79:$BZ79))%, NA())</f>
        <v>6.304363181320588E-2</v>
      </c>
      <c r="AQ168" s="49">
        <f t="array" ref="AQ168">IF(COUNT(IF(AQ$5:AQ$81&gt;0, TRANSPOSE(Data_TR_USD!$B79:$BZ79)))&gt;0, SUMPRODUCT(AQ$5:AQ$81, TRANSPOSE(Data_TR_USD!$B79:$BZ79))%, NA())</f>
        <v>4.8908302144643867E-2</v>
      </c>
      <c r="AS168" s="49">
        <f t="array" ref="AS168">IF(COUNT(IF(AS$5:AS$81&gt;0, TRANSPOSE(Data_TR_USD!$B79:$BZ79)))&gt;0, SUMPRODUCT(AS$5:AS$81, TRANSPOSE(Data_TR_USD!$B79:$BZ79))%, NA())</f>
        <v>0.12905729390479792</v>
      </c>
      <c r="AU168" s="49">
        <f t="array" ref="AU168">IF(COUNT(IF(AU$5:AU$81&gt;0, TRANSPOSE(Data_TR_USD!$B79:$BZ79)))&gt;0, SUMPRODUCT(AU$5:AU$81, TRANSPOSE(Data_TR_USD!$B79:$BZ79))%, NA())</f>
        <v>0.16620940000000001</v>
      </c>
      <c r="AV168" s="49">
        <f t="array" ref="AV168">IF(COUNT(IF(AV$5:AV$81&gt;0, TRANSPOSE(Data_TR_USD!$B79:$BZ79)))&gt;0, SUMPRODUCT(AV$5:AV$81, TRANSPOSE(Data_TR_USD!$B79:$BZ79))%, NA())</f>
        <v>0</v>
      </c>
      <c r="AW168" s="49">
        <f t="array" ref="AW168">IF(COUNT(IF(AW$5:AW$81&gt;0, TRANSPOSE(Data_TR_USD!$B79:$BZ79)))&gt;0, SUMPRODUCT(AW$5:AW$81, TRANSPOSE(Data_TR_USD!$B79:$BZ79))%, NA())</f>
        <v>8.4484682790024107E-2</v>
      </c>
      <c r="AX168" s="49">
        <f t="array" ref="AX168">IF(COUNT(IF(AX$5:AX$81&gt;0, TRANSPOSE(Data_TR_USD!$B79:$BZ79)))&gt;0, SUMPRODUCT(AX$5:AX$81, TRANSPOSE(Data_TR_USD!$B79:$BZ79))%, NA())</f>
        <v>0.10444071862764924</v>
      </c>
      <c r="AY168" s="49">
        <f t="array" ref="AY168">IF(COUNT(IF(AY$5:AY$81&gt;0, TRANSPOSE(Data_TR_USD!$B79:$BZ79)))&gt;0, SUMPRODUCT(AY$5:AY$81, TRANSPOSE(Data_TR_USD!$B79:$BZ79))%, NA())</f>
        <v>0.10211044890788745</v>
      </c>
      <c r="AZ168" s="49">
        <f t="array" ref="AZ168">IF(COUNT(IF(AZ$5:AZ$81&gt;0, TRANSPOSE(Data_TR_USD!$B79:$BZ79)))&gt;0, SUMPRODUCT(AZ$5:AZ$81, TRANSPOSE(Data_TR_USD!$B79:$BZ79))%, NA())</f>
        <v>0.10044951146012421</v>
      </c>
      <c r="BA168" s="49">
        <f t="array" ref="BA168">IF(COUNT(IF(BA$5:BA$81&gt;0, TRANSPOSE(Data_TR_USD!$B79:$BZ79)))&gt;0, SUMPRODUCT(BA$5:BA$81, TRANSPOSE(Data_TR_USD!$B79:$BZ79))%, NA())</f>
        <v>7.8444242707174622E-2</v>
      </c>
      <c r="BB168" s="49">
        <f t="array" ref="BB168">IF(COUNT(IF(BB$5:BB$81&gt;0, TRANSPOSE(Data_TR_USD!$B79:$BZ79)))&gt;0, SUMPRODUCT(BB$5:BB$81, TRANSPOSE(Data_TR_USD!$B79:$BZ79))%, NA())</f>
        <v>0.10375256102979004</v>
      </c>
      <c r="BC168" s="49">
        <f t="array" ref="BC168">IF(COUNT(IF(BC$5:BC$81&gt;0, TRANSPOSE(Data_TR_USD!$B79:$BZ79)))&gt;0, SUMPRODUCT(BC$5:BC$81, TRANSPOSE(Data_TR_USD!$B79:$BZ79))%, NA())</f>
        <v>9.6585222501333237E-2</v>
      </c>
      <c r="BD168" s="49">
        <f t="array" ref="BD168">IF(COUNT(IF(BD$5:BD$81&gt;0, TRANSPOSE(Data_TR_USD!$B79:$BZ79)))&gt;0, SUMPRODUCT(BD$5:BD$81, TRANSPOSE(Data_TR_USD!$B79:$BZ79))%, NA())</f>
        <v>0.14668306002266127</v>
      </c>
      <c r="BE168" s="49">
        <f t="array" ref="BE168">IF(COUNT(IF(BE$5:BE$81&gt;0, TRANSPOSE(Data_TR_USD!$B79:$BZ79)))&gt;0, SUMPRODUCT(BE$5:BE$81, TRANSPOSE(Data_TR_USD!$B79:$BZ79))%, NA())</f>
        <v>6.3128861227639207E-2</v>
      </c>
      <c r="BF168" s="49">
        <f t="array" ref="BF168">IF(COUNT(IF(BF$5:BF$81&gt;0, TRANSPOSE(Data_TR_USD!$B79:$BZ79)))&gt;0, SUMPRODUCT(BF$5:BF$81, TRANSPOSE(Data_TR_USD!$B79:$BZ79))%, NA())</f>
        <v>8.7973192074712242E-2</v>
      </c>
      <c r="BG168" s="49">
        <f t="array" ref="BG168">IF(COUNT(IF(BG$5:BG$81&gt;0, TRANSPOSE(Data_TR_USD!$B79:$BZ79)))&gt;0, SUMPRODUCT(BG$5:BG$81, TRANSPOSE(Data_TR_USD!$B79:$BZ79))%, NA())</f>
        <v>4.1599994522159581E-2</v>
      </c>
      <c r="BH168" s="49">
        <f t="array" ref="BH168">IF(COUNT(IF(BH$5:BH$81&gt;0, TRANSPOSE(Data_TR_USD!$B79:$BZ79)))&gt;0, SUMPRODUCT(BH$5:BH$81, TRANSPOSE(Data_TR_USD!$B79:$BZ79))%, NA())</f>
        <v>6.3822411106221971E-2</v>
      </c>
      <c r="BI168" s="49">
        <f t="array" ref="BI168">IF(COUNT(IF(BI$5:BI$81&gt;0, TRANSPOSE(Data_TR_USD!$B79:$BZ79)))&gt;0, SUMPRODUCT(BI$5:BI$81, TRANSPOSE(Data_TR_USD!$B79:$BZ79))%, NA())</f>
        <v>0.12905729390479792</v>
      </c>
      <c r="BJ168" s="49">
        <f t="array" ref="BJ168">IF(COUNT(IF(BJ$5:BJ$81&gt;0, TRANSPOSE(Data_TR_USD!$B79:$BZ79)))&gt;0, SUMPRODUCT(BJ$5:BJ$81, TRANSPOSE(Data_TR_USD!$B79:$BZ79))%, NA())</f>
        <v>0.11973621502575081</v>
      </c>
      <c r="BK168" s="49">
        <f t="array" ref="BK168">IF(COUNT(IF(BK$5:BK$81&gt;0, TRANSPOSE(Data_TR_USD!$B79:$BZ79)))&gt;0, SUMPRODUCT(BK$5:BK$81, TRANSPOSE(Data_TR_USD!$B79:$BZ79))%, NA())</f>
        <v>6.1924309518079437E-2</v>
      </c>
      <c r="BL168" s="49">
        <f t="array" ref="BL168">IF(COUNT(IF(BL$5:BL$81&gt;0, TRANSPOSE(Data_TR_USD!$B79:$BZ79)))&gt;0, SUMPRODUCT(BL$5:BL$81, TRANSPOSE(Data_TR_USD!$B79:$BZ79))%, NA())</f>
        <v>9.9780179188125692E-2</v>
      </c>
      <c r="BM168" s="49">
        <f t="array" ref="BM168">IF(COUNT(IF(BM$5:BM$81&gt;0, TRANSPOSE(Data_TR_USD!$B79:$BZ79)))&gt;0, SUMPRODUCT(BM$5:BM$81, TRANSPOSE(Data_TR_USD!$B79:$BZ79))%, NA())</f>
        <v>6.7850521847925463E-2</v>
      </c>
      <c r="BN168" s="49">
        <f t="array" ref="BN168">IF(COUNT(IF(BN$5:BN$81&gt;0, TRANSPOSE(Data_TR_USD!$B79:$BZ79)))&gt;0, SUMPRODUCT(BN$5:BN$81, TRANSPOSE(Data_TR_USD!$B79:$BZ79))%, NA())</f>
        <v>4.9890089594062846E-2</v>
      </c>
      <c r="BO168" s="49">
        <f t="array" ref="BO168">IF(COUNT(IF(BO$5:BO$81&gt;0, TRANSPOSE(Data_TR_USD!$B79:$BZ79)))&gt;0, SUMPRODUCT(BO$5:BO$81, TRANSPOSE(Data_TR_USD!$B79:$BZ79))%, NA())</f>
        <v>3.991207167525028E-2</v>
      </c>
      <c r="BP168" s="49">
        <f t="array" ref="BP168">IF(COUNT(IF(BP$5:BP$81&gt;0, TRANSPOSE(Data_TR_USD!$B79:$BZ79)))&gt;0, SUMPRODUCT(BP$5:BP$81, TRANSPOSE(Data_TR_USD!$B79:$BZ79))%, NA())</f>
        <v>3.3260059729375228E-2</v>
      </c>
      <c r="BQ168" s="49">
        <f t="array" ref="BQ168">IF(COUNT(IF(BQ$5:BQ$81&gt;0, TRANSPOSE(Data_TR_USD!$B79:$BZ79)))&gt;0, SUMPRODUCT(BQ$5:BQ$81, TRANSPOSE(Data_TR_USD!$B79:$BZ79))%, NA())</f>
        <v>5.7779918253640865E-2</v>
      </c>
      <c r="BR168" s="49">
        <f t="array" ref="BR168">IF(COUNT(IF(BR$5:BR$81&gt;0, TRANSPOSE(Data_TR_USD!$B79:$BZ79)))&gt;0, SUMPRODUCT(BR$5:BR$81, TRANSPOSE(Data_TR_USD!$B79:$BZ79))%, NA())</f>
        <v>8.3969760674138763E-2</v>
      </c>
      <c r="BS168" s="49">
        <f t="array" ref="BS168">IF(COUNT(IF(BS$5:BS$81&gt;0, TRANSPOSE(Data_TR_USD!$B79:$BZ79)))&gt;0, SUMPRODUCT(BS$5:BS$81, TRANSPOSE(Data_TR_USD!$B79:$BZ79))%, NA())</f>
        <v>3.9733343849291246E-2</v>
      </c>
    </row>
    <row r="169" spans="2:71">
      <c r="B169" s="48">
        <f t="shared" si="5"/>
        <v>1943</v>
      </c>
      <c r="E169" s="49">
        <f t="array" ref="E169">IF(COUNT(IF(E$5:E$81&gt;0, TRANSPOSE(Data_TR_USD!$B80:$BZ80)))&gt;0, SUMPRODUCT(E$5:E$81, TRANSPOSE(Data_TR_USD!$B80:$BZ80))%, NA())</f>
        <v>0.25433260480375158</v>
      </c>
      <c r="F169" s="49" t="e">
        <f t="array" ref="F169">IF(COUNT(IF(F$5:F$81&gt;0, TRANSPOSE(Data_TR_USD!$B80:$BZ80)))&gt;0, SUMPRODUCT(F$5:F$81, TRANSPOSE(Data_TR_USD!$B80:$BZ80))%, NA())</f>
        <v>#N/A</v>
      </c>
      <c r="G169" s="49">
        <f t="array" ref="G169">IF(COUNT(IF(G$5:G$81&gt;0, TRANSPOSE(Data_TR_USD!$B80:$BZ80)))&gt;0, SUMPRODUCT(G$5:G$81, TRANSPOSE(Data_TR_USD!$B80:$BZ80))%, NA())</f>
        <v>2.9585798816567976E-2</v>
      </c>
      <c r="I169" s="49">
        <f t="array" ref="I169">IF(ISNUMBER(I$96), I$96, IF(COUNT(IF(I$5:I$81&gt;0, TRANSPOSE(Data_TR_USD!$B80:$BZ80)))&gt;0, SUMPRODUCT(I$5:I$81, TRANSPOSE(Data_TR_USD!$B80:$BZ80))%, NA()))</f>
        <v>2.9028059050001782E-3</v>
      </c>
      <c r="J169" s="49">
        <f t="array" ref="J169">IF(ISNUMBER(J$96), J$96, IF(COUNT(IF(J$5:J$81&gt;0, TRANSPOSE(Data_TR_USD!$B80:$BZ80)))&gt;0, SUMPRODUCT(J$5:J$81, TRANSPOSE(Data_TR_USD!$B80:$BZ80))%, NA()))</f>
        <v>2.9028059050001782E-3</v>
      </c>
      <c r="K169" s="49">
        <f t="array" ref="K169">IF(ISNUMBER(K$96), K$96, IF(COUNT(IF(K$5:K$81&gt;0, TRANSPOSE(Data_TR_USD!$B80:$BZ80)))&gt;0, SUMPRODUCT(K$5:K$81, TRANSPOSE(Data_TR_USD!$B80:$BZ80))%, NA()))</f>
        <v>0.16219080758926907</v>
      </c>
      <c r="M169" s="49">
        <f t="array" ref="M169">IF(COUNT(IF(M$5:M$81&gt;0, TRANSPOSE(Data_TR_USD!$B80:$BZ80)))&gt;0, SUMPRODUCT(M$5:M$81, TRANSPOSE(Data_TR_USD!$B80:$BZ80))%, NA())</f>
        <v>0.13196192475538487</v>
      </c>
      <c r="N169" s="49">
        <f t="array" ref="N169">IF(COUNT(IF(N$5:N$81&gt;0, TRANSPOSE(Data_TR_USD!$B80:$BZ80)))&gt;0, SUMPRODUCT(N$5:N$81, TRANSPOSE(Data_TR_USD!$B80:$BZ80))%, NA())</f>
        <v>0.16219080758926907</v>
      </c>
      <c r="X169" s="49">
        <f t="array" ref="X169">IF(COUNT(IF(X$5:X$81&gt;0, TRANSPOSE(Data_TR_USD!$B80:$BZ80)))&gt;0, SUMPRODUCT(X$5:X$81, TRANSPOSE(Data_TR_USD!$B80:$BZ80))%, NA())</f>
        <v>0.18602835783052929</v>
      </c>
      <c r="Y169" s="49">
        <f t="array" ref="Y169">IF(COUNT(IF(Y$5:Y$81&gt;0, TRANSPOSE(Data_TR_USD!$B80:$BZ80)))&gt;0, SUMPRODUCT(Y$5:Y$81, TRANSPOSE(Data_TR_USD!$B80:$BZ80))%, NA())</f>
        <v>0.16219080758926907</v>
      </c>
      <c r="AA169" s="49">
        <f t="array" ref="AA169">IF(COUNT(IF(AA$5:AA$81&gt;0, TRANSPOSE(Data_TR_USD!$B80:$BZ80)))&gt;0, SUMPRODUCT(AA$5:AA$81, TRANSPOSE(Data_TR_USD!$B80:$BZ80))%, NA())</f>
        <v>0.13196192475538487</v>
      </c>
      <c r="AB169" s="49">
        <f t="array" ref="AB169">IF(COUNT(IF(AB$5:AB$81&gt;0, TRANSPOSE(Data_TR_USD!$B80:$BZ80)))&gt;0, SUMPRODUCT(AB$5:AB$81, TRANSPOSE(Data_TR_USD!$B80:$BZ80))%, NA())</f>
        <v>0.19033924596761265</v>
      </c>
      <c r="AC169" s="49">
        <f t="array" ref="AC169">IF(COUNT(IF(AC$5:AC$81&gt;0, TRANSPOSE(Data_TR_USD!$B80:$BZ80)))&gt;0, SUMPRODUCT(AC$5:AC$81, TRANSPOSE(Data_TR_USD!$B80:$BZ80))%, NA())</f>
        <v>0.16994804386655007</v>
      </c>
      <c r="AD169" s="49">
        <f t="array" ref="AD169">IF(COUNT(IF(AD$5:AD$81&gt;0, TRANSPOSE(Data_TR_USD!$B80:$BZ80)))&gt;0, SUMPRODUCT(AD$5:AD$81, TRANSPOSE(Data_TR_USD!$B80:$BZ80))%, NA())</f>
        <v>0.17747425092734281</v>
      </c>
      <c r="AE169" s="49">
        <f t="array" ref="AE169">IF(COUNT(IF(AE$5:AE$81&gt;0, TRANSPOSE(Data_TR_USD!$B80:$BZ80)))&gt;0, SUMPRODUCT(AE$5:AE$81, TRANSPOSE(Data_TR_USD!$B80:$BZ80))%, NA())</f>
        <v>0.11575921174808207</v>
      </c>
      <c r="AG169" s="49">
        <f t="array" ref="AG169">IF(COUNT(IF(AG$5:AG$81&gt;0, TRANSPOSE(Data_TR_USD!$B80:$BZ80)))&gt;0, SUMPRODUCT(AG$5:AG$81, TRANSPOSE(Data_TR_USD!$B80:$BZ80))%, NA())</f>
        <v>0</v>
      </c>
      <c r="AM169" s="49">
        <f t="array" ref="AM169">IF(COUNT(IF(AM$5:AM$81&gt;0, TRANSPOSE(Data_TR_USD!$B80:$BZ80)))&gt;0, SUMPRODUCT(AM$5:AM$81, TRANSPOSE(Data_TR_USD!$B80:$BZ80))%, NA())</f>
        <v>0.12779967496483643</v>
      </c>
      <c r="AN169" s="49">
        <f t="array" ref="AN169">IF(COUNT(IF(AN$5:AN$81&gt;0, TRANSPOSE(Data_TR_USD!$B80:$BZ80)))&gt;0, SUMPRODUCT(AN$5:AN$81, TRANSPOSE(Data_TR_USD!$B80:$BZ80))%, NA())</f>
        <v>6.7475715491991023E-2</v>
      </c>
      <c r="AO169" s="49">
        <f t="array" ref="AO169">IF(COUNT(IF(AO$5:AO$81&gt;0, TRANSPOSE(Data_TR_USD!$B80:$BZ80)))&gt;0, SUMPRODUCT(AO$5:AO$81, TRANSPOSE(Data_TR_USD!$B80:$BZ80))%, NA())</f>
        <v>0.14095561183341254</v>
      </c>
      <c r="AP169" s="49">
        <f t="array" ref="AP169">IF(COUNT(IF(AP$5:AP$81&gt;0, TRANSPOSE(Data_TR_USD!$B80:$BZ80)))&gt;0, SUMPRODUCT(AP$5:AP$81, TRANSPOSE(Data_TR_USD!$B80:$BZ80))%, NA())</f>
        <v>0.11458314922880658</v>
      </c>
      <c r="AQ169" s="49">
        <f t="array" ref="AQ169">IF(COUNT(IF(AQ$5:AQ$81&gt;0, TRANSPOSE(Data_TR_USD!$B80:$BZ80)))&gt;0, SUMPRODUCT(AQ$5:AQ$81, TRANSPOSE(Data_TR_USD!$B80:$BZ80))%, NA())</f>
        <v>5.5923929178204455E-2</v>
      </c>
      <c r="AS169" s="49">
        <f t="array" ref="AS169">IF(COUNT(IF(AS$5:AS$81&gt;0, TRANSPOSE(Data_TR_USD!$B80:$BZ80)))&gt;0, SUMPRODUCT(AS$5:AS$81, TRANSPOSE(Data_TR_USD!$B80:$BZ80))%, NA())</f>
        <v>0.16219080758926907</v>
      </c>
      <c r="AU169" s="49">
        <f t="array" ref="AU169">IF(COUNT(IF(AU$5:AU$81&gt;0, TRANSPOSE(Data_TR_USD!$B80:$BZ80)))&gt;0, SUMPRODUCT(AU$5:AU$81, TRANSPOSE(Data_TR_USD!$B80:$BZ80))%, NA())</f>
        <v>0.24881499999999998</v>
      </c>
      <c r="AV169" s="49">
        <f t="array" ref="AV169">IF(COUNT(IF(AV$5:AV$81&gt;0, TRANSPOSE(Data_TR_USD!$B80:$BZ80)))&gt;0, SUMPRODUCT(AV$5:AV$81, TRANSPOSE(Data_TR_USD!$B80:$BZ80))%, NA())</f>
        <v>0</v>
      </c>
      <c r="AW169" s="49">
        <f t="array" ref="AW169">IF(COUNT(IF(AW$5:AW$81&gt;0, TRANSPOSE(Data_TR_USD!$B80:$BZ80)))&gt;0, SUMPRODUCT(AW$5:AW$81, TRANSPOSE(Data_TR_USD!$B80:$BZ80))%, NA())</f>
        <v>0.1065286642750097</v>
      </c>
      <c r="AX169" s="49">
        <f t="array" ref="AX169">IF(COUNT(IF(AX$5:AX$81&gt;0, TRANSPOSE(Data_TR_USD!$B80:$BZ80)))&gt;0, SUMPRODUCT(AX$5:AX$81, TRANSPOSE(Data_TR_USD!$B80:$BZ80))%, NA())</f>
        <v>0.13196192475538487</v>
      </c>
      <c r="AY169" s="49">
        <f t="array" ref="AY169">IF(COUNT(IF(AY$5:AY$81&gt;0, TRANSPOSE(Data_TR_USD!$B80:$BZ80)))&gt;0, SUMPRODUCT(AY$5:AY$81, TRANSPOSE(Data_TR_USD!$B80:$BZ80))%, NA())</f>
        <v>0.12956411357863032</v>
      </c>
      <c r="AZ169" s="49">
        <f t="array" ref="AZ169">IF(COUNT(IF(AZ$5:AZ$81&gt;0, TRANSPOSE(Data_TR_USD!$B80:$BZ80)))&gt;0, SUMPRODUCT(AZ$5:AZ$81, TRANSPOSE(Data_TR_USD!$B80:$BZ80))%, NA())</f>
        <v>0.12687527265930984</v>
      </c>
      <c r="BA169" s="49">
        <f t="array" ref="BA169">IF(COUNT(IF(BA$5:BA$81&gt;0, TRANSPOSE(Data_TR_USD!$B80:$BZ80)))&gt;0, SUMPRODUCT(BA$5:BA$81, TRANSPOSE(Data_TR_USD!$B80:$BZ80))%, NA())</f>
        <v>0.15150725263877451</v>
      </c>
      <c r="BB169" s="49">
        <f t="array" ref="BB169">IF(COUNT(IF(BB$5:BB$81&gt;0, TRANSPOSE(Data_TR_USD!$B80:$BZ80)))&gt;0, SUMPRODUCT(BB$5:BB$81, TRANSPOSE(Data_TR_USD!$B80:$BZ80))%, NA())</f>
        <v>0.18602835783052929</v>
      </c>
      <c r="BC169" s="49">
        <f t="array" ref="BC169">IF(COUNT(IF(BC$5:BC$81&gt;0, TRANSPOSE(Data_TR_USD!$B80:$BZ80)))&gt;0, SUMPRODUCT(BC$5:BC$81, TRANSPOSE(Data_TR_USD!$B80:$BZ80))%, NA())</f>
        <v>0.154297149150114</v>
      </c>
      <c r="BD169" s="49">
        <f t="array" ref="BD169">IF(COUNT(IF(BD$5:BD$81&gt;0, TRANSPOSE(Data_TR_USD!$B80:$BZ80)))&gt;0, SUMPRODUCT(BD$5:BD$81, TRANSPOSE(Data_TR_USD!$B80:$BZ80))%, NA())</f>
        <v>0.18522625689288968</v>
      </c>
      <c r="BE169" s="49">
        <f t="array" ref="BE169">IF(COUNT(IF(BE$5:BE$81&gt;0, TRANSPOSE(Data_TR_USD!$B80:$BZ80)))&gt;0, SUMPRODUCT(BE$5:BE$81, TRANSPOSE(Data_TR_USD!$B80:$BZ80))%, NA())</f>
        <v>9.9018268774296855E-2</v>
      </c>
      <c r="BF169" s="49">
        <f t="array" ref="BF169">IF(COUNT(IF(BF$5:BF$81&gt;0, TRANSPOSE(Data_TR_USD!$B80:$BZ80)))&gt;0, SUMPRODUCT(BF$5:BF$81, TRANSPOSE(Data_TR_USD!$B80:$BZ80))%, NA())</f>
        <v>0.17223961847391348</v>
      </c>
      <c r="BG169" s="49">
        <f t="array" ref="BG169">IF(COUNT(IF(BG$5:BG$81&gt;0, TRANSPOSE(Data_TR_USD!$B80:$BZ80)))&gt;0, SUMPRODUCT(BG$5:BG$81, TRANSPOSE(Data_TR_USD!$B80:$BZ80))%, NA())</f>
        <v>7.5808639139762893E-2</v>
      </c>
      <c r="BH169" s="49">
        <f t="array" ref="BH169">IF(COUNT(IF(BH$5:BH$81&gt;0, TRANSPOSE(Data_TR_USD!$B80:$BZ80)))&gt;0, SUMPRODUCT(BH$5:BH$81, TRANSPOSE(Data_TR_USD!$B80:$BZ80))%, NA())</f>
        <v>8.033652867386358E-2</v>
      </c>
      <c r="BI169" s="49">
        <f t="array" ref="BI169">IF(COUNT(IF(BI$5:BI$81&gt;0, TRANSPOSE(Data_TR_USD!$B80:$BZ80)))&gt;0, SUMPRODUCT(BI$5:BI$81, TRANSPOSE(Data_TR_USD!$B80:$BZ80))%, NA())</f>
        <v>0.16219080758926907</v>
      </c>
      <c r="BJ169" s="49">
        <f t="array" ref="BJ169">IF(COUNT(IF(BJ$5:BJ$81&gt;0, TRANSPOSE(Data_TR_USD!$B80:$BZ80)))&gt;0, SUMPRODUCT(BJ$5:BJ$81, TRANSPOSE(Data_TR_USD!$B80:$BZ80))%, NA())</f>
        <v>0.15259956288225096</v>
      </c>
      <c r="BK169" s="49">
        <f t="array" ref="BK169">IF(COUNT(IF(BK$5:BK$81&gt;0, TRANSPOSE(Data_TR_USD!$B80:$BZ80)))&gt;0, SUMPRODUCT(BK$5:BK$81, TRANSPOSE(Data_TR_USD!$B80:$BZ80))%, NA())</f>
        <v>0.12351625289294667</v>
      </c>
      <c r="BL169" s="49">
        <f t="array" ref="BL169">IF(COUNT(IF(BL$5:BL$81&gt;0, TRANSPOSE(Data_TR_USD!$B80:$BZ80)))&gt;0, SUMPRODUCT(BL$5:BL$81, TRANSPOSE(Data_TR_USD!$B80:$BZ80))%, NA())</f>
        <v>0.12716630240187579</v>
      </c>
      <c r="BM169" s="49">
        <f t="array" ref="BM169">IF(COUNT(IF(BM$5:BM$81&gt;0, TRANSPOSE(Data_TR_USD!$B80:$BZ80)))&gt;0, SUMPRODUCT(BM$5:BM$81, TRANSPOSE(Data_TR_USD!$B80:$BZ80))%, NA())</f>
        <v>8.6473085633275562E-2</v>
      </c>
      <c r="BN169" s="49">
        <f t="array" ref="BN169">IF(COUNT(IF(BN$5:BN$81&gt;0, TRANSPOSE(Data_TR_USD!$B80:$BZ80)))&gt;0, SUMPRODUCT(BN$5:BN$81, TRANSPOSE(Data_TR_USD!$B80:$BZ80))%, NA())</f>
        <v>6.3583151200937896E-2</v>
      </c>
      <c r="BO169" s="49">
        <f t="array" ref="BO169">IF(COUNT(IF(BO$5:BO$81&gt;0, TRANSPOSE(Data_TR_USD!$B80:$BZ80)))&gt;0, SUMPRODUCT(BO$5:BO$81, TRANSPOSE(Data_TR_USD!$B80:$BZ80))%, NA())</f>
        <v>5.0866520960750325E-2</v>
      </c>
      <c r="BP169" s="49">
        <f t="array" ref="BP169">IF(COUNT(IF(BP$5:BP$81&gt;0, TRANSPOSE(Data_TR_USD!$B80:$BZ80)))&gt;0, SUMPRODUCT(BP$5:BP$81, TRANSPOSE(Data_TR_USD!$B80:$BZ80))%, NA())</f>
        <v>4.2388767467291935E-2</v>
      </c>
      <c r="BQ169" s="49">
        <f t="array" ref="BQ169">IF(COUNT(IF(BQ$5:BQ$81&gt;0, TRANSPOSE(Data_TR_USD!$B80:$BZ80)))&gt;0, SUMPRODUCT(BQ$5:BQ$81, TRANSPOSE(Data_TR_USD!$B80:$BZ80))%, NA())</f>
        <v>6.7475715491991023E-2</v>
      </c>
      <c r="BR169" s="49">
        <f t="array" ref="BR169">IF(COUNT(IF(BR$5:BR$81&gt;0, TRANSPOSE(Data_TR_USD!$B80:$BZ80)))&gt;0, SUMPRODUCT(BR$5:BR$81, TRANSPOSE(Data_TR_USD!$B80:$BZ80))%, NA())</f>
        <v>0.19627956938245689</v>
      </c>
      <c r="BS169" s="49">
        <f t="array" ref="BS169">IF(COUNT(IF(BS$5:BS$81&gt;0, TRANSPOSE(Data_TR_USD!$B80:$BZ80)))&gt;0, SUMPRODUCT(BS$5:BS$81, TRANSPOSE(Data_TR_USD!$B80:$BZ80))%, NA())</f>
        <v>9.4423147711406905E-2</v>
      </c>
    </row>
    <row r="170" spans="2:71">
      <c r="B170" s="48">
        <f t="shared" si="5"/>
        <v>1944</v>
      </c>
      <c r="E170" s="49">
        <f t="array" ref="E170">IF(COUNT(IF(E$5:E$81&gt;0, TRANSPOSE(Data_TR_USD!$B81:$BZ81)))&gt;0, SUMPRODUCT(E$5:E$81, TRANSPOSE(Data_TR_USD!$B81:$BZ81))%, NA())</f>
        <v>0.1934352660922114</v>
      </c>
      <c r="F170" s="49" t="e">
        <f t="array" ref="F170">IF(COUNT(IF(F$5:F$81&gt;0, TRANSPOSE(Data_TR_USD!$B81:$BZ81)))&gt;0, SUMPRODUCT(F$5:F$81, TRANSPOSE(Data_TR_USD!$B81:$BZ81))%, NA())</f>
        <v>#N/A</v>
      </c>
      <c r="G170" s="49">
        <f t="array" ref="G170">IF(COUNT(IF(G$5:G$81&gt;0, TRANSPOSE(Data_TR_USD!$B81:$BZ81)))&gt;0, SUMPRODUCT(G$5:G$81, TRANSPOSE(Data_TR_USD!$B81:$BZ81))%, NA())</f>
        <v>2.2988505747126631E-2</v>
      </c>
      <c r="I170" s="49">
        <f t="array" ref="I170">IF(ISNUMBER(I$96), I$96, IF(COUNT(IF(I$5:I$81&gt;0, TRANSPOSE(Data_TR_USD!$B81:$BZ81)))&gt;0, SUMPRODUCT(I$5:I$81, TRANSPOSE(Data_TR_USD!$B81:$BZ81))%, NA()))</f>
        <v>2.9028059050001782E-3</v>
      </c>
      <c r="J170" s="49">
        <f t="array" ref="J170">IF(ISNUMBER(J$96), J$96, IF(COUNT(IF(J$5:J$81&gt;0, TRANSPOSE(Data_TR_USD!$B81:$BZ81)))&gt;0, SUMPRODUCT(J$5:J$81, TRANSPOSE(Data_TR_USD!$B81:$BZ81))%, NA()))</f>
        <v>2.9028059050001782E-3</v>
      </c>
      <c r="K170" s="49">
        <f t="array" ref="K170">IF(ISNUMBER(K$96), K$96, IF(COUNT(IF(K$5:K$81&gt;0, TRANSPOSE(Data_TR_USD!$B81:$BZ81)))&gt;0, SUMPRODUCT(K$5:K$81, TRANSPOSE(Data_TR_USD!$B81:$BZ81))%, NA()))</f>
        <v>0.12707345326163313</v>
      </c>
      <c r="M170" s="49">
        <f t="array" ref="M170">IF(COUNT(IF(M$5:M$81&gt;0, TRANSPOSE(Data_TR_USD!$B81:$BZ81)))&gt;0, SUMPRODUCT(M$5:M$81, TRANSPOSE(Data_TR_USD!$B81:$BZ81))%, NA())</f>
        <v>0.10222377984925884</v>
      </c>
      <c r="N170" s="49">
        <f t="array" ref="N170">IF(COUNT(IF(N$5:N$81&gt;0, TRANSPOSE(Data_TR_USD!$B81:$BZ81)))&gt;0, SUMPRODUCT(N$5:N$81, TRANSPOSE(Data_TR_USD!$B81:$BZ81))%, NA())</f>
        <v>0.12707345326163313</v>
      </c>
      <c r="X170" s="49">
        <f t="array" ref="X170">IF(COUNT(IF(X$5:X$81&gt;0, TRANSPOSE(Data_TR_USD!$B81:$BZ81)))&gt;0, SUMPRODUCT(X$5:X$81, TRANSPOSE(Data_TR_USD!$B81:$BZ81))%, NA())</f>
        <v>0.14352932698570814</v>
      </c>
      <c r="Y170" s="49">
        <f t="array" ref="Y170">IF(COUNT(IF(Y$5:Y$81&gt;0, TRANSPOSE(Data_TR_USD!$B81:$BZ81)))&gt;0, SUMPRODUCT(Y$5:Y$81, TRANSPOSE(Data_TR_USD!$B81:$BZ81))%, NA())</f>
        <v>0.12707345326163313</v>
      </c>
      <c r="AA170" s="49">
        <f t="array" ref="AA170">IF(COUNT(IF(AA$5:AA$81&gt;0, TRANSPOSE(Data_TR_USD!$B81:$BZ81)))&gt;0, SUMPRODUCT(AA$5:AA$81, TRANSPOSE(Data_TR_USD!$B81:$BZ81))%, NA())</f>
        <v>0.10222377984925884</v>
      </c>
      <c r="AB170" s="49">
        <f t="array" ref="AB170">IF(COUNT(IF(AB$5:AB$81&gt;0, TRANSPOSE(Data_TR_USD!$B81:$BZ81)))&gt;0, SUMPRODUCT(AB$5:AB$81, TRANSPOSE(Data_TR_USD!$B81:$BZ81))%, NA())</f>
        <v>0.14639055390750472</v>
      </c>
      <c r="AC170" s="49">
        <f t="array" ref="AC170">IF(COUNT(IF(AC$5:AC$81&gt;0, TRANSPOSE(Data_TR_USD!$B81:$BZ81)))&gt;0, SUMPRODUCT(AC$5:AC$81, TRANSPOSE(Data_TR_USD!$B81:$BZ81))%, NA())</f>
        <v>0.13180816374059359</v>
      </c>
      <c r="AD170" s="49">
        <f t="array" ref="AD170">IF(COUNT(IF(AD$5:AD$81&gt;0, TRANSPOSE(Data_TR_USD!$B81:$BZ81)))&gt;0, SUMPRODUCT(AD$5:AD$81, TRANSPOSE(Data_TR_USD!$B81:$BZ81))%, NA())</f>
        <v>0.13076585975763191</v>
      </c>
      <c r="AE170" s="49">
        <f t="array" ref="AE170">IF(COUNT(IF(AE$5:AE$81&gt;0, TRANSPOSE(Data_TR_USD!$B81:$BZ81)))&gt;0, SUMPRODUCT(AE$5:AE$81, TRANSPOSE(Data_TR_USD!$B81:$BZ81))%, NA())</f>
        <v>8.769031324849616E-2</v>
      </c>
      <c r="AG170" s="49">
        <f t="array" ref="AG170">IF(COUNT(IF(AG$5:AG$81&gt;0, TRANSPOSE(Data_TR_USD!$B81:$BZ81)))&gt;0, SUMPRODUCT(AG$5:AG$81, TRANSPOSE(Data_TR_USD!$B81:$BZ81))%, NA())</f>
        <v>0</v>
      </c>
      <c r="AM170" s="49">
        <f t="array" ref="AM170">IF(COUNT(IF(AM$5:AM$81&gt;0, TRANSPOSE(Data_TR_USD!$B81:$BZ81)))&gt;0, SUMPRODUCT(AM$5:AM$81, TRANSPOSE(Data_TR_USD!$B81:$BZ81))%, NA())</f>
        <v>9.7857064339763808E-2</v>
      </c>
      <c r="AN170" s="49">
        <f t="array" ref="AN170">IF(COUNT(IF(AN$5:AN$81&gt;0, TRANSPOSE(Data_TR_USD!$B81:$BZ81)))&gt;0, SUMPRODUCT(AN$5:AN$81, TRANSPOSE(Data_TR_USD!$B81:$BZ81))%, NA())</f>
        <v>5.4781674467593487E-2</v>
      </c>
      <c r="AO170" s="49">
        <f t="array" ref="AO170">IF(COUNT(IF(AO$5:AO$81&gt;0, TRANSPOSE(Data_TR_USD!$B81:$BZ81)))&gt;0, SUMPRODUCT(AO$5:AO$81, TRANSPOSE(Data_TR_USD!$B81:$BZ81))%, NA())</f>
        <v>0.1074585891341521</v>
      </c>
      <c r="AP170" s="49">
        <f t="array" ref="AP170">IF(COUNT(IF(AP$5:AP$81&gt;0, TRANSPOSE(Data_TR_USD!$B81:$BZ81)))&gt;0, SUMPRODUCT(AP$5:AP$81, TRANSPOSE(Data_TR_USD!$B81:$BZ81))%, NA())</f>
        <v>8.8522961642234874E-2</v>
      </c>
      <c r="AQ170" s="49">
        <f t="array" ref="AQ170">IF(COUNT(IF(AQ$5:AQ$81&gt;0, TRANSPOSE(Data_TR_USD!$B81:$BZ81)))&gt;0, SUMPRODUCT(AQ$5:AQ$81, TRANSPOSE(Data_TR_USD!$B81:$BZ81))%, NA())</f>
        <v>4.6342575926618321E-2</v>
      </c>
      <c r="AS170" s="49">
        <f t="array" ref="AS170">IF(COUNT(IF(AS$5:AS$81&gt;0, TRANSPOSE(Data_TR_USD!$B81:$BZ81)))&gt;0, SUMPRODUCT(AS$5:AS$81, TRANSPOSE(Data_TR_USD!$B81:$BZ81))%, NA())</f>
        <v>0.12707345326163313</v>
      </c>
      <c r="AU170" s="49">
        <f t="array" ref="AU170">IF(COUNT(IF(AU$5:AU$81&gt;0, TRANSPOSE(Data_TR_USD!$B81:$BZ81)))&gt;0, SUMPRODUCT(AU$5:AU$81, TRANSPOSE(Data_TR_USD!$B81:$BZ81))%, NA())</f>
        <v>0.19366520000000001</v>
      </c>
      <c r="AV170" s="49">
        <f t="array" ref="AV170">IF(COUNT(IF(AV$5:AV$81&gt;0, TRANSPOSE(Data_TR_USD!$B81:$BZ81)))&gt;0, SUMPRODUCT(AV$5:AV$81, TRANSPOSE(Data_TR_USD!$B81:$BZ81))%, NA())</f>
        <v>0</v>
      </c>
      <c r="AW170" s="49">
        <f t="array" ref="AW170">IF(COUNT(IF(AW$5:AW$81&gt;0, TRANSPOSE(Data_TR_USD!$B81:$BZ81)))&gt;0, SUMPRODUCT(AW$5:AW$81, TRANSPOSE(Data_TR_USD!$B81:$BZ81))%, NA())</f>
        <v>8.2880253240037713E-2</v>
      </c>
      <c r="AX170" s="49">
        <f t="array" ref="AX170">IF(COUNT(IF(AX$5:AX$81&gt;0, TRANSPOSE(Data_TR_USD!$B81:$BZ81)))&gt;0, SUMPRODUCT(AX$5:AX$81, TRANSPOSE(Data_TR_USD!$B81:$BZ81))%, NA())</f>
        <v>0.10222377984925884</v>
      </c>
      <c r="AY170" s="49">
        <f t="array" ref="AY170">IF(COUNT(IF(AY$5:AY$81&gt;0, TRANSPOSE(Data_TR_USD!$B81:$BZ81)))&gt;0, SUMPRODUCT(AY$5:AY$81, TRANSPOSE(Data_TR_USD!$B81:$BZ81))%, NA())</f>
        <v>9.9470706447682258E-2</v>
      </c>
      <c r="AZ170" s="49">
        <f t="array" ref="AZ170">IF(COUNT(IF(AZ$5:AZ$81&gt;0, TRANSPOSE(Data_TR_USD!$B81:$BZ81)))&gt;0, SUMPRODUCT(AZ$5:AZ$81, TRANSPOSE(Data_TR_USD!$B81:$BZ81))%, NA())</f>
        <v>9.8355074527414613E-2</v>
      </c>
      <c r="BA170" s="49">
        <f t="array" ref="BA170">IF(COUNT(IF(BA$5:BA$81&gt;0, TRANSPOSE(Data_TR_USD!$B81:$BZ81)))&gt;0, SUMPRODUCT(BA$5:BA$81, TRANSPOSE(Data_TR_USD!$B81:$BZ81))%, NA())</f>
        <v>0.11276335799855298</v>
      </c>
      <c r="BB170" s="49">
        <f t="array" ref="BB170">IF(COUNT(IF(BB$5:BB$81&gt;0, TRANSPOSE(Data_TR_USD!$B81:$BZ81)))&gt;0, SUMPRODUCT(BB$5:BB$81, TRANSPOSE(Data_TR_USD!$B81:$BZ81))%, NA())</f>
        <v>0.14352932698570814</v>
      </c>
      <c r="BC170" s="49">
        <f t="array" ref="BC170">IF(COUNT(IF(BC$5:BC$81&gt;0, TRANSPOSE(Data_TR_USD!$B81:$BZ81)))&gt;0, SUMPRODUCT(BC$5:BC$81, TRANSPOSE(Data_TR_USD!$B81:$BZ81))%, NA())</f>
        <v>0.1179571800436683</v>
      </c>
      <c r="BD170" s="49">
        <f t="array" ref="BD170">IF(COUNT(IF(BD$5:BD$81&gt;0, TRANSPOSE(Data_TR_USD!$B81:$BZ81)))&gt;0, SUMPRODUCT(BD$5:BD$81, TRANSPOSE(Data_TR_USD!$B81:$BZ81))%, NA())</f>
        <v>0.14366390646927768</v>
      </c>
      <c r="BE170" s="49">
        <f t="array" ref="BE170">IF(COUNT(IF(BE$5:BE$81&gt;0, TRANSPOSE(Data_TR_USD!$B81:$BZ81)))&gt;0, SUMPRODUCT(BE$5:BE$81, TRANSPOSE(Data_TR_USD!$B81:$BZ81))%, NA())</f>
        <v>7.7733220658359872E-2</v>
      </c>
      <c r="BF170" s="49">
        <f t="array" ref="BF170">IF(COUNT(IF(BF$5:BF$81&gt;0, TRANSPOSE(Data_TR_USD!$B81:$BZ81)))&gt;0, SUMPRODUCT(BF$5:BF$81, TRANSPOSE(Data_TR_USD!$B81:$BZ81))%, NA())</f>
        <v>0.13247956126627661</v>
      </c>
      <c r="BG170" s="49">
        <f t="array" ref="BG170">IF(COUNT(IF(BG$5:BG$81&gt;0, TRANSPOSE(Data_TR_USD!$B81:$BZ81)))&gt;0, SUMPRODUCT(BG$5:BG$81, TRANSPOSE(Data_TR_USD!$B81:$BZ81))%, NA())</f>
        <v>5.8616037098519855E-2</v>
      </c>
      <c r="BH170" s="49">
        <f t="array" ref="BH170">IF(COUNT(IF(BH$5:BH$81&gt;0, TRANSPOSE(Data_TR_USD!$B81:$BZ81)))&gt;0, SUMPRODUCT(BH$5:BH$81, TRANSPOSE(Data_TR_USD!$B81:$BZ81))%, NA())</f>
        <v>6.2721671712724275E-2</v>
      </c>
      <c r="BI170" s="49">
        <f t="array" ref="BI170">IF(COUNT(IF(BI$5:BI$81&gt;0, TRANSPOSE(Data_TR_USD!$B81:$BZ81)))&gt;0, SUMPRODUCT(BI$5:BI$81, TRANSPOSE(Data_TR_USD!$B81:$BZ81))%, NA())</f>
        <v>0.12707345326163313</v>
      </c>
      <c r="BJ170" s="49">
        <f t="array" ref="BJ170">IF(COUNT(IF(BJ$5:BJ$81&gt;0, TRANSPOSE(Data_TR_USD!$B81:$BZ81)))&gt;0, SUMPRODUCT(BJ$5:BJ$81, TRANSPOSE(Data_TR_USD!$B81:$BZ81))%, NA())</f>
        <v>0.11606115965532685</v>
      </c>
      <c r="BK170" s="49">
        <f t="array" ref="BK170">IF(COUNT(IF(BK$5:BK$81&gt;0, TRANSPOSE(Data_TR_USD!$B81:$BZ81)))&gt;0, SUMPRODUCT(BK$5:BK$81, TRANSPOSE(Data_TR_USD!$B81:$BZ81))%, NA())</f>
        <v>9.5283179673512353E-2</v>
      </c>
      <c r="BL170" s="49">
        <f t="array" ref="BL170">IF(COUNT(IF(BL$5:BL$81&gt;0, TRANSPOSE(Data_TR_USD!$B81:$BZ81)))&gt;0, SUMPRODUCT(BL$5:BL$81, TRANSPOSE(Data_TR_USD!$B81:$BZ81))%, NA())</f>
        <v>9.67176330461057E-2</v>
      </c>
      <c r="BM170" s="49">
        <f t="array" ref="BM170">IF(COUNT(IF(BM$5:BM$81&gt;0, TRANSPOSE(Data_TR_USD!$B81:$BZ81)))&gt;0, SUMPRODUCT(BM$5:BM$81, TRANSPOSE(Data_TR_USD!$B81:$BZ81))%, NA())</f>
        <v>6.5767990471351886E-2</v>
      </c>
      <c r="BN170" s="49">
        <f t="array" ref="BN170">IF(COUNT(IF(BN$5:BN$81&gt;0, TRANSPOSE(Data_TR_USD!$B81:$BZ81)))&gt;0, SUMPRODUCT(BN$5:BN$81, TRANSPOSE(Data_TR_USD!$B81:$BZ81))%, NA())</f>
        <v>4.835881652305285E-2</v>
      </c>
      <c r="BO170" s="49">
        <f t="array" ref="BO170">IF(COUNT(IF(BO$5:BO$81&gt;0, TRANSPOSE(Data_TR_USD!$B81:$BZ81)))&gt;0, SUMPRODUCT(BO$5:BO$81, TRANSPOSE(Data_TR_USD!$B81:$BZ81))%, NA())</f>
        <v>3.8687053218442277E-2</v>
      </c>
      <c r="BP170" s="49">
        <f t="array" ref="BP170">IF(COUNT(IF(BP$5:BP$81&gt;0, TRANSPOSE(Data_TR_USD!$B81:$BZ81)))&gt;0, SUMPRODUCT(BP$5:BP$81, TRANSPOSE(Data_TR_USD!$B81:$BZ81))%, NA())</f>
        <v>3.2239211015368564E-2</v>
      </c>
      <c r="BQ170" s="49">
        <f t="array" ref="BQ170">IF(COUNT(IF(BQ$5:BQ$81&gt;0, TRANSPOSE(Data_TR_USD!$B81:$BZ81)))&gt;0, SUMPRODUCT(BQ$5:BQ$81, TRANSPOSE(Data_TR_USD!$B81:$BZ81))%, NA())</f>
        <v>5.4781674467593487E-2</v>
      </c>
      <c r="BR170" s="49">
        <f t="array" ref="BR170">IF(COUNT(IF(BR$5:BR$81&gt;0, TRANSPOSE(Data_TR_USD!$B81:$BZ81)))&gt;0, SUMPRODUCT(BR$5:BR$81, TRANSPOSE(Data_TR_USD!$B81:$BZ81))%, NA())</f>
        <v>0.14583534238971255</v>
      </c>
      <c r="BS170" s="49">
        <f t="array" ref="BS170">IF(COUNT(IF(BS$5:BS$81&gt;0, TRANSPOSE(Data_TR_USD!$B81:$BZ81)))&gt;0, SUMPRODUCT(BS$5:BS$81, TRANSPOSE(Data_TR_USD!$B81:$BZ81))%, NA())</f>
        <v>6.9713113245280262E-2</v>
      </c>
    </row>
    <row r="171" spans="2:71">
      <c r="B171" s="48">
        <f t="shared" si="5"/>
        <v>1945</v>
      </c>
      <c r="E171" s="49">
        <f t="array" ref="E171">IF(COUNT(IF(E$5:E$81&gt;0, TRANSPOSE(Data_TR_USD!$B82:$BZ82)))&gt;0, SUMPRODUCT(E$5:E$81, TRANSPOSE(Data_TR_USD!$B82:$BZ82))%, NA())</f>
        <v>0.3609120786065097</v>
      </c>
      <c r="F171" s="49" t="e">
        <f t="array" ref="F171">IF(COUNT(IF(F$5:F$81&gt;0, TRANSPOSE(Data_TR_USD!$B82:$BZ82)))&gt;0, SUMPRODUCT(F$5:F$81, TRANSPOSE(Data_TR_USD!$B82:$BZ82))%, NA())</f>
        <v>#N/A</v>
      </c>
      <c r="G171" s="49">
        <f t="array" ref="G171">IF(COUNT(IF(G$5:G$81&gt;0, TRANSPOSE(Data_TR_USD!$B82:$BZ82)))&gt;0, SUMPRODUCT(G$5:G$81, TRANSPOSE(Data_TR_USD!$B82:$BZ82))%, NA())</f>
        <v>2.2471910112359383E-2</v>
      </c>
      <c r="I171" s="49">
        <f t="array" ref="I171">IF(ISNUMBER(I$96), I$96, IF(COUNT(IF(I$5:I$81&gt;0, TRANSPOSE(Data_TR_USD!$B82:$BZ82)))&gt;0, SUMPRODUCT(I$5:I$81, TRANSPOSE(Data_TR_USD!$B82:$BZ82))%, NA()))</f>
        <v>2.9028059050001782E-3</v>
      </c>
      <c r="J171" s="49">
        <f t="array" ref="J171">IF(ISNUMBER(J$96), J$96, IF(COUNT(IF(J$5:J$81&gt;0, TRANSPOSE(Data_TR_USD!$B82:$BZ82)))&gt;0, SUMPRODUCT(J$5:J$81, TRANSPOSE(Data_TR_USD!$B82:$BZ82))%, NA()))</f>
        <v>2.9028059050001782E-3</v>
      </c>
      <c r="K171" s="49">
        <f t="array" ref="K171">IF(ISNUMBER(K$96), K$96, IF(COUNT(IF(K$5:K$81&gt;0, TRANSPOSE(Data_TR_USD!$B82:$BZ82)))&gt;0, SUMPRODUCT(K$5:K$81, TRANSPOSE(Data_TR_USD!$B82:$BZ82))%, NA()))</f>
        <v>0.22803416063655318</v>
      </c>
      <c r="M171" s="49">
        <f t="array" ref="M171">IF(COUNT(IF(M$5:M$81&gt;0, TRANSPOSE(Data_TR_USD!$B82:$BZ82)))&gt;0, SUMPRODUCT(M$5:M$81, TRANSPOSE(Data_TR_USD!$B82:$BZ82))%, NA())</f>
        <v>0.18619949603957853</v>
      </c>
      <c r="N171" s="49">
        <f t="array" ref="N171">IF(COUNT(IF(N$5:N$81&gt;0, TRANSPOSE(Data_TR_USD!$B82:$BZ82)))&gt;0, SUMPRODUCT(N$5:N$81, TRANSPOSE(Data_TR_USD!$B82:$BZ82))%, NA())</f>
        <v>0.22803416063655318</v>
      </c>
      <c r="X171" s="49">
        <f t="array" ref="X171">IF(COUNT(IF(X$5:X$81&gt;0, TRANSPOSE(Data_TR_USD!$B82:$BZ82)))&gt;0, SUMPRODUCT(X$5:X$81, TRANSPOSE(Data_TR_USD!$B82:$BZ82))%, NA())</f>
        <v>0.24344778001999942</v>
      </c>
      <c r="Y171" s="49">
        <f t="array" ref="Y171">IF(COUNT(IF(Y$5:Y$81&gt;0, TRANSPOSE(Data_TR_USD!$B82:$BZ82)))&gt;0, SUMPRODUCT(Y$5:Y$81, TRANSPOSE(Data_TR_USD!$B82:$BZ82))%, NA())</f>
        <v>0.22803416063655318</v>
      </c>
      <c r="AA171" s="49">
        <f t="array" ref="AA171">IF(COUNT(IF(AA$5:AA$81&gt;0, TRANSPOSE(Data_TR_USD!$B82:$BZ82)))&gt;0, SUMPRODUCT(AA$5:AA$81, TRANSPOSE(Data_TR_USD!$B82:$BZ82))%, NA())</f>
        <v>0.18619949603957853</v>
      </c>
      <c r="AB171" s="49">
        <f t="array" ref="AB171">IF(COUNT(IF(AB$5:AB$81&gt;0, TRANSPOSE(Data_TR_USD!$B82:$BZ82)))&gt;0, SUMPRODUCT(AB$5:AB$81, TRANSPOSE(Data_TR_USD!$B82:$BZ82))%, NA())</f>
        <v>0.2409240006986122</v>
      </c>
      <c r="AC171" s="49">
        <f t="array" ref="AC171">IF(COUNT(IF(AC$5:AC$81&gt;0, TRANSPOSE(Data_TR_USD!$B82:$BZ82)))&gt;0, SUMPRODUCT(AC$5:AC$81, TRANSPOSE(Data_TR_USD!$B82:$BZ82))%, NA())</f>
        <v>0.21379165216153109</v>
      </c>
      <c r="AD171" s="49">
        <f t="array" ref="AD171">IF(COUNT(IF(AD$5:AD$81&gt;0, TRANSPOSE(Data_TR_USD!$B82:$BZ82)))&gt;0, SUMPRODUCT(AD$5:AD$81, TRANSPOSE(Data_TR_USD!$B82:$BZ82))%, NA())</f>
        <v>0.20161922987266512</v>
      </c>
      <c r="AE171" s="49">
        <f t="array" ref="AE171">IF(COUNT(IF(AE$5:AE$81&gt;0, TRANSPOSE(Data_TR_USD!$B82:$BZ82)))&gt;0, SUMPRODUCT(AE$5:AE$81, TRANSPOSE(Data_TR_USD!$B82:$BZ82))%, NA())</f>
        <v>0.14040353551757787</v>
      </c>
      <c r="AG171" s="49">
        <f t="array" ref="AG171">IF(COUNT(IF(AG$5:AG$81&gt;0, TRANSPOSE(Data_TR_USD!$B82:$BZ82)))&gt;0, SUMPRODUCT(AG$5:AG$81, TRANSPOSE(Data_TR_USD!$B82:$BZ82))%, NA())</f>
        <v>0</v>
      </c>
      <c r="AM171" s="49">
        <f t="array" ref="AM171">IF(COUNT(IF(AM$5:AM$81&gt;0, TRANSPOSE(Data_TR_USD!$B82:$BZ82)))&gt;0, SUMPRODUCT(AM$5:AM$81, TRANSPOSE(Data_TR_USD!$B82:$BZ82))%, NA())</f>
        <v>0.18505397867701137</v>
      </c>
      <c r="AN171" s="49">
        <f t="array" ref="AN171">IF(COUNT(IF(AN$5:AN$81&gt;0, TRANSPOSE(Data_TR_USD!$B82:$BZ82)))&gt;0, SUMPRODUCT(AN$5:AN$81, TRANSPOSE(Data_TR_USD!$B82:$BZ82))%, NA())</f>
        <v>0.11394341799666009</v>
      </c>
      <c r="AO171" s="49">
        <f t="array" ref="AO171">IF(COUNT(IF(AO$5:AO$81&gt;0, TRANSPOSE(Data_TR_USD!$B82:$BZ82)))&gt;0, SUMPRODUCT(AO$5:AO$81, TRANSPOSE(Data_TR_USD!$B82:$BZ82))%, NA())</f>
        <v>0.17805451307362113</v>
      </c>
      <c r="AP171" s="49">
        <f t="array" ref="AP171">IF(COUNT(IF(AP$5:AP$81&gt;0, TRANSPOSE(Data_TR_USD!$B82:$BZ82)))&gt;0, SUMPRODUCT(AP$5:AP$81, TRANSPOSE(Data_TR_USD!$B82:$BZ82))%, NA())</f>
        <v>0.14583514754455323</v>
      </c>
      <c r="AQ171" s="49">
        <f t="array" ref="AQ171">IF(COUNT(IF(AQ$5:AQ$81&gt;0, TRANSPOSE(Data_TR_USD!$B82:$BZ82)))&gt;0, SUMPRODUCT(AQ$5:AQ$81, TRANSPOSE(Data_TR_USD!$B82:$BZ82))%, NA())</f>
        <v>9.7159018831991448E-2</v>
      </c>
      <c r="AS171" s="49">
        <f t="array" ref="AS171">IF(COUNT(IF(AS$5:AS$81&gt;0, TRANSPOSE(Data_TR_USD!$B82:$BZ82)))&gt;0, SUMPRODUCT(AS$5:AS$81, TRANSPOSE(Data_TR_USD!$B82:$BZ82))%, NA())</f>
        <v>0.22803416063655318</v>
      </c>
      <c r="AU171" s="49">
        <f t="array" ref="AU171">IF(COUNT(IF(AU$5:AU$81&gt;0, TRANSPOSE(Data_TR_USD!$B82:$BZ82)))&gt;0, SUMPRODUCT(AU$5:AU$81, TRANSPOSE(Data_TR_USD!$B82:$BZ82))%, NA())</f>
        <v>0.2312546</v>
      </c>
      <c r="AV171" s="49">
        <f t="array" ref="AV171">IF(COUNT(IF(AV$5:AV$81&gt;0, TRANSPOSE(Data_TR_USD!$B82:$BZ82)))&gt;0, SUMPRODUCT(AV$5:AV$81, TRANSPOSE(Data_TR_USD!$B82:$BZ82))%, NA())</f>
        <v>0</v>
      </c>
      <c r="AW171" s="49">
        <f t="array" ref="AW171">IF(COUNT(IF(AW$5:AW$81&gt;0, TRANSPOSE(Data_TR_USD!$B82:$BZ82)))&gt;0, SUMPRODUCT(AW$5:AW$81, TRANSPOSE(Data_TR_USD!$B82:$BZ82))%, NA())</f>
        <v>0.15010828817892757</v>
      </c>
      <c r="AX171" s="49">
        <f t="array" ref="AX171">IF(COUNT(IF(AX$5:AX$81&gt;0, TRANSPOSE(Data_TR_USD!$B82:$BZ82)))&gt;0, SUMPRODUCT(AX$5:AX$81, TRANSPOSE(Data_TR_USD!$B82:$BZ82))%, NA())</f>
        <v>0.18619949603957853</v>
      </c>
      <c r="AY171" s="49">
        <f t="array" ref="AY171">IF(COUNT(IF(AY$5:AY$81&gt;0, TRANSPOSE(Data_TR_USD!$B82:$BZ82)))&gt;0, SUMPRODUCT(AY$5:AY$81, TRANSPOSE(Data_TR_USD!$B82:$BZ82))%, NA())</f>
        <v>0.1833277676714167</v>
      </c>
      <c r="AZ171" s="49">
        <f t="array" ref="AZ171">IF(COUNT(IF(AZ$5:AZ$81&gt;0, TRANSPOSE(Data_TR_USD!$B82:$BZ82)))&gt;0, SUMPRODUCT(AZ$5:AZ$81, TRANSPOSE(Data_TR_USD!$B82:$BZ82))%, NA())</f>
        <v>0.17898125446744831</v>
      </c>
      <c r="BA171" s="49">
        <f t="array" ref="BA171">IF(COUNT(IF(BA$5:BA$81&gt;0, TRANSPOSE(Data_TR_USD!$B82:$BZ82)))&gt;0, SUMPRODUCT(BA$5:BA$81, TRANSPOSE(Data_TR_USD!$B82:$BZ82))%, NA())</f>
        <v>0.18456278432424422</v>
      </c>
      <c r="BB171" s="49">
        <f t="array" ref="BB171">IF(COUNT(IF(BB$5:BB$81&gt;0, TRANSPOSE(Data_TR_USD!$B82:$BZ82)))&gt;0, SUMPRODUCT(BB$5:BB$81, TRANSPOSE(Data_TR_USD!$B82:$BZ82))%, NA())</f>
        <v>0.24344778001999942</v>
      </c>
      <c r="BC171" s="49">
        <f t="array" ref="BC171">IF(COUNT(IF(BC$5:BC$81&gt;0, TRANSPOSE(Data_TR_USD!$B82:$BZ82)))&gt;0, SUMPRODUCT(BC$5:BC$81, TRANSPOSE(Data_TR_USD!$B82:$BZ82))%, NA())</f>
        <v>0.19627585119146274</v>
      </c>
      <c r="BD171" s="49">
        <f t="array" ref="BD171">IF(COUNT(IF(BD$5:BD$81&gt;0, TRANSPOSE(Data_TR_USD!$B82:$BZ82)))&gt;0, SUMPRODUCT(BD$5:BD$81, TRANSPOSE(Data_TR_USD!$B82:$BZ82))%, NA())</f>
        <v>0.26125364012904234</v>
      </c>
      <c r="BE171" s="49">
        <f t="array" ref="BE171">IF(COUNT(IF(BE$5:BE$81&gt;0, TRANSPOSE(Data_TR_USD!$B82:$BZ82)))&gt;0, SUMPRODUCT(BE$5:BE$81, TRANSPOSE(Data_TR_USD!$B82:$BZ82))%, NA())</f>
        <v>0.14122891308925045</v>
      </c>
      <c r="BF171" s="49">
        <f t="array" ref="BF171">IF(COUNT(IF(BF$5:BF$81&gt;0, TRANSPOSE(Data_TR_USD!$B82:$BZ82)))&gt;0, SUMPRODUCT(BF$5:BF$81, TRANSPOSE(Data_TR_USD!$B82:$BZ82))%, NA())</f>
        <v>0.20797819625382308</v>
      </c>
      <c r="BG171" s="49">
        <f t="array" ref="BG171">IF(COUNT(IF(BG$5:BG$81&gt;0, TRANSPOSE(Data_TR_USD!$B82:$BZ82)))&gt;0, SUMPRODUCT(BG$5:BG$81, TRANSPOSE(Data_TR_USD!$B82:$BZ82))%, NA())</f>
        <v>9.0034749910305398E-2</v>
      </c>
      <c r="BH171" s="49">
        <f t="array" ref="BH171">IF(COUNT(IF(BH$5:BH$81&gt;0, TRANSPOSE(Data_TR_USD!$B82:$BZ82)))&gt;0, SUMPRODUCT(BH$5:BH$81, TRANSPOSE(Data_TR_USD!$B82:$BZ82))%, NA())</f>
        <v>0.11318598094896118</v>
      </c>
      <c r="BI171" s="49">
        <f t="array" ref="BI171">IF(COUNT(IF(BI$5:BI$81&gt;0, TRANSPOSE(Data_TR_USD!$B82:$BZ82)))&gt;0, SUMPRODUCT(BI$5:BI$81, TRANSPOSE(Data_TR_USD!$B82:$BZ82))%, NA())</f>
        <v>0.22803416063655318</v>
      </c>
      <c r="BJ171" s="49">
        <f t="array" ref="BJ171">IF(COUNT(IF(BJ$5:BJ$81&gt;0, TRANSPOSE(Data_TR_USD!$B82:$BZ82)))&gt;0, SUMPRODUCT(BJ$5:BJ$81, TRANSPOSE(Data_TR_USD!$B82:$BZ82))%, NA())</f>
        <v>0.21654724716390578</v>
      </c>
      <c r="BK171" s="49">
        <f t="array" ref="BK171">IF(COUNT(IF(BK$5:BK$81&gt;0, TRANSPOSE(Data_TR_USD!$B82:$BZ82)))&gt;0, SUMPRODUCT(BK$5:BK$81, TRANSPOSE(Data_TR_USD!$B82:$BZ82))%, NA())</f>
        <v>0.1552588167795462</v>
      </c>
      <c r="BL171" s="49">
        <f t="array" ref="BL171">IF(COUNT(IF(BL$5:BL$81&gt;0, TRANSPOSE(Data_TR_USD!$B82:$BZ82)))&gt;0, SUMPRODUCT(BL$5:BL$81, TRANSPOSE(Data_TR_USD!$B82:$BZ82))%, NA())</f>
        <v>0.18045603930325485</v>
      </c>
      <c r="BM171" s="49">
        <f t="array" ref="BM171">IF(COUNT(IF(BM$5:BM$81&gt;0, TRANSPOSE(Data_TR_USD!$B82:$BZ82)))&gt;0, SUMPRODUCT(BM$5:BM$81, TRANSPOSE(Data_TR_USD!$B82:$BZ82))%, NA())</f>
        <v>0.1227101067262133</v>
      </c>
      <c r="BN171" s="49">
        <f t="array" ref="BN171">IF(COUNT(IF(BN$5:BN$81&gt;0, TRANSPOSE(Data_TR_USD!$B82:$BZ82)))&gt;0, SUMPRODUCT(BN$5:BN$81, TRANSPOSE(Data_TR_USD!$B82:$BZ82))%, NA())</f>
        <v>9.0228019651627425E-2</v>
      </c>
      <c r="BO171" s="49">
        <f t="array" ref="BO171">IF(COUNT(IF(BO$5:BO$81&gt;0, TRANSPOSE(Data_TR_USD!$B82:$BZ82)))&gt;0, SUMPRODUCT(BO$5:BO$81, TRANSPOSE(Data_TR_USD!$B82:$BZ82))%, NA())</f>
        <v>7.2182415721301935E-2</v>
      </c>
      <c r="BP171" s="49">
        <f t="array" ref="BP171">IF(COUNT(IF(BP$5:BP$81&gt;0, TRANSPOSE(Data_TR_USD!$B82:$BZ82)))&gt;0, SUMPRODUCT(BP$5:BP$81, TRANSPOSE(Data_TR_USD!$B82:$BZ82))%, NA())</f>
        <v>6.015201310108495E-2</v>
      </c>
      <c r="BQ171" s="49">
        <f t="array" ref="BQ171">IF(COUNT(IF(BQ$5:BQ$81&gt;0, TRANSPOSE(Data_TR_USD!$B82:$BZ82)))&gt;0, SUMPRODUCT(BQ$5:BQ$81, TRANSPOSE(Data_TR_USD!$B82:$BZ82))%, NA())</f>
        <v>0.11394341799666009</v>
      </c>
      <c r="BR171" s="49">
        <f t="array" ref="BR171">IF(COUNT(IF(BR$5:BR$81&gt;0, TRANSPOSE(Data_TR_USD!$B82:$BZ82)))&gt;0, SUMPRODUCT(BR$5:BR$81, TRANSPOSE(Data_TR_USD!$B82:$BZ82))%, NA())</f>
        <v>0.22861047142588425</v>
      </c>
      <c r="BS171" s="49">
        <f t="array" ref="BS171">IF(COUNT(IF(BS$5:BS$81&gt;0, TRANSPOSE(Data_TR_USD!$B82:$BZ82)))&gt;0, SUMPRODUCT(BS$5:BS$81, TRANSPOSE(Data_TR_USD!$B82:$BZ82))%, NA())</f>
        <v>9.8263850000517558E-2</v>
      </c>
    </row>
    <row r="172" spans="2:71">
      <c r="B172" s="48">
        <f t="shared" si="5"/>
        <v>1946</v>
      </c>
      <c r="E172" s="49">
        <f t="array" ref="E172">IF(COUNT(IF(E$5:E$81&gt;0, TRANSPOSE(Data_TR_USD!$B83:$BZ83)))&gt;0, SUMPRODUCT(E$5:E$81, TRANSPOSE(Data_TR_USD!$B83:$BZ83))%, NA())</f>
        <v>-8.1678228404556408E-2</v>
      </c>
      <c r="F172" s="49" t="e">
        <f t="array" ref="F172">IF(COUNT(IF(F$5:F$81&gt;0, TRANSPOSE(Data_TR_USD!$B83:$BZ83)))&gt;0, SUMPRODUCT(F$5:F$81, TRANSPOSE(Data_TR_USD!$B83:$BZ83))%, NA())</f>
        <v>#N/A</v>
      </c>
      <c r="G172" s="49">
        <f t="array" ref="G172">IF(COUNT(IF(G$5:G$81&gt;0, TRANSPOSE(Data_TR_USD!$B83:$BZ83)))&gt;0, SUMPRODUCT(G$5:G$81, TRANSPOSE(Data_TR_USD!$B83:$BZ83))%, NA())</f>
        <v>0.18131868131868134</v>
      </c>
      <c r="I172" s="49">
        <f t="array" ref="I172">IF(ISNUMBER(I$96), I$96, IF(COUNT(IF(I$5:I$81&gt;0, TRANSPOSE(Data_TR_USD!$B83:$BZ83)))&gt;0, SUMPRODUCT(I$5:I$81, TRANSPOSE(Data_TR_USD!$B83:$BZ83))%, NA()))</f>
        <v>2.9028059050001782E-3</v>
      </c>
      <c r="J172" s="49">
        <f t="array" ref="J172">IF(ISNUMBER(J$96), J$96, IF(COUNT(IF(J$5:J$81&gt;0, TRANSPOSE(Data_TR_USD!$B83:$BZ83)))&gt;0, SUMPRODUCT(J$5:J$81, TRANSPOSE(Data_TR_USD!$B83:$BZ83))%, NA()))</f>
        <v>2.9028059050001782E-3</v>
      </c>
      <c r="K172" s="49">
        <f t="array" ref="K172">IF(ISNUMBER(K$96), K$96, IF(COUNT(IF(K$5:K$81&gt;0, TRANSPOSE(Data_TR_USD!$B83:$BZ83)))&gt;0, SUMPRODUCT(K$5:K$81, TRANSPOSE(Data_TR_USD!$B83:$BZ83))%, NA()))</f>
        <v>-4.291206055693049E-2</v>
      </c>
      <c r="M172" s="49">
        <f t="array" ref="M172">IF(COUNT(IF(M$5:M$81&gt;0, TRANSPOSE(Data_TR_USD!$B83:$BZ83)))&gt;0, SUMPRODUCT(M$5:M$81, TRANSPOSE(Data_TR_USD!$B83:$BZ83))%, NA())</f>
        <v>-3.7791675959376526E-2</v>
      </c>
      <c r="N172" s="49">
        <f t="array" ref="N172">IF(COUNT(IF(N$5:N$81&gt;0, TRANSPOSE(Data_TR_USD!$B83:$BZ83)))&gt;0, SUMPRODUCT(N$5:N$81, TRANSPOSE(Data_TR_USD!$B83:$BZ83))%, NA())</f>
        <v>-4.291206055693049E-2</v>
      </c>
      <c r="X172" s="49">
        <f t="array" ref="X172">IF(COUNT(IF(X$5:X$81&gt;0, TRANSPOSE(Data_TR_USD!$B83:$BZ83)))&gt;0, SUMPRODUCT(X$5:X$81, TRANSPOSE(Data_TR_USD!$B83:$BZ83))%, NA())</f>
        <v>-4.0808150065481684E-2</v>
      </c>
      <c r="Y172" s="49">
        <f t="array" ref="Y172">IF(COUNT(IF(Y$5:Y$81&gt;0, TRANSPOSE(Data_TR_USD!$B83:$BZ83)))&gt;0, SUMPRODUCT(Y$5:Y$81, TRANSPOSE(Data_TR_USD!$B83:$BZ83))%, NA())</f>
        <v>-4.291206055693049E-2</v>
      </c>
      <c r="AA172" s="49">
        <f t="array" ref="AA172">IF(COUNT(IF(AA$5:AA$81&gt;0, TRANSPOSE(Data_TR_USD!$B83:$BZ83)))&gt;0, SUMPRODUCT(AA$5:AA$81, TRANSPOSE(Data_TR_USD!$B83:$BZ83))%, NA())</f>
        <v>-3.7791675959376526E-2</v>
      </c>
      <c r="AB172" s="49">
        <f t="array" ref="AB172">IF(COUNT(IF(AB$5:AB$81&gt;0, TRANSPOSE(Data_TR_USD!$B83:$BZ83)))&gt;0, SUMPRODUCT(AB$5:AB$81, TRANSPOSE(Data_TR_USD!$B83:$BZ83))%, NA())</f>
        <v>-2.7089883681767023E-2</v>
      </c>
      <c r="AC172" s="49">
        <f t="array" ref="AC172">IF(COUNT(IF(AC$5:AC$81&gt;0, TRANSPOSE(Data_TR_USD!$B83:$BZ83)))&gt;0, SUMPRODUCT(AC$5:AC$81, TRANSPOSE(Data_TR_USD!$B83:$BZ83))%, NA())</f>
        <v>-2.7817894172549106E-2</v>
      </c>
      <c r="AD172" s="49">
        <f t="array" ref="AD172">IF(COUNT(IF(AD$5:AD$81&gt;0, TRANSPOSE(Data_TR_USD!$B83:$BZ83)))&gt;0, SUMPRODUCT(AD$5:AD$81, TRANSPOSE(Data_TR_USD!$B83:$BZ83))%, NA())</f>
        <v>-2.6798213302354622E-2</v>
      </c>
      <c r="AE172" s="49">
        <f t="array" ref="AE172">IF(COUNT(IF(AE$5:AE$81&gt;0, TRANSPOSE(Data_TR_USD!$B83:$BZ83)))&gt;0, SUMPRODUCT(AE$5:AE$81, TRANSPOSE(Data_TR_USD!$B83:$BZ83))%, NA())</f>
        <v>-2.2060244804012898E-2</v>
      </c>
      <c r="AG172" s="49">
        <f t="array" ref="AG172">IF(COUNT(IF(AG$5:AG$81&gt;0, TRANSPOSE(Data_TR_USD!$B83:$BZ83)))&gt;0, SUMPRODUCT(AG$5:AG$81, TRANSPOSE(Data_TR_USD!$B83:$BZ83))%, NA())</f>
        <v>0</v>
      </c>
      <c r="AM172" s="49">
        <f t="array" ref="AM172">IF(COUNT(IF(AM$5:AM$81&gt;0, TRANSPOSE(Data_TR_USD!$B83:$BZ83)))&gt;0, SUMPRODUCT(AM$5:AM$81, TRANSPOSE(Data_TR_USD!$B83:$BZ83))%, NA())</f>
        <v>-4.1285255627291961E-2</v>
      </c>
      <c r="AN172" s="49">
        <f t="array" ref="AN172">IF(COUNT(IF(AN$5:AN$81&gt;0, TRANSPOSE(Data_TR_USD!$B83:$BZ83)))&gt;0, SUMPRODUCT(AN$5:AN$81, TRANSPOSE(Data_TR_USD!$B83:$BZ83))%, NA())</f>
        <v>-2.1924562749957851E-2</v>
      </c>
      <c r="AO172" s="49">
        <f t="array" ref="AO172">IF(COUNT(IF(AO$5:AO$81&gt;0, TRANSPOSE(Data_TR_USD!$B83:$BZ83)))&gt;0, SUMPRODUCT(AO$5:AO$81, TRANSPOSE(Data_TR_USD!$B83:$BZ83))%, NA())</f>
        <v>-2.1957316371115733E-2</v>
      </c>
      <c r="AP172" s="49">
        <f t="array" ref="AP172">IF(COUNT(IF(AP$5:AP$81&gt;0, TRANSPOSE(Data_TR_USD!$B83:$BZ83)))&gt;0, SUMPRODUCT(AP$5:AP$81, TRANSPOSE(Data_TR_USD!$B83:$BZ83))%, NA())</f>
        <v>-1.7135076104363104E-2</v>
      </c>
      <c r="AQ172" s="49">
        <f t="array" ref="AQ172">IF(COUNT(IF(AQ$5:AQ$81&gt;0, TRANSPOSE(Data_TR_USD!$B83:$BZ83)))&gt;0, SUMPRODUCT(AQ$5:AQ$81, TRANSPOSE(Data_TR_USD!$B83:$BZ83))%, NA())</f>
        <v>-1.7260755341787757E-2</v>
      </c>
      <c r="AS172" s="49">
        <f t="array" ref="AS172">IF(COUNT(IF(AS$5:AS$81&gt;0, TRANSPOSE(Data_TR_USD!$B83:$BZ83)))&gt;0, SUMPRODUCT(AS$5:AS$81, TRANSPOSE(Data_TR_USD!$B83:$BZ83))%, NA())</f>
        <v>-4.291206055693049E-2</v>
      </c>
      <c r="AU172" s="49">
        <f t="array" ref="AU172">IF(COUNT(IF(AU$5:AU$81&gt;0, TRANSPOSE(Data_TR_USD!$B83:$BZ83)))&gt;0, SUMPRODUCT(AU$5:AU$81, TRANSPOSE(Data_TR_USD!$B83:$BZ83))%, NA())</f>
        <v>-2.37933E-2</v>
      </c>
      <c r="AV172" s="49">
        <f t="array" ref="AV172">IF(COUNT(IF(AV$5:AV$81&gt;0, TRANSPOSE(Data_TR_USD!$B83:$BZ83)))&gt;0, SUMPRODUCT(AV$5:AV$81, TRANSPOSE(Data_TR_USD!$B83:$BZ83))%, NA())</f>
        <v>0</v>
      </c>
      <c r="AW172" s="49">
        <f t="array" ref="AW172">IF(COUNT(IF(AW$5:AW$81&gt;0, TRANSPOSE(Data_TR_USD!$B83:$BZ83)))&gt;0, SUMPRODUCT(AW$5:AW$81, TRANSPOSE(Data_TR_USD!$B83:$BZ83))%, NA())</f>
        <v>-2.9623853118920889E-2</v>
      </c>
      <c r="AX172" s="49">
        <f t="array" ref="AX172">IF(COUNT(IF(AX$5:AX$81&gt;0, TRANSPOSE(Data_TR_USD!$B83:$BZ83)))&gt;0, SUMPRODUCT(AX$5:AX$81, TRANSPOSE(Data_TR_USD!$B83:$BZ83))%, NA())</f>
        <v>-3.7791675959376526E-2</v>
      </c>
      <c r="AY172" s="49">
        <f t="array" ref="AY172">IF(COUNT(IF(AY$5:AY$81&gt;0, TRANSPOSE(Data_TR_USD!$B83:$BZ83)))&gt;0, SUMPRODUCT(AY$5:AY$81, TRANSPOSE(Data_TR_USD!$B83:$BZ83))%, NA())</f>
        <v>-3.9315395080827369E-2</v>
      </c>
      <c r="AZ172" s="49">
        <f t="array" ref="AZ172">IF(COUNT(IF(AZ$5:AZ$81&gt;0, TRANSPOSE(Data_TR_USD!$B83:$BZ83)))&gt;0, SUMPRODUCT(AZ$5:AZ$81, TRANSPOSE(Data_TR_USD!$B83:$BZ83))%, NA())</f>
        <v>-3.61581113912854E-2</v>
      </c>
      <c r="BA172" s="49">
        <f t="array" ref="BA172">IF(COUNT(IF(BA$5:BA$81&gt;0, TRANSPOSE(Data_TR_USD!$B83:$BZ83)))&gt;0, SUMPRODUCT(BA$5:BA$81, TRANSPOSE(Data_TR_USD!$B83:$BZ83))%, NA())</f>
        <v>-2.8093418051219014E-2</v>
      </c>
      <c r="BB172" s="49">
        <f t="array" ref="BB172">IF(COUNT(IF(BB$5:BB$81&gt;0, TRANSPOSE(Data_TR_USD!$B83:$BZ83)))&gt;0, SUMPRODUCT(BB$5:BB$81, TRANSPOSE(Data_TR_USD!$B83:$BZ83))%, NA())</f>
        <v>-4.0808150065481684E-2</v>
      </c>
      <c r="BC172" s="49">
        <f t="array" ref="BC172">IF(COUNT(IF(BC$5:BC$81&gt;0, TRANSPOSE(Data_TR_USD!$B83:$BZ83)))&gt;0, SUMPRODUCT(BC$5:BC$81, TRANSPOSE(Data_TR_USD!$B83:$BZ83))%, NA())</f>
        <v>-2.9840614791607156E-2</v>
      </c>
      <c r="BD172" s="49">
        <f t="array" ref="BD172">IF(COUNT(IF(BD$5:BD$81&gt;0, TRANSPOSE(Data_TR_USD!$B83:$BZ83)))&gt;0, SUMPRODUCT(BD$5:BD$81, TRANSPOSE(Data_TR_USD!$B83:$BZ83))%, NA())</f>
        <v>-5.2603602518836966E-2</v>
      </c>
      <c r="BE172" s="49">
        <f t="array" ref="BE172">IF(COUNT(IF(BE$5:BE$81&gt;0, TRANSPOSE(Data_TR_USD!$B83:$BZ83)))&gt;0, SUMPRODUCT(BE$5:BE$81, TRANSPOSE(Data_TR_USD!$B83:$BZ83))%, NA())</f>
        <v>-2.6171294189324516E-2</v>
      </c>
      <c r="BF172" s="49">
        <f t="array" ref="BF172">IF(COUNT(IF(BF$5:BF$81&gt;0, TRANSPOSE(Data_TR_USD!$B83:$BZ83)))&gt;0, SUMPRODUCT(BF$5:BF$81, TRANSPOSE(Data_TR_USD!$B83:$BZ83))%, NA())</f>
        <v>-2.2389566078120034E-2</v>
      </c>
      <c r="BG172" s="49">
        <f t="array" ref="BG172">IF(COUNT(IF(BG$5:BG$81&gt;0, TRANSPOSE(Data_TR_USD!$B83:$BZ83)))&gt;0, SUMPRODUCT(BG$5:BG$81, TRANSPOSE(Data_TR_USD!$B83:$BZ83))%, NA())</f>
        <v>-7.4353099621086525E-3</v>
      </c>
      <c r="BH172" s="49">
        <f t="array" ref="BH172">IF(COUNT(IF(BH$5:BH$81&gt;0, TRANSPOSE(Data_TR_USD!$B83:$BZ83)))&gt;0, SUMPRODUCT(BH$5:BH$81, TRANSPOSE(Data_TR_USD!$B83:$BZ83))%, NA())</f>
        <v>-2.1968171821590311E-2</v>
      </c>
      <c r="BI172" s="49">
        <f t="array" ref="BI172">IF(COUNT(IF(BI$5:BI$81&gt;0, TRANSPOSE(Data_TR_USD!$B83:$BZ83)))&gt;0, SUMPRODUCT(BI$5:BI$81, TRANSPOSE(Data_TR_USD!$B83:$BZ83))%, NA())</f>
        <v>-4.291206055693049E-2</v>
      </c>
      <c r="BJ172" s="49">
        <f t="array" ref="BJ172">IF(COUNT(IF(BJ$5:BJ$81&gt;0, TRANSPOSE(Data_TR_USD!$B83:$BZ83)))&gt;0, SUMPRODUCT(BJ$5:BJ$81, TRANSPOSE(Data_TR_USD!$B83:$BZ83))%, NA())</f>
        <v>-4.9006937042733838E-2</v>
      </c>
      <c r="BK172" s="49">
        <f t="array" ref="BK172">IF(COUNT(IF(BK$5:BK$81&gt;0, TRANSPOSE(Data_TR_USD!$B83:$BZ83)))&gt;0, SUMPRODUCT(BK$5:BK$81, TRANSPOSE(Data_TR_USD!$B83:$BZ83))%, NA())</f>
        <v>-1.8932510722415953E-2</v>
      </c>
      <c r="BL172" s="49">
        <f t="array" ref="BL172">IF(COUNT(IF(BL$5:BL$81&gt;0, TRANSPOSE(Data_TR_USD!$B83:$BZ83)))&gt;0, SUMPRODUCT(BL$5:BL$81, TRANSPOSE(Data_TR_USD!$B83:$BZ83))%, NA())</f>
        <v>-4.0839114202278204E-2</v>
      </c>
      <c r="BM172" s="49">
        <f t="array" ref="BM172">IF(COUNT(IF(BM$5:BM$81&gt;0, TRANSPOSE(Data_TR_USD!$B83:$BZ83)))&gt;0, SUMPRODUCT(BM$5:BM$81, TRANSPOSE(Data_TR_USD!$B83:$BZ83))%, NA())</f>
        <v>-2.7770597657549179E-2</v>
      </c>
      <c r="BN172" s="49">
        <f t="array" ref="BN172">IF(COUNT(IF(BN$5:BN$81&gt;0, TRANSPOSE(Data_TR_USD!$B83:$BZ83)))&gt;0, SUMPRODUCT(BN$5:BN$81, TRANSPOSE(Data_TR_USD!$B83:$BZ83))%, NA())</f>
        <v>-2.0419557101139102E-2</v>
      </c>
      <c r="BO172" s="49">
        <f t="array" ref="BO172">IF(COUNT(IF(BO$5:BO$81&gt;0, TRANSPOSE(Data_TR_USD!$B83:$BZ83)))&gt;0, SUMPRODUCT(BO$5:BO$81, TRANSPOSE(Data_TR_USD!$B83:$BZ83))%, NA())</f>
        <v>-1.6335645680911282E-2</v>
      </c>
      <c r="BP172" s="49">
        <f t="array" ref="BP172">IF(COUNT(IF(BP$5:BP$81&gt;0, TRANSPOSE(Data_TR_USD!$B83:$BZ83)))&gt;0, SUMPRODUCT(BP$5:BP$81, TRANSPOSE(Data_TR_USD!$B83:$BZ83))%, NA())</f>
        <v>-1.3613038067426066E-2</v>
      </c>
      <c r="BQ172" s="49">
        <f t="array" ref="BQ172">IF(COUNT(IF(BQ$5:BQ$81&gt;0, TRANSPOSE(Data_TR_USD!$B83:$BZ83)))&gt;0, SUMPRODUCT(BQ$5:BQ$81, TRANSPOSE(Data_TR_USD!$B83:$BZ83))%, NA())</f>
        <v>-2.1924562749957851E-2</v>
      </c>
      <c r="BR172" s="49">
        <f t="array" ref="BR172">IF(COUNT(IF(BR$5:BR$81&gt;0, TRANSPOSE(Data_TR_USD!$B83:$BZ83)))&gt;0, SUMPRODUCT(BR$5:BR$81, TRANSPOSE(Data_TR_USD!$B83:$BZ83))%, NA())</f>
        <v>-2.8684955212028736E-2</v>
      </c>
      <c r="BS172" s="49">
        <f t="array" ref="BS172">IF(COUNT(IF(BS$5:BS$81&gt;0, TRANSPOSE(Data_TR_USD!$B83:$BZ83)))&gt;0, SUMPRODUCT(BS$5:BS$81, TRANSPOSE(Data_TR_USD!$B83:$BZ83))%, NA())</f>
        <v>-1.0518365216016503E-2</v>
      </c>
    </row>
    <row r="173" spans="2:71">
      <c r="B173" s="48">
        <f t="shared" si="5"/>
        <v>1947</v>
      </c>
      <c r="E173" s="49">
        <f t="array" ref="E173">IF(COUNT(IF(E$5:E$81&gt;0, TRANSPOSE(Data_TR_USD!$B84:$BZ84)))&gt;0, SUMPRODUCT(E$5:E$81, TRANSPOSE(Data_TR_USD!$B84:$BZ84))%, NA())</f>
        <v>5.4644066306607647E-2</v>
      </c>
      <c r="F173" s="49" t="e">
        <f t="array" ref="F173">IF(COUNT(IF(F$5:F$81&gt;0, TRANSPOSE(Data_TR_USD!$B84:$BZ84)))&gt;0, SUMPRODUCT(F$5:F$81, TRANSPOSE(Data_TR_USD!$B84:$BZ84))%, NA())</f>
        <v>#N/A</v>
      </c>
      <c r="G173" s="49">
        <f t="array" ref="G173">IF(COUNT(IF(G$5:G$81&gt;0, TRANSPOSE(Data_TR_USD!$B84:$BZ84)))&gt;0, SUMPRODUCT(G$5:G$81, TRANSPOSE(Data_TR_USD!$B84:$BZ84))%, NA())</f>
        <v>8.8372093023255646E-2</v>
      </c>
      <c r="I173" s="49">
        <f t="array" ref="I173">IF(ISNUMBER(I$96), I$96, IF(COUNT(IF(I$5:I$81&gt;0, TRANSPOSE(Data_TR_USD!$B84:$BZ84)))&gt;0, SUMPRODUCT(I$5:I$81, TRANSPOSE(Data_TR_USD!$B84:$BZ84))%, NA()))</f>
        <v>4.782287263439924E-3</v>
      </c>
      <c r="J173" s="49">
        <f t="array" ref="J173">IF(ISNUMBER(J$96), J$96, IF(COUNT(IF(J$5:J$81&gt;0, TRANSPOSE(Data_TR_USD!$B84:$BZ84)))&gt;0, SUMPRODUCT(J$5:J$81, TRANSPOSE(Data_TR_USD!$B84:$BZ84))%, NA()))</f>
        <v>4.782287263439924E-3</v>
      </c>
      <c r="K173" s="49">
        <f t="array" ref="K173">IF(ISNUMBER(K$96), K$96, IF(COUNT(IF(K$5:K$81&gt;0, TRANSPOSE(Data_TR_USD!$B84:$BZ84)))&gt;0, SUMPRODUCT(K$5:K$81, TRANSPOSE(Data_TR_USD!$B84:$BZ84))%, NA()))</f>
        <v>3.6882627124698877E-2</v>
      </c>
      <c r="M173" s="49">
        <f t="array" ref="M173">IF(COUNT(IF(M$5:M$81&gt;0, TRANSPOSE(Data_TR_USD!$B84:$BZ84)))&gt;0, SUMPRODUCT(M$5:M$81, TRANSPOSE(Data_TR_USD!$B84:$BZ84))%, NA())</f>
        <v>2.9370126823670968E-2</v>
      </c>
      <c r="N173" s="49">
        <f t="array" ref="N173">IF(COUNT(IF(N$5:N$81&gt;0, TRANSPOSE(Data_TR_USD!$B84:$BZ84)))&gt;0, SUMPRODUCT(N$5:N$81, TRANSPOSE(Data_TR_USD!$B84:$BZ84))%, NA())</f>
        <v>3.6882627124698877E-2</v>
      </c>
      <c r="X173" s="49">
        <f t="array" ref="X173">IF(COUNT(IF(X$5:X$81&gt;0, TRANSPOSE(Data_TR_USD!$B84:$BZ84)))&gt;0, SUMPRODUCT(X$5:X$81, TRANSPOSE(Data_TR_USD!$B84:$BZ84))%, NA())</f>
        <v>1.9134079417834172E-2</v>
      </c>
      <c r="Y173" s="49">
        <f t="array" ref="Y173">IF(COUNT(IF(Y$5:Y$81&gt;0, TRANSPOSE(Data_TR_USD!$B84:$BZ84)))&gt;0, SUMPRODUCT(Y$5:Y$81, TRANSPOSE(Data_TR_USD!$B84:$BZ84))%, NA())</f>
        <v>3.6882627124698877E-2</v>
      </c>
      <c r="AA173" s="49">
        <f t="array" ref="AA173">IF(COUNT(IF(AA$5:AA$81&gt;0, TRANSPOSE(Data_TR_USD!$B84:$BZ84)))&gt;0, SUMPRODUCT(AA$5:AA$81, TRANSPOSE(Data_TR_USD!$B84:$BZ84))%, NA())</f>
        <v>2.9370126823670968E-2</v>
      </c>
      <c r="AB173" s="49">
        <f t="array" ref="AB173">IF(COUNT(IF(AB$5:AB$81&gt;0, TRANSPOSE(Data_TR_USD!$B84:$BZ84)))&gt;0, SUMPRODUCT(AB$5:AB$81, TRANSPOSE(Data_TR_USD!$B84:$BZ84))%, NA())</f>
        <v>1.9368940677211576E-2</v>
      </c>
      <c r="AC173" s="49">
        <f t="array" ref="AC173">IF(COUNT(IF(AC$5:AC$81&gt;0, TRANSPOSE(Data_TR_USD!$B84:$BZ84)))&gt;0, SUMPRODUCT(AC$5:AC$81, TRANSPOSE(Data_TR_USD!$B84:$BZ84))%, NA())</f>
        <v>1.3600496946868275E-2</v>
      </c>
      <c r="AD173" s="49">
        <f t="array" ref="AD173">IF(COUNT(IF(AD$5:AD$81&gt;0, TRANSPOSE(Data_TR_USD!$B84:$BZ84)))&gt;0, SUMPRODUCT(AD$5:AD$81, TRANSPOSE(Data_TR_USD!$B84:$BZ84))%, NA())</f>
        <v>1.905142129073123E-2</v>
      </c>
      <c r="AE173" s="49">
        <f t="array" ref="AE173">IF(COUNT(IF(AE$5:AE$81&gt;0, TRANSPOSE(Data_TR_USD!$B84:$BZ84)))&gt;0, SUMPRODUCT(AE$5:AE$81, TRANSPOSE(Data_TR_USD!$B84:$BZ84))%, NA())</f>
        <v>1.6958430876082561E-2</v>
      </c>
      <c r="AG173" s="49">
        <f t="array" ref="AG173">IF(COUNT(IF(AG$5:AG$81&gt;0, TRANSPOSE(Data_TR_USD!$B84:$BZ84)))&gt;0, SUMPRODUCT(AG$5:AG$81, TRANSPOSE(Data_TR_USD!$B84:$BZ84))%, NA())</f>
        <v>0</v>
      </c>
      <c r="AM173" s="49">
        <f t="array" ref="AM173">IF(COUNT(IF(AM$5:AM$81&gt;0, TRANSPOSE(Data_TR_USD!$B84:$BZ84)))&gt;0, SUMPRODUCT(AM$5:AM$81, TRANSPOSE(Data_TR_USD!$B84:$BZ84))%, NA())</f>
        <v>2.5713760825646612E-2</v>
      </c>
      <c r="AN173" s="49">
        <f t="array" ref="AN173">IF(COUNT(IF(AN$5:AN$81&gt;0, TRANSPOSE(Data_TR_USD!$B84:$BZ84)))&gt;0, SUMPRODUCT(AN$5:AN$81, TRANSPOSE(Data_TR_USD!$B84:$BZ84))%, NA())</f>
        <v>6.8152267542258274E-3</v>
      </c>
      <c r="AO173" s="49">
        <f t="array" ref="AO173">IF(COUNT(IF(AO$5:AO$81&gt;0, TRANSPOSE(Data_TR_USD!$B84:$BZ84)))&gt;0, SUMPRODUCT(AO$5:AO$81, TRANSPOSE(Data_TR_USD!$B84:$BZ84))%, NA())</f>
        <v>1.9180942275297402E-2</v>
      </c>
      <c r="AP173" s="49">
        <f t="array" ref="AP173">IF(COUNT(IF(AP$5:AP$81&gt;0, TRANSPOSE(Data_TR_USD!$B84:$BZ84)))&gt;0, SUMPRODUCT(AP$5:AP$81, TRANSPOSE(Data_TR_USD!$B84:$BZ84))%, NA())</f>
        <v>1.1797075062169482E-2</v>
      </c>
      <c r="AQ173" s="49">
        <f t="array" ref="AQ173">IF(COUNT(IF(AQ$5:AQ$81&gt;0, TRANSPOSE(Data_TR_USD!$B84:$BZ84)))&gt;0, SUMPRODUCT(AQ$5:AQ$81, TRANSPOSE(Data_TR_USD!$B84:$BZ84))%, NA())</f>
        <v>4.4012988351185009E-3</v>
      </c>
      <c r="AS173" s="49">
        <f t="array" ref="AS173">IF(COUNT(IF(AS$5:AS$81&gt;0, TRANSPOSE(Data_TR_USD!$B84:$BZ84)))&gt;0, SUMPRODUCT(AS$5:AS$81, TRANSPOSE(Data_TR_USD!$B84:$BZ84))%, NA())</f>
        <v>3.6882627124698877E-2</v>
      </c>
      <c r="AU173" s="49">
        <f t="array" ref="AU173">IF(COUNT(IF(AU$5:AU$81&gt;0, TRANSPOSE(Data_TR_USD!$B84:$BZ84)))&gt;0, SUMPRODUCT(AU$5:AU$81, TRANSPOSE(Data_TR_USD!$B84:$BZ84))%, NA())</f>
        <v>-3.4642599999999996E-2</v>
      </c>
      <c r="AV173" s="49">
        <f t="array" ref="AV173">IF(COUNT(IF(AV$5:AV$81&gt;0, TRANSPOSE(Data_TR_USD!$B84:$BZ84)))&gt;0, SUMPRODUCT(AV$5:AV$81, TRANSPOSE(Data_TR_USD!$B84:$BZ84))%, NA())</f>
        <v>0</v>
      </c>
      <c r="AW173" s="49">
        <f t="array" ref="AW173">IF(COUNT(IF(AW$5:AW$81&gt;0, TRANSPOSE(Data_TR_USD!$B84:$BZ84)))&gt;0, SUMPRODUCT(AW$5:AW$81, TRANSPOSE(Data_TR_USD!$B84:$BZ84))%, NA())</f>
        <v>2.3905720193010203E-2</v>
      </c>
      <c r="AX173" s="49">
        <f t="array" ref="AX173">IF(COUNT(IF(AX$5:AX$81&gt;0, TRANSPOSE(Data_TR_USD!$B84:$BZ84)))&gt;0, SUMPRODUCT(AX$5:AX$81, TRANSPOSE(Data_TR_USD!$B84:$BZ84))%, NA())</f>
        <v>2.9370126823670968E-2</v>
      </c>
      <c r="AY173" s="49">
        <f t="array" ref="AY173">IF(COUNT(IF(AY$5:AY$81&gt;0, TRANSPOSE(Data_TR_USD!$B84:$BZ84)))&gt;0, SUMPRODUCT(AY$5:AY$81, TRANSPOSE(Data_TR_USD!$B84:$BZ84))%, NA())</f>
        <v>2.8346079988487399E-2</v>
      </c>
      <c r="AZ173" s="49">
        <f t="array" ref="AZ173">IF(COUNT(IF(AZ$5:AZ$81&gt;0, TRANSPOSE(Data_TR_USD!$B84:$BZ84)))&gt;0, SUMPRODUCT(AZ$5:AZ$81, TRANSPOSE(Data_TR_USD!$B84:$BZ84))%, NA())</f>
        <v>2.8277245497538815E-2</v>
      </c>
      <c r="BA173" s="49">
        <f t="array" ref="BA173">IF(COUNT(IF(BA$5:BA$81&gt;0, TRANSPOSE(Data_TR_USD!$B84:$BZ84)))&gt;0, SUMPRODUCT(BA$5:BA$81, TRANSPOSE(Data_TR_USD!$B84:$BZ84))%, NA())</f>
        <v>1.7044476234808287E-2</v>
      </c>
      <c r="BB173" s="49">
        <f t="array" ref="BB173">IF(COUNT(IF(BB$5:BB$81&gt;0, TRANSPOSE(Data_TR_USD!$B84:$BZ84)))&gt;0, SUMPRODUCT(BB$5:BB$81, TRANSPOSE(Data_TR_USD!$B84:$BZ84))%, NA())</f>
        <v>1.9134079417834172E-2</v>
      </c>
      <c r="BC173" s="49">
        <f t="array" ref="BC173">IF(COUNT(IF(BC$5:BC$81&gt;0, TRANSPOSE(Data_TR_USD!$B84:$BZ84)))&gt;0, SUMPRODUCT(BC$5:BC$81, TRANSPOSE(Data_TR_USD!$B84:$BZ84))%, NA())</f>
        <v>1.6959679159208745E-2</v>
      </c>
      <c r="BD173" s="49">
        <f t="array" ref="BD173">IF(COUNT(IF(BD$5:BD$81&gt;0, TRANSPOSE(Data_TR_USD!$B84:$BZ84)))&gt;0, SUMPRODUCT(BD$5:BD$81, TRANSPOSE(Data_TR_USD!$B84:$BZ84))%, NA())</f>
        <v>4.1322986920176066E-2</v>
      </c>
      <c r="BE173" s="49">
        <f t="array" ref="BE173">IF(COUNT(IF(BE$5:BE$81&gt;0, TRANSPOSE(Data_TR_USD!$B84:$BZ84)))&gt;0, SUMPRODUCT(BE$5:BE$81, TRANSPOSE(Data_TR_USD!$B84:$BZ84))%, NA())</f>
        <v>9.1830365626879903E-3</v>
      </c>
      <c r="BF173" s="49">
        <f t="array" ref="BF173">IF(COUNT(IF(BF$5:BF$81&gt;0, TRANSPOSE(Data_TR_USD!$B84:$BZ84)))&gt;0, SUMPRODUCT(BF$5:BF$81, TRANSPOSE(Data_TR_USD!$B84:$BZ84))%, NA())</f>
        <v>1.9116533919997628E-2</v>
      </c>
      <c r="BG173" s="49">
        <f t="array" ref="BG173">IF(COUNT(IF(BG$5:BG$81&gt;0, TRANSPOSE(Data_TR_USD!$B84:$BZ84)))&gt;0, SUMPRODUCT(BG$5:BG$81, TRANSPOSE(Data_TR_USD!$B84:$BZ84))%, NA())</f>
        <v>1.1146432435808561E-2</v>
      </c>
      <c r="BH173" s="49">
        <f t="array" ref="BH173">IF(COUNT(IF(BH$5:BH$81&gt;0, TRANSPOSE(Data_TR_USD!$B84:$BZ84)))&gt;0, SUMPRODUCT(BH$5:BH$81, TRANSPOSE(Data_TR_USD!$B84:$BZ84))%, NA())</f>
        <v>1.7971590412986908E-2</v>
      </c>
      <c r="BI173" s="49">
        <f t="array" ref="BI173">IF(COUNT(IF(BI$5:BI$81&gt;0, TRANSPOSE(Data_TR_USD!$B84:$BZ84)))&gt;0, SUMPRODUCT(BI$5:BI$81, TRANSPOSE(Data_TR_USD!$B84:$BZ84))%, NA())</f>
        <v>3.6882627124698877E-2</v>
      </c>
      <c r="BJ173" s="49">
        <f t="array" ref="BJ173">IF(COUNT(IF(BJ$5:BJ$81&gt;0, TRANSPOSE(Data_TR_USD!$B84:$BZ84)))&gt;0, SUMPRODUCT(BJ$5:BJ$81, TRANSPOSE(Data_TR_USD!$B84:$BZ84))%, NA())</f>
        <v>3.2786439783964588E-2</v>
      </c>
      <c r="BK173" s="49">
        <f t="array" ref="BK173">IF(COUNT(IF(BK$5:BK$81&gt;0, TRANSPOSE(Data_TR_USD!$B84:$BZ84)))&gt;0, SUMPRODUCT(BK$5:BK$81, TRANSPOSE(Data_TR_USD!$B84:$BZ84))%, NA())</f>
        <v>1.2613803257328349E-2</v>
      </c>
      <c r="BL173" s="49">
        <f t="array" ref="BL173">IF(COUNT(IF(BL$5:BL$81&gt;0, TRANSPOSE(Data_TR_USD!$B84:$BZ84)))&gt;0, SUMPRODUCT(BL$5:BL$81, TRANSPOSE(Data_TR_USD!$B84:$BZ84))%, NA())</f>
        <v>2.7322033153303824E-2</v>
      </c>
      <c r="BM173" s="49">
        <f t="array" ref="BM173">IF(COUNT(IF(BM$5:BM$81&gt;0, TRANSPOSE(Data_TR_USD!$B84:$BZ84)))&gt;0, SUMPRODUCT(BM$5:BM$81, TRANSPOSE(Data_TR_USD!$B84:$BZ84))%, NA())</f>
        <v>1.8578982544246603E-2</v>
      </c>
      <c r="BN173" s="49">
        <f t="array" ref="BN173">IF(COUNT(IF(BN$5:BN$81&gt;0, TRANSPOSE(Data_TR_USD!$B84:$BZ84)))&gt;0, SUMPRODUCT(BN$5:BN$81, TRANSPOSE(Data_TR_USD!$B84:$BZ84))%, NA())</f>
        <v>1.3661016576651912E-2</v>
      </c>
      <c r="BO173" s="49">
        <f t="array" ref="BO173">IF(COUNT(IF(BO$5:BO$81&gt;0, TRANSPOSE(Data_TR_USD!$B84:$BZ84)))&gt;0, SUMPRODUCT(BO$5:BO$81, TRANSPOSE(Data_TR_USD!$B84:$BZ84))%, NA())</f>
        <v>1.0928813261321531E-2</v>
      </c>
      <c r="BP173" s="49">
        <f t="array" ref="BP173">IF(COUNT(IF(BP$5:BP$81&gt;0, TRANSPOSE(Data_TR_USD!$B84:$BZ84)))&gt;0, SUMPRODUCT(BP$5:BP$81, TRANSPOSE(Data_TR_USD!$B84:$BZ84))%, NA())</f>
        <v>9.1073443844346073E-3</v>
      </c>
      <c r="BQ173" s="49">
        <f t="array" ref="BQ173">IF(COUNT(IF(BQ$5:BQ$81&gt;0, TRANSPOSE(Data_TR_USD!$B84:$BZ84)))&gt;0, SUMPRODUCT(BQ$5:BQ$81, TRANSPOSE(Data_TR_USD!$B84:$BZ84))%, NA())</f>
        <v>6.8152267542258274E-3</v>
      </c>
      <c r="BR173" s="49">
        <f t="array" ref="BR173">IF(COUNT(IF(BR$5:BR$81&gt;0, TRANSPOSE(Data_TR_USD!$B84:$BZ84)))&gt;0, SUMPRODUCT(BR$5:BR$81, TRANSPOSE(Data_TR_USD!$B84:$BZ84))%, NA())</f>
        <v>1.4050680458989686E-2</v>
      </c>
      <c r="BS173" s="49">
        <f t="array" ref="BS173">IF(COUNT(IF(BS$5:BS$81&gt;0, TRANSPOSE(Data_TR_USD!$B84:$BZ84)))&gt;0, SUMPRODUCT(BS$5:BS$81, TRANSPOSE(Data_TR_USD!$B84:$BZ84))%, NA())</f>
        <v>8.5372575682193513E-3</v>
      </c>
    </row>
    <row r="174" spans="2:71">
      <c r="B174" s="48">
        <f t="shared" si="5"/>
        <v>1948</v>
      </c>
      <c r="E174" s="49">
        <f t="array" ref="E174">IF(COUNT(IF(E$5:E$81&gt;0, TRANSPOSE(Data_TR_USD!$B85:$BZ85)))&gt;0, SUMPRODUCT(E$5:E$81, TRANSPOSE(Data_TR_USD!$B85:$BZ85))%, NA())</f>
        <v>5.1970654924278062E-2</v>
      </c>
      <c r="F174" s="49" t="e">
        <f t="array" ref="F174">IF(COUNT(IF(F$5:F$81&gt;0, TRANSPOSE(Data_TR_USD!$B85:$BZ85)))&gt;0, SUMPRODUCT(F$5:F$81, TRANSPOSE(Data_TR_USD!$B85:$BZ85))%, NA())</f>
        <v>#N/A</v>
      </c>
      <c r="G174" s="49">
        <f t="array" ref="G174">IF(COUNT(IF(G$5:G$81&gt;0, TRANSPOSE(Data_TR_USD!$B85:$BZ85)))&gt;0, SUMPRODUCT(G$5:G$81, TRANSPOSE(Data_TR_USD!$B85:$BZ85))%, NA())</f>
        <v>2.991452991453003E-2</v>
      </c>
      <c r="I174" s="49">
        <f t="array" ref="I174">IF(ISNUMBER(I$96), I$96, IF(COUNT(IF(I$5:I$81&gt;0, TRANSPOSE(Data_TR_USD!$B85:$BZ85)))&gt;0, SUMPRODUCT(I$5:I$81, TRANSPOSE(Data_TR_USD!$B85:$BZ85))%, NA()))</f>
        <v>9.3558114184106034E-3</v>
      </c>
      <c r="J174" s="49">
        <f t="array" ref="J174">IF(ISNUMBER(J$96), J$96, IF(COUNT(IF(J$5:J$81&gt;0, TRANSPOSE(Data_TR_USD!$B85:$BZ85)))&gt;0, SUMPRODUCT(J$5:J$81, TRANSPOSE(Data_TR_USD!$B85:$BZ85))%, NA()))</f>
        <v>9.3558114184106034E-3</v>
      </c>
      <c r="K174" s="49">
        <f t="array" ref="K174">IF(ISNUMBER(K$96), K$96, IF(COUNT(IF(K$5:K$81&gt;0, TRANSPOSE(Data_TR_USD!$B85:$BZ85)))&gt;0, SUMPRODUCT(K$5:K$81, TRANSPOSE(Data_TR_USD!$B85:$BZ85))%, NA()))</f>
        <v>4.0411586258822414E-2</v>
      </c>
      <c r="M174" s="49">
        <f t="array" ref="M174">IF(COUNT(IF(M$5:M$81&gt;0, TRANSPOSE(Data_TR_USD!$B85:$BZ85)))&gt;0, SUMPRODUCT(M$5:M$81, TRANSPOSE(Data_TR_USD!$B85:$BZ85))%, NA())</f>
        <v>3.0599924114266822E-2</v>
      </c>
      <c r="N174" s="49">
        <f t="array" ref="N174">IF(COUNT(IF(N$5:N$81&gt;0, TRANSPOSE(Data_TR_USD!$B85:$BZ85)))&gt;0, SUMPRODUCT(N$5:N$81, TRANSPOSE(Data_TR_USD!$B85:$BZ85))%, NA())</f>
        <v>4.0411586258822414E-2</v>
      </c>
      <c r="X174" s="49">
        <f t="array" ref="X174">IF(COUNT(IF(X$5:X$81&gt;0, TRANSPOSE(Data_TR_USD!$B85:$BZ85)))&gt;0, SUMPRODUCT(X$5:X$81, TRANSPOSE(Data_TR_USD!$B85:$BZ85))%, NA())</f>
        <v>7.37813830291437E-3</v>
      </c>
      <c r="Y174" s="49">
        <f t="array" ref="Y174">IF(COUNT(IF(Y$5:Y$81&gt;0, TRANSPOSE(Data_TR_USD!$B85:$BZ85)))&gt;0, SUMPRODUCT(Y$5:Y$81, TRANSPOSE(Data_TR_USD!$B85:$BZ85))%, NA())</f>
        <v>4.0411586258822414E-2</v>
      </c>
      <c r="AA174" s="49">
        <f t="array" ref="AA174">IF(COUNT(IF(AA$5:AA$81&gt;0, TRANSPOSE(Data_TR_USD!$B85:$BZ85)))&gt;0, SUMPRODUCT(AA$5:AA$81, TRANSPOSE(Data_TR_USD!$B85:$BZ85))%, NA())</f>
        <v>3.0599924114266822E-2</v>
      </c>
      <c r="AB174" s="49">
        <f t="array" ref="AB174">IF(COUNT(IF(AB$5:AB$81&gt;0, TRANSPOSE(Data_TR_USD!$B85:$BZ85)))&gt;0, SUMPRODUCT(AB$5:AB$81, TRANSPOSE(Data_TR_USD!$B85:$BZ85))%, NA())</f>
        <v>1.0286499275211929E-2</v>
      </c>
      <c r="AC174" s="49">
        <f t="array" ref="AC174">IF(COUNT(IF(AC$5:AC$81&gt;0, TRANSPOSE(Data_TR_USD!$B85:$BZ85)))&gt;0, SUMPRODUCT(AC$5:AC$81, TRANSPOSE(Data_TR_USD!$B85:$BZ85))%, NA())</f>
        <v>4.6873890934777005E-3</v>
      </c>
      <c r="AD174" s="49">
        <f t="array" ref="AD174">IF(COUNT(IF(AD$5:AD$81&gt;0, TRANSPOSE(Data_TR_USD!$B85:$BZ85)))&gt;0, SUMPRODUCT(AD$5:AD$81, TRANSPOSE(Data_TR_USD!$B85:$BZ85))%, NA())</f>
        <v>4.3416229605065934E-3</v>
      </c>
      <c r="AE174" s="49">
        <f t="array" ref="AE174">IF(COUNT(IF(AE$5:AE$81&gt;0, TRANSPOSE(Data_TR_USD!$B85:$BZ85)))&gt;0, SUMPRODUCT(AE$5:AE$81, TRANSPOSE(Data_TR_USD!$B85:$BZ85))%, NA())</f>
        <v>1.2183031378269643E-2</v>
      </c>
      <c r="AG174" s="49">
        <f t="array" ref="AG174">IF(COUNT(IF(AG$5:AG$81&gt;0, TRANSPOSE(Data_TR_USD!$B85:$BZ85)))&gt;0, SUMPRODUCT(AG$5:AG$81, TRANSPOSE(Data_TR_USD!$B85:$BZ85))%, NA())</f>
        <v>0</v>
      </c>
      <c r="AM174" s="49">
        <f t="array" ref="AM174">IF(COUNT(IF(AM$5:AM$81&gt;0, TRANSPOSE(Data_TR_USD!$B85:$BZ85)))&gt;0, SUMPRODUCT(AM$5:AM$81, TRANSPOSE(Data_TR_USD!$B85:$BZ85))%, NA())</f>
        <v>2.7733686397879806E-2</v>
      </c>
      <c r="AN174" s="49">
        <f t="array" ref="AN174">IF(COUNT(IF(AN$5:AN$81&gt;0, TRANSPOSE(Data_TR_USD!$B85:$BZ85)))&gt;0, SUMPRODUCT(AN$5:AN$81, TRANSPOSE(Data_TR_USD!$B85:$BZ85))%, NA())</f>
        <v>2.4073411264376038E-2</v>
      </c>
      <c r="AO174" s="49">
        <f t="array" ref="AO174">IF(COUNT(IF(AO$5:AO$81&gt;0, TRANSPOSE(Data_TR_USD!$B85:$BZ85)))&gt;0, SUMPRODUCT(AO$5:AO$81, TRANSPOSE(Data_TR_USD!$B85:$BZ85))%, NA())</f>
        <v>1.2560114179244099E-2</v>
      </c>
      <c r="AP174" s="49">
        <f t="array" ref="AP174">IF(COUNT(IF(AP$5:AP$81&gt;0, TRANSPOSE(Data_TR_USD!$B85:$BZ85)))&gt;0, SUMPRODUCT(AP$5:AP$81, TRANSPOSE(Data_TR_USD!$B85:$BZ85))%, NA())</f>
        <v>6.470131840039044E-3</v>
      </c>
      <c r="AQ174" s="49">
        <f t="array" ref="AQ174">IF(COUNT(IF(AQ$5:AQ$81&gt;0, TRANSPOSE(Data_TR_USD!$B85:$BZ85)))&gt;0, SUMPRODUCT(AQ$5:AQ$81, TRANSPOSE(Data_TR_USD!$B85:$BZ85))%, NA())</f>
        <v>2.1908269367501169E-2</v>
      </c>
      <c r="AS174" s="49">
        <f t="array" ref="AS174">IF(COUNT(IF(AS$5:AS$81&gt;0, TRANSPOSE(Data_TR_USD!$B85:$BZ85)))&gt;0, SUMPRODUCT(AS$5:AS$81, TRANSPOSE(Data_TR_USD!$B85:$BZ85))%, NA())</f>
        <v>4.0411586258822414E-2</v>
      </c>
      <c r="AU174" s="49">
        <f t="array" ref="AU174">IF(COUNT(IF(AU$5:AU$81&gt;0, TRANSPOSE(Data_TR_USD!$B85:$BZ85)))&gt;0, SUMPRODUCT(AU$5:AU$81, TRANSPOSE(Data_TR_USD!$B85:$BZ85))%, NA())</f>
        <v>3.8707100000000001E-2</v>
      </c>
      <c r="AV174" s="49">
        <f t="array" ref="AV174">IF(COUNT(IF(AV$5:AV$81&gt;0, TRANSPOSE(Data_TR_USD!$B85:$BZ85)))&gt;0, SUMPRODUCT(AV$5:AV$81, TRANSPOSE(Data_TR_USD!$B85:$BZ85))%, NA())</f>
        <v>0</v>
      </c>
      <c r="AW174" s="49">
        <f t="array" ref="AW174">IF(COUNT(IF(AW$5:AW$81&gt;0, TRANSPOSE(Data_TR_USD!$B85:$BZ85)))&gt;0, SUMPRODUCT(AW$5:AW$81, TRANSPOSE(Data_TR_USD!$B85:$BZ85))%, NA())</f>
        <v>2.5402858621839018E-2</v>
      </c>
      <c r="AX174" s="49">
        <f t="array" ref="AX174">IF(COUNT(IF(AX$5:AX$81&gt;0, TRANSPOSE(Data_TR_USD!$B85:$BZ85)))&gt;0, SUMPRODUCT(AX$5:AX$81, TRANSPOSE(Data_TR_USD!$B85:$BZ85))%, NA())</f>
        <v>3.0599924114266822E-2</v>
      </c>
      <c r="AY174" s="49">
        <f t="array" ref="AY174">IF(COUNT(IF(AY$5:AY$81&gt;0, TRANSPOSE(Data_TR_USD!$B85:$BZ85)))&gt;0, SUMPRODUCT(AY$5:AY$81, TRANSPOSE(Data_TR_USD!$B85:$BZ85))%, NA())</f>
        <v>2.8292625788202928E-2</v>
      </c>
      <c r="AZ174" s="49">
        <f t="array" ref="AZ174">IF(COUNT(IF(AZ$5:AZ$81&gt;0, TRANSPOSE(Data_TR_USD!$B85:$BZ85)))&gt;0, SUMPRODUCT(AZ$5:AZ$81, TRANSPOSE(Data_TR_USD!$B85:$BZ85))%, NA())</f>
        <v>2.9560511015781259E-2</v>
      </c>
      <c r="BA174" s="49">
        <f t="array" ref="BA174">IF(COUNT(IF(BA$5:BA$81&gt;0, TRANSPOSE(Data_TR_USD!$B85:$BZ85)))&gt;0, SUMPRODUCT(BA$5:BA$81, TRANSPOSE(Data_TR_USD!$B85:$BZ85))%, NA())</f>
        <v>5.4169882263185639E-3</v>
      </c>
      <c r="BB174" s="49">
        <f t="array" ref="BB174">IF(COUNT(IF(BB$5:BB$81&gt;0, TRANSPOSE(Data_TR_USD!$B85:$BZ85)))&gt;0, SUMPRODUCT(BB$5:BB$81, TRANSPOSE(Data_TR_USD!$B85:$BZ85))%, NA())</f>
        <v>7.37813830291437E-3</v>
      </c>
      <c r="BC174" s="49">
        <f t="array" ref="BC174">IF(COUNT(IF(BC$5:BC$81&gt;0, TRANSPOSE(Data_TR_USD!$B85:$BZ85)))&gt;0, SUMPRODUCT(BC$5:BC$81, TRANSPOSE(Data_TR_USD!$B85:$BZ85))%, NA())</f>
        <v>1.2057942884394738E-2</v>
      </c>
      <c r="BD174" s="49">
        <f t="array" ref="BD174">IF(COUNT(IF(BD$5:BD$81&gt;0, TRANSPOSE(Data_TR_USD!$B85:$BZ85)))&gt;0, SUMPRODUCT(BD$5:BD$81, TRANSPOSE(Data_TR_USD!$B85:$BZ85))%, NA())</f>
        <v>4.3301353425186331E-2</v>
      </c>
      <c r="BE174" s="49">
        <f t="array" ref="BE174">IF(COUNT(IF(BE$5:BE$81&gt;0, TRANSPOSE(Data_TR_USD!$B85:$BZ85)))&gt;0, SUMPRODUCT(BE$5:BE$81, TRANSPOSE(Data_TR_USD!$B85:$BZ85))%, NA())</f>
        <v>1.0338587831680821E-2</v>
      </c>
      <c r="BF174" s="49">
        <f t="array" ref="BF174">IF(COUNT(IF(BF$5:BF$81&gt;0, TRANSPOSE(Data_TR_USD!$B85:$BZ85)))&gt;0, SUMPRODUCT(BF$5:BF$81, TRANSPOSE(Data_TR_USD!$B85:$BZ85))%, NA())</f>
        <v>1.0263372687869136E-2</v>
      </c>
      <c r="BG174" s="49">
        <f t="array" ref="BG174">IF(COUNT(IF(BG$5:BG$81&gt;0, TRANSPOSE(Data_TR_USD!$B85:$BZ85)))&gt;0, SUMPRODUCT(BG$5:BG$81, TRANSPOSE(Data_TR_USD!$B85:$BZ85))%, NA())</f>
        <v>9.4062109674424143E-3</v>
      </c>
      <c r="BH174" s="49">
        <f t="array" ref="BH174">IF(COUNT(IF(BH$5:BH$81&gt;0, TRANSPOSE(Data_TR_USD!$B85:$BZ85)))&gt;0, SUMPRODUCT(BH$5:BH$81, TRANSPOSE(Data_TR_USD!$B85:$BZ85))%, NA())</f>
        <v>1.9420561054216069E-2</v>
      </c>
      <c r="BI174" s="49">
        <f t="array" ref="BI174">IF(COUNT(IF(BI$5:BI$81&gt;0, TRANSPOSE(Data_TR_USD!$B85:$BZ85)))&gt;0, SUMPRODUCT(BI$5:BI$81, TRANSPOSE(Data_TR_USD!$B85:$BZ85))%, NA())</f>
        <v>4.0411586258822414E-2</v>
      </c>
      <c r="BJ174" s="49">
        <f t="array" ref="BJ174">IF(COUNT(IF(BJ$5:BJ$81&gt;0, TRANSPOSE(Data_TR_USD!$B85:$BZ85)))&gt;0, SUMPRODUCT(BJ$5:BJ$81, TRANSPOSE(Data_TR_USD!$B85:$BZ85))%, NA())</f>
        <v>3.1182392954566835E-2</v>
      </c>
      <c r="BK174" s="49">
        <f t="array" ref="BK174">IF(COUNT(IF(BK$5:BK$81&gt;0, TRANSPOSE(Data_TR_USD!$B85:$BZ85)))&gt;0, SUMPRODUCT(BK$5:BK$81, TRANSPOSE(Data_TR_USD!$B85:$BZ85))%, NA())</f>
        <v>3.9923670066589123E-3</v>
      </c>
      <c r="BL174" s="49">
        <f t="array" ref="BL174">IF(COUNT(IF(BL$5:BL$81&gt;0, TRANSPOSE(Data_TR_USD!$B85:$BZ85)))&gt;0, SUMPRODUCT(BL$5:BL$81, TRANSPOSE(Data_TR_USD!$B85:$BZ85))%, NA())</f>
        <v>2.5985327462139031E-2</v>
      </c>
      <c r="BM174" s="49">
        <f t="array" ref="BM174">IF(COUNT(IF(BM$5:BM$81&gt;0, TRANSPOSE(Data_TR_USD!$B85:$BZ85)))&gt;0, SUMPRODUCT(BM$5:BM$81, TRANSPOSE(Data_TR_USD!$B85:$BZ85))%, NA())</f>
        <v>1.7670022674254542E-2</v>
      </c>
      <c r="BN174" s="49">
        <f t="array" ref="BN174">IF(COUNT(IF(BN$5:BN$81&gt;0, TRANSPOSE(Data_TR_USD!$B85:$BZ85)))&gt;0, SUMPRODUCT(BN$5:BN$81, TRANSPOSE(Data_TR_USD!$B85:$BZ85))%, NA())</f>
        <v>1.2992663731069515E-2</v>
      </c>
      <c r="BO174" s="49">
        <f t="array" ref="BO174">IF(COUNT(IF(BO$5:BO$81&gt;0, TRANSPOSE(Data_TR_USD!$B85:$BZ85)))&gt;0, SUMPRODUCT(BO$5:BO$81, TRANSPOSE(Data_TR_USD!$B85:$BZ85))%, NA())</f>
        <v>1.0394130984855613E-2</v>
      </c>
      <c r="BP174" s="49">
        <f t="array" ref="BP174">IF(COUNT(IF(BP$5:BP$81&gt;0, TRANSPOSE(Data_TR_USD!$B85:$BZ85)))&gt;0, SUMPRODUCT(BP$5:BP$81, TRANSPOSE(Data_TR_USD!$B85:$BZ85))%, NA())</f>
        <v>8.6617758207130097E-3</v>
      </c>
      <c r="BQ174" s="49">
        <f t="array" ref="BQ174">IF(COUNT(IF(BQ$5:BQ$81&gt;0, TRANSPOSE(Data_TR_USD!$B85:$BZ85)))&gt;0, SUMPRODUCT(BQ$5:BQ$81, TRANSPOSE(Data_TR_USD!$B85:$BZ85))%, NA())</f>
        <v>2.4073411264376038E-2</v>
      </c>
      <c r="BR174" s="49">
        <f t="array" ref="BR174">IF(COUNT(IF(BR$5:BR$81&gt;0, TRANSPOSE(Data_TR_USD!$B85:$BZ85)))&gt;0, SUMPRODUCT(BR$5:BR$81, TRANSPOSE(Data_TR_USD!$B85:$BZ85))%, NA())</f>
        <v>-5.5306187246249357E-3</v>
      </c>
      <c r="BS174" s="49">
        <f t="array" ref="BS174">IF(COUNT(IF(BS$5:BS$81&gt;0, TRANSPOSE(Data_TR_USD!$B85:$BZ85)))&gt;0, SUMPRODUCT(BS$5:BS$81, TRANSPOSE(Data_TR_USD!$B85:$BZ85))%, NA())</f>
        <v>2.4948398652237415E-4</v>
      </c>
    </row>
    <row r="175" spans="2:71">
      <c r="B175" s="48">
        <f t="shared" si="5"/>
        <v>1949</v>
      </c>
      <c r="E175" s="49">
        <f t="array" ref="E175">IF(COUNT(IF(E$5:E$81&gt;0, TRANSPOSE(Data_TR_USD!$B86:$BZ86)))&gt;0, SUMPRODUCT(E$5:E$81, TRANSPOSE(Data_TR_USD!$B86:$BZ86))%, NA())</f>
        <v>0.18415317816983834</v>
      </c>
      <c r="F175" s="49" t="e">
        <f t="array" ref="F175">IF(COUNT(IF(F$5:F$81&gt;0, TRANSPOSE(Data_TR_USD!$B86:$BZ86)))&gt;0, SUMPRODUCT(F$5:F$81, TRANSPOSE(Data_TR_USD!$B86:$BZ86))%, NA())</f>
        <v>#N/A</v>
      </c>
      <c r="G175" s="49">
        <f t="array" ref="G175">IF(COUNT(IF(G$5:G$81&gt;0, TRANSPOSE(Data_TR_USD!$B86:$BZ86)))&gt;0, SUMPRODUCT(G$5:G$81, TRANSPOSE(Data_TR_USD!$B86:$BZ86))%, NA())</f>
        <v>-2.0746887966805017E-2</v>
      </c>
      <c r="I175" s="49">
        <f t="array" ref="I175">IF(ISNUMBER(I$96), I$96, IF(COUNT(IF(I$5:I$81&gt;0, TRANSPOSE(Data_TR_USD!$B86:$BZ86)))&gt;0, SUMPRODUCT(I$5:I$81, TRANSPOSE(Data_TR_USD!$B86:$BZ86))%, NA()))</f>
        <v>1.0161461300895598E-2</v>
      </c>
      <c r="J175" s="49">
        <f t="array" ref="J175">IF(ISNUMBER(J$96), J$96, IF(COUNT(IF(J$5:J$81&gt;0, TRANSPOSE(Data_TR_USD!$B86:$BZ86)))&gt;0, SUMPRODUCT(J$5:J$81, TRANSPOSE(Data_TR_USD!$B86:$BZ86))%, NA()))</f>
        <v>1.0161461300895598E-2</v>
      </c>
      <c r="K175" s="49">
        <f t="array" ref="K175">IF(ISNUMBER(K$96), K$96, IF(COUNT(IF(K$5:K$81&gt;0, TRANSPOSE(Data_TR_USD!$B86:$BZ86)))&gt;0, SUMPRODUCT(K$5:K$81, TRANSPOSE(Data_TR_USD!$B86:$BZ86))%, NA()))</f>
        <v>0.12124159873280174</v>
      </c>
      <c r="M175" s="49">
        <f t="array" ref="M175">IF(COUNT(IF(M$5:M$81&gt;0, TRANSPOSE(Data_TR_USD!$B86:$BZ86)))&gt;0, SUMPRODUCT(M$5:M$81, TRANSPOSE(Data_TR_USD!$B86:$BZ86))%, NA())</f>
        <v>9.7451435000368555E-2</v>
      </c>
      <c r="N175" s="49">
        <f t="array" ref="N175">IF(COUNT(IF(N$5:N$81&gt;0, TRANSPOSE(Data_TR_USD!$B86:$BZ86)))&gt;0, SUMPRODUCT(N$5:N$81, TRANSPOSE(Data_TR_USD!$B86:$BZ86))%, NA())</f>
        <v>0.12124159873280174</v>
      </c>
      <c r="X175" s="49">
        <f t="array" ref="X175">IF(COUNT(IF(X$5:X$81&gt;0, TRANSPOSE(Data_TR_USD!$B86:$BZ86)))&gt;0, SUMPRODUCT(X$5:X$81, TRANSPOSE(Data_TR_USD!$B86:$BZ86))%, NA())</f>
        <v>0.10603584832774132</v>
      </c>
      <c r="Y175" s="49">
        <f t="array" ref="Y175">IF(COUNT(IF(Y$5:Y$81&gt;0, TRANSPOSE(Data_TR_USD!$B86:$BZ86)))&gt;0, SUMPRODUCT(Y$5:Y$81, TRANSPOSE(Data_TR_USD!$B86:$BZ86))%, NA())</f>
        <v>0.12124159873280174</v>
      </c>
      <c r="AA175" s="49">
        <f t="array" ref="AA175">IF(COUNT(IF(AA$5:AA$81&gt;0, TRANSPOSE(Data_TR_USD!$B86:$BZ86)))&gt;0, SUMPRODUCT(AA$5:AA$81, TRANSPOSE(Data_TR_USD!$B86:$BZ86))%, NA())</f>
        <v>9.7451435000368555E-2</v>
      </c>
      <c r="AB175" s="49">
        <f t="array" ref="AB175">IF(COUNT(IF(AB$5:AB$81&gt;0, TRANSPOSE(Data_TR_USD!$B86:$BZ86)))&gt;0, SUMPRODUCT(AB$5:AB$81, TRANSPOSE(Data_TR_USD!$B86:$BZ86))%, NA())</f>
        <v>0.10087601079011843</v>
      </c>
      <c r="AC175" s="49">
        <f t="array" ref="AC175">IF(COUNT(IF(AC$5:AC$81&gt;0, TRANSPOSE(Data_TR_USD!$B86:$BZ86)))&gt;0, SUMPRODUCT(AC$5:AC$81, TRANSPOSE(Data_TR_USD!$B86:$BZ86))%, NA())</f>
        <v>8.867792077456968E-2</v>
      </c>
      <c r="AD175" s="49">
        <f t="array" ref="AD175">IF(COUNT(IF(AD$5:AD$81&gt;0, TRANSPOSE(Data_TR_USD!$B86:$BZ86)))&gt;0, SUMPRODUCT(AD$5:AD$81, TRANSPOSE(Data_TR_USD!$B86:$BZ86))%, NA())</f>
        <v>7.5309778057924145E-2</v>
      </c>
      <c r="AE175" s="49">
        <f t="array" ref="AE175">IF(COUNT(IF(AE$5:AE$81&gt;0, TRANSPOSE(Data_TR_USD!$B86:$BZ86)))&gt;0, SUMPRODUCT(AE$5:AE$81, TRANSPOSE(Data_TR_USD!$B86:$BZ86))%, NA())</f>
        <v>6.098752622087935E-2</v>
      </c>
      <c r="AG175" s="49">
        <f t="array" ref="AG175">IF(COUNT(IF(AG$5:AG$81&gt;0, TRANSPOSE(Data_TR_USD!$B86:$BZ86)))&gt;0, SUMPRODUCT(AG$5:AG$81, TRANSPOSE(Data_TR_USD!$B86:$BZ86))%, NA())</f>
        <v>0</v>
      </c>
      <c r="AM175" s="49">
        <f t="array" ref="AM175">IF(COUNT(IF(AM$5:AM$81&gt;0, TRANSPOSE(Data_TR_USD!$B86:$BZ86)))&gt;0, SUMPRODUCT(AM$5:AM$81, TRANSPOSE(Data_TR_USD!$B86:$BZ86))%, NA())</f>
        <v>9.4288956729349879E-2</v>
      </c>
      <c r="AN175" s="49">
        <f t="array" ref="AN175">IF(COUNT(IF(AN$5:AN$81&gt;0, TRANSPOSE(Data_TR_USD!$B86:$BZ86)))&gt;0, SUMPRODUCT(AN$5:AN$81, TRANSPOSE(Data_TR_USD!$B86:$BZ86))%, NA())</f>
        <v>5.9640498089837068E-2</v>
      </c>
      <c r="AO175" s="49">
        <f t="array" ref="AO175">IF(COUNT(IF(AO$5:AO$81&gt;0, TRANSPOSE(Data_TR_USD!$B86:$BZ86)))&gt;0, SUMPRODUCT(AO$5:AO$81, TRANSPOSE(Data_TR_USD!$B86:$BZ86))%, NA())</f>
        <v>7.5906527623419193E-2</v>
      </c>
      <c r="AP175" s="49">
        <f t="array" ref="AP175">IF(COUNT(IF(AP$5:AP$81&gt;0, TRANSPOSE(Data_TR_USD!$B86:$BZ86)))&gt;0, SUMPRODUCT(AP$5:AP$81, TRANSPOSE(Data_TR_USD!$B86:$BZ86))%, NA())</f>
        <v>6.1588426219709856E-2</v>
      </c>
      <c r="AQ175" s="49">
        <f t="array" ref="AQ175">IF(COUNT(IF(AQ$5:AQ$81&gt;0, TRANSPOSE(Data_TR_USD!$B86:$BZ86)))&gt;0, SUMPRODUCT(AQ$5:AQ$81, TRANSPOSE(Data_TR_USD!$B86:$BZ86))%, NA())</f>
        <v>5.1825867580562415E-2</v>
      </c>
      <c r="AS175" s="49">
        <f t="array" ref="AS175">IF(COUNT(IF(AS$5:AS$81&gt;0, TRANSPOSE(Data_TR_USD!$B86:$BZ86)))&gt;0, SUMPRODUCT(AS$5:AS$81, TRANSPOSE(Data_TR_USD!$B86:$BZ86))%, NA())</f>
        <v>0.12124159873280174</v>
      </c>
      <c r="AU175" s="49">
        <f t="array" ref="AU175">IF(COUNT(IF(AU$5:AU$81&gt;0, TRANSPOSE(Data_TR_USD!$B86:$BZ86)))&gt;0, SUMPRODUCT(AU$5:AU$81, TRANSPOSE(Data_TR_USD!$B86:$BZ86))%, NA())</f>
        <v>0.16507259999999999</v>
      </c>
      <c r="AV175" s="49">
        <f t="array" ref="AV175">IF(COUNT(IF(AV$5:AV$81&gt;0, TRANSPOSE(Data_TR_USD!$B86:$BZ86)))&gt;0, SUMPRODUCT(AV$5:AV$81, TRANSPOSE(Data_TR_USD!$B86:$BZ86))%, NA())</f>
        <v>0</v>
      </c>
      <c r="AW175" s="49">
        <f t="array" ref="AW175">IF(COUNT(IF(AW$5:AW$81&gt;0, TRANSPOSE(Data_TR_USD!$B86:$BZ86)))&gt;0, SUMPRODUCT(AW$5:AW$81, TRANSPOSE(Data_TR_USD!$B86:$BZ86))%, NA())</f>
        <v>7.9036117183384713E-2</v>
      </c>
      <c r="AX175" s="49">
        <f t="array" ref="AX175">IF(COUNT(IF(AX$5:AX$81&gt;0, TRANSPOSE(Data_TR_USD!$B86:$BZ86)))&gt;0, SUMPRODUCT(AX$5:AX$81, TRANSPOSE(Data_TR_USD!$B86:$BZ86))%, NA())</f>
        <v>9.7451435000368555E-2</v>
      </c>
      <c r="AY175" s="49">
        <f t="array" ref="AY175">IF(COUNT(IF(AY$5:AY$81&gt;0, TRANSPOSE(Data_TR_USD!$B86:$BZ86)))&gt;0, SUMPRODUCT(AY$5:AY$81, TRANSPOSE(Data_TR_USD!$B86:$BZ86))%, NA())</f>
        <v>9.4764012042643855E-2</v>
      </c>
      <c r="AZ175" s="49">
        <f t="array" ref="AZ175">IF(COUNT(IF(AZ$5:AZ$81&gt;0, TRANSPOSE(Data_TR_USD!$B86:$BZ86)))&gt;0, SUMPRODUCT(AZ$5:AZ$81, TRANSPOSE(Data_TR_USD!$B86:$BZ86))%, NA())</f>
        <v>9.3768371436971781E-2</v>
      </c>
      <c r="BA175" s="49">
        <f t="array" ref="BA175">IF(COUNT(IF(BA$5:BA$81&gt;0, TRANSPOSE(Data_TR_USD!$B86:$BZ86)))&gt;0, SUMPRODUCT(BA$5:BA$81, TRANSPOSE(Data_TR_USD!$B86:$BZ86))%, NA())</f>
        <v>7.2388087444156479E-2</v>
      </c>
      <c r="BB175" s="49">
        <f t="array" ref="BB175">IF(COUNT(IF(BB$5:BB$81&gt;0, TRANSPOSE(Data_TR_USD!$B86:$BZ86)))&gt;0, SUMPRODUCT(BB$5:BB$81, TRANSPOSE(Data_TR_USD!$B86:$BZ86))%, NA())</f>
        <v>0.10603584832774132</v>
      </c>
      <c r="BC175" s="49">
        <f t="array" ref="BC175">IF(COUNT(IF(BC$5:BC$81&gt;0, TRANSPOSE(Data_TR_USD!$B86:$BZ86)))&gt;0, SUMPRODUCT(BC$5:BC$81, TRANSPOSE(Data_TR_USD!$B86:$BZ86))%, NA())</f>
        <v>8.2862742185430383E-2</v>
      </c>
      <c r="BD175" s="49">
        <f t="array" ref="BD175">IF(COUNT(IF(BD$5:BD$81&gt;0, TRANSPOSE(Data_TR_USD!$B86:$BZ86)))&gt;0, SUMPRODUCT(BD$5:BD$81, TRANSPOSE(Data_TR_USD!$B86:$BZ86))%, NA())</f>
        <v>0.1369694935920609</v>
      </c>
      <c r="BE175" s="49">
        <f t="array" ref="BE175">IF(COUNT(IF(BE$5:BE$81&gt;0, TRANSPOSE(Data_TR_USD!$B86:$BZ86)))&gt;0, SUMPRODUCT(BE$5:BE$81, TRANSPOSE(Data_TR_USD!$B86:$BZ86))%, NA())</f>
        <v>6.3006528279047277E-2</v>
      </c>
      <c r="BF175" s="49">
        <f t="array" ref="BF175">IF(COUNT(IF(BF$5:BF$81&gt;0, TRANSPOSE(Data_TR_USD!$B86:$BZ86)))&gt;0, SUMPRODUCT(BF$5:BF$81, TRANSPOSE(Data_TR_USD!$B86:$BZ86))%, NA())</f>
        <v>8.4843953214692805E-2</v>
      </c>
      <c r="BG175" s="49">
        <f t="array" ref="BG175">IF(COUNT(IF(BG$5:BG$81&gt;0, TRANSPOSE(Data_TR_USD!$B86:$BZ86)))&gt;0, SUMPRODUCT(BG$5:BG$81, TRANSPOSE(Data_TR_USD!$B86:$BZ86))%, NA())</f>
        <v>3.9560972186616465E-2</v>
      </c>
      <c r="BH175" s="49">
        <f t="array" ref="BH175">IF(COUNT(IF(BH$5:BH$81&gt;0, TRANSPOSE(Data_TR_USD!$B86:$BZ86)))&gt;0, SUMPRODUCT(BH$5:BH$81, TRANSPOSE(Data_TR_USD!$B86:$BZ86))%, NA())</f>
        <v>5.947920256700602E-2</v>
      </c>
      <c r="BI175" s="49">
        <f t="array" ref="BI175">IF(COUNT(IF(BI$5:BI$81&gt;0, TRANSPOSE(Data_TR_USD!$B86:$BZ86)))&gt;0, SUMPRODUCT(BI$5:BI$81, TRANSPOSE(Data_TR_USD!$B86:$BZ86))%, NA())</f>
        <v>0.12124159873280174</v>
      </c>
      <c r="BJ175" s="49">
        <f t="array" ref="BJ175">IF(COUNT(IF(BJ$5:BJ$81&gt;0, TRANSPOSE(Data_TR_USD!$B86:$BZ86)))&gt;0, SUMPRODUCT(BJ$5:BJ$81, TRANSPOSE(Data_TR_USD!$B86:$BZ86))%, NA())</f>
        <v>0.11049190690190298</v>
      </c>
      <c r="BK175" s="49">
        <f t="array" ref="BK175">IF(COUNT(IF(BK$5:BK$81&gt;0, TRANSPOSE(Data_TR_USD!$B86:$BZ86)))&gt;0, SUMPRODUCT(BK$5:BK$81, TRANSPOSE(Data_TR_USD!$B86:$BZ86))%, NA())</f>
        <v>6.4786241895044783E-2</v>
      </c>
      <c r="BL175" s="49">
        <f t="array" ref="BL175">IF(COUNT(IF(BL$5:BL$81&gt;0, TRANSPOSE(Data_TR_USD!$B86:$BZ86)))&gt;0, SUMPRODUCT(BL$5:BL$81, TRANSPOSE(Data_TR_USD!$B86:$BZ86))%, NA())</f>
        <v>9.2076589084919169E-2</v>
      </c>
      <c r="BM175" s="49">
        <f t="array" ref="BM175">IF(COUNT(IF(BM$5:BM$81&gt;0, TRANSPOSE(Data_TR_USD!$B86:$BZ86)))&gt;0, SUMPRODUCT(BM$5:BM$81, TRANSPOSE(Data_TR_USD!$B86:$BZ86))%, NA())</f>
        <v>6.2612080577745047E-2</v>
      </c>
      <c r="BN175" s="49">
        <f t="array" ref="BN175">IF(COUNT(IF(BN$5:BN$81&gt;0, TRANSPOSE(Data_TR_USD!$B86:$BZ86)))&gt;0, SUMPRODUCT(BN$5:BN$81, TRANSPOSE(Data_TR_USD!$B86:$BZ86))%, NA())</f>
        <v>4.6038294542459585E-2</v>
      </c>
      <c r="BO175" s="49">
        <f t="array" ref="BO175">IF(COUNT(IF(BO$5:BO$81&gt;0, TRANSPOSE(Data_TR_USD!$B86:$BZ86)))&gt;0, SUMPRODUCT(BO$5:BO$81, TRANSPOSE(Data_TR_USD!$B86:$BZ86))%, NA())</f>
        <v>3.683063563396767E-2</v>
      </c>
      <c r="BP175" s="49">
        <f t="array" ref="BP175">IF(COUNT(IF(BP$5:BP$81&gt;0, TRANSPOSE(Data_TR_USD!$B86:$BZ86)))&gt;0, SUMPRODUCT(BP$5:BP$81, TRANSPOSE(Data_TR_USD!$B86:$BZ86))%, NA())</f>
        <v>3.069219636163972E-2</v>
      </c>
      <c r="BQ175" s="49">
        <f t="array" ref="BQ175">IF(COUNT(IF(BQ$5:BQ$81&gt;0, TRANSPOSE(Data_TR_USD!$B86:$BZ86)))&gt;0, SUMPRODUCT(BQ$5:BQ$81, TRANSPOSE(Data_TR_USD!$B86:$BZ86))%, NA())</f>
        <v>5.9640498089837068E-2</v>
      </c>
      <c r="BR175" s="49">
        <f t="array" ref="BR175">IF(COUNT(IF(BR$5:BR$81&gt;0, TRANSPOSE(Data_TR_USD!$B86:$BZ86)))&gt;0, SUMPRODUCT(BR$5:BR$81, TRANSPOSE(Data_TR_USD!$B86:$BZ86))%, NA())</f>
        <v>7.9152882210963532E-2</v>
      </c>
      <c r="BS175" s="49">
        <f t="array" ref="BS175">IF(COUNT(IF(BS$5:BS$81&gt;0, TRANSPOSE(Data_TR_USD!$B86:$BZ86)))&gt;0, SUMPRODUCT(BS$5:BS$81, TRANSPOSE(Data_TR_USD!$B86:$BZ86))%, NA())</f>
        <v>3.5630057980315266E-2</v>
      </c>
    </row>
    <row r="176" spans="2:71">
      <c r="B176" s="48">
        <f t="shared" si="5"/>
        <v>1950</v>
      </c>
      <c r="E176" s="49">
        <f t="array" ref="E176">IF(COUNT(IF(E$5:E$81&gt;0, TRANSPOSE(Data_TR_USD!$B87:$BZ87)))&gt;0, SUMPRODUCT(E$5:E$81, TRANSPOSE(Data_TR_USD!$B87:$BZ87))%, NA())</f>
        <v>0.31246028072171428</v>
      </c>
      <c r="F176" s="49" t="e">
        <f t="array" ref="F176">IF(COUNT(IF(F$5:F$81&gt;0, TRANSPOSE(Data_TR_USD!$B87:$BZ87)))&gt;0, SUMPRODUCT(F$5:F$81, TRANSPOSE(Data_TR_USD!$B87:$BZ87))%, NA())</f>
        <v>#N/A</v>
      </c>
      <c r="G176" s="49">
        <f t="array" ref="G176">IF(COUNT(IF(G$5:G$81&gt;0, TRANSPOSE(Data_TR_USD!$B87:$BZ87)))&gt;0, SUMPRODUCT(G$5:G$81, TRANSPOSE(Data_TR_USD!$B87:$BZ87))%, NA())</f>
        <v>5.9322033898304927E-2</v>
      </c>
      <c r="I176" s="49">
        <f t="array" ref="I176">IF(ISNUMBER(I$96), I$96, IF(COUNT(IF(I$5:I$81&gt;0, TRANSPOSE(Data_TR_USD!$B87:$BZ87)))&gt;0, SUMPRODUCT(I$5:I$81, TRANSPOSE(Data_TR_USD!$B87:$BZ87))%, NA()))</f>
        <v>1.0866779547183309E-2</v>
      </c>
      <c r="J176" s="49">
        <f t="array" ref="J176">IF(ISNUMBER(J$96), J$96, IF(COUNT(IF(J$5:J$81&gt;0, TRANSPOSE(Data_TR_USD!$B87:$BZ87)))&gt;0, SUMPRODUCT(J$5:J$81, TRANSPOSE(Data_TR_USD!$B87:$BZ87))%, NA()))</f>
        <v>1.0866779547183309E-2</v>
      </c>
      <c r="K176" s="49">
        <f t="array" ref="K176">IF(ISNUMBER(K$96), K$96, IF(COUNT(IF(K$5:K$81&gt;0, TRANSPOSE(Data_TR_USD!$B87:$BZ87)))&gt;0, SUMPRODUCT(K$5:K$81, TRANSPOSE(Data_TR_USD!$B87:$BZ87))%, NA()))</f>
        <v>0.18766634838087867</v>
      </c>
      <c r="M176" s="49">
        <f t="array" ref="M176">IF(COUNT(IF(M$5:M$81&gt;0, TRANSPOSE(Data_TR_USD!$B87:$BZ87)))&gt;0, SUMPRODUCT(M$5:M$81, TRANSPOSE(Data_TR_USD!$B87:$BZ87))%, NA())</f>
        <v>0.15632523033478221</v>
      </c>
      <c r="N176" s="49">
        <f t="array" ref="N176">IF(COUNT(IF(N$5:N$81&gt;0, TRANSPOSE(Data_TR_USD!$B87:$BZ87)))&gt;0, SUMPRODUCT(N$5:N$81, TRANSPOSE(Data_TR_USD!$B87:$BZ87))%, NA())</f>
        <v>0.18766634838087867</v>
      </c>
      <c r="X176" s="49">
        <f t="array" ref="X176">IF(COUNT(IF(X$5:X$81&gt;0, TRANSPOSE(Data_TR_USD!$B87:$BZ87)))&gt;0, SUMPRODUCT(X$5:X$81, TRANSPOSE(Data_TR_USD!$B87:$BZ87))%, NA())</f>
        <v>0.16716244887262749</v>
      </c>
      <c r="Y176" s="49">
        <f t="array" ref="Y176">IF(COUNT(IF(Y$5:Y$81&gt;0, TRANSPOSE(Data_TR_USD!$B87:$BZ87)))&gt;0, SUMPRODUCT(Y$5:Y$81, TRANSPOSE(Data_TR_USD!$B87:$BZ87))%, NA())</f>
        <v>0.18766634838087867</v>
      </c>
      <c r="AA176" s="49">
        <f t="array" ref="AA176">IF(COUNT(IF(AA$5:AA$81&gt;0, TRANSPOSE(Data_TR_USD!$B87:$BZ87)))&gt;0, SUMPRODUCT(AA$5:AA$81, TRANSPOSE(Data_TR_USD!$B87:$BZ87))%, NA())</f>
        <v>0.15632523033478221</v>
      </c>
      <c r="AB176" s="49">
        <f t="array" ref="AB176">IF(COUNT(IF(AB$5:AB$81&gt;0, TRANSPOSE(Data_TR_USD!$B87:$BZ87)))&gt;0, SUMPRODUCT(AB$5:AB$81, TRANSPOSE(Data_TR_USD!$B87:$BZ87))%, NA())</f>
        <v>0.179340924451141</v>
      </c>
      <c r="AC176" s="49">
        <f t="array" ref="AC176">IF(COUNT(IF(AC$5:AC$81&gt;0, TRANSPOSE(Data_TR_USD!$B87:$BZ87)))&gt;0, SUMPRODUCT(AC$5:AC$81, TRANSPOSE(Data_TR_USD!$B87:$BZ87))%, NA())</f>
        <v>0.14728051447996901</v>
      </c>
      <c r="AD176" s="49">
        <f t="array" ref="AD176">IF(COUNT(IF(AD$5:AD$81&gt;0, TRANSPOSE(Data_TR_USD!$B87:$BZ87)))&gt;0, SUMPRODUCT(AD$5:AD$81, TRANSPOSE(Data_TR_USD!$B87:$BZ87))%, NA())</f>
        <v>0.16299979081196156</v>
      </c>
      <c r="AE176" s="49">
        <f t="array" ref="AE176">IF(COUNT(IF(AE$5:AE$81&gt;0, TRANSPOSE(Data_TR_USD!$B87:$BZ87)))&gt;0, SUMPRODUCT(AE$5:AE$81, TRANSPOSE(Data_TR_USD!$B87:$BZ87))%, NA())</f>
        <v>0.11188832769192411</v>
      </c>
      <c r="AG176" s="49">
        <f t="array" ref="AG176">IF(COUNT(IF(AG$5:AG$81&gt;0, TRANSPOSE(Data_TR_USD!$B87:$BZ87)))&gt;0, SUMPRODUCT(AG$5:AG$81, TRANSPOSE(Data_TR_USD!$B87:$BZ87))%, NA())</f>
        <v>0</v>
      </c>
      <c r="AM176" s="49">
        <f t="array" ref="AM176">IF(COUNT(IF(AM$5:AM$81&gt;0, TRANSPOSE(Data_TR_USD!$B87:$BZ87)))&gt;0, SUMPRODUCT(AM$5:AM$81, TRANSPOSE(Data_TR_USD!$B87:$BZ87))%, NA())</f>
        <v>0.15618434824544861</v>
      </c>
      <c r="AN176" s="49">
        <f t="array" ref="AN176">IF(COUNT(IF(AN$5:AN$81&gt;0, TRANSPOSE(Data_TR_USD!$B87:$BZ87)))&gt;0, SUMPRODUCT(AN$5:AN$81, TRANSPOSE(Data_TR_USD!$B87:$BZ87))%, NA())</f>
        <v>8.0602804490181743E-2</v>
      </c>
      <c r="AO176" s="49">
        <f t="array" ref="AO176">IF(COUNT(IF(AO$5:AO$81&gt;0, TRANSPOSE(Data_TR_USD!$B87:$BZ87)))&gt;0, SUMPRODUCT(AO$5:AO$81, TRANSPOSE(Data_TR_USD!$B87:$BZ87))%, NA())</f>
        <v>0.13854252033699602</v>
      </c>
      <c r="AP176" s="49">
        <f t="array" ref="AP176">IF(COUNT(IF(AP$5:AP$81&gt;0, TRANSPOSE(Data_TR_USD!$B87:$BZ87)))&gt;0, SUMPRODUCT(AP$5:AP$81, TRANSPOSE(Data_TR_USD!$B87:$BZ87))%, NA())</f>
        <v>0.10608675386695826</v>
      </c>
      <c r="AQ176" s="49">
        <f t="array" ref="AQ176">IF(COUNT(IF(AQ$5:AQ$81&gt;0, TRANSPOSE(Data_TR_USD!$B87:$BZ87)))&gt;0, SUMPRODUCT(AQ$5:AQ$81, TRANSPOSE(Data_TR_USD!$B87:$BZ87))%, NA())</f>
        <v>6.3831720159788677E-2</v>
      </c>
      <c r="AS176" s="49">
        <f t="array" ref="AS176">IF(COUNT(IF(AS$5:AS$81&gt;0, TRANSPOSE(Data_TR_USD!$B87:$BZ87)))&gt;0, SUMPRODUCT(AS$5:AS$81, TRANSPOSE(Data_TR_USD!$B87:$BZ87))%, NA())</f>
        <v>0.18766634838087867</v>
      </c>
      <c r="AU176" s="49">
        <f t="array" ref="AU176">IF(COUNT(IF(AU$5:AU$81&gt;0, TRANSPOSE(Data_TR_USD!$B87:$BZ87)))&gt;0, SUMPRODUCT(AU$5:AU$81, TRANSPOSE(Data_TR_USD!$B87:$BZ87))%, NA())</f>
        <v>0.12772729999999999</v>
      </c>
      <c r="AV176" s="49">
        <f t="array" ref="AV176">IF(COUNT(IF(AV$5:AV$81&gt;0, TRANSPOSE(Data_TR_USD!$B87:$BZ87)))&gt;0, SUMPRODUCT(AV$5:AV$81, TRANSPOSE(Data_TR_USD!$B87:$BZ87))%, NA())</f>
        <v>0</v>
      </c>
      <c r="AW176" s="49">
        <f t="array" ref="AW176">IF(COUNT(IF(AW$5:AW$81&gt;0, TRANSPOSE(Data_TR_USD!$B87:$BZ87)))&gt;0, SUMPRODUCT(AW$5:AW$81, TRANSPOSE(Data_TR_USD!$B87:$BZ87))%, NA())</f>
        <v>0.12507920226261077</v>
      </c>
      <c r="AX176" s="49">
        <f t="array" ref="AX176">IF(COUNT(IF(AX$5:AX$81&gt;0, TRANSPOSE(Data_TR_USD!$B87:$BZ87)))&gt;0, SUMPRODUCT(AX$5:AX$81, TRANSPOSE(Data_TR_USD!$B87:$BZ87))%, NA())</f>
        <v>0.15632523033478221</v>
      </c>
      <c r="AY176" s="49">
        <f t="array" ref="AY176">IF(COUNT(IF(AY$5:AY$81&gt;0, TRANSPOSE(Data_TR_USD!$B87:$BZ87)))&gt;0, SUMPRODUCT(AY$5:AY$81, TRANSPOSE(Data_TR_USD!$B87:$BZ87))%, NA())</f>
        <v>0.15627768534781969</v>
      </c>
      <c r="AZ176" s="49">
        <f t="array" ref="AZ176">IF(COUNT(IF(AZ$5:AZ$81&gt;0, TRANSPOSE(Data_TR_USD!$B87:$BZ87)))&gt;0, SUMPRODUCT(AZ$5:AZ$81, TRANSPOSE(Data_TR_USD!$B87:$BZ87))%, NA())</f>
        <v>0.15007602472034789</v>
      </c>
      <c r="BA176" s="49">
        <f t="array" ref="BA176">IF(COUNT(IF(BA$5:BA$81&gt;0, TRANSPOSE(Data_TR_USD!$B87:$BZ87)))&gt;0, SUMPRODUCT(BA$5:BA$81, TRANSPOSE(Data_TR_USD!$B87:$BZ87))%, NA())</f>
        <v>0.14669054307293264</v>
      </c>
      <c r="BB176" s="49">
        <f t="array" ref="BB176">IF(COUNT(IF(BB$5:BB$81&gt;0, TRANSPOSE(Data_TR_USD!$B87:$BZ87)))&gt;0, SUMPRODUCT(BB$5:BB$81, TRANSPOSE(Data_TR_USD!$B87:$BZ87))%, NA())</f>
        <v>0.16716244887262749</v>
      </c>
      <c r="BC176" s="49">
        <f t="array" ref="BC176">IF(COUNT(IF(BC$5:BC$81&gt;0, TRANSPOSE(Data_TR_USD!$B87:$BZ87)))&gt;0, SUMPRODUCT(BC$5:BC$81, TRANSPOSE(Data_TR_USD!$B87:$BZ87))%, NA())</f>
        <v>0.15406290848177076</v>
      </c>
      <c r="BD176" s="49">
        <f t="array" ref="BD176">IF(COUNT(IF(BD$5:BD$81&gt;0, TRANSPOSE(Data_TR_USD!$B87:$BZ87)))&gt;0, SUMPRODUCT(BD$5:BD$81, TRANSPOSE(Data_TR_USD!$B87:$BZ87))%, NA())</f>
        <v>0.21886483146608757</v>
      </c>
      <c r="BE176" s="49">
        <f t="array" ref="BE176">IF(COUNT(IF(BE$5:BE$81&gt;0, TRANSPOSE(Data_TR_USD!$B87:$BZ87)))&gt;0, SUMPRODUCT(BE$5:BE$81, TRANSPOSE(Data_TR_USD!$B87:$BZ87))%, NA())</f>
        <v>9.7761345560515522E-2</v>
      </c>
      <c r="BF176" s="49">
        <f t="array" ref="BF176">IF(COUNT(IF(BF$5:BF$81&gt;0, TRANSPOSE(Data_TR_USD!$B87:$BZ87)))&gt;0, SUMPRODUCT(BF$5:BF$81, TRANSPOSE(Data_TR_USD!$B87:$BZ87))%, NA())</f>
        <v>0.14896307222178351</v>
      </c>
      <c r="BG176" s="49">
        <f t="array" ref="BG176">IF(COUNT(IF(BG$5:BG$81&gt;0, TRANSPOSE(Data_TR_USD!$B87:$BZ87)))&gt;0, SUMPRODUCT(BG$5:BG$81, TRANSPOSE(Data_TR_USD!$B87:$BZ87))%, NA())</f>
        <v>6.8052472001656247E-2</v>
      </c>
      <c r="BH176" s="49">
        <f t="array" ref="BH176">IF(COUNT(IF(BH$5:BH$81&gt;0, TRANSPOSE(Data_TR_USD!$B87:$BZ87)))&gt;0, SUMPRODUCT(BH$5:BH$81, TRANSPOSE(Data_TR_USD!$B87:$BZ87))%, NA())</f>
        <v>9.3613064060519044E-2</v>
      </c>
      <c r="BI176" s="49">
        <f t="array" ref="BI176">IF(COUNT(IF(BI$5:BI$81&gt;0, TRANSPOSE(Data_TR_USD!$B87:$BZ87)))&gt;0, SUMPRODUCT(BI$5:BI$81, TRANSPOSE(Data_TR_USD!$B87:$BZ87))%, NA())</f>
        <v>0.18766634838087867</v>
      </c>
      <c r="BJ176" s="49">
        <f t="array" ref="BJ176">IF(COUNT(IF(BJ$5:BJ$81&gt;0, TRANSPOSE(Data_TR_USD!$B87:$BZ87)))&gt;0, SUMPRODUCT(BJ$5:BJ$81, TRANSPOSE(Data_TR_USD!$B87:$BZ87))%, NA())</f>
        <v>0.18747616843302853</v>
      </c>
      <c r="BK176" s="49">
        <f t="array" ref="BK176">IF(COUNT(IF(BK$5:BK$81&gt;0, TRANSPOSE(Data_TR_USD!$B87:$BZ87)))&gt;0, SUMPRODUCT(BK$5:BK$81, TRANSPOSE(Data_TR_USD!$B87:$BZ87))%, NA())</f>
        <v>0.10949872352644904</v>
      </c>
      <c r="BL176" s="49">
        <f t="array" ref="BL176">IF(COUNT(IF(BL$5:BL$81&gt;0, TRANSPOSE(Data_TR_USD!$B87:$BZ87)))&gt;0, SUMPRODUCT(BL$5:BL$81, TRANSPOSE(Data_TR_USD!$B87:$BZ87))%, NA())</f>
        <v>0.15623014036085714</v>
      </c>
      <c r="BM176" s="49">
        <f t="array" ref="BM176">IF(COUNT(IF(BM$5:BM$81&gt;0, TRANSPOSE(Data_TR_USD!$B87:$BZ87)))&gt;0, SUMPRODUCT(BM$5:BM$81, TRANSPOSE(Data_TR_USD!$B87:$BZ87))%, NA())</f>
        <v>0.10623649544538287</v>
      </c>
      <c r="BN176" s="49">
        <f t="array" ref="BN176">IF(COUNT(IF(BN$5:BN$81&gt;0, TRANSPOSE(Data_TR_USD!$B87:$BZ87)))&gt;0, SUMPRODUCT(BN$5:BN$81, TRANSPOSE(Data_TR_USD!$B87:$BZ87))%, NA())</f>
        <v>7.811507018042857E-2</v>
      </c>
      <c r="BO176" s="49">
        <f t="array" ref="BO176">IF(COUNT(IF(BO$5:BO$81&gt;0, TRANSPOSE(Data_TR_USD!$B87:$BZ87)))&gt;0, SUMPRODUCT(BO$5:BO$81, TRANSPOSE(Data_TR_USD!$B87:$BZ87))%, NA())</f>
        <v>6.2492056144342854E-2</v>
      </c>
      <c r="BP176" s="49">
        <f t="array" ref="BP176">IF(COUNT(IF(BP$5:BP$81&gt;0, TRANSPOSE(Data_TR_USD!$B87:$BZ87)))&gt;0, SUMPRODUCT(BP$5:BP$81, TRANSPOSE(Data_TR_USD!$B87:$BZ87))%, NA())</f>
        <v>5.2076713453619042E-2</v>
      </c>
      <c r="BQ176" s="49">
        <f t="array" ref="BQ176">IF(COUNT(IF(BQ$5:BQ$81&gt;0, TRANSPOSE(Data_TR_USD!$B87:$BZ87)))&gt;0, SUMPRODUCT(BQ$5:BQ$81, TRANSPOSE(Data_TR_USD!$B87:$BZ87))%, NA())</f>
        <v>8.0602804490181743E-2</v>
      </c>
      <c r="BR176" s="49">
        <f t="array" ref="BR176">IF(COUNT(IF(BR$5:BR$81&gt;0, TRANSPOSE(Data_TR_USD!$B87:$BZ87)))&gt;0, SUMPRODUCT(BR$5:BR$81, TRANSPOSE(Data_TR_USD!$B87:$BZ87))%, NA())</f>
        <v>0.16920815100780828</v>
      </c>
      <c r="BS176" s="49">
        <f t="array" ref="BS176">IF(COUNT(IF(BS$5:BS$81&gt;0, TRANSPOSE(Data_TR_USD!$B87:$BZ87)))&gt;0, SUMPRODUCT(BS$5:BS$81, TRANSPOSE(Data_TR_USD!$B87:$BZ87))%, NA())</f>
        <v>7.454054837793786E-2</v>
      </c>
    </row>
    <row r="177" spans="2:71">
      <c r="B177" s="48">
        <f t="shared" si="5"/>
        <v>1951</v>
      </c>
      <c r="E177" s="49">
        <f t="array" ref="E177">IF(COUNT(IF(E$5:E$81&gt;0, TRANSPOSE(Data_TR_USD!$B88:$BZ88)))&gt;0, SUMPRODUCT(E$5:E$81, TRANSPOSE(Data_TR_USD!$B88:$BZ88))%, NA())</f>
        <v>0.23770376861218723</v>
      </c>
      <c r="F177" s="49" t="e">
        <f t="array" ref="F177">IF(COUNT(IF(F$5:F$81&gt;0, TRANSPOSE(Data_TR_USD!$B88:$BZ88)))&gt;0, SUMPRODUCT(F$5:F$81, TRANSPOSE(Data_TR_USD!$B88:$BZ88))%, NA())</f>
        <v>#N/A</v>
      </c>
      <c r="G177" s="49">
        <f t="array" ref="G177">IF(COUNT(IF(G$5:G$81&gt;0, TRANSPOSE(Data_TR_USD!$B88:$BZ88)))&gt;0, SUMPRODUCT(G$5:G$81, TRANSPOSE(Data_TR_USD!$B88:$BZ88))%, NA())</f>
        <v>6.0000000000000053E-2</v>
      </c>
      <c r="I177" s="49">
        <f t="array" ref="I177">IF(ISNUMBER(I$96), I$96, IF(COUNT(IF(I$5:I$81&gt;0, TRANSPOSE(Data_TR_USD!$B88:$BZ88)))&gt;0, SUMPRODUCT(I$5:I$81, TRANSPOSE(Data_TR_USD!$B88:$BZ88))%, NA()))</f>
        <v>1.3944421098427209E-2</v>
      </c>
      <c r="J177" s="49">
        <f t="array" ref="J177">IF(ISNUMBER(J$96), J$96, IF(COUNT(IF(J$5:J$81&gt;0, TRANSPOSE(Data_TR_USD!$B88:$BZ88)))&gt;0, SUMPRODUCT(J$5:J$81, TRANSPOSE(Data_TR_USD!$B88:$BZ88))%, NA()))</f>
        <v>1.3944421098427209E-2</v>
      </c>
      <c r="K177" s="49">
        <f t="array" ref="K177">IF(ISNUMBER(K$96), K$96, IF(COUNT(IF(K$5:K$81&gt;0, TRANSPOSE(Data_TR_USD!$B88:$BZ88)))&gt;0, SUMPRODUCT(K$5:K$81, TRANSPOSE(Data_TR_USD!$B88:$BZ88))%, NA()))</f>
        <v>0.14914614957118377</v>
      </c>
      <c r="M177" s="49">
        <f t="array" ref="M177">IF(COUNT(IF(M$5:M$81&gt;0, TRANSPOSE(Data_TR_USD!$B88:$BZ88)))&gt;0, SUMPRODUCT(M$5:M$81, TRANSPOSE(Data_TR_USD!$B88:$BZ88))%, NA())</f>
        <v>0.12211382850802935</v>
      </c>
      <c r="N177" s="49">
        <f t="array" ref="N177">IF(COUNT(IF(N$5:N$81&gt;0, TRANSPOSE(Data_TR_USD!$B88:$BZ88)))&gt;0, SUMPRODUCT(N$5:N$81, TRANSPOSE(Data_TR_USD!$B88:$BZ88))%, NA())</f>
        <v>0.14914614957118377</v>
      </c>
      <c r="X177" s="49">
        <f t="array" ref="X177">IF(COUNT(IF(X$5:X$81&gt;0, TRANSPOSE(Data_TR_USD!$B88:$BZ88)))&gt;0, SUMPRODUCT(X$5:X$81, TRANSPOSE(Data_TR_USD!$B88:$BZ88))%, NA())</f>
        <v>0.10257458425605062</v>
      </c>
      <c r="Y177" s="49">
        <f t="array" ref="Y177">IF(COUNT(IF(Y$5:Y$81&gt;0, TRANSPOSE(Data_TR_USD!$B88:$BZ88)))&gt;0, SUMPRODUCT(Y$5:Y$81, TRANSPOSE(Data_TR_USD!$B88:$BZ88))%, NA())</f>
        <v>0.14914614957118377</v>
      </c>
      <c r="AA177" s="49">
        <f t="array" ref="AA177">IF(COUNT(IF(AA$5:AA$81&gt;0, TRANSPOSE(Data_TR_USD!$B88:$BZ88)))&gt;0, SUMPRODUCT(AA$5:AA$81, TRANSPOSE(Data_TR_USD!$B88:$BZ88))%, NA())</f>
        <v>0.12211382850802935</v>
      </c>
      <c r="AB177" s="49">
        <f t="array" ref="AB177">IF(COUNT(IF(AB$5:AB$81&gt;0, TRANSPOSE(Data_TR_USD!$B88:$BZ88)))&gt;0, SUMPRODUCT(AB$5:AB$81, TRANSPOSE(Data_TR_USD!$B88:$BZ88))%, NA())</f>
        <v>0.10747923317831809</v>
      </c>
      <c r="AC177" s="49">
        <f t="array" ref="AC177">IF(COUNT(IF(AC$5:AC$81&gt;0, TRANSPOSE(Data_TR_USD!$B88:$BZ88)))&gt;0, SUMPRODUCT(AC$5:AC$81, TRANSPOSE(Data_TR_USD!$B88:$BZ88))%, NA())</f>
        <v>7.4931089185728106E-2</v>
      </c>
      <c r="AD177" s="49">
        <f t="array" ref="AD177">IF(COUNT(IF(AD$5:AD$81&gt;0, TRANSPOSE(Data_TR_USD!$B88:$BZ88)))&gt;0, SUMPRODUCT(AD$5:AD$81, TRANSPOSE(Data_TR_USD!$B88:$BZ88))%, NA())</f>
        <v>7.6307872467790056E-2</v>
      </c>
      <c r="AE177" s="49">
        <f t="array" ref="AE177">IF(COUNT(IF(AE$5:AE$81&gt;0, TRANSPOSE(Data_TR_USD!$B88:$BZ88)))&gt;0, SUMPRODUCT(AE$5:AE$81, TRANSPOSE(Data_TR_USD!$B88:$BZ88))%, NA())</f>
        <v>6.2220691787189218E-2</v>
      </c>
      <c r="AG177" s="49">
        <f t="array" ref="AG177">IF(COUNT(IF(AG$5:AG$81&gt;0, TRANSPOSE(Data_TR_USD!$B88:$BZ88)))&gt;0, SUMPRODUCT(AG$5:AG$81, TRANSPOSE(Data_TR_USD!$B88:$BZ88))%, NA())</f>
        <v>0</v>
      </c>
      <c r="AM177" s="49">
        <f t="array" ref="AM177">IF(COUNT(IF(AM$5:AM$81&gt;0, TRANSPOSE(Data_TR_USD!$B88:$BZ88)))&gt;0, SUMPRODUCT(AM$5:AM$81, TRANSPOSE(Data_TR_USD!$B88:$BZ88))%, NA())</f>
        <v>0.11745353086012615</v>
      </c>
      <c r="AN177" s="49">
        <f t="array" ref="AN177">IF(COUNT(IF(AN$5:AN$81&gt;0, TRANSPOSE(Data_TR_USD!$B88:$BZ88)))&gt;0, SUMPRODUCT(AN$5:AN$81, TRANSPOSE(Data_TR_USD!$B88:$BZ88))%, NA())</f>
        <v>5.5920280197816315E-2</v>
      </c>
      <c r="AO177" s="49">
        <f t="array" ref="AO177">IF(COUNT(IF(AO$5:AO$81&gt;0, TRANSPOSE(Data_TR_USD!$B88:$BZ88)))&gt;0, SUMPRODUCT(AO$5:AO$81, TRANSPOSE(Data_TR_USD!$B88:$BZ88))%, NA())</f>
        <v>9.2059534305301755E-2</v>
      </c>
      <c r="AP177" s="49">
        <f t="array" ref="AP177">IF(COUNT(IF(AP$5:AP$81&gt;0, TRANSPOSE(Data_TR_USD!$B88:$BZ88)))&gt;0, SUMPRODUCT(AP$5:AP$81, TRANSPOSE(Data_TR_USD!$B88:$BZ88))%, NA())</f>
        <v>6.4044612563102316E-2</v>
      </c>
      <c r="AQ177" s="49">
        <f t="array" ref="AQ177">IF(COUNT(IF(AQ$5:AQ$81&gt;0, TRANSPOSE(Data_TR_USD!$B88:$BZ88)))&gt;0, SUMPRODUCT(AQ$5:AQ$81, TRANSPOSE(Data_TR_USD!$B88:$BZ88))%, NA())</f>
        <v>4.433799180178255E-2</v>
      </c>
      <c r="AS177" s="49">
        <f t="array" ref="AS177">IF(COUNT(IF(AS$5:AS$81&gt;0, TRANSPOSE(Data_TR_USD!$B88:$BZ88)))&gt;0, SUMPRODUCT(AS$5:AS$81, TRANSPOSE(Data_TR_USD!$B88:$BZ88))%, NA())</f>
        <v>0.14914614957118377</v>
      </c>
      <c r="AU177" s="49">
        <f t="array" ref="AU177">IF(COUNT(IF(AU$5:AU$81&gt;0, TRANSPOSE(Data_TR_USD!$B88:$BZ88)))&gt;0, SUMPRODUCT(AU$5:AU$81, TRANSPOSE(Data_TR_USD!$B88:$BZ88))%, NA())</f>
        <v>0.12361750000000001</v>
      </c>
      <c r="AV177" s="49">
        <f t="array" ref="AV177">IF(COUNT(IF(AV$5:AV$81&gt;0, TRANSPOSE(Data_TR_USD!$B88:$BZ88)))&gt;0, SUMPRODUCT(AV$5:AV$81, TRANSPOSE(Data_TR_USD!$B88:$BZ88))%, NA())</f>
        <v>0</v>
      </c>
      <c r="AW177" s="49">
        <f t="array" ref="AW177">IF(COUNT(IF(AW$5:AW$81&gt;0, TRANSPOSE(Data_TR_USD!$B88:$BZ88)))&gt;0, SUMPRODUCT(AW$5:AW$81, TRANSPOSE(Data_TR_USD!$B88:$BZ88))%, NA())</f>
        <v>9.8343451646810631E-2</v>
      </c>
      <c r="AX177" s="49">
        <f t="array" ref="AX177">IF(COUNT(IF(AX$5:AX$81&gt;0, TRANSPOSE(Data_TR_USD!$B88:$BZ88)))&gt;0, SUMPRODUCT(AX$5:AX$81, TRANSPOSE(Data_TR_USD!$B88:$BZ88))%, NA())</f>
        <v>0.12211382850802935</v>
      </c>
      <c r="AY177" s="49">
        <f t="array" ref="AY177">IF(COUNT(IF(AY$5:AY$81&gt;0, TRANSPOSE(Data_TR_USD!$B88:$BZ88)))&gt;0, SUMPRODUCT(AY$5:AY$81, TRANSPOSE(Data_TR_USD!$B88:$BZ88))%, NA())</f>
        <v>0.12048285640706148</v>
      </c>
      <c r="AZ177" s="49">
        <f t="array" ref="AZ177">IF(COUNT(IF(AZ$5:AZ$81&gt;0, TRANSPOSE(Data_TR_USD!$B88:$BZ88)))&gt;0, SUMPRODUCT(AZ$5:AZ$81, TRANSPOSE(Data_TR_USD!$B88:$BZ88))%, NA())</f>
        <v>0.1173597531357856</v>
      </c>
      <c r="BA177" s="49">
        <f t="array" ref="BA177">IF(COUNT(IF(BA$5:BA$81&gt;0, TRANSPOSE(Data_TR_USD!$B88:$BZ88)))&gt;0, SUMPRODUCT(BA$5:BA$81, TRANSPOSE(Data_TR_USD!$B88:$BZ88))%, NA())</f>
        <v>8.1292595231807638E-2</v>
      </c>
      <c r="BB177" s="49">
        <f t="array" ref="BB177">IF(COUNT(IF(BB$5:BB$81&gt;0, TRANSPOSE(Data_TR_USD!$B88:$BZ88)))&gt;0, SUMPRODUCT(BB$5:BB$81, TRANSPOSE(Data_TR_USD!$B88:$BZ88))%, NA())</f>
        <v>0.10257458425605062</v>
      </c>
      <c r="BC177" s="49">
        <f t="array" ref="BC177">IF(COUNT(IF(BC$5:BC$81&gt;0, TRANSPOSE(Data_TR_USD!$B88:$BZ88)))&gt;0, SUMPRODUCT(BC$5:BC$81, TRANSPOSE(Data_TR_USD!$B88:$BZ88))%, NA())</f>
        <v>8.0175319562655251E-2</v>
      </c>
      <c r="BD177" s="49">
        <f t="array" ref="BD177">IF(COUNT(IF(BD$5:BD$81&gt;0, TRANSPOSE(Data_TR_USD!$B88:$BZ88)))&gt;0, SUMPRODUCT(BD$5:BD$81, TRANSPOSE(Data_TR_USD!$B88:$BZ88))%, NA())</f>
        <v>0.17128555433143464</v>
      </c>
      <c r="BE177" s="49">
        <f t="array" ref="BE177">IF(COUNT(IF(BE$5:BE$81&gt;0, TRANSPOSE(Data_TR_USD!$B88:$BZ88)))&gt;0, SUMPRODUCT(BE$5:BE$81, TRANSPOSE(Data_TR_USD!$B88:$BZ88))%, NA())</f>
        <v>6.0113368659888484E-2</v>
      </c>
      <c r="BF177" s="49">
        <f t="array" ref="BF177">IF(COUNT(IF(BF$5:BF$81&gt;0, TRANSPOSE(Data_TR_USD!$B88:$BZ88)))&gt;0, SUMPRODUCT(BF$5:BF$81, TRANSPOSE(Data_TR_USD!$B88:$BZ88))%, NA())</f>
        <v>8.3722347676300379E-2</v>
      </c>
      <c r="BG177" s="49">
        <f t="array" ref="BG177">IF(COUNT(IF(BG$5:BG$81&gt;0, TRANSPOSE(Data_TR_USD!$B88:$BZ88)))&gt;0, SUMPRODUCT(BG$5:BG$81, TRANSPOSE(Data_TR_USD!$B88:$BZ88))%, NA())</f>
        <v>4.2061989524423159E-2</v>
      </c>
      <c r="BH177" s="49">
        <f t="array" ref="BH177">IF(COUNT(IF(BH$5:BH$81&gt;0, TRANSPOSE(Data_TR_USD!$B88:$BZ88)))&gt;0, SUMPRODUCT(BH$5:BH$81, TRANSPOSE(Data_TR_USD!$B88:$BZ88))%, NA())</f>
        <v>7.3657177354735232E-2</v>
      </c>
      <c r="BI177" s="49">
        <f t="array" ref="BI177">IF(COUNT(IF(BI$5:BI$81&gt;0, TRANSPOSE(Data_TR_USD!$B88:$BZ88)))&gt;0, SUMPRODUCT(BI$5:BI$81, TRANSPOSE(Data_TR_USD!$B88:$BZ88))%, NA())</f>
        <v>0.14914614957118377</v>
      </c>
      <c r="BJ177" s="49">
        <f t="array" ref="BJ177">IF(COUNT(IF(BJ$5:BJ$81&gt;0, TRANSPOSE(Data_TR_USD!$B88:$BZ88)))&gt;0, SUMPRODUCT(BJ$5:BJ$81, TRANSPOSE(Data_TR_USD!$B88:$BZ88))%, NA())</f>
        <v>0.14262226116731233</v>
      </c>
      <c r="BK177" s="49">
        <f t="array" ref="BK177">IF(COUNT(IF(BK$5:BK$81&gt;0, TRANSPOSE(Data_TR_USD!$B88:$BZ88)))&gt;0, SUMPRODUCT(BK$5:BK$81, TRANSPOSE(Data_TR_USD!$B88:$BZ88))%, NA())</f>
        <v>6.6971476515547468E-2</v>
      </c>
      <c r="BL177" s="49">
        <f t="array" ref="BL177">IF(COUNT(IF(BL$5:BL$81&gt;0, TRANSPOSE(Data_TR_USD!$B88:$BZ88)))&gt;0, SUMPRODUCT(BL$5:BL$81, TRANSPOSE(Data_TR_USD!$B88:$BZ88))%, NA())</f>
        <v>0.11885188430609361</v>
      </c>
      <c r="BM177" s="49">
        <f t="array" ref="BM177">IF(COUNT(IF(BM$5:BM$81&gt;0, TRANSPOSE(Data_TR_USD!$B88:$BZ88)))&gt;0, SUMPRODUCT(BM$5:BM$81, TRANSPOSE(Data_TR_USD!$B88:$BZ88))%, NA())</f>
        <v>8.0819281328143658E-2</v>
      </c>
      <c r="BN177" s="49">
        <f t="array" ref="BN177">IF(COUNT(IF(BN$5:BN$81&gt;0, TRANSPOSE(Data_TR_USD!$B88:$BZ88)))&gt;0, SUMPRODUCT(BN$5:BN$81, TRANSPOSE(Data_TR_USD!$B88:$BZ88))%, NA())</f>
        <v>5.9425942153046807E-2</v>
      </c>
      <c r="BO177" s="49">
        <f t="array" ref="BO177">IF(COUNT(IF(BO$5:BO$81&gt;0, TRANSPOSE(Data_TR_USD!$B88:$BZ88)))&gt;0, SUMPRODUCT(BO$5:BO$81, TRANSPOSE(Data_TR_USD!$B88:$BZ88))%, NA())</f>
        <v>4.7540753722437448E-2</v>
      </c>
      <c r="BP177" s="49">
        <f t="array" ref="BP177">IF(COUNT(IF(BP$5:BP$81&gt;0, TRANSPOSE(Data_TR_USD!$B88:$BZ88)))&gt;0, SUMPRODUCT(BP$5:BP$81, TRANSPOSE(Data_TR_USD!$B88:$BZ88))%, NA())</f>
        <v>3.9617294768697867E-2</v>
      </c>
      <c r="BQ177" s="49">
        <f t="array" ref="BQ177">IF(COUNT(IF(BQ$5:BQ$81&gt;0, TRANSPOSE(Data_TR_USD!$B88:$BZ88)))&gt;0, SUMPRODUCT(BQ$5:BQ$81, TRANSPOSE(Data_TR_USD!$B88:$BZ88))%, NA())</f>
        <v>5.5920280197816315E-2</v>
      </c>
      <c r="BR177" s="49">
        <f t="array" ref="BR177">IF(COUNT(IF(BR$5:BR$81&gt;0, TRANSPOSE(Data_TR_USD!$B88:$BZ88)))&gt;0, SUMPRODUCT(BR$5:BR$81, TRANSPOSE(Data_TR_USD!$B88:$BZ88))%, NA())</f>
        <v>7.7025702628323048E-2</v>
      </c>
      <c r="BS177" s="49">
        <f t="array" ref="BS177">IF(COUNT(IF(BS$5:BS$81&gt;0, TRANSPOSE(Data_TR_USD!$B88:$BZ88)))&gt;0, SUMPRODUCT(BS$5:BS$81, TRANSPOSE(Data_TR_USD!$B88:$BZ88))%, NA())</f>
        <v>2.2855658275485226E-2</v>
      </c>
    </row>
    <row r="178" spans="2:71">
      <c r="B178" s="48">
        <f t="shared" si="5"/>
        <v>1952</v>
      </c>
      <c r="E178" s="49">
        <f t="array" ref="E178">IF(COUNT(IF(E$5:E$81&gt;0, TRANSPOSE(Data_TR_USD!$B89:$BZ89)))&gt;0, SUMPRODUCT(E$5:E$81, TRANSPOSE(Data_TR_USD!$B89:$BZ89))%, NA())</f>
        <v>0.17974231190324663</v>
      </c>
      <c r="F178" s="49" t="e">
        <f t="array" ref="F178">IF(COUNT(IF(F$5:F$81&gt;0, TRANSPOSE(Data_TR_USD!$B89:$BZ89)))&gt;0, SUMPRODUCT(F$5:F$81, TRANSPOSE(Data_TR_USD!$B89:$BZ89))%, NA())</f>
        <v>#N/A</v>
      </c>
      <c r="G178" s="49">
        <f t="array" ref="G178">IF(COUNT(IF(G$5:G$81&gt;0, TRANSPOSE(Data_TR_USD!$B89:$BZ89)))&gt;0, SUMPRODUCT(G$5:G$81, TRANSPOSE(Data_TR_USD!$B89:$BZ89))%, NA())</f>
        <v>7.547169811320753E-3</v>
      </c>
      <c r="I178" s="49">
        <f t="array" ref="I178">IF(ISNUMBER(I$96), I$96, IF(COUNT(IF(I$5:I$81&gt;0, TRANSPOSE(Data_TR_USD!$B89:$BZ89)))&gt;0, SUMPRODUCT(I$5:I$81, TRANSPOSE(Data_TR_USD!$B89:$BZ89))%, NA()))</f>
        <v>1.5915725517633664E-2</v>
      </c>
      <c r="J178" s="49">
        <f t="array" ref="J178">IF(ISNUMBER(J$96), J$96, IF(COUNT(IF(J$5:J$81&gt;0, TRANSPOSE(Data_TR_USD!$B89:$BZ89)))&gt;0, SUMPRODUCT(J$5:J$81, TRANSPOSE(Data_TR_USD!$B89:$BZ89))%, NA()))</f>
        <v>1.5915725517633664E-2</v>
      </c>
      <c r="K178" s="49">
        <f t="array" ref="K178">IF(ISNUMBER(K$96), K$96, IF(COUNT(IF(K$5:K$81&gt;0, TRANSPOSE(Data_TR_USD!$B89:$BZ89)))&gt;0, SUMPRODUCT(K$5:K$81, TRANSPOSE(Data_TR_USD!$B89:$BZ89))%, NA()))</f>
        <v>0.11490770806042011</v>
      </c>
      <c r="M178" s="49">
        <f t="array" ref="M178">IF(COUNT(IF(M$5:M$81&gt;0, TRANSPOSE(Data_TR_USD!$B89:$BZ89)))&gt;0, SUMPRODUCT(M$5:M$81, TRANSPOSE(Data_TR_USD!$B89:$BZ89))%, NA())</f>
        <v>9.3402316410859387E-2</v>
      </c>
      <c r="N178" s="49">
        <f t="array" ref="N178">IF(COUNT(IF(N$5:N$81&gt;0, TRANSPOSE(Data_TR_USD!$B89:$BZ89)))&gt;0, SUMPRODUCT(N$5:N$81, TRANSPOSE(Data_TR_USD!$B89:$BZ89))%, NA())</f>
        <v>0.11490770806042011</v>
      </c>
      <c r="X178" s="49">
        <f t="array" ref="X178">IF(COUNT(IF(X$5:X$81&gt;0, TRANSPOSE(Data_TR_USD!$B89:$BZ89)))&gt;0, SUMPRODUCT(X$5:X$81, TRANSPOSE(Data_TR_USD!$B89:$BZ89))%, NA())</f>
        <v>7.7785311127942236E-2</v>
      </c>
      <c r="Y178" s="49">
        <f t="array" ref="Y178">IF(COUNT(IF(Y$5:Y$81&gt;0, TRANSPOSE(Data_TR_USD!$B89:$BZ89)))&gt;0, SUMPRODUCT(Y$5:Y$81, TRANSPOSE(Data_TR_USD!$B89:$BZ89))%, NA())</f>
        <v>0.11490770806042011</v>
      </c>
      <c r="AA178" s="49">
        <f t="array" ref="AA178">IF(COUNT(IF(AA$5:AA$81&gt;0, TRANSPOSE(Data_TR_USD!$B89:$BZ89)))&gt;0, SUMPRODUCT(AA$5:AA$81, TRANSPOSE(Data_TR_USD!$B89:$BZ89))%, NA())</f>
        <v>9.3402316410859387E-2</v>
      </c>
      <c r="AB178" s="49">
        <f t="array" ref="AB178">IF(COUNT(IF(AB$5:AB$81&gt;0, TRANSPOSE(Data_TR_USD!$B89:$BZ89)))&gt;0, SUMPRODUCT(AB$5:AB$81, TRANSPOSE(Data_TR_USD!$B89:$BZ89))%, NA())</f>
        <v>7.7147435314032481E-2</v>
      </c>
      <c r="AC178" s="49">
        <f t="array" ref="AC178">IF(COUNT(IF(AC$5:AC$81&gt;0, TRANSPOSE(Data_TR_USD!$B89:$BZ89)))&gt;0, SUMPRODUCT(AC$5:AC$81, TRANSPOSE(Data_TR_USD!$B89:$BZ89))%, NA())</f>
        <v>5.7062312612619542E-2</v>
      </c>
      <c r="AD178" s="49">
        <f t="array" ref="AD178">IF(COUNT(IF(AD$5:AD$81&gt;0, TRANSPOSE(Data_TR_USD!$B89:$BZ89)))&gt;0, SUMPRODUCT(AD$5:AD$81, TRANSPOSE(Data_TR_USD!$B89:$BZ89))%, NA())</f>
        <v>6.1506579995016616E-2</v>
      </c>
      <c r="AE178" s="49">
        <f t="array" ref="AE178">IF(COUNT(IF(AE$5:AE$81&gt;0, TRANSPOSE(Data_TR_USD!$B89:$BZ89)))&gt;0, SUMPRODUCT(AE$5:AE$81, TRANSPOSE(Data_TR_USD!$B89:$BZ89))%, NA())</f>
        <v>5.1001888835373571E-2</v>
      </c>
      <c r="AG178" s="49">
        <f t="array" ref="AG178">IF(COUNT(IF(AG$5:AG$81&gt;0, TRANSPOSE(Data_TR_USD!$B89:$BZ89)))&gt;0, SUMPRODUCT(AG$5:AG$81, TRANSPOSE(Data_TR_USD!$B89:$BZ89))%, NA())</f>
        <v>0</v>
      </c>
      <c r="AM178" s="49">
        <f t="array" ref="AM178">IF(COUNT(IF(AM$5:AM$81&gt;0, TRANSPOSE(Data_TR_USD!$B89:$BZ89)))&gt;0, SUMPRODUCT(AM$5:AM$81, TRANSPOSE(Data_TR_USD!$B89:$BZ89))%, NA())</f>
        <v>9.0215406346985674E-2</v>
      </c>
      <c r="AN178" s="49">
        <f t="array" ref="AN178">IF(COUNT(IF(AN$5:AN$81&gt;0, TRANSPOSE(Data_TR_USD!$B89:$BZ89)))&gt;0, SUMPRODUCT(AN$5:AN$81, TRANSPOSE(Data_TR_USD!$B89:$BZ89))%, NA())</f>
        <v>5.0635761332031848E-2</v>
      </c>
      <c r="AO178" s="49">
        <f t="array" ref="AO178">IF(COUNT(IF(AO$5:AO$81&gt;0, TRANSPOSE(Data_TR_USD!$B89:$BZ89)))&gt;0, SUMPRODUCT(AO$5:AO$81, TRANSPOSE(Data_TR_USD!$B89:$BZ89))%, NA())</f>
        <v>6.668503182319313E-2</v>
      </c>
      <c r="AP178" s="49">
        <f t="array" ref="AP178">IF(COUNT(IF(AP$5:AP$81&gt;0, TRANSPOSE(Data_TR_USD!$B89:$BZ89)))&gt;0, SUMPRODUCT(AP$5:AP$81, TRANSPOSE(Data_TR_USD!$B89:$BZ89))%, NA())</f>
        <v>4.6337686220264261E-2</v>
      </c>
      <c r="AQ178" s="49">
        <f t="array" ref="AQ178">IF(COUNT(IF(AQ$5:AQ$81&gt;0, TRANSPOSE(Data_TR_USD!$B89:$BZ89)))&gt;0, SUMPRODUCT(AQ$5:AQ$81, TRANSPOSE(Data_TR_USD!$B89:$BZ89))%, NA())</f>
        <v>4.2105580554433961E-2</v>
      </c>
      <c r="AS178" s="49">
        <f t="array" ref="AS178">IF(COUNT(IF(AS$5:AS$81&gt;0, TRANSPOSE(Data_TR_USD!$B89:$BZ89)))&gt;0, SUMPRODUCT(AS$5:AS$81, TRANSPOSE(Data_TR_USD!$B89:$BZ89))%, NA())</f>
        <v>0.11490770806042011</v>
      </c>
      <c r="AU178" s="49">
        <f t="array" ref="AU178">IF(COUNT(IF(AU$5:AU$81&gt;0, TRANSPOSE(Data_TR_USD!$B89:$BZ89)))&gt;0, SUMPRODUCT(AU$5:AU$81, TRANSPOSE(Data_TR_USD!$B89:$BZ89))%, NA())</f>
        <v>0.1103859</v>
      </c>
      <c r="AV178" s="49">
        <f t="array" ref="AV178">IF(COUNT(IF(AV$5:AV$81&gt;0, TRANSPOSE(Data_TR_USD!$B89:$BZ89)))&gt;0, SUMPRODUCT(AV$5:AV$81, TRANSPOSE(Data_TR_USD!$B89:$BZ89))%, NA())</f>
        <v>0</v>
      </c>
      <c r="AW178" s="49">
        <f t="array" ref="AW178">IF(COUNT(IF(AW$5:AW$81&gt;0, TRANSPOSE(Data_TR_USD!$B89:$BZ89)))&gt;0, SUMPRODUCT(AW$5:AW$81, TRANSPOSE(Data_TR_USD!$B89:$BZ89))%, NA())</f>
        <v>7.5428085220534721E-2</v>
      </c>
      <c r="AX178" s="49">
        <f t="array" ref="AX178">IF(COUNT(IF(AX$5:AX$81&gt;0, TRANSPOSE(Data_TR_USD!$B89:$BZ89)))&gt;0, SUMPRODUCT(AX$5:AX$81, TRANSPOSE(Data_TR_USD!$B89:$BZ89))%, NA())</f>
        <v>9.3402316410859387E-2</v>
      </c>
      <c r="AY178" s="49">
        <f t="array" ref="AY178">IF(COUNT(IF(AY$5:AY$81&gt;0, TRANSPOSE(Data_TR_USD!$B89:$BZ89)))&gt;0, SUMPRODUCT(AY$5:AY$81, TRANSPOSE(Data_TR_USD!$B89:$BZ89))%, NA())</f>
        <v>9.1636736181241338E-2</v>
      </c>
      <c r="AZ178" s="49">
        <f t="array" ref="AZ178">IF(COUNT(IF(AZ$5:AZ$81&gt;0, TRANSPOSE(Data_TR_USD!$B89:$BZ89)))&gt;0, SUMPRODUCT(AZ$5:AZ$81, TRANSPOSE(Data_TR_USD!$B89:$BZ89))%, NA())</f>
        <v>8.9807470172794446E-2</v>
      </c>
      <c r="BA178" s="49">
        <f t="array" ref="BA178">IF(COUNT(IF(BA$5:BA$81&gt;0, TRANSPOSE(Data_TR_USD!$B89:$BZ89)))&gt;0, SUMPRODUCT(BA$5:BA$81, TRANSPOSE(Data_TR_USD!$B89:$BZ89))%, NA())</f>
        <v>6.062821636065828E-2</v>
      </c>
      <c r="BB178" s="49">
        <f t="array" ref="BB178">IF(COUNT(IF(BB$5:BB$81&gt;0, TRANSPOSE(Data_TR_USD!$B89:$BZ89)))&gt;0, SUMPRODUCT(BB$5:BB$81, TRANSPOSE(Data_TR_USD!$B89:$BZ89))%, NA())</f>
        <v>7.7785311127942236E-2</v>
      </c>
      <c r="BC178" s="49">
        <f t="array" ref="BC178">IF(COUNT(IF(BC$5:BC$81&gt;0, TRANSPOSE(Data_TR_USD!$B89:$BZ89)))&gt;0, SUMPRODUCT(BC$5:BC$81, TRANSPOSE(Data_TR_USD!$B89:$BZ89))%, NA())</f>
        <v>6.3083168576284349E-2</v>
      </c>
      <c r="BD178" s="49">
        <f t="array" ref="BD178">IF(COUNT(IF(BD$5:BD$81&gt;0, TRANSPOSE(Data_TR_USD!$B89:$BZ89)))&gt;0, SUMPRODUCT(BD$5:BD$81, TRANSPOSE(Data_TR_USD!$B89:$BZ89))%, NA())</f>
        <v>0.13111635902112673</v>
      </c>
      <c r="BE178" s="49">
        <f t="array" ref="BE178">IF(COUNT(IF(BE$5:BE$81&gt;0, TRANSPOSE(Data_TR_USD!$B89:$BZ89)))&gt;0, SUMPRODUCT(BE$5:BE$81, TRANSPOSE(Data_TR_USD!$B89:$BZ89))%, NA())</f>
        <v>4.7793484157984366E-2</v>
      </c>
      <c r="BF178" s="49">
        <f t="array" ref="BF178">IF(COUNT(IF(BF$5:BF$81&gt;0, TRANSPOSE(Data_TR_USD!$B89:$BZ89)))&gt;0, SUMPRODUCT(BF$5:BF$81, TRANSPOSE(Data_TR_USD!$B89:$BZ89))%, NA())</f>
        <v>6.4274449261565461E-2</v>
      </c>
      <c r="BG178" s="49">
        <f t="array" ref="BG178">IF(COUNT(IF(BG$5:BG$81&gt;0, TRANSPOSE(Data_TR_USD!$B89:$BZ89)))&gt;0, SUMPRODUCT(BG$5:BG$81, TRANSPOSE(Data_TR_USD!$B89:$BZ89))%, NA())</f>
        <v>3.3294563546888957E-2</v>
      </c>
      <c r="BH178" s="49">
        <f t="array" ref="BH178">IF(COUNT(IF(BH$5:BH$81&gt;0, TRANSPOSE(Data_TR_USD!$B89:$BZ89)))&gt;0, SUMPRODUCT(BH$5:BH$81, TRANSPOSE(Data_TR_USD!$B89:$BZ89))%, NA())</f>
        <v>5.6400674931352902E-2</v>
      </c>
      <c r="BI178" s="49">
        <f t="array" ref="BI178">IF(COUNT(IF(BI$5:BI$81&gt;0, TRANSPOSE(Data_TR_USD!$B89:$BZ89)))&gt;0, SUMPRODUCT(BI$5:BI$81, TRANSPOSE(Data_TR_USD!$B89:$BZ89))%, NA())</f>
        <v>0.11490770806042011</v>
      </c>
      <c r="BJ178" s="49">
        <f t="array" ref="BJ178">IF(COUNT(IF(BJ$5:BJ$81&gt;0, TRANSPOSE(Data_TR_USD!$B89:$BZ89)))&gt;0, SUMPRODUCT(BJ$5:BJ$81, TRANSPOSE(Data_TR_USD!$B89:$BZ89))%, NA())</f>
        <v>0.10784538714194797</v>
      </c>
      <c r="BK178" s="49">
        <f t="array" ref="BK178">IF(COUNT(IF(BK$5:BK$81&gt;0, TRANSPOSE(Data_TR_USD!$B89:$BZ89)))&gt;0, SUMPRODUCT(BK$5:BK$81, TRANSPOSE(Data_TR_USD!$B89:$BZ89))%, NA())</f>
        <v>4.9960297644764104E-2</v>
      </c>
      <c r="BL178" s="49">
        <f t="array" ref="BL178">IF(COUNT(IF(BL$5:BL$81&gt;0, TRANSPOSE(Data_TR_USD!$B89:$BZ89)))&gt;0, SUMPRODUCT(BL$5:BL$81, TRANSPOSE(Data_TR_USD!$B89:$BZ89))%, NA())</f>
        <v>8.9871155951623316E-2</v>
      </c>
      <c r="BM178" s="49">
        <f t="array" ref="BM178">IF(COUNT(IF(BM$5:BM$81&gt;0, TRANSPOSE(Data_TR_USD!$B89:$BZ89)))&gt;0, SUMPRODUCT(BM$5:BM$81, TRANSPOSE(Data_TR_USD!$B89:$BZ89))%, NA())</f>
        <v>6.111238604710386E-2</v>
      </c>
      <c r="BN178" s="49">
        <f t="array" ref="BN178">IF(COUNT(IF(BN$5:BN$81&gt;0, TRANSPOSE(Data_TR_USD!$B89:$BZ89)))&gt;0, SUMPRODUCT(BN$5:BN$81, TRANSPOSE(Data_TR_USD!$B89:$BZ89))%, NA())</f>
        <v>4.4935577975811658E-2</v>
      </c>
      <c r="BO178" s="49">
        <f t="array" ref="BO178">IF(COUNT(IF(BO$5:BO$81&gt;0, TRANSPOSE(Data_TR_USD!$B89:$BZ89)))&gt;0, SUMPRODUCT(BO$5:BO$81, TRANSPOSE(Data_TR_USD!$B89:$BZ89))%, NA())</f>
        <v>3.5948462380649325E-2</v>
      </c>
      <c r="BP178" s="49">
        <f t="array" ref="BP178">IF(COUNT(IF(BP$5:BP$81&gt;0, TRANSPOSE(Data_TR_USD!$B89:$BZ89)))&gt;0, SUMPRODUCT(BP$5:BP$81, TRANSPOSE(Data_TR_USD!$B89:$BZ89))%, NA())</f>
        <v>2.9957051983874435E-2</v>
      </c>
      <c r="BQ178" s="49">
        <f t="array" ref="BQ178">IF(COUNT(IF(BQ$5:BQ$81&gt;0, TRANSPOSE(Data_TR_USD!$B89:$BZ89)))&gt;0, SUMPRODUCT(BQ$5:BQ$81, TRANSPOSE(Data_TR_USD!$B89:$BZ89))%, NA())</f>
        <v>5.0635761332031848E-2</v>
      </c>
      <c r="BR178" s="49">
        <f t="array" ref="BR178">IF(COUNT(IF(BR$5:BR$81&gt;0, TRANSPOSE(Data_TR_USD!$B89:$BZ89)))&gt;0, SUMPRODUCT(BR$5:BR$81, TRANSPOSE(Data_TR_USD!$B89:$BZ89))%, NA())</f>
        <v>5.6628434698114016E-2</v>
      </c>
      <c r="BS178" s="49">
        <f t="array" ref="BS178">IF(COUNT(IF(BS$5:BS$81&gt;0, TRANSPOSE(Data_TR_USD!$B89:$BZ89)))&gt;0, SUMPRODUCT(BS$5:BS$81, TRANSPOSE(Data_TR_USD!$B89:$BZ89))%, NA())</f>
        <v>2.4133320413584514E-2</v>
      </c>
    </row>
    <row r="179" spans="2:71">
      <c r="B179" s="48">
        <f t="shared" si="5"/>
        <v>1953</v>
      </c>
      <c r="E179" s="49">
        <f t="array" ref="E179">IF(COUNT(IF(E$5:E$81&gt;0, TRANSPOSE(Data_TR_USD!$B90:$BZ90)))&gt;0, SUMPRODUCT(E$5:E$81, TRANSPOSE(Data_TR_USD!$B90:$BZ90))%, NA())</f>
        <v>-1.1025010770983801E-2</v>
      </c>
      <c r="F179" s="49" t="e">
        <f t="array" ref="F179">IF(COUNT(IF(F$5:F$81&gt;0, TRANSPOSE(Data_TR_USD!$B90:$BZ90)))&gt;0, SUMPRODUCT(F$5:F$81, TRANSPOSE(Data_TR_USD!$B90:$BZ90))%, NA())</f>
        <v>#N/A</v>
      </c>
      <c r="G179" s="49">
        <f t="array" ref="G179">IF(COUNT(IF(G$5:G$81&gt;0, TRANSPOSE(Data_TR_USD!$B90:$BZ90)))&gt;0, SUMPRODUCT(G$5:G$81, TRANSPOSE(Data_TR_USD!$B90:$BZ90))%, NA())</f>
        <v>7.4906367041198685E-3</v>
      </c>
      <c r="I179" s="49">
        <f t="array" ref="I179">IF(ISNUMBER(I$96), I$96, IF(COUNT(IF(I$5:I$81&gt;0, TRANSPOSE(Data_TR_USD!$B90:$BZ90)))&gt;0, SUMPRODUCT(I$5:I$81, TRANSPOSE(Data_TR_USD!$B90:$BZ90))%, NA()))</f>
        <v>1.8142213153441621E-2</v>
      </c>
      <c r="J179" s="49">
        <f t="array" ref="J179">IF(ISNUMBER(J$96), J$96, IF(COUNT(IF(J$5:J$81&gt;0, TRANSPOSE(Data_TR_USD!$B90:$BZ90)))&gt;0, SUMPRODUCT(J$5:J$81, TRANSPOSE(Data_TR_USD!$B90:$BZ90))%, NA()))</f>
        <v>1.8142213153441621E-2</v>
      </c>
      <c r="K179" s="49">
        <f t="array" ref="K179">IF(ISNUMBER(K$96), K$96, IF(COUNT(IF(K$5:K$81&gt;0, TRANSPOSE(Data_TR_USD!$B90:$BZ90)))&gt;0, SUMPRODUCT(K$5:K$81, TRANSPOSE(Data_TR_USD!$B90:$BZ90))%, NA()))</f>
        <v>1.3996143442786263E-2</v>
      </c>
      <c r="M179" s="49">
        <f t="array" ref="M179">IF(COUNT(IF(M$5:M$81&gt;0, TRANSPOSE(Data_TR_USD!$B90:$BZ90)))&gt;0, SUMPRODUCT(M$5:M$81, TRANSPOSE(Data_TR_USD!$B90:$BZ90))%, NA())</f>
        <v>4.793069567196372E-3</v>
      </c>
      <c r="N179" s="49">
        <f t="array" ref="N179">IF(COUNT(IF(N$5:N$81&gt;0, TRANSPOSE(Data_TR_USD!$B90:$BZ90)))&gt;0, SUMPRODUCT(N$5:N$81, TRANSPOSE(Data_TR_USD!$B90:$BZ90))%, NA())</f>
        <v>1.3996143442786263E-2</v>
      </c>
      <c r="X179" s="49">
        <f t="array" ref="X179">IF(COUNT(IF(X$5:X$81&gt;0, TRANSPOSE(Data_TR_USD!$B90:$BZ90)))&gt;0, SUMPRODUCT(X$5:X$81, TRANSPOSE(Data_TR_USD!$B90:$BZ90))%, NA())</f>
        <v>3.9883059001417842E-3</v>
      </c>
      <c r="Y179" s="49">
        <f t="array" ref="Y179">IF(COUNT(IF(Y$5:Y$81&gt;0, TRANSPOSE(Data_TR_USD!$B90:$BZ90)))&gt;0, SUMPRODUCT(Y$5:Y$81, TRANSPOSE(Data_TR_USD!$B90:$BZ90))%, NA())</f>
        <v>1.3996143442786263E-2</v>
      </c>
      <c r="AA179" s="49">
        <f t="array" ref="AA179">IF(COUNT(IF(AA$5:AA$81&gt;0, TRANSPOSE(Data_TR_USD!$B90:$BZ90)))&gt;0, SUMPRODUCT(AA$5:AA$81, TRANSPOSE(Data_TR_USD!$B90:$BZ90))%, NA())</f>
        <v>4.793069567196372E-3</v>
      </c>
      <c r="AB179" s="49">
        <f t="array" ref="AB179">IF(COUNT(IF(AB$5:AB$81&gt;0, TRANSPOSE(Data_TR_USD!$B90:$BZ90)))&gt;0, SUMPRODUCT(AB$5:AB$81, TRANSPOSE(Data_TR_USD!$B90:$BZ90))%, NA())</f>
        <v>2.9028880036952721E-3</v>
      </c>
      <c r="AC179" s="49">
        <f t="array" ref="AC179">IF(COUNT(IF(AC$5:AC$81&gt;0, TRANSPOSE(Data_TR_USD!$B90:$BZ90)))&gt;0, SUMPRODUCT(AC$5:AC$81, TRANSPOSE(Data_TR_USD!$B90:$BZ90))%, NA())</f>
        <v>4.2936290950625067E-3</v>
      </c>
      <c r="AD179" s="49">
        <f t="array" ref="AD179">IF(COUNT(IF(AD$5:AD$81&gt;0, TRANSPOSE(Data_TR_USD!$B90:$BZ90)))&gt;0, SUMPRODUCT(AD$5:AD$81, TRANSPOSE(Data_TR_USD!$B90:$BZ90))%, NA())</f>
        <v>-3.1346279069724269E-3</v>
      </c>
      <c r="AE179" s="49">
        <f t="array" ref="AE179">IF(COUNT(IF(AE$5:AE$81&gt;0, TRANSPOSE(Data_TR_USD!$B90:$BZ90)))&gt;0, SUMPRODUCT(AE$5:AE$81, TRANSPOSE(Data_TR_USD!$B90:$BZ90))%, NA())</f>
        <v>3.8927114304641397E-3</v>
      </c>
      <c r="AG179" s="49">
        <f t="array" ref="AG179">IF(COUNT(IF(AG$5:AG$81&gt;0, TRANSPOSE(Data_TR_USD!$B90:$BZ90)))&gt;0, SUMPRODUCT(AG$5:AG$81, TRANSPOSE(Data_TR_USD!$B90:$BZ90))%, NA())</f>
        <v>0</v>
      </c>
      <c r="AM179" s="49">
        <f t="array" ref="AM179">IF(COUNT(IF(AM$5:AM$81&gt;0, TRANSPOSE(Data_TR_USD!$B90:$BZ90)))&gt;0, SUMPRODUCT(AM$5:AM$81, TRANSPOSE(Data_TR_USD!$B90:$BZ90))%, NA())</f>
        <v>-3.8268110885111527E-3</v>
      </c>
      <c r="AN179" s="49">
        <f t="array" ref="AN179">IF(COUNT(IF(AN$5:AN$81&gt;0, TRANSPOSE(Data_TR_USD!$B90:$BZ90)))&gt;0, SUMPRODUCT(AN$5:AN$81, TRANSPOSE(Data_TR_USD!$B90:$BZ90))%, NA())</f>
        <v>1.0207772080518191E-2</v>
      </c>
      <c r="AO179" s="49">
        <f t="array" ref="AO179">IF(COUNT(IF(AO$5:AO$81&gt;0, TRANSPOSE(Data_TR_USD!$B90:$BZ90)))&gt;0, SUMPRODUCT(AO$5:AO$81, TRANSPOSE(Data_TR_USD!$B90:$BZ90))%, NA())</f>
        <v>2.6881860291720749E-3</v>
      </c>
      <c r="AP179" s="49">
        <f t="array" ref="AP179">IF(COUNT(IF(AP$5:AP$81&gt;0, TRANSPOSE(Data_TR_USD!$B90:$BZ90)))&gt;0, SUMPRODUCT(AP$5:AP$81, TRANSPOSE(Data_TR_USD!$B90:$BZ90))%, NA())</f>
        <v>2.9081934232051613E-3</v>
      </c>
      <c r="AQ179" s="49">
        <f t="array" ref="AQ179">IF(COUNT(IF(AQ$5:AQ$81&gt;0, TRANSPOSE(Data_TR_USD!$B90:$BZ90)))&gt;0, SUMPRODUCT(AQ$5:AQ$81, TRANSPOSE(Data_TR_USD!$B90:$BZ90))%, NA())</f>
        <v>1.3763818077269752E-2</v>
      </c>
      <c r="AS179" s="49">
        <f t="array" ref="AS179">IF(COUNT(IF(AS$5:AS$81&gt;0, TRANSPOSE(Data_TR_USD!$B90:$BZ90)))&gt;0, SUMPRODUCT(AS$5:AS$81, TRANSPOSE(Data_TR_USD!$B90:$BZ90))%, NA())</f>
        <v>1.3996143442786263E-2</v>
      </c>
      <c r="AU179" s="49">
        <f t="array" ref="AU179">IF(COUNT(IF(AU$5:AU$81&gt;0, TRANSPOSE(Data_TR_USD!$B90:$BZ90)))&gt;0, SUMPRODUCT(AU$5:AU$81, TRANSPOSE(Data_TR_USD!$B90:$BZ90))%, NA())</f>
        <v>1.8878300000000001E-2</v>
      </c>
      <c r="AV179" s="49">
        <f t="array" ref="AV179">IF(COUNT(IF(AV$5:AV$81&gt;0, TRANSPOSE(Data_TR_USD!$B90:$BZ90)))&gt;0, SUMPRODUCT(AV$5:AV$81, TRANSPOSE(Data_TR_USD!$B90:$BZ90))%, NA())</f>
        <v>0</v>
      </c>
      <c r="AW179" s="49">
        <f t="array" ref="AW179">IF(COUNT(IF(AW$5:AW$81&gt;0, TRANSPOSE(Data_TR_USD!$B90:$BZ90)))&gt;0, SUMPRODUCT(AW$5:AW$81, TRANSPOSE(Data_TR_USD!$B90:$BZ90))%, NA())</f>
        <v>5.8955706442947522E-3</v>
      </c>
      <c r="AX179" s="49">
        <f t="array" ref="AX179">IF(COUNT(IF(AX$5:AX$81&gt;0, TRANSPOSE(Data_TR_USD!$B90:$BZ90)))&gt;0, SUMPRODUCT(AX$5:AX$81, TRANSPOSE(Data_TR_USD!$B90:$BZ90))%, NA())</f>
        <v>4.793069567196372E-3</v>
      </c>
      <c r="AY179" s="49">
        <f t="array" ref="AY179">IF(COUNT(IF(AY$5:AY$81&gt;0, TRANSPOSE(Data_TR_USD!$B90:$BZ90)))&gt;0, SUMPRODUCT(AY$5:AY$81, TRANSPOSE(Data_TR_USD!$B90:$BZ90))%, NA())</f>
        <v>-3.5971790914776425E-4</v>
      </c>
      <c r="AZ179" s="49">
        <f t="array" ref="AZ179">IF(COUNT(IF(AZ$5:AZ$81&gt;0, TRANSPOSE(Data_TR_USD!$B90:$BZ90)))&gt;0, SUMPRODUCT(AZ$5:AZ$81, TRANSPOSE(Data_TR_USD!$B90:$BZ90))%, NA())</f>
        <v>5.0135697826160482E-3</v>
      </c>
      <c r="BA179" s="49">
        <f t="array" ref="BA179">IF(COUNT(IF(BA$5:BA$81&gt;0, TRANSPOSE(Data_TR_USD!$B90:$BZ90)))&gt;0, SUMPRODUCT(BA$5:BA$81, TRANSPOSE(Data_TR_USD!$B90:$BZ90))%, NA())</f>
        <v>-8.6950598787141724E-3</v>
      </c>
      <c r="BB179" s="49">
        <f t="array" ref="BB179">IF(COUNT(IF(BB$5:BB$81&gt;0, TRANSPOSE(Data_TR_USD!$B90:$BZ90)))&gt;0, SUMPRODUCT(BB$5:BB$81, TRANSPOSE(Data_TR_USD!$B90:$BZ90))%, NA())</f>
        <v>3.9883059001417842E-3</v>
      </c>
      <c r="BC179" s="49">
        <f t="array" ref="BC179">IF(COUNT(IF(BC$5:BC$81&gt;0, TRANSPOSE(Data_TR_USD!$B90:$BZ90)))&gt;0, SUMPRODUCT(BC$5:BC$81, TRANSPOSE(Data_TR_USD!$B90:$BZ90))%, NA())</f>
        <v>-3.866276579874157E-3</v>
      </c>
      <c r="BD179" s="49">
        <f t="array" ref="BD179">IF(COUNT(IF(BD$5:BD$81&gt;0, TRANSPOSE(Data_TR_USD!$B90:$BZ90)))&gt;0, SUMPRODUCT(BD$5:BD$81, TRANSPOSE(Data_TR_USD!$B90:$BZ90))%, NA())</f>
        <v>7.7408548893437455E-3</v>
      </c>
      <c r="BE179" s="49">
        <f t="array" ref="BE179">IF(COUNT(IF(BE$5:BE$81&gt;0, TRANSPOSE(Data_TR_USD!$B90:$BZ90)))&gt;0, SUMPRODUCT(BE$5:BE$81, TRANSPOSE(Data_TR_USD!$B90:$BZ90))%, NA())</f>
        <v>-4.3316806678474153E-4</v>
      </c>
      <c r="BF179" s="49">
        <f t="array" ref="BF179">IF(COUNT(IF(BF$5:BF$81&gt;0, TRANSPOSE(Data_TR_USD!$B90:$BZ90)))&gt;0, SUMPRODUCT(BF$5:BF$81, TRANSPOSE(Data_TR_USD!$B90:$BZ90))%, NA())</f>
        <v>1.168641312780375E-2</v>
      </c>
      <c r="BG179" s="49">
        <f t="array" ref="BG179">IF(COUNT(IF(BG$5:BG$81&gt;0, TRANSPOSE(Data_TR_USD!$B90:$BZ90)))&gt;0, SUMPRODUCT(BG$5:BG$81, TRANSPOSE(Data_TR_USD!$B90:$BZ90))%, NA())</f>
        <v>1.1446205696869263E-2</v>
      </c>
      <c r="BH179" s="49">
        <f t="array" ref="BH179">IF(COUNT(IF(BH$5:BH$81&gt;0, TRANSPOSE(Data_TR_USD!$B90:$BZ90)))&gt;0, SUMPRODUCT(BH$5:BH$81, TRANSPOSE(Data_TR_USD!$B90:$BZ90))%, NA())</f>
        <v>4.7941959838820802E-3</v>
      </c>
      <c r="BI179" s="49">
        <f t="array" ref="BI179">IF(COUNT(IF(BI$5:BI$81&gt;0, TRANSPOSE(Data_TR_USD!$B90:$BZ90)))&gt;0, SUMPRODUCT(BI$5:BI$81, TRANSPOSE(Data_TR_USD!$B90:$BZ90))%, NA())</f>
        <v>1.3996143442786263E-2</v>
      </c>
      <c r="BJ179" s="49">
        <f t="array" ref="BJ179">IF(COUNT(IF(BJ$5:BJ$81&gt;0, TRANSPOSE(Data_TR_USD!$B90:$BZ90)))&gt;0, SUMPRODUCT(BJ$5:BJ$81, TRANSPOSE(Data_TR_USD!$B90:$BZ90))%, NA())</f>
        <v>-6.6150064625902808E-3</v>
      </c>
      <c r="BK179" s="49">
        <f t="array" ref="BK179">IF(COUNT(IF(BK$5:BK$81&gt;0, TRANSPOSE(Data_TR_USD!$B90:$BZ90)))&gt;0, SUMPRODUCT(BK$5:BK$81, TRANSPOSE(Data_TR_USD!$B90:$BZ90))%, NA())</f>
        <v>6.929589720821543E-3</v>
      </c>
      <c r="BL179" s="49">
        <f t="array" ref="BL179">IF(COUNT(IF(BL$5:BL$81&gt;0, TRANSPOSE(Data_TR_USD!$B90:$BZ90)))&gt;0, SUMPRODUCT(BL$5:BL$81, TRANSPOSE(Data_TR_USD!$B90:$BZ90))%, NA())</f>
        <v>-5.5125053854919006E-3</v>
      </c>
      <c r="BM179" s="49">
        <f t="array" ref="BM179">IF(COUNT(IF(BM$5:BM$81&gt;0, TRANSPOSE(Data_TR_USD!$B90:$BZ90)))&gt;0, SUMPRODUCT(BM$5:BM$81, TRANSPOSE(Data_TR_USD!$B90:$BZ90))%, NA())</f>
        <v>-3.7485036621344925E-3</v>
      </c>
      <c r="BN179" s="49">
        <f t="array" ref="BN179">IF(COUNT(IF(BN$5:BN$81&gt;0, TRANSPOSE(Data_TR_USD!$B90:$BZ90)))&gt;0, SUMPRODUCT(BN$5:BN$81, TRANSPOSE(Data_TR_USD!$B90:$BZ90))%, NA())</f>
        <v>-2.7562526927459503E-3</v>
      </c>
      <c r="BO179" s="49">
        <f t="array" ref="BO179">IF(COUNT(IF(BO$5:BO$81&gt;0, TRANSPOSE(Data_TR_USD!$B90:$BZ90)))&gt;0, SUMPRODUCT(BO$5:BO$81, TRANSPOSE(Data_TR_USD!$B90:$BZ90))%, NA())</f>
        <v>-2.2050021541967601E-3</v>
      </c>
      <c r="BP179" s="49">
        <f t="array" ref="BP179">IF(COUNT(IF(BP$5:BP$81&gt;0, TRANSPOSE(Data_TR_USD!$B90:$BZ90)))&gt;0, SUMPRODUCT(BP$5:BP$81, TRANSPOSE(Data_TR_USD!$B90:$BZ90))%, NA())</f>
        <v>-1.8375017951639666E-3</v>
      </c>
      <c r="BQ179" s="49">
        <f t="array" ref="BQ179">IF(COUNT(IF(BQ$5:BQ$81&gt;0, TRANSPOSE(Data_TR_USD!$B90:$BZ90)))&gt;0, SUMPRODUCT(BQ$5:BQ$81, TRANSPOSE(Data_TR_USD!$B90:$BZ90))%, NA())</f>
        <v>1.0207772080518191E-2</v>
      </c>
      <c r="BR179" s="49">
        <f t="array" ref="BR179">IF(COUNT(IF(BR$5:BR$81&gt;0, TRANSPOSE(Data_TR_USD!$B90:$BZ90)))&gt;0, SUMPRODUCT(BR$5:BR$81, TRANSPOSE(Data_TR_USD!$B90:$BZ90))%, NA())</f>
        <v>-1.1420982575748497E-2</v>
      </c>
      <c r="BS179" s="49">
        <f t="array" ref="BS179">IF(COUNT(IF(BS$5:BS$81&gt;0, TRANSPOSE(Data_TR_USD!$B90:$BZ90)))&gt;0, SUMPRODUCT(BS$5:BS$81, TRANSPOSE(Data_TR_USD!$B90:$BZ90))%, NA())</f>
        <v>8.4514098346301428E-3</v>
      </c>
    </row>
    <row r="180" spans="2:71">
      <c r="B180" s="48">
        <f t="shared" si="5"/>
        <v>1954</v>
      </c>
      <c r="E180" s="49">
        <f t="array" ref="E180">IF(COUNT(IF(E$5:E$81&gt;0, TRANSPOSE(Data_TR_USD!$B91:$BZ91)))&gt;0, SUMPRODUCT(E$5:E$81, TRANSPOSE(Data_TR_USD!$B91:$BZ91))%, NA())</f>
        <v>0.5202989439748138</v>
      </c>
      <c r="F180" s="49" t="e">
        <f t="array" ref="F180">IF(COUNT(IF(F$5:F$81&gt;0, TRANSPOSE(Data_TR_USD!$B91:$BZ91)))&gt;0, SUMPRODUCT(F$5:F$81, TRANSPOSE(Data_TR_USD!$B91:$BZ91))%, NA())</f>
        <v>#N/A</v>
      </c>
      <c r="G180" s="49">
        <f t="array" ref="G180">IF(COUNT(IF(G$5:G$81&gt;0, TRANSPOSE(Data_TR_USD!$B91:$BZ91)))&gt;0, SUMPRODUCT(G$5:G$81, TRANSPOSE(Data_TR_USD!$B91:$BZ91))%, NA())</f>
        <v>-7.4349442379182396E-3</v>
      </c>
      <c r="I180" s="49">
        <f t="array" ref="I180">IF(ISNUMBER(I$96), I$96, IF(COUNT(IF(I$5:I$81&gt;0, TRANSPOSE(Data_TR_USD!$B91:$BZ91)))&gt;0, SUMPRODUCT(I$5:I$81, TRANSPOSE(Data_TR_USD!$B91:$BZ91))%, NA()))</f>
        <v>8.7515852120444836E-3</v>
      </c>
      <c r="J180" s="49">
        <f t="array" ref="J180">IF(ISNUMBER(J$96), J$96, IF(COUNT(IF(J$5:J$81&gt;0, TRANSPOSE(Data_TR_USD!$B91:$BZ91)))&gt;0, SUMPRODUCT(J$5:J$81, TRANSPOSE(Data_TR_USD!$B91:$BZ91))%, NA()))</f>
        <v>8.7515852120444836E-3</v>
      </c>
      <c r="K180" s="49">
        <f t="array" ref="K180">IF(ISNUMBER(K$96), K$96, IF(COUNT(IF(K$5:K$81&gt;0, TRANSPOSE(Data_TR_USD!$B91:$BZ91)))&gt;0, SUMPRODUCT(K$5:K$81, TRANSPOSE(Data_TR_USD!$B91:$BZ91))%, NA()))</f>
        <v>0.31943400035061686</v>
      </c>
      <c r="M180" s="49">
        <f t="array" ref="M180">IF(COUNT(IF(M$5:M$81&gt;0, TRANSPOSE(Data_TR_USD!$B91:$BZ91)))&gt;0, SUMPRODUCT(M$5:M$81, TRANSPOSE(Data_TR_USD!$B91:$BZ91))%, NA())</f>
        <v>0.26377678897027118</v>
      </c>
      <c r="N180" s="49">
        <f t="array" ref="N180">IF(COUNT(IF(N$5:N$81&gt;0, TRANSPOSE(Data_TR_USD!$B91:$BZ91)))&gt;0, SUMPRODUCT(N$5:N$81, TRANSPOSE(Data_TR_USD!$B91:$BZ91))%, NA())</f>
        <v>0.31943400035061686</v>
      </c>
      <c r="X180" s="49">
        <f t="array" ref="X180">IF(COUNT(IF(X$5:X$81&gt;0, TRANSPOSE(Data_TR_USD!$B91:$BZ91)))&gt;0, SUMPRODUCT(X$5:X$81, TRANSPOSE(Data_TR_USD!$B91:$BZ91))%, NA())</f>
        <v>0.27231328237226626</v>
      </c>
      <c r="Y180" s="49">
        <f t="array" ref="Y180">IF(COUNT(IF(Y$5:Y$81&gt;0, TRANSPOSE(Data_TR_USD!$B91:$BZ91)))&gt;0, SUMPRODUCT(Y$5:Y$81, TRANSPOSE(Data_TR_USD!$B91:$BZ91))%, NA())</f>
        <v>0.31943400035061686</v>
      </c>
      <c r="AA180" s="49">
        <f t="array" ref="AA180">IF(COUNT(IF(AA$5:AA$81&gt;0, TRANSPOSE(Data_TR_USD!$B91:$BZ91)))&gt;0, SUMPRODUCT(AA$5:AA$81, TRANSPOSE(Data_TR_USD!$B91:$BZ91))%, NA())</f>
        <v>0.26377678897027118</v>
      </c>
      <c r="AB180" s="49">
        <f t="array" ref="AB180">IF(COUNT(IF(AB$5:AB$81&gt;0, TRANSPOSE(Data_TR_USD!$B91:$BZ91)))&gt;0, SUMPRODUCT(AB$5:AB$81, TRANSPOSE(Data_TR_USD!$B91:$BZ91))%, NA())</f>
        <v>0.27694256915727489</v>
      </c>
      <c r="AC180" s="49">
        <f t="array" ref="AC180">IF(COUNT(IF(AC$5:AC$81&gt;0, TRANSPOSE(Data_TR_USD!$B91:$BZ91)))&gt;0, SUMPRODUCT(AC$5:AC$81, TRANSPOSE(Data_TR_USD!$B91:$BZ91))%, NA())</f>
        <v>0.2268464228501598</v>
      </c>
      <c r="AD180" s="49">
        <f t="array" ref="AD180">IF(COUNT(IF(AD$5:AD$81&gt;0, TRANSPOSE(Data_TR_USD!$B91:$BZ91)))&gt;0, SUMPRODUCT(AD$5:AD$81, TRANSPOSE(Data_TR_USD!$B91:$BZ91))%, NA())</f>
        <v>0.23262860206919048</v>
      </c>
      <c r="AE180" s="49">
        <f t="array" ref="AE180">IF(COUNT(IF(AE$5:AE$81&gt;0, TRANSPOSE(Data_TR_USD!$B91:$BZ91)))&gt;0, SUMPRODUCT(AE$5:AE$81, TRANSPOSE(Data_TR_USD!$B91:$BZ91))%, NA())</f>
        <v>0.17036900504544061</v>
      </c>
      <c r="AG180" s="49">
        <f t="array" ref="AG180">IF(COUNT(IF(AG$5:AG$81&gt;0, TRANSPOSE(Data_TR_USD!$B91:$BZ91)))&gt;0, SUMPRODUCT(AG$5:AG$81, TRANSPOSE(Data_TR_USD!$B91:$BZ91))%, NA())</f>
        <v>0</v>
      </c>
      <c r="AM180" s="49">
        <f t="array" ref="AM180">IF(COUNT(IF(AM$5:AM$81&gt;0, TRANSPOSE(Data_TR_USD!$B91:$BZ91)))&gt;0, SUMPRODUCT(AM$5:AM$81, TRANSPOSE(Data_TR_USD!$B91:$BZ91))%, NA())</f>
        <v>0.26165031369170916</v>
      </c>
      <c r="AN180" s="49">
        <f t="array" ref="AN180">IF(COUNT(IF(AN$5:AN$81&gt;0, TRANSPOSE(Data_TR_USD!$B91:$BZ91)))&gt;0, SUMPRODUCT(AN$5:AN$81, TRANSPOSE(Data_TR_USD!$B91:$BZ91))%, NA())</f>
        <v>0.13976684081822566</v>
      </c>
      <c r="AO180" s="49">
        <f t="array" ref="AO180">IF(COUNT(IF(AO$5:AO$81&gt;0, TRANSPOSE(Data_TR_USD!$B91:$BZ91)))&gt;0, SUMPRODUCT(AO$5:AO$81, TRANSPOSE(Data_TR_USD!$B91:$BZ91))%, NA())</f>
        <v>0.21761982184131978</v>
      </c>
      <c r="AP180" s="49">
        <f t="array" ref="AP180">IF(COUNT(IF(AP$5:AP$81&gt;0, TRANSPOSE(Data_TR_USD!$B91:$BZ91)))&gt;0, SUMPRODUCT(AP$5:AP$81, TRANSPOSE(Data_TR_USD!$B91:$BZ91))%, NA())</f>
        <v>0.16590383443890119</v>
      </c>
      <c r="AQ180" s="49">
        <f t="array" ref="AQ180">IF(COUNT(IF(AQ$5:AQ$81&gt;0, TRANSPOSE(Data_TR_USD!$B91:$BZ91)))&gt;0, SUMPRODUCT(AQ$5:AQ$81, TRANSPOSE(Data_TR_USD!$B91:$BZ91))%, NA())</f>
        <v>0.11504116353766827</v>
      </c>
      <c r="AS180" s="49">
        <f t="array" ref="AS180">IF(COUNT(IF(AS$5:AS$81&gt;0, TRANSPOSE(Data_TR_USD!$B91:$BZ91)))&gt;0, SUMPRODUCT(AS$5:AS$81, TRANSPOSE(Data_TR_USD!$B91:$BZ91))%, NA())</f>
        <v>0.31943400035061686</v>
      </c>
      <c r="AU180" s="49">
        <f t="array" ref="AU180">IF(COUNT(IF(AU$5:AU$81&gt;0, TRANSPOSE(Data_TR_USD!$B91:$BZ91)))&gt;0, SUMPRODUCT(AU$5:AU$81, TRANSPOSE(Data_TR_USD!$B91:$BZ91))%, NA())</f>
        <v>0.31006099999999998</v>
      </c>
      <c r="AV180" s="49">
        <f t="array" ref="AV180">IF(COUNT(IF(AV$5:AV$81&gt;0, TRANSPOSE(Data_TR_USD!$B91:$BZ91)))&gt;0, SUMPRODUCT(AV$5:AV$81, TRANSPOSE(Data_TR_USD!$B91:$BZ91))%, NA())</f>
        <v>0</v>
      </c>
      <c r="AW180" s="49">
        <f t="array" ref="AW180">IF(COUNT(IF(AW$5:AW$81&gt;0, TRANSPOSE(Data_TR_USD!$B91:$BZ91)))&gt;0, SUMPRODUCT(AW$5:AW$81, TRANSPOSE(Data_TR_USD!$B91:$BZ91))%, NA())</f>
        <v>0.21174689457278983</v>
      </c>
      <c r="AX180" s="49">
        <f t="array" ref="AX180">IF(COUNT(IF(AX$5:AX$81&gt;0, TRANSPOSE(Data_TR_USD!$B91:$BZ91)))&gt;0, SUMPRODUCT(AX$5:AX$81, TRANSPOSE(Data_TR_USD!$B91:$BZ91))%, NA())</f>
        <v>0.26377678897027118</v>
      </c>
      <c r="AY180" s="49">
        <f t="array" ref="AY180">IF(COUNT(IF(AY$5:AY$81&gt;0, TRANSPOSE(Data_TR_USD!$B91:$BZ91)))&gt;0, SUMPRODUCT(AY$5:AY$81, TRANSPOSE(Data_TR_USD!$B91:$BZ91))%, NA())</f>
        <v>0.26196313047883907</v>
      </c>
      <c r="AZ180" s="49">
        <f t="array" ref="AZ180">IF(COUNT(IF(AZ$5:AZ$81&gt;0, TRANSPOSE(Data_TR_USD!$B91:$BZ91)))&gt;0, SUMPRODUCT(AZ$5:AZ$81, TRANSPOSE(Data_TR_USD!$B91:$BZ91))%, NA())</f>
        <v>0.25337081009077489</v>
      </c>
      <c r="BA180" s="49">
        <f t="array" ref="BA180">IF(COUNT(IF(BA$5:BA$81&gt;0, TRANSPOSE(Data_TR_USD!$B91:$BZ91)))&gt;0, SUMPRODUCT(BA$5:BA$81, TRANSPOSE(Data_TR_USD!$B91:$BZ91))%, NA())</f>
        <v>0.21962257437977231</v>
      </c>
      <c r="BB180" s="49">
        <f t="array" ref="BB180">IF(COUNT(IF(BB$5:BB$81&gt;0, TRANSPOSE(Data_TR_USD!$B91:$BZ91)))&gt;0, SUMPRODUCT(BB$5:BB$81, TRANSPOSE(Data_TR_USD!$B91:$BZ91))%, NA())</f>
        <v>0.27231328237226626</v>
      </c>
      <c r="BC180" s="49">
        <f t="array" ref="BC180">IF(COUNT(IF(BC$5:BC$81&gt;0, TRANSPOSE(Data_TR_USD!$B91:$BZ91)))&gt;0, SUMPRODUCT(BC$5:BC$81, TRANSPOSE(Data_TR_USD!$B91:$BZ91))%, NA())</f>
        <v>0.23517322153411563</v>
      </c>
      <c r="BD180" s="49">
        <f t="array" ref="BD180">IF(COUNT(IF(BD$5:BD$81&gt;0, TRANSPOSE(Data_TR_USD!$B91:$BZ91)))&gt;0, SUMPRODUCT(BD$5:BD$81, TRANSPOSE(Data_TR_USD!$B91:$BZ91))%, NA())</f>
        <v>0.3696502362566661</v>
      </c>
      <c r="BE180" s="49">
        <f t="array" ref="BE180">IF(COUNT(IF(BE$5:BE$81&gt;0, TRANSPOSE(Data_TR_USD!$B91:$BZ91)))&gt;0, SUMPRODUCT(BE$5:BE$81, TRANSPOSE(Data_TR_USD!$B91:$BZ91))%, NA())</f>
        <v>0.16179653034760211</v>
      </c>
      <c r="BF180" s="49">
        <f t="array" ref="BF180">IF(COUNT(IF(BF$5:BF$81&gt;0, TRANSPOSE(Data_TR_USD!$B91:$BZ91)))&gt;0, SUMPRODUCT(BF$5:BF$81, TRANSPOSE(Data_TR_USD!$B91:$BZ91))%, NA())</f>
        <v>0.22833633443771706</v>
      </c>
      <c r="BG180" s="49">
        <f t="array" ref="BG180">IF(COUNT(IF(BG$5:BG$81&gt;0, TRANSPOSE(Data_TR_USD!$B91:$BZ91)))&gt;0, SUMPRODUCT(BG$5:BG$81, TRANSPOSE(Data_TR_USD!$B91:$BZ91))%, NA())</f>
        <v>0.10545363368186124</v>
      </c>
      <c r="BH180" s="49">
        <f t="array" ref="BH180">IF(COUNT(IF(BH$5:BH$81&gt;0, TRANSPOSE(Data_TR_USD!$B91:$BZ91)))&gt;0, SUMPRODUCT(BH$5:BH$81, TRANSPOSE(Data_TR_USD!$B91:$BZ91))%, NA())</f>
        <v>0.15870389219313044</v>
      </c>
      <c r="BI180" s="49">
        <f t="array" ref="BI180">IF(COUNT(IF(BI$5:BI$81&gt;0, TRANSPOSE(Data_TR_USD!$B91:$BZ91)))&gt;0, SUMPRODUCT(BI$5:BI$81, TRANSPOSE(Data_TR_USD!$B91:$BZ91))%, NA())</f>
        <v>0.31943400035061686</v>
      </c>
      <c r="BJ180" s="49">
        <f t="array" ref="BJ180">IF(COUNT(IF(BJ$5:BJ$81&gt;0, TRANSPOSE(Data_TR_USD!$B91:$BZ91)))&gt;0, SUMPRODUCT(BJ$5:BJ$81, TRANSPOSE(Data_TR_USD!$B91:$BZ91))%, NA())</f>
        <v>0.3121793663848883</v>
      </c>
      <c r="BK180" s="49">
        <f t="array" ref="BK180">IF(COUNT(IF(BK$5:BK$81&gt;0, TRANSPOSE(Data_TR_USD!$B91:$BZ91)))&gt;0, SUMPRODUCT(BK$5:BK$81, TRANSPOSE(Data_TR_USD!$B91:$BZ91))%, NA())</f>
        <v>0.173149020575394</v>
      </c>
      <c r="BL180" s="49">
        <f t="array" ref="BL180">IF(COUNT(IF(BL$5:BL$81&gt;0, TRANSPOSE(Data_TR_USD!$B91:$BZ91)))&gt;0, SUMPRODUCT(BL$5:BL$81, TRANSPOSE(Data_TR_USD!$B91:$BZ91))%, NA())</f>
        <v>0.2601494719874069</v>
      </c>
      <c r="BM180" s="49">
        <f t="array" ref="BM180">IF(COUNT(IF(BM$5:BM$81&gt;0, TRANSPOSE(Data_TR_USD!$B91:$BZ91)))&gt;0, SUMPRODUCT(BM$5:BM$81, TRANSPOSE(Data_TR_USD!$B91:$BZ91))%, NA())</f>
        <v>0.17690164095143671</v>
      </c>
      <c r="BN180" s="49">
        <f t="array" ref="BN180">IF(COUNT(IF(BN$5:BN$81&gt;0, TRANSPOSE(Data_TR_USD!$B91:$BZ91)))&gt;0, SUMPRODUCT(BN$5:BN$81, TRANSPOSE(Data_TR_USD!$B91:$BZ91))%, NA())</f>
        <v>0.13007473599370345</v>
      </c>
      <c r="BO180" s="49">
        <f t="array" ref="BO180">IF(COUNT(IF(BO$5:BO$81&gt;0, TRANSPOSE(Data_TR_USD!$B91:$BZ91)))&gt;0, SUMPRODUCT(BO$5:BO$81, TRANSPOSE(Data_TR_USD!$B91:$BZ91))%, NA())</f>
        <v>0.10405978879496278</v>
      </c>
      <c r="BP180" s="49">
        <f t="array" ref="BP180">IF(COUNT(IF(BP$5:BP$81&gt;0, TRANSPOSE(Data_TR_USD!$B91:$BZ91)))&gt;0, SUMPRODUCT(BP$5:BP$81, TRANSPOSE(Data_TR_USD!$B91:$BZ91))%, NA())</f>
        <v>8.6716490662468962E-2</v>
      </c>
      <c r="BQ180" s="49">
        <f t="array" ref="BQ180">IF(COUNT(IF(BQ$5:BQ$81&gt;0, TRANSPOSE(Data_TR_USD!$B91:$BZ91)))&gt;0, SUMPRODUCT(BQ$5:BQ$81, TRANSPOSE(Data_TR_USD!$B91:$BZ91))%, NA())</f>
        <v>0.13976684081822566</v>
      </c>
      <c r="BR180" s="49">
        <f t="array" ref="BR180">IF(COUNT(IF(BR$5:BR$81&gt;0, TRANSPOSE(Data_TR_USD!$B91:$BZ91)))&gt;0, SUMPRODUCT(BR$5:BR$81, TRANSPOSE(Data_TR_USD!$B91:$BZ91))%, NA())</f>
        <v>0.24258807979537797</v>
      </c>
      <c r="BS180" s="49">
        <f t="array" ref="BS180">IF(COUNT(IF(BS$5:BS$81&gt;0, TRANSPOSE(Data_TR_USD!$B91:$BZ91)))&gt;0, SUMPRODUCT(BS$5:BS$81, TRANSPOSE(Data_TR_USD!$B91:$BZ91))%, NA())</f>
        <v>0.10069585949654909</v>
      </c>
    </row>
    <row r="181" spans="2:71">
      <c r="B181" s="48">
        <f t="shared" si="5"/>
        <v>1955</v>
      </c>
      <c r="E181" s="49">
        <f t="array" ref="E181">IF(COUNT(IF(E$5:E$81&gt;0, TRANSPOSE(Data_TR_USD!$B92:$BZ92)))&gt;0, SUMPRODUCT(E$5:E$81, TRANSPOSE(Data_TR_USD!$B92:$BZ92))%, NA())</f>
        <v>0.31197059746251504</v>
      </c>
      <c r="F181" s="49" t="e">
        <f t="array" ref="F181">IF(COUNT(IF(F$5:F$81&gt;0, TRANSPOSE(Data_TR_USD!$B92:$BZ92)))&gt;0, SUMPRODUCT(F$5:F$81, TRANSPOSE(Data_TR_USD!$B92:$BZ92))%, NA())</f>
        <v>#N/A</v>
      </c>
      <c r="G181" s="49">
        <f t="array" ref="G181">IF(COUNT(IF(G$5:G$81&gt;0, TRANSPOSE(Data_TR_USD!$B92:$BZ92)))&gt;0, SUMPRODUCT(G$5:G$81, TRANSPOSE(Data_TR_USD!$B92:$BZ92))%, NA())</f>
        <v>3.7453183520599342E-3</v>
      </c>
      <c r="I181" s="49">
        <f t="array" ref="I181">IF(ISNUMBER(I$96), I$96, IF(COUNT(IF(I$5:I$81&gt;0, TRANSPOSE(Data_TR_USD!$B92:$BZ92)))&gt;0, SUMPRODUCT(I$5:I$81, TRANSPOSE(Data_TR_USD!$B92:$BZ92))%, NA()))</f>
        <v>1.5787752160821157E-2</v>
      </c>
      <c r="J181" s="49">
        <f t="array" ref="J181">IF(ISNUMBER(J$96), J$96, IF(COUNT(IF(J$5:J$81&gt;0, TRANSPOSE(Data_TR_USD!$B92:$BZ92)))&gt;0, SUMPRODUCT(J$5:J$81, TRANSPOSE(Data_TR_USD!$B92:$BZ92))%, NA()))</f>
        <v>1.5787752160821157E-2</v>
      </c>
      <c r="K181" s="49">
        <f t="array" ref="K181">IF(ISNUMBER(K$96), K$96, IF(COUNT(IF(K$5:K$81&gt;0, TRANSPOSE(Data_TR_USD!$B92:$BZ92)))&gt;0, SUMPRODUCT(K$5:K$81, TRANSPOSE(Data_TR_USD!$B92:$BZ92))%, NA()))</f>
        <v>0.1881528317105573</v>
      </c>
      <c r="M181" s="49">
        <f t="array" ref="M181">IF(COUNT(IF(M$5:M$81&gt;0, TRANSPOSE(Data_TR_USD!$B92:$BZ92)))&gt;0, SUMPRODUCT(M$5:M$81, TRANSPOSE(Data_TR_USD!$B92:$BZ92))%, NA())</f>
        <v>0.15647053534778166</v>
      </c>
      <c r="N181" s="49">
        <f t="array" ref="N181">IF(COUNT(IF(N$5:N$81&gt;0, TRANSPOSE(Data_TR_USD!$B92:$BZ92)))&gt;0, SUMPRODUCT(N$5:N$81, TRANSPOSE(Data_TR_USD!$B92:$BZ92))%, NA())</f>
        <v>0.1881528317105573</v>
      </c>
      <c r="X181" s="49">
        <f t="array" ref="X181">IF(COUNT(IF(X$5:X$81&gt;0, TRANSPOSE(Data_TR_USD!$B92:$BZ92)))&gt;0, SUMPRODUCT(X$5:X$81, TRANSPOSE(Data_TR_USD!$B92:$BZ92))%, NA())</f>
        <v>0.13018611623479784</v>
      </c>
      <c r="Y181" s="49">
        <f t="array" ref="Y181">IF(COUNT(IF(Y$5:Y$81&gt;0, TRANSPOSE(Data_TR_USD!$B92:$BZ92)))&gt;0, SUMPRODUCT(Y$5:Y$81, TRANSPOSE(Data_TR_USD!$B92:$BZ92))%, NA())</f>
        <v>0.1881528317105573</v>
      </c>
      <c r="AA181" s="49">
        <f t="array" ref="AA181">IF(COUNT(IF(AA$5:AA$81&gt;0, TRANSPOSE(Data_TR_USD!$B92:$BZ92)))&gt;0, SUMPRODUCT(AA$5:AA$81, TRANSPOSE(Data_TR_USD!$B92:$BZ92))%, NA())</f>
        <v>0.15647053534778166</v>
      </c>
      <c r="AB181" s="49">
        <f t="array" ref="AB181">IF(COUNT(IF(AB$5:AB$81&gt;0, TRANSPOSE(Data_TR_USD!$B92:$BZ92)))&gt;0, SUMPRODUCT(AB$5:AB$81, TRANSPOSE(Data_TR_USD!$B92:$BZ92))%, NA())</f>
        <v>0.11983662336316422</v>
      </c>
      <c r="AC181" s="49">
        <f t="array" ref="AC181">IF(COUNT(IF(AC$5:AC$81&gt;0, TRANSPOSE(Data_TR_USD!$B92:$BZ92)))&gt;0, SUMPRODUCT(AC$5:AC$81, TRANSPOSE(Data_TR_USD!$B92:$BZ92))%, NA())</f>
        <v>9.1147763796883968E-2</v>
      </c>
      <c r="AD181" s="49">
        <f t="array" ref="AD181">IF(COUNT(IF(AD$5:AD$81&gt;0, TRANSPOSE(Data_TR_USD!$B92:$BZ92)))&gt;0, SUMPRODUCT(AD$5:AD$81, TRANSPOSE(Data_TR_USD!$B92:$BZ92))%, NA())</f>
        <v>9.9167180221703982E-2</v>
      </c>
      <c r="AE181" s="49">
        <f t="array" ref="AE181">IF(COUNT(IF(AE$5:AE$81&gt;0, TRANSPOSE(Data_TR_USD!$B92:$BZ92)))&gt;0, SUMPRODUCT(AE$5:AE$81, TRANSPOSE(Data_TR_USD!$B92:$BZ92))%, NA())</f>
        <v>8.3741196104834964E-2</v>
      </c>
      <c r="AG181" s="49">
        <f t="array" ref="AG181">IF(COUNT(IF(AG$5:AG$81&gt;0, TRANSPOSE(Data_TR_USD!$B92:$BZ92)))&gt;0, SUMPRODUCT(AG$5:AG$81, TRANSPOSE(Data_TR_USD!$B92:$BZ92))%, NA())</f>
        <v>0</v>
      </c>
      <c r="AM181" s="49">
        <f t="array" ref="AM181">IF(COUNT(IF(AM$5:AM$81&gt;0, TRANSPOSE(Data_TR_USD!$B92:$BZ92)))&gt;0, SUMPRODUCT(AM$5:AM$81, TRANSPOSE(Data_TR_USD!$B92:$BZ92))%, NA())</f>
        <v>0.15571593781284812</v>
      </c>
      <c r="AN181" s="49">
        <f t="array" ref="AN181">IF(COUNT(IF(AN$5:AN$81&gt;0, TRANSPOSE(Data_TR_USD!$B92:$BZ92)))&gt;0, SUMPRODUCT(AN$5:AN$81, TRANSPOSE(Data_TR_USD!$B92:$BZ92))%, NA())</f>
        <v>8.0592782813787067E-2</v>
      </c>
      <c r="AO181" s="49">
        <f t="array" ref="AO181">IF(COUNT(IF(AO$5:AO$81&gt;0, TRANSPOSE(Data_TR_USD!$B92:$BZ92)))&gt;0, SUMPRODUCT(AO$5:AO$81, TRANSPOSE(Data_TR_USD!$B92:$BZ92))%, NA())</f>
        <v>0.10602788188496751</v>
      </c>
      <c r="AP181" s="49">
        <f t="array" ref="AP181">IF(COUNT(IF(AP$5:AP$81&gt;0, TRANSPOSE(Data_TR_USD!$B92:$BZ92)))&gt;0, SUMPRODUCT(AP$5:AP$81, TRANSPOSE(Data_TR_USD!$B92:$BZ92))%, NA())</f>
        <v>7.254835789148624E-2</v>
      </c>
      <c r="AQ181" s="49">
        <f t="array" ref="AQ181">IF(COUNT(IF(AQ$5:AQ$81&gt;0, TRANSPOSE(Data_TR_USD!$B92:$BZ92)))&gt;0, SUMPRODUCT(AQ$5:AQ$81, TRANSPOSE(Data_TR_USD!$B92:$BZ92))%, NA())</f>
        <v>6.354655763766473E-2</v>
      </c>
      <c r="AS181" s="49">
        <f t="array" ref="AS181">IF(COUNT(IF(AS$5:AS$81&gt;0, TRANSPOSE(Data_TR_USD!$B92:$BZ92)))&gt;0, SUMPRODUCT(AS$5:AS$81, TRANSPOSE(Data_TR_USD!$B92:$BZ92))%, NA())</f>
        <v>0.1881528317105573</v>
      </c>
      <c r="AU181" s="49">
        <f t="array" ref="AU181">IF(COUNT(IF(AU$5:AU$81&gt;0, TRANSPOSE(Data_TR_USD!$B92:$BZ92)))&gt;0, SUMPRODUCT(AU$5:AU$81, TRANSPOSE(Data_TR_USD!$B92:$BZ92))%, NA())</f>
        <v>0.1553619</v>
      </c>
      <c r="AV181" s="49">
        <f t="array" ref="AV181">IF(COUNT(IF(AV$5:AV$81&gt;0, TRANSPOSE(Data_TR_USD!$B92:$BZ92)))&gt;0, SUMPRODUCT(AV$5:AV$81, TRANSPOSE(Data_TR_USD!$B92:$BZ92))%, NA())</f>
        <v>0</v>
      </c>
      <c r="AW181" s="49">
        <f t="array" ref="AW181">IF(COUNT(IF(AW$5:AW$81&gt;0, TRANSPOSE(Data_TR_USD!$B92:$BZ92)))&gt;0, SUMPRODUCT(AW$5:AW$81, TRANSPOSE(Data_TR_USD!$B92:$BZ92))%, NA())</f>
        <v>0.12527347560153015</v>
      </c>
      <c r="AX181" s="49">
        <f t="array" ref="AX181">IF(COUNT(IF(AX$5:AX$81&gt;0, TRANSPOSE(Data_TR_USD!$B92:$BZ92)))&gt;0, SUMPRODUCT(AX$5:AX$81, TRANSPOSE(Data_TR_USD!$B92:$BZ92))%, NA())</f>
        <v>0.15647053534778166</v>
      </c>
      <c r="AY181" s="49">
        <f t="array" ref="AY181">IF(COUNT(IF(AY$5:AY$81&gt;0, TRANSPOSE(Data_TR_USD!$B92:$BZ92)))&gt;0, SUMPRODUCT(AY$5:AY$81, TRANSPOSE(Data_TR_USD!$B92:$BZ92))%, NA())</f>
        <v>0.1562279170395196</v>
      </c>
      <c r="AZ181" s="49">
        <f t="array" ref="AZ181">IF(COUNT(IF(AZ$5:AZ$81&gt;0, TRANSPOSE(Data_TR_USD!$B92:$BZ92)))&gt;0, SUMPRODUCT(AZ$5:AZ$81, TRANSPOSE(Data_TR_USD!$B92:$BZ92))%, NA())</f>
        <v>0.15023112339853134</v>
      </c>
      <c r="BA181" s="49">
        <f t="array" ref="BA181">IF(COUNT(IF(BA$5:BA$81&gt;0, TRANSPOSE(Data_TR_USD!$B92:$BZ92)))&gt;0, SUMPRODUCT(BA$5:BA$81, TRANSPOSE(Data_TR_USD!$B92:$BZ92))%, NA())</f>
        <v>0.1032709639981137</v>
      </c>
      <c r="BB181" s="49">
        <f t="array" ref="BB181">IF(COUNT(IF(BB$5:BB$81&gt;0, TRANSPOSE(Data_TR_USD!$B92:$BZ92)))&gt;0, SUMPRODUCT(BB$5:BB$81, TRANSPOSE(Data_TR_USD!$B92:$BZ92))%, NA())</f>
        <v>0.13018611623479784</v>
      </c>
      <c r="BC181" s="49">
        <f t="array" ref="BC181">IF(COUNT(IF(BC$5:BC$81&gt;0, TRANSPOSE(Data_TR_USD!$B92:$BZ92)))&gt;0, SUMPRODUCT(BC$5:BC$81, TRANSPOSE(Data_TR_USD!$B92:$BZ92))%, NA())</f>
        <v>0.10135583907239205</v>
      </c>
      <c r="BD181" s="49">
        <f t="array" ref="BD181">IF(COUNT(IF(BD$5:BD$81&gt;0, TRANSPOSE(Data_TR_USD!$B92:$BZ92)))&gt;0, SUMPRODUCT(BD$5:BD$81, TRANSPOSE(Data_TR_USD!$B92:$BZ92))%, NA())</f>
        <v>0.21910727314854675</v>
      </c>
      <c r="BE181" s="49">
        <f t="array" ref="BE181">IF(COUNT(IF(BE$5:BE$81&gt;0, TRANSPOSE(Data_TR_USD!$B92:$BZ92)))&gt;0, SUMPRODUCT(BE$5:BE$81, TRANSPOSE(Data_TR_USD!$B92:$BZ92))%, NA())</f>
        <v>8.2311229780521536E-2</v>
      </c>
      <c r="BF181" s="49">
        <f t="array" ref="BF181">IF(COUNT(IF(BF$5:BF$81&gt;0, TRANSPOSE(Data_TR_USD!$B92:$BZ92)))&gt;0, SUMPRODUCT(BF$5:BF$81, TRANSPOSE(Data_TR_USD!$B92:$BZ92))%, NA())</f>
        <v>9.8851239204497732E-2</v>
      </c>
      <c r="BG181" s="49">
        <f t="array" ref="BG181">IF(COUNT(IF(BG$5:BG$81&gt;0, TRANSPOSE(Data_TR_USD!$B92:$BZ92)))&gt;0, SUMPRODUCT(BG$5:BG$81, TRANSPOSE(Data_TR_USD!$B92:$BZ92))%, NA())</f>
        <v>4.7213558429831048E-2</v>
      </c>
      <c r="BH181" s="49">
        <f t="array" ref="BH181">IF(COUNT(IF(BH$5:BH$81&gt;0, TRANSPOSE(Data_TR_USD!$B92:$BZ92)))&gt;0, SUMPRODUCT(BH$5:BH$81, TRANSPOSE(Data_TR_USD!$B92:$BZ92))%, NA())</f>
        <v>9.3763944959474516E-2</v>
      </c>
      <c r="BI181" s="49">
        <f t="array" ref="BI181">IF(COUNT(IF(BI$5:BI$81&gt;0, TRANSPOSE(Data_TR_USD!$B92:$BZ92)))&gt;0, SUMPRODUCT(BI$5:BI$81, TRANSPOSE(Data_TR_USD!$B92:$BZ92))%, NA())</f>
        <v>0.1881528317105573</v>
      </c>
      <c r="BJ181" s="49">
        <f t="array" ref="BJ181">IF(COUNT(IF(BJ$5:BJ$81&gt;0, TRANSPOSE(Data_TR_USD!$B92:$BZ92)))&gt;0, SUMPRODUCT(BJ$5:BJ$81, TRANSPOSE(Data_TR_USD!$B92:$BZ92))%, NA())</f>
        <v>0.187182358477509</v>
      </c>
      <c r="BK181" s="49">
        <f t="array" ref="BK181">IF(COUNT(IF(BK$5:BK$81&gt;0, TRANSPOSE(Data_TR_USD!$B92:$BZ92)))&gt;0, SUMPRODUCT(BK$5:BK$81, TRANSPOSE(Data_TR_USD!$B92:$BZ92))%, NA())</f>
        <v>7.6208486006662232E-2</v>
      </c>
      <c r="BL181" s="49">
        <f t="array" ref="BL181">IF(COUNT(IF(BL$5:BL$81&gt;0, TRANSPOSE(Data_TR_USD!$B92:$BZ92)))&gt;0, SUMPRODUCT(BL$5:BL$81, TRANSPOSE(Data_TR_USD!$B92:$BZ92))%, NA())</f>
        <v>0.15598529873125752</v>
      </c>
      <c r="BM181" s="49">
        <f t="array" ref="BM181">IF(COUNT(IF(BM$5:BM$81&gt;0, TRANSPOSE(Data_TR_USD!$B92:$BZ92)))&gt;0, SUMPRODUCT(BM$5:BM$81, TRANSPOSE(Data_TR_USD!$B92:$BZ92))%, NA())</f>
        <v>0.10607000313725512</v>
      </c>
      <c r="BN181" s="49">
        <f t="array" ref="BN181">IF(COUNT(IF(BN$5:BN$81&gt;0, TRANSPOSE(Data_TR_USD!$B92:$BZ92)))&gt;0, SUMPRODUCT(BN$5:BN$81, TRANSPOSE(Data_TR_USD!$B92:$BZ92))%, NA())</f>
        <v>7.7992649365628761E-2</v>
      </c>
      <c r="BO181" s="49">
        <f t="array" ref="BO181">IF(COUNT(IF(BO$5:BO$81&gt;0, TRANSPOSE(Data_TR_USD!$B92:$BZ92)))&gt;0, SUMPRODUCT(BO$5:BO$81, TRANSPOSE(Data_TR_USD!$B92:$BZ92))%, NA())</f>
        <v>6.2394119492503008E-2</v>
      </c>
      <c r="BP181" s="49">
        <f t="array" ref="BP181">IF(COUNT(IF(BP$5:BP$81&gt;0, TRANSPOSE(Data_TR_USD!$B92:$BZ92)))&gt;0, SUMPRODUCT(BP$5:BP$81, TRANSPOSE(Data_TR_USD!$B92:$BZ92))%, NA())</f>
        <v>5.1995099577085833E-2</v>
      </c>
      <c r="BQ181" s="49">
        <f t="array" ref="BQ181">IF(COUNT(IF(BQ$5:BQ$81&gt;0, TRANSPOSE(Data_TR_USD!$B92:$BZ92)))&gt;0, SUMPRODUCT(BQ$5:BQ$81, TRANSPOSE(Data_TR_USD!$B92:$BZ92))%, NA())</f>
        <v>8.0592782813787067E-2</v>
      </c>
      <c r="BR181" s="49">
        <f t="array" ref="BR181">IF(COUNT(IF(BR$5:BR$81&gt;0, TRANSPOSE(Data_TR_USD!$B92:$BZ92)))&gt;0, SUMPRODUCT(BR$5:BR$81, TRANSPOSE(Data_TR_USD!$B92:$BZ92))%, NA())</f>
        <v>9.594222659921231E-2</v>
      </c>
      <c r="BS181" s="49">
        <f t="array" ref="BS181">IF(COUNT(IF(BS$5:BS$81&gt;0, TRANSPOSE(Data_TR_USD!$B92:$BZ92)))&gt;0, SUMPRODUCT(BS$5:BS$81, TRANSPOSE(Data_TR_USD!$B92:$BZ92))%, NA())</f>
        <v>3.2764926401608725E-2</v>
      </c>
    </row>
    <row r="182" spans="2:71">
      <c r="B182" s="48">
        <f t="shared" si="5"/>
        <v>1956</v>
      </c>
      <c r="E182" s="49">
        <f t="array" ref="E182">IF(COUNT(IF(E$5:E$81&gt;0, TRANSPOSE(Data_TR_USD!$B93:$BZ93)))&gt;0, SUMPRODUCT(E$5:E$81, TRANSPOSE(Data_TR_USD!$B93:$BZ93))%, NA())</f>
        <v>6.3136057102950713E-2</v>
      </c>
      <c r="F182" s="49" t="e">
        <f t="array" ref="F182">IF(COUNT(IF(F$5:F$81&gt;0, TRANSPOSE(Data_TR_USD!$B93:$BZ93)))&gt;0, SUMPRODUCT(F$5:F$81, TRANSPOSE(Data_TR_USD!$B93:$BZ93))%, NA())</f>
        <v>#N/A</v>
      </c>
      <c r="G182" s="49">
        <f t="array" ref="G182">IF(COUNT(IF(G$5:G$81&gt;0, TRANSPOSE(Data_TR_USD!$B93:$BZ93)))&gt;0, SUMPRODUCT(G$5:G$81, TRANSPOSE(Data_TR_USD!$B93:$BZ93))%, NA())</f>
        <v>2.9850746268656803E-2</v>
      </c>
      <c r="I182" s="49">
        <f t="array" ref="I182">IF(ISNUMBER(I$96), I$96, IF(COUNT(IF(I$5:I$81&gt;0, TRANSPOSE(Data_TR_USD!$B93:$BZ93)))&gt;0, SUMPRODUCT(I$5:I$81, TRANSPOSE(Data_TR_USD!$B93:$BZ93))%, NA()))</f>
        <v>2.4872819974364236E-2</v>
      </c>
      <c r="J182" s="49">
        <f t="array" ref="J182">IF(ISNUMBER(J$96), J$96, IF(COUNT(IF(J$5:J$81&gt;0, TRANSPOSE(Data_TR_USD!$B93:$BZ93)))&gt;0, SUMPRODUCT(J$5:J$81, TRANSPOSE(Data_TR_USD!$B93:$BZ93))%, NA()))</f>
        <v>2.4872819974364236E-2</v>
      </c>
      <c r="K182" s="49">
        <f t="array" ref="K182">IF(ISNUMBER(K$96), K$96, IF(COUNT(IF(K$5:K$81&gt;0, TRANSPOSE(Data_TR_USD!$B93:$BZ93)))&gt;0, SUMPRODUCT(K$5:K$81, TRANSPOSE(Data_TR_USD!$B93:$BZ93))%, NA()))</f>
        <v>3.7616713580601327E-2</v>
      </c>
      <c r="M182" s="49">
        <f t="array" ref="M182">IF(COUNT(IF(M$5:M$81&gt;0, TRANSPOSE(Data_TR_USD!$B93:$BZ93)))&gt;0, SUMPRODUCT(M$5:M$81, TRANSPOSE(Data_TR_USD!$B93:$BZ93))%, NA())</f>
        <v>3.1435568210890802E-2</v>
      </c>
      <c r="N182" s="49">
        <f t="array" ref="N182">IF(COUNT(IF(N$5:N$81&gt;0, TRANSPOSE(Data_TR_USD!$B93:$BZ93)))&gt;0, SUMPRODUCT(N$5:N$81, TRANSPOSE(Data_TR_USD!$B93:$BZ93))%, NA())</f>
        <v>3.7616713580601327E-2</v>
      </c>
      <c r="X182" s="49">
        <f t="array" ref="X182">IF(COUNT(IF(X$5:X$81&gt;0, TRANSPOSE(Data_TR_USD!$B93:$BZ93)))&gt;0, SUMPRODUCT(X$5:X$81, TRANSPOSE(Data_TR_USD!$B93:$BZ93))%, NA())</f>
        <v>3.9425787442196145E-2</v>
      </c>
      <c r="Y182" s="49">
        <f t="array" ref="Y182">IF(COUNT(IF(Y$5:Y$81&gt;0, TRANSPOSE(Data_TR_USD!$B93:$BZ93)))&gt;0, SUMPRODUCT(Y$5:Y$81, TRANSPOSE(Data_TR_USD!$B93:$BZ93))%, NA())</f>
        <v>3.7616713580601327E-2</v>
      </c>
      <c r="AA182" s="49">
        <f t="array" ref="AA182">IF(COUNT(IF(AA$5:AA$81&gt;0, TRANSPOSE(Data_TR_USD!$B93:$BZ93)))&gt;0, SUMPRODUCT(AA$5:AA$81, TRANSPOSE(Data_TR_USD!$B93:$BZ93))%, NA())</f>
        <v>3.1435568210890802E-2</v>
      </c>
      <c r="AB182" s="49">
        <f t="array" ref="AB182">IF(COUNT(IF(AB$5:AB$81&gt;0, TRANSPOSE(Data_TR_USD!$B93:$BZ93)))&gt;0, SUMPRODUCT(AB$5:AB$81, TRANSPOSE(Data_TR_USD!$B93:$BZ93))%, NA())</f>
        <v>4.6842210641456584E-2</v>
      </c>
      <c r="AC182" s="49">
        <f t="array" ref="AC182">IF(COUNT(IF(AC$5:AC$81&gt;0, TRANSPOSE(Data_TR_USD!$B93:$BZ93)))&gt;0, SUMPRODUCT(AC$5:AC$81, TRANSPOSE(Data_TR_USD!$B93:$BZ93))%, NA())</f>
        <v>3.242620274818276E-2</v>
      </c>
      <c r="AD182" s="49">
        <f t="array" ref="AD182">IF(COUNT(IF(AD$5:AD$81&gt;0, TRANSPOSE(Data_TR_USD!$B93:$BZ93)))&gt;0, SUMPRODUCT(AD$5:AD$81, TRANSPOSE(Data_TR_USD!$B93:$BZ93))%, NA())</f>
        <v>3.8294868939264252E-2</v>
      </c>
      <c r="AE182" s="49">
        <f t="array" ref="AE182">IF(COUNT(IF(AE$5:AE$81&gt;0, TRANSPOSE(Data_TR_USD!$B93:$BZ93)))&gt;0, SUMPRODUCT(AE$5:AE$81, TRANSPOSE(Data_TR_USD!$B93:$BZ93))%, NA())</f>
        <v>2.1433867043378452E-2</v>
      </c>
      <c r="AG182" s="49">
        <f t="array" ref="AG182">IF(COUNT(IF(AG$5:AG$81&gt;0, TRANSPOSE(Data_TR_USD!$B93:$BZ93)))&gt;0, SUMPRODUCT(AG$5:AG$81, TRANSPOSE(Data_TR_USD!$B93:$BZ93))%, NA())</f>
        <v>0</v>
      </c>
      <c r="AM182" s="49">
        <f t="array" ref="AM182">IF(COUNT(IF(AM$5:AM$81&gt;0, TRANSPOSE(Data_TR_USD!$B93:$BZ93)))&gt;0, SUMPRODUCT(AM$5:AM$81, TRANSPOSE(Data_TR_USD!$B93:$BZ93))%, NA())</f>
        <v>2.9400992306624452E-2</v>
      </c>
      <c r="AN182" s="49">
        <f t="array" ref="AN182">IF(COUNT(IF(AN$5:AN$81&gt;0, TRANSPOSE(Data_TR_USD!$B93:$BZ93)))&gt;0, SUMPRODUCT(AN$5:AN$81, TRANSPOSE(Data_TR_USD!$B93:$BZ93))%, NA())</f>
        <v>1.1167038045074199E-2</v>
      </c>
      <c r="AO182" s="49">
        <f t="array" ref="AO182">IF(COUNT(IF(AO$5:AO$81&gt;0, TRANSPOSE(Data_TR_USD!$B93:$BZ93)))&gt;0, SUMPRODUCT(AO$5:AO$81, TRANSPOSE(Data_TR_USD!$B93:$BZ93))%, NA())</f>
        <v>3.5086501260430981E-2</v>
      </c>
      <c r="AP182" s="49">
        <f t="array" ref="AP182">IF(COUNT(IF(AP$5:AP$81&gt;0, TRANSPOSE(Data_TR_USD!$B93:$BZ93)))&gt;0, SUMPRODUCT(AP$5:AP$81, TRANSPOSE(Data_TR_USD!$B93:$BZ93))%, NA())</f>
        <v>2.6371228203629537E-2</v>
      </c>
      <c r="AQ182" s="49">
        <f t="array" ref="AQ182">IF(COUNT(IF(AQ$5:AQ$81&gt;0, TRANSPOSE(Data_TR_USD!$B93:$BZ93)))&gt;0, SUMPRODUCT(AQ$5:AQ$81, TRANSPOSE(Data_TR_USD!$B93:$BZ93))%, NA())</f>
        <v>6.538160184428681E-3</v>
      </c>
      <c r="AS182" s="49">
        <f t="array" ref="AS182">IF(COUNT(IF(AS$5:AS$81&gt;0, TRANSPOSE(Data_TR_USD!$B93:$BZ93)))&gt;0, SUMPRODUCT(AS$5:AS$81, TRANSPOSE(Data_TR_USD!$B93:$BZ93))%, NA())</f>
        <v>3.7616713580601327E-2</v>
      </c>
      <c r="AU182" s="49">
        <f t="array" ref="AU182">IF(COUNT(IF(AU$5:AU$81&gt;0, TRANSPOSE(Data_TR_USD!$B93:$BZ93)))&gt;0, SUMPRODUCT(AU$5:AU$81, TRANSPOSE(Data_TR_USD!$B93:$BZ93))%, NA())</f>
        <v>4.4330399999999999E-2</v>
      </c>
      <c r="AV182" s="49">
        <f t="array" ref="AV182">IF(COUNT(IF(AV$5:AV$81&gt;0, TRANSPOSE(Data_TR_USD!$B93:$BZ93)))&gt;0, SUMPRODUCT(AV$5:AV$81, TRANSPOSE(Data_TR_USD!$B93:$BZ93))%, NA())</f>
        <v>0</v>
      </c>
      <c r="AW182" s="49">
        <f t="array" ref="AW182">IF(COUNT(IF(AW$5:AW$81&gt;0, TRANSPOSE(Data_TR_USD!$B93:$BZ93)))&gt;0, SUMPRODUCT(AW$5:AW$81, TRANSPOSE(Data_TR_USD!$B93:$BZ93))%, NA())</f>
        <v>2.5121962500595733E-2</v>
      </c>
      <c r="AX182" s="49">
        <f t="array" ref="AX182">IF(COUNT(IF(AX$5:AX$81&gt;0, TRANSPOSE(Data_TR_USD!$B93:$BZ93)))&gt;0, SUMPRODUCT(AX$5:AX$81, TRANSPOSE(Data_TR_USD!$B93:$BZ93))%, NA())</f>
        <v>3.1435568210890802E-2</v>
      </c>
      <c r="AY182" s="49">
        <f t="array" ref="AY182">IF(COUNT(IF(AY$5:AY$81&gt;0, TRANSPOSE(Data_TR_USD!$B93:$BZ93)))&gt;0, SUMPRODUCT(AY$5:AY$81, TRANSPOSE(Data_TR_USD!$B93:$BZ93))%, NA())</f>
        <v>3.1501798381183083E-2</v>
      </c>
      <c r="AZ182" s="49">
        <f t="array" ref="AZ182">IF(COUNT(IF(AZ$5:AZ$81&gt;0, TRANSPOSE(Data_TR_USD!$B93:$BZ93)))&gt;0, SUMPRODUCT(AZ$5:AZ$81, TRANSPOSE(Data_TR_USD!$B93:$BZ93))%, NA())</f>
        <v>3.017284706883179E-2</v>
      </c>
      <c r="BA182" s="49">
        <f t="array" ref="BA182">IF(COUNT(IF(BA$5:BA$81&gt;0, TRANSPOSE(Data_TR_USD!$B93:$BZ93)))&gt;0, SUMPRODUCT(BA$5:BA$81, TRANSPOSE(Data_TR_USD!$B93:$BZ93))%, NA())</f>
        <v>3.3946625924628292E-2</v>
      </c>
      <c r="BB182" s="49">
        <f t="array" ref="BB182">IF(COUNT(IF(BB$5:BB$81&gt;0, TRANSPOSE(Data_TR_USD!$B93:$BZ93)))&gt;0, SUMPRODUCT(BB$5:BB$81, TRANSPOSE(Data_TR_USD!$B93:$BZ93))%, NA())</f>
        <v>3.9425787442196145E-2</v>
      </c>
      <c r="BC182" s="49">
        <f t="array" ref="BC182">IF(COUNT(IF(BC$5:BC$81&gt;0, TRANSPOSE(Data_TR_USD!$B93:$BZ93)))&gt;0, SUMPRODUCT(BC$5:BC$81, TRANSPOSE(Data_TR_USD!$B93:$BZ93))%, NA())</f>
        <v>2.9208968492306805E-2</v>
      </c>
      <c r="BD182" s="49">
        <f t="array" ref="BD182">IF(COUNT(IF(BD$5:BD$81&gt;0, TRANSPOSE(Data_TR_USD!$B93:$BZ93)))&gt;0, SUMPRODUCT(BD$5:BD$81, TRANSPOSE(Data_TR_USD!$B93:$BZ93))%, NA())</f>
        <v>4.3996549461188666E-2</v>
      </c>
      <c r="BE182" s="49">
        <f t="array" ref="BE182">IF(COUNT(IF(BE$5:BE$81&gt;0, TRANSPOSE(Data_TR_USD!$B93:$BZ93)))&gt;0, SUMPRODUCT(BE$5:BE$81, TRANSPOSE(Data_TR_USD!$B93:$BZ93))%, NA())</f>
        <v>1.6418625049510128E-2</v>
      </c>
      <c r="BF182" s="49">
        <f t="array" ref="BF182">IF(COUNT(IF(BF$5:BF$81&gt;0, TRANSPOSE(Data_TR_USD!$B93:$BZ93)))&gt;0, SUMPRODUCT(BF$5:BF$81, TRANSPOSE(Data_TR_USD!$B93:$BZ93))%, NA())</f>
        <v>3.4578216467977083E-2</v>
      </c>
      <c r="BG182" s="49">
        <f t="array" ref="BG182">IF(COUNT(IF(BG$5:BG$81&gt;0, TRANSPOSE(Data_TR_USD!$B93:$BZ93)))&gt;0, SUMPRODUCT(BG$5:BG$81, TRANSPOSE(Data_TR_USD!$B93:$BZ93))%, NA())</f>
        <v>1.6539752078930128E-2</v>
      </c>
      <c r="BH182" s="49">
        <f t="array" ref="BH182">IF(COUNT(IF(BH$5:BH$81&gt;0, TRANSPOSE(Data_TR_USD!$B93:$BZ93)))&gt;0, SUMPRODUCT(BH$5:BH$81, TRANSPOSE(Data_TR_USD!$B93:$BZ93))%, NA())</f>
        <v>1.8135542350931688E-2</v>
      </c>
      <c r="BI182" s="49">
        <f t="array" ref="BI182">IF(COUNT(IF(BI$5:BI$81&gt;0, TRANSPOSE(Data_TR_USD!$B93:$BZ93)))&gt;0, SUMPRODUCT(BI$5:BI$81, TRANSPOSE(Data_TR_USD!$B93:$BZ93))%, NA())</f>
        <v>3.7616713580601327E-2</v>
      </c>
      <c r="BJ182" s="49">
        <f t="array" ref="BJ182">IF(COUNT(IF(BJ$5:BJ$81&gt;0, TRANSPOSE(Data_TR_USD!$B93:$BZ93)))&gt;0, SUMPRODUCT(BJ$5:BJ$81, TRANSPOSE(Data_TR_USD!$B93:$BZ93))%, NA())</f>
        <v>3.7881634261770429E-2</v>
      </c>
      <c r="BK182" s="49">
        <f t="array" ref="BK182">IF(COUNT(IF(BK$5:BK$81&gt;0, TRANSPOSE(Data_TR_USD!$B93:$BZ93)))&gt;0, SUMPRODUCT(BK$5:BK$81, TRANSPOSE(Data_TR_USD!$B93:$BZ93))%, NA())</f>
        <v>3.1457342595417381E-2</v>
      </c>
      <c r="BL182" s="49">
        <f t="array" ref="BL182">IF(COUNT(IF(BL$5:BL$81&gt;0, TRANSPOSE(Data_TR_USD!$B93:$BZ93)))&gt;0, SUMPRODUCT(BL$5:BL$81, TRANSPOSE(Data_TR_USD!$B93:$BZ93))%, NA())</f>
        <v>3.1568028551475356E-2</v>
      </c>
      <c r="BM182" s="49">
        <f t="array" ref="BM182">IF(COUNT(IF(BM$5:BM$81&gt;0, TRANSPOSE(Data_TR_USD!$B93:$BZ93)))&gt;0, SUMPRODUCT(BM$5:BM$81, TRANSPOSE(Data_TR_USD!$B93:$BZ93))%, NA())</f>
        <v>2.1466259415003245E-2</v>
      </c>
      <c r="BN182" s="49">
        <f t="array" ref="BN182">IF(COUNT(IF(BN$5:BN$81&gt;0, TRANSPOSE(Data_TR_USD!$B93:$BZ93)))&gt;0, SUMPRODUCT(BN$5:BN$81, TRANSPOSE(Data_TR_USD!$B93:$BZ93))%, NA())</f>
        <v>1.5784014275737678E-2</v>
      </c>
      <c r="BO182" s="49">
        <f t="array" ref="BO182">IF(COUNT(IF(BO$5:BO$81&gt;0, TRANSPOSE(Data_TR_USD!$B93:$BZ93)))&gt;0, SUMPRODUCT(BO$5:BO$81, TRANSPOSE(Data_TR_USD!$B93:$BZ93))%, NA())</f>
        <v>1.2627211420590144E-2</v>
      </c>
      <c r="BP182" s="49">
        <f t="array" ref="BP182">IF(COUNT(IF(BP$5:BP$81&gt;0, TRANSPOSE(Data_TR_USD!$B93:$BZ93)))&gt;0, SUMPRODUCT(BP$5:BP$81, TRANSPOSE(Data_TR_USD!$B93:$BZ93))%, NA())</f>
        <v>1.052267618382512E-2</v>
      </c>
      <c r="BQ182" s="49">
        <f t="array" ref="BQ182">IF(COUNT(IF(BQ$5:BQ$81&gt;0, TRANSPOSE(Data_TR_USD!$B93:$BZ93)))&gt;0, SUMPRODUCT(BQ$5:BQ$81, TRANSPOSE(Data_TR_USD!$B93:$BZ93))%, NA())</f>
        <v>1.1167038045074199E-2</v>
      </c>
      <c r="BR182" s="49">
        <f t="array" ref="BR182">IF(COUNT(IF(BR$5:BR$81&gt;0, TRANSPOSE(Data_TR_USD!$B93:$BZ93)))&gt;0, SUMPRODUCT(BR$5:BR$81, TRANSPOSE(Data_TR_USD!$B93:$BZ93))%, NA())</f>
        <v>4.1172971526410487E-2</v>
      </c>
      <c r="BS182" s="49">
        <f t="array" ref="BS182">IF(COUNT(IF(BS$5:BS$81&gt;0, TRANSPOSE(Data_TR_USD!$B93:$BZ93)))&gt;0, SUMPRODUCT(BS$5:BS$81, TRANSPOSE(Data_TR_USD!$B93:$BZ93))%, NA())</f>
        <v>1.7992350920692429E-2</v>
      </c>
    </row>
    <row r="183" spans="2:71">
      <c r="B183" s="48">
        <f t="shared" si="5"/>
        <v>1957</v>
      </c>
      <c r="E183" s="49">
        <f t="array" ref="E183">IF(COUNT(IF(E$5:E$81&gt;0, TRANSPOSE(Data_TR_USD!$B94:$BZ94)))&gt;0, SUMPRODUCT(E$5:E$81, TRANSPOSE(Data_TR_USD!$B94:$BZ94))%, NA())</f>
        <v>-0.1086028554943855</v>
      </c>
      <c r="F183" s="49" t="e">
        <f t="array" ref="F183">IF(COUNT(IF(F$5:F$81&gt;0, TRANSPOSE(Data_TR_USD!$B94:$BZ94)))&gt;0, SUMPRODUCT(F$5:F$81, TRANSPOSE(Data_TR_USD!$B94:$BZ94))%, NA())</f>
        <v>#N/A</v>
      </c>
      <c r="G183" s="49">
        <f t="array" ref="G183">IF(COUNT(IF(G$5:G$81&gt;0, TRANSPOSE(Data_TR_USD!$B94:$BZ94)))&gt;0, SUMPRODUCT(G$5:G$81, TRANSPOSE(Data_TR_USD!$B94:$BZ94))%, NA())</f>
        <v>2.8985507246376718E-2</v>
      </c>
      <c r="I183" s="49">
        <f t="array" ref="I183">IF(ISNUMBER(I$96), I$96, IF(COUNT(IF(I$5:I$81&gt;0, TRANSPOSE(Data_TR_USD!$B94:$BZ94)))&gt;0, SUMPRODUCT(I$5:I$81, TRANSPOSE(Data_TR_USD!$B94:$BZ94))%, NA()))</f>
        <v>3.1764224926161051E-2</v>
      </c>
      <c r="J183" s="49">
        <f t="array" ref="J183">IF(ISNUMBER(J$96), J$96, IF(COUNT(IF(J$5:J$81&gt;0, TRANSPOSE(Data_TR_USD!$B94:$BZ94)))&gt;0, SUMPRODUCT(J$5:J$81, TRANSPOSE(Data_TR_USD!$B94:$BZ94))%, NA()))</f>
        <v>3.1764224926161051E-2</v>
      </c>
      <c r="K183" s="49">
        <f t="array" ref="K183">IF(ISNUMBER(K$96), K$96, IF(COUNT(IF(K$5:K$81&gt;0, TRANSPOSE(Data_TR_USD!$B94:$BZ94)))&gt;0, SUMPRODUCT(K$5:K$81, TRANSPOSE(Data_TR_USD!$B94:$BZ94))%, NA()))</f>
        <v>-4.2011460862351552E-2</v>
      </c>
      <c r="M183" s="49">
        <f t="array" ref="M183">IF(COUNT(IF(M$5:M$81&gt;0, TRANSPOSE(Data_TR_USD!$B94:$BZ94)))&gt;0, SUMPRODUCT(M$5:M$81, TRANSPOSE(Data_TR_USD!$B94:$BZ94))%, NA())</f>
        <v>-4.2726301530052878E-2</v>
      </c>
      <c r="N183" s="49">
        <f t="array" ref="N183">IF(COUNT(IF(N$5:N$81&gt;0, TRANSPOSE(Data_TR_USD!$B94:$BZ94)))&gt;0, SUMPRODUCT(N$5:N$81, TRANSPOSE(Data_TR_USD!$B94:$BZ94))%, NA())</f>
        <v>-4.2011460862351552E-2</v>
      </c>
      <c r="X183" s="49">
        <f t="array" ref="X183">IF(COUNT(IF(X$5:X$81&gt;0, TRANSPOSE(Data_TR_USD!$B94:$BZ94)))&gt;0, SUMPRODUCT(X$5:X$81, TRANSPOSE(Data_TR_USD!$B94:$BZ94))%, NA())</f>
        <v>-4.8333258406232565E-2</v>
      </c>
      <c r="Y183" s="49">
        <f t="array" ref="Y183">IF(COUNT(IF(Y$5:Y$81&gt;0, TRANSPOSE(Data_TR_USD!$B94:$BZ94)))&gt;0, SUMPRODUCT(Y$5:Y$81, TRANSPOSE(Data_TR_USD!$B94:$BZ94))%, NA())</f>
        <v>-4.2011460862351552E-2</v>
      </c>
      <c r="AA183" s="49">
        <f t="array" ref="AA183">IF(COUNT(IF(AA$5:AA$81&gt;0, TRANSPOSE(Data_TR_USD!$B94:$BZ94)))&gt;0, SUMPRODUCT(AA$5:AA$81, TRANSPOSE(Data_TR_USD!$B94:$BZ94))%, NA())</f>
        <v>-4.2726301530052878E-2</v>
      </c>
      <c r="AB183" s="49">
        <f t="array" ref="AB183">IF(COUNT(IF(AB$5:AB$81&gt;0, TRANSPOSE(Data_TR_USD!$B94:$BZ94)))&gt;0, SUMPRODUCT(AB$5:AB$81, TRANSPOSE(Data_TR_USD!$B94:$BZ94))%, NA())</f>
        <v>-4.4039585244789257E-2</v>
      </c>
      <c r="AC183" s="49">
        <f t="array" ref="AC183">IF(COUNT(IF(AC$5:AC$81&gt;0, TRANSPOSE(Data_TR_USD!$B94:$BZ94)))&gt;0, SUMPRODUCT(AC$5:AC$81, TRANSPOSE(Data_TR_USD!$B94:$BZ94))%, NA())</f>
        <v>-3.6460120341578861E-2</v>
      </c>
      <c r="AD183" s="49">
        <f t="array" ref="AD183">IF(COUNT(IF(AD$5:AD$81&gt;0, TRANSPOSE(Data_TR_USD!$B94:$BZ94)))&gt;0, SUMPRODUCT(AD$5:AD$81, TRANSPOSE(Data_TR_USD!$B94:$BZ94))%, NA())</f>
        <v>-4.0238928660701362E-2</v>
      </c>
      <c r="AE183" s="49">
        <f t="array" ref="AE183">IF(COUNT(IF(AE$5:AE$81&gt;0, TRANSPOSE(Data_TR_USD!$B94:$BZ94)))&gt;0, SUMPRODUCT(AE$5:AE$81, TRANSPOSE(Data_TR_USD!$B94:$BZ94))%, NA())</f>
        <v>-2.4218690469318797E-2</v>
      </c>
      <c r="AG183" s="49">
        <f t="array" ref="AG183">IF(COUNT(IF(AG$5:AG$81&gt;0, TRANSPOSE(Data_TR_USD!$B94:$BZ94)))&gt;0, SUMPRODUCT(AG$5:AG$81, TRANSPOSE(Data_TR_USD!$B94:$BZ94))%, NA())</f>
        <v>0</v>
      </c>
      <c r="AM183" s="49">
        <f t="array" ref="AM183">IF(COUNT(IF(AM$5:AM$81&gt;0, TRANSPOSE(Data_TR_USD!$B94:$BZ94)))&gt;0, SUMPRODUCT(AM$5:AM$81, TRANSPOSE(Data_TR_USD!$B94:$BZ94))%, NA())</f>
        <v>-5.1339659889711779E-2</v>
      </c>
      <c r="AN183" s="49">
        <f t="array" ref="AN183">IF(COUNT(IF(AN$5:AN$81&gt;0, TRANSPOSE(Data_TR_USD!$B94:$BZ94)))&gt;0, SUMPRODUCT(AN$5:AN$81, TRANSPOSE(Data_TR_USD!$B94:$BZ94))%, NA())</f>
        <v>-4.4008183546512388E-3</v>
      </c>
      <c r="AO183" s="49">
        <f t="array" ref="AO183">IF(COUNT(IF(AO$5:AO$81&gt;0, TRANSPOSE(Data_TR_USD!$B94:$BZ94)))&gt;0, SUMPRODUCT(AO$5:AO$81, TRANSPOSE(Data_TR_USD!$B94:$BZ94))%, NA())</f>
        <v>-3.406514425127205E-2</v>
      </c>
      <c r="AP183" s="49">
        <f t="array" ref="AP183">IF(COUNT(IF(AP$5:AP$81&gt;0, TRANSPOSE(Data_TR_USD!$B94:$BZ94)))&gt;0, SUMPRODUCT(AP$5:AP$81, TRANSPOSE(Data_TR_USD!$B94:$BZ94))%, NA())</f>
        <v>-2.5921573878859537E-2</v>
      </c>
      <c r="AQ183" s="49">
        <f t="array" ref="AQ183">IF(COUNT(IF(AQ$5:AQ$81&gt;0, TRANSPOSE(Data_TR_USD!$B94:$BZ94)))&gt;0, SUMPRODUCT(AQ$5:AQ$81, TRANSPOSE(Data_TR_USD!$B94:$BZ94))%, NA())</f>
        <v>2.8472212400651466E-3</v>
      </c>
      <c r="AS183" s="49">
        <f t="array" ref="AS183">IF(COUNT(IF(AS$5:AS$81&gt;0, TRANSPOSE(Data_TR_USD!$B94:$BZ94)))&gt;0, SUMPRODUCT(AS$5:AS$81, TRANSPOSE(Data_TR_USD!$B94:$BZ94))%, NA())</f>
        <v>-4.2011460862351552E-2</v>
      </c>
      <c r="AU183" s="49">
        <f t="array" ref="AU183">IF(COUNT(IF(AU$5:AU$81&gt;0, TRANSPOSE(Data_TR_USD!$B94:$BZ94)))&gt;0, SUMPRODUCT(AU$5:AU$81, TRANSPOSE(Data_TR_USD!$B94:$BZ94))%, NA())</f>
        <v>-4.2972799999999998E-2</v>
      </c>
      <c r="AV183" s="49">
        <f t="array" ref="AV183">IF(COUNT(IF(AV$5:AV$81&gt;0, TRANSPOSE(Data_TR_USD!$B94:$BZ94)))&gt;0, SUMPRODUCT(AV$5:AV$81, TRANSPOSE(Data_TR_USD!$B94:$BZ94))%, NA())</f>
        <v>0</v>
      </c>
      <c r="AW183" s="49">
        <f t="array" ref="AW183">IF(COUNT(IF(AW$5:AW$81&gt;0, TRANSPOSE(Data_TR_USD!$B94:$BZ94)))&gt;0, SUMPRODUCT(AW$5:AW$81, TRANSPOSE(Data_TR_USD!$B94:$BZ94))%, NA())</f>
        <v>-3.186601598061433E-2</v>
      </c>
      <c r="AX183" s="49">
        <f t="array" ref="AX183">IF(COUNT(IF(AX$5:AX$81&gt;0, TRANSPOSE(Data_TR_USD!$B94:$BZ94)))&gt;0, SUMPRODUCT(AX$5:AX$81, TRANSPOSE(Data_TR_USD!$B94:$BZ94))%, NA())</f>
        <v>-4.2726301530052878E-2</v>
      </c>
      <c r="AY183" s="49">
        <f t="array" ref="AY183">IF(COUNT(IF(AY$5:AY$81&gt;0, TRANSPOSE(Data_TR_USD!$B94:$BZ94)))&gt;0, SUMPRODUCT(AY$5:AY$81, TRANSPOSE(Data_TR_USD!$B94:$BZ94))%, NA())</f>
        <v>-4.8513864638622818E-2</v>
      </c>
      <c r="AZ183" s="49">
        <f t="array" ref="AZ183">IF(COUNT(IF(AZ$5:AZ$81&gt;0, TRANSPOSE(Data_TR_USD!$B94:$BZ94)))&gt;0, SUMPRODUCT(AZ$5:AZ$81, TRANSPOSE(Data_TR_USD!$B94:$BZ94))%, NA())</f>
        <v>-4.055424442016517E-2</v>
      </c>
      <c r="BA183" s="49">
        <f t="array" ref="BA183">IF(COUNT(IF(BA$5:BA$81&gt;0, TRANSPOSE(Data_TR_USD!$B94:$BZ94)))&gt;0, SUMPRODUCT(BA$5:BA$81, TRANSPOSE(Data_TR_USD!$B94:$BZ94))%, NA())</f>
        <v>-4.7430077345539084E-2</v>
      </c>
      <c r="BB183" s="49">
        <f t="array" ref="BB183">IF(COUNT(IF(BB$5:BB$81&gt;0, TRANSPOSE(Data_TR_USD!$B94:$BZ94)))&gt;0, SUMPRODUCT(BB$5:BB$81, TRANSPOSE(Data_TR_USD!$B94:$BZ94))%, NA())</f>
        <v>-4.8333258406232565E-2</v>
      </c>
      <c r="BC183" s="49">
        <f t="array" ref="BC183">IF(COUNT(IF(BC$5:BC$81&gt;0, TRANSPOSE(Data_TR_USD!$B94:$BZ94)))&gt;0, SUMPRODUCT(BC$5:BC$81, TRANSPOSE(Data_TR_USD!$B94:$BZ94))%, NA())</f>
        <v>-3.9834194174690946E-2</v>
      </c>
      <c r="BD183" s="49">
        <f t="array" ref="BD183">IF(COUNT(IF(BD$5:BD$81&gt;0, TRANSPOSE(Data_TR_USD!$B94:$BZ94)))&gt;0, SUMPRODUCT(BD$5:BD$81, TRANSPOSE(Data_TR_USD!$B94:$BZ94))%, NA())</f>
        <v>-5.8659309520360033E-2</v>
      </c>
      <c r="BE183" s="49">
        <f t="array" ref="BE183">IF(COUNT(IF(BE$5:BE$81&gt;0, TRANSPOSE(Data_TR_USD!$B94:$BZ94)))&gt;0, SUMPRODUCT(BE$5:BE$81, TRANSPOSE(Data_TR_USD!$B94:$BZ94))%, NA())</f>
        <v>-2.8903652666026045E-2</v>
      </c>
      <c r="BF183" s="49">
        <f t="array" ref="BF183">IF(COUNT(IF(BF$5:BF$81&gt;0, TRANSPOSE(Data_TR_USD!$B94:$BZ94)))&gt;0, SUMPRODUCT(BF$5:BF$81, TRANSPOSE(Data_TR_USD!$B94:$BZ94))%, NA())</f>
        <v>-2.5422453737012504E-2</v>
      </c>
      <c r="BG183" s="49">
        <f t="array" ref="BG183">IF(COUNT(IF(BG$5:BG$81&gt;0, TRANSPOSE(Data_TR_USD!$B94:$BZ94)))&gt;0, SUMPRODUCT(BG$5:BG$81, TRANSPOSE(Data_TR_USD!$B94:$BZ94))%, NA())</f>
        <v>-3.4801891916132798E-3</v>
      </c>
      <c r="BH183" s="49">
        <f t="array" ref="BH183">IF(COUNT(IF(BH$5:BH$81&gt;0, TRANSPOSE(Data_TR_USD!$B94:$BZ94)))&gt;0, SUMPRODUCT(BH$5:BH$81, TRANSPOSE(Data_TR_USD!$B94:$BZ94))%, NA())</f>
        <v>-2.3416441159121712E-2</v>
      </c>
      <c r="BI183" s="49">
        <f t="array" ref="BI183">IF(COUNT(IF(BI$5:BI$81&gt;0, TRANSPOSE(Data_TR_USD!$B94:$BZ94)))&gt;0, SUMPRODUCT(BI$5:BI$81, TRANSPOSE(Data_TR_USD!$B94:$BZ94))%, NA())</f>
        <v>-4.2011460862351552E-2</v>
      </c>
      <c r="BJ183" s="49">
        <f t="array" ref="BJ183">IF(COUNT(IF(BJ$5:BJ$81&gt;0, TRANSPOSE(Data_TR_USD!$B94:$BZ94)))&gt;0, SUMPRODUCT(BJ$5:BJ$81, TRANSPOSE(Data_TR_USD!$B94:$BZ94))%, NA())</f>
        <v>-6.5161713296631299E-2</v>
      </c>
      <c r="BK183" s="49">
        <f t="array" ref="BK183">IF(COUNT(IF(BK$5:BK$81&gt;0, TRANSPOSE(Data_TR_USD!$B94:$BZ94)))&gt;0, SUMPRODUCT(BK$5:BK$81, TRANSPOSE(Data_TR_USD!$B94:$BZ94))%, NA())</f>
        <v>-2.3081957029468709E-2</v>
      </c>
      <c r="BL183" s="49">
        <f t="array" ref="BL183">IF(COUNT(IF(BL$5:BL$81&gt;0, TRANSPOSE(Data_TR_USD!$B94:$BZ94)))&gt;0, SUMPRODUCT(BL$5:BL$81, TRANSPOSE(Data_TR_USD!$B94:$BZ94))%, NA())</f>
        <v>-5.4301427747192751E-2</v>
      </c>
      <c r="BM183" s="49">
        <f t="array" ref="BM183">IF(COUNT(IF(BM$5:BM$81&gt;0, TRANSPOSE(Data_TR_USD!$B94:$BZ94)))&gt;0, SUMPRODUCT(BM$5:BM$81, TRANSPOSE(Data_TR_USD!$B94:$BZ94))%, NA())</f>
        <v>-3.6924970868091073E-2</v>
      </c>
      <c r="BN183" s="49">
        <f t="array" ref="BN183">IF(COUNT(IF(BN$5:BN$81&gt;0, TRANSPOSE(Data_TR_USD!$B94:$BZ94)))&gt;0, SUMPRODUCT(BN$5:BN$81, TRANSPOSE(Data_TR_USD!$B94:$BZ94))%, NA())</f>
        <v>-2.7150713873596376E-2</v>
      </c>
      <c r="BO183" s="49">
        <f t="array" ref="BO183">IF(COUNT(IF(BO$5:BO$81&gt;0, TRANSPOSE(Data_TR_USD!$B94:$BZ94)))&gt;0, SUMPRODUCT(BO$5:BO$81, TRANSPOSE(Data_TR_USD!$B94:$BZ94))%, NA())</f>
        <v>-2.1720571098877102E-2</v>
      </c>
      <c r="BP183" s="49">
        <f t="array" ref="BP183">IF(COUNT(IF(BP$5:BP$81&gt;0, TRANSPOSE(Data_TR_USD!$B94:$BZ94)))&gt;0, SUMPRODUCT(BP$5:BP$81, TRANSPOSE(Data_TR_USD!$B94:$BZ94))%, NA())</f>
        <v>-1.8100475915730919E-2</v>
      </c>
      <c r="BQ183" s="49">
        <f t="array" ref="BQ183">IF(COUNT(IF(BQ$5:BQ$81&gt;0, TRANSPOSE(Data_TR_USD!$B94:$BZ94)))&gt;0, SUMPRODUCT(BQ$5:BQ$81, TRANSPOSE(Data_TR_USD!$B94:$BZ94))%, NA())</f>
        <v>-4.4008183546512388E-3</v>
      </c>
      <c r="BR183" s="49">
        <f t="array" ref="BR183">IF(COUNT(IF(BR$5:BR$81&gt;0, TRANSPOSE(Data_TR_USD!$B94:$BZ94)))&gt;0, SUMPRODUCT(BR$5:BR$81, TRANSPOSE(Data_TR_USD!$B94:$BZ94))%, NA())</f>
        <v>-5.3939522292591573E-2</v>
      </c>
      <c r="BS183" s="49">
        <f t="array" ref="BS183">IF(COUNT(IF(BS$5:BS$81&gt;0, TRANSPOSE(Data_TR_USD!$B94:$BZ94)))&gt;0, SUMPRODUCT(BS$5:BS$81, TRANSPOSE(Data_TR_USD!$B94:$BZ94))%, NA())</f>
        <v>-4.9022785612240823E-3</v>
      </c>
    </row>
    <row r="184" spans="2:71">
      <c r="B184" s="48">
        <f t="shared" si="5"/>
        <v>1958</v>
      </c>
      <c r="E184" s="49">
        <f t="array" ref="E184">IF(COUNT(IF(E$5:E$81&gt;0, TRANSPOSE(Data_TR_USD!$B95:$BZ95)))&gt;0, SUMPRODUCT(E$5:E$81, TRANSPOSE(Data_TR_USD!$B95:$BZ95))%, NA())</f>
        <v>0.42919816450868276</v>
      </c>
      <c r="F184" s="49" t="e">
        <f t="array" ref="F184">IF(COUNT(IF(F$5:F$81&gt;0, TRANSPOSE(Data_TR_USD!$B95:$BZ95)))&gt;0, SUMPRODUCT(F$5:F$81, TRANSPOSE(Data_TR_USD!$B95:$BZ95))%, NA())</f>
        <v>#N/A</v>
      </c>
      <c r="G184" s="49">
        <f t="array" ref="G184">IF(COUNT(IF(G$5:G$81&gt;0, TRANSPOSE(Data_TR_USD!$B95:$BZ95)))&gt;0, SUMPRODUCT(G$5:G$81, TRANSPOSE(Data_TR_USD!$B95:$BZ95))%, NA())</f>
        <v>1.7605633802816989E-2</v>
      </c>
      <c r="I184" s="49">
        <f t="array" ref="I184">IF(ISNUMBER(I$96), I$96, IF(COUNT(IF(I$5:I$81&gt;0, TRANSPOSE(Data_TR_USD!$B95:$BZ95)))&gt;0, SUMPRODUCT(I$5:I$81, TRANSPOSE(Data_TR_USD!$B95:$BZ95))%, NA()))</f>
        <v>1.6971189071492306E-2</v>
      </c>
      <c r="J184" s="49">
        <f t="array" ref="J184">IF(ISNUMBER(J$96), J$96, IF(COUNT(IF(J$5:J$81&gt;0, TRANSPOSE(Data_TR_USD!$B95:$BZ95)))&gt;0, SUMPRODUCT(J$5:J$81, TRANSPOSE(Data_TR_USD!$B95:$BZ95))%, NA()))</f>
        <v>1.6971189071492306E-2</v>
      </c>
      <c r="K184" s="49">
        <f t="array" ref="K184">IF(ISNUMBER(K$96), K$96, IF(COUNT(IF(K$5:K$81&gt;0, TRANSPOSE(Data_TR_USD!$B95:$BZ95)))&gt;0, SUMPRODUCT(K$5:K$81, TRANSPOSE(Data_TR_USD!$B95:$BZ95))%, NA()))</f>
        <v>0.25068595760914109</v>
      </c>
      <c r="M184" s="49">
        <f t="array" ref="M184">IF(COUNT(IF(M$5:M$81&gt;0, TRANSPOSE(Data_TR_USD!$B95:$BZ95)))&gt;0, SUMPRODUCT(M$5:M$81, TRANSPOSE(Data_TR_USD!$B95:$BZ95))%, NA())</f>
        <v>0.21118261170630709</v>
      </c>
      <c r="N184" s="49">
        <f t="array" ref="N184">IF(COUNT(IF(N$5:N$81&gt;0, TRANSPOSE(Data_TR_USD!$B95:$BZ95)))&gt;0, SUMPRODUCT(N$5:N$81, TRANSPOSE(Data_TR_USD!$B95:$BZ95))%, NA())</f>
        <v>0.25068595760914109</v>
      </c>
      <c r="X184" s="49">
        <f t="array" ref="X184">IF(COUNT(IF(X$5:X$81&gt;0, TRANSPOSE(Data_TR_USD!$B95:$BZ95)))&gt;0, SUMPRODUCT(X$5:X$81, TRANSPOSE(Data_TR_USD!$B95:$BZ95))%, NA())</f>
        <v>0.2571651371126365</v>
      </c>
      <c r="Y184" s="49">
        <f t="array" ref="Y184">IF(COUNT(IF(Y$5:Y$81&gt;0, TRANSPOSE(Data_TR_USD!$B95:$BZ95)))&gt;0, SUMPRODUCT(Y$5:Y$81, TRANSPOSE(Data_TR_USD!$B95:$BZ95))%, NA())</f>
        <v>0.25068595760914109</v>
      </c>
      <c r="AA184" s="49">
        <f t="array" ref="AA184">IF(COUNT(IF(AA$5:AA$81&gt;0, TRANSPOSE(Data_TR_USD!$B95:$BZ95)))&gt;0, SUMPRODUCT(AA$5:AA$81, TRANSPOSE(Data_TR_USD!$B95:$BZ95))%, NA())</f>
        <v>0.21118261170630709</v>
      </c>
      <c r="AB184" s="49">
        <f t="array" ref="AB184">IF(COUNT(IF(AB$5:AB$81&gt;0, TRANSPOSE(Data_TR_USD!$B95:$BZ95)))&gt;0, SUMPRODUCT(AB$5:AB$81, TRANSPOSE(Data_TR_USD!$B95:$BZ95))%, NA())</f>
        <v>0.25912617282319805</v>
      </c>
      <c r="AC184" s="49">
        <f t="array" ref="AC184">IF(COUNT(IF(AC$5:AC$81&gt;0, TRANSPOSE(Data_TR_USD!$B95:$BZ95)))&gt;0, SUMPRODUCT(AC$5:AC$81, TRANSPOSE(Data_TR_USD!$B95:$BZ95))%, NA())</f>
        <v>0.21553166542487692</v>
      </c>
      <c r="AD184" s="49">
        <f t="array" ref="AD184">IF(COUNT(IF(AD$5:AD$81&gt;0, TRANSPOSE(Data_TR_USD!$B95:$BZ95)))&gt;0, SUMPRODUCT(AD$5:AD$81, TRANSPOSE(Data_TR_USD!$B95:$BZ95))%, NA())</f>
        <v>0.22513155853449132</v>
      </c>
      <c r="AE184" s="49">
        <f t="array" ref="AE184">IF(COUNT(IF(AE$5:AE$81&gt;0, TRANSPOSE(Data_TR_USD!$B95:$BZ95)))&gt;0, SUMPRODUCT(AE$5:AE$81, TRANSPOSE(Data_TR_USD!$B95:$BZ95))%, NA())</f>
        <v>0.14862630116198666</v>
      </c>
      <c r="AG184" s="49">
        <f t="array" ref="AG184">IF(COUNT(IF(AG$5:AG$81&gt;0, TRANSPOSE(Data_TR_USD!$B95:$BZ95)))&gt;0, SUMPRODUCT(AG$5:AG$81, TRANSPOSE(Data_TR_USD!$B95:$BZ95))%, NA())</f>
        <v>0</v>
      </c>
      <c r="AM184" s="49">
        <f t="array" ref="AM184">IF(COUNT(IF(AM$5:AM$81&gt;0, TRANSPOSE(Data_TR_USD!$B95:$BZ95)))&gt;0, SUMPRODUCT(AM$5:AM$81, TRANSPOSE(Data_TR_USD!$B95:$BZ95))%, NA())</f>
        <v>0.21108883627497907</v>
      </c>
      <c r="AN184" s="49">
        <f t="array" ref="AN184">IF(COUNT(IF(AN$5:AN$81&gt;0, TRANSPOSE(Data_TR_USD!$B95:$BZ95)))&gt;0, SUMPRODUCT(AN$5:AN$81, TRANSPOSE(Data_TR_USD!$B95:$BZ95))%, NA())</f>
        <v>9.3991108498232237E-2</v>
      </c>
      <c r="AO184" s="49">
        <f t="array" ref="AO184">IF(COUNT(IF(AO$5:AO$81&gt;0, TRANSPOSE(Data_TR_USD!$B95:$BZ95)))&gt;0, SUMPRODUCT(AO$5:AO$81, TRANSPOSE(Data_TR_USD!$B95:$BZ95))%, NA())</f>
        <v>0.1959130495638669</v>
      </c>
      <c r="AP184" s="49">
        <f t="array" ref="AP184">IF(COUNT(IF(AP$5:AP$81&gt;0, TRANSPOSE(Data_TR_USD!$B95:$BZ95)))&gt;0, SUMPRODUCT(AP$5:AP$81, TRANSPOSE(Data_TR_USD!$B95:$BZ95))%, NA())</f>
        <v>0.15379021268219772</v>
      </c>
      <c r="AQ184" s="49">
        <f t="array" ref="AQ184">IF(COUNT(IF(AQ$5:AQ$81&gt;0, TRANSPOSE(Data_TR_USD!$B95:$BZ95)))&gt;0, SUMPRODUCT(AQ$5:AQ$81, TRANSPOSE(Data_TR_USD!$B95:$BZ95))%, NA())</f>
        <v>7.1414430685728142E-2</v>
      </c>
      <c r="AS184" s="49">
        <f t="array" ref="AS184">IF(COUNT(IF(AS$5:AS$81&gt;0, TRANSPOSE(Data_TR_USD!$B95:$BZ95)))&gt;0, SUMPRODUCT(AS$5:AS$81, TRANSPOSE(Data_TR_USD!$B95:$BZ95))%, NA())</f>
        <v>0.25068595760914109</v>
      </c>
      <c r="AU184" s="49">
        <f t="array" ref="AU184">IF(COUNT(IF(AU$5:AU$81&gt;0, TRANSPOSE(Data_TR_USD!$B95:$BZ95)))&gt;0, SUMPRODUCT(AU$5:AU$81, TRANSPOSE(Data_TR_USD!$B95:$BZ95))%, NA())</f>
        <v>0.2846863</v>
      </c>
      <c r="AV184" s="49">
        <f t="array" ref="AV184">IF(COUNT(IF(AV$5:AV$81&gt;0, TRANSPOSE(Data_TR_USD!$B95:$BZ95)))&gt;0, SUMPRODUCT(AV$5:AV$81, TRANSPOSE(Data_TR_USD!$B95:$BZ95))%, NA())</f>
        <v>0</v>
      </c>
      <c r="AW184" s="49">
        <f t="array" ref="AW184">IF(COUNT(IF(AW$5:AW$81&gt;0, TRANSPOSE(Data_TR_USD!$B95:$BZ95)))&gt;0, SUMPRODUCT(AW$5:AW$81, TRANSPOSE(Data_TR_USD!$B95:$BZ95))%, NA())</f>
        <v>0.16826279525543883</v>
      </c>
      <c r="AX184" s="49">
        <f t="array" ref="AX184">IF(COUNT(IF(AX$5:AX$81&gt;0, TRANSPOSE(Data_TR_USD!$B95:$BZ95)))&gt;0, SUMPRODUCT(AX$5:AX$81, TRANSPOSE(Data_TR_USD!$B95:$BZ95))%, NA())</f>
        <v>0.21118261170630709</v>
      </c>
      <c r="AY184" s="49">
        <f t="array" ref="AY184">IF(COUNT(IF(AY$5:AY$81&gt;0, TRANSPOSE(Data_TR_USD!$B95:$BZ95)))&gt;0, SUMPRODUCT(AY$5:AY$81, TRANSPOSE(Data_TR_USD!$B95:$BZ95))%, NA())</f>
        <v>0.21289084698032423</v>
      </c>
      <c r="AZ184" s="49">
        <f t="array" ref="AZ184">IF(COUNT(IF(AZ$5:AZ$81&gt;0, TRANSPOSE(Data_TR_USD!$B95:$BZ95)))&gt;0, SUMPRODUCT(AZ$5:AZ$81, TRANSPOSE(Data_TR_USD!$B95:$BZ95))%, NA())</f>
        <v>0.20259864841613343</v>
      </c>
      <c r="BA184" s="49">
        <f t="array" ref="BA184">IF(COUNT(IF(BA$5:BA$81&gt;0, TRANSPOSE(Data_TR_USD!$B95:$BZ95)))&gt;0, SUMPRODUCT(BA$5:BA$81, TRANSPOSE(Data_TR_USD!$B95:$BZ95))%, NA())</f>
        <v>0.20833206052000952</v>
      </c>
      <c r="BB184" s="49">
        <f t="array" ref="BB184">IF(COUNT(IF(BB$5:BB$81&gt;0, TRANSPOSE(Data_TR_USD!$B95:$BZ95)))&gt;0, SUMPRODUCT(BB$5:BB$81, TRANSPOSE(Data_TR_USD!$B95:$BZ95))%, NA())</f>
        <v>0.2571651371126365</v>
      </c>
      <c r="BC184" s="49">
        <f t="array" ref="BC184">IF(COUNT(IF(BC$5:BC$81&gt;0, TRANSPOSE(Data_TR_USD!$B95:$BZ95)))&gt;0, SUMPRODUCT(BC$5:BC$81, TRANSPOSE(Data_TR_USD!$B95:$BZ95))%, NA())</f>
        <v>0.20367681200230603</v>
      </c>
      <c r="BD184" s="49">
        <f t="array" ref="BD184">IF(COUNT(IF(BD$5:BD$81&gt;0, TRANSPOSE(Data_TR_USD!$B95:$BZ95)))&gt;0, SUMPRODUCT(BD$5:BD$81, TRANSPOSE(Data_TR_USD!$B95:$BZ95))%, NA())</f>
        <v>0.29531400933402646</v>
      </c>
      <c r="BE184" s="49">
        <f t="array" ref="BE184">IF(COUNT(IF(BE$5:BE$81&gt;0, TRANSPOSE(Data_TR_USD!$B95:$BZ95)))&gt;0, SUMPRODUCT(BE$5:BE$81, TRANSPOSE(Data_TR_USD!$B95:$BZ95))%, NA())</f>
        <v>0.1383088997821478</v>
      </c>
      <c r="BF184" s="49">
        <f t="array" ref="BF184">IF(COUNT(IF(BF$5:BF$81&gt;0, TRANSPOSE(Data_TR_USD!$B95:$BZ95)))&gt;0, SUMPRODUCT(BF$5:BF$81, TRANSPOSE(Data_TR_USD!$B95:$BZ95))%, NA())</f>
        <v>0.20959035024186184</v>
      </c>
      <c r="BG184" s="49">
        <f t="array" ref="BG184">IF(COUNT(IF(BG$5:BG$81&gt;0, TRANSPOSE(Data_TR_USD!$B95:$BZ95)))&gt;0, SUMPRODUCT(BG$5:BG$81, TRANSPOSE(Data_TR_USD!$B95:$BZ95))%, NA())</f>
        <v>9.0260067620065193E-2</v>
      </c>
      <c r="BH184" s="49">
        <f t="array" ref="BH184">IF(COUNT(IF(BH$5:BH$81&gt;0, TRANSPOSE(Data_TR_USD!$B95:$BZ95)))&gt;0, SUMPRODUCT(BH$5:BH$81, TRANSPOSE(Data_TR_USD!$B95:$BZ95))%, NA())</f>
        <v>0.12493671119086061</v>
      </c>
      <c r="BI184" s="49">
        <f t="array" ref="BI184">IF(COUNT(IF(BI$5:BI$81&gt;0, TRANSPOSE(Data_TR_USD!$B95:$BZ95)))&gt;0, SUMPRODUCT(BI$5:BI$81, TRANSPOSE(Data_TR_USD!$B95:$BZ95))%, NA())</f>
        <v>0.25068595760914109</v>
      </c>
      <c r="BJ184" s="49">
        <f t="array" ref="BJ184">IF(COUNT(IF(BJ$5:BJ$81&gt;0, TRANSPOSE(Data_TR_USD!$B95:$BZ95)))&gt;0, SUMPRODUCT(BJ$5:BJ$81, TRANSPOSE(Data_TR_USD!$B95:$BZ95))%, NA())</f>
        <v>0.25751889870520966</v>
      </c>
      <c r="BK184" s="49">
        <f t="array" ref="BK184">IF(COUNT(IF(BK$5:BK$81&gt;0, TRANSPOSE(Data_TR_USD!$B95:$BZ95)))&gt;0, SUMPRODUCT(BK$5:BK$81, TRANSPOSE(Data_TR_USD!$B95:$BZ95))%, NA())</f>
        <v>0.16816311003828929</v>
      </c>
      <c r="BL184" s="49">
        <f t="array" ref="BL184">IF(COUNT(IF(BL$5:BL$81&gt;0, TRANSPOSE(Data_TR_USD!$B95:$BZ95)))&gt;0, SUMPRODUCT(BL$5:BL$81, TRANSPOSE(Data_TR_USD!$B95:$BZ95))%, NA())</f>
        <v>0.21459908225434138</v>
      </c>
      <c r="BM184" s="49">
        <f t="array" ref="BM184">IF(COUNT(IF(BM$5:BM$81&gt;0, TRANSPOSE(Data_TR_USD!$B95:$BZ95)))&gt;0, SUMPRODUCT(BM$5:BM$81, TRANSPOSE(Data_TR_USD!$B95:$BZ95))%, NA())</f>
        <v>0.14592737593295216</v>
      </c>
      <c r="BN184" s="49">
        <f t="array" ref="BN184">IF(COUNT(IF(BN$5:BN$81&gt;0, TRANSPOSE(Data_TR_USD!$B95:$BZ95)))&gt;0, SUMPRODUCT(BN$5:BN$81, TRANSPOSE(Data_TR_USD!$B95:$BZ95))%, NA())</f>
        <v>0.10729954112717069</v>
      </c>
      <c r="BO184" s="49">
        <f t="array" ref="BO184">IF(COUNT(IF(BO$5:BO$81&gt;0, TRANSPOSE(Data_TR_USD!$B95:$BZ95)))&gt;0, SUMPRODUCT(BO$5:BO$81, TRANSPOSE(Data_TR_USD!$B95:$BZ95))%, NA())</f>
        <v>8.5839632901736546E-2</v>
      </c>
      <c r="BP184" s="49">
        <f t="array" ref="BP184">IF(COUNT(IF(BP$5:BP$81&gt;0, TRANSPOSE(Data_TR_USD!$B95:$BZ95)))&gt;0, SUMPRODUCT(BP$5:BP$81, TRANSPOSE(Data_TR_USD!$B95:$BZ95))%, NA())</f>
        <v>7.1533027418113793E-2</v>
      </c>
      <c r="BQ184" s="49">
        <f t="array" ref="BQ184">IF(COUNT(IF(BQ$5:BQ$81&gt;0, TRANSPOSE(Data_TR_USD!$B95:$BZ95)))&gt;0, SUMPRODUCT(BQ$5:BQ$81, TRANSPOSE(Data_TR_USD!$B95:$BZ95))%, NA())</f>
        <v>9.3991108498232237E-2</v>
      </c>
      <c r="BR184" s="49">
        <f t="array" ref="BR184">IF(COUNT(IF(BR$5:BR$81&gt;0, TRANSPOSE(Data_TR_USD!$B95:$BZ95)))&gt;0, SUMPRODUCT(BR$5:BR$81, TRANSPOSE(Data_TR_USD!$B95:$BZ95))%, NA())</f>
        <v>0.24843475671325119</v>
      </c>
      <c r="BS184" s="49">
        <f t="array" ref="BS184">IF(COUNT(IF(BS$5:BS$81&gt;0, TRANSPOSE(Data_TR_USD!$B95:$BZ95)))&gt;0, SUMPRODUCT(BS$5:BS$81, TRANSPOSE(Data_TR_USD!$B95:$BZ95))%, NA())</f>
        <v>0.10211766954365301</v>
      </c>
    </row>
    <row r="185" spans="2:71">
      <c r="B185" s="48">
        <f t="shared" si="5"/>
        <v>1959</v>
      </c>
      <c r="E185" s="49">
        <f t="array" ref="E185">IF(COUNT(IF(E$5:E$81&gt;0, TRANSPOSE(Data_TR_USD!$B96:$BZ96)))&gt;0, SUMPRODUCT(E$5:E$81, TRANSPOSE(Data_TR_USD!$B96:$BZ96))%, NA())</f>
        <v>0.11774404385200189</v>
      </c>
      <c r="F185" s="49" t="e">
        <f t="array" ref="F185">IF(COUNT(IF(F$5:F$81&gt;0, TRANSPOSE(Data_TR_USD!$B96:$BZ96)))&gt;0, SUMPRODUCT(F$5:F$81, TRANSPOSE(Data_TR_USD!$B96:$BZ96))%, NA())</f>
        <v>#N/A</v>
      </c>
      <c r="G185" s="49">
        <f t="array" ref="G185">IF(COUNT(IF(G$5:G$81&gt;0, TRANSPOSE(Data_TR_USD!$B96:$BZ96)))&gt;0, SUMPRODUCT(G$5:G$81, TRANSPOSE(Data_TR_USD!$B96:$BZ96))%, NA())</f>
        <v>1.730103806228378E-2</v>
      </c>
      <c r="I185" s="49">
        <f t="array" ref="I185">IF(ISNUMBER(I$96), I$96, IF(COUNT(IF(I$5:I$81&gt;0, TRANSPOSE(Data_TR_USD!$B96:$BZ96)))&gt;0, SUMPRODUCT(I$5:I$81, TRANSPOSE(Data_TR_USD!$B96:$BZ96))%, NA()))</f>
        <v>3.2017745926878359E-2</v>
      </c>
      <c r="J185" s="49">
        <f t="array" ref="J185">IF(ISNUMBER(J$96), J$96, IF(COUNT(IF(J$5:J$81&gt;0, TRANSPOSE(Data_TR_USD!$B96:$BZ96)))&gt;0, SUMPRODUCT(J$5:J$81, TRANSPOSE(Data_TR_USD!$B96:$BZ96))%, NA()))</f>
        <v>3.2017745926878359E-2</v>
      </c>
      <c r="K185" s="49">
        <f t="array" ref="K185">IF(ISNUMBER(K$96), K$96, IF(COUNT(IF(K$5:K$81&gt;0, TRANSPOSE(Data_TR_USD!$B96:$BZ96)))&gt;0, SUMPRODUCT(K$5:K$81, TRANSPOSE(Data_TR_USD!$B96:$BZ96))%, NA()))</f>
        <v>7.0479738940460529E-2</v>
      </c>
      <c r="M185" s="49">
        <f t="array" ref="M185">IF(COUNT(IF(M$5:M$81&gt;0, TRANSPOSE(Data_TR_USD!$B96:$BZ96)))&gt;0, SUMPRODUCT(M$5:M$81, TRANSPOSE(Data_TR_USD!$B96:$BZ96))%, NA())</f>
        <v>5.8788678240630644E-2</v>
      </c>
      <c r="N185" s="49">
        <f t="array" ref="N185">IF(COUNT(IF(N$5:N$81&gt;0, TRANSPOSE(Data_TR_USD!$B96:$BZ96)))&gt;0, SUMPRODUCT(N$5:N$81, TRANSPOSE(Data_TR_USD!$B96:$BZ96))%, NA())</f>
        <v>7.0479738940460529E-2</v>
      </c>
      <c r="X185" s="49">
        <f t="array" ref="X185">IF(COUNT(IF(X$5:X$81&gt;0, TRANSPOSE(Data_TR_USD!$B96:$BZ96)))&gt;0, SUMPRODUCT(X$5:X$81, TRANSPOSE(Data_TR_USD!$B96:$BZ96))%, NA())</f>
        <v>7.7716576376353375E-2</v>
      </c>
      <c r="Y185" s="49">
        <f t="array" ref="Y185">IF(COUNT(IF(Y$5:Y$81&gt;0, TRANSPOSE(Data_TR_USD!$B96:$BZ96)))&gt;0, SUMPRODUCT(Y$5:Y$81, TRANSPOSE(Data_TR_USD!$B96:$BZ96))%, NA())</f>
        <v>7.0479738940460529E-2</v>
      </c>
      <c r="AA185" s="49">
        <f t="array" ref="AA185">IF(COUNT(IF(AA$5:AA$81&gt;0, TRANSPOSE(Data_TR_USD!$B96:$BZ96)))&gt;0, SUMPRODUCT(AA$5:AA$81, TRANSPOSE(Data_TR_USD!$B96:$BZ96))%, NA())</f>
        <v>5.8788678240630644E-2</v>
      </c>
      <c r="AB185" s="49">
        <f t="array" ref="AB185">IF(COUNT(IF(AB$5:AB$81&gt;0, TRANSPOSE(Data_TR_USD!$B96:$BZ96)))&gt;0, SUMPRODUCT(AB$5:AB$81, TRANSPOSE(Data_TR_USD!$B96:$BZ96))%, NA())</f>
        <v>6.4152943229882159E-2</v>
      </c>
      <c r="AC185" s="49">
        <f t="array" ref="AC185">IF(COUNT(IF(AC$5:AC$81&gt;0, TRANSPOSE(Data_TR_USD!$B96:$BZ96)))&gt;0, SUMPRODUCT(AC$5:AC$81, TRANSPOSE(Data_TR_USD!$B96:$BZ96))%, NA())</f>
        <v>7.5809065482950383E-2</v>
      </c>
      <c r="AD185" s="49">
        <f t="array" ref="AD185">IF(COUNT(IF(AD$5:AD$81&gt;0, TRANSPOSE(Data_TR_USD!$B96:$BZ96)))&gt;0, SUMPRODUCT(AD$5:AD$81, TRANSPOSE(Data_TR_USD!$B96:$BZ96))%, NA())</f>
        <v>6.0206603852548411E-2</v>
      </c>
      <c r="AE185" s="49">
        <f t="array" ref="AE185">IF(COUNT(IF(AE$5:AE$81&gt;0, TRANSPOSE(Data_TR_USD!$B96:$BZ96)))&gt;0, SUMPRODUCT(AE$5:AE$81, TRANSPOSE(Data_TR_USD!$B96:$BZ96))%, NA())</f>
        <v>4.2121083084707314E-2</v>
      </c>
      <c r="AG185" s="49">
        <f t="array" ref="AG185">IF(COUNT(IF(AG$5:AG$81&gt;0, TRANSPOSE(Data_TR_USD!$B96:$BZ96)))&gt;0, SUMPRODUCT(AG$5:AG$81, TRANSPOSE(Data_TR_USD!$B96:$BZ96))%, NA())</f>
        <v>0</v>
      </c>
      <c r="AM185" s="49">
        <f t="array" ref="AM185">IF(COUNT(IF(AM$5:AM$81&gt;0, TRANSPOSE(Data_TR_USD!$B96:$BZ96)))&gt;0, SUMPRODUCT(AM$5:AM$81, TRANSPOSE(Data_TR_USD!$B96:$BZ96))%, NA())</f>
        <v>5.7197314516030009E-2</v>
      </c>
      <c r="AN185" s="49">
        <f t="array" ref="AN185">IF(COUNT(IF(AN$5:AN$81&gt;0, TRANSPOSE(Data_TR_USD!$B96:$BZ96)))&gt;0, SUMPRODUCT(AN$5:AN$81, TRANSPOSE(Data_TR_USD!$B96:$BZ96))%, NA())</f>
        <v>2.9066910394865399E-2</v>
      </c>
      <c r="AO185" s="49">
        <f t="array" ref="AO185">IF(COUNT(IF(AO$5:AO$81&gt;0, TRANSPOSE(Data_TR_USD!$B96:$BZ96)))&gt;0, SUMPRODUCT(AO$5:AO$81, TRANSPOSE(Data_TR_USD!$B96:$BZ96))%, NA())</f>
        <v>4.7799543869620376E-2</v>
      </c>
      <c r="AP185" s="49">
        <f t="array" ref="AP185">IF(COUNT(IF(AP$5:AP$81&gt;0, TRANSPOSE(Data_TR_USD!$B96:$BZ96)))&gt;0, SUMPRODUCT(AP$5:AP$81, TRANSPOSE(Data_TR_USD!$B96:$BZ96))%, NA())</f>
        <v>3.8629296023417567E-2</v>
      </c>
      <c r="AQ185" s="49">
        <f t="array" ref="AQ185">IF(COUNT(IF(AQ$5:AQ$81&gt;0, TRANSPOSE(Data_TR_USD!$B96:$BZ96)))&gt;0, SUMPRODUCT(AQ$5:AQ$81, TRANSPOSE(Data_TR_USD!$B96:$BZ96))%, NA())</f>
        <v>2.111456453974753E-2</v>
      </c>
      <c r="AS185" s="49">
        <f t="array" ref="AS185">IF(COUNT(IF(AS$5:AS$81&gt;0, TRANSPOSE(Data_TR_USD!$B96:$BZ96)))&gt;0, SUMPRODUCT(AS$5:AS$81, TRANSPOSE(Data_TR_USD!$B96:$BZ96))%, NA())</f>
        <v>7.0479738940460529E-2</v>
      </c>
      <c r="AU185" s="49">
        <f t="array" ref="AU185">IF(COUNT(IF(AU$5:AU$81&gt;0, TRANSPOSE(Data_TR_USD!$B96:$BZ96)))&gt;0, SUMPRODUCT(AU$5:AU$81, TRANSPOSE(Data_TR_USD!$B96:$BZ96))%, NA())</f>
        <v>8.8584800000000005E-2</v>
      </c>
      <c r="AV185" s="49">
        <f t="array" ref="AV185">IF(COUNT(IF(AV$5:AV$81&gt;0, TRANSPOSE(Data_TR_USD!$B96:$BZ96)))&gt;0, SUMPRODUCT(AV$5:AV$81, TRANSPOSE(Data_TR_USD!$B96:$BZ96))%, NA())</f>
        <v>0</v>
      </c>
      <c r="AW185" s="49">
        <f t="array" ref="AW185">IF(COUNT(IF(AW$5:AW$81&gt;0, TRANSPOSE(Data_TR_USD!$B96:$BZ96)))&gt;0, SUMPRODUCT(AW$5:AW$81, TRANSPOSE(Data_TR_USD!$B96:$BZ96))%, NA())</f>
        <v>4.7014273855430465E-2</v>
      </c>
      <c r="AX185" s="49">
        <f t="array" ref="AX185">IF(COUNT(IF(AX$5:AX$81&gt;0, TRANSPOSE(Data_TR_USD!$B96:$BZ96)))&gt;0, SUMPRODUCT(AX$5:AX$81, TRANSPOSE(Data_TR_USD!$B96:$BZ96))%, NA())</f>
        <v>5.8788678240630644E-2</v>
      </c>
      <c r="AY185" s="49">
        <f t="array" ref="AY185">IF(COUNT(IF(AY$5:AY$81&gt;0, TRANSPOSE(Data_TR_USD!$B96:$BZ96)))&gt;0, SUMPRODUCT(AY$5:AY$81, TRANSPOSE(Data_TR_USD!$B96:$BZ96))%, NA())</f>
        <v>5.8830350083315795E-2</v>
      </c>
      <c r="AZ185" s="49">
        <f t="array" ref="AZ185">IF(COUNT(IF(AZ$5:AZ$81&gt;0, TRANSPOSE(Data_TR_USD!$B96:$BZ96)))&gt;0, SUMPRODUCT(AZ$5:AZ$81, TRANSPOSE(Data_TR_USD!$B96:$BZ96))%, NA())</f>
        <v>5.6433797363590603E-2</v>
      </c>
      <c r="BA185" s="49">
        <f t="array" ref="BA185">IF(COUNT(IF(BA$5:BA$81&gt;0, TRANSPOSE(Data_TR_USD!$B96:$BZ96)))&gt;0, SUMPRODUCT(BA$5:BA$81, TRANSPOSE(Data_TR_USD!$B96:$BZ96))%, NA())</f>
        <v>5.3199874483506021E-2</v>
      </c>
      <c r="BB185" s="49">
        <f t="array" ref="BB185">IF(COUNT(IF(BB$5:BB$81&gt;0, TRANSPOSE(Data_TR_USD!$B96:$BZ96)))&gt;0, SUMPRODUCT(BB$5:BB$81, TRANSPOSE(Data_TR_USD!$B96:$BZ96))%, NA())</f>
        <v>7.7716576376353375E-2</v>
      </c>
      <c r="BC185" s="49">
        <f t="array" ref="BC185">IF(COUNT(IF(BC$5:BC$81&gt;0, TRANSPOSE(Data_TR_USD!$B96:$BZ96)))&gt;0, SUMPRODUCT(BC$5:BC$81, TRANSPOSE(Data_TR_USD!$B96:$BZ96))%, NA())</f>
        <v>5.5529082339185534E-2</v>
      </c>
      <c r="BD185" s="49">
        <f t="array" ref="BD185">IF(COUNT(IF(BD$5:BD$81&gt;0, TRANSPOSE(Data_TR_USD!$B96:$BZ96)))&gt;0, SUMPRODUCT(BD$5:BD$81, TRANSPOSE(Data_TR_USD!$B96:$BZ96))%, NA())</f>
        <v>8.2295815168345873E-2</v>
      </c>
      <c r="BE185" s="49">
        <f t="array" ref="BE185">IF(COUNT(IF(BE$5:BE$81&gt;0, TRANSPOSE(Data_TR_USD!$B96:$BZ96)))&gt;0, SUMPRODUCT(BE$5:BE$81, TRANSPOSE(Data_TR_USD!$B96:$BZ96))%, NA())</f>
        <v>3.796522859045235E-2</v>
      </c>
      <c r="BF185" s="49">
        <f t="array" ref="BF185">IF(COUNT(IF(BF$5:BF$81&gt;0, TRANSPOSE(Data_TR_USD!$B96:$BZ96)))&gt;0, SUMPRODUCT(BF$5:BF$81, TRANSPOSE(Data_TR_USD!$B96:$BZ96))%, NA())</f>
        <v>5.6006990683547288E-2</v>
      </c>
      <c r="BG185" s="49">
        <f t="array" ref="BG185">IF(COUNT(IF(BG$5:BG$81&gt;0, TRANSPOSE(Data_TR_USD!$B96:$BZ96)))&gt;0, SUMPRODUCT(BG$5:BG$81, TRANSPOSE(Data_TR_USD!$B96:$BZ96))%, NA())</f>
        <v>2.3764983248579282E-2</v>
      </c>
      <c r="BH185" s="49">
        <f t="array" ref="BH185">IF(COUNT(IF(BH$5:BH$81&gt;0, TRANSPOSE(Data_TR_USD!$B96:$BZ96)))&gt;0, SUMPRODUCT(BH$5:BH$81, TRANSPOSE(Data_TR_USD!$B96:$BZ96))%, NA())</f>
        <v>3.4449006958242996E-2</v>
      </c>
      <c r="BI185" s="49">
        <f t="array" ref="BI185">IF(COUNT(IF(BI$5:BI$81&gt;0, TRANSPOSE(Data_TR_USD!$B96:$BZ96)))&gt;0, SUMPRODUCT(BI$5:BI$81, TRANSPOSE(Data_TR_USD!$B96:$BZ96))%, NA())</f>
        <v>7.0479738940460529E-2</v>
      </c>
      <c r="BJ185" s="49">
        <f t="array" ref="BJ185">IF(COUNT(IF(BJ$5:BJ$81&gt;0, TRANSPOSE(Data_TR_USD!$B96:$BZ96)))&gt;0, SUMPRODUCT(BJ$5:BJ$81, TRANSPOSE(Data_TR_USD!$B96:$BZ96))%, NA())</f>
        <v>7.0646426311201133E-2</v>
      </c>
      <c r="BK185" s="49">
        <f t="array" ref="BK185">IF(COUNT(IF(BK$5:BK$81&gt;0, TRANSPOSE(Data_TR_USD!$B96:$BZ96)))&gt;0, SUMPRODUCT(BK$5:BK$81, TRANSPOSE(Data_TR_USD!$B96:$BZ96))%, NA())</f>
        <v>4.7353646188325355E-2</v>
      </c>
      <c r="BL185" s="49">
        <f t="array" ref="BL185">IF(COUNT(IF(BL$5:BL$81&gt;0, TRANSPOSE(Data_TR_USD!$B96:$BZ96)))&gt;0, SUMPRODUCT(BL$5:BL$81, TRANSPOSE(Data_TR_USD!$B96:$BZ96))%, NA())</f>
        <v>5.8872021926000946E-2</v>
      </c>
      <c r="BM185" s="49">
        <f t="array" ref="BM185">IF(COUNT(IF(BM$5:BM$81&gt;0, TRANSPOSE(Data_TR_USD!$B96:$BZ96)))&gt;0, SUMPRODUCT(BM$5:BM$81, TRANSPOSE(Data_TR_USD!$B96:$BZ96))%, NA())</f>
        <v>4.0032974909680642E-2</v>
      </c>
      <c r="BN185" s="49">
        <f t="array" ref="BN185">IF(COUNT(IF(BN$5:BN$81&gt;0, TRANSPOSE(Data_TR_USD!$B96:$BZ96)))&gt;0, SUMPRODUCT(BN$5:BN$81, TRANSPOSE(Data_TR_USD!$B96:$BZ96))%, NA())</f>
        <v>2.9436010963000473E-2</v>
      </c>
      <c r="BO185" s="49">
        <f t="array" ref="BO185">IF(COUNT(IF(BO$5:BO$81&gt;0, TRANSPOSE(Data_TR_USD!$B96:$BZ96)))&gt;0, SUMPRODUCT(BO$5:BO$81, TRANSPOSE(Data_TR_USD!$B96:$BZ96))%, NA())</f>
        <v>2.354880877040038E-2</v>
      </c>
      <c r="BP185" s="49">
        <f t="array" ref="BP185">IF(COUNT(IF(BP$5:BP$81&gt;0, TRANSPOSE(Data_TR_USD!$B96:$BZ96)))&gt;0, SUMPRODUCT(BP$5:BP$81, TRANSPOSE(Data_TR_USD!$B96:$BZ96))%, NA())</f>
        <v>1.962400730866698E-2</v>
      </c>
      <c r="BQ185" s="49">
        <f t="array" ref="BQ185">IF(COUNT(IF(BQ$5:BQ$81&gt;0, TRANSPOSE(Data_TR_USD!$B96:$BZ96)))&gt;0, SUMPRODUCT(BQ$5:BQ$81, TRANSPOSE(Data_TR_USD!$B96:$BZ96))%, NA())</f>
        <v>2.9066910394865399E-2</v>
      </c>
      <c r="BR185" s="49">
        <f t="array" ref="BR185">IF(COUNT(IF(BR$5:BR$81&gt;0, TRANSPOSE(Data_TR_USD!$B96:$BZ96)))&gt;0, SUMPRODUCT(BR$5:BR$81, TRANSPOSE(Data_TR_USD!$B96:$BZ96))%, NA())</f>
        <v>6.305450819827875E-2</v>
      </c>
      <c r="BS185" s="49">
        <f t="array" ref="BS185">IF(COUNT(IF(BS$5:BS$81&gt;0, TRANSPOSE(Data_TR_USD!$B96:$BZ96)))&gt;0, SUMPRODUCT(BS$5:BS$81, TRANSPOSE(Data_TR_USD!$B96:$BZ96))%, NA())</f>
        <v>3.3407235818873483E-2</v>
      </c>
    </row>
    <row r="186" spans="2:71">
      <c r="B186" s="48">
        <f t="shared" si="5"/>
        <v>1960</v>
      </c>
      <c r="E186" s="49">
        <f t="array" ref="E186">IF(COUNT(IF(E$5:E$81&gt;0, TRANSPOSE(Data_TR_USD!$B97:$BZ97)))&gt;0, SUMPRODUCT(E$5:E$81, TRANSPOSE(Data_TR_USD!$B97:$BZ97))%, NA())</f>
        <v>2.9282822553335641E-3</v>
      </c>
      <c r="F186" s="49" t="e">
        <f t="array" ref="F186">IF(COUNT(IF(F$5:F$81&gt;0, TRANSPOSE(Data_TR_USD!$B97:$BZ97)))&gt;0, SUMPRODUCT(F$5:F$81, TRANSPOSE(Data_TR_USD!$B97:$BZ97))%, NA())</f>
        <v>#N/A</v>
      </c>
      <c r="G186" s="49">
        <f t="array" ref="G186">IF(COUNT(IF(G$5:G$81&gt;0, TRANSPOSE(Data_TR_USD!$B97:$BZ97)))&gt;0, SUMPRODUCT(G$5:G$81, TRANSPOSE(Data_TR_USD!$B97:$BZ97))%, NA())</f>
        <v>1.3605442176870763E-2</v>
      </c>
      <c r="I186" s="49">
        <f t="array" ref="I186">IF(ISNUMBER(I$96), I$96, IF(COUNT(IF(I$5:I$81&gt;0, TRANSPOSE(Data_TR_USD!$B97:$BZ97)))&gt;0, SUMPRODUCT(I$5:I$81, TRANSPOSE(Data_TR_USD!$B97:$BZ97))%, NA()))</f>
        <v>2.9863565233756158E-2</v>
      </c>
      <c r="J186" s="49">
        <f t="array" ref="J186">IF(ISNUMBER(J$96), J$96, IF(COUNT(IF(J$5:J$81&gt;0, TRANSPOSE(Data_TR_USD!$B97:$BZ97)))&gt;0, SUMPRODUCT(J$5:J$81, TRANSPOSE(Data_TR_USD!$B97:$BZ97))%, NA()))</f>
        <v>2.9863565233756158E-2</v>
      </c>
      <c r="K186" s="49">
        <f t="array" ref="K186">IF(ISNUMBER(K$96), K$96, IF(COUNT(IF(K$5:K$81&gt;0, TRANSPOSE(Data_TR_USD!$B97:$BZ97)))&gt;0, SUMPRODUCT(K$5:K$81, TRANSPOSE(Data_TR_USD!$B97:$BZ97))%, NA()))</f>
        <v>4.2399858920918583E-2</v>
      </c>
      <c r="M186" s="49">
        <f t="array" ref="M186">IF(COUNT(IF(M$5:M$81&gt;0, TRANSPOSE(Data_TR_USD!$B97:$BZ97)))&gt;0, SUMPRODUCT(M$5:M$81, TRANSPOSE(Data_TR_USD!$B97:$BZ97))%, NA())</f>
        <v>2.1785585911526004E-2</v>
      </c>
      <c r="N186" s="49">
        <f t="array" ref="N186">IF(COUNT(IF(N$5:N$81&gt;0, TRANSPOSE(Data_TR_USD!$B97:$BZ97)))&gt;0, SUMPRODUCT(N$5:N$81, TRANSPOSE(Data_TR_USD!$B97:$BZ97))%, NA())</f>
        <v>4.2399858920918583E-2</v>
      </c>
      <c r="X186" s="49">
        <f t="array" ref="X186">IF(COUNT(IF(X$5:X$81&gt;0, TRANSPOSE(Data_TR_USD!$B97:$BZ97)))&gt;0, SUMPRODUCT(X$5:X$81, TRANSPOSE(Data_TR_USD!$B97:$BZ97))%, NA())</f>
        <v>1.903593336407082E-2</v>
      </c>
      <c r="Y186" s="49">
        <f t="array" ref="Y186">IF(COUNT(IF(Y$5:Y$81&gt;0, TRANSPOSE(Data_TR_USD!$B97:$BZ97)))&gt;0, SUMPRODUCT(Y$5:Y$81, TRANSPOSE(Data_TR_USD!$B97:$BZ97))%, NA())</f>
        <v>4.2399858920918583E-2</v>
      </c>
      <c r="AA186" s="49">
        <f t="array" ref="AA186">IF(COUNT(IF(AA$5:AA$81&gt;0, TRANSPOSE(Data_TR_USD!$B97:$BZ97)))&gt;0, SUMPRODUCT(AA$5:AA$81, TRANSPOSE(Data_TR_USD!$B97:$BZ97))%, NA())</f>
        <v>2.1785585911526004E-2</v>
      </c>
      <c r="AB186" s="49">
        <f t="array" ref="AB186">IF(COUNT(IF(AB$5:AB$81&gt;0, TRANSPOSE(Data_TR_USD!$B97:$BZ97)))&gt;0, SUMPRODUCT(AB$5:AB$81, TRANSPOSE(Data_TR_USD!$B97:$BZ97))%, NA())</f>
        <v>3.0883839768903097E-2</v>
      </c>
      <c r="AC186" s="49">
        <f t="array" ref="AC186">IF(COUNT(IF(AC$5:AC$81&gt;0, TRANSPOSE(Data_TR_USD!$B97:$BZ97)))&gt;0, SUMPRODUCT(AC$5:AC$81, TRANSPOSE(Data_TR_USD!$B97:$BZ97))%, NA())</f>
        <v>3.1099978755397953E-2</v>
      </c>
      <c r="AD186" s="49">
        <f t="array" ref="AD186">IF(COUNT(IF(AD$5:AD$81&gt;0, TRANSPOSE(Data_TR_USD!$B97:$BZ97)))&gt;0, SUMPRODUCT(AD$5:AD$81, TRANSPOSE(Data_TR_USD!$B97:$BZ97))%, NA())</f>
        <v>1.0833328319913625E-2</v>
      </c>
      <c r="AE186" s="49">
        <f t="array" ref="AE186">IF(COUNT(IF(AE$5:AE$81&gt;0, TRANSPOSE(Data_TR_USD!$B97:$BZ97)))&gt;0, SUMPRODUCT(AE$5:AE$81, TRANSPOSE(Data_TR_USD!$B97:$BZ97))%, NA())</f>
        <v>1.4973111021765491E-2</v>
      </c>
      <c r="AG186" s="49">
        <f t="array" ref="AG186">IF(COUNT(IF(AG$5:AG$81&gt;0, TRANSPOSE(Data_TR_USD!$B97:$BZ97)))&gt;0, SUMPRODUCT(AG$5:AG$81, TRANSPOSE(Data_TR_USD!$B97:$BZ97))%, NA())</f>
        <v>0</v>
      </c>
      <c r="AM186" s="49">
        <f t="array" ref="AM186">IF(COUNT(IF(AM$5:AM$81&gt;0, TRANSPOSE(Data_TR_USD!$B97:$BZ97)))&gt;0, SUMPRODUCT(AM$5:AM$81, TRANSPOSE(Data_TR_USD!$B97:$BZ97))%, NA())</f>
        <v>7.8655600827322453E-3</v>
      </c>
      <c r="AN186" s="49">
        <f t="array" ref="AN186">IF(COUNT(IF(AN$5:AN$81&gt;0, TRANSPOSE(Data_TR_USD!$B97:$BZ97)))&gt;0, SUMPRODUCT(AN$5:AN$81, TRANSPOSE(Data_TR_USD!$B97:$BZ97))%, NA())</f>
        <v>4.0205056647599741E-2</v>
      </c>
      <c r="AO186" s="49">
        <f t="array" ref="AO186">IF(COUNT(IF(AO$5:AO$81&gt;0, TRANSPOSE(Data_TR_USD!$B97:$BZ97)))&gt;0, SUMPRODUCT(AO$5:AO$81, TRANSPOSE(Data_TR_USD!$B97:$BZ97))%, NA())</f>
        <v>2.6306695340752279E-2</v>
      </c>
      <c r="AP186" s="49">
        <f t="array" ref="AP186">IF(COUNT(IF(AP$5:AP$81&gt;0, TRANSPOSE(Data_TR_USD!$B97:$BZ97)))&gt;0, SUMPRODUCT(AP$5:AP$81, TRANSPOSE(Data_TR_USD!$B97:$BZ97))%, NA())</f>
        <v>1.9615704149294765E-2</v>
      </c>
      <c r="AQ186" s="49">
        <f t="array" ref="AQ186">IF(COUNT(IF(AQ$5:AQ$81&gt;0, TRANSPOSE(Data_TR_USD!$B97:$BZ97)))&gt;0, SUMPRODUCT(AQ$5:AQ$81, TRANSPOSE(Data_TR_USD!$B97:$BZ97))%, NA())</f>
        <v>4.6589583440012065E-2</v>
      </c>
      <c r="AS186" s="49">
        <f t="array" ref="AS186">IF(COUNT(IF(AS$5:AS$81&gt;0, TRANSPOSE(Data_TR_USD!$B97:$BZ97)))&gt;0, SUMPRODUCT(AS$5:AS$81, TRANSPOSE(Data_TR_USD!$B97:$BZ97))%, NA())</f>
        <v>4.2399858920918583E-2</v>
      </c>
      <c r="AU186" s="49">
        <f t="array" ref="AU186">IF(COUNT(IF(AU$5:AU$81&gt;0, TRANSPOSE(Data_TR_USD!$B97:$BZ97)))&gt;0, SUMPRODUCT(AU$5:AU$81, TRANSPOSE(Data_TR_USD!$B97:$BZ97))%, NA())</f>
        <v>5.1758199999999997E-2</v>
      </c>
      <c r="AV186" s="49">
        <f t="array" ref="AV186">IF(COUNT(IF(AV$5:AV$81&gt;0, TRANSPOSE(Data_TR_USD!$B97:$BZ97)))&gt;0, SUMPRODUCT(AV$5:AV$81, TRANSPOSE(Data_TR_USD!$B97:$BZ97))%, NA())</f>
        <v>0</v>
      </c>
      <c r="AW186" s="49">
        <f t="array" ref="AW186">IF(COUNT(IF(AW$5:AW$81&gt;0, TRANSPOSE(Data_TR_USD!$B97:$BZ97)))&gt;0, SUMPRODUCT(AW$5:AW$81, TRANSPOSE(Data_TR_USD!$B97:$BZ97))%, NA())</f>
        <v>2.1492757685992646E-2</v>
      </c>
      <c r="AX186" s="49">
        <f t="array" ref="AX186">IF(COUNT(IF(AX$5:AX$81&gt;0, TRANSPOSE(Data_TR_USD!$B97:$BZ97)))&gt;0, SUMPRODUCT(AX$5:AX$81, TRANSPOSE(Data_TR_USD!$B97:$BZ97))%, NA())</f>
        <v>2.1785585911526004E-2</v>
      </c>
      <c r="AY186" s="49">
        <f t="array" ref="AY186">IF(COUNT(IF(AY$5:AY$81&gt;0, TRANSPOSE(Data_TR_USD!$B97:$BZ97)))&gt;0, SUMPRODUCT(AY$5:AY$81, TRANSPOSE(Data_TR_USD!$B97:$BZ97))%, NA())</f>
        <v>1.1624863519596393E-2</v>
      </c>
      <c r="AZ186" s="49">
        <f t="array" ref="AZ186">IF(COUNT(IF(AZ$5:AZ$81&gt;0, TRANSPOSE(Data_TR_USD!$B97:$BZ97)))&gt;0, SUMPRODUCT(AZ$5:AZ$81, TRANSPOSE(Data_TR_USD!$B97:$BZ97))%, NA())</f>
        <v>2.1727020266419331E-2</v>
      </c>
      <c r="BA186" s="49">
        <f t="array" ref="BA186">IF(COUNT(IF(BA$5:BA$81&gt;0, TRANSPOSE(Data_TR_USD!$B97:$BZ97)))&gt;0, SUMPRODUCT(BA$5:BA$81, TRANSPOSE(Data_TR_USD!$B97:$BZ97))%, NA())</f>
        <v>2.5124437481071418E-5</v>
      </c>
      <c r="BB186" s="49">
        <f t="array" ref="BB186">IF(COUNT(IF(BB$5:BB$81&gt;0, TRANSPOSE(Data_TR_USD!$B97:$BZ97)))&gt;0, SUMPRODUCT(BB$5:BB$81, TRANSPOSE(Data_TR_USD!$B97:$BZ97))%, NA())</f>
        <v>1.903593336407082E-2</v>
      </c>
      <c r="BC186" s="49">
        <f t="array" ref="BC186">IF(COUNT(IF(BC$5:BC$81&gt;0, TRANSPOSE(Data_TR_USD!$B97:$BZ97)))&gt;0, SUMPRODUCT(BC$5:BC$81, TRANSPOSE(Data_TR_USD!$B97:$BZ97))%, NA())</f>
        <v>5.5853854086374381E-3</v>
      </c>
      <c r="BD186" s="49">
        <f t="array" ref="BD186">IF(COUNT(IF(BD$5:BD$81&gt;0, TRANSPOSE(Data_TR_USD!$B97:$BZ97)))&gt;0, SUMPRODUCT(BD$5:BD$81, TRANSPOSE(Data_TR_USD!$B97:$BZ97))%, NA())</f>
        <v>3.253196475452233E-2</v>
      </c>
      <c r="BE186" s="49">
        <f t="array" ref="BE186">IF(COUNT(IF(BE$5:BE$81&gt;0, TRANSPOSE(Data_TR_USD!$B97:$BZ97)))&gt;0, SUMPRODUCT(BE$5:BE$81, TRANSPOSE(Data_TR_USD!$B97:$BZ97))%, NA())</f>
        <v>1.230782948368273E-2</v>
      </c>
      <c r="BF186" s="49">
        <f t="array" ref="BF186">IF(COUNT(IF(BF$5:BF$81&gt;0, TRANSPOSE(Data_TR_USD!$B97:$BZ97)))&gt;0, SUMPRODUCT(BF$5:BF$81, TRANSPOSE(Data_TR_USD!$B97:$BZ97))%, NA())</f>
        <v>4.005521017911079E-2</v>
      </c>
      <c r="BG186" s="49">
        <f t="array" ref="BG186">IF(COUNT(IF(BG$5:BG$81&gt;0, TRANSPOSE(Data_TR_USD!$B97:$BZ97)))&gt;0, SUMPRODUCT(BG$5:BG$81, TRANSPOSE(Data_TR_USD!$B97:$BZ97))%, NA())</f>
        <v>3.1512732543988849E-2</v>
      </c>
      <c r="BH186" s="49">
        <f t="array" ref="BH186">IF(COUNT(IF(BH$5:BH$81&gt;0, TRANSPOSE(Data_TR_USD!$B97:$BZ97)))&gt;0, SUMPRODUCT(BH$5:BH$81, TRANSPOSE(Data_TR_USD!$B97:$BZ97))%, NA())</f>
        <v>1.6967740744708373E-2</v>
      </c>
      <c r="BI186" s="49">
        <f t="array" ref="BI186">IF(COUNT(IF(BI$5:BI$81&gt;0, TRANSPOSE(Data_TR_USD!$B97:$BZ97)))&gt;0, SUMPRODUCT(BI$5:BI$81, TRANSPOSE(Data_TR_USD!$B97:$BZ97))%, NA())</f>
        <v>4.2399858920918583E-2</v>
      </c>
      <c r="BJ186" s="49">
        <f t="array" ref="BJ186">IF(COUNT(IF(BJ$5:BJ$81&gt;0, TRANSPOSE(Data_TR_USD!$B97:$BZ97)))&gt;0, SUMPRODUCT(BJ$5:BJ$81, TRANSPOSE(Data_TR_USD!$B97:$BZ97))%, NA())</f>
        <v>1.7569693532001386E-3</v>
      </c>
      <c r="BK186" s="49">
        <f t="array" ref="BK186">IF(COUNT(IF(BK$5:BK$81&gt;0, TRANSPOSE(Data_TR_USD!$B97:$BZ97)))&gt;0, SUMPRODUCT(BK$5:BK$81, TRANSPOSE(Data_TR_USD!$B97:$BZ97))%, NA())</f>
        <v>2.7352255494072546E-2</v>
      </c>
      <c r="BL186" s="49">
        <f t="array" ref="BL186">IF(COUNT(IF(BL$5:BL$81&gt;0, TRANSPOSE(Data_TR_USD!$B97:$BZ97)))&gt;0, SUMPRODUCT(BL$5:BL$81, TRANSPOSE(Data_TR_USD!$B97:$BZ97))%, NA())</f>
        <v>1.4641411276667821E-3</v>
      </c>
      <c r="BM186" s="49">
        <f t="array" ref="BM186">IF(COUNT(IF(BM$5:BM$81&gt;0, TRANSPOSE(Data_TR_USD!$B97:$BZ97)))&gt;0, SUMPRODUCT(BM$5:BM$81, TRANSPOSE(Data_TR_USD!$B97:$BZ97))%, NA())</f>
        <v>9.9561596681341192E-4</v>
      </c>
      <c r="BN186" s="49">
        <f t="array" ref="BN186">IF(COUNT(IF(BN$5:BN$81&gt;0, TRANSPOSE(Data_TR_USD!$B97:$BZ97)))&gt;0, SUMPRODUCT(BN$5:BN$81, TRANSPOSE(Data_TR_USD!$B97:$BZ97))%, NA())</f>
        <v>7.3207056383339103E-4</v>
      </c>
      <c r="BO186" s="49">
        <f t="array" ref="BO186">IF(COUNT(IF(BO$5:BO$81&gt;0, TRANSPOSE(Data_TR_USD!$B97:$BZ97)))&gt;0, SUMPRODUCT(BO$5:BO$81, TRANSPOSE(Data_TR_USD!$B97:$BZ97))%, NA())</f>
        <v>5.8565645106671278E-4</v>
      </c>
      <c r="BP186" s="49">
        <f t="array" ref="BP186">IF(COUNT(IF(BP$5:BP$81&gt;0, TRANSPOSE(Data_TR_USD!$B97:$BZ97)))&gt;0, SUMPRODUCT(BP$5:BP$81, TRANSPOSE(Data_TR_USD!$B97:$BZ97))%, NA())</f>
        <v>4.8804704255559395E-4</v>
      </c>
      <c r="BQ186" s="49">
        <f t="array" ref="BQ186">IF(COUNT(IF(BQ$5:BQ$81&gt;0, TRANSPOSE(Data_TR_USD!$B97:$BZ97)))&gt;0, SUMPRODUCT(BQ$5:BQ$81, TRANSPOSE(Data_TR_USD!$B97:$BZ97))%, NA())</f>
        <v>4.0205056647599741E-2</v>
      </c>
      <c r="BR186" s="49">
        <f t="array" ref="BR186">IF(COUNT(IF(BR$5:BR$81&gt;0, TRANSPOSE(Data_TR_USD!$B97:$BZ97)))&gt;0, SUMPRODUCT(BR$5:BR$81, TRANSPOSE(Data_TR_USD!$B97:$BZ97))%, NA())</f>
        <v>-1.1342055358826968E-3</v>
      </c>
      <c r="BS186" s="49">
        <f t="array" ref="BS186">IF(COUNT(IF(BS$5:BS$81&gt;0, TRANSPOSE(Data_TR_USD!$B97:$BZ97)))&gt;0, SUMPRODUCT(BS$5:BS$81, TRANSPOSE(Data_TR_USD!$B97:$BZ97))%, NA())</f>
        <v>1.9837897046575178E-2</v>
      </c>
    </row>
    <row r="187" spans="2:71">
      <c r="B187" s="48">
        <f t="shared" si="5"/>
        <v>1961</v>
      </c>
      <c r="E187" s="49">
        <f t="array" ref="E187">IF(COUNT(IF(E$5:E$81&gt;0, TRANSPOSE(Data_TR_USD!$B98:$BZ98)))&gt;0, SUMPRODUCT(E$5:E$81, TRANSPOSE(Data_TR_USD!$B98:$BZ98))%, NA())</f>
        <v>0.26675706283396555</v>
      </c>
      <c r="F187" s="49" t="e">
        <f t="array" ref="F187">IF(COUNT(IF(F$5:F$81&gt;0, TRANSPOSE(Data_TR_USD!$B98:$BZ98)))&gt;0, SUMPRODUCT(F$5:F$81, TRANSPOSE(Data_TR_USD!$B98:$BZ98))%, NA())</f>
        <v>#N/A</v>
      </c>
      <c r="G187" s="49">
        <f t="array" ref="G187">IF(COUNT(IF(G$5:G$81&gt;0, TRANSPOSE(Data_TR_USD!$B98:$BZ98)))&gt;0, SUMPRODUCT(G$5:G$81, TRANSPOSE(Data_TR_USD!$B98:$BZ98))%, NA())</f>
        <v>6.7114093959730337E-3</v>
      </c>
      <c r="I187" s="49">
        <f t="array" ref="I187">IF(ISNUMBER(I$96), I$96, IF(COUNT(IF(I$5:I$81&gt;0, TRANSPOSE(Data_TR_USD!$B98:$BZ98)))&gt;0, SUMPRODUCT(I$5:I$81, TRANSPOSE(Data_TR_USD!$B98:$BZ98))%, NA()))</f>
        <v>2.1948774431343878E-2</v>
      </c>
      <c r="J187" s="49">
        <f t="array" ref="J187">IF(ISNUMBER(J$96), J$96, IF(COUNT(IF(J$5:J$81&gt;0, TRANSPOSE(Data_TR_USD!$B98:$BZ98)))&gt;0, SUMPRODUCT(J$5:J$81, TRANSPOSE(Data_TR_USD!$B98:$BZ98))%, NA()))</f>
        <v>2.1948774431343878E-2</v>
      </c>
      <c r="K187" s="49">
        <f t="array" ref="K187">IF(ISNUMBER(K$96), K$96, IF(COUNT(IF(K$5:K$81&gt;0, TRANSPOSE(Data_TR_USD!$B98:$BZ98)))&gt;0, SUMPRODUCT(K$5:K$81, TRANSPOSE(Data_TR_USD!$B98:$BZ98))%, NA()))</f>
        <v>0.17003944686921102</v>
      </c>
      <c r="M187" s="49">
        <f t="array" ref="M187">IF(COUNT(IF(M$5:M$81&gt;0, TRANSPOSE(Data_TR_USD!$B98:$BZ98)))&gt;0, SUMPRODUCT(M$5:M$81, TRANSPOSE(Data_TR_USD!$B98:$BZ98))%, NA())</f>
        <v>0.13837113600139861</v>
      </c>
      <c r="N187" s="49">
        <f t="array" ref="N187">IF(COUNT(IF(N$5:N$81&gt;0, TRANSPOSE(Data_TR_USD!$B98:$BZ98)))&gt;0, SUMPRODUCT(N$5:N$81, TRANSPOSE(Data_TR_USD!$B98:$BZ98))%, NA())</f>
        <v>0.17003944686921102</v>
      </c>
      <c r="X187" s="49">
        <f t="array" ref="X187">IF(COUNT(IF(X$5:X$81&gt;0, TRANSPOSE(Data_TR_USD!$B98:$BZ98)))&gt;0, SUMPRODUCT(X$5:X$81, TRANSPOSE(Data_TR_USD!$B98:$BZ98))%, NA())</f>
        <v>0.14613090114406688</v>
      </c>
      <c r="Y187" s="49">
        <f t="array" ref="Y187">IF(COUNT(IF(Y$5:Y$81&gt;0, TRANSPOSE(Data_TR_USD!$B98:$BZ98)))&gt;0, SUMPRODUCT(Y$5:Y$81, TRANSPOSE(Data_TR_USD!$B98:$BZ98))%, NA())</f>
        <v>0.17003944686921102</v>
      </c>
      <c r="AA187" s="49">
        <f t="array" ref="AA187">IF(COUNT(IF(AA$5:AA$81&gt;0, TRANSPOSE(Data_TR_USD!$B98:$BZ98)))&gt;0, SUMPRODUCT(AA$5:AA$81, TRANSPOSE(Data_TR_USD!$B98:$BZ98))%, NA())</f>
        <v>0.13837113600139861</v>
      </c>
      <c r="AB187" s="49">
        <f t="array" ref="AB187">IF(COUNT(IF(AB$5:AB$81&gt;0, TRANSPOSE(Data_TR_USD!$B98:$BZ98)))&gt;0, SUMPRODUCT(AB$5:AB$81, TRANSPOSE(Data_TR_USD!$B98:$BZ98))%, NA())</f>
        <v>0.14508742134598035</v>
      </c>
      <c r="AC187" s="49">
        <f t="array" ref="AC187">IF(COUNT(IF(AC$5:AC$81&gt;0, TRANSPOSE(Data_TR_USD!$B98:$BZ98)))&gt;0, SUMPRODUCT(AC$5:AC$81, TRANSPOSE(Data_TR_USD!$B98:$BZ98))%, NA())</f>
        <v>0.14616907171695767</v>
      </c>
      <c r="AD187" s="49">
        <f t="array" ref="AD187">IF(COUNT(IF(AD$5:AD$81&gt;0, TRANSPOSE(Data_TR_USD!$B98:$BZ98)))&gt;0, SUMPRODUCT(AD$5:AD$81, TRANSPOSE(Data_TR_USD!$B98:$BZ98))%, NA())</f>
        <v>0.12065390565843391</v>
      </c>
      <c r="AE187" s="49">
        <f t="array" ref="AE187">IF(COUNT(IF(AE$5:AE$81&gt;0, TRANSPOSE(Data_TR_USD!$B98:$BZ98)))&gt;0, SUMPRODUCT(AE$5:AE$81, TRANSPOSE(Data_TR_USD!$B98:$BZ98))%, NA())</f>
        <v>8.8568243951632222E-2</v>
      </c>
      <c r="AG187" s="49">
        <f t="array" ref="AG187">IF(COUNT(IF(AG$5:AG$81&gt;0, TRANSPOSE(Data_TR_USD!$B98:$BZ98)))&gt;0, SUMPRODUCT(AG$5:AG$81, TRANSPOSE(Data_TR_USD!$B98:$BZ98))%, NA())</f>
        <v>0</v>
      </c>
      <c r="AM187" s="49">
        <f t="array" ref="AM187">IF(COUNT(IF(AM$5:AM$81&gt;0, TRANSPOSE(Data_TR_USD!$B98:$BZ98)))&gt;0, SUMPRODUCT(AM$5:AM$81, TRANSPOSE(Data_TR_USD!$B98:$BZ98))%, NA())</f>
        <v>0.13377664673409012</v>
      </c>
      <c r="AN187" s="49">
        <f t="array" ref="AN187">IF(COUNT(IF(AN$5:AN$81&gt;0, TRANSPOSE(Data_TR_USD!$B98:$BZ98)))&gt;0, SUMPRODUCT(AN$5:AN$81, TRANSPOSE(Data_TR_USD!$B98:$BZ98))%, NA())</f>
        <v>7.4167035901864062E-2</v>
      </c>
      <c r="AO187" s="49">
        <f t="array" ref="AO187">IF(COUNT(IF(AO$5:AO$81&gt;0, TRANSPOSE(Data_TR_USD!$B98:$BZ98)))&gt;0, SUMPRODUCT(AO$5:AO$81, TRANSPOSE(Data_TR_USD!$B98:$BZ98))%, NA())</f>
        <v>0.11654117332931468</v>
      </c>
      <c r="AP187" s="49">
        <f t="array" ref="AP187">IF(COUNT(IF(AP$5:AP$81&gt;0, TRANSPOSE(Data_TR_USD!$B98:$BZ98)))&gt;0, SUMPRODUCT(AP$5:AP$81, TRANSPOSE(Data_TR_USD!$B98:$BZ98))%, NA())</f>
        <v>8.7150290282193912E-2</v>
      </c>
      <c r="AQ187" s="49">
        <f t="array" ref="AQ187">IF(COUNT(IF(AQ$5:AQ$81&gt;0, TRANSPOSE(Data_TR_USD!$B98:$BZ98)))&gt;0, SUMPRODUCT(AQ$5:AQ$81, TRANSPOSE(Data_TR_USD!$B98:$BZ98))%, NA())</f>
        <v>6.1563988142815426E-2</v>
      </c>
      <c r="AS187" s="49">
        <f t="array" ref="AS187">IF(COUNT(IF(AS$5:AS$81&gt;0, TRANSPOSE(Data_TR_USD!$B98:$BZ98)))&gt;0, SUMPRODUCT(AS$5:AS$81, TRANSPOSE(Data_TR_USD!$B98:$BZ98))%, NA())</f>
        <v>0.17003944686921102</v>
      </c>
      <c r="AU187" s="49">
        <f t="array" ref="AU187">IF(COUNT(IF(AU$5:AU$81&gt;0, TRANSPOSE(Data_TR_USD!$B98:$BZ98)))&gt;0, SUMPRODUCT(AU$5:AU$81, TRANSPOSE(Data_TR_USD!$B98:$BZ98))%, NA())</f>
        <v>0.18954660000000001</v>
      </c>
      <c r="AV187" s="49">
        <f t="array" ref="AV187">IF(COUNT(IF(AV$5:AV$81&gt;0, TRANSPOSE(Data_TR_USD!$B98:$BZ98)))&gt;0, SUMPRODUCT(AV$5:AV$81, TRANSPOSE(Data_TR_USD!$B98:$BZ98))%, NA())</f>
        <v>0</v>
      </c>
      <c r="AW187" s="49">
        <f t="array" ref="AW187">IF(COUNT(IF(AW$5:AW$81&gt;0, TRANSPOSE(Data_TR_USD!$B98:$BZ98)))&gt;0, SUMPRODUCT(AW$5:AW$81, TRANSPOSE(Data_TR_USD!$B98:$BZ98))%, NA())</f>
        <v>0.11169542971800206</v>
      </c>
      <c r="AX187" s="49">
        <f t="array" ref="AX187">IF(COUNT(IF(AX$5:AX$81&gt;0, TRANSPOSE(Data_TR_USD!$B98:$BZ98)))&gt;0, SUMPRODUCT(AX$5:AX$81, TRANSPOSE(Data_TR_USD!$B98:$BZ98))%, NA())</f>
        <v>0.13837113600139861</v>
      </c>
      <c r="AY187" s="49">
        <f t="array" ref="AY187">IF(COUNT(IF(AY$5:AY$81&gt;0, TRANSPOSE(Data_TR_USD!$B98:$BZ98)))&gt;0, SUMPRODUCT(AY$5:AY$81, TRANSPOSE(Data_TR_USD!$B98:$BZ98))%, NA())</f>
        <v>0.13587483370919071</v>
      </c>
      <c r="AZ187" s="49">
        <f t="array" ref="AZ187">IF(COUNT(IF(AZ$5:AZ$81&gt;0, TRANSPOSE(Data_TR_USD!$B98:$BZ98)))&gt;0, SUMPRODUCT(AZ$5:AZ$81, TRANSPOSE(Data_TR_USD!$B98:$BZ98))%, NA())</f>
        <v>0.1330359947447193</v>
      </c>
      <c r="BA187" s="49">
        <f t="array" ref="BA187">IF(COUNT(IF(BA$5:BA$81&gt;0, TRANSPOSE(Data_TR_USD!$B98:$BZ98)))&gt;0, SUMPRODUCT(BA$5:BA$81, TRANSPOSE(Data_TR_USD!$B98:$BZ98))%, NA())</f>
        <v>0.11267853100726917</v>
      </c>
      <c r="BB187" s="49">
        <f t="array" ref="BB187">IF(COUNT(IF(BB$5:BB$81&gt;0, TRANSPOSE(Data_TR_USD!$B98:$BZ98)))&gt;0, SUMPRODUCT(BB$5:BB$81, TRANSPOSE(Data_TR_USD!$B98:$BZ98))%, NA())</f>
        <v>0.14613090114406688</v>
      </c>
      <c r="BC187" s="49">
        <f t="array" ref="BC187">IF(COUNT(IF(BC$5:BC$81&gt;0, TRANSPOSE(Data_TR_USD!$B98:$BZ98)))&gt;0, SUMPRODUCT(BC$5:BC$81, TRANSPOSE(Data_TR_USD!$B98:$BZ98))%, NA())</f>
        <v>0.1135155730072282</v>
      </c>
      <c r="BD187" s="49">
        <f t="array" ref="BD187">IF(COUNT(IF(BD$5:BD$81&gt;0, TRANSPOSE(Data_TR_USD!$B98:$BZ98)))&gt;0, SUMPRODUCT(BD$5:BD$81, TRANSPOSE(Data_TR_USD!$B98:$BZ98))%, NA())</f>
        <v>0.19421885086039964</v>
      </c>
      <c r="BE187" s="49">
        <f t="array" ref="BE187">IF(COUNT(IF(BE$5:BE$81&gt;0, TRANSPOSE(Data_TR_USD!$B98:$BZ98)))&gt;0, SUMPRODUCT(BE$5:BE$81, TRANSPOSE(Data_TR_USD!$B98:$BZ98))%, NA())</f>
        <v>8.3130749363142409E-2</v>
      </c>
      <c r="BF187" s="49">
        <f t="array" ref="BF187">IF(COUNT(IF(BF$5:BF$81&gt;0, TRANSPOSE(Data_TR_USD!$B98:$BZ98)))&gt;0, SUMPRODUCT(BF$5:BF$81, TRANSPOSE(Data_TR_USD!$B98:$BZ98))%, NA())</f>
        <v>0.12380232954047107</v>
      </c>
      <c r="BG187" s="49">
        <f t="array" ref="BG187">IF(COUNT(IF(BG$5:BG$81&gt;0, TRANSPOSE(Data_TR_USD!$B98:$BZ98)))&gt;0, SUMPRODUCT(BG$5:BG$81, TRANSPOSE(Data_TR_USD!$B98:$BZ98))%, NA())</f>
        <v>5.8985496201114131E-2</v>
      </c>
      <c r="BH187" s="49">
        <f t="array" ref="BH187">IF(COUNT(IF(BH$5:BH$81&gt;0, TRANSPOSE(Data_TR_USD!$B98:$BZ98)))&gt;0, SUMPRODUCT(BH$5:BH$81, TRANSPOSE(Data_TR_USD!$B98:$BZ98))%, NA())</f>
        <v>8.3572885514920467E-2</v>
      </c>
      <c r="BI187" s="49">
        <f t="array" ref="BI187">IF(COUNT(IF(BI$5:BI$81&gt;0, TRANSPOSE(Data_TR_USD!$B98:$BZ98)))&gt;0, SUMPRODUCT(BI$5:BI$81, TRANSPOSE(Data_TR_USD!$B98:$BZ98))%, NA())</f>
        <v>0.17003944686921102</v>
      </c>
      <c r="BJ187" s="49">
        <f t="array" ref="BJ187">IF(COUNT(IF(BJ$5:BJ$81&gt;0, TRANSPOSE(Data_TR_USD!$B98:$BZ98)))&gt;0, SUMPRODUCT(BJ$5:BJ$81, TRANSPOSE(Data_TR_USD!$B98:$BZ98))%, NA())</f>
        <v>0.16005423770037933</v>
      </c>
      <c r="BK187" s="49">
        <f t="array" ref="BK187">IF(COUNT(IF(BK$5:BK$81&gt;0, TRANSPOSE(Data_TR_USD!$B98:$BZ98)))&gt;0, SUMPRODUCT(BK$5:BK$81, TRANSPOSE(Data_TR_USD!$B98:$BZ98))%, NA())</f>
        <v>9.6306754261204303E-2</v>
      </c>
      <c r="BL187" s="49">
        <f t="array" ref="BL187">IF(COUNT(IF(BL$5:BL$81&gt;0, TRANSPOSE(Data_TR_USD!$B98:$BZ98)))&gt;0, SUMPRODUCT(BL$5:BL$81, TRANSPOSE(Data_TR_USD!$B98:$BZ98))%, NA())</f>
        <v>0.13337853141698278</v>
      </c>
      <c r="BM187" s="49">
        <f t="array" ref="BM187">IF(COUNT(IF(BM$5:BM$81&gt;0, TRANSPOSE(Data_TR_USD!$B98:$BZ98)))&gt;0, SUMPRODUCT(BM$5:BM$81, TRANSPOSE(Data_TR_USD!$B98:$BZ98))%, NA())</f>
        <v>9.0697401363548286E-2</v>
      </c>
      <c r="BN187" s="49">
        <f t="array" ref="BN187">IF(COUNT(IF(BN$5:BN$81&gt;0, TRANSPOSE(Data_TR_USD!$B98:$BZ98)))&gt;0, SUMPRODUCT(BN$5:BN$81, TRANSPOSE(Data_TR_USD!$B98:$BZ98))%, NA())</f>
        <v>6.6689265708491388E-2</v>
      </c>
      <c r="BO187" s="49">
        <f t="array" ref="BO187">IF(COUNT(IF(BO$5:BO$81&gt;0, TRANSPOSE(Data_TR_USD!$B98:$BZ98)))&gt;0, SUMPRODUCT(BO$5:BO$81, TRANSPOSE(Data_TR_USD!$B98:$BZ98))%, NA())</f>
        <v>5.3351412566793106E-2</v>
      </c>
      <c r="BP187" s="49">
        <f t="array" ref="BP187">IF(COUNT(IF(BP$5:BP$81&gt;0, TRANSPOSE(Data_TR_USD!$B98:$BZ98)))&gt;0, SUMPRODUCT(BP$5:BP$81, TRANSPOSE(Data_TR_USD!$B98:$BZ98))%, NA())</f>
        <v>4.4459510472327587E-2</v>
      </c>
      <c r="BQ187" s="49">
        <f t="array" ref="BQ187">IF(COUNT(IF(BQ$5:BQ$81&gt;0, TRANSPOSE(Data_TR_USD!$B98:$BZ98)))&gt;0, SUMPRODUCT(BQ$5:BQ$81, TRANSPOSE(Data_TR_USD!$B98:$BZ98))%, NA())</f>
        <v>7.4167035901864062E-2</v>
      </c>
      <c r="BR187" s="49">
        <f t="array" ref="BR187">IF(COUNT(IF(BR$5:BR$81&gt;0, TRANSPOSE(Data_TR_USD!$B98:$BZ98)))&gt;0, SUMPRODUCT(BR$5:BR$81, TRANSPOSE(Data_TR_USD!$B98:$BZ98))%, NA())</f>
        <v>0.12492154412993683</v>
      </c>
      <c r="BS187" s="49">
        <f t="array" ref="BS187">IF(COUNT(IF(BS$5:BS$81&gt;0, TRANSPOSE(Data_TR_USD!$B98:$BZ98)))&gt;0, SUMPRODUCT(BS$5:BS$81, TRANSPOSE(Data_TR_USD!$B98:$BZ98))%, NA())</f>
        <v>5.5075866323024275E-2</v>
      </c>
    </row>
    <row r="188" spans="2:71">
      <c r="B188" s="48">
        <f t="shared" si="5"/>
        <v>1962</v>
      </c>
      <c r="E188" s="49">
        <f t="array" ref="E188">IF(COUNT(IF(E$5:E$81&gt;0, TRANSPOSE(Data_TR_USD!$B99:$BZ99)))&gt;0, SUMPRODUCT(E$5:E$81, TRANSPOSE(Data_TR_USD!$B99:$BZ99))%, NA())</f>
        <v>-8.8095341277263678E-2</v>
      </c>
      <c r="F188" s="49" t="e">
        <f t="array" ref="F188">IF(COUNT(IF(F$5:F$81&gt;0, TRANSPOSE(Data_TR_USD!$B99:$BZ99)))&gt;0, SUMPRODUCT(F$5:F$81, TRANSPOSE(Data_TR_USD!$B99:$BZ99))%, NA())</f>
        <v>#N/A</v>
      </c>
      <c r="G188" s="49">
        <f t="array" ref="G188">IF(COUNT(IF(G$5:G$81&gt;0, TRANSPOSE(Data_TR_USD!$B99:$BZ99)))&gt;0, SUMPRODUCT(G$5:G$81, TRANSPOSE(Data_TR_USD!$B99:$BZ99))%, NA())</f>
        <v>1.3333333333333197E-2</v>
      </c>
      <c r="I188" s="49">
        <f t="array" ref="I188">IF(ISNUMBER(I$96), I$96, IF(COUNT(IF(I$5:I$81&gt;0, TRANSPOSE(Data_TR_USD!$B99:$BZ99)))&gt;0, SUMPRODUCT(I$5:I$81, TRANSPOSE(Data_TR_USD!$B99:$BZ99))%, NA()))</f>
        <v>2.7141122080484758E-2</v>
      </c>
      <c r="J188" s="49">
        <f t="array" ref="J188">IF(ISNUMBER(J$96), J$96, IF(COUNT(IF(J$5:J$81&gt;0, TRANSPOSE(Data_TR_USD!$B99:$BZ99)))&gt;0, SUMPRODUCT(J$5:J$81, TRANSPOSE(Data_TR_USD!$B99:$BZ99))%, NA()))</f>
        <v>2.7141122080484758E-2</v>
      </c>
      <c r="K188" s="49">
        <f t="array" ref="K188">IF(ISNUMBER(K$96), K$96, IF(COUNT(IF(K$5:K$81&gt;0, TRANSPOSE(Data_TR_USD!$B99:$BZ99)))&gt;0, SUMPRODUCT(K$5:K$81, TRANSPOSE(Data_TR_USD!$B99:$BZ99))%, NA()))</f>
        <v>-3.1101420507358556E-2</v>
      </c>
      <c r="M188" s="49">
        <f t="array" ref="M188">IF(COUNT(IF(M$5:M$81&gt;0, TRANSPOSE(Data_TR_USD!$B99:$BZ99)))&gt;0, SUMPRODUCT(M$5:M$81, TRANSPOSE(Data_TR_USD!$B99:$BZ99))%, NA())</f>
        <v>-3.3169778509132018E-2</v>
      </c>
      <c r="N188" s="49">
        <f t="array" ref="N188">IF(COUNT(IF(N$5:N$81&gt;0, TRANSPOSE(Data_TR_USD!$B99:$BZ99)))&gt;0, SUMPRODUCT(N$5:N$81, TRANSPOSE(Data_TR_USD!$B99:$BZ99))%, NA())</f>
        <v>-3.1101420507358556E-2</v>
      </c>
      <c r="X188" s="49">
        <f t="array" ref="X188">IF(COUNT(IF(X$5:X$81&gt;0, TRANSPOSE(Data_TR_USD!$B99:$BZ99)))&gt;0, SUMPRODUCT(X$5:X$81, TRANSPOSE(Data_TR_USD!$B99:$BZ99))%, NA())</f>
        <v>-4.3822962167919768E-2</v>
      </c>
      <c r="Y188" s="49">
        <f t="array" ref="Y188">IF(COUNT(IF(Y$5:Y$81&gt;0, TRANSPOSE(Data_TR_USD!$B99:$BZ99)))&gt;0, SUMPRODUCT(Y$5:Y$81, TRANSPOSE(Data_TR_USD!$B99:$BZ99))%, NA())</f>
        <v>-3.1101420507358556E-2</v>
      </c>
      <c r="AA188" s="49">
        <f t="array" ref="AA188">IF(COUNT(IF(AA$5:AA$81&gt;0, TRANSPOSE(Data_TR_USD!$B99:$BZ99)))&gt;0, SUMPRODUCT(AA$5:AA$81, TRANSPOSE(Data_TR_USD!$B99:$BZ99))%, NA())</f>
        <v>-3.3169778509132018E-2</v>
      </c>
      <c r="AB188" s="49">
        <f t="array" ref="AB188">IF(COUNT(IF(AB$5:AB$81&gt;0, TRANSPOSE(Data_TR_USD!$B99:$BZ99)))&gt;0, SUMPRODUCT(AB$5:AB$81, TRANSPOSE(Data_TR_USD!$B99:$BZ99))%, NA())</f>
        <v>-3.1213970469308568E-2</v>
      </c>
      <c r="AC188" s="49">
        <f t="array" ref="AC188">IF(COUNT(IF(AC$5:AC$81&gt;0, TRANSPOSE(Data_TR_USD!$B99:$BZ99)))&gt;0, SUMPRODUCT(AC$5:AC$81, TRANSPOSE(Data_TR_USD!$B99:$BZ99))%, NA())</f>
        <v>-5.6981910361770589E-2</v>
      </c>
      <c r="AD188" s="49">
        <f t="array" ref="AD188">IF(COUNT(IF(AD$5:AD$81&gt;0, TRANSPOSE(Data_TR_USD!$B99:$BZ99)))&gt;0, SUMPRODUCT(AD$5:AD$81, TRANSPOSE(Data_TR_USD!$B99:$BZ99))%, NA())</f>
        <v>-2.6182876704988072E-2</v>
      </c>
      <c r="AE188" s="49">
        <f t="array" ref="AE188">IF(COUNT(IF(AE$5:AE$81&gt;0, TRANSPOSE(Data_TR_USD!$B99:$BZ99)))&gt;0, SUMPRODUCT(AE$5:AE$81, TRANSPOSE(Data_TR_USD!$B99:$BZ99))%, NA())</f>
        <v>-1.74497642704479E-2</v>
      </c>
      <c r="AG188" s="49">
        <f t="array" ref="AG188">IF(COUNT(IF(AG$5:AG$81&gt;0, TRANSPOSE(Data_TR_USD!$B99:$BZ99)))&gt;0, SUMPRODUCT(AG$5:AG$81, TRANSPOSE(Data_TR_USD!$B99:$BZ99))%, NA())</f>
        <v>0</v>
      </c>
      <c r="AM188" s="49">
        <f t="array" ref="AM188">IF(COUNT(IF(AM$5:AM$81&gt;0, TRANSPOSE(Data_TR_USD!$B99:$BZ99)))&gt;0, SUMPRODUCT(AM$5:AM$81, TRANSPOSE(Data_TR_USD!$B99:$BZ99))%, NA())</f>
        <v>-4.0774461688045299E-2</v>
      </c>
      <c r="AN188" s="49">
        <f t="array" ref="AN188">IF(COUNT(IF(AN$5:AN$81&gt;0, TRANSPOSE(Data_TR_USD!$B99:$BZ99)))&gt;0, SUMPRODUCT(AN$5:AN$81, TRANSPOSE(Data_TR_USD!$B99:$BZ99))%, NA())</f>
        <v>1.1274899537379735E-3</v>
      </c>
      <c r="AO188" s="49">
        <f t="array" ref="AO188">IF(COUNT(IF(AO$5:AO$81&gt;0, TRANSPOSE(Data_TR_USD!$B99:$BZ99)))&gt;0, SUMPRODUCT(AO$5:AO$81, TRANSPOSE(Data_TR_USD!$B99:$BZ99))%, NA())</f>
        <v>-2.1521292730589437E-2</v>
      </c>
      <c r="AP188" s="49">
        <f t="array" ref="AP188">IF(COUNT(IF(AP$5:AP$81&gt;0, TRANSPOSE(Data_TR_USD!$B99:$BZ99)))&gt;0, SUMPRODUCT(AP$5:AP$81, TRANSPOSE(Data_TR_USD!$B99:$BZ99))%, NA())</f>
        <v>-1.9067024632395541E-2</v>
      </c>
      <c r="AQ188" s="49">
        <f t="array" ref="AQ188">IF(COUNT(IF(AQ$5:AQ$81&gt;0, TRANSPOSE(Data_TR_USD!$B99:$BZ99)))&gt;0, SUMPRODUCT(AQ$5:AQ$81, TRANSPOSE(Data_TR_USD!$B99:$BZ99))%, NA())</f>
        <v>7.680924453998734E-3</v>
      </c>
      <c r="AS188" s="49">
        <f t="array" ref="AS188">IF(COUNT(IF(AS$5:AS$81&gt;0, TRANSPOSE(Data_TR_USD!$B99:$BZ99)))&gt;0, SUMPRODUCT(AS$5:AS$81, TRANSPOSE(Data_TR_USD!$B99:$BZ99))%, NA())</f>
        <v>-3.1101420507358556E-2</v>
      </c>
      <c r="AU188" s="49">
        <f t="array" ref="AU188">IF(COUNT(IF(AU$5:AU$81&gt;0, TRANSPOSE(Data_TR_USD!$B99:$BZ99)))&gt;0, SUMPRODUCT(AU$5:AU$81, TRANSPOSE(Data_TR_USD!$B99:$BZ99))%, NA())</f>
        <v>-5.1869500000000006E-2</v>
      </c>
      <c r="AV188" s="49">
        <f t="array" ref="AV188">IF(COUNT(IF(AV$5:AV$81&gt;0, TRANSPOSE(Data_TR_USD!$B99:$BZ99)))&gt;0, SUMPRODUCT(AV$5:AV$81, TRANSPOSE(Data_TR_USD!$B99:$BZ99))%, NA())</f>
        <v>0</v>
      </c>
      <c r="AW188" s="49">
        <f t="array" ref="AW188">IF(COUNT(IF(AW$5:AW$81&gt;0, TRANSPOSE(Data_TR_USD!$B99:$BZ99)))&gt;0, SUMPRODUCT(AW$5:AW$81, TRANSPOSE(Data_TR_USD!$B99:$BZ99))%, NA())</f>
        <v>-2.4360244381405653E-2</v>
      </c>
      <c r="AX188" s="49">
        <f t="array" ref="AX188">IF(COUNT(IF(AX$5:AX$81&gt;0, TRANSPOSE(Data_TR_USD!$B99:$BZ99)))&gt;0, SUMPRODUCT(AX$5:AX$81, TRANSPOSE(Data_TR_USD!$B99:$BZ99))%, NA())</f>
        <v>-3.3169778509132018E-2</v>
      </c>
      <c r="AY188" s="49">
        <f t="array" ref="AY188">IF(COUNT(IF(AY$5:AY$81&gt;0, TRANSPOSE(Data_TR_USD!$B99:$BZ99)))&gt;0, SUMPRODUCT(AY$5:AY$81, TRANSPOSE(Data_TR_USD!$B99:$BZ99))%, NA())</f>
        <v>-3.8608724573881925E-2</v>
      </c>
      <c r="AZ188" s="49">
        <f t="array" ref="AZ188">IF(COUNT(IF(AZ$5:AZ$81&gt;0, TRANSPOSE(Data_TR_USD!$B99:$BZ99)))&gt;0, SUMPRODUCT(AZ$5:AZ$81, TRANSPOSE(Data_TR_USD!$B99:$BZ99))%, NA())</f>
        <v>-3.140787168358674E-2</v>
      </c>
      <c r="BA188" s="49">
        <f t="array" ref="BA188">IF(COUNT(IF(BA$5:BA$81&gt;0, TRANSPOSE(Data_TR_USD!$B99:$BZ99)))&gt;0, SUMPRODUCT(BA$5:BA$81, TRANSPOSE(Data_TR_USD!$B99:$BZ99))%, NA())</f>
        <v>-3.5342349631034352E-2</v>
      </c>
      <c r="BB188" s="49">
        <f t="array" ref="BB188">IF(COUNT(IF(BB$5:BB$81&gt;0, TRANSPOSE(Data_TR_USD!$B99:$BZ99)))&gt;0, SUMPRODUCT(BB$5:BB$81, TRANSPOSE(Data_TR_USD!$B99:$BZ99))%, NA())</f>
        <v>-4.3822962167919768E-2</v>
      </c>
      <c r="BC188" s="49">
        <f t="array" ref="BC188">IF(COUNT(IF(BC$5:BC$81&gt;0, TRANSPOSE(Data_TR_USD!$B99:$BZ99)))&gt;0, SUMPRODUCT(BC$5:BC$81, TRANSPOSE(Data_TR_USD!$B99:$BZ99))%, NA())</f>
        <v>-3.0049540289818905E-2</v>
      </c>
      <c r="BD188" s="49">
        <f t="array" ref="BD188">IF(COUNT(IF(BD$5:BD$81&gt;0, TRANSPOSE(Data_TR_USD!$B99:$BZ99)))&gt;0, SUMPRODUCT(BD$5:BD$81, TRANSPOSE(Data_TR_USD!$B99:$BZ99))%, NA())</f>
        <v>-4.5349900699834834E-2</v>
      </c>
      <c r="BE188" s="49">
        <f t="array" ref="BE188">IF(COUNT(IF(BE$5:BE$81&gt;0, TRANSPOSE(Data_TR_USD!$B99:$BZ99)))&gt;0, SUMPRODUCT(BE$5:BE$81, TRANSPOSE(Data_TR_USD!$B99:$BZ99))%, NA())</f>
        <v>-2.4293773297556151E-2</v>
      </c>
      <c r="BF188" s="49">
        <f t="array" ref="BF188">IF(COUNT(IF(BF$5:BF$81&gt;0, TRANSPOSE(Data_TR_USD!$B99:$BZ99)))&gt;0, SUMPRODUCT(BF$5:BF$81, TRANSPOSE(Data_TR_USD!$B99:$BZ99))%, NA())</f>
        <v>-1.5779000000516533E-2</v>
      </c>
      <c r="BG188" s="49">
        <f t="array" ref="BG188">IF(COUNT(IF(BG$5:BG$81&gt;0, TRANSPOSE(Data_TR_USD!$B99:$BZ99)))&gt;0, SUMPRODUCT(BG$5:BG$81, TRANSPOSE(Data_TR_USD!$B99:$BZ99))%, NA())</f>
        <v>2.0997904328824402E-3</v>
      </c>
      <c r="BH188" s="49">
        <f t="array" ref="BH188">IF(COUNT(IF(BH$5:BH$81&gt;0, TRANSPOSE(Data_TR_USD!$B99:$BZ99)))&gt;0, SUMPRODUCT(BH$5:BH$81, TRANSPOSE(Data_TR_USD!$B99:$BZ99))%, NA())</f>
        <v>-1.7890329706295383E-2</v>
      </c>
      <c r="BI188" s="49">
        <f t="array" ref="BI188">IF(COUNT(IF(BI$5:BI$81&gt;0, TRANSPOSE(Data_TR_USD!$B99:$BZ99)))&gt;0, SUMPRODUCT(BI$5:BI$81, TRANSPOSE(Data_TR_USD!$B99:$BZ99))%, NA())</f>
        <v>-3.1101420507358556E-2</v>
      </c>
      <c r="BJ188" s="49">
        <f t="array" ref="BJ188">IF(COUNT(IF(BJ$5:BJ$81&gt;0, TRANSPOSE(Data_TR_USD!$B99:$BZ99)))&gt;0, SUMPRODUCT(BJ$5:BJ$81, TRANSPOSE(Data_TR_USD!$B99:$BZ99))%, NA())</f>
        <v>-5.2857204766358204E-2</v>
      </c>
      <c r="BK188" s="49">
        <f t="array" ref="BK188">IF(COUNT(IF(BK$5:BK$81&gt;0, TRANSPOSE(Data_TR_USD!$B99:$BZ99)))&gt;0, SUMPRODUCT(BK$5:BK$81, TRANSPOSE(Data_TR_USD!$B99:$BZ99))%, NA())</f>
        <v>-1.6281270223937119E-2</v>
      </c>
      <c r="BL188" s="49">
        <f t="array" ref="BL188">IF(COUNT(IF(BL$5:BL$81&gt;0, TRANSPOSE(Data_TR_USD!$B99:$BZ99)))&gt;0, SUMPRODUCT(BL$5:BL$81, TRANSPOSE(Data_TR_USD!$B99:$BZ99))%, NA())</f>
        <v>-4.4047670638631839E-2</v>
      </c>
      <c r="BM188" s="49">
        <f t="array" ref="BM188">IF(COUNT(IF(BM$5:BM$81&gt;0, TRANSPOSE(Data_TR_USD!$B99:$BZ99)))&gt;0, SUMPRODUCT(BM$5:BM$81, TRANSPOSE(Data_TR_USD!$B99:$BZ99))%, NA())</f>
        <v>-2.9952416034269652E-2</v>
      </c>
      <c r="BN188" s="49">
        <f t="array" ref="BN188">IF(COUNT(IF(BN$5:BN$81&gt;0, TRANSPOSE(Data_TR_USD!$B99:$BZ99)))&gt;0, SUMPRODUCT(BN$5:BN$81, TRANSPOSE(Data_TR_USD!$B99:$BZ99))%, NA())</f>
        <v>-2.2023835319315919E-2</v>
      </c>
      <c r="BO188" s="49">
        <f t="array" ref="BO188">IF(COUNT(IF(BO$5:BO$81&gt;0, TRANSPOSE(Data_TR_USD!$B99:$BZ99)))&gt;0, SUMPRODUCT(BO$5:BO$81, TRANSPOSE(Data_TR_USD!$B99:$BZ99))%, NA())</f>
        <v>-1.7619068255452737E-2</v>
      </c>
      <c r="BP188" s="49">
        <f t="array" ref="BP188">IF(COUNT(IF(BP$5:BP$81&gt;0, TRANSPOSE(Data_TR_USD!$B99:$BZ99)))&gt;0, SUMPRODUCT(BP$5:BP$81, TRANSPOSE(Data_TR_USD!$B99:$BZ99))%, NA())</f>
        <v>-1.4682556879543944E-2</v>
      </c>
      <c r="BQ188" s="49">
        <f t="array" ref="BQ188">IF(COUNT(IF(BQ$5:BQ$81&gt;0, TRANSPOSE(Data_TR_USD!$B99:$BZ99)))&gt;0, SUMPRODUCT(BQ$5:BQ$81, TRANSPOSE(Data_TR_USD!$B99:$BZ99))%, NA())</f>
        <v>1.1274899537379735E-3</v>
      </c>
      <c r="BR188" s="49">
        <f t="array" ref="BR188">IF(COUNT(IF(BR$5:BR$81&gt;0, TRANSPOSE(Data_TR_USD!$B99:$BZ99)))&gt;0, SUMPRODUCT(BR$5:BR$81, TRANSPOSE(Data_TR_USD!$B99:$BZ99))%, NA())</f>
        <v>-4.0448994520746712E-2</v>
      </c>
      <c r="BS188" s="49">
        <f t="array" ref="BS188">IF(COUNT(IF(BS$5:BS$81&gt;0, TRANSPOSE(Data_TR_USD!$B99:$BZ99)))&gt;0, SUMPRODUCT(BS$5:BS$81, TRANSPOSE(Data_TR_USD!$B99:$BZ99))%, NA())</f>
        <v>-5.4722066665959131E-4</v>
      </c>
    </row>
    <row r="189" spans="2:71">
      <c r="B189" s="48">
        <f t="shared" si="5"/>
        <v>1963</v>
      </c>
      <c r="E189" s="49">
        <f t="array" ref="E189">IF(COUNT(IF(E$5:E$81&gt;0, TRANSPOSE(Data_TR_USD!$B100:$BZ100)))&gt;0, SUMPRODUCT(E$5:E$81, TRANSPOSE(Data_TR_USD!$B100:$BZ100))%, NA())</f>
        <v>0.22567933688675218</v>
      </c>
      <c r="F189" s="49" t="e">
        <f t="array" ref="F189">IF(COUNT(IF(F$5:F$81&gt;0, TRANSPOSE(Data_TR_USD!$B100:$BZ100)))&gt;0, SUMPRODUCT(F$5:F$81, TRANSPOSE(Data_TR_USD!$B100:$BZ100))%, NA())</f>
        <v>#N/A</v>
      </c>
      <c r="G189" s="49">
        <f t="array" ref="G189">IF(COUNT(IF(G$5:G$81&gt;0, TRANSPOSE(Data_TR_USD!$B100:$BZ100)))&gt;0, SUMPRODUCT(G$5:G$81, TRANSPOSE(Data_TR_USD!$B100:$BZ100))%, NA())</f>
        <v>1.6447368421052655E-2</v>
      </c>
      <c r="I189" s="49">
        <f t="array" ref="I189">IF(ISNUMBER(I$96), I$96, IF(COUNT(IF(I$5:I$81&gt;0, TRANSPOSE(Data_TR_USD!$B100:$BZ100)))&gt;0, SUMPRODUCT(I$5:I$81, TRANSPOSE(Data_TR_USD!$B100:$BZ100))%, NA()))</f>
        <v>3.0536455370489345E-2</v>
      </c>
      <c r="J189" s="49">
        <f t="array" ref="J189">IF(ISNUMBER(J$96), J$96, IF(COUNT(IF(J$5:J$81&gt;0, TRANSPOSE(Data_TR_USD!$B100:$BZ100)))&gt;0, SUMPRODUCT(J$5:J$81, TRANSPOSE(Data_TR_USD!$B100:$BZ100))%, NA()))</f>
        <v>3.0536455370489345E-2</v>
      </c>
      <c r="K189" s="49">
        <f t="array" ref="K189">IF(ISNUMBER(K$96), K$96, IF(COUNT(IF(K$5:K$81&gt;0, TRANSPOSE(Data_TR_USD!$B100:$BZ100)))&gt;0, SUMPRODUCT(K$5:K$81, TRANSPOSE(Data_TR_USD!$B100:$BZ100))%, NA()))</f>
        <v>0.14196627921988905</v>
      </c>
      <c r="M189" s="49">
        <f t="array" ref="M189">IF(COUNT(IF(M$5:M$81&gt;0, TRANSPOSE(Data_TR_USD!$B100:$BZ100)))&gt;0, SUMPRODUCT(M$5:M$81, TRANSPOSE(Data_TR_USD!$B100:$BZ100))%, NA())</f>
        <v>0.11611900698729498</v>
      </c>
      <c r="N189" s="49">
        <f t="array" ref="N189">IF(COUNT(IF(N$5:N$81&gt;0, TRANSPOSE(Data_TR_USD!$B100:$BZ100)))&gt;0, SUMPRODUCT(N$5:N$81, TRANSPOSE(Data_TR_USD!$B100:$BZ100))%, NA())</f>
        <v>0.14196627921988905</v>
      </c>
      <c r="X189" s="49">
        <f t="array" ref="X189">IF(COUNT(IF(X$5:X$81&gt;0, TRANSPOSE(Data_TR_USD!$B100:$BZ100)))&gt;0, SUMPRODUCT(X$5:X$81, TRANSPOSE(Data_TR_USD!$B100:$BZ100))%, NA())</f>
        <v>0.1030052167324378</v>
      </c>
      <c r="Y189" s="49">
        <f t="array" ref="Y189">IF(COUNT(IF(Y$5:Y$81&gt;0, TRANSPOSE(Data_TR_USD!$B100:$BZ100)))&gt;0, SUMPRODUCT(Y$5:Y$81, TRANSPOSE(Data_TR_USD!$B100:$BZ100))%, NA())</f>
        <v>0.14196627921988905</v>
      </c>
      <c r="AA189" s="49">
        <f t="array" ref="AA189">IF(COUNT(IF(AA$5:AA$81&gt;0, TRANSPOSE(Data_TR_USD!$B100:$BZ100)))&gt;0, SUMPRODUCT(AA$5:AA$81, TRANSPOSE(Data_TR_USD!$B100:$BZ100))%, NA())</f>
        <v>0.11611900698729498</v>
      </c>
      <c r="AB189" s="49">
        <f t="array" ref="AB189">IF(COUNT(IF(AB$5:AB$81&gt;0, TRANSPOSE(Data_TR_USD!$B100:$BZ100)))&gt;0, SUMPRODUCT(AB$5:AB$81, TRANSPOSE(Data_TR_USD!$B100:$BZ100))%, NA())</f>
        <v>0.1108172636892564</v>
      </c>
      <c r="AC189" s="49">
        <f t="array" ref="AC189">IF(COUNT(IF(AC$5:AC$81&gt;0, TRANSPOSE(Data_TR_USD!$B100:$BZ100)))&gt;0, SUMPRODUCT(AC$5:AC$81, TRANSPOSE(Data_TR_USD!$B100:$BZ100))%, NA())</f>
        <v>9.8300076822260121E-2</v>
      </c>
      <c r="AD189" s="49">
        <f t="array" ref="AD189">IF(COUNT(IF(AD$5:AD$81&gt;0, TRANSPOSE(Data_TR_USD!$B100:$BZ100)))&gt;0, SUMPRODUCT(AD$5:AD$81, TRANSPOSE(Data_TR_USD!$B100:$BZ100))%, NA())</f>
        <v>9.6840708487180974E-2</v>
      </c>
      <c r="AE189" s="49">
        <f t="array" ref="AE189">IF(COUNT(IF(AE$5:AE$81&gt;0, TRANSPOSE(Data_TR_USD!$B100:$BZ100)))&gt;0, SUMPRODUCT(AE$5:AE$81, TRANSPOSE(Data_TR_USD!$B100:$BZ100))%, NA())</f>
        <v>7.2775291636485662E-2</v>
      </c>
      <c r="AG189" s="49">
        <f t="array" ref="AG189">IF(COUNT(IF(AG$5:AG$81&gt;0, TRANSPOSE(Data_TR_USD!$B100:$BZ100)))&gt;0, SUMPRODUCT(AG$5:AG$81, TRANSPOSE(Data_TR_USD!$B100:$BZ100))%, NA())</f>
        <v>0</v>
      </c>
      <c r="AM189" s="49">
        <f t="array" ref="AM189">IF(COUNT(IF(AM$5:AM$81&gt;0, TRANSPOSE(Data_TR_USD!$B100:$BZ100)))&gt;0, SUMPRODUCT(AM$5:AM$81, TRANSPOSE(Data_TR_USD!$B100:$BZ100))%, NA())</f>
        <v>0.11282068435902502</v>
      </c>
      <c r="AN189" s="49">
        <f t="array" ref="AN189">IF(COUNT(IF(AN$5:AN$81&gt;0, TRANSPOSE(Data_TR_USD!$B100:$BZ100)))&gt;0, SUMPRODUCT(AN$5:AN$81, TRANSPOSE(Data_TR_USD!$B100:$BZ100))%, NA())</f>
        <v>6.3959027642555052E-2</v>
      </c>
      <c r="AO189" s="49">
        <f t="array" ref="AO189">IF(COUNT(IF(AO$5:AO$81&gt;0, TRANSPOSE(Data_TR_USD!$B100:$BZ100)))&gt;0, SUMPRODUCT(AO$5:AO$81, TRANSPOSE(Data_TR_USD!$B100:$BZ100))%, NA())</f>
        <v>8.9428679884667267E-2</v>
      </c>
      <c r="AP189" s="49">
        <f t="array" ref="AP189">IF(COUNT(IF(AP$5:AP$81&gt;0, TRANSPOSE(Data_TR_USD!$B100:$BZ100)))&gt;0, SUMPRODUCT(AP$5:AP$81, TRANSPOSE(Data_TR_USD!$B100:$BZ100))%, NA())</f>
        <v>6.5219079481428369E-2</v>
      </c>
      <c r="AQ189" s="49">
        <f t="array" ref="AQ189">IF(COUNT(IF(AQ$5:AQ$81&gt;0, TRANSPOSE(Data_TR_USD!$B100:$BZ100)))&gt;0, SUMPRODUCT(AQ$5:AQ$81, TRANSPOSE(Data_TR_USD!$B100:$BZ100))%, NA())</f>
        <v>5.1539499305160448E-2</v>
      </c>
      <c r="AS189" s="49">
        <f t="array" ref="AS189">IF(COUNT(IF(AS$5:AS$81&gt;0, TRANSPOSE(Data_TR_USD!$B100:$BZ100)))&gt;0, SUMPRODUCT(AS$5:AS$81, TRANSPOSE(Data_TR_USD!$B100:$BZ100))%, NA())</f>
        <v>0.14196627921988905</v>
      </c>
      <c r="AU189" s="49">
        <f t="array" ref="AU189">IF(COUNT(IF(AU$5:AU$81&gt;0, TRANSPOSE(Data_TR_USD!$B100:$BZ100)))&gt;0, SUMPRODUCT(AU$5:AU$81, TRANSPOSE(Data_TR_USD!$B100:$BZ100))%, NA())</f>
        <v>0.1189649</v>
      </c>
      <c r="AV189" s="49">
        <f t="array" ref="AV189">IF(COUNT(IF(AV$5:AV$81&gt;0, TRANSPOSE(Data_TR_USD!$B100:$BZ100)))&gt;0, SUMPRODUCT(AV$5:AV$81, TRANSPOSE(Data_TR_USD!$B100:$BZ100))%, NA())</f>
        <v>0</v>
      </c>
      <c r="AW189" s="49">
        <f t="array" ref="AW189">IF(COUNT(IF(AW$5:AW$81&gt;0, TRANSPOSE(Data_TR_USD!$B100:$BZ100)))&gt;0, SUMPRODUCT(AW$5:AW$81, TRANSPOSE(Data_TR_USD!$B100:$BZ100))%, NA())</f>
        <v>9.3551073298619766E-2</v>
      </c>
      <c r="AX189" s="49">
        <f t="array" ref="AX189">IF(COUNT(IF(AX$5:AX$81&gt;0, TRANSPOSE(Data_TR_USD!$B100:$BZ100)))&gt;0, SUMPRODUCT(AX$5:AX$81, TRANSPOSE(Data_TR_USD!$B100:$BZ100))%, NA())</f>
        <v>0.11611900698729498</v>
      </c>
      <c r="AY189" s="49">
        <f t="array" ref="AY189">IF(COUNT(IF(AY$5:AY$81&gt;0, TRANSPOSE(Data_TR_USD!$B100:$BZ100)))&gt;0, SUMPRODUCT(AY$5:AY$81, TRANSPOSE(Data_TR_USD!$B100:$BZ100))%, NA())</f>
        <v>0.11447933771533553</v>
      </c>
      <c r="AZ189" s="49">
        <f t="array" ref="AZ189">IF(COUNT(IF(AZ$5:AZ$81&gt;0, TRANSPOSE(Data_TR_USD!$B100:$BZ100)))&gt;0, SUMPRODUCT(AZ$5:AZ$81, TRANSPOSE(Data_TR_USD!$B100:$BZ100))%, NA())</f>
        <v>0.11160542024955993</v>
      </c>
      <c r="BA189" s="49">
        <f t="array" ref="BA189">IF(COUNT(IF(BA$5:BA$81&gt;0, TRANSPOSE(Data_TR_USD!$B100:$BZ100)))&gt;0, SUMPRODUCT(BA$5:BA$81, TRANSPOSE(Data_TR_USD!$B100:$BZ100))%, NA())</f>
        <v>8.769827885692337E-2</v>
      </c>
      <c r="BB189" s="49">
        <f t="array" ref="BB189">IF(COUNT(IF(BB$5:BB$81&gt;0, TRANSPOSE(Data_TR_USD!$B100:$BZ100)))&gt;0, SUMPRODUCT(BB$5:BB$81, TRANSPOSE(Data_TR_USD!$B100:$BZ100))%, NA())</f>
        <v>0.1030052167324378</v>
      </c>
      <c r="BC189" s="49">
        <f t="array" ref="BC189">IF(COUNT(IF(BC$5:BC$81&gt;0, TRANSPOSE(Data_TR_USD!$B100:$BZ100)))&gt;0, SUMPRODUCT(BC$5:BC$81, TRANSPOSE(Data_TR_USD!$B100:$BZ100))%, NA())</f>
        <v>9.472620073280813E-2</v>
      </c>
      <c r="BD189" s="49">
        <f t="array" ref="BD189">IF(COUNT(IF(BD$5:BD$81&gt;0, TRANSPOSE(Data_TR_USD!$B100:$BZ100)))&gt;0, SUMPRODUCT(BD$5:BD$81, TRANSPOSE(Data_TR_USD!$B100:$BZ100))%, NA())</f>
        <v>0.16289454363660485</v>
      </c>
      <c r="BE189" s="49">
        <f t="array" ref="BE189">IF(COUNT(IF(BE$5:BE$81&gt;0, TRANSPOSE(Data_TR_USD!$B100:$BZ100)))&gt;0, SUMPRODUCT(BE$5:BE$81, TRANSPOSE(Data_TR_USD!$B100:$BZ100))%, NA())</f>
        <v>6.1711275740307443E-2</v>
      </c>
      <c r="BF189" s="49">
        <f t="array" ref="BF189">IF(COUNT(IF(BF$5:BF$81&gt;0, TRANSPOSE(Data_TR_USD!$B100:$BZ100)))&gt;0, SUMPRODUCT(BF$5:BF$81, TRANSPOSE(Data_TR_USD!$B100:$BZ100))%, NA())</f>
        <v>9.1197071026251311E-2</v>
      </c>
      <c r="BG189" s="49">
        <f t="array" ref="BG189">IF(COUNT(IF(BG$5:BG$81&gt;0, TRANSPOSE(Data_TR_USD!$B100:$BZ100)))&gt;0, SUMPRODUCT(BG$5:BG$81, TRANSPOSE(Data_TR_USD!$B100:$BZ100))%, NA())</f>
        <v>4.6335825794333985E-2</v>
      </c>
      <c r="BH189" s="49">
        <f t="array" ref="BH189">IF(COUNT(IF(BH$5:BH$81&gt;0, TRANSPOSE(Data_TR_USD!$B100:$BZ100)))&gt;0, SUMPRODUCT(BH$5:BH$81, TRANSPOSE(Data_TR_USD!$B100:$BZ100))%, NA())</f>
        <v>6.9839390164392071E-2</v>
      </c>
      <c r="BI189" s="49">
        <f t="array" ref="BI189">IF(COUNT(IF(BI$5:BI$81&gt;0, TRANSPOSE(Data_TR_USD!$B100:$BZ100)))&gt;0, SUMPRODUCT(BI$5:BI$81, TRANSPOSE(Data_TR_USD!$B100:$BZ100))%, NA())</f>
        <v>0.14196627921988905</v>
      </c>
      <c r="BJ189" s="49">
        <f t="array" ref="BJ189">IF(COUNT(IF(BJ$5:BJ$81&gt;0, TRANSPOSE(Data_TR_USD!$B100:$BZ100)))&gt;0, SUMPRODUCT(BJ$5:BJ$81, TRANSPOSE(Data_TR_USD!$B100:$BZ100))%, NA())</f>
        <v>0.1354076021320513</v>
      </c>
      <c r="BK189" s="49">
        <f t="array" ref="BK189">IF(COUNT(IF(BK$5:BK$81&gt;0, TRANSPOSE(Data_TR_USD!$B100:$BZ100)))&gt;0, SUMPRODUCT(BK$5:BK$81, TRANSPOSE(Data_TR_USD!$B100:$BZ100))%, NA())</f>
        <v>6.8405217274145197E-2</v>
      </c>
      <c r="BL189" s="49">
        <f t="array" ref="BL189">IF(COUNT(IF(BL$5:BL$81&gt;0, TRANSPOSE(Data_TR_USD!$B100:$BZ100)))&gt;0, SUMPRODUCT(BL$5:BL$81, TRANSPOSE(Data_TR_USD!$B100:$BZ100))%, NA())</f>
        <v>0.11283966844337609</v>
      </c>
      <c r="BM189" s="49">
        <f t="array" ref="BM189">IF(COUNT(IF(BM$5:BM$81&gt;0, TRANSPOSE(Data_TR_USD!$B100:$BZ100)))&gt;0, SUMPRODUCT(BM$5:BM$81, TRANSPOSE(Data_TR_USD!$B100:$BZ100))%, NA())</f>
        <v>7.6730974541495744E-2</v>
      </c>
      <c r="BN189" s="49">
        <f t="array" ref="BN189">IF(COUNT(IF(BN$5:BN$81&gt;0, TRANSPOSE(Data_TR_USD!$B100:$BZ100)))&gt;0, SUMPRODUCT(BN$5:BN$81, TRANSPOSE(Data_TR_USD!$B100:$BZ100))%, NA())</f>
        <v>5.6419834221688045E-2</v>
      </c>
      <c r="BO189" s="49">
        <f t="array" ref="BO189">IF(COUNT(IF(BO$5:BO$81&gt;0, TRANSPOSE(Data_TR_USD!$B100:$BZ100)))&gt;0, SUMPRODUCT(BO$5:BO$81, TRANSPOSE(Data_TR_USD!$B100:$BZ100))%, NA())</f>
        <v>4.5135867377350439E-2</v>
      </c>
      <c r="BP189" s="49">
        <f t="array" ref="BP189">IF(COUNT(IF(BP$5:BP$81&gt;0, TRANSPOSE(Data_TR_USD!$B100:$BZ100)))&gt;0, SUMPRODUCT(BP$5:BP$81, TRANSPOSE(Data_TR_USD!$B100:$BZ100))%, NA())</f>
        <v>3.7613222814458697E-2</v>
      </c>
      <c r="BQ189" s="49">
        <f t="array" ref="BQ189">IF(COUNT(IF(BQ$5:BQ$81&gt;0, TRANSPOSE(Data_TR_USD!$B100:$BZ100)))&gt;0, SUMPRODUCT(BQ$5:BQ$81, TRANSPOSE(Data_TR_USD!$B100:$BZ100))%, NA())</f>
        <v>6.3959027642555052E-2</v>
      </c>
      <c r="BR189" s="49">
        <f t="array" ref="BR189">IF(COUNT(IF(BR$5:BR$81&gt;0, TRANSPOSE(Data_TR_USD!$B100:$BZ100)))&gt;0, SUMPRODUCT(BR$5:BR$81, TRANSPOSE(Data_TR_USD!$B100:$BZ100))%, NA())</f>
        <v>8.981605760427637E-2</v>
      </c>
      <c r="BS189" s="49">
        <f t="array" ref="BS189">IF(COUNT(IF(BS$5:BS$81&gt;0, TRANSPOSE(Data_TR_USD!$B100:$BZ100)))&gt;0, SUMPRODUCT(BS$5:BS$81, TRANSPOSE(Data_TR_USD!$B100:$BZ100))%, NA())</f>
        <v>4.4048315771936172E-2</v>
      </c>
    </row>
    <row r="190" spans="2:71">
      <c r="B190" s="48">
        <f t="shared" si="5"/>
        <v>1964</v>
      </c>
      <c r="E190" s="49">
        <f t="array" ref="E190">IF(COUNT(IF(E$5:E$81&gt;0, TRANSPOSE(Data_TR_USD!$B101:$BZ101)))&gt;0, SUMPRODUCT(E$5:E$81, TRANSPOSE(Data_TR_USD!$B101:$BZ101))%, NA())</f>
        <v>0.16245993591519586</v>
      </c>
      <c r="F190" s="49" t="e">
        <f t="array" ref="F190">IF(COUNT(IF(F$5:F$81&gt;0, TRANSPOSE(Data_TR_USD!$B101:$BZ101)))&gt;0, SUMPRODUCT(F$5:F$81, TRANSPOSE(Data_TR_USD!$B101:$BZ101))%, NA())</f>
        <v>#N/A</v>
      </c>
      <c r="G190" s="49">
        <f t="array" ref="G190">IF(COUNT(IF(G$5:G$81&gt;0, TRANSPOSE(Data_TR_USD!$B101:$BZ101)))&gt;0, SUMPRODUCT(G$5:G$81, TRANSPOSE(Data_TR_USD!$B101:$BZ101))%, NA())</f>
        <v>9.7087378640776656E-3</v>
      </c>
      <c r="I190" s="49">
        <f t="array" ref="I190">IF(ISNUMBER(I$96), I$96, IF(COUNT(IF(I$5:I$81&gt;0, TRANSPOSE(Data_TR_USD!$B101:$BZ101)))&gt;0, SUMPRODUCT(I$5:I$81, TRANSPOSE(Data_TR_USD!$B101:$BZ101))%, NA()))</f>
        <v>3.458223702256679E-2</v>
      </c>
      <c r="J190" s="49">
        <f t="array" ref="J190">IF(ISNUMBER(J$96), J$96, IF(COUNT(IF(J$5:J$81&gt;0, TRANSPOSE(Data_TR_USD!$B101:$BZ101)))&gt;0, SUMPRODUCT(J$5:J$81, TRANSPOSE(Data_TR_USD!$B101:$BZ101))%, NA()))</f>
        <v>3.458223702256679E-2</v>
      </c>
      <c r="K190" s="49">
        <f t="array" ref="K190">IF(ISNUMBER(K$96), K$96, IF(COUNT(IF(K$5:K$81&gt;0, TRANSPOSE(Data_TR_USD!$B101:$BZ101)))&gt;0, SUMPRODUCT(K$5:K$81, TRANSPOSE(Data_TR_USD!$B101:$BZ101))%, NA()))</f>
        <v>0.11315248674162527</v>
      </c>
      <c r="M190" s="49">
        <f t="array" ref="M190">IF(COUNT(IF(M$5:M$81&gt;0, TRANSPOSE(Data_TR_USD!$B101:$BZ101)))&gt;0, SUMPRODUCT(M$5:M$81, TRANSPOSE(Data_TR_USD!$B101:$BZ101))%, NA())</f>
        <v>8.9068230553851824E-2</v>
      </c>
      <c r="N190" s="49">
        <f t="array" ref="N190">IF(COUNT(IF(N$5:N$81&gt;0, TRANSPOSE(Data_TR_USD!$B101:$BZ101)))&gt;0, SUMPRODUCT(N$5:N$81, TRANSPOSE(Data_TR_USD!$B101:$BZ101))%, NA())</f>
        <v>0.11315248674162527</v>
      </c>
      <c r="X190" s="49">
        <f t="array" ref="X190">IF(COUNT(IF(X$5:X$81&gt;0, TRANSPOSE(Data_TR_USD!$B101:$BZ101)))&gt;0, SUMPRODUCT(X$5:X$81, TRANSPOSE(Data_TR_USD!$B101:$BZ101))%, NA())</f>
        <v>9.6651735966489294E-2</v>
      </c>
      <c r="Y190" s="49">
        <f t="array" ref="Y190">IF(COUNT(IF(Y$5:Y$81&gt;0, TRANSPOSE(Data_TR_USD!$B101:$BZ101)))&gt;0, SUMPRODUCT(Y$5:Y$81, TRANSPOSE(Data_TR_USD!$B101:$BZ101))%, NA())</f>
        <v>0.11315248674162527</v>
      </c>
      <c r="AA190" s="49">
        <f t="array" ref="AA190">IF(COUNT(IF(AA$5:AA$81&gt;0, TRANSPOSE(Data_TR_USD!$B101:$BZ101)))&gt;0, SUMPRODUCT(AA$5:AA$81, TRANSPOSE(Data_TR_USD!$B101:$BZ101))%, NA())</f>
        <v>8.9068230553851824E-2</v>
      </c>
      <c r="AB190" s="49">
        <f t="array" ref="AB190">IF(COUNT(IF(AB$5:AB$81&gt;0, TRANSPOSE(Data_TR_USD!$B101:$BZ101)))&gt;0, SUMPRODUCT(AB$5:AB$81, TRANSPOSE(Data_TR_USD!$B101:$BZ101))%, NA())</f>
        <v>9.7156258340652807E-2</v>
      </c>
      <c r="AC190" s="49">
        <f t="array" ref="AC190">IF(COUNT(IF(AC$5:AC$81&gt;0, TRANSPOSE(Data_TR_USD!$B101:$BZ101)))&gt;0, SUMPRODUCT(AC$5:AC$81, TRANSPOSE(Data_TR_USD!$B101:$BZ101))%, NA())</f>
        <v>9.6305686175675656E-2</v>
      </c>
      <c r="AD190" s="49">
        <f t="array" ref="AD190">IF(COUNT(IF(AD$5:AD$81&gt;0, TRANSPOSE(Data_TR_USD!$B101:$BZ101)))&gt;0, SUMPRODUCT(AD$5:AD$81, TRANSPOSE(Data_TR_USD!$B101:$BZ101))%, NA())</f>
        <v>8.6297718123037229E-2</v>
      </c>
      <c r="AE190" s="49">
        <f t="array" ref="AE190">IF(COUNT(IF(AE$5:AE$81&gt;0, TRANSPOSE(Data_TR_USD!$B101:$BZ101)))&gt;0, SUMPRODUCT(AE$5:AE$81, TRANSPOSE(Data_TR_USD!$B101:$BZ101))%, NA())</f>
        <v>6.4069449567870182E-2</v>
      </c>
      <c r="AG190" s="49">
        <f t="array" ref="AG190">IF(COUNT(IF(AG$5:AG$81&gt;0, TRANSPOSE(Data_TR_USD!$B101:$BZ101)))&gt;0, SUMPRODUCT(AG$5:AG$81, TRANSPOSE(Data_TR_USD!$B101:$BZ101))%, NA())</f>
        <v>0</v>
      </c>
      <c r="AM190" s="49">
        <f t="array" ref="AM190">IF(COUNT(IF(AM$5:AM$81&gt;0, TRANSPOSE(Data_TR_USD!$B101:$BZ101)))&gt;0, SUMPRODUCT(AM$5:AM$81, TRANSPOSE(Data_TR_USD!$B101:$BZ101))%, NA())</f>
        <v>8.3200368649733805E-2</v>
      </c>
      <c r="AN190" s="49">
        <f t="array" ref="AN190">IF(COUNT(IF(AN$5:AN$81&gt;0, TRANSPOSE(Data_TR_USD!$B101:$BZ101)))&gt;0, SUMPRODUCT(AN$5:AN$81, TRANSPOSE(Data_TR_USD!$B101:$BZ101))%, NA())</f>
        <v>5.9112546695120047E-2</v>
      </c>
      <c r="AO190" s="49">
        <f t="array" ref="AO190">IF(COUNT(IF(AO$5:AO$81&gt;0, TRANSPOSE(Data_TR_USD!$B101:$BZ101)))&gt;0, SUMPRODUCT(AO$5:AO$81, TRANSPOSE(Data_TR_USD!$B101:$BZ101))%, NA())</f>
        <v>7.5654595768998342E-2</v>
      </c>
      <c r="AP190" s="49">
        <f t="array" ref="AP190">IF(COUNT(IF(AP$5:AP$81&gt;0, TRANSPOSE(Data_TR_USD!$B101:$BZ101)))&gt;0, SUMPRODUCT(AP$5:AP$81, TRANSPOSE(Data_TR_USD!$B101:$BZ101))%, NA())</f>
        <v>5.8365882936037519E-2</v>
      </c>
      <c r="AQ190" s="49">
        <f t="array" ref="AQ190">IF(COUNT(IF(AQ$5:AQ$81&gt;0, TRANSPOSE(Data_TR_USD!$B101:$BZ101)))&gt;0, SUMPRODUCT(AQ$5:AQ$81, TRANSPOSE(Data_TR_USD!$B101:$BZ101))%, NA())</f>
        <v>5.147707686696959E-2</v>
      </c>
      <c r="AS190" s="49">
        <f t="array" ref="AS190">IF(COUNT(IF(AS$5:AS$81&gt;0, TRANSPOSE(Data_TR_USD!$B101:$BZ101)))&gt;0, SUMPRODUCT(AS$5:AS$81, TRANSPOSE(Data_TR_USD!$B101:$BZ101))%, NA())</f>
        <v>0.11315248674162527</v>
      </c>
      <c r="AU190" s="49">
        <f t="array" ref="AU190">IF(COUNT(IF(AU$5:AU$81&gt;0, TRANSPOSE(Data_TR_USD!$B101:$BZ101)))&gt;0, SUMPRODUCT(AU$5:AU$81, TRANSPOSE(Data_TR_USD!$B101:$BZ101))%, NA())</f>
        <v>0.10849399999999999</v>
      </c>
      <c r="AV190" s="49">
        <f t="array" ref="AV190">IF(COUNT(IF(AV$5:AV$81&gt;0, TRANSPOSE(Data_TR_USD!$B101:$BZ101)))&gt;0, SUMPRODUCT(AV$5:AV$81, TRANSPOSE(Data_TR_USD!$B101:$BZ101))%, NA())</f>
        <v>0</v>
      </c>
      <c r="AW190" s="49">
        <f t="array" ref="AW190">IF(COUNT(IF(AW$5:AW$81&gt;0, TRANSPOSE(Data_TR_USD!$B101:$BZ101)))&gt;0, SUMPRODUCT(AW$5:AW$81, TRANSPOSE(Data_TR_USD!$B101:$BZ101))%, NA())</f>
        <v>7.2822236962332226E-2</v>
      </c>
      <c r="AX190" s="49">
        <f t="array" ref="AX190">IF(COUNT(IF(AX$5:AX$81&gt;0, TRANSPOSE(Data_TR_USD!$B101:$BZ101)))&gt;0, SUMPRODUCT(AX$5:AX$81, TRANSPOSE(Data_TR_USD!$B101:$BZ101))%, NA())</f>
        <v>8.9068230553851824E-2</v>
      </c>
      <c r="AY190" s="49">
        <f t="array" ref="AY190">IF(COUNT(IF(AY$5:AY$81&gt;0, TRANSPOSE(Data_TR_USD!$B101:$BZ101)))&gt;0, SUMPRODUCT(AY$5:AY$81, TRANSPOSE(Data_TR_USD!$B101:$BZ101))%, NA())</f>
        <v>8.5149099255724878E-2</v>
      </c>
      <c r="AZ190" s="49">
        <f t="array" ref="AZ190">IF(COUNT(IF(AZ$5:AZ$81&gt;0, TRANSPOSE(Data_TR_USD!$B101:$BZ101)))&gt;0, SUMPRODUCT(AZ$5:AZ$81, TRANSPOSE(Data_TR_USD!$B101:$BZ101))%, NA())</f>
        <v>8.5819031835547899E-2</v>
      </c>
      <c r="BA190" s="49">
        <f t="array" ref="BA190">IF(COUNT(IF(BA$5:BA$81&gt;0, TRANSPOSE(Data_TR_USD!$B101:$BZ101)))&gt;0, SUMPRODUCT(BA$5:BA$81, TRANSPOSE(Data_TR_USD!$B101:$BZ101))%, NA())</f>
        <v>7.2247515866195447E-2</v>
      </c>
      <c r="BB190" s="49">
        <f t="array" ref="BB190">IF(COUNT(IF(BB$5:BB$81&gt;0, TRANSPOSE(Data_TR_USD!$B101:$BZ101)))&gt;0, SUMPRODUCT(BB$5:BB$81, TRANSPOSE(Data_TR_USD!$B101:$BZ101))%, NA())</f>
        <v>9.6651735966489294E-2</v>
      </c>
      <c r="BC190" s="49">
        <f t="array" ref="BC190">IF(COUNT(IF(BC$5:BC$81&gt;0, TRANSPOSE(Data_TR_USD!$B101:$BZ101)))&gt;0, SUMPRODUCT(BC$5:BC$81, TRANSPOSE(Data_TR_USD!$B101:$BZ101))%, NA())</f>
        <v>7.6596521506204787E-2</v>
      </c>
      <c r="BD190" s="49">
        <f t="array" ref="BD190">IF(COUNT(IF(BD$5:BD$81&gt;0, TRANSPOSE(Data_TR_USD!$B101:$BZ101)))&gt;0, SUMPRODUCT(BD$5:BD$81, TRANSPOSE(Data_TR_USD!$B101:$BZ101))%, NA())</f>
        <v>0.1254793490350179</v>
      </c>
      <c r="BE190" s="49">
        <f t="array" ref="BE190">IF(COUNT(IF(BE$5:BE$81&gt;0, TRANSPOSE(Data_TR_USD!$B101:$BZ101)))&gt;0, SUMPRODUCT(BE$5:BE$81, TRANSPOSE(Data_TR_USD!$B101:$BZ101))%, NA())</f>
        <v>5.4684067836313355E-2</v>
      </c>
      <c r="BF190" s="49">
        <f t="array" ref="BF190">IF(COUNT(IF(BF$5:BF$81&gt;0, TRANSPOSE(Data_TR_USD!$B101:$BZ101)))&gt;0, SUMPRODUCT(BF$5:BF$81, TRANSPOSE(Data_TR_USD!$B101:$BZ101))%, NA())</f>
        <v>8.9063535551607287E-2</v>
      </c>
      <c r="BG190" s="49">
        <f t="array" ref="BG190">IF(COUNT(IF(BG$5:BG$81&gt;0, TRANSPOSE(Data_TR_USD!$B101:$BZ101)))&gt;0, SUMPRODUCT(BG$5:BG$81, TRANSPOSE(Data_TR_USD!$B101:$BZ101))%, NA())</f>
        <v>4.5321576658375134E-2</v>
      </c>
      <c r="BH190" s="49">
        <f t="array" ref="BH190">IF(COUNT(IF(BH$5:BH$81&gt;0, TRANSPOSE(Data_TR_USD!$B101:$BZ101)))&gt;0, SUMPRODUCT(BH$5:BH$81, TRANSPOSE(Data_TR_USD!$B101:$BZ101))%, NA())</f>
        <v>5.4577830017833062E-2</v>
      </c>
      <c r="BI190" s="49">
        <f t="array" ref="BI190">IF(COUNT(IF(BI$5:BI$81&gt;0, TRANSPOSE(Data_TR_USD!$B101:$BZ101)))&gt;0, SUMPRODUCT(BI$5:BI$81, TRANSPOSE(Data_TR_USD!$B101:$BZ101))%, NA())</f>
        <v>0.11315248674162527</v>
      </c>
      <c r="BJ190" s="49">
        <f t="array" ref="BJ190">IF(COUNT(IF(BJ$5:BJ$81&gt;0, TRANSPOSE(Data_TR_USD!$B101:$BZ101)))&gt;0, SUMPRODUCT(BJ$5:BJ$81, TRANSPOSE(Data_TR_USD!$B101:$BZ101))%, NA())</f>
        <v>9.7475961549117501E-2</v>
      </c>
      <c r="BK190" s="49">
        <f t="array" ref="BK190">IF(COUNT(IF(BK$5:BK$81&gt;0, TRANSPOSE(Data_TR_USD!$B101:$BZ101)))&gt;0, SUMPRODUCT(BK$5:BK$81, TRANSPOSE(Data_TR_USD!$B101:$BZ101))%, NA())</f>
        <v>6.5519831492320699E-2</v>
      </c>
      <c r="BL190" s="49">
        <f t="array" ref="BL190">IF(COUNT(IF(BL$5:BL$81&gt;0, TRANSPOSE(Data_TR_USD!$B101:$BZ101)))&gt;0, SUMPRODUCT(BL$5:BL$81, TRANSPOSE(Data_TR_USD!$B101:$BZ101))%, NA())</f>
        <v>8.1229967957597932E-2</v>
      </c>
      <c r="BM190" s="49">
        <f t="array" ref="BM190">IF(COUNT(IF(BM$5:BM$81&gt;0, TRANSPOSE(Data_TR_USD!$B101:$BZ101)))&gt;0, SUMPRODUCT(BM$5:BM$81, TRANSPOSE(Data_TR_USD!$B101:$BZ101))%, NA())</f>
        <v>5.5236378211166601E-2</v>
      </c>
      <c r="BN190" s="49">
        <f t="array" ref="BN190">IF(COUNT(IF(BN$5:BN$81&gt;0, TRANSPOSE(Data_TR_USD!$B101:$BZ101)))&gt;0, SUMPRODUCT(BN$5:BN$81, TRANSPOSE(Data_TR_USD!$B101:$BZ101))%, NA())</f>
        <v>4.0614983978798966E-2</v>
      </c>
      <c r="BO190" s="49">
        <f t="array" ref="BO190">IF(COUNT(IF(BO$5:BO$81&gt;0, TRANSPOSE(Data_TR_USD!$B101:$BZ101)))&gt;0, SUMPRODUCT(BO$5:BO$81, TRANSPOSE(Data_TR_USD!$B101:$BZ101))%, NA())</f>
        <v>3.2491987183039174E-2</v>
      </c>
      <c r="BP190" s="49">
        <f t="array" ref="BP190">IF(COUNT(IF(BP$5:BP$81&gt;0, TRANSPOSE(Data_TR_USD!$B101:$BZ101)))&gt;0, SUMPRODUCT(BP$5:BP$81, TRANSPOSE(Data_TR_USD!$B101:$BZ101))%, NA())</f>
        <v>2.7076655985865977E-2</v>
      </c>
      <c r="BQ190" s="49">
        <f t="array" ref="BQ190">IF(COUNT(IF(BQ$5:BQ$81&gt;0, TRANSPOSE(Data_TR_USD!$B101:$BZ101)))&gt;0, SUMPRODUCT(BQ$5:BQ$81, TRANSPOSE(Data_TR_USD!$B101:$BZ101))%, NA())</f>
        <v>5.9112546695120047E-2</v>
      </c>
      <c r="BR190" s="49">
        <f t="array" ref="BR190">IF(COUNT(IF(BR$5:BR$81&gt;0, TRANSPOSE(Data_TR_USD!$B101:$BZ101)))&gt;0, SUMPRODUCT(BR$5:BR$81, TRANSPOSE(Data_TR_USD!$B101:$BZ101))%, NA())</f>
        <v>8.2006528635904366E-2</v>
      </c>
      <c r="BS190" s="49">
        <f t="array" ref="BS190">IF(COUNT(IF(BS$5:BS$81&gt;0, TRANSPOSE(Data_TR_USD!$B101:$BZ101)))&gt;0, SUMPRODUCT(BS$5:BS$81, TRANSPOSE(Data_TR_USD!$B101:$BZ101))%, NA())</f>
        <v>4.9077658150070189E-2</v>
      </c>
    </row>
    <row r="191" spans="2:71">
      <c r="B191" s="48">
        <f t="shared" si="5"/>
        <v>1965</v>
      </c>
      <c r="E191" s="49">
        <f t="array" ref="E191">IF(COUNT(IF(E$5:E$81&gt;0, TRANSPOSE(Data_TR_USD!$B102:$BZ102)))&gt;0, SUMPRODUCT(E$5:E$81, TRANSPOSE(Data_TR_USD!$B102:$BZ102))%, NA())</f>
        <v>0.12281229374168703</v>
      </c>
      <c r="F191" s="49" t="e">
        <f t="array" ref="F191">IF(COUNT(IF(F$5:F$81&gt;0, TRANSPOSE(Data_TR_USD!$B102:$BZ102)))&gt;0, SUMPRODUCT(F$5:F$81, TRANSPOSE(Data_TR_USD!$B102:$BZ102))%, NA())</f>
        <v>#N/A</v>
      </c>
      <c r="G191" s="49">
        <f t="array" ref="G191">IF(COUNT(IF(G$5:G$81&gt;0, TRANSPOSE(Data_TR_USD!$B102:$BZ102)))&gt;0, SUMPRODUCT(G$5:G$81, TRANSPOSE(Data_TR_USD!$B102:$BZ102))%, NA())</f>
        <v>1.9230769230769384E-2</v>
      </c>
      <c r="I191" s="49">
        <f t="array" ref="I191">IF(ISNUMBER(I$96), I$96, IF(COUNT(IF(I$5:I$81&gt;0, TRANSPOSE(Data_TR_USD!$B102:$BZ102)))&gt;0, SUMPRODUCT(I$5:I$81, TRANSPOSE(Data_TR_USD!$B102:$BZ102))%, NA()))</f>
        <v>3.8664937762358152E-2</v>
      </c>
      <c r="J191" s="49">
        <f t="array" ref="J191">IF(ISNUMBER(J$96), J$96, IF(COUNT(IF(J$5:J$81&gt;0, TRANSPOSE(Data_TR_USD!$B102:$BZ102)))&gt;0, SUMPRODUCT(J$5:J$81, TRANSPOSE(Data_TR_USD!$B102:$BZ102))%, NA()))</f>
        <v>3.8664937762358152E-2</v>
      </c>
      <c r="K191" s="49">
        <f t="array" ref="K191">IF(ISNUMBER(K$96), K$96, IF(COUNT(IF(K$5:K$81&gt;0, TRANSPOSE(Data_TR_USD!$B102:$BZ102)))&gt;0, SUMPRODUCT(K$5:K$81, TRANSPOSE(Data_TR_USD!$B102:$BZ102))%, NA()))</f>
        <v>7.8191446550126512E-2</v>
      </c>
      <c r="M191" s="49">
        <f t="array" ref="M191">IF(COUNT(IF(M$5:M$81&gt;0, TRANSPOSE(Data_TR_USD!$B102:$BZ102)))&gt;0, SUMPRODUCT(M$5:M$81, TRANSPOSE(Data_TR_USD!$B102:$BZ102))%, NA())</f>
        <v>6.3658182023400664E-2</v>
      </c>
      <c r="N191" s="49">
        <f t="array" ref="N191">IF(COUNT(IF(N$5:N$81&gt;0, TRANSPOSE(Data_TR_USD!$B102:$BZ102)))&gt;0, SUMPRODUCT(N$5:N$81, TRANSPOSE(Data_TR_USD!$B102:$BZ102))%, NA())</f>
        <v>7.8191446550126512E-2</v>
      </c>
      <c r="X191" s="49">
        <f t="array" ref="X191">IF(COUNT(IF(X$5:X$81&gt;0, TRANSPOSE(Data_TR_USD!$B102:$BZ102)))&gt;0, SUMPRODUCT(X$5:X$81, TRANSPOSE(Data_TR_USD!$B102:$BZ102))%, NA())</f>
        <v>0.111757424186541</v>
      </c>
      <c r="Y191" s="49">
        <f t="array" ref="Y191">IF(COUNT(IF(Y$5:Y$81&gt;0, TRANSPOSE(Data_TR_USD!$B102:$BZ102)))&gt;0, SUMPRODUCT(Y$5:Y$81, TRANSPOSE(Data_TR_USD!$B102:$BZ102))%, NA())</f>
        <v>7.8191446550126512E-2</v>
      </c>
      <c r="AA191" s="49">
        <f t="array" ref="AA191">IF(COUNT(IF(AA$5:AA$81&gt;0, TRANSPOSE(Data_TR_USD!$B102:$BZ102)))&gt;0, SUMPRODUCT(AA$5:AA$81, TRANSPOSE(Data_TR_USD!$B102:$BZ102))%, NA())</f>
        <v>6.3658182023400664E-2</v>
      </c>
      <c r="AB191" s="49">
        <f t="array" ref="AB191">IF(COUNT(IF(AB$5:AB$81&gt;0, TRANSPOSE(Data_TR_USD!$B102:$BZ102)))&gt;0, SUMPRODUCT(AB$5:AB$81, TRANSPOSE(Data_TR_USD!$B102:$BZ102))%, NA())</f>
        <v>9.5817524085969413E-2</v>
      </c>
      <c r="AC191" s="49">
        <f t="array" ref="AC191">IF(COUNT(IF(AC$5:AC$81&gt;0, TRANSPOSE(Data_TR_USD!$B102:$BZ102)))&gt;0, SUMPRODUCT(AC$5:AC$81, TRANSPOSE(Data_TR_USD!$B102:$BZ102))%, NA())</f>
        <v>0.12858387308764843</v>
      </c>
      <c r="AD191" s="49">
        <f t="array" ref="AD191">IF(COUNT(IF(AD$5:AD$81&gt;0, TRANSPOSE(Data_TR_USD!$B102:$BZ102)))&gt;0, SUMPRODUCT(AD$5:AD$81, TRANSPOSE(Data_TR_USD!$B102:$BZ102))%, NA())</f>
        <v>8.9641439184488844E-2</v>
      </c>
      <c r="AE191" s="49">
        <f t="array" ref="AE191">IF(COUNT(IF(AE$5:AE$81&gt;0, TRANSPOSE(Data_TR_USD!$B102:$BZ102)))&gt;0, SUMPRODUCT(AE$5:AE$81, TRANSPOSE(Data_TR_USD!$B102:$BZ102))%, NA())</f>
        <v>6.0103957621249197E-2</v>
      </c>
      <c r="AG191" s="49">
        <f t="array" ref="AG191">IF(COUNT(IF(AG$5:AG$81&gt;0, TRANSPOSE(Data_TR_USD!$B102:$BZ102)))&gt;0, SUMPRODUCT(AG$5:AG$81, TRANSPOSE(Data_TR_USD!$B102:$BZ102))%, NA())</f>
        <v>0</v>
      </c>
      <c r="AM191" s="49">
        <f t="array" ref="AM191">IF(COUNT(IF(AM$5:AM$81&gt;0, TRANSPOSE(Data_TR_USD!$B102:$BZ102)))&gt;0, SUMPRODUCT(AM$5:AM$81, TRANSPOSE(Data_TR_USD!$B102:$BZ102))%, NA())</f>
        <v>6.1070295132694123E-2</v>
      </c>
      <c r="AN191" s="49">
        <f t="array" ref="AN191">IF(COUNT(IF(AN$5:AN$81&gt;0, TRANSPOSE(Data_TR_USD!$B102:$BZ102)))&gt;0, SUMPRODUCT(AN$5:AN$81, TRANSPOSE(Data_TR_USD!$B102:$BZ102))%, NA())</f>
        <v>3.8690049185264364E-2</v>
      </c>
      <c r="AO191" s="49">
        <f t="array" ref="AO191">IF(COUNT(IF(AO$5:AO$81&gt;0, TRANSPOSE(Data_TR_USD!$B102:$BZ102)))&gt;0, SUMPRODUCT(AO$5:AO$81, TRANSPOSE(Data_TR_USD!$B102:$BZ102))%, NA())</f>
        <v>6.1891025812708708E-2</v>
      </c>
      <c r="AP191" s="49">
        <f t="array" ref="AP191">IF(COUNT(IF(AP$5:AP$81&gt;0, TRANSPOSE(Data_TR_USD!$B102:$BZ102)))&gt;0, SUMPRODUCT(AP$5:AP$81, TRANSPOSE(Data_TR_USD!$B102:$BZ102))%, NA())</f>
        <v>5.8114257387736741E-2</v>
      </c>
      <c r="AQ191" s="49">
        <f t="array" ref="AQ191">IF(COUNT(IF(AQ$5:AQ$81&gt;0, TRANSPOSE(Data_TR_USD!$B102:$BZ102)))&gt;0, SUMPRODUCT(AQ$5:AQ$81, TRANSPOSE(Data_TR_USD!$B102:$BZ102))%, NA())</f>
        <v>3.0498448165366145E-2</v>
      </c>
      <c r="AS191" s="49">
        <f t="array" ref="AS191">IF(COUNT(IF(AS$5:AS$81&gt;0, TRANSPOSE(Data_TR_USD!$B102:$BZ102)))&gt;0, SUMPRODUCT(AS$5:AS$81, TRANSPOSE(Data_TR_USD!$B102:$BZ102))%, NA())</f>
        <v>7.8191446550126512E-2</v>
      </c>
      <c r="AU191" s="49">
        <f t="array" ref="AU191">IF(COUNT(IF(AU$5:AU$81&gt;0, TRANSPOSE(Data_TR_USD!$B102:$BZ102)))&gt;0, SUMPRODUCT(AU$5:AU$81, TRANSPOSE(Data_TR_USD!$B102:$BZ102))%, NA())</f>
        <v>5.4421499999999998E-2</v>
      </c>
      <c r="AV191" s="49">
        <f t="array" ref="AV191">IF(COUNT(IF(AV$5:AV$81&gt;0, TRANSPOSE(Data_TR_USD!$B102:$BZ102)))&gt;0, SUMPRODUCT(AV$5:AV$81, TRANSPOSE(Data_TR_USD!$B102:$BZ102))%, NA())</f>
        <v>0</v>
      </c>
      <c r="AW191" s="49">
        <f t="array" ref="AW191">IF(COUNT(IF(AW$5:AW$81&gt;0, TRANSPOSE(Data_TR_USD!$B102:$BZ102)))&gt;0, SUMPRODUCT(AW$5:AW$81, TRANSPOSE(Data_TR_USD!$B102:$BZ102))%, NA())</f>
        <v>5.1376952649231963E-2</v>
      </c>
      <c r="AX191" s="49">
        <f t="array" ref="AX191">IF(COUNT(IF(AX$5:AX$81&gt;0, TRANSPOSE(Data_TR_USD!$B102:$BZ102)))&gt;0, SUMPRODUCT(AX$5:AX$81, TRANSPOSE(Data_TR_USD!$B102:$BZ102))%, NA())</f>
        <v>6.3658182023400664E-2</v>
      </c>
      <c r="AY191" s="49">
        <f t="array" ref="AY191">IF(COUNT(IF(AY$5:AY$81&gt;0, TRANSPOSE(Data_TR_USD!$B102:$BZ102)))&gt;0, SUMPRODUCT(AY$5:AY$81, TRANSPOSE(Data_TR_USD!$B102:$BZ102))%, NA())</f>
        <v>6.2532164447122091E-2</v>
      </c>
      <c r="AZ191" s="49">
        <f t="array" ref="AZ191">IF(COUNT(IF(AZ$5:AZ$81&gt;0, TRANSPOSE(Data_TR_USD!$B102:$BZ102)))&gt;0, SUMPRODUCT(AZ$5:AZ$81, TRANSPOSE(Data_TR_USD!$B102:$BZ102))%, NA())</f>
        <v>6.1201936148566921E-2</v>
      </c>
      <c r="BA191" s="49">
        <f t="array" ref="BA191">IF(COUNT(IF(BA$5:BA$81&gt;0, TRANSPOSE(Data_TR_USD!$B102:$BZ102)))&gt;0, SUMPRODUCT(BA$5:BA$81, TRANSPOSE(Data_TR_USD!$B102:$BZ102))%, NA())</f>
        <v>7.3118786045508172E-2</v>
      </c>
      <c r="BB191" s="49">
        <f t="array" ref="BB191">IF(COUNT(IF(BB$5:BB$81&gt;0, TRANSPOSE(Data_TR_USD!$B102:$BZ102)))&gt;0, SUMPRODUCT(BB$5:BB$81, TRANSPOSE(Data_TR_USD!$B102:$BZ102))%, NA())</f>
        <v>0.111757424186541</v>
      </c>
      <c r="BC191" s="49">
        <f t="array" ref="BC191">IF(COUNT(IF(BC$5:BC$81&gt;0, TRANSPOSE(Data_TR_USD!$B102:$BZ102)))&gt;0, SUMPRODUCT(BC$5:BC$81, TRANSPOSE(Data_TR_USD!$B102:$BZ102))%, NA())</f>
        <v>8.2927199178665631E-2</v>
      </c>
      <c r="BD191" s="49">
        <f t="array" ref="BD191">IF(COUNT(IF(BD$5:BD$81&gt;0, TRANSPOSE(Data_TR_USD!$B102:$BZ102)))&gt;0, SUMPRODUCT(BD$5:BD$81, TRANSPOSE(Data_TR_USD!$B102:$BZ102))%, NA())</f>
        <v>8.9346658348016653E-2</v>
      </c>
      <c r="BE191" s="49">
        <f t="array" ref="BE191">IF(COUNT(IF(BE$5:BE$81&gt;0, TRANSPOSE(Data_TR_USD!$B102:$BZ102)))&gt;0, SUMPRODUCT(BE$5:BE$81, TRANSPOSE(Data_TR_USD!$B102:$BZ102))%, NA())</f>
        <v>5.4247159012582188E-2</v>
      </c>
      <c r="BF191" s="49">
        <f t="array" ref="BF191">IF(COUNT(IF(BF$5:BF$81&gt;0, TRANSPOSE(Data_TR_USD!$B102:$BZ102)))&gt;0, SUMPRODUCT(BF$5:BF$81, TRANSPOSE(Data_TR_USD!$B102:$BZ102))%, NA())</f>
        <v>8.6559846977797172E-2</v>
      </c>
      <c r="BG191" s="49">
        <f t="array" ref="BG191">IF(COUNT(IF(BG$5:BG$81&gt;0, TRANSPOSE(Data_TR_USD!$B102:$BZ102)))&gt;0, SUMPRODUCT(BG$5:BG$81, TRANSPOSE(Data_TR_USD!$B102:$BZ102))%, NA())</f>
        <v>3.5284872979431448E-2</v>
      </c>
      <c r="BH191" s="49">
        <f t="array" ref="BH191">IF(COUNT(IF(BH$5:BH$81&gt;0, TRANSPOSE(Data_TR_USD!$B102:$BZ102)))&gt;0, SUMPRODUCT(BH$5:BH$81, TRANSPOSE(Data_TR_USD!$B102:$BZ102))%, NA())</f>
        <v>3.7948953898219305E-2</v>
      </c>
      <c r="BI191" s="49">
        <f t="array" ref="BI191">IF(COUNT(IF(BI$5:BI$81&gt;0, TRANSPOSE(Data_TR_USD!$B102:$BZ102)))&gt;0, SUMPRODUCT(BI$5:BI$81, TRANSPOSE(Data_TR_USD!$B102:$BZ102))%, NA())</f>
        <v>7.8191446550126512E-2</v>
      </c>
      <c r="BJ191" s="49">
        <f t="array" ref="BJ191">IF(COUNT(IF(BJ$5:BJ$81&gt;0, TRANSPOSE(Data_TR_USD!$B102:$BZ102)))&gt;0, SUMPRODUCT(BJ$5:BJ$81, TRANSPOSE(Data_TR_USD!$B102:$BZ102))%, NA())</f>
        <v>7.3687376245012218E-2</v>
      </c>
      <c r="BK191" s="49">
        <f t="array" ref="BK191">IF(COUNT(IF(BK$5:BK$81&gt;0, TRANSPOSE(Data_TR_USD!$B102:$BZ102)))&gt;0, SUMPRODUCT(BK$5:BK$81, TRANSPOSE(Data_TR_USD!$B102:$BZ102))%, NA())</f>
        <v>6.8262833644848392E-2</v>
      </c>
      <c r="BL191" s="49">
        <f t="array" ref="BL191">IF(COUNT(IF(BL$5:BL$81&gt;0, TRANSPOSE(Data_TR_USD!$B102:$BZ102)))&gt;0, SUMPRODUCT(BL$5:BL$81, TRANSPOSE(Data_TR_USD!$B102:$BZ102))%, NA())</f>
        <v>6.1406146870843517E-2</v>
      </c>
      <c r="BM191" s="49">
        <f t="array" ref="BM191">IF(COUNT(IF(BM$5:BM$81&gt;0, TRANSPOSE(Data_TR_USD!$B102:$BZ102)))&gt;0, SUMPRODUCT(BM$5:BM$81, TRANSPOSE(Data_TR_USD!$B102:$BZ102))%, NA())</f>
        <v>4.1756179872173595E-2</v>
      </c>
      <c r="BN191" s="49">
        <f t="array" ref="BN191">IF(COUNT(IF(BN$5:BN$81&gt;0, TRANSPOSE(Data_TR_USD!$B102:$BZ102)))&gt;0, SUMPRODUCT(BN$5:BN$81, TRANSPOSE(Data_TR_USD!$B102:$BZ102))%, NA())</f>
        <v>3.0703073435421759E-2</v>
      </c>
      <c r="BO191" s="49">
        <f t="array" ref="BO191">IF(COUNT(IF(BO$5:BO$81&gt;0, TRANSPOSE(Data_TR_USD!$B102:$BZ102)))&gt;0, SUMPRODUCT(BO$5:BO$81, TRANSPOSE(Data_TR_USD!$B102:$BZ102))%, NA())</f>
        <v>2.4562458748337405E-2</v>
      </c>
      <c r="BP191" s="49">
        <f t="array" ref="BP191">IF(COUNT(IF(BP$5:BP$81&gt;0, TRANSPOSE(Data_TR_USD!$B102:$BZ102)))&gt;0, SUMPRODUCT(BP$5:BP$81, TRANSPOSE(Data_TR_USD!$B102:$BZ102))%, NA())</f>
        <v>2.0468715623614502E-2</v>
      </c>
      <c r="BQ191" s="49">
        <f t="array" ref="BQ191">IF(COUNT(IF(BQ$5:BQ$81&gt;0, TRANSPOSE(Data_TR_USD!$B102:$BZ102)))&gt;0, SUMPRODUCT(BQ$5:BQ$81, TRANSPOSE(Data_TR_USD!$B102:$BZ102))%, NA())</f>
        <v>3.8690049185264364E-2</v>
      </c>
      <c r="BR191" s="49">
        <f t="array" ref="BR191">IF(COUNT(IF(BR$5:BR$81&gt;0, TRANSPOSE(Data_TR_USD!$B102:$BZ102)))&gt;0, SUMPRODUCT(BR$5:BR$81, TRANSPOSE(Data_TR_USD!$B102:$BZ102))%, NA())</f>
        <v>9.8630778822067611E-2</v>
      </c>
      <c r="BS191" s="49">
        <f t="array" ref="BS191">IF(COUNT(IF(BS$5:BS$81&gt;0, TRANSPOSE(Data_TR_USD!$B102:$BZ102)))&gt;0, SUMPRODUCT(BS$5:BS$81, TRANSPOSE(Data_TR_USD!$B102:$BZ102))%, NA())</f>
        <v>5.7724162065478486E-2</v>
      </c>
    </row>
    <row r="192" spans="2:71">
      <c r="B192" s="48">
        <f t="shared" si="5"/>
        <v>1966</v>
      </c>
      <c r="E192" s="49">
        <f t="array" ref="E192">IF(COUNT(IF(E$5:E$81&gt;0, TRANSPOSE(Data_TR_USD!$B103:$BZ103)))&gt;0, SUMPRODUCT(E$5:E$81, TRANSPOSE(Data_TR_USD!$B103:$BZ103))%, NA())</f>
        <v>-0.10166576836933054</v>
      </c>
      <c r="F192" s="49" t="e">
        <f t="array" ref="F192">IF(COUNT(IF(F$5:F$81&gt;0, TRANSPOSE(Data_TR_USD!$B103:$BZ103)))&gt;0, SUMPRODUCT(F$5:F$81, TRANSPOSE(Data_TR_USD!$B103:$BZ103))%, NA())</f>
        <v>#N/A</v>
      </c>
      <c r="G192" s="49">
        <f t="array" ref="G192">IF(COUNT(IF(G$5:G$81&gt;0, TRANSPOSE(Data_TR_USD!$B103:$BZ103)))&gt;0, SUMPRODUCT(G$5:G$81, TRANSPOSE(Data_TR_USD!$B103:$BZ103))%, NA())</f>
        <v>3.459119496855334E-2</v>
      </c>
      <c r="I192" s="49">
        <f t="array" ref="I192">IF(ISNUMBER(I$96), I$96, IF(COUNT(IF(I$5:I$81&gt;0, TRANSPOSE(Data_TR_USD!$B103:$BZ103)))&gt;0, SUMPRODUCT(I$5:I$81, TRANSPOSE(Data_TR_USD!$B103:$BZ103))%, NA()))</f>
        <v>4.8340868735050134E-2</v>
      </c>
      <c r="J192" s="49">
        <f t="array" ref="J192">IF(ISNUMBER(J$96), J$96, IF(COUNT(IF(J$5:J$81&gt;0, TRANSPOSE(Data_TR_USD!$B103:$BZ103)))&gt;0, SUMPRODUCT(J$5:J$81, TRANSPOSE(Data_TR_USD!$B103:$BZ103))%, NA()))</f>
        <v>4.8340868735050134E-2</v>
      </c>
      <c r="K192" s="49">
        <f t="array" ref="K192">IF(ISNUMBER(K$96), K$96, IF(COUNT(IF(K$5:K$81&gt;0, TRANSPOSE(Data_TR_USD!$B103:$BZ103)))&gt;0, SUMPRODUCT(K$5:K$81, TRANSPOSE(Data_TR_USD!$B103:$BZ103))%, NA()))</f>
        <v>-4.1337542143031099E-2</v>
      </c>
      <c r="M192" s="49">
        <f t="array" ref="M192">IF(COUNT(IF(M$5:M$81&gt;0, TRANSPOSE(Data_TR_USD!$B103:$BZ103)))&gt;0, SUMPRODUCT(M$5:M$81, TRANSPOSE(Data_TR_USD!$B103:$BZ103))%, NA())</f>
        <v>-4.1001924745381661E-2</v>
      </c>
      <c r="N192" s="49">
        <f t="array" ref="N192">IF(COUNT(IF(N$5:N$81&gt;0, TRANSPOSE(Data_TR_USD!$B103:$BZ103)))&gt;0, SUMPRODUCT(N$5:N$81, TRANSPOSE(Data_TR_USD!$B103:$BZ103))%, NA())</f>
        <v>-4.1337542143031099E-2</v>
      </c>
      <c r="X192" s="49">
        <f t="array" ref="X192">IF(COUNT(IF(X$5:X$81&gt;0, TRANSPOSE(Data_TR_USD!$B103:$BZ103)))&gt;0, SUMPRODUCT(X$5:X$81, TRANSPOSE(Data_TR_USD!$B103:$BZ103))%, NA())</f>
        <v>-2.9322769574228576E-2</v>
      </c>
      <c r="Y192" s="49">
        <f t="array" ref="Y192">IF(COUNT(IF(Y$5:Y$81&gt;0, TRANSPOSE(Data_TR_USD!$B103:$BZ103)))&gt;0, SUMPRODUCT(Y$5:Y$81, TRANSPOSE(Data_TR_USD!$B103:$BZ103))%, NA())</f>
        <v>-4.1337542143031099E-2</v>
      </c>
      <c r="AA192" s="49">
        <f t="array" ref="AA192">IF(COUNT(IF(AA$5:AA$81&gt;0, TRANSPOSE(Data_TR_USD!$B103:$BZ103)))&gt;0, SUMPRODUCT(AA$5:AA$81, TRANSPOSE(Data_TR_USD!$B103:$BZ103))%, NA())</f>
        <v>-4.1001924745381661E-2</v>
      </c>
      <c r="AB192" s="49">
        <f t="array" ref="AB192">IF(COUNT(IF(AB$5:AB$81&gt;0, TRANSPOSE(Data_TR_USD!$B103:$BZ103)))&gt;0, SUMPRODUCT(AB$5:AB$81, TRANSPOSE(Data_TR_USD!$B103:$BZ103))%, NA())</f>
        <v>-2.3794672861365222E-2</v>
      </c>
      <c r="AC192" s="49">
        <f t="array" ref="AC192">IF(COUNT(IF(AC$5:AC$81&gt;0, TRANSPOSE(Data_TR_USD!$B103:$BZ103)))&gt;0, SUMPRODUCT(AC$5:AC$81, TRANSPOSE(Data_TR_USD!$B103:$BZ103))%, NA())</f>
        <v>-2.15508440525339E-2</v>
      </c>
      <c r="AD192" s="49">
        <f t="array" ref="AD192">IF(COUNT(IF(AD$5:AD$81&gt;0, TRANSPOSE(Data_TR_USD!$B103:$BZ103)))&gt;0, SUMPRODUCT(AD$5:AD$81, TRANSPOSE(Data_TR_USD!$B103:$BZ103))%, NA())</f>
        <v>-2.3347921291975268E-2</v>
      </c>
      <c r="AE192" s="49">
        <f t="array" ref="AE192">IF(COUNT(IF(AE$5:AE$81&gt;0, TRANSPOSE(Data_TR_USD!$B103:$BZ103)))&gt;0, SUMPRODUCT(AE$5:AE$81, TRANSPOSE(Data_TR_USD!$B103:$BZ103))%, NA())</f>
        <v>-1.8287147729934866E-2</v>
      </c>
      <c r="AG192" s="49">
        <f t="array" ref="AG192">IF(COUNT(IF(AG$5:AG$81&gt;0, TRANSPOSE(Data_TR_USD!$B103:$BZ103)))&gt;0, SUMPRODUCT(AG$5:AG$81, TRANSPOSE(Data_TR_USD!$B103:$BZ103))%, NA())</f>
        <v>0</v>
      </c>
      <c r="AM192" s="49">
        <f t="array" ref="AM192">IF(COUNT(IF(AM$5:AM$81&gt;0, TRANSPOSE(Data_TR_USD!$B103:$BZ103)))&gt;0, SUMPRODUCT(AM$5:AM$81, TRANSPOSE(Data_TR_USD!$B103:$BZ103))%, NA())</f>
        <v>-4.8599228782318649E-2</v>
      </c>
      <c r="AN192" s="49">
        <f t="array" ref="AN192">IF(COUNT(IF(AN$5:AN$81&gt;0, TRANSPOSE(Data_TR_USD!$B103:$BZ103)))&gt;0, SUMPRODUCT(AN$5:AN$81, TRANSPOSE(Data_TR_USD!$B103:$BZ103))%, NA())</f>
        <v>-2.1629478968369976E-3</v>
      </c>
      <c r="AO192" s="49">
        <f t="array" ref="AO192">IF(COUNT(IF(AO$5:AO$81&gt;0, TRANSPOSE(Data_TR_USD!$B103:$BZ103)))&gt;0, SUMPRODUCT(AO$5:AO$81, TRANSPOSE(Data_TR_USD!$B103:$BZ103))%, NA())</f>
        <v>-2.382306347069724E-2</v>
      </c>
      <c r="AP192" s="49">
        <f t="array" ref="AP192">IF(COUNT(IF(AP$5:AP$81&gt;0, TRANSPOSE(Data_TR_USD!$B103:$BZ103)))&gt;0, SUMPRODUCT(AP$5:AP$81, TRANSPOSE(Data_TR_USD!$B103:$BZ103))%, NA())</f>
        <v>-1.482603716380154E-2</v>
      </c>
      <c r="AQ192" s="49">
        <f t="array" ref="AQ192">IF(COUNT(IF(AQ$5:AQ$81&gt;0, TRANSPOSE(Data_TR_USD!$B103:$BZ103)))&gt;0, SUMPRODUCT(AQ$5:AQ$81, TRANSPOSE(Data_TR_USD!$B103:$BZ103))%, NA())</f>
        <v>3.0535550046391969E-3</v>
      </c>
      <c r="AS192" s="49">
        <f t="array" ref="AS192">IF(COUNT(IF(AS$5:AS$81&gt;0, TRANSPOSE(Data_TR_USD!$B103:$BZ103)))&gt;0, SUMPRODUCT(AS$5:AS$81, TRANSPOSE(Data_TR_USD!$B103:$BZ103))%, NA())</f>
        <v>-4.1337542143031099E-2</v>
      </c>
      <c r="AU192" s="49">
        <f t="array" ref="AU192">IF(COUNT(IF(AU$5:AU$81&gt;0, TRANSPOSE(Data_TR_USD!$B103:$BZ103)))&gt;0, SUMPRODUCT(AU$5:AU$81, TRANSPOSE(Data_TR_USD!$B103:$BZ103))%, NA())</f>
        <v>-6.6101099999999996E-2</v>
      </c>
      <c r="AV192" s="49">
        <f t="array" ref="AV192">IF(COUNT(IF(AV$5:AV$81&gt;0, TRANSPOSE(Data_TR_USD!$B103:$BZ103)))&gt;0, SUMPRODUCT(AV$5:AV$81, TRANSPOSE(Data_TR_USD!$B103:$BZ103))%, NA())</f>
        <v>0</v>
      </c>
      <c r="AW192" s="49">
        <f t="array" ref="AW192">IF(COUNT(IF(AW$5:AW$81&gt;0, TRANSPOSE(Data_TR_USD!$B103:$BZ103)))&gt;0, SUMPRODUCT(AW$5:AW$81, TRANSPOSE(Data_TR_USD!$B103:$BZ103))%, NA())</f>
        <v>-3.0835347908448611E-2</v>
      </c>
      <c r="AX192" s="49">
        <f t="array" ref="AX192">IF(COUNT(IF(AX$5:AX$81&gt;0, TRANSPOSE(Data_TR_USD!$B103:$BZ103)))&gt;0, SUMPRODUCT(AX$5:AX$81, TRANSPOSE(Data_TR_USD!$B103:$BZ103))%, NA())</f>
        <v>-4.1001924745381661E-2</v>
      </c>
      <c r="AY192" s="49">
        <f t="array" ref="AY192">IF(COUNT(IF(AY$5:AY$81&gt;0, TRANSPOSE(Data_TR_USD!$B103:$BZ103)))&gt;0, SUMPRODUCT(AY$5:AY$81, TRANSPOSE(Data_TR_USD!$B103:$BZ103))%, NA())</f>
        <v>-4.5917404465023466E-2</v>
      </c>
      <c r="AZ192" s="49">
        <f t="array" ref="AZ192">IF(COUNT(IF(AZ$5:AZ$81&gt;0, TRANSPOSE(Data_TR_USD!$B103:$BZ103)))&gt;0, SUMPRODUCT(AZ$5:AZ$81, TRANSPOSE(Data_TR_USD!$B103:$BZ103))%, NA())</f>
        <v>-3.8968609377995046E-2</v>
      </c>
      <c r="BA192" s="49">
        <f t="array" ref="BA192">IF(COUNT(IF(BA$5:BA$81&gt;0, TRANSPOSE(Data_TR_USD!$B103:$BZ103)))&gt;0, SUMPRODUCT(BA$5:BA$81, TRANSPOSE(Data_TR_USD!$B103:$BZ103))%, NA())</f>
        <v>-3.3800122465575545E-2</v>
      </c>
      <c r="BB192" s="49">
        <f t="array" ref="BB192">IF(COUNT(IF(BB$5:BB$81&gt;0, TRANSPOSE(Data_TR_USD!$B103:$BZ103)))&gt;0, SUMPRODUCT(BB$5:BB$81, TRANSPOSE(Data_TR_USD!$B103:$BZ103))%, NA())</f>
        <v>-2.9322769574228576E-2</v>
      </c>
      <c r="BC192" s="49">
        <f t="array" ref="BC192">IF(COUNT(IF(BC$5:BC$81&gt;0, TRANSPOSE(Data_TR_USD!$B103:$BZ103)))&gt;0, SUMPRODUCT(BC$5:BC$81, TRANSPOSE(Data_TR_USD!$B103:$BZ103))%, NA())</f>
        <v>-2.6720123393465099E-2</v>
      </c>
      <c r="BD192" s="49">
        <f t="array" ref="BD192">IF(COUNT(IF(BD$5:BD$81&gt;0, TRANSPOSE(Data_TR_USD!$B103:$BZ103)))&gt;0, SUMPRODUCT(BD$5:BD$81, TRANSPOSE(Data_TR_USD!$B103:$BZ103))%, NA())</f>
        <v>-5.6419598699605958E-2</v>
      </c>
      <c r="BE192" s="49">
        <f t="array" ref="BE192">IF(COUNT(IF(BE$5:BE$81&gt;0, TRANSPOSE(Data_TR_USD!$B103:$BZ103)))&gt;0, SUMPRODUCT(BE$5:BE$81, TRANSPOSE(Data_TR_USD!$B103:$BZ103))%, NA())</f>
        <v>-2.2410929522114226E-2</v>
      </c>
      <c r="BF192" s="49">
        <f t="array" ref="BF192">IF(COUNT(IF(BF$5:BF$81&gt;0, TRANSPOSE(Data_TR_USD!$B103:$BZ103)))&gt;0, SUMPRODUCT(BF$5:BF$81, TRANSPOSE(Data_TR_USD!$B103:$BZ103))%, NA())</f>
        <v>-1.2327464499202433E-2</v>
      </c>
      <c r="BG192" s="49">
        <f t="array" ref="BG192">IF(COUNT(IF(BG$5:BG$81&gt;0, TRANSPOSE(Data_TR_USD!$B103:$BZ103)))&gt;0, SUMPRODUCT(BG$5:BG$81, TRANSPOSE(Data_TR_USD!$B103:$BZ103))%, NA())</f>
        <v>3.9824068033045171E-4</v>
      </c>
      <c r="BH192" s="49">
        <f t="array" ref="BH192">IF(COUNT(IF(BH$5:BH$81&gt;0, TRANSPOSE(Data_TR_USD!$B103:$BZ103)))&gt;0, SUMPRODUCT(BH$5:BH$81, TRANSPOSE(Data_TR_USD!$B103:$BZ103))%, NA())</f>
        <v>-2.3197714492071017E-2</v>
      </c>
      <c r="BI192" s="49">
        <f t="array" ref="BI192">IF(COUNT(IF(BI$5:BI$81&gt;0, TRANSPOSE(Data_TR_USD!$B103:$BZ103)))&gt;0, SUMPRODUCT(BI$5:BI$81, TRANSPOSE(Data_TR_USD!$B103:$BZ103))%, NA())</f>
        <v>-4.1337542143031099E-2</v>
      </c>
      <c r="BJ192" s="49">
        <f t="array" ref="BJ192">IF(COUNT(IF(BJ$5:BJ$81&gt;0, TRANSPOSE(Data_TR_USD!$B103:$BZ103)))&gt;0, SUMPRODUCT(BJ$5:BJ$81, TRANSPOSE(Data_TR_USD!$B103:$BZ103))%, NA())</f>
        <v>-6.0999461021598318E-2</v>
      </c>
      <c r="BK192" s="49">
        <f t="array" ref="BK192">IF(COUNT(IF(BK$5:BK$81&gt;0, TRANSPOSE(Data_TR_USD!$B103:$BZ103)))&gt;0, SUMPRODUCT(BK$5:BK$81, TRANSPOSE(Data_TR_USD!$B103:$BZ103))%, NA())</f>
        <v>-8.854049687527699E-3</v>
      </c>
      <c r="BL192" s="49">
        <f t="array" ref="BL192">IF(COUNT(IF(BL$5:BL$81&gt;0, TRANSPOSE(Data_TR_USD!$B103:$BZ103)))&gt;0, SUMPRODUCT(BL$5:BL$81, TRANSPOSE(Data_TR_USD!$B103:$BZ103))%, NA())</f>
        <v>-5.0832884184665271E-2</v>
      </c>
      <c r="BM192" s="49">
        <f t="array" ref="BM192">IF(COUNT(IF(BM$5:BM$81&gt;0, TRANSPOSE(Data_TR_USD!$B103:$BZ103)))&gt;0, SUMPRODUCT(BM$5:BM$81, TRANSPOSE(Data_TR_USD!$B103:$BZ103))%, NA())</f>
        <v>-3.4566361245572386E-2</v>
      </c>
      <c r="BN192" s="49">
        <f t="array" ref="BN192">IF(COUNT(IF(BN$5:BN$81&gt;0, TRANSPOSE(Data_TR_USD!$B103:$BZ103)))&gt;0, SUMPRODUCT(BN$5:BN$81, TRANSPOSE(Data_TR_USD!$B103:$BZ103))%, NA())</f>
        <v>-2.5416442092332635E-2</v>
      </c>
      <c r="BO192" s="49">
        <f t="array" ref="BO192">IF(COUNT(IF(BO$5:BO$81&gt;0, TRANSPOSE(Data_TR_USD!$B103:$BZ103)))&gt;0, SUMPRODUCT(BO$5:BO$81, TRANSPOSE(Data_TR_USD!$B103:$BZ103))%, NA())</f>
        <v>-2.0333153673866108E-2</v>
      </c>
      <c r="BP192" s="49">
        <f t="array" ref="BP192">IF(COUNT(IF(BP$5:BP$81&gt;0, TRANSPOSE(Data_TR_USD!$B103:$BZ103)))&gt;0, SUMPRODUCT(BP$5:BP$81, TRANSPOSE(Data_TR_USD!$B103:$BZ103))%, NA())</f>
        <v>-1.6944294728221756E-2</v>
      </c>
      <c r="BQ192" s="49">
        <f t="array" ref="BQ192">IF(COUNT(IF(BQ$5:BQ$81&gt;0, TRANSPOSE(Data_TR_USD!$B103:$BZ103)))&gt;0, SUMPRODUCT(BQ$5:BQ$81, TRANSPOSE(Data_TR_USD!$B103:$BZ103))%, NA())</f>
        <v>-2.1629478968369976E-3</v>
      </c>
      <c r="BR192" s="49">
        <f t="array" ref="BR192">IF(COUNT(IF(BR$5:BR$81&gt;0, TRANSPOSE(Data_TR_USD!$B103:$BZ103)))&gt;0, SUMPRODUCT(BR$5:BR$81, TRANSPOSE(Data_TR_USD!$B103:$BZ103))%, NA())</f>
        <v>-3.1425190078990639E-2</v>
      </c>
      <c r="BS192" s="49">
        <f t="array" ref="BS192">IF(COUNT(IF(BS$5:BS$81&gt;0, TRANSPOSE(Data_TR_USD!$B103:$BZ103)))&gt;0, SUMPRODUCT(BS$5:BS$81, TRANSPOSE(Data_TR_USD!$B103:$BZ103))%, NA())</f>
        <v>5.6148743666660696E-3</v>
      </c>
    </row>
    <row r="193" spans="1:71">
      <c r="B193" s="48">
        <f t="shared" si="5"/>
        <v>1967</v>
      </c>
      <c r="E193" s="49">
        <f t="array" ref="E193">IF(COUNT(IF(E$5:E$81&gt;0, TRANSPOSE(Data_TR_USD!$B104:$BZ104)))&gt;0, SUMPRODUCT(E$5:E$81, TRANSPOSE(Data_TR_USD!$B104:$BZ104))%, NA())</f>
        <v>0.23689460304122956</v>
      </c>
      <c r="F193" s="49" t="e">
        <f t="array" ref="F193">IF(COUNT(IF(F$5:F$81&gt;0, TRANSPOSE(Data_TR_USD!$B104:$BZ104)))&gt;0, SUMPRODUCT(F$5:F$81, TRANSPOSE(Data_TR_USD!$B104:$BZ104))%, NA())</f>
        <v>#N/A</v>
      </c>
      <c r="G193" s="49">
        <f t="array" ref="G193">IF(COUNT(IF(G$5:G$81&gt;0, TRANSPOSE(Data_TR_USD!$B104:$BZ104)))&gt;0, SUMPRODUCT(G$5:G$81, TRANSPOSE(Data_TR_USD!$B104:$BZ104))%, NA())</f>
        <v>3.039513677811545E-2</v>
      </c>
      <c r="I193" s="49">
        <f t="array" ref="I193">IF(ISNUMBER(I$96), I$96, IF(COUNT(IF(I$5:I$81&gt;0, TRANSPOSE(Data_TR_USD!$B104:$BZ104)))&gt;0, SUMPRODUCT(I$5:I$81, TRANSPOSE(Data_TR_USD!$B104:$BZ104))%, NA()))</f>
        <v>4.309374056838941E-2</v>
      </c>
      <c r="J193" s="49">
        <f t="array" ref="J193">IF(ISNUMBER(J$96), J$96, IF(COUNT(IF(J$5:J$81&gt;0, TRANSPOSE(Data_TR_USD!$B104:$BZ104)))&gt;0, SUMPRODUCT(J$5:J$81, TRANSPOSE(Data_TR_USD!$B104:$BZ104))%, NA()))</f>
        <v>4.309374056838941E-2</v>
      </c>
      <c r="K193" s="49">
        <f t="array" ref="K193">IF(ISNUMBER(K$96), K$96, IF(COUNT(IF(K$5:K$81&gt;0, TRANSPOSE(Data_TR_USD!$B104:$BZ104)))&gt;0, SUMPRODUCT(K$5:K$81, TRANSPOSE(Data_TR_USD!$B104:$BZ104))%, NA()))</f>
        <v>0.14464217581573544</v>
      </c>
      <c r="M193" s="49">
        <f t="array" ref="M193">IF(COUNT(IF(M$5:M$81&gt;0, TRANSPOSE(Data_TR_USD!$B104:$BZ104)))&gt;0, SUMPRODUCT(M$5:M$81, TRANSPOSE(Data_TR_USD!$B104:$BZ104))%, NA())</f>
        <v>0.11970000851611363</v>
      </c>
      <c r="N193" s="49">
        <f t="array" ref="N193">IF(COUNT(IF(N$5:N$81&gt;0, TRANSPOSE(Data_TR_USD!$B104:$BZ104)))&gt;0, SUMPRODUCT(N$5:N$81, TRANSPOSE(Data_TR_USD!$B104:$BZ104))%, NA())</f>
        <v>0.14464217581573544</v>
      </c>
      <c r="X193" s="49">
        <f t="array" ref="X193">IF(COUNT(IF(X$5:X$81&gt;0, TRANSPOSE(Data_TR_USD!$B104:$BZ104)))&gt;0, SUMPRODUCT(X$5:X$81, TRANSPOSE(Data_TR_USD!$B104:$BZ104))%, NA())</f>
        <v>0.20179331410366699</v>
      </c>
      <c r="Y193" s="49">
        <f t="array" ref="Y193">IF(COUNT(IF(Y$5:Y$81&gt;0, TRANSPOSE(Data_TR_USD!$B104:$BZ104)))&gt;0, SUMPRODUCT(Y$5:Y$81, TRANSPOSE(Data_TR_USD!$B104:$BZ104))%, NA())</f>
        <v>0.14464217581573544</v>
      </c>
      <c r="AA193" s="49">
        <f t="array" ref="AA193">IF(COUNT(IF(AA$5:AA$81&gt;0, TRANSPOSE(Data_TR_USD!$B104:$BZ104)))&gt;0, SUMPRODUCT(AA$5:AA$81, TRANSPOSE(Data_TR_USD!$B104:$BZ104))%, NA())</f>
        <v>0.11970000851611363</v>
      </c>
      <c r="AB193" s="49">
        <f t="array" ref="AB193">IF(COUNT(IF(AB$5:AB$81&gt;0, TRANSPOSE(Data_TR_USD!$B104:$BZ104)))&gt;0, SUMPRODUCT(AB$5:AB$81, TRANSPOSE(Data_TR_USD!$B104:$BZ104))%, NA())</f>
        <v>0.15764129813990022</v>
      </c>
      <c r="AC193" s="49">
        <f t="array" ref="AC193">IF(COUNT(IF(AC$5:AC$81&gt;0, TRANSPOSE(Data_TR_USD!$B104:$BZ104)))&gt;0, SUMPRODUCT(AC$5:AC$81, TRANSPOSE(Data_TR_USD!$B104:$BZ104))%, NA())</f>
        <v>0.19344458064830528</v>
      </c>
      <c r="AD193" s="49">
        <f t="array" ref="AD193">IF(COUNT(IF(AD$5:AD$81&gt;0, TRANSPOSE(Data_TR_USD!$B104:$BZ104)))&gt;0, SUMPRODUCT(AD$5:AD$81, TRANSPOSE(Data_TR_USD!$B104:$BZ104))%, NA())</f>
        <v>0.15338853449048045</v>
      </c>
      <c r="AE193" s="49">
        <f t="array" ref="AE193">IF(COUNT(IF(AE$5:AE$81&gt;0, TRANSPOSE(Data_TR_USD!$B104:$BZ104)))&gt;0, SUMPRODUCT(AE$5:AE$81, TRANSPOSE(Data_TR_USD!$B104:$BZ104))%, NA())</f>
        <v>0.10353333626911487</v>
      </c>
      <c r="AG193" s="49">
        <f t="array" ref="AG193">IF(COUNT(IF(AG$5:AG$81&gt;0, TRANSPOSE(Data_TR_USD!$B104:$BZ104)))&gt;0, SUMPRODUCT(AG$5:AG$81, TRANSPOSE(Data_TR_USD!$B104:$BZ104))%, NA())</f>
        <v>0</v>
      </c>
      <c r="AM193" s="49">
        <f t="array" ref="AM193">IF(COUNT(IF(AM$5:AM$81&gt;0, TRANSPOSE(Data_TR_USD!$B104:$BZ104)))&gt;0, SUMPRODUCT(AM$5:AM$81, TRANSPOSE(Data_TR_USD!$B104:$BZ104))%, NA())</f>
        <v>0.11501516827760357</v>
      </c>
      <c r="AN193" s="49">
        <f t="array" ref="AN193">IF(COUNT(IF(AN$5:AN$81&gt;0, TRANSPOSE(Data_TR_USD!$B104:$BZ104)))&gt;0, SUMPRODUCT(AN$5:AN$81, TRANSPOSE(Data_TR_USD!$B104:$BZ104))%, NA())</f>
        <v>5.2836419687348694E-2</v>
      </c>
      <c r="AO193" s="49">
        <f t="array" ref="AO193">IF(COUNT(IF(AO$5:AO$81&gt;0, TRANSPOSE(Data_TR_USD!$B104:$BZ104)))&gt;0, SUMPRODUCT(AO$5:AO$81, TRANSPOSE(Data_TR_USD!$B104:$BZ104))%, NA())</f>
        <v>0.11164972952997843</v>
      </c>
      <c r="AP193" s="49">
        <f t="array" ref="AP193">IF(COUNT(IF(AP$5:AP$81&gt;0, TRANSPOSE(Data_TR_USD!$B104:$BZ104)))&gt;0, SUMPRODUCT(AP$5:AP$81, TRANSPOSE(Data_TR_USD!$B104:$BZ104))%, NA())</f>
        <v>9.7445171701254482E-2</v>
      </c>
      <c r="AQ193" s="49">
        <f t="array" ref="AQ193">IF(COUNT(IF(AQ$5:AQ$81&gt;0, TRANSPOSE(Data_TR_USD!$B104:$BZ104)))&gt;0, SUMPRODUCT(AQ$5:AQ$81, TRANSPOSE(Data_TR_USD!$B104:$BZ104))%, NA())</f>
        <v>3.9506703705502334E-2</v>
      </c>
      <c r="AS193" s="49">
        <f t="array" ref="AS193">IF(COUNT(IF(AS$5:AS$81&gt;0, TRANSPOSE(Data_TR_USD!$B104:$BZ104)))&gt;0, SUMPRODUCT(AS$5:AS$81, TRANSPOSE(Data_TR_USD!$B104:$BZ104))%, NA())</f>
        <v>0.14464217581573544</v>
      </c>
      <c r="AU193" s="49">
        <f t="array" ref="AU193">IF(COUNT(IF(AU$5:AU$81&gt;0, TRANSPOSE(Data_TR_USD!$B104:$BZ104)))&gt;0, SUMPRODUCT(AU$5:AU$81, TRANSPOSE(Data_TR_USD!$B104:$BZ104))%, NA())</f>
        <v>8.1539199999999992E-2</v>
      </c>
      <c r="AV193" s="49">
        <f t="array" ref="AV193">IF(COUNT(IF(AV$5:AV$81&gt;0, TRANSPOSE(Data_TR_USD!$B104:$BZ104)))&gt;0, SUMPRODUCT(AV$5:AV$81, TRANSPOSE(Data_TR_USD!$B104:$BZ104))%, NA())</f>
        <v>0</v>
      </c>
      <c r="AW193" s="49">
        <f t="array" ref="AW193">IF(COUNT(IF(AW$5:AW$81&gt;0, TRANSPOSE(Data_TR_USD!$B104:$BZ104)))&gt;0, SUMPRODUCT(AW$5:AW$81, TRANSPOSE(Data_TR_USD!$B104:$BZ104))%, NA())</f>
        <v>9.6010548211990676E-2</v>
      </c>
      <c r="AX193" s="49">
        <f t="array" ref="AX193">IF(COUNT(IF(AX$5:AX$81&gt;0, TRANSPOSE(Data_TR_USD!$B104:$BZ104)))&gt;0, SUMPRODUCT(AX$5:AX$81, TRANSPOSE(Data_TR_USD!$B104:$BZ104))%, NA())</f>
        <v>0.11970000851611363</v>
      </c>
      <c r="AY193" s="49">
        <f t="array" ref="AY193">IF(COUNT(IF(AY$5:AY$81&gt;0, TRANSPOSE(Data_TR_USD!$B104:$BZ104)))&gt;0, SUMPRODUCT(AY$5:AY$81, TRANSPOSE(Data_TR_USD!$B104:$BZ104))%, NA())</f>
        <v>0.1190736550183642</v>
      </c>
      <c r="AZ193" s="49">
        <f t="array" ref="AZ193">IF(COUNT(IF(AZ$5:AZ$81&gt;0, TRANSPOSE(Data_TR_USD!$B104:$BZ104)))&gt;0, SUMPRODUCT(AZ$5:AZ$81, TRANSPOSE(Data_TR_USD!$B104:$BZ104))%, NA())</f>
        <v>0.11496211645528903</v>
      </c>
      <c r="BA193" s="49">
        <f t="array" ref="BA193">IF(COUNT(IF(BA$5:BA$81&gt;0, TRANSPOSE(Data_TR_USD!$B104:$BZ104)))&gt;0, SUMPRODUCT(BA$5:BA$81, TRANSPOSE(Data_TR_USD!$B104:$BZ104))%, NA())</f>
        <v>0.13102143383236706</v>
      </c>
      <c r="BB193" s="49">
        <f t="array" ref="BB193">IF(COUNT(IF(BB$5:BB$81&gt;0, TRANSPOSE(Data_TR_USD!$B104:$BZ104)))&gt;0, SUMPRODUCT(BB$5:BB$81, TRANSPOSE(Data_TR_USD!$B104:$BZ104))%, NA())</f>
        <v>0.20179331410366699</v>
      </c>
      <c r="BC193" s="49">
        <f t="array" ref="BC193">IF(COUNT(IF(BC$5:BC$81&gt;0, TRANSPOSE(Data_TR_USD!$B104:$BZ104)))&gt;0, SUMPRODUCT(BC$5:BC$81, TRANSPOSE(Data_TR_USD!$B104:$BZ104))%, NA())</f>
        <v>0.13026467725156179</v>
      </c>
      <c r="BD193" s="49">
        <f t="array" ref="BD193">IF(COUNT(IF(BD$5:BD$81&gt;0, TRANSPOSE(Data_TR_USD!$B104:$BZ104)))&gt;0, SUMPRODUCT(BD$5:BD$81, TRANSPOSE(Data_TR_USD!$B104:$BZ104))%, NA())</f>
        <v>0.16770528262210896</v>
      </c>
      <c r="BE193" s="49">
        <f t="array" ref="BE193">IF(COUNT(IF(BE$5:BE$81&gt;0, TRANSPOSE(Data_TR_USD!$B104:$BZ104)))&gt;0, SUMPRODUCT(BE$5:BE$81, TRANSPOSE(Data_TR_USD!$B104:$BZ104))%, NA())</f>
        <v>9.4349874639054185E-2</v>
      </c>
      <c r="BF193" s="49">
        <f t="array" ref="BF193">IF(COUNT(IF(BF$5:BF$81&gt;0, TRANSPOSE(Data_TR_USD!$B104:$BZ104)))&gt;0, SUMPRODUCT(BF$5:BF$81, TRANSPOSE(Data_TR_USD!$B104:$BZ104))%, NA())</f>
        <v>0.1486147663125206</v>
      </c>
      <c r="BG193" s="49">
        <f t="array" ref="BG193">IF(COUNT(IF(BG$5:BG$81&gt;0, TRANSPOSE(Data_TR_USD!$B104:$BZ104)))&gt;0, SUMPRODUCT(BG$5:BG$81, TRANSPOSE(Data_TR_USD!$B104:$BZ104))%, NA())</f>
        <v>5.8859894255899332E-2</v>
      </c>
      <c r="BH193" s="49">
        <f t="array" ref="BH193">IF(COUNT(IF(BH$5:BH$81&gt;0, TRANSPOSE(Data_TR_USD!$B104:$BZ104)))&gt;0, SUMPRODUCT(BH$5:BH$81, TRANSPOSE(Data_TR_USD!$B104:$BZ104))%, NA())</f>
        <v>7.0894229982993731E-2</v>
      </c>
      <c r="BI193" s="49">
        <f t="array" ref="BI193">IF(COUNT(IF(BI$5:BI$81&gt;0, TRANSPOSE(Data_TR_USD!$B104:$BZ104)))&gt;0, SUMPRODUCT(BI$5:BI$81, TRANSPOSE(Data_TR_USD!$B104:$BZ104))%, NA())</f>
        <v>0.14464217581573544</v>
      </c>
      <c r="BJ193" s="49">
        <f t="array" ref="BJ193">IF(COUNT(IF(BJ$5:BJ$81&gt;0, TRANSPOSE(Data_TR_USD!$B104:$BZ104)))&gt;0, SUMPRODUCT(BJ$5:BJ$81, TRANSPOSE(Data_TR_USD!$B104:$BZ104))%, NA())</f>
        <v>0.14213676182473775</v>
      </c>
      <c r="BK193" s="49">
        <f t="array" ref="BK193">IF(COUNT(IF(BK$5:BK$81&gt;0, TRANSPOSE(Data_TR_USD!$B104:$BZ104)))&gt;0, SUMPRODUCT(BK$5:BK$81, TRANSPOSE(Data_TR_USD!$B104:$BZ104))%, NA())</f>
        <v>0.12068707471482941</v>
      </c>
      <c r="BL193" s="49">
        <f t="array" ref="BL193">IF(COUNT(IF(BL$5:BL$81&gt;0, TRANSPOSE(Data_TR_USD!$B104:$BZ104)))&gt;0, SUMPRODUCT(BL$5:BL$81, TRANSPOSE(Data_TR_USD!$B104:$BZ104))%, NA())</f>
        <v>0.11844730152061478</v>
      </c>
      <c r="BM193" s="49">
        <f t="array" ref="BM193">IF(COUNT(IF(BM$5:BM$81&gt;0, TRANSPOSE(Data_TR_USD!$B104:$BZ104)))&gt;0, SUMPRODUCT(BM$5:BM$81, TRANSPOSE(Data_TR_USD!$B104:$BZ104))%, NA())</f>
        <v>8.0544165034018053E-2</v>
      </c>
      <c r="BN193" s="49">
        <f t="array" ref="BN193">IF(COUNT(IF(BN$5:BN$81&gt;0, TRANSPOSE(Data_TR_USD!$B104:$BZ104)))&gt;0, SUMPRODUCT(BN$5:BN$81, TRANSPOSE(Data_TR_USD!$B104:$BZ104))%, NA())</f>
        <v>5.9223650760307389E-2</v>
      </c>
      <c r="BO193" s="49">
        <f t="array" ref="BO193">IF(COUNT(IF(BO$5:BO$81&gt;0, TRANSPOSE(Data_TR_USD!$B104:$BZ104)))&gt;0, SUMPRODUCT(BO$5:BO$81, TRANSPOSE(Data_TR_USD!$B104:$BZ104))%, NA())</f>
        <v>4.737892060824591E-2</v>
      </c>
      <c r="BP193" s="49">
        <f t="array" ref="BP193">IF(COUNT(IF(BP$5:BP$81&gt;0, TRANSPOSE(Data_TR_USD!$B104:$BZ104)))&gt;0, SUMPRODUCT(BP$5:BP$81, TRANSPOSE(Data_TR_USD!$B104:$BZ104))%, NA())</f>
        <v>3.9482433840204924E-2</v>
      </c>
      <c r="BQ193" s="49">
        <f t="array" ref="BQ193">IF(COUNT(IF(BQ$5:BQ$81&gt;0, TRANSPOSE(Data_TR_USD!$B104:$BZ104)))&gt;0, SUMPRODUCT(BQ$5:BQ$81, TRANSPOSE(Data_TR_USD!$B104:$BZ104))%, NA())</f>
        <v>5.2836419687348694E-2</v>
      </c>
      <c r="BR193" s="49">
        <f t="array" ref="BR193">IF(COUNT(IF(BR$5:BR$81&gt;0, TRANSPOSE(Data_TR_USD!$B104:$BZ104)))&gt;0, SUMPRODUCT(BR$5:BR$81, TRANSPOSE(Data_TR_USD!$B104:$BZ104))%, NA())</f>
        <v>0.17285677856961301</v>
      </c>
      <c r="BS193" s="49">
        <f t="array" ref="BS193">IF(COUNT(IF(BS$5:BS$81&gt;0, TRANSPOSE(Data_TR_USD!$B104:$BZ104)))&gt;0, SUMPRODUCT(BS$5:BS$81, TRANSPOSE(Data_TR_USD!$B104:$BZ104))%, NA())</f>
        <v>9.3277411873593785E-2</v>
      </c>
    </row>
    <row r="194" spans="1:71">
      <c r="B194" s="48">
        <f t="shared" si="5"/>
        <v>1968</v>
      </c>
      <c r="E194" s="49">
        <f t="array" ref="E194">IF(COUNT(IF(E$5:E$81&gt;0, TRANSPOSE(Data_TR_USD!$B105:$BZ105)))&gt;0, SUMPRODUCT(E$5:E$81, TRANSPOSE(Data_TR_USD!$B105:$BZ105))%, NA())</f>
        <v>0.10863012521540252</v>
      </c>
      <c r="F194" s="49" t="e">
        <f t="array" ref="F194">IF(COUNT(IF(F$5:F$81&gt;0, TRANSPOSE(Data_TR_USD!$B105:$BZ105)))&gt;0, SUMPRODUCT(F$5:F$81, TRANSPOSE(Data_TR_USD!$B105:$BZ105))%, NA())</f>
        <v>#N/A</v>
      </c>
      <c r="G194" s="49">
        <f t="array" ref="G194">IF(COUNT(IF(G$5:G$81&gt;0, TRANSPOSE(Data_TR_USD!$B105:$BZ105)))&gt;0, SUMPRODUCT(G$5:G$81, TRANSPOSE(Data_TR_USD!$B105:$BZ105))%, NA())</f>
        <v>4.71976401179941E-2</v>
      </c>
      <c r="I194" s="49">
        <f t="array" ref="I194">IF(ISNUMBER(I$96), I$96, IF(COUNT(IF(I$5:I$81&gt;0, TRANSPOSE(Data_TR_USD!$B105:$BZ105)))&gt;0, SUMPRODUCT(I$5:I$81, TRANSPOSE(Data_TR_USD!$B105:$BZ105))%, NA()))</f>
        <v>5.2698934469939812E-2</v>
      </c>
      <c r="J194" s="49">
        <f t="array" ref="J194">IF(ISNUMBER(J$96), J$96, IF(COUNT(IF(J$5:J$81&gt;0, TRANSPOSE(Data_TR_USD!$B105:$BZ105)))&gt;0, SUMPRODUCT(J$5:J$81, TRANSPOSE(Data_TR_USD!$B105:$BZ105))%, NA()))</f>
        <v>5.2698934469939812E-2</v>
      </c>
      <c r="K194" s="49">
        <f t="array" ref="K194">IF(ISNUMBER(K$96), K$96, IF(COUNT(IF(K$5:K$81&gt;0, TRANSPOSE(Data_TR_USD!$B105:$BZ105)))&gt;0, SUMPRODUCT(K$5:K$81, TRANSPOSE(Data_TR_USD!$B105:$BZ105))%, NA()))</f>
        <v>7.5531130774946775E-2</v>
      </c>
      <c r="M194" s="49">
        <f t="array" ref="M194">IF(COUNT(IF(M$5:M$81&gt;0, TRANSPOSE(Data_TR_USD!$B105:$BZ105)))&gt;0, SUMPRODUCT(M$5:M$81, TRANSPOSE(Data_TR_USD!$B105:$BZ105))%, NA())</f>
        <v>5.9491590430553895E-2</v>
      </c>
      <c r="N194" s="49">
        <f t="array" ref="N194">IF(COUNT(IF(N$5:N$81&gt;0, TRANSPOSE(Data_TR_USD!$B105:$BZ105)))&gt;0, SUMPRODUCT(N$5:N$81, TRANSPOSE(Data_TR_USD!$B105:$BZ105))%, NA())</f>
        <v>7.5531130774946775E-2</v>
      </c>
      <c r="X194" s="49">
        <f t="array" ref="X194">IF(COUNT(IF(X$5:X$81&gt;0, TRANSPOSE(Data_TR_USD!$B105:$BZ105)))&gt;0, SUMPRODUCT(X$5:X$81, TRANSPOSE(Data_TR_USD!$B105:$BZ105))%, NA())</f>
        <v>0.11191836361667505</v>
      </c>
      <c r="Y194" s="49">
        <f t="array" ref="Y194">IF(COUNT(IF(Y$5:Y$81&gt;0, TRANSPOSE(Data_TR_USD!$B105:$BZ105)))&gt;0, SUMPRODUCT(Y$5:Y$81, TRANSPOSE(Data_TR_USD!$B105:$BZ105))%, NA())</f>
        <v>7.5531130774946775E-2</v>
      </c>
      <c r="AA194" s="49">
        <f t="array" ref="AA194">IF(COUNT(IF(AA$5:AA$81&gt;0, TRANSPOSE(Data_TR_USD!$B105:$BZ105)))&gt;0, SUMPRODUCT(AA$5:AA$81, TRANSPOSE(Data_TR_USD!$B105:$BZ105))%, NA())</f>
        <v>5.9491590430553895E-2</v>
      </c>
      <c r="AB194" s="49">
        <f t="array" ref="AB194">IF(COUNT(IF(AB$5:AB$81&gt;0, TRANSPOSE(Data_TR_USD!$B105:$BZ105)))&gt;0, SUMPRODUCT(AB$5:AB$81, TRANSPOSE(Data_TR_USD!$B105:$BZ105))%, NA())</f>
        <v>0.11624061712047268</v>
      </c>
      <c r="AC194" s="49">
        <f t="array" ref="AC194">IF(COUNT(IF(AC$5:AC$81&gt;0, TRANSPOSE(Data_TR_USD!$B105:$BZ105)))&gt;0, SUMPRODUCT(AC$5:AC$81, TRANSPOSE(Data_TR_USD!$B105:$BZ105))%, NA())</f>
        <v>0.12227203911779223</v>
      </c>
      <c r="AD194" s="49">
        <f t="array" ref="AD194">IF(COUNT(IF(AD$5:AD$81&gt;0, TRANSPOSE(Data_TR_USD!$B105:$BZ105)))&gt;0, SUMPRODUCT(AD$5:AD$81, TRANSPOSE(Data_TR_USD!$B105:$BZ105))%, NA())</f>
        <v>0.10736746793976777</v>
      </c>
      <c r="AE194" s="49">
        <f t="array" ref="AE194">IF(COUNT(IF(AE$5:AE$81&gt;0, TRANSPOSE(Data_TR_USD!$B105:$BZ105)))&gt;0, SUMPRODUCT(AE$5:AE$81, TRANSPOSE(Data_TR_USD!$B105:$BZ105))%, NA())</f>
        <v>6.197539720555155E-2</v>
      </c>
      <c r="AG194" s="49">
        <f t="array" ref="AG194">IF(COUNT(IF(AG$5:AG$81&gt;0, TRANSPOSE(Data_TR_USD!$B105:$BZ105)))&gt;0, SUMPRODUCT(AG$5:AG$81, TRANSPOSE(Data_TR_USD!$B105:$BZ105))%, NA())</f>
        <v>0</v>
      </c>
      <c r="AM194" s="49">
        <f t="array" ref="AM194">IF(COUNT(IF(AM$5:AM$81&gt;0, TRANSPOSE(Data_TR_USD!$B105:$BZ105)))&gt;0, SUMPRODUCT(AM$5:AM$81, TRANSPOSE(Data_TR_USD!$B105:$BZ105))%, NA())</f>
        <v>5.3307129155069861E-2</v>
      </c>
      <c r="AN194" s="49">
        <f t="array" ref="AN194">IF(COUNT(IF(AN$5:AN$81&gt;0, TRANSPOSE(Data_TR_USD!$B105:$BZ105)))&gt;0, SUMPRODUCT(AN$5:AN$81, TRANSPOSE(Data_TR_USD!$B105:$BZ105))%, NA())</f>
        <v>3.5292597658178555E-2</v>
      </c>
      <c r="AO194" s="49">
        <f t="array" ref="AO194">IF(COUNT(IF(AO$5:AO$81&gt;0, TRANSPOSE(Data_TR_USD!$B105:$BZ105)))&gt;0, SUMPRODUCT(AO$5:AO$81, TRANSPOSE(Data_TR_USD!$B105:$BZ105))%, NA())</f>
        <v>8.1649243357322362E-2</v>
      </c>
      <c r="AP194" s="49">
        <f t="array" ref="AP194">IF(COUNT(IF(AP$5:AP$81&gt;0, TRANSPOSE(Data_TR_USD!$B105:$BZ105)))&gt;0, SUMPRODUCT(AP$5:AP$81, TRANSPOSE(Data_TR_USD!$B105:$BZ105))%, NA())</f>
        <v>6.8290726110377731E-2</v>
      </c>
      <c r="AQ194" s="49">
        <f t="array" ref="AQ194">IF(COUNT(IF(AQ$5:AQ$81&gt;0, TRANSPOSE(Data_TR_USD!$B105:$BZ105)))&gt;0, SUMPRODUCT(AQ$5:AQ$81, TRANSPOSE(Data_TR_USD!$B105:$BZ105))%, NA())</f>
        <v>2.821221924604897E-2</v>
      </c>
      <c r="AS194" s="49">
        <f t="array" ref="AS194">IF(COUNT(IF(AS$5:AS$81&gt;0, TRANSPOSE(Data_TR_USD!$B105:$BZ105)))&gt;0, SUMPRODUCT(AS$5:AS$81, TRANSPOSE(Data_TR_USD!$B105:$BZ105))%, NA())</f>
        <v>7.5531130774946775E-2</v>
      </c>
      <c r="AU194" s="49">
        <f t="array" ref="AU194">IF(COUNT(IF(AU$5:AU$81&gt;0, TRANSPOSE(Data_TR_USD!$B105:$BZ105)))&gt;0, SUMPRODUCT(AU$5:AU$81, TRANSPOSE(Data_TR_USD!$B105:$BZ105))%, NA())</f>
        <v>7.9221299999999995E-2</v>
      </c>
      <c r="AV194" s="49">
        <f t="array" ref="AV194">IF(COUNT(IF(AV$5:AV$81&gt;0, TRANSPOSE(Data_TR_USD!$B105:$BZ105)))&gt;0, SUMPRODUCT(AV$5:AV$81, TRANSPOSE(Data_TR_USD!$B105:$BZ105))%, NA())</f>
        <v>0</v>
      </c>
      <c r="AW194" s="49">
        <f t="array" ref="AW194">IF(COUNT(IF(AW$5:AW$81&gt;0, TRANSPOSE(Data_TR_USD!$B105:$BZ105)))&gt;0, SUMPRODUCT(AW$5:AW$81, TRANSPOSE(Data_TR_USD!$B105:$BZ105))%, NA())</f>
        <v>4.8628577909013641E-2</v>
      </c>
      <c r="AX194" s="49">
        <f t="array" ref="AX194">IF(COUNT(IF(AX$5:AX$81&gt;0, TRANSPOSE(Data_TR_USD!$B105:$BZ105)))&gt;0, SUMPRODUCT(AX$5:AX$81, TRANSPOSE(Data_TR_USD!$B105:$BZ105))%, NA())</f>
        <v>5.9491590430553895E-2</v>
      </c>
      <c r="AY194" s="49">
        <f t="array" ref="AY194">IF(COUNT(IF(AY$5:AY$81&gt;0, TRANSPOSE(Data_TR_USD!$B105:$BZ105)))&gt;0, SUMPRODUCT(AY$5:AY$81, TRANSPOSE(Data_TR_USD!$B105:$BZ105))%, NA())</f>
        <v>5.6903326519127578E-2</v>
      </c>
      <c r="AZ194" s="49">
        <f t="array" ref="AZ194">IF(COUNT(IF(AZ$5:AZ$81&gt;0, TRANSPOSE(Data_TR_USD!$B105:$BZ105)))&gt;0, SUMPRODUCT(AZ$5:AZ$81, TRANSPOSE(Data_TR_USD!$B105:$BZ105))%, NA())</f>
        <v>5.7318987926245839E-2</v>
      </c>
      <c r="BA194" s="49">
        <f t="array" ref="BA194">IF(COUNT(IF(BA$5:BA$81&gt;0, TRANSPOSE(Data_TR_USD!$B105:$BZ105)))&gt;0, SUMPRODUCT(BA$5:BA$81, TRANSPOSE(Data_TR_USD!$B105:$BZ105))%, NA())</f>
        <v>8.4780550060689991E-2</v>
      </c>
      <c r="BB194" s="49">
        <f t="array" ref="BB194">IF(COUNT(IF(BB$5:BB$81&gt;0, TRANSPOSE(Data_TR_USD!$B105:$BZ105)))&gt;0, SUMPRODUCT(BB$5:BB$81, TRANSPOSE(Data_TR_USD!$B105:$BZ105))%, NA())</f>
        <v>0.11191836361667505</v>
      </c>
      <c r="BC194" s="49">
        <f t="array" ref="BC194">IF(COUNT(IF(BC$5:BC$81&gt;0, TRANSPOSE(Data_TR_USD!$B105:$BZ105)))&gt;0, SUMPRODUCT(BC$5:BC$81, TRANSPOSE(Data_TR_USD!$B105:$BZ105))%, NA())</f>
        <v>8.6935202491794192E-2</v>
      </c>
      <c r="BD194" s="49">
        <f t="array" ref="BD194">IF(COUNT(IF(BD$5:BD$81&gt;0, TRANSPOSE(Data_TR_USD!$B105:$BZ105)))&gt;0, SUMPRODUCT(BD$5:BD$81, TRANSPOSE(Data_TR_USD!$B105:$BZ105))%, NA())</f>
        <v>8.3805879385060719E-2</v>
      </c>
      <c r="BE194" s="49">
        <f t="array" ref="BE194">IF(COUNT(IF(BE$5:BE$81&gt;0, TRANSPOSE(Data_TR_USD!$B105:$BZ105)))&gt;0, SUMPRODUCT(BE$5:BE$81, TRANSPOSE(Data_TR_USD!$B105:$BZ105))%, NA())</f>
        <v>4.9700585264263741E-2</v>
      </c>
      <c r="BF194" s="49">
        <f t="array" ref="BF194">IF(COUNT(IF(BF$5:BF$81&gt;0, TRANSPOSE(Data_TR_USD!$B105:$BZ105)))&gt;0, SUMPRODUCT(BF$5:BF$81, TRANSPOSE(Data_TR_USD!$B105:$BZ105))%, NA())</f>
        <v>0.10465811109720848</v>
      </c>
      <c r="BG194" s="49">
        <f t="array" ref="BG194">IF(COUNT(IF(BG$5:BG$81&gt;0, TRANSPOSE(Data_TR_USD!$B105:$BZ105)))&gt;0, SUMPRODUCT(BG$5:BG$81, TRANSPOSE(Data_TR_USD!$B105:$BZ105))%, NA())</f>
        <v>4.7668382264258825E-2</v>
      </c>
      <c r="BH194" s="49">
        <f t="array" ref="BH194">IF(COUNT(IF(BH$5:BH$81&gt;0, TRANSPOSE(Data_TR_USD!$B105:$BZ105)))&gt;0, SUMPRODUCT(BH$5:BH$81, TRANSPOSE(Data_TR_USD!$B105:$BZ105))%, NA())</f>
        <v>3.5807743642747671E-2</v>
      </c>
      <c r="BI194" s="49">
        <f t="array" ref="BI194">IF(COUNT(IF(BI$5:BI$81&gt;0, TRANSPOSE(Data_TR_USD!$B105:$BZ105)))&gt;0, SUMPRODUCT(BI$5:BI$81, TRANSPOSE(Data_TR_USD!$B105:$BZ105))%, NA())</f>
        <v>7.5531130774946775E-2</v>
      </c>
      <c r="BJ194" s="49">
        <f t="array" ref="BJ194">IF(COUNT(IF(BJ$5:BJ$81&gt;0, TRANSPOSE(Data_TR_USD!$B105:$BZ105)))&gt;0, SUMPRODUCT(BJ$5:BJ$81, TRANSPOSE(Data_TR_USD!$B105:$BZ105))%, NA())</f>
        <v>6.5178075129241508E-2</v>
      </c>
      <c r="BK194" s="49">
        <f t="array" ref="BK194">IF(COUNT(IF(BK$5:BK$81&gt;0, TRANSPOSE(Data_TR_USD!$B105:$BZ105)))&gt;0, SUMPRODUCT(BK$5:BK$81, TRANSPOSE(Data_TR_USD!$B105:$BZ105))%, NA())</f>
        <v>8.3849086042434531E-2</v>
      </c>
      <c r="BL194" s="49">
        <f t="array" ref="BL194">IF(COUNT(IF(BL$5:BL$81&gt;0, TRANSPOSE(Data_TR_USD!$B105:$BZ105)))&gt;0, SUMPRODUCT(BL$5:BL$81, TRANSPOSE(Data_TR_USD!$B105:$BZ105))%, NA())</f>
        <v>5.4315062607701262E-2</v>
      </c>
      <c r="BM194" s="49">
        <f t="array" ref="BM194">IF(COUNT(IF(BM$5:BM$81&gt;0, TRANSPOSE(Data_TR_USD!$B105:$BZ105)))&gt;0, SUMPRODUCT(BM$5:BM$81, TRANSPOSE(Data_TR_USD!$B105:$BZ105))%, NA())</f>
        <v>3.693424257323686E-2</v>
      </c>
      <c r="BN194" s="49">
        <f t="array" ref="BN194">IF(COUNT(IF(BN$5:BN$81&gt;0, TRANSPOSE(Data_TR_USD!$B105:$BZ105)))&gt;0, SUMPRODUCT(BN$5:BN$81, TRANSPOSE(Data_TR_USD!$B105:$BZ105))%, NA())</f>
        <v>2.7157531303850631E-2</v>
      </c>
      <c r="BO194" s="49">
        <f t="array" ref="BO194">IF(COUNT(IF(BO$5:BO$81&gt;0, TRANSPOSE(Data_TR_USD!$B105:$BZ105)))&gt;0, SUMPRODUCT(BO$5:BO$81, TRANSPOSE(Data_TR_USD!$B105:$BZ105))%, NA())</f>
        <v>2.1726025043080504E-2</v>
      </c>
      <c r="BP194" s="49">
        <f t="array" ref="BP194">IF(COUNT(IF(BP$5:BP$81&gt;0, TRANSPOSE(Data_TR_USD!$B105:$BZ105)))&gt;0, SUMPRODUCT(BP$5:BP$81, TRANSPOSE(Data_TR_USD!$B105:$BZ105))%, NA())</f>
        <v>1.8105020869233754E-2</v>
      </c>
      <c r="BQ194" s="49">
        <f t="array" ref="BQ194">IF(COUNT(IF(BQ$5:BQ$81&gt;0, TRANSPOSE(Data_TR_USD!$B105:$BZ105)))&gt;0, SUMPRODUCT(BQ$5:BQ$81, TRANSPOSE(Data_TR_USD!$B105:$BZ105))%, NA())</f>
        <v>3.5292597658178555E-2</v>
      </c>
      <c r="BR194" s="49">
        <f t="array" ref="BR194">IF(COUNT(IF(BR$5:BR$81&gt;0, TRANSPOSE(Data_TR_USD!$B105:$BZ105)))&gt;0, SUMPRODUCT(BR$5:BR$81, TRANSPOSE(Data_TR_USD!$B105:$BZ105))%, NA())</f>
        <v>0.11918065973431108</v>
      </c>
      <c r="BS194" s="49">
        <f t="array" ref="BS194">IF(COUNT(IF(BS$5:BS$81&gt;0, TRANSPOSE(Data_TR_USD!$B105:$BZ105)))&gt;0, SUMPRODUCT(BS$5:BS$81, TRANSPOSE(Data_TR_USD!$B105:$BZ105))%, NA())</f>
        <v>6.6437051550100074E-2</v>
      </c>
    </row>
    <row r="195" spans="1:71">
      <c r="B195" s="48">
        <f t="shared" si="5"/>
        <v>1969</v>
      </c>
      <c r="E195" s="49">
        <f t="array" ref="E195">IF(COUNT(IF(E$5:E$81&gt;0, TRANSPOSE(Data_TR_USD!$B106:$BZ106)))&gt;0, SUMPRODUCT(E$5:E$81, TRANSPOSE(Data_TR_USD!$B106:$BZ106))%, NA())</f>
        <v>-8.5498391830661741E-2</v>
      </c>
      <c r="F195" s="49" t="e">
        <f t="array" ref="F195">IF(COUNT(IF(F$5:F$81&gt;0, TRANSPOSE(Data_TR_USD!$B106:$BZ106)))&gt;0, SUMPRODUCT(F$5:F$81, TRANSPOSE(Data_TR_USD!$B106:$BZ106))%, NA())</f>
        <v>#N/A</v>
      </c>
      <c r="G195" s="49">
        <f t="array" ref="G195">IF(COUNT(IF(G$5:G$81&gt;0, TRANSPOSE(Data_TR_USD!$B106:$BZ106)))&gt;0, SUMPRODUCT(G$5:G$81, TRANSPOSE(Data_TR_USD!$B106:$BZ106))%, NA())</f>
        <v>6.1971830985915632E-2</v>
      </c>
      <c r="I195" s="49">
        <f t="array" ref="I195">IF(ISNUMBER(I$96), I$96, IF(COUNT(IF(I$5:I$81&gt;0, TRANSPOSE(Data_TR_USD!$B106:$BZ106)))&gt;0, SUMPRODUCT(I$5:I$81, TRANSPOSE(Data_TR_USD!$B106:$BZ106))%, NA()))</f>
        <v>6.6295587428134947E-2</v>
      </c>
      <c r="J195" s="49">
        <f t="array" ref="J195">IF(ISNUMBER(J$96), J$96, IF(COUNT(IF(J$5:J$81&gt;0, TRANSPOSE(Data_TR_USD!$B106:$BZ106)))&gt;0, SUMPRODUCT(J$5:J$81, TRANSPOSE(Data_TR_USD!$B106:$BZ106))%, NA()))</f>
        <v>6.6295587428134947E-2</v>
      </c>
      <c r="K195" s="49">
        <f t="array" ref="K195">IF(ISNUMBER(K$96), K$96, IF(COUNT(IF(K$5:K$81&gt;0, TRANSPOSE(Data_TR_USD!$B106:$BZ106)))&gt;0, SUMPRODUCT(K$5:K$81, TRANSPOSE(Data_TR_USD!$B106:$BZ106))%, NA()))</f>
        <v>-5.6735311395176187E-2</v>
      </c>
      <c r="M195" s="49">
        <f t="array" ref="M195">IF(COUNT(IF(M$5:M$81&gt;0, TRANSPOSE(Data_TR_USD!$B106:$BZ106)))&gt;0, SUMPRODUCT(M$5:M$81, TRANSPOSE(Data_TR_USD!$B106:$BZ106))%, NA())</f>
        <v>-4.5467334063720444E-2</v>
      </c>
      <c r="N195" s="49">
        <f t="array" ref="N195">IF(COUNT(IF(N$5:N$81&gt;0, TRANSPOSE(Data_TR_USD!$B106:$BZ106)))&gt;0, SUMPRODUCT(N$5:N$81, TRANSPOSE(Data_TR_USD!$B106:$BZ106))%, NA())</f>
        <v>-5.6735311395176187E-2</v>
      </c>
      <c r="X195" s="49">
        <f t="array" ref="X195">IF(COUNT(IF(X$5:X$81&gt;0, TRANSPOSE(Data_TR_USD!$B106:$BZ106)))&gt;0, SUMPRODUCT(X$5:X$81, TRANSPOSE(Data_TR_USD!$B106:$BZ106))%, NA())</f>
        <v>-6.6507349310215971E-2</v>
      </c>
      <c r="Y195" s="49">
        <f t="array" ref="Y195">IF(COUNT(IF(Y$5:Y$81&gt;0, TRANSPOSE(Data_TR_USD!$B106:$BZ106)))&gt;0, SUMPRODUCT(Y$5:Y$81, TRANSPOSE(Data_TR_USD!$B106:$BZ106))%, NA())</f>
        <v>-5.6735311395176187E-2</v>
      </c>
      <c r="AA195" s="49">
        <f t="array" ref="AA195">IF(COUNT(IF(AA$5:AA$81&gt;0, TRANSPOSE(Data_TR_USD!$B106:$BZ106)))&gt;0, SUMPRODUCT(AA$5:AA$81, TRANSPOSE(Data_TR_USD!$B106:$BZ106))%, NA())</f>
        <v>-4.5467334063720444E-2</v>
      </c>
      <c r="AB195" s="49">
        <f t="array" ref="AB195">IF(COUNT(IF(AB$5:AB$81&gt;0, TRANSPOSE(Data_TR_USD!$B106:$BZ106)))&gt;0, SUMPRODUCT(AB$5:AB$81, TRANSPOSE(Data_TR_USD!$B106:$BZ106))%, NA())</f>
        <v>-7.9360534242983075E-2</v>
      </c>
      <c r="AC195" s="49">
        <f t="array" ref="AC195">IF(COUNT(IF(AC$5:AC$81&gt;0, TRANSPOSE(Data_TR_USD!$B106:$BZ106)))&gt;0, SUMPRODUCT(AC$5:AC$81, TRANSPOSE(Data_TR_USD!$B106:$BZ106))%, NA())</f>
        <v>-6.9571241104728232E-2</v>
      </c>
      <c r="AD195" s="49">
        <f t="array" ref="AD195">IF(COUNT(IF(AD$5:AD$81&gt;0, TRANSPOSE(Data_TR_USD!$B106:$BZ106)))&gt;0, SUMPRODUCT(AD$5:AD$81, TRANSPOSE(Data_TR_USD!$B106:$BZ106))%, NA())</f>
        <v>-6.327339529199405E-2</v>
      </c>
      <c r="AE195" s="49">
        <f t="array" ref="AE195">IF(COUNT(IF(AE$5:AE$81&gt;0, TRANSPOSE(Data_TR_USD!$B106:$BZ106)))&gt;0, SUMPRODUCT(AE$5:AE$81, TRANSPOSE(Data_TR_USD!$B106:$BZ106))%, NA())</f>
        <v>-4.0639365864805564E-2</v>
      </c>
      <c r="AG195" s="49">
        <f t="array" ref="AG195">IF(COUNT(IF(AG$5:AG$81&gt;0, TRANSPOSE(Data_TR_USD!$B106:$BZ106)))&gt;0, SUMPRODUCT(AG$5:AG$81, TRANSPOSE(Data_TR_USD!$B106:$BZ106))%, NA())</f>
        <v>0</v>
      </c>
      <c r="AM195" s="49">
        <f t="array" ref="AM195">IF(COUNT(IF(AM$5:AM$81&gt;0, TRANSPOSE(Data_TR_USD!$B106:$BZ106)))&gt;0, SUMPRODUCT(AM$5:AM$81, TRANSPOSE(Data_TR_USD!$B106:$BZ106))%, NA())</f>
        <v>-4.5973230146937556E-2</v>
      </c>
      <c r="AN195" s="49">
        <f t="array" ref="AN195">IF(COUNT(IF(AN$5:AN$81&gt;0, TRANSPOSE(Data_TR_USD!$B106:$BZ106)))&gt;0, SUMPRODUCT(AN$5:AN$81, TRANSPOSE(Data_TR_USD!$B106:$BZ106))%, NA())</f>
        <v>-2.0920872258665124E-2</v>
      </c>
      <c r="AO195" s="49">
        <f t="array" ref="AO195">IF(COUNT(IF(AO$5:AO$81&gt;0, TRANSPOSE(Data_TR_USD!$B106:$BZ106)))&gt;0, SUMPRODUCT(AO$5:AO$81, TRANSPOSE(Data_TR_USD!$B106:$BZ106))%, NA())</f>
        <v>-6.3459088730993984E-2</v>
      </c>
      <c r="AP195" s="49">
        <f t="array" ref="AP195">IF(COUNT(IF(AP$5:AP$81&gt;0, TRANSPOSE(Data_TR_USD!$B106:$BZ106)))&gt;0, SUMPRODUCT(AP$5:AP$81, TRANSPOSE(Data_TR_USD!$B106:$BZ106))%, NA())</f>
        <v>-4.9309427295859284E-2</v>
      </c>
      <c r="AQ195" s="49">
        <f t="array" ref="AQ195">IF(COUNT(IF(AQ$5:AQ$81&gt;0, TRANSPOSE(Data_TR_USD!$B106:$BZ106)))&gt;0, SUMPRODUCT(AQ$5:AQ$81, TRANSPOSE(Data_TR_USD!$B106:$BZ106))%, NA())</f>
        <v>-2.1776576633681578E-2</v>
      </c>
      <c r="AS195" s="49">
        <f t="array" ref="AS195">IF(COUNT(IF(AS$5:AS$81&gt;0, TRANSPOSE(Data_TR_USD!$B106:$BZ106)))&gt;0, SUMPRODUCT(AS$5:AS$81, TRANSPOSE(Data_TR_USD!$B106:$BZ106))%, NA())</f>
        <v>-5.6735311395176187E-2</v>
      </c>
      <c r="AU195" s="49">
        <f t="array" ref="AU195">IF(COUNT(IF(AU$5:AU$81&gt;0, TRANSPOSE(Data_TR_USD!$B106:$BZ106)))&gt;0, SUMPRODUCT(AU$5:AU$81, TRANSPOSE(Data_TR_USD!$B106:$BZ106))%, NA())</f>
        <v>-7.8316800000000006E-2</v>
      </c>
      <c r="AV195" s="49">
        <f t="array" ref="AV195">IF(COUNT(IF(AV$5:AV$81&gt;0, TRANSPOSE(Data_TR_USD!$B106:$BZ106)))&gt;0, SUMPRODUCT(AV$5:AV$81, TRANSPOSE(Data_TR_USD!$B106:$BZ106))%, NA())</f>
        <v>0</v>
      </c>
      <c r="AW195" s="49">
        <f t="array" ref="AW195">IF(COUNT(IF(AW$5:AW$81&gt;0, TRANSPOSE(Data_TR_USD!$B106:$BZ106)))&gt;0, SUMPRODUCT(AW$5:AW$81, TRANSPOSE(Data_TR_USD!$B106:$BZ106))%, NA())</f>
        <v>-3.6917494880654267E-2</v>
      </c>
      <c r="AX195" s="49">
        <f t="array" ref="AX195">IF(COUNT(IF(AX$5:AX$81&gt;0, TRANSPOSE(Data_TR_USD!$B106:$BZ106)))&gt;0, SUMPRODUCT(AX$5:AX$81, TRANSPOSE(Data_TR_USD!$B106:$BZ106))%, NA())</f>
        <v>-4.5467334063720444E-2</v>
      </c>
      <c r="AY195" s="49">
        <f t="array" ref="AY195">IF(COUNT(IF(AY$5:AY$81&gt;0, TRANSPOSE(Data_TR_USD!$B106:$BZ106)))&gt;0, SUMPRODUCT(AY$5:AY$81, TRANSPOSE(Data_TR_USD!$B106:$BZ106))%, NA())</f>
        <v>-4.4108264989525657E-2</v>
      </c>
      <c r="AZ195" s="49">
        <f t="array" ref="AZ195">IF(COUNT(IF(AZ$5:AZ$81&gt;0, TRANSPOSE(Data_TR_USD!$B106:$BZ106)))&gt;0, SUMPRODUCT(AZ$5:AZ$81, TRANSPOSE(Data_TR_USD!$B106:$BZ106))%, NA())</f>
        <v>-4.37573662271072E-2</v>
      </c>
      <c r="BA195" s="49">
        <f t="array" ref="BA195">IF(COUNT(IF(BA$5:BA$81&gt;0, TRANSPOSE(Data_TR_USD!$B106:$BZ106)))&gt;0, SUMPRODUCT(BA$5:BA$81, TRANSPOSE(Data_TR_USD!$B106:$BZ106))%, NA())</f>
        <v>-6.2086436983992091E-2</v>
      </c>
      <c r="BB195" s="49">
        <f t="array" ref="BB195">IF(COUNT(IF(BB$5:BB$81&gt;0, TRANSPOSE(Data_TR_USD!$B106:$BZ106)))&gt;0, SUMPRODUCT(BB$5:BB$81, TRANSPOSE(Data_TR_USD!$B106:$BZ106))%, NA())</f>
        <v>-6.6507349310215971E-2</v>
      </c>
      <c r="BC195" s="49">
        <f t="array" ref="BC195">IF(COUNT(IF(BC$5:BC$81&gt;0, TRANSPOSE(Data_TR_USD!$B106:$BZ106)))&gt;0, SUMPRODUCT(BC$5:BC$81, TRANSPOSE(Data_TR_USD!$B106:$BZ106))%, NA())</f>
        <v>-5.7473812551645381E-2</v>
      </c>
      <c r="BD195" s="49">
        <f t="array" ref="BD195">IF(COUNT(IF(BD$5:BD$81&gt;0, TRANSPOSE(Data_TR_USD!$B106:$BZ106)))&gt;0, SUMPRODUCT(BD$5:BD$81, TRANSPOSE(Data_TR_USD!$B106:$BZ106))%, NA())</f>
        <v>-6.3926081504047577E-2</v>
      </c>
      <c r="BE195" s="49">
        <f t="array" ref="BE195">IF(COUNT(IF(BE$5:BE$81&gt;0, TRANSPOSE(Data_TR_USD!$B106:$BZ106)))&gt;0, SUMPRODUCT(BE$5:BE$81, TRANSPOSE(Data_TR_USD!$B106:$BZ106))%, NA())</f>
        <v>-4.4165501759432985E-2</v>
      </c>
      <c r="BF195" s="49">
        <f t="array" ref="BF195">IF(COUNT(IF(BF$5:BF$81&gt;0, TRANSPOSE(Data_TR_USD!$B106:$BZ106)))&gt;0, SUMPRODUCT(BF$5:BF$81, TRANSPOSE(Data_TR_USD!$B106:$BZ106))%, NA())</f>
        <v>-7.3557346000839005E-2</v>
      </c>
      <c r="BG195" s="49">
        <f t="array" ref="BG195">IF(COUNT(IF(BG$5:BG$81&gt;0, TRANSPOSE(Data_TR_USD!$B106:$BZ106)))&gt;0, SUMPRODUCT(BG$5:BG$81, TRANSPOSE(Data_TR_USD!$B106:$BZ106))%, NA())</f>
        <v>-3.0595066655938634E-2</v>
      </c>
      <c r="BH195" s="49">
        <f t="array" ref="BH195">IF(COUNT(IF(BH$5:BH$81&gt;0, TRANSPOSE(Data_TR_USD!$B106:$BZ106)))&gt;0, SUMPRODUCT(BH$5:BH$81, TRANSPOSE(Data_TR_USD!$B106:$BZ106))%, NA())</f>
        <v>-2.9492486867382817E-2</v>
      </c>
      <c r="BI195" s="49">
        <f t="array" ref="BI195">IF(COUNT(IF(BI$5:BI$81&gt;0, TRANSPOSE(Data_TR_USD!$B106:$BZ106)))&gt;0, SUMPRODUCT(BI$5:BI$81, TRANSPOSE(Data_TR_USD!$B106:$BZ106))%, NA())</f>
        <v>-5.6735311395176187E-2</v>
      </c>
      <c r="BJ195" s="49">
        <f t="array" ref="BJ195">IF(COUNT(IF(BJ$5:BJ$81&gt;0, TRANSPOSE(Data_TR_USD!$B106:$BZ106)))&gt;0, SUMPRODUCT(BJ$5:BJ$81, TRANSPOSE(Data_TR_USD!$B106:$BZ106))%, NA())</f>
        <v>-5.129903509839704E-2</v>
      </c>
      <c r="BK195" s="49">
        <f t="array" ref="BK195">IF(COUNT(IF(BK$5:BK$81&gt;0, TRANSPOSE(Data_TR_USD!$B106:$BZ106)))&gt;0, SUMPRODUCT(BK$5:BK$81, TRANSPOSE(Data_TR_USD!$B106:$BZ106))%, NA())</f>
        <v>-4.643507901701116E-2</v>
      </c>
      <c r="BL195" s="49">
        <f t="array" ref="BL195">IF(COUNT(IF(BL$5:BL$81&gt;0, TRANSPOSE(Data_TR_USD!$B106:$BZ106)))&gt;0, SUMPRODUCT(BL$5:BL$81, TRANSPOSE(Data_TR_USD!$B106:$BZ106))%, NA())</f>
        <v>-4.274919591533087E-2</v>
      </c>
      <c r="BM195" s="49">
        <f t="array" ref="BM195">IF(COUNT(IF(BM$5:BM$81&gt;0, TRANSPOSE(Data_TR_USD!$B106:$BZ106)))&gt;0, SUMPRODUCT(BM$5:BM$81, TRANSPOSE(Data_TR_USD!$B106:$BZ106))%, NA())</f>
        <v>-2.9069453222424994E-2</v>
      </c>
      <c r="BN195" s="49">
        <f t="array" ref="BN195">IF(COUNT(IF(BN$5:BN$81&gt;0, TRANSPOSE(Data_TR_USD!$B106:$BZ106)))&gt;0, SUMPRODUCT(BN$5:BN$81, TRANSPOSE(Data_TR_USD!$B106:$BZ106))%, NA())</f>
        <v>-2.1374597957665435E-2</v>
      </c>
      <c r="BO195" s="49">
        <f t="array" ref="BO195">IF(COUNT(IF(BO$5:BO$81&gt;0, TRANSPOSE(Data_TR_USD!$B106:$BZ106)))&gt;0, SUMPRODUCT(BO$5:BO$81, TRANSPOSE(Data_TR_USD!$B106:$BZ106))%, NA())</f>
        <v>-1.709967836613235E-2</v>
      </c>
      <c r="BP195" s="49">
        <f t="array" ref="BP195">IF(COUNT(IF(BP$5:BP$81&gt;0, TRANSPOSE(Data_TR_USD!$B106:$BZ106)))&gt;0, SUMPRODUCT(BP$5:BP$81, TRANSPOSE(Data_TR_USD!$B106:$BZ106))%, NA())</f>
        <v>-1.4249731971776956E-2</v>
      </c>
      <c r="BQ195" s="49">
        <f t="array" ref="BQ195">IF(COUNT(IF(BQ$5:BQ$81&gt;0, TRANSPOSE(Data_TR_USD!$B106:$BZ106)))&gt;0, SUMPRODUCT(BQ$5:BQ$81, TRANSPOSE(Data_TR_USD!$B106:$BZ106))%, NA())</f>
        <v>-2.0920872258665124E-2</v>
      </c>
      <c r="BR195" s="49">
        <f t="array" ref="BR195">IF(COUNT(IF(BR$5:BR$81&gt;0, TRANSPOSE(Data_TR_USD!$B106:$BZ106)))&gt;0, SUMPRODUCT(BR$5:BR$81, TRANSPOSE(Data_TR_USD!$B106:$BZ106))%, NA())</f>
        <v>-8.5233024856850192E-2</v>
      </c>
      <c r="BS195" s="49">
        <f t="array" ref="BS195">IF(COUNT(IF(BS$5:BS$81&gt;0, TRANSPOSE(Data_TR_USD!$B106:$BZ106)))&gt;0, SUMPRODUCT(BS$5:BS$81, TRANSPOSE(Data_TR_USD!$B106:$BZ106))%, NA())</f>
        <v>-2.2394615531916948E-2</v>
      </c>
    </row>
    <row r="196" spans="1:71">
      <c r="A196" s="93"/>
      <c r="B196" s="48">
        <f t="shared" si="5"/>
        <v>1970</v>
      </c>
      <c r="E196" s="49">
        <f t="array" ref="E196">IF(COUNT(IF(E$5:E$81&gt;0, TRANSPOSE(Data_TR_USD!$B107:$BZ107)))&gt;0, SUMPRODUCT(E$5:E$81, TRANSPOSE(Data_TR_USD!$B107:$BZ107))%, NA())</f>
        <v>-1.5974440894568689E-3</v>
      </c>
      <c r="F196" s="49">
        <f t="array" ref="F196">IF(COUNT(IF(F$5:F$81&gt;0, TRANSPOSE(Data_TR_USD!$B107:$BZ107)))&gt;0, SUMPRODUCT(F$5:F$81, TRANSPOSE(Data_TR_USD!$B107:$BZ107))%, NA())</f>
        <v>-0.14525853463765218</v>
      </c>
      <c r="G196" s="49">
        <f t="array" ref="G196">IF(COUNT(IF(G$5:G$81&gt;0, TRANSPOSE(Data_TR_USD!$B107:$BZ107)))&gt;0, SUMPRODUCT(G$5:G$81, TRANSPOSE(Data_TR_USD!$B107:$BZ107))%, NA())</f>
        <v>5.5702917771883076E-2</v>
      </c>
      <c r="I196" s="49">
        <f t="array" ref="I196">IF(ISNUMBER(I$96), I$96, IF(COUNT(IF(I$5:I$81&gt;0, TRANSPOSE(Data_TR_USD!$B107:$BZ107)))&gt;0, SUMPRODUCT(I$5:I$81, TRANSPOSE(Data_TR_USD!$B107:$BZ107))%, NA()))</f>
        <v>6.7577028946597603E-2</v>
      </c>
      <c r="J196" s="49">
        <f t="array" ref="J196">IF(ISNUMBER(J$96), J$96, IF(COUNT(IF(J$5:J$81&gt;0, TRANSPOSE(Data_TR_USD!$B107:$BZ107)))&gt;0, SUMPRODUCT(J$5:J$81, TRANSPOSE(Data_TR_USD!$B107:$BZ107))%, NA()))</f>
        <v>6.7577028946597603E-2</v>
      </c>
      <c r="K196" s="49">
        <f t="array" ref="K196">IF(ISNUMBER(K$96), K$96, IF(COUNT(IF(K$5:K$81&gt;0, TRANSPOSE(Data_TR_USD!$B107:$BZ107)))&gt;0, SUMPRODUCT(K$5:K$81, TRANSPOSE(Data_TR_USD!$B107:$BZ107))%, NA()))</f>
        <v>6.4285940892833654E-2</v>
      </c>
      <c r="M196" s="49">
        <f t="array" ref="M196">IF(COUNT(IF(M$5:M$81&gt;0, TRANSPOSE(Data_TR_USD!$B107:$BZ107)))&gt;0, SUMPRODUCT(M$5:M$81, TRANSPOSE(Data_TR_USD!$B107:$BZ107))%, NA())</f>
        <v>-1.1754078762770197E-2</v>
      </c>
      <c r="N196" s="49">
        <f t="array" ref="N196">IF(COUNT(IF(N$5:N$81&gt;0, TRANSPOSE(Data_TR_USD!$B107:$BZ107)))&gt;0, SUMPRODUCT(N$5:N$81, TRANSPOSE(Data_TR_USD!$B107:$BZ107))%, NA())</f>
        <v>6.4285940892833654E-2</v>
      </c>
      <c r="X196" s="49">
        <f t="array" ref="X196">IF(COUNT(IF(X$5:X$81&gt;0, TRANSPOSE(Data_TR_USD!$B107:$BZ107)))&gt;0, SUMPRODUCT(X$5:X$81, TRANSPOSE(Data_TR_USD!$B107:$BZ107))%, NA())</f>
        <v>2.9987258009416219E-3</v>
      </c>
      <c r="Y196" s="49">
        <f t="array" ref="Y196">IF(COUNT(IF(Y$5:Y$81&gt;0, TRANSPOSE(Data_TR_USD!$B107:$BZ107)))&gt;0, SUMPRODUCT(Y$5:Y$81, TRANSPOSE(Data_TR_USD!$B107:$BZ107))%, NA())</f>
        <v>6.4285940892833654E-2</v>
      </c>
      <c r="AA196" s="49">
        <f t="array" ref="AA196">IF(COUNT(IF(AA$5:AA$81&gt;0, TRANSPOSE(Data_TR_USD!$B107:$BZ107)))&gt;0, SUMPRODUCT(AA$5:AA$81, TRANSPOSE(Data_TR_USD!$B107:$BZ107))%, NA())</f>
        <v>-1.1754078762770197E-2</v>
      </c>
      <c r="AB196" s="49">
        <f t="array" ref="AB196">IF(COUNT(IF(AB$5:AB$81&gt;0, TRANSPOSE(Data_TR_USD!$B107:$BZ107)))&gt;0, SUMPRODUCT(AB$5:AB$81, TRANSPOSE(Data_TR_USD!$B107:$BZ107))%, NA())</f>
        <v>1.6220105429617715E-2</v>
      </c>
      <c r="AC196" s="49">
        <f t="array" ref="AC196">IF(COUNT(IF(AC$5:AC$81&gt;0, TRANSPOSE(Data_TR_USD!$B107:$BZ107)))&gt;0, SUMPRODUCT(AC$5:AC$81, TRANSPOSE(Data_TR_USD!$B107:$BZ107))%, NA())</f>
        <v>-2.0884219054298804E-3</v>
      </c>
      <c r="AD196" s="49">
        <f t="array" ref="AD196">IF(COUNT(IF(AD$5:AD$81&gt;0, TRANSPOSE(Data_TR_USD!$B107:$BZ107)))&gt;0, SUMPRODUCT(AD$5:AD$81, TRANSPOSE(Data_TR_USD!$B107:$BZ107))%, NA())</f>
        <v>2.8609259389558536E-2</v>
      </c>
      <c r="AE196" s="49">
        <f t="array" ref="AE196">IF(COUNT(IF(AE$5:AE$81&gt;0, TRANSPOSE(Data_TR_USD!$B107:$BZ107)))&gt;0, SUMPRODUCT(AE$5:AE$81, TRANSPOSE(Data_TR_USD!$B107:$BZ107))%, NA())</f>
        <v>2.4888132143338019E-2</v>
      </c>
      <c r="AG196" s="49">
        <f t="array" ref="AG196">IF(COUNT(IF(AG$5:AG$81&gt;0, TRANSPOSE(Data_TR_USD!$B107:$BZ107)))&gt;0, SUMPRODUCT(AG$5:AG$81, TRANSPOSE(Data_TR_USD!$B107:$BZ107))%, NA())</f>
        <v>0</v>
      </c>
      <c r="AM196" s="49">
        <f t="array" ref="AM196">IF(COUNT(IF(AM$5:AM$81&gt;0, TRANSPOSE(Data_TR_USD!$B107:$BZ107)))&gt;0, SUMPRODUCT(AM$5:AM$81, TRANSPOSE(Data_TR_USD!$B107:$BZ107))%, NA())</f>
        <v>7.8594400754717408E-2</v>
      </c>
      <c r="AN196" s="49">
        <f t="array" ref="AN196">IF(COUNT(IF(AN$5:AN$81&gt;0, TRANSPOSE(Data_TR_USD!$B107:$BZ107)))&gt;0, SUMPRODUCT(AN$5:AN$81, TRANSPOSE(Data_TR_USD!$B107:$BZ107))%, NA())</f>
        <v>7.522196210814823E-2</v>
      </c>
      <c r="AO196" s="49">
        <f t="array" ref="AO196">IF(COUNT(IF(AO$5:AO$81&gt;0, TRANSPOSE(Data_TR_USD!$B107:$BZ107)))&gt;0, SUMPRODUCT(AO$5:AO$81, TRANSPOSE(Data_TR_USD!$B107:$BZ107))%, NA())</f>
        <v>1.6513883027186271E-2</v>
      </c>
      <c r="AP196" s="49">
        <f t="array" ref="AP196">IF(COUNT(IF(AP$5:AP$81&gt;0, TRANSPOSE(Data_TR_USD!$B107:$BZ107)))&gt;0, SUMPRODUCT(AP$5:AP$81, TRANSPOSE(Data_TR_USD!$B107:$BZ107))%, NA())</f>
        <v>1.870162046747971E-2</v>
      </c>
      <c r="AQ196" s="49">
        <f t="array" ref="AQ196">IF(COUNT(IF(AQ$5:AQ$81&gt;0, TRANSPOSE(Data_TR_USD!$B107:$BZ107)))&gt;0, SUMPRODUCT(AQ$5:AQ$81, TRANSPOSE(Data_TR_USD!$B107:$BZ107))%, NA())</f>
        <v>7.6541750682892942E-2</v>
      </c>
      <c r="AS196" s="49">
        <f t="array" ref="AS196">IF(COUNT(IF(AS$5:AS$81&gt;0, TRANSPOSE(Data_TR_USD!$B107:$BZ107)))&gt;0, SUMPRODUCT(AS$5:AS$81, TRANSPOSE(Data_TR_USD!$B107:$BZ107))%, NA())</f>
        <v>6.4285940892833654E-2</v>
      </c>
      <c r="AU196" s="49">
        <f t="array" ref="AU196">IF(COUNT(IF(AU$5:AU$81&gt;0, TRANSPOSE(Data_TR_USD!$B107:$BZ107)))&gt;0, SUMPRODUCT(AU$5:AU$81, TRANSPOSE(Data_TR_USD!$B107:$BZ107))%, NA())</f>
        <v>6.4048900000000006E-2</v>
      </c>
      <c r="AV196" s="49">
        <f t="array" ref="AV196">IF(COUNT(IF(AV$5:AV$81&gt;0, TRANSPOSE(Data_TR_USD!$B107:$BZ107)))&gt;0, SUMPRODUCT(AV$5:AV$81, TRANSPOSE(Data_TR_USD!$B107:$BZ107))%, NA())</f>
        <v>7.8773335574053249E-2</v>
      </c>
      <c r="AW196" s="49">
        <f t="array" ref="AW196">IF(COUNT(IF(AW$5:AW$81&gt;0, TRANSPOSE(Data_TR_USD!$B107:$BZ107)))&gt;0, SUMPRODUCT(AW$5:AW$81, TRANSPOSE(Data_TR_USD!$B107:$BZ107))%, NA())</f>
        <v>-1.4978508401533768E-2</v>
      </c>
      <c r="AX196" s="49">
        <f t="array" ref="AX196">IF(COUNT(IF(AX$5:AX$81&gt;0, TRANSPOSE(Data_TR_USD!$B107:$BZ107)))&gt;0, SUMPRODUCT(AX$5:AX$81, TRANSPOSE(Data_TR_USD!$B107:$BZ107))%, NA())</f>
        <v>-1.1754078762770197E-2</v>
      </c>
      <c r="AY196" s="49">
        <f t="array" ref="AY196">IF(COUNT(IF(AY$5:AY$81&gt;0, TRANSPOSE(Data_TR_USD!$B107:$BZ107)))&gt;0, SUMPRODUCT(AY$5:AY$81, TRANSPOSE(Data_TR_USD!$B107:$BZ107))%, NA())</f>
        <v>-2.8065180599397142E-2</v>
      </c>
      <c r="AZ196" s="49">
        <f t="array" ref="AZ196">IF(COUNT(IF(AZ$5:AZ$81&gt;0, TRANSPOSE(Data_TR_USD!$B107:$BZ107)))&gt;0, SUMPRODUCT(AZ$5:AZ$81, TRANSPOSE(Data_TR_USD!$B107:$BZ107))%, NA())</f>
        <v>-3.2140784051556005E-3</v>
      </c>
      <c r="BA196" s="49">
        <f t="array" ref="BA196">IF(COUNT(IF(BA$5:BA$81&gt;0, TRANSPOSE(Data_TR_USD!$B107:$BZ107)))&gt;0, SUMPRODUCT(BA$5:BA$81, TRANSPOSE(Data_TR_USD!$B107:$BZ107))%, NA())</f>
        <v>2.5517344117087825E-3</v>
      </c>
      <c r="BB196" s="49">
        <f t="array" ref="BB196">IF(COUNT(IF(BB$5:BB$81&gt;0, TRANSPOSE(Data_TR_USD!$B107:$BZ107)))&gt;0, SUMPRODUCT(BB$5:BB$81, TRANSPOSE(Data_TR_USD!$B107:$BZ107))%, NA())</f>
        <v>2.9987258009416219E-3</v>
      </c>
      <c r="BC196" s="49">
        <f t="array" ref="BC196">IF(COUNT(IF(BC$5:BC$81&gt;0, TRANSPOSE(Data_TR_USD!$B107:$BZ107)))&gt;0, SUMPRODUCT(BC$5:BC$81, TRANSPOSE(Data_TR_USD!$B107:$BZ107))%, NA())</f>
        <v>3.758244513663367E-3</v>
      </c>
      <c r="BD196" s="49">
        <f t="array" ref="BD196">IF(COUNT(IF(BD$5:BD$81&gt;0, TRANSPOSE(Data_TR_USD!$B107:$BZ107)))&gt;0, SUMPRODUCT(BD$5:BD$81, TRANSPOSE(Data_TR_USD!$B107:$BZ107))%, NA())</f>
        <v>4.7815094647261018E-2</v>
      </c>
      <c r="BE196" s="49">
        <f t="array" ref="BE196">IF(COUNT(IF(BE$5:BE$81&gt;0, TRANSPOSE(Data_TR_USD!$B107:$BZ107)))&gt;0, SUMPRODUCT(BE$5:BE$81, TRANSPOSE(Data_TR_USD!$B107:$BZ107))%, NA())</f>
        <v>-6.3741263252132634E-3</v>
      </c>
      <c r="BF196" s="49">
        <f t="array" ref="BF196">IF(COUNT(IF(BF$5:BF$81&gt;0, TRANSPOSE(Data_TR_USD!$B107:$BZ107)))&gt;0, SUMPRODUCT(BF$5:BF$81, TRANSPOSE(Data_TR_USD!$B107:$BZ107))%, NA())</f>
        <v>6.1006635905362316E-2</v>
      </c>
      <c r="BG196" s="49">
        <f t="array" ref="BG196">IF(COUNT(IF(BG$5:BG$81&gt;0, TRANSPOSE(Data_TR_USD!$B107:$BZ107)))&gt;0, SUMPRODUCT(BG$5:BG$81, TRANSPOSE(Data_TR_USD!$B107:$BZ107))%, NA())</f>
        <v>3.3922863965282317E-2</v>
      </c>
      <c r="BH196" s="49">
        <f t="array" ref="BH196">IF(COUNT(IF(BH$5:BH$81&gt;0, TRANSPOSE(Data_TR_USD!$B107:$BZ107)))&gt;0, SUMPRODUCT(BH$5:BH$81, TRANSPOSE(Data_TR_USD!$B107:$BZ107))%, NA())</f>
        <v>7.1492164799025872E-3</v>
      </c>
      <c r="BI196" s="49">
        <f t="array" ref="BI196">IF(COUNT(IF(BI$5:BI$81&gt;0, TRANSPOSE(Data_TR_USD!$B107:$BZ107)))&gt;0, SUMPRODUCT(BI$5:BI$81, TRANSPOSE(Data_TR_USD!$B107:$BZ107))%, NA())</f>
        <v>6.4285940892833654E-2</v>
      </c>
      <c r="BJ196" s="49">
        <f t="array" ref="BJ196">IF(COUNT(IF(BJ$5:BJ$81&gt;0, TRANSPOSE(Data_TR_USD!$B107:$BZ107)))&gt;0, SUMPRODUCT(BJ$5:BJ$81, TRANSPOSE(Data_TR_USD!$B107:$BZ107))%, NA())</f>
        <v>-4.4536026844969774E-2</v>
      </c>
      <c r="BK196" s="49">
        <f t="array" ref="BK196">IF(COUNT(IF(BK$5:BK$81&gt;0, TRANSPOSE(Data_TR_USD!$B107:$BZ107)))&gt;0, SUMPRODUCT(BK$5:BK$81, TRANSPOSE(Data_TR_USD!$B107:$BZ107))%, NA())</f>
        <v>5.1831885110181558E-4</v>
      </c>
      <c r="BL196" s="49">
        <f t="array" ref="BL196">IF(COUNT(IF(BL$5:BL$81&gt;0, TRANSPOSE(Data_TR_USD!$B107:$BZ107)))&gt;0, SUMPRODUCT(BL$5:BL$81, TRANSPOSE(Data_TR_USD!$B107:$BZ107))%, NA())</f>
        <v>-7.9872204472843447E-4</v>
      </c>
      <c r="BM196" s="49">
        <f t="array" ref="BM196">IF(COUNT(IF(BM$5:BM$81&gt;0, TRANSPOSE(Data_TR_USD!$B107:$BZ107)))&gt;0, SUMPRODUCT(BM$5:BM$81, TRANSPOSE(Data_TR_USD!$B107:$BZ107))%, NA())</f>
        <v>-4.8478447420840558E-2</v>
      </c>
      <c r="BN196" s="49">
        <f t="array" ref="BN196">IF(COUNT(IF(BN$5:BN$81&gt;0, TRANSPOSE(Data_TR_USD!$B107:$BZ107)))&gt;0, SUMPRODUCT(BN$5:BN$81, TRANSPOSE(Data_TR_USD!$B107:$BZ107))%, NA())</f>
        <v>-3.6713994681777259E-2</v>
      </c>
      <c r="BO196" s="49">
        <f t="array" ref="BO196">IF(COUNT(IF(BO$5:BO$81&gt;0, TRANSPOSE(Data_TR_USD!$B107:$BZ107)))&gt;0, SUMPRODUCT(BO$5:BO$81, TRANSPOSE(Data_TR_USD!$B107:$BZ107))%, NA())</f>
        <v>-2.9889847251505994E-2</v>
      </c>
      <c r="BP196" s="49">
        <f t="array" ref="BP196">IF(COUNT(IF(BP$5:BP$81&gt;0, TRANSPOSE(Data_TR_USD!$B107:$BZ107)))&gt;0, SUMPRODUCT(BP$5:BP$81, TRANSPOSE(Data_TR_USD!$B107:$BZ107))%, NA())</f>
        <v>-2.4908206042921658E-2</v>
      </c>
      <c r="BQ196" s="49">
        <f t="array" ref="BQ196">IF(COUNT(IF(BQ$5:BQ$81&gt;0, TRANSPOSE(Data_TR_USD!$B107:$BZ107)))&gt;0, SUMPRODUCT(BQ$5:BQ$81, TRANSPOSE(Data_TR_USD!$B107:$BZ107))%, NA())</f>
        <v>7.522196210814823E-2</v>
      </c>
      <c r="BR196" s="49">
        <f t="array" ref="BR196">IF(COUNT(IF(BR$5:BR$81&gt;0, TRANSPOSE(Data_TR_USD!$B107:$BZ107)))&gt;0, SUMPRODUCT(BR$5:BR$81, TRANSPOSE(Data_TR_USD!$B107:$BZ107))%, NA())</f>
        <v>-4.5094000028727968E-3</v>
      </c>
      <c r="BS196" s="49">
        <f t="array" ref="BS196">IF(COUNT(IF(BS$5:BS$81&gt;0, TRANSPOSE(Data_TR_USD!$B107:$BZ107)))&gt;0, SUMPRODUCT(BS$5:BS$81, TRANSPOSE(Data_TR_USD!$B107:$BZ107))%, NA())</f>
        <v>5.2457261525619178E-2</v>
      </c>
    </row>
    <row r="197" spans="1:71">
      <c r="B197" s="48">
        <f t="shared" si="5"/>
        <v>1971</v>
      </c>
      <c r="E197" s="49">
        <f t="array" ref="E197">IF(COUNT(IF(E$5:E$81&gt;0, TRANSPOSE(Data_TR_USD!$B108:$BZ108)))&gt;0, SUMPRODUCT(E$5:E$81, TRANSPOSE(Data_TR_USD!$B108:$BZ108))%, NA())</f>
        <v>0.15964456869009583</v>
      </c>
      <c r="F197" s="49">
        <f t="array" ref="F197">IF(COUNT(IF(F$5:F$81&gt;0, TRANSPOSE(Data_TR_USD!$B108:$BZ108)))&gt;0, SUMPRODUCT(F$5:F$81, TRANSPOSE(Data_TR_USD!$B108:$BZ108))%, NA())</f>
        <v>0.31529724750226068</v>
      </c>
      <c r="G197" s="49">
        <f t="array" ref="G197">IF(COUNT(IF(G$5:G$81&gt;0, TRANSPOSE(Data_TR_USD!$B108:$BZ108)))&gt;0, SUMPRODUCT(G$5:G$81, TRANSPOSE(Data_TR_USD!$B108:$BZ108))%, NA())</f>
        <v>3.2663316582914659E-2</v>
      </c>
      <c r="I197" s="49">
        <f t="array" ref="I197">IF(ISNUMBER(I$96), I$96, IF(COUNT(IF(I$5:I$81&gt;0, TRANSPOSE(Data_TR_USD!$B108:$BZ108)))&gt;0, SUMPRODUCT(I$5:I$81, TRANSPOSE(Data_TR_USD!$B108:$BZ108))%, NA()))</f>
        <v>4.5234196625022968E-2</v>
      </c>
      <c r="J197" s="49">
        <f t="array" ref="J197">IF(ISNUMBER(J$96), J$96, IF(COUNT(IF(J$5:J$81&gt;0, TRANSPOSE(Data_TR_USD!$B108:$BZ108)))&gt;0, SUMPRODUCT(J$5:J$81, TRANSPOSE(Data_TR_USD!$B108:$BZ108))%, NA()))</f>
        <v>4.5234196625022968E-2</v>
      </c>
      <c r="K197" s="49">
        <f t="array" ref="K197">IF(ISNUMBER(K$96), K$96, IF(COUNT(IF(K$5:K$81&gt;0, TRANSPOSE(Data_TR_USD!$B108:$BZ108)))&gt;0, SUMPRODUCT(K$5:K$81, TRANSPOSE(Data_TR_USD!$B108:$BZ108))%, NA()))</f>
        <v>0.12585025496106814</v>
      </c>
      <c r="M197" s="49">
        <f t="array" ref="M197">IF(COUNT(IF(M$5:M$81&gt;0, TRANSPOSE(Data_TR_USD!$B108:$BZ108)))&gt;0, SUMPRODUCT(M$5:M$81, TRANSPOSE(Data_TR_USD!$B108:$BZ108))%, NA())</f>
        <v>0.18944321546923143</v>
      </c>
      <c r="N197" s="49">
        <f t="array" ref="N197">IF(COUNT(IF(N$5:N$81&gt;0, TRANSPOSE(Data_TR_USD!$B108:$BZ108)))&gt;0, SUMPRODUCT(N$5:N$81, TRANSPOSE(Data_TR_USD!$B108:$BZ108))%, NA())</f>
        <v>0.12585025496106814</v>
      </c>
      <c r="X197" s="49">
        <f t="array" ref="X197">IF(COUNT(IF(X$5:X$81&gt;0, TRANSPOSE(Data_TR_USD!$B108:$BZ108)))&gt;0, SUMPRODUCT(X$5:X$81, TRANSPOSE(Data_TR_USD!$B108:$BZ108))%, NA())</f>
        <v>0.18192683693431325</v>
      </c>
      <c r="Y197" s="49">
        <f t="array" ref="Y197">IF(COUNT(IF(Y$5:Y$81&gt;0, TRANSPOSE(Data_TR_USD!$B108:$BZ108)))&gt;0, SUMPRODUCT(Y$5:Y$81, TRANSPOSE(Data_TR_USD!$B108:$BZ108))%, NA())</f>
        <v>0.12585025496106814</v>
      </c>
      <c r="AA197" s="49">
        <f t="array" ref="AA197">IF(COUNT(IF(AA$5:AA$81&gt;0, TRANSPOSE(Data_TR_USD!$B108:$BZ108)))&gt;0, SUMPRODUCT(AA$5:AA$81, TRANSPOSE(Data_TR_USD!$B108:$BZ108))%, NA())</f>
        <v>0.18944321546923143</v>
      </c>
      <c r="AB197" s="49">
        <f t="array" ref="AB197">IF(COUNT(IF(AB$5:AB$81&gt;0, TRANSPOSE(Data_TR_USD!$B108:$BZ108)))&gt;0, SUMPRODUCT(AB$5:AB$81, TRANSPOSE(Data_TR_USD!$B108:$BZ108))%, NA())</f>
        <v>0.17135235705339766</v>
      </c>
      <c r="AC197" s="49">
        <f t="array" ref="AC197">IF(COUNT(IF(AC$5:AC$81&gt;0, TRANSPOSE(Data_TR_USD!$B108:$BZ108)))&gt;0, SUMPRODUCT(AC$5:AC$81, TRANSPOSE(Data_TR_USD!$B108:$BZ108))%, NA())</f>
        <v>0.19175457149260564</v>
      </c>
      <c r="AD197" s="49">
        <f t="array" ref="AD197">IF(COUNT(IF(AD$5:AD$81&gt;0, TRANSPOSE(Data_TR_USD!$B108:$BZ108)))&gt;0, SUMPRODUCT(AD$5:AD$81, TRANSPOSE(Data_TR_USD!$B108:$BZ108))%, NA())</f>
        <v>0.15696025955392781</v>
      </c>
      <c r="AE197" s="49">
        <f t="array" ref="AE197">IF(COUNT(IF(AE$5:AE$81&gt;0, TRANSPOSE(Data_TR_USD!$B108:$BZ108)))&gt;0, SUMPRODUCT(AE$5:AE$81, TRANSPOSE(Data_TR_USD!$B108:$BZ108))%, NA())</f>
        <v>0.17341718779406798</v>
      </c>
      <c r="AG197" s="49">
        <f t="array" ref="AG197">IF(COUNT(IF(AG$5:AG$81&gt;0, TRANSPOSE(Data_TR_USD!$B108:$BZ108)))&gt;0, SUMPRODUCT(AG$5:AG$81, TRANSPOSE(Data_TR_USD!$B108:$BZ108))%, NA())</f>
        <v>0</v>
      </c>
      <c r="AM197" s="49">
        <f t="array" ref="AM197">IF(COUNT(IF(AM$5:AM$81&gt;0, TRANSPOSE(Data_TR_USD!$B108:$BZ108)))&gt;0, SUMPRODUCT(AM$5:AM$81, TRANSPOSE(Data_TR_USD!$B108:$BZ108))%, NA())</f>
        <v>0.13706929539583601</v>
      </c>
      <c r="AN197" s="49">
        <f t="array" ref="AN197">IF(COUNT(IF(AN$5:AN$81&gt;0, TRANSPOSE(Data_TR_USD!$B108:$BZ108)))&gt;0, SUMPRODUCT(AN$5:AN$81, TRANSPOSE(Data_TR_USD!$B108:$BZ108))%, NA())</f>
        <v>0.11301883688961085</v>
      </c>
      <c r="AO197" s="49">
        <f t="array" ref="AO197">IF(COUNT(IF(AO$5:AO$81&gt;0, TRANSPOSE(Data_TR_USD!$B108:$BZ108)))&gt;0, SUMPRODUCT(AO$5:AO$81, TRANSPOSE(Data_TR_USD!$B108:$BZ108))%, NA())</f>
        <v>0.15543568436486471</v>
      </c>
      <c r="AP197" s="49">
        <f t="array" ref="AP197">IF(COUNT(IF(AP$5:AP$81&gt;0, TRANSPOSE(Data_TR_USD!$B108:$BZ108)))&gt;0, SUMPRODUCT(AP$5:AP$81, TRANSPOSE(Data_TR_USD!$B108:$BZ108))%, NA())</f>
        <v>0.15713489716780962</v>
      </c>
      <c r="AQ197" s="49">
        <f t="array" ref="AQ197">IF(COUNT(IF(AQ$5:AQ$81&gt;0, TRANSPOSE(Data_TR_USD!$B108:$BZ108)))&gt;0, SUMPRODUCT(AQ$5:AQ$81, TRANSPOSE(Data_TR_USD!$B108:$BZ108))%, NA())</f>
        <v>0.12347057194217687</v>
      </c>
      <c r="AS197" s="49">
        <f t="array" ref="AS197">IF(COUNT(IF(AS$5:AS$81&gt;0, TRANSPOSE(Data_TR_USD!$B108:$BZ108)))&gt;0, SUMPRODUCT(AS$5:AS$81, TRANSPOSE(Data_TR_USD!$B108:$BZ108))%, NA())</f>
        <v>0.12585025496106814</v>
      </c>
      <c r="AU197" s="49">
        <f t="array" ref="AU197">IF(COUNT(IF(AU$5:AU$81&gt;0, TRANSPOSE(Data_TR_USD!$B108:$BZ108)))&gt;0, SUMPRODUCT(AU$5:AU$81, TRANSPOSE(Data_TR_USD!$B108:$BZ108))%, NA())</f>
        <v>8.8760200000000011E-2</v>
      </c>
      <c r="AV197" s="49">
        <f t="array" ref="AV197">IF(COUNT(IF(AV$5:AV$81&gt;0, TRANSPOSE(Data_TR_USD!$B108:$BZ108)))&gt;0, SUMPRODUCT(AV$5:AV$81, TRANSPOSE(Data_TR_USD!$B108:$BZ108))%, NA())</f>
        <v>0.1503293</v>
      </c>
      <c r="AW197" s="49">
        <f t="array" ref="AW197">IF(COUNT(IF(AW$5:AW$81&gt;0, TRANSPOSE(Data_TR_USD!$B108:$BZ108)))&gt;0, SUMPRODUCT(AW$5:AW$81, TRANSPOSE(Data_TR_USD!$B108:$BZ108))%, NA())</f>
        <v>0.19679022006160346</v>
      </c>
      <c r="AX197" s="49">
        <f t="array" ref="AX197">IF(COUNT(IF(AX$5:AX$81&gt;0, TRANSPOSE(Data_TR_USD!$B108:$BZ108)))&gt;0, SUMPRODUCT(AX$5:AX$81, TRANSPOSE(Data_TR_USD!$B108:$BZ108))%, NA())</f>
        <v>0.18944321546923143</v>
      </c>
      <c r="AY197" s="49">
        <f t="array" ref="AY197">IF(COUNT(IF(AY$5:AY$81&gt;0, TRANSPOSE(Data_TR_USD!$B108:$BZ108)))&gt;0, SUMPRODUCT(AY$5:AY$81, TRANSPOSE(Data_TR_USD!$B108:$BZ108))%, NA())</f>
        <v>0.18192733703247879</v>
      </c>
      <c r="AZ197" s="49">
        <f t="array" ref="AZ197">IF(COUNT(IF(AZ$5:AZ$81&gt;0, TRANSPOSE(Data_TR_USD!$B108:$BZ108)))&gt;0, SUMPRODUCT(AZ$5:AZ$81, TRANSPOSE(Data_TR_USD!$B108:$BZ108))%, NA())</f>
        <v>0.18001152375556717</v>
      </c>
      <c r="BA197" s="49">
        <f t="array" ref="BA197">IF(COUNT(IF(BA$5:BA$81&gt;0, TRANSPOSE(Data_TR_USD!$B108:$BZ108)))&gt;0, SUMPRODUCT(BA$5:BA$81, TRANSPOSE(Data_TR_USD!$B108:$BZ108))%, NA())</f>
        <v>9.6476527424688902E-2</v>
      </c>
      <c r="BB197" s="49">
        <f t="array" ref="BB197">IF(COUNT(IF(BB$5:BB$81&gt;0, TRANSPOSE(Data_TR_USD!$B108:$BZ108)))&gt;0, SUMPRODUCT(BB$5:BB$81, TRANSPOSE(Data_TR_USD!$B108:$BZ108))%, NA())</f>
        <v>0.18192683693431325</v>
      </c>
      <c r="BC197" s="49">
        <f t="array" ref="BC197">IF(COUNT(IF(BC$5:BC$81&gt;0, TRANSPOSE(Data_TR_USD!$B108:$BZ108)))&gt;0, SUMPRODUCT(BC$5:BC$81, TRANSPOSE(Data_TR_USD!$B108:$BZ108))%, NA())</f>
        <v>0.14695884693926231</v>
      </c>
      <c r="BD197" s="49">
        <f t="array" ref="BD197">IF(COUNT(IF(BD$5:BD$81&gt;0, TRANSPOSE(Data_TR_USD!$B108:$BZ108)))&gt;0, SUMPRODUCT(BD$5:BD$81, TRANSPOSE(Data_TR_USD!$B108:$BZ108))%, NA())</f>
        <v>0.13429883339332505</v>
      </c>
      <c r="BE197" s="49">
        <f t="array" ref="BE197">IF(COUNT(IF(BE$5:BE$81&gt;0, TRANSPOSE(Data_TR_USD!$B108:$BZ108)))&gt;0, SUMPRODUCT(BE$5:BE$81, TRANSPOSE(Data_TR_USD!$B108:$BZ108))%, NA())</f>
        <v>0.1289785884779</v>
      </c>
      <c r="BF197" s="49">
        <f t="array" ref="BF197">IF(COUNT(IF(BF$5:BF$81&gt;0, TRANSPOSE(Data_TR_USD!$B108:$BZ108)))&gt;0, SUMPRODUCT(BF$5:BF$81, TRANSPOSE(Data_TR_USD!$B108:$BZ108))%, NA())</f>
        <v>0.13855170265136943</v>
      </c>
      <c r="BG197" s="49">
        <f t="array" ref="BG197">IF(COUNT(IF(BG$5:BG$81&gt;0, TRANSPOSE(Data_TR_USD!$B108:$BZ108)))&gt;0, SUMPRODUCT(BG$5:BG$81, TRANSPOSE(Data_TR_USD!$B108:$BZ108))%, NA())</f>
        <v>0.10183804483872631</v>
      </c>
      <c r="BH197" s="49">
        <f t="array" ref="BH197">IF(COUNT(IF(BH$5:BH$81&gt;0, TRANSPOSE(Data_TR_USD!$B108:$BZ108)))&gt;0, SUMPRODUCT(BH$5:BH$81, TRANSPOSE(Data_TR_USD!$B108:$BZ108))%, NA())</f>
        <v>0.12745894225417204</v>
      </c>
      <c r="BI197" s="49">
        <f t="array" ref="BI197">IF(COUNT(IF(BI$5:BI$81&gt;0, TRANSPOSE(Data_TR_USD!$B108:$BZ108)))&gt;0, SUMPRODUCT(BI$5:BI$81, TRANSPOSE(Data_TR_USD!$B108:$BZ108))%, NA())</f>
        <v>0.12585025496106814</v>
      </c>
      <c r="BJ197" s="49">
        <f t="array" ref="BJ197">IF(COUNT(IF(BJ$5:BJ$81&gt;0, TRANSPOSE(Data_TR_USD!$B108:$BZ108)))&gt;0, SUMPRODUCT(BJ$5:BJ$81, TRANSPOSE(Data_TR_USD!$B108:$BZ108))%, NA())</f>
        <v>0.1903759154647357</v>
      </c>
      <c r="BK197" s="49">
        <f t="array" ref="BK197">IF(COUNT(IF(BK$5:BK$81&gt;0, TRANSPOSE(Data_TR_USD!$B108:$BZ108)))&gt;0, SUMPRODUCT(BK$5:BK$81, TRANSPOSE(Data_TR_USD!$B108:$BZ108))%, NA())</f>
        <v>0.17995458032815093</v>
      </c>
      <c r="BL197" s="49">
        <f t="array" ref="BL197">IF(COUNT(IF(BL$5:BL$81&gt;0, TRANSPOSE(Data_TR_USD!$B108:$BZ108)))&gt;0, SUMPRODUCT(BL$5:BL$81, TRANSPOSE(Data_TR_USD!$B108:$BZ108))%, NA())</f>
        <v>7.9822284345047914E-2</v>
      </c>
      <c r="BM197" s="49">
        <f t="array" ref="BM197">IF(COUNT(IF(BM$5:BM$81&gt;0, TRANSPOSE(Data_TR_USD!$B108:$BZ108)))&gt;0, SUMPRODUCT(BM$5:BM$81, TRANSPOSE(Data_TR_USD!$B108:$BZ108))%, NA())</f>
        <v>0.15832724503037862</v>
      </c>
      <c r="BN197" s="49">
        <f t="array" ref="BN197">IF(COUNT(IF(BN$5:BN$81&gt;0, TRANSPOSE(Data_TR_USD!$B108:$BZ108)))&gt;0, SUMPRODUCT(BN$5:BN$81, TRANSPOSE(Data_TR_USD!$B108:$BZ108))%, NA())</f>
        <v>0.11873545404808913</v>
      </c>
      <c r="BO197" s="49">
        <f t="array" ref="BO197">IF(COUNT(IF(BO$5:BO$81&gt;0, TRANSPOSE(Data_TR_USD!$B108:$BZ108)))&gt;0, SUMPRODUCT(BO$5:BO$81, TRANSPOSE(Data_TR_USD!$B108:$BZ108))%, NA())</f>
        <v>0.12668594951415454</v>
      </c>
      <c r="BP197" s="49">
        <f t="array" ref="BP197">IF(COUNT(IF(BP$5:BP$81&gt;0, TRANSPOSE(Data_TR_USD!$B108:$BZ108)))&gt;0, SUMPRODUCT(BP$5:BP$81, TRANSPOSE(Data_TR_USD!$B108:$BZ108))%, NA())</f>
        <v>0.10557162459512877</v>
      </c>
      <c r="BQ197" s="49">
        <f t="array" ref="BQ197">IF(COUNT(IF(BQ$5:BQ$81&gt;0, TRANSPOSE(Data_TR_USD!$B108:$BZ108)))&gt;0, SUMPRODUCT(BQ$5:BQ$81, TRANSPOSE(Data_TR_USD!$B108:$BZ108))%, NA())</f>
        <v>0.11301883688961085</v>
      </c>
      <c r="BR197" s="49">
        <f t="array" ref="BR197">IF(COUNT(IF(BR$5:BR$81&gt;0, TRANSPOSE(Data_TR_USD!$B108:$BZ108)))&gt;0, SUMPRODUCT(BR$5:BR$81, TRANSPOSE(Data_TR_USD!$B108:$BZ108))%, NA())</f>
        <v>0.10379056101554145</v>
      </c>
      <c r="BS197" s="49">
        <f t="array" ref="BS197">IF(COUNT(IF(BS$5:BS$81&gt;0, TRANSPOSE(Data_TR_USD!$B108:$BZ108)))&gt;0, SUMPRODUCT(BS$5:BS$81, TRANSPOSE(Data_TR_USD!$B108:$BZ108))%, NA())</f>
        <v>4.8268741210866731E-2</v>
      </c>
    </row>
    <row r="198" spans="1:71">
      <c r="B198" s="48">
        <f t="shared" si="5"/>
        <v>1972</v>
      </c>
      <c r="E198" s="49">
        <f t="array" ref="E198">IF(COUNT(IF(E$5:E$81&gt;0, TRANSPOSE(Data_TR_USD!$B109:$BZ109)))&gt;0, SUMPRODUCT(E$5:E$81, TRANSPOSE(Data_TR_USD!$B109:$BZ109))%, NA())</f>
        <v>0.16653354632587861</v>
      </c>
      <c r="F198" s="49">
        <f t="array" ref="F198">IF(COUNT(IF(F$5:F$81&gt;0, TRANSPOSE(Data_TR_USD!$B109:$BZ109)))&gt;0, SUMPRODUCT(F$5:F$81, TRANSPOSE(Data_TR_USD!$B109:$BZ109))%, NA())</f>
        <v>0.38836676332883113</v>
      </c>
      <c r="G198" s="49">
        <f t="array" ref="G198">IF(COUNT(IF(G$5:G$81&gt;0, TRANSPOSE(Data_TR_USD!$B109:$BZ109)))&gt;0, SUMPRODUCT(G$5:G$81, TRANSPOSE(Data_TR_USD!$B109:$BZ109))%, NA())</f>
        <v>3.4063260340632562E-2</v>
      </c>
      <c r="I198" s="49">
        <f t="array" ref="I198">IF(ISNUMBER(I$96), I$96, IF(COUNT(IF(I$5:I$81&gt;0, TRANSPOSE(Data_TR_USD!$B109:$BZ109)))&gt;0, SUMPRODUCT(I$5:I$81, TRANSPOSE(Data_TR_USD!$B109:$BZ109))%, NA()))</f>
        <v>3.9176235337236839E-2</v>
      </c>
      <c r="J198" s="49">
        <f t="array" ref="J198">IF(ISNUMBER(J$96), J$96, IF(COUNT(IF(J$5:J$81&gt;0, TRANSPOSE(Data_TR_USD!$B109:$BZ109)))&gt;0, SUMPRODUCT(J$5:J$81, TRANSPOSE(Data_TR_USD!$B109:$BZ109))%, NA()))</f>
        <v>3.9176235337236839E-2</v>
      </c>
      <c r="K198" s="49">
        <f t="array" ref="K198">IF(ISNUMBER(K$96), K$96, IF(COUNT(IF(K$5:K$81&gt;0, TRANSPOSE(Data_TR_USD!$B109:$BZ109)))&gt;0, SUMPRODUCT(K$5:K$81, TRANSPOSE(Data_TR_USD!$B109:$BZ109))%, NA()))</f>
        <v>0.11238324199821982</v>
      </c>
      <c r="M198" s="49">
        <f t="array" ref="M198">IF(COUNT(IF(M$5:M$81&gt;0, TRANSPOSE(Data_TR_USD!$B109:$BZ109)))&gt;0, SUMPRODUCT(M$5:M$81, TRANSPOSE(Data_TR_USD!$B109:$BZ109))%, NA())</f>
        <v>0.20600835926293498</v>
      </c>
      <c r="N198" s="49">
        <f t="array" ref="N198">IF(COUNT(IF(N$5:N$81&gt;0, TRANSPOSE(Data_TR_USD!$B109:$BZ109)))&gt;0, SUMPRODUCT(N$5:N$81, TRANSPOSE(Data_TR_USD!$B109:$BZ109))%, NA())</f>
        <v>0.11238324199821982</v>
      </c>
      <c r="X198" s="49">
        <f t="array" ref="X198">IF(COUNT(IF(X$5:X$81&gt;0, TRANSPOSE(Data_TR_USD!$B109:$BZ109)))&gt;0, SUMPRODUCT(X$5:X$81, TRANSPOSE(Data_TR_USD!$B109:$BZ109))%, NA())</f>
        <v>0.16693612850767925</v>
      </c>
      <c r="Y198" s="49">
        <f t="array" ref="Y198">IF(COUNT(IF(Y$5:Y$81&gt;0, TRANSPOSE(Data_TR_USD!$B109:$BZ109)))&gt;0, SUMPRODUCT(Y$5:Y$81, TRANSPOSE(Data_TR_USD!$B109:$BZ109))%, NA())</f>
        <v>0.11238324199821982</v>
      </c>
      <c r="AA198" s="49">
        <f t="array" ref="AA198">IF(COUNT(IF(AA$5:AA$81&gt;0, TRANSPOSE(Data_TR_USD!$B109:$BZ109)))&gt;0, SUMPRODUCT(AA$5:AA$81, TRANSPOSE(Data_TR_USD!$B109:$BZ109))%, NA())</f>
        <v>0.20600835926293498</v>
      </c>
      <c r="AB198" s="49">
        <f t="array" ref="AB198">IF(COUNT(IF(AB$5:AB$81&gt;0, TRANSPOSE(Data_TR_USD!$B109:$BZ109)))&gt;0, SUMPRODUCT(AB$5:AB$81, TRANSPOSE(Data_TR_USD!$B109:$BZ109))%, NA())</f>
        <v>0.16385443907102823</v>
      </c>
      <c r="AC198" s="49">
        <f t="array" ref="AC198">IF(COUNT(IF(AC$5:AC$81&gt;0, TRANSPOSE(Data_TR_USD!$B109:$BZ109)))&gt;0, SUMPRODUCT(AC$5:AC$81, TRANSPOSE(Data_TR_USD!$B109:$BZ109))%, NA())</f>
        <v>0.17350134303589129</v>
      </c>
      <c r="AD198" s="49">
        <f t="array" ref="AD198">IF(COUNT(IF(AD$5:AD$81&gt;0, TRANSPOSE(Data_TR_USD!$B109:$BZ109)))&gt;0, SUMPRODUCT(AD$5:AD$81, TRANSPOSE(Data_TR_USD!$B109:$BZ109))%, NA())</f>
        <v>0.14785914612395129</v>
      </c>
      <c r="AE198" s="49">
        <f t="array" ref="AE198">IF(COUNT(IF(AE$5:AE$81&gt;0, TRANSPOSE(Data_TR_USD!$B109:$BZ109)))&gt;0, SUMPRODUCT(AE$5:AE$81, TRANSPOSE(Data_TR_USD!$B109:$BZ109))%, NA())</f>
        <v>0.17320269116428985</v>
      </c>
      <c r="AG198" s="49">
        <f t="array" ref="AG198">IF(COUNT(IF(AG$5:AG$81&gt;0, TRANSPOSE(Data_TR_USD!$B109:$BZ109)))&gt;0, SUMPRODUCT(AG$5:AG$81, TRANSPOSE(Data_TR_USD!$B109:$BZ109))%, NA())</f>
        <v>0</v>
      </c>
      <c r="AM198" s="49">
        <f t="array" ref="AM198">IF(COUNT(IF(AM$5:AM$81&gt;0, TRANSPOSE(Data_TR_USD!$B109:$BZ109)))&gt;0, SUMPRODUCT(AM$5:AM$81, TRANSPOSE(Data_TR_USD!$B109:$BZ109))%, NA())</f>
        <v>0.15372126422720075</v>
      </c>
      <c r="AN198" s="49">
        <f t="array" ref="AN198">IF(COUNT(IF(AN$5:AN$81&gt;0, TRANSPOSE(Data_TR_USD!$B109:$BZ109)))&gt;0, SUMPRODUCT(AN$5:AN$81, TRANSPOSE(Data_TR_USD!$B109:$BZ109))%, NA())</f>
        <v>0.16625134776426281</v>
      </c>
      <c r="AO198" s="49">
        <f t="array" ref="AO198">IF(COUNT(IF(AO$5:AO$81&gt;0, TRANSPOSE(Data_TR_USD!$B109:$BZ109)))&gt;0, SUMPRODUCT(AO$5:AO$81, TRANSPOSE(Data_TR_USD!$B109:$BZ109))%, NA())</f>
        <v>0.18774362420068161</v>
      </c>
      <c r="AP198" s="49">
        <f t="array" ref="AP198">IF(COUNT(IF(AP$5:AP$81&gt;0, TRANSPOSE(Data_TR_USD!$B109:$BZ109)))&gt;0, SUMPRODUCT(AP$5:AP$81, TRANSPOSE(Data_TR_USD!$B109:$BZ109))%, NA())</f>
        <v>0.1666392156917578</v>
      </c>
      <c r="AQ198" s="49">
        <f t="array" ref="AQ198">IF(COUNT(IF(AQ$5:AQ$81&gt;0, TRANSPOSE(Data_TR_USD!$B109:$BZ109)))&gt;0, SUMPRODUCT(AQ$5:AQ$81, TRANSPOSE(Data_TR_USD!$B109:$BZ109))%, NA())</f>
        <v>0.17634938627374785</v>
      </c>
      <c r="AS198" s="49">
        <f t="array" ref="AS198">IF(COUNT(IF(AS$5:AS$81&gt;0, TRANSPOSE(Data_TR_USD!$B109:$BZ109)))&gt;0, SUMPRODUCT(AS$5:AS$81, TRANSPOSE(Data_TR_USD!$B109:$BZ109))%, NA())</f>
        <v>0.11238324199821982</v>
      </c>
      <c r="AU198" s="49">
        <f t="array" ref="AU198">IF(COUNT(IF(AU$5:AU$81&gt;0, TRANSPOSE(Data_TR_USD!$B109:$BZ109)))&gt;0, SUMPRODUCT(AU$5:AU$81, TRANSPOSE(Data_TR_USD!$B109:$BZ109))%, NA())</f>
        <v>0.10989890000000001</v>
      </c>
      <c r="AV198" s="49">
        <f t="array" ref="AV198">IF(COUNT(IF(AV$5:AV$81&gt;0, TRANSPOSE(Data_TR_USD!$B109:$BZ109)))&gt;0, SUMPRODUCT(AV$5:AV$81, TRANSPOSE(Data_TR_USD!$B109:$BZ109))%, NA())</f>
        <v>9.7478200000000015E-2</v>
      </c>
      <c r="AW198" s="49">
        <f t="array" ref="AW198">IF(COUNT(IF(AW$5:AW$81&gt;0, TRANSPOSE(Data_TR_USD!$B109:$BZ109)))&gt;0, SUMPRODUCT(AW$5:AW$81, TRANSPOSE(Data_TR_USD!$B109:$BZ109))%, NA())</f>
        <v>0.2177493904494171</v>
      </c>
      <c r="AX198" s="49">
        <f t="array" ref="AX198">IF(COUNT(IF(AX$5:AX$81&gt;0, TRANSPOSE(Data_TR_USD!$B109:$BZ109)))&gt;0, SUMPRODUCT(AX$5:AX$81, TRANSPOSE(Data_TR_USD!$B109:$BZ109))%, NA())</f>
        <v>0.20600835926293498</v>
      </c>
      <c r="AY198" s="49">
        <f t="array" ref="AY198">IF(COUNT(IF(AY$5:AY$81&gt;0, TRANSPOSE(Data_TR_USD!$B109:$BZ109)))&gt;0, SUMPRODUCT(AY$5:AY$81, TRANSPOSE(Data_TR_USD!$B109:$BZ109))%, NA())</f>
        <v>0.20289258071226182</v>
      </c>
      <c r="AZ198" s="49">
        <f t="array" ref="AZ198">IF(COUNT(IF(AZ$5:AZ$81&gt;0, TRANSPOSE(Data_TR_USD!$B109:$BZ109)))&gt;0, SUMPRODUCT(AZ$5:AZ$81, TRANSPOSE(Data_TR_USD!$B109:$BZ109))%, NA())</f>
        <v>0.18555960433999893</v>
      </c>
      <c r="BA198" s="49">
        <f t="array" ref="BA198">IF(COUNT(IF(BA$5:BA$81&gt;0, TRANSPOSE(Data_TR_USD!$B109:$BZ109)))&gt;0, SUMPRODUCT(BA$5:BA$81, TRANSPOSE(Data_TR_USD!$B109:$BZ109))%, NA())</f>
        <v>0.12195906666040707</v>
      </c>
      <c r="BB198" s="49">
        <f t="array" ref="BB198">IF(COUNT(IF(BB$5:BB$81&gt;0, TRANSPOSE(Data_TR_USD!$B109:$BZ109)))&gt;0, SUMPRODUCT(BB$5:BB$81, TRANSPOSE(Data_TR_USD!$B109:$BZ109))%, NA())</f>
        <v>0.16693612850767925</v>
      </c>
      <c r="BC198" s="49">
        <f t="array" ref="BC198">IF(COUNT(IF(BC$5:BC$81&gt;0, TRANSPOSE(Data_TR_USD!$B109:$BZ109)))&gt;0, SUMPRODUCT(BC$5:BC$81, TRANSPOSE(Data_TR_USD!$B109:$BZ109))%, NA())</f>
        <v>0.13876503169176033</v>
      </c>
      <c r="BD198" s="49">
        <f t="array" ref="BD198">IF(COUNT(IF(BD$5:BD$81&gt;0, TRANSPOSE(Data_TR_USD!$B109:$BZ109)))&gt;0, SUMPRODUCT(BD$5:BD$81, TRANSPOSE(Data_TR_USD!$B109:$BZ109))%, NA())</f>
        <v>0.12592081808013453</v>
      </c>
      <c r="BE198" s="49">
        <f t="array" ref="BE198">IF(COUNT(IF(BE$5:BE$81&gt;0, TRANSPOSE(Data_TR_USD!$B109:$BZ109)))&gt;0, SUMPRODUCT(BE$5:BE$81, TRANSPOSE(Data_TR_USD!$B109:$BZ109))%, NA())</f>
        <v>0.20853174572335509</v>
      </c>
      <c r="BF198" s="49">
        <f t="array" ref="BF198">IF(COUNT(IF(BF$5:BF$81&gt;0, TRANSPOSE(Data_TR_USD!$B109:$BZ109)))&gt;0, SUMPRODUCT(BF$5:BF$81, TRANSPOSE(Data_TR_USD!$B109:$BZ109))%, NA())</f>
        <v>0.11202533891383709</v>
      </c>
      <c r="BG198" s="49">
        <f t="array" ref="BG198">IF(COUNT(IF(BG$5:BG$81&gt;0, TRANSPOSE(Data_TR_USD!$B109:$BZ109)))&gt;0, SUMPRODUCT(BG$5:BG$81, TRANSPOSE(Data_TR_USD!$B109:$BZ109))%, NA())</f>
        <v>8.3514991699199306E-2</v>
      </c>
      <c r="BH198" s="49">
        <f t="array" ref="BH198">IF(COUNT(IF(BH$5:BH$81&gt;0, TRANSPOSE(Data_TR_USD!$B109:$BZ109)))&gt;0, SUMPRODUCT(BH$5:BH$81, TRANSPOSE(Data_TR_USD!$B109:$BZ109))%, NA())</f>
        <v>0.12042954834052791</v>
      </c>
      <c r="BI198" s="49">
        <f t="array" ref="BI198">IF(COUNT(IF(BI$5:BI$81&gt;0, TRANSPOSE(Data_TR_USD!$B109:$BZ109)))&gt;0, SUMPRODUCT(BI$5:BI$81, TRANSPOSE(Data_TR_USD!$B109:$BZ109))%, NA())</f>
        <v>0.11238324199821982</v>
      </c>
      <c r="BJ198" s="49">
        <f t="array" ref="BJ198">IF(COUNT(IF(BJ$5:BJ$81&gt;0, TRANSPOSE(Data_TR_USD!$B109:$BZ109)))&gt;0, SUMPRODUCT(BJ$5:BJ$81, TRANSPOSE(Data_TR_USD!$B109:$BZ109))%, NA())</f>
        <v>0.21643015679417651</v>
      </c>
      <c r="BK198" s="49">
        <f t="array" ref="BK198">IF(COUNT(IF(BK$5:BK$81&gt;0, TRANSPOSE(Data_TR_USD!$B109:$BZ109)))&gt;0, SUMPRODUCT(BK$5:BK$81, TRANSPOSE(Data_TR_USD!$B109:$BZ109))%, NA())</f>
        <v>0.17553989309843807</v>
      </c>
      <c r="BL198" s="49">
        <f t="array" ref="BL198">IF(COUNT(IF(BL$5:BL$81&gt;0, TRANSPOSE(Data_TR_USD!$B109:$BZ109)))&gt;0, SUMPRODUCT(BL$5:BL$81, TRANSPOSE(Data_TR_USD!$B109:$BZ109))%, NA())</f>
        <v>8.3266773162939303E-2</v>
      </c>
      <c r="BM198" s="49">
        <f t="array" ref="BM198">IF(COUNT(IF(BM$5:BM$81&gt;0, TRANSPOSE(Data_TR_USD!$B109:$BZ109)))&gt;0, SUMPRODUCT(BM$5:BM$81, TRANSPOSE(Data_TR_USD!$B109:$BZ109))%, NA())</f>
        <v>0.18478243764931299</v>
      </c>
      <c r="BN198" s="49">
        <f t="array" ref="BN198">IF(COUNT(IF(BN$5:BN$81&gt;0, TRANSPOSE(Data_TR_USD!$B109:$BZ109)))&gt;0, SUMPRODUCT(BN$5:BN$81, TRANSPOSE(Data_TR_USD!$B109:$BZ109))%, NA())</f>
        <v>0.13872507741367746</v>
      </c>
      <c r="BO198" s="49">
        <f t="array" ref="BO198">IF(COUNT(IF(BO$5:BO$81&gt;0, TRANSPOSE(Data_TR_USD!$B109:$BZ109)))&gt;0, SUMPRODUCT(BO$5:BO$81, TRANSPOSE(Data_TR_USD!$B109:$BZ109))%, NA())</f>
        <v>0.12643986643922045</v>
      </c>
      <c r="BP198" s="49">
        <f t="array" ref="BP198">IF(COUNT(IF(BP$5:BP$81&gt;0, TRANSPOSE(Data_TR_USD!$B109:$BZ109)))&gt;0, SUMPRODUCT(BP$5:BP$81, TRANSPOSE(Data_TR_USD!$B109:$BZ109))%, NA())</f>
        <v>0.10536655536601704</v>
      </c>
      <c r="BQ198" s="49">
        <f t="array" ref="BQ198">IF(COUNT(IF(BQ$5:BQ$81&gt;0, TRANSPOSE(Data_TR_USD!$B109:$BZ109)))&gt;0, SUMPRODUCT(BQ$5:BQ$81, TRANSPOSE(Data_TR_USD!$B109:$BZ109))%, NA())</f>
        <v>0.16625134776426281</v>
      </c>
      <c r="BR198" s="49">
        <f t="array" ref="BR198">IF(COUNT(IF(BR$5:BR$81&gt;0, TRANSPOSE(Data_TR_USD!$B109:$BZ109)))&gt;0, SUMPRODUCT(BR$5:BR$81, TRANSPOSE(Data_TR_USD!$B109:$BZ109))%, NA())</f>
        <v>9.6117417323766108E-2</v>
      </c>
      <c r="BS198" s="49">
        <f t="array" ref="BS198">IF(COUNT(IF(BS$5:BS$81&gt;0, TRANSPOSE(Data_TR_USD!$B109:$BZ109)))&gt;0, SUMPRODUCT(BS$5:BS$81, TRANSPOSE(Data_TR_USD!$B109:$BZ109))%, NA())</f>
        <v>2.70355800112437E-2</v>
      </c>
    </row>
    <row r="199" spans="1:71">
      <c r="B199" s="48">
        <f t="shared" si="5"/>
        <v>1973</v>
      </c>
      <c r="E199" s="49">
        <f t="array" ref="E199">IF(COUNT(IF(E$5:E$81&gt;0, TRANSPOSE(Data_TR_USD!$B110:$BZ110)))&gt;0, SUMPRODUCT(E$5:E$81, TRANSPOSE(Data_TR_USD!$B110:$BZ110))%, NA())</f>
        <v>-0.18190894568690094</v>
      </c>
      <c r="F199" s="49">
        <f t="array" ref="F199">IF(COUNT(IF(F$5:F$81&gt;0, TRANSPOSE(Data_TR_USD!$B110:$BZ110)))&gt;0, SUMPRODUCT(F$5:F$81, TRANSPOSE(Data_TR_USD!$B110:$BZ110))%, NA())</f>
        <v>-0.11547731256999372</v>
      </c>
      <c r="G199" s="49">
        <f t="array" ref="G199">IF(COUNT(IF(G$5:G$81&gt;0, TRANSPOSE(Data_TR_USD!$B110:$BZ110)))&gt;0, SUMPRODUCT(G$5:G$81, TRANSPOSE(Data_TR_USD!$B110:$BZ110))%, NA())</f>
        <v>8.7058823529411841E-2</v>
      </c>
      <c r="I199" s="49">
        <f t="array" ref="I199">IF(ISNUMBER(I$96), I$96, IF(COUNT(IF(I$5:I$81&gt;0, TRANSPOSE(Data_TR_USD!$B110:$BZ110)))&gt;0, SUMPRODUCT(I$5:I$81, TRANSPOSE(Data_TR_USD!$B110:$BZ110))%, NA()))</f>
        <v>6.7991444364789877E-2</v>
      </c>
      <c r="J199" s="49">
        <f t="array" ref="J199">IF(ISNUMBER(J$96), J$96, IF(COUNT(IF(J$5:J$81&gt;0, TRANSPOSE(Data_TR_USD!$B110:$BZ110)))&gt;0, SUMPRODUCT(J$5:J$81, TRANSPOSE(Data_TR_USD!$B110:$BZ110))%, NA()))</f>
        <v>6.7991444364789877E-2</v>
      </c>
      <c r="K199" s="49">
        <f t="array" ref="K199">IF(ISNUMBER(K$96), K$96, IF(COUNT(IF(K$5:K$81&gt;0, TRANSPOSE(Data_TR_USD!$B110:$BZ110)))&gt;0, SUMPRODUCT(K$5:K$81, TRANSPOSE(Data_TR_USD!$B110:$BZ110))%, NA()))</f>
        <v>-9.4024242821863419E-2</v>
      </c>
      <c r="M199" s="49">
        <f t="array" ref="M199">IF(COUNT(IF(M$5:M$81&gt;0, TRANSPOSE(Data_TR_USD!$B110:$BZ110)))&gt;0, SUMPRODUCT(M$5:M$81, TRANSPOSE(Data_TR_USD!$B110:$BZ110))%, NA())</f>
        <v>-0.11803710431931</v>
      </c>
      <c r="N199" s="49">
        <f t="array" ref="N199">IF(COUNT(IF(N$5:N$81&gt;0, TRANSPOSE(Data_TR_USD!$B110:$BZ110)))&gt;0, SUMPRODUCT(N$5:N$81, TRANSPOSE(Data_TR_USD!$B110:$BZ110))%, NA())</f>
        <v>-9.4024242821863419E-2</v>
      </c>
      <c r="X199" s="49">
        <f t="array" ref="X199">IF(COUNT(IF(X$5:X$81&gt;0, TRANSPOSE(Data_TR_USD!$B110:$BZ110)))&gt;0, SUMPRODUCT(X$5:X$81, TRANSPOSE(Data_TR_USD!$B110:$BZ110))%, NA())</f>
        <v>-0.14445264029391716</v>
      </c>
      <c r="Y199" s="49">
        <f t="array" ref="Y199">IF(COUNT(IF(Y$5:Y$81&gt;0, TRANSPOSE(Data_TR_USD!$B110:$BZ110)))&gt;0, SUMPRODUCT(Y$5:Y$81, TRANSPOSE(Data_TR_USD!$B110:$BZ110))%, NA())</f>
        <v>-9.4024242821863419E-2</v>
      </c>
      <c r="AA199" s="49">
        <f t="array" ref="AA199">IF(COUNT(IF(AA$5:AA$81&gt;0, TRANSPOSE(Data_TR_USD!$B110:$BZ110)))&gt;0, SUMPRODUCT(AA$5:AA$81, TRANSPOSE(Data_TR_USD!$B110:$BZ110))%, NA())</f>
        <v>-0.11803710431931</v>
      </c>
      <c r="AB199" s="49">
        <f t="array" ref="AB199">IF(COUNT(IF(AB$5:AB$81&gt;0, TRANSPOSE(Data_TR_USD!$B110:$BZ110)))&gt;0, SUMPRODUCT(AB$5:AB$81, TRANSPOSE(Data_TR_USD!$B110:$BZ110))%, NA())</f>
        <v>-0.11904628239088594</v>
      </c>
      <c r="AC199" s="49">
        <f t="array" ref="AC199">IF(COUNT(IF(AC$5:AC$81&gt;0, TRANSPOSE(Data_TR_USD!$B110:$BZ110)))&gt;0, SUMPRODUCT(AC$5:AC$81, TRANSPOSE(Data_TR_USD!$B110:$BZ110))%, NA())</f>
        <v>-0.15469844992258641</v>
      </c>
      <c r="AD199" s="49">
        <f t="array" ref="AD199">IF(COUNT(IF(AD$5:AD$81&gt;0, TRANSPOSE(Data_TR_USD!$B110:$BZ110)))&gt;0, SUMPRODUCT(AD$5:AD$81, TRANSPOSE(Data_TR_USD!$B110:$BZ110))%, NA())</f>
        <v>-0.10551912576042462</v>
      </c>
      <c r="AE199" s="49">
        <f t="array" ref="AE199">IF(COUNT(IF(AE$5:AE$81&gt;0, TRANSPOSE(Data_TR_USD!$B110:$BZ110)))&gt;0, SUMPRODUCT(AE$5:AE$81, TRANSPOSE(Data_TR_USD!$B110:$BZ110))%, NA())</f>
        <v>-8.5086125305666907E-2</v>
      </c>
      <c r="AG199" s="49">
        <f t="array" ref="AG199">IF(COUNT(IF(AG$5:AG$81&gt;0, TRANSPOSE(Data_TR_USD!$B110:$BZ110)))&gt;0, SUMPRODUCT(AG$5:AG$81, TRANSPOSE(Data_TR_USD!$B110:$BZ110))%, NA())</f>
        <v>0</v>
      </c>
      <c r="AM199" s="49">
        <f t="array" ref="AM199">IF(COUNT(IF(AM$5:AM$81&gt;0, TRANSPOSE(Data_TR_USD!$B110:$BZ110)))&gt;0, SUMPRODUCT(AM$5:AM$81, TRANSPOSE(Data_TR_USD!$B110:$BZ110))%, NA())</f>
        <v>2.4311840857300558E-2</v>
      </c>
      <c r="AN199" s="49">
        <f t="array" ref="AN199">IF(COUNT(IF(AN$5:AN$81&gt;0, TRANSPOSE(Data_TR_USD!$B110:$BZ110)))&gt;0, SUMPRODUCT(AN$5:AN$81, TRANSPOSE(Data_TR_USD!$B110:$BZ110))%, NA())</f>
        <v>0.15518363363841231</v>
      </c>
      <c r="AO199" s="49">
        <f t="array" ref="AO199">IF(COUNT(IF(AO$5:AO$81&gt;0, TRANSPOSE(Data_TR_USD!$B110:$BZ110)))&gt;0, SUMPRODUCT(AO$5:AO$81, TRANSPOSE(Data_TR_USD!$B110:$BZ110))%, NA())</f>
        <v>-0.1130594198754834</v>
      </c>
      <c r="AP199" s="49">
        <f t="array" ref="AP199">IF(COUNT(IF(AP$5:AP$81&gt;0, TRANSPOSE(Data_TR_USD!$B110:$BZ110)))&gt;0, SUMPRODUCT(AP$5:AP$81, TRANSPOSE(Data_TR_USD!$B110:$BZ110))%, NA())</f>
        <v>-0.11699276239416728</v>
      </c>
      <c r="AQ199" s="49">
        <f t="array" ref="AQ199">IF(COUNT(IF(AQ$5:AQ$81&gt;0, TRANSPOSE(Data_TR_USD!$B110:$BZ110)))&gt;0, SUMPRODUCT(AQ$5:AQ$81, TRANSPOSE(Data_TR_USD!$B110:$BZ110))%, NA())</f>
        <v>0.15557559009345268</v>
      </c>
      <c r="AS199" s="49">
        <f t="array" ref="AS199">IF(COUNT(IF(AS$5:AS$81&gt;0, TRANSPOSE(Data_TR_USD!$B110:$BZ110)))&gt;0, SUMPRODUCT(AS$5:AS$81, TRANSPOSE(Data_TR_USD!$B110:$BZ110))%, NA())</f>
        <v>-9.4024242821863419E-2</v>
      </c>
      <c r="AU199" s="49">
        <f t="array" ref="AU199">IF(COUNT(IF(AU$5:AU$81&gt;0, TRANSPOSE(Data_TR_USD!$B110:$BZ110)))&gt;0, SUMPRODUCT(AU$5:AU$81, TRANSPOSE(Data_TR_USD!$B110:$BZ110))%, NA())</f>
        <v>-0.1183276</v>
      </c>
      <c r="AV199" s="49">
        <f t="array" ref="AV199">IF(COUNT(IF(AV$5:AV$81&gt;0, TRANSPOSE(Data_TR_USD!$B110:$BZ110)))&gt;0, SUMPRODUCT(AV$5:AV$81, TRANSPOSE(Data_TR_USD!$B110:$BZ110))%, NA())</f>
        <v>-3.4863900000000003E-2</v>
      </c>
      <c r="AW199" s="49">
        <f t="array" ref="AW199">IF(COUNT(IF(AW$5:AW$81&gt;0, TRANSPOSE(Data_TR_USD!$B110:$BZ110)))&gt;0, SUMPRODUCT(AW$5:AW$81, TRANSPOSE(Data_TR_USD!$B110:$BZ110))%, NA())</f>
        <v>-0.12519945815355363</v>
      </c>
      <c r="AX199" s="49">
        <f t="array" ref="AX199">IF(COUNT(IF(AX$5:AX$81&gt;0, TRANSPOSE(Data_TR_USD!$B110:$BZ110)))&gt;0, SUMPRODUCT(AX$5:AX$81, TRANSPOSE(Data_TR_USD!$B110:$BZ110))%, NA())</f>
        <v>-0.11803710431931</v>
      </c>
      <c r="AY199" s="49">
        <f t="array" ref="AY199">IF(COUNT(IF(AY$5:AY$81&gt;0, TRANSPOSE(Data_TR_USD!$B110:$BZ110)))&gt;0, SUMPRODUCT(AY$5:AY$81, TRANSPOSE(Data_TR_USD!$B110:$BZ110))%, NA())</f>
        <v>-0.1218173854668793</v>
      </c>
      <c r="AZ199" s="49">
        <f t="array" ref="AZ199">IF(COUNT(IF(AZ$5:AZ$81&gt;0, TRANSPOSE(Data_TR_USD!$B110:$BZ110)))&gt;0, SUMPRODUCT(AZ$5:AZ$81, TRANSPOSE(Data_TR_USD!$B110:$BZ110))%, NA())</f>
        <v>-0.12005922082387559</v>
      </c>
      <c r="BA199" s="49">
        <f t="array" ref="BA199">IF(COUNT(IF(BA$5:BA$81&gt;0, TRANSPOSE(Data_TR_USD!$B110:$BZ110)))&gt;0, SUMPRODUCT(BA$5:BA$81, TRANSPOSE(Data_TR_USD!$B110:$BZ110))%, NA())</f>
        <v>-9.5948701293133765E-2</v>
      </c>
      <c r="BB199" s="49">
        <f t="array" ref="BB199">IF(COUNT(IF(BB$5:BB$81&gt;0, TRANSPOSE(Data_TR_USD!$B110:$BZ110)))&gt;0, SUMPRODUCT(BB$5:BB$81, TRANSPOSE(Data_TR_USD!$B110:$BZ110))%, NA())</f>
        <v>-0.14445264029391716</v>
      </c>
      <c r="BC199" s="49">
        <f t="array" ref="BC199">IF(COUNT(IF(BC$5:BC$81&gt;0, TRANSPOSE(Data_TR_USD!$B110:$BZ110)))&gt;0, SUMPRODUCT(BC$5:BC$81, TRANSPOSE(Data_TR_USD!$B110:$BZ110))%, NA())</f>
        <v>-0.11645683119313005</v>
      </c>
      <c r="BD199" s="49">
        <f t="array" ref="BD199">IF(COUNT(IF(BD$5:BD$81&gt;0, TRANSPOSE(Data_TR_USD!$B110:$BZ110)))&gt;0, SUMPRODUCT(BD$5:BD$81, TRANSPOSE(Data_TR_USD!$B110:$BZ110))%, NA())</f>
        <v>-0.1159954185381228</v>
      </c>
      <c r="BE199" s="49">
        <f t="array" ref="BE199">IF(COUNT(IF(BE$5:BE$81&gt;0, TRANSPOSE(Data_TR_USD!$B110:$BZ110)))&gt;0, SUMPRODUCT(BE$5:BE$81, TRANSPOSE(Data_TR_USD!$B110:$BZ110))%, NA())</f>
        <v>-9.9519349382560851E-2</v>
      </c>
      <c r="BF199" s="49">
        <f t="array" ref="BF199">IF(COUNT(IF(BF$5:BF$81&gt;0, TRANSPOSE(Data_TR_USD!$B110:$BZ110)))&gt;0, SUMPRODUCT(BF$5:BF$81, TRANSPOSE(Data_TR_USD!$B110:$BZ110))%, NA())</f>
        <v>-9.3788671781530844E-2</v>
      </c>
      <c r="BG199" s="49">
        <f t="array" ref="BG199">IF(COUNT(IF(BG$5:BG$81&gt;0, TRANSPOSE(Data_TR_USD!$B110:$BZ110)))&gt;0, SUMPRODUCT(BG$5:BG$81, TRANSPOSE(Data_TR_USD!$B110:$BZ110))%, NA())</f>
        <v>-7.0069610317005593E-2</v>
      </c>
      <c r="BH199" s="49">
        <f t="array" ref="BH199">IF(COUNT(IF(BH$5:BH$81&gt;0, TRANSPOSE(Data_TR_USD!$B110:$BZ110)))&gt;0, SUMPRODUCT(BH$5:BH$81, TRANSPOSE(Data_TR_USD!$B110:$BZ110))%, NA())</f>
        <v>-9.5304095191592622E-2</v>
      </c>
      <c r="BI199" s="49">
        <f t="array" ref="BI199">IF(COUNT(IF(BI$5:BI$81&gt;0, TRANSPOSE(Data_TR_USD!$B110:$BZ110)))&gt;0, SUMPRODUCT(BI$5:BI$81, TRANSPOSE(Data_TR_USD!$B110:$BZ110))%, NA())</f>
        <v>-9.4024242821863419E-2</v>
      </c>
      <c r="BJ199" s="49">
        <f t="array" ref="BJ199">IF(COUNT(IF(BJ$5:BJ$81&gt;0, TRANSPOSE(Data_TR_USD!$B110:$BZ110)))&gt;0, SUMPRODUCT(BJ$5:BJ$81, TRANSPOSE(Data_TR_USD!$B110:$BZ110))%, NA())</f>
        <v>-0.14378856118313865</v>
      </c>
      <c r="BK199" s="49">
        <f t="array" ref="BK199">IF(COUNT(IF(BK$5:BK$81&gt;0, TRANSPOSE(Data_TR_USD!$B110:$BZ110)))&gt;0, SUMPRODUCT(BK$5:BK$81, TRANSPOSE(Data_TR_USD!$B110:$BZ110))%, NA())</f>
        <v>-0.1010267675073295</v>
      </c>
      <c r="BL199" s="49">
        <f t="array" ref="BL199">IF(COUNT(IF(BL$5:BL$81&gt;0, TRANSPOSE(Data_TR_USD!$B110:$BZ110)))&gt;0, SUMPRODUCT(BL$5:BL$81, TRANSPOSE(Data_TR_USD!$B110:$BZ110))%, NA())</f>
        <v>-9.0954472843450471E-2</v>
      </c>
      <c r="BM199" s="49">
        <f t="array" ref="BM199">IF(COUNT(IF(BM$5:BM$81&gt;0, TRANSPOSE(Data_TR_USD!$B110:$BZ110)))&gt;0, SUMPRODUCT(BM$5:BM$81, TRANSPOSE(Data_TR_USD!$B110:$BZ110))%, NA())</f>
        <v>-9.9956554681644258E-2</v>
      </c>
      <c r="BN199" s="49">
        <f t="array" ref="BN199">IF(COUNT(IF(BN$5:BN$81&gt;0, TRANSPOSE(Data_TR_USD!$B110:$BZ110)))&gt;0, SUMPRODUCT(BN$5:BN$81, TRANSPOSE(Data_TR_USD!$B110:$BZ110))%, NA())</f>
        <v>-7.4346564564223672E-2</v>
      </c>
      <c r="BO199" s="49">
        <f t="array" ref="BO199">IF(COUNT(IF(BO$5:BO$81&gt;0, TRANSPOSE(Data_TR_USD!$B110:$BZ110)))&gt;0, SUMPRODUCT(BO$5:BO$81, TRANSPOSE(Data_TR_USD!$B110:$BZ110))%, NA())</f>
        <v>-9.0949587082637007E-2</v>
      </c>
      <c r="BP199" s="49">
        <f t="array" ref="BP199">IF(COUNT(IF(BP$5:BP$81&gt;0, TRANSPOSE(Data_TR_USD!$B110:$BZ110)))&gt;0, SUMPRODUCT(BP$5:BP$81, TRANSPOSE(Data_TR_USD!$B110:$BZ110))%, NA())</f>
        <v>-7.5791322568864158E-2</v>
      </c>
      <c r="BQ199" s="49">
        <f t="array" ref="BQ199">IF(COUNT(IF(BQ$5:BQ$81&gt;0, TRANSPOSE(Data_TR_USD!$B110:$BZ110)))&gt;0, SUMPRODUCT(BQ$5:BQ$81, TRANSPOSE(Data_TR_USD!$B110:$BZ110))%, NA())</f>
        <v>0.15518363363841231</v>
      </c>
      <c r="BR199" s="49">
        <f t="array" ref="BR199">IF(COUNT(IF(BR$5:BR$81&gt;0, TRANSPOSE(Data_TR_USD!$B110:$BZ110)))&gt;0, SUMPRODUCT(BR$5:BR$81, TRANSPOSE(Data_TR_USD!$B110:$BZ110))%, NA())</f>
        <v>-0.11355045374403709</v>
      </c>
      <c r="BS199" s="49">
        <f t="array" ref="BS199">IF(COUNT(IF(BS$5:BS$81&gt;0, TRANSPOSE(Data_TR_USD!$B110:$BZ110)))&gt;0, SUMPRODUCT(BS$5:BS$81, TRANSPOSE(Data_TR_USD!$B110:$BZ110))%, NA())</f>
        <v>-2.115548018853752E-2</v>
      </c>
    </row>
    <row r="200" spans="1:71">
      <c r="B200" s="48">
        <f t="shared" si="5"/>
        <v>1974</v>
      </c>
      <c r="E200" s="49">
        <f t="array" ref="E200">IF(COUNT(IF(E$5:E$81&gt;0, TRANSPOSE(Data_TR_USD!$B111:$BZ111)))&gt;0, SUMPRODUCT(E$5:E$81, TRANSPOSE(Data_TR_USD!$B111:$BZ111))%, NA())</f>
        <v>-0.27156549520766771</v>
      </c>
      <c r="F200" s="49">
        <f t="array" ref="F200">IF(COUNT(IF(F$5:F$81&gt;0, TRANSPOSE(Data_TR_USD!$B111:$BZ111)))&gt;0, SUMPRODUCT(F$5:F$81, TRANSPOSE(Data_TR_USD!$B111:$BZ111))%, NA())</f>
        <v>-0.19699690207413073</v>
      </c>
      <c r="G200" s="49">
        <f t="array" ref="G200">IF(COUNT(IF(G$5:G$81&gt;0, TRANSPOSE(Data_TR_USD!$B111:$BZ111)))&gt;0, SUMPRODUCT(G$5:G$81, TRANSPOSE(Data_TR_USD!$B111:$BZ111))%, NA())</f>
        <v>0.12337662337662338</v>
      </c>
      <c r="I200" s="49">
        <f t="array" ref="I200">IF(ISNUMBER(I$96), I$96, IF(COUNT(IF(I$5:I$81&gt;0, TRANSPOSE(Data_TR_USD!$B111:$BZ111)))&gt;0, SUMPRODUCT(I$5:I$81, TRANSPOSE(Data_TR_USD!$B111:$BZ111))%, NA()))</f>
        <v>7.9100226400610249E-2</v>
      </c>
      <c r="J200" s="49">
        <f t="array" ref="J200">IF(ISNUMBER(J$96), J$96, IF(COUNT(IF(J$5:J$81&gt;0, TRANSPOSE(Data_TR_USD!$B111:$BZ111)))&gt;0, SUMPRODUCT(J$5:J$81, TRANSPOSE(Data_TR_USD!$B111:$BZ111))%, NA()))</f>
        <v>7.9100226400610249E-2</v>
      </c>
      <c r="K200" s="49">
        <f t="array" ref="K200">IF(ISNUMBER(K$96), K$96, IF(COUNT(IF(K$5:K$81&gt;0, TRANSPOSE(Data_TR_USD!$B111:$BZ111)))&gt;0, SUMPRODUCT(K$5:K$81, TRANSPOSE(Data_TR_USD!$B111:$BZ111))%, NA()))</f>
        <v>-0.14341771721550739</v>
      </c>
      <c r="M200" s="49">
        <f t="array" ref="M200">IF(COUNT(IF(M$5:M$81&gt;0, TRANSPOSE(Data_TR_USD!$B111:$BZ111)))&gt;0, SUMPRODUCT(M$5:M$81, TRANSPOSE(Data_TR_USD!$B111:$BZ111))%, NA())</f>
        <v>-0.18512102827152646</v>
      </c>
      <c r="N200" s="49">
        <f t="array" ref="N200">IF(COUNT(IF(N$5:N$81&gt;0, TRANSPOSE(Data_TR_USD!$B111:$BZ111)))&gt;0, SUMPRODUCT(N$5:N$81, TRANSPOSE(Data_TR_USD!$B111:$BZ111))%, NA())</f>
        <v>-0.14341771721550739</v>
      </c>
      <c r="X200" s="49">
        <f t="array" ref="X200">IF(COUNT(IF(X$5:X$81&gt;0, TRANSPOSE(Data_TR_USD!$B111:$BZ111)))&gt;0, SUMPRODUCT(X$5:X$81, TRANSPOSE(Data_TR_USD!$B111:$BZ111))%, NA())</f>
        <v>-0.17689982048724182</v>
      </c>
      <c r="Y200" s="49">
        <f t="array" ref="Y200">IF(COUNT(IF(Y$5:Y$81&gt;0, TRANSPOSE(Data_TR_USD!$B111:$BZ111)))&gt;0, SUMPRODUCT(Y$5:Y$81, TRANSPOSE(Data_TR_USD!$B111:$BZ111))%, NA())</f>
        <v>-0.14341771721550739</v>
      </c>
      <c r="AA200" s="49">
        <f t="array" ref="AA200">IF(COUNT(IF(AA$5:AA$81&gt;0, TRANSPOSE(Data_TR_USD!$B111:$BZ111)))&gt;0, SUMPRODUCT(AA$5:AA$81, TRANSPOSE(Data_TR_USD!$B111:$BZ111))%, NA())</f>
        <v>-0.18512102827152646</v>
      </c>
      <c r="AB200" s="49">
        <f t="array" ref="AB200">IF(COUNT(IF(AB$5:AB$81&gt;0, TRANSPOSE(Data_TR_USD!$B111:$BZ111)))&gt;0, SUMPRODUCT(AB$5:AB$81, TRANSPOSE(Data_TR_USD!$B111:$BZ111))%, NA())</f>
        <v>-0.1601713344556974</v>
      </c>
      <c r="AC200" s="49">
        <f t="array" ref="AC200">IF(COUNT(IF(AC$5:AC$81&gt;0, TRANSPOSE(Data_TR_USD!$B111:$BZ111)))&gt;0, SUMPRODUCT(AC$5:AC$81, TRANSPOSE(Data_TR_USD!$B111:$BZ111))%, NA())</f>
        <v>-0.17250579951353281</v>
      </c>
      <c r="AD200" s="49">
        <f t="array" ref="AD200">IF(COUNT(IF(AD$5:AD$81&gt;0, TRANSPOSE(Data_TR_USD!$B111:$BZ111)))&gt;0, SUMPRODUCT(AD$5:AD$81, TRANSPOSE(Data_TR_USD!$B111:$BZ111))%, NA())</f>
        <v>-0.14497472898564284</v>
      </c>
      <c r="AE200" s="49">
        <f t="array" ref="AE200">IF(COUNT(IF(AE$5:AE$81&gt;0, TRANSPOSE(Data_TR_USD!$B111:$BZ111)))&gt;0, SUMPRODUCT(AE$5:AE$81, TRANSPOSE(Data_TR_USD!$B111:$BZ111))%, NA())</f>
        <v>-0.13688090591884727</v>
      </c>
      <c r="AG200" s="49">
        <f t="array" ref="AG200">IF(COUNT(IF(AG$5:AG$81&gt;0, TRANSPOSE(Data_TR_USD!$B111:$BZ111)))&gt;0, SUMPRODUCT(AG$5:AG$81, TRANSPOSE(Data_TR_USD!$B111:$BZ111))%, NA())</f>
        <v>0</v>
      </c>
      <c r="AM200" s="49">
        <f t="array" ref="AM200">IF(COUNT(IF(AM$5:AM$81&gt;0, TRANSPOSE(Data_TR_USD!$B111:$BZ111)))&gt;0, SUMPRODUCT(AM$5:AM$81, TRANSPOSE(Data_TR_USD!$B111:$BZ111))%, NA())</f>
        <v>-9.3445180805594705E-2</v>
      </c>
      <c r="AN200" s="49">
        <f t="array" ref="AN200">IF(COUNT(IF(AN$5:AN$81&gt;0, TRANSPOSE(Data_TR_USD!$B111:$BZ111)))&gt;0, SUMPRODUCT(AN$5:AN$81, TRANSPOSE(Data_TR_USD!$B111:$BZ111))%, NA())</f>
        <v>0.12824812327488722</v>
      </c>
      <c r="AO200" s="49">
        <f t="array" ref="AO200">IF(COUNT(IF(AO$5:AO$81&gt;0, TRANSPOSE(Data_TR_USD!$B111:$BZ111)))&gt;0, SUMPRODUCT(AO$5:AO$81, TRANSPOSE(Data_TR_USD!$B111:$BZ111))%, NA())</f>
        <v>-0.16121653577953993</v>
      </c>
      <c r="AP200" s="49">
        <f t="array" ref="AP200">IF(COUNT(IF(AP$5:AP$81&gt;0, TRANSPOSE(Data_TR_USD!$B111:$BZ111)))&gt;0, SUMPRODUCT(AP$5:AP$81, TRANSPOSE(Data_TR_USD!$B111:$BZ111))%, NA())</f>
        <v>-0.1524095200499426</v>
      </c>
      <c r="AQ200" s="49">
        <f t="array" ref="AQ200">IF(COUNT(IF(AQ$5:AQ$81&gt;0, TRANSPOSE(Data_TR_USD!$B111:$BZ111)))&gt;0, SUMPRODUCT(AQ$5:AQ$81, TRANSPOSE(Data_TR_USD!$B111:$BZ111))%, NA())</f>
        <v>0.13037081577635654</v>
      </c>
      <c r="AS200" s="49">
        <f t="array" ref="AS200">IF(COUNT(IF(AS$5:AS$81&gt;0, TRANSPOSE(Data_TR_USD!$B111:$BZ111)))&gt;0, SUMPRODUCT(AS$5:AS$81, TRANSPOSE(Data_TR_USD!$B111:$BZ111))%, NA())</f>
        <v>-0.14341771721550739</v>
      </c>
      <c r="AU200" s="49">
        <f t="array" ref="AU200">IF(COUNT(IF(AU$5:AU$81&gt;0, TRANSPOSE(Data_TR_USD!$B111:$BZ111)))&gt;0, SUMPRODUCT(AU$5:AU$81, TRANSPOSE(Data_TR_USD!$B111:$BZ111))%, NA())</f>
        <v>-0.17728439999999998</v>
      </c>
      <c r="AV200" s="49">
        <f t="array" ref="AV200">IF(COUNT(IF(AV$5:AV$81&gt;0, TRANSPOSE(Data_TR_USD!$B111:$BZ111)))&gt;0, SUMPRODUCT(AV$5:AV$81, TRANSPOSE(Data_TR_USD!$B111:$BZ111))%, NA())</f>
        <v>-6.4319799999999996E-2</v>
      </c>
      <c r="AW200" s="49">
        <f t="array" ref="AW200">IF(COUNT(IF(AW$5:AW$81&gt;0, TRANSPOSE(Data_TR_USD!$B111:$BZ111)))&gt;0, SUMPRODUCT(AW$5:AW$81, TRANSPOSE(Data_TR_USD!$B111:$BZ111))%, NA())</f>
        <v>-0.19179909203983936</v>
      </c>
      <c r="AX200" s="49">
        <f t="array" ref="AX200">IF(COUNT(IF(AX$5:AX$81&gt;0, TRANSPOSE(Data_TR_USD!$B111:$BZ111)))&gt;0, SUMPRODUCT(AX$5:AX$81, TRANSPOSE(Data_TR_USD!$B111:$BZ111))%, NA())</f>
        <v>-0.18512102827152646</v>
      </c>
      <c r="AY200" s="49">
        <f t="array" ref="AY200">IF(COUNT(IF(AY$5:AY$81&gt;0, TRANSPOSE(Data_TR_USD!$B111:$BZ111)))&gt;0, SUMPRODUCT(AY$5:AY$81, TRANSPOSE(Data_TR_USD!$B111:$BZ111))%, NA())</f>
        <v>-0.19000142324879973</v>
      </c>
      <c r="AZ200" s="49">
        <f t="array" ref="AZ200">IF(COUNT(IF(AZ$5:AZ$81&gt;0, TRANSPOSE(Data_TR_USD!$B111:$BZ111)))&gt;0, SUMPRODUCT(AZ$5:AZ$81, TRANSPOSE(Data_TR_USD!$B111:$BZ111))%, NA())</f>
        <v>-0.1851551543734079</v>
      </c>
      <c r="BA200" s="49">
        <f t="array" ref="BA200">IF(COUNT(IF(BA$5:BA$81&gt;0, TRANSPOSE(Data_TR_USD!$B111:$BZ111)))&gt;0, SUMPRODUCT(BA$5:BA$81, TRANSPOSE(Data_TR_USD!$B111:$BZ111))%, NA())</f>
        <v>-0.13022061655427486</v>
      </c>
      <c r="BB200" s="49">
        <f t="array" ref="BB200">IF(COUNT(IF(BB$5:BB$81&gt;0, TRANSPOSE(Data_TR_USD!$B111:$BZ111)))&gt;0, SUMPRODUCT(BB$5:BB$81, TRANSPOSE(Data_TR_USD!$B111:$BZ111))%, NA())</f>
        <v>-0.17689982048724182</v>
      </c>
      <c r="BC200" s="49">
        <f t="array" ref="BC200">IF(COUNT(IF(BC$5:BC$81&gt;0, TRANSPOSE(Data_TR_USD!$B111:$BZ111)))&gt;0, SUMPRODUCT(BC$5:BC$81, TRANSPOSE(Data_TR_USD!$B111:$BZ111))%, NA())</f>
        <v>-0.15889616694683559</v>
      </c>
      <c r="BD200" s="49">
        <f t="array" ref="BD200">IF(COUNT(IF(BD$5:BD$81&gt;0, TRANSPOSE(Data_TR_USD!$B111:$BZ111)))&gt;0, SUMPRODUCT(BD$5:BD$81, TRANSPOSE(Data_TR_USD!$B111:$BZ111))%, NA())</f>
        <v>-0.17545466171354746</v>
      </c>
      <c r="BE200" s="49">
        <f t="array" ref="BE200">IF(COUNT(IF(BE$5:BE$81&gt;0, TRANSPOSE(Data_TR_USD!$B111:$BZ111)))&gt;0, SUMPRODUCT(BE$5:BE$81, TRANSPOSE(Data_TR_USD!$B111:$BZ111))%, NA())</f>
        <v>-0.12093100911592199</v>
      </c>
      <c r="BF200" s="49">
        <f t="array" ref="BF200">IF(COUNT(IF(BF$5:BF$81&gt;0, TRANSPOSE(Data_TR_USD!$B111:$BZ111)))&gt;0, SUMPRODUCT(BF$5:BF$81, TRANSPOSE(Data_TR_USD!$B111:$BZ111))%, NA())</f>
        <v>-0.11874011348443475</v>
      </c>
      <c r="BG200" s="49">
        <f t="array" ref="BG200">IF(COUNT(IF(BG$5:BG$81&gt;0, TRANSPOSE(Data_TR_USD!$B111:$BZ111)))&gt;0, SUMPRODUCT(BG$5:BG$81, TRANSPOSE(Data_TR_USD!$B111:$BZ111))%, NA())</f>
        <v>-8.2484055050912886E-2</v>
      </c>
      <c r="BH200" s="49">
        <f t="array" ref="BH200">IF(COUNT(IF(BH$5:BH$81&gt;0, TRANSPOSE(Data_TR_USD!$B111:$BZ111)))&gt;0, SUMPRODUCT(BH$5:BH$81, TRANSPOSE(Data_TR_USD!$B111:$BZ111))%, NA())</f>
        <v>-0.1421487869071211</v>
      </c>
      <c r="BI200" s="49">
        <f t="array" ref="BI200">IF(COUNT(IF(BI$5:BI$81&gt;0, TRANSPOSE(Data_TR_USD!$B111:$BZ111)))&gt;0, SUMPRODUCT(BI$5:BI$81, TRANSPOSE(Data_TR_USD!$B111:$BZ111))%, NA())</f>
        <v>-0.14341771721550739</v>
      </c>
      <c r="BJ200" s="49">
        <f t="array" ref="BJ200">IF(COUNT(IF(BJ$5:BJ$81&gt;0, TRANSPOSE(Data_TR_USD!$B111:$BZ111)))&gt;0, SUMPRODUCT(BJ$5:BJ$81, TRANSPOSE(Data_TR_USD!$B111:$BZ111))%, NA())</f>
        <v>-0.22203836774683985</v>
      </c>
      <c r="BK200" s="49">
        <f t="array" ref="BK200">IF(COUNT(IF(BK$5:BK$81&gt;0, TRANSPOSE(Data_TR_USD!$B111:$BZ111)))&gt;0, SUMPRODUCT(BK$5:BK$81, TRANSPOSE(Data_TR_USD!$B111:$BZ111))%, NA())</f>
        <v>-0.1357000118151036</v>
      </c>
      <c r="BL200" s="49">
        <f t="array" ref="BL200">IF(COUNT(IF(BL$5:BL$81&gt;0, TRANSPOSE(Data_TR_USD!$B111:$BZ111)))&gt;0, SUMPRODUCT(BL$5:BL$81, TRANSPOSE(Data_TR_USD!$B111:$BZ111))%, NA())</f>
        <v>-0.13578274760383385</v>
      </c>
      <c r="BM200" s="49">
        <f t="array" ref="BM200">IF(COUNT(IF(BM$5:BM$81&gt;0, TRANSPOSE(Data_TR_USD!$B111:$BZ111)))&gt;0, SUMPRODUCT(BM$5:BM$81, TRANSPOSE(Data_TR_USD!$B111:$BZ111))%, NA())</f>
        <v>-0.15734124605507016</v>
      </c>
      <c r="BN200" s="49">
        <f t="array" ref="BN200">IF(COUNT(IF(BN$5:BN$81&gt;0, TRANSPOSE(Data_TR_USD!$B111:$BZ111)))&gt;0, SUMPRODUCT(BN$5:BN$81, TRANSPOSE(Data_TR_USD!$B111:$BZ111))%, NA())</f>
        <v>-0.11714059932044961</v>
      </c>
      <c r="BO200" s="49">
        <f t="array" ref="BO200">IF(COUNT(IF(BO$5:BO$81&gt;0, TRANSPOSE(Data_TR_USD!$B111:$BZ111)))&gt;0, SUMPRODUCT(BO$5:BO$81, TRANSPOSE(Data_TR_USD!$B111:$BZ111))%, NA())</f>
        <v>-0.13692560478256635</v>
      </c>
      <c r="BP200" s="49">
        <f t="array" ref="BP200">IF(COUNT(IF(BP$5:BP$81&gt;0, TRANSPOSE(Data_TR_USD!$B111:$BZ111)))&gt;0, SUMPRODUCT(BP$5:BP$81, TRANSPOSE(Data_TR_USD!$B111:$BZ111))%, NA())</f>
        <v>-0.11410467065213861</v>
      </c>
      <c r="BQ200" s="49">
        <f t="array" ref="BQ200">IF(COUNT(IF(BQ$5:BQ$81&gt;0, TRANSPOSE(Data_TR_USD!$B111:$BZ111)))&gt;0, SUMPRODUCT(BQ$5:BQ$81, TRANSPOSE(Data_TR_USD!$B111:$BZ111))%, NA())</f>
        <v>0.12824812327488722</v>
      </c>
      <c r="BR200" s="49">
        <f t="array" ref="BR200">IF(COUNT(IF(BR$5:BR$81&gt;0, TRANSPOSE(Data_TR_USD!$B111:$BZ111)))&gt;0, SUMPRODUCT(BR$5:BR$81, TRANSPOSE(Data_TR_USD!$B111:$BZ111))%, NA())</f>
        <v>-0.13054571159318776</v>
      </c>
      <c r="BS200" s="49">
        <f t="array" ref="BS200">IF(COUNT(IF(BS$5:BS$81&gt;0, TRANSPOSE(Data_TR_USD!$B111:$BZ111)))&gt;0, SUMPRODUCT(BS$5:BS$81, TRANSPOSE(Data_TR_USD!$B111:$BZ111))%, NA())</f>
        <v>-8.8732470916949684E-3</v>
      </c>
    </row>
    <row r="201" spans="1:71">
      <c r="B201" s="48">
        <f t="shared" si="5"/>
        <v>1975</v>
      </c>
      <c r="E201" s="49">
        <f t="array" ref="E201">IF(COUNT(IF(E$5:E$81&gt;0, TRANSPOSE(Data_TR_USD!$B112:$BZ112)))&gt;0, SUMPRODUCT(E$5:E$81, TRANSPOSE(Data_TR_USD!$B112:$BZ112))%, NA())</f>
        <v>0.38528354632587863</v>
      </c>
      <c r="F201" s="49">
        <f t="array" ref="F201">IF(COUNT(IF(F$5:F$81&gt;0, TRANSPOSE(Data_TR_USD!$B112:$BZ112)))&gt;0, SUMPRODUCT(F$5:F$81, TRANSPOSE(Data_TR_USD!$B112:$BZ112))%, NA())</f>
        <v>0.30781444068892172</v>
      </c>
      <c r="G201" s="49">
        <f t="array" ref="G201">IF(COUNT(IF(G$5:G$81&gt;0, TRANSPOSE(Data_TR_USD!$B112:$BZ112)))&gt;0, SUMPRODUCT(G$5:G$81, TRANSPOSE(Data_TR_USD!$B112:$BZ112))%, NA())</f>
        <v>6.9364161849710948E-2</v>
      </c>
      <c r="I201" s="49">
        <f t="array" ref="I201">IF(ISNUMBER(I$96), I$96, IF(COUNT(IF(I$5:I$81&gt;0, TRANSPOSE(Data_TR_USD!$B112:$BZ112)))&gt;0, SUMPRODUCT(I$5:I$81, TRANSPOSE(Data_TR_USD!$B112:$BZ112))%, NA()))</f>
        <v>6.0303947378258747E-2</v>
      </c>
      <c r="J201" s="49">
        <f t="array" ref="J201">IF(ISNUMBER(J$96), J$96, IF(COUNT(IF(J$5:J$81&gt;0, TRANSPOSE(Data_TR_USD!$B112:$BZ112)))&gt;0, SUMPRODUCT(J$5:J$81, TRANSPOSE(Data_TR_USD!$B112:$BZ112))%, NA()))</f>
        <v>6.0303947378258747E-2</v>
      </c>
      <c r="K201" s="49">
        <f t="array" ref="K201">IF(ISNUMBER(K$96), K$96, IF(COUNT(IF(K$5:K$81&gt;0, TRANSPOSE(Data_TR_USD!$B112:$BZ112)))&gt;0, SUMPRODUCT(K$5:K$81, TRANSPOSE(Data_TR_USD!$B112:$BZ112))%, NA()))</f>
        <v>0.25933417203119463</v>
      </c>
      <c r="M201" s="49">
        <f t="array" ref="M201">IF(COUNT(IF(M$5:M$81&gt;0, TRANSPOSE(Data_TR_USD!$B112:$BZ112)))&gt;0, SUMPRODUCT(M$5:M$81, TRANSPOSE(Data_TR_USD!$B112:$BZ112))%, NA())</f>
        <v>0.2990681274874496</v>
      </c>
      <c r="N201" s="49">
        <f t="array" ref="N201">IF(COUNT(IF(N$5:N$81&gt;0, TRANSPOSE(Data_TR_USD!$B112:$BZ112)))&gt;0, SUMPRODUCT(N$5:N$81, TRANSPOSE(Data_TR_USD!$B112:$BZ112))%, NA())</f>
        <v>0.25933417203119463</v>
      </c>
      <c r="X201" s="49">
        <f t="array" ref="X201">IF(COUNT(IF(X$5:X$81&gt;0, TRANSPOSE(Data_TR_USD!$B112:$BZ112)))&gt;0, SUMPRODUCT(X$5:X$81, TRANSPOSE(Data_TR_USD!$B112:$BZ112))%, NA())</f>
        <v>0.33805829223076928</v>
      </c>
      <c r="Y201" s="49">
        <f t="array" ref="Y201">IF(COUNT(IF(Y$5:Y$81&gt;0, TRANSPOSE(Data_TR_USD!$B112:$BZ112)))&gt;0, SUMPRODUCT(Y$5:Y$81, TRANSPOSE(Data_TR_USD!$B112:$BZ112))%, NA())</f>
        <v>0.25933417203119463</v>
      </c>
      <c r="AA201" s="49">
        <f t="array" ref="AA201">IF(COUNT(IF(AA$5:AA$81&gt;0, TRANSPOSE(Data_TR_USD!$B112:$BZ112)))&gt;0, SUMPRODUCT(AA$5:AA$81, TRANSPOSE(Data_TR_USD!$B112:$BZ112))%, NA())</f>
        <v>0.2990681274874496</v>
      </c>
      <c r="AB201" s="49">
        <f t="array" ref="AB201">IF(COUNT(IF(AB$5:AB$81&gt;0, TRANSPOSE(Data_TR_USD!$B112:$BZ112)))&gt;0, SUMPRODUCT(AB$5:AB$81, TRANSPOSE(Data_TR_USD!$B112:$BZ112))%, NA())</f>
        <v>0.32831602108662578</v>
      </c>
      <c r="AC201" s="49">
        <f t="array" ref="AC201">IF(COUNT(IF(AC$5:AC$81&gt;0, TRANSPOSE(Data_TR_USD!$B112:$BZ112)))&gt;0, SUMPRODUCT(AC$5:AC$81, TRANSPOSE(Data_TR_USD!$B112:$BZ112))%, NA())</f>
        <v>0.36169703737431197</v>
      </c>
      <c r="AD201" s="49">
        <f t="array" ref="AD201">IF(COUNT(IF(AD$5:AD$81&gt;0, TRANSPOSE(Data_TR_USD!$B112:$BZ112)))&gt;0, SUMPRODUCT(AD$5:AD$81, TRANSPOSE(Data_TR_USD!$B112:$BZ112))%, NA())</f>
        <v>0.29902271337677711</v>
      </c>
      <c r="AE201" s="49">
        <f t="array" ref="AE201">IF(COUNT(IF(AE$5:AE$81&gt;0, TRANSPOSE(Data_TR_USD!$B112:$BZ112)))&gt;0, SUMPRODUCT(AE$5:AE$81, TRANSPOSE(Data_TR_USD!$B112:$BZ112))%, NA())</f>
        <v>0.2699406346572914</v>
      </c>
      <c r="AG201" s="49">
        <f t="array" ref="AG201">IF(COUNT(IF(AG$5:AG$81&gt;0, TRANSPOSE(Data_TR_USD!$B112:$BZ112)))&gt;0, SUMPRODUCT(AG$5:AG$81, TRANSPOSE(Data_TR_USD!$B112:$BZ112))%, NA())</f>
        <v>0</v>
      </c>
      <c r="AM201" s="49">
        <f t="array" ref="AM201">IF(COUNT(IF(AM$5:AM$81&gt;0, TRANSPOSE(Data_TR_USD!$B112:$BZ112)))&gt;0, SUMPRODUCT(AM$5:AM$81, TRANSPOSE(Data_TR_USD!$B112:$BZ112))%, NA())</f>
        <v>0.21980161621218183</v>
      </c>
      <c r="AN201" s="49">
        <f t="array" ref="AN201">IF(COUNT(IF(AN$5:AN$81&gt;0, TRANSPOSE(Data_TR_USD!$B112:$BZ112)))&gt;0, SUMPRODUCT(AN$5:AN$81, TRANSPOSE(Data_TR_USD!$B112:$BZ112))%, NA())</f>
        <v>6.9219552766452988E-2</v>
      </c>
      <c r="AO201" s="49">
        <f t="array" ref="AO201">IF(COUNT(IF(AO$5:AO$81&gt;0, TRANSPOSE(Data_TR_USD!$B112:$BZ112)))&gt;0, SUMPRODUCT(AO$5:AO$81, TRANSPOSE(Data_TR_USD!$B112:$BZ112))%, NA())</f>
        <v>0.28312507745172583</v>
      </c>
      <c r="AP201" s="49">
        <f t="array" ref="AP201">IF(COUNT(IF(AP$5:AP$81&gt;0, TRANSPOSE(Data_TR_USD!$B112:$BZ112)))&gt;0, SUMPRODUCT(AP$5:AP$81, TRANSPOSE(Data_TR_USD!$B112:$BZ112))%, NA())</f>
        <v>0.29718659119721702</v>
      </c>
      <c r="AQ201" s="49">
        <f t="array" ref="AQ201">IF(COUNT(IF(AQ$5:AQ$81&gt;0, TRANSPOSE(Data_TR_USD!$B112:$BZ112)))&gt;0, SUMPRODUCT(AQ$5:AQ$81, TRANSPOSE(Data_TR_USD!$B112:$BZ112))%, NA())</f>
        <v>6.800447869943696E-2</v>
      </c>
      <c r="AS201" s="49">
        <f t="array" ref="AS201">IF(COUNT(IF(AS$5:AS$81&gt;0, TRANSPOSE(Data_TR_USD!$B112:$BZ112)))&gt;0, SUMPRODUCT(AS$5:AS$81, TRANSPOSE(Data_TR_USD!$B112:$BZ112))%, NA())</f>
        <v>0.25933417203119463</v>
      </c>
      <c r="AU201" s="49">
        <f t="array" ref="AU201">IF(COUNT(IF(AU$5:AU$81&gt;0, TRANSPOSE(Data_TR_USD!$B112:$BZ112)))&gt;0, SUMPRODUCT(AU$5:AU$81, TRANSPOSE(Data_TR_USD!$B112:$BZ112))%, NA())</f>
        <v>0.25181409999999999</v>
      </c>
      <c r="AV201" s="49">
        <f t="array" ref="AV201">IF(COUNT(IF(AV$5:AV$81&gt;0, TRANSPOSE(Data_TR_USD!$B112:$BZ112)))&gt;0, SUMPRODUCT(AV$5:AV$81, TRANSPOSE(Data_TR_USD!$B112:$BZ112))%, NA())</f>
        <v>0.1745854</v>
      </c>
      <c r="AW201" s="49">
        <f t="array" ref="AW201">IF(COUNT(IF(AW$5:AW$81&gt;0, TRANSPOSE(Data_TR_USD!$B112:$BZ112)))&gt;0, SUMPRODUCT(AW$5:AW$81, TRANSPOSE(Data_TR_USD!$B112:$BZ112))%, NA())</f>
        <v>0.30927672214755975</v>
      </c>
      <c r="AX201" s="49">
        <f t="array" ref="AX201">IF(COUNT(IF(AX$5:AX$81&gt;0, TRANSPOSE(Data_TR_USD!$B112:$BZ112)))&gt;0, SUMPRODUCT(AX$5:AX$81, TRANSPOSE(Data_TR_USD!$B112:$BZ112))%, NA())</f>
        <v>0.2990681274874496</v>
      </c>
      <c r="AY201" s="49">
        <f t="array" ref="AY201">IF(COUNT(IF(AY$5:AY$81&gt;0, TRANSPOSE(Data_TR_USD!$B112:$BZ112)))&gt;0, SUMPRODUCT(AY$5:AY$81, TRANSPOSE(Data_TR_USD!$B112:$BZ112))%, NA())</f>
        <v>0.29202711642853274</v>
      </c>
      <c r="AZ201" s="49">
        <f t="array" ref="AZ201">IF(COUNT(IF(AZ$5:AZ$81&gt;0, TRANSPOSE(Data_TR_USD!$B112:$BZ112)))&gt;0, SUMPRODUCT(AZ$5:AZ$81, TRANSPOSE(Data_TR_USD!$B112:$BZ112))%, NA())</f>
        <v>0.28808390901050263</v>
      </c>
      <c r="BA201" s="49">
        <f t="array" ref="BA201">IF(COUNT(IF(BA$5:BA$81&gt;0, TRANSPOSE(Data_TR_USD!$B112:$BZ112)))&gt;0, SUMPRODUCT(BA$5:BA$81, TRANSPOSE(Data_TR_USD!$B112:$BZ112))%, NA())</f>
        <v>0.21948360457849631</v>
      </c>
      <c r="BB201" s="49">
        <f t="array" ref="BB201">IF(COUNT(IF(BB$5:BB$81&gt;0, TRANSPOSE(Data_TR_USD!$B112:$BZ112)))&gt;0, SUMPRODUCT(BB$5:BB$81, TRANSPOSE(Data_TR_USD!$B112:$BZ112))%, NA())</f>
        <v>0.33805829223076928</v>
      </c>
      <c r="BC201" s="49">
        <f t="array" ref="BC201">IF(COUNT(IF(BC$5:BC$81&gt;0, TRANSPOSE(Data_TR_USD!$B112:$BZ112)))&gt;0, SUMPRODUCT(BC$5:BC$81, TRANSPOSE(Data_TR_USD!$B112:$BZ112))%, NA())</f>
        <v>0.28365801342341113</v>
      </c>
      <c r="BD201" s="49">
        <f t="array" ref="BD201">IF(COUNT(IF(BD$5:BD$81&gt;0, TRANSPOSE(Data_TR_USD!$B112:$BZ112)))&gt;0, SUMPRODUCT(BD$5:BD$81, TRANSPOSE(Data_TR_USD!$B112:$BZ112))%, NA())</f>
        <v>0.29082151560486558</v>
      </c>
      <c r="BE201" s="49">
        <f t="array" ref="BE201">IF(COUNT(IF(BE$5:BE$81&gt;0, TRANSPOSE(Data_TR_USD!$B112:$BZ112)))&gt;0, SUMPRODUCT(BE$5:BE$81, TRANSPOSE(Data_TR_USD!$B112:$BZ112))%, NA())</f>
        <v>0.19645208683607401</v>
      </c>
      <c r="BF201" s="49">
        <f t="array" ref="BF201">IF(COUNT(IF(BF$5:BF$81&gt;0, TRANSPOSE(Data_TR_USD!$B112:$BZ112)))&gt;0, SUMPRODUCT(BF$5:BF$81, TRANSPOSE(Data_TR_USD!$B112:$BZ112))%, NA())</f>
        <v>0.26347780632662954</v>
      </c>
      <c r="BG201" s="49">
        <f t="array" ref="BG201">IF(COUNT(IF(BG$5:BG$81&gt;0, TRANSPOSE(Data_TR_USD!$B112:$BZ112)))&gt;0, SUMPRODUCT(BG$5:BG$81, TRANSPOSE(Data_TR_USD!$B112:$BZ112))%, NA())</f>
        <v>0.20090802613870784</v>
      </c>
      <c r="BH201" s="49">
        <f t="array" ref="BH201">IF(COUNT(IF(BH$5:BH$81&gt;0, TRANSPOSE(Data_TR_USD!$B112:$BZ112)))&gt;0, SUMPRODUCT(BH$5:BH$81, TRANSPOSE(Data_TR_USD!$B112:$BZ112))%, NA())</f>
        <v>0.20704712070308939</v>
      </c>
      <c r="BI201" s="49">
        <f t="array" ref="BI201">IF(COUNT(IF(BI$5:BI$81&gt;0, TRANSPOSE(Data_TR_USD!$B112:$BZ112)))&gt;0, SUMPRODUCT(BI$5:BI$81, TRANSPOSE(Data_TR_USD!$B112:$BZ112))%, NA())</f>
        <v>0.25933417203119463</v>
      </c>
      <c r="BJ201" s="49">
        <f t="array" ref="BJ201">IF(COUNT(IF(BJ$5:BJ$81&gt;0, TRANSPOSE(Data_TR_USD!$B112:$BZ112)))&gt;0, SUMPRODUCT(BJ$5:BJ$81, TRANSPOSE(Data_TR_USD!$B112:$BZ112))%, NA())</f>
        <v>0.32351446000220369</v>
      </c>
      <c r="BK201" s="49">
        <f t="array" ref="BK201">IF(COUNT(IF(BK$5:BK$81&gt;0, TRANSPOSE(Data_TR_USD!$B112:$BZ112)))&gt;0, SUMPRODUCT(BK$5:BK$81, TRANSPOSE(Data_TR_USD!$B112:$BZ112))%, NA())</f>
        <v>0.28022446284590985</v>
      </c>
      <c r="BL201" s="49">
        <f t="array" ref="BL201">IF(COUNT(IF(BL$5:BL$81&gt;0, TRANSPOSE(Data_TR_USD!$B112:$BZ112)))&gt;0, SUMPRODUCT(BL$5:BL$81, TRANSPOSE(Data_TR_USD!$B112:$BZ112))%, NA())</f>
        <v>0.19264177316293932</v>
      </c>
      <c r="BM201" s="49">
        <f t="array" ref="BM201">IF(COUNT(IF(BM$5:BM$81&gt;0, TRANSPOSE(Data_TR_USD!$B112:$BZ112)))&gt;0, SUMPRODUCT(BM$5:BM$81, TRANSPOSE(Data_TR_USD!$B112:$BZ112))%, NA())</f>
        <v>0.23257517117814291</v>
      </c>
      <c r="BN201" s="49">
        <f t="array" ref="BN201">IF(COUNT(IF(BN$5:BN$81&gt;0, TRANSPOSE(Data_TR_USD!$B112:$BZ112)))&gt;0, SUMPRODUCT(BN$5:BN$81, TRANSPOSE(Data_TR_USD!$B112:$BZ112))%, NA())</f>
        <v>0.17327449675370007</v>
      </c>
      <c r="BO201" s="49">
        <f t="array" ref="BO201">IF(COUNT(IF(BO$5:BO$81&gt;0, TRANSPOSE(Data_TR_USD!$B112:$BZ112)))&gt;0, SUMPRODUCT(BO$5:BO$81, TRANSPOSE(Data_TR_USD!$B112:$BZ112))%, NA())</f>
        <v>0.17659539463022497</v>
      </c>
      <c r="BP201" s="49">
        <f t="array" ref="BP201">IF(COUNT(IF(BP$5:BP$81&gt;0, TRANSPOSE(Data_TR_USD!$B112:$BZ112)))&gt;0, SUMPRODUCT(BP$5:BP$81, TRANSPOSE(Data_TR_USD!$B112:$BZ112))%, NA())</f>
        <v>0.14716282885852078</v>
      </c>
      <c r="BQ201" s="49">
        <f t="array" ref="BQ201">IF(COUNT(IF(BQ$5:BQ$81&gt;0, TRANSPOSE(Data_TR_USD!$B112:$BZ112)))&gt;0, SUMPRODUCT(BQ$5:BQ$81, TRANSPOSE(Data_TR_USD!$B112:$BZ112))%, NA())</f>
        <v>6.9219552766452988E-2</v>
      </c>
      <c r="BR201" s="49">
        <f t="array" ref="BR201">IF(COUNT(IF(BR$5:BR$81&gt;0, TRANSPOSE(Data_TR_USD!$B112:$BZ112)))&gt;0, SUMPRODUCT(BR$5:BR$81, TRANSPOSE(Data_TR_USD!$B112:$BZ112))%, NA())</f>
        <v>0.25943864022706592</v>
      </c>
      <c r="BS201" s="49">
        <f t="array" ref="BS201">IF(COUNT(IF(BS$5:BS$81&gt;0, TRANSPOSE(Data_TR_USD!$B112:$BZ112)))&gt;0, SUMPRODUCT(BS$5:BS$81, TRANSPOSE(Data_TR_USD!$B112:$BZ112))%, NA())</f>
        <v>0.10837646111093864</v>
      </c>
    </row>
    <row r="202" spans="1:71">
      <c r="B202" s="48">
        <f t="shared" si="5"/>
        <v>1976</v>
      </c>
      <c r="E202" s="49">
        <f t="array" ref="E202">IF(COUNT(IF(E$5:E$81&gt;0, TRANSPOSE(Data_TR_USD!$B113:$BZ113)))&gt;0, SUMPRODUCT(E$5:E$81, TRANSPOSE(Data_TR_USD!$B113:$BZ113))%, NA())</f>
        <v>0.26557507987220447</v>
      </c>
      <c r="F202" s="49">
        <f t="array" ref="F202">IF(COUNT(IF(F$5:F$81&gt;0, TRANSPOSE(Data_TR_USD!$B113:$BZ113)))&gt;0, SUMPRODUCT(F$5:F$81, TRANSPOSE(Data_TR_USD!$B113:$BZ113))%, NA())</f>
        <v>2.1455276600698091E-2</v>
      </c>
      <c r="G202" s="49">
        <f t="array" ref="G202">IF(COUNT(IF(G$5:G$81&gt;0, TRANSPOSE(Data_TR_USD!$B113:$BZ113)))&gt;0, SUMPRODUCT(G$5:G$81, TRANSPOSE(Data_TR_USD!$B113:$BZ113))%, NA())</f>
        <v>4.8648648648648596E-2</v>
      </c>
      <c r="I202" s="49">
        <f t="array" ref="I202">IF(ISNUMBER(I$96), I$96, IF(COUNT(IF(I$5:I$81&gt;0, TRANSPOSE(Data_TR_USD!$B113:$BZ113)))&gt;0, SUMPRODUCT(I$5:I$81, TRANSPOSE(Data_TR_USD!$B113:$BZ113))%, NA()))</f>
        <v>4.9688964982291528E-2</v>
      </c>
      <c r="J202" s="49">
        <f t="array" ref="J202">IF(ISNUMBER(J$96), J$96, IF(COUNT(IF(J$5:J$81&gt;0, TRANSPOSE(Data_TR_USD!$B113:$BZ113)))&gt;0, SUMPRODUCT(J$5:J$81, TRANSPOSE(Data_TR_USD!$B113:$BZ113))%, NA()))</f>
        <v>4.9688964982291528E-2</v>
      </c>
      <c r="K202" s="49">
        <f t="array" ref="K202">IF(ISNUMBER(K$96), K$96, IF(COUNT(IF(K$5:K$81&gt;0, TRANSPOSE(Data_TR_USD!$B113:$BZ113)))&gt;0, SUMPRODUCT(K$5:K$81, TRANSPOSE(Data_TR_USD!$B113:$BZ113))%, NA()))</f>
        <v>0.22100638977635778</v>
      </c>
      <c r="M202" s="49">
        <f t="array" ref="M202">IF(COUNT(IF(M$5:M$81&gt;0, TRANSPOSE(Data_TR_USD!$B113:$BZ113)))&gt;0, SUMPRODUCT(M$5:M$81, TRANSPOSE(Data_TR_USD!$B113:$BZ113))%, NA())</f>
        <v>0.1700547938428292</v>
      </c>
      <c r="N202" s="49">
        <f t="array" ref="N202">IF(COUNT(IF(N$5:N$81&gt;0, TRANSPOSE(Data_TR_USD!$B113:$BZ113)))&gt;0, SUMPRODUCT(N$5:N$81, TRANSPOSE(Data_TR_USD!$B113:$BZ113))%, NA())</f>
        <v>0.22100638977635778</v>
      </c>
      <c r="X202" s="49">
        <f t="array" ref="X202">IF(COUNT(IF(X$5:X$81&gt;0, TRANSPOSE(Data_TR_USD!$B113:$BZ113)))&gt;0, SUMPRODUCT(X$5:X$81, TRANSPOSE(Data_TR_USD!$B113:$BZ113))%, NA())</f>
        <v>0.2054965271756265</v>
      </c>
      <c r="Y202" s="49">
        <f t="array" ref="Y202">IF(COUNT(IF(Y$5:Y$81&gt;0, TRANSPOSE(Data_TR_USD!$B113:$BZ113)))&gt;0, SUMPRODUCT(Y$5:Y$81, TRANSPOSE(Data_TR_USD!$B113:$BZ113))%, NA())</f>
        <v>0.22100638977635778</v>
      </c>
      <c r="AA202" s="49">
        <f t="array" ref="AA202">IF(COUNT(IF(AA$5:AA$81&gt;0, TRANSPOSE(Data_TR_USD!$B113:$BZ113)))&gt;0, SUMPRODUCT(AA$5:AA$81, TRANSPOSE(Data_TR_USD!$B113:$BZ113))%, NA())</f>
        <v>0.1700547938428292</v>
      </c>
      <c r="AB202" s="49">
        <f t="array" ref="AB202">IF(COUNT(IF(AB$5:AB$81&gt;0, TRANSPOSE(Data_TR_USD!$B113:$BZ113)))&gt;0, SUMPRODUCT(AB$5:AB$81, TRANSPOSE(Data_TR_USD!$B113:$BZ113))%, NA())</f>
        <v>0.23078159137602142</v>
      </c>
      <c r="AC202" s="49">
        <f t="array" ref="AC202">IF(COUNT(IF(AC$5:AC$81&gt;0, TRANSPOSE(Data_TR_USD!$B113:$BZ113)))&gt;0, SUMPRODUCT(AC$5:AC$81, TRANSPOSE(Data_TR_USD!$B113:$BZ113))%, NA())</f>
        <v>0.24862137583024541</v>
      </c>
      <c r="AD202" s="49">
        <f t="array" ref="AD202">IF(COUNT(IF(AD$5:AD$81&gt;0, TRANSPOSE(Data_TR_USD!$B113:$BZ113)))&gt;0, SUMPRODUCT(AD$5:AD$81, TRANSPOSE(Data_TR_USD!$B113:$BZ113))%, NA())</f>
        <v>0.26042171278897658</v>
      </c>
      <c r="AE202" s="49">
        <f t="array" ref="AE202">IF(COUNT(IF(AE$5:AE$81&gt;0, TRANSPOSE(Data_TR_USD!$B113:$BZ113)))&gt;0, SUMPRODUCT(AE$5:AE$81, TRANSPOSE(Data_TR_USD!$B113:$BZ113))%, NA())</f>
        <v>0.18382298995782975</v>
      </c>
      <c r="AG202" s="49">
        <f t="array" ref="AG202">IF(COUNT(IF(AG$5:AG$81&gt;0, TRANSPOSE(Data_TR_USD!$B113:$BZ113)))&gt;0, SUMPRODUCT(AG$5:AG$81, TRANSPOSE(Data_TR_USD!$B113:$BZ113))%, NA())</f>
        <v>0</v>
      </c>
      <c r="AM202" s="49">
        <f t="array" ref="AM202">IF(COUNT(IF(AM$5:AM$81&gt;0, TRANSPOSE(Data_TR_USD!$B113:$BZ113)))&gt;0, SUMPRODUCT(AM$5:AM$81, TRANSPOSE(Data_TR_USD!$B113:$BZ113))%, NA())</f>
        <v>0.1801279787130689</v>
      </c>
      <c r="AN202" s="49">
        <f t="array" ref="AN202">IF(COUNT(IF(AN$5:AN$81&gt;0, TRANSPOSE(Data_TR_USD!$B113:$BZ113)))&gt;0, SUMPRODUCT(AN$5:AN$81, TRANSPOSE(Data_TR_USD!$B113:$BZ113))%, NA())</f>
        <v>0.11014081390843085</v>
      </c>
      <c r="AO202" s="49">
        <f t="array" ref="AO202">IF(COUNT(IF(AO$5:AO$81&gt;0, TRANSPOSE(Data_TR_USD!$B113:$BZ113)))&gt;0, SUMPRODUCT(AO$5:AO$81, TRANSPOSE(Data_TR_USD!$B113:$BZ113))%, NA())</f>
        <v>0.22997599204712871</v>
      </c>
      <c r="AP202" s="49">
        <f t="array" ref="AP202">IF(COUNT(IF(AP$5:AP$81&gt;0, TRANSPOSE(Data_TR_USD!$B113:$BZ113)))&gt;0, SUMPRODUCT(AP$5:AP$81, TRANSPOSE(Data_TR_USD!$B113:$BZ113))%, NA())</f>
        <v>0.22804714657316308</v>
      </c>
      <c r="AQ202" s="49">
        <f t="array" ref="AQ202">IF(COUNT(IF(AQ$5:AQ$81&gt;0, TRANSPOSE(Data_TR_USD!$B113:$BZ113)))&gt;0, SUMPRODUCT(AQ$5:AQ$81, TRANSPOSE(Data_TR_USD!$B113:$BZ113))%, NA())</f>
        <v>0.10424865322186949</v>
      </c>
      <c r="AS202" s="49">
        <f t="array" ref="AS202">IF(COUNT(IF(AS$5:AS$81&gt;0, TRANSPOSE(Data_TR_USD!$B113:$BZ113)))&gt;0, SUMPRODUCT(AS$5:AS$81, TRANSPOSE(Data_TR_USD!$B113:$BZ113))%, NA())</f>
        <v>0.22100638977635778</v>
      </c>
      <c r="AU202" s="49">
        <f t="array" ref="AU202">IF(COUNT(IF(AU$5:AU$81&gt;0, TRANSPOSE(Data_TR_USD!$B113:$BZ113)))&gt;0, SUMPRODUCT(AU$5:AU$81, TRANSPOSE(Data_TR_USD!$B113:$BZ113))%, NA())</f>
        <v>0.23362100000000002</v>
      </c>
      <c r="AV202" s="49">
        <f t="array" ref="AV202">IF(COUNT(IF(AV$5:AV$81&gt;0, TRANSPOSE(Data_TR_USD!$B113:$BZ113)))&gt;0, SUMPRODUCT(AV$5:AV$81, TRANSPOSE(Data_TR_USD!$B113:$BZ113))%, NA())</f>
        <v>0.23283500000000001</v>
      </c>
      <c r="AW202" s="49">
        <f t="array" ref="AW202">IF(COUNT(IF(AW$5:AW$81&gt;0, TRANSPOSE(Data_TR_USD!$B113:$BZ113)))&gt;0, SUMPRODUCT(AW$5:AW$81, TRANSPOSE(Data_TR_USD!$B113:$BZ113))%, NA())</f>
        <v>0.14684607627820767</v>
      </c>
      <c r="AX202" s="49">
        <f t="array" ref="AX202">IF(COUNT(IF(AX$5:AX$81&gt;0, TRANSPOSE(Data_TR_USD!$B113:$BZ113)))&gt;0, SUMPRODUCT(AX$5:AX$81, TRANSPOSE(Data_TR_USD!$B113:$BZ113))%, NA())</f>
        <v>0.1700547938428292</v>
      </c>
      <c r="AY202" s="49">
        <f t="array" ref="AY202">IF(COUNT(IF(AY$5:AY$81&gt;0, TRANSPOSE(Data_TR_USD!$B113:$BZ113)))&gt;0, SUMPRODUCT(AY$5:AY$81, TRANSPOSE(Data_TR_USD!$B113:$BZ113))%, NA())</f>
        <v>0.15463945837957044</v>
      </c>
      <c r="AZ202" s="49">
        <f t="array" ref="AZ202">IF(COUNT(IF(AZ$5:AZ$81&gt;0, TRANSPOSE(Data_TR_USD!$B113:$BZ113)))&gt;0, SUMPRODUCT(AZ$5:AZ$81, TRANSPOSE(Data_TR_USD!$B113:$BZ113))%, NA())</f>
        <v>0.20122364599909401</v>
      </c>
      <c r="BA202" s="49">
        <f t="array" ref="BA202">IF(COUNT(IF(BA$5:BA$81&gt;0, TRANSPOSE(Data_TR_USD!$B113:$BZ113)))&gt;0, SUMPRODUCT(BA$5:BA$81, TRANSPOSE(Data_TR_USD!$B113:$BZ113))%, NA())</f>
        <v>0.22571052177446208</v>
      </c>
      <c r="BB202" s="49">
        <f t="array" ref="BB202">IF(COUNT(IF(BB$5:BB$81&gt;0, TRANSPOSE(Data_TR_USD!$B113:$BZ113)))&gt;0, SUMPRODUCT(BB$5:BB$81, TRANSPOSE(Data_TR_USD!$B113:$BZ113))%, NA())</f>
        <v>0.2054965271756265</v>
      </c>
      <c r="BC202" s="49">
        <f t="array" ref="BC202">IF(COUNT(IF(BC$5:BC$81&gt;0, TRANSPOSE(Data_TR_USD!$B113:$BZ113)))&gt;0, SUMPRODUCT(BC$5:BC$81, TRANSPOSE(Data_TR_USD!$B113:$BZ113))%, NA())</f>
        <v>0.22188369832846636</v>
      </c>
      <c r="BD202" s="49">
        <f t="array" ref="BD202">IF(COUNT(IF(BD$5:BD$81&gt;0, TRANSPOSE(Data_TR_USD!$B113:$BZ113)))&gt;0, SUMPRODUCT(BD$5:BD$81, TRANSPOSE(Data_TR_USD!$B113:$BZ113))%, NA())</f>
        <v>0.23214856230031944</v>
      </c>
      <c r="BE202" s="49">
        <f t="array" ref="BE202">IF(COUNT(IF(BE$5:BE$81&gt;0, TRANSPOSE(Data_TR_USD!$B113:$BZ113)))&gt;0, SUMPRODUCT(BE$5:BE$81, TRANSPOSE(Data_TR_USD!$B113:$BZ113))%, NA())</f>
        <v>0.13823937352815188</v>
      </c>
      <c r="BF202" s="49">
        <f t="array" ref="BF202">IF(COUNT(IF(BF$5:BF$81&gt;0, TRANSPOSE(Data_TR_USD!$B113:$BZ113)))&gt;0, SUMPRODUCT(BF$5:BF$81, TRANSPOSE(Data_TR_USD!$B113:$BZ113))%, NA())</f>
        <v>0.26821709615993805</v>
      </c>
      <c r="BG202" s="49">
        <f t="array" ref="BG202">IF(COUNT(IF(BG$5:BG$81&gt;0, TRANSPOSE(Data_TR_USD!$B113:$BZ113)))&gt;0, SUMPRODUCT(BG$5:BG$81, TRANSPOSE(Data_TR_USD!$B113:$BZ113))%, NA())</f>
        <v>0.16626053248098557</v>
      </c>
      <c r="BH202" s="49">
        <f t="array" ref="BH202">IF(COUNT(IF(BH$5:BH$81&gt;0, TRANSPOSE(Data_TR_USD!$B113:$BZ113)))&gt;0, SUMPRODUCT(BH$5:BH$81, TRANSPOSE(Data_TR_USD!$B113:$BZ113))%, NA())</f>
        <v>0.17121293351091169</v>
      </c>
      <c r="BI202" s="49">
        <f t="array" ref="BI202">IF(COUNT(IF(BI$5:BI$81&gt;0, TRANSPOSE(Data_TR_USD!$B113:$BZ113)))&gt;0, SUMPRODUCT(BI$5:BI$81, TRANSPOSE(Data_TR_USD!$B113:$BZ113))%, NA())</f>
        <v>0.22100638977635778</v>
      </c>
      <c r="BJ202" s="49">
        <f t="array" ref="BJ202">IF(COUNT(IF(BJ$5:BJ$81&gt;0, TRANSPOSE(Data_TR_USD!$B113:$BZ113)))&gt;0, SUMPRODUCT(BJ$5:BJ$81, TRANSPOSE(Data_TR_USD!$B113:$BZ113))%, NA())</f>
        <v>0.16578163090353212</v>
      </c>
      <c r="BK202" s="49">
        <f t="array" ref="BK202">IF(COUNT(IF(BK$5:BK$81&gt;0, TRANSPOSE(Data_TR_USD!$B113:$BZ113)))&gt;0, SUMPRODUCT(BK$5:BK$81, TRANSPOSE(Data_TR_USD!$B113:$BZ113))%, NA())</f>
        <v>0.19553544440302686</v>
      </c>
      <c r="BL202" s="49">
        <f t="array" ref="BL202">IF(COUNT(IF(BL$5:BL$81&gt;0, TRANSPOSE(Data_TR_USD!$B113:$BZ113)))&gt;0, SUMPRODUCT(BL$5:BL$81, TRANSPOSE(Data_TR_USD!$B113:$BZ113))%, NA())</f>
        <v>0.13278753993610223</v>
      </c>
      <c r="BM202" s="49">
        <f t="array" ref="BM202">IF(COUNT(IF(BM$5:BM$81&gt;0, TRANSPOSE(Data_TR_USD!$B113:$BZ113)))&gt;0, SUMPRODUCT(BM$5:BM$81, TRANSPOSE(Data_TR_USD!$B113:$BZ113))%, NA())</f>
        <v>9.7375768434779908E-2</v>
      </c>
      <c r="BN202" s="49">
        <f t="array" ref="BN202">IF(COUNT(IF(BN$5:BN$81&gt;0, TRANSPOSE(Data_TR_USD!$B113:$BZ113)))&gt;0, SUMPRODUCT(BN$5:BN$81, TRANSPOSE(Data_TR_USD!$B113:$BZ113))%, NA())</f>
        <v>7.1757589118225648E-2</v>
      </c>
      <c r="BO202" s="49">
        <f t="array" ref="BO202">IF(COUNT(IF(BO$5:BO$81&gt;0, TRANSPOSE(Data_TR_USD!$B113:$BZ113)))&gt;0, SUMPRODUCT(BO$5:BO$81, TRANSPOSE(Data_TR_USD!$B113:$BZ113))%, NA())</f>
        <v>0.15182524716895748</v>
      </c>
      <c r="BP202" s="49">
        <f t="array" ref="BP202">IF(COUNT(IF(BP$5:BP$81&gt;0, TRANSPOSE(Data_TR_USD!$B113:$BZ113)))&gt;0, SUMPRODUCT(BP$5:BP$81, TRANSPOSE(Data_TR_USD!$B113:$BZ113))%, NA())</f>
        <v>0.12652103930746456</v>
      </c>
      <c r="BQ202" s="49">
        <f t="array" ref="BQ202">IF(COUNT(IF(BQ$5:BQ$81&gt;0, TRANSPOSE(Data_TR_USD!$B113:$BZ113)))&gt;0, SUMPRODUCT(BQ$5:BQ$81, TRANSPOSE(Data_TR_USD!$B113:$BZ113))%, NA())</f>
        <v>0.11014081390843085</v>
      </c>
      <c r="BR202" s="49">
        <f t="array" ref="BR202">IF(COUNT(IF(BR$5:BR$81&gt;0, TRANSPOSE(Data_TR_USD!$B113:$BZ113)))&gt;0, SUMPRODUCT(BR$5:BR$81, TRANSPOSE(Data_TR_USD!$B113:$BZ113))%, NA())</f>
        <v>0.19585544608601921</v>
      </c>
      <c r="BS202" s="49">
        <f t="array" ref="BS202">IF(COUNT(IF(BS$5:BS$81&gt;0, TRANSPOSE(Data_TR_USD!$B113:$BZ113)))&gt;0, SUMPRODUCT(BS$5:BS$81, TRANSPOSE(Data_TR_USD!$B113:$BZ113))%, NA())</f>
        <v>0.11745591662699649</v>
      </c>
    </row>
    <row r="203" spans="1:71">
      <c r="B203" s="48">
        <f t="shared" si="5"/>
        <v>1977</v>
      </c>
      <c r="E203" s="49">
        <f t="array" ref="E203">IF(COUNT(IF(E$5:E$81&gt;0, TRANSPOSE(Data_TR_USD!$B114:$BZ114)))&gt;0, SUMPRODUCT(E$5:E$81, TRANSPOSE(Data_TR_USD!$B114:$BZ114))%, NA())</f>
        <v>-4.4129392971246004E-2</v>
      </c>
      <c r="F203" s="49">
        <f t="array" ref="F203">IF(COUNT(IF(F$5:F$81&gt;0, TRANSPOSE(Data_TR_USD!$B114:$BZ114)))&gt;0, SUMPRODUCT(F$5:F$81, TRANSPOSE(Data_TR_USD!$B114:$BZ114))%, NA())</f>
        <v>0.15927911612194548</v>
      </c>
      <c r="G203" s="49">
        <f t="array" ref="G203">IF(COUNT(IF(G$5:G$81&gt;0, TRANSPOSE(Data_TR_USD!$B114:$BZ114)))&gt;0, SUMPRODUCT(G$5:G$81, TRANSPOSE(Data_TR_USD!$B114:$BZ114))%, NA())</f>
        <v>6.7010309278350499E-2</v>
      </c>
      <c r="I203" s="49">
        <f t="array" ref="I203">IF(ISNUMBER(I$96), I$96, IF(COUNT(IF(I$5:I$81&gt;0, TRANSPOSE(Data_TR_USD!$B114:$BZ114)))&gt;0, SUMPRODUCT(I$5:I$81, TRANSPOSE(Data_TR_USD!$B114:$BZ114))%, NA()))</f>
        <v>5.1317830659841447E-2</v>
      </c>
      <c r="J203" s="49">
        <f t="array" ref="J203">IF(ISNUMBER(J$96), J$96, IF(COUNT(IF(J$5:J$81&gt;0, TRANSPOSE(Data_TR_USD!$B114:$BZ114)))&gt;0, SUMPRODUCT(J$5:J$81, TRANSPOSE(Data_TR_USD!$B114:$BZ114))%, NA()))</f>
        <v>5.1317830659841447E-2</v>
      </c>
      <c r="K203" s="49">
        <f t="array" ref="K203">IF(ISNUMBER(K$96), K$96, IF(COUNT(IF(K$5:K$81&gt;0, TRANSPOSE(Data_TR_USD!$B114:$BZ114)))&gt;0, SUMPRODUCT(K$5:K$81, TRANSPOSE(Data_TR_USD!$B114:$BZ114))%, NA()))</f>
        <v>-1.4990686182384978E-2</v>
      </c>
      <c r="M203" s="49">
        <f t="array" ref="M203">IF(COUNT(IF(M$5:M$81&gt;0, TRANSPOSE(Data_TR_USD!$B114:$BZ114)))&gt;0, SUMPRODUCT(M$5:M$81, TRANSPOSE(Data_TR_USD!$B114:$BZ114))%, NA())</f>
        <v>3.1462513151141951E-2</v>
      </c>
      <c r="N203" s="49">
        <f t="array" ref="N203">IF(COUNT(IF(N$5:N$81&gt;0, TRANSPOSE(Data_TR_USD!$B114:$BZ114)))&gt;0, SUMPRODUCT(N$5:N$81, TRANSPOSE(Data_TR_USD!$B114:$BZ114))%, NA())</f>
        <v>-1.4990686182384978E-2</v>
      </c>
      <c r="X203" s="49">
        <f t="array" ref="X203">IF(COUNT(IF(X$5:X$81&gt;0, TRANSPOSE(Data_TR_USD!$B114:$BZ114)))&gt;0, SUMPRODUCT(X$5:X$81, TRANSPOSE(Data_TR_USD!$B114:$BZ114))%, NA())</f>
        <v>7.2374340671344073E-2</v>
      </c>
      <c r="Y203" s="49">
        <f t="array" ref="Y203">IF(COUNT(IF(Y$5:Y$81&gt;0, TRANSPOSE(Data_TR_USD!$B114:$BZ114)))&gt;0, SUMPRODUCT(Y$5:Y$81, TRANSPOSE(Data_TR_USD!$B114:$BZ114))%, NA())</f>
        <v>-1.4990686182384978E-2</v>
      </c>
      <c r="AA203" s="49">
        <f t="array" ref="AA203">IF(COUNT(IF(AA$5:AA$81&gt;0, TRANSPOSE(Data_TR_USD!$B114:$BZ114)))&gt;0, SUMPRODUCT(AA$5:AA$81, TRANSPOSE(Data_TR_USD!$B114:$BZ114))%, NA())</f>
        <v>3.1462513151141951E-2</v>
      </c>
      <c r="AB203" s="49">
        <f t="array" ref="AB203">IF(COUNT(IF(AB$5:AB$81&gt;0, TRANSPOSE(Data_TR_USD!$B114:$BZ114)))&gt;0, SUMPRODUCT(AB$5:AB$81, TRANSPOSE(Data_TR_USD!$B114:$BZ114))%, NA())</f>
        <v>6.917320466660494E-2</v>
      </c>
      <c r="AC203" s="49">
        <f t="array" ref="AC203">IF(COUNT(IF(AC$5:AC$81&gt;0, TRANSPOSE(Data_TR_USD!$B114:$BZ114)))&gt;0, SUMPRODUCT(AC$5:AC$81, TRANSPOSE(Data_TR_USD!$B114:$BZ114))%, NA())</f>
        <v>8.8399016507513584E-2</v>
      </c>
      <c r="AD203" s="49">
        <f t="array" ref="AD203">IF(COUNT(IF(AD$5:AD$81&gt;0, TRANSPOSE(Data_TR_USD!$B114:$BZ114)))&gt;0, SUMPRODUCT(AD$5:AD$81, TRANSPOSE(Data_TR_USD!$B114:$BZ114))%, NA())</f>
        <v>8.7020493085245676E-2</v>
      </c>
      <c r="AE203" s="49">
        <f t="array" ref="AE203">IF(COUNT(IF(AE$5:AE$81&gt;0, TRANSPOSE(Data_TR_USD!$B114:$BZ114)))&gt;0, SUMPRODUCT(AE$5:AE$81, TRANSPOSE(Data_TR_USD!$B114:$BZ114))%, NA())</f>
        <v>6.6570759902861584E-2</v>
      </c>
      <c r="AG203" s="49">
        <f t="array" ref="AG203">IF(COUNT(IF(AG$5:AG$81&gt;0, TRANSPOSE(Data_TR_USD!$B114:$BZ114)))&gt;0, SUMPRODUCT(AG$5:AG$81, TRANSPOSE(Data_TR_USD!$B114:$BZ114))%, NA())</f>
        <v>0</v>
      </c>
      <c r="AM203" s="49">
        <f t="array" ref="AM203">IF(COUNT(IF(AM$5:AM$81&gt;0, TRANSPOSE(Data_TR_USD!$B114:$BZ114)))&gt;0, SUMPRODUCT(AM$5:AM$81, TRANSPOSE(Data_TR_USD!$B114:$BZ114))%, NA())</f>
        <v>1.4055098220149521E-3</v>
      </c>
      <c r="AN203" s="49">
        <f t="array" ref="AN203">IF(COUNT(IF(AN$5:AN$81&gt;0, TRANSPOSE(Data_TR_USD!$B114:$BZ114)))&gt;0, SUMPRODUCT(AN$5:AN$81, TRANSPOSE(Data_TR_USD!$B114:$BZ114))%, NA())</f>
        <v>5.7002424708762545E-2</v>
      </c>
      <c r="AO203" s="49">
        <f t="array" ref="AO203">IF(COUNT(IF(AO$5:AO$81&gt;0, TRANSPOSE(Data_TR_USD!$B114:$BZ114)))&gt;0, SUMPRODUCT(AO$5:AO$81, TRANSPOSE(Data_TR_USD!$B114:$BZ114))%, NA())</f>
        <v>7.3926119177202154E-2</v>
      </c>
      <c r="AP203" s="49">
        <f t="array" ref="AP203">IF(COUNT(IF(AP$5:AP$81&gt;0, TRANSPOSE(Data_TR_USD!$B114:$BZ114)))&gt;0, SUMPRODUCT(AP$5:AP$81, TRANSPOSE(Data_TR_USD!$B114:$BZ114))%, NA())</f>
        <v>8.3578253704268468E-2</v>
      </c>
      <c r="AQ203" s="49">
        <f t="array" ref="AQ203">IF(COUNT(IF(AQ$5:AQ$81&gt;0, TRANSPOSE(Data_TR_USD!$B114:$BZ114)))&gt;0, SUMPRODUCT(AQ$5:AQ$81, TRANSPOSE(Data_TR_USD!$B114:$BZ114))%, NA())</f>
        <v>6.4786168284929474E-2</v>
      </c>
      <c r="AS203" s="49">
        <f t="array" ref="AS203">IF(COUNT(IF(AS$5:AS$81&gt;0, TRANSPOSE(Data_TR_USD!$B114:$BZ114)))&gt;0, SUMPRODUCT(AS$5:AS$81, TRANSPOSE(Data_TR_USD!$B114:$BZ114))%, NA())</f>
        <v>-1.4990686182384978E-2</v>
      </c>
      <c r="AU203" s="49">
        <f t="array" ref="AU203">IF(COUNT(IF(AU$5:AU$81&gt;0, TRANSPOSE(Data_TR_USD!$B114:$BZ114)))&gt;0, SUMPRODUCT(AU$5:AU$81, TRANSPOSE(Data_TR_USD!$B114:$BZ114))%, NA())</f>
        <v>-4.3763199999999995E-2</v>
      </c>
      <c r="AV203" s="49">
        <f t="array" ref="AV203">IF(COUNT(IF(AV$5:AV$81&gt;0, TRANSPOSE(Data_TR_USD!$B114:$BZ114)))&gt;0, SUMPRODUCT(AV$5:AV$81, TRANSPOSE(Data_TR_USD!$B114:$BZ114))%, NA())</f>
        <v>4.2670800000000002E-2</v>
      </c>
      <c r="AW203" s="49">
        <f t="array" ref="AW203">IF(COUNT(IF(AW$5:AW$81&gt;0, TRANSPOSE(Data_TR_USD!$B114:$BZ114)))&gt;0, SUMPRODUCT(AW$5:AW$81, TRANSPOSE(Data_TR_USD!$B114:$BZ114))%, NA())</f>
        <v>5.9895081905306416E-2</v>
      </c>
      <c r="AX203" s="49">
        <f t="array" ref="AX203">IF(COUNT(IF(AX$5:AX$81&gt;0, TRANSPOSE(Data_TR_USD!$B114:$BZ114)))&gt;0, SUMPRODUCT(AX$5:AX$81, TRANSPOSE(Data_TR_USD!$B114:$BZ114))%, NA())</f>
        <v>3.1462513151141951E-2</v>
      </c>
      <c r="AY203" s="49">
        <f t="array" ref="AY203">IF(COUNT(IF(AY$5:AY$81&gt;0, TRANSPOSE(Data_TR_USD!$B114:$BZ114)))&gt;0, SUMPRODUCT(AY$5:AY$81, TRANSPOSE(Data_TR_USD!$B114:$BZ114))%, NA())</f>
        <v>2.85907757510513E-2</v>
      </c>
      <c r="AZ203" s="49">
        <f t="array" ref="AZ203">IF(COUNT(IF(AZ$5:AZ$81&gt;0, TRANSPOSE(Data_TR_USD!$B114:$BZ114)))&gt;0, SUMPRODUCT(AZ$5:AZ$81, TRANSPOSE(Data_TR_USD!$B114:$BZ114))%, NA())</f>
        <v>4.0469132198696613E-2</v>
      </c>
      <c r="BA203" s="49">
        <f t="array" ref="BA203">IF(COUNT(IF(BA$5:BA$81&gt;0, TRANSPOSE(Data_TR_USD!$B114:$BZ114)))&gt;0, SUMPRODUCT(BA$5:BA$81, TRANSPOSE(Data_TR_USD!$B114:$BZ114))%, NA())</f>
        <v>5.4848842722325292E-2</v>
      </c>
      <c r="BB203" s="49">
        <f t="array" ref="BB203">IF(COUNT(IF(BB$5:BB$81&gt;0, TRANSPOSE(Data_TR_USD!$B114:$BZ114)))&gt;0, SUMPRODUCT(BB$5:BB$81, TRANSPOSE(Data_TR_USD!$B114:$BZ114))%, NA())</f>
        <v>7.2374340671344073E-2</v>
      </c>
      <c r="BC203" s="49">
        <f t="array" ref="BC203">IF(COUNT(IF(BC$5:BC$81&gt;0, TRANSPOSE(Data_TR_USD!$B114:$BZ114)))&gt;0, SUMPRODUCT(BC$5:BC$81, TRANSPOSE(Data_TR_USD!$B114:$BZ114))%, NA())</f>
        <v>7.2656164494335998E-2</v>
      </c>
      <c r="BD203" s="49">
        <f t="array" ref="BD203">IF(COUNT(IF(BD$5:BD$81&gt;0, TRANSPOSE(Data_TR_USD!$B114:$BZ114)))&gt;0, SUMPRODUCT(BD$5:BD$81, TRANSPOSE(Data_TR_USD!$B114:$BZ114))%, NA())</f>
        <v>-2.2275362879600233E-2</v>
      </c>
      <c r="BE203" s="49">
        <f t="array" ref="BE203">IF(COUNT(IF(BE$5:BE$81&gt;0, TRANSPOSE(Data_TR_USD!$B114:$BZ114)))&gt;0, SUMPRODUCT(BE$5:BE$81, TRANSPOSE(Data_TR_USD!$B114:$BZ114))%, NA())</f>
        <v>3.1046208886720904E-2</v>
      </c>
      <c r="BF203" s="49">
        <f t="array" ref="BF203">IF(COUNT(IF(BF$5:BF$81&gt;0, TRANSPOSE(Data_TR_USD!$B114:$BZ114)))&gt;0, SUMPRODUCT(BF$5:BF$81, TRANSPOSE(Data_TR_USD!$B114:$BZ114))%, NA())</f>
        <v>6.9316844336606911E-2</v>
      </c>
      <c r="BG203" s="49">
        <f t="array" ref="BG203">IF(COUNT(IF(BG$5:BG$81&gt;0, TRANSPOSE(Data_TR_USD!$B114:$BZ114)))&gt;0, SUMPRODUCT(BG$5:BG$81, TRANSPOSE(Data_TR_USD!$B114:$BZ114))%, NA())</f>
        <v>6.2256349091638193E-2</v>
      </c>
      <c r="BH203" s="49">
        <f t="array" ref="BH203">IF(COUNT(IF(BH$5:BH$81&gt;0, TRANSPOSE(Data_TR_USD!$B114:$BZ114)))&gt;0, SUMPRODUCT(BH$5:BH$81, TRANSPOSE(Data_TR_USD!$B114:$BZ114))%, NA())</f>
        <v>5.0693254667089488E-2</v>
      </c>
      <c r="BI203" s="49">
        <f t="array" ref="BI203">IF(COUNT(IF(BI$5:BI$81&gt;0, TRANSPOSE(Data_TR_USD!$B114:$BZ114)))&gt;0, SUMPRODUCT(BI$5:BI$81, TRANSPOSE(Data_TR_USD!$B114:$BZ114))%, NA())</f>
        <v>-1.4990686182384978E-2</v>
      </c>
      <c r="BJ203" s="49">
        <f t="array" ref="BJ203">IF(COUNT(IF(BJ$5:BJ$81&gt;0, TRANSPOSE(Data_TR_USD!$B114:$BZ114)))&gt;0, SUMPRODUCT(BJ$5:BJ$81, TRANSPOSE(Data_TR_USD!$B114:$BZ114))%, NA())</f>
        <v>2.1306099053836042E-2</v>
      </c>
      <c r="BK203" s="49">
        <f t="array" ref="BK203">IF(COUNT(IF(BK$5:BK$81&gt;0, TRANSPOSE(Data_TR_USD!$B114:$BZ114)))&gt;0, SUMPRODUCT(BK$5:BK$81, TRANSPOSE(Data_TR_USD!$B114:$BZ114))%, NA())</f>
        <v>9.3263666949545798E-2</v>
      </c>
      <c r="BL203" s="49">
        <f t="array" ref="BL203">IF(COUNT(IF(BL$5:BL$81&gt;0, TRANSPOSE(Data_TR_USD!$B114:$BZ114)))&gt;0, SUMPRODUCT(BL$5:BL$81, TRANSPOSE(Data_TR_USD!$B114:$BZ114))%, NA())</f>
        <v>-2.2064696485623002E-2</v>
      </c>
      <c r="BM203" s="49">
        <f t="array" ref="BM203">IF(COUNT(IF(BM$5:BM$81&gt;0, TRANSPOSE(Data_TR_USD!$B114:$BZ114)))&gt;0, SUMPRODUCT(BM$5:BM$81, TRANSPOSE(Data_TR_USD!$B114:$BZ114))%, NA())</f>
        <v>3.7558114710018367E-2</v>
      </c>
      <c r="BN203" s="49">
        <f t="array" ref="BN203">IF(COUNT(IF(BN$5:BN$81&gt;0, TRANSPOSE(Data_TR_USD!$B114:$BZ114)))&gt;0, SUMPRODUCT(BN$5:BN$81, TRANSPOSE(Data_TR_USD!$B114:$BZ114))%, NA())</f>
        <v>2.8787430787674869E-2</v>
      </c>
      <c r="BO203" s="49">
        <f t="array" ref="BO203">IF(COUNT(IF(BO$5:BO$81&gt;0, TRANSPOSE(Data_TR_USD!$B114:$BZ114)))&gt;0, SUMPRODUCT(BO$5:BO$81, TRANSPOSE(Data_TR_USD!$B114:$BZ114))%, NA())</f>
        <v>6.7231890018756055E-2</v>
      </c>
      <c r="BP203" s="49">
        <f t="array" ref="BP203">IF(COUNT(IF(BP$5:BP$81&gt;0, TRANSPOSE(Data_TR_USD!$B114:$BZ114)))&gt;0, SUMPRODUCT(BP$5:BP$81, TRANSPOSE(Data_TR_USD!$B114:$BZ114))%, NA())</f>
        <v>5.6026575015630041E-2</v>
      </c>
      <c r="BQ203" s="49">
        <f t="array" ref="BQ203">IF(COUNT(IF(BQ$5:BQ$81&gt;0, TRANSPOSE(Data_TR_USD!$B114:$BZ114)))&gt;0, SUMPRODUCT(BQ$5:BQ$81, TRANSPOSE(Data_TR_USD!$B114:$BZ114))%, NA())</f>
        <v>5.7002424708762545E-2</v>
      </c>
      <c r="BR203" s="49">
        <f t="array" ref="BR203">IF(COUNT(IF(BR$5:BR$81&gt;0, TRANSPOSE(Data_TR_USD!$B114:$BZ114)))&gt;0, SUMPRODUCT(BR$5:BR$81, TRANSPOSE(Data_TR_USD!$B114:$BZ114))%, NA())</f>
        <v>6.7121284445395529E-2</v>
      </c>
      <c r="BS203" s="49">
        <f t="array" ref="BS203">IF(COUNT(IF(BS$5:BS$81&gt;0, TRANSPOSE(Data_TR_USD!$B114:$BZ114)))&gt;0, SUMPRODUCT(BS$5:BS$81, TRANSPOSE(Data_TR_USD!$B114:$BZ114))%, NA())</f>
        <v>3.480934717146883E-2</v>
      </c>
    </row>
    <row r="204" spans="1:71">
      <c r="B204" s="48">
        <f t="shared" si="5"/>
        <v>1978</v>
      </c>
      <c r="E204" s="49">
        <f t="array" ref="E204">IF(COUNT(IF(E$5:E$81&gt;0, TRANSPOSE(Data_TR_USD!$B115:$BZ115)))&gt;0, SUMPRODUCT(E$5:E$81, TRANSPOSE(Data_TR_USD!$B115:$BZ115))%, NA())</f>
        <v>7.3182907348242801E-2</v>
      </c>
      <c r="F204" s="49">
        <f t="array" ref="F204">IF(COUNT(IF(F$5:F$81&gt;0, TRANSPOSE(Data_TR_USD!$B115:$BZ115)))&gt;0, SUMPRODUCT(F$5:F$81, TRANSPOSE(Data_TR_USD!$B115:$BZ115))%, NA())</f>
        <v>0.31188789990793242</v>
      </c>
      <c r="G204" s="49">
        <f t="array" ref="G204">IF(COUNT(IF(G$5:G$81&gt;0, TRANSPOSE(Data_TR_USD!$B115:$BZ115)))&gt;0, SUMPRODUCT(G$5:G$81, TRANSPOSE(Data_TR_USD!$B115:$BZ115))%, NA())</f>
        <v>9.0177133655394481E-2</v>
      </c>
      <c r="I204" s="49">
        <f t="array" ref="I204">IF(ISNUMBER(I$96), I$96, IF(COUNT(IF(I$5:I$81&gt;0, TRANSPOSE(Data_TR_USD!$B115:$BZ115)))&gt;0, SUMPRODUCT(I$5:I$81, TRANSPOSE(Data_TR_USD!$B115:$BZ115))%, NA()))</f>
        <v>7.0179233878471206E-2</v>
      </c>
      <c r="J204" s="49">
        <f t="array" ref="J204">IF(ISNUMBER(J$96), J$96, IF(COUNT(IF(J$5:J$81&gt;0, TRANSPOSE(Data_TR_USD!$B115:$BZ115)))&gt;0, SUMPRODUCT(J$5:J$81, TRANSPOSE(Data_TR_USD!$B115:$BZ115))%, NA()))</f>
        <v>7.0179233878471206E-2</v>
      </c>
      <c r="K204" s="49">
        <f t="array" ref="K204">IF(ISNUMBER(K$96), K$96, IF(COUNT(IF(K$5:K$81&gt;0, TRANSPOSE(Data_TR_USD!$B115:$BZ115)))&gt;0, SUMPRODUCT(K$5:K$81, TRANSPOSE(Data_TR_USD!$B115:$BZ115))%, NA()))</f>
        <v>4.8836540403627178E-2</v>
      </c>
      <c r="M204" s="49">
        <f t="array" ref="M204">IF(COUNT(IF(M$5:M$81&gt;0, TRANSPOSE(Data_TR_USD!$B115:$BZ115)))&gt;0, SUMPRODUCT(M$5:M$81, TRANSPOSE(Data_TR_USD!$B115:$BZ115))%, NA())</f>
        <v>0.13262122164384188</v>
      </c>
      <c r="N204" s="49">
        <f t="array" ref="N204">IF(COUNT(IF(N$5:N$81&gt;0, TRANSPOSE(Data_TR_USD!$B115:$BZ115)))&gt;0, SUMPRODUCT(N$5:N$81, TRANSPOSE(Data_TR_USD!$B115:$BZ115))%, NA())</f>
        <v>4.8836540403627178E-2</v>
      </c>
      <c r="X204" s="49">
        <f t="array" ref="X204">IF(COUNT(IF(X$5:X$81&gt;0, TRANSPOSE(Data_TR_USD!$B115:$BZ115)))&gt;0, SUMPRODUCT(X$5:X$81, TRANSPOSE(Data_TR_USD!$B115:$BZ115))%, NA())</f>
        <v>0.14615408559842208</v>
      </c>
      <c r="Y204" s="49">
        <f t="array" ref="Y204">IF(COUNT(IF(Y$5:Y$81&gt;0, TRANSPOSE(Data_TR_USD!$B115:$BZ115)))&gt;0, SUMPRODUCT(Y$5:Y$81, TRANSPOSE(Data_TR_USD!$B115:$BZ115))%, NA())</f>
        <v>4.8836540403627178E-2</v>
      </c>
      <c r="AA204" s="49">
        <f t="array" ref="AA204">IF(COUNT(IF(AA$5:AA$81&gt;0, TRANSPOSE(Data_TR_USD!$B115:$BZ115)))&gt;0, SUMPRODUCT(AA$5:AA$81, TRANSPOSE(Data_TR_USD!$B115:$BZ115))%, NA())</f>
        <v>0.13262122164384188</v>
      </c>
      <c r="AB204" s="49">
        <f t="array" ref="AB204">IF(COUNT(IF(AB$5:AB$81&gt;0, TRANSPOSE(Data_TR_USD!$B115:$BZ115)))&gt;0, SUMPRODUCT(AB$5:AB$81, TRANSPOSE(Data_TR_USD!$B115:$BZ115))%, NA())</f>
        <v>0.13896135058451509</v>
      </c>
      <c r="AC204" s="49">
        <f t="array" ref="AC204">IF(COUNT(IF(AC$5:AC$81&gt;0, TRANSPOSE(Data_TR_USD!$B115:$BZ115)))&gt;0, SUMPRODUCT(AC$5:AC$81, TRANSPOSE(Data_TR_USD!$B115:$BZ115))%, NA())</f>
        <v>0.1594766103901907</v>
      </c>
      <c r="AD204" s="49">
        <f t="array" ref="AD204">IF(COUNT(IF(AD$5:AD$81&gt;0, TRANSPOSE(Data_TR_USD!$B115:$BZ115)))&gt;0, SUMPRODUCT(AD$5:AD$81, TRANSPOSE(Data_TR_USD!$B115:$BZ115))%, NA())</f>
        <v>0.12852957126174619</v>
      </c>
      <c r="AE204" s="49">
        <f t="array" ref="AE204">IF(COUNT(IF(AE$5:AE$81&gt;0, TRANSPOSE(Data_TR_USD!$B115:$BZ115)))&gt;0, SUMPRODUCT(AE$5:AE$81, TRANSPOSE(Data_TR_USD!$B115:$BZ115))%, NA())</f>
        <v>0.12963156086436758</v>
      </c>
      <c r="AG204" s="49">
        <f t="array" ref="AG204">IF(COUNT(IF(AG$5:AG$81&gt;0, TRANSPOSE(Data_TR_USD!$B115:$BZ115)))&gt;0, SUMPRODUCT(AG$5:AG$81, TRANSPOSE(Data_TR_USD!$B115:$BZ115))%, NA())</f>
        <v>0</v>
      </c>
      <c r="AM204" s="49">
        <f t="array" ref="AM204">IF(COUNT(IF(AM$5:AM$81&gt;0, TRANSPOSE(Data_TR_USD!$B115:$BZ115)))&gt;0, SUMPRODUCT(AM$5:AM$81, TRANSPOSE(Data_TR_USD!$B115:$BZ115))%, NA())</f>
        <v>8.2572689403441438E-2</v>
      </c>
      <c r="AN204" s="49">
        <f t="array" ref="AN204">IF(COUNT(IF(AN$5:AN$81&gt;0, TRANSPOSE(Data_TR_USD!$B115:$BZ115)))&gt;0, SUMPRODUCT(AN$5:AN$81, TRANSPOSE(Data_TR_USD!$B115:$BZ115))%, NA())</f>
        <v>0.12342144675520701</v>
      </c>
      <c r="AO204" s="49">
        <f t="array" ref="AO204">IF(COUNT(IF(AO$5:AO$81&gt;0, TRANSPOSE(Data_TR_USD!$B115:$BZ115)))&gt;0, SUMPRODUCT(AO$5:AO$81, TRANSPOSE(Data_TR_USD!$B115:$BZ115))%, NA())</f>
        <v>0.12791265596996712</v>
      </c>
      <c r="AP204" s="49">
        <f t="array" ref="AP204">IF(COUNT(IF(AP$5:AP$81&gt;0, TRANSPOSE(Data_TR_USD!$B115:$BZ115)))&gt;0, SUMPRODUCT(AP$5:AP$81, TRANSPOSE(Data_TR_USD!$B115:$BZ115))%, NA())</f>
        <v>0.13060940921589595</v>
      </c>
      <c r="AQ204" s="49">
        <f t="array" ref="AQ204">IF(COUNT(IF(AQ$5:AQ$81&gt;0, TRANSPOSE(Data_TR_USD!$B115:$BZ115)))&gt;0, SUMPRODUCT(AQ$5:AQ$81, TRANSPOSE(Data_TR_USD!$B115:$BZ115))%, NA())</f>
        <v>0.13016417850792103</v>
      </c>
      <c r="AS204" s="49">
        <f t="array" ref="AS204">IF(COUNT(IF(AS$5:AS$81&gt;0, TRANSPOSE(Data_TR_USD!$B115:$BZ115)))&gt;0, SUMPRODUCT(AS$5:AS$81, TRANSPOSE(Data_TR_USD!$B115:$BZ115))%, NA())</f>
        <v>4.8836540403627178E-2</v>
      </c>
      <c r="AU204" s="49">
        <f t="array" ref="AU204">IF(COUNT(IF(AU$5:AU$81&gt;0, TRANSPOSE(Data_TR_USD!$B115:$BZ115)))&gt;0, SUMPRODUCT(AU$5:AU$81, TRANSPOSE(Data_TR_USD!$B115:$BZ115))%, NA())</f>
        <v>5.3187499999999999E-2</v>
      </c>
      <c r="AV204" s="49">
        <f t="array" ref="AV204">IF(COUNT(IF(AV$5:AV$81&gt;0, TRANSPOSE(Data_TR_USD!$B115:$BZ115)))&gt;0, SUMPRODUCT(AV$5:AV$81, TRANSPOSE(Data_TR_USD!$B115:$BZ115))%, NA())</f>
        <v>3.6130900000000001E-2</v>
      </c>
      <c r="AW204" s="49">
        <f t="array" ref="AW204">IF(COUNT(IF(AW$5:AW$81&gt;0, TRANSPOSE(Data_TR_USD!$B115:$BZ115)))&gt;0, SUMPRODUCT(AW$5:AW$81, TRANSPOSE(Data_TR_USD!$B115:$BZ115))%, NA())</f>
        <v>0.1617482012293476</v>
      </c>
      <c r="AX204" s="49">
        <f t="array" ref="AX204">IF(COUNT(IF(AX$5:AX$81&gt;0, TRANSPOSE(Data_TR_USD!$B115:$BZ115)))&gt;0, SUMPRODUCT(AX$5:AX$81, TRANSPOSE(Data_TR_USD!$B115:$BZ115))%, NA())</f>
        <v>0.13262122164384188</v>
      </c>
      <c r="AY204" s="49">
        <f t="array" ref="AY204">IF(COUNT(IF(AY$5:AY$81&gt;0, TRANSPOSE(Data_TR_USD!$B115:$BZ115)))&gt;0, SUMPRODUCT(AY$5:AY$81, TRANSPOSE(Data_TR_USD!$B115:$BZ115))%, NA())</f>
        <v>0.13138952264517148</v>
      </c>
      <c r="AZ204" s="49">
        <f t="array" ref="AZ204">IF(COUNT(IF(AZ$5:AZ$81&gt;0, TRANSPOSE(Data_TR_USD!$B115:$BZ115)))&gt;0, SUMPRODUCT(AZ$5:AZ$81, TRANSPOSE(Data_TR_USD!$B115:$BZ115))%, NA())</f>
        <v>0.12048500005963561</v>
      </c>
      <c r="BA204" s="49">
        <f t="array" ref="BA204">IF(COUNT(IF(BA$5:BA$81&gt;0, TRANSPOSE(Data_TR_USD!$B115:$BZ115)))&gt;0, SUMPRODUCT(BA$5:BA$81, TRANSPOSE(Data_TR_USD!$B115:$BZ115))%, NA())</f>
        <v>9.4169768914156723E-2</v>
      </c>
      <c r="BB204" s="49">
        <f t="array" ref="BB204">IF(COUNT(IF(BB$5:BB$81&gt;0, TRANSPOSE(Data_TR_USD!$B115:$BZ115)))&gt;0, SUMPRODUCT(BB$5:BB$81, TRANSPOSE(Data_TR_USD!$B115:$BZ115))%, NA())</f>
        <v>0.14615408559842208</v>
      </c>
      <c r="BC204" s="49">
        <f t="array" ref="BC204">IF(COUNT(IF(BC$5:BC$81&gt;0, TRANSPOSE(Data_TR_USD!$B115:$BZ115)))&gt;0, SUMPRODUCT(BC$5:BC$81, TRANSPOSE(Data_TR_USD!$B115:$BZ115))%, NA())</f>
        <v>0.1179598517610351</v>
      </c>
      <c r="BD204" s="49">
        <f t="array" ref="BD204">IF(COUNT(IF(BD$5:BD$81&gt;0, TRANSPOSE(Data_TR_USD!$B115:$BZ115)))&gt;0, SUMPRODUCT(BD$5:BD$81, TRANSPOSE(Data_TR_USD!$B115:$BZ115))%, NA())</f>
        <v>5.4923132139781082E-2</v>
      </c>
      <c r="BE204" s="49">
        <f t="array" ref="BE204">IF(COUNT(IF(BE$5:BE$81&gt;0, TRANSPOSE(Data_TR_USD!$B115:$BZ115)))&gt;0, SUMPRODUCT(BE$5:BE$81, TRANSPOSE(Data_TR_USD!$B115:$BZ115))%, NA())</f>
        <v>0.11031434522495324</v>
      </c>
      <c r="BF204" s="49">
        <f t="array" ref="BF204">IF(COUNT(IF(BF$5:BF$81&gt;0, TRANSPOSE(Data_TR_USD!$B115:$BZ115)))&gt;0, SUMPRODUCT(BF$5:BF$81, TRANSPOSE(Data_TR_USD!$B115:$BZ115))%, NA())</f>
        <v>9.3697834520416162E-2</v>
      </c>
      <c r="BG204" s="49">
        <f t="array" ref="BG204">IF(COUNT(IF(BG$5:BG$81&gt;0, TRANSPOSE(Data_TR_USD!$B115:$BZ115)))&gt;0, SUMPRODUCT(BG$5:BG$81, TRANSPOSE(Data_TR_USD!$B115:$BZ115))%, NA())</f>
        <v>8.7368417135405829E-2</v>
      </c>
      <c r="BH204" s="49">
        <f t="array" ref="BH204">IF(COUNT(IF(BH$5:BH$81&gt;0, TRANSPOSE(Data_TR_USD!$B115:$BZ115)))&gt;0, SUMPRODUCT(BH$5:BH$81, TRANSPOSE(Data_TR_USD!$B115:$BZ115))%, NA())</f>
        <v>8.8299192556662534E-2</v>
      </c>
      <c r="BI204" s="49">
        <f t="array" ref="BI204">IF(COUNT(IF(BI$5:BI$81&gt;0, TRANSPOSE(Data_TR_USD!$B115:$BZ115)))&gt;0, SUMPRODUCT(BI$5:BI$81, TRANSPOSE(Data_TR_USD!$B115:$BZ115))%, NA())</f>
        <v>4.8836540403627178E-2</v>
      </c>
      <c r="BJ204" s="49">
        <f t="array" ref="BJ204">IF(COUNT(IF(BJ$5:BJ$81&gt;0, TRANSPOSE(Data_TR_USD!$B115:$BZ115)))&gt;0, SUMPRODUCT(BJ$5:BJ$81, TRANSPOSE(Data_TR_USD!$B115:$BZ115))%, NA())</f>
        <v>0.1374761143813254</v>
      </c>
      <c r="BK204" s="49">
        <f t="array" ref="BK204">IF(COUNT(IF(BK$5:BK$81&gt;0, TRANSPOSE(Data_TR_USD!$B115:$BZ115)))&gt;0, SUMPRODUCT(BK$5:BK$81, TRANSPOSE(Data_TR_USD!$B115:$BZ115))%, NA())</f>
        <v>0.14947844611908168</v>
      </c>
      <c r="BL204" s="49">
        <f t="array" ref="BL204">IF(COUNT(IF(BL$5:BL$81&gt;0, TRANSPOSE(Data_TR_USD!$B115:$BZ115)))&gt;0, SUMPRODUCT(BL$5:BL$81, TRANSPOSE(Data_TR_USD!$B115:$BZ115))%, NA())</f>
        <v>3.6591453674121401E-2</v>
      </c>
      <c r="BM204" s="49">
        <f t="array" ref="BM204">IF(COUNT(IF(BM$5:BM$81&gt;0, TRANSPOSE(Data_TR_USD!$B115:$BZ115)))&gt;0, SUMPRODUCT(BM$5:BM$81, TRANSPOSE(Data_TR_USD!$B115:$BZ115))%, NA())</f>
        <v>0.12780519546802027</v>
      </c>
      <c r="BN204" s="49">
        <f t="array" ref="BN204">IF(COUNT(IF(BN$5:BN$81&gt;0, TRANSPOSE(Data_TR_USD!$B115:$BZ115)))&gt;0, SUMPRODUCT(BN$5:BN$81, TRANSPOSE(Data_TR_USD!$B115:$BZ115))%, NA())</f>
        <v>9.6267701814043802E-2</v>
      </c>
      <c r="BO204" s="49">
        <f t="array" ref="BO204">IF(COUNT(IF(BO$5:BO$81&gt;0, TRANSPOSE(Data_TR_USD!$B115:$BZ115)))&gt;0, SUMPRODUCT(BO$5:BO$81, TRANSPOSE(Data_TR_USD!$B115:$BZ115))%, NA())</f>
        <v>9.711593784432139E-2</v>
      </c>
      <c r="BP204" s="49">
        <f t="array" ref="BP204">IF(COUNT(IF(BP$5:BP$81&gt;0, TRANSPOSE(Data_TR_USD!$B115:$BZ115)))&gt;0, SUMPRODUCT(BP$5:BP$81, TRANSPOSE(Data_TR_USD!$B115:$BZ115))%, NA())</f>
        <v>8.0929948203601151E-2</v>
      </c>
      <c r="BQ204" s="49">
        <f t="array" ref="BQ204">IF(COUNT(IF(BQ$5:BQ$81&gt;0, TRANSPOSE(Data_TR_USD!$B115:$BZ115)))&gt;0, SUMPRODUCT(BQ$5:BQ$81, TRANSPOSE(Data_TR_USD!$B115:$BZ115))%, NA())</f>
        <v>0.12342144675520701</v>
      </c>
      <c r="BR204" s="49">
        <f t="array" ref="BR204">IF(COUNT(IF(BR$5:BR$81&gt;0, TRANSPOSE(Data_TR_USD!$B115:$BZ115)))&gt;0, SUMPRODUCT(BR$5:BR$81, TRANSPOSE(Data_TR_USD!$B115:$BZ115))%, NA())</f>
        <v>0.10362660678369305</v>
      </c>
      <c r="BS204" s="49">
        <f t="array" ref="BS204">IF(COUNT(IF(BS$5:BS$81&gt;0, TRANSPOSE(Data_TR_USD!$B115:$BZ115)))&gt;0, SUMPRODUCT(BS$5:BS$81, TRANSPOSE(Data_TR_USD!$B115:$BZ115))%, NA())</f>
        <v>3.761145276094742E-2</v>
      </c>
    </row>
    <row r="205" spans="1:71">
      <c r="B205" s="48">
        <f t="shared" si="5"/>
        <v>1979</v>
      </c>
      <c r="E205" s="49">
        <f t="array" ref="E205">IF(COUNT(IF(E$5:E$81&gt;0, TRANSPOSE(Data_TR_USD!$B116:$BZ116)))&gt;0, SUMPRODUCT(E$5:E$81, TRANSPOSE(Data_TR_USD!$B116:$BZ116))%, NA())</f>
        <v>0.22424121405750799</v>
      </c>
      <c r="F205" s="49">
        <f t="array" ref="F205">IF(COUNT(IF(F$5:F$81&gt;0, TRANSPOSE(Data_TR_USD!$B116:$BZ116)))&gt;0, SUMPRODUCT(F$5:F$81, TRANSPOSE(Data_TR_USD!$B116:$BZ116))%, NA())</f>
        <v>9.2240474450106746E-2</v>
      </c>
      <c r="G205" s="49">
        <f t="array" ref="G205">IF(COUNT(IF(G$5:G$81&gt;0, TRANSPOSE(Data_TR_USD!$B116:$BZ116)))&gt;0, SUMPRODUCT(G$5:G$81, TRANSPOSE(Data_TR_USD!$B116:$BZ116))%, NA())</f>
        <v>0.13293943870014768</v>
      </c>
      <c r="I205" s="49">
        <f t="array" ref="I205">IF(ISNUMBER(I$96), I$96, IF(COUNT(IF(I$5:I$81&gt;0, TRANSPOSE(Data_TR_USD!$B116:$BZ116)))&gt;0, SUMPRODUCT(I$5:I$81, TRANSPOSE(Data_TR_USD!$B116:$BZ116))%, NA()))</f>
        <v>0.10213441872739148</v>
      </c>
      <c r="J205" s="49">
        <f t="array" ref="J205">IF(ISNUMBER(J$96), J$96, IF(COUNT(IF(J$5:J$81&gt;0, TRANSPOSE(Data_TR_USD!$B116:$BZ116)))&gt;0, SUMPRODUCT(J$5:J$81, TRANSPOSE(Data_TR_USD!$B116:$BZ116))%, NA()))</f>
        <v>0.10213441872739148</v>
      </c>
      <c r="K205" s="49">
        <f t="array" ref="K205">IF(ISNUMBER(K$96), K$96, IF(COUNT(IF(K$5:K$81&gt;0, TRANSPOSE(Data_TR_USD!$B116:$BZ116)))&gt;0, SUMPRODUCT(K$5:K$81, TRANSPOSE(Data_TR_USD!$B116:$BZ116))%, NA()))</f>
        <v>0.1416105713842038</v>
      </c>
      <c r="M205" s="49">
        <f t="array" ref="M205">IF(COUNT(IF(M$5:M$81&gt;0, TRANSPOSE(Data_TR_USD!$B116:$BZ116)))&gt;0, SUMPRODUCT(M$5:M$81, TRANSPOSE(Data_TR_USD!$B116:$BZ116))%, NA())</f>
        <v>0.14332567083863551</v>
      </c>
      <c r="N205" s="49">
        <f t="array" ref="N205">IF(COUNT(IF(N$5:N$81&gt;0, TRANSPOSE(Data_TR_USD!$B116:$BZ116)))&gt;0, SUMPRODUCT(N$5:N$81, TRANSPOSE(Data_TR_USD!$B116:$BZ116))%, NA())</f>
        <v>0.1416105713842038</v>
      </c>
      <c r="X205" s="49">
        <f t="array" ref="X205">IF(COUNT(IF(X$5:X$81&gt;0, TRANSPOSE(Data_TR_USD!$B116:$BZ116)))&gt;0, SUMPRODUCT(X$5:X$81, TRANSPOSE(Data_TR_USD!$B116:$BZ116))%, NA())</f>
        <v>0.18102545327987091</v>
      </c>
      <c r="Y205" s="49">
        <f t="array" ref="Y205">IF(COUNT(IF(Y$5:Y$81&gt;0, TRANSPOSE(Data_TR_USD!$B116:$BZ116)))&gt;0, SUMPRODUCT(Y$5:Y$81, TRANSPOSE(Data_TR_USD!$B116:$BZ116))%, NA())</f>
        <v>0.1416105713842038</v>
      </c>
      <c r="AA205" s="49">
        <f t="array" ref="AA205">IF(COUNT(IF(AA$5:AA$81&gt;0, TRANSPOSE(Data_TR_USD!$B116:$BZ116)))&gt;0, SUMPRODUCT(AA$5:AA$81, TRANSPOSE(Data_TR_USD!$B116:$BZ116))%, NA())</f>
        <v>0.14332567083863551</v>
      </c>
      <c r="AB205" s="49">
        <f t="array" ref="AB205">IF(COUNT(IF(AB$5:AB$81&gt;0, TRANSPOSE(Data_TR_USD!$B116:$BZ116)))&gt;0, SUMPRODUCT(AB$5:AB$81, TRANSPOSE(Data_TR_USD!$B116:$BZ116))%, NA())</f>
        <v>0.16753646647132794</v>
      </c>
      <c r="AC205" s="49">
        <f t="array" ref="AC205">IF(COUNT(IF(AC$5:AC$81&gt;0, TRANSPOSE(Data_TR_USD!$B116:$BZ116)))&gt;0, SUMPRODUCT(AC$5:AC$81, TRANSPOSE(Data_TR_USD!$B116:$BZ116))%, NA())</f>
        <v>0.18056340296043089</v>
      </c>
      <c r="AD205" s="49">
        <f t="array" ref="AD205">IF(COUNT(IF(AD$5:AD$81&gt;0, TRANSPOSE(Data_TR_USD!$B116:$BZ116)))&gt;0, SUMPRODUCT(AD$5:AD$81, TRANSPOSE(Data_TR_USD!$B116:$BZ116))%, NA())</f>
        <v>0.17945920393713488</v>
      </c>
      <c r="AE205" s="49">
        <f t="array" ref="AE205">IF(COUNT(IF(AE$5:AE$81&gt;0, TRANSPOSE(Data_TR_USD!$B116:$BZ116)))&gt;0, SUMPRODUCT(AE$5:AE$81, TRANSPOSE(Data_TR_USD!$B116:$BZ116))%, NA())</f>
        <v>0.10679893478860981</v>
      </c>
      <c r="AG205" s="49">
        <f t="array" ref="AG205">IF(COUNT(IF(AG$5:AG$81&gt;0, TRANSPOSE(Data_TR_USD!$B116:$BZ116)))&gt;0, SUMPRODUCT(AG$5:AG$81, TRANSPOSE(Data_TR_USD!$B116:$BZ116))%, NA())</f>
        <v>0</v>
      </c>
      <c r="AM205" s="49">
        <f t="array" ref="AM205">IF(COUNT(IF(AM$5:AM$81&gt;0, TRANSPOSE(Data_TR_USD!$B116:$BZ116)))&gt;0, SUMPRODUCT(AM$5:AM$81, TRANSPOSE(Data_TR_USD!$B116:$BZ116))%, NA())</f>
        <v>0.15443581495343586</v>
      </c>
      <c r="AN205" s="49">
        <f t="array" ref="AN205">IF(COUNT(IF(AN$5:AN$81&gt;0, TRANSPOSE(Data_TR_USD!$B116:$BZ116)))&gt;0, SUMPRODUCT(AN$5:AN$81, TRANSPOSE(Data_TR_USD!$B116:$BZ116))%, NA())</f>
        <v>0.40796089112885681</v>
      </c>
      <c r="AO205" s="49">
        <f t="array" ref="AO205">IF(COUNT(IF(AO$5:AO$81&gt;0, TRANSPOSE(Data_TR_USD!$B116:$BZ116)))&gt;0, SUMPRODUCT(AO$5:AO$81, TRANSPOSE(Data_TR_USD!$B116:$BZ116))%, NA())</f>
        <v>0.15048353734370509</v>
      </c>
      <c r="AP205" s="49">
        <f t="array" ref="AP205">IF(COUNT(IF(AP$5:AP$81&gt;0, TRANSPOSE(Data_TR_USD!$B116:$BZ116)))&gt;0, SUMPRODUCT(AP$5:AP$81, TRANSPOSE(Data_TR_USD!$B116:$BZ116))%, NA())</f>
        <v>0.13293637281353513</v>
      </c>
      <c r="AQ205" s="49">
        <f t="array" ref="AQ205">IF(COUNT(IF(AQ$5:AQ$81&gt;0, TRANSPOSE(Data_TR_USD!$B116:$BZ116)))&gt;0, SUMPRODUCT(AQ$5:AQ$81, TRANSPOSE(Data_TR_USD!$B116:$BZ116))%, NA())</f>
        <v>0.39782397521466284</v>
      </c>
      <c r="AS205" s="49">
        <f t="array" ref="AS205">IF(COUNT(IF(AS$5:AS$81&gt;0, TRANSPOSE(Data_TR_USD!$B116:$BZ116)))&gt;0, SUMPRODUCT(AS$5:AS$81, TRANSPOSE(Data_TR_USD!$B116:$BZ116))%, NA())</f>
        <v>0.1416105713842038</v>
      </c>
      <c r="AU205" s="49">
        <f t="array" ref="AU205">IF(COUNT(IF(AU$5:AU$81&gt;0, TRANSPOSE(Data_TR_USD!$B116:$BZ116)))&gt;0, SUMPRODUCT(AU$5:AU$81, TRANSPOSE(Data_TR_USD!$B116:$BZ116))%, NA())</f>
        <v>0.13540240000000001</v>
      </c>
      <c r="AV205" s="49">
        <f t="array" ref="AV205">IF(COUNT(IF(AV$5:AV$81&gt;0, TRANSPOSE(Data_TR_USD!$B116:$BZ116)))&gt;0, SUMPRODUCT(AV$5:AV$81, TRANSPOSE(Data_TR_USD!$B116:$BZ116))%, NA())</f>
        <v>6.19841E-2</v>
      </c>
      <c r="AW205" s="49">
        <f t="array" ref="AW205">IF(COUNT(IF(AW$5:AW$81&gt;0, TRANSPOSE(Data_TR_USD!$B116:$BZ116)))&gt;0, SUMPRODUCT(AW$5:AW$81, TRANSPOSE(Data_TR_USD!$B116:$BZ116))%, NA())</f>
        <v>0.11185603369804467</v>
      </c>
      <c r="AX205" s="49">
        <f t="array" ref="AX205">IF(COUNT(IF(AX$5:AX$81&gt;0, TRANSPOSE(Data_TR_USD!$B116:$BZ116)))&gt;0, SUMPRODUCT(AX$5:AX$81, TRANSPOSE(Data_TR_USD!$B116:$BZ116))%, NA())</f>
        <v>0.14332567083863551</v>
      </c>
      <c r="AY205" s="49">
        <f t="array" ref="AY205">IF(COUNT(IF(AY$5:AY$81&gt;0, TRANSPOSE(Data_TR_USD!$B116:$BZ116)))&gt;0, SUMPRODUCT(AY$5:AY$81, TRANSPOSE(Data_TR_USD!$B116:$BZ116))%, NA())</f>
        <v>0.14155921010121075</v>
      </c>
      <c r="AZ205" s="49">
        <f t="array" ref="AZ205">IF(COUNT(IF(AZ$5:AZ$81&gt;0, TRANSPOSE(Data_TR_USD!$B116:$BZ116)))&gt;0, SUMPRODUCT(AZ$5:AZ$81, TRANSPOSE(Data_TR_USD!$B116:$BZ116))%, NA())</f>
        <v>0.16170956726441368</v>
      </c>
      <c r="BA205" s="49">
        <f t="array" ref="BA205">IF(COUNT(IF(BA$5:BA$81&gt;0, TRANSPOSE(Data_TR_USD!$B116:$BZ116)))&gt;0, SUMPRODUCT(BA$5:BA$81, TRANSPOSE(Data_TR_USD!$B116:$BZ116))%, NA())</f>
        <v>0.14629657206212898</v>
      </c>
      <c r="BB205" s="49">
        <f t="array" ref="BB205">IF(COUNT(IF(BB$5:BB$81&gt;0, TRANSPOSE(Data_TR_USD!$B116:$BZ116)))&gt;0, SUMPRODUCT(BB$5:BB$81, TRANSPOSE(Data_TR_USD!$B116:$BZ116))%, NA())</f>
        <v>0.18102545327987091</v>
      </c>
      <c r="BC205" s="49">
        <f t="array" ref="BC205">IF(COUNT(IF(BC$5:BC$81&gt;0, TRANSPOSE(Data_TR_USD!$B116:$BZ116)))&gt;0, SUMPRODUCT(BC$5:BC$81, TRANSPOSE(Data_TR_USD!$B116:$BZ116))%, NA())</f>
        <v>0.15615464880411659</v>
      </c>
      <c r="BD205" s="49">
        <f t="array" ref="BD205">IF(COUNT(IF(BD$5:BD$81&gt;0, TRANSPOSE(Data_TR_USD!$B116:$BZ116)))&gt;0, SUMPRODUCT(BD$5:BD$81, TRANSPOSE(Data_TR_USD!$B116:$BZ116))%, NA())</f>
        <v>0.1622682320525298</v>
      </c>
      <c r="BE205" s="49">
        <f t="array" ref="BE205">IF(COUNT(IF(BE$5:BE$81&gt;0, TRANSPOSE(Data_TR_USD!$B116:$BZ116)))&gt;0, SUMPRODUCT(BE$5:BE$81, TRANSPOSE(Data_TR_USD!$B116:$BZ116))%, NA())</f>
        <v>8.2774569753476343E-2</v>
      </c>
      <c r="BF205" s="49">
        <f t="array" ref="BF205">IF(COUNT(IF(BF$5:BF$81&gt;0, TRANSPOSE(Data_TR_USD!$B116:$BZ116)))&gt;0, SUMPRODUCT(BF$5:BF$81, TRANSPOSE(Data_TR_USD!$B116:$BZ116))%, NA())</f>
        <v>0.16801485039603212</v>
      </c>
      <c r="BG205" s="49">
        <f t="array" ref="BG205">IF(COUNT(IF(BG$5:BG$81&gt;0, TRANSPOSE(Data_TR_USD!$B116:$BZ116)))&gt;0, SUMPRODUCT(BG$5:BG$81, TRANSPOSE(Data_TR_USD!$B116:$BZ116))%, NA())</f>
        <v>0.1068394759518294</v>
      </c>
      <c r="BH205" s="49">
        <f t="array" ref="BH205">IF(COUNT(IF(BH$5:BH$81&gt;0, TRANSPOSE(Data_TR_USD!$B116:$BZ116)))&gt;0, SUMPRODUCT(BH$5:BH$81, TRANSPOSE(Data_TR_USD!$B116:$BZ116))%, NA())</f>
        <v>0.13008379030508327</v>
      </c>
      <c r="BI205" s="49">
        <f t="array" ref="BI205">IF(COUNT(IF(BI$5:BI$81&gt;0, TRANSPOSE(Data_TR_USD!$B116:$BZ116)))&gt;0, SUMPRODUCT(BI$5:BI$81, TRANSPOSE(Data_TR_USD!$B116:$BZ116))%, NA())</f>
        <v>0.1416105713842038</v>
      </c>
      <c r="BJ205" s="49">
        <f t="array" ref="BJ205">IF(COUNT(IF(BJ$5:BJ$81&gt;0, TRANSPOSE(Data_TR_USD!$B116:$BZ116)))&gt;0, SUMPRODUCT(BJ$5:BJ$81, TRANSPOSE(Data_TR_USD!$B116:$BZ116))%, NA())</f>
        <v>0.16221687076953681</v>
      </c>
      <c r="BK205" s="49">
        <f t="array" ref="BK205">IF(COUNT(IF(BK$5:BK$81&gt;0, TRANSPOSE(Data_TR_USD!$B116:$BZ116)))&gt;0, SUMPRODUCT(BK$5:BK$81, TRANSPOSE(Data_TR_USD!$B116:$BZ116))%, NA())</f>
        <v>0.17186112660594613</v>
      </c>
      <c r="BL205" s="49">
        <f t="array" ref="BL205">IF(COUNT(IF(BL$5:BL$81&gt;0, TRANSPOSE(Data_TR_USD!$B116:$BZ116)))&gt;0, SUMPRODUCT(BL$5:BL$81, TRANSPOSE(Data_TR_USD!$B116:$BZ116))%, NA())</f>
        <v>0.112120607028754</v>
      </c>
      <c r="BM205" s="49">
        <f t="array" ref="BM205">IF(COUNT(IF(BM$5:BM$81&gt;0, TRANSPOSE(Data_TR_USD!$B116:$BZ116)))&gt;0, SUMPRODUCT(BM$5:BM$81, TRANSPOSE(Data_TR_USD!$B116:$BZ116))%, NA())</f>
        <v>0.10668136934808795</v>
      </c>
      <c r="BN205" s="49">
        <f t="array" ref="BN205">IF(COUNT(IF(BN$5:BN$81&gt;0, TRANSPOSE(Data_TR_USD!$B116:$BZ116)))&gt;0, SUMPRODUCT(BN$5:BN$81, TRANSPOSE(Data_TR_USD!$B116:$BZ116))%, NA())</f>
        <v>7.9120422126903678E-2</v>
      </c>
      <c r="BO205" s="49">
        <f t="array" ref="BO205">IF(COUNT(IF(BO$5:BO$81&gt;0, TRANSPOSE(Data_TR_USD!$B116:$BZ116)))&gt;0, SUMPRODUCT(BO$5:BO$81, TRANSPOSE(Data_TR_USD!$B116:$BZ116))%, NA())</f>
        <v>0.13430421063635975</v>
      </c>
      <c r="BP205" s="49">
        <f t="array" ref="BP205">IF(COUNT(IF(BP$5:BP$81&gt;0, TRANSPOSE(Data_TR_USD!$B116:$BZ116)))&gt;0, SUMPRODUCT(BP$5:BP$81, TRANSPOSE(Data_TR_USD!$B116:$BZ116))%, NA())</f>
        <v>0.11192017553029977</v>
      </c>
      <c r="BQ205" s="49">
        <f t="array" ref="BQ205">IF(COUNT(IF(BQ$5:BQ$81&gt;0, TRANSPOSE(Data_TR_USD!$B116:$BZ116)))&gt;0, SUMPRODUCT(BQ$5:BQ$81, TRANSPOSE(Data_TR_USD!$B116:$BZ116))%, NA())</f>
        <v>0.40796089112885681</v>
      </c>
      <c r="BR205" s="49">
        <f t="array" ref="BR205">IF(COUNT(IF(BR$5:BR$81&gt;0, TRANSPOSE(Data_TR_USD!$B116:$BZ116)))&gt;0, SUMPRODUCT(BR$5:BR$81, TRANSPOSE(Data_TR_USD!$B116:$BZ116))%, NA())</f>
        <v>0.14320458840197919</v>
      </c>
      <c r="BS205" s="49">
        <f t="array" ref="BS205">IF(COUNT(IF(BS$5:BS$81&gt;0, TRANSPOSE(Data_TR_USD!$B116:$BZ116)))&gt;0, SUMPRODUCT(BS$5:BS$81, TRANSPOSE(Data_TR_USD!$B116:$BZ116))%, NA())</f>
        <v>7.8503377268254335E-2</v>
      </c>
    </row>
    <row r="206" spans="1:71">
      <c r="B206" s="48">
        <f t="shared" si="5"/>
        <v>1980</v>
      </c>
      <c r="E206" s="49">
        <f t="array" ref="E206">IF(COUNT(IF(E$5:E$81&gt;0, TRANSPOSE(Data_TR_USD!$B117:$BZ117)))&gt;0, SUMPRODUCT(E$5:E$81, TRANSPOSE(Data_TR_USD!$B117:$BZ117))%, NA())</f>
        <v>0.32597843450479241</v>
      </c>
      <c r="F206" s="49">
        <f t="array" ref="F206">IF(COUNT(IF(F$5:F$81&gt;0, TRANSPOSE(Data_TR_USD!$B117:$BZ117)))&gt;0, SUMPRODUCT(F$5:F$81, TRANSPOSE(Data_TR_USD!$B117:$BZ117))%, NA())</f>
        <v>0.23243390241883641</v>
      </c>
      <c r="G206" s="49">
        <f t="array" ref="G206">IF(COUNT(IF(G$5:G$81&gt;0, TRANSPOSE(Data_TR_USD!$B117:$BZ117)))&gt;0, SUMPRODUCT(G$5:G$81, TRANSPOSE(Data_TR_USD!$B117:$BZ117))%, NA())</f>
        <v>0.12516297262059961</v>
      </c>
      <c r="I206" s="49">
        <f t="array" ref="I206">IF(ISNUMBER(I$96), I$96, IF(COUNT(IF(I$5:I$81&gt;0, TRANSPOSE(Data_TR_USD!$B117:$BZ117)))&gt;0, SUMPRODUCT(I$5:I$81, TRANSPOSE(Data_TR_USD!$B117:$BZ117))%, NA()))</f>
        <v>0.1159567614411281</v>
      </c>
      <c r="J206" s="49">
        <f t="array" ref="J206">IF(ISNUMBER(J$96), J$96, IF(COUNT(IF(J$5:J$81&gt;0, TRANSPOSE(Data_TR_USD!$B117:$BZ117)))&gt;0, SUMPRODUCT(J$5:J$81, TRANSPOSE(Data_TR_USD!$B117:$BZ117))%, NA()))</f>
        <v>0.1159567614411281</v>
      </c>
      <c r="K206" s="49">
        <f t="array" ref="K206">IF(ISNUMBER(K$96), K$96, IF(COUNT(IF(K$5:K$81&gt;0, TRANSPOSE(Data_TR_USD!$B117:$BZ117)))&gt;0, SUMPRODUCT(K$5:K$81, TRANSPOSE(Data_TR_USD!$B117:$BZ117))%, NA()))</f>
        <v>0.2057512691310476</v>
      </c>
      <c r="M206" s="49">
        <f t="array" ref="M206">IF(COUNT(IF(M$5:M$81&gt;0, TRANSPOSE(Data_TR_USD!$B117:$BZ117)))&gt;0, SUMPRODUCT(M$5:M$81, TRANSPOSE(Data_TR_USD!$B117:$BZ117))%, NA())</f>
        <v>0.2378014921921332</v>
      </c>
      <c r="N206" s="49">
        <f t="array" ref="N206">IF(COUNT(IF(N$5:N$81&gt;0, TRANSPOSE(Data_TR_USD!$B117:$BZ117)))&gt;0, SUMPRODUCT(N$5:N$81, TRANSPOSE(Data_TR_USD!$B117:$BZ117))%, NA())</f>
        <v>0.2057512691310476</v>
      </c>
      <c r="X206" s="49">
        <f t="array" ref="X206">IF(COUNT(IF(X$5:X$81&gt;0, TRANSPOSE(Data_TR_USD!$B117:$BZ117)))&gt;0, SUMPRODUCT(X$5:X$81, TRANSPOSE(Data_TR_USD!$B117:$BZ117))%, NA())</f>
        <v>0.25088671613094216</v>
      </c>
      <c r="Y206" s="49">
        <f t="array" ref="Y206">IF(COUNT(IF(Y$5:Y$81&gt;0, TRANSPOSE(Data_TR_USD!$B117:$BZ117)))&gt;0, SUMPRODUCT(Y$5:Y$81, TRANSPOSE(Data_TR_USD!$B117:$BZ117))%, NA())</f>
        <v>0.2057512691310476</v>
      </c>
      <c r="AA206" s="49">
        <f t="array" ref="AA206">IF(COUNT(IF(AA$5:AA$81&gt;0, TRANSPOSE(Data_TR_USD!$B117:$BZ117)))&gt;0, SUMPRODUCT(AA$5:AA$81, TRANSPOSE(Data_TR_USD!$B117:$BZ117))%, NA())</f>
        <v>0.2378014921921332</v>
      </c>
      <c r="AB206" s="49">
        <f t="array" ref="AB206">IF(COUNT(IF(AB$5:AB$81&gt;0, TRANSPOSE(Data_TR_USD!$B117:$BZ117)))&gt;0, SUMPRODUCT(AB$5:AB$81, TRANSPOSE(Data_TR_USD!$B117:$BZ117))%, NA())</f>
        <v>0.21004150384403886</v>
      </c>
      <c r="AC206" s="49">
        <f t="array" ref="AC206">IF(COUNT(IF(AC$5:AC$81&gt;0, TRANSPOSE(Data_TR_USD!$B117:$BZ117)))&gt;0, SUMPRODUCT(AC$5:AC$81, TRANSPOSE(Data_TR_USD!$B117:$BZ117))%, NA())</f>
        <v>0.22143292392544034</v>
      </c>
      <c r="AD206" s="49">
        <f t="array" ref="AD206">IF(COUNT(IF(AD$5:AD$81&gt;0, TRANSPOSE(Data_TR_USD!$B117:$BZ117)))&gt;0, SUMPRODUCT(AD$5:AD$81, TRANSPOSE(Data_TR_USD!$B117:$BZ117))%, NA())</f>
        <v>0.19301113068081155</v>
      </c>
      <c r="AE206" s="49">
        <f t="array" ref="AE206">IF(COUNT(IF(AE$5:AE$81&gt;0, TRANSPOSE(Data_TR_USD!$B117:$BZ117)))&gt;0, SUMPRODUCT(AE$5:AE$81, TRANSPOSE(Data_TR_USD!$B117:$BZ117))%, NA())</f>
        <v>0.1644257859635864</v>
      </c>
      <c r="AG206" s="49">
        <f t="array" ref="AG206">IF(COUNT(IF(AG$5:AG$81&gt;0, TRANSPOSE(Data_TR_USD!$B117:$BZ117)))&gt;0, SUMPRODUCT(AG$5:AG$81, TRANSPOSE(Data_TR_USD!$B117:$BZ117))%, NA())</f>
        <v>0</v>
      </c>
      <c r="AM206" s="49">
        <f t="array" ref="AM206">IF(COUNT(IF(AM$5:AM$81&gt;0, TRANSPOSE(Data_TR_USD!$B117:$BZ117)))&gt;0, SUMPRODUCT(AM$5:AM$81, TRANSPOSE(Data_TR_USD!$B117:$BZ117))%, NA())</f>
        <v>0.175732276983569</v>
      </c>
      <c r="AN206" s="49">
        <f t="array" ref="AN206">IF(COUNT(IF(AN$5:AN$81&gt;0, TRANSPOSE(Data_TR_USD!$B117:$BZ117)))&gt;0, SUMPRODUCT(AN$5:AN$81, TRANSPOSE(Data_TR_USD!$B117:$BZ117))%, NA())</f>
        <v>0.13334404744215095</v>
      </c>
      <c r="AO206" s="49">
        <f t="array" ref="AO206">IF(COUNT(IF(AO$5:AO$81&gt;0, TRANSPOSE(Data_TR_USD!$B117:$BZ117)))&gt;0, SUMPRODUCT(AO$5:AO$81, TRANSPOSE(Data_TR_USD!$B117:$BZ117))%, NA())</f>
        <v>0.19540973156126584</v>
      </c>
      <c r="AP206" s="49">
        <f t="array" ref="AP206">IF(COUNT(IF(AP$5:AP$81&gt;0, TRANSPOSE(Data_TR_USD!$B117:$BZ117)))&gt;0, SUMPRODUCT(AP$5:AP$81, TRANSPOSE(Data_TR_USD!$B117:$BZ117))%, NA())</f>
        <v>0.17001248760113349</v>
      </c>
      <c r="AQ206" s="49">
        <f t="array" ref="AQ206">IF(COUNT(IF(AQ$5:AQ$81&gt;0, TRANSPOSE(Data_TR_USD!$B117:$BZ117)))&gt;0, SUMPRODUCT(AQ$5:AQ$81, TRANSPOSE(Data_TR_USD!$B117:$BZ117))%, NA())</f>
        <v>0.12406456040301002</v>
      </c>
      <c r="AS206" s="49">
        <f t="array" ref="AS206">IF(COUNT(IF(AS$5:AS$81&gt;0, TRANSPOSE(Data_TR_USD!$B117:$BZ117)))&gt;0, SUMPRODUCT(AS$5:AS$81, TRANSPOSE(Data_TR_USD!$B117:$BZ117))%, NA())</f>
        <v>0.2057512691310476</v>
      </c>
      <c r="AU206" s="49">
        <f t="array" ref="AU206">IF(COUNT(IF(AU$5:AU$81&gt;0, TRANSPOSE(Data_TR_USD!$B117:$BZ117)))&gt;0, SUMPRODUCT(AU$5:AU$81, TRANSPOSE(Data_TR_USD!$B117:$BZ117))%, NA())</f>
        <v>0.22583729999999999</v>
      </c>
      <c r="AV206" s="49">
        <f t="array" ref="AV206">IF(COUNT(IF(AV$5:AV$81&gt;0, TRANSPOSE(Data_TR_USD!$B117:$BZ117)))&gt;0, SUMPRODUCT(AV$5:AV$81, TRANSPOSE(Data_TR_USD!$B117:$BZ117))%, NA())</f>
        <v>0.1188017</v>
      </c>
      <c r="AW206" s="49">
        <f t="array" ref="AW206">IF(COUNT(IF(AW$5:AW$81&gt;0, TRANSPOSE(Data_TR_USD!$B117:$BZ117)))&gt;0, SUMPRODUCT(AW$5:AW$81, TRANSPOSE(Data_TR_USD!$B117:$BZ117))%, NA())</f>
        <v>0.2253476186858939</v>
      </c>
      <c r="AX206" s="49">
        <f t="array" ref="AX206">IF(COUNT(IF(AX$5:AX$81&gt;0, TRANSPOSE(Data_TR_USD!$B117:$BZ117)))&gt;0, SUMPRODUCT(AX$5:AX$81, TRANSPOSE(Data_TR_USD!$B117:$BZ117))%, NA())</f>
        <v>0.2378014921921332</v>
      </c>
      <c r="AY206" s="49">
        <f t="array" ref="AY206">IF(COUNT(IF(AY$5:AY$81&gt;0, TRANSPOSE(Data_TR_USD!$B117:$BZ117)))&gt;0, SUMPRODUCT(AY$5:AY$81, TRANSPOSE(Data_TR_USD!$B117:$BZ117))%, NA())</f>
        <v>0.23526044008509014</v>
      </c>
      <c r="AZ206" s="49">
        <f t="array" ref="AZ206">IF(COUNT(IF(AZ$5:AZ$81&gt;0, TRANSPOSE(Data_TR_USD!$B117:$BZ117)))&gt;0, SUMPRODUCT(AZ$5:AZ$81, TRANSPOSE(Data_TR_USD!$B117:$BZ117))%, NA())</f>
        <v>0.23657297499268423</v>
      </c>
      <c r="BA206" s="49">
        <f t="array" ref="BA206">IF(COUNT(IF(BA$5:BA$81&gt;0, TRANSPOSE(Data_TR_USD!$B117:$BZ117)))&gt;0, SUMPRODUCT(BA$5:BA$81, TRANSPOSE(Data_TR_USD!$B117:$BZ117))%, NA())</f>
        <v>0.18218548449152908</v>
      </c>
      <c r="BB206" s="49">
        <f t="array" ref="BB206">IF(COUNT(IF(BB$5:BB$81&gt;0, TRANSPOSE(Data_TR_USD!$B117:$BZ117)))&gt;0, SUMPRODUCT(BB$5:BB$81, TRANSPOSE(Data_TR_USD!$B117:$BZ117))%, NA())</f>
        <v>0.25088671613094216</v>
      </c>
      <c r="BC206" s="49">
        <f t="array" ref="BC206">IF(COUNT(IF(BC$5:BC$81&gt;0, TRANSPOSE(Data_TR_USD!$B117:$BZ117)))&gt;0, SUMPRODUCT(BC$5:BC$81, TRANSPOSE(Data_TR_USD!$B117:$BZ117))%, NA())</f>
        <v>0.17921773399579624</v>
      </c>
      <c r="BD206" s="49">
        <f t="array" ref="BD206">IF(COUNT(IF(BD$5:BD$81&gt;0, TRANSPOSE(Data_TR_USD!$B117:$BZ117)))&gt;0, SUMPRODUCT(BD$5:BD$81, TRANSPOSE(Data_TR_USD!$B117:$BZ117))%, NA())</f>
        <v>0.23580806047448377</v>
      </c>
      <c r="BE206" s="49">
        <f t="array" ref="BE206">IF(COUNT(IF(BE$5:BE$81&gt;0, TRANSPOSE(Data_TR_USD!$B117:$BZ117)))&gt;0, SUMPRODUCT(BE$5:BE$81, TRANSPOSE(Data_TR_USD!$B117:$BZ117))%, NA())</f>
        <v>0.1601337435697727</v>
      </c>
      <c r="BF206" s="49">
        <f t="array" ref="BF206">IF(COUNT(IF(BF$5:BF$81&gt;0, TRANSPOSE(Data_TR_USD!$B117:$BZ117)))&gt;0, SUMPRODUCT(BF$5:BF$81, TRANSPOSE(Data_TR_USD!$B117:$BZ117))%, NA())</f>
        <v>0.17696518254507709</v>
      </c>
      <c r="BG206" s="49">
        <f t="array" ref="BG206">IF(COUNT(IF(BG$5:BG$81&gt;0, TRANSPOSE(Data_TR_USD!$B117:$BZ117)))&gt;0, SUMPRODUCT(BG$5:BG$81, TRANSPOSE(Data_TR_USD!$B117:$BZ117))%, NA())</f>
        <v>0.1201383588533901</v>
      </c>
      <c r="BH206" s="49">
        <f t="array" ref="BH206">IF(COUNT(IF(BH$5:BH$81&gt;0, TRANSPOSE(Data_TR_USD!$B117:$BZ117)))&gt;0, SUMPRODUCT(BH$5:BH$81, TRANSPOSE(Data_TR_USD!$B117:$BZ117))%, NA())</f>
        <v>0.17116864606234958</v>
      </c>
      <c r="BI206" s="49">
        <f t="array" ref="BI206">IF(COUNT(IF(BI$5:BI$81&gt;0, TRANSPOSE(Data_TR_USD!$B117:$BZ117)))&gt;0, SUMPRODUCT(BI$5:BI$81, TRANSPOSE(Data_TR_USD!$B117:$BZ117))%, NA())</f>
        <v>0.2057512691310476</v>
      </c>
      <c r="BJ206" s="49">
        <f t="array" ref="BJ206">IF(COUNT(IF(BJ$5:BJ$81&gt;0, TRANSPOSE(Data_TR_USD!$B117:$BZ117)))&gt;0, SUMPRODUCT(BJ$5:BJ$81, TRANSPOSE(Data_TR_USD!$B117:$BZ117))%, NA())</f>
        <v>0.26531723142852637</v>
      </c>
      <c r="BK206" s="49">
        <f t="array" ref="BK206">IF(COUNT(IF(BK$5:BK$81&gt;0, TRANSPOSE(Data_TR_USD!$B117:$BZ117)))&gt;0, SUMPRODUCT(BK$5:BK$81, TRANSPOSE(Data_TR_USD!$B117:$BZ117))%, NA())</f>
        <v>0.21224492173837073</v>
      </c>
      <c r="BL206" s="49">
        <f t="array" ref="BL206">IF(COUNT(IF(BL$5:BL$81&gt;0, TRANSPOSE(Data_TR_USD!$B117:$BZ117)))&gt;0, SUMPRODUCT(BL$5:BL$81, TRANSPOSE(Data_TR_USD!$B117:$BZ117))%, NA())</f>
        <v>0.16298921725239621</v>
      </c>
      <c r="BM206" s="49">
        <f t="array" ref="BM206">IF(COUNT(IF(BM$5:BM$81&gt;0, TRANSPOSE(Data_TR_USD!$B117:$BZ117)))&gt;0, SUMPRODUCT(BM$5:BM$81, TRANSPOSE(Data_TR_USD!$B117:$BZ117))%, NA())</f>
        <v>0.18753585552984542</v>
      </c>
      <c r="BN206" s="49">
        <f t="array" ref="BN206">IF(COUNT(IF(BN$5:BN$81&gt;0, TRANSPOSE(Data_TR_USD!$B117:$BZ117)))&gt;0, SUMPRODUCT(BN$5:BN$81, TRANSPOSE(Data_TR_USD!$B117:$BZ117))%, NA())</f>
        <v>0.1396030842309072</v>
      </c>
      <c r="BO206" s="49">
        <f t="array" ref="BO206">IF(COUNT(IF(BO$5:BO$81&gt;0, TRANSPOSE(Data_TR_USD!$B117:$BZ117)))&gt;0, SUMPRODUCT(BO$5:BO$81, TRANSPOSE(Data_TR_USD!$B117:$BZ117))%, NA())</f>
        <v>0.15977518147416839</v>
      </c>
      <c r="BP206" s="49">
        <f t="array" ref="BP206">IF(COUNT(IF(BP$5:BP$81&gt;0, TRANSPOSE(Data_TR_USD!$B117:$BZ117)))&gt;0, SUMPRODUCT(BP$5:BP$81, TRANSPOSE(Data_TR_USD!$B117:$BZ117))%, NA())</f>
        <v>0.13314598456180698</v>
      </c>
      <c r="BQ206" s="49">
        <f t="array" ref="BQ206">IF(COUNT(IF(BQ$5:BQ$81&gt;0, TRANSPOSE(Data_TR_USD!$B117:$BZ117)))&gt;0, SUMPRODUCT(BQ$5:BQ$81, TRANSPOSE(Data_TR_USD!$B117:$BZ117))%, NA())</f>
        <v>0.13334404744215095</v>
      </c>
      <c r="BR206" s="49">
        <f t="array" ref="BR206">IF(COUNT(IF(BR$5:BR$81&gt;0, TRANSPOSE(Data_TR_USD!$B117:$BZ117)))&gt;0, SUMPRODUCT(BR$5:BR$81, TRANSPOSE(Data_TR_USD!$B117:$BZ117))%, NA())</f>
        <v>0.1483688353183773</v>
      </c>
      <c r="BS206" s="49">
        <f t="array" ref="BS206">IF(COUNT(IF(BS$5:BS$81&gt;0, TRANSPOSE(Data_TR_USD!$B117:$BZ117)))&gt;0, SUMPRODUCT(BS$5:BS$81, TRANSPOSE(Data_TR_USD!$B117:$BZ117))%, NA())</f>
        <v>6.540195751475969E-2</v>
      </c>
    </row>
    <row r="207" spans="1:71">
      <c r="B207" s="48">
        <f t="shared" si="5"/>
        <v>1981</v>
      </c>
      <c r="E207" s="49">
        <f t="array" ref="E207">IF(COUNT(IF(E$5:E$81&gt;0, TRANSPOSE(Data_TR_USD!$B118:$BZ118)))&gt;0, SUMPRODUCT(E$5:E$81, TRANSPOSE(Data_TR_USD!$B118:$BZ118))%, NA())</f>
        <v>-3.8039137380191691E-2</v>
      </c>
      <c r="F207" s="49">
        <f t="array" ref="F207">IF(COUNT(IF(F$5:F$81&gt;0, TRANSPOSE(Data_TR_USD!$B118:$BZ118)))&gt;0, SUMPRODUCT(F$5:F$81, TRANSPOSE(Data_TR_USD!$B118:$BZ118))%, NA())</f>
        <v>-4.0310861090808565E-2</v>
      </c>
      <c r="G207" s="49">
        <f t="array" ref="G207">IF(COUNT(IF(G$5:G$81&gt;0, TRANSPOSE(Data_TR_USD!$B118:$BZ118)))&gt;0, SUMPRODUCT(G$5:G$81, TRANSPOSE(Data_TR_USD!$B118:$BZ118))%, NA())</f>
        <v>8.9223638470451908E-2</v>
      </c>
      <c r="I207" s="49">
        <f t="array" ref="I207">IF(ISNUMBER(I$96), I$96, IF(COUNT(IF(I$5:I$81&gt;0, TRANSPOSE(Data_TR_USD!$B118:$BZ118)))&gt;0, SUMPRODUCT(I$5:I$81, TRANSPOSE(Data_TR_USD!$B118:$BZ118))%, NA()))</f>
        <v>0.14981160274281516</v>
      </c>
      <c r="J207" s="49">
        <f t="array" ref="J207">IF(ISNUMBER(J$96), J$96, IF(COUNT(IF(J$5:J$81&gt;0, TRANSPOSE(Data_TR_USD!$B118:$BZ118)))&gt;0, SUMPRODUCT(J$5:J$81, TRANSPOSE(Data_TR_USD!$B118:$BZ118))%, NA()))</f>
        <v>0.14981160274281516</v>
      </c>
      <c r="K207" s="49">
        <f t="array" ref="K207">IF(ISNUMBER(K$96), K$96, IF(COUNT(IF(K$5:K$81&gt;0, TRANSPOSE(Data_TR_USD!$B118:$BZ118)))&gt;0, SUMPRODUCT(K$5:K$81, TRANSPOSE(Data_TR_USD!$B118:$BZ118))%, NA()))</f>
        <v>1.491681173761985E-3</v>
      </c>
      <c r="M207" s="49">
        <f t="array" ref="M207">IF(COUNT(IF(M$5:M$81&gt;0, TRANSPOSE(Data_TR_USD!$B118:$BZ118)))&gt;0, SUMPRODUCT(M$5:M$81, TRANSPOSE(Data_TR_USD!$B118:$BZ118))%, NA())</f>
        <v>-1.8955245216399914E-2</v>
      </c>
      <c r="N207" s="49">
        <f t="array" ref="N207">IF(COUNT(IF(N$5:N$81&gt;0, TRANSPOSE(Data_TR_USD!$B118:$BZ118)))&gt;0, SUMPRODUCT(N$5:N$81, TRANSPOSE(Data_TR_USD!$B118:$BZ118))%, NA())</f>
        <v>1.491681173761985E-3</v>
      </c>
      <c r="X207" s="49">
        <f t="array" ref="X207">IF(COUNT(IF(X$5:X$81&gt;0, TRANSPOSE(Data_TR_USD!$B118:$BZ118)))&gt;0, SUMPRODUCT(X$5:X$81, TRANSPOSE(Data_TR_USD!$B118:$BZ118))%, NA())</f>
        <v>1.4632558903799376E-2</v>
      </c>
      <c r="Y207" s="49">
        <f t="array" ref="Y207">IF(COUNT(IF(Y$5:Y$81&gt;0, TRANSPOSE(Data_TR_USD!$B118:$BZ118)))&gt;0, SUMPRODUCT(Y$5:Y$81, TRANSPOSE(Data_TR_USD!$B118:$BZ118))%, NA())</f>
        <v>1.491681173761985E-3</v>
      </c>
      <c r="AA207" s="49">
        <f t="array" ref="AA207">IF(COUNT(IF(AA$5:AA$81&gt;0, TRANSPOSE(Data_TR_USD!$B118:$BZ118)))&gt;0, SUMPRODUCT(AA$5:AA$81, TRANSPOSE(Data_TR_USD!$B118:$BZ118))%, NA())</f>
        <v>-1.8955245216399914E-2</v>
      </c>
      <c r="AB207" s="49">
        <f t="array" ref="AB207">IF(COUNT(IF(AB$5:AB$81&gt;0, TRANSPOSE(Data_TR_USD!$B118:$BZ118)))&gt;0, SUMPRODUCT(AB$5:AB$81, TRANSPOSE(Data_TR_USD!$B118:$BZ118))%, NA())</f>
        <v>3.4767706522902959E-2</v>
      </c>
      <c r="AC207" s="49">
        <f t="array" ref="AC207">IF(COUNT(IF(AC$5:AC$81&gt;0, TRANSPOSE(Data_TR_USD!$B118:$BZ118)))&gt;0, SUMPRODUCT(AC$5:AC$81, TRANSPOSE(Data_TR_USD!$B118:$BZ118))%, NA())</f>
        <v>4.1378728619800957E-2</v>
      </c>
      <c r="AD207" s="49">
        <f t="array" ref="AD207">IF(COUNT(IF(AD$5:AD$81&gt;0, TRANSPOSE(Data_TR_USD!$B118:$BZ118)))&gt;0, SUMPRODUCT(AD$5:AD$81, TRANSPOSE(Data_TR_USD!$B118:$BZ118))%, NA())</f>
        <v>5.0462964310865673E-2</v>
      </c>
      <c r="AE207" s="49">
        <f t="array" ref="AE207">IF(COUNT(IF(AE$5:AE$81&gt;0, TRANSPOSE(Data_TR_USD!$B118:$BZ118)))&gt;0, SUMPRODUCT(AE$5:AE$81, TRANSPOSE(Data_TR_USD!$B118:$BZ118))%, NA())</f>
        <v>1.2839341925845101E-2</v>
      </c>
      <c r="AG207" s="49">
        <f t="array" ref="AG207">IF(COUNT(IF(AG$5:AG$81&gt;0, TRANSPOSE(Data_TR_USD!$B118:$BZ118)))&gt;0, SUMPRODUCT(AG$5:AG$81, TRANSPOSE(Data_TR_USD!$B118:$BZ118))%, NA())</f>
        <v>0</v>
      </c>
      <c r="AM207" s="49">
        <f t="array" ref="AM207">IF(COUNT(IF(AM$5:AM$81&gt;0, TRANSPOSE(Data_TR_USD!$B118:$BZ118)))&gt;0, SUMPRODUCT(AM$5:AM$81, TRANSPOSE(Data_TR_USD!$B118:$BZ118))%, NA())</f>
        <v>-4.5665948325259081E-2</v>
      </c>
      <c r="AN207" s="49">
        <f t="array" ref="AN207">IF(COUNT(IF(AN$5:AN$81&gt;0, TRANSPOSE(Data_TR_USD!$B118:$BZ118)))&gt;0, SUMPRODUCT(AN$5:AN$81, TRANSPOSE(Data_TR_USD!$B118:$BZ118))%, NA())</f>
        <v>-5.3552206520234742E-2</v>
      </c>
      <c r="AO207" s="49">
        <f t="array" ref="AO207">IF(COUNT(IF(AO$5:AO$81&gt;0, TRANSPOSE(Data_TR_USD!$B118:$BZ118)))&gt;0, SUMPRODUCT(AO$5:AO$81, TRANSPOSE(Data_TR_USD!$B118:$BZ118))%, NA())</f>
        <v>2.2362986528274623E-2</v>
      </c>
      <c r="AP207" s="49">
        <f t="array" ref="AP207">IF(COUNT(IF(AP$5:AP$81&gt;0, TRANSPOSE(Data_TR_USD!$B118:$BZ118)))&gt;0, SUMPRODUCT(AP$5:AP$81, TRANSPOSE(Data_TR_USD!$B118:$BZ118))%, NA())</f>
        <v>2.7828055722578304E-2</v>
      </c>
      <c r="AQ207" s="49">
        <f t="array" ref="AQ207">IF(COUNT(IF(AQ$5:AQ$81&gt;0, TRANSPOSE(Data_TR_USD!$B118:$BZ118)))&gt;0, SUMPRODUCT(AQ$5:AQ$81, TRANSPOSE(Data_TR_USD!$B118:$BZ118))%, NA())</f>
        <v>-5.7742485297973802E-2</v>
      </c>
      <c r="AS207" s="49">
        <f t="array" ref="AS207">IF(COUNT(IF(AS$5:AS$81&gt;0, TRANSPOSE(Data_TR_USD!$B118:$BZ118)))&gt;0, SUMPRODUCT(AS$5:AS$81, TRANSPOSE(Data_TR_USD!$B118:$BZ118))%, NA())</f>
        <v>1.491681173761985E-3</v>
      </c>
      <c r="AU207" s="49">
        <f t="array" ref="AU207">IF(COUNT(IF(AU$5:AU$81&gt;0, TRANSPOSE(Data_TR_USD!$B118:$BZ118)))&gt;0, SUMPRODUCT(AU$5:AU$81, TRANSPOSE(Data_TR_USD!$B118:$BZ118))%, NA())</f>
        <v>2.9037199999999999E-2</v>
      </c>
      <c r="AV207" s="49">
        <f t="array" ref="AV207">IF(COUNT(IF(AV$5:AV$81&gt;0, TRANSPOSE(Data_TR_USD!$B118:$BZ118)))&gt;0, SUMPRODUCT(AV$5:AV$81, TRANSPOSE(Data_TR_USD!$B118:$BZ118))%, NA())</f>
        <v>8.6716799999999997E-2</v>
      </c>
      <c r="AW207" s="49">
        <f t="array" ref="AW207">IF(COUNT(IF(AW$5:AW$81&gt;0, TRANSPOSE(Data_TR_USD!$B118:$BZ118)))&gt;0, SUMPRODUCT(AW$5:AW$81, TRANSPOSE(Data_TR_USD!$B118:$BZ118))%, NA())</f>
        <v>-1.2522362802057542E-2</v>
      </c>
      <c r="AX207" s="49">
        <f t="array" ref="AX207">IF(COUNT(IF(AX$5:AX$81&gt;0, TRANSPOSE(Data_TR_USD!$B118:$BZ118)))&gt;0, SUMPRODUCT(AX$5:AX$81, TRANSPOSE(Data_TR_USD!$B118:$BZ118))%, NA())</f>
        <v>-1.8955245216399914E-2</v>
      </c>
      <c r="AY207" s="49">
        <f t="array" ref="AY207">IF(COUNT(IF(AY$5:AY$81&gt;0, TRANSPOSE(Data_TR_USD!$B118:$BZ118)))&gt;0, SUMPRODUCT(AY$5:AY$81, TRANSPOSE(Data_TR_USD!$B118:$BZ118))%, NA())</f>
        <v>-2.5034036116869163E-2</v>
      </c>
      <c r="AZ207" s="49">
        <f t="array" ref="AZ207">IF(COUNT(IF(AZ$5:AZ$81&gt;0, TRANSPOSE(Data_TR_USD!$B118:$BZ118)))&gt;0, SUMPRODUCT(AZ$5:AZ$81, TRANSPOSE(Data_TR_USD!$B118:$BZ118))%, NA())</f>
        <v>-1.1193504120639332E-2</v>
      </c>
      <c r="BA207" s="49">
        <f t="array" ref="BA207">IF(COUNT(IF(BA$5:BA$81&gt;0, TRANSPOSE(Data_TR_USD!$B118:$BZ118)))&gt;0, SUMPRODUCT(BA$5:BA$81, TRANSPOSE(Data_TR_USD!$B118:$BZ118))%, NA())</f>
        <v>5.4321090681117505E-2</v>
      </c>
      <c r="BB207" s="49">
        <f t="array" ref="BB207">IF(COUNT(IF(BB$5:BB$81&gt;0, TRANSPOSE(Data_TR_USD!$B118:$BZ118)))&gt;0, SUMPRODUCT(BB$5:BB$81, TRANSPOSE(Data_TR_USD!$B118:$BZ118))%, NA())</f>
        <v>1.4632558903799376E-2</v>
      </c>
      <c r="BC207" s="49">
        <f t="array" ref="BC207">IF(COUNT(IF(BC$5:BC$81&gt;0, TRANSPOSE(Data_TR_USD!$B118:$BZ118)))&gt;0, SUMPRODUCT(BC$5:BC$81, TRANSPOSE(Data_TR_USD!$B118:$BZ118))%, NA())</f>
        <v>2.3971217708567548E-2</v>
      </c>
      <c r="BD207" s="49">
        <f t="array" ref="BD207">IF(COUNT(IF(BD$5:BD$81&gt;0, TRANSPOSE(Data_TR_USD!$B118:$BZ118)))&gt;0, SUMPRODUCT(BD$5:BD$81, TRANSPOSE(Data_TR_USD!$B118:$BZ118))%, NA())</f>
        <v>-8.3910234647264371E-3</v>
      </c>
      <c r="BE207" s="49">
        <f t="array" ref="BE207">IF(COUNT(IF(BE$5:BE$81&gt;0, TRANSPOSE(Data_TR_USD!$B118:$BZ118)))&gt;0, SUMPRODUCT(BE$5:BE$81, TRANSPOSE(Data_TR_USD!$B118:$BZ118))%, NA())</f>
        <v>2.7486382803566644E-3</v>
      </c>
      <c r="BF207" s="49">
        <f t="array" ref="BF207">IF(COUNT(IF(BF$5:BF$81&gt;0, TRANSPOSE(Data_TR_USD!$B118:$BZ118)))&gt;0, SUMPRODUCT(BF$5:BF$81, TRANSPOSE(Data_TR_USD!$B118:$BZ118))%, NA())</f>
        <v>3.828843218163451E-2</v>
      </c>
      <c r="BG207" s="49">
        <f t="array" ref="BG207">IF(COUNT(IF(BG$5:BG$81&gt;0, TRANSPOSE(Data_TR_USD!$B118:$BZ118)))&gt;0, SUMPRODUCT(BG$5:BG$81, TRANSPOSE(Data_TR_USD!$B118:$BZ118))%, NA())</f>
        <v>3.913495228868067E-2</v>
      </c>
      <c r="BH207" s="49">
        <f t="array" ref="BH207">IF(COUNT(IF(BH$5:BH$81&gt;0, TRANSPOSE(Data_TR_USD!$B118:$BZ118)))&gt;0, SUMPRODUCT(BH$5:BH$81, TRANSPOSE(Data_TR_USD!$B118:$BZ118))%, NA())</f>
        <v>1.6930750142805541E-4</v>
      </c>
      <c r="BI207" s="49">
        <f t="array" ref="BI207">IF(COUNT(IF(BI$5:BI$81&gt;0, TRANSPOSE(Data_TR_USD!$B118:$BZ118)))&gt;0, SUMPRODUCT(BI$5:BI$81, TRANSPOSE(Data_TR_USD!$B118:$BZ118))%, NA())</f>
        <v>1.491681173761985E-3</v>
      </c>
      <c r="BJ207" s="49">
        <f t="array" ref="BJ207">IF(COUNT(IF(BJ$5:BJ$81&gt;0, TRANSPOSE(Data_TR_USD!$B118:$BZ118)))&gt;0, SUMPRODUCT(BJ$5:BJ$81, TRANSPOSE(Data_TR_USD!$B118:$BZ118))%, NA())</f>
        <v>-3.4916740755357584E-2</v>
      </c>
      <c r="BK207" s="49">
        <f t="array" ref="BK207">IF(COUNT(IF(BK$5:BK$81&gt;0, TRANSPOSE(Data_TR_USD!$B118:$BZ118)))&gt;0, SUMPRODUCT(BK$5:BK$81, TRANSPOSE(Data_TR_USD!$B118:$BZ118))%, NA())</f>
        <v>3.2234982850501991E-2</v>
      </c>
      <c r="BL207" s="49">
        <f t="array" ref="BL207">IF(COUNT(IF(BL$5:BL$81&gt;0, TRANSPOSE(Data_TR_USD!$B118:$BZ118)))&gt;0, SUMPRODUCT(BL$5:BL$81, TRANSPOSE(Data_TR_USD!$B118:$BZ118))%, NA())</f>
        <v>-1.9019568690095846E-2</v>
      </c>
      <c r="BM207" s="49">
        <f t="array" ref="BM207">IF(COUNT(IF(BM$5:BM$81&gt;0, TRANSPOSE(Data_TR_USD!$B118:$BZ118)))&gt;0, SUMPRODUCT(BM$5:BM$81, TRANSPOSE(Data_TR_USD!$B118:$BZ118))%, NA())</f>
        <v>-2.6235890869232E-2</v>
      </c>
      <c r="BN207" s="49">
        <f t="array" ref="BN207">IF(COUNT(IF(BN$5:BN$81&gt;0, TRANSPOSE(Data_TR_USD!$B118:$BZ118)))&gt;0, SUMPRODUCT(BN$5:BN$81, TRANSPOSE(Data_TR_USD!$B118:$BZ118))%, NA())</f>
        <v>-1.9587499617750064E-2</v>
      </c>
      <c r="BO207" s="49">
        <f t="array" ref="BO207">IF(COUNT(IF(BO$5:BO$81&gt;0, TRANSPOSE(Data_TR_USD!$B118:$BZ118)))&gt;0, SUMPRODUCT(BO$5:BO$81, TRANSPOSE(Data_TR_USD!$B118:$BZ118))%, NA())</f>
        <v>-4.2142329874294716E-3</v>
      </c>
      <c r="BP207" s="49">
        <f t="array" ref="BP207">IF(COUNT(IF(BP$5:BP$81&gt;0, TRANSPOSE(Data_TR_USD!$B118:$BZ118)))&gt;0, SUMPRODUCT(BP$5:BP$81, TRANSPOSE(Data_TR_USD!$B118:$BZ118))%, NA())</f>
        <v>-3.511860822857892E-3</v>
      </c>
      <c r="BQ207" s="49">
        <f t="array" ref="BQ207">IF(COUNT(IF(BQ$5:BQ$81&gt;0, TRANSPOSE(Data_TR_USD!$B118:$BZ118)))&gt;0, SUMPRODUCT(BQ$5:BQ$81, TRANSPOSE(Data_TR_USD!$B118:$BZ118))%, NA())</f>
        <v>-5.3552206520234742E-2</v>
      </c>
      <c r="BR207" s="49">
        <f t="array" ref="BR207">IF(COUNT(IF(BR$5:BR$81&gt;0, TRANSPOSE(Data_TR_USD!$B118:$BZ118)))&gt;0, SUMPRODUCT(BR$5:BR$81, TRANSPOSE(Data_TR_USD!$B118:$BZ118))%, NA())</f>
        <v>3.3254660610746674E-2</v>
      </c>
      <c r="BS207" s="49">
        <f t="array" ref="BS207">IF(COUNT(IF(BS$5:BS$81&gt;0, TRANSPOSE(Data_TR_USD!$B118:$BZ118)))&gt;0, SUMPRODUCT(BS$5:BS$81, TRANSPOSE(Data_TR_USD!$B118:$BZ118))%, NA())</f>
        <v>6.2953961332559039E-2</v>
      </c>
    </row>
    <row r="208" spans="1:71">
      <c r="B208" s="48">
        <f t="shared" si="5"/>
        <v>1982</v>
      </c>
      <c r="E208" s="49">
        <f t="array" ref="E208">IF(COUNT(IF(E$5:E$81&gt;0, TRANSPOSE(Data_TR_USD!$B119:$BZ119)))&gt;0, SUMPRODUCT(E$5:E$81, TRANSPOSE(Data_TR_USD!$B119:$BZ119))%, NA())</f>
        <v>0.20806709265175719</v>
      </c>
      <c r="F208" s="49">
        <f t="array" ref="F208">IF(COUNT(IF(F$5:F$81&gt;0, TRANSPOSE(Data_TR_USD!$B119:$BZ119)))&gt;0, SUMPRODUCT(F$5:F$81, TRANSPOSE(Data_TR_USD!$B119:$BZ119))%, NA())</f>
        <v>-1.4813158727851029E-2</v>
      </c>
      <c r="G208" s="49">
        <f t="array" ref="G208">IF(COUNT(IF(G$5:G$81&gt;0, TRANSPOSE(Data_TR_USD!$B119:$BZ119)))&gt;0, SUMPRODUCT(G$5:G$81, TRANSPOSE(Data_TR_USD!$B119:$BZ119))%, NA())</f>
        <v>3.8297872340425476E-2</v>
      </c>
      <c r="I208" s="49">
        <f t="array" ref="I208">IF(ISNUMBER(I$96), I$96, IF(COUNT(IF(I$5:I$81&gt;0, TRANSPOSE(Data_TR_USD!$B119:$BZ119)))&gt;0, SUMPRODUCT(I$5:I$81, TRANSPOSE(Data_TR_USD!$B119:$BZ119))%, NA()))</f>
        <v>0.1136762214378788</v>
      </c>
      <c r="J208" s="49">
        <f t="array" ref="J208">IF(ISNUMBER(J$96), J$96, IF(COUNT(IF(J$5:J$81&gt;0, TRANSPOSE(Data_TR_USD!$B119:$BZ119)))&gt;0, SUMPRODUCT(J$5:J$81, TRANSPOSE(Data_TR_USD!$B119:$BZ119))%, NA()))</f>
        <v>0.1136762214378788</v>
      </c>
      <c r="K208" s="49">
        <f t="array" ref="K208">IF(ISNUMBER(K$96), K$96, IF(COUNT(IF(K$5:K$81&gt;0, TRANSPOSE(Data_TR_USD!$B119:$BZ119)))&gt;0, SUMPRODUCT(K$5:K$81, TRANSPOSE(Data_TR_USD!$B119:$BZ119))%, NA()))</f>
        <v>0.25447746346855976</v>
      </c>
      <c r="M208" s="49">
        <f t="array" ref="M208">IF(COUNT(IF(M$5:M$81&gt;0, TRANSPOSE(Data_TR_USD!$B119:$BZ119)))&gt;0, SUMPRODUCT(M$5:M$81, TRANSPOSE(Data_TR_USD!$B119:$BZ119))%, NA())</f>
        <v>0.16440820264627601</v>
      </c>
      <c r="N208" s="49">
        <f t="array" ref="N208">IF(COUNT(IF(N$5:N$81&gt;0, TRANSPOSE(Data_TR_USD!$B119:$BZ119)))&gt;0, SUMPRODUCT(N$5:N$81, TRANSPOSE(Data_TR_USD!$B119:$BZ119))%, NA())</f>
        <v>0.25447746346855976</v>
      </c>
      <c r="X208" s="49">
        <f t="array" ref="X208">IF(COUNT(IF(X$5:X$81&gt;0, TRANSPOSE(Data_TR_USD!$B119:$BZ119)))&gt;0, SUMPRODUCT(X$5:X$81, TRANSPOSE(Data_TR_USD!$B119:$BZ119))%, NA())</f>
        <v>0.167860439163139</v>
      </c>
      <c r="Y208" s="49">
        <f t="array" ref="Y208">IF(COUNT(IF(Y$5:Y$81&gt;0, TRANSPOSE(Data_TR_USD!$B119:$BZ119)))&gt;0, SUMPRODUCT(Y$5:Y$81, TRANSPOSE(Data_TR_USD!$B119:$BZ119))%, NA())</f>
        <v>0.25447746346855976</v>
      </c>
      <c r="AA208" s="49">
        <f t="array" ref="AA208">IF(COUNT(IF(AA$5:AA$81&gt;0, TRANSPOSE(Data_TR_USD!$B119:$BZ119)))&gt;0, SUMPRODUCT(AA$5:AA$81, TRANSPOSE(Data_TR_USD!$B119:$BZ119))%, NA())</f>
        <v>0.16440820264627601</v>
      </c>
      <c r="AB208" s="49">
        <f t="array" ref="AB208">IF(COUNT(IF(AB$5:AB$81&gt;0, TRANSPOSE(Data_TR_USD!$B119:$BZ119)))&gt;0, SUMPRODUCT(AB$5:AB$81, TRANSPOSE(Data_TR_USD!$B119:$BZ119))%, NA())</f>
        <v>0.18131763396290015</v>
      </c>
      <c r="AC208" s="49">
        <f t="array" ref="AC208">IF(COUNT(IF(AC$5:AC$81&gt;0, TRANSPOSE(Data_TR_USD!$B119:$BZ119)))&gt;0, SUMPRODUCT(AC$5:AC$81, TRANSPOSE(Data_TR_USD!$B119:$BZ119))%, NA())</f>
        <v>0.17929902551425503</v>
      </c>
      <c r="AD208" s="49">
        <f t="array" ref="AD208">IF(COUNT(IF(AD$5:AD$81&gt;0, TRANSPOSE(Data_TR_USD!$B119:$BZ119)))&gt;0, SUMPRODUCT(AD$5:AD$81, TRANSPOSE(Data_TR_USD!$B119:$BZ119))%, NA())</f>
        <v>0.19977008255217982</v>
      </c>
      <c r="AE208" s="49">
        <f t="array" ref="AE208">IF(COUNT(IF(AE$5:AE$81&gt;0, TRANSPOSE(Data_TR_USD!$B119:$BZ119)))&gt;0, SUMPRODUCT(AE$5:AE$81, TRANSPOSE(Data_TR_USD!$B119:$BZ119))%, NA())</f>
        <v>0.20846396311585216</v>
      </c>
      <c r="AG208" s="49">
        <f t="array" ref="AG208">IF(COUNT(IF(AG$5:AG$81&gt;0, TRANSPOSE(Data_TR_USD!$B119:$BZ119)))&gt;0, SUMPRODUCT(AG$5:AG$81, TRANSPOSE(Data_TR_USD!$B119:$BZ119))%, NA())</f>
        <v>0</v>
      </c>
      <c r="AM208" s="49">
        <f t="array" ref="AM208">IF(COUNT(IF(AM$5:AM$81&gt;0, TRANSPOSE(Data_TR_USD!$B119:$BZ119)))&gt;0, SUMPRODUCT(AM$5:AM$81, TRANSPOSE(Data_TR_USD!$B119:$BZ119))%, NA())</f>
        <v>0.25818177912042028</v>
      </c>
      <c r="AN208" s="49">
        <f t="array" ref="AN208">IF(COUNT(IF(AN$5:AN$81&gt;0, TRANSPOSE(Data_TR_USD!$B119:$BZ119)))&gt;0, SUMPRODUCT(AN$5:AN$81, TRANSPOSE(Data_TR_USD!$B119:$BZ119))%, NA())</f>
        <v>0.22303680978883789</v>
      </c>
      <c r="AO208" s="49">
        <f t="array" ref="AO208">IF(COUNT(IF(AO$5:AO$81&gt;0, TRANSPOSE(Data_TR_USD!$B119:$BZ119)))&gt;0, SUMPRODUCT(AO$5:AO$81, TRANSPOSE(Data_TR_USD!$B119:$BZ119))%, NA())</f>
        <v>0.17026521406980585</v>
      </c>
      <c r="AP208" s="49">
        <f t="array" ref="AP208">IF(COUNT(IF(AP$5:AP$81&gt;0, TRANSPOSE(Data_TR_USD!$B119:$BZ119)))&gt;0, SUMPRODUCT(AP$5:AP$81, TRANSPOSE(Data_TR_USD!$B119:$BZ119))%, NA())</f>
        <v>0.19694308439679953</v>
      </c>
      <c r="AQ208" s="49">
        <f t="array" ref="AQ208">IF(COUNT(IF(AQ$5:AQ$81&gt;0, TRANSPOSE(Data_TR_USD!$B119:$BZ119)))&gt;0, SUMPRODUCT(AQ$5:AQ$81, TRANSPOSE(Data_TR_USD!$B119:$BZ119))%, NA())</f>
        <v>0.22595212709484205</v>
      </c>
      <c r="AS208" s="49">
        <f t="array" ref="AS208">IF(COUNT(IF(AS$5:AS$81&gt;0, TRANSPOSE(Data_TR_USD!$B119:$BZ119)))&gt;0, SUMPRODUCT(AS$5:AS$81, TRANSPOSE(Data_TR_USD!$B119:$BZ119))%, NA())</f>
        <v>0.25447746346855976</v>
      </c>
      <c r="AU208" s="49">
        <f t="array" ref="AU208">IF(COUNT(IF(AU$5:AU$81&gt;0, TRANSPOSE(Data_TR_USD!$B119:$BZ119)))&gt;0, SUMPRODUCT(AU$5:AU$81, TRANSPOSE(Data_TR_USD!$B119:$BZ119))%, NA())</f>
        <v>0.2454664</v>
      </c>
      <c r="AV208" s="49">
        <f t="array" ref="AV208">IF(COUNT(IF(AV$5:AV$81&gt;0, TRANSPOSE(Data_TR_USD!$B119:$BZ119)))&gt;0, SUMPRODUCT(AV$5:AV$81, TRANSPOSE(Data_TR_USD!$B119:$BZ119))%, NA())</f>
        <v>0.2330151</v>
      </c>
      <c r="AW208" s="49">
        <f t="array" ref="AW208">IF(COUNT(IF(AW$5:AW$81&gt;0, TRANSPOSE(Data_TR_USD!$B119:$BZ119)))&gt;0, SUMPRODUCT(AW$5:AW$81, TRANSPOSE(Data_TR_USD!$B119:$BZ119))%, NA())</f>
        <v>0.14026156304812099</v>
      </c>
      <c r="AX208" s="49">
        <f t="array" ref="AX208">IF(COUNT(IF(AX$5:AX$81&gt;0, TRANSPOSE(Data_TR_USD!$B119:$BZ119)))&gt;0, SUMPRODUCT(AX$5:AX$81, TRANSPOSE(Data_TR_USD!$B119:$BZ119))%, NA())</f>
        <v>0.16440820264627601</v>
      </c>
      <c r="AY208" s="49">
        <f t="array" ref="AY208">IF(COUNT(IF(AY$5:AY$81&gt;0, TRANSPOSE(Data_TR_USD!$B119:$BZ119)))&gt;0, SUMPRODUCT(AY$5:AY$81, TRANSPOSE(Data_TR_USD!$B119:$BZ119))%, NA())</f>
        <v>0.13199890067689965</v>
      </c>
      <c r="AZ208" s="49">
        <f t="array" ref="AZ208">IF(COUNT(IF(AZ$5:AZ$81&gt;0, TRANSPOSE(Data_TR_USD!$B119:$BZ119)))&gt;0, SUMPRODUCT(AZ$5:AZ$81, TRANSPOSE(Data_TR_USD!$B119:$BZ119))%, NA())</f>
        <v>0.17816390059776929</v>
      </c>
      <c r="BA208" s="49">
        <f t="array" ref="BA208">IF(COUNT(IF(BA$5:BA$81&gt;0, TRANSPOSE(Data_TR_USD!$B119:$BZ119)))&gt;0, SUMPRODUCT(BA$5:BA$81, TRANSPOSE(Data_TR_USD!$B119:$BZ119))%, NA())</f>
        <v>0.20135776874353778</v>
      </c>
      <c r="BB208" s="49">
        <f t="array" ref="BB208">IF(COUNT(IF(BB$5:BB$81&gt;0, TRANSPOSE(Data_TR_USD!$B119:$BZ119)))&gt;0, SUMPRODUCT(BB$5:BB$81, TRANSPOSE(Data_TR_USD!$B119:$BZ119))%, NA())</f>
        <v>0.167860439163139</v>
      </c>
      <c r="BC208" s="49">
        <f t="array" ref="BC208">IF(COUNT(IF(BC$5:BC$81&gt;0, TRANSPOSE(Data_TR_USD!$B119:$BZ119)))&gt;0, SUMPRODUCT(BC$5:BC$81, TRANSPOSE(Data_TR_USD!$B119:$BZ119))%, NA())</f>
        <v>0.14865478765681842</v>
      </c>
      <c r="BD208" s="49">
        <f t="array" ref="BD208">IF(COUNT(IF(BD$5:BD$81&gt;0, TRANSPOSE(Data_TR_USD!$B119:$BZ119)))&gt;0, SUMPRODUCT(BD$5:BD$81, TRANSPOSE(Data_TR_USD!$B119:$BZ119))%, NA())</f>
        <v>0.2428748707643591</v>
      </c>
      <c r="BE208" s="49">
        <f t="array" ref="BE208">IF(COUNT(IF(BE$5:BE$81&gt;0, TRANSPOSE(Data_TR_USD!$B119:$BZ119)))&gt;0, SUMPRODUCT(BE$5:BE$81, TRANSPOSE(Data_TR_USD!$B119:$BZ119))%, NA())</f>
        <v>0.11309931974535933</v>
      </c>
      <c r="BF208" s="49">
        <f t="array" ref="BF208">IF(COUNT(IF(BF$5:BF$81&gt;0, TRANSPOSE(Data_TR_USD!$B119:$BZ119)))&gt;0, SUMPRODUCT(BF$5:BF$81, TRANSPOSE(Data_TR_USD!$B119:$BZ119))%, NA())</f>
        <v>0.24315069957948843</v>
      </c>
      <c r="BG208" s="49">
        <f t="array" ref="BG208">IF(COUNT(IF(BG$5:BG$81&gt;0, TRANSPOSE(Data_TR_USD!$B119:$BZ119)))&gt;0, SUMPRODUCT(BG$5:BG$81, TRANSPOSE(Data_TR_USD!$B119:$BZ119))%, NA())</f>
        <v>0.16607290847618189</v>
      </c>
      <c r="BH208" s="49">
        <f t="array" ref="BH208">IF(COUNT(IF(BH$5:BH$81&gt;0, TRANSPOSE(Data_TR_USD!$B119:$BZ119)))&gt;0, SUMPRODUCT(BH$5:BH$81, TRANSPOSE(Data_TR_USD!$B119:$BZ119))%, NA())</f>
        <v>0.14417409588797553</v>
      </c>
      <c r="BI208" s="49">
        <f t="array" ref="BI208">IF(COUNT(IF(BI$5:BI$81&gt;0, TRANSPOSE(Data_TR_USD!$B119:$BZ119)))&gt;0, SUMPRODUCT(BI$5:BI$81, TRANSPOSE(Data_TR_USD!$B119:$BZ119))%, NA())</f>
        <v>0.25447746346855976</v>
      </c>
      <c r="BJ208" s="49">
        <f t="array" ref="BJ208">IF(COUNT(IF(BJ$5:BJ$81&gt;0, TRANSPOSE(Data_TR_USD!$B119:$BZ119)))&gt;0, SUMPRODUCT(BJ$5:BJ$81, TRANSPOSE(Data_TR_USD!$B119:$BZ119))%, NA())</f>
        <v>0.12039630797269901</v>
      </c>
      <c r="BK208" s="49">
        <f t="array" ref="BK208">IF(COUNT(IF(BK$5:BK$81&gt;0, TRANSPOSE(Data_TR_USD!$B119:$BZ119)))&gt;0, SUMPRODUCT(BK$5:BK$81, TRANSPOSE(Data_TR_USD!$B119:$BZ119))%, NA())</f>
        <v>0.15320571131163122</v>
      </c>
      <c r="BL208" s="49">
        <f t="array" ref="BL208">IF(COUNT(IF(BL$5:BL$81&gt;0, TRANSPOSE(Data_TR_USD!$B119:$BZ119)))&gt;0, SUMPRODUCT(BL$5:BL$81, TRANSPOSE(Data_TR_USD!$B119:$BZ119))%, NA())</f>
        <v>0.10403354632587859</v>
      </c>
      <c r="BM208" s="49">
        <f t="array" ref="BM208">IF(COUNT(IF(BM$5:BM$81&gt;0, TRANSPOSE(Data_TR_USD!$B119:$BZ119)))&gt;0, SUMPRODUCT(BM$5:BM$81, TRANSPOSE(Data_TR_USD!$B119:$BZ119))%, NA())</f>
        <v>6.5854469121406606E-2</v>
      </c>
      <c r="BN208" s="49">
        <f t="array" ref="BN208">IF(COUNT(IF(BN$5:BN$81&gt;0, TRANSPOSE(Data_TR_USD!$B119:$BZ119)))&gt;0, SUMPRODUCT(BN$5:BN$81, TRANSPOSE(Data_TR_USD!$B119:$BZ119))%, NA())</f>
        <v>4.8313483480976541E-2</v>
      </c>
      <c r="BO208" s="49">
        <f t="array" ref="BO208">IF(COUNT(IF(BO$5:BO$81&gt;0, TRANSPOSE(Data_TR_USD!$B119:$BZ119)))&gt;0, SUMPRODUCT(BO$5:BO$81, TRANSPOSE(Data_TR_USD!$B119:$BZ119))%, NA())</f>
        <v>8.1221412486924591E-2</v>
      </c>
      <c r="BP208" s="49">
        <f t="array" ref="BP208">IF(COUNT(IF(BP$5:BP$81&gt;0, TRANSPOSE(Data_TR_USD!$B119:$BZ119)))&gt;0, SUMPRODUCT(BP$5:BP$81, TRANSPOSE(Data_TR_USD!$B119:$BZ119))%, NA())</f>
        <v>6.768451040577049E-2</v>
      </c>
      <c r="BQ208" s="49">
        <f t="array" ref="BQ208">IF(COUNT(IF(BQ$5:BQ$81&gt;0, TRANSPOSE(Data_TR_USD!$B119:$BZ119)))&gt;0, SUMPRODUCT(BQ$5:BQ$81, TRANSPOSE(Data_TR_USD!$B119:$BZ119))%, NA())</f>
        <v>0.22303680978883789</v>
      </c>
      <c r="BR208" s="49">
        <f t="array" ref="BR208">IF(COUNT(IF(BR$5:BR$81&gt;0, TRANSPOSE(Data_TR_USD!$B119:$BZ119)))&gt;0, SUMPRODUCT(BR$5:BR$81, TRANSPOSE(Data_TR_USD!$B119:$BZ119))%, NA())</f>
        <v>0.10279004771320908</v>
      </c>
      <c r="BS208" s="49">
        <f t="array" ref="BS208">IF(COUNT(IF(BS$5:BS$81&gt;0, TRANSPOSE(Data_TR_USD!$B119:$BZ119)))&gt;0, SUMPRODUCT(BS$5:BS$81, TRANSPOSE(Data_TR_USD!$B119:$BZ119))%, NA())</f>
        <v>0.12155078122557011</v>
      </c>
    </row>
    <row r="209" spans="2:71">
      <c r="B209" s="48">
        <f t="shared" si="5"/>
        <v>1983</v>
      </c>
      <c r="E209" s="49">
        <f t="array" ref="E209">IF(COUNT(IF(E$5:E$81&gt;0, TRANSPOSE(Data_TR_USD!$B120:$BZ120)))&gt;0, SUMPRODUCT(E$5:E$81, TRANSPOSE(Data_TR_USD!$B120:$BZ120))%, NA())</f>
        <v>0.21785143769968052</v>
      </c>
      <c r="F209" s="49">
        <f t="array" ref="F209">IF(COUNT(IF(F$5:F$81&gt;0, TRANSPOSE(Data_TR_USD!$B120:$BZ120)))&gt;0, SUMPRODUCT(F$5:F$81, TRANSPOSE(Data_TR_USD!$B120:$BZ120))%, NA())</f>
        <v>0.23613810881460204</v>
      </c>
      <c r="G209" s="49">
        <f t="array" ref="G209">IF(COUNT(IF(G$5:G$81&gt;0, TRANSPOSE(Data_TR_USD!$B120:$BZ120)))&gt;0, SUMPRODUCT(G$5:G$81, TRANSPOSE(Data_TR_USD!$B120:$BZ120))%, NA())</f>
        <v>3.7909836065573854E-2</v>
      </c>
      <c r="I209" s="49">
        <f t="array" ref="I209">IF(ISNUMBER(I$96), I$96, IF(COUNT(IF(I$5:I$81&gt;0, TRANSPOSE(Data_TR_USD!$B120:$BZ120)))&gt;0, SUMPRODUCT(I$5:I$81, TRANSPOSE(Data_TR_USD!$B120:$BZ120))%, NA()))</f>
        <v>8.6208564312017621E-2</v>
      </c>
      <c r="J209" s="49">
        <f t="array" ref="J209">IF(ISNUMBER(J$96), J$96, IF(COUNT(IF(J$5:J$81&gt;0, TRANSPOSE(Data_TR_USD!$B120:$BZ120)))&gt;0, SUMPRODUCT(J$5:J$81, TRANSPOSE(Data_TR_USD!$B120:$BZ120))%, NA()))</f>
        <v>8.6208564312017621E-2</v>
      </c>
      <c r="K209" s="49">
        <f t="array" ref="K209">IF(ISNUMBER(K$96), K$96, IF(COUNT(IF(K$5:K$81&gt;0, TRANSPOSE(Data_TR_USD!$B120:$BZ120)))&gt;0, SUMPRODUCT(K$5:K$81, TRANSPOSE(Data_TR_USD!$B120:$BZ120))%, NA()))</f>
        <v>0.16345097913503981</v>
      </c>
      <c r="M209" s="49">
        <f t="array" ref="M209">IF(COUNT(IF(M$5:M$81&gt;0, TRANSPOSE(Data_TR_USD!$B120:$BZ120)))&gt;0, SUMPRODUCT(M$5:M$81, TRANSPOSE(Data_TR_USD!$B120:$BZ120))%, NA())</f>
        <v>0.1961372097518366</v>
      </c>
      <c r="N209" s="49">
        <f t="array" ref="N209">IF(COUNT(IF(N$5:N$81&gt;0, TRANSPOSE(Data_TR_USD!$B120:$BZ120)))&gt;0, SUMPRODUCT(N$5:N$81, TRANSPOSE(Data_TR_USD!$B120:$BZ120))%, NA())</f>
        <v>0.16345097913503981</v>
      </c>
      <c r="X209" s="49">
        <f t="array" ref="X209">IF(COUNT(IF(X$5:X$81&gt;0, TRANSPOSE(Data_TR_USD!$B120:$BZ120)))&gt;0, SUMPRODUCT(X$5:X$81, TRANSPOSE(Data_TR_USD!$B120:$BZ120))%, NA())</f>
        <v>0.20634517337879857</v>
      </c>
      <c r="Y209" s="49">
        <f t="array" ref="Y209">IF(COUNT(IF(Y$5:Y$81&gt;0, TRANSPOSE(Data_TR_USD!$B120:$BZ120)))&gt;0, SUMPRODUCT(Y$5:Y$81, TRANSPOSE(Data_TR_USD!$B120:$BZ120))%, NA())</f>
        <v>0.16345097913503981</v>
      </c>
      <c r="AA209" s="49">
        <f t="array" ref="AA209">IF(COUNT(IF(AA$5:AA$81&gt;0, TRANSPOSE(Data_TR_USD!$B120:$BZ120)))&gt;0, SUMPRODUCT(AA$5:AA$81, TRANSPOSE(Data_TR_USD!$B120:$BZ120))%, NA())</f>
        <v>0.1961372097518366</v>
      </c>
      <c r="AB209" s="49">
        <f t="array" ref="AB209">IF(COUNT(IF(AB$5:AB$81&gt;0, TRANSPOSE(Data_TR_USD!$B120:$BZ120)))&gt;0, SUMPRODUCT(AB$5:AB$81, TRANSPOSE(Data_TR_USD!$B120:$BZ120))%, NA())</f>
        <v>0.22159017761987049</v>
      </c>
      <c r="AC209" s="49">
        <f t="array" ref="AC209">IF(COUNT(IF(AC$5:AC$81&gt;0, TRANSPOSE(Data_TR_USD!$B120:$BZ120)))&gt;0, SUMPRODUCT(AC$5:AC$81, TRANSPOSE(Data_TR_USD!$B120:$BZ120))%, NA())</f>
        <v>0.23157840851839609</v>
      </c>
      <c r="AD209" s="49">
        <f t="array" ref="AD209">IF(COUNT(IF(AD$5:AD$81&gt;0, TRANSPOSE(Data_TR_USD!$B120:$BZ120)))&gt;0, SUMPRODUCT(AD$5:AD$81, TRANSPOSE(Data_TR_USD!$B120:$BZ120))%, NA())</f>
        <v>0.23015451679687091</v>
      </c>
      <c r="AE209" s="49">
        <f t="array" ref="AE209">IF(COUNT(IF(AE$5:AE$81&gt;0, TRANSPOSE(Data_TR_USD!$B120:$BZ120)))&gt;0, SUMPRODUCT(AE$5:AE$81, TRANSPOSE(Data_TR_USD!$B120:$BZ120))%, NA())</f>
        <v>0.18753321281864704</v>
      </c>
      <c r="AG209" s="49">
        <f t="array" ref="AG209">IF(COUNT(IF(AG$5:AG$81&gt;0, TRANSPOSE(Data_TR_USD!$B120:$BZ120)))&gt;0, SUMPRODUCT(AG$5:AG$81, TRANSPOSE(Data_TR_USD!$B120:$BZ120))%, NA())</f>
        <v>0</v>
      </c>
      <c r="AM209" s="49">
        <f t="array" ref="AM209">IF(COUNT(IF(AM$5:AM$81&gt;0, TRANSPOSE(Data_TR_USD!$B120:$BZ120)))&gt;0, SUMPRODUCT(AM$5:AM$81, TRANSPOSE(Data_TR_USD!$B120:$BZ120))%, NA())</f>
        <v>0.16048663275293248</v>
      </c>
      <c r="AN209" s="49">
        <f t="array" ref="AN209">IF(COUNT(IF(AN$5:AN$81&gt;0, TRANSPOSE(Data_TR_USD!$B120:$BZ120)))&gt;0, SUMPRODUCT(AN$5:AN$81, TRANSPOSE(Data_TR_USD!$B120:$BZ120))%, NA())</f>
        <v>3.7551803118403504E-2</v>
      </c>
      <c r="AO209" s="49">
        <f t="array" ref="AO209">IF(COUNT(IF(AO$5:AO$81&gt;0, TRANSPOSE(Data_TR_USD!$B120:$BZ120)))&gt;0, SUMPRODUCT(AO$5:AO$81, TRANSPOSE(Data_TR_USD!$B120:$BZ120))%, NA())</f>
        <v>0.20867853976450745</v>
      </c>
      <c r="AP209" s="49">
        <f t="array" ref="AP209">IF(COUNT(IF(AP$5:AP$81&gt;0, TRANSPOSE(Data_TR_USD!$B120:$BZ120)))&gt;0, SUMPRODUCT(AP$5:AP$81, TRANSPOSE(Data_TR_USD!$B120:$BZ120))%, NA())</f>
        <v>0.19561678101035171</v>
      </c>
      <c r="AQ209" s="49">
        <f t="array" ref="AQ209">IF(COUNT(IF(AQ$5:AQ$81&gt;0, TRANSPOSE(Data_TR_USD!$B120:$BZ120)))&gt;0, SUMPRODUCT(AQ$5:AQ$81, TRANSPOSE(Data_TR_USD!$B120:$BZ120))%, NA())</f>
        <v>3.8267090761778172E-2</v>
      </c>
      <c r="AS209" s="49">
        <f t="array" ref="AS209">IF(COUNT(IF(AS$5:AS$81&gt;0, TRANSPOSE(Data_TR_USD!$B120:$BZ120)))&gt;0, SUMPRODUCT(AS$5:AS$81, TRANSPOSE(Data_TR_USD!$B120:$BZ120))%, NA())</f>
        <v>0.16345097913503981</v>
      </c>
      <c r="AU209" s="49">
        <f t="array" ref="AU209">IF(COUNT(IF(AU$5:AU$81&gt;0, TRANSPOSE(Data_TR_USD!$B120:$BZ120)))&gt;0, SUMPRODUCT(AU$5:AU$81, TRANSPOSE(Data_TR_USD!$B120:$BZ120))%, NA())</f>
        <v>0.23571880000000001</v>
      </c>
      <c r="AV209" s="49">
        <f t="array" ref="AV209">IF(COUNT(IF(AV$5:AV$81&gt;0, TRANSPOSE(Data_TR_USD!$B120:$BZ120)))&gt;0, SUMPRODUCT(AV$5:AV$81, TRANSPOSE(Data_TR_USD!$B120:$BZ120))%, NA())</f>
        <v>0.18603420000000001</v>
      </c>
      <c r="AW209" s="49">
        <f t="array" ref="AW209">IF(COUNT(IF(AW$5:AW$81&gt;0, TRANSPOSE(Data_TR_USD!$B120:$BZ120)))&gt;0, SUMPRODUCT(AW$5:AW$81, TRANSPOSE(Data_TR_USD!$B120:$BZ120))%, NA())</f>
        <v>0.19783156857825276</v>
      </c>
      <c r="AX209" s="49">
        <f t="array" ref="AX209">IF(COUNT(IF(AX$5:AX$81&gt;0, TRANSPOSE(Data_TR_USD!$B120:$BZ120)))&gt;0, SUMPRODUCT(AX$5:AX$81, TRANSPOSE(Data_TR_USD!$B120:$BZ120))%, NA())</f>
        <v>0.1961372097518366</v>
      </c>
      <c r="AY209" s="49">
        <f t="array" ref="AY209">IF(COUNT(IF(AY$5:AY$81&gt;0, TRANSPOSE(Data_TR_USD!$B120:$BZ120)))&gt;0, SUMPRODUCT(AY$5:AY$81, TRANSPOSE(Data_TR_USD!$B120:$BZ120))%, NA())</f>
        <v>0.18795218062302876</v>
      </c>
      <c r="AZ209" s="49">
        <f t="array" ref="AZ209">IF(COUNT(IF(AZ$5:AZ$81&gt;0, TRANSPOSE(Data_TR_USD!$B120:$BZ120)))&gt;0, SUMPRODUCT(AZ$5:AZ$81, TRANSPOSE(Data_TR_USD!$B120:$BZ120))%, NA())</f>
        <v>0.20184974574259187</v>
      </c>
      <c r="BA209" s="49">
        <f t="array" ref="BA209">IF(COUNT(IF(BA$5:BA$81&gt;0, TRANSPOSE(Data_TR_USD!$B120:$BZ120)))&gt;0, SUMPRODUCT(BA$5:BA$81, TRANSPOSE(Data_TR_USD!$B120:$BZ120))%, NA())</f>
        <v>0.18745978223351506</v>
      </c>
      <c r="BB209" s="49">
        <f t="array" ref="BB209">IF(COUNT(IF(BB$5:BB$81&gt;0, TRANSPOSE(Data_TR_USD!$B120:$BZ120)))&gt;0, SUMPRODUCT(BB$5:BB$81, TRANSPOSE(Data_TR_USD!$B120:$BZ120))%, NA())</f>
        <v>0.20634517337879857</v>
      </c>
      <c r="BC209" s="49">
        <f t="array" ref="BC209">IF(COUNT(IF(BC$5:BC$81&gt;0, TRANSPOSE(Data_TR_USD!$B120:$BZ120)))&gt;0, SUMPRODUCT(BC$5:BC$81, TRANSPOSE(Data_TR_USD!$B120:$BZ120))%, NA())</f>
        <v>0.23578305427181309</v>
      </c>
      <c r="BD209" s="49">
        <f t="array" ref="BD209">IF(COUNT(IF(BD$5:BD$81&gt;0, TRANSPOSE(Data_TR_USD!$B120:$BZ120)))&gt;0, SUMPRODUCT(BD$5:BD$81, TRANSPOSE(Data_TR_USD!$B120:$BZ120))%, NA())</f>
        <v>0.17705109377619999</v>
      </c>
      <c r="BE209" s="49">
        <f t="array" ref="BE209">IF(COUNT(IF(BE$5:BE$81&gt;0, TRANSPOSE(Data_TR_USD!$B120:$BZ120)))&gt;0, SUMPRODUCT(BE$5:BE$81, TRANSPOSE(Data_TR_USD!$B120:$BZ120))%, NA())</f>
        <v>0.1300804175799346</v>
      </c>
      <c r="BF209" s="49">
        <f t="array" ref="BF209">IF(COUNT(IF(BF$5:BF$81&gt;0, TRANSPOSE(Data_TR_USD!$B120:$BZ120)))&gt;0, SUMPRODUCT(BF$5:BF$81, TRANSPOSE(Data_TR_USD!$B120:$BZ120))%, NA())</f>
        <v>0.20318331881573443</v>
      </c>
      <c r="BG209" s="49">
        <f t="array" ref="BG209">IF(COUNT(IF(BG$5:BG$81&gt;0, TRANSPOSE(Data_TR_USD!$B120:$BZ120)))&gt;0, SUMPRODUCT(BG$5:BG$81, TRANSPOSE(Data_TR_USD!$B120:$BZ120))%, NA())</f>
        <v>0.18501939819079347</v>
      </c>
      <c r="BH209" s="49">
        <f t="array" ref="BH209">IF(COUNT(IF(BH$5:BH$81&gt;0, TRANSPOSE(Data_TR_USD!$B120:$BZ120)))&gt;0, SUMPRODUCT(BH$5:BH$81, TRANSPOSE(Data_TR_USD!$B120:$BZ120))%, NA())</f>
        <v>0.15392752271494806</v>
      </c>
      <c r="BI209" s="49">
        <f t="array" ref="BI209">IF(COUNT(IF(BI$5:BI$81&gt;0, TRANSPOSE(Data_TR_USD!$B120:$BZ120)))&gt;0, SUMPRODUCT(BI$5:BI$81, TRANSPOSE(Data_TR_USD!$B120:$BZ120))%, NA())</f>
        <v>0.16345097913503981</v>
      </c>
      <c r="BJ209" s="49">
        <f t="array" ref="BJ209">IF(COUNT(IF(BJ$5:BJ$81&gt;0, TRANSPOSE(Data_TR_USD!$B120:$BZ120)))&gt;0, SUMPRODUCT(BJ$5:BJ$81, TRANSPOSE(Data_TR_USD!$B120:$BZ120))%, NA())</f>
        <v>0.20155229526418894</v>
      </c>
      <c r="BK209" s="49">
        <f t="array" ref="BK209">IF(COUNT(IF(BK$5:BK$81&gt;0, TRANSPOSE(Data_TR_USD!$B120:$BZ120)))&gt;0, SUMPRODUCT(BK$5:BK$81, TRANSPOSE(Data_TR_USD!$B120:$BZ120))%, NA())</f>
        <v>0.21094199383972076</v>
      </c>
      <c r="BL209" s="49">
        <f t="array" ref="BL209">IF(COUNT(IF(BL$5:BL$81&gt;0, TRANSPOSE(Data_TR_USD!$B120:$BZ120)))&gt;0, SUMPRODUCT(BL$5:BL$81, TRANSPOSE(Data_TR_USD!$B120:$BZ120))%, NA())</f>
        <v>0.10892571884984026</v>
      </c>
      <c r="BM209" s="49">
        <f t="array" ref="BM209">IF(COUNT(IF(BM$5:BM$81&gt;0, TRANSPOSE(Data_TR_USD!$B120:$BZ120)))&gt;0, SUMPRODUCT(BM$5:BM$81, TRANSPOSE(Data_TR_USD!$B120:$BZ120))%, NA())</f>
        <v>0.15199506472671007</v>
      </c>
      <c r="BN209" s="49">
        <f t="array" ref="BN209">IF(COUNT(IF(BN$5:BN$81&gt;0, TRANSPOSE(Data_TR_USD!$B120:$BZ120)))&gt;0, SUMPRODUCT(BN$5:BN$81, TRANSPOSE(Data_TR_USD!$B120:$BZ120))%, NA())</f>
        <v>0.11349738662857063</v>
      </c>
      <c r="BO209" s="49">
        <f t="array" ref="BO209">IF(COUNT(IF(BO$5:BO$81&gt;0, TRANSPOSE(Data_TR_USD!$B120:$BZ120)))&gt;0, SUMPRODUCT(BO$5:BO$81, TRANSPOSE(Data_TR_USD!$B120:$BZ120))%, NA())</f>
        <v>0.15139253748691892</v>
      </c>
      <c r="BP209" s="49">
        <f t="array" ref="BP209">IF(COUNT(IF(BP$5:BP$81&gt;0, TRANSPOSE(Data_TR_USD!$B120:$BZ120)))&gt;0, SUMPRODUCT(BP$5:BP$81, TRANSPOSE(Data_TR_USD!$B120:$BZ120))%, NA())</f>
        <v>0.12616044790576578</v>
      </c>
      <c r="BQ209" s="49">
        <f t="array" ref="BQ209">IF(COUNT(IF(BQ$5:BQ$81&gt;0, TRANSPOSE(Data_TR_USD!$B120:$BZ120)))&gt;0, SUMPRODUCT(BQ$5:BQ$81, TRANSPOSE(Data_TR_USD!$B120:$BZ120))%, NA())</f>
        <v>3.7551803118403504E-2</v>
      </c>
      <c r="BR209" s="49">
        <f t="array" ref="BR209">IF(COUNT(IF(BR$5:BR$81&gt;0, TRANSPOSE(Data_TR_USD!$B120:$BZ120)))&gt;0, SUMPRODUCT(BR$5:BR$81, TRANSPOSE(Data_TR_USD!$B120:$BZ120))%, NA())</f>
        <v>0.17000528452810929</v>
      </c>
      <c r="BS209" s="49">
        <f t="array" ref="BS209">IF(COUNT(IF(BS$5:BS$81&gt;0, TRANSPOSE(Data_TR_USD!$B120:$BZ120)))&gt;0, SUMPRODUCT(BS$5:BS$81, TRANSPOSE(Data_TR_USD!$B120:$BZ120))%, NA())</f>
        <v>8.7157457657682152E-2</v>
      </c>
    </row>
    <row r="210" spans="2:71">
      <c r="B210" s="48">
        <f t="shared" si="5"/>
        <v>1984</v>
      </c>
      <c r="E210" s="49">
        <f t="array" ref="E210">IF(COUNT(IF(E$5:E$81&gt;0, TRANSPOSE(Data_TR_USD!$B121:$BZ121)))&gt;0, SUMPRODUCT(E$5:E$81, TRANSPOSE(Data_TR_USD!$B121:$BZ121))%, NA())</f>
        <v>4.3430511182108625E-2</v>
      </c>
      <c r="F210" s="49">
        <f t="array" ref="F210">IF(COUNT(IF(F$5:F$81&gt;0, TRANSPOSE(Data_TR_USD!$B121:$BZ121)))&gt;0, SUMPRODUCT(F$5:F$81, TRANSPOSE(Data_TR_USD!$B121:$BZ121))%, NA())</f>
        <v>2.7622827611553134E-2</v>
      </c>
      <c r="G210" s="49">
        <f t="array" ref="G210">IF(COUNT(IF(G$5:G$81&gt;0, TRANSPOSE(Data_TR_USD!$B121:$BZ121)))&gt;0, SUMPRODUCT(G$5:G$81, TRANSPOSE(Data_TR_USD!$B121:$BZ121))%, NA())</f>
        <v>3.948667324777877E-2</v>
      </c>
      <c r="I210" s="49">
        <f t="array" ref="I210">IF(ISNUMBER(I$96), I$96, IF(COUNT(IF(I$5:I$81&gt;0, TRANSPOSE(Data_TR_USD!$B121:$BZ121)))&gt;0, SUMPRODUCT(I$5:I$81, TRANSPOSE(Data_TR_USD!$B121:$BZ121))%, NA()))</f>
        <v>9.865448084117609E-2</v>
      </c>
      <c r="J210" s="49">
        <f t="array" ref="J210">IF(ISNUMBER(J$96), J$96, IF(COUNT(IF(J$5:J$81&gt;0, TRANSPOSE(Data_TR_USD!$B121:$BZ121)))&gt;0, SUMPRODUCT(J$5:J$81, TRANSPOSE(Data_TR_USD!$B121:$BZ121))%, NA()))</f>
        <v>9.865448084117609E-2</v>
      </c>
      <c r="K210" s="49">
        <f t="array" ref="K210">IF(ISNUMBER(K$96), K$96, IF(COUNT(IF(K$5:K$81&gt;0, TRANSPOSE(Data_TR_USD!$B121:$BZ121)))&gt;0, SUMPRODUCT(K$5:K$81, TRANSPOSE(Data_TR_USD!$B121:$BZ121))%, NA()))</f>
        <v>8.5911021437395194E-2</v>
      </c>
      <c r="M210" s="49">
        <f t="array" ref="M210">IF(COUNT(IF(M$5:M$81&gt;0, TRANSPOSE(Data_TR_USD!$B121:$BZ121)))&gt;0, SUMPRODUCT(M$5:M$81, TRANSPOSE(Data_TR_USD!$B121:$BZ121))%, NA())</f>
        <v>5.9928461238585251E-2</v>
      </c>
      <c r="N210" s="49">
        <f t="array" ref="N210">IF(COUNT(IF(N$5:N$81&gt;0, TRANSPOSE(Data_TR_USD!$B121:$BZ121)))&gt;0, SUMPRODUCT(N$5:N$81, TRANSPOSE(Data_TR_USD!$B121:$BZ121))%, NA())</f>
        <v>8.5911021437395194E-2</v>
      </c>
      <c r="X210" s="49">
        <f t="array" ref="X210">IF(COUNT(IF(X$5:X$81&gt;0, TRANSPOSE(Data_TR_USD!$B121:$BZ121)))&gt;0, SUMPRODUCT(X$5:X$81, TRANSPOSE(Data_TR_USD!$B121:$BZ121))%, NA())</f>
        <v>5.0045910871938062E-2</v>
      </c>
      <c r="Y210" s="49">
        <f t="array" ref="Y210">IF(COUNT(IF(Y$5:Y$81&gt;0, TRANSPOSE(Data_TR_USD!$B121:$BZ121)))&gt;0, SUMPRODUCT(Y$5:Y$81, TRANSPOSE(Data_TR_USD!$B121:$BZ121))%, NA())</f>
        <v>8.5911021437395194E-2</v>
      </c>
      <c r="AA210" s="49">
        <f t="array" ref="AA210">IF(COUNT(IF(AA$5:AA$81&gt;0, TRANSPOSE(Data_TR_USD!$B121:$BZ121)))&gt;0, SUMPRODUCT(AA$5:AA$81, TRANSPOSE(Data_TR_USD!$B121:$BZ121))%, NA())</f>
        <v>5.9928461238585251E-2</v>
      </c>
      <c r="AB210" s="49">
        <f t="array" ref="AB210">IF(COUNT(IF(AB$5:AB$81&gt;0, TRANSPOSE(Data_TR_USD!$B121:$BZ121)))&gt;0, SUMPRODUCT(AB$5:AB$81, TRANSPOSE(Data_TR_USD!$B121:$BZ121))%, NA())</f>
        <v>6.0380034435257225E-2</v>
      </c>
      <c r="AC210" s="49">
        <f t="array" ref="AC210">IF(COUNT(IF(AC$5:AC$81&gt;0, TRANSPOSE(Data_TR_USD!$B121:$BZ121)))&gt;0, SUMPRODUCT(AC$5:AC$81, TRANSPOSE(Data_TR_USD!$B121:$BZ121))%, NA())</f>
        <v>5.7775476943408587E-2</v>
      </c>
      <c r="AD210" s="49">
        <f t="array" ref="AD210">IF(COUNT(IF(AD$5:AD$81&gt;0, TRANSPOSE(Data_TR_USD!$B121:$BZ121)))&gt;0, SUMPRODUCT(AD$5:AD$81, TRANSPOSE(Data_TR_USD!$B121:$BZ121))%, NA())</f>
        <v>8.8485187343281382E-2</v>
      </c>
      <c r="AE210" s="49">
        <f t="array" ref="AE210">IF(COUNT(IF(AE$5:AE$81&gt;0, TRANSPOSE(Data_TR_USD!$B121:$BZ121)))&gt;0, SUMPRODUCT(AE$5:AE$81, TRANSPOSE(Data_TR_USD!$B121:$BZ121))%, NA())</f>
        <v>8.2048183873275657E-2</v>
      </c>
      <c r="AG210" s="49">
        <f t="array" ref="AG210">IF(COUNT(IF(AG$5:AG$81&gt;0, TRANSPOSE(Data_TR_USD!$B121:$BZ121)))&gt;0, SUMPRODUCT(AG$5:AG$81, TRANSPOSE(Data_TR_USD!$B121:$BZ121))%, NA())</f>
        <v>0</v>
      </c>
      <c r="AM210" s="49">
        <f t="array" ref="AM210">IF(COUNT(IF(AM$5:AM$81&gt;0, TRANSPOSE(Data_TR_USD!$B121:$BZ121)))&gt;0, SUMPRODUCT(AM$5:AM$81, TRANSPOSE(Data_TR_USD!$B121:$BZ121))%, NA())</f>
        <v>7.906915531905355E-2</v>
      </c>
      <c r="AN210" s="49">
        <f t="array" ref="AN210">IF(COUNT(IF(AN$5:AN$81&gt;0, TRANSPOSE(Data_TR_USD!$B121:$BZ121)))&gt;0, SUMPRODUCT(AN$5:AN$81, TRANSPOSE(Data_TR_USD!$B121:$BZ121))%, NA())</f>
        <v>2.2983530373100542E-2</v>
      </c>
      <c r="AO210" s="49">
        <f t="array" ref="AO210">IF(COUNT(IF(AO$5:AO$81&gt;0, TRANSPOSE(Data_TR_USD!$B121:$BZ121)))&gt;0, SUMPRODUCT(AO$5:AO$81, TRANSPOSE(Data_TR_USD!$B121:$BZ121))%, NA())</f>
        <v>8.1056240693007417E-2</v>
      </c>
      <c r="AP210" s="49">
        <f t="array" ref="AP210">IF(COUNT(IF(AP$5:AP$81&gt;0, TRANSPOSE(Data_TR_USD!$B121:$BZ121)))&gt;0, SUMPRODUCT(AP$5:AP$81, TRANSPOSE(Data_TR_USD!$B121:$BZ121))%, NA())</f>
        <v>6.7983574844377267E-2</v>
      </c>
      <c r="AQ210" s="49">
        <f t="array" ref="AQ210">IF(COUNT(IF(AQ$5:AQ$81&gt;0, TRANSPOSE(Data_TR_USD!$B121:$BZ121)))&gt;0, SUMPRODUCT(AQ$5:AQ$81, TRANSPOSE(Data_TR_USD!$B121:$BZ121))%, NA())</f>
        <v>2.7033077159812277E-2</v>
      </c>
      <c r="AS210" s="49">
        <f t="array" ref="AS210">IF(COUNT(IF(AS$5:AS$81&gt;0, TRANSPOSE(Data_TR_USD!$B121:$BZ121)))&gt;0, SUMPRODUCT(AS$5:AS$81, TRANSPOSE(Data_TR_USD!$B121:$BZ121))%, NA())</f>
        <v>8.5911021437395194E-2</v>
      </c>
      <c r="AU210" s="49">
        <f t="array" ref="AU210">IF(COUNT(IF(AU$5:AU$81&gt;0, TRANSPOSE(Data_TR_USD!$B121:$BZ121)))&gt;0, SUMPRODUCT(AU$5:AU$81, TRANSPOSE(Data_TR_USD!$B121:$BZ121))%, NA())</f>
        <v>0.10703290000000001</v>
      </c>
      <c r="AV210" s="49">
        <f t="array" ref="AV210">IF(COUNT(IF(AV$5:AV$81&gt;0, TRANSPOSE(Data_TR_USD!$B121:$BZ121)))&gt;0, SUMPRODUCT(AV$5:AV$81, TRANSPOSE(Data_TR_USD!$B121:$BZ121))%, NA())</f>
        <v>0.16640260000000001</v>
      </c>
      <c r="AW210" s="49">
        <f t="array" ref="AW210">IF(COUNT(IF(AW$5:AW$81&gt;0, TRANSPOSE(Data_TR_USD!$B121:$BZ121)))&gt;0, SUMPRODUCT(AW$5:AW$81, TRANSPOSE(Data_TR_USD!$B121:$BZ121))%, NA())</f>
        <v>7.6440270930699258E-2</v>
      </c>
      <c r="AX210" s="49">
        <f t="array" ref="AX210">IF(COUNT(IF(AX$5:AX$81&gt;0, TRANSPOSE(Data_TR_USD!$B121:$BZ121)))&gt;0, SUMPRODUCT(AX$5:AX$81, TRANSPOSE(Data_TR_USD!$B121:$BZ121))%, NA())</f>
        <v>5.9928461238585251E-2</v>
      </c>
      <c r="AY210" s="49">
        <f t="array" ref="AY210">IF(COUNT(IF(AY$5:AY$81&gt;0, TRANSPOSE(Data_TR_USD!$B121:$BZ121)))&gt;0, SUMPRODUCT(AY$5:AY$81, TRANSPOSE(Data_TR_USD!$B121:$BZ121))%, NA())</f>
        <v>4.4965282556552751E-2</v>
      </c>
      <c r="AZ210" s="49">
        <f t="array" ref="AZ210">IF(COUNT(IF(AZ$5:AZ$81&gt;0, TRANSPOSE(Data_TR_USD!$B121:$BZ121)))&gt;0, SUMPRODUCT(AZ$5:AZ$81, TRANSPOSE(Data_TR_USD!$B121:$BZ121))%, NA())</f>
        <v>7.389341412325251E-2</v>
      </c>
      <c r="BA210" s="49">
        <f t="array" ref="BA210">IF(COUNT(IF(BA$5:BA$81&gt;0, TRANSPOSE(Data_TR_USD!$B121:$BZ121)))&gt;0, SUMPRODUCT(BA$5:BA$81, TRANSPOSE(Data_TR_USD!$B121:$BZ121))%, NA())</f>
        <v>9.1311214243197811E-2</v>
      </c>
      <c r="BB210" s="49">
        <f t="array" ref="BB210">IF(COUNT(IF(BB$5:BB$81&gt;0, TRANSPOSE(Data_TR_USD!$B121:$BZ121)))&gt;0, SUMPRODUCT(BB$5:BB$81, TRANSPOSE(Data_TR_USD!$B121:$BZ121))%, NA())</f>
        <v>5.0045910871938062E-2</v>
      </c>
      <c r="BC210" s="49">
        <f t="array" ref="BC210">IF(COUNT(IF(BC$5:BC$81&gt;0, TRANSPOSE(Data_TR_USD!$B121:$BZ121)))&gt;0, SUMPRODUCT(BC$5:BC$81, TRANSPOSE(Data_TR_USD!$B121:$BZ121))%, NA())</f>
        <v>7.4478096263819571E-2</v>
      </c>
      <c r="BD210" s="49">
        <f t="array" ref="BD210">IF(COUNT(IF(BD$5:BD$81&gt;0, TRANSPOSE(Data_TR_USD!$B121:$BZ121)))&gt;0, SUMPRODUCT(BD$5:BD$81, TRANSPOSE(Data_TR_USD!$B121:$BZ121))%, NA())</f>
        <v>7.5290893873573544E-2</v>
      </c>
      <c r="BE210" s="49">
        <f t="array" ref="BE210">IF(COUNT(IF(BE$5:BE$81&gt;0, TRANSPOSE(Data_TR_USD!$B121:$BZ121)))&gt;0, SUMPRODUCT(BE$5:BE$81, TRANSPOSE(Data_TR_USD!$B121:$BZ121))%, NA())</f>
        <v>4.0523605881505401E-2</v>
      </c>
      <c r="BF210" s="49">
        <f t="array" ref="BF210">IF(COUNT(IF(BF$5:BF$81&gt;0, TRANSPOSE(Data_TR_USD!$B121:$BZ121)))&gt;0, SUMPRODUCT(BF$5:BF$81, TRANSPOSE(Data_TR_USD!$B121:$BZ121))%, NA())</f>
        <v>9.3877350062002429E-2</v>
      </c>
      <c r="BG210" s="49">
        <f t="array" ref="BG210">IF(COUNT(IF(BG$5:BG$81&gt;0, TRANSPOSE(Data_TR_USD!$B121:$BZ121)))&gt;0, SUMPRODUCT(BG$5:BG$81, TRANSPOSE(Data_TR_USD!$B121:$BZ121))%, NA())</f>
        <v>7.3523232611200556E-2</v>
      </c>
      <c r="BH210" s="49">
        <f t="array" ref="BH210">IF(COUNT(IF(BH$5:BH$81&gt;0, TRANSPOSE(Data_TR_USD!$B121:$BZ121)))&gt;0, SUMPRODUCT(BH$5:BH$81, TRANSPOSE(Data_TR_USD!$B121:$BZ121))%, NA())</f>
        <v>7.4609424020395249E-2</v>
      </c>
      <c r="BI210" s="49">
        <f t="array" ref="BI210">IF(COUNT(IF(BI$5:BI$81&gt;0, TRANSPOSE(Data_TR_USD!$B121:$BZ121)))&gt;0, SUMPRODUCT(BI$5:BI$81, TRANSPOSE(Data_TR_USD!$B121:$BZ121))%, NA())</f>
        <v>8.5911021437395194E-2</v>
      </c>
      <c r="BJ210" s="49">
        <f t="array" ref="BJ210">IF(COUNT(IF(BJ$5:BJ$81&gt;0, TRANSPOSE(Data_TR_USD!$B121:$BZ121)))&gt;0, SUMPRODUCT(BJ$5:BJ$81, TRANSPOSE(Data_TR_USD!$B121:$BZ121))%, NA())</f>
        <v>3.4345154992731115E-2</v>
      </c>
      <c r="BK210" s="49">
        <f t="array" ref="BK210">IF(COUNT(IF(BK$5:BK$81&gt;0, TRANSPOSE(Data_TR_USD!$B121:$BZ121)))&gt;0, SUMPRODUCT(BK$5:BK$81, TRANSPOSE(Data_TR_USD!$B121:$BZ121))%, NA())</f>
        <v>7.1984932505350555E-2</v>
      </c>
      <c r="BL210" s="49">
        <f t="array" ref="BL210">IF(COUNT(IF(BL$5:BL$81&gt;0, TRANSPOSE(Data_TR_USD!$B121:$BZ121)))&gt;0, SUMPRODUCT(BL$5:BL$81, TRANSPOSE(Data_TR_USD!$B121:$BZ121))%, NA())</f>
        <v>2.1715255591054312E-2</v>
      </c>
      <c r="BM210" s="49">
        <f t="array" ref="BM210">IF(COUNT(IF(BM$5:BM$81&gt;0, TRANSPOSE(Data_TR_USD!$B121:$BZ121)))&gt;0, SUMPRODUCT(BM$5:BM$81, TRANSPOSE(Data_TR_USD!$B121:$BZ121))%, NA())</f>
        <v>2.3881906913729472E-2</v>
      </c>
      <c r="BN210" s="49">
        <f t="array" ref="BN210">IF(COUNT(IF(BN$5:BN$81&gt;0, TRANSPOSE(Data_TR_USD!$B121:$BZ121)))&gt;0, SUMPRODUCT(BN$5:BN$81, TRANSPOSE(Data_TR_USD!$B121:$BZ121))%, NA())</f>
        <v>1.7763334698415442E-2</v>
      </c>
      <c r="BO210" s="49">
        <f t="array" ref="BO210">IF(COUNT(IF(BO$5:BO$81&gt;0, TRANSPOSE(Data_TR_USD!$B121:$BZ121)))&gt;0, SUMPRODUCT(BO$5:BO$81, TRANSPOSE(Data_TR_USD!$B121:$BZ121))%, NA())</f>
        <v>5.5437999671238913E-2</v>
      </c>
      <c r="BP210" s="49">
        <f t="array" ref="BP210">IF(COUNT(IF(BP$5:BP$81&gt;0, TRANSPOSE(Data_TR_USD!$B121:$BZ121)))&gt;0, SUMPRODUCT(BP$5:BP$81, TRANSPOSE(Data_TR_USD!$B121:$BZ121))%, NA())</f>
        <v>4.6198333059365757E-2</v>
      </c>
      <c r="BQ210" s="49">
        <f t="array" ref="BQ210">IF(COUNT(IF(BQ$5:BQ$81&gt;0, TRANSPOSE(Data_TR_USD!$B121:$BZ121)))&gt;0, SUMPRODUCT(BQ$5:BQ$81, TRANSPOSE(Data_TR_USD!$B121:$BZ121))%, NA())</f>
        <v>2.2983530373100542E-2</v>
      </c>
      <c r="BR210" s="49">
        <f t="array" ref="BR210">IF(COUNT(IF(BR$5:BR$81&gt;0, TRANSPOSE(Data_TR_USD!$B121:$BZ121)))&gt;0, SUMPRODUCT(BR$5:BR$81, TRANSPOSE(Data_TR_USD!$B121:$BZ121))%, NA())</f>
        <v>1.1665240524337568E-2</v>
      </c>
      <c r="BS210" s="49">
        <f t="array" ref="BS210">IF(COUNT(IF(BS$5:BS$81&gt;0, TRANSPOSE(Data_TR_USD!$B121:$BZ121)))&gt;0, SUMPRODUCT(BS$5:BS$81, TRANSPOSE(Data_TR_USD!$B121:$BZ121))%, NA())</f>
        <v>5.1179499360994613E-2</v>
      </c>
    </row>
    <row r="211" spans="2:71">
      <c r="B211" s="48">
        <f t="shared" si="5"/>
        <v>1985</v>
      </c>
      <c r="E211" s="49">
        <f t="array" ref="E211">IF(COUNT(IF(E$5:E$81&gt;0, TRANSPOSE(Data_TR_USD!$B122:$BZ122)))&gt;0, SUMPRODUCT(E$5:E$81, TRANSPOSE(Data_TR_USD!$B122:$BZ122))%, NA())</f>
        <v>0.31958865814696491</v>
      </c>
      <c r="F211" s="49">
        <f t="array" ref="F211">IF(COUNT(IF(F$5:F$81&gt;0, TRANSPOSE(Data_TR_USD!$B122:$BZ122)))&gt;0, SUMPRODUCT(F$5:F$81, TRANSPOSE(Data_TR_USD!$B122:$BZ122))%, NA())</f>
        <v>0.5052283274167938</v>
      </c>
      <c r="G211" s="49">
        <f t="array" ref="G211">IF(COUNT(IF(G$5:G$81&gt;0, TRANSPOSE(Data_TR_USD!$B122:$BZ122)))&gt;0, SUMPRODUCT(G$5:G$81, TRANSPOSE(Data_TR_USD!$B122:$BZ122))%, NA())</f>
        <v>3.7986704653371284E-2</v>
      </c>
      <c r="I211" s="49">
        <f t="array" ref="I211">IF(ISNUMBER(I$96), I$96, IF(COUNT(IF(I$5:I$81&gt;0, TRANSPOSE(Data_TR_USD!$B122:$BZ122)))&gt;0, SUMPRODUCT(I$5:I$81, TRANSPOSE(Data_TR_USD!$B122:$BZ122))%, NA()))</f>
        <v>7.6033457018660572E-2</v>
      </c>
      <c r="J211" s="49">
        <f t="array" ref="J211">IF(ISNUMBER(J$96), J$96, IF(COUNT(IF(J$5:J$81&gt;0, TRANSPOSE(Data_TR_USD!$B122:$BZ122)))&gt;0, SUMPRODUCT(J$5:J$81, TRANSPOSE(Data_TR_USD!$B122:$BZ122))%, NA()))</f>
        <v>7.6033457018660572E-2</v>
      </c>
      <c r="K211" s="49">
        <f t="array" ref="K211">IF(ISNUMBER(K$96), K$96, IF(COUNT(IF(K$5:K$81&gt;0, TRANSPOSE(Data_TR_USD!$B122:$BZ122)))&gt;0, SUMPRODUCT(K$5:K$81, TRANSPOSE(Data_TR_USD!$B122:$BZ122))%, NA()))</f>
        <v>0.27938399873860276</v>
      </c>
      <c r="M211" s="49">
        <f t="array" ref="M211">IF(COUNT(IF(M$5:M$81&gt;0, TRANSPOSE(Data_TR_USD!$B122:$BZ122)))&gt;0, SUMPRODUCT(M$5:M$81, TRANSPOSE(Data_TR_USD!$B122:$BZ122))%, NA())</f>
        <v>0.35517822922373249</v>
      </c>
      <c r="N211" s="49">
        <f t="array" ref="N211">IF(COUNT(IF(N$5:N$81&gt;0, TRANSPOSE(Data_TR_USD!$B122:$BZ122)))&gt;0, SUMPRODUCT(N$5:N$81, TRANSPOSE(Data_TR_USD!$B122:$BZ122))%, NA())</f>
        <v>0.27938399873860276</v>
      </c>
      <c r="X211" s="49">
        <f t="array" ref="X211">IF(COUNT(IF(X$5:X$81&gt;0, TRANSPOSE(Data_TR_USD!$B122:$BZ122)))&gt;0, SUMPRODUCT(X$5:X$81, TRANSPOSE(Data_TR_USD!$B122:$BZ122))%, NA())</f>
        <v>0.33344150863643413</v>
      </c>
      <c r="Y211" s="49">
        <f t="array" ref="Y211">IF(COUNT(IF(Y$5:Y$81&gt;0, TRANSPOSE(Data_TR_USD!$B122:$BZ122)))&gt;0, SUMPRODUCT(Y$5:Y$81, TRANSPOSE(Data_TR_USD!$B122:$BZ122))%, NA())</f>
        <v>0.27938399873860276</v>
      </c>
      <c r="AA211" s="49">
        <f t="array" ref="AA211">IF(COUNT(IF(AA$5:AA$81&gt;0, TRANSPOSE(Data_TR_USD!$B122:$BZ122)))&gt;0, SUMPRODUCT(AA$5:AA$81, TRANSPOSE(Data_TR_USD!$B122:$BZ122))%, NA())</f>
        <v>0.35517822922373249</v>
      </c>
      <c r="AB211" s="49">
        <f t="array" ref="AB211">IF(COUNT(IF(AB$5:AB$81&gt;0, TRANSPOSE(Data_TR_USD!$B122:$BZ122)))&gt;0, SUMPRODUCT(AB$5:AB$81, TRANSPOSE(Data_TR_USD!$B122:$BZ122))%, NA())</f>
        <v>0.34122112366417523</v>
      </c>
      <c r="AC211" s="49">
        <f t="array" ref="AC211">IF(COUNT(IF(AC$5:AC$81&gt;0, TRANSPOSE(Data_TR_USD!$B122:$BZ122)))&gt;0, SUMPRODUCT(AC$5:AC$81, TRANSPOSE(Data_TR_USD!$B122:$BZ122))%, NA())</f>
        <v>0.35925918028226883</v>
      </c>
      <c r="AD211" s="49">
        <f t="array" ref="AD211">IF(COUNT(IF(AD$5:AD$81&gt;0, TRANSPOSE(Data_TR_USD!$B122:$BZ122)))&gt;0, SUMPRODUCT(AD$5:AD$81, TRANSPOSE(Data_TR_USD!$B122:$BZ122))%, NA())</f>
        <v>0.29896023416651191</v>
      </c>
      <c r="AE211" s="49">
        <f t="array" ref="AE211">IF(COUNT(IF(AE$5:AE$81&gt;0, TRANSPOSE(Data_TR_USD!$B122:$BZ122)))&gt;0, SUMPRODUCT(AE$5:AE$81, TRANSPOSE(Data_TR_USD!$B122:$BZ122))%, NA())</f>
        <v>0.33799982005534618</v>
      </c>
      <c r="AG211" s="49">
        <f t="array" ref="AG211">IF(COUNT(IF(AG$5:AG$81&gt;0, TRANSPOSE(Data_TR_USD!$B122:$BZ122)))&gt;0, SUMPRODUCT(AG$5:AG$81, TRANSPOSE(Data_TR_USD!$B122:$BZ122))%, NA())</f>
        <v>0</v>
      </c>
      <c r="AM211" s="49">
        <f t="array" ref="AM211">IF(COUNT(IF(AM$5:AM$81&gt;0, TRANSPOSE(Data_TR_USD!$B122:$BZ122)))&gt;0, SUMPRODUCT(AM$5:AM$81, TRANSPOSE(Data_TR_USD!$B122:$BZ122))%, NA())</f>
        <v>0.26115917436533431</v>
      </c>
      <c r="AN211" s="49">
        <f t="array" ref="AN211">IF(COUNT(IF(AN$5:AN$81&gt;0, TRANSPOSE(Data_TR_USD!$B122:$BZ122)))&gt;0, SUMPRODUCT(AN$5:AN$81, TRANSPOSE(Data_TR_USD!$B122:$BZ122))%, NA())</f>
        <v>0.19149648743733796</v>
      </c>
      <c r="AO211" s="49">
        <f t="array" ref="AO211">IF(COUNT(IF(AO$5:AO$81&gt;0, TRANSPOSE(Data_TR_USD!$B122:$BZ122)))&gt;0, SUMPRODUCT(AO$5:AO$81, TRANSPOSE(Data_TR_USD!$B122:$BZ122))%, NA())</f>
        <v>0.35958207658800112</v>
      </c>
      <c r="AP211" s="49">
        <f t="array" ref="AP211">IF(COUNT(IF(AP$5:AP$81&gt;0, TRANSPOSE(Data_TR_USD!$B122:$BZ122)))&gt;0, SUMPRODUCT(AP$5:AP$81, TRANSPOSE(Data_TR_USD!$B122:$BZ122))%, NA())</f>
        <v>0.35612274412130751</v>
      </c>
      <c r="AQ211" s="49">
        <f t="array" ref="AQ211">IF(COUNT(IF(AQ$5:AQ$81&gt;0, TRANSPOSE(Data_TR_USD!$B122:$BZ122)))&gt;0, SUMPRODUCT(AQ$5:AQ$81, TRANSPOSE(Data_TR_USD!$B122:$BZ122))%, NA())</f>
        <v>0.21031770338260244</v>
      </c>
      <c r="AS211" s="49">
        <f t="array" ref="AS211">IF(COUNT(IF(AS$5:AS$81&gt;0, TRANSPOSE(Data_TR_USD!$B122:$BZ122)))&gt;0, SUMPRODUCT(AS$5:AS$81, TRANSPOSE(Data_TR_USD!$B122:$BZ122))%, NA())</f>
        <v>0.27938399873860276</v>
      </c>
      <c r="AU211" s="49">
        <f t="array" ref="AU211">IF(COUNT(IF(AU$5:AU$81&gt;0, TRANSPOSE(Data_TR_USD!$B122:$BZ122)))&gt;0, SUMPRODUCT(AU$5:AU$81, TRANSPOSE(Data_TR_USD!$B122:$BZ122))%, NA())</f>
        <v>0.28527010000000003</v>
      </c>
      <c r="AV211" s="49">
        <f t="array" ref="AV211">IF(COUNT(IF(AV$5:AV$81&gt;0, TRANSPOSE(Data_TR_USD!$B122:$BZ122)))&gt;0, SUMPRODUCT(AV$5:AV$81, TRANSPOSE(Data_TR_USD!$B122:$BZ122))%, NA())</f>
        <v>0.27413860000000001</v>
      </c>
      <c r="AW211" s="49">
        <f t="array" ref="AW211">IF(COUNT(IF(AW$5:AW$81&gt;0, TRANSPOSE(Data_TR_USD!$B122:$BZ122)))&gt;0, SUMPRODUCT(AW$5:AW$81, TRANSPOSE(Data_TR_USD!$B122:$BZ122))%, NA())</f>
        <v>0.39574633590014385</v>
      </c>
      <c r="AX211" s="49">
        <f t="array" ref="AX211">IF(COUNT(IF(AX$5:AX$81&gt;0, TRANSPOSE(Data_TR_USD!$B122:$BZ122)))&gt;0, SUMPRODUCT(AX$5:AX$81, TRANSPOSE(Data_TR_USD!$B122:$BZ122))%, NA())</f>
        <v>0.35517822922373249</v>
      </c>
      <c r="AY211" s="49">
        <f t="array" ref="AY211">IF(COUNT(IF(AY$5:AY$81&gt;0, TRANSPOSE(Data_TR_USD!$B122:$BZ122)))&gt;0, SUMPRODUCT(AY$5:AY$81, TRANSPOSE(Data_TR_USD!$B122:$BZ122))%, NA())</f>
        <v>0.35484902369971638</v>
      </c>
      <c r="AZ211" s="49">
        <f t="array" ref="AZ211">IF(COUNT(IF(AZ$5:AZ$81&gt;0, TRANSPOSE(Data_TR_USD!$B122:$BZ122)))&gt;0, SUMPRODUCT(AZ$5:AZ$81, TRANSPOSE(Data_TR_USD!$B122:$BZ122))%, NA())</f>
        <v>0.33350291618326167</v>
      </c>
      <c r="BA211" s="49">
        <f t="array" ref="BA211">IF(COUNT(IF(BA$5:BA$81&gt;0, TRANSPOSE(Data_TR_USD!$B122:$BZ122)))&gt;0, SUMPRODUCT(BA$5:BA$81, TRANSPOSE(Data_TR_USD!$B122:$BZ122))%, NA())</f>
        <v>0.27691615108934081</v>
      </c>
      <c r="BB211" s="49">
        <f t="array" ref="BB211">IF(COUNT(IF(BB$5:BB$81&gt;0, TRANSPOSE(Data_TR_USD!$B122:$BZ122)))&gt;0, SUMPRODUCT(BB$5:BB$81, TRANSPOSE(Data_TR_USD!$B122:$BZ122))%, NA())</f>
        <v>0.33344150863643413</v>
      </c>
      <c r="BC211" s="49">
        <f t="array" ref="BC211">IF(COUNT(IF(BC$5:BC$81&gt;0, TRANSPOSE(Data_TR_USD!$B122:$BZ122)))&gt;0, SUMPRODUCT(BC$5:BC$81, TRANSPOSE(Data_TR_USD!$B122:$BZ122))%, NA())</f>
        <v>0.39665036100368189</v>
      </c>
      <c r="BD211" s="49">
        <f t="array" ref="BD211">IF(COUNT(IF(BD$5:BD$81&gt;0, TRANSPOSE(Data_TR_USD!$B122:$BZ122)))&gt;0, SUMPRODUCT(BD$5:BD$81, TRANSPOSE(Data_TR_USD!$B122:$BZ122))%, NA())</f>
        <v>0.28943516359069327</v>
      </c>
      <c r="BE211" s="49">
        <f t="array" ref="BE211">IF(COUNT(IF(BE$5:BE$81&gt;0, TRANSPOSE(Data_TR_USD!$B122:$BZ122)))&gt;0, SUMPRODUCT(BE$5:BE$81, TRANSPOSE(Data_TR_USD!$B122:$BZ122))%, NA())</f>
        <v>0.3474871274673621</v>
      </c>
      <c r="BF211" s="49">
        <f t="array" ref="BF211">IF(COUNT(IF(BF$5:BF$81&gt;0, TRANSPOSE(Data_TR_USD!$B122:$BZ122)))&gt;0, SUMPRODUCT(BF$5:BF$81, TRANSPOSE(Data_TR_USD!$B122:$BZ122))%, NA())</f>
        <v>0.28092828532301561</v>
      </c>
      <c r="BG211" s="49">
        <f t="array" ref="BG211">IF(COUNT(IF(BG$5:BG$81&gt;0, TRANSPOSE(Data_TR_USD!$B122:$BZ122)))&gt;0, SUMPRODUCT(BG$5:BG$81, TRANSPOSE(Data_TR_USD!$B122:$BZ122))%, NA())</f>
        <v>0.34176695276225538</v>
      </c>
      <c r="BH211" s="49">
        <f t="array" ref="BH211">IF(COUNT(IF(BH$5:BH$81&gt;0, TRANSPOSE(Data_TR_USD!$B122:$BZ122)))&gt;0, SUMPRODUCT(BH$5:BH$81, TRANSPOSE(Data_TR_USD!$B122:$BZ122))%, NA())</f>
        <v>0.32314220780955089</v>
      </c>
      <c r="BI211" s="49">
        <f t="array" ref="BI211">IF(COUNT(IF(BI$5:BI$81&gt;0, TRANSPOSE(Data_TR_USD!$B122:$BZ122)))&gt;0, SUMPRODUCT(BI$5:BI$81, TRANSPOSE(Data_TR_USD!$B122:$BZ122))%, NA())</f>
        <v>0.27938399873860276</v>
      </c>
      <c r="BJ211" s="49">
        <f t="array" ref="BJ211">IF(COUNT(IF(BJ$5:BJ$81&gt;0, TRANSPOSE(Data_TR_USD!$B122:$BZ122)))&gt;0, SUMPRODUCT(BJ$5:BJ$81, TRANSPOSE(Data_TR_USD!$B122:$BZ122))%, NA())</f>
        <v>0.36490018855180684</v>
      </c>
      <c r="BK211" s="49">
        <f t="array" ref="BK211">IF(COUNT(IF(BK$5:BK$81&gt;0, TRANSPOSE(Data_TR_USD!$B122:$BZ122)))&gt;0, SUMPRODUCT(BK$5:BK$81, TRANSPOSE(Data_TR_USD!$B122:$BZ122))%, NA())</f>
        <v>0.31371041694723201</v>
      </c>
      <c r="BL211" s="49">
        <f t="array" ref="BL211">IF(COUNT(IF(BL$5:BL$81&gt;0, TRANSPOSE(Data_TR_USD!$B122:$BZ122)))&gt;0, SUMPRODUCT(BL$5:BL$81, TRANSPOSE(Data_TR_USD!$B122:$BZ122))%, NA())</f>
        <v>0.26768680626643138</v>
      </c>
      <c r="BM211" s="49">
        <f t="array" ref="BM211">IF(COUNT(IF(BM$5:BM$81&gt;0, TRANSPOSE(Data_TR_USD!$B122:$BZ122)))&gt;0, SUMPRODUCT(BM$5:BM$81, TRANSPOSE(Data_TR_USD!$B122:$BZ122))%, NA())</f>
        <v>0.3465945267648563</v>
      </c>
      <c r="BN211" s="49">
        <f t="array" ref="BN211">IF(COUNT(IF(BN$5:BN$81&gt;0, TRANSPOSE(Data_TR_USD!$B122:$BZ122)))&gt;0, SUMPRODUCT(BN$5:BN$81, TRANSPOSE(Data_TR_USD!$B122:$BZ122))%, NA())</f>
        <v>0.32527950925685445</v>
      </c>
      <c r="BO211" s="49">
        <f t="array" ref="BO211">IF(COUNT(IF(BO$5:BO$81&gt;0, TRANSPOSE(Data_TR_USD!$B122:$BZ122)))&gt;0, SUMPRODUCT(BO$5:BO$81, TRANSPOSE(Data_TR_USD!$B122:$BZ122))%, NA())</f>
        <v>0.29779900682417387</v>
      </c>
      <c r="BP211" s="49">
        <f t="array" ref="BP211">IF(COUNT(IF(BP$5:BP$81&gt;0, TRANSPOSE(Data_TR_USD!$B122:$BZ122)))&gt;0, SUMPRODUCT(BP$5:BP$81, TRANSPOSE(Data_TR_USD!$B122:$BZ122))%, NA())</f>
        <v>0.27220922235347822</v>
      </c>
      <c r="BQ211" s="49">
        <f t="array" ref="BQ211">IF(COUNT(IF(BQ$5:BQ$81&gt;0, TRANSPOSE(Data_TR_USD!$B122:$BZ122)))&gt;0, SUMPRODUCT(BQ$5:BQ$81, TRANSPOSE(Data_TR_USD!$B122:$BZ122))%, NA())</f>
        <v>0.19149648743733796</v>
      </c>
      <c r="BR211" s="49">
        <f t="array" ref="BR211">IF(COUNT(IF(BR$5:BR$81&gt;0, TRANSPOSE(Data_TR_USD!$B122:$BZ122)))&gt;0, SUMPRODUCT(BR$5:BR$81, TRANSPOSE(Data_TR_USD!$B122:$BZ122))%, NA())</f>
        <v>0.31889435336376476</v>
      </c>
      <c r="BS211" s="49">
        <f t="array" ref="BS211">IF(COUNT(IF(BS$5:BS$81&gt;0, TRANSPOSE(Data_TR_USD!$B122:$BZ122)))&gt;0, SUMPRODUCT(BS$5:BS$81, TRANSPOSE(Data_TR_USD!$B122:$BZ122))%, NA())</f>
        <v>0.25043840831971037</v>
      </c>
    </row>
    <row r="212" spans="2:71">
      <c r="B212" s="48">
        <f t="shared" si="5"/>
        <v>1986</v>
      </c>
      <c r="E212" s="49">
        <f t="array" ref="E212">IF(COUNT(IF(E$5:E$81&gt;0, TRANSPOSE(Data_TR_USD!$B123:$BZ123)))&gt;0, SUMPRODUCT(E$5:E$81, TRANSPOSE(Data_TR_USD!$B123:$BZ123))%, NA())</f>
        <v>0.16004392971246006</v>
      </c>
      <c r="F212" s="49">
        <f t="array" ref="F212">IF(COUNT(IF(F$5:F$81&gt;0, TRANSPOSE(Data_TR_USD!$B123:$BZ123)))&gt;0, SUMPRODUCT(F$5:F$81, TRANSPOSE(Data_TR_USD!$B123:$BZ123))%, NA())</f>
        <v>0.65017317953221732</v>
      </c>
      <c r="G212" s="49">
        <f t="array" ref="G212">IF(COUNT(IF(G$5:G$81&gt;0, TRANSPOSE(Data_TR_USD!$B123:$BZ123)))&gt;0, SUMPRODUCT(G$5:G$81, TRANSPOSE(Data_TR_USD!$B123:$BZ123))%, NA())</f>
        <v>1.0978956999085021E-2</v>
      </c>
      <c r="I212" s="49">
        <f t="array" ref="I212">IF(ISNUMBER(I$96), I$96, IF(COUNT(IF(I$5:I$81&gt;0, TRANSPOSE(Data_TR_USD!$B123:$BZ123)))&gt;0, SUMPRODUCT(I$5:I$81, TRANSPOSE(Data_TR_USD!$B123:$BZ123))%, NA()))</f>
        <v>6.0768955243981043E-2</v>
      </c>
      <c r="J212" s="49">
        <f t="array" ref="J212">IF(ISNUMBER(J$96), J$96, IF(COUNT(IF(J$5:J$81&gt;0, TRANSPOSE(Data_TR_USD!$B123:$BZ123)))&gt;0, SUMPRODUCT(J$5:J$81, TRANSPOSE(Data_TR_USD!$B123:$BZ123))%, NA()))</f>
        <v>6.0768955243981043E-2</v>
      </c>
      <c r="K212" s="49">
        <f t="array" ref="K212">IF(ISNUMBER(K$96), K$96, IF(COUNT(IF(K$5:K$81&gt;0, TRANSPOSE(Data_TR_USD!$B123:$BZ123)))&gt;0, SUMPRODUCT(K$5:K$81, TRANSPOSE(Data_TR_USD!$B123:$BZ123))%, NA()))</f>
        <v>0.15634875654683678</v>
      </c>
      <c r="M212" s="49">
        <f t="array" ref="M212">IF(COUNT(IF(M$5:M$81&gt;0, TRANSPOSE(Data_TR_USD!$B123:$BZ123)))&gt;0, SUMPRODUCT(M$5:M$81, TRANSPOSE(Data_TR_USD!$B123:$BZ123))%, NA())</f>
        <v>0.30523511807557563</v>
      </c>
      <c r="N212" s="49">
        <f t="array" ref="N212">IF(COUNT(IF(N$5:N$81&gt;0, TRANSPOSE(Data_TR_USD!$B123:$BZ123)))&gt;0, SUMPRODUCT(N$5:N$81, TRANSPOSE(Data_TR_USD!$B123:$BZ123))%, NA())</f>
        <v>0.15634875654683678</v>
      </c>
      <c r="X212" s="49">
        <f t="array" ref="X212">IF(COUNT(IF(X$5:X$81&gt;0, TRANSPOSE(Data_TR_USD!$B123:$BZ123)))&gt;0, SUMPRODUCT(X$5:X$81, TRANSPOSE(Data_TR_USD!$B123:$BZ123))%, NA())</f>
        <v>0.26006200032083665</v>
      </c>
      <c r="Y212" s="49">
        <f t="array" ref="Y212">IF(COUNT(IF(Y$5:Y$81&gt;0, TRANSPOSE(Data_TR_USD!$B123:$BZ123)))&gt;0, SUMPRODUCT(Y$5:Y$81, TRANSPOSE(Data_TR_USD!$B123:$BZ123))%, NA())</f>
        <v>0.15634875654683678</v>
      </c>
      <c r="AA212" s="49">
        <f t="array" ref="AA212">IF(COUNT(IF(AA$5:AA$81&gt;0, TRANSPOSE(Data_TR_USD!$B123:$BZ123)))&gt;0, SUMPRODUCT(AA$5:AA$81, TRANSPOSE(Data_TR_USD!$B123:$BZ123))%, NA())</f>
        <v>0.30523511807557563</v>
      </c>
      <c r="AB212" s="49">
        <f t="array" ref="AB212">IF(COUNT(IF(AB$5:AB$81&gt;0, TRANSPOSE(Data_TR_USD!$B123:$BZ123)))&gt;0, SUMPRODUCT(AB$5:AB$81, TRANSPOSE(Data_TR_USD!$B123:$BZ123))%, NA())</f>
        <v>0.271768742449505</v>
      </c>
      <c r="AC212" s="49">
        <f t="array" ref="AC212">IF(COUNT(IF(AC$5:AC$81&gt;0, TRANSPOSE(Data_TR_USD!$B123:$BZ123)))&gt;0, SUMPRODUCT(AC$5:AC$81, TRANSPOSE(Data_TR_USD!$B123:$BZ123))%, NA())</f>
        <v>0.29467213348682303</v>
      </c>
      <c r="AD212" s="49">
        <f t="array" ref="AD212">IF(COUNT(IF(AD$5:AD$81&gt;0, TRANSPOSE(Data_TR_USD!$B123:$BZ123)))&gt;0, SUMPRODUCT(AD$5:AD$81, TRANSPOSE(Data_TR_USD!$B123:$BZ123))%, NA())</f>
        <v>0.23750979968038127</v>
      </c>
      <c r="AE212" s="49">
        <f t="array" ref="AE212">IF(COUNT(IF(AE$5:AE$81&gt;0, TRANSPOSE(Data_TR_USD!$B123:$BZ123)))&gt;0, SUMPRODUCT(AE$5:AE$81, TRANSPOSE(Data_TR_USD!$B123:$BZ123))%, NA())</f>
        <v>0.29732227154843971</v>
      </c>
      <c r="AG212" s="49">
        <f t="array" ref="AG212">IF(COUNT(IF(AG$5:AG$81&gt;0, TRANSPOSE(Data_TR_USD!$B123:$BZ123)))&gt;0, SUMPRODUCT(AG$5:AG$81, TRANSPOSE(Data_TR_USD!$B123:$BZ123))%, NA())</f>
        <v>0</v>
      </c>
      <c r="AM212" s="49">
        <f t="array" ref="AM212">IF(COUNT(IF(AM$5:AM$81&gt;0, TRANSPOSE(Data_TR_USD!$B123:$BZ123)))&gt;0, SUMPRODUCT(AM$5:AM$81, TRANSPOSE(Data_TR_USD!$B123:$BZ123))%, NA())</f>
        <v>0.14322771919267072</v>
      </c>
      <c r="AN212" s="49">
        <f t="array" ref="AN212">IF(COUNT(IF(AN$5:AN$81&gt;0, TRANSPOSE(Data_TR_USD!$B123:$BZ123)))&gt;0, SUMPRODUCT(AN$5:AN$81, TRANSPOSE(Data_TR_USD!$B123:$BZ123))%, NA())</f>
        <v>0.16150652771248147</v>
      </c>
      <c r="AO212" s="49">
        <f t="array" ref="AO212">IF(COUNT(IF(AO$5:AO$81&gt;0, TRANSPOSE(Data_TR_USD!$B123:$BZ123)))&gt;0, SUMPRODUCT(AO$5:AO$81, TRANSPOSE(Data_TR_USD!$B123:$BZ123))%, NA())</f>
        <v>0.31050021313496856</v>
      </c>
      <c r="AP212" s="49">
        <f t="array" ref="AP212">IF(COUNT(IF(AP$5:AP$81&gt;0, TRANSPOSE(Data_TR_USD!$B123:$BZ123)))&gt;0, SUMPRODUCT(AP$5:AP$81, TRANSPOSE(Data_TR_USD!$B123:$BZ123))%, NA())</f>
        <v>0.30023659296787886</v>
      </c>
      <c r="AQ212" s="49">
        <f t="array" ref="AQ212">IF(COUNT(IF(AQ$5:AQ$81&gt;0, TRANSPOSE(Data_TR_USD!$B123:$BZ123)))&gt;0, SUMPRODUCT(AQ$5:AQ$81, TRANSPOSE(Data_TR_USD!$B123:$BZ123))%, NA())</f>
        <v>0.19220429427771432</v>
      </c>
      <c r="AS212" s="49">
        <f t="array" ref="AS212">IF(COUNT(IF(AS$5:AS$81&gt;0, TRANSPOSE(Data_TR_USD!$B123:$BZ123)))&gt;0, SUMPRODUCT(AS$5:AS$81, TRANSPOSE(Data_TR_USD!$B123:$BZ123))%, NA())</f>
        <v>0.15634875654683678</v>
      </c>
      <c r="AU212" s="49">
        <f t="array" ref="AU212">IF(COUNT(IF(AU$5:AU$81&gt;0, TRANSPOSE(Data_TR_USD!$B123:$BZ123)))&gt;0, SUMPRODUCT(AU$5:AU$81, TRANSPOSE(Data_TR_USD!$B123:$BZ123))%, NA())</f>
        <v>0.18401919999999999</v>
      </c>
      <c r="AV212" s="49">
        <f t="array" ref="AV212">IF(COUNT(IF(AV$5:AV$81&gt;0, TRANSPOSE(Data_TR_USD!$B123:$BZ123)))&gt;0, SUMPRODUCT(AV$5:AV$81, TRANSPOSE(Data_TR_USD!$B123:$BZ123))%, NA())</f>
        <v>0.1833793</v>
      </c>
      <c r="AW212" s="49">
        <f t="array" ref="AW212">IF(COUNT(IF(AW$5:AW$81&gt;0, TRANSPOSE(Data_TR_USD!$B123:$BZ123)))&gt;0, SUMPRODUCT(AW$5:AW$81, TRANSPOSE(Data_TR_USD!$B123:$BZ123))%, NA())</f>
        <v>0.37132936395358113</v>
      </c>
      <c r="AX212" s="49">
        <f t="array" ref="AX212">IF(COUNT(IF(AX$5:AX$81&gt;0, TRANSPOSE(Data_TR_USD!$B123:$BZ123)))&gt;0, SUMPRODUCT(AX$5:AX$81, TRANSPOSE(Data_TR_USD!$B123:$BZ123))%, NA())</f>
        <v>0.30523511807557563</v>
      </c>
      <c r="AY212" s="49">
        <f t="array" ref="AY212">IF(COUNT(IF(AY$5:AY$81&gt;0, TRANSPOSE(Data_TR_USD!$B123:$BZ123)))&gt;0, SUMPRODUCT(AY$5:AY$81, TRANSPOSE(Data_TR_USD!$B123:$BZ123))%, NA())</f>
        <v>0.30929385633082895</v>
      </c>
      <c r="AZ212" s="49">
        <f t="array" ref="AZ212">IF(COUNT(IF(AZ$5:AZ$81&gt;0, TRANSPOSE(Data_TR_USD!$B123:$BZ123)))&gt;0, SUMPRODUCT(AZ$5:AZ$81, TRANSPOSE(Data_TR_USD!$B123:$BZ123))%, NA())</f>
        <v>0.27810292756775568</v>
      </c>
      <c r="BA212" s="49">
        <f t="array" ref="BA212">IF(COUNT(IF(BA$5:BA$81&gt;0, TRANSPOSE(Data_TR_USD!$B123:$BZ123)))&gt;0, SUMPRODUCT(BA$5:BA$81, TRANSPOSE(Data_TR_USD!$B123:$BZ123))%, NA())</f>
        <v>0.21243504219755088</v>
      </c>
      <c r="BB212" s="49">
        <f t="array" ref="BB212">IF(COUNT(IF(BB$5:BB$81&gt;0, TRANSPOSE(Data_TR_USD!$B123:$BZ123)))&gt;0, SUMPRODUCT(BB$5:BB$81, TRANSPOSE(Data_TR_USD!$B123:$BZ123))%, NA())</f>
        <v>0.26006200032083665</v>
      </c>
      <c r="BC212" s="49">
        <f t="array" ref="BC212">IF(COUNT(IF(BC$5:BC$81&gt;0, TRANSPOSE(Data_TR_USD!$B123:$BZ123)))&gt;0, SUMPRODUCT(BC$5:BC$81, TRANSPOSE(Data_TR_USD!$B123:$BZ123))%, NA())</f>
        <v>0.35320074845833616</v>
      </c>
      <c r="BD212" s="49">
        <f t="array" ref="BD212">IF(COUNT(IF(BD$5:BD$81&gt;0, TRANSPOSE(Data_TR_USD!$B123:$BZ123)))&gt;0, SUMPRODUCT(BD$5:BD$81, TRANSPOSE(Data_TR_USD!$B123:$BZ123))%, NA())</f>
        <v>0.15727254983824257</v>
      </c>
      <c r="BE212" s="49">
        <f t="array" ref="BE212">IF(COUNT(IF(BE$5:BE$81&gt;0, TRANSPOSE(Data_TR_USD!$B123:$BZ123)))&gt;0, SUMPRODUCT(BE$5:BE$81, TRANSPOSE(Data_TR_USD!$B123:$BZ123))%, NA())</f>
        <v>0.33880904152131996</v>
      </c>
      <c r="BF212" s="49">
        <f t="array" ref="BF212">IF(COUNT(IF(BF$5:BF$81&gt;0, TRANSPOSE(Data_TR_USD!$B123:$BZ123)))&gt;0, SUMPRODUCT(BF$5:BF$81, TRANSPOSE(Data_TR_USD!$B123:$BZ123))%, NA())</f>
        <v>0.19463113313619659</v>
      </c>
      <c r="BG212" s="49">
        <f t="array" ref="BG212">IF(COUNT(IF(BG$5:BG$81&gt;0, TRANSPOSE(Data_TR_USD!$B123:$BZ123)))&gt;0, SUMPRODUCT(BG$5:BG$81, TRANSPOSE(Data_TR_USD!$B123:$BZ123))%, NA())</f>
        <v>0.29678708728910369</v>
      </c>
      <c r="BH212" s="49">
        <f t="array" ref="BH212">IF(COUNT(IF(BH$5:BH$81&gt;0, TRANSPOSE(Data_TR_USD!$B123:$BZ123)))&gt;0, SUMPRODUCT(BH$5:BH$81, TRANSPOSE(Data_TR_USD!$B123:$BZ123))%, NA())</f>
        <v>0.30242296847182126</v>
      </c>
      <c r="BI212" s="49">
        <f t="array" ref="BI212">IF(COUNT(IF(BI$5:BI$81&gt;0, TRANSPOSE(Data_TR_USD!$B123:$BZ123)))&gt;0, SUMPRODUCT(BI$5:BI$81, TRANSPOSE(Data_TR_USD!$B123:$BZ123))%, NA())</f>
        <v>0.15634875654683678</v>
      </c>
      <c r="BJ212" s="49">
        <f t="array" ref="BJ212">IF(COUNT(IF(BJ$5:BJ$81&gt;0, TRANSPOSE(Data_TR_USD!$B123:$BZ123)))&gt;0, SUMPRODUCT(BJ$5:BJ$81, TRANSPOSE(Data_TR_USD!$B123:$BZ123))%, NA())</f>
        <v>0.3102176496222348</v>
      </c>
      <c r="BK212" s="49">
        <f t="array" ref="BK212">IF(COUNT(IF(BK$5:BK$81&gt;0, TRANSPOSE(Data_TR_USD!$B123:$BZ123)))&gt;0, SUMPRODUCT(BK$5:BK$81, TRANSPOSE(Data_TR_USD!$B123:$BZ123))%, NA())</f>
        <v>0.28854905465253206</v>
      </c>
      <c r="BL212" s="49">
        <f t="array" ref="BL212">IF(COUNT(IF(BL$5:BL$81&gt;0, TRANSPOSE(Data_TR_USD!$B123:$BZ123)))&gt;0, SUMPRODUCT(BL$5:BL$81, TRANSPOSE(Data_TR_USD!$B123:$BZ123))%, NA())</f>
        <v>0.17571865453169799</v>
      </c>
      <c r="BM212" s="49">
        <f t="array" ref="BM212">IF(COUNT(IF(BM$5:BM$81&gt;0, TRANSPOSE(Data_TR_USD!$B123:$BZ123)))&gt;0, SUMPRODUCT(BM$5:BM$81, TRANSPOSE(Data_TR_USD!$B123:$BZ123))%, NA())</f>
        <v>0.33213190053367703</v>
      </c>
      <c r="BN212" s="49">
        <f t="array" ref="BN212">IF(COUNT(IF(BN$5:BN$81&gt;0, TRANSPOSE(Data_TR_USD!$B123:$BZ123)))&gt;0, SUMPRODUCT(BN$5:BN$81, TRANSPOSE(Data_TR_USD!$B123:$BZ123))%, NA())</f>
        <v>0.30512039156210585</v>
      </c>
      <c r="BO212" s="49">
        <f t="array" ref="BO212">IF(COUNT(IF(BO$5:BO$81&gt;0, TRANSPOSE(Data_TR_USD!$B123:$BZ123)))&gt;0, SUMPRODUCT(BO$5:BO$81, TRANSPOSE(Data_TR_USD!$B123:$BZ123))%, NA())</f>
        <v>0.28179401039559049</v>
      </c>
      <c r="BP212" s="49">
        <f t="array" ref="BP212">IF(COUNT(IF(BP$5:BP$81&gt;0, TRANSPOSE(Data_TR_USD!$B123:$BZ123)))&gt;0, SUMPRODUCT(BP$5:BP$81, TRANSPOSE(Data_TR_USD!$B123:$BZ123))%, NA())</f>
        <v>0.25598852532965871</v>
      </c>
      <c r="BQ212" s="49">
        <f t="array" ref="BQ212">IF(COUNT(IF(BQ$5:BQ$81&gt;0, TRANSPOSE(Data_TR_USD!$B123:$BZ123)))&gt;0, SUMPRODUCT(BQ$5:BQ$81, TRANSPOSE(Data_TR_USD!$B123:$BZ123))%, NA())</f>
        <v>0.16150652771248147</v>
      </c>
      <c r="BR212" s="49">
        <f t="array" ref="BR212">IF(COUNT(IF(BR$5:BR$81&gt;0, TRANSPOSE(Data_TR_USD!$B123:$BZ123)))&gt;0, SUMPRODUCT(BR$5:BR$81, TRANSPOSE(Data_TR_USD!$B123:$BZ123))%, NA())</f>
        <v>0.23778826053245214</v>
      </c>
      <c r="BS212" s="49">
        <f t="array" ref="BS212">IF(COUNT(IF(BS$5:BS$81&gt;0, TRANSPOSE(Data_TR_USD!$B123:$BZ123)))&gt;0, SUMPRODUCT(BS$5:BS$81, TRANSPOSE(Data_TR_USD!$B123:$BZ123))%, NA())</f>
        <v>0.21356842914656599</v>
      </c>
    </row>
    <row r="213" spans="2:71">
      <c r="B213" s="48">
        <f t="shared" si="5"/>
        <v>1987</v>
      </c>
      <c r="E213" s="49">
        <f t="array" ref="E213">IF(COUNT(IF(E$5:E$81&gt;0, TRANSPOSE(Data_TR_USD!$B124:$BZ124)))&gt;0, SUMPRODUCT(E$5:E$81, TRANSPOSE(Data_TR_USD!$B124:$BZ124))%, NA())</f>
        <v>1.5075878594249201E-2</v>
      </c>
      <c r="F213" s="49">
        <f t="array" ref="F213">IF(COUNT(IF(F$5:F$81&gt;0, TRANSPOSE(Data_TR_USD!$B124:$BZ124)))&gt;0, SUMPRODUCT(F$5:F$81, TRANSPOSE(Data_TR_USD!$B124:$BZ124))%, NA())</f>
        <v>0.24014898445513502</v>
      </c>
      <c r="G213" s="49">
        <f t="array" ref="G213">IF(COUNT(IF(G$5:G$81&gt;0, TRANSPOSE(Data_TR_USD!$B124:$BZ124)))&gt;0, SUMPRODUCT(G$5:G$81, TRANSPOSE(Data_TR_USD!$B124:$BZ124))%, NA())</f>
        <v>4.4343891402714997E-2</v>
      </c>
      <c r="I213" s="49">
        <f t="array" ref="I213">IF(ISNUMBER(I$96), I$96, IF(COUNT(IF(I$5:I$81&gt;0, TRANSPOSE(Data_TR_USD!$B124:$BZ124)))&gt;0, SUMPRODUCT(I$5:I$81, TRANSPOSE(Data_TR_USD!$B124:$BZ124))%, NA()))</f>
        <v>5.7512171836557532E-2</v>
      </c>
      <c r="J213" s="49">
        <f t="array" ref="J213">IF(ISNUMBER(J$96), J$96, IF(COUNT(IF(J$5:J$81&gt;0, TRANSPOSE(Data_TR_USD!$B124:$BZ124)))&gt;0, SUMPRODUCT(J$5:J$81, TRANSPOSE(Data_TR_USD!$B124:$BZ124))%, NA()))</f>
        <v>5.7512171836557532E-2</v>
      </c>
      <c r="K213" s="49">
        <f t="array" ref="K213">IF(ISNUMBER(K$96), K$96, IF(COUNT(IF(K$5:K$81&gt;0, TRANSPOSE(Data_TR_USD!$B124:$BZ124)))&gt;0, SUMPRODUCT(K$5:K$81, TRANSPOSE(Data_TR_USD!$B124:$BZ124))%, NA()))</f>
        <v>1.360764715654952E-2</v>
      </c>
      <c r="M213" s="49">
        <f t="array" ref="M213">IF(COUNT(IF(M$5:M$81&gt;0, TRANSPOSE(Data_TR_USD!$B124:$BZ124)))&gt;0, SUMPRODUCT(M$5:M$81, TRANSPOSE(Data_TR_USD!$B124:$BZ124))%, NA())</f>
        <v>8.1863694633665107E-2</v>
      </c>
      <c r="N213" s="49">
        <f t="array" ref="N213">IF(COUNT(IF(N$5:N$81&gt;0, TRANSPOSE(Data_TR_USD!$B124:$BZ124)))&gt;0, SUMPRODUCT(N$5:N$81, TRANSPOSE(Data_TR_USD!$B124:$BZ124))%, NA())</f>
        <v>1.360764715654952E-2</v>
      </c>
      <c r="X213" s="49">
        <f t="array" ref="X213">IF(COUNT(IF(X$5:X$81&gt;0, TRANSPOSE(Data_TR_USD!$B124:$BZ124)))&gt;0, SUMPRODUCT(X$5:X$81, TRANSPOSE(Data_TR_USD!$B124:$BZ124))%, NA())</f>
        <v>6.2704370699201775E-2</v>
      </c>
      <c r="Y213" s="49">
        <f t="array" ref="Y213">IF(COUNT(IF(Y$5:Y$81&gt;0, TRANSPOSE(Data_TR_USD!$B124:$BZ124)))&gt;0, SUMPRODUCT(Y$5:Y$81, TRANSPOSE(Data_TR_USD!$B124:$BZ124))%, NA())</f>
        <v>1.360764715654952E-2</v>
      </c>
      <c r="AA213" s="49">
        <f t="array" ref="AA213">IF(COUNT(IF(AA$5:AA$81&gt;0, TRANSPOSE(Data_TR_USD!$B124:$BZ124)))&gt;0, SUMPRODUCT(AA$5:AA$81, TRANSPOSE(Data_TR_USD!$B124:$BZ124))%, NA())</f>
        <v>8.1863694633665107E-2</v>
      </c>
      <c r="AB213" s="49">
        <f t="array" ref="AB213">IF(COUNT(IF(AB$5:AB$81&gt;0, TRANSPOSE(Data_TR_USD!$B124:$BZ124)))&gt;0, SUMPRODUCT(AB$5:AB$81, TRANSPOSE(Data_TR_USD!$B124:$BZ124))%, NA())</f>
        <v>6.1634021622194481E-2</v>
      </c>
      <c r="AC213" s="49">
        <f t="array" ref="AC213">IF(COUNT(IF(AC$5:AC$81&gt;0, TRANSPOSE(Data_TR_USD!$B124:$BZ124)))&gt;0, SUMPRODUCT(AC$5:AC$81, TRANSPOSE(Data_TR_USD!$B124:$BZ124))%, NA())</f>
        <v>6.7085572635937257E-2</v>
      </c>
      <c r="AD213" s="49">
        <f t="array" ref="AD213">IF(COUNT(IF(AD$5:AD$81&gt;0, TRANSPOSE(Data_TR_USD!$B124:$BZ124)))&gt;0, SUMPRODUCT(AD$5:AD$81, TRANSPOSE(Data_TR_USD!$B124:$BZ124))%, NA())</f>
        <v>4.3373059011421446E-2</v>
      </c>
      <c r="AE213" s="49">
        <f t="array" ref="AE213">IF(COUNT(IF(AE$5:AE$81&gt;0, TRANSPOSE(Data_TR_USD!$B124:$BZ124)))&gt;0, SUMPRODUCT(AE$5:AE$81, TRANSPOSE(Data_TR_USD!$B124:$BZ124))%, NA())</f>
        <v>7.5015752228703172E-2</v>
      </c>
      <c r="AG213" s="49">
        <f t="array" ref="AG213">IF(COUNT(IF(AG$5:AG$81&gt;0, TRANSPOSE(Data_TR_USD!$B124:$BZ124)))&gt;0, SUMPRODUCT(AG$5:AG$81, TRANSPOSE(Data_TR_USD!$B124:$BZ124))%, NA())</f>
        <v>0</v>
      </c>
      <c r="AM213" s="49">
        <f t="array" ref="AM213">IF(COUNT(IF(AM$5:AM$81&gt;0, TRANSPOSE(Data_TR_USD!$B124:$BZ124)))&gt;0, SUMPRODUCT(AM$5:AM$81, TRANSPOSE(Data_TR_USD!$B124:$BZ124))%, NA())</f>
        <v>4.7809548662575467E-2</v>
      </c>
      <c r="AN213" s="49">
        <f t="array" ref="AN213">IF(COUNT(IF(AN$5:AN$81&gt;0, TRANSPOSE(Data_TR_USD!$B124:$BZ124)))&gt;0, SUMPRODUCT(AN$5:AN$81, TRANSPOSE(Data_TR_USD!$B124:$BZ124))%, NA())</f>
        <v>7.1334299696050762E-2</v>
      </c>
      <c r="AO213" s="49">
        <f t="array" ref="AO213">IF(COUNT(IF(AO$5:AO$81&gt;0, TRANSPOSE(Data_TR_USD!$B124:$BZ124)))&gt;0, SUMPRODUCT(AO$5:AO$81, TRANSPOSE(Data_TR_USD!$B124:$BZ124))%, NA())</f>
        <v>6.5541608176514679E-2</v>
      </c>
      <c r="AP213" s="49">
        <f t="array" ref="AP213">IF(COUNT(IF(AP$5:AP$81&gt;0, TRANSPOSE(Data_TR_USD!$B124:$BZ124)))&gt;0, SUMPRODUCT(AP$5:AP$81, TRANSPOSE(Data_TR_USD!$B124:$BZ124))%, NA())</f>
        <v>6.1543024948819303E-2</v>
      </c>
      <c r="AQ213" s="49">
        <f t="array" ref="AQ213">IF(COUNT(IF(AQ$5:AQ$81&gt;0, TRANSPOSE(Data_TR_USD!$B124:$BZ124)))&gt;0, SUMPRODUCT(AQ$5:AQ$81, TRANSPOSE(Data_TR_USD!$B124:$BZ124))%, NA())</f>
        <v>8.137048751038424E-2</v>
      </c>
      <c r="AS213" s="49">
        <f t="array" ref="AS213">IF(COUNT(IF(AS$5:AS$81&gt;0, TRANSPOSE(Data_TR_USD!$B124:$BZ124)))&gt;0, SUMPRODUCT(AS$5:AS$81, TRANSPOSE(Data_TR_USD!$B124:$BZ124))%, NA())</f>
        <v>1.360764715654952E-2</v>
      </c>
      <c r="AU213" s="49">
        <f t="array" ref="AU213">IF(COUNT(IF(AU$5:AU$81&gt;0, TRANSPOSE(Data_TR_USD!$B124:$BZ124)))&gt;0, SUMPRODUCT(AU$5:AU$81, TRANSPOSE(Data_TR_USD!$B124:$BZ124))%, NA())</f>
        <v>2.2750099999999999E-2</v>
      </c>
      <c r="AV213" s="49">
        <f t="array" ref="AV213">IF(COUNT(IF(AV$5:AV$81&gt;0, TRANSPOSE(Data_TR_USD!$B124:$BZ124)))&gt;0, SUMPRODUCT(AV$5:AV$81, TRANSPOSE(Data_TR_USD!$B124:$BZ124))%, NA())</f>
        <v>-1.9181199999999999E-2</v>
      </c>
      <c r="AW213" s="49">
        <f t="array" ref="AW213">IF(COUNT(IF(AW$5:AW$81&gt;0, TRANSPOSE(Data_TR_USD!$B124:$BZ124)))&gt;0, SUMPRODUCT(AW$5:AW$81, TRANSPOSE(Data_TR_USD!$B124:$BZ124))%, NA())</f>
        <v>0.10639259915715128</v>
      </c>
      <c r="AX213" s="49">
        <f t="array" ref="AX213">IF(COUNT(IF(AX$5:AX$81&gt;0, TRANSPOSE(Data_TR_USD!$B124:$BZ124)))&gt;0, SUMPRODUCT(AX$5:AX$81, TRANSPOSE(Data_TR_USD!$B124:$BZ124))%, NA())</f>
        <v>8.1863694633665107E-2</v>
      </c>
      <c r="AY213" s="49">
        <f t="array" ref="AY213">IF(COUNT(IF(AY$5:AY$81&gt;0, TRANSPOSE(Data_TR_USD!$B124:$BZ124)))&gt;0, SUMPRODUCT(AY$5:AY$81, TRANSPOSE(Data_TR_USD!$B124:$BZ124))%, NA())</f>
        <v>8.0927502525806924E-2</v>
      </c>
      <c r="AZ213" s="49">
        <f t="array" ref="AZ213">IF(COUNT(IF(AZ$5:AZ$81&gt;0, TRANSPOSE(Data_TR_USD!$B124:$BZ124)))&gt;0, SUMPRODUCT(AZ$5:AZ$81, TRANSPOSE(Data_TR_USD!$B124:$BZ124))%, NA())</f>
        <v>6.4040851063094609E-2</v>
      </c>
      <c r="BA213" s="49">
        <f t="array" ref="BA213">IF(COUNT(IF(BA$5:BA$81&gt;0, TRANSPOSE(Data_TR_USD!$B124:$BZ124)))&gt;0, SUMPRODUCT(BA$5:BA$81, TRANSPOSE(Data_TR_USD!$B124:$BZ124))%, NA())</f>
        <v>4.4705732476412609E-2</v>
      </c>
      <c r="BB213" s="49">
        <f t="array" ref="BB213">IF(COUNT(IF(BB$5:BB$81&gt;0, TRANSPOSE(Data_TR_USD!$B124:$BZ124)))&gt;0, SUMPRODUCT(BB$5:BB$81, TRANSPOSE(Data_TR_USD!$B124:$BZ124))%, NA())</f>
        <v>6.2704370699201775E-2</v>
      </c>
      <c r="BC213" s="49">
        <f t="array" ref="BC213">IF(COUNT(IF(BC$5:BC$81&gt;0, TRANSPOSE(Data_TR_USD!$B124:$BZ124)))&gt;0, SUMPRODUCT(BC$5:BC$81, TRANSPOSE(Data_TR_USD!$B124:$BZ124))%, NA())</f>
        <v>0.10378552057545422</v>
      </c>
      <c r="BD213" s="49">
        <f t="array" ref="BD213">IF(COUNT(IF(BD$5:BD$81&gt;0, TRANSPOSE(Data_TR_USD!$B124:$BZ124)))&gt;0, SUMPRODUCT(BD$5:BD$81, TRANSPOSE(Data_TR_USD!$B124:$BZ124))%, NA())</f>
        <v>1.3974705015974438E-2</v>
      </c>
      <c r="BE213" s="49">
        <f t="array" ref="BE213">IF(COUNT(IF(BE$5:BE$81&gt;0, TRANSPOSE(Data_TR_USD!$B124:$BZ124)))&gt;0, SUMPRODUCT(BE$5:BE$81, TRANSPOSE(Data_TR_USD!$B124:$BZ124))%, NA())</f>
        <v>7.8298041540676322E-2</v>
      </c>
      <c r="BF213" s="49">
        <f t="array" ref="BF213">IF(COUNT(IF(BF$5:BF$81&gt;0, TRANSPOSE(Data_TR_USD!$B124:$BZ124)))&gt;0, SUMPRODUCT(BF$5:BF$81, TRANSPOSE(Data_TR_USD!$B124:$BZ124))%, NA())</f>
        <v>1.3391078321630138E-2</v>
      </c>
      <c r="BG213" s="49">
        <f t="array" ref="BG213">IF(COUNT(IF(BG$5:BG$81&gt;0, TRANSPOSE(Data_TR_USD!$B124:$BZ124)))&gt;0, SUMPRODUCT(BG$5:BG$81, TRANSPOSE(Data_TR_USD!$B124:$BZ124))%, NA())</f>
        <v>8.882715521411079E-2</v>
      </c>
      <c r="BH213" s="49">
        <f t="array" ref="BH213">IF(COUNT(IF(BH$5:BH$81&gt;0, TRANSPOSE(Data_TR_USD!$B124:$BZ124)))&gt;0, SUMPRODUCT(BH$5:BH$81, TRANSPOSE(Data_TR_USD!$B124:$BZ124))%, NA())</f>
        <v>5.9922328555390203E-2</v>
      </c>
      <c r="BI213" s="49">
        <f t="array" ref="BI213">IF(COUNT(IF(BI$5:BI$81&gt;0, TRANSPOSE(Data_TR_USD!$B124:$BZ124)))&gt;0, SUMPRODUCT(BI$5:BI$81, TRANSPOSE(Data_TR_USD!$B124:$BZ124))%, NA())</f>
        <v>1.360764715654952E-2</v>
      </c>
      <c r="BJ213" s="49">
        <f t="array" ref="BJ213">IF(COUNT(IF(BJ$5:BJ$81&gt;0, TRANSPOSE(Data_TR_USD!$B124:$BZ124)))&gt;0, SUMPRODUCT(BJ$5:BJ$81, TRANSPOSE(Data_TR_USD!$B124:$BZ124))%, NA())</f>
        <v>8.1294560385231862E-2</v>
      </c>
      <c r="BK213" s="49">
        <f t="array" ref="BK213">IF(COUNT(IF(BK$5:BK$81&gt;0, TRANSPOSE(Data_TR_USD!$B124:$BZ124)))&gt;0, SUMPRODUCT(BK$5:BK$81, TRANSPOSE(Data_TR_USD!$B124:$BZ124))%, NA())</f>
        <v>7.5640704850310228E-2</v>
      </c>
      <c r="BL213" s="49">
        <f t="array" ref="BL213">IF(COUNT(IF(BL$5:BL$81&gt;0, TRANSPOSE(Data_TR_USD!$B124:$BZ124)))&gt;0, SUMPRODUCT(BL$5:BL$81, TRANSPOSE(Data_TR_USD!$B124:$BZ124))%, NA())</f>
        <v>8.5596287578337156E-3</v>
      </c>
      <c r="BM213" s="49">
        <f t="array" ref="BM213">IF(COUNT(IF(BM$5:BM$81&gt;0, TRANSPOSE(Data_TR_USD!$B124:$BZ124)))&gt;0, SUMPRODUCT(BM$5:BM$81, TRANSPOSE(Data_TR_USD!$B124:$BZ124))%, NA())</f>
        <v>8.5049278636307318E-2</v>
      </c>
      <c r="BN213" s="49">
        <f t="array" ref="BN213">IF(COUNT(IF(BN$5:BN$81&gt;0, TRANSPOSE(Data_TR_USD!$B124:$BZ124)))&gt;0, SUMPRODUCT(BN$5:BN$81, TRANSPOSE(Data_TR_USD!$B124:$BZ124))%, NA())</f>
        <v>0.1075388607644102</v>
      </c>
      <c r="BO213" s="49">
        <f t="array" ref="BO213">IF(COUNT(IF(BO$5:BO$81&gt;0, TRANSPOSE(Data_TR_USD!$B124:$BZ124)))&gt;0, SUMPRODUCT(BO$5:BO$81, TRANSPOSE(Data_TR_USD!$B124:$BZ124))%, NA())</f>
        <v>7.8250121283084631E-2</v>
      </c>
      <c r="BP213" s="49">
        <f t="array" ref="BP213">IF(COUNT(IF(BP$5:BP$81&gt;0, TRANSPOSE(Data_TR_USD!$B124:$BZ124)))&gt;0, SUMPRODUCT(BP$5:BP$81, TRANSPOSE(Data_TR_USD!$B124:$BZ124))%, NA())</f>
        <v>7.5431651069237188E-2</v>
      </c>
      <c r="BQ213" s="49">
        <f t="array" ref="BQ213">IF(COUNT(IF(BQ$5:BQ$81&gt;0, TRANSPOSE(Data_TR_USD!$B124:$BZ124)))&gt;0, SUMPRODUCT(BQ$5:BQ$81, TRANSPOSE(Data_TR_USD!$B124:$BZ124))%, NA())</f>
        <v>7.1334299696050762E-2</v>
      </c>
      <c r="BR213" s="49">
        <f t="array" ref="BR213">IF(COUNT(IF(BR$5:BR$81&gt;0, TRANSPOSE(Data_TR_USD!$B124:$BZ124)))&gt;0, SUMPRODUCT(BR$5:BR$81, TRANSPOSE(Data_TR_USD!$B124:$BZ124))%, NA())</f>
        <v>2.7525485428339831E-2</v>
      </c>
      <c r="BS213" s="49">
        <f t="array" ref="BS213">IF(COUNT(IF(BS$5:BS$81&gt;0, TRANSPOSE(Data_TR_USD!$B124:$BZ124)))&gt;0, SUMPRODUCT(BS$5:BS$81, TRANSPOSE(Data_TR_USD!$B124:$BZ124))%, NA())</f>
        <v>4.2254653220423294E-2</v>
      </c>
    </row>
    <row r="214" spans="2:71">
      <c r="B214" s="48">
        <f t="shared" si="5"/>
        <v>1988</v>
      </c>
      <c r="E214" s="49">
        <f t="array" ref="E214">IF(COUNT(IF(E$5:E$81&gt;0, TRANSPOSE(Data_TR_USD!$B125:$BZ125)))&gt;0, SUMPRODUCT(E$5:E$81, TRANSPOSE(Data_TR_USD!$B125:$BZ125))%, NA())</f>
        <v>0.17841453674121407</v>
      </c>
      <c r="F214" s="49">
        <f t="array" ref="F214">IF(COUNT(IF(F$5:F$81&gt;0, TRANSPOSE(Data_TR_USD!$B125:$BZ125)))&gt;0, SUMPRODUCT(F$5:F$81, TRANSPOSE(Data_TR_USD!$B125:$BZ125))%, NA())</f>
        <v>0.27158564782594541</v>
      </c>
      <c r="G214" s="49">
        <f t="array" ref="G214">IF(COUNT(IF(G$5:G$81&gt;0, TRANSPOSE(Data_TR_USD!$B125:$BZ125)))&gt;0, SUMPRODUCT(G$5:G$81, TRANSPOSE(Data_TR_USD!$B125:$BZ125))%, NA())</f>
        <v>4.4194107452339537E-2</v>
      </c>
      <c r="I214" s="49">
        <f t="array" ref="I214">IF(ISNUMBER(I$96), I$96, IF(COUNT(IF(I$5:I$81&gt;0, TRANSPOSE(Data_TR_USD!$B125:$BZ125)))&gt;0, SUMPRODUCT(I$5:I$81, TRANSPOSE(Data_TR_USD!$B125:$BZ125))%, NA()))</f>
        <v>6.5113203246492848E-2</v>
      </c>
      <c r="J214" s="49">
        <f t="array" ref="J214">IF(ISNUMBER(J$96), J$96, IF(COUNT(IF(J$5:J$81&gt;0, TRANSPOSE(Data_TR_USD!$B125:$BZ125)))&gt;0, SUMPRODUCT(J$5:J$81, TRANSPOSE(Data_TR_USD!$B125:$BZ125))%, NA()))</f>
        <v>6.5113203246492848E-2</v>
      </c>
      <c r="K214" s="49">
        <f t="array" ref="K214">IF(ISNUMBER(K$96), K$96, IF(COUNT(IF(K$5:K$81&gt;0, TRANSPOSE(Data_TR_USD!$B125:$BZ125)))&gt;0, SUMPRODUCT(K$5:K$81, TRANSPOSE(Data_TR_USD!$B125:$BZ125))%, NA()))</f>
        <v>0.13657392204472843</v>
      </c>
      <c r="M214" s="49">
        <f t="array" ref="M214">IF(COUNT(IF(M$5:M$81&gt;0, TRANSPOSE(Data_TR_USD!$B125:$BZ125)))&gt;0, SUMPRODUCT(M$5:M$81, TRANSPOSE(Data_TR_USD!$B125:$BZ125))%, NA())</f>
        <v>0.18544556271839066</v>
      </c>
      <c r="N214" s="49">
        <f t="array" ref="N214">IF(COUNT(IF(N$5:N$81&gt;0, TRANSPOSE(Data_TR_USD!$B125:$BZ125)))&gt;0, SUMPRODUCT(N$5:N$81, TRANSPOSE(Data_TR_USD!$B125:$BZ125))%, NA())</f>
        <v>0.13657392204472843</v>
      </c>
      <c r="X214" s="49">
        <f t="array" ref="X214">IF(COUNT(IF(X$5:X$81&gt;0, TRANSPOSE(Data_TR_USD!$B125:$BZ125)))&gt;0, SUMPRODUCT(X$5:X$81, TRANSPOSE(Data_TR_USD!$B125:$BZ125))%, NA())</f>
        <v>0.18816271168520424</v>
      </c>
      <c r="Y214" s="49">
        <f t="array" ref="Y214">IF(COUNT(IF(Y$5:Y$81&gt;0, TRANSPOSE(Data_TR_USD!$B125:$BZ125)))&gt;0, SUMPRODUCT(Y$5:Y$81, TRANSPOSE(Data_TR_USD!$B125:$BZ125))%, NA())</f>
        <v>0.13657392204472843</v>
      </c>
      <c r="AA214" s="49">
        <f t="array" ref="AA214">IF(COUNT(IF(AA$5:AA$81&gt;0, TRANSPOSE(Data_TR_USD!$B125:$BZ125)))&gt;0, SUMPRODUCT(AA$5:AA$81, TRANSPOSE(Data_TR_USD!$B125:$BZ125))%, NA())</f>
        <v>0.18544556271839066</v>
      </c>
      <c r="AB214" s="49">
        <f t="array" ref="AB214">IF(COUNT(IF(AB$5:AB$81&gt;0, TRANSPOSE(Data_TR_USD!$B125:$BZ125)))&gt;0, SUMPRODUCT(AB$5:AB$81, TRANSPOSE(Data_TR_USD!$B125:$BZ125))%, NA())</f>
        <v>0.2018341178498009</v>
      </c>
      <c r="AC214" s="49">
        <f t="array" ref="AC214">IF(COUNT(IF(AC$5:AC$81&gt;0, TRANSPOSE(Data_TR_USD!$B125:$BZ125)))&gt;0, SUMPRODUCT(AC$5:AC$81, TRANSPOSE(Data_TR_USD!$B125:$BZ125))%, NA())</f>
        <v>0.21890377925163954</v>
      </c>
      <c r="AD214" s="49">
        <f t="array" ref="AD214">IF(COUNT(IF(AD$5:AD$81&gt;0, TRANSPOSE(Data_TR_USD!$B125:$BZ125)))&gt;0, SUMPRODUCT(AD$5:AD$81, TRANSPOSE(Data_TR_USD!$B125:$BZ125))%, NA())</f>
        <v>0.18738494472392034</v>
      </c>
      <c r="AE214" s="49">
        <f t="array" ref="AE214">IF(COUNT(IF(AE$5:AE$81&gt;0, TRANSPOSE(Data_TR_USD!$B125:$BZ125)))&gt;0, SUMPRODUCT(AE$5:AE$81, TRANSPOSE(Data_TR_USD!$B125:$BZ125))%, NA())</f>
        <v>0.17942770358496773</v>
      </c>
      <c r="AG214" s="49">
        <f t="array" ref="AG214">IF(COUNT(IF(AG$5:AG$81&gt;0, TRANSPOSE(Data_TR_USD!$B125:$BZ125)))&gt;0, SUMPRODUCT(AG$5:AG$81, TRANSPOSE(Data_TR_USD!$B125:$BZ125))%, NA())</f>
        <v>0</v>
      </c>
      <c r="AM214" s="49">
        <f t="array" ref="AM214">IF(COUNT(IF(AM$5:AM$81&gt;0, TRANSPOSE(Data_TR_USD!$B125:$BZ125)))&gt;0, SUMPRODUCT(AM$5:AM$81, TRANSPOSE(Data_TR_USD!$B125:$BZ125))%, NA())</f>
        <v>0.16169823774359082</v>
      </c>
      <c r="AN214" s="49">
        <f t="array" ref="AN214">IF(COUNT(IF(AN$5:AN$81&gt;0, TRANSPOSE(Data_TR_USD!$B125:$BZ125)))&gt;0, SUMPRODUCT(AN$5:AN$81, TRANSPOSE(Data_TR_USD!$B125:$BZ125))%, NA())</f>
        <v>4.52242524349213E-2</v>
      </c>
      <c r="AO214" s="49">
        <f t="array" ref="AO214">IF(COUNT(IF(AO$5:AO$81&gt;0, TRANSPOSE(Data_TR_USD!$B125:$BZ125)))&gt;0, SUMPRODUCT(AO$5:AO$81, TRANSPOSE(Data_TR_USD!$B125:$BZ125))%, NA())</f>
        <v>0.2056313253826304</v>
      </c>
      <c r="AP214" s="49">
        <f t="array" ref="AP214">IF(COUNT(IF(AP$5:AP$81&gt;0, TRANSPOSE(Data_TR_USD!$B125:$BZ125)))&gt;0, SUMPRODUCT(AP$5:AP$81, TRANSPOSE(Data_TR_USD!$B125:$BZ125))%, NA())</f>
        <v>0.19837298353713109</v>
      </c>
      <c r="AQ214" s="49">
        <f t="array" ref="AQ214">IF(COUNT(IF(AQ$5:AQ$81&gt;0, TRANSPOSE(Data_TR_USD!$B125:$BZ125)))&gt;0, SUMPRODUCT(AQ$5:AQ$81, TRANSPOSE(Data_TR_USD!$B125:$BZ125))%, NA())</f>
        <v>4.8976565299479378E-2</v>
      </c>
      <c r="AS214" s="49">
        <f t="array" ref="AS214">IF(COUNT(IF(AS$5:AS$81&gt;0, TRANSPOSE(Data_TR_USD!$B125:$BZ125)))&gt;0, SUMPRODUCT(AS$5:AS$81, TRANSPOSE(Data_TR_USD!$B125:$BZ125))%, NA())</f>
        <v>0.13657392204472843</v>
      </c>
      <c r="AU214" s="49">
        <f t="array" ref="AU214">IF(COUNT(IF(AU$5:AU$81&gt;0, TRANSPOSE(Data_TR_USD!$B125:$BZ125)))&gt;0, SUMPRODUCT(AU$5:AU$81, TRANSPOSE(Data_TR_USD!$B125:$BZ125))%, NA())</f>
        <v>0.16107649999999998</v>
      </c>
      <c r="AV214" s="49">
        <f t="array" ref="AV214">IF(COUNT(IF(AV$5:AV$81&gt;0, TRANSPOSE(Data_TR_USD!$B125:$BZ125)))&gt;0, SUMPRODUCT(AV$5:AV$81, TRANSPOSE(Data_TR_USD!$B125:$BZ125))%, NA())</f>
        <v>0.13614229999999999</v>
      </c>
      <c r="AW214" s="49">
        <f t="array" ref="AW214">IF(COUNT(IF(AW$5:AW$81&gt;0, TRANSPOSE(Data_TR_USD!$B125:$BZ125)))&gt;0, SUMPRODUCT(AW$5:AW$81, TRANSPOSE(Data_TR_USD!$B125:$BZ125))%, NA())</f>
        <v>0.19874235401290621</v>
      </c>
      <c r="AX214" s="49">
        <f t="array" ref="AX214">IF(COUNT(IF(AX$5:AX$81&gt;0, TRANSPOSE(Data_TR_USD!$B125:$BZ125)))&gt;0, SUMPRODUCT(AX$5:AX$81, TRANSPOSE(Data_TR_USD!$B125:$BZ125))%, NA())</f>
        <v>0.18544556271839066</v>
      </c>
      <c r="AY214" s="49">
        <f t="array" ref="AY214">IF(COUNT(IF(AY$5:AY$81&gt;0, TRANSPOSE(Data_TR_USD!$B125:$BZ125)))&gt;0, SUMPRODUCT(AY$5:AY$81, TRANSPOSE(Data_TR_USD!$B125:$BZ125))%, NA())</f>
        <v>0.18342404247984945</v>
      </c>
      <c r="AZ214" s="49">
        <f t="array" ref="AZ214">IF(COUNT(IF(AZ$5:AZ$81&gt;0, TRANSPOSE(Data_TR_USD!$B125:$BZ125)))&gt;0, SUMPRODUCT(AZ$5:AZ$81, TRANSPOSE(Data_TR_USD!$B125:$BZ125))%, NA())</f>
        <v>0.17613584251444026</v>
      </c>
      <c r="BA214" s="49">
        <f t="array" ref="BA214">IF(COUNT(IF(BA$5:BA$81&gt;0, TRANSPOSE(Data_TR_USD!$B125:$BZ125)))&gt;0, SUMPRODUCT(BA$5:BA$81, TRANSPOSE(Data_TR_USD!$B125:$BZ125))%, NA())</f>
        <v>0.1680699667623706</v>
      </c>
      <c r="BB214" s="49">
        <f t="array" ref="BB214">IF(COUNT(IF(BB$5:BB$81&gt;0, TRANSPOSE(Data_TR_USD!$B125:$BZ125)))&gt;0, SUMPRODUCT(BB$5:BB$81, TRANSPOSE(Data_TR_USD!$B125:$BZ125))%, NA())</f>
        <v>0.18816271168520424</v>
      </c>
      <c r="BC214" s="49">
        <f t="array" ref="BC214">IF(COUNT(IF(BC$5:BC$81&gt;0, TRANSPOSE(Data_TR_USD!$B125:$BZ125)))&gt;0, SUMPRODUCT(BC$5:BC$81, TRANSPOSE(Data_TR_USD!$B125:$BZ125))%, NA())</f>
        <v>0.23126233704910237</v>
      </c>
      <c r="BD214" s="49">
        <f t="array" ref="BD214">IF(COUNT(IF(BD$5:BD$81&gt;0, TRANSPOSE(Data_TR_USD!$B125:$BZ125)))&gt;0, SUMPRODUCT(BD$5:BD$81, TRANSPOSE(Data_TR_USD!$B125:$BZ125))%, NA())</f>
        <v>0.14703407571884985</v>
      </c>
      <c r="BE214" s="49">
        <f t="array" ref="BE214">IF(COUNT(IF(BE$5:BE$81&gt;0, TRANSPOSE(Data_TR_USD!$B125:$BZ125)))&gt;0, SUMPRODUCT(BE$5:BE$81, TRANSPOSE(Data_TR_USD!$B125:$BZ125))%, NA())</f>
        <v>0.20091632709735499</v>
      </c>
      <c r="BF214" s="49">
        <f t="array" ref="BF214">IF(COUNT(IF(BF$5:BF$81&gt;0, TRANSPOSE(Data_TR_USD!$B125:$BZ125)))&gt;0, SUMPRODUCT(BF$5:BF$81, TRANSPOSE(Data_TR_USD!$B125:$BZ125))%, NA())</f>
        <v>0.16296609606257006</v>
      </c>
      <c r="BG214" s="49">
        <f t="array" ref="BG214">IF(COUNT(IF(BG$5:BG$81&gt;0, TRANSPOSE(Data_TR_USD!$B125:$BZ125)))&gt;0, SUMPRODUCT(BG$5:BG$81, TRANSPOSE(Data_TR_USD!$B125:$BZ125))%, NA())</f>
        <v>0.1720955350831514</v>
      </c>
      <c r="BH214" s="49">
        <f t="array" ref="BH214">IF(COUNT(IF(BH$5:BH$81&gt;0, TRANSPOSE(Data_TR_USD!$B125:$BZ125)))&gt;0, SUMPRODUCT(BH$5:BH$81, TRANSPOSE(Data_TR_USD!$B125:$BZ125))%, NA())</f>
        <v>0.17118251850436711</v>
      </c>
      <c r="BI214" s="49">
        <f t="array" ref="BI214">IF(COUNT(IF(BI$5:BI$81&gt;0, TRANSPOSE(Data_TR_USD!$B125:$BZ125)))&gt;0, SUMPRODUCT(BI$5:BI$81, TRANSPOSE(Data_TR_USD!$B125:$BZ125))%, NA())</f>
        <v>0.13657392204472843</v>
      </c>
      <c r="BJ214" s="49">
        <f t="array" ref="BJ214">IF(COUNT(IF(BJ$5:BJ$81&gt;0, TRANSPOSE(Data_TR_USD!$B125:$BZ125)))&gt;0, SUMPRODUCT(BJ$5:BJ$81, TRANSPOSE(Data_TR_USD!$B125:$BZ125))%, NA())</f>
        <v>0.19388419615397079</v>
      </c>
      <c r="BK214" s="49">
        <f t="array" ref="BK214">IF(COUNT(IF(BK$5:BK$81&gt;0, TRANSPOSE(Data_TR_USD!$B125:$BZ125)))&gt;0, SUMPRODUCT(BK$5:BK$81, TRANSPOSE(Data_TR_USD!$B125:$BZ125))%, NA())</f>
        <v>0.18402989365450742</v>
      </c>
      <c r="BL214" s="49">
        <f t="array" ref="BL214">IF(COUNT(IF(BL$5:BL$81&gt;0, TRANSPOSE(Data_TR_USD!$B125:$BZ125)))&gt;0, SUMPRODUCT(BL$5:BL$81, TRANSPOSE(Data_TR_USD!$B125:$BZ125))%, NA())</f>
        <v>0.11600616717790085</v>
      </c>
      <c r="BM214" s="49">
        <f t="array" ref="BM214">IF(COUNT(IF(BM$5:BM$81&gt;0, TRANSPOSE(Data_TR_USD!$B125:$BZ125)))&gt;0, SUMPRODUCT(BM$5:BM$81, TRANSPOSE(Data_TR_USD!$B125:$BZ125))%, NA())</f>
        <v>0.16797147948738872</v>
      </c>
      <c r="BN214" s="49">
        <f t="array" ref="BN214">IF(COUNT(IF(BN$5:BN$81&gt;0, TRANSPOSE(Data_TR_USD!$B125:$BZ125)))&gt;0, SUMPRODUCT(BN$5:BN$81, TRANSPOSE(Data_TR_USD!$B125:$BZ125))%, NA())</f>
        <v>0.13438112257062859</v>
      </c>
      <c r="BO214" s="49">
        <f t="array" ref="BO214">IF(COUNT(IF(BO$5:BO$81&gt;0, TRANSPOSE(Data_TR_USD!$B125:$BZ125)))&gt;0, SUMPRODUCT(BO$5:BO$81, TRANSPOSE(Data_TR_USD!$B125:$BZ125))%, NA())</f>
        <v>0.1338891715575794</v>
      </c>
      <c r="BP214" s="49">
        <f t="array" ref="BP214">IF(COUNT(IF(BP$5:BP$81&gt;0, TRANSPOSE(Data_TR_USD!$B125:$BZ125)))&gt;0, SUMPRODUCT(BP$5:BP$81, TRANSPOSE(Data_TR_USD!$B125:$BZ125))%, NA())</f>
        <v>0.14718360963131616</v>
      </c>
      <c r="BQ214" s="49">
        <f t="array" ref="BQ214">IF(COUNT(IF(BQ$5:BQ$81&gt;0, TRANSPOSE(Data_TR_USD!$B125:$BZ125)))&gt;0, SUMPRODUCT(BQ$5:BQ$81, TRANSPOSE(Data_TR_USD!$B125:$BZ125))%, NA())</f>
        <v>4.52242524349213E-2</v>
      </c>
      <c r="BR214" s="49">
        <f t="array" ref="BR214">IF(COUNT(IF(BR$5:BR$81&gt;0, TRANSPOSE(Data_TR_USD!$B125:$BZ125)))&gt;0, SUMPRODUCT(BR$5:BR$81, TRANSPOSE(Data_TR_USD!$B125:$BZ125))%, NA())</f>
        <v>0.1862796351098559</v>
      </c>
      <c r="BS214" s="49">
        <f t="array" ref="BS214">IF(COUNT(IF(BS$5:BS$81&gt;0, TRANSPOSE(Data_TR_USD!$B125:$BZ125)))&gt;0, SUMPRODUCT(BS$5:BS$81, TRANSPOSE(Data_TR_USD!$B125:$BZ125))%, NA())</f>
        <v>0.14217052838995448</v>
      </c>
    </row>
    <row r="215" spans="2:71">
      <c r="B215" s="48">
        <f t="shared" si="5"/>
        <v>1989</v>
      </c>
      <c r="E215" s="49">
        <f t="array" ref="E215">IF(COUNT(IF(E$5:E$81&gt;0, TRANSPOSE(Data_TR_USD!$B126:$BZ126)))&gt;0, SUMPRODUCT(E$5:E$81, TRANSPOSE(Data_TR_USD!$B126:$BZ126))%, NA())</f>
        <v>0.28654153354632589</v>
      </c>
      <c r="F215" s="49">
        <f t="array" ref="F215">IF(COUNT(IF(F$5:F$81&gt;0, TRANSPOSE(Data_TR_USD!$B126:$BZ126)))&gt;0, SUMPRODUCT(F$5:F$81, TRANSPOSE(Data_TR_USD!$B126:$BZ126))%, NA())</f>
        <v>0.11385500643070313</v>
      </c>
      <c r="G215" s="49">
        <f t="array" ref="G215">IF(COUNT(IF(G$5:G$81&gt;0, TRANSPOSE(Data_TR_USD!$B126:$BZ126)))&gt;0, SUMPRODUCT(G$5:G$81, TRANSPOSE(Data_TR_USD!$B126:$BZ126))%, NA())</f>
        <v>4.647302904564321E-2</v>
      </c>
      <c r="I215" s="49">
        <f t="array" ref="I215">IF(ISNUMBER(I$96), I$96, IF(COUNT(IF(I$5:I$81&gt;0, TRANSPOSE(Data_TR_USD!$B126:$BZ126)))&gt;0, SUMPRODUCT(I$5:I$81, TRANSPOSE(Data_TR_USD!$B126:$BZ126))%, NA()))</f>
        <v>8.2623677374254426E-2</v>
      </c>
      <c r="J215" s="49">
        <f t="array" ref="J215">IF(ISNUMBER(J$96), J$96, IF(COUNT(IF(J$5:J$81&gt;0, TRANSPOSE(Data_TR_USD!$B126:$BZ126)))&gt;0, SUMPRODUCT(J$5:J$81, TRANSPOSE(Data_TR_USD!$B126:$BZ126))%, NA()))</f>
        <v>8.2623677374254426E-2</v>
      </c>
      <c r="K215" s="49">
        <f t="array" ref="K215">IF(ISNUMBER(K$96), K$96, IF(COUNT(IF(K$5:K$81&gt;0, TRANSPOSE(Data_TR_USD!$B126:$BZ126)))&gt;0, SUMPRODUCT(K$5:K$81, TRANSPOSE(Data_TR_USD!$B126:$BZ126))%, NA()))</f>
        <v>0.22671228012779554</v>
      </c>
      <c r="M215" s="49">
        <f t="array" ref="M215">IF(COUNT(IF(M$5:M$81&gt;0, TRANSPOSE(Data_TR_USD!$B126:$BZ126)))&gt;0, SUMPRODUCT(M$5:M$81, TRANSPOSE(Data_TR_USD!$B126:$BZ126))%, NA())</f>
        <v>0.20482094870237386</v>
      </c>
      <c r="N215" s="49">
        <f t="array" ref="N215">IF(COUNT(IF(N$5:N$81&gt;0, TRANSPOSE(Data_TR_USD!$B126:$BZ126)))&gt;0, SUMPRODUCT(N$5:N$81, TRANSPOSE(Data_TR_USD!$B126:$BZ126))%, NA())</f>
        <v>0.22671228012779554</v>
      </c>
      <c r="X215" s="49">
        <f t="array" ref="X215">IF(COUNT(IF(X$5:X$81&gt;0, TRANSPOSE(Data_TR_USD!$B126:$BZ126)))&gt;0, SUMPRODUCT(X$5:X$81, TRANSPOSE(Data_TR_USD!$B126:$BZ126))%, NA())</f>
        <v>0.17337606857543267</v>
      </c>
      <c r="Y215" s="49">
        <f t="array" ref="Y215">IF(COUNT(IF(Y$5:Y$81&gt;0, TRANSPOSE(Data_TR_USD!$B126:$BZ126)))&gt;0, SUMPRODUCT(Y$5:Y$81, TRANSPOSE(Data_TR_USD!$B126:$BZ126))%, NA())</f>
        <v>0.22671228012779554</v>
      </c>
      <c r="AA215" s="49">
        <f t="array" ref="AA215">IF(COUNT(IF(AA$5:AA$81&gt;0, TRANSPOSE(Data_TR_USD!$B126:$BZ126)))&gt;0, SUMPRODUCT(AA$5:AA$81, TRANSPOSE(Data_TR_USD!$B126:$BZ126))%, NA())</f>
        <v>0.20482094870237386</v>
      </c>
      <c r="AB215" s="49">
        <f t="array" ref="AB215">IF(COUNT(IF(AB$5:AB$81&gt;0, TRANSPOSE(Data_TR_USD!$B126:$BZ126)))&gt;0, SUMPRODUCT(AB$5:AB$81, TRANSPOSE(Data_TR_USD!$B126:$BZ126))%, NA())</f>
        <v>0.17526921351581567</v>
      </c>
      <c r="AC215" s="49">
        <f t="array" ref="AC215">IF(COUNT(IF(AC$5:AC$81&gt;0, TRANSPOSE(Data_TR_USD!$B126:$BZ126)))&gt;0, SUMPRODUCT(AC$5:AC$81, TRANSPOSE(Data_TR_USD!$B126:$BZ126))%, NA())</f>
        <v>0.16249785748604439</v>
      </c>
      <c r="AD215" s="49">
        <f t="array" ref="AD215">IF(COUNT(IF(AD$5:AD$81&gt;0, TRANSPOSE(Data_TR_USD!$B126:$BZ126)))&gt;0, SUMPRODUCT(AD$5:AD$81, TRANSPOSE(Data_TR_USD!$B126:$BZ126))%, NA())</f>
        <v>0.14603357741477521</v>
      </c>
      <c r="AE215" s="49">
        <f t="array" ref="AE215">IF(COUNT(IF(AE$5:AE$81&gt;0, TRANSPOSE(Data_TR_USD!$B126:$BZ126)))&gt;0, SUMPRODUCT(AE$5:AE$81, TRANSPOSE(Data_TR_USD!$B126:$BZ126))%, NA())</f>
        <v>0.15907331153546767</v>
      </c>
      <c r="AG215" s="49">
        <f t="array" ref="AG215">IF(COUNT(IF(AG$5:AG$81&gt;0, TRANSPOSE(Data_TR_USD!$B126:$BZ126)))&gt;0, SUMPRODUCT(AG$5:AG$81, TRANSPOSE(Data_TR_USD!$B126:$BZ126))%, NA())</f>
        <v>0</v>
      </c>
      <c r="AM215" s="49">
        <f t="array" ref="AM215">IF(COUNT(IF(AM$5:AM$81&gt;0, TRANSPOSE(Data_TR_USD!$B126:$BZ126)))&gt;0, SUMPRODUCT(AM$5:AM$81, TRANSPOSE(Data_TR_USD!$B126:$BZ126))%, NA())</f>
        <v>0.25013291439658158</v>
      </c>
      <c r="AN215" s="49">
        <f t="array" ref="AN215">IF(COUNT(IF(AN$5:AN$81&gt;0, TRANSPOSE(Data_TR_USD!$B126:$BZ126)))&gt;0, SUMPRODUCT(AN$5:AN$81, TRANSPOSE(Data_TR_USD!$B126:$BZ126))%, NA())</f>
        <v>0.12926427491349604</v>
      </c>
      <c r="AO215" s="49">
        <f t="array" ref="AO215">IF(COUNT(IF(AO$5:AO$81&gt;0, TRANSPOSE(Data_TR_USD!$B126:$BZ126)))&gt;0, SUMPRODUCT(AO$5:AO$81, TRANSPOSE(Data_TR_USD!$B126:$BZ126))%, NA())</f>
        <v>0.21201331175439525</v>
      </c>
      <c r="AP215" s="49">
        <f t="array" ref="AP215">IF(COUNT(IF(AP$5:AP$81&gt;0, TRANSPOSE(Data_TR_USD!$B126:$BZ126)))&gt;0, SUMPRODUCT(AP$5:AP$81, TRANSPOSE(Data_TR_USD!$B126:$BZ126))%, NA())</f>
        <v>0.19708471816640952</v>
      </c>
      <c r="AQ215" s="49">
        <f t="array" ref="AQ215">IF(COUNT(IF(AQ$5:AQ$81&gt;0, TRANSPOSE(Data_TR_USD!$B126:$BZ126)))&gt;0, SUMPRODUCT(AQ$5:AQ$81, TRANSPOSE(Data_TR_USD!$B126:$BZ126))%, NA())</f>
        <v>0.12450398735183356</v>
      </c>
      <c r="AS215" s="49">
        <f t="array" ref="AS215">IF(COUNT(IF(AS$5:AS$81&gt;0, TRANSPOSE(Data_TR_USD!$B126:$BZ126)))&gt;0, SUMPRODUCT(AS$5:AS$81, TRANSPOSE(Data_TR_USD!$B126:$BZ126))%, NA())</f>
        <v>0.22671228012779554</v>
      </c>
      <c r="AU215" s="49">
        <f t="array" ref="AU215">IF(COUNT(IF(AU$5:AU$81&gt;0, TRANSPOSE(Data_TR_USD!$B126:$BZ126)))&gt;0, SUMPRODUCT(AU$5:AU$81, TRANSPOSE(Data_TR_USD!$B126:$BZ126))%, NA())</f>
        <v>0.2160455</v>
      </c>
      <c r="AV215" s="49">
        <f t="array" ref="AV215">IF(COUNT(IF(AV$5:AV$81&gt;0, TRANSPOSE(Data_TR_USD!$B126:$BZ126)))&gt;0, SUMPRODUCT(AV$5:AV$81, TRANSPOSE(Data_TR_USD!$B126:$BZ126))%, NA())</f>
        <v>0.20932680000000001</v>
      </c>
      <c r="AW215" s="49">
        <f t="array" ref="AW215">IF(COUNT(IF(AW$5:AW$81&gt;0, TRANSPOSE(Data_TR_USD!$B126:$BZ126)))&gt;0, SUMPRODUCT(AW$5:AW$81, TRANSPOSE(Data_TR_USD!$B126:$BZ126))%, NA())</f>
        <v>0.18375870071567019</v>
      </c>
      <c r="AX215" s="49">
        <f t="array" ref="AX215">IF(COUNT(IF(AX$5:AX$81&gt;0, TRANSPOSE(Data_TR_USD!$B126:$BZ126)))&gt;0, SUMPRODUCT(AX$5:AX$81, TRANSPOSE(Data_TR_USD!$B126:$BZ126))%, NA())</f>
        <v>0.20482094870237386</v>
      </c>
      <c r="AY215" s="49">
        <f t="array" ref="AY215">IF(COUNT(IF(AY$5:AY$81&gt;0, TRANSPOSE(Data_TR_USD!$B126:$BZ126)))&gt;0, SUMPRODUCT(AY$5:AY$81, TRANSPOSE(Data_TR_USD!$B126:$BZ126))%, NA())</f>
        <v>0.20446609226420123</v>
      </c>
      <c r="AZ215" s="49">
        <f t="array" ref="AZ215">IF(COUNT(IF(AZ$5:AZ$81&gt;0, TRANSPOSE(Data_TR_USD!$B126:$BZ126)))&gt;0, SUMPRODUCT(AZ$5:AZ$81, TRANSPOSE(Data_TR_USD!$B126:$BZ126))%, NA())</f>
        <v>0.19910594482046473</v>
      </c>
      <c r="BA215" s="49">
        <f t="array" ref="BA215">IF(COUNT(IF(BA$5:BA$81&gt;0, TRANSPOSE(Data_TR_USD!$B126:$BZ126)))&gt;0, SUMPRODUCT(BA$5:BA$81, TRANSPOSE(Data_TR_USD!$B126:$BZ126))%, NA())</f>
        <v>0.18947167111541816</v>
      </c>
      <c r="BB215" s="49">
        <f t="array" ref="BB215">IF(COUNT(IF(BB$5:BB$81&gt;0, TRANSPOSE(Data_TR_USD!$B126:$BZ126)))&gt;0, SUMPRODUCT(BB$5:BB$81, TRANSPOSE(Data_TR_USD!$B126:$BZ126))%, NA())</f>
        <v>0.17337606857543267</v>
      </c>
      <c r="BC215" s="49">
        <f t="array" ref="BC215">IF(COUNT(IF(BC$5:BC$81&gt;0, TRANSPOSE(Data_TR_USD!$B126:$BZ126)))&gt;0, SUMPRODUCT(BC$5:BC$81, TRANSPOSE(Data_TR_USD!$B126:$BZ126))%, NA())</f>
        <v>0.22948190756477579</v>
      </c>
      <c r="BD215" s="49">
        <f t="array" ref="BD215">IF(COUNT(IF(BD$5:BD$81&gt;0, TRANSPOSE(Data_TR_USD!$B126:$BZ126)))&gt;0, SUMPRODUCT(BD$5:BD$81, TRANSPOSE(Data_TR_USD!$B126:$BZ126))%, NA())</f>
        <v>0.24166959348242811</v>
      </c>
      <c r="BE215" s="49">
        <f t="array" ref="BE215">IF(COUNT(IF(BE$5:BE$81&gt;0, TRANSPOSE(Data_TR_USD!$B126:$BZ126)))&gt;0, SUMPRODUCT(BE$5:BE$81, TRANSPOSE(Data_TR_USD!$B126:$BZ126))%, NA())</f>
        <v>0.22185596424314963</v>
      </c>
      <c r="BF215" s="49">
        <f t="array" ref="BF215">IF(COUNT(IF(BF$5:BF$81&gt;0, TRANSPOSE(Data_TR_USD!$B126:$BZ126)))&gt;0, SUMPRODUCT(BF$5:BF$81, TRANSPOSE(Data_TR_USD!$B126:$BZ126))%, NA())</f>
        <v>0.15924508198170406</v>
      </c>
      <c r="BG215" s="49">
        <f t="array" ref="BG215">IF(COUNT(IF(BG$5:BG$81&gt;0, TRANSPOSE(Data_TR_USD!$B126:$BZ126)))&gt;0, SUMPRODUCT(BG$5:BG$81, TRANSPOSE(Data_TR_USD!$B126:$BZ126))%, NA())</f>
        <v>0.18985172607561751</v>
      </c>
      <c r="BH215" s="49">
        <f t="array" ref="BH215">IF(COUNT(IF(BH$5:BH$81&gt;0, TRANSPOSE(Data_TR_USD!$B126:$BZ126)))&gt;0, SUMPRODUCT(BH$5:BH$81, TRANSPOSE(Data_TR_USD!$B126:$BZ126))%, NA())</f>
        <v>0.21842555985450879</v>
      </c>
      <c r="BI215" s="49">
        <f t="array" ref="BI215">IF(COUNT(IF(BI$5:BI$81&gt;0, TRANSPOSE(Data_TR_USD!$B126:$BZ126)))&gt;0, SUMPRODUCT(BI$5:BI$81, TRANSPOSE(Data_TR_USD!$B126:$BZ126))%, NA())</f>
        <v>0.22671228012779554</v>
      </c>
      <c r="BJ215" s="49">
        <f t="array" ref="BJ215">IF(COUNT(IF(BJ$5:BJ$81&gt;0, TRANSPOSE(Data_TR_USD!$B126:$BZ126)))&gt;0, SUMPRODUCT(BJ$5:BJ$81, TRANSPOSE(Data_TR_USD!$B126:$BZ126))%, NA())</f>
        <v>0.21942340561883383</v>
      </c>
      <c r="BK215" s="49">
        <f t="array" ref="BK215">IF(COUNT(IF(BK$5:BK$81&gt;0, TRANSPOSE(Data_TR_USD!$B126:$BZ126)))&gt;0, SUMPRODUCT(BK$5:BK$81, TRANSPOSE(Data_TR_USD!$B126:$BZ126))%, NA())</f>
        <v>0.14308705997320981</v>
      </c>
      <c r="BL215" s="49">
        <f t="array" ref="BL215">IF(COUNT(IF(BL$5:BL$81&gt;0, TRANSPOSE(Data_TR_USD!$B126:$BZ126)))&gt;0, SUMPRODUCT(BL$5:BL$81, TRANSPOSE(Data_TR_USD!$B126:$BZ126))%, NA())</f>
        <v>0.20998068458229968</v>
      </c>
      <c r="BM215" s="49">
        <f t="array" ref="BM215">IF(COUNT(IF(BM$5:BM$81&gt;0, TRANSPOSE(Data_TR_USD!$B126:$BZ126)))&gt;0, SUMPRODUCT(BM$5:BM$81, TRANSPOSE(Data_TR_USD!$B126:$BZ126))%, NA())</f>
        <v>0.17902481928191311</v>
      </c>
      <c r="BN215" s="49">
        <f t="array" ref="BN215">IF(COUNT(IF(BN$5:BN$81&gt;0, TRANSPOSE(Data_TR_USD!$B126:$BZ126)))&gt;0, SUMPRODUCT(BN$5:BN$81, TRANSPOSE(Data_TR_USD!$B126:$BZ126))%, NA())</f>
        <v>0.14181845576915719</v>
      </c>
      <c r="BO215" s="49">
        <f t="array" ref="BO215">IF(COUNT(IF(BO$5:BO$81&gt;0, TRANSPOSE(Data_TR_USD!$B126:$BZ126)))&gt;0, SUMPRODUCT(BO$5:BO$81, TRANSPOSE(Data_TR_USD!$B126:$BZ126))%, NA())</f>
        <v>0.13057258255247464</v>
      </c>
      <c r="BP215" s="49">
        <f t="array" ref="BP215">IF(COUNT(IF(BP$5:BP$81&gt;0, TRANSPOSE(Data_TR_USD!$B126:$BZ126)))&gt;0, SUMPRODUCT(BP$5:BP$81, TRANSPOSE(Data_TR_USD!$B126:$BZ126))%, NA())</f>
        <v>0.18122996879372885</v>
      </c>
      <c r="BQ215" s="49">
        <f t="array" ref="BQ215">IF(COUNT(IF(BQ$5:BQ$81&gt;0, TRANSPOSE(Data_TR_USD!$B126:$BZ126)))&gt;0, SUMPRODUCT(BQ$5:BQ$81, TRANSPOSE(Data_TR_USD!$B126:$BZ126))%, NA())</f>
        <v>0.12926427491349604</v>
      </c>
      <c r="BR215" s="49">
        <f t="array" ref="BR215">IF(COUNT(IF(BR$5:BR$81&gt;0, TRANSPOSE(Data_TR_USD!$B126:$BZ126)))&gt;0, SUMPRODUCT(BR$5:BR$81, TRANSPOSE(Data_TR_USD!$B126:$BZ126))%, NA())</f>
        <v>0.17418386617180334</v>
      </c>
      <c r="BS215" s="49">
        <f t="array" ref="BS215">IF(COUNT(IF(BS$5:BS$81&gt;0, TRANSPOSE(Data_TR_USD!$B126:$BZ126)))&gt;0, SUMPRODUCT(BS$5:BS$81, TRANSPOSE(Data_TR_USD!$B126:$BZ126))%, NA())</f>
        <v>0.20068079611789205</v>
      </c>
    </row>
    <row r="216" spans="2:71">
      <c r="B216" s="48">
        <f t="shared" si="5"/>
        <v>1990</v>
      </c>
      <c r="E216" s="49">
        <f t="array" ref="E216">IF(COUNT(IF(E$5:E$81&gt;0, TRANSPOSE(Data_TR_USD!$B127:$BZ127)))&gt;0, SUMPRODUCT(E$5:E$81, TRANSPOSE(Data_TR_USD!$B127:$BZ127))%, NA())</f>
        <v>-6.1102236421725235E-2</v>
      </c>
      <c r="F216" s="49">
        <f t="array" ref="F216">IF(COUNT(IF(F$5:F$81&gt;0, TRANSPOSE(Data_TR_USD!$B127:$BZ127)))&gt;0, SUMPRODUCT(F$5:F$81, TRANSPOSE(Data_TR_USD!$B127:$BZ127))%, NA())</f>
        <v>-0.23182440422813141</v>
      </c>
      <c r="G216" s="49">
        <f t="array" ref="G216">IF(COUNT(IF(G$5:G$81&gt;0, TRANSPOSE(Data_TR_USD!$B127:$BZ127)))&gt;0, SUMPRODUCT(G$5:G$81, TRANSPOSE(Data_TR_USD!$B127:$BZ127))%, NA())</f>
        <v>6.1062648691514898E-2</v>
      </c>
      <c r="I216" s="49">
        <f t="array" ref="I216">IF(ISNUMBER(I$96), I$96, IF(COUNT(IF(I$5:I$81&gt;0, TRANSPOSE(Data_TR_USD!$B127:$BZ127)))&gt;0, SUMPRODUCT(I$5:I$81, TRANSPOSE(Data_TR_USD!$B127:$BZ127))%, NA()))</f>
        <v>7.6694925435885908E-2</v>
      </c>
      <c r="J216" s="49">
        <f t="array" ref="J216">IF(ISNUMBER(J$96), J$96, IF(COUNT(IF(J$5:J$81&gt;0, TRANSPOSE(Data_TR_USD!$B127:$BZ127)))&gt;0, SUMPRODUCT(J$5:J$81, TRANSPOSE(Data_TR_USD!$B127:$BZ127))%, NA()))</f>
        <v>7.6694925435885908E-2</v>
      </c>
      <c r="K216" s="49">
        <f t="array" ref="K216">IF(ISNUMBER(K$96), K$96, IF(COUNT(IF(K$5:K$81&gt;0, TRANSPOSE(Data_TR_USD!$B127:$BZ127)))&gt;0, SUMPRODUCT(K$5:K$81, TRANSPOSE(Data_TR_USD!$B127:$BZ127))%, NA()))</f>
        <v>-2.0687818530351399E-3</v>
      </c>
      <c r="M216" s="49">
        <f t="array" ref="M216">IF(COUNT(IF(M$5:M$81&gt;0, TRANSPOSE(Data_TR_USD!$B127:$BZ127)))&gt;0, SUMPRODUCT(M$5:M$81, TRANSPOSE(Data_TR_USD!$B127:$BZ127))%, NA())</f>
        <v>-8.2802159479302043E-2</v>
      </c>
      <c r="N216" s="49">
        <f t="array" ref="N216">IF(COUNT(IF(N$5:N$81&gt;0, TRANSPOSE(Data_TR_USD!$B127:$BZ127)))&gt;0, SUMPRODUCT(N$5:N$81, TRANSPOSE(Data_TR_USD!$B127:$BZ127))%, NA())</f>
        <v>-2.0687818530351399E-3</v>
      </c>
      <c r="X216" s="49">
        <f t="array" ref="X216">IF(COUNT(IF(X$5:X$81&gt;0, TRANSPOSE(Data_TR_USD!$B127:$BZ127)))&gt;0, SUMPRODUCT(X$5:X$81, TRANSPOSE(Data_TR_USD!$B127:$BZ127))%, NA())</f>
        <v>-8.8622071542001302E-2</v>
      </c>
      <c r="Y216" s="49">
        <f t="array" ref="Y216">IF(COUNT(IF(Y$5:Y$81&gt;0, TRANSPOSE(Data_TR_USD!$B127:$BZ127)))&gt;0, SUMPRODUCT(Y$5:Y$81, TRANSPOSE(Data_TR_USD!$B127:$BZ127))%, NA())</f>
        <v>-2.0687818530351399E-3</v>
      </c>
      <c r="AA216" s="49">
        <f t="array" ref="AA216">IF(COUNT(IF(AA$5:AA$81&gt;0, TRANSPOSE(Data_TR_USD!$B127:$BZ127)))&gt;0, SUMPRODUCT(AA$5:AA$81, TRANSPOSE(Data_TR_USD!$B127:$BZ127))%, NA())</f>
        <v>-8.2802159479302043E-2</v>
      </c>
      <c r="AB216" s="49">
        <f t="array" ref="AB216">IF(COUNT(IF(AB$5:AB$81&gt;0, TRANSPOSE(Data_TR_USD!$B127:$BZ127)))&gt;0, SUMPRODUCT(AB$5:AB$81, TRANSPOSE(Data_TR_USD!$B127:$BZ127))%, NA())</f>
        <v>-9.6819427832414984E-2</v>
      </c>
      <c r="AC216" s="49">
        <f t="array" ref="AC216">IF(COUNT(IF(AC$5:AC$81&gt;0, TRANSPOSE(Data_TR_USD!$B127:$BZ127)))&gt;0, SUMPRODUCT(AC$5:AC$81, TRANSPOSE(Data_TR_USD!$B127:$BZ127))%, NA())</f>
        <v>-0.12438225962792875</v>
      </c>
      <c r="AD216" s="49">
        <f t="array" ref="AD216">IF(COUNT(IF(AD$5:AD$81&gt;0, TRANSPOSE(Data_TR_USD!$B127:$BZ127)))&gt;0, SUMPRODUCT(AD$5:AD$81, TRANSPOSE(Data_TR_USD!$B127:$BZ127))%, NA())</f>
        <v>-9.4099608247942654E-2</v>
      </c>
      <c r="AE216" s="49">
        <f t="array" ref="AE216">IF(COUNT(IF(AE$5:AE$81&gt;0, TRANSPOSE(Data_TR_USD!$B127:$BZ127)))&gt;0, SUMPRODUCT(AE$5:AE$81, TRANSPOSE(Data_TR_USD!$B127:$BZ127))%, NA())</f>
        <v>-7.2444542951670007E-2</v>
      </c>
      <c r="AG216" s="49">
        <f t="array" ref="AG216">IF(COUNT(IF(AG$5:AG$81&gt;0, TRANSPOSE(Data_TR_USD!$B127:$BZ127)))&gt;0, SUMPRODUCT(AG$5:AG$81, TRANSPOSE(Data_TR_USD!$B127:$BZ127))%, NA())</f>
        <v>0</v>
      </c>
      <c r="AM216" s="49">
        <f t="array" ref="AM216">IF(COUNT(IF(AM$5:AM$81&gt;0, TRANSPOSE(Data_TR_USD!$B127:$BZ127)))&gt;0, SUMPRODUCT(AM$5:AM$81, TRANSPOSE(Data_TR_USD!$B127:$BZ127))%, NA())</f>
        <v>3.5450416057233883E-2</v>
      </c>
      <c r="AN216" s="49">
        <f t="array" ref="AN216">IF(COUNT(IF(AN$5:AN$81&gt;0, TRANSPOSE(Data_TR_USD!$B127:$BZ127)))&gt;0, SUMPRODUCT(AN$5:AN$81, TRANSPOSE(Data_TR_USD!$B127:$BZ127))%, NA())</f>
        <v>9.9670855186303545E-3</v>
      </c>
      <c r="AO216" s="49">
        <f t="array" ref="AO216">IF(COUNT(IF(AO$5:AO$81&gt;0, TRANSPOSE(Data_TR_USD!$B127:$BZ127)))&gt;0, SUMPRODUCT(AO$5:AO$81, TRANSPOSE(Data_TR_USD!$B127:$BZ127))%, NA())</f>
        <v>-9.371405477160405E-2</v>
      </c>
      <c r="AP216" s="49">
        <f t="array" ref="AP216">IF(COUNT(IF(AP$5:AP$81&gt;0, TRANSPOSE(Data_TR_USD!$B127:$BZ127)))&gt;0, SUMPRODUCT(AP$5:AP$81, TRANSPOSE(Data_TR_USD!$B127:$BZ127))%, NA())</f>
        <v>-9.0721080023741602E-2</v>
      </c>
      <c r="AQ216" s="49">
        <f t="array" ref="AQ216">IF(COUNT(IF(AQ$5:AQ$81&gt;0, TRANSPOSE(Data_TR_USD!$B127:$BZ127)))&gt;0, SUMPRODUCT(AQ$5:AQ$81, TRANSPOSE(Data_TR_USD!$B127:$BZ127))%, NA())</f>
        <v>3.7902880018336927E-3</v>
      </c>
      <c r="AS216" s="49">
        <f t="array" ref="AS216">IF(COUNT(IF(AS$5:AS$81&gt;0, TRANSPOSE(Data_TR_USD!$B127:$BZ127)))&gt;0, SUMPRODUCT(AS$5:AS$81, TRANSPOSE(Data_TR_USD!$B127:$BZ127))%, NA())</f>
        <v>-2.0687818530351399E-3</v>
      </c>
      <c r="AU216" s="49">
        <f t="array" ref="AU216">IF(COUNT(IF(AU$5:AU$81&gt;0, TRANSPOSE(Data_TR_USD!$B127:$BZ127)))&gt;0, SUMPRODUCT(AU$5:AU$81, TRANSPOSE(Data_TR_USD!$B127:$BZ127))%, NA())</f>
        <v>-2.8073600000000001E-2</v>
      </c>
      <c r="AV216" s="49">
        <f t="array" ref="AV216">IF(COUNT(IF(AV$5:AV$81&gt;0, TRANSPOSE(Data_TR_USD!$B127:$BZ127)))&gt;0, SUMPRODUCT(AV$5:AV$81, TRANSPOSE(Data_TR_USD!$B127:$BZ127))%, NA())</f>
        <v>3.75698E-2</v>
      </c>
      <c r="AW216" s="49">
        <f t="array" ref="AW216">IF(COUNT(IF(AW$5:AW$81&gt;0, TRANSPOSE(Data_TR_USD!$B127:$BZ127)))&gt;0, SUMPRODUCT(AW$5:AW$81, TRANSPOSE(Data_TR_USD!$B127:$BZ127))%, NA())</f>
        <v>-0.10120670494868404</v>
      </c>
      <c r="AX216" s="49">
        <f t="array" ref="AX216">IF(COUNT(IF(AX$5:AX$81&gt;0, TRANSPOSE(Data_TR_USD!$B127:$BZ127)))&gt;0, SUMPRODUCT(AX$5:AX$81, TRANSPOSE(Data_TR_USD!$B127:$BZ127))%, NA())</f>
        <v>-8.2802159479302043E-2</v>
      </c>
      <c r="AY216" s="49">
        <f t="array" ref="AY216">IF(COUNT(IF(AY$5:AY$81&gt;0, TRANSPOSE(Data_TR_USD!$B127:$BZ127)))&gt;0, SUMPRODUCT(AY$5:AY$81, TRANSPOSE(Data_TR_USD!$B127:$BZ127))%, NA())</f>
        <v>-8.2038289867528244E-2</v>
      </c>
      <c r="AZ216" s="49">
        <f t="array" ref="AZ216">IF(COUNT(IF(AZ$5:AZ$81&gt;0, TRANSPOSE(Data_TR_USD!$B127:$BZ127)))&gt;0, SUMPRODUCT(AZ$5:AZ$81, TRANSPOSE(Data_TR_USD!$B127:$BZ127))%, NA())</f>
        <v>-8.012719884665008E-2</v>
      </c>
      <c r="BA216" s="49">
        <f t="array" ref="BA216">IF(COUNT(IF(BA$5:BA$81&gt;0, TRANSPOSE(Data_TR_USD!$B127:$BZ127)))&gt;0, SUMPRODUCT(BA$5:BA$81, TRANSPOSE(Data_TR_USD!$B127:$BZ127))%, NA())</f>
        <v>-4.002559062304744E-2</v>
      </c>
      <c r="BB216" s="49">
        <f t="array" ref="BB216">IF(COUNT(IF(BB$5:BB$81&gt;0, TRANSPOSE(Data_TR_USD!$B127:$BZ127)))&gt;0, SUMPRODUCT(BB$5:BB$81, TRANSPOSE(Data_TR_USD!$B127:$BZ127))%, NA())</f>
        <v>-8.8622071542001302E-2</v>
      </c>
      <c r="BC216" s="49">
        <f t="array" ref="BC216">IF(COUNT(IF(BC$5:BC$81&gt;0, TRANSPOSE(Data_TR_USD!$B127:$BZ127)))&gt;0, SUMPRODUCT(BC$5:BC$81, TRANSPOSE(Data_TR_USD!$B127:$BZ127))%, NA())</f>
        <v>-0.13357897184708126</v>
      </c>
      <c r="BD216" s="49">
        <f t="array" ref="BD216">IF(COUNT(IF(BD$5:BD$81&gt;0, TRANSPOSE(Data_TR_USD!$B127:$BZ127)))&gt;0, SUMPRODUCT(BD$5:BD$81, TRANSPOSE(Data_TR_USD!$B127:$BZ127))%, NA())</f>
        <v>-1.6827145495207665E-2</v>
      </c>
      <c r="BE216" s="49">
        <f t="array" ref="BE216">IF(COUNT(IF(BE$5:BE$81&gt;0, TRANSPOSE(Data_TR_USD!$B127:$BZ127)))&gt;0, SUMPRODUCT(BE$5:BE$81, TRANSPOSE(Data_TR_USD!$B127:$BZ127))%, NA())</f>
        <v>-8.989877964584933E-2</v>
      </c>
      <c r="BF216" s="49">
        <f t="array" ref="BF216">IF(COUNT(IF(BF$5:BF$81&gt;0, TRANSPOSE(Data_TR_USD!$B127:$BZ127)))&gt;0, SUMPRODUCT(BF$5:BF$81, TRANSPOSE(Data_TR_USD!$B127:$BZ127))%, NA())</f>
        <v>-5.5828099307144809E-2</v>
      </c>
      <c r="BG216" s="49">
        <f t="array" ref="BG216">IF(COUNT(IF(BG$5:BG$81&gt;0, TRANSPOSE(Data_TR_USD!$B127:$BZ127)))&gt;0, SUMPRODUCT(BG$5:BG$81, TRANSPOSE(Data_TR_USD!$B127:$BZ127))%, NA())</f>
        <v>-6.6418174096382232E-2</v>
      </c>
      <c r="BH216" s="49">
        <f t="array" ref="BH216">IF(COUNT(IF(BH$5:BH$81&gt;0, TRANSPOSE(Data_TR_USD!$B127:$BZ127)))&gt;0, SUMPRODUCT(BH$5:BH$81, TRANSPOSE(Data_TR_USD!$B127:$BZ127))%, NA())</f>
        <v>-5.9826800896759312E-2</v>
      </c>
      <c r="BI216" s="49">
        <f t="array" ref="BI216">IF(COUNT(IF(BI$5:BI$81&gt;0, TRANSPOSE(Data_TR_USD!$B127:$BZ127)))&gt;0, SUMPRODUCT(BI$5:BI$81, TRANSPOSE(Data_TR_USD!$B127:$BZ127))%, NA())</f>
        <v>-2.0687818530351399E-3</v>
      </c>
      <c r="BJ216" s="49">
        <f t="array" ref="BJ216">IF(COUNT(IF(BJ$5:BJ$81&gt;0, TRANSPOSE(Data_TR_USD!$B127:$BZ127)))&gt;0, SUMPRODUCT(BJ$5:BJ$81, TRANSPOSE(Data_TR_USD!$B127:$BZ127))%, NA())</f>
        <v>-9.6796653509700764E-2</v>
      </c>
      <c r="BK216" s="49">
        <f t="array" ref="BK216">IF(COUNT(IF(BK$5:BK$81&gt;0, TRANSPOSE(Data_TR_USD!$B127:$BZ127)))&gt;0, SUMPRODUCT(BK$5:BK$81, TRANSPOSE(Data_TR_USD!$B127:$BZ127))%, NA())</f>
        <v>-9.6778619674381006E-2</v>
      </c>
      <c r="BL216" s="49">
        <f t="array" ref="BL216">IF(COUNT(IF(BL$5:BL$81&gt;0, TRANSPOSE(Data_TR_USD!$B127:$BZ127)))&gt;0, SUMPRODUCT(BL$5:BL$81, TRANSPOSE(Data_TR_USD!$B127:$BZ127))%, NA())</f>
        <v>1.6508929848006386E-2</v>
      </c>
      <c r="BM216" s="49">
        <f t="array" ref="BM216">IF(COUNT(IF(BM$5:BM$81&gt;0, TRANSPOSE(Data_TR_USD!$B127:$BZ127)))&gt;0, SUMPRODUCT(BM$5:BM$81, TRANSPOSE(Data_TR_USD!$B127:$BZ127))%, NA())</f>
        <v>-6.6217182059816401E-2</v>
      </c>
      <c r="BN216" s="49">
        <f t="array" ref="BN216">IF(COUNT(IF(BN$5:BN$81&gt;0, TRANSPOSE(Data_TR_USD!$B127:$BZ127)))&gt;0, SUMPRODUCT(BN$5:BN$81, TRANSPOSE(Data_TR_USD!$B127:$BZ127))%, NA())</f>
        <v>-2.052731739919289E-2</v>
      </c>
      <c r="BO216" s="49">
        <f t="array" ref="BO216">IF(COUNT(IF(BO$5:BO$81&gt;0, TRANSPOSE(Data_TR_USD!$B127:$BZ127)))&gt;0, SUMPRODUCT(BO$5:BO$81, TRANSPOSE(Data_TR_USD!$B127:$BZ127))%, NA())</f>
        <v>-4.7563224793030406E-2</v>
      </c>
      <c r="BP216" s="49">
        <f t="array" ref="BP216">IF(COUNT(IF(BP$5:BP$81&gt;0, TRANSPOSE(Data_TR_USD!$B127:$BZ127)))&gt;0, SUMPRODUCT(BP$5:BP$81, TRANSPOSE(Data_TR_USD!$B127:$BZ127))%, NA())</f>
        <v>-4.1914970660858676E-2</v>
      </c>
      <c r="BQ216" s="49">
        <f t="array" ref="BQ216">IF(COUNT(IF(BQ$5:BQ$81&gt;0, TRANSPOSE(Data_TR_USD!$B127:$BZ127)))&gt;0, SUMPRODUCT(BQ$5:BQ$81, TRANSPOSE(Data_TR_USD!$B127:$BZ127))%, NA())</f>
        <v>9.9670855186303545E-3</v>
      </c>
      <c r="BR216" s="49">
        <f t="array" ref="BR216">IF(COUNT(IF(BR$5:BR$81&gt;0, TRANSPOSE(Data_TR_USD!$B127:$BZ127)))&gt;0, SUMPRODUCT(BR$5:BR$81, TRANSPOSE(Data_TR_USD!$B127:$BZ127))%, NA())</f>
        <v>-6.4243434477953179E-2</v>
      </c>
      <c r="BS216" s="49">
        <f t="array" ref="BS216">IF(COUNT(IF(BS$5:BS$81&gt;0, TRANSPOSE(Data_TR_USD!$B127:$BZ127)))&gt;0, SUMPRODUCT(BS$5:BS$81, TRANSPOSE(Data_TR_USD!$B127:$BZ127))%, NA())</f>
        <v>1.6840827369368788E-2</v>
      </c>
    </row>
    <row r="217" spans="2:71">
      <c r="B217" s="48">
        <f t="shared" si="5"/>
        <v>1991</v>
      </c>
      <c r="E217" s="49">
        <f t="array" ref="E217">IF(COUNT(IF(E$5:E$81&gt;0, TRANSPOSE(Data_TR_USD!$B128:$BZ128)))&gt;0, SUMPRODUCT(E$5:E$81, TRANSPOSE(Data_TR_USD!$B128:$BZ128))%, NA())</f>
        <v>0.34454872204472847</v>
      </c>
      <c r="F217" s="49">
        <f t="array" ref="F217">IF(COUNT(IF(F$5:F$81&gt;0, TRANSPOSE(Data_TR_USD!$B128:$BZ128)))&gt;0, SUMPRODUCT(F$5:F$81, TRANSPOSE(Data_TR_USD!$B128:$BZ128))%, NA())</f>
        <v>0.13295892567875861</v>
      </c>
      <c r="G217" s="49">
        <f t="array" ref="G217">IF(COUNT(IF(G$5:G$81&gt;0, TRANSPOSE(Data_TR_USD!$B128:$BZ128)))&gt;0, SUMPRODUCT(G$5:G$81, TRANSPOSE(Data_TR_USD!$B128:$BZ128))%, NA())</f>
        <v>3.0642750373692129E-2</v>
      </c>
      <c r="I217" s="49">
        <f t="array" ref="I217">IF(ISNUMBER(I$96), I$96, IF(COUNT(IF(I$5:I$81&gt;0, TRANSPOSE(Data_TR_USD!$B128:$BZ128)))&gt;0, SUMPRODUCT(I$5:I$81, TRANSPOSE(Data_TR_USD!$B128:$BZ128))%, NA()))</f>
        <v>5.6338134093156744E-2</v>
      </c>
      <c r="J217" s="49">
        <f t="array" ref="J217">IF(ISNUMBER(J$96), J$96, IF(COUNT(IF(J$5:J$81&gt;0, TRANSPOSE(Data_TR_USD!$B128:$BZ128)))&gt;0, SUMPRODUCT(J$5:J$81, TRANSPOSE(Data_TR_USD!$B128:$BZ128))%, NA()))</f>
        <v>5.6338134093156744E-2</v>
      </c>
      <c r="K217" s="49">
        <f t="array" ref="K217">IF(ISNUMBER(K$96), K$96, IF(COUNT(IF(K$5:K$81&gt;0, TRANSPOSE(Data_TR_USD!$B128:$BZ128)))&gt;0, SUMPRODUCT(K$5:K$81, TRANSPOSE(Data_TR_USD!$B128:$BZ128))%, NA()))</f>
        <v>0.26771879322683712</v>
      </c>
      <c r="M217" s="49">
        <f t="array" ref="M217">IF(COUNT(IF(M$5:M$81&gt;0, TRANSPOSE(Data_TR_USD!$B128:$BZ128)))&gt;0, SUMPRODUCT(M$5:M$81, TRANSPOSE(Data_TR_USD!$B128:$BZ128))%, NA())</f>
        <v>0.24265681872599182</v>
      </c>
      <c r="N217" s="49">
        <f t="array" ref="N217">IF(COUNT(IF(N$5:N$81&gt;0, TRANSPOSE(Data_TR_USD!$B128:$BZ128)))&gt;0, SUMPRODUCT(N$5:N$81, TRANSPOSE(Data_TR_USD!$B128:$BZ128))%, NA())</f>
        <v>0.26771879322683712</v>
      </c>
      <c r="X217" s="49">
        <f t="array" ref="X217">IF(COUNT(IF(X$5:X$81&gt;0, TRANSPOSE(Data_TR_USD!$B128:$BZ128)))&gt;0, SUMPRODUCT(X$5:X$81, TRANSPOSE(Data_TR_USD!$B128:$BZ128))%, NA())</f>
        <v>0.25116824915503944</v>
      </c>
      <c r="Y217" s="49">
        <f t="array" ref="Y217">IF(COUNT(IF(Y$5:Y$81&gt;0, TRANSPOSE(Data_TR_USD!$B128:$BZ128)))&gt;0, SUMPRODUCT(Y$5:Y$81, TRANSPOSE(Data_TR_USD!$B128:$BZ128))%, NA())</f>
        <v>0.26771879322683712</v>
      </c>
      <c r="AA217" s="49">
        <f t="array" ref="AA217">IF(COUNT(IF(AA$5:AA$81&gt;0, TRANSPOSE(Data_TR_USD!$B128:$BZ128)))&gt;0, SUMPRODUCT(AA$5:AA$81, TRANSPOSE(Data_TR_USD!$B128:$BZ128))%, NA())</f>
        <v>0.24265681872599182</v>
      </c>
      <c r="AB217" s="49">
        <f t="array" ref="AB217">IF(COUNT(IF(AB$5:AB$81&gt;0, TRANSPOSE(Data_TR_USD!$B128:$BZ128)))&gt;0, SUMPRODUCT(AB$5:AB$81, TRANSPOSE(Data_TR_USD!$B128:$BZ128))%, NA())</f>
        <v>0.23925060887564087</v>
      </c>
      <c r="AC217" s="49">
        <f t="array" ref="AC217">IF(COUNT(IF(AC$5:AC$81&gt;0, TRANSPOSE(Data_TR_USD!$B128:$BZ128)))&gt;0, SUMPRODUCT(AC$5:AC$81, TRANSPOSE(Data_TR_USD!$B128:$BZ128))%, NA())</f>
        <v>0.25784680120686665</v>
      </c>
      <c r="AD217" s="49">
        <f t="array" ref="AD217">IF(COUNT(IF(AD$5:AD$81&gt;0, TRANSPOSE(Data_TR_USD!$B128:$BZ128)))&gt;0, SUMPRODUCT(AD$5:AD$81, TRANSPOSE(Data_TR_USD!$B128:$BZ128))%, NA())</f>
        <v>0.24740248224719019</v>
      </c>
      <c r="AE217" s="49">
        <f t="array" ref="AE217">IF(COUNT(IF(AE$5:AE$81&gt;0, TRANSPOSE(Data_TR_USD!$B128:$BZ128)))&gt;0, SUMPRODUCT(AE$5:AE$81, TRANSPOSE(Data_TR_USD!$B128:$BZ128))%, NA())</f>
        <v>0.2175608726077948</v>
      </c>
      <c r="AG217" s="49">
        <f t="array" ref="AG217">IF(COUNT(IF(AG$5:AG$81&gt;0, TRANSPOSE(Data_TR_USD!$B128:$BZ128)))&gt;0, SUMPRODUCT(AG$5:AG$81, TRANSPOSE(Data_TR_USD!$B128:$BZ128))%, NA())</f>
        <v>0</v>
      </c>
      <c r="AM217" s="49">
        <f t="array" ref="AM217">IF(COUNT(IF(AM$5:AM$81&gt;0, TRANSPOSE(Data_TR_USD!$B128:$BZ128)))&gt;0, SUMPRODUCT(AM$5:AM$81, TRANSPOSE(Data_TR_USD!$B128:$BZ128))%, NA())</f>
        <v>0.22601285131612883</v>
      </c>
      <c r="AN217" s="49">
        <f t="array" ref="AN217">IF(COUNT(IF(AN$5:AN$81&gt;0, TRANSPOSE(Data_TR_USD!$B128:$BZ128)))&gt;0, SUMPRODUCT(AN$5:AN$81, TRANSPOSE(Data_TR_USD!$B128:$BZ128))%, NA())</f>
        <v>0.1218319922847805</v>
      </c>
      <c r="AO217" s="49">
        <f t="array" ref="AO217">IF(COUNT(IF(AO$5:AO$81&gt;0, TRANSPOSE(Data_TR_USD!$B128:$BZ128)))&gt;0, SUMPRODUCT(AO$5:AO$81, TRANSPOSE(Data_TR_USD!$B128:$BZ128))%, NA())</f>
        <v>0.26614069053704859</v>
      </c>
      <c r="AP217" s="49">
        <f t="array" ref="AP217">IF(COUNT(IF(AP$5:AP$81&gt;0, TRANSPOSE(Data_TR_USD!$B128:$BZ128)))&gt;0, SUMPRODUCT(AP$5:AP$81, TRANSPOSE(Data_TR_USD!$B128:$BZ128))%, NA())</f>
        <v>0.26853150534121067</v>
      </c>
      <c r="AQ217" s="49">
        <f t="array" ref="AQ217">IF(COUNT(IF(AQ$5:AQ$81&gt;0, TRANSPOSE(Data_TR_USD!$B128:$BZ128)))&gt;0, SUMPRODUCT(AQ$5:AQ$81, TRANSPOSE(Data_TR_USD!$B128:$BZ128))%, NA())</f>
        <v>0.12012960332503055</v>
      </c>
      <c r="AS217" s="49">
        <f t="array" ref="AS217">IF(COUNT(IF(AS$5:AS$81&gt;0, TRANSPOSE(Data_TR_USD!$B128:$BZ128)))&gt;0, SUMPRODUCT(AS$5:AS$81, TRANSPOSE(Data_TR_USD!$B128:$BZ128))%, NA())</f>
        <v>0.26771879322683712</v>
      </c>
      <c r="AU217" s="49">
        <f t="array" ref="AU217">IF(COUNT(IF(AU$5:AU$81&gt;0, TRANSPOSE(Data_TR_USD!$B128:$BZ128)))&gt;0, SUMPRODUCT(AU$5:AU$81, TRANSPOSE(Data_TR_USD!$B128:$BZ128))%, NA())</f>
        <v>0.23648499999999997</v>
      </c>
      <c r="AV217" s="49">
        <f t="array" ref="AV217">IF(COUNT(IF(AV$5:AV$81&gt;0, TRANSPOSE(Data_TR_USD!$B128:$BZ128)))&gt;0, SUMPRODUCT(AV$5:AV$81, TRANSPOSE(Data_TR_USD!$B128:$BZ128))%, NA())</f>
        <v>0.21567139999999999</v>
      </c>
      <c r="AW217" s="49">
        <f t="array" ref="AW217">IF(COUNT(IF(AW$5:AW$81&gt;0, TRANSPOSE(Data_TR_USD!$B128:$BZ128)))&gt;0, SUMPRODUCT(AW$5:AW$81, TRANSPOSE(Data_TR_USD!$B128:$BZ128))%, NA())</f>
        <v>0.21641514885103191</v>
      </c>
      <c r="AX217" s="49">
        <f t="array" ref="AX217">IF(COUNT(IF(AX$5:AX$81&gt;0, TRANSPOSE(Data_TR_USD!$B128:$BZ128)))&gt;0, SUMPRODUCT(AX$5:AX$81, TRANSPOSE(Data_TR_USD!$B128:$BZ128))%, NA())</f>
        <v>0.24265681872599182</v>
      </c>
      <c r="AY217" s="49">
        <f t="array" ref="AY217">IF(COUNT(IF(AY$5:AY$81&gt;0, TRANSPOSE(Data_TR_USD!$B128:$BZ128)))&gt;0, SUMPRODUCT(AY$5:AY$81, TRANSPOSE(Data_TR_USD!$B128:$BZ128))%, NA())</f>
        <v>0.24202264002085133</v>
      </c>
      <c r="AZ217" s="49">
        <f t="array" ref="AZ217">IF(COUNT(IF(AZ$5:AZ$81&gt;0, TRANSPOSE(Data_TR_USD!$B128:$BZ128)))&gt;0, SUMPRODUCT(AZ$5:AZ$81, TRANSPOSE(Data_TR_USD!$B128:$BZ128))%, NA())</f>
        <v>0.25606344404983716</v>
      </c>
      <c r="BA217" s="49">
        <f t="array" ref="BA217">IF(COUNT(IF(BA$5:BA$81&gt;0, TRANSPOSE(Data_TR_USD!$B128:$BZ128)))&gt;0, SUMPRODUCT(BA$5:BA$81, TRANSPOSE(Data_TR_USD!$B128:$BZ128))%, NA())</f>
        <v>0.24462861629766583</v>
      </c>
      <c r="BB217" s="49">
        <f t="array" ref="BB217">IF(COUNT(IF(BB$5:BB$81&gt;0, TRANSPOSE(Data_TR_USD!$B128:$BZ128)))&gt;0, SUMPRODUCT(BB$5:BB$81, TRANSPOSE(Data_TR_USD!$B128:$BZ128))%, NA())</f>
        <v>0.25116824915503944</v>
      </c>
      <c r="BC217" s="49">
        <f t="array" ref="BC217">IF(COUNT(IF(BC$5:BC$81&gt;0, TRANSPOSE(Data_TR_USD!$B128:$BZ128)))&gt;0, SUMPRODUCT(BC$5:BC$81, TRANSPOSE(Data_TR_USD!$B128:$BZ128))%, NA())</f>
        <v>0.28705784932296252</v>
      </c>
      <c r="BD217" s="49">
        <f t="array" ref="BD217">IF(COUNT(IF(BD$5:BD$81&gt;0, TRANSPOSE(Data_TR_USD!$B128:$BZ128)))&gt;0, SUMPRODUCT(BD$5:BD$81, TRANSPOSE(Data_TR_USD!$B128:$BZ128))%, NA())</f>
        <v>0.28692627543130994</v>
      </c>
      <c r="BE217" s="49">
        <f t="array" ref="BE217">IF(COUNT(IF(BE$5:BE$81&gt;0, TRANSPOSE(Data_TR_USD!$B128:$BZ128)))&gt;0, SUMPRODUCT(BE$5:BE$81, TRANSPOSE(Data_TR_USD!$B128:$BZ128))%, NA())</f>
        <v>0.28551500235854127</v>
      </c>
      <c r="BF217" s="49">
        <f t="array" ref="BF217">IF(COUNT(IF(BF$5:BF$81&gt;0, TRANSPOSE(Data_TR_USD!$B128:$BZ128)))&gt;0, SUMPRODUCT(BF$5:BF$81, TRANSPOSE(Data_TR_USD!$B128:$BZ128))%, NA())</f>
        <v>0.25080692708941799</v>
      </c>
      <c r="BG217" s="49">
        <f t="array" ref="BG217">IF(COUNT(IF(BG$5:BG$81&gt;0, TRANSPOSE(Data_TR_USD!$B128:$BZ128)))&gt;0, SUMPRODUCT(BG$5:BG$81, TRANSPOSE(Data_TR_USD!$B128:$BZ128))%, NA())</f>
        <v>0.2182326565903136</v>
      </c>
      <c r="BH217" s="49">
        <f t="array" ref="BH217">IF(COUNT(IF(BH$5:BH$81&gt;0, TRANSPOSE(Data_TR_USD!$B128:$BZ128)))&gt;0, SUMPRODUCT(BH$5:BH$81, TRANSPOSE(Data_TR_USD!$B128:$BZ128))%, NA())</f>
        <v>0.27718163189225176</v>
      </c>
      <c r="BI217" s="49">
        <f t="array" ref="BI217">IF(COUNT(IF(BI$5:BI$81&gt;0, TRANSPOSE(Data_TR_USD!$B128:$BZ128)))&gt;0, SUMPRODUCT(BI$5:BI$81, TRANSPOSE(Data_TR_USD!$B128:$BZ128))%, NA())</f>
        <v>0.26771879322683712</v>
      </c>
      <c r="BJ217" s="49">
        <f t="array" ref="BJ217">IF(COUNT(IF(BJ$5:BJ$81&gt;0, TRANSPOSE(Data_TR_USD!$B128:$BZ128)))&gt;0, SUMPRODUCT(BJ$5:BJ$81, TRANSPOSE(Data_TR_USD!$B128:$BZ128))%, NA())</f>
        <v>0.26123012222532416</v>
      </c>
      <c r="BK217" s="49">
        <f t="array" ref="BK217">IF(COUNT(IF(BK$5:BK$81&gt;0, TRANSPOSE(Data_TR_USD!$B128:$BZ128)))&gt;0, SUMPRODUCT(BK$5:BK$81, TRANSPOSE(Data_TR_USD!$B128:$BZ128))%, NA())</f>
        <v>0.21983665723883805</v>
      </c>
      <c r="BL217" s="49">
        <f t="array" ref="BL217">IF(COUNT(IF(BL$5:BL$81&gt;0, TRANSPOSE(Data_TR_USD!$B128:$BZ128)))&gt;0, SUMPRODUCT(BL$5:BL$81, TRANSPOSE(Data_TR_USD!$B128:$BZ128))%, NA())</f>
        <v>0.24534041749666188</v>
      </c>
      <c r="BM217" s="49">
        <f t="array" ref="BM217">IF(COUNT(IF(BM$5:BM$81&gt;0, TRANSPOSE(Data_TR_USD!$B128:$BZ128)))&gt;0, SUMPRODUCT(BM$5:BM$81, TRANSPOSE(Data_TR_USD!$B128:$BZ128))%, NA())</f>
        <v>0.20924660824223446</v>
      </c>
      <c r="BN217" s="49">
        <f t="array" ref="BN217">IF(COUNT(IF(BN$5:BN$81&gt;0, TRANSPOSE(Data_TR_USD!$B128:$BZ128)))&gt;0, SUMPRODUCT(BN$5:BN$81, TRANSPOSE(Data_TR_USD!$B128:$BZ128))%, NA())</f>
        <v>0.19328062002212018</v>
      </c>
      <c r="BO217" s="49">
        <f t="array" ref="BO217">IF(COUNT(IF(BO$5:BO$81&gt;0, TRANSPOSE(Data_TR_USD!$B128:$BZ128)))&gt;0, SUMPRODUCT(BO$5:BO$81, TRANSPOSE(Data_TR_USD!$B128:$BZ128))%, NA())</f>
        <v>0.22531233428135974</v>
      </c>
      <c r="BP217" s="49">
        <f t="array" ref="BP217">IF(COUNT(IF(BP$5:BP$81&gt;0, TRANSPOSE(Data_TR_USD!$B128:$BZ128)))&gt;0, SUMPRODUCT(BP$5:BP$81, TRANSPOSE(Data_TR_USD!$B128:$BZ128))%, NA())</f>
        <v>0.18823249523446642</v>
      </c>
      <c r="BQ217" s="49">
        <f t="array" ref="BQ217">IF(COUNT(IF(BQ$5:BQ$81&gt;0, TRANSPOSE(Data_TR_USD!$B128:$BZ128)))&gt;0, SUMPRODUCT(BQ$5:BQ$81, TRANSPOSE(Data_TR_USD!$B128:$BZ128))%, NA())</f>
        <v>0.1218319922847805</v>
      </c>
      <c r="BR217" s="49">
        <f t="array" ref="BR217">IF(COUNT(IF(BR$5:BR$81&gt;0, TRANSPOSE(Data_TR_USD!$B128:$BZ128)))&gt;0, SUMPRODUCT(BR$5:BR$81, TRANSPOSE(Data_TR_USD!$B128:$BZ128))%, NA())</f>
        <v>0.25220456661691137</v>
      </c>
      <c r="BS217" s="49">
        <f t="array" ref="BS217">IF(COUNT(IF(BS$5:BS$81&gt;0, TRANSPOSE(Data_TR_USD!$B128:$BZ128)))&gt;0, SUMPRODUCT(BS$5:BS$81, TRANSPOSE(Data_TR_USD!$B128:$BZ128))%, NA())</f>
        <v>0.24623596873117912</v>
      </c>
    </row>
    <row r="218" spans="2:71">
      <c r="B218" s="48">
        <f t="shared" si="5"/>
        <v>1992</v>
      </c>
      <c r="E218" s="49">
        <f t="array" ref="E218">IF(COUNT(IF(E$5:E$81&gt;0, TRANSPOSE(Data_TR_USD!$B129:$BZ129)))&gt;0, SUMPRODUCT(E$5:E$81, TRANSPOSE(Data_TR_USD!$B129:$BZ129))%, NA())</f>
        <v>9.6246006389776359E-2</v>
      </c>
      <c r="F218" s="49">
        <f t="array" ref="F218">IF(COUNT(IF(F$5:F$81&gt;0, TRANSPOSE(Data_TR_USD!$B129:$BZ129)))&gt;0, SUMPRODUCT(F$5:F$81, TRANSPOSE(Data_TR_USD!$B129:$BZ129))%, NA())</f>
        <v>-0.11483783110665721</v>
      </c>
      <c r="G218" s="49">
        <f t="array" ref="G218">IF(COUNT(IF(G$5:G$81&gt;0, TRANSPOSE(Data_TR_USD!$B129:$BZ129)))&gt;0, SUMPRODUCT(G$5:G$81, TRANSPOSE(Data_TR_USD!$B129:$BZ129))%, NA())</f>
        <v>2.9006526468455363E-2</v>
      </c>
      <c r="I218" s="49">
        <f t="array" ref="I218">IF(ISNUMBER(I$96), I$96, IF(COUNT(IF(I$5:I$81&gt;0, TRANSPOSE(Data_TR_USD!$B129:$BZ129)))&gt;0, SUMPRODUCT(I$5:I$81, TRANSPOSE(Data_TR_USD!$B129:$BZ129))%, NA()))</f>
        <v>3.355510943414796E-2</v>
      </c>
      <c r="J218" s="49">
        <f t="array" ref="J218">IF(ISNUMBER(J$96), J$96, IF(COUNT(IF(J$5:J$81&gt;0, TRANSPOSE(Data_TR_USD!$B129:$BZ129)))&gt;0, SUMPRODUCT(J$5:J$81, TRANSPOSE(Data_TR_USD!$B129:$BZ129))%, NA()))</f>
        <v>3.355510943414796E-2</v>
      </c>
      <c r="K218" s="49">
        <f t="array" ref="K218">IF(ISNUMBER(K$96), K$96, IF(COUNT(IF(K$5:K$81&gt;0, TRANSPOSE(Data_TR_USD!$B129:$BZ129)))&gt;0, SUMPRODUCT(K$5:K$81, TRANSPOSE(Data_TR_USD!$B129:$BZ129))%, NA()))</f>
        <v>8.6304683833865817E-2</v>
      </c>
      <c r="M218" s="49">
        <f t="array" ref="M218">IF(COUNT(IF(M$5:M$81&gt;0, TRANSPOSE(Data_TR_USD!$B129:$BZ129)))&gt;0, SUMPRODUCT(M$5:M$81, TRANSPOSE(Data_TR_USD!$B129:$BZ129))%, NA())</f>
        <v>2.7950193862891021E-2</v>
      </c>
      <c r="N218" s="49">
        <f t="array" ref="N218">IF(COUNT(IF(N$5:N$81&gt;0, TRANSPOSE(Data_TR_USD!$B129:$BZ129)))&gt;0, SUMPRODUCT(N$5:N$81, TRANSPOSE(Data_TR_USD!$B129:$BZ129))%, NA())</f>
        <v>8.6304683833865817E-2</v>
      </c>
      <c r="X218" s="49">
        <f t="array" ref="X218">IF(COUNT(IF(X$5:X$81&gt;0, TRANSPOSE(Data_TR_USD!$B129:$BZ129)))&gt;0, SUMPRODUCT(X$5:X$81, TRANSPOSE(Data_TR_USD!$B129:$BZ129))%, NA())</f>
        <v>5.0079399603409541E-2</v>
      </c>
      <c r="Y218" s="49">
        <f t="array" ref="Y218">IF(COUNT(IF(Y$5:Y$81&gt;0, TRANSPOSE(Data_TR_USD!$B129:$BZ129)))&gt;0, SUMPRODUCT(Y$5:Y$81, TRANSPOSE(Data_TR_USD!$B129:$BZ129))%, NA())</f>
        <v>8.6304683833865817E-2</v>
      </c>
      <c r="AA218" s="49">
        <f t="array" ref="AA218">IF(COUNT(IF(AA$5:AA$81&gt;0, TRANSPOSE(Data_TR_USD!$B129:$BZ129)))&gt;0, SUMPRODUCT(AA$5:AA$81, TRANSPOSE(Data_TR_USD!$B129:$BZ129))%, NA())</f>
        <v>2.7950193862891021E-2</v>
      </c>
      <c r="AB218" s="49">
        <f t="array" ref="AB218">IF(COUNT(IF(AB$5:AB$81&gt;0, TRANSPOSE(Data_TR_USD!$B129:$BZ129)))&gt;0, SUMPRODUCT(AB$5:AB$81, TRANSPOSE(Data_TR_USD!$B129:$BZ129))%, NA())</f>
        <v>7.0890268659318481E-2</v>
      </c>
      <c r="AC218" s="49">
        <f t="array" ref="AC218">IF(COUNT(IF(AC$5:AC$81&gt;0, TRANSPOSE(Data_TR_USD!$B129:$BZ129)))&gt;0, SUMPRODUCT(AC$5:AC$81, TRANSPOSE(Data_TR_USD!$B129:$BZ129))%, NA())</f>
        <v>6.9067709019027368E-2</v>
      </c>
      <c r="AD218" s="49">
        <f t="array" ref="AD218">IF(COUNT(IF(AD$5:AD$81&gt;0, TRANSPOSE(Data_TR_USD!$B129:$BZ129)))&gt;0, SUMPRODUCT(AD$5:AD$81, TRANSPOSE(Data_TR_USD!$B129:$BZ129))%, NA())</f>
        <v>9.4150102041142103E-2</v>
      </c>
      <c r="AE218" s="49">
        <f t="array" ref="AE218">IF(COUNT(IF(AE$5:AE$81&gt;0, TRANSPOSE(Data_TR_USD!$B129:$BZ129)))&gt;0, SUMPRODUCT(AE$5:AE$81, TRANSPOSE(Data_TR_USD!$B129:$BZ129))%, NA())</f>
        <v>4.5185651928218745E-2</v>
      </c>
      <c r="AG218" s="49">
        <f t="array" ref="AG218">IF(COUNT(IF(AG$5:AG$81&gt;0, TRANSPOSE(Data_TR_USD!$B129:$BZ129)))&gt;0, SUMPRODUCT(AG$5:AG$81, TRANSPOSE(Data_TR_USD!$B129:$BZ129))%, NA())</f>
        <v>0</v>
      </c>
      <c r="AM218" s="49">
        <f t="array" ref="AM218">IF(COUNT(IF(AM$5:AM$81&gt;0, TRANSPOSE(Data_TR_USD!$B129:$BZ129)))&gt;0, SUMPRODUCT(AM$5:AM$81, TRANSPOSE(Data_TR_USD!$B129:$BZ129))%, NA())</f>
        <v>8.3140224539230423E-2</v>
      </c>
      <c r="AN218" s="49">
        <f t="array" ref="AN218">IF(COUNT(IF(AN$5:AN$81&gt;0, TRANSPOSE(Data_TR_USD!$B129:$BZ129)))&gt;0, SUMPRODUCT(AN$5:AN$81, TRANSPOSE(Data_TR_USD!$B129:$BZ129))%, NA())</f>
        <v>3.6038663133690224E-2</v>
      </c>
      <c r="AO218" s="49">
        <f t="array" ref="AO218">IF(COUNT(IF(AO$5:AO$81&gt;0, TRANSPOSE(Data_TR_USD!$B129:$BZ129)))&gt;0, SUMPRODUCT(AO$5:AO$81, TRANSPOSE(Data_TR_USD!$B129:$BZ129))%, NA())</f>
        <v>6.9802875175235618E-2</v>
      </c>
      <c r="AP218" s="49">
        <f t="array" ref="AP218">IF(COUNT(IF(AP$5:AP$81&gt;0, TRANSPOSE(Data_TR_USD!$B129:$BZ129)))&gt;0, SUMPRODUCT(AP$5:AP$81, TRANSPOSE(Data_TR_USD!$B129:$BZ129))%, NA())</f>
        <v>7.9335806115858803E-2</v>
      </c>
      <c r="AQ218" s="49">
        <f t="array" ref="AQ218">IF(COUNT(IF(AQ$5:AQ$81&gt;0, TRANSPOSE(Data_TR_USD!$B129:$BZ129)))&gt;0, SUMPRODUCT(AQ$5:AQ$81, TRANSPOSE(Data_TR_USD!$B129:$BZ129))%, NA())</f>
        <v>2.9723520079600049E-2</v>
      </c>
      <c r="AS218" s="49">
        <f t="array" ref="AS218">IF(COUNT(IF(AS$5:AS$81&gt;0, TRANSPOSE(Data_TR_USD!$B129:$BZ129)))&gt;0, SUMPRODUCT(AS$5:AS$81, TRANSPOSE(Data_TR_USD!$B129:$BZ129))%, NA())</f>
        <v>8.6304683833865817E-2</v>
      </c>
      <c r="AU218" s="49">
        <f t="array" ref="AU218">IF(COUNT(IF(AU$5:AU$81&gt;0, TRANSPOSE(Data_TR_USD!$B129:$BZ129)))&gt;0, SUMPRODUCT(AU$5:AU$81, TRANSPOSE(Data_TR_USD!$B129:$BZ129))%, NA())</f>
        <v>7.9263199999999992E-2</v>
      </c>
      <c r="AV218" s="49">
        <f t="array" ref="AV218">IF(COUNT(IF(AV$5:AV$81&gt;0, TRANSPOSE(Data_TR_USD!$B129:$BZ129)))&gt;0, SUMPRODUCT(AV$5:AV$81, TRANSPOSE(Data_TR_USD!$B129:$BZ129))%, NA())</f>
        <v>8.6742399999999997E-2</v>
      </c>
      <c r="AW218" s="49">
        <f t="array" ref="AW218">IF(COUNT(IF(AW$5:AW$81&gt;0, TRANSPOSE(Data_TR_USD!$B129:$BZ129)))&gt;0, SUMPRODUCT(AW$5:AW$81, TRANSPOSE(Data_TR_USD!$B129:$BZ129))%, NA())</f>
        <v>3.7711385346501205E-3</v>
      </c>
      <c r="AX218" s="49">
        <f t="array" ref="AX218">IF(COUNT(IF(AX$5:AX$81&gt;0, TRANSPOSE(Data_TR_USD!$B129:$BZ129)))&gt;0, SUMPRODUCT(AX$5:AX$81, TRANSPOSE(Data_TR_USD!$B129:$BZ129))%, NA())</f>
        <v>2.7950193862891021E-2</v>
      </c>
      <c r="AY218" s="49">
        <f t="array" ref="AY218">IF(COUNT(IF(AY$5:AY$81&gt;0, TRANSPOSE(Data_TR_USD!$B129:$BZ129)))&gt;0, SUMPRODUCT(AY$5:AY$81, TRANSPOSE(Data_TR_USD!$B129:$BZ129))%, NA())</f>
        <v>2.8141202266000219E-2</v>
      </c>
      <c r="AZ218" s="49">
        <f t="array" ref="AZ218">IF(COUNT(IF(AZ$5:AZ$81&gt;0, TRANSPOSE(Data_TR_USD!$B129:$BZ129)))&gt;0, SUMPRODUCT(AZ$5:AZ$81, TRANSPOSE(Data_TR_USD!$B129:$BZ129))%, NA())</f>
        <v>4.4349590314756472E-2</v>
      </c>
      <c r="BA218" s="49">
        <f t="array" ref="BA218">IF(COUNT(IF(BA$5:BA$81&gt;0, TRANSPOSE(Data_TR_USD!$B129:$BZ129)))&gt;0, SUMPRODUCT(BA$5:BA$81, TRANSPOSE(Data_TR_USD!$B129:$BZ129))%, NA())</f>
        <v>9.2987484103673981E-2</v>
      </c>
      <c r="BB218" s="49">
        <f t="array" ref="BB218">IF(COUNT(IF(BB$5:BB$81&gt;0, TRANSPOSE(Data_TR_USD!$B129:$BZ129)))&gt;0, SUMPRODUCT(BB$5:BB$81, TRANSPOSE(Data_TR_USD!$B129:$BZ129))%, NA())</f>
        <v>5.0079399603409541E-2</v>
      </c>
      <c r="BC218" s="49">
        <f t="array" ref="BC218">IF(COUNT(IF(BC$5:BC$81&gt;0, TRANSPOSE(Data_TR_USD!$B129:$BZ129)))&gt;0, SUMPRODUCT(BC$5:BC$81, TRANSPOSE(Data_TR_USD!$B129:$BZ129))%, NA())</f>
        <v>5.6394046929877907E-2</v>
      </c>
      <c r="BD218" s="49">
        <f t="array" ref="BD218">IF(COUNT(IF(BD$5:BD$81&gt;0, TRANSPOSE(Data_TR_USD!$B129:$BZ129)))&gt;0, SUMPRODUCT(BD$5:BD$81, TRANSPOSE(Data_TR_USD!$B129:$BZ129))%, NA())</f>
        <v>8.8790014472843459E-2</v>
      </c>
      <c r="BE218" s="49">
        <f t="array" ref="BE218">IF(COUNT(IF(BE$5:BE$81&gt;0, TRANSPOSE(Data_TR_USD!$B129:$BZ129)))&gt;0, SUMPRODUCT(BE$5:BE$81, TRANSPOSE(Data_TR_USD!$B129:$BZ129))%, NA())</f>
        <v>5.3946360444730432E-2</v>
      </c>
      <c r="BF218" s="49">
        <f t="array" ref="BF218">IF(COUNT(IF(BF$5:BF$81&gt;0, TRANSPOSE(Data_TR_USD!$B129:$BZ129)))&gt;0, SUMPRODUCT(BF$5:BF$81, TRANSPOSE(Data_TR_USD!$B129:$BZ129))%, NA())</f>
        <v>9.9205308688826044E-2</v>
      </c>
      <c r="BG218" s="49">
        <f t="array" ref="BG218">IF(COUNT(IF(BG$5:BG$81&gt;0, TRANSPOSE(Data_TR_USD!$B129:$BZ129)))&gt;0, SUMPRODUCT(BG$5:BG$81, TRANSPOSE(Data_TR_USD!$B129:$BZ129))%, NA())</f>
        <v>5.4836095986872821E-2</v>
      </c>
      <c r="BH218" s="49">
        <f t="array" ref="BH218">IF(COUNT(IF(BH$5:BH$81&gt;0, TRANSPOSE(Data_TR_USD!$B129:$BZ129)))&gt;0, SUMPRODUCT(BH$5:BH$81, TRANSPOSE(Data_TR_USD!$B129:$BZ129))%, NA())</f>
        <v>6.5316763600930819E-2</v>
      </c>
      <c r="BI218" s="49">
        <f t="array" ref="BI218">IF(COUNT(IF(BI$5:BI$81&gt;0, TRANSPOSE(Data_TR_USD!$B129:$BZ129)))&gt;0, SUMPRODUCT(BI$5:BI$81, TRANSPOSE(Data_TR_USD!$B129:$BZ129))%, NA())</f>
        <v>8.6304683833865817E-2</v>
      </c>
      <c r="BJ218" s="49">
        <f t="array" ref="BJ218">IF(COUNT(IF(BJ$5:BJ$81&gt;0, TRANSPOSE(Data_TR_USD!$B129:$BZ129)))&gt;0, SUMPRODUCT(BJ$5:BJ$81, TRANSPOSE(Data_TR_USD!$B129:$BZ129))%, NA())</f>
        <v>3.0626532904977855E-2</v>
      </c>
      <c r="BK218" s="49">
        <f t="array" ref="BK218">IF(COUNT(IF(BK$5:BK$81&gt;0, TRANSPOSE(Data_TR_USD!$B129:$BZ129)))&gt;0, SUMPRODUCT(BK$5:BK$81, TRANSPOSE(Data_TR_USD!$B129:$BZ129))%, NA())</f>
        <v>4.4214780328495198E-2</v>
      </c>
      <c r="BL218" s="49">
        <f t="array" ref="BL218">IF(COUNT(IF(BL$5:BL$81&gt;0, TRANSPOSE(Data_TR_USD!$B129:$BZ129)))&gt;0, SUMPRODUCT(BL$5:BL$81, TRANSPOSE(Data_TR_USD!$B129:$BZ129))%, NA())</f>
        <v>8.4774395210434172E-2</v>
      </c>
      <c r="BM218" s="49">
        <f t="array" ref="BM218">IF(COUNT(IF(BM$5:BM$81&gt;0, TRANSPOSE(Data_TR_USD!$B129:$BZ129)))&gt;0, SUMPRODUCT(BM$5:BM$81, TRANSPOSE(Data_TR_USD!$B129:$BZ129))%, NA())</f>
        <v>1.9017076637587435E-2</v>
      </c>
      <c r="BN218" s="49">
        <f t="array" ref="BN218">IF(COUNT(IF(BN$5:BN$81&gt;0, TRANSPOSE(Data_TR_USD!$B129:$BZ129)))&gt;0, SUMPRODUCT(BN$5:BN$81, TRANSPOSE(Data_TR_USD!$B129:$BZ129))%, NA())</f>
        <v>2.5678120989792795E-2</v>
      </c>
      <c r="BO218" s="49">
        <f t="array" ref="BO218">IF(COUNT(IF(BO$5:BO$81&gt;0, TRANSPOSE(Data_TR_USD!$B129:$BZ129)))&gt;0, SUMPRODUCT(BO$5:BO$81, TRANSPOSE(Data_TR_USD!$B129:$BZ129))%, NA())</f>
        <v>4.9127613574988106E-2</v>
      </c>
      <c r="BP218" s="49">
        <f t="array" ref="BP218">IF(COUNT(IF(BP$5:BP$81&gt;0, TRANSPOSE(Data_TR_USD!$B129:$BZ129)))&gt;0, SUMPRODUCT(BP$5:BP$81, TRANSPOSE(Data_TR_USD!$B129:$BZ129))%, NA())</f>
        <v>5.1109577979156738E-2</v>
      </c>
      <c r="BQ218" s="49">
        <f t="array" ref="BQ218">IF(COUNT(IF(BQ$5:BQ$81&gt;0, TRANSPOSE(Data_TR_USD!$B129:$BZ129)))&gt;0, SUMPRODUCT(BQ$5:BQ$81, TRANSPOSE(Data_TR_USD!$B129:$BZ129))%, NA())</f>
        <v>3.6038663133690224E-2</v>
      </c>
      <c r="BR218" s="49">
        <f t="array" ref="BR218">IF(COUNT(IF(BR$5:BR$81&gt;0, TRANSPOSE(Data_TR_USD!$B129:$BZ129)))&gt;0, SUMPRODUCT(BR$5:BR$81, TRANSPOSE(Data_TR_USD!$B129:$BZ129))%, NA())</f>
        <v>0.10556866281474563</v>
      </c>
      <c r="BS218" s="49">
        <f t="array" ref="BS218">IF(COUNT(IF(BS$5:BS$81&gt;0, TRANSPOSE(Data_TR_USD!$B129:$BZ129)))&gt;0, SUMPRODUCT(BS$5:BS$81, TRANSPOSE(Data_TR_USD!$B129:$BZ129))%, NA())</f>
        <v>0.10866023140941565</v>
      </c>
    </row>
    <row r="219" spans="2:71">
      <c r="B219" s="48">
        <f t="shared" si="5"/>
        <v>1993</v>
      </c>
      <c r="E219" s="49">
        <f t="array" ref="E219">IF(COUNT(IF(E$5:E$81&gt;0, TRANSPOSE(Data_TR_USD!$B130:$BZ130)))&gt;0, SUMPRODUCT(E$5:E$81, TRANSPOSE(Data_TR_USD!$B130:$BZ130))%, NA())</f>
        <v>0.1062439</v>
      </c>
      <c r="F219" s="49">
        <f t="array" ref="F219">IF(COUNT(IF(F$5:F$81&gt;0, TRANSPOSE(Data_TR_USD!$B130:$BZ130)))&gt;0, SUMPRODUCT(F$5:F$81, TRANSPOSE(Data_TR_USD!$B130:$BZ130))%, NA())</f>
        <v>0.34125882614078601</v>
      </c>
      <c r="G219" s="49">
        <f t="array" ref="G219">IF(COUNT(IF(G$5:G$81&gt;0, TRANSPOSE(Data_TR_USD!$B130:$BZ130)))&gt;0, SUMPRODUCT(G$5:G$81, TRANSPOSE(Data_TR_USD!$B130:$BZ130))%, NA())</f>
        <v>2.748414376321362E-2</v>
      </c>
      <c r="I219" s="49">
        <f t="array" ref="I219">IF(ISNUMBER(I$96), I$96, IF(COUNT(IF(I$5:I$81&gt;0, TRANSPOSE(Data_TR_USD!$B130:$BZ130)))&gt;0, SUMPRODUCT(I$5:I$81, TRANSPOSE(Data_TR_USD!$B130:$BZ130))%, NA()))</f>
        <v>2.9921600000000003E-2</v>
      </c>
      <c r="J219" s="49">
        <f t="array" ref="J219">IF(ISNUMBER(J$96), J$96, IF(COUNT(IF(J$5:J$81&gt;0, TRANSPOSE(Data_TR_USD!$B130:$BZ130)))&gt;0, SUMPRODUCT(J$5:J$81, TRANSPOSE(Data_TR_USD!$B130:$BZ130))%, NA()))</f>
        <v>2.9921600000000003E-2</v>
      </c>
      <c r="K219" s="49">
        <f t="array" ref="K219">IF(ISNUMBER(K$96), K$96, IF(COUNT(IF(K$5:K$81&gt;0, TRANSPOSE(Data_TR_USD!$B130:$BZ130)))&gt;0, SUMPRODUCT(K$5:K$81, TRANSPOSE(Data_TR_USD!$B130:$BZ130))%, NA()))</f>
        <v>0.10247562</v>
      </c>
      <c r="M219" s="49">
        <f t="array" ref="M219">IF(COUNT(IF(M$5:M$81&gt;0, TRANSPOSE(Data_TR_USD!$B130:$BZ130)))&gt;0, SUMPRODUCT(M$5:M$81, TRANSPOSE(Data_TR_USD!$B130:$BZ130))%, NA())</f>
        <v>0.17486423784223579</v>
      </c>
      <c r="N219" s="49">
        <f t="array" ref="N219">IF(COUNT(IF(N$5:N$81&gt;0, TRANSPOSE(Data_TR_USD!$B130:$BZ130)))&gt;0, SUMPRODUCT(N$5:N$81, TRANSPOSE(Data_TR_USD!$B130:$BZ130))%, NA())</f>
        <v>0.10247562</v>
      </c>
      <c r="X219" s="49">
        <f t="array" ref="X219">IF(COUNT(IF(X$5:X$81&gt;0, TRANSPOSE(Data_TR_USD!$B130:$BZ130)))&gt;0, SUMPRODUCT(X$5:X$81, TRANSPOSE(Data_TR_USD!$B130:$BZ130))%, NA())</f>
        <v>0.16991515389123699</v>
      </c>
      <c r="Y219" s="49">
        <f t="array" ref="Y219">IF(COUNT(IF(Y$5:Y$81&gt;0, TRANSPOSE(Data_TR_USD!$B130:$BZ130)))&gt;0, SUMPRODUCT(Y$5:Y$81, TRANSPOSE(Data_TR_USD!$B130:$BZ130))%, NA())</f>
        <v>0.10247562</v>
      </c>
      <c r="AA219" s="49">
        <f t="array" ref="AA219">IF(COUNT(IF(AA$5:AA$81&gt;0, TRANSPOSE(Data_TR_USD!$B130:$BZ130)))&gt;0, SUMPRODUCT(AA$5:AA$81, TRANSPOSE(Data_TR_USD!$B130:$BZ130))%, NA())</f>
        <v>0.17486423784223579</v>
      </c>
      <c r="AB219" s="49">
        <f t="array" ref="AB219">IF(COUNT(IF(AB$5:AB$81&gt;0, TRANSPOSE(Data_TR_USD!$B130:$BZ130)))&gt;0, SUMPRODUCT(AB$5:AB$81, TRANSPOSE(Data_TR_USD!$B130:$BZ130))%, NA())</f>
        <v>0.19412210108673583</v>
      </c>
      <c r="AC219" s="49">
        <f t="array" ref="AC219">IF(COUNT(IF(AC$5:AC$81&gt;0, TRANSPOSE(Data_TR_USD!$B130:$BZ130)))&gt;0, SUMPRODUCT(AC$5:AC$81, TRANSPOSE(Data_TR_USD!$B130:$BZ130))%, NA())</f>
        <v>0.21088548239377514</v>
      </c>
      <c r="AD219" s="49">
        <f t="array" ref="AD219">IF(COUNT(IF(AD$5:AD$81&gt;0, TRANSPOSE(Data_TR_USD!$B130:$BZ130)))&gt;0, SUMPRODUCT(AD$5:AD$81, TRANSPOSE(Data_TR_USD!$B130:$BZ130))%, NA())</f>
        <v>0.18106410914294421</v>
      </c>
      <c r="AE219" s="49">
        <f t="array" ref="AE219">IF(COUNT(IF(AE$5:AE$81&gt;0, TRANSPOSE(Data_TR_USD!$B130:$BZ130)))&gt;0, SUMPRODUCT(AE$5:AE$81, TRANSPOSE(Data_TR_USD!$B130:$BZ130))%, NA())</f>
        <v>0.18695072209513772</v>
      </c>
      <c r="AG219" s="49">
        <f t="array" ref="AG219">IF(COUNT(IF(AG$5:AG$81&gt;0, TRANSPOSE(Data_TR_USD!$B130:$BZ130)))&gt;0, SUMPRODUCT(AG$5:AG$81, TRANSPOSE(Data_TR_USD!$B130:$BZ130))%, NA())</f>
        <v>0</v>
      </c>
      <c r="AM219" s="49">
        <f t="array" ref="AM219">IF(COUNT(IF(AM$5:AM$81&gt;0, TRANSPOSE(Data_TR_USD!$B130:$BZ130)))&gt;0, SUMPRODUCT(AM$5:AM$81, TRANSPOSE(Data_TR_USD!$B130:$BZ130))%, NA())</f>
        <v>7.8282623627934131E-2</v>
      </c>
      <c r="AN219" s="49">
        <f t="array" ref="AN219">IF(COUNT(IF(AN$5:AN$81&gt;0, TRANSPOSE(Data_TR_USD!$B130:$BZ130)))&gt;0, SUMPRODUCT(AN$5:AN$81, TRANSPOSE(Data_TR_USD!$B130:$BZ130))%, NA())</f>
        <v>0.11947906575270423</v>
      </c>
      <c r="AO219" s="49">
        <f t="array" ref="AO219">IF(COUNT(IF(AO$5:AO$81&gt;0, TRANSPOSE(Data_TR_USD!$B130:$BZ130)))&gt;0, SUMPRODUCT(AO$5:AO$81, TRANSPOSE(Data_TR_USD!$B130:$BZ130))%, NA())</f>
        <v>0.23469685153987616</v>
      </c>
      <c r="AP219" s="49">
        <f t="array" ref="AP219">IF(COUNT(IF(AP$5:AP$81&gt;0, TRANSPOSE(Data_TR_USD!$B130:$BZ130)))&gt;0, SUMPRODUCT(AP$5:AP$81, TRANSPOSE(Data_TR_USD!$B130:$BZ130))%, NA())</f>
        <v>0.23660594551787742</v>
      </c>
      <c r="AQ219" s="49">
        <f t="array" ref="AQ219">IF(COUNT(IF(AQ$5:AQ$81&gt;0, TRANSPOSE(Data_TR_USD!$B130:$BZ130)))&gt;0, SUMPRODUCT(AQ$5:AQ$81, TRANSPOSE(Data_TR_USD!$B130:$BZ130))%, NA())</f>
        <v>0.13549807455974353</v>
      </c>
      <c r="AS219" s="49">
        <f t="array" ref="AS219">IF(COUNT(IF(AS$5:AS$81&gt;0, TRANSPOSE(Data_TR_USD!$B130:$BZ130)))&gt;0, SUMPRODUCT(AS$5:AS$81, TRANSPOSE(Data_TR_USD!$B130:$BZ130))%, NA())</f>
        <v>0.10247562</v>
      </c>
      <c r="AU219" s="49">
        <f t="array" ref="AU219">IF(COUNT(IF(AU$5:AU$81&gt;0, TRANSPOSE(Data_TR_USD!$B130:$BZ130)))&gt;0, SUMPRODUCT(AU$5:AU$81, TRANSPOSE(Data_TR_USD!$B130:$BZ130))%, NA())</f>
        <v>0.13516069999999999</v>
      </c>
      <c r="AV219" s="49">
        <f t="array" ref="AV219">IF(COUNT(IF(AV$5:AV$81&gt;0, TRANSPOSE(Data_TR_USD!$B130:$BZ130)))&gt;0, SUMPRODUCT(AV$5:AV$81, TRANSPOSE(Data_TR_USD!$B130:$BZ130))%, NA())</f>
        <v>0.14649419999999999</v>
      </c>
      <c r="AW219" s="49">
        <f t="array" ref="AW219">IF(COUNT(IF(AW$5:AW$81&gt;0, TRANSPOSE(Data_TR_USD!$B130:$BZ130)))&gt;0, SUMPRODUCT(AW$5:AW$81, TRANSPOSE(Data_TR_USD!$B130:$BZ130))%, NA())</f>
        <v>0.1916276587399641</v>
      </c>
      <c r="AX219" s="49">
        <f t="array" ref="AX219">IF(COUNT(IF(AX$5:AX$81&gt;0, TRANSPOSE(Data_TR_USD!$B130:$BZ130)))&gt;0, SUMPRODUCT(AX$5:AX$81, TRANSPOSE(Data_TR_USD!$B130:$BZ130))%, NA())</f>
        <v>0.17486423784223579</v>
      </c>
      <c r="AY219" s="49">
        <f t="array" ref="AY219">IF(COUNT(IF(AY$5:AY$81&gt;0, TRANSPOSE(Data_TR_USD!$B130:$BZ130)))&gt;0, SUMPRODUCT(AY$5:AY$81, TRANSPOSE(Data_TR_USD!$B130:$BZ130))%, NA())</f>
        <v>0.17692047114348461</v>
      </c>
      <c r="AZ219" s="49">
        <f t="array" ref="AZ219">IF(COUNT(IF(AZ$5:AZ$81&gt;0, TRANSPOSE(Data_TR_USD!$B130:$BZ130)))&gt;0, SUMPRODUCT(AZ$5:AZ$81, TRANSPOSE(Data_TR_USD!$B130:$BZ130))%, NA())</f>
        <v>0.16773930698644079</v>
      </c>
      <c r="BA219" s="49">
        <f t="array" ref="BA219">IF(COUNT(IF(BA$5:BA$81&gt;0, TRANSPOSE(Data_TR_USD!$B130:$BZ130)))&gt;0, SUMPRODUCT(BA$5:BA$81, TRANSPOSE(Data_TR_USD!$B130:$BZ130))%, NA())</f>
        <v>0.16945373791959825</v>
      </c>
      <c r="BB219" s="49">
        <f t="array" ref="BB219">IF(COUNT(IF(BB$5:BB$81&gt;0, TRANSPOSE(Data_TR_USD!$B130:$BZ130)))&gt;0, SUMPRODUCT(BB$5:BB$81, TRANSPOSE(Data_TR_USD!$B130:$BZ130))%, NA())</f>
        <v>0.16991515389123699</v>
      </c>
      <c r="BC219" s="49">
        <f t="array" ref="BC219">IF(COUNT(IF(BC$5:BC$81&gt;0, TRANSPOSE(Data_TR_USD!$B130:$BZ130)))&gt;0, SUMPRODUCT(BC$5:BC$81, TRANSPOSE(Data_TR_USD!$B130:$BZ130))%, NA())</f>
        <v>0.25831317873094772</v>
      </c>
      <c r="BD219" s="49">
        <f t="array" ref="BD219">IF(COUNT(IF(BD$5:BD$81&gt;0, TRANSPOSE(Data_TR_USD!$B130:$BZ130)))&gt;0, SUMPRODUCT(BD$5:BD$81, TRANSPOSE(Data_TR_USD!$B130:$BZ130))%, NA())</f>
        <v>0.10341768999999999</v>
      </c>
      <c r="BE219" s="49">
        <f t="array" ref="BE219">IF(COUNT(IF(BE$5:BE$81&gt;0, TRANSPOSE(Data_TR_USD!$B130:$BZ130)))&gt;0, SUMPRODUCT(BE$5:BE$81, TRANSPOSE(Data_TR_USD!$B130:$BZ130))%, NA())</f>
        <v>0.23745801034700281</v>
      </c>
      <c r="BF219" s="49">
        <f t="array" ref="BF219">IF(COUNT(IF(BF$5:BF$81&gt;0, TRANSPOSE(Data_TR_USD!$B130:$BZ130)))&gt;0, SUMPRODUCT(BF$5:BF$81, TRANSPOSE(Data_TR_USD!$B130:$BZ130))%, NA())</f>
        <v>0.15894549243657435</v>
      </c>
      <c r="BG219" s="49">
        <f t="array" ref="BG219">IF(COUNT(IF(BG$5:BG$81&gt;0, TRANSPOSE(Data_TR_USD!$B130:$BZ130)))&gt;0, SUMPRODUCT(BG$5:BG$81, TRANSPOSE(Data_TR_USD!$B130:$BZ130))%, NA())</f>
        <v>0.22333849963153496</v>
      </c>
      <c r="BH219" s="49">
        <f t="array" ref="BH219">IF(COUNT(IF(BH$5:BH$81&gt;0, TRANSPOSE(Data_TR_USD!$B130:$BZ130)))&gt;0, SUMPRODUCT(BH$5:BH$81, TRANSPOSE(Data_TR_USD!$B130:$BZ130))%, NA())</f>
        <v>0.21806660790060264</v>
      </c>
      <c r="BI219" s="49">
        <f t="array" ref="BI219">IF(COUNT(IF(BI$5:BI$81&gt;0, TRANSPOSE(Data_TR_USD!$B130:$BZ130)))&gt;0, SUMPRODUCT(BI$5:BI$81, TRANSPOSE(Data_TR_USD!$B130:$BZ130))%, NA())</f>
        <v>0.10247562</v>
      </c>
      <c r="BJ219" s="49">
        <f t="array" ref="BJ219">IF(COUNT(IF(BJ$5:BJ$81&gt;0, TRANSPOSE(Data_TR_USD!$B130:$BZ130)))&gt;0, SUMPRODUCT(BJ$5:BJ$81, TRANSPOSE(Data_TR_USD!$B130:$BZ130))%, NA())</f>
        <v>0.17786254114348463</v>
      </c>
      <c r="BK219" s="49">
        <f t="array" ref="BK219">IF(COUNT(IF(BK$5:BK$81&gt;0, TRANSPOSE(Data_TR_USD!$B130:$BZ130)))&gt;0, SUMPRODUCT(BK$5:BK$81, TRANSPOSE(Data_TR_USD!$B130:$BZ130))%, NA())</f>
        <v>0.19337721586081152</v>
      </c>
      <c r="BL219" s="49">
        <f t="array" ref="BL219">IF(COUNT(IF(BL$5:BL$81&gt;0, TRANSPOSE(Data_TR_USD!$B130:$BZ130)))&gt;0, SUMPRODUCT(BL$5:BL$81, TRANSPOSE(Data_TR_USD!$B130:$BZ130))%, NA())</f>
        <v>0.11181471650624417</v>
      </c>
      <c r="BM219" s="49">
        <f t="array" ref="BM219">IF(COUNT(IF(BM$5:BM$81&gt;0, TRANSPOSE(Data_TR_USD!$B130:$BZ130)))&gt;0, SUMPRODUCT(BM$5:BM$81, TRANSPOSE(Data_TR_USD!$B130:$BZ130))%, NA())</f>
        <v>0.18747556452058053</v>
      </c>
      <c r="BN219" s="49">
        <f t="array" ref="BN219">IF(COUNT(IF(BN$5:BN$81&gt;0, TRANSPOSE(Data_TR_USD!$B130:$BZ130)))&gt;0, SUMPRODUCT(BN$5:BN$81, TRANSPOSE(Data_TR_USD!$B130:$BZ130))%, NA())</f>
        <v>0.16631122255009145</v>
      </c>
      <c r="BO219" s="49">
        <f t="array" ref="BO219">IF(COUNT(IF(BO$5:BO$81&gt;0, TRANSPOSE(Data_TR_USD!$B130:$BZ130)))&gt;0, SUMPRODUCT(BO$5:BO$81, TRANSPOSE(Data_TR_USD!$B130:$BZ130))%, NA())</f>
        <v>0.17173766982170352</v>
      </c>
      <c r="BP219" s="49">
        <f t="array" ref="BP219">IF(COUNT(IF(BP$5:BP$81&gt;0, TRANSPOSE(Data_TR_USD!$B130:$BZ130)))&gt;0, SUMPRODUCT(BP$5:BP$81, TRANSPOSE(Data_TR_USD!$B130:$BZ130))%, NA())</f>
        <v>0.1873128081847529</v>
      </c>
      <c r="BQ219" s="49">
        <f t="array" ref="BQ219">IF(COUNT(IF(BQ$5:BQ$81&gt;0, TRANSPOSE(Data_TR_USD!$B130:$BZ130)))&gt;0, SUMPRODUCT(BQ$5:BQ$81, TRANSPOSE(Data_TR_USD!$B130:$BZ130))%, NA())</f>
        <v>0.11947906575270423</v>
      </c>
      <c r="BR219" s="49">
        <f t="array" ref="BR219">IF(COUNT(IF(BR$5:BR$81&gt;0, TRANSPOSE(Data_TR_USD!$B130:$BZ130)))&gt;0, SUMPRODUCT(BR$5:BR$81, TRANSPOSE(Data_TR_USD!$B130:$BZ130))%, NA())</f>
        <v>0.20915209894358061</v>
      </c>
      <c r="BS219" s="49">
        <f t="array" ref="BS219">IF(COUNT(IF(BS$5:BS$81&gt;0, TRANSPOSE(Data_TR_USD!$B130:$BZ130)))&gt;0, SUMPRODUCT(BS$5:BS$81, TRANSPOSE(Data_TR_USD!$B130:$BZ130))%, NA())</f>
        <v>0.20384696057942192</v>
      </c>
    </row>
    <row r="220" spans="2:71">
      <c r="B220" s="48">
        <f t="shared" si="5"/>
        <v>1994</v>
      </c>
      <c r="E220" s="49">
        <f t="array" ref="E220">IF(COUNT(IF(E$5:E$81&gt;0, TRANSPOSE(Data_TR_USD!$B131:$BZ131)))&gt;0, SUMPRODUCT(E$5:E$81, TRANSPOSE(Data_TR_USD!$B131:$BZ131))%, NA())</f>
        <v>-1.6864999999999998E-3</v>
      </c>
      <c r="F220" s="49">
        <f t="array" ref="F220">IF(COUNT(IF(F$5:F$81&gt;0, TRANSPOSE(Data_TR_USD!$B131:$BZ131)))&gt;0, SUMPRODUCT(F$5:F$81, TRANSPOSE(Data_TR_USD!$B131:$BZ131))%, NA())</f>
        <v>6.0170815799315457E-2</v>
      </c>
      <c r="G220" s="49">
        <f t="array" ref="G220">IF(COUNT(IF(G$5:G$81&gt;0, TRANSPOSE(Data_TR_USD!$B131:$BZ131)))&gt;0, SUMPRODUCT(G$5:G$81, TRANSPOSE(Data_TR_USD!$B131:$BZ131))%, NA())</f>
        <v>2.6748971193415461E-2</v>
      </c>
      <c r="I220" s="49">
        <f t="array" ref="I220">IF(ISNUMBER(I$96), I$96, IF(COUNT(IF(I$5:I$81&gt;0, TRANSPOSE(Data_TR_USD!$B131:$BZ131)))&gt;0, SUMPRODUCT(I$5:I$81, TRANSPOSE(Data_TR_USD!$B131:$BZ131))%, NA()))</f>
        <v>3.9875399999999998E-2</v>
      </c>
      <c r="J220" s="49">
        <f t="array" ref="J220">IF(ISNUMBER(J$96), J$96, IF(COUNT(IF(J$5:J$81&gt;0, TRANSPOSE(Data_TR_USD!$B131:$BZ131)))&gt;0, SUMPRODUCT(J$5:J$81, TRANSPOSE(Data_TR_USD!$B131:$BZ131))%, NA()))</f>
        <v>3.9875399999999998E-2</v>
      </c>
      <c r="K220" s="49">
        <f t="array" ref="K220">IF(ISNUMBER(K$96), K$96, IF(COUNT(IF(K$5:K$81&gt;0, TRANSPOSE(Data_TR_USD!$B131:$BZ131)))&gt;0, SUMPRODUCT(K$5:K$81, TRANSPOSE(Data_TR_USD!$B131:$BZ131))%, NA()))</f>
        <v>-1.163586E-2</v>
      </c>
      <c r="M220" s="49">
        <f t="array" ref="M220">IF(COUNT(IF(M$5:M$81&gt;0, TRANSPOSE(Data_TR_USD!$B131:$BZ131)))&gt;0, SUMPRODUCT(M$5:M$81, TRANSPOSE(Data_TR_USD!$B131:$BZ131))%, NA())</f>
        <v>1.1896014739794635E-2</v>
      </c>
      <c r="N220" s="49">
        <f t="array" ref="N220">IF(COUNT(IF(N$5:N$81&gt;0, TRANSPOSE(Data_TR_USD!$B131:$BZ131)))&gt;0, SUMPRODUCT(N$5:N$81, TRANSPOSE(Data_TR_USD!$B131:$BZ131))%, NA())</f>
        <v>-1.163586E-2</v>
      </c>
      <c r="X220" s="49">
        <f t="array" ref="X220">IF(COUNT(IF(X$5:X$81&gt;0, TRANSPOSE(Data_TR_USD!$B131:$BZ131)))&gt;0, SUMPRODUCT(X$5:X$81, TRANSPOSE(Data_TR_USD!$B131:$BZ131))%, NA())</f>
        <v>1.8687998049206879E-2</v>
      </c>
      <c r="Y220" s="49">
        <f t="array" ref="Y220">IF(COUNT(IF(Y$5:Y$81&gt;0, TRANSPOSE(Data_TR_USD!$B131:$BZ131)))&gt;0, SUMPRODUCT(Y$5:Y$81, TRANSPOSE(Data_TR_USD!$B131:$BZ131))%, NA())</f>
        <v>-1.163586E-2</v>
      </c>
      <c r="AA220" s="49">
        <f t="array" ref="AA220">IF(COUNT(IF(AA$5:AA$81&gt;0, TRANSPOSE(Data_TR_USD!$B131:$BZ131)))&gt;0, SUMPRODUCT(AA$5:AA$81, TRANSPOSE(Data_TR_USD!$B131:$BZ131))%, NA())</f>
        <v>1.1896014739794635E-2</v>
      </c>
      <c r="AB220" s="49">
        <f t="array" ref="AB220">IF(COUNT(IF(AB$5:AB$81&gt;0, TRANSPOSE(Data_TR_USD!$B131:$BZ131)))&gt;0, SUMPRODUCT(AB$5:AB$81, TRANSPOSE(Data_TR_USD!$B131:$BZ131))%, NA())</f>
        <v>1.0388460974729398E-2</v>
      </c>
      <c r="AC220" s="49">
        <f t="array" ref="AC220">IF(COUNT(IF(AC$5:AC$81&gt;0, TRANSPOSE(Data_TR_USD!$B131:$BZ131)))&gt;0, SUMPRODUCT(AC$5:AC$81, TRANSPOSE(Data_TR_USD!$B131:$BZ131))%, NA())</f>
        <v>1.2097796764695173E-2</v>
      </c>
      <c r="AD220" s="49">
        <f t="array" ref="AD220">IF(COUNT(IF(AD$5:AD$81&gt;0, TRANSPOSE(Data_TR_USD!$B131:$BZ131)))&gt;0, SUMPRODUCT(AD$5:AD$81, TRANSPOSE(Data_TR_USD!$B131:$BZ131))%, NA())</f>
        <v>7.1678324907434553E-3</v>
      </c>
      <c r="AE220" s="49">
        <f t="array" ref="AE220">IF(COUNT(IF(AE$5:AE$81&gt;0, TRANSPOSE(Data_TR_USD!$B131:$BZ131)))&gt;0, SUMPRODUCT(AE$5:AE$81, TRANSPOSE(Data_TR_USD!$B131:$BZ131))%, NA())</f>
        <v>3.5431484093548238E-3</v>
      </c>
      <c r="AG220" s="49">
        <f t="array" ref="AG220">IF(COUNT(IF(AG$5:AG$81&gt;0, TRANSPOSE(Data_TR_USD!$B131:$BZ131)))&gt;0, SUMPRODUCT(AG$5:AG$81, TRANSPOSE(Data_TR_USD!$B131:$BZ131))%, NA())</f>
        <v>0</v>
      </c>
      <c r="AM220" s="49">
        <f t="array" ref="AM220">IF(COUNT(IF(AM$5:AM$81&gt;0, TRANSPOSE(Data_TR_USD!$B131:$BZ131)))&gt;0, SUMPRODUCT(AM$5:AM$81, TRANSPOSE(Data_TR_USD!$B131:$BZ131))%, NA())</f>
        <v>-9.597630773287057E-3</v>
      </c>
      <c r="AN220" s="49">
        <f t="array" ref="AN220">IF(COUNT(IF(AN$5:AN$81&gt;0, TRANSPOSE(Data_TR_USD!$B131:$BZ131)))&gt;0, SUMPRODUCT(AN$5:AN$81, TRANSPOSE(Data_TR_USD!$B131:$BZ131))%, NA())</f>
        <v>-1.4082642061804635E-2</v>
      </c>
      <c r="AO220" s="49">
        <f t="array" ref="AO220">IF(COUNT(IF(AO$5:AO$81&gt;0, TRANSPOSE(Data_TR_USD!$B131:$BZ131)))&gt;0, SUMPRODUCT(AO$5:AO$81, TRANSPOSE(Data_TR_USD!$B131:$BZ131))%, NA())</f>
        <v>8.9794486791825272E-3</v>
      </c>
      <c r="AP220" s="49">
        <f t="array" ref="AP220">IF(COUNT(IF(AP$5:AP$81&gt;0, TRANSPOSE(Data_TR_USD!$B131:$BZ131)))&gt;0, SUMPRODUCT(AP$5:AP$81, TRANSPOSE(Data_TR_USD!$B131:$BZ131))%, NA())</f>
        <v>-8.3587764113342015E-5</v>
      </c>
      <c r="AQ220" s="49">
        <f t="array" ref="AQ220">IF(COUNT(IF(AQ$5:AQ$81&gt;0, TRANSPOSE(Data_TR_USD!$B131:$BZ131)))&gt;0, SUMPRODUCT(AQ$5:AQ$81, TRANSPOSE(Data_TR_USD!$B131:$BZ131))%, NA())</f>
        <v>-1.6693313771838861E-2</v>
      </c>
      <c r="AS220" s="49">
        <f t="array" ref="AS220">IF(COUNT(IF(AS$5:AS$81&gt;0, TRANSPOSE(Data_TR_USD!$B131:$BZ131)))&gt;0, SUMPRODUCT(AS$5:AS$81, TRANSPOSE(Data_TR_USD!$B131:$BZ131))%, NA())</f>
        <v>-1.163586E-2</v>
      </c>
      <c r="AU220" s="49">
        <f t="array" ref="AU220">IF(COUNT(IF(AU$5:AU$81&gt;0, TRANSPOSE(Data_TR_USD!$B131:$BZ131)))&gt;0, SUMPRODUCT(AU$5:AU$81, TRANSPOSE(Data_TR_USD!$B131:$BZ131))%, NA())</f>
        <v>-4.8704999999999998E-3</v>
      </c>
      <c r="AV220" s="49">
        <f t="array" ref="AV220">IF(COUNT(IF(AV$5:AV$81&gt;0, TRANSPOSE(Data_TR_USD!$B131:$BZ131)))&gt;0, SUMPRODUCT(AV$5:AV$81, TRANSPOSE(Data_TR_USD!$B131:$BZ131))%, NA())</f>
        <v>-4.4359799999999998E-2</v>
      </c>
      <c r="AW220" s="49">
        <f t="array" ref="AW220">IF(COUNT(IF(AW$5:AW$81&gt;0, TRANSPOSE(Data_TR_USD!$B131:$BZ131)))&gt;0, SUMPRODUCT(AW$5:AW$81, TRANSPOSE(Data_TR_USD!$B131:$BZ131))%, NA())</f>
        <v>2.4738058772808165E-2</v>
      </c>
      <c r="AX220" s="49">
        <f t="array" ref="AX220">IF(COUNT(IF(AX$5:AX$81&gt;0, TRANSPOSE(Data_TR_USD!$B131:$BZ131)))&gt;0, SUMPRODUCT(AX$5:AX$81, TRANSPOSE(Data_TR_USD!$B131:$BZ131))%, NA())</f>
        <v>1.1896014739794635E-2</v>
      </c>
      <c r="AY220" s="49">
        <f t="array" ref="AY220">IF(COUNT(IF(AY$5:AY$81&gt;0, TRANSPOSE(Data_TR_USD!$B131:$BZ131)))&gt;0, SUMPRODUCT(AY$5:AY$81, TRANSPOSE(Data_TR_USD!$B131:$BZ131))%, NA())</f>
        <v>9.4341696463022956E-3</v>
      </c>
      <c r="AZ220" s="49">
        <f t="array" ref="AZ220">IF(COUNT(IF(AZ$5:AZ$81&gt;0, TRANSPOSE(Data_TR_USD!$B131:$BZ131)))&gt;0, SUMPRODUCT(AZ$5:AZ$81, TRANSPOSE(Data_TR_USD!$B131:$BZ131))%, NA())</f>
        <v>1.0642016357487204E-2</v>
      </c>
      <c r="BA220" s="49">
        <f t="array" ref="BA220">IF(COUNT(IF(BA$5:BA$81&gt;0, TRANSPOSE(Data_TR_USD!$B131:$BZ131)))&gt;0, SUMPRODUCT(BA$5:BA$81, TRANSPOSE(Data_TR_USD!$B131:$BZ131))%, NA())</f>
        <v>4.6999394907837992E-3</v>
      </c>
      <c r="BB220" s="49">
        <f t="array" ref="BB220">IF(COUNT(IF(BB$5:BB$81&gt;0, TRANSPOSE(Data_TR_USD!$B131:$BZ131)))&gt;0, SUMPRODUCT(BB$5:BB$81, TRANSPOSE(Data_TR_USD!$B131:$BZ131))%, NA())</f>
        <v>1.8687998049206879E-2</v>
      </c>
      <c r="BC220" s="49">
        <f t="array" ref="BC220">IF(COUNT(IF(BC$5:BC$81&gt;0, TRANSPOSE(Data_TR_USD!$B131:$BZ131)))&gt;0, SUMPRODUCT(BC$5:BC$81, TRANSPOSE(Data_TR_USD!$B131:$BZ131))%, NA())</f>
        <v>1.5793040077535507E-2</v>
      </c>
      <c r="BD220" s="49">
        <f t="array" ref="BD220">IF(COUNT(IF(BD$5:BD$81&gt;0, TRANSPOSE(Data_TR_USD!$B131:$BZ131)))&gt;0, SUMPRODUCT(BD$5:BD$81, TRANSPOSE(Data_TR_USD!$B131:$BZ131))%, NA())</f>
        <v>-9.1485200000000003E-3</v>
      </c>
      <c r="BE220" s="49">
        <f t="array" ref="BE220">IF(COUNT(IF(BE$5:BE$81&gt;0, TRANSPOSE(Data_TR_USD!$B131:$BZ131)))&gt;0, SUMPRODUCT(BE$5:BE$81, TRANSPOSE(Data_TR_USD!$B131:$BZ131))%, NA())</f>
        <v>-4.5979255502068463E-3</v>
      </c>
      <c r="BF220" s="49">
        <f t="array" ref="BF220">IF(COUNT(IF(BF$5:BF$81&gt;0, TRANSPOSE(Data_TR_USD!$B131:$BZ131)))&gt;0, SUMPRODUCT(BF$5:BF$81, TRANSPOSE(Data_TR_USD!$B131:$BZ131))%, NA())</f>
        <v>-2.6268531869801538E-3</v>
      </c>
      <c r="BG220" s="49">
        <f t="array" ref="BG220">IF(COUNT(IF(BG$5:BG$81&gt;0, TRANSPOSE(Data_TR_USD!$B131:$BZ131)))&gt;0, SUMPRODUCT(BG$5:BG$81, TRANSPOSE(Data_TR_USD!$B131:$BZ131))%, NA())</f>
        <v>6.8655849978432092E-3</v>
      </c>
      <c r="BH220" s="49">
        <f t="array" ref="BH220">IF(COUNT(IF(BH$5:BH$81&gt;0, TRANSPOSE(Data_TR_USD!$B131:$BZ131)))&gt;0, SUMPRODUCT(BH$5:BH$81, TRANSPOSE(Data_TR_USD!$B131:$BZ131))%, NA())</f>
        <v>-6.4076428173835331E-3</v>
      </c>
      <c r="BI220" s="49">
        <f t="array" ref="BI220">IF(COUNT(IF(BI$5:BI$81&gt;0, TRANSPOSE(Data_TR_USD!$B131:$BZ131)))&gt;0, SUMPRODUCT(BI$5:BI$81, TRANSPOSE(Data_TR_USD!$B131:$BZ131))%, NA())</f>
        <v>-1.163586E-2</v>
      </c>
      <c r="BJ220" s="49">
        <f t="array" ref="BJ220">IF(COUNT(IF(BJ$5:BJ$81&gt;0, TRANSPOSE(Data_TR_USD!$B131:$BZ131)))&gt;0, SUMPRODUCT(BJ$5:BJ$81, TRANSPOSE(Data_TR_USD!$B131:$BZ131))%, NA())</f>
        <v>1.1921509646302297E-2</v>
      </c>
      <c r="BK220" s="49">
        <f t="array" ref="BK220">IF(COUNT(IF(BK$5:BK$81&gt;0, TRANSPOSE(Data_TR_USD!$B131:$BZ131)))&gt;0, SUMPRODUCT(BK$5:BK$81, TRANSPOSE(Data_TR_USD!$B131:$BZ131))%, NA())</f>
        <v>1.5860823416608442E-2</v>
      </c>
      <c r="BL220" s="49">
        <f t="array" ref="BL220">IF(COUNT(IF(BL$5:BL$81&gt;0, TRANSPOSE(Data_TR_USD!$B131:$BZ131)))&gt;0, SUMPRODUCT(BL$5:BL$81, TRANSPOSE(Data_TR_USD!$B131:$BZ131))%, NA())</f>
        <v>-2.6432425467461707E-2</v>
      </c>
      <c r="BM220" s="49">
        <f t="array" ref="BM220">IF(COUNT(IF(BM$5:BM$81&gt;0, TRANSPOSE(Data_TR_USD!$B131:$BZ131)))&gt;0, SUMPRODUCT(BM$5:BM$81, TRANSPOSE(Data_TR_USD!$B131:$BZ131))%, NA())</f>
        <v>2.3941034052493725E-3</v>
      </c>
      <c r="BN220" s="49">
        <f t="array" ref="BN220">IF(COUNT(IF(BN$5:BN$81&gt;0, TRANSPOSE(Data_TR_USD!$B131:$BZ131)))&gt;0, SUMPRODUCT(BN$5:BN$81, TRANSPOSE(Data_TR_USD!$B131:$BZ131))%, NA())</f>
        <v>-3.4291182046470624E-3</v>
      </c>
      <c r="BO220" s="49">
        <f t="array" ref="BO220">IF(COUNT(IF(BO$5:BO$81&gt;0, TRANSPOSE(Data_TR_USD!$B131:$BZ131)))&gt;0, SUMPRODUCT(BO$5:BO$81, TRANSPOSE(Data_TR_USD!$B131:$BZ131))%, NA())</f>
        <v>3.0630068504110875E-3</v>
      </c>
      <c r="BP220" s="49">
        <f t="array" ref="BP220">IF(COUNT(IF(BP$5:BP$81&gt;0, TRANSPOSE(Data_TR_USD!$B131:$BZ131)))&gt;0, SUMPRODUCT(BP$5:BP$81, TRANSPOSE(Data_TR_USD!$B131:$BZ131))%, NA())</f>
        <v>-1.5782762465742949E-4</v>
      </c>
      <c r="BQ220" s="49">
        <f t="array" ref="BQ220">IF(COUNT(IF(BQ$5:BQ$81&gt;0, TRANSPOSE(Data_TR_USD!$B131:$BZ131)))&gt;0, SUMPRODUCT(BQ$5:BQ$81, TRANSPOSE(Data_TR_USD!$B131:$BZ131))%, NA())</f>
        <v>-1.4082642061804635E-2</v>
      </c>
      <c r="BR220" s="49">
        <f t="array" ref="BR220">IF(COUNT(IF(BR$5:BR$81&gt;0, TRANSPOSE(Data_TR_USD!$B131:$BZ131)))&gt;0, SUMPRODUCT(BR$5:BR$81, TRANSPOSE(Data_TR_USD!$B131:$BZ131))%, NA())</f>
        <v>-1.2797647656025894E-2</v>
      </c>
      <c r="BS220" s="49">
        <f t="array" ref="BS220">IF(COUNT(IF(BS$5:BS$81&gt;0, TRANSPOSE(Data_TR_USD!$B131:$BZ131)))&gt;0, SUMPRODUCT(BS$5:BS$81, TRANSPOSE(Data_TR_USD!$B131:$BZ131))%, NA())</f>
        <v>-3.2633092204504249E-2</v>
      </c>
    </row>
    <row r="221" spans="2:71">
      <c r="B221" s="48">
        <f t="shared" si="5"/>
        <v>1995</v>
      </c>
      <c r="E221" s="49">
        <f t="array" ref="E221">IF(COUNT(IF(E$5:E$81&gt;0, TRANSPOSE(Data_TR_USD!$B132:$BZ132)))&gt;0, SUMPRODUCT(E$5:E$81, TRANSPOSE(Data_TR_USD!$B132:$BZ132))%, NA())</f>
        <v>0.35785280000000003</v>
      </c>
      <c r="F221" s="49">
        <f t="array" ref="F221">IF(COUNT(IF(F$5:F$81&gt;0, TRANSPOSE(Data_TR_USD!$B132:$BZ132)))&gt;0, SUMPRODUCT(F$5:F$81, TRANSPOSE(Data_TR_USD!$B132:$BZ132))%, NA())</f>
        <v>9.3026843412201715E-2</v>
      </c>
      <c r="G221" s="49">
        <f t="array" ref="G221">IF(COUNT(IF(G$5:G$81&gt;0, TRANSPOSE(Data_TR_USD!$B132:$BZ132)))&gt;0, SUMPRODUCT(G$5:G$81, TRANSPOSE(Data_TR_USD!$B132:$BZ132))%, NA())</f>
        <v>2.5384101536406245E-2</v>
      </c>
      <c r="I221" s="49">
        <f t="array" ref="I221">IF(ISNUMBER(I$96), I$96, IF(COUNT(IF(I$5:I$81&gt;0, TRANSPOSE(Data_TR_USD!$B132:$BZ132)))&gt;0, SUMPRODUCT(I$5:I$81, TRANSPOSE(Data_TR_USD!$B132:$BZ132))%, NA()))</f>
        <v>5.6621300000000006E-2</v>
      </c>
      <c r="J221" s="49">
        <f t="array" ref="J221">IF(ISNUMBER(J$96), J$96, IF(COUNT(IF(J$5:J$81&gt;0, TRANSPOSE(Data_TR_USD!$B132:$BZ132)))&gt;0, SUMPRODUCT(J$5:J$81, TRANSPOSE(Data_TR_USD!$B132:$BZ132))%, NA()))</f>
        <v>5.6621300000000006E-2</v>
      </c>
      <c r="K221" s="49">
        <f t="array" ref="K221">IF(ISNUMBER(K$96), K$96, IF(COUNT(IF(K$5:K$81&gt;0, TRANSPOSE(Data_TR_USD!$B132:$BZ132)))&gt;0, SUMPRODUCT(K$5:K$81, TRANSPOSE(Data_TR_USD!$B132:$BZ132))%, NA()))</f>
        <v>0.28743775999999999</v>
      </c>
      <c r="M221" s="49">
        <f t="array" ref="M221">IF(COUNT(IF(M$5:M$81&gt;0, TRANSPOSE(Data_TR_USD!$B132:$BZ132)))&gt;0, SUMPRODUCT(M$5:M$81, TRANSPOSE(Data_TR_USD!$B132:$BZ132))%, NA())</f>
        <v>0.24319749302366053</v>
      </c>
      <c r="N221" s="49">
        <f t="array" ref="N221">IF(COUNT(IF(N$5:N$81&gt;0, TRANSPOSE(Data_TR_USD!$B132:$BZ132)))&gt;0, SUMPRODUCT(N$5:N$81, TRANSPOSE(Data_TR_USD!$B132:$BZ132))%, NA())</f>
        <v>0.28743775999999999</v>
      </c>
      <c r="X221" s="49">
        <f t="array" ref="X221">IF(COUNT(IF(X$5:X$81&gt;0, TRANSPOSE(Data_TR_USD!$B132:$BZ132)))&gt;0, SUMPRODUCT(X$5:X$81, TRANSPOSE(Data_TR_USD!$B132:$BZ132))%, NA())</f>
        <v>0.2254506568744411</v>
      </c>
      <c r="Y221" s="49">
        <f t="array" ref="Y221">IF(COUNT(IF(Y$5:Y$81&gt;0, TRANSPOSE(Data_TR_USD!$B132:$BZ132)))&gt;0, SUMPRODUCT(Y$5:Y$81, TRANSPOSE(Data_TR_USD!$B132:$BZ132))%, NA())</f>
        <v>0.28743775999999999</v>
      </c>
      <c r="AA221" s="49">
        <f t="array" ref="AA221">IF(COUNT(IF(AA$5:AA$81&gt;0, TRANSPOSE(Data_TR_USD!$B132:$BZ132)))&gt;0, SUMPRODUCT(AA$5:AA$81, TRANSPOSE(Data_TR_USD!$B132:$BZ132))%, NA())</f>
        <v>0.24319749302366053</v>
      </c>
      <c r="AB221" s="49">
        <f t="array" ref="AB221">IF(COUNT(IF(AB$5:AB$81&gt;0, TRANSPOSE(Data_TR_USD!$B132:$BZ132)))&gt;0, SUMPRODUCT(AB$5:AB$81, TRANSPOSE(Data_TR_USD!$B132:$BZ132))%, NA())</f>
        <v>0.22896597613286165</v>
      </c>
      <c r="AC221" s="49">
        <f t="array" ref="AC221">IF(COUNT(IF(AC$5:AC$81&gt;0, TRANSPOSE(Data_TR_USD!$B132:$BZ132)))&gt;0, SUMPRODUCT(AC$5:AC$81, TRANSPOSE(Data_TR_USD!$B132:$BZ132))%, NA())</f>
        <v>0.21989559830347175</v>
      </c>
      <c r="AD221" s="49">
        <f t="array" ref="AD221">IF(COUNT(IF(AD$5:AD$81&gt;0, TRANSPOSE(Data_TR_USD!$B132:$BZ132)))&gt;0, SUMPRODUCT(AD$5:AD$81, TRANSPOSE(Data_TR_USD!$B132:$BZ132))%, NA())</f>
        <v>0.20525083818242482</v>
      </c>
      <c r="AE221" s="49">
        <f t="array" ref="AE221">IF(COUNT(IF(AE$5:AE$81&gt;0, TRANSPOSE(Data_TR_USD!$B132:$BZ132)))&gt;0, SUMPRODUCT(AE$5:AE$81, TRANSPOSE(Data_TR_USD!$B132:$BZ132))%, NA())</f>
        <v>0.20645033538592411</v>
      </c>
      <c r="AG221" s="49">
        <f t="array" ref="AG221">IF(COUNT(IF(AG$5:AG$81&gt;0, TRANSPOSE(Data_TR_USD!$B132:$BZ132)))&gt;0, SUMPRODUCT(AG$5:AG$81, TRANSPOSE(Data_TR_USD!$B132:$BZ132))%, NA())</f>
        <v>0</v>
      </c>
      <c r="AM221" s="49">
        <f t="array" ref="AM221">IF(COUNT(IF(AM$5:AM$81&gt;0, TRANSPOSE(Data_TR_USD!$B132:$BZ132)))&gt;0, SUMPRODUCT(AM$5:AM$81, TRANSPOSE(Data_TR_USD!$B132:$BZ132))%, NA())</f>
        <v>0.28960825686172792</v>
      </c>
      <c r="AN221" s="49">
        <f t="array" ref="AN221">IF(COUNT(IF(AN$5:AN$81&gt;0, TRANSPOSE(Data_TR_USD!$B132:$BZ132)))&gt;0, SUMPRODUCT(AN$5:AN$81, TRANSPOSE(Data_TR_USD!$B132:$BZ132))%, NA())</f>
        <v>0.18066819234716536</v>
      </c>
      <c r="AO221" s="49">
        <f t="array" ref="AO221">IF(COUNT(IF(AO$5:AO$81&gt;0, TRANSPOSE(Data_TR_USD!$B132:$BZ132)))&gt;0, SUMPRODUCT(AO$5:AO$81, TRANSPOSE(Data_TR_USD!$B132:$BZ132))%, NA())</f>
        <v>0.21523442367071025</v>
      </c>
      <c r="AP221" s="49">
        <f t="array" ref="AP221">IF(COUNT(IF(AP$5:AP$81&gt;0, TRANSPOSE(Data_TR_USD!$B132:$BZ132)))&gt;0, SUMPRODUCT(AP$5:AP$81, TRANSPOSE(Data_TR_USD!$B132:$BZ132))%, NA())</f>
        <v>0.20868076012203901</v>
      </c>
      <c r="AQ221" s="49">
        <f t="array" ref="AQ221">IF(COUNT(IF(AQ$5:AQ$81&gt;0, TRANSPOSE(Data_TR_USD!$B132:$BZ132)))&gt;0, SUMPRODUCT(AQ$5:AQ$81, TRANSPOSE(Data_TR_USD!$B132:$BZ132))%, NA())</f>
        <v>0.17548560701777544</v>
      </c>
      <c r="AS221" s="49">
        <f t="array" ref="AS221">IF(COUNT(IF(AS$5:AS$81&gt;0, TRANSPOSE(Data_TR_USD!$B132:$BZ132)))&gt;0, SUMPRODUCT(AS$5:AS$81, TRANSPOSE(Data_TR_USD!$B132:$BZ132))%, NA())</f>
        <v>0.28743775999999999</v>
      </c>
      <c r="AU221" s="49">
        <f t="array" ref="AU221">IF(COUNT(IF(AU$5:AU$81&gt;0, TRANSPOSE(Data_TR_USD!$B132:$BZ132)))&gt;0, SUMPRODUCT(AU$5:AU$81, TRANSPOSE(Data_TR_USD!$B132:$BZ132))%, NA())</f>
        <v>0.32922400000000002</v>
      </c>
      <c r="AV221" s="49">
        <f t="array" ref="AV221">IF(COUNT(IF(AV$5:AV$81&gt;0, TRANSPOSE(Data_TR_USD!$B132:$BZ132)))&gt;0, SUMPRODUCT(AV$5:AV$81, TRANSPOSE(Data_TR_USD!$B132:$BZ132))%, NA())</f>
        <v>0.28910279999999999</v>
      </c>
      <c r="AW221" s="49">
        <f t="array" ref="AW221">IF(COUNT(IF(AW$5:AW$81&gt;0, TRANSPOSE(Data_TR_USD!$B132:$BZ132)))&gt;0, SUMPRODUCT(AW$5:AW$81, TRANSPOSE(Data_TR_USD!$B132:$BZ132))%, NA())</f>
        <v>0.22393526122619259</v>
      </c>
      <c r="AX221" s="49">
        <f t="array" ref="AX221">IF(COUNT(IF(AX$5:AX$81&gt;0, TRANSPOSE(Data_TR_USD!$B132:$BZ132)))&gt;0, SUMPRODUCT(AX$5:AX$81, TRANSPOSE(Data_TR_USD!$B132:$BZ132))%, NA())</f>
        <v>0.24319749302366053</v>
      </c>
      <c r="AY221" s="49">
        <f t="array" ref="AY221">IF(COUNT(IF(AY$5:AY$81&gt;0, TRANSPOSE(Data_TR_USD!$B132:$BZ132)))&gt;0, SUMPRODUCT(AY$5:AY$81, TRANSPOSE(Data_TR_USD!$B132:$BZ132))%, NA())</f>
        <v>0.2459817097647071</v>
      </c>
      <c r="AZ221" s="49">
        <f t="array" ref="AZ221">IF(COUNT(IF(AZ$5:AZ$81&gt;0, TRANSPOSE(Data_TR_USD!$B132:$BZ132)))&gt;0, SUMPRODUCT(AZ$5:AZ$81, TRANSPOSE(Data_TR_USD!$B132:$BZ132))%, NA())</f>
        <v>0.24243324381624734</v>
      </c>
      <c r="BA221" s="49">
        <f t="array" ref="BA221">IF(COUNT(IF(BA$5:BA$81&gt;0, TRANSPOSE(Data_TR_USD!$B132:$BZ132)))&gt;0, SUMPRODUCT(BA$5:BA$81, TRANSPOSE(Data_TR_USD!$B132:$BZ132))%, NA())</f>
        <v>0.20498341692146035</v>
      </c>
      <c r="BB221" s="49">
        <f t="array" ref="BB221">IF(COUNT(IF(BB$5:BB$81&gt;0, TRANSPOSE(Data_TR_USD!$B132:$BZ132)))&gt;0, SUMPRODUCT(BB$5:BB$81, TRANSPOSE(Data_TR_USD!$B132:$BZ132))%, NA())</f>
        <v>0.2254506568744411</v>
      </c>
      <c r="BC221" s="49">
        <f t="array" ref="BC221">IF(COUNT(IF(BC$5:BC$81&gt;0, TRANSPOSE(Data_TR_USD!$B132:$BZ132)))&gt;0, SUMPRODUCT(BC$5:BC$81, TRANSPOSE(Data_TR_USD!$B132:$BZ132))%, NA())</f>
        <v>0.1879489917569625</v>
      </c>
      <c r="BD221" s="49">
        <f t="array" ref="BD221">IF(COUNT(IF(BD$5:BD$81&gt;0, TRANSPOSE(Data_TR_USD!$B132:$BZ132)))&gt;0, SUMPRODUCT(BD$5:BD$81, TRANSPOSE(Data_TR_USD!$B132:$BZ132))%, NA())</f>
        <v>0.30504151999999995</v>
      </c>
      <c r="BE221" s="49">
        <f t="array" ref="BE221">IF(COUNT(IF(BE$5:BE$81&gt;0, TRANSPOSE(Data_TR_USD!$B132:$BZ132)))&gt;0, SUMPRODUCT(BE$5:BE$81, TRANSPOSE(Data_TR_USD!$B132:$BZ132))%, NA())</f>
        <v>0.22601933541248279</v>
      </c>
      <c r="BF221" s="49">
        <f t="array" ref="BF221">IF(COUNT(IF(BF$5:BF$81&gt;0, TRANSPOSE(Data_TR_USD!$B132:$BZ132)))&gt;0, SUMPRODUCT(BF$5:BF$81, TRANSPOSE(Data_TR_USD!$B132:$BZ132))%, NA())</f>
        <v>0.22640814713600485</v>
      </c>
      <c r="BG221" s="49">
        <f t="array" ref="BG221">IF(COUNT(IF(BG$5:BG$81&gt;0, TRANSPOSE(Data_TR_USD!$B132:$BZ132)))&gt;0, SUMPRODUCT(BG$5:BG$81, TRANSPOSE(Data_TR_USD!$B132:$BZ132))%, NA())</f>
        <v>0.17269319266554334</v>
      </c>
      <c r="BH221" s="49">
        <f t="array" ref="BH221">IF(COUNT(IF(BH$5:BH$81&gt;0, TRANSPOSE(Data_TR_USD!$B132:$BZ132)))&gt;0, SUMPRODUCT(BH$5:BH$81, TRANSPOSE(Data_TR_USD!$B132:$BZ132))%, NA())</f>
        <v>0.20913725569136507</v>
      </c>
      <c r="BI221" s="49">
        <f t="array" ref="BI221">IF(COUNT(IF(BI$5:BI$81&gt;0, TRANSPOSE(Data_TR_USD!$B132:$BZ132)))&gt;0, SUMPRODUCT(BI$5:BI$81, TRANSPOSE(Data_TR_USD!$B132:$BZ132))%, NA())</f>
        <v>0.28743775999999999</v>
      </c>
      <c r="BJ221" s="49">
        <f t="array" ref="BJ221">IF(COUNT(IF(BJ$5:BJ$81&gt;0, TRANSPOSE(Data_TR_USD!$B132:$BZ132)))&gt;0, SUMPRODUCT(BJ$5:BJ$81, TRANSPOSE(Data_TR_USD!$B132:$BZ132))%, NA())</f>
        <v>0.26358546976470704</v>
      </c>
      <c r="BK221" s="49">
        <f t="array" ref="BK221">IF(COUNT(IF(BK$5:BK$81&gt;0, TRANSPOSE(Data_TR_USD!$B132:$BZ132)))&gt;0, SUMPRODUCT(BK$5:BK$81, TRANSPOSE(Data_TR_USD!$B132:$BZ132))%, NA())</f>
        <v>0.18396063325440878</v>
      </c>
      <c r="BL221" s="49">
        <f t="array" ref="BL221">IF(COUNT(IF(BL$5:BL$81&gt;0, TRANSPOSE(Data_TR_USD!$B132:$BZ132)))&gt;0, SUMPRODUCT(BL$5:BL$81, TRANSPOSE(Data_TR_USD!$B132:$BZ132))%, NA())</f>
        <v>0.28375508370523272</v>
      </c>
      <c r="BM221" s="49">
        <f t="array" ref="BM221">IF(COUNT(IF(BM$5:BM$81&gt;0, TRANSPOSE(Data_TR_USD!$B132:$BZ132)))&gt;0, SUMPRODUCT(BM$5:BM$81, TRANSPOSE(Data_TR_USD!$B132:$BZ132))%, NA())</f>
        <v>0.22155574157148017</v>
      </c>
      <c r="BN221" s="49">
        <f t="array" ref="BN221">IF(COUNT(IF(BN$5:BN$81&gt;0, TRANSPOSE(Data_TR_USD!$B132:$BZ132)))&gt;0, SUMPRODUCT(BN$5:BN$81, TRANSPOSE(Data_TR_USD!$B132:$BZ132))%, NA())</f>
        <v>0.22117807703061282</v>
      </c>
      <c r="BO221" s="49">
        <f t="array" ref="BO221">IF(COUNT(IF(BO$5:BO$81&gt;0, TRANSPOSE(Data_TR_USD!$B132:$BZ132)))&gt;0, SUMPRODUCT(BO$5:BO$81, TRANSPOSE(Data_TR_USD!$B132:$BZ132))%, NA())</f>
        <v>0.20687850511778763</v>
      </c>
      <c r="BP221" s="49">
        <f t="array" ref="BP221">IF(COUNT(IF(BP$5:BP$81&gt;0, TRANSPOSE(Data_TR_USD!$B132:$BZ132)))&gt;0, SUMPRODUCT(BP$5:BP$81, TRANSPOSE(Data_TR_USD!$B132:$BZ132))%, NA())</f>
        <v>0.21459617093148967</v>
      </c>
      <c r="BQ221" s="49">
        <f t="array" ref="BQ221">IF(COUNT(IF(BQ$5:BQ$81&gt;0, TRANSPOSE(Data_TR_USD!$B132:$BZ132)))&gt;0, SUMPRODUCT(BQ$5:BQ$81, TRANSPOSE(Data_TR_USD!$B132:$BZ132))%, NA())</f>
        <v>0.18066819234716536</v>
      </c>
      <c r="BR221" s="49">
        <f t="array" ref="BR221">IF(COUNT(IF(BR$5:BR$81&gt;0, TRANSPOSE(Data_TR_USD!$B132:$BZ132)))&gt;0, SUMPRODUCT(BR$5:BR$81, TRANSPOSE(Data_TR_USD!$B132:$BZ132))%, NA())</f>
        <v>0.23035404529637901</v>
      </c>
      <c r="BS221" s="49">
        <f t="array" ref="BS221">IF(COUNT(IF(BS$5:BS$81&gt;0, TRANSPOSE(Data_TR_USD!$B132:$BZ132)))&gt;0, SUMPRODUCT(BS$5:BS$81, TRANSPOSE(Data_TR_USD!$B132:$BZ132))%, NA())</f>
        <v>0.15602904016586691</v>
      </c>
    </row>
    <row r="222" spans="2:71">
      <c r="B222" s="48">
        <f t="shared" si="5"/>
        <v>1996</v>
      </c>
      <c r="E222" s="49">
        <f t="array" ref="E222">IF(COUNT(IF(E$5:E$81&gt;0, TRANSPOSE(Data_TR_USD!$B133:$BZ133)))&gt;0, SUMPRODUCT(E$5:E$81, TRANSPOSE(Data_TR_USD!$B133:$BZ133))%, NA())</f>
        <v>0.2096198</v>
      </c>
      <c r="F222" s="49">
        <f t="array" ref="F222">IF(COUNT(IF(F$5:F$81&gt;0, TRANSPOSE(Data_TR_USD!$B133:$BZ133)))&gt;0, SUMPRODUCT(F$5:F$81, TRANSPOSE(Data_TR_USD!$B133:$BZ133))%, NA())</f>
        <v>6.0626746250597587E-2</v>
      </c>
      <c r="G222" s="49">
        <f t="array" ref="G222">IF(COUNT(IF(G$5:G$81&gt;0, TRANSPOSE(Data_TR_USD!$B133:$BZ133)))&gt;0, SUMPRODUCT(G$5:G$81, TRANSPOSE(Data_TR_USD!$B133:$BZ133))%, NA())</f>
        <v>3.3224755700325792E-2</v>
      </c>
      <c r="I222" s="49">
        <f t="array" ref="I222">IF(ISNUMBER(I$96), I$96, IF(COUNT(IF(I$5:I$81&gt;0, TRANSPOSE(Data_TR_USD!$B133:$BZ133)))&gt;0, SUMPRODUCT(I$5:I$81, TRANSPOSE(Data_TR_USD!$B133:$BZ133))%, NA()))</f>
        <v>5.2564300000000001E-2</v>
      </c>
      <c r="J222" s="49">
        <f t="array" ref="J222">IF(ISNUMBER(J$96), J$96, IF(COUNT(IF(J$5:J$81&gt;0, TRANSPOSE(Data_TR_USD!$B133:$BZ133)))&gt;0, SUMPRODUCT(J$5:J$81, TRANSPOSE(Data_TR_USD!$B133:$BZ133))%, NA()))</f>
        <v>5.2564300000000001E-2</v>
      </c>
      <c r="K222" s="49">
        <f t="array" ref="K222">IF(ISNUMBER(K$96), K$96, IF(COUNT(IF(K$5:K$81&gt;0, TRANSPOSE(Data_TR_USD!$B133:$BZ133)))&gt;0, SUMPRODUCT(K$5:K$81, TRANSPOSE(Data_TR_USD!$B133:$BZ133))%, NA()))</f>
        <v>0.14009195999999999</v>
      </c>
      <c r="M222" s="49">
        <f t="array" ref="M222">IF(COUNT(IF(M$5:M$81&gt;0, TRANSPOSE(Data_TR_USD!$B133:$BZ133)))&gt;0, SUMPRODUCT(M$5:M$81, TRANSPOSE(Data_TR_USD!$B133:$BZ133))%, NA())</f>
        <v>0.13015796387517928</v>
      </c>
      <c r="N222" s="49">
        <f t="array" ref="N222">IF(COUNT(IF(N$5:N$81&gt;0, TRANSPOSE(Data_TR_USD!$B133:$BZ133)))&gt;0, SUMPRODUCT(N$5:N$81, TRANSPOSE(Data_TR_USD!$B133:$BZ133))%, NA())</f>
        <v>0.14009195999999999</v>
      </c>
      <c r="X222" s="49">
        <f t="array" ref="X222">IF(COUNT(IF(X$5:X$81&gt;0, TRANSPOSE(Data_TR_USD!$B133:$BZ133)))&gt;0, SUMPRODUCT(X$5:X$81, TRANSPOSE(Data_TR_USD!$B133:$BZ133))%, NA())</f>
        <v>0.1287471195910051</v>
      </c>
      <c r="Y222" s="49">
        <f t="array" ref="Y222">IF(COUNT(IF(Y$5:Y$81&gt;0, TRANSPOSE(Data_TR_USD!$B133:$BZ133)))&gt;0, SUMPRODUCT(Y$5:Y$81, TRANSPOSE(Data_TR_USD!$B133:$BZ133))%, NA())</f>
        <v>0.14009195999999999</v>
      </c>
      <c r="AA222" s="49">
        <f t="array" ref="AA222">IF(COUNT(IF(AA$5:AA$81&gt;0, TRANSPOSE(Data_TR_USD!$B133:$BZ133)))&gt;0, SUMPRODUCT(AA$5:AA$81, TRANSPOSE(Data_TR_USD!$B133:$BZ133))%, NA())</f>
        <v>0.13015796387517928</v>
      </c>
      <c r="AB222" s="49">
        <f t="array" ref="AB222">IF(COUNT(IF(AB$5:AB$81&gt;0, TRANSPOSE(Data_TR_USD!$B133:$BZ133)))&gt;0, SUMPRODUCT(AB$5:AB$81, TRANSPOSE(Data_TR_USD!$B133:$BZ133))%, NA())</f>
        <v>0.13360475609705169</v>
      </c>
      <c r="AC222" s="49">
        <f t="array" ref="AC222">IF(COUNT(IF(AC$5:AC$81&gt;0, TRANSPOSE(Data_TR_USD!$B133:$BZ133)))&gt;0, SUMPRODUCT(AC$5:AC$81, TRANSPOSE(Data_TR_USD!$B133:$BZ133))%, NA())</f>
        <v>0.1366329984095816</v>
      </c>
      <c r="AD222" s="49">
        <f t="array" ref="AD222">IF(COUNT(IF(AD$5:AD$81&gt;0, TRANSPOSE(Data_TR_USD!$B133:$BZ133)))&gt;0, SUMPRODUCT(AD$5:AD$81, TRANSPOSE(Data_TR_USD!$B133:$BZ133))%, NA())</f>
        <v>0.14841598499336559</v>
      </c>
      <c r="AE222" s="49">
        <f t="array" ref="AE222">IF(COUNT(IF(AE$5:AE$81&gt;0, TRANSPOSE(Data_TR_USD!$B133:$BZ133)))&gt;0, SUMPRODUCT(AE$5:AE$81, TRANSPOSE(Data_TR_USD!$B133:$BZ133))%, NA())</f>
        <v>9.6972540214979863E-2</v>
      </c>
      <c r="AG222" s="49">
        <f t="array" ref="AG222">IF(COUNT(IF(AG$5:AG$81&gt;0, TRANSPOSE(Data_TR_USD!$B133:$BZ133)))&gt;0, SUMPRODUCT(AG$5:AG$81, TRANSPOSE(Data_TR_USD!$B133:$BZ133))%, NA())</f>
        <v>0</v>
      </c>
      <c r="AM222" s="49">
        <f t="array" ref="AM222">IF(COUNT(IF(AM$5:AM$81&gt;0, TRANSPOSE(Data_TR_USD!$B133:$BZ133)))&gt;0, SUMPRODUCT(AM$5:AM$81, TRANSPOSE(Data_TR_USD!$B133:$BZ133))%, NA())</f>
        <v>0.16319906778414697</v>
      </c>
      <c r="AN222" s="49">
        <f t="array" ref="AN222">IF(COUNT(IF(AN$5:AN$81&gt;0, TRANSPOSE(Data_TR_USD!$B133:$BZ133)))&gt;0, SUMPRODUCT(AN$5:AN$81, TRANSPOSE(Data_TR_USD!$B133:$BZ133))%, NA())</f>
        <v>5.0446052449947466E-2</v>
      </c>
      <c r="AO222" s="49">
        <f t="array" ref="AO222">IF(COUNT(IF(AO$5:AO$81&gt;0, TRANSPOSE(Data_TR_USD!$B133:$BZ133)))&gt;0, SUMPRODUCT(AO$5:AO$81, TRANSPOSE(Data_TR_USD!$B133:$BZ133))%, NA())</f>
        <v>0.15525862181388719</v>
      </c>
      <c r="AP222" s="49">
        <f t="array" ref="AP222">IF(COUNT(IF(AP$5:AP$81&gt;0, TRANSPOSE(Data_TR_USD!$B133:$BZ133)))&gt;0, SUMPRODUCT(AP$5:AP$81, TRANSPOSE(Data_TR_USD!$B133:$BZ133))%, NA())</f>
        <v>0.12696783462905903</v>
      </c>
      <c r="AQ222" s="49">
        <f t="array" ref="AQ222">IF(COUNT(IF(AQ$5:AQ$81&gt;0, TRANSPOSE(Data_TR_USD!$B133:$BZ133)))&gt;0, SUMPRODUCT(AQ$5:AQ$81, TRANSPOSE(Data_TR_USD!$B133:$BZ133))%, NA())</f>
        <v>4.1916412262477352E-2</v>
      </c>
      <c r="AS222" s="49">
        <f t="array" ref="AS222">IF(COUNT(IF(AS$5:AS$81&gt;0, TRANSPOSE(Data_TR_USD!$B133:$BZ133)))&gt;0, SUMPRODUCT(AS$5:AS$81, TRANSPOSE(Data_TR_USD!$B133:$BZ133))%, NA())</f>
        <v>0.14009195999999999</v>
      </c>
      <c r="AU222" s="49">
        <f t="array" ref="AU222">IF(COUNT(IF(AU$5:AU$81&gt;0, TRANSPOSE(Data_TR_USD!$B133:$BZ133)))&gt;0, SUMPRODUCT(AU$5:AU$81, TRANSPOSE(Data_TR_USD!$B133:$BZ133))%, NA())</f>
        <v>0.161881</v>
      </c>
      <c r="AV222" s="49">
        <f t="array" ref="AV222">IF(COUNT(IF(AV$5:AV$81&gt;0, TRANSPOSE(Data_TR_USD!$B133:$BZ133)))&gt;0, SUMPRODUCT(AV$5:AV$81, TRANSPOSE(Data_TR_USD!$B133:$BZ133))%, NA())</f>
        <v>9.4193200000000005E-2</v>
      </c>
      <c r="AW222" s="49">
        <f t="array" ref="AW222">IF(COUNT(IF(AW$5:AW$81&gt;0, TRANSPOSE(Data_TR_USD!$B133:$BZ133)))&gt;0, SUMPRODUCT(AW$5:AW$81, TRANSPOSE(Data_TR_USD!$B133:$BZ133))%, NA())</f>
        <v>0.11481455571595534</v>
      </c>
      <c r="AX222" s="49">
        <f t="array" ref="AX222">IF(COUNT(IF(AX$5:AX$81&gt;0, TRANSPOSE(Data_TR_USD!$B133:$BZ133)))&gt;0, SUMPRODUCT(AX$5:AX$81, TRANSPOSE(Data_TR_USD!$B133:$BZ133))%, NA())</f>
        <v>0.13015796387517928</v>
      </c>
      <c r="AY222" s="49">
        <f t="array" ref="AY222">IF(COUNT(IF(AY$5:AY$81&gt;0, TRANSPOSE(Data_TR_USD!$B133:$BZ133)))&gt;0, SUMPRODUCT(AY$5:AY$81, TRANSPOSE(Data_TR_USD!$B133:$BZ133))%, NA())</f>
        <v>0.12830182300735105</v>
      </c>
      <c r="AZ222" s="49">
        <f t="array" ref="AZ222">IF(COUNT(IF(AZ$5:AZ$81&gt;0, TRANSPOSE(Data_TR_USD!$B133:$BZ133)))&gt;0, SUMPRODUCT(AZ$5:AZ$81, TRANSPOSE(Data_TR_USD!$B133:$BZ133))%, NA())</f>
        <v>0.15026065921468479</v>
      </c>
      <c r="BA222" s="49">
        <f t="array" ref="BA222">IF(COUNT(IF(BA$5:BA$81&gt;0, TRANSPOSE(Data_TR_USD!$B133:$BZ133)))&gt;0, SUMPRODUCT(BA$5:BA$81, TRANSPOSE(Data_TR_USD!$B133:$BZ133))%, NA())</f>
        <v>0.13975480835836776</v>
      </c>
      <c r="BB222" s="49">
        <f t="array" ref="BB222">IF(COUNT(IF(BB$5:BB$81&gt;0, TRANSPOSE(Data_TR_USD!$B133:$BZ133)))&gt;0, SUMPRODUCT(BB$5:BB$81, TRANSPOSE(Data_TR_USD!$B133:$BZ133))%, NA())</f>
        <v>0.1287471195910051</v>
      </c>
      <c r="BC222" s="49">
        <f t="array" ref="BC222">IF(COUNT(IF(BC$5:BC$81&gt;0, TRANSPOSE(Data_TR_USD!$B133:$BZ133)))&gt;0, SUMPRODUCT(BC$5:BC$81, TRANSPOSE(Data_TR_USD!$B133:$BZ133))%, NA())</f>
        <v>0.15454716986345018</v>
      </c>
      <c r="BD222" s="49">
        <f t="array" ref="BD222">IF(COUNT(IF(BD$5:BD$81&gt;0, TRANSPOSE(Data_TR_USD!$B133:$BZ133)))&gt;0, SUMPRODUCT(BD$5:BD$81, TRANSPOSE(Data_TR_USD!$B133:$BZ133))%, NA())</f>
        <v>0.15747391999999999</v>
      </c>
      <c r="BE222" s="49">
        <f t="array" ref="BE222">IF(COUNT(IF(BE$5:BE$81&gt;0, TRANSPOSE(Data_TR_USD!$B133:$BZ133)))&gt;0, SUMPRODUCT(BE$5:BE$81, TRANSPOSE(Data_TR_USD!$B133:$BZ133))%, NA())</f>
        <v>0.10172436288675075</v>
      </c>
      <c r="BF222" s="49">
        <f t="array" ref="BF222">IF(COUNT(IF(BF$5:BF$81&gt;0, TRANSPOSE(Data_TR_USD!$B133:$BZ133)))&gt;0, SUMPRODUCT(BF$5:BF$81, TRANSPOSE(Data_TR_USD!$B133:$BZ133))%, NA())</f>
        <v>0.14143312305501585</v>
      </c>
      <c r="BG222" s="49">
        <f t="array" ref="BG222">IF(COUNT(IF(BG$5:BG$81&gt;0, TRANSPOSE(Data_TR_USD!$B133:$BZ133)))&gt;0, SUMPRODUCT(BG$5:BG$81, TRANSPOSE(Data_TR_USD!$B133:$BZ133))%, NA())</f>
        <v>0.10241333745647667</v>
      </c>
      <c r="BH222" s="49">
        <f t="array" ref="BH222">IF(COUNT(IF(BH$5:BH$81&gt;0, TRANSPOSE(Data_TR_USD!$B133:$BZ133)))&gt;0, SUMPRODUCT(BH$5:BH$81, TRANSPOSE(Data_TR_USD!$B133:$BZ133))%, NA())</f>
        <v>0.14547960230650595</v>
      </c>
      <c r="BI222" s="49">
        <f t="array" ref="BI222">IF(COUNT(IF(BI$5:BI$81&gt;0, TRANSPOSE(Data_TR_USD!$B133:$BZ133)))&gt;0, SUMPRODUCT(BI$5:BI$81, TRANSPOSE(Data_TR_USD!$B133:$BZ133))%, NA())</f>
        <v>0.14009195999999999</v>
      </c>
      <c r="BJ222" s="49">
        <f t="array" ref="BJ222">IF(COUNT(IF(BJ$5:BJ$81&gt;0, TRANSPOSE(Data_TR_USD!$B133:$BZ133)))&gt;0, SUMPRODUCT(BJ$5:BJ$81, TRANSPOSE(Data_TR_USD!$B133:$BZ133))%, NA())</f>
        <v>0.14568378300735105</v>
      </c>
      <c r="BK222" s="49">
        <f t="array" ref="BK222">IF(COUNT(IF(BK$5:BK$81&gt;0, TRANSPOSE(Data_TR_USD!$B133:$BZ133)))&gt;0, SUMPRODUCT(BK$5:BK$81, TRANSPOSE(Data_TR_USD!$B133:$BZ133))%, NA())</f>
        <v>0.12495684781938135</v>
      </c>
      <c r="BL222" s="49">
        <f t="array" ref="BL222">IF(COUNT(IF(BL$5:BL$81&gt;0, TRANSPOSE(Data_TR_USD!$B133:$BZ133)))&gt;0, SUMPRODUCT(BL$5:BL$81, TRANSPOSE(Data_TR_USD!$B133:$BZ133))%, NA())</f>
        <v>0.11342929566085884</v>
      </c>
      <c r="BM222" s="49">
        <f t="array" ref="BM222">IF(COUNT(IF(BM$5:BM$81&gt;0, TRANSPOSE(Data_TR_USD!$B133:$BZ133)))&gt;0, SUMPRODUCT(BM$5:BM$81, TRANSPOSE(Data_TR_USD!$B133:$BZ133))%, NA())</f>
        <v>9.6966359398864041E-2</v>
      </c>
      <c r="BN222" s="49">
        <f t="array" ref="BN222">IF(COUNT(IF(BN$5:BN$81&gt;0, TRANSPOSE(Data_TR_USD!$B133:$BZ133)))&gt;0, SUMPRODUCT(BN$5:BN$81, TRANSPOSE(Data_TR_USD!$B133:$BZ133))%, NA())</f>
        <v>9.6587778461250953E-2</v>
      </c>
      <c r="BO222" s="49">
        <f t="array" ref="BO222">IF(COUNT(IF(BO$5:BO$81&gt;0, TRANSPOSE(Data_TR_USD!$B133:$BZ133)))&gt;0, SUMPRODUCT(BO$5:BO$81, TRANSPOSE(Data_TR_USD!$B133:$BZ133))%, NA())</f>
        <v>0.1471019630553542</v>
      </c>
      <c r="BP222" s="49">
        <f t="array" ref="BP222">IF(COUNT(IF(BP$5:BP$81&gt;0, TRANSPOSE(Data_TR_USD!$B133:$BZ133)))&gt;0, SUMPRODUCT(BP$5:BP$81, TRANSPOSE(Data_TR_USD!$B133:$BZ133))%, NA())</f>
        <v>0.17924601921279515</v>
      </c>
      <c r="BQ222" s="49">
        <f t="array" ref="BQ222">IF(COUNT(IF(BQ$5:BQ$81&gt;0, TRANSPOSE(Data_TR_USD!$B133:$BZ133)))&gt;0, SUMPRODUCT(BQ$5:BQ$81, TRANSPOSE(Data_TR_USD!$B133:$BZ133))%, NA())</f>
        <v>5.0446052449947466E-2</v>
      </c>
      <c r="BR222" s="49">
        <f t="array" ref="BR222">IF(COUNT(IF(BR$5:BR$81&gt;0, TRANSPOSE(Data_TR_USD!$B133:$BZ133)))&gt;0, SUMPRODUCT(BR$5:BR$81, TRANSPOSE(Data_TR_USD!$B133:$BZ133))%, NA())</f>
        <v>0.11541348933954558</v>
      </c>
      <c r="BS222" s="49">
        <f t="array" ref="BS222">IF(COUNT(IF(BS$5:BS$81&gt;0, TRANSPOSE(Data_TR_USD!$B133:$BZ133)))&gt;0, SUMPRODUCT(BS$5:BS$81, TRANSPOSE(Data_TR_USD!$B133:$BZ133))%, NA())</f>
        <v>8.0065814392770246E-2</v>
      </c>
    </row>
    <row r="223" spans="2:71">
      <c r="B223" s="48">
        <f t="shared" si="5"/>
        <v>1997</v>
      </c>
      <c r="E223" s="49">
        <f t="array" ref="E223">IF(COUNT(IF(E$5:E$81&gt;0, TRANSPOSE(Data_TR_USD!$B134:$BZ134)))&gt;0, SUMPRODUCT(E$5:E$81, TRANSPOSE(Data_TR_USD!$B134:$BZ134))%, NA())</f>
        <v>0.30994929999999998</v>
      </c>
      <c r="F223" s="49">
        <f t="array" ref="F223">IF(COUNT(IF(F$5:F$81&gt;0, TRANSPOSE(Data_TR_USD!$B134:$BZ134)))&gt;0, SUMPRODUCT(F$5:F$81, TRANSPOSE(Data_TR_USD!$B134:$BZ134))%, NA())</f>
        <v>-7.7000000000000002E-3</v>
      </c>
      <c r="G223" s="49">
        <f t="array" ref="G223">IF(COUNT(IF(G$5:G$81&gt;0, TRANSPOSE(Data_TR_USD!$B134:$BZ134)))&gt;0, SUMPRODUCT(G$5:G$81, TRANSPOSE(Data_TR_USD!$B134:$BZ134))%, NA())</f>
        <v>1.7023959646910614E-2</v>
      </c>
      <c r="I223" s="49">
        <f t="array" ref="I223">IF(ISNUMBER(I$96), I$96, IF(COUNT(IF(I$5:I$81&gt;0, TRANSPOSE(Data_TR_USD!$B134:$BZ134)))&gt;0, SUMPRODUCT(I$5:I$81, TRANSPOSE(Data_TR_USD!$B134:$BZ134))%, NA()))</f>
        <v>5.2935200000000002E-2</v>
      </c>
      <c r="J223" s="49">
        <f t="array" ref="J223">IF(ISNUMBER(J$96), J$96, IF(COUNT(IF(J$5:J$81&gt;0, TRANSPOSE(Data_TR_USD!$B134:$BZ134)))&gt;0, SUMPRODUCT(J$5:J$81, TRANSPOSE(Data_TR_USD!$B134:$BZ134))%, NA()))</f>
        <v>5.2935200000000002E-2</v>
      </c>
      <c r="K223" s="49">
        <f t="array" ref="K223">IF(ISNUMBER(K$96), K$96, IF(COUNT(IF(K$5:K$81&gt;0, TRANSPOSE(Data_TR_USD!$B134:$BZ134)))&gt;0, SUMPRODUCT(K$5:K$81, TRANSPOSE(Data_TR_USD!$B134:$BZ134))%, NA()))</f>
        <v>0.22373789999999999</v>
      </c>
      <c r="M223" s="49">
        <f t="array" ref="M223">IF(COUNT(IF(M$5:M$81&gt;0, TRANSPOSE(Data_TR_USD!$B134:$BZ134)))&gt;0, SUMPRODUCT(M$5:M$81, TRANSPOSE(Data_TR_USD!$B134:$BZ134))%, NA())</f>
        <v>0.17154881</v>
      </c>
      <c r="N223" s="49">
        <f t="array" ref="N223">IF(COUNT(IF(N$5:N$81&gt;0, TRANSPOSE(Data_TR_USD!$B134:$BZ134)))&gt;0, SUMPRODUCT(N$5:N$81, TRANSPOSE(Data_TR_USD!$B134:$BZ134))%, NA())</f>
        <v>0.22373789999999999</v>
      </c>
      <c r="X223" s="49">
        <f t="array" ref="X223">IF(COUNT(IF(X$5:X$81&gt;0, TRANSPOSE(Data_TR_USD!$B134:$BZ134)))&gt;0, SUMPRODUCT(X$5:X$81, TRANSPOSE(Data_TR_USD!$B134:$BZ134))%, NA())</f>
        <v>0.16626162565338071</v>
      </c>
      <c r="Y223" s="49">
        <f t="array" ref="Y223">IF(COUNT(IF(Y$5:Y$81&gt;0, TRANSPOSE(Data_TR_USD!$B134:$BZ134)))&gt;0, SUMPRODUCT(Y$5:Y$81, TRANSPOSE(Data_TR_USD!$B134:$BZ134))%, NA())</f>
        <v>0.22373789999999999</v>
      </c>
      <c r="AA223" s="49">
        <f t="array" ref="AA223">IF(COUNT(IF(AA$5:AA$81&gt;0, TRANSPOSE(Data_TR_USD!$B134:$BZ134)))&gt;0, SUMPRODUCT(AA$5:AA$81, TRANSPOSE(Data_TR_USD!$B134:$BZ134))%, NA())</f>
        <v>0.17154881</v>
      </c>
      <c r="AB223" s="49">
        <f t="array" ref="AB223">IF(COUNT(IF(AB$5:AB$81&gt;0, TRANSPOSE(Data_TR_USD!$B134:$BZ134)))&gt;0, SUMPRODUCT(AB$5:AB$81, TRANSPOSE(Data_TR_USD!$B134:$BZ134))%, NA())</f>
        <v>0.17217333708727658</v>
      </c>
      <c r="AC223" s="49">
        <f t="array" ref="AC223">IF(COUNT(IF(AC$5:AC$81&gt;0, TRANSPOSE(Data_TR_USD!$B134:$BZ134)))&gt;0, SUMPRODUCT(AC$5:AC$81, TRANSPOSE(Data_TR_USD!$B134:$BZ134))%, NA())</f>
        <v>0.15876104208727657</v>
      </c>
      <c r="AD223" s="49">
        <f t="array" ref="AD223">IF(COUNT(IF(AD$5:AD$81&gt;0, TRANSPOSE(Data_TR_USD!$B134:$BZ134)))&gt;0, SUMPRODUCT(AD$5:AD$81, TRANSPOSE(Data_TR_USD!$B134:$BZ134))%, NA())</f>
        <v>0.1698493430542824</v>
      </c>
      <c r="AE223" s="49">
        <f t="array" ref="AE223">IF(COUNT(IF(AE$5:AE$81&gt;0, TRANSPOSE(Data_TR_USD!$B134:$BZ134)))&gt;0, SUMPRODUCT(AE$5:AE$81, TRANSPOSE(Data_TR_USD!$B134:$BZ134))%, NA())</f>
        <v>0.13333484224148642</v>
      </c>
      <c r="AG223" s="49">
        <f t="array" ref="AG223">IF(COUNT(IF(AG$5:AG$81&gt;0, TRANSPOSE(Data_TR_USD!$B134:$BZ134)))&gt;0, SUMPRODUCT(AG$5:AG$81, TRANSPOSE(Data_TR_USD!$B134:$BZ134))%, NA())</f>
        <v>0</v>
      </c>
      <c r="AM223" s="49">
        <f t="array" ref="AM223">IF(COUNT(IF(AM$5:AM$81&gt;0, TRANSPOSE(Data_TR_USD!$B134:$BZ134)))&gt;0, SUMPRODUCT(AM$5:AM$81, TRANSPOSE(Data_TR_USD!$B134:$BZ134))%, NA())</f>
        <v>0.17033010648689781</v>
      </c>
      <c r="AN223" s="49">
        <f t="array" ref="AN223">IF(COUNT(IF(AN$5:AN$81&gt;0, TRANSPOSE(Data_TR_USD!$B134:$BZ134)))&gt;0, SUMPRODUCT(AN$5:AN$81, TRANSPOSE(Data_TR_USD!$B134:$BZ134))%, NA())</f>
        <v>7.1391417384226219E-2</v>
      </c>
      <c r="AO223" s="49">
        <f t="array" ref="AO223">IF(COUNT(IF(AO$5:AO$81&gt;0, TRANSPOSE(Data_TR_USD!$B134:$BZ134)))&gt;0, SUMPRODUCT(AO$5:AO$81, TRANSPOSE(Data_TR_USD!$B134:$BZ134))%, NA())</f>
        <v>0.14543558982151172</v>
      </c>
      <c r="AP223" s="49">
        <f t="array" ref="AP223">IF(COUNT(IF(AP$5:AP$81&gt;0, TRANSPOSE(Data_TR_USD!$B134:$BZ134)))&gt;0, SUMPRODUCT(AP$5:AP$81, TRANSPOSE(Data_TR_USD!$B134:$BZ134))%, NA())</f>
        <v>0.12592339641954711</v>
      </c>
      <c r="AQ223" s="49">
        <f t="array" ref="AQ223">IF(COUNT(IF(AQ$5:AQ$81&gt;0, TRANSPOSE(Data_TR_USD!$B134:$BZ134)))&gt;0, SUMPRODUCT(AQ$5:AQ$81, TRANSPOSE(Data_TR_USD!$B134:$BZ134))%, NA())</f>
        <v>5.6881339884226209E-2</v>
      </c>
      <c r="AS223" s="49">
        <f t="array" ref="AS223">IF(COUNT(IF(AS$5:AS$81&gt;0, TRANSPOSE(Data_TR_USD!$B134:$BZ134)))&gt;0, SUMPRODUCT(AS$5:AS$81, TRANSPOSE(Data_TR_USD!$B134:$BZ134))%, NA())</f>
        <v>0.22373789999999999</v>
      </c>
      <c r="AU223" s="49">
        <f t="array" ref="AU223">IF(COUNT(IF(AU$5:AU$81&gt;0, TRANSPOSE(Data_TR_USD!$B134:$BZ134)))&gt;0, SUMPRODUCT(AU$5:AU$81, TRANSPOSE(Data_TR_USD!$B134:$BZ134))%, NA())</f>
        <v>0.2323472</v>
      </c>
      <c r="AV223" s="49">
        <f t="array" ref="AV223">IF(COUNT(IF(AV$5:AV$81&gt;0, TRANSPOSE(Data_TR_USD!$B134:$BZ134)))&gt;0, SUMPRODUCT(AV$5:AV$81, TRANSPOSE(Data_TR_USD!$B134:$BZ134))%, NA())</f>
        <v>0.20190439999999998</v>
      </c>
      <c r="AW223" s="49">
        <f t="array" ref="AW223">IF(COUNT(IF(AW$5:AW$81&gt;0, TRANSPOSE(Data_TR_USD!$B134:$BZ134)))&gt;0, SUMPRODUCT(AW$5:AW$81, TRANSPOSE(Data_TR_USD!$B134:$BZ134))%, NA())</f>
        <v>0.14960938798432008</v>
      </c>
      <c r="AX223" s="49">
        <f t="array" ref="AX223">IF(COUNT(IF(AX$5:AX$81&gt;0, TRANSPOSE(Data_TR_USD!$B134:$BZ134)))&gt;0, SUMPRODUCT(AX$5:AX$81, TRANSPOSE(Data_TR_USD!$B134:$BZ134))%, NA())</f>
        <v>0.17154881</v>
      </c>
      <c r="AY223" s="49">
        <f t="array" ref="AY223">IF(COUNT(IF(AY$5:AY$81&gt;0, TRANSPOSE(Data_TR_USD!$B134:$BZ134)))&gt;0, SUMPRODUCT(AY$5:AY$81, TRANSPOSE(Data_TR_USD!$B134:$BZ134))%, NA())</f>
        <v>0.16398297750499002</v>
      </c>
      <c r="AZ223" s="49">
        <f t="array" ref="AZ223">IF(COUNT(IF(AZ$5:AZ$81&gt;0, TRANSPOSE(Data_TR_USD!$B134:$BZ134)))&gt;0, SUMPRODUCT(AZ$5:AZ$81, TRANSPOSE(Data_TR_USD!$B134:$BZ134))%, NA())</f>
        <v>0.18083022400000001</v>
      </c>
      <c r="BA223" s="49">
        <f t="array" ref="BA223">IF(COUNT(IF(BA$5:BA$81&gt;0, TRANSPOSE(Data_TR_USD!$B134:$BZ134)))&gt;0, SUMPRODUCT(BA$5:BA$81, TRANSPOSE(Data_TR_USD!$B134:$BZ134))%, NA())</f>
        <v>0.15434636128902615</v>
      </c>
      <c r="BB223" s="49">
        <f t="array" ref="BB223">IF(COUNT(IF(BB$5:BB$81&gt;0, TRANSPOSE(Data_TR_USD!$B134:$BZ134)))&gt;0, SUMPRODUCT(BB$5:BB$81, TRANSPOSE(Data_TR_USD!$B134:$BZ134))%, NA())</f>
        <v>0.16626162565338071</v>
      </c>
      <c r="BC223" s="49">
        <f t="array" ref="BC223">IF(COUNT(IF(BC$5:BC$81&gt;0, TRANSPOSE(Data_TR_USD!$B134:$BZ134)))&gt;0, SUMPRODUCT(BC$5:BC$81, TRANSPOSE(Data_TR_USD!$B134:$BZ134))%, NA())</f>
        <v>0.12914491589596766</v>
      </c>
      <c r="BD223" s="49">
        <f t="array" ref="BD223">IF(COUNT(IF(BD$5:BD$81&gt;0, TRANSPOSE(Data_TR_USD!$B134:$BZ134)))&gt;0, SUMPRODUCT(BD$5:BD$81, TRANSPOSE(Data_TR_USD!$B134:$BZ134))%, NA())</f>
        <v>0.24529075</v>
      </c>
      <c r="BE223" s="49">
        <f t="array" ref="BE223">IF(COUNT(IF(BE$5:BE$81&gt;0, TRANSPOSE(Data_TR_USD!$B134:$BZ134)))&gt;0, SUMPRODUCT(BE$5:BE$81, TRANSPOSE(Data_TR_USD!$B134:$BZ134))%, NA())</f>
        <v>9.5827963710710867E-2</v>
      </c>
      <c r="BF223" s="49">
        <f t="array" ref="BF223">IF(COUNT(IF(BF$5:BF$81&gt;0, TRANSPOSE(Data_TR_USD!$B134:$BZ134)))&gt;0, SUMPRODUCT(BF$5:BF$81, TRANSPOSE(Data_TR_USD!$B134:$BZ134))%, NA())</f>
        <v>0.17777650128902614</v>
      </c>
      <c r="BG223" s="49">
        <f t="array" ref="BG223">IF(COUNT(IF(BG$5:BG$81&gt;0, TRANSPOSE(Data_TR_USD!$B134:$BZ134)))&gt;0, SUMPRODUCT(BG$5:BG$81, TRANSPOSE(Data_TR_USD!$B134:$BZ134))%, NA())</f>
        <v>7.8630836163069345E-2</v>
      </c>
      <c r="BH223" s="49">
        <f t="array" ref="BH223">IF(COUNT(IF(BH$5:BH$81&gt;0, TRANSPOSE(Data_TR_USD!$B134:$BZ134)))&gt;0, SUMPRODUCT(BH$5:BH$81, TRANSPOSE(Data_TR_USD!$B134:$BZ134))%, NA())</f>
        <v>0.12309994175160505</v>
      </c>
      <c r="BI223" s="49">
        <f t="array" ref="BI223">IF(COUNT(IF(BI$5:BI$81&gt;0, TRANSPOSE(Data_TR_USD!$B134:$BZ134)))&gt;0, SUMPRODUCT(BI$5:BI$81, TRANSPOSE(Data_TR_USD!$B134:$BZ134))%, NA())</f>
        <v>0.22373789999999999</v>
      </c>
      <c r="BJ223" s="49">
        <f t="array" ref="BJ223">IF(COUNT(IF(BJ$5:BJ$81&gt;0, TRANSPOSE(Data_TR_USD!$B134:$BZ134)))&gt;0, SUMPRODUCT(BJ$5:BJ$81, TRANSPOSE(Data_TR_USD!$B134:$BZ134))%, NA())</f>
        <v>0.18553582750499001</v>
      </c>
      <c r="BK223" s="49">
        <f t="array" ref="BK223">IF(COUNT(IF(BK$5:BK$81&gt;0, TRANSPOSE(Data_TR_USD!$B134:$BZ134)))&gt;0, SUMPRODUCT(BK$5:BK$81, TRANSPOSE(Data_TR_USD!$B134:$BZ134))%, NA())</f>
        <v>0.1228543265372368</v>
      </c>
      <c r="BL223" s="49">
        <f t="array" ref="BL223">IF(COUNT(IF(BL$5:BL$81&gt;0, TRANSPOSE(Data_TR_USD!$B134:$BZ134)))&gt;0, SUMPRODUCT(BL$5:BL$81, TRANSPOSE(Data_TR_USD!$B134:$BZ134))%, NA())</f>
        <v>0.16435588752495009</v>
      </c>
      <c r="BM223" s="49">
        <f t="array" ref="BM223">IF(COUNT(IF(BM$5:BM$81&gt;0, TRANSPOSE(Data_TR_USD!$B134:$BZ134)))&gt;0, SUMPRODUCT(BM$5:BM$81, TRANSPOSE(Data_TR_USD!$B134:$BZ134))%, NA())</f>
        <v>0.10903337876646706</v>
      </c>
      <c r="BN223" s="49">
        <f t="array" ref="BN223">IF(COUNT(IF(BN$5:BN$81&gt;0, TRANSPOSE(Data_TR_USD!$B134:$BZ134)))&gt;0, SUMPRODUCT(BN$5:BN$81, TRANSPOSE(Data_TR_USD!$B134:$BZ134))%, NA())</f>
        <v>7.7013665602176221E-2</v>
      </c>
      <c r="BO223" s="49">
        <f t="array" ref="BO223">IF(COUNT(IF(BO$5:BO$81&gt;0, TRANSPOSE(Data_TR_USD!$B134:$BZ134)))&gt;0, SUMPRODUCT(BO$5:BO$81, TRANSPOSE(Data_TR_USD!$B134:$BZ134))%, NA())</f>
        <v>9.9156932481740997E-2</v>
      </c>
      <c r="BP223" s="49">
        <f t="array" ref="BP223">IF(COUNT(IF(BP$5:BP$81&gt;0, TRANSPOSE(Data_TR_USD!$B134:$BZ134)))&gt;0, SUMPRODUCT(BP$5:BP$81, TRANSPOSE(Data_TR_USD!$B134:$BZ134))%, NA())</f>
        <v>0.10744737706811745</v>
      </c>
      <c r="BQ223" s="49">
        <f t="array" ref="BQ223">IF(COUNT(IF(BQ$5:BQ$81&gt;0, TRANSPOSE(Data_TR_USD!$B134:$BZ134)))&gt;0, SUMPRODUCT(BQ$5:BQ$81, TRANSPOSE(Data_TR_USD!$B134:$BZ134))%, NA())</f>
        <v>7.1391417384226219E-2</v>
      </c>
      <c r="BR223" s="49">
        <f t="array" ref="BR223">IF(COUNT(IF(BR$5:BR$81&gt;0, TRANSPOSE(Data_TR_USD!$B134:$BZ134)))&gt;0, SUMPRODUCT(BR$5:BR$81, TRANSPOSE(Data_TR_USD!$B134:$BZ134))%, NA())</f>
        <v>0.13047618619363022</v>
      </c>
      <c r="BS223" s="49">
        <f t="array" ref="BS223">IF(COUNT(IF(BS$5:BS$81&gt;0, TRANSPOSE(Data_TR_USD!$B134:$BZ134)))&gt;0, SUMPRODUCT(BS$5:BS$81, TRANSPOSE(Data_TR_USD!$B134:$BZ134))%, NA())</f>
        <v>5.5386823201004243E-2</v>
      </c>
    </row>
    <row r="224" spans="2:71">
      <c r="B224" s="48">
        <f t="shared" si="5"/>
        <v>1998</v>
      </c>
      <c r="E224" s="49">
        <f t="array" ref="E224">IF(COUNT(IF(E$5:E$81&gt;0, TRANSPOSE(Data_TR_USD!$B135:$BZ135)))&gt;0, SUMPRODUCT(E$5:E$81, TRANSPOSE(Data_TR_USD!$B135:$BZ135))%, NA())</f>
        <v>0.23264220000000002</v>
      </c>
      <c r="F224" s="49">
        <f t="array" ref="F224">IF(COUNT(IF(F$5:F$81&gt;0, TRANSPOSE(Data_TR_USD!$B135:$BZ135)))&gt;0, SUMPRODUCT(F$5:F$81, TRANSPOSE(Data_TR_USD!$B135:$BZ135))%, NA())</f>
        <v>0.156</v>
      </c>
      <c r="G224" s="49">
        <f t="array" ref="G224">IF(COUNT(IF(G$5:G$81&gt;0, TRANSPOSE(Data_TR_USD!$B135:$BZ135)))&gt;0, SUMPRODUCT(G$5:G$81, TRANSPOSE(Data_TR_USD!$B135:$BZ135))%, NA())</f>
        <v>1.6119032858028515E-2</v>
      </c>
      <c r="I224" s="49">
        <f t="array" ref="I224">IF(ISNUMBER(I$96), I$96, IF(COUNT(IF(I$5:I$81&gt;0, TRANSPOSE(Data_TR_USD!$B135:$BZ135)))&gt;0, SUMPRODUCT(I$5:I$81, TRANSPOSE(Data_TR_USD!$B135:$BZ135))%, NA()))</f>
        <v>5.1840400000000002E-2</v>
      </c>
      <c r="J224" s="49">
        <f t="array" ref="J224">IF(ISNUMBER(J$96), J$96, IF(COUNT(IF(J$5:J$81&gt;0, TRANSPOSE(Data_TR_USD!$B135:$BZ135)))&gt;0, SUMPRODUCT(J$5:J$81, TRANSPOSE(Data_TR_USD!$B135:$BZ135))%, NA()))</f>
        <v>5.1840400000000002E-2</v>
      </c>
      <c r="K224" s="49">
        <f t="array" ref="K224">IF(ISNUMBER(K$96), K$96, IF(COUNT(IF(K$5:K$81&gt;0, TRANSPOSE(Data_TR_USD!$B135:$BZ135)))&gt;0, SUMPRODUCT(K$5:K$81, TRANSPOSE(Data_TR_USD!$B135:$BZ135))%, NA()))</f>
        <v>0.17391404000000002</v>
      </c>
      <c r="M224" s="49">
        <f t="array" ref="M224">IF(COUNT(IF(M$5:M$81&gt;0, TRANSPOSE(Data_TR_USD!$B135:$BZ135)))&gt;0, SUMPRODUCT(M$5:M$81, TRANSPOSE(Data_TR_USD!$B135:$BZ135))%, NA())</f>
        <v>0.18028545999999998</v>
      </c>
      <c r="N224" s="49">
        <f t="array" ref="N224">IF(COUNT(IF(N$5:N$81&gt;0, TRANSPOSE(Data_TR_USD!$B135:$BZ135)))&gt;0, SUMPRODUCT(N$5:N$81, TRANSPOSE(Data_TR_USD!$B135:$BZ135))%, NA())</f>
        <v>0.17391404000000002</v>
      </c>
      <c r="X224" s="49">
        <f t="array" ref="X224">IF(COUNT(IF(X$5:X$81&gt;0, TRANSPOSE(Data_TR_USD!$B135:$BZ135)))&gt;0, SUMPRODUCT(X$5:X$81, TRANSPOSE(Data_TR_USD!$B135:$BZ135))%, NA())</f>
        <v>0.13380490844201426</v>
      </c>
      <c r="Y224" s="49">
        <f t="array" ref="Y224">IF(COUNT(IF(Y$5:Y$81&gt;0, TRANSPOSE(Data_TR_USD!$B135:$BZ135)))&gt;0, SUMPRODUCT(Y$5:Y$81, TRANSPOSE(Data_TR_USD!$B135:$BZ135))%, NA())</f>
        <v>0.17391404000000002</v>
      </c>
      <c r="AA224" s="49">
        <f t="array" ref="AA224">IF(COUNT(IF(AA$5:AA$81&gt;0, TRANSPOSE(Data_TR_USD!$B135:$BZ135)))&gt;0, SUMPRODUCT(AA$5:AA$81, TRANSPOSE(Data_TR_USD!$B135:$BZ135))%, NA())</f>
        <v>0.18028545999999998</v>
      </c>
      <c r="AB224" s="49">
        <f t="array" ref="AB224">IF(COUNT(IF(AB$5:AB$81&gt;0, TRANSPOSE(Data_TR_USD!$B135:$BZ135)))&gt;0, SUMPRODUCT(AB$5:AB$81, TRANSPOSE(Data_TR_USD!$B135:$BZ135))%, NA())</f>
        <v>0.1080254174859652</v>
      </c>
      <c r="AC224" s="49">
        <f t="array" ref="AC224">IF(COUNT(IF(AC$5:AC$81&gt;0, TRANSPOSE(Data_TR_USD!$B135:$BZ135)))&gt;0, SUMPRODUCT(AC$5:AC$81, TRANSPOSE(Data_TR_USD!$B135:$BZ135))%, NA())</f>
        <v>9.0774477485965205E-2</v>
      </c>
      <c r="AD224" s="49">
        <f t="array" ref="AD224">IF(COUNT(IF(AD$5:AD$81&gt;0, TRANSPOSE(Data_TR_USD!$B135:$BZ135)))&gt;0, SUMPRODUCT(AD$5:AD$81, TRANSPOSE(Data_TR_USD!$B135:$BZ135))%, NA())</f>
        <v>6.5389519780753649E-2</v>
      </c>
      <c r="AE224" s="49">
        <f t="array" ref="AE224">IF(COUNT(IF(AE$5:AE$81&gt;0, TRANSPOSE(Data_TR_USD!$B135:$BZ135)))&gt;0, SUMPRODUCT(AE$5:AE$81, TRANSPOSE(Data_TR_USD!$B135:$BZ135))%, NA())</f>
        <v>0.12218172373030013</v>
      </c>
      <c r="AG224" s="49">
        <f t="array" ref="AG224">IF(COUNT(IF(AG$5:AG$81&gt;0, TRANSPOSE(Data_TR_USD!$B135:$BZ135)))&gt;0, SUMPRODUCT(AG$5:AG$81, TRANSPOSE(Data_TR_USD!$B135:$BZ135))%, NA())</f>
        <v>0</v>
      </c>
      <c r="AM224" s="49">
        <f t="array" ref="AM224">IF(COUNT(IF(AM$5:AM$81&gt;0, TRANSPOSE(Data_TR_USD!$B135:$BZ135)))&gt;0, SUMPRODUCT(AM$5:AM$81, TRANSPOSE(Data_TR_USD!$B135:$BZ135))%, NA())</f>
        <v>9.4001677132216729E-2</v>
      </c>
      <c r="AN224" s="49">
        <f t="array" ref="AN224">IF(COUNT(IF(AN$5:AN$81&gt;0, TRANSPOSE(Data_TR_USD!$B135:$BZ135)))&gt;0, SUMPRODUCT(AN$5:AN$81, TRANSPOSE(Data_TR_USD!$B135:$BZ135))%, NA())</f>
        <v>0.10106284993482012</v>
      </c>
      <c r="AO224" s="49">
        <f t="array" ref="AO224">IF(COUNT(IF(AO$5:AO$81&gt;0, TRANSPOSE(Data_TR_USD!$B135:$BZ135)))&gt;0, SUMPRODUCT(AO$5:AO$81, TRANSPOSE(Data_TR_USD!$B135:$BZ135))%, NA())</f>
        <v>7.6509870592188833E-2</v>
      </c>
      <c r="AP224" s="49">
        <f t="array" ref="AP224">IF(COUNT(IF(AP$5:AP$81&gt;0, TRANSPOSE(Data_TR_USD!$B135:$BZ135)))&gt;0, SUMPRODUCT(AP$5:AP$81, TRANSPOSE(Data_TR_USD!$B135:$BZ135))%, NA())</f>
        <v>6.8312925511901795E-2</v>
      </c>
      <c r="AQ224" s="49">
        <f t="array" ref="AQ224">IF(COUNT(IF(AQ$5:AQ$81&gt;0, TRANSPOSE(Data_TR_USD!$B135:$BZ135)))&gt;0, SUMPRODUCT(AQ$5:AQ$81, TRANSPOSE(Data_TR_USD!$B135:$BZ135))%, NA())</f>
        <v>9.9950702434820113E-2</v>
      </c>
      <c r="AS224" s="49">
        <f t="array" ref="AS224">IF(COUNT(IF(AS$5:AS$81&gt;0, TRANSPOSE(Data_TR_USD!$B135:$BZ135)))&gt;0, SUMPRODUCT(AS$5:AS$81, TRANSPOSE(Data_TR_USD!$B135:$BZ135))%, NA())</f>
        <v>0.17391404000000002</v>
      </c>
      <c r="AU224" s="49">
        <f t="array" ref="AU224">IF(COUNT(IF(AU$5:AU$81&gt;0, TRANSPOSE(Data_TR_USD!$B135:$BZ135)))&gt;0, SUMPRODUCT(AU$5:AU$81, TRANSPOSE(Data_TR_USD!$B135:$BZ135))%, NA())</f>
        <v>0.1205797</v>
      </c>
      <c r="AV224" s="49">
        <f t="array" ref="AV224">IF(COUNT(IF(AV$5:AV$81&gt;0, TRANSPOSE(Data_TR_USD!$B135:$BZ135)))&gt;0, SUMPRODUCT(AV$5:AV$81, TRANSPOSE(Data_TR_USD!$B135:$BZ135))%, NA())</f>
        <v>0.1184279</v>
      </c>
      <c r="AW224" s="49">
        <f t="array" ref="AW224">IF(COUNT(IF(AW$5:AW$81&gt;0, TRANSPOSE(Data_TR_USD!$B135:$BZ135)))&gt;0, SUMPRODUCT(AW$5:AW$81, TRANSPOSE(Data_TR_USD!$B135:$BZ135))%, NA())</f>
        <v>0.18977709033740489</v>
      </c>
      <c r="AX224" s="49">
        <f t="array" ref="AX224">IF(COUNT(IF(AX$5:AX$81&gt;0, TRANSPOSE(Data_TR_USD!$B135:$BZ135)))&gt;0, SUMPRODUCT(AX$5:AX$81, TRANSPOSE(Data_TR_USD!$B135:$BZ135))%, NA())</f>
        <v>0.18028545999999998</v>
      </c>
      <c r="AY224" s="49">
        <f t="array" ref="AY224">IF(COUNT(IF(AY$5:AY$81&gt;0, TRANSPOSE(Data_TR_USD!$B135:$BZ135)))&gt;0, SUMPRODUCT(AY$5:AY$81, TRANSPOSE(Data_TR_USD!$B135:$BZ135))%, NA())</f>
        <v>0.17544368320612694</v>
      </c>
      <c r="AZ224" s="49">
        <f t="array" ref="AZ224">IF(COUNT(IF(AZ$5:AZ$81&gt;0, TRANSPOSE(Data_TR_USD!$B135:$BZ135)))&gt;0, SUMPRODUCT(AZ$5:AZ$81, TRANSPOSE(Data_TR_USD!$B135:$BZ135))%, NA())</f>
        <v>0.153213032</v>
      </c>
      <c r="BA224" s="49">
        <f t="array" ref="BA224">IF(COUNT(IF(BA$5:BA$81&gt;0, TRANSPOSE(Data_TR_USD!$B135:$BZ135)))&gt;0, SUMPRODUCT(BA$5:BA$81, TRANSPOSE(Data_TR_USD!$B135:$BZ135))%, NA())</f>
        <v>7.5637193610402401E-2</v>
      </c>
      <c r="BB224" s="49">
        <f t="array" ref="BB224">IF(COUNT(IF(BB$5:BB$81&gt;0, TRANSPOSE(Data_TR_USD!$B135:$BZ135)))&gt;0, SUMPRODUCT(BB$5:BB$81, TRANSPOSE(Data_TR_USD!$B135:$BZ135))%, NA())</f>
        <v>0.13380490844201426</v>
      </c>
      <c r="BC224" s="49">
        <f t="array" ref="BC224">IF(COUNT(IF(BC$5:BC$81&gt;0, TRANSPOSE(Data_TR_USD!$B135:$BZ135)))&gt;0, SUMPRODUCT(BC$5:BC$81, TRANSPOSE(Data_TR_USD!$B135:$BZ135))%, NA())</f>
        <v>6.1210870480957517E-2</v>
      </c>
      <c r="BD224" s="49">
        <f t="array" ref="BD224">IF(COUNT(IF(BD$5:BD$81&gt;0, TRANSPOSE(Data_TR_USD!$B135:$BZ135)))&gt;0, SUMPRODUCT(BD$5:BD$81, TRANSPOSE(Data_TR_USD!$B135:$BZ135))%, NA())</f>
        <v>0.18859607999999997</v>
      </c>
      <c r="BE224" s="49">
        <f t="array" ref="BE224">IF(COUNT(IF(BE$5:BE$81&gt;0, TRANSPOSE(Data_TR_USD!$B135:$BZ135)))&gt;0, SUMPRODUCT(BE$5:BE$81, TRANSPOSE(Data_TR_USD!$B135:$BZ135))%, NA())</f>
        <v>8.4859958441918751E-2</v>
      </c>
      <c r="BF224" s="49">
        <f t="array" ref="BF224">IF(COUNT(IF(BF$5:BF$81&gt;0, TRANSPOSE(Data_TR_USD!$B135:$BZ135)))&gt;0, SUMPRODUCT(BF$5:BF$81, TRANSPOSE(Data_TR_USD!$B135:$BZ135))%, NA())</f>
        <v>6.8945818610402401E-2</v>
      </c>
      <c r="BG224" s="49">
        <f t="array" ref="BG224">IF(COUNT(IF(BG$5:BG$81&gt;0, TRANSPOSE(Data_TR_USD!$B135:$BZ135)))&gt;0, SUMPRODUCT(BG$5:BG$81, TRANSPOSE(Data_TR_USD!$B135:$BZ135))%, NA())</f>
        <v>6.2030460482231209E-2</v>
      </c>
      <c r="BH224" s="49">
        <f t="array" ref="BH224">IF(COUNT(IF(BH$5:BH$81&gt;0, TRANSPOSE(Data_TR_USD!$B135:$BZ135)))&gt;0, SUMPRODUCT(BH$5:BH$81, TRANSPOSE(Data_TR_USD!$B135:$BZ135))%, NA())</f>
        <v>7.8536288685717201E-2</v>
      </c>
      <c r="BI224" s="49">
        <f t="array" ref="BI224">IF(COUNT(IF(BI$5:BI$81&gt;0, TRANSPOSE(Data_TR_USD!$B135:$BZ135)))&gt;0, SUMPRODUCT(BI$5:BI$81, TRANSPOSE(Data_TR_USD!$B135:$BZ135))%, NA())</f>
        <v>0.17391404000000002</v>
      </c>
      <c r="BJ224" s="49">
        <f t="array" ref="BJ224">IF(COUNT(IF(BJ$5:BJ$81&gt;0, TRANSPOSE(Data_TR_USD!$B135:$BZ135)))&gt;0, SUMPRODUCT(BJ$5:BJ$81, TRANSPOSE(Data_TR_USD!$B135:$BZ135))%, NA())</f>
        <v>0.19012572320612692</v>
      </c>
      <c r="BK224" s="49">
        <f t="array" ref="BK224">IF(COUNT(IF(BK$5:BK$81&gt;0, TRANSPOSE(Data_TR_USD!$B135:$BZ135)))&gt;0, SUMPRODUCT(BK$5:BK$81, TRANSPOSE(Data_TR_USD!$B135:$BZ135))%, NA())</f>
        <v>8.8723562021761224E-2</v>
      </c>
      <c r="BL224" s="49">
        <f t="array" ref="BL224">IF(COUNT(IF(BL$5:BL$81&gt;0, TRANSPOSE(Data_TR_USD!$B135:$BZ135)))&gt;0, SUMPRODUCT(BL$5:BL$81, TRANSPOSE(Data_TR_USD!$B135:$BZ135))%, NA())</f>
        <v>0.13502311603063466</v>
      </c>
      <c r="BM224" s="49">
        <f t="array" ref="BM224">IF(COUNT(IF(BM$5:BM$81&gt;0, TRANSPOSE(Data_TR_USD!$B135:$BZ135)))&gt;0, SUMPRODUCT(BM$5:BM$81, TRANSPOSE(Data_TR_USD!$B135:$BZ135))%, NA())</f>
        <v>0.14292167858021887</v>
      </c>
      <c r="BN224" s="49">
        <f t="array" ref="BN224">IF(COUNT(IF(BN$5:BN$81&gt;0, TRANSPOSE(Data_TR_USD!$B135:$BZ135)))&gt;0, SUMPRODUCT(BN$5:BN$81, TRANSPOSE(Data_TR_USD!$B135:$BZ135))%, NA())</f>
        <v>0.13647269434455153</v>
      </c>
      <c r="BO224" s="49">
        <f t="array" ref="BO224">IF(COUNT(IF(BO$5:BO$81&gt;0, TRANSPOSE(Data_TR_USD!$B135:$BZ135)))&gt;0, SUMPRODUCT(BO$5:BO$81, TRANSPOSE(Data_TR_USD!$B135:$BZ135))%, NA())</f>
        <v>7.6529195475641229E-2</v>
      </c>
      <c r="BP224" s="49">
        <f t="array" ref="BP224">IF(COUNT(IF(BP$5:BP$81&gt;0, TRANSPOSE(Data_TR_USD!$B135:$BZ135)))&gt;0, SUMPRODUCT(BP$5:BP$81, TRANSPOSE(Data_TR_USD!$B135:$BZ135))%, NA())</f>
        <v>2.955996289636767E-2</v>
      </c>
      <c r="BQ224" s="49">
        <f t="array" ref="BQ224">IF(COUNT(IF(BQ$5:BQ$81&gt;0, TRANSPOSE(Data_TR_USD!$B135:$BZ135)))&gt;0, SUMPRODUCT(BQ$5:BQ$81, TRANSPOSE(Data_TR_USD!$B135:$BZ135))%, NA())</f>
        <v>0.10106284993482012</v>
      </c>
      <c r="BR224" s="49">
        <f t="array" ref="BR224">IF(COUNT(IF(BR$5:BR$81&gt;0, TRANSPOSE(Data_TR_USD!$B135:$BZ135)))&gt;0, SUMPRODUCT(BR$5:BR$81, TRANSPOSE(Data_TR_USD!$B135:$BZ135))%, NA())</f>
        <v>4.0696814970889908E-2</v>
      </c>
      <c r="BS224" s="49">
        <f t="array" ref="BS224">IF(COUNT(IF(BS$5:BS$81&gt;0, TRANSPOSE(Data_TR_USD!$B135:$BZ135)))&gt;0, SUMPRODUCT(BS$5:BS$81, TRANSPOSE(Data_TR_USD!$B135:$BZ135))%, NA())</f>
        <v>3.7093691370478376E-3</v>
      </c>
    </row>
    <row r="225" spans="2:71">
      <c r="B225" s="48">
        <f t="shared" si="5"/>
        <v>1999</v>
      </c>
      <c r="E225" s="49">
        <f t="array" ref="E225">IF(COUNT(IF(E$5:E$81&gt;0, TRANSPOSE(Data_TR_USD!$B136:$BZ136)))&gt;0, SUMPRODUCT(E$5:E$81, TRANSPOSE(Data_TR_USD!$B136:$BZ136))%, NA())</f>
        <v>0.23813139999999999</v>
      </c>
      <c r="F225" s="49">
        <f t="array" ref="F225">IF(COUNT(IF(F$5:F$81&gt;0, TRANSPOSE(Data_TR_USD!$B136:$BZ136)))&gt;0, SUMPRODUCT(F$5:F$81, TRANSPOSE(Data_TR_USD!$B136:$BZ136))%, NA())</f>
        <v>0.29920000000000002</v>
      </c>
      <c r="G225" s="49">
        <f t="array" ref="G225">IF(COUNT(IF(G$5:G$81&gt;0, TRANSPOSE(Data_TR_USD!$B136:$BZ136)))&gt;0, SUMPRODUCT(G$5:G$81, TRANSPOSE(Data_TR_USD!$B136:$BZ136))%, NA())</f>
        <v>2.6845637583892579E-2</v>
      </c>
      <c r="I225" s="49">
        <f t="array" ref="I225">IF(ISNUMBER(I$96), I$96, IF(COUNT(IF(I$5:I$81&gt;0, TRANSPOSE(Data_TR_USD!$B136:$BZ136)))&gt;0, SUMPRODUCT(I$5:I$81, TRANSPOSE(Data_TR_USD!$B136:$BZ136))%, NA()))</f>
        <v>4.7397600000000005E-2</v>
      </c>
      <c r="J225" s="49">
        <f t="array" ref="J225">IF(ISNUMBER(J$96), J$96, IF(COUNT(IF(J$5:J$81&gt;0, TRANSPOSE(Data_TR_USD!$B136:$BZ136)))&gt;0, SUMPRODUCT(J$5:J$81, TRANSPOSE(Data_TR_USD!$B136:$BZ136))%, NA()))</f>
        <v>4.7397600000000005E-2</v>
      </c>
      <c r="K225" s="49">
        <f t="array" ref="K225">IF(ISNUMBER(K$96), K$96, IF(COUNT(IF(K$5:K$81&gt;0, TRANSPOSE(Data_TR_USD!$B136:$BZ136)))&gt;0, SUMPRODUCT(K$5:K$81, TRANSPOSE(Data_TR_USD!$B136:$BZ136))%, NA()))</f>
        <v>0.13984456000000001</v>
      </c>
      <c r="M225" s="49">
        <f t="array" ref="M225">IF(COUNT(IF(M$5:M$81&gt;0, TRANSPOSE(Data_TR_USD!$B136:$BZ136)))&gt;0, SUMPRODUCT(M$5:M$81, TRANSPOSE(Data_TR_USD!$B136:$BZ136))%, NA())</f>
        <v>0.20730856000000003</v>
      </c>
      <c r="N225" s="49">
        <f t="array" ref="N225">IF(COUNT(IF(N$5:N$81&gt;0, TRANSPOSE(Data_TR_USD!$B136:$BZ136)))&gt;0, SUMPRODUCT(N$5:N$81, TRANSPOSE(Data_TR_USD!$B136:$BZ136))%, NA())</f>
        <v>0.13984456000000001</v>
      </c>
      <c r="X225" s="49">
        <f t="array" ref="X225">IF(COUNT(IF(X$5:X$81&gt;0, TRANSPOSE(Data_TR_USD!$B136:$BZ136)))&gt;0, SUMPRODUCT(X$5:X$81, TRANSPOSE(Data_TR_USD!$B136:$BZ136))%, NA())</f>
        <v>0.1828242873097421</v>
      </c>
      <c r="Y225" s="49">
        <f t="array" ref="Y225">IF(COUNT(IF(Y$5:Y$81&gt;0, TRANSPOSE(Data_TR_USD!$B136:$BZ136)))&gt;0, SUMPRODUCT(Y$5:Y$81, TRANSPOSE(Data_TR_USD!$B136:$BZ136))%, NA())</f>
        <v>0.13984456000000001</v>
      </c>
      <c r="AA225" s="49">
        <f t="array" ref="AA225">IF(COUNT(IF(AA$5:AA$81&gt;0, TRANSPOSE(Data_TR_USD!$B136:$BZ136)))&gt;0, SUMPRODUCT(AA$5:AA$81, TRANSPOSE(Data_TR_USD!$B136:$BZ136))%, NA())</f>
        <v>0.20730856000000003</v>
      </c>
      <c r="AB225" s="49">
        <f t="array" ref="AB225">IF(COUNT(IF(AB$5:AB$81&gt;0, TRANSPOSE(Data_TR_USD!$B136:$BZ136)))&gt;0, SUMPRODUCT(AB$5:AB$81, TRANSPOSE(Data_TR_USD!$B136:$BZ136))%, NA())</f>
        <v>0.14226301604920555</v>
      </c>
      <c r="AC225" s="49">
        <f t="array" ref="AC225">IF(COUNT(IF(AC$5:AC$81&gt;0, TRANSPOSE(Data_TR_USD!$B136:$BZ136)))&gt;0, SUMPRODUCT(AC$5:AC$81, TRANSPOSE(Data_TR_USD!$B136:$BZ136))%, NA())</f>
        <v>0.15913797604920557</v>
      </c>
      <c r="AD225" s="49">
        <f t="array" ref="AD225">IF(COUNT(IF(AD$5:AD$81&gt;0, TRANSPOSE(Data_TR_USD!$B136:$BZ136)))&gt;0, SUMPRODUCT(AD$5:AD$81, TRANSPOSE(Data_TR_USD!$B136:$BZ136))%, NA())</f>
        <v>9.990173468771861E-2</v>
      </c>
      <c r="AE225" s="49">
        <f t="array" ref="AE225">IF(COUNT(IF(AE$5:AE$81&gt;0, TRANSPOSE(Data_TR_USD!$B136:$BZ136)))&gt;0, SUMPRODUCT(AE$5:AE$81, TRANSPOSE(Data_TR_USD!$B136:$BZ136))%, NA())</f>
        <v>0.13386247937543719</v>
      </c>
      <c r="AG225" s="49">
        <f t="array" ref="AG225">IF(COUNT(IF(AG$5:AG$81&gt;0, TRANSPOSE(Data_TR_USD!$B136:$BZ136)))&gt;0, SUMPRODUCT(AG$5:AG$81, TRANSPOSE(Data_TR_USD!$B136:$BZ136))%, NA())</f>
        <v>0</v>
      </c>
      <c r="AM225" s="49">
        <f t="array" ref="AM225">IF(COUNT(IF(AM$5:AM$81&gt;0, TRANSPOSE(Data_TR_USD!$B136:$BZ136)))&gt;0, SUMPRODUCT(AM$5:AM$81, TRANSPOSE(Data_TR_USD!$B136:$BZ136))%, NA())</f>
        <v>0.16650974407196498</v>
      </c>
      <c r="AN225" s="49">
        <f t="array" ref="AN225">IF(COUNT(IF(AN$5:AN$81&gt;0, TRANSPOSE(Data_TR_USD!$B136:$BZ136)))&gt;0, SUMPRODUCT(AN$5:AN$81, TRANSPOSE(Data_TR_USD!$B136:$BZ136))%, NA())</f>
        <v>5.1235490374090829E-2</v>
      </c>
      <c r="AO225" s="49">
        <f t="array" ref="AO225">IF(COUNT(IF(AO$5:AO$81&gt;0, TRANSPOSE(Data_TR_USD!$B136:$BZ136)))&gt;0, SUMPRODUCT(AO$5:AO$81, TRANSPOSE(Data_TR_USD!$B136:$BZ136))%, NA())</f>
        <v>0.18141077203690414</v>
      </c>
      <c r="AP225" s="49">
        <f t="array" ref="AP225">IF(COUNT(IF(AP$5:AP$81&gt;0, TRANSPOSE(Data_TR_USD!$B136:$BZ136)))&gt;0, SUMPRODUCT(AP$5:AP$81, TRANSPOSE(Data_TR_USD!$B136:$BZ136))%, NA())</f>
        <v>0.17591225406848207</v>
      </c>
      <c r="AQ225" s="49">
        <f t="array" ref="AQ225">IF(COUNT(IF(AQ$5:AQ$81&gt;0, TRANSPOSE(Data_TR_USD!$B136:$BZ136)))&gt;0, SUMPRODUCT(AQ$5:AQ$81, TRANSPOSE(Data_TR_USD!$B136:$BZ136))%, NA())</f>
        <v>5.0675845374090825E-2</v>
      </c>
      <c r="AS225" s="49">
        <f t="array" ref="AS225">IF(COUNT(IF(AS$5:AS$81&gt;0, TRANSPOSE(Data_TR_USD!$B136:$BZ136)))&gt;0, SUMPRODUCT(AS$5:AS$81, TRANSPOSE(Data_TR_USD!$B136:$BZ136))%, NA())</f>
        <v>0.13984456000000001</v>
      </c>
      <c r="AU225" s="49">
        <f t="array" ref="AU225">IF(COUNT(IF(AU$5:AU$81&gt;0, TRANSPOSE(Data_TR_USD!$B136:$BZ136)))&gt;0, SUMPRODUCT(AU$5:AU$81, TRANSPOSE(Data_TR_USD!$B136:$BZ136))%, NA())</f>
        <v>4.4062200000000003E-2</v>
      </c>
      <c r="AV225" s="49">
        <f t="array" ref="AV225">IF(COUNT(IF(AV$5:AV$81&gt;0, TRANSPOSE(Data_TR_USD!$B136:$BZ136)))&gt;0, SUMPRODUCT(AV$5:AV$81, TRANSPOSE(Data_TR_USD!$B136:$BZ136))%, NA())</f>
        <v>-4.1362599999999999E-2</v>
      </c>
      <c r="AW225" s="49">
        <f t="array" ref="AW225">IF(COUNT(IF(AW$5:AW$81&gt;0, TRANSPOSE(Data_TR_USD!$B136:$BZ136)))&gt;0, SUMPRODUCT(AW$5:AW$81, TRANSPOSE(Data_TR_USD!$B136:$BZ136))%, NA())</f>
        <v>0.20113601849552987</v>
      </c>
      <c r="AX225" s="49">
        <f t="array" ref="AX225">IF(COUNT(IF(AX$5:AX$81&gt;0, TRANSPOSE(Data_TR_USD!$B136:$BZ136)))&gt;0, SUMPRODUCT(AX$5:AX$81, TRANSPOSE(Data_TR_USD!$B136:$BZ136))%, NA())</f>
        <v>0.20730856000000003</v>
      </c>
      <c r="AY225" s="49">
        <f t="array" ref="AY225">IF(COUNT(IF(AY$5:AY$81&gt;0, TRANSPOSE(Data_TR_USD!$B136:$BZ136)))&gt;0, SUMPRODUCT(AY$5:AY$81, TRANSPOSE(Data_TR_USD!$B136:$BZ136))%, NA())</f>
        <v>0.21025649361562057</v>
      </c>
      <c r="AZ225" s="49">
        <f t="array" ref="AZ225">IF(COUNT(IF(AZ$5:AZ$81&gt;0, TRANSPOSE(Data_TR_USD!$B136:$BZ136)))&gt;0, SUMPRODUCT(AZ$5:AZ$81, TRANSPOSE(Data_TR_USD!$B136:$BZ136))%, NA())</f>
        <v>0.18136247599999999</v>
      </c>
      <c r="BA225" s="49">
        <f t="array" ref="BA225">IF(COUNT(IF(BA$5:BA$81&gt;0, TRANSPOSE(Data_TR_USD!$B136:$BZ136)))&gt;0, SUMPRODUCT(BA$5:BA$81, TRANSPOSE(Data_TR_USD!$B136:$BZ136))%, NA())</f>
        <v>0.13790405</v>
      </c>
      <c r="BB225" s="49">
        <f t="array" ref="BB225">IF(COUNT(IF(BB$5:BB$81&gt;0, TRANSPOSE(Data_TR_USD!$B136:$BZ136)))&gt;0, SUMPRODUCT(BB$5:BB$81, TRANSPOSE(Data_TR_USD!$B136:$BZ136))%, NA())</f>
        <v>0.1828242873097421</v>
      </c>
      <c r="BC225" s="49">
        <f t="array" ref="BC225">IF(COUNT(IF(BC$5:BC$81&gt;0, TRANSPOSE(Data_TR_USD!$B136:$BZ136)))&gt;0, SUMPRODUCT(BC$5:BC$81, TRANSPOSE(Data_TR_USD!$B136:$BZ136))%, NA())</f>
        <v>0.19574289575187948</v>
      </c>
      <c r="BD225" s="49">
        <f t="array" ref="BD225">IF(COUNT(IF(BD$5:BD$81&gt;0, TRANSPOSE(Data_TR_USD!$B136:$BZ136)))&gt;0, SUMPRODUCT(BD$5:BD$81, TRANSPOSE(Data_TR_USD!$B136:$BZ136))%, NA())</f>
        <v>0.16441626999999998</v>
      </c>
      <c r="BE225" s="49">
        <f t="array" ref="BE225">IF(COUNT(IF(BE$5:BE$81&gt;0, TRANSPOSE(Data_TR_USD!$B136:$BZ136)))&gt;0, SUMPRODUCT(BE$5:BE$81, TRANSPOSE(Data_TR_USD!$B136:$BZ136))%, NA())</f>
        <v>0.242664337347167</v>
      </c>
      <c r="BF225" s="49">
        <f t="array" ref="BF225">IF(COUNT(IF(BF$5:BF$81&gt;0, TRANSPOSE(Data_TR_USD!$B136:$BZ136)))&gt;0, SUMPRODUCT(BF$5:BF$81, TRANSPOSE(Data_TR_USD!$B136:$BZ136))%, NA())</f>
        <v>8.2965620000000004E-2</v>
      </c>
      <c r="BG225" s="49">
        <f t="array" ref="BG225">IF(COUNT(IF(BG$5:BG$81&gt;0, TRANSPOSE(Data_TR_USD!$B136:$BZ136)))&gt;0, SUMPRODUCT(BG$5:BG$81, TRANSPOSE(Data_TR_USD!$B136:$BZ136))%, NA())</f>
        <v>0.14157891053896682</v>
      </c>
      <c r="BH225" s="49">
        <f t="array" ref="BH225">IF(COUNT(IF(BH$5:BH$81&gt;0, TRANSPOSE(Data_TR_USD!$B136:$BZ136)))&gt;0, SUMPRODUCT(BH$5:BH$81, TRANSPOSE(Data_TR_USD!$B136:$BZ136))%, NA())</f>
        <v>0.16522835485925447</v>
      </c>
      <c r="BI225" s="49">
        <f t="array" ref="BI225">IF(COUNT(IF(BI$5:BI$81&gt;0, TRANSPOSE(Data_TR_USD!$B136:$BZ136)))&gt;0, SUMPRODUCT(BI$5:BI$81, TRANSPOSE(Data_TR_USD!$B136:$BZ136))%, NA())</f>
        <v>0.13984456000000001</v>
      </c>
      <c r="BJ225" s="49">
        <f t="array" ref="BJ225">IF(COUNT(IF(BJ$5:BJ$81&gt;0, TRANSPOSE(Data_TR_USD!$B136:$BZ136)))&gt;0, SUMPRODUCT(BJ$5:BJ$81, TRANSPOSE(Data_TR_USD!$B136:$BZ136))%, NA())</f>
        <v>0.23482820361562054</v>
      </c>
      <c r="BK225" s="49">
        <f t="array" ref="BK225">IF(COUNT(IF(BK$5:BK$81&gt;0, TRANSPOSE(Data_TR_USD!$B136:$BZ136)))&gt;0, SUMPRODUCT(BK$5:BK$81, TRANSPOSE(Data_TR_USD!$B136:$BZ136))%, NA())</f>
        <v>0.13602197240004316</v>
      </c>
      <c r="BL225" s="49">
        <f t="array" ref="BL225">IF(COUNT(IF(BL$5:BL$81&gt;0, TRANSPOSE(Data_TR_USD!$B136:$BZ136)))&gt;0, SUMPRODUCT(BL$5:BL$81, TRANSPOSE(Data_TR_USD!$B136:$BZ136))%, NA())</f>
        <v>0.13001251807810263</v>
      </c>
      <c r="BM225" s="49">
        <f t="array" ref="BM225">IF(COUNT(IF(BM$5:BM$81&gt;0, TRANSPOSE(Data_TR_USD!$B136:$BZ136)))&gt;0, SUMPRODUCT(BM$5:BM$81, TRANSPOSE(Data_TR_USD!$B136:$BZ136))%, NA())</f>
        <v>0.18692557593154774</v>
      </c>
      <c r="BN225" s="49">
        <f t="array" ref="BN225">IF(COUNT(IF(BN$5:BN$81&gt;0, TRANSPOSE(Data_TR_USD!$B136:$BZ136)))&gt;0, SUMPRODUCT(BN$5:BN$81, TRANSPOSE(Data_TR_USD!$B136:$BZ136))%, NA())</f>
        <v>0.12813887852211517</v>
      </c>
      <c r="BO225" s="49">
        <f t="array" ref="BO225">IF(COUNT(IF(BO$5:BO$81&gt;0, TRANSPOSE(Data_TR_USD!$B136:$BZ136)))&gt;0, SUMPRODUCT(BO$5:BO$81, TRANSPOSE(Data_TR_USD!$B136:$BZ136))%, NA())</f>
        <v>9.4432462817692131E-2</v>
      </c>
      <c r="BP225" s="49">
        <f t="array" ref="BP225">IF(COUNT(IF(BP$5:BP$81&gt;0, TRANSPOSE(Data_TR_USD!$B136:$BZ136)))&gt;0, SUMPRODUCT(BP$5:BP$81, TRANSPOSE(Data_TR_USD!$B136:$BZ136))%, NA())</f>
        <v>0.11365516901474343</v>
      </c>
      <c r="BQ225" s="49">
        <f t="array" ref="BQ225">IF(COUNT(IF(BQ$5:BQ$81&gt;0, TRANSPOSE(Data_TR_USD!$B136:$BZ136)))&gt;0, SUMPRODUCT(BQ$5:BQ$81, TRANSPOSE(Data_TR_USD!$B136:$BZ136))%, NA())</f>
        <v>5.1235490374090829E-2</v>
      </c>
      <c r="BR225" s="49">
        <f t="array" ref="BR225">IF(COUNT(IF(BR$5:BR$81&gt;0, TRANSPOSE(Data_TR_USD!$B136:$BZ136)))&gt;0, SUMPRODUCT(BR$5:BR$81, TRANSPOSE(Data_TR_USD!$B136:$BZ136))%, NA())</f>
        <v>0.1180546593264493</v>
      </c>
      <c r="BS225" s="49">
        <f t="array" ref="BS225">IF(COUNT(IF(BS$5:BS$81&gt;0, TRANSPOSE(Data_TR_USD!$B136:$BZ136)))&gt;0, SUMPRODUCT(BS$5:BS$81, TRANSPOSE(Data_TR_USD!$B136:$BZ136))%, NA())</f>
        <v>0.11151715265467184</v>
      </c>
    </row>
    <row r="226" spans="2:71">
      <c r="B226" s="48">
        <f t="shared" si="5"/>
        <v>2000</v>
      </c>
      <c r="E226" s="49">
        <f t="array" ref="E226">IF(COUNT(IF(E$5:E$81&gt;0, TRANSPOSE(Data_TR_USD!$B137:$BZ137)))&gt;0, SUMPRODUCT(E$5:E$81, TRANSPOSE(Data_TR_USD!$B137:$BZ137))%, NA())</f>
        <v>-0.1057467</v>
      </c>
      <c r="F226" s="49">
        <f t="array" ref="F226">IF(COUNT(IF(F$5:F$81&gt;0, TRANSPOSE(Data_TR_USD!$B137:$BZ137)))&gt;0, SUMPRODUCT(F$5:F$81, TRANSPOSE(Data_TR_USD!$B137:$BZ137))%, NA())</f>
        <v>-0.15609999999999999</v>
      </c>
      <c r="G226" s="49">
        <f t="array" ref="G226">IF(COUNT(IF(G$5:G$81&gt;0, TRANSPOSE(Data_TR_USD!$B137:$BZ137)))&gt;0, SUMPRODUCT(G$5:G$81, TRANSPOSE(Data_TR_USD!$B137:$BZ137))%, NA())</f>
        <v>3.3868092691621943E-2</v>
      </c>
      <c r="I226" s="49">
        <f t="array" ref="I226">IF(ISNUMBER(I$96), I$96, IF(COUNT(IF(I$5:I$81&gt;0, TRANSPOSE(Data_TR_USD!$B137:$BZ137)))&gt;0, SUMPRODUCT(I$5:I$81, TRANSPOSE(Data_TR_USD!$B137:$BZ137))%, NA()))</f>
        <v>5.9872500000000002E-2</v>
      </c>
      <c r="J226" s="49">
        <f t="array" ref="J226">IF(ISNUMBER(J$96), J$96, IF(COUNT(IF(J$5:J$81&gt;0, TRANSPOSE(Data_TR_USD!$B137:$BZ137)))&gt;0, SUMPRODUCT(J$5:J$81, TRANSPOSE(Data_TR_USD!$B137:$BZ137))%, NA()))</f>
        <v>5.9872500000000002E-2</v>
      </c>
      <c r="K226" s="49">
        <f t="array" ref="K226">IF(ISNUMBER(K$96), K$96, IF(COUNT(IF(K$5:K$81&gt;0, TRANSPOSE(Data_TR_USD!$B137:$BZ137)))&gt;0, SUMPRODUCT(K$5:K$81, TRANSPOSE(Data_TR_USD!$B137:$BZ137))%, NA()))</f>
        <v>-1.7876619999999999E-2</v>
      </c>
      <c r="M226" s="49">
        <f t="array" ref="M226">IF(COUNT(IF(M$5:M$81&gt;0, TRANSPOSE(Data_TR_USD!$B137:$BZ137)))&gt;0, SUMPRODUCT(M$5:M$81, TRANSPOSE(Data_TR_USD!$B137:$BZ137))%, NA())</f>
        <v>-7.691764999999999E-2</v>
      </c>
      <c r="N226" s="49">
        <f t="array" ref="N226">IF(COUNT(IF(N$5:N$81&gt;0, TRANSPOSE(Data_TR_USD!$B137:$BZ137)))&gt;0, SUMPRODUCT(N$5:N$81, TRANSPOSE(Data_TR_USD!$B137:$BZ137))%, NA())</f>
        <v>-1.7876619999999999E-2</v>
      </c>
      <c r="X226" s="49">
        <f t="array" ref="X226">IF(COUNT(IF(X$5:X$81&gt;0, TRANSPOSE(Data_TR_USD!$B137:$BZ137)))&gt;0, SUMPRODUCT(X$5:X$81, TRANSPOSE(Data_TR_USD!$B137:$BZ137))%, NA())</f>
        <v>-4.2919371894936303E-2</v>
      </c>
      <c r="Y226" s="49">
        <f t="array" ref="Y226">IF(COUNT(IF(Y$5:Y$81&gt;0, TRANSPOSE(Data_TR_USD!$B137:$BZ137)))&gt;0, SUMPRODUCT(Y$5:Y$81, TRANSPOSE(Data_TR_USD!$B137:$BZ137))%, NA())</f>
        <v>-1.7876619999999999E-2</v>
      </c>
      <c r="AA226" s="49">
        <f t="array" ref="AA226">IF(COUNT(IF(AA$5:AA$81&gt;0, TRANSPOSE(Data_TR_USD!$B137:$BZ137)))&gt;0, SUMPRODUCT(AA$5:AA$81, TRANSPOSE(Data_TR_USD!$B137:$BZ137))%, NA())</f>
        <v>-7.691764999999999E-2</v>
      </c>
      <c r="AB226" s="49">
        <f t="array" ref="AB226">IF(COUNT(IF(AB$5:AB$81&gt;0, TRANSPOSE(Data_TR_USD!$B137:$BZ137)))&gt;0, SUMPRODUCT(AB$5:AB$81, TRANSPOSE(Data_TR_USD!$B137:$BZ137))%, NA())</f>
        <v>3.6026875782123546E-2</v>
      </c>
      <c r="AC226" s="49">
        <f t="array" ref="AC226">IF(COUNT(IF(AC$5:AC$81&gt;0, TRANSPOSE(Data_TR_USD!$B137:$BZ137)))&gt;0, SUMPRODUCT(AC$5:AC$81, TRANSPOSE(Data_TR_USD!$B137:$BZ137))%, NA())</f>
        <v>3.0662960782123543E-2</v>
      </c>
      <c r="AD226" s="49">
        <f t="array" ref="AD226">IF(COUNT(IF(AD$5:AD$81&gt;0, TRANSPOSE(Data_TR_USD!$B137:$BZ137)))&gt;0, SUMPRODUCT(AD$5:AD$81, TRANSPOSE(Data_TR_USD!$B137:$BZ137))%, NA())</f>
        <v>6.2270792682086601E-2</v>
      </c>
      <c r="AE226" s="49">
        <f t="array" ref="AE226">IF(COUNT(IF(AE$5:AE$81&gt;0, TRANSPOSE(Data_TR_USD!$B137:$BZ137)))&gt;0, SUMPRODUCT(AE$5:AE$81, TRANSPOSE(Data_TR_USD!$B137:$BZ137))%, NA())</f>
        <v>-2.8926746358267819E-3</v>
      </c>
      <c r="AG226" s="49">
        <f t="array" ref="AG226">IF(COUNT(IF(AG$5:AG$81&gt;0, TRANSPOSE(Data_TR_USD!$B137:$BZ137)))&gt;0, SUMPRODUCT(AG$5:AG$81, TRANSPOSE(Data_TR_USD!$B137:$BZ137))%, NA())</f>
        <v>0</v>
      </c>
      <c r="AM226" s="49">
        <f t="array" ref="AM226">IF(COUNT(IF(AM$5:AM$81&gt;0, TRANSPOSE(Data_TR_USD!$B137:$BZ137)))&gt;0, SUMPRODUCT(AM$5:AM$81, TRANSPOSE(Data_TR_USD!$B137:$BZ137))%, NA())</f>
        <v>6.0564545807813161E-2</v>
      </c>
      <c r="AN226" s="49">
        <f t="array" ref="AN226">IF(COUNT(IF(AN$5:AN$81&gt;0, TRANSPOSE(Data_TR_USD!$B137:$BZ137)))&gt;0, SUMPRODUCT(AN$5:AN$81, TRANSPOSE(Data_TR_USD!$B137:$BZ137))%, NA())</f>
        <v>2.3638513359097946E-2</v>
      </c>
      <c r="AO226" s="49">
        <f t="array" ref="AO226">IF(COUNT(IF(AO$5:AO$81&gt;0, TRANSPOSE(Data_TR_USD!$B137:$BZ137)))&gt;0, SUMPRODUCT(AO$5:AO$81, TRANSPOSE(Data_TR_USD!$B137:$BZ137))%, NA())</f>
        <v>3.2513280865926618E-3</v>
      </c>
      <c r="AP226" s="49">
        <f t="array" ref="AP226">IF(COUNT(IF(AP$5:AP$81&gt;0, TRANSPOSE(Data_TR_USD!$B137:$BZ137)))&gt;0, SUMPRODUCT(AP$5:AP$81, TRANSPOSE(Data_TR_USD!$B137:$BZ137))%, NA())</f>
        <v>1.245181710972257E-2</v>
      </c>
      <c r="AQ226" s="49">
        <f t="array" ref="AQ226">IF(COUNT(IF(AQ$5:AQ$81&gt;0, TRANSPOSE(Data_TR_USD!$B137:$BZ137)))&gt;0, SUMPRODUCT(AQ$5:AQ$81, TRANSPOSE(Data_TR_USD!$B137:$BZ137))%, NA())</f>
        <v>2.4679323359097935E-2</v>
      </c>
      <c r="AS226" s="49">
        <f t="array" ref="AS226">IF(COUNT(IF(AS$5:AS$81&gt;0, TRANSPOSE(Data_TR_USD!$B137:$BZ137)))&gt;0, SUMPRODUCT(AS$5:AS$81, TRANSPOSE(Data_TR_USD!$B137:$BZ137))%, NA())</f>
        <v>-1.7876619999999999E-2</v>
      </c>
      <c r="AU226" s="49">
        <f t="array" ref="AU226">IF(COUNT(IF(AU$5:AU$81&gt;0, TRANSPOSE(Data_TR_USD!$B137:$BZ137)))&gt;0, SUMPRODUCT(AU$5:AU$81, TRANSPOSE(Data_TR_USD!$B137:$BZ137))%, NA())</f>
        <v>0.1040232</v>
      </c>
      <c r="AV226" s="49">
        <f t="array" ref="AV226">IF(COUNT(IF(AV$5:AV$81&gt;0, TRANSPOSE(Data_TR_USD!$B137:$BZ137)))&gt;0, SUMPRODUCT(AV$5:AV$81, TRANSPOSE(Data_TR_USD!$B137:$BZ137))%, NA())</f>
        <v>0.1617189</v>
      </c>
      <c r="AW226" s="49">
        <f t="array" ref="AW226">IF(COUNT(IF(AW$5:AW$81&gt;0, TRANSPOSE(Data_TR_USD!$B137:$BZ137)))&gt;0, SUMPRODUCT(AW$5:AW$81, TRANSPOSE(Data_TR_USD!$B137:$BZ137))%, NA())</f>
        <v>-7.6666979999999996E-2</v>
      </c>
      <c r="AX226" s="49">
        <f t="array" ref="AX226">IF(COUNT(IF(AX$5:AX$81&gt;0, TRANSPOSE(Data_TR_USD!$B137:$BZ137)))&gt;0, SUMPRODUCT(AX$5:AX$81, TRANSPOSE(Data_TR_USD!$B137:$BZ137))%, NA())</f>
        <v>-7.691764999999999E-2</v>
      </c>
      <c r="AY226" s="49">
        <f t="array" ref="AY226">IF(COUNT(IF(AY$5:AY$81&gt;0, TRANSPOSE(Data_TR_USD!$B137:$BZ137)))&gt;0, SUMPRODUCT(AY$5:AY$81, TRANSPOSE(Data_TR_USD!$B137:$BZ137))%, NA())</f>
        <v>-7.5356472482095163E-2</v>
      </c>
      <c r="AZ226" s="49">
        <f t="array" ref="AZ226">IF(COUNT(IF(AZ$5:AZ$81&gt;0, TRANSPOSE(Data_TR_USD!$B137:$BZ137)))&gt;0, SUMPRODUCT(AZ$5:AZ$81, TRANSPOSE(Data_TR_USD!$B137:$BZ137))%, NA())</f>
        <v>-4.4358083999999992E-2</v>
      </c>
      <c r="BA226" s="49">
        <f t="array" ref="BA226">IF(COUNT(IF(BA$5:BA$81&gt;0, TRANSPOSE(Data_TR_USD!$B137:$BZ137)))&gt;0, SUMPRODUCT(BA$5:BA$81, TRANSPOSE(Data_TR_USD!$B137:$BZ137))%, NA())</f>
        <v>2.8176784999999999E-2</v>
      </c>
      <c r="BB226" s="49">
        <f t="array" ref="BB226">IF(COUNT(IF(BB$5:BB$81&gt;0, TRANSPOSE(Data_TR_USD!$B137:$BZ137)))&gt;0, SUMPRODUCT(BB$5:BB$81, TRANSPOSE(Data_TR_USD!$B137:$BZ137))%, NA())</f>
        <v>-4.2919371894936303E-2</v>
      </c>
      <c r="BC226" s="49">
        <f t="array" ref="BC226">IF(COUNT(IF(BC$5:BC$81&gt;0, TRANSPOSE(Data_TR_USD!$B137:$BZ137)))&gt;0, SUMPRODUCT(BC$5:BC$81, TRANSPOSE(Data_TR_USD!$B137:$BZ137))%, NA())</f>
        <v>-1.3718406653897531E-2</v>
      </c>
      <c r="BD226" s="49">
        <f t="array" ref="BD226">IF(COUNT(IF(BD$5:BD$81&gt;0, TRANSPOSE(Data_TR_USD!$B137:$BZ137)))&gt;0, SUMPRODUCT(BD$5:BD$81, TRANSPOSE(Data_TR_USD!$B137:$BZ137))%, NA())</f>
        <v>-3.9844139999999986E-2</v>
      </c>
      <c r="BE226" s="49">
        <f t="array" ref="BE226">IF(COUNT(IF(BE$5:BE$81&gt;0, TRANSPOSE(Data_TR_USD!$B137:$BZ137)))&gt;0, SUMPRODUCT(BE$5:BE$81, TRANSPOSE(Data_TR_USD!$B137:$BZ137))%, NA())</f>
        <v>-5.4189269901197983E-2</v>
      </c>
      <c r="BF226" s="49">
        <f t="array" ref="BF226">IF(COUNT(IF(BF$5:BF$81&gt;0, TRANSPOSE(Data_TR_USD!$B137:$BZ137)))&gt;0, SUMPRODUCT(BF$5:BF$81, TRANSPOSE(Data_TR_USD!$B137:$BZ137))%, NA())</f>
        <v>7.2548009999999996E-2</v>
      </c>
      <c r="BG226" s="49">
        <f t="array" ref="BG226">IF(COUNT(IF(BG$5:BG$81&gt;0, TRANSPOSE(Data_TR_USD!$B137:$BZ137)))&gt;0, SUMPRODUCT(BG$5:BG$81, TRANSPOSE(Data_TR_USD!$B137:$BZ137))%, NA())</f>
        <v>2.7417924560376904E-2</v>
      </c>
      <c r="BH226" s="49">
        <f t="array" ref="BH226">IF(COUNT(IF(BH$5:BH$81&gt;0, TRANSPOSE(Data_TR_USD!$B137:$BZ137)))&gt;0, SUMPRODUCT(BH$5:BH$81, TRANSPOSE(Data_TR_USD!$B137:$BZ137))%, NA())</f>
        <v>-7.142337231427565E-4</v>
      </c>
      <c r="BI226" s="49">
        <f t="array" ref="BI226">IF(COUNT(IF(BI$5:BI$81&gt;0, TRANSPOSE(Data_TR_USD!$B137:$BZ137)))&gt;0, SUMPRODUCT(BI$5:BI$81, TRANSPOSE(Data_TR_USD!$B137:$BZ137))%, NA())</f>
        <v>-1.7876619999999999E-2</v>
      </c>
      <c r="BJ226" s="49">
        <f t="array" ref="BJ226">IF(COUNT(IF(BJ$5:BJ$81&gt;0, TRANSPOSE(Data_TR_USD!$B137:$BZ137)))&gt;0, SUMPRODUCT(BJ$5:BJ$81, TRANSPOSE(Data_TR_USD!$B137:$BZ137))%, NA())</f>
        <v>-9.7323992482095167E-2</v>
      </c>
      <c r="BK226" s="49">
        <f t="array" ref="BK226">IF(COUNT(IF(BK$5:BK$81&gt;0, TRANSPOSE(Data_TR_USD!$B137:$BZ137)))&gt;0, SUMPRODUCT(BK$5:BK$81, TRANSPOSE(Data_TR_USD!$B137:$BZ137))%, NA())</f>
        <v>2.040879347607643E-2</v>
      </c>
      <c r="BL226" s="49">
        <f t="array" ref="BL226">IF(COUNT(IF(BL$5:BL$81&gt;0, TRANSPOSE(Data_TR_USD!$B137:$BZ137)))&gt;0, SUMPRODUCT(BL$5:BL$81, TRANSPOSE(Data_TR_USD!$B137:$BZ137))%, NA())</f>
        <v>1.1896787589524145E-2</v>
      </c>
      <c r="BM226" s="49">
        <f t="array" ref="BM226">IF(COUNT(IF(BM$5:BM$81&gt;0, TRANSPOSE(Data_TR_USD!$B137:$BZ137)))&gt;0, SUMPRODUCT(BM$5:BM$81, TRANSPOSE(Data_TR_USD!$B137:$BZ137))%, NA())</f>
        <v>-4.4718587190914066E-2</v>
      </c>
      <c r="BN226" s="49">
        <f t="array" ref="BN226">IF(COUNT(IF(BN$5:BN$81&gt;0, TRANSPOSE(Data_TR_USD!$B137:$BZ137)))&gt;0, SUMPRODUCT(BN$5:BN$81, TRANSPOSE(Data_TR_USD!$B137:$BZ137))%, NA())</f>
        <v>-3.3005712569607298E-2</v>
      </c>
      <c r="BO226" s="49">
        <f t="array" ref="BO226">IF(COUNT(IF(BO$5:BO$81&gt;0, TRANSPOSE(Data_TR_USD!$B137:$BZ137)))&gt;0, SUMPRODUCT(BO$5:BO$81, TRANSPOSE(Data_TR_USD!$B137:$BZ137))%, NA())</f>
        <v>2.6292009944314153E-2</v>
      </c>
      <c r="BP226" s="49">
        <f t="array" ref="BP226">IF(COUNT(IF(BP$5:BP$81&gt;0, TRANSPOSE(Data_TR_USD!$B137:$BZ137)))&gt;0, SUMPRODUCT(BP$5:BP$81, TRANSPOSE(Data_TR_USD!$B137:$BZ137))%, NA())</f>
        <v>8.2633441620261788E-2</v>
      </c>
      <c r="BQ226" s="49">
        <f t="array" ref="BQ226">IF(COUNT(IF(BQ$5:BQ$81&gt;0, TRANSPOSE(Data_TR_USD!$B137:$BZ137)))&gt;0, SUMPRODUCT(BQ$5:BQ$81, TRANSPOSE(Data_TR_USD!$B137:$BZ137))%, NA())</f>
        <v>2.3638513359097946E-2</v>
      </c>
      <c r="BR226" s="49">
        <f t="array" ref="BR226">IF(COUNT(IF(BR$5:BR$81&gt;0, TRANSPOSE(Data_TR_USD!$B137:$BZ137)))&gt;0, SUMPRODUCT(BR$5:BR$81, TRANSPOSE(Data_TR_USD!$B137:$BZ137))%, NA())</f>
        <v>7.4681417088379928E-2</v>
      </c>
      <c r="BS226" s="49">
        <f t="array" ref="BS226">IF(COUNT(IF(BS$5:BS$81&gt;0, TRANSPOSE(Data_TR_USD!$B137:$BZ137)))&gt;0, SUMPRODUCT(BS$5:BS$81, TRANSPOSE(Data_TR_USD!$B137:$BZ137))%, NA())</f>
        <v>6.7739551312666901E-2</v>
      </c>
    </row>
    <row r="227" spans="2:71">
      <c r="B227" s="48">
        <f t="shared" ref="B227:B243" si="6">B226+1</f>
        <v>2001</v>
      </c>
      <c r="E227" s="49">
        <f t="array" ref="E227">IF(COUNT(IF(E$5:E$81&gt;0, TRANSPOSE(Data_TR_USD!$B138:$BZ138)))&gt;0, SUMPRODUCT(E$5:E$81, TRANSPOSE(Data_TR_USD!$B138:$BZ138))%, NA())</f>
        <v>-0.1096591</v>
      </c>
      <c r="F227" s="49">
        <f t="array" ref="F227">IF(COUNT(IF(F$5:F$81&gt;0, TRANSPOSE(Data_TR_USD!$B138:$BZ138)))&gt;0, SUMPRODUCT(F$5:F$81, TRANSPOSE(Data_TR_USD!$B138:$BZ138))%, NA())</f>
        <v>-0.20149999999999998</v>
      </c>
      <c r="G227" s="49">
        <f t="array" ref="G227">IF(COUNT(IF(G$5:G$81&gt;0, TRANSPOSE(Data_TR_USD!$B138:$BZ138)))&gt;0, SUMPRODUCT(G$5:G$81, TRANSPOSE(Data_TR_USD!$B138:$BZ138))%, NA())</f>
        <v>1.551724137931032E-2</v>
      </c>
      <c r="I227" s="49">
        <f t="array" ref="I227">IF(ISNUMBER(I$96), I$96, IF(COUNT(IF(I$5:I$81&gt;0, TRANSPOSE(Data_TR_USD!$B138:$BZ138)))&gt;0, SUMPRODUCT(I$5:I$81, TRANSPOSE(Data_TR_USD!$B138:$BZ138))%, NA()))</f>
        <v>4.1593099999999994E-2</v>
      </c>
      <c r="J227" s="49">
        <f t="array" ref="J227">IF(ISNUMBER(J$96), J$96, IF(COUNT(IF(J$5:J$81&gt;0, TRANSPOSE(Data_TR_USD!$B138:$BZ138)))&gt;0, SUMPRODUCT(J$5:J$81, TRANSPOSE(Data_TR_USD!$B138:$BZ138))%, NA()))</f>
        <v>4.1593099999999994E-2</v>
      </c>
      <c r="K227" s="49">
        <f t="array" ref="K227">IF(ISNUMBER(K$96), K$96, IF(COUNT(IF(K$5:K$81&gt;0, TRANSPOSE(Data_TR_USD!$B138:$BZ138)))&gt;0, SUMPRODUCT(K$5:K$81, TRANSPOSE(Data_TR_USD!$B138:$BZ138))%, NA()))</f>
        <v>-3.2082619999999992E-2</v>
      </c>
      <c r="M227" s="49">
        <f t="array" ref="M227">IF(COUNT(IF(M$5:M$81&gt;0, TRANSPOSE(Data_TR_USD!$B138:$BZ138)))&gt;0, SUMPRODUCT(M$5:M$81, TRANSPOSE(Data_TR_USD!$B138:$BZ138))%, NA())</f>
        <v>-9.8423129999999984E-2</v>
      </c>
      <c r="N227" s="49">
        <f t="array" ref="N227">IF(COUNT(IF(N$5:N$81&gt;0, TRANSPOSE(Data_TR_USD!$B138:$BZ138)))&gt;0, SUMPRODUCT(N$5:N$81, TRANSPOSE(Data_TR_USD!$B138:$BZ138))%, NA())</f>
        <v>-3.2082619999999992E-2</v>
      </c>
      <c r="X227" s="49">
        <f t="array" ref="X227">IF(COUNT(IF(X$5:X$81&gt;0, TRANSPOSE(Data_TR_USD!$B138:$BZ138)))&gt;0, SUMPRODUCT(X$5:X$81, TRANSPOSE(Data_TR_USD!$B138:$BZ138))%, NA())</f>
        <v>-5.4951348480574175E-2</v>
      </c>
      <c r="Y227" s="49">
        <f t="array" ref="Y227">IF(COUNT(IF(Y$5:Y$81&gt;0, TRANSPOSE(Data_TR_USD!$B138:$BZ138)))&gt;0, SUMPRODUCT(Y$5:Y$81, TRANSPOSE(Data_TR_USD!$B138:$BZ138))%, NA())</f>
        <v>-3.2082619999999992E-2</v>
      </c>
      <c r="AA227" s="49">
        <f t="array" ref="AA227">IF(COUNT(IF(AA$5:AA$81&gt;0, TRANSPOSE(Data_TR_USD!$B138:$BZ138)))&gt;0, SUMPRODUCT(AA$5:AA$81, TRANSPOSE(Data_TR_USD!$B138:$BZ138))%, NA())</f>
        <v>-9.8423129999999984E-2</v>
      </c>
      <c r="AB227" s="49">
        <f t="array" ref="AB227">IF(COUNT(IF(AB$5:AB$81&gt;0, TRANSPOSE(Data_TR_USD!$B138:$BZ138)))&gt;0, SUMPRODUCT(AB$5:AB$81, TRANSPOSE(Data_TR_USD!$B138:$BZ138))%, NA())</f>
        <v>-4.4165823339616869E-2</v>
      </c>
      <c r="AC227" s="49">
        <f t="array" ref="AC227">IF(COUNT(IF(AC$5:AC$81&gt;0, TRANSPOSE(Data_TR_USD!$B138:$BZ138)))&gt;0, SUMPRODUCT(AC$5:AC$81, TRANSPOSE(Data_TR_USD!$B138:$BZ138))%, NA())</f>
        <v>-3.1233018339616874E-2</v>
      </c>
      <c r="AD227" s="49">
        <f t="array" ref="AD227">IF(COUNT(IF(AD$5:AD$81&gt;0, TRANSPOSE(Data_TR_USD!$B138:$BZ138)))&gt;0, SUMPRODUCT(AD$5:AD$81, TRANSPOSE(Data_TR_USD!$B138:$BZ138))%, NA())</f>
        <v>1.6510795152012969E-3</v>
      </c>
      <c r="AE227" s="49">
        <f t="array" ref="AE227">IF(COUNT(IF(AE$5:AE$81&gt;0, TRANSPOSE(Data_TR_USD!$B138:$BZ138)))&gt;0, SUMPRODUCT(AE$5:AE$81, TRANSPOSE(Data_TR_USD!$B138:$BZ138))%, NA())</f>
        <v>-3.2932890969597388E-2</v>
      </c>
      <c r="AG227" s="49">
        <f t="array" ref="AG227">IF(COUNT(IF(AG$5:AG$81&gt;0, TRANSPOSE(Data_TR_USD!$B138:$BZ138)))&gt;0, SUMPRODUCT(AG$5:AG$81, TRANSPOSE(Data_TR_USD!$B138:$BZ138))%, NA())</f>
        <v>0</v>
      </c>
      <c r="AM227" s="49">
        <f t="array" ref="AM227">IF(COUNT(IF(AM$5:AM$81&gt;0, TRANSPOSE(Data_TR_USD!$B138:$BZ138)))&gt;0, SUMPRODUCT(AM$5:AM$81, TRANSPOSE(Data_TR_USD!$B138:$BZ138))%, NA())</f>
        <v>-7.2992199036058858E-2</v>
      </c>
      <c r="AN227" s="49">
        <f t="array" ref="AN227">IF(COUNT(IF(AN$5:AN$81&gt;0, TRANSPOSE(Data_TR_USD!$B138:$BZ138)))&gt;0, SUMPRODUCT(AN$5:AN$81, TRANSPOSE(Data_TR_USD!$B138:$BZ138))%, NA())</f>
        <v>-5.0071020764607885E-3</v>
      </c>
      <c r="AO227" s="49">
        <f t="array" ref="AO227">IF(COUNT(IF(AO$5:AO$81&gt;0, TRANSPOSE(Data_TR_USD!$B138:$BZ138)))&gt;0, SUMPRODUCT(AO$5:AO$81, TRANSPOSE(Data_TR_USD!$B138:$BZ138))%, NA())</f>
        <v>-4.7924676254712646E-2</v>
      </c>
      <c r="AP227" s="49">
        <f t="array" ref="AP227">IF(COUNT(IF(AP$5:AP$81&gt;0, TRANSPOSE(Data_TR_USD!$B138:$BZ138)))&gt;0, SUMPRODUCT(AP$5:AP$81, TRANSPOSE(Data_TR_USD!$B138:$BZ138))%, NA())</f>
        <v>-1.5271871981910703E-2</v>
      </c>
      <c r="AQ227" s="49">
        <f t="array" ref="AQ227">IF(COUNT(IF(AQ$5:AQ$81&gt;0, TRANSPOSE(Data_TR_USD!$B138:$BZ138)))&gt;0, SUMPRODUCT(AQ$5:AQ$81, TRANSPOSE(Data_TR_USD!$B138:$BZ138))%, NA())</f>
        <v>-5.0509595764607861E-3</v>
      </c>
      <c r="AS227" s="49">
        <f t="array" ref="AS227">IF(COUNT(IF(AS$5:AS$81&gt;0, TRANSPOSE(Data_TR_USD!$B138:$BZ138)))&gt;0, SUMPRODUCT(AS$5:AS$81, TRANSPOSE(Data_TR_USD!$B138:$BZ138))%, NA())</f>
        <v>-3.2082619999999992E-2</v>
      </c>
      <c r="AU227" s="49">
        <f t="array" ref="AU227">IF(COUNT(IF(AU$5:AU$81&gt;0, TRANSPOSE(Data_TR_USD!$B138:$BZ138)))&gt;0, SUMPRODUCT(AU$5:AU$81, TRANSPOSE(Data_TR_USD!$B138:$BZ138))%, NA())</f>
        <v>4.1859200000000006E-2</v>
      </c>
      <c r="AV227" s="49">
        <f t="array" ref="AV227">IF(COUNT(IF(AV$5:AV$81&gt;0, TRANSPOSE(Data_TR_USD!$B138:$BZ138)))&gt;0, SUMPRODUCT(AV$5:AV$81, TRANSPOSE(Data_TR_USD!$B138:$BZ138))%, NA())</f>
        <v>7.3851399999999998E-2</v>
      </c>
      <c r="AW227" s="49">
        <f t="array" ref="AW227">IF(COUNT(IF(AW$5:AW$81&gt;0, TRANSPOSE(Data_TR_USD!$B138:$BZ138)))&gt;0, SUMPRODUCT(AW$5:AW$81, TRANSPOSE(Data_TR_USD!$B138:$BZ138))%, NA())</f>
        <v>-0.11475298</v>
      </c>
      <c r="AX227" s="49">
        <f t="array" ref="AX227">IF(COUNT(IF(AX$5:AX$81&gt;0, TRANSPOSE(Data_TR_USD!$B138:$BZ138)))&gt;0, SUMPRODUCT(AX$5:AX$81, TRANSPOSE(Data_TR_USD!$B138:$BZ138))%, NA())</f>
        <v>-9.8423129999999984E-2</v>
      </c>
      <c r="AY227" s="49">
        <f t="array" ref="AY227">IF(COUNT(IF(AY$5:AY$81&gt;0, TRANSPOSE(Data_TR_USD!$B138:$BZ138)))&gt;0, SUMPRODUCT(AY$5:AY$81, TRANSPOSE(Data_TR_USD!$B138:$BZ138))%, NA())</f>
        <v>-9.9240689999999979E-2</v>
      </c>
      <c r="AZ227" s="49">
        <f t="array" ref="AZ227">IF(COUNT(IF(AZ$5:AZ$81&gt;0, TRANSPOSE(Data_TR_USD!$B138:$BZ138)))&gt;0, SUMPRODUCT(AZ$5:AZ$81, TRANSPOSE(Data_TR_USD!$B138:$BZ138))%, NA())</f>
        <v>-7.4256236000000003E-2</v>
      </c>
      <c r="BA227" s="49">
        <f t="array" ref="BA227">IF(COUNT(IF(BA$5:BA$81&gt;0, TRANSPOSE(Data_TR_USD!$B138:$BZ138)))&gt;0, SUMPRODUCT(BA$5:BA$81, TRANSPOSE(Data_TR_USD!$B138:$BZ138))%, NA())</f>
        <v>-6.9017999999999803E-4</v>
      </c>
      <c r="BB227" s="49">
        <f t="array" ref="BB227">IF(COUNT(IF(BB$5:BB$81&gt;0, TRANSPOSE(Data_TR_USD!$B138:$BZ138)))&gt;0, SUMPRODUCT(BB$5:BB$81, TRANSPOSE(Data_TR_USD!$B138:$BZ138))%, NA())</f>
        <v>-5.4951348480574175E-2</v>
      </c>
      <c r="BC227" s="49">
        <f t="array" ref="BC227">IF(COUNT(IF(BC$5:BC$81&gt;0, TRANSPOSE(Data_TR_USD!$B138:$BZ138)))&gt;0, SUMPRODUCT(BC$5:BC$81, TRANSPOSE(Data_TR_USD!$B138:$BZ138))%, NA())</f>
        <v>-4.0480007899528117E-2</v>
      </c>
      <c r="BD227" s="49">
        <f t="array" ref="BD227">IF(COUNT(IF(BD$5:BD$81&gt;0, TRANSPOSE(Data_TR_USD!$B138:$BZ138)))&gt;0, SUMPRODUCT(BD$5:BD$81, TRANSPOSE(Data_TR_USD!$B138:$BZ138))%, NA())</f>
        <v>-5.1476739999999986E-2</v>
      </c>
      <c r="BE227" s="49">
        <f t="array" ref="BE227">IF(COUNT(IF(BE$5:BE$81&gt;0, TRANSPOSE(Data_TR_USD!$B138:$BZ138)))&gt;0, SUMPRODUCT(BE$5:BE$81, TRANSPOSE(Data_TR_USD!$B138:$BZ138))%, NA())</f>
        <v>-6.158112656900868E-2</v>
      </c>
      <c r="BF227" s="49">
        <f t="array" ref="BF227">IF(COUNT(IF(BF$5:BF$81&gt;0, TRANSPOSE(Data_TR_USD!$B138:$BZ138)))&gt;0, SUMPRODUCT(BF$5:BF$81, TRANSPOSE(Data_TR_USD!$B138:$BZ138))%, NA())</f>
        <v>1.881611E-2</v>
      </c>
      <c r="BG227" s="49">
        <f t="array" ref="BG227">IF(COUNT(IF(BG$5:BG$81&gt;0, TRANSPOSE(Data_TR_USD!$B138:$BZ138)))&gt;0, SUMPRODUCT(BG$5:BG$81, TRANSPOSE(Data_TR_USD!$B138:$BZ138))%, NA())</f>
        <v>2.2074143651998725E-3</v>
      </c>
      <c r="BH227" s="49">
        <f t="array" ref="BH227">IF(COUNT(IF(BH$5:BH$81&gt;0, TRANSPOSE(Data_TR_USD!$B138:$BZ138)))&gt;0, SUMPRODUCT(BH$5:BH$81, TRANSPOSE(Data_TR_USD!$B138:$BZ138))%, NA())</f>
        <v>-2.7410710000000008E-2</v>
      </c>
      <c r="BI227" s="49">
        <f t="array" ref="BI227">IF(COUNT(IF(BI$5:BI$81&gt;0, TRANSPOSE(Data_TR_USD!$B138:$BZ138)))&gt;0, SUMPRODUCT(BI$5:BI$81, TRANSPOSE(Data_TR_USD!$B138:$BZ138))%, NA())</f>
        <v>-3.2082619999999992E-2</v>
      </c>
      <c r="BJ227" s="49">
        <f t="array" ref="BJ227">IF(COUNT(IF(BJ$5:BJ$81&gt;0, TRANSPOSE(Data_TR_USD!$B138:$BZ138)))&gt;0, SUMPRODUCT(BJ$5:BJ$81, TRANSPOSE(Data_TR_USD!$B138:$BZ138))%, NA())</f>
        <v>-0.11863480999999998</v>
      </c>
      <c r="BK227" s="49">
        <f t="array" ref="BK227">IF(COUNT(IF(BK$5:BK$81&gt;0, TRANSPOSE(Data_TR_USD!$B138:$BZ138)))&gt;0, SUMPRODUCT(BK$5:BK$81, TRANSPOSE(Data_TR_USD!$B138:$BZ138))%, NA())</f>
        <v>-3.2258586926688995E-2</v>
      </c>
      <c r="BL227" s="49">
        <f t="array" ref="BL227">IF(COUNT(IF(BL$5:BL$81&gt;0, TRANSPOSE(Data_TR_USD!$B138:$BZ138)))&gt;0, SUMPRODUCT(BL$5:BL$81, TRANSPOSE(Data_TR_USD!$B138:$BZ138))%, NA())</f>
        <v>-1.6776299999999997E-2</v>
      </c>
      <c r="BM227" s="49">
        <f t="array" ref="BM227">IF(COUNT(IF(BM$5:BM$81&gt;0, TRANSPOSE(Data_TR_USD!$B138:$BZ138)))&gt;0, SUMPRODUCT(BM$5:BM$81, TRANSPOSE(Data_TR_USD!$B138:$BZ138))%, NA())</f>
        <v>-7.8663948999999997E-2</v>
      </c>
      <c r="BN227" s="49">
        <f t="array" ref="BN227">IF(COUNT(IF(BN$5:BN$81&gt;0, TRANSPOSE(Data_TR_USD!$B138:$BZ138)))&gt;0, SUMPRODUCT(BN$5:BN$81, TRANSPOSE(Data_TR_USD!$B138:$BZ138))%, NA())</f>
        <v>-5.3576573277260689E-2</v>
      </c>
      <c r="BO227" s="49">
        <f t="array" ref="BO227">IF(COUNT(IF(BO$5:BO$81&gt;0, TRANSPOSE(Data_TR_USD!$B138:$BZ138)))&gt;0, SUMPRODUCT(BO$5:BO$81, TRANSPOSE(Data_TR_USD!$B138:$BZ138))%, NA())</f>
        <v>-1.8151978621808552E-2</v>
      </c>
      <c r="BP227" s="49">
        <f t="array" ref="BP227">IF(COUNT(IF(BP$5:BP$81&gt;0, TRANSPOSE(Data_TR_USD!$B138:$BZ138)))&gt;0, SUMPRODUCT(BP$5:BP$81, TRANSPOSE(Data_TR_USD!$B138:$BZ138))%, NA())</f>
        <v>-1.9374765518173794E-2</v>
      </c>
      <c r="BQ227" s="49">
        <f t="array" ref="BQ227">IF(COUNT(IF(BQ$5:BQ$81&gt;0, TRANSPOSE(Data_TR_USD!$B138:$BZ138)))&gt;0, SUMPRODUCT(BQ$5:BQ$81, TRANSPOSE(Data_TR_USD!$B138:$BZ138))%, NA())</f>
        <v>-5.0071020764607885E-3</v>
      </c>
      <c r="BR227" s="49">
        <f t="array" ref="BR227">IF(COUNT(IF(BR$5:BR$81&gt;0, TRANSPOSE(Data_TR_USD!$B138:$BZ138)))&gt;0, SUMPRODUCT(BR$5:BR$81, TRANSPOSE(Data_TR_USD!$B138:$BZ138))%, NA())</f>
        <v>1.1554805158498063E-2</v>
      </c>
      <c r="BS227" s="49">
        <f t="array" ref="BS227">IF(COUNT(IF(BS$5:BS$81&gt;0, TRANSPOSE(Data_TR_USD!$B138:$BZ138)))&gt;0, SUMPRODUCT(BS$5:BS$81, TRANSPOSE(Data_TR_USD!$B138:$BZ138))%, NA())</f>
        <v>7.0159620000000006E-2</v>
      </c>
    </row>
    <row r="228" spans="2:71">
      <c r="B228" s="48">
        <f t="shared" si="6"/>
        <v>2002</v>
      </c>
      <c r="E228" s="49">
        <f t="array" ref="E228">IF(COUNT(IF(E$5:E$81&gt;0, TRANSPOSE(Data_TR_USD!$B139:$BZ139)))&gt;0, SUMPRODUCT(E$5:E$81, TRANSPOSE(Data_TR_USD!$B139:$BZ139))%, NA())</f>
        <v>-0.20960889999999999</v>
      </c>
      <c r="F228" s="49">
        <f t="array" ref="F228">IF(COUNT(IF(F$5:F$81&gt;0, TRANSPOSE(Data_TR_USD!$B139:$BZ139)))&gt;0, SUMPRODUCT(F$5:F$81, TRANSPOSE(Data_TR_USD!$B139:$BZ139))%, NA())</f>
        <v>-0.15079999999999999</v>
      </c>
      <c r="G228" s="49">
        <f t="array" ref="G228">IF(COUNT(IF(G$5:G$81&gt;0, TRANSPOSE(Data_TR_USD!$B139:$BZ139)))&gt;0, SUMPRODUCT(G$5:G$81, TRANSPOSE(Data_TR_USD!$B139:$BZ139))%, NA())</f>
        <v>2.3769100169779289E-2</v>
      </c>
      <c r="I228" s="49">
        <f t="array" ref="I228">IF(ISNUMBER(I$96), I$96, IF(COUNT(IF(I$5:I$81&gt;0, TRANSPOSE(Data_TR_USD!$B139:$BZ139)))&gt;0, SUMPRODUCT(I$5:I$81, TRANSPOSE(Data_TR_USD!$B139:$BZ139))%, NA()))</f>
        <v>1.68658E-2</v>
      </c>
      <c r="J228" s="49">
        <f t="array" ref="J228">IF(ISNUMBER(J$96), J$96, IF(COUNT(IF(J$5:J$81&gt;0, TRANSPOSE(Data_TR_USD!$B139:$BZ139)))&gt;0, SUMPRODUCT(J$5:J$81, TRANSPOSE(Data_TR_USD!$B139:$BZ139))%, NA()))</f>
        <v>1.68658E-2</v>
      </c>
      <c r="K228" s="49">
        <f t="array" ref="K228">IF(ISNUMBER(K$96), K$96, IF(COUNT(IF(K$5:K$81&gt;0, TRANSPOSE(Data_TR_USD!$B139:$BZ139)))&gt;0, SUMPRODUCT(K$5:K$81, TRANSPOSE(Data_TR_USD!$B139:$BZ139))%, NA()))</f>
        <v>-9.2733339999999984E-2</v>
      </c>
      <c r="M228" s="49">
        <f t="array" ref="M228">IF(COUNT(IF(M$5:M$81&gt;0, TRANSPOSE(Data_TR_USD!$B139:$BZ139)))&gt;0, SUMPRODUCT(M$5:M$81, TRANSPOSE(Data_TR_USD!$B139:$BZ139))%, NA())</f>
        <v>-0.13352844999999999</v>
      </c>
      <c r="N228" s="49">
        <f t="array" ref="N228">IF(COUNT(IF(N$5:N$81&gt;0, TRANSPOSE(Data_TR_USD!$B139:$BZ139)))&gt;0, SUMPRODUCT(N$5:N$81, TRANSPOSE(Data_TR_USD!$B139:$BZ139))%, NA())</f>
        <v>-9.2733339999999984E-2</v>
      </c>
      <c r="X228" s="49">
        <f t="array" ref="X228">IF(COUNT(IF(X$5:X$81&gt;0, TRANSPOSE(Data_TR_USD!$B139:$BZ139)))&gt;0, SUMPRODUCT(X$5:X$81, TRANSPOSE(Data_TR_USD!$B139:$BZ139))%, NA())</f>
        <v>-0.12920911205481991</v>
      </c>
      <c r="Y228" s="49">
        <f t="array" ref="Y228">IF(COUNT(IF(Y$5:Y$81&gt;0, TRANSPOSE(Data_TR_USD!$B139:$BZ139)))&gt;0, SUMPRODUCT(Y$5:Y$81, TRANSPOSE(Data_TR_USD!$B139:$BZ139))%, NA())</f>
        <v>-9.2733339999999984E-2</v>
      </c>
      <c r="AA228" s="49">
        <f t="array" ref="AA228">IF(COUNT(IF(AA$5:AA$81&gt;0, TRANSPOSE(Data_TR_USD!$B139:$BZ139)))&gt;0, SUMPRODUCT(AA$5:AA$81, TRANSPOSE(Data_TR_USD!$B139:$BZ139))%, NA())</f>
        <v>-0.13352844999999999</v>
      </c>
      <c r="AB228" s="49">
        <f t="array" ref="AB228">IF(COUNT(IF(AB$5:AB$81&gt;0, TRANSPOSE(Data_TR_USD!$B139:$BZ139)))&gt;0, SUMPRODUCT(AB$5:AB$81, TRANSPOSE(Data_TR_USD!$B139:$BZ139))%, NA())</f>
        <v>-0.11264117692936815</v>
      </c>
      <c r="AC228" s="49">
        <f t="array" ref="AC228">IF(COUNT(IF(AC$5:AC$81&gt;0, TRANSPOSE(Data_TR_USD!$B139:$BZ139)))&gt;0, SUMPRODUCT(AC$5:AC$81, TRANSPOSE(Data_TR_USD!$B139:$BZ139))%, NA())</f>
        <v>-0.12192995692936812</v>
      </c>
      <c r="AD228" s="49">
        <f t="array" ref="AD228">IF(COUNT(IF(AD$5:AD$81&gt;0, TRANSPOSE(Data_TR_USD!$B139:$BZ139)))&gt;0, SUMPRODUCT(AD$5:AD$81, TRANSPOSE(Data_TR_USD!$B139:$BZ139))%, NA())</f>
        <v>-6.9433689387850481E-2</v>
      </c>
      <c r="AE228" s="49">
        <f t="array" ref="AE228">IF(COUNT(IF(AE$5:AE$81&gt;0, TRANSPOSE(Data_TR_USD!$B139:$BZ139)))&gt;0, SUMPRODUCT(AE$5:AE$81, TRANSPOSE(Data_TR_USD!$B139:$BZ139))%, NA())</f>
        <v>-6.2456008775700927E-2</v>
      </c>
      <c r="AG228" s="49">
        <f t="array" ref="AG228">IF(COUNT(IF(AG$5:AG$81&gt;0, TRANSPOSE(Data_TR_USD!$B139:$BZ139)))&gt;0, SUMPRODUCT(AG$5:AG$81, TRANSPOSE(Data_TR_USD!$B139:$BZ139))%, NA())</f>
        <v>0</v>
      </c>
      <c r="AM228" s="49">
        <f t="array" ref="AM228">IF(COUNT(IF(AM$5:AM$81&gt;0, TRANSPOSE(Data_TR_USD!$B139:$BZ139)))&gt;0, SUMPRODUCT(AM$5:AM$81, TRANSPOSE(Data_TR_USD!$B139:$BZ139))%, NA())</f>
        <v>-1.6257895451591276E-2</v>
      </c>
      <c r="AN228" s="49">
        <f t="array" ref="AN228">IF(COUNT(IF(AN$5:AN$81&gt;0, TRANSPOSE(Data_TR_USD!$B139:$BZ139)))&gt;0, SUMPRODUCT(AN$5:AN$81, TRANSPOSE(Data_TR_USD!$B139:$BZ139))%, NA())</f>
        <v>5.6640122638814364E-2</v>
      </c>
      <c r="AO228" s="49">
        <f t="array" ref="AO228">IF(COUNT(IF(AO$5:AO$81&gt;0, TRANSPOSE(Data_TR_USD!$B139:$BZ139)))&gt;0, SUMPRODUCT(AO$5:AO$81, TRANSPOSE(Data_TR_USD!$B139:$BZ139))%, NA())</f>
        <v>-9.7841332697026051E-2</v>
      </c>
      <c r="AP228" s="49">
        <f t="array" ref="AP228">IF(COUNT(IF(AP$5:AP$81&gt;0, TRANSPOSE(Data_TR_USD!$B139:$BZ139)))&gt;0, SUMPRODUCT(AP$5:AP$81, TRANSPOSE(Data_TR_USD!$B139:$BZ139))%, NA())</f>
        <v>-6.0510416778801791E-2</v>
      </c>
      <c r="AQ228" s="49">
        <f t="array" ref="AQ228">IF(COUNT(IF(AQ$5:AQ$81&gt;0, TRANSPOSE(Data_TR_USD!$B139:$BZ139)))&gt;0, SUMPRODUCT(AQ$5:AQ$81, TRANSPOSE(Data_TR_USD!$B139:$BZ139))%, NA())</f>
        <v>6.7498417638814368E-2</v>
      </c>
      <c r="AS228" s="49">
        <f t="array" ref="AS228">IF(COUNT(IF(AS$5:AS$81&gt;0, TRANSPOSE(Data_TR_USD!$B139:$BZ139)))&gt;0, SUMPRODUCT(AS$5:AS$81, TRANSPOSE(Data_TR_USD!$B139:$BZ139))%, NA())</f>
        <v>-9.2733339999999984E-2</v>
      </c>
      <c r="AU228" s="49">
        <f t="array" ref="AU228">IF(COUNT(IF(AU$5:AU$81&gt;0, TRANSPOSE(Data_TR_USD!$B139:$BZ139)))&gt;0, SUMPRODUCT(AU$5:AU$81, TRANSPOSE(Data_TR_USD!$B139:$BZ139))%, NA())</f>
        <v>-6.8972199999999997E-2</v>
      </c>
      <c r="AV228" s="49">
        <f t="array" ref="AV228">IF(COUNT(IF(AV$5:AV$81&gt;0, TRANSPOSE(Data_TR_USD!$B139:$BZ139)))&gt;0, SUMPRODUCT(AV$5:AV$81, TRANSPOSE(Data_TR_USD!$B139:$BZ139))%, NA())</f>
        <v>4.6427599999999999E-2</v>
      </c>
      <c r="AW228" s="49">
        <f t="array" ref="AW228">IF(COUNT(IF(AW$5:AW$81&gt;0, TRANSPOSE(Data_TR_USD!$B139:$BZ139)))&gt;0, SUMPRODUCT(AW$5:AW$81, TRANSPOSE(Data_TR_USD!$B139:$BZ139))%, NA())</f>
        <v>-0.12978852000000002</v>
      </c>
      <c r="AX228" s="49">
        <f t="array" ref="AX228">IF(COUNT(IF(AX$5:AX$81&gt;0, TRANSPOSE(Data_TR_USD!$B139:$BZ139)))&gt;0, SUMPRODUCT(AX$5:AX$81, TRANSPOSE(Data_TR_USD!$B139:$BZ139))%, NA())</f>
        <v>-0.13352844999999999</v>
      </c>
      <c r="AY228" s="49">
        <f t="array" ref="AY228">IF(COUNT(IF(AY$5:AY$81&gt;0, TRANSPOSE(Data_TR_USD!$B139:$BZ139)))&gt;0, SUMPRODUCT(AY$5:AY$81, TRANSPOSE(Data_TR_USD!$B139:$BZ139))%, NA())</f>
        <v>-0.12517905000000001</v>
      </c>
      <c r="AZ228" s="49">
        <f t="array" ref="AZ228">IF(COUNT(IF(AZ$5:AZ$81&gt;0, TRANSPOSE(Data_TR_USD!$B139:$BZ139)))&gt;0, SUMPRODUCT(AZ$5:AZ$81, TRANSPOSE(Data_TR_USD!$B139:$BZ139))%, NA())</f>
        <v>-0.11728488799999999</v>
      </c>
      <c r="BA228" s="49">
        <f t="array" ref="BA228">IF(COUNT(IF(BA$5:BA$81&gt;0, TRANSPOSE(Data_TR_USD!$B139:$BZ139)))&gt;0, SUMPRODUCT(BA$5:BA$81, TRANSPOSE(Data_TR_USD!$B139:$BZ139))%, NA())</f>
        <v>-7.2926774999999985E-2</v>
      </c>
      <c r="BB228" s="49">
        <f t="array" ref="BB228">IF(COUNT(IF(BB$5:BB$81&gt;0, TRANSPOSE(Data_TR_USD!$B139:$BZ139)))&gt;0, SUMPRODUCT(BB$5:BB$81, TRANSPOSE(Data_TR_USD!$B139:$BZ139))%, NA())</f>
        <v>-0.12920911205481991</v>
      </c>
      <c r="BC228" s="49">
        <f t="array" ref="BC228">IF(COUNT(IF(BC$5:BC$81&gt;0, TRANSPOSE(Data_TR_USD!$B139:$BZ139)))&gt;0, SUMPRODUCT(BC$5:BC$81, TRANSPOSE(Data_TR_USD!$B139:$BZ139))%, NA())</f>
        <v>-9.8598966725800402E-2</v>
      </c>
      <c r="BD228" s="49">
        <f t="array" ref="BD228">IF(COUNT(IF(BD$5:BD$81&gt;0, TRANSPOSE(Data_TR_USD!$B139:$BZ139)))&gt;0, SUMPRODUCT(BD$5:BD$81, TRANSPOSE(Data_TR_USD!$B139:$BZ139))%, NA())</f>
        <v>-0.12195222999999998</v>
      </c>
      <c r="BE228" s="49">
        <f t="array" ref="BE228">IF(COUNT(IF(BE$5:BE$81&gt;0, TRANSPOSE(Data_TR_USD!$B139:$BZ139)))&gt;0, SUMPRODUCT(BE$5:BE$81, TRANSPOSE(Data_TR_USD!$B139:$BZ139))%, NA())</f>
        <v>-6.4489291652107067E-2</v>
      </c>
      <c r="BF228" s="49">
        <f t="array" ref="BF228">IF(COUNT(IF(BF$5:BF$81&gt;0, TRANSPOSE(Data_TR_USD!$B139:$BZ139)))&gt;0, SUMPRODUCT(BF$5:BF$81, TRANSPOSE(Data_TR_USD!$B139:$BZ139))%, NA())</f>
        <v>-5.5566209999999998E-2</v>
      </c>
      <c r="BG228" s="49">
        <f t="array" ref="BG228">IF(COUNT(IF(BG$5:BG$81&gt;0, TRANSPOSE(Data_TR_USD!$B139:$BZ139)))&gt;0, SUMPRODUCT(BG$5:BG$81, TRANSPOSE(Data_TR_USD!$B139:$BZ139))%, NA())</f>
        <v>-8.6703588010689711E-3</v>
      </c>
      <c r="BH228" s="49">
        <f t="array" ref="BH228">IF(COUNT(IF(BH$5:BH$81&gt;0, TRANSPOSE(Data_TR_USD!$B139:$BZ139)))&gt;0, SUMPRODUCT(BH$5:BH$81, TRANSPOSE(Data_TR_USD!$B139:$BZ139))%, NA())</f>
        <v>-4.1970694999999995E-2</v>
      </c>
      <c r="BI228" s="49">
        <f t="array" ref="BI228">IF(COUNT(IF(BI$5:BI$81&gt;0, TRANSPOSE(Data_TR_USD!$B139:$BZ139)))&gt;0, SUMPRODUCT(BI$5:BI$81, TRANSPOSE(Data_TR_USD!$B139:$BZ139))%, NA())</f>
        <v>-9.2733339999999984E-2</v>
      </c>
      <c r="BJ228" s="49">
        <f t="array" ref="BJ228">IF(COUNT(IF(BJ$5:BJ$81&gt;0, TRANSPOSE(Data_TR_USD!$B139:$BZ139)))&gt;0, SUMPRODUCT(BJ$5:BJ$81, TRANSPOSE(Data_TR_USD!$B139:$BZ139))%, NA())</f>
        <v>-0.15439793999999998</v>
      </c>
      <c r="BK228" s="49">
        <f t="array" ref="BK228">IF(COUNT(IF(BK$5:BK$81&gt;0, TRANSPOSE(Data_TR_USD!$B139:$BZ139)))&gt;0, SUMPRODUCT(BK$5:BK$81, TRANSPOSE(Data_TR_USD!$B139:$BZ139))%, NA())</f>
        <v>-8.1389935715783915E-2</v>
      </c>
      <c r="BL228" s="49">
        <f t="array" ref="BL228">IF(COUNT(IF(BL$5:BL$81&gt;0, TRANSPOSE(Data_TR_USD!$B139:$BZ139)))&gt;0, SUMPRODUCT(BL$5:BL$81, TRANSPOSE(Data_TR_USD!$B139:$BZ139))%, NA())</f>
        <v>-2.1767450000000004E-2</v>
      </c>
      <c r="BM228" s="49">
        <f t="array" ref="BM228">IF(COUNT(IF(BM$5:BM$81&gt;0, TRANSPOSE(Data_TR_USD!$B139:$BZ139)))&gt;0, SUMPRODUCT(BM$5:BM$81, TRANSPOSE(Data_TR_USD!$B139:$BZ139))%, NA())</f>
        <v>-6.6226605999999993E-2</v>
      </c>
      <c r="BN228" s="49">
        <f t="array" ref="BN228">IF(COUNT(IF(BN$5:BN$81&gt;0, TRANSPOSE(Data_TR_USD!$B139:$BZ139)))&gt;0, SUMPRODUCT(BN$5:BN$81, TRANSPOSE(Data_TR_USD!$B139:$BZ139))%, NA())</f>
        <v>3.5324774969131847E-3</v>
      </c>
      <c r="BO228" s="49">
        <f t="array" ref="BO228">IF(COUNT(IF(BO$5:BO$81&gt;0, TRANSPOSE(Data_TR_USD!$B139:$BZ139)))&gt;0, SUMPRODUCT(BO$5:BO$81, TRANSPOSE(Data_TR_USD!$B139:$BZ139))%, NA())</f>
        <v>1.0334441997530548E-2</v>
      </c>
      <c r="BP228" s="49">
        <f t="array" ref="BP228">IF(COUNT(IF(BP$5:BP$81&gt;0, TRANSPOSE(Data_TR_USD!$B139:$BZ139)))&gt;0, SUMPRODUCT(BP$5:BP$81, TRANSPOSE(Data_TR_USD!$B139:$BZ139))%, NA())</f>
        <v>7.5774849979421167E-3</v>
      </c>
      <c r="BQ228" s="49">
        <f t="array" ref="BQ228">IF(COUNT(IF(BQ$5:BQ$81&gt;0, TRANSPOSE(Data_TR_USD!$B139:$BZ139)))&gt;0, SUMPRODUCT(BQ$5:BQ$81, TRANSPOSE(Data_TR_USD!$B139:$BZ139))%, NA())</f>
        <v>5.6640122638814364E-2</v>
      </c>
      <c r="BR228" s="49">
        <f t="array" ref="BR228">IF(COUNT(IF(BR$5:BR$81&gt;0, TRANSPOSE(Data_TR_USD!$B139:$BZ139)))&gt;0, SUMPRODUCT(BR$5:BR$81, TRANSPOSE(Data_TR_USD!$B139:$BZ139))%, NA())</f>
        <v>-3.6343027008178562E-2</v>
      </c>
      <c r="BS228" s="49">
        <f t="array" ref="BS228">IF(COUNT(IF(BS$5:BS$81&gt;0, TRANSPOSE(Data_TR_USD!$B139:$BZ139)))&gt;0, SUMPRODUCT(BS$5:BS$81, TRANSPOSE(Data_TR_USD!$B139:$BZ139))%, NA())</f>
        <v>5.3757404999999994E-2</v>
      </c>
    </row>
    <row r="229" spans="2:71">
      <c r="B229" s="48">
        <f t="shared" si="6"/>
        <v>2003</v>
      </c>
      <c r="E229" s="49">
        <f t="array" ref="E229">IF(COUNT(IF(E$5:E$81&gt;0, TRANSPOSE(Data_TR_USD!$B140:$BZ140)))&gt;0, SUMPRODUCT(E$5:E$81, TRANSPOSE(Data_TR_USD!$B140:$BZ140))%, NA())</f>
        <v>0.31353799999999998</v>
      </c>
      <c r="F229" s="49">
        <f t="array" ref="F229">IF(COUNT(IF(F$5:F$81&gt;0, TRANSPOSE(Data_TR_USD!$B140:$BZ140)))&gt;0, SUMPRODUCT(F$5:F$81, TRANSPOSE(Data_TR_USD!$B140:$BZ140))%, NA())</f>
        <v>0.40340000000000004</v>
      </c>
      <c r="G229" s="49">
        <f t="array" ref="G229">IF(COUNT(IF(G$5:G$81&gt;0, TRANSPOSE(Data_TR_USD!$B140:$BZ140)))&gt;0, SUMPRODUCT(G$5:G$81, TRANSPOSE(Data_TR_USD!$B140:$BZ140))%, NA())</f>
        <v>1.8794914317302513E-2</v>
      </c>
      <c r="I229" s="49">
        <f t="array" ref="I229">IF(ISNUMBER(I$96), I$96, IF(COUNT(IF(I$5:I$81&gt;0, TRANSPOSE(Data_TR_USD!$B140:$BZ140)))&gt;0, SUMPRODUCT(I$5:I$81, TRANSPOSE(Data_TR_USD!$B140:$BZ140))%, NA()))</f>
        <v>9.9133999999999993E-3</v>
      </c>
      <c r="J229" s="49">
        <f t="array" ref="J229">IF(ISNUMBER(J$96), J$96, IF(COUNT(IF(J$5:J$81&gt;0, TRANSPOSE(Data_TR_USD!$B140:$BZ140)))&gt;0, SUMPRODUCT(J$5:J$81, TRANSPOSE(Data_TR_USD!$B140:$BZ140))%, NA()))</f>
        <v>9.9133999999999993E-3</v>
      </c>
      <c r="K229" s="49">
        <f t="array" ref="K229">IF(ISNUMBER(K$96), K$96, IF(COUNT(IF(K$5:K$81&gt;0, TRANSPOSE(Data_TR_USD!$B140:$BZ140)))&gt;0, SUMPRODUCT(K$5:K$81, TRANSPOSE(Data_TR_USD!$B140:$BZ140))%, NA()))</f>
        <v>0.20401691999999996</v>
      </c>
      <c r="M229" s="49">
        <f t="array" ref="M229">IF(COUNT(IF(M$5:M$81&gt;0, TRANSPOSE(Data_TR_USD!$B140:$BZ140)))&gt;0, SUMPRODUCT(M$5:M$81, TRANSPOSE(Data_TR_USD!$B140:$BZ140))%, NA())</f>
        <v>0.28573606000000001</v>
      </c>
      <c r="N229" s="49">
        <f t="array" ref="N229">IF(COUNT(IF(N$5:N$81&gt;0, TRANSPOSE(Data_TR_USD!$B140:$BZ140)))&gt;0, SUMPRODUCT(N$5:N$81, TRANSPOSE(Data_TR_USD!$B140:$BZ140))%, NA())</f>
        <v>0.20401691999999996</v>
      </c>
      <c r="X229" s="49">
        <f t="array" ref="X229">IF(COUNT(IF(X$5:X$81&gt;0, TRANSPOSE(Data_TR_USD!$B140:$BZ140)))&gt;0, SUMPRODUCT(X$5:X$81, TRANSPOSE(Data_TR_USD!$B140:$BZ140))%, NA())</f>
        <v>0.29042228710243284</v>
      </c>
      <c r="Y229" s="49">
        <f t="array" ref="Y229">IF(COUNT(IF(Y$5:Y$81&gt;0, TRANSPOSE(Data_TR_USD!$B140:$BZ140)))&gt;0, SUMPRODUCT(Y$5:Y$81, TRANSPOSE(Data_TR_USD!$B140:$BZ140))%, NA())</f>
        <v>0.20401691999999996</v>
      </c>
      <c r="AA229" s="49">
        <f t="array" ref="AA229">IF(COUNT(IF(AA$5:AA$81&gt;0, TRANSPOSE(Data_TR_USD!$B140:$BZ140)))&gt;0, SUMPRODUCT(AA$5:AA$81, TRANSPOSE(Data_TR_USD!$B140:$BZ140))%, NA())</f>
        <v>0.28573606000000001</v>
      </c>
      <c r="AB229" s="49">
        <f t="array" ref="AB229">IF(COUNT(IF(AB$5:AB$81&gt;0, TRANSPOSE(Data_TR_USD!$B140:$BZ140)))&gt;0, SUMPRODUCT(AB$5:AB$81, TRANSPOSE(Data_TR_USD!$B140:$BZ140))%, NA())</f>
        <v>0.28754563718421089</v>
      </c>
      <c r="AC229" s="49">
        <f t="array" ref="AC229">IF(COUNT(IF(AC$5:AC$81&gt;0, TRANSPOSE(Data_TR_USD!$B140:$BZ140)))&gt;0, SUMPRODUCT(AC$5:AC$81, TRANSPOSE(Data_TR_USD!$B140:$BZ140))%, NA())</f>
        <v>0.31867037218421096</v>
      </c>
      <c r="AD229" s="49">
        <f t="array" ref="AD229">IF(COUNT(IF(AD$5:AD$81&gt;0, TRANSPOSE(Data_TR_USD!$B140:$BZ140)))&gt;0, SUMPRODUCT(AD$5:AD$81, TRANSPOSE(Data_TR_USD!$B140:$BZ140))%, NA())</f>
        <v>0.26797731366287908</v>
      </c>
      <c r="AE229" s="49">
        <f t="array" ref="AE229">IF(COUNT(IF(AE$5:AE$81&gt;0, TRANSPOSE(Data_TR_USD!$B140:$BZ140)))&gt;0, SUMPRODUCT(AE$5:AE$81, TRANSPOSE(Data_TR_USD!$B140:$BZ140))%, NA())</f>
        <v>0.24665078732575815</v>
      </c>
      <c r="AG229" s="49">
        <f t="array" ref="AG229">IF(COUNT(IF(AG$5:AG$81&gt;0, TRANSPOSE(Data_TR_USD!$B140:$BZ140)))&gt;0, SUMPRODUCT(AG$5:AG$81, TRANSPOSE(Data_TR_USD!$B140:$BZ140))%, NA())</f>
        <v>0</v>
      </c>
      <c r="AM229" s="49">
        <f t="array" ref="AM229">IF(COUNT(IF(AM$5:AM$81&gt;0, TRANSPOSE(Data_TR_USD!$B140:$BZ140)))&gt;0, SUMPRODUCT(AM$5:AM$81, TRANSPOSE(Data_TR_USD!$B140:$BZ140))%, NA())</f>
        <v>0.21451332401475537</v>
      </c>
      <c r="AN229" s="49">
        <f t="array" ref="AN229">IF(COUNT(IF(AN$5:AN$81&gt;0, TRANSPOSE(Data_TR_USD!$B140:$BZ140)))&gt;0, SUMPRODUCT(AN$5:AN$81, TRANSPOSE(Data_TR_USD!$B140:$BZ140))%, NA())</f>
        <v>0.13652642764603473</v>
      </c>
      <c r="AO229" s="49">
        <f t="array" ref="AO229">IF(COUNT(IF(AO$5:AO$81&gt;0, TRANSPOSE(Data_TR_USD!$B140:$BZ140)))&gt;0, SUMPRODUCT(AO$5:AO$81, TRANSPOSE(Data_TR_USD!$B140:$BZ140))%, NA())</f>
        <v>0.31503438663815814</v>
      </c>
      <c r="AP229" s="49">
        <f t="array" ref="AP229">IF(COUNT(IF(AP$5:AP$81&gt;0, TRANSPOSE(Data_TR_USD!$B140:$BZ140)))&gt;0, SUMPRODUCT(AP$5:AP$81, TRANSPOSE(Data_TR_USD!$B140:$BZ140))%, NA())</f>
        <v>0.3184211396324767</v>
      </c>
      <c r="AQ229" s="49">
        <f t="array" ref="AQ229">IF(COUNT(IF(AQ$5:AQ$81&gt;0, TRANSPOSE(Data_TR_USD!$B140:$BZ140)))&gt;0, SUMPRODUCT(AQ$5:AQ$81, TRANSPOSE(Data_TR_USD!$B140:$BZ140))%, NA())</f>
        <v>0.14275930264603473</v>
      </c>
      <c r="AS229" s="49">
        <f t="array" ref="AS229">IF(COUNT(IF(AS$5:AS$81&gt;0, TRANSPOSE(Data_TR_USD!$B140:$BZ140)))&gt;0, SUMPRODUCT(AS$5:AS$81, TRANSPOSE(Data_TR_USD!$B140:$BZ140))%, NA())</f>
        <v>0.20401691999999996</v>
      </c>
      <c r="AU229" s="49">
        <f t="array" ref="AU229">IF(COUNT(IF(AU$5:AU$81&gt;0, TRANSPOSE(Data_TR_USD!$B140:$BZ140)))&gt;0, SUMPRODUCT(AU$5:AU$81, TRANSPOSE(Data_TR_USD!$B140:$BZ140))%, NA())</f>
        <v>0.20748080000000002</v>
      </c>
      <c r="AV229" s="49">
        <f t="array" ref="AV229">IF(COUNT(IF(AV$5:AV$81&gt;0, TRANSPOSE(Data_TR_USD!$B140:$BZ140)))&gt;0, SUMPRODUCT(AV$5:AV$81, TRANSPOSE(Data_TR_USD!$B140:$BZ140))%, NA())</f>
        <v>9.6551399999999996E-2</v>
      </c>
      <c r="AW229" s="49">
        <f t="array" ref="AW229">IF(COUNT(IF(AW$5:AW$81&gt;0, TRANSPOSE(Data_TR_USD!$B140:$BZ140)))&gt;0, SUMPRODUCT(AW$5:AW$81, TRANSPOSE(Data_TR_USD!$B140:$BZ140))%, NA())</f>
        <v>0.28802538</v>
      </c>
      <c r="AX229" s="49">
        <f t="array" ref="AX229">IF(COUNT(IF(AX$5:AX$81&gt;0, TRANSPOSE(Data_TR_USD!$B140:$BZ140)))&gt;0, SUMPRODUCT(AX$5:AX$81, TRANSPOSE(Data_TR_USD!$B140:$BZ140))%, NA())</f>
        <v>0.28573606000000001</v>
      </c>
      <c r="AY229" s="49">
        <f t="array" ref="AY229">IF(COUNT(IF(AY$5:AY$81&gt;0, TRANSPOSE(Data_TR_USD!$B140:$BZ140)))&gt;0, SUMPRODUCT(AY$5:AY$81, TRANSPOSE(Data_TR_USD!$B140:$BZ140))%, NA())</f>
        <v>0.28976662999999997</v>
      </c>
      <c r="AZ229" s="49">
        <f t="array" ref="AZ229">IF(COUNT(IF(AZ$5:AZ$81&gt;0, TRANSPOSE(Data_TR_USD!$B140:$BZ140)))&gt;0, SUMPRODUCT(AZ$5:AZ$81, TRANSPOSE(Data_TR_USD!$B140:$BZ140))%, NA())</f>
        <v>0.28378526000000004</v>
      </c>
      <c r="BA229" s="49">
        <f t="array" ref="BA229">IF(COUNT(IF(BA$5:BA$81&gt;0, TRANSPOSE(Data_TR_USD!$B140:$BZ140)))&gt;0, SUMPRODUCT(BA$5:BA$81, TRANSPOSE(Data_TR_USD!$B140:$BZ140))%, NA())</f>
        <v>0.23702509500000005</v>
      </c>
      <c r="BB229" s="49">
        <f t="array" ref="BB229">IF(COUNT(IF(BB$5:BB$81&gt;0, TRANSPOSE(Data_TR_USD!$B140:$BZ140)))&gt;0, SUMPRODUCT(BB$5:BB$81, TRANSPOSE(Data_TR_USD!$B140:$BZ140))%, NA())</f>
        <v>0.29042228710243284</v>
      </c>
      <c r="BC229" s="49">
        <f t="array" ref="BC229">IF(COUNT(IF(BC$5:BC$81&gt;0, TRANSPOSE(Data_TR_USD!$B140:$BZ140)))&gt;0, SUMPRODUCT(BC$5:BC$81, TRANSPOSE(Data_TR_USD!$B140:$BZ140))%, NA())</f>
        <v>0.3692918704111019</v>
      </c>
      <c r="BD229" s="49">
        <f t="array" ref="BD229">IF(COUNT(IF(BD$5:BD$81&gt;0, TRANSPOSE(Data_TR_USD!$B140:$BZ140)))&gt;0, SUMPRODUCT(BD$5:BD$81, TRANSPOSE(Data_TR_USD!$B140:$BZ140))%, NA())</f>
        <v>0.23139719</v>
      </c>
      <c r="BE229" s="49">
        <f t="array" ref="BE229">IF(COUNT(IF(BE$5:BE$81&gt;0, TRANSPOSE(Data_TR_USD!$B140:$BZ140)))&gt;0, SUMPRODUCT(BE$5:BE$81, TRANSPOSE(Data_TR_USD!$B140:$BZ140))%, NA())</f>
        <v>0.29981046054456523</v>
      </c>
      <c r="BF229" s="49">
        <f t="array" ref="BF229">IF(COUNT(IF(BF$5:BF$81&gt;0, TRANSPOSE(Data_TR_USD!$B140:$BZ140)))&gt;0, SUMPRODUCT(BF$5:BF$81, TRANSPOSE(Data_TR_USD!$B140:$BZ140))%, NA())</f>
        <v>0.23545768</v>
      </c>
      <c r="BG229" s="49">
        <f t="array" ref="BG229">IF(COUNT(IF(BG$5:BG$81&gt;0, TRANSPOSE(Data_TR_USD!$B140:$BZ140)))&gt;0, SUMPRODUCT(BG$5:BG$81, TRANSPOSE(Data_TR_USD!$B140:$BZ140))%, NA())</f>
        <v>0.29594246348047759</v>
      </c>
      <c r="BH229" s="49">
        <f t="array" ref="BH229">IF(COUNT(IF(BH$5:BH$81&gt;0, TRANSPOSE(Data_TR_USD!$B140:$BZ140)))&gt;0, SUMPRODUCT(BH$5:BH$81, TRANSPOSE(Data_TR_USD!$B140:$BZ140))%, NA())</f>
        <v>0.27874986999999996</v>
      </c>
      <c r="BI229" s="49">
        <f t="array" ref="BI229">IF(COUNT(IF(BI$5:BI$81&gt;0, TRANSPOSE(Data_TR_USD!$B140:$BZ140)))&gt;0, SUMPRODUCT(BI$5:BI$81, TRANSPOSE(Data_TR_USD!$B140:$BZ140))%, NA())</f>
        <v>0.20401691999999996</v>
      </c>
      <c r="BJ229" s="49">
        <f t="array" ref="BJ229">IF(COUNT(IF(BJ$5:BJ$81&gt;0, TRANSPOSE(Data_TR_USD!$B140:$BZ140)))&gt;0, SUMPRODUCT(BJ$5:BJ$81, TRANSPOSE(Data_TR_USD!$B140:$BZ140))%, NA())</f>
        <v>0.31714689999999995</v>
      </c>
      <c r="BK229" s="49">
        <f t="array" ref="BK229">IF(COUNT(IF(BK$5:BK$81&gt;0, TRANSPOSE(Data_TR_USD!$B140:$BZ140)))&gt;0, SUMPRODUCT(BK$5:BK$81, TRANSPOSE(Data_TR_USD!$B140:$BZ140))%, NA())</f>
        <v>0.2725425905229194</v>
      </c>
      <c r="BL229" s="49">
        <f t="array" ref="BL229">IF(COUNT(IF(BL$5:BL$81&gt;0, TRANSPOSE(Data_TR_USD!$B140:$BZ140)))&gt;0, SUMPRODUCT(BL$5:BL$81, TRANSPOSE(Data_TR_USD!$B140:$BZ140))%, NA())</f>
        <v>0.19678950000000001</v>
      </c>
      <c r="BM229" s="49">
        <f t="array" ref="BM229">IF(COUNT(IF(BM$5:BM$81&gt;0, TRANSPOSE(Data_TR_USD!$B140:$BZ140)))&gt;0, SUMPRODUCT(BM$5:BM$81, TRANSPOSE(Data_TR_USD!$B140:$BZ140))%, NA())</f>
        <v>0.26613845000000003</v>
      </c>
      <c r="BN229" s="49">
        <f t="array" ref="BN229">IF(COUNT(IF(BN$5:BN$81&gt;0, TRANSPOSE(Data_TR_USD!$B140:$BZ140)))&gt;0, SUMPRODUCT(BN$5:BN$81, TRANSPOSE(Data_TR_USD!$B140:$BZ140))%, NA())</f>
        <v>0.2395546917552614</v>
      </c>
      <c r="BO229" s="49">
        <f t="array" ref="BO229">IF(COUNT(IF(BO$5:BO$81&gt;0, TRANSPOSE(Data_TR_USD!$B140:$BZ140)))&gt;0, SUMPRODUCT(BO$5:BO$81, TRANSPOSE(Data_TR_USD!$B140:$BZ140))%, NA())</f>
        <v>0.26295365340420912</v>
      </c>
      <c r="BP229" s="49">
        <f t="array" ref="BP229">IF(COUNT(IF(BP$5:BP$81&gt;0, TRANSPOSE(Data_TR_USD!$B140:$BZ140)))&gt;0, SUMPRODUCT(BP$5:BP$81, TRANSPOSE(Data_TR_USD!$B140:$BZ140))%, NA())</f>
        <v>0.27546051117017423</v>
      </c>
      <c r="BQ229" s="49">
        <f t="array" ref="BQ229">IF(COUNT(IF(BQ$5:BQ$81&gt;0, TRANSPOSE(Data_TR_USD!$B140:$BZ140)))&gt;0, SUMPRODUCT(BQ$5:BQ$81, TRANSPOSE(Data_TR_USD!$B140:$BZ140))%, NA())</f>
        <v>0.13652642764603473</v>
      </c>
      <c r="BR229" s="49">
        <f t="array" ref="BR229">IF(COUNT(IF(BR$5:BR$81&gt;0, TRANSPOSE(Data_TR_USD!$B140:$BZ140)))&gt;0, SUMPRODUCT(BR$5:BR$81, TRANSPOSE(Data_TR_USD!$B140:$BZ140))%, NA())</f>
        <v>0.27668765583947413</v>
      </c>
      <c r="BS229" s="49">
        <f t="array" ref="BS229">IF(COUNT(IF(BS$5:BS$81&gt;0, TRANSPOSE(Data_TR_USD!$B140:$BZ140)))&gt;0, SUMPRODUCT(BS$5:BS$81, TRANSPOSE(Data_TR_USD!$B140:$BZ140))%, NA())</f>
        <v>0.17861600999999999</v>
      </c>
    </row>
    <row r="230" spans="2:71">
      <c r="B230" s="48">
        <f t="shared" si="6"/>
        <v>2004</v>
      </c>
      <c r="E230" s="49">
        <f t="array" ref="E230">IF(COUNT(IF(E$5:E$81&gt;0, TRANSPOSE(Data_TR_USD!$B141:$BZ141)))&gt;0, SUMPRODUCT(E$5:E$81, TRANSPOSE(Data_TR_USD!$B141:$BZ141))%, NA())</f>
        <v>0.12515709999999999</v>
      </c>
      <c r="F230" s="49">
        <f t="array" ref="F230">IF(COUNT(IF(F$5:F$81&gt;0, TRANSPOSE(Data_TR_USD!$B141:$BZ141)))&gt;0, SUMPRODUCT(F$5:F$81, TRANSPOSE(Data_TR_USD!$B141:$BZ141))%, NA())</f>
        <v>0.2084</v>
      </c>
      <c r="G230" s="49">
        <f t="array" ref="G230">IF(COUNT(IF(G$5:G$81&gt;0, TRANSPOSE(Data_TR_USD!$B141:$BZ141)))&gt;0, SUMPRODUCT(G$5:G$81, TRANSPOSE(Data_TR_USD!$B141:$BZ141))%, NA())</f>
        <v>3.255561584373301E-2</v>
      </c>
      <c r="I230" s="49">
        <f t="array" ref="I230">IF(ISNUMBER(I$96), I$96, IF(COUNT(IF(I$5:I$81&gt;0, TRANSPOSE(Data_TR_USD!$B141:$BZ141)))&gt;0, SUMPRODUCT(I$5:I$81, TRANSPOSE(Data_TR_USD!$B141:$BZ141))%, NA()))</f>
        <v>1.17927E-2</v>
      </c>
      <c r="J230" s="49">
        <f t="array" ref="J230">IF(ISNUMBER(J$96), J$96, IF(COUNT(IF(J$5:J$81&gt;0, TRANSPOSE(Data_TR_USD!$B141:$BZ141)))&gt;0, SUMPRODUCT(J$5:J$81, TRANSPOSE(Data_TR_USD!$B141:$BZ141))%, NA()))</f>
        <v>1.17927E-2</v>
      </c>
      <c r="K230" s="49">
        <f t="array" ref="K230">IF(ISNUMBER(K$96), K$96, IF(COUNT(IF(K$5:K$81&gt;0, TRANSPOSE(Data_TR_USD!$B141:$BZ141)))&gt;0, SUMPRODUCT(K$5:K$81, TRANSPOSE(Data_TR_USD!$B141:$BZ141))%, NA()))</f>
        <v>9.204293999999999E-2</v>
      </c>
      <c r="M230" s="49">
        <f t="array" ref="M230">IF(COUNT(IF(M$5:M$81&gt;0, TRANSPOSE(Data_TR_USD!$B141:$BZ141)))&gt;0, SUMPRODUCT(M$5:M$81, TRANSPOSE(Data_TR_USD!$B141:$BZ141))%, NA())</f>
        <v>0.13357289</v>
      </c>
      <c r="N230" s="49">
        <f t="array" ref="N230">IF(COUNT(IF(N$5:N$81&gt;0, TRANSPOSE(Data_TR_USD!$B141:$BZ141)))&gt;0, SUMPRODUCT(N$5:N$81, TRANSPOSE(Data_TR_USD!$B141:$BZ141))%, NA())</f>
        <v>9.204293999999999E-2</v>
      </c>
      <c r="X230" s="49">
        <f t="array" ref="X230">IF(COUNT(IF(X$5:X$81&gt;0, TRANSPOSE(Data_TR_USD!$B141:$BZ141)))&gt;0, SUMPRODUCT(X$5:X$81, TRANSPOSE(Data_TR_USD!$B141:$BZ141))%, NA())</f>
        <v>0.13145683602262889</v>
      </c>
      <c r="Y230" s="49">
        <f t="array" ref="Y230">IF(COUNT(IF(Y$5:Y$81&gt;0, TRANSPOSE(Data_TR_USD!$B141:$BZ141)))&gt;0, SUMPRODUCT(Y$5:Y$81, TRANSPOSE(Data_TR_USD!$B141:$BZ141))%, NA())</f>
        <v>9.204293999999999E-2</v>
      </c>
      <c r="AA230" s="49">
        <f t="array" ref="AA230">IF(COUNT(IF(AA$5:AA$81&gt;0, TRANSPOSE(Data_TR_USD!$B141:$BZ141)))&gt;0, SUMPRODUCT(AA$5:AA$81, TRANSPOSE(Data_TR_USD!$B141:$BZ141))%, NA())</f>
        <v>0.13357289</v>
      </c>
      <c r="AB230" s="49">
        <f t="array" ref="AB230">IF(COUNT(IF(AB$5:AB$81&gt;0, TRANSPOSE(Data_TR_USD!$B141:$BZ141)))&gt;0, SUMPRODUCT(AB$5:AB$81, TRANSPOSE(Data_TR_USD!$B141:$BZ141))%, NA())</f>
        <v>0.1534598953347541</v>
      </c>
      <c r="AC230" s="49">
        <f t="array" ref="AC230">IF(COUNT(IF(AC$5:AC$81&gt;0, TRANSPOSE(Data_TR_USD!$B141:$BZ141)))&gt;0, SUMPRODUCT(AC$5:AC$81, TRANSPOSE(Data_TR_USD!$B141:$BZ141))%, NA())</f>
        <v>0.16368331533475414</v>
      </c>
      <c r="AD230" s="49">
        <f t="array" ref="AD230">IF(COUNT(IF(AD$5:AD$81&gt;0, TRANSPOSE(Data_TR_USD!$B141:$BZ141)))&gt;0, SUMPRODUCT(AD$5:AD$81, TRANSPOSE(Data_TR_USD!$B141:$BZ141))%, NA())</f>
        <v>0.15531324556750206</v>
      </c>
      <c r="AE230" s="49">
        <f t="array" ref="AE230">IF(COUNT(IF(AE$5:AE$81&gt;0, TRANSPOSE(Data_TR_USD!$B141:$BZ141)))&gt;0, SUMPRODUCT(AE$5:AE$81, TRANSPOSE(Data_TR_USD!$B141:$BZ141))%, NA())</f>
        <v>0.13138974113500412</v>
      </c>
      <c r="AG230" s="49">
        <f t="array" ref="AG230">IF(COUNT(IF(AG$5:AG$81&gt;0, TRANSPOSE(Data_TR_USD!$B141:$BZ141)))&gt;0, SUMPRODUCT(AG$5:AG$81, TRANSPOSE(Data_TR_USD!$B141:$BZ141))%, NA())</f>
        <v>0</v>
      </c>
      <c r="AM230" s="49">
        <f t="array" ref="AM230">IF(COUNT(IF(AM$5:AM$81&gt;0, TRANSPOSE(Data_TR_USD!$B141:$BZ141)))&gt;0, SUMPRODUCT(AM$5:AM$81, TRANSPOSE(Data_TR_USD!$B141:$BZ141))%, NA())</f>
        <v>0.10846298895986357</v>
      </c>
      <c r="AN230" s="49">
        <f t="array" ref="AN230">IF(COUNT(IF(AN$5:AN$81&gt;0, TRANSPOSE(Data_TR_USD!$B141:$BZ141)))&gt;0, SUMPRODUCT(AN$5:AN$81, TRANSPOSE(Data_TR_USD!$B141:$BZ141))%, NA())</f>
        <v>6.3005998625058957E-2</v>
      </c>
      <c r="AO230" s="49">
        <f t="array" ref="AO230">IF(COUNT(IF(AO$5:AO$81&gt;0, TRANSPOSE(Data_TR_USD!$B141:$BZ141)))&gt;0, SUMPRODUCT(AO$5:AO$81, TRANSPOSE(Data_TR_USD!$B141:$BZ141))%, NA())</f>
        <v>0.16989920900106559</v>
      </c>
      <c r="AP230" s="49">
        <f t="array" ref="AP230">IF(COUNT(IF(AP$5:AP$81&gt;0, TRANSPOSE(Data_TR_USD!$B141:$BZ141)))&gt;0, SUMPRODUCT(AP$5:AP$81, TRANSPOSE(Data_TR_USD!$B141:$BZ141))%, NA())</f>
        <v>0.16012768235231867</v>
      </c>
      <c r="AQ230" s="49">
        <f t="array" ref="AQ230">IF(COUNT(IF(AQ$5:AQ$81&gt;0, TRANSPOSE(Data_TR_USD!$B141:$BZ141)))&gt;0, SUMPRODUCT(AQ$5:AQ$81, TRANSPOSE(Data_TR_USD!$B141:$BZ141))%, NA())</f>
        <v>6.6982043625058968E-2</v>
      </c>
      <c r="AS230" s="49">
        <f t="array" ref="AS230">IF(COUNT(IF(AS$5:AS$81&gt;0, TRANSPOSE(Data_TR_USD!$B141:$BZ141)))&gt;0, SUMPRODUCT(AS$5:AS$81, TRANSPOSE(Data_TR_USD!$B141:$BZ141))%, NA())</f>
        <v>9.204293999999999E-2</v>
      </c>
      <c r="AU230" s="49">
        <f t="array" ref="AU230">IF(COUNT(IF(AU$5:AU$81&gt;0, TRANSPOSE(Data_TR_USD!$B141:$BZ141)))&gt;0, SUMPRODUCT(AU$5:AU$81, TRANSPOSE(Data_TR_USD!$B141:$BZ141))%, NA())</f>
        <v>0.1117481</v>
      </c>
      <c r="AV230" s="49">
        <f t="array" ref="AV230">IF(COUNT(IF(AV$5:AV$81&gt;0, TRANSPOSE(Data_TR_USD!$B141:$BZ141)))&gt;0, SUMPRODUCT(AV$5:AV$81, TRANSPOSE(Data_TR_USD!$B141:$BZ141))%, NA())</f>
        <v>7.5747499999999995E-2</v>
      </c>
      <c r="AW230" s="49">
        <f t="array" ref="AW230">IF(COUNT(IF(AW$5:AW$81&gt;0, TRANSPOSE(Data_TR_USD!$B141:$BZ141)))&gt;0, SUMPRODUCT(AW$5:AW$81, TRANSPOSE(Data_TR_USD!$B141:$BZ141))%, NA())</f>
        <v>0.13953734000000001</v>
      </c>
      <c r="AX230" s="49">
        <f t="array" ref="AX230">IF(COUNT(IF(AX$5:AX$81&gt;0, TRANSPOSE(Data_TR_USD!$B141:$BZ141)))&gt;0, SUMPRODUCT(AX$5:AX$81, TRANSPOSE(Data_TR_USD!$B141:$BZ141))%, NA())</f>
        <v>0.13357289</v>
      </c>
      <c r="AY230" s="49">
        <f t="array" ref="AY230">IF(COUNT(IF(AY$5:AY$81&gt;0, TRANSPOSE(Data_TR_USD!$B141:$BZ141)))&gt;0, SUMPRODUCT(AY$5:AY$81, TRANSPOSE(Data_TR_USD!$B141:$BZ141))%, NA())</f>
        <v>0.13760877000000002</v>
      </c>
      <c r="AZ230" s="49">
        <f t="array" ref="AZ230">IF(COUNT(IF(AZ$5:AZ$81&gt;0, TRANSPOSE(Data_TR_USD!$B141:$BZ141)))&gt;0, SUMPRODUCT(AZ$5:AZ$81, TRANSPOSE(Data_TR_USD!$B141:$BZ141))%, NA())</f>
        <v>0.14317333999999998</v>
      </c>
      <c r="BA230" s="49">
        <f t="array" ref="BA230">IF(COUNT(IF(BA$5:BA$81&gt;0, TRANSPOSE(Data_TR_USD!$B141:$BZ141)))&gt;0, SUMPRODUCT(BA$5:BA$81, TRANSPOSE(Data_TR_USD!$B141:$BZ141))%, NA())</f>
        <v>0.12163366</v>
      </c>
      <c r="BB230" s="49">
        <f t="array" ref="BB230">IF(COUNT(IF(BB$5:BB$81&gt;0, TRANSPOSE(Data_TR_USD!$B141:$BZ141)))&gt;0, SUMPRODUCT(BB$5:BB$81, TRANSPOSE(Data_TR_USD!$B141:$BZ141))%, NA())</f>
        <v>0.13145683602262889</v>
      </c>
      <c r="BC230" s="49">
        <f t="array" ref="BC230">IF(COUNT(IF(BC$5:BC$81&gt;0, TRANSPOSE(Data_TR_USD!$B141:$BZ141)))&gt;0, SUMPRODUCT(BC$5:BC$81, TRANSPOSE(Data_TR_USD!$B141:$BZ141))%, NA())</f>
        <v>0.20606576082885802</v>
      </c>
      <c r="BD230" s="49">
        <f t="array" ref="BD230">IF(COUNT(IF(BD$5:BD$81&gt;0, TRANSPOSE(Data_TR_USD!$B141:$BZ141)))&gt;0, SUMPRODUCT(BD$5:BD$81, TRANSPOSE(Data_TR_USD!$B141:$BZ141))%, NA())</f>
        <v>0.10032147999999999</v>
      </c>
      <c r="BE230" s="49">
        <f t="array" ref="BE230">IF(COUNT(IF(BE$5:BE$81&gt;0, TRANSPOSE(Data_TR_USD!$B141:$BZ141)))&gt;0, SUMPRODUCT(BE$5:BE$81, TRANSPOSE(Data_TR_USD!$B141:$BZ141))%, NA())</f>
        <v>0.1494648074353021</v>
      </c>
      <c r="BF230" s="49">
        <f t="array" ref="BF230">IF(COUNT(IF(BF$5:BF$81&gt;0, TRANSPOSE(Data_TR_USD!$B141:$BZ141)))&gt;0, SUMPRODUCT(BF$5:BF$81, TRANSPOSE(Data_TR_USD!$B141:$BZ141))%, NA())</f>
        <v>0.13802404999999998</v>
      </c>
      <c r="BG230" s="49">
        <f t="array" ref="BG230">IF(COUNT(IF(BG$5:BG$81&gt;0, TRANSPOSE(Data_TR_USD!$B141:$BZ141)))&gt;0, SUMPRODUCT(BG$5:BG$81, TRANSPOSE(Data_TR_USD!$B141:$BZ141))%, NA())</f>
        <v>0.15118073969627169</v>
      </c>
      <c r="BH230" s="49">
        <f t="array" ref="BH230">IF(COUNT(IF(BH$5:BH$81&gt;0, TRANSPOSE(Data_TR_USD!$B141:$BZ141)))&gt;0, SUMPRODUCT(BH$5:BH$81, TRANSPOSE(Data_TR_USD!$B141:$BZ141))%, NA())</f>
        <v>0.15769472499999998</v>
      </c>
      <c r="BI230" s="49">
        <f t="array" ref="BI230">IF(COUNT(IF(BI$5:BI$81&gt;0, TRANSPOSE(Data_TR_USD!$B141:$BZ141)))&gt;0, SUMPRODUCT(BI$5:BI$81, TRANSPOSE(Data_TR_USD!$B141:$BZ141))%, NA())</f>
        <v>9.204293999999999E-2</v>
      </c>
      <c r="BJ230" s="49">
        <f t="array" ref="BJ230">IF(COUNT(IF(BJ$5:BJ$81&gt;0, TRANSPOSE(Data_TR_USD!$B141:$BZ141)))&gt;0, SUMPRODUCT(BJ$5:BJ$81, TRANSPOSE(Data_TR_USD!$B141:$BZ141))%, NA())</f>
        <v>0.14588730999999999</v>
      </c>
      <c r="BK230" s="49">
        <f t="array" ref="BK230">IF(COUNT(IF(BK$5:BK$81&gt;0, TRANSPOSE(Data_TR_USD!$B141:$BZ141)))&gt;0, SUMPRODUCT(BK$5:BK$81, TRANSPOSE(Data_TR_USD!$B141:$BZ141))%, NA())</f>
        <v>0.14697443347715469</v>
      </c>
      <c r="BL230" s="49">
        <f t="array" ref="BL230">IF(COUNT(IF(BL$5:BL$81&gt;0, TRANSPOSE(Data_TR_USD!$B141:$BZ141)))&gt;0, SUMPRODUCT(BL$5:BL$81, TRANSPOSE(Data_TR_USD!$B141:$BZ141))%, NA())</f>
        <v>0.1039438</v>
      </c>
      <c r="BM230" s="49">
        <f t="array" ref="BM230">IF(COUNT(IF(BM$5:BM$81&gt;0, TRANSPOSE(Data_TR_USD!$B141:$BZ141)))&gt;0, SUMPRODUCT(BM$5:BM$81, TRANSPOSE(Data_TR_USD!$B141:$BZ141))%, NA())</f>
        <v>0.138626479</v>
      </c>
      <c r="BN230" s="49">
        <f t="array" ref="BN230">IF(COUNT(IF(BN$5:BN$81&gt;0, TRANSPOSE(Data_TR_USD!$B141:$BZ141)))&gt;0, SUMPRODUCT(BN$5:BN$81, TRANSPOSE(Data_TR_USD!$B141:$BZ141))%, NA())</f>
        <v>0.131876039443941</v>
      </c>
      <c r="BO230" s="49">
        <f t="array" ref="BO230">IF(COUNT(IF(BO$5:BO$81&gt;0, TRANSPOSE(Data_TR_USD!$B141:$BZ141)))&gt;0, SUMPRODUCT(BO$5:BO$81, TRANSPOSE(Data_TR_USD!$B141:$BZ141))%, NA())</f>
        <v>0.16701981155515278</v>
      </c>
      <c r="BP230" s="49">
        <f t="array" ref="BP230">IF(COUNT(IF(BP$5:BP$81&gt;0, TRANSPOSE(Data_TR_USD!$B141:$BZ141)))&gt;0, SUMPRODUCT(BP$5:BP$81, TRANSPOSE(Data_TR_USD!$B141:$BZ141))%, NA())</f>
        <v>0.20026599296262731</v>
      </c>
      <c r="BQ230" s="49">
        <f t="array" ref="BQ230">IF(COUNT(IF(BQ$5:BQ$81&gt;0, TRANSPOSE(Data_TR_USD!$B141:$BZ141)))&gt;0, SUMPRODUCT(BQ$5:BQ$81, TRANSPOSE(Data_TR_USD!$B141:$BZ141))%, NA())</f>
        <v>6.3005998625058957E-2</v>
      </c>
      <c r="BR230" s="49">
        <f t="array" ref="BR230">IF(COUNT(IF(BR$5:BR$81&gt;0, TRANSPOSE(Data_TR_USD!$B141:$BZ141)))&gt;0, SUMPRODUCT(BR$5:BR$81, TRANSPOSE(Data_TR_USD!$B141:$BZ141))%, NA())</f>
        <v>0.15865116593518033</v>
      </c>
      <c r="BS230" s="49">
        <f t="array" ref="BS230">IF(COUNT(IF(BS$5:BS$81&gt;0, TRANSPOSE(Data_TR_USD!$B141:$BZ141)))&gt;0, SUMPRODUCT(BS$5:BS$81, TRANSPOSE(Data_TR_USD!$B141:$BZ141))%, NA())</f>
        <v>0.10706913999999999</v>
      </c>
    </row>
    <row r="231" spans="2:71">
      <c r="B231" s="48">
        <f t="shared" si="6"/>
        <v>2005</v>
      </c>
      <c r="E231" s="49">
        <f t="array" ref="E231">IF(COUNT(IF(E$5:E$81&gt;0, TRANSPOSE(Data_TR_USD!$B142:$BZ142)))&gt;0, SUMPRODUCT(E$5:E$81, TRANSPOSE(Data_TR_USD!$B142:$BZ142))%, NA())</f>
        <v>5.9804000000000003E-2</v>
      </c>
      <c r="F231" s="49">
        <f t="array" ref="F231">IF(COUNT(IF(F$5:F$81&gt;0, TRANSPOSE(Data_TR_USD!$B142:$BZ142)))&gt;0, SUMPRODUCT(F$5:F$81, TRANSPOSE(Data_TR_USD!$B142:$BZ142))%, NA())</f>
        <v>0.15570000000000001</v>
      </c>
      <c r="G231" s="49">
        <f t="array" ref="G231">IF(COUNT(IF(G$5:G$81&gt;0, TRANSPOSE(Data_TR_USD!$B142:$BZ142)))&gt;0, SUMPRODUCT(G$5:G$81, TRANSPOSE(Data_TR_USD!$B142:$BZ142))%, NA())</f>
        <v>3.4156594850236477E-2</v>
      </c>
      <c r="I231" s="49">
        <f t="array" ref="I231">IF(ISNUMBER(I$96), I$96, IF(COUNT(IF(I$5:I$81&gt;0, TRANSPOSE(Data_TR_USD!$B142:$BZ142)))&gt;0, SUMPRODUCT(I$5:I$81, TRANSPOSE(Data_TR_USD!$B142:$BZ142))%, NA()))</f>
        <v>2.94297E-2</v>
      </c>
      <c r="J231" s="49">
        <f t="array" ref="J231">IF(ISNUMBER(J$96), J$96, IF(COUNT(IF(J$5:J$81&gt;0, TRANSPOSE(Data_TR_USD!$B142:$BZ142)))&gt;0, SUMPRODUCT(J$5:J$81, TRANSPOSE(Data_TR_USD!$B142:$BZ142))%, NA()))</f>
        <v>2.94297E-2</v>
      </c>
      <c r="K231" s="49">
        <f t="array" ref="K231">IF(ISNUMBER(K$96), K$96, IF(COUNT(IF(K$5:K$81&gt;0, TRANSPOSE(Data_TR_USD!$B142:$BZ142)))&gt;0, SUMPRODUCT(K$5:K$81, TRANSPOSE(Data_TR_USD!$B142:$BZ142))%, NA()))</f>
        <v>4.5465200000000004E-2</v>
      </c>
      <c r="M231" s="49">
        <f t="array" ref="M231">IF(COUNT(IF(M$5:M$81&gt;0, TRANSPOSE(Data_TR_USD!$B142:$BZ142)))&gt;0, SUMPRODUCT(M$5:M$81, TRANSPOSE(Data_TR_USD!$B142:$BZ142))%, NA())</f>
        <v>8.1403400000000001E-2</v>
      </c>
      <c r="N231" s="49">
        <f t="array" ref="N231">IF(COUNT(IF(N$5:N$81&gt;0, TRANSPOSE(Data_TR_USD!$B142:$BZ142)))&gt;0, SUMPRODUCT(N$5:N$81, TRANSPOSE(Data_TR_USD!$B142:$BZ142))%, NA())</f>
        <v>4.5465200000000004E-2</v>
      </c>
      <c r="X231" s="49">
        <f t="array" ref="X231">IF(COUNT(IF(X$5:X$81&gt;0, TRANSPOSE(Data_TR_USD!$B142:$BZ142)))&gt;0, SUMPRODUCT(X$5:X$81, TRANSPOSE(Data_TR_USD!$B142:$BZ142))%, NA())</f>
        <v>6.76155311119402E-2</v>
      </c>
      <c r="Y231" s="49">
        <f t="array" ref="Y231">IF(COUNT(IF(Y$5:Y$81&gt;0, TRANSPOSE(Data_TR_USD!$B142:$BZ142)))&gt;0, SUMPRODUCT(Y$5:Y$81, TRANSPOSE(Data_TR_USD!$B142:$BZ142))%, NA())</f>
        <v>4.5465200000000004E-2</v>
      </c>
      <c r="AA231" s="49">
        <f t="array" ref="AA231">IF(COUNT(IF(AA$5:AA$81&gt;0, TRANSPOSE(Data_TR_USD!$B142:$BZ142)))&gt;0, SUMPRODUCT(AA$5:AA$81, TRANSPOSE(Data_TR_USD!$B142:$BZ142))%, NA())</f>
        <v>8.1403400000000001E-2</v>
      </c>
      <c r="AB231" s="49">
        <f t="array" ref="AB231">IF(COUNT(IF(AB$5:AB$81&gt;0, TRANSPOSE(Data_TR_USD!$B142:$BZ142)))&gt;0, SUMPRODUCT(AB$5:AB$81, TRANSPOSE(Data_TR_USD!$B142:$BZ142))%, NA())</f>
        <v>8.3257498682410488E-2</v>
      </c>
      <c r="AC231" s="49">
        <f t="array" ref="AC231">IF(COUNT(IF(AC$5:AC$81&gt;0, TRANSPOSE(Data_TR_USD!$B142:$BZ142)))&gt;0, SUMPRODUCT(AC$5:AC$81, TRANSPOSE(Data_TR_USD!$B142:$BZ142))%, NA())</f>
        <v>8.7611663682410482E-2</v>
      </c>
      <c r="AD231" s="49">
        <f t="array" ref="AD231">IF(COUNT(IF(AD$5:AD$81&gt;0, TRANSPOSE(Data_TR_USD!$B142:$BZ142)))&gt;0, SUMPRODUCT(AD$5:AD$81, TRANSPOSE(Data_TR_USD!$B142:$BZ142))%, NA())</f>
        <v>7.2989514678454742E-2</v>
      </c>
      <c r="AE231" s="49">
        <f t="array" ref="AE231">IF(COUNT(IF(AE$5:AE$81&gt;0, TRANSPOSE(Data_TR_USD!$B142:$BZ142)))&gt;0, SUMPRODUCT(AE$5:AE$81, TRANSPOSE(Data_TR_USD!$B142:$BZ142))%, NA())</f>
        <v>7.1959419356909471E-2</v>
      </c>
      <c r="AG231" s="49">
        <f t="array" ref="AG231">IF(COUNT(IF(AG$5:AG$81&gt;0, TRANSPOSE(Data_TR_USD!$B142:$BZ142)))&gt;0, SUMPRODUCT(AG$5:AG$81, TRANSPOSE(Data_TR_USD!$B142:$BZ142))%, NA())</f>
        <v>0</v>
      </c>
      <c r="AM231" s="49">
        <f t="array" ref="AM231">IF(COUNT(IF(AM$5:AM$81&gt;0, TRANSPOSE(Data_TR_USD!$B142:$BZ142)))&gt;0, SUMPRODUCT(AM$5:AM$81, TRANSPOSE(Data_TR_USD!$B142:$BZ142))%, NA())</f>
        <v>7.3771696490120608E-2</v>
      </c>
      <c r="AN231" s="49">
        <f t="array" ref="AN231">IF(COUNT(IF(AN$5:AN$81&gt;0, TRANSPOSE(Data_TR_USD!$B142:$BZ142)))&gt;0, SUMPRODUCT(AN$5:AN$81, TRANSPOSE(Data_TR_USD!$B142:$BZ142))%, NA())</f>
        <v>8.251806942973143E-2</v>
      </c>
      <c r="AO231" s="49">
        <f t="array" ref="AO231">IF(COUNT(IF(AO$5:AO$81&gt;0, TRANSPOSE(Data_TR_USD!$B142:$BZ142)))&gt;0, SUMPRODUCT(AO$5:AO$81, TRANSPOSE(Data_TR_USD!$B142:$BZ142))%, NA())</f>
        <v>0.10093604776180788</v>
      </c>
      <c r="AP231" s="49">
        <f t="array" ref="AP231">IF(COUNT(IF(AP$5:AP$81&gt;0, TRANSPOSE(Data_TR_USD!$B142:$BZ142)))&gt;0, SUMPRODUCT(AP$5:AP$81, TRANSPOSE(Data_TR_USD!$B142:$BZ142))%, NA())</f>
        <v>9.4815752279489976E-2</v>
      </c>
      <c r="AQ231" s="49">
        <f t="array" ref="AQ231">IF(COUNT(IF(AQ$5:AQ$81&gt;0, TRANSPOSE(Data_TR_USD!$B142:$BZ142)))&gt;0, SUMPRODUCT(AQ$5:AQ$81, TRANSPOSE(Data_TR_USD!$B142:$BZ142))%, NA())</f>
        <v>8.5842781929731438E-2</v>
      </c>
      <c r="AS231" s="49">
        <f t="array" ref="AS231">IF(COUNT(IF(AS$5:AS$81&gt;0, TRANSPOSE(Data_TR_USD!$B142:$BZ142)))&gt;0, SUMPRODUCT(AS$5:AS$81, TRANSPOSE(Data_TR_USD!$B142:$BZ142))%, NA())</f>
        <v>4.5465200000000004E-2</v>
      </c>
      <c r="AU231" s="49">
        <f t="array" ref="AU231">IF(COUNT(IF(AU$5:AU$81&gt;0, TRANSPOSE(Data_TR_USD!$B142:$BZ142)))&gt;0, SUMPRODUCT(AU$5:AU$81, TRANSPOSE(Data_TR_USD!$B142:$BZ142))%, NA())</f>
        <v>6.82397E-2</v>
      </c>
      <c r="AV231" s="49">
        <f t="array" ref="AV231">IF(COUNT(IF(AV$5:AV$81&gt;0, TRANSPOSE(Data_TR_USD!$B142:$BZ142)))&gt;0, SUMPRODUCT(AV$5:AV$81, TRANSPOSE(Data_TR_USD!$B142:$BZ142))%, NA())</f>
        <v>3.4816800000000002E-2</v>
      </c>
      <c r="AW231" s="49">
        <f t="array" ref="AW231">IF(COUNT(IF(AW$5:AW$81&gt;0, TRANSPOSE(Data_TR_USD!$B142:$BZ142)))&gt;0, SUMPRODUCT(AW$5:AW$81, TRANSPOSE(Data_TR_USD!$B142:$BZ142))%, NA())</f>
        <v>8.3110039999999982E-2</v>
      </c>
      <c r="AX231" s="49">
        <f t="array" ref="AX231">IF(COUNT(IF(AX$5:AX$81&gt;0, TRANSPOSE(Data_TR_USD!$B142:$BZ142)))&gt;0, SUMPRODUCT(AX$5:AX$81, TRANSPOSE(Data_TR_USD!$B142:$BZ142))%, NA())</f>
        <v>8.1403400000000001E-2</v>
      </c>
      <c r="AY231" s="49">
        <f t="array" ref="AY231">IF(COUNT(IF(AY$5:AY$81&gt;0, TRANSPOSE(Data_TR_USD!$B142:$BZ142)))&gt;0, SUMPRODUCT(AY$5:AY$81, TRANSPOSE(Data_TR_USD!$B142:$BZ142))%, NA())</f>
        <v>8.1599450000000004E-2</v>
      </c>
      <c r="AZ231" s="49">
        <f t="array" ref="AZ231">IF(COUNT(IF(AZ$5:AZ$81&gt;0, TRANSPOSE(Data_TR_USD!$B142:$BZ142)))&gt;0, SUMPRODUCT(AZ$5:AZ$81, TRANSPOSE(Data_TR_USD!$B142:$BZ142))%, NA())</f>
        <v>8.0377504000000002E-2</v>
      </c>
      <c r="BA231" s="49">
        <f t="array" ref="BA231">IF(COUNT(IF(BA$5:BA$81&gt;0, TRANSPOSE(Data_TR_USD!$B142:$BZ142)))&gt;0, SUMPRODUCT(BA$5:BA$81, TRANSPOSE(Data_TR_USD!$B142:$BZ142))%, NA())</f>
        <v>7.0691564999999998E-2</v>
      </c>
      <c r="BB231" s="49">
        <f t="array" ref="BB231">IF(COUNT(IF(BB$5:BB$81&gt;0, TRANSPOSE(Data_TR_USD!$B142:$BZ142)))&gt;0, SUMPRODUCT(BB$5:BB$81, TRANSPOSE(Data_TR_USD!$B142:$BZ142))%, NA())</f>
        <v>6.76155311119402E-2</v>
      </c>
      <c r="BC231" s="49">
        <f t="array" ref="BC231">IF(COUNT(IF(BC$5:BC$81&gt;0, TRANSPOSE(Data_TR_USD!$B142:$BZ142)))&gt;0, SUMPRODUCT(BC$5:BC$81, TRANSPOSE(Data_TR_USD!$B142:$BZ142))%, NA())</f>
        <v>0.12650363531564515</v>
      </c>
      <c r="BD231" s="49">
        <f t="array" ref="BD231">IF(COUNT(IF(BD$5:BD$81&gt;0, TRANSPOSE(Data_TR_USD!$B142:$BZ142)))&gt;0, SUMPRODUCT(BD$5:BD$81, TRANSPOSE(Data_TR_USD!$B142:$BZ142))%, NA())</f>
        <v>4.90499E-2</v>
      </c>
      <c r="BE231" s="49">
        <f t="array" ref="BE231">IF(COUNT(IF(BE$5:BE$81&gt;0, TRANSPOSE(Data_TR_USD!$B142:$BZ142)))&gt;0, SUMPRODUCT(BE$5:BE$81, TRANSPOSE(Data_TR_USD!$B142:$BZ142))%, NA())</f>
        <v>0.11024425295796472</v>
      </c>
      <c r="BF231" s="49">
        <f t="array" ref="BF231">IF(COUNT(IF(BF$5:BF$81&gt;0, TRANSPOSE(Data_TR_USD!$B142:$BZ142)))&gt;0, SUMPRODUCT(BF$5:BF$81, TRANSPOSE(Data_TR_USD!$B142:$BZ142))%, NA())</f>
        <v>6.2341340000000009E-2</v>
      </c>
      <c r="BG231" s="49">
        <f t="array" ref="BG231">IF(COUNT(IF(BG$5:BG$81&gt;0, TRANSPOSE(Data_TR_USD!$B142:$BZ142)))&gt;0, SUMPRODUCT(BG$5:BG$81, TRANSPOSE(Data_TR_USD!$B142:$BZ142))%, NA())</f>
        <v>9.1341070319462592E-2</v>
      </c>
      <c r="BH231" s="49">
        <f t="array" ref="BH231">IF(COUNT(IF(BH$5:BH$81&gt;0, TRANSPOSE(Data_TR_USD!$B142:$BZ142)))&gt;0, SUMPRODUCT(BH$5:BH$81, TRANSPOSE(Data_TR_USD!$B142:$BZ142))%, NA())</f>
        <v>9.5588590000000001E-2</v>
      </c>
      <c r="BI231" s="49">
        <f t="array" ref="BI231">IF(COUNT(IF(BI$5:BI$81&gt;0, TRANSPOSE(Data_TR_USD!$B142:$BZ142)))&gt;0, SUMPRODUCT(BI$5:BI$81, TRANSPOSE(Data_TR_USD!$B142:$BZ142))%, NA())</f>
        <v>4.5465200000000004E-2</v>
      </c>
      <c r="BJ231" s="49">
        <f t="array" ref="BJ231">IF(COUNT(IF(BJ$5:BJ$81&gt;0, TRANSPOSE(Data_TR_USD!$B142:$BZ142)))&gt;0, SUMPRODUCT(BJ$5:BJ$81, TRANSPOSE(Data_TR_USD!$B142:$BZ142))%, NA())</f>
        <v>8.5184150000000014E-2</v>
      </c>
      <c r="BK231" s="49">
        <f t="array" ref="BK231">IF(COUNT(IF(BK$5:BK$81&gt;0, TRANSPOSE(Data_TR_USD!$B142:$BZ142)))&gt;0, SUMPRODUCT(BK$5:BK$81, TRANSPOSE(Data_TR_USD!$B142:$BZ142))%, NA())</f>
        <v>8.2261433334328254E-2</v>
      </c>
      <c r="BL231" s="49">
        <f t="array" ref="BL231">IF(COUNT(IF(BL$5:BL$81&gt;0, TRANSPOSE(Data_TR_USD!$B142:$BZ142)))&gt;0, SUMPRODUCT(BL$5:BL$81, TRANSPOSE(Data_TR_USD!$B142:$BZ142))%, NA())</f>
        <v>4.2860750000000003E-2</v>
      </c>
      <c r="BM231" s="49">
        <f t="array" ref="BM231">IF(COUNT(IF(BM$5:BM$81&gt;0, TRANSPOSE(Data_TR_USD!$B142:$BZ142)))&gt;0, SUMPRODUCT(BM$5:BM$81, TRANSPOSE(Data_TR_USD!$B142:$BZ142))%, NA())</f>
        <v>8.0267135000000017E-2</v>
      </c>
      <c r="BN231" s="49">
        <f t="array" ref="BN231">IF(COUNT(IF(BN$5:BN$81&gt;0, TRANSPOSE(Data_TR_USD!$B142:$BZ142)))&gt;0, SUMPRODUCT(BN$5:BN$81, TRANSPOSE(Data_TR_USD!$B142:$BZ142))%, NA())</f>
        <v>4.3532403123135846E-2</v>
      </c>
      <c r="BO231" s="49">
        <f t="array" ref="BO231">IF(COUNT(IF(BO$5:BO$81&gt;0, TRANSPOSE(Data_TR_USD!$B142:$BZ142)))&gt;0, SUMPRODUCT(BO$5:BO$81, TRANSPOSE(Data_TR_USD!$B142:$BZ142))%, NA())</f>
        <v>5.8606382498508677E-2</v>
      </c>
      <c r="BP231" s="49">
        <f t="array" ref="BP231">IF(COUNT(IF(BP$5:BP$81&gt;0, TRANSPOSE(Data_TR_USD!$B142:$BZ142)))&gt;0, SUMPRODUCT(BP$5:BP$81, TRANSPOSE(Data_TR_USD!$B142:$BZ142))%, NA())</f>
        <v>0.12316623541542392</v>
      </c>
      <c r="BQ231" s="49">
        <f t="array" ref="BQ231">IF(COUNT(IF(BQ$5:BQ$81&gt;0, TRANSPOSE(Data_TR_USD!$B142:$BZ142)))&gt;0, SUMPRODUCT(BQ$5:BQ$81, TRANSPOSE(Data_TR_USD!$B142:$BZ142))%, NA())</f>
        <v>8.251806942973143E-2</v>
      </c>
      <c r="BR231" s="49">
        <f t="array" ref="BR231">IF(COUNT(IF(BR$5:BR$81&gt;0, TRANSPOSE(Data_TR_USD!$B142:$BZ142)))&gt;0, SUMPRODUCT(BR$5:BR$81, TRANSPOSE(Data_TR_USD!$B142:$BZ142))%, NA())</f>
        <v>6.9845874787133638E-2</v>
      </c>
      <c r="BS231" s="49">
        <f t="array" ref="BS231">IF(COUNT(IF(BS$5:BS$81&gt;0, TRANSPOSE(Data_TR_USD!$B142:$BZ142)))&gt;0, SUMPRODUCT(BS$5:BS$81, TRANSPOSE(Data_TR_USD!$B142:$BZ142))%, NA())</f>
        <v>7.2440974999999991E-2</v>
      </c>
    </row>
    <row r="232" spans="2:71">
      <c r="B232" s="48">
        <f t="shared" si="6"/>
        <v>2006</v>
      </c>
      <c r="E232" s="49">
        <f t="array" ref="E232">IF(COUNT(IF(E$5:E$81&gt;0, TRANSPOSE(Data_TR_USD!$B143:$BZ143)))&gt;0, SUMPRODUCT(E$5:E$81, TRANSPOSE(Data_TR_USD!$B143:$BZ143))%, NA())</f>
        <v>0.1551101</v>
      </c>
      <c r="F232" s="49">
        <f t="array" ref="F232">IF(COUNT(IF(F$5:F$81&gt;0, TRANSPOSE(Data_TR_USD!$B143:$BZ143)))&gt;0, SUMPRODUCT(F$5:F$81, TRANSPOSE(Data_TR_USD!$B143:$BZ143))%, NA())</f>
        <v>0.26640000000000003</v>
      </c>
      <c r="G232" s="49">
        <f t="array" ref="G232">IF(COUNT(IF(G$5:G$81&gt;0, TRANSPOSE(Data_TR_USD!$B143:$BZ143)))&gt;0, SUMPRODUCT(G$5:G$81, TRANSPOSE(Data_TR_USD!$B143:$BZ143))%, NA())</f>
        <v>2.5406504065040636E-2</v>
      </c>
      <c r="I232" s="49">
        <f t="array" ref="I232">IF(ISNUMBER(I$96), I$96, IF(COUNT(IF(I$5:I$81&gt;0, TRANSPOSE(Data_TR_USD!$B143:$BZ143)))&gt;0, SUMPRODUCT(I$5:I$81, TRANSPOSE(Data_TR_USD!$B143:$BZ143))%, NA()))</f>
        <v>4.7053600000000001E-2</v>
      </c>
      <c r="J232" s="49">
        <f t="array" ref="J232">IF(ISNUMBER(J$96), J$96, IF(COUNT(IF(J$5:J$81&gt;0, TRANSPOSE(Data_TR_USD!$B143:$BZ143)))&gt;0, SUMPRODUCT(J$5:J$81, TRANSPOSE(Data_TR_USD!$B143:$BZ143))%, NA()))</f>
        <v>4.7053600000000001E-2</v>
      </c>
      <c r="K232" s="49">
        <f t="array" ref="K232">IF(ISNUMBER(K$96), K$96, IF(COUNT(IF(K$5:K$81&gt;0, TRANSPOSE(Data_TR_USD!$B143:$BZ143)))&gt;0, SUMPRODUCT(K$5:K$81, TRANSPOSE(Data_TR_USD!$B143:$BZ143))%, NA()))</f>
        <v>0.11014098</v>
      </c>
      <c r="M232" s="49">
        <f t="array" ref="M232">IF(COUNT(IF(M$5:M$81&gt;0, TRANSPOSE(Data_TR_USD!$B143:$BZ143)))&gt;0, SUMPRODUCT(M$5:M$81, TRANSPOSE(Data_TR_USD!$B143:$BZ143))%, NA())</f>
        <v>0.16601251</v>
      </c>
      <c r="N232" s="49">
        <f t="array" ref="N232">IF(COUNT(IF(N$5:N$81&gt;0, TRANSPOSE(Data_TR_USD!$B143:$BZ143)))&gt;0, SUMPRODUCT(N$5:N$81, TRANSPOSE(Data_TR_USD!$B143:$BZ143))%, NA())</f>
        <v>0.11014098</v>
      </c>
      <c r="X232" s="49">
        <f t="array" ref="X232">IF(COUNT(IF(X$5:X$81&gt;0, TRANSPOSE(Data_TR_USD!$B143:$BZ143)))&gt;0, SUMPRODUCT(X$5:X$81, TRANSPOSE(Data_TR_USD!$B143:$BZ143))%, NA())</f>
        <v>0.15409463314893199</v>
      </c>
      <c r="Y232" s="49">
        <f t="array" ref="Y232">IF(COUNT(IF(Y$5:Y$81&gt;0, TRANSPOSE(Data_TR_USD!$B143:$BZ143)))&gt;0, SUMPRODUCT(Y$5:Y$81, TRANSPOSE(Data_TR_USD!$B143:$BZ143))%, NA())</f>
        <v>0.11014098</v>
      </c>
      <c r="AA232" s="49">
        <f t="array" ref="AA232">IF(COUNT(IF(AA$5:AA$81&gt;0, TRANSPOSE(Data_TR_USD!$B143:$BZ143)))&gt;0, SUMPRODUCT(AA$5:AA$81, TRANSPOSE(Data_TR_USD!$B143:$BZ143))%, NA())</f>
        <v>0.16601251</v>
      </c>
      <c r="AB232" s="49">
        <f t="array" ref="AB232">IF(COUNT(IF(AB$5:AB$81&gt;0, TRANSPOSE(Data_TR_USD!$B143:$BZ143)))&gt;0, SUMPRODUCT(AB$5:AB$81, TRANSPOSE(Data_TR_USD!$B143:$BZ143))%, NA())</f>
        <v>0.17020709578854162</v>
      </c>
      <c r="AC232" s="49">
        <f t="array" ref="AC232">IF(COUNT(IF(AC$5:AC$81&gt;0, TRANSPOSE(Data_TR_USD!$B143:$BZ143)))&gt;0, SUMPRODUCT(AC$5:AC$81, TRANSPOSE(Data_TR_USD!$B143:$BZ143))%, NA())</f>
        <v>0.17511668578854164</v>
      </c>
      <c r="AD232" s="49">
        <f t="array" ref="AD232">IF(COUNT(IF(AD$5:AD$81&gt;0, TRANSPOSE(Data_TR_USD!$B143:$BZ143)))&gt;0, SUMPRODUCT(AD$5:AD$81, TRANSPOSE(Data_TR_USD!$B143:$BZ143))%, NA())</f>
        <v>0.17629523671853181</v>
      </c>
      <c r="AE232" s="49">
        <f t="array" ref="AE232">IF(COUNT(IF(AE$5:AE$81&gt;0, TRANSPOSE(Data_TR_USD!$B143:$BZ143)))&gt;0, SUMPRODUCT(AE$5:AE$81, TRANSPOSE(Data_TR_USD!$B143:$BZ143))%, NA())</f>
        <v>0.14725082343706364</v>
      </c>
      <c r="AG232" s="49">
        <f t="array" ref="AG232">IF(COUNT(IF(AG$5:AG$81&gt;0, TRANSPOSE(Data_TR_USD!$B143:$BZ143)))&gt;0, SUMPRODUCT(AG$5:AG$81, TRANSPOSE(Data_TR_USD!$B143:$BZ143))%, NA())</f>
        <v>0</v>
      </c>
      <c r="AM232" s="49">
        <f t="array" ref="AM232">IF(COUNT(IF(AM$5:AM$81&gt;0, TRANSPOSE(Data_TR_USD!$B143:$BZ143)))&gt;0, SUMPRODUCT(AM$5:AM$81, TRANSPOSE(Data_TR_USD!$B143:$BZ143))%, NA())</f>
        <v>6.7631971452345466E-2</v>
      </c>
      <c r="AN232" s="49">
        <f t="array" ref="AN232">IF(COUNT(IF(AN$5:AN$81&gt;0, TRANSPOSE(Data_TR_USD!$B143:$BZ143)))&gt;0, SUMPRODUCT(AN$5:AN$81, TRANSPOSE(Data_TR_USD!$B143:$BZ143))%, NA())</f>
        <v>0.11072444271844657</v>
      </c>
      <c r="AO232" s="49">
        <f t="array" ref="AO232">IF(COUNT(IF(AO$5:AO$81&gt;0, TRANSPOSE(Data_TR_USD!$B143:$BZ143)))&gt;0, SUMPRODUCT(AO$5:AO$81, TRANSPOSE(Data_TR_USD!$B143:$BZ143))%, NA())</f>
        <v>0.19610901684140622</v>
      </c>
      <c r="AP232" s="49">
        <f t="array" ref="AP232">IF(COUNT(IF(AP$5:AP$81&gt;0, TRANSPOSE(Data_TR_USD!$B143:$BZ143)))&gt;0, SUMPRODUCT(AP$5:AP$81, TRANSPOSE(Data_TR_USD!$B143:$BZ143))%, NA())</f>
        <v>0.16712820191920394</v>
      </c>
      <c r="AQ232" s="49">
        <f t="array" ref="AQ232">IF(COUNT(IF(AQ$5:AQ$81&gt;0, TRANSPOSE(Data_TR_USD!$B143:$BZ143)))&gt;0, SUMPRODUCT(AQ$5:AQ$81, TRANSPOSE(Data_TR_USD!$B143:$BZ143))%, NA())</f>
        <v>0.11511627521844658</v>
      </c>
      <c r="AS232" s="49">
        <f t="array" ref="AS232">IF(COUNT(IF(AS$5:AS$81&gt;0, TRANSPOSE(Data_TR_USD!$B143:$BZ143)))&gt;0, SUMPRODUCT(AS$5:AS$81, TRANSPOSE(Data_TR_USD!$B143:$BZ143))%, NA())</f>
        <v>0.11014098</v>
      </c>
      <c r="AU232" s="49">
        <f t="array" ref="AU232">IF(COUNT(IF(AU$5:AU$81&gt;0, TRANSPOSE(Data_TR_USD!$B143:$BZ143)))&gt;0, SUMPRODUCT(AU$5:AU$81, TRANSPOSE(Data_TR_USD!$B143:$BZ143))%, NA())</f>
        <v>0.1496895</v>
      </c>
      <c r="AV232" s="49">
        <f t="array" ref="AV232">IF(COUNT(IF(AV$5:AV$81&gt;0, TRANSPOSE(Data_TR_USD!$B143:$BZ143)))&gt;0, SUMPRODUCT(AV$5:AV$81, TRANSPOSE(Data_TR_USD!$B143:$BZ143))%, NA())</f>
        <v>0.112791</v>
      </c>
      <c r="AW232" s="49">
        <f t="array" ref="AW232">IF(COUNT(IF(AW$5:AW$81&gt;0, TRANSPOSE(Data_TR_USD!$B143:$BZ143)))&gt;0, SUMPRODUCT(AW$5:AW$81, TRANSPOSE(Data_TR_USD!$B143:$BZ143))%, NA())</f>
        <v>0.17565862000000002</v>
      </c>
      <c r="AX232" s="49">
        <f t="array" ref="AX232">IF(COUNT(IF(AX$5:AX$81&gt;0, TRANSPOSE(Data_TR_USD!$B143:$BZ143)))&gt;0, SUMPRODUCT(AX$5:AX$81, TRANSPOSE(Data_TR_USD!$B143:$BZ143))%, NA())</f>
        <v>0.16601251</v>
      </c>
      <c r="AY232" s="49">
        <f t="array" ref="AY232">IF(COUNT(IF(AY$5:AY$81&gt;0, TRANSPOSE(Data_TR_USD!$B143:$BZ143)))&gt;0, SUMPRODUCT(AY$5:AY$81, TRANSPOSE(Data_TR_USD!$B143:$BZ143))%, NA())</f>
        <v>0.16217081</v>
      </c>
      <c r="AZ232" s="49">
        <f t="array" ref="AZ232">IF(COUNT(IF(AZ$5:AZ$81&gt;0, TRANSPOSE(Data_TR_USD!$B143:$BZ143)))&gt;0, SUMPRODUCT(AZ$5:AZ$81, TRANSPOSE(Data_TR_USD!$B143:$BZ143))%, NA())</f>
        <v>0.174982204</v>
      </c>
      <c r="BA232" s="49">
        <f t="array" ref="BA232">IF(COUNT(IF(BA$5:BA$81&gt;0, TRANSPOSE(Data_TR_USD!$B143:$BZ143)))&gt;0, SUMPRODUCT(BA$5:BA$81, TRANSPOSE(Data_TR_USD!$B143:$BZ143))%, NA())</f>
        <v>0.14757033500000002</v>
      </c>
      <c r="BB232" s="49">
        <f t="array" ref="BB232">IF(COUNT(IF(BB$5:BB$81&gt;0, TRANSPOSE(Data_TR_USD!$B143:$BZ143)))&gt;0, SUMPRODUCT(BB$5:BB$81, TRANSPOSE(Data_TR_USD!$B143:$BZ143))%, NA())</f>
        <v>0.15409463314893199</v>
      </c>
      <c r="BC232" s="49">
        <f t="array" ref="BC232">IF(COUNT(IF(BC$5:BC$81&gt;0, TRANSPOSE(Data_TR_USD!$B143:$BZ143)))&gt;0, SUMPRODUCT(BC$5:BC$81, TRANSPOSE(Data_TR_USD!$B143:$BZ143))%, NA())</f>
        <v>0.21563298035451481</v>
      </c>
      <c r="BD232" s="49">
        <f t="array" ref="BD232">IF(COUNT(IF(BD$5:BD$81&gt;0, TRANSPOSE(Data_TR_USD!$B143:$BZ143)))&gt;0, SUMPRODUCT(BD$5:BD$81, TRANSPOSE(Data_TR_USD!$B143:$BZ143))%, NA())</f>
        <v>0.12138325999999999</v>
      </c>
      <c r="BE232" s="49">
        <f t="array" ref="BE232">IF(COUNT(IF(BE$5:BE$81&gt;0, TRANSPOSE(Data_TR_USD!$B143:$BZ143)))&gt;0, SUMPRODUCT(BE$5:BE$81, TRANSPOSE(Data_TR_USD!$B143:$BZ143))%, NA())</f>
        <v>0.13167011973432158</v>
      </c>
      <c r="BF232" s="49">
        <f t="array" ref="BF232">IF(COUNT(IF(BF$5:BF$81&gt;0, TRANSPOSE(Data_TR_USD!$B143:$BZ143)))&gt;0, SUMPRODUCT(BF$5:BF$81, TRANSPOSE(Data_TR_USD!$B143:$BZ143))%, NA())</f>
        <v>0.15145611000000003</v>
      </c>
      <c r="BG232" s="49">
        <f t="array" ref="BG232">IF(COUNT(IF(BG$5:BG$81&gt;0, TRANSPOSE(Data_TR_USD!$B143:$BZ143)))&gt;0, SUMPRODUCT(BG$5:BG$81, TRANSPOSE(Data_TR_USD!$B143:$BZ143))%, NA())</f>
        <v>0.15647713254581508</v>
      </c>
      <c r="BH232" s="49">
        <f t="array" ref="BH232">IF(COUNT(IF(BH$5:BH$81&gt;0, TRANSPOSE(Data_TR_USD!$B143:$BZ143)))&gt;0, SUMPRODUCT(BH$5:BH$81, TRANSPOSE(Data_TR_USD!$B143:$BZ143))%, NA())</f>
        <v>0.17327877500000002</v>
      </c>
      <c r="BI232" s="49">
        <f t="array" ref="BI232">IF(COUNT(IF(BI$5:BI$81&gt;0, TRANSPOSE(Data_TR_USD!$B143:$BZ143)))&gt;0, SUMPRODUCT(BI$5:BI$81, TRANSPOSE(Data_TR_USD!$B143:$BZ143))%, NA())</f>
        <v>0.11014098</v>
      </c>
      <c r="BJ232" s="49">
        <f t="array" ref="BJ232">IF(COUNT(IF(BJ$5:BJ$81&gt;0, TRANSPOSE(Data_TR_USD!$B143:$BZ143)))&gt;0, SUMPRODUCT(BJ$5:BJ$81, TRANSPOSE(Data_TR_USD!$B143:$BZ143))%, NA())</f>
        <v>0.17341308999999999</v>
      </c>
      <c r="BK232" s="49">
        <f t="array" ref="BK232">IF(COUNT(IF(BK$5:BK$81&gt;0, TRANSPOSE(Data_TR_USD!$B143:$BZ143)))&gt;0, SUMPRODUCT(BK$5:BK$81, TRANSPOSE(Data_TR_USD!$B143:$BZ143))%, NA())</f>
        <v>0.17843644302871836</v>
      </c>
      <c r="BL232" s="49">
        <f t="array" ref="BL232">IF(COUNT(IF(BL$5:BL$81&gt;0, TRANSPOSE(Data_TR_USD!$B143:$BZ143)))&gt;0, SUMPRODUCT(BL$5:BL$81, TRANSPOSE(Data_TR_USD!$B143:$BZ143))%, NA())</f>
        <v>7.9690200000000003E-2</v>
      </c>
      <c r="BM232" s="49">
        <f t="array" ref="BM232">IF(COUNT(IF(BM$5:BM$81&gt;0, TRANSPOSE(Data_TR_USD!$B143:$BZ143)))&gt;0, SUMPRODUCT(BM$5:BM$81, TRANSPOSE(Data_TR_USD!$B143:$BZ143))%, NA())</f>
        <v>0.14205863300000002</v>
      </c>
      <c r="BN232" s="49">
        <f t="array" ref="BN232">IF(COUNT(IF(BN$5:BN$81&gt;0, TRANSPOSE(Data_TR_USD!$B143:$BZ143)))&gt;0, SUMPRODUCT(BN$5:BN$81, TRANSPOSE(Data_TR_USD!$B143:$BZ143))%, NA())</f>
        <v>0.12000303287895779</v>
      </c>
      <c r="BO232" s="49">
        <f t="array" ref="BO232">IF(COUNT(IF(BO$5:BO$81&gt;0, TRANSPOSE(Data_TR_USD!$B143:$BZ143)))&gt;0, SUMPRODUCT(BO$5:BO$81, TRANSPOSE(Data_TR_USD!$B143:$BZ143))%, NA())</f>
        <v>0.16614216630316625</v>
      </c>
      <c r="BP232" s="49">
        <f t="array" ref="BP232">IF(COUNT(IF(BP$5:BP$81&gt;0, TRANSPOSE(Data_TR_USD!$B143:$BZ143)))&gt;0, SUMPRODUCT(BP$5:BP$81, TRANSPOSE(Data_TR_USD!$B143:$BZ143))%, NA())</f>
        <v>0.17121453858597185</v>
      </c>
      <c r="BQ232" s="49">
        <f t="array" ref="BQ232">IF(COUNT(IF(BQ$5:BQ$81&gt;0, TRANSPOSE(Data_TR_USD!$B143:$BZ143)))&gt;0, SUMPRODUCT(BQ$5:BQ$81, TRANSPOSE(Data_TR_USD!$B143:$BZ143))%, NA())</f>
        <v>0.11072444271844657</v>
      </c>
      <c r="BR232" s="49">
        <f t="array" ref="BR232">IF(COUNT(IF(BR$5:BR$81&gt;0, TRANSPOSE(Data_TR_USD!$B143:$BZ143)))&gt;0, SUMPRODUCT(BR$5:BR$81, TRANSPOSE(Data_TR_USD!$B143:$BZ143))%, NA())</f>
        <v>0.13483393952510409</v>
      </c>
      <c r="BS232" s="49">
        <f t="array" ref="BS232">IF(COUNT(IF(BS$5:BS$81&gt;0, TRANSPOSE(Data_TR_USD!$B143:$BZ143)))&gt;0, SUMPRODUCT(BS$5:BS$81, TRANSPOSE(Data_TR_USD!$B143:$BZ143))%, NA())</f>
        <v>8.7633279999999994E-2</v>
      </c>
    </row>
    <row r="233" spans="2:71">
      <c r="B233" s="48">
        <f t="shared" si="6"/>
        <v>2007</v>
      </c>
      <c r="E233" s="49">
        <f t="array" ref="E233">IF(COUNT(IF(E$5:E$81&gt;0, TRANSPOSE(Data_TR_USD!$B144:$BZ144)))&gt;0, SUMPRODUCT(E$5:E$81, TRANSPOSE(Data_TR_USD!$B144:$BZ144))%, NA())</f>
        <v>5.4895100000000002E-2</v>
      </c>
      <c r="F233" s="49">
        <f t="array" ref="F233">IF(COUNT(IF(F$5:F$81&gt;0, TRANSPOSE(Data_TR_USD!$B144:$BZ144)))&gt;0, SUMPRODUCT(F$5:F$81, TRANSPOSE(Data_TR_USD!$B144:$BZ144))%, NA())</f>
        <v>0.1552</v>
      </c>
      <c r="G233" s="49">
        <f t="array" ref="G233">IF(COUNT(IF(G$5:G$81&gt;0, TRANSPOSE(Data_TR_USD!$B144:$BZ144)))&gt;0, SUMPRODUCT(G$5:G$81, TRANSPOSE(Data_TR_USD!$B144:$BZ144))%, NA())</f>
        <v>4.0812685827551931E-2</v>
      </c>
      <c r="I233" s="49">
        <f t="array" ref="I233">IF(ISNUMBER(I$96), I$96, IF(COUNT(IF(I$5:I$81&gt;0, TRANSPOSE(Data_TR_USD!$B144:$BZ144)))&gt;0, SUMPRODUCT(I$5:I$81, TRANSPOSE(Data_TR_USD!$B144:$BZ144))%, NA()))</f>
        <v>4.7639599999999997E-2</v>
      </c>
      <c r="J233" s="49">
        <f t="array" ref="J233">IF(ISNUMBER(J$96), J$96, IF(COUNT(IF(J$5:J$81&gt;0, TRANSPOSE(Data_TR_USD!$B144:$BZ144)))&gt;0, SUMPRODUCT(J$5:J$81, TRANSPOSE(Data_TR_USD!$B144:$BZ144))%, NA()))</f>
        <v>4.7639599999999997E-2</v>
      </c>
      <c r="K233" s="49">
        <f t="array" ref="K233">IF(ISNUMBER(K$96), K$96, IF(COUNT(IF(K$5:K$81&gt;0, TRANSPOSE(Data_TR_USD!$B144:$BZ144)))&gt;0, SUMPRODUCT(K$5:K$81, TRANSPOSE(Data_TR_USD!$B144:$BZ144))%, NA()))</f>
        <v>6.0624020000000008E-2</v>
      </c>
      <c r="M233" s="49">
        <f t="array" ref="M233">IF(COUNT(IF(M$5:M$81&gt;0, TRANSPOSE(Data_TR_USD!$B144:$BZ144)))&gt;0, SUMPRODUCT(M$5:M$81, TRANSPOSE(Data_TR_USD!$B144:$BZ144))%, NA())</f>
        <v>8.7851029999999997E-2</v>
      </c>
      <c r="N233" s="49">
        <f t="array" ref="N233">IF(COUNT(IF(N$5:N$81&gt;0, TRANSPOSE(Data_TR_USD!$B144:$BZ144)))&gt;0, SUMPRODUCT(N$5:N$81, TRANSPOSE(Data_TR_USD!$B144:$BZ144))%, NA())</f>
        <v>6.0624020000000008E-2</v>
      </c>
      <c r="X233" s="49">
        <f t="array" ref="X233">IF(COUNT(IF(X$5:X$81&gt;0, TRANSPOSE(Data_TR_USD!$B144:$BZ144)))&gt;0, SUMPRODUCT(X$5:X$81, TRANSPOSE(Data_TR_USD!$B144:$BZ144))%, NA())</f>
        <v>6.2294243261809303E-2</v>
      </c>
      <c r="Y233" s="49">
        <f t="array" ref="Y233">IF(COUNT(IF(Y$5:Y$81&gt;0, TRANSPOSE(Data_TR_USD!$B144:$BZ144)))&gt;0, SUMPRODUCT(Y$5:Y$81, TRANSPOSE(Data_TR_USD!$B144:$BZ144))%, NA())</f>
        <v>6.0624020000000008E-2</v>
      </c>
      <c r="AA233" s="49">
        <f t="array" ref="AA233">IF(COUNT(IF(AA$5:AA$81&gt;0, TRANSPOSE(Data_TR_USD!$B144:$BZ144)))&gt;0, SUMPRODUCT(AA$5:AA$81, TRANSPOSE(Data_TR_USD!$B144:$BZ144))%, NA())</f>
        <v>8.7851029999999997E-2</v>
      </c>
      <c r="AB233" s="49">
        <f t="array" ref="AB233">IF(COUNT(IF(AB$5:AB$81&gt;0, TRANSPOSE(Data_TR_USD!$B144:$BZ144)))&gt;0, SUMPRODUCT(AB$5:AB$81, TRANSPOSE(Data_TR_USD!$B144:$BZ144))%, NA())</f>
        <v>5.0493729494522237E-2</v>
      </c>
      <c r="AC233" s="49">
        <f t="array" ref="AC233">IF(COUNT(IF(AC$5:AC$81&gt;0, TRANSPOSE(Data_TR_USD!$B144:$BZ144)))&gt;0, SUMPRODUCT(AC$5:AC$81, TRANSPOSE(Data_TR_USD!$B144:$BZ144))%, NA())</f>
        <v>5.3026814494522248E-2</v>
      </c>
      <c r="AD233" s="49">
        <f t="array" ref="AD233">IF(COUNT(IF(AD$5:AD$81&gt;0, TRANSPOSE(Data_TR_USD!$B144:$BZ144)))&gt;0, SUMPRODUCT(AD$5:AD$81, TRANSPOSE(Data_TR_USD!$B144:$BZ144))%, NA())</f>
        <v>2.6077569649797561E-2</v>
      </c>
      <c r="AE233" s="49">
        <f t="array" ref="AE233">IF(COUNT(IF(AE$5:AE$81&gt;0, TRANSPOSE(Data_TR_USD!$B144:$BZ144)))&gt;0, SUMPRODUCT(AE$5:AE$81, TRANSPOSE(Data_TR_USD!$B144:$BZ144))%, NA())</f>
        <v>7.2902799299595117E-2</v>
      </c>
      <c r="AG233" s="49">
        <f t="array" ref="AG233">IF(COUNT(IF(AG$5:AG$81&gt;0, TRANSPOSE(Data_TR_USD!$B144:$BZ144)))&gt;0, SUMPRODUCT(AG$5:AG$81, TRANSPOSE(Data_TR_USD!$B144:$BZ144))%, NA())</f>
        <v>0</v>
      </c>
      <c r="AM233" s="49">
        <f t="array" ref="AM233">IF(COUNT(IF(AM$5:AM$81&gt;0, TRANSPOSE(Data_TR_USD!$B144:$BZ144)))&gt;0, SUMPRODUCT(AM$5:AM$81, TRANSPOSE(Data_TR_USD!$B144:$BZ144))%, NA())</f>
        <v>9.0650781641700373E-2</v>
      </c>
      <c r="AN233" s="49">
        <f t="array" ref="AN233">IF(COUNT(IF(AN$5:AN$81&gt;0, TRANSPOSE(Data_TR_USD!$B144:$BZ144)))&gt;0, SUMPRODUCT(AN$5:AN$81, TRANSPOSE(Data_TR_USD!$B144:$BZ144))%, NA())</f>
        <v>0.12612445238095238</v>
      </c>
      <c r="AO233" s="49">
        <f t="array" ref="AO233">IF(COUNT(IF(AO$5:AO$81&gt;0, TRANSPOSE(Data_TR_USD!$B144:$BZ144)))&gt;0, SUMPRODUCT(AO$5:AO$81, TRANSPOSE(Data_TR_USD!$B144:$BZ144))%, NA())</f>
        <v>5.0293768370891681E-2</v>
      </c>
      <c r="AP233" s="49">
        <f t="array" ref="AP233">IF(COUNT(IF(AP$5:AP$81&gt;0, TRANSPOSE(Data_TR_USD!$B144:$BZ144)))&gt;0, SUMPRODUCT(AP$5:AP$81, TRANSPOSE(Data_TR_USD!$B144:$BZ144))%, NA())</f>
        <v>5.7636710345588024E-2</v>
      </c>
      <c r="AQ233" s="49">
        <f t="array" ref="AQ233">IF(COUNT(IF(AQ$5:AQ$81&gt;0, TRANSPOSE(Data_TR_USD!$B144:$BZ144)))&gt;0, SUMPRODUCT(AQ$5:AQ$81, TRANSPOSE(Data_TR_USD!$B144:$BZ144))%, NA())</f>
        <v>0.13504230988095237</v>
      </c>
      <c r="AS233" s="49">
        <f t="array" ref="AS233">IF(COUNT(IF(AS$5:AS$81&gt;0, TRANSPOSE(Data_TR_USD!$B144:$BZ144)))&gt;0, SUMPRODUCT(AS$5:AS$81, TRANSPOSE(Data_TR_USD!$B144:$BZ144))%, NA())</f>
        <v>6.0624020000000008E-2</v>
      </c>
      <c r="AU233" s="49">
        <f t="array" ref="AU233">IF(COUNT(IF(AU$5:AU$81&gt;0, TRANSPOSE(Data_TR_USD!$B144:$BZ144)))&gt;0, SUMPRODUCT(AU$5:AU$81, TRANSPOSE(Data_TR_USD!$B144:$BZ144))%, NA())</f>
        <v>8.3358600000000005E-2</v>
      </c>
      <c r="AV233" s="49">
        <f t="array" ref="AV233">IF(COUNT(IF(AV$5:AV$81&gt;0, TRANSPOSE(Data_TR_USD!$B144:$BZ144)))&gt;0, SUMPRODUCT(AV$5:AV$81, TRANSPOSE(Data_TR_USD!$B144:$BZ144))%, NA())</f>
        <v>5.6056100000000005E-2</v>
      </c>
      <c r="AW233" s="49">
        <f t="array" ref="AW233">IF(COUNT(IF(AW$5:AW$81&gt;0, TRANSPOSE(Data_TR_USD!$B144:$BZ144)))&gt;0, SUMPRODUCT(AW$5:AW$81, TRANSPOSE(Data_TR_USD!$B144:$BZ144))%, NA())</f>
        <v>8.0416480000000026E-2</v>
      </c>
      <c r="AX233" s="49">
        <f t="array" ref="AX233">IF(COUNT(IF(AX$5:AX$81&gt;0, TRANSPOSE(Data_TR_USD!$B144:$BZ144)))&gt;0, SUMPRODUCT(AX$5:AX$81, TRANSPOSE(Data_TR_USD!$B144:$BZ144))%, NA())</f>
        <v>8.7851029999999997E-2</v>
      </c>
      <c r="AY233" s="49">
        <f t="array" ref="AY233">IF(COUNT(IF(AY$5:AY$81&gt;0, TRANSPOSE(Data_TR_USD!$B144:$BZ144)))&gt;0, SUMPRODUCT(AY$5:AY$81, TRANSPOSE(Data_TR_USD!$B144:$BZ144))%, NA())</f>
        <v>9.2521010000000001E-2</v>
      </c>
      <c r="AZ233" s="49">
        <f t="array" ref="AZ233">IF(COUNT(IF(AZ$5:AZ$81&gt;0, TRANSPOSE(Data_TR_USD!$B144:$BZ144)))&gt;0, SUMPRODUCT(AZ$5:AZ$81, TRANSPOSE(Data_TR_USD!$B144:$BZ144))%, NA())</f>
        <v>6.4272504000000008E-2</v>
      </c>
      <c r="BA233" s="49">
        <f t="array" ref="BA233">IF(COUNT(IF(BA$5:BA$81&gt;0, TRANSPOSE(Data_TR_USD!$B144:$BZ144)))&gt;0, SUMPRODUCT(BA$5:BA$81, TRANSPOSE(Data_TR_USD!$B144:$BZ144))%, NA())</f>
        <v>4.5634350000000004E-2</v>
      </c>
      <c r="BB233" s="49">
        <f t="array" ref="BB233">IF(COUNT(IF(BB$5:BB$81&gt;0, TRANSPOSE(Data_TR_USD!$B144:$BZ144)))&gt;0, SUMPRODUCT(BB$5:BB$81, TRANSPOSE(Data_TR_USD!$B144:$BZ144))%, NA())</f>
        <v>6.2294243261809303E-2</v>
      </c>
      <c r="BC233" s="49">
        <f t="array" ref="BC233">IF(COUNT(IF(BC$5:BC$81&gt;0, TRANSPOSE(Data_TR_USD!$B144:$BZ144)))&gt;0, SUMPRODUCT(BC$5:BC$81, TRANSPOSE(Data_TR_USD!$B144:$BZ144))%, NA())</f>
        <v>6.1666273264820541E-2</v>
      </c>
      <c r="BD233" s="49">
        <f t="array" ref="BD233">IF(COUNT(IF(BD$5:BD$81&gt;0, TRANSPOSE(Data_TR_USD!$B144:$BZ144)))&gt;0, SUMPRODUCT(BD$5:BD$81, TRANSPOSE(Data_TR_USD!$B144:$BZ144))%, NA())</f>
        <v>5.9191789999999994E-2</v>
      </c>
      <c r="BE233" s="49">
        <f t="array" ref="BE233">IF(COUNT(IF(BE$5:BE$81&gt;0, TRANSPOSE(Data_TR_USD!$B144:$BZ144)))&gt;0, SUMPRODUCT(BE$5:BE$81, TRANSPOSE(Data_TR_USD!$B144:$BZ144))%, NA())</f>
        <v>9.7062276954745355E-2</v>
      </c>
      <c r="BF233" s="49">
        <f t="array" ref="BF233">IF(COUNT(IF(BF$5:BF$81&gt;0, TRANSPOSE(Data_TR_USD!$B144:$BZ144)))&gt;0, SUMPRODUCT(BF$5:BF$81, TRANSPOSE(Data_TR_USD!$B144:$BZ144))%, NA())</f>
        <v>2.6301370000000004E-2</v>
      </c>
      <c r="BG233" s="49">
        <f t="array" ref="BG233">IF(COUNT(IF(BG$5:BG$81&gt;0, TRANSPOSE(Data_TR_USD!$B144:$BZ144)))&gt;0, SUMPRODUCT(BG$5:BG$81, TRANSPOSE(Data_TR_USD!$B144:$BZ144))%, NA())</f>
        <v>7.0711906614497999E-2</v>
      </c>
      <c r="BH233" s="49">
        <f t="array" ref="BH233">IF(COUNT(IF(BH$5:BH$81&gt;0, TRANSPOSE(Data_TR_USD!$B144:$BZ144)))&gt;0, SUMPRODUCT(BH$5:BH$81, TRANSPOSE(Data_TR_USD!$B144:$BZ144))%, NA())</f>
        <v>7.9766364999999992E-2</v>
      </c>
      <c r="BI233" s="49">
        <f t="array" ref="BI233">IF(COUNT(IF(BI$5:BI$81&gt;0, TRANSPOSE(Data_TR_USD!$B144:$BZ144)))&gt;0, SUMPRODUCT(BI$5:BI$81, TRANSPOSE(Data_TR_USD!$B144:$BZ144))%, NA())</f>
        <v>6.0624020000000008E-2</v>
      </c>
      <c r="BJ233" s="49">
        <f t="array" ref="BJ233">IF(COUNT(IF(BJ$5:BJ$81&gt;0, TRANSPOSE(Data_TR_USD!$B144:$BZ144)))&gt;0, SUMPRODUCT(BJ$5:BJ$81, TRANSPOSE(Data_TR_USD!$B144:$BZ144))%, NA())</f>
        <v>9.1088779999999994E-2</v>
      </c>
      <c r="BK233" s="49">
        <f t="array" ref="BK233">IF(COUNT(IF(BK$5:BK$81&gt;0, TRANSPOSE(Data_TR_USD!$B144:$BZ144)))&gt;0, SUMPRODUCT(BK$5:BK$81, TRANSPOSE(Data_TR_USD!$B144:$BZ144))%, NA())</f>
        <v>5.952891716417115E-2</v>
      </c>
      <c r="BL233" s="49">
        <f t="array" ref="BL233">IF(COUNT(IF(BL$5:BL$81&gt;0, TRANSPOSE(Data_TR_USD!$B144:$BZ144)))&gt;0, SUMPRODUCT(BL$5:BL$81, TRANSPOSE(Data_TR_USD!$B144:$BZ144))%, NA())</f>
        <v>8.5406150000000014E-2</v>
      </c>
      <c r="BM233" s="49">
        <f t="array" ref="BM233">IF(COUNT(IF(BM$5:BM$81&gt;0, TRANSPOSE(Data_TR_USD!$B144:$BZ144)))&gt;0, SUMPRODUCT(BM$5:BM$81, TRANSPOSE(Data_TR_USD!$B144:$BZ144))%, NA())</f>
        <v>0.10813301000000002</v>
      </c>
      <c r="BN233" s="49">
        <f t="array" ref="BN233">IF(COUNT(IF(BN$5:BN$81&gt;0, TRANSPOSE(Data_TR_USD!$B144:$BZ144)))&gt;0, SUMPRODUCT(BN$5:BN$81, TRANSPOSE(Data_TR_USD!$B144:$BZ144))%, NA())</f>
        <v>0.10355180545489759</v>
      </c>
      <c r="BO233" s="49">
        <f t="array" ref="BO233">IF(COUNT(IF(BO$5:BO$81&gt;0, TRANSPOSE(Data_TR_USD!$B144:$BZ144)))&gt;0, SUMPRODUCT(BO$5:BO$81, TRANSPOSE(Data_TR_USD!$B144:$BZ144))%, NA())</f>
        <v>4.9919884363918074E-2</v>
      </c>
      <c r="BP233" s="49">
        <f t="array" ref="BP233">IF(COUNT(IF(BP$5:BP$81&gt;0, TRANSPOSE(Data_TR_USD!$B144:$BZ144)))&gt;0, SUMPRODUCT(BP$5:BP$81, TRANSPOSE(Data_TR_USD!$B144:$BZ144))%, NA())</f>
        <v>0.10326577030326504</v>
      </c>
      <c r="BQ233" s="49">
        <f t="array" ref="BQ233">IF(COUNT(IF(BQ$5:BQ$81&gt;0, TRANSPOSE(Data_TR_USD!$B144:$BZ144)))&gt;0, SUMPRODUCT(BQ$5:BQ$81, TRANSPOSE(Data_TR_USD!$B144:$BZ144))%, NA())</f>
        <v>0.12612445238095238</v>
      </c>
      <c r="BR233" s="49">
        <f t="array" ref="BR233">IF(COUNT(IF(BR$5:BR$81&gt;0, TRANSPOSE(Data_TR_USD!$B144:$BZ144)))&gt;0, SUMPRODUCT(BR$5:BR$81, TRANSPOSE(Data_TR_USD!$B144:$BZ144))%, NA())</f>
        <v>6.0546793842878914E-2</v>
      </c>
      <c r="BS233" s="49">
        <f t="array" ref="BS233">IF(COUNT(IF(BS$5:BS$81&gt;0, TRANSPOSE(Data_TR_USD!$B144:$BZ144)))&gt;0, SUMPRODUCT(BS$5:BS$81, TRANSPOSE(Data_TR_USD!$B144:$BZ144))%, NA())</f>
        <v>0.11591636999999999</v>
      </c>
    </row>
    <row r="234" spans="2:71">
      <c r="B234" s="48">
        <f t="shared" si="6"/>
        <v>2008</v>
      </c>
      <c r="E234" s="49">
        <f t="array" ref="E234">IF(COUNT(IF(E$5:E$81&gt;0, TRANSPOSE(Data_TR_USD!$B145:$BZ145)))&gt;0, SUMPRODUCT(E$5:E$81, TRANSPOSE(Data_TR_USD!$B145:$BZ145))%, NA())</f>
        <v>-0.37037759999999997</v>
      </c>
      <c r="F234" s="49">
        <f t="array" ref="F234">IF(COUNT(IF(F$5:F$81&gt;0, TRANSPOSE(Data_TR_USD!$B145:$BZ145)))&gt;0, SUMPRODUCT(F$5:F$81, TRANSPOSE(Data_TR_USD!$B145:$BZ145))%, NA())</f>
        <v>-0.441</v>
      </c>
      <c r="G234" s="49">
        <f t="array" ref="G234">IF(COUNT(IF(G$5:G$81&gt;0, TRANSPOSE(Data_TR_USD!$B145:$BZ145)))&gt;0, SUMPRODUCT(G$5:G$81, TRANSPOSE(Data_TR_USD!$B145:$BZ145))%, NA())</f>
        <v>9.1412900645604367E-4</v>
      </c>
      <c r="I234" s="49">
        <f t="array" ref="I234">IF(ISNUMBER(I$96), I$96, IF(COUNT(IF(I$5:I$81&gt;0, TRANSPOSE(Data_TR_USD!$B145:$BZ145)))&gt;0, SUMPRODUCT(I$5:I$81, TRANSPOSE(Data_TR_USD!$B145:$BZ145))%, NA()))</f>
        <v>2.1042600000000002E-2</v>
      </c>
      <c r="J234" s="49">
        <f t="array" ref="J234">IF(ISNUMBER(J$96), J$96, IF(COUNT(IF(J$5:J$81&gt;0, TRANSPOSE(Data_TR_USD!$B145:$BZ145)))&gt;0, SUMPRODUCT(J$5:J$81, TRANSPOSE(Data_TR_USD!$B145:$BZ145))%, NA()))</f>
        <v>2.1042600000000002E-2</v>
      </c>
      <c r="K234" s="49">
        <f t="array" ref="K234">IF(ISNUMBER(K$96), K$96, IF(COUNT(IF(K$5:K$81&gt;0, TRANSPOSE(Data_TR_USD!$B145:$BZ145)))&gt;0, SUMPRODUCT(K$5:K$81, TRANSPOSE(Data_TR_USD!$B145:$BZ145))%, NA()))</f>
        <v>-0.20201587999999998</v>
      </c>
      <c r="M234" s="49">
        <f t="array" ref="M234">IF(COUNT(IF(M$5:M$81&gt;0, TRANSPOSE(Data_TR_USD!$B145:$BZ145)))&gt;0, SUMPRODUCT(M$5:M$81, TRANSPOSE(Data_TR_USD!$B145:$BZ145))%, NA())</f>
        <v>-0.30738346</v>
      </c>
      <c r="N234" s="49">
        <f t="array" ref="N234">IF(COUNT(IF(N$5:N$81&gt;0, TRANSPOSE(Data_TR_USD!$B145:$BZ145)))&gt;0, SUMPRODUCT(N$5:N$81, TRANSPOSE(Data_TR_USD!$B145:$BZ145))%, NA())</f>
        <v>-0.20201587999999998</v>
      </c>
      <c r="X234" s="49">
        <f t="array" ref="X234">IF(COUNT(IF(X$5:X$81&gt;0, TRANSPOSE(Data_TR_USD!$B145:$BZ145)))&gt;0, SUMPRODUCT(X$5:X$81, TRANSPOSE(Data_TR_USD!$B145:$BZ145))%, NA())</f>
        <v>-0.27233693202324166</v>
      </c>
      <c r="Y234" s="49">
        <f t="array" ref="Y234">IF(COUNT(IF(Y$5:Y$81&gt;0, TRANSPOSE(Data_TR_USD!$B145:$BZ145)))&gt;0, SUMPRODUCT(Y$5:Y$81, TRANSPOSE(Data_TR_USD!$B145:$BZ145))%, NA())</f>
        <v>-0.20201587999999998</v>
      </c>
      <c r="AA234" s="49">
        <f t="array" ref="AA234">IF(COUNT(IF(AA$5:AA$81&gt;0, TRANSPOSE(Data_TR_USD!$B145:$BZ145)))&gt;0, SUMPRODUCT(AA$5:AA$81, TRANSPOSE(Data_TR_USD!$B145:$BZ145))%, NA())</f>
        <v>-0.30738346</v>
      </c>
      <c r="AB234" s="49">
        <f t="array" ref="AB234">IF(COUNT(IF(AB$5:AB$81&gt;0, TRANSPOSE(Data_TR_USD!$B145:$BZ145)))&gt;0, SUMPRODUCT(AB$5:AB$81, TRANSPOSE(Data_TR_USD!$B145:$BZ145))%, NA())</f>
        <v>-0.2818119612422309</v>
      </c>
      <c r="AC234" s="49">
        <f t="array" ref="AC234">IF(COUNT(IF(AC$5:AC$81&gt;0, TRANSPOSE(Data_TR_USD!$B145:$BZ145)))&gt;0, SUMPRODUCT(AC$5:AC$81, TRANSPOSE(Data_TR_USD!$B145:$BZ145))%, NA())</f>
        <v>-0.31010238124223088</v>
      </c>
      <c r="AD234" s="49">
        <f t="array" ref="AD234">IF(COUNT(IF(AD$5:AD$81&gt;0, TRANSPOSE(Data_TR_USD!$B145:$BZ145)))&gt;0, SUMPRODUCT(AD$5:AD$81, TRANSPOSE(Data_TR_USD!$B145:$BZ145))%, NA())</f>
        <v>-0.25598936934390509</v>
      </c>
      <c r="AE234" s="49">
        <f t="array" ref="AE234">IF(COUNT(IF(AE$5:AE$81&gt;0, TRANSPOSE(Data_TR_USD!$B145:$BZ145)))&gt;0, SUMPRODUCT(AE$5:AE$81, TRANSPOSE(Data_TR_USD!$B145:$BZ145))%, NA())</f>
        <v>-0.24229781868781014</v>
      </c>
      <c r="AG234" s="49">
        <f t="array" ref="AG234">IF(COUNT(IF(AG$5:AG$81&gt;0, TRANSPOSE(Data_TR_USD!$B145:$BZ145)))&gt;0, SUMPRODUCT(AG$5:AG$81, TRANSPOSE(Data_TR_USD!$B145:$BZ145))%, NA())</f>
        <v>0</v>
      </c>
      <c r="AM234" s="49">
        <f t="array" ref="AM234">IF(COUNT(IF(AM$5:AM$81&gt;0, TRANSPOSE(Data_TR_USD!$B145:$BZ145)))&gt;0, SUMPRODUCT(AM$5:AM$81, TRANSPOSE(Data_TR_USD!$B145:$BZ145))%, NA())</f>
        <v>-0.26609547303171521</v>
      </c>
      <c r="AN234" s="49">
        <f t="array" ref="AN234">IF(COUNT(IF(AN$5:AN$81&gt;0, TRANSPOSE(Data_TR_USD!$B145:$BZ145)))&gt;0, SUMPRODUCT(AN$5:AN$81, TRANSPOSE(Data_TR_USD!$B145:$BZ145))%, NA())</f>
        <v>-1.7408561363636388E-2</v>
      </c>
      <c r="AO234" s="49">
        <f t="array" ref="AO234">IF(COUNT(IF(AO$5:AO$81&gt;0, TRANSPOSE(Data_TR_USD!$B145:$BZ145)))&gt;0, SUMPRODUCT(AO$5:AO$81, TRANSPOSE(Data_TR_USD!$B145:$BZ145))%, NA())</f>
        <v>-0.30237600343167315</v>
      </c>
      <c r="AP234" s="49">
        <f t="array" ref="AP234">IF(COUNT(IF(AP$5:AP$81&gt;0, TRANSPOSE(Data_TR_USD!$B145:$BZ145)))&gt;0, SUMPRODUCT(AP$5:AP$81, TRANSPOSE(Data_TR_USD!$B145:$BZ145))%, NA())</f>
        <v>-0.28275966994753077</v>
      </c>
      <c r="AQ234" s="49">
        <f t="array" ref="AQ234">IF(COUNT(IF(AQ$5:AQ$81&gt;0, TRANSPOSE(Data_TR_USD!$B145:$BZ145)))&gt;0, SUMPRODUCT(AQ$5:AQ$81, TRANSPOSE(Data_TR_USD!$B145:$BZ145))%, NA())</f>
        <v>-1.5220893863636398E-2</v>
      </c>
      <c r="AS234" s="49">
        <f t="array" ref="AS234">IF(COUNT(IF(AS$5:AS$81&gt;0, TRANSPOSE(Data_TR_USD!$B145:$BZ145)))&gt;0, SUMPRODUCT(AS$5:AS$81, TRANSPOSE(Data_TR_USD!$B145:$BZ145))%, NA())</f>
        <v>-0.20201587999999998</v>
      </c>
      <c r="AU234" s="49">
        <f t="array" ref="AU234">IF(COUNT(IF(AU$5:AU$81&gt;0, TRANSPOSE(Data_TR_USD!$B145:$BZ145)))&gt;0, SUMPRODUCT(AU$5:AU$81, TRANSPOSE(Data_TR_USD!$B145:$BZ145))%, NA())</f>
        <v>-0.22295319999999999</v>
      </c>
      <c r="AV234" s="49">
        <f t="array" ref="AV234">IF(COUNT(IF(AV$5:AV$81&gt;0, TRANSPOSE(Data_TR_USD!$B145:$BZ145)))&gt;0, SUMPRODUCT(AV$5:AV$81, TRANSPOSE(Data_TR_USD!$B145:$BZ145))%, NA())</f>
        <v>-9.8426600000000003E-2</v>
      </c>
      <c r="AW234" s="49">
        <f t="array" ref="AW234">IF(COUNT(IF(AW$5:AW$81&gt;0, TRANSPOSE(Data_TR_USD!$B145:$BZ145)))&gt;0, SUMPRODUCT(AW$5:AW$81, TRANSPOSE(Data_TR_USD!$B145:$BZ145))%, NA())</f>
        <v>-0.30313402000000006</v>
      </c>
      <c r="AX234" s="49">
        <f t="array" ref="AX234">IF(COUNT(IF(AX$5:AX$81&gt;0, TRANSPOSE(Data_TR_USD!$B145:$BZ145)))&gt;0, SUMPRODUCT(AX$5:AX$81, TRANSPOSE(Data_TR_USD!$B145:$BZ145))%, NA())</f>
        <v>-0.30738346</v>
      </c>
      <c r="AY234" s="49">
        <f t="array" ref="AY234">IF(COUNT(IF(AY$5:AY$81&gt;0, TRANSPOSE(Data_TR_USD!$B145:$BZ145)))&gt;0, SUMPRODUCT(AY$5:AY$81, TRANSPOSE(Data_TR_USD!$B145:$BZ145))%, NA())</f>
        <v>-0.31528265</v>
      </c>
      <c r="AZ234" s="49">
        <f t="array" ref="AZ234">IF(COUNT(IF(AZ$5:AZ$81&gt;0, TRANSPOSE(Data_TR_USD!$B145:$BZ145)))&gt;0, SUMPRODUCT(AZ$5:AZ$81, TRANSPOSE(Data_TR_USD!$B145:$BZ145))%, NA())</f>
        <v>-0.30315322</v>
      </c>
      <c r="BA234" s="49">
        <f t="array" ref="BA234">IF(COUNT(IF(BA$5:BA$81&gt;0, TRANSPOSE(Data_TR_USD!$B145:$BZ145)))&gt;0, SUMPRODUCT(BA$5:BA$81, TRANSPOSE(Data_TR_USD!$B145:$BZ145))%, NA())</f>
        <v>-0.24504003500000004</v>
      </c>
      <c r="BB234" s="49">
        <f t="array" ref="BB234">IF(COUNT(IF(BB$5:BB$81&gt;0, TRANSPOSE(Data_TR_USD!$B145:$BZ145)))&gt;0, SUMPRODUCT(BB$5:BB$81, TRANSPOSE(Data_TR_USD!$B145:$BZ145))%, NA())</f>
        <v>-0.27233693202324166</v>
      </c>
      <c r="BC234" s="49">
        <f t="array" ref="BC234">IF(COUNT(IF(BC$5:BC$81&gt;0, TRANSPOSE(Data_TR_USD!$B145:$BZ145)))&gt;0, SUMPRODUCT(BC$5:BC$81, TRANSPOSE(Data_TR_USD!$B145:$BZ145))%, NA())</f>
        <v>-0.36049134351487588</v>
      </c>
      <c r="BD234" s="49">
        <f t="array" ref="BD234">IF(COUNT(IF(BD$5:BD$81&gt;0, TRANSPOSE(Data_TR_USD!$B145:$BZ145)))&gt;0, SUMPRODUCT(BD$5:BD$81, TRANSPOSE(Data_TR_USD!$B145:$BZ145))%, NA())</f>
        <v>-0.24410630999999999</v>
      </c>
      <c r="BE234" s="49">
        <f t="array" ref="BE234">IF(COUNT(IF(BE$5:BE$81&gt;0, TRANSPOSE(Data_TR_USD!$B145:$BZ145)))&gt;0, SUMPRODUCT(BE$5:BE$81, TRANSPOSE(Data_TR_USD!$B145:$BZ145))%, NA())</f>
        <v>-0.26792437071315756</v>
      </c>
      <c r="BF234" s="49">
        <f t="array" ref="BF234">IF(COUNT(IF(BF$5:BF$81&gt;0, TRANSPOSE(Data_TR_USD!$B145:$BZ145)))&gt;0, SUMPRODUCT(BF$5:BF$81, TRANSPOSE(Data_TR_USD!$B145:$BZ145))%, NA())</f>
        <v>-0.20204936000000001</v>
      </c>
      <c r="BG234" s="49">
        <f t="array" ref="BG234">IF(COUNT(IF(BG$5:BG$81&gt;0, TRANSPOSE(Data_TR_USD!$B145:$BZ145)))&gt;0, SUMPRODUCT(BG$5:BG$81, TRANSPOSE(Data_TR_USD!$B145:$BZ145))%, NA())</f>
        <v>-0.21980242696318952</v>
      </c>
      <c r="BH234" s="49">
        <f t="array" ref="BH234">IF(COUNT(IF(BH$5:BH$81&gt;0, TRANSPOSE(Data_TR_USD!$B145:$BZ145)))&gt;0, SUMPRODUCT(BH$5:BH$81, TRANSPOSE(Data_TR_USD!$B145:$BZ145))%, NA())</f>
        <v>-0.26568895999999997</v>
      </c>
      <c r="BI234" s="49">
        <f t="array" ref="BI234">IF(COUNT(IF(BI$5:BI$81&gt;0, TRANSPOSE(Data_TR_USD!$B145:$BZ145)))&gt;0, SUMPRODUCT(BI$5:BI$81, TRANSPOSE(Data_TR_USD!$B145:$BZ145))%, NA())</f>
        <v>-0.20201587999999998</v>
      </c>
      <c r="BJ234" s="49">
        <f t="array" ref="BJ234">IF(COUNT(IF(BJ$5:BJ$81&gt;0, TRANSPOSE(Data_TR_USD!$B145:$BZ145)))&gt;0, SUMPRODUCT(BJ$5:BJ$81, TRANSPOSE(Data_TR_USD!$B145:$BZ145))%, NA())</f>
        <v>-0.35737308000000001</v>
      </c>
      <c r="BK234" s="49">
        <f t="array" ref="BK234">IF(COUNT(IF(BK$5:BK$81&gt;0, TRANSPOSE(Data_TR_USD!$B145:$BZ145)))&gt;0, SUMPRODUCT(BK$5:BK$81, TRANSPOSE(Data_TR_USD!$B145:$BZ145))%, NA())</f>
        <v>-0.26112090242788999</v>
      </c>
      <c r="BL234" s="49">
        <f t="array" ref="BL234">IF(COUNT(IF(BL$5:BL$81&gt;0, TRANSPOSE(Data_TR_USD!$B145:$BZ145)))&gt;0, SUMPRODUCT(BL$5:BL$81, TRANSPOSE(Data_TR_USD!$B145:$BZ145))%, NA())</f>
        <v>-0.19942139999999997</v>
      </c>
      <c r="BM234" s="49">
        <f t="array" ref="BM234">IF(COUNT(IF(BM$5:BM$81&gt;0, TRANSPOSE(Data_TR_USD!$B145:$BZ145)))&gt;0, SUMPRODUCT(BM$5:BM$81, TRANSPOSE(Data_TR_USD!$B145:$BZ145))%, NA())</f>
        <v>-0.28085189999999999</v>
      </c>
      <c r="BN234" s="49">
        <f t="array" ref="BN234">IF(COUNT(IF(BN$5:BN$81&gt;0, TRANSPOSE(Data_TR_USD!$B145:$BZ145)))&gt;0, SUMPRODUCT(BN$5:BN$81, TRANSPOSE(Data_TR_USD!$B145:$BZ145))%, NA())</f>
        <v>-0.21761237482537815</v>
      </c>
      <c r="BO234" s="49">
        <f t="array" ref="BO234">IF(COUNT(IF(BO$5:BO$81&gt;0, TRANSPOSE(Data_TR_USD!$B145:$BZ145)))&gt;0, SUMPRODUCT(BO$5:BO$81, TRANSPOSE(Data_TR_USD!$B145:$BZ145))%, NA())</f>
        <v>-0.24818317986030247</v>
      </c>
      <c r="BP234" s="49">
        <f t="array" ref="BP234">IF(COUNT(IF(BP$5:BP$81&gt;0, TRANSPOSE(Data_TR_USD!$B145:$BZ145)))&gt;0, SUMPRODUCT(BP$5:BP$81, TRANSPOSE(Data_TR_USD!$B145:$BZ145))%, NA())</f>
        <v>-0.27826729988358534</v>
      </c>
      <c r="BQ234" s="49">
        <f t="array" ref="BQ234">IF(COUNT(IF(BQ$5:BQ$81&gt;0, TRANSPOSE(Data_TR_USD!$B145:$BZ145)))&gt;0, SUMPRODUCT(BQ$5:BQ$81, TRANSPOSE(Data_TR_USD!$B145:$BZ145))%, NA())</f>
        <v>-1.7408561363636388E-2</v>
      </c>
      <c r="BR234" s="49">
        <f t="array" ref="BR234">IF(COUNT(IF(BR$5:BR$81&gt;0, TRANSPOSE(Data_TR_USD!$B145:$BZ145)))&gt;0, SUMPRODUCT(BR$5:BR$81, TRANSPOSE(Data_TR_USD!$B145:$BZ145))%, NA())</f>
        <v>-0.23852790861490017</v>
      </c>
      <c r="BS234" s="49">
        <f t="array" ref="BS234">IF(COUNT(IF(BS$5:BS$81&gt;0, TRANSPOSE(Data_TR_USD!$B145:$BZ145)))&gt;0, SUMPRODUCT(BS$5:BS$81, TRANSPOSE(Data_TR_USD!$B145:$BZ145))%, NA())</f>
        <v>-0.11388904499999999</v>
      </c>
    </row>
    <row r="235" spans="2:71">
      <c r="B235" s="48">
        <f t="shared" si="6"/>
        <v>2009</v>
      </c>
      <c r="E235" s="49">
        <f t="array" ref="E235">IF(COUNT(IF(E$5:E$81&gt;0, TRANSPOSE(Data_TR_USD!$B146:$BZ146)))&gt;0, SUMPRODUCT(E$5:E$81, TRANSPOSE(Data_TR_USD!$B146:$BZ146))%, NA())</f>
        <v>0.2869796</v>
      </c>
      <c r="F235" s="49">
        <f t="array" ref="F235">IF(COUNT(IF(F$5:F$81&gt;0, TRANSPOSE(Data_TR_USD!$B146:$BZ146)))&gt;0, SUMPRODUCT(F$5:F$81, TRANSPOSE(Data_TR_USD!$B146:$BZ146))%, NA())</f>
        <v>0.36729999999999996</v>
      </c>
      <c r="G235" s="49">
        <f t="array" ref="G235">IF(COUNT(IF(G$5:G$81&gt;0, TRANSPOSE(Data_TR_USD!$B146:$BZ146)))&gt;0, SUMPRODUCT(G$5:G$81, TRANSPOSE(Data_TR_USD!$B146:$BZ146))%, NA())</f>
        <v>2.7213311262058282E-2</v>
      </c>
      <c r="I235" s="49">
        <f t="array" ref="I235">IF(ISNUMBER(I$96), I$96, IF(COUNT(IF(I$5:I$81&gt;0, TRANSPOSE(Data_TR_USD!$B146:$BZ146)))&gt;0, SUMPRODUCT(I$5:I$81, TRANSPOSE(Data_TR_USD!$B146:$BZ146))%, NA()))</f>
        <v>2.4923000000000002E-3</v>
      </c>
      <c r="J235" s="49">
        <f t="array" ref="J235">IF(ISNUMBER(J$96), J$96, IF(COUNT(IF(J$5:J$81&gt;0, TRANSPOSE(Data_TR_USD!$B146:$BZ146)))&gt;0, SUMPRODUCT(J$5:J$81, TRANSPOSE(Data_TR_USD!$B146:$BZ146))%, NA()))</f>
        <v>2.4923000000000002E-3</v>
      </c>
      <c r="K235" s="49">
        <f t="array" ref="K235">IF(ISNUMBER(K$96), K$96, IF(COUNT(IF(K$5:K$81&gt;0, TRANSPOSE(Data_TR_USD!$B146:$BZ146)))&gt;0, SUMPRODUCT(K$5:K$81, TRANSPOSE(Data_TR_USD!$B146:$BZ146))%, NA()))</f>
        <v>0.19592619999999997</v>
      </c>
      <c r="M235" s="49">
        <f t="array" ref="M235">IF(COUNT(IF(M$5:M$81&gt;0, TRANSPOSE(Data_TR_USD!$B146:$BZ146)))&gt;0, SUMPRODUCT(M$5:M$81, TRANSPOSE(Data_TR_USD!$B146:$BZ146))%, NA())</f>
        <v>0.26554901999999997</v>
      </c>
      <c r="N235" s="49">
        <f t="array" ref="N235">IF(COUNT(IF(N$5:N$81&gt;0, TRANSPOSE(Data_TR_USD!$B146:$BZ146)))&gt;0, SUMPRODUCT(N$5:N$81, TRANSPOSE(Data_TR_USD!$B146:$BZ146))%, NA())</f>
        <v>0.19592619999999997</v>
      </c>
      <c r="X235" s="49">
        <f t="array" ref="X235">IF(COUNT(IF(X$5:X$81&gt;0, TRANSPOSE(Data_TR_USD!$B146:$BZ146)))&gt;0, SUMPRODUCT(X$5:X$81, TRANSPOSE(Data_TR_USD!$B146:$BZ146))%, NA())</f>
        <v>0.23787294029088288</v>
      </c>
      <c r="Y235" s="49">
        <f t="array" ref="Y235">IF(COUNT(IF(Y$5:Y$81&gt;0, TRANSPOSE(Data_TR_USD!$B146:$BZ146)))&gt;0, SUMPRODUCT(Y$5:Y$81, TRANSPOSE(Data_TR_USD!$B146:$BZ146))%, NA())</f>
        <v>0.19592619999999997</v>
      </c>
      <c r="AA235" s="49">
        <f t="array" ref="AA235">IF(COUNT(IF(AA$5:AA$81&gt;0, TRANSPOSE(Data_TR_USD!$B146:$BZ146)))&gt;0, SUMPRODUCT(AA$5:AA$81, TRANSPOSE(Data_TR_USD!$B146:$BZ146))%, NA())</f>
        <v>0.26554901999999997</v>
      </c>
      <c r="AB235" s="49">
        <f t="array" ref="AB235">IF(COUNT(IF(AB$5:AB$81&gt;0, TRANSPOSE(Data_TR_USD!$B146:$BZ146)))&gt;0, SUMPRODUCT(AB$5:AB$81, TRANSPOSE(Data_TR_USD!$B146:$BZ146))%, NA())</f>
        <v>0.24757443169336393</v>
      </c>
      <c r="AC235" s="49">
        <f t="array" ref="AC235">IF(COUNT(IF(AC$5:AC$81&gt;0, TRANSPOSE(Data_TR_USD!$B146:$BZ146)))&gt;0, SUMPRODUCT(AC$5:AC$81, TRANSPOSE(Data_TR_USD!$B146:$BZ146))%, NA())</f>
        <v>0.28920106169336401</v>
      </c>
      <c r="AD235" s="49">
        <f t="array" ref="AD235">IF(COUNT(IF(AD$5:AD$81&gt;0, TRANSPOSE(Data_TR_USD!$B146:$BZ146)))&gt;0, SUMPRODUCT(AD$5:AD$81, TRANSPOSE(Data_TR_USD!$B146:$BZ146))%, NA())</f>
        <v>0.23616640604332165</v>
      </c>
      <c r="AE235" s="49">
        <f t="array" ref="AE235">IF(COUNT(IF(AE$5:AE$81&gt;0, TRANSPOSE(Data_TR_USD!$B146:$BZ146)))&gt;0, SUMPRODUCT(AE$5:AE$81, TRANSPOSE(Data_TR_USD!$B146:$BZ146))%, NA())</f>
        <v>0.25239421208664331</v>
      </c>
      <c r="AG235" s="49">
        <f t="array" ref="AG235">IF(COUNT(IF(AG$5:AG$81&gt;0, TRANSPOSE(Data_TR_USD!$B146:$BZ146)))&gt;0, SUMPRODUCT(AG$5:AG$81, TRANSPOSE(Data_TR_USD!$B146:$BZ146))%, NA())</f>
        <v>0</v>
      </c>
      <c r="AM235" s="49">
        <f t="array" ref="AM235">IF(COUNT(IF(AM$5:AM$81&gt;0, TRANSPOSE(Data_TR_USD!$B146:$BZ146)))&gt;0, SUMPRODUCT(AM$5:AM$81, TRANSPOSE(Data_TR_USD!$B146:$BZ146))%, NA())</f>
        <v>0.22408088812996496</v>
      </c>
      <c r="AN235" s="49">
        <f t="array" ref="AN235">IF(COUNT(IF(AN$5:AN$81&gt;0, TRANSPOSE(Data_TR_USD!$B146:$BZ146)))&gt;0, SUMPRODUCT(AN$5:AN$81, TRANSPOSE(Data_TR_USD!$B146:$BZ146))%, NA())</f>
        <v>0.10086746465517241</v>
      </c>
      <c r="AO235" s="49">
        <f t="array" ref="AO235">IF(COUNT(IF(AO$5:AO$81&gt;0, TRANSPOSE(Data_TR_USD!$B146:$BZ146)))&gt;0, SUMPRODUCT(AO$5:AO$81, TRANSPOSE(Data_TR_USD!$B146:$BZ146))%, NA())</f>
        <v>0.26924437877002289</v>
      </c>
      <c r="AP235" s="49">
        <f t="array" ref="AP235">IF(COUNT(IF(AP$5:AP$81&gt;0, TRANSPOSE(Data_TR_USD!$B146:$BZ146)))&gt;0, SUMPRODUCT(AP$5:AP$81, TRANSPOSE(Data_TR_USD!$B146:$BZ146))%, NA())</f>
        <v>0.28032259033500539</v>
      </c>
      <c r="AQ235" s="49">
        <f t="array" ref="AQ235">IF(COUNT(IF(AQ$5:AQ$81&gt;0, TRANSPOSE(Data_TR_USD!$B146:$BZ146)))&gt;0, SUMPRODUCT(AQ$5:AQ$81, TRANSPOSE(Data_TR_USD!$B146:$BZ146))%, NA())</f>
        <v>0.10637414715517242</v>
      </c>
      <c r="AS235" s="49">
        <f t="array" ref="AS235">IF(COUNT(IF(AS$5:AS$81&gt;0, TRANSPOSE(Data_TR_USD!$B146:$BZ146)))&gt;0, SUMPRODUCT(AS$5:AS$81, TRANSPOSE(Data_TR_USD!$B146:$BZ146))%, NA())</f>
        <v>0.19592619999999997</v>
      </c>
      <c r="AU235" s="49">
        <f t="array" ref="AU235">IF(COUNT(IF(AU$5:AU$81&gt;0, TRANSPOSE(Data_TR_USD!$B146:$BZ146)))&gt;0, SUMPRODUCT(AU$5:AU$81, TRANSPOSE(Data_TR_USD!$B146:$BZ146))%, NA())</f>
        <v>0.22195869999999998</v>
      </c>
      <c r="AV235" s="49">
        <f t="array" ref="AV235">IF(COUNT(IF(AV$5:AV$81&gt;0, TRANSPOSE(Data_TR_USD!$B146:$BZ146)))&gt;0, SUMPRODUCT(AV$5:AV$81, TRANSPOSE(Data_TR_USD!$B146:$BZ146))%, NA())</f>
        <v>0.1602412</v>
      </c>
      <c r="AW235" s="49">
        <f t="array" ref="AW235">IF(COUNT(IF(AW$5:AW$81&gt;0, TRANSPOSE(Data_TR_USD!$B146:$BZ146)))&gt;0, SUMPRODUCT(AW$5:AW$81, TRANSPOSE(Data_TR_USD!$B146:$BZ146))%, NA())</f>
        <v>0.23973910000000001</v>
      </c>
      <c r="AX235" s="49">
        <f t="array" ref="AX235">IF(COUNT(IF(AX$5:AX$81&gt;0, TRANSPOSE(Data_TR_USD!$B146:$BZ146)))&gt;0, SUMPRODUCT(AX$5:AX$81, TRANSPOSE(Data_TR_USD!$B146:$BZ146))%, NA())</f>
        <v>0.26554901999999997</v>
      </c>
      <c r="AY235" s="49">
        <f t="array" ref="AY235">IF(COUNT(IF(AY$5:AY$81&gt;0, TRANSPOSE(Data_TR_USD!$B146:$BZ146)))&gt;0, SUMPRODUCT(AY$5:AY$81, TRANSPOSE(Data_TR_USD!$B146:$BZ146))%, NA())</f>
        <v>0.27041661</v>
      </c>
      <c r="AZ235" s="49">
        <f t="array" ref="AZ235">IF(COUNT(IF(AZ$5:AZ$81&gt;0, TRANSPOSE(Data_TR_USD!$B146:$BZ146)))&gt;0, SUMPRODUCT(AZ$5:AZ$81, TRANSPOSE(Data_TR_USD!$B146:$BZ146))%, NA())</f>
        <v>0.26143216399999997</v>
      </c>
      <c r="BA235" s="49">
        <f t="array" ref="BA235">IF(COUNT(IF(BA$5:BA$81&gt;0, TRANSPOSE(Data_TR_USD!$B146:$BZ146)))&gt;0, SUMPRODUCT(BA$5:BA$81, TRANSPOSE(Data_TR_USD!$B146:$BZ146))%, NA())</f>
        <v>0.24313027500000001</v>
      </c>
      <c r="BB235" s="49">
        <f t="array" ref="BB235">IF(COUNT(IF(BB$5:BB$81&gt;0, TRANSPOSE(Data_TR_USD!$B146:$BZ146)))&gt;0, SUMPRODUCT(BB$5:BB$81, TRANSPOSE(Data_TR_USD!$B146:$BZ146))%, NA())</f>
        <v>0.23787294029088288</v>
      </c>
      <c r="BC235" s="49">
        <f t="array" ref="BC235">IF(COUNT(IF(BC$5:BC$81&gt;0, TRANSPOSE(Data_TR_USD!$B146:$BZ146)))&gt;0, SUMPRODUCT(BC$5:BC$81, TRANSPOSE(Data_TR_USD!$B146:$BZ146))%, NA())</f>
        <v>0.35583725450044029</v>
      </c>
      <c r="BD235" s="49">
        <f t="array" ref="BD235">IF(COUNT(IF(BD$5:BD$81&gt;0, TRANSPOSE(Data_TR_USD!$B146:$BZ146)))&gt;0, SUMPRODUCT(BD$5:BD$81, TRANSPOSE(Data_TR_USD!$B146:$BZ146))%, NA())</f>
        <v>0.21868955000000001</v>
      </c>
      <c r="BE235" s="49">
        <f t="array" ref="BE235">IF(COUNT(IF(BE$5:BE$81&gt;0, TRANSPOSE(Data_TR_USD!$B146:$BZ146)))&gt;0, SUMPRODUCT(BE$5:BE$81, TRANSPOSE(Data_TR_USD!$B146:$BZ146))%, NA())</f>
        <v>0.27500034769826515</v>
      </c>
      <c r="BF235" s="49">
        <f t="array" ref="BF235">IF(COUNT(IF(BF$5:BF$81&gt;0, TRANSPOSE(Data_TR_USD!$B146:$BZ146)))&gt;0, SUMPRODUCT(BF$5:BF$81, TRANSPOSE(Data_TR_USD!$B146:$BZ146))%, NA())</f>
        <v>0.20255988999999999</v>
      </c>
      <c r="BG235" s="49">
        <f t="array" ref="BG235">IF(COUNT(IF(BG$5:BG$81&gt;0, TRANSPOSE(Data_TR_USD!$B146:$BZ146)))&gt;0, SUMPRODUCT(BG$5:BG$81, TRANSPOSE(Data_TR_USD!$B146:$BZ146))%, NA())</f>
        <v>0.24395964041654669</v>
      </c>
      <c r="BH235" s="49">
        <f t="array" ref="BH235">IF(COUNT(IF(BH$5:BH$81&gt;0, TRANSPOSE(Data_TR_USD!$B146:$BZ146)))&gt;0, SUMPRODUCT(BH$5:BH$81, TRANSPOSE(Data_TR_USD!$B146:$BZ146))%, NA())</f>
        <v>0.26251434500000004</v>
      </c>
      <c r="BI235" s="49">
        <f t="array" ref="BI235">IF(COUNT(IF(BI$5:BI$81&gt;0, TRANSPOSE(Data_TR_USD!$B146:$BZ146)))&gt;0, SUMPRODUCT(BI$5:BI$81, TRANSPOSE(Data_TR_USD!$B146:$BZ146))%, NA())</f>
        <v>0.19592619999999997</v>
      </c>
      <c r="BJ235" s="49">
        <f t="array" ref="BJ235">IF(COUNT(IF(BJ$5:BJ$81&gt;0, TRANSPOSE(Data_TR_USD!$B146:$BZ146)))&gt;0, SUMPRODUCT(BJ$5:BJ$81, TRANSPOSE(Data_TR_USD!$B146:$BZ146))%, NA())</f>
        <v>0.29317995999999996</v>
      </c>
      <c r="BK235" s="49">
        <f t="array" ref="BK235">IF(COUNT(IF(BK$5:BK$81&gt;0, TRANSPOSE(Data_TR_USD!$B146:$BZ146)))&gt;0, SUMPRODUCT(BK$5:BK$81, TRANSPOSE(Data_TR_USD!$B146:$BZ146))%, NA())</f>
        <v>0.23922805609905939</v>
      </c>
      <c r="BL235" s="49">
        <f t="array" ref="BL235">IF(COUNT(IF(BL$5:BL$81&gt;0, TRANSPOSE(Data_TR_USD!$B146:$BZ146)))&gt;0, SUMPRODUCT(BL$5:BL$81, TRANSPOSE(Data_TR_USD!$B146:$BZ146))%, NA())</f>
        <v>0.19750079999999998</v>
      </c>
      <c r="BM235" s="49">
        <f t="array" ref="BM235">IF(COUNT(IF(BM$5:BM$81&gt;0, TRANSPOSE(Data_TR_USD!$B146:$BZ146)))&gt;0, SUMPRODUCT(BM$5:BM$81, TRANSPOSE(Data_TR_USD!$B146:$BZ146))%, NA())</f>
        <v>0.25442932400000001</v>
      </c>
      <c r="BN235" s="49">
        <f t="array" ref="BN235">IF(COUNT(IF(BN$5:BN$81&gt;0, TRANSPOSE(Data_TR_USD!$B146:$BZ146)))&gt;0, SUMPRODUCT(BN$5:BN$81, TRANSPOSE(Data_TR_USD!$B146:$BZ146))%, NA())</f>
        <v>0.23236101897609987</v>
      </c>
      <c r="BO235" s="49">
        <f t="array" ref="BO235">IF(COUNT(IF(BO$5:BO$81&gt;0, TRANSPOSE(Data_TR_USD!$B146:$BZ146)))&gt;0, SUMPRODUCT(BO$5:BO$81, TRANSPOSE(Data_TR_USD!$B146:$BZ146))%, NA())</f>
        <v>0.24504065518087995</v>
      </c>
      <c r="BP235" s="49">
        <f t="array" ref="BP235">IF(COUNT(IF(BP$5:BP$81&gt;0, TRANSPOSE(Data_TR_USD!$B146:$BZ146)))&gt;0, SUMPRODUCT(BP$5:BP$81, TRANSPOSE(Data_TR_USD!$B146:$BZ146))%, NA())</f>
        <v>0.26813686265073322</v>
      </c>
      <c r="BQ235" s="49">
        <f t="array" ref="BQ235">IF(COUNT(IF(BQ$5:BQ$81&gt;0, TRANSPOSE(Data_TR_USD!$B146:$BZ146)))&gt;0, SUMPRODUCT(BQ$5:BQ$81, TRANSPOSE(Data_TR_USD!$B146:$BZ146))%, NA())</f>
        <v>0.10086746465517241</v>
      </c>
      <c r="BR235" s="49">
        <f t="array" ref="BR235">IF(COUNT(IF(BR$5:BR$81&gt;0, TRANSPOSE(Data_TR_USD!$B146:$BZ146)))&gt;0, SUMPRODUCT(BR$5:BR$81, TRANSPOSE(Data_TR_USD!$B146:$BZ146))%, NA())</f>
        <v>0.23937488320137315</v>
      </c>
      <c r="BS235" s="49">
        <f t="array" ref="BS235">IF(COUNT(IF(BS$5:BS$81&gt;0, TRANSPOSE(Data_TR_USD!$B146:$BZ146)))&gt;0, SUMPRODUCT(BS$5:BS$81, TRANSPOSE(Data_TR_USD!$B146:$BZ146))%, NA())</f>
        <v>0.20232250499999999</v>
      </c>
    </row>
    <row r="236" spans="2:71">
      <c r="B236" s="48">
        <f t="shared" si="6"/>
        <v>2010</v>
      </c>
      <c r="E236" s="49">
        <f t="array" ref="E236">IF(COUNT(IF(E$5:E$81&gt;0, TRANSPOSE(Data_TR_USD!$B147:$BZ147)))&gt;0, SUMPRODUCT(E$5:E$81, TRANSPOSE(Data_TR_USD!$B147:$BZ147))%, NA())</f>
        <v>0.17093710000000001</v>
      </c>
      <c r="F236" s="49">
        <f t="array" ref="F236">IF(COUNT(IF(F$5:F$81&gt;0, TRANSPOSE(Data_TR_USD!$B147:$BZ147)))&gt;0, SUMPRODUCT(F$5:F$81, TRANSPOSE(Data_TR_USD!$B147:$BZ147))%, NA())</f>
        <v>0.11119999999999999</v>
      </c>
      <c r="G236" s="49">
        <f t="array" ref="G236">IF(COUNT(IF(G$5:G$81&gt;0, TRANSPOSE(Data_TR_USD!$B147:$BZ147)))&gt;0, SUMPRODUCT(G$5:G$81, TRANSPOSE(Data_TR_USD!$B147:$BZ147))%, NA())</f>
        <v>1.4957235273143077E-2</v>
      </c>
      <c r="I236" s="49">
        <f t="array" ref="I236">IF(ISNUMBER(I$96), I$96, IF(COUNT(IF(I$5:I$81&gt;0, TRANSPOSE(Data_TR_USD!$B147:$BZ147)))&gt;0, SUMPRODUCT(I$5:I$81, TRANSPOSE(Data_TR_USD!$B147:$BZ147))%, NA()))</f>
        <v>1.144E-4</v>
      </c>
      <c r="J236" s="49">
        <f t="array" ref="J236">IF(ISNUMBER(J$96), J$96, IF(COUNT(IF(J$5:J$81&gt;0, TRANSPOSE(Data_TR_USD!$B147:$BZ147)))&gt;0, SUMPRODUCT(J$5:J$81, TRANSPOSE(Data_TR_USD!$B147:$BZ147))%, NA()))</f>
        <v>1.144E-4</v>
      </c>
      <c r="K236" s="49">
        <f t="array" ref="K236">IF(ISNUMBER(K$96), K$96, IF(COUNT(IF(K$5:K$81&gt;0, TRANSPOSE(Data_TR_USD!$B147:$BZ147)))&gt;0, SUMPRODUCT(K$5:K$81, TRANSPOSE(Data_TR_USD!$B147:$BZ147))%, NA()))</f>
        <v>0.12824830000000001</v>
      </c>
      <c r="M236" s="49">
        <f t="array" ref="M236">IF(COUNT(IF(M$5:M$81&gt;0, TRANSPOSE(Data_TR_USD!$B147:$BZ147)))&gt;0, SUMPRODUCT(M$5:M$81, TRANSPOSE(Data_TR_USD!$B147:$BZ147))%, NA())</f>
        <v>0.13167157000000002</v>
      </c>
      <c r="N236" s="49">
        <f t="array" ref="N236">IF(COUNT(IF(N$5:N$81&gt;0, TRANSPOSE(Data_TR_USD!$B147:$BZ147)))&gt;0, SUMPRODUCT(N$5:N$81, TRANSPOSE(Data_TR_USD!$B147:$BZ147))%, NA())</f>
        <v>0.12824830000000001</v>
      </c>
      <c r="X236" s="49">
        <f t="array" ref="X236">IF(COUNT(IF(X$5:X$81&gt;0, TRANSPOSE(Data_TR_USD!$B147:$BZ147)))&gt;0, SUMPRODUCT(X$5:X$81, TRANSPOSE(Data_TR_USD!$B147:$BZ147))%, NA())</f>
        <v>0.13726830999809861</v>
      </c>
      <c r="Y236" s="49">
        <f t="array" ref="Y236">IF(COUNT(IF(Y$5:Y$81&gt;0, TRANSPOSE(Data_TR_USD!$B147:$BZ147)))&gt;0, SUMPRODUCT(Y$5:Y$81, TRANSPOSE(Data_TR_USD!$B147:$BZ147))%, NA())</f>
        <v>0.12824830000000001</v>
      </c>
      <c r="AA236" s="49">
        <f t="array" ref="AA236">IF(COUNT(IF(AA$5:AA$81&gt;0, TRANSPOSE(Data_TR_USD!$B147:$BZ147)))&gt;0, SUMPRODUCT(AA$5:AA$81, TRANSPOSE(Data_TR_USD!$B147:$BZ147))%, NA())</f>
        <v>0.13167157000000002</v>
      </c>
      <c r="AB236" s="49">
        <f t="array" ref="AB236">IF(COUNT(IF(AB$5:AB$81&gt;0, TRANSPOSE(Data_TR_USD!$B147:$BZ147)))&gt;0, SUMPRODUCT(AB$5:AB$81, TRANSPOSE(Data_TR_USD!$B147:$BZ147))%, NA())</f>
        <v>0.13536032763786252</v>
      </c>
      <c r="AC236" s="49">
        <f t="array" ref="AC236">IF(COUNT(IF(AC$5:AC$81&gt;0, TRANSPOSE(Data_TR_USD!$B147:$BZ147)))&gt;0, SUMPRODUCT(AC$5:AC$81, TRANSPOSE(Data_TR_USD!$B147:$BZ147))%, NA())</f>
        <v>0.1481767126378625</v>
      </c>
      <c r="AD236" s="49">
        <f t="array" ref="AD236">IF(COUNT(IF(AD$5:AD$81&gt;0, TRANSPOSE(Data_TR_USD!$B147:$BZ147)))&gt;0, SUMPRODUCT(AD$5:AD$81, TRANSPOSE(Data_TR_USD!$B147:$BZ147))%, NA())</f>
        <v>0.14747456921067209</v>
      </c>
      <c r="AE236" s="49">
        <f t="array" ref="AE236">IF(COUNT(IF(AE$5:AE$81&gt;0, TRANSPOSE(Data_TR_USD!$B147:$BZ147)))&gt;0, SUMPRODUCT(AE$5:AE$81, TRANSPOSE(Data_TR_USD!$B147:$BZ147))%, NA())</f>
        <v>0.12650329842134414</v>
      </c>
      <c r="AG236" s="49">
        <f t="array" ref="AG236">IF(COUNT(IF(AG$5:AG$81&gt;0, TRANSPOSE(Data_TR_USD!$B147:$BZ147)))&gt;0, SUMPRODUCT(AG$5:AG$81, TRANSPOSE(Data_TR_USD!$B147:$BZ147))%, NA())</f>
        <v>0</v>
      </c>
      <c r="AM236" s="49">
        <f t="array" ref="AM236">IF(COUNT(IF(AM$5:AM$81&gt;0, TRANSPOSE(Data_TR_USD!$B147:$BZ147)))&gt;0, SUMPRODUCT(AM$5:AM$81, TRANSPOSE(Data_TR_USD!$B147:$BZ147))%, NA())</f>
        <v>0.13362088763201621</v>
      </c>
      <c r="AN236" s="49">
        <f t="array" ref="AN236">IF(COUNT(IF(AN$5:AN$81&gt;0, TRANSPOSE(Data_TR_USD!$B147:$BZ147)))&gt;0, SUMPRODUCT(AN$5:AN$81, TRANSPOSE(Data_TR_USD!$B147:$BZ147))%, NA())</f>
        <v>0.13492067723463688</v>
      </c>
      <c r="AO236" s="49">
        <f t="array" ref="AO236">IF(COUNT(IF(AO$5:AO$81&gt;0, TRANSPOSE(Data_TR_USD!$B147:$BZ147)))&gt;0, SUMPRODUCT(AO$5:AO$81, TRANSPOSE(Data_TR_USD!$B147:$BZ147))%, NA())</f>
        <v>0.14651549697839689</v>
      </c>
      <c r="AP236" s="49">
        <f t="array" ref="AP236">IF(COUNT(IF(AP$5:AP$81&gt;0, TRANSPOSE(Data_TR_USD!$B147:$BZ147)))&gt;0, SUMPRODUCT(AP$5:AP$81, TRANSPOSE(Data_TR_USD!$B147:$BZ147))%, NA())</f>
        <v>0.14675086579440497</v>
      </c>
      <c r="AQ236" s="49">
        <f t="array" ref="AQ236">IF(COUNT(IF(AQ$5:AQ$81&gt;0, TRANSPOSE(Data_TR_USD!$B147:$BZ147)))&gt;0, SUMPRODUCT(AQ$5:AQ$81, TRANSPOSE(Data_TR_USD!$B147:$BZ147))%, NA())</f>
        <v>0.13521389723463689</v>
      </c>
      <c r="AS236" s="49">
        <f t="array" ref="AS236">IF(COUNT(IF(AS$5:AS$81&gt;0, TRANSPOSE(Data_TR_USD!$B147:$BZ147)))&gt;0, SUMPRODUCT(AS$5:AS$81, TRANSPOSE(Data_TR_USD!$B147:$BZ147))%, NA())</f>
        <v>0.12824830000000001</v>
      </c>
      <c r="AU236" s="49">
        <f t="array" ref="AU236">IF(COUNT(IF(AU$5:AU$81&gt;0, TRANSPOSE(Data_TR_USD!$B147:$BZ147)))&gt;0, SUMPRODUCT(AU$5:AU$81, TRANSPOSE(Data_TR_USD!$B147:$BZ147))%, NA())</f>
        <v>0.10937010000000001</v>
      </c>
      <c r="AV236" s="49">
        <f t="array" ref="AV236">IF(COUNT(IF(AV$5:AV$81&gt;0, TRANSPOSE(Data_TR_USD!$B147:$BZ147)))&gt;0, SUMPRODUCT(AV$5:AV$81, TRANSPOSE(Data_TR_USD!$B147:$BZ147))%, NA())</f>
        <v>0.10647040000000001</v>
      </c>
      <c r="AW236" s="49">
        <f t="array" ref="AW236">IF(COUNT(IF(AW$5:AW$81&gt;0, TRANSPOSE(Data_TR_USD!$B147:$BZ147)))&gt;0, SUMPRODUCT(AW$5:AW$81, TRANSPOSE(Data_TR_USD!$B147:$BZ147))%, NA())</f>
        <v>0.11464834000000002</v>
      </c>
      <c r="AX236" s="49">
        <f t="array" ref="AX236">IF(COUNT(IF(AX$5:AX$81&gt;0, TRANSPOSE(Data_TR_USD!$B147:$BZ147)))&gt;0, SUMPRODUCT(AX$5:AX$81, TRANSPOSE(Data_TR_USD!$B147:$BZ147))%, NA())</f>
        <v>0.13167157000000002</v>
      </c>
      <c r="AY236" s="49">
        <f t="array" ref="AY236">IF(COUNT(IF(AY$5:AY$81&gt;0, TRANSPOSE(Data_TR_USD!$B147:$BZ147)))&gt;0, SUMPRODUCT(AY$5:AY$81, TRANSPOSE(Data_TR_USD!$B147:$BZ147))%, NA())</f>
        <v>0.13141569</v>
      </c>
      <c r="AZ236" s="49">
        <f t="array" ref="AZ236">IF(COUNT(IF(AZ$5:AZ$81&gt;0, TRANSPOSE(Data_TR_USD!$B147:$BZ147)))&gt;0, SUMPRODUCT(AZ$5:AZ$81, TRANSPOSE(Data_TR_USD!$B147:$BZ147))%, NA())</f>
        <v>0.14422464400000001</v>
      </c>
      <c r="BA236" s="49">
        <f t="array" ref="BA236">IF(COUNT(IF(BA$5:BA$81&gt;0, TRANSPOSE(Data_TR_USD!$B147:$BZ147)))&gt;0, SUMPRODUCT(BA$5:BA$81, TRANSPOSE(Data_TR_USD!$B147:$BZ147))%, NA())</f>
        <v>0.13008623</v>
      </c>
      <c r="BB236" s="49">
        <f t="array" ref="BB236">IF(COUNT(IF(BB$5:BB$81&gt;0, TRANSPOSE(Data_TR_USD!$B147:$BZ147)))&gt;0, SUMPRODUCT(BB$5:BB$81, TRANSPOSE(Data_TR_USD!$B147:$BZ147))%, NA())</f>
        <v>0.13726830999809861</v>
      </c>
      <c r="BC236" s="49">
        <f t="array" ref="BC236">IF(COUNT(IF(BC$5:BC$81&gt;0, TRANSPOSE(Data_TR_USD!$B147:$BZ147)))&gt;0, SUMPRODUCT(BC$5:BC$81, TRANSPOSE(Data_TR_USD!$B147:$BZ147))%, NA())</f>
        <v>0.17590947999999998</v>
      </c>
      <c r="BD236" s="49">
        <f t="array" ref="BD236">IF(COUNT(IF(BD$5:BD$81&gt;0, TRANSPOSE(Data_TR_USD!$B147:$BZ147)))&gt;0, SUMPRODUCT(BD$5:BD$81, TRANSPOSE(Data_TR_USD!$B147:$BZ147))%, NA())</f>
        <v>0.1389205</v>
      </c>
      <c r="BE236" s="49">
        <f t="array" ref="BE236">IF(COUNT(IF(BE$5:BE$81&gt;0, TRANSPOSE(Data_TR_USD!$B147:$BZ147)))&gt;0, SUMPRODUCT(BE$5:BE$81, TRANSPOSE(Data_TR_USD!$B147:$BZ147))%, NA())</f>
        <v>0.15538095872271993</v>
      </c>
      <c r="BF236" s="49">
        <f t="array" ref="BF236">IF(COUNT(IF(BF$5:BF$81&gt;0, TRANSPOSE(Data_TR_USD!$B147:$BZ147)))&gt;0, SUMPRODUCT(BF$5:BF$81, TRANSPOSE(Data_TR_USD!$B147:$BZ147))%, NA())</f>
        <v>0.14684411</v>
      </c>
      <c r="BG236" s="49">
        <f t="array" ref="BG236">IF(COUNT(IF(BG$5:BG$81&gt;0, TRANSPOSE(Data_TR_USD!$B147:$BZ147)))&gt;0, SUMPRODUCT(BG$5:BG$81, TRANSPOSE(Data_TR_USD!$B147:$BZ147))%, NA())</f>
        <v>0.13531181958271751</v>
      </c>
      <c r="BH236" s="49">
        <f t="array" ref="BH236">IF(COUNT(IF(BH$5:BH$81&gt;0, TRANSPOSE(Data_TR_USD!$B147:$BZ147)))&gt;0, SUMPRODUCT(BH$5:BH$81, TRANSPOSE(Data_TR_USD!$B147:$BZ147))%, NA())</f>
        <v>0.14541482500000003</v>
      </c>
      <c r="BI236" s="49">
        <f t="array" ref="BI236">IF(COUNT(IF(BI$5:BI$81&gt;0, TRANSPOSE(Data_TR_USD!$B147:$BZ147)))&gt;0, SUMPRODUCT(BI$5:BI$81, TRANSPOSE(Data_TR_USD!$B147:$BZ147))%, NA())</f>
        <v>0.12824830000000001</v>
      </c>
      <c r="BJ236" s="49">
        <f t="array" ref="BJ236">IF(COUNT(IF(BJ$5:BJ$81&gt;0, TRANSPOSE(Data_TR_USD!$B147:$BZ147)))&gt;0, SUMPRODUCT(BJ$5:BJ$81, TRANSPOSE(Data_TR_USD!$B147:$BZ147))%, NA())</f>
        <v>0.14208788999999999</v>
      </c>
      <c r="BK236" s="49">
        <f t="array" ref="BK236">IF(COUNT(IF(BK$5:BK$81&gt;0, TRANSPOSE(Data_TR_USD!$B147:$BZ147)))&gt;0, SUMPRODUCT(BK$5:BK$81, TRANSPOSE(Data_TR_USD!$B147:$BZ147))%, NA())</f>
        <v>0.1335349354977183</v>
      </c>
      <c r="BL236" s="49">
        <f t="array" ref="BL236">IF(COUNT(IF(BL$5:BL$81&gt;0, TRANSPOSE(Data_TR_USD!$B147:$BZ147)))&gt;0, SUMPRODUCT(BL$5:BL$81, TRANSPOSE(Data_TR_USD!$B147:$BZ147))%, NA())</f>
        <v>0.1162967</v>
      </c>
      <c r="BM236" s="49">
        <f t="array" ref="BM236">IF(COUNT(IF(BM$5:BM$81&gt;0, TRANSPOSE(Data_TR_USD!$B147:$BZ147)))&gt;0, SUMPRODUCT(BM$5:BM$81, TRANSPOSE(Data_TR_USD!$B147:$BZ147))%, NA())</f>
        <v>0.115161193</v>
      </c>
      <c r="BN236" s="49">
        <f t="array" ref="BN236">IF(COUNT(IF(BN$5:BN$81&gt;0, TRANSPOSE(Data_TR_USD!$B147:$BZ147)))&gt;0, SUMPRODUCT(BN$5:BN$81, TRANSPOSE(Data_TR_USD!$B147:$BZ147))%, NA())</f>
        <v>0.11293678368667708</v>
      </c>
      <c r="BO236" s="49">
        <f t="array" ref="BO236">IF(COUNT(IF(BO$5:BO$81&gt;0, TRANSPOSE(Data_TR_USD!$B147:$BZ147)))&gt;0, SUMPRODUCT(BO$5:BO$81, TRANSPOSE(Data_TR_USD!$B147:$BZ147))%, NA())</f>
        <v>0.14695896694934166</v>
      </c>
      <c r="BP236" s="49">
        <f t="array" ref="BP236">IF(COUNT(IF(BP$5:BP$81&gt;0, TRANSPOSE(Data_TR_USD!$B147:$BZ147)))&gt;0, SUMPRODUCT(BP$5:BP$81, TRANSPOSE(Data_TR_USD!$B147:$BZ147))%, NA())</f>
        <v>0.1448544891244514</v>
      </c>
      <c r="BQ236" s="49">
        <f t="array" ref="BQ236">IF(COUNT(IF(BQ$5:BQ$81&gt;0, TRANSPOSE(Data_TR_USD!$B147:$BZ147)))&gt;0, SUMPRODUCT(BQ$5:BQ$81, TRANSPOSE(Data_TR_USD!$B147:$BZ147))%, NA())</f>
        <v>0.13492067723463688</v>
      </c>
      <c r="BR236" s="49">
        <f t="array" ref="BR236">IF(COUNT(IF(BR$5:BR$81&gt;0, TRANSPOSE(Data_TR_USD!$B147:$BZ147)))&gt;0, SUMPRODUCT(BR$5:BR$81, TRANSPOSE(Data_TR_USD!$B147:$BZ147))%, NA())</f>
        <v>0.13102372442922125</v>
      </c>
      <c r="BS236" s="49">
        <f t="array" ref="BS236">IF(COUNT(IF(BS$5:BS$81&gt;0, TRANSPOSE(Data_TR_USD!$B147:$BZ147)))&gt;0, SUMPRODUCT(BS$5:BS$81, TRANSPOSE(Data_TR_USD!$B147:$BZ147))%, NA())</f>
        <v>9.6320744999999999E-2</v>
      </c>
    </row>
    <row r="237" spans="2:71">
      <c r="B237" s="48">
        <f t="shared" si="6"/>
        <v>2011</v>
      </c>
      <c r="E237" s="49">
        <f t="array" ref="E237">IF(COUNT(IF(E$5:E$81&gt;0, TRANSPOSE(Data_TR_USD!$B148:$BZ148)))&gt;0, SUMPRODUCT(E$5:E$81, TRANSPOSE(Data_TR_USD!$B148:$BZ148))%, NA())</f>
        <v>9.6203999999999994E-3</v>
      </c>
      <c r="F237" s="49">
        <f t="array" ref="F237">IF(COUNT(IF(F$5:F$81&gt;0, TRANSPOSE(Data_TR_USD!$B148:$BZ148)))&gt;0, SUMPRODUCT(F$5:F$81, TRANSPOSE(Data_TR_USD!$B148:$BZ148))%, NA())</f>
        <v>-0.14560000000000001</v>
      </c>
      <c r="G237" s="49">
        <f t="array" ref="G237">IF(COUNT(IF(G$5:G$81&gt;0, TRANSPOSE(Data_TR_USD!$B148:$BZ148)))&gt;0, SUMPRODUCT(G$5:G$81, TRANSPOSE(Data_TR_USD!$B148:$BZ148))%, NA())</f>
        <v>2.9624188448710953E-2</v>
      </c>
      <c r="I237" s="49">
        <f t="array" ref="I237">IF(ISNUMBER(I$96), I$96, IF(COUNT(IF(I$5:I$81&gt;0, TRANSPOSE(Data_TR_USD!$B148:$BZ148)))&gt;0, SUMPRODUCT(I$5:I$81, TRANSPOSE(Data_TR_USD!$B148:$BZ148))%, NA()))</f>
        <v>1.585E-4</v>
      </c>
      <c r="J237" s="49">
        <f t="array" ref="J237">IF(ISNUMBER(J$96), J$96, IF(COUNT(IF(J$5:J$81&gt;0, TRANSPOSE(Data_TR_USD!$B148:$BZ148)))&gt;0, SUMPRODUCT(J$5:J$81, TRANSPOSE(Data_TR_USD!$B148:$BZ148))%, NA()))</f>
        <v>1.585E-4</v>
      </c>
      <c r="K237" s="49">
        <f t="array" ref="K237">IF(ISNUMBER(K$96), K$96, IF(COUNT(IF(K$5:K$81&gt;0, TRANSPOSE(Data_TR_USD!$B148:$BZ148)))&gt;0, SUMPRODUCT(K$5:K$81, TRANSPOSE(Data_TR_USD!$B148:$BZ148))%, NA()))</f>
        <v>3.6003920000000002E-2</v>
      </c>
      <c r="M237" s="49">
        <f t="array" ref="M237">IF(COUNT(IF(M$5:M$81&gt;0, TRANSPOSE(Data_TR_USD!$B148:$BZ148)))&gt;0, SUMPRODUCT(M$5:M$81, TRANSPOSE(Data_TR_USD!$B148:$BZ148))%, NA())</f>
        <v>-2.3753960000000005E-2</v>
      </c>
      <c r="N237" s="49">
        <f t="array" ref="N237">IF(COUNT(IF(N$5:N$81&gt;0, TRANSPOSE(Data_TR_USD!$B148:$BZ148)))&gt;0, SUMPRODUCT(N$5:N$81, TRANSPOSE(Data_TR_USD!$B148:$BZ148))%, NA())</f>
        <v>3.6003920000000002E-2</v>
      </c>
      <c r="X237" s="49">
        <f t="array" ref="X237">IF(COUNT(IF(X$5:X$81&gt;0, TRANSPOSE(Data_TR_USD!$B148:$BZ148)))&gt;0, SUMPRODUCT(X$5:X$81, TRANSPOSE(Data_TR_USD!$B148:$BZ148))%, NA())</f>
        <v>-2.5969701130175046E-2</v>
      </c>
      <c r="Y237" s="49">
        <f t="array" ref="Y237">IF(COUNT(IF(Y$5:Y$81&gt;0, TRANSPOSE(Data_TR_USD!$B148:$BZ148)))&gt;0, SUMPRODUCT(Y$5:Y$81, TRANSPOSE(Data_TR_USD!$B148:$BZ148))%, NA())</f>
        <v>3.6003920000000002E-2</v>
      </c>
      <c r="AA237" s="49">
        <f t="array" ref="AA237">IF(COUNT(IF(AA$5:AA$81&gt;0, TRANSPOSE(Data_TR_USD!$B148:$BZ148)))&gt;0, SUMPRODUCT(AA$5:AA$81, TRANSPOSE(Data_TR_USD!$B148:$BZ148))%, NA())</f>
        <v>-2.3753960000000005E-2</v>
      </c>
      <c r="AB237" s="49">
        <f t="array" ref="AB237">IF(COUNT(IF(AB$5:AB$81&gt;0, TRANSPOSE(Data_TR_USD!$B148:$BZ148)))&gt;0, SUMPRODUCT(AB$5:AB$81, TRANSPOSE(Data_TR_USD!$B148:$BZ148))%, NA())</f>
        <v>-2.4177356829571322E-2</v>
      </c>
      <c r="AC237" s="49">
        <f t="array" ref="AC237">IF(COUNT(IF(AC$5:AC$81&gt;0, TRANSPOSE(Data_TR_USD!$B148:$BZ148)))&gt;0, SUMPRODUCT(AC$5:AC$81, TRANSPOSE(Data_TR_USD!$B148:$BZ148))%, NA())</f>
        <v>-3.8357056829571329E-2</v>
      </c>
      <c r="AD237" s="49">
        <f t="array" ref="AD237">IF(COUNT(IF(AD$5:AD$81&gt;0, TRANSPOSE(Data_TR_USD!$B148:$BZ148)))&gt;0, SUMPRODUCT(AD$5:AD$81, TRANSPOSE(Data_TR_USD!$B148:$BZ148))%, NA())</f>
        <v>-1.4564030906852831E-2</v>
      </c>
      <c r="AE237" s="49">
        <f t="array" ref="AE237">IF(COUNT(IF(AE$5:AE$81&gt;0, TRANSPOSE(Data_TR_USD!$B148:$BZ148)))&gt;0, SUMPRODUCT(AE$5:AE$81, TRANSPOSE(Data_TR_USD!$B148:$BZ148))%, NA())</f>
        <v>-1.4913531813705659E-2</v>
      </c>
      <c r="AG237" s="49">
        <f t="array" ref="AG237">IF(COUNT(IF(AG$5:AG$81&gt;0, TRANSPOSE(Data_TR_USD!$B148:$BZ148)))&gt;0, SUMPRODUCT(AG$5:AG$81, TRANSPOSE(Data_TR_USD!$B148:$BZ148))%, NA())</f>
        <v>0</v>
      </c>
      <c r="AM237" s="49">
        <f t="array" ref="AM237">IF(COUNT(IF(AM$5:AM$81&gt;0, TRANSPOSE(Data_TR_USD!$B148:$BZ148)))&gt;0, SUMPRODUCT(AM$5:AM$81, TRANSPOSE(Data_TR_USD!$B148:$BZ148))%, NA())</f>
        <v>3.8408732279441526E-2</v>
      </c>
      <c r="AN237" s="49">
        <f t="array" ref="AN237">IF(COUNT(IF(AN$5:AN$81&gt;0, TRANSPOSE(Data_TR_USD!$B148:$BZ148)))&gt;0, SUMPRODUCT(AN$5:AN$81, TRANSPOSE(Data_TR_USD!$B148:$BZ148))%, NA())</f>
        <v>9.7290410625909762E-2</v>
      </c>
      <c r="AO237" s="49">
        <f t="array" ref="AO237">IF(COUNT(IF(AO$5:AO$81&gt;0, TRANSPOSE(Data_TR_USD!$B148:$BZ148)))&gt;0, SUMPRODUCT(AO$5:AO$81, TRANSPOSE(Data_TR_USD!$B148:$BZ148))%, NA())</f>
        <v>-1.943527762217849E-2</v>
      </c>
      <c r="AP237" s="49">
        <f t="array" ref="AP237">IF(COUNT(IF(AP$5:AP$81&gt;0, TRANSPOSE(Data_TR_USD!$B148:$BZ148)))&gt;0, SUMPRODUCT(AP$5:AP$81, TRANSPOSE(Data_TR_USD!$B148:$BZ148))%, NA())</f>
        <v>-2.1980996482457726E-2</v>
      </c>
      <c r="AQ237" s="49">
        <f t="array" ref="AQ237">IF(COUNT(IF(AQ$5:AQ$81&gt;0, TRANSPOSE(Data_TR_USD!$B148:$BZ148)))&gt;0, SUMPRODUCT(AQ$5:AQ$81, TRANSPOSE(Data_TR_USD!$B148:$BZ148))%, NA())</f>
        <v>9.2331278125909758E-2</v>
      </c>
      <c r="AS237" s="49">
        <f t="array" ref="AS237">IF(COUNT(IF(AS$5:AS$81&gt;0, TRANSPOSE(Data_TR_USD!$B148:$BZ148)))&gt;0, SUMPRODUCT(AS$5:AS$81, TRANSPOSE(Data_TR_USD!$B148:$BZ148))%, NA())</f>
        <v>3.6003920000000002E-2</v>
      </c>
      <c r="AU237" s="49">
        <f t="array" ref="AU237">IF(COUNT(IF(AU$5:AU$81&gt;0, TRANSPOSE(Data_TR_USD!$B148:$BZ148)))&gt;0, SUMPRODUCT(AU$5:AU$81, TRANSPOSE(Data_TR_USD!$B148:$BZ148))%, NA())</f>
        <v>3.8517800000000005E-2</v>
      </c>
      <c r="AV237" s="49">
        <f t="array" ref="AV237">IF(COUNT(IF(AV$5:AV$81&gt;0, TRANSPOSE(Data_TR_USD!$B148:$BZ148)))&gt;0, SUMPRODUCT(AV$5:AV$81, TRANSPOSE(Data_TR_USD!$B148:$BZ148))%, NA())</f>
        <v>9.6285799999999991E-2</v>
      </c>
      <c r="AW237" s="49">
        <f t="array" ref="AW237">IF(COUNT(IF(AW$5:AW$81&gt;0, TRANSPOSE(Data_TR_USD!$B148:$BZ148)))&gt;0, SUMPRODUCT(AW$5:AW$81, TRANSPOSE(Data_TR_USD!$B148:$BZ148))%, NA())</f>
        <v>-3.1086559999999999E-2</v>
      </c>
      <c r="AX237" s="49">
        <f t="array" ref="AX237">IF(COUNT(IF(AX$5:AX$81&gt;0, TRANSPOSE(Data_TR_USD!$B148:$BZ148)))&gt;0, SUMPRODUCT(AX$5:AX$81, TRANSPOSE(Data_TR_USD!$B148:$BZ148))%, NA())</f>
        <v>-2.3753960000000005E-2</v>
      </c>
      <c r="AY237" s="49">
        <f t="array" ref="AY237">IF(COUNT(IF(AY$5:AY$81&gt;0, TRANSPOSE(Data_TR_USD!$B148:$BZ148)))&gt;0, SUMPRODUCT(AY$5:AY$81, TRANSPOSE(Data_TR_USD!$B148:$BZ148))%, NA())</f>
        <v>-1.8076810000000002E-2</v>
      </c>
      <c r="AZ237" s="49">
        <f t="array" ref="AZ237">IF(COUNT(IF(AZ$5:AZ$81&gt;0, TRANSPOSE(Data_TR_USD!$B148:$BZ148)))&gt;0, SUMPRODUCT(AZ$5:AZ$81, TRANSPOSE(Data_TR_USD!$B148:$BZ148))%, NA())</f>
        <v>-8.4379040000000047E-3</v>
      </c>
      <c r="BA237" s="49">
        <f t="array" ref="BA237">IF(COUNT(IF(BA$5:BA$81&gt;0, TRANSPOSE(Data_TR_USD!$B148:$BZ148)))&gt;0, SUMPRODUCT(BA$5:BA$81, TRANSPOSE(Data_TR_USD!$B148:$BZ148))%, NA())</f>
        <v>-1.1876295000000002E-2</v>
      </c>
      <c r="BB237" s="49">
        <f t="array" ref="BB237">IF(COUNT(IF(BB$5:BB$81&gt;0, TRANSPOSE(Data_TR_USD!$B148:$BZ148)))&gt;0, SUMPRODUCT(BB$5:BB$81, TRANSPOSE(Data_TR_USD!$B148:$BZ148))%, NA())</f>
        <v>-2.5969701130175046E-2</v>
      </c>
      <c r="BC237" s="49">
        <f t="array" ref="BC237">IF(COUNT(IF(BC$5:BC$81&gt;0, TRANSPOSE(Data_TR_USD!$B148:$BZ148)))&gt;0, SUMPRODUCT(BC$5:BC$81, TRANSPOSE(Data_TR_USD!$B148:$BZ148))%, NA())</f>
        <v>-4.9547529999999999E-2</v>
      </c>
      <c r="BD237" s="49">
        <f t="array" ref="BD237">IF(COUNT(IF(BD$5:BD$81&gt;0, TRANSPOSE(Data_TR_USD!$B148:$BZ148)))&gt;0, SUMPRODUCT(BD$5:BD$81, TRANSPOSE(Data_TR_USD!$B148:$BZ148))%, NA())</f>
        <v>2.940804E-2</v>
      </c>
      <c r="BE237" s="49">
        <f t="array" ref="BE237">IF(COUNT(IF(BE$5:BE$81&gt;0, TRANSPOSE(Data_TR_USD!$B148:$BZ148)))&gt;0, SUMPRODUCT(BE$5:BE$81, TRANSPOSE(Data_TR_USD!$B148:$BZ148))%, NA())</f>
        <v>3.9438232197028626E-3</v>
      </c>
      <c r="BF237" s="49">
        <f t="array" ref="BF237">IF(COUNT(IF(BF$5:BF$81&gt;0, TRANSPOSE(Data_TR_USD!$B148:$BZ148)))&gt;0, SUMPRODUCT(BF$5:BF$81, TRANSPOSE(Data_TR_USD!$B148:$BZ148))%, NA())</f>
        <v>2.013115E-2</v>
      </c>
      <c r="BG237" s="49">
        <f t="array" ref="BG237">IF(COUNT(IF(BG$5:BG$81&gt;0, TRANSPOSE(Data_TR_USD!$B148:$BZ148)))&gt;0, SUMPRODUCT(BG$5:BG$81, TRANSPOSE(Data_TR_USD!$B148:$BZ148))%, NA())</f>
        <v>-1.6496674097742789E-2</v>
      </c>
      <c r="BH237" s="49">
        <f t="array" ref="BH237">IF(COUNT(IF(BH$5:BH$81&gt;0, TRANSPOSE(Data_TR_USD!$B148:$BZ148)))&gt;0, SUMPRODUCT(BH$5:BH$81, TRANSPOSE(Data_TR_USD!$B148:$BZ148))%, NA())</f>
        <v>1.2585025000000001E-2</v>
      </c>
      <c r="BI237" s="49">
        <f t="array" ref="BI237">IF(COUNT(IF(BI$5:BI$81&gt;0, TRANSPOSE(Data_TR_USD!$B148:$BZ148)))&gt;0, SUMPRODUCT(BI$5:BI$81, TRANSPOSE(Data_TR_USD!$B148:$BZ148))%, NA())</f>
        <v>3.6003920000000002E-2</v>
      </c>
      <c r="BJ237" s="49">
        <f t="array" ref="BJ237">IF(COUNT(IF(BJ$5:BJ$81&gt;0, TRANSPOSE(Data_TR_USD!$B148:$BZ148)))&gt;0, SUMPRODUCT(BJ$5:BJ$81, TRANSPOSE(Data_TR_USD!$B148:$BZ148))%, NA())</f>
        <v>-2.4672690000000001E-2</v>
      </c>
      <c r="BK237" s="49">
        <f t="array" ref="BK237">IF(COUNT(IF(BK$5:BK$81&gt;0, TRANSPOSE(Data_TR_USD!$B148:$BZ148)))&gt;0, SUMPRODUCT(BK$5:BK$81, TRANSPOSE(Data_TR_USD!$B148:$BZ148))%, NA())</f>
        <v>-3.2161117606210057E-2</v>
      </c>
      <c r="BL237" s="49">
        <f t="array" ref="BL237">IF(COUNT(IF(BL$5:BL$81&gt;0, TRANSPOSE(Data_TR_USD!$B148:$BZ148)))&gt;0, SUMPRODUCT(BL$5:BL$81, TRANSPOSE(Data_TR_USD!$B148:$BZ148))%, NA())</f>
        <v>7.0985550000000008E-2</v>
      </c>
      <c r="BM237" s="49">
        <f t="array" ref="BM237">IF(COUNT(IF(BM$5:BM$81&gt;0, TRANSPOSE(Data_TR_USD!$B148:$BZ148)))&gt;0, SUMPRODUCT(BM$5:BM$81, TRANSPOSE(Data_TR_USD!$B148:$BZ148))%, NA())</f>
        <v>-1.1013329999999932E-3</v>
      </c>
      <c r="BN237" s="49">
        <f t="array" ref="BN237">IF(COUNT(IF(BN$5:BN$81&gt;0, TRANSPOSE(Data_TR_USD!$B148:$BZ148)))&gt;0, SUMPRODUCT(BN$5:BN$81, TRANSPOSE(Data_TR_USD!$B148:$BZ148))%, NA())</f>
        <v>2.1017323102904061E-2</v>
      </c>
      <c r="BO237" s="49">
        <f t="array" ref="BO237">IF(COUNT(IF(BO$5:BO$81&gt;0, TRANSPOSE(Data_TR_USD!$B148:$BZ148)))&gt;0, SUMPRODUCT(BO$5:BO$81, TRANSPOSE(Data_TR_USD!$B148:$BZ148))%, NA())</f>
        <v>3.3745018482323245E-2</v>
      </c>
      <c r="BP237" s="49">
        <f t="array" ref="BP237">IF(COUNT(IF(BP$5:BP$81&gt;0, TRANSPOSE(Data_TR_USD!$B148:$BZ148)))&gt;0, SUMPRODUCT(BP$5:BP$81, TRANSPOSE(Data_TR_USD!$B148:$BZ148))%, NA())</f>
        <v>2.521324873526937E-2</v>
      </c>
      <c r="BQ237" s="49">
        <f t="array" ref="BQ237">IF(COUNT(IF(BQ$5:BQ$81&gt;0, TRANSPOSE(Data_TR_USD!$B148:$BZ148)))&gt;0, SUMPRODUCT(BQ$5:BQ$81, TRANSPOSE(Data_TR_USD!$B148:$BZ148))%, NA())</f>
        <v>9.7290410625909762E-2</v>
      </c>
      <c r="BR237" s="49">
        <f t="array" ref="BR237">IF(COUNT(IF(BR$5:BR$81&gt;0, TRANSPOSE(Data_TR_USD!$B148:$BZ148)))&gt;0, SUMPRODUCT(BR$5:BR$81, TRANSPOSE(Data_TR_USD!$B148:$BZ148))%, NA())</f>
        <v>2.1116950121557291E-2</v>
      </c>
      <c r="BS237" s="49">
        <f t="array" ref="BS237">IF(COUNT(IF(BS$5:BS$81&gt;0, TRANSPOSE(Data_TR_USD!$B148:$BZ148)))&gt;0, SUMPRODUCT(BS$5:BS$81, TRANSPOSE(Data_TR_USD!$B148:$BZ148))%, NA())</f>
        <v>1.9814824999999994E-2</v>
      </c>
    </row>
    <row r="238" spans="2:71">
      <c r="B238" s="48">
        <f t="shared" si="6"/>
        <v>2012</v>
      </c>
      <c r="E238" s="49">
        <f t="array" ref="E238">IF(COUNT(IF(E$5:E$81&gt;0, TRANSPOSE(Data_TR_USD!$B149:$BZ149)))&gt;0, SUMPRODUCT(E$5:E$81, TRANSPOSE(Data_TR_USD!$B149:$BZ149))%, NA())</f>
        <v>0.16253010000000001</v>
      </c>
      <c r="F238" s="49">
        <f t="array" ref="F238">IF(COUNT(IF(F$5:F$81&gt;0, TRANSPOSE(Data_TR_USD!$B149:$BZ149)))&gt;0, SUMPRODUCT(F$5:F$81, TRANSPOSE(Data_TR_USD!$B149:$BZ149))%, NA())</f>
        <v>0.18140000000000001</v>
      </c>
      <c r="G238" s="49">
        <f t="array" ref="G238">IF(COUNT(IF(G$5:G$81&gt;0, TRANSPOSE(Data_TR_USD!$B149:$BZ149)))&gt;0, SUMPRODUCT(G$5:G$81, TRANSPOSE(Data_TR_USD!$B149:$BZ149))%, NA())</f>
        <v>1.7410223687475579E-2</v>
      </c>
      <c r="I238" s="49">
        <f t="array" ref="I238">IF(ISNUMBER(I$96), I$96, IF(COUNT(IF(I$5:I$81&gt;0, TRANSPOSE(Data_TR_USD!$B149:$BZ149)))&gt;0, SUMPRODUCT(I$5:I$81, TRANSPOSE(Data_TR_USD!$B149:$BZ149))%, NA()))</f>
        <v>1.6240000000000002E-4</v>
      </c>
      <c r="J238" s="49">
        <f t="array" ref="J238">IF(ISNUMBER(J$96), J$96, IF(COUNT(IF(J$5:J$81&gt;0, TRANSPOSE(Data_TR_USD!$B149:$BZ149)))&gt;0, SUMPRODUCT(J$5:J$81, TRANSPOSE(Data_TR_USD!$B149:$BZ149))%, NA()))</f>
        <v>1.6240000000000002E-4</v>
      </c>
      <c r="K238" s="49">
        <f t="array" ref="K238">IF(ISNUMBER(K$96), K$96, IF(COUNT(IF(K$5:K$81&gt;0, TRANSPOSE(Data_TR_USD!$B149:$BZ149)))&gt;0, SUMPRODUCT(K$5:K$81, TRANSPOSE(Data_TR_USD!$B149:$BZ149))%, NA()))</f>
        <v>0.11371002000000001</v>
      </c>
      <c r="M238" s="49">
        <f t="array" ref="M238">IF(COUNT(IF(M$5:M$81&gt;0, TRANSPOSE(Data_TR_USD!$B149:$BZ149)))&gt;0, SUMPRODUCT(M$5:M$81, TRANSPOSE(Data_TR_USD!$B149:$BZ149))%, NA())</f>
        <v>0.14378103</v>
      </c>
      <c r="N238" s="49">
        <f t="array" ref="N238">IF(COUNT(IF(N$5:N$81&gt;0, TRANSPOSE(Data_TR_USD!$B149:$BZ149)))&gt;0, SUMPRODUCT(N$5:N$81, TRANSPOSE(Data_TR_USD!$B149:$BZ149))%, NA())</f>
        <v>0.11371002000000001</v>
      </c>
      <c r="X238" s="49">
        <f t="array" ref="X238">IF(COUNT(IF(X$5:X$81&gt;0, TRANSPOSE(Data_TR_USD!$B149:$BZ149)))&gt;0, SUMPRODUCT(X$5:X$81, TRANSPOSE(Data_TR_USD!$B149:$BZ149))%, NA())</f>
        <v>0.13594512771333137</v>
      </c>
      <c r="Y238" s="49">
        <f t="array" ref="Y238">IF(COUNT(IF(Y$5:Y$81&gt;0, TRANSPOSE(Data_TR_USD!$B149:$BZ149)))&gt;0, SUMPRODUCT(Y$5:Y$81, TRANSPOSE(Data_TR_USD!$B149:$BZ149))%, NA())</f>
        <v>0.11371002000000001</v>
      </c>
      <c r="AA238" s="49">
        <f t="array" ref="AA238">IF(COUNT(IF(AA$5:AA$81&gt;0, TRANSPOSE(Data_TR_USD!$B149:$BZ149)))&gt;0, SUMPRODUCT(AA$5:AA$81, TRANSPOSE(Data_TR_USD!$B149:$BZ149))%, NA())</f>
        <v>0.14378103</v>
      </c>
      <c r="AB238" s="49">
        <f t="array" ref="AB238">IF(COUNT(IF(AB$5:AB$81&gt;0, TRANSPOSE(Data_TR_USD!$B149:$BZ149)))&gt;0, SUMPRODUCT(AB$5:AB$81, TRANSPOSE(Data_TR_USD!$B149:$BZ149))%, NA())</f>
        <v>0.13497227346762272</v>
      </c>
      <c r="AC238" s="49">
        <f t="array" ref="AC238">IF(COUNT(IF(AC$5:AC$81&gt;0, TRANSPOSE(Data_TR_USD!$B149:$BZ149)))&gt;0, SUMPRODUCT(AC$5:AC$81, TRANSPOSE(Data_TR_USD!$B149:$BZ149))%, NA())</f>
        <v>0.15132871346762272</v>
      </c>
      <c r="AD238" s="49">
        <f t="array" ref="AD238">IF(COUNT(IF(AD$5:AD$81&gt;0, TRANSPOSE(Data_TR_USD!$B149:$BZ149)))&gt;0, SUMPRODUCT(AD$5:AD$81, TRANSPOSE(Data_TR_USD!$B149:$BZ149))%, NA())</f>
        <v>0.13493438085135023</v>
      </c>
      <c r="AE238" s="49">
        <f t="array" ref="AE238">IF(COUNT(IF(AE$5:AE$81&gt;0, TRANSPOSE(Data_TR_USD!$B149:$BZ149)))&gt;0, SUMPRODUCT(AE$5:AE$81, TRANSPOSE(Data_TR_USD!$B149:$BZ149))%, NA())</f>
        <v>0.13630382170270045</v>
      </c>
      <c r="AG238" s="49">
        <f t="array" ref="AG238">IF(COUNT(IF(AG$5:AG$81&gt;0, TRANSPOSE(Data_TR_USD!$B149:$BZ149)))&gt;0, SUMPRODUCT(AG$5:AG$81, TRANSPOSE(Data_TR_USD!$B149:$BZ149))%, NA())</f>
        <v>0</v>
      </c>
      <c r="AM238" s="49">
        <f t="array" ref="AM238">IF(COUNT(IF(AM$5:AM$81&gt;0, TRANSPOSE(Data_TR_USD!$B149:$BZ149)))&gt;0, SUMPRODUCT(AM$5:AM$81, TRANSPOSE(Data_TR_USD!$B149:$BZ149))%, NA())</f>
        <v>0.11615806255405065</v>
      </c>
      <c r="AN238" s="49">
        <f t="array" ref="AN238">IF(COUNT(IF(AN$5:AN$81&gt;0, TRANSPOSE(Data_TR_USD!$B149:$BZ149)))&gt;0, SUMPRODUCT(AN$5:AN$81, TRANSPOSE(Data_TR_USD!$B149:$BZ149))%, NA())</f>
        <v>7.0267286386470187E-2</v>
      </c>
      <c r="AO238" s="49">
        <f t="array" ref="AO238">IF(COUNT(IF(AO$5:AO$81&gt;0, TRANSPOSE(Data_TR_USD!$B149:$BZ149)))&gt;0, SUMPRODUCT(AO$5:AO$81, TRANSPOSE(Data_TR_USD!$B149:$BZ149))%, NA())</f>
        <v>0.14514904510071705</v>
      </c>
      <c r="AP238" s="49">
        <f t="array" ref="AP238">IF(COUNT(IF(AP$5:AP$81&gt;0, TRANSPOSE(Data_TR_USD!$B149:$BZ149)))&gt;0, SUMPRODUCT(AP$5:AP$81, TRANSPOSE(Data_TR_USD!$B149:$BZ149))%, NA())</f>
        <v>0.14577008137774239</v>
      </c>
      <c r="AQ238" s="49">
        <f t="array" ref="AQ238">IF(COUNT(IF(AQ$5:AQ$81&gt;0, TRANSPOSE(Data_TR_USD!$B149:$BZ149)))&gt;0, SUMPRODUCT(AQ$5:AQ$81, TRANSPOSE(Data_TR_USD!$B149:$BZ149))%, NA())</f>
        <v>7.2056218886470208E-2</v>
      </c>
      <c r="AS238" s="49">
        <f t="array" ref="AS238">IF(COUNT(IF(AS$5:AS$81&gt;0, TRANSPOSE(Data_TR_USD!$B149:$BZ149)))&gt;0, SUMPRODUCT(AS$5:AS$81, TRANSPOSE(Data_TR_USD!$B149:$BZ149))%, NA())</f>
        <v>0.11371002000000001</v>
      </c>
      <c r="AU238" s="49">
        <f t="array" ref="AU238">IF(COUNT(IF(AU$5:AU$81&gt;0, TRANSPOSE(Data_TR_USD!$B149:$BZ149)))&gt;0, SUMPRODUCT(AU$5:AU$81, TRANSPOSE(Data_TR_USD!$B149:$BZ149))%, NA())</f>
        <v>0.125721</v>
      </c>
      <c r="AV238" s="49">
        <f t="array" ref="AV238">IF(COUNT(IF(AV$5:AV$81&gt;0, TRANSPOSE(Data_TR_USD!$B149:$BZ149)))&gt;0, SUMPRODUCT(AV$5:AV$81, TRANSPOSE(Data_TR_USD!$B149:$BZ149))%, NA())</f>
        <v>0.1005548</v>
      </c>
      <c r="AW238" s="49">
        <f t="array" ref="AW238">IF(COUNT(IF(AW$5:AW$81&gt;0, TRANSPOSE(Data_TR_USD!$B149:$BZ149)))&gt;0, SUMPRODUCT(AW$5:AW$81, TRANSPOSE(Data_TR_USD!$B149:$BZ149))%, NA())</f>
        <v>0.14735409999999999</v>
      </c>
      <c r="AX238" s="49">
        <f t="array" ref="AX238">IF(COUNT(IF(AX$5:AX$81&gt;0, TRANSPOSE(Data_TR_USD!$B149:$BZ149)))&gt;0, SUMPRODUCT(AX$5:AX$81, TRANSPOSE(Data_TR_USD!$B149:$BZ149))%, NA())</f>
        <v>0.14378103</v>
      </c>
      <c r="AY238" s="49">
        <f t="array" ref="AY238">IF(COUNT(IF(AY$5:AY$81&gt;0, TRANSPOSE(Data_TR_USD!$B149:$BZ149)))&gt;0, SUMPRODUCT(AY$5:AY$81, TRANSPOSE(Data_TR_USD!$B149:$BZ149))%, NA())</f>
        <v>0.14650806999999999</v>
      </c>
      <c r="AZ238" s="49">
        <f t="array" ref="AZ238">IF(COUNT(IF(AZ$5:AZ$81&gt;0, TRANSPOSE(Data_TR_USD!$B149:$BZ149)))&gt;0, SUMPRODUCT(AZ$5:AZ$81, TRANSPOSE(Data_TR_USD!$B149:$BZ149))%, NA())</f>
        <v>0.143666828</v>
      </c>
      <c r="BA238" s="49">
        <f t="array" ref="BA238">IF(COUNT(IF(BA$5:BA$81&gt;0, TRANSPOSE(Data_TR_USD!$B149:$BZ149)))&gt;0, SUMPRODUCT(BA$5:BA$81, TRANSPOSE(Data_TR_USD!$B149:$BZ149))%, NA())</f>
        <v>0.12065539500000001</v>
      </c>
      <c r="BB238" s="49">
        <f t="array" ref="BB238">IF(COUNT(IF(BB$5:BB$81&gt;0, TRANSPOSE(Data_TR_USD!$B149:$BZ149)))&gt;0, SUMPRODUCT(BB$5:BB$81, TRANSPOSE(Data_TR_USD!$B149:$BZ149))%, NA())</f>
        <v>0.13594512771333137</v>
      </c>
      <c r="BC238" s="49">
        <f t="array" ref="BC238">IF(COUNT(IF(BC$5:BC$81&gt;0, TRANSPOSE(Data_TR_USD!$B149:$BZ149)))&gt;0, SUMPRODUCT(BC$5:BC$81, TRANSPOSE(Data_TR_USD!$B149:$BZ149))%, NA())</f>
        <v>0.16320499999999999</v>
      </c>
      <c r="BD238" s="49">
        <f t="array" ref="BD238">IF(COUNT(IF(BD$5:BD$81&gt;0, TRANSPOSE(Data_TR_USD!$B149:$BZ149)))&gt;0, SUMPRODUCT(BD$5:BD$81, TRANSPOSE(Data_TR_USD!$B149:$BZ149))%, NA())</f>
        <v>0.12591503999999998</v>
      </c>
      <c r="BE238" s="49">
        <f t="array" ref="BE238">IF(COUNT(IF(BE$5:BE$81&gt;0, TRANSPOSE(Data_TR_USD!$B149:$BZ149)))&gt;0, SUMPRODUCT(BE$5:BE$81, TRANSPOSE(Data_TR_USD!$B149:$BZ149))%, NA())</f>
        <v>0.14130053584061922</v>
      </c>
      <c r="BF238" s="49">
        <f t="array" ref="BF238">IF(COUNT(IF(BF$5:BF$81&gt;0, TRANSPOSE(Data_TR_USD!$B149:$BZ149)))&gt;0, SUMPRODUCT(BF$5:BF$81, TRANSPOSE(Data_TR_USD!$B149:$BZ149))%, NA())</f>
        <v>0.11929386000000003</v>
      </c>
      <c r="BG238" s="49">
        <f t="array" ref="BG238">IF(COUNT(IF(BG$5:BG$81&gt;0, TRANSPOSE(Data_TR_USD!$B149:$BZ149)))&gt;0, SUMPRODUCT(BG$5:BG$81, TRANSPOSE(Data_TR_USD!$B149:$BZ149))%, NA())</f>
        <v>0.11914814208057362</v>
      </c>
      <c r="BH238" s="49">
        <f t="array" ref="BH238">IF(COUNT(IF(BH$5:BH$81&gt;0, TRANSPOSE(Data_TR_USD!$B149:$BZ149)))&gt;0, SUMPRODUCT(BH$5:BH$81, TRANSPOSE(Data_TR_USD!$B149:$BZ149))%, NA())</f>
        <v>0.13570426499999999</v>
      </c>
      <c r="BI238" s="49">
        <f t="array" ref="BI238">IF(COUNT(IF(BI$5:BI$81&gt;0, TRANSPOSE(Data_TR_USD!$B149:$BZ149)))&gt;0, SUMPRODUCT(BI$5:BI$81, TRANSPOSE(Data_TR_USD!$B149:$BZ149))%, NA())</f>
        <v>0.11371002000000001</v>
      </c>
      <c r="BJ238" s="49">
        <f t="array" ref="BJ238">IF(COUNT(IF(BJ$5:BJ$81&gt;0, TRANSPOSE(Data_TR_USD!$B149:$BZ149)))&gt;0, SUMPRODUCT(BJ$5:BJ$81, TRANSPOSE(Data_TR_USD!$B149:$BZ149))%, NA())</f>
        <v>0.15871309</v>
      </c>
      <c r="BK238" s="49">
        <f t="array" ref="BK238">IF(COUNT(IF(BK$5:BK$81&gt;0, TRANSPOSE(Data_TR_USD!$B149:$BZ149)))&gt;0, SUMPRODUCT(BK$5:BK$81, TRANSPOSE(Data_TR_USD!$B149:$BZ149))%, NA())</f>
        <v>0.12798638225599762</v>
      </c>
      <c r="BL238" s="49">
        <f t="array" ref="BL238">IF(COUNT(IF(BL$5:BL$81&gt;0, TRANSPOSE(Data_TR_USD!$B149:$BZ149)))&gt;0, SUMPRODUCT(BL$5:BL$81, TRANSPOSE(Data_TR_USD!$B149:$BZ149))%, NA())</f>
        <v>0.1151402</v>
      </c>
      <c r="BM238" s="49">
        <f t="array" ref="BM238">IF(COUNT(IF(BM$5:BM$81&gt;0, TRANSPOSE(Data_TR_USD!$B149:$BZ149)))&gt;0, SUMPRODUCT(BM$5:BM$81, TRANSPOSE(Data_TR_USD!$B149:$BZ149))%, NA())</f>
        <v>0.137479833</v>
      </c>
      <c r="BN238" s="49">
        <f t="array" ref="BN238">IF(COUNT(IF(BN$5:BN$81&gt;0, TRANSPOSE(Data_TR_USD!$B149:$BZ149)))&gt;0, SUMPRODUCT(BN$5:BN$81, TRANSPOSE(Data_TR_USD!$B149:$BZ149))%, NA())</f>
        <v>0.12040505380243743</v>
      </c>
      <c r="BO238" s="49">
        <f t="array" ref="BO238">IF(COUNT(IF(BO$5:BO$81&gt;0, TRANSPOSE(Data_TR_USD!$B149:$BZ149)))&gt;0, SUMPRODUCT(BO$5:BO$81, TRANSPOSE(Data_TR_USD!$B149:$BZ149))%, NA())</f>
        <v>0.13137504304194994</v>
      </c>
      <c r="BP238" s="49">
        <f t="array" ref="BP238">IF(COUNT(IF(BP$5:BP$81&gt;0, TRANSPOSE(Data_TR_USD!$B149:$BZ149)))&gt;0, SUMPRODUCT(BP$5:BP$81, TRANSPOSE(Data_TR_USD!$B149:$BZ149))%, NA())</f>
        <v>0.11392755253495829</v>
      </c>
      <c r="BQ238" s="49">
        <f t="array" ref="BQ238">IF(COUNT(IF(BQ$5:BQ$81&gt;0, TRANSPOSE(Data_TR_USD!$B149:$BZ149)))&gt;0, SUMPRODUCT(BQ$5:BQ$81, TRANSPOSE(Data_TR_USD!$B149:$BZ149))%, NA())</f>
        <v>7.0267286386470187E-2</v>
      </c>
      <c r="BR238" s="49">
        <f t="array" ref="BR238">IF(COUNT(IF(BR$5:BR$81&gt;0, TRANSPOSE(Data_TR_USD!$B149:$BZ149)))&gt;0, SUMPRODUCT(BR$5:BR$81, TRANSPOSE(Data_TR_USD!$B149:$BZ149))%, NA())</f>
        <v>0.13113968350790953</v>
      </c>
      <c r="BS238" s="49">
        <f t="array" ref="BS238">IF(COUNT(IF(BS$5:BS$81&gt;0, TRANSPOSE(Data_TR_USD!$B149:$BZ149)))&gt;0, SUMPRODUCT(BS$5:BS$81, TRANSPOSE(Data_TR_USD!$B149:$BZ149))%, NA())</f>
        <v>8.1944365000000005E-2</v>
      </c>
    </row>
    <row r="239" spans="2:71">
      <c r="B239" s="48">
        <f t="shared" si="6"/>
        <v>2013</v>
      </c>
      <c r="E239" s="49">
        <f t="array" ref="E239">IF(COUNT(IF(E$5:E$81&gt;0, TRANSPOSE(Data_TR_USD!$B150:$BZ150)))&gt;0, SUMPRODUCT(E$5:E$81, TRANSPOSE(Data_TR_USD!$B150:$BZ150))%, NA())</f>
        <v>0.33349679999999998</v>
      </c>
      <c r="F239" s="49">
        <f t="array" ref="F239">IF(COUNT(IF(F$5:F$81&gt;0, TRANSPOSE(Data_TR_USD!$B150:$BZ150)))&gt;0, SUMPRODUCT(F$5:F$81, TRANSPOSE(Data_TR_USD!$B150:$BZ150))%, NA())</f>
        <v>0.15039999999999998</v>
      </c>
      <c r="G239" s="49">
        <f t="array" ref="G239">IF(COUNT(IF(G$5:G$81&gt;0, TRANSPOSE(Data_TR_USD!$B150:$BZ150)))&gt;0, SUMPRODUCT(G$5:G$81, TRANSPOSE(Data_TR_USD!$B150:$BZ150))%, NA())</f>
        <v>1.501735619618394E-2</v>
      </c>
      <c r="I239" s="49">
        <f t="array" ref="I239">IF(ISNUMBER(I$96), I$96, IF(COUNT(IF(I$5:I$81&gt;0, TRANSPOSE(Data_TR_USD!$B150:$BZ150)))&gt;0, SUMPRODUCT(I$5:I$81, TRANSPOSE(Data_TR_USD!$B150:$BZ150))%, NA()))</f>
        <v>1.204E-4</v>
      </c>
      <c r="J239" s="49">
        <f t="array" ref="J239">IF(ISNUMBER(J$96), J$96, IF(COUNT(IF(J$5:J$81&gt;0, TRANSPOSE(Data_TR_USD!$B150:$BZ150)))&gt;0, SUMPRODUCT(J$5:J$81, TRANSPOSE(Data_TR_USD!$B150:$BZ150))%, NA()))</f>
        <v>1.204E-4</v>
      </c>
      <c r="K239" s="49">
        <f t="array" ref="K239">IF(ISNUMBER(K$96), K$96, IF(COUNT(IF(K$5:K$81&gt;0, TRANSPOSE(Data_TR_USD!$B150:$BZ150)))&gt;0, SUMPRODUCT(K$5:K$81, TRANSPOSE(Data_TR_USD!$B150:$BZ150))%, NA()))</f>
        <v>0.19104855999999998</v>
      </c>
      <c r="M239" s="49">
        <f t="array" ref="M239">IF(COUNT(IF(M$5:M$81&gt;0, TRANSPOSE(Data_TR_USD!$B150:$BZ150)))&gt;0, SUMPRODUCT(M$5:M$81, TRANSPOSE(Data_TR_USD!$B150:$BZ150))%, NA())</f>
        <v>0.20734364</v>
      </c>
      <c r="N239" s="49">
        <f t="array" ref="N239">IF(COUNT(IF(N$5:N$81&gt;0, TRANSPOSE(Data_TR_USD!$B150:$BZ150)))&gt;0, SUMPRODUCT(N$5:N$81, TRANSPOSE(Data_TR_USD!$B150:$BZ150))%, NA())</f>
        <v>0.19104855999999998</v>
      </c>
      <c r="X239" s="49">
        <f t="array" ref="X239">IF(COUNT(IF(X$5:X$81&gt;0, TRANSPOSE(Data_TR_USD!$B150:$BZ150)))&gt;0, SUMPRODUCT(X$5:X$81, TRANSPOSE(Data_TR_USD!$B150:$BZ150))%, NA())</f>
        <v>0.2298080911039494</v>
      </c>
      <c r="Y239" s="49">
        <f t="array" ref="Y239">IF(COUNT(IF(Y$5:Y$81&gt;0, TRANSPOSE(Data_TR_USD!$B150:$BZ150)))&gt;0, SUMPRODUCT(Y$5:Y$81, TRANSPOSE(Data_TR_USD!$B150:$BZ150))%, NA())</f>
        <v>0.19104855999999998</v>
      </c>
      <c r="AA239" s="49">
        <f t="array" ref="AA239">IF(COUNT(IF(AA$5:AA$81&gt;0, TRANSPOSE(Data_TR_USD!$B150:$BZ150)))&gt;0, SUMPRODUCT(AA$5:AA$81, TRANSPOSE(Data_TR_USD!$B150:$BZ150))%, NA())</f>
        <v>0.20734364</v>
      </c>
      <c r="AB239" s="49">
        <f t="array" ref="AB239">IF(COUNT(IF(AB$5:AB$81&gt;0, TRANSPOSE(Data_TR_USD!$B150:$BZ150)))&gt;0, SUMPRODUCT(AB$5:AB$81, TRANSPOSE(Data_TR_USD!$B150:$BZ150))%, NA())</f>
        <v>0.21348745470296315</v>
      </c>
      <c r="AC239" s="49">
        <f t="array" ref="AC239">IF(COUNT(IF(AC$5:AC$81&gt;0, TRANSPOSE(Data_TR_USD!$B150:$BZ150)))&gt;0, SUMPRODUCT(AC$5:AC$81, TRANSPOSE(Data_TR_USD!$B150:$BZ150))%, NA())</f>
        <v>0.22661617970296316</v>
      </c>
      <c r="AD239" s="49">
        <f t="array" ref="AD239">IF(COUNT(IF(AD$5:AD$81&gt;0, TRANSPOSE(Data_TR_USD!$B150:$BZ150)))&gt;0, SUMPRODUCT(AD$5:AD$81, TRANSPOSE(Data_TR_USD!$B150:$BZ150))%, NA())</f>
        <v>0.16940200953993792</v>
      </c>
      <c r="AE239" s="49">
        <f t="array" ref="AE239">IF(COUNT(IF(AE$5:AE$81&gt;0, TRANSPOSE(Data_TR_USD!$B150:$BZ150)))&gt;0, SUMPRODUCT(AE$5:AE$81, TRANSPOSE(Data_TR_USD!$B150:$BZ150))%, NA())</f>
        <v>0.14009651907987578</v>
      </c>
      <c r="AG239" s="49">
        <f t="array" ref="AG239">IF(COUNT(IF(AG$5:AG$81&gt;0, TRANSPOSE(Data_TR_USD!$B150:$BZ150)))&gt;0, SUMPRODUCT(AG$5:AG$81, TRANSPOSE(Data_TR_USD!$B150:$BZ150))%, NA())</f>
        <v>0</v>
      </c>
      <c r="AM239" s="49">
        <f t="array" ref="AM239">IF(COUNT(IF(AM$5:AM$81&gt;0, TRANSPOSE(Data_TR_USD!$B150:$BZ150)))&gt;0, SUMPRODUCT(AM$5:AM$81, TRANSPOSE(Data_TR_USD!$B150:$BZ150))%, NA())</f>
        <v>0.15176813361981373</v>
      </c>
      <c r="AN239" s="49">
        <f t="array" ref="AN239">IF(COUNT(IF(AN$5:AN$81&gt;0, TRANSPOSE(Data_TR_USD!$B150:$BZ150)))&gt;0, SUMPRODUCT(AN$5:AN$81, TRANSPOSE(Data_TR_USD!$B150:$BZ150))%, NA())</f>
        <v>-1.8998532787391841E-2</v>
      </c>
      <c r="AO239" s="49">
        <f t="array" ref="AO239">IF(COUNT(IF(AO$5:AO$81&gt;0, TRANSPOSE(Data_TR_USD!$B150:$BZ150)))&gt;0, SUMPRODUCT(AO$5:AO$81, TRANSPOSE(Data_TR_USD!$B150:$BZ150))%, NA())</f>
        <v>0.17870851727722234</v>
      </c>
      <c r="AP239" s="49">
        <f t="array" ref="AP239">IF(COUNT(IF(AP$5:AP$81&gt;0, TRANSPOSE(Data_TR_USD!$B150:$BZ150)))&gt;0, SUMPRODUCT(AP$5:AP$81, TRANSPOSE(Data_TR_USD!$B150:$BZ150))%, NA())</f>
        <v>0.1692835265871292</v>
      </c>
      <c r="AQ239" s="49">
        <f t="array" ref="AQ239">IF(COUNT(IF(AQ$5:AQ$81&gt;0, TRANSPOSE(Data_TR_USD!$B150:$BZ150)))&gt;0, SUMPRODUCT(AQ$5:AQ$81, TRANSPOSE(Data_TR_USD!$B150:$BZ150))%, NA())</f>
        <v>-2.8291022787391845E-2</v>
      </c>
      <c r="AS239" s="49">
        <f t="array" ref="AS239">IF(COUNT(IF(AS$5:AS$81&gt;0, TRANSPOSE(Data_TR_USD!$B150:$BZ150)))&gt;0, SUMPRODUCT(AS$5:AS$81, TRANSPOSE(Data_TR_USD!$B150:$BZ150))%, NA())</f>
        <v>0.19104855999999998</v>
      </c>
      <c r="AU239" s="49">
        <f t="array" ref="AU239">IF(COUNT(IF(AU$5:AU$81&gt;0, TRANSPOSE(Data_TR_USD!$B150:$BZ150)))&gt;0, SUMPRODUCT(AU$5:AU$81, TRANSPOSE(Data_TR_USD!$B150:$BZ150))%, NA())</f>
        <v>0.19663900000000001</v>
      </c>
      <c r="AV239" s="49">
        <f t="array" ref="AV239">IF(COUNT(IF(AV$5:AV$81&gt;0, TRANSPOSE(Data_TR_USD!$B150:$BZ150)))&gt;0, SUMPRODUCT(AV$5:AV$81, TRANSPOSE(Data_TR_USD!$B150:$BZ150))%, NA())</f>
        <v>9.18794E-2</v>
      </c>
      <c r="AW239" s="49">
        <f t="array" ref="AW239">IF(COUNT(IF(AW$5:AW$81&gt;0, TRANSPOSE(Data_TR_USD!$B150:$BZ150)))&gt;0, SUMPRODUCT(AW$5:AW$81, TRANSPOSE(Data_TR_USD!$B150:$BZ150))%, NA())</f>
        <v>0.21712223999999999</v>
      </c>
      <c r="AX239" s="49">
        <f t="array" ref="AX239">IF(COUNT(IF(AX$5:AX$81&gt;0, TRANSPOSE(Data_TR_USD!$B150:$BZ150)))&gt;0, SUMPRODUCT(AX$5:AX$81, TRANSPOSE(Data_TR_USD!$B150:$BZ150))%, NA())</f>
        <v>0.20734364</v>
      </c>
      <c r="AY239" s="49">
        <f t="array" ref="AY239">IF(COUNT(IF(AY$5:AY$81&gt;0, TRANSPOSE(Data_TR_USD!$B150:$BZ150)))&gt;0, SUMPRODUCT(AY$5:AY$81, TRANSPOSE(Data_TR_USD!$B150:$BZ150))%, NA())</f>
        <v>0.20068961000000002</v>
      </c>
      <c r="AZ239" s="49">
        <f t="array" ref="AZ239">IF(COUNT(IF(AZ$5:AZ$81&gt;0, TRANSPOSE(Data_TR_USD!$B150:$BZ150)))&gt;0, SUMPRODUCT(AZ$5:AZ$81, TRANSPOSE(Data_TR_USD!$B150:$BZ150))%, NA())</f>
        <v>0.19349476799999998</v>
      </c>
      <c r="BA239" s="49">
        <f t="array" ref="BA239">IF(COUNT(IF(BA$5:BA$81&gt;0, TRANSPOSE(Data_TR_USD!$B150:$BZ150)))&gt;0, SUMPRODUCT(BA$5:BA$81, TRANSPOSE(Data_TR_USD!$B150:$BZ150))%, NA())</f>
        <v>0.15981668999999998</v>
      </c>
      <c r="BB239" s="49">
        <f t="array" ref="BB239">IF(COUNT(IF(BB$5:BB$81&gt;0, TRANSPOSE(Data_TR_USD!$B150:$BZ150)))&gt;0, SUMPRODUCT(BB$5:BB$81, TRANSPOSE(Data_TR_USD!$B150:$BZ150))%, NA())</f>
        <v>0.2298080911039494</v>
      </c>
      <c r="BC239" s="49">
        <f t="array" ref="BC239">IF(COUNT(IF(BC$5:BC$81&gt;0, TRANSPOSE(Data_TR_USD!$B150:$BZ150)))&gt;0, SUMPRODUCT(BC$5:BC$81, TRANSPOSE(Data_TR_USD!$B150:$BZ150))%, NA())</f>
        <v>0.19693944000000002</v>
      </c>
      <c r="BD239" s="49">
        <f t="array" ref="BD239">IF(COUNT(IF(BD$5:BD$81&gt;0, TRANSPOSE(Data_TR_USD!$B150:$BZ150)))&gt;0, SUMPRODUCT(BD$5:BD$81, TRANSPOSE(Data_TR_USD!$B150:$BZ150))%, NA())</f>
        <v>0.22666062000000001</v>
      </c>
      <c r="BE239" s="49">
        <f t="array" ref="BE239">IF(COUNT(IF(BE$5:BE$81&gt;0, TRANSPOSE(Data_TR_USD!$B150:$BZ150)))&gt;0, SUMPRODUCT(BE$5:BE$81, TRANSPOSE(Data_TR_USD!$B150:$BZ150))%, NA())</f>
        <v>0.14939405501275216</v>
      </c>
      <c r="BF239" s="49">
        <f t="array" ref="BF239">IF(COUNT(IF(BF$5:BF$81&gt;0, TRANSPOSE(Data_TR_USD!$B150:$BZ150)))&gt;0, SUMPRODUCT(BF$5:BF$81, TRANSPOSE(Data_TR_USD!$B150:$BZ150))%, NA())</f>
        <v>0.14734928</v>
      </c>
      <c r="BG239" s="49">
        <f t="array" ref="BG239">IF(COUNT(IF(BG$5:BG$81&gt;0, TRANSPOSE(Data_TR_USD!$B150:$BZ150)))&gt;0, SUMPRODUCT(BG$5:BG$81, TRANSPOSE(Data_TR_USD!$B150:$BZ150))%, NA())</f>
        <v>0.12397831182177788</v>
      </c>
      <c r="BH239" s="49">
        <f t="array" ref="BH239">IF(COUNT(IF(BH$5:BH$81&gt;0, TRANSPOSE(Data_TR_USD!$B150:$BZ150)))&gt;0, SUMPRODUCT(BH$5:BH$81, TRANSPOSE(Data_TR_USD!$B150:$BZ150))%, NA())</f>
        <v>0.11340518499999998</v>
      </c>
      <c r="BI239" s="49">
        <f t="array" ref="BI239">IF(COUNT(IF(BI$5:BI$81&gt;0, TRANSPOSE(Data_TR_USD!$B150:$BZ150)))&gt;0, SUMPRODUCT(BI$5:BI$81, TRANSPOSE(Data_TR_USD!$B150:$BZ150))%, NA())</f>
        <v>0.19104855999999998</v>
      </c>
      <c r="BJ239" s="49">
        <f t="array" ref="BJ239">IF(COUNT(IF(BJ$5:BJ$81&gt;0, TRANSPOSE(Data_TR_USD!$B150:$BZ150)))&gt;0, SUMPRODUCT(BJ$5:BJ$81, TRANSPOSE(Data_TR_USD!$B150:$BZ150))%, NA())</f>
        <v>0.23630166999999999</v>
      </c>
      <c r="BK239" s="49">
        <f t="array" ref="BK239">IF(COUNT(IF(BK$5:BK$81&gt;0, TRANSPOSE(Data_TR_USD!$B150:$BZ150)))&gt;0, SUMPRODUCT(BK$5:BK$81, TRANSPOSE(Data_TR_USD!$B150:$BZ150))%, NA())</f>
        <v>0.15657629182473928</v>
      </c>
      <c r="BL239" s="49">
        <f t="array" ref="BL239">IF(COUNT(IF(BL$5:BL$81&gt;0, TRANSPOSE(Data_TR_USD!$B150:$BZ150)))&gt;0, SUMPRODUCT(BL$5:BL$81, TRANSPOSE(Data_TR_USD!$B150:$BZ150))%, NA())</f>
        <v>0.12216635000000001</v>
      </c>
      <c r="BM239" s="49">
        <f t="array" ref="BM239">IF(COUNT(IF(BM$5:BM$81&gt;0, TRANSPOSE(Data_TR_USD!$B150:$BZ150)))&gt;0, SUMPRODUCT(BM$5:BM$81, TRANSPOSE(Data_TR_USD!$B150:$BZ150))%, NA())</f>
        <v>0.13359675899999998</v>
      </c>
      <c r="BN239" s="49">
        <f t="array" ref="BN239">IF(COUNT(IF(BN$5:BN$81&gt;0, TRANSPOSE(Data_TR_USD!$B150:$BZ150)))&gt;0, SUMPRODUCT(BN$5:BN$81, TRANSPOSE(Data_TR_USD!$B150:$BZ150))%, NA())</f>
        <v>8.5121576640780891E-2</v>
      </c>
      <c r="BO239" s="49">
        <f t="array" ref="BO239">IF(COUNT(IF(BO$5:BO$81&gt;0, TRANSPOSE(Data_TR_USD!$B150:$BZ150)))&gt;0, SUMPRODUCT(BO$5:BO$81, TRANSPOSE(Data_TR_USD!$B150:$BZ150))%, NA())</f>
        <v>7.2709921312624728E-2</v>
      </c>
      <c r="BP239" s="49">
        <f t="array" ref="BP239">IF(COUNT(IF(BP$5:BP$81&gt;0, TRANSPOSE(Data_TR_USD!$B150:$BZ150)))&gt;0, SUMPRODUCT(BP$5:BP$81, TRANSPOSE(Data_TR_USD!$B150:$BZ150))%, NA())</f>
        <v>9.0826517760520586E-2</v>
      </c>
      <c r="BQ239" s="49">
        <f t="array" ref="BQ239">IF(COUNT(IF(BQ$5:BQ$81&gt;0, TRANSPOSE(Data_TR_USD!$B150:$BZ150)))&gt;0, SUMPRODUCT(BQ$5:BQ$81, TRANSPOSE(Data_TR_USD!$B150:$BZ150))%, NA())</f>
        <v>-1.8998532787391841E-2</v>
      </c>
      <c r="BR239" s="49">
        <f t="array" ref="BR239">IF(COUNT(IF(BR$5:BR$81&gt;0, TRANSPOSE(Data_TR_USD!$B150:$BZ150)))&gt;0, SUMPRODUCT(BR$5:BR$81, TRANSPOSE(Data_TR_USD!$B150:$BZ150))%, NA())</f>
        <v>0.14444040561385207</v>
      </c>
      <c r="BS239" s="49">
        <f t="array" ref="BS239">IF(COUNT(IF(BS$5:BS$81&gt;0, TRANSPOSE(Data_TR_USD!$B150:$BZ150)))&gt;0, SUMPRODUCT(BS$5:BS$81, TRANSPOSE(Data_TR_USD!$B150:$BZ150))%, NA())</f>
        <v>1.5273074999999987E-2</v>
      </c>
    </row>
    <row r="240" spans="2:71">
      <c r="B240" s="48">
        <f t="shared" si="6"/>
        <v>2014</v>
      </c>
      <c r="E240" s="49">
        <f t="array" ref="E240">IF(COUNT(IF(E$5:E$81&gt;0, TRANSPOSE(Data_TR_USD!$B151:$BZ151)))&gt;0, SUMPRODUCT(E$5:E$81, TRANSPOSE(Data_TR_USD!$B151:$BZ151))%, NA())</f>
        <v>0.1242925</v>
      </c>
      <c r="F240" s="49">
        <f t="array" ref="F240">IF(COUNT(IF(F$5:F$81&gt;0, TRANSPOSE(Data_TR_USD!$B151:$BZ151)))&gt;0, SUMPRODUCT(F$5:F$81, TRANSPOSE(Data_TR_USD!$B151:$BZ151))%, NA())</f>
        <v>-4.24E-2</v>
      </c>
      <c r="G240" s="49">
        <f t="array" ref="G240">IF(COUNT(IF(G$5:G$81&gt;0, TRANSPOSE(Data_TR_USD!$B151:$BZ151)))&gt;0, SUMPRODUCT(G$5:G$81, TRANSPOSE(Data_TR_USD!$B151:$BZ151))%, NA())</f>
        <v>7.564932696557447E-3</v>
      </c>
      <c r="I240" s="49">
        <f t="array" ref="I240">IF(ISNUMBER(I$96), I$96, IF(COUNT(IF(I$5:I$81&gt;0, TRANSPOSE(Data_TR_USD!$B151:$BZ151)))&gt;0, SUMPRODUCT(I$5:I$81, TRANSPOSE(Data_TR_USD!$B151:$BZ151))%, NA()))</f>
        <v>1E-4</v>
      </c>
      <c r="J240" s="49">
        <f t="array" ref="J240">IF(ISNUMBER(J$96), J$96, IF(COUNT(IF(J$5:J$81&gt;0, TRANSPOSE(Data_TR_USD!$B151:$BZ151)))&gt;0, SUMPRODUCT(J$5:J$81, TRANSPOSE(Data_TR_USD!$B151:$BZ151))%, NA()))</f>
        <v>1E-4</v>
      </c>
      <c r="K240" s="49">
        <f t="array" ref="K240">IF(ISNUMBER(K$96), K$96, IF(COUNT(IF(K$5:K$81&gt;0, TRANSPOSE(Data_TR_USD!$B151:$BZ151)))&gt;0, SUMPRODUCT(K$5:K$81, TRANSPOSE(Data_TR_USD!$B151:$BZ151))%, NA()))</f>
        <v>9.7606699999999991E-2</v>
      </c>
      <c r="M240" s="49">
        <f t="array" ref="M240">IF(COUNT(IF(M$5:M$81&gt;0, TRANSPOSE(Data_TR_USD!$B151:$BZ151)))&gt;0, SUMPRODUCT(M$5:M$81, TRANSPOSE(Data_TR_USD!$B151:$BZ151))%, NA())</f>
        <v>6.0941849999999992E-2</v>
      </c>
      <c r="N240" s="49">
        <f t="array" ref="N240">IF(COUNT(IF(N$5:N$81&gt;0, TRANSPOSE(Data_TR_USD!$B151:$BZ151)))&gt;0, SUMPRODUCT(N$5:N$81, TRANSPOSE(Data_TR_USD!$B151:$BZ151))%, NA())</f>
        <v>9.7606699999999991E-2</v>
      </c>
      <c r="X240" s="49">
        <f t="array" ref="X240">IF(COUNT(IF(X$5:X$81&gt;0, TRANSPOSE(Data_TR_USD!$B151:$BZ151)))&gt;0, SUMPRODUCT(X$5:X$81, TRANSPOSE(Data_TR_USD!$B151:$BZ151))%, NA())</f>
        <v>4.0920663779885701E-2</v>
      </c>
      <c r="Y240" s="49">
        <f t="array" ref="Y240">IF(COUNT(IF(Y$5:Y$81&gt;0, TRANSPOSE(Data_TR_USD!$B151:$BZ151)))&gt;0, SUMPRODUCT(Y$5:Y$81, TRANSPOSE(Data_TR_USD!$B151:$BZ151))%, NA())</f>
        <v>9.7606699999999991E-2</v>
      </c>
      <c r="AA240" s="49">
        <f t="array" ref="AA240">IF(COUNT(IF(AA$5:AA$81&gt;0, TRANSPOSE(Data_TR_USD!$B151:$BZ151)))&gt;0, SUMPRODUCT(AA$5:AA$81, TRANSPOSE(Data_TR_USD!$B151:$BZ151))%, NA())</f>
        <v>6.0941849999999992E-2</v>
      </c>
      <c r="AB240" s="49">
        <f t="array" ref="AB240">IF(COUNT(IF(AB$5:AB$81&gt;0, TRANSPOSE(Data_TR_USD!$B151:$BZ151)))&gt;0, SUMPRODUCT(AB$5:AB$81, TRANSPOSE(Data_TR_USD!$B151:$BZ151))%, NA())</f>
        <v>5.9196423569111756E-2</v>
      </c>
      <c r="AC240" s="49">
        <f t="array" ref="AC240">IF(COUNT(IF(AC$5:AC$81&gt;0, TRANSPOSE(Data_TR_USD!$B151:$BZ151)))&gt;0, SUMPRODUCT(AC$5:AC$81, TRANSPOSE(Data_TR_USD!$B151:$BZ151))%, NA())</f>
        <v>5.2994788569111773E-2</v>
      </c>
      <c r="AD240" s="49">
        <f t="array" ref="AD240">IF(COUNT(IF(AD$5:AD$81&gt;0, TRANSPOSE(Data_TR_USD!$B151:$BZ151)))&gt;0, SUMPRODUCT(AD$5:AD$81, TRANSPOSE(Data_TR_USD!$B151:$BZ151))%, NA())</f>
        <v>7.6809116853433571E-2</v>
      </c>
      <c r="AE240" s="49">
        <f t="array" ref="AE240">IF(COUNT(IF(AE$5:AE$81&gt;0, TRANSPOSE(Data_TR_USD!$B151:$BZ151)))&gt;0, SUMPRODUCT(AE$5:AE$81, TRANSPOSE(Data_TR_USD!$B151:$BZ151))%, NA())</f>
        <v>4.8974773706867133E-2</v>
      </c>
      <c r="AG240" s="49">
        <f t="array" ref="AG240">IF(COUNT(IF(AG$5:AG$81&gt;0, TRANSPOSE(Data_TR_USD!$B151:$BZ151)))&gt;0, SUMPRODUCT(AG$5:AG$81, TRANSPOSE(Data_TR_USD!$B151:$BZ151))%, NA())</f>
        <v>-9.9999999999999995E-7</v>
      </c>
      <c r="AM240" s="49">
        <f t="array" ref="AM240">IF(COUNT(IF(AM$5:AM$81&gt;0, TRANSPOSE(Data_TR_USD!$B151:$BZ151)))&gt;0, SUMPRODUCT(AM$5:AM$81, TRANSPOSE(Data_TR_USD!$B151:$BZ151))%, NA())</f>
        <v>4.6780445560300692E-2</v>
      </c>
      <c r="AN240" s="49">
        <f t="array" ref="AN240">IF(COUNT(IF(AN$5:AN$81&gt;0, TRANSPOSE(Data_TR_USD!$B151:$BZ151)))&gt;0, SUMPRODUCT(AN$5:AN$81, TRANSPOSE(Data_TR_USD!$B151:$BZ151))%, NA())</f>
        <v>9.321790883361919E-2</v>
      </c>
      <c r="AO240" s="49">
        <f t="array" ref="AO240">IF(COUNT(IF(AO$5:AO$81&gt;0, TRANSPOSE(Data_TR_USD!$B151:$BZ151)))&gt;0, SUMPRODUCT(AO$5:AO$81, TRANSPOSE(Data_TR_USD!$B151:$BZ151))%, NA())</f>
        <v>7.6309753926833812E-2</v>
      </c>
      <c r="AP240" s="49">
        <f t="array" ref="AP240">IF(COUNT(IF(AP$5:AP$81&gt;0, TRANSPOSE(Data_TR_USD!$B151:$BZ151)))&gt;0, SUMPRODUCT(AP$5:AP$81, TRANSPOSE(Data_TR_USD!$B151:$BZ151))%, NA())</f>
        <v>5.9559216706984178E-2</v>
      </c>
      <c r="AQ240" s="49">
        <f t="array" ref="AQ240">IF(COUNT(IF(AQ$5:AQ$81&gt;0, TRANSPOSE(Data_TR_USD!$B151:$BZ151)))&gt;0, SUMPRODUCT(AQ$5:AQ$81, TRANSPOSE(Data_TR_USD!$B151:$BZ151))%, NA())</f>
        <v>8.5763783833619198E-2</v>
      </c>
      <c r="AS240" s="49">
        <f t="array" ref="AS240">IF(COUNT(IF(AS$5:AS$81&gt;0, TRANSPOSE(Data_TR_USD!$B151:$BZ151)))&gt;0, SUMPRODUCT(AS$5:AS$81, TRANSPOSE(Data_TR_USD!$B151:$BZ151))%, NA())</f>
        <v>9.7606699999999991E-2</v>
      </c>
      <c r="AU240" s="49">
        <f t="array" ref="AU240">IF(COUNT(IF(AU$5:AU$81&gt;0, TRANSPOSE(Data_TR_USD!$B151:$BZ151)))&gt;0, SUMPRODUCT(AU$5:AU$81, TRANSPOSE(Data_TR_USD!$B151:$BZ151))%, NA())</f>
        <v>9.8222900000000002E-2</v>
      </c>
      <c r="AV240" s="49">
        <f t="array" ref="AV240">IF(COUNT(IF(AV$5:AV$81&gt;0, TRANSPOSE(Data_TR_USD!$B151:$BZ151)))&gt;0, SUMPRODUCT(AV$5:AV$81, TRANSPOSE(Data_TR_USD!$B151:$BZ151))%, NA())</f>
        <v>8.0654000000000003E-2</v>
      </c>
      <c r="AW240" s="49">
        <f t="array" ref="AW240">IF(COUNT(IF(AW$5:AW$81&gt;0, TRANSPOSE(Data_TR_USD!$B151:$BZ151)))&gt;0, SUMPRODUCT(AW$5:AW$81, TRANSPOSE(Data_TR_USD!$B151:$BZ151))%, NA())</f>
        <v>3.8579479999999999E-2</v>
      </c>
      <c r="AX240" s="49">
        <f t="array" ref="AX240">IF(COUNT(IF(AX$5:AX$81&gt;0, TRANSPOSE(Data_TR_USD!$B151:$BZ151)))&gt;0, SUMPRODUCT(AX$5:AX$81, TRANSPOSE(Data_TR_USD!$B151:$BZ151))%, NA())</f>
        <v>6.0941849999999992E-2</v>
      </c>
      <c r="AY240" s="49">
        <f t="array" ref="AY240">IF(COUNT(IF(AY$5:AY$81&gt;0, TRANSPOSE(Data_TR_USD!$B151:$BZ151)))&gt;0, SUMPRODUCT(AY$5:AY$81, TRANSPOSE(Data_TR_USD!$B151:$BZ151))%, NA())</f>
        <v>5.9011069999999999E-2</v>
      </c>
      <c r="AZ240" s="49">
        <f t="array" ref="AZ240">IF(COUNT(IF(AZ$5:AZ$81&gt;0, TRANSPOSE(Data_TR_USD!$B151:$BZ151)))&gt;0, SUMPRODUCT(AZ$5:AZ$81, TRANSPOSE(Data_TR_USD!$B151:$BZ151))%, NA())</f>
        <v>8.5106248000000009E-2</v>
      </c>
      <c r="BA240" s="49">
        <f t="array" ref="BA240">IF(COUNT(IF(BA$5:BA$81&gt;0, TRANSPOSE(Data_TR_USD!$B151:$BZ151)))&gt;0, SUMPRODUCT(BA$5:BA$81, TRANSPOSE(Data_TR_USD!$B151:$BZ151))%, NA())</f>
        <v>6.4041065000000008E-2</v>
      </c>
      <c r="BB240" s="49">
        <f t="array" ref="BB240">IF(COUNT(IF(BB$5:BB$81&gt;0, TRANSPOSE(Data_TR_USD!$B151:$BZ151)))&gt;0, SUMPRODUCT(BB$5:BB$81, TRANSPOSE(Data_TR_USD!$B151:$BZ151))%, NA())</f>
        <v>4.0920663779885701E-2</v>
      </c>
      <c r="BC240" s="49">
        <f t="array" ref="BC240">IF(COUNT(IF(BC$5:BC$81&gt;0, TRANSPOSE(Data_TR_USD!$B151:$BZ151)))&gt;0, SUMPRODUCT(BC$5:BC$81, TRANSPOSE(Data_TR_USD!$B151:$BZ151))%, NA())</f>
        <v>6.9264470000000009E-2</v>
      </c>
      <c r="BD240" s="49">
        <f t="array" ref="BD240">IF(COUNT(IF(BD$5:BD$81&gt;0, TRANSPOSE(Data_TR_USD!$B151:$BZ151)))&gt;0, SUMPRODUCT(BD$5:BD$81, TRANSPOSE(Data_TR_USD!$B151:$BZ151))%, NA())</f>
        <v>0.10427814999999999</v>
      </c>
      <c r="BE240" s="49">
        <f t="array" ref="BE240">IF(COUNT(IF(BE$5:BE$81&gt;0, TRANSPOSE(Data_TR_USD!$B151:$BZ151)))&gt;0, SUMPRODUCT(BE$5:BE$81, TRANSPOSE(Data_TR_USD!$B151:$BZ151))%, NA())</f>
        <v>6.4390940383412809E-2</v>
      </c>
      <c r="BF240" s="49">
        <f t="array" ref="BF240">IF(COUNT(IF(BF$5:BF$81&gt;0, TRANSPOSE(Data_TR_USD!$B151:$BZ151)))&gt;0, SUMPRODUCT(BF$5:BF$81, TRANSPOSE(Data_TR_USD!$B151:$BZ151))%, NA())</f>
        <v>9.3243229999999996E-2</v>
      </c>
      <c r="BG240" s="49">
        <f t="array" ref="BG240">IF(COUNT(IF(BG$5:BG$81&gt;0, TRANSPOSE(Data_TR_USD!$B151:$BZ151)))&gt;0, SUMPRODUCT(BG$5:BG$81, TRANSPOSE(Data_TR_USD!$B151:$BZ151))%, NA())</f>
        <v>4.3262433141467056E-2</v>
      </c>
      <c r="BH240" s="49">
        <f t="array" ref="BH240">IF(COUNT(IF(BH$5:BH$81&gt;0, TRANSPOSE(Data_TR_USD!$B151:$BZ151)))&gt;0, SUMPRODUCT(BH$5:BH$81, TRANSPOSE(Data_TR_USD!$B151:$BZ151))%, NA())</f>
        <v>8.662832999999999E-2</v>
      </c>
      <c r="BI240" s="49">
        <f t="array" ref="BI240">IF(COUNT(IF(BI$5:BI$81&gt;0, TRANSPOSE(Data_TR_USD!$B151:$BZ151)))&gt;0, SUMPRODUCT(BI$5:BI$81, TRANSPOSE(Data_TR_USD!$B151:$BZ151))%, NA())</f>
        <v>9.7606699999999991E-2</v>
      </c>
      <c r="BJ240" s="49">
        <f t="array" ref="BJ240">IF(COUNT(IF(BJ$5:BJ$81&gt;0, TRANSPOSE(Data_TR_USD!$B151:$BZ151)))&gt;0, SUMPRODUCT(BJ$5:BJ$81, TRANSPOSE(Data_TR_USD!$B151:$BZ151))%, NA())</f>
        <v>6.5682519999999994E-2</v>
      </c>
      <c r="BK240" s="49">
        <f t="array" ref="BK240">IF(COUNT(IF(BK$5:BK$81&gt;0, TRANSPOSE(Data_TR_USD!$B151:$BZ151)))&gt;0, SUMPRODUCT(BK$5:BK$81, TRANSPOSE(Data_TR_USD!$B151:$BZ151))%, NA())</f>
        <v>4.6978300035862848E-2</v>
      </c>
      <c r="BL240" s="49">
        <f t="array" ref="BL240">IF(COUNT(IF(BL$5:BL$81&gt;0, TRANSPOSE(Data_TR_USD!$B151:$BZ151)))&gt;0, SUMPRODUCT(BL$5:BL$81, TRANSPOSE(Data_TR_USD!$B151:$BZ151))%, NA())</f>
        <v>8.1281350000000002E-2</v>
      </c>
      <c r="BM240" s="49">
        <f t="array" ref="BM240">IF(COUNT(IF(BM$5:BM$81&gt;0, TRANSPOSE(Data_TR_USD!$B151:$BZ151)))&gt;0, SUMPRODUCT(BM$5:BM$81, TRANSPOSE(Data_TR_USD!$B151:$BZ151))%, NA())</f>
        <v>4.0896615999999997E-2</v>
      </c>
      <c r="BN240" s="49">
        <f t="array" ref="BN240">IF(COUNT(IF(BN$5:BN$81&gt;0, TRANSPOSE(Data_TR_USD!$B151:$BZ151)))&gt;0, SUMPRODUCT(BN$5:BN$81, TRANSPOSE(Data_TR_USD!$B151:$BZ151))%, NA())</f>
        <v>3.4955852620816387E-2</v>
      </c>
      <c r="BO240" s="49">
        <f t="array" ref="BO240">IF(COUNT(IF(BO$5:BO$81&gt;0, TRANSPOSE(Data_TR_USD!$B151:$BZ151)))&gt;0, SUMPRODUCT(BO$5:BO$81, TRANSPOSE(Data_TR_USD!$B151:$BZ151))%, NA())</f>
        <v>8.8230302096653113E-2</v>
      </c>
      <c r="BP240" s="49">
        <f t="array" ref="BP240">IF(COUNT(IF(BP$5:BP$81&gt;0, TRANSPOSE(Data_TR_USD!$B151:$BZ151)))&gt;0, SUMPRODUCT(BP$5:BP$81, TRANSPOSE(Data_TR_USD!$B151:$BZ151))%, NA())</f>
        <v>4.9751618413877582E-2</v>
      </c>
      <c r="BQ240" s="49">
        <f t="array" ref="BQ240">IF(COUNT(IF(BQ$5:BQ$81&gt;0, TRANSPOSE(Data_TR_USD!$B151:$BZ151)))&gt;0, SUMPRODUCT(BQ$5:BQ$81, TRANSPOSE(Data_TR_USD!$B151:$BZ151))%, NA())</f>
        <v>9.321790883361919E-2</v>
      </c>
      <c r="BR240" s="49">
        <f t="array" ref="BR240">IF(COUNT(IF(BR$5:BR$81&gt;0, TRANSPOSE(Data_TR_USD!$B151:$BZ151)))&gt;0, SUMPRODUCT(BR$5:BR$81, TRANSPOSE(Data_TR_USD!$B151:$BZ151))%, NA())</f>
        <v>5.2872017139845288E-2</v>
      </c>
      <c r="BS240" s="49">
        <f t="array" ref="BS240">IF(COUNT(IF(BS$5:BS$81&gt;0, TRANSPOSE(Data_TR_USD!$B151:$BZ151)))&gt;0, SUMPRODUCT(BS$5:BS$81, TRANSPOSE(Data_TR_USD!$B151:$BZ151))%, NA())</f>
        <v>3.2109970000000002E-2</v>
      </c>
    </row>
    <row r="241" spans="1:71">
      <c r="B241" s="48">
        <f t="shared" si="6"/>
        <v>2015</v>
      </c>
      <c r="E241" s="49">
        <f t="array" ref="E241">IF(COUNT(IF(E$5:E$81&gt;0, TRANSPOSE(Data_TR_USD!$B152:$BZ152)))&gt;0, SUMPRODUCT(E$5:E$81, TRANSPOSE(Data_TR_USD!$B152:$BZ152))%, NA())</f>
        <v>2.9369000000000001E-3</v>
      </c>
      <c r="F241" s="49">
        <f t="array" ref="F241">IF(COUNT(IF(F$5:F$81&gt;0, TRANSPOSE(Data_TR_USD!$B152:$BZ152)))&gt;0, SUMPRODUCT(F$5:F$81, TRANSPOSE(Data_TR_USD!$B152:$BZ152))%, NA())</f>
        <v>-4.3700000000000003E-2</v>
      </c>
      <c r="G241" s="49">
        <f t="array" ref="G241">IF(COUNT(IF(G$5:G$81&gt;0, TRANSPOSE(Data_TR_USD!$B152:$BZ152)))&gt;0, SUMPRODUCT(G$5:G$81, TRANSPOSE(Data_TR_USD!$B152:$BZ152))%, NA())</f>
        <v>7.2951978604158807E-3</v>
      </c>
      <c r="I241" s="49">
        <f t="array" ref="I241">IF(ISNUMBER(I$96), I$96, IF(COUNT(IF(I$5:I$81&gt;0, TRANSPOSE(Data_TR_USD!$B152:$BZ152)))&gt;0, SUMPRODUCT(I$5:I$81, TRANSPOSE(Data_TR_USD!$B152:$BZ152))%, NA()))</f>
        <v>2.139E-4</v>
      </c>
      <c r="J241" s="49">
        <f t="array" ref="J241">IF(ISNUMBER(J$96), J$96, IF(COUNT(IF(J$5:J$81&gt;0, TRANSPOSE(Data_TR_USD!$B152:$BZ152)))&gt;0, SUMPRODUCT(J$5:J$81, TRANSPOSE(Data_TR_USD!$B152:$BZ152))%, NA()))</f>
        <v>2.139E-4</v>
      </c>
      <c r="K241" s="49">
        <f t="array" ref="K241">IF(ISNUMBER(K$96), K$96, IF(COUNT(IF(K$5:K$81&gt;0, TRANSPOSE(Data_TR_USD!$B152:$BZ152)))&gt;0, SUMPRODUCT(K$5:K$81, TRANSPOSE(Data_TR_USD!$B152:$BZ152))%, NA()))</f>
        <v>2.9565000000000004E-3</v>
      </c>
      <c r="M241" s="49">
        <f t="array" ref="M241">IF(COUNT(IF(M$5:M$81&gt;0, TRANSPOSE(Data_TR_USD!$B152:$BZ152)))&gt;0, SUMPRODUCT(M$5:M$81, TRANSPOSE(Data_TR_USD!$B152:$BZ152))%, NA())</f>
        <v>-1.1044370000000001E-2</v>
      </c>
      <c r="N241" s="49">
        <f t="array" ref="N241">IF(COUNT(IF(N$5:N$81&gt;0, TRANSPOSE(Data_TR_USD!$B152:$BZ152)))&gt;0, SUMPRODUCT(N$5:N$81, TRANSPOSE(Data_TR_USD!$B152:$BZ152))%, NA())</f>
        <v>2.9565000000000004E-3</v>
      </c>
      <c r="X241" s="49">
        <f t="array" ref="X241">IF(COUNT(IF(X$5:X$81&gt;0, TRANSPOSE(Data_TR_USD!$B152:$BZ152)))&gt;0, SUMPRODUCT(X$5:X$81, TRANSPOSE(Data_TR_USD!$B152:$BZ152))%, NA())</f>
        <v>-4.6515172142106735E-3</v>
      </c>
      <c r="Y241" s="49">
        <f t="array" ref="Y241">IF(COUNT(IF(Y$5:Y$81&gt;0, TRANSPOSE(Data_TR_USD!$B152:$BZ152)))&gt;0, SUMPRODUCT(Y$5:Y$81, TRANSPOSE(Data_TR_USD!$B152:$BZ152))%, NA())</f>
        <v>2.9565000000000004E-3</v>
      </c>
      <c r="AA241" s="49">
        <f t="array" ref="AA241">IF(COUNT(IF(AA$5:AA$81&gt;0, TRANSPOSE(Data_TR_USD!$B152:$BZ152)))&gt;0, SUMPRODUCT(AA$5:AA$81, TRANSPOSE(Data_TR_USD!$B152:$BZ152))%, NA())</f>
        <v>-1.1044370000000001E-2</v>
      </c>
      <c r="AB241" s="49">
        <f t="array" ref="AB241">IF(COUNT(IF(AB$5:AB$81&gt;0, TRANSPOSE(Data_TR_USD!$B152:$BZ152)))&gt;0, SUMPRODUCT(AB$5:AB$81, TRANSPOSE(Data_TR_USD!$B152:$BZ152))%, NA())</f>
        <v>-2.1211939106812513E-2</v>
      </c>
      <c r="AC241" s="49">
        <f t="array" ref="AC241">IF(COUNT(IF(AC$5:AC$81&gt;0, TRANSPOSE(Data_TR_USD!$B152:$BZ152)))&gt;0, SUMPRODUCT(AC$5:AC$81, TRANSPOSE(Data_TR_USD!$B152:$BZ152))%, NA())</f>
        <v>-2.7070939106812512E-2</v>
      </c>
      <c r="AD241" s="49">
        <f t="array" ref="AD241">IF(COUNT(IF(AD$5:AD$81&gt;0, TRANSPOSE(Data_TR_USD!$B152:$BZ152)))&gt;0, SUMPRODUCT(AD$5:AD$81, TRANSPOSE(Data_TR_USD!$B152:$BZ152))%, NA())</f>
        <v>-1.5025842417217789E-2</v>
      </c>
      <c r="AE241" s="49">
        <f t="array" ref="AE241">IF(COUNT(IF(AE$5:AE$81&gt;0, TRANSPOSE(Data_TR_USD!$B152:$BZ152)))&gt;0, SUMPRODUCT(AE$5:AE$81, TRANSPOSE(Data_TR_USD!$B152:$BZ152))%, NA())</f>
        <v>-1.4946334834435573E-2</v>
      </c>
      <c r="AG241" s="49">
        <f t="array" ref="AG241">IF(COUNT(IF(AG$5:AG$81&gt;0, TRANSPOSE(Data_TR_USD!$B152:$BZ152)))&gt;0, SUMPRODUCT(AG$5:AG$81, TRANSPOSE(Data_TR_USD!$B152:$BZ152))%, NA())</f>
        <v>9.9999999999999995E-7</v>
      </c>
      <c r="AM241" s="49">
        <f t="array" ref="AM241">IF(COUNT(IF(AM$5:AM$81&gt;0, TRANSPOSE(Data_TR_USD!$B152:$BZ152)))&gt;0, SUMPRODUCT(AM$5:AM$81, TRANSPOSE(Data_TR_USD!$B152:$BZ152))%, NA())</f>
        <v>-4.6873417251653351E-2</v>
      </c>
      <c r="AN241" s="49">
        <f t="array" ref="AN241">IF(COUNT(IF(AN$5:AN$81&gt;0, TRANSPOSE(Data_TR_USD!$B152:$BZ152)))&gt;0, SUMPRODUCT(AN$5:AN$81, TRANSPOSE(Data_TR_USD!$B152:$BZ152))%, NA())</f>
        <v>-3.2340149052540894E-2</v>
      </c>
      <c r="AO241" s="49">
        <f t="array" ref="AO241">IF(COUNT(IF(AO$5:AO$81&gt;0, TRANSPOSE(Data_TR_USD!$B152:$BZ152)))&gt;0, SUMPRODUCT(AO$5:AO$81, TRANSPOSE(Data_TR_USD!$B152:$BZ152))%, NA())</f>
        <v>-1.8402621830109381E-2</v>
      </c>
      <c r="AP241" s="49">
        <f t="array" ref="AP241">IF(COUNT(IF(AP$5:AP$81&gt;0, TRANSPOSE(Data_TR_USD!$B152:$BZ152)))&gt;0, SUMPRODUCT(AP$5:AP$81, TRANSPOSE(Data_TR_USD!$B152:$BZ152))%, NA())</f>
        <v>-2.2658955455936061E-2</v>
      </c>
      <c r="AQ241" s="49">
        <f t="array" ref="AQ241">IF(COUNT(IF(AQ$5:AQ$81&gt;0, TRANSPOSE(Data_TR_USD!$B152:$BZ152)))&gt;0, SUMPRODUCT(AQ$5:AQ$81, TRANSPOSE(Data_TR_USD!$B152:$BZ152))%, NA())</f>
        <v>-3.4130856552540896E-2</v>
      </c>
      <c r="AS241" s="49">
        <f t="array" ref="AS241">IF(COUNT(IF(AS$5:AS$81&gt;0, TRANSPOSE(Data_TR_USD!$B152:$BZ152)))&gt;0, SUMPRODUCT(AS$5:AS$81, TRANSPOSE(Data_TR_USD!$B152:$BZ152))%, NA())</f>
        <v>2.9565000000000004E-3</v>
      </c>
      <c r="AU241" s="49">
        <f t="array" ref="AU241">IF(COUNT(IF(AU$5:AU$81&gt;0, TRANSPOSE(Data_TR_USD!$B152:$BZ152)))&gt;0, SUMPRODUCT(AU$5:AU$81, TRANSPOSE(Data_TR_USD!$B152:$BZ152))%, NA())</f>
        <v>5.6490000000000002E-4</v>
      </c>
      <c r="AV241" s="49">
        <f t="array" ref="AV241">IF(COUNT(IF(AV$5:AV$81&gt;0, TRANSPOSE(Data_TR_USD!$B152:$BZ152)))&gt;0, SUMPRODUCT(AV$5:AV$81, TRANSPOSE(Data_TR_USD!$B152:$BZ152))%, NA())</f>
        <v>1.27589E-2</v>
      </c>
      <c r="AW241" s="49">
        <f t="array" ref="AW241">IF(COUNT(IF(AW$5:AW$81&gt;0, TRANSPOSE(Data_TR_USD!$B152:$BZ152)))&gt;0, SUMPRODUCT(AW$5:AW$81, TRANSPOSE(Data_TR_USD!$B152:$BZ152))%, NA())</f>
        <v>1.0431000000000001E-3</v>
      </c>
      <c r="AX241" s="49">
        <f t="array" ref="AX241">IF(COUNT(IF(AX$5:AX$81&gt;0, TRANSPOSE(Data_TR_USD!$B152:$BZ152)))&gt;0, SUMPRODUCT(AX$5:AX$81, TRANSPOSE(Data_TR_USD!$B152:$BZ152))%, NA())</f>
        <v>-1.1044370000000001E-2</v>
      </c>
      <c r="AY241" s="49">
        <f t="array" ref="AY241">IF(COUNT(IF(AY$5:AY$81&gt;0, TRANSPOSE(Data_TR_USD!$B152:$BZ152)))&gt;0, SUMPRODUCT(AY$5:AY$81, TRANSPOSE(Data_TR_USD!$B152:$BZ152))%, NA())</f>
        <v>-1.316907E-2</v>
      </c>
      <c r="AZ241" s="49">
        <f t="array" ref="AZ241">IF(COUNT(IF(AZ$5:AZ$81&gt;0, TRANSPOSE(Data_TR_USD!$B152:$BZ152)))&gt;0, SUMPRODUCT(AZ$5:AZ$81, TRANSPOSE(Data_TR_USD!$B152:$BZ152))%, NA())</f>
        <v>-6.7065879999999986E-3</v>
      </c>
      <c r="BA241" s="49">
        <f t="array" ref="BA241">IF(COUNT(IF(BA$5:BA$81&gt;0, TRANSPOSE(Data_TR_USD!$B152:$BZ152)))&gt;0, SUMPRODUCT(BA$5:BA$81, TRANSPOSE(Data_TR_USD!$B152:$BZ152))%, NA())</f>
        <v>-8.208120000000001E-3</v>
      </c>
      <c r="BB241" s="49">
        <f t="array" ref="BB241">IF(COUNT(IF(BB$5:BB$81&gt;0, TRANSPOSE(Data_TR_USD!$B152:$BZ152)))&gt;0, SUMPRODUCT(BB$5:BB$81, TRANSPOSE(Data_TR_USD!$B152:$BZ152))%, NA())</f>
        <v>-4.6515172142106735E-3</v>
      </c>
      <c r="BC241" s="49">
        <f t="array" ref="BC241">IF(COUNT(IF(BC$5:BC$81&gt;0, TRANSPOSE(Data_TR_USD!$B152:$BZ152)))&gt;0, SUMPRODUCT(BC$5:BC$81, TRANSPOSE(Data_TR_USD!$B152:$BZ152))%, NA())</f>
        <v>-1.9728140000000002E-2</v>
      </c>
      <c r="BD241" s="49">
        <f t="array" ref="BD241">IF(COUNT(IF(BD$5:BD$81&gt;0, TRANSPOSE(Data_TR_USD!$B152:$BZ152)))&gt;0, SUMPRODUCT(BD$5:BD$81, TRANSPOSE(Data_TR_USD!$B152:$BZ152))%, NA())</f>
        <v>2.9516E-3</v>
      </c>
      <c r="BE241" s="49">
        <f t="array" ref="BE241">IF(COUNT(IF(BE$5:BE$81&gt;0, TRANSPOSE(Data_TR_USD!$B152:$BZ152)))&gt;0, SUMPRODUCT(BE$5:BE$81, TRANSPOSE(Data_TR_USD!$B152:$BZ152))%, NA())</f>
        <v>-2.3147974362506662E-2</v>
      </c>
      <c r="BF241" s="49">
        <f t="array" ref="BF241">IF(COUNT(IF(BF$5:BF$81&gt;0, TRANSPOSE(Data_TR_USD!$B152:$BZ152)))&gt;0, SUMPRODUCT(BF$5:BF$81, TRANSPOSE(Data_TR_USD!$B152:$BZ152))%, NA())</f>
        <v>-9.2981900000000013E-3</v>
      </c>
      <c r="BG241" s="49">
        <f t="array" ref="BG241">IF(COUNT(IF(BG$5:BG$81&gt;0, TRANSPOSE(Data_TR_USD!$B152:$BZ152)))&gt;0, SUMPRODUCT(BG$5:BG$81, TRANSPOSE(Data_TR_USD!$B152:$BZ152))%, NA())</f>
        <v>-1.7586623464087504E-2</v>
      </c>
      <c r="BH241" s="49">
        <f t="array" ref="BH241">IF(COUNT(IF(BH$5:BH$81&gt;0, TRANSPOSE(Data_TR_USD!$B152:$BZ152)))&gt;0, SUMPRODUCT(BH$5:BH$81, TRANSPOSE(Data_TR_USD!$B152:$BZ152))%, NA())</f>
        <v>-1.201441E-2</v>
      </c>
      <c r="BI241" s="49">
        <f t="array" ref="BI241">IF(COUNT(IF(BI$5:BI$81&gt;0, TRANSPOSE(Data_TR_USD!$B152:$BZ152)))&gt;0, SUMPRODUCT(BI$5:BI$81, TRANSPOSE(Data_TR_USD!$B152:$BZ152))%, NA())</f>
        <v>2.9565000000000004E-3</v>
      </c>
      <c r="BJ241" s="49">
        <f t="array" ref="BJ241">IF(COUNT(IF(BJ$5:BJ$81&gt;0, TRANSPOSE(Data_TR_USD!$B152:$BZ152)))&gt;0, SUMPRODUCT(BJ$5:BJ$81, TRANSPOSE(Data_TR_USD!$B152:$BZ152))%, NA())</f>
        <v>-1.317397E-2</v>
      </c>
      <c r="BK241" s="49">
        <f t="array" ref="BK241">IF(COUNT(IF(BK$5:BK$81&gt;0, TRANSPOSE(Data_TR_USD!$B152:$BZ152)))&gt;0, SUMPRODUCT(BK$5:BK$81, TRANSPOSE(Data_TR_USD!$B152:$BZ152))%, NA())</f>
        <v>-1.545032365705281E-2</v>
      </c>
      <c r="BL241" s="49">
        <f t="array" ref="BL241">IF(COUNT(IF(BL$5:BL$81&gt;0, TRANSPOSE(Data_TR_USD!$B152:$BZ152)))&gt;0, SUMPRODUCT(BL$5:BL$81, TRANSPOSE(Data_TR_USD!$B152:$BZ152))%, NA())</f>
        <v>-7.6620999999999998E-3</v>
      </c>
      <c r="BM241" s="49">
        <f t="array" ref="BM241">IF(COUNT(IF(BM$5:BM$81&gt;0, TRANSPOSE(Data_TR_USD!$B152:$BZ152)))&gt;0, SUMPRODUCT(BM$5:BM$81, TRANSPOSE(Data_TR_USD!$B152:$BZ152))%, NA())</f>
        <v>-1.9448617000000001E-2</v>
      </c>
      <c r="BN241" s="49">
        <f t="array" ref="BN241">IF(COUNT(IF(BN$5:BN$81&gt;0, TRANSPOSE(Data_TR_USD!$B152:$BZ152)))&gt;0, SUMPRODUCT(BN$5:BN$81, TRANSPOSE(Data_TR_USD!$B152:$BZ152))%, NA())</f>
        <v>-2.4647564604653015E-2</v>
      </c>
      <c r="BO241" s="49">
        <f t="array" ref="BO241">IF(COUNT(IF(BO$5:BO$81&gt;0, TRANSPOSE(Data_TR_USD!$B152:$BZ152)))&gt;0, SUMPRODUCT(BO$5:BO$81, TRANSPOSE(Data_TR_USD!$B152:$BZ152))%, NA())</f>
        <v>-1.5281751683722412E-2</v>
      </c>
      <c r="BP241" s="49">
        <f t="array" ref="BP241">IF(COUNT(IF(BP$5:BP$81&gt;0, TRANSPOSE(Data_TR_USD!$B152:$BZ152)))&gt;0, SUMPRODUCT(BP$5:BP$81, TRANSPOSE(Data_TR_USD!$B152:$BZ152))%, NA())</f>
        <v>-4.8570059736435328E-2</v>
      </c>
      <c r="BQ241" s="49">
        <f t="array" ref="BQ241">IF(COUNT(IF(BQ$5:BQ$81&gt;0, TRANSPOSE(Data_TR_USD!$B152:$BZ152)))&gt;0, SUMPRODUCT(BQ$5:BQ$81, TRANSPOSE(Data_TR_USD!$B152:$BZ152))%, NA())</f>
        <v>-3.2340149052540894E-2</v>
      </c>
      <c r="BR241" s="49">
        <f t="array" ref="BR241">IF(COUNT(IF(BR$5:BR$81&gt;0, TRANSPOSE(Data_TR_USD!$B152:$BZ152)))&gt;0, SUMPRODUCT(BR$5:BR$81, TRANSPOSE(Data_TR_USD!$B152:$BZ152))%, NA())</f>
        <v>-3.4773578838856262E-2</v>
      </c>
      <c r="BS241" s="49">
        <f t="array" ref="BS241">IF(COUNT(IF(BS$5:BS$81&gt;0, TRANSPOSE(Data_TR_USD!$B152:$BZ152)))&gt;0, SUMPRODUCT(BS$5:BS$81, TRANSPOSE(Data_TR_USD!$B152:$BZ152))%, NA())</f>
        <v>-3.5165385E-2</v>
      </c>
    </row>
    <row r="242" spans="1:71">
      <c r="B242" s="48">
        <f t="shared" si="6"/>
        <v>2016</v>
      </c>
      <c r="E242" s="49">
        <f t="array" ref="E242">IF(COUNT(IF(E$5:E$81&gt;0, TRANSPOSE(Data_TR_USD!$B153:$BZ153)))&gt;0, SUMPRODUCT(E$5:E$81, TRANSPOSE(Data_TR_USD!$B153:$BZ153))%, NA())</f>
        <v>0.12529999999999999</v>
      </c>
      <c r="F242" s="49">
        <f t="array" ref="F242">IF(COUNT(IF(F$5:F$81&gt;0, TRANSPOSE(Data_TR_USD!$B153:$BZ153)))&gt;0, SUMPRODUCT(F$5:F$81, TRANSPOSE(Data_TR_USD!$B153:$BZ153))%, NA())</f>
        <v>4.6500000000000007E-2</v>
      </c>
      <c r="G242" s="49">
        <f t="array" ref="G242">IF(COUNT(IF(G$5:G$81&gt;0, TRANSPOSE(Data_TR_USD!$B153:$BZ153)))&gt;0, SUMPRODUCT(G$5:G$81, TRANSPOSE(Data_TR_USD!$B153:$BZ153))%, NA())</f>
        <v>2.074622132966919E-2</v>
      </c>
      <c r="I242" s="49">
        <f t="array" ref="I242">IF(ISNUMBER(I$96), I$96, IF(COUNT(IF(I$5:I$81&gt;0, TRANSPOSE(Data_TR_USD!$B153:$BZ153)))&gt;0, SUMPRODUCT(I$5:I$81, TRANSPOSE(Data_TR_USD!$B153:$BZ153))%, NA()))</f>
        <v>2.5000000000000001E-3</v>
      </c>
      <c r="J242" s="49">
        <f t="array" ref="J242">IF(ISNUMBER(J$96), J$96, IF(COUNT(IF(J$5:J$81&gt;0, TRANSPOSE(Data_TR_USD!$B153:$BZ153)))&gt;0, SUMPRODUCT(J$5:J$81, TRANSPOSE(Data_TR_USD!$B153:$BZ153))%, NA()))</f>
        <v>2.5000000000000001E-3</v>
      </c>
      <c r="K242" s="49">
        <f t="array" ref="K242">IF(ISNUMBER(K$96), K$96, IF(COUNT(IF(K$5:K$81&gt;0, TRANSPOSE(Data_TR_USD!$B153:$BZ153)))&gt;0, SUMPRODUCT(K$5:K$81, TRANSPOSE(Data_TR_USD!$B153:$BZ153))%, NA()))</f>
        <v>8.5179999999999992E-2</v>
      </c>
      <c r="M242" s="49">
        <f t="array" ref="M242">IF(COUNT(IF(M$5:M$81&gt;0, TRANSPOSE(Data_TR_USD!$B153:$BZ153)))&gt;0, SUMPRODUCT(M$5:M$81, TRANSPOSE(Data_TR_USD!$B153:$BZ153))%, NA())</f>
        <v>8.1600000000000006E-2</v>
      </c>
      <c r="N242" s="49">
        <f t="array" ref="N242">IF(COUNT(IF(N$5:N$81&gt;0, TRANSPOSE(Data_TR_USD!$B153:$BZ153)))&gt;0, SUMPRODUCT(N$5:N$81, TRANSPOSE(Data_TR_USD!$B153:$BZ153))%, NA())</f>
        <v>8.5179999999999992E-2</v>
      </c>
      <c r="X242" s="49">
        <f t="array" ref="X242">IF(COUNT(IF(X$5:X$81&gt;0, TRANSPOSE(Data_TR_USD!$B153:$BZ153)))&gt;0, SUMPRODUCT(X$5:X$81, TRANSPOSE(Data_TR_USD!$B153:$BZ153))%, NA())</f>
        <v>8.4626252528139115E-2</v>
      </c>
      <c r="Y242" s="49">
        <f t="array" ref="Y242">IF(COUNT(IF(Y$5:Y$81&gt;0, TRANSPOSE(Data_TR_USD!$B153:$BZ153)))&gt;0, SUMPRODUCT(Y$5:Y$81, TRANSPOSE(Data_TR_USD!$B153:$BZ153))%, NA())</f>
        <v>8.5179999999999992E-2</v>
      </c>
      <c r="AA242" s="49">
        <f t="array" ref="AA242">IF(COUNT(IF(AA$5:AA$81&gt;0, TRANSPOSE(Data_TR_USD!$B153:$BZ153)))&gt;0, SUMPRODUCT(AA$5:AA$81, TRANSPOSE(Data_TR_USD!$B153:$BZ153))%, NA())</f>
        <v>8.1600000000000006E-2</v>
      </c>
      <c r="AB242" s="49">
        <f t="array" ref="AB242">IF(COUNT(IF(AB$5:AB$81&gt;0, TRANSPOSE(Data_TR_USD!$B153:$BZ153)))&gt;0, SUMPRODUCT(AB$5:AB$81, TRANSPOSE(Data_TR_USD!$B153:$BZ153))%, NA())</f>
        <v>9.9425408519325742E-2</v>
      </c>
      <c r="AC242" s="49">
        <f t="array" ref="AC242">IF(COUNT(IF(AC$5:AC$81&gt;0, TRANSPOSE(Data_TR_USD!$B153:$BZ153)))&gt;0, SUMPRODUCT(AC$5:AC$81, TRANSPOSE(Data_TR_USD!$B153:$BZ153))%, NA())</f>
        <v>9.807540851932578E-2</v>
      </c>
      <c r="AD242" s="49">
        <f t="array" ref="AD242">IF(COUNT(IF(AD$5:AD$81&gt;0, TRANSPOSE(Data_TR_USD!$B153:$BZ153)))&gt;0, SUMPRODUCT(AD$5:AD$81, TRANSPOSE(Data_TR_USD!$B153:$BZ153))%, NA())</f>
        <v>0.10350114378100367</v>
      </c>
      <c r="AE242" s="49">
        <f t="array" ref="AE242">IF(COUNT(IF(AE$5:AE$81&gt;0, TRANSPOSE(Data_TR_USD!$B153:$BZ153)))&gt;0, SUMPRODUCT(AE$5:AE$81, TRANSPOSE(Data_TR_USD!$B153:$BZ153))%, NA())</f>
        <v>7.9262287562007316E-2</v>
      </c>
      <c r="AG242" s="49">
        <f t="array" ref="AG242">IF(COUNT(IF(AG$5:AG$81&gt;0, TRANSPOSE(Data_TR_USD!$B153:$BZ153)))&gt;0, SUMPRODUCT(AG$5:AG$81, TRANSPOSE(Data_TR_USD!$B153:$BZ153))%, NA())</f>
        <v>0</v>
      </c>
      <c r="AM242" s="49">
        <f t="array" ref="AM242">IF(COUNT(IF(AM$5:AM$81&gt;0, TRANSPOSE(Data_TR_USD!$B153:$BZ153)))&gt;0, SUMPRODUCT(AM$5:AM$81, TRANSPOSE(Data_TR_USD!$B153:$BZ153))%, NA())</f>
        <v>9.4033431343010954E-2</v>
      </c>
      <c r="AN242" s="49">
        <f t="array" ref="AN242">IF(COUNT(IF(AN$5:AN$81&gt;0, TRANSPOSE(Data_TR_USD!$B153:$BZ153)))&gt;0, SUMPRODUCT(AN$5:AN$81, TRANSPOSE(Data_TR_USD!$B153:$BZ153))%, NA())</f>
        <v>5.7145121951219534E-2</v>
      </c>
      <c r="AO242" s="49">
        <f t="array" ref="AO242">IF(COUNT(IF(AO$5:AO$81&gt;0, TRANSPOSE(Data_TR_USD!$B153:$BZ153)))&gt;0, SUMPRODUCT(AO$5:AO$81, TRANSPOSE(Data_TR_USD!$B153:$BZ153))%, NA())</f>
        <v>9.4236556389494325E-2</v>
      </c>
      <c r="AP242" s="49">
        <f t="array" ref="AP242">IF(COUNT(IF(AP$5:AP$81&gt;0, TRANSPOSE(Data_TR_USD!$B153:$BZ153)))&gt;0, SUMPRODUCT(AP$5:AP$81, TRANSPOSE(Data_TR_USD!$B153:$BZ153))%, NA())</f>
        <v>9.1078272060999776E-2</v>
      </c>
      <c r="AQ242" s="49">
        <f t="array" ref="AQ242">IF(COUNT(IF(AQ$5:AQ$81&gt;0, TRANSPOSE(Data_TR_USD!$B153:$BZ153)))&gt;0, SUMPRODUCT(AQ$5:AQ$81, TRANSPOSE(Data_TR_USD!$B153:$BZ153))%, NA())</f>
        <v>5.4130121951219523E-2</v>
      </c>
      <c r="AS242" s="49">
        <f t="array" ref="AS242">IF(COUNT(IF(AS$5:AS$81&gt;0, TRANSPOSE(Data_TR_USD!$B153:$BZ153)))&gt;0, SUMPRODUCT(AS$5:AS$81, TRANSPOSE(Data_TR_USD!$B153:$BZ153))%, NA())</f>
        <v>8.5179999999999992E-2</v>
      </c>
      <c r="AU242" s="49">
        <f t="array" ref="AU242">IF(COUNT(IF(AU$5:AU$81&gt;0, TRANSPOSE(Data_TR_USD!$B153:$BZ153)))&gt;0, SUMPRODUCT(AU$5:AU$81, TRANSPOSE(Data_TR_USD!$B153:$BZ153))%, NA())</f>
        <v>0.1101</v>
      </c>
      <c r="AV242" s="49">
        <f t="array" ref="AV242">IF(COUNT(IF(AV$5:AV$81&gt;0, TRANSPOSE(Data_TR_USD!$B153:$BZ153)))&gt;0, SUMPRODUCT(AV$5:AV$81, TRANSPOSE(Data_TR_USD!$B153:$BZ153))%, NA())</f>
        <v>8.0799999999999997E-2</v>
      </c>
      <c r="AW242" s="49">
        <f t="array" ref="AW242">IF(COUNT(IF(AW$5:AW$81&gt;0, TRANSPOSE(Data_TR_USD!$B153:$BZ153)))&gt;0, SUMPRODUCT(AW$5:AW$81, TRANSPOSE(Data_TR_USD!$B153:$BZ153))%, NA())</f>
        <v>6.4920000000000005E-2</v>
      </c>
      <c r="AX242" s="49">
        <f t="array" ref="AX242">IF(COUNT(IF(AX$5:AX$81&gt;0, TRANSPOSE(Data_TR_USD!$B153:$BZ153)))&gt;0, SUMPRODUCT(AX$5:AX$81, TRANSPOSE(Data_TR_USD!$B153:$BZ153))%, NA())</f>
        <v>8.1600000000000006E-2</v>
      </c>
      <c r="AY242" s="49">
        <f t="array" ref="AY242">IF(COUNT(IF(AY$5:AY$81&gt;0, TRANSPOSE(Data_TR_USD!$B153:$BZ153)))&gt;0, SUMPRODUCT(AY$5:AY$81, TRANSPOSE(Data_TR_USD!$B153:$BZ153))%, NA())</f>
        <v>8.362E-2</v>
      </c>
      <c r="AZ242" s="49">
        <f t="array" ref="AZ242">IF(COUNT(IF(AZ$5:AZ$81&gt;0, TRANSPOSE(Data_TR_USD!$B153:$BZ153)))&gt;0, SUMPRODUCT(AZ$5:AZ$81, TRANSPOSE(Data_TR_USD!$B153:$BZ153))%, NA())</f>
        <v>8.2975999999999994E-2</v>
      </c>
      <c r="BA242" s="49">
        <f t="array" ref="BA242">IF(COUNT(IF(BA$5:BA$81&gt;0, TRANSPOSE(Data_TR_USD!$B153:$BZ153)))&gt;0, SUMPRODUCT(BA$5:BA$81, TRANSPOSE(Data_TR_USD!$B153:$BZ153))%, NA())</f>
        <v>9.1210000000000027E-2</v>
      </c>
      <c r="BB242" s="49">
        <f t="array" ref="BB242">IF(COUNT(IF(BB$5:BB$81&gt;0, TRANSPOSE(Data_TR_USD!$B153:$BZ153)))&gt;0, SUMPRODUCT(BB$5:BB$81, TRANSPOSE(Data_TR_USD!$B153:$BZ153))%, NA())</f>
        <v>8.4626252528139115E-2</v>
      </c>
      <c r="BC242" s="49">
        <f t="array" ref="BC242">IF(COUNT(IF(BC$5:BC$81&gt;0, TRANSPOSE(Data_TR_USD!$B153:$BZ153)))&gt;0, SUMPRODUCT(BC$5:BC$81, TRANSPOSE(Data_TR_USD!$B153:$BZ153))%, NA())</f>
        <v>9.623000000000001E-2</v>
      </c>
      <c r="BD242" s="49">
        <f t="array" ref="BD242">IF(COUNT(IF(BD$5:BD$81&gt;0, TRANSPOSE(Data_TR_USD!$B153:$BZ153)))&gt;0, SUMPRODUCT(BD$5:BD$81, TRANSPOSE(Data_TR_USD!$B153:$BZ153))%, NA())</f>
        <v>9.5209999999999989E-2</v>
      </c>
      <c r="BE242" s="49">
        <f t="array" ref="BE242">IF(COUNT(IF(BE$5:BE$81&gt;0, TRANSPOSE(Data_TR_USD!$B153:$BZ153)))&gt;0, SUMPRODUCT(BE$5:BE$81, TRANSPOSE(Data_TR_USD!$B153:$BZ153))%, NA())</f>
        <v>9.0075000000000002E-2</v>
      </c>
      <c r="BF242" s="49">
        <f t="array" ref="BF242">IF(COUNT(IF(BF$5:BF$81&gt;0, TRANSPOSE(Data_TR_USD!$B153:$BZ153)))&gt;0, SUMPRODUCT(BF$5:BF$81, TRANSPOSE(Data_TR_USD!$B153:$BZ153))%, NA())</f>
        <v>9.4380000000000006E-2</v>
      </c>
      <c r="BG242" s="49">
        <f t="array" ref="BG242">IF(COUNT(IF(BG$5:BG$81&gt;0, TRANSPOSE(Data_TR_USD!$B153:$BZ153)))&gt;0, SUMPRODUCT(BG$5:BG$81, TRANSPOSE(Data_TR_USD!$B153:$BZ153))%, NA())</f>
        <v>7.329524511159545E-2</v>
      </c>
      <c r="BH242" s="49">
        <f t="array" ref="BH242">IF(COUNT(IF(BH$5:BH$81&gt;0, TRANSPOSE(Data_TR_USD!$B153:$BZ153)))&gt;0, SUMPRODUCT(BH$5:BH$81, TRANSPOSE(Data_TR_USD!$B153:$BZ153))%, NA())</f>
        <v>7.3839999999999989E-2</v>
      </c>
      <c r="BI242" s="49">
        <f t="array" ref="BI242">IF(COUNT(IF(BI$5:BI$81&gt;0, TRANSPOSE(Data_TR_USD!$B153:$BZ153)))&gt;0, SUMPRODUCT(BI$5:BI$81, TRANSPOSE(Data_TR_USD!$B153:$BZ153))%, NA())</f>
        <v>8.5179999999999992E-2</v>
      </c>
      <c r="BJ242" s="49">
        <f t="array" ref="BJ242">IF(COUNT(IF(BJ$5:BJ$81&gt;0, TRANSPOSE(Data_TR_USD!$B153:$BZ153)))&gt;0, SUMPRODUCT(BJ$5:BJ$81, TRANSPOSE(Data_TR_USD!$B153:$BZ153))%, NA())</f>
        <v>9.3649999999999983E-2</v>
      </c>
      <c r="BK242" s="49">
        <f t="array" ref="BK242">IF(COUNT(IF(BK$5:BK$81&gt;0, TRANSPOSE(Data_TR_USD!$B153:$BZ153)))&gt;0, SUMPRODUCT(BK$5:BK$81, TRANSPOSE(Data_TR_USD!$B153:$BZ153))%, NA())</f>
        <v>7.7632253033766918E-2</v>
      </c>
      <c r="BL242" s="49">
        <f t="array" ref="BL242">IF(COUNT(IF(BL$5:BL$81&gt;0, TRANSPOSE(Data_TR_USD!$B153:$BZ153)))&gt;0, SUMPRODUCT(BL$5:BL$81, TRANSPOSE(Data_TR_USD!$B153:$BZ153))%, NA())</f>
        <v>8.5249999999999992E-2</v>
      </c>
      <c r="BM242" s="49">
        <f t="array" ref="BM242">IF(COUNT(IF(BM$5:BM$81&gt;0, TRANSPOSE(Data_TR_USD!$B153:$BZ153)))&gt;0, SUMPRODUCT(BM$5:BM$81, TRANSPOSE(Data_TR_USD!$B153:$BZ153))%, NA())</f>
        <v>7.2863000000000011E-2</v>
      </c>
      <c r="BN242" s="49">
        <f t="array" ref="BN242">IF(COUNT(IF(BN$5:BN$81&gt;0, TRANSPOSE(Data_TR_USD!$B153:$BZ153)))&gt;0, SUMPRODUCT(BN$5:BN$81, TRANSPOSE(Data_TR_USD!$B153:$BZ153))%, NA())</f>
        <v>6.3850000000000004E-2</v>
      </c>
      <c r="BO242" s="49">
        <f t="array" ref="BO242">IF(COUNT(IF(BO$5:BO$81&gt;0, TRANSPOSE(Data_TR_USD!$B153:$BZ153)))&gt;0, SUMPRODUCT(BO$5:BO$81, TRANSPOSE(Data_TR_USD!$B153:$BZ153))%, NA())</f>
        <v>6.7760000000000001E-2</v>
      </c>
      <c r="BP242" s="49">
        <f t="array" ref="BP242">IF(COUNT(IF(BP$5:BP$81&gt;0, TRANSPOSE(Data_TR_USD!$B153:$BZ153)))&gt;0, SUMPRODUCT(BP$5:BP$81, TRANSPOSE(Data_TR_USD!$B153:$BZ153))%, NA())</f>
        <v>0.11163333333333333</v>
      </c>
      <c r="BQ242" s="49">
        <f t="array" ref="BQ242">IF(COUNT(IF(BQ$5:BQ$81&gt;0, TRANSPOSE(Data_TR_USD!$B153:$BZ153)))&gt;0, SUMPRODUCT(BQ$5:BQ$81, TRANSPOSE(Data_TR_USD!$B153:$BZ153))%, NA())</f>
        <v>5.7145121951219534E-2</v>
      </c>
      <c r="BR242" s="49">
        <f t="array" ref="BR242">IF(COUNT(IF(BR$5:BR$81&gt;0, TRANSPOSE(Data_TR_USD!$B153:$BZ153)))&gt;0, SUMPRODUCT(BR$5:BR$81, TRANSPOSE(Data_TR_USD!$B153:$BZ153))%, NA())</f>
        <v>0.11472603107512347</v>
      </c>
      <c r="BS242" s="49">
        <f t="array" ref="BS242">IF(COUNT(IF(BS$5:BS$81&gt;0, TRANSPOSE(Data_TR_USD!$B153:$BZ153)))&gt;0, SUMPRODUCT(BS$5:BS$81, TRANSPOSE(Data_TR_USD!$B153:$BZ153))%, NA())</f>
        <v>7.3509999999999992E-2</v>
      </c>
    </row>
    <row r="243" spans="1:71">
      <c r="B243" s="48">
        <f t="shared" si="6"/>
        <v>2017</v>
      </c>
      <c r="E243" s="49" t="e">
        <f t="array" ref="E243">IF(COUNT(IF(E$5:E$81&gt;0, TRANSPOSE(Data_TR_USD!$B154:$BZ154)))&gt;0, SUMPRODUCT(E$5:E$81, TRANSPOSE(Data_TR_USD!$B154:$BZ154))%, NA())</f>
        <v>#N/A</v>
      </c>
      <c r="F243" s="49" t="e">
        <f t="array" ref="F243">IF(COUNT(IF(F$5:F$81&gt;0, TRANSPOSE(Data_TR_USD!$B154:$BZ154)))&gt;0, SUMPRODUCT(F$5:F$81, TRANSPOSE(Data_TR_USD!$B154:$BZ154))%, NA())</f>
        <v>#N/A</v>
      </c>
      <c r="G243" s="49" t="e">
        <f t="array" ref="G243">IF(COUNT(IF(G$5:G$81&gt;0, TRANSPOSE(Data_TR_USD!$B154:$BZ154)))&gt;0, SUMPRODUCT(G$5:G$81, TRANSPOSE(Data_TR_USD!$B154:$BZ154))%, NA())</f>
        <v>#N/A</v>
      </c>
      <c r="I243" s="49" t="e">
        <f t="array" ref="I243">IF(ISNUMBER(I$96), I$96, IF(COUNT(IF(I$5:I$81&gt;0, TRANSPOSE(Data_TR_USD!$B154:$BZ154)))&gt;0, SUMPRODUCT(I$5:I$81, TRANSPOSE(Data_TR_USD!$B154:$BZ154))%, NA()))</f>
        <v>#N/A</v>
      </c>
      <c r="J243" s="49" t="e">
        <f t="array" ref="J243">IF(ISNUMBER(J$96), J$96, IF(COUNT(IF(J$5:J$81&gt;0, TRANSPOSE(Data_TR_USD!$B154:$BZ154)))&gt;0, SUMPRODUCT(J$5:J$81, TRANSPOSE(Data_TR_USD!$B154:$BZ154))%, NA()))</f>
        <v>#N/A</v>
      </c>
      <c r="K243" s="49" t="e">
        <f t="array" ref="K243">IF(ISNUMBER(K$96), K$96, IF(COUNT(IF(K$5:K$81&gt;0, TRANSPOSE(Data_TR_USD!$B154:$BZ154)))&gt;0, SUMPRODUCT(K$5:K$81, TRANSPOSE(Data_TR_USD!$B154:$BZ154))%, NA()))</f>
        <v>#N/A</v>
      </c>
      <c r="M243" s="49" t="e">
        <f t="array" ref="M243">IF(COUNT(IF(M$5:M$81&gt;0, TRANSPOSE(Data_TR_USD!$B154:$BZ154)))&gt;0, SUMPRODUCT(M$5:M$81, TRANSPOSE(Data_TR_USD!$B154:$BZ154))%, NA())</f>
        <v>#N/A</v>
      </c>
      <c r="N243" s="49" t="e">
        <f t="array" ref="N243">IF(COUNT(IF(N$5:N$81&gt;0, TRANSPOSE(Data_TR_USD!$B154:$BZ154)))&gt;0, SUMPRODUCT(N$5:N$81, TRANSPOSE(Data_TR_USD!$B154:$BZ154))%, NA())</f>
        <v>#N/A</v>
      </c>
      <c r="X243" s="49" t="e">
        <f t="array" ref="X243">IF(COUNT(IF(X$5:X$81&gt;0, TRANSPOSE(Data_TR_USD!$B154:$BZ154)))&gt;0, SUMPRODUCT(X$5:X$81, TRANSPOSE(Data_TR_USD!$B154:$BZ154))%, NA())</f>
        <v>#N/A</v>
      </c>
      <c r="Y243" s="49" t="e">
        <f t="array" ref="Y243">IF(COUNT(IF(Y$5:Y$81&gt;0, TRANSPOSE(Data_TR_USD!$B154:$BZ154)))&gt;0, SUMPRODUCT(Y$5:Y$81, TRANSPOSE(Data_TR_USD!$B154:$BZ154))%, NA())</f>
        <v>#N/A</v>
      </c>
      <c r="AA243" s="49" t="e">
        <f t="array" ref="AA243">IF(COUNT(IF(AA$5:AA$81&gt;0, TRANSPOSE(Data_TR_USD!$B154:$BZ154)))&gt;0, SUMPRODUCT(AA$5:AA$81, TRANSPOSE(Data_TR_USD!$B154:$BZ154))%, NA())</f>
        <v>#N/A</v>
      </c>
      <c r="AB243" s="49" t="e">
        <f t="array" ref="AB243">IF(COUNT(IF(AB$5:AB$81&gt;0, TRANSPOSE(Data_TR_USD!$B154:$BZ154)))&gt;0, SUMPRODUCT(AB$5:AB$81, TRANSPOSE(Data_TR_USD!$B154:$BZ154))%, NA())</f>
        <v>#N/A</v>
      </c>
      <c r="AC243" s="49" t="e">
        <f t="array" ref="AC243">IF(COUNT(IF(AC$5:AC$81&gt;0, TRANSPOSE(Data_TR_USD!$B154:$BZ154)))&gt;0, SUMPRODUCT(AC$5:AC$81, TRANSPOSE(Data_TR_USD!$B154:$BZ154))%, NA())</f>
        <v>#N/A</v>
      </c>
      <c r="AD243" s="49" t="e">
        <f t="array" ref="AD243">IF(COUNT(IF(AD$5:AD$81&gt;0, TRANSPOSE(Data_TR_USD!$B154:$BZ154)))&gt;0, SUMPRODUCT(AD$5:AD$81, TRANSPOSE(Data_TR_USD!$B154:$BZ154))%, NA())</f>
        <v>#N/A</v>
      </c>
      <c r="AE243" s="49" t="e">
        <f t="array" ref="AE243">IF(COUNT(IF(AE$5:AE$81&gt;0, TRANSPOSE(Data_TR_USD!$B154:$BZ154)))&gt;0, SUMPRODUCT(AE$5:AE$81, TRANSPOSE(Data_TR_USD!$B154:$BZ154))%, NA())</f>
        <v>#N/A</v>
      </c>
      <c r="AG243" s="49" t="e">
        <f t="array" ref="AG243">IF(COUNT(IF(AG$5:AG$81&gt;0, TRANSPOSE(Data_TR_USD!$B154:$BZ154)))&gt;0, SUMPRODUCT(AG$5:AG$81, TRANSPOSE(Data_TR_USD!$B154:$BZ154))%, NA())</f>
        <v>#N/A</v>
      </c>
      <c r="AM243" s="49" t="e">
        <f t="array" ref="AM243">IF(COUNT(IF(AM$5:AM$81&gt;0, TRANSPOSE(Data_TR_USD!$B154:$BZ154)))&gt;0, SUMPRODUCT(AM$5:AM$81, TRANSPOSE(Data_TR_USD!$B154:$BZ154))%, NA())</f>
        <v>#N/A</v>
      </c>
      <c r="AN243" s="49" t="e">
        <f t="array" ref="AN243">IF(COUNT(IF(AN$5:AN$81&gt;0, TRANSPOSE(Data_TR_USD!$B154:$BZ154)))&gt;0, SUMPRODUCT(AN$5:AN$81, TRANSPOSE(Data_TR_USD!$B154:$BZ154))%, NA())</f>
        <v>#N/A</v>
      </c>
      <c r="AO243" s="49" t="e">
        <f t="array" ref="AO243">IF(COUNT(IF(AO$5:AO$81&gt;0, TRANSPOSE(Data_TR_USD!$B154:$BZ154)))&gt;0, SUMPRODUCT(AO$5:AO$81, TRANSPOSE(Data_TR_USD!$B154:$BZ154))%, NA())</f>
        <v>#N/A</v>
      </c>
      <c r="AP243" s="49" t="e">
        <f t="array" ref="AP243">IF(COUNT(IF(AP$5:AP$81&gt;0, TRANSPOSE(Data_TR_USD!$B154:$BZ154)))&gt;0, SUMPRODUCT(AP$5:AP$81, TRANSPOSE(Data_TR_USD!$B154:$BZ154))%, NA())</f>
        <v>#N/A</v>
      </c>
      <c r="AQ243" s="49" t="e">
        <f t="array" ref="AQ243">IF(COUNT(IF(AQ$5:AQ$81&gt;0, TRANSPOSE(Data_TR_USD!$B154:$BZ154)))&gt;0, SUMPRODUCT(AQ$5:AQ$81, TRANSPOSE(Data_TR_USD!$B154:$BZ154))%, NA())</f>
        <v>#N/A</v>
      </c>
      <c r="AS243" s="49" t="e">
        <f t="array" ref="AS243">IF(COUNT(IF(AS$5:AS$81&gt;0, TRANSPOSE(Data_TR_USD!$B154:$BZ154)))&gt;0, SUMPRODUCT(AS$5:AS$81, TRANSPOSE(Data_TR_USD!$B154:$BZ154))%, NA())</f>
        <v>#N/A</v>
      </c>
      <c r="AU243" s="49" t="e">
        <f t="array" ref="AU243">IF(COUNT(IF(AU$5:AU$81&gt;0, TRANSPOSE(Data_TR_USD!$B154:$BZ154)))&gt;0, SUMPRODUCT(AU$5:AU$81, TRANSPOSE(Data_TR_USD!$B154:$BZ154))%, NA())</f>
        <v>#N/A</v>
      </c>
      <c r="AV243" s="49" t="e">
        <f t="array" ref="AV243">IF(COUNT(IF(AV$5:AV$81&gt;0, TRANSPOSE(Data_TR_USD!$B154:$BZ154)))&gt;0, SUMPRODUCT(AV$5:AV$81, TRANSPOSE(Data_TR_USD!$B154:$BZ154))%, NA())</f>
        <v>#N/A</v>
      </c>
      <c r="AW243" s="49" t="e">
        <f t="array" ref="AW243">IF(COUNT(IF(AW$5:AW$81&gt;0, TRANSPOSE(Data_TR_USD!$B154:$BZ154)))&gt;0, SUMPRODUCT(AW$5:AW$81, TRANSPOSE(Data_TR_USD!$B154:$BZ154))%, NA())</f>
        <v>#N/A</v>
      </c>
      <c r="AX243" s="49" t="e">
        <f t="array" ref="AX243">IF(COUNT(IF(AX$5:AX$81&gt;0, TRANSPOSE(Data_TR_USD!$B154:$BZ154)))&gt;0, SUMPRODUCT(AX$5:AX$81, TRANSPOSE(Data_TR_USD!$B154:$BZ154))%, NA())</f>
        <v>#N/A</v>
      </c>
      <c r="AY243" s="49" t="e">
        <f t="array" ref="AY243">IF(COUNT(IF(AY$5:AY$81&gt;0, TRANSPOSE(Data_TR_USD!$B154:$BZ154)))&gt;0, SUMPRODUCT(AY$5:AY$81, TRANSPOSE(Data_TR_USD!$B154:$BZ154))%, NA())</f>
        <v>#N/A</v>
      </c>
      <c r="AZ243" s="49" t="e">
        <f t="array" ref="AZ243">IF(COUNT(IF(AZ$5:AZ$81&gt;0, TRANSPOSE(Data_TR_USD!$B154:$BZ154)))&gt;0, SUMPRODUCT(AZ$5:AZ$81, TRANSPOSE(Data_TR_USD!$B154:$BZ154))%, NA())</f>
        <v>#N/A</v>
      </c>
      <c r="BA243" s="49" t="e">
        <f t="array" ref="BA243">IF(COUNT(IF(BA$5:BA$81&gt;0, TRANSPOSE(Data_TR_USD!$B154:$BZ154)))&gt;0, SUMPRODUCT(BA$5:BA$81, TRANSPOSE(Data_TR_USD!$B154:$BZ154))%, NA())</f>
        <v>#N/A</v>
      </c>
      <c r="BB243" s="49" t="e">
        <f t="array" ref="BB243">IF(COUNT(IF(BB$5:BB$81&gt;0, TRANSPOSE(Data_TR_USD!$B154:$BZ154)))&gt;0, SUMPRODUCT(BB$5:BB$81, TRANSPOSE(Data_TR_USD!$B154:$BZ154))%, NA())</f>
        <v>#N/A</v>
      </c>
      <c r="BC243" s="49" t="e">
        <f t="array" ref="BC243">IF(COUNT(IF(BC$5:BC$81&gt;0, TRANSPOSE(Data_TR_USD!$B154:$BZ154)))&gt;0, SUMPRODUCT(BC$5:BC$81, TRANSPOSE(Data_TR_USD!$B154:$BZ154))%, NA())</f>
        <v>#N/A</v>
      </c>
      <c r="BD243" s="49" t="e">
        <f t="array" ref="BD243">IF(COUNT(IF(BD$5:BD$81&gt;0, TRANSPOSE(Data_TR_USD!$B154:$BZ154)))&gt;0, SUMPRODUCT(BD$5:BD$81, TRANSPOSE(Data_TR_USD!$B154:$BZ154))%, NA())</f>
        <v>#N/A</v>
      </c>
      <c r="BE243" s="49" t="e">
        <f t="array" ref="BE243">IF(COUNT(IF(BE$5:BE$81&gt;0, TRANSPOSE(Data_TR_USD!$B154:$BZ154)))&gt;0, SUMPRODUCT(BE$5:BE$81, TRANSPOSE(Data_TR_USD!$B154:$BZ154))%, NA())</f>
        <v>#N/A</v>
      </c>
      <c r="BF243" s="49" t="e">
        <f t="array" ref="BF243">IF(COUNT(IF(BF$5:BF$81&gt;0, TRANSPOSE(Data_TR_USD!$B154:$BZ154)))&gt;0, SUMPRODUCT(BF$5:BF$81, TRANSPOSE(Data_TR_USD!$B154:$BZ154))%, NA())</f>
        <v>#N/A</v>
      </c>
      <c r="BG243" s="49" t="e">
        <f t="array" ref="BG243">IF(COUNT(IF(BG$5:BG$81&gt;0, TRANSPOSE(Data_TR_USD!$B154:$BZ154)))&gt;0, SUMPRODUCT(BG$5:BG$81, TRANSPOSE(Data_TR_USD!$B154:$BZ154))%, NA())</f>
        <v>#N/A</v>
      </c>
      <c r="BH243" s="49" t="e">
        <f t="array" ref="BH243">IF(COUNT(IF(BH$5:BH$81&gt;0, TRANSPOSE(Data_TR_USD!$B154:$BZ154)))&gt;0, SUMPRODUCT(BH$5:BH$81, TRANSPOSE(Data_TR_USD!$B154:$BZ154))%, NA())</f>
        <v>#N/A</v>
      </c>
      <c r="BI243" s="49" t="e">
        <f t="array" ref="BI243">IF(COUNT(IF(BI$5:BI$81&gt;0, TRANSPOSE(Data_TR_USD!$B154:$BZ154)))&gt;0, SUMPRODUCT(BI$5:BI$81, TRANSPOSE(Data_TR_USD!$B154:$BZ154))%, NA())</f>
        <v>#N/A</v>
      </c>
      <c r="BJ243" s="49" t="e">
        <f t="array" ref="BJ243">IF(COUNT(IF(BJ$5:BJ$81&gt;0, TRANSPOSE(Data_TR_USD!$B154:$BZ154)))&gt;0, SUMPRODUCT(BJ$5:BJ$81, TRANSPOSE(Data_TR_USD!$B154:$BZ154))%, NA())</f>
        <v>#N/A</v>
      </c>
      <c r="BK243" s="49" t="e">
        <f t="array" ref="BK243">IF(COUNT(IF(BK$5:BK$81&gt;0, TRANSPOSE(Data_TR_USD!$B154:$BZ154)))&gt;0, SUMPRODUCT(BK$5:BK$81, TRANSPOSE(Data_TR_USD!$B154:$BZ154))%, NA())</f>
        <v>#N/A</v>
      </c>
      <c r="BL243" s="49" t="e">
        <f t="array" ref="BL243">IF(COUNT(IF(BL$5:BL$81&gt;0, TRANSPOSE(Data_TR_USD!$B154:$BZ154)))&gt;0, SUMPRODUCT(BL$5:BL$81, TRANSPOSE(Data_TR_USD!$B154:$BZ154))%, NA())</f>
        <v>#N/A</v>
      </c>
      <c r="BM243" s="49" t="e">
        <f t="array" ref="BM243">IF(COUNT(IF(BM$5:BM$81&gt;0, TRANSPOSE(Data_TR_USD!$B154:$BZ154)))&gt;0, SUMPRODUCT(BM$5:BM$81, TRANSPOSE(Data_TR_USD!$B154:$BZ154))%, NA())</f>
        <v>#N/A</v>
      </c>
      <c r="BN243" s="49" t="e">
        <f t="array" ref="BN243">IF(COUNT(IF(BN$5:BN$81&gt;0, TRANSPOSE(Data_TR_USD!$B154:$BZ154)))&gt;0, SUMPRODUCT(BN$5:BN$81, TRANSPOSE(Data_TR_USD!$B154:$BZ154))%, NA())</f>
        <v>#N/A</v>
      </c>
      <c r="BO243" s="49" t="e">
        <f t="array" ref="BO243">IF(COUNT(IF(BO$5:BO$81&gt;0, TRANSPOSE(Data_TR_USD!$B154:$BZ154)))&gt;0, SUMPRODUCT(BO$5:BO$81, TRANSPOSE(Data_TR_USD!$B154:$BZ154))%, NA())</f>
        <v>#N/A</v>
      </c>
      <c r="BP243" s="49" t="e">
        <f t="array" ref="BP243">IF(COUNT(IF(BP$5:BP$81&gt;0, TRANSPOSE(Data_TR_USD!$B154:$BZ154)))&gt;0, SUMPRODUCT(BP$5:BP$81, TRANSPOSE(Data_TR_USD!$B154:$BZ154))%, NA())</f>
        <v>#N/A</v>
      </c>
      <c r="BQ243" s="49" t="e">
        <f t="array" ref="BQ243">IF(COUNT(IF(BQ$5:BQ$81&gt;0, TRANSPOSE(Data_TR_USD!$B154:$BZ154)))&gt;0, SUMPRODUCT(BQ$5:BQ$81, TRANSPOSE(Data_TR_USD!$B154:$BZ154))%, NA())</f>
        <v>#N/A</v>
      </c>
      <c r="BR243" s="49" t="e">
        <f t="array" ref="BR243">IF(COUNT(IF(BR$5:BR$81&gt;0, TRANSPOSE(Data_TR_USD!$B154:$BZ154)))&gt;0, SUMPRODUCT(BR$5:BR$81, TRANSPOSE(Data_TR_USD!$B154:$BZ154))%, NA())</f>
        <v>#N/A</v>
      </c>
      <c r="BS243" s="49" t="e">
        <f t="array" ref="BS243">IF(COUNT(IF(BS$5:BS$81&gt;0, TRANSPOSE(Data_TR_USD!$B154:$BZ154)))&gt;0, SUMPRODUCT(BS$5:BS$81, TRANSPOSE(Data_TR_USD!$B154:$BZ154))%, NA())</f>
        <v>#N/A</v>
      </c>
    </row>
    <row r="245" spans="1:71">
      <c r="E245" s="52"/>
      <c r="M245" s="118"/>
    </row>
    <row r="246" spans="1:71">
      <c r="A246" s="534" t="s">
        <v>933</v>
      </c>
      <c r="B246" s="308">
        <f>StartYear-1</f>
        <v>1870</v>
      </c>
    </row>
    <row r="247" spans="1:71">
      <c r="B247" s="48">
        <f>B246+1</f>
        <v>1871</v>
      </c>
      <c r="E247" s="49">
        <f t="shared" ref="E247:G266" si="7">IF(ISNUMBER(E97), (1+E97)/(1+$G97)-1, NA())</f>
        <v>0.13399452342576335</v>
      </c>
      <c r="F247" s="49" t="e">
        <f t="shared" si="7"/>
        <v>#N/A</v>
      </c>
      <c r="G247" s="49">
        <f t="shared" si="7"/>
        <v>0</v>
      </c>
      <c r="I247" s="49">
        <f>IF(ISNUMBER(I97), (1+I97)/(1+$G97)-1, NA())</f>
        <v>4.6562302229743446E-2</v>
      </c>
      <c r="J247" s="49">
        <f>IF(ISNUMBER(J97), (1+J97)/(1+$G97)-1, NA())</f>
        <v>4.6562302229743446E-2</v>
      </c>
      <c r="K247" s="49">
        <f>IF(ISNUMBER(K97), (1+K97)/(1+$G97)-1, NA())</f>
        <v>8.4227264920142098E-2</v>
      </c>
      <c r="M247" s="49">
        <f t="shared" ref="M247:N266" si="8">IF(ISNUMBER(M97), (1+M97)/(1+$G97)-1, NA())</f>
        <v>6.4400325100583355E-2</v>
      </c>
      <c r="N247" s="49">
        <f t="shared" si="8"/>
        <v>8.4227264920142098E-2</v>
      </c>
      <c r="X247" s="49">
        <f t="shared" ref="X247:Y266" si="9">IF(ISNUMBER(X97), (1+X97)/(1+$G97)-1, NA())</f>
        <v>3.0794109940908143E-2</v>
      </c>
      <c r="Y247" s="49">
        <f t="shared" si="9"/>
        <v>8.4227264920142098E-2</v>
      </c>
      <c r="AA247" s="49">
        <f t="shared" ref="AA247:AE256" si="10">IF(ISNUMBER(AA97), (1+AA97)/(1+$G97)-1, NA())</f>
        <v>6.4400325100583355E-2</v>
      </c>
      <c r="AB247" s="49">
        <f t="shared" si="10"/>
        <v>7.8663834563514889E-3</v>
      </c>
      <c r="AC247" s="49">
        <f t="shared" si="10"/>
        <v>4.7862330040908674E-3</v>
      </c>
      <c r="AD247" s="49">
        <f t="shared" si="10"/>
        <v>6.6422452557317602E-3</v>
      </c>
      <c r="AE247" s="49">
        <f t="shared" si="10"/>
        <v>1.9689756028213878E-2</v>
      </c>
      <c r="AG247" s="49">
        <f t="shared" ref="AG247:AG278" si="11">IF(ISNUMBER(AG97), (1+AG97)/(1+$G97)-1, NA())</f>
        <v>-1.5040706815467653E-2</v>
      </c>
      <c r="AM247" s="49">
        <f t="shared" ref="AM247:AQ256" si="12">IF(ISNUMBER(AM97), (1+AM97)/(1+$G97)-1, NA())</f>
        <v>6.1753351459868266E-2</v>
      </c>
      <c r="AN247" s="49">
        <f t="shared" si="12"/>
        <v>4.9001068779745305E-2</v>
      </c>
      <c r="AO247" s="49">
        <f t="shared" si="12"/>
        <v>1.2237994516152595E-2</v>
      </c>
      <c r="AP247" s="49">
        <f t="shared" si="12"/>
        <v>-1.7050195079870711E-4</v>
      </c>
      <c r="AQ247" s="49">
        <f t="shared" si="12"/>
        <v>3.8086074291455052E-2</v>
      </c>
      <c r="AS247" s="49">
        <f t="shared" ref="AS247:AS310" si="13">IF(ISNUMBER(AS97), (1+AS97)/(1+$G97)-1, NA())</f>
        <v>8.4227264920142098E-2</v>
      </c>
      <c r="AU247" s="49">
        <f t="shared" ref="AU247:AY256" si="14">IF(ISNUMBER(AU97), (1+AU97)/(1+$G97)-1, NA())</f>
        <v>-1.5040706815467653E-2</v>
      </c>
      <c r="AV247" s="49">
        <f t="shared" si="14"/>
        <v>-1.5040706815467653E-2</v>
      </c>
      <c r="AW247" s="49">
        <f t="shared" si="14"/>
        <v>4.9496802076460122E-2</v>
      </c>
      <c r="AX247" s="49">
        <f t="shared" si="14"/>
        <v>6.4400325100583355E-2</v>
      </c>
      <c r="AY247" s="49">
        <f t="shared" si="14"/>
        <v>6.193861670286549E-2</v>
      </c>
      <c r="AZ247" s="49">
        <f t="shared" ref="AZ247:BS247" si="15">IF(ISNUMBER(AZ97), (1+AZ97)/(1+$G97)-1, NA())</f>
        <v>6.1419620495758664E-2</v>
      </c>
      <c r="BA247" s="49">
        <f t="shared" si="15"/>
        <v>7.3145777207168639E-3</v>
      </c>
      <c r="BB247" s="49">
        <f t="shared" si="15"/>
        <v>3.0794109940908143E-2</v>
      </c>
      <c r="BC247" s="49">
        <f t="shared" si="15"/>
        <v>1.7228047630496235E-2</v>
      </c>
      <c r="BD247" s="49">
        <f t="shared" si="15"/>
        <v>9.6669079546547243E-2</v>
      </c>
      <c r="BE247" s="49">
        <f t="shared" si="15"/>
        <v>1.9319225542219431E-2</v>
      </c>
      <c r="BF247" s="49">
        <f t="shared" si="15"/>
        <v>9.7096497995265985E-3</v>
      </c>
      <c r="BG247" s="49">
        <f t="shared" si="15"/>
        <v>2.1561980390081281E-3</v>
      </c>
      <c r="BH247" s="49">
        <f t="shared" si="15"/>
        <v>3.2810212465718802E-2</v>
      </c>
      <c r="BI247" s="49">
        <f t="shared" si="15"/>
        <v>8.4227264920142098E-2</v>
      </c>
      <c r="BJ247" s="49">
        <f t="shared" si="15"/>
        <v>7.4380431329270857E-2</v>
      </c>
      <c r="BK247" s="49">
        <f t="shared" si="15"/>
        <v>4.5652061098908625E-3</v>
      </c>
      <c r="BL247" s="49">
        <f t="shared" si="15"/>
        <v>5.9476908305147846E-2</v>
      </c>
      <c r="BM247" s="49">
        <f t="shared" si="15"/>
        <v>3.5631271466550762E-2</v>
      </c>
      <c r="BN247" s="49">
        <f t="shared" si="15"/>
        <v>2.2218100744839875E-2</v>
      </c>
      <c r="BO247" s="49">
        <f t="shared" si="15"/>
        <v>1.4766339232778591E-2</v>
      </c>
      <c r="BP247" s="49">
        <f t="shared" si="15"/>
        <v>9.7984982247374397E-3</v>
      </c>
      <c r="BQ247" s="49">
        <f t="shared" si="15"/>
        <v>4.9001068779745305E-2</v>
      </c>
      <c r="BR247" s="49">
        <f t="shared" si="15"/>
        <v>-1.5040706815467653E-2</v>
      </c>
      <c r="BS247" s="49">
        <f t="shared" si="15"/>
        <v>-3.1767059830839495E-3</v>
      </c>
    </row>
    <row r="248" spans="1:71">
      <c r="B248" s="48">
        <f>B247+1</f>
        <v>1872</v>
      </c>
      <c r="E248" s="49">
        <f t="shared" si="7"/>
        <v>8.6876415197239432E-2</v>
      </c>
      <c r="F248" s="49" t="e">
        <f t="shared" si="7"/>
        <v>#N/A</v>
      </c>
      <c r="G248" s="49">
        <f t="shared" si="7"/>
        <v>0</v>
      </c>
      <c r="I248" s="49">
        <f t="shared" ref="I248:K248" si="16">IF(ISNUMBER(I98), (1+I98)/(1+$G98)-1, NA())</f>
        <v>5.3372173621812458E-2</v>
      </c>
      <c r="J248" s="49">
        <f t="shared" si="16"/>
        <v>5.3372173621812458E-2</v>
      </c>
      <c r="K248" s="49">
        <f t="shared" si="16"/>
        <v>5.7015140206618353E-2</v>
      </c>
      <c r="M248" s="49">
        <f t="shared" si="8"/>
        <v>3.9265714262710416E-2</v>
      </c>
      <c r="N248" s="49">
        <f t="shared" si="8"/>
        <v>5.7015140206618353E-2</v>
      </c>
      <c r="X248" s="49">
        <f t="shared" si="9"/>
        <v>1.9106566489284882E-2</v>
      </c>
      <c r="Y248" s="49">
        <f t="shared" si="9"/>
        <v>5.7015140206618353E-2</v>
      </c>
      <c r="AA248" s="49">
        <f t="shared" si="10"/>
        <v>3.9265714262710416E-2</v>
      </c>
      <c r="AB248" s="49">
        <f t="shared" si="10"/>
        <v>-5.3623849514905508E-4</v>
      </c>
      <c r="AC248" s="49">
        <f t="shared" si="10"/>
        <v>-4.3077036562475524E-3</v>
      </c>
      <c r="AD248" s="49">
        <f t="shared" si="10"/>
        <v>-1.0205528099438421E-4</v>
      </c>
      <c r="AE248" s="49">
        <f t="shared" si="10"/>
        <v>6.5856508234918287E-3</v>
      </c>
      <c r="AG248" s="49">
        <f t="shared" si="11"/>
        <v>-2.2057129600155712E-2</v>
      </c>
      <c r="AM248" s="49">
        <f t="shared" si="12"/>
        <v>3.3640454295812194E-2</v>
      </c>
      <c r="AN248" s="49">
        <f t="shared" si="12"/>
        <v>3.0187639891036788E-2</v>
      </c>
      <c r="AO248" s="49">
        <f t="shared" si="12"/>
        <v>1.1389735836222492E-3</v>
      </c>
      <c r="AP248" s="49">
        <f t="shared" si="12"/>
        <v>-8.7450601422245366E-3</v>
      </c>
      <c r="AQ248" s="49">
        <f t="shared" si="12"/>
        <v>2.2225874648059696E-2</v>
      </c>
      <c r="AS248" s="49">
        <f t="shared" si="13"/>
        <v>5.7015140206618353E-2</v>
      </c>
      <c r="AU248" s="49">
        <f t="shared" si="14"/>
        <v>-2.2057129600155712E-2</v>
      </c>
      <c r="AV248" s="49">
        <f t="shared" si="14"/>
        <v>-2.2057129600155712E-2</v>
      </c>
      <c r="AW248" s="49">
        <f t="shared" si="14"/>
        <v>2.8372359782970813E-2</v>
      </c>
      <c r="AX248" s="49">
        <f t="shared" si="14"/>
        <v>3.9265714262710416E-2</v>
      </c>
      <c r="AY248" s="49">
        <f t="shared" si="14"/>
        <v>3.5837678530626027E-2</v>
      </c>
      <c r="AZ248" s="49">
        <f t="shared" ref="AZ248:BS248" si="17">IF(ISNUMBER(AZ98), (1+AZ98)/(1+$G98)-1, NA())</f>
        <v>3.7087043366762495E-2</v>
      </c>
      <c r="BA248" s="49">
        <f t="shared" si="17"/>
        <v>-5.7170978805464179E-3</v>
      </c>
      <c r="BB248" s="49">
        <f t="shared" si="17"/>
        <v>1.9106566489284882E-2</v>
      </c>
      <c r="BC248" s="49">
        <f t="shared" si="17"/>
        <v>3.1576150914076617E-3</v>
      </c>
      <c r="BD248" s="49">
        <f t="shared" si="17"/>
        <v>6.4480458954273567E-2</v>
      </c>
      <c r="BE248" s="49">
        <f t="shared" si="17"/>
        <v>2.1912023538639414E-3</v>
      </c>
      <c r="BF248" s="49">
        <f t="shared" si="17"/>
        <v>2.5483678079207817E-3</v>
      </c>
      <c r="BG248" s="49">
        <f t="shared" si="17"/>
        <v>-3.2464352983190281E-3</v>
      </c>
      <c r="BH248" s="49">
        <f t="shared" si="17"/>
        <v>1.4851171121817774E-2</v>
      </c>
      <c r="BI248" s="49">
        <f t="shared" si="17"/>
        <v>5.7015140206618353E-2</v>
      </c>
      <c r="BJ248" s="49">
        <f t="shared" si="17"/>
        <v>4.3302997278281463E-2</v>
      </c>
      <c r="BK248" s="49">
        <f t="shared" si="17"/>
        <v>1.4675888177915208E-3</v>
      </c>
      <c r="BL248" s="49">
        <f t="shared" si="17"/>
        <v>3.240964279854186E-2</v>
      </c>
      <c r="BM248" s="49">
        <f t="shared" si="17"/>
        <v>1.4980275630958717E-2</v>
      </c>
      <c r="BN248" s="49">
        <f t="shared" si="17"/>
        <v>5.1762565991932963E-3</v>
      </c>
      <c r="BO248" s="49">
        <f t="shared" si="17"/>
        <v>-2.7042064067672733E-4</v>
      </c>
      <c r="BP248" s="49">
        <f t="shared" si="17"/>
        <v>-3.9015388005898544E-3</v>
      </c>
      <c r="BQ248" s="49">
        <f t="shared" si="17"/>
        <v>3.0187639891036788E-2</v>
      </c>
      <c r="BR248" s="49">
        <f t="shared" si="17"/>
        <v>-2.2057129600155712E-2</v>
      </c>
      <c r="BS248" s="49">
        <f t="shared" si="17"/>
        <v>-2.6991198811675554E-3</v>
      </c>
    </row>
    <row r="249" spans="1:71">
      <c r="B249" s="48">
        <f t="shared" ref="B249:B312" si="18">B248+1</f>
        <v>1873</v>
      </c>
      <c r="E249" s="49">
        <f t="shared" si="7"/>
        <v>1.9957769423318172E-2</v>
      </c>
      <c r="F249" s="49" t="e">
        <f t="shared" si="7"/>
        <v>#N/A</v>
      </c>
      <c r="G249" s="49">
        <f t="shared" si="7"/>
        <v>0</v>
      </c>
      <c r="I249" s="49">
        <f t="shared" ref="I249:K249" si="19">IF(ISNUMBER(I99), (1+I99)/(1+$G99)-1, NA())</f>
        <v>0.13249185520840934</v>
      </c>
      <c r="J249" s="49">
        <f t="shared" si="19"/>
        <v>0.13249185520840934</v>
      </c>
      <c r="K249" s="49">
        <f t="shared" si="19"/>
        <v>6.4092911982114531E-2</v>
      </c>
      <c r="M249" s="49">
        <f t="shared" si="8"/>
        <v>4.9885106657842737E-2</v>
      </c>
      <c r="N249" s="49">
        <f t="shared" si="8"/>
        <v>6.4092911982114531E-2</v>
      </c>
      <c r="X249" s="49">
        <f t="shared" si="9"/>
        <v>6.4058878679833287E-2</v>
      </c>
      <c r="Y249" s="49">
        <f t="shared" si="9"/>
        <v>6.4092911982114531E-2</v>
      </c>
      <c r="AA249" s="49">
        <f t="shared" si="10"/>
        <v>4.9885106657842737E-2</v>
      </c>
      <c r="AB249" s="49">
        <f t="shared" si="10"/>
        <v>6.4681537894744956E-2</v>
      </c>
      <c r="AC249" s="49">
        <f t="shared" si="10"/>
        <v>6.0364794598011473E-2</v>
      </c>
      <c r="AD249" s="49">
        <f t="shared" si="10"/>
        <v>6.3007088351181739E-2</v>
      </c>
      <c r="AE249" s="49">
        <f t="shared" si="10"/>
        <v>5.7744872612969234E-2</v>
      </c>
      <c r="AG249" s="49">
        <f t="shared" si="11"/>
        <v>4.6156989273739679E-2</v>
      </c>
      <c r="AM249" s="49">
        <f t="shared" si="12"/>
        <v>3.6566370218992228E-2</v>
      </c>
      <c r="AN249" s="49">
        <f t="shared" si="12"/>
        <v>7.873585514711845E-2</v>
      </c>
      <c r="AO249" s="49">
        <f t="shared" si="12"/>
        <v>5.9054833605490353E-2</v>
      </c>
      <c r="AP249" s="49">
        <f t="shared" si="12"/>
        <v>5.6812843266943469E-2</v>
      </c>
      <c r="AQ249" s="49">
        <f t="shared" si="12"/>
        <v>8.142272106185855E-2</v>
      </c>
      <c r="AS249" s="49">
        <f t="shared" si="13"/>
        <v>6.4092911982114531E-2</v>
      </c>
      <c r="AU249" s="49">
        <f t="shared" si="14"/>
        <v>4.6156989273739679E-2</v>
      </c>
      <c r="AV249" s="49">
        <f t="shared" si="14"/>
        <v>4.6156989273739679E-2</v>
      </c>
      <c r="AW249" s="49">
        <f t="shared" si="14"/>
        <v>5.2505028642884977E-2</v>
      </c>
      <c r="AX249" s="49">
        <f t="shared" si="14"/>
        <v>4.9885106657842737E-2</v>
      </c>
      <c r="AY249" s="49">
        <f t="shared" si="14"/>
        <v>4.1471243003185831E-2</v>
      </c>
      <c r="AZ249" s="49">
        <f t="shared" ref="AZ249:BS249" si="20">IF(ISNUMBER(AZ99), (1+AZ99)/(1+$G99)-1, NA())</f>
        <v>5.0409091054851141E-2</v>
      </c>
      <c r="BA249" s="49">
        <f t="shared" si="20"/>
        <v>4.2227106296176542E-2</v>
      </c>
      <c r="BB249" s="49">
        <f t="shared" si="20"/>
        <v>6.4058878679833287E-2</v>
      </c>
      <c r="BC249" s="49">
        <f t="shared" si="20"/>
        <v>4.9331008958312328E-2</v>
      </c>
      <c r="BD249" s="49">
        <f t="shared" si="20"/>
        <v>5.3059126342415386E-2</v>
      </c>
      <c r="BE249" s="49">
        <f t="shared" si="20"/>
        <v>4.7935127044582027E-2</v>
      </c>
      <c r="BF249" s="49">
        <f t="shared" si="20"/>
        <v>7.7192521907325284E-2</v>
      </c>
      <c r="BG249" s="49">
        <f t="shared" si="20"/>
        <v>7.2474105053480065E-2</v>
      </c>
      <c r="BH249" s="49">
        <f t="shared" si="20"/>
        <v>5.0452515568569556E-2</v>
      </c>
      <c r="BI249" s="49">
        <f t="shared" si="20"/>
        <v>6.4092911982114531E-2</v>
      </c>
      <c r="BJ249" s="49">
        <f t="shared" si="20"/>
        <v>3.0437457363486686E-2</v>
      </c>
      <c r="BK249" s="49">
        <f t="shared" si="20"/>
        <v>7.386157127552706E-2</v>
      </c>
      <c r="BL249" s="49">
        <f t="shared" si="20"/>
        <v>3.3057379348528926E-2</v>
      </c>
      <c r="BM249" s="49">
        <f t="shared" si="20"/>
        <v>3.7249254524596376E-2</v>
      </c>
      <c r="BN249" s="49">
        <f t="shared" si="20"/>
        <v>3.9607184311134302E-2</v>
      </c>
      <c r="BO249" s="49">
        <f t="shared" si="20"/>
        <v>4.0917145303655422E-2</v>
      </c>
      <c r="BP249" s="49">
        <f t="shared" si="20"/>
        <v>4.1790452632002761E-2</v>
      </c>
      <c r="BQ249" s="49">
        <f t="shared" si="20"/>
        <v>7.873585514711845E-2</v>
      </c>
      <c r="BR249" s="49">
        <f t="shared" si="20"/>
        <v>4.6156989273739679E-2</v>
      </c>
      <c r="BS249" s="49">
        <f t="shared" si="20"/>
        <v>8.0229526133087203E-2</v>
      </c>
    </row>
    <row r="250" spans="1:71">
      <c r="B250" s="48">
        <f t="shared" si="18"/>
        <v>1874</v>
      </c>
      <c r="E250" s="49">
        <f t="shared" si="7"/>
        <v>0.12099668192361057</v>
      </c>
      <c r="F250" s="49" t="e">
        <f t="shared" si="7"/>
        <v>#N/A</v>
      </c>
      <c r="G250" s="49">
        <f t="shared" si="7"/>
        <v>0</v>
      </c>
      <c r="I250" s="49">
        <f t="shared" ref="I250:K250" si="21">IF(ISNUMBER(I100), (1+I100)/(1+$G100)-1, NA())</f>
        <v>0.14704400402913032</v>
      </c>
      <c r="J250" s="49">
        <f t="shared" si="21"/>
        <v>0.14704400402913032</v>
      </c>
      <c r="K250" s="49">
        <f t="shared" si="21"/>
        <v>0.14368622029301026</v>
      </c>
      <c r="M250" s="49">
        <f t="shared" si="8"/>
        <v>0.11835472716928352</v>
      </c>
      <c r="N250" s="49">
        <f t="shared" si="8"/>
        <v>0.14368622029301026</v>
      </c>
      <c r="X250" s="49">
        <f t="shared" si="9"/>
        <v>0.11080273182531908</v>
      </c>
      <c r="Y250" s="49">
        <f t="shared" si="9"/>
        <v>0.14368622029301026</v>
      </c>
      <c r="AA250" s="49">
        <f t="shared" si="10"/>
        <v>0.11835472716928352</v>
      </c>
      <c r="AB250" s="49">
        <f t="shared" si="10"/>
        <v>0.10333924867902811</v>
      </c>
      <c r="AC250" s="49">
        <f t="shared" si="10"/>
        <v>9.9705761917247893E-2</v>
      </c>
      <c r="AD250" s="49">
        <f t="shared" si="10"/>
        <v>9.8761108029080891E-2</v>
      </c>
      <c r="AE250" s="49">
        <f t="shared" si="10"/>
        <v>0.10436800323025652</v>
      </c>
      <c r="AG250" s="49">
        <f t="shared" si="11"/>
        <v>7.4374268793521159E-2</v>
      </c>
      <c r="AM250" s="49">
        <f t="shared" si="12"/>
        <v>0.10321052143380749</v>
      </c>
      <c r="AN250" s="49">
        <f t="shared" si="12"/>
        <v>0.13182253626115426</v>
      </c>
      <c r="AO250" s="49">
        <f t="shared" si="12"/>
        <v>0.10203688257375232</v>
      </c>
      <c r="AP250" s="49">
        <f t="shared" si="12"/>
        <v>9.3372888636316098E-2</v>
      </c>
      <c r="AQ250" s="49">
        <f t="shared" si="12"/>
        <v>0.1327355724017929</v>
      </c>
      <c r="AS250" s="49">
        <f t="shared" si="13"/>
        <v>0.14368622029301026</v>
      </c>
      <c r="AU250" s="49">
        <f t="shared" si="14"/>
        <v>7.4374268793521159E-2</v>
      </c>
      <c r="AV250" s="49">
        <f t="shared" si="14"/>
        <v>7.4374268793521159E-2</v>
      </c>
      <c r="AW250" s="49">
        <f t="shared" si="14"/>
        <v>0.11369248585627445</v>
      </c>
      <c r="AX250" s="49">
        <f t="shared" si="14"/>
        <v>0.11835472716928352</v>
      </c>
      <c r="AY250" s="49">
        <f t="shared" si="14"/>
        <v>0.10802010126392481</v>
      </c>
      <c r="AZ250" s="49">
        <f t="shared" ref="AZ250:BS250" si="22">IF(ISNUMBER(AZ100), (1+AZ100)/(1+$G100)-1, NA())</f>
        <v>0.11742227890668167</v>
      </c>
      <c r="BA250" s="49">
        <f t="shared" si="22"/>
        <v>8.1367630763034438E-2</v>
      </c>
      <c r="BB250" s="49">
        <f t="shared" si="22"/>
        <v>0.11080273182531908</v>
      </c>
      <c r="BC250" s="49">
        <f t="shared" si="22"/>
        <v>9.4033377324897804E-2</v>
      </c>
      <c r="BD250" s="49">
        <f t="shared" si="22"/>
        <v>0.13801383570066017</v>
      </c>
      <c r="BE250" s="49">
        <f t="shared" si="22"/>
        <v>9.4748843570022334E-2</v>
      </c>
      <c r="BF250" s="49">
        <f t="shared" si="22"/>
        <v>0.12037501372796555</v>
      </c>
      <c r="BG250" s="49">
        <f t="shared" si="22"/>
        <v>0.1099910209183117</v>
      </c>
      <c r="BH250" s="49">
        <f t="shared" si="22"/>
        <v>0.10409947917013884</v>
      </c>
      <c r="BI250" s="49">
        <f t="shared" si="22"/>
        <v>0.14368622029301026</v>
      </c>
      <c r="BJ250" s="49">
        <f t="shared" si="22"/>
        <v>0.10234771667157472</v>
      </c>
      <c r="BK250" s="49">
        <f t="shared" si="22"/>
        <v>0.10701560131328236</v>
      </c>
      <c r="BL250" s="49">
        <f t="shared" si="22"/>
        <v>9.7685475358565643E-2</v>
      </c>
      <c r="BM250" s="49">
        <f t="shared" si="22"/>
        <v>9.0225889257751435E-2</v>
      </c>
      <c r="BN250" s="49">
        <f t="shared" si="22"/>
        <v>8.602987207604329E-2</v>
      </c>
      <c r="BO250" s="49">
        <f t="shared" si="22"/>
        <v>8.3698751419539086E-2</v>
      </c>
      <c r="BP250" s="49">
        <f t="shared" si="22"/>
        <v>8.2144670981869172E-2</v>
      </c>
      <c r="BQ250" s="49">
        <f t="shared" si="22"/>
        <v>0.13182253626115426</v>
      </c>
      <c r="BR250" s="49">
        <f t="shared" si="22"/>
        <v>7.4374268793521159E-2</v>
      </c>
      <c r="BS250" s="49">
        <f t="shared" si="22"/>
        <v>0.10889231515798525</v>
      </c>
    </row>
    <row r="251" spans="1:71">
      <c r="B251" s="48">
        <f t="shared" si="18"/>
        <v>1875</v>
      </c>
      <c r="E251" s="49">
        <f t="shared" si="7"/>
        <v>0.11106508416669336</v>
      </c>
      <c r="F251" s="49" t="e">
        <f t="shared" si="7"/>
        <v>#N/A</v>
      </c>
      <c r="G251" s="49">
        <f t="shared" si="7"/>
        <v>0</v>
      </c>
      <c r="I251" s="49">
        <f t="shared" ref="I251:K251" si="23">IF(ISNUMBER(I101), (1+I101)/(1+$G101)-1, NA())</f>
        <v>0.11305301055290329</v>
      </c>
      <c r="J251" s="49">
        <f t="shared" si="23"/>
        <v>0.11305301055290329</v>
      </c>
      <c r="K251" s="49">
        <f t="shared" si="23"/>
        <v>0.11485592536759026</v>
      </c>
      <c r="M251" s="49">
        <f t="shared" si="8"/>
        <v>9.8063642892439074E-2</v>
      </c>
      <c r="N251" s="49">
        <f t="shared" si="8"/>
        <v>0.11485592536759026</v>
      </c>
      <c r="X251" s="49">
        <f t="shared" si="9"/>
        <v>8.5476836529300604E-2</v>
      </c>
      <c r="Y251" s="49">
        <f t="shared" si="9"/>
        <v>0.11485592536759026</v>
      </c>
      <c r="AA251" s="49">
        <f t="shared" si="10"/>
        <v>9.8063642892439074E-2</v>
      </c>
      <c r="AB251" s="49">
        <f t="shared" si="10"/>
        <v>8.0783367024596098E-2</v>
      </c>
      <c r="AC251" s="49">
        <f t="shared" si="10"/>
        <v>7.8201160392835201E-2</v>
      </c>
      <c r="AD251" s="49">
        <f t="shared" si="10"/>
        <v>7.5609159151647898E-2</v>
      </c>
      <c r="AE251" s="49">
        <f t="shared" si="10"/>
        <v>8.3166781017736113E-2</v>
      </c>
      <c r="AG251" s="49">
        <f t="shared" si="11"/>
        <v>6.1408877917683791E-2</v>
      </c>
      <c r="AM251" s="49">
        <f t="shared" si="12"/>
        <v>9.2111900660146073E-2</v>
      </c>
      <c r="AN251" s="49">
        <f t="shared" si="12"/>
        <v>0.11610856072852971</v>
      </c>
      <c r="AO251" s="49">
        <f t="shared" si="12"/>
        <v>8.0683970705285768E-2</v>
      </c>
      <c r="AP251" s="49">
        <f t="shared" si="12"/>
        <v>7.4003089774047348E-2</v>
      </c>
      <c r="AQ251" s="49">
        <f t="shared" si="12"/>
        <v>0.11294189671734123</v>
      </c>
      <c r="AS251" s="49">
        <f t="shared" si="13"/>
        <v>0.11485592536759026</v>
      </c>
      <c r="AU251" s="49">
        <f t="shared" si="14"/>
        <v>6.1408877917683791E-2</v>
      </c>
      <c r="AV251" s="49">
        <f t="shared" si="14"/>
        <v>6.1408877917683791E-2</v>
      </c>
      <c r="AW251" s="49">
        <f t="shared" si="14"/>
        <v>9.3098022267537939E-2</v>
      </c>
      <c r="AX251" s="49">
        <f t="shared" si="14"/>
        <v>9.8063642892439074E-2</v>
      </c>
      <c r="AY251" s="49">
        <f t="shared" si="14"/>
        <v>9.2150311967313714E-2</v>
      </c>
      <c r="AZ251" s="49">
        <f t="shared" ref="AZ251:BS251" si="24">IF(ISNUMBER(AZ101), (1+AZ101)/(1+$G101)-1, NA())</f>
        <v>9.707051876745898E-2</v>
      </c>
      <c r="BA251" s="49">
        <f t="shared" si="24"/>
        <v>6.8857308855035049E-2</v>
      </c>
      <c r="BB251" s="49">
        <f t="shared" si="24"/>
        <v>8.5476836529300604E-2</v>
      </c>
      <c r="BC251" s="49">
        <f t="shared" si="24"/>
        <v>7.7253450092610976E-2</v>
      </c>
      <c r="BD251" s="49">
        <f t="shared" si="24"/>
        <v>0.11390821506736604</v>
      </c>
      <c r="BE251" s="49">
        <f t="shared" si="24"/>
        <v>8.3089958403401054E-2</v>
      </c>
      <c r="BF251" s="49">
        <f t="shared" si="24"/>
        <v>9.0027822243085698E-2</v>
      </c>
      <c r="BG251" s="49">
        <f t="shared" si="24"/>
        <v>8.2222630885467662E-2</v>
      </c>
      <c r="BH251" s="49">
        <f t="shared" si="24"/>
        <v>8.5525927962940784E-2</v>
      </c>
      <c r="BI251" s="49">
        <f t="shared" si="24"/>
        <v>0.11485592536759026</v>
      </c>
      <c r="BJ251" s="49">
        <f t="shared" si="24"/>
        <v>9.1202601667089489E-2</v>
      </c>
      <c r="BK251" s="49">
        <f t="shared" si="24"/>
        <v>7.8497079267484171E-2</v>
      </c>
      <c r="BL251" s="49">
        <f t="shared" si="24"/>
        <v>8.6236981042188354E-2</v>
      </c>
      <c r="BM251" s="49">
        <f t="shared" si="24"/>
        <v>7.829198804234716E-2</v>
      </c>
      <c r="BN251" s="49">
        <f t="shared" si="24"/>
        <v>7.3822929479936183E-2</v>
      </c>
      <c r="BO251" s="49">
        <f t="shared" si="24"/>
        <v>7.1340119167485616E-2</v>
      </c>
      <c r="BP251" s="49">
        <f t="shared" si="24"/>
        <v>6.9684912292518719E-2</v>
      </c>
      <c r="BQ251" s="49">
        <f t="shared" si="24"/>
        <v>0.11610856072852971</v>
      </c>
      <c r="BR251" s="49">
        <f t="shared" si="24"/>
        <v>6.1408877917683791E-2</v>
      </c>
      <c r="BS251" s="49">
        <f t="shared" si="24"/>
        <v>7.756953398354427E-2</v>
      </c>
    </row>
    <row r="252" spans="1:71">
      <c r="B252" s="48">
        <f t="shared" si="18"/>
        <v>1876</v>
      </c>
      <c r="E252" s="49">
        <f t="shared" si="7"/>
        <v>-0.14564613641986546</v>
      </c>
      <c r="F252" s="49" t="e">
        <f t="shared" si="7"/>
        <v>#N/A</v>
      </c>
      <c r="G252" s="49">
        <f t="shared" si="7"/>
        <v>0</v>
      </c>
      <c r="I252" s="49">
        <f t="shared" ref="I252:K252" si="25">IF(ISNUMBER(I102), (1+I102)/(1+$G102)-1, NA())</f>
        <v>4.3200118580871694E-2</v>
      </c>
      <c r="J252" s="49">
        <f t="shared" si="25"/>
        <v>4.3200118580871694E-2</v>
      </c>
      <c r="K252" s="49">
        <f t="shared" si="25"/>
        <v>-7.0007205666695382E-2</v>
      </c>
      <c r="M252" s="49">
        <f t="shared" si="8"/>
        <v>-6.6742058631250045E-2</v>
      </c>
      <c r="N252" s="49">
        <f t="shared" si="8"/>
        <v>-7.0007205666695382E-2</v>
      </c>
      <c r="X252" s="49">
        <f t="shared" si="9"/>
        <v>-2.9657311357862537E-2</v>
      </c>
      <c r="Y252" s="49">
        <f t="shared" si="9"/>
        <v>-7.0007205666695382E-2</v>
      </c>
      <c r="AA252" s="49">
        <f t="shared" si="10"/>
        <v>-6.6742058631250045E-2</v>
      </c>
      <c r="AB252" s="49">
        <f t="shared" si="10"/>
        <v>-9.3676980671777432E-3</v>
      </c>
      <c r="AC252" s="49">
        <f t="shared" si="10"/>
        <v>-1.1962575415209509E-2</v>
      </c>
      <c r="AD252" s="49">
        <f t="shared" si="10"/>
        <v>-1.1853850125717602E-2</v>
      </c>
      <c r="AE252" s="49">
        <f t="shared" si="10"/>
        <v>-2.5657446219219615E-2</v>
      </c>
      <c r="AG252" s="49">
        <f t="shared" si="11"/>
        <v>-8.6974283797641716E-3</v>
      </c>
      <c r="AM252" s="49">
        <f t="shared" si="12"/>
        <v>-7.4106657204393245E-2</v>
      </c>
      <c r="AN252" s="49">
        <f t="shared" si="12"/>
        <v>-1.4634592672522651E-2</v>
      </c>
      <c r="AO252" s="49">
        <f t="shared" si="12"/>
        <v>-1.8810010817214562E-2</v>
      </c>
      <c r="AP252" s="49">
        <f t="shared" si="12"/>
        <v>-1.1146288656348147E-2</v>
      </c>
      <c r="AQ252" s="49">
        <f t="shared" si="12"/>
        <v>-7.687819979311783E-3</v>
      </c>
      <c r="AS252" s="49">
        <f t="shared" si="13"/>
        <v>-7.0007205666695382E-2</v>
      </c>
      <c r="AU252" s="49">
        <f t="shared" si="14"/>
        <v>-8.6974283797641716E-3</v>
      </c>
      <c r="AV252" s="49">
        <f t="shared" si="14"/>
        <v>-8.6974283797641716E-3</v>
      </c>
      <c r="AW252" s="49">
        <f t="shared" si="14"/>
        <v>-5.3047187827239939E-2</v>
      </c>
      <c r="AX252" s="49">
        <f t="shared" si="14"/>
        <v>-6.6742058631250045E-2</v>
      </c>
      <c r="AY252" s="49">
        <f t="shared" si="14"/>
        <v>-7.1956920515532374E-2</v>
      </c>
      <c r="AZ252" s="49">
        <f t="shared" ref="AZ252:BS252" si="26">IF(ISNUMBER(AZ102), (1+AZ102)/(1+$G102)-1, NA())</f>
        <v>-6.4003084470448002E-2</v>
      </c>
      <c r="BA252" s="49">
        <f t="shared" si="26"/>
        <v>-2.9239734585779331E-2</v>
      </c>
      <c r="BB252" s="49">
        <f t="shared" si="26"/>
        <v>-2.9657311357862537E-2</v>
      </c>
      <c r="BC252" s="49">
        <f t="shared" si="26"/>
        <v>-3.0872308103501944E-2</v>
      </c>
      <c r="BD252" s="49">
        <f t="shared" si="26"/>
        <v>-8.8916938354987818E-2</v>
      </c>
      <c r="BE252" s="49">
        <f t="shared" si="26"/>
        <v>-2.9956919596941245E-2</v>
      </c>
      <c r="BF252" s="49">
        <f t="shared" si="26"/>
        <v>-1.5328516466446285E-3</v>
      </c>
      <c r="BG252" s="49">
        <f t="shared" si="26"/>
        <v>-2.7636058380242634E-4</v>
      </c>
      <c r="BH252" s="49">
        <f t="shared" si="26"/>
        <v>-4.2045850159144305E-2</v>
      </c>
      <c r="BI252" s="49">
        <f t="shared" si="26"/>
        <v>-7.0007205666695382E-2</v>
      </c>
      <c r="BJ252" s="49">
        <f t="shared" si="26"/>
        <v>-9.0866653203825032E-2</v>
      </c>
      <c r="BK252" s="49">
        <f t="shared" si="26"/>
        <v>-1.3239697939583239E-3</v>
      </c>
      <c r="BL252" s="49">
        <f t="shared" si="26"/>
        <v>-7.7171782399814814E-2</v>
      </c>
      <c r="BM252" s="49">
        <f t="shared" si="26"/>
        <v>-5.5259989113398578E-2</v>
      </c>
      <c r="BN252" s="49">
        <f t="shared" si="26"/>
        <v>-4.2934605389789549E-2</v>
      </c>
      <c r="BO252" s="49">
        <f t="shared" si="26"/>
        <v>-3.6087169987784384E-2</v>
      </c>
      <c r="BP252" s="49">
        <f t="shared" si="26"/>
        <v>-3.1522213053114423E-2</v>
      </c>
      <c r="BQ252" s="49">
        <f t="shared" si="26"/>
        <v>-1.4634592672522651E-2</v>
      </c>
      <c r="BR252" s="49">
        <f t="shared" si="26"/>
        <v>-8.6974283797641716E-3</v>
      </c>
      <c r="BS252" s="49">
        <f t="shared" si="26"/>
        <v>9.7448574718350667E-3</v>
      </c>
    </row>
    <row r="253" spans="1:71">
      <c r="B253" s="48">
        <f t="shared" si="18"/>
        <v>1877</v>
      </c>
      <c r="E253" s="49">
        <f t="shared" si="7"/>
        <v>0.14699973141410694</v>
      </c>
      <c r="F253" s="49" t="e">
        <f t="shared" si="7"/>
        <v>#N/A</v>
      </c>
      <c r="G253" s="49">
        <f t="shared" si="7"/>
        <v>0</v>
      </c>
      <c r="I253" s="49">
        <f t="shared" ref="I253:K253" si="27">IF(ISNUMBER(I103), (1+I103)/(1+$G103)-1, NA())</f>
        <v>0.24408547262281854</v>
      </c>
      <c r="J253" s="49">
        <f t="shared" si="27"/>
        <v>0.24408547262281854</v>
      </c>
      <c r="K253" s="49">
        <f t="shared" si="27"/>
        <v>0.18499300529665241</v>
      </c>
      <c r="M253" s="49">
        <f t="shared" si="8"/>
        <v>0.17756772843648294</v>
      </c>
      <c r="N253" s="49">
        <f t="shared" si="8"/>
        <v>0.18499300529665241</v>
      </c>
      <c r="X253" s="49">
        <f t="shared" si="9"/>
        <v>0.19029945816163862</v>
      </c>
      <c r="Y253" s="49">
        <f t="shared" si="9"/>
        <v>0.18499300529665241</v>
      </c>
      <c r="AA253" s="49">
        <f t="shared" si="10"/>
        <v>0.17756772843648294</v>
      </c>
      <c r="AB253" s="49">
        <f t="shared" si="10"/>
        <v>0.19592193559153892</v>
      </c>
      <c r="AC253" s="49">
        <f t="shared" si="10"/>
        <v>0.19299620854462063</v>
      </c>
      <c r="AD253" s="49">
        <f t="shared" si="10"/>
        <v>0.19311162688622074</v>
      </c>
      <c r="AE253" s="49">
        <f t="shared" si="10"/>
        <v>0.18913908851758632</v>
      </c>
      <c r="AG253" s="49">
        <f t="shared" si="11"/>
        <v>0.18557093168445116</v>
      </c>
      <c r="AM253" s="49">
        <f t="shared" si="12"/>
        <v>0.16964443109940364</v>
      </c>
      <c r="AN253" s="49">
        <f t="shared" si="12"/>
        <v>0.20735226460207956</v>
      </c>
      <c r="AO253" s="49">
        <f t="shared" si="12"/>
        <v>0.19106764853110336</v>
      </c>
      <c r="AP253" s="49">
        <f t="shared" si="12"/>
        <v>0.19113988932957815</v>
      </c>
      <c r="AQ253" s="49">
        <f t="shared" si="12"/>
        <v>0.20909014151630356</v>
      </c>
      <c r="AS253" s="49">
        <f t="shared" si="13"/>
        <v>0.18499300529665241</v>
      </c>
      <c r="AU253" s="49">
        <f t="shared" si="14"/>
        <v>0.18557093168445116</v>
      </c>
      <c r="AV253" s="49">
        <f t="shared" si="14"/>
        <v>0.18557093168445116</v>
      </c>
      <c r="AW253" s="49">
        <f t="shared" si="14"/>
        <v>0.18142484846351747</v>
      </c>
      <c r="AX253" s="49">
        <f t="shared" si="14"/>
        <v>0.17756772843648294</v>
      </c>
      <c r="AY253" s="49">
        <f t="shared" si="14"/>
        <v>0.17192652999288094</v>
      </c>
      <c r="AZ253" s="49">
        <f t="shared" ref="AZ253:BS253" si="28">IF(ISNUMBER(AZ103), (1+AZ103)/(1+$G103)-1, NA())</f>
        <v>0.1783391524418898</v>
      </c>
      <c r="BA253" s="49">
        <f t="shared" si="28"/>
        <v>0.17978525164389958</v>
      </c>
      <c r="BB253" s="49">
        <f t="shared" si="28"/>
        <v>0.19029945816163862</v>
      </c>
      <c r="BC253" s="49">
        <f t="shared" si="28"/>
        <v>0.18349789007398432</v>
      </c>
      <c r="BD253" s="49">
        <f t="shared" si="28"/>
        <v>0.1754946868260161</v>
      </c>
      <c r="BE253" s="49">
        <f t="shared" si="28"/>
        <v>0.18457489073063127</v>
      </c>
      <c r="BF253" s="49">
        <f t="shared" si="28"/>
        <v>0.20427860543182441</v>
      </c>
      <c r="BG253" s="49">
        <f t="shared" si="28"/>
        <v>0.20122583016491369</v>
      </c>
      <c r="BH253" s="49">
        <f t="shared" si="28"/>
        <v>0.18234743262289865</v>
      </c>
      <c r="BI253" s="49">
        <f t="shared" si="28"/>
        <v>0.18499300529665241</v>
      </c>
      <c r="BJ253" s="49">
        <f t="shared" si="28"/>
        <v>0.16242821152224463</v>
      </c>
      <c r="BK253" s="49">
        <f t="shared" si="28"/>
        <v>0.20040582352128311</v>
      </c>
      <c r="BL253" s="49">
        <f t="shared" si="28"/>
        <v>0.16628533154927894</v>
      </c>
      <c r="BM253" s="49">
        <f t="shared" si="28"/>
        <v>0.17245672359253406</v>
      </c>
      <c r="BN253" s="49">
        <f t="shared" si="28"/>
        <v>0.17592813161686505</v>
      </c>
      <c r="BO253" s="49">
        <f t="shared" si="28"/>
        <v>0.17785669163038231</v>
      </c>
      <c r="BP253" s="49">
        <f t="shared" si="28"/>
        <v>0.17914239830606049</v>
      </c>
      <c r="BQ253" s="49">
        <f t="shared" si="28"/>
        <v>0.20735226460207956</v>
      </c>
      <c r="BR253" s="49">
        <f t="shared" si="28"/>
        <v>0.18557093168445116</v>
      </c>
      <c r="BS253" s="49">
        <f t="shared" si="28"/>
        <v>0.20551710833485815</v>
      </c>
    </row>
    <row r="254" spans="1:71">
      <c r="B254" s="48">
        <f t="shared" si="18"/>
        <v>1878</v>
      </c>
      <c r="E254" s="49">
        <f t="shared" si="7"/>
        <v>0.28783558047142654</v>
      </c>
      <c r="F254" s="49" t="e">
        <f t="shared" si="7"/>
        <v>#N/A</v>
      </c>
      <c r="G254" s="49">
        <f t="shared" si="7"/>
        <v>0</v>
      </c>
      <c r="I254" s="49">
        <f t="shared" ref="I254:K254" si="29">IF(ISNUMBER(I104), (1+I104)/(1+$G104)-1, NA())</f>
        <v>0.16851704164299131</v>
      </c>
      <c r="J254" s="49">
        <f t="shared" si="29"/>
        <v>0.16851704164299131</v>
      </c>
      <c r="K254" s="49">
        <f t="shared" si="29"/>
        <v>0.24367313680780844</v>
      </c>
      <c r="M254" s="49">
        <f t="shared" si="8"/>
        <v>0.21388472557935367</v>
      </c>
      <c r="N254" s="49">
        <f t="shared" si="8"/>
        <v>0.24367313680780844</v>
      </c>
      <c r="X254" s="49">
        <f t="shared" si="9"/>
        <v>0.17368067976691304</v>
      </c>
      <c r="Y254" s="49">
        <f t="shared" si="9"/>
        <v>0.24367313680780844</v>
      </c>
      <c r="AA254" s="49">
        <f t="shared" si="10"/>
        <v>0.21388472557935367</v>
      </c>
      <c r="AB254" s="49">
        <f t="shared" si="10"/>
        <v>0.14740422673429032</v>
      </c>
      <c r="AC254" s="49">
        <f t="shared" si="10"/>
        <v>0.14472521483233458</v>
      </c>
      <c r="AD254" s="49">
        <f t="shared" si="10"/>
        <v>0.14454805371131307</v>
      </c>
      <c r="AE254" s="49">
        <f t="shared" si="10"/>
        <v>0.1620150925190893</v>
      </c>
      <c r="AG254" s="49">
        <f t="shared" si="11"/>
        <v>0.11493680360387981</v>
      </c>
      <c r="AM254" s="49">
        <f t="shared" si="12"/>
        <v>0.20456347912751505</v>
      </c>
      <c r="AN254" s="49">
        <f t="shared" si="12"/>
        <v>0.18744299277985332</v>
      </c>
      <c r="AO254" s="49">
        <f t="shared" si="12"/>
        <v>0.15337015367571216</v>
      </c>
      <c r="AP254" s="49">
        <f t="shared" si="12"/>
        <v>0.13727811202522111</v>
      </c>
      <c r="AQ254" s="49">
        <f t="shared" si="12"/>
        <v>0.17980138194451145</v>
      </c>
      <c r="AS254" s="49">
        <f t="shared" si="13"/>
        <v>0.24367313680780844</v>
      </c>
      <c r="AU254" s="49">
        <f t="shared" si="14"/>
        <v>0.11493680360387981</v>
      </c>
      <c r="AV254" s="49">
        <f t="shared" si="14"/>
        <v>0.11493680360387981</v>
      </c>
      <c r="AW254" s="49">
        <f t="shared" si="14"/>
        <v>0.19659484789259896</v>
      </c>
      <c r="AX254" s="49">
        <f t="shared" si="14"/>
        <v>0.21388472557935367</v>
      </c>
      <c r="AY254" s="49">
        <f t="shared" si="14"/>
        <v>0.20763545880850343</v>
      </c>
      <c r="AZ254" s="49">
        <f t="shared" ref="AZ254:BS254" si="30">IF(ISNUMBER(AZ104), (1+AZ104)/(1+$G104)-1, NA())</f>
        <v>0.21042675004200251</v>
      </c>
      <c r="BA254" s="49">
        <f t="shared" si="30"/>
        <v>0.14087162013401189</v>
      </c>
      <c r="BB254" s="49">
        <f t="shared" si="30"/>
        <v>0.17368067976691304</v>
      </c>
      <c r="BC254" s="49">
        <f t="shared" si="30"/>
        <v>0.15576582574823927</v>
      </c>
      <c r="BD254" s="49">
        <f t="shared" si="30"/>
        <v>0.25471374772371314</v>
      </c>
      <c r="BE254" s="49">
        <f t="shared" si="30"/>
        <v>0.15587113315711254</v>
      </c>
      <c r="BF254" s="49">
        <f t="shared" si="30"/>
        <v>0.1572237483740353</v>
      </c>
      <c r="BG254" s="49">
        <f t="shared" si="30"/>
        <v>0.14519824292458572</v>
      </c>
      <c r="BH254" s="49">
        <f t="shared" si="30"/>
        <v>0.17617745360632853</v>
      </c>
      <c r="BI254" s="49">
        <f t="shared" si="30"/>
        <v>0.24367313680780844</v>
      </c>
      <c r="BJ254" s="49">
        <f t="shared" si="30"/>
        <v>0.2186760697244079</v>
      </c>
      <c r="BK254" s="49">
        <f t="shared" si="30"/>
        <v>0.14436599549347728</v>
      </c>
      <c r="BL254" s="49">
        <f t="shared" si="30"/>
        <v>0.2013861920376534</v>
      </c>
      <c r="BM254" s="49">
        <f t="shared" si="30"/>
        <v>0.17372238773884563</v>
      </c>
      <c r="BN254" s="49">
        <f t="shared" si="30"/>
        <v>0.15816149782076661</v>
      </c>
      <c r="BO254" s="49">
        <f t="shared" si="30"/>
        <v>0.14951655897738902</v>
      </c>
      <c r="BP254" s="49">
        <f t="shared" si="30"/>
        <v>0.14375326641513753</v>
      </c>
      <c r="BQ254" s="49">
        <f t="shared" si="30"/>
        <v>0.18744299277985332</v>
      </c>
      <c r="BR254" s="49">
        <f t="shared" si="30"/>
        <v>0.11493680360387981</v>
      </c>
      <c r="BS254" s="49">
        <f t="shared" si="30"/>
        <v>0.13649920534006732</v>
      </c>
    </row>
    <row r="255" spans="1:71">
      <c r="B255" s="48">
        <f t="shared" si="18"/>
        <v>1879</v>
      </c>
      <c r="E255" s="49">
        <f t="shared" si="7"/>
        <v>0.2270038207330396</v>
      </c>
      <c r="F255" s="49" t="e">
        <f t="shared" si="7"/>
        <v>#N/A</v>
      </c>
      <c r="G255" s="49">
        <f t="shared" si="7"/>
        <v>0</v>
      </c>
      <c r="I255" s="49">
        <f t="shared" ref="I255:K255" si="31">IF(ISNUMBER(I105), (1+I105)/(1+$G105)-1, NA())</f>
        <v>-0.13699341228598749</v>
      </c>
      <c r="J255" s="49">
        <f t="shared" si="31"/>
        <v>-0.13699341228598749</v>
      </c>
      <c r="K255" s="49">
        <f t="shared" si="31"/>
        <v>7.7909076766672136E-2</v>
      </c>
      <c r="M255" s="49">
        <f t="shared" si="8"/>
        <v>3.2926034513528268E-2</v>
      </c>
      <c r="N255" s="49">
        <f t="shared" si="8"/>
        <v>7.7909076766672136E-2</v>
      </c>
      <c r="X255" s="49">
        <f t="shared" si="9"/>
        <v>-6.6066852377526408E-2</v>
      </c>
      <c r="Y255" s="49">
        <f t="shared" si="9"/>
        <v>7.7909076766672136E-2</v>
      </c>
      <c r="AA255" s="49">
        <f t="shared" si="10"/>
        <v>3.2926034513528268E-2</v>
      </c>
      <c r="AB255" s="49">
        <f t="shared" si="10"/>
        <v>-0.12472597707980537</v>
      </c>
      <c r="AC255" s="49">
        <f t="shared" si="10"/>
        <v>-0.12644785113490864</v>
      </c>
      <c r="AD255" s="49">
        <f t="shared" si="10"/>
        <v>-0.12705112325373957</v>
      </c>
      <c r="AE255" s="49">
        <f t="shared" si="10"/>
        <v>-8.6604379722799329E-2</v>
      </c>
      <c r="AG255" s="49">
        <f t="shared" si="11"/>
        <v>-0.17143089338805273</v>
      </c>
      <c r="AM255" s="49">
        <f t="shared" si="12"/>
        <v>3.0548116193850783E-2</v>
      </c>
      <c r="AN255" s="49">
        <f t="shared" si="12"/>
        <v>-4.9404581975477035E-2</v>
      </c>
      <c r="AO255" s="49">
        <f t="shared" si="12"/>
        <v>-0.10652611542885415</v>
      </c>
      <c r="AP255" s="49">
        <f t="shared" si="12"/>
        <v>-0.13769361169819472</v>
      </c>
      <c r="AQ255" s="49">
        <f t="shared" si="12"/>
        <v>-7.079581611791208E-2</v>
      </c>
      <c r="AS255" s="49">
        <f t="shared" si="13"/>
        <v>7.7909076766672136E-2</v>
      </c>
      <c r="AU255" s="49">
        <f t="shared" si="14"/>
        <v>-0.17143089338805273</v>
      </c>
      <c r="AV255" s="49">
        <f t="shared" si="14"/>
        <v>-0.17143089338805273</v>
      </c>
      <c r="AW255" s="49">
        <f t="shared" si="14"/>
        <v>-6.9174368985809309E-3</v>
      </c>
      <c r="AX255" s="49">
        <f t="shared" si="14"/>
        <v>3.2926034513528268E-2</v>
      </c>
      <c r="AY255" s="49">
        <f t="shared" si="14"/>
        <v>3.0356249093010712E-2</v>
      </c>
      <c r="AZ255" s="49">
        <f t="shared" ref="AZ255:BS255" si="32">IF(ISNUMBER(AZ105), (1+AZ105)/(1+$G105)-1, NA())</f>
        <v>2.4957340231106295E-2</v>
      </c>
      <c r="BA255" s="49">
        <f t="shared" si="32"/>
        <v>-0.11166568626988882</v>
      </c>
      <c r="BB255" s="49">
        <f t="shared" si="32"/>
        <v>-6.6066852377526408E-2</v>
      </c>
      <c r="BC255" s="49">
        <f t="shared" si="32"/>
        <v>-8.9174165143316886E-2</v>
      </c>
      <c r="BD255" s="49">
        <f t="shared" si="32"/>
        <v>0.11518276275826422</v>
      </c>
      <c r="BE255" s="49">
        <f t="shared" si="32"/>
        <v>-8.6220645521119743E-2</v>
      </c>
      <c r="BF255" s="49">
        <f t="shared" si="32"/>
        <v>-0.12130828029387375</v>
      </c>
      <c r="BG255" s="49">
        <f t="shared" si="32"/>
        <v>-0.13969183305268629</v>
      </c>
      <c r="BH255" s="49">
        <f t="shared" si="32"/>
        <v>-4.8067080460641121E-2</v>
      </c>
      <c r="BI255" s="49">
        <f t="shared" si="32"/>
        <v>7.7909076766672136E-2</v>
      </c>
      <c r="BJ255" s="49">
        <f t="shared" si="32"/>
        <v>6.7629935084602577E-2</v>
      </c>
      <c r="BK255" s="49">
        <f t="shared" si="32"/>
        <v>-0.13962228877918048</v>
      </c>
      <c r="BL255" s="49">
        <f t="shared" si="32"/>
        <v>2.7786463672493378E-2</v>
      </c>
      <c r="BM255" s="49">
        <f t="shared" si="32"/>
        <v>-3.5963090586881297E-2</v>
      </c>
      <c r="BN255" s="49">
        <f t="shared" si="32"/>
        <v>-7.1822214857779731E-2</v>
      </c>
      <c r="BO255" s="49">
        <f t="shared" si="32"/>
        <v>-9.1743950563834331E-2</v>
      </c>
      <c r="BP255" s="49">
        <f t="shared" si="32"/>
        <v>-0.10502510770120399</v>
      </c>
      <c r="BQ255" s="49">
        <f t="shared" si="32"/>
        <v>-4.9404581975477035E-2</v>
      </c>
      <c r="BR255" s="49">
        <f t="shared" si="32"/>
        <v>-0.17143089338805273</v>
      </c>
      <c r="BS255" s="49">
        <f t="shared" si="32"/>
        <v>-0.16349237062419575</v>
      </c>
    </row>
    <row r="256" spans="1:71">
      <c r="B256" s="48">
        <f t="shared" si="18"/>
        <v>1880</v>
      </c>
      <c r="E256" s="49">
        <f t="shared" si="7"/>
        <v>0.33659615060400228</v>
      </c>
      <c r="F256" s="49" t="e">
        <f t="shared" si="7"/>
        <v>#N/A</v>
      </c>
      <c r="G256" s="49">
        <f t="shared" si="7"/>
        <v>0</v>
      </c>
      <c r="I256" s="49">
        <f t="shared" ref="I256:K256" si="33">IF(ISNUMBER(I106), (1+I106)/(1+$G106)-1, NA())</f>
        <v>0.11369875500254323</v>
      </c>
      <c r="J256" s="49">
        <f t="shared" si="33"/>
        <v>0.11369875500254323</v>
      </c>
      <c r="K256" s="49">
        <f t="shared" si="33"/>
        <v>0.2482264958041811</v>
      </c>
      <c r="M256" s="49">
        <f t="shared" si="8"/>
        <v>0.20961547056771845</v>
      </c>
      <c r="N256" s="49">
        <f t="shared" si="8"/>
        <v>0.2482264958041811</v>
      </c>
      <c r="X256" s="49">
        <f t="shared" si="9"/>
        <v>0.14299687127686389</v>
      </c>
      <c r="Y256" s="49">
        <f t="shared" si="9"/>
        <v>0.2482264958041811</v>
      </c>
      <c r="AA256" s="49">
        <f t="shared" si="10"/>
        <v>0.20961547056771845</v>
      </c>
      <c r="AB256" s="49">
        <f t="shared" si="10"/>
        <v>0.10187543937854349</v>
      </c>
      <c r="AC256" s="49">
        <f t="shared" si="10"/>
        <v>9.9221000385887548E-2</v>
      </c>
      <c r="AD256" s="49">
        <f t="shared" si="10"/>
        <v>9.883191870678032E-2</v>
      </c>
      <c r="AE256" s="49">
        <f t="shared" si="10"/>
        <v>0.12681961793134522</v>
      </c>
      <c r="AG256" s="49">
        <f t="shared" si="11"/>
        <v>6.0609975149424899E-2</v>
      </c>
      <c r="AM256" s="49">
        <f t="shared" si="12"/>
        <v>0.2029314413377783</v>
      </c>
      <c r="AN256" s="49">
        <f t="shared" si="12"/>
        <v>0.16452060628167264</v>
      </c>
      <c r="AO256" s="49">
        <f t="shared" si="12"/>
        <v>0.11302030915861638</v>
      </c>
      <c r="AP256" s="49">
        <f t="shared" si="12"/>
        <v>8.9568244076771775E-2</v>
      </c>
      <c r="AQ256" s="49">
        <f t="shared" si="12"/>
        <v>0.15072477878473989</v>
      </c>
      <c r="AS256" s="49">
        <f t="shared" si="13"/>
        <v>0.2482264958041811</v>
      </c>
      <c r="AU256" s="49">
        <f t="shared" si="14"/>
        <v>6.0609975149424899E-2</v>
      </c>
      <c r="AV256" s="49">
        <f t="shared" si="14"/>
        <v>6.0609975149424899E-2</v>
      </c>
      <c r="AW256" s="49">
        <f t="shared" si="14"/>
        <v>0.18201685302226078</v>
      </c>
      <c r="AX256" s="49">
        <f t="shared" si="14"/>
        <v>0.20961547056771845</v>
      </c>
      <c r="AY256" s="49">
        <f t="shared" si="14"/>
        <v>0.20410926672221619</v>
      </c>
      <c r="AZ256" s="49">
        <f t="shared" ref="AZ256:BS256" si="34">IF(ISNUMBER(AZ106), (1+AZ106)/(1+$G106)-1, NA())</f>
        <v>0.20409574705862688</v>
      </c>
      <c r="BA256" s="49">
        <f t="shared" si="34"/>
        <v>0.10200790146761141</v>
      </c>
      <c r="BB256" s="49">
        <f t="shared" si="34"/>
        <v>0.14299687127686389</v>
      </c>
      <c r="BC256" s="49">
        <f t="shared" si="34"/>
        <v>0.12131341408584273</v>
      </c>
      <c r="BD256" s="49">
        <f t="shared" si="34"/>
        <v>0.27031890950413628</v>
      </c>
      <c r="BE256" s="49">
        <f t="shared" si="34"/>
        <v>0.12446396716246988</v>
      </c>
      <c r="BF256" s="49">
        <f t="shared" si="34"/>
        <v>0.1102334080768923</v>
      </c>
      <c r="BG256" s="49">
        <f t="shared" si="34"/>
        <v>9.4547884516452241E-2</v>
      </c>
      <c r="BH256" s="49">
        <f t="shared" si="34"/>
        <v>0.15165938521025879</v>
      </c>
      <c r="BI256" s="49">
        <f t="shared" si="34"/>
        <v>0.2482264958041811</v>
      </c>
      <c r="BJ256" s="49">
        <f t="shared" si="34"/>
        <v>0.22620168042217115</v>
      </c>
      <c r="BK256" s="49">
        <f t="shared" si="34"/>
        <v>9.3927533831889676E-2</v>
      </c>
      <c r="BL256" s="49">
        <f t="shared" si="34"/>
        <v>0.19860306287671348</v>
      </c>
      <c r="BM256" s="49">
        <f t="shared" si="34"/>
        <v>0.15444527480398107</v>
      </c>
      <c r="BN256" s="49">
        <f t="shared" si="34"/>
        <v>0.12960651901306908</v>
      </c>
      <c r="BO256" s="49">
        <f t="shared" si="34"/>
        <v>0.11580721024034024</v>
      </c>
      <c r="BP256" s="49">
        <f t="shared" si="34"/>
        <v>0.10660767105852109</v>
      </c>
      <c r="BQ256" s="49">
        <f t="shared" si="34"/>
        <v>0.16452060628167264</v>
      </c>
      <c r="BR256" s="49">
        <f t="shared" si="34"/>
        <v>6.0609975149424899E-2</v>
      </c>
      <c r="BS256" s="49">
        <f t="shared" si="34"/>
        <v>7.9200795670245849E-2</v>
      </c>
    </row>
    <row r="257" spans="2:71">
      <c r="B257" s="48">
        <f t="shared" si="18"/>
        <v>1881</v>
      </c>
      <c r="E257" s="49">
        <f t="shared" si="7"/>
        <v>-6.8782226293779392E-2</v>
      </c>
      <c r="F257" s="49" t="e">
        <f t="shared" si="7"/>
        <v>#N/A</v>
      </c>
      <c r="G257" s="49">
        <f t="shared" si="7"/>
        <v>0</v>
      </c>
      <c r="I257" s="49">
        <f t="shared" ref="I257:K257" si="35">IF(ISNUMBER(I107), (1+I107)/(1+$G107)-1, NA())</f>
        <v>-3.1318996813804123E-2</v>
      </c>
      <c r="J257" s="49">
        <f t="shared" si="35"/>
        <v>-3.1318996813804123E-2</v>
      </c>
      <c r="K257" s="49">
        <f t="shared" si="35"/>
        <v>-6.0746538862896826E-2</v>
      </c>
      <c r="M257" s="49">
        <f t="shared" si="8"/>
        <v>-6.6559483917497775E-2</v>
      </c>
      <c r="N257" s="49">
        <f t="shared" si="8"/>
        <v>-6.0746538862896826E-2</v>
      </c>
      <c r="X257" s="49">
        <f t="shared" si="9"/>
        <v>-6.5345350824449477E-2</v>
      </c>
      <c r="Y257" s="49">
        <f t="shared" si="9"/>
        <v>-6.0746538862896826E-2</v>
      </c>
      <c r="AA257" s="49">
        <f t="shared" ref="AA257:AE266" si="36">IF(ISNUMBER(AA107), (1+AA107)/(1+$G107)-1, NA())</f>
        <v>-6.6559483917497775E-2</v>
      </c>
      <c r="AB257" s="49">
        <f t="shared" si="36"/>
        <v>-6.6780607339185449E-2</v>
      </c>
      <c r="AC257" s="49">
        <f t="shared" si="36"/>
        <v>-6.8952952369710885E-2</v>
      </c>
      <c r="AD257" s="49">
        <f t="shared" si="36"/>
        <v>-6.7904229063291188E-2</v>
      </c>
      <c r="AE257" s="49">
        <f t="shared" si="36"/>
        <v>-6.8354585256657718E-2</v>
      </c>
      <c r="AG257" s="49">
        <f t="shared" si="11"/>
        <v>-7.4765897424311945E-2</v>
      </c>
      <c r="AM257" s="49">
        <f t="shared" ref="AM257:AQ266" si="37">IF(ISNUMBER(AM107), (1+AM107)/(1+$G107)-1, NA())</f>
        <v>-6.965688397987968E-2</v>
      </c>
      <c r="AN257" s="49">
        <f t="shared" si="37"/>
        <v>-5.1822365093222134E-2</v>
      </c>
      <c r="AO257" s="49">
        <f t="shared" si="37"/>
        <v>-6.8653768813184191E-2</v>
      </c>
      <c r="AP257" s="49">
        <f t="shared" si="37"/>
        <v>-7.0406188633361122E-2</v>
      </c>
      <c r="AQ257" s="49">
        <f t="shared" si="37"/>
        <v>-5.3637847946082617E-2</v>
      </c>
      <c r="AS257" s="49">
        <f t="shared" si="13"/>
        <v>-6.0746538862896826E-2</v>
      </c>
      <c r="AU257" s="49">
        <f t="shared" ref="AU257:AY266" si="38">IF(ISNUMBER(AU107), (1+AU107)/(1+$G107)-1, NA())</f>
        <v>-7.4765897424311945E-2</v>
      </c>
      <c r="AV257" s="49">
        <f t="shared" si="38"/>
        <v>-7.4765897424311945E-2</v>
      </c>
      <c r="AW257" s="49">
        <f t="shared" si="38"/>
        <v>-6.7157851030551163E-2</v>
      </c>
      <c r="AX257" s="49">
        <f t="shared" si="38"/>
        <v>-6.6559483917497775E-2</v>
      </c>
      <c r="AY257" s="49">
        <f t="shared" si="38"/>
        <v>-6.9166772888271666E-2</v>
      </c>
      <c r="AZ257" s="49">
        <f t="shared" ref="AZ257:BS257" si="39">IF(ISNUMBER(AZ107), (1+AZ107)/(1+$G107)-1, NA())</f>
        <v>-6.6679157340108541E-2</v>
      </c>
      <c r="BA257" s="49">
        <f t="shared" si="39"/>
        <v>-7.3868346754732084E-2</v>
      </c>
      <c r="BB257" s="49">
        <f t="shared" si="39"/>
        <v>-6.5345350824449477E-2</v>
      </c>
      <c r="BC257" s="49">
        <f t="shared" si="39"/>
        <v>-7.0961874227431387E-2</v>
      </c>
      <c r="BD257" s="49">
        <f t="shared" si="39"/>
        <v>-6.275546072061744E-2</v>
      </c>
      <c r="BE257" s="49">
        <f t="shared" si="39"/>
        <v>-6.9334807439873636E-2</v>
      </c>
      <c r="BF257" s="49">
        <f t="shared" si="39"/>
        <v>-6.3738374428163103E-2</v>
      </c>
      <c r="BG257" s="49">
        <f t="shared" si="39"/>
        <v>-6.5867858932578294E-2</v>
      </c>
      <c r="BH257" s="49">
        <f t="shared" si="39"/>
        <v>-6.9385017978811137E-2</v>
      </c>
      <c r="BI257" s="49">
        <f t="shared" si="39"/>
        <v>-6.0746538862896826E-2</v>
      </c>
      <c r="BJ257" s="49">
        <f t="shared" si="39"/>
        <v>-7.117569474599228E-2</v>
      </c>
      <c r="BK257" s="49">
        <f t="shared" si="39"/>
        <v>-6.4882363397978482E-2</v>
      </c>
      <c r="BL257" s="49">
        <f t="shared" si="39"/>
        <v>-7.1774061859045668E-2</v>
      </c>
      <c r="BM257" s="49">
        <f t="shared" si="39"/>
        <v>-7.2731449239930912E-2</v>
      </c>
      <c r="BN257" s="49">
        <f t="shared" si="39"/>
        <v>-7.3269979641678695E-2</v>
      </c>
      <c r="BO257" s="49">
        <f t="shared" si="39"/>
        <v>-7.356916319820539E-2</v>
      </c>
      <c r="BP257" s="49">
        <f t="shared" si="39"/>
        <v>-7.3768618902556482E-2</v>
      </c>
      <c r="BQ257" s="49">
        <f t="shared" si="39"/>
        <v>-5.1822365093222134E-2</v>
      </c>
      <c r="BR257" s="49">
        <f t="shared" si="39"/>
        <v>-7.4765897424311945E-2</v>
      </c>
      <c r="BS257" s="49">
        <f t="shared" si="39"/>
        <v>-6.3805120240368884E-2</v>
      </c>
    </row>
    <row r="258" spans="2:71">
      <c r="B258" s="48">
        <f t="shared" si="18"/>
        <v>1882</v>
      </c>
      <c r="E258" s="49">
        <f t="shared" si="7"/>
        <v>5.3506241141621835E-2</v>
      </c>
      <c r="F258" s="49" t="e">
        <f t="shared" si="7"/>
        <v>#N/A</v>
      </c>
      <c r="G258" s="49">
        <f t="shared" si="7"/>
        <v>0</v>
      </c>
      <c r="I258" s="49">
        <f t="shared" ref="I258:K258" si="40">IF(ISNUMBER(I108), (1+I108)/(1+$G108)-1, NA())</f>
        <v>7.1680521719811319E-2</v>
      </c>
      <c r="J258" s="49">
        <f t="shared" si="40"/>
        <v>7.1680521719811319E-2</v>
      </c>
      <c r="K258" s="49">
        <f t="shared" si="40"/>
        <v>5.2423007256465759E-2</v>
      </c>
      <c r="M258" s="49">
        <f t="shared" si="8"/>
        <v>4.2625757990708557E-2</v>
      </c>
      <c r="N258" s="49">
        <f t="shared" si="8"/>
        <v>5.2423007256465759E-2</v>
      </c>
      <c r="X258" s="49">
        <f t="shared" si="9"/>
        <v>3.8448045936013475E-2</v>
      </c>
      <c r="Y258" s="49">
        <f t="shared" si="9"/>
        <v>5.2423007256465759E-2</v>
      </c>
      <c r="AA258" s="49">
        <f t="shared" si="36"/>
        <v>4.2625757990708557E-2</v>
      </c>
      <c r="AB258" s="49">
        <f t="shared" si="36"/>
        <v>3.1472461443227129E-2</v>
      </c>
      <c r="AC258" s="49">
        <f t="shared" si="36"/>
        <v>2.884060304626157E-2</v>
      </c>
      <c r="AD258" s="49">
        <f t="shared" si="36"/>
        <v>3.1036012442649197E-2</v>
      </c>
      <c r="AE258" s="49">
        <f t="shared" si="36"/>
        <v>3.2286891782373317E-2</v>
      </c>
      <c r="AG258" s="49">
        <f t="shared" si="11"/>
        <v>1.904335378050459E-2</v>
      </c>
      <c r="AM258" s="49">
        <f t="shared" si="37"/>
        <v>3.794497727375612E-2</v>
      </c>
      <c r="AN258" s="49">
        <f t="shared" si="37"/>
        <v>4.9169266669075284E-2</v>
      </c>
      <c r="AO258" s="49">
        <f t="shared" si="37"/>
        <v>3.0563747414317444E-2</v>
      </c>
      <c r="AP258" s="49">
        <f t="shared" si="37"/>
        <v>2.6391290729822492E-2</v>
      </c>
      <c r="AQ258" s="49">
        <f t="shared" si="37"/>
        <v>4.6207957512376607E-2</v>
      </c>
      <c r="AS258" s="49">
        <f t="shared" si="13"/>
        <v>5.2423007256465759E-2</v>
      </c>
      <c r="AU258" s="49">
        <f t="shared" si="38"/>
        <v>1.904335378050459E-2</v>
      </c>
      <c r="AV258" s="49">
        <f t="shared" si="38"/>
        <v>1.904335378050459E-2</v>
      </c>
      <c r="AW258" s="49">
        <f t="shared" si="38"/>
        <v>3.917946925459681E-2</v>
      </c>
      <c r="AX258" s="49">
        <f t="shared" si="38"/>
        <v>4.2625757990708557E-2</v>
      </c>
      <c r="AY258" s="49">
        <f t="shared" si="38"/>
        <v>3.9450277725885607E-2</v>
      </c>
      <c r="AZ258" s="49">
        <f t="shared" ref="AZ258:BS258" si="41">IF(ISNUMBER(AZ108), (1+AZ108)/(1+$G108)-1, NA())</f>
        <v>4.1936500243486163E-2</v>
      </c>
      <c r="BA258" s="49">
        <f t="shared" si="41"/>
        <v>2.4212786884672211E-2</v>
      </c>
      <c r="BB258" s="49">
        <f t="shared" si="41"/>
        <v>3.8448045936013475E-2</v>
      </c>
      <c r="BC258" s="49">
        <f t="shared" si="41"/>
        <v>2.9111411517550811E-2</v>
      </c>
      <c r="BD258" s="49">
        <f t="shared" si="41"/>
        <v>5.2693815727754556E-2</v>
      </c>
      <c r="BE258" s="49">
        <f t="shared" si="41"/>
        <v>2.9276290878113898E-2</v>
      </c>
      <c r="BF258" s="49">
        <f t="shared" si="41"/>
        <v>3.5191563575907026E-2</v>
      </c>
      <c r="BG258" s="49">
        <f t="shared" si="41"/>
        <v>3.1872715726705581E-2</v>
      </c>
      <c r="BH258" s="49">
        <f t="shared" si="41"/>
        <v>3.3607545050525767E-2</v>
      </c>
      <c r="BI258" s="49">
        <f t="shared" si="41"/>
        <v>5.2423007256465759E-2</v>
      </c>
      <c r="BJ258" s="49">
        <f t="shared" si="41"/>
        <v>3.9721086197174849E-2</v>
      </c>
      <c r="BK258" s="49">
        <f t="shared" si="41"/>
        <v>3.4144048618850009E-2</v>
      </c>
      <c r="BL258" s="49">
        <f t="shared" si="41"/>
        <v>3.6274797461063102E-2</v>
      </c>
      <c r="BM258" s="49">
        <f t="shared" si="41"/>
        <v>3.0760735483284396E-2</v>
      </c>
      <c r="BN258" s="49">
        <f t="shared" si="41"/>
        <v>2.7659075620783957E-2</v>
      </c>
      <c r="BO258" s="49">
        <f t="shared" si="41"/>
        <v>2.5935931252728084E-2</v>
      </c>
      <c r="BP258" s="49">
        <f t="shared" si="41"/>
        <v>2.4787168340690835E-2</v>
      </c>
      <c r="BQ258" s="49">
        <f t="shared" si="41"/>
        <v>4.9169266669075284E-2</v>
      </c>
      <c r="BR258" s="49">
        <f t="shared" si="41"/>
        <v>1.904335378050459E-2</v>
      </c>
      <c r="BS258" s="49">
        <f t="shared" si="41"/>
        <v>3.3999501151062095E-2</v>
      </c>
    </row>
    <row r="259" spans="2:71">
      <c r="B259" s="48">
        <f t="shared" si="18"/>
        <v>1883</v>
      </c>
      <c r="E259" s="49">
        <f t="shared" si="7"/>
        <v>2.4948779257267795E-2</v>
      </c>
      <c r="F259" s="49" t="e">
        <f t="shared" si="7"/>
        <v>#N/A</v>
      </c>
      <c r="G259" s="49">
        <f t="shared" si="7"/>
        <v>0</v>
      </c>
      <c r="I259" s="49">
        <f t="shared" ref="I259:K259" si="42">IF(ISNUMBER(I109), (1+I109)/(1+$G109)-1, NA())</f>
        <v>0.13937021636302549</v>
      </c>
      <c r="J259" s="49">
        <f t="shared" si="42"/>
        <v>0.13937021636302549</v>
      </c>
      <c r="K259" s="49">
        <f t="shared" si="42"/>
        <v>6.0098847704771696E-2</v>
      </c>
      <c r="M259" s="49">
        <f t="shared" si="8"/>
        <v>5.9784025330157142E-2</v>
      </c>
      <c r="N259" s="49">
        <f t="shared" si="8"/>
        <v>6.0098847704771696E-2</v>
      </c>
      <c r="X259" s="49">
        <f t="shared" si="9"/>
        <v>7.8827903379375508E-2</v>
      </c>
      <c r="Y259" s="49">
        <f t="shared" si="9"/>
        <v>6.0098847704771696E-2</v>
      </c>
      <c r="AA259" s="49">
        <f t="shared" si="36"/>
        <v>5.9784025330157142E-2</v>
      </c>
      <c r="AB259" s="49">
        <f t="shared" si="36"/>
        <v>8.5642011009438468E-2</v>
      </c>
      <c r="AC259" s="49">
        <f t="shared" si="36"/>
        <v>8.2797641129006783E-2</v>
      </c>
      <c r="AD259" s="49">
        <f t="shared" si="36"/>
        <v>8.522243833249421E-2</v>
      </c>
      <c r="AE259" s="49">
        <f t="shared" si="36"/>
        <v>7.7044237179294539E-2</v>
      </c>
      <c r="AG259" s="49">
        <f t="shared" si="11"/>
        <v>8.2482818754392229E-2</v>
      </c>
      <c r="AM259" s="49">
        <f t="shared" si="37"/>
        <v>5.5642071318725117E-2</v>
      </c>
      <c r="AN259" s="49">
        <f t="shared" si="37"/>
        <v>9.1952519846745684E-2</v>
      </c>
      <c r="AO259" s="49">
        <f t="shared" si="37"/>
        <v>7.9920939154150661E-2</v>
      </c>
      <c r="AP259" s="49">
        <f t="shared" si="37"/>
        <v>8.2718935535353033E-2</v>
      </c>
      <c r="AQ259" s="49">
        <f t="shared" si="37"/>
        <v>9.3026436825406789E-2</v>
      </c>
      <c r="AS259" s="49">
        <f t="shared" si="13"/>
        <v>6.0098847704771696E-2</v>
      </c>
      <c r="AU259" s="49">
        <f t="shared" si="38"/>
        <v>8.2482818754392229E-2</v>
      </c>
      <c r="AV259" s="49">
        <f t="shared" si="38"/>
        <v>8.2482818754392229E-2</v>
      </c>
      <c r="AW259" s="49">
        <f t="shared" si="38"/>
        <v>6.5537429279869608E-2</v>
      </c>
      <c r="AX259" s="49">
        <f t="shared" si="38"/>
        <v>5.9784025330157142E-2</v>
      </c>
      <c r="AY259" s="49">
        <f t="shared" si="38"/>
        <v>5.6749912167993521E-2</v>
      </c>
      <c r="AZ259" s="49">
        <f t="shared" ref="AZ259:BS259" si="43">IF(ISNUMBER(AZ109), (1+AZ109)/(1+$G109)-1, NA())</f>
        <v>6.0934706120099547E-2</v>
      </c>
      <c r="BA259" s="49">
        <f t="shared" si="43"/>
        <v>7.3852712829823419E-2</v>
      </c>
      <c r="BB259" s="49">
        <f t="shared" si="43"/>
        <v>7.8827903379375508E-2</v>
      </c>
      <c r="BC259" s="49">
        <f t="shared" si="43"/>
        <v>7.4010124017130918E-2</v>
      </c>
      <c r="BD259" s="49">
        <f t="shared" si="43"/>
        <v>5.1311330592895832E-2</v>
      </c>
      <c r="BE259" s="49">
        <f t="shared" si="43"/>
        <v>7.482855548075773E-2</v>
      </c>
      <c r="BF259" s="49">
        <f t="shared" si="43"/>
        <v>8.8865867453333802E-2</v>
      </c>
      <c r="BG259" s="49">
        <f t="shared" si="43"/>
        <v>8.9370120565413158E-2</v>
      </c>
      <c r="BH259" s="49">
        <f t="shared" si="43"/>
        <v>6.915525445337467E-2</v>
      </c>
      <c r="BI259" s="49">
        <f t="shared" si="43"/>
        <v>6.0098847704771696E-2</v>
      </c>
      <c r="BJ259" s="49">
        <f t="shared" si="43"/>
        <v>4.7962395056117657E-2</v>
      </c>
      <c r="BK259" s="49">
        <f t="shared" si="43"/>
        <v>9.176125468493912E-2</v>
      </c>
      <c r="BL259" s="49">
        <f t="shared" si="43"/>
        <v>5.3715799005830123E-2</v>
      </c>
      <c r="BM259" s="49">
        <f t="shared" si="43"/>
        <v>6.2921245325370023E-2</v>
      </c>
      <c r="BN259" s="49">
        <f t="shared" si="43"/>
        <v>6.8099308880110954E-2</v>
      </c>
      <c r="BO259" s="49">
        <f t="shared" si="43"/>
        <v>7.0976010854967297E-2</v>
      </c>
      <c r="BP259" s="49">
        <f t="shared" si="43"/>
        <v>7.2893812171538119E-2</v>
      </c>
      <c r="BQ259" s="49">
        <f t="shared" si="43"/>
        <v>9.1952519846745684E-2</v>
      </c>
      <c r="BR259" s="49">
        <f t="shared" si="43"/>
        <v>8.2482818754392229E-2</v>
      </c>
      <c r="BS259" s="49">
        <f t="shared" si="43"/>
        <v>9.7345609928067622E-2</v>
      </c>
    </row>
    <row r="260" spans="2:71">
      <c r="B260" s="48">
        <f t="shared" si="18"/>
        <v>1884</v>
      </c>
      <c r="E260" s="49">
        <f t="shared" si="7"/>
        <v>-2.2228053570338968E-2</v>
      </c>
      <c r="F260" s="49" t="e">
        <f t="shared" si="7"/>
        <v>#N/A</v>
      </c>
      <c r="G260" s="49">
        <f t="shared" si="7"/>
        <v>0</v>
      </c>
      <c r="I260" s="49">
        <f t="shared" ref="I260:K260" si="44">IF(ISNUMBER(I110), (1+I110)/(1+$G110)-1, NA())</f>
        <v>0.17687154861374665</v>
      </c>
      <c r="J260" s="49">
        <f t="shared" si="44"/>
        <v>0.17687154861374665</v>
      </c>
      <c r="K260" s="49">
        <f t="shared" si="44"/>
        <v>6.0056380547761856E-2</v>
      </c>
      <c r="M260" s="49">
        <f t="shared" si="8"/>
        <v>6.0063620640977033E-2</v>
      </c>
      <c r="N260" s="49">
        <f t="shared" si="8"/>
        <v>6.0056380547761856E-2</v>
      </c>
      <c r="X260" s="49">
        <f t="shared" si="9"/>
        <v>9.9980669608576767E-2</v>
      </c>
      <c r="Y260" s="49">
        <f t="shared" si="9"/>
        <v>6.0056380547761856E-2</v>
      </c>
      <c r="AA260" s="49">
        <f t="shared" si="36"/>
        <v>6.0063620640977033E-2</v>
      </c>
      <c r="AB260" s="49">
        <f t="shared" si="36"/>
        <v>0.11802630076115794</v>
      </c>
      <c r="AC260" s="49">
        <f t="shared" si="36"/>
        <v>0.11492956351066463</v>
      </c>
      <c r="AD260" s="49">
        <f t="shared" si="36"/>
        <v>0.11659319033864812</v>
      </c>
      <c r="AE260" s="49">
        <f t="shared" si="36"/>
        <v>0.10121307779324273</v>
      </c>
      <c r="AG260" s="49">
        <f t="shared" si="11"/>
        <v>0.11493680360387981</v>
      </c>
      <c r="AM260" s="49">
        <f t="shared" si="37"/>
        <v>4.9023557809538598E-2</v>
      </c>
      <c r="AN260" s="49">
        <f t="shared" si="37"/>
        <v>0.10947518952663216</v>
      </c>
      <c r="AO260" s="49">
        <f t="shared" si="37"/>
        <v>0.10807132065195368</v>
      </c>
      <c r="AP260" s="49">
        <f t="shared" si="37"/>
        <v>0.11493137353396832</v>
      </c>
      <c r="AQ260" s="49">
        <f t="shared" si="37"/>
        <v>0.11819963454172866</v>
      </c>
      <c r="AS260" s="49">
        <f t="shared" si="13"/>
        <v>6.0056380547761856E-2</v>
      </c>
      <c r="AU260" s="49">
        <f t="shared" si="38"/>
        <v>0.11493680360387981</v>
      </c>
      <c r="AV260" s="49">
        <f t="shared" si="38"/>
        <v>0.11493680360387981</v>
      </c>
      <c r="AW260" s="49">
        <f t="shared" si="38"/>
        <v>7.3780106358398934E-2</v>
      </c>
      <c r="AX260" s="49">
        <f t="shared" si="38"/>
        <v>6.0063620640977033E-2</v>
      </c>
      <c r="AY260" s="49">
        <f t="shared" si="38"/>
        <v>5.3208997828873672E-2</v>
      </c>
      <c r="AZ260" s="49">
        <f t="shared" ref="AZ260:BS260" si="45">IF(ISNUMBER(AZ110), (1+AZ110)/(1+$G110)-1, NA())</f>
        <v>6.2806917784461458E-2</v>
      </c>
      <c r="BA260" s="49">
        <f t="shared" si="45"/>
        <v>9.4362075027746961E-2</v>
      </c>
      <c r="BB260" s="49">
        <f t="shared" si="45"/>
        <v>9.9980669608576767E-2</v>
      </c>
      <c r="BC260" s="49">
        <f t="shared" si="45"/>
        <v>9.4358454981139372E-2</v>
      </c>
      <c r="BD260" s="49">
        <f t="shared" si="45"/>
        <v>3.9485272018236595E-2</v>
      </c>
      <c r="BE260" s="49">
        <f t="shared" si="45"/>
        <v>9.2842197754572142E-2</v>
      </c>
      <c r="BF260" s="49">
        <f t="shared" si="45"/>
        <v>0.12863880913487136</v>
      </c>
      <c r="BG260" s="49">
        <f t="shared" si="45"/>
        <v>0.1292301955752897</v>
      </c>
      <c r="BH260" s="49">
        <f t="shared" si="45"/>
        <v>8.3762016399525629E-2</v>
      </c>
      <c r="BI260" s="49">
        <f t="shared" si="45"/>
        <v>6.0056380547761856E-2</v>
      </c>
      <c r="BJ260" s="49">
        <f t="shared" si="45"/>
        <v>3.263788929934841E-2</v>
      </c>
      <c r="BK260" s="49">
        <f t="shared" si="45"/>
        <v>0.12956609638839311</v>
      </c>
      <c r="BL260" s="49">
        <f t="shared" si="45"/>
        <v>4.6354375016770311E-2</v>
      </c>
      <c r="BM260" s="49">
        <f t="shared" si="45"/>
        <v>6.8300752164645484E-2</v>
      </c>
      <c r="BN260" s="49">
        <f t="shared" si="45"/>
        <v>8.0645589310325061E-2</v>
      </c>
      <c r="BO260" s="49">
        <f t="shared" si="45"/>
        <v>8.7503832169036011E-2</v>
      </c>
      <c r="BP260" s="49">
        <f t="shared" si="45"/>
        <v>9.2075994074843237E-2</v>
      </c>
      <c r="BQ260" s="49">
        <f t="shared" si="45"/>
        <v>0.10947518952663216</v>
      </c>
      <c r="BR260" s="49">
        <f t="shared" si="45"/>
        <v>0.11493680360387981</v>
      </c>
      <c r="BS260" s="49">
        <f t="shared" si="45"/>
        <v>0.14183933039521301</v>
      </c>
    </row>
    <row r="261" spans="2:71">
      <c r="B261" s="48">
        <f t="shared" si="18"/>
        <v>1885</v>
      </c>
      <c r="E261" s="49">
        <f t="shared" si="7"/>
        <v>0.32671987834402927</v>
      </c>
      <c r="F261" s="49" t="e">
        <f t="shared" si="7"/>
        <v>#N/A</v>
      </c>
      <c r="G261" s="49">
        <f t="shared" si="7"/>
        <v>0</v>
      </c>
      <c r="I261" s="49">
        <f t="shared" ref="I261:K261" si="46">IF(ISNUMBER(I111), (1+I111)/(1+$G111)-1, NA())</f>
        <v>7.8452169878127753E-2</v>
      </c>
      <c r="J261" s="49">
        <f t="shared" si="46"/>
        <v>7.8452169878127753E-2</v>
      </c>
      <c r="K261" s="49">
        <f t="shared" si="46"/>
        <v>0.22536904560282167</v>
      </c>
      <c r="M261" s="49">
        <f t="shared" si="8"/>
        <v>0.18874317228455673</v>
      </c>
      <c r="N261" s="49">
        <f t="shared" si="8"/>
        <v>0.22536904560282167</v>
      </c>
      <c r="X261" s="49">
        <f t="shared" si="9"/>
        <v>0.11811824642612057</v>
      </c>
      <c r="Y261" s="49">
        <f t="shared" si="9"/>
        <v>0.22536904560282167</v>
      </c>
      <c r="AA261" s="49">
        <f t="shared" si="36"/>
        <v>0.18874317228455673</v>
      </c>
      <c r="AB261" s="49">
        <f t="shared" si="36"/>
        <v>7.447828222424846E-2</v>
      </c>
      <c r="AC261" s="49">
        <f t="shared" si="36"/>
        <v>7.2341452699398845E-2</v>
      </c>
      <c r="AD261" s="49">
        <f t="shared" si="36"/>
        <v>7.2451508913360829E-2</v>
      </c>
      <c r="AE261" s="49">
        <f t="shared" si="36"/>
        <v>0.10144188259568843</v>
      </c>
      <c r="AG261" s="49">
        <f t="shared" si="11"/>
        <v>3.5715579381134122E-2</v>
      </c>
      <c r="AM261" s="49">
        <f t="shared" si="37"/>
        <v>0.18401546434240657</v>
      </c>
      <c r="AN261" s="49">
        <f t="shared" si="37"/>
        <v>0.1331394791452305</v>
      </c>
      <c r="AO261" s="49">
        <f t="shared" si="37"/>
        <v>8.6891667647543525E-2</v>
      </c>
      <c r="AP261" s="49">
        <f t="shared" si="37"/>
        <v>6.3184984369832886E-2</v>
      </c>
      <c r="AQ261" s="49">
        <f t="shared" si="37"/>
        <v>0.11801937765742232</v>
      </c>
      <c r="AS261" s="49">
        <f t="shared" si="13"/>
        <v>0.22536904560282167</v>
      </c>
      <c r="AU261" s="49">
        <f t="shared" si="38"/>
        <v>3.5715579381134122E-2</v>
      </c>
      <c r="AV261" s="49">
        <f t="shared" si="38"/>
        <v>3.5715579381134122E-2</v>
      </c>
      <c r="AW261" s="49">
        <f t="shared" si="38"/>
        <v>0.15964274238826759</v>
      </c>
      <c r="AX261" s="49">
        <f t="shared" si="38"/>
        <v>0.18874317228455673</v>
      </c>
      <c r="AY261" s="49">
        <f t="shared" si="38"/>
        <v>0.18498045057356949</v>
      </c>
      <c r="AZ261" s="49">
        <f t="shared" ref="AZ261:BS261" si="47">IF(ISNUMBER(AZ111), (1+AZ111)/(1+$G111)-1, NA())</f>
        <v>0.18292308630529885</v>
      </c>
      <c r="BA261" s="49">
        <f t="shared" si="47"/>
        <v>7.9366224225568605E-2</v>
      </c>
      <c r="BB261" s="49">
        <f t="shared" si="47"/>
        <v>0.11811824642612057</v>
      </c>
      <c r="BC261" s="49">
        <f t="shared" si="47"/>
        <v>9.7679160884700744E-2</v>
      </c>
      <c r="BD261" s="49">
        <f t="shared" si="47"/>
        <v>0.25070675378812357</v>
      </c>
      <c r="BE261" s="49">
        <f t="shared" si="47"/>
        <v>9.9511910133362802E-2</v>
      </c>
      <c r="BF261" s="49">
        <f t="shared" si="47"/>
        <v>7.9866896121374209E-2</v>
      </c>
      <c r="BG261" s="49">
        <f t="shared" si="47"/>
        <v>6.5118861337993827E-2</v>
      </c>
      <c r="BH261" s="49">
        <f t="shared" si="47"/>
        <v>0.12853816224814518</v>
      </c>
      <c r="BI261" s="49">
        <f t="shared" si="47"/>
        <v>0.22536904560282167</v>
      </c>
      <c r="BJ261" s="49">
        <f t="shared" si="47"/>
        <v>0.21031815875887117</v>
      </c>
      <c r="BK261" s="49">
        <f t="shared" si="47"/>
        <v>6.5485258831430526E-2</v>
      </c>
      <c r="BL261" s="49">
        <f t="shared" si="47"/>
        <v>0.18121772886258181</v>
      </c>
      <c r="BM261" s="49">
        <f t="shared" si="47"/>
        <v>0.13465704102851861</v>
      </c>
      <c r="BN261" s="49">
        <f t="shared" si="47"/>
        <v>0.10846665412185774</v>
      </c>
      <c r="BO261" s="49">
        <f t="shared" si="47"/>
        <v>9.3916439173713284E-2</v>
      </c>
      <c r="BP261" s="49">
        <f t="shared" si="47"/>
        <v>8.4216295874950164E-2</v>
      </c>
      <c r="BQ261" s="49">
        <f t="shared" si="47"/>
        <v>0.1331394791452305</v>
      </c>
      <c r="BR261" s="49">
        <f t="shared" si="47"/>
        <v>3.5715579381134122E-2</v>
      </c>
      <c r="BS261" s="49">
        <f t="shared" si="47"/>
        <v>4.9077703744024426E-2</v>
      </c>
    </row>
    <row r="262" spans="2:71">
      <c r="B262" s="48">
        <f t="shared" si="18"/>
        <v>1886</v>
      </c>
      <c r="E262" s="49">
        <f t="shared" si="7"/>
        <v>0.11360285082329824</v>
      </c>
      <c r="F262" s="49" t="e">
        <f t="shared" si="7"/>
        <v>#N/A</v>
      </c>
      <c r="G262" s="49">
        <f t="shared" si="7"/>
        <v>0</v>
      </c>
      <c r="I262" s="49">
        <f t="shared" ref="I262:K262" si="48">IF(ISNUMBER(I112), (1+I112)/(1+$G112)-1, NA())</f>
        <v>4.1662503746628055E-2</v>
      </c>
      <c r="J262" s="49">
        <f t="shared" si="48"/>
        <v>4.1662503746628055E-2</v>
      </c>
      <c r="K262" s="49">
        <f t="shared" si="48"/>
        <v>6.5981998909332429E-2</v>
      </c>
      <c r="M262" s="49">
        <f t="shared" si="8"/>
        <v>5.5711569619325774E-2</v>
      </c>
      <c r="N262" s="49">
        <f t="shared" si="8"/>
        <v>6.5981998909332429E-2</v>
      </c>
      <c r="X262" s="49">
        <f t="shared" si="9"/>
        <v>3.0318317128880556E-2</v>
      </c>
      <c r="Y262" s="49">
        <f t="shared" si="9"/>
        <v>6.5981998909332429E-2</v>
      </c>
      <c r="AA262" s="49">
        <f t="shared" si="36"/>
        <v>5.5711569619325774E-2</v>
      </c>
      <c r="AB262" s="49">
        <f t="shared" si="36"/>
        <v>1.235355447733788E-2</v>
      </c>
      <c r="AC262" s="49">
        <f t="shared" si="36"/>
        <v>1.0270429290006655E-2</v>
      </c>
      <c r="AD262" s="49">
        <f t="shared" si="36"/>
        <v>1.2813915892815109E-2</v>
      </c>
      <c r="AE262" s="49">
        <f t="shared" si="36"/>
        <v>2.1630714372336435E-2</v>
      </c>
      <c r="AG262" s="49">
        <f t="shared" si="11"/>
        <v>0</v>
      </c>
      <c r="AM262" s="49">
        <f t="shared" si="37"/>
        <v>5.7357370682367348E-2</v>
      </c>
      <c r="AN262" s="49">
        <f t="shared" si="37"/>
        <v>4.1596064996073157E-2</v>
      </c>
      <c r="AO262" s="49">
        <f t="shared" si="37"/>
        <v>1.5950571831171434E-2</v>
      </c>
      <c r="AP262" s="49">
        <f t="shared" si="37"/>
        <v>7.7028219675050469E-3</v>
      </c>
      <c r="AQ262" s="49">
        <f t="shared" si="37"/>
        <v>3.1616628743133202E-2</v>
      </c>
      <c r="AS262" s="49">
        <f t="shared" si="13"/>
        <v>6.5981998909332429E-2</v>
      </c>
      <c r="AU262" s="49">
        <f t="shared" si="38"/>
        <v>0</v>
      </c>
      <c r="AV262" s="49">
        <f t="shared" si="38"/>
        <v>0</v>
      </c>
      <c r="AW262" s="49">
        <f t="shared" si="38"/>
        <v>4.4351284536995994E-2</v>
      </c>
      <c r="AX262" s="49">
        <f t="shared" si="38"/>
        <v>5.5711569619325774E-2</v>
      </c>
      <c r="AY262" s="49">
        <f t="shared" si="38"/>
        <v>5.6256497515487558E-2</v>
      </c>
      <c r="AZ262" s="49">
        <f t="shared" ref="AZ262:BS262" si="49">IF(ISNUMBER(AZ112), (1+AZ112)/(1+$G112)-1, NA())</f>
        <v>5.3439512602859951E-2</v>
      </c>
      <c r="BA262" s="49">
        <f t="shared" si="49"/>
        <v>1.704042762349478E-2</v>
      </c>
      <c r="BB262" s="49">
        <f t="shared" si="49"/>
        <v>3.0318317128880556E-2</v>
      </c>
      <c r="BC262" s="49">
        <f t="shared" si="49"/>
        <v>2.2175642268497997E-2</v>
      </c>
      <c r="BD262" s="49">
        <f t="shared" si="49"/>
        <v>7.7887211887823771E-2</v>
      </c>
      <c r="BE262" s="49">
        <f t="shared" si="49"/>
        <v>2.3832460706096237E-2</v>
      </c>
      <c r="BF262" s="49">
        <f t="shared" si="49"/>
        <v>9.1805734976833087E-3</v>
      </c>
      <c r="BG262" s="49">
        <f t="shared" si="49"/>
        <v>5.5696941518565968E-3</v>
      </c>
      <c r="BH262" s="49">
        <f t="shared" si="49"/>
        <v>3.2491863709115165E-2</v>
      </c>
      <c r="BI262" s="49">
        <f t="shared" si="49"/>
        <v>6.5981998909332429E-2</v>
      </c>
      <c r="BJ262" s="49">
        <f t="shared" si="49"/>
        <v>6.81617104939789E-2</v>
      </c>
      <c r="BK262" s="49">
        <f t="shared" si="49"/>
        <v>9.40130348412338E-3</v>
      </c>
      <c r="BL262" s="49">
        <f t="shared" si="49"/>
        <v>5.680142541164912E-2</v>
      </c>
      <c r="BM262" s="49">
        <f t="shared" si="49"/>
        <v>3.8624969279921428E-2</v>
      </c>
      <c r="BN262" s="49">
        <f t="shared" si="49"/>
        <v>2.840071270582456E-2</v>
      </c>
      <c r="BO262" s="49">
        <f t="shared" si="49"/>
        <v>2.2720570164659559E-2</v>
      </c>
      <c r="BP262" s="49">
        <f t="shared" si="49"/>
        <v>1.8933808470549707E-2</v>
      </c>
      <c r="BQ262" s="49">
        <f t="shared" si="49"/>
        <v>4.1596064996073157E-2</v>
      </c>
      <c r="BR262" s="49">
        <f t="shared" si="49"/>
        <v>0</v>
      </c>
      <c r="BS262" s="49">
        <f t="shared" si="49"/>
        <v>2.5438539183495479E-3</v>
      </c>
    </row>
    <row r="263" spans="2:71">
      <c r="B263" s="48">
        <f t="shared" si="18"/>
        <v>1887</v>
      </c>
      <c r="E263" s="49">
        <f t="shared" si="7"/>
        <v>-5.039862757600555E-2</v>
      </c>
      <c r="F263" s="49" t="e">
        <f t="shared" si="7"/>
        <v>#N/A</v>
      </c>
      <c r="G263" s="49">
        <f t="shared" si="7"/>
        <v>0</v>
      </c>
      <c r="I263" s="49">
        <f t="shared" ref="I263:K263" si="50">IF(ISNUMBER(I113), (1+I113)/(1+$G113)-1, NA())</f>
        <v>1.1953791982669104E-2</v>
      </c>
      <c r="J263" s="49">
        <f t="shared" si="50"/>
        <v>1.1953791982669104E-2</v>
      </c>
      <c r="K263" s="49">
        <f t="shared" si="50"/>
        <v>-3.0599777425357466E-2</v>
      </c>
      <c r="M263" s="49">
        <f t="shared" si="8"/>
        <v>-3.9017004559953938E-2</v>
      </c>
      <c r="N263" s="49">
        <f t="shared" si="8"/>
        <v>-3.0599777425357466E-2</v>
      </c>
      <c r="X263" s="49">
        <f t="shared" si="9"/>
        <v>-3.1120780355457844E-2</v>
      </c>
      <c r="Y263" s="49">
        <f t="shared" si="9"/>
        <v>-3.0599777425357466E-2</v>
      </c>
      <c r="AA263" s="49">
        <f t="shared" si="36"/>
        <v>-3.9017004559953938E-2</v>
      </c>
      <c r="AB263" s="49">
        <f t="shared" si="36"/>
        <v>-3.4170152651171737E-2</v>
      </c>
      <c r="AC263" s="49">
        <f t="shared" si="36"/>
        <v>-3.7040740638984326E-2</v>
      </c>
      <c r="AD263" s="49">
        <f t="shared" si="36"/>
        <v>-3.3575336005881917E-2</v>
      </c>
      <c r="AE263" s="49">
        <f t="shared" si="36"/>
        <v>-3.7534806619226591E-2</v>
      </c>
      <c r="AG263" s="49">
        <f t="shared" si="11"/>
        <v>-4.5457967773580799E-2</v>
      </c>
      <c r="AM263" s="49">
        <f t="shared" si="37"/>
        <v>-4.7322130688934649E-2</v>
      </c>
      <c r="AN263" s="49">
        <f t="shared" si="37"/>
        <v>-2.9309357855831775E-2</v>
      </c>
      <c r="AO263" s="49">
        <f t="shared" si="37"/>
        <v>-3.7287773629105403E-2</v>
      </c>
      <c r="AP263" s="49">
        <f t="shared" si="37"/>
        <v>-3.914504742263325E-2</v>
      </c>
      <c r="AQ263" s="49">
        <f t="shared" si="37"/>
        <v>-2.8503358742778206E-2</v>
      </c>
      <c r="AS263" s="49">
        <f t="shared" si="13"/>
        <v>-3.0599777425357466E-2</v>
      </c>
      <c r="AU263" s="49">
        <f t="shared" si="38"/>
        <v>-4.5457967773580799E-2</v>
      </c>
      <c r="AV263" s="49">
        <f t="shared" si="38"/>
        <v>-4.5457967773580799E-2</v>
      </c>
      <c r="AW263" s="49">
        <f t="shared" si="38"/>
        <v>-3.8522938579711674E-2</v>
      </c>
      <c r="AX263" s="49">
        <f t="shared" si="38"/>
        <v>-3.9017004559953938E-2</v>
      </c>
      <c r="AY263" s="49">
        <f t="shared" si="38"/>
        <v>-4.3472651117373751E-2</v>
      </c>
      <c r="AZ263" s="49">
        <f t="shared" ref="AZ263:BS263" si="51">IF(ISNUMBER(AZ113), (1+AZ113)/(1+$G113)-1, NA())</f>
        <v>-3.8918191363905508E-2</v>
      </c>
      <c r="BA263" s="49">
        <f t="shared" si="51"/>
        <v>-4.6199066743944583E-2</v>
      </c>
      <c r="BB263" s="49">
        <f t="shared" si="51"/>
        <v>-3.1120780355457844E-2</v>
      </c>
      <c r="BC263" s="49">
        <f t="shared" si="51"/>
        <v>-4.1990453176646181E-2</v>
      </c>
      <c r="BD263" s="49">
        <f t="shared" si="51"/>
        <v>-3.5549489963019543E-2</v>
      </c>
      <c r="BE263" s="49">
        <f t="shared" si="51"/>
        <v>-4.5233765762348721E-2</v>
      </c>
      <c r="BF263" s="49">
        <f t="shared" si="51"/>
        <v>-2.8129447524145146E-2</v>
      </c>
      <c r="BG263" s="49">
        <f t="shared" si="51"/>
        <v>-3.0315665457041896E-2</v>
      </c>
      <c r="BH263" s="49">
        <f t="shared" si="51"/>
        <v>-4.0930623272368627E-2</v>
      </c>
      <c r="BI263" s="49">
        <f t="shared" si="51"/>
        <v>-3.0599777425357466E-2</v>
      </c>
      <c r="BJ263" s="49">
        <f t="shared" si="51"/>
        <v>-4.8422363655035605E-2</v>
      </c>
      <c r="BK263" s="49">
        <f t="shared" si="51"/>
        <v>-2.7079936168757257E-2</v>
      </c>
      <c r="BL263" s="49">
        <f t="shared" si="51"/>
        <v>-4.792829767479323E-2</v>
      </c>
      <c r="BM263" s="49">
        <f t="shared" si="51"/>
        <v>-4.713779210640523E-2</v>
      </c>
      <c r="BN263" s="49">
        <f t="shared" si="51"/>
        <v>-4.669313272418707E-2</v>
      </c>
      <c r="BO263" s="49">
        <f t="shared" si="51"/>
        <v>-4.6446099734065771E-2</v>
      </c>
      <c r="BP263" s="49">
        <f t="shared" si="51"/>
        <v>-4.6281411073984979E-2</v>
      </c>
      <c r="BQ263" s="49">
        <f t="shared" si="51"/>
        <v>-2.9309357855831775E-2</v>
      </c>
      <c r="BR263" s="49">
        <f t="shared" si="51"/>
        <v>-4.5457967773580799E-2</v>
      </c>
      <c r="BS263" s="49">
        <f t="shared" si="51"/>
        <v>-2.3798746714683294E-2</v>
      </c>
    </row>
    <row r="264" spans="2:71">
      <c r="B264" s="48">
        <f t="shared" si="18"/>
        <v>1888</v>
      </c>
      <c r="E264" s="49">
        <f t="shared" si="7"/>
        <v>7.7465647421639305E-2</v>
      </c>
      <c r="F264" s="49" t="e">
        <f t="shared" si="7"/>
        <v>#N/A</v>
      </c>
      <c r="G264" s="49">
        <f t="shared" si="7"/>
        <v>0</v>
      </c>
      <c r="I264" s="49">
        <f t="shared" ref="I264:K264" si="52">IF(ISNUMBER(I114), (1+I114)/(1+$G114)-1, NA())</f>
        <v>9.9224166640162315E-2</v>
      </c>
      <c r="J264" s="49">
        <f t="shared" si="52"/>
        <v>9.9224166640162315E-2</v>
      </c>
      <c r="K264" s="49">
        <f t="shared" si="52"/>
        <v>8.4840285214634825E-2</v>
      </c>
      <c r="M264" s="49">
        <f t="shared" si="8"/>
        <v>7.2200113185762138E-2</v>
      </c>
      <c r="N264" s="49">
        <f t="shared" si="8"/>
        <v>8.4840285214634825E-2</v>
      </c>
      <c r="X264" s="49">
        <f t="shared" si="9"/>
        <v>6.7843713795994409E-2</v>
      </c>
      <c r="Y264" s="49">
        <f t="shared" si="9"/>
        <v>8.4840285214634825E-2</v>
      </c>
      <c r="AA264" s="49">
        <f t="shared" si="36"/>
        <v>7.2200113185762138E-2</v>
      </c>
      <c r="AB264" s="49">
        <f t="shared" si="36"/>
        <v>6.2843043825584477E-2</v>
      </c>
      <c r="AC264" s="49">
        <f t="shared" si="36"/>
        <v>6.0262975675928976E-2</v>
      </c>
      <c r="AD264" s="49">
        <f t="shared" si="36"/>
        <v>6.0727529736016361E-2</v>
      </c>
      <c r="AE264" s="49">
        <f t="shared" si="36"/>
        <v>6.3247260053387322E-2</v>
      </c>
      <c r="AG264" s="49">
        <f t="shared" si="11"/>
        <v>4.7622803647056289E-2</v>
      </c>
      <c r="AM264" s="49">
        <f t="shared" si="37"/>
        <v>6.5977252825808685E-2</v>
      </c>
      <c r="AN264" s="49">
        <f t="shared" si="37"/>
        <v>8.5148991796283102E-2</v>
      </c>
      <c r="AO264" s="49">
        <f t="shared" si="37"/>
        <v>6.1755117864658038E-2</v>
      </c>
      <c r="AP264" s="49">
        <f t="shared" si="37"/>
        <v>5.7102932668710915E-2</v>
      </c>
      <c r="AQ264" s="49">
        <f t="shared" si="37"/>
        <v>8.3531955303104199E-2</v>
      </c>
      <c r="AS264" s="49">
        <f t="shared" si="13"/>
        <v>8.4840285214634825E-2</v>
      </c>
      <c r="AU264" s="49">
        <f t="shared" si="38"/>
        <v>4.7622803647056289E-2</v>
      </c>
      <c r="AV264" s="49">
        <f t="shared" si="38"/>
        <v>4.7622803647056289E-2</v>
      </c>
      <c r="AW264" s="49">
        <f t="shared" si="38"/>
        <v>6.9215828808304014E-2</v>
      </c>
      <c r="AX264" s="49">
        <f t="shared" si="38"/>
        <v>7.2200113185762138E-2</v>
      </c>
      <c r="AY264" s="49">
        <f t="shared" si="38"/>
        <v>6.7372169360054857E-2</v>
      </c>
      <c r="AZ264" s="49">
        <f t="shared" ref="AZ264:BS264" si="53">IF(ISNUMBER(AZ114), (1+AZ114)/(1+$G114)-1, NA())</f>
        <v>7.1603256310270647E-2</v>
      </c>
      <c r="BA264" s="49">
        <f t="shared" si="53"/>
        <v>5.2099230213243697E-2</v>
      </c>
      <c r="BB264" s="49">
        <f t="shared" si="53"/>
        <v>6.7843713795994409E-2</v>
      </c>
      <c r="BC264" s="49">
        <f t="shared" si="53"/>
        <v>5.8419316227680262E-2</v>
      </c>
      <c r="BD264" s="49">
        <f t="shared" si="53"/>
        <v>8.299662576638589E-2</v>
      </c>
      <c r="BE264" s="49">
        <f t="shared" si="53"/>
        <v>6.0457426984894536E-2</v>
      </c>
      <c r="BF264" s="49">
        <f t="shared" si="53"/>
        <v>6.9918863327343317E-2</v>
      </c>
      <c r="BG264" s="49">
        <f t="shared" si="53"/>
        <v>6.4918824157848665E-2</v>
      </c>
      <c r="BH264" s="49">
        <f t="shared" si="53"/>
        <v>6.3650545422493598E-2</v>
      </c>
      <c r="BI264" s="49">
        <f t="shared" si="53"/>
        <v>8.4840285214634825E-2</v>
      </c>
      <c r="BJ264" s="49">
        <f t="shared" si="53"/>
        <v>6.5528509911806143E-2</v>
      </c>
      <c r="BK264" s="49">
        <f t="shared" si="53"/>
        <v>6.4800220429318545E-2</v>
      </c>
      <c r="BL264" s="49">
        <f t="shared" si="53"/>
        <v>6.2544225534347797E-2</v>
      </c>
      <c r="BM264" s="49">
        <f t="shared" si="53"/>
        <v>5.7769370530414532E-2</v>
      </c>
      <c r="BN264" s="49">
        <f t="shared" si="53"/>
        <v>5.5083514590702043E-2</v>
      </c>
      <c r="BO264" s="49">
        <f t="shared" si="53"/>
        <v>5.3591372401972981E-2</v>
      </c>
      <c r="BP264" s="49">
        <f t="shared" si="53"/>
        <v>5.2596610942820199E-2</v>
      </c>
      <c r="BQ264" s="49">
        <f t="shared" si="53"/>
        <v>8.5148991796283102E-2</v>
      </c>
      <c r="BR264" s="49">
        <f t="shared" si="53"/>
        <v>4.7622803647056289E-2</v>
      </c>
      <c r="BS264" s="49">
        <f t="shared" si="53"/>
        <v>6.5333576642184532E-2</v>
      </c>
    </row>
    <row r="265" spans="2:71">
      <c r="B265" s="48">
        <f t="shared" si="18"/>
        <v>1889</v>
      </c>
      <c r="E265" s="49">
        <f t="shared" si="7"/>
        <v>0.12034451708651894</v>
      </c>
      <c r="F265" s="49" t="e">
        <f t="shared" si="7"/>
        <v>#N/A</v>
      </c>
      <c r="G265" s="49">
        <f t="shared" si="7"/>
        <v>0</v>
      </c>
      <c r="I265" s="49">
        <f t="shared" ref="I265:K265" si="54">IF(ISNUMBER(I115), (1+I115)/(1+$G115)-1, NA())</f>
        <v>9.8151334424260606E-2</v>
      </c>
      <c r="J265" s="49">
        <f t="shared" si="54"/>
        <v>9.8151334424260606E-2</v>
      </c>
      <c r="K265" s="49">
        <f t="shared" si="54"/>
        <v>0.10036126439444626</v>
      </c>
      <c r="M265" s="49">
        <f t="shared" si="8"/>
        <v>8.9249441219773962E-2</v>
      </c>
      <c r="N265" s="49">
        <f t="shared" si="8"/>
        <v>0.10036126439444626</v>
      </c>
      <c r="X265" s="49">
        <f t="shared" si="9"/>
        <v>7.5021582670516507E-2</v>
      </c>
      <c r="Y265" s="49">
        <f t="shared" si="9"/>
        <v>0.10036126439444626</v>
      </c>
      <c r="AA265" s="49">
        <f t="shared" si="36"/>
        <v>8.9249441219773962E-2</v>
      </c>
      <c r="AB265" s="49">
        <f t="shared" si="36"/>
        <v>6.3519090979167858E-2</v>
      </c>
      <c r="AC265" s="49">
        <f t="shared" si="36"/>
        <v>6.1111508525496072E-2</v>
      </c>
      <c r="AD265" s="49">
        <f t="shared" si="36"/>
        <v>6.289651305153976E-2</v>
      </c>
      <c r="AE265" s="49">
        <f t="shared" si="36"/>
        <v>6.8145991699065434E-2</v>
      </c>
      <c r="AG265" s="49">
        <f t="shared" si="11"/>
        <v>4.9999685350823775E-2</v>
      </c>
      <c r="AM265" s="49">
        <f t="shared" si="37"/>
        <v>8.7095232721031701E-2</v>
      </c>
      <c r="AN265" s="49">
        <f t="shared" si="37"/>
        <v>8.9239463064909375E-2</v>
      </c>
      <c r="AO265" s="49">
        <f t="shared" si="37"/>
        <v>6.4628750112280864E-2</v>
      </c>
      <c r="AP265" s="49">
        <f t="shared" si="37"/>
        <v>5.8333552731827831E-2</v>
      </c>
      <c r="AQ265" s="49">
        <f t="shared" si="37"/>
        <v>8.3367230673411674E-2</v>
      </c>
      <c r="AS265" s="49">
        <f t="shared" si="13"/>
        <v>0.10036126439444626</v>
      </c>
      <c r="AU265" s="49">
        <f t="shared" si="38"/>
        <v>4.9999685350823775E-2</v>
      </c>
      <c r="AV265" s="49">
        <f t="shared" si="38"/>
        <v>4.9999685350823775E-2</v>
      </c>
      <c r="AW265" s="49">
        <f t="shared" si="38"/>
        <v>8.22149580462046E-2</v>
      </c>
      <c r="AX265" s="49">
        <f t="shared" si="38"/>
        <v>8.9249441219773962E-2</v>
      </c>
      <c r="AY265" s="49">
        <f t="shared" si="38"/>
        <v>8.7210771219222494E-2</v>
      </c>
      <c r="AZ265" s="49">
        <f t="shared" ref="AZ265:BS265" si="55">IF(ISNUMBER(AZ115), (1+AZ115)/(1+$G115)-1, NA())</f>
        <v>8.7842544585060134E-2</v>
      </c>
      <c r="BA265" s="49">
        <f t="shared" si="55"/>
        <v>6.0551410111177928E-2</v>
      </c>
      <c r="BB265" s="49">
        <f t="shared" si="55"/>
        <v>7.5021582670516507E-2</v>
      </c>
      <c r="BC265" s="49">
        <f t="shared" si="55"/>
        <v>6.6107321698514188E-2</v>
      </c>
      <c r="BD265" s="49">
        <f t="shared" si="55"/>
        <v>0.1053570775674646</v>
      </c>
      <c r="BE265" s="49">
        <f t="shared" si="55"/>
        <v>6.7914914702683848E-2</v>
      </c>
      <c r="BF265" s="49">
        <f t="shared" si="55"/>
        <v>6.5188848526599008E-2</v>
      </c>
      <c r="BG265" s="49">
        <f t="shared" si="55"/>
        <v>6.1116822941688298E-2</v>
      </c>
      <c r="BH265" s="49">
        <f t="shared" si="55"/>
        <v>7.3637415599358436E-2</v>
      </c>
      <c r="BI265" s="49">
        <f t="shared" si="55"/>
        <v>0.10036126439444626</v>
      </c>
      <c r="BJ265" s="49">
        <f t="shared" si="55"/>
        <v>9.2206584392240831E-2</v>
      </c>
      <c r="BK265" s="49">
        <f t="shared" si="55"/>
        <v>6.331906459722747E-2</v>
      </c>
      <c r="BL265" s="49">
        <f t="shared" si="55"/>
        <v>8.5172101218671248E-2</v>
      </c>
      <c r="BM265" s="49">
        <f t="shared" si="55"/>
        <v>7.3916928140960181E-2</v>
      </c>
      <c r="BN265" s="49">
        <f t="shared" si="55"/>
        <v>6.7585893284747511E-2</v>
      </c>
      <c r="BO265" s="49">
        <f t="shared" si="55"/>
        <v>6.406865169796272E-2</v>
      </c>
      <c r="BP265" s="49">
        <f t="shared" si="55"/>
        <v>6.1723823973439673E-2</v>
      </c>
      <c r="BQ265" s="49">
        <f t="shared" si="55"/>
        <v>8.9239463064909375E-2</v>
      </c>
      <c r="BR265" s="49">
        <f t="shared" si="55"/>
        <v>4.9999685350823775E-2</v>
      </c>
      <c r="BS265" s="49">
        <f t="shared" si="55"/>
        <v>6.025878827333031E-2</v>
      </c>
    </row>
    <row r="266" spans="2:71">
      <c r="B266" s="48">
        <f t="shared" si="18"/>
        <v>1890</v>
      </c>
      <c r="E266" s="49">
        <f t="shared" si="7"/>
        <v>-8.3884720588797257E-2</v>
      </c>
      <c r="F266" s="49" t="e">
        <f t="shared" si="7"/>
        <v>#N/A</v>
      </c>
      <c r="G266" s="49">
        <f t="shared" si="7"/>
        <v>0</v>
      </c>
      <c r="I266" s="49">
        <f t="shared" ref="I266:K266" si="56">IF(ISNUMBER(I116), (1+I116)/(1+$G116)-1, NA())</f>
        <v>2.7465682633041277E-2</v>
      </c>
      <c r="J266" s="49">
        <f t="shared" si="56"/>
        <v>2.7465682633041277E-2</v>
      </c>
      <c r="K266" s="49">
        <f t="shared" si="56"/>
        <v>-5.4128200162096851E-2</v>
      </c>
      <c r="M266" s="49">
        <f t="shared" si="8"/>
        <v>-5.1158072446390368E-2</v>
      </c>
      <c r="N266" s="49">
        <f t="shared" si="8"/>
        <v>-5.4128200162096851E-2</v>
      </c>
      <c r="X266" s="49">
        <f t="shared" si="9"/>
        <v>-3.0869616888903995E-2</v>
      </c>
      <c r="Y266" s="49">
        <f t="shared" si="9"/>
        <v>-5.4128200162096851E-2</v>
      </c>
      <c r="AA266" s="49">
        <f t="shared" si="36"/>
        <v>-5.1158072446390368E-2</v>
      </c>
      <c r="AB266" s="49">
        <f t="shared" si="36"/>
        <v>-2.4767433034732278E-2</v>
      </c>
      <c r="AC266" s="49">
        <f t="shared" si="36"/>
        <v>-2.736022187431475E-2</v>
      </c>
      <c r="AD266" s="49">
        <f t="shared" si="36"/>
        <v>-2.370482346759839E-2</v>
      </c>
      <c r="AE266" s="49">
        <f t="shared" si="36"/>
        <v>-3.3309684517333626E-2</v>
      </c>
      <c r="AG266" s="49">
        <f t="shared" si="11"/>
        <v>-2.4390094158608155E-2</v>
      </c>
      <c r="AM266" s="49">
        <f t="shared" si="37"/>
        <v>-5.3910728421366683E-2</v>
      </c>
      <c r="AN266" s="49">
        <f t="shared" si="37"/>
        <v>-2.5166411806562317E-2</v>
      </c>
      <c r="AO266" s="49">
        <f t="shared" si="37"/>
        <v>-3.0334953195824133E-2</v>
      </c>
      <c r="AP266" s="49">
        <f t="shared" si="37"/>
        <v>-2.6617689945388046E-2</v>
      </c>
      <c r="AQ266" s="49">
        <f t="shared" si="37"/>
        <v>-2.4526944250241156E-2</v>
      </c>
      <c r="AS266" s="49">
        <f t="shared" si="13"/>
        <v>-5.4128200162096851E-2</v>
      </c>
      <c r="AU266" s="49">
        <f t="shared" si="38"/>
        <v>-2.4390094158608155E-2</v>
      </c>
      <c r="AV266" s="49">
        <f t="shared" si="38"/>
        <v>-2.4390094158608155E-2</v>
      </c>
      <c r="AW266" s="49">
        <f t="shared" si="38"/>
        <v>-4.520860980337138E-2</v>
      </c>
      <c r="AX266" s="49">
        <f t="shared" si="38"/>
        <v>-5.1158072446390368E-2</v>
      </c>
      <c r="AY266" s="49">
        <f t="shared" si="38"/>
        <v>-5.2647739910046565E-2</v>
      </c>
      <c r="AZ266" s="49">
        <f t="shared" ref="AZ266:BS266" si="57">IF(ISNUMBER(AZ116), (1+AZ116)/(1+$G116)-1, NA())</f>
        <v>-4.9968179917786681E-2</v>
      </c>
      <c r="BA266" s="49">
        <f t="shared" si="57"/>
        <v>-3.3314288123136637E-2</v>
      </c>
      <c r="BB266" s="49">
        <f t="shared" si="57"/>
        <v>-3.0869616888903995E-2</v>
      </c>
      <c r="BC266" s="49">
        <f t="shared" si="57"/>
        <v>-3.4799351980989823E-2</v>
      </c>
      <c r="BD266" s="49">
        <f t="shared" si="57"/>
        <v>-6.1567330268771925E-2</v>
      </c>
      <c r="BE266" s="49">
        <f t="shared" si="57"/>
        <v>-3.583566153997364E-2</v>
      </c>
      <c r="BF266" s="49">
        <f t="shared" si="57"/>
        <v>-2.4380886947002245E-2</v>
      </c>
      <c r="BG266" s="49">
        <f t="shared" si="57"/>
        <v>-2.2156412497575939E-2</v>
      </c>
      <c r="BH266" s="49">
        <f t="shared" si="57"/>
        <v>-4.0871592652845123E-2</v>
      </c>
      <c r="BI266" s="49">
        <f t="shared" si="57"/>
        <v>-5.4128200162096851E-2</v>
      </c>
      <c r="BJ266" s="49">
        <f t="shared" si="57"/>
        <v>-6.0086870016721639E-2</v>
      </c>
      <c r="BK266" s="49">
        <f t="shared" si="57"/>
        <v>-1.803554765779336E-2</v>
      </c>
      <c r="BL266" s="49">
        <f t="shared" si="57"/>
        <v>-5.4137407373702762E-2</v>
      </c>
      <c r="BM266" s="49">
        <f t="shared" si="57"/>
        <v>-4.4618267144872492E-2</v>
      </c>
      <c r="BN266" s="49">
        <f t="shared" si="57"/>
        <v>-3.9263750766155403E-2</v>
      </c>
      <c r="BO266" s="49">
        <f t="shared" si="57"/>
        <v>-3.628901944464602E-2</v>
      </c>
      <c r="BP266" s="49">
        <f t="shared" si="57"/>
        <v>-3.4305865230306432E-2</v>
      </c>
      <c r="BQ266" s="49">
        <f t="shared" si="57"/>
        <v>-2.5166411806562317E-2</v>
      </c>
      <c r="BR266" s="49">
        <f t="shared" si="57"/>
        <v>-2.4390094158608155E-2</v>
      </c>
      <c r="BS266" s="49">
        <f t="shared" si="57"/>
        <v>-1.2779310824058143E-2</v>
      </c>
    </row>
    <row r="267" spans="2:71">
      <c r="B267" s="48">
        <f t="shared" si="18"/>
        <v>1891</v>
      </c>
      <c r="E267" s="49">
        <f t="shared" ref="E267:G286" si="58">IF(ISNUMBER(E117), (1+E117)/(1+$G117)-1, NA())</f>
        <v>0.258746101827386</v>
      </c>
      <c r="F267" s="49" t="e">
        <f t="shared" si="58"/>
        <v>#N/A</v>
      </c>
      <c r="G267" s="49">
        <f t="shared" si="58"/>
        <v>0</v>
      </c>
      <c r="I267" s="49">
        <f t="shared" ref="I267:K267" si="59">IF(ISNUMBER(I117), (1+I117)/(1+$G117)-1, NA())</f>
        <v>0.12749711485801174</v>
      </c>
      <c r="J267" s="49">
        <f t="shared" si="59"/>
        <v>0.12749711485801174</v>
      </c>
      <c r="K267" s="49">
        <f t="shared" si="59"/>
        <v>0.21127334458720526</v>
      </c>
      <c r="M267" s="49">
        <f t="shared" ref="M267:N286" si="60">IF(ISNUMBER(M117), (1+M117)/(1+$G117)-1, NA())</f>
        <v>0.17686646138458251</v>
      </c>
      <c r="N267" s="49">
        <f t="shared" si="60"/>
        <v>0.21127334458720526</v>
      </c>
      <c r="X267" s="49">
        <f t="shared" ref="X267:Y286" si="61">IF(ISNUMBER(X117), (1+X117)/(1+$G117)-1, NA())</f>
        <v>0.13494872262705604</v>
      </c>
      <c r="Y267" s="49">
        <f t="shared" si="61"/>
        <v>0.21127334458720526</v>
      </c>
      <c r="AA267" s="49">
        <f t="shared" ref="AA267:AE276" si="62">IF(ISNUMBER(AA117), (1+AA117)/(1+$G117)-1, NA())</f>
        <v>0.17686646138458251</v>
      </c>
      <c r="AB267" s="49">
        <f t="shared" si="62"/>
        <v>0.1024702065762817</v>
      </c>
      <c r="AC267" s="49">
        <f t="shared" si="62"/>
        <v>9.9342112287631679E-2</v>
      </c>
      <c r="AD267" s="49">
        <f t="shared" si="62"/>
        <v>0.10147302619885901</v>
      </c>
      <c r="AE267" s="49">
        <f t="shared" si="62"/>
        <v>0.11872319956186916</v>
      </c>
      <c r="AG267" s="49">
        <f t="shared" si="11"/>
        <v>6.4935229085008705E-2</v>
      </c>
      <c r="AM267" s="49">
        <f t="shared" ref="AM267:AQ276" si="63">IF(ISNUMBER(AM117), (1+AM117)/(1+$G117)-1, NA())</f>
        <v>0.16380654074768031</v>
      </c>
      <c r="AN267" s="49">
        <f t="shared" si="63"/>
        <v>0.13885779517126728</v>
      </c>
      <c r="AO267" s="49">
        <f t="shared" si="63"/>
        <v>0.10903265592475053</v>
      </c>
      <c r="AP267" s="49">
        <f t="shared" si="63"/>
        <v>9.0740391486975769E-2</v>
      </c>
      <c r="AQ267" s="49">
        <f t="shared" si="63"/>
        <v>0.13206995946228095</v>
      </c>
      <c r="AS267" s="49">
        <f t="shared" si="13"/>
        <v>0.21127334458720526</v>
      </c>
      <c r="AU267" s="49">
        <f t="shared" ref="AU267:AY276" si="64">IF(ISNUMBER(AU117), (1+AU117)/(1+$G117)-1, NA())</f>
        <v>6.4935229085008705E-2</v>
      </c>
      <c r="AV267" s="49">
        <f t="shared" si="64"/>
        <v>6.4935229085008705E-2</v>
      </c>
      <c r="AW267" s="49">
        <f t="shared" si="64"/>
        <v>0.1574853741103448</v>
      </c>
      <c r="AX267" s="49">
        <f t="shared" si="64"/>
        <v>0.17686646138458251</v>
      </c>
      <c r="AY267" s="49">
        <f t="shared" si="64"/>
        <v>0.16935356342038999</v>
      </c>
      <c r="AZ267" s="49">
        <f t="shared" ref="AZ267:BS267" si="65">IF(ISNUMBER(AZ117), (1+AZ117)/(1+$G117)-1, NA())</f>
        <v>0.17299024392973483</v>
      </c>
      <c r="BA267" s="49">
        <f t="shared" si="65"/>
        <v>9.4006859996365488E-2</v>
      </c>
      <c r="BB267" s="49">
        <f t="shared" si="65"/>
        <v>0.13494872262705604</v>
      </c>
      <c r="BC267" s="49">
        <f t="shared" si="65"/>
        <v>0.11121030159767686</v>
      </c>
      <c r="BD267" s="49">
        <f t="shared" si="65"/>
        <v>0.22314153389725044</v>
      </c>
      <c r="BE267" s="49">
        <f t="shared" si="65"/>
        <v>0.10762915421644981</v>
      </c>
      <c r="BF267" s="49">
        <f t="shared" si="65"/>
        <v>0.11436790821601672</v>
      </c>
      <c r="BG267" s="49">
        <f t="shared" si="65"/>
        <v>0.10143055599480388</v>
      </c>
      <c r="BH267" s="49">
        <f t="shared" si="65"/>
        <v>0.13400797738883563</v>
      </c>
      <c r="BI267" s="49">
        <f t="shared" si="65"/>
        <v>0.21127334458720526</v>
      </c>
      <c r="BJ267" s="49">
        <f t="shared" si="65"/>
        <v>0.18122175273043517</v>
      </c>
      <c r="BK267" s="49">
        <f t="shared" si="65"/>
        <v>0.1029213390591508</v>
      </c>
      <c r="BL267" s="49">
        <f t="shared" si="65"/>
        <v>0.16184066545619746</v>
      </c>
      <c r="BM267" s="49">
        <f t="shared" si="65"/>
        <v>0.13083092581741695</v>
      </c>
      <c r="BN267" s="49">
        <f t="shared" si="65"/>
        <v>0.11338794727060297</v>
      </c>
      <c r="BO267" s="49">
        <f t="shared" si="65"/>
        <v>0.10369740363348434</v>
      </c>
      <c r="BP267" s="49">
        <f t="shared" si="65"/>
        <v>9.7237041208738439E-2</v>
      </c>
      <c r="BQ267" s="49">
        <f t="shared" si="65"/>
        <v>0.13885779517126728</v>
      </c>
      <c r="BR267" s="49">
        <f t="shared" si="65"/>
        <v>6.4935229085008705E-2</v>
      </c>
      <c r="BS267" s="49">
        <f t="shared" si="65"/>
        <v>9.4959471304330467E-2</v>
      </c>
    </row>
    <row r="268" spans="2:71">
      <c r="B268" s="48">
        <f t="shared" si="18"/>
        <v>1892</v>
      </c>
      <c r="E268" s="49">
        <f t="shared" si="58"/>
        <v>-1.661783698493513E-2</v>
      </c>
      <c r="F268" s="49" t="e">
        <f t="shared" si="58"/>
        <v>#N/A</v>
      </c>
      <c r="G268" s="49">
        <f t="shared" si="58"/>
        <v>0</v>
      </c>
      <c r="I268" s="49">
        <f t="shared" ref="I268:K268" si="66">IF(ISNUMBER(I118), (1+I118)/(1+$G118)-1, NA())</f>
        <v>-3.6697664354067738E-2</v>
      </c>
      <c r="J268" s="49">
        <f t="shared" si="66"/>
        <v>-3.6697664354067738E-2</v>
      </c>
      <c r="K268" s="49">
        <f t="shared" si="66"/>
        <v>-5.6910171597630121E-2</v>
      </c>
      <c r="M268" s="49">
        <f t="shared" si="60"/>
        <v>-5.3465565228512535E-2</v>
      </c>
      <c r="N268" s="49">
        <f t="shared" si="60"/>
        <v>-5.6910171597630121E-2</v>
      </c>
      <c r="X268" s="49">
        <f t="shared" si="61"/>
        <v>-6.6173430300203617E-2</v>
      </c>
      <c r="Y268" s="49">
        <f t="shared" si="61"/>
        <v>-5.6910171597630121E-2</v>
      </c>
      <c r="AA268" s="49">
        <f t="shared" si="62"/>
        <v>-5.3465565228512535E-2</v>
      </c>
      <c r="AB268" s="49">
        <f t="shared" si="62"/>
        <v>-7.3954711023737185E-2</v>
      </c>
      <c r="AC268" s="49">
        <f t="shared" si="62"/>
        <v>-7.5734313144818932E-2</v>
      </c>
      <c r="AD268" s="49">
        <f t="shared" si="62"/>
        <v>-7.3035449702470445E-2</v>
      </c>
      <c r="AE268" s="49">
        <f t="shared" si="62"/>
        <v>-7.0167126165742166E-2</v>
      </c>
      <c r="AG268" s="49">
        <f t="shared" si="11"/>
        <v>-7.2289706775701235E-2</v>
      </c>
      <c r="AM268" s="49">
        <f t="shared" si="63"/>
        <v>-4.3837750100434669E-2</v>
      </c>
      <c r="AN268" s="49">
        <f t="shared" si="63"/>
        <v>-4.6393619823184129E-2</v>
      </c>
      <c r="AO268" s="49">
        <f t="shared" si="63"/>
        <v>-7.295071965528066E-2</v>
      </c>
      <c r="AP268" s="49">
        <f t="shared" si="63"/>
        <v>-7.4873161552539425E-2</v>
      </c>
      <c r="AQ268" s="49">
        <f t="shared" si="63"/>
        <v>-5.7571799806580226E-2</v>
      </c>
      <c r="AS268" s="49">
        <f t="shared" si="13"/>
        <v>-5.6910171597630121E-2</v>
      </c>
      <c r="AU268" s="49">
        <f t="shared" si="64"/>
        <v>-7.2289706775701235E-2</v>
      </c>
      <c r="AV268" s="49">
        <f t="shared" si="64"/>
        <v>-7.2289706775701235E-2</v>
      </c>
      <c r="AW268" s="49">
        <f t="shared" si="64"/>
        <v>-5.9032752207588968E-2</v>
      </c>
      <c r="AX268" s="49">
        <f t="shared" si="64"/>
        <v>-5.3465565228512535E-2</v>
      </c>
      <c r="AY268" s="49">
        <f t="shared" si="64"/>
        <v>-4.8959668554415248E-2</v>
      </c>
      <c r="AZ268" s="49">
        <f t="shared" ref="AZ268:BS268" si="67">IF(ISNUMBER(AZ118), (1+AZ118)/(1+$G118)-1, NA())</f>
        <v>-5.4579002624327799E-2</v>
      </c>
      <c r="BA268" s="49">
        <f t="shared" si="67"/>
        <v>-6.3938926307086308E-2</v>
      </c>
      <c r="BB268" s="49">
        <f t="shared" si="67"/>
        <v>-6.6173430300203617E-2</v>
      </c>
      <c r="BC268" s="49">
        <f t="shared" si="67"/>
        <v>-6.5661229491645101E-2</v>
      </c>
      <c r="BD268" s="49">
        <f t="shared" si="67"/>
        <v>-4.6837087944456401E-2</v>
      </c>
      <c r="BE268" s="49">
        <f t="shared" si="67"/>
        <v>-5.992328925778112E-2</v>
      </c>
      <c r="BF268" s="49">
        <f t="shared" si="67"/>
        <v>-8.4746106493013174E-2</v>
      </c>
      <c r="BG268" s="49">
        <f t="shared" si="67"/>
        <v>-8.3038929097841052E-2</v>
      </c>
      <c r="BH268" s="49">
        <f t="shared" si="67"/>
        <v>-6.3314478263030161E-2</v>
      </c>
      <c r="BI268" s="49">
        <f t="shared" si="67"/>
        <v>-5.6910171597630121E-2</v>
      </c>
      <c r="BJ268" s="49">
        <f t="shared" si="67"/>
        <v>-3.8886584901241417E-2</v>
      </c>
      <c r="BK268" s="49">
        <f t="shared" si="67"/>
        <v>-7.8172244080411124E-2</v>
      </c>
      <c r="BL268" s="49">
        <f t="shared" si="67"/>
        <v>-4.4453771880318182E-2</v>
      </c>
      <c r="BM268" s="49">
        <f t="shared" si="67"/>
        <v>-5.336127104684063E-2</v>
      </c>
      <c r="BN268" s="49">
        <f t="shared" si="67"/>
        <v>-5.8371739328009764E-2</v>
      </c>
      <c r="BO268" s="49">
        <f t="shared" si="67"/>
        <v>-6.1155332817548036E-2</v>
      </c>
      <c r="BP268" s="49">
        <f t="shared" si="67"/>
        <v>-6.3011061810573588E-2</v>
      </c>
      <c r="BQ268" s="49">
        <f t="shared" si="67"/>
        <v>-4.6393619823184129E-2</v>
      </c>
      <c r="BR268" s="49">
        <f t="shared" si="67"/>
        <v>-7.2289706775701235E-2</v>
      </c>
      <c r="BS268" s="49">
        <f t="shared" si="67"/>
        <v>-8.3337334110931471E-2</v>
      </c>
    </row>
    <row r="269" spans="2:71">
      <c r="B269" s="48">
        <f t="shared" si="18"/>
        <v>1893</v>
      </c>
      <c r="E269" s="49">
        <f t="shared" si="58"/>
        <v>-6.2427314780143295E-2</v>
      </c>
      <c r="F269" s="49" t="e">
        <f t="shared" si="58"/>
        <v>#N/A</v>
      </c>
      <c r="G269" s="49">
        <f t="shared" si="58"/>
        <v>0</v>
      </c>
      <c r="I269" s="49">
        <f t="shared" ref="I269:K269" si="68">IF(ISNUMBER(I119), (1+I119)/(1+$G119)-1, NA())</f>
        <v>0.24987050420316126</v>
      </c>
      <c r="J269" s="49">
        <f t="shared" si="68"/>
        <v>0.24987050420316126</v>
      </c>
      <c r="K269" s="49">
        <f t="shared" si="68"/>
        <v>8.3719343766291754E-2</v>
      </c>
      <c r="M269" s="49">
        <f t="shared" si="60"/>
        <v>7.5207803008469298E-2</v>
      </c>
      <c r="N269" s="49">
        <f t="shared" si="60"/>
        <v>8.3719343766291754E-2</v>
      </c>
      <c r="X269" s="49">
        <f t="shared" si="61"/>
        <v>0.14197229525934163</v>
      </c>
      <c r="Y269" s="49">
        <f t="shared" si="61"/>
        <v>8.3719343766291754E-2</v>
      </c>
      <c r="AA269" s="49">
        <f t="shared" si="62"/>
        <v>7.5207803008469298E-2</v>
      </c>
      <c r="AB269" s="49">
        <f t="shared" si="62"/>
        <v>0.1661447805589289</v>
      </c>
      <c r="AC269" s="49">
        <f t="shared" si="62"/>
        <v>0.16129018769566272</v>
      </c>
      <c r="AD269" s="49">
        <f t="shared" si="62"/>
        <v>0.16554839256907972</v>
      </c>
      <c r="AE269" s="49">
        <f t="shared" si="62"/>
        <v>0.13976959152386437</v>
      </c>
      <c r="AG269" s="49">
        <f t="shared" si="11"/>
        <v>0.15277864693784027</v>
      </c>
      <c r="AM269" s="49">
        <f t="shared" si="63"/>
        <v>4.7620433979757681E-2</v>
      </c>
      <c r="AN269" s="49">
        <f t="shared" si="63"/>
        <v>0.1354739603292201</v>
      </c>
      <c r="AO269" s="49">
        <f t="shared" si="63"/>
        <v>0.15052988960976355</v>
      </c>
      <c r="AP269" s="49">
        <f t="shared" si="63"/>
        <v>0.159162302506207</v>
      </c>
      <c r="AQ269" s="49">
        <f t="shared" si="63"/>
        <v>0.15552923988385281</v>
      </c>
      <c r="AS269" s="49">
        <f t="shared" si="13"/>
        <v>8.3719343766291754E-2</v>
      </c>
      <c r="AU269" s="49">
        <f t="shared" si="64"/>
        <v>0.15277864693784027</v>
      </c>
      <c r="AV269" s="49">
        <f t="shared" si="64"/>
        <v>0.15277864693784027</v>
      </c>
      <c r="AW269" s="49">
        <f t="shared" si="64"/>
        <v>9.6728399180267655E-2</v>
      </c>
      <c r="AX269" s="49">
        <f t="shared" si="64"/>
        <v>7.5207803008469298E-2</v>
      </c>
      <c r="AY269" s="49">
        <f t="shared" si="64"/>
        <v>6.0191734543658892E-2</v>
      </c>
      <c r="AZ269" s="49">
        <f t="shared" ref="AZ269:BS269" si="69">IF(ISNUMBER(AZ119), (1+AZ119)/(1+$G119)-1, NA())</f>
        <v>7.9511922242828881E-2</v>
      </c>
      <c r="BA269" s="49">
        <f t="shared" si="69"/>
        <v>0.12049775268014273</v>
      </c>
      <c r="BB269" s="49">
        <f t="shared" si="69"/>
        <v>0.14197229525934163</v>
      </c>
      <c r="BC269" s="49">
        <f t="shared" si="69"/>
        <v>0.12475352305905396</v>
      </c>
      <c r="BD269" s="49">
        <f t="shared" si="69"/>
        <v>4.7182679129682992E-2</v>
      </c>
      <c r="BE269" s="49">
        <f t="shared" si="69"/>
        <v>0.11462699039606172</v>
      </c>
      <c r="BF269" s="49">
        <f t="shared" si="69"/>
        <v>0.19132232462528331</v>
      </c>
      <c r="BG269" s="49">
        <f t="shared" si="69"/>
        <v>0.18988962347485083</v>
      </c>
      <c r="BH269" s="49">
        <f t="shared" si="69"/>
        <v>0.1103037052911453</v>
      </c>
      <c r="BI269" s="49">
        <f t="shared" si="69"/>
        <v>8.3719343766291754E-2</v>
      </c>
      <c r="BJ269" s="49">
        <f t="shared" si="69"/>
        <v>2.365506990705013E-2</v>
      </c>
      <c r="BK269" s="49">
        <f t="shared" si="69"/>
        <v>0.19092244083166277</v>
      </c>
      <c r="BL269" s="49">
        <f t="shared" si="69"/>
        <v>4.5175666078848487E-2</v>
      </c>
      <c r="BM269" s="49">
        <f t="shared" si="69"/>
        <v>7.9608619953725812E-2</v>
      </c>
      <c r="BN269" s="49">
        <f t="shared" si="69"/>
        <v>9.8977156508344377E-2</v>
      </c>
      <c r="BO269" s="49">
        <f t="shared" si="69"/>
        <v>0.10973745459424356</v>
      </c>
      <c r="BP269" s="49">
        <f t="shared" si="69"/>
        <v>0.11691098665150967</v>
      </c>
      <c r="BQ269" s="49">
        <f t="shared" si="69"/>
        <v>0.1354739603292201</v>
      </c>
      <c r="BR269" s="49">
        <f t="shared" si="69"/>
        <v>0.15277864693784027</v>
      </c>
      <c r="BS269" s="49">
        <f t="shared" si="69"/>
        <v>0.21278674509315665</v>
      </c>
    </row>
    <row r="270" spans="2:71">
      <c r="B270" s="48">
        <f t="shared" si="18"/>
        <v>1894</v>
      </c>
      <c r="E270" s="49">
        <f t="shared" si="58"/>
        <v>7.5572832064248807E-2</v>
      </c>
      <c r="F270" s="49" t="e">
        <f t="shared" si="58"/>
        <v>#N/A</v>
      </c>
      <c r="G270" s="49">
        <f t="shared" si="58"/>
        <v>0</v>
      </c>
      <c r="I270" s="49">
        <f t="shared" ref="I270:K270" si="70">IF(ISNUMBER(I120), (1+I120)/(1+$G120)-1, NA())</f>
        <v>7.7151364787689136E-2</v>
      </c>
      <c r="J270" s="49">
        <f t="shared" si="70"/>
        <v>7.7151364787689136E-2</v>
      </c>
      <c r="K270" s="49">
        <f t="shared" si="70"/>
        <v>8.2182813269201294E-2</v>
      </c>
      <c r="M270" s="49">
        <f t="shared" si="60"/>
        <v>6.924917891736837E-2</v>
      </c>
      <c r="N270" s="49">
        <f t="shared" si="60"/>
        <v>8.2182813269201294E-2</v>
      </c>
      <c r="X270" s="49">
        <f t="shared" si="61"/>
        <v>6.1308902962205591E-2</v>
      </c>
      <c r="Y270" s="49">
        <f t="shared" si="61"/>
        <v>8.2182813269201294E-2</v>
      </c>
      <c r="AA270" s="49">
        <f t="shared" si="62"/>
        <v>6.924917891736837E-2</v>
      </c>
      <c r="AB270" s="49">
        <f t="shared" si="62"/>
        <v>5.809468784595806E-2</v>
      </c>
      <c r="AC270" s="49">
        <f t="shared" si="62"/>
        <v>5.6410987251559686E-2</v>
      </c>
      <c r="AD270" s="49">
        <f t="shared" si="62"/>
        <v>5.4446601274855899E-2</v>
      </c>
      <c r="AE270" s="49">
        <f t="shared" si="62"/>
        <v>5.9620535168011912E-2</v>
      </c>
      <c r="AG270" s="49">
        <f t="shared" si="11"/>
        <v>4.3477352899726984E-2</v>
      </c>
      <c r="AM270" s="49">
        <f t="shared" si="63"/>
        <v>6.3138342950229465E-2</v>
      </c>
      <c r="AN270" s="49">
        <f t="shared" si="63"/>
        <v>7.7985978004055712E-2</v>
      </c>
      <c r="AO270" s="49">
        <f t="shared" si="63"/>
        <v>5.8015761209785799E-2</v>
      </c>
      <c r="AP270" s="49">
        <f t="shared" si="63"/>
        <v>5.317757866360151E-2</v>
      </c>
      <c r="AQ270" s="49">
        <f t="shared" si="63"/>
        <v>7.7021765346507509E-2</v>
      </c>
      <c r="AS270" s="49">
        <f t="shared" si="13"/>
        <v>8.2182813269201294E-2</v>
      </c>
      <c r="AU270" s="49">
        <f t="shared" si="64"/>
        <v>4.3477352899726984E-2</v>
      </c>
      <c r="AV270" s="49">
        <f t="shared" si="64"/>
        <v>4.3477352899726984E-2</v>
      </c>
      <c r="AW270" s="49">
        <f t="shared" si="64"/>
        <v>6.6039631000916366E-2</v>
      </c>
      <c r="AX270" s="49">
        <f t="shared" si="64"/>
        <v>6.924917891736837E-2</v>
      </c>
      <c r="AY270" s="49">
        <f t="shared" si="64"/>
        <v>6.4387135699678133E-2</v>
      </c>
      <c r="AZ270" s="49">
        <f t="shared" ref="AZ270:BS270" si="71">IF(ISNUMBER(AZ120), (1+AZ120)/(1+$G120)-1, NA())</f>
        <v>6.8607269334078014E-2</v>
      </c>
      <c r="BA270" s="49">
        <f t="shared" si="71"/>
        <v>4.8291674774405324E-2</v>
      </c>
      <c r="BB270" s="49">
        <f t="shared" si="71"/>
        <v>6.1308902962205591E-2</v>
      </c>
      <c r="BC270" s="49">
        <f t="shared" si="71"/>
        <v>5.4758491950321675E-2</v>
      </c>
      <c r="BD270" s="49">
        <f t="shared" si="71"/>
        <v>8.0530317967963061E-2</v>
      </c>
      <c r="BE270" s="49">
        <f t="shared" si="71"/>
        <v>5.7122949669114575E-2</v>
      </c>
      <c r="BF270" s="49">
        <f t="shared" si="71"/>
        <v>6.6135073686940382E-2</v>
      </c>
      <c r="BG270" s="49">
        <f t="shared" si="71"/>
        <v>6.02226555466705E-2</v>
      </c>
      <c r="BH270" s="49">
        <f t="shared" si="71"/>
        <v>6.0728811865482957E-2</v>
      </c>
      <c r="BI270" s="49">
        <f t="shared" si="71"/>
        <v>8.2182813269201294E-2</v>
      </c>
      <c r="BJ270" s="49">
        <f t="shared" si="71"/>
        <v>6.2734640398440122E-2</v>
      </c>
      <c r="BK270" s="49">
        <f t="shared" si="71"/>
        <v>5.7252536673127574E-2</v>
      </c>
      <c r="BL270" s="49">
        <f t="shared" si="71"/>
        <v>5.9525092481987896E-2</v>
      </c>
      <c r="BM270" s="49">
        <f t="shared" si="71"/>
        <v>5.4389815815664377E-2</v>
      </c>
      <c r="BN270" s="49">
        <f t="shared" si="71"/>
        <v>5.1501222690857551E-2</v>
      </c>
      <c r="BO270" s="49">
        <f t="shared" si="71"/>
        <v>4.9896448732631438E-2</v>
      </c>
      <c r="BP270" s="49">
        <f t="shared" si="71"/>
        <v>4.882659942714751E-2</v>
      </c>
      <c r="BQ270" s="49">
        <f t="shared" si="71"/>
        <v>7.7985978004055712E-2</v>
      </c>
      <c r="BR270" s="49">
        <f t="shared" si="71"/>
        <v>4.3477352899726984E-2</v>
      </c>
      <c r="BS270" s="49">
        <f t="shared" si="71"/>
        <v>5.7056828702411133E-2</v>
      </c>
    </row>
    <row r="271" spans="2:71">
      <c r="B271" s="48">
        <f t="shared" si="18"/>
        <v>1895</v>
      </c>
      <c r="E271" s="49">
        <f t="shared" si="58"/>
        <v>3.2768466470058932E-2</v>
      </c>
      <c r="F271" s="49" t="e">
        <f t="shared" si="58"/>
        <v>#N/A</v>
      </c>
      <c r="G271" s="49">
        <f t="shared" si="58"/>
        <v>0</v>
      </c>
      <c r="I271" s="49">
        <f t="shared" ref="I271:K271" si="72">IF(ISNUMBER(I121), (1+I121)/(1+$G121)-1, NA())</f>
        <v>1.5259838396363135E-2</v>
      </c>
      <c r="J271" s="49">
        <f t="shared" si="72"/>
        <v>1.5259838396363135E-2</v>
      </c>
      <c r="K271" s="49">
        <f t="shared" si="72"/>
        <v>7.0220878406075382E-3</v>
      </c>
      <c r="M271" s="49">
        <f t="shared" si="60"/>
        <v>5.7792310306661321E-3</v>
      </c>
      <c r="N271" s="49">
        <f t="shared" si="60"/>
        <v>7.0220878406075382E-3</v>
      </c>
      <c r="X271" s="49">
        <f t="shared" si="61"/>
        <v>-5.3125193645369162E-3</v>
      </c>
      <c r="Y271" s="49">
        <f t="shared" si="61"/>
        <v>7.0220878406075382E-3</v>
      </c>
      <c r="AA271" s="49">
        <f t="shared" si="62"/>
        <v>5.7792310306661321E-3</v>
      </c>
      <c r="AB271" s="49">
        <f t="shared" si="62"/>
        <v>-1.1564920851796723E-2</v>
      </c>
      <c r="AC271" s="49">
        <f t="shared" si="62"/>
        <v>-1.3042163802223006E-2</v>
      </c>
      <c r="AD271" s="49">
        <f t="shared" si="62"/>
        <v>-1.189017682506277E-2</v>
      </c>
      <c r="AE271" s="49">
        <f t="shared" si="62"/>
        <v>-8.336815094000749E-3</v>
      </c>
      <c r="AG271" s="49">
        <f t="shared" si="11"/>
        <v>-1.4285020612164301E-2</v>
      </c>
      <c r="AM271" s="49">
        <f t="shared" si="63"/>
        <v>9.8807912708216428E-3</v>
      </c>
      <c r="AN271" s="49">
        <f t="shared" si="63"/>
        <v>8.059907619895279E-3</v>
      </c>
      <c r="AO271" s="49">
        <f t="shared" si="63"/>
        <v>-1.0689489448111766E-2</v>
      </c>
      <c r="AP271" s="49">
        <f t="shared" si="63"/>
        <v>-1.3352878004708302E-2</v>
      </c>
      <c r="AQ271" s="49">
        <f t="shared" si="63"/>
        <v>5.700603140177396E-4</v>
      </c>
      <c r="AS271" s="49">
        <f t="shared" si="13"/>
        <v>7.0220878406075382E-3</v>
      </c>
      <c r="AU271" s="49">
        <f t="shared" si="64"/>
        <v>-1.4285020612164301E-2</v>
      </c>
      <c r="AV271" s="49">
        <f t="shared" si="64"/>
        <v>-1.4285020612164301E-2</v>
      </c>
      <c r="AW271" s="49">
        <f t="shared" si="64"/>
        <v>1.0738823224438754E-3</v>
      </c>
      <c r="AX271" s="49">
        <f t="shared" si="64"/>
        <v>5.7792310306661321E-3</v>
      </c>
      <c r="AY271" s="49">
        <f t="shared" si="64"/>
        <v>7.5104769798068904E-3</v>
      </c>
      <c r="AZ271" s="49">
        <f t="shared" ref="AZ271:BS271" si="73">IF(ISNUMBER(AZ121), (1+AZ121)/(1+$G121)-1, NA())</f>
        <v>4.838161289021814E-3</v>
      </c>
      <c r="BA271" s="49">
        <f t="shared" si="73"/>
        <v>-7.2269975498306938E-3</v>
      </c>
      <c r="BB271" s="49">
        <f t="shared" si="73"/>
        <v>-5.3125193645369162E-3</v>
      </c>
      <c r="BC271" s="49">
        <f t="shared" si="73"/>
        <v>-6.6055691448601017E-3</v>
      </c>
      <c r="BD271" s="49">
        <f t="shared" si="73"/>
        <v>1.3458682497970331E-2</v>
      </c>
      <c r="BE271" s="49">
        <f t="shared" si="73"/>
        <v>-3.5961865119709113E-3</v>
      </c>
      <c r="BF271" s="49">
        <f t="shared" si="73"/>
        <v>-1.6504655700504078E-2</v>
      </c>
      <c r="BG271" s="49">
        <f t="shared" si="73"/>
        <v>-1.7037666123185025E-2</v>
      </c>
      <c r="BH271" s="49">
        <f t="shared" si="73"/>
        <v>-3.3111383249585513E-3</v>
      </c>
      <c r="BI271" s="49">
        <f t="shared" si="73"/>
        <v>7.0220878406075382E-3</v>
      </c>
      <c r="BJ271" s="49">
        <f t="shared" si="73"/>
        <v>1.3947071637169683E-2</v>
      </c>
      <c r="BK271" s="49">
        <f t="shared" si="73"/>
        <v>-1.469322229703951E-2</v>
      </c>
      <c r="BL271" s="49">
        <f t="shared" si="73"/>
        <v>9.2417229289472047E-3</v>
      </c>
      <c r="BM271" s="49">
        <f t="shared" si="73"/>
        <v>1.7131649957915496E-3</v>
      </c>
      <c r="BN271" s="49">
        <f t="shared" si="73"/>
        <v>-2.5216488416084371E-3</v>
      </c>
      <c r="BO271" s="49">
        <f t="shared" si="73"/>
        <v>-4.8743231957196764E-3</v>
      </c>
      <c r="BP271" s="49">
        <f t="shared" si="73"/>
        <v>-6.4427727651271693E-3</v>
      </c>
      <c r="BQ271" s="49">
        <f t="shared" si="73"/>
        <v>8.059907619895279E-3</v>
      </c>
      <c r="BR271" s="49">
        <f t="shared" si="73"/>
        <v>-1.4285020612164301E-2</v>
      </c>
      <c r="BS271" s="49">
        <f t="shared" si="73"/>
        <v>-1.8328404224125738E-2</v>
      </c>
    </row>
    <row r="272" spans="2:71">
      <c r="B272" s="48">
        <f t="shared" si="18"/>
        <v>1896</v>
      </c>
      <c r="E272" s="49">
        <f t="shared" si="58"/>
        <v>5.9057490829988568E-2</v>
      </c>
      <c r="F272" s="49" t="e">
        <f t="shared" si="58"/>
        <v>#N/A</v>
      </c>
      <c r="G272" s="49">
        <f t="shared" si="58"/>
        <v>0</v>
      </c>
      <c r="I272" s="49">
        <f t="shared" ref="I272:K272" si="74">IF(ISNUMBER(I122), (1+I122)/(1+$G122)-1, NA())</f>
        <v>8.7726736459639687E-2</v>
      </c>
      <c r="J272" s="49">
        <f t="shared" si="74"/>
        <v>8.7726736459639687E-2</v>
      </c>
      <c r="K272" s="49">
        <f t="shared" si="74"/>
        <v>8.0494867101875922E-2</v>
      </c>
      <c r="M272" s="49">
        <f t="shared" si="60"/>
        <v>6.0882406713849591E-2</v>
      </c>
      <c r="N272" s="49">
        <f t="shared" si="60"/>
        <v>8.0494867101875922E-2</v>
      </c>
      <c r="X272" s="49">
        <f t="shared" si="61"/>
        <v>5.874944272653071E-2</v>
      </c>
      <c r="Y272" s="49">
        <f t="shared" si="61"/>
        <v>8.0494867101875922E-2</v>
      </c>
      <c r="AA272" s="49">
        <f t="shared" si="62"/>
        <v>6.0882406713849591E-2</v>
      </c>
      <c r="AB272" s="49">
        <f t="shared" si="62"/>
        <v>5.1939801367901994E-2</v>
      </c>
      <c r="AC272" s="49">
        <f t="shared" si="62"/>
        <v>4.9024043711072274E-2</v>
      </c>
      <c r="AD272" s="49">
        <f t="shared" si="62"/>
        <v>4.9828089108039375E-2</v>
      </c>
      <c r="AE272" s="49">
        <f t="shared" si="62"/>
        <v>5.1988634461766603E-2</v>
      </c>
      <c r="AG272" s="49">
        <f t="shared" si="11"/>
        <v>2.9411583323045942E-2</v>
      </c>
      <c r="AM272" s="49">
        <f t="shared" si="63"/>
        <v>4.7460081757719763E-2</v>
      </c>
      <c r="AN272" s="49">
        <f t="shared" si="63"/>
        <v>6.7529571889942464E-2</v>
      </c>
      <c r="AO272" s="49">
        <f t="shared" si="63"/>
        <v>5.0506339086419549E-2</v>
      </c>
      <c r="AP272" s="49">
        <f t="shared" si="63"/>
        <v>4.412092861406558E-2</v>
      </c>
      <c r="AQ272" s="49">
        <f t="shared" si="63"/>
        <v>6.9665329268958187E-2</v>
      </c>
      <c r="AS272" s="49">
        <f t="shared" si="13"/>
        <v>8.0494867101875922E-2</v>
      </c>
      <c r="AU272" s="49">
        <f t="shared" si="64"/>
        <v>2.9411583323045942E-2</v>
      </c>
      <c r="AV272" s="49">
        <f t="shared" si="64"/>
        <v>2.9411583323045942E-2</v>
      </c>
      <c r="AW272" s="49">
        <f t="shared" si="64"/>
        <v>5.7917815963155039E-2</v>
      </c>
      <c r="AX272" s="49">
        <f t="shared" si="64"/>
        <v>6.0882406713849591E-2</v>
      </c>
      <c r="AY272" s="49">
        <f t="shared" si="64"/>
        <v>5.2558471895183256E-2</v>
      </c>
      <c r="AZ272" s="49">
        <f t="shared" ref="AZ272:BS272" si="75">IF(ISNUMBER(AZ122), (1+AZ122)/(1+$G122)-1, NA())</f>
        <v>6.0289488563710414E-2</v>
      </c>
      <c r="BA272" s="49">
        <f t="shared" si="75"/>
        <v>3.3858469449087325E-2</v>
      </c>
      <c r="BB272" s="49">
        <f t="shared" si="75"/>
        <v>5.874944272653071E-2</v>
      </c>
      <c r="BC272" s="49">
        <f t="shared" si="75"/>
        <v>4.3664699643100491E-2</v>
      </c>
      <c r="BD272" s="49">
        <f t="shared" si="75"/>
        <v>7.5135523033904139E-2</v>
      </c>
      <c r="BE272" s="49">
        <f t="shared" si="75"/>
        <v>4.1791854186839394E-2</v>
      </c>
      <c r="BF272" s="49">
        <f t="shared" si="75"/>
        <v>6.5671913348404498E-2</v>
      </c>
      <c r="BG272" s="49">
        <f t="shared" si="75"/>
        <v>5.8245344484215034E-2</v>
      </c>
      <c r="BH272" s="49">
        <f t="shared" si="75"/>
        <v>5.0743248842758382E-2</v>
      </c>
      <c r="BI272" s="49">
        <f t="shared" si="75"/>
        <v>8.0494867101875922E-2</v>
      </c>
      <c r="BJ272" s="49">
        <f t="shared" si="75"/>
        <v>4.7199127827211473E-2</v>
      </c>
      <c r="BK272" s="49">
        <f t="shared" si="75"/>
        <v>5.7576111574328959E-2</v>
      </c>
      <c r="BL272" s="49">
        <f t="shared" si="75"/>
        <v>4.4234537076517144E-2</v>
      </c>
      <c r="BM272" s="49">
        <f t="shared" si="75"/>
        <v>3.9491191875406395E-2</v>
      </c>
      <c r="BN272" s="49">
        <f t="shared" si="75"/>
        <v>3.6823060199781654E-2</v>
      </c>
      <c r="BO272" s="49">
        <f t="shared" si="75"/>
        <v>3.5340764824434379E-2</v>
      </c>
      <c r="BP272" s="49">
        <f t="shared" si="75"/>
        <v>3.4352567907536269E-2</v>
      </c>
      <c r="BQ272" s="49">
        <f t="shared" si="75"/>
        <v>6.7529571889942464E-2</v>
      </c>
      <c r="BR272" s="49">
        <f t="shared" si="75"/>
        <v>2.9411583323045942E-2</v>
      </c>
      <c r="BS272" s="49">
        <f t="shared" si="75"/>
        <v>5.9952434633069318E-2</v>
      </c>
    </row>
    <row r="273" spans="2:71">
      <c r="B273" s="48">
        <f t="shared" si="18"/>
        <v>1897</v>
      </c>
      <c r="E273" s="49">
        <f t="shared" si="58"/>
        <v>0.16293301275531369</v>
      </c>
      <c r="F273" s="49" t="e">
        <f t="shared" si="58"/>
        <v>#N/A</v>
      </c>
      <c r="G273" s="49">
        <f t="shared" si="58"/>
        <v>0</v>
      </c>
      <c r="I273" s="49">
        <f t="shared" ref="I273:K273" si="76">IF(ISNUMBER(I123), (1+I123)/(1+$G123)-1, NA())</f>
        <v>3.9423432311243012E-3</v>
      </c>
      <c r="J273" s="49">
        <f t="shared" si="76"/>
        <v>3.9423432311243012E-3</v>
      </c>
      <c r="K273" s="49">
        <f t="shared" si="76"/>
        <v>9.8646358657156208E-2</v>
      </c>
      <c r="M273" s="49">
        <f t="shared" si="60"/>
        <v>7.3338404658072509E-2</v>
      </c>
      <c r="N273" s="49">
        <f t="shared" si="60"/>
        <v>9.8646358657156208E-2</v>
      </c>
      <c r="X273" s="49">
        <f t="shared" si="61"/>
        <v>2.6818985957450803E-2</v>
      </c>
      <c r="Y273" s="49">
        <f t="shared" si="61"/>
        <v>9.8646358657156208E-2</v>
      </c>
      <c r="AA273" s="49">
        <f t="shared" si="62"/>
        <v>7.3338404658072509E-2</v>
      </c>
      <c r="AB273" s="49">
        <f t="shared" si="62"/>
        <v>-1.6376233743264912E-3</v>
      </c>
      <c r="AC273" s="49">
        <f t="shared" si="62"/>
        <v>-3.2633034061441135E-3</v>
      </c>
      <c r="AD273" s="49">
        <f t="shared" si="62"/>
        <v>-3.4894486489741583E-3</v>
      </c>
      <c r="AE273" s="49">
        <f t="shared" si="62"/>
        <v>1.588712360991007E-2</v>
      </c>
      <c r="AG273" s="49">
        <f t="shared" si="11"/>
        <v>-2.8571257405227923E-2</v>
      </c>
      <c r="AM273" s="49">
        <f t="shared" si="63"/>
        <v>6.9079677938487904E-2</v>
      </c>
      <c r="AN273" s="49">
        <f t="shared" si="63"/>
        <v>3.6927211611221145E-2</v>
      </c>
      <c r="AO273" s="49">
        <f t="shared" si="63"/>
        <v>6.3119101018829227E-3</v>
      </c>
      <c r="AP273" s="49">
        <f t="shared" si="63"/>
        <v>-9.5902919059150937E-3</v>
      </c>
      <c r="AQ273" s="49">
        <f t="shared" si="63"/>
        <v>2.6994911611274652E-2</v>
      </c>
      <c r="AS273" s="49">
        <f t="shared" si="13"/>
        <v>9.8646358657156208E-2</v>
      </c>
      <c r="AU273" s="49">
        <f t="shared" si="64"/>
        <v>-2.8571257405227923E-2</v>
      </c>
      <c r="AV273" s="49">
        <f t="shared" si="64"/>
        <v>-2.8571257405227923E-2</v>
      </c>
      <c r="AW273" s="49">
        <f t="shared" si="64"/>
        <v>5.4187977642018215E-2</v>
      </c>
      <c r="AX273" s="49">
        <f t="shared" si="64"/>
        <v>7.3338404658072509E-2</v>
      </c>
      <c r="AY273" s="49">
        <f t="shared" si="64"/>
        <v>7.0259641166557696E-2</v>
      </c>
      <c r="AZ273" s="49">
        <f t="shared" ref="AZ273:BS273" si="77">IF(ISNUMBER(AZ123), (1+AZ123)/(1+$G123)-1, NA())</f>
        <v>6.9508319254861561E-2</v>
      </c>
      <c r="BA273" s="49">
        <f t="shared" si="77"/>
        <v>1.5438311885329625E-4</v>
      </c>
      <c r="BB273" s="49">
        <f t="shared" si="77"/>
        <v>2.6818985957450803E-2</v>
      </c>
      <c r="BC273" s="49">
        <f t="shared" si="77"/>
        <v>1.2808360118395257E-2</v>
      </c>
      <c r="BD273" s="49">
        <f t="shared" si="77"/>
        <v>0.11471802218169547</v>
      </c>
      <c r="BE273" s="49">
        <f t="shared" si="77"/>
        <v>1.3527197153770487E-2</v>
      </c>
      <c r="BF273" s="49">
        <f t="shared" si="77"/>
        <v>2.8942235768854019E-3</v>
      </c>
      <c r="BG273" s="49">
        <f t="shared" si="77"/>
        <v>-7.4225878614286867E-3</v>
      </c>
      <c r="BH273" s="49">
        <f t="shared" si="77"/>
        <v>3.3454711860469777E-2</v>
      </c>
      <c r="BI273" s="49">
        <f t="shared" si="77"/>
        <v>9.8646358657156208E-2</v>
      </c>
      <c r="BJ273" s="49">
        <f t="shared" si="77"/>
        <v>8.6331304691096955E-2</v>
      </c>
      <c r="BK273" s="49">
        <f t="shared" si="77"/>
        <v>-7.5852295331418906E-3</v>
      </c>
      <c r="BL273" s="49">
        <f t="shared" si="77"/>
        <v>6.7180877675042883E-2</v>
      </c>
      <c r="BM273" s="49">
        <f t="shared" si="77"/>
        <v>3.6540194449356189E-2</v>
      </c>
      <c r="BN273" s="49">
        <f t="shared" si="77"/>
        <v>1.9304810134907369E-2</v>
      </c>
      <c r="BO273" s="49">
        <f t="shared" si="77"/>
        <v>9.7295966268804435E-3</v>
      </c>
      <c r="BP273" s="49">
        <f t="shared" si="77"/>
        <v>3.3461209548624193E-3</v>
      </c>
      <c r="BQ273" s="49">
        <f t="shared" si="77"/>
        <v>3.6927211611221145E-2</v>
      </c>
      <c r="BR273" s="49">
        <f t="shared" si="77"/>
        <v>-2.8571257405227923E-2</v>
      </c>
      <c r="BS273" s="49">
        <f t="shared" si="77"/>
        <v>-1.81913393598786E-2</v>
      </c>
    </row>
    <row r="274" spans="2:71">
      <c r="B274" s="48">
        <f t="shared" si="18"/>
        <v>1898</v>
      </c>
      <c r="E274" s="49">
        <f t="shared" si="58"/>
        <v>0.26673267571301684</v>
      </c>
      <c r="F274" s="49" t="e">
        <f t="shared" si="58"/>
        <v>#N/A</v>
      </c>
      <c r="G274" s="49">
        <f t="shared" si="58"/>
        <v>0</v>
      </c>
      <c r="I274" s="49">
        <f t="shared" ref="I274:K274" si="78">IF(ISNUMBER(I124), (1+I124)/(1+$G124)-1, NA())</f>
        <v>1.999696976256371E-2</v>
      </c>
      <c r="J274" s="49">
        <f t="shared" si="78"/>
        <v>1.999696976256371E-2</v>
      </c>
      <c r="K274" s="49">
        <f t="shared" si="78"/>
        <v>0.17103997911579971</v>
      </c>
      <c r="M274" s="49">
        <f t="shared" si="60"/>
        <v>0.13464102022016045</v>
      </c>
      <c r="N274" s="49">
        <f t="shared" si="60"/>
        <v>0.17103997911579971</v>
      </c>
      <c r="X274" s="49">
        <f t="shared" si="61"/>
        <v>6.518462541982184E-2</v>
      </c>
      <c r="Y274" s="49">
        <f t="shared" si="61"/>
        <v>0.17103997911579971</v>
      </c>
      <c r="AA274" s="49">
        <f t="shared" si="62"/>
        <v>0.13464102022016045</v>
      </c>
      <c r="AB274" s="49">
        <f t="shared" si="62"/>
        <v>2.4018043196015304E-2</v>
      </c>
      <c r="AC274" s="49">
        <f t="shared" si="62"/>
        <v>2.2313943961163263E-2</v>
      </c>
      <c r="AD274" s="49">
        <f t="shared" si="62"/>
        <v>2.1167317437439603E-2</v>
      </c>
      <c r="AE274" s="49">
        <f t="shared" si="62"/>
        <v>5.0395713025912725E-2</v>
      </c>
      <c r="AG274" s="49">
        <f t="shared" si="11"/>
        <v>-1.4085014934476114E-2</v>
      </c>
      <c r="AM274" s="49">
        <f t="shared" si="63"/>
        <v>0.12967900239687813</v>
      </c>
      <c r="AN274" s="49">
        <f t="shared" si="63"/>
        <v>8.141576393969574E-2</v>
      </c>
      <c r="AO274" s="49">
        <f t="shared" si="63"/>
        <v>3.6354828493537994E-2</v>
      </c>
      <c r="AP274" s="49">
        <f t="shared" si="63"/>
        <v>1.3214204237253391E-2</v>
      </c>
      <c r="AQ274" s="49">
        <f t="shared" si="63"/>
        <v>6.7596233387170246E-2</v>
      </c>
      <c r="AS274" s="49">
        <f t="shared" si="13"/>
        <v>0.17103997911579971</v>
      </c>
      <c r="AU274" s="49">
        <f t="shared" si="64"/>
        <v>-1.4085014934476114E-2</v>
      </c>
      <c r="AV274" s="49">
        <f t="shared" si="64"/>
        <v>-1.4085014934476114E-2</v>
      </c>
      <c r="AW274" s="49">
        <f t="shared" si="64"/>
        <v>0.10655925115541121</v>
      </c>
      <c r="AX274" s="49">
        <f t="shared" si="64"/>
        <v>0.13464102022016045</v>
      </c>
      <c r="AY274" s="49">
        <f t="shared" si="64"/>
        <v>0.13048242530471543</v>
      </c>
      <c r="AZ274" s="49">
        <f t="shared" ref="AZ274:BS274" si="79">IF(ISNUMBER(AZ124), (1+AZ124)/(1+$G124)-1, NA())</f>
        <v>0.12902466640721078</v>
      </c>
      <c r="BA274" s="49">
        <f t="shared" si="79"/>
        <v>2.8037638662647746E-2</v>
      </c>
      <c r="BB274" s="49">
        <f t="shared" si="79"/>
        <v>6.518462541982184E-2</v>
      </c>
      <c r="BC274" s="49">
        <f t="shared" si="79"/>
        <v>4.623711811046749E-2</v>
      </c>
      <c r="BD274" s="49">
        <f t="shared" si="79"/>
        <v>0.19496315326510416</v>
      </c>
      <c r="BE274" s="49">
        <f t="shared" si="79"/>
        <v>4.8788867210237896E-2</v>
      </c>
      <c r="BF274" s="49">
        <f t="shared" si="79"/>
        <v>3.0631133792053289E-2</v>
      </c>
      <c r="BG274" s="49">
        <f t="shared" si="79"/>
        <v>1.5590617314789501E-2</v>
      </c>
      <c r="BH274" s="49">
        <f t="shared" si="79"/>
        <v>7.6553466879359044E-2</v>
      </c>
      <c r="BI274" s="49">
        <f t="shared" si="79"/>
        <v>0.17103997911579971</v>
      </c>
      <c r="BJ274" s="49">
        <f t="shared" si="79"/>
        <v>0.15440559945401988</v>
      </c>
      <c r="BK274" s="49">
        <f t="shared" si="79"/>
        <v>1.434435196190198E-2</v>
      </c>
      <c r="BL274" s="49">
        <f t="shared" si="79"/>
        <v>0.12632383038927042</v>
      </c>
      <c r="BM274" s="49">
        <f t="shared" si="79"/>
        <v>8.1392999885671502E-2</v>
      </c>
      <c r="BN274" s="49">
        <f t="shared" si="79"/>
        <v>5.6119407727397208E-2</v>
      </c>
      <c r="BO274" s="49">
        <f t="shared" si="79"/>
        <v>4.2078523195022477E-2</v>
      </c>
      <c r="BP274" s="49">
        <f t="shared" si="79"/>
        <v>3.2717933506772878E-2</v>
      </c>
      <c r="BQ274" s="49">
        <f t="shared" si="79"/>
        <v>8.141576393969574E-2</v>
      </c>
      <c r="BR274" s="49">
        <f t="shared" si="79"/>
        <v>-1.4085014934476114E-2</v>
      </c>
      <c r="BS274" s="49">
        <f t="shared" si="79"/>
        <v>-1.5365291469346953E-3</v>
      </c>
    </row>
    <row r="275" spans="2:71">
      <c r="B275" s="48">
        <f t="shared" si="18"/>
        <v>1899</v>
      </c>
      <c r="E275" s="49">
        <f t="shared" si="58"/>
        <v>-0.11363685660123712</v>
      </c>
      <c r="F275" s="49" t="e">
        <f t="shared" si="58"/>
        <v>#N/A</v>
      </c>
      <c r="G275" s="49">
        <f t="shared" si="58"/>
        <v>0</v>
      </c>
      <c r="I275" s="49">
        <f t="shared" ref="I275:K275" si="80">IF(ISNUMBER(I125), (1+I125)/(1+$G125)-1, NA())</f>
        <v>-0.11663124048447526</v>
      </c>
      <c r="J275" s="49">
        <f t="shared" si="80"/>
        <v>-0.11663124048447526</v>
      </c>
      <c r="K275" s="49">
        <f t="shared" si="80"/>
        <v>-0.12443109710885403</v>
      </c>
      <c r="M275" s="49">
        <f t="shared" si="60"/>
        <v>-0.1283164324329884</v>
      </c>
      <c r="N275" s="49">
        <f t="shared" si="60"/>
        <v>-0.12443109710885403</v>
      </c>
      <c r="X275" s="49">
        <f t="shared" si="61"/>
        <v>-0.13464828796149131</v>
      </c>
      <c r="Y275" s="49">
        <f t="shared" si="61"/>
        <v>-0.12443109710885403</v>
      </c>
      <c r="AA275" s="49">
        <f t="shared" si="62"/>
        <v>-0.1283164324329884</v>
      </c>
      <c r="AB275" s="49">
        <f t="shared" si="62"/>
        <v>-0.13929568313475027</v>
      </c>
      <c r="AC275" s="49">
        <f t="shared" si="62"/>
        <v>-0.14069303987024573</v>
      </c>
      <c r="AD275" s="49">
        <f t="shared" si="62"/>
        <v>-0.13979745530771415</v>
      </c>
      <c r="AE275" s="49">
        <f t="shared" si="62"/>
        <v>-0.13759888801093123</v>
      </c>
      <c r="AG275" s="49">
        <f t="shared" si="11"/>
        <v>-0.14457837519437999</v>
      </c>
      <c r="AM275" s="49">
        <f t="shared" si="63"/>
        <v>-0.12817802060435035</v>
      </c>
      <c r="AN275" s="49">
        <f t="shared" si="63"/>
        <v>-0.12520823540132697</v>
      </c>
      <c r="AO275" s="49">
        <f t="shared" si="63"/>
        <v>-0.13914596394058842</v>
      </c>
      <c r="AP275" s="49">
        <f t="shared" si="63"/>
        <v>-0.14166437370127927</v>
      </c>
      <c r="AQ275" s="49">
        <f t="shared" si="63"/>
        <v>-0.12919447315262744</v>
      </c>
      <c r="AS275" s="49">
        <f t="shared" si="13"/>
        <v>-0.12443109710885403</v>
      </c>
      <c r="AU275" s="49">
        <f t="shared" si="64"/>
        <v>-0.14457837519437999</v>
      </c>
      <c r="AV275" s="49">
        <f t="shared" si="64"/>
        <v>-0.14457837519437999</v>
      </c>
      <c r="AW275" s="49">
        <f t="shared" si="64"/>
        <v>-0.13141058429230279</v>
      </c>
      <c r="AX275" s="49">
        <f t="shared" si="64"/>
        <v>-0.1283164324329884</v>
      </c>
      <c r="AY275" s="49">
        <f t="shared" si="64"/>
        <v>-0.1287120241653984</v>
      </c>
      <c r="AZ275" s="49">
        <f t="shared" ref="AZ275:BS275" si="81">IF(ISNUMBER(AZ125), (1+AZ125)/(1+$G125)-1, NA())</f>
        <v>-0.12893526280485124</v>
      </c>
      <c r="BA275" s="49">
        <f t="shared" si="81"/>
        <v>-0.13993714740540864</v>
      </c>
      <c r="BB275" s="49">
        <f t="shared" si="81"/>
        <v>-0.13464828796149131</v>
      </c>
      <c r="BC275" s="49">
        <f t="shared" si="81"/>
        <v>-0.13799447974334134</v>
      </c>
      <c r="BD275" s="49">
        <f t="shared" si="81"/>
        <v>-0.12173253698194986</v>
      </c>
      <c r="BE275" s="49">
        <f t="shared" si="81"/>
        <v>-0.13653088088883492</v>
      </c>
      <c r="BF275" s="49">
        <f t="shared" si="81"/>
        <v>-0.13990185640542541</v>
      </c>
      <c r="BG275" s="49">
        <f t="shared" si="81"/>
        <v>-0.14137305278159573</v>
      </c>
      <c r="BH275" s="49">
        <f t="shared" si="81"/>
        <v>-0.13504334175584853</v>
      </c>
      <c r="BI275" s="49">
        <f t="shared" si="81"/>
        <v>-0.12443109710885403</v>
      </c>
      <c r="BJ275" s="49">
        <f t="shared" si="81"/>
        <v>-0.12601346403849423</v>
      </c>
      <c r="BK275" s="49">
        <f t="shared" si="81"/>
        <v>-0.14001088118078509</v>
      </c>
      <c r="BL275" s="49">
        <f t="shared" si="81"/>
        <v>-0.1291076158978085</v>
      </c>
      <c r="BM275" s="49">
        <f t="shared" si="81"/>
        <v>-0.13405825887271139</v>
      </c>
      <c r="BN275" s="49">
        <f t="shared" si="81"/>
        <v>-0.13684299554609425</v>
      </c>
      <c r="BO275" s="49">
        <f t="shared" si="81"/>
        <v>-0.13839007147575133</v>
      </c>
      <c r="BP275" s="49">
        <f t="shared" si="81"/>
        <v>-0.1394214554288562</v>
      </c>
      <c r="BQ275" s="49">
        <f t="shared" si="81"/>
        <v>-0.12520823540132697</v>
      </c>
      <c r="BR275" s="49">
        <f t="shared" si="81"/>
        <v>-0.14457837519437999</v>
      </c>
      <c r="BS275" s="49">
        <f t="shared" si="81"/>
        <v>-0.14162653114651491</v>
      </c>
    </row>
    <row r="276" spans="2:71">
      <c r="B276" s="48">
        <f t="shared" si="18"/>
        <v>1900</v>
      </c>
      <c r="E276" s="49">
        <f t="shared" si="58"/>
        <v>0.23605215577454897</v>
      </c>
      <c r="F276" s="49" t="e">
        <f t="shared" si="58"/>
        <v>#N/A</v>
      </c>
      <c r="G276" s="49">
        <f t="shared" si="58"/>
        <v>0</v>
      </c>
      <c r="I276" s="49">
        <f t="shared" ref="I276:K276" si="82">IF(ISNUMBER(I126), (1+I126)/(1+$G126)-1, NA())</f>
        <v>7.1273843359024314E-2</v>
      </c>
      <c r="J276" s="49">
        <f t="shared" si="82"/>
        <v>7.1273843359024314E-2</v>
      </c>
      <c r="K276" s="49">
        <f t="shared" si="82"/>
        <v>0.16628572159326538</v>
      </c>
      <c r="M276" s="49">
        <f t="shared" si="60"/>
        <v>0.13776097251864328</v>
      </c>
      <c r="N276" s="49">
        <f t="shared" si="60"/>
        <v>0.16628572159326538</v>
      </c>
      <c r="X276" s="49">
        <f t="shared" si="61"/>
        <v>8.8772279021085421E-2</v>
      </c>
      <c r="Y276" s="49">
        <f t="shared" si="61"/>
        <v>0.16628572159326538</v>
      </c>
      <c r="AA276" s="49">
        <f t="shared" si="62"/>
        <v>0.13776097251864328</v>
      </c>
      <c r="AB276" s="49">
        <f t="shared" si="62"/>
        <v>5.5546096371725584E-2</v>
      </c>
      <c r="AC276" s="49">
        <f t="shared" si="62"/>
        <v>5.3217017631624675E-2</v>
      </c>
      <c r="AD276" s="49">
        <f t="shared" si="62"/>
        <v>5.4734886815440698E-2</v>
      </c>
      <c r="AE276" s="49">
        <f t="shared" si="62"/>
        <v>7.435300635337927E-2</v>
      </c>
      <c r="AG276" s="49">
        <f t="shared" si="11"/>
        <v>2.4692268557002572E-2</v>
      </c>
      <c r="AM276" s="49">
        <f t="shared" si="63"/>
        <v>0.13225318990378621</v>
      </c>
      <c r="AN276" s="49">
        <f t="shared" si="63"/>
        <v>9.8582522751946566E-2</v>
      </c>
      <c r="AO276" s="49">
        <f t="shared" si="63"/>
        <v>6.3785011992501861E-2</v>
      </c>
      <c r="AP276" s="49">
        <f t="shared" si="63"/>
        <v>4.6085830362968982E-2</v>
      </c>
      <c r="AQ276" s="49">
        <f t="shared" si="63"/>
        <v>8.7758475001243896E-2</v>
      </c>
      <c r="AS276" s="49">
        <f t="shared" si="13"/>
        <v>0.16628572159326538</v>
      </c>
      <c r="AU276" s="49">
        <f t="shared" si="64"/>
        <v>2.4692268557002572E-2</v>
      </c>
      <c r="AV276" s="49">
        <f t="shared" si="64"/>
        <v>2.4692268557002572E-2</v>
      </c>
      <c r="AW276" s="49">
        <f t="shared" si="64"/>
        <v>0.11662498379688868</v>
      </c>
      <c r="AX276" s="49">
        <f t="shared" si="64"/>
        <v>0.13776097251864328</v>
      </c>
      <c r="AY276" s="49">
        <f t="shared" si="64"/>
        <v>0.13406659234220952</v>
      </c>
      <c r="AZ276" s="49">
        <f t="shared" ref="AZ276:BS276" si="83">IF(ISNUMBER(AZ126), (1+AZ126)/(1+$G126)-1, NA())</f>
        <v>0.1335337747742924</v>
      </c>
      <c r="BA276" s="49">
        <f t="shared" si="83"/>
        <v>5.6396251639634354E-2</v>
      </c>
      <c r="BB276" s="49">
        <f t="shared" si="83"/>
        <v>8.8772279021085421E-2</v>
      </c>
      <c r="BC276" s="49">
        <f t="shared" si="83"/>
        <v>7.0658626176945516E-2</v>
      </c>
      <c r="BD276" s="49">
        <f t="shared" si="83"/>
        <v>0.18372733013858622</v>
      </c>
      <c r="BE276" s="49">
        <f t="shared" si="83"/>
        <v>7.0726201476532635E-2</v>
      </c>
      <c r="BF276" s="49">
        <f t="shared" si="83"/>
        <v>6.060577798449196E-2</v>
      </c>
      <c r="BG276" s="49">
        <f t="shared" si="83"/>
        <v>4.9614455294115345E-2</v>
      </c>
      <c r="BH276" s="49">
        <f t="shared" si="83"/>
        <v>9.3272696558804213E-2</v>
      </c>
      <c r="BI276" s="49">
        <f t="shared" si="83"/>
        <v>0.16628572159326538</v>
      </c>
      <c r="BJ276" s="49">
        <f t="shared" si="83"/>
        <v>0.15150820088753059</v>
      </c>
      <c r="BK276" s="49">
        <f t="shared" si="83"/>
        <v>5.1390307899734644E-2</v>
      </c>
      <c r="BL276" s="49">
        <f t="shared" si="83"/>
        <v>0.13037221216577599</v>
      </c>
      <c r="BM276" s="49">
        <f t="shared" si="83"/>
        <v>9.6554630210968329E-2</v>
      </c>
      <c r="BN276" s="49">
        <f t="shared" si="83"/>
        <v>7.7532240361389171E-2</v>
      </c>
      <c r="BO276" s="49">
        <f t="shared" si="83"/>
        <v>6.6964246000511984E-2</v>
      </c>
      <c r="BP276" s="49">
        <f t="shared" si="83"/>
        <v>5.9918916426593638E-2</v>
      </c>
      <c r="BQ276" s="49">
        <f t="shared" si="83"/>
        <v>9.8582522751946566E-2</v>
      </c>
      <c r="BR276" s="49">
        <f t="shared" si="83"/>
        <v>2.4692268557002572E-2</v>
      </c>
      <c r="BS276" s="49">
        <f t="shared" si="83"/>
        <v>4.0278870246198695E-2</v>
      </c>
    </row>
    <row r="277" spans="2:71">
      <c r="B277" s="48">
        <f t="shared" si="18"/>
        <v>1901</v>
      </c>
      <c r="E277" s="49">
        <f t="shared" si="58"/>
        <v>0.16314874800489587</v>
      </c>
      <c r="F277" s="49" t="e">
        <f t="shared" si="58"/>
        <v>#N/A</v>
      </c>
      <c r="G277" s="49">
        <f t="shared" si="58"/>
        <v>0</v>
      </c>
      <c r="I277" s="49">
        <f t="shared" ref="I277:K277" si="84">IF(ISNUMBER(I127), (1+I127)/(1+$G127)-1, NA())</f>
        <v>1.6951309233351308E-2</v>
      </c>
      <c r="J277" s="49">
        <f t="shared" si="84"/>
        <v>1.6951309233351308E-2</v>
      </c>
      <c r="K277" s="49">
        <f t="shared" si="84"/>
        <v>9.5427346784886291E-2</v>
      </c>
      <c r="M277" s="49">
        <f t="shared" si="60"/>
        <v>7.311424717702586E-2</v>
      </c>
      <c r="N277" s="49">
        <f t="shared" si="60"/>
        <v>9.5427346784886291E-2</v>
      </c>
      <c r="X277" s="49">
        <f t="shared" si="61"/>
        <v>2.982514482768539E-2</v>
      </c>
      <c r="Y277" s="49">
        <f t="shared" si="61"/>
        <v>9.5427346784886291E-2</v>
      </c>
      <c r="AA277" s="49">
        <f t="shared" ref="AA277:AE286" si="85">IF(ISNUMBER(AA127), (1+AA127)/(1+$G127)-1, NA())</f>
        <v>7.311424717702586E-2</v>
      </c>
      <c r="AB277" s="49">
        <f t="shared" si="85"/>
        <v>2.682749842723986E-4</v>
      </c>
      <c r="AC277" s="49">
        <f t="shared" si="85"/>
        <v>-1.7841531134610289E-3</v>
      </c>
      <c r="AD277" s="49">
        <f t="shared" si="85"/>
        <v>2.3587791298695926E-4</v>
      </c>
      <c r="AE277" s="49">
        <f t="shared" si="85"/>
        <v>1.6940446959160749E-2</v>
      </c>
      <c r="AG277" s="49">
        <f t="shared" si="11"/>
        <v>-2.4097252721321683E-2</v>
      </c>
      <c r="AM277" s="49">
        <f t="shared" ref="AM277:AQ286" si="86">IF(ISNUMBER(AM127), (1+AM127)/(1+$G127)-1, NA())</f>
        <v>7.0375659734318363E-2</v>
      </c>
      <c r="AN277" s="49">
        <f t="shared" si="86"/>
        <v>3.7225948411557352E-2</v>
      </c>
      <c r="AO277" s="49">
        <f t="shared" si="86"/>
        <v>7.5781469228497489E-3</v>
      </c>
      <c r="AP277" s="49">
        <f t="shared" si="86"/>
        <v>-7.3624280154261923E-3</v>
      </c>
      <c r="AQ277" s="49">
        <f t="shared" si="86"/>
        <v>2.6237909731966713E-2</v>
      </c>
      <c r="AS277" s="49">
        <f t="shared" si="13"/>
        <v>9.5427346784886291E-2</v>
      </c>
      <c r="AU277" s="49">
        <f t="shared" ref="AU277:AY286" si="87">IF(ISNUMBER(AU127), (1+AU127)/(1+$G127)-1, NA())</f>
        <v>-2.4097252721321683E-2</v>
      </c>
      <c r="AV277" s="49">
        <f t="shared" si="87"/>
        <v>-2.4097252721321683E-2</v>
      </c>
      <c r="AW277" s="49">
        <f t="shared" si="87"/>
        <v>5.4389647104404082E-2</v>
      </c>
      <c r="AX277" s="49">
        <f t="shared" si="87"/>
        <v>7.311424717702586E-2</v>
      </c>
      <c r="AY277" s="49">
        <f t="shared" si="87"/>
        <v>7.1319997409406533E-2</v>
      </c>
      <c r="AZ277" s="49">
        <f t="shared" ref="AZ277:BS277" si="88">IF(ISNUMBER(AZ127), (1+AZ127)/(1+$G127)-1, NA())</f>
        <v>6.9369327162501548E-2</v>
      </c>
      <c r="BA277" s="49">
        <f t="shared" si="88"/>
        <v>3.9896473876108729E-3</v>
      </c>
      <c r="BB277" s="49">
        <f t="shared" si="88"/>
        <v>2.982514482768539E-2</v>
      </c>
      <c r="BC277" s="49">
        <f t="shared" si="88"/>
        <v>1.51461971915412E-2</v>
      </c>
      <c r="BD277" s="49">
        <f t="shared" si="88"/>
        <v>0.11235769708988874</v>
      </c>
      <c r="BE277" s="49">
        <f t="shared" si="88"/>
        <v>1.5051771608984188E-2</v>
      </c>
      <c r="BF277" s="49">
        <f t="shared" si="88"/>
        <v>1.8043464217778471E-3</v>
      </c>
      <c r="BG277" s="49">
        <f t="shared" si="88"/>
        <v>-6.6176243715241334E-3</v>
      </c>
      <c r="BH277" s="49">
        <f t="shared" si="88"/>
        <v>3.4236359973452757E-2</v>
      </c>
      <c r="BI277" s="49">
        <f t="shared" si="88"/>
        <v>9.5427346784886291E-2</v>
      </c>
      <c r="BJ277" s="49">
        <f t="shared" si="88"/>
        <v>8.8250347714408761E-2</v>
      </c>
      <c r="BK277" s="49">
        <f t="shared" si="88"/>
        <v>-3.8613008349897004E-3</v>
      </c>
      <c r="BL277" s="49">
        <f t="shared" si="88"/>
        <v>6.9525747641786984E-2</v>
      </c>
      <c r="BM277" s="49">
        <f t="shared" si="88"/>
        <v>3.9566387525592273E-2</v>
      </c>
      <c r="BN277" s="49">
        <f t="shared" si="88"/>
        <v>2.2714247460232651E-2</v>
      </c>
      <c r="BO277" s="49">
        <f t="shared" si="88"/>
        <v>1.3351947423921873E-2</v>
      </c>
      <c r="BP277" s="49">
        <f t="shared" si="88"/>
        <v>7.1104140663813542E-3</v>
      </c>
      <c r="BQ277" s="49">
        <f t="shared" si="88"/>
        <v>3.7225948411557352E-2</v>
      </c>
      <c r="BR277" s="49">
        <f t="shared" si="88"/>
        <v>-2.4097252721321683E-2</v>
      </c>
      <c r="BS277" s="49">
        <f t="shared" si="88"/>
        <v>-1.4282324238369615E-2</v>
      </c>
    </row>
    <row r="278" spans="2:71">
      <c r="B278" s="48">
        <f t="shared" si="18"/>
        <v>1902</v>
      </c>
      <c r="E278" s="49">
        <f t="shared" si="58"/>
        <v>-1.4231173958011656E-2</v>
      </c>
      <c r="F278" s="49" t="e">
        <f t="shared" si="58"/>
        <v>#N/A</v>
      </c>
      <c r="G278" s="49">
        <f t="shared" si="58"/>
        <v>0</v>
      </c>
      <c r="I278" s="49">
        <f t="shared" ref="I278:K278" si="89">IF(ISNUMBER(I128), (1+I128)/(1+$G128)-1, NA())</f>
        <v>-4.5720719962001333E-2</v>
      </c>
      <c r="J278" s="49">
        <f t="shared" si="89"/>
        <v>-4.5720719962001333E-2</v>
      </c>
      <c r="K278" s="49">
        <f t="shared" si="89"/>
        <v>-3.951799971182024E-2</v>
      </c>
      <c r="M278" s="49">
        <f t="shared" si="60"/>
        <v>-4.8978955601475471E-2</v>
      </c>
      <c r="N278" s="49">
        <f t="shared" si="60"/>
        <v>-3.951799971182024E-2</v>
      </c>
      <c r="X278" s="49">
        <f t="shared" si="61"/>
        <v>-6.3525905611189093E-2</v>
      </c>
      <c r="Y278" s="49">
        <f t="shared" si="61"/>
        <v>-3.951799971182024E-2</v>
      </c>
      <c r="AA278" s="49">
        <f t="shared" si="85"/>
        <v>-4.8978955601475471E-2</v>
      </c>
      <c r="AB278" s="49">
        <f t="shared" si="85"/>
        <v>-7.6341863129327892E-2</v>
      </c>
      <c r="AC278" s="49">
        <f t="shared" si="85"/>
        <v>-7.8451447290221688E-2</v>
      </c>
      <c r="AD278" s="49">
        <f t="shared" si="85"/>
        <v>-7.5846054782272687E-2</v>
      </c>
      <c r="AE278" s="49">
        <f t="shared" si="85"/>
        <v>-7.1083324368034995E-2</v>
      </c>
      <c r="AG278" s="49">
        <f t="shared" si="11"/>
        <v>-8.7912403179876919E-2</v>
      </c>
      <c r="AM278" s="49">
        <f t="shared" si="86"/>
        <v>-5.0498394529152502E-2</v>
      </c>
      <c r="AN278" s="49">
        <f t="shared" si="86"/>
        <v>-5.6077204870982555E-2</v>
      </c>
      <c r="AO278" s="49">
        <f t="shared" si="86"/>
        <v>-7.4767385829128452E-2</v>
      </c>
      <c r="AP278" s="49">
        <f t="shared" si="86"/>
        <v>-8.0816686262635384E-2</v>
      </c>
      <c r="AQ278" s="49">
        <f t="shared" si="86"/>
        <v>-6.2098835812174125E-2</v>
      </c>
      <c r="AS278" s="49">
        <f t="shared" si="13"/>
        <v>-3.951799971182024E-2</v>
      </c>
      <c r="AU278" s="49">
        <f t="shared" si="87"/>
        <v>-8.7912403179876919E-2</v>
      </c>
      <c r="AV278" s="49">
        <f t="shared" si="87"/>
        <v>-8.7912403179876919E-2</v>
      </c>
      <c r="AW278" s="49">
        <f t="shared" si="87"/>
        <v>-5.6347078523662053E-2</v>
      </c>
      <c r="AX278" s="49">
        <f t="shared" si="87"/>
        <v>-4.8978955601475471E-2</v>
      </c>
      <c r="AY278" s="49">
        <f t="shared" si="87"/>
        <v>-5.0025372085209852E-2</v>
      </c>
      <c r="AZ278" s="49">
        <f t="shared" ref="AZ278:BS278" si="90">IF(ISNUMBER(AZ128), (1+AZ128)/(1+$G128)-1, NA())</f>
        <v>-5.045258018591281E-2</v>
      </c>
      <c r="BA278" s="49">
        <f t="shared" si="90"/>
        <v>-7.6860218796596991E-2</v>
      </c>
      <c r="BB278" s="49">
        <f t="shared" si="90"/>
        <v>-6.3525905611189093E-2</v>
      </c>
      <c r="BC278" s="49">
        <f t="shared" si="90"/>
        <v>-7.2129740851769375E-2</v>
      </c>
      <c r="BD278" s="49">
        <f t="shared" si="90"/>
        <v>-3.3196293273368149E-2</v>
      </c>
      <c r="BE278" s="49">
        <f t="shared" si="90"/>
        <v>-7.2029369255920073E-2</v>
      </c>
      <c r="BF278" s="49">
        <f t="shared" si="90"/>
        <v>-7.6358614322752816E-2</v>
      </c>
      <c r="BG278" s="49">
        <f t="shared" si="90"/>
        <v>-7.9508475684071156E-2</v>
      </c>
      <c r="BH278" s="49">
        <f t="shared" si="90"/>
        <v>-6.4934945570384928E-2</v>
      </c>
      <c r="BI278" s="49">
        <f t="shared" si="90"/>
        <v>-3.951799971182024E-2</v>
      </c>
      <c r="BJ278" s="49">
        <f t="shared" si="90"/>
        <v>-4.3703665646757761E-2</v>
      </c>
      <c r="BK278" s="49">
        <f t="shared" si="90"/>
        <v>-7.6147898037644657E-2</v>
      </c>
      <c r="BL278" s="49">
        <f t="shared" si="90"/>
        <v>-5.1071788568944232E-2</v>
      </c>
      <c r="BM278" s="49">
        <f t="shared" si="90"/>
        <v>-6.2860785244442718E-2</v>
      </c>
      <c r="BN278" s="49">
        <f t="shared" si="90"/>
        <v>-6.9492095874410631E-2</v>
      </c>
      <c r="BO278" s="49">
        <f t="shared" si="90"/>
        <v>-7.3176157335503755E-2</v>
      </c>
      <c r="BP278" s="49">
        <f t="shared" si="90"/>
        <v>-7.5632198309566023E-2</v>
      </c>
      <c r="BQ278" s="49">
        <f t="shared" si="90"/>
        <v>-5.6077204870982555E-2</v>
      </c>
      <c r="BR278" s="49">
        <f t="shared" si="90"/>
        <v>-8.7912403179876919E-2</v>
      </c>
      <c r="BS278" s="49">
        <f t="shared" si="90"/>
        <v>-7.9690508597896059E-2</v>
      </c>
    </row>
    <row r="279" spans="2:71">
      <c r="B279" s="48">
        <f t="shared" si="18"/>
        <v>1903</v>
      </c>
      <c r="E279" s="49">
        <f t="shared" si="58"/>
        <v>-0.13221398363822923</v>
      </c>
      <c r="F279" s="49" t="e">
        <f t="shared" si="58"/>
        <v>#N/A</v>
      </c>
      <c r="G279" s="49">
        <f t="shared" si="58"/>
        <v>0</v>
      </c>
      <c r="I279" s="49">
        <f t="shared" ref="I279:K279" si="91">IF(ISNUMBER(I129), (1+I129)/(1+$G129)-1, NA())</f>
        <v>0.10251313400935569</v>
      </c>
      <c r="J279" s="49">
        <f t="shared" si="91"/>
        <v>0.10251313400935569</v>
      </c>
      <c r="K279" s="49">
        <f t="shared" si="91"/>
        <v>-4.0922712898769809E-2</v>
      </c>
      <c r="M279" s="49">
        <f t="shared" si="60"/>
        <v>-3.311114962348638E-2</v>
      </c>
      <c r="N279" s="49">
        <f t="shared" si="60"/>
        <v>-4.0922712898769809E-2</v>
      </c>
      <c r="X279" s="49">
        <f t="shared" si="61"/>
        <v>1.7693906070594956E-2</v>
      </c>
      <c r="Y279" s="49">
        <f t="shared" si="61"/>
        <v>-4.0922712898769809E-2</v>
      </c>
      <c r="AA279" s="49">
        <f t="shared" si="85"/>
        <v>-3.311114962348638E-2</v>
      </c>
      <c r="AB279" s="49">
        <f t="shared" si="85"/>
        <v>4.0991938011408102E-2</v>
      </c>
      <c r="AC279" s="49">
        <f t="shared" si="85"/>
        <v>3.8165115236530989E-2</v>
      </c>
      <c r="AD279" s="49">
        <f t="shared" si="85"/>
        <v>4.1080821284749547E-2</v>
      </c>
      <c r="AE279" s="49">
        <f t="shared" si="85"/>
        <v>2.0346049021526591E-2</v>
      </c>
      <c r="AG279" s="49">
        <f t="shared" ref="AG279:AG310" si="92">IF(ISNUMBER(AG129), (1+AG129)/(1+$G129)-1, NA())</f>
        <v>4.5976678511814306E-2</v>
      </c>
      <c r="AM279" s="49">
        <f t="shared" si="86"/>
        <v>-4.2246473521869943E-2</v>
      </c>
      <c r="AN279" s="49">
        <f t="shared" si="86"/>
        <v>1.9924022055376689E-2</v>
      </c>
      <c r="AO279" s="49">
        <f t="shared" si="86"/>
        <v>2.925558212902879E-2</v>
      </c>
      <c r="AP279" s="49">
        <f t="shared" si="86"/>
        <v>4.0118006055351874E-2</v>
      </c>
      <c r="AQ279" s="49">
        <f t="shared" si="86"/>
        <v>2.9843503843148378E-2</v>
      </c>
      <c r="AS279" s="49">
        <f t="shared" si="13"/>
        <v>-4.0922712898769809E-2</v>
      </c>
      <c r="AU279" s="49">
        <f t="shared" si="87"/>
        <v>4.5976678511814306E-2</v>
      </c>
      <c r="AV279" s="49">
        <f t="shared" si="87"/>
        <v>4.5976678511814306E-2</v>
      </c>
      <c r="AW279" s="49">
        <f t="shared" si="87"/>
        <v>-1.5292083408482093E-2</v>
      </c>
      <c r="AX279" s="49">
        <f t="shared" si="87"/>
        <v>-3.311114962348638E-2</v>
      </c>
      <c r="AY279" s="49">
        <f t="shared" si="87"/>
        <v>-3.811490109334692E-2</v>
      </c>
      <c r="AZ279" s="49">
        <f t="shared" ref="AZ279:BS279" si="93">IF(ISNUMBER(AZ129), (1+AZ129)/(1+$G129)-1, NA())</f>
        <v>-2.9547336380485567E-2</v>
      </c>
      <c r="BA279" s="49">
        <f t="shared" si="93"/>
        <v>1.9248079189307932E-2</v>
      </c>
      <c r="BB279" s="49">
        <f t="shared" si="93"/>
        <v>1.7693906070594956E-2</v>
      </c>
      <c r="BC279" s="49">
        <f t="shared" si="93"/>
        <v>1.5342297551666162E-2</v>
      </c>
      <c r="BD279" s="49">
        <f t="shared" si="93"/>
        <v>-6.3745530583634635E-2</v>
      </c>
      <c r="BE279" s="49">
        <f t="shared" si="93"/>
        <v>1.2082904164480768E-2</v>
      </c>
      <c r="BF279" s="49">
        <f t="shared" si="93"/>
        <v>4.8172618176252069E-2</v>
      </c>
      <c r="BG279" s="49">
        <f t="shared" si="93"/>
        <v>5.2275999144563601E-2</v>
      </c>
      <c r="BH279" s="49">
        <f t="shared" si="93"/>
        <v>-5.5289390645762992E-4</v>
      </c>
      <c r="BI279" s="49">
        <f t="shared" si="93"/>
        <v>-4.0922712898769809E-2</v>
      </c>
      <c r="BJ279" s="49">
        <f t="shared" si="93"/>
        <v>-6.0937718778211858E-2</v>
      </c>
      <c r="BK279" s="49">
        <f t="shared" si="93"/>
        <v>5.435763384298653E-2</v>
      </c>
      <c r="BL279" s="49">
        <f t="shared" si="93"/>
        <v>-4.311865256320746E-2</v>
      </c>
      <c r="BM279" s="49">
        <f t="shared" si="93"/>
        <v>-1.4608146619200513E-2</v>
      </c>
      <c r="BN279" s="49">
        <f t="shared" si="93"/>
        <v>1.429012974303312E-3</v>
      </c>
      <c r="BO279" s="49">
        <f t="shared" si="93"/>
        <v>1.0338546081805511E-2</v>
      </c>
      <c r="BP279" s="49">
        <f t="shared" si="93"/>
        <v>1.6278234820140458E-2</v>
      </c>
      <c r="BQ279" s="49">
        <f t="shared" si="93"/>
        <v>1.9924022055376689E-2</v>
      </c>
      <c r="BR279" s="49">
        <f t="shared" si="93"/>
        <v>4.5976678511814306E-2</v>
      </c>
      <c r="BS279" s="49">
        <f t="shared" si="93"/>
        <v>6.8592294240708673E-2</v>
      </c>
    </row>
    <row r="280" spans="2:71">
      <c r="B280" s="48">
        <f t="shared" si="18"/>
        <v>1904</v>
      </c>
      <c r="E280" s="49">
        <f t="shared" si="58"/>
        <v>0.27694457699839825</v>
      </c>
      <c r="F280" s="49" t="e">
        <f t="shared" si="58"/>
        <v>#N/A</v>
      </c>
      <c r="G280" s="49">
        <f t="shared" si="58"/>
        <v>0</v>
      </c>
      <c r="I280" s="49">
        <f t="shared" ref="I280:K280" si="94">IF(ISNUMBER(I130), (1+I130)/(1+$G130)-1, NA())</f>
        <v>1.9040716522743972E-2</v>
      </c>
      <c r="J280" s="49">
        <f t="shared" si="94"/>
        <v>1.9040716522743972E-2</v>
      </c>
      <c r="K280" s="49">
        <f t="shared" si="94"/>
        <v>0.16984056862636221</v>
      </c>
      <c r="M280" s="49">
        <f t="shared" si="60"/>
        <v>0.13356907698934584</v>
      </c>
      <c r="N280" s="49">
        <f t="shared" si="60"/>
        <v>0.16984056862636221</v>
      </c>
      <c r="X280" s="49">
        <f t="shared" si="61"/>
        <v>6.2196440367043415E-2</v>
      </c>
      <c r="Y280" s="49">
        <f t="shared" si="61"/>
        <v>0.16984056862636221</v>
      </c>
      <c r="AA280" s="49">
        <f t="shared" si="85"/>
        <v>0.13356907698934584</v>
      </c>
      <c r="AB280" s="49">
        <f t="shared" si="85"/>
        <v>1.5879805505355948E-2</v>
      </c>
      <c r="AC280" s="49">
        <f t="shared" si="85"/>
        <v>1.3804415891966348E-2</v>
      </c>
      <c r="AD280" s="49">
        <f t="shared" si="85"/>
        <v>1.5241392202738124E-2</v>
      </c>
      <c r="AE280" s="49">
        <f t="shared" si="85"/>
        <v>4.374558116631122E-2</v>
      </c>
      <c r="AG280" s="49">
        <f t="shared" si="92"/>
        <v>-2.2467075745050358E-2</v>
      </c>
      <c r="AM280" s="49">
        <f t="shared" si="86"/>
        <v>0.12824344772339713</v>
      </c>
      <c r="AN280" s="49">
        <f t="shared" si="86"/>
        <v>6.7786270991375686E-2</v>
      </c>
      <c r="AO280" s="49">
        <f t="shared" si="86"/>
        <v>2.8774998529138784E-2</v>
      </c>
      <c r="AP280" s="49">
        <f t="shared" si="86"/>
        <v>4.7365429827121996E-3</v>
      </c>
      <c r="AQ280" s="49">
        <f t="shared" si="86"/>
        <v>5.2481778491631159E-2</v>
      </c>
      <c r="AS280" s="49">
        <f t="shared" si="13"/>
        <v>0.16984056862636221</v>
      </c>
      <c r="AU280" s="49">
        <f t="shared" si="87"/>
        <v>-2.2467075745050358E-2</v>
      </c>
      <c r="AV280" s="49">
        <f t="shared" si="87"/>
        <v>-2.2467075745050358E-2</v>
      </c>
      <c r="AW280" s="49">
        <f t="shared" si="87"/>
        <v>0.10362791171500074</v>
      </c>
      <c r="AX280" s="49">
        <f t="shared" si="87"/>
        <v>0.13356907698934584</v>
      </c>
      <c r="AY280" s="49">
        <f t="shared" si="87"/>
        <v>0.13040391380800997</v>
      </c>
      <c r="AZ280" s="49">
        <f t="shared" ref="AZ280:BS280" si="95">IF(ISNUMBER(AZ130), (1+AZ130)/(1+$G130)-1, NA())</f>
        <v>0.12758084393447677</v>
      </c>
      <c r="BA280" s="49">
        <f t="shared" si="95"/>
        <v>2.2444672166466839E-2</v>
      </c>
      <c r="BB280" s="49">
        <f t="shared" si="95"/>
        <v>6.2196440367043415E-2</v>
      </c>
      <c r="BC280" s="49">
        <f t="shared" si="95"/>
        <v>4.0580417984975137E-2</v>
      </c>
      <c r="BD280" s="49">
        <f t="shared" si="95"/>
        <v>0.19661657071937144</v>
      </c>
      <c r="BE280" s="49">
        <f t="shared" si="95"/>
        <v>3.942464899708531E-2</v>
      </c>
      <c r="BF280" s="49">
        <f t="shared" si="95"/>
        <v>2.0134742254638072E-2</v>
      </c>
      <c r="BG280" s="49">
        <f t="shared" si="95"/>
        <v>6.00609533643226E-3</v>
      </c>
      <c r="BH280" s="49">
        <f t="shared" si="95"/>
        <v>7.1742487812591182E-2</v>
      </c>
      <c r="BI280" s="49">
        <f t="shared" si="95"/>
        <v>0.16984056862636221</v>
      </c>
      <c r="BJ280" s="49">
        <f t="shared" si="95"/>
        <v>0.15717991590101899</v>
      </c>
      <c r="BK280" s="49">
        <f t="shared" si="95"/>
        <v>8.0188760628929767E-3</v>
      </c>
      <c r="BL280" s="49">
        <f t="shared" si="95"/>
        <v>0.12723875062667389</v>
      </c>
      <c r="BM280" s="49">
        <f t="shared" si="95"/>
        <v>7.9332886187722051E-2</v>
      </c>
      <c r="BN280" s="49">
        <f t="shared" si="95"/>
        <v>5.2385837440811933E-2</v>
      </c>
      <c r="BO280" s="49">
        <f t="shared" si="95"/>
        <v>3.7415254803639497E-2</v>
      </c>
      <c r="BP280" s="49">
        <f t="shared" si="95"/>
        <v>2.7434866378857725E-2</v>
      </c>
      <c r="BQ280" s="49">
        <f t="shared" si="95"/>
        <v>6.7786270991375686E-2</v>
      </c>
      <c r="BR280" s="49">
        <f t="shared" si="95"/>
        <v>-2.2467075745050358E-2</v>
      </c>
      <c r="BS280" s="49">
        <f t="shared" si="95"/>
        <v>-8.8742960665241233E-3</v>
      </c>
    </row>
    <row r="281" spans="2:71">
      <c r="B281" s="48">
        <f t="shared" si="18"/>
        <v>1905</v>
      </c>
      <c r="E281" s="49">
        <f t="shared" si="58"/>
        <v>0.20803156231168907</v>
      </c>
      <c r="F281" s="49" t="e">
        <f t="shared" si="58"/>
        <v>#N/A</v>
      </c>
      <c r="G281" s="49">
        <f t="shared" si="58"/>
        <v>0</v>
      </c>
      <c r="I281" s="49">
        <f t="shared" ref="I281:K281" si="96">IF(ISNUMBER(I131), (1+I131)/(1+$G131)-1, NA())</f>
        <v>4.076331301828362E-2</v>
      </c>
      <c r="J281" s="49">
        <f t="shared" si="96"/>
        <v>4.076331301828362E-2</v>
      </c>
      <c r="K281" s="49">
        <f t="shared" si="96"/>
        <v>0.12903412485043564</v>
      </c>
      <c r="M281" s="49">
        <f t="shared" si="60"/>
        <v>0.10612337488755563</v>
      </c>
      <c r="N281" s="49">
        <f t="shared" si="60"/>
        <v>0.12903412485043564</v>
      </c>
      <c r="X281" s="49">
        <f t="shared" si="61"/>
        <v>5.6170670863559424E-2</v>
      </c>
      <c r="Y281" s="49">
        <f t="shared" si="61"/>
        <v>0.12903412485043564</v>
      </c>
      <c r="AA281" s="49">
        <f t="shared" si="85"/>
        <v>0.10612337488755563</v>
      </c>
      <c r="AB281" s="49">
        <f t="shared" si="85"/>
        <v>2.4948915613794087E-2</v>
      </c>
      <c r="AC281" s="49">
        <f t="shared" si="85"/>
        <v>2.2910749962880006E-2</v>
      </c>
      <c r="AD281" s="49">
        <f t="shared" si="85"/>
        <v>2.4052210709487598E-2</v>
      </c>
      <c r="AE281" s="49">
        <f t="shared" si="85"/>
        <v>4.3713906194048802E-2</v>
      </c>
      <c r="AG281" s="49">
        <f t="shared" si="92"/>
        <v>0</v>
      </c>
      <c r="AM281" s="49">
        <f t="shared" si="86"/>
        <v>0.10601121831153981</v>
      </c>
      <c r="AN281" s="49">
        <f t="shared" si="86"/>
        <v>7.2175904610969566E-2</v>
      </c>
      <c r="AO281" s="49">
        <f t="shared" si="86"/>
        <v>3.3312328078464404E-2</v>
      </c>
      <c r="AP281" s="49">
        <f t="shared" si="86"/>
        <v>1.718306247216006E-2</v>
      </c>
      <c r="AQ281" s="49">
        <f t="shared" si="86"/>
        <v>5.8709571417048689E-2</v>
      </c>
      <c r="AS281" s="49">
        <f t="shared" si="13"/>
        <v>0.12903412485043564</v>
      </c>
      <c r="AU281" s="49">
        <f t="shared" si="87"/>
        <v>0</v>
      </c>
      <c r="AV281" s="49">
        <f t="shared" si="87"/>
        <v>0</v>
      </c>
      <c r="AW281" s="49">
        <f t="shared" si="87"/>
        <v>8.5320218656386615E-2</v>
      </c>
      <c r="AX281" s="49">
        <f t="shared" si="87"/>
        <v>0.10612337488755563</v>
      </c>
      <c r="AY281" s="49">
        <f t="shared" si="87"/>
        <v>0.10506957802170014</v>
      </c>
      <c r="AZ281" s="49">
        <f t="shared" ref="AZ281:BS281" si="97">IF(ISNUMBER(AZ131), (1+AZ131)/(1+$G131)-1, NA())</f>
        <v>0.10196274364132174</v>
      </c>
      <c r="BA281" s="49">
        <f t="shared" si="97"/>
        <v>3.1204734346753416E-2</v>
      </c>
      <c r="BB281" s="49">
        <f t="shared" si="97"/>
        <v>5.6170670863559424E-2</v>
      </c>
      <c r="BC281" s="49">
        <f t="shared" si="97"/>
        <v>4.2660109328193307E-2</v>
      </c>
      <c r="BD281" s="49">
        <f t="shared" si="97"/>
        <v>0.14878348421574894</v>
      </c>
      <c r="BE281" s="49">
        <f t="shared" si="97"/>
        <v>4.5597186773728371E-2</v>
      </c>
      <c r="BF281" s="49">
        <f t="shared" si="97"/>
        <v>2.5018343694590994E-2</v>
      </c>
      <c r="BG281" s="49">
        <f t="shared" si="97"/>
        <v>1.5937463453802536E-2</v>
      </c>
      <c r="BH281" s="49">
        <f t="shared" si="97"/>
        <v>6.3539071464589147E-2</v>
      </c>
      <c r="BI281" s="49">
        <f t="shared" si="97"/>
        <v>0.12903412485043564</v>
      </c>
      <c r="BJ281" s="49">
        <f t="shared" si="97"/>
        <v>0.12481893738701344</v>
      </c>
      <c r="BK281" s="49">
        <f t="shared" si="97"/>
        <v>1.7997308987245164E-2</v>
      </c>
      <c r="BL281" s="49">
        <f t="shared" si="97"/>
        <v>0.10401578115584442</v>
      </c>
      <c r="BM281" s="49">
        <f t="shared" si="97"/>
        <v>7.0730731185974172E-2</v>
      </c>
      <c r="BN281" s="49">
        <f t="shared" si="97"/>
        <v>5.2007890577922211E-2</v>
      </c>
      <c r="BO281" s="49">
        <f t="shared" si="97"/>
        <v>4.1606312462337813E-2</v>
      </c>
      <c r="BP281" s="49">
        <f t="shared" si="97"/>
        <v>3.4671927051948215E-2</v>
      </c>
      <c r="BQ281" s="49">
        <f t="shared" si="97"/>
        <v>7.2175904610969566E-2</v>
      </c>
      <c r="BR281" s="49">
        <f t="shared" si="97"/>
        <v>0</v>
      </c>
      <c r="BS281" s="49">
        <f t="shared" si="97"/>
        <v>5.6858453370576267E-3</v>
      </c>
    </row>
    <row r="282" spans="2:71">
      <c r="B282" s="48">
        <f t="shared" si="18"/>
        <v>1906</v>
      </c>
      <c r="E282" s="49">
        <f t="shared" si="58"/>
        <v>-3.5826988382119729E-2</v>
      </c>
      <c r="F282" s="49" t="e">
        <f t="shared" si="58"/>
        <v>#N/A</v>
      </c>
      <c r="G282" s="49">
        <f t="shared" si="58"/>
        <v>0</v>
      </c>
      <c r="I282" s="49">
        <f t="shared" ref="I282:K282" si="98">IF(ISNUMBER(I132), (1+I132)/(1+$G132)-1, NA())</f>
        <v>8.4290726882174649E-3</v>
      </c>
      <c r="J282" s="49">
        <f t="shared" si="98"/>
        <v>8.4290726882174649E-3</v>
      </c>
      <c r="K282" s="49">
        <f t="shared" si="98"/>
        <v>-3.4601469123505146E-2</v>
      </c>
      <c r="M282" s="49">
        <f t="shared" si="60"/>
        <v>-3.7369329681913199E-2</v>
      </c>
      <c r="N282" s="49">
        <f t="shared" si="60"/>
        <v>-3.4601469123505146E-2</v>
      </c>
      <c r="X282" s="49">
        <f t="shared" si="61"/>
        <v>-3.36663346639412E-2</v>
      </c>
      <c r="Y282" s="49">
        <f t="shared" si="61"/>
        <v>-3.4601469123505146E-2</v>
      </c>
      <c r="AA282" s="49">
        <f t="shared" si="85"/>
        <v>-3.7369329681913199E-2</v>
      </c>
      <c r="AB282" s="49">
        <f t="shared" si="85"/>
        <v>-3.7670811045680264E-2</v>
      </c>
      <c r="AC282" s="49">
        <f t="shared" si="85"/>
        <v>-4.0242797587380696E-2</v>
      </c>
      <c r="AD282" s="49">
        <f t="shared" si="85"/>
        <v>-3.6332383339952257E-2</v>
      </c>
      <c r="AE282" s="49">
        <f t="shared" si="85"/>
        <v>-3.952443061101385E-2</v>
      </c>
      <c r="AG282" s="49">
        <f t="shared" si="92"/>
        <v>-4.3010658145788527E-2</v>
      </c>
      <c r="AM282" s="49">
        <f t="shared" si="86"/>
        <v>-3.9481773441807366E-2</v>
      </c>
      <c r="AN282" s="49">
        <f t="shared" si="86"/>
        <v>-2.8669558885636603E-2</v>
      </c>
      <c r="AO282" s="49">
        <f t="shared" si="86"/>
        <v>-3.9883614099197273E-2</v>
      </c>
      <c r="AP282" s="49">
        <f t="shared" si="86"/>
        <v>-4.093476272698271E-2</v>
      </c>
      <c r="AQ282" s="49">
        <f t="shared" si="86"/>
        <v>-3.1733766334652413E-2</v>
      </c>
      <c r="AS282" s="49">
        <f t="shared" si="13"/>
        <v>-3.4601469123505146E-2</v>
      </c>
      <c r="AU282" s="49">
        <f t="shared" si="87"/>
        <v>-4.3010658145788527E-2</v>
      </c>
      <c r="AV282" s="49">
        <f t="shared" si="87"/>
        <v>-4.3010658145788527E-2</v>
      </c>
      <c r="AW282" s="49">
        <f t="shared" si="87"/>
        <v>-3.8087696658279935E-2</v>
      </c>
      <c r="AX282" s="49">
        <f t="shared" si="87"/>
        <v>-3.7369329681913199E-2</v>
      </c>
      <c r="AY282" s="49">
        <f t="shared" si="87"/>
        <v>-3.8394076472933691E-2</v>
      </c>
      <c r="AZ282" s="49">
        <f t="shared" ref="AZ282:BS282" si="99">IF(ISNUMBER(AZ132), (1+AZ132)/(1+$G132)-1, NA())</f>
        <v>-3.7513003077186413E-2</v>
      </c>
      <c r="BA282" s="49">
        <f t="shared" si="99"/>
        <v>-4.1933107681238146E-2</v>
      </c>
      <c r="BB282" s="49">
        <f t="shared" si="99"/>
        <v>-3.36663346639412E-2</v>
      </c>
      <c r="BC282" s="49">
        <f t="shared" si="99"/>
        <v>-4.0549177402034231E-2</v>
      </c>
      <c r="BD282" s="49">
        <f t="shared" si="99"/>
        <v>-3.4907848938158903E-2</v>
      </c>
      <c r="BE282" s="49">
        <f t="shared" si="99"/>
        <v>-4.1699824548761422E-2</v>
      </c>
      <c r="BF282" s="49">
        <f t="shared" si="99"/>
        <v>-3.8193304005339601E-2</v>
      </c>
      <c r="BG282" s="49">
        <f t="shared" si="99"/>
        <v>-3.8245972120867999E-2</v>
      </c>
      <c r="BH282" s="49">
        <f t="shared" si="99"/>
        <v>-4.0287266360623852E-2</v>
      </c>
      <c r="BI282" s="49">
        <f t="shared" si="99"/>
        <v>-3.4601469123505146E-2</v>
      </c>
      <c r="BJ282" s="49">
        <f t="shared" si="99"/>
        <v>-3.8700456287587226E-2</v>
      </c>
      <c r="BK282" s="49">
        <f t="shared" si="99"/>
        <v>-3.3503591536443E-2</v>
      </c>
      <c r="BL282" s="49">
        <f t="shared" si="99"/>
        <v>-3.9418823263954184E-2</v>
      </c>
      <c r="BM282" s="49">
        <f t="shared" si="99"/>
        <v>-4.0568210426141227E-2</v>
      </c>
      <c r="BN282" s="49">
        <f t="shared" si="99"/>
        <v>-4.1214740704871189E-2</v>
      </c>
      <c r="BO282" s="49">
        <f t="shared" si="99"/>
        <v>-4.1573924193054723E-2</v>
      </c>
      <c r="BP282" s="49">
        <f t="shared" si="99"/>
        <v>-4.1813379851843746E-2</v>
      </c>
      <c r="BQ282" s="49">
        <f t="shared" si="99"/>
        <v>-2.8669558885636603E-2</v>
      </c>
      <c r="BR282" s="49">
        <f t="shared" si="99"/>
        <v>-4.3010658145788527E-2</v>
      </c>
      <c r="BS282" s="49">
        <f t="shared" si="99"/>
        <v>-3.2580819444217202E-2</v>
      </c>
    </row>
    <row r="283" spans="2:71">
      <c r="B283" s="48">
        <f t="shared" si="18"/>
        <v>1907</v>
      </c>
      <c r="E283" s="49">
        <f t="shared" si="58"/>
        <v>-0.22193689145019002</v>
      </c>
      <c r="F283" s="49" t="e">
        <f t="shared" si="58"/>
        <v>#N/A</v>
      </c>
      <c r="G283" s="49">
        <f t="shared" si="58"/>
        <v>0</v>
      </c>
      <c r="I283" s="49">
        <f t="shared" ref="I283:K283" si="100">IF(ISNUMBER(I133), (1+I133)/(1+$G133)-1, NA())</f>
        <v>8.4665922729987075E-2</v>
      </c>
      <c r="J283" s="49">
        <f t="shared" si="100"/>
        <v>8.4665922729987075E-2</v>
      </c>
      <c r="K283" s="49">
        <f t="shared" si="100"/>
        <v>-0.10653919420802294</v>
      </c>
      <c r="M283" s="49">
        <f t="shared" si="60"/>
        <v>-9.1065017737894771E-2</v>
      </c>
      <c r="N283" s="49">
        <f t="shared" si="60"/>
        <v>-0.10653919420802294</v>
      </c>
      <c r="X283" s="49">
        <f t="shared" si="61"/>
        <v>-2.278642806590303E-2</v>
      </c>
      <c r="Y283" s="49">
        <f t="shared" si="61"/>
        <v>-0.10653919420802294</v>
      </c>
      <c r="AA283" s="49">
        <f t="shared" si="85"/>
        <v>-9.1065017737894771E-2</v>
      </c>
      <c r="AB283" s="49">
        <f t="shared" si="85"/>
        <v>9.633652244194435E-3</v>
      </c>
      <c r="AC283" s="49">
        <f t="shared" si="85"/>
        <v>6.4990157170543572E-3</v>
      </c>
      <c r="AD283" s="49">
        <f t="shared" si="85"/>
        <v>1.0469730312937298E-2</v>
      </c>
      <c r="AE283" s="49">
        <f t="shared" si="85"/>
        <v>-1.7891992646682842E-2</v>
      </c>
      <c r="AG283" s="49">
        <f t="shared" si="92"/>
        <v>2.1973192187182633E-2</v>
      </c>
      <c r="AM283" s="49">
        <f t="shared" si="86"/>
        <v>-9.9630179605434188E-2</v>
      </c>
      <c r="AN283" s="49">
        <f t="shared" si="86"/>
        <v>-2.1572795956111723E-2</v>
      </c>
      <c r="AO283" s="49">
        <f t="shared" si="86"/>
        <v>-5.6964884648142977E-3</v>
      </c>
      <c r="AP283" s="49">
        <f t="shared" si="86"/>
        <v>1.0367559834586482E-2</v>
      </c>
      <c r="AQ283" s="49">
        <f t="shared" si="86"/>
        <v>-9.1591665361610008E-3</v>
      </c>
      <c r="AS283" s="49">
        <f t="shared" si="13"/>
        <v>-0.10653919420802294</v>
      </c>
      <c r="AU283" s="49">
        <f t="shared" si="87"/>
        <v>2.1973192187182633E-2</v>
      </c>
      <c r="AV283" s="49">
        <f t="shared" si="87"/>
        <v>2.1973192187182633E-2</v>
      </c>
      <c r="AW283" s="49">
        <f t="shared" si="87"/>
        <v>-6.667400937415735E-2</v>
      </c>
      <c r="AX283" s="49">
        <f t="shared" si="87"/>
        <v>-9.1065017737894771E-2</v>
      </c>
      <c r="AY283" s="49">
        <f t="shared" si="87"/>
        <v>-9.5523433684699177E-2</v>
      </c>
      <c r="AZ283" s="49">
        <f t="shared" ref="AZ283:BS283" si="101">IF(ISNUMBER(AZ133), (1+AZ133)/(1+$G133)-1, NA())</f>
        <v>-8.6186816065147331E-2</v>
      </c>
      <c r="BA283" s="49">
        <f t="shared" si="101"/>
        <v>-1.4613320358423332E-2</v>
      </c>
      <c r="BB283" s="49">
        <f t="shared" si="101"/>
        <v>-2.278642806590303E-2</v>
      </c>
      <c r="BC283" s="49">
        <f t="shared" si="101"/>
        <v>-2.235040859348747E-2</v>
      </c>
      <c r="BD283" s="49">
        <f t="shared" si="101"/>
        <v>-0.13538861851856465</v>
      </c>
      <c r="BE283" s="49">
        <f t="shared" si="101"/>
        <v>-2.6105484488152864E-2</v>
      </c>
      <c r="BF283" s="49">
        <f t="shared" si="101"/>
        <v>1.5415847610663391E-2</v>
      </c>
      <c r="BG283" s="49">
        <f t="shared" si="101"/>
        <v>2.2947459786566649E-2</v>
      </c>
      <c r="BH283" s="49">
        <f t="shared" si="101"/>
        <v>-4.5292574361080806E-2</v>
      </c>
      <c r="BI283" s="49">
        <f t="shared" si="101"/>
        <v>-0.10653919420802294</v>
      </c>
      <c r="BJ283" s="49">
        <f t="shared" si="101"/>
        <v>-0.124372857995241</v>
      </c>
      <c r="BK283" s="49">
        <f t="shared" si="101"/>
        <v>2.6190292747355848E-2</v>
      </c>
      <c r="BL283" s="49">
        <f t="shared" si="101"/>
        <v>-9.9981849631503805E-2</v>
      </c>
      <c r="BM283" s="49">
        <f t="shared" si="101"/>
        <v>-6.0956236249524176E-2</v>
      </c>
      <c r="BN283" s="49">
        <f t="shared" si="101"/>
        <v>-3.9004328722160531E-2</v>
      </c>
      <c r="BO283" s="49">
        <f t="shared" si="101"/>
        <v>-2.6808824540291987E-2</v>
      </c>
      <c r="BP283" s="49">
        <f t="shared" si="101"/>
        <v>-1.8678488419046291E-2</v>
      </c>
      <c r="BQ283" s="49">
        <f t="shared" si="101"/>
        <v>-2.1572795956111723E-2</v>
      </c>
      <c r="BR283" s="49">
        <f t="shared" si="101"/>
        <v>2.1973192187182633E-2</v>
      </c>
      <c r="BS283" s="49">
        <f t="shared" si="101"/>
        <v>4.452639854379381E-2</v>
      </c>
    </row>
    <row r="284" spans="2:71">
      <c r="B284" s="48">
        <f t="shared" si="18"/>
        <v>1908</v>
      </c>
      <c r="E284" s="49">
        <f t="shared" si="58"/>
        <v>0.3348143504115173</v>
      </c>
      <c r="F284" s="49" t="e">
        <f t="shared" si="58"/>
        <v>#N/A</v>
      </c>
      <c r="G284" s="49">
        <f t="shared" si="58"/>
        <v>0</v>
      </c>
      <c r="I284" s="49">
        <f t="shared" ref="I284:K284" si="102">IF(ISNUMBER(I134), (1+I134)/(1+$G134)-1, NA())</f>
        <v>1.867296220392034E-2</v>
      </c>
      <c r="J284" s="49">
        <f t="shared" si="102"/>
        <v>1.867296220392034E-2</v>
      </c>
      <c r="K284" s="49">
        <f t="shared" si="102"/>
        <v>0.21508707359312296</v>
      </c>
      <c r="M284" s="49">
        <f t="shared" si="60"/>
        <v>0.16493266054480782</v>
      </c>
      <c r="N284" s="49">
        <f t="shared" si="60"/>
        <v>0.21508707359312296</v>
      </c>
      <c r="X284" s="49">
        <f t="shared" si="61"/>
        <v>7.7336927107409581E-2</v>
      </c>
      <c r="Y284" s="49">
        <f t="shared" si="61"/>
        <v>0.21508707359312296</v>
      </c>
      <c r="AA284" s="49">
        <f t="shared" si="85"/>
        <v>0.16493266054480782</v>
      </c>
      <c r="AB284" s="49">
        <f t="shared" si="85"/>
        <v>2.0771197767330607E-2</v>
      </c>
      <c r="AC284" s="49">
        <f t="shared" si="85"/>
        <v>1.8241925268124959E-2</v>
      </c>
      <c r="AD284" s="49">
        <f t="shared" si="85"/>
        <v>1.8731457449754574E-2</v>
      </c>
      <c r="AE284" s="49">
        <f t="shared" si="85"/>
        <v>5.4914609087295618E-2</v>
      </c>
      <c r="AG284" s="49">
        <f t="shared" si="92"/>
        <v>-3.1912487780190069E-2</v>
      </c>
      <c r="AM284" s="49">
        <f t="shared" si="86"/>
        <v>0.15397715554689606</v>
      </c>
      <c r="AN284" s="49">
        <f t="shared" si="86"/>
        <v>8.5046705419926427E-2</v>
      </c>
      <c r="AO284" s="49">
        <f t="shared" si="86"/>
        <v>3.6578267177710178E-2</v>
      </c>
      <c r="AP284" s="49">
        <f t="shared" si="86"/>
        <v>5.7033220060462853E-3</v>
      </c>
      <c r="AQ284" s="49">
        <f t="shared" si="86"/>
        <v>6.9119220644061174E-2</v>
      </c>
      <c r="AS284" s="49">
        <f t="shared" si="13"/>
        <v>0.21508707359312296</v>
      </c>
      <c r="AU284" s="49">
        <f t="shared" si="87"/>
        <v>-3.1912487780190069E-2</v>
      </c>
      <c r="AV284" s="49">
        <f t="shared" si="87"/>
        <v>-3.1912487780190069E-2</v>
      </c>
      <c r="AW284" s="49">
        <f t="shared" si="87"/>
        <v>0.12825997672563716</v>
      </c>
      <c r="AX284" s="49">
        <f t="shared" si="87"/>
        <v>0.16493266054480782</v>
      </c>
      <c r="AY284" s="49">
        <f t="shared" si="87"/>
        <v>0.15819179593023591</v>
      </c>
      <c r="AZ284" s="49">
        <f t="shared" ref="AZ284:BS284" si="103">IF(ISNUMBER(AZ134), (1+AZ134)/(1+$G134)-1, NA())</f>
        <v>0.1575981237809736</v>
      </c>
      <c r="BA284" s="49">
        <f t="shared" si="103"/>
        <v>2.3096537948565921E-2</v>
      </c>
      <c r="BB284" s="49">
        <f t="shared" si="103"/>
        <v>7.7336927107409581E-2</v>
      </c>
      <c r="BC284" s="49">
        <f t="shared" si="103"/>
        <v>4.817374447272349E-2</v>
      </c>
      <c r="BD284" s="49">
        <f t="shared" si="103"/>
        <v>0.24501889279772149</v>
      </c>
      <c r="BE284" s="49">
        <f t="shared" si="103"/>
        <v>4.6485328320616137E-2</v>
      </c>
      <c r="BF284" s="49">
        <f t="shared" si="103"/>
        <v>3.1723654497269216E-2</v>
      </c>
      <c r="BG284" s="49">
        <f t="shared" si="103"/>
        <v>1.1914911580388488E-2</v>
      </c>
      <c r="BH284" s="49">
        <f t="shared" si="103"/>
        <v>8.8186337844280871E-2</v>
      </c>
      <c r="BI284" s="49">
        <f t="shared" si="103"/>
        <v>0.21508707359312296</v>
      </c>
      <c r="BJ284" s="49">
        <f t="shared" si="103"/>
        <v>0.18812361513483422</v>
      </c>
      <c r="BK284" s="49">
        <f t="shared" si="103"/>
        <v>1.2089186014399012E-2</v>
      </c>
      <c r="BL284" s="49">
        <f t="shared" si="103"/>
        <v>0.15145093131566356</v>
      </c>
      <c r="BM284" s="49">
        <f t="shared" si="103"/>
        <v>9.2774637204990462E-2</v>
      </c>
      <c r="BN284" s="49">
        <f t="shared" si="103"/>
        <v>5.976922176773658E-2</v>
      </c>
      <c r="BO284" s="49">
        <f t="shared" si="103"/>
        <v>4.1432879858151361E-2</v>
      </c>
      <c r="BP284" s="49">
        <f t="shared" si="103"/>
        <v>2.9208651918427808E-2</v>
      </c>
      <c r="BQ284" s="49">
        <f t="shared" si="103"/>
        <v>8.5046705419926427E-2</v>
      </c>
      <c r="BR284" s="49">
        <f t="shared" si="103"/>
        <v>-3.1912487780190069E-2</v>
      </c>
      <c r="BS284" s="49">
        <f t="shared" si="103"/>
        <v>-7.4627803113357372E-3</v>
      </c>
    </row>
    <row r="285" spans="2:71">
      <c r="B285" s="48">
        <f t="shared" si="18"/>
        <v>1909</v>
      </c>
      <c r="E285" s="49">
        <f t="shared" si="58"/>
        <v>4.7818719149770983E-2</v>
      </c>
      <c r="F285" s="49" t="e">
        <f t="shared" si="58"/>
        <v>#N/A</v>
      </c>
      <c r="G285" s="49">
        <f t="shared" si="58"/>
        <v>0</v>
      </c>
      <c r="I285" s="49">
        <f t="shared" ref="I285:K285" si="104">IF(ISNUMBER(I135), (1+I135)/(1+$G135)-1, NA())</f>
        <v>-6.4009278250246493E-2</v>
      </c>
      <c r="J285" s="49">
        <f t="shared" si="104"/>
        <v>-6.4009278250246493E-2</v>
      </c>
      <c r="K285" s="49">
        <f t="shared" si="104"/>
        <v>-8.5916447935648899E-3</v>
      </c>
      <c r="M285" s="49">
        <f t="shared" si="60"/>
        <v>-2.3579223747919875E-2</v>
      </c>
      <c r="N285" s="49">
        <f t="shared" si="60"/>
        <v>-8.5916447935648899E-3</v>
      </c>
      <c r="X285" s="49">
        <f t="shared" si="61"/>
        <v>-5.8001079036641312E-2</v>
      </c>
      <c r="Y285" s="49">
        <f t="shared" si="61"/>
        <v>-8.5916447935648899E-3</v>
      </c>
      <c r="AA285" s="49">
        <f t="shared" si="85"/>
        <v>-2.3579223747919875E-2</v>
      </c>
      <c r="AB285" s="49">
        <f t="shared" si="85"/>
        <v>-7.9562178031614028E-2</v>
      </c>
      <c r="AC285" s="49">
        <f t="shared" si="85"/>
        <v>-8.1169571649283734E-2</v>
      </c>
      <c r="AD285" s="49">
        <f t="shared" si="85"/>
        <v>-8.0102733919466429E-2</v>
      </c>
      <c r="AE285" s="49">
        <f t="shared" si="85"/>
        <v>-6.6771984673942741E-2</v>
      </c>
      <c r="AG285" s="49">
        <f t="shared" si="92"/>
        <v>-9.615715060363883E-2</v>
      </c>
      <c r="AM285" s="49">
        <f t="shared" si="86"/>
        <v>-2.350304690225935E-2</v>
      </c>
      <c r="AN285" s="49">
        <f t="shared" si="86"/>
        <v>-4.8795370953565342E-2</v>
      </c>
      <c r="AO285" s="49">
        <f t="shared" si="86"/>
        <v>-7.3970778161613127E-2</v>
      </c>
      <c r="AP285" s="49">
        <f t="shared" si="86"/>
        <v>-8.4916466387872536E-2</v>
      </c>
      <c r="AQ285" s="49">
        <f t="shared" si="86"/>
        <v>-5.8977129917390125E-2</v>
      </c>
      <c r="AS285" s="49">
        <f t="shared" si="13"/>
        <v>-8.5916447935648899E-3</v>
      </c>
      <c r="AU285" s="49">
        <f t="shared" si="87"/>
        <v>-9.615715060363883E-2</v>
      </c>
      <c r="AV285" s="49">
        <f t="shared" si="87"/>
        <v>-9.615715060363883E-2</v>
      </c>
      <c r="AW285" s="49">
        <f t="shared" si="87"/>
        <v>-3.7976810723260757E-2</v>
      </c>
      <c r="AX285" s="49">
        <f t="shared" si="87"/>
        <v>-2.3579223747919875E-2</v>
      </c>
      <c r="AY285" s="49">
        <f t="shared" si="87"/>
        <v>-2.3874219737426872E-2</v>
      </c>
      <c r="AZ285" s="49">
        <f t="shared" ref="AZ285:BS285" si="105">IF(ISNUMBER(AZ135), (1+AZ135)/(1+$G135)-1, NA())</f>
        <v>-2.6458741142988074E-2</v>
      </c>
      <c r="BA285" s="49">
        <f t="shared" si="105"/>
        <v>-7.4560770140627342E-2</v>
      </c>
      <c r="BB285" s="49">
        <f t="shared" si="105"/>
        <v>-5.8001079036641312E-2</v>
      </c>
      <c r="BC285" s="49">
        <f t="shared" si="105"/>
        <v>-6.7066980663449738E-2</v>
      </c>
      <c r="BD285" s="49">
        <f t="shared" si="105"/>
        <v>5.5109461922691061E-3</v>
      </c>
      <c r="BE285" s="49">
        <f t="shared" si="105"/>
        <v>-6.602963900360781E-2</v>
      </c>
      <c r="BF285" s="49">
        <f t="shared" si="105"/>
        <v>-8.0579579670269519E-2</v>
      </c>
      <c r="BG285" s="49">
        <f t="shared" si="105"/>
        <v>-8.6476033616388781E-2</v>
      </c>
      <c r="BH285" s="49">
        <f t="shared" si="105"/>
        <v>-5.2928039445055863E-2</v>
      </c>
      <c r="BI285" s="49">
        <f t="shared" si="105"/>
        <v>-8.5916447935648899E-3</v>
      </c>
      <c r="BJ285" s="49">
        <f t="shared" si="105"/>
        <v>-9.7716287515930977E-3</v>
      </c>
      <c r="BK285" s="49">
        <f t="shared" si="105"/>
        <v>-8.4564133789676532E-2</v>
      </c>
      <c r="BL285" s="49">
        <f t="shared" si="105"/>
        <v>-2.4169215726933979E-2</v>
      </c>
      <c r="BM285" s="49">
        <f t="shared" si="105"/>
        <v>-4.7205354887479567E-2</v>
      </c>
      <c r="BN285" s="49">
        <f t="shared" si="105"/>
        <v>-6.0163183165286349E-2</v>
      </c>
      <c r="BO285" s="49">
        <f t="shared" si="105"/>
        <v>-6.7361976652956734E-2</v>
      </c>
      <c r="BP285" s="49">
        <f t="shared" si="105"/>
        <v>-7.2161172311403843E-2</v>
      </c>
      <c r="BQ285" s="49">
        <f t="shared" si="105"/>
        <v>-4.8795370953565342E-2</v>
      </c>
      <c r="BR285" s="49">
        <f t="shared" si="105"/>
        <v>-9.615715060363883E-2</v>
      </c>
      <c r="BS285" s="49">
        <f t="shared" si="105"/>
        <v>-9.3257698613183782E-2</v>
      </c>
    </row>
    <row r="286" spans="2:71">
      <c r="B286" s="48">
        <f t="shared" si="18"/>
        <v>1910</v>
      </c>
      <c r="E286" s="49">
        <f t="shared" si="58"/>
        <v>3.4351894521854387E-2</v>
      </c>
      <c r="F286" s="49" t="e">
        <f t="shared" si="58"/>
        <v>#N/A</v>
      </c>
      <c r="G286" s="49">
        <f t="shared" si="58"/>
        <v>0</v>
      </c>
      <c r="I286" s="49">
        <f t="shared" ref="I286:K286" si="106">IF(ISNUMBER(I136), (1+I136)/(1+$G136)-1, NA())</f>
        <v>0.12755278443083462</v>
      </c>
      <c r="J286" s="49">
        <f t="shared" si="106"/>
        <v>0.12755278443083462</v>
      </c>
      <c r="K286" s="49">
        <f t="shared" si="106"/>
        <v>7.4044428564121079E-2</v>
      </c>
      <c r="M286" s="49">
        <f t="shared" si="60"/>
        <v>6.5544003580737531E-2</v>
      </c>
      <c r="N286" s="49">
        <f t="shared" si="60"/>
        <v>7.4044428564121079E-2</v>
      </c>
      <c r="X286" s="49">
        <f t="shared" si="61"/>
        <v>8.0215408767914553E-2</v>
      </c>
      <c r="Y286" s="49">
        <f t="shared" si="61"/>
        <v>7.4044428564121079E-2</v>
      </c>
      <c r="AA286" s="49">
        <f t="shared" si="85"/>
        <v>6.5544003580737531E-2</v>
      </c>
      <c r="AB286" s="49">
        <f t="shared" si="85"/>
        <v>8.3440863786894637E-2</v>
      </c>
      <c r="AC286" s="49">
        <f t="shared" si="85"/>
        <v>8.0671792964404077E-2</v>
      </c>
      <c r="AD286" s="49">
        <f t="shared" si="85"/>
        <v>8.229735697804208E-2</v>
      </c>
      <c r="AE286" s="49">
        <f t="shared" si="85"/>
        <v>7.688984561848744E-2</v>
      </c>
      <c r="AG286" s="49">
        <f t="shared" si="92"/>
        <v>7.2171367981020751E-2</v>
      </c>
      <c r="AM286" s="49">
        <f t="shared" si="86"/>
        <v>5.4726744556119034E-2</v>
      </c>
      <c r="AN286" s="49">
        <f t="shared" si="86"/>
        <v>8.3887420252090061E-2</v>
      </c>
      <c r="AO286" s="49">
        <f t="shared" si="86"/>
        <v>7.8780819291445869E-2</v>
      </c>
      <c r="AP286" s="49">
        <f t="shared" si="86"/>
        <v>7.8546686718558245E-2</v>
      </c>
      <c r="AQ286" s="49">
        <f t="shared" si="86"/>
        <v>8.7548177083158096E-2</v>
      </c>
      <c r="AS286" s="49">
        <f t="shared" si="13"/>
        <v>7.4044428564121079E-2</v>
      </c>
      <c r="AU286" s="49">
        <f t="shared" si="87"/>
        <v>7.2171367981020751E-2</v>
      </c>
      <c r="AV286" s="49">
        <f t="shared" si="87"/>
        <v>7.2171367981020751E-2</v>
      </c>
      <c r="AW286" s="49">
        <f t="shared" si="87"/>
        <v>6.9325950926654167E-2</v>
      </c>
      <c r="AX286" s="49">
        <f t="shared" si="87"/>
        <v>6.5544003580737531E-2</v>
      </c>
      <c r="AY286" s="49">
        <f t="shared" si="87"/>
        <v>5.9402817416087661E-2</v>
      </c>
      <c r="AZ286" s="49">
        <f t="shared" ref="AZ286:BS286" si="107">IF(ISNUMBER(AZ136), (1+AZ136)/(1+$G136)-1, NA())</f>
        <v>6.630039304992108E-2</v>
      </c>
      <c r="BA286" s="49">
        <f t="shared" si="107"/>
        <v>6.6498446962145907E-2</v>
      </c>
      <c r="BB286" s="49">
        <f t="shared" si="107"/>
        <v>8.0215408767914553E-2</v>
      </c>
      <c r="BC286" s="49">
        <f t="shared" si="107"/>
        <v>7.0748659453837348E-2</v>
      </c>
      <c r="BD286" s="49">
        <f t="shared" si="107"/>
        <v>6.412129505355435E-2</v>
      </c>
      <c r="BE286" s="49">
        <f t="shared" si="107"/>
        <v>6.7537699898550407E-2</v>
      </c>
      <c r="BF286" s="49">
        <f t="shared" si="107"/>
        <v>9.2954165293704261E-2</v>
      </c>
      <c r="BG286" s="49">
        <f t="shared" si="107"/>
        <v>9.0142771485572259E-2</v>
      </c>
      <c r="BH286" s="49">
        <f t="shared" si="107"/>
        <v>6.9747383523024675E-2</v>
      </c>
      <c r="BI286" s="49">
        <f t="shared" si="107"/>
        <v>7.4044428564121079E-2</v>
      </c>
      <c r="BJ286" s="49">
        <f t="shared" si="107"/>
        <v>4.9479683905520933E-2</v>
      </c>
      <c r="BK286" s="49">
        <f t="shared" si="107"/>
        <v>9.0806341871845442E-2</v>
      </c>
      <c r="BL286" s="49">
        <f t="shared" si="107"/>
        <v>5.3261631251437569E-2</v>
      </c>
      <c r="BM286" s="49">
        <f t="shared" si="107"/>
        <v>5.9312747004904187E-2</v>
      </c>
      <c r="BN286" s="49">
        <f t="shared" si="107"/>
        <v>6.2716499616229049E-2</v>
      </c>
      <c r="BO286" s="49">
        <f t="shared" si="107"/>
        <v>6.4607473289187478E-2</v>
      </c>
      <c r="BP286" s="49">
        <f t="shared" si="107"/>
        <v>6.5868122404493024E-2</v>
      </c>
      <c r="BQ286" s="49">
        <f t="shared" si="107"/>
        <v>8.3887420252090061E-2</v>
      </c>
      <c r="BR286" s="49">
        <f t="shared" si="107"/>
        <v>7.2171367981020751E-2</v>
      </c>
      <c r="BS286" s="49">
        <f t="shared" si="107"/>
        <v>9.6510256581162635E-2</v>
      </c>
    </row>
    <row r="287" spans="2:71">
      <c r="B287" s="48">
        <f t="shared" si="18"/>
        <v>1911</v>
      </c>
      <c r="E287" s="49">
        <f t="shared" ref="E287:G306" si="108">IF(ISNUMBER(E137), (1+E137)/(1+$G137)-1, NA())</f>
        <v>4.3619440114902819E-2</v>
      </c>
      <c r="F287" s="49" t="e">
        <f t="shared" si="108"/>
        <v>#N/A</v>
      </c>
      <c r="G287" s="49">
        <f t="shared" si="108"/>
        <v>0</v>
      </c>
      <c r="I287" s="49">
        <f t="shared" ref="I287:K287" si="109">IF(ISNUMBER(I137), (1+I137)/(1+$G137)-1, NA())</f>
        <v>4.9881427917894738E-2</v>
      </c>
      <c r="J287" s="49">
        <f t="shared" si="109"/>
        <v>4.9881427917894738E-2</v>
      </c>
      <c r="K287" s="49">
        <f t="shared" si="109"/>
        <v>4.2860453300341383E-2</v>
      </c>
      <c r="M287" s="49">
        <f t="shared" ref="M287:N306" si="110">IF(ISNUMBER(M137), (1+M137)/(1+$G137)-1, NA())</f>
        <v>3.3277091943253456E-2</v>
      </c>
      <c r="N287" s="49">
        <f t="shared" si="110"/>
        <v>4.2860453300341383E-2</v>
      </c>
      <c r="X287" s="49">
        <f t="shared" ref="X287:Y306" si="111">IF(ISNUMBER(X137), (1+X137)/(1+$G137)-1, NA())</f>
        <v>2.6938916214272801E-2</v>
      </c>
      <c r="Y287" s="49">
        <f t="shared" si="111"/>
        <v>4.2860453300341383E-2</v>
      </c>
      <c r="AA287" s="49">
        <f t="shared" ref="AA287:AE296" si="112">IF(ISNUMBER(AA137), (1+AA137)/(1+$G137)-1, NA())</f>
        <v>3.3277091943253456E-2</v>
      </c>
      <c r="AB287" s="49">
        <f t="shared" si="112"/>
        <v>2.1966860774972785E-2</v>
      </c>
      <c r="AC287" s="49">
        <f t="shared" si="112"/>
        <v>1.9993285590761856E-2</v>
      </c>
      <c r="AD287" s="49">
        <f t="shared" si="112"/>
        <v>2.0228867517353422E-2</v>
      </c>
      <c r="AE287" s="49">
        <f t="shared" si="112"/>
        <v>2.3314237178884811E-2</v>
      </c>
      <c r="AG287" s="49">
        <f t="shared" si="92"/>
        <v>1.040992423367415E-2</v>
      </c>
      <c r="AM287" s="49">
        <f t="shared" ref="AM287:AQ296" si="113">IF(ISNUMBER(AM137), (1+AM137)/(1+$G137)-1, NA())</f>
        <v>2.8710697025845722E-2</v>
      </c>
      <c r="AN287" s="49">
        <f t="shared" si="113"/>
        <v>3.7060253382822816E-2</v>
      </c>
      <c r="AO287" s="49">
        <f t="shared" si="113"/>
        <v>2.1653761384823333E-2</v>
      </c>
      <c r="AP287" s="49">
        <f t="shared" si="113"/>
        <v>1.7597445251489985E-2</v>
      </c>
      <c r="AQ287" s="49">
        <f t="shared" si="113"/>
        <v>3.4527084437956379E-2</v>
      </c>
      <c r="AS287" s="49">
        <f t="shared" si="13"/>
        <v>4.2860453300341383E-2</v>
      </c>
      <c r="AU287" s="49">
        <f t="shared" ref="AU287:AY296" si="114">IF(ISNUMBER(AU137), (1+AU137)/(1+$G137)-1, NA())</f>
        <v>1.040992423367415E-2</v>
      </c>
      <c r="AV287" s="49">
        <f t="shared" si="114"/>
        <v>1.040992423367415E-2</v>
      </c>
      <c r="AW287" s="49">
        <f t="shared" si="114"/>
        <v>2.9956140355130501E-2</v>
      </c>
      <c r="AX287" s="49">
        <f t="shared" si="114"/>
        <v>3.3277091943253456E-2</v>
      </c>
      <c r="AY287" s="49">
        <f t="shared" si="114"/>
        <v>3.014588705877097E-2</v>
      </c>
      <c r="AZ287" s="49">
        <f t="shared" ref="AZ287:BS287" si="115">IF(ISNUMBER(AZ137), (1+AZ137)/(1+$G137)-1, NA())</f>
        <v>3.2612901625628687E-2</v>
      </c>
      <c r="BA287" s="49">
        <f t="shared" si="115"/>
        <v>1.5391351615858584E-2</v>
      </c>
      <c r="BB287" s="49">
        <f t="shared" si="115"/>
        <v>2.6938916214272801E-2</v>
      </c>
      <c r="BC287" s="49">
        <f t="shared" si="115"/>
        <v>2.0183032294402325E-2</v>
      </c>
      <c r="BD287" s="49">
        <f t="shared" si="115"/>
        <v>4.3050200003981853E-2</v>
      </c>
      <c r="BE287" s="49">
        <f t="shared" si="115"/>
        <v>2.0443857113034314E-2</v>
      </c>
      <c r="BF287" s="49">
        <f t="shared" si="115"/>
        <v>2.6255695359726827E-2</v>
      </c>
      <c r="BG287" s="49">
        <f t="shared" si="115"/>
        <v>2.2352793775910262E-2</v>
      </c>
      <c r="BH287" s="49">
        <f t="shared" si="115"/>
        <v>2.491140667706393E-2</v>
      </c>
      <c r="BI287" s="49">
        <f t="shared" si="115"/>
        <v>4.2860453300341383E-2</v>
      </c>
      <c r="BJ287" s="49">
        <f t="shared" si="115"/>
        <v>3.0335633762411218E-2</v>
      </c>
      <c r="BK287" s="49">
        <f t="shared" si="115"/>
        <v>2.2357454588600501E-2</v>
      </c>
      <c r="BL287" s="49">
        <f t="shared" si="115"/>
        <v>2.7014682174288707E-2</v>
      </c>
      <c r="BM287" s="49">
        <f t="shared" si="115"/>
        <v>2.1701159633291889E-2</v>
      </c>
      <c r="BN287" s="49">
        <f t="shared" si="115"/>
        <v>1.8712303203981318E-2</v>
      </c>
      <c r="BO287" s="49">
        <f t="shared" si="115"/>
        <v>1.705182740991984E-2</v>
      </c>
      <c r="BP287" s="49">
        <f t="shared" si="115"/>
        <v>1.5944843547212262E-2</v>
      </c>
      <c r="BQ287" s="49">
        <f t="shared" si="115"/>
        <v>3.7060253382822816E-2</v>
      </c>
      <c r="BR287" s="49">
        <f t="shared" si="115"/>
        <v>1.040992423367415E-2</v>
      </c>
      <c r="BS287" s="49">
        <f t="shared" si="115"/>
        <v>2.1781409700897925E-2</v>
      </c>
    </row>
    <row r="288" spans="2:71">
      <c r="B288" s="48">
        <f t="shared" si="18"/>
        <v>1912</v>
      </c>
      <c r="E288" s="49">
        <f t="shared" si="108"/>
        <v>-2.1049463983294769E-3</v>
      </c>
      <c r="F288" s="49" t="e">
        <f t="shared" si="108"/>
        <v>#N/A</v>
      </c>
      <c r="G288" s="49">
        <f t="shared" si="108"/>
        <v>0</v>
      </c>
      <c r="I288" s="49">
        <f t="shared" ref="I288:K288" si="116">IF(ISNUMBER(I138), (1+I138)/(1+$G138)-1, NA())</f>
        <v>-2.8289415291543718E-2</v>
      </c>
      <c r="J288" s="49">
        <f t="shared" si="116"/>
        <v>-2.8289415291543718E-2</v>
      </c>
      <c r="K288" s="49">
        <f t="shared" si="116"/>
        <v>-2.7137229162316201E-2</v>
      </c>
      <c r="M288" s="49">
        <f t="shared" si="110"/>
        <v>-3.4377205901640284E-2</v>
      </c>
      <c r="N288" s="49">
        <f t="shared" si="110"/>
        <v>-2.7137229162316201E-2</v>
      </c>
      <c r="X288" s="49">
        <f t="shared" si="111"/>
        <v>-4.7150346481951266E-2</v>
      </c>
      <c r="Y288" s="49">
        <f t="shared" si="111"/>
        <v>-2.7137229162316201E-2</v>
      </c>
      <c r="AA288" s="49">
        <f t="shared" si="112"/>
        <v>-3.4377205901640284E-2</v>
      </c>
      <c r="AB288" s="49">
        <f t="shared" si="112"/>
        <v>-5.8735233821171406E-2</v>
      </c>
      <c r="AC288" s="49">
        <f t="shared" si="112"/>
        <v>-6.0718696730063582E-2</v>
      </c>
      <c r="AD288" s="49">
        <f t="shared" si="112"/>
        <v>-5.7973186655000286E-2</v>
      </c>
      <c r="AE288" s="49">
        <f t="shared" si="112"/>
        <v>-5.4133324022957785E-2</v>
      </c>
      <c r="AG288" s="49">
        <f t="shared" si="92"/>
        <v>-6.7958673469387776E-2</v>
      </c>
      <c r="AM288" s="49">
        <f t="shared" si="113"/>
        <v>-3.5985726225270853E-2</v>
      </c>
      <c r="AN288" s="49">
        <f t="shared" si="113"/>
        <v>-4.6347508614223321E-2</v>
      </c>
      <c r="AO288" s="49">
        <f t="shared" si="113"/>
        <v>-5.7426010376510739E-2</v>
      </c>
      <c r="AP288" s="49">
        <f t="shared" si="113"/>
        <v>-6.2528690914894658E-2</v>
      </c>
      <c r="AQ288" s="49">
        <f t="shared" si="113"/>
        <v>-5.2473780922955737E-2</v>
      </c>
      <c r="AS288" s="49">
        <f t="shared" si="13"/>
        <v>-2.7137229162316201E-2</v>
      </c>
      <c r="AU288" s="49">
        <f t="shared" si="114"/>
        <v>-6.7958673469387776E-2</v>
      </c>
      <c r="AV288" s="49">
        <f t="shared" si="114"/>
        <v>-6.7958673469387776E-2</v>
      </c>
      <c r="AW288" s="49">
        <f t="shared" si="114"/>
        <v>-4.0962578608746081E-2</v>
      </c>
      <c r="AX288" s="49">
        <f t="shared" si="114"/>
        <v>-3.4377205901640284E-2</v>
      </c>
      <c r="AY288" s="49">
        <f t="shared" si="114"/>
        <v>-3.4704507917749372E-2</v>
      </c>
      <c r="AZ288" s="49">
        <f t="shared" ref="AZ288:BS288" si="117">IF(ISNUMBER(AZ138), (1+AZ138)/(1+$G138)-1, NA())</f>
        <v>-3.5694280443061555E-2</v>
      </c>
      <c r="BA288" s="49">
        <f t="shared" si="117"/>
        <v>-5.8080614408729136E-2</v>
      </c>
      <c r="BB288" s="49">
        <f t="shared" si="117"/>
        <v>-4.7150346481951266E-2</v>
      </c>
      <c r="BC288" s="49">
        <f t="shared" si="117"/>
        <v>-5.4460626039066873E-2</v>
      </c>
      <c r="BD288" s="49">
        <f t="shared" si="117"/>
        <v>-2.0879158471319492E-2</v>
      </c>
      <c r="BE288" s="49">
        <f t="shared" si="117"/>
        <v>-5.6695760638000414E-2</v>
      </c>
      <c r="BF288" s="49">
        <f t="shared" si="117"/>
        <v>-6.0064092697845406E-2</v>
      </c>
      <c r="BG288" s="49">
        <f t="shared" si="117"/>
        <v>-6.2291302980123087E-2</v>
      </c>
      <c r="BH288" s="49">
        <f t="shared" si="117"/>
        <v>-4.8445496547596001E-2</v>
      </c>
      <c r="BI288" s="49">
        <f t="shared" si="117"/>
        <v>-2.7137229162316201E-2</v>
      </c>
      <c r="BJ288" s="49">
        <f t="shared" si="117"/>
        <v>-2.8446437226752774E-2</v>
      </c>
      <c r="BK288" s="49">
        <f t="shared" si="117"/>
        <v>-5.8628941263840217E-2</v>
      </c>
      <c r="BL288" s="49">
        <f t="shared" si="117"/>
        <v>-3.5031809933858682E-2</v>
      </c>
      <c r="BM288" s="49">
        <f t="shared" si="117"/>
        <v>-4.5568406265227845E-2</v>
      </c>
      <c r="BN288" s="49">
        <f t="shared" si="117"/>
        <v>-5.1495241701623118E-2</v>
      </c>
      <c r="BO288" s="49">
        <f t="shared" si="117"/>
        <v>-5.4787928055175961E-2</v>
      </c>
      <c r="BP288" s="49">
        <f t="shared" si="117"/>
        <v>-5.6983052290877967E-2</v>
      </c>
      <c r="BQ288" s="49">
        <f t="shared" si="117"/>
        <v>-4.6347508614223321E-2</v>
      </c>
      <c r="BR288" s="49">
        <f t="shared" si="117"/>
        <v>-6.7958673469387776E-2</v>
      </c>
      <c r="BS288" s="49">
        <f t="shared" si="117"/>
        <v>-6.2008473781644868E-2</v>
      </c>
    </row>
    <row r="289" spans="2:71">
      <c r="B289" s="48">
        <f t="shared" si="18"/>
        <v>1913</v>
      </c>
      <c r="E289" s="49">
        <f t="shared" si="108"/>
        <v>-6.8909100278264579E-2</v>
      </c>
      <c r="F289" s="49" t="e">
        <f t="shared" si="108"/>
        <v>#N/A</v>
      </c>
      <c r="G289" s="49">
        <f t="shared" si="108"/>
        <v>0</v>
      </c>
      <c r="I289" s="49">
        <f t="shared" ref="I289:K289" si="118">IF(ISNUMBER(I139), (1+I139)/(1+$G139)-1, NA())</f>
        <v>3.4439004895593817E-2</v>
      </c>
      <c r="J289" s="49">
        <f t="shared" si="118"/>
        <v>3.4439004895593817E-2</v>
      </c>
      <c r="K289" s="49">
        <f t="shared" si="118"/>
        <v>-2.2665146130316227E-2</v>
      </c>
      <c r="M289" s="49">
        <f t="shared" si="110"/>
        <v>-3.111439312081099E-2</v>
      </c>
      <c r="N289" s="49">
        <f t="shared" si="110"/>
        <v>-2.2665146130316227E-2</v>
      </c>
      <c r="X289" s="49">
        <f t="shared" si="111"/>
        <v>-1.5884990352700745E-2</v>
      </c>
      <c r="Y289" s="49">
        <f t="shared" si="111"/>
        <v>-2.2665146130316227E-2</v>
      </c>
      <c r="AA289" s="49">
        <f t="shared" si="112"/>
        <v>-3.111439312081099E-2</v>
      </c>
      <c r="AB289" s="49">
        <f t="shared" si="112"/>
        <v>-8.8288027647256406E-3</v>
      </c>
      <c r="AC289" s="49">
        <f t="shared" si="112"/>
        <v>-1.1550753009505255E-2</v>
      </c>
      <c r="AD289" s="49">
        <f t="shared" si="112"/>
        <v>-1.1900544860231732E-2</v>
      </c>
      <c r="AE289" s="49">
        <f t="shared" si="112"/>
        <v>-1.6441663037331633E-2</v>
      </c>
      <c r="AG289" s="49">
        <f t="shared" si="92"/>
        <v>-2.0000000000000018E-2</v>
      </c>
      <c r="AM289" s="49">
        <f t="shared" si="113"/>
        <v>-4.0397742659985636E-2</v>
      </c>
      <c r="AN289" s="49">
        <f t="shared" si="113"/>
        <v>1.6665135500653072E-3</v>
      </c>
      <c r="AO289" s="49">
        <f t="shared" si="113"/>
        <v>-1.3996208023418499E-2</v>
      </c>
      <c r="AP289" s="49">
        <f t="shared" si="113"/>
        <v>-1.3663064757128973E-2</v>
      </c>
      <c r="AQ289" s="49">
        <f t="shared" si="113"/>
        <v>5.426071181776182E-3</v>
      </c>
      <c r="AS289" s="49">
        <f t="shared" si="13"/>
        <v>-2.2665146130316227E-2</v>
      </c>
      <c r="AU289" s="49">
        <f t="shared" si="114"/>
        <v>-2.0000000000000018E-2</v>
      </c>
      <c r="AV289" s="49">
        <f t="shared" si="114"/>
        <v>-2.0000000000000018E-2</v>
      </c>
      <c r="AW289" s="49">
        <f t="shared" si="114"/>
        <v>-2.6223483092984612E-2</v>
      </c>
      <c r="AX289" s="49">
        <f t="shared" si="114"/>
        <v>-3.111439312081099E-2</v>
      </c>
      <c r="AY289" s="49">
        <f t="shared" si="114"/>
        <v>-3.7784471629971672E-2</v>
      </c>
      <c r="AZ289" s="49">
        <f t="shared" ref="AZ289:BS289" si="119">IF(ISNUMBER(AZ139), (1+AZ139)/(1+$G139)-1, NA())</f>
        <v>-3.013621111524567E-2</v>
      </c>
      <c r="BA289" s="49">
        <f t="shared" si="119"/>
        <v>-2.7336365041739641E-2</v>
      </c>
      <c r="BB289" s="49">
        <f t="shared" si="119"/>
        <v>-1.5884990352700745E-2</v>
      </c>
      <c r="BC289" s="49">
        <f t="shared" si="119"/>
        <v>-2.3111741546492315E-2</v>
      </c>
      <c r="BD289" s="49">
        <f t="shared" si="119"/>
        <v>-3.4226134667303287E-2</v>
      </c>
      <c r="BE289" s="49">
        <f t="shared" si="119"/>
        <v>-2.1668205097359783E-2</v>
      </c>
      <c r="BF289" s="49">
        <f t="shared" si="119"/>
        <v>1.7894040088159979E-3</v>
      </c>
      <c r="BG289" s="49">
        <f t="shared" si="119"/>
        <v>-1.7215884266784665E-3</v>
      </c>
      <c r="BH289" s="49">
        <f t="shared" si="119"/>
        <v>-2.4608676216383962E-2</v>
      </c>
      <c r="BI289" s="49">
        <f t="shared" si="119"/>
        <v>-2.2665146130316227E-2</v>
      </c>
      <c r="BJ289" s="49">
        <f t="shared" si="119"/>
        <v>-4.9345460166958732E-2</v>
      </c>
      <c r="BK289" s="49">
        <f t="shared" si="119"/>
        <v>-3.446077107152945E-3</v>
      </c>
      <c r="BL289" s="49">
        <f t="shared" si="119"/>
        <v>-4.4454550139132243E-2</v>
      </c>
      <c r="BM289" s="49">
        <f t="shared" si="119"/>
        <v>-3.6629094094609904E-2</v>
      </c>
      <c r="BN289" s="49">
        <f t="shared" si="119"/>
        <v>-3.222727506956613E-2</v>
      </c>
      <c r="BO289" s="49">
        <f t="shared" si="119"/>
        <v>-2.9781820055652997E-2</v>
      </c>
      <c r="BP289" s="49">
        <f t="shared" si="119"/>
        <v>-2.8151516713044056E-2</v>
      </c>
      <c r="BQ289" s="49">
        <f t="shared" si="119"/>
        <v>1.6665135500653072E-3</v>
      </c>
      <c r="BR289" s="49">
        <f t="shared" si="119"/>
        <v>-2.0000000000000018E-2</v>
      </c>
      <c r="BS289" s="49">
        <f t="shared" si="119"/>
        <v>2.7331390432907554E-3</v>
      </c>
    </row>
    <row r="290" spans="2:71">
      <c r="B290" s="48">
        <f t="shared" si="18"/>
        <v>1914</v>
      </c>
      <c r="E290" s="49">
        <f t="shared" si="108"/>
        <v>-6.699076242434765E-2</v>
      </c>
      <c r="F290" s="49" t="e">
        <f t="shared" si="108"/>
        <v>#N/A</v>
      </c>
      <c r="G290" s="49">
        <f t="shared" si="108"/>
        <v>0</v>
      </c>
      <c r="I290" s="49">
        <f t="shared" ref="I290:K290" si="120">IF(ISNUMBER(I140), (1+I140)/(1+$G140)-1, NA())</f>
        <v>3.5108006754317023E-2</v>
      </c>
      <c r="J290" s="49">
        <f t="shared" si="120"/>
        <v>3.5108006754317023E-2</v>
      </c>
      <c r="K290" s="49">
        <f t="shared" si="120"/>
        <v>-2.2283442426848321E-2</v>
      </c>
      <c r="M290" s="49">
        <f t="shared" si="110"/>
        <v>-2.7510170727996663E-2</v>
      </c>
      <c r="N290" s="49">
        <f t="shared" si="110"/>
        <v>-2.2283442426848321E-2</v>
      </c>
      <c r="X290" s="49">
        <f t="shared" si="111"/>
        <v>-9.7150100216911728E-3</v>
      </c>
      <c r="Y290" s="49">
        <f t="shared" si="111"/>
        <v>-2.2283442426848321E-2</v>
      </c>
      <c r="AA290" s="49">
        <f t="shared" si="112"/>
        <v>-2.7510170727996663E-2</v>
      </c>
      <c r="AB290" s="49">
        <f t="shared" si="112"/>
        <v>-2.4238119551952542E-3</v>
      </c>
      <c r="AC290" s="49">
        <f t="shared" si="112"/>
        <v>-4.6742617978614565E-3</v>
      </c>
      <c r="AD290" s="49">
        <f t="shared" si="112"/>
        <v>-4.1268960862606008E-3</v>
      </c>
      <c r="AE290" s="49">
        <f t="shared" si="112"/>
        <v>-1.0383239030395286E-2</v>
      </c>
      <c r="AG290" s="49">
        <f t="shared" si="92"/>
        <v>-9.9009900990099098E-3</v>
      </c>
      <c r="AM290" s="49">
        <f t="shared" si="113"/>
        <v>-3.7028705266328066E-2</v>
      </c>
      <c r="AN290" s="49">
        <f t="shared" si="113"/>
        <v>-5.8353289902590699E-3</v>
      </c>
      <c r="AO290" s="49">
        <f t="shared" si="113"/>
        <v>-7.5287504141284822E-3</v>
      </c>
      <c r="AP290" s="49">
        <f t="shared" si="113"/>
        <v>-5.9809438731485143E-3</v>
      </c>
      <c r="AQ290" s="49">
        <f t="shared" si="113"/>
        <v>-1.4300454523562545E-3</v>
      </c>
      <c r="AS290" s="49">
        <f t="shared" si="13"/>
        <v>-2.2283442426848321E-2</v>
      </c>
      <c r="AU290" s="49">
        <f t="shared" si="114"/>
        <v>-9.9009900990099098E-3</v>
      </c>
      <c r="AV290" s="49">
        <f t="shared" si="114"/>
        <v>-9.9009900990099098E-3</v>
      </c>
      <c r="AW290" s="49">
        <f t="shared" si="114"/>
        <v>-2.1801193495462834E-2</v>
      </c>
      <c r="AX290" s="49">
        <f t="shared" si="114"/>
        <v>-2.7510170727996663E-2</v>
      </c>
      <c r="AY290" s="49">
        <f t="shared" si="114"/>
        <v>-3.2978023494837805E-2</v>
      </c>
      <c r="AZ290" s="49">
        <f t="shared" ref="AZ290:BS290" si="121">IF(ISNUMBER(AZ140), (1+AZ140)/(1+$G140)-1, NA())</f>
        <v>-2.6368375281489831E-2</v>
      </c>
      <c r="BA290" s="49">
        <f t="shared" si="121"/>
        <v>-1.8464455947810543E-2</v>
      </c>
      <c r="BB290" s="49">
        <f t="shared" si="121"/>
        <v>-9.7150100216911728E-3</v>
      </c>
      <c r="BC290" s="49">
        <f t="shared" si="121"/>
        <v>-1.5851091797236427E-2</v>
      </c>
      <c r="BD290" s="49">
        <f t="shared" si="121"/>
        <v>-3.3460272426223181E-2</v>
      </c>
      <c r="BE290" s="49">
        <f t="shared" si="121"/>
        <v>-1.848460257337603E-2</v>
      </c>
      <c r="BF290" s="49">
        <f t="shared" si="121"/>
        <v>6.2614437358206043E-3</v>
      </c>
      <c r="BG290" s="49">
        <f t="shared" si="121"/>
        <v>4.3980225969246778E-3</v>
      </c>
      <c r="BH290" s="49">
        <f t="shared" si="121"/>
        <v>-1.8902004580397369E-2</v>
      </c>
      <c r="BI290" s="49">
        <f t="shared" si="121"/>
        <v>-2.2283442426848321E-2</v>
      </c>
      <c r="BJ290" s="49">
        <f t="shared" si="121"/>
        <v>-4.4154853494212554E-2</v>
      </c>
      <c r="BK290" s="49">
        <f t="shared" si="121"/>
        <v>3.8810069210404308E-3</v>
      </c>
      <c r="BL290" s="49">
        <f t="shared" si="121"/>
        <v>-3.8445876261678724E-2</v>
      </c>
      <c r="BM290" s="49">
        <f t="shared" si="121"/>
        <v>-2.931151268962473E-2</v>
      </c>
      <c r="BN290" s="49">
        <f t="shared" si="121"/>
        <v>-2.4173433180344372E-2</v>
      </c>
      <c r="BO290" s="49">
        <f t="shared" si="121"/>
        <v>-2.1318944564077458E-2</v>
      </c>
      <c r="BP290" s="49">
        <f t="shared" si="121"/>
        <v>-1.9415952153232885E-2</v>
      </c>
      <c r="BQ290" s="49">
        <f t="shared" si="121"/>
        <v>-5.8353289902590699E-3</v>
      </c>
      <c r="BR290" s="49">
        <f t="shared" si="121"/>
        <v>-9.9009900990099098E-3</v>
      </c>
      <c r="BS290" s="49">
        <f t="shared" si="121"/>
        <v>1.019438458023525E-2</v>
      </c>
    </row>
    <row r="291" spans="2:71">
      <c r="B291" s="48">
        <f t="shared" si="18"/>
        <v>1915</v>
      </c>
      <c r="E291" s="49">
        <f t="shared" si="108"/>
        <v>0.26514976284756364</v>
      </c>
      <c r="F291" s="49" t="e">
        <f t="shared" si="108"/>
        <v>#N/A</v>
      </c>
      <c r="G291" s="49">
        <f t="shared" si="108"/>
        <v>0</v>
      </c>
      <c r="I291" s="49">
        <f t="shared" ref="I291:K291" si="122">IF(ISNUMBER(I141), (1+I141)/(1+$G141)-1, NA())</f>
        <v>5.6958352867033657E-3</v>
      </c>
      <c r="J291" s="49">
        <f t="shared" si="122"/>
        <v>5.6958352867033657E-3</v>
      </c>
      <c r="K291" s="49">
        <f t="shared" si="122"/>
        <v>0.16569046260216758</v>
      </c>
      <c r="M291" s="49">
        <f t="shared" si="110"/>
        <v>0.12722133771675037</v>
      </c>
      <c r="N291" s="49">
        <f t="shared" si="110"/>
        <v>0.16569046260216758</v>
      </c>
      <c r="X291" s="49">
        <f t="shared" si="111"/>
        <v>5.3906468754444825E-2</v>
      </c>
      <c r="Y291" s="49">
        <f t="shared" si="111"/>
        <v>0.16569046260216758</v>
      </c>
      <c r="AA291" s="49">
        <f t="shared" si="112"/>
        <v>0.12722133771675037</v>
      </c>
      <c r="AB291" s="49">
        <f t="shared" si="112"/>
        <v>1.1350070495905973E-2</v>
      </c>
      <c r="AC291" s="49">
        <f t="shared" si="112"/>
        <v>9.6229710392634615E-3</v>
      </c>
      <c r="AD291" s="49">
        <f t="shared" si="112"/>
        <v>7.8758600763415565E-3</v>
      </c>
      <c r="AE291" s="49">
        <f t="shared" si="112"/>
        <v>3.9022562708634911E-2</v>
      </c>
      <c r="AG291" s="49">
        <f t="shared" si="92"/>
        <v>-2.8846153846153855E-2</v>
      </c>
      <c r="AM291" s="49">
        <f t="shared" si="113"/>
        <v>0.1213913235752837</v>
      </c>
      <c r="AN291" s="49">
        <f t="shared" si="113"/>
        <v>6.9485917983384216E-2</v>
      </c>
      <c r="AO291" s="49">
        <f t="shared" si="113"/>
        <v>2.4322766873949186E-2</v>
      </c>
      <c r="AP291" s="49">
        <f t="shared" si="113"/>
        <v>5.6898179088271661E-6</v>
      </c>
      <c r="AQ291" s="49">
        <f t="shared" si="113"/>
        <v>5.5044887415293564E-2</v>
      </c>
      <c r="AS291" s="49">
        <f t="shared" si="13"/>
        <v>0.16569046260216758</v>
      </c>
      <c r="AU291" s="49">
        <f t="shared" si="114"/>
        <v>-2.8846153846153855E-2</v>
      </c>
      <c r="AV291" s="49">
        <f t="shared" si="114"/>
        <v>-2.8846153846153855E-2</v>
      </c>
      <c r="AW291" s="49">
        <f t="shared" si="114"/>
        <v>9.7821746047378477E-2</v>
      </c>
      <c r="AX291" s="49">
        <f t="shared" si="114"/>
        <v>0.12722133771675037</v>
      </c>
      <c r="AY291" s="49">
        <f t="shared" si="114"/>
        <v>0.12268657110872772</v>
      </c>
      <c r="AZ291" s="49">
        <f t="shared" ref="AZ291:BS291" si="123">IF(ISNUMBER(AZ141), (1+AZ141)/(1+$G141)-1, NA())</f>
        <v>0.1213414193828759</v>
      </c>
      <c r="BA291" s="49">
        <f t="shared" si="123"/>
        <v>1.5253233657903875E-2</v>
      </c>
      <c r="BB291" s="49">
        <f t="shared" si="123"/>
        <v>5.3906468754444825E-2</v>
      </c>
      <c r="BC291" s="49">
        <f t="shared" si="123"/>
        <v>3.4487796100612256E-2</v>
      </c>
      <c r="BD291" s="49">
        <f t="shared" si="123"/>
        <v>0.19055528766351659</v>
      </c>
      <c r="BE291" s="49">
        <f t="shared" si="123"/>
        <v>3.6432067641747556E-2</v>
      </c>
      <c r="BF291" s="49">
        <f t="shared" si="123"/>
        <v>1.8692504255308773E-2</v>
      </c>
      <c r="BG291" s="49">
        <f t="shared" si="123"/>
        <v>2.6031031337110377E-3</v>
      </c>
      <c r="BH291" s="49">
        <f t="shared" si="123"/>
        <v>6.6414657631737262E-2</v>
      </c>
      <c r="BI291" s="49">
        <f t="shared" si="123"/>
        <v>0.16569046260216758</v>
      </c>
      <c r="BJ291" s="49">
        <f t="shared" si="123"/>
        <v>0.14755139617007673</v>
      </c>
      <c r="BK291" s="49">
        <f t="shared" si="123"/>
        <v>6.3296305980675704E-4</v>
      </c>
      <c r="BL291" s="49">
        <f t="shared" si="123"/>
        <v>0.11815180450070484</v>
      </c>
      <c r="BM291" s="49">
        <f t="shared" si="123"/>
        <v>7.1112457829710207E-2</v>
      </c>
      <c r="BN291" s="49">
        <f t="shared" si="123"/>
        <v>4.4652825327275547E-2</v>
      </c>
      <c r="BO291" s="49">
        <f t="shared" si="123"/>
        <v>2.99530294925896E-2</v>
      </c>
      <c r="BP291" s="49">
        <f t="shared" si="123"/>
        <v>2.0153165602799117E-2</v>
      </c>
      <c r="BQ291" s="49">
        <f t="shared" si="123"/>
        <v>6.9485917983384216E-2</v>
      </c>
      <c r="BR291" s="49">
        <f t="shared" si="123"/>
        <v>-2.8846153846153855E-2</v>
      </c>
      <c r="BS291" s="49">
        <f t="shared" si="123"/>
        <v>-1.6031914903187561E-2</v>
      </c>
    </row>
    <row r="292" spans="2:71">
      <c r="B292" s="48">
        <f t="shared" si="18"/>
        <v>1916</v>
      </c>
      <c r="E292" s="49">
        <f t="shared" si="108"/>
        <v>-3.6435118125635046E-2</v>
      </c>
      <c r="F292" s="49" t="e">
        <f t="shared" si="108"/>
        <v>#N/A</v>
      </c>
      <c r="G292" s="49">
        <f t="shared" si="108"/>
        <v>0</v>
      </c>
      <c r="I292" s="49">
        <f t="shared" ref="I292:K292" si="124">IF(ISNUMBER(I142), (1+I142)/(1+$G142)-1, NA())</f>
        <v>-7.9583930018538918E-2</v>
      </c>
      <c r="J292" s="49">
        <f t="shared" si="124"/>
        <v>-7.9583930018538918E-2</v>
      </c>
      <c r="K292" s="49">
        <f t="shared" si="124"/>
        <v>-5.7976353823637861E-2</v>
      </c>
      <c r="M292" s="49">
        <f t="shared" si="110"/>
        <v>-6.9608533870279321E-2</v>
      </c>
      <c r="N292" s="49">
        <f t="shared" si="110"/>
        <v>-5.7976353823637861E-2</v>
      </c>
      <c r="X292" s="49">
        <f t="shared" si="111"/>
        <v>-8.6610426374967187E-2</v>
      </c>
      <c r="Y292" s="49">
        <f t="shared" si="111"/>
        <v>-5.7976353823637861E-2</v>
      </c>
      <c r="AA292" s="49">
        <f t="shared" si="112"/>
        <v>-6.9608533870279321E-2</v>
      </c>
      <c r="AB292" s="49">
        <f t="shared" si="112"/>
        <v>-9.7902572009841093E-2</v>
      </c>
      <c r="AC292" s="49">
        <f t="shared" si="112"/>
        <v>-9.94789310644697E-2</v>
      </c>
      <c r="AD292" s="49">
        <f t="shared" si="112"/>
        <v>-9.9050994208356169E-2</v>
      </c>
      <c r="AE292" s="49">
        <f t="shared" si="112"/>
        <v>-9.2011331765922133E-2</v>
      </c>
      <c r="AG292" s="49">
        <f t="shared" si="92"/>
        <v>-0.11111111111111116</v>
      </c>
      <c r="AM292" s="49">
        <f t="shared" si="113"/>
        <v>-7.3147187851879791E-2</v>
      </c>
      <c r="AN292" s="49">
        <f t="shared" si="113"/>
        <v>-8.1430683759132649E-2</v>
      </c>
      <c r="AO292" s="49">
        <f t="shared" si="113"/>
        <v>-9.5745131415195806E-2</v>
      </c>
      <c r="AP292" s="49">
        <f t="shared" si="113"/>
        <v>-0.10238697607613012</v>
      </c>
      <c r="AQ292" s="49">
        <f t="shared" si="113"/>
        <v>-8.6235057542348281E-2</v>
      </c>
      <c r="AS292" s="49">
        <f t="shared" si="13"/>
        <v>-5.7976353823637861E-2</v>
      </c>
      <c r="AU292" s="49">
        <f t="shared" si="114"/>
        <v>-0.11111111111111116</v>
      </c>
      <c r="AV292" s="49">
        <f t="shared" si="114"/>
        <v>-0.11111111111111116</v>
      </c>
      <c r="AW292" s="49">
        <f t="shared" si="114"/>
        <v>-7.7076133168826777E-2</v>
      </c>
      <c r="AX292" s="49">
        <f t="shared" si="114"/>
        <v>-6.9608533870279321E-2</v>
      </c>
      <c r="AY292" s="49">
        <f t="shared" si="114"/>
        <v>-7.1690824244326157E-2</v>
      </c>
      <c r="AZ292" s="49">
        <f t="shared" ref="AZ292:BS292" si="125">IF(ISNUMBER(AZ142), (1+AZ142)/(1+$G142)-1, NA())</f>
        <v>-7.1102053729988679E-2</v>
      </c>
      <c r="BA292" s="49">
        <f t="shared" si="125"/>
        <v>-9.990971216328981E-2</v>
      </c>
      <c r="BB292" s="49">
        <f t="shared" si="125"/>
        <v>-8.6610426374967187E-2</v>
      </c>
      <c r="BC292" s="49">
        <f t="shared" si="125"/>
        <v>-9.409362213996908E-2</v>
      </c>
      <c r="BD292" s="49">
        <f t="shared" si="125"/>
        <v>-5.259104489913724E-2</v>
      </c>
      <c r="BE292" s="49">
        <f t="shared" si="125"/>
        <v>-9.4924058981029291E-2</v>
      </c>
      <c r="BF292" s="49">
        <f t="shared" si="125"/>
        <v>-9.5314350316375918E-2</v>
      </c>
      <c r="BG292" s="49">
        <f t="shared" si="125"/>
        <v>-9.9966493223469177E-2</v>
      </c>
      <c r="BH292" s="49">
        <f t="shared" si="125"/>
        <v>-8.5776902405976463E-2</v>
      </c>
      <c r="BI292" s="49">
        <f t="shared" si="125"/>
        <v>-5.7976353823637861E-2</v>
      </c>
      <c r="BJ292" s="49">
        <f t="shared" si="125"/>
        <v>-6.6305515319825314E-2</v>
      </c>
      <c r="BK292" s="49">
        <f t="shared" si="125"/>
        <v>-9.9445837761788947E-2</v>
      </c>
      <c r="BL292" s="49">
        <f t="shared" si="125"/>
        <v>-7.3773114618373103E-2</v>
      </c>
      <c r="BM292" s="49">
        <f t="shared" si="125"/>
        <v>-8.5721273496049188E-2</v>
      </c>
      <c r="BN292" s="49">
        <f t="shared" si="125"/>
        <v>-9.2442112864742132E-2</v>
      </c>
      <c r="BO292" s="49">
        <f t="shared" si="125"/>
        <v>-9.6175912514015915E-2</v>
      </c>
      <c r="BP292" s="49">
        <f t="shared" si="125"/>
        <v>-9.8665112280198475E-2</v>
      </c>
      <c r="BQ292" s="49">
        <f t="shared" si="125"/>
        <v>-8.1430683759132649E-2</v>
      </c>
      <c r="BR292" s="49">
        <f t="shared" si="125"/>
        <v>-0.11111111111111116</v>
      </c>
      <c r="BS292" s="49">
        <f t="shared" si="125"/>
        <v>-0.10307420530374833</v>
      </c>
    </row>
    <row r="293" spans="2:71">
      <c r="B293" s="48">
        <f t="shared" si="18"/>
        <v>1917</v>
      </c>
      <c r="E293" s="49">
        <f t="shared" si="108"/>
        <v>-0.31122295683824819</v>
      </c>
      <c r="F293" s="49" t="e">
        <f t="shared" si="108"/>
        <v>#N/A</v>
      </c>
      <c r="G293" s="49">
        <f t="shared" si="108"/>
        <v>0</v>
      </c>
      <c r="I293" s="49">
        <f t="shared" ref="I293:K293" si="126">IF(ISNUMBER(I143), (1+I143)/(1+$G143)-1, NA())</f>
        <v>-0.12955126100794989</v>
      </c>
      <c r="J293" s="49">
        <f t="shared" si="126"/>
        <v>-0.12955126100794989</v>
      </c>
      <c r="K293" s="49">
        <f t="shared" si="126"/>
        <v>-0.25199728566886004</v>
      </c>
      <c r="M293" s="49">
        <f t="shared" si="110"/>
        <v>-0.23752894848779404</v>
      </c>
      <c r="N293" s="49">
        <f t="shared" si="110"/>
        <v>-0.25199728566886004</v>
      </c>
      <c r="X293" s="49">
        <f t="shared" si="111"/>
        <v>-0.19838470800236574</v>
      </c>
      <c r="Y293" s="49">
        <f t="shared" si="111"/>
        <v>-0.25199728566886004</v>
      </c>
      <c r="AA293" s="49">
        <f t="shared" si="112"/>
        <v>-0.23752894848779404</v>
      </c>
      <c r="AB293" s="49">
        <f t="shared" si="112"/>
        <v>-0.17701732880289212</v>
      </c>
      <c r="AC293" s="49">
        <f t="shared" si="112"/>
        <v>-0.17875405146678036</v>
      </c>
      <c r="AD293" s="49">
        <f t="shared" si="112"/>
        <v>-0.17693875031742679</v>
      </c>
      <c r="AE293" s="49">
        <f t="shared" si="112"/>
        <v>-0.19344777572203387</v>
      </c>
      <c r="AG293" s="49">
        <f t="shared" si="92"/>
        <v>-0.16428571428571426</v>
      </c>
      <c r="AM293" s="49">
        <f t="shared" si="113"/>
        <v>-0.23794749504032875</v>
      </c>
      <c r="AN293" s="49">
        <f t="shared" si="113"/>
        <v>-0.19330220899614459</v>
      </c>
      <c r="AO293" s="49">
        <f t="shared" si="113"/>
        <v>-0.18610091359440717</v>
      </c>
      <c r="AP293" s="49">
        <f t="shared" si="113"/>
        <v>-0.17513696717151384</v>
      </c>
      <c r="AQ293" s="49">
        <f t="shared" si="113"/>
        <v>-0.1890217233885253</v>
      </c>
      <c r="AS293" s="49">
        <f t="shared" si="13"/>
        <v>-0.25199728566886004</v>
      </c>
      <c r="AU293" s="49">
        <f t="shared" si="114"/>
        <v>-0.16428571428571426</v>
      </c>
      <c r="AV293" s="49">
        <f t="shared" si="114"/>
        <v>-0.16428571428571426</v>
      </c>
      <c r="AW293" s="49">
        <f t="shared" si="114"/>
        <v>-0.22283522423254065</v>
      </c>
      <c r="AX293" s="49">
        <f t="shared" si="114"/>
        <v>-0.23752894848779404</v>
      </c>
      <c r="AY293" s="49">
        <f t="shared" si="114"/>
        <v>-0.23764164202488758</v>
      </c>
      <c r="AZ293" s="49">
        <f t="shared" ref="AZ293:BS293" si="127">IF(ISNUMBER(AZ143), (1+AZ143)/(1+$G143)-1, NA())</f>
        <v>-0.23459020363674332</v>
      </c>
      <c r="BA293" s="49">
        <f t="shared" si="127"/>
        <v>-0.18632630066859435</v>
      </c>
      <c r="BB293" s="49">
        <f t="shared" si="127"/>
        <v>-0.19838470800236574</v>
      </c>
      <c r="BC293" s="49">
        <f t="shared" si="127"/>
        <v>-0.1935604692591274</v>
      </c>
      <c r="BD293" s="49">
        <f t="shared" si="127"/>
        <v>-0.26680370346120708</v>
      </c>
      <c r="BE293" s="49">
        <f t="shared" si="127"/>
        <v>-0.19405948175291621</v>
      </c>
      <c r="BF293" s="49">
        <f t="shared" si="127"/>
        <v>-0.17852866439259318</v>
      </c>
      <c r="BG293" s="49">
        <f t="shared" si="127"/>
        <v>-0.17237054689217801</v>
      </c>
      <c r="BH293" s="49">
        <f t="shared" si="127"/>
        <v>-0.2087366452920516</v>
      </c>
      <c r="BI293" s="49">
        <f t="shared" si="127"/>
        <v>-0.25199728566886004</v>
      </c>
      <c r="BJ293" s="49">
        <f t="shared" si="127"/>
        <v>-0.25244805981723462</v>
      </c>
      <c r="BK293" s="49">
        <f t="shared" si="127"/>
        <v>-0.17030691163946921</v>
      </c>
      <c r="BL293" s="49">
        <f t="shared" si="127"/>
        <v>-0.23775433556198122</v>
      </c>
      <c r="BM293" s="49">
        <f t="shared" si="127"/>
        <v>-0.21424437675357577</v>
      </c>
      <c r="BN293" s="49">
        <f t="shared" si="127"/>
        <v>-0.20102002492384774</v>
      </c>
      <c r="BO293" s="49">
        <f t="shared" si="127"/>
        <v>-0.19367316279622104</v>
      </c>
      <c r="BP293" s="49">
        <f t="shared" si="127"/>
        <v>-0.18877525471113654</v>
      </c>
      <c r="BQ293" s="49">
        <f t="shared" si="127"/>
        <v>-0.19330220899614459</v>
      </c>
      <c r="BR293" s="49">
        <f t="shared" si="127"/>
        <v>-0.16428571428571426</v>
      </c>
      <c r="BS293" s="49">
        <f t="shared" si="127"/>
        <v>-0.16071450989451763</v>
      </c>
    </row>
    <row r="294" spans="2:71">
      <c r="B294" s="48">
        <f t="shared" si="18"/>
        <v>1918</v>
      </c>
      <c r="E294" s="49">
        <f t="shared" si="108"/>
        <v>-1.0703204381668385E-2</v>
      </c>
      <c r="F294" s="49" t="e">
        <f t="shared" si="108"/>
        <v>#N/A</v>
      </c>
      <c r="G294" s="49">
        <f t="shared" si="108"/>
        <v>0</v>
      </c>
      <c r="I294" s="49">
        <f t="shared" ref="I294:K294" si="128">IF(ISNUMBER(I144), (1+I144)/(1+$G144)-1, NA())</f>
        <v>-0.10158433167724801</v>
      </c>
      <c r="J294" s="49">
        <f t="shared" si="128"/>
        <v>-0.10158433167724801</v>
      </c>
      <c r="K294" s="49">
        <f t="shared" si="128"/>
        <v>-4.9320955360340868E-2</v>
      </c>
      <c r="M294" s="49">
        <f t="shared" si="110"/>
        <v>-7.2255664011049547E-2</v>
      </c>
      <c r="N294" s="49">
        <f t="shared" si="110"/>
        <v>-4.9320955360340868E-2</v>
      </c>
      <c r="X294" s="49">
        <f t="shared" si="111"/>
        <v>-0.10382044753936737</v>
      </c>
      <c r="Y294" s="49">
        <f t="shared" si="111"/>
        <v>-4.9320955360340868E-2</v>
      </c>
      <c r="AA294" s="49">
        <f t="shared" si="112"/>
        <v>-7.2255664011049547E-2</v>
      </c>
      <c r="AB294" s="49">
        <f t="shared" si="112"/>
        <v>-0.12608390187254759</v>
      </c>
      <c r="AC294" s="49">
        <f t="shared" si="112"/>
        <v>-0.1285804428644427</v>
      </c>
      <c r="AD294" s="49">
        <f t="shared" si="112"/>
        <v>-0.12751231571990873</v>
      </c>
      <c r="AE294" s="49">
        <f t="shared" si="112"/>
        <v>-0.11449924815109458</v>
      </c>
      <c r="AG294" s="49">
        <f t="shared" si="92"/>
        <v>-0.15151515151515149</v>
      </c>
      <c r="AM294" s="49">
        <f t="shared" si="113"/>
        <v>-7.8859669623971063E-2</v>
      </c>
      <c r="AN294" s="49">
        <f t="shared" si="113"/>
        <v>-9.2581918150110298E-2</v>
      </c>
      <c r="AO294" s="49">
        <f t="shared" si="113"/>
        <v>-0.12153984550776875</v>
      </c>
      <c r="AP294" s="49">
        <f t="shared" si="113"/>
        <v>-0.13431412002711995</v>
      </c>
      <c r="AQ294" s="49">
        <f t="shared" si="113"/>
        <v>-9.9662842310338284E-2</v>
      </c>
      <c r="AS294" s="49">
        <f t="shared" si="13"/>
        <v>-4.9320955360340868E-2</v>
      </c>
      <c r="AU294" s="49">
        <f t="shared" si="114"/>
        <v>-0.15151515151515149</v>
      </c>
      <c r="AV294" s="49">
        <f t="shared" si="114"/>
        <v>-0.15151515151515149</v>
      </c>
      <c r="AW294" s="49">
        <f t="shared" si="114"/>
        <v>-8.6336858724397891E-2</v>
      </c>
      <c r="AX294" s="49">
        <f t="shared" si="114"/>
        <v>-7.2255664011049547E-2</v>
      </c>
      <c r="AY294" s="49">
        <f t="shared" si="114"/>
        <v>-7.668242097972966E-2</v>
      </c>
      <c r="AZ294" s="49">
        <f t="shared" ref="AZ294:BS294" si="129">IF(ISNUMBER(AZ144), (1+AZ144)/(1+$G144)-1, NA())</f>
        <v>-7.5071902953719127E-2</v>
      </c>
      <c r="BA294" s="49">
        <f t="shared" si="129"/>
        <v>-0.13039335944512909</v>
      </c>
      <c r="BB294" s="49">
        <f t="shared" si="129"/>
        <v>-0.10382044753936737</v>
      </c>
      <c r="BC294" s="49">
        <f t="shared" si="129"/>
        <v>-0.11892600511977469</v>
      </c>
      <c r="BD294" s="49">
        <f t="shared" si="129"/>
        <v>-3.9666517615672636E-2</v>
      </c>
      <c r="BE294" s="49">
        <f t="shared" si="129"/>
        <v>-0.11885374543957705</v>
      </c>
      <c r="BF294" s="49">
        <f t="shared" si="129"/>
        <v>-0.11972692892708237</v>
      </c>
      <c r="BG294" s="49">
        <f t="shared" si="129"/>
        <v>-0.12861311717129542</v>
      </c>
      <c r="BH294" s="49">
        <f t="shared" si="129"/>
        <v>-0.10289631772507379</v>
      </c>
      <c r="BI294" s="49">
        <f t="shared" si="129"/>
        <v>-4.9320955360340868E-2</v>
      </c>
      <c r="BJ294" s="49">
        <f t="shared" si="129"/>
        <v>-6.702798323506165E-2</v>
      </c>
      <c r="BK294" s="49">
        <f t="shared" si="129"/>
        <v>-0.12772434418841272</v>
      </c>
      <c r="BL294" s="49">
        <f t="shared" si="129"/>
        <v>-8.1109177948409883E-2</v>
      </c>
      <c r="BM294" s="49">
        <f t="shared" si="129"/>
        <v>-0.1036390894897673</v>
      </c>
      <c r="BN294" s="49">
        <f t="shared" si="129"/>
        <v>-0.11631216473178074</v>
      </c>
      <c r="BO294" s="49">
        <f t="shared" si="129"/>
        <v>-0.12335276208845491</v>
      </c>
      <c r="BP294" s="49">
        <f t="shared" si="129"/>
        <v>-0.1280464936595711</v>
      </c>
      <c r="BQ294" s="49">
        <f t="shared" si="129"/>
        <v>-9.2581918150110298E-2</v>
      </c>
      <c r="BR294" s="49">
        <f t="shared" si="129"/>
        <v>-0.15151515151515149</v>
      </c>
      <c r="BS294" s="49">
        <f t="shared" si="129"/>
        <v>-0.13415227962183629</v>
      </c>
    </row>
    <row r="295" spans="2:71">
      <c r="B295" s="48">
        <f t="shared" si="18"/>
        <v>1919</v>
      </c>
      <c r="E295" s="49">
        <f t="shared" si="108"/>
        <v>1.774390769165568E-2</v>
      </c>
      <c r="F295" s="49" t="e">
        <f t="shared" si="108"/>
        <v>#N/A</v>
      </c>
      <c r="G295" s="49">
        <f t="shared" si="108"/>
        <v>0</v>
      </c>
      <c r="I295" s="49">
        <f t="shared" ref="I295:K295" si="130">IF(ISNUMBER(I145), (1+I145)/(1+$G145)-1, NA())</f>
        <v>-9.8355521481443886E-2</v>
      </c>
      <c r="J295" s="49">
        <f t="shared" si="130"/>
        <v>-9.8355521481443886E-2</v>
      </c>
      <c r="K295" s="49">
        <f t="shared" si="130"/>
        <v>-4.7317365044018622E-2</v>
      </c>
      <c r="M295" s="49">
        <f t="shared" si="110"/>
        <v>-6.363321704585434E-2</v>
      </c>
      <c r="N295" s="49">
        <f t="shared" si="110"/>
        <v>-4.7317365044018622E-2</v>
      </c>
      <c r="X295" s="49">
        <f t="shared" si="111"/>
        <v>-9.9853334870601884E-2</v>
      </c>
      <c r="Y295" s="49">
        <f t="shared" si="111"/>
        <v>-4.7317365044018622E-2</v>
      </c>
      <c r="AA295" s="49">
        <f t="shared" si="112"/>
        <v>-6.363321704585434E-2</v>
      </c>
      <c r="AB295" s="49">
        <f t="shared" si="112"/>
        <v>-0.12642575826912761</v>
      </c>
      <c r="AC295" s="49">
        <f t="shared" si="112"/>
        <v>-0.12876186820541813</v>
      </c>
      <c r="AD295" s="49">
        <f t="shared" si="112"/>
        <v>-0.12525007518237341</v>
      </c>
      <c r="AE295" s="49">
        <f t="shared" si="112"/>
        <v>-0.1124797054155271</v>
      </c>
      <c r="AG295" s="49">
        <f t="shared" si="92"/>
        <v>-0.14507772020725385</v>
      </c>
      <c r="AM295" s="49">
        <f t="shared" si="113"/>
        <v>-6.4404058126787955E-2</v>
      </c>
      <c r="AN295" s="49">
        <f t="shared" si="113"/>
        <v>-9.637752289601853E-2</v>
      </c>
      <c r="AO295" s="49">
        <f t="shared" si="113"/>
        <v>-0.12062078681047272</v>
      </c>
      <c r="AP295" s="49">
        <f t="shared" si="113"/>
        <v>-0.13284083120587697</v>
      </c>
      <c r="AQ295" s="49">
        <f t="shared" si="113"/>
        <v>-0.10814295273482166</v>
      </c>
      <c r="AS295" s="49">
        <f t="shared" si="13"/>
        <v>-4.7317365044018622E-2</v>
      </c>
      <c r="AU295" s="49">
        <f t="shared" si="114"/>
        <v>-0.14507772020725385</v>
      </c>
      <c r="AV295" s="49">
        <f t="shared" si="114"/>
        <v>-0.14507772020725385</v>
      </c>
      <c r="AW295" s="49">
        <f t="shared" si="114"/>
        <v>-7.991537983574537E-2</v>
      </c>
      <c r="AX295" s="49">
        <f t="shared" si="114"/>
        <v>-6.363321704585434E-2</v>
      </c>
      <c r="AY295" s="49">
        <f t="shared" si="114"/>
        <v>-6.3650061651826739E-2</v>
      </c>
      <c r="AZ295" s="49">
        <f t="shared" ref="AZ295:BS295" si="131">IF(ISNUMBER(AZ145), (1+AZ145)/(1+$G145)-1, NA())</f>
        <v>-6.6889649603832591E-2</v>
      </c>
      <c r="BA295" s="49">
        <f t="shared" si="131"/>
        <v>-0.12065447602241741</v>
      </c>
      <c r="BB295" s="49">
        <f t="shared" si="131"/>
        <v>-9.9853334870601884E-2</v>
      </c>
      <c r="BC295" s="49">
        <f t="shared" si="131"/>
        <v>-0.1124965500214995</v>
      </c>
      <c r="BD295" s="49">
        <f t="shared" si="131"/>
        <v>-3.1052046860100102E-2</v>
      </c>
      <c r="BE295" s="49">
        <f t="shared" si="131"/>
        <v>-0.11398769836544975</v>
      </c>
      <c r="BF295" s="49">
        <f t="shared" si="131"/>
        <v>-0.12872817899347333</v>
      </c>
      <c r="BG295" s="49">
        <f t="shared" si="131"/>
        <v>-0.13432476238079949</v>
      </c>
      <c r="BH295" s="49">
        <f t="shared" si="131"/>
        <v>-9.7088953728936445E-2</v>
      </c>
      <c r="BI295" s="49">
        <f t="shared" si="131"/>
        <v>-4.7317365044018622E-2</v>
      </c>
      <c r="BJ295" s="49">
        <f t="shared" si="131"/>
        <v>-4.7384743467908219E-2</v>
      </c>
      <c r="BK295" s="49">
        <f t="shared" si="131"/>
        <v>-0.12947859442926257</v>
      </c>
      <c r="BL295" s="49">
        <f t="shared" si="131"/>
        <v>-6.3666906257799138E-2</v>
      </c>
      <c r="BM295" s="49">
        <f t="shared" si="131"/>
        <v>-8.9718366721624587E-2</v>
      </c>
      <c r="BN295" s="49">
        <f t="shared" si="131"/>
        <v>-0.10437231323252649</v>
      </c>
      <c r="BO295" s="49">
        <f t="shared" si="131"/>
        <v>-0.1125133946274719</v>
      </c>
      <c r="BP295" s="49">
        <f t="shared" si="131"/>
        <v>-0.1179407822241022</v>
      </c>
      <c r="BQ295" s="49">
        <f t="shared" si="131"/>
        <v>-9.637752289601853E-2</v>
      </c>
      <c r="BR295" s="49">
        <f t="shared" si="131"/>
        <v>-0.14507772020725385</v>
      </c>
      <c r="BS295" s="49">
        <f t="shared" si="131"/>
        <v>-0.13887312629602222</v>
      </c>
    </row>
    <row r="296" spans="2:71">
      <c r="B296" s="48">
        <f t="shared" si="18"/>
        <v>1920</v>
      </c>
      <c r="E296" s="49">
        <f t="shared" si="108"/>
        <v>-0.12480735359396833</v>
      </c>
      <c r="F296" s="49" t="e">
        <f t="shared" si="108"/>
        <v>#N/A</v>
      </c>
      <c r="G296" s="49">
        <f t="shared" si="108"/>
        <v>0</v>
      </c>
      <c r="I296" s="49">
        <f t="shared" ref="I296:K296" si="132">IF(ISNUMBER(I146), (1+I146)/(1+$G146)-1, NA())</f>
        <v>8.8962039427673112E-2</v>
      </c>
      <c r="J296" s="49">
        <f t="shared" si="132"/>
        <v>8.8962039427673112E-2</v>
      </c>
      <c r="K296" s="49">
        <f t="shared" si="132"/>
        <v>-5.2094852467212127E-2</v>
      </c>
      <c r="M296" s="49">
        <f t="shared" si="110"/>
        <v>-4.6272054847136479E-2</v>
      </c>
      <c r="N296" s="49">
        <f t="shared" si="110"/>
        <v>-5.2094852467212127E-2</v>
      </c>
      <c r="X296" s="49">
        <f t="shared" si="111"/>
        <v>-4.4386790670677412E-3</v>
      </c>
      <c r="Y296" s="49">
        <f t="shared" si="111"/>
        <v>-5.2094852467212127E-2</v>
      </c>
      <c r="AA296" s="49">
        <f t="shared" si="112"/>
        <v>-4.6272054847136479E-2</v>
      </c>
      <c r="AB296" s="49">
        <f t="shared" si="112"/>
        <v>1.3625304351308154E-2</v>
      </c>
      <c r="AC296" s="49">
        <f t="shared" si="112"/>
        <v>9.9666760641350383E-3</v>
      </c>
      <c r="AD296" s="49">
        <f t="shared" si="112"/>
        <v>1.3580768048135017E-2</v>
      </c>
      <c r="AE296" s="49">
        <f t="shared" si="112"/>
        <v>-4.0930066636828411E-3</v>
      </c>
      <c r="AG296" s="49">
        <f t="shared" si="92"/>
        <v>1.5789473684210575E-2</v>
      </c>
      <c r="AM296" s="49">
        <f t="shared" si="113"/>
        <v>-5.2875598203984575E-2</v>
      </c>
      <c r="AN296" s="49">
        <f t="shared" si="113"/>
        <v>7.100117055002908E-3</v>
      </c>
      <c r="AO296" s="49">
        <f t="shared" si="113"/>
        <v>2.9368347002260986E-3</v>
      </c>
      <c r="AP296" s="49">
        <f t="shared" si="113"/>
        <v>1.1422375469154034E-2</v>
      </c>
      <c r="AQ296" s="49">
        <f t="shared" si="113"/>
        <v>1.2390248383317815E-2</v>
      </c>
      <c r="AS296" s="49">
        <f t="shared" si="13"/>
        <v>-5.2094852467212127E-2</v>
      </c>
      <c r="AU296" s="49">
        <f t="shared" si="114"/>
        <v>1.5789473684210575E-2</v>
      </c>
      <c r="AV296" s="49">
        <f t="shared" si="114"/>
        <v>1.5789473684210575E-2</v>
      </c>
      <c r="AW296" s="49">
        <f t="shared" si="114"/>
        <v>-3.2212372119318711E-2</v>
      </c>
      <c r="AX296" s="49">
        <f t="shared" si="114"/>
        <v>-4.6272054847136479E-2</v>
      </c>
      <c r="AY296" s="49">
        <f t="shared" si="114"/>
        <v>-5.0390497401007761E-2</v>
      </c>
      <c r="AZ296" s="49">
        <f t="shared" ref="AZ296:BS296" si="133">IF(ISNUMBER(AZ146), (1+AZ146)/(1+$G146)-1, NA())</f>
        <v>-4.3460118301573036E-2</v>
      </c>
      <c r="BA296" s="49">
        <f t="shared" si="133"/>
        <v>-5.3000504075162436E-3</v>
      </c>
      <c r="BB296" s="49">
        <f t="shared" si="133"/>
        <v>-4.4386790670677412E-3</v>
      </c>
      <c r="BC296" s="49">
        <f t="shared" si="133"/>
        <v>-8.2114492175540121E-3</v>
      </c>
      <c r="BD296" s="49">
        <f t="shared" si="133"/>
        <v>-7.0272977748901178E-2</v>
      </c>
      <c r="BE296" s="49">
        <f t="shared" si="133"/>
        <v>-9.0632082696365801E-3</v>
      </c>
      <c r="BF296" s="49">
        <f t="shared" si="133"/>
        <v>1.8203561171877158E-2</v>
      </c>
      <c r="BG296" s="49">
        <f t="shared" si="133"/>
        <v>2.1581474718727511E-2</v>
      </c>
      <c r="BH296" s="49">
        <f t="shared" si="133"/>
        <v>-2.1051656187121459E-2</v>
      </c>
      <c r="BI296" s="49">
        <f t="shared" si="133"/>
        <v>-5.2094852467212127E-2</v>
      </c>
      <c r="BJ296" s="49">
        <f t="shared" si="133"/>
        <v>-6.85686226826967E-2</v>
      </c>
      <c r="BK296" s="49">
        <f t="shared" si="133"/>
        <v>2.4907436861244303E-2</v>
      </c>
      <c r="BL296" s="49">
        <f t="shared" si="133"/>
        <v>-5.4508939954878821E-2</v>
      </c>
      <c r="BM296" s="49">
        <f t="shared" si="133"/>
        <v>-3.2013447590370281E-2</v>
      </c>
      <c r="BN296" s="49">
        <f t="shared" si="133"/>
        <v>-1.9359733135334123E-2</v>
      </c>
      <c r="BO296" s="49">
        <f t="shared" si="133"/>
        <v>-1.2329891771425183E-2</v>
      </c>
      <c r="BP296" s="49">
        <f t="shared" si="133"/>
        <v>-7.6433308621525198E-3</v>
      </c>
      <c r="BQ296" s="49">
        <f t="shared" si="133"/>
        <v>7.100117055002908E-3</v>
      </c>
      <c r="BR296" s="49">
        <f t="shared" si="133"/>
        <v>1.5789473684210575E-2</v>
      </c>
      <c r="BS296" s="49">
        <f t="shared" si="133"/>
        <v>3.6528683594759581E-2</v>
      </c>
    </row>
    <row r="297" spans="2:71">
      <c r="B297" s="48">
        <f t="shared" si="18"/>
        <v>1921</v>
      </c>
      <c r="E297" s="49">
        <f t="shared" si="108"/>
        <v>0.22508070842342631</v>
      </c>
      <c r="F297" s="49" t="e">
        <f t="shared" si="108"/>
        <v>#N/A</v>
      </c>
      <c r="G297" s="49">
        <f t="shared" si="108"/>
        <v>0</v>
      </c>
      <c r="I297" s="49">
        <f t="shared" ref="I297:K297" si="134">IF(ISNUMBER(I147), (1+I147)/(1+$G147)-1, NA())</f>
        <v>0.20681918817443012</v>
      </c>
      <c r="J297" s="49">
        <f t="shared" si="134"/>
        <v>0.20681918817443012</v>
      </c>
      <c r="K297" s="49">
        <f t="shared" si="134"/>
        <v>0.23924310955437567</v>
      </c>
      <c r="M297" s="49">
        <f t="shared" si="110"/>
        <v>0.20191580297074885</v>
      </c>
      <c r="N297" s="49">
        <f t="shared" si="110"/>
        <v>0.23924310955437567</v>
      </c>
      <c r="X297" s="49">
        <f t="shared" si="111"/>
        <v>0.18063451795572072</v>
      </c>
      <c r="Y297" s="49">
        <f t="shared" si="111"/>
        <v>0.23924310955437567</v>
      </c>
      <c r="AA297" s="49">
        <f t="shared" ref="AA297:AE306" si="135">IF(ISNUMBER(AA147), (1+AA147)/(1+$G147)-1, NA())</f>
        <v>0.20191580297074885</v>
      </c>
      <c r="AB297" s="49">
        <f t="shared" si="135"/>
        <v>0.16571560327045498</v>
      </c>
      <c r="AC297" s="49">
        <f t="shared" si="135"/>
        <v>0.16158766161321259</v>
      </c>
      <c r="AD297" s="49">
        <f t="shared" si="135"/>
        <v>0.15917793452984519</v>
      </c>
      <c r="AE297" s="49">
        <f t="shared" si="135"/>
        <v>0.1716696969525966</v>
      </c>
      <c r="AG297" s="49">
        <f t="shared" si="92"/>
        <v>0.12426035502958599</v>
      </c>
      <c r="AM297" s="49">
        <f t="shared" ref="AM297:AQ306" si="136">IF(ISNUMBER(AM147), (1+AM147)/(1+$G147)-1, NA())</f>
        <v>0.18356739827803303</v>
      </c>
      <c r="AN297" s="49">
        <f t="shared" si="136"/>
        <v>0.21458948442189185</v>
      </c>
      <c r="AO297" s="49">
        <f t="shared" si="136"/>
        <v>0.16662867928290459</v>
      </c>
      <c r="AP297" s="49">
        <f t="shared" si="136"/>
        <v>0.15225583496730599</v>
      </c>
      <c r="AQ297" s="49">
        <f t="shared" si="136"/>
        <v>0.21475082770964149</v>
      </c>
      <c r="AS297" s="49">
        <f t="shared" si="13"/>
        <v>0.23924310955437567</v>
      </c>
      <c r="AU297" s="49">
        <f t="shared" ref="AU297:AY306" si="137">IF(ISNUMBER(AU147), (1+AU147)/(1+$G147)-1, NA())</f>
        <v>0.12426035502958599</v>
      </c>
      <c r="AV297" s="49">
        <f t="shared" si="137"/>
        <v>0.12426035502958599</v>
      </c>
      <c r="AW297" s="49">
        <f t="shared" si="137"/>
        <v>0.19183376763136484</v>
      </c>
      <c r="AX297" s="49">
        <f t="shared" si="137"/>
        <v>0.20191580297074885</v>
      </c>
      <c r="AY297" s="49">
        <f t="shared" si="137"/>
        <v>0.18829316734862744</v>
      </c>
      <c r="AZ297" s="49">
        <f t="shared" ref="AZ297:BS297" si="138">IF(ISNUMBER(AZ147), (1+AZ147)/(1+$G147)-1, NA())</f>
        <v>0.19989939590287209</v>
      </c>
      <c r="BA297" s="49">
        <f t="shared" si="138"/>
        <v>0.139383408038662</v>
      </c>
      <c r="BB297" s="49">
        <f t="shared" si="138"/>
        <v>0.18063451795572072</v>
      </c>
      <c r="BC297" s="49">
        <f t="shared" si="138"/>
        <v>0.15804706133047541</v>
      </c>
      <c r="BD297" s="49">
        <f t="shared" si="138"/>
        <v>0.23570250927163827</v>
      </c>
      <c r="BE297" s="49">
        <f t="shared" si="138"/>
        <v>0.162218158811408</v>
      </c>
      <c r="BF297" s="49">
        <f t="shared" si="138"/>
        <v>0.18883293285745539</v>
      </c>
      <c r="BG297" s="49">
        <f t="shared" si="138"/>
        <v>0.17331224380763044</v>
      </c>
      <c r="BH297" s="49">
        <f t="shared" si="138"/>
        <v>0.17558246685615475</v>
      </c>
      <c r="BI297" s="49">
        <f t="shared" si="138"/>
        <v>0.23924310955437567</v>
      </c>
      <c r="BJ297" s="49">
        <f t="shared" si="138"/>
        <v>0.18475256706589027</v>
      </c>
      <c r="BK297" s="49">
        <f t="shared" si="138"/>
        <v>0.16796451660991041</v>
      </c>
      <c r="BL297" s="49">
        <f t="shared" si="138"/>
        <v>0.17467053172650626</v>
      </c>
      <c r="BM297" s="49">
        <f t="shared" si="138"/>
        <v>0.15853927518349176</v>
      </c>
      <c r="BN297" s="49">
        <f t="shared" si="138"/>
        <v>0.14946544337804601</v>
      </c>
      <c r="BO297" s="49">
        <f t="shared" si="138"/>
        <v>0.14442442570835401</v>
      </c>
      <c r="BP297" s="49">
        <f t="shared" si="138"/>
        <v>0.14106374726189275</v>
      </c>
      <c r="BQ297" s="49">
        <f t="shared" si="138"/>
        <v>0.21458948442189185</v>
      </c>
      <c r="BR297" s="49">
        <f t="shared" si="138"/>
        <v>0.12426035502958599</v>
      </c>
      <c r="BS297" s="49">
        <f t="shared" si="138"/>
        <v>0.16772255731111718</v>
      </c>
    </row>
    <row r="298" spans="2:71">
      <c r="B298" s="48">
        <f t="shared" si="18"/>
        <v>1922</v>
      </c>
      <c r="E298" s="49">
        <f t="shared" si="108"/>
        <v>0.29464253150601571</v>
      </c>
      <c r="F298" s="49" t="e">
        <f t="shared" si="108"/>
        <v>#N/A</v>
      </c>
      <c r="G298" s="49">
        <f t="shared" si="108"/>
        <v>0</v>
      </c>
      <c r="I298" s="49">
        <f t="shared" ref="I298:K298" si="139">IF(ISNUMBER(I148), (1+I148)/(1+$G148)-1, NA())</f>
        <v>5.1079028874013277E-2</v>
      </c>
      <c r="J298" s="49">
        <f t="shared" si="139"/>
        <v>5.1079028874013277E-2</v>
      </c>
      <c r="K298" s="49">
        <f t="shared" si="139"/>
        <v>0.19235353662196242</v>
      </c>
      <c r="M298" s="49">
        <f t="shared" si="110"/>
        <v>0.15689098889789865</v>
      </c>
      <c r="N298" s="49">
        <f t="shared" si="110"/>
        <v>0.19235353662196242</v>
      </c>
      <c r="X298" s="49">
        <f t="shared" si="111"/>
        <v>8.7369028059571141E-2</v>
      </c>
      <c r="Y298" s="49">
        <f t="shared" si="111"/>
        <v>0.19235353662196242</v>
      </c>
      <c r="AA298" s="49">
        <f t="shared" si="135"/>
        <v>0.15689098889789865</v>
      </c>
      <c r="AB298" s="49">
        <f t="shared" si="135"/>
        <v>4.367126107252628E-2</v>
      </c>
      <c r="AC298" s="49">
        <f t="shared" si="135"/>
        <v>4.1414928676444696E-2</v>
      </c>
      <c r="AD298" s="49">
        <f t="shared" si="135"/>
        <v>4.2133415812803277E-2</v>
      </c>
      <c r="AE298" s="49">
        <f t="shared" si="135"/>
        <v>7.0283943731808352E-2</v>
      </c>
      <c r="AG298" s="49">
        <f t="shared" si="92"/>
        <v>5.9523809523809312E-3</v>
      </c>
      <c r="AM298" s="49">
        <f t="shared" si="136"/>
        <v>0.1519547893299289</v>
      </c>
      <c r="AN298" s="49">
        <f t="shared" si="136"/>
        <v>9.769324607485097E-2</v>
      </c>
      <c r="AO298" s="49">
        <f t="shared" si="136"/>
        <v>5.5849436204126413E-2</v>
      </c>
      <c r="AP298" s="49">
        <f t="shared" si="136"/>
        <v>3.2549291745428643E-2</v>
      </c>
      <c r="AQ298" s="49">
        <f t="shared" si="136"/>
        <v>8.2187919935127196E-2</v>
      </c>
      <c r="AS298" s="49">
        <f t="shared" si="13"/>
        <v>0.19235353662196242</v>
      </c>
      <c r="AU298" s="49">
        <f t="shared" si="137"/>
        <v>5.9523809523809312E-3</v>
      </c>
      <c r="AV298" s="49">
        <f t="shared" si="137"/>
        <v>5.9523809523809312E-3</v>
      </c>
      <c r="AW298" s="49">
        <f t="shared" si="137"/>
        <v>0.128021973842535</v>
      </c>
      <c r="AX298" s="49">
        <f t="shared" si="137"/>
        <v>0.15689098889789865</v>
      </c>
      <c r="AY298" s="49">
        <f t="shared" si="137"/>
        <v>0.15359422256354827</v>
      </c>
      <c r="AZ298" s="49">
        <f t="shared" ref="AZ298:BS298" si="140">IF(ISNUMBER(AZ148), (1+AZ148)/(1+$G148)-1, NA())</f>
        <v>0.15111718588682588</v>
      </c>
      <c r="BA298" s="49">
        <f t="shared" si="140"/>
        <v>4.9255903535426082E-2</v>
      </c>
      <c r="BB298" s="49">
        <f t="shared" si="140"/>
        <v>8.7369028059571141E-2</v>
      </c>
      <c r="BC298" s="49">
        <f t="shared" si="140"/>
        <v>6.6987177397457964E-2</v>
      </c>
      <c r="BD298" s="49">
        <f t="shared" si="140"/>
        <v>0.21792578534297569</v>
      </c>
      <c r="BE298" s="49">
        <f t="shared" si="140"/>
        <v>6.7005077264568946E-2</v>
      </c>
      <c r="BF298" s="49">
        <f t="shared" si="140"/>
        <v>4.8008461345144804E-2</v>
      </c>
      <c r="BG298" s="49">
        <f t="shared" si="140"/>
        <v>3.3922302001399229E-2</v>
      </c>
      <c r="BH298" s="49">
        <f t="shared" si="140"/>
        <v>9.7255401218044879E-2</v>
      </c>
      <c r="BI298" s="49">
        <f t="shared" si="140"/>
        <v>0.19235353662196242</v>
      </c>
      <c r="BJ298" s="49">
        <f t="shared" si="140"/>
        <v>0.17916647128456176</v>
      </c>
      <c r="BK298" s="49">
        <f t="shared" si="140"/>
        <v>3.5088446724520939E-2</v>
      </c>
      <c r="BL298" s="49">
        <f t="shared" si="140"/>
        <v>0.15029745622919832</v>
      </c>
      <c r="BM298" s="49">
        <f t="shared" si="140"/>
        <v>0.10410703214061678</v>
      </c>
      <c r="BN298" s="49">
        <f t="shared" si="140"/>
        <v>7.8124918590789738E-2</v>
      </c>
      <c r="BO298" s="49">
        <f t="shared" si="140"/>
        <v>6.3690411063107799E-2</v>
      </c>
      <c r="BP298" s="49">
        <f t="shared" si="140"/>
        <v>5.4067406044653321E-2</v>
      </c>
      <c r="BQ298" s="49">
        <f t="shared" si="140"/>
        <v>9.769324607485097E-2</v>
      </c>
      <c r="BR298" s="49">
        <f t="shared" si="140"/>
        <v>5.9523809523809312E-3</v>
      </c>
      <c r="BS298" s="49">
        <f t="shared" si="140"/>
        <v>1.8748415611234304E-2</v>
      </c>
    </row>
    <row r="299" spans="2:71">
      <c r="B299" s="48">
        <f t="shared" si="18"/>
        <v>1923</v>
      </c>
      <c r="E299" s="49">
        <f t="shared" si="108"/>
        <v>1.9658408208229616E-2</v>
      </c>
      <c r="F299" s="49" t="e">
        <f t="shared" si="108"/>
        <v>#N/A</v>
      </c>
      <c r="G299" s="49">
        <f t="shared" si="108"/>
        <v>0</v>
      </c>
      <c r="I299" s="49">
        <f t="shared" ref="I299:K299" si="141">IF(ISNUMBER(I149), (1+I149)/(1+$G149)-1, NA())</f>
        <v>1.8348226480560781E-2</v>
      </c>
      <c r="J299" s="49">
        <f t="shared" si="141"/>
        <v>1.8348226480560781E-2</v>
      </c>
      <c r="K299" s="49">
        <f t="shared" si="141"/>
        <v>2.3829453230052033E-2</v>
      </c>
      <c r="M299" s="49">
        <f t="shared" si="110"/>
        <v>7.1758880254579882E-3</v>
      </c>
      <c r="N299" s="49">
        <f t="shared" si="110"/>
        <v>2.3829453230052033E-2</v>
      </c>
      <c r="X299" s="49">
        <f t="shared" si="111"/>
        <v>-3.13956727942033E-3</v>
      </c>
      <c r="Y299" s="49">
        <f t="shared" si="111"/>
        <v>2.3829453230052033E-2</v>
      </c>
      <c r="AA299" s="49">
        <f t="shared" si="135"/>
        <v>7.1758880254579882E-3</v>
      </c>
      <c r="AB299" s="49">
        <f t="shared" si="135"/>
        <v>-9.8856708702217411E-3</v>
      </c>
      <c r="AC299" s="49">
        <f t="shared" si="135"/>
        <v>-1.2248168899452239E-2</v>
      </c>
      <c r="AD299" s="49">
        <f t="shared" si="135"/>
        <v>-1.3229898052489641E-2</v>
      </c>
      <c r="AE299" s="49">
        <f t="shared" si="135"/>
        <v>-7.3921546682246264E-3</v>
      </c>
      <c r="AG299" s="49">
        <f t="shared" si="92"/>
        <v>-2.8901734104046173E-2</v>
      </c>
      <c r="AM299" s="49">
        <f t="shared" si="136"/>
        <v>-6.1491958189752172E-4</v>
      </c>
      <c r="AN299" s="49">
        <f t="shared" si="136"/>
        <v>1.5084508450228462E-2</v>
      </c>
      <c r="AO299" s="49">
        <f t="shared" si="136"/>
        <v>-9.820161783838266E-3</v>
      </c>
      <c r="AP299" s="49">
        <f t="shared" si="136"/>
        <v>-1.6411560200600639E-2</v>
      </c>
      <c r="AQ299" s="49">
        <f t="shared" si="136"/>
        <v>1.3510144899244514E-2</v>
      </c>
      <c r="AS299" s="49">
        <f t="shared" si="13"/>
        <v>2.3829453230052033E-2</v>
      </c>
      <c r="AU299" s="49">
        <f t="shared" si="137"/>
        <v>-2.8901734104046173E-2</v>
      </c>
      <c r="AV299" s="49">
        <f t="shared" si="137"/>
        <v>-2.8901734104046173E-2</v>
      </c>
      <c r="AW299" s="49">
        <f t="shared" si="137"/>
        <v>2.319873794230487E-3</v>
      </c>
      <c r="AX299" s="49">
        <f t="shared" si="137"/>
        <v>7.1758880254579882E-3</v>
      </c>
      <c r="AY299" s="49">
        <f t="shared" si="137"/>
        <v>1.2771125387747162E-3</v>
      </c>
      <c r="AZ299" s="49">
        <f t="shared" ref="AZ299:BS299" si="142">IF(ISNUMBER(AZ149), (1+AZ149)/(1+$G149)-1, NA())</f>
        <v>6.2046851792125768E-3</v>
      </c>
      <c r="BA299" s="49">
        <f t="shared" si="142"/>
        <v>-2.1617712757204699E-2</v>
      </c>
      <c r="BB299" s="49">
        <f t="shared" si="142"/>
        <v>-3.13956727942033E-3</v>
      </c>
      <c r="BC299" s="49">
        <f t="shared" si="142"/>
        <v>-1.3290930154907787E-2</v>
      </c>
      <c r="BD299" s="49">
        <f t="shared" si="142"/>
        <v>2.2786691974596485E-2</v>
      </c>
      <c r="BE299" s="49">
        <f t="shared" si="142"/>
        <v>-1.1176218909569324E-2</v>
      </c>
      <c r="BF299" s="49">
        <f t="shared" si="142"/>
        <v>-4.5061792608580564E-4</v>
      </c>
      <c r="BG299" s="49">
        <f t="shared" si="142"/>
        <v>-7.5031900003221796E-3</v>
      </c>
      <c r="BH299" s="49">
        <f t="shared" si="142"/>
        <v>-5.3371095557709358E-3</v>
      </c>
      <c r="BI299" s="49">
        <f t="shared" si="142"/>
        <v>2.3829453230052033E-2</v>
      </c>
      <c r="BJ299" s="49">
        <f t="shared" si="142"/>
        <v>2.3435128331938948E-4</v>
      </c>
      <c r="BK299" s="49">
        <f t="shared" si="142"/>
        <v>-9.5201677136607099E-3</v>
      </c>
      <c r="BL299" s="49">
        <f t="shared" si="142"/>
        <v>-4.6216629479084448E-3</v>
      </c>
      <c r="BM299" s="49">
        <f t="shared" si="142"/>
        <v>-1.2391285717872513E-2</v>
      </c>
      <c r="BN299" s="49">
        <f t="shared" si="142"/>
        <v>-1.6761698525977309E-2</v>
      </c>
      <c r="BO299" s="49">
        <f t="shared" si="142"/>
        <v>-1.9189705641590948E-2</v>
      </c>
      <c r="BP299" s="49">
        <f t="shared" si="142"/>
        <v>-2.0808377052000226E-2</v>
      </c>
      <c r="BQ299" s="49">
        <f t="shared" si="142"/>
        <v>1.5084508450228462E-2</v>
      </c>
      <c r="BR299" s="49">
        <f t="shared" si="142"/>
        <v>-2.8901734104046173E-2</v>
      </c>
      <c r="BS299" s="49">
        <f t="shared" si="142"/>
        <v>-9.9740459184707309E-3</v>
      </c>
    </row>
    <row r="300" spans="2:71">
      <c r="B300" s="48">
        <f t="shared" si="18"/>
        <v>1924</v>
      </c>
      <c r="E300" s="49">
        <f t="shared" si="108"/>
        <v>0.25846211181023149</v>
      </c>
      <c r="F300" s="49" t="e">
        <f t="shared" si="108"/>
        <v>#N/A</v>
      </c>
      <c r="G300" s="49">
        <f t="shared" si="108"/>
        <v>0</v>
      </c>
      <c r="I300" s="49">
        <f t="shared" ref="I300:K300" si="143">IF(ISNUMBER(I150), (1+I150)/(1+$G150)-1, NA())</f>
        <v>4.2461784394045354E-2</v>
      </c>
      <c r="J300" s="49">
        <f t="shared" si="143"/>
        <v>4.2461784394045354E-2</v>
      </c>
      <c r="K300" s="49">
        <f t="shared" si="143"/>
        <v>0.1761371733459216</v>
      </c>
      <c r="M300" s="49">
        <f t="shared" si="110"/>
        <v>0.13976100903500721</v>
      </c>
      <c r="N300" s="49">
        <f t="shared" si="110"/>
        <v>0.1761371733459216</v>
      </c>
      <c r="X300" s="49">
        <f t="shared" si="111"/>
        <v>7.6780966318719113E-2</v>
      </c>
      <c r="Y300" s="49">
        <f t="shared" si="111"/>
        <v>0.1761371733459216</v>
      </c>
      <c r="AA300" s="49">
        <f t="shared" si="135"/>
        <v>0.13976100903500721</v>
      </c>
      <c r="AB300" s="49">
        <f t="shared" si="135"/>
        <v>3.8499253530616784E-2</v>
      </c>
      <c r="AC300" s="49">
        <f t="shared" si="135"/>
        <v>3.6376164310914394E-2</v>
      </c>
      <c r="AD300" s="49">
        <f t="shared" si="135"/>
        <v>3.549483638465345E-2</v>
      </c>
      <c r="AE300" s="49">
        <f t="shared" si="135"/>
        <v>6.2222375491937765E-2</v>
      </c>
      <c r="AG300" s="49">
        <f t="shared" si="92"/>
        <v>0</v>
      </c>
      <c r="AM300" s="49">
        <f t="shared" si="136"/>
        <v>0.13252986175369541</v>
      </c>
      <c r="AN300" s="49">
        <f t="shared" si="136"/>
        <v>9.1725003293967156E-2</v>
      </c>
      <c r="AO300" s="49">
        <f t="shared" si="136"/>
        <v>4.9299269901426079E-2</v>
      </c>
      <c r="AP300" s="49">
        <f t="shared" si="136"/>
        <v>2.7282123233185906E-2</v>
      </c>
      <c r="AQ300" s="49">
        <f t="shared" si="136"/>
        <v>7.9524565406468906E-2</v>
      </c>
      <c r="AS300" s="49">
        <f t="shared" si="13"/>
        <v>0.1761371733459216</v>
      </c>
      <c r="AU300" s="49">
        <f t="shared" si="137"/>
        <v>0</v>
      </c>
      <c r="AV300" s="49">
        <f t="shared" si="137"/>
        <v>0</v>
      </c>
      <c r="AW300" s="49">
        <f t="shared" si="137"/>
        <v>0.11391479785398406</v>
      </c>
      <c r="AX300" s="49">
        <f t="shared" si="137"/>
        <v>0.13976100903500721</v>
      </c>
      <c r="AY300" s="49">
        <f t="shared" si="137"/>
        <v>0.13449603247006148</v>
      </c>
      <c r="AZ300" s="49">
        <f t="shared" ref="AZ300:BS300" si="144">IF(ISNUMBER(AZ150), (1+AZ150)/(1+$G150)-1, NA())</f>
        <v>0.13459176679880258</v>
      </c>
      <c r="BA300" s="49">
        <f t="shared" si="144"/>
        <v>3.8769316771534834E-2</v>
      </c>
      <c r="BB300" s="49">
        <f t="shared" si="144"/>
        <v>7.6780966318719113E-2</v>
      </c>
      <c r="BC300" s="49">
        <f t="shared" si="144"/>
        <v>5.6957398926992031E-2</v>
      </c>
      <c r="BD300" s="49">
        <f t="shared" si="144"/>
        <v>0.19671840796199902</v>
      </c>
      <c r="BE300" s="49">
        <f t="shared" si="144"/>
        <v>5.8290034059205409E-2</v>
      </c>
      <c r="BF300" s="49">
        <f t="shared" si="144"/>
        <v>4.6906117440805861E-2</v>
      </c>
      <c r="BG300" s="49">
        <f t="shared" si="144"/>
        <v>3.1988866220118428E-2</v>
      </c>
      <c r="BH300" s="49">
        <f t="shared" si="144"/>
        <v>8.5557606835064304E-2</v>
      </c>
      <c r="BI300" s="49">
        <f t="shared" si="144"/>
        <v>0.1761371733459216</v>
      </c>
      <c r="BJ300" s="49">
        <f t="shared" si="144"/>
        <v>0.15507726708613889</v>
      </c>
      <c r="BK300" s="49">
        <f t="shared" si="144"/>
        <v>3.0752408027532763E-2</v>
      </c>
      <c r="BL300" s="49">
        <f t="shared" si="144"/>
        <v>0.12923105590511574</v>
      </c>
      <c r="BM300" s="49">
        <f t="shared" si="144"/>
        <v>8.7877118015478706E-2</v>
      </c>
      <c r="BN300" s="49">
        <f t="shared" si="144"/>
        <v>6.4615527952557983E-2</v>
      </c>
      <c r="BO300" s="49">
        <f t="shared" si="144"/>
        <v>5.1692422362046297E-2</v>
      </c>
      <c r="BP300" s="49">
        <f t="shared" si="144"/>
        <v>4.3077018635038655E-2</v>
      </c>
      <c r="BQ300" s="49">
        <f t="shared" si="144"/>
        <v>9.1725003293967156E-2</v>
      </c>
      <c r="BR300" s="49">
        <f t="shared" si="144"/>
        <v>0</v>
      </c>
      <c r="BS300" s="49">
        <f t="shared" si="144"/>
        <v>1.6885094106353193E-2</v>
      </c>
    </row>
    <row r="301" spans="2:71">
      <c r="B301" s="48">
        <f t="shared" si="18"/>
        <v>1925</v>
      </c>
      <c r="E301" s="49">
        <f t="shared" si="108"/>
        <v>0.20845078137623574</v>
      </c>
      <c r="F301" s="49" t="e">
        <f t="shared" si="108"/>
        <v>#N/A</v>
      </c>
      <c r="G301" s="49">
        <f t="shared" si="108"/>
        <v>0</v>
      </c>
      <c r="I301" s="49">
        <f t="shared" ref="I301:K301" si="145">IF(ISNUMBER(I151), (1+I151)/(1+$G151)-1, NA())</f>
        <v>2.9805577215145096E-3</v>
      </c>
      <c r="J301" s="49">
        <f t="shared" si="145"/>
        <v>2.9805577215145096E-3</v>
      </c>
      <c r="K301" s="49">
        <f t="shared" si="145"/>
        <v>0.12503326348113908</v>
      </c>
      <c r="M301" s="49">
        <f t="shared" si="110"/>
        <v>9.4150922094029088E-2</v>
      </c>
      <c r="N301" s="49">
        <f t="shared" si="110"/>
        <v>0.12503326348113908</v>
      </c>
      <c r="X301" s="49">
        <f t="shared" si="111"/>
        <v>3.4447034543230837E-2</v>
      </c>
      <c r="Y301" s="49">
        <f t="shared" si="111"/>
        <v>0.12503326348113908</v>
      </c>
      <c r="AA301" s="49">
        <f t="shared" si="135"/>
        <v>9.4150922094029088E-2</v>
      </c>
      <c r="AB301" s="49">
        <f t="shared" si="135"/>
        <v>-8.1220614580856942E-4</v>
      </c>
      <c r="AC301" s="49">
        <f t="shared" si="135"/>
        <v>-2.6372116855155614E-3</v>
      </c>
      <c r="AD301" s="49">
        <f t="shared" si="135"/>
        <v>-3.4228674398320003E-3</v>
      </c>
      <c r="AE301" s="49">
        <f t="shared" si="135"/>
        <v>2.1559821759370656E-2</v>
      </c>
      <c r="AG301" s="49">
        <f t="shared" si="92"/>
        <v>-3.3519553072625552E-2</v>
      </c>
      <c r="AM301" s="49">
        <f t="shared" si="136"/>
        <v>9.0433777180889852E-2</v>
      </c>
      <c r="AN301" s="49">
        <f t="shared" si="136"/>
        <v>5.0938873383548966E-2</v>
      </c>
      <c r="AO301" s="49">
        <f t="shared" si="136"/>
        <v>9.4613050369274365E-3</v>
      </c>
      <c r="AP301" s="49">
        <f t="shared" si="136"/>
        <v>-1.0357797032292893E-2</v>
      </c>
      <c r="AQ301" s="49">
        <f t="shared" si="136"/>
        <v>3.7965125429280544E-2</v>
      </c>
      <c r="AS301" s="49">
        <f t="shared" si="13"/>
        <v>0.12503326348113908</v>
      </c>
      <c r="AU301" s="49">
        <f t="shared" si="137"/>
        <v>-3.3519553072625552E-2</v>
      </c>
      <c r="AV301" s="49">
        <f t="shared" si="137"/>
        <v>-3.3519553072625552E-2</v>
      </c>
      <c r="AW301" s="49">
        <f t="shared" si="137"/>
        <v>6.9953888649143092E-2</v>
      </c>
      <c r="AX301" s="49">
        <f t="shared" si="137"/>
        <v>9.4150922094029088E-2</v>
      </c>
      <c r="AY301" s="49">
        <f t="shared" si="137"/>
        <v>9.080826812291698E-2</v>
      </c>
      <c r="AZ301" s="49">
        <f t="shared" ref="AZ301:BS301" si="146">IF(ISNUMBER(AZ151), (1+AZ151)/(1+$G151)-1, NA())</f>
        <v>8.9311515405051667E-2</v>
      </c>
      <c r="BA301" s="49">
        <f t="shared" si="146"/>
        <v>2.7759970947036638E-3</v>
      </c>
      <c r="BB301" s="49">
        <f t="shared" si="146"/>
        <v>3.4447034543230837E-2</v>
      </c>
      <c r="BC301" s="49">
        <f t="shared" si="146"/>
        <v>1.821716778825877E-2</v>
      </c>
      <c r="BD301" s="49">
        <f t="shared" si="146"/>
        <v>0.14588764295491319</v>
      </c>
      <c r="BE301" s="49">
        <f t="shared" si="146"/>
        <v>2.08108398753164E-2</v>
      </c>
      <c r="BF301" s="49">
        <f t="shared" si="146"/>
        <v>4.0480962567084333E-3</v>
      </c>
      <c r="BG301" s="49">
        <f t="shared" si="146"/>
        <v>-8.7240628811621201E-3</v>
      </c>
      <c r="BH301" s="49">
        <f t="shared" si="146"/>
        <v>4.4124656370873261E-2</v>
      </c>
      <c r="BI301" s="49">
        <f t="shared" si="146"/>
        <v>0.12503326348113908</v>
      </c>
      <c r="BJ301" s="49">
        <f t="shared" si="146"/>
        <v>0.11166264759669131</v>
      </c>
      <c r="BK301" s="49">
        <f t="shared" si="146"/>
        <v>-9.4276023652024588E-3</v>
      </c>
      <c r="BL301" s="49">
        <f t="shared" si="146"/>
        <v>8.7465614151804871E-2</v>
      </c>
      <c r="BM301" s="49">
        <f t="shared" si="146"/>
        <v>4.8750360639987278E-2</v>
      </c>
      <c r="BN301" s="49">
        <f t="shared" si="146"/>
        <v>2.697303053958966E-2</v>
      </c>
      <c r="BO301" s="49">
        <f t="shared" si="146"/>
        <v>1.4874513817146662E-2</v>
      </c>
      <c r="BP301" s="49">
        <f t="shared" si="146"/>
        <v>6.8088360021847372E-3</v>
      </c>
      <c r="BQ301" s="49">
        <f t="shared" si="146"/>
        <v>5.0938873383548966E-2</v>
      </c>
      <c r="BR301" s="49">
        <f t="shared" si="146"/>
        <v>-3.3519553072625552E-2</v>
      </c>
      <c r="BS301" s="49">
        <f t="shared" si="146"/>
        <v>-2.3195161743787329E-2</v>
      </c>
    </row>
    <row r="302" spans="2:71">
      <c r="B302" s="48">
        <f t="shared" si="18"/>
        <v>1926</v>
      </c>
      <c r="E302" s="49">
        <f t="shared" si="108"/>
        <v>0.13747309781481176</v>
      </c>
      <c r="F302" s="49" t="e">
        <f t="shared" si="108"/>
        <v>#N/A</v>
      </c>
      <c r="G302" s="49">
        <f t="shared" si="108"/>
        <v>0</v>
      </c>
      <c r="I302" s="49">
        <f t="shared" ref="I302:K302" si="147">IF(ISNUMBER(I152), (1+I152)/(1+$G152)-1, NA())</f>
        <v>6.5676319883533285E-2</v>
      </c>
      <c r="J302" s="49">
        <f t="shared" si="147"/>
        <v>6.5676319883533285E-2</v>
      </c>
      <c r="K302" s="49">
        <f t="shared" si="147"/>
        <v>0.1097982633473813</v>
      </c>
      <c r="M302" s="49">
        <f t="shared" si="110"/>
        <v>8.9250894093795718E-2</v>
      </c>
      <c r="N302" s="49">
        <f t="shared" si="110"/>
        <v>0.1097982633473813</v>
      </c>
      <c r="X302" s="49">
        <f t="shared" si="111"/>
        <v>6.1690390950949636E-2</v>
      </c>
      <c r="Y302" s="49">
        <f t="shared" si="111"/>
        <v>0.1097982633473813</v>
      </c>
      <c r="AA302" s="49">
        <f t="shared" si="135"/>
        <v>8.9250894093795718E-2</v>
      </c>
      <c r="AB302" s="49">
        <f t="shared" si="135"/>
        <v>4.5545470962047752E-2</v>
      </c>
      <c r="AC302" s="49">
        <f t="shared" si="135"/>
        <v>4.3404512110728266E-2</v>
      </c>
      <c r="AD302" s="49">
        <f t="shared" si="135"/>
        <v>4.237722973420377E-2</v>
      </c>
      <c r="AE302" s="49">
        <f t="shared" si="135"/>
        <v>5.4866107606495129E-2</v>
      </c>
      <c r="AG302" s="49">
        <f t="shared" si="92"/>
        <v>2.2857142857142909E-2</v>
      </c>
      <c r="AM302" s="49">
        <f t="shared" si="136"/>
        <v>8.4405167592921604E-2</v>
      </c>
      <c r="AN302" s="49">
        <f t="shared" si="136"/>
        <v>8.3416162137878835E-2</v>
      </c>
      <c r="AO302" s="49">
        <f t="shared" si="136"/>
        <v>4.9135309858611587E-2</v>
      </c>
      <c r="AP302" s="49">
        <f t="shared" si="136"/>
        <v>3.8267669797331871E-2</v>
      </c>
      <c r="AQ302" s="49">
        <f t="shared" si="136"/>
        <v>7.7369524375005438E-2</v>
      </c>
      <c r="AS302" s="49">
        <f t="shared" si="13"/>
        <v>0.1097982633473813</v>
      </c>
      <c r="AU302" s="49">
        <f t="shared" si="137"/>
        <v>2.2857142857142909E-2</v>
      </c>
      <c r="AV302" s="49">
        <f t="shared" si="137"/>
        <v>2.2857142857142909E-2</v>
      </c>
      <c r="AW302" s="49">
        <f t="shared" si="137"/>
        <v>7.7789298598029077E-2</v>
      </c>
      <c r="AX302" s="49">
        <f t="shared" si="137"/>
        <v>8.9250894093795718E-2</v>
      </c>
      <c r="AY302" s="49">
        <f t="shared" si="137"/>
        <v>8.4708007214886694E-2</v>
      </c>
      <c r="AZ302" s="49">
        <f t="shared" ref="AZ302:BS302" si="148">IF(ISNUMBER(AZ152), (1+AZ152)/(1+$G152)-1, NA())</f>
        <v>8.6958574994642435E-2</v>
      </c>
      <c r="BA302" s="49">
        <f t="shared" si="148"/>
        <v>4.0049536100793315E-2</v>
      </c>
      <c r="BB302" s="49">
        <f t="shared" si="148"/>
        <v>6.1690390950949636E-2</v>
      </c>
      <c r="BC302" s="49">
        <f t="shared" si="148"/>
        <v>5.0323220727585882E-2</v>
      </c>
      <c r="BD302" s="49">
        <f t="shared" si="148"/>
        <v>0.11671697196423891</v>
      </c>
      <c r="BE302" s="49">
        <f t="shared" si="148"/>
        <v>5.4260428362565172E-2</v>
      </c>
      <c r="BF302" s="49">
        <f t="shared" si="148"/>
        <v>5.249028586854676E-2</v>
      </c>
      <c r="BG302" s="49">
        <f t="shared" si="148"/>
        <v>4.3795834388598243E-2</v>
      </c>
      <c r="BH302" s="49">
        <f t="shared" si="148"/>
        <v>6.41619088983576E-2</v>
      </c>
      <c r="BI302" s="49">
        <f t="shared" si="148"/>
        <v>0.1097982633473813</v>
      </c>
      <c r="BJ302" s="49">
        <f t="shared" si="148"/>
        <v>9.162671583174431E-2</v>
      </c>
      <c r="BK302" s="49">
        <f t="shared" si="148"/>
        <v>4.2235751267264421E-2</v>
      </c>
      <c r="BL302" s="49">
        <f t="shared" si="148"/>
        <v>8.0165120335977447E-2</v>
      </c>
      <c r="BM302" s="49">
        <f t="shared" si="148"/>
        <v>6.1826567542750288E-2</v>
      </c>
      <c r="BN302" s="49">
        <f t="shared" si="148"/>
        <v>5.1511131596559956E-2</v>
      </c>
      <c r="BO302" s="49">
        <f t="shared" si="148"/>
        <v>4.5780333848676635E-2</v>
      </c>
      <c r="BP302" s="49">
        <f t="shared" si="148"/>
        <v>4.1959802016754422E-2</v>
      </c>
      <c r="BQ302" s="49">
        <f t="shared" si="148"/>
        <v>8.3416162137878835E-2</v>
      </c>
      <c r="BR302" s="49">
        <f t="shared" si="148"/>
        <v>2.2857142857142909E-2</v>
      </c>
      <c r="BS302" s="49">
        <f t="shared" si="148"/>
        <v>3.6959502774407405E-2</v>
      </c>
    </row>
    <row r="303" spans="2:71">
      <c r="B303" s="48">
        <f t="shared" si="18"/>
        <v>1927</v>
      </c>
      <c r="E303" s="49">
        <f t="shared" si="108"/>
        <v>0.37925294853917446</v>
      </c>
      <c r="F303" s="49" t="e">
        <f t="shared" si="108"/>
        <v>#N/A</v>
      </c>
      <c r="G303" s="49">
        <f t="shared" si="108"/>
        <v>0</v>
      </c>
      <c r="I303" s="49">
        <f t="shared" ref="I303:K303" si="149">IF(ISNUMBER(I153), (1+I153)/(1+$G153)-1, NA())</f>
        <v>5.3704844830404053E-2</v>
      </c>
      <c r="J303" s="49">
        <f t="shared" si="149"/>
        <v>5.3704844830404053E-2</v>
      </c>
      <c r="K303" s="49">
        <f t="shared" si="149"/>
        <v>0.24201690345860549</v>
      </c>
      <c r="M303" s="49">
        <f t="shared" si="110"/>
        <v>0.20032724952962311</v>
      </c>
      <c r="N303" s="49">
        <f t="shared" si="110"/>
        <v>0.24201690345860549</v>
      </c>
      <c r="X303" s="49">
        <f t="shared" si="111"/>
        <v>0.20084096006267615</v>
      </c>
      <c r="Y303" s="49">
        <f t="shared" si="111"/>
        <v>0.24201690345860549</v>
      </c>
      <c r="AA303" s="49">
        <f t="shared" si="135"/>
        <v>0.20032724952962311</v>
      </c>
      <c r="AB303" s="49">
        <f t="shared" si="135"/>
        <v>0.17171990476676635</v>
      </c>
      <c r="AC303" s="49">
        <f t="shared" si="135"/>
        <v>0.15433747580377788</v>
      </c>
      <c r="AD303" s="49">
        <f t="shared" si="135"/>
        <v>0.14122792923255534</v>
      </c>
      <c r="AE303" s="49">
        <f t="shared" si="135"/>
        <v>0.12232463879557343</v>
      </c>
      <c r="AG303" s="49">
        <f t="shared" si="92"/>
        <v>1.156069364161838E-2</v>
      </c>
      <c r="AM303" s="49">
        <f t="shared" si="136"/>
        <v>0.19706246756160661</v>
      </c>
      <c r="AN303" s="49">
        <f t="shared" si="136"/>
        <v>0.12229802751925445</v>
      </c>
      <c r="AO303" s="49">
        <f t="shared" si="136"/>
        <v>0.13888157873165063</v>
      </c>
      <c r="AP303" s="49">
        <f t="shared" si="136"/>
        <v>0.10996382494297197</v>
      </c>
      <c r="AQ303" s="49">
        <f t="shared" si="136"/>
        <v>0.10249838107163889</v>
      </c>
      <c r="AS303" s="49">
        <f t="shared" si="13"/>
        <v>0.24201690345860549</v>
      </c>
      <c r="AU303" s="49">
        <f t="shared" si="137"/>
        <v>1.156069364161838E-2</v>
      </c>
      <c r="AV303" s="49">
        <f t="shared" si="137"/>
        <v>1.156069364161838E-2</v>
      </c>
      <c r="AW303" s="49">
        <f t="shared" si="137"/>
        <v>0.16355802403986752</v>
      </c>
      <c r="AX303" s="49">
        <f t="shared" si="137"/>
        <v>0.20032724952962311</v>
      </c>
      <c r="AY303" s="49">
        <f t="shared" si="137"/>
        <v>0.19786703531000982</v>
      </c>
      <c r="AZ303" s="49">
        <f t="shared" ref="AZ303:BS303" si="150">IF(ISNUMBER(AZ153), (1+AZ153)/(1+$G153)-1, NA())</f>
        <v>0.19297340443167221</v>
      </c>
      <c r="BA303" s="49">
        <f t="shared" si="150"/>
        <v>0.13905213200134692</v>
      </c>
      <c r="BB303" s="49">
        <f t="shared" si="150"/>
        <v>0.20084096006267615</v>
      </c>
      <c r="BC303" s="49">
        <f t="shared" si="150"/>
        <v>0.14316035000896377</v>
      </c>
      <c r="BD303" s="49">
        <f t="shared" si="150"/>
        <v>0.27632591472874779</v>
      </c>
      <c r="BE303" s="49">
        <f t="shared" si="150"/>
        <v>0.1241083124414224</v>
      </c>
      <c r="BF303" s="49">
        <f t="shared" si="150"/>
        <v>0.14841780820742967</v>
      </c>
      <c r="BG303" s="49">
        <f t="shared" si="150"/>
        <v>7.4406752515727259E-2</v>
      </c>
      <c r="BH303" s="49">
        <f t="shared" si="150"/>
        <v>0.12518993783139276</v>
      </c>
      <c r="BI303" s="49">
        <f t="shared" si="150"/>
        <v>0.24201690345860549</v>
      </c>
      <c r="BJ303" s="49">
        <f t="shared" si="150"/>
        <v>0.23217604658015212</v>
      </c>
      <c r="BK303" s="49">
        <f t="shared" si="150"/>
        <v>0.11869124333514969</v>
      </c>
      <c r="BL303" s="49">
        <f t="shared" si="150"/>
        <v>0.19540682109039631</v>
      </c>
      <c r="BM303" s="49">
        <f t="shared" si="150"/>
        <v>0.13657606030678759</v>
      </c>
      <c r="BN303" s="49">
        <f t="shared" si="150"/>
        <v>0.10348375736600746</v>
      </c>
      <c r="BO303" s="49">
        <f t="shared" si="150"/>
        <v>8.5099144621129552E-2</v>
      </c>
      <c r="BP303" s="49">
        <f t="shared" si="150"/>
        <v>7.2842736124544283E-2</v>
      </c>
      <c r="BQ303" s="49">
        <f t="shared" si="150"/>
        <v>0.12229802751925445</v>
      </c>
      <c r="BR303" s="49">
        <f t="shared" si="150"/>
        <v>0.13976746910901872</v>
      </c>
      <c r="BS303" s="49">
        <f t="shared" si="150"/>
        <v>7.0806650792852643E-2</v>
      </c>
    </row>
    <row r="304" spans="2:71">
      <c r="B304" s="48">
        <f t="shared" si="18"/>
        <v>1928</v>
      </c>
      <c r="E304" s="49">
        <f t="shared" si="108"/>
        <v>0.48141192884231576</v>
      </c>
      <c r="F304" s="49" t="e">
        <f t="shared" si="108"/>
        <v>#N/A</v>
      </c>
      <c r="G304" s="49">
        <f t="shared" si="108"/>
        <v>0</v>
      </c>
      <c r="I304" s="49">
        <f t="shared" ref="I304:K304" si="151">IF(ISNUMBER(I154), (1+I154)/(1+$G154)-1, NA())</f>
        <v>5.7686678480595388E-2</v>
      </c>
      <c r="J304" s="49">
        <f t="shared" si="151"/>
        <v>5.7686678480595388E-2</v>
      </c>
      <c r="K304" s="49">
        <f t="shared" si="151"/>
        <v>0.29309576716751851</v>
      </c>
      <c r="M304" s="49">
        <f t="shared" si="110"/>
        <v>0.24633904128204676</v>
      </c>
      <c r="N304" s="49">
        <f t="shared" si="110"/>
        <v>0.29309576716751851</v>
      </c>
      <c r="X304" s="49">
        <f t="shared" si="111"/>
        <v>0.23548051929883917</v>
      </c>
      <c r="Y304" s="49">
        <f t="shared" si="111"/>
        <v>0.29309576716751851</v>
      </c>
      <c r="AA304" s="49">
        <f t="shared" si="135"/>
        <v>0.24633904128204676</v>
      </c>
      <c r="AB304" s="49">
        <f t="shared" si="135"/>
        <v>0.19460655842877417</v>
      </c>
      <c r="AC304" s="49">
        <f t="shared" si="135"/>
        <v>0.16486531781237335</v>
      </c>
      <c r="AD304" s="49">
        <f t="shared" si="135"/>
        <v>0.15244790432188982</v>
      </c>
      <c r="AE304" s="49">
        <f t="shared" si="135"/>
        <v>0.13470810801784339</v>
      </c>
      <c r="AG304" s="49">
        <f t="shared" si="92"/>
        <v>1.1695906432748426E-2</v>
      </c>
      <c r="AM304" s="49">
        <f t="shared" si="136"/>
        <v>0.24627177286853663</v>
      </c>
      <c r="AN304" s="49">
        <f t="shared" si="136"/>
        <v>0.1392118812021248</v>
      </c>
      <c r="AO304" s="49">
        <f t="shared" si="136"/>
        <v>0.16487258034929786</v>
      </c>
      <c r="AP304" s="49">
        <f t="shared" si="136"/>
        <v>0.1239032716427475</v>
      </c>
      <c r="AQ304" s="49">
        <f t="shared" si="136"/>
        <v>0.11204057399176559</v>
      </c>
      <c r="AS304" s="49">
        <f t="shared" si="13"/>
        <v>0.29309576716751851</v>
      </c>
      <c r="AU304" s="49">
        <f t="shared" si="137"/>
        <v>1.1695906432748426E-2</v>
      </c>
      <c r="AV304" s="49">
        <f t="shared" si="137"/>
        <v>1.1695906432748426E-2</v>
      </c>
      <c r="AW304" s="49">
        <f t="shared" si="137"/>
        <v>0.19936743904109</v>
      </c>
      <c r="AX304" s="49">
        <f t="shared" si="137"/>
        <v>0.24633904128204676</v>
      </c>
      <c r="AY304" s="49">
        <f t="shared" si="137"/>
        <v>0.24644647945978937</v>
      </c>
      <c r="AZ304" s="49">
        <f t="shared" ref="AZ304:BS304" si="152">IF(ISNUMBER(AZ154), (1+AZ154)/(1+$G154)-1, NA())</f>
        <v>0.23694472083385554</v>
      </c>
      <c r="BA304" s="49">
        <f t="shared" si="152"/>
        <v>0.16377374140157031</v>
      </c>
      <c r="BB304" s="49">
        <f t="shared" si="152"/>
        <v>0.23548051929883917</v>
      </c>
      <c r="BC304" s="49">
        <f t="shared" si="152"/>
        <v>0.16500798179590803</v>
      </c>
      <c r="BD304" s="49">
        <f t="shared" si="152"/>
        <v>0.34017480758621765</v>
      </c>
      <c r="BE304" s="49">
        <f t="shared" si="152"/>
        <v>0.14687419143664493</v>
      </c>
      <c r="BF304" s="49">
        <f t="shared" si="152"/>
        <v>0.16028344165375064</v>
      </c>
      <c r="BG304" s="49">
        <f t="shared" si="152"/>
        <v>7.7174986737553297E-2</v>
      </c>
      <c r="BH304" s="49">
        <f t="shared" si="152"/>
        <v>0.15155936739050868</v>
      </c>
      <c r="BI304" s="49">
        <f t="shared" si="152"/>
        <v>0.29309576716751851</v>
      </c>
      <c r="BJ304" s="49">
        <f t="shared" si="152"/>
        <v>0.29352551987848874</v>
      </c>
      <c r="BK304" s="49">
        <f t="shared" si="152"/>
        <v>0.1366806929207891</v>
      </c>
      <c r="BL304" s="49">
        <f t="shared" si="152"/>
        <v>0.24655391763753198</v>
      </c>
      <c r="BM304" s="49">
        <f t="shared" si="152"/>
        <v>0.17139935405200135</v>
      </c>
      <c r="BN304" s="49">
        <f t="shared" si="152"/>
        <v>0.12912491203514032</v>
      </c>
      <c r="BO304" s="49">
        <f t="shared" si="152"/>
        <v>0.10563911091466194</v>
      </c>
      <c r="BP304" s="49">
        <f t="shared" si="152"/>
        <v>8.9981910167676205E-2</v>
      </c>
      <c r="BQ304" s="49">
        <f t="shared" si="152"/>
        <v>0.1392118812021248</v>
      </c>
      <c r="BR304" s="49">
        <f t="shared" si="152"/>
        <v>0.15659433333582062</v>
      </c>
      <c r="BS304" s="49">
        <f t="shared" si="152"/>
        <v>6.1399069785828431E-2</v>
      </c>
    </row>
    <row r="305" spans="2:71">
      <c r="B305" s="48">
        <f t="shared" si="18"/>
        <v>1929</v>
      </c>
      <c r="E305" s="49">
        <f t="shared" si="108"/>
        <v>-8.9148432499955077E-2</v>
      </c>
      <c r="F305" s="49" t="e">
        <f t="shared" si="108"/>
        <v>#N/A</v>
      </c>
      <c r="G305" s="49">
        <f t="shared" si="108"/>
        <v>0</v>
      </c>
      <c r="I305" s="49">
        <f t="shared" ref="I305:K305" si="153">IF(ISNUMBER(I155), (1+I155)/(1+$G155)-1, NA())</f>
        <v>5.9146767908881959E-2</v>
      </c>
      <c r="J305" s="49">
        <f t="shared" si="153"/>
        <v>5.9146767908881959E-2</v>
      </c>
      <c r="K305" s="49">
        <f t="shared" si="153"/>
        <v>-2.3462075336243893E-2</v>
      </c>
      <c r="M305" s="49">
        <f t="shared" si="110"/>
        <v>-2.9560724168112951E-2</v>
      </c>
      <c r="N305" s="49">
        <f t="shared" si="110"/>
        <v>-2.3462075336243893E-2</v>
      </c>
      <c r="X305" s="49">
        <f t="shared" si="111"/>
        <v>-6.6480080291198451E-2</v>
      </c>
      <c r="Y305" s="49">
        <f t="shared" si="111"/>
        <v>-2.3462075336243893E-2</v>
      </c>
      <c r="AA305" s="49">
        <f t="shared" si="135"/>
        <v>-2.9560724168112951E-2</v>
      </c>
      <c r="AB305" s="49">
        <f t="shared" si="135"/>
        <v>-3.413148269072519E-2</v>
      </c>
      <c r="AC305" s="49">
        <f t="shared" si="135"/>
        <v>-5.1871514133277952E-2</v>
      </c>
      <c r="AD305" s="49">
        <f t="shared" si="135"/>
        <v>-3.1434532053622122E-2</v>
      </c>
      <c r="AE305" s="49">
        <f t="shared" si="135"/>
        <v>-2.2600506704721024E-2</v>
      </c>
      <c r="AG305" s="49">
        <f t="shared" si="92"/>
        <v>0</v>
      </c>
      <c r="AM305" s="49">
        <f t="shared" si="136"/>
        <v>-4.0669547798372285E-2</v>
      </c>
      <c r="AN305" s="49">
        <f t="shared" si="136"/>
        <v>1.2022926110258236E-2</v>
      </c>
      <c r="AO305" s="49">
        <f t="shared" si="136"/>
        <v>-1.9048837029368659E-2</v>
      </c>
      <c r="AP305" s="49">
        <f t="shared" si="136"/>
        <v>-2.3414898620130242E-2</v>
      </c>
      <c r="AQ305" s="49">
        <f t="shared" si="136"/>
        <v>1.8912423070504225E-2</v>
      </c>
      <c r="AS305" s="49">
        <f t="shared" si="13"/>
        <v>-2.3462075336243893E-2</v>
      </c>
      <c r="AU305" s="49">
        <f t="shared" si="137"/>
        <v>0</v>
      </c>
      <c r="AV305" s="49">
        <f t="shared" si="137"/>
        <v>0</v>
      </c>
      <c r="AW305" s="49">
        <f t="shared" si="137"/>
        <v>-2.0645880918117476E-2</v>
      </c>
      <c r="AX305" s="49">
        <f t="shared" si="137"/>
        <v>-2.9560724168112951E-2</v>
      </c>
      <c r="AY305" s="49">
        <f t="shared" si="137"/>
        <v>-3.7067470209045217E-2</v>
      </c>
      <c r="AZ305" s="49">
        <f t="shared" ref="AZ305:BS305" si="154">IF(ISNUMBER(AZ155), (1+AZ155)/(1+$G155)-1, NA())</f>
        <v>-2.77777555181139E-2</v>
      </c>
      <c r="BA305" s="49">
        <f t="shared" si="154"/>
        <v>-4.4618616080224771E-2</v>
      </c>
      <c r="BB305" s="49">
        <f t="shared" si="154"/>
        <v>-6.6480080291198451E-2</v>
      </c>
      <c r="BC305" s="49">
        <f t="shared" si="154"/>
        <v>-3.4990673177347609E-2</v>
      </c>
      <c r="BD305" s="49">
        <f t="shared" si="154"/>
        <v>-3.9883664627171633E-2</v>
      </c>
      <c r="BE305" s="49">
        <f t="shared" si="154"/>
        <v>-3.5825068927634596E-2</v>
      </c>
      <c r="BF305" s="49">
        <f t="shared" si="154"/>
        <v>-2.2924510861523584E-2</v>
      </c>
      <c r="BG305" s="49">
        <f t="shared" si="154"/>
        <v>7.918267711580107E-3</v>
      </c>
      <c r="BH305" s="49">
        <f t="shared" si="154"/>
        <v>-1.5563230071139023E-2</v>
      </c>
      <c r="BI305" s="49">
        <f t="shared" si="154"/>
        <v>-2.3462075336243893E-2</v>
      </c>
      <c r="BJ305" s="49">
        <f t="shared" si="154"/>
        <v>-5.3489059499973068E-2</v>
      </c>
      <c r="BK305" s="49">
        <f t="shared" si="154"/>
        <v>-1.8824091032556667E-2</v>
      </c>
      <c r="BL305" s="49">
        <f t="shared" si="154"/>
        <v>-4.4574216249977483E-2</v>
      </c>
      <c r="BM305" s="49">
        <f t="shared" si="154"/>
        <v>-3.0310467049984746E-2</v>
      </c>
      <c r="BN305" s="49">
        <f t="shared" si="154"/>
        <v>-2.2287108124988797E-2</v>
      </c>
      <c r="BO305" s="49">
        <f t="shared" si="154"/>
        <v>-1.782968649999106E-2</v>
      </c>
      <c r="BP305" s="49">
        <f t="shared" si="154"/>
        <v>-1.4858072083325791E-2</v>
      </c>
      <c r="BQ305" s="49">
        <f t="shared" si="154"/>
        <v>1.2022926110258236E-2</v>
      </c>
      <c r="BR305" s="49">
        <f t="shared" si="154"/>
        <v>-6.0938857434875482E-2</v>
      </c>
      <c r="BS305" s="49">
        <f t="shared" si="154"/>
        <v>-2.1652887230875217E-3</v>
      </c>
    </row>
    <row r="306" spans="2:71">
      <c r="B306" s="48">
        <f t="shared" si="18"/>
        <v>1930</v>
      </c>
      <c r="E306" s="49">
        <f t="shared" si="108"/>
        <v>-0.1611762957250894</v>
      </c>
      <c r="F306" s="49" t="e">
        <f t="shared" si="108"/>
        <v>#N/A</v>
      </c>
      <c r="G306" s="49">
        <f t="shared" si="108"/>
        <v>0</v>
      </c>
      <c r="I306" s="49">
        <f t="shared" ref="I306:K306" si="155">IF(ISNUMBER(I156), (1+I156)/(1+$G156)-1, NA())</f>
        <v>0.11909658665691447</v>
      </c>
      <c r="J306" s="49">
        <f t="shared" si="155"/>
        <v>0.11909658665691447</v>
      </c>
      <c r="K306" s="49">
        <f t="shared" si="155"/>
        <v>-4.0267707917521101E-2</v>
      </c>
      <c r="M306" s="49">
        <f t="shared" si="110"/>
        <v>-2.9727603669816083E-2</v>
      </c>
      <c r="N306" s="49">
        <f t="shared" si="110"/>
        <v>-4.0267707917521101E-2</v>
      </c>
      <c r="X306" s="49">
        <f t="shared" si="111"/>
        <v>-6.2756957404604297E-2</v>
      </c>
      <c r="Y306" s="49">
        <f t="shared" si="111"/>
        <v>-4.0267707917521101E-2</v>
      </c>
      <c r="AA306" s="49">
        <f t="shared" si="135"/>
        <v>-2.9727603669816083E-2</v>
      </c>
      <c r="AB306" s="49">
        <f t="shared" si="135"/>
        <v>-7.52606389834235E-2</v>
      </c>
      <c r="AC306" s="49">
        <f t="shared" si="135"/>
        <v>-5.3842672993344776E-2</v>
      </c>
      <c r="AD306" s="49">
        <f t="shared" si="135"/>
        <v>-4.6352382328684216E-2</v>
      </c>
      <c r="AE306" s="49">
        <f t="shared" si="135"/>
        <v>-3.7756214544415467E-4</v>
      </c>
      <c r="AG306" s="49">
        <f t="shared" si="92"/>
        <v>7.5471698113207752E-2</v>
      </c>
      <c r="AM306" s="49">
        <f t="shared" si="136"/>
        <v>-4.1570165506310541E-2</v>
      </c>
      <c r="AN306" s="49">
        <f t="shared" si="136"/>
        <v>3.3626588287712034E-2</v>
      </c>
      <c r="AO306" s="49">
        <f t="shared" si="136"/>
        <v>-2.9846357223644482E-2</v>
      </c>
      <c r="AP306" s="49">
        <f t="shared" si="136"/>
        <v>-1.3251159377229205E-2</v>
      </c>
      <c r="AQ306" s="49">
        <f t="shared" si="136"/>
        <v>4.8570643596966612E-2</v>
      </c>
      <c r="AS306" s="49">
        <f t="shared" si="13"/>
        <v>-4.0267707917521101E-2</v>
      </c>
      <c r="AU306" s="49">
        <f t="shared" si="137"/>
        <v>-0.15268424528301883</v>
      </c>
      <c r="AV306" s="49">
        <f t="shared" si="137"/>
        <v>7.5471698113207752E-2</v>
      </c>
      <c r="AW306" s="49">
        <f t="shared" si="137"/>
        <v>-6.0628042859863784E-3</v>
      </c>
      <c r="AX306" s="49">
        <f t="shared" si="137"/>
        <v>-2.9727603669816083E-2</v>
      </c>
      <c r="AY306" s="49">
        <f t="shared" si="137"/>
        <v>-3.6289951237878482E-2</v>
      </c>
      <c r="AZ306" s="49">
        <f t="shared" ref="AZ306:BS306" si="156">IF(ISNUMBER(AZ156), (1+AZ156)/(1+$G156)-1, NA())</f>
        <v>-2.4994643793050164E-2</v>
      </c>
      <c r="BA306" s="49">
        <f t="shared" si="156"/>
        <v>-4.950613342317145E-2</v>
      </c>
      <c r="BB306" s="49">
        <f t="shared" si="156"/>
        <v>-6.2756957404604297E-2</v>
      </c>
      <c r="BC306" s="49">
        <f t="shared" si="156"/>
        <v>-4.727287131880209E-2</v>
      </c>
      <c r="BD306" s="49">
        <f t="shared" si="156"/>
        <v>-7.0494854869413093E-2</v>
      </c>
      <c r="BE306" s="49">
        <f t="shared" si="156"/>
        <v>-7.8658194057676933E-3</v>
      </c>
      <c r="BF306" s="49">
        <f t="shared" si="156"/>
        <v>-3.0686424792211842E-2</v>
      </c>
      <c r="BG306" s="49">
        <f t="shared" si="156"/>
        <v>4.042021728594869E-2</v>
      </c>
      <c r="BH306" s="49">
        <f t="shared" si="156"/>
        <v>1.4269565057922984E-2</v>
      </c>
      <c r="BI306" s="49">
        <f t="shared" si="156"/>
        <v>-4.0267707917521101E-2</v>
      </c>
      <c r="BJ306" s="49">
        <f t="shared" si="156"/>
        <v>-6.6517098189770585E-2</v>
      </c>
      <c r="BK306" s="49">
        <f t="shared" si="156"/>
        <v>-5.7659705614877543E-3</v>
      </c>
      <c r="BL306" s="49">
        <f t="shared" si="156"/>
        <v>-4.285229880594088E-2</v>
      </c>
      <c r="BM306" s="49">
        <f t="shared" si="156"/>
        <v>-4.9886197918133091E-3</v>
      </c>
      <c r="BN306" s="49">
        <f t="shared" si="156"/>
        <v>1.630969965363338E-2</v>
      </c>
      <c r="BO306" s="49">
        <f t="shared" si="156"/>
        <v>2.8142099345548122E-2</v>
      </c>
      <c r="BP306" s="49">
        <f t="shared" si="156"/>
        <v>3.6030365806824838E-2</v>
      </c>
      <c r="BQ306" s="49">
        <f t="shared" si="156"/>
        <v>3.3626588287712034E-2</v>
      </c>
      <c r="BR306" s="49">
        <f t="shared" si="156"/>
        <v>-7.993754004426934E-2</v>
      </c>
      <c r="BS306" s="49">
        <f t="shared" si="156"/>
        <v>3.6986509891380415E-2</v>
      </c>
    </row>
    <row r="307" spans="2:71">
      <c r="B307" s="48">
        <f t="shared" si="18"/>
        <v>1931</v>
      </c>
      <c r="E307" s="49">
        <f t="shared" ref="E307:G326" si="157">IF(ISNUMBER(E157), (1+E157)/(1+$G157)-1, NA())</f>
        <v>-0.36644425362351518</v>
      </c>
      <c r="F307" s="49" t="e">
        <f t="shared" si="157"/>
        <v>#N/A</v>
      </c>
      <c r="G307" s="49">
        <f t="shared" si="157"/>
        <v>0</v>
      </c>
      <c r="I307" s="49">
        <f t="shared" ref="I307:K307" si="158">IF(ISNUMBER(I157), (1+I157)/(1+$G157)-1, NA())</f>
        <v>0.13788289839843459</v>
      </c>
      <c r="J307" s="49">
        <f t="shared" si="158"/>
        <v>0.13788289839843459</v>
      </c>
      <c r="K307" s="49">
        <f t="shared" si="158"/>
        <v>-0.17225783192299371</v>
      </c>
      <c r="M307" s="49">
        <f t="shared" ref="M307:N326" si="159">IF(ISNUMBER(M157), (1+M157)/(1+$G157)-1, NA())</f>
        <v>-0.12585133311976637</v>
      </c>
      <c r="N307" s="49">
        <f t="shared" si="159"/>
        <v>-0.17225783192299371</v>
      </c>
      <c r="X307" s="49">
        <f t="shared" ref="X307:Y326" si="160">IF(ISNUMBER(X157), (1+X157)/(1+$G157)-1, NA())</f>
        <v>-0.13296586687362777</v>
      </c>
      <c r="Y307" s="49">
        <f t="shared" si="160"/>
        <v>-0.17225783192299371</v>
      </c>
      <c r="AA307" s="49">
        <f t="shared" ref="AA307:AE316" si="161">IF(ISNUMBER(AA157), (1+AA157)/(1+$G157)-1, NA())</f>
        <v>-0.12585133311976637</v>
      </c>
      <c r="AB307" s="49">
        <f t="shared" si="161"/>
        <v>-0.14874352678970193</v>
      </c>
      <c r="AC307" s="49">
        <f t="shared" si="161"/>
        <v>-9.9193666973737993E-2</v>
      </c>
      <c r="AD307" s="49">
        <f t="shared" si="161"/>
        <v>-0.10081974349907308</v>
      </c>
      <c r="AE307" s="49">
        <f t="shared" si="161"/>
        <v>-4.0434031586659147E-2</v>
      </c>
      <c r="AG307" s="49">
        <f t="shared" si="92"/>
        <v>0.11188811188811187</v>
      </c>
      <c r="AM307" s="49">
        <f t="shared" ref="AM307:AQ316" si="162">IF(ISNUMBER(AM157), (1+AM157)/(1+$G157)-1, NA())</f>
        <v>-0.12810726413787166</v>
      </c>
      <c r="AN307" s="49">
        <f t="shared" si="162"/>
        <v>-5.342249213063921E-3</v>
      </c>
      <c r="AO307" s="49">
        <f t="shared" si="162"/>
        <v>-8.9623626339842888E-2</v>
      </c>
      <c r="AP307" s="49">
        <f t="shared" si="162"/>
        <v>-4.3503656301228877E-2</v>
      </c>
      <c r="AQ307" s="49">
        <f t="shared" si="162"/>
        <v>1.6755772508030065E-2</v>
      </c>
      <c r="AS307" s="49">
        <f t="shared" si="13"/>
        <v>-0.17225783192299371</v>
      </c>
      <c r="AU307" s="49">
        <f t="shared" ref="AU307:AY316" si="163">IF(ISNUMBER(AU157), (1+AU157)/(1+$G157)-1, NA())</f>
        <v>-0.18194455524475517</v>
      </c>
      <c r="AV307" s="49">
        <f t="shared" si="163"/>
        <v>0.11188811188811187</v>
      </c>
      <c r="AW307" s="49">
        <f t="shared" si="163"/>
        <v>-7.801809656860359E-2</v>
      </c>
      <c r="AX307" s="49">
        <f t="shared" si="163"/>
        <v>-0.12585133311976637</v>
      </c>
      <c r="AY307" s="49">
        <f t="shared" si="163"/>
        <v>-0.12656470199373393</v>
      </c>
      <c r="AZ307" s="49">
        <f t="shared" ref="AZ307:BS307" si="164">IF(ISNUMBER(AZ157), (1+AZ157)/(1+$G157)-1, NA())</f>
        <v>-0.11628468580953366</v>
      </c>
      <c r="BA307" s="49">
        <f t="shared" si="164"/>
        <v>-9.4592065442896223E-2</v>
      </c>
      <c r="BB307" s="49">
        <f t="shared" si="164"/>
        <v>-0.13296586687362777</v>
      </c>
      <c r="BC307" s="49">
        <f t="shared" si="164"/>
        <v>-0.10418903766804544</v>
      </c>
      <c r="BD307" s="49">
        <f t="shared" si="164"/>
        <v>-0.22080443734812394</v>
      </c>
      <c r="BE307" s="49">
        <f t="shared" si="164"/>
        <v>-3.6339874925171878E-2</v>
      </c>
      <c r="BF307" s="49">
        <f t="shared" si="164"/>
        <v>-9.3470880645181942E-2</v>
      </c>
      <c r="BG307" s="49">
        <f t="shared" si="164"/>
        <v>2.0092904595932159E-2</v>
      </c>
      <c r="BH307" s="49">
        <f t="shared" si="164"/>
        <v>-3.0876551964449162E-2</v>
      </c>
      <c r="BI307" s="49">
        <f t="shared" si="164"/>
        <v>-0.17225783192299371</v>
      </c>
      <c r="BJ307" s="49">
        <f t="shared" si="164"/>
        <v>-0.17511130741886427</v>
      </c>
      <c r="BK307" s="49">
        <f t="shared" si="164"/>
        <v>-4.2666983378308876E-2</v>
      </c>
      <c r="BL307" s="49">
        <f t="shared" si="164"/>
        <v>-0.1272780708677016</v>
      </c>
      <c r="BM307" s="49">
        <f t="shared" si="164"/>
        <v>-5.0744892385841345E-2</v>
      </c>
      <c r="BN307" s="49">
        <f t="shared" si="164"/>
        <v>-7.6949794897949175E-3</v>
      </c>
      <c r="BO307" s="49">
        <f t="shared" si="164"/>
        <v>1.622163878578653E-2</v>
      </c>
      <c r="BP307" s="49">
        <f t="shared" si="164"/>
        <v>3.216605096950742E-2</v>
      </c>
      <c r="BQ307" s="49">
        <f t="shared" si="164"/>
        <v>-5.342249213063921E-3</v>
      </c>
      <c r="BR307" s="49">
        <f t="shared" si="164"/>
        <v>-0.1184211717393957</v>
      </c>
      <c r="BS307" s="49">
        <f t="shared" si="164"/>
        <v>2.8770604633588936E-2</v>
      </c>
    </row>
    <row r="308" spans="2:71">
      <c r="B308" s="48">
        <f t="shared" si="18"/>
        <v>1932</v>
      </c>
      <c r="E308" s="49">
        <f t="shared" si="157"/>
        <v>1.2081985718339405E-2</v>
      </c>
      <c r="F308" s="49" t="e">
        <f t="shared" si="157"/>
        <v>#N/A</v>
      </c>
      <c r="G308" s="49">
        <f t="shared" si="157"/>
        <v>0</v>
      </c>
      <c r="I308" s="49">
        <f t="shared" ref="I308:K308" si="165">IF(ISNUMBER(I158), (1+I158)/(1+$G158)-1, NA())</f>
        <v>0.14474337437391616</v>
      </c>
      <c r="J308" s="49">
        <f t="shared" si="165"/>
        <v>0.14474337437391616</v>
      </c>
      <c r="K308" s="49">
        <f t="shared" si="165"/>
        <v>8.695594781446836E-2</v>
      </c>
      <c r="M308" s="49">
        <f t="shared" si="159"/>
        <v>7.845251058578584E-2</v>
      </c>
      <c r="N308" s="49">
        <f t="shared" si="159"/>
        <v>8.695594781446836E-2</v>
      </c>
      <c r="X308" s="49">
        <f t="shared" si="160"/>
        <v>8.8967034812660328E-2</v>
      </c>
      <c r="Y308" s="49">
        <f t="shared" si="160"/>
        <v>8.695594781446836E-2</v>
      </c>
      <c r="AA308" s="49">
        <f t="shared" si="161"/>
        <v>7.845251058578584E-2</v>
      </c>
      <c r="AB308" s="49">
        <f t="shared" si="161"/>
        <v>0.10536718977212334</v>
      </c>
      <c r="AC308" s="49">
        <f t="shared" si="161"/>
        <v>0.10415218726563147</v>
      </c>
      <c r="AD308" s="49">
        <f t="shared" si="161"/>
        <v>0.10222743910989718</v>
      </c>
      <c r="AE308" s="49">
        <f t="shared" si="161"/>
        <v>0.10288806078030888</v>
      </c>
      <c r="AG308" s="49">
        <f t="shared" si="92"/>
        <v>0.10852713178294571</v>
      </c>
      <c r="AM308" s="49">
        <f t="shared" si="162"/>
        <v>6.5172059866629883E-2</v>
      </c>
      <c r="AN308" s="49">
        <f t="shared" si="162"/>
        <v>0.11780741149447294</v>
      </c>
      <c r="AO308" s="49">
        <f t="shared" si="162"/>
        <v>0.10384864986856934</v>
      </c>
      <c r="AP308" s="49">
        <f t="shared" si="162"/>
        <v>0.10678890016884535</v>
      </c>
      <c r="AQ308" s="49">
        <f t="shared" si="162"/>
        <v>0.12721282643213305</v>
      </c>
      <c r="AS308" s="49">
        <f t="shared" si="13"/>
        <v>8.695594781446836E-2</v>
      </c>
      <c r="AU308" s="49">
        <f t="shared" si="163"/>
        <v>8.8306155813953513E-2</v>
      </c>
      <c r="AV308" s="49">
        <f t="shared" si="163"/>
        <v>0.10852713178294571</v>
      </c>
      <c r="AW308" s="49">
        <f t="shared" si="163"/>
        <v>8.8097025192246381E-2</v>
      </c>
      <c r="AX308" s="49">
        <f t="shared" si="163"/>
        <v>7.845251058578584E-2</v>
      </c>
      <c r="AY308" s="49">
        <f t="shared" si="163"/>
        <v>6.9378534668214309E-2</v>
      </c>
      <c r="AZ308" s="49">
        <f t="shared" ref="AZ308:BS308" si="166">IF(ISNUMBER(AZ158), (1+AZ158)/(1+$G158)-1, NA())</f>
        <v>8.0381413507077948E-2</v>
      </c>
      <c r="BA308" s="49">
        <f t="shared" si="166"/>
        <v>8.4569446996072717E-2</v>
      </c>
      <c r="BB308" s="49">
        <f t="shared" si="166"/>
        <v>8.8967034812660328E-2</v>
      </c>
      <c r="BC308" s="49">
        <f t="shared" si="166"/>
        <v>0.10808961283769714</v>
      </c>
      <c r="BD308" s="49">
        <f t="shared" si="166"/>
        <v>6.8237457290436287E-2</v>
      </c>
      <c r="BE308" s="49">
        <f t="shared" si="166"/>
        <v>9.3463780491808812E-2</v>
      </c>
      <c r="BF308" s="49">
        <f t="shared" si="166"/>
        <v>0.12293018026741809</v>
      </c>
      <c r="BG308" s="49">
        <f t="shared" si="166"/>
        <v>0.12674820087786776</v>
      </c>
      <c r="BH308" s="49">
        <f t="shared" si="166"/>
        <v>9.4070154356440616E-2</v>
      </c>
      <c r="BI308" s="49">
        <f t="shared" si="166"/>
        <v>8.695594781446836E-2</v>
      </c>
      <c r="BJ308" s="49">
        <f t="shared" si="166"/>
        <v>5.0660044144182015E-2</v>
      </c>
      <c r="BK308" s="49">
        <f t="shared" si="166"/>
        <v>0.11420142066288919</v>
      </c>
      <c r="BL308" s="49">
        <f t="shared" si="166"/>
        <v>6.0304558750642556E-2</v>
      </c>
      <c r="BM308" s="49">
        <f t="shared" si="166"/>
        <v>7.5735782120979644E-2</v>
      </c>
      <c r="BN308" s="49">
        <f t="shared" si="166"/>
        <v>8.4415845266794243E-2</v>
      </c>
      <c r="BO308" s="49">
        <f t="shared" si="166"/>
        <v>8.9238102570024402E-2</v>
      </c>
      <c r="BP308" s="49">
        <f t="shared" si="166"/>
        <v>9.2452940772177916E-2</v>
      </c>
      <c r="BQ308" s="49">
        <f t="shared" si="166"/>
        <v>0.11780741149447294</v>
      </c>
      <c r="BR308" s="49">
        <f t="shared" si="166"/>
        <v>9.1257591994784226E-2</v>
      </c>
      <c r="BS308" s="49">
        <f t="shared" si="166"/>
        <v>0.12728866762890023</v>
      </c>
    </row>
    <row r="309" spans="2:71">
      <c r="B309" s="48">
        <f t="shared" si="18"/>
        <v>1933</v>
      </c>
      <c r="E309" s="49">
        <f t="shared" si="157"/>
        <v>0.5110455915745733</v>
      </c>
      <c r="F309" s="49" t="e">
        <f t="shared" si="157"/>
        <v>#N/A</v>
      </c>
      <c r="G309" s="49">
        <f t="shared" si="157"/>
        <v>0</v>
      </c>
      <c r="I309" s="49">
        <f t="shared" ref="I309:K309" si="167">IF(ISNUMBER(I159), (1+I159)/(1+$G159)-1, NA())</f>
        <v>-9.3506753013194999E-3</v>
      </c>
      <c r="J309" s="49">
        <f t="shared" si="167"/>
        <v>-9.3506753013194999E-3</v>
      </c>
      <c r="K309" s="49">
        <f t="shared" si="167"/>
        <v>0.31594421108682802</v>
      </c>
      <c r="M309" s="49">
        <f t="shared" si="159"/>
        <v>0.25336304204014692</v>
      </c>
      <c r="N309" s="49">
        <f t="shared" si="159"/>
        <v>0.31594421108682802</v>
      </c>
      <c r="X309" s="49">
        <f t="shared" si="160"/>
        <v>0.37838615994425351</v>
      </c>
      <c r="Y309" s="49">
        <f t="shared" si="160"/>
        <v>0.31594421108682802</v>
      </c>
      <c r="AA309" s="49">
        <f t="shared" si="161"/>
        <v>0.25336304204014692</v>
      </c>
      <c r="AB309" s="49">
        <f t="shared" si="161"/>
        <v>0.39442681179259087</v>
      </c>
      <c r="AC309" s="49">
        <f t="shared" si="161"/>
        <v>0.33408518148568156</v>
      </c>
      <c r="AD309" s="49">
        <f t="shared" si="161"/>
        <v>0.3452378413834889</v>
      </c>
      <c r="AE309" s="49">
        <f t="shared" si="161"/>
        <v>0.21045632242634982</v>
      </c>
      <c r="AG309" s="49">
        <f t="shared" si="92"/>
        <v>-2.2727272727272596E-2</v>
      </c>
      <c r="AM309" s="49">
        <f t="shared" si="162"/>
        <v>0.24701213002388944</v>
      </c>
      <c r="AN309" s="49">
        <f t="shared" si="162"/>
        <v>0.12832494570587238</v>
      </c>
      <c r="AO309" s="49">
        <f t="shared" si="162"/>
        <v>0.28904802519501382</v>
      </c>
      <c r="AP309" s="49">
        <f t="shared" si="162"/>
        <v>0.22721567570531143</v>
      </c>
      <c r="AQ309" s="49">
        <f t="shared" si="162"/>
        <v>0.10347400462992029</v>
      </c>
      <c r="AS309" s="49">
        <f t="shared" si="13"/>
        <v>0.31594421108682802</v>
      </c>
      <c r="AU309" s="49">
        <f t="shared" si="163"/>
        <v>4.394246818181835E-2</v>
      </c>
      <c r="AV309" s="49">
        <f t="shared" si="163"/>
        <v>-2.2727272727272596E-2</v>
      </c>
      <c r="AW309" s="49">
        <f t="shared" si="163"/>
        <v>0.19998575560996223</v>
      </c>
      <c r="AX309" s="49">
        <f t="shared" si="163"/>
        <v>0.25336304204014692</v>
      </c>
      <c r="AY309" s="49">
        <f t="shared" si="163"/>
        <v>0.24876110073189883</v>
      </c>
      <c r="AZ309" s="49">
        <f t="shared" ref="AZ309:BS309" si="168">IF(ISNUMBER(AZ159), (1+AZ159)/(1+$G159)-1, NA())</f>
        <v>0.24268758475411012</v>
      </c>
      <c r="BA309" s="49">
        <f t="shared" si="168"/>
        <v>0.30119575970727119</v>
      </c>
      <c r="BB309" s="49">
        <f t="shared" si="168"/>
        <v>0.37838615994425351</v>
      </c>
      <c r="BC309" s="49">
        <f t="shared" si="168"/>
        <v>0.29114431949903086</v>
      </c>
      <c r="BD309" s="49">
        <f t="shared" si="168"/>
        <v>0.36471955620876462</v>
      </c>
      <c r="BE309" s="49">
        <f t="shared" si="168"/>
        <v>0.19313697428267029</v>
      </c>
      <c r="BF309" s="49">
        <f t="shared" si="168"/>
        <v>0.34502493941843349</v>
      </c>
      <c r="BG309" s="49">
        <f t="shared" si="168"/>
        <v>0.13791570668762776</v>
      </c>
      <c r="BH309" s="49">
        <f t="shared" si="168"/>
        <v>0.14505383262915417</v>
      </c>
      <c r="BI309" s="49">
        <f t="shared" si="168"/>
        <v>0.31594421108682802</v>
      </c>
      <c r="BJ309" s="49">
        <f t="shared" si="168"/>
        <v>0.29753644585383499</v>
      </c>
      <c r="BK309" s="49">
        <f t="shared" si="168"/>
        <v>0.25253241564950368</v>
      </c>
      <c r="BL309" s="49">
        <f t="shared" si="168"/>
        <v>0.2441591594236503</v>
      </c>
      <c r="BM309" s="49">
        <f t="shared" si="168"/>
        <v>0.15875550113535519</v>
      </c>
      <c r="BN309" s="49">
        <f t="shared" si="168"/>
        <v>0.11071594334818879</v>
      </c>
      <c r="BO309" s="49">
        <f t="shared" si="168"/>
        <v>8.402730013309645E-2</v>
      </c>
      <c r="BP309" s="49">
        <f t="shared" si="168"/>
        <v>6.6234871323035183E-2</v>
      </c>
      <c r="BQ309" s="49">
        <f t="shared" si="168"/>
        <v>0.12832494570587238</v>
      </c>
      <c r="BR309" s="49">
        <f t="shared" si="168"/>
        <v>0.40037944491921529</v>
      </c>
      <c r="BS309" s="49">
        <f t="shared" si="168"/>
        <v>0.16293781187653833</v>
      </c>
    </row>
    <row r="310" spans="2:71">
      <c r="B310" s="48">
        <f t="shared" si="18"/>
        <v>1934</v>
      </c>
      <c r="E310" s="49">
        <f t="shared" si="157"/>
        <v>-0.10727165143873385</v>
      </c>
      <c r="F310" s="49" t="e">
        <f t="shared" si="157"/>
        <v>#N/A</v>
      </c>
      <c r="G310" s="49">
        <f t="shared" si="157"/>
        <v>0</v>
      </c>
      <c r="I310" s="49">
        <f t="shared" ref="I310:K310" si="169">IF(ISNUMBER(I160), (1+I160)/(1+$G160)-1, NA())</f>
        <v>-2.7154060362220012E-2</v>
      </c>
      <c r="J310" s="49">
        <f t="shared" si="169"/>
        <v>-2.7154060362220012E-2</v>
      </c>
      <c r="K310" s="49">
        <f t="shared" si="169"/>
        <v>-5.8243812706485598E-2</v>
      </c>
      <c r="M310" s="49">
        <f t="shared" si="159"/>
        <v>-5.939976605275421E-2</v>
      </c>
      <c r="N310" s="49">
        <f t="shared" si="159"/>
        <v>-5.8243812706485598E-2</v>
      </c>
      <c r="X310" s="49">
        <f t="shared" si="160"/>
        <v>-1.0210164753014284E-2</v>
      </c>
      <c r="Y310" s="49">
        <f t="shared" si="160"/>
        <v>-5.8243812706485598E-2</v>
      </c>
      <c r="AA310" s="49">
        <f t="shared" si="161"/>
        <v>-5.939976605275421E-2</v>
      </c>
      <c r="AB310" s="49">
        <f t="shared" si="161"/>
        <v>-1.9542864847108321E-2</v>
      </c>
      <c r="AC310" s="49">
        <f t="shared" si="161"/>
        <v>-1.7317065206544635E-3</v>
      </c>
      <c r="AD310" s="49">
        <f t="shared" si="161"/>
        <v>-2.340601768171191E-2</v>
      </c>
      <c r="AE310" s="49">
        <f t="shared" si="161"/>
        <v>-2.7578186342071098E-2</v>
      </c>
      <c r="AG310" s="49">
        <f t="shared" si="92"/>
        <v>-2.9411764705882359E-2</v>
      </c>
      <c r="AM310" s="49">
        <f t="shared" si="162"/>
        <v>-6.456234362796609E-2</v>
      </c>
      <c r="AN310" s="49">
        <f t="shared" si="162"/>
        <v>-2.9415488081469432E-2</v>
      </c>
      <c r="AO310" s="49">
        <f t="shared" si="162"/>
        <v>-3.2616979944111613E-2</v>
      </c>
      <c r="AP310" s="49">
        <f t="shared" si="162"/>
        <v>-2.093875343592777E-2</v>
      </c>
      <c r="AQ310" s="49">
        <f t="shared" si="162"/>
        <v>-2.3051050624387281E-2</v>
      </c>
      <c r="AS310" s="49">
        <f t="shared" si="13"/>
        <v>-5.8243812706485598E-2</v>
      </c>
      <c r="AU310" s="49">
        <f t="shared" si="163"/>
        <v>0.16816573823529413</v>
      </c>
      <c r="AV310" s="49">
        <f t="shared" si="163"/>
        <v>-2.9411764705882359E-2</v>
      </c>
      <c r="AW310" s="49">
        <f t="shared" si="163"/>
        <v>-5.161377737946915E-2</v>
      </c>
      <c r="AX310" s="49">
        <f t="shared" si="163"/>
        <v>-5.939976605275421E-2</v>
      </c>
      <c r="AY310" s="49">
        <f t="shared" si="163"/>
        <v>-6.3870737062531213E-2</v>
      </c>
      <c r="AZ310" s="49">
        <f t="shared" ref="AZ310:BS310" si="170">IF(ISNUMBER(AZ160), (1+AZ160)/(1+$G160)-1, NA())</f>
        <v>-5.7842568318097198E-2</v>
      </c>
      <c r="BA310" s="49">
        <f t="shared" si="170"/>
        <v>-3.3556444345433922E-2</v>
      </c>
      <c r="BB310" s="49">
        <f t="shared" si="170"/>
        <v>-1.0210164753014284E-2</v>
      </c>
      <c r="BC310" s="49">
        <f t="shared" si="170"/>
        <v>-3.4322983954277353E-2</v>
      </c>
      <c r="BD310" s="49">
        <f t="shared" si="170"/>
        <v>-7.0500772389547661E-2</v>
      </c>
      <c r="BE310" s="49">
        <f t="shared" si="170"/>
        <v>-2.3595338820831646E-2</v>
      </c>
      <c r="BF310" s="49">
        <f t="shared" si="170"/>
        <v>-5.1675347444998243E-3</v>
      </c>
      <c r="BG310" s="49">
        <f t="shared" si="170"/>
        <v>-2.0730646797256558E-2</v>
      </c>
      <c r="BH310" s="49">
        <f t="shared" si="170"/>
        <v>-4.5152852294272683E-2</v>
      </c>
      <c r="BI310" s="49">
        <f t="shared" si="170"/>
        <v>-5.8243812706485598E-2</v>
      </c>
      <c r="BJ310" s="49">
        <f t="shared" si="170"/>
        <v>-7.6127696745593165E-2</v>
      </c>
      <c r="BK310" s="49">
        <f t="shared" si="170"/>
        <v>-1.4699872908285228E-2</v>
      </c>
      <c r="BL310" s="49">
        <f t="shared" si="170"/>
        <v>-6.8341708072307994E-2</v>
      </c>
      <c r="BM310" s="49">
        <f t="shared" si="170"/>
        <v>-5.5884126195051786E-2</v>
      </c>
      <c r="BN310" s="49">
        <f t="shared" si="170"/>
        <v>-4.8876736389095177E-2</v>
      </c>
      <c r="BO310" s="49">
        <f t="shared" si="170"/>
        <v>-4.4983742052452591E-2</v>
      </c>
      <c r="BP310" s="49">
        <f t="shared" si="170"/>
        <v>-4.2388412494690941E-2</v>
      </c>
      <c r="BQ310" s="49">
        <f t="shared" si="170"/>
        <v>-2.9415488081469432E-2</v>
      </c>
      <c r="BR310" s="49">
        <f t="shared" si="170"/>
        <v>-1.0837075302615684E-2</v>
      </c>
      <c r="BS310" s="49">
        <f t="shared" si="170"/>
        <v>-9.0061069121284421E-3</v>
      </c>
    </row>
    <row r="311" spans="2:71">
      <c r="B311" s="48">
        <f t="shared" si="18"/>
        <v>1935</v>
      </c>
      <c r="E311" s="49">
        <f t="shared" si="157"/>
        <v>0.51202655836428757</v>
      </c>
      <c r="F311" s="49" t="e">
        <f t="shared" si="157"/>
        <v>#N/A</v>
      </c>
      <c r="G311" s="49">
        <f t="shared" si="157"/>
        <v>0</v>
      </c>
      <c r="I311" s="49">
        <f t="shared" ref="I311:K311" si="171">IF(ISNUMBER(I161), (1+I161)/(1+$G161)-1, NA())</f>
        <v>-1.3654702292358878E-2</v>
      </c>
      <c r="J311" s="49">
        <f t="shared" si="171"/>
        <v>-1.3654702292358878E-2</v>
      </c>
      <c r="K311" s="49">
        <f t="shared" si="171"/>
        <v>0.31419168080147797</v>
      </c>
      <c r="M311" s="49">
        <f t="shared" si="159"/>
        <v>0.25515332598663987</v>
      </c>
      <c r="N311" s="49">
        <f t="shared" si="159"/>
        <v>0.31419168080147797</v>
      </c>
      <c r="X311" s="49">
        <f t="shared" si="160"/>
        <v>0.22412214277744225</v>
      </c>
      <c r="Y311" s="49">
        <f t="shared" si="160"/>
        <v>0.31419168080147797</v>
      </c>
      <c r="AA311" s="49">
        <f t="shared" si="161"/>
        <v>0.25515332598663987</v>
      </c>
      <c r="AB311" s="49">
        <f t="shared" si="161"/>
        <v>0.22066115110557272</v>
      </c>
      <c r="AC311" s="49">
        <f t="shared" si="161"/>
        <v>0.17326197433419521</v>
      </c>
      <c r="AD311" s="49">
        <f t="shared" si="161"/>
        <v>0.16493706636831384</v>
      </c>
      <c r="AE311" s="49">
        <f t="shared" si="161"/>
        <v>0.13645308223344332</v>
      </c>
      <c r="AG311" s="49">
        <f t="shared" ref="AG311:AG342" si="172">IF(ISNUMBER(AG161), (1+AG161)/(1+$G161)-1, NA())</f>
        <v>-1.4492753623188581E-2</v>
      </c>
      <c r="AM311" s="49">
        <f t="shared" si="162"/>
        <v>0.25105955107002309</v>
      </c>
      <c r="AN311" s="49">
        <f t="shared" si="162"/>
        <v>0.12880983070375596</v>
      </c>
      <c r="AO311" s="49">
        <f t="shared" si="162"/>
        <v>0.17914435346519619</v>
      </c>
      <c r="AP311" s="49">
        <f t="shared" si="162"/>
        <v>0.12814477054858453</v>
      </c>
      <c r="AQ311" s="49">
        <f t="shared" si="162"/>
        <v>0.10421204230521619</v>
      </c>
      <c r="AS311" s="49">
        <f t="shared" ref="AS311:AS374" si="173">IF(ISNUMBER(AS161), (1+AS161)/(1+$G161)-1, NA())</f>
        <v>0.31419168080147797</v>
      </c>
      <c r="AU311" s="49">
        <f t="shared" si="163"/>
        <v>0.33404134492753612</v>
      </c>
      <c r="AV311" s="49">
        <f t="shared" si="163"/>
        <v>-1.4492753623188581E-2</v>
      </c>
      <c r="AW311" s="49">
        <f t="shared" si="163"/>
        <v>0.20250139478789242</v>
      </c>
      <c r="AX311" s="49">
        <f t="shared" si="163"/>
        <v>0.25515332598663987</v>
      </c>
      <c r="AY311" s="49">
        <f t="shared" si="163"/>
        <v>0.25196011417859476</v>
      </c>
      <c r="AZ311" s="49">
        <f t="shared" ref="AZ311:BS311" si="174">IF(ISNUMBER(AZ161), (1+AZ161)/(1+$G161)-1, NA())</f>
        <v>0.24462293974689042</v>
      </c>
      <c r="BA311" s="49">
        <f t="shared" si="174"/>
        <v>0.16971865711104783</v>
      </c>
      <c r="BB311" s="49">
        <f t="shared" si="174"/>
        <v>0.22412214277744225</v>
      </c>
      <c r="BC311" s="49">
        <f t="shared" si="174"/>
        <v>0.19413998170610047</v>
      </c>
      <c r="BD311" s="49">
        <f t="shared" si="174"/>
        <v>0.36365040019218031</v>
      </c>
      <c r="BE311" s="49">
        <f t="shared" si="174"/>
        <v>0.1367064154146167</v>
      </c>
      <c r="BF311" s="49">
        <f t="shared" si="174"/>
        <v>0.17680940751776197</v>
      </c>
      <c r="BG311" s="49">
        <f t="shared" si="174"/>
        <v>7.6833990296186538E-2</v>
      </c>
      <c r="BH311" s="49">
        <f t="shared" si="174"/>
        <v>0.14887967634578025</v>
      </c>
      <c r="BI311" s="49">
        <f t="shared" si="174"/>
        <v>0.31419168080147797</v>
      </c>
      <c r="BJ311" s="49">
        <f t="shared" si="174"/>
        <v>0.30141883356929711</v>
      </c>
      <c r="BK311" s="49">
        <f t="shared" si="174"/>
        <v>0.12828178749194352</v>
      </c>
      <c r="BL311" s="49">
        <f t="shared" si="174"/>
        <v>0.24876690237054966</v>
      </c>
      <c r="BM311" s="49">
        <f t="shared" si="174"/>
        <v>0.16452381245255343</v>
      </c>
      <c r="BN311" s="49">
        <f t="shared" si="174"/>
        <v>0.11713707437368059</v>
      </c>
      <c r="BO311" s="49">
        <f t="shared" si="174"/>
        <v>9.0811108774306648E-2</v>
      </c>
      <c r="BP311" s="49">
        <f t="shared" si="174"/>
        <v>7.3260465041390832E-2</v>
      </c>
      <c r="BQ311" s="49">
        <f t="shared" si="174"/>
        <v>0.12880983070375596</v>
      </c>
      <c r="BR311" s="49">
        <f t="shared" si="174"/>
        <v>0.16606577293228164</v>
      </c>
      <c r="BS311" s="49">
        <f t="shared" si="174"/>
        <v>4.9522785269506597E-2</v>
      </c>
    </row>
    <row r="312" spans="2:71">
      <c r="B312" s="48">
        <f t="shared" si="18"/>
        <v>1936</v>
      </c>
      <c r="E312" s="49">
        <f t="shared" si="157"/>
        <v>0.3002760649759002</v>
      </c>
      <c r="F312" s="49" t="e">
        <f t="shared" si="157"/>
        <v>#N/A</v>
      </c>
      <c r="G312" s="49">
        <f t="shared" si="157"/>
        <v>0</v>
      </c>
      <c r="I312" s="49">
        <f t="shared" ref="I312:K312" si="175">IF(ISNUMBER(I162), (1+I162)/(1+$G162)-1, NA())</f>
        <v>-2.0493272652322592E-2</v>
      </c>
      <c r="J312" s="49">
        <f t="shared" si="175"/>
        <v>-2.0493272652322592E-2</v>
      </c>
      <c r="K312" s="49">
        <f t="shared" si="175"/>
        <v>0.18086244231419402</v>
      </c>
      <c r="M312" s="49">
        <f t="shared" si="159"/>
        <v>0.14410345542887271</v>
      </c>
      <c r="N312" s="49">
        <f t="shared" si="159"/>
        <v>0.18086244231419402</v>
      </c>
      <c r="X312" s="49">
        <f t="shared" si="160"/>
        <v>0.16304503301113171</v>
      </c>
      <c r="Y312" s="49">
        <f t="shared" si="160"/>
        <v>0.18086244231419402</v>
      </c>
      <c r="AA312" s="49">
        <f t="shared" si="161"/>
        <v>0.14410345542887271</v>
      </c>
      <c r="AB312" s="49">
        <f t="shared" si="161"/>
        <v>0.17511368893449153</v>
      </c>
      <c r="AC312" s="49">
        <f t="shared" si="161"/>
        <v>0.14034528585181882</v>
      </c>
      <c r="AD312" s="49">
        <f t="shared" si="161"/>
        <v>0.16074486539295352</v>
      </c>
      <c r="AE312" s="49">
        <f t="shared" si="161"/>
        <v>0.10312612940870225</v>
      </c>
      <c r="AG312" s="49">
        <f t="shared" si="172"/>
        <v>-2.1276595744680771E-2</v>
      </c>
      <c r="AM312" s="49">
        <f t="shared" si="162"/>
        <v>0.14048093710547715</v>
      </c>
      <c r="AN312" s="49">
        <f t="shared" si="162"/>
        <v>6.4213412657891489E-2</v>
      </c>
      <c r="AO312" s="49">
        <f t="shared" si="162"/>
        <v>0.13443225643744605</v>
      </c>
      <c r="AP312" s="49">
        <f t="shared" si="162"/>
        <v>9.6188400047606759E-2</v>
      </c>
      <c r="AQ312" s="49">
        <f t="shared" si="162"/>
        <v>4.9456722345708748E-2</v>
      </c>
      <c r="AS312" s="49">
        <f t="shared" si="173"/>
        <v>0.18086244231419402</v>
      </c>
      <c r="AU312" s="49">
        <f t="shared" si="163"/>
        <v>0.2851894978723406</v>
      </c>
      <c r="AV312" s="49">
        <f t="shared" si="163"/>
        <v>-2.1276595744680771E-2</v>
      </c>
      <c r="AW312" s="49">
        <f t="shared" si="163"/>
        <v>0.11194818935681483</v>
      </c>
      <c r="AX312" s="49">
        <f t="shared" si="163"/>
        <v>0.14410345542887271</v>
      </c>
      <c r="AY312" s="49">
        <f t="shared" si="163"/>
        <v>0.14180159502224132</v>
      </c>
      <c r="AZ312" s="49">
        <f t="shared" ref="AZ312:BS312" si="176">IF(ISNUMBER(AZ162), (1+AZ162)/(1+$G162)-1, NA())</f>
        <v>0.13767240221446109</v>
      </c>
      <c r="BA312" s="49">
        <f t="shared" si="176"/>
        <v>0.13926323287371312</v>
      </c>
      <c r="BB312" s="49">
        <f t="shared" si="176"/>
        <v>0.16304503301113171</v>
      </c>
      <c r="BC312" s="49">
        <f t="shared" si="176"/>
        <v>0.13462230748000659</v>
      </c>
      <c r="BD312" s="49">
        <f t="shared" si="176"/>
        <v>0.21071584797962051</v>
      </c>
      <c r="BE312" s="49">
        <f t="shared" si="176"/>
        <v>8.5079892503769239E-2</v>
      </c>
      <c r="BF312" s="49">
        <f t="shared" si="176"/>
        <v>0.15259242108157056</v>
      </c>
      <c r="BG312" s="49">
        <f t="shared" si="176"/>
        <v>5.9776282005629122E-2</v>
      </c>
      <c r="BH312" s="49">
        <f t="shared" si="176"/>
        <v>7.9039015760492104E-2</v>
      </c>
      <c r="BI312" s="49">
        <f t="shared" si="176"/>
        <v>0.18086244231419402</v>
      </c>
      <c r="BJ312" s="49">
        <f t="shared" si="176"/>
        <v>0.17165500068766781</v>
      </c>
      <c r="BK312" s="49">
        <f t="shared" si="176"/>
        <v>0.10296795157121785</v>
      </c>
      <c r="BL312" s="49">
        <f t="shared" si="176"/>
        <v>0.13949973461560972</v>
      </c>
      <c r="BM312" s="49">
        <f t="shared" si="176"/>
        <v>8.805130890031676E-2</v>
      </c>
      <c r="BN312" s="49">
        <f t="shared" si="176"/>
        <v>5.9111569435464473E-2</v>
      </c>
      <c r="BO312" s="49">
        <f t="shared" si="176"/>
        <v>4.3033936399435424E-2</v>
      </c>
      <c r="BP312" s="49">
        <f t="shared" si="176"/>
        <v>3.2315514375416132E-2</v>
      </c>
      <c r="BQ312" s="49">
        <f t="shared" si="176"/>
        <v>6.4213412657891489E-2</v>
      </c>
      <c r="BR312" s="49">
        <f t="shared" si="176"/>
        <v>0.16940311609987568</v>
      </c>
      <c r="BS312" s="49">
        <f t="shared" si="176"/>
        <v>6.5928915258419929E-2</v>
      </c>
    </row>
    <row r="313" spans="2:71">
      <c r="B313" s="48">
        <f t="shared" ref="B313:B376" si="177">B312+1</f>
        <v>1937</v>
      </c>
      <c r="E313" s="49">
        <f t="shared" si="157"/>
        <v>-0.36645882475058333</v>
      </c>
      <c r="F313" s="49" t="e">
        <f t="shared" si="157"/>
        <v>#N/A</v>
      </c>
      <c r="G313" s="49">
        <f t="shared" si="157"/>
        <v>0</v>
      </c>
      <c r="I313" s="49">
        <f t="shared" ref="I313:K313" si="178">IF(ISNUMBER(I163), (1+I163)/(1+$G163)-1, NA())</f>
        <v>-2.5710616768421568E-2</v>
      </c>
      <c r="J313" s="49">
        <f t="shared" si="178"/>
        <v>-2.5710616768421568E-2</v>
      </c>
      <c r="K313" s="49">
        <f t="shared" si="178"/>
        <v>-0.21916337265102104</v>
      </c>
      <c r="M313" s="49">
        <f t="shared" si="159"/>
        <v>-0.19120678460896046</v>
      </c>
      <c r="N313" s="49">
        <f t="shared" si="159"/>
        <v>-0.21916337265102104</v>
      </c>
      <c r="X313" s="49">
        <f t="shared" si="160"/>
        <v>-0.21841231182263776</v>
      </c>
      <c r="Y313" s="49">
        <f t="shared" si="160"/>
        <v>-0.21916337265102104</v>
      </c>
      <c r="AA313" s="49">
        <f t="shared" si="161"/>
        <v>-0.19120678460896046</v>
      </c>
      <c r="AB313" s="49">
        <f t="shared" si="161"/>
        <v>-0.20389546467672715</v>
      </c>
      <c r="AC313" s="49">
        <f t="shared" si="161"/>
        <v>-0.18188786075383856</v>
      </c>
      <c r="AD313" s="49">
        <f t="shared" si="161"/>
        <v>-0.17892311222119717</v>
      </c>
      <c r="AE313" s="49">
        <f t="shared" si="161"/>
        <v>-0.13502193063440637</v>
      </c>
      <c r="AG313" s="49">
        <f t="shared" si="172"/>
        <v>-2.7777777777777901E-2</v>
      </c>
      <c r="AM313" s="49">
        <f t="shared" si="162"/>
        <v>-0.19504479015228515</v>
      </c>
      <c r="AN313" s="49">
        <f t="shared" si="162"/>
        <v>-0.10156369370916285</v>
      </c>
      <c r="AO313" s="49">
        <f t="shared" si="162"/>
        <v>-0.16138065486574715</v>
      </c>
      <c r="AP313" s="49">
        <f t="shared" si="162"/>
        <v>-0.13385033342931862</v>
      </c>
      <c r="AQ313" s="49">
        <f t="shared" si="162"/>
        <v>-8.3055007303923345E-2</v>
      </c>
      <c r="AS313" s="49">
        <f t="shared" si="173"/>
        <v>-0.21916337265102104</v>
      </c>
      <c r="AU313" s="49">
        <f t="shared" si="163"/>
        <v>-0.37202844444444438</v>
      </c>
      <c r="AV313" s="49">
        <f t="shared" si="163"/>
        <v>-2.7777777777777901E-2</v>
      </c>
      <c r="AW313" s="49">
        <f t="shared" si="163"/>
        <v>-0.15733867991167994</v>
      </c>
      <c r="AX313" s="49">
        <f t="shared" si="163"/>
        <v>-0.19120678460896046</v>
      </c>
      <c r="AY313" s="49">
        <f t="shared" si="163"/>
        <v>-0.19416254293657054</v>
      </c>
      <c r="AZ313" s="49">
        <f t="shared" ref="AZ313:BS313" si="179">IF(ISNUMBER(AZ163), (1+AZ163)/(1+$G163)-1, NA())</f>
        <v>-0.18443316366950435</v>
      </c>
      <c r="BA313" s="49">
        <f t="shared" si="179"/>
        <v>-0.17531632347761417</v>
      </c>
      <c r="BB313" s="49">
        <f t="shared" si="179"/>
        <v>-0.21841231182263776</v>
      </c>
      <c r="BC313" s="49">
        <f t="shared" si="179"/>
        <v>-0.177493576985988</v>
      </c>
      <c r="BD313" s="49">
        <f t="shared" si="179"/>
        <v>-0.25598723567591153</v>
      </c>
      <c r="BE313" s="49">
        <f t="shared" si="179"/>
        <v>-0.13521957038710686</v>
      </c>
      <c r="BF313" s="49">
        <f t="shared" si="179"/>
        <v>-0.16850501015116781</v>
      </c>
      <c r="BG313" s="49">
        <f t="shared" si="179"/>
        <v>-8.4565115594976592E-2</v>
      </c>
      <c r="BH313" s="49">
        <f t="shared" si="179"/>
        <v>-0.12439595178575924</v>
      </c>
      <c r="BI313" s="49">
        <f t="shared" si="179"/>
        <v>-0.21916337265102104</v>
      </c>
      <c r="BJ313" s="49">
        <f t="shared" si="179"/>
        <v>-0.23098640596146114</v>
      </c>
      <c r="BK313" s="49">
        <f t="shared" si="179"/>
        <v>-0.14003775030184218</v>
      </c>
      <c r="BL313" s="49">
        <f t="shared" si="179"/>
        <v>-0.19711830126418062</v>
      </c>
      <c r="BM313" s="49">
        <f t="shared" si="179"/>
        <v>-0.14292933374853167</v>
      </c>
      <c r="BN313" s="49">
        <f t="shared" si="179"/>
        <v>-0.11244803952097915</v>
      </c>
      <c r="BO313" s="49">
        <f t="shared" si="179"/>
        <v>-9.5513987172338943E-2</v>
      </c>
      <c r="BP313" s="49">
        <f t="shared" si="179"/>
        <v>-8.4224618939912066E-2</v>
      </c>
      <c r="BQ313" s="49">
        <f t="shared" si="179"/>
        <v>-0.10156369370916285</v>
      </c>
      <c r="BR313" s="49">
        <f t="shared" si="179"/>
        <v>-0.19702271032454866</v>
      </c>
      <c r="BS313" s="49">
        <f t="shared" si="179"/>
        <v>-9.0774486241956609E-2</v>
      </c>
    </row>
    <row r="314" spans="2:71">
      <c r="B314" s="48">
        <f t="shared" si="177"/>
        <v>1938</v>
      </c>
      <c r="E314" s="49">
        <f t="shared" si="157"/>
        <v>0.34279706763072482</v>
      </c>
      <c r="F314" s="49" t="e">
        <f t="shared" si="157"/>
        <v>#N/A</v>
      </c>
      <c r="G314" s="49">
        <f t="shared" si="157"/>
        <v>0</v>
      </c>
      <c r="I314" s="49">
        <f t="shared" ref="I314:K314" si="180">IF(ISNUMBER(I164), (1+I164)/(1+$G164)-1, NA())</f>
        <v>2.8443199505633565E-2</v>
      </c>
      <c r="J314" s="49">
        <f t="shared" si="180"/>
        <v>2.8443199505633565E-2</v>
      </c>
      <c r="K314" s="49">
        <f t="shared" si="180"/>
        <v>0.2325166900546074</v>
      </c>
      <c r="M314" s="49">
        <f t="shared" si="159"/>
        <v>0.19338918712487718</v>
      </c>
      <c r="N314" s="49">
        <f t="shared" si="159"/>
        <v>0.2325166900546074</v>
      </c>
      <c r="X314" s="49">
        <f t="shared" si="160"/>
        <v>0.21501157519448144</v>
      </c>
      <c r="Y314" s="49">
        <f t="shared" si="160"/>
        <v>0.2325166900546074</v>
      </c>
      <c r="AA314" s="49">
        <f t="shared" si="161"/>
        <v>0.19338918712487718</v>
      </c>
      <c r="AB314" s="49">
        <f t="shared" si="161"/>
        <v>0.19552261229739698</v>
      </c>
      <c r="AC314" s="49">
        <f t="shared" si="161"/>
        <v>0.17914601419928489</v>
      </c>
      <c r="AD314" s="49">
        <f t="shared" si="161"/>
        <v>0.16121793367847492</v>
      </c>
      <c r="AE314" s="49">
        <f t="shared" si="161"/>
        <v>0.13535905791054903</v>
      </c>
      <c r="AG314" s="49">
        <f t="shared" si="172"/>
        <v>2.8571428571428692E-2</v>
      </c>
      <c r="AM314" s="49">
        <f t="shared" si="162"/>
        <v>0.18845757977652267</v>
      </c>
      <c r="AN314" s="49">
        <f t="shared" si="162"/>
        <v>0.12096243944703411</v>
      </c>
      <c r="AO314" s="49">
        <f t="shared" si="162"/>
        <v>0.15894982567423921</v>
      </c>
      <c r="AP314" s="49">
        <f t="shared" si="162"/>
        <v>0.13209155724773591</v>
      </c>
      <c r="AQ314" s="49">
        <f t="shared" si="162"/>
        <v>0.10785939614037665</v>
      </c>
      <c r="AS314" s="49">
        <f t="shared" si="173"/>
        <v>0.2325166900546074</v>
      </c>
      <c r="AU314" s="49">
        <f t="shared" si="163"/>
        <v>0.22552578285714286</v>
      </c>
      <c r="AV314" s="49">
        <f t="shared" si="163"/>
        <v>2.8571428571428692E-2</v>
      </c>
      <c r="AW314" s="49">
        <f t="shared" si="163"/>
        <v>0.16196662321894761</v>
      </c>
      <c r="AX314" s="49">
        <f t="shared" si="163"/>
        <v>0.19338918712487718</v>
      </c>
      <c r="AY314" s="49">
        <f t="shared" si="163"/>
        <v>0.18953671761297697</v>
      </c>
      <c r="AZ314" s="49">
        <f t="shared" ref="AZ314:BS314" si="181">IF(ISNUMBER(AZ164), (1+AZ164)/(1+$G164)-1, NA())</f>
        <v>0.18710467434369127</v>
      </c>
      <c r="BA314" s="49">
        <f t="shared" si="181"/>
        <v>0.15706302781553783</v>
      </c>
      <c r="BB314" s="49">
        <f t="shared" si="181"/>
        <v>0.21501157519448144</v>
      </c>
      <c r="BC314" s="49">
        <f t="shared" si="181"/>
        <v>0.1573328562883678</v>
      </c>
      <c r="BD314" s="49">
        <f t="shared" si="181"/>
        <v>0.26008678444863675</v>
      </c>
      <c r="BE314" s="49">
        <f t="shared" si="181"/>
        <v>0.1383065240585255</v>
      </c>
      <c r="BF314" s="49">
        <f t="shared" si="181"/>
        <v>0.17728053461866611</v>
      </c>
      <c r="BG314" s="49">
        <f t="shared" si="181"/>
        <v>9.5088917247714289E-2</v>
      </c>
      <c r="BH314" s="49">
        <f t="shared" si="181"/>
        <v>0.12934321262481818</v>
      </c>
      <c r="BI314" s="49">
        <f t="shared" si="181"/>
        <v>0.2325166900546074</v>
      </c>
      <c r="BJ314" s="49">
        <f t="shared" si="181"/>
        <v>0.21710681200700632</v>
      </c>
      <c r="BK314" s="49">
        <f t="shared" si="181"/>
        <v>0.13986413430829692</v>
      </c>
      <c r="BL314" s="49">
        <f t="shared" si="181"/>
        <v>0.18568424810107653</v>
      </c>
      <c r="BM314" s="49">
        <f t="shared" si="181"/>
        <v>0.13540814585158922</v>
      </c>
      <c r="BN314" s="49">
        <f t="shared" si="181"/>
        <v>0.10712783833625261</v>
      </c>
      <c r="BO314" s="49">
        <f t="shared" si="181"/>
        <v>9.1416556383287828E-2</v>
      </c>
      <c r="BP314" s="49">
        <f t="shared" si="181"/>
        <v>8.0942368414644639E-2</v>
      </c>
      <c r="BQ314" s="49">
        <f t="shared" si="181"/>
        <v>0.12096243944703411</v>
      </c>
      <c r="BR314" s="49">
        <f t="shared" si="181"/>
        <v>0.17317886042859199</v>
      </c>
      <c r="BS314" s="49">
        <f t="shared" si="181"/>
        <v>9.0185960363251993E-2</v>
      </c>
    </row>
    <row r="315" spans="2:71">
      <c r="B315" s="48">
        <f t="shared" si="177"/>
        <v>1939</v>
      </c>
      <c r="E315" s="49">
        <f t="shared" si="157"/>
        <v>-5.3750359775246448E-3</v>
      </c>
      <c r="F315" s="49" t="e">
        <f t="shared" si="157"/>
        <v>#N/A</v>
      </c>
      <c r="G315" s="49">
        <f t="shared" si="157"/>
        <v>0</v>
      </c>
      <c r="I315" s="49">
        <f t="shared" ref="I315:K315" si="182">IF(ISNUMBER(I165), (1+I165)/(1+$G165)-1, NA())</f>
        <v>-5.2447609337502588E-4</v>
      </c>
      <c r="J315" s="49">
        <f t="shared" si="182"/>
        <v>-5.2447609337502588E-4</v>
      </c>
      <c r="K315" s="49">
        <f t="shared" si="182"/>
        <v>7.9707459156139748E-3</v>
      </c>
      <c r="M315" s="49">
        <f t="shared" si="159"/>
        <v>2.9103657623019696E-3</v>
      </c>
      <c r="N315" s="49">
        <f t="shared" si="159"/>
        <v>7.9707459156139748E-3</v>
      </c>
      <c r="X315" s="49">
        <f t="shared" si="160"/>
        <v>-1.2564188697450351E-3</v>
      </c>
      <c r="Y315" s="49">
        <f t="shared" si="160"/>
        <v>7.9707459156139748E-3</v>
      </c>
      <c r="AA315" s="49">
        <f t="shared" si="161"/>
        <v>2.9103657623019696E-3</v>
      </c>
      <c r="AB315" s="49">
        <f t="shared" si="161"/>
        <v>-1.5937382267281364E-2</v>
      </c>
      <c r="AC315" s="49">
        <f t="shared" si="161"/>
        <v>-8.3159569751253271E-3</v>
      </c>
      <c r="AD315" s="49">
        <f t="shared" si="161"/>
        <v>-1.4918886408173959E-2</v>
      </c>
      <c r="AE315" s="49">
        <f t="shared" si="161"/>
        <v>-1.132835228032647E-3</v>
      </c>
      <c r="AG315" s="49">
        <f t="shared" si="172"/>
        <v>0</v>
      </c>
      <c r="AM315" s="49">
        <f t="shared" si="162"/>
        <v>-4.6125499437910111E-4</v>
      </c>
      <c r="AN315" s="49">
        <f t="shared" si="162"/>
        <v>9.6564369541909389E-3</v>
      </c>
      <c r="AO315" s="49">
        <f t="shared" si="162"/>
        <v>-6.8341078751047446E-3</v>
      </c>
      <c r="AP315" s="49">
        <f t="shared" si="162"/>
        <v>-6.9911539055426131E-3</v>
      </c>
      <c r="AQ315" s="49">
        <f t="shared" si="162"/>
        <v>1.1487249117972276E-2</v>
      </c>
      <c r="AS315" s="49">
        <f t="shared" si="173"/>
        <v>7.9707459156139748E-3</v>
      </c>
      <c r="AU315" s="49">
        <f t="shared" si="163"/>
        <v>0.1030021000000001</v>
      </c>
      <c r="AV315" s="49">
        <f t="shared" si="163"/>
        <v>0</v>
      </c>
      <c r="AW315" s="49">
        <f t="shared" si="163"/>
        <v>3.4478693600545895E-3</v>
      </c>
      <c r="AX315" s="49">
        <f t="shared" si="163"/>
        <v>2.9103657623019696E-3</v>
      </c>
      <c r="AY315" s="49">
        <f t="shared" si="163"/>
        <v>1.1142388676987913E-4</v>
      </c>
      <c r="AZ315" s="49">
        <f t="shared" ref="AZ315:BS315" si="183">IF(ISNUMBER(AZ165), (1+AZ165)/(1+$G165)-1, NA())</f>
        <v>3.017866481852538E-3</v>
      </c>
      <c r="BA315" s="49">
        <f t="shared" si="183"/>
        <v>-1.2527667213759863E-2</v>
      </c>
      <c r="BB315" s="49">
        <f t="shared" si="183"/>
        <v>-1.2564188697450351E-3</v>
      </c>
      <c r="BC315" s="49">
        <f t="shared" si="183"/>
        <v>-9.2531416989801718E-3</v>
      </c>
      <c r="BD315" s="49">
        <f t="shared" si="183"/>
        <v>4.6343004423292644E-3</v>
      </c>
      <c r="BE315" s="49">
        <f t="shared" si="183"/>
        <v>1.8930132520680321E-3</v>
      </c>
      <c r="BF315" s="49">
        <f t="shared" si="183"/>
        <v>-1.6644873378834912E-3</v>
      </c>
      <c r="BG315" s="49">
        <f t="shared" si="183"/>
        <v>8.9818210885073135E-4</v>
      </c>
      <c r="BH315" s="49">
        <f t="shared" si="183"/>
        <v>3.2295543694425E-3</v>
      </c>
      <c r="BI315" s="49">
        <f t="shared" si="183"/>
        <v>7.9707459156139748E-3</v>
      </c>
      <c r="BJ315" s="49">
        <f t="shared" si="183"/>
        <v>-3.2250215865148313E-3</v>
      </c>
      <c r="BK315" s="49">
        <f t="shared" si="183"/>
        <v>-5.2299740726097221E-3</v>
      </c>
      <c r="BL315" s="49">
        <f t="shared" si="183"/>
        <v>-2.6875179887623224E-3</v>
      </c>
      <c r="BM315" s="49">
        <f t="shared" si="183"/>
        <v>-1.8275122323583304E-3</v>
      </c>
      <c r="BN315" s="49">
        <f t="shared" si="183"/>
        <v>-1.3437589943812167E-3</v>
      </c>
      <c r="BO315" s="49">
        <f t="shared" si="183"/>
        <v>-1.0750071955049068E-3</v>
      </c>
      <c r="BP315" s="49">
        <f t="shared" si="183"/>
        <v>-8.9583932958747781E-4</v>
      </c>
      <c r="BQ315" s="49">
        <f t="shared" si="183"/>
        <v>9.6564369541909389E-3</v>
      </c>
      <c r="BR315" s="49">
        <f t="shared" si="183"/>
        <v>-1.8243591093338174E-2</v>
      </c>
      <c r="BS315" s="49">
        <f t="shared" si="183"/>
        <v>-4.2933652863349492E-3</v>
      </c>
    </row>
    <row r="316" spans="2:71">
      <c r="B316" s="48">
        <f t="shared" si="177"/>
        <v>1940</v>
      </c>
      <c r="E316" s="49">
        <f t="shared" si="157"/>
        <v>-0.10554256104190329</v>
      </c>
      <c r="F316" s="49" t="e">
        <f t="shared" si="157"/>
        <v>#N/A</v>
      </c>
      <c r="G316" s="49">
        <f t="shared" si="157"/>
        <v>0</v>
      </c>
      <c r="I316" s="49">
        <f t="shared" ref="I316:K316" si="184">IF(ISNUMBER(I166), (1+I166)/(1+$G166)-1, NA())</f>
        <v>-7.7369878627229216E-3</v>
      </c>
      <c r="J316" s="49">
        <f t="shared" si="184"/>
        <v>-7.7369878627229216E-3</v>
      </c>
      <c r="K316" s="49">
        <f t="shared" si="184"/>
        <v>-5.418094527374584E-2</v>
      </c>
      <c r="M316" s="49">
        <f t="shared" si="159"/>
        <v>-5.0326644419721678E-2</v>
      </c>
      <c r="N316" s="49">
        <f t="shared" si="159"/>
        <v>-5.418094527374584E-2</v>
      </c>
      <c r="X316" s="49">
        <f t="shared" si="160"/>
        <v>-4.2085887176872006E-2</v>
      </c>
      <c r="Y316" s="49">
        <f t="shared" si="160"/>
        <v>-5.418094527374584E-2</v>
      </c>
      <c r="AA316" s="49">
        <f t="shared" si="161"/>
        <v>-5.0326644419721678E-2</v>
      </c>
      <c r="AB316" s="49">
        <f t="shared" si="161"/>
        <v>-4.0135621270293131E-2</v>
      </c>
      <c r="AC316" s="49">
        <f t="shared" si="161"/>
        <v>-3.1724476475085472E-2</v>
      </c>
      <c r="AD316" s="49">
        <f t="shared" si="161"/>
        <v>-3.2451428097834745E-2</v>
      </c>
      <c r="AE316" s="49">
        <f t="shared" si="161"/>
        <v>-2.6062799755388388E-2</v>
      </c>
      <c r="AG316" s="49">
        <f t="shared" si="172"/>
        <v>-7.0921985815602939E-3</v>
      </c>
      <c r="AM316" s="49">
        <f t="shared" si="162"/>
        <v>-5.3298619236981981E-2</v>
      </c>
      <c r="AN316" s="49">
        <f t="shared" si="162"/>
        <v>-1.6772183643187777E-2</v>
      </c>
      <c r="AO316" s="49">
        <f t="shared" si="162"/>
        <v>-3.2283206928774955E-2</v>
      </c>
      <c r="AP316" s="49">
        <f t="shared" si="162"/>
        <v>-2.5911278407938387E-2</v>
      </c>
      <c r="AQ316" s="49">
        <f t="shared" si="162"/>
        <v>-1.0260219506622259E-2</v>
      </c>
      <c r="AS316" s="49">
        <f t="shared" si="173"/>
        <v>-5.418094527374584E-2</v>
      </c>
      <c r="AU316" s="49">
        <f t="shared" si="163"/>
        <v>-5.6634042553191932E-3</v>
      </c>
      <c r="AV316" s="49">
        <f t="shared" si="163"/>
        <v>-7.0921985815602939E-3</v>
      </c>
      <c r="AW316" s="49">
        <f t="shared" si="163"/>
        <v>-4.0481608173687289E-2</v>
      </c>
      <c r="AX316" s="49">
        <f t="shared" si="163"/>
        <v>-5.0326644419721678E-2</v>
      </c>
      <c r="AY316" s="49">
        <f t="shared" si="163"/>
        <v>-5.3322012115726736E-2</v>
      </c>
      <c r="AZ316" s="49">
        <f t="shared" ref="AZ316:BS316" si="185">IF(ISNUMBER(AZ166), (1+AZ166)/(1+$G166)-1, NA())</f>
        <v>-4.8357637170514889E-2</v>
      </c>
      <c r="BA316" s="49">
        <f t="shared" si="185"/>
        <v>-3.7216663913596792E-2</v>
      </c>
      <c r="BB316" s="49">
        <f t="shared" si="185"/>
        <v>-4.2085887176872006E-2</v>
      </c>
      <c r="BC316" s="49">
        <f t="shared" si="185"/>
        <v>-3.9692983201905396E-2</v>
      </c>
      <c r="BD316" s="49">
        <f t="shared" si="185"/>
        <v>-6.7021349215785286E-2</v>
      </c>
      <c r="BE316" s="49">
        <f t="shared" si="185"/>
        <v>-2.6137070630197767E-2</v>
      </c>
      <c r="BF316" s="49">
        <f t="shared" si="185"/>
        <v>-2.3012501007628972E-2</v>
      </c>
      <c r="BG316" s="49">
        <f t="shared" si="185"/>
        <v>-1.2174046968875363E-2</v>
      </c>
      <c r="BH316" s="49">
        <f t="shared" si="185"/>
        <v>-3.1399109161022287E-2</v>
      </c>
      <c r="BI316" s="49">
        <f t="shared" si="185"/>
        <v>-5.418094527374584E-2</v>
      </c>
      <c r="BJ316" s="49">
        <f t="shared" si="185"/>
        <v>-6.6162416057766071E-2</v>
      </c>
      <c r="BK316" s="49">
        <f t="shared" si="185"/>
        <v>-2.465737223143738E-2</v>
      </c>
      <c r="BL316" s="49">
        <f t="shared" si="185"/>
        <v>-5.6317379811731794E-2</v>
      </c>
      <c r="BM316" s="49">
        <f t="shared" si="185"/>
        <v>-4.0565321818076927E-2</v>
      </c>
      <c r="BN316" s="49">
        <f t="shared" si="185"/>
        <v>-3.1704789196645988E-2</v>
      </c>
      <c r="BO316" s="49">
        <f t="shared" si="185"/>
        <v>-2.6782271073628849E-2</v>
      </c>
      <c r="BP316" s="49">
        <f t="shared" si="185"/>
        <v>-2.350059232495072E-2</v>
      </c>
      <c r="BQ316" s="49">
        <f t="shared" si="185"/>
        <v>-1.6772183643187777E-2</v>
      </c>
      <c r="BR316" s="49">
        <f t="shared" si="185"/>
        <v>-3.3097373627214322E-2</v>
      </c>
      <c r="BS316" s="49">
        <f t="shared" si="185"/>
        <v>-1.0774322102685918E-2</v>
      </c>
    </row>
    <row r="317" spans="2:71">
      <c r="B317" s="48">
        <f t="shared" si="177"/>
        <v>1941</v>
      </c>
      <c r="E317" s="49">
        <f t="shared" si="157"/>
        <v>-0.19700169390483957</v>
      </c>
      <c r="F317" s="49" t="e">
        <f t="shared" si="157"/>
        <v>#N/A</v>
      </c>
      <c r="G317" s="49">
        <f t="shared" si="157"/>
        <v>0</v>
      </c>
      <c r="I317" s="49">
        <f t="shared" ref="I317:K317" si="186">IF(ISNUMBER(I167), (1+I167)/(1+$G167)-1, NA())</f>
        <v>-9.0390529225112148E-2</v>
      </c>
      <c r="J317" s="49">
        <f t="shared" si="186"/>
        <v>-9.0390529225112148E-2</v>
      </c>
      <c r="K317" s="49">
        <f t="shared" si="186"/>
        <v>-0.15323468010906727</v>
      </c>
      <c r="M317" s="49">
        <f t="shared" si="159"/>
        <v>-0.1431144530290499</v>
      </c>
      <c r="N317" s="49">
        <f t="shared" si="159"/>
        <v>-0.15323468010906727</v>
      </c>
      <c r="X317" s="49">
        <f t="shared" si="160"/>
        <v>-0.13742576773951709</v>
      </c>
      <c r="Y317" s="49">
        <f t="shared" si="160"/>
        <v>-0.15323468010906727</v>
      </c>
      <c r="AA317" s="49">
        <f t="shared" ref="AA317:AE326" si="187">IF(ISNUMBER(AA167), (1+AA167)/(1+$G167)-1, NA())</f>
        <v>-0.1431144530290499</v>
      </c>
      <c r="AB317" s="49">
        <f t="shared" si="187"/>
        <v>-0.13215084380272046</v>
      </c>
      <c r="AC317" s="49">
        <f t="shared" si="187"/>
        <v>-0.12224550940728907</v>
      </c>
      <c r="AD317" s="49">
        <f t="shared" si="187"/>
        <v>-0.12021145879301953</v>
      </c>
      <c r="AE317" s="49">
        <f t="shared" si="187"/>
        <v>-0.1165367205642166</v>
      </c>
      <c r="AG317" s="49">
        <f t="shared" si="172"/>
        <v>-9.0322580645161188E-2</v>
      </c>
      <c r="AM317" s="49">
        <f t="shared" ref="AM317:AQ326" si="188">IF(ISNUMBER(AM167), (1+AM167)/(1+$G167)-1, NA())</f>
        <v>-0.14585400486975519</v>
      </c>
      <c r="AN317" s="49">
        <f t="shared" si="188"/>
        <v>-0.12796868407884243</v>
      </c>
      <c r="AO317" s="49">
        <f t="shared" si="188"/>
        <v>-0.12718300721619447</v>
      </c>
      <c r="AP317" s="49">
        <f t="shared" si="188"/>
        <v>-0.11596289680571215</v>
      </c>
      <c r="AQ317" s="49">
        <f t="shared" si="188"/>
        <v>-0.12189950804113958</v>
      </c>
      <c r="AS317" s="49">
        <f t="shared" si="173"/>
        <v>-0.15323468010906727</v>
      </c>
      <c r="AU317" s="49">
        <f t="shared" ref="AU317:AY326" si="189">IF(ISNUMBER(AU167), (1+AU167)/(1+$G167)-1, NA())</f>
        <v>-0.12587513935483863</v>
      </c>
      <c r="AV317" s="49">
        <f t="shared" si="189"/>
        <v>-9.0322580645161188E-2</v>
      </c>
      <c r="AW317" s="49">
        <f t="shared" si="189"/>
        <v>-0.13244654170308201</v>
      </c>
      <c r="AX317" s="49">
        <f t="shared" si="189"/>
        <v>-0.1431144530290499</v>
      </c>
      <c r="AY317" s="49">
        <f t="shared" si="189"/>
        <v>-0.14338829515202511</v>
      </c>
      <c r="AZ317" s="49">
        <f t="shared" ref="AZ317:BS317" si="190">IF(ISNUMBER(AZ167), (1+AZ167)/(1+$G167)-1, NA())</f>
        <v>-0.14098087076385635</v>
      </c>
      <c r="BA317" s="49">
        <f t="shared" si="190"/>
        <v>-0.1256778288790249</v>
      </c>
      <c r="BB317" s="49">
        <f t="shared" si="190"/>
        <v>-0.13742576773951709</v>
      </c>
      <c r="BC317" s="49">
        <f t="shared" si="190"/>
        <v>-0.12338639061535728</v>
      </c>
      <c r="BD317" s="49">
        <f t="shared" si="190"/>
        <v>-0.16417643355801037</v>
      </c>
      <c r="BE317" s="49">
        <f t="shared" si="190"/>
        <v>-0.12501502409401966</v>
      </c>
      <c r="BF317" s="49">
        <f t="shared" si="190"/>
        <v>-0.12364415777667159</v>
      </c>
      <c r="BG317" s="49">
        <f t="shared" si="190"/>
        <v>-0.10469944600421688</v>
      </c>
      <c r="BH317" s="49">
        <f t="shared" si="190"/>
        <v>-0.12210066915670192</v>
      </c>
      <c r="BI317" s="49">
        <f t="shared" si="190"/>
        <v>-0.15323468010906727</v>
      </c>
      <c r="BJ317" s="49">
        <f t="shared" si="190"/>
        <v>-0.15433004860096833</v>
      </c>
      <c r="BK317" s="49">
        <f t="shared" si="190"/>
        <v>-0.11679695208557506</v>
      </c>
      <c r="BL317" s="49">
        <f t="shared" si="190"/>
        <v>-0.14366213727500043</v>
      </c>
      <c r="BM317" s="49">
        <f t="shared" si="190"/>
        <v>-0.12659347915345187</v>
      </c>
      <c r="BN317" s="49">
        <f t="shared" si="190"/>
        <v>-0.11699235896008087</v>
      </c>
      <c r="BO317" s="49">
        <f t="shared" si="190"/>
        <v>-0.11165840329709686</v>
      </c>
      <c r="BP317" s="49">
        <f t="shared" si="190"/>
        <v>-0.10810243285510757</v>
      </c>
      <c r="BQ317" s="49">
        <f t="shared" si="190"/>
        <v>-0.12796868407884243</v>
      </c>
      <c r="BR317" s="49">
        <f t="shared" si="190"/>
        <v>-0.1241878708703138</v>
      </c>
      <c r="BS317" s="49">
        <f t="shared" si="190"/>
        <v>-9.6426747868536333E-2</v>
      </c>
    </row>
    <row r="318" spans="2:71">
      <c r="B318" s="48">
        <f t="shared" si="177"/>
        <v>1942</v>
      </c>
      <c r="E318" s="49">
        <f t="shared" si="157"/>
        <v>0.10018849436875121</v>
      </c>
      <c r="F318" s="49" t="e">
        <f t="shared" si="157"/>
        <v>#N/A</v>
      </c>
      <c r="G318" s="49">
        <f t="shared" si="157"/>
        <v>0</v>
      </c>
      <c r="I318" s="49">
        <f t="shared" ref="I318:K318" si="191">IF(ISNUMBER(I168), (1+I168)/(1+$G168)-1, NA())</f>
        <v>-8.056841540578219E-2</v>
      </c>
      <c r="J318" s="49">
        <f t="shared" si="191"/>
        <v>-8.056841540578219E-2</v>
      </c>
      <c r="K318" s="49">
        <f t="shared" si="191"/>
        <v>3.5525920445228731E-2</v>
      </c>
      <c r="M318" s="49">
        <f t="shared" si="159"/>
        <v>1.2948588090447632E-2</v>
      </c>
      <c r="N318" s="49">
        <f t="shared" si="159"/>
        <v>3.5525920445228731E-2</v>
      </c>
      <c r="X318" s="49">
        <f t="shared" si="160"/>
        <v>1.2317437630872563E-2</v>
      </c>
      <c r="Y318" s="49">
        <f t="shared" si="160"/>
        <v>3.5525920445228731E-2</v>
      </c>
      <c r="AA318" s="49">
        <f t="shared" si="187"/>
        <v>1.2948588090447632E-2</v>
      </c>
      <c r="AB318" s="49">
        <f t="shared" si="187"/>
        <v>1.2284766063928698E-2</v>
      </c>
      <c r="AC318" s="49">
        <f t="shared" si="187"/>
        <v>1.5943969479208508E-3</v>
      </c>
      <c r="AD318" s="49">
        <f t="shared" si="187"/>
        <v>-5.4396343068772168E-3</v>
      </c>
      <c r="AE318" s="49">
        <f t="shared" si="187"/>
        <v>-2.0089768179025191E-2</v>
      </c>
      <c r="AG318" s="49">
        <f t="shared" si="172"/>
        <v>-8.2840236686390512E-2</v>
      </c>
      <c r="AM318" s="49">
        <f t="shared" si="188"/>
        <v>1.0007784454350688E-2</v>
      </c>
      <c r="AN318" s="49">
        <f t="shared" si="188"/>
        <v>-2.9846820536601482E-2</v>
      </c>
      <c r="AO318" s="49">
        <f t="shared" si="188"/>
        <v>-1.0915384201777956E-2</v>
      </c>
      <c r="AP318" s="49">
        <f t="shared" si="188"/>
        <v>-2.5019154254160236E-2</v>
      </c>
      <c r="AQ318" s="49">
        <f t="shared" si="188"/>
        <v>-3.798350986733845E-2</v>
      </c>
      <c r="AS318" s="49">
        <f t="shared" si="173"/>
        <v>3.5525920445228731E-2</v>
      </c>
      <c r="AU318" s="49">
        <f t="shared" si="189"/>
        <v>6.9600337278106661E-2</v>
      </c>
      <c r="AV318" s="49">
        <f t="shared" si="189"/>
        <v>-8.2840236686390512E-2</v>
      </c>
      <c r="AW318" s="49">
        <f t="shared" si="189"/>
        <v>-5.3542850150666288E-3</v>
      </c>
      <c r="AX318" s="49">
        <f t="shared" si="189"/>
        <v>1.2948588090447632E-2</v>
      </c>
      <c r="AY318" s="49">
        <f t="shared" si="189"/>
        <v>1.0811358465813825E-2</v>
      </c>
      <c r="AZ318" s="49">
        <f t="shared" ref="AZ318:BS318" si="192">IF(ISNUMBER(AZ168), (1+AZ168)/(1+$G168)-1, NA())</f>
        <v>9.2880134693447136E-3</v>
      </c>
      <c r="BA318" s="49">
        <f t="shared" si="192"/>
        <v>-1.0894333611762952E-2</v>
      </c>
      <c r="BB318" s="49">
        <f t="shared" si="192"/>
        <v>1.2317437630872563E-2</v>
      </c>
      <c r="BC318" s="49">
        <f t="shared" si="192"/>
        <v>5.7438431225245168E-3</v>
      </c>
      <c r="BD318" s="49">
        <f t="shared" si="192"/>
        <v>5.1691563926109296E-2</v>
      </c>
      <c r="BE318" s="49">
        <f t="shared" si="192"/>
        <v>-2.4940985264591209E-2</v>
      </c>
      <c r="BF318" s="49">
        <f t="shared" si="192"/>
        <v>-2.1547646652048114E-3</v>
      </c>
      <c r="BG318" s="49">
        <f t="shared" si="192"/>
        <v>-4.4686395556599146E-2</v>
      </c>
      <c r="BH318" s="49">
        <f t="shared" si="192"/>
        <v>-2.4304889222104054E-2</v>
      </c>
      <c r="BI318" s="49">
        <f t="shared" si="192"/>
        <v>3.5525920445228731E-2</v>
      </c>
      <c r="BJ318" s="49">
        <f t="shared" si="192"/>
        <v>2.6977001946694612E-2</v>
      </c>
      <c r="BK318" s="49">
        <f t="shared" si="192"/>
        <v>-2.6045751625430102E-2</v>
      </c>
      <c r="BL318" s="49">
        <f t="shared" si="192"/>
        <v>8.6741288411802397E-3</v>
      </c>
      <c r="BM318" s="49">
        <f t="shared" si="192"/>
        <v>-2.0610468127642334E-2</v>
      </c>
      <c r="BN318" s="49">
        <f t="shared" si="192"/>
        <v>-3.7083053922605136E-2</v>
      </c>
      <c r="BO318" s="49">
        <f t="shared" si="192"/>
        <v>-4.62344904753621E-2</v>
      </c>
      <c r="BP318" s="49">
        <f t="shared" si="192"/>
        <v>-5.233544817720015E-2</v>
      </c>
      <c r="BQ318" s="49">
        <f t="shared" si="192"/>
        <v>-2.9846820536601482E-2</v>
      </c>
      <c r="BR318" s="49">
        <f t="shared" si="192"/>
        <v>-5.8265508609970373E-3</v>
      </c>
      <c r="BS318" s="49">
        <f t="shared" si="192"/>
        <v>-4.6398412445916248E-2</v>
      </c>
    </row>
    <row r="319" spans="2:71">
      <c r="B319" s="48">
        <f t="shared" si="177"/>
        <v>1943</v>
      </c>
      <c r="E319" s="49">
        <f t="shared" si="157"/>
        <v>0.21828856443582767</v>
      </c>
      <c r="F319" s="49" t="e">
        <f t="shared" si="157"/>
        <v>#N/A</v>
      </c>
      <c r="G319" s="49">
        <f t="shared" si="157"/>
        <v>0</v>
      </c>
      <c r="I319" s="49">
        <f t="shared" ref="I319:K319" si="193">IF(ISNUMBER(I169), (1+I169)/(1+$G169)-1, NA())</f>
        <v>-2.5916240241695143E-2</v>
      </c>
      <c r="J319" s="49">
        <f t="shared" si="193"/>
        <v>-2.5916240241695143E-2</v>
      </c>
      <c r="K319" s="49">
        <f t="shared" si="193"/>
        <v>0.1287945200148648</v>
      </c>
      <c r="M319" s="49">
        <f t="shared" si="159"/>
        <v>9.9434283239425714E-2</v>
      </c>
      <c r="N319" s="49">
        <f t="shared" si="159"/>
        <v>0.1287945200148648</v>
      </c>
      <c r="X319" s="49">
        <f t="shared" si="160"/>
        <v>0.15194708318022676</v>
      </c>
      <c r="Y319" s="49">
        <f t="shared" si="160"/>
        <v>0.1287945200148648</v>
      </c>
      <c r="AA319" s="49">
        <f t="shared" si="187"/>
        <v>9.9434283239425714E-2</v>
      </c>
      <c r="AB319" s="49">
        <f t="shared" si="187"/>
        <v>0.15613409522141697</v>
      </c>
      <c r="AC319" s="49">
        <f t="shared" si="187"/>
        <v>0.1363288472037183</v>
      </c>
      <c r="AD319" s="49">
        <f t="shared" si="187"/>
        <v>0.14363878394667218</v>
      </c>
      <c r="AE319" s="49">
        <f t="shared" si="187"/>
        <v>8.3697165433482157E-2</v>
      </c>
      <c r="AG319" s="49">
        <f t="shared" si="172"/>
        <v>-2.8735632183907955E-2</v>
      </c>
      <c r="AM319" s="49">
        <f t="shared" si="188"/>
        <v>9.5391638327915862E-2</v>
      </c>
      <c r="AN319" s="49">
        <f t="shared" si="188"/>
        <v>3.6801125966358983E-2</v>
      </c>
      <c r="AO319" s="49">
        <f t="shared" si="188"/>
        <v>0.10816953103360194</v>
      </c>
      <c r="AP319" s="49">
        <f t="shared" si="188"/>
        <v>8.2554897814185679E-2</v>
      </c>
      <c r="AQ319" s="49">
        <f t="shared" si="188"/>
        <v>2.5581287535152653E-2</v>
      </c>
      <c r="AS319" s="49">
        <f t="shared" si="173"/>
        <v>0.1287945200148648</v>
      </c>
      <c r="AU319" s="49">
        <f t="shared" si="189"/>
        <v>0.21292951149425288</v>
      </c>
      <c r="AV319" s="49">
        <f t="shared" si="189"/>
        <v>-2.8735632183907955E-2</v>
      </c>
      <c r="AW319" s="49">
        <f t="shared" si="189"/>
        <v>7.4731863577451874E-2</v>
      </c>
      <c r="AX319" s="49">
        <f t="shared" si="189"/>
        <v>9.9434283239425714E-2</v>
      </c>
      <c r="AY319" s="49">
        <f t="shared" si="189"/>
        <v>9.7105374682692647E-2</v>
      </c>
      <c r="AZ319" s="49">
        <f t="shared" ref="AZ319:BS319" si="194">IF(ISNUMBER(AZ169), (1+AZ169)/(1+$G169)-1, NA())</f>
        <v>9.4493799307030946E-2</v>
      </c>
      <c r="BA319" s="49">
        <f t="shared" si="194"/>
        <v>0.11841796376984415</v>
      </c>
      <c r="BB319" s="49">
        <f t="shared" si="194"/>
        <v>0.15194708318022676</v>
      </c>
      <c r="BC319" s="49">
        <f t="shared" si="194"/>
        <v>0.12112769084120267</v>
      </c>
      <c r="BD319" s="49">
        <f t="shared" si="194"/>
        <v>0.15116803112010557</v>
      </c>
      <c r="BE319" s="49">
        <f t="shared" si="194"/>
        <v>6.74372840394033E-2</v>
      </c>
      <c r="BF319" s="49">
        <f t="shared" si="194"/>
        <v>0.13855457196604237</v>
      </c>
      <c r="BG319" s="49">
        <f t="shared" si="194"/>
        <v>4.4894597785172241E-2</v>
      </c>
      <c r="BH319" s="49">
        <f t="shared" si="194"/>
        <v>4.9292375551051482E-2</v>
      </c>
      <c r="BI319" s="49">
        <f t="shared" si="194"/>
        <v>0.1287945200148648</v>
      </c>
      <c r="BJ319" s="49">
        <f t="shared" si="194"/>
        <v>0.11947888578793342</v>
      </c>
      <c r="BK319" s="49">
        <f t="shared" si="194"/>
        <v>9.1231303097172534E-2</v>
      </c>
      <c r="BL319" s="49">
        <f t="shared" si="194"/>
        <v>9.4776466125960024E-2</v>
      </c>
      <c r="BM319" s="49">
        <f t="shared" si="194"/>
        <v>5.5252594666802324E-2</v>
      </c>
      <c r="BN319" s="49">
        <f t="shared" si="194"/>
        <v>3.3020416971025979E-2</v>
      </c>
      <c r="BO319" s="49">
        <f t="shared" si="194"/>
        <v>2.066920714003917E-2</v>
      </c>
      <c r="BP319" s="49">
        <f t="shared" si="194"/>
        <v>1.2435067252714704E-2</v>
      </c>
      <c r="BQ319" s="49">
        <f t="shared" si="194"/>
        <v>3.6801125966358983E-2</v>
      </c>
      <c r="BR319" s="49">
        <f t="shared" si="194"/>
        <v>0.16190371968755879</v>
      </c>
      <c r="BS319" s="49">
        <f t="shared" si="194"/>
        <v>6.2974206685217027E-2</v>
      </c>
    </row>
    <row r="320" spans="2:71">
      <c r="B320" s="48">
        <f t="shared" si="177"/>
        <v>1944</v>
      </c>
      <c r="E320" s="49">
        <f t="shared" si="157"/>
        <v>0.16661649606766704</v>
      </c>
      <c r="F320" s="49" t="e">
        <f t="shared" si="157"/>
        <v>#N/A</v>
      </c>
      <c r="G320" s="49">
        <f t="shared" si="157"/>
        <v>0</v>
      </c>
      <c r="I320" s="49">
        <f t="shared" ref="I320:K320" si="195">IF(ISNUMBER(I170), (1+I170)/(1+$G170)-1, NA())</f>
        <v>-1.9634335800730263E-2</v>
      </c>
      <c r="J320" s="49">
        <f t="shared" si="195"/>
        <v>-1.9634335800730263E-2</v>
      </c>
      <c r="K320" s="49">
        <f t="shared" si="195"/>
        <v>0.10174595992991087</v>
      </c>
      <c r="M320" s="49">
        <f t="shared" si="159"/>
        <v>7.7454706144781005E-2</v>
      </c>
      <c r="N320" s="49">
        <f t="shared" si="159"/>
        <v>0.10174595992991087</v>
      </c>
      <c r="X320" s="49">
        <f t="shared" si="160"/>
        <v>0.11783203873883807</v>
      </c>
      <c r="Y320" s="49">
        <f t="shared" si="160"/>
        <v>0.10174595992991087</v>
      </c>
      <c r="AA320" s="49">
        <f t="shared" si="187"/>
        <v>7.7454706144781005E-2</v>
      </c>
      <c r="AB320" s="49">
        <f t="shared" si="187"/>
        <v>0.120628968426437</v>
      </c>
      <c r="AC320" s="49">
        <f t="shared" si="187"/>
        <v>0.10637427242058006</v>
      </c>
      <c r="AD320" s="49">
        <f t="shared" si="187"/>
        <v>0.10535539099903324</v>
      </c>
      <c r="AE320" s="49">
        <f t="shared" si="187"/>
        <v>6.3247834299091421E-2</v>
      </c>
      <c r="AG320" s="49">
        <f t="shared" si="172"/>
        <v>-2.2471910112359716E-2</v>
      </c>
      <c r="AM320" s="49">
        <f t="shared" si="188"/>
        <v>7.3186119073701539E-2</v>
      </c>
      <c r="AN320" s="49">
        <f t="shared" si="188"/>
        <v>3.107871549079344E-2</v>
      </c>
      <c r="AO320" s="49">
        <f t="shared" si="188"/>
        <v>8.2571879265968873E-2</v>
      </c>
      <c r="AP320" s="49">
        <f t="shared" si="188"/>
        <v>6.4061771492970987E-2</v>
      </c>
      <c r="AQ320" s="49">
        <f t="shared" si="188"/>
        <v>2.2829259613660335E-2</v>
      </c>
      <c r="AS320" s="49">
        <f t="shared" si="173"/>
        <v>0.10174595992991087</v>
      </c>
      <c r="AU320" s="49">
        <f t="shared" si="189"/>
        <v>0.16684126292134827</v>
      </c>
      <c r="AV320" s="49">
        <f t="shared" si="189"/>
        <v>-2.2471910112359716E-2</v>
      </c>
      <c r="AW320" s="49">
        <f t="shared" si="189"/>
        <v>5.8545865526778096E-2</v>
      </c>
      <c r="AX320" s="49">
        <f t="shared" si="189"/>
        <v>7.7454706144781005E-2</v>
      </c>
      <c r="AY320" s="49">
        <f t="shared" si="189"/>
        <v>7.4763499561217417E-2</v>
      </c>
      <c r="AZ320" s="49">
        <f t="shared" ref="AZ320:BS320" si="196">IF(ISNUMBER(AZ170), (1+AZ170)/(1+$G170)-1, NA())</f>
        <v>7.3672938021180467E-2</v>
      </c>
      <c r="BA320" s="49">
        <f t="shared" si="196"/>
        <v>8.7757439841281926E-2</v>
      </c>
      <c r="BB320" s="49">
        <f t="shared" si="196"/>
        <v>0.11783203873883807</v>
      </c>
      <c r="BC320" s="49">
        <f t="shared" si="196"/>
        <v>9.2834546784259731E-2</v>
      </c>
      <c r="BD320" s="49">
        <f t="shared" si="196"/>
        <v>0.11796359396434997</v>
      </c>
      <c r="BE320" s="49">
        <f t="shared" si="196"/>
        <v>5.3514496598621175E-2</v>
      </c>
      <c r="BF320" s="49">
        <f t="shared" si="196"/>
        <v>0.10703058236141616</v>
      </c>
      <c r="BG320" s="49">
        <f t="shared" si="196"/>
        <v>3.482691266933946E-2</v>
      </c>
      <c r="BH320" s="49">
        <f t="shared" si="196"/>
        <v>3.8840285831539312E-2</v>
      </c>
      <c r="BI320" s="49">
        <f t="shared" si="196"/>
        <v>0.10174595992991087</v>
      </c>
      <c r="BJ320" s="49">
        <f t="shared" si="196"/>
        <v>9.0981133595656516E-2</v>
      </c>
      <c r="BK320" s="49">
        <f t="shared" si="196"/>
        <v>7.0670074512309666E-2</v>
      </c>
      <c r="BL320" s="49">
        <f t="shared" si="196"/>
        <v>7.2072292977653607E-2</v>
      </c>
      <c r="BM320" s="49">
        <f t="shared" si="196"/>
        <v>4.181814798884953E-2</v>
      </c>
      <c r="BN320" s="49">
        <f t="shared" si="196"/>
        <v>2.4800191432647001E-2</v>
      </c>
      <c r="BO320" s="49">
        <f t="shared" si="196"/>
        <v>1.5345771123645546E-2</v>
      </c>
      <c r="BP320" s="49">
        <f t="shared" si="196"/>
        <v>9.042824250978132E-3</v>
      </c>
      <c r="BQ320" s="49">
        <f t="shared" si="196"/>
        <v>3.107871549079344E-2</v>
      </c>
      <c r="BR320" s="49">
        <f t="shared" si="196"/>
        <v>0.12008623357196591</v>
      </c>
      <c r="BS320" s="49">
        <f t="shared" si="196"/>
        <v>4.5674616318419847E-2</v>
      </c>
    </row>
    <row r="321" spans="2:71">
      <c r="B321" s="48">
        <f t="shared" si="177"/>
        <v>1945</v>
      </c>
      <c r="E321" s="49">
        <f t="shared" si="157"/>
        <v>0.33100192303274034</v>
      </c>
      <c r="F321" s="49" t="e">
        <f t="shared" si="157"/>
        <v>#N/A</v>
      </c>
      <c r="G321" s="49">
        <f t="shared" si="157"/>
        <v>0</v>
      </c>
      <c r="I321" s="49">
        <f t="shared" ref="I321:K321" si="197">IF(ISNUMBER(I171), (1+I171)/(1+$G171)-1, NA())</f>
        <v>-1.9139014004999622E-2</v>
      </c>
      <c r="J321" s="49">
        <f t="shared" si="197"/>
        <v>-1.9139014004999622E-2</v>
      </c>
      <c r="K321" s="49">
        <f t="shared" si="197"/>
        <v>0.20104439886432157</v>
      </c>
      <c r="M321" s="49">
        <f t="shared" si="159"/>
        <v>0.1601291774453022</v>
      </c>
      <c r="N321" s="49">
        <f t="shared" si="159"/>
        <v>0.20104439886432157</v>
      </c>
      <c r="X321" s="49">
        <f t="shared" si="160"/>
        <v>0.2161192573821975</v>
      </c>
      <c r="Y321" s="49">
        <f t="shared" si="160"/>
        <v>0.20104439886432157</v>
      </c>
      <c r="AA321" s="49">
        <f t="shared" si="187"/>
        <v>0.1601291774453022</v>
      </c>
      <c r="AB321" s="49">
        <f t="shared" si="187"/>
        <v>0.21365094573820342</v>
      </c>
      <c r="AC321" s="49">
        <f t="shared" si="187"/>
        <v>0.18711491255358559</v>
      </c>
      <c r="AD321" s="49">
        <f t="shared" si="187"/>
        <v>0.17521001602930997</v>
      </c>
      <c r="AE321" s="49">
        <f t="shared" si="187"/>
        <v>0.11533972155015881</v>
      </c>
      <c r="AG321" s="49">
        <f t="shared" si="172"/>
        <v>-2.1978021978021789E-2</v>
      </c>
      <c r="AM321" s="49">
        <f t="shared" si="188"/>
        <v>0.15900883628850582</v>
      </c>
      <c r="AN321" s="49">
        <f t="shared" si="188"/>
        <v>8.9461145073656656E-2</v>
      </c>
      <c r="AO321" s="49">
        <f t="shared" si="188"/>
        <v>0.15216320509398118</v>
      </c>
      <c r="AP321" s="49">
        <f t="shared" si="188"/>
        <v>0.12065195748862911</v>
      </c>
      <c r="AQ321" s="49">
        <f t="shared" si="188"/>
        <v>7.3045633802717225E-2</v>
      </c>
      <c r="AS321" s="49">
        <f t="shared" si="173"/>
        <v>0.20104439886432157</v>
      </c>
      <c r="AU321" s="49">
        <f t="shared" si="189"/>
        <v>0.20419405934065948</v>
      </c>
      <c r="AV321" s="49">
        <f t="shared" si="189"/>
        <v>-2.1978021978021789E-2</v>
      </c>
      <c r="AW321" s="49">
        <f t="shared" si="189"/>
        <v>0.1248311829442259</v>
      </c>
      <c r="AX321" s="49">
        <f t="shared" si="189"/>
        <v>0.1601291774453022</v>
      </c>
      <c r="AY321" s="49">
        <f t="shared" si="189"/>
        <v>0.15732056398633087</v>
      </c>
      <c r="AZ321" s="49">
        <f t="shared" ref="AZ321:BS321" si="198">IF(ISNUMBER(AZ171), (1+AZ171)/(1+$G171)-1, NA())</f>
        <v>0.15306957854508707</v>
      </c>
      <c r="BA321" s="49">
        <f t="shared" si="198"/>
        <v>0.15852843741601941</v>
      </c>
      <c r="BB321" s="49">
        <f t="shared" si="198"/>
        <v>0.2161192573821975</v>
      </c>
      <c r="BC321" s="49">
        <f t="shared" si="198"/>
        <v>0.16998407424219986</v>
      </c>
      <c r="BD321" s="49">
        <f t="shared" si="198"/>
        <v>0.23353377990642632</v>
      </c>
      <c r="BE321" s="49">
        <f t="shared" si="198"/>
        <v>0.11614695895542093</v>
      </c>
      <c r="BF321" s="49">
        <f t="shared" si="198"/>
        <v>0.18142922490758551</v>
      </c>
      <c r="BG321" s="49">
        <f t="shared" si="198"/>
        <v>6.6077942219969099E-2</v>
      </c>
      <c r="BH321" s="49">
        <f t="shared" si="198"/>
        <v>8.8720354994039186E-2</v>
      </c>
      <c r="BI321" s="49">
        <f t="shared" si="198"/>
        <v>0.20104439886432157</v>
      </c>
      <c r="BJ321" s="49">
        <f t="shared" si="198"/>
        <v>0.18980994502843562</v>
      </c>
      <c r="BK321" s="49">
        <f t="shared" si="198"/>
        <v>0.12986851311406178</v>
      </c>
      <c r="BL321" s="49">
        <f t="shared" si="198"/>
        <v>0.15451195052735933</v>
      </c>
      <c r="BM321" s="49">
        <f t="shared" si="198"/>
        <v>9.8035159325637444E-2</v>
      </c>
      <c r="BN321" s="49">
        <f t="shared" si="198"/>
        <v>6.6266964274668716E-2</v>
      </c>
      <c r="BO321" s="49">
        <f t="shared" si="198"/>
        <v>4.8617967024130682E-2</v>
      </c>
      <c r="BP321" s="49">
        <f t="shared" si="198"/>
        <v>3.6851968857105177E-2</v>
      </c>
      <c r="BQ321" s="49">
        <f t="shared" si="198"/>
        <v>8.9461145073656656E-2</v>
      </c>
      <c r="BR321" s="49">
        <f t="shared" si="198"/>
        <v>0.20160804348245853</v>
      </c>
      <c r="BS321" s="49">
        <f t="shared" si="198"/>
        <v>7.4126182967539256E-2</v>
      </c>
    </row>
    <row r="322" spans="2:71">
      <c r="B322" s="48">
        <f t="shared" si="177"/>
        <v>1946</v>
      </c>
      <c r="E322" s="49">
        <f t="shared" si="157"/>
        <v>-0.22262994218432219</v>
      </c>
      <c r="F322" s="49" t="e">
        <f t="shared" si="157"/>
        <v>#N/A</v>
      </c>
      <c r="G322" s="49">
        <f t="shared" si="157"/>
        <v>0</v>
      </c>
      <c r="I322" s="49">
        <f t="shared" ref="I322:K322" si="199">IF(ISNUMBER(I172), (1+I172)/(1+$G172)-1, NA())</f>
        <v>-0.15103111314088358</v>
      </c>
      <c r="J322" s="49">
        <f t="shared" si="199"/>
        <v>-0.15103111314088358</v>
      </c>
      <c r="K322" s="49">
        <f t="shared" si="199"/>
        <v>-0.18981393033191329</v>
      </c>
      <c r="M322" s="49">
        <f t="shared" si="159"/>
        <v>-0.185479465230728</v>
      </c>
      <c r="N322" s="49">
        <f t="shared" si="159"/>
        <v>-0.18981393033191329</v>
      </c>
      <c r="X322" s="49">
        <f t="shared" si="160"/>
        <v>-0.18803294563682638</v>
      </c>
      <c r="Y322" s="49">
        <f t="shared" si="160"/>
        <v>-0.18981393033191329</v>
      </c>
      <c r="AA322" s="49">
        <f t="shared" si="187"/>
        <v>-0.185479465230728</v>
      </c>
      <c r="AB322" s="49">
        <f t="shared" si="187"/>
        <v>-0.17642027362828649</v>
      </c>
      <c r="AC322" s="49">
        <f t="shared" si="187"/>
        <v>-0.17703654297397176</v>
      </c>
      <c r="AD322" s="49">
        <f t="shared" si="187"/>
        <v>-0.17617337126059796</v>
      </c>
      <c r="AE322" s="49">
        <f t="shared" si="187"/>
        <v>-0.1721626258340947</v>
      </c>
      <c r="AG322" s="49">
        <f t="shared" si="172"/>
        <v>-0.15348837209302324</v>
      </c>
      <c r="AM322" s="49">
        <f t="shared" si="188"/>
        <v>-0.18843682104263793</v>
      </c>
      <c r="AN322" s="49">
        <f t="shared" si="188"/>
        <v>-0.17204776939763866</v>
      </c>
      <c r="AO322" s="49">
        <f t="shared" si="188"/>
        <v>-0.17207549571880498</v>
      </c>
      <c r="AP322" s="49">
        <f t="shared" si="188"/>
        <v>-0.16799341326043771</v>
      </c>
      <c r="AQ322" s="49">
        <f t="shared" si="188"/>
        <v>-0.16809980219630405</v>
      </c>
      <c r="AS322" s="49">
        <f t="shared" si="173"/>
        <v>-0.18981393033191329</v>
      </c>
      <c r="AU322" s="49">
        <f t="shared" si="189"/>
        <v>-0.17362967720930234</v>
      </c>
      <c r="AV322" s="49">
        <f t="shared" si="189"/>
        <v>-0.15348837209302324</v>
      </c>
      <c r="AW322" s="49">
        <f t="shared" si="189"/>
        <v>-0.17856530822159822</v>
      </c>
      <c r="AX322" s="49">
        <f t="shared" si="189"/>
        <v>-0.185479465230728</v>
      </c>
      <c r="AY322" s="49">
        <f t="shared" si="189"/>
        <v>-0.18676931118470042</v>
      </c>
      <c r="AZ322" s="49">
        <f t="shared" ref="AZ322:BS322" si="200">IF(ISNUMBER(AZ172), (1+AZ172)/(1+$G172)-1, NA())</f>
        <v>-0.18409663382890207</v>
      </c>
      <c r="BA322" s="49">
        <f t="shared" si="200"/>
        <v>-0.17726977714103187</v>
      </c>
      <c r="BB322" s="49">
        <f t="shared" si="200"/>
        <v>-0.18803294563682638</v>
      </c>
      <c r="BC322" s="49">
        <f t="shared" si="200"/>
        <v>-0.1787487994980117</v>
      </c>
      <c r="BD322" s="49">
        <f t="shared" si="200"/>
        <v>-0.19801793329501549</v>
      </c>
      <c r="BE322" s="49">
        <f t="shared" si="200"/>
        <v>-0.1756426769416608</v>
      </c>
      <c r="BF322" s="49">
        <f t="shared" si="200"/>
        <v>-0.17244140012194353</v>
      </c>
      <c r="BG322" s="49">
        <f t="shared" si="200"/>
        <v>-0.15978244843304079</v>
      </c>
      <c r="BH322" s="49">
        <f t="shared" si="200"/>
        <v>-0.17208468498385787</v>
      </c>
      <c r="BI322" s="49">
        <f t="shared" si="200"/>
        <v>-0.18981393033191329</v>
      </c>
      <c r="BJ322" s="49">
        <f t="shared" si="200"/>
        <v>-0.19497331414780261</v>
      </c>
      <c r="BK322" s="49">
        <f t="shared" si="200"/>
        <v>-0.16951496256502196</v>
      </c>
      <c r="BL322" s="49">
        <f t="shared" si="200"/>
        <v>-0.18805915713867272</v>
      </c>
      <c r="BM322" s="49">
        <f t="shared" si="200"/>
        <v>-0.17699650592406491</v>
      </c>
      <c r="BN322" s="49">
        <f t="shared" si="200"/>
        <v>-0.17077376461584792</v>
      </c>
      <c r="BO322" s="49">
        <f t="shared" si="200"/>
        <v>-0.16731668611128303</v>
      </c>
      <c r="BP322" s="49">
        <f t="shared" si="200"/>
        <v>-0.16501196710823973</v>
      </c>
      <c r="BQ322" s="49">
        <f t="shared" si="200"/>
        <v>-0.17204776939763866</v>
      </c>
      <c r="BR322" s="49">
        <f t="shared" si="200"/>
        <v>-0.17777052022599649</v>
      </c>
      <c r="BS322" s="49">
        <f t="shared" si="200"/>
        <v>-0.16239229055495352</v>
      </c>
    </row>
    <row r="323" spans="2:71">
      <c r="B323" s="48">
        <f t="shared" si="177"/>
        <v>1947</v>
      </c>
      <c r="E323" s="49">
        <f t="shared" si="157"/>
        <v>-3.0989426256749275E-2</v>
      </c>
      <c r="F323" s="49" t="e">
        <f t="shared" si="157"/>
        <v>#N/A</v>
      </c>
      <c r="G323" s="49">
        <f t="shared" si="157"/>
        <v>0</v>
      </c>
      <c r="I323" s="49">
        <f t="shared" ref="I323:K323" si="201">IF(ISNUMBER(I173), (1+I173)/(1+$G173)-1, NA())</f>
        <v>-7.6802599309232389E-2</v>
      </c>
      <c r="J323" s="49">
        <f t="shared" si="201"/>
        <v>-7.6802599309232389E-2</v>
      </c>
      <c r="K323" s="49">
        <f t="shared" si="201"/>
        <v>-4.7308697299956015E-2</v>
      </c>
      <c r="M323" s="49">
        <f t="shared" si="159"/>
        <v>-5.4211208260302124E-2</v>
      </c>
      <c r="N323" s="49">
        <f t="shared" si="159"/>
        <v>-4.7308697299956015E-2</v>
      </c>
      <c r="X323" s="49">
        <f t="shared" si="160"/>
        <v>-6.3616123611819009E-2</v>
      </c>
      <c r="Y323" s="49">
        <f t="shared" si="160"/>
        <v>-4.7308697299956015E-2</v>
      </c>
      <c r="AA323" s="49">
        <f t="shared" si="187"/>
        <v>-5.4211208260302124E-2</v>
      </c>
      <c r="AB323" s="49">
        <f t="shared" si="187"/>
        <v>-6.340033228375852E-2</v>
      </c>
      <c r="AC323" s="49">
        <f t="shared" si="187"/>
        <v>-6.8700398104372895E-2</v>
      </c>
      <c r="AD323" s="49">
        <f t="shared" si="187"/>
        <v>-6.3692070181592841E-2</v>
      </c>
      <c r="AE323" s="49">
        <f t="shared" si="187"/>
        <v>-6.5615116930094919E-2</v>
      </c>
      <c r="AG323" s="49">
        <f t="shared" si="172"/>
        <v>-8.1196581196581019E-2</v>
      </c>
      <c r="AM323" s="49">
        <f t="shared" si="188"/>
        <v>-5.7570689839683609E-2</v>
      </c>
      <c r="AN323" s="49">
        <f t="shared" si="188"/>
        <v>-7.4934727554877845E-2</v>
      </c>
      <c r="AO323" s="49">
        <f t="shared" si="188"/>
        <v>-6.3573065858166911E-2</v>
      </c>
      <c r="AP323" s="49">
        <f t="shared" si="188"/>
        <v>-7.0357388297579204E-2</v>
      </c>
      <c r="AQ323" s="49">
        <f t="shared" si="188"/>
        <v>-7.7152652779698627E-2</v>
      </c>
      <c r="AS323" s="49">
        <f t="shared" si="173"/>
        <v>-4.7308697299956015E-2</v>
      </c>
      <c r="AU323" s="49">
        <f t="shared" si="189"/>
        <v>-0.11302632051282036</v>
      </c>
      <c r="AV323" s="49">
        <f t="shared" si="189"/>
        <v>-8.1196581196581019E-2</v>
      </c>
      <c r="AW323" s="49">
        <f t="shared" si="189"/>
        <v>-5.9231923754285432E-2</v>
      </c>
      <c r="AX323" s="49">
        <f t="shared" si="189"/>
        <v>-5.4211208260302124E-2</v>
      </c>
      <c r="AY323" s="49">
        <f t="shared" si="189"/>
        <v>-5.5152105993483747E-2</v>
      </c>
      <c r="AZ323" s="49">
        <f t="shared" ref="AZ323:BS323" si="202">IF(ISNUMBER(AZ173), (1+AZ173)/(1+$G173)-1, NA())</f>
        <v>-5.521535135909883E-2</v>
      </c>
      <c r="BA323" s="49">
        <f t="shared" si="202"/>
        <v>-6.5536058160325594E-2</v>
      </c>
      <c r="BB323" s="49">
        <f t="shared" si="202"/>
        <v>-6.3616123611819009E-2</v>
      </c>
      <c r="BC323" s="49">
        <f t="shared" si="202"/>
        <v>-6.5613970003290945E-2</v>
      </c>
      <c r="BD323" s="49">
        <f t="shared" si="202"/>
        <v>-4.322887953915433E-2</v>
      </c>
      <c r="BE323" s="49">
        <f t="shared" si="202"/>
        <v>-7.2759175807786569E-2</v>
      </c>
      <c r="BF323" s="49">
        <f t="shared" si="202"/>
        <v>-6.3632244475215649E-2</v>
      </c>
      <c r="BG323" s="49">
        <f t="shared" si="202"/>
        <v>-7.0955200967098842E-2</v>
      </c>
      <c r="BH323" s="49">
        <f t="shared" si="202"/>
        <v>-6.4684222483793907E-2</v>
      </c>
      <c r="BI323" s="49">
        <f t="shared" si="202"/>
        <v>-4.7308697299956015E-2</v>
      </c>
      <c r="BJ323" s="49">
        <f t="shared" si="202"/>
        <v>-5.1072288232681951E-2</v>
      </c>
      <c r="BK323" s="49">
        <f t="shared" si="202"/>
        <v>-6.9606975639634028E-2</v>
      </c>
      <c r="BL323" s="49">
        <f t="shared" si="202"/>
        <v>-5.6093003726665258E-2</v>
      </c>
      <c r="BM323" s="49">
        <f t="shared" si="202"/>
        <v>-6.4126148517038239E-2</v>
      </c>
      <c r="BN323" s="49">
        <f t="shared" si="202"/>
        <v>-6.8644792461623028E-2</v>
      </c>
      <c r="BO323" s="49">
        <f t="shared" si="202"/>
        <v>-7.1155150208614737E-2</v>
      </c>
      <c r="BP323" s="49">
        <f t="shared" si="202"/>
        <v>-7.2828722039942506E-2</v>
      </c>
      <c r="BQ323" s="49">
        <f t="shared" si="202"/>
        <v>-7.4934727554877845E-2</v>
      </c>
      <c r="BR323" s="49">
        <f t="shared" si="202"/>
        <v>-6.8286767954346961E-2</v>
      </c>
      <c r="BS323" s="49">
        <f t="shared" si="202"/>
        <v>-7.3352519755695678E-2</v>
      </c>
    </row>
    <row r="324" spans="2:71">
      <c r="B324" s="48">
        <f t="shared" si="177"/>
        <v>1948</v>
      </c>
      <c r="E324" s="49">
        <f t="shared" si="157"/>
        <v>2.1415490673365234E-2</v>
      </c>
      <c r="F324" s="49" t="e">
        <f t="shared" si="157"/>
        <v>#N/A</v>
      </c>
      <c r="G324" s="49">
        <f t="shared" si="157"/>
        <v>0</v>
      </c>
      <c r="I324" s="49">
        <f t="shared" ref="I324:K324" si="203">IF(ISNUMBER(I174), (1+I174)/(1+$G174)-1, NA())</f>
        <v>-1.9961577294987265E-2</v>
      </c>
      <c r="J324" s="49">
        <f t="shared" si="203"/>
        <v>-1.9961577294987265E-2</v>
      </c>
      <c r="K324" s="49">
        <f t="shared" si="203"/>
        <v>1.0192162591553533E-2</v>
      </c>
      <c r="M324" s="49">
        <f t="shared" si="159"/>
        <v>6.6548648439179736E-4</v>
      </c>
      <c r="N324" s="49">
        <f t="shared" si="159"/>
        <v>1.0192162591553533E-2</v>
      </c>
      <c r="X324" s="49">
        <f t="shared" si="160"/>
        <v>-2.1881807622896599E-2</v>
      </c>
      <c r="Y324" s="49">
        <f t="shared" si="160"/>
        <v>1.0192162591553533E-2</v>
      </c>
      <c r="AA324" s="49">
        <f t="shared" si="187"/>
        <v>6.6548648439179736E-4</v>
      </c>
      <c r="AB324" s="49">
        <f t="shared" si="187"/>
        <v>-1.9057921865561989E-2</v>
      </c>
      <c r="AC324" s="49">
        <f t="shared" si="187"/>
        <v>-2.4494402290980211E-2</v>
      </c>
      <c r="AD324" s="49">
        <f t="shared" si="187"/>
        <v>-2.4830125424238458E-2</v>
      </c>
      <c r="AE324" s="49">
        <f t="shared" si="187"/>
        <v>-1.7216475757198979E-2</v>
      </c>
      <c r="AG324" s="49">
        <f t="shared" si="172"/>
        <v>-2.904564315352709E-2</v>
      </c>
      <c r="AM324" s="49">
        <f t="shared" si="188"/>
        <v>-2.1174995140919028E-3</v>
      </c>
      <c r="AN324" s="49">
        <f t="shared" si="188"/>
        <v>-5.6714596022241492E-3</v>
      </c>
      <c r="AO324" s="49">
        <f t="shared" si="188"/>
        <v>-1.6850345568700797E-2</v>
      </c>
      <c r="AP324" s="49">
        <f t="shared" si="188"/>
        <v>-2.2763440454070083E-2</v>
      </c>
      <c r="AQ324" s="49">
        <f t="shared" si="188"/>
        <v>-7.7737135601856355E-3</v>
      </c>
      <c r="AS324" s="49">
        <f t="shared" si="173"/>
        <v>1.0192162591553533E-2</v>
      </c>
      <c r="AU324" s="49">
        <f t="shared" si="189"/>
        <v>8.5371842323651581E-3</v>
      </c>
      <c r="AV324" s="49">
        <f t="shared" si="189"/>
        <v>-2.904564315352709E-2</v>
      </c>
      <c r="AW324" s="49">
        <f t="shared" si="189"/>
        <v>-4.380626898297435E-3</v>
      </c>
      <c r="AX324" s="49">
        <f t="shared" si="189"/>
        <v>6.6548648439179736E-4</v>
      </c>
      <c r="AY324" s="49">
        <f t="shared" si="189"/>
        <v>-1.5747948778445098E-3</v>
      </c>
      <c r="AZ324" s="49">
        <f t="shared" ref="AZ324:BS324" si="204">IF(ISNUMBER(AZ174), (1+AZ174)/(1+$G174)-1, NA())</f>
        <v>-3.4373619214611573E-4</v>
      </c>
      <c r="BA324" s="49">
        <f t="shared" si="204"/>
        <v>-2.3785994834196966E-2</v>
      </c>
      <c r="BB324" s="49">
        <f t="shared" si="204"/>
        <v>-2.1881807622896599E-2</v>
      </c>
      <c r="BC324" s="49">
        <f t="shared" si="204"/>
        <v>-1.7337930975318105E-2</v>
      </c>
      <c r="BD324" s="49">
        <f t="shared" si="204"/>
        <v>1.2997994612006458E-2</v>
      </c>
      <c r="BE324" s="49">
        <f t="shared" si="204"/>
        <v>-1.9007346254716673E-2</v>
      </c>
      <c r="BF324" s="49">
        <f t="shared" si="204"/>
        <v>-1.9080376726301473E-2</v>
      </c>
      <c r="BG324" s="49">
        <f t="shared" si="204"/>
        <v>-1.9912641633271777E-2</v>
      </c>
      <c r="BH324" s="49">
        <f t="shared" si="204"/>
        <v>-1.0189164785533111E-2</v>
      </c>
      <c r="BI324" s="49">
        <f t="shared" si="204"/>
        <v>1.0192162591553533E-2</v>
      </c>
      <c r="BJ324" s="49">
        <f t="shared" si="204"/>
        <v>1.2310371426085265E-3</v>
      </c>
      <c r="BK324" s="49">
        <f t="shared" si="204"/>
        <v>-2.5169237014281531E-2</v>
      </c>
      <c r="BL324" s="49">
        <f t="shared" si="204"/>
        <v>-3.8150762400808169E-3</v>
      </c>
      <c r="BM324" s="49">
        <f t="shared" si="204"/>
        <v>-1.1888857652383678E-2</v>
      </c>
      <c r="BN324" s="49">
        <f t="shared" si="204"/>
        <v>-1.6430359696803953E-2</v>
      </c>
      <c r="BO324" s="49">
        <f t="shared" si="204"/>
        <v>-1.8953416388148625E-2</v>
      </c>
      <c r="BP324" s="49">
        <f t="shared" si="204"/>
        <v>-2.0635454182378332E-2</v>
      </c>
      <c r="BQ324" s="49">
        <f t="shared" si="204"/>
        <v>-5.6714596022241492E-3</v>
      </c>
      <c r="BR324" s="49">
        <f t="shared" si="204"/>
        <v>-3.4415621500258342E-2</v>
      </c>
      <c r="BS324" s="49">
        <f t="shared" si="204"/>
        <v>-2.8803405589849729E-2</v>
      </c>
    </row>
    <row r="325" spans="2:71">
      <c r="B325" s="48">
        <f t="shared" si="177"/>
        <v>1949</v>
      </c>
      <c r="E325" s="49">
        <f t="shared" si="157"/>
        <v>0.20924116923275848</v>
      </c>
      <c r="F325" s="49" t="e">
        <f t="shared" si="157"/>
        <v>#N/A</v>
      </c>
      <c r="G325" s="49">
        <f t="shared" si="157"/>
        <v>0</v>
      </c>
      <c r="I325" s="49">
        <f t="shared" ref="I325:K325" si="205">IF(ISNUMBER(I175), (1+I175)/(1+$G175)-1, NA())</f>
        <v>3.1563187175914553E-2</v>
      </c>
      <c r="J325" s="49">
        <f t="shared" si="205"/>
        <v>3.1563187175914553E-2</v>
      </c>
      <c r="K325" s="49">
        <f t="shared" si="205"/>
        <v>0.14499671735002218</v>
      </c>
      <c r="M325" s="49">
        <f t="shared" si="159"/>
        <v>0.12070252472495269</v>
      </c>
      <c r="N325" s="49">
        <f t="shared" si="159"/>
        <v>0.14499671735002218</v>
      </c>
      <c r="X325" s="49">
        <f t="shared" si="160"/>
        <v>0.12946881121604092</v>
      </c>
      <c r="Y325" s="49">
        <f t="shared" si="160"/>
        <v>0.14499671735002218</v>
      </c>
      <c r="AA325" s="49">
        <f t="shared" si="187"/>
        <v>0.12070252472495269</v>
      </c>
      <c r="AB325" s="49">
        <f t="shared" si="187"/>
        <v>0.12419965508651942</v>
      </c>
      <c r="AC325" s="49">
        <f t="shared" si="187"/>
        <v>0.1117431309604715</v>
      </c>
      <c r="AD325" s="49">
        <f t="shared" si="187"/>
        <v>9.8091764881185206E-2</v>
      </c>
      <c r="AE325" s="49">
        <f t="shared" si="187"/>
        <v>8.3466075505220116E-2</v>
      </c>
      <c r="AG325" s="49">
        <f t="shared" si="172"/>
        <v>2.1186440677966045E-2</v>
      </c>
      <c r="AM325" s="49">
        <f t="shared" si="188"/>
        <v>0.11747304479564979</v>
      </c>
      <c r="AN325" s="49">
        <f t="shared" si="188"/>
        <v>8.2090508642587823E-2</v>
      </c>
      <c r="AO325" s="49">
        <f t="shared" si="188"/>
        <v>9.8701157445949317E-2</v>
      </c>
      <c r="AP325" s="49">
        <f t="shared" si="188"/>
        <v>8.4079706436229307E-2</v>
      </c>
      <c r="AQ325" s="49">
        <f t="shared" si="188"/>
        <v>7.4110313927608473E-2</v>
      </c>
      <c r="AS325" s="49">
        <f t="shared" si="173"/>
        <v>0.14499671735002218</v>
      </c>
      <c r="AU325" s="49">
        <f t="shared" si="189"/>
        <v>0.18975634152542376</v>
      </c>
      <c r="AV325" s="49">
        <f t="shared" si="189"/>
        <v>2.1186440677966045E-2</v>
      </c>
      <c r="AW325" s="49">
        <f t="shared" si="189"/>
        <v>0.10189705186947329</v>
      </c>
      <c r="AX325" s="49">
        <f t="shared" si="189"/>
        <v>0.12070252472495269</v>
      </c>
      <c r="AY325" s="49">
        <f t="shared" si="189"/>
        <v>0.11795816484015753</v>
      </c>
      <c r="AZ325" s="49">
        <f t="shared" ref="AZ325:BS325" si="206">IF(ISNUMBER(AZ175), (1+AZ175)/(1+$G175)-1, NA())</f>
        <v>0.11694143015385672</v>
      </c>
      <c r="BA325" s="49">
        <f t="shared" si="206"/>
        <v>9.5108174042549676E-2</v>
      </c>
      <c r="BB325" s="49">
        <f t="shared" si="206"/>
        <v>0.12946881121604092</v>
      </c>
      <c r="BC325" s="49">
        <f t="shared" si="206"/>
        <v>0.10580474943512175</v>
      </c>
      <c r="BD325" s="49">
        <f t="shared" si="206"/>
        <v>0.1610578303207062</v>
      </c>
      <c r="BE325" s="49">
        <f t="shared" si="206"/>
        <v>8.5527853030721968E-2</v>
      </c>
      <c r="BF325" s="49">
        <f t="shared" si="206"/>
        <v>0.1078279352743261</v>
      </c>
      <c r="BG325" s="49">
        <f t="shared" si="206"/>
        <v>6.1585569054976919E-2</v>
      </c>
      <c r="BH325" s="49">
        <f t="shared" si="206"/>
        <v>8.1925795841730764E-2</v>
      </c>
      <c r="BI325" s="49">
        <f t="shared" si="206"/>
        <v>0.14499671735002218</v>
      </c>
      <c r="BJ325" s="49">
        <f t="shared" si="206"/>
        <v>0.13401927781084177</v>
      </c>
      <c r="BK325" s="49">
        <f t="shared" si="206"/>
        <v>8.734527244366852E-2</v>
      </c>
      <c r="BL325" s="49">
        <f t="shared" si="206"/>
        <v>0.11521380495536238</v>
      </c>
      <c r="BM325" s="49">
        <f t="shared" si="206"/>
        <v>8.5125048386595514E-2</v>
      </c>
      <c r="BN325" s="49">
        <f t="shared" si="206"/>
        <v>6.820012281666421E-2</v>
      </c>
      <c r="BO325" s="49">
        <f t="shared" si="206"/>
        <v>5.8797386388924622E-2</v>
      </c>
      <c r="BP325" s="49">
        <f t="shared" si="206"/>
        <v>5.2528895437098377E-2</v>
      </c>
      <c r="BQ325" s="49">
        <f t="shared" si="206"/>
        <v>8.2090508642587823E-2</v>
      </c>
      <c r="BR325" s="49">
        <f t="shared" si="206"/>
        <v>0.10201629073238228</v>
      </c>
      <c r="BS325" s="49">
        <f t="shared" si="206"/>
        <v>5.7571372768033813E-2</v>
      </c>
    </row>
    <row r="326" spans="2:71">
      <c r="B326" s="48">
        <f t="shared" si="177"/>
        <v>1950</v>
      </c>
      <c r="E326" s="49">
        <f t="shared" si="157"/>
        <v>0.23896250500129845</v>
      </c>
      <c r="F326" s="49" t="e">
        <f t="shared" si="157"/>
        <v>#N/A</v>
      </c>
      <c r="G326" s="49">
        <f t="shared" si="157"/>
        <v>0</v>
      </c>
      <c r="I326" s="49">
        <f t="shared" ref="I326:K326" si="207">IF(ISNUMBER(I176), (1+I176)/(1+$G176)-1, NA())</f>
        <v>-4.5741760107458784E-2</v>
      </c>
      <c r="J326" s="49">
        <f t="shared" si="207"/>
        <v>-4.5741760107458784E-2</v>
      </c>
      <c r="K326" s="49">
        <f t="shared" si="207"/>
        <v>0.12115703287154966</v>
      </c>
      <c r="M326" s="49">
        <f t="shared" si="159"/>
        <v>9.1571017436034463E-2</v>
      </c>
      <c r="N326" s="49">
        <f t="shared" si="159"/>
        <v>0.12115703287154966</v>
      </c>
      <c r="X326" s="49">
        <f t="shared" si="160"/>
        <v>0.10180135173576055</v>
      </c>
      <c r="Y326" s="49">
        <f t="shared" si="160"/>
        <v>0.12115703287154966</v>
      </c>
      <c r="AA326" s="49">
        <f t="shared" si="187"/>
        <v>9.1571017436034463E-2</v>
      </c>
      <c r="AB326" s="49">
        <f t="shared" si="187"/>
        <v>0.11329783268187721</v>
      </c>
      <c r="AC326" s="49">
        <f t="shared" si="187"/>
        <v>8.303280566909077E-2</v>
      </c>
      <c r="AD326" s="49">
        <f t="shared" si="187"/>
        <v>9.7871802526491969E-2</v>
      </c>
      <c r="AE326" s="49">
        <f t="shared" si="187"/>
        <v>4.9622581341176364E-2</v>
      </c>
      <c r="AG326" s="49">
        <f t="shared" si="172"/>
        <v>-5.5999999999999828E-2</v>
      </c>
      <c r="AM326" s="49">
        <f t="shared" si="188"/>
        <v>9.1438024743703661E-2</v>
      </c>
      <c r="AN326" s="49">
        <f t="shared" si="188"/>
        <v>2.0089047438731633E-2</v>
      </c>
      <c r="AO326" s="49">
        <f t="shared" si="188"/>
        <v>7.4784139198124544E-2</v>
      </c>
      <c r="AP326" s="49">
        <f t="shared" si="188"/>
        <v>4.4145895650408828E-2</v>
      </c>
      <c r="AQ326" s="49">
        <f t="shared" si="188"/>
        <v>4.2571438308407483E-3</v>
      </c>
      <c r="AS326" s="49">
        <f t="shared" si="173"/>
        <v>0.12115703287154966</v>
      </c>
      <c r="AU326" s="49">
        <f t="shared" si="189"/>
        <v>6.4574571200000319E-2</v>
      </c>
      <c r="AV326" s="49">
        <f t="shared" si="189"/>
        <v>-5.5999999999999828E-2</v>
      </c>
      <c r="AW326" s="49">
        <f t="shared" si="189"/>
        <v>6.2074766935904746E-2</v>
      </c>
      <c r="AX326" s="49">
        <f t="shared" si="189"/>
        <v>9.1571017436034463E-2</v>
      </c>
      <c r="AY326" s="49">
        <f t="shared" si="189"/>
        <v>9.1526134968341832E-2</v>
      </c>
      <c r="AZ326" s="49">
        <f t="shared" ref="AZ326:BS326" si="208">IF(ISNUMBER(AZ176), (1+AZ176)/(1+$G176)-1, NA())</f>
        <v>8.5671767336008564E-2</v>
      </c>
      <c r="BA326" s="49">
        <f t="shared" si="208"/>
        <v>8.2475872660848548E-2</v>
      </c>
      <c r="BB326" s="49">
        <f t="shared" si="208"/>
        <v>0.10180135173576055</v>
      </c>
      <c r="BC326" s="49">
        <f t="shared" si="208"/>
        <v>8.9435385606791762E-2</v>
      </c>
      <c r="BD326" s="49">
        <f t="shared" si="208"/>
        <v>0.15060840090398675</v>
      </c>
      <c r="BE326" s="49">
        <f t="shared" si="208"/>
        <v>3.6286710209126882E-2</v>
      </c>
      <c r="BF326" s="49">
        <f t="shared" si="208"/>
        <v>8.4621140177363774E-2</v>
      </c>
      <c r="BG326" s="49">
        <f t="shared" si="208"/>
        <v>8.2415335695635861E-3</v>
      </c>
      <c r="BH326" s="49">
        <f t="shared" si="208"/>
        <v>3.2370732473130159E-2</v>
      </c>
      <c r="BI326" s="49">
        <f t="shared" si="208"/>
        <v>0.12115703287154966</v>
      </c>
      <c r="BJ326" s="49">
        <f t="shared" si="208"/>
        <v>0.12097750300077914</v>
      </c>
      <c r="BK326" s="49">
        <f t="shared" si="208"/>
        <v>4.736679500896801E-2</v>
      </c>
      <c r="BL326" s="49">
        <f t="shared" si="208"/>
        <v>9.1481252500649202E-2</v>
      </c>
      <c r="BM326" s="49">
        <f t="shared" si="208"/>
        <v>4.4287251700441566E-2</v>
      </c>
      <c r="BN326" s="49">
        <f t="shared" si="208"/>
        <v>1.7740626250324576E-2</v>
      </c>
      <c r="BO326" s="49">
        <f t="shared" si="208"/>
        <v>2.9925010002598285E-3</v>
      </c>
      <c r="BP326" s="49">
        <f t="shared" si="208"/>
        <v>-6.8395824997834476E-3</v>
      </c>
      <c r="BQ326" s="49">
        <f t="shared" si="208"/>
        <v>2.0089047438731633E-2</v>
      </c>
      <c r="BR326" s="49">
        <f t="shared" si="208"/>
        <v>0.10373249455137112</v>
      </c>
      <c r="BS326" s="49">
        <f t="shared" si="208"/>
        <v>1.4366277668773408E-2</v>
      </c>
    </row>
    <row r="327" spans="2:71">
      <c r="B327" s="48">
        <f t="shared" si="177"/>
        <v>1951</v>
      </c>
      <c r="E327" s="49">
        <f t="shared" ref="E327:G346" si="209">IF(ISNUMBER(E177), (1+E177)/(1+$G177)-1, NA())</f>
        <v>0.1676450647284784</v>
      </c>
      <c r="F327" s="49" t="e">
        <f t="shared" si="209"/>
        <v>#N/A</v>
      </c>
      <c r="G327" s="49">
        <f t="shared" si="209"/>
        <v>0</v>
      </c>
      <c r="I327" s="49">
        <f t="shared" ref="I327:K327" si="210">IF(ISNUMBER(I177), (1+I177)/(1+$G177)-1, NA())</f>
        <v>-4.3448659341106421E-2</v>
      </c>
      <c r="J327" s="49">
        <f t="shared" si="210"/>
        <v>-4.3448659341106421E-2</v>
      </c>
      <c r="K327" s="49">
        <f t="shared" si="210"/>
        <v>8.4100141104890502E-2</v>
      </c>
      <c r="M327" s="49">
        <f t="shared" ref="M327:N346" si="211">IF(ISNUMBER(M177), (1+M177)/(1+$G177)-1, NA())</f>
        <v>5.8597951422669325E-2</v>
      </c>
      <c r="N327" s="49">
        <f t="shared" si="211"/>
        <v>8.4100141104890502E-2</v>
      </c>
      <c r="X327" s="49">
        <f t="shared" ref="X327:Y346" si="212">IF(ISNUMBER(X177), (1+X177)/(1+$G177)-1, NA())</f>
        <v>4.016470212834955E-2</v>
      </c>
      <c r="Y327" s="49">
        <f t="shared" si="212"/>
        <v>8.4100141104890502E-2</v>
      </c>
      <c r="AA327" s="49">
        <f t="shared" ref="AA327:AE336" si="213">IF(ISNUMBER(AA177), (1+AA177)/(1+$G177)-1, NA())</f>
        <v>5.8597951422669325E-2</v>
      </c>
      <c r="AB327" s="49">
        <f t="shared" si="213"/>
        <v>4.4791729413507619E-2</v>
      </c>
      <c r="AC327" s="49">
        <f t="shared" si="213"/>
        <v>1.4085933194083022E-2</v>
      </c>
      <c r="AD327" s="49">
        <f t="shared" si="213"/>
        <v>1.5384785346971741E-2</v>
      </c>
      <c r="AE327" s="49">
        <f t="shared" si="213"/>
        <v>2.0949922520652198E-3</v>
      </c>
      <c r="AG327" s="49">
        <f t="shared" si="172"/>
        <v>-5.6603773584905759E-2</v>
      </c>
      <c r="AM327" s="49">
        <f t="shared" ref="AM327:AQ336" si="214">IF(ISNUMBER(AM177), (1+AM177)/(1+$G177)-1, NA())</f>
        <v>5.420144420766615E-2</v>
      </c>
      <c r="AN327" s="49">
        <f t="shared" si="214"/>
        <v>-3.848792266211154E-3</v>
      </c>
      <c r="AO327" s="49">
        <f t="shared" si="214"/>
        <v>3.0244843684246847E-2</v>
      </c>
      <c r="AP327" s="49">
        <f t="shared" si="214"/>
        <v>3.815672229341649E-3</v>
      </c>
      <c r="AQ327" s="49">
        <f t="shared" si="214"/>
        <v>-1.4775479432280636E-2</v>
      </c>
      <c r="AS327" s="49">
        <f t="shared" si="173"/>
        <v>8.4100141104890502E-2</v>
      </c>
      <c r="AU327" s="49">
        <f t="shared" ref="AU327:AY336" si="215">IF(ISNUMBER(AU177), (1+AU177)/(1+$G177)-1, NA())</f>
        <v>6.0016509433962195E-2</v>
      </c>
      <c r="AV327" s="49">
        <f t="shared" si="215"/>
        <v>-5.6603773584905759E-2</v>
      </c>
      <c r="AW327" s="49">
        <f t="shared" si="215"/>
        <v>3.6173067591330765E-2</v>
      </c>
      <c r="AX327" s="49">
        <f t="shared" si="215"/>
        <v>5.8597951422669325E-2</v>
      </c>
      <c r="AY327" s="49">
        <f t="shared" si="215"/>
        <v>5.7059298497227795E-2</v>
      </c>
      <c r="AZ327" s="49">
        <f t="shared" ref="AZ327:BS327" si="216">IF(ISNUMBER(AZ177), (1+AZ177)/(1+$G177)-1, NA())</f>
        <v>5.4112974656401303E-2</v>
      </c>
      <c r="BA327" s="49">
        <f t="shared" si="216"/>
        <v>2.008735399227124E-2</v>
      </c>
      <c r="BB327" s="49">
        <f t="shared" si="216"/>
        <v>4.016470212834955E-2</v>
      </c>
      <c r="BC327" s="49">
        <f t="shared" si="216"/>
        <v>1.9033320342127569E-2</v>
      </c>
      <c r="BD327" s="49">
        <f t="shared" si="216"/>
        <v>0.10498637201078731</v>
      </c>
      <c r="BE327" s="49">
        <f t="shared" si="216"/>
        <v>1.0695156593243382E-4</v>
      </c>
      <c r="BF327" s="49">
        <f t="shared" si="216"/>
        <v>2.2379573279528664E-2</v>
      </c>
      <c r="BG327" s="49">
        <f t="shared" si="216"/>
        <v>-1.6922651392053623E-2</v>
      </c>
      <c r="BH327" s="49">
        <f t="shared" si="216"/>
        <v>1.2884129579938897E-2</v>
      </c>
      <c r="BI327" s="49">
        <f t="shared" si="216"/>
        <v>8.4100141104890502E-2</v>
      </c>
      <c r="BJ327" s="49">
        <f t="shared" si="216"/>
        <v>7.7945529403124603E-2</v>
      </c>
      <c r="BK327" s="49">
        <f t="shared" si="216"/>
        <v>6.576864637308999E-3</v>
      </c>
      <c r="BL327" s="49">
        <f t="shared" si="216"/>
        <v>5.5520645571786265E-2</v>
      </c>
      <c r="BM327" s="49">
        <f t="shared" si="216"/>
        <v>1.9640831441644968E-2</v>
      </c>
      <c r="BN327" s="49">
        <f t="shared" si="216"/>
        <v>-5.4156400655969161E-4</v>
      </c>
      <c r="BO327" s="49">
        <f t="shared" si="216"/>
        <v>-1.1754005922228861E-2</v>
      </c>
      <c r="BP327" s="49">
        <f t="shared" si="216"/>
        <v>-1.922896719934164E-2</v>
      </c>
      <c r="BQ327" s="49">
        <f t="shared" si="216"/>
        <v>-3.848792266211154E-3</v>
      </c>
      <c r="BR327" s="49">
        <f t="shared" si="216"/>
        <v>1.6061983611625363E-2</v>
      </c>
      <c r="BS327" s="49">
        <f t="shared" si="216"/>
        <v>-3.504183181557996E-2</v>
      </c>
    </row>
    <row r="328" spans="2:71">
      <c r="B328" s="48">
        <f t="shared" si="177"/>
        <v>1952</v>
      </c>
      <c r="E328" s="49">
        <f t="shared" si="209"/>
        <v>0.17090529084030104</v>
      </c>
      <c r="F328" s="49" t="e">
        <f t="shared" si="209"/>
        <v>#N/A</v>
      </c>
      <c r="G328" s="49">
        <f t="shared" si="209"/>
        <v>0</v>
      </c>
      <c r="I328" s="49">
        <f t="shared" ref="I328:K328" si="217">IF(ISNUMBER(I178), (1+I178)/(1+$G178)-1, NA())</f>
        <v>8.3058698957787502E-3</v>
      </c>
      <c r="J328" s="49">
        <f t="shared" si="217"/>
        <v>8.3058698957787502E-3</v>
      </c>
      <c r="K328" s="49">
        <f t="shared" si="217"/>
        <v>0.10655633946071674</v>
      </c>
      <c r="M328" s="49">
        <f t="shared" si="211"/>
        <v>8.5212036887182707E-2</v>
      </c>
      <c r="N328" s="49">
        <f t="shared" si="211"/>
        <v>0.10655633946071674</v>
      </c>
      <c r="X328" s="49">
        <f t="shared" si="212"/>
        <v>6.9712012917246158E-2</v>
      </c>
      <c r="Y328" s="49">
        <f t="shared" si="212"/>
        <v>0.10655633946071674</v>
      </c>
      <c r="AA328" s="49">
        <f t="shared" si="213"/>
        <v>8.5212036887182707E-2</v>
      </c>
      <c r="AB328" s="49">
        <f t="shared" si="213"/>
        <v>6.9078915199320523E-2</v>
      </c>
      <c r="AC328" s="49">
        <f t="shared" si="213"/>
        <v>4.9144242855221565E-2</v>
      </c>
      <c r="AD328" s="49">
        <f t="shared" si="213"/>
        <v>5.3555219845241142E-2</v>
      </c>
      <c r="AE328" s="49">
        <f t="shared" si="213"/>
        <v>4.3129215510764096E-2</v>
      </c>
      <c r="AG328" s="49">
        <f t="shared" si="172"/>
        <v>-7.4906367041198685E-3</v>
      </c>
      <c r="AM328" s="49">
        <f t="shared" si="214"/>
        <v>8.2048998808806006E-2</v>
      </c>
      <c r="AN328" s="49">
        <f t="shared" si="214"/>
        <v>4.2765830535537175E-2</v>
      </c>
      <c r="AO328" s="49">
        <f t="shared" si="214"/>
        <v>5.869488177208293E-2</v>
      </c>
      <c r="AP328" s="49">
        <f t="shared" si="214"/>
        <v>3.8499950742958866E-2</v>
      </c>
      <c r="AQ328" s="49">
        <f t="shared" si="214"/>
        <v>3.429954624316478E-2</v>
      </c>
      <c r="AS328" s="49">
        <f t="shared" si="173"/>
        <v>0.10655633946071674</v>
      </c>
      <c r="AU328" s="49">
        <f t="shared" si="215"/>
        <v>0.1020684026217229</v>
      </c>
      <c r="AV328" s="49">
        <f t="shared" si="215"/>
        <v>-7.4906367041198685E-3</v>
      </c>
      <c r="AW328" s="49">
        <f t="shared" si="215"/>
        <v>6.737244413274035E-2</v>
      </c>
      <c r="AX328" s="49">
        <f t="shared" si="215"/>
        <v>8.5212036887182707E-2</v>
      </c>
      <c r="AY328" s="49">
        <f t="shared" si="215"/>
        <v>8.3459681977636535E-2</v>
      </c>
      <c r="AZ328" s="49">
        <f t="shared" ref="AZ328:BS328" si="218">IF(ISNUMBER(AZ178), (1+AZ178)/(1+$G178)-1, NA())</f>
        <v>8.1644118336294147E-2</v>
      </c>
      <c r="BA328" s="49">
        <f t="shared" si="218"/>
        <v>5.2683435713761773E-2</v>
      </c>
      <c r="BB328" s="49">
        <f t="shared" si="218"/>
        <v>6.9712012917246158E-2</v>
      </c>
      <c r="BC328" s="49">
        <f t="shared" si="218"/>
        <v>5.5119998774214807E-2</v>
      </c>
      <c r="BD328" s="49">
        <f t="shared" si="218"/>
        <v>0.12264357730561248</v>
      </c>
      <c r="BE328" s="49">
        <f t="shared" si="218"/>
        <v>3.9944843827212972E-2</v>
      </c>
      <c r="BF328" s="49">
        <f t="shared" si="218"/>
        <v>5.6302356008669729E-2</v>
      </c>
      <c r="BG328" s="49">
        <f t="shared" si="218"/>
        <v>2.5554529363017053E-2</v>
      </c>
      <c r="BH328" s="49">
        <f t="shared" si="218"/>
        <v>4.8487561261455037E-2</v>
      </c>
      <c r="BI328" s="49">
        <f t="shared" si="218"/>
        <v>0.10655633946071674</v>
      </c>
      <c r="BJ328" s="49">
        <f t="shared" si="218"/>
        <v>9.954691982253272E-2</v>
      </c>
      <c r="BK328" s="49">
        <f t="shared" si="218"/>
        <v>4.209542650135778E-2</v>
      </c>
      <c r="BL328" s="49">
        <f t="shared" si="218"/>
        <v>8.1707327068090363E-2</v>
      </c>
      <c r="BM328" s="49">
        <f t="shared" si="218"/>
        <v>5.3163978660983213E-2</v>
      </c>
      <c r="BN328" s="49">
        <f t="shared" si="218"/>
        <v>3.7108345181985358E-2</v>
      </c>
      <c r="BO328" s="49">
        <f t="shared" si="218"/>
        <v>2.8188548804764402E-2</v>
      </c>
      <c r="BP328" s="49">
        <f t="shared" si="218"/>
        <v>2.2242017886616949E-2</v>
      </c>
      <c r="BQ328" s="49">
        <f t="shared" si="218"/>
        <v>4.2765830535537175E-2</v>
      </c>
      <c r="BR328" s="49">
        <f t="shared" si="218"/>
        <v>4.871361496254778E-2</v>
      </c>
      <c r="BS328" s="49">
        <f t="shared" si="218"/>
        <v>1.6461909773782368E-2</v>
      </c>
    </row>
    <row r="329" spans="2:71">
      <c r="B329" s="48">
        <f t="shared" si="177"/>
        <v>1953</v>
      </c>
      <c r="E329" s="49">
        <f t="shared" si="209"/>
        <v>-1.8377984668597303E-2</v>
      </c>
      <c r="F329" s="49" t="e">
        <f t="shared" si="209"/>
        <v>#N/A</v>
      </c>
      <c r="G329" s="49">
        <f t="shared" si="209"/>
        <v>0</v>
      </c>
      <c r="I329" s="49">
        <f t="shared" ref="I329:K329" si="219">IF(ISNUMBER(I179), (1+I179)/(1+$G179)-1, NA())</f>
        <v>1.0572382572375139E-2</v>
      </c>
      <c r="J329" s="49">
        <f t="shared" si="219"/>
        <v>1.0572382572375139E-2</v>
      </c>
      <c r="K329" s="49">
        <f t="shared" si="219"/>
        <v>6.4571386588250235E-3</v>
      </c>
      <c r="M329" s="49">
        <f t="shared" si="211"/>
        <v>-2.6775108756825761E-3</v>
      </c>
      <c r="N329" s="49">
        <f t="shared" si="211"/>
        <v>6.4571386588250235E-3</v>
      </c>
      <c r="X329" s="49">
        <f t="shared" si="212"/>
        <v>-3.4762911697477916E-3</v>
      </c>
      <c r="Y329" s="49">
        <f t="shared" si="212"/>
        <v>6.4571386588250235E-3</v>
      </c>
      <c r="AA329" s="49">
        <f t="shared" si="213"/>
        <v>-2.6775108756825761E-3</v>
      </c>
      <c r="AB329" s="49">
        <f t="shared" si="213"/>
        <v>-4.553639044659441E-3</v>
      </c>
      <c r="AC329" s="49">
        <f t="shared" si="213"/>
        <v>-3.1732380357557544E-3</v>
      </c>
      <c r="AD329" s="49">
        <f t="shared" si="213"/>
        <v>-1.0546266361195711E-2</v>
      </c>
      <c r="AE329" s="49">
        <f t="shared" si="213"/>
        <v>-3.5711748998739079E-3</v>
      </c>
      <c r="AG329" s="49">
        <f t="shared" si="172"/>
        <v>-7.4349442379182396E-3</v>
      </c>
      <c r="AM329" s="49">
        <f t="shared" si="214"/>
        <v>-1.1233303199377209E-2</v>
      </c>
      <c r="AN329" s="49">
        <f t="shared" si="214"/>
        <v>2.6969336263880095E-3</v>
      </c>
      <c r="AO329" s="49">
        <f t="shared" si="214"/>
        <v>-4.7667447219741366E-3</v>
      </c>
      <c r="AP329" s="49">
        <f t="shared" si="214"/>
        <v>-4.5483730706477044E-3</v>
      </c>
      <c r="AQ329" s="49">
        <f t="shared" si="214"/>
        <v>6.2265406194461637E-3</v>
      </c>
      <c r="AS329" s="49">
        <f t="shared" si="173"/>
        <v>6.4571386588250235E-3</v>
      </c>
      <c r="AU329" s="49">
        <f t="shared" si="215"/>
        <v>1.1302996654275033E-2</v>
      </c>
      <c r="AV329" s="49">
        <f t="shared" si="215"/>
        <v>-7.4349442379182396E-3</v>
      </c>
      <c r="AW329" s="49">
        <f t="shared" si="215"/>
        <v>-1.5832068326145921E-3</v>
      </c>
      <c r="AX329" s="49">
        <f t="shared" si="215"/>
        <v>-2.6775108756825761E-3</v>
      </c>
      <c r="AY329" s="49">
        <f t="shared" si="215"/>
        <v>-7.7919876644700903E-3</v>
      </c>
      <c r="AZ329" s="49">
        <f t="shared" ref="AZ329:BS329" si="220">IF(ISNUMBER(AZ179), (1+AZ179)/(1+$G179)-1, NA())</f>
        <v>-2.4586500670688016E-3</v>
      </c>
      <c r="BA329" s="49">
        <f t="shared" si="220"/>
        <v>-1.6065356831288846E-2</v>
      </c>
      <c r="BB329" s="49">
        <f t="shared" si="220"/>
        <v>-3.4762911697477916E-3</v>
      </c>
      <c r="BC329" s="49">
        <f t="shared" si="220"/>
        <v>-1.1272475267012694E-2</v>
      </c>
      <c r="BD329" s="49">
        <f t="shared" si="220"/>
        <v>2.4835782696941422E-4</v>
      </c>
      <c r="BE329" s="49">
        <f t="shared" si="220"/>
        <v>-7.8648917242807315E-3</v>
      </c>
      <c r="BF329" s="49">
        <f t="shared" si="220"/>
        <v>4.1645810599391098E-3</v>
      </c>
      <c r="BG329" s="49">
        <f t="shared" si="220"/>
        <v>3.9261595578590214E-3</v>
      </c>
      <c r="BH329" s="49">
        <f t="shared" si="220"/>
        <v>-2.6763928338420229E-3</v>
      </c>
      <c r="BI329" s="49">
        <f t="shared" si="220"/>
        <v>6.4571386588250235E-3</v>
      </c>
      <c r="BJ329" s="49">
        <f t="shared" si="220"/>
        <v>-1.40007684963257E-2</v>
      </c>
      <c r="BK329" s="49">
        <f t="shared" si="220"/>
        <v>-5.5687563026274312E-4</v>
      </c>
      <c r="BL329" s="49">
        <f t="shared" si="220"/>
        <v>-1.2906464453257716E-2</v>
      </c>
      <c r="BM329" s="49">
        <f t="shared" si="220"/>
        <v>-1.1155577984349185E-2</v>
      </c>
      <c r="BN329" s="49">
        <f t="shared" si="220"/>
        <v>-1.0170704345587978E-2</v>
      </c>
      <c r="BO329" s="49">
        <f t="shared" si="220"/>
        <v>-9.6235523240539855E-3</v>
      </c>
      <c r="BP329" s="49">
        <f t="shared" si="220"/>
        <v>-9.2587843096980649E-3</v>
      </c>
      <c r="BQ329" s="49">
        <f t="shared" si="220"/>
        <v>2.6969336263880095E-3</v>
      </c>
      <c r="BR329" s="49">
        <f t="shared" si="220"/>
        <v>-1.8771012445073842E-2</v>
      </c>
      <c r="BS329" s="49">
        <f t="shared" si="220"/>
        <v>9.5362983585967065E-4</v>
      </c>
    </row>
    <row r="330" spans="2:71">
      <c r="B330" s="48">
        <f t="shared" si="177"/>
        <v>1954</v>
      </c>
      <c r="E330" s="49">
        <f t="shared" si="209"/>
        <v>0.53168695104578623</v>
      </c>
      <c r="F330" s="49" t="e">
        <f t="shared" si="209"/>
        <v>#N/A</v>
      </c>
      <c r="G330" s="49">
        <f t="shared" si="209"/>
        <v>0</v>
      </c>
      <c r="I330" s="49">
        <f t="shared" ref="I330:K330" si="221">IF(ISNUMBER(I180), (1+I180)/(1+$G180)-1, NA())</f>
        <v>1.630777686157292E-2</v>
      </c>
      <c r="J330" s="49">
        <f t="shared" si="221"/>
        <v>1.630777686157292E-2</v>
      </c>
      <c r="K330" s="49">
        <f t="shared" si="221"/>
        <v>0.32931740110230701</v>
      </c>
      <c r="M330" s="49">
        <f t="shared" si="211"/>
        <v>0.27324328177154666</v>
      </c>
      <c r="N330" s="49">
        <f t="shared" si="211"/>
        <v>0.32931740110230701</v>
      </c>
      <c r="X330" s="49">
        <f t="shared" si="212"/>
        <v>0.28184371894434324</v>
      </c>
      <c r="Y330" s="49">
        <f t="shared" si="212"/>
        <v>0.32931740110230701</v>
      </c>
      <c r="AA330" s="49">
        <f t="shared" si="213"/>
        <v>0.27324328177154666</v>
      </c>
      <c r="AB330" s="49">
        <f t="shared" si="213"/>
        <v>0.28650768203485755</v>
      </c>
      <c r="AC330" s="49">
        <f t="shared" si="213"/>
        <v>0.23603628369547947</v>
      </c>
      <c r="AD330" s="49">
        <f t="shared" si="213"/>
        <v>0.24186177511839801</v>
      </c>
      <c r="AE330" s="49">
        <f t="shared" si="213"/>
        <v>0.17913581407199808</v>
      </c>
      <c r="AG330" s="49">
        <f t="shared" si="172"/>
        <v>7.4906367041198685E-3</v>
      </c>
      <c r="AM330" s="49">
        <f t="shared" si="214"/>
        <v>0.27110087783921277</v>
      </c>
      <c r="AN330" s="49">
        <f t="shared" si="214"/>
        <v>0.14830442015019729</v>
      </c>
      <c r="AO330" s="49">
        <f t="shared" si="214"/>
        <v>0.22674056957046829</v>
      </c>
      <c r="AP330" s="49">
        <f t="shared" si="214"/>
        <v>0.17463719649462339</v>
      </c>
      <c r="AQ330" s="49">
        <f t="shared" si="214"/>
        <v>0.12339353180386814</v>
      </c>
      <c r="AS330" s="49">
        <f t="shared" si="173"/>
        <v>0.32931740110230701</v>
      </c>
      <c r="AU330" s="49">
        <f t="shared" si="215"/>
        <v>0.31987419101123593</v>
      </c>
      <c r="AV330" s="49">
        <f t="shared" si="215"/>
        <v>7.4906367041198685E-3</v>
      </c>
      <c r="AW330" s="49">
        <f t="shared" si="215"/>
        <v>0.22082365033737994</v>
      </c>
      <c r="AX330" s="49">
        <f t="shared" si="215"/>
        <v>0.27324328177154666</v>
      </c>
      <c r="AY330" s="49">
        <f t="shared" si="215"/>
        <v>0.27141603782324975</v>
      </c>
      <c r="AZ330" s="49">
        <f t="shared" ref="AZ330:BS330" si="222">IF(ISNUMBER(AZ180), (1+AZ180)/(1+$G180)-1, NA())</f>
        <v>0.26275935548471319</v>
      </c>
      <c r="BA330" s="49">
        <f t="shared" si="222"/>
        <v>0.22875832400059459</v>
      </c>
      <c r="BB330" s="49">
        <f t="shared" si="222"/>
        <v>0.28184371894434324</v>
      </c>
      <c r="BC330" s="49">
        <f t="shared" si="222"/>
        <v>0.24442545540328497</v>
      </c>
      <c r="BD330" s="49">
        <f t="shared" si="222"/>
        <v>0.37990978858817659</v>
      </c>
      <c r="BE330" s="49">
        <f t="shared" si="222"/>
        <v>0.17049912608054307</v>
      </c>
      <c r="BF330" s="49">
        <f t="shared" si="222"/>
        <v>0.23753735566946044</v>
      </c>
      <c r="BG330" s="49">
        <f t="shared" si="222"/>
        <v>0.11373418524502132</v>
      </c>
      <c r="BH330" s="49">
        <f t="shared" si="222"/>
        <v>0.16738332209719897</v>
      </c>
      <c r="BI330" s="49">
        <f t="shared" si="222"/>
        <v>0.32931740110230701</v>
      </c>
      <c r="BJ330" s="49">
        <f t="shared" si="222"/>
        <v>0.32200842530911955</v>
      </c>
      <c r="BK330" s="49">
        <f t="shared" si="222"/>
        <v>0.18193665368831846</v>
      </c>
      <c r="BL330" s="49">
        <f t="shared" si="222"/>
        <v>0.26958879387495305</v>
      </c>
      <c r="BM330" s="49">
        <f t="shared" si="222"/>
        <v>0.18571738358028655</v>
      </c>
      <c r="BN330" s="49">
        <f t="shared" si="222"/>
        <v>0.13853971528953646</v>
      </c>
      <c r="BO330" s="49">
        <f t="shared" si="222"/>
        <v>0.1123298995724531</v>
      </c>
      <c r="BP330" s="49">
        <f t="shared" si="222"/>
        <v>9.4856689094397595E-2</v>
      </c>
      <c r="BQ330" s="49">
        <f t="shared" si="222"/>
        <v>0.14830442015019729</v>
      </c>
      <c r="BR330" s="49">
        <f t="shared" si="222"/>
        <v>0.25189585567399497</v>
      </c>
      <c r="BS330" s="49">
        <f t="shared" si="222"/>
        <v>0.10894077230176658</v>
      </c>
    </row>
    <row r="331" spans="2:71">
      <c r="B331" s="48">
        <f t="shared" si="177"/>
        <v>1955</v>
      </c>
      <c r="E331" s="49">
        <f t="shared" si="209"/>
        <v>0.30707518478541607</v>
      </c>
      <c r="F331" s="49" t="e">
        <f t="shared" si="209"/>
        <v>#N/A</v>
      </c>
      <c r="G331" s="49">
        <f t="shared" si="209"/>
        <v>0</v>
      </c>
      <c r="I331" s="49">
        <f t="shared" ref="I331:K331" si="223">IF(ISNUMBER(I181), (1+I181)/(1+$G181)-1, NA())</f>
        <v>1.1997499354250873E-2</v>
      </c>
      <c r="J331" s="49">
        <f t="shared" si="223"/>
        <v>1.1997499354250873E-2</v>
      </c>
      <c r="K331" s="49">
        <f t="shared" si="223"/>
        <v>0.1837194256220851</v>
      </c>
      <c r="M331" s="49">
        <f t="shared" si="211"/>
        <v>0.1521553467830512</v>
      </c>
      <c r="N331" s="49">
        <f t="shared" si="211"/>
        <v>0.1837194256220851</v>
      </c>
      <c r="X331" s="49">
        <f t="shared" si="212"/>
        <v>0.12596900386078747</v>
      </c>
      <c r="Y331" s="49">
        <f t="shared" si="212"/>
        <v>0.1837194256220851</v>
      </c>
      <c r="AA331" s="49">
        <f t="shared" si="213"/>
        <v>0.1521553467830512</v>
      </c>
      <c r="AB331" s="49">
        <f t="shared" si="213"/>
        <v>0.11565812849986878</v>
      </c>
      <c r="AC331" s="49">
        <f t="shared" si="213"/>
        <v>8.7076316917044982E-2</v>
      </c>
      <c r="AD331" s="49">
        <f t="shared" si="213"/>
        <v>9.5065810146249818E-2</v>
      </c>
      <c r="AE331" s="49">
        <f t="shared" si="213"/>
        <v>7.969738567160789E-2</v>
      </c>
      <c r="AG331" s="49">
        <f t="shared" si="172"/>
        <v>-3.7313432835820448E-3</v>
      </c>
      <c r="AM331" s="49">
        <f t="shared" si="214"/>
        <v>0.15140356491056139</v>
      </c>
      <c r="AN331" s="49">
        <f t="shared" si="214"/>
        <v>7.6560720191347631E-2</v>
      </c>
      <c r="AO331" s="49">
        <f t="shared" si="214"/>
        <v>0.10190091217644159</v>
      </c>
      <c r="AP331" s="49">
        <f t="shared" si="214"/>
        <v>6.8546311779950964E-2</v>
      </c>
      <c r="AQ331" s="49">
        <f t="shared" si="214"/>
        <v>5.9578100333046669E-2</v>
      </c>
      <c r="AS331" s="49">
        <f t="shared" si="173"/>
        <v>0.1837194256220851</v>
      </c>
      <c r="AU331" s="49">
        <f t="shared" si="215"/>
        <v>0.15105084813432823</v>
      </c>
      <c r="AV331" s="49">
        <f t="shared" si="215"/>
        <v>-3.7313432835820448E-3</v>
      </c>
      <c r="AW331" s="49">
        <f t="shared" si="215"/>
        <v>0.12107469397615134</v>
      </c>
      <c r="AX331" s="49">
        <f t="shared" si="215"/>
        <v>0.1521553467830512</v>
      </c>
      <c r="AY331" s="49">
        <f t="shared" si="215"/>
        <v>0.15191363376698397</v>
      </c>
      <c r="AZ331" s="49">
        <f t="shared" ref="AZ331:BS331" si="224">IF(ISNUMBER(AZ181), (1+AZ181)/(1+$G181)-1, NA())</f>
        <v>0.14593921622167128</v>
      </c>
      <c r="BA331" s="49">
        <f t="shared" si="224"/>
        <v>9.9154281296628177E-2</v>
      </c>
      <c r="BB331" s="49">
        <f t="shared" si="224"/>
        <v>0.12596900386078747</v>
      </c>
      <c r="BC331" s="49">
        <f t="shared" si="224"/>
        <v>9.7246302359435433E-2</v>
      </c>
      <c r="BD331" s="49">
        <f t="shared" si="224"/>
        <v>0.21455836541291795</v>
      </c>
      <c r="BE331" s="49">
        <f t="shared" si="224"/>
        <v>7.8272755042534392E-2</v>
      </c>
      <c r="BF331" s="49">
        <f t="shared" si="224"/>
        <v>9.4751048013436145E-2</v>
      </c>
      <c r="BG331" s="49">
        <f t="shared" si="224"/>
        <v>4.3306045152107675E-2</v>
      </c>
      <c r="BH331" s="49">
        <f t="shared" si="224"/>
        <v>8.9682736209625746E-2</v>
      </c>
      <c r="BI331" s="49">
        <f t="shared" si="224"/>
        <v>0.1837194256220851</v>
      </c>
      <c r="BJ331" s="49">
        <f t="shared" si="224"/>
        <v>0.18275257355781682</v>
      </c>
      <c r="BK331" s="49">
        <f t="shared" si="224"/>
        <v>7.2192782700667202E-2</v>
      </c>
      <c r="BL331" s="49">
        <f t="shared" si="224"/>
        <v>0.15167192075091696</v>
      </c>
      <c r="BM331" s="49">
        <f t="shared" si="224"/>
        <v>0.1019428762598773</v>
      </c>
      <c r="BN331" s="49">
        <f t="shared" si="224"/>
        <v>7.3970288733667289E-2</v>
      </c>
      <c r="BO331" s="49">
        <f t="shared" si="224"/>
        <v>5.8429962330217577E-2</v>
      </c>
      <c r="BP331" s="49">
        <f t="shared" si="224"/>
        <v>4.8069744727917696E-2</v>
      </c>
      <c r="BQ331" s="49">
        <f t="shared" si="224"/>
        <v>7.6560720191347631E-2</v>
      </c>
      <c r="BR331" s="49">
        <f t="shared" si="224"/>
        <v>9.1852889932797277E-2</v>
      </c>
      <c r="BS331" s="49">
        <f t="shared" si="224"/>
        <v>2.8911325929960929E-2</v>
      </c>
    </row>
    <row r="332" spans="2:71">
      <c r="B332" s="48">
        <f t="shared" si="177"/>
        <v>1956</v>
      </c>
      <c r="E332" s="49">
        <f t="shared" si="209"/>
        <v>3.2320519215908616E-2</v>
      </c>
      <c r="F332" s="49" t="e">
        <f t="shared" si="209"/>
        <v>#N/A</v>
      </c>
      <c r="G332" s="49">
        <f t="shared" si="209"/>
        <v>0</v>
      </c>
      <c r="I332" s="49">
        <f t="shared" ref="I332:K332" si="225">IF(ISNUMBER(I182), (1+I182)/(1+$G182)-1, NA())</f>
        <v>-4.8336385756174716E-3</v>
      </c>
      <c r="J332" s="49">
        <f t="shared" si="225"/>
        <v>-4.8336385756174716E-3</v>
      </c>
      <c r="K332" s="49">
        <f t="shared" si="225"/>
        <v>7.5408668101490939E-3</v>
      </c>
      <c r="M332" s="49">
        <f t="shared" si="211"/>
        <v>1.5388850743431881E-3</v>
      </c>
      <c r="N332" s="49">
        <f t="shared" si="211"/>
        <v>7.5408668101490939E-3</v>
      </c>
      <c r="X332" s="49">
        <f t="shared" si="212"/>
        <v>9.2975037482194711E-3</v>
      </c>
      <c r="Y332" s="49">
        <f t="shared" si="212"/>
        <v>7.5408668101490939E-3</v>
      </c>
      <c r="AA332" s="49">
        <f t="shared" si="213"/>
        <v>1.5388850743431881E-3</v>
      </c>
      <c r="AB332" s="49">
        <f t="shared" si="213"/>
        <v>1.6498958159095301E-2</v>
      </c>
      <c r="AC332" s="49">
        <f t="shared" si="213"/>
        <v>2.5008055670758811E-3</v>
      </c>
      <c r="AD332" s="49">
        <f t="shared" si="213"/>
        <v>8.1993654917491554E-3</v>
      </c>
      <c r="AE332" s="49">
        <f t="shared" si="213"/>
        <v>-8.1729117115021399E-3</v>
      </c>
      <c r="AG332" s="49">
        <f t="shared" si="172"/>
        <v>-2.898550724637694E-2</v>
      </c>
      <c r="AM332" s="49">
        <f t="shared" si="214"/>
        <v>-4.3671761530672537E-4</v>
      </c>
      <c r="AN332" s="49">
        <f t="shared" si="214"/>
        <v>-1.8142151463478862E-2</v>
      </c>
      <c r="AO332" s="49">
        <f t="shared" si="214"/>
        <v>5.0839939775197962E-3</v>
      </c>
      <c r="AP332" s="49">
        <f t="shared" si="214"/>
        <v>-3.3786624689395861E-3</v>
      </c>
      <c r="AQ332" s="49">
        <f t="shared" si="214"/>
        <v>-2.2636858951351813E-2</v>
      </c>
      <c r="AS332" s="49">
        <f t="shared" si="173"/>
        <v>7.5408668101490939E-3</v>
      </c>
      <c r="AU332" s="49">
        <f t="shared" si="215"/>
        <v>1.4059953623188237E-2</v>
      </c>
      <c r="AV332" s="49">
        <f t="shared" si="215"/>
        <v>-2.898550724637694E-2</v>
      </c>
      <c r="AW332" s="49">
        <f t="shared" si="215"/>
        <v>-4.5917175718852565E-3</v>
      </c>
      <c r="AX332" s="49">
        <f t="shared" si="215"/>
        <v>1.5388850743431881E-3</v>
      </c>
      <c r="AY332" s="49">
        <f t="shared" si="215"/>
        <v>1.6031955295545686E-3</v>
      </c>
      <c r="AZ332" s="49">
        <f t="shared" ref="AZ332:BS332" si="226">IF(ISNUMBER(AZ182), (1+AZ182)/(1+$G182)-1, NA())</f>
        <v>3.1276454509754359E-4</v>
      </c>
      <c r="BA332" s="49">
        <f t="shared" si="226"/>
        <v>3.9771585065231374E-3</v>
      </c>
      <c r="BB332" s="49">
        <f t="shared" si="226"/>
        <v>9.2975037482194711E-3</v>
      </c>
      <c r="BC332" s="49">
        <f t="shared" si="226"/>
        <v>-6.2317552196311521E-4</v>
      </c>
      <c r="BD332" s="49">
        <f t="shared" si="226"/>
        <v>1.3735779911588919E-2</v>
      </c>
      <c r="BE332" s="49">
        <f t="shared" si="226"/>
        <v>-1.3042784372214844E-2</v>
      </c>
      <c r="BF332" s="49">
        <f t="shared" si="226"/>
        <v>4.5904420776008426E-3</v>
      </c>
      <c r="BG332" s="49">
        <f t="shared" si="226"/>
        <v>-1.292516827118384E-2</v>
      </c>
      <c r="BH332" s="49">
        <f t="shared" si="226"/>
        <v>-1.1375632789675016E-2</v>
      </c>
      <c r="BI332" s="49">
        <f t="shared" si="226"/>
        <v>7.5408668101490939E-3</v>
      </c>
      <c r="BJ332" s="49">
        <f t="shared" si="226"/>
        <v>7.7981086309943937E-3</v>
      </c>
      <c r="BK332" s="49">
        <f t="shared" si="226"/>
        <v>1.5600283172894081E-3</v>
      </c>
      <c r="BL332" s="49">
        <f t="shared" si="226"/>
        <v>1.667505984765949E-3</v>
      </c>
      <c r="BM332" s="49">
        <f t="shared" si="226"/>
        <v>-8.1414582491998733E-3</v>
      </c>
      <c r="BN332" s="49">
        <f t="shared" si="226"/>
        <v>-1.3659000630805496E-2</v>
      </c>
      <c r="BO332" s="49">
        <f t="shared" si="226"/>
        <v>-1.6724301953919829E-2</v>
      </c>
      <c r="BP332" s="49">
        <f t="shared" si="226"/>
        <v>-1.8767836169329311E-2</v>
      </c>
      <c r="BQ332" s="49">
        <f t="shared" si="226"/>
        <v>-1.8142151463478862E-2</v>
      </c>
      <c r="BR332" s="49">
        <f t="shared" si="226"/>
        <v>1.0994044815499926E-2</v>
      </c>
      <c r="BS332" s="49">
        <f t="shared" si="226"/>
        <v>-1.151467374367543E-2</v>
      </c>
    </row>
    <row r="333" spans="2:71">
      <c r="B333" s="48">
        <f t="shared" si="177"/>
        <v>1957</v>
      </c>
      <c r="E333" s="49">
        <f t="shared" si="209"/>
        <v>-0.13371263421285351</v>
      </c>
      <c r="F333" s="49" t="e">
        <f t="shared" si="209"/>
        <v>#N/A</v>
      </c>
      <c r="G333" s="49">
        <f t="shared" si="209"/>
        <v>0</v>
      </c>
      <c r="I333" s="49">
        <f t="shared" ref="I333:K333" si="227">IF(ISNUMBER(I183), (1+I183)/(1+$G183)-1, NA())</f>
        <v>2.7004439423257143E-3</v>
      </c>
      <c r="J333" s="49">
        <f t="shared" si="227"/>
        <v>2.7004439423257143E-3</v>
      </c>
      <c r="K333" s="49">
        <f t="shared" si="227"/>
        <v>-6.8997053514116224E-2</v>
      </c>
      <c r="M333" s="49">
        <f t="shared" si="211"/>
        <v>-6.9691757824980827E-2</v>
      </c>
      <c r="N333" s="49">
        <f t="shared" si="211"/>
        <v>-6.8997053514116224E-2</v>
      </c>
      <c r="X333" s="49">
        <f t="shared" si="212"/>
        <v>-7.5140772253944221E-2</v>
      </c>
      <c r="Y333" s="49">
        <f t="shared" si="212"/>
        <v>-6.8997053514116224E-2</v>
      </c>
      <c r="AA333" s="49">
        <f t="shared" si="213"/>
        <v>-6.9691757824980827E-2</v>
      </c>
      <c r="AB333" s="49">
        <f t="shared" si="213"/>
        <v>-7.0968047632259834E-2</v>
      </c>
      <c r="AC333" s="49">
        <f t="shared" si="213"/>
        <v>-6.3602088782661048E-2</v>
      </c>
      <c r="AD333" s="49">
        <f t="shared" si="213"/>
        <v>-6.7274451797019519E-2</v>
      </c>
      <c r="AE333" s="49">
        <f t="shared" si="213"/>
        <v>-5.1705487920887139E-2</v>
      </c>
      <c r="AG333" s="49">
        <f t="shared" si="172"/>
        <v>-2.8169014084507005E-2</v>
      </c>
      <c r="AM333" s="49">
        <f t="shared" si="214"/>
        <v>-7.8062486371691664E-2</v>
      </c>
      <c r="AN333" s="49">
        <f t="shared" si="214"/>
        <v>-3.244586572494268E-2</v>
      </c>
      <c r="AO333" s="49">
        <f t="shared" si="214"/>
        <v>-6.1274576807574199E-2</v>
      </c>
      <c r="AP333" s="49">
        <f t="shared" si="214"/>
        <v>-5.3360402783680261E-2</v>
      </c>
      <c r="AQ333" s="49">
        <f t="shared" si="214"/>
        <v>-2.5401996259654891E-2</v>
      </c>
      <c r="AS333" s="49">
        <f t="shared" si="173"/>
        <v>-6.8997053514116224E-2</v>
      </c>
      <c r="AU333" s="49">
        <f t="shared" si="215"/>
        <v>-6.9931312676056234E-2</v>
      </c>
      <c r="AV333" s="49">
        <f t="shared" si="215"/>
        <v>-2.8169014084507005E-2</v>
      </c>
      <c r="AW333" s="49">
        <f t="shared" si="215"/>
        <v>-5.9137395812146276E-2</v>
      </c>
      <c r="AX333" s="49">
        <f t="shared" si="215"/>
        <v>-6.9691757824980827E-2</v>
      </c>
      <c r="AY333" s="49">
        <f t="shared" si="215"/>
        <v>-7.531629098683057E-2</v>
      </c>
      <c r="AZ333" s="49">
        <f t="shared" ref="AZ333:BS333" si="228">IF(ISNUMBER(AZ183), (1+AZ183)/(1+$G183)-1, NA())</f>
        <v>-6.7580885422414028E-2</v>
      </c>
      <c r="BA333" s="49">
        <f t="shared" si="228"/>
        <v>-7.4263032913270299E-2</v>
      </c>
      <c r="BB333" s="49">
        <f t="shared" si="228"/>
        <v>-7.5140772253944221E-2</v>
      </c>
      <c r="BC333" s="49">
        <f t="shared" si="228"/>
        <v>-6.6881118282446028E-2</v>
      </c>
      <c r="BD333" s="49">
        <f t="shared" si="228"/>
        <v>-8.5175948688800518E-2</v>
      </c>
      <c r="BE333" s="49">
        <f t="shared" si="228"/>
        <v>-5.6258479351489976E-2</v>
      </c>
      <c r="BF333" s="49">
        <f t="shared" si="228"/>
        <v>-5.2875342364138822E-2</v>
      </c>
      <c r="BG333" s="49">
        <f t="shared" si="228"/>
        <v>-3.1551169777764954E-2</v>
      </c>
      <c r="BH333" s="49">
        <f t="shared" si="228"/>
        <v>-5.0925837182808298E-2</v>
      </c>
      <c r="BI333" s="49">
        <f t="shared" si="228"/>
        <v>-6.8997053514116224E-2</v>
      </c>
      <c r="BJ333" s="49">
        <f t="shared" si="228"/>
        <v>-9.1495186161514863E-2</v>
      </c>
      <c r="BK333" s="49">
        <f t="shared" si="228"/>
        <v>-5.0600775141314558E-2</v>
      </c>
      <c r="BL333" s="49">
        <f t="shared" si="228"/>
        <v>-8.0940824148680202E-2</v>
      </c>
      <c r="BM333" s="49">
        <f t="shared" si="228"/>
        <v>-6.405384492814481E-2</v>
      </c>
      <c r="BN333" s="49">
        <f t="shared" si="228"/>
        <v>-5.4554919116593603E-2</v>
      </c>
      <c r="BO333" s="49">
        <f t="shared" si="228"/>
        <v>-4.9277738110176328E-2</v>
      </c>
      <c r="BP333" s="49">
        <f t="shared" si="228"/>
        <v>-4.5759617439231404E-2</v>
      </c>
      <c r="BQ333" s="49">
        <f t="shared" si="228"/>
        <v>-3.244586572494268E-2</v>
      </c>
      <c r="BR333" s="49">
        <f t="shared" si="228"/>
        <v>-8.0589113213926922E-2</v>
      </c>
      <c r="BS333" s="49">
        <f t="shared" si="228"/>
        <v>-3.2933200291893727E-2</v>
      </c>
    </row>
    <row r="334" spans="2:71">
      <c r="B334" s="48">
        <f t="shared" si="177"/>
        <v>1958</v>
      </c>
      <c r="E334" s="49">
        <f t="shared" si="209"/>
        <v>0.40447155266597168</v>
      </c>
      <c r="F334" s="49" t="e">
        <f t="shared" si="209"/>
        <v>#N/A</v>
      </c>
      <c r="G334" s="49">
        <f t="shared" si="209"/>
        <v>0</v>
      </c>
      <c r="I334" s="49">
        <f t="shared" ref="I334:K334" si="229">IF(ISNUMBER(I184), (1+I184)/(1+$G184)-1, NA())</f>
        <v>-6.2346817887959372E-4</v>
      </c>
      <c r="J334" s="49">
        <f t="shared" si="229"/>
        <v>-6.2346817887959372E-4</v>
      </c>
      <c r="K334" s="49">
        <f t="shared" si="229"/>
        <v>0.22904779225258154</v>
      </c>
      <c r="M334" s="49">
        <f t="shared" si="211"/>
        <v>0.19022789524080008</v>
      </c>
      <c r="N334" s="49">
        <f t="shared" si="211"/>
        <v>0.22904779225258154</v>
      </c>
      <c r="X334" s="49">
        <f t="shared" si="212"/>
        <v>0.23541487522487436</v>
      </c>
      <c r="Y334" s="49">
        <f t="shared" si="212"/>
        <v>0.22904779225258154</v>
      </c>
      <c r="AA334" s="49">
        <f t="shared" si="213"/>
        <v>0.19022789524080008</v>
      </c>
      <c r="AB334" s="49">
        <f t="shared" si="213"/>
        <v>0.23734198298196629</v>
      </c>
      <c r="AC334" s="49">
        <f t="shared" si="213"/>
        <v>0.1945017058154499</v>
      </c>
      <c r="AD334" s="49">
        <f t="shared" si="213"/>
        <v>0.20393551080898087</v>
      </c>
      <c r="AE334" s="49">
        <f t="shared" si="213"/>
        <v>0.12875387380624281</v>
      </c>
      <c r="AG334" s="49">
        <f t="shared" si="172"/>
        <v>-1.730103806228378E-2</v>
      </c>
      <c r="AM334" s="49">
        <f t="shared" si="214"/>
        <v>0.19013574222177865</v>
      </c>
      <c r="AN334" s="49">
        <f t="shared" si="214"/>
        <v>7.5063926690304372E-2</v>
      </c>
      <c r="AO334" s="49">
        <f t="shared" si="214"/>
        <v>0.17522251237418041</v>
      </c>
      <c r="AP334" s="49">
        <f t="shared" si="214"/>
        <v>0.13382844429669238</v>
      </c>
      <c r="AQ334" s="49">
        <f t="shared" si="214"/>
        <v>5.2877848839954167E-2</v>
      </c>
      <c r="AS334" s="49">
        <f t="shared" si="173"/>
        <v>0.22904779225258154</v>
      </c>
      <c r="AU334" s="49">
        <f t="shared" si="215"/>
        <v>0.26245989342560527</v>
      </c>
      <c r="AV334" s="49">
        <f t="shared" si="215"/>
        <v>-1.730103806228378E-2</v>
      </c>
      <c r="AW334" s="49">
        <f t="shared" si="215"/>
        <v>0.14805063616797431</v>
      </c>
      <c r="AX334" s="49">
        <f t="shared" si="215"/>
        <v>0.19022789524080008</v>
      </c>
      <c r="AY334" s="49">
        <f t="shared" si="215"/>
        <v>0.19190657627132213</v>
      </c>
      <c r="AZ334" s="49">
        <f t="shared" ref="AZ334:BS334" si="230">IF(ISNUMBER(AZ184), (1+AZ184)/(1+$G184)-1, NA())</f>
        <v>0.1817924434262348</v>
      </c>
      <c r="BA334" s="49">
        <f t="shared" si="230"/>
        <v>0.18742666154907495</v>
      </c>
      <c r="BB334" s="49">
        <f t="shared" si="230"/>
        <v>0.23541487522487436</v>
      </c>
      <c r="BC334" s="49">
        <f t="shared" si="230"/>
        <v>0.18285195366316565</v>
      </c>
      <c r="BD334" s="49">
        <f t="shared" si="230"/>
        <v>0.27290373235592913</v>
      </c>
      <c r="BE334" s="49">
        <f t="shared" si="230"/>
        <v>0.11861497418038036</v>
      </c>
      <c r="BF334" s="49">
        <f t="shared" si="230"/>
        <v>0.18866318155255613</v>
      </c>
      <c r="BG334" s="49">
        <f t="shared" si="230"/>
        <v>7.1397436692382188E-2</v>
      </c>
      <c r="BH334" s="49">
        <f t="shared" si="230"/>
        <v>0.10547413833288721</v>
      </c>
      <c r="BI334" s="49">
        <f t="shared" si="230"/>
        <v>0.22904779225258154</v>
      </c>
      <c r="BJ334" s="49">
        <f t="shared" si="230"/>
        <v>0.23576251637466972</v>
      </c>
      <c r="BK334" s="49">
        <f t="shared" si="230"/>
        <v>0.14795267560856096</v>
      </c>
      <c r="BL334" s="49">
        <f t="shared" si="230"/>
        <v>0.19358525730184395</v>
      </c>
      <c r="BM334" s="49">
        <f t="shared" si="230"/>
        <v>0.12610164278532321</v>
      </c>
      <c r="BN334" s="49">
        <f t="shared" si="230"/>
        <v>8.8142109619780085E-2</v>
      </c>
      <c r="BO334" s="49">
        <f t="shared" si="230"/>
        <v>6.7053480083367312E-2</v>
      </c>
      <c r="BP334" s="49">
        <f t="shared" si="230"/>
        <v>5.299439372575887E-2</v>
      </c>
      <c r="BQ334" s="49">
        <f t="shared" si="230"/>
        <v>7.5063926690304372E-2</v>
      </c>
      <c r="BR334" s="49">
        <f t="shared" si="230"/>
        <v>0.22683553946907731</v>
      </c>
      <c r="BS334" s="49">
        <f t="shared" si="230"/>
        <v>8.3049889793762599E-2</v>
      </c>
    </row>
    <row r="335" spans="2:71">
      <c r="B335" s="48">
        <f t="shared" si="177"/>
        <v>1959</v>
      </c>
      <c r="E335" s="49">
        <f t="shared" si="209"/>
        <v>9.8734791405539202E-2</v>
      </c>
      <c r="F335" s="49" t="e">
        <f t="shared" si="209"/>
        <v>#N/A</v>
      </c>
      <c r="G335" s="49">
        <f t="shared" si="209"/>
        <v>0</v>
      </c>
      <c r="I335" s="49">
        <f t="shared" ref="I335:K335" si="231">IF(ISNUMBER(I185), (1+I185)/(1+$G185)-1, NA())</f>
        <v>1.4466423717237609E-2</v>
      </c>
      <c r="J335" s="49">
        <f t="shared" si="231"/>
        <v>1.4466423717237609E-2</v>
      </c>
      <c r="K335" s="49">
        <f t="shared" si="231"/>
        <v>5.2274301203377949E-2</v>
      </c>
      <c r="M335" s="49">
        <f t="shared" si="211"/>
        <v>4.0782068066470112E-2</v>
      </c>
      <c r="N335" s="49">
        <f t="shared" si="211"/>
        <v>5.2274301203377949E-2</v>
      </c>
      <c r="X335" s="49">
        <f t="shared" si="212"/>
        <v>5.9388063172673977E-2</v>
      </c>
      <c r="Y335" s="49">
        <f t="shared" si="212"/>
        <v>5.2274301203377949E-2</v>
      </c>
      <c r="AA335" s="49">
        <f t="shared" si="213"/>
        <v>4.0782068066470112E-2</v>
      </c>
      <c r="AB335" s="49">
        <f t="shared" si="213"/>
        <v>4.6055104059306018E-2</v>
      </c>
      <c r="AC335" s="49">
        <f t="shared" si="213"/>
        <v>5.7512992940723429E-2</v>
      </c>
      <c r="AD335" s="49">
        <f t="shared" si="213"/>
        <v>4.2175879297232877E-2</v>
      </c>
      <c r="AE335" s="49">
        <f t="shared" si="213"/>
        <v>2.4397935413198679E-2</v>
      </c>
      <c r="AG335" s="49">
        <f t="shared" si="172"/>
        <v>-1.7006802721088454E-2</v>
      </c>
      <c r="AM335" s="49">
        <f t="shared" si="214"/>
        <v>3.9217768350791493E-2</v>
      </c>
      <c r="AN335" s="49">
        <f t="shared" si="214"/>
        <v>1.1565772462979851E-2</v>
      </c>
      <c r="AO335" s="49">
        <f t="shared" si="214"/>
        <v>2.997982373578334E-2</v>
      </c>
      <c r="AP335" s="49">
        <f t="shared" si="214"/>
        <v>2.0965532485604399E-2</v>
      </c>
      <c r="AQ335" s="49">
        <f t="shared" si="214"/>
        <v>3.7486705849898438E-3</v>
      </c>
      <c r="AS335" s="49">
        <f t="shared" si="173"/>
        <v>5.2274301203377949E-2</v>
      </c>
      <c r="AU335" s="49">
        <f t="shared" si="215"/>
        <v>7.0071453061224531E-2</v>
      </c>
      <c r="AV335" s="49">
        <f t="shared" si="215"/>
        <v>-1.7006802721088454E-2</v>
      </c>
      <c r="AW335" s="49">
        <f t="shared" si="215"/>
        <v>2.9207908653807513E-2</v>
      </c>
      <c r="AX335" s="49">
        <f t="shared" si="215"/>
        <v>4.0782068066470112E-2</v>
      </c>
      <c r="AY335" s="49">
        <f t="shared" si="215"/>
        <v>4.0823031204347826E-2</v>
      </c>
      <c r="AZ335" s="49">
        <f t="shared" ref="AZ335:BS335" si="232">IF(ISNUMBER(AZ185), (1+AZ185)/(1+$G185)-1, NA())</f>
        <v>3.846723618393777E-2</v>
      </c>
      <c r="BA335" s="49">
        <f t="shared" si="232"/>
        <v>3.5288311992289989E-2</v>
      </c>
      <c r="BB335" s="49">
        <f t="shared" si="232"/>
        <v>5.9388063172673977E-2</v>
      </c>
      <c r="BC335" s="49">
        <f t="shared" si="232"/>
        <v>3.7577907469471539E-2</v>
      </c>
      <c r="BD335" s="49">
        <f t="shared" si="232"/>
        <v>6.3889423753918262E-2</v>
      </c>
      <c r="BE335" s="49">
        <f t="shared" si="232"/>
        <v>2.0312758716465096E-2</v>
      </c>
      <c r="BF335" s="49">
        <f t="shared" si="232"/>
        <v>3.8047688120901757E-2</v>
      </c>
      <c r="BG335" s="49">
        <f t="shared" si="232"/>
        <v>6.35401414571235E-3</v>
      </c>
      <c r="BH335" s="49">
        <f t="shared" si="232"/>
        <v>1.6856336771878366E-2</v>
      </c>
      <c r="BI335" s="49">
        <f t="shared" si="232"/>
        <v>5.2274301203377949E-2</v>
      </c>
      <c r="BJ335" s="49">
        <f t="shared" si="232"/>
        <v>5.2438153754888139E-2</v>
      </c>
      <c r="BK335" s="49">
        <f t="shared" si="232"/>
        <v>2.9541509348387729E-2</v>
      </c>
      <c r="BL335" s="49">
        <f t="shared" si="232"/>
        <v>4.086399434222554E-2</v>
      </c>
      <c r="BM335" s="49">
        <f t="shared" si="232"/>
        <v>2.2345339281964804E-2</v>
      </c>
      <c r="BN335" s="49">
        <f t="shared" si="232"/>
        <v>1.1928595810568599E-2</v>
      </c>
      <c r="BO335" s="49">
        <f t="shared" si="232"/>
        <v>6.1415161042370769E-3</v>
      </c>
      <c r="BP335" s="49">
        <f t="shared" si="232"/>
        <v>2.2834629666828032E-3</v>
      </c>
      <c r="BQ335" s="49">
        <f t="shared" si="232"/>
        <v>1.1565772462979851E-2</v>
      </c>
      <c r="BR335" s="49">
        <f t="shared" si="232"/>
        <v>4.4975349895586936E-2</v>
      </c>
      <c r="BS335" s="49">
        <f t="shared" si="232"/>
        <v>1.5832282828756483E-2</v>
      </c>
    </row>
    <row r="336" spans="2:71">
      <c r="B336" s="48">
        <f t="shared" si="177"/>
        <v>1960</v>
      </c>
      <c r="E336" s="49">
        <f t="shared" si="209"/>
        <v>-1.0533842338697696E-2</v>
      </c>
      <c r="F336" s="49" t="e">
        <f t="shared" si="209"/>
        <v>#N/A</v>
      </c>
      <c r="G336" s="49">
        <f t="shared" si="209"/>
        <v>0</v>
      </c>
      <c r="I336" s="49">
        <f t="shared" ref="I336:K336" si="233">IF(ISNUMBER(I186), (1+I186)/(1+$G186)-1, NA())</f>
        <v>1.6039893217195678E-2</v>
      </c>
      <c r="J336" s="49">
        <f t="shared" si="233"/>
        <v>1.6039893217195678E-2</v>
      </c>
      <c r="K336" s="49">
        <f t="shared" si="233"/>
        <v>2.8407914505872878E-2</v>
      </c>
      <c r="M336" s="49">
        <f t="shared" si="211"/>
        <v>8.0703431476127907E-3</v>
      </c>
      <c r="N336" s="49">
        <f t="shared" si="211"/>
        <v>2.8407914505872878E-2</v>
      </c>
      <c r="X336" s="49">
        <f t="shared" si="212"/>
        <v>5.3575986880429749E-3</v>
      </c>
      <c r="Y336" s="49">
        <f t="shared" si="212"/>
        <v>2.8407914505872878E-2</v>
      </c>
      <c r="AA336" s="49">
        <f t="shared" si="213"/>
        <v>8.0703431476127907E-3</v>
      </c>
      <c r="AB336" s="49">
        <f t="shared" si="213"/>
        <v>1.7046472792139333E-2</v>
      </c>
      <c r="AC336" s="49">
        <f t="shared" si="213"/>
        <v>1.725971058418474E-2</v>
      </c>
      <c r="AD336" s="49">
        <f t="shared" si="213"/>
        <v>-2.7349042749845731E-3</v>
      </c>
      <c r="AE336" s="49">
        <f t="shared" si="213"/>
        <v>1.3493108738222848E-3</v>
      </c>
      <c r="AG336" s="49">
        <f t="shared" si="172"/>
        <v>-1.3422818791946289E-2</v>
      </c>
      <c r="AM336" s="49">
        <f t="shared" si="214"/>
        <v>-5.6628366969018185E-3</v>
      </c>
      <c r="AN336" s="49">
        <f t="shared" si="214"/>
        <v>2.6242572665752695E-2</v>
      </c>
      <c r="AO336" s="49">
        <f t="shared" si="214"/>
        <v>1.2530766544232019E-2</v>
      </c>
      <c r="AP336" s="49">
        <f t="shared" si="214"/>
        <v>5.9295873150759792E-3</v>
      </c>
      <c r="AQ336" s="49">
        <f t="shared" si="214"/>
        <v>3.2541401111958246E-2</v>
      </c>
      <c r="AS336" s="49">
        <f t="shared" si="173"/>
        <v>2.8407914505872878E-2</v>
      </c>
      <c r="AU336" s="49">
        <f t="shared" si="215"/>
        <v>3.7640640268456371E-2</v>
      </c>
      <c r="AV336" s="49">
        <f t="shared" si="215"/>
        <v>-1.3422818791946289E-2</v>
      </c>
      <c r="AW336" s="49">
        <f t="shared" si="215"/>
        <v>7.7814455022879869E-3</v>
      </c>
      <c r="AX336" s="49">
        <f t="shared" si="215"/>
        <v>8.0703431476127907E-3</v>
      </c>
      <c r="AY336" s="49">
        <f t="shared" si="215"/>
        <v>-1.9539937088546289E-3</v>
      </c>
      <c r="AZ336" s="49">
        <f t="shared" ref="AZ336:BS336" si="234">IF(ISNUMBER(AZ186), (1+AZ186)/(1+$G186)-1, NA())</f>
        <v>8.0125636185477411E-3</v>
      </c>
      <c r="BA336" s="49">
        <f t="shared" si="234"/>
        <v>-1.3398031595236781E-2</v>
      </c>
      <c r="BB336" s="49">
        <f t="shared" si="234"/>
        <v>5.3575986880429749E-3</v>
      </c>
      <c r="BC336" s="49">
        <f t="shared" si="234"/>
        <v>-7.9124049995322743E-3</v>
      </c>
      <c r="BD336" s="49">
        <f t="shared" si="234"/>
        <v>1.867247529473004E-2</v>
      </c>
      <c r="BE336" s="49">
        <f t="shared" si="234"/>
        <v>-1.2801950731452516E-3</v>
      </c>
      <c r="BF336" s="49">
        <f t="shared" si="234"/>
        <v>2.6094737559256842E-2</v>
      </c>
      <c r="BG336" s="49">
        <f t="shared" si="234"/>
        <v>1.7666924053465483E-2</v>
      </c>
      <c r="BH336" s="49">
        <f t="shared" si="234"/>
        <v>3.317167043437097E-3</v>
      </c>
      <c r="BI336" s="49">
        <f t="shared" si="234"/>
        <v>2.8407914505872878E-2</v>
      </c>
      <c r="BJ336" s="49">
        <f t="shared" si="234"/>
        <v>-1.1689432919997134E-2</v>
      </c>
      <c r="BK336" s="49">
        <f t="shared" si="234"/>
        <v>1.3562292333078263E-2</v>
      </c>
      <c r="BL336" s="49">
        <f t="shared" si="234"/>
        <v>-1.1978330565322048E-2</v>
      </c>
      <c r="BM336" s="49">
        <f t="shared" si="234"/>
        <v>-1.2440566797841779E-2</v>
      </c>
      <c r="BN336" s="49">
        <f t="shared" si="234"/>
        <v>-1.2700574678634169E-2</v>
      </c>
      <c r="BO336" s="49">
        <f t="shared" si="234"/>
        <v>-1.2845023501296682E-2</v>
      </c>
      <c r="BP336" s="49">
        <f t="shared" si="234"/>
        <v>-1.2941322716404802E-2</v>
      </c>
      <c r="BQ336" s="49">
        <f t="shared" si="234"/>
        <v>2.6242572665752695E-2</v>
      </c>
      <c r="BR336" s="49">
        <f t="shared" si="234"/>
        <v>-1.4541800092448098E-2</v>
      </c>
      <c r="BS336" s="49">
        <f t="shared" si="234"/>
        <v>6.1487977573593255E-3</v>
      </c>
    </row>
    <row r="337" spans="2:71">
      <c r="B337" s="48">
        <f t="shared" si="177"/>
        <v>1961</v>
      </c>
      <c r="E337" s="49">
        <f t="shared" si="209"/>
        <v>0.25831201574840579</v>
      </c>
      <c r="F337" s="49" t="e">
        <f t="shared" si="209"/>
        <v>#N/A</v>
      </c>
      <c r="G337" s="49">
        <f t="shared" si="209"/>
        <v>0</v>
      </c>
      <c r="I337" s="49">
        <f t="shared" ref="I337:K337" si="235">IF(ISNUMBER(I187), (1+I187)/(1+$G187)-1, NA())</f>
        <v>1.5135782601801706E-2</v>
      </c>
      <c r="J337" s="49">
        <f t="shared" si="235"/>
        <v>1.5135782601801706E-2</v>
      </c>
      <c r="K337" s="49">
        <f t="shared" si="235"/>
        <v>0.16223918389008318</v>
      </c>
      <c r="M337" s="49">
        <f t="shared" si="211"/>
        <v>0.13078199509472266</v>
      </c>
      <c r="N337" s="49">
        <f t="shared" si="211"/>
        <v>0.16223918389008318</v>
      </c>
      <c r="X337" s="49">
        <f t="shared" si="212"/>
        <v>0.13849002846977321</v>
      </c>
      <c r="Y337" s="49">
        <f t="shared" si="212"/>
        <v>0.16223918389008318</v>
      </c>
      <c r="AA337" s="49">
        <f t="shared" ref="AA337:AE346" si="236">IF(ISNUMBER(AA187), (1+AA187)/(1+$G187)-1, NA())</f>
        <v>0.13078199509472266</v>
      </c>
      <c r="AB337" s="49">
        <f t="shared" si="236"/>
        <v>0.13745350520367383</v>
      </c>
      <c r="AC337" s="49">
        <f t="shared" si="236"/>
        <v>0.1385279445721781</v>
      </c>
      <c r="AD337" s="49">
        <f t="shared" si="236"/>
        <v>0.11318287962071127</v>
      </c>
      <c r="AE337" s="49">
        <f t="shared" si="236"/>
        <v>8.1311122325288032E-2</v>
      </c>
      <c r="AG337" s="49">
        <f t="shared" si="172"/>
        <v>-6.6666666666665986E-3</v>
      </c>
      <c r="AM337" s="49">
        <f t="shared" ref="AM337:AQ346" si="237">IF(ISNUMBER(AM187), (1+AM187)/(1+$G187)-1, NA())</f>
        <v>0.12621813575586294</v>
      </c>
      <c r="AN337" s="49">
        <f t="shared" si="237"/>
        <v>6.7005922329185008E-2</v>
      </c>
      <c r="AO337" s="49">
        <f t="shared" si="237"/>
        <v>0.10909756550711935</v>
      </c>
      <c r="AP337" s="49">
        <f t="shared" si="237"/>
        <v>7.9902621680312702E-2</v>
      </c>
      <c r="AQ337" s="49">
        <f t="shared" si="237"/>
        <v>5.448689488852998E-2</v>
      </c>
      <c r="AS337" s="49">
        <f t="shared" si="173"/>
        <v>0.16223918389008318</v>
      </c>
      <c r="AU337" s="49">
        <f t="shared" ref="AU337:AY346" si="238">IF(ISNUMBER(AU187), (1+AU187)/(1+$G187)-1, NA())</f>
        <v>0.18161628933333329</v>
      </c>
      <c r="AV337" s="49">
        <f t="shared" si="238"/>
        <v>-6.6666666666665986E-3</v>
      </c>
      <c r="AW337" s="49">
        <f t="shared" si="238"/>
        <v>0.10428412685321553</v>
      </c>
      <c r="AX337" s="49">
        <f t="shared" si="238"/>
        <v>0.13078199509472266</v>
      </c>
      <c r="AY337" s="49">
        <f t="shared" si="238"/>
        <v>0.12830233481779607</v>
      </c>
      <c r="AZ337" s="49">
        <f t="shared" ref="AZ337:BS337" si="239">IF(ISNUMBER(AZ187), (1+AZ187)/(1+$G187)-1, NA())</f>
        <v>0.12548242144642119</v>
      </c>
      <c r="BA337" s="49">
        <f t="shared" si="239"/>
        <v>0.10526067413388751</v>
      </c>
      <c r="BB337" s="49">
        <f t="shared" si="239"/>
        <v>0.13849002846977321</v>
      </c>
      <c r="BC337" s="49">
        <f t="shared" si="239"/>
        <v>0.10609213585384669</v>
      </c>
      <c r="BD337" s="49">
        <f t="shared" si="239"/>
        <v>0.18625739185466395</v>
      </c>
      <c r="BE337" s="49">
        <f t="shared" si="239"/>
        <v>7.590987770072144E-2</v>
      </c>
      <c r="BF337" s="49">
        <f t="shared" si="239"/>
        <v>0.11631031401020153</v>
      </c>
      <c r="BG337" s="49">
        <f t="shared" si="239"/>
        <v>5.1925592893106831E-2</v>
      </c>
      <c r="BH337" s="49">
        <f t="shared" si="239"/>
        <v>7.634906627815452E-2</v>
      </c>
      <c r="BI337" s="49">
        <f t="shared" si="239"/>
        <v>0.16223918389008318</v>
      </c>
      <c r="BJ337" s="49">
        <f t="shared" si="239"/>
        <v>0.15232054278237683</v>
      </c>
      <c r="BK337" s="49">
        <f t="shared" si="239"/>
        <v>8.8998042566129865E-2</v>
      </c>
      <c r="BL337" s="49">
        <f t="shared" si="239"/>
        <v>0.12582267454086971</v>
      </c>
      <c r="BM337" s="49">
        <f t="shared" si="239"/>
        <v>8.3426085354457946E-2</v>
      </c>
      <c r="BN337" s="49">
        <f t="shared" si="239"/>
        <v>5.9578003937101665E-2</v>
      </c>
      <c r="BO337" s="49">
        <f t="shared" si="239"/>
        <v>4.6329069816347879E-2</v>
      </c>
      <c r="BP337" s="49">
        <f t="shared" si="239"/>
        <v>3.7496447069178762E-2</v>
      </c>
      <c r="BQ337" s="49">
        <f t="shared" si="239"/>
        <v>6.7005922329185008E-2</v>
      </c>
      <c r="BR337" s="49">
        <f t="shared" si="239"/>
        <v>0.11742206716907067</v>
      </c>
      <c r="BS337" s="49">
        <f t="shared" si="239"/>
        <v>4.8042027214204142E-2</v>
      </c>
    </row>
    <row r="338" spans="2:71">
      <c r="B338" s="48">
        <f t="shared" si="177"/>
        <v>1962</v>
      </c>
      <c r="E338" s="49">
        <f t="shared" si="209"/>
        <v>-0.10009408678677323</v>
      </c>
      <c r="F338" s="49" t="e">
        <f t="shared" si="209"/>
        <v>#N/A</v>
      </c>
      <c r="G338" s="49">
        <f t="shared" si="209"/>
        <v>0</v>
      </c>
      <c r="I338" s="49">
        <f t="shared" ref="I338:K338" si="240">IF(ISNUMBER(I188), (1+I188)/(1+$G188)-1, NA())</f>
        <v>1.362610731626801E-2</v>
      </c>
      <c r="J338" s="49">
        <f t="shared" si="240"/>
        <v>1.362610731626801E-2</v>
      </c>
      <c r="K338" s="49">
        <f t="shared" si="240"/>
        <v>-4.3850086026998469E-2</v>
      </c>
      <c r="M338" s="49">
        <f t="shared" si="211"/>
        <v>-4.5891228791906546E-2</v>
      </c>
      <c r="N338" s="49">
        <f t="shared" si="211"/>
        <v>-4.3850086026998469E-2</v>
      </c>
      <c r="X338" s="49">
        <f t="shared" si="212"/>
        <v>-5.640423898149971E-2</v>
      </c>
      <c r="Y338" s="49">
        <f t="shared" si="212"/>
        <v>-4.3850086026998469E-2</v>
      </c>
      <c r="AA338" s="49">
        <f t="shared" si="236"/>
        <v>-4.5891228791906546E-2</v>
      </c>
      <c r="AB338" s="49">
        <f t="shared" si="236"/>
        <v>-4.3961155068396485E-2</v>
      </c>
      <c r="AC338" s="49">
        <f t="shared" si="236"/>
        <v>-6.9390043120168166E-2</v>
      </c>
      <c r="AD338" s="49">
        <f t="shared" si="236"/>
        <v>-3.8996259906238118E-2</v>
      </c>
      <c r="AE338" s="49">
        <f t="shared" si="236"/>
        <v>-3.037805684583661E-2</v>
      </c>
      <c r="AG338" s="49">
        <f t="shared" si="172"/>
        <v>-1.3157894736841924E-2</v>
      </c>
      <c r="AM338" s="49">
        <f t="shared" si="237"/>
        <v>-5.3395850350044571E-2</v>
      </c>
      <c r="AN338" s="49">
        <f t="shared" si="237"/>
        <v>-1.2045240177232186E-2</v>
      </c>
      <c r="AO338" s="49">
        <f t="shared" si="237"/>
        <v>-3.4396012563081557E-2</v>
      </c>
      <c r="AP338" s="49">
        <f t="shared" si="237"/>
        <v>-3.1974037466179661E-2</v>
      </c>
      <c r="AQ338" s="49">
        <f t="shared" si="237"/>
        <v>-5.5780350782904664E-3</v>
      </c>
      <c r="AS338" s="49">
        <f t="shared" si="173"/>
        <v>-4.3850086026998469E-2</v>
      </c>
      <c r="AU338" s="49">
        <f t="shared" si="238"/>
        <v>-6.4344901315789405E-2</v>
      </c>
      <c r="AV338" s="49">
        <f t="shared" si="238"/>
        <v>-1.3157894736841924E-2</v>
      </c>
      <c r="AW338" s="49">
        <f t="shared" si="238"/>
        <v>-3.7197609586913316E-2</v>
      </c>
      <c r="AX338" s="49">
        <f t="shared" si="238"/>
        <v>-4.5891228791906546E-2</v>
      </c>
      <c r="AY338" s="49">
        <f t="shared" si="238"/>
        <v>-5.1258609776857145E-2</v>
      </c>
      <c r="AZ338" s="49">
        <f t="shared" ref="AZ338:BS338" si="241">IF(ISNUMBER(AZ188), (1+AZ188)/(1+$G188)-1, NA())</f>
        <v>-4.4152504950907834E-2</v>
      </c>
      <c r="BA338" s="49">
        <f t="shared" si="241"/>
        <v>-4.8035213451678493E-2</v>
      </c>
      <c r="BB338" s="49">
        <f t="shared" si="241"/>
        <v>-5.640423898149971E-2</v>
      </c>
      <c r="BC338" s="49">
        <f t="shared" si="241"/>
        <v>-4.2812046338636889E-2</v>
      </c>
      <c r="BD338" s="49">
        <f t="shared" si="241"/>
        <v>-5.7911086216942076E-2</v>
      </c>
      <c r="BE338" s="49">
        <f t="shared" si="241"/>
        <v>-3.7132013122588181E-2</v>
      </c>
      <c r="BF338" s="49">
        <f t="shared" si="241"/>
        <v>-2.8729276316299068E-2</v>
      </c>
      <c r="BG338" s="49">
        <f t="shared" si="241"/>
        <v>-1.1085733125444919E-2</v>
      </c>
      <c r="BH338" s="49">
        <f t="shared" si="241"/>
        <v>-3.0812825368054519E-2</v>
      </c>
      <c r="BI338" s="49">
        <f t="shared" si="241"/>
        <v>-4.3850086026998469E-2</v>
      </c>
      <c r="BJ338" s="49">
        <f t="shared" si="241"/>
        <v>-6.5319609966800751E-2</v>
      </c>
      <c r="BK338" s="49">
        <f t="shared" si="241"/>
        <v>-2.922493772099044E-2</v>
      </c>
      <c r="BL338" s="49">
        <f t="shared" si="241"/>
        <v>-5.6625990761807521E-2</v>
      </c>
      <c r="BM338" s="49">
        <f t="shared" si="241"/>
        <v>-4.2716200033818597E-2</v>
      </c>
      <c r="BN338" s="49">
        <f t="shared" si="241"/>
        <v>-3.4891942749324834E-2</v>
      </c>
      <c r="BO338" s="49">
        <f t="shared" si="241"/>
        <v>-3.0545133146828274E-2</v>
      </c>
      <c r="BP338" s="49">
        <f t="shared" si="241"/>
        <v>-2.764726007849716E-2</v>
      </c>
      <c r="BQ338" s="49">
        <f t="shared" si="241"/>
        <v>-1.2045240177232186E-2</v>
      </c>
      <c r="BR338" s="49">
        <f t="shared" si="241"/>
        <v>-5.3074665645473584E-2</v>
      </c>
      <c r="BS338" s="49">
        <f t="shared" si="241"/>
        <v>-1.3697915131571814E-2</v>
      </c>
    </row>
    <row r="339" spans="2:71">
      <c r="B339" s="48">
        <f t="shared" si="177"/>
        <v>1963</v>
      </c>
      <c r="E339" s="49">
        <f t="shared" si="209"/>
        <v>0.20584633790800222</v>
      </c>
      <c r="F339" s="49" t="e">
        <f t="shared" si="209"/>
        <v>#N/A</v>
      </c>
      <c r="G339" s="49">
        <f t="shared" si="209"/>
        <v>0</v>
      </c>
      <c r="I339" s="49">
        <f t="shared" ref="I339:K339" si="242">IF(ISNUMBER(I189), (1+I189)/(1+$G189)-1, NA())</f>
        <v>1.386110819620967E-2</v>
      </c>
      <c r="J339" s="49">
        <f t="shared" si="242"/>
        <v>1.386110819620967E-2</v>
      </c>
      <c r="K339" s="49">
        <f t="shared" si="242"/>
        <v>0.12348786046228555</v>
      </c>
      <c r="M339" s="49">
        <f t="shared" si="211"/>
        <v>9.8058828880704496E-2</v>
      </c>
      <c r="N339" s="49">
        <f t="shared" si="211"/>
        <v>0.12348786046228555</v>
      </c>
      <c r="X339" s="49">
        <f t="shared" si="212"/>
        <v>8.515723587916213E-2</v>
      </c>
      <c r="Y339" s="49">
        <f t="shared" si="212"/>
        <v>0.12348786046228555</v>
      </c>
      <c r="AA339" s="49">
        <f t="shared" si="236"/>
        <v>9.8058828880704496E-2</v>
      </c>
      <c r="AB339" s="49">
        <f t="shared" si="236"/>
        <v>9.2842874309171375E-2</v>
      </c>
      <c r="AC339" s="49">
        <f t="shared" si="236"/>
        <v>8.052823091898742E-2</v>
      </c>
      <c r="AD339" s="49">
        <f t="shared" si="236"/>
        <v>7.9092476958262159E-2</v>
      </c>
      <c r="AE339" s="49">
        <f t="shared" si="236"/>
        <v>5.5416468147222009E-2</v>
      </c>
      <c r="AG339" s="49">
        <f t="shared" si="172"/>
        <v>-1.6181229773462813E-2</v>
      </c>
      <c r="AM339" s="49">
        <f t="shared" si="237"/>
        <v>9.481387716874945E-2</v>
      </c>
      <c r="AN339" s="49">
        <f t="shared" si="237"/>
        <v>4.6742862146720743E-2</v>
      </c>
      <c r="AO339" s="49">
        <f t="shared" si="237"/>
        <v>7.1800384093653191E-2</v>
      </c>
      <c r="AP339" s="49">
        <f t="shared" si="237"/>
        <v>4.7982524797262949E-2</v>
      </c>
      <c r="AQ339" s="49">
        <f t="shared" si="237"/>
        <v>3.4524297051031771E-2</v>
      </c>
      <c r="AS339" s="49">
        <f t="shared" si="173"/>
        <v>0.12348786046228555</v>
      </c>
      <c r="AU339" s="49">
        <f t="shared" si="238"/>
        <v>0.10085867184466002</v>
      </c>
      <c r="AV339" s="49">
        <f t="shared" si="238"/>
        <v>-1.6181229773462813E-2</v>
      </c>
      <c r="AW339" s="49">
        <f t="shared" si="238"/>
        <v>7.5856072112557849E-2</v>
      </c>
      <c r="AX339" s="49">
        <f t="shared" si="238"/>
        <v>9.8058828880704496E-2</v>
      </c>
      <c r="AY339" s="49">
        <f t="shared" si="238"/>
        <v>9.6445691473987072E-2</v>
      </c>
      <c r="AZ339" s="49">
        <f t="shared" ref="AZ339:BS339" si="243">IF(ISNUMBER(AZ189), (1+AZ189)/(1+$G189)-1, NA())</f>
        <v>9.3618277527075078E-2</v>
      </c>
      <c r="BA339" s="49">
        <f t="shared" si="243"/>
        <v>7.009798308253945E-2</v>
      </c>
      <c r="BB339" s="49">
        <f t="shared" si="243"/>
        <v>8.515723587916213E-2</v>
      </c>
      <c r="BC339" s="49">
        <f t="shared" si="243"/>
        <v>7.7012184539720696E-2</v>
      </c>
      <c r="BD339" s="49">
        <f t="shared" si="243"/>
        <v>0.14407747982371477</v>
      </c>
      <c r="BE339" s="49">
        <f t="shared" si="243"/>
        <v>4.4531481634477288E-2</v>
      </c>
      <c r="BF339" s="49">
        <f t="shared" si="243"/>
        <v>7.3540160491845974E-2</v>
      </c>
      <c r="BG339" s="49">
        <f t="shared" si="243"/>
        <v>2.9404825376949884E-2</v>
      </c>
      <c r="BH339" s="49">
        <f t="shared" si="243"/>
        <v>5.2528073171440814E-2</v>
      </c>
      <c r="BI339" s="49">
        <f t="shared" si="243"/>
        <v>0.12348786046228555</v>
      </c>
      <c r="BJ339" s="49">
        <f t="shared" si="243"/>
        <v>0.1170353108354163</v>
      </c>
      <c r="BK339" s="49">
        <f t="shared" si="243"/>
        <v>5.111710696226579E-2</v>
      </c>
      <c r="BL339" s="49">
        <f t="shared" si="243"/>
        <v>9.4832554067269648E-2</v>
      </c>
      <c r="BM339" s="49">
        <f t="shared" si="243"/>
        <v>5.9308143238235189E-2</v>
      </c>
      <c r="BN339" s="49">
        <f t="shared" si="243"/>
        <v>3.9325662146903362E-2</v>
      </c>
      <c r="BO339" s="49">
        <f t="shared" si="243"/>
        <v>2.8224283762830371E-2</v>
      </c>
      <c r="BP339" s="49">
        <f t="shared" si="243"/>
        <v>2.0823364840114822E-2</v>
      </c>
      <c r="BQ339" s="49">
        <f t="shared" si="243"/>
        <v>4.6742862146720743E-2</v>
      </c>
      <c r="BR339" s="49">
        <f t="shared" si="243"/>
        <v>7.2181493565372179E-2</v>
      </c>
      <c r="BS339" s="49">
        <f t="shared" si="243"/>
        <v>2.7154330079833588E-2</v>
      </c>
    </row>
    <row r="340" spans="2:71">
      <c r="B340" s="48">
        <f t="shared" si="177"/>
        <v>1964</v>
      </c>
      <c r="E340" s="49">
        <f t="shared" si="209"/>
        <v>0.15128243653139606</v>
      </c>
      <c r="F340" s="49" t="e">
        <f t="shared" si="209"/>
        <v>#N/A</v>
      </c>
      <c r="G340" s="49">
        <f t="shared" si="209"/>
        <v>0</v>
      </c>
      <c r="I340" s="49">
        <f t="shared" ref="I340:K340" si="244">IF(ISNUMBER(I190), (1+I190)/(1+$G190)-1, NA())</f>
        <v>2.4634330897349788E-2</v>
      </c>
      <c r="J340" s="49">
        <f t="shared" si="244"/>
        <v>2.4634330897349788E-2</v>
      </c>
      <c r="K340" s="49">
        <f t="shared" si="244"/>
        <v>0.10244909744603281</v>
      </c>
      <c r="M340" s="49">
        <f t="shared" si="211"/>
        <v>7.8596420644680087E-2</v>
      </c>
      <c r="N340" s="49">
        <f t="shared" si="211"/>
        <v>0.10244909744603281</v>
      </c>
      <c r="X340" s="49">
        <f t="shared" si="212"/>
        <v>8.6107007736042407E-2</v>
      </c>
      <c r="Y340" s="49">
        <f t="shared" si="212"/>
        <v>0.10244909744603281</v>
      </c>
      <c r="AA340" s="49">
        <f t="shared" si="236"/>
        <v>7.8596420644680087E-2</v>
      </c>
      <c r="AB340" s="49">
        <f t="shared" si="236"/>
        <v>8.6606678933531134E-2</v>
      </c>
      <c r="AC340" s="49">
        <f t="shared" si="236"/>
        <v>8.5764285347063485E-2</v>
      </c>
      <c r="AD340" s="49">
        <f t="shared" si="236"/>
        <v>7.5852547756469768E-2</v>
      </c>
      <c r="AE340" s="49">
        <f t="shared" si="236"/>
        <v>5.3838012552794634E-2</v>
      </c>
      <c r="AG340" s="49">
        <f t="shared" si="172"/>
        <v>-9.6153846153845812E-3</v>
      </c>
      <c r="AM340" s="49">
        <f t="shared" si="237"/>
        <v>7.2784980489640105E-2</v>
      </c>
      <c r="AN340" s="49">
        <f t="shared" si="237"/>
        <v>4.8928772207667004E-2</v>
      </c>
      <c r="AO340" s="49">
        <f t="shared" si="237"/>
        <v>6.5311763117373189E-2</v>
      </c>
      <c r="AP340" s="49">
        <f t="shared" si="237"/>
        <v>4.8189287907806522E-2</v>
      </c>
      <c r="AQ340" s="49">
        <f t="shared" si="237"/>
        <v>4.1366720358633424E-2</v>
      </c>
      <c r="AS340" s="49">
        <f t="shared" si="173"/>
        <v>0.10244909744603281</v>
      </c>
      <c r="AU340" s="49">
        <f t="shared" si="238"/>
        <v>9.7835403846153968E-2</v>
      </c>
      <c r="AV340" s="49">
        <f t="shared" si="238"/>
        <v>-9.6153846153845812E-3</v>
      </c>
      <c r="AW340" s="49">
        <f t="shared" si="238"/>
        <v>6.2506638530001934E-2</v>
      </c>
      <c r="AX340" s="49">
        <f t="shared" si="238"/>
        <v>7.8596420644680087E-2</v>
      </c>
      <c r="AY340" s="49">
        <f t="shared" si="238"/>
        <v>7.4714973301343024E-2</v>
      </c>
      <c r="AZ340" s="49">
        <f t="shared" ref="AZ340:BS340" si="245">IF(ISNUMBER(AZ190), (1+AZ190)/(1+$G190)-1, NA())</f>
        <v>7.5378464221744546E-2</v>
      </c>
      <c r="BA340" s="49">
        <f t="shared" si="245"/>
        <v>6.1937443598251374E-2</v>
      </c>
      <c r="BB340" s="49">
        <f t="shared" si="245"/>
        <v>8.6107007736042407E-2</v>
      </c>
      <c r="BC340" s="49">
        <f t="shared" si="245"/>
        <v>6.6244631876337445E-2</v>
      </c>
      <c r="BD340" s="49">
        <f t="shared" si="245"/>
        <v>0.11465743221737346</v>
      </c>
      <c r="BE340" s="49">
        <f t="shared" si="245"/>
        <v>4.4542874876348781E-2</v>
      </c>
      <c r="BF340" s="49">
        <f t="shared" si="245"/>
        <v>7.8591770786688109E-2</v>
      </c>
      <c r="BG340" s="49">
        <f t="shared" si="245"/>
        <v>3.52704076520447E-2</v>
      </c>
      <c r="BH340" s="49">
        <f t="shared" si="245"/>
        <v>4.4437658575353867E-2</v>
      </c>
      <c r="BI340" s="49">
        <f t="shared" si="245"/>
        <v>0.10244909744603281</v>
      </c>
      <c r="BJ340" s="49">
        <f t="shared" si="245"/>
        <v>8.6923308072683669E-2</v>
      </c>
      <c r="BK340" s="49">
        <f t="shared" si="245"/>
        <v>5.5274448497202089E-2</v>
      </c>
      <c r="BL340" s="49">
        <f t="shared" si="245"/>
        <v>7.0833525958005517E-2</v>
      </c>
      <c r="BM340" s="49">
        <f t="shared" si="245"/>
        <v>4.5089874574520739E-2</v>
      </c>
      <c r="BN340" s="49">
        <f t="shared" si="245"/>
        <v>3.060907067131069E-2</v>
      </c>
      <c r="BO340" s="49">
        <f t="shared" si="245"/>
        <v>2.2564179613971502E-2</v>
      </c>
      <c r="BP340" s="49">
        <f t="shared" si="245"/>
        <v>1.7200918909078711E-2</v>
      </c>
      <c r="BQ340" s="49">
        <f t="shared" si="245"/>
        <v>4.8928772207667004E-2</v>
      </c>
      <c r="BR340" s="49">
        <f t="shared" si="245"/>
        <v>7.1602619706713E-2</v>
      </c>
      <c r="BS340" s="49">
        <f t="shared" si="245"/>
        <v>3.8990372975550303E-2</v>
      </c>
    </row>
    <row r="341" spans="2:71">
      <c r="B341" s="48">
        <f t="shared" si="177"/>
        <v>1965</v>
      </c>
      <c r="E341" s="49">
        <f t="shared" si="209"/>
        <v>0.10162715612391926</v>
      </c>
      <c r="F341" s="49" t="e">
        <f t="shared" si="209"/>
        <v>#N/A</v>
      </c>
      <c r="G341" s="49">
        <f t="shared" si="209"/>
        <v>0</v>
      </c>
      <c r="I341" s="49">
        <f t="shared" ref="I341:K341" si="246">IF(ISNUMBER(I191), (1+I191)/(1+$G191)-1, NA())</f>
        <v>1.9067486106464582E-2</v>
      </c>
      <c r="J341" s="49">
        <f t="shared" si="246"/>
        <v>1.9067486106464582E-2</v>
      </c>
      <c r="K341" s="49">
        <f t="shared" si="246"/>
        <v>5.7848211709558006E-2</v>
      </c>
      <c r="M341" s="49">
        <f t="shared" si="211"/>
        <v>4.3589159721072024E-2</v>
      </c>
      <c r="N341" s="49">
        <f t="shared" si="211"/>
        <v>5.7848211709558006E-2</v>
      </c>
      <c r="X341" s="49">
        <f t="shared" si="212"/>
        <v>9.0780869013209697E-2</v>
      </c>
      <c r="Y341" s="49">
        <f t="shared" si="212"/>
        <v>5.7848211709558006E-2</v>
      </c>
      <c r="AA341" s="49">
        <f t="shared" si="236"/>
        <v>4.3589159721072024E-2</v>
      </c>
      <c r="AB341" s="49">
        <f t="shared" si="236"/>
        <v>7.5141721744724554E-2</v>
      </c>
      <c r="AC341" s="49">
        <f t="shared" si="236"/>
        <v>0.10728983774637202</v>
      </c>
      <c r="AD341" s="49">
        <f t="shared" si="236"/>
        <v>6.9082166747045592E-2</v>
      </c>
      <c r="AE341" s="49">
        <f t="shared" si="236"/>
        <v>4.0101996156697073E-2</v>
      </c>
      <c r="AG341" s="49">
        <f t="shared" si="172"/>
        <v>-1.8867924528301994E-2</v>
      </c>
      <c r="AM341" s="49">
        <f t="shared" si="237"/>
        <v>4.1050100884907126E-2</v>
      </c>
      <c r="AN341" s="49">
        <f t="shared" si="237"/>
        <v>1.9092123728938537E-2</v>
      </c>
      <c r="AO341" s="49">
        <f t="shared" si="237"/>
        <v>4.185534608039343E-2</v>
      </c>
      <c r="AP341" s="49">
        <f t="shared" si="237"/>
        <v>3.8149837437024603E-2</v>
      </c>
      <c r="AQ341" s="49">
        <f t="shared" si="237"/>
        <v>1.1055081218849683E-2</v>
      </c>
      <c r="AS341" s="49">
        <f t="shared" si="173"/>
        <v>5.7848211709558006E-2</v>
      </c>
      <c r="AU341" s="49">
        <f t="shared" si="238"/>
        <v>3.4526754716980967E-2</v>
      </c>
      <c r="AV341" s="49">
        <f t="shared" si="238"/>
        <v>-1.8867924528301994E-2</v>
      </c>
      <c r="AW341" s="49">
        <f t="shared" si="238"/>
        <v>3.1539651655850154E-2</v>
      </c>
      <c r="AX341" s="49">
        <f t="shared" si="238"/>
        <v>4.3589159721072024E-2</v>
      </c>
      <c r="AY341" s="49">
        <f t="shared" si="238"/>
        <v>4.2484387759440523E-2</v>
      </c>
      <c r="AZ341" s="49">
        <f t="shared" ref="AZ341:BS341" si="247">IF(ISNUMBER(AZ191), (1+AZ191)/(1+$G191)-1, NA())</f>
        <v>4.1179258108027694E-2</v>
      </c>
      <c r="BA341" s="49">
        <f t="shared" si="247"/>
        <v>5.2871261780498502E-2</v>
      </c>
      <c r="BB341" s="49">
        <f t="shared" si="247"/>
        <v>9.0780869013209697E-2</v>
      </c>
      <c r="BC341" s="49">
        <f t="shared" si="247"/>
        <v>6.2494610514916893E-2</v>
      </c>
      <c r="BD341" s="49">
        <f t="shared" si="247"/>
        <v>6.8792947813148375E-2</v>
      </c>
      <c r="BE341" s="49">
        <f t="shared" si="247"/>
        <v>3.4355703182155972E-2</v>
      </c>
      <c r="BF341" s="49">
        <f t="shared" si="247"/>
        <v>6.6058717789536647E-2</v>
      </c>
      <c r="BG341" s="49">
        <f t="shared" si="247"/>
        <v>1.5751196130762812E-2</v>
      </c>
      <c r="BH341" s="49">
        <f t="shared" si="247"/>
        <v>1.8365011371837658E-2</v>
      </c>
      <c r="BI341" s="49">
        <f t="shared" si="247"/>
        <v>5.7848211709558006E-2</v>
      </c>
      <c r="BJ341" s="49">
        <f t="shared" si="247"/>
        <v>5.3429123863030892E-2</v>
      </c>
      <c r="BK341" s="49">
        <f t="shared" si="247"/>
        <v>4.8106931123247154E-2</v>
      </c>
      <c r="BL341" s="49">
        <f t="shared" si="247"/>
        <v>4.1379615797808578E-2</v>
      </c>
      <c r="BM341" s="49">
        <f t="shared" si="247"/>
        <v>2.2100402893453053E-2</v>
      </c>
      <c r="BN341" s="49">
        <f t="shared" si="247"/>
        <v>1.1255845634753125E-2</v>
      </c>
      <c r="BO341" s="49">
        <f t="shared" si="247"/>
        <v>5.2310916021423015E-3</v>
      </c>
      <c r="BP341" s="49">
        <f t="shared" si="247"/>
        <v>1.2145889137349375E-3</v>
      </c>
      <c r="BQ341" s="49">
        <f t="shared" si="247"/>
        <v>1.9092123728938537E-2</v>
      </c>
      <c r="BR341" s="49">
        <f t="shared" si="247"/>
        <v>7.7901896202783316E-2</v>
      </c>
      <c r="BS341" s="49">
        <f t="shared" si="247"/>
        <v>3.7767102403865493E-2</v>
      </c>
    </row>
    <row r="342" spans="2:71">
      <c r="B342" s="48">
        <f t="shared" si="177"/>
        <v>1966</v>
      </c>
      <c r="E342" s="49">
        <f t="shared" si="209"/>
        <v>-0.13170125939649568</v>
      </c>
      <c r="F342" s="49" t="e">
        <f t="shared" si="209"/>
        <v>#N/A</v>
      </c>
      <c r="G342" s="49">
        <f t="shared" si="209"/>
        <v>0</v>
      </c>
      <c r="I342" s="49">
        <f t="shared" ref="I342:K342" si="248">IF(ISNUMBER(I192), (1+I192)/(1+$G192)-1, NA())</f>
        <v>1.3289958230231047E-2</v>
      </c>
      <c r="J342" s="49">
        <f t="shared" si="248"/>
        <v>1.3289958230231047E-2</v>
      </c>
      <c r="K342" s="49">
        <f t="shared" si="248"/>
        <v>-7.3390086326698634E-2</v>
      </c>
      <c r="M342" s="49">
        <f t="shared" si="211"/>
        <v>-7.3065690179426546E-2</v>
      </c>
      <c r="N342" s="49">
        <f t="shared" si="211"/>
        <v>-7.3390086326698634E-2</v>
      </c>
      <c r="X342" s="49">
        <f t="shared" si="212"/>
        <v>-6.177702347904146E-2</v>
      </c>
      <c r="Y342" s="49">
        <f t="shared" si="212"/>
        <v>-7.3390086326698634E-2</v>
      </c>
      <c r="AA342" s="49">
        <f t="shared" si="236"/>
        <v>-7.3065690179426546E-2</v>
      </c>
      <c r="AB342" s="49">
        <f t="shared" si="236"/>
        <v>-5.6433756747459318E-2</v>
      </c>
      <c r="AC342" s="49">
        <f t="shared" si="236"/>
        <v>-5.4264949570534182E-2</v>
      </c>
      <c r="AD342" s="49">
        <f t="shared" si="236"/>
        <v>-5.6001942160632479E-2</v>
      </c>
      <c r="AE342" s="49">
        <f t="shared" si="236"/>
        <v>-5.1110373793675556E-2</v>
      </c>
      <c r="AG342" s="49">
        <f t="shared" si="172"/>
        <v>-3.3434650455926973E-2</v>
      </c>
      <c r="AM342" s="49">
        <f t="shared" si="237"/>
        <v>-8.0408981011481195E-2</v>
      </c>
      <c r="AN342" s="49">
        <f t="shared" si="237"/>
        <v>-3.5525280945878812E-2</v>
      </c>
      <c r="AO342" s="49">
        <f t="shared" si="237"/>
        <v>-5.6461198126692147E-2</v>
      </c>
      <c r="AP342" s="49">
        <f t="shared" si="237"/>
        <v>-4.7764984249510145E-2</v>
      </c>
      <c r="AQ342" s="49">
        <f t="shared" si="237"/>
        <v>-3.0483189995515914E-2</v>
      </c>
      <c r="AS342" s="49">
        <f t="shared" si="173"/>
        <v>-7.3390086326698634E-2</v>
      </c>
      <c r="AU342" s="49">
        <f t="shared" si="238"/>
        <v>-9.7325683282674658E-2</v>
      </c>
      <c r="AV342" s="49">
        <f t="shared" si="238"/>
        <v>-3.3434650455926973E-2</v>
      </c>
      <c r="AW342" s="49">
        <f t="shared" si="238"/>
        <v>-6.323902928536973E-2</v>
      </c>
      <c r="AX342" s="49">
        <f t="shared" si="238"/>
        <v>-7.3065690179426546E-2</v>
      </c>
      <c r="AY342" s="49">
        <f t="shared" si="238"/>
        <v>-7.7816822552818965E-2</v>
      </c>
      <c r="AZ342" s="49">
        <f t="shared" ref="AZ342:BS342" si="249">IF(ISNUMBER(AZ192), (1+AZ192)/(1+$G192)-1, NA())</f>
        <v>-7.1100358000615205E-2</v>
      </c>
      <c r="BA342" s="49">
        <f t="shared" si="249"/>
        <v>-6.6104677641498411E-2</v>
      </c>
      <c r="BB342" s="49">
        <f t="shared" si="249"/>
        <v>-6.177702347904146E-2</v>
      </c>
      <c r="BC342" s="49">
        <f t="shared" si="249"/>
        <v>-5.9261395863592248E-2</v>
      </c>
      <c r="BD342" s="49">
        <f t="shared" si="249"/>
        <v>-8.796787959414798E-2</v>
      </c>
      <c r="BE342" s="49">
        <f t="shared" si="249"/>
        <v>-5.5096278383076847E-2</v>
      </c>
      <c r="BF342" s="49">
        <f t="shared" si="249"/>
        <v>-4.5349950488590696E-2</v>
      </c>
      <c r="BG342" s="49">
        <f t="shared" si="249"/>
        <v>-3.3049724813540626E-2</v>
      </c>
      <c r="BH342" s="49">
        <f t="shared" si="249"/>
        <v>-5.5856757472579122E-2</v>
      </c>
      <c r="BI342" s="49">
        <f t="shared" si="249"/>
        <v>-7.3390086326698634E-2</v>
      </c>
      <c r="BJ342" s="49">
        <f t="shared" si="249"/>
        <v>-9.23946158202682E-2</v>
      </c>
      <c r="BK342" s="49">
        <f t="shared" si="249"/>
        <v>-4.1992668087032725E-2</v>
      </c>
      <c r="BL342" s="49">
        <f t="shared" si="249"/>
        <v>-8.2567954926211273E-2</v>
      </c>
      <c r="BM342" s="49">
        <f t="shared" si="249"/>
        <v>-6.6845297495720324E-2</v>
      </c>
      <c r="BN342" s="49">
        <f t="shared" si="249"/>
        <v>-5.8001302691069068E-2</v>
      </c>
      <c r="BO342" s="49">
        <f t="shared" si="249"/>
        <v>-5.3087972244040715E-2</v>
      </c>
      <c r="BP342" s="49">
        <f t="shared" si="249"/>
        <v>-4.981241861268848E-2</v>
      </c>
      <c r="BQ342" s="49">
        <f t="shared" si="249"/>
        <v>-3.5525280945878812E-2</v>
      </c>
      <c r="BR342" s="49">
        <f t="shared" si="249"/>
        <v>-6.3809150289115379E-2</v>
      </c>
      <c r="BS342" s="49">
        <f t="shared" si="249"/>
        <v>-2.8007507451064395E-2</v>
      </c>
    </row>
    <row r="343" spans="2:71">
      <c r="B343" s="48">
        <f t="shared" si="177"/>
        <v>1967</v>
      </c>
      <c r="E343" s="49">
        <f t="shared" si="209"/>
        <v>0.20040803657983641</v>
      </c>
      <c r="F343" s="49" t="e">
        <f t="shared" si="209"/>
        <v>#N/A</v>
      </c>
      <c r="G343" s="49">
        <f t="shared" si="209"/>
        <v>0</v>
      </c>
      <c r="I343" s="49">
        <f t="shared" ref="I343:K343" si="250">IF(ISNUMBER(I193), (1+I193)/(1+$G193)-1, NA())</f>
        <v>1.2324013707964987E-2</v>
      </c>
      <c r="J343" s="49">
        <f t="shared" si="250"/>
        <v>1.2324013707964987E-2</v>
      </c>
      <c r="K343" s="49">
        <f t="shared" si="250"/>
        <v>0.11087691989196746</v>
      </c>
      <c r="M343" s="49">
        <f t="shared" si="211"/>
        <v>8.6670509739827262E-2</v>
      </c>
      <c r="N343" s="49">
        <f t="shared" si="211"/>
        <v>0.11087691989196746</v>
      </c>
      <c r="X343" s="49">
        <f t="shared" si="212"/>
        <v>0.16634218389411926</v>
      </c>
      <c r="Y343" s="49">
        <f t="shared" si="212"/>
        <v>0.11087691989196746</v>
      </c>
      <c r="AA343" s="49">
        <f t="shared" si="236"/>
        <v>8.6670509739827262E-2</v>
      </c>
      <c r="AB343" s="49">
        <f t="shared" si="236"/>
        <v>0.12349258728031631</v>
      </c>
      <c r="AC343" s="49">
        <f t="shared" si="236"/>
        <v>0.1582397257619248</v>
      </c>
      <c r="AD343" s="49">
        <f t="shared" si="236"/>
        <v>0.11936527388604157</v>
      </c>
      <c r="AE343" s="49">
        <f t="shared" si="236"/>
        <v>7.0980730479465626E-2</v>
      </c>
      <c r="AG343" s="49">
        <f t="shared" ref="AG343:AG374" si="251">IF(ISNUMBER(AG193), (1+AG193)/(1+$G193)-1, NA())</f>
        <v>-2.9498525073746285E-2</v>
      </c>
      <c r="AM343" s="49">
        <f t="shared" si="237"/>
        <v>8.2123865378559202E-2</v>
      </c>
      <c r="AN343" s="49">
        <f t="shared" si="237"/>
        <v>2.1779298162648342E-2</v>
      </c>
      <c r="AO343" s="49">
        <f t="shared" si="237"/>
        <v>7.8857702110215255E-2</v>
      </c>
      <c r="AP343" s="49">
        <f t="shared" si="237"/>
        <v>6.5072157786763229E-2</v>
      </c>
      <c r="AQ343" s="49">
        <f t="shared" si="237"/>
        <v>8.8427891419182725E-3</v>
      </c>
      <c r="AS343" s="49">
        <f t="shared" si="173"/>
        <v>0.11087691989196746</v>
      </c>
      <c r="AU343" s="49">
        <f t="shared" si="238"/>
        <v>4.9635388790560508E-2</v>
      </c>
      <c r="AV343" s="49">
        <f t="shared" si="238"/>
        <v>-2.9498525073746285E-2</v>
      </c>
      <c r="AW343" s="49">
        <f t="shared" si="238"/>
        <v>6.3679853574468925E-2</v>
      </c>
      <c r="AX343" s="49">
        <f t="shared" si="238"/>
        <v>8.6670509739827262E-2</v>
      </c>
      <c r="AY343" s="49">
        <f t="shared" si="238"/>
        <v>8.6062632746435996E-2</v>
      </c>
      <c r="AZ343" s="49">
        <f t="shared" ref="AZ343:BS343" si="252">IF(ISNUMBER(AZ193), (1+AZ193)/(1+$G193)-1, NA())</f>
        <v>8.2072378506755417E-2</v>
      </c>
      <c r="BA343" s="49">
        <f t="shared" si="252"/>
        <v>9.7657969707518388E-2</v>
      </c>
      <c r="BB343" s="49">
        <f t="shared" si="252"/>
        <v>0.16634218389411926</v>
      </c>
      <c r="BC343" s="49">
        <f t="shared" si="252"/>
        <v>9.6923536329686977E-2</v>
      </c>
      <c r="BD343" s="49">
        <f t="shared" si="252"/>
        <v>0.13325969906393476</v>
      </c>
      <c r="BE343" s="49">
        <f t="shared" si="252"/>
        <v>6.2068167422562937E-2</v>
      </c>
      <c r="BF343" s="49">
        <f t="shared" si="252"/>
        <v>0.11473232482837559</v>
      </c>
      <c r="BG343" s="49">
        <f t="shared" si="252"/>
        <v>2.7625089115607349E-2</v>
      </c>
      <c r="BH343" s="49">
        <f t="shared" si="252"/>
        <v>3.9304429688510334E-2</v>
      </c>
      <c r="BI343" s="49">
        <f t="shared" si="252"/>
        <v>0.11087691989196746</v>
      </c>
      <c r="BJ343" s="49">
        <f t="shared" si="252"/>
        <v>0.10844541191840329</v>
      </c>
      <c r="BK343" s="49">
        <f t="shared" si="252"/>
        <v>8.7628458941530596E-2</v>
      </c>
      <c r="BL343" s="49">
        <f t="shared" si="252"/>
        <v>8.5454755753045175E-2</v>
      </c>
      <c r="BM343" s="49">
        <f t="shared" si="252"/>
        <v>4.8669705888471748E-2</v>
      </c>
      <c r="BN343" s="49">
        <f t="shared" si="252"/>
        <v>2.7978115339649445E-2</v>
      </c>
      <c r="BO343" s="49">
        <f t="shared" si="252"/>
        <v>1.6482787256970388E-2</v>
      </c>
      <c r="BP343" s="49">
        <f t="shared" si="252"/>
        <v>8.8192352018507947E-3</v>
      </c>
      <c r="BQ343" s="49">
        <f t="shared" si="252"/>
        <v>2.1779298162648342E-2</v>
      </c>
      <c r="BR343" s="49">
        <f t="shared" si="252"/>
        <v>0.13825923347906421</v>
      </c>
      <c r="BS343" s="49">
        <f t="shared" si="252"/>
        <v>6.1027340726880208E-2</v>
      </c>
    </row>
    <row r="344" spans="2:71">
      <c r="B344" s="48">
        <f t="shared" si="177"/>
        <v>1968</v>
      </c>
      <c r="E344" s="49">
        <f t="shared" si="209"/>
        <v>5.8663697036680063E-2</v>
      </c>
      <c r="F344" s="49" t="e">
        <f t="shared" si="209"/>
        <v>#N/A</v>
      </c>
      <c r="G344" s="49">
        <f t="shared" si="209"/>
        <v>0</v>
      </c>
      <c r="I344" s="49">
        <f t="shared" ref="I344:K344" si="253">IF(ISNUMBER(I194), (1+I194)/(1+$G194)-1, NA())</f>
        <v>5.2533486910129046E-3</v>
      </c>
      <c r="J344" s="49">
        <f t="shared" si="253"/>
        <v>5.2533486910129046E-3</v>
      </c>
      <c r="K344" s="49">
        <f t="shared" si="253"/>
        <v>2.705648826114615E-2</v>
      </c>
      <c r="M344" s="49">
        <f t="shared" si="211"/>
        <v>1.1739856777345903E-2</v>
      </c>
      <c r="N344" s="49">
        <f t="shared" si="211"/>
        <v>2.705648826114615E-2</v>
      </c>
      <c r="X344" s="49">
        <f t="shared" si="212"/>
        <v>6.1803733143810824E-2</v>
      </c>
      <c r="Y344" s="49">
        <f t="shared" si="212"/>
        <v>2.705648826114615E-2</v>
      </c>
      <c r="AA344" s="49">
        <f t="shared" si="236"/>
        <v>1.1739856777345903E-2</v>
      </c>
      <c r="AB344" s="49">
        <f t="shared" si="236"/>
        <v>6.5931180855888005E-2</v>
      </c>
      <c r="AC344" s="49">
        <f t="shared" si="236"/>
        <v>7.1690764115300176E-2</v>
      </c>
      <c r="AD344" s="49">
        <f t="shared" si="236"/>
        <v>5.7457948257975566E-2</v>
      </c>
      <c r="AE344" s="49">
        <f t="shared" si="236"/>
        <v>1.4111717331498408E-2</v>
      </c>
      <c r="AG344" s="49">
        <f t="shared" si="251"/>
        <v>-4.5070422535211319E-2</v>
      </c>
      <c r="AM344" s="49">
        <f t="shared" si="237"/>
        <v>5.8341317847006025E-3</v>
      </c>
      <c r="AN344" s="49">
        <f t="shared" si="237"/>
        <v>-1.1368477165851987E-2</v>
      </c>
      <c r="AO344" s="49">
        <f t="shared" si="237"/>
        <v>3.2898854924316323E-2</v>
      </c>
      <c r="AP344" s="49">
        <f t="shared" si="237"/>
        <v>2.0142411694135332E-2</v>
      </c>
      <c r="AQ344" s="49">
        <f t="shared" si="237"/>
        <v>-1.8129739931237676E-2</v>
      </c>
      <c r="AS344" s="49">
        <f t="shared" si="173"/>
        <v>2.705648826114615E-2</v>
      </c>
      <c r="AU344" s="49">
        <f t="shared" si="238"/>
        <v>3.0580339999999984E-2</v>
      </c>
      <c r="AV344" s="49">
        <f t="shared" si="238"/>
        <v>-4.5070422535211319E-2</v>
      </c>
      <c r="AW344" s="49">
        <f t="shared" si="238"/>
        <v>1.366444820156687E-3</v>
      </c>
      <c r="AX344" s="49">
        <f t="shared" si="238"/>
        <v>1.1739856777345903E-2</v>
      </c>
      <c r="AY344" s="49">
        <f t="shared" si="238"/>
        <v>9.2682470140401652E-3</v>
      </c>
      <c r="AZ344" s="49">
        <f t="shared" ref="AZ344:BS344" si="254">IF(ISNUMBER(AZ194), (1+AZ194)/(1+$G194)-1, NA())</f>
        <v>9.6651743859079708E-3</v>
      </c>
      <c r="BA344" s="49">
        <f t="shared" si="254"/>
        <v>3.5889032311475777E-2</v>
      </c>
      <c r="BB344" s="49">
        <f t="shared" si="254"/>
        <v>6.1803733143810824E-2</v>
      </c>
      <c r="BC344" s="49">
        <f t="shared" si="254"/>
        <v>3.794657364709364E-2</v>
      </c>
      <c r="BD344" s="49">
        <f t="shared" si="254"/>
        <v>3.495829045502985E-2</v>
      </c>
      <c r="BE344" s="49">
        <f t="shared" si="254"/>
        <v>2.3901363509448714E-3</v>
      </c>
      <c r="BF344" s="49">
        <f t="shared" si="254"/>
        <v>5.4870703273108834E-2</v>
      </c>
      <c r="BG344" s="49">
        <f t="shared" si="254"/>
        <v>4.4952559882727172E-4</v>
      </c>
      <c r="BH344" s="49">
        <f t="shared" si="254"/>
        <v>-1.087654902847468E-2</v>
      </c>
      <c r="BI344" s="49">
        <f t="shared" si="254"/>
        <v>2.705648826114615E-2</v>
      </c>
      <c r="BJ344" s="49">
        <f t="shared" si="254"/>
        <v>1.7170049207923421E-2</v>
      </c>
      <c r="BK344" s="49">
        <f t="shared" si="254"/>
        <v>3.4999549770099447E-2</v>
      </c>
      <c r="BL344" s="49">
        <f t="shared" si="254"/>
        <v>6.7966372507344275E-3</v>
      </c>
      <c r="BM344" s="49">
        <f t="shared" si="254"/>
        <v>-9.8008218807681402E-3</v>
      </c>
      <c r="BN344" s="49">
        <f t="shared" si="254"/>
        <v>-1.9136892642238501E-2</v>
      </c>
      <c r="BO344" s="49">
        <f t="shared" si="254"/>
        <v>-2.4323598620833109E-2</v>
      </c>
      <c r="BP344" s="49">
        <f t="shared" si="254"/>
        <v>-2.77814026065627E-2</v>
      </c>
      <c r="BQ344" s="49">
        <f t="shared" si="254"/>
        <v>-1.1368477165851987E-2</v>
      </c>
      <c r="BR344" s="49">
        <f t="shared" si="254"/>
        <v>6.8738714506849208E-2</v>
      </c>
      <c r="BS344" s="49">
        <f t="shared" si="254"/>
        <v>1.8372283029532088E-2</v>
      </c>
    </row>
    <row r="345" spans="2:71">
      <c r="B345" s="48">
        <f t="shared" si="177"/>
        <v>1969</v>
      </c>
      <c r="E345" s="49">
        <f t="shared" si="209"/>
        <v>-0.13886453342144556</v>
      </c>
      <c r="F345" s="49" t="e">
        <f t="shared" si="209"/>
        <v>#N/A</v>
      </c>
      <c r="G345" s="49">
        <f t="shared" si="209"/>
        <v>0</v>
      </c>
      <c r="I345" s="49">
        <f t="shared" ref="I345:K345" si="255">IF(ISNUMBER(I195), (1+I195)/(1+$G195)-1, NA())</f>
        <v>4.0714417426734872E-3</v>
      </c>
      <c r="J345" s="49">
        <f t="shared" si="255"/>
        <v>4.0714417426734872E-3</v>
      </c>
      <c r="K345" s="49">
        <f t="shared" si="255"/>
        <v>-0.1117799351333888</v>
      </c>
      <c r="M345" s="49">
        <f t="shared" si="211"/>
        <v>-0.10116950555071824</v>
      </c>
      <c r="N345" s="49">
        <f t="shared" si="211"/>
        <v>-0.1117799351333888</v>
      </c>
      <c r="X345" s="49">
        <f t="shared" si="212"/>
        <v>-0.12098172149900988</v>
      </c>
      <c r="Y345" s="49">
        <f t="shared" si="212"/>
        <v>-0.1117799351333888</v>
      </c>
      <c r="AA345" s="49">
        <f t="shared" si="236"/>
        <v>-0.10116950555071824</v>
      </c>
      <c r="AB345" s="49">
        <f t="shared" si="236"/>
        <v>-0.13308485319962604</v>
      </c>
      <c r="AC345" s="49">
        <f t="shared" si="236"/>
        <v>-0.12386681854689274</v>
      </c>
      <c r="AD345" s="49">
        <f t="shared" si="236"/>
        <v>-0.11793648628291231</v>
      </c>
      <c r="AE345" s="49">
        <f t="shared" si="236"/>
        <v>-9.6623275549087562E-2</v>
      </c>
      <c r="AG345" s="49">
        <f t="shared" si="251"/>
        <v>-5.8355437665782661E-2</v>
      </c>
      <c r="AM345" s="49">
        <f t="shared" si="237"/>
        <v>-0.10164587984658591</v>
      </c>
      <c r="AN345" s="49">
        <f t="shared" si="237"/>
        <v>-7.8055463267443392E-2</v>
      </c>
      <c r="AO345" s="49">
        <f t="shared" si="237"/>
        <v>-0.11811134350000774</v>
      </c>
      <c r="AP345" s="49">
        <f t="shared" si="237"/>
        <v>-0.10478739175074292</v>
      </c>
      <c r="AQ345" s="49">
        <f t="shared" si="237"/>
        <v>-7.8861232639143242E-2</v>
      </c>
      <c r="AS345" s="49">
        <f t="shared" si="173"/>
        <v>-0.1117799351333888</v>
      </c>
      <c r="AU345" s="49">
        <f t="shared" si="238"/>
        <v>-0.13210202652519898</v>
      </c>
      <c r="AV345" s="49">
        <f t="shared" si="238"/>
        <v>-5.8355437665782661E-2</v>
      </c>
      <c r="AW345" s="49">
        <f t="shared" si="238"/>
        <v>-9.3118595975152041E-2</v>
      </c>
      <c r="AX345" s="49">
        <f t="shared" si="238"/>
        <v>-0.10116950555071824</v>
      </c>
      <c r="AY345" s="49">
        <f t="shared" si="238"/>
        <v>-9.9889745547166231E-2</v>
      </c>
      <c r="AZ345" s="49">
        <f t="shared" ref="AZ345:BS345" si="256">IF(ISNUMBER(AZ195), (1+AZ195)/(1+$G195)-1, NA())</f>
        <v>-9.9559323635605046E-2</v>
      </c>
      <c r="BA345" s="49">
        <f t="shared" si="256"/>
        <v>-0.11681879344646484</v>
      </c>
      <c r="BB345" s="49">
        <f t="shared" si="256"/>
        <v>-0.12098172149900988</v>
      </c>
      <c r="BC345" s="49">
        <f t="shared" si="256"/>
        <v>-0.11247534073165566</v>
      </c>
      <c r="BD345" s="49">
        <f t="shared" si="256"/>
        <v>-0.11855108470540299</v>
      </c>
      <c r="BE345" s="49">
        <f t="shared" si="256"/>
        <v>-9.9943642240315045E-2</v>
      </c>
      <c r="BF345" s="49">
        <f t="shared" si="256"/>
        <v>-0.12762031254720918</v>
      </c>
      <c r="BG345" s="49">
        <f t="shared" si="256"/>
        <v>-8.7165115816600136E-2</v>
      </c>
      <c r="BH345" s="49">
        <f t="shared" si="256"/>
        <v>-8.6126877554166925E-2</v>
      </c>
      <c r="BI345" s="49">
        <f t="shared" si="256"/>
        <v>-0.1117799351333888</v>
      </c>
      <c r="BJ345" s="49">
        <f t="shared" si="256"/>
        <v>-0.10666089511918042</v>
      </c>
      <c r="BK345" s="49">
        <f t="shared" si="256"/>
        <v>-0.1020807773237109</v>
      </c>
      <c r="BL345" s="49">
        <f t="shared" si="256"/>
        <v>-9.8609985543614109E-2</v>
      </c>
      <c r="BM345" s="49">
        <f t="shared" si="256"/>
        <v>-8.5728530222708099E-2</v>
      </c>
      <c r="BN345" s="49">
        <f t="shared" si="256"/>
        <v>-7.848271160469833E-2</v>
      </c>
      <c r="BO345" s="49">
        <f t="shared" si="256"/>
        <v>-7.4457256816915174E-2</v>
      </c>
      <c r="BP345" s="49">
        <f t="shared" si="256"/>
        <v>-7.1773620291726403E-2</v>
      </c>
      <c r="BQ345" s="49">
        <f t="shared" si="256"/>
        <v>-7.8055463267443392E-2</v>
      </c>
      <c r="BR345" s="49">
        <f t="shared" si="256"/>
        <v>-0.13861465205353285</v>
      </c>
      <c r="BS345" s="49">
        <f t="shared" si="256"/>
        <v>-7.9443205606977596E-2</v>
      </c>
    </row>
    <row r="346" spans="2:71">
      <c r="B346" s="48">
        <f t="shared" si="177"/>
        <v>1970</v>
      </c>
      <c r="E346" s="49">
        <f t="shared" si="209"/>
        <v>-5.4276975933982841E-2</v>
      </c>
      <c r="F346" s="49">
        <f t="shared" si="209"/>
        <v>-0.19035795868943417</v>
      </c>
      <c r="G346" s="49">
        <f t="shared" si="209"/>
        <v>0</v>
      </c>
      <c r="I346" s="49">
        <f t="shared" ref="I346:K346" si="257">IF(ISNUMBER(I196), (1+I196)/(1+$G196)-1, NA())</f>
        <v>1.1247587720772279E-2</v>
      </c>
      <c r="J346" s="49">
        <f t="shared" si="257"/>
        <v>1.1247587720772279E-2</v>
      </c>
      <c r="K346" s="49">
        <f t="shared" si="257"/>
        <v>8.1301500417043648E-3</v>
      </c>
      <c r="M346" s="49">
        <f t="shared" si="211"/>
        <v>-6.3897707772774592E-2</v>
      </c>
      <c r="N346" s="49">
        <f t="shared" si="211"/>
        <v>8.1301500417043648E-3</v>
      </c>
      <c r="X346" s="49">
        <f t="shared" si="212"/>
        <v>-4.9923317520213395E-2</v>
      </c>
      <c r="Y346" s="49">
        <f t="shared" si="212"/>
        <v>8.1301500417043648E-3</v>
      </c>
      <c r="AA346" s="49">
        <f t="shared" si="236"/>
        <v>-6.3897707772774592E-2</v>
      </c>
      <c r="AB346" s="49">
        <f t="shared" si="236"/>
        <v>-3.739954837445747E-2</v>
      </c>
      <c r="AC346" s="49">
        <f t="shared" si="236"/>
        <v>-5.474204788529391E-2</v>
      </c>
      <c r="AD346" s="49">
        <f t="shared" si="236"/>
        <v>-2.5664093492804851E-2</v>
      </c>
      <c r="AE346" s="49">
        <f t="shared" si="236"/>
        <v>-2.918887985417451E-2</v>
      </c>
      <c r="AG346" s="49">
        <f t="shared" si="251"/>
        <v>-5.2763819095477227E-2</v>
      </c>
      <c r="AM346" s="49">
        <f t="shared" si="237"/>
        <v>2.1683640915900915E-2</v>
      </c>
      <c r="AN346" s="49">
        <f t="shared" si="237"/>
        <v>1.8489145011989949E-2</v>
      </c>
      <c r="AO346" s="49">
        <f t="shared" si="237"/>
        <v>-3.7121271604901307E-2</v>
      </c>
      <c r="AP346" s="49">
        <f t="shared" si="237"/>
        <v>-3.5048967547135823E-2</v>
      </c>
      <c r="AQ346" s="49">
        <f t="shared" si="237"/>
        <v>1.9739296501132486E-2</v>
      </c>
      <c r="AS346" s="49">
        <f t="shared" si="173"/>
        <v>8.1301500417043648E-3</v>
      </c>
      <c r="AU346" s="49">
        <f t="shared" si="238"/>
        <v>7.9056163316584271E-3</v>
      </c>
      <c r="AV346" s="49">
        <f t="shared" si="238"/>
        <v>2.1853134450799283E-2</v>
      </c>
      <c r="AW346" s="49">
        <f t="shared" si="238"/>
        <v>-6.69520041893924E-2</v>
      </c>
      <c r="AX346" s="49">
        <f t="shared" si="238"/>
        <v>-6.3897707772774592E-2</v>
      </c>
      <c r="AY346" s="49">
        <f t="shared" si="238"/>
        <v>-7.9348173582845849E-2</v>
      </c>
      <c r="AZ346" s="49">
        <f t="shared" ref="AZ346:BS346" si="258">IF(ISNUMBER(AZ196), (1+AZ196)/(1+$G196)-1, NA())</f>
        <v>-5.5808310449104503E-2</v>
      </c>
      <c r="BA346" s="49">
        <f t="shared" si="258"/>
        <v>-5.0346723936647519E-2</v>
      </c>
      <c r="BB346" s="49">
        <f t="shared" si="258"/>
        <v>-4.9923317520213395E-2</v>
      </c>
      <c r="BC346" s="49">
        <f t="shared" si="258"/>
        <v>-4.9203873915449226E-2</v>
      </c>
      <c r="BD346" s="49">
        <f t="shared" si="258"/>
        <v>-7.4716314522172977E-3</v>
      </c>
      <c r="BE346" s="49">
        <f t="shared" si="258"/>
        <v>-5.8801622172375168E-2</v>
      </c>
      <c r="BF346" s="49">
        <f t="shared" si="258"/>
        <v>5.0238737093508679E-3</v>
      </c>
      <c r="BG346" s="49">
        <f t="shared" si="258"/>
        <v>-2.0630854987659597E-2</v>
      </c>
      <c r="BH346" s="49">
        <f t="shared" si="258"/>
        <v>-4.5991822580594643E-2</v>
      </c>
      <c r="BI346" s="49">
        <f t="shared" si="258"/>
        <v>8.1301500417043648E-3</v>
      </c>
      <c r="BJ346" s="49">
        <f t="shared" si="258"/>
        <v>-9.4949955076767734E-2</v>
      </c>
      <c r="BK346" s="49">
        <f t="shared" si="258"/>
        <v>-5.2272848726468757E-2</v>
      </c>
      <c r="BL346" s="49">
        <f t="shared" si="258"/>
        <v>-5.3520397514730034E-2</v>
      </c>
      <c r="BM346" s="49">
        <f t="shared" si="258"/>
        <v>-9.8684358486574864E-2</v>
      </c>
      <c r="BN346" s="49">
        <f t="shared" si="258"/>
        <v>-8.7540643203592894E-2</v>
      </c>
      <c r="BO346" s="49">
        <f t="shared" si="258"/>
        <v>-8.1076563853813344E-2</v>
      </c>
      <c r="BP346" s="49">
        <f t="shared" si="258"/>
        <v>-7.6357773060757306E-2</v>
      </c>
      <c r="BQ346" s="49">
        <f t="shared" si="258"/>
        <v>1.8489145011989949E-2</v>
      </c>
      <c r="BR346" s="49">
        <f t="shared" si="258"/>
        <v>-5.7035285932369284E-2</v>
      </c>
      <c r="BS346" s="49">
        <f t="shared" si="258"/>
        <v>-3.0744030272399359E-3</v>
      </c>
    </row>
    <row r="347" spans="2:71">
      <c r="B347" s="48">
        <f t="shared" si="177"/>
        <v>1971</v>
      </c>
      <c r="E347" s="49">
        <f t="shared" ref="E347:G366" si="259">IF(ISNUMBER(E197), (1+E197)/(1+$G197)-1, NA())</f>
        <v>0.1229648134760537</v>
      </c>
      <c r="F347" s="49">
        <f t="shared" si="259"/>
        <v>0.27369417154720121</v>
      </c>
      <c r="G347" s="49">
        <f t="shared" si="259"/>
        <v>0</v>
      </c>
      <c r="I347" s="49">
        <f t="shared" ref="I347:K347" si="260">IF(ISNUMBER(I197), (1+I197)/(1+$G197)-1, NA())</f>
        <v>1.2173260965350652E-2</v>
      </c>
      <c r="J347" s="49">
        <f t="shared" si="260"/>
        <v>1.2173260965350652E-2</v>
      </c>
      <c r="K347" s="49">
        <f t="shared" si="260"/>
        <v>9.0239419645997687E-2</v>
      </c>
      <c r="M347" s="49">
        <f t="shared" ref="M347:N366" si="261">IF(ISNUMBER(M197), (1+M197)/(1+$G197)-1, NA())</f>
        <v>0.15182092398237002</v>
      </c>
      <c r="N347" s="49">
        <f t="shared" si="261"/>
        <v>9.0239419645997687E-2</v>
      </c>
      <c r="X347" s="49">
        <f t="shared" ref="X347:Y366" si="262">IF(ISNUMBER(X197), (1+X197)/(1+$G197)-1, NA())</f>
        <v>0.14454228978067296</v>
      </c>
      <c r="Y347" s="49">
        <f t="shared" si="262"/>
        <v>9.0239419645997687E-2</v>
      </c>
      <c r="AA347" s="49">
        <f t="shared" ref="AA347:AE356" si="263">IF(ISNUMBER(AA197), (1+AA197)/(1+$G197)-1, NA())</f>
        <v>0.15182092398237002</v>
      </c>
      <c r="AB347" s="49">
        <f t="shared" si="263"/>
        <v>0.13430228249939713</v>
      </c>
      <c r="AC347" s="49">
        <f t="shared" si="263"/>
        <v>0.15405917142106329</v>
      </c>
      <c r="AD347" s="49">
        <f t="shared" si="263"/>
        <v>0.12036540949504437</v>
      </c>
      <c r="AE347" s="49">
        <f t="shared" si="263"/>
        <v>0.13630180229206568</v>
      </c>
      <c r="AG347" s="49">
        <f t="shared" si="251"/>
        <v>-3.1630170316301776E-2</v>
      </c>
      <c r="AM347" s="49">
        <f t="shared" ref="AM347:AQ356" si="264">IF(ISNUMBER(AM197), (1+AM197)/(1+$G197)-1, NA())</f>
        <v>0.10110359992102858</v>
      </c>
      <c r="AN347" s="49">
        <f t="shared" si="264"/>
        <v>7.7813861513540195E-2</v>
      </c>
      <c r="AO347" s="49">
        <f t="shared" si="264"/>
        <v>0.11888905687887141</v>
      </c>
      <c r="AP347" s="49">
        <f t="shared" si="264"/>
        <v>0.12053452329145564</v>
      </c>
      <c r="AQ347" s="49">
        <f t="shared" si="264"/>
        <v>8.7935006406292926E-2</v>
      </c>
      <c r="AS347" s="49">
        <f t="shared" si="173"/>
        <v>9.0239419645997687E-2</v>
      </c>
      <c r="AU347" s="49">
        <f t="shared" ref="AU347:AY356" si="265">IF(ISNUMBER(AU197), (1+AU197)/(1+$G197)-1, NA())</f>
        <v>5.4322529440389289E-2</v>
      </c>
      <c r="AV347" s="49">
        <f t="shared" si="265"/>
        <v>0.11394418832116782</v>
      </c>
      <c r="AW347" s="49">
        <f t="shared" si="265"/>
        <v>0.15893554156817058</v>
      </c>
      <c r="AX347" s="49">
        <f t="shared" si="265"/>
        <v>0.15182092398237002</v>
      </c>
      <c r="AY347" s="49">
        <f t="shared" si="265"/>
        <v>0.14454277406064842</v>
      </c>
      <c r="AZ347" s="49">
        <f t="shared" ref="AZ347:BS347" si="266">IF(ISNUMBER(AZ197), (1+AZ197)/(1+$G197)-1, NA())</f>
        <v>0.14268755828397994</v>
      </c>
      <c r="BA347" s="49">
        <f t="shared" si="266"/>
        <v>6.1794788114418742E-2</v>
      </c>
      <c r="BB347" s="49">
        <f t="shared" si="266"/>
        <v>0.14454228978067296</v>
      </c>
      <c r="BC347" s="49">
        <f t="shared" si="266"/>
        <v>0.11068034326478449</v>
      </c>
      <c r="BD347" s="49">
        <f t="shared" si="266"/>
        <v>9.8420768103511858E-2</v>
      </c>
      <c r="BE347" s="49">
        <f t="shared" si="266"/>
        <v>9.326880344088595E-2</v>
      </c>
      <c r="BF347" s="49">
        <f t="shared" si="266"/>
        <v>0.10253911838259122</v>
      </c>
      <c r="BG347" s="49">
        <f t="shared" si="266"/>
        <v>6.6986719819496443E-2</v>
      </c>
      <c r="BH347" s="49">
        <f t="shared" si="266"/>
        <v>9.1797223886035173E-2</v>
      </c>
      <c r="BI347" s="49">
        <f t="shared" si="266"/>
        <v>9.0239419645997687E-2</v>
      </c>
      <c r="BJ347" s="49">
        <f t="shared" si="266"/>
        <v>0.15272412251816259</v>
      </c>
      <c r="BK347" s="49">
        <f t="shared" si="266"/>
        <v>0.14263241598687104</v>
      </c>
      <c r="BL347" s="49">
        <f t="shared" si="266"/>
        <v>4.5667321579876186E-2</v>
      </c>
      <c r="BM347" s="49">
        <f t="shared" si="266"/>
        <v>0.12168915698805494</v>
      </c>
      <c r="BN347" s="49">
        <f t="shared" si="266"/>
        <v>8.3349661097662953E-2</v>
      </c>
      <c r="BO347" s="49">
        <f t="shared" si="266"/>
        <v>9.104868103803776E-2</v>
      </c>
      <c r="BP347" s="49">
        <f t="shared" si="266"/>
        <v>7.0602205812314356E-2</v>
      </c>
      <c r="BQ347" s="49">
        <f t="shared" si="266"/>
        <v>7.7813861513540195E-2</v>
      </c>
      <c r="BR347" s="49">
        <f t="shared" si="266"/>
        <v>6.8877477577093504E-2</v>
      </c>
      <c r="BS347" s="49">
        <f t="shared" si="266"/>
        <v>1.5111822389111573E-2</v>
      </c>
    </row>
    <row r="348" spans="2:71">
      <c r="B348" s="48">
        <f t="shared" si="177"/>
        <v>1972</v>
      </c>
      <c r="E348" s="49">
        <f t="shared" si="259"/>
        <v>0.12810655891749678</v>
      </c>
      <c r="F348" s="49">
        <f t="shared" si="259"/>
        <v>0.34263232877211691</v>
      </c>
      <c r="G348" s="49">
        <f t="shared" si="259"/>
        <v>0</v>
      </c>
      <c r="I348" s="49">
        <f t="shared" ref="I348:K348" si="267">IF(ISNUMBER(I198), (1+I198)/(1+$G198)-1, NA())</f>
        <v>4.944547584951442E-3</v>
      </c>
      <c r="J348" s="49">
        <f t="shared" si="267"/>
        <v>4.944547584951442E-3</v>
      </c>
      <c r="K348" s="49">
        <f t="shared" si="267"/>
        <v>7.5740029320631397E-2</v>
      </c>
      <c r="M348" s="49">
        <f t="shared" si="261"/>
        <v>0.16628102507545006</v>
      </c>
      <c r="N348" s="49">
        <f t="shared" si="261"/>
        <v>7.5740029320631397E-2</v>
      </c>
      <c r="X348" s="49">
        <f t="shared" si="262"/>
        <v>0.12849587956860287</v>
      </c>
      <c r="Y348" s="49">
        <f t="shared" si="262"/>
        <v>7.5740029320631397E-2</v>
      </c>
      <c r="AA348" s="49">
        <f t="shared" si="263"/>
        <v>0.16628102507545006</v>
      </c>
      <c r="AB348" s="49">
        <f t="shared" si="263"/>
        <v>0.12551570460751194</v>
      </c>
      <c r="AC348" s="49">
        <f t="shared" si="263"/>
        <v>0.13484482820647381</v>
      </c>
      <c r="AD348" s="49">
        <f t="shared" si="263"/>
        <v>0.11004731542810364</v>
      </c>
      <c r="AE348" s="49">
        <f t="shared" si="263"/>
        <v>0.13455601427887798</v>
      </c>
      <c r="AG348" s="49">
        <f t="shared" si="251"/>
        <v>-3.2941176470588251E-2</v>
      </c>
      <c r="AM348" s="49">
        <f t="shared" si="264"/>
        <v>0.11571632846442248</v>
      </c>
      <c r="AN348" s="49">
        <f t="shared" si="264"/>
        <v>0.12783365630849897</v>
      </c>
      <c r="AO348" s="49">
        <f t="shared" si="264"/>
        <v>0.1486179518740709</v>
      </c>
      <c r="AP348" s="49">
        <f t="shared" si="264"/>
        <v>0.12820874741014698</v>
      </c>
      <c r="AQ348" s="49">
        <f t="shared" si="264"/>
        <v>0.13759905354943602</v>
      </c>
      <c r="AS348" s="49">
        <f t="shared" si="173"/>
        <v>7.5740029320631397E-2</v>
      </c>
      <c r="AU348" s="49">
        <f t="shared" si="265"/>
        <v>7.3337524470588278E-2</v>
      </c>
      <c r="AV348" s="49">
        <f t="shared" si="265"/>
        <v>6.1325976941176474E-2</v>
      </c>
      <c r="AW348" s="49">
        <f t="shared" si="265"/>
        <v>0.17763529288167179</v>
      </c>
      <c r="AX348" s="49">
        <f t="shared" si="265"/>
        <v>0.16628102507545006</v>
      </c>
      <c r="AY348" s="49">
        <f t="shared" si="265"/>
        <v>0.16326788393585812</v>
      </c>
      <c r="AZ348" s="49">
        <f t="shared" ref="AZ348:BS348" si="268">IF(ISNUMBER(AZ198), (1+AZ198)/(1+$G198)-1, NA())</f>
        <v>0.14650587619703437</v>
      </c>
      <c r="BA348" s="49">
        <f t="shared" si="268"/>
        <v>8.5000415052770117E-2</v>
      </c>
      <c r="BB348" s="49">
        <f t="shared" si="268"/>
        <v>0.12849587956860287</v>
      </c>
      <c r="BC348" s="49">
        <f t="shared" si="268"/>
        <v>0.10125277182426706</v>
      </c>
      <c r="BD348" s="49">
        <f t="shared" si="268"/>
        <v>8.883166171984791E-2</v>
      </c>
      <c r="BE348" s="49">
        <f t="shared" si="268"/>
        <v>0.16872128821717403</v>
      </c>
      <c r="BF348" s="49">
        <f t="shared" si="268"/>
        <v>7.5393915984910631E-2</v>
      </c>
      <c r="BG348" s="49">
        <f t="shared" si="268"/>
        <v>4.7822733149108121E-2</v>
      </c>
      <c r="BH348" s="49">
        <f t="shared" si="268"/>
        <v>8.3521280865781256E-2</v>
      </c>
      <c r="BI348" s="49">
        <f t="shared" si="268"/>
        <v>7.5740029320631397E-2</v>
      </c>
      <c r="BJ348" s="49">
        <f t="shared" si="268"/>
        <v>0.17635951633507418</v>
      </c>
      <c r="BK348" s="49">
        <f t="shared" si="268"/>
        <v>0.13681622603166588</v>
      </c>
      <c r="BL348" s="49">
        <f t="shared" si="268"/>
        <v>4.7582691223454265E-2</v>
      </c>
      <c r="BM348" s="49">
        <f t="shared" si="268"/>
        <v>0.14575431029145336</v>
      </c>
      <c r="BN348" s="49">
        <f t="shared" si="268"/>
        <v>0.1012141336871093</v>
      </c>
      <c r="BO348" s="49">
        <f t="shared" si="268"/>
        <v>8.9333612015340291E-2</v>
      </c>
      <c r="BP348" s="49">
        <f t="shared" si="268"/>
        <v>6.8954480601018941E-2</v>
      </c>
      <c r="BQ348" s="49">
        <f t="shared" si="268"/>
        <v>0.12783365630849897</v>
      </c>
      <c r="BR348" s="49">
        <f t="shared" si="268"/>
        <v>6.0010020047218671E-2</v>
      </c>
      <c r="BS348" s="49">
        <f t="shared" si="268"/>
        <v>-6.7961802714796571E-3</v>
      </c>
    </row>
    <row r="349" spans="2:71">
      <c r="B349" s="48">
        <f t="shared" si="177"/>
        <v>1973</v>
      </c>
      <c r="E349" s="49">
        <f t="shared" si="259"/>
        <v>-0.24742706042626172</v>
      </c>
      <c r="F349" s="49">
        <f t="shared" si="259"/>
        <v>-0.18631570961525401</v>
      </c>
      <c r="G349" s="49">
        <f t="shared" si="259"/>
        <v>0</v>
      </c>
      <c r="I349" s="49">
        <f t="shared" ref="I349:K349" si="269">IF(ISNUMBER(I199), (1+I199)/(1+$G199)-1, NA())</f>
        <v>-1.7540337976113207E-2</v>
      </c>
      <c r="J349" s="49">
        <f t="shared" si="269"/>
        <v>-1.7540337976113207E-2</v>
      </c>
      <c r="K349" s="49">
        <f t="shared" si="269"/>
        <v>-0.16658074285561031</v>
      </c>
      <c r="M349" s="49">
        <f t="shared" si="261"/>
        <v>-0.18867049639763378</v>
      </c>
      <c r="N349" s="49">
        <f t="shared" si="261"/>
        <v>-0.16658074285561031</v>
      </c>
      <c r="X349" s="49">
        <f t="shared" si="262"/>
        <v>-0.21297050243488058</v>
      </c>
      <c r="Y349" s="49">
        <f t="shared" si="262"/>
        <v>-0.16658074285561031</v>
      </c>
      <c r="AA349" s="49">
        <f t="shared" si="263"/>
        <v>-0.18867049639763378</v>
      </c>
      <c r="AB349" s="49">
        <f t="shared" si="263"/>
        <v>-0.18959885284875888</v>
      </c>
      <c r="AC349" s="49">
        <f t="shared" si="263"/>
        <v>-0.2223957602101716</v>
      </c>
      <c r="AD349" s="49">
        <f t="shared" si="263"/>
        <v>-0.17715503993112669</v>
      </c>
      <c r="AE349" s="49">
        <f t="shared" si="263"/>
        <v>-0.15835844860369797</v>
      </c>
      <c r="AG349" s="49">
        <f t="shared" si="251"/>
        <v>-8.0086580086580206E-2</v>
      </c>
      <c r="AM349" s="49">
        <f t="shared" si="264"/>
        <v>-5.7721791419149904E-2</v>
      </c>
      <c r="AN349" s="49">
        <f t="shared" si="264"/>
        <v>6.2668927048322942E-2</v>
      </c>
      <c r="AO349" s="49">
        <f t="shared" si="264"/>
        <v>-0.18409145767766333</v>
      </c>
      <c r="AP349" s="49">
        <f t="shared" si="264"/>
        <v>-0.18770979224571682</v>
      </c>
      <c r="AQ349" s="49">
        <f t="shared" si="264"/>
        <v>6.3029493051336205E-2</v>
      </c>
      <c r="AS349" s="49">
        <f t="shared" si="173"/>
        <v>-0.16658074285561031</v>
      </c>
      <c r="AU349" s="49">
        <f t="shared" si="265"/>
        <v>-0.18893772727272728</v>
      </c>
      <c r="AV349" s="49">
        <f t="shared" si="265"/>
        <v>-0.11215834956709958</v>
      </c>
      <c r="AW349" s="49">
        <f t="shared" si="265"/>
        <v>-0.19525924180792276</v>
      </c>
      <c r="AX349" s="49">
        <f t="shared" si="265"/>
        <v>-0.18867049639763378</v>
      </c>
      <c r="AY349" s="49">
        <f t="shared" si="265"/>
        <v>-0.19214802775632844</v>
      </c>
      <c r="AZ349" s="49">
        <f t="shared" ref="AZ349:BS349" si="270">IF(ISNUMBER(AZ199), (1+AZ199)/(1+$G199)-1, NA())</f>
        <v>-0.190530668506812</v>
      </c>
      <c r="BA349" s="49">
        <f t="shared" si="270"/>
        <v>-0.16835107802939797</v>
      </c>
      <c r="BB349" s="49">
        <f t="shared" si="270"/>
        <v>-0.21297050243488058</v>
      </c>
      <c r="BC349" s="49">
        <f t="shared" si="270"/>
        <v>-0.18721678194173219</v>
      </c>
      <c r="BD349" s="49">
        <f t="shared" si="270"/>
        <v>-0.18679232224827325</v>
      </c>
      <c r="BE349" s="49">
        <f t="shared" si="270"/>
        <v>-0.17163576512465017</v>
      </c>
      <c r="BF349" s="49">
        <f t="shared" si="270"/>
        <v>-0.16636403789426546</v>
      </c>
      <c r="BG349" s="49">
        <f t="shared" si="270"/>
        <v>-0.14454455494529739</v>
      </c>
      <c r="BH349" s="49">
        <f t="shared" si="270"/>
        <v>-0.16775809622603233</v>
      </c>
      <c r="BI349" s="49">
        <f t="shared" si="270"/>
        <v>-0.16658074285561031</v>
      </c>
      <c r="BJ349" s="49">
        <f t="shared" si="270"/>
        <v>-0.21235960714899127</v>
      </c>
      <c r="BK349" s="49">
        <f t="shared" si="270"/>
        <v>-0.17302245928704563</v>
      </c>
      <c r="BL349" s="49">
        <f t="shared" si="270"/>
        <v>-0.16375682025642102</v>
      </c>
      <c r="BM349" s="49">
        <f t="shared" si="270"/>
        <v>-0.17203795614653428</v>
      </c>
      <c r="BN349" s="49">
        <f t="shared" si="270"/>
        <v>-0.14847898255366898</v>
      </c>
      <c r="BO349" s="49">
        <f t="shared" si="270"/>
        <v>-0.16375232577948218</v>
      </c>
      <c r="BP349" s="49">
        <f t="shared" si="270"/>
        <v>-0.14980803483066507</v>
      </c>
      <c r="BQ349" s="49">
        <f t="shared" si="270"/>
        <v>6.2668927048322942E-2</v>
      </c>
      <c r="BR349" s="49">
        <f t="shared" si="270"/>
        <v>-0.18454316632297785</v>
      </c>
      <c r="BS349" s="49">
        <f t="shared" si="270"/>
        <v>-9.9547790216728327E-2</v>
      </c>
    </row>
    <row r="350" spans="2:71">
      <c r="B350" s="48">
        <f t="shared" si="177"/>
        <v>1974</v>
      </c>
      <c r="E350" s="49">
        <f t="shared" si="259"/>
        <v>-0.35156697261260594</v>
      </c>
      <c r="F350" s="49">
        <f t="shared" si="259"/>
        <v>-0.2851879937538504</v>
      </c>
      <c r="G350" s="49">
        <f t="shared" si="259"/>
        <v>0</v>
      </c>
      <c r="I350" s="49">
        <f t="shared" ref="I350:K350" si="271">IF(ISNUMBER(I200), (1+I200)/(1+$G200)-1, NA())</f>
        <v>-3.9413671296566588E-2</v>
      </c>
      <c r="J350" s="49">
        <f t="shared" si="271"/>
        <v>-3.9413671296566588E-2</v>
      </c>
      <c r="K350" s="49">
        <f t="shared" si="271"/>
        <v>-0.23749322804154982</v>
      </c>
      <c r="M350" s="49">
        <f t="shared" si="261"/>
        <v>-0.27461640666945131</v>
      </c>
      <c r="N350" s="49">
        <f t="shared" si="261"/>
        <v>-0.23749322804154982</v>
      </c>
      <c r="X350" s="49">
        <f t="shared" si="262"/>
        <v>-0.2672981060984696</v>
      </c>
      <c r="Y350" s="49">
        <f t="shared" si="262"/>
        <v>-0.23749322804154982</v>
      </c>
      <c r="AA350" s="49">
        <f t="shared" si="263"/>
        <v>-0.27461640666945131</v>
      </c>
      <c r="AB350" s="49">
        <f t="shared" si="263"/>
        <v>-0.25240685263686358</v>
      </c>
      <c r="AC350" s="49">
        <f t="shared" si="263"/>
        <v>-0.26338666546291367</v>
      </c>
      <c r="AD350" s="49">
        <f t="shared" si="263"/>
        <v>-0.23887923851901161</v>
      </c>
      <c r="AE350" s="49">
        <f t="shared" si="263"/>
        <v>-0.23167433243643054</v>
      </c>
      <c r="AG350" s="49">
        <f t="shared" si="251"/>
        <v>-0.10982658959537572</v>
      </c>
      <c r="AM350" s="49">
        <f t="shared" si="264"/>
        <v>-0.19300900487896866</v>
      </c>
      <c r="AN350" s="49">
        <f t="shared" si="264"/>
        <v>4.3364796782234816E-3</v>
      </c>
      <c r="AO350" s="49">
        <f t="shared" si="264"/>
        <v>-0.25333726306386783</v>
      </c>
      <c r="AP350" s="49">
        <f t="shared" si="264"/>
        <v>-0.24549749183636504</v>
      </c>
      <c r="AQ350" s="49">
        <f t="shared" si="264"/>
        <v>6.2260441014965195E-3</v>
      </c>
      <c r="AS350" s="49">
        <f t="shared" si="173"/>
        <v>-0.23749322804154982</v>
      </c>
      <c r="AU350" s="49">
        <f t="shared" si="265"/>
        <v>-0.26764044855491331</v>
      </c>
      <c r="AV350" s="49">
        <f t="shared" si="265"/>
        <v>-0.16708236531791909</v>
      </c>
      <c r="AW350" s="49">
        <f t="shared" si="265"/>
        <v>-0.28056104146898997</v>
      </c>
      <c r="AX350" s="49">
        <f t="shared" si="265"/>
        <v>-0.27461640666945131</v>
      </c>
      <c r="AY350" s="49">
        <f t="shared" si="265"/>
        <v>-0.27896080451049221</v>
      </c>
      <c r="AZ350" s="49">
        <f t="shared" ref="AZ350:BS350" si="272">IF(ISNUMBER(AZ200), (1+AZ200)/(1+$G200)-1, NA())</f>
        <v>-0.27464678481794691</v>
      </c>
      <c r="BA350" s="49">
        <f t="shared" si="272"/>
        <v>-0.22574551993848746</v>
      </c>
      <c r="BB350" s="49">
        <f t="shared" si="272"/>
        <v>-0.2672981060984696</v>
      </c>
      <c r="BC350" s="49">
        <f t="shared" si="272"/>
        <v>-0.2512717324266629</v>
      </c>
      <c r="BD350" s="49">
        <f t="shared" si="272"/>
        <v>-0.26601166418431399</v>
      </c>
      <c r="BE350" s="49">
        <f t="shared" si="272"/>
        <v>-0.21747615840376877</v>
      </c>
      <c r="BF350" s="49">
        <f t="shared" si="272"/>
        <v>-0.21552588136764717</v>
      </c>
      <c r="BG350" s="49">
        <f t="shared" si="272"/>
        <v>-0.18325170218404963</v>
      </c>
      <c r="BH350" s="49">
        <f t="shared" si="272"/>
        <v>-0.23636366002136788</v>
      </c>
      <c r="BI350" s="49">
        <f t="shared" si="272"/>
        <v>-0.23749322804154982</v>
      </c>
      <c r="BJ350" s="49">
        <f t="shared" si="272"/>
        <v>-0.30747924065325627</v>
      </c>
      <c r="BK350" s="49">
        <f t="shared" si="272"/>
        <v>-0.23062313190477435</v>
      </c>
      <c r="BL350" s="49">
        <f t="shared" si="272"/>
        <v>-0.23069678110399072</v>
      </c>
      <c r="BM350" s="49">
        <f t="shared" si="272"/>
        <v>-0.24988758319353066</v>
      </c>
      <c r="BN350" s="49">
        <f t="shared" si="272"/>
        <v>-0.21410203638930192</v>
      </c>
      <c r="BO350" s="49">
        <f t="shared" si="272"/>
        <v>-0.23171412217638854</v>
      </c>
      <c r="BP350" s="49">
        <f t="shared" si="272"/>
        <v>-0.21139953341288631</v>
      </c>
      <c r="BQ350" s="49">
        <f t="shared" si="272"/>
        <v>4.3364796782234816E-3</v>
      </c>
      <c r="BR350" s="49">
        <f t="shared" si="272"/>
        <v>-0.22603491089798211</v>
      </c>
      <c r="BS350" s="49">
        <f t="shared" si="272"/>
        <v>-0.11772531822035281</v>
      </c>
    </row>
    <row r="351" spans="2:71">
      <c r="B351" s="48">
        <f t="shared" si="177"/>
        <v>1975</v>
      </c>
      <c r="E351" s="49">
        <f t="shared" si="259"/>
        <v>0.29542731629392982</v>
      </c>
      <c r="F351" s="49">
        <f t="shared" si="259"/>
        <v>0.22298323372531614</v>
      </c>
      <c r="G351" s="49">
        <f t="shared" si="259"/>
        <v>0</v>
      </c>
      <c r="I351" s="49">
        <f t="shared" ref="I351:K351" si="273">IF(ISNUMBER(I201), (1+I201)/(1+$G201)-1, NA())</f>
        <v>-8.4725248841147627E-3</v>
      </c>
      <c r="J351" s="49">
        <f t="shared" si="273"/>
        <v>-8.4725248841147627E-3</v>
      </c>
      <c r="K351" s="49">
        <f t="shared" si="273"/>
        <v>0.17764763114268467</v>
      </c>
      <c r="M351" s="49">
        <f t="shared" si="261"/>
        <v>0.2148042489477231</v>
      </c>
      <c r="N351" s="49">
        <f t="shared" si="261"/>
        <v>0.17764763114268467</v>
      </c>
      <c r="X351" s="49">
        <f t="shared" si="262"/>
        <v>0.25126532192390871</v>
      </c>
      <c r="Y351" s="49">
        <f t="shared" si="262"/>
        <v>0.17764763114268467</v>
      </c>
      <c r="AA351" s="49">
        <f t="shared" si="263"/>
        <v>0.2148042489477231</v>
      </c>
      <c r="AB351" s="49">
        <f t="shared" si="263"/>
        <v>0.24215498188100693</v>
      </c>
      <c r="AC351" s="49">
        <f t="shared" si="263"/>
        <v>0.27337074305814046</v>
      </c>
      <c r="AD351" s="49">
        <f t="shared" si="263"/>
        <v>0.21476178061720241</v>
      </c>
      <c r="AE351" s="49">
        <f t="shared" si="263"/>
        <v>0.18756610700384546</v>
      </c>
      <c r="AG351" s="49">
        <f t="shared" si="251"/>
        <v>-6.4864864864864868E-2</v>
      </c>
      <c r="AM351" s="49">
        <f t="shared" si="264"/>
        <v>0.14067934921463499</v>
      </c>
      <c r="AN351" s="49">
        <f t="shared" si="264"/>
        <v>-1.3522903461415936E-4</v>
      </c>
      <c r="AO351" s="49">
        <f t="shared" si="264"/>
        <v>0.19989534269810028</v>
      </c>
      <c r="AP351" s="49">
        <f t="shared" si="264"/>
        <v>0.21304475825469482</v>
      </c>
      <c r="AQ351" s="49">
        <f t="shared" si="264"/>
        <v>-1.2714874864724335E-3</v>
      </c>
      <c r="AS351" s="49">
        <f t="shared" si="173"/>
        <v>0.17764763114268467</v>
      </c>
      <c r="AU351" s="49">
        <f t="shared" si="265"/>
        <v>0.17061534756756758</v>
      </c>
      <c r="AV351" s="49">
        <f t="shared" si="265"/>
        <v>9.8396076756756878E-2</v>
      </c>
      <c r="AW351" s="49">
        <f t="shared" si="265"/>
        <v>0.22435066449474506</v>
      </c>
      <c r="AX351" s="49">
        <f t="shared" si="265"/>
        <v>0.2148042489477231</v>
      </c>
      <c r="AY351" s="49">
        <f t="shared" si="265"/>
        <v>0.20821995211965483</v>
      </c>
      <c r="AZ351" s="49">
        <f t="shared" ref="AZ351:BS351" si="274">IF(ISNUMBER(AZ201), (1+AZ201)/(1+$G201)-1, NA())</f>
        <v>0.20453252031792957</v>
      </c>
      <c r="BA351" s="49">
        <f t="shared" si="274"/>
        <v>0.14038196536259373</v>
      </c>
      <c r="BB351" s="49">
        <f t="shared" si="274"/>
        <v>0.25126532192390871</v>
      </c>
      <c r="BC351" s="49">
        <f t="shared" si="274"/>
        <v>0.20039370985000082</v>
      </c>
      <c r="BD351" s="49">
        <f t="shared" si="274"/>
        <v>0.20709255243049607</v>
      </c>
      <c r="BE351" s="49">
        <f t="shared" si="274"/>
        <v>0.11884438390616658</v>
      </c>
      <c r="BF351" s="49">
        <f t="shared" si="274"/>
        <v>0.18152248915949665</v>
      </c>
      <c r="BG351" s="49">
        <f t="shared" si="274"/>
        <v>0.1230112893080888</v>
      </c>
      <c r="BH351" s="49">
        <f t="shared" si="274"/>
        <v>0.1287521723331595</v>
      </c>
      <c r="BI351" s="49">
        <f t="shared" si="274"/>
        <v>0.17764763114268467</v>
      </c>
      <c r="BJ351" s="49">
        <f t="shared" si="274"/>
        <v>0.23766487340746623</v>
      </c>
      <c r="BK351" s="49">
        <f t="shared" si="274"/>
        <v>0.19718287606671581</v>
      </c>
      <c r="BL351" s="49">
        <f t="shared" si="274"/>
        <v>0.11528122571453236</v>
      </c>
      <c r="BM351" s="49">
        <f t="shared" si="274"/>
        <v>0.15262434926388502</v>
      </c>
      <c r="BN351" s="49">
        <f t="shared" si="274"/>
        <v>9.7170205072379057E-2</v>
      </c>
      <c r="BO351" s="49">
        <f t="shared" si="274"/>
        <v>0.10027569335691311</v>
      </c>
      <c r="BP351" s="49">
        <f t="shared" si="274"/>
        <v>7.2752266986616743E-2</v>
      </c>
      <c r="BQ351" s="49">
        <f t="shared" si="274"/>
        <v>-1.3522903461415936E-4</v>
      </c>
      <c r="BR351" s="49">
        <f t="shared" si="274"/>
        <v>0.17774532302314805</v>
      </c>
      <c r="BS351" s="49">
        <f t="shared" si="274"/>
        <v>3.6481771741580404E-2</v>
      </c>
    </row>
    <row r="352" spans="2:71">
      <c r="B352" s="48">
        <f t="shared" si="177"/>
        <v>1976</v>
      </c>
      <c r="E352" s="49">
        <f t="shared" si="259"/>
        <v>0.20686283389875171</v>
      </c>
      <c r="F352" s="49">
        <f t="shared" si="259"/>
        <v>-2.5931823860158909E-2</v>
      </c>
      <c r="G352" s="49">
        <f t="shared" si="259"/>
        <v>0</v>
      </c>
      <c r="I352" s="49">
        <f t="shared" ref="I352:K352" si="275">IF(ISNUMBER(I202), (1+I202)/(1+$G202)-1, NA())</f>
        <v>9.9205423569048712E-4</v>
      </c>
      <c r="J352" s="49">
        <f t="shared" si="275"/>
        <v>9.9205423569048712E-4</v>
      </c>
      <c r="K352" s="49">
        <f t="shared" si="275"/>
        <v>0.16436176344652687</v>
      </c>
      <c r="M352" s="49">
        <f t="shared" si="261"/>
        <v>0.11577390134496612</v>
      </c>
      <c r="N352" s="49">
        <f t="shared" si="261"/>
        <v>0.16436176344652687</v>
      </c>
      <c r="X352" s="49">
        <f t="shared" si="262"/>
        <v>0.14957143055407673</v>
      </c>
      <c r="Y352" s="49">
        <f t="shared" si="262"/>
        <v>0.16436176344652687</v>
      </c>
      <c r="AA352" s="49">
        <f t="shared" si="263"/>
        <v>0.11577390134496612</v>
      </c>
      <c r="AB352" s="49">
        <f t="shared" si="263"/>
        <v>0.1736834763121855</v>
      </c>
      <c r="AC352" s="49">
        <f t="shared" si="263"/>
        <v>0.19069564189997634</v>
      </c>
      <c r="AD352" s="49">
        <f t="shared" si="263"/>
        <v>0.20194854054618894</v>
      </c>
      <c r="AE352" s="49">
        <f t="shared" si="263"/>
        <v>0.12890336671236335</v>
      </c>
      <c r="AG352" s="49">
        <f t="shared" si="251"/>
        <v>-4.6391752577319534E-2</v>
      </c>
      <c r="AM352" s="49">
        <f t="shared" si="264"/>
        <v>0.12537977351504015</v>
      </c>
      <c r="AN352" s="49">
        <f t="shared" si="264"/>
        <v>5.8639435943606655E-2</v>
      </c>
      <c r="AO352" s="49">
        <f t="shared" si="264"/>
        <v>0.1729152501480351</v>
      </c>
      <c r="AP352" s="49">
        <f t="shared" si="264"/>
        <v>0.1710758871960576</v>
      </c>
      <c r="AQ352" s="49">
        <f t="shared" si="264"/>
        <v>5.3020622917762328E-2</v>
      </c>
      <c r="AS352" s="49">
        <f t="shared" si="173"/>
        <v>0.16436176344652687</v>
      </c>
      <c r="AU352" s="49">
        <f t="shared" si="265"/>
        <v>0.17639115979381459</v>
      </c>
      <c r="AV352" s="49">
        <f t="shared" si="265"/>
        <v>0.17564162371134029</v>
      </c>
      <c r="AW352" s="49">
        <f t="shared" si="265"/>
        <v>9.3641876863239437E-2</v>
      </c>
      <c r="AX352" s="49">
        <f t="shared" si="265"/>
        <v>0.11577390134496612</v>
      </c>
      <c r="AY352" s="49">
        <f t="shared" si="265"/>
        <v>0.10107371031041512</v>
      </c>
      <c r="AZ352" s="49">
        <f t="shared" ref="AZ352:BS352" si="276">IF(ISNUMBER(AZ202), (1+AZ202)/(1+$G202)-1, NA())</f>
        <v>0.14549677582387832</v>
      </c>
      <c r="BA352" s="49">
        <f t="shared" si="276"/>
        <v>0.16884766251688399</v>
      </c>
      <c r="BB352" s="49">
        <f t="shared" si="276"/>
        <v>0.14957143055407673</v>
      </c>
      <c r="BC352" s="49">
        <f t="shared" si="276"/>
        <v>0.165198372117352</v>
      </c>
      <c r="BD352" s="49">
        <f t="shared" si="276"/>
        <v>0.17498703105958313</v>
      </c>
      <c r="BE352" s="49">
        <f t="shared" si="276"/>
        <v>8.5434454137670812E-2</v>
      </c>
      <c r="BF352" s="49">
        <f t="shared" si="276"/>
        <v>0.20938228242055956</v>
      </c>
      <c r="BG352" s="49">
        <f t="shared" si="276"/>
        <v>0.11215566241743469</v>
      </c>
      <c r="BH352" s="49">
        <f t="shared" si="276"/>
        <v>0.11687831288411688</v>
      </c>
      <c r="BI352" s="49">
        <f t="shared" si="276"/>
        <v>0.16436176344652687</v>
      </c>
      <c r="BJ352" s="49">
        <f t="shared" si="276"/>
        <v>0.11169897792347139</v>
      </c>
      <c r="BK352" s="49">
        <f t="shared" si="276"/>
        <v>0.14007245986886585</v>
      </c>
      <c r="BL352" s="49">
        <f t="shared" si="276"/>
        <v>8.0235540660716032E-2</v>
      </c>
      <c r="BM352" s="49">
        <f t="shared" si="276"/>
        <v>4.6466583301207676E-2</v>
      </c>
      <c r="BN352" s="49">
        <f t="shared" si="276"/>
        <v>2.2036876220988377E-2</v>
      </c>
      <c r="BO352" s="49">
        <f t="shared" si="276"/>
        <v>9.8390055289985234E-2</v>
      </c>
      <c r="BP352" s="49">
        <f t="shared" si="276"/>
        <v>7.4259753978767717E-2</v>
      </c>
      <c r="BQ352" s="49">
        <f t="shared" si="276"/>
        <v>5.8639435943606655E-2</v>
      </c>
      <c r="BR352" s="49">
        <f t="shared" si="276"/>
        <v>0.1403776161129564</v>
      </c>
      <c r="BS352" s="49">
        <f t="shared" si="276"/>
        <v>6.5615178226774873E-2</v>
      </c>
    </row>
    <row r="353" spans="2:71">
      <c r="B353" s="48">
        <f t="shared" si="177"/>
        <v>1977</v>
      </c>
      <c r="E353" s="49">
        <f t="shared" si="259"/>
        <v>-0.1041599141856121</v>
      </c>
      <c r="F353" s="49">
        <f t="shared" si="259"/>
        <v>8.6474147476605978E-2</v>
      </c>
      <c r="G353" s="49">
        <f t="shared" si="259"/>
        <v>0</v>
      </c>
      <c r="I353" s="49">
        <f t="shared" ref="I353:K353" si="277">IF(ISNUMBER(I203), (1+I203)/(1+$G203)-1, NA())</f>
        <v>-1.4706960637636546E-2</v>
      </c>
      <c r="J353" s="49">
        <f t="shared" si="277"/>
        <v>-1.4706960637636546E-2</v>
      </c>
      <c r="K353" s="49">
        <f t="shared" si="277"/>
        <v>-7.6851174489771412E-2</v>
      </c>
      <c r="M353" s="49">
        <f t="shared" si="261"/>
        <v>-3.3315325839026411E-2</v>
      </c>
      <c r="N353" s="49">
        <f t="shared" si="261"/>
        <v>-7.6851174489771412E-2</v>
      </c>
      <c r="X353" s="49">
        <f t="shared" si="262"/>
        <v>5.0271598562354747E-3</v>
      </c>
      <c r="Y353" s="49">
        <f t="shared" si="262"/>
        <v>-7.6851174489771412E-2</v>
      </c>
      <c r="AA353" s="49">
        <f t="shared" si="263"/>
        <v>-3.3315325839026411E-2</v>
      </c>
      <c r="AB353" s="49">
        <f t="shared" si="263"/>
        <v>2.027061378363948E-3</v>
      </c>
      <c r="AC353" s="49">
        <f t="shared" si="263"/>
        <v>2.0045455084336306E-2</v>
      </c>
      <c r="AD353" s="49">
        <f t="shared" si="263"/>
        <v>1.8753505596800224E-2</v>
      </c>
      <c r="AE353" s="49">
        <f t="shared" si="263"/>
        <v>-4.1194482533746246E-4</v>
      </c>
      <c r="AG353" s="49">
        <f t="shared" si="251"/>
        <v>-6.2801932367149704E-2</v>
      </c>
      <c r="AM353" s="49">
        <f t="shared" si="264"/>
        <v>-6.1484691277918335E-2</v>
      </c>
      <c r="AN353" s="49">
        <f t="shared" si="264"/>
        <v>-9.3793700797103474E-3</v>
      </c>
      <c r="AO353" s="49">
        <f t="shared" si="264"/>
        <v>6.4814836733197989E-3</v>
      </c>
      <c r="AP353" s="49">
        <f t="shared" si="264"/>
        <v>1.5527445500618686E-2</v>
      </c>
      <c r="AQ353" s="49">
        <f t="shared" si="264"/>
        <v>-2.0844606411770661E-3</v>
      </c>
      <c r="AS353" s="49">
        <f t="shared" si="173"/>
        <v>-7.6851174489771412E-2</v>
      </c>
      <c r="AU353" s="49">
        <f t="shared" si="265"/>
        <v>-0.10381671884057975</v>
      </c>
      <c r="AV353" s="49">
        <f t="shared" si="265"/>
        <v>-2.2810941062801904E-2</v>
      </c>
      <c r="AW353" s="49">
        <f t="shared" si="265"/>
        <v>-6.6683773447853145E-3</v>
      </c>
      <c r="AX353" s="49">
        <f t="shared" si="265"/>
        <v>-3.3315325839026411E-2</v>
      </c>
      <c r="AY353" s="49">
        <f t="shared" si="265"/>
        <v>-3.6006712581140299E-2</v>
      </c>
      <c r="AZ353" s="49">
        <f t="shared" ref="AZ353:BS353" si="278">IF(ISNUMBER(AZ203), (1+AZ203)/(1+$G203)-1, NA())</f>
        <v>-2.4874339871753026E-2</v>
      </c>
      <c r="BA353" s="49">
        <f t="shared" si="278"/>
        <v>-1.1397702955888378E-2</v>
      </c>
      <c r="BB353" s="49">
        <f t="shared" si="278"/>
        <v>5.0271598562354747E-3</v>
      </c>
      <c r="BC353" s="49">
        <f t="shared" si="278"/>
        <v>5.2912845985564338E-3</v>
      </c>
      <c r="BD353" s="49">
        <f t="shared" si="278"/>
        <v>-8.3678359413731584E-2</v>
      </c>
      <c r="BE353" s="49">
        <f t="shared" si="278"/>
        <v>-3.3705485391189005E-2</v>
      </c>
      <c r="BF353" s="49">
        <f t="shared" si="278"/>
        <v>2.1616801995254509E-3</v>
      </c>
      <c r="BG353" s="49">
        <f t="shared" si="278"/>
        <v>-4.4554023005903831E-3</v>
      </c>
      <c r="BH353" s="49">
        <f t="shared" si="278"/>
        <v>-1.5292312051133461E-2</v>
      </c>
      <c r="BI353" s="49">
        <f t="shared" si="278"/>
        <v>-7.6851174489771412E-2</v>
      </c>
      <c r="BJ353" s="49">
        <f t="shared" si="278"/>
        <v>-4.2833897505100471E-2</v>
      </c>
      <c r="BK353" s="49">
        <f t="shared" si="278"/>
        <v>2.4604596078318108E-2</v>
      </c>
      <c r="BL353" s="49">
        <f t="shared" si="278"/>
        <v>-8.3480923276381014E-2</v>
      </c>
      <c r="BM353" s="49">
        <f t="shared" si="278"/>
        <v>-2.7602539836987572E-2</v>
      </c>
      <c r="BN353" s="49">
        <f t="shared" si="278"/>
        <v>-3.5822407860826577E-2</v>
      </c>
      <c r="BO353" s="49">
        <f t="shared" si="278"/>
        <v>2.0766504173286293E-4</v>
      </c>
      <c r="BP353" s="49">
        <f t="shared" si="278"/>
        <v>-1.029393452641425E-2</v>
      </c>
      <c r="BQ353" s="49">
        <f t="shared" si="278"/>
        <v>-9.3793700797103474E-3</v>
      </c>
      <c r="BR353" s="49">
        <f t="shared" si="278"/>
        <v>1.0400571210977816E-4</v>
      </c>
      <c r="BS353" s="49">
        <f t="shared" si="278"/>
        <v>-3.01786794624882E-2</v>
      </c>
    </row>
    <row r="354" spans="2:71">
      <c r="B354" s="48">
        <f t="shared" si="177"/>
        <v>1978</v>
      </c>
      <c r="E354" s="49">
        <f t="shared" si="259"/>
        <v>-1.5588500054270593E-2</v>
      </c>
      <c r="F354" s="49">
        <f t="shared" si="259"/>
        <v>0.20337132325380503</v>
      </c>
      <c r="G354" s="49">
        <f t="shared" si="259"/>
        <v>0</v>
      </c>
      <c r="I354" s="49">
        <f t="shared" ref="I354:K354" si="279">IF(ISNUMBER(I204), (1+I204)/(1+$G204)-1, NA())</f>
        <v>-1.8343716043529246E-2</v>
      </c>
      <c r="J354" s="49">
        <f t="shared" si="279"/>
        <v>-1.8343716043529246E-2</v>
      </c>
      <c r="K354" s="49">
        <f t="shared" si="279"/>
        <v>-3.7920987310705256E-2</v>
      </c>
      <c r="M354" s="49">
        <f t="shared" si="261"/>
        <v>3.8933203309934772E-2</v>
      </c>
      <c r="N354" s="49">
        <f t="shared" si="261"/>
        <v>-3.7920987310705256E-2</v>
      </c>
      <c r="X354" s="49">
        <f t="shared" si="262"/>
        <v>5.1346657543013485E-2</v>
      </c>
      <c r="Y354" s="49">
        <f t="shared" si="262"/>
        <v>-3.7920987310705256E-2</v>
      </c>
      <c r="AA354" s="49">
        <f t="shared" si="263"/>
        <v>3.8933203309934772E-2</v>
      </c>
      <c r="AB354" s="49">
        <f t="shared" si="263"/>
        <v>4.474889027028639E-2</v>
      </c>
      <c r="AC354" s="49">
        <f t="shared" si="263"/>
        <v>6.3567171421430535E-2</v>
      </c>
      <c r="AD354" s="49">
        <f t="shared" si="263"/>
        <v>3.5180005544378723E-2</v>
      </c>
      <c r="AE354" s="49">
        <f t="shared" si="263"/>
        <v>3.6190840911037414E-2</v>
      </c>
      <c r="AG354" s="49">
        <f t="shared" si="251"/>
        <v>-8.271787296898081E-2</v>
      </c>
      <c r="AM354" s="49">
        <f t="shared" si="264"/>
        <v>-6.9754207983202532E-3</v>
      </c>
      <c r="AN354" s="49">
        <f t="shared" si="264"/>
        <v>3.0494414231881262E-2</v>
      </c>
      <c r="AO354" s="49">
        <f t="shared" si="264"/>
        <v>3.4614120173337648E-2</v>
      </c>
      <c r="AP354" s="49">
        <f t="shared" si="264"/>
        <v>3.7087803726841173E-2</v>
      </c>
      <c r="AQ354" s="49">
        <f t="shared" si="264"/>
        <v>3.6679401556010349E-2</v>
      </c>
      <c r="AS354" s="49">
        <f t="shared" si="173"/>
        <v>-3.7920987310705256E-2</v>
      </c>
      <c r="AU354" s="49">
        <f t="shared" si="265"/>
        <v>-3.3929929837518524E-2</v>
      </c>
      <c r="AV354" s="49">
        <f t="shared" si="265"/>
        <v>-4.9575644165435584E-2</v>
      </c>
      <c r="AW354" s="49">
        <f t="shared" si="265"/>
        <v>6.5650861098116575E-2</v>
      </c>
      <c r="AX354" s="49">
        <f t="shared" si="265"/>
        <v>3.8933203309934772E-2</v>
      </c>
      <c r="AY354" s="49">
        <f t="shared" si="265"/>
        <v>3.7803387832572533E-2</v>
      </c>
      <c r="AZ354" s="49">
        <f t="shared" ref="AZ354:BS354" si="280">IF(ISNUMBER(AZ204), (1+AZ204)/(1+$G204)-1, NA())</f>
        <v>2.7800864161054317E-2</v>
      </c>
      <c r="BA354" s="49">
        <f t="shared" si="280"/>
        <v>3.6623729626164003E-3</v>
      </c>
      <c r="BB354" s="49">
        <f t="shared" si="280"/>
        <v>5.1346657543013485E-2</v>
      </c>
      <c r="BC354" s="49">
        <f t="shared" si="280"/>
        <v>2.5484590758645398E-2</v>
      </c>
      <c r="BD354" s="49">
        <f t="shared" si="280"/>
        <v>-3.2337865496596563E-2</v>
      </c>
      <c r="BE354" s="49">
        <f t="shared" si="280"/>
        <v>1.8471504260998639E-2</v>
      </c>
      <c r="BF354" s="49">
        <f t="shared" si="280"/>
        <v>3.229475978107077E-3</v>
      </c>
      <c r="BG354" s="49">
        <f t="shared" si="280"/>
        <v>-2.5763854636823291E-3</v>
      </c>
      <c r="BH354" s="49">
        <f t="shared" si="280"/>
        <v>-1.7226018054837811E-3</v>
      </c>
      <c r="BI354" s="49">
        <f t="shared" si="280"/>
        <v>-3.7920987310705256E-2</v>
      </c>
      <c r="BJ354" s="49">
        <f t="shared" si="280"/>
        <v>4.3386509646681226E-2</v>
      </c>
      <c r="BK354" s="49">
        <f t="shared" si="280"/>
        <v>5.4396034032422103E-2</v>
      </c>
      <c r="BL354" s="49">
        <f t="shared" si="280"/>
        <v>-4.9153186511625702E-2</v>
      </c>
      <c r="BM354" s="49">
        <f t="shared" si="280"/>
        <v>3.4515548575540178E-2</v>
      </c>
      <c r="BN354" s="49">
        <f t="shared" si="280"/>
        <v>5.5867693153932585E-3</v>
      </c>
      <c r="BO354" s="49">
        <f t="shared" si="280"/>
        <v>6.3648410654706389E-3</v>
      </c>
      <c r="BP354" s="49">
        <f t="shared" si="280"/>
        <v>-8.4822779402712323E-3</v>
      </c>
      <c r="BQ354" s="49">
        <f t="shared" si="280"/>
        <v>3.0494414231881262E-2</v>
      </c>
      <c r="BR354" s="49">
        <f t="shared" si="280"/>
        <v>1.2336961318572204E-2</v>
      </c>
      <c r="BS354" s="49">
        <f t="shared" si="280"/>
        <v>-4.8217559579692204E-2</v>
      </c>
    </row>
    <row r="355" spans="2:71">
      <c r="B355" s="48">
        <f t="shared" si="177"/>
        <v>1979</v>
      </c>
      <c r="E355" s="49">
        <f t="shared" si="259"/>
        <v>8.058839884867397E-2</v>
      </c>
      <c r="F355" s="49">
        <f t="shared" si="259"/>
        <v>-3.592333611118359E-2</v>
      </c>
      <c r="G355" s="49">
        <f t="shared" si="259"/>
        <v>0</v>
      </c>
      <c r="I355" s="49">
        <f t="shared" ref="I355:K355" si="281">IF(ISNUMBER(I205), (1+I205)/(1+$G205)-1, NA())</f>
        <v>-2.7190350093293403E-2</v>
      </c>
      <c r="J355" s="49">
        <f t="shared" si="281"/>
        <v>-2.7190350093293403E-2</v>
      </c>
      <c r="K355" s="49">
        <f t="shared" si="281"/>
        <v>7.6536594877523179E-3</v>
      </c>
      <c r="M355" s="49">
        <f t="shared" si="261"/>
        <v>9.1675086802558425E-3</v>
      </c>
      <c r="N355" s="49">
        <f t="shared" si="261"/>
        <v>7.6536594877523179E-3</v>
      </c>
      <c r="X355" s="49">
        <f t="shared" si="262"/>
        <v>4.2443587836339836E-2</v>
      </c>
      <c r="Y355" s="49">
        <f t="shared" si="262"/>
        <v>7.6536594877523179E-3</v>
      </c>
      <c r="AA355" s="49">
        <f t="shared" si="263"/>
        <v>9.1675086802558425E-3</v>
      </c>
      <c r="AB355" s="49">
        <f t="shared" si="263"/>
        <v>3.0537402608981745E-2</v>
      </c>
      <c r="AC355" s="49">
        <f t="shared" si="263"/>
        <v>4.2035754633913625E-2</v>
      </c>
      <c r="AD355" s="49">
        <f t="shared" si="263"/>
        <v>4.1061122640730474E-2</v>
      </c>
      <c r="AE355" s="49">
        <f t="shared" si="263"/>
        <v>-2.3073169684629913E-2</v>
      </c>
      <c r="AG355" s="49">
        <f t="shared" si="251"/>
        <v>-0.11734028683181219</v>
      </c>
      <c r="AM355" s="49">
        <f t="shared" si="264"/>
        <v>1.8973985297882967E-2</v>
      </c>
      <c r="AN355" s="49">
        <f t="shared" si="264"/>
        <v>0.24275035631582287</v>
      </c>
      <c r="AO355" s="49">
        <f t="shared" si="264"/>
        <v>1.5485469076516711E-2</v>
      </c>
      <c r="AP355" s="49">
        <f t="shared" si="264"/>
        <v>-2.7061345980738949E-6</v>
      </c>
      <c r="AQ355" s="49">
        <f t="shared" si="264"/>
        <v>0.23380290902259038</v>
      </c>
      <c r="AS355" s="49">
        <f t="shared" si="173"/>
        <v>7.6536594877523179E-3</v>
      </c>
      <c r="AU355" s="49">
        <f t="shared" si="265"/>
        <v>2.1739567144720695E-3</v>
      </c>
      <c r="AV355" s="49">
        <f t="shared" si="265"/>
        <v>-6.2629418904823875E-2</v>
      </c>
      <c r="AW355" s="49">
        <f t="shared" si="265"/>
        <v>-1.8609472211764899E-2</v>
      </c>
      <c r="AX355" s="49">
        <f t="shared" si="265"/>
        <v>9.1675086802558425E-3</v>
      </c>
      <c r="AY355" s="49">
        <f t="shared" si="265"/>
        <v>7.6083249524376839E-3</v>
      </c>
      <c r="AZ355" s="49">
        <f t="shared" ref="AZ355:BS355" si="282">IF(ISNUMBER(AZ205), (1+AZ205)/(1+$G205)-1, NA())</f>
        <v>2.5394233426347057E-2</v>
      </c>
      <c r="BA355" s="49">
        <f t="shared" si="282"/>
        <v>1.1789803502035623E-2</v>
      </c>
      <c r="BB355" s="49">
        <f t="shared" si="282"/>
        <v>4.2443587836339836E-2</v>
      </c>
      <c r="BC355" s="49">
        <f t="shared" si="282"/>
        <v>2.0491130691508319E-2</v>
      </c>
      <c r="BD355" s="49">
        <f t="shared" si="282"/>
        <v>2.5887344327982564E-2</v>
      </c>
      <c r="BE355" s="49">
        <f t="shared" si="282"/>
        <v>-4.4278508835588704E-2</v>
      </c>
      <c r="BF355" s="49">
        <f t="shared" si="282"/>
        <v>3.095965282674551E-2</v>
      </c>
      <c r="BG355" s="49">
        <f t="shared" si="282"/>
        <v>-2.3037385633130958E-2</v>
      </c>
      <c r="BH355" s="49">
        <f t="shared" si="282"/>
        <v>-2.5205657932967362E-3</v>
      </c>
      <c r="BI355" s="49">
        <f t="shared" si="282"/>
        <v>7.6536594877523179E-3</v>
      </c>
      <c r="BJ355" s="49">
        <f t="shared" si="282"/>
        <v>2.5842009792668152E-2</v>
      </c>
      <c r="BK355" s="49">
        <f t="shared" si="282"/>
        <v>3.4354605882953804E-2</v>
      </c>
      <c r="BL355" s="49">
        <f t="shared" si="282"/>
        <v>-1.8375943991569166E-2</v>
      </c>
      <c r="BM355" s="49">
        <f t="shared" si="282"/>
        <v>-2.3176939962639476E-2</v>
      </c>
      <c r="BN355" s="49">
        <f t="shared" si="282"/>
        <v>-4.7503877731533417E-2</v>
      </c>
      <c r="BO355" s="49">
        <f t="shared" si="282"/>
        <v>1.2046292057568131E-3</v>
      </c>
      <c r="BP355" s="49">
        <f t="shared" si="282"/>
        <v>-1.8552856800504558E-2</v>
      </c>
      <c r="BQ355" s="49">
        <f t="shared" si="282"/>
        <v>0.24275035631582287</v>
      </c>
      <c r="BR355" s="49">
        <f t="shared" si="282"/>
        <v>9.060634091447195E-3</v>
      </c>
      <c r="BS355" s="49">
        <f t="shared" si="282"/>
        <v>-4.8048518369480764E-2</v>
      </c>
    </row>
    <row r="356" spans="2:71">
      <c r="B356" s="48">
        <f t="shared" si="177"/>
        <v>1980</v>
      </c>
      <c r="E356" s="49">
        <f t="shared" si="259"/>
        <v>0.17847677782755023</v>
      </c>
      <c r="F356" s="49">
        <f t="shared" si="259"/>
        <v>9.5338126483485164E-2</v>
      </c>
      <c r="G356" s="49">
        <f t="shared" si="259"/>
        <v>0</v>
      </c>
      <c r="I356" s="49">
        <f t="shared" ref="I356:K356" si="283">IF(ISNUMBER(I206), (1+I206)/(1+$G206)-1, NA())</f>
        <v>-8.1821135279891433E-3</v>
      </c>
      <c r="J356" s="49">
        <f t="shared" si="283"/>
        <v>-8.1821135279891433E-3</v>
      </c>
      <c r="K356" s="49">
        <f t="shared" si="283"/>
        <v>7.1623665612414511E-2</v>
      </c>
      <c r="M356" s="49">
        <f t="shared" si="261"/>
        <v>0.10010862631676276</v>
      </c>
      <c r="N356" s="49">
        <f t="shared" si="261"/>
        <v>7.1623665612414511E-2</v>
      </c>
      <c r="X356" s="49">
        <f t="shared" si="262"/>
        <v>0.11173825176411656</v>
      </c>
      <c r="Y356" s="49">
        <f t="shared" si="262"/>
        <v>7.1623665612414511E-2</v>
      </c>
      <c r="AA356" s="49">
        <f t="shared" si="263"/>
        <v>0.10010862631676276</v>
      </c>
      <c r="AB356" s="49">
        <f t="shared" si="263"/>
        <v>7.543665521248899E-2</v>
      </c>
      <c r="AC356" s="49">
        <f t="shared" si="263"/>
        <v>8.5560895308010254E-2</v>
      </c>
      <c r="AD356" s="49">
        <f t="shared" si="263"/>
        <v>6.0300738391868558E-2</v>
      </c>
      <c r="AE356" s="49">
        <f t="shared" si="263"/>
        <v>3.489522344620033E-2</v>
      </c>
      <c r="AG356" s="49">
        <f t="shared" si="251"/>
        <v>-0.11123986095017369</v>
      </c>
      <c r="AM356" s="49">
        <f t="shared" si="264"/>
        <v>4.4943981977285663E-2</v>
      </c>
      <c r="AN356" s="49">
        <f t="shared" si="264"/>
        <v>7.2710131959790036E-3</v>
      </c>
      <c r="AO356" s="49">
        <f t="shared" si="264"/>
        <v>6.2432519243906137E-2</v>
      </c>
      <c r="AP356" s="49">
        <f t="shared" si="264"/>
        <v>3.9860461170416528E-2</v>
      </c>
      <c r="AQ356" s="49">
        <f t="shared" si="264"/>
        <v>-9.7622499523897233E-4</v>
      </c>
      <c r="AS356" s="49">
        <f t="shared" si="173"/>
        <v>7.1623665612414511E-2</v>
      </c>
      <c r="AU356" s="49">
        <f t="shared" si="265"/>
        <v>8.9475329200463749E-2</v>
      </c>
      <c r="AV356" s="49">
        <f t="shared" si="265"/>
        <v>-5.6536455388180862E-3</v>
      </c>
      <c r="AW356" s="49">
        <f t="shared" si="265"/>
        <v>8.904011996764849E-2</v>
      </c>
      <c r="AX356" s="49">
        <f t="shared" si="265"/>
        <v>0.10010862631676276</v>
      </c>
      <c r="AY356" s="49">
        <f t="shared" si="265"/>
        <v>9.7850240492774354E-2</v>
      </c>
      <c r="AZ356" s="49">
        <f t="shared" ref="AZ356:BS356" si="284">IF(ISNUMBER(AZ206), (1+AZ206)/(1+$G206)-1, NA())</f>
        <v>9.9016769199755439E-2</v>
      </c>
      <c r="BA356" s="49">
        <f t="shared" si="284"/>
        <v>5.067933557937776E-2</v>
      </c>
      <c r="BB356" s="49">
        <f t="shared" si="284"/>
        <v>0.11173825176411656</v>
      </c>
      <c r="BC356" s="49">
        <f t="shared" si="284"/>
        <v>4.8041717236124937E-2</v>
      </c>
      <c r="BD356" s="49">
        <f t="shared" si="284"/>
        <v>9.8336943666198273E-2</v>
      </c>
      <c r="BE356" s="49">
        <f t="shared" si="284"/>
        <v>3.1080627251466764E-2</v>
      </c>
      <c r="BF356" s="49">
        <f t="shared" si="284"/>
        <v>4.6039739295566928E-2</v>
      </c>
      <c r="BG356" s="49">
        <f t="shared" si="284"/>
        <v>-4.4656764304167318E-3</v>
      </c>
      <c r="BH356" s="49">
        <f t="shared" si="284"/>
        <v>4.0888008725170621E-2</v>
      </c>
      <c r="BI356" s="49">
        <f t="shared" si="284"/>
        <v>7.1623665612414511E-2</v>
      </c>
      <c r="BJ356" s="49">
        <f t="shared" si="284"/>
        <v>0.12456351854655834</v>
      </c>
      <c r="BK356" s="49">
        <f t="shared" si="284"/>
        <v>7.7394965206640132E-2</v>
      </c>
      <c r="BL356" s="49">
        <f t="shared" si="284"/>
        <v>3.361845843868827E-2</v>
      </c>
      <c r="BM356" s="49">
        <f t="shared" si="284"/>
        <v>5.5434532087359933E-2</v>
      </c>
      <c r="BN356" s="49">
        <f t="shared" si="284"/>
        <v>1.283379560267206E-2</v>
      </c>
      <c r="BO356" s="49">
        <f t="shared" si="284"/>
        <v>3.0761951553519351E-2</v>
      </c>
      <c r="BP356" s="49">
        <f t="shared" si="284"/>
        <v>7.0949828029038819E-3</v>
      </c>
      <c r="BQ356" s="49">
        <f t="shared" si="284"/>
        <v>7.2710131959790036E-3</v>
      </c>
      <c r="BR356" s="49">
        <f t="shared" si="284"/>
        <v>2.0624445758048005E-2</v>
      </c>
      <c r="BS356" s="49">
        <f t="shared" si="284"/>
        <v>-5.3113208095225017E-2</v>
      </c>
    </row>
    <row r="357" spans="2:71">
      <c r="B357" s="48">
        <f t="shared" si="177"/>
        <v>1981</v>
      </c>
      <c r="E357" s="49">
        <f t="shared" si="259"/>
        <v>-0.11683805910543132</v>
      </c>
      <c r="F357" s="49">
        <f t="shared" si="259"/>
        <v>-0.11892369480996579</v>
      </c>
      <c r="G357" s="49">
        <f t="shared" si="259"/>
        <v>0</v>
      </c>
      <c r="I357" s="49">
        <f t="shared" ref="I357:K357" si="285">IF(ISNUMBER(I207), (1+I207)/(1+$G207)-1, NA())</f>
        <v>5.562490762452077E-2</v>
      </c>
      <c r="J357" s="49">
        <f t="shared" si="285"/>
        <v>5.562490762452077E-2</v>
      </c>
      <c r="K357" s="49">
        <f t="shared" si="285"/>
        <v>-8.0545403347918487E-2</v>
      </c>
      <c r="M357" s="49">
        <f t="shared" si="261"/>
        <v>-9.9317421938035166E-2</v>
      </c>
      <c r="N357" s="49">
        <f t="shared" si="261"/>
        <v>-8.0545403347918487E-2</v>
      </c>
      <c r="X357" s="49">
        <f t="shared" si="262"/>
        <v>-6.84809592191713E-2</v>
      </c>
      <c r="Y357" s="49">
        <f t="shared" si="262"/>
        <v>-8.0545403347918487E-2</v>
      </c>
      <c r="AA357" s="49">
        <f t="shared" ref="AA357:AE366" si="286">IF(ISNUMBER(AA207), (1+AA207)/(1+$G207)-1, NA())</f>
        <v>-9.9317421938035166E-2</v>
      </c>
      <c r="AB357" s="49">
        <f t="shared" si="286"/>
        <v>-4.9995180075249612E-2</v>
      </c>
      <c r="AC357" s="49">
        <f t="shared" si="286"/>
        <v>-4.3925699150119013E-2</v>
      </c>
      <c r="AD357" s="49">
        <f t="shared" si="286"/>
        <v>-3.5585597659279711E-2</v>
      </c>
      <c r="AE357" s="49">
        <f t="shared" si="286"/>
        <v>-7.0127285019144447E-2</v>
      </c>
      <c r="AG357" s="49">
        <f t="shared" si="251"/>
        <v>-8.1914893617021312E-2</v>
      </c>
      <c r="AM357" s="49">
        <f t="shared" ref="AM357:AQ366" si="287">IF(ISNUMBER(AM207), (1+AM207)/(1+$G207)-1, NA())</f>
        <v>-0.1238401206432963</v>
      </c>
      <c r="AN357" s="49">
        <f t="shared" si="287"/>
        <v>-0.1310803768371942</v>
      </c>
      <c r="AO357" s="49">
        <f t="shared" si="287"/>
        <v>-6.1383768751169132E-2</v>
      </c>
      <c r="AP357" s="49">
        <f t="shared" si="287"/>
        <v>-5.6366370118526521E-2</v>
      </c>
      <c r="AQ357" s="49">
        <f t="shared" si="287"/>
        <v>-0.1349274093746291</v>
      </c>
      <c r="AS357" s="49">
        <f t="shared" si="173"/>
        <v>-8.0545403347918487E-2</v>
      </c>
      <c r="AU357" s="49">
        <f t="shared" ref="AU357:AY366" si="288">IF(ISNUMBER(AU207), (1+AU207)/(1+$G207)-1, NA())</f>
        <v>-5.5256272765957348E-2</v>
      </c>
      <c r="AV357" s="49">
        <f t="shared" si="288"/>
        <v>-2.3014910638297081E-3</v>
      </c>
      <c r="AW357" s="49">
        <f t="shared" si="288"/>
        <v>-9.3411488402314502E-2</v>
      </c>
      <c r="AX357" s="49">
        <f t="shared" si="288"/>
        <v>-9.9317421938035166E-2</v>
      </c>
      <c r="AY357" s="49">
        <f t="shared" si="288"/>
        <v>-0.10489826932857238</v>
      </c>
      <c r="AZ357" s="49">
        <f t="shared" ref="AZ357:BS357" si="289">IF(ISNUMBER(AZ207), (1+AZ207)/(1+$G207)-1, NA())</f>
        <v>-9.2191483038416733E-2</v>
      </c>
      <c r="BA357" s="49">
        <f t="shared" si="289"/>
        <v>-3.2043509300208051E-2</v>
      </c>
      <c r="BB357" s="49">
        <f t="shared" si="289"/>
        <v>-6.84809592191713E-2</v>
      </c>
      <c r="BC357" s="49">
        <f t="shared" si="289"/>
        <v>-5.9907275656921444E-2</v>
      </c>
      <c r="BD357" s="49">
        <f t="shared" si="289"/>
        <v>-8.9618567287296669E-2</v>
      </c>
      <c r="BE357" s="49">
        <f t="shared" si="289"/>
        <v>-7.9391409748991615E-2</v>
      </c>
      <c r="BF357" s="49">
        <f t="shared" si="289"/>
        <v>-4.676285428430782E-2</v>
      </c>
      <c r="BG357" s="49">
        <f t="shared" si="289"/>
        <v>-4.598567678177512E-2</v>
      </c>
      <c r="BH357" s="49">
        <f t="shared" si="289"/>
        <v>-8.1759454921561336E-2</v>
      </c>
      <c r="BI357" s="49">
        <f t="shared" si="289"/>
        <v>-8.0545403347918487E-2</v>
      </c>
      <c r="BJ357" s="49">
        <f t="shared" si="289"/>
        <v>-0.11397143326795056</v>
      </c>
      <c r="BK357" s="49">
        <f t="shared" si="289"/>
        <v>-5.2320435957464717E-2</v>
      </c>
      <c r="BL357" s="49">
        <f t="shared" si="289"/>
        <v>-9.9376476361226262E-2</v>
      </c>
      <c r="BM357" s="49">
        <f t="shared" si="289"/>
        <v>-0.10600167427675233</v>
      </c>
      <c r="BN357" s="49">
        <f t="shared" si="289"/>
        <v>-9.9897885287359878E-2</v>
      </c>
      <c r="BO357" s="49">
        <f t="shared" si="289"/>
        <v>-8.5783918157608108E-2</v>
      </c>
      <c r="BP357" s="49">
        <f t="shared" si="289"/>
        <v>-8.5139080734176975E-2</v>
      </c>
      <c r="BQ357" s="49">
        <f t="shared" si="289"/>
        <v>-0.1310803768371942</v>
      </c>
      <c r="BR357" s="49">
        <f t="shared" si="289"/>
        <v>-5.138428499247405E-2</v>
      </c>
      <c r="BS357" s="49">
        <f t="shared" si="289"/>
        <v>-2.4117799329788747E-2</v>
      </c>
    </row>
    <row r="358" spans="2:71">
      <c r="B358" s="48">
        <f t="shared" si="177"/>
        <v>1982</v>
      </c>
      <c r="E358" s="49">
        <f t="shared" si="259"/>
        <v>0.16350724087361868</v>
      </c>
      <c r="F358" s="49">
        <f t="shared" si="259"/>
        <v>-5.1152017627233537E-2</v>
      </c>
      <c r="G358" s="49">
        <f t="shared" si="259"/>
        <v>0</v>
      </c>
      <c r="I358" s="49">
        <f t="shared" ref="I358:K358" si="290">IF(ISNUMBER(I208), (1+I208)/(1+$G208)-1, NA())</f>
        <v>7.259800015533413E-2</v>
      </c>
      <c r="J358" s="49">
        <f t="shared" si="290"/>
        <v>7.259800015533413E-2</v>
      </c>
      <c r="K358" s="49">
        <f t="shared" si="290"/>
        <v>0.20820575375045736</v>
      </c>
      <c r="M358" s="49">
        <f t="shared" si="261"/>
        <v>0.12145871976178246</v>
      </c>
      <c r="N358" s="49">
        <f t="shared" si="261"/>
        <v>0.20820575375045736</v>
      </c>
      <c r="X358" s="49">
        <f t="shared" si="262"/>
        <v>0.12478361968581031</v>
      </c>
      <c r="Y358" s="49">
        <f t="shared" si="262"/>
        <v>0.20820575375045736</v>
      </c>
      <c r="AA358" s="49">
        <f t="shared" si="286"/>
        <v>0.12145871976178246</v>
      </c>
      <c r="AB358" s="49">
        <f t="shared" si="286"/>
        <v>0.13774444254623575</v>
      </c>
      <c r="AC358" s="49">
        <f t="shared" si="286"/>
        <v>0.13580029096659807</v>
      </c>
      <c r="AD358" s="49">
        <f t="shared" si="286"/>
        <v>0.15551626803181251</v>
      </c>
      <c r="AE358" s="49">
        <f t="shared" si="286"/>
        <v>0.16388947267305443</v>
      </c>
      <c r="AG358" s="49">
        <f t="shared" si="251"/>
        <v>-3.688524590163933E-2</v>
      </c>
      <c r="AM358" s="49">
        <f t="shared" si="287"/>
        <v>0.21177343480860156</v>
      </c>
      <c r="AN358" s="49">
        <f t="shared" si="287"/>
        <v>0.17792479631302016</v>
      </c>
      <c r="AO358" s="49">
        <f t="shared" si="287"/>
        <v>0.12709969387870634</v>
      </c>
      <c r="AP358" s="49">
        <f t="shared" si="287"/>
        <v>0.15279354439855686</v>
      </c>
      <c r="AQ358" s="49">
        <f t="shared" si="287"/>
        <v>0.18073258142331117</v>
      </c>
      <c r="AS358" s="49">
        <f t="shared" si="173"/>
        <v>0.20820575375045736</v>
      </c>
      <c r="AU358" s="49">
        <f t="shared" si="288"/>
        <v>0.19952706557377042</v>
      </c>
      <c r="AV358" s="49">
        <f t="shared" si="288"/>
        <v>0.18753503483606559</v>
      </c>
      <c r="AW358" s="49">
        <f t="shared" si="288"/>
        <v>9.8202734902903543E-2</v>
      </c>
      <c r="AX358" s="49">
        <f t="shared" si="288"/>
        <v>0.12145871976178246</v>
      </c>
      <c r="AY358" s="49">
        <f t="shared" si="288"/>
        <v>9.0244842865046859E-2</v>
      </c>
      <c r="AZ358" s="49">
        <f t="shared" ref="AZ358:BS358" si="291">IF(ISNUMBER(AZ208), (1+AZ208)/(1+$G208)-1, NA())</f>
        <v>0.13470703541178608</v>
      </c>
      <c r="BA358" s="49">
        <f t="shared" si="291"/>
        <v>0.1570453920275876</v>
      </c>
      <c r="BB358" s="49">
        <f t="shared" si="291"/>
        <v>0.12478361968581031</v>
      </c>
      <c r="BC358" s="49">
        <f t="shared" si="291"/>
        <v>0.10628637335800151</v>
      </c>
      <c r="BD358" s="49">
        <f t="shared" si="291"/>
        <v>0.19703112553124758</v>
      </c>
      <c r="BE358" s="49">
        <f t="shared" si="291"/>
        <v>7.2042377623604326E-2</v>
      </c>
      <c r="BF358" s="49">
        <f t="shared" si="291"/>
        <v>0.19729678033270415</v>
      </c>
      <c r="BG358" s="49">
        <f t="shared" si="291"/>
        <v>0.12306202250779807</v>
      </c>
      <c r="BH358" s="49">
        <f t="shared" si="291"/>
        <v>0.10197095300686176</v>
      </c>
      <c r="BI358" s="49">
        <f t="shared" si="291"/>
        <v>0.20820575375045736</v>
      </c>
      <c r="BJ358" s="49">
        <f t="shared" si="291"/>
        <v>7.90702146458373E-2</v>
      </c>
      <c r="BK358" s="49">
        <f t="shared" si="291"/>
        <v>0.11066943507472682</v>
      </c>
      <c r="BL358" s="49">
        <f t="shared" si="291"/>
        <v>6.3310997485989562E-2</v>
      </c>
      <c r="BM358" s="49">
        <f t="shared" si="291"/>
        <v>2.654016493250233E-2</v>
      </c>
      <c r="BN358" s="49">
        <f t="shared" si="291"/>
        <v>9.6461828607767863E-3</v>
      </c>
      <c r="BO358" s="49">
        <f t="shared" si="291"/>
        <v>4.1340294813226652E-2</v>
      </c>
      <c r="BP358" s="49">
        <f t="shared" si="291"/>
        <v>2.8302704694082248E-2</v>
      </c>
      <c r="BQ358" s="49">
        <f t="shared" si="291"/>
        <v>0.17792479631302016</v>
      </c>
      <c r="BR358" s="49">
        <f t="shared" si="291"/>
        <v>6.2113365625426908E-2</v>
      </c>
      <c r="BS358" s="49">
        <f t="shared" si="291"/>
        <v>8.0182104868889326E-2</v>
      </c>
    </row>
    <row r="359" spans="2:71">
      <c r="B359" s="48">
        <f t="shared" si="177"/>
        <v>1983</v>
      </c>
      <c r="E359" s="49">
        <f t="shared" si="259"/>
        <v>0.17336920354875418</v>
      </c>
      <c r="F359" s="49">
        <f t="shared" si="259"/>
        <v>0.19098795084210396</v>
      </c>
      <c r="G359" s="49">
        <f t="shared" si="259"/>
        <v>0</v>
      </c>
      <c r="I359" s="49">
        <f t="shared" ref="I359:K359" si="292">IF(ISNUMBER(I209), (1+I209)/(1+$G209)-1, NA())</f>
        <v>4.6534608853434412E-2</v>
      </c>
      <c r="J359" s="49">
        <f t="shared" si="292"/>
        <v>4.6534608853434412E-2</v>
      </c>
      <c r="K359" s="49">
        <f t="shared" si="292"/>
        <v>0.12095573113109448</v>
      </c>
      <c r="M359" s="49">
        <f t="shared" si="261"/>
        <v>0.15244809152792937</v>
      </c>
      <c r="N359" s="49">
        <f t="shared" si="261"/>
        <v>0.12095573113109448</v>
      </c>
      <c r="X359" s="49">
        <f t="shared" si="262"/>
        <v>0.16228320751994807</v>
      </c>
      <c r="Y359" s="49">
        <f t="shared" si="262"/>
        <v>0.12095573113109448</v>
      </c>
      <c r="AA359" s="49">
        <f t="shared" si="286"/>
        <v>0.15244809152792937</v>
      </c>
      <c r="AB359" s="49">
        <f t="shared" si="286"/>
        <v>0.17697138534747636</v>
      </c>
      <c r="AC359" s="49">
        <f t="shared" si="286"/>
        <v>0.18659479438692439</v>
      </c>
      <c r="AD359" s="49">
        <f t="shared" si="286"/>
        <v>0.18522291055651108</v>
      </c>
      <c r="AE359" s="49">
        <f t="shared" si="286"/>
        <v>0.14415835706910118</v>
      </c>
      <c r="AG359" s="49">
        <f t="shared" si="251"/>
        <v>-3.6525172754195534E-2</v>
      </c>
      <c r="AM359" s="49">
        <f t="shared" si="287"/>
        <v>0.11809965801269695</v>
      </c>
      <c r="AN359" s="49">
        <f t="shared" si="287"/>
        <v>-3.4495573192327988E-4</v>
      </c>
      <c r="AO359" s="49">
        <f t="shared" si="287"/>
        <v>0.16453134729532004</v>
      </c>
      <c r="AP359" s="49">
        <f t="shared" si="287"/>
        <v>0.1519466715361335</v>
      </c>
      <c r="AQ359" s="49">
        <f t="shared" si="287"/>
        <v>3.4420590670825035E-4</v>
      </c>
      <c r="AS359" s="49">
        <f t="shared" si="173"/>
        <v>0.12095573113109448</v>
      </c>
      <c r="AU359" s="49">
        <f t="shared" si="288"/>
        <v>0.1905839573543926</v>
      </c>
      <c r="AV359" s="49">
        <f t="shared" si="288"/>
        <v>0.14271409595261586</v>
      </c>
      <c r="AW359" s="49">
        <f t="shared" si="288"/>
        <v>0.15408056360550315</v>
      </c>
      <c r="AX359" s="49">
        <f t="shared" si="288"/>
        <v>0.15244809152792937</v>
      </c>
      <c r="AY359" s="49">
        <f t="shared" si="288"/>
        <v>0.14456202200204915</v>
      </c>
      <c r="AZ359" s="49">
        <f t="shared" ref="AZ359:BS359" si="293">IF(ISNUMBER(AZ209), (1+AZ209)/(1+$G209)-1, NA())</f>
        <v>0.15795197615475765</v>
      </c>
      <c r="BA359" s="49">
        <f t="shared" si="293"/>
        <v>0.14408760854877656</v>
      </c>
      <c r="BB359" s="49">
        <f t="shared" si="293"/>
        <v>0.16228320751994807</v>
      </c>
      <c r="BC359" s="49">
        <f t="shared" si="293"/>
        <v>0.19064586472782774</v>
      </c>
      <c r="BD359" s="49">
        <f t="shared" si="293"/>
        <v>0.13405909923550952</v>
      </c>
      <c r="BE359" s="49">
        <f t="shared" si="293"/>
        <v>8.8804035101694101E-2</v>
      </c>
      <c r="BF359" s="49">
        <f t="shared" si="293"/>
        <v>0.15923684024102336</v>
      </c>
      <c r="BG359" s="49">
        <f t="shared" si="293"/>
        <v>0.14173635995480183</v>
      </c>
      <c r="BH359" s="49">
        <f t="shared" si="293"/>
        <v>0.11178012060196374</v>
      </c>
      <c r="BI359" s="49">
        <f t="shared" si="293"/>
        <v>0.12095573113109448</v>
      </c>
      <c r="BJ359" s="49">
        <f t="shared" si="293"/>
        <v>0.15766539010646441</v>
      </c>
      <c r="BK359" s="49">
        <f t="shared" si="293"/>
        <v>0.16671212831941506</v>
      </c>
      <c r="BL359" s="49">
        <f t="shared" si="293"/>
        <v>6.8422015397279434E-2</v>
      </c>
      <c r="BM359" s="49">
        <f t="shared" si="293"/>
        <v>0.1099182459755863</v>
      </c>
      <c r="BN359" s="49">
        <f t="shared" si="293"/>
        <v>7.2826702220616824E-2</v>
      </c>
      <c r="BO359" s="49">
        <f t="shared" si="293"/>
        <v>0.10933772614731763</v>
      </c>
      <c r="BP359" s="49">
        <f t="shared" si="293"/>
        <v>8.5027242997065544E-2</v>
      </c>
      <c r="BQ359" s="49">
        <f t="shared" si="293"/>
        <v>-3.4495573192327988E-4</v>
      </c>
      <c r="BR359" s="49">
        <f t="shared" si="293"/>
        <v>0.12727063938739835</v>
      </c>
      <c r="BS359" s="49">
        <f t="shared" si="293"/>
        <v>4.744884370572322E-2</v>
      </c>
    </row>
    <row r="360" spans="2:71">
      <c r="B360" s="48">
        <f t="shared" si="177"/>
        <v>1984</v>
      </c>
      <c r="E360" s="49">
        <f t="shared" si="259"/>
        <v>3.7940245275178697E-3</v>
      </c>
      <c r="F360" s="49">
        <f t="shared" si="259"/>
        <v>-1.1413177235989225E-2</v>
      </c>
      <c r="G360" s="49">
        <f t="shared" si="259"/>
        <v>0</v>
      </c>
      <c r="I360" s="49">
        <f t="shared" ref="I360:K360" si="294">IF(ISNUMBER(I210), (1+I210)/(1+$G210)-1, NA())</f>
        <v>5.6920217561359454E-2</v>
      </c>
      <c r="J360" s="49">
        <f t="shared" si="294"/>
        <v>5.6920217561359454E-2</v>
      </c>
      <c r="K360" s="49">
        <f t="shared" si="294"/>
        <v>4.4660840186212303E-2</v>
      </c>
      <c r="M360" s="49">
        <f t="shared" si="261"/>
        <v>1.9665271827812969E-2</v>
      </c>
      <c r="N360" s="49">
        <f t="shared" si="261"/>
        <v>4.4660840186212303E-2</v>
      </c>
      <c r="X360" s="49">
        <f t="shared" si="262"/>
        <v>1.0158126983165428E-2</v>
      </c>
      <c r="Y360" s="49">
        <f t="shared" si="262"/>
        <v>4.4660840186212303E-2</v>
      </c>
      <c r="AA360" s="49">
        <f t="shared" si="286"/>
        <v>1.9665271827812969E-2</v>
      </c>
      <c r="AB360" s="49">
        <f t="shared" si="286"/>
        <v>2.0099691246833418E-2</v>
      </c>
      <c r="AC360" s="49">
        <f t="shared" si="286"/>
        <v>1.7594072311180486E-2</v>
      </c>
      <c r="AD360" s="49">
        <f t="shared" si="286"/>
        <v>4.7137222012102908E-2</v>
      </c>
      <c r="AE360" s="49">
        <f t="shared" si="286"/>
        <v>4.094473909176477E-2</v>
      </c>
      <c r="AG360" s="49">
        <f t="shared" si="251"/>
        <v>-3.7986704653371173E-2</v>
      </c>
      <c r="AM360" s="49">
        <f t="shared" si="287"/>
        <v>3.80788740153859E-2</v>
      </c>
      <c r="AN360" s="49">
        <f t="shared" si="287"/>
        <v>-1.5876242860445422E-2</v>
      </c>
      <c r="AO360" s="49">
        <f t="shared" si="287"/>
        <v>3.999047656411836E-2</v>
      </c>
      <c r="AP360" s="49">
        <f t="shared" si="287"/>
        <v>2.7414398212112445E-2</v>
      </c>
      <c r="AQ360" s="49">
        <f t="shared" si="287"/>
        <v>-1.1980525011500598E-2</v>
      </c>
      <c r="AS360" s="49">
        <f t="shared" si="173"/>
        <v>4.4660840186212303E-2</v>
      </c>
      <c r="AU360" s="49">
        <f t="shared" si="288"/>
        <v>6.4980368186134951E-2</v>
      </c>
      <c r="AV360" s="49">
        <f t="shared" si="288"/>
        <v>0.12209480892687585</v>
      </c>
      <c r="AW360" s="49">
        <f t="shared" si="288"/>
        <v>3.5549852281859806E-2</v>
      </c>
      <c r="AX360" s="49">
        <f t="shared" si="288"/>
        <v>1.9665271827812969E-2</v>
      </c>
      <c r="AY360" s="49">
        <f t="shared" si="288"/>
        <v>5.2704949950503899E-3</v>
      </c>
      <c r="AZ360" s="49">
        <f t="shared" ref="AZ360:BS360" si="295">IF(ISNUMBER(AZ210), (1+AZ210)/(1+$G210)-1, NA())</f>
        <v>3.3099742171752045E-2</v>
      </c>
      <c r="BA360" s="49">
        <f t="shared" si="295"/>
        <v>4.985589746282959E-2</v>
      </c>
      <c r="BB360" s="49">
        <f t="shared" si="295"/>
        <v>1.0158126983165428E-2</v>
      </c>
      <c r="BC360" s="49">
        <f t="shared" si="295"/>
        <v>3.3662214164529303E-2</v>
      </c>
      <c r="BD360" s="49">
        <f t="shared" si="295"/>
        <v>3.4444136271538417E-2</v>
      </c>
      <c r="BE360" s="49">
        <f t="shared" si="295"/>
        <v>9.9754298002396879E-4</v>
      </c>
      <c r="BF360" s="49">
        <f t="shared" si="295"/>
        <v>5.2324554238184939E-2</v>
      </c>
      <c r="BG360" s="49">
        <f t="shared" si="295"/>
        <v>3.2743622635466485E-2</v>
      </c>
      <c r="BH360" s="49">
        <f t="shared" si="295"/>
        <v>3.378855321240315E-2</v>
      </c>
      <c r="BI360" s="49">
        <f t="shared" si="295"/>
        <v>4.4660840186212303E-2</v>
      </c>
      <c r="BJ360" s="49">
        <f t="shared" si="295"/>
        <v>-4.9462089196231629E-3</v>
      </c>
      <c r="BK360" s="49">
        <f t="shared" si="295"/>
        <v>3.1263757481405641E-2</v>
      </c>
      <c r="BL360" s="49">
        <f t="shared" si="295"/>
        <v>-1.7096340062926818E-2</v>
      </c>
      <c r="BM360" s="49">
        <f t="shared" si="295"/>
        <v>-1.5011992684132891E-2</v>
      </c>
      <c r="BN360" s="49">
        <f t="shared" si="295"/>
        <v>-2.0898140503803564E-2</v>
      </c>
      <c r="BO360" s="49">
        <f t="shared" si="295"/>
        <v>1.534538809778252E-2</v>
      </c>
      <c r="BP360" s="49">
        <f t="shared" si="295"/>
        <v>6.4567059725904041E-3</v>
      </c>
      <c r="BQ360" s="49">
        <f t="shared" si="295"/>
        <v>-1.5876242860445422E-2</v>
      </c>
      <c r="BR360" s="49">
        <f t="shared" si="295"/>
        <v>-2.676458817554217E-2</v>
      </c>
      <c r="BS360" s="49">
        <f t="shared" si="295"/>
        <v>1.124865418108989E-2</v>
      </c>
    </row>
    <row r="361" spans="2:71">
      <c r="B361" s="48">
        <f t="shared" si="177"/>
        <v>1985</v>
      </c>
      <c r="E361" s="49">
        <f t="shared" si="259"/>
        <v>0.27129630103271185</v>
      </c>
      <c r="F361" s="49">
        <f t="shared" si="259"/>
        <v>0.45014220381508152</v>
      </c>
      <c r="G361" s="49">
        <f t="shared" si="259"/>
        <v>0</v>
      </c>
      <c r="I361" s="49">
        <f t="shared" ref="I361:K361" si="296">IF(ISNUMBER(I211), (1+I211)/(1+$G211)-1, NA())</f>
        <v>3.6654373504711346E-2</v>
      </c>
      <c r="J361" s="49">
        <f t="shared" si="296"/>
        <v>3.6654373504711346E-2</v>
      </c>
      <c r="K361" s="49">
        <f t="shared" si="296"/>
        <v>0.23256299238037381</v>
      </c>
      <c r="M361" s="49">
        <f t="shared" si="261"/>
        <v>0.30558341754125373</v>
      </c>
      <c r="N361" s="49">
        <f t="shared" si="261"/>
        <v>0.23256299238037381</v>
      </c>
      <c r="X361" s="49">
        <f t="shared" si="262"/>
        <v>0.28464218535605235</v>
      </c>
      <c r="Y361" s="49">
        <f t="shared" si="262"/>
        <v>0.23256299238037381</v>
      </c>
      <c r="AA361" s="49">
        <f t="shared" si="286"/>
        <v>0.30558341754125373</v>
      </c>
      <c r="AB361" s="49">
        <f t="shared" si="286"/>
        <v>0.2921370935209302</v>
      </c>
      <c r="AC361" s="49">
        <f t="shared" si="286"/>
        <v>0.30951501997916675</v>
      </c>
      <c r="AD361" s="49">
        <f t="shared" si="286"/>
        <v>0.25142280565172648</v>
      </c>
      <c r="AE361" s="49">
        <f t="shared" si="286"/>
        <v>0.28903367842477556</v>
      </c>
      <c r="AG361" s="49">
        <f t="shared" si="251"/>
        <v>-3.6596523330283626E-2</v>
      </c>
      <c r="AM361" s="49">
        <f t="shared" si="287"/>
        <v>0.21500513321747206</v>
      </c>
      <c r="AN361" s="49">
        <f t="shared" si="287"/>
        <v>0.14789185843688646</v>
      </c>
      <c r="AO361" s="49">
        <f t="shared" si="287"/>
        <v>0.30982609940271288</v>
      </c>
      <c r="AP361" s="49">
        <f t="shared" si="287"/>
        <v>0.30649336647734393</v>
      </c>
      <c r="AQ361" s="49">
        <f t="shared" si="287"/>
        <v>0.16602428331370578</v>
      </c>
      <c r="AS361" s="49">
        <f t="shared" si="173"/>
        <v>0.23256299238037381</v>
      </c>
      <c r="AU361" s="49">
        <f t="shared" si="288"/>
        <v>0.23823368279963408</v>
      </c>
      <c r="AV361" s="49">
        <f t="shared" si="288"/>
        <v>0.22750955699908526</v>
      </c>
      <c r="AW361" s="49">
        <f t="shared" si="288"/>
        <v>0.34466687255521644</v>
      </c>
      <c r="AX361" s="49">
        <f t="shared" si="288"/>
        <v>0.30558341754125373</v>
      </c>
      <c r="AY361" s="49">
        <f t="shared" si="288"/>
        <v>0.30526625979487787</v>
      </c>
      <c r="AZ361" s="49">
        <f t="shared" ref="AZ361:BS361" si="297">IF(ISNUMBER(AZ211), (1+AZ211)/(1+$G211)-1, NA())</f>
        <v>0.28470134560015969</v>
      </c>
      <c r="BA361" s="49">
        <f t="shared" si="297"/>
        <v>0.23018545937518375</v>
      </c>
      <c r="BB361" s="49">
        <f t="shared" si="297"/>
        <v>0.28464218535605235</v>
      </c>
      <c r="BC361" s="49">
        <f t="shared" si="297"/>
        <v>0.34553781348296164</v>
      </c>
      <c r="BD361" s="49">
        <f t="shared" si="297"/>
        <v>0.24224631954345854</v>
      </c>
      <c r="BE361" s="49">
        <f t="shared" si="297"/>
        <v>0.29817378336974598</v>
      </c>
      <c r="BF361" s="49">
        <f t="shared" si="297"/>
        <v>0.23405076344477194</v>
      </c>
      <c r="BG361" s="49">
        <f t="shared" si="297"/>
        <v>0.29266294717168795</v>
      </c>
      <c r="BH361" s="49">
        <f t="shared" si="297"/>
        <v>0.27471980313216582</v>
      </c>
      <c r="BI361" s="49">
        <f t="shared" si="297"/>
        <v>0.23256299238037381</v>
      </c>
      <c r="BJ361" s="49">
        <f t="shared" si="297"/>
        <v>0.31494958695796216</v>
      </c>
      <c r="BK361" s="49">
        <f t="shared" si="297"/>
        <v>0.26563318302418604</v>
      </c>
      <c r="BL361" s="49">
        <f t="shared" si="297"/>
        <v>0.2212938764854091</v>
      </c>
      <c r="BM361" s="49">
        <f t="shared" si="297"/>
        <v>0.29731384874967404</v>
      </c>
      <c r="BN361" s="49">
        <f t="shared" si="297"/>
        <v>0.2767788867771892</v>
      </c>
      <c r="BO361" s="49">
        <f t="shared" si="297"/>
        <v>0.25030407519291398</v>
      </c>
      <c r="BP361" s="49">
        <f t="shared" si="297"/>
        <v>0.22565078786661719</v>
      </c>
      <c r="BQ361" s="49">
        <f t="shared" si="297"/>
        <v>0.14789185843688646</v>
      </c>
      <c r="BR361" s="49">
        <f t="shared" si="297"/>
        <v>0.27062740539070851</v>
      </c>
      <c r="BS361" s="49">
        <f t="shared" si="297"/>
        <v>0.2046767099365554</v>
      </c>
    </row>
    <row r="362" spans="2:71">
      <c r="B362" s="48">
        <f t="shared" si="177"/>
        <v>1986</v>
      </c>
      <c r="E362" s="49">
        <f t="shared" si="259"/>
        <v>0.1474461675798362</v>
      </c>
      <c r="F362" s="49">
        <f t="shared" si="259"/>
        <v>0.63225274681331545</v>
      </c>
      <c r="G362" s="49">
        <f t="shared" si="259"/>
        <v>0</v>
      </c>
      <c r="I362" s="49">
        <f t="shared" ref="I362:K362" si="298">IF(ISNUMBER(I212), (1+I212)/(1+$G212)-1, NA())</f>
        <v>4.9249292381603027E-2</v>
      </c>
      <c r="J362" s="49">
        <f t="shared" si="298"/>
        <v>4.9249292381603027E-2</v>
      </c>
      <c r="K362" s="49">
        <f t="shared" si="298"/>
        <v>0.14379112299157693</v>
      </c>
      <c r="M362" s="49">
        <f t="shared" si="261"/>
        <v>0.29106061905575054</v>
      </c>
      <c r="N362" s="49">
        <f t="shared" si="261"/>
        <v>0.14379112299157693</v>
      </c>
      <c r="X362" s="49">
        <f t="shared" si="262"/>
        <v>0.2463780690956332</v>
      </c>
      <c r="Y362" s="49">
        <f t="shared" si="262"/>
        <v>0.14379112299157693</v>
      </c>
      <c r="AA362" s="49">
        <f t="shared" si="286"/>
        <v>0.29106061905575054</v>
      </c>
      <c r="AB362" s="49">
        <f t="shared" si="286"/>
        <v>0.2579576791830851</v>
      </c>
      <c r="AC362" s="49">
        <f t="shared" si="286"/>
        <v>0.280612345611853</v>
      </c>
      <c r="AD362" s="49">
        <f t="shared" si="286"/>
        <v>0.22407077923136365</v>
      </c>
      <c r="AE362" s="49">
        <f t="shared" si="286"/>
        <v>0.28323370389361502</v>
      </c>
      <c r="AG362" s="49">
        <f t="shared" si="251"/>
        <v>-1.0859728506787292E-2</v>
      </c>
      <c r="AM362" s="49">
        <f t="shared" si="287"/>
        <v>0.1308125765408048</v>
      </c>
      <c r="AN362" s="49">
        <f t="shared" si="287"/>
        <v>0.14889288216266272</v>
      </c>
      <c r="AO362" s="49">
        <f t="shared" si="287"/>
        <v>0.29626853661223596</v>
      </c>
      <c r="AP362" s="49">
        <f t="shared" si="287"/>
        <v>0.28611637657365763</v>
      </c>
      <c r="AQ362" s="49">
        <f t="shared" si="287"/>
        <v>0.17925727931723245</v>
      </c>
      <c r="AS362" s="49">
        <f t="shared" si="173"/>
        <v>0.14379112299157693</v>
      </c>
      <c r="AU362" s="49">
        <f t="shared" si="288"/>
        <v>0.17116107294117655</v>
      </c>
      <c r="AV362" s="49">
        <f t="shared" si="288"/>
        <v>0.17052812208144785</v>
      </c>
      <c r="AW362" s="49">
        <f t="shared" si="288"/>
        <v>0.35643709936765999</v>
      </c>
      <c r="AX362" s="49">
        <f t="shared" si="288"/>
        <v>0.29106061905575054</v>
      </c>
      <c r="AY362" s="49">
        <f t="shared" si="288"/>
        <v>0.29507528051547172</v>
      </c>
      <c r="AZ362" s="49">
        <f t="shared" ref="AZ362:BS362" si="299">IF(ISNUMBER(AZ212), (1+AZ212)/(1+$G212)-1, NA())</f>
        <v>0.26422307677063972</v>
      </c>
      <c r="BA362" s="49">
        <f t="shared" si="299"/>
        <v>0.19926832680717044</v>
      </c>
      <c r="BB362" s="49">
        <f t="shared" si="299"/>
        <v>0.2463780690956332</v>
      </c>
      <c r="BC362" s="49">
        <f t="shared" si="299"/>
        <v>0.33850535571489737</v>
      </c>
      <c r="BD362" s="49">
        <f t="shared" si="299"/>
        <v>0.1447048841386418</v>
      </c>
      <c r="BE362" s="49">
        <f t="shared" si="299"/>
        <v>0.3242699388079664</v>
      </c>
      <c r="BF362" s="49">
        <f t="shared" si="299"/>
        <v>0.18165776336458173</v>
      </c>
      <c r="BG362" s="49">
        <f t="shared" si="299"/>
        <v>0.28270433159003661</v>
      </c>
      <c r="BH362" s="49">
        <f t="shared" si="299"/>
        <v>0.28827900863321343</v>
      </c>
      <c r="BI362" s="49">
        <f t="shared" si="299"/>
        <v>0.14379112299157693</v>
      </c>
      <c r="BJ362" s="49">
        <f t="shared" si="299"/>
        <v>0.29598904166253637</v>
      </c>
      <c r="BK362" s="49">
        <f t="shared" si="299"/>
        <v>0.27455576175132812</v>
      </c>
      <c r="BL362" s="49">
        <f t="shared" si="299"/>
        <v>0.16295066914311862</v>
      </c>
      <c r="BM362" s="49">
        <f t="shared" si="299"/>
        <v>0.31766530975865059</v>
      </c>
      <c r="BN362" s="49">
        <f t="shared" si="299"/>
        <v>0.29094713844106956</v>
      </c>
      <c r="BO362" s="49">
        <f t="shared" si="299"/>
        <v>0.26787407544106823</v>
      </c>
      <c r="BP362" s="49">
        <f t="shared" si="299"/>
        <v>0.2423488309369386</v>
      </c>
      <c r="BQ362" s="49">
        <f t="shared" si="299"/>
        <v>0.14889288216266272</v>
      </c>
      <c r="BR362" s="49">
        <f t="shared" si="299"/>
        <v>0.22434621607418137</v>
      </c>
      <c r="BS362" s="49">
        <f t="shared" si="299"/>
        <v>0.20038940548162598</v>
      </c>
    </row>
    <row r="363" spans="2:71">
      <c r="B363" s="48">
        <f t="shared" si="177"/>
        <v>1987</v>
      </c>
      <c r="E363" s="49">
        <f t="shared" si="259"/>
        <v>-2.8025263564432024E-2</v>
      </c>
      <c r="F363" s="49">
        <f t="shared" si="259"/>
        <v>0.18749101197827045</v>
      </c>
      <c r="G363" s="49">
        <f t="shared" si="259"/>
        <v>0</v>
      </c>
      <c r="I363" s="49">
        <f t="shared" ref="I363:K363" si="300">IF(ISNUMBER(I213), (1+I213)/(1+$G213)-1, NA())</f>
        <v>1.2609142009875063E-2</v>
      </c>
      <c r="J363" s="49">
        <f t="shared" si="300"/>
        <v>1.2609142009875063E-2</v>
      </c>
      <c r="K363" s="49">
        <f t="shared" si="300"/>
        <v>-2.9431152419421847E-2</v>
      </c>
      <c r="M363" s="49">
        <f t="shared" si="261"/>
        <v>3.5926674670883729E-2</v>
      </c>
      <c r="N363" s="49">
        <f t="shared" si="261"/>
        <v>-2.9431152419421847E-2</v>
      </c>
      <c r="X363" s="49">
        <f t="shared" si="262"/>
        <v>1.7580874889616904E-2</v>
      </c>
      <c r="Y363" s="49">
        <f t="shared" si="262"/>
        <v>-2.9431152419421847E-2</v>
      </c>
      <c r="AA363" s="49">
        <f t="shared" si="286"/>
        <v>3.5926674670883729E-2</v>
      </c>
      <c r="AB363" s="49">
        <f t="shared" si="286"/>
        <v>1.6555973910333366E-2</v>
      </c>
      <c r="AC363" s="49">
        <f t="shared" si="286"/>
        <v>2.1776046588137365E-2</v>
      </c>
      <c r="AD363" s="49">
        <f t="shared" si="286"/>
        <v>-9.2960987207924006E-4</v>
      </c>
      <c r="AE363" s="49">
        <f t="shared" si="286"/>
        <v>2.9369502783983537E-2</v>
      </c>
      <c r="AG363" s="49">
        <f t="shared" si="251"/>
        <v>-4.2461005199306845E-2</v>
      </c>
      <c r="AM363" s="49">
        <f t="shared" si="287"/>
        <v>3.3185019689303541E-3</v>
      </c>
      <c r="AN363" s="49">
        <f t="shared" si="287"/>
        <v>2.5844368426461095E-2</v>
      </c>
      <c r="AO363" s="49">
        <f t="shared" si="287"/>
        <v>2.0297640411653939E-2</v>
      </c>
      <c r="AP363" s="49">
        <f t="shared" si="287"/>
        <v>1.6468841047179605E-2</v>
      </c>
      <c r="AQ363" s="49">
        <f t="shared" si="287"/>
        <v>3.5454409617828864E-2</v>
      </c>
      <c r="AS363" s="49">
        <f t="shared" si="173"/>
        <v>-2.9431152419421847E-2</v>
      </c>
      <c r="AU363" s="49">
        <f t="shared" si="288"/>
        <v>-2.0676897313691489E-2</v>
      </c>
      <c r="AV363" s="49">
        <f t="shared" si="288"/>
        <v>-6.0827752166377924E-2</v>
      </c>
      <c r="AW363" s="49">
        <f t="shared" si="288"/>
        <v>5.9414057251864882E-2</v>
      </c>
      <c r="AX363" s="49">
        <f t="shared" si="288"/>
        <v>3.5926674670883729E-2</v>
      </c>
      <c r="AY363" s="49">
        <f t="shared" si="288"/>
        <v>3.5030234220984946E-2</v>
      </c>
      <c r="AZ363" s="49">
        <f t="shared" ref="AZ363:BS363" si="301">IF(ISNUMBER(AZ213), (1+AZ213)/(1+$G213)-1, NA())</f>
        <v>1.8860606953829739E-2</v>
      </c>
      <c r="BA363" s="49">
        <f t="shared" si="301"/>
        <v>3.4647693798595114E-4</v>
      </c>
      <c r="BB363" s="49">
        <f t="shared" si="301"/>
        <v>1.7580874889616904E-2</v>
      </c>
      <c r="BC363" s="49">
        <f t="shared" si="301"/>
        <v>5.6917677847380332E-2</v>
      </c>
      <c r="BD363" s="49">
        <f t="shared" si="301"/>
        <v>-2.9079680205674419E-2</v>
      </c>
      <c r="BE363" s="49">
        <f t="shared" si="301"/>
        <v>3.2512422792415396E-2</v>
      </c>
      <c r="BF363" s="49">
        <f t="shared" si="301"/>
        <v>-2.963852552391566E-2</v>
      </c>
      <c r="BG363" s="49">
        <f t="shared" si="301"/>
        <v>4.2594459715417976E-2</v>
      </c>
      <c r="BH363" s="49">
        <f t="shared" si="301"/>
        <v>1.4916961051738342E-2</v>
      </c>
      <c r="BI363" s="49">
        <f t="shared" si="301"/>
        <v>-2.9431152419421847E-2</v>
      </c>
      <c r="BJ363" s="49">
        <f t="shared" si="301"/>
        <v>3.5381706434732152E-2</v>
      </c>
      <c r="BK363" s="49">
        <f t="shared" si="301"/>
        <v>2.9967919289075162E-2</v>
      </c>
      <c r="BL363" s="49">
        <f t="shared" si="301"/>
        <v>-3.4264826882663524E-2</v>
      </c>
      <c r="BM363" s="49">
        <f t="shared" si="301"/>
        <v>3.897699557462686E-2</v>
      </c>
      <c r="BN363" s="49">
        <f t="shared" si="301"/>
        <v>6.0511647439058125E-2</v>
      </c>
      <c r="BO363" s="49">
        <f t="shared" si="301"/>
        <v>3.2466537277130447E-2</v>
      </c>
      <c r="BP363" s="49">
        <f t="shared" si="301"/>
        <v>2.9767742141687314E-2</v>
      </c>
      <c r="BQ363" s="49">
        <f t="shared" si="301"/>
        <v>2.5844368426461095E-2</v>
      </c>
      <c r="BR363" s="49">
        <f t="shared" si="301"/>
        <v>-1.6104279550853251E-2</v>
      </c>
      <c r="BS363" s="49">
        <f t="shared" si="301"/>
        <v>-2.0005270289707999E-3</v>
      </c>
    </row>
    <row r="364" spans="2:71">
      <c r="B364" s="48">
        <f t="shared" si="177"/>
        <v>1988</v>
      </c>
      <c r="E364" s="49">
        <f t="shared" si="259"/>
        <v>0.12853973062187651</v>
      </c>
      <c r="F364" s="49">
        <f t="shared" si="259"/>
        <v>0.21776750007563583</v>
      </c>
      <c r="G364" s="49">
        <f t="shared" si="259"/>
        <v>0</v>
      </c>
      <c r="I364" s="49">
        <f t="shared" ref="I364:K364" si="302">IF(ISNUMBER(I214), (1+I214)/(1+$G214)-1, NA())</f>
        <v>2.0033723275064697E-2</v>
      </c>
      <c r="J364" s="49">
        <f t="shared" si="302"/>
        <v>2.0033723275064697E-2</v>
      </c>
      <c r="K364" s="49">
        <f t="shared" si="302"/>
        <v>8.8469963518354122E-2</v>
      </c>
      <c r="M364" s="49">
        <f t="shared" si="261"/>
        <v>0.13527317790624305</v>
      </c>
      <c r="N364" s="49">
        <f t="shared" si="261"/>
        <v>8.8469963518354122E-2</v>
      </c>
      <c r="X364" s="49">
        <f t="shared" si="262"/>
        <v>0.13787532720724149</v>
      </c>
      <c r="Y364" s="49">
        <f t="shared" si="262"/>
        <v>8.8469963518354122E-2</v>
      </c>
      <c r="AA364" s="49">
        <f t="shared" si="286"/>
        <v>0.13527317790624305</v>
      </c>
      <c r="AB364" s="49">
        <f t="shared" si="286"/>
        <v>0.15096810954246509</v>
      </c>
      <c r="AC364" s="49">
        <f t="shared" si="286"/>
        <v>0.16731532054472376</v>
      </c>
      <c r="AD364" s="49">
        <f t="shared" si="286"/>
        <v>0.13713047818373814</v>
      </c>
      <c r="AE364" s="49">
        <f t="shared" si="286"/>
        <v>0.12951001654527206</v>
      </c>
      <c r="AG364" s="49">
        <f t="shared" si="251"/>
        <v>-4.2323651452282007E-2</v>
      </c>
      <c r="AM364" s="49">
        <f t="shared" si="287"/>
        <v>0.11253092643660101</v>
      </c>
      <c r="AN364" s="49">
        <f t="shared" si="287"/>
        <v>9.8654548539367504E-4</v>
      </c>
      <c r="AO364" s="49">
        <f t="shared" si="287"/>
        <v>0.15460460538718324</v>
      </c>
      <c r="AP364" s="49">
        <f t="shared" si="287"/>
        <v>0.14765346307207428</v>
      </c>
      <c r="AQ364" s="49">
        <f t="shared" si="287"/>
        <v>4.5800467681322843E-3</v>
      </c>
      <c r="AS364" s="49">
        <f t="shared" si="173"/>
        <v>8.8469963518354122E-2</v>
      </c>
      <c r="AU364" s="49">
        <f t="shared" si="288"/>
        <v>0.11193550290456455</v>
      </c>
      <c r="AV364" s="49">
        <f t="shared" si="288"/>
        <v>8.8056609294606014E-2</v>
      </c>
      <c r="AW364" s="49">
        <f t="shared" si="288"/>
        <v>0.14800720044057591</v>
      </c>
      <c r="AX364" s="49">
        <f t="shared" si="288"/>
        <v>0.13527317790624305</v>
      </c>
      <c r="AY364" s="49">
        <f t="shared" si="288"/>
        <v>0.13333721578568181</v>
      </c>
      <c r="AZ364" s="49">
        <f t="shared" ref="AZ364:BS364" si="303">IF(ISNUMBER(AZ214), (1+AZ214)/(1+$G214)-1, NA())</f>
        <v>0.12635747905532324</v>
      </c>
      <c r="BA364" s="49">
        <f t="shared" si="303"/>
        <v>0.11863298061724148</v>
      </c>
      <c r="BB364" s="49">
        <f t="shared" si="303"/>
        <v>0.13787532720724149</v>
      </c>
      <c r="BC364" s="49">
        <f t="shared" si="303"/>
        <v>0.17915081904951413</v>
      </c>
      <c r="BD364" s="49">
        <f t="shared" si="303"/>
        <v>9.8487405294234831E-2</v>
      </c>
      <c r="BE364" s="49">
        <f t="shared" si="303"/>
        <v>0.15008916304593201</v>
      </c>
      <c r="BF364" s="49">
        <f t="shared" si="303"/>
        <v>0.11374512436199669</v>
      </c>
      <c r="BG364" s="49">
        <f t="shared" si="303"/>
        <v>0.12248817218751618</v>
      </c>
      <c r="BH364" s="49">
        <f t="shared" si="303"/>
        <v>0.12161379780418247</v>
      </c>
      <c r="BI364" s="49">
        <f t="shared" si="303"/>
        <v>8.8469963518354122E-2</v>
      </c>
      <c r="BJ364" s="49">
        <f t="shared" si="303"/>
        <v>0.14335465756156229</v>
      </c>
      <c r="BK364" s="49">
        <f t="shared" si="303"/>
        <v>0.13391742512639149</v>
      </c>
      <c r="BL364" s="49">
        <f t="shared" si="303"/>
        <v>6.877271113966632E-2</v>
      </c>
      <c r="BM364" s="49">
        <f t="shared" si="303"/>
        <v>0.11853866168335836</v>
      </c>
      <c r="BN364" s="49">
        <f t="shared" si="303"/>
        <v>8.6369971324900874E-2</v>
      </c>
      <c r="BO364" s="49">
        <f t="shared" si="303"/>
        <v>8.5898841475059662E-2</v>
      </c>
      <c r="BP364" s="49">
        <f t="shared" si="303"/>
        <v>9.8630610385509465E-2</v>
      </c>
      <c r="BQ364" s="49">
        <f t="shared" si="303"/>
        <v>9.8654548539367504E-4</v>
      </c>
      <c r="BR364" s="49">
        <f t="shared" si="303"/>
        <v>0.13607194930852606</v>
      </c>
      <c r="BS364" s="49">
        <f t="shared" si="303"/>
        <v>9.3829701047309255E-2</v>
      </c>
    </row>
    <row r="365" spans="2:71">
      <c r="B365" s="48">
        <f t="shared" si="177"/>
        <v>1989</v>
      </c>
      <c r="E365" s="49">
        <f t="shared" si="259"/>
        <v>0.2294072544990664</v>
      </c>
      <c r="F365" s="49">
        <f t="shared" si="259"/>
        <v>6.4389597739093807E-2</v>
      </c>
      <c r="G365" s="49">
        <f t="shared" si="259"/>
        <v>0</v>
      </c>
      <c r="I365" s="49">
        <f t="shared" ref="I365:K365" si="304">IF(ISNUMBER(I215), (1+I215)/(1+$G215)-1, NA())</f>
        <v>3.454522699125806E-2</v>
      </c>
      <c r="J365" s="49">
        <f t="shared" si="304"/>
        <v>3.454522699125806E-2</v>
      </c>
      <c r="K365" s="49">
        <f t="shared" si="304"/>
        <v>0.17223497030451518</v>
      </c>
      <c r="M365" s="49">
        <f t="shared" si="261"/>
        <v>0.15131581537379879</v>
      </c>
      <c r="N365" s="49">
        <f t="shared" si="261"/>
        <v>0.17223497030451518</v>
      </c>
      <c r="X365" s="49">
        <f t="shared" si="262"/>
        <v>0.12126737718746727</v>
      </c>
      <c r="Y365" s="49">
        <f t="shared" si="262"/>
        <v>0.17223497030451518</v>
      </c>
      <c r="AA365" s="49">
        <f t="shared" si="286"/>
        <v>0.15131581537379879</v>
      </c>
      <c r="AB365" s="49">
        <f t="shared" si="286"/>
        <v>0.12307644907736526</v>
      </c>
      <c r="AC365" s="49">
        <f t="shared" si="286"/>
        <v>0.11087225873963802</v>
      </c>
      <c r="AD365" s="49">
        <f t="shared" si="286"/>
        <v>9.5139144159241962E-2</v>
      </c>
      <c r="AE365" s="49">
        <f t="shared" si="286"/>
        <v>0.10759979413183074</v>
      </c>
      <c r="AG365" s="49">
        <f t="shared" si="251"/>
        <v>-4.440919904837437E-2</v>
      </c>
      <c r="AM365" s="49">
        <f t="shared" si="287"/>
        <v>0.19461551296421953</v>
      </c>
      <c r="AN365" s="49">
        <f t="shared" si="287"/>
        <v>7.9114552950644512E-2</v>
      </c>
      <c r="AO365" s="49">
        <f t="shared" si="287"/>
        <v>0.15818877134341491</v>
      </c>
      <c r="AP365" s="49">
        <f t="shared" si="287"/>
        <v>0.14392314463959033</v>
      </c>
      <c r="AQ365" s="49">
        <f t="shared" si="287"/>
        <v>7.4565665946835447E-2</v>
      </c>
      <c r="AS365" s="49">
        <f t="shared" si="173"/>
        <v>0.17223497030451518</v>
      </c>
      <c r="AU365" s="49">
        <f t="shared" si="288"/>
        <v>0.16204189333862007</v>
      </c>
      <c r="AV365" s="49">
        <f t="shared" si="288"/>
        <v>0.15562156542426631</v>
      </c>
      <c r="AW365" s="49">
        <f t="shared" si="288"/>
        <v>0.13118892495034307</v>
      </c>
      <c r="AX365" s="49">
        <f t="shared" si="288"/>
        <v>0.15131581537379879</v>
      </c>
      <c r="AY365" s="49">
        <f t="shared" si="288"/>
        <v>0.15097671782582256</v>
      </c>
      <c r="AZ365" s="49">
        <f t="shared" ref="AZ365:BS365" si="305">IF(ISNUMBER(AZ215), (1+AZ215)/(1+$G215)-1, NA())</f>
        <v>0.14585461023684387</v>
      </c>
      <c r="BA365" s="49">
        <f t="shared" si="305"/>
        <v>0.136648186910451</v>
      </c>
      <c r="BB365" s="49">
        <f t="shared" si="305"/>
        <v>0.12126737718746727</v>
      </c>
      <c r="BC365" s="49">
        <f t="shared" si="305"/>
        <v>0.17488160080535664</v>
      </c>
      <c r="BD365" s="49">
        <f t="shared" si="305"/>
        <v>0.18652804135315271</v>
      </c>
      <c r="BE365" s="49">
        <f t="shared" si="305"/>
        <v>0.16759431951863224</v>
      </c>
      <c r="BF365" s="49">
        <f t="shared" si="305"/>
        <v>0.10776393639012949</v>
      </c>
      <c r="BG365" s="49">
        <f t="shared" si="305"/>
        <v>0.1370113639342736</v>
      </c>
      <c r="BH365" s="49">
        <f t="shared" si="305"/>
        <v>0.164316256641303</v>
      </c>
      <c r="BI365" s="49">
        <f t="shared" si="305"/>
        <v>0.17223497030451518</v>
      </c>
      <c r="BJ365" s="49">
        <f t="shared" si="305"/>
        <v>0.16526978887446053</v>
      </c>
      <c r="BK365" s="49">
        <f t="shared" si="305"/>
        <v>9.2323479197238711E-2</v>
      </c>
      <c r="BL365" s="49">
        <f t="shared" si="305"/>
        <v>0.15624641151599605</v>
      </c>
      <c r="BM365" s="49">
        <f t="shared" si="305"/>
        <v>0.12666527139944894</v>
      </c>
      <c r="BN365" s="49">
        <f t="shared" si="305"/>
        <v>9.1111212689797272E-2</v>
      </c>
      <c r="BO365" s="49">
        <f t="shared" si="305"/>
        <v>8.0364759695267018E-2</v>
      </c>
      <c r="BP365" s="49">
        <f t="shared" si="305"/>
        <v>0.12877249198766316</v>
      </c>
      <c r="BQ365" s="49">
        <f t="shared" si="305"/>
        <v>7.9114552950644512E-2</v>
      </c>
      <c r="BR365" s="49">
        <f t="shared" si="305"/>
        <v>0.12203930113958994</v>
      </c>
      <c r="BS365" s="49">
        <f t="shared" si="305"/>
        <v>0.14735952364953198</v>
      </c>
    </row>
    <row r="366" spans="2:71">
      <c r="B366" s="48">
        <f t="shared" si="177"/>
        <v>1990</v>
      </c>
      <c r="E366" s="49">
        <f t="shared" si="259"/>
        <v>-0.11513446945276207</v>
      </c>
      <c r="F366" s="49">
        <f t="shared" si="259"/>
        <v>-0.27603181893249173</v>
      </c>
      <c r="G366" s="49">
        <f t="shared" si="259"/>
        <v>0</v>
      </c>
      <c r="I366" s="49">
        <f t="shared" ref="I366:K366" si="306">IF(ISNUMBER(I216), (1+I216)/(1+$G216)-1, NA())</f>
        <v>1.47326614160328E-2</v>
      </c>
      <c r="J366" s="49">
        <f t="shared" si="306"/>
        <v>1.47326614160328E-2</v>
      </c>
      <c r="K366" s="49">
        <f t="shared" si="306"/>
        <v>-5.9498306365229903E-2</v>
      </c>
      <c r="M366" s="49">
        <f t="shared" si="261"/>
        <v>-0.13558559275291493</v>
      </c>
      <c r="N366" s="49">
        <f t="shared" si="261"/>
        <v>-5.9498306365229903E-2</v>
      </c>
      <c r="X366" s="49">
        <f t="shared" si="262"/>
        <v>-0.14107057714085491</v>
      </c>
      <c r="Y366" s="49">
        <f t="shared" si="262"/>
        <v>-5.9498306365229903E-2</v>
      </c>
      <c r="AA366" s="49">
        <f t="shared" si="286"/>
        <v>-0.13558559275291493</v>
      </c>
      <c r="AB366" s="49">
        <f t="shared" si="286"/>
        <v>-0.1487961872172463</v>
      </c>
      <c r="AC366" s="49">
        <f t="shared" si="286"/>
        <v>-0.17477281718297333</v>
      </c>
      <c r="AD366" s="49">
        <f t="shared" si="286"/>
        <v>-0.14623288938763523</v>
      </c>
      <c r="AE366" s="49">
        <f t="shared" si="286"/>
        <v>-0.12582404234832301</v>
      </c>
      <c r="AG366" s="49">
        <f t="shared" si="251"/>
        <v>-5.7548579970104874E-2</v>
      </c>
      <c r="AM366" s="49">
        <f t="shared" si="287"/>
        <v>-2.4138285016314098E-2</v>
      </c>
      <c r="AN366" s="49">
        <f t="shared" si="287"/>
        <v>-4.8155086069512132E-2</v>
      </c>
      <c r="AO366" s="49">
        <f t="shared" si="287"/>
        <v>-0.14586952396636244</v>
      </c>
      <c r="AP366" s="49">
        <f t="shared" si="287"/>
        <v>-0.14304879066512588</v>
      </c>
      <c r="AQ366" s="49">
        <f t="shared" si="287"/>
        <v>-5.3976417660454468E-2</v>
      </c>
      <c r="AS366" s="49">
        <f t="shared" si="173"/>
        <v>-5.9498306365229903E-2</v>
      </c>
      <c r="AU366" s="49">
        <f t="shared" si="288"/>
        <v>-8.4006584155456143E-2</v>
      </c>
      <c r="AV366" s="49">
        <f t="shared" si="288"/>
        <v>-2.2140868609865638E-2</v>
      </c>
      <c r="AW366" s="49">
        <f t="shared" si="288"/>
        <v>-0.15293098276553874</v>
      </c>
      <c r="AX366" s="49">
        <f t="shared" si="288"/>
        <v>-0.13558559275291493</v>
      </c>
      <c r="AY366" s="49">
        <f t="shared" si="288"/>
        <v>-0.13486568275258104</v>
      </c>
      <c r="AZ366" s="49">
        <f t="shared" ref="AZ366:BS366" si="307">IF(ISNUMBER(AZ216), (1+AZ216)/(1+$G216)-1, NA())</f>
        <v>-0.13306457230614799</v>
      </c>
      <c r="BA366" s="49">
        <f t="shared" si="307"/>
        <v>-9.5270754690331194E-2</v>
      </c>
      <c r="BB366" s="49">
        <f t="shared" si="307"/>
        <v>-0.14107057714085491</v>
      </c>
      <c r="BC366" s="49">
        <f t="shared" si="307"/>
        <v>-0.18344027167351995</v>
      </c>
      <c r="BD366" s="49">
        <f t="shared" si="307"/>
        <v>-7.3407347137112944E-2</v>
      </c>
      <c r="BE366" s="49">
        <f t="shared" si="307"/>
        <v>-0.14227381250629023</v>
      </c>
      <c r="BF366" s="49">
        <f t="shared" si="307"/>
        <v>-0.11016385143969354</v>
      </c>
      <c r="BG366" s="49">
        <f t="shared" si="307"/>
        <v>-0.12014448246303311</v>
      </c>
      <c r="BH366" s="49">
        <f t="shared" si="307"/>
        <v>-0.11393243343110149</v>
      </c>
      <c r="BI366" s="49">
        <f t="shared" si="307"/>
        <v>-5.9498306365229903E-2</v>
      </c>
      <c r="BJ366" s="49">
        <f t="shared" si="307"/>
        <v>-0.14877472352446408</v>
      </c>
      <c r="BK366" s="49">
        <f t="shared" si="307"/>
        <v>-0.14875772751075833</v>
      </c>
      <c r="BL366" s="49">
        <f t="shared" si="307"/>
        <v>-4.1989715591677301E-2</v>
      </c>
      <c r="BM366" s="49">
        <f t="shared" si="307"/>
        <v>-0.1199550572327569</v>
      </c>
      <c r="BN366" s="49">
        <f t="shared" si="307"/>
        <v>-7.6894579402378538E-2</v>
      </c>
      <c r="BO366" s="49">
        <f t="shared" si="307"/>
        <v>-0.10237460871749748</v>
      </c>
      <c r="BP366" s="49">
        <f t="shared" si="307"/>
        <v>-9.7051403589942464E-2</v>
      </c>
      <c r="BQ366" s="49">
        <f t="shared" si="307"/>
        <v>-4.8155086069512132E-2</v>
      </c>
      <c r="BR366" s="49">
        <f t="shared" si="307"/>
        <v>-0.1180948960214494</v>
      </c>
      <c r="BS366" s="49">
        <f t="shared" si="307"/>
        <v>-4.1676918301364885E-2</v>
      </c>
    </row>
    <row r="367" spans="2:71">
      <c r="B367" s="48">
        <f t="shared" si="177"/>
        <v>1991</v>
      </c>
      <c r="E367" s="49">
        <f t="shared" ref="E367:G386" si="308">IF(ISNUMBER(E217), (1+E217)/(1+$G217)-1, NA())</f>
        <v>0.30457301674825721</v>
      </c>
      <c r="F367" s="49">
        <f t="shared" si="308"/>
        <v>9.9274142536750487E-2</v>
      </c>
      <c r="G367" s="49">
        <f t="shared" si="308"/>
        <v>0</v>
      </c>
      <c r="I367" s="49">
        <f t="shared" ref="I367:K367" si="309">IF(ISNUMBER(I217), (1+I217)/(1+$G217)-1, NA())</f>
        <v>2.4931416545789453E-2</v>
      </c>
      <c r="J367" s="49">
        <f t="shared" si="309"/>
        <v>2.4931416545789453E-2</v>
      </c>
      <c r="K367" s="49">
        <f t="shared" si="309"/>
        <v>0.23002737152828701</v>
      </c>
      <c r="M367" s="49">
        <f t="shared" ref="M367:N386" si="310">IF(ISNUMBER(M217), (1+M217)/(1+$G217)-1, NA())</f>
        <v>0.20571053187482025</v>
      </c>
      <c r="N367" s="49">
        <f t="shared" si="310"/>
        <v>0.23002737152828701</v>
      </c>
      <c r="X367" s="49">
        <f t="shared" ref="X367:Y386" si="311">IF(ISNUMBER(X217), (1+X217)/(1+$G217)-1, NA())</f>
        <v>0.21396890309604255</v>
      </c>
      <c r="Y367" s="49">
        <f t="shared" si="311"/>
        <v>0.23002737152828701</v>
      </c>
      <c r="AA367" s="49">
        <f t="shared" ref="AA367:AE376" si="312">IF(ISNUMBER(AA217), (1+AA217)/(1+$G217)-1, NA())</f>
        <v>0.20571053187482025</v>
      </c>
      <c r="AB367" s="49">
        <f t="shared" si="312"/>
        <v>0.20240559439855499</v>
      </c>
      <c r="AC367" s="49">
        <f t="shared" si="312"/>
        <v>0.22044889051108596</v>
      </c>
      <c r="AD367" s="49">
        <f t="shared" si="312"/>
        <v>0.2103150988011171</v>
      </c>
      <c r="AE367" s="49">
        <f t="shared" si="312"/>
        <v>0.18136073063758484</v>
      </c>
      <c r="AG367" s="49">
        <f t="shared" si="251"/>
        <v>-2.9731689630166813E-2</v>
      </c>
      <c r="AM367" s="49">
        <f t="shared" ref="AM367:AQ376" si="313">IF(ISNUMBER(AM217), (1+AM217)/(1+$G217)-1, NA())</f>
        <v>0.18956141773820168</v>
      </c>
      <c r="AN367" s="49">
        <f t="shared" si="313"/>
        <v>8.8478031672977853E-2</v>
      </c>
      <c r="AO367" s="49">
        <f t="shared" si="313"/>
        <v>0.22849618849787579</v>
      </c>
      <c r="AP367" s="49">
        <f t="shared" si="313"/>
        <v>0.23081592033831755</v>
      </c>
      <c r="AQ367" s="49">
        <f t="shared" si="313"/>
        <v>8.6826257613408897E-2</v>
      </c>
      <c r="AS367" s="49">
        <f t="shared" si="173"/>
        <v>0.23002737152828701</v>
      </c>
      <c r="AU367" s="49">
        <f t="shared" ref="AU367:AY376" si="314">IF(ISNUMBER(AU217), (1+AU217)/(1+$G217)-1, NA())</f>
        <v>0.19972221174764315</v>
      </c>
      <c r="AV367" s="49">
        <f t="shared" si="314"/>
        <v>0.17952743524292947</v>
      </c>
      <c r="AW367" s="49">
        <f t="shared" si="314"/>
        <v>0.18024907118395994</v>
      </c>
      <c r="AX367" s="49">
        <f t="shared" si="314"/>
        <v>0.20571053187482025</v>
      </c>
      <c r="AY367" s="49">
        <f t="shared" si="314"/>
        <v>0.2050952083741111</v>
      </c>
      <c r="AZ367" s="49">
        <f t="shared" ref="AZ367:BS367" si="315">IF(ISNUMBER(AZ217), (1+AZ217)/(1+$G217)-1, NA())</f>
        <v>0.21871855557554887</v>
      </c>
      <c r="BA367" s="49">
        <f t="shared" si="315"/>
        <v>0.20762370457307955</v>
      </c>
      <c r="BB367" s="49">
        <f t="shared" si="315"/>
        <v>0.21396890309604255</v>
      </c>
      <c r="BC367" s="49">
        <f t="shared" si="315"/>
        <v>0.24879144481082216</v>
      </c>
      <c r="BD367" s="49">
        <f t="shared" si="315"/>
        <v>0.24866378283327961</v>
      </c>
      <c r="BE367" s="49">
        <f t="shared" si="315"/>
        <v>0.24729446929349397</v>
      </c>
      <c r="BF367" s="49">
        <f t="shared" si="315"/>
        <v>0.21361832374593259</v>
      </c>
      <c r="BG367" s="49">
        <f t="shared" si="315"/>
        <v>0.18201254134723688</v>
      </c>
      <c r="BH367" s="49">
        <f t="shared" si="315"/>
        <v>0.23920886401148134</v>
      </c>
      <c r="BI367" s="49">
        <f t="shared" si="315"/>
        <v>0.23002737152828701</v>
      </c>
      <c r="BJ367" s="49">
        <f t="shared" si="315"/>
        <v>0.22373161967910349</v>
      </c>
      <c r="BK367" s="49">
        <f t="shared" si="315"/>
        <v>0.18356885234631259</v>
      </c>
      <c r="BL367" s="49">
        <f t="shared" si="315"/>
        <v>0.20831434271974869</v>
      </c>
      <c r="BM367" s="49">
        <f t="shared" si="315"/>
        <v>0.17329366339964425</v>
      </c>
      <c r="BN367" s="49">
        <f t="shared" si="315"/>
        <v>0.15780237098592953</v>
      </c>
      <c r="BO367" s="49">
        <f t="shared" si="315"/>
        <v>0.18888172825849114</v>
      </c>
      <c r="BP367" s="49">
        <f t="shared" si="315"/>
        <v>0.15290433547767668</v>
      </c>
      <c r="BQ367" s="49">
        <f t="shared" si="315"/>
        <v>8.8478031672977853E-2</v>
      </c>
      <c r="BR367" s="49">
        <f t="shared" si="315"/>
        <v>0.21497440908877996</v>
      </c>
      <c r="BS367" s="49">
        <f t="shared" si="315"/>
        <v>0.20918326770291329</v>
      </c>
    </row>
    <row r="368" spans="2:71">
      <c r="B368" s="48">
        <f t="shared" si="177"/>
        <v>1992</v>
      </c>
      <c r="E368" s="49">
        <f t="shared" si="308"/>
        <v>6.5344075272375957E-2</v>
      </c>
      <c r="F368" s="49">
        <f t="shared" si="308"/>
        <v>-0.13978954834114188</v>
      </c>
      <c r="G368" s="49">
        <f t="shared" si="308"/>
        <v>0</v>
      </c>
      <c r="I368" s="49">
        <f t="shared" ref="I368:K368" si="316">IF(ISNUMBER(I218), (1+I218)/(1+$G218)-1, NA())</f>
        <v>4.4203635727202428E-3</v>
      </c>
      <c r="J368" s="49">
        <f t="shared" si="316"/>
        <v>4.4203635727202428E-3</v>
      </c>
      <c r="K368" s="49">
        <f t="shared" si="316"/>
        <v>5.5682987319873867E-2</v>
      </c>
      <c r="M368" s="49">
        <f t="shared" si="310"/>
        <v>-1.0265557879304277E-3</v>
      </c>
      <c r="N368" s="49">
        <f t="shared" si="310"/>
        <v>5.5682987319873867E-2</v>
      </c>
      <c r="X368" s="49">
        <f t="shared" si="311"/>
        <v>2.0478852750600129E-2</v>
      </c>
      <c r="Y368" s="49">
        <f t="shared" si="311"/>
        <v>5.5682987319873867E-2</v>
      </c>
      <c r="AA368" s="49">
        <f t="shared" si="312"/>
        <v>-1.0265557879304277E-3</v>
      </c>
      <c r="AB368" s="49">
        <f t="shared" si="312"/>
        <v>4.0703087019873241E-2</v>
      </c>
      <c r="AC368" s="49">
        <f t="shared" si="312"/>
        <v>3.8931903267962698E-2</v>
      </c>
      <c r="AD368" s="49">
        <f t="shared" si="312"/>
        <v>6.3307252089312982E-2</v>
      </c>
      <c r="AE368" s="49">
        <f t="shared" si="312"/>
        <v>1.5723054269918046E-2</v>
      </c>
      <c r="AG368" s="49">
        <f t="shared" si="251"/>
        <v>-2.8188865398167673E-2</v>
      </c>
      <c r="AM368" s="49">
        <f t="shared" si="313"/>
        <v>5.2607730542353126E-2</v>
      </c>
      <c r="AN368" s="49">
        <f t="shared" si="313"/>
        <v>6.8339087113169494E-3</v>
      </c>
      <c r="AO368" s="49">
        <f t="shared" si="313"/>
        <v>3.9646345924348125E-2</v>
      </c>
      <c r="AP368" s="49">
        <f t="shared" si="313"/>
        <v>4.8910554357836089E-2</v>
      </c>
      <c r="AQ368" s="49">
        <f t="shared" si="313"/>
        <v>6.9678237474879445E-4</v>
      </c>
      <c r="AS368" s="49">
        <f t="shared" si="173"/>
        <v>5.5682987319873867E-2</v>
      </c>
      <c r="AU368" s="49">
        <f t="shared" si="314"/>
        <v>4.8839994926004326E-2</v>
      </c>
      <c r="AV368" s="49">
        <f t="shared" si="314"/>
        <v>5.6108364763918228E-2</v>
      </c>
      <c r="AW368" s="49">
        <f t="shared" si="314"/>
        <v>-2.4524030980068612E-2</v>
      </c>
      <c r="AX368" s="49">
        <f t="shared" si="314"/>
        <v>-1.0265557879304277E-3</v>
      </c>
      <c r="AY368" s="49">
        <f t="shared" si="314"/>
        <v>-8.4093169498644649E-4</v>
      </c>
      <c r="AZ368" s="49">
        <f t="shared" ref="AZ368:BS368" si="317">IF(ISNUMBER(AZ218), (1+AZ218)/(1+$G218)-1, NA())</f>
        <v>1.4910560284742136E-2</v>
      </c>
      <c r="BA368" s="49">
        <f t="shared" si="317"/>
        <v>6.2177407032393495E-2</v>
      </c>
      <c r="BB368" s="49">
        <f t="shared" si="317"/>
        <v>2.0478852750600129E-2</v>
      </c>
      <c r="BC368" s="49">
        <f t="shared" si="317"/>
        <v>2.6615497333545957E-2</v>
      </c>
      <c r="BD368" s="49">
        <f t="shared" si="317"/>
        <v>5.80982593079995E-2</v>
      </c>
      <c r="BE368" s="49">
        <f t="shared" si="317"/>
        <v>2.4236808353265138E-2</v>
      </c>
      <c r="BF368" s="49">
        <f t="shared" si="317"/>
        <v>6.8219958197245356E-2</v>
      </c>
      <c r="BG368" s="49">
        <f t="shared" si="317"/>
        <v>2.5101463259970203E-2</v>
      </c>
      <c r="BH368" s="49">
        <f t="shared" si="317"/>
        <v>3.528669274537255E-2</v>
      </c>
      <c r="BI368" s="49">
        <f t="shared" si="317"/>
        <v>5.5682987319873867E-2</v>
      </c>
      <c r="BJ368" s="49">
        <f t="shared" si="317"/>
        <v>1.574340293139187E-3</v>
      </c>
      <c r="BK368" s="49">
        <f t="shared" si="317"/>
        <v>1.4779550439038003E-2</v>
      </c>
      <c r="BL368" s="49">
        <f t="shared" si="317"/>
        <v>5.4195835796468472E-2</v>
      </c>
      <c r="BM368" s="49">
        <f t="shared" si="317"/>
        <v>-9.7078585741838808E-3</v>
      </c>
      <c r="BN368" s="49">
        <f t="shared" si="317"/>
        <v>-3.2345815046340709E-3</v>
      </c>
      <c r="BO368" s="49">
        <f t="shared" si="317"/>
        <v>1.9553896490421829E-2</v>
      </c>
      <c r="BP368" s="49">
        <f t="shared" si="317"/>
        <v>2.1479991566777601E-2</v>
      </c>
      <c r="BQ368" s="49">
        <f t="shared" si="317"/>
        <v>6.8339087113169494E-3</v>
      </c>
      <c r="BR368" s="49">
        <f t="shared" si="317"/>
        <v>7.4403936590228481E-2</v>
      </c>
      <c r="BS368" s="49">
        <f t="shared" si="317"/>
        <v>7.7408357373914161E-2</v>
      </c>
    </row>
    <row r="369" spans="2:71">
      <c r="B369" s="48">
        <f t="shared" si="177"/>
        <v>1993</v>
      </c>
      <c r="E369" s="49">
        <f t="shared" si="308"/>
        <v>7.6653013786008195E-2</v>
      </c>
      <c r="F369" s="49">
        <f t="shared" si="308"/>
        <v>0.3053815324374316</v>
      </c>
      <c r="G369" s="49">
        <f t="shared" si="308"/>
        <v>0</v>
      </c>
      <c r="I369" s="49">
        <f t="shared" ref="I369:K369" si="318">IF(ISNUMBER(I219), (1+I219)/(1+$G219)-1, NA())</f>
        <v>2.3722567901234282E-3</v>
      </c>
      <c r="J369" s="49">
        <f t="shared" si="318"/>
        <v>2.3722567901234282E-3</v>
      </c>
      <c r="K369" s="49">
        <f t="shared" si="318"/>
        <v>7.2985531399176962E-2</v>
      </c>
      <c r="M369" s="49">
        <f t="shared" si="310"/>
        <v>0.14343782818801953</v>
      </c>
      <c r="N369" s="49">
        <f t="shared" si="310"/>
        <v>7.2985531399176962E-2</v>
      </c>
      <c r="X369" s="49">
        <f t="shared" si="311"/>
        <v>0.13862112714105979</v>
      </c>
      <c r="Y369" s="49">
        <f t="shared" si="311"/>
        <v>7.2985531399176962E-2</v>
      </c>
      <c r="AA369" s="49">
        <f t="shared" si="312"/>
        <v>0.14343782818801953</v>
      </c>
      <c r="AB369" s="49">
        <f t="shared" si="312"/>
        <v>0.16218056340334552</v>
      </c>
      <c r="AC369" s="49">
        <f t="shared" si="312"/>
        <v>0.17849554150669866</v>
      </c>
      <c r="AD369" s="49">
        <f t="shared" si="312"/>
        <v>0.14947185930990226</v>
      </c>
      <c r="AE369" s="49">
        <f t="shared" si="312"/>
        <v>0.15520101142181075</v>
      </c>
      <c r="AG369" s="49">
        <f t="shared" si="251"/>
        <v>-2.6748971193415683E-2</v>
      </c>
      <c r="AM369" s="49">
        <f t="shared" si="313"/>
        <v>4.9439672790149825E-2</v>
      </c>
      <c r="AN369" s="49">
        <f t="shared" si="313"/>
        <v>8.9534152471253181E-2</v>
      </c>
      <c r="AO369" s="49">
        <f t="shared" si="313"/>
        <v>0.20166998102543499</v>
      </c>
      <c r="AP369" s="49">
        <f t="shared" si="313"/>
        <v>0.20352800870361309</v>
      </c>
      <c r="AQ369" s="49">
        <f t="shared" si="313"/>
        <v>0.10512466927316599</v>
      </c>
      <c r="AS369" s="49">
        <f t="shared" si="173"/>
        <v>7.2985531399176962E-2</v>
      </c>
      <c r="AU369" s="49">
        <f t="shared" si="314"/>
        <v>0.10479631913580234</v>
      </c>
      <c r="AV369" s="49">
        <f t="shared" si="314"/>
        <v>0.11582665967078176</v>
      </c>
      <c r="AW369" s="49">
        <f t="shared" si="314"/>
        <v>0.15975284482305141</v>
      </c>
      <c r="AX369" s="49">
        <f t="shared" si="314"/>
        <v>0.14343782818801953</v>
      </c>
      <c r="AY369" s="49">
        <f t="shared" si="314"/>
        <v>0.14543905936392632</v>
      </c>
      <c r="AZ369" s="49">
        <f t="shared" ref="AZ369:BS369" si="319">IF(ISNUMBER(AZ219), (1+AZ219)/(1+$G219)-1, NA())</f>
        <v>0.13650348190244133</v>
      </c>
      <c r="BA369" s="49">
        <f t="shared" si="319"/>
        <v>0.13817205357195439</v>
      </c>
      <c r="BB369" s="49">
        <f t="shared" si="319"/>
        <v>0.13862112714105979</v>
      </c>
      <c r="BC369" s="49">
        <f t="shared" si="319"/>
        <v>0.22465459576077818</v>
      </c>
      <c r="BD369" s="49">
        <f t="shared" si="319"/>
        <v>7.3902401995884492E-2</v>
      </c>
      <c r="BE369" s="49">
        <f t="shared" si="319"/>
        <v>0.20435728167516931</v>
      </c>
      <c r="BF369" s="49">
        <f t="shared" si="319"/>
        <v>0.12794489284464938</v>
      </c>
      <c r="BG369" s="49">
        <f t="shared" si="319"/>
        <v>0.19061545334509455</v>
      </c>
      <c r="BH369" s="49">
        <f t="shared" si="319"/>
        <v>0.1854845792942077</v>
      </c>
      <c r="BI369" s="49">
        <f t="shared" si="319"/>
        <v>7.2985531399176962E-2</v>
      </c>
      <c r="BJ369" s="49">
        <f t="shared" si="319"/>
        <v>0.14635592996063407</v>
      </c>
      <c r="BK369" s="49">
        <f t="shared" si="319"/>
        <v>0.16145560309087204</v>
      </c>
      <c r="BL369" s="49">
        <f t="shared" si="319"/>
        <v>8.2074816682002893E-2</v>
      </c>
      <c r="BM369" s="49">
        <f t="shared" si="319"/>
        <v>0.15571181485233443</v>
      </c>
      <c r="BN369" s="49">
        <f t="shared" si="319"/>
        <v>0.13511359725554173</v>
      </c>
      <c r="BO369" s="49">
        <f t="shared" si="319"/>
        <v>0.14039489264540261</v>
      </c>
      <c r="BP369" s="49">
        <f t="shared" si="319"/>
        <v>0.15555341208104534</v>
      </c>
      <c r="BQ369" s="49">
        <f t="shared" si="319"/>
        <v>8.9534152471253181E-2</v>
      </c>
      <c r="BR369" s="49">
        <f t="shared" si="319"/>
        <v>0.17680852428048066</v>
      </c>
      <c r="BS369" s="49">
        <f t="shared" si="319"/>
        <v>0.17164529290960195</v>
      </c>
    </row>
    <row r="370" spans="2:71">
      <c r="B370" s="48">
        <f t="shared" si="177"/>
        <v>1994</v>
      </c>
      <c r="E370" s="49">
        <f t="shared" si="308"/>
        <v>-2.7694667334669187E-2</v>
      </c>
      <c r="F370" s="49">
        <f t="shared" si="308"/>
        <v>3.2551135227389505E-2</v>
      </c>
      <c r="G370" s="49">
        <f t="shared" si="308"/>
        <v>0</v>
      </c>
      <c r="I370" s="49">
        <f t="shared" ref="I370:K370" si="320">IF(ISNUMBER(I220), (1+I220)/(1+$G220)-1, NA())</f>
        <v>1.2784457715431019E-2</v>
      </c>
      <c r="J370" s="49">
        <f t="shared" si="320"/>
        <v>1.2784457715431019E-2</v>
      </c>
      <c r="K370" s="49">
        <f t="shared" si="320"/>
        <v>-3.73848255711422E-2</v>
      </c>
      <c r="M370" s="49">
        <f t="shared" si="310"/>
        <v>-1.4466005684288019E-2</v>
      </c>
      <c r="N370" s="49">
        <f t="shared" si="310"/>
        <v>-3.73848255711422E-2</v>
      </c>
      <c r="X370" s="49">
        <f t="shared" si="311"/>
        <v>-7.8509678318343656E-3</v>
      </c>
      <c r="Y370" s="49">
        <f t="shared" si="311"/>
        <v>-3.73848255711422E-2</v>
      </c>
      <c r="AA370" s="49">
        <f t="shared" si="312"/>
        <v>-1.4466005684288019E-2</v>
      </c>
      <c r="AB370" s="49">
        <f t="shared" si="312"/>
        <v>-1.5934284501566087E-2</v>
      </c>
      <c r="AC370" s="49">
        <f t="shared" si="312"/>
        <v>-1.4269480505727627E-2</v>
      </c>
      <c r="AD370" s="49">
        <f t="shared" si="312"/>
        <v>-1.9071008836670567E-2</v>
      </c>
      <c r="AE370" s="49">
        <f t="shared" si="312"/>
        <v>-2.2601262270648181E-2</v>
      </c>
      <c r="AG370" s="49">
        <f t="shared" si="251"/>
        <v>-2.6052104208416638E-2</v>
      </c>
      <c r="AM370" s="49">
        <f t="shared" si="313"/>
        <v>-3.539969650464414E-2</v>
      </c>
      <c r="AN370" s="49">
        <f t="shared" si="313"/>
        <v>-3.976786381169739E-2</v>
      </c>
      <c r="AO370" s="49">
        <f t="shared" si="313"/>
        <v>-1.7306589061958366E-2</v>
      </c>
      <c r="AP370" s="49">
        <f t="shared" si="313"/>
        <v>-2.6133514335388797E-2</v>
      </c>
      <c r="AQ370" s="49">
        <f t="shared" si="313"/>
        <v>-4.2310522030287845E-2</v>
      </c>
      <c r="AS370" s="49">
        <f t="shared" si="173"/>
        <v>-3.73848255711422E-2</v>
      </c>
      <c r="AU370" s="49">
        <f t="shared" si="314"/>
        <v>-3.079571743486953E-2</v>
      </c>
      <c r="AV370" s="49">
        <f t="shared" si="314"/>
        <v>-6.925623807615211E-2</v>
      </c>
      <c r="AW370" s="49">
        <f t="shared" si="314"/>
        <v>-1.9585239206717509E-3</v>
      </c>
      <c r="AX370" s="49">
        <f t="shared" si="314"/>
        <v>-1.4466005684288019E-2</v>
      </c>
      <c r="AY370" s="49">
        <f t="shared" si="314"/>
        <v>-1.686371453285973E-2</v>
      </c>
      <c r="AZ370" s="49">
        <f t="shared" ref="AZ370:BS370" si="321">IF(ISNUMBER(AZ220), (1+AZ220)/(1+$G220)-1, NA())</f>
        <v>-1.5687334770062455E-2</v>
      </c>
      <c r="BA370" s="49">
        <f t="shared" si="321"/>
        <v>-2.1474608031019971E-2</v>
      </c>
      <c r="BB370" s="49">
        <f t="shared" si="321"/>
        <v>-7.8509678318343656E-3</v>
      </c>
      <c r="BC370" s="49">
        <f t="shared" si="321"/>
        <v>-1.0670506056748907E-2</v>
      </c>
      <c r="BD370" s="49">
        <f t="shared" si="321"/>
        <v>-3.4962286012023891E-2</v>
      </c>
      <c r="BE370" s="49">
        <f t="shared" si="321"/>
        <v>-3.0530244123047057E-2</v>
      </c>
      <c r="BF370" s="49">
        <f t="shared" si="321"/>
        <v>-2.8610522342429445E-2</v>
      </c>
      <c r="BG370" s="49">
        <f t="shared" si="321"/>
        <v>-1.9365382146389054E-2</v>
      </c>
      <c r="BH370" s="49">
        <f t="shared" si="321"/>
        <v>-3.2292814447391405E-2</v>
      </c>
      <c r="BI370" s="49">
        <f t="shared" si="321"/>
        <v>-3.73848255711422E-2</v>
      </c>
      <c r="BJ370" s="49">
        <f t="shared" si="321"/>
        <v>-1.4441174973741422E-2</v>
      </c>
      <c r="BK370" s="49">
        <f t="shared" si="321"/>
        <v>-1.0604488616289043E-2</v>
      </c>
      <c r="BL370" s="49">
        <f t="shared" si="321"/>
        <v>-5.1795909373118842E-2</v>
      </c>
      <c r="BM370" s="49">
        <f t="shared" si="321"/>
        <v>-2.3720372234566467E-2</v>
      </c>
      <c r="BN370" s="49">
        <f t="shared" si="321"/>
        <v>-2.939188666825332E-2</v>
      </c>
      <c r="BO370" s="49">
        <f t="shared" si="321"/>
        <v>-2.3068895131663547E-2</v>
      </c>
      <c r="BP370" s="49">
        <f t="shared" si="321"/>
        <v>-2.620582009134953E-2</v>
      </c>
      <c r="BQ370" s="49">
        <f t="shared" si="321"/>
        <v>-3.976786381169739E-2</v>
      </c>
      <c r="BR370" s="49">
        <f t="shared" si="321"/>
        <v>-3.8516346214085173E-2</v>
      </c>
      <c r="BS370" s="49">
        <f t="shared" si="321"/>
        <v>-5.783503569416637E-2</v>
      </c>
    </row>
    <row r="371" spans="2:71">
      <c r="B371" s="48">
        <f t="shared" si="177"/>
        <v>1995</v>
      </c>
      <c r="E371" s="49">
        <f t="shared" si="308"/>
        <v>0.32423820299674255</v>
      </c>
      <c r="F371" s="49">
        <f t="shared" si="308"/>
        <v>6.596819842870727E-2</v>
      </c>
      <c r="G371" s="49">
        <f t="shared" si="308"/>
        <v>0</v>
      </c>
      <c r="I371" s="49">
        <f t="shared" ref="I371:K371" si="322">IF(ISNUMBER(I221), (1+I221)/(1+$G221)-1, NA())</f>
        <v>3.0463899739413547E-2</v>
      </c>
      <c r="J371" s="49">
        <f t="shared" si="322"/>
        <v>3.0463899739413547E-2</v>
      </c>
      <c r="K371" s="49">
        <f t="shared" si="322"/>
        <v>0.25556633662540706</v>
      </c>
      <c r="M371" s="49">
        <f t="shared" si="310"/>
        <v>0.21242126844066411</v>
      </c>
      <c r="N371" s="49">
        <f t="shared" si="310"/>
        <v>0.25556633662540706</v>
      </c>
      <c r="X371" s="49">
        <f t="shared" si="311"/>
        <v>0.19511376764888477</v>
      </c>
      <c r="Y371" s="49">
        <f t="shared" si="311"/>
        <v>0.25556633662540706</v>
      </c>
      <c r="AA371" s="49">
        <f t="shared" si="312"/>
        <v>0.21242126844066411</v>
      </c>
      <c r="AB371" s="49">
        <f t="shared" si="312"/>
        <v>0.19854206271719477</v>
      </c>
      <c r="AC371" s="49">
        <f t="shared" si="312"/>
        <v>0.18969622844319023</v>
      </c>
      <c r="AD371" s="49">
        <f t="shared" si="312"/>
        <v>0.17541400961504205</v>
      </c>
      <c r="AE371" s="49">
        <f t="shared" si="312"/>
        <v>0.17658381242523014</v>
      </c>
      <c r="AG371" s="49">
        <f t="shared" si="251"/>
        <v>-2.4755700325733043E-2</v>
      </c>
      <c r="AM371" s="49">
        <f t="shared" si="313"/>
        <v>0.25768310131726824</v>
      </c>
      <c r="AN371" s="49">
        <f t="shared" si="313"/>
        <v>0.15143992439329401</v>
      </c>
      <c r="AO371" s="49">
        <f t="shared" si="313"/>
        <v>0.18515044445280338</v>
      </c>
      <c r="AP371" s="49">
        <f t="shared" si="313"/>
        <v>0.17875902143497879</v>
      </c>
      <c r="AQ371" s="49">
        <f t="shared" si="313"/>
        <v>0.14638563759323109</v>
      </c>
      <c r="AS371" s="49">
        <f t="shared" si="173"/>
        <v>0.25556633662540706</v>
      </c>
      <c r="AU371" s="49">
        <f t="shared" si="314"/>
        <v>0.29631812899022791</v>
      </c>
      <c r="AV371" s="49">
        <f t="shared" si="314"/>
        <v>0.25719015739413664</v>
      </c>
      <c r="AW371" s="49">
        <f t="shared" si="314"/>
        <v>0.19363588668117937</v>
      </c>
      <c r="AX371" s="49">
        <f t="shared" si="314"/>
        <v>0.21242126844066411</v>
      </c>
      <c r="AY371" s="49">
        <f t="shared" si="314"/>
        <v>0.21513655994642744</v>
      </c>
      <c r="AZ371" s="49">
        <f t="shared" ref="AZ371:BS371" si="323">IF(ISNUMBER(AZ221), (1+AZ221)/(1+$G221)-1, NA())</f>
        <v>0.21167593875760393</v>
      </c>
      <c r="BA371" s="49">
        <f t="shared" si="323"/>
        <v>0.17515320855467498</v>
      </c>
      <c r="BB371" s="49">
        <f t="shared" si="323"/>
        <v>0.19511376764888477</v>
      </c>
      <c r="BC371" s="49">
        <f t="shared" si="323"/>
        <v>0.15854048251477049</v>
      </c>
      <c r="BD371" s="49">
        <f t="shared" si="323"/>
        <v>0.27273430321824099</v>
      </c>
      <c r="BE371" s="49">
        <f t="shared" si="323"/>
        <v>0.19566836815145705</v>
      </c>
      <c r="BF371" s="49">
        <f t="shared" si="323"/>
        <v>0.19604755456846856</v>
      </c>
      <c r="BG371" s="49">
        <f t="shared" si="323"/>
        <v>0.14366235141388795</v>
      </c>
      <c r="BH371" s="49">
        <f t="shared" si="323"/>
        <v>0.17920421613679038</v>
      </c>
      <c r="BI371" s="49">
        <f t="shared" si="323"/>
        <v>0.25556633662540706</v>
      </c>
      <c r="BJ371" s="49">
        <f t="shared" si="323"/>
        <v>0.23230452653926137</v>
      </c>
      <c r="BK371" s="49">
        <f t="shared" si="323"/>
        <v>0.15465085862009764</v>
      </c>
      <c r="BL371" s="49">
        <f t="shared" si="323"/>
        <v>0.25197482756138978</v>
      </c>
      <c r="BM371" s="49">
        <f t="shared" si="323"/>
        <v>0.19131527370195811</v>
      </c>
      <c r="BN371" s="49">
        <f t="shared" si="323"/>
        <v>0.19094695851128818</v>
      </c>
      <c r="BO371" s="49">
        <f t="shared" si="323"/>
        <v>0.17700138251552322</v>
      </c>
      <c r="BP371" s="49">
        <f t="shared" si="323"/>
        <v>0.184527992107127</v>
      </c>
      <c r="BQ371" s="49">
        <f t="shared" si="323"/>
        <v>0.15143992439329401</v>
      </c>
      <c r="BR371" s="49">
        <f t="shared" si="323"/>
        <v>0.19989576925646846</v>
      </c>
      <c r="BS371" s="49">
        <f t="shared" si="323"/>
        <v>0.12741073167967598</v>
      </c>
    </row>
    <row r="372" spans="2:71">
      <c r="B372" s="48">
        <f t="shared" si="177"/>
        <v>1996</v>
      </c>
      <c r="E372" s="49">
        <f t="shared" si="308"/>
        <v>0.17072282030264807</v>
      </c>
      <c r="F372" s="49">
        <f t="shared" si="308"/>
        <v>2.6520842052123017E-2</v>
      </c>
      <c r="G372" s="49">
        <f t="shared" si="308"/>
        <v>0</v>
      </c>
      <c r="I372" s="49">
        <f t="shared" ref="I372:K372" si="324">IF(ISNUMBER(I222), (1+I222)/(1+$G222)-1, NA())</f>
        <v>1.8717654791929439E-2</v>
      </c>
      <c r="J372" s="49">
        <f t="shared" si="324"/>
        <v>1.8717654791929439E-2</v>
      </c>
      <c r="K372" s="49">
        <f t="shared" si="324"/>
        <v>0.10343074312736422</v>
      </c>
      <c r="M372" s="49">
        <f t="shared" si="310"/>
        <v>9.3816188239848719E-2</v>
      </c>
      <c r="N372" s="49">
        <f t="shared" si="310"/>
        <v>0.10343074312736422</v>
      </c>
      <c r="X372" s="49">
        <f t="shared" si="311"/>
        <v>9.2450711583980327E-2</v>
      </c>
      <c r="Y372" s="49">
        <f t="shared" si="311"/>
        <v>0.10343074312736422</v>
      </c>
      <c r="AA372" s="49">
        <f t="shared" si="312"/>
        <v>9.3816188239848719E-2</v>
      </c>
      <c r="AB372" s="49">
        <f t="shared" si="312"/>
        <v>9.7152144141850139E-2</v>
      </c>
      <c r="AC372" s="49">
        <f t="shared" si="312"/>
        <v>0.10008300917951307</v>
      </c>
      <c r="AD372" s="49">
        <f t="shared" si="312"/>
        <v>0.11148709770795451</v>
      </c>
      <c r="AE372" s="49">
        <f t="shared" si="312"/>
        <v>6.1697887282467834E-2</v>
      </c>
      <c r="AG372" s="49">
        <f t="shared" si="251"/>
        <v>-3.2156368221942011E-2</v>
      </c>
      <c r="AM372" s="49">
        <f t="shared" si="313"/>
        <v>0.12579481024506034</v>
      </c>
      <c r="AN372" s="49">
        <f t="shared" si="313"/>
        <v>1.6667522390081624E-2</v>
      </c>
      <c r="AO372" s="49">
        <f t="shared" si="313"/>
        <v>0.11810970017926659</v>
      </c>
      <c r="AP372" s="49">
        <f t="shared" si="313"/>
        <v>9.0728641964442414E-2</v>
      </c>
      <c r="AQ372" s="49">
        <f t="shared" si="313"/>
        <v>8.412164453280413E-3</v>
      </c>
      <c r="AS372" s="49">
        <f t="shared" si="173"/>
        <v>0.10343074312736422</v>
      </c>
      <c r="AU372" s="49">
        <f t="shared" si="314"/>
        <v>0.12451912673392163</v>
      </c>
      <c r="AV372" s="49">
        <f t="shared" si="314"/>
        <v>5.9007920554855042E-2</v>
      </c>
      <c r="AW372" s="49">
        <f t="shared" si="314"/>
        <v>7.8966168363172384E-2</v>
      </c>
      <c r="AX372" s="49">
        <f t="shared" si="314"/>
        <v>9.3816188239848719E-2</v>
      </c>
      <c r="AY372" s="49">
        <f t="shared" si="314"/>
        <v>9.2019734121238317E-2</v>
      </c>
      <c r="AZ372" s="49">
        <f t="shared" ref="AZ372:BS372" si="325">IF(ISNUMBER(AZ222), (1+AZ222)/(1+$G222)-1, NA())</f>
        <v>0.11327245390576368</v>
      </c>
      <c r="BA372" s="49">
        <f t="shared" si="325"/>
        <v>0.10310443305806705</v>
      </c>
      <c r="BB372" s="49">
        <f t="shared" si="325"/>
        <v>9.2450711583980327E-2</v>
      </c>
      <c r="BC372" s="49">
        <f t="shared" si="325"/>
        <v>0.11742112593971998</v>
      </c>
      <c r="BD372" s="49">
        <f t="shared" si="325"/>
        <v>0.12025376242118524</v>
      </c>
      <c r="BE372" s="49">
        <f t="shared" si="325"/>
        <v>6.6296908594679849E-2</v>
      </c>
      <c r="BF372" s="49">
        <f t="shared" si="325"/>
        <v>0.10472877924933743</v>
      </c>
      <c r="BG372" s="49">
        <f t="shared" si="325"/>
        <v>6.6963728244446186E-2</v>
      </c>
      <c r="BH372" s="49">
        <f t="shared" si="325"/>
        <v>0.10864513842401413</v>
      </c>
      <c r="BI372" s="49">
        <f t="shared" si="325"/>
        <v>0.10343074312736422</v>
      </c>
      <c r="BJ372" s="49">
        <f t="shared" si="325"/>
        <v>0.10884275341505911</v>
      </c>
      <c r="BK372" s="49">
        <f t="shared" si="325"/>
        <v>8.8782321187106161E-2</v>
      </c>
      <c r="BL372" s="49">
        <f t="shared" si="325"/>
        <v>7.7625453240490749E-2</v>
      </c>
      <c r="BM372" s="49">
        <f t="shared" si="325"/>
        <v>6.1691905218951071E-2</v>
      </c>
      <c r="BN372" s="49">
        <f t="shared" si="325"/>
        <v>6.1325498069369599E-2</v>
      </c>
      <c r="BO372" s="49">
        <f t="shared" si="325"/>
        <v>0.1102153299432338</v>
      </c>
      <c r="BP372" s="49">
        <f t="shared" si="325"/>
        <v>0.14132574999472913</v>
      </c>
      <c r="BQ372" s="49">
        <f t="shared" si="325"/>
        <v>1.6667522390081624E-2</v>
      </c>
      <c r="BR372" s="49">
        <f t="shared" si="325"/>
        <v>7.9545842456621774E-2</v>
      </c>
      <c r="BS372" s="49">
        <f t="shared" si="325"/>
        <v>4.5334820361224493E-2</v>
      </c>
    </row>
    <row r="373" spans="2:71">
      <c r="B373" s="48">
        <f t="shared" si="177"/>
        <v>1997</v>
      </c>
      <c r="E373" s="49">
        <f t="shared" si="308"/>
        <v>0.28802206435213873</v>
      </c>
      <c r="F373" s="49">
        <f t="shared" si="308"/>
        <v>-2.4310105393676507E-2</v>
      </c>
      <c r="G373" s="49">
        <f t="shared" si="308"/>
        <v>0</v>
      </c>
      <c r="I373" s="49">
        <f t="shared" ref="I373:K373" si="326">IF(ISNUMBER(I223), (1+I223)/(1+$G223)-1, NA())</f>
        <v>3.5310122256664522E-2</v>
      </c>
      <c r="J373" s="49">
        <f t="shared" si="326"/>
        <v>3.5310122256664522E-2</v>
      </c>
      <c r="K373" s="49">
        <f t="shared" si="326"/>
        <v>0.20325375660260359</v>
      </c>
      <c r="M373" s="49">
        <f t="shared" si="310"/>
        <v>0.15193825955362672</v>
      </c>
      <c r="N373" s="49">
        <f t="shared" si="310"/>
        <v>0.20325375660260359</v>
      </c>
      <c r="X373" s="49">
        <f t="shared" si="311"/>
        <v>0.14673957736284038</v>
      </c>
      <c r="Y373" s="49">
        <f t="shared" si="311"/>
        <v>0.20325375660260359</v>
      </c>
      <c r="AA373" s="49">
        <f t="shared" si="312"/>
        <v>0.15193825955362672</v>
      </c>
      <c r="AB373" s="49">
        <f t="shared" si="312"/>
        <v>0.15255233268469959</v>
      </c>
      <c r="AC373" s="49">
        <f t="shared" si="312"/>
        <v>0.13936454603249859</v>
      </c>
      <c r="AD373" s="49">
        <f t="shared" si="312"/>
        <v>0.15026723997773828</v>
      </c>
      <c r="AE373" s="49">
        <f t="shared" si="312"/>
        <v>0.11436395523558418</v>
      </c>
      <c r="AG373" s="49">
        <f t="shared" si="251"/>
        <v>-1.6738995660260492E-2</v>
      </c>
      <c r="AM373" s="49">
        <f t="shared" si="313"/>
        <v>0.15073995591334133</v>
      </c>
      <c r="AN373" s="49">
        <f t="shared" si="313"/>
        <v>5.3457401098191415E-2</v>
      </c>
      <c r="AO373" s="49">
        <f t="shared" si="313"/>
        <v>0.12626214845438133</v>
      </c>
      <c r="AP373" s="49">
        <f t="shared" si="313"/>
        <v>0.10707656957309464</v>
      </c>
      <c r="AQ373" s="49">
        <f t="shared" si="313"/>
        <v>3.919020772249393E-2</v>
      </c>
      <c r="AS373" s="49">
        <f t="shared" si="173"/>
        <v>0.20325375660260359</v>
      </c>
      <c r="AU373" s="49">
        <f t="shared" si="314"/>
        <v>0.21171894556726567</v>
      </c>
      <c r="AV373" s="49">
        <f t="shared" si="314"/>
        <v>0.18178572746435195</v>
      </c>
      <c r="AW373" s="49">
        <f t="shared" si="314"/>
        <v>0.13036608142785577</v>
      </c>
      <c r="AX373" s="49">
        <f t="shared" si="314"/>
        <v>0.15193825955362672</v>
      </c>
      <c r="AY373" s="49">
        <f t="shared" si="314"/>
        <v>0.1444990714959169</v>
      </c>
      <c r="AZ373" s="49">
        <f t="shared" ref="AZ373:BS373" si="327">IF(ISNUMBER(AZ223), (1+AZ223)/(1+$G223)-1, NA())</f>
        <v>0.16106431200495952</v>
      </c>
      <c r="BA373" s="49">
        <f t="shared" si="327"/>
        <v>0.13502376255697168</v>
      </c>
      <c r="BB373" s="49">
        <f t="shared" si="327"/>
        <v>0.14673957736284038</v>
      </c>
      <c r="BC373" s="49">
        <f t="shared" si="327"/>
        <v>0.11024416404897974</v>
      </c>
      <c r="BD373" s="49">
        <f t="shared" si="327"/>
        <v>0.22444583353998748</v>
      </c>
      <c r="BE373" s="49">
        <f t="shared" si="327"/>
        <v>7.7484904181765124E-2</v>
      </c>
      <c r="BF373" s="49">
        <f t="shared" si="327"/>
        <v>0.15806170554519228</v>
      </c>
      <c r="BG373" s="49">
        <f t="shared" si="327"/>
        <v>6.0575639277512527E-2</v>
      </c>
      <c r="BH373" s="49">
        <f t="shared" si="327"/>
        <v>0.10430037670058612</v>
      </c>
      <c r="BI373" s="49">
        <f t="shared" si="327"/>
        <v>0.20325375660260359</v>
      </c>
      <c r="BJ373" s="49">
        <f t="shared" si="327"/>
        <v>0.16569114843330079</v>
      </c>
      <c r="BK373" s="49">
        <f t="shared" si="327"/>
        <v>0.10405887283822524</v>
      </c>
      <c r="BL373" s="49">
        <f t="shared" si="327"/>
        <v>0.14486573937667102</v>
      </c>
      <c r="BM373" s="49">
        <f t="shared" si="327"/>
        <v>9.0469273852211041E-2</v>
      </c>
      <c r="BN373" s="49">
        <f t="shared" si="327"/>
        <v>5.8985538527620118E-2</v>
      </c>
      <c r="BO373" s="49">
        <f t="shared" si="327"/>
        <v>8.0758149358983733E-2</v>
      </c>
      <c r="BP373" s="49">
        <f t="shared" si="327"/>
        <v>8.890982022940741E-2</v>
      </c>
      <c r="BQ373" s="49">
        <f t="shared" si="327"/>
        <v>5.3457401098191415E-2</v>
      </c>
      <c r="BR373" s="49">
        <f t="shared" si="327"/>
        <v>0.1115531502189071</v>
      </c>
      <c r="BS373" s="49">
        <f t="shared" si="327"/>
        <v>3.7720707747546545E-2</v>
      </c>
    </row>
    <row r="374" spans="2:71">
      <c r="B374" s="48">
        <f t="shared" si="177"/>
        <v>1998</v>
      </c>
      <c r="E374" s="49">
        <f t="shared" si="308"/>
        <v>0.21308838840756561</v>
      </c>
      <c r="F374" s="49">
        <f t="shared" si="308"/>
        <v>0.13766198901769355</v>
      </c>
      <c r="G374" s="49">
        <f t="shared" si="308"/>
        <v>0</v>
      </c>
      <c r="I374" s="49">
        <f t="shared" ref="I374:K374" si="328">IF(ISNUMBER(I224), (1+I224)/(1+$G224)-1, NA())</f>
        <v>3.515470726052472E-2</v>
      </c>
      <c r="J374" s="49">
        <f t="shared" si="328"/>
        <v>3.515470726052472E-2</v>
      </c>
      <c r="K374" s="49">
        <f t="shared" si="328"/>
        <v>0.15529185266626011</v>
      </c>
      <c r="M374" s="49">
        <f t="shared" si="310"/>
        <v>0.16156220071995109</v>
      </c>
      <c r="N374" s="49">
        <f t="shared" si="310"/>
        <v>0.15529185266626011</v>
      </c>
      <c r="X374" s="49">
        <f t="shared" si="311"/>
        <v>0.11581898555031667</v>
      </c>
      <c r="Y374" s="49">
        <f t="shared" si="311"/>
        <v>0.15529185266626011</v>
      </c>
      <c r="AA374" s="49">
        <f t="shared" si="312"/>
        <v>0.16156220071995109</v>
      </c>
      <c r="AB374" s="49">
        <f t="shared" si="312"/>
        <v>9.0448443200037643E-2</v>
      </c>
      <c r="AC374" s="49">
        <f t="shared" si="312"/>
        <v>7.3471160576486838E-2</v>
      </c>
      <c r="AD374" s="49">
        <f t="shared" si="312"/>
        <v>4.8488892865378608E-2</v>
      </c>
      <c r="AE374" s="49">
        <f t="shared" si="312"/>
        <v>0.10438018326844078</v>
      </c>
      <c r="AG374" s="49">
        <f t="shared" si="251"/>
        <v>-1.5863331299572958E-2</v>
      </c>
      <c r="AM374" s="49">
        <f t="shared" si="313"/>
        <v>7.6647166085580087E-2</v>
      </c>
      <c r="AN374" s="49">
        <f t="shared" si="313"/>
        <v>8.3596325164652097E-2</v>
      </c>
      <c r="AO374" s="49">
        <f t="shared" si="313"/>
        <v>5.9432837867724464E-2</v>
      </c>
      <c r="AP374" s="49">
        <f t="shared" si="313"/>
        <v>5.1365923642890499E-2</v>
      </c>
      <c r="AQ374" s="49">
        <f t="shared" si="313"/>
        <v>8.2501820028898498E-2</v>
      </c>
      <c r="AS374" s="49">
        <f t="shared" si="173"/>
        <v>0.15529185266626011</v>
      </c>
      <c r="AU374" s="49">
        <f t="shared" si="314"/>
        <v>0.10280357297132392</v>
      </c>
      <c r="AV374" s="49">
        <f t="shared" si="314"/>
        <v>0.10068590768761432</v>
      </c>
      <c r="AW374" s="49">
        <f t="shared" si="314"/>
        <v>0.17090326218074092</v>
      </c>
      <c r="AX374" s="49">
        <f t="shared" si="314"/>
        <v>0.16156220071995109</v>
      </c>
      <c r="AY374" s="49">
        <f t="shared" si="314"/>
        <v>0.15679723063543793</v>
      </c>
      <c r="AZ374" s="49">
        <f t="shared" ref="AZ374:BS374" si="329">IF(ISNUMBER(AZ224), (1+AZ224)/(1+$G224)-1, NA())</f>
        <v>0.134919231614399</v>
      </c>
      <c r="BA374" s="49">
        <f t="shared" si="329"/>
        <v>5.8574004450017592E-2</v>
      </c>
      <c r="BB374" s="49">
        <f t="shared" si="329"/>
        <v>0.11581898555031667</v>
      </c>
      <c r="BC374" s="49">
        <f t="shared" si="329"/>
        <v>4.4376530863809993E-2</v>
      </c>
      <c r="BD374" s="49">
        <f t="shared" si="329"/>
        <v>0.16974098660158621</v>
      </c>
      <c r="BE374" s="49">
        <f t="shared" si="329"/>
        <v>6.7650465507513635E-2</v>
      </c>
      <c r="BF374" s="49">
        <f t="shared" si="329"/>
        <v>5.1988776948492355E-2</v>
      </c>
      <c r="BG374" s="49">
        <f t="shared" si="329"/>
        <v>4.518311943736375E-2</v>
      </c>
      <c r="BH374" s="49">
        <f t="shared" si="329"/>
        <v>6.1427110219683945E-2</v>
      </c>
      <c r="BI374" s="49">
        <f t="shared" si="329"/>
        <v>0.15529185266626011</v>
      </c>
      <c r="BJ374" s="49">
        <f t="shared" si="329"/>
        <v>0.17124636457076425</v>
      </c>
      <c r="BK374" s="49">
        <f t="shared" si="329"/>
        <v>7.1452779463758942E-2</v>
      </c>
      <c r="BL374" s="49">
        <f t="shared" si="329"/>
        <v>0.11701786830836713</v>
      </c>
      <c r="BM374" s="49">
        <f t="shared" si="329"/>
        <v>0.12479113334343706</v>
      </c>
      <c r="BN374" s="49">
        <f t="shared" si="329"/>
        <v>0.11844445148124572</v>
      </c>
      <c r="BO374" s="49">
        <f t="shared" si="329"/>
        <v>5.9451856194148611E-2</v>
      </c>
      <c r="BP374" s="49">
        <f t="shared" si="329"/>
        <v>1.3227712112166667E-2</v>
      </c>
      <c r="BQ374" s="49">
        <f t="shared" si="329"/>
        <v>8.3596325164652097E-2</v>
      </c>
      <c r="BR374" s="49">
        <f t="shared" si="329"/>
        <v>2.4187896612596349E-2</v>
      </c>
      <c r="BS374" s="49">
        <f t="shared" si="329"/>
        <v>-1.2212805114058534E-2</v>
      </c>
    </row>
    <row r="375" spans="2:71">
      <c r="B375" s="48">
        <f t="shared" si="177"/>
        <v>1999</v>
      </c>
      <c r="E375" s="49">
        <f t="shared" si="308"/>
        <v>0.20576195163398681</v>
      </c>
      <c r="F375" s="49">
        <f t="shared" si="308"/>
        <v>0.26523398692810463</v>
      </c>
      <c r="G375" s="49">
        <f t="shared" si="308"/>
        <v>0</v>
      </c>
      <c r="I375" s="49">
        <f t="shared" ref="I375:K375" si="330">IF(ISNUMBER(I225), (1+I225)/(1+$G225)-1, NA())</f>
        <v>2.0014656209150328E-2</v>
      </c>
      <c r="J375" s="49">
        <f t="shared" si="330"/>
        <v>2.0014656209150328E-2</v>
      </c>
      <c r="K375" s="49">
        <f t="shared" si="330"/>
        <v>0.11004470222222218</v>
      </c>
      <c r="M375" s="49">
        <f t="shared" si="310"/>
        <v>0.17574493751633979</v>
      </c>
      <c r="N375" s="49">
        <f t="shared" si="310"/>
        <v>0.11004470222222218</v>
      </c>
      <c r="X375" s="49">
        <f t="shared" si="311"/>
        <v>0.15190077653040257</v>
      </c>
      <c r="Y375" s="49">
        <f t="shared" si="311"/>
        <v>0.11004470222222218</v>
      </c>
      <c r="AA375" s="49">
        <f t="shared" si="312"/>
        <v>0.17574493751633979</v>
      </c>
      <c r="AB375" s="49">
        <f t="shared" si="312"/>
        <v>0.11239993066229825</v>
      </c>
      <c r="AC375" s="49">
        <f t="shared" si="312"/>
        <v>0.12883371523746168</v>
      </c>
      <c r="AD375" s="49">
        <f t="shared" si="312"/>
        <v>7.1146133780850329E-2</v>
      </c>
      <c r="AE375" s="49">
        <f t="shared" si="312"/>
        <v>0.10421901586235394</v>
      </c>
      <c r="AG375" s="49">
        <f t="shared" ref="AG375:AG393" si="331">IF(ISNUMBER(AG225), (1+AG225)/(1+$G225)-1, NA())</f>
        <v>-2.6143790849673221E-2</v>
      </c>
      <c r="AM375" s="49">
        <f t="shared" si="313"/>
        <v>0.13601275729884166</v>
      </c>
      <c r="AN375" s="49">
        <f t="shared" si="313"/>
        <v>2.3752209579996908E-2</v>
      </c>
      <c r="AO375" s="49">
        <f t="shared" si="313"/>
        <v>0.15052421590522047</v>
      </c>
      <c r="AP375" s="49">
        <f t="shared" si="313"/>
        <v>0.14516945004054804</v>
      </c>
      <c r="AQ375" s="49">
        <f t="shared" si="313"/>
        <v>2.3207195821826954E-2</v>
      </c>
      <c r="AS375" s="49">
        <f t="shared" ref="AS375:AS393" si="332">IF(ISNUMBER(AS225), (1+AS225)/(1+$G225)-1, NA())</f>
        <v>0.11004470222222218</v>
      </c>
      <c r="AU375" s="49">
        <f t="shared" si="314"/>
        <v>1.6766456209150293E-2</v>
      </c>
      <c r="AV375" s="49">
        <f t="shared" si="314"/>
        <v>-6.6425015686274458E-2</v>
      </c>
      <c r="AW375" s="49">
        <f t="shared" si="314"/>
        <v>0.16973376964597375</v>
      </c>
      <c r="AX375" s="49">
        <f t="shared" si="314"/>
        <v>0.17574493751633979</v>
      </c>
      <c r="AY375" s="49">
        <f t="shared" si="314"/>
        <v>0.17861580097207508</v>
      </c>
      <c r="AZ375" s="49">
        <f t="shared" ref="AZ375:BS375" si="333">IF(ISNUMBER(AZ225), (1+AZ225)/(1+$G225)-1, NA())</f>
        <v>0.15047718250980391</v>
      </c>
      <c r="BA375" s="49">
        <f t="shared" si="333"/>
        <v>0.10815492450980391</v>
      </c>
      <c r="BB375" s="49">
        <f t="shared" si="333"/>
        <v>0.15190077653040257</v>
      </c>
      <c r="BC375" s="49">
        <f t="shared" si="333"/>
        <v>0.16448164357535977</v>
      </c>
      <c r="BD375" s="49">
        <f t="shared" si="333"/>
        <v>0.13397401457516356</v>
      </c>
      <c r="BE375" s="49">
        <f t="shared" si="333"/>
        <v>0.21017638081521506</v>
      </c>
      <c r="BF375" s="49">
        <f t="shared" si="333"/>
        <v>5.4652793333333394E-2</v>
      </c>
      <c r="BG375" s="49">
        <f t="shared" si="333"/>
        <v>0.11173371026343837</v>
      </c>
      <c r="BH375" s="49">
        <f t="shared" si="333"/>
        <v>0.13476486845770519</v>
      </c>
      <c r="BI375" s="49">
        <f t="shared" si="333"/>
        <v>0.11004470222222218</v>
      </c>
      <c r="BJ375" s="49">
        <f t="shared" si="333"/>
        <v>0.20254511332501623</v>
      </c>
      <c r="BK375" s="49">
        <f t="shared" si="333"/>
        <v>0.10632205155298324</v>
      </c>
      <c r="BL375" s="49">
        <f t="shared" si="333"/>
        <v>0.10046970714795633</v>
      </c>
      <c r="BM375" s="49">
        <f t="shared" si="333"/>
        <v>0.15589484192026548</v>
      </c>
      <c r="BN375" s="49">
        <f t="shared" si="333"/>
        <v>9.8645051632648029E-2</v>
      </c>
      <c r="BO375" s="49">
        <f t="shared" si="333"/>
        <v>6.5819849410693632E-2</v>
      </c>
      <c r="BP375" s="49">
        <f t="shared" si="333"/>
        <v>8.4540001197364489E-2</v>
      </c>
      <c r="BQ375" s="49">
        <f t="shared" si="333"/>
        <v>2.3752209579996908E-2</v>
      </c>
      <c r="BR375" s="49">
        <f t="shared" si="333"/>
        <v>8.8824472154515943E-2</v>
      </c>
      <c r="BS375" s="49">
        <f t="shared" si="333"/>
        <v>8.2457880689843943E-2</v>
      </c>
    </row>
    <row r="376" spans="2:71">
      <c r="B376" s="48">
        <f t="shared" si="177"/>
        <v>2000</v>
      </c>
      <c r="E376" s="49">
        <f t="shared" si="308"/>
        <v>-0.13504120465517222</v>
      </c>
      <c r="F376" s="49">
        <f t="shared" si="308"/>
        <v>-0.18374499999999994</v>
      </c>
      <c r="G376" s="49">
        <f t="shared" si="308"/>
        <v>0</v>
      </c>
      <c r="I376" s="49">
        <f t="shared" ref="I376:K376" si="334">IF(ISNUMBER(I226), (1+I226)/(1+$G226)-1, NA())</f>
        <v>2.5152538793103529E-2</v>
      </c>
      <c r="J376" s="49">
        <f t="shared" si="334"/>
        <v>2.5152538793103529E-2</v>
      </c>
      <c r="K376" s="49">
        <f t="shared" si="334"/>
        <v>-5.004962727586193E-2</v>
      </c>
      <c r="M376" s="49">
        <f t="shared" si="310"/>
        <v>-0.10715655456896533</v>
      </c>
      <c r="N376" s="49">
        <f t="shared" si="310"/>
        <v>-5.004962727586193E-2</v>
      </c>
      <c r="X376" s="49">
        <f t="shared" si="311"/>
        <v>-7.4272013160446848E-2</v>
      </c>
      <c r="Y376" s="49">
        <f t="shared" si="311"/>
        <v>-5.004962727586193E-2</v>
      </c>
      <c r="AA376" s="49">
        <f t="shared" si="312"/>
        <v>-0.10715655456896533</v>
      </c>
      <c r="AB376" s="49">
        <f t="shared" si="312"/>
        <v>2.0880643340885907E-3</v>
      </c>
      <c r="AC376" s="49">
        <f t="shared" si="312"/>
        <v>-3.1001362090147255E-3</v>
      </c>
      <c r="AD376" s="49">
        <f t="shared" si="312"/>
        <v>2.7472266714914984E-2</v>
      </c>
      <c r="AE376" s="49">
        <f t="shared" si="312"/>
        <v>-3.5556535294308134E-2</v>
      </c>
      <c r="AG376" s="49">
        <f t="shared" si="331"/>
        <v>-3.2758620689655071E-2</v>
      </c>
      <c r="AM376" s="49">
        <f t="shared" si="313"/>
        <v>2.582191413479884E-2</v>
      </c>
      <c r="AN376" s="49">
        <f t="shared" si="313"/>
        <v>-9.8944724233550607E-3</v>
      </c>
      <c r="AO376" s="49">
        <f t="shared" si="313"/>
        <v>-2.9613801626588665E-2</v>
      </c>
      <c r="AP376" s="49">
        <f t="shared" si="313"/>
        <v>-2.071470793352681E-2</v>
      </c>
      <c r="AQ376" s="49">
        <f t="shared" si="313"/>
        <v>-8.8877579233551662E-3</v>
      </c>
      <c r="AS376" s="49">
        <f t="shared" si="332"/>
        <v>-5.004962727586193E-2</v>
      </c>
      <c r="AU376" s="49">
        <f t="shared" si="314"/>
        <v>6.7856922758620986E-2</v>
      </c>
      <c r="AV376" s="49">
        <f t="shared" si="314"/>
        <v>0.12366259120689671</v>
      </c>
      <c r="AW376" s="49">
        <f t="shared" si="314"/>
        <v>-0.10691409617241354</v>
      </c>
      <c r="AX376" s="49">
        <f t="shared" si="314"/>
        <v>-0.10715655456896533</v>
      </c>
      <c r="AY376" s="49">
        <f t="shared" si="314"/>
        <v>-0.10564651907319889</v>
      </c>
      <c r="AZ376" s="49">
        <f t="shared" ref="AZ376:BS376" si="335">IF(ISNUMBER(AZ226), (1+AZ226)/(1+$G226)-1, NA())</f>
        <v>-7.5663595041379095E-2</v>
      </c>
      <c r="BA376" s="49">
        <f t="shared" si="335"/>
        <v>-5.5048683017239197E-3</v>
      </c>
      <c r="BB376" s="49">
        <f t="shared" si="335"/>
        <v>-7.4272013160446848E-2</v>
      </c>
      <c r="BC376" s="49">
        <f t="shared" si="335"/>
        <v>-4.6027631263511171E-2</v>
      </c>
      <c r="BD376" s="49">
        <f t="shared" si="335"/>
        <v>-7.1297521620689586E-2</v>
      </c>
      <c r="BE376" s="49">
        <f t="shared" si="335"/>
        <v>-8.5172724852710324E-2</v>
      </c>
      <c r="BF376" s="49">
        <f t="shared" si="335"/>
        <v>3.7412816568965779E-2</v>
      </c>
      <c r="BG376" s="49">
        <f t="shared" si="335"/>
        <v>-6.2388695200490396E-3</v>
      </c>
      <c r="BH376" s="49">
        <f t="shared" si="335"/>
        <v>-3.3449457101177527E-2</v>
      </c>
      <c r="BI376" s="49">
        <f t="shared" si="335"/>
        <v>-5.004962727586193E-2</v>
      </c>
      <c r="BJ376" s="49">
        <f t="shared" si="335"/>
        <v>-0.12689441341802643</v>
      </c>
      <c r="BK376" s="49">
        <f t="shared" si="335"/>
        <v>-1.3018391137794905E-2</v>
      </c>
      <c r="BL376" s="49">
        <f t="shared" si="335"/>
        <v>-2.1251555452201476E-2</v>
      </c>
      <c r="BM376" s="49">
        <f t="shared" si="335"/>
        <v>-7.6012288645004644E-2</v>
      </c>
      <c r="BN376" s="49">
        <f t="shared" si="335"/>
        <v>-6.4683111640602697E-2</v>
      </c>
      <c r="BO376" s="49">
        <f t="shared" si="335"/>
        <v>-7.3279007262752049E-3</v>
      </c>
      <c r="BP376" s="49">
        <f t="shared" si="335"/>
        <v>4.7167863360287887E-2</v>
      </c>
      <c r="BQ376" s="49">
        <f t="shared" si="335"/>
        <v>-9.8944724233550607E-3</v>
      </c>
      <c r="BR376" s="49">
        <f t="shared" si="335"/>
        <v>3.9476336183760674E-2</v>
      </c>
      <c r="BS376" s="49">
        <f t="shared" si="335"/>
        <v>3.2761876355872799E-2</v>
      </c>
    </row>
    <row r="377" spans="2:71">
      <c r="B377" s="48">
        <f t="shared" ref="B377:B393" si="336">B376+1</f>
        <v>2001</v>
      </c>
      <c r="E377" s="49">
        <f t="shared" si="308"/>
        <v>-0.12326362988115447</v>
      </c>
      <c r="F377" s="49">
        <f t="shared" si="308"/>
        <v>-0.21370118845500852</v>
      </c>
      <c r="G377" s="49">
        <f t="shared" si="308"/>
        <v>0</v>
      </c>
      <c r="I377" s="49">
        <f t="shared" ref="I377:K377" si="337">IF(ISNUMBER(I227), (1+I227)/(1+$G227)-1, NA())</f>
        <v>2.5677415959252992E-2</v>
      </c>
      <c r="J377" s="49">
        <f t="shared" si="337"/>
        <v>2.5677415959252992E-2</v>
      </c>
      <c r="K377" s="49">
        <f t="shared" si="337"/>
        <v>-4.6872529032258026E-2</v>
      </c>
      <c r="M377" s="49">
        <f t="shared" si="310"/>
        <v>-0.11219934702886247</v>
      </c>
      <c r="N377" s="49">
        <f t="shared" si="310"/>
        <v>-4.6872529032258026E-2</v>
      </c>
      <c r="X377" s="49">
        <f t="shared" si="311"/>
        <v>-6.9391820235539914E-2</v>
      </c>
      <c r="Y377" s="49">
        <f t="shared" si="311"/>
        <v>-4.6872529032258026E-2</v>
      </c>
      <c r="AA377" s="49">
        <f t="shared" ref="AA377:AE386" si="338">IF(ISNUMBER(AA227), (1+AA227)/(1+$G227)-1, NA())</f>
        <v>-0.11219934702886247</v>
      </c>
      <c r="AB377" s="49">
        <f t="shared" si="338"/>
        <v>-5.8771099383663428E-2</v>
      </c>
      <c r="AC377" s="49">
        <f t="shared" si="338"/>
        <v>-4.6035909400641395E-2</v>
      </c>
      <c r="AD377" s="49">
        <f t="shared" si="338"/>
        <v>-1.3654285027475677E-2</v>
      </c>
      <c r="AE377" s="49">
        <f t="shared" si="338"/>
        <v>-4.7709807745953237E-2</v>
      </c>
      <c r="AG377" s="49">
        <f t="shared" si="331"/>
        <v>-1.5280135823429464E-2</v>
      </c>
      <c r="AM377" s="49">
        <f t="shared" ref="AM377:AQ386" si="339">IF(ISNUMBER(AM227), (1+AM227)/(1+$G227)-1, NA())</f>
        <v>-8.7157004144166605E-2</v>
      </c>
      <c r="AN377" s="49">
        <f t="shared" si="339"/>
        <v>-2.0210728700080227E-2</v>
      </c>
      <c r="AO377" s="49">
        <f t="shared" si="339"/>
        <v>-6.2472516515676313E-2</v>
      </c>
      <c r="AP377" s="49">
        <f t="shared" si="339"/>
        <v>-3.0318651527178608E-2</v>
      </c>
      <c r="AQ377" s="49">
        <f t="shared" si="339"/>
        <v>-2.0253916051523269E-2</v>
      </c>
      <c r="AS377" s="49">
        <f t="shared" si="332"/>
        <v>-4.6872529032258026E-2</v>
      </c>
      <c r="AU377" s="49">
        <f t="shared" ref="AU377:AY386" si="340">IF(ISNUMBER(AU227), (1+AU227)/(1+$G227)-1, NA())</f>
        <v>2.5939449915110435E-2</v>
      </c>
      <c r="AV377" s="49">
        <f t="shared" si="340"/>
        <v>5.744280475382002E-2</v>
      </c>
      <c r="AW377" s="49">
        <f t="shared" si="340"/>
        <v>-0.12827967470288626</v>
      </c>
      <c r="AX377" s="49">
        <f t="shared" si="340"/>
        <v>-0.11219934702886247</v>
      </c>
      <c r="AY377" s="49">
        <f t="shared" si="340"/>
        <v>-0.11300441460101862</v>
      </c>
      <c r="AZ377" s="49">
        <f t="shared" ref="AZ377:BS377" si="341">IF(ISNUMBER(AZ227), (1+AZ227)/(1+$G227)-1, NA())</f>
        <v>-8.8401726451612817E-2</v>
      </c>
      <c r="BA377" s="49">
        <f t="shared" si="341"/>
        <v>-1.5959769779286925E-2</v>
      </c>
      <c r="BB377" s="49">
        <f t="shared" si="341"/>
        <v>-6.9391820235539914E-2</v>
      </c>
      <c r="BC377" s="49">
        <f t="shared" si="341"/>
        <v>-5.5141603704119357E-2</v>
      </c>
      <c r="BD377" s="49">
        <f t="shared" si="341"/>
        <v>-6.5970304244482136E-2</v>
      </c>
      <c r="BE377" s="49">
        <f t="shared" si="341"/>
        <v>-7.5920294414303924E-2</v>
      </c>
      <c r="BF377" s="49">
        <f t="shared" si="341"/>
        <v>3.2484614601018258E-3</v>
      </c>
      <c r="BG377" s="49">
        <f t="shared" si="341"/>
        <v>-1.3106451049548551E-2</v>
      </c>
      <c r="BH377" s="49">
        <f t="shared" si="341"/>
        <v>-4.2272006451612887E-2</v>
      </c>
      <c r="BI377" s="49">
        <f t="shared" si="341"/>
        <v>-4.6872529032258026E-2</v>
      </c>
      <c r="BJ377" s="49">
        <f t="shared" si="341"/>
        <v>-0.13210218981324273</v>
      </c>
      <c r="BK377" s="49">
        <f t="shared" si="341"/>
        <v>-4.704580716040685E-2</v>
      </c>
      <c r="BL377" s="49">
        <f t="shared" si="341"/>
        <v>-3.1800091680814879E-2</v>
      </c>
      <c r="BM377" s="49">
        <f t="shared" si="341"/>
        <v>-9.2742088998302163E-2</v>
      </c>
      <c r="BN377" s="49">
        <f t="shared" si="341"/>
        <v>-6.803805178405975E-2</v>
      </c>
      <c r="BO377" s="49">
        <f t="shared" si="341"/>
        <v>-3.3154749746432843E-2</v>
      </c>
      <c r="BP377" s="49">
        <f t="shared" si="341"/>
        <v>-3.4358852292938447E-2</v>
      </c>
      <c r="BQ377" s="49">
        <f t="shared" si="341"/>
        <v>-2.0210728700080227E-2</v>
      </c>
      <c r="BR377" s="49">
        <f t="shared" si="341"/>
        <v>-3.9018896571664241E-3</v>
      </c>
      <c r="BS377" s="49">
        <f t="shared" si="341"/>
        <v>5.3807435653650426E-2</v>
      </c>
    </row>
    <row r="378" spans="2:71">
      <c r="B378" s="48">
        <f t="shared" si="336"/>
        <v>2002</v>
      </c>
      <c r="E378" s="49">
        <f t="shared" si="308"/>
        <v>-0.22795960547263683</v>
      </c>
      <c r="F378" s="49">
        <f t="shared" si="308"/>
        <v>-0.17051608623548931</v>
      </c>
      <c r="G378" s="49">
        <f t="shared" si="308"/>
        <v>0</v>
      </c>
      <c r="I378" s="49">
        <f t="shared" ref="I378:K378" si="342">IF(ISNUMBER(I228), (1+I228)/(1+$G228)-1, NA())</f>
        <v>-6.7430245439470404E-3</v>
      </c>
      <c r="J378" s="49">
        <f t="shared" si="342"/>
        <v>-6.7430245439470404E-3</v>
      </c>
      <c r="K378" s="49">
        <f t="shared" si="342"/>
        <v>-0.11379757422885572</v>
      </c>
      <c r="M378" s="49">
        <f t="shared" si="310"/>
        <v>-0.15364553407960202</v>
      </c>
      <c r="N378" s="49">
        <f t="shared" si="310"/>
        <v>-0.11379757422885572</v>
      </c>
      <c r="X378" s="49">
        <f t="shared" si="311"/>
        <v>-0.14942647927079422</v>
      </c>
      <c r="Y378" s="49">
        <f t="shared" si="311"/>
        <v>-0.11379757422885572</v>
      </c>
      <c r="AA378" s="49">
        <f t="shared" si="338"/>
        <v>-0.15364553407960202</v>
      </c>
      <c r="AB378" s="49">
        <f t="shared" si="338"/>
        <v>-0.13324320598905115</v>
      </c>
      <c r="AC378" s="49">
        <f t="shared" si="338"/>
        <v>-0.1423163260885536</v>
      </c>
      <c r="AD378" s="49">
        <f t="shared" si="338"/>
        <v>-9.1038877362261905E-2</v>
      </c>
      <c r="AE378" s="49">
        <f t="shared" si="338"/>
        <v>-8.4223199285054395E-2</v>
      </c>
      <c r="AG378" s="49">
        <f t="shared" si="331"/>
        <v>-2.3217247097844118E-2</v>
      </c>
      <c r="AM378" s="49">
        <f t="shared" si="339"/>
        <v>-3.9097678973444849E-2</v>
      </c>
      <c r="AN378" s="49">
        <f t="shared" si="339"/>
        <v>3.2107847818012791E-2</v>
      </c>
      <c r="AO378" s="49">
        <f t="shared" si="339"/>
        <v>-0.11878697339726085</v>
      </c>
      <c r="AP378" s="49">
        <f t="shared" si="339"/>
        <v>-8.232277857829895E-2</v>
      </c>
      <c r="AQ378" s="49">
        <f t="shared" si="339"/>
        <v>4.2714043099936205E-2</v>
      </c>
      <c r="AS378" s="49">
        <f t="shared" si="332"/>
        <v>-0.11379757422885572</v>
      </c>
      <c r="AU378" s="49">
        <f t="shared" si="340"/>
        <v>-9.0588102487562217E-2</v>
      </c>
      <c r="AV378" s="49">
        <f t="shared" si="340"/>
        <v>2.213243184079583E-2</v>
      </c>
      <c r="AW378" s="49">
        <f t="shared" si="340"/>
        <v>-0.14999243495854064</v>
      </c>
      <c r="AX378" s="49">
        <f t="shared" si="340"/>
        <v>-0.15364553407960202</v>
      </c>
      <c r="AY378" s="49">
        <f t="shared" si="340"/>
        <v>-0.14548998416252079</v>
      </c>
      <c r="AZ378" s="49">
        <f t="shared" ref="AZ378:BS378" si="343">IF(ISNUMBER(AZ228), (1+AZ228)/(1+$G228)-1, NA())</f>
        <v>-0.13777910287230521</v>
      </c>
      <c r="BA378" s="49">
        <f t="shared" si="343"/>
        <v>-9.4450863142620189E-2</v>
      </c>
      <c r="BB378" s="49">
        <f t="shared" si="343"/>
        <v>-0.14942647927079422</v>
      </c>
      <c r="BC378" s="49">
        <f t="shared" si="343"/>
        <v>-0.11952701724957948</v>
      </c>
      <c r="BD378" s="49">
        <f t="shared" si="343"/>
        <v>-0.14233808203980103</v>
      </c>
      <c r="BE378" s="49">
        <f t="shared" si="343"/>
        <v>-8.6209274930499236E-2</v>
      </c>
      <c r="BF378" s="49">
        <f t="shared" si="343"/>
        <v>-7.7493362669983412E-2</v>
      </c>
      <c r="BG378" s="49">
        <f t="shared" si="343"/>
        <v>-3.1686304036201651E-2</v>
      </c>
      <c r="BH378" s="49">
        <f t="shared" si="343"/>
        <v>-6.4213498101160837E-2</v>
      </c>
      <c r="BI378" s="49">
        <f t="shared" si="343"/>
        <v>-0.11379757422885572</v>
      </c>
      <c r="BJ378" s="49">
        <f t="shared" si="343"/>
        <v>-0.17403049197346598</v>
      </c>
      <c r="BK378" s="49">
        <f t="shared" si="343"/>
        <v>-0.10271753256483707</v>
      </c>
      <c r="BL378" s="49">
        <f t="shared" si="343"/>
        <v>-4.4479316832504168E-2</v>
      </c>
      <c r="BM378" s="49">
        <f t="shared" si="343"/>
        <v>-8.7906253621890529E-2</v>
      </c>
      <c r="BN378" s="49">
        <f t="shared" si="343"/>
        <v>-1.9766784003844351E-2</v>
      </c>
      <c r="BO378" s="49">
        <f t="shared" si="343"/>
        <v>-1.3122742393788522E-2</v>
      </c>
      <c r="BP378" s="49">
        <f t="shared" si="343"/>
        <v>-1.5815690441479346E-2</v>
      </c>
      <c r="BQ378" s="49">
        <f t="shared" si="343"/>
        <v>3.2107847818012791E-2</v>
      </c>
      <c r="BR378" s="49">
        <f t="shared" si="343"/>
        <v>-5.8716489067690225E-2</v>
      </c>
      <c r="BS378" s="49">
        <f t="shared" si="343"/>
        <v>2.9292058946932098E-2</v>
      </c>
    </row>
    <row r="379" spans="2:71">
      <c r="B379" s="48">
        <f t="shared" si="336"/>
        <v>2003</v>
      </c>
      <c r="E379" s="49">
        <f t="shared" si="308"/>
        <v>0.28930561150298395</v>
      </c>
      <c r="F379" s="49">
        <f t="shared" si="308"/>
        <v>0.37750982094411256</v>
      </c>
      <c r="G379" s="49">
        <f t="shared" si="308"/>
        <v>0</v>
      </c>
      <c r="I379" s="49">
        <f t="shared" ref="I379:K379" si="344">IF(ISNUMBER(I229), (1+I229)/(1+$G229)-1, NA())</f>
        <v>-8.7176665219751426E-3</v>
      </c>
      <c r="J379" s="49">
        <f t="shared" si="344"/>
        <v>-8.7176665219751426E-3</v>
      </c>
      <c r="K379" s="49">
        <f t="shared" si="344"/>
        <v>0.1818049963537709</v>
      </c>
      <c r="M379" s="49">
        <f t="shared" si="310"/>
        <v>0.26201656676071616</v>
      </c>
      <c r="N379" s="49">
        <f t="shared" si="310"/>
        <v>0.1818049963537709</v>
      </c>
      <c r="X379" s="49">
        <f t="shared" si="311"/>
        <v>0.26661634149121038</v>
      </c>
      <c r="Y379" s="49">
        <f t="shared" si="311"/>
        <v>0.1818049963537709</v>
      </c>
      <c r="AA379" s="49">
        <f t="shared" si="338"/>
        <v>0.26201656676071616</v>
      </c>
      <c r="AB379" s="49">
        <f t="shared" si="338"/>
        <v>0.26379276053512601</v>
      </c>
      <c r="AC379" s="49">
        <f t="shared" si="338"/>
        <v>0.29434330074945048</v>
      </c>
      <c r="AD379" s="49">
        <f t="shared" si="338"/>
        <v>0.2445854370136451</v>
      </c>
      <c r="AE379" s="49">
        <f t="shared" si="338"/>
        <v>0.22365234632246134</v>
      </c>
      <c r="AG379" s="49">
        <f t="shared" si="331"/>
        <v>-1.8448182311448846E-2</v>
      </c>
      <c r="AM379" s="49">
        <f t="shared" si="339"/>
        <v>0.19210776079364744</v>
      </c>
      <c r="AN379" s="49">
        <f t="shared" si="339"/>
        <v>0.1155595809070411</v>
      </c>
      <c r="AO379" s="49">
        <f t="shared" si="339"/>
        <v>0.29077439252763315</v>
      </c>
      <c r="AP379" s="49">
        <f t="shared" si="339"/>
        <v>0.29409866608526869</v>
      </c>
      <c r="AQ379" s="49">
        <f t="shared" si="339"/>
        <v>0.12167747069271662</v>
      </c>
      <c r="AS379" s="49">
        <f t="shared" si="332"/>
        <v>0.1818049963537709</v>
      </c>
      <c r="AU379" s="49">
        <f t="shared" si="340"/>
        <v>0.18520497406402581</v>
      </c>
      <c r="AV379" s="49">
        <f t="shared" si="340"/>
        <v>7.6322019858925616E-2</v>
      </c>
      <c r="AW379" s="49">
        <f t="shared" si="340"/>
        <v>0.26426365296798693</v>
      </c>
      <c r="AX379" s="49">
        <f t="shared" si="340"/>
        <v>0.26201656676071616</v>
      </c>
      <c r="AY379" s="49">
        <f t="shared" si="340"/>
        <v>0.26597278007053693</v>
      </c>
      <c r="AZ379" s="49">
        <f t="shared" ref="AZ379:BS379" si="345">IF(ISNUMBER(AZ229), (1+AZ229)/(1+$G229)-1, NA())</f>
        <v>0.26010175547476933</v>
      </c>
      <c r="BA379" s="49">
        <f t="shared" si="345"/>
        <v>0.21420423052360271</v>
      </c>
      <c r="BB379" s="49">
        <f t="shared" si="345"/>
        <v>0.26661634149121038</v>
      </c>
      <c r="BC379" s="49">
        <f t="shared" si="345"/>
        <v>0.34403092434817317</v>
      </c>
      <c r="BD379" s="49">
        <f t="shared" si="345"/>
        <v>0.20868015014107422</v>
      </c>
      <c r="BE379" s="49">
        <f t="shared" si="345"/>
        <v>0.27583132019811085</v>
      </c>
      <c r="BF379" s="49">
        <f t="shared" si="345"/>
        <v>0.21266573148128054</v>
      </c>
      <c r="BG379" s="49">
        <f t="shared" si="345"/>
        <v>0.27203468064904168</v>
      </c>
      <c r="BH379" s="49">
        <f t="shared" si="345"/>
        <v>0.25515925926749849</v>
      </c>
      <c r="BI379" s="49">
        <f t="shared" si="345"/>
        <v>0.1818049963537709</v>
      </c>
      <c r="BJ379" s="49">
        <f t="shared" si="345"/>
        <v>0.29284793385784025</v>
      </c>
      <c r="BK379" s="49">
        <f t="shared" si="345"/>
        <v>0.24906649281386928</v>
      </c>
      <c r="BL379" s="49">
        <f t="shared" si="345"/>
        <v>0.1747109091155723</v>
      </c>
      <c r="BM379" s="49">
        <f t="shared" si="345"/>
        <v>0.24278049704286486</v>
      </c>
      <c r="BN379" s="49">
        <f t="shared" si="345"/>
        <v>0.21668716081674844</v>
      </c>
      <c r="BO379" s="49">
        <f t="shared" si="345"/>
        <v>0.23965445415529785</v>
      </c>
      <c r="BP379" s="49">
        <f t="shared" si="345"/>
        <v>0.25193058312905303</v>
      </c>
      <c r="BQ379" s="49">
        <f t="shared" si="345"/>
        <v>0.1155595809070411</v>
      </c>
      <c r="BR379" s="49">
        <f t="shared" si="345"/>
        <v>0.25313508920977124</v>
      </c>
      <c r="BS379" s="49">
        <f t="shared" si="345"/>
        <v>0.15687268697232759</v>
      </c>
    </row>
    <row r="380" spans="2:71">
      <c r="B380" s="48">
        <f t="shared" si="336"/>
        <v>2004</v>
      </c>
      <c r="E380" s="49">
        <f t="shared" si="308"/>
        <v>8.9681836731476672E-2</v>
      </c>
      <c r="F380" s="49">
        <f t="shared" si="308"/>
        <v>0.17030015764582229</v>
      </c>
      <c r="G380" s="49">
        <f t="shared" si="308"/>
        <v>0</v>
      </c>
      <c r="I380" s="49">
        <f t="shared" ref="I380:K380" si="346">IF(ISNUMBER(I230), (1+I230)/(1+$G230)-1, NA())</f>
        <v>-2.0108278455070905E-2</v>
      </c>
      <c r="J380" s="49">
        <f t="shared" si="346"/>
        <v>-2.0108278455070905E-2</v>
      </c>
      <c r="K380" s="49">
        <f t="shared" si="346"/>
        <v>5.7611738528638989E-2</v>
      </c>
      <c r="M380" s="49">
        <f t="shared" si="310"/>
        <v>9.7832283904361494E-2</v>
      </c>
      <c r="N380" s="49">
        <f t="shared" si="310"/>
        <v>5.7611738528638989E-2</v>
      </c>
      <c r="X380" s="49">
        <f t="shared" si="311"/>
        <v>9.5782947340885549E-2</v>
      </c>
      <c r="Y380" s="49">
        <f t="shared" si="311"/>
        <v>5.7611738528638989E-2</v>
      </c>
      <c r="AA380" s="49">
        <f t="shared" si="338"/>
        <v>9.7832283904361494E-2</v>
      </c>
      <c r="AB380" s="49">
        <f t="shared" si="338"/>
        <v>0.11709226857695842</v>
      </c>
      <c r="AC380" s="49">
        <f t="shared" si="338"/>
        <v>0.12699335268625944</v>
      </c>
      <c r="AD380" s="49">
        <f t="shared" si="338"/>
        <v>0.11888718422538447</v>
      </c>
      <c r="AE380" s="49">
        <f t="shared" si="338"/>
        <v>9.5717967899008105E-2</v>
      </c>
      <c r="AG380" s="49">
        <f t="shared" si="331"/>
        <v>-3.1529164477141269E-2</v>
      </c>
      <c r="AM380" s="49">
        <f t="shared" si="339"/>
        <v>7.3514077064124494E-2</v>
      </c>
      <c r="AN380" s="49">
        <f t="shared" si="339"/>
        <v>2.949030765422167E-2</v>
      </c>
      <c r="AO380" s="49">
        <f t="shared" si="339"/>
        <v>0.13301326441879335</v>
      </c>
      <c r="AP380" s="49">
        <f t="shared" si="339"/>
        <v>0.12354982584094776</v>
      </c>
      <c r="AQ380" s="49">
        <f t="shared" si="339"/>
        <v>3.3340991277448051E-2</v>
      </c>
      <c r="AS380" s="49">
        <f t="shared" si="332"/>
        <v>5.7611738528638989E-2</v>
      </c>
      <c r="AU380" s="49">
        <f t="shared" si="340"/>
        <v>7.6695611297950661E-2</v>
      </c>
      <c r="AV380" s="49">
        <f t="shared" si="340"/>
        <v>4.183008013662648E-2</v>
      </c>
      <c r="AW380" s="49">
        <f t="shared" si="340"/>
        <v>0.10360867977929589</v>
      </c>
      <c r="AX380" s="49">
        <f t="shared" si="340"/>
        <v>9.7832283904361494E-2</v>
      </c>
      <c r="AY380" s="49">
        <f t="shared" si="340"/>
        <v>0.10174091598003154</v>
      </c>
      <c r="AZ380" s="49">
        <f t="shared" ref="AZ380:BS380" si="347">IF(ISNUMBER(AZ230), (1+AZ230)/(1+$G230)-1, NA())</f>
        <v>0.10713003973725699</v>
      </c>
      <c r="BA380" s="49">
        <f t="shared" si="347"/>
        <v>8.6269487850762161E-2</v>
      </c>
      <c r="BB380" s="49">
        <f t="shared" si="347"/>
        <v>9.5782947340885549E-2</v>
      </c>
      <c r="BC380" s="49">
        <f t="shared" si="347"/>
        <v>0.16803951508543635</v>
      </c>
      <c r="BD380" s="49">
        <f t="shared" si="347"/>
        <v>6.5629263079348465E-2</v>
      </c>
      <c r="BE380" s="49">
        <f t="shared" si="347"/>
        <v>0.11322314246098908</v>
      </c>
      <c r="BF380" s="49">
        <f t="shared" si="347"/>
        <v>0.10214310254860748</v>
      </c>
      <c r="BG380" s="49">
        <f t="shared" si="347"/>
        <v>0.1148849728114707</v>
      </c>
      <c r="BH380" s="49">
        <f t="shared" si="347"/>
        <v>0.12119357760115612</v>
      </c>
      <c r="BI380" s="49">
        <f t="shared" si="347"/>
        <v>5.7611738528638989E-2</v>
      </c>
      <c r="BJ380" s="49">
        <f t="shared" si="347"/>
        <v>0.10975844053074102</v>
      </c>
      <c r="BK380" s="49">
        <f t="shared" si="347"/>
        <v>0.11081128791297767</v>
      </c>
      <c r="BL380" s="49">
        <f t="shared" si="347"/>
        <v>6.9137374356279535E-2</v>
      </c>
      <c r="BM380" s="49">
        <f t="shared" si="347"/>
        <v>0.1027265374655808</v>
      </c>
      <c r="BN380" s="49">
        <f t="shared" si="347"/>
        <v>9.6188933628577722E-2</v>
      </c>
      <c r="BO380" s="49">
        <f t="shared" si="347"/>
        <v>0.13022465196854771</v>
      </c>
      <c r="BP380" s="49">
        <f t="shared" si="347"/>
        <v>0.16242260905418937</v>
      </c>
      <c r="BQ380" s="49">
        <f t="shared" si="347"/>
        <v>2.949030765422167E-2</v>
      </c>
      <c r="BR380" s="49">
        <f t="shared" si="347"/>
        <v>0.12211986275277842</v>
      </c>
      <c r="BS380" s="49">
        <f t="shared" si="347"/>
        <v>7.2164174997372488E-2</v>
      </c>
    </row>
    <row r="381" spans="2:71">
      <c r="B381" s="48">
        <f t="shared" si="336"/>
        <v>2005</v>
      </c>
      <c r="E381" s="49">
        <f t="shared" si="308"/>
        <v>2.4800310975609641E-2</v>
      </c>
      <c r="F381" s="49">
        <f t="shared" si="308"/>
        <v>0.11752901422764217</v>
      </c>
      <c r="G381" s="49">
        <f t="shared" si="308"/>
        <v>0</v>
      </c>
      <c r="I381" s="49">
        <f t="shared" ref="I381:K381" si="348">IF(ISNUMBER(I231), (1+I231)/(1+$G231)-1, NA())</f>
        <v>-4.5707728150408133E-3</v>
      </c>
      <c r="J381" s="49">
        <f t="shared" si="348"/>
        <v>-4.5707728150408133E-3</v>
      </c>
      <c r="K381" s="49">
        <f t="shared" si="348"/>
        <v>1.0935099390243952E-2</v>
      </c>
      <c r="M381" s="49">
        <f t="shared" si="310"/>
        <v>4.5686316158536577E-2</v>
      </c>
      <c r="N381" s="49">
        <f t="shared" si="310"/>
        <v>1.0935099390243952E-2</v>
      </c>
      <c r="X381" s="49">
        <f t="shared" si="311"/>
        <v>3.2353839281515251E-2</v>
      </c>
      <c r="Y381" s="49">
        <f t="shared" si="311"/>
        <v>1.0935099390243952E-2</v>
      </c>
      <c r="AA381" s="49">
        <f t="shared" si="338"/>
        <v>4.5686316158536577E-2</v>
      </c>
      <c r="AB381" s="49">
        <f t="shared" si="338"/>
        <v>4.7479176825521829E-2</v>
      </c>
      <c r="AC381" s="49">
        <f t="shared" si="338"/>
        <v>5.168953048151792E-2</v>
      </c>
      <c r="AD381" s="49">
        <f t="shared" si="338"/>
        <v>3.7550328472103267E-2</v>
      </c>
      <c r="AE381" s="49">
        <f t="shared" si="338"/>
        <v>3.6554255607824659E-2</v>
      </c>
      <c r="AG381" s="49">
        <f t="shared" si="331"/>
        <v>-3.3028455284552893E-2</v>
      </c>
      <c r="AM381" s="49">
        <f t="shared" si="339"/>
        <v>3.8306676026778064E-2</v>
      </c>
      <c r="AN381" s="49">
        <f t="shared" si="339"/>
        <v>4.6764169778851006E-2</v>
      </c>
      <c r="AO381" s="49">
        <f t="shared" si="339"/>
        <v>6.4573830737154836E-2</v>
      </c>
      <c r="AP381" s="49">
        <f t="shared" si="339"/>
        <v>5.8655679160502627E-2</v>
      </c>
      <c r="AQ381" s="49">
        <f t="shared" si="339"/>
        <v>4.9979072160710736E-2</v>
      </c>
      <c r="AS381" s="49">
        <f t="shared" si="332"/>
        <v>1.0935099390243952E-2</v>
      </c>
      <c r="AU381" s="49">
        <f t="shared" si="340"/>
        <v>3.2957392835365695E-2</v>
      </c>
      <c r="AV381" s="49">
        <f t="shared" si="340"/>
        <v>6.383995934959863E-4</v>
      </c>
      <c r="AW381" s="49">
        <f t="shared" si="340"/>
        <v>4.7336588475609842E-2</v>
      </c>
      <c r="AX381" s="49">
        <f t="shared" si="340"/>
        <v>4.5686316158536577E-2</v>
      </c>
      <c r="AY381" s="49">
        <f t="shared" si="340"/>
        <v>4.5875890929877983E-2</v>
      </c>
      <c r="AZ381" s="49">
        <f t="shared" ref="AZ381:BS381" si="349">IF(ISNUMBER(AZ231), (1+AZ231)/(1+$G231)-1, NA())</f>
        <v>4.469430391869933E-2</v>
      </c>
      <c r="BA381" s="49">
        <f t="shared" si="349"/>
        <v>3.5328276521849444E-2</v>
      </c>
      <c r="BB381" s="49">
        <f t="shared" si="349"/>
        <v>3.2353839281515251E-2</v>
      </c>
      <c r="BC381" s="49">
        <f t="shared" si="349"/>
        <v>8.9296960368736134E-2</v>
      </c>
      <c r="BD381" s="49">
        <f t="shared" si="349"/>
        <v>1.4401402286585263E-2</v>
      </c>
      <c r="BE381" s="49">
        <f t="shared" si="349"/>
        <v>7.3574600294210812E-2</v>
      </c>
      <c r="BF381" s="49">
        <f t="shared" si="349"/>
        <v>2.7253846554877947E-2</v>
      </c>
      <c r="BG381" s="49">
        <f t="shared" si="349"/>
        <v>5.5295760578220277E-2</v>
      </c>
      <c r="BH381" s="49">
        <f t="shared" si="349"/>
        <v>5.9402991244918768E-2</v>
      </c>
      <c r="BI381" s="49">
        <f t="shared" si="349"/>
        <v>1.0935099390243952E-2</v>
      </c>
      <c r="BJ381" s="49">
        <f t="shared" si="349"/>
        <v>4.9342193826219516E-2</v>
      </c>
      <c r="BK381" s="49">
        <f t="shared" si="349"/>
        <v>4.6516009977249473E-2</v>
      </c>
      <c r="BL381" s="49">
        <f t="shared" si="349"/>
        <v>8.4166703506096674E-3</v>
      </c>
      <c r="BM381" s="49">
        <f t="shared" si="349"/>
        <v>4.4587580236280511E-2</v>
      </c>
      <c r="BN381" s="49">
        <f t="shared" si="349"/>
        <v>9.0661398086013811E-3</v>
      </c>
      <c r="BO381" s="49">
        <f t="shared" si="349"/>
        <v>2.3642248930214382E-2</v>
      </c>
      <c r="BP381" s="49">
        <f t="shared" si="349"/>
        <v>8.6069789631886051E-2</v>
      </c>
      <c r="BQ381" s="49">
        <f t="shared" si="349"/>
        <v>4.6764169778851006E-2</v>
      </c>
      <c r="BR381" s="49">
        <f t="shared" si="349"/>
        <v>3.4510518150363323E-2</v>
      </c>
      <c r="BS381" s="49">
        <f t="shared" si="349"/>
        <v>3.7019906211890108E-2</v>
      </c>
    </row>
    <row r="382" spans="2:71">
      <c r="B382" s="48">
        <f t="shared" si="336"/>
        <v>2006</v>
      </c>
      <c r="E382" s="49">
        <f t="shared" si="308"/>
        <v>0.12648992903865208</v>
      </c>
      <c r="F382" s="49">
        <f t="shared" si="308"/>
        <v>0.23502239841427164</v>
      </c>
      <c r="G382" s="49">
        <f t="shared" si="308"/>
        <v>0</v>
      </c>
      <c r="I382" s="49">
        <f t="shared" ref="I382:K382" si="350">IF(ISNUMBER(I232), (1+I232)/(1+$G232)-1, NA())</f>
        <v>2.1110745688800669E-2</v>
      </c>
      <c r="J382" s="49">
        <f t="shared" si="350"/>
        <v>2.1110745688800669E-2</v>
      </c>
      <c r="K382" s="49">
        <f t="shared" si="350"/>
        <v>8.2635009236868173E-2</v>
      </c>
      <c r="M382" s="49">
        <f t="shared" si="310"/>
        <v>0.13712220995044611</v>
      </c>
      <c r="N382" s="49">
        <f t="shared" si="310"/>
        <v>8.2635009236868173E-2</v>
      </c>
      <c r="X382" s="49">
        <f t="shared" si="311"/>
        <v>0.12549962241679791</v>
      </c>
      <c r="Y382" s="49">
        <f t="shared" si="311"/>
        <v>8.2635009236868173E-2</v>
      </c>
      <c r="AA382" s="49">
        <f t="shared" si="338"/>
        <v>0.13712220995044611</v>
      </c>
      <c r="AB382" s="49">
        <f t="shared" si="338"/>
        <v>0.14121286645780473</v>
      </c>
      <c r="AC382" s="49">
        <f t="shared" si="338"/>
        <v>0.14600081151231414</v>
      </c>
      <c r="AD382" s="49">
        <f t="shared" si="338"/>
        <v>0.14715016147773574</v>
      </c>
      <c r="AE382" s="49">
        <f t="shared" si="338"/>
        <v>0.11882538182563973</v>
      </c>
      <c r="AG382" s="49">
        <f t="shared" si="331"/>
        <v>-2.4777006937561907E-2</v>
      </c>
      <c r="AM382" s="49">
        <f t="shared" si="339"/>
        <v>4.1179246688907822E-2</v>
      </c>
      <c r="AN382" s="49">
        <f t="shared" si="339"/>
        <v>8.3204015495492056E-2</v>
      </c>
      <c r="AO382" s="49">
        <f t="shared" si="339"/>
        <v>0.16647301543304627</v>
      </c>
      <c r="AP382" s="49">
        <f t="shared" si="339"/>
        <v>0.13821025836322764</v>
      </c>
      <c r="AQ382" s="49">
        <f t="shared" si="339"/>
        <v>8.74870315311711E-2</v>
      </c>
      <c r="AS382" s="49">
        <f t="shared" si="332"/>
        <v>8.2635009236868173E-2</v>
      </c>
      <c r="AU382" s="49">
        <f t="shared" si="340"/>
        <v>0.12120363528245792</v>
      </c>
      <c r="AV382" s="49">
        <f t="shared" si="340"/>
        <v>8.5219369672943523E-2</v>
      </c>
      <c r="AW382" s="49">
        <f t="shared" si="340"/>
        <v>0.14652931821605564</v>
      </c>
      <c r="AX382" s="49">
        <f t="shared" si="340"/>
        <v>0.13712220995044611</v>
      </c>
      <c r="AY382" s="49">
        <f t="shared" si="340"/>
        <v>0.13337569577799813</v>
      </c>
      <c r="AZ382" s="49">
        <f t="shared" ref="AZ382:BS382" si="351">IF(ISNUMBER(AZ232), (1+AZ232)/(1+$G232)-1, NA())</f>
        <v>0.14586966177998018</v>
      </c>
      <c r="BA382" s="49">
        <f t="shared" si="351"/>
        <v>0.11913697684836477</v>
      </c>
      <c r="BB382" s="49">
        <f t="shared" si="351"/>
        <v>0.12549962241679791</v>
      </c>
      <c r="BC382" s="49">
        <f t="shared" si="351"/>
        <v>0.18551323356674176</v>
      </c>
      <c r="BD382" s="49">
        <f t="shared" si="351"/>
        <v>9.3598739187314095E-2</v>
      </c>
      <c r="BE382" s="49">
        <f t="shared" si="351"/>
        <v>0.10363072132663276</v>
      </c>
      <c r="BF382" s="49">
        <f t="shared" si="351"/>
        <v>0.12292647397423195</v>
      </c>
      <c r="BG382" s="49">
        <f t="shared" si="351"/>
        <v>0.12782309060959562</v>
      </c>
      <c r="BH382" s="49">
        <f t="shared" si="351"/>
        <v>0.14420843865213073</v>
      </c>
      <c r="BI382" s="49">
        <f t="shared" si="351"/>
        <v>8.2635009236868173E-2</v>
      </c>
      <c r="BJ382" s="49">
        <f t="shared" si="351"/>
        <v>0.14433942572844405</v>
      </c>
      <c r="BK382" s="49">
        <f t="shared" si="351"/>
        <v>0.14923831510431995</v>
      </c>
      <c r="BL382" s="49">
        <f t="shared" si="351"/>
        <v>5.2938708424182357E-2</v>
      </c>
      <c r="BM382" s="49">
        <f t="shared" si="351"/>
        <v>0.11376183832705644</v>
      </c>
      <c r="BN382" s="49">
        <f t="shared" si="351"/>
        <v>9.2252709963225543E-2</v>
      </c>
      <c r="BO382" s="49">
        <f t="shared" si="351"/>
        <v>0.13724865375848916</v>
      </c>
      <c r="BP382" s="49">
        <f t="shared" si="351"/>
        <v>0.14219534783805376</v>
      </c>
      <c r="BQ382" s="49">
        <f t="shared" si="351"/>
        <v>8.3204015495492056E-2</v>
      </c>
      <c r="BR382" s="49">
        <f t="shared" si="351"/>
        <v>0.10671615113250987</v>
      </c>
      <c r="BS382" s="49">
        <f t="shared" si="351"/>
        <v>6.0684982675916599E-2</v>
      </c>
    </row>
    <row r="383" spans="2:71">
      <c r="B383" s="48">
        <f t="shared" si="336"/>
        <v>2007</v>
      </c>
      <c r="E383" s="49">
        <f t="shared" si="308"/>
        <v>1.3530209964006223E-2</v>
      </c>
      <c r="F383" s="49">
        <f t="shared" si="308"/>
        <v>0.10990192157534917</v>
      </c>
      <c r="G383" s="49">
        <f t="shared" si="308"/>
        <v>0</v>
      </c>
      <c r="I383" s="49">
        <f t="shared" ref="I383:K383" si="352">IF(ISNUMBER(I233), (1+I233)/(1+$G233)-1, NA())</f>
        <v>6.559214991715745E-3</v>
      </c>
      <c r="J383" s="49">
        <f t="shared" si="352"/>
        <v>6.559214991715745E-3</v>
      </c>
      <c r="K383" s="49">
        <f t="shared" si="352"/>
        <v>1.9034485688167901E-2</v>
      </c>
      <c r="M383" s="49">
        <f t="shared" si="310"/>
        <v>4.5193861309489769E-2</v>
      </c>
      <c r="N383" s="49">
        <f t="shared" si="310"/>
        <v>1.9034485688167901E-2</v>
      </c>
      <c r="X383" s="49">
        <f t="shared" si="311"/>
        <v>2.0639215611767181E-2</v>
      </c>
      <c r="Y383" s="49">
        <f t="shared" si="311"/>
        <v>1.9034485688167901E-2</v>
      </c>
      <c r="AA383" s="49">
        <f t="shared" si="338"/>
        <v>4.5193861309489769E-2</v>
      </c>
      <c r="AB383" s="49">
        <f t="shared" si="338"/>
        <v>9.3014274314622281E-3</v>
      </c>
      <c r="AC383" s="49">
        <f t="shared" si="338"/>
        <v>1.1735184277907651E-2</v>
      </c>
      <c r="AD383" s="49">
        <f t="shared" si="338"/>
        <v>-1.4157318005822095E-2</v>
      </c>
      <c r="AE383" s="49">
        <f t="shared" si="338"/>
        <v>3.083178549704968E-2</v>
      </c>
      <c r="AG383" s="49">
        <f t="shared" si="331"/>
        <v>-3.9212325506103651E-2</v>
      </c>
      <c r="AM383" s="49">
        <f t="shared" si="339"/>
        <v>4.7883828178479693E-2</v>
      </c>
      <c r="AN383" s="49">
        <f t="shared" si="339"/>
        <v>8.1966493793807826E-2</v>
      </c>
      <c r="AO383" s="49">
        <f t="shared" si="339"/>
        <v>9.1093072485000093E-3</v>
      </c>
      <c r="AP383" s="49">
        <f t="shared" si="339"/>
        <v>1.6164315392312112E-2</v>
      </c>
      <c r="AQ383" s="49">
        <f t="shared" si="339"/>
        <v>9.0534661362700719E-2</v>
      </c>
      <c r="AS383" s="49">
        <f t="shared" si="332"/>
        <v>1.9034485688167901E-2</v>
      </c>
      <c r="AU383" s="49">
        <f t="shared" si="340"/>
        <v>4.0877589936963332E-2</v>
      </c>
      <c r="AV383" s="49">
        <f t="shared" si="340"/>
        <v>1.4645684454093644E-2</v>
      </c>
      <c r="AW383" s="49">
        <f t="shared" si="340"/>
        <v>3.805083730408132E-2</v>
      </c>
      <c r="AX383" s="49">
        <f t="shared" si="340"/>
        <v>4.5193861309489769E-2</v>
      </c>
      <c r="AY383" s="49">
        <f t="shared" si="340"/>
        <v>4.9680720533622935E-2</v>
      </c>
      <c r="AZ383" s="49">
        <f t="shared" ref="AZ383:BS383" si="353">IF(ISNUMBER(AZ233), (1+AZ233)/(1+$G233)-1, NA())</f>
        <v>2.2539904145956191E-2</v>
      </c>
      <c r="BA383" s="49">
        <f t="shared" si="353"/>
        <v>4.6325955074368874E-3</v>
      </c>
      <c r="BB383" s="49">
        <f t="shared" si="353"/>
        <v>2.0639215611767181E-2</v>
      </c>
      <c r="BC383" s="49">
        <f t="shared" si="353"/>
        <v>2.0035869778708415E-2</v>
      </c>
      <c r="BD383" s="49">
        <f t="shared" si="353"/>
        <v>1.7658416757127426E-2</v>
      </c>
      <c r="BE383" s="49">
        <f t="shared" si="353"/>
        <v>5.4043913850328584E-2</v>
      </c>
      <c r="BF383" s="49">
        <f t="shared" si="353"/>
        <v>-1.3942293387799953E-2</v>
      </c>
      <c r="BG383" s="49">
        <f t="shared" si="353"/>
        <v>2.8726802809069474E-2</v>
      </c>
      <c r="BH383" s="49">
        <f t="shared" si="353"/>
        <v>3.7426214825077686E-2</v>
      </c>
      <c r="BI383" s="49">
        <f t="shared" si="353"/>
        <v>1.9034485688167901E-2</v>
      </c>
      <c r="BJ383" s="49">
        <f t="shared" si="353"/>
        <v>4.830465160258246E-2</v>
      </c>
      <c r="BK383" s="49">
        <f t="shared" si="353"/>
        <v>1.7982324381200065E-2</v>
      </c>
      <c r="BL383" s="49">
        <f t="shared" si="353"/>
        <v>4.2844850739873319E-2</v>
      </c>
      <c r="BM383" s="49">
        <f t="shared" si="353"/>
        <v>6.4680537707821673E-2</v>
      </c>
      <c r="BN383" s="49">
        <f t="shared" si="353"/>
        <v>6.0278972846551815E-2</v>
      </c>
      <c r="BO383" s="49">
        <f t="shared" si="353"/>
        <v>8.7500841029095611E-3</v>
      </c>
      <c r="BP383" s="49">
        <f t="shared" si="353"/>
        <v>6.0004153798391302E-2</v>
      </c>
      <c r="BQ383" s="49">
        <f t="shared" si="353"/>
        <v>8.1966493793807826E-2</v>
      </c>
      <c r="BR383" s="49">
        <f t="shared" si="353"/>
        <v>1.8960287748257532E-2</v>
      </c>
      <c r="BS383" s="49">
        <f t="shared" si="353"/>
        <v>7.2158694061970285E-2</v>
      </c>
    </row>
    <row r="384" spans="2:71">
      <c r="B384" s="48">
        <f t="shared" si="336"/>
        <v>2008</v>
      </c>
      <c r="E384" s="49">
        <f t="shared" si="308"/>
        <v>-0.37095263044694327</v>
      </c>
      <c r="F384" s="49">
        <f t="shared" si="308"/>
        <v>-0.44151053142302654</v>
      </c>
      <c r="G384" s="49">
        <f t="shared" si="308"/>
        <v>0</v>
      </c>
      <c r="I384" s="49">
        <f t="shared" ref="I384:K384" si="354">IF(ISNUMBER(I234), (1+I234)/(1+$G234)-1, NA())</f>
        <v>2.0110087778982821E-2</v>
      </c>
      <c r="J384" s="49">
        <f t="shared" si="354"/>
        <v>2.0110087778982821E-2</v>
      </c>
      <c r="K384" s="49">
        <f t="shared" si="354"/>
        <v>-0.20274467421884812</v>
      </c>
      <c r="M384" s="49">
        <f t="shared" si="310"/>
        <v>-0.3080160226257207</v>
      </c>
      <c r="N384" s="49">
        <f t="shared" si="310"/>
        <v>-0.20274467421884812</v>
      </c>
      <c r="X384" s="49">
        <f t="shared" si="311"/>
        <v>-0.27300150243751342</v>
      </c>
      <c r="Y384" s="49">
        <f t="shared" si="311"/>
        <v>-0.20274467421884812</v>
      </c>
      <c r="AA384" s="49">
        <f t="shared" si="338"/>
        <v>-0.3080160226257207</v>
      </c>
      <c r="AB384" s="49">
        <f t="shared" si="338"/>
        <v>-0.28246787816786167</v>
      </c>
      <c r="AC384" s="49">
        <f t="shared" si="338"/>
        <v>-0.31073246069311988</v>
      </c>
      <c r="AD384" s="49">
        <f t="shared" si="338"/>
        <v>-0.25666886989133908</v>
      </c>
      <c r="AE384" s="49">
        <f t="shared" si="338"/>
        <v>-0.24298982364819577</v>
      </c>
      <c r="AG384" s="49">
        <f t="shared" si="331"/>
        <v>-9.1329413779328572E-4</v>
      </c>
      <c r="AM384" s="49">
        <f t="shared" si="339"/>
        <v>-0.26676574373389528</v>
      </c>
      <c r="AN384" s="49">
        <f t="shared" si="339"/>
        <v>-1.8305956364388809E-2</v>
      </c>
      <c r="AO384" s="49">
        <f t="shared" si="339"/>
        <v>-0.30301313933812291</v>
      </c>
      <c r="AP384" s="49">
        <f t="shared" si="339"/>
        <v>-0.28341472133635659</v>
      </c>
      <c r="AQ384" s="49">
        <f t="shared" si="339"/>
        <v>-1.6120286848292031E-2</v>
      </c>
      <c r="AS384" s="49">
        <f t="shared" si="332"/>
        <v>-0.20274467421884812</v>
      </c>
      <c r="AU384" s="49">
        <f t="shared" si="340"/>
        <v>-0.22366287228723103</v>
      </c>
      <c r="AV384" s="49">
        <f t="shared" si="340"/>
        <v>-9.9250001701010393E-2</v>
      </c>
      <c r="AW384" s="49">
        <f t="shared" si="340"/>
        <v>-0.30377046361436166</v>
      </c>
      <c r="AX384" s="49">
        <f t="shared" si="340"/>
        <v>-0.3080160226257207</v>
      </c>
      <c r="AY384" s="49">
        <f t="shared" si="340"/>
        <v>-0.31590799834180039</v>
      </c>
      <c r="AZ384" s="49">
        <f t="shared" ref="AZ384:BS384" si="355">IF(ISNUMBER(AZ234), (1+AZ234)/(1+$G234)-1, NA())</f>
        <v>-0.30378964607911407</v>
      </c>
      <c r="BA384" s="49">
        <f t="shared" si="355"/>
        <v>-0.24572953551030319</v>
      </c>
      <c r="BB384" s="49">
        <f t="shared" si="355"/>
        <v>-0.27300150243751342</v>
      </c>
      <c r="BC384" s="49">
        <f t="shared" si="355"/>
        <v>-0.36107540302191177</v>
      </c>
      <c r="BD384" s="49">
        <f t="shared" si="355"/>
        <v>-0.24479666327587202</v>
      </c>
      <c r="BE384" s="49">
        <f t="shared" si="355"/>
        <v>-0.26859297109380653</v>
      </c>
      <c r="BF384" s="49">
        <f t="shared" si="355"/>
        <v>-0.20277812364176029</v>
      </c>
      <c r="BG384" s="49">
        <f t="shared" si="355"/>
        <v>-0.22051497683296462</v>
      </c>
      <c r="BH384" s="49">
        <f t="shared" si="355"/>
        <v>-0.2663596019681489</v>
      </c>
      <c r="BI384" s="49">
        <f t="shared" si="355"/>
        <v>-0.20274467421884812</v>
      </c>
      <c r="BJ384" s="49">
        <f t="shared" si="355"/>
        <v>-0.35795998739882418</v>
      </c>
      <c r="BK384" s="49">
        <f t="shared" si="355"/>
        <v>-0.26179571637624055</v>
      </c>
      <c r="BL384" s="49">
        <f t="shared" si="355"/>
        <v>-0.20015256374222268</v>
      </c>
      <c r="BM384" s="49">
        <f t="shared" si="355"/>
        <v>-0.28150869374393517</v>
      </c>
      <c r="BN384" s="49">
        <f t="shared" si="355"/>
        <v>-0.21832692485693217</v>
      </c>
      <c r="BO384" s="49">
        <f t="shared" si="355"/>
        <v>-0.24886980975483042</v>
      </c>
      <c r="BP384" s="49">
        <f t="shared" si="355"/>
        <v>-0.27892645412765538</v>
      </c>
      <c r="BQ384" s="49">
        <f t="shared" si="355"/>
        <v>-1.8305956364388809E-2</v>
      </c>
      <c r="BR384" s="49">
        <f t="shared" si="355"/>
        <v>-0.23922335661205529</v>
      </c>
      <c r="BS384" s="49">
        <f t="shared" si="355"/>
        <v>-0.11469832494063581</v>
      </c>
    </row>
    <row r="385" spans="1:71">
      <c r="B385" s="48">
        <f t="shared" si="336"/>
        <v>2009</v>
      </c>
      <c r="E385" s="49">
        <f t="shared" si="308"/>
        <v>0.25288446507647655</v>
      </c>
      <c r="F385" s="49">
        <f t="shared" si="308"/>
        <v>0.33107698762207738</v>
      </c>
      <c r="G385" s="49">
        <f t="shared" si="308"/>
        <v>0</v>
      </c>
      <c r="I385" s="49">
        <f t="shared" ref="I385:K385" si="356">IF(ISNUMBER(I235), (1+I235)/(1+$G235)-1, NA())</f>
        <v>-2.4066093177555814E-2</v>
      </c>
      <c r="J385" s="49">
        <f t="shared" si="356"/>
        <v>-2.4066093177555814E-2</v>
      </c>
      <c r="K385" s="49">
        <f t="shared" si="356"/>
        <v>0.16424328509787034</v>
      </c>
      <c r="M385" s="49">
        <f t="shared" si="310"/>
        <v>0.23202163185085367</v>
      </c>
      <c r="N385" s="49">
        <f t="shared" si="310"/>
        <v>0.16424328509787034</v>
      </c>
      <c r="X385" s="49">
        <f t="shared" si="311"/>
        <v>0.20507875698184175</v>
      </c>
      <c r="Y385" s="49">
        <f t="shared" si="311"/>
        <v>0.16424328509787034</v>
      </c>
      <c r="AA385" s="49">
        <f t="shared" si="338"/>
        <v>0.23202163185085367</v>
      </c>
      <c r="AB385" s="49">
        <f t="shared" si="338"/>
        <v>0.2145232329208866</v>
      </c>
      <c r="AC385" s="49">
        <f t="shared" si="338"/>
        <v>0.25504707499304247</v>
      </c>
      <c r="AD385" s="49">
        <f t="shared" si="338"/>
        <v>0.20341743286459057</v>
      </c>
      <c r="AE385" s="49">
        <f t="shared" si="338"/>
        <v>0.21921532592672754</v>
      </c>
      <c r="AG385" s="49">
        <f t="shared" si="331"/>
        <v>-2.6492366253142996E-2</v>
      </c>
      <c r="AM385" s="49">
        <f t="shared" si="339"/>
        <v>0.19165208891815322</v>
      </c>
      <c r="AN385" s="49">
        <f t="shared" si="339"/>
        <v>7.1702880585358564E-2</v>
      </c>
      <c r="AO385" s="49">
        <f t="shared" si="339"/>
        <v>0.23561909182290441</v>
      </c>
      <c r="AP385" s="49">
        <f t="shared" si="339"/>
        <v>0.24640381534967748</v>
      </c>
      <c r="AQ385" s="49">
        <f t="shared" si="339"/>
        <v>7.7063678035728778E-2</v>
      </c>
      <c r="AS385" s="49">
        <f t="shared" si="332"/>
        <v>0.16424328509787034</v>
      </c>
      <c r="AU385" s="49">
        <f t="shared" si="340"/>
        <v>0.18958612257338547</v>
      </c>
      <c r="AV385" s="49">
        <f t="shared" si="340"/>
        <v>0.1295036651876138</v>
      </c>
      <c r="AW385" s="49">
        <f t="shared" si="340"/>
        <v>0.20689547770445804</v>
      </c>
      <c r="AX385" s="49">
        <f t="shared" si="340"/>
        <v>0.23202163185085367</v>
      </c>
      <c r="AY385" s="49">
        <f t="shared" si="340"/>
        <v>0.23676026787380366</v>
      </c>
      <c r="AZ385" s="49">
        <f t="shared" ref="AZ385:BS385" si="357">IF(ISNUMBER(AZ235), (1+AZ235)/(1+$G235)-1, NA())</f>
        <v>0.22801384110781719</v>
      </c>
      <c r="BA385" s="49">
        <f t="shared" si="357"/>
        <v>0.21019681245432942</v>
      </c>
      <c r="BB385" s="49">
        <f t="shared" si="357"/>
        <v>0.20507875698184175</v>
      </c>
      <c r="BC385" s="49">
        <f t="shared" si="357"/>
        <v>0.31991791737455855</v>
      </c>
      <c r="BD385" s="49">
        <f t="shared" si="357"/>
        <v>0.18640358009252211</v>
      </c>
      <c r="BE385" s="49">
        <f t="shared" si="357"/>
        <v>0.24122257151415805</v>
      </c>
      <c r="BF385" s="49">
        <f t="shared" si="357"/>
        <v>0.17070123295278061</v>
      </c>
      <c r="BG385" s="49">
        <f t="shared" si="357"/>
        <v>0.21100420601850334</v>
      </c>
      <c r="BH385" s="49">
        <f t="shared" si="357"/>
        <v>0.22906735257241295</v>
      </c>
      <c r="BI385" s="49">
        <f t="shared" si="357"/>
        <v>0.16424328509787034</v>
      </c>
      <c r="BJ385" s="49">
        <f t="shared" si="357"/>
        <v>0.25892056286845522</v>
      </c>
      <c r="BK385" s="49">
        <f t="shared" si="357"/>
        <v>0.20639797256571257</v>
      </c>
      <c r="BL385" s="49">
        <f t="shared" si="357"/>
        <v>0.16577617021796831</v>
      </c>
      <c r="BM385" s="49">
        <f t="shared" si="357"/>
        <v>0.22119652290990932</v>
      </c>
      <c r="BN385" s="49">
        <f t="shared" si="357"/>
        <v>0.19971285950528839</v>
      </c>
      <c r="BO385" s="49">
        <f t="shared" si="357"/>
        <v>0.21205658214377476</v>
      </c>
      <c r="BP385" s="49">
        <f t="shared" si="357"/>
        <v>0.23454091642627817</v>
      </c>
      <c r="BQ385" s="49">
        <f t="shared" si="357"/>
        <v>7.1702880585358564E-2</v>
      </c>
      <c r="BR385" s="49">
        <f t="shared" si="357"/>
        <v>0.20654090987065588</v>
      </c>
      <c r="BS385" s="49">
        <f t="shared" si="357"/>
        <v>0.1704701368431436</v>
      </c>
    </row>
    <row r="386" spans="1:71">
      <c r="B386" s="48">
        <f t="shared" si="336"/>
        <v>2010</v>
      </c>
      <c r="E386" s="49">
        <f t="shared" si="308"/>
        <v>0.15368121858344108</v>
      </c>
      <c r="F386" s="49">
        <f t="shared" si="308"/>
        <v>9.4824453072602788E-2</v>
      </c>
      <c r="G386" s="49">
        <f t="shared" si="308"/>
        <v>0</v>
      </c>
      <c r="I386" s="49">
        <f t="shared" ref="I386:K386" si="358">IF(ISNUMBER(I236), (1+I236)/(1+$G236)-1, NA())</f>
        <v>-1.4624099181034578E-2</v>
      </c>
      <c r="J386" s="49">
        <f t="shared" si="358"/>
        <v>-1.4624099181034578E-2</v>
      </c>
      <c r="K386" s="49">
        <f t="shared" si="358"/>
        <v>0.111621515458598</v>
      </c>
      <c r="M386" s="49">
        <f t="shared" si="310"/>
        <v>0.11499433736776798</v>
      </c>
      <c r="N386" s="49">
        <f t="shared" si="310"/>
        <v>0.111621515458598</v>
      </c>
      <c r="X386" s="49">
        <f t="shared" si="311"/>
        <v>0.12050859925348423</v>
      </c>
      <c r="Y386" s="49">
        <f t="shared" si="311"/>
        <v>0.111621515458598</v>
      </c>
      <c r="AA386" s="49">
        <f t="shared" si="338"/>
        <v>0.11499433736776798</v>
      </c>
      <c r="AB386" s="49">
        <f t="shared" si="338"/>
        <v>0.11862873447305078</v>
      </c>
      <c r="AC386" s="49">
        <f t="shared" si="338"/>
        <v>0.13125624680025827</v>
      </c>
      <c r="AD386" s="49">
        <f t="shared" si="338"/>
        <v>0.13056445072965683</v>
      </c>
      <c r="AE386" s="49">
        <f t="shared" si="338"/>
        <v>0.1099022296423966</v>
      </c>
      <c r="AG386" s="49">
        <f t="shared" si="331"/>
        <v>-1.4736813289594197E-2</v>
      </c>
      <c r="AM386" s="49">
        <f t="shared" si="339"/>
        <v>0.11691492826979899</v>
      </c>
      <c r="AN386" s="49">
        <f t="shared" si="339"/>
        <v>0.11819556311573032</v>
      </c>
      <c r="AO386" s="49">
        <f t="shared" si="339"/>
        <v>0.12961951216579992</v>
      </c>
      <c r="AP386" s="49">
        <f t="shared" si="339"/>
        <v>0.12985141239551234</v>
      </c>
      <c r="AQ386" s="49">
        <f t="shared" si="339"/>
        <v>0.11848446198733731</v>
      </c>
      <c r="AS386" s="49">
        <f t="shared" si="332"/>
        <v>0.111621515458598</v>
      </c>
      <c r="AU386" s="49">
        <f t="shared" si="340"/>
        <v>9.3021519967241506E-2</v>
      </c>
      <c r="AV386" s="49">
        <f t="shared" si="340"/>
        <v>9.0164552304737411E-2</v>
      </c>
      <c r="AW386" s="49">
        <f t="shared" si="340"/>
        <v>9.8221975529863892E-2</v>
      </c>
      <c r="AX386" s="49">
        <f t="shared" si="340"/>
        <v>0.11499433736776798</v>
      </c>
      <c r="AY386" s="49">
        <f t="shared" si="340"/>
        <v>0.11474222822355262</v>
      </c>
      <c r="AZ386" s="49">
        <f t="shared" ref="AZ386:BS386" si="359">IF(ISNUMBER(AZ236), (1+AZ236)/(1+$G236)-1, NA())</f>
        <v>0.12736241906001955</v>
      </c>
      <c r="BA386" s="49">
        <f t="shared" si="359"/>
        <v>0.11343236022734859</v>
      </c>
      <c r="BB386" s="49">
        <f t="shared" si="359"/>
        <v>0.12050859925348423</v>
      </c>
      <c r="BC386" s="49">
        <f t="shared" si="359"/>
        <v>0.15858032154777613</v>
      </c>
      <c r="BD386" s="49">
        <f t="shared" si="359"/>
        <v>0.12213644123980871</v>
      </c>
      <c r="BE386" s="49">
        <f t="shared" si="359"/>
        <v>0.13835432525567093</v>
      </c>
      <c r="BF386" s="49">
        <f t="shared" si="359"/>
        <v>0.12994328247865905</v>
      </c>
      <c r="BG386" s="49">
        <f t="shared" si="359"/>
        <v>0.11858094127205754</v>
      </c>
      <c r="BH386" s="49">
        <f t="shared" si="359"/>
        <v>0.12853506058484188</v>
      </c>
      <c r="BI386" s="49">
        <f t="shared" si="359"/>
        <v>0.111621515458598</v>
      </c>
      <c r="BJ386" s="49">
        <f t="shared" si="359"/>
        <v>0.12525715400476334</v>
      </c>
      <c r="BK386" s="49">
        <f t="shared" si="359"/>
        <v>0.11683024279605614</v>
      </c>
      <c r="BL386" s="49">
        <f t="shared" si="359"/>
        <v>9.9846043956309805E-2</v>
      </c>
      <c r="BM386" s="49">
        <f t="shared" si="359"/>
        <v>9.8727270710957882E-2</v>
      </c>
      <c r="BN386" s="49">
        <f t="shared" si="359"/>
        <v>9.6535642102364871E-2</v>
      </c>
      <c r="BO386" s="49">
        <f t="shared" si="359"/>
        <v>0.13005644680258333</v>
      </c>
      <c r="BP386" s="49">
        <f t="shared" si="359"/>
        <v>0.12798298227447069</v>
      </c>
      <c r="BQ386" s="49">
        <f t="shared" si="359"/>
        <v>0.11819556311573032</v>
      </c>
      <c r="BR386" s="49">
        <f t="shared" si="359"/>
        <v>0.11435603897620616</v>
      </c>
      <c r="BS386" s="49">
        <f t="shared" si="359"/>
        <v>8.016447087542633E-2</v>
      </c>
    </row>
    <row r="387" spans="1:71">
      <c r="B387" s="48">
        <f t="shared" si="336"/>
        <v>2011</v>
      </c>
      <c r="E387" s="49">
        <f t="shared" ref="E387:G393" si="360">IF(ISNUMBER(E237), (1+E237)/(1+$G237)-1, NA())</f>
        <v>-1.9428242530752704E-2</v>
      </c>
      <c r="F387" s="49">
        <f t="shared" si="360"/>
        <v>-0.17018266510688085</v>
      </c>
      <c r="G387" s="49">
        <f t="shared" si="360"/>
        <v>0</v>
      </c>
      <c r="I387" s="49">
        <f t="shared" ref="I387:K387" si="361">IF(ISNUMBER(I237), (1+I237)/(1+$G237)-1, NA())</f>
        <v>-2.8617906202364596E-2</v>
      </c>
      <c r="J387" s="49">
        <f t="shared" si="361"/>
        <v>-2.8617906202364596E-2</v>
      </c>
      <c r="K387" s="49">
        <f t="shared" si="361"/>
        <v>6.1961748984364906E-3</v>
      </c>
      <c r="M387" s="49">
        <f t="shared" ref="M387:N393" si="362">IF(ISNUMBER(M237), (1+M237)/(1+$G237)-1, NA())</f>
        <v>-5.1842360588996494E-2</v>
      </c>
      <c r="N387" s="49">
        <f t="shared" si="362"/>
        <v>6.1961748984364906E-3</v>
      </c>
      <c r="X387" s="49">
        <f t="shared" ref="X387:Y393" si="363">IF(ISNUMBER(X237), (1+X237)/(1+$G237)-1, NA())</f>
        <v>-5.3994350756897846E-2</v>
      </c>
      <c r="Y387" s="49">
        <f t="shared" si="363"/>
        <v>6.1961748984364906E-3</v>
      </c>
      <c r="AA387" s="49">
        <f t="shared" ref="AA387:AE393" si="364">IF(ISNUMBER(AA237), (1+AA237)/(1+$G237)-1, NA())</f>
        <v>-5.1842360588996494E-2</v>
      </c>
      <c r="AB387" s="49">
        <f t="shared" si="364"/>
        <v>-5.2253575510247785E-2</v>
      </c>
      <c r="AC387" s="49">
        <f t="shared" si="364"/>
        <v>-6.6025299367438728E-2</v>
      </c>
      <c r="AD387" s="49">
        <f t="shared" si="364"/>
        <v>-4.2916842719225801E-2</v>
      </c>
      <c r="AE387" s="49">
        <f t="shared" si="364"/>
        <v>-4.3256287839857022E-2</v>
      </c>
      <c r="AG387" s="49">
        <f t="shared" si="331"/>
        <v>-2.8771845864794976E-2</v>
      </c>
      <c r="AM387" s="49">
        <f t="shared" ref="AM387:AQ393" si="365">IF(ISNUMBER(AM237), (1+AM237)/(1+$G237)-1, NA())</f>
        <v>8.5317962896402921E-3</v>
      </c>
      <c r="AN387" s="49">
        <f t="shared" si="365"/>
        <v>6.5719340062463605E-2</v>
      </c>
      <c r="AO387" s="49">
        <f t="shared" si="365"/>
        <v>-4.7647934674888592E-2</v>
      </c>
      <c r="AP387" s="49">
        <f t="shared" si="365"/>
        <v>-5.0120408504504943E-2</v>
      </c>
      <c r="AQ387" s="49">
        <f t="shared" si="365"/>
        <v>6.0902890958376643E-2</v>
      </c>
      <c r="AS387" s="49">
        <f t="shared" si="332"/>
        <v>6.1961748984364906E-3</v>
      </c>
      <c r="AU387" s="49">
        <f t="shared" ref="AU387:AY393" si="366">IF(ISNUMBER(AU237), (1+AU237)/(1+$G237)-1, NA())</f>
        <v>8.6377259305538967E-3</v>
      </c>
      <c r="AV387" s="49">
        <f t="shared" si="366"/>
        <v>6.4743633938636469E-2</v>
      </c>
      <c r="AW387" s="49">
        <f t="shared" si="366"/>
        <v>-5.8963988152008318E-2</v>
      </c>
      <c r="AX387" s="49">
        <f t="shared" si="366"/>
        <v>-5.1842360588996494E-2</v>
      </c>
      <c r="AY387" s="49">
        <f t="shared" si="366"/>
        <v>-4.6328552673747914E-2</v>
      </c>
      <c r="AZ387" s="49">
        <f t="shared" ref="AZ387:BS387" si="367">IF(ISNUMBER(AZ237), (1+AZ237)/(1+$G237)-1, NA())</f>
        <v>-3.6966975791485113E-2</v>
      </c>
      <c r="BA387" s="49">
        <f t="shared" si="367"/>
        <v>-4.0306437935610173E-2</v>
      </c>
      <c r="BB387" s="49">
        <f t="shared" si="367"/>
        <v>-5.3994350756897846E-2</v>
      </c>
      <c r="BC387" s="49">
        <f t="shared" si="367"/>
        <v>-7.6893801968653697E-2</v>
      </c>
      <c r="BD387" s="49">
        <f t="shared" si="367"/>
        <v>-2.0992945886066927E-4</v>
      </c>
      <c r="BE387" s="49">
        <f t="shared" si="367"/>
        <v>-2.4941493718887431E-2</v>
      </c>
      <c r="BF387" s="49">
        <f t="shared" si="367"/>
        <v>-9.2199062096759432E-3</v>
      </c>
      <c r="BG387" s="49">
        <f t="shared" si="367"/>
        <v>-4.479388019811581E-2</v>
      </c>
      <c r="BH387" s="49">
        <f t="shared" si="367"/>
        <v>-1.6548915264299691E-2</v>
      </c>
      <c r="BI387" s="49">
        <f t="shared" si="367"/>
        <v>6.1961748984364906E-3</v>
      </c>
      <c r="BJ387" s="49">
        <f t="shared" si="367"/>
        <v>-5.2734657031045185E-2</v>
      </c>
      <c r="BK387" s="49">
        <f t="shared" si="367"/>
        <v>-6.0007628752399733E-2</v>
      </c>
      <c r="BL387" s="49">
        <f t="shared" si="367"/>
        <v>4.0171318831977443E-2</v>
      </c>
      <c r="BM387" s="49">
        <f t="shared" si="367"/>
        <v>-2.9841491481473192E-2</v>
      </c>
      <c r="BN387" s="49">
        <f t="shared" si="367"/>
        <v>-8.3592299426983319E-3</v>
      </c>
      <c r="BO387" s="49">
        <f t="shared" si="367"/>
        <v>4.0022661470500154E-3</v>
      </c>
      <c r="BP387" s="49">
        <f t="shared" si="367"/>
        <v>-4.2840288358875211E-3</v>
      </c>
      <c r="BQ387" s="49">
        <f t="shared" si="367"/>
        <v>6.5719340062463605E-2</v>
      </c>
      <c r="BR387" s="49">
        <f t="shared" si="367"/>
        <v>-8.26246937726971E-3</v>
      </c>
      <c r="BS387" s="49">
        <f t="shared" si="367"/>
        <v>-9.5271299555328426E-3</v>
      </c>
    </row>
    <row r="388" spans="1:71">
      <c r="B388" s="48">
        <f t="shared" si="336"/>
        <v>2012</v>
      </c>
      <c r="E388" s="49">
        <f t="shared" si="360"/>
        <v>0.14263654220669797</v>
      </c>
      <c r="F388" s="49">
        <f t="shared" si="360"/>
        <v>0.16118353491491777</v>
      </c>
      <c r="G388" s="49">
        <f t="shared" si="360"/>
        <v>0</v>
      </c>
      <c r="I388" s="49">
        <f t="shared" ref="I388:K388" si="368">IF(ISNUMBER(I238), (1+I238)/(1+$G238)-1, NA())</f>
        <v>-1.6952673843754984E-2</v>
      </c>
      <c r="J388" s="49">
        <f t="shared" si="368"/>
        <v>-1.6952673843754984E-2</v>
      </c>
      <c r="K388" s="49">
        <f t="shared" si="368"/>
        <v>9.4651885808163083E-2</v>
      </c>
      <c r="M388" s="49">
        <f t="shared" si="362"/>
        <v>0.12420831181989622</v>
      </c>
      <c r="N388" s="49">
        <f t="shared" si="362"/>
        <v>9.4651885808163083E-2</v>
      </c>
      <c r="X388" s="49">
        <f t="shared" si="363"/>
        <v>0.1165064998032368</v>
      </c>
      <c r="Y388" s="49">
        <f t="shared" si="363"/>
        <v>9.4651885808163083E-2</v>
      </c>
      <c r="AA388" s="49">
        <f t="shared" si="364"/>
        <v>0.12420831181989622</v>
      </c>
      <c r="AB388" s="49">
        <f t="shared" si="364"/>
        <v>0.11555029332618472</v>
      </c>
      <c r="AC388" s="49">
        <f t="shared" si="364"/>
        <v>0.13162683710291057</v>
      </c>
      <c r="AD388" s="49">
        <f t="shared" si="364"/>
        <v>0.11551304913953309</v>
      </c>
      <c r="AE388" s="49">
        <f t="shared" si="364"/>
        <v>0.11685905571531396</v>
      </c>
      <c r="AG388" s="49">
        <f t="shared" si="331"/>
        <v>-1.7112294807078321E-2</v>
      </c>
      <c r="AM388" s="49">
        <f t="shared" si="365"/>
        <v>9.705803673632829E-2</v>
      </c>
      <c r="AN388" s="49">
        <f t="shared" si="365"/>
        <v>5.195255705945323E-2</v>
      </c>
      <c r="AO388" s="49">
        <f t="shared" si="365"/>
        <v>0.1255529170429095</v>
      </c>
      <c r="AP388" s="49">
        <f t="shared" si="365"/>
        <v>0.12616332596407642</v>
      </c>
      <c r="AQ388" s="49">
        <f t="shared" si="365"/>
        <v>5.3710876819123232E-2</v>
      </c>
      <c r="AS388" s="49">
        <f t="shared" si="332"/>
        <v>9.4651885808163083E-2</v>
      </c>
      <c r="AU388" s="49">
        <f t="shared" si="366"/>
        <v>0.10645733037748095</v>
      </c>
      <c r="AV388" s="49">
        <f t="shared" si="366"/>
        <v>8.1721781811054939E-2</v>
      </c>
      <c r="AW388" s="49">
        <f t="shared" si="366"/>
        <v>0.12772023839269009</v>
      </c>
      <c r="AX388" s="49">
        <f t="shared" si="366"/>
        <v>0.12420831181989622</v>
      </c>
      <c r="AY388" s="49">
        <f t="shared" si="366"/>
        <v>0.1268886859074656</v>
      </c>
      <c r="AZ388" s="49">
        <f t="shared" ref="AZ388:BS388" si="369">IF(ISNUMBER(AZ238), (1+AZ238)/(1+$G238)-1, NA())</f>
        <v>0.12409606407818785</v>
      </c>
      <c r="BA388" s="49">
        <f t="shared" si="369"/>
        <v>0.1014784095036172</v>
      </c>
      <c r="BB388" s="49">
        <f t="shared" si="369"/>
        <v>0.1165064998032368</v>
      </c>
      <c r="BC388" s="49">
        <f t="shared" si="369"/>
        <v>0.14329989311893243</v>
      </c>
      <c r="BD388" s="49">
        <f t="shared" si="369"/>
        <v>0.10664804990779664</v>
      </c>
      <c r="BE388" s="49">
        <f t="shared" si="369"/>
        <v>0.12177026460783802</v>
      </c>
      <c r="BF388" s="49">
        <f t="shared" si="369"/>
        <v>0.10014017349192739</v>
      </c>
      <c r="BG388" s="49">
        <f t="shared" si="369"/>
        <v>9.9996949140496838E-2</v>
      </c>
      <c r="BH388" s="49">
        <f t="shared" si="369"/>
        <v>0.11626975880366386</v>
      </c>
      <c r="BI388" s="49">
        <f t="shared" si="369"/>
        <v>9.4651885808163083E-2</v>
      </c>
      <c r="BJ388" s="49">
        <f t="shared" si="369"/>
        <v>0.13888485000709938</v>
      </c>
      <c r="BK388" s="49">
        <f t="shared" si="369"/>
        <v>0.10868394674446336</v>
      </c>
      <c r="BL388" s="49">
        <f t="shared" si="369"/>
        <v>9.6057592146375548E-2</v>
      </c>
      <c r="BM388" s="49">
        <f t="shared" si="369"/>
        <v>0.11801494276059787</v>
      </c>
      <c r="BN388" s="49">
        <f t="shared" si="369"/>
        <v>0.10123235221842974</v>
      </c>
      <c r="BO388" s="49">
        <f t="shared" si="369"/>
        <v>0.11201461976804516</v>
      </c>
      <c r="BP388" s="49">
        <f t="shared" si="369"/>
        <v>9.4865695862252908E-2</v>
      </c>
      <c r="BQ388" s="49">
        <f t="shared" si="369"/>
        <v>5.195255705945323E-2</v>
      </c>
      <c r="BR388" s="49">
        <f t="shared" si="369"/>
        <v>0.11178328777573698</v>
      </c>
      <c r="BS388" s="49">
        <f t="shared" si="369"/>
        <v>6.3429814061262801E-2</v>
      </c>
    </row>
    <row r="389" spans="1:71">
      <c r="B389" s="48">
        <f t="shared" si="336"/>
        <v>2013</v>
      </c>
      <c r="E389" s="49">
        <f t="shared" si="360"/>
        <v>0.3137674857081556</v>
      </c>
      <c r="F389" s="49">
        <f t="shared" si="360"/>
        <v>0.13337963432582822</v>
      </c>
      <c r="G389" s="49">
        <f t="shared" si="360"/>
        <v>0</v>
      </c>
      <c r="I389" s="49">
        <f t="shared" ref="I389:K389" si="370">IF(ISNUMBER(I239), (1+I239)/(1+$G239)-1, NA())</f>
        <v>-1.4676553169505335E-2</v>
      </c>
      <c r="J389" s="49">
        <f t="shared" si="370"/>
        <v>-1.4676553169505335E-2</v>
      </c>
      <c r="K389" s="49">
        <f t="shared" si="370"/>
        <v>0.17342679189595311</v>
      </c>
      <c r="M389" s="49">
        <f t="shared" si="362"/>
        <v>0.18948078338735619</v>
      </c>
      <c r="N389" s="49">
        <f t="shared" si="362"/>
        <v>0.17342679189595311</v>
      </c>
      <c r="X389" s="49">
        <f t="shared" si="363"/>
        <v>0.21161286907713772</v>
      </c>
      <c r="Y389" s="49">
        <f t="shared" si="363"/>
        <v>0.17342679189595311</v>
      </c>
      <c r="AA389" s="49">
        <f t="shared" si="364"/>
        <v>0.18948078338735619</v>
      </c>
      <c r="AB389" s="49">
        <f t="shared" si="364"/>
        <v>0.1955336992960921</v>
      </c>
      <c r="AC389" s="49">
        <f t="shared" si="364"/>
        <v>0.20846818255379773</v>
      </c>
      <c r="AD389" s="49">
        <f t="shared" si="364"/>
        <v>0.1521005058694922</v>
      </c>
      <c r="AE389" s="49">
        <f t="shared" si="364"/>
        <v>0.12322859517637297</v>
      </c>
      <c r="AG389" s="49">
        <f t="shared" si="331"/>
        <v>-1.47951718308168E-2</v>
      </c>
      <c r="AM389" s="49">
        <f t="shared" si="365"/>
        <v>0.13472752617364936</v>
      </c>
      <c r="AN389" s="49">
        <f t="shared" si="365"/>
        <v>-3.3512618061085742E-2</v>
      </c>
      <c r="AO389" s="49">
        <f t="shared" si="365"/>
        <v>0.16126932222565848</v>
      </c>
      <c r="AP389" s="49">
        <f t="shared" si="365"/>
        <v>0.15198377589232903</v>
      </c>
      <c r="AQ389" s="49">
        <f t="shared" si="365"/>
        <v>-4.2667624074799626E-2</v>
      </c>
      <c r="AS389" s="49">
        <f t="shared" si="332"/>
        <v>0.17342679189595311</v>
      </c>
      <c r="AU389" s="49">
        <f t="shared" si="366"/>
        <v>0.17893452037554325</v>
      </c>
      <c r="AV389" s="49">
        <f t="shared" si="366"/>
        <v>7.5724856658470951E-2</v>
      </c>
      <c r="AW389" s="49">
        <f t="shared" si="366"/>
        <v>0.19911470732009118</v>
      </c>
      <c r="AX389" s="49">
        <f t="shared" si="366"/>
        <v>0.18948078338735619</v>
      </c>
      <c r="AY389" s="49">
        <f t="shared" si="366"/>
        <v>0.18292520090457343</v>
      </c>
      <c r="AZ389" s="49">
        <f t="shared" ref="AZ389:BS389" si="371">IF(ISNUMBER(AZ239), (1+AZ239)/(1+$G239)-1, NA())</f>
        <v>0.17583680782825906</v>
      </c>
      <c r="BA389" s="49">
        <f t="shared" si="371"/>
        <v>0.14265700277920068</v>
      </c>
      <c r="BB389" s="49">
        <f t="shared" si="371"/>
        <v>0.21161286907713772</v>
      </c>
      <c r="BC389" s="49">
        <f t="shared" si="371"/>
        <v>0.17923051531411827</v>
      </c>
      <c r="BD389" s="49">
        <f t="shared" si="371"/>
        <v>0.20851196534900374</v>
      </c>
      <c r="BE389" s="49">
        <f t="shared" si="371"/>
        <v>0.13238857246751912</v>
      </c>
      <c r="BF389" s="49">
        <f t="shared" si="371"/>
        <v>0.13037405025243598</v>
      </c>
      <c r="BG389" s="49">
        <f t="shared" si="371"/>
        <v>0.10734885956426332</v>
      </c>
      <c r="BH389" s="49">
        <f t="shared" si="371"/>
        <v>9.6932163970602669E-2</v>
      </c>
      <c r="BI389" s="49">
        <f t="shared" si="371"/>
        <v>0.17342679189595311</v>
      </c>
      <c r="BJ389" s="49">
        <f t="shared" si="371"/>
        <v>0.21801037435762427</v>
      </c>
      <c r="BK389" s="49">
        <f t="shared" si="371"/>
        <v>0.13946454685174325</v>
      </c>
      <c r="BL389" s="49">
        <f t="shared" si="371"/>
        <v>0.10556370602898957</v>
      </c>
      <c r="BM389" s="49">
        <f t="shared" si="371"/>
        <v>0.11682500016373787</v>
      </c>
      <c r="BN389" s="49">
        <f t="shared" si="371"/>
        <v>6.9067016457053709E-2</v>
      </c>
      <c r="BO389" s="49">
        <f t="shared" si="371"/>
        <v>5.6838993702182483E-2</v>
      </c>
      <c r="BP389" s="49">
        <f t="shared" si="371"/>
        <v>7.4687551992641987E-2</v>
      </c>
      <c r="BQ389" s="49">
        <f t="shared" si="371"/>
        <v>-3.3512618061085742E-2</v>
      </c>
      <c r="BR389" s="49">
        <f t="shared" si="371"/>
        <v>0.12750821316266547</v>
      </c>
      <c r="BS389" s="49">
        <f t="shared" si="371"/>
        <v>2.5193540017331983E-4</v>
      </c>
    </row>
    <row r="390" spans="1:71">
      <c r="B390" s="48">
        <f t="shared" si="336"/>
        <v>2014</v>
      </c>
      <c r="E390" s="49">
        <f t="shared" si="360"/>
        <v>0.11585116106715154</v>
      </c>
      <c r="F390" s="49">
        <f t="shared" si="360"/>
        <v>-4.95897892782311E-2</v>
      </c>
      <c r="G390" s="49">
        <f t="shared" si="360"/>
        <v>0</v>
      </c>
      <c r="I390" s="49">
        <f t="shared" ref="I390:K390" si="372">IF(ISNUMBER(I240), (1+I240)/(1+$G240)-1, NA())</f>
        <v>-7.4088849803247703E-3</v>
      </c>
      <c r="J390" s="49">
        <f t="shared" si="372"/>
        <v>-7.4088849803247703E-3</v>
      </c>
      <c r="K390" s="49">
        <f t="shared" si="372"/>
        <v>8.9365721633902773E-2</v>
      </c>
      <c r="M390" s="49">
        <f t="shared" si="362"/>
        <v>5.2976156246912431E-2</v>
      </c>
      <c r="N390" s="49">
        <f t="shared" si="362"/>
        <v>8.9365721633902773E-2</v>
      </c>
      <c r="X390" s="49">
        <f t="shared" si="363"/>
        <v>3.3105291779119472E-2</v>
      </c>
      <c r="Y390" s="49">
        <f t="shared" si="363"/>
        <v>8.9365721633902773E-2</v>
      </c>
      <c r="AA390" s="49">
        <f t="shared" si="364"/>
        <v>5.2976156246912431E-2</v>
      </c>
      <c r="AB390" s="49">
        <f t="shared" si="364"/>
        <v>5.1243834711845793E-2</v>
      </c>
      <c r="AC390" s="49">
        <f t="shared" si="364"/>
        <v>4.5088762419479789E-2</v>
      </c>
      <c r="AD390" s="49">
        <f t="shared" si="364"/>
        <v>6.8724289531948202E-2</v>
      </c>
      <c r="AE390" s="49">
        <f t="shared" si="364"/>
        <v>4.1098930368173914E-2</v>
      </c>
      <c r="AG390" s="49">
        <f t="shared" si="331"/>
        <v>-7.5091266587739014E-3</v>
      </c>
      <c r="AM390" s="49">
        <f t="shared" si="365"/>
        <v>3.8921077531738124E-2</v>
      </c>
      <c r="AN390" s="49">
        <f t="shared" si="365"/>
        <v>8.5009882100429701E-2</v>
      </c>
      <c r="AO390" s="49">
        <f t="shared" si="365"/>
        <v>6.8228675889199231E-2</v>
      </c>
      <c r="AP390" s="49">
        <f t="shared" si="365"/>
        <v>5.1603903950164121E-2</v>
      </c>
      <c r="AQ390" s="49">
        <f t="shared" si="365"/>
        <v>7.7611723671026533E-2</v>
      </c>
      <c r="AS390" s="49">
        <f t="shared" si="332"/>
        <v>8.9365721633902773E-2</v>
      </c>
      <c r="AU390" s="49">
        <f t="shared" si="366"/>
        <v>8.997729512162933E-2</v>
      </c>
      <c r="AV390" s="49">
        <f t="shared" si="366"/>
        <v>7.254030477999418E-2</v>
      </c>
      <c r="AW390" s="49">
        <f t="shared" si="366"/>
        <v>3.0781685921162483E-2</v>
      </c>
      <c r="AX390" s="49">
        <f t="shared" si="366"/>
        <v>5.2976156246912431E-2</v>
      </c>
      <c r="AY390" s="49">
        <f t="shared" si="366"/>
        <v>5.1059872802199147E-2</v>
      </c>
      <c r="AZ390" s="49">
        <f t="shared" ref="AZ390:BS390" si="373">IF(ISNUMBER(AZ240), (1+AZ240)/(1+$G240)-1, NA())</f>
        <v>7.6959124704665705E-2</v>
      </c>
      <c r="BA390" s="49">
        <f t="shared" si="373"/>
        <v>5.6052101924880304E-2</v>
      </c>
      <c r="BB390" s="49">
        <f t="shared" si="373"/>
        <v>3.3105291779119472E-2</v>
      </c>
      <c r="BC390" s="49">
        <f t="shared" si="373"/>
        <v>6.1236288899332081E-2</v>
      </c>
      <c r="BD390" s="49">
        <f t="shared" si="373"/>
        <v>9.5987081492215021E-2</v>
      </c>
      <c r="BE390" s="49">
        <f t="shared" si="373"/>
        <v>5.6399350396972858E-2</v>
      </c>
      <c r="BF390" s="49">
        <f t="shared" si="373"/>
        <v>8.5035013152096051E-2</v>
      </c>
      <c r="BG390" s="49">
        <f t="shared" si="373"/>
        <v>3.5429478822145866E-2</v>
      </c>
      <c r="BH390" s="49">
        <f t="shared" si="373"/>
        <v>7.8469778708796678E-2</v>
      </c>
      <c r="BI390" s="49">
        <f t="shared" si="373"/>
        <v>8.9365721633902773E-2</v>
      </c>
      <c r="BJ390" s="49">
        <f t="shared" si="373"/>
        <v>5.7681232660511172E-2</v>
      </c>
      <c r="BK390" s="49">
        <f t="shared" si="373"/>
        <v>3.9117446489352226E-2</v>
      </c>
      <c r="BL390" s="49">
        <f t="shared" si="373"/>
        <v>7.3162944552024545E-2</v>
      </c>
      <c r="BM390" s="49">
        <f t="shared" si="373"/>
        <v>3.3081424553191408E-2</v>
      </c>
      <c r="BN390" s="49">
        <f t="shared" si="373"/>
        <v>2.7185265222512633E-2</v>
      </c>
      <c r="BO390" s="49">
        <f t="shared" si="373"/>
        <v>8.0059722984016535E-2</v>
      </c>
      <c r="BP390" s="49">
        <f t="shared" si="373"/>
        <v>4.1869942420897255E-2</v>
      </c>
      <c r="BQ390" s="49">
        <f t="shared" si="373"/>
        <v>8.5009882100429701E-2</v>
      </c>
      <c r="BR390" s="49">
        <f t="shared" si="373"/>
        <v>4.4966912774576207E-2</v>
      </c>
      <c r="BS390" s="49">
        <f t="shared" si="373"/>
        <v>2.4360749870236509E-2</v>
      </c>
    </row>
    <row r="391" spans="1:71">
      <c r="B391" s="48">
        <f t="shared" si="336"/>
        <v>2015</v>
      </c>
      <c r="E391" s="49">
        <f t="shared" si="360"/>
        <v>-4.3267334835640492E-3</v>
      </c>
      <c r="F391" s="49">
        <f t="shared" si="360"/>
        <v>-5.0625872106542458E-2</v>
      </c>
      <c r="G391" s="49">
        <f t="shared" si="360"/>
        <v>0</v>
      </c>
      <c r="I391" s="49">
        <f t="shared" ref="I391:K391" si="374">IF(ISNUMBER(I241), (1+I241)/(1+$G241)-1, NA())</f>
        <v>-7.030012528062346E-3</v>
      </c>
      <c r="J391" s="49">
        <f t="shared" si="374"/>
        <v>-7.030012528062346E-3</v>
      </c>
      <c r="K391" s="49">
        <f t="shared" si="374"/>
        <v>-4.3072754338863151E-3</v>
      </c>
      <c r="M391" s="49">
        <f t="shared" si="362"/>
        <v>-1.8206746045618782E-2</v>
      </c>
      <c r="N391" s="49">
        <f t="shared" si="362"/>
        <v>-4.3072754338863151E-3</v>
      </c>
      <c r="X391" s="49">
        <f t="shared" si="363"/>
        <v>-1.1860192622780708E-2</v>
      </c>
      <c r="Y391" s="49">
        <f t="shared" si="363"/>
        <v>-4.3072754338863151E-3</v>
      </c>
      <c r="AA391" s="49">
        <f t="shared" si="364"/>
        <v>-1.8206746045618782E-2</v>
      </c>
      <c r="AB391" s="49">
        <f t="shared" si="364"/>
        <v>-2.8300677922202033E-2</v>
      </c>
      <c r="AC391" s="49">
        <f t="shared" si="364"/>
        <v>-3.4117244915120248E-2</v>
      </c>
      <c r="AD391" s="49">
        <f t="shared" si="364"/>
        <v>-2.215938319277766E-2</v>
      </c>
      <c r="AE391" s="49">
        <f t="shared" si="364"/>
        <v>-2.2080451432801795E-2</v>
      </c>
      <c r="AG391" s="49">
        <f t="shared" si="331"/>
        <v>-7.2413706288975144E-3</v>
      </c>
      <c r="AM391" s="49">
        <f t="shared" si="365"/>
        <v>-5.3776306317282363E-2</v>
      </c>
      <c r="AN391" s="49">
        <f t="shared" si="365"/>
        <v>-3.9348293327661765E-2</v>
      </c>
      <c r="AO391" s="49">
        <f t="shared" si="365"/>
        <v>-2.5511706742084916E-2</v>
      </c>
      <c r="AP391" s="49">
        <f t="shared" si="365"/>
        <v>-2.9737214453098959E-2</v>
      </c>
      <c r="AQ391" s="49">
        <f t="shared" si="365"/>
        <v>-4.1126031873227831E-2</v>
      </c>
      <c r="AS391" s="49">
        <f t="shared" si="332"/>
        <v>-4.3072754338863151E-3</v>
      </c>
      <c r="AU391" s="49">
        <f t="shared" si="366"/>
        <v>-6.6815545976109947E-3</v>
      </c>
      <c r="AV391" s="49">
        <f t="shared" si="366"/>
        <v>5.4241320232533141E-3</v>
      </c>
      <c r="AW391" s="49">
        <f t="shared" si="366"/>
        <v>-6.2068178957825904E-3</v>
      </c>
      <c r="AX391" s="49">
        <f t="shared" si="366"/>
        <v>-1.8206746045618782E-2</v>
      </c>
      <c r="AY391" s="49">
        <f t="shared" si="366"/>
        <v>-2.0316058196131359E-2</v>
      </c>
      <c r="AZ391" s="49">
        <f t="shared" ref="AZ391:BS391" si="375">IF(ISNUMBER(AZ241), (1+AZ241)/(1+$G241)-1, NA())</f>
        <v>-1.3900379839154375E-2</v>
      </c>
      <c r="BA391" s="49">
        <f t="shared" si="375"/>
        <v>-1.5391037198773883E-2</v>
      </c>
      <c r="BB391" s="49">
        <f t="shared" si="375"/>
        <v>-1.1860192622780708E-2</v>
      </c>
      <c r="BC391" s="49">
        <f t="shared" si="375"/>
        <v>-2.6827625027713631E-2</v>
      </c>
      <c r="BD391" s="49">
        <f t="shared" si="375"/>
        <v>-4.3121399463057486E-3</v>
      </c>
      <c r="BE391" s="49">
        <f t="shared" si="375"/>
        <v>-3.022269170704539E-2</v>
      </c>
      <c r="BF391" s="49">
        <f t="shared" si="375"/>
        <v>-1.6473212515716984E-2</v>
      </c>
      <c r="BG391" s="49">
        <f t="shared" si="375"/>
        <v>-2.4701618132752512E-2</v>
      </c>
      <c r="BH391" s="49">
        <f t="shared" si="375"/>
        <v>-1.9169760663439339E-2</v>
      </c>
      <c r="BI391" s="49">
        <f t="shared" si="375"/>
        <v>-4.3072754338863151E-3</v>
      </c>
      <c r="BJ391" s="49">
        <f t="shared" si="375"/>
        <v>-2.0320922708550793E-2</v>
      </c>
      <c r="BK391" s="49">
        <f t="shared" si="375"/>
        <v>-2.2580790185222965E-2</v>
      </c>
      <c r="BL391" s="49">
        <f t="shared" si="375"/>
        <v>-1.4848971674030098E-2</v>
      </c>
      <c r="BM391" s="49">
        <f t="shared" si="375"/>
        <v>-2.6550126434854548E-2</v>
      </c>
      <c r="BN391" s="49">
        <f t="shared" si="375"/>
        <v>-3.1711421371727111E-2</v>
      </c>
      <c r="BO391" s="49">
        <f t="shared" si="375"/>
        <v>-2.2413439071380159E-2</v>
      </c>
      <c r="BP391" s="49">
        <f t="shared" si="375"/>
        <v>-5.5460661100652509E-2</v>
      </c>
      <c r="BQ391" s="49">
        <f t="shared" si="375"/>
        <v>-3.9348293327661765E-2</v>
      </c>
      <c r="BR391" s="49">
        <f t="shared" si="375"/>
        <v>-4.1764099331189075E-2</v>
      </c>
      <c r="BS391" s="49">
        <f t="shared" si="375"/>
        <v>-4.2153067889736717E-2</v>
      </c>
    </row>
    <row r="392" spans="1:71">
      <c r="B392" s="48">
        <f t="shared" si="336"/>
        <v>2016</v>
      </c>
      <c r="E392" s="49">
        <f t="shared" si="360"/>
        <v>0.10242876876304718</v>
      </c>
      <c r="F392" s="49">
        <f t="shared" si="360"/>
        <v>2.5230344361973467E-2</v>
      </c>
      <c r="G392" s="49">
        <f t="shared" si="360"/>
        <v>0</v>
      </c>
      <c r="I392" s="49">
        <f t="shared" ref="I392:K392" si="376">IF(ISNUMBER(I242), (1+I242)/(1+$G242)-1, NA())</f>
        <v>-1.7875374846747838E-2</v>
      </c>
      <c r="J392" s="49">
        <f t="shared" si="376"/>
        <v>-1.7875374846747838E-2</v>
      </c>
      <c r="K392" s="49">
        <f t="shared" si="376"/>
        <v>6.312419024818583E-2</v>
      </c>
      <c r="M392" s="49">
        <f t="shared" si="362"/>
        <v>5.9616952185294281E-2</v>
      </c>
      <c r="N392" s="49">
        <f t="shared" si="362"/>
        <v>6.312419024818583E-2</v>
      </c>
      <c r="X392" s="49">
        <f t="shared" si="363"/>
        <v>6.2581697451945528E-2</v>
      </c>
      <c r="Y392" s="49">
        <f t="shared" si="363"/>
        <v>6.312419024818583E-2</v>
      </c>
      <c r="AA392" s="49">
        <f t="shared" si="364"/>
        <v>5.9616952185294281E-2</v>
      </c>
      <c r="AB392" s="49">
        <f t="shared" si="364"/>
        <v>7.7080067058358237E-2</v>
      </c>
      <c r="AC392" s="49">
        <f t="shared" si="364"/>
        <v>7.5757505218999599E-2</v>
      </c>
      <c r="AD392" s="49">
        <f t="shared" si="364"/>
        <v>8.1072964780152912E-2</v>
      </c>
      <c r="AE392" s="49">
        <f t="shared" si="364"/>
        <v>5.7326752732047792E-2</v>
      </c>
      <c r="AG392" s="49">
        <f t="shared" si="331"/>
        <v>-2.0324563438152365E-2</v>
      </c>
      <c r="AM392" s="49">
        <f t="shared" si="365"/>
        <v>7.1797679464220332E-2</v>
      </c>
      <c r="AN392" s="49">
        <f t="shared" si="365"/>
        <v>3.5659108856788579E-2</v>
      </c>
      <c r="AO392" s="49">
        <f t="shared" si="365"/>
        <v>7.1996676082810573E-2</v>
      </c>
      <c r="AP392" s="49">
        <f t="shared" si="365"/>
        <v>6.8902582504506205E-2</v>
      </c>
      <c r="AQ392" s="49">
        <f t="shared" si="365"/>
        <v>3.2705387415554732E-2</v>
      </c>
      <c r="AS392" s="49">
        <f t="shared" si="332"/>
        <v>6.312419024818583E-2</v>
      </c>
      <c r="AU392" s="49">
        <f t="shared" si="366"/>
        <v>8.753770212730716E-2</v>
      </c>
      <c r="AV392" s="49">
        <f t="shared" si="366"/>
        <v>5.8833211836044841E-2</v>
      </c>
      <c r="AW392" s="49">
        <f t="shared" si="366"/>
        <v>4.3275965903442959E-2</v>
      </c>
      <c r="AX392" s="49">
        <f t="shared" si="366"/>
        <v>5.9616952185294281E-2</v>
      </c>
      <c r="AY392" s="49">
        <f t="shared" si="366"/>
        <v>6.1595896567149255E-2</v>
      </c>
      <c r="AZ392" s="49">
        <f t="shared" ref="AZ392:BS392" si="377">IF(ISNUMBER(AZ242), (1+AZ242)/(1+$G242)-1, NA())</f>
        <v>6.0964985586003495E-2</v>
      </c>
      <c r="BA392" s="49">
        <f t="shared" si="377"/>
        <v>6.9031633130653747E-2</v>
      </c>
      <c r="BB392" s="49">
        <f t="shared" si="377"/>
        <v>6.2581697451945528E-2</v>
      </c>
      <c r="BC392" s="49">
        <f t="shared" si="377"/>
        <v>7.3949603822194288E-2</v>
      </c>
      <c r="BD392" s="49">
        <f t="shared" si="377"/>
        <v>7.2950334876901168E-2</v>
      </c>
      <c r="BE392" s="49">
        <f t="shared" si="377"/>
        <v>6.7919701510156028E-2</v>
      </c>
      <c r="BF392" s="49">
        <f t="shared" si="377"/>
        <v>7.2137204264554722E-2</v>
      </c>
      <c r="BG392" s="49">
        <f t="shared" si="377"/>
        <v>5.1480987814457535E-2</v>
      </c>
      <c r="BH392" s="49">
        <f t="shared" si="377"/>
        <v>5.2014670797574381E-2</v>
      </c>
      <c r="BI392" s="49">
        <f t="shared" si="377"/>
        <v>6.312419024818583E-2</v>
      </c>
      <c r="BJ392" s="49">
        <f t="shared" si="377"/>
        <v>7.1422041195864594E-2</v>
      </c>
      <c r="BK392" s="49">
        <f t="shared" si="377"/>
        <v>5.5729847943983168E-2</v>
      </c>
      <c r="BL392" s="49">
        <f t="shared" si="377"/>
        <v>6.3192767528745142E-2</v>
      </c>
      <c r="BM392" s="49">
        <f t="shared" si="377"/>
        <v>5.1057527896053445E-2</v>
      </c>
      <c r="BN392" s="49">
        <f t="shared" si="377"/>
        <v>4.2227713186321569E-2</v>
      </c>
      <c r="BO392" s="49">
        <f t="shared" si="377"/>
        <v>4.6058244143278415E-2</v>
      </c>
      <c r="BP392" s="49">
        <f t="shared" si="377"/>
        <v>8.9039871130035086E-2</v>
      </c>
      <c r="BQ392" s="49">
        <f t="shared" si="377"/>
        <v>3.5659108856788579E-2</v>
      </c>
      <c r="BR392" s="49">
        <f t="shared" si="377"/>
        <v>9.2069711140377208E-2</v>
      </c>
      <c r="BS392" s="49">
        <f t="shared" si="377"/>
        <v>5.1691377903509084E-2</v>
      </c>
    </row>
    <row r="393" spans="1:71">
      <c r="B393" s="48">
        <f t="shared" si="336"/>
        <v>2017</v>
      </c>
      <c r="E393" s="49" t="e">
        <f t="shared" si="360"/>
        <v>#N/A</v>
      </c>
      <c r="F393" s="49" t="e">
        <f t="shared" si="360"/>
        <v>#N/A</v>
      </c>
      <c r="G393" s="49" t="e">
        <f t="shared" si="360"/>
        <v>#N/A</v>
      </c>
      <c r="I393" s="49" t="e">
        <f t="shared" ref="I393:K393" si="378">IF(ISNUMBER(I243), (1+I243)/(1+$G243)-1, NA())</f>
        <v>#N/A</v>
      </c>
      <c r="J393" s="49" t="e">
        <f t="shared" si="378"/>
        <v>#N/A</v>
      </c>
      <c r="K393" s="49" t="e">
        <f t="shared" si="378"/>
        <v>#N/A</v>
      </c>
      <c r="M393" s="49" t="e">
        <f t="shared" si="362"/>
        <v>#N/A</v>
      </c>
      <c r="N393" s="49" t="e">
        <f t="shared" si="362"/>
        <v>#N/A</v>
      </c>
      <c r="X393" s="49" t="e">
        <f t="shared" si="363"/>
        <v>#N/A</v>
      </c>
      <c r="Y393" s="49" t="e">
        <f t="shared" si="363"/>
        <v>#N/A</v>
      </c>
      <c r="AA393" s="49" t="e">
        <f t="shared" si="364"/>
        <v>#N/A</v>
      </c>
      <c r="AB393" s="49" t="e">
        <f t="shared" si="364"/>
        <v>#N/A</v>
      </c>
      <c r="AC393" s="49" t="e">
        <f t="shared" si="364"/>
        <v>#N/A</v>
      </c>
      <c r="AD393" s="49" t="e">
        <f t="shared" si="364"/>
        <v>#N/A</v>
      </c>
      <c r="AE393" s="49" t="e">
        <f t="shared" si="364"/>
        <v>#N/A</v>
      </c>
      <c r="AG393" s="49" t="e">
        <f t="shared" si="331"/>
        <v>#N/A</v>
      </c>
      <c r="AM393" s="49" t="e">
        <f t="shared" si="365"/>
        <v>#N/A</v>
      </c>
      <c r="AN393" s="49" t="e">
        <f t="shared" si="365"/>
        <v>#N/A</v>
      </c>
      <c r="AO393" s="49" t="e">
        <f t="shared" si="365"/>
        <v>#N/A</v>
      </c>
      <c r="AP393" s="49" t="e">
        <f t="shared" si="365"/>
        <v>#N/A</v>
      </c>
      <c r="AQ393" s="49" t="e">
        <f t="shared" si="365"/>
        <v>#N/A</v>
      </c>
      <c r="AS393" s="49" t="e">
        <f t="shared" si="332"/>
        <v>#N/A</v>
      </c>
      <c r="AU393" s="49" t="e">
        <f t="shared" si="366"/>
        <v>#N/A</v>
      </c>
      <c r="AV393" s="49" t="e">
        <f t="shared" si="366"/>
        <v>#N/A</v>
      </c>
      <c r="AW393" s="49" t="e">
        <f t="shared" si="366"/>
        <v>#N/A</v>
      </c>
      <c r="AX393" s="49" t="e">
        <f t="shared" si="366"/>
        <v>#N/A</v>
      </c>
      <c r="AY393" s="49" t="e">
        <f t="shared" si="366"/>
        <v>#N/A</v>
      </c>
      <c r="AZ393" s="49" t="e">
        <f t="shared" ref="AZ393:BS393" si="379">IF(ISNUMBER(AZ243), (1+AZ243)/(1+$G243)-1, NA())</f>
        <v>#N/A</v>
      </c>
      <c r="BA393" s="49" t="e">
        <f t="shared" si="379"/>
        <v>#N/A</v>
      </c>
      <c r="BB393" s="49" t="e">
        <f t="shared" si="379"/>
        <v>#N/A</v>
      </c>
      <c r="BC393" s="49" t="e">
        <f t="shared" si="379"/>
        <v>#N/A</v>
      </c>
      <c r="BD393" s="49" t="e">
        <f t="shared" si="379"/>
        <v>#N/A</v>
      </c>
      <c r="BE393" s="49" t="e">
        <f t="shared" si="379"/>
        <v>#N/A</v>
      </c>
      <c r="BF393" s="49" t="e">
        <f t="shared" si="379"/>
        <v>#N/A</v>
      </c>
      <c r="BG393" s="49" t="e">
        <f t="shared" si="379"/>
        <v>#N/A</v>
      </c>
      <c r="BH393" s="49" t="e">
        <f t="shared" si="379"/>
        <v>#N/A</v>
      </c>
      <c r="BI393" s="49" t="e">
        <f t="shared" si="379"/>
        <v>#N/A</v>
      </c>
      <c r="BJ393" s="49" t="e">
        <f t="shared" si="379"/>
        <v>#N/A</v>
      </c>
      <c r="BK393" s="49" t="e">
        <f t="shared" si="379"/>
        <v>#N/A</v>
      </c>
      <c r="BL393" s="49" t="e">
        <f t="shared" si="379"/>
        <v>#N/A</v>
      </c>
      <c r="BM393" s="49" t="e">
        <f t="shared" si="379"/>
        <v>#N/A</v>
      </c>
      <c r="BN393" s="49" t="e">
        <f t="shared" si="379"/>
        <v>#N/A</v>
      </c>
      <c r="BO393" s="49" t="e">
        <f t="shared" si="379"/>
        <v>#N/A</v>
      </c>
      <c r="BP393" s="49" t="e">
        <f t="shared" si="379"/>
        <v>#N/A</v>
      </c>
      <c r="BQ393" s="49" t="e">
        <f t="shared" si="379"/>
        <v>#N/A</v>
      </c>
      <c r="BR393" s="49" t="e">
        <f t="shared" si="379"/>
        <v>#N/A</v>
      </c>
      <c r="BS393" s="49" t="e">
        <f t="shared" si="379"/>
        <v>#N/A</v>
      </c>
    </row>
    <row r="395" spans="1:71">
      <c r="E395" s="52"/>
      <c r="M395" s="118"/>
    </row>
    <row r="396" spans="1:71">
      <c r="A396" s="534" t="s">
        <v>940</v>
      </c>
      <c r="B396" s="308">
        <f>StartYear-1</f>
        <v>1870</v>
      </c>
      <c r="E396" s="52" t="s">
        <v>954</v>
      </c>
      <c r="I396" s="466" t="s">
        <v>953</v>
      </c>
      <c r="J396" s="466" t="s">
        <v>953</v>
      </c>
      <c r="K396" s="466" t="s">
        <v>953</v>
      </c>
      <c r="M396" s="466" t="e">
        <f>IF($B396=M$85-1, M$84, IF(AND($B396&gt;=M$85, $B396&lt;=M$86), M245*(1+M96), NA()))</f>
        <v>#N/A</v>
      </c>
      <c r="N396" s="466" t="e">
        <f>IF($B396=N$85-1, N$84, IF(AND($B396&gt;=N$85, $B396&lt;=N$86), N245*(1+N96), NA()))</f>
        <v>#N/A</v>
      </c>
      <c r="X396" s="466" t="e">
        <f>IF($B396=X$85-1, X$84, IF(AND($B396&gt;=X$85, $B396&lt;=X$86), X245*(1+X96), NA()))</f>
        <v>#N/A</v>
      </c>
      <c r="Y396" s="466" t="e">
        <f>IF($B396=Y$85-1, Y$84, IF(AND($B396&gt;=Y$85, $B396&lt;=Y$86), Y245*(1+Y96), NA()))</f>
        <v>#N/A</v>
      </c>
      <c r="AA396" s="466" t="e">
        <f>IF($B396=AA$85-1, AA$84, IF(AND($B396&gt;=AA$85, $B396&lt;=AA$86), AA245*(1+AA96), NA()))</f>
        <v>#N/A</v>
      </c>
      <c r="AB396" s="466" t="e">
        <f>IF($B396=AB$85-1, AB$84, IF(AND($B396&gt;=AB$85, $B396&lt;=AB$86), AB245*(1+AB96), NA()))</f>
        <v>#N/A</v>
      </c>
      <c r="AC396" s="466" t="e">
        <f>IF($B396=AC$85-1, AC$84, IF(AND($B396&gt;=AC$85, $B396&lt;=AC$86), AC245*(1+AC96), NA()))</f>
        <v>#N/A</v>
      </c>
      <c r="AD396" s="466" t="e">
        <f>IF($B396=AD$85-1, AD$84, IF(AND($B396&gt;=AD$85, $B396&lt;=AD$86), AD245*(1+AD96), NA()))</f>
        <v>#N/A</v>
      </c>
      <c r="AE396" s="466" t="e">
        <f>IF($B396=AE$85-1, AE$84, IF(AND($B396&gt;=AE$85, $B396&lt;=AE$86), AE245*(1+AE96), NA()))</f>
        <v>#N/A</v>
      </c>
      <c r="AG396" s="466" t="s">
        <v>953</v>
      </c>
      <c r="AM396" s="466" t="e">
        <f>IF($B396=AM$85-1, AM$84, IF(AND($B396&gt;=AM$85, $B396&lt;=AM$86), AM245*(1+AM96), NA()))</f>
        <v>#N/A</v>
      </c>
      <c r="AN396" s="466" t="e">
        <f>IF($B396=AN$85-1, AN$84, IF(AND($B396&gt;=AN$85, $B396&lt;=AN$86), AN245*(1+AN96), NA()))</f>
        <v>#N/A</v>
      </c>
      <c r="AO396" s="466" t="e">
        <f>IF($B396=AO$85-1, AO$84, IF(AND($B396&gt;=AO$85, $B396&lt;=AO$86), AO245*(1+AO96), NA()))</f>
        <v>#N/A</v>
      </c>
      <c r="AP396" s="466" t="e">
        <f>IF($B396=AP$85-1, AP$84, IF(AND($B396&gt;=AP$85, $B396&lt;=AP$86), AP245*(1+AP96), NA()))</f>
        <v>#N/A</v>
      </c>
      <c r="AQ396" s="466" t="e">
        <f>IF($B396=AQ$85-1, AQ$84, IF(AND($B396&gt;=AQ$85, $B396&lt;=AQ$86), AQ245*(1+AQ96), NA()))</f>
        <v>#N/A</v>
      </c>
      <c r="AS396" s="466" t="e">
        <f>IF($B396=AS$85-1, AS$84, IF(AND($B396&gt;=AS$85, $B396&lt;=AS$86), AS245*(1+AS96), NA()))</f>
        <v>#N/A</v>
      </c>
      <c r="AU396" s="466" t="e">
        <f>IF($B396=AU$85-1, AU$84, IF(AND($B396&gt;=AU$85, $B396&lt;=AU$86), AU245*(1+AU96), NA()))</f>
        <v>#N/A</v>
      </c>
      <c r="AV396" s="466" t="e">
        <f>IF($B396=AV$85-1, AV$84, IF(AND($B396&gt;=AV$85, $B396&lt;=AV$86), AV245*(1+AV96), NA()))</f>
        <v>#N/A</v>
      </c>
      <c r="AW396" s="466" t="e">
        <f t="shared" ref="AW396:BS396" si="380">IF($B396=AW$85-1, AW$84, IF(AND($B396&gt;=AW$85, $B396&lt;=AW$86), AW245*(1+AW96), NA()))</f>
        <v>#N/A</v>
      </c>
      <c r="AX396" s="466" t="e">
        <f t="shared" si="380"/>
        <v>#N/A</v>
      </c>
      <c r="AY396" s="466" t="e">
        <f t="shared" si="380"/>
        <v>#N/A</v>
      </c>
      <c r="AZ396" s="466" t="e">
        <f t="shared" si="380"/>
        <v>#N/A</v>
      </c>
      <c r="BA396" s="466" t="e">
        <f t="shared" si="380"/>
        <v>#N/A</v>
      </c>
      <c r="BB396" s="466" t="e">
        <f t="shared" si="380"/>
        <v>#N/A</v>
      </c>
      <c r="BC396" s="466" t="e">
        <f t="shared" si="380"/>
        <v>#N/A</v>
      </c>
      <c r="BD396" s="466" t="e">
        <f t="shared" si="380"/>
        <v>#N/A</v>
      </c>
      <c r="BE396" s="466" t="e">
        <f t="shared" si="380"/>
        <v>#N/A</v>
      </c>
      <c r="BF396" s="466" t="e">
        <f t="shared" si="380"/>
        <v>#N/A</v>
      </c>
      <c r="BG396" s="466" t="e">
        <f t="shared" si="380"/>
        <v>#N/A</v>
      </c>
      <c r="BH396" s="466" t="e">
        <f t="shared" si="380"/>
        <v>#N/A</v>
      </c>
      <c r="BI396" s="466" t="e">
        <f t="shared" si="380"/>
        <v>#N/A</v>
      </c>
      <c r="BJ396" s="466" t="e">
        <f t="shared" si="380"/>
        <v>#N/A</v>
      </c>
      <c r="BK396" s="466" t="e">
        <f t="shared" si="380"/>
        <v>#N/A</v>
      </c>
      <c r="BL396" s="466" t="e">
        <f t="shared" si="380"/>
        <v>#N/A</v>
      </c>
      <c r="BM396" s="466" t="e">
        <f t="shared" si="380"/>
        <v>#N/A</v>
      </c>
      <c r="BN396" s="466" t="e">
        <f t="shared" si="380"/>
        <v>#N/A</v>
      </c>
      <c r="BO396" s="466" t="e">
        <f t="shared" si="380"/>
        <v>#N/A</v>
      </c>
      <c r="BP396" s="466" t="e">
        <f t="shared" si="380"/>
        <v>#N/A</v>
      </c>
      <c r="BQ396" s="466" t="e">
        <f t="shared" si="380"/>
        <v>#N/A</v>
      </c>
      <c r="BR396" s="466" t="e">
        <f t="shared" si="380"/>
        <v>#N/A</v>
      </c>
      <c r="BS396" s="466" t="e">
        <f t="shared" si="380"/>
        <v>#N/A</v>
      </c>
    </row>
    <row r="397" spans="1:71">
      <c r="B397" s="48">
        <f>B396+1</f>
        <v>1871</v>
      </c>
      <c r="E397" s="52"/>
      <c r="M397" s="466" t="e">
        <f t="shared" ref="M397:M428" si="381">IF($B397=M$85-1, M$84, IF(AND($B397&gt;=M$85, $B397&lt;=M$86), M396*(1+M97), NA()))</f>
        <v>#N/A</v>
      </c>
      <c r="N397" s="466" t="e">
        <f t="shared" ref="N397:N428" si="382">IF($B397=N$85-1, N$84, IF(AND($B397&gt;=N$85, $B397&lt;=N$86), N396*(1+N97), NA()))</f>
        <v>#N/A</v>
      </c>
      <c r="X397" s="466" t="e">
        <f t="shared" ref="X397:X428" si="383">IF($B397=X$85-1, X$84, IF(AND($B397&gt;=X$85, $B397&lt;=X$86), X396*(1+X97), NA()))</f>
        <v>#N/A</v>
      </c>
      <c r="Y397" s="466" t="e">
        <f t="shared" ref="Y397:Y428" si="384">IF($B397=Y$85-1, Y$84, IF(AND($B397&gt;=Y$85, $B397&lt;=Y$86), Y396*(1+Y97), NA()))</f>
        <v>#N/A</v>
      </c>
      <c r="AA397" s="466" t="e">
        <f t="shared" ref="AA397:AB412" si="385">IF($B397=AA$85-1, AA$84, IF(AND($B397&gt;=AA$85, $B397&lt;=AA$86), AA396*(1+AA97), NA()))</f>
        <v>#N/A</v>
      </c>
      <c r="AB397" s="466" t="e">
        <f t="shared" si="385"/>
        <v>#N/A</v>
      </c>
      <c r="AC397" s="466" t="e">
        <f t="shared" ref="AC397:AC428" si="386">IF($B397=AC$85-1, AC$84, IF(AND($B397&gt;=AC$85, $B397&lt;=AC$86), AC396*(1+AC97), NA()))</f>
        <v>#N/A</v>
      </c>
      <c r="AD397" s="466" t="e">
        <f t="shared" ref="AD397:AD428" si="387">IF($B397=AD$85-1, AD$84, IF(AND($B397&gt;=AD$85, $B397&lt;=AD$86), AD396*(1+AD97), NA()))</f>
        <v>#N/A</v>
      </c>
      <c r="AE397" s="466" t="e">
        <f t="shared" ref="AE397:AE428" si="388">IF($B397=AE$85-1, AE$84, IF(AND($B397&gt;=AE$85, $B397&lt;=AE$86), AE396*(1+AE97), NA()))</f>
        <v>#N/A</v>
      </c>
      <c r="AG397" s="466" t="e">
        <f t="shared" ref="AG397:AG428" si="389">IF($B397=AG$85-1, AG$84, IF(AND($B397&gt;=AG$85, $B397&lt;=AG$86), AG396*(1+AG97), NA()))</f>
        <v>#N/A</v>
      </c>
      <c r="AM397" s="466" t="e">
        <f t="shared" ref="AM397:AM428" si="390">IF($B397=AM$85-1, AM$84, IF(AND($B397&gt;=AM$85, $B397&lt;=AM$86), AM396*(1+AM97), NA()))</f>
        <v>#N/A</v>
      </c>
      <c r="AN397" s="466" t="e">
        <f t="shared" ref="AN397:AN428" si="391">IF($B397=AN$85-1, AN$84, IF(AND($B397&gt;=AN$85, $B397&lt;=AN$86), AN396*(1+AN97), NA()))</f>
        <v>#N/A</v>
      </c>
      <c r="AO397" s="466" t="e">
        <f t="shared" ref="AO397:AO428" si="392">IF($B397=AO$85-1, AO$84, IF(AND($B397&gt;=AO$85, $B397&lt;=AO$86), AO396*(1+AO97), NA()))</f>
        <v>#N/A</v>
      </c>
      <c r="AP397" s="466" t="e">
        <f t="shared" ref="AP397:AP428" si="393">IF($B397=AP$85-1, AP$84, IF(AND($B397&gt;=AP$85, $B397&lt;=AP$86), AP396*(1+AP97), NA()))</f>
        <v>#N/A</v>
      </c>
      <c r="AQ397" s="466" t="e">
        <f t="shared" ref="AQ397:AQ428" si="394">IF($B397=AQ$85-1, AQ$84, IF(AND($B397&gt;=AQ$85, $B397&lt;=AQ$86), AQ396*(1+AQ97), NA()))</f>
        <v>#N/A</v>
      </c>
      <c r="AS397" s="466" t="e">
        <f t="shared" ref="AS397:AS460" si="395">IF($B397=AS$85-1, AS$84, IF(AND($B397&gt;=AS$85, $B397&lt;=AS$86), AS396*(1+AS97), NA()))</f>
        <v>#N/A</v>
      </c>
      <c r="AU397" s="466" t="e">
        <f>IF($B397=AU$85-1, AU$84, IF(AND($B397&gt;=AU$85, $B397&lt;=AU$86), AU396*(1+AU97), NA()))</f>
        <v>#N/A</v>
      </c>
      <c r="AV397" s="466" t="e">
        <f>IF($B397=AV$85-1, AV$84, IF(AND($B397&gt;=AV$85, $B397&lt;=AV$86), AV396*(1+AV97), NA()))</f>
        <v>#N/A</v>
      </c>
      <c r="AW397" s="466" t="e">
        <f t="shared" ref="AW397:BS397" si="396">IF($B397=AW$85-1, AW$84, IF(AND($B397&gt;=AW$85, $B397&lt;=AW$86), AW396*(1+AW97), NA()))</f>
        <v>#N/A</v>
      </c>
      <c r="AX397" s="466" t="e">
        <f t="shared" si="396"/>
        <v>#N/A</v>
      </c>
      <c r="AY397" s="466" t="e">
        <f t="shared" si="396"/>
        <v>#N/A</v>
      </c>
      <c r="AZ397" s="466" t="e">
        <f t="shared" si="396"/>
        <v>#N/A</v>
      </c>
      <c r="BA397" s="466" t="e">
        <f t="shared" si="396"/>
        <v>#N/A</v>
      </c>
      <c r="BB397" s="466" t="e">
        <f t="shared" si="396"/>
        <v>#N/A</v>
      </c>
      <c r="BC397" s="466" t="e">
        <f t="shared" si="396"/>
        <v>#N/A</v>
      </c>
      <c r="BD397" s="466" t="e">
        <f t="shared" si="396"/>
        <v>#N/A</v>
      </c>
      <c r="BE397" s="466" t="e">
        <f t="shared" si="396"/>
        <v>#N/A</v>
      </c>
      <c r="BF397" s="466" t="e">
        <f t="shared" si="396"/>
        <v>#N/A</v>
      </c>
      <c r="BG397" s="466" t="e">
        <f t="shared" si="396"/>
        <v>#N/A</v>
      </c>
      <c r="BH397" s="466" t="e">
        <f t="shared" si="396"/>
        <v>#N/A</v>
      </c>
      <c r="BI397" s="466" t="e">
        <f t="shared" si="396"/>
        <v>#N/A</v>
      </c>
      <c r="BJ397" s="466" t="e">
        <f t="shared" si="396"/>
        <v>#N/A</v>
      </c>
      <c r="BK397" s="466" t="e">
        <f t="shared" si="396"/>
        <v>#N/A</v>
      </c>
      <c r="BL397" s="466" t="e">
        <f t="shared" si="396"/>
        <v>#N/A</v>
      </c>
      <c r="BM397" s="466" t="e">
        <f t="shared" si="396"/>
        <v>#N/A</v>
      </c>
      <c r="BN397" s="466" t="e">
        <f t="shared" si="396"/>
        <v>#N/A</v>
      </c>
      <c r="BO397" s="466" t="e">
        <f t="shared" si="396"/>
        <v>#N/A</v>
      </c>
      <c r="BP397" s="466" t="e">
        <f t="shared" si="396"/>
        <v>#N/A</v>
      </c>
      <c r="BQ397" s="466" t="e">
        <f t="shared" si="396"/>
        <v>#N/A</v>
      </c>
      <c r="BR397" s="466" t="e">
        <f t="shared" si="396"/>
        <v>#N/A</v>
      </c>
      <c r="BS397" s="466" t="e">
        <f t="shared" si="396"/>
        <v>#N/A</v>
      </c>
    </row>
    <row r="398" spans="1:71">
      <c r="B398" s="48">
        <f t="shared" ref="B398:B461" si="397">B397+1</f>
        <v>1872</v>
      </c>
      <c r="E398" s="52"/>
      <c r="M398" s="466" t="e">
        <f t="shared" si="381"/>
        <v>#N/A</v>
      </c>
      <c r="N398" s="466" t="e">
        <f t="shared" si="382"/>
        <v>#N/A</v>
      </c>
      <c r="X398" s="466" t="e">
        <f t="shared" si="383"/>
        <v>#N/A</v>
      </c>
      <c r="Y398" s="466" t="e">
        <f t="shared" si="384"/>
        <v>#N/A</v>
      </c>
      <c r="AA398" s="466" t="e">
        <f t="shared" si="385"/>
        <v>#N/A</v>
      </c>
      <c r="AB398" s="466" t="e">
        <f t="shared" si="385"/>
        <v>#N/A</v>
      </c>
      <c r="AC398" s="466" t="e">
        <f t="shared" si="386"/>
        <v>#N/A</v>
      </c>
      <c r="AD398" s="466" t="e">
        <f t="shared" si="387"/>
        <v>#N/A</v>
      </c>
      <c r="AE398" s="466" t="e">
        <f t="shared" si="388"/>
        <v>#N/A</v>
      </c>
      <c r="AG398" s="466" t="e">
        <f t="shared" si="389"/>
        <v>#N/A</v>
      </c>
      <c r="AM398" s="466" t="e">
        <f t="shared" si="390"/>
        <v>#N/A</v>
      </c>
      <c r="AN398" s="466" t="e">
        <f t="shared" si="391"/>
        <v>#N/A</v>
      </c>
      <c r="AO398" s="466" t="e">
        <f t="shared" si="392"/>
        <v>#N/A</v>
      </c>
      <c r="AP398" s="466" t="e">
        <f t="shared" si="393"/>
        <v>#N/A</v>
      </c>
      <c r="AQ398" s="466" t="e">
        <f t="shared" si="394"/>
        <v>#N/A</v>
      </c>
      <c r="AS398" s="466" t="e">
        <f t="shared" si="395"/>
        <v>#N/A</v>
      </c>
      <c r="AU398" s="466" t="e">
        <f t="shared" ref="AU398:BS398" si="398">IF($B398=AU$85-1, AU$84, IF(AND($B398&gt;=AU$85, $B398&lt;=AU$86), AU397*(1+AU98), NA()))</f>
        <v>#N/A</v>
      </c>
      <c r="AV398" s="466" t="e">
        <f t="shared" si="398"/>
        <v>#N/A</v>
      </c>
      <c r="AW398" s="466" t="e">
        <f t="shared" si="398"/>
        <v>#N/A</v>
      </c>
      <c r="AX398" s="466" t="e">
        <f t="shared" si="398"/>
        <v>#N/A</v>
      </c>
      <c r="AY398" s="466" t="e">
        <f t="shared" si="398"/>
        <v>#N/A</v>
      </c>
      <c r="AZ398" s="466" t="e">
        <f t="shared" si="398"/>
        <v>#N/A</v>
      </c>
      <c r="BA398" s="466" t="e">
        <f t="shared" si="398"/>
        <v>#N/A</v>
      </c>
      <c r="BB398" s="466" t="e">
        <f t="shared" si="398"/>
        <v>#N/A</v>
      </c>
      <c r="BC398" s="466" t="e">
        <f t="shared" si="398"/>
        <v>#N/A</v>
      </c>
      <c r="BD398" s="466" t="e">
        <f t="shared" si="398"/>
        <v>#N/A</v>
      </c>
      <c r="BE398" s="466" t="e">
        <f t="shared" si="398"/>
        <v>#N/A</v>
      </c>
      <c r="BF398" s="466" t="e">
        <f t="shared" si="398"/>
        <v>#N/A</v>
      </c>
      <c r="BG398" s="466" t="e">
        <f t="shared" si="398"/>
        <v>#N/A</v>
      </c>
      <c r="BH398" s="466" t="e">
        <f t="shared" si="398"/>
        <v>#N/A</v>
      </c>
      <c r="BI398" s="466" t="e">
        <f t="shared" si="398"/>
        <v>#N/A</v>
      </c>
      <c r="BJ398" s="466" t="e">
        <f t="shared" si="398"/>
        <v>#N/A</v>
      </c>
      <c r="BK398" s="466" t="e">
        <f t="shared" si="398"/>
        <v>#N/A</v>
      </c>
      <c r="BL398" s="466" t="e">
        <f t="shared" si="398"/>
        <v>#N/A</v>
      </c>
      <c r="BM398" s="466" t="e">
        <f t="shared" si="398"/>
        <v>#N/A</v>
      </c>
      <c r="BN398" s="466" t="e">
        <f t="shared" si="398"/>
        <v>#N/A</v>
      </c>
      <c r="BO398" s="466" t="e">
        <f t="shared" si="398"/>
        <v>#N/A</v>
      </c>
      <c r="BP398" s="466" t="e">
        <f t="shared" si="398"/>
        <v>#N/A</v>
      </c>
      <c r="BQ398" s="466" t="e">
        <f t="shared" si="398"/>
        <v>#N/A</v>
      </c>
      <c r="BR398" s="466" t="e">
        <f t="shared" si="398"/>
        <v>#N/A</v>
      </c>
      <c r="BS398" s="466" t="e">
        <f t="shared" si="398"/>
        <v>#N/A</v>
      </c>
    </row>
    <row r="399" spans="1:71">
      <c r="B399" s="48">
        <f t="shared" si="397"/>
        <v>1873</v>
      </c>
      <c r="E399" s="52"/>
      <c r="M399" s="466" t="e">
        <f t="shared" si="381"/>
        <v>#N/A</v>
      </c>
      <c r="N399" s="466" t="e">
        <f t="shared" si="382"/>
        <v>#N/A</v>
      </c>
      <c r="X399" s="466" t="e">
        <f t="shared" si="383"/>
        <v>#N/A</v>
      </c>
      <c r="Y399" s="466" t="e">
        <f t="shared" si="384"/>
        <v>#N/A</v>
      </c>
      <c r="AA399" s="466" t="e">
        <f t="shared" si="385"/>
        <v>#N/A</v>
      </c>
      <c r="AB399" s="466" t="e">
        <f t="shared" si="385"/>
        <v>#N/A</v>
      </c>
      <c r="AC399" s="466" t="e">
        <f t="shared" si="386"/>
        <v>#N/A</v>
      </c>
      <c r="AD399" s="466" t="e">
        <f t="shared" si="387"/>
        <v>#N/A</v>
      </c>
      <c r="AE399" s="466" t="e">
        <f t="shared" si="388"/>
        <v>#N/A</v>
      </c>
      <c r="AG399" s="466" t="e">
        <f t="shared" si="389"/>
        <v>#N/A</v>
      </c>
      <c r="AM399" s="466" t="e">
        <f t="shared" si="390"/>
        <v>#N/A</v>
      </c>
      <c r="AN399" s="466" t="e">
        <f t="shared" si="391"/>
        <v>#N/A</v>
      </c>
      <c r="AO399" s="466" t="e">
        <f t="shared" si="392"/>
        <v>#N/A</v>
      </c>
      <c r="AP399" s="466" t="e">
        <f t="shared" si="393"/>
        <v>#N/A</v>
      </c>
      <c r="AQ399" s="466" t="e">
        <f t="shared" si="394"/>
        <v>#N/A</v>
      </c>
      <c r="AS399" s="466" t="e">
        <f t="shared" si="395"/>
        <v>#N/A</v>
      </c>
      <c r="AU399" s="466" t="e">
        <f t="shared" ref="AU399:BS399" si="399">IF($B399=AU$85-1, AU$84, IF(AND($B399&gt;=AU$85, $B399&lt;=AU$86), AU398*(1+AU99), NA()))</f>
        <v>#N/A</v>
      </c>
      <c r="AV399" s="466" t="e">
        <f t="shared" si="399"/>
        <v>#N/A</v>
      </c>
      <c r="AW399" s="466" t="e">
        <f t="shared" si="399"/>
        <v>#N/A</v>
      </c>
      <c r="AX399" s="466" t="e">
        <f t="shared" si="399"/>
        <v>#N/A</v>
      </c>
      <c r="AY399" s="466" t="e">
        <f t="shared" si="399"/>
        <v>#N/A</v>
      </c>
      <c r="AZ399" s="466" t="e">
        <f t="shared" si="399"/>
        <v>#N/A</v>
      </c>
      <c r="BA399" s="466" t="e">
        <f t="shared" si="399"/>
        <v>#N/A</v>
      </c>
      <c r="BB399" s="466" t="e">
        <f t="shared" si="399"/>
        <v>#N/A</v>
      </c>
      <c r="BC399" s="466" t="e">
        <f t="shared" si="399"/>
        <v>#N/A</v>
      </c>
      <c r="BD399" s="466" t="e">
        <f t="shared" si="399"/>
        <v>#N/A</v>
      </c>
      <c r="BE399" s="466" t="e">
        <f t="shared" si="399"/>
        <v>#N/A</v>
      </c>
      <c r="BF399" s="466" t="e">
        <f t="shared" si="399"/>
        <v>#N/A</v>
      </c>
      <c r="BG399" s="466" t="e">
        <f t="shared" si="399"/>
        <v>#N/A</v>
      </c>
      <c r="BH399" s="466" t="e">
        <f t="shared" si="399"/>
        <v>#N/A</v>
      </c>
      <c r="BI399" s="466" t="e">
        <f t="shared" si="399"/>
        <v>#N/A</v>
      </c>
      <c r="BJ399" s="466" t="e">
        <f t="shared" si="399"/>
        <v>#N/A</v>
      </c>
      <c r="BK399" s="466" t="e">
        <f t="shared" si="399"/>
        <v>#N/A</v>
      </c>
      <c r="BL399" s="466" t="e">
        <f t="shared" si="399"/>
        <v>#N/A</v>
      </c>
      <c r="BM399" s="466" t="e">
        <f t="shared" si="399"/>
        <v>#N/A</v>
      </c>
      <c r="BN399" s="466" t="e">
        <f t="shared" si="399"/>
        <v>#N/A</v>
      </c>
      <c r="BO399" s="466" t="e">
        <f t="shared" si="399"/>
        <v>#N/A</v>
      </c>
      <c r="BP399" s="466" t="e">
        <f t="shared" si="399"/>
        <v>#N/A</v>
      </c>
      <c r="BQ399" s="466" t="e">
        <f t="shared" si="399"/>
        <v>#N/A</v>
      </c>
      <c r="BR399" s="466" t="e">
        <f t="shared" si="399"/>
        <v>#N/A</v>
      </c>
      <c r="BS399" s="466" t="e">
        <f t="shared" si="399"/>
        <v>#N/A</v>
      </c>
    </row>
    <row r="400" spans="1:71">
      <c r="B400" s="48">
        <f t="shared" si="397"/>
        <v>1874</v>
      </c>
      <c r="E400" s="52"/>
      <c r="M400" s="466" t="e">
        <f t="shared" si="381"/>
        <v>#N/A</v>
      </c>
      <c r="N400" s="466" t="e">
        <f t="shared" si="382"/>
        <v>#N/A</v>
      </c>
      <c r="X400" s="466" t="e">
        <f t="shared" si="383"/>
        <v>#N/A</v>
      </c>
      <c r="Y400" s="466" t="e">
        <f t="shared" si="384"/>
        <v>#N/A</v>
      </c>
      <c r="AA400" s="466" t="e">
        <f t="shared" si="385"/>
        <v>#N/A</v>
      </c>
      <c r="AB400" s="466" t="e">
        <f t="shared" si="385"/>
        <v>#N/A</v>
      </c>
      <c r="AC400" s="466" t="e">
        <f t="shared" si="386"/>
        <v>#N/A</v>
      </c>
      <c r="AD400" s="466" t="e">
        <f t="shared" si="387"/>
        <v>#N/A</v>
      </c>
      <c r="AE400" s="466" t="e">
        <f t="shared" si="388"/>
        <v>#N/A</v>
      </c>
      <c r="AG400" s="466" t="e">
        <f t="shared" si="389"/>
        <v>#N/A</v>
      </c>
      <c r="AM400" s="466" t="e">
        <f t="shared" si="390"/>
        <v>#N/A</v>
      </c>
      <c r="AN400" s="466" t="e">
        <f t="shared" si="391"/>
        <v>#N/A</v>
      </c>
      <c r="AO400" s="466" t="e">
        <f t="shared" si="392"/>
        <v>#N/A</v>
      </c>
      <c r="AP400" s="466" t="e">
        <f t="shared" si="393"/>
        <v>#N/A</v>
      </c>
      <c r="AQ400" s="466" t="e">
        <f t="shared" si="394"/>
        <v>#N/A</v>
      </c>
      <c r="AS400" s="466" t="e">
        <f t="shared" si="395"/>
        <v>#N/A</v>
      </c>
      <c r="AU400" s="466" t="e">
        <f t="shared" ref="AU400:BS400" si="400">IF($B400=AU$85-1, AU$84, IF(AND($B400&gt;=AU$85, $B400&lt;=AU$86), AU399*(1+AU100), NA()))</f>
        <v>#N/A</v>
      </c>
      <c r="AV400" s="466" t="e">
        <f t="shared" si="400"/>
        <v>#N/A</v>
      </c>
      <c r="AW400" s="466" t="e">
        <f t="shared" si="400"/>
        <v>#N/A</v>
      </c>
      <c r="AX400" s="466" t="e">
        <f t="shared" si="400"/>
        <v>#N/A</v>
      </c>
      <c r="AY400" s="466" t="e">
        <f t="shared" si="400"/>
        <v>#N/A</v>
      </c>
      <c r="AZ400" s="466" t="e">
        <f t="shared" si="400"/>
        <v>#N/A</v>
      </c>
      <c r="BA400" s="466" t="e">
        <f t="shared" si="400"/>
        <v>#N/A</v>
      </c>
      <c r="BB400" s="466" t="e">
        <f t="shared" si="400"/>
        <v>#N/A</v>
      </c>
      <c r="BC400" s="466" t="e">
        <f t="shared" si="400"/>
        <v>#N/A</v>
      </c>
      <c r="BD400" s="466" t="e">
        <f t="shared" si="400"/>
        <v>#N/A</v>
      </c>
      <c r="BE400" s="466" t="e">
        <f t="shared" si="400"/>
        <v>#N/A</v>
      </c>
      <c r="BF400" s="466" t="e">
        <f t="shared" si="400"/>
        <v>#N/A</v>
      </c>
      <c r="BG400" s="466" t="e">
        <f t="shared" si="400"/>
        <v>#N/A</v>
      </c>
      <c r="BH400" s="466" t="e">
        <f t="shared" si="400"/>
        <v>#N/A</v>
      </c>
      <c r="BI400" s="466" t="e">
        <f t="shared" si="400"/>
        <v>#N/A</v>
      </c>
      <c r="BJ400" s="466" t="e">
        <f t="shared" si="400"/>
        <v>#N/A</v>
      </c>
      <c r="BK400" s="466" t="e">
        <f t="shared" si="400"/>
        <v>#N/A</v>
      </c>
      <c r="BL400" s="466" t="e">
        <f t="shared" si="400"/>
        <v>#N/A</v>
      </c>
      <c r="BM400" s="466" t="e">
        <f t="shared" si="400"/>
        <v>#N/A</v>
      </c>
      <c r="BN400" s="466" t="e">
        <f t="shared" si="400"/>
        <v>#N/A</v>
      </c>
      <c r="BO400" s="466" t="e">
        <f t="shared" si="400"/>
        <v>#N/A</v>
      </c>
      <c r="BP400" s="466" t="e">
        <f t="shared" si="400"/>
        <v>#N/A</v>
      </c>
      <c r="BQ400" s="466" t="e">
        <f t="shared" si="400"/>
        <v>#N/A</v>
      </c>
      <c r="BR400" s="466" t="e">
        <f t="shared" si="400"/>
        <v>#N/A</v>
      </c>
      <c r="BS400" s="466" t="e">
        <f t="shared" si="400"/>
        <v>#N/A</v>
      </c>
    </row>
    <row r="401" spans="2:71">
      <c r="B401" s="48">
        <f t="shared" si="397"/>
        <v>1875</v>
      </c>
      <c r="E401" s="52"/>
      <c r="M401" s="466" t="e">
        <f t="shared" si="381"/>
        <v>#N/A</v>
      </c>
      <c r="N401" s="466" t="e">
        <f t="shared" si="382"/>
        <v>#N/A</v>
      </c>
      <c r="X401" s="466" t="e">
        <f t="shared" si="383"/>
        <v>#N/A</v>
      </c>
      <c r="Y401" s="466" t="e">
        <f t="shared" si="384"/>
        <v>#N/A</v>
      </c>
      <c r="AA401" s="466" t="e">
        <f t="shared" si="385"/>
        <v>#N/A</v>
      </c>
      <c r="AB401" s="466" t="e">
        <f t="shared" si="385"/>
        <v>#N/A</v>
      </c>
      <c r="AC401" s="466" t="e">
        <f t="shared" si="386"/>
        <v>#N/A</v>
      </c>
      <c r="AD401" s="466" t="e">
        <f t="shared" si="387"/>
        <v>#N/A</v>
      </c>
      <c r="AE401" s="466" t="e">
        <f t="shared" si="388"/>
        <v>#N/A</v>
      </c>
      <c r="AG401" s="466" t="e">
        <f t="shared" si="389"/>
        <v>#N/A</v>
      </c>
      <c r="AM401" s="466" t="e">
        <f t="shared" si="390"/>
        <v>#N/A</v>
      </c>
      <c r="AN401" s="466" t="e">
        <f t="shared" si="391"/>
        <v>#N/A</v>
      </c>
      <c r="AO401" s="466" t="e">
        <f t="shared" si="392"/>
        <v>#N/A</v>
      </c>
      <c r="AP401" s="466" t="e">
        <f t="shared" si="393"/>
        <v>#N/A</v>
      </c>
      <c r="AQ401" s="466" t="e">
        <f t="shared" si="394"/>
        <v>#N/A</v>
      </c>
      <c r="AS401" s="466" t="e">
        <f t="shared" si="395"/>
        <v>#N/A</v>
      </c>
      <c r="AU401" s="466" t="e">
        <f t="shared" ref="AU401:BS401" si="401">IF($B401=AU$85-1, AU$84, IF(AND($B401&gt;=AU$85, $B401&lt;=AU$86), AU400*(1+AU101), NA()))</f>
        <v>#N/A</v>
      </c>
      <c r="AV401" s="466" t="e">
        <f t="shared" si="401"/>
        <v>#N/A</v>
      </c>
      <c r="AW401" s="466" t="e">
        <f t="shared" si="401"/>
        <v>#N/A</v>
      </c>
      <c r="AX401" s="466" t="e">
        <f t="shared" si="401"/>
        <v>#N/A</v>
      </c>
      <c r="AY401" s="466" t="e">
        <f t="shared" si="401"/>
        <v>#N/A</v>
      </c>
      <c r="AZ401" s="466" t="e">
        <f t="shared" si="401"/>
        <v>#N/A</v>
      </c>
      <c r="BA401" s="466" t="e">
        <f t="shared" si="401"/>
        <v>#N/A</v>
      </c>
      <c r="BB401" s="466" t="e">
        <f t="shared" si="401"/>
        <v>#N/A</v>
      </c>
      <c r="BC401" s="466" t="e">
        <f t="shared" si="401"/>
        <v>#N/A</v>
      </c>
      <c r="BD401" s="466" t="e">
        <f t="shared" si="401"/>
        <v>#N/A</v>
      </c>
      <c r="BE401" s="466" t="e">
        <f t="shared" si="401"/>
        <v>#N/A</v>
      </c>
      <c r="BF401" s="466" t="e">
        <f t="shared" si="401"/>
        <v>#N/A</v>
      </c>
      <c r="BG401" s="466" t="e">
        <f t="shared" si="401"/>
        <v>#N/A</v>
      </c>
      <c r="BH401" s="466" t="e">
        <f t="shared" si="401"/>
        <v>#N/A</v>
      </c>
      <c r="BI401" s="466" t="e">
        <f t="shared" si="401"/>
        <v>#N/A</v>
      </c>
      <c r="BJ401" s="466" t="e">
        <f t="shared" si="401"/>
        <v>#N/A</v>
      </c>
      <c r="BK401" s="466" t="e">
        <f t="shared" si="401"/>
        <v>#N/A</v>
      </c>
      <c r="BL401" s="466" t="e">
        <f t="shared" si="401"/>
        <v>#N/A</v>
      </c>
      <c r="BM401" s="466" t="e">
        <f t="shared" si="401"/>
        <v>#N/A</v>
      </c>
      <c r="BN401" s="466" t="e">
        <f t="shared" si="401"/>
        <v>#N/A</v>
      </c>
      <c r="BO401" s="466" t="e">
        <f t="shared" si="401"/>
        <v>#N/A</v>
      </c>
      <c r="BP401" s="466" t="e">
        <f t="shared" si="401"/>
        <v>#N/A</v>
      </c>
      <c r="BQ401" s="466" t="e">
        <f t="shared" si="401"/>
        <v>#N/A</v>
      </c>
      <c r="BR401" s="466" t="e">
        <f t="shared" si="401"/>
        <v>#N/A</v>
      </c>
      <c r="BS401" s="466" t="e">
        <f t="shared" si="401"/>
        <v>#N/A</v>
      </c>
    </row>
    <row r="402" spans="2:71">
      <c r="B402" s="48">
        <f t="shared" si="397"/>
        <v>1876</v>
      </c>
      <c r="E402" s="52"/>
      <c r="M402" s="466" t="e">
        <f t="shared" si="381"/>
        <v>#N/A</v>
      </c>
      <c r="N402" s="466" t="e">
        <f t="shared" si="382"/>
        <v>#N/A</v>
      </c>
      <c r="X402" s="466" t="e">
        <f t="shared" si="383"/>
        <v>#N/A</v>
      </c>
      <c r="Y402" s="466" t="e">
        <f t="shared" si="384"/>
        <v>#N/A</v>
      </c>
      <c r="AA402" s="466" t="e">
        <f t="shared" si="385"/>
        <v>#N/A</v>
      </c>
      <c r="AB402" s="466" t="e">
        <f t="shared" si="385"/>
        <v>#N/A</v>
      </c>
      <c r="AC402" s="466" t="e">
        <f t="shared" si="386"/>
        <v>#N/A</v>
      </c>
      <c r="AD402" s="466" t="e">
        <f t="shared" si="387"/>
        <v>#N/A</v>
      </c>
      <c r="AE402" s="466" t="e">
        <f t="shared" si="388"/>
        <v>#N/A</v>
      </c>
      <c r="AG402" s="466" t="e">
        <f t="shared" si="389"/>
        <v>#N/A</v>
      </c>
      <c r="AM402" s="466" t="e">
        <f t="shared" si="390"/>
        <v>#N/A</v>
      </c>
      <c r="AN402" s="466" t="e">
        <f t="shared" si="391"/>
        <v>#N/A</v>
      </c>
      <c r="AO402" s="466" t="e">
        <f t="shared" si="392"/>
        <v>#N/A</v>
      </c>
      <c r="AP402" s="466" t="e">
        <f t="shared" si="393"/>
        <v>#N/A</v>
      </c>
      <c r="AQ402" s="466" t="e">
        <f t="shared" si="394"/>
        <v>#N/A</v>
      </c>
      <c r="AS402" s="466" t="e">
        <f t="shared" si="395"/>
        <v>#N/A</v>
      </c>
      <c r="AU402" s="466" t="e">
        <f t="shared" ref="AU402:BS402" si="402">IF($B402=AU$85-1, AU$84, IF(AND($B402&gt;=AU$85, $B402&lt;=AU$86), AU401*(1+AU102), NA()))</f>
        <v>#N/A</v>
      </c>
      <c r="AV402" s="466" t="e">
        <f t="shared" si="402"/>
        <v>#N/A</v>
      </c>
      <c r="AW402" s="466" t="e">
        <f t="shared" si="402"/>
        <v>#N/A</v>
      </c>
      <c r="AX402" s="466" t="e">
        <f t="shared" si="402"/>
        <v>#N/A</v>
      </c>
      <c r="AY402" s="466" t="e">
        <f t="shared" si="402"/>
        <v>#N/A</v>
      </c>
      <c r="AZ402" s="466" t="e">
        <f t="shared" si="402"/>
        <v>#N/A</v>
      </c>
      <c r="BA402" s="466" t="e">
        <f t="shared" si="402"/>
        <v>#N/A</v>
      </c>
      <c r="BB402" s="466" t="e">
        <f t="shared" si="402"/>
        <v>#N/A</v>
      </c>
      <c r="BC402" s="466" t="e">
        <f t="shared" si="402"/>
        <v>#N/A</v>
      </c>
      <c r="BD402" s="466" t="e">
        <f t="shared" si="402"/>
        <v>#N/A</v>
      </c>
      <c r="BE402" s="466" t="e">
        <f t="shared" si="402"/>
        <v>#N/A</v>
      </c>
      <c r="BF402" s="466" t="e">
        <f t="shared" si="402"/>
        <v>#N/A</v>
      </c>
      <c r="BG402" s="466" t="e">
        <f t="shared" si="402"/>
        <v>#N/A</v>
      </c>
      <c r="BH402" s="466" t="e">
        <f t="shared" si="402"/>
        <v>#N/A</v>
      </c>
      <c r="BI402" s="466" t="e">
        <f t="shared" si="402"/>
        <v>#N/A</v>
      </c>
      <c r="BJ402" s="466" t="e">
        <f t="shared" si="402"/>
        <v>#N/A</v>
      </c>
      <c r="BK402" s="466" t="e">
        <f t="shared" si="402"/>
        <v>#N/A</v>
      </c>
      <c r="BL402" s="466" t="e">
        <f t="shared" si="402"/>
        <v>#N/A</v>
      </c>
      <c r="BM402" s="466" t="e">
        <f t="shared" si="402"/>
        <v>#N/A</v>
      </c>
      <c r="BN402" s="466" t="e">
        <f t="shared" si="402"/>
        <v>#N/A</v>
      </c>
      <c r="BO402" s="466" t="e">
        <f t="shared" si="402"/>
        <v>#N/A</v>
      </c>
      <c r="BP402" s="466" t="e">
        <f t="shared" si="402"/>
        <v>#N/A</v>
      </c>
      <c r="BQ402" s="466" t="e">
        <f t="shared" si="402"/>
        <v>#N/A</v>
      </c>
      <c r="BR402" s="466" t="e">
        <f t="shared" si="402"/>
        <v>#N/A</v>
      </c>
      <c r="BS402" s="466" t="e">
        <f t="shared" si="402"/>
        <v>#N/A</v>
      </c>
    </row>
    <row r="403" spans="2:71">
      <c r="B403" s="48">
        <f t="shared" si="397"/>
        <v>1877</v>
      </c>
      <c r="E403" s="52"/>
      <c r="M403" s="466" t="e">
        <f t="shared" si="381"/>
        <v>#N/A</v>
      </c>
      <c r="N403" s="466" t="e">
        <f t="shared" si="382"/>
        <v>#N/A</v>
      </c>
      <c r="X403" s="466" t="e">
        <f t="shared" si="383"/>
        <v>#N/A</v>
      </c>
      <c r="Y403" s="466" t="e">
        <f t="shared" si="384"/>
        <v>#N/A</v>
      </c>
      <c r="AA403" s="466" t="e">
        <f t="shared" si="385"/>
        <v>#N/A</v>
      </c>
      <c r="AB403" s="466" t="e">
        <f t="shared" si="385"/>
        <v>#N/A</v>
      </c>
      <c r="AC403" s="466" t="e">
        <f t="shared" si="386"/>
        <v>#N/A</v>
      </c>
      <c r="AD403" s="466" t="e">
        <f t="shared" si="387"/>
        <v>#N/A</v>
      </c>
      <c r="AE403" s="466" t="e">
        <f t="shared" si="388"/>
        <v>#N/A</v>
      </c>
      <c r="AG403" s="466" t="e">
        <f t="shared" si="389"/>
        <v>#N/A</v>
      </c>
      <c r="AM403" s="466" t="e">
        <f t="shared" si="390"/>
        <v>#N/A</v>
      </c>
      <c r="AN403" s="466" t="e">
        <f t="shared" si="391"/>
        <v>#N/A</v>
      </c>
      <c r="AO403" s="466" t="e">
        <f t="shared" si="392"/>
        <v>#N/A</v>
      </c>
      <c r="AP403" s="466" t="e">
        <f t="shared" si="393"/>
        <v>#N/A</v>
      </c>
      <c r="AQ403" s="466" t="e">
        <f t="shared" si="394"/>
        <v>#N/A</v>
      </c>
      <c r="AS403" s="466" t="e">
        <f t="shared" si="395"/>
        <v>#N/A</v>
      </c>
      <c r="AU403" s="466" t="e">
        <f t="shared" ref="AU403:BS403" si="403">IF($B403=AU$85-1, AU$84, IF(AND($B403&gt;=AU$85, $B403&lt;=AU$86), AU402*(1+AU103), NA()))</f>
        <v>#N/A</v>
      </c>
      <c r="AV403" s="466" t="e">
        <f t="shared" si="403"/>
        <v>#N/A</v>
      </c>
      <c r="AW403" s="466" t="e">
        <f t="shared" si="403"/>
        <v>#N/A</v>
      </c>
      <c r="AX403" s="466" t="e">
        <f t="shared" si="403"/>
        <v>#N/A</v>
      </c>
      <c r="AY403" s="466" t="e">
        <f t="shared" si="403"/>
        <v>#N/A</v>
      </c>
      <c r="AZ403" s="466" t="e">
        <f t="shared" si="403"/>
        <v>#N/A</v>
      </c>
      <c r="BA403" s="466" t="e">
        <f t="shared" si="403"/>
        <v>#N/A</v>
      </c>
      <c r="BB403" s="466" t="e">
        <f t="shared" si="403"/>
        <v>#N/A</v>
      </c>
      <c r="BC403" s="466" t="e">
        <f t="shared" si="403"/>
        <v>#N/A</v>
      </c>
      <c r="BD403" s="466" t="e">
        <f t="shared" si="403"/>
        <v>#N/A</v>
      </c>
      <c r="BE403" s="466" t="e">
        <f t="shared" si="403"/>
        <v>#N/A</v>
      </c>
      <c r="BF403" s="466" t="e">
        <f t="shared" si="403"/>
        <v>#N/A</v>
      </c>
      <c r="BG403" s="466" t="e">
        <f t="shared" si="403"/>
        <v>#N/A</v>
      </c>
      <c r="BH403" s="466" t="e">
        <f t="shared" si="403"/>
        <v>#N/A</v>
      </c>
      <c r="BI403" s="466" t="e">
        <f t="shared" si="403"/>
        <v>#N/A</v>
      </c>
      <c r="BJ403" s="466" t="e">
        <f t="shared" si="403"/>
        <v>#N/A</v>
      </c>
      <c r="BK403" s="466" t="e">
        <f t="shared" si="403"/>
        <v>#N/A</v>
      </c>
      <c r="BL403" s="466" t="e">
        <f t="shared" si="403"/>
        <v>#N/A</v>
      </c>
      <c r="BM403" s="466" t="e">
        <f t="shared" si="403"/>
        <v>#N/A</v>
      </c>
      <c r="BN403" s="466" t="e">
        <f t="shared" si="403"/>
        <v>#N/A</v>
      </c>
      <c r="BO403" s="466" t="e">
        <f t="shared" si="403"/>
        <v>#N/A</v>
      </c>
      <c r="BP403" s="466" t="e">
        <f t="shared" si="403"/>
        <v>#N/A</v>
      </c>
      <c r="BQ403" s="466" t="e">
        <f t="shared" si="403"/>
        <v>#N/A</v>
      </c>
      <c r="BR403" s="466" t="e">
        <f t="shared" si="403"/>
        <v>#N/A</v>
      </c>
      <c r="BS403" s="466" t="e">
        <f t="shared" si="403"/>
        <v>#N/A</v>
      </c>
    </row>
    <row r="404" spans="2:71">
      <c r="B404" s="48">
        <f t="shared" si="397"/>
        <v>1878</v>
      </c>
      <c r="E404" s="52"/>
      <c r="M404" s="466" t="e">
        <f t="shared" si="381"/>
        <v>#N/A</v>
      </c>
      <c r="N404" s="466" t="e">
        <f t="shared" si="382"/>
        <v>#N/A</v>
      </c>
      <c r="X404" s="466" t="e">
        <f t="shared" si="383"/>
        <v>#N/A</v>
      </c>
      <c r="Y404" s="466" t="e">
        <f t="shared" si="384"/>
        <v>#N/A</v>
      </c>
      <c r="AA404" s="466" t="e">
        <f t="shared" si="385"/>
        <v>#N/A</v>
      </c>
      <c r="AB404" s="466" t="e">
        <f t="shared" si="385"/>
        <v>#N/A</v>
      </c>
      <c r="AC404" s="466" t="e">
        <f t="shared" si="386"/>
        <v>#N/A</v>
      </c>
      <c r="AD404" s="466" t="e">
        <f t="shared" si="387"/>
        <v>#N/A</v>
      </c>
      <c r="AE404" s="466" t="e">
        <f t="shared" si="388"/>
        <v>#N/A</v>
      </c>
      <c r="AG404" s="466" t="e">
        <f t="shared" si="389"/>
        <v>#N/A</v>
      </c>
      <c r="AM404" s="466" t="e">
        <f t="shared" si="390"/>
        <v>#N/A</v>
      </c>
      <c r="AN404" s="466" t="e">
        <f t="shared" si="391"/>
        <v>#N/A</v>
      </c>
      <c r="AO404" s="466" t="e">
        <f t="shared" si="392"/>
        <v>#N/A</v>
      </c>
      <c r="AP404" s="466" t="e">
        <f t="shared" si="393"/>
        <v>#N/A</v>
      </c>
      <c r="AQ404" s="466" t="e">
        <f t="shared" si="394"/>
        <v>#N/A</v>
      </c>
      <c r="AS404" s="466" t="e">
        <f t="shared" si="395"/>
        <v>#N/A</v>
      </c>
      <c r="AU404" s="466" t="e">
        <f t="shared" ref="AU404:BS404" si="404">IF($B404=AU$85-1, AU$84, IF(AND($B404&gt;=AU$85, $B404&lt;=AU$86), AU403*(1+AU104), NA()))</f>
        <v>#N/A</v>
      </c>
      <c r="AV404" s="466" t="e">
        <f t="shared" si="404"/>
        <v>#N/A</v>
      </c>
      <c r="AW404" s="466" t="e">
        <f t="shared" si="404"/>
        <v>#N/A</v>
      </c>
      <c r="AX404" s="466" t="e">
        <f t="shared" si="404"/>
        <v>#N/A</v>
      </c>
      <c r="AY404" s="466" t="e">
        <f t="shared" si="404"/>
        <v>#N/A</v>
      </c>
      <c r="AZ404" s="466" t="e">
        <f t="shared" si="404"/>
        <v>#N/A</v>
      </c>
      <c r="BA404" s="466" t="e">
        <f t="shared" si="404"/>
        <v>#N/A</v>
      </c>
      <c r="BB404" s="466" t="e">
        <f t="shared" si="404"/>
        <v>#N/A</v>
      </c>
      <c r="BC404" s="466" t="e">
        <f t="shared" si="404"/>
        <v>#N/A</v>
      </c>
      <c r="BD404" s="466" t="e">
        <f t="shared" si="404"/>
        <v>#N/A</v>
      </c>
      <c r="BE404" s="466" t="e">
        <f t="shared" si="404"/>
        <v>#N/A</v>
      </c>
      <c r="BF404" s="466" t="e">
        <f t="shared" si="404"/>
        <v>#N/A</v>
      </c>
      <c r="BG404" s="466" t="e">
        <f t="shared" si="404"/>
        <v>#N/A</v>
      </c>
      <c r="BH404" s="466" t="e">
        <f t="shared" si="404"/>
        <v>#N/A</v>
      </c>
      <c r="BI404" s="466" t="e">
        <f t="shared" si="404"/>
        <v>#N/A</v>
      </c>
      <c r="BJ404" s="466" t="e">
        <f t="shared" si="404"/>
        <v>#N/A</v>
      </c>
      <c r="BK404" s="466" t="e">
        <f t="shared" si="404"/>
        <v>#N/A</v>
      </c>
      <c r="BL404" s="466" t="e">
        <f t="shared" si="404"/>
        <v>#N/A</v>
      </c>
      <c r="BM404" s="466" t="e">
        <f t="shared" si="404"/>
        <v>#N/A</v>
      </c>
      <c r="BN404" s="466" t="e">
        <f t="shared" si="404"/>
        <v>#N/A</v>
      </c>
      <c r="BO404" s="466" t="e">
        <f t="shared" si="404"/>
        <v>#N/A</v>
      </c>
      <c r="BP404" s="466" t="e">
        <f t="shared" si="404"/>
        <v>#N/A</v>
      </c>
      <c r="BQ404" s="466" t="e">
        <f t="shared" si="404"/>
        <v>#N/A</v>
      </c>
      <c r="BR404" s="466" t="e">
        <f t="shared" si="404"/>
        <v>#N/A</v>
      </c>
      <c r="BS404" s="466" t="e">
        <f t="shared" si="404"/>
        <v>#N/A</v>
      </c>
    </row>
    <row r="405" spans="2:71">
      <c r="B405" s="48">
        <f t="shared" si="397"/>
        <v>1879</v>
      </c>
      <c r="E405" s="52"/>
      <c r="M405" s="466" t="e">
        <f t="shared" si="381"/>
        <v>#N/A</v>
      </c>
      <c r="N405" s="466" t="e">
        <f t="shared" si="382"/>
        <v>#N/A</v>
      </c>
      <c r="X405" s="466" t="e">
        <f t="shared" si="383"/>
        <v>#N/A</v>
      </c>
      <c r="Y405" s="466" t="e">
        <f t="shared" si="384"/>
        <v>#N/A</v>
      </c>
      <c r="AA405" s="466" t="e">
        <f t="shared" si="385"/>
        <v>#N/A</v>
      </c>
      <c r="AB405" s="466" t="e">
        <f t="shared" si="385"/>
        <v>#N/A</v>
      </c>
      <c r="AC405" s="466" t="e">
        <f t="shared" si="386"/>
        <v>#N/A</v>
      </c>
      <c r="AD405" s="466" t="e">
        <f t="shared" si="387"/>
        <v>#N/A</v>
      </c>
      <c r="AE405" s="466" t="e">
        <f t="shared" si="388"/>
        <v>#N/A</v>
      </c>
      <c r="AG405" s="466" t="e">
        <f t="shared" si="389"/>
        <v>#N/A</v>
      </c>
      <c r="AM405" s="466" t="e">
        <f t="shared" si="390"/>
        <v>#N/A</v>
      </c>
      <c r="AN405" s="466" t="e">
        <f t="shared" si="391"/>
        <v>#N/A</v>
      </c>
      <c r="AO405" s="466" t="e">
        <f t="shared" si="392"/>
        <v>#N/A</v>
      </c>
      <c r="AP405" s="466" t="e">
        <f t="shared" si="393"/>
        <v>#N/A</v>
      </c>
      <c r="AQ405" s="466" t="e">
        <f t="shared" si="394"/>
        <v>#N/A</v>
      </c>
      <c r="AS405" s="466" t="e">
        <f t="shared" si="395"/>
        <v>#N/A</v>
      </c>
      <c r="AU405" s="466" t="e">
        <f t="shared" ref="AU405:BS405" si="405">IF($B405=AU$85-1, AU$84, IF(AND($B405&gt;=AU$85, $B405&lt;=AU$86), AU404*(1+AU105), NA()))</f>
        <v>#N/A</v>
      </c>
      <c r="AV405" s="466" t="e">
        <f t="shared" si="405"/>
        <v>#N/A</v>
      </c>
      <c r="AW405" s="466" t="e">
        <f t="shared" si="405"/>
        <v>#N/A</v>
      </c>
      <c r="AX405" s="466" t="e">
        <f t="shared" si="405"/>
        <v>#N/A</v>
      </c>
      <c r="AY405" s="466" t="e">
        <f t="shared" si="405"/>
        <v>#N/A</v>
      </c>
      <c r="AZ405" s="466" t="e">
        <f t="shared" si="405"/>
        <v>#N/A</v>
      </c>
      <c r="BA405" s="466" t="e">
        <f t="shared" si="405"/>
        <v>#N/A</v>
      </c>
      <c r="BB405" s="466" t="e">
        <f t="shared" si="405"/>
        <v>#N/A</v>
      </c>
      <c r="BC405" s="466" t="e">
        <f t="shared" si="405"/>
        <v>#N/A</v>
      </c>
      <c r="BD405" s="466" t="e">
        <f t="shared" si="405"/>
        <v>#N/A</v>
      </c>
      <c r="BE405" s="466" t="e">
        <f t="shared" si="405"/>
        <v>#N/A</v>
      </c>
      <c r="BF405" s="466" t="e">
        <f t="shared" si="405"/>
        <v>#N/A</v>
      </c>
      <c r="BG405" s="466" t="e">
        <f t="shared" si="405"/>
        <v>#N/A</v>
      </c>
      <c r="BH405" s="466" t="e">
        <f t="shared" si="405"/>
        <v>#N/A</v>
      </c>
      <c r="BI405" s="466" t="e">
        <f t="shared" si="405"/>
        <v>#N/A</v>
      </c>
      <c r="BJ405" s="466" t="e">
        <f t="shared" si="405"/>
        <v>#N/A</v>
      </c>
      <c r="BK405" s="466" t="e">
        <f t="shared" si="405"/>
        <v>#N/A</v>
      </c>
      <c r="BL405" s="466" t="e">
        <f t="shared" si="405"/>
        <v>#N/A</v>
      </c>
      <c r="BM405" s="466" t="e">
        <f t="shared" si="405"/>
        <v>#N/A</v>
      </c>
      <c r="BN405" s="466" t="e">
        <f t="shared" si="405"/>
        <v>#N/A</v>
      </c>
      <c r="BO405" s="466" t="e">
        <f t="shared" si="405"/>
        <v>#N/A</v>
      </c>
      <c r="BP405" s="466" t="e">
        <f t="shared" si="405"/>
        <v>#N/A</v>
      </c>
      <c r="BQ405" s="466" t="e">
        <f t="shared" si="405"/>
        <v>#N/A</v>
      </c>
      <c r="BR405" s="466" t="e">
        <f t="shared" si="405"/>
        <v>#N/A</v>
      </c>
      <c r="BS405" s="466" t="e">
        <f t="shared" si="405"/>
        <v>#N/A</v>
      </c>
    </row>
    <row r="406" spans="2:71">
      <c r="B406" s="48">
        <f t="shared" si="397"/>
        <v>1880</v>
      </c>
      <c r="E406" s="52"/>
      <c r="M406" s="466" t="e">
        <f t="shared" si="381"/>
        <v>#N/A</v>
      </c>
      <c r="N406" s="466" t="e">
        <f t="shared" si="382"/>
        <v>#N/A</v>
      </c>
      <c r="X406" s="466" t="e">
        <f t="shared" si="383"/>
        <v>#N/A</v>
      </c>
      <c r="Y406" s="466" t="e">
        <f t="shared" si="384"/>
        <v>#N/A</v>
      </c>
      <c r="AA406" s="466" t="e">
        <f t="shared" si="385"/>
        <v>#N/A</v>
      </c>
      <c r="AB406" s="466" t="e">
        <f t="shared" si="385"/>
        <v>#N/A</v>
      </c>
      <c r="AC406" s="466" t="e">
        <f t="shared" si="386"/>
        <v>#N/A</v>
      </c>
      <c r="AD406" s="466" t="e">
        <f t="shared" si="387"/>
        <v>#N/A</v>
      </c>
      <c r="AE406" s="466" t="e">
        <f t="shared" si="388"/>
        <v>#N/A</v>
      </c>
      <c r="AG406" s="466" t="e">
        <f t="shared" si="389"/>
        <v>#N/A</v>
      </c>
      <c r="AM406" s="466" t="e">
        <f t="shared" si="390"/>
        <v>#N/A</v>
      </c>
      <c r="AN406" s="466" t="e">
        <f t="shared" si="391"/>
        <v>#N/A</v>
      </c>
      <c r="AO406" s="466" t="e">
        <f t="shared" si="392"/>
        <v>#N/A</v>
      </c>
      <c r="AP406" s="466" t="e">
        <f t="shared" si="393"/>
        <v>#N/A</v>
      </c>
      <c r="AQ406" s="466" t="e">
        <f t="shared" si="394"/>
        <v>#N/A</v>
      </c>
      <c r="AS406" s="466" t="e">
        <f t="shared" si="395"/>
        <v>#N/A</v>
      </c>
      <c r="AU406" s="466" t="e">
        <f t="shared" ref="AU406:BS406" si="406">IF($B406=AU$85-1, AU$84, IF(AND($B406&gt;=AU$85, $B406&lt;=AU$86), AU405*(1+AU106), NA()))</f>
        <v>#N/A</v>
      </c>
      <c r="AV406" s="466" t="e">
        <f t="shared" si="406"/>
        <v>#N/A</v>
      </c>
      <c r="AW406" s="466" t="e">
        <f t="shared" si="406"/>
        <v>#N/A</v>
      </c>
      <c r="AX406" s="466" t="e">
        <f t="shared" si="406"/>
        <v>#N/A</v>
      </c>
      <c r="AY406" s="466" t="e">
        <f t="shared" si="406"/>
        <v>#N/A</v>
      </c>
      <c r="AZ406" s="466" t="e">
        <f t="shared" si="406"/>
        <v>#N/A</v>
      </c>
      <c r="BA406" s="466" t="e">
        <f t="shared" si="406"/>
        <v>#N/A</v>
      </c>
      <c r="BB406" s="466" t="e">
        <f t="shared" si="406"/>
        <v>#N/A</v>
      </c>
      <c r="BC406" s="466" t="e">
        <f t="shared" si="406"/>
        <v>#N/A</v>
      </c>
      <c r="BD406" s="466" t="e">
        <f t="shared" si="406"/>
        <v>#N/A</v>
      </c>
      <c r="BE406" s="466" t="e">
        <f t="shared" si="406"/>
        <v>#N/A</v>
      </c>
      <c r="BF406" s="466" t="e">
        <f t="shared" si="406"/>
        <v>#N/A</v>
      </c>
      <c r="BG406" s="466" t="e">
        <f t="shared" si="406"/>
        <v>#N/A</v>
      </c>
      <c r="BH406" s="466" t="e">
        <f t="shared" si="406"/>
        <v>#N/A</v>
      </c>
      <c r="BI406" s="466" t="e">
        <f t="shared" si="406"/>
        <v>#N/A</v>
      </c>
      <c r="BJ406" s="466" t="e">
        <f t="shared" si="406"/>
        <v>#N/A</v>
      </c>
      <c r="BK406" s="466" t="e">
        <f t="shared" si="406"/>
        <v>#N/A</v>
      </c>
      <c r="BL406" s="466" t="e">
        <f t="shared" si="406"/>
        <v>#N/A</v>
      </c>
      <c r="BM406" s="466" t="e">
        <f t="shared" si="406"/>
        <v>#N/A</v>
      </c>
      <c r="BN406" s="466" t="e">
        <f t="shared" si="406"/>
        <v>#N/A</v>
      </c>
      <c r="BO406" s="466" t="e">
        <f t="shared" si="406"/>
        <v>#N/A</v>
      </c>
      <c r="BP406" s="466" t="e">
        <f t="shared" si="406"/>
        <v>#N/A</v>
      </c>
      <c r="BQ406" s="466" t="e">
        <f t="shared" si="406"/>
        <v>#N/A</v>
      </c>
      <c r="BR406" s="466" t="e">
        <f t="shared" si="406"/>
        <v>#N/A</v>
      </c>
      <c r="BS406" s="466" t="e">
        <f t="shared" si="406"/>
        <v>#N/A</v>
      </c>
    </row>
    <row r="407" spans="2:71">
      <c r="B407" s="48">
        <f t="shared" si="397"/>
        <v>1881</v>
      </c>
      <c r="E407" s="52"/>
      <c r="M407" s="466" t="e">
        <f t="shared" si="381"/>
        <v>#N/A</v>
      </c>
      <c r="N407" s="466" t="e">
        <f t="shared" si="382"/>
        <v>#N/A</v>
      </c>
      <c r="X407" s="466" t="e">
        <f t="shared" si="383"/>
        <v>#N/A</v>
      </c>
      <c r="Y407" s="466" t="e">
        <f t="shared" si="384"/>
        <v>#N/A</v>
      </c>
      <c r="AA407" s="466" t="e">
        <f t="shared" si="385"/>
        <v>#N/A</v>
      </c>
      <c r="AB407" s="466" t="e">
        <f t="shared" si="385"/>
        <v>#N/A</v>
      </c>
      <c r="AC407" s="466" t="e">
        <f t="shared" si="386"/>
        <v>#N/A</v>
      </c>
      <c r="AD407" s="466" t="e">
        <f t="shared" si="387"/>
        <v>#N/A</v>
      </c>
      <c r="AE407" s="466" t="e">
        <f t="shared" si="388"/>
        <v>#N/A</v>
      </c>
      <c r="AG407" s="466" t="e">
        <f t="shared" si="389"/>
        <v>#N/A</v>
      </c>
      <c r="AM407" s="466" t="e">
        <f t="shared" si="390"/>
        <v>#N/A</v>
      </c>
      <c r="AN407" s="466" t="e">
        <f t="shared" si="391"/>
        <v>#N/A</v>
      </c>
      <c r="AO407" s="466" t="e">
        <f t="shared" si="392"/>
        <v>#N/A</v>
      </c>
      <c r="AP407" s="466" t="e">
        <f t="shared" si="393"/>
        <v>#N/A</v>
      </c>
      <c r="AQ407" s="466" t="e">
        <f t="shared" si="394"/>
        <v>#N/A</v>
      </c>
      <c r="AS407" s="466" t="e">
        <f t="shared" si="395"/>
        <v>#N/A</v>
      </c>
      <c r="AU407" s="466" t="e">
        <f t="shared" ref="AU407:BS407" si="407">IF($B407=AU$85-1, AU$84, IF(AND($B407&gt;=AU$85, $B407&lt;=AU$86), AU406*(1+AU107), NA()))</f>
        <v>#N/A</v>
      </c>
      <c r="AV407" s="466" t="e">
        <f t="shared" si="407"/>
        <v>#N/A</v>
      </c>
      <c r="AW407" s="466" t="e">
        <f t="shared" si="407"/>
        <v>#N/A</v>
      </c>
      <c r="AX407" s="466" t="e">
        <f t="shared" si="407"/>
        <v>#N/A</v>
      </c>
      <c r="AY407" s="466" t="e">
        <f t="shared" si="407"/>
        <v>#N/A</v>
      </c>
      <c r="AZ407" s="466" t="e">
        <f t="shared" si="407"/>
        <v>#N/A</v>
      </c>
      <c r="BA407" s="466" t="e">
        <f t="shared" si="407"/>
        <v>#N/A</v>
      </c>
      <c r="BB407" s="466" t="e">
        <f t="shared" si="407"/>
        <v>#N/A</v>
      </c>
      <c r="BC407" s="466" t="e">
        <f t="shared" si="407"/>
        <v>#N/A</v>
      </c>
      <c r="BD407" s="466" t="e">
        <f t="shared" si="407"/>
        <v>#N/A</v>
      </c>
      <c r="BE407" s="466" t="e">
        <f t="shared" si="407"/>
        <v>#N/A</v>
      </c>
      <c r="BF407" s="466" t="e">
        <f t="shared" si="407"/>
        <v>#N/A</v>
      </c>
      <c r="BG407" s="466" t="e">
        <f t="shared" si="407"/>
        <v>#N/A</v>
      </c>
      <c r="BH407" s="466" t="e">
        <f t="shared" si="407"/>
        <v>#N/A</v>
      </c>
      <c r="BI407" s="466" t="e">
        <f t="shared" si="407"/>
        <v>#N/A</v>
      </c>
      <c r="BJ407" s="466" t="e">
        <f t="shared" si="407"/>
        <v>#N/A</v>
      </c>
      <c r="BK407" s="466" t="e">
        <f t="shared" si="407"/>
        <v>#N/A</v>
      </c>
      <c r="BL407" s="466" t="e">
        <f t="shared" si="407"/>
        <v>#N/A</v>
      </c>
      <c r="BM407" s="466" t="e">
        <f t="shared" si="407"/>
        <v>#N/A</v>
      </c>
      <c r="BN407" s="466" t="e">
        <f t="shared" si="407"/>
        <v>#N/A</v>
      </c>
      <c r="BO407" s="466" t="e">
        <f t="shared" si="407"/>
        <v>#N/A</v>
      </c>
      <c r="BP407" s="466" t="e">
        <f t="shared" si="407"/>
        <v>#N/A</v>
      </c>
      <c r="BQ407" s="466" t="e">
        <f t="shared" si="407"/>
        <v>#N/A</v>
      </c>
      <c r="BR407" s="466" t="e">
        <f t="shared" si="407"/>
        <v>#N/A</v>
      </c>
      <c r="BS407" s="466" t="e">
        <f t="shared" si="407"/>
        <v>#N/A</v>
      </c>
    </row>
    <row r="408" spans="2:71">
      <c r="B408" s="48">
        <f t="shared" si="397"/>
        <v>1882</v>
      </c>
      <c r="E408" s="52"/>
      <c r="M408" s="466" t="e">
        <f t="shared" si="381"/>
        <v>#N/A</v>
      </c>
      <c r="N408" s="466" t="e">
        <f t="shared" si="382"/>
        <v>#N/A</v>
      </c>
      <c r="X408" s="466" t="e">
        <f t="shared" si="383"/>
        <v>#N/A</v>
      </c>
      <c r="Y408" s="466" t="e">
        <f t="shared" si="384"/>
        <v>#N/A</v>
      </c>
      <c r="AA408" s="466" t="e">
        <f t="shared" si="385"/>
        <v>#N/A</v>
      </c>
      <c r="AB408" s="466" t="e">
        <f t="shared" si="385"/>
        <v>#N/A</v>
      </c>
      <c r="AC408" s="466" t="e">
        <f t="shared" si="386"/>
        <v>#N/A</v>
      </c>
      <c r="AD408" s="466" t="e">
        <f t="shared" si="387"/>
        <v>#N/A</v>
      </c>
      <c r="AE408" s="466" t="e">
        <f t="shared" si="388"/>
        <v>#N/A</v>
      </c>
      <c r="AG408" s="466" t="e">
        <f t="shared" si="389"/>
        <v>#N/A</v>
      </c>
      <c r="AM408" s="466" t="e">
        <f t="shared" si="390"/>
        <v>#N/A</v>
      </c>
      <c r="AN408" s="466" t="e">
        <f t="shared" si="391"/>
        <v>#N/A</v>
      </c>
      <c r="AO408" s="466" t="e">
        <f t="shared" si="392"/>
        <v>#N/A</v>
      </c>
      <c r="AP408" s="466" t="e">
        <f t="shared" si="393"/>
        <v>#N/A</v>
      </c>
      <c r="AQ408" s="466" t="e">
        <f t="shared" si="394"/>
        <v>#N/A</v>
      </c>
      <c r="AS408" s="466" t="e">
        <f t="shared" si="395"/>
        <v>#N/A</v>
      </c>
      <c r="AU408" s="466" t="e">
        <f t="shared" ref="AU408:BS408" si="408">IF($B408=AU$85-1, AU$84, IF(AND($B408&gt;=AU$85, $B408&lt;=AU$86), AU407*(1+AU108), NA()))</f>
        <v>#N/A</v>
      </c>
      <c r="AV408" s="466" t="e">
        <f t="shared" si="408"/>
        <v>#N/A</v>
      </c>
      <c r="AW408" s="466" t="e">
        <f t="shared" si="408"/>
        <v>#N/A</v>
      </c>
      <c r="AX408" s="466" t="e">
        <f t="shared" si="408"/>
        <v>#N/A</v>
      </c>
      <c r="AY408" s="466" t="e">
        <f t="shared" si="408"/>
        <v>#N/A</v>
      </c>
      <c r="AZ408" s="466" t="e">
        <f t="shared" si="408"/>
        <v>#N/A</v>
      </c>
      <c r="BA408" s="466" t="e">
        <f t="shared" si="408"/>
        <v>#N/A</v>
      </c>
      <c r="BB408" s="466" t="e">
        <f t="shared" si="408"/>
        <v>#N/A</v>
      </c>
      <c r="BC408" s="466" t="e">
        <f t="shared" si="408"/>
        <v>#N/A</v>
      </c>
      <c r="BD408" s="466" t="e">
        <f t="shared" si="408"/>
        <v>#N/A</v>
      </c>
      <c r="BE408" s="466" t="e">
        <f t="shared" si="408"/>
        <v>#N/A</v>
      </c>
      <c r="BF408" s="466" t="e">
        <f t="shared" si="408"/>
        <v>#N/A</v>
      </c>
      <c r="BG408" s="466" t="e">
        <f t="shared" si="408"/>
        <v>#N/A</v>
      </c>
      <c r="BH408" s="466" t="e">
        <f t="shared" si="408"/>
        <v>#N/A</v>
      </c>
      <c r="BI408" s="466" t="e">
        <f t="shared" si="408"/>
        <v>#N/A</v>
      </c>
      <c r="BJ408" s="466" t="e">
        <f t="shared" si="408"/>
        <v>#N/A</v>
      </c>
      <c r="BK408" s="466" t="e">
        <f t="shared" si="408"/>
        <v>#N/A</v>
      </c>
      <c r="BL408" s="466" t="e">
        <f t="shared" si="408"/>
        <v>#N/A</v>
      </c>
      <c r="BM408" s="466" t="e">
        <f t="shared" si="408"/>
        <v>#N/A</v>
      </c>
      <c r="BN408" s="466" t="e">
        <f t="shared" si="408"/>
        <v>#N/A</v>
      </c>
      <c r="BO408" s="466" t="e">
        <f t="shared" si="408"/>
        <v>#N/A</v>
      </c>
      <c r="BP408" s="466" t="e">
        <f t="shared" si="408"/>
        <v>#N/A</v>
      </c>
      <c r="BQ408" s="466" t="e">
        <f t="shared" si="408"/>
        <v>#N/A</v>
      </c>
      <c r="BR408" s="466" t="e">
        <f t="shared" si="408"/>
        <v>#N/A</v>
      </c>
      <c r="BS408" s="466" t="e">
        <f t="shared" si="408"/>
        <v>#N/A</v>
      </c>
    </row>
    <row r="409" spans="2:71">
      <c r="B409" s="48">
        <f t="shared" si="397"/>
        <v>1883</v>
      </c>
      <c r="E409" s="52"/>
      <c r="M409" s="466" t="e">
        <f t="shared" si="381"/>
        <v>#N/A</v>
      </c>
      <c r="N409" s="466" t="e">
        <f t="shared" si="382"/>
        <v>#N/A</v>
      </c>
      <c r="X409" s="466" t="e">
        <f t="shared" si="383"/>
        <v>#N/A</v>
      </c>
      <c r="Y409" s="466" t="e">
        <f t="shared" si="384"/>
        <v>#N/A</v>
      </c>
      <c r="AA409" s="466" t="e">
        <f t="shared" si="385"/>
        <v>#N/A</v>
      </c>
      <c r="AB409" s="466" t="e">
        <f t="shared" si="385"/>
        <v>#N/A</v>
      </c>
      <c r="AC409" s="466" t="e">
        <f t="shared" si="386"/>
        <v>#N/A</v>
      </c>
      <c r="AD409" s="466" t="e">
        <f t="shared" si="387"/>
        <v>#N/A</v>
      </c>
      <c r="AE409" s="466" t="e">
        <f t="shared" si="388"/>
        <v>#N/A</v>
      </c>
      <c r="AG409" s="466" t="e">
        <f t="shared" si="389"/>
        <v>#N/A</v>
      </c>
      <c r="AM409" s="466" t="e">
        <f t="shared" si="390"/>
        <v>#N/A</v>
      </c>
      <c r="AN409" s="466" t="e">
        <f t="shared" si="391"/>
        <v>#N/A</v>
      </c>
      <c r="AO409" s="466" t="e">
        <f t="shared" si="392"/>
        <v>#N/A</v>
      </c>
      <c r="AP409" s="466" t="e">
        <f t="shared" si="393"/>
        <v>#N/A</v>
      </c>
      <c r="AQ409" s="466" t="e">
        <f t="shared" si="394"/>
        <v>#N/A</v>
      </c>
      <c r="AS409" s="466" t="e">
        <f t="shared" si="395"/>
        <v>#N/A</v>
      </c>
      <c r="AU409" s="466" t="e">
        <f t="shared" ref="AU409:BS409" si="409">IF($B409=AU$85-1, AU$84, IF(AND($B409&gt;=AU$85, $B409&lt;=AU$86), AU408*(1+AU109), NA()))</f>
        <v>#N/A</v>
      </c>
      <c r="AV409" s="466" t="e">
        <f t="shared" si="409"/>
        <v>#N/A</v>
      </c>
      <c r="AW409" s="466" t="e">
        <f t="shared" si="409"/>
        <v>#N/A</v>
      </c>
      <c r="AX409" s="466" t="e">
        <f t="shared" si="409"/>
        <v>#N/A</v>
      </c>
      <c r="AY409" s="466" t="e">
        <f t="shared" si="409"/>
        <v>#N/A</v>
      </c>
      <c r="AZ409" s="466" t="e">
        <f t="shared" si="409"/>
        <v>#N/A</v>
      </c>
      <c r="BA409" s="466" t="e">
        <f t="shared" si="409"/>
        <v>#N/A</v>
      </c>
      <c r="BB409" s="466" t="e">
        <f t="shared" si="409"/>
        <v>#N/A</v>
      </c>
      <c r="BC409" s="466" t="e">
        <f t="shared" si="409"/>
        <v>#N/A</v>
      </c>
      <c r="BD409" s="466" t="e">
        <f t="shared" si="409"/>
        <v>#N/A</v>
      </c>
      <c r="BE409" s="466" t="e">
        <f t="shared" si="409"/>
        <v>#N/A</v>
      </c>
      <c r="BF409" s="466" t="e">
        <f t="shared" si="409"/>
        <v>#N/A</v>
      </c>
      <c r="BG409" s="466" t="e">
        <f t="shared" si="409"/>
        <v>#N/A</v>
      </c>
      <c r="BH409" s="466" t="e">
        <f t="shared" si="409"/>
        <v>#N/A</v>
      </c>
      <c r="BI409" s="466" t="e">
        <f t="shared" si="409"/>
        <v>#N/A</v>
      </c>
      <c r="BJ409" s="466" t="e">
        <f t="shared" si="409"/>
        <v>#N/A</v>
      </c>
      <c r="BK409" s="466" t="e">
        <f t="shared" si="409"/>
        <v>#N/A</v>
      </c>
      <c r="BL409" s="466" t="e">
        <f t="shared" si="409"/>
        <v>#N/A</v>
      </c>
      <c r="BM409" s="466" t="e">
        <f t="shared" si="409"/>
        <v>#N/A</v>
      </c>
      <c r="BN409" s="466" t="e">
        <f t="shared" si="409"/>
        <v>#N/A</v>
      </c>
      <c r="BO409" s="466" t="e">
        <f t="shared" si="409"/>
        <v>#N/A</v>
      </c>
      <c r="BP409" s="466" t="e">
        <f t="shared" si="409"/>
        <v>#N/A</v>
      </c>
      <c r="BQ409" s="466" t="e">
        <f t="shared" si="409"/>
        <v>#N/A</v>
      </c>
      <c r="BR409" s="466" t="e">
        <f t="shared" si="409"/>
        <v>#N/A</v>
      </c>
      <c r="BS409" s="466" t="e">
        <f t="shared" si="409"/>
        <v>#N/A</v>
      </c>
    </row>
    <row r="410" spans="2:71">
      <c r="B410" s="48">
        <f t="shared" si="397"/>
        <v>1884</v>
      </c>
      <c r="E410" s="52"/>
      <c r="M410" s="466" t="e">
        <f t="shared" si="381"/>
        <v>#N/A</v>
      </c>
      <c r="N410" s="466" t="e">
        <f t="shared" si="382"/>
        <v>#N/A</v>
      </c>
      <c r="X410" s="466" t="e">
        <f t="shared" si="383"/>
        <v>#N/A</v>
      </c>
      <c r="Y410" s="466" t="e">
        <f t="shared" si="384"/>
        <v>#N/A</v>
      </c>
      <c r="AA410" s="466" t="e">
        <f t="shared" si="385"/>
        <v>#N/A</v>
      </c>
      <c r="AB410" s="466" t="e">
        <f t="shared" si="385"/>
        <v>#N/A</v>
      </c>
      <c r="AC410" s="466" t="e">
        <f t="shared" si="386"/>
        <v>#N/A</v>
      </c>
      <c r="AD410" s="466" t="e">
        <f t="shared" si="387"/>
        <v>#N/A</v>
      </c>
      <c r="AE410" s="466" t="e">
        <f t="shared" si="388"/>
        <v>#N/A</v>
      </c>
      <c r="AG410" s="466" t="e">
        <f t="shared" si="389"/>
        <v>#N/A</v>
      </c>
      <c r="AM410" s="466" t="e">
        <f t="shared" si="390"/>
        <v>#N/A</v>
      </c>
      <c r="AN410" s="466" t="e">
        <f t="shared" si="391"/>
        <v>#N/A</v>
      </c>
      <c r="AO410" s="466" t="e">
        <f t="shared" si="392"/>
        <v>#N/A</v>
      </c>
      <c r="AP410" s="466" t="e">
        <f t="shared" si="393"/>
        <v>#N/A</v>
      </c>
      <c r="AQ410" s="466" t="e">
        <f t="shared" si="394"/>
        <v>#N/A</v>
      </c>
      <c r="AS410" s="466" t="e">
        <f t="shared" si="395"/>
        <v>#N/A</v>
      </c>
      <c r="AU410" s="466" t="e">
        <f t="shared" ref="AU410:BS410" si="410">IF($B410=AU$85-1, AU$84, IF(AND($B410&gt;=AU$85, $B410&lt;=AU$86), AU409*(1+AU110), NA()))</f>
        <v>#N/A</v>
      </c>
      <c r="AV410" s="466" t="e">
        <f t="shared" si="410"/>
        <v>#N/A</v>
      </c>
      <c r="AW410" s="466" t="e">
        <f t="shared" si="410"/>
        <v>#N/A</v>
      </c>
      <c r="AX410" s="466" t="e">
        <f t="shared" si="410"/>
        <v>#N/A</v>
      </c>
      <c r="AY410" s="466" t="e">
        <f t="shared" si="410"/>
        <v>#N/A</v>
      </c>
      <c r="AZ410" s="466" t="e">
        <f t="shared" si="410"/>
        <v>#N/A</v>
      </c>
      <c r="BA410" s="466" t="e">
        <f t="shared" si="410"/>
        <v>#N/A</v>
      </c>
      <c r="BB410" s="466" t="e">
        <f t="shared" si="410"/>
        <v>#N/A</v>
      </c>
      <c r="BC410" s="466" t="e">
        <f t="shared" si="410"/>
        <v>#N/A</v>
      </c>
      <c r="BD410" s="466" t="e">
        <f t="shared" si="410"/>
        <v>#N/A</v>
      </c>
      <c r="BE410" s="466" t="e">
        <f t="shared" si="410"/>
        <v>#N/A</v>
      </c>
      <c r="BF410" s="466" t="e">
        <f t="shared" si="410"/>
        <v>#N/A</v>
      </c>
      <c r="BG410" s="466" t="e">
        <f t="shared" si="410"/>
        <v>#N/A</v>
      </c>
      <c r="BH410" s="466" t="e">
        <f t="shared" si="410"/>
        <v>#N/A</v>
      </c>
      <c r="BI410" s="466" t="e">
        <f t="shared" si="410"/>
        <v>#N/A</v>
      </c>
      <c r="BJ410" s="466" t="e">
        <f t="shared" si="410"/>
        <v>#N/A</v>
      </c>
      <c r="BK410" s="466" t="e">
        <f t="shared" si="410"/>
        <v>#N/A</v>
      </c>
      <c r="BL410" s="466" t="e">
        <f t="shared" si="410"/>
        <v>#N/A</v>
      </c>
      <c r="BM410" s="466" t="e">
        <f t="shared" si="410"/>
        <v>#N/A</v>
      </c>
      <c r="BN410" s="466" t="e">
        <f t="shared" si="410"/>
        <v>#N/A</v>
      </c>
      <c r="BO410" s="466" t="e">
        <f t="shared" si="410"/>
        <v>#N/A</v>
      </c>
      <c r="BP410" s="466" t="e">
        <f t="shared" si="410"/>
        <v>#N/A</v>
      </c>
      <c r="BQ410" s="466" t="e">
        <f t="shared" si="410"/>
        <v>#N/A</v>
      </c>
      <c r="BR410" s="466" t="e">
        <f t="shared" si="410"/>
        <v>#N/A</v>
      </c>
      <c r="BS410" s="466" t="e">
        <f t="shared" si="410"/>
        <v>#N/A</v>
      </c>
    </row>
    <row r="411" spans="2:71">
      <c r="B411" s="48">
        <f t="shared" si="397"/>
        <v>1885</v>
      </c>
      <c r="E411" s="52"/>
      <c r="M411" s="466" t="e">
        <f t="shared" si="381"/>
        <v>#N/A</v>
      </c>
      <c r="N411" s="466" t="e">
        <f t="shared" si="382"/>
        <v>#N/A</v>
      </c>
      <c r="X411" s="466" t="e">
        <f t="shared" si="383"/>
        <v>#N/A</v>
      </c>
      <c r="Y411" s="466" t="e">
        <f t="shared" si="384"/>
        <v>#N/A</v>
      </c>
      <c r="AA411" s="466" t="e">
        <f t="shared" si="385"/>
        <v>#N/A</v>
      </c>
      <c r="AB411" s="466" t="e">
        <f t="shared" si="385"/>
        <v>#N/A</v>
      </c>
      <c r="AC411" s="466" t="e">
        <f t="shared" si="386"/>
        <v>#N/A</v>
      </c>
      <c r="AD411" s="466" t="e">
        <f t="shared" si="387"/>
        <v>#N/A</v>
      </c>
      <c r="AE411" s="466" t="e">
        <f t="shared" si="388"/>
        <v>#N/A</v>
      </c>
      <c r="AG411" s="466" t="e">
        <f t="shared" si="389"/>
        <v>#N/A</v>
      </c>
      <c r="AM411" s="466" t="e">
        <f t="shared" si="390"/>
        <v>#N/A</v>
      </c>
      <c r="AN411" s="466" t="e">
        <f t="shared" si="391"/>
        <v>#N/A</v>
      </c>
      <c r="AO411" s="466" t="e">
        <f t="shared" si="392"/>
        <v>#N/A</v>
      </c>
      <c r="AP411" s="466" t="e">
        <f t="shared" si="393"/>
        <v>#N/A</v>
      </c>
      <c r="AQ411" s="466" t="e">
        <f t="shared" si="394"/>
        <v>#N/A</v>
      </c>
      <c r="AS411" s="466" t="e">
        <f t="shared" si="395"/>
        <v>#N/A</v>
      </c>
      <c r="AU411" s="466" t="e">
        <f t="shared" ref="AU411:BS411" si="411">IF($B411=AU$85-1, AU$84, IF(AND($B411&gt;=AU$85, $B411&lt;=AU$86), AU410*(1+AU111), NA()))</f>
        <v>#N/A</v>
      </c>
      <c r="AV411" s="466" t="e">
        <f t="shared" si="411"/>
        <v>#N/A</v>
      </c>
      <c r="AW411" s="466" t="e">
        <f t="shared" si="411"/>
        <v>#N/A</v>
      </c>
      <c r="AX411" s="466" t="e">
        <f t="shared" si="411"/>
        <v>#N/A</v>
      </c>
      <c r="AY411" s="466" t="e">
        <f t="shared" si="411"/>
        <v>#N/A</v>
      </c>
      <c r="AZ411" s="466" t="e">
        <f t="shared" si="411"/>
        <v>#N/A</v>
      </c>
      <c r="BA411" s="466" t="e">
        <f t="shared" si="411"/>
        <v>#N/A</v>
      </c>
      <c r="BB411" s="466" t="e">
        <f t="shared" si="411"/>
        <v>#N/A</v>
      </c>
      <c r="BC411" s="466" t="e">
        <f t="shared" si="411"/>
        <v>#N/A</v>
      </c>
      <c r="BD411" s="466" t="e">
        <f t="shared" si="411"/>
        <v>#N/A</v>
      </c>
      <c r="BE411" s="466" t="e">
        <f t="shared" si="411"/>
        <v>#N/A</v>
      </c>
      <c r="BF411" s="466" t="e">
        <f t="shared" si="411"/>
        <v>#N/A</v>
      </c>
      <c r="BG411" s="466" t="e">
        <f t="shared" si="411"/>
        <v>#N/A</v>
      </c>
      <c r="BH411" s="466" t="e">
        <f t="shared" si="411"/>
        <v>#N/A</v>
      </c>
      <c r="BI411" s="466" t="e">
        <f t="shared" si="411"/>
        <v>#N/A</v>
      </c>
      <c r="BJ411" s="466" t="e">
        <f t="shared" si="411"/>
        <v>#N/A</v>
      </c>
      <c r="BK411" s="466" t="e">
        <f t="shared" si="411"/>
        <v>#N/A</v>
      </c>
      <c r="BL411" s="466" t="e">
        <f t="shared" si="411"/>
        <v>#N/A</v>
      </c>
      <c r="BM411" s="466" t="e">
        <f t="shared" si="411"/>
        <v>#N/A</v>
      </c>
      <c r="BN411" s="466" t="e">
        <f t="shared" si="411"/>
        <v>#N/A</v>
      </c>
      <c r="BO411" s="466" t="e">
        <f t="shared" si="411"/>
        <v>#N/A</v>
      </c>
      <c r="BP411" s="466" t="e">
        <f t="shared" si="411"/>
        <v>#N/A</v>
      </c>
      <c r="BQ411" s="466" t="e">
        <f t="shared" si="411"/>
        <v>#N/A</v>
      </c>
      <c r="BR411" s="466" t="e">
        <f t="shared" si="411"/>
        <v>#N/A</v>
      </c>
      <c r="BS411" s="466" t="e">
        <f t="shared" si="411"/>
        <v>#N/A</v>
      </c>
    </row>
    <row r="412" spans="2:71">
      <c r="B412" s="48">
        <f t="shared" si="397"/>
        <v>1886</v>
      </c>
      <c r="E412" s="52"/>
      <c r="M412" s="466" t="e">
        <f t="shared" si="381"/>
        <v>#N/A</v>
      </c>
      <c r="N412" s="466" t="e">
        <f t="shared" si="382"/>
        <v>#N/A</v>
      </c>
      <c r="X412" s="466" t="e">
        <f t="shared" si="383"/>
        <v>#N/A</v>
      </c>
      <c r="Y412" s="466" t="e">
        <f t="shared" si="384"/>
        <v>#N/A</v>
      </c>
      <c r="AA412" s="466" t="e">
        <f t="shared" si="385"/>
        <v>#N/A</v>
      </c>
      <c r="AB412" s="466" t="e">
        <f t="shared" si="385"/>
        <v>#N/A</v>
      </c>
      <c r="AC412" s="466" t="e">
        <f t="shared" si="386"/>
        <v>#N/A</v>
      </c>
      <c r="AD412" s="466" t="e">
        <f t="shared" si="387"/>
        <v>#N/A</v>
      </c>
      <c r="AE412" s="466" t="e">
        <f t="shared" si="388"/>
        <v>#N/A</v>
      </c>
      <c r="AG412" s="466" t="e">
        <f t="shared" si="389"/>
        <v>#N/A</v>
      </c>
      <c r="AM412" s="466" t="e">
        <f t="shared" si="390"/>
        <v>#N/A</v>
      </c>
      <c r="AN412" s="466" t="e">
        <f t="shared" si="391"/>
        <v>#N/A</v>
      </c>
      <c r="AO412" s="466" t="e">
        <f t="shared" si="392"/>
        <v>#N/A</v>
      </c>
      <c r="AP412" s="466" t="e">
        <f t="shared" si="393"/>
        <v>#N/A</v>
      </c>
      <c r="AQ412" s="466" t="e">
        <f t="shared" si="394"/>
        <v>#N/A</v>
      </c>
      <c r="AS412" s="466" t="e">
        <f t="shared" si="395"/>
        <v>#N/A</v>
      </c>
      <c r="AU412" s="466" t="e">
        <f t="shared" ref="AU412:BS412" si="412">IF($B412=AU$85-1, AU$84, IF(AND($B412&gt;=AU$85, $B412&lt;=AU$86), AU411*(1+AU112), NA()))</f>
        <v>#N/A</v>
      </c>
      <c r="AV412" s="466" t="e">
        <f t="shared" si="412"/>
        <v>#N/A</v>
      </c>
      <c r="AW412" s="466" t="e">
        <f t="shared" si="412"/>
        <v>#N/A</v>
      </c>
      <c r="AX412" s="466" t="e">
        <f t="shared" si="412"/>
        <v>#N/A</v>
      </c>
      <c r="AY412" s="466" t="e">
        <f t="shared" si="412"/>
        <v>#N/A</v>
      </c>
      <c r="AZ412" s="466" t="e">
        <f t="shared" si="412"/>
        <v>#N/A</v>
      </c>
      <c r="BA412" s="466" t="e">
        <f t="shared" si="412"/>
        <v>#N/A</v>
      </c>
      <c r="BB412" s="466" t="e">
        <f t="shared" si="412"/>
        <v>#N/A</v>
      </c>
      <c r="BC412" s="466" t="e">
        <f t="shared" si="412"/>
        <v>#N/A</v>
      </c>
      <c r="BD412" s="466" t="e">
        <f t="shared" si="412"/>
        <v>#N/A</v>
      </c>
      <c r="BE412" s="466" t="e">
        <f t="shared" si="412"/>
        <v>#N/A</v>
      </c>
      <c r="BF412" s="466" t="e">
        <f t="shared" si="412"/>
        <v>#N/A</v>
      </c>
      <c r="BG412" s="466" t="e">
        <f t="shared" si="412"/>
        <v>#N/A</v>
      </c>
      <c r="BH412" s="466" t="e">
        <f t="shared" si="412"/>
        <v>#N/A</v>
      </c>
      <c r="BI412" s="466" t="e">
        <f t="shared" si="412"/>
        <v>#N/A</v>
      </c>
      <c r="BJ412" s="466" t="e">
        <f t="shared" si="412"/>
        <v>#N/A</v>
      </c>
      <c r="BK412" s="466" t="e">
        <f t="shared" si="412"/>
        <v>#N/A</v>
      </c>
      <c r="BL412" s="466" t="e">
        <f t="shared" si="412"/>
        <v>#N/A</v>
      </c>
      <c r="BM412" s="466" t="e">
        <f t="shared" si="412"/>
        <v>#N/A</v>
      </c>
      <c r="BN412" s="466" t="e">
        <f t="shared" si="412"/>
        <v>#N/A</v>
      </c>
      <c r="BO412" s="466" t="e">
        <f t="shared" si="412"/>
        <v>#N/A</v>
      </c>
      <c r="BP412" s="466" t="e">
        <f t="shared" si="412"/>
        <v>#N/A</v>
      </c>
      <c r="BQ412" s="466" t="e">
        <f t="shared" si="412"/>
        <v>#N/A</v>
      </c>
      <c r="BR412" s="466" t="e">
        <f t="shared" si="412"/>
        <v>#N/A</v>
      </c>
      <c r="BS412" s="466" t="e">
        <f t="shared" si="412"/>
        <v>#N/A</v>
      </c>
    </row>
    <row r="413" spans="2:71">
      <c r="B413" s="48">
        <f t="shared" si="397"/>
        <v>1887</v>
      </c>
      <c r="E413" s="52"/>
      <c r="M413" s="466" t="e">
        <f t="shared" si="381"/>
        <v>#N/A</v>
      </c>
      <c r="N413" s="466" t="e">
        <f t="shared" si="382"/>
        <v>#N/A</v>
      </c>
      <c r="X413" s="466" t="e">
        <f t="shared" si="383"/>
        <v>#N/A</v>
      </c>
      <c r="Y413" s="466" t="e">
        <f t="shared" si="384"/>
        <v>#N/A</v>
      </c>
      <c r="AA413" s="466" t="e">
        <f t="shared" ref="AA413:AB428" si="413">IF($B413=AA$85-1, AA$84, IF(AND($B413&gt;=AA$85, $B413&lt;=AA$86), AA412*(1+AA113), NA()))</f>
        <v>#N/A</v>
      </c>
      <c r="AB413" s="466" t="e">
        <f t="shared" si="413"/>
        <v>#N/A</v>
      </c>
      <c r="AC413" s="466" t="e">
        <f t="shared" si="386"/>
        <v>#N/A</v>
      </c>
      <c r="AD413" s="466" t="e">
        <f t="shared" si="387"/>
        <v>#N/A</v>
      </c>
      <c r="AE413" s="466" t="e">
        <f t="shared" si="388"/>
        <v>#N/A</v>
      </c>
      <c r="AG413" s="466" t="e">
        <f t="shared" si="389"/>
        <v>#N/A</v>
      </c>
      <c r="AM413" s="466" t="e">
        <f t="shared" si="390"/>
        <v>#N/A</v>
      </c>
      <c r="AN413" s="466" t="e">
        <f t="shared" si="391"/>
        <v>#N/A</v>
      </c>
      <c r="AO413" s="466" t="e">
        <f t="shared" si="392"/>
        <v>#N/A</v>
      </c>
      <c r="AP413" s="466" t="e">
        <f t="shared" si="393"/>
        <v>#N/A</v>
      </c>
      <c r="AQ413" s="466" t="e">
        <f t="shared" si="394"/>
        <v>#N/A</v>
      </c>
      <c r="AS413" s="466" t="e">
        <f t="shared" si="395"/>
        <v>#N/A</v>
      </c>
      <c r="AU413" s="466" t="e">
        <f t="shared" ref="AU413:BS413" si="414">IF($B413=AU$85-1, AU$84, IF(AND($B413&gt;=AU$85, $B413&lt;=AU$86), AU412*(1+AU113), NA()))</f>
        <v>#N/A</v>
      </c>
      <c r="AV413" s="466" t="e">
        <f t="shared" si="414"/>
        <v>#N/A</v>
      </c>
      <c r="AW413" s="466" t="e">
        <f t="shared" si="414"/>
        <v>#N/A</v>
      </c>
      <c r="AX413" s="466" t="e">
        <f t="shared" si="414"/>
        <v>#N/A</v>
      </c>
      <c r="AY413" s="466" t="e">
        <f t="shared" si="414"/>
        <v>#N/A</v>
      </c>
      <c r="AZ413" s="466" t="e">
        <f t="shared" si="414"/>
        <v>#N/A</v>
      </c>
      <c r="BA413" s="466" t="e">
        <f t="shared" si="414"/>
        <v>#N/A</v>
      </c>
      <c r="BB413" s="466" t="e">
        <f t="shared" si="414"/>
        <v>#N/A</v>
      </c>
      <c r="BC413" s="466" t="e">
        <f t="shared" si="414"/>
        <v>#N/A</v>
      </c>
      <c r="BD413" s="466" t="e">
        <f t="shared" si="414"/>
        <v>#N/A</v>
      </c>
      <c r="BE413" s="466" t="e">
        <f t="shared" si="414"/>
        <v>#N/A</v>
      </c>
      <c r="BF413" s="466" t="e">
        <f t="shared" si="414"/>
        <v>#N/A</v>
      </c>
      <c r="BG413" s="466" t="e">
        <f t="shared" si="414"/>
        <v>#N/A</v>
      </c>
      <c r="BH413" s="466" t="e">
        <f t="shared" si="414"/>
        <v>#N/A</v>
      </c>
      <c r="BI413" s="466" t="e">
        <f t="shared" si="414"/>
        <v>#N/A</v>
      </c>
      <c r="BJ413" s="466" t="e">
        <f t="shared" si="414"/>
        <v>#N/A</v>
      </c>
      <c r="BK413" s="466" t="e">
        <f t="shared" si="414"/>
        <v>#N/A</v>
      </c>
      <c r="BL413" s="466" t="e">
        <f t="shared" si="414"/>
        <v>#N/A</v>
      </c>
      <c r="BM413" s="466" t="e">
        <f t="shared" si="414"/>
        <v>#N/A</v>
      </c>
      <c r="BN413" s="466" t="e">
        <f t="shared" si="414"/>
        <v>#N/A</v>
      </c>
      <c r="BO413" s="466" t="e">
        <f t="shared" si="414"/>
        <v>#N/A</v>
      </c>
      <c r="BP413" s="466" t="e">
        <f t="shared" si="414"/>
        <v>#N/A</v>
      </c>
      <c r="BQ413" s="466" t="e">
        <f t="shared" si="414"/>
        <v>#N/A</v>
      </c>
      <c r="BR413" s="466" t="e">
        <f t="shared" si="414"/>
        <v>#N/A</v>
      </c>
      <c r="BS413" s="466" t="e">
        <f t="shared" si="414"/>
        <v>#N/A</v>
      </c>
    </row>
    <row r="414" spans="2:71">
      <c r="B414" s="48">
        <f t="shared" si="397"/>
        <v>1888</v>
      </c>
      <c r="E414" s="52"/>
      <c r="M414" s="466" t="e">
        <f t="shared" si="381"/>
        <v>#N/A</v>
      </c>
      <c r="N414" s="466" t="e">
        <f t="shared" si="382"/>
        <v>#N/A</v>
      </c>
      <c r="X414" s="466" t="e">
        <f t="shared" si="383"/>
        <v>#N/A</v>
      </c>
      <c r="Y414" s="466" t="e">
        <f t="shared" si="384"/>
        <v>#N/A</v>
      </c>
      <c r="AA414" s="466" t="e">
        <f t="shared" si="413"/>
        <v>#N/A</v>
      </c>
      <c r="AB414" s="466" t="e">
        <f t="shared" si="413"/>
        <v>#N/A</v>
      </c>
      <c r="AC414" s="466" t="e">
        <f t="shared" si="386"/>
        <v>#N/A</v>
      </c>
      <c r="AD414" s="466" t="e">
        <f t="shared" si="387"/>
        <v>#N/A</v>
      </c>
      <c r="AE414" s="466" t="e">
        <f t="shared" si="388"/>
        <v>#N/A</v>
      </c>
      <c r="AG414" s="466" t="e">
        <f t="shared" si="389"/>
        <v>#N/A</v>
      </c>
      <c r="AM414" s="466" t="e">
        <f t="shared" si="390"/>
        <v>#N/A</v>
      </c>
      <c r="AN414" s="466" t="e">
        <f t="shared" si="391"/>
        <v>#N/A</v>
      </c>
      <c r="AO414" s="466" t="e">
        <f t="shared" si="392"/>
        <v>#N/A</v>
      </c>
      <c r="AP414" s="466" t="e">
        <f t="shared" si="393"/>
        <v>#N/A</v>
      </c>
      <c r="AQ414" s="466" t="e">
        <f t="shared" si="394"/>
        <v>#N/A</v>
      </c>
      <c r="AS414" s="466" t="e">
        <f t="shared" si="395"/>
        <v>#N/A</v>
      </c>
      <c r="AU414" s="466" t="e">
        <f t="shared" ref="AU414:BS414" si="415">IF($B414=AU$85-1, AU$84, IF(AND($B414&gt;=AU$85, $B414&lt;=AU$86), AU413*(1+AU114), NA()))</f>
        <v>#N/A</v>
      </c>
      <c r="AV414" s="466" t="e">
        <f t="shared" si="415"/>
        <v>#N/A</v>
      </c>
      <c r="AW414" s="466" t="e">
        <f t="shared" si="415"/>
        <v>#N/A</v>
      </c>
      <c r="AX414" s="466" t="e">
        <f t="shared" si="415"/>
        <v>#N/A</v>
      </c>
      <c r="AY414" s="466" t="e">
        <f t="shared" si="415"/>
        <v>#N/A</v>
      </c>
      <c r="AZ414" s="466" t="e">
        <f t="shared" si="415"/>
        <v>#N/A</v>
      </c>
      <c r="BA414" s="466" t="e">
        <f t="shared" si="415"/>
        <v>#N/A</v>
      </c>
      <c r="BB414" s="466" t="e">
        <f t="shared" si="415"/>
        <v>#N/A</v>
      </c>
      <c r="BC414" s="466" t="e">
        <f t="shared" si="415"/>
        <v>#N/A</v>
      </c>
      <c r="BD414" s="466" t="e">
        <f t="shared" si="415"/>
        <v>#N/A</v>
      </c>
      <c r="BE414" s="466" t="e">
        <f t="shared" si="415"/>
        <v>#N/A</v>
      </c>
      <c r="BF414" s="466" t="e">
        <f t="shared" si="415"/>
        <v>#N/A</v>
      </c>
      <c r="BG414" s="466" t="e">
        <f t="shared" si="415"/>
        <v>#N/A</v>
      </c>
      <c r="BH414" s="466" t="e">
        <f t="shared" si="415"/>
        <v>#N/A</v>
      </c>
      <c r="BI414" s="466" t="e">
        <f t="shared" si="415"/>
        <v>#N/A</v>
      </c>
      <c r="BJ414" s="466" t="e">
        <f t="shared" si="415"/>
        <v>#N/A</v>
      </c>
      <c r="BK414" s="466" t="e">
        <f t="shared" si="415"/>
        <v>#N/A</v>
      </c>
      <c r="BL414" s="466" t="e">
        <f t="shared" si="415"/>
        <v>#N/A</v>
      </c>
      <c r="BM414" s="466" t="e">
        <f t="shared" si="415"/>
        <v>#N/A</v>
      </c>
      <c r="BN414" s="466" t="e">
        <f t="shared" si="415"/>
        <v>#N/A</v>
      </c>
      <c r="BO414" s="466" t="e">
        <f t="shared" si="415"/>
        <v>#N/A</v>
      </c>
      <c r="BP414" s="466" t="e">
        <f t="shared" si="415"/>
        <v>#N/A</v>
      </c>
      <c r="BQ414" s="466" t="e">
        <f t="shared" si="415"/>
        <v>#N/A</v>
      </c>
      <c r="BR414" s="466" t="e">
        <f t="shared" si="415"/>
        <v>#N/A</v>
      </c>
      <c r="BS414" s="466" t="e">
        <f t="shared" si="415"/>
        <v>#N/A</v>
      </c>
    </row>
    <row r="415" spans="2:71">
      <c r="B415" s="48">
        <f t="shared" si="397"/>
        <v>1889</v>
      </c>
      <c r="E415" s="52"/>
      <c r="M415" s="466" t="e">
        <f t="shared" si="381"/>
        <v>#N/A</v>
      </c>
      <c r="N415" s="466" t="e">
        <f t="shared" si="382"/>
        <v>#N/A</v>
      </c>
      <c r="X415" s="466" t="e">
        <f t="shared" si="383"/>
        <v>#N/A</v>
      </c>
      <c r="Y415" s="466" t="e">
        <f t="shared" si="384"/>
        <v>#N/A</v>
      </c>
      <c r="AA415" s="466" t="e">
        <f t="shared" si="413"/>
        <v>#N/A</v>
      </c>
      <c r="AB415" s="466" t="e">
        <f t="shared" si="413"/>
        <v>#N/A</v>
      </c>
      <c r="AC415" s="466" t="e">
        <f t="shared" si="386"/>
        <v>#N/A</v>
      </c>
      <c r="AD415" s="466" t="e">
        <f t="shared" si="387"/>
        <v>#N/A</v>
      </c>
      <c r="AE415" s="466" t="e">
        <f t="shared" si="388"/>
        <v>#N/A</v>
      </c>
      <c r="AG415" s="466" t="e">
        <f t="shared" si="389"/>
        <v>#N/A</v>
      </c>
      <c r="AM415" s="466" t="e">
        <f t="shared" si="390"/>
        <v>#N/A</v>
      </c>
      <c r="AN415" s="466" t="e">
        <f t="shared" si="391"/>
        <v>#N/A</v>
      </c>
      <c r="AO415" s="466" t="e">
        <f t="shared" si="392"/>
        <v>#N/A</v>
      </c>
      <c r="AP415" s="466" t="e">
        <f t="shared" si="393"/>
        <v>#N/A</v>
      </c>
      <c r="AQ415" s="466" t="e">
        <f t="shared" si="394"/>
        <v>#N/A</v>
      </c>
      <c r="AS415" s="466" t="e">
        <f t="shared" si="395"/>
        <v>#N/A</v>
      </c>
      <c r="AU415" s="466" t="e">
        <f t="shared" ref="AU415:BS415" si="416">IF($B415=AU$85-1, AU$84, IF(AND($B415&gt;=AU$85, $B415&lt;=AU$86), AU414*(1+AU115), NA()))</f>
        <v>#N/A</v>
      </c>
      <c r="AV415" s="466" t="e">
        <f t="shared" si="416"/>
        <v>#N/A</v>
      </c>
      <c r="AW415" s="466" t="e">
        <f t="shared" si="416"/>
        <v>#N/A</v>
      </c>
      <c r="AX415" s="466" t="e">
        <f t="shared" si="416"/>
        <v>#N/A</v>
      </c>
      <c r="AY415" s="466" t="e">
        <f t="shared" si="416"/>
        <v>#N/A</v>
      </c>
      <c r="AZ415" s="466" t="e">
        <f t="shared" si="416"/>
        <v>#N/A</v>
      </c>
      <c r="BA415" s="466" t="e">
        <f t="shared" si="416"/>
        <v>#N/A</v>
      </c>
      <c r="BB415" s="466" t="e">
        <f t="shared" si="416"/>
        <v>#N/A</v>
      </c>
      <c r="BC415" s="466" t="e">
        <f t="shared" si="416"/>
        <v>#N/A</v>
      </c>
      <c r="BD415" s="466" t="e">
        <f t="shared" si="416"/>
        <v>#N/A</v>
      </c>
      <c r="BE415" s="466" t="e">
        <f t="shared" si="416"/>
        <v>#N/A</v>
      </c>
      <c r="BF415" s="466" t="e">
        <f t="shared" si="416"/>
        <v>#N/A</v>
      </c>
      <c r="BG415" s="466" t="e">
        <f t="shared" si="416"/>
        <v>#N/A</v>
      </c>
      <c r="BH415" s="466" t="e">
        <f t="shared" si="416"/>
        <v>#N/A</v>
      </c>
      <c r="BI415" s="466" t="e">
        <f t="shared" si="416"/>
        <v>#N/A</v>
      </c>
      <c r="BJ415" s="466" t="e">
        <f t="shared" si="416"/>
        <v>#N/A</v>
      </c>
      <c r="BK415" s="466" t="e">
        <f t="shared" si="416"/>
        <v>#N/A</v>
      </c>
      <c r="BL415" s="466" t="e">
        <f t="shared" si="416"/>
        <v>#N/A</v>
      </c>
      <c r="BM415" s="466" t="e">
        <f t="shared" si="416"/>
        <v>#N/A</v>
      </c>
      <c r="BN415" s="466" t="e">
        <f t="shared" si="416"/>
        <v>#N/A</v>
      </c>
      <c r="BO415" s="466" t="e">
        <f t="shared" si="416"/>
        <v>#N/A</v>
      </c>
      <c r="BP415" s="466" t="e">
        <f t="shared" si="416"/>
        <v>#N/A</v>
      </c>
      <c r="BQ415" s="466" t="e">
        <f t="shared" si="416"/>
        <v>#N/A</v>
      </c>
      <c r="BR415" s="466" t="e">
        <f t="shared" si="416"/>
        <v>#N/A</v>
      </c>
      <c r="BS415" s="466" t="e">
        <f t="shared" si="416"/>
        <v>#N/A</v>
      </c>
    </row>
    <row r="416" spans="2:71">
      <c r="B416" s="48">
        <f t="shared" si="397"/>
        <v>1890</v>
      </c>
      <c r="E416" s="52"/>
      <c r="M416" s="466" t="e">
        <f t="shared" si="381"/>
        <v>#N/A</v>
      </c>
      <c r="N416" s="466" t="e">
        <f t="shared" si="382"/>
        <v>#N/A</v>
      </c>
      <c r="X416" s="466" t="e">
        <f t="shared" si="383"/>
        <v>#N/A</v>
      </c>
      <c r="Y416" s="466" t="e">
        <f t="shared" si="384"/>
        <v>#N/A</v>
      </c>
      <c r="AA416" s="466" t="e">
        <f t="shared" si="413"/>
        <v>#N/A</v>
      </c>
      <c r="AB416" s="466" t="e">
        <f t="shared" si="413"/>
        <v>#N/A</v>
      </c>
      <c r="AC416" s="466" t="e">
        <f t="shared" si="386"/>
        <v>#N/A</v>
      </c>
      <c r="AD416" s="466" t="e">
        <f t="shared" si="387"/>
        <v>#N/A</v>
      </c>
      <c r="AE416" s="466" t="e">
        <f t="shared" si="388"/>
        <v>#N/A</v>
      </c>
      <c r="AG416" s="466" t="e">
        <f t="shared" si="389"/>
        <v>#N/A</v>
      </c>
      <c r="AM416" s="466" t="e">
        <f t="shared" si="390"/>
        <v>#N/A</v>
      </c>
      <c r="AN416" s="466" t="e">
        <f t="shared" si="391"/>
        <v>#N/A</v>
      </c>
      <c r="AO416" s="466" t="e">
        <f t="shared" si="392"/>
        <v>#N/A</v>
      </c>
      <c r="AP416" s="466" t="e">
        <f t="shared" si="393"/>
        <v>#N/A</v>
      </c>
      <c r="AQ416" s="466" t="e">
        <f t="shared" si="394"/>
        <v>#N/A</v>
      </c>
      <c r="AS416" s="466" t="e">
        <f t="shared" si="395"/>
        <v>#N/A</v>
      </c>
      <c r="AU416" s="466" t="e">
        <f t="shared" ref="AU416:BS416" si="417">IF($B416=AU$85-1, AU$84, IF(AND($B416&gt;=AU$85, $B416&lt;=AU$86), AU415*(1+AU116), NA()))</f>
        <v>#N/A</v>
      </c>
      <c r="AV416" s="466" t="e">
        <f t="shared" si="417"/>
        <v>#N/A</v>
      </c>
      <c r="AW416" s="466" t="e">
        <f t="shared" si="417"/>
        <v>#N/A</v>
      </c>
      <c r="AX416" s="466" t="e">
        <f t="shared" si="417"/>
        <v>#N/A</v>
      </c>
      <c r="AY416" s="466" t="e">
        <f t="shared" si="417"/>
        <v>#N/A</v>
      </c>
      <c r="AZ416" s="466" t="e">
        <f t="shared" si="417"/>
        <v>#N/A</v>
      </c>
      <c r="BA416" s="466" t="e">
        <f t="shared" si="417"/>
        <v>#N/A</v>
      </c>
      <c r="BB416" s="466" t="e">
        <f t="shared" si="417"/>
        <v>#N/A</v>
      </c>
      <c r="BC416" s="466" t="e">
        <f t="shared" si="417"/>
        <v>#N/A</v>
      </c>
      <c r="BD416" s="466" t="e">
        <f t="shared" si="417"/>
        <v>#N/A</v>
      </c>
      <c r="BE416" s="466" t="e">
        <f t="shared" si="417"/>
        <v>#N/A</v>
      </c>
      <c r="BF416" s="466" t="e">
        <f t="shared" si="417"/>
        <v>#N/A</v>
      </c>
      <c r="BG416" s="466" t="e">
        <f t="shared" si="417"/>
        <v>#N/A</v>
      </c>
      <c r="BH416" s="466" t="e">
        <f t="shared" si="417"/>
        <v>#N/A</v>
      </c>
      <c r="BI416" s="466" t="e">
        <f t="shared" si="417"/>
        <v>#N/A</v>
      </c>
      <c r="BJ416" s="466" t="e">
        <f t="shared" si="417"/>
        <v>#N/A</v>
      </c>
      <c r="BK416" s="466" t="e">
        <f t="shared" si="417"/>
        <v>#N/A</v>
      </c>
      <c r="BL416" s="466" t="e">
        <f t="shared" si="417"/>
        <v>#N/A</v>
      </c>
      <c r="BM416" s="466" t="e">
        <f t="shared" si="417"/>
        <v>#N/A</v>
      </c>
      <c r="BN416" s="466" t="e">
        <f t="shared" si="417"/>
        <v>#N/A</v>
      </c>
      <c r="BO416" s="466" t="e">
        <f t="shared" si="417"/>
        <v>#N/A</v>
      </c>
      <c r="BP416" s="466" t="e">
        <f t="shared" si="417"/>
        <v>#N/A</v>
      </c>
      <c r="BQ416" s="466" t="e">
        <f t="shared" si="417"/>
        <v>#N/A</v>
      </c>
      <c r="BR416" s="466" t="e">
        <f t="shared" si="417"/>
        <v>#N/A</v>
      </c>
      <c r="BS416" s="466" t="e">
        <f t="shared" si="417"/>
        <v>#N/A</v>
      </c>
    </row>
    <row r="417" spans="2:71">
      <c r="B417" s="48">
        <f t="shared" si="397"/>
        <v>1891</v>
      </c>
      <c r="E417" s="52"/>
      <c r="M417" s="466" t="e">
        <f t="shared" si="381"/>
        <v>#N/A</v>
      </c>
      <c r="N417" s="466" t="e">
        <f t="shared" si="382"/>
        <v>#N/A</v>
      </c>
      <c r="X417" s="466" t="e">
        <f t="shared" si="383"/>
        <v>#N/A</v>
      </c>
      <c r="Y417" s="466" t="e">
        <f t="shared" si="384"/>
        <v>#N/A</v>
      </c>
      <c r="AA417" s="466" t="e">
        <f t="shared" si="413"/>
        <v>#N/A</v>
      </c>
      <c r="AB417" s="466" t="e">
        <f t="shared" si="413"/>
        <v>#N/A</v>
      </c>
      <c r="AC417" s="466" t="e">
        <f t="shared" si="386"/>
        <v>#N/A</v>
      </c>
      <c r="AD417" s="466" t="e">
        <f t="shared" si="387"/>
        <v>#N/A</v>
      </c>
      <c r="AE417" s="466" t="e">
        <f t="shared" si="388"/>
        <v>#N/A</v>
      </c>
      <c r="AG417" s="466" t="e">
        <f t="shared" si="389"/>
        <v>#N/A</v>
      </c>
      <c r="AM417" s="466" t="e">
        <f t="shared" si="390"/>
        <v>#N/A</v>
      </c>
      <c r="AN417" s="466" t="e">
        <f t="shared" si="391"/>
        <v>#N/A</v>
      </c>
      <c r="AO417" s="466" t="e">
        <f t="shared" si="392"/>
        <v>#N/A</v>
      </c>
      <c r="AP417" s="466" t="e">
        <f t="shared" si="393"/>
        <v>#N/A</v>
      </c>
      <c r="AQ417" s="466" t="e">
        <f t="shared" si="394"/>
        <v>#N/A</v>
      </c>
      <c r="AS417" s="466" t="e">
        <f t="shared" si="395"/>
        <v>#N/A</v>
      </c>
      <c r="AU417" s="466" t="e">
        <f t="shared" ref="AU417:BS417" si="418">IF($B417=AU$85-1, AU$84, IF(AND($B417&gt;=AU$85, $B417&lt;=AU$86), AU416*(1+AU117), NA()))</f>
        <v>#N/A</v>
      </c>
      <c r="AV417" s="466" t="e">
        <f t="shared" si="418"/>
        <v>#N/A</v>
      </c>
      <c r="AW417" s="466" t="e">
        <f t="shared" si="418"/>
        <v>#N/A</v>
      </c>
      <c r="AX417" s="466" t="e">
        <f t="shared" si="418"/>
        <v>#N/A</v>
      </c>
      <c r="AY417" s="466" t="e">
        <f t="shared" si="418"/>
        <v>#N/A</v>
      </c>
      <c r="AZ417" s="466" t="e">
        <f t="shared" si="418"/>
        <v>#N/A</v>
      </c>
      <c r="BA417" s="466" t="e">
        <f t="shared" si="418"/>
        <v>#N/A</v>
      </c>
      <c r="BB417" s="466" t="e">
        <f t="shared" si="418"/>
        <v>#N/A</v>
      </c>
      <c r="BC417" s="466" t="e">
        <f t="shared" si="418"/>
        <v>#N/A</v>
      </c>
      <c r="BD417" s="466" t="e">
        <f t="shared" si="418"/>
        <v>#N/A</v>
      </c>
      <c r="BE417" s="466" t="e">
        <f t="shared" si="418"/>
        <v>#N/A</v>
      </c>
      <c r="BF417" s="466" t="e">
        <f t="shared" si="418"/>
        <v>#N/A</v>
      </c>
      <c r="BG417" s="466" t="e">
        <f t="shared" si="418"/>
        <v>#N/A</v>
      </c>
      <c r="BH417" s="466" t="e">
        <f t="shared" si="418"/>
        <v>#N/A</v>
      </c>
      <c r="BI417" s="466" t="e">
        <f t="shared" si="418"/>
        <v>#N/A</v>
      </c>
      <c r="BJ417" s="466" t="e">
        <f t="shared" si="418"/>
        <v>#N/A</v>
      </c>
      <c r="BK417" s="466" t="e">
        <f t="shared" si="418"/>
        <v>#N/A</v>
      </c>
      <c r="BL417" s="466" t="e">
        <f t="shared" si="418"/>
        <v>#N/A</v>
      </c>
      <c r="BM417" s="466" t="e">
        <f t="shared" si="418"/>
        <v>#N/A</v>
      </c>
      <c r="BN417" s="466" t="e">
        <f t="shared" si="418"/>
        <v>#N/A</v>
      </c>
      <c r="BO417" s="466" t="e">
        <f t="shared" si="418"/>
        <v>#N/A</v>
      </c>
      <c r="BP417" s="466" t="e">
        <f t="shared" si="418"/>
        <v>#N/A</v>
      </c>
      <c r="BQ417" s="466" t="e">
        <f t="shared" si="418"/>
        <v>#N/A</v>
      </c>
      <c r="BR417" s="466" t="e">
        <f t="shared" si="418"/>
        <v>#N/A</v>
      </c>
      <c r="BS417" s="466" t="e">
        <f t="shared" si="418"/>
        <v>#N/A</v>
      </c>
    </row>
    <row r="418" spans="2:71">
      <c r="B418" s="48">
        <f t="shared" si="397"/>
        <v>1892</v>
      </c>
      <c r="E418" s="52"/>
      <c r="M418" s="466" t="e">
        <f t="shared" si="381"/>
        <v>#N/A</v>
      </c>
      <c r="N418" s="466" t="e">
        <f t="shared" si="382"/>
        <v>#N/A</v>
      </c>
      <c r="X418" s="466" t="e">
        <f t="shared" si="383"/>
        <v>#N/A</v>
      </c>
      <c r="Y418" s="466" t="e">
        <f t="shared" si="384"/>
        <v>#N/A</v>
      </c>
      <c r="AA418" s="466" t="e">
        <f t="shared" si="413"/>
        <v>#N/A</v>
      </c>
      <c r="AB418" s="466" t="e">
        <f t="shared" si="413"/>
        <v>#N/A</v>
      </c>
      <c r="AC418" s="466" t="e">
        <f t="shared" si="386"/>
        <v>#N/A</v>
      </c>
      <c r="AD418" s="466" t="e">
        <f t="shared" si="387"/>
        <v>#N/A</v>
      </c>
      <c r="AE418" s="466" t="e">
        <f t="shared" si="388"/>
        <v>#N/A</v>
      </c>
      <c r="AG418" s="466" t="e">
        <f t="shared" si="389"/>
        <v>#N/A</v>
      </c>
      <c r="AM418" s="466" t="e">
        <f t="shared" si="390"/>
        <v>#N/A</v>
      </c>
      <c r="AN418" s="466" t="e">
        <f t="shared" si="391"/>
        <v>#N/A</v>
      </c>
      <c r="AO418" s="466" t="e">
        <f t="shared" si="392"/>
        <v>#N/A</v>
      </c>
      <c r="AP418" s="466" t="e">
        <f t="shared" si="393"/>
        <v>#N/A</v>
      </c>
      <c r="AQ418" s="466" t="e">
        <f t="shared" si="394"/>
        <v>#N/A</v>
      </c>
      <c r="AS418" s="466" t="e">
        <f t="shared" si="395"/>
        <v>#N/A</v>
      </c>
      <c r="AU418" s="466" t="e">
        <f t="shared" ref="AU418:BS418" si="419">IF($B418=AU$85-1, AU$84, IF(AND($B418&gt;=AU$85, $B418&lt;=AU$86), AU417*(1+AU118), NA()))</f>
        <v>#N/A</v>
      </c>
      <c r="AV418" s="466" t="e">
        <f t="shared" si="419"/>
        <v>#N/A</v>
      </c>
      <c r="AW418" s="466" t="e">
        <f t="shared" si="419"/>
        <v>#N/A</v>
      </c>
      <c r="AX418" s="466" t="e">
        <f t="shared" si="419"/>
        <v>#N/A</v>
      </c>
      <c r="AY418" s="466" t="e">
        <f t="shared" si="419"/>
        <v>#N/A</v>
      </c>
      <c r="AZ418" s="466" t="e">
        <f t="shared" si="419"/>
        <v>#N/A</v>
      </c>
      <c r="BA418" s="466" t="e">
        <f t="shared" si="419"/>
        <v>#N/A</v>
      </c>
      <c r="BB418" s="466" t="e">
        <f t="shared" si="419"/>
        <v>#N/A</v>
      </c>
      <c r="BC418" s="466" t="e">
        <f t="shared" si="419"/>
        <v>#N/A</v>
      </c>
      <c r="BD418" s="466" t="e">
        <f t="shared" si="419"/>
        <v>#N/A</v>
      </c>
      <c r="BE418" s="466" t="e">
        <f t="shared" si="419"/>
        <v>#N/A</v>
      </c>
      <c r="BF418" s="466" t="e">
        <f t="shared" si="419"/>
        <v>#N/A</v>
      </c>
      <c r="BG418" s="466" t="e">
        <f t="shared" si="419"/>
        <v>#N/A</v>
      </c>
      <c r="BH418" s="466" t="e">
        <f t="shared" si="419"/>
        <v>#N/A</v>
      </c>
      <c r="BI418" s="466" t="e">
        <f t="shared" si="419"/>
        <v>#N/A</v>
      </c>
      <c r="BJ418" s="466" t="e">
        <f t="shared" si="419"/>
        <v>#N/A</v>
      </c>
      <c r="BK418" s="466" t="e">
        <f t="shared" si="419"/>
        <v>#N/A</v>
      </c>
      <c r="BL418" s="466" t="e">
        <f t="shared" si="419"/>
        <v>#N/A</v>
      </c>
      <c r="BM418" s="466" t="e">
        <f t="shared" si="419"/>
        <v>#N/A</v>
      </c>
      <c r="BN418" s="466" t="e">
        <f t="shared" si="419"/>
        <v>#N/A</v>
      </c>
      <c r="BO418" s="466" t="e">
        <f t="shared" si="419"/>
        <v>#N/A</v>
      </c>
      <c r="BP418" s="466" t="e">
        <f t="shared" si="419"/>
        <v>#N/A</v>
      </c>
      <c r="BQ418" s="466" t="e">
        <f t="shared" si="419"/>
        <v>#N/A</v>
      </c>
      <c r="BR418" s="466" t="e">
        <f t="shared" si="419"/>
        <v>#N/A</v>
      </c>
      <c r="BS418" s="466" t="e">
        <f t="shared" si="419"/>
        <v>#N/A</v>
      </c>
    </row>
    <row r="419" spans="2:71">
      <c r="B419" s="48">
        <f t="shared" si="397"/>
        <v>1893</v>
      </c>
      <c r="E419" s="52"/>
      <c r="M419" s="466" t="e">
        <f t="shared" si="381"/>
        <v>#N/A</v>
      </c>
      <c r="N419" s="466" t="e">
        <f t="shared" si="382"/>
        <v>#N/A</v>
      </c>
      <c r="X419" s="466" t="e">
        <f t="shared" si="383"/>
        <v>#N/A</v>
      </c>
      <c r="Y419" s="466" t="e">
        <f t="shared" si="384"/>
        <v>#N/A</v>
      </c>
      <c r="AA419" s="466" t="e">
        <f t="shared" si="413"/>
        <v>#N/A</v>
      </c>
      <c r="AB419" s="466" t="e">
        <f t="shared" si="413"/>
        <v>#N/A</v>
      </c>
      <c r="AC419" s="466" t="e">
        <f t="shared" si="386"/>
        <v>#N/A</v>
      </c>
      <c r="AD419" s="466" t="e">
        <f t="shared" si="387"/>
        <v>#N/A</v>
      </c>
      <c r="AE419" s="466" t="e">
        <f t="shared" si="388"/>
        <v>#N/A</v>
      </c>
      <c r="AG419" s="466" t="e">
        <f t="shared" si="389"/>
        <v>#N/A</v>
      </c>
      <c r="AM419" s="466" t="e">
        <f t="shared" si="390"/>
        <v>#N/A</v>
      </c>
      <c r="AN419" s="466" t="e">
        <f t="shared" si="391"/>
        <v>#N/A</v>
      </c>
      <c r="AO419" s="466" t="e">
        <f t="shared" si="392"/>
        <v>#N/A</v>
      </c>
      <c r="AP419" s="466" t="e">
        <f t="shared" si="393"/>
        <v>#N/A</v>
      </c>
      <c r="AQ419" s="466" t="e">
        <f t="shared" si="394"/>
        <v>#N/A</v>
      </c>
      <c r="AS419" s="466" t="e">
        <f t="shared" si="395"/>
        <v>#N/A</v>
      </c>
      <c r="AU419" s="466" t="e">
        <f t="shared" ref="AU419:BS419" si="420">IF($B419=AU$85-1, AU$84, IF(AND($B419&gt;=AU$85, $B419&lt;=AU$86), AU418*(1+AU119), NA()))</f>
        <v>#N/A</v>
      </c>
      <c r="AV419" s="466" t="e">
        <f t="shared" si="420"/>
        <v>#N/A</v>
      </c>
      <c r="AW419" s="466" t="e">
        <f t="shared" si="420"/>
        <v>#N/A</v>
      </c>
      <c r="AX419" s="466" t="e">
        <f t="shared" si="420"/>
        <v>#N/A</v>
      </c>
      <c r="AY419" s="466" t="e">
        <f t="shared" si="420"/>
        <v>#N/A</v>
      </c>
      <c r="AZ419" s="466" t="e">
        <f t="shared" si="420"/>
        <v>#N/A</v>
      </c>
      <c r="BA419" s="466" t="e">
        <f t="shared" si="420"/>
        <v>#N/A</v>
      </c>
      <c r="BB419" s="466" t="e">
        <f t="shared" si="420"/>
        <v>#N/A</v>
      </c>
      <c r="BC419" s="466" t="e">
        <f t="shared" si="420"/>
        <v>#N/A</v>
      </c>
      <c r="BD419" s="466" t="e">
        <f t="shared" si="420"/>
        <v>#N/A</v>
      </c>
      <c r="BE419" s="466" t="e">
        <f t="shared" si="420"/>
        <v>#N/A</v>
      </c>
      <c r="BF419" s="466" t="e">
        <f t="shared" si="420"/>
        <v>#N/A</v>
      </c>
      <c r="BG419" s="466" t="e">
        <f t="shared" si="420"/>
        <v>#N/A</v>
      </c>
      <c r="BH419" s="466" t="e">
        <f t="shared" si="420"/>
        <v>#N/A</v>
      </c>
      <c r="BI419" s="466" t="e">
        <f t="shared" si="420"/>
        <v>#N/A</v>
      </c>
      <c r="BJ419" s="466" t="e">
        <f t="shared" si="420"/>
        <v>#N/A</v>
      </c>
      <c r="BK419" s="466" t="e">
        <f t="shared" si="420"/>
        <v>#N/A</v>
      </c>
      <c r="BL419" s="466" t="e">
        <f t="shared" si="420"/>
        <v>#N/A</v>
      </c>
      <c r="BM419" s="466" t="e">
        <f t="shared" si="420"/>
        <v>#N/A</v>
      </c>
      <c r="BN419" s="466" t="e">
        <f t="shared" si="420"/>
        <v>#N/A</v>
      </c>
      <c r="BO419" s="466" t="e">
        <f t="shared" si="420"/>
        <v>#N/A</v>
      </c>
      <c r="BP419" s="466" t="e">
        <f t="shared" si="420"/>
        <v>#N/A</v>
      </c>
      <c r="BQ419" s="466" t="e">
        <f t="shared" si="420"/>
        <v>#N/A</v>
      </c>
      <c r="BR419" s="466" t="e">
        <f t="shared" si="420"/>
        <v>#N/A</v>
      </c>
      <c r="BS419" s="466" t="e">
        <f t="shared" si="420"/>
        <v>#N/A</v>
      </c>
    </row>
    <row r="420" spans="2:71">
      <c r="B420" s="48">
        <f t="shared" si="397"/>
        <v>1894</v>
      </c>
      <c r="E420" s="52"/>
      <c r="M420" s="466" t="e">
        <f t="shared" si="381"/>
        <v>#N/A</v>
      </c>
      <c r="N420" s="466" t="e">
        <f t="shared" si="382"/>
        <v>#N/A</v>
      </c>
      <c r="X420" s="466" t="e">
        <f t="shared" si="383"/>
        <v>#N/A</v>
      </c>
      <c r="Y420" s="466" t="e">
        <f t="shared" si="384"/>
        <v>#N/A</v>
      </c>
      <c r="AA420" s="466" t="e">
        <f t="shared" si="413"/>
        <v>#N/A</v>
      </c>
      <c r="AB420" s="466" t="e">
        <f t="shared" si="413"/>
        <v>#N/A</v>
      </c>
      <c r="AC420" s="466" t="e">
        <f t="shared" si="386"/>
        <v>#N/A</v>
      </c>
      <c r="AD420" s="466" t="e">
        <f t="shared" si="387"/>
        <v>#N/A</v>
      </c>
      <c r="AE420" s="466" t="e">
        <f t="shared" si="388"/>
        <v>#N/A</v>
      </c>
      <c r="AG420" s="466" t="e">
        <f t="shared" si="389"/>
        <v>#N/A</v>
      </c>
      <c r="AM420" s="466" t="e">
        <f t="shared" si="390"/>
        <v>#N/A</v>
      </c>
      <c r="AN420" s="466" t="e">
        <f t="shared" si="391"/>
        <v>#N/A</v>
      </c>
      <c r="AO420" s="466" t="e">
        <f t="shared" si="392"/>
        <v>#N/A</v>
      </c>
      <c r="AP420" s="466" t="e">
        <f t="shared" si="393"/>
        <v>#N/A</v>
      </c>
      <c r="AQ420" s="466" t="e">
        <f t="shared" si="394"/>
        <v>#N/A</v>
      </c>
      <c r="AS420" s="466" t="e">
        <f t="shared" si="395"/>
        <v>#N/A</v>
      </c>
      <c r="AU420" s="466" t="e">
        <f t="shared" ref="AU420:BS420" si="421">IF($B420=AU$85-1, AU$84, IF(AND($B420&gt;=AU$85, $B420&lt;=AU$86), AU419*(1+AU120), NA()))</f>
        <v>#N/A</v>
      </c>
      <c r="AV420" s="466" t="e">
        <f t="shared" si="421"/>
        <v>#N/A</v>
      </c>
      <c r="AW420" s="466" t="e">
        <f t="shared" si="421"/>
        <v>#N/A</v>
      </c>
      <c r="AX420" s="466" t="e">
        <f t="shared" si="421"/>
        <v>#N/A</v>
      </c>
      <c r="AY420" s="466" t="e">
        <f t="shared" si="421"/>
        <v>#N/A</v>
      </c>
      <c r="AZ420" s="466" t="e">
        <f t="shared" si="421"/>
        <v>#N/A</v>
      </c>
      <c r="BA420" s="466" t="e">
        <f t="shared" si="421"/>
        <v>#N/A</v>
      </c>
      <c r="BB420" s="466" t="e">
        <f t="shared" si="421"/>
        <v>#N/A</v>
      </c>
      <c r="BC420" s="466" t="e">
        <f t="shared" si="421"/>
        <v>#N/A</v>
      </c>
      <c r="BD420" s="466" t="e">
        <f t="shared" si="421"/>
        <v>#N/A</v>
      </c>
      <c r="BE420" s="466" t="e">
        <f t="shared" si="421"/>
        <v>#N/A</v>
      </c>
      <c r="BF420" s="466" t="e">
        <f t="shared" si="421"/>
        <v>#N/A</v>
      </c>
      <c r="BG420" s="466" t="e">
        <f t="shared" si="421"/>
        <v>#N/A</v>
      </c>
      <c r="BH420" s="466" t="e">
        <f t="shared" si="421"/>
        <v>#N/A</v>
      </c>
      <c r="BI420" s="466" t="e">
        <f t="shared" si="421"/>
        <v>#N/A</v>
      </c>
      <c r="BJ420" s="466" t="e">
        <f t="shared" si="421"/>
        <v>#N/A</v>
      </c>
      <c r="BK420" s="466" t="e">
        <f t="shared" si="421"/>
        <v>#N/A</v>
      </c>
      <c r="BL420" s="466" t="e">
        <f t="shared" si="421"/>
        <v>#N/A</v>
      </c>
      <c r="BM420" s="466" t="e">
        <f t="shared" si="421"/>
        <v>#N/A</v>
      </c>
      <c r="BN420" s="466" t="e">
        <f t="shared" si="421"/>
        <v>#N/A</v>
      </c>
      <c r="BO420" s="466" t="e">
        <f t="shared" si="421"/>
        <v>#N/A</v>
      </c>
      <c r="BP420" s="466" t="e">
        <f t="shared" si="421"/>
        <v>#N/A</v>
      </c>
      <c r="BQ420" s="466" t="e">
        <f t="shared" si="421"/>
        <v>#N/A</v>
      </c>
      <c r="BR420" s="466" t="e">
        <f t="shared" si="421"/>
        <v>#N/A</v>
      </c>
      <c r="BS420" s="466" t="e">
        <f t="shared" si="421"/>
        <v>#N/A</v>
      </c>
    </row>
    <row r="421" spans="2:71">
      <c r="B421" s="48">
        <f t="shared" si="397"/>
        <v>1895</v>
      </c>
      <c r="E421" s="52"/>
      <c r="M421" s="466" t="e">
        <f t="shared" si="381"/>
        <v>#N/A</v>
      </c>
      <c r="N421" s="466" t="e">
        <f t="shared" si="382"/>
        <v>#N/A</v>
      </c>
      <c r="X421" s="466" t="e">
        <f t="shared" si="383"/>
        <v>#N/A</v>
      </c>
      <c r="Y421" s="466" t="e">
        <f t="shared" si="384"/>
        <v>#N/A</v>
      </c>
      <c r="AA421" s="466" t="e">
        <f t="shared" si="413"/>
        <v>#N/A</v>
      </c>
      <c r="AB421" s="466" t="e">
        <f t="shared" si="413"/>
        <v>#N/A</v>
      </c>
      <c r="AC421" s="466" t="e">
        <f t="shared" si="386"/>
        <v>#N/A</v>
      </c>
      <c r="AD421" s="466" t="e">
        <f t="shared" si="387"/>
        <v>#N/A</v>
      </c>
      <c r="AE421" s="466" t="e">
        <f t="shared" si="388"/>
        <v>#N/A</v>
      </c>
      <c r="AG421" s="466" t="e">
        <f t="shared" si="389"/>
        <v>#N/A</v>
      </c>
      <c r="AM421" s="466" t="e">
        <f t="shared" si="390"/>
        <v>#N/A</v>
      </c>
      <c r="AN421" s="466" t="e">
        <f t="shared" si="391"/>
        <v>#N/A</v>
      </c>
      <c r="AO421" s="466" t="e">
        <f t="shared" si="392"/>
        <v>#N/A</v>
      </c>
      <c r="AP421" s="466" t="e">
        <f t="shared" si="393"/>
        <v>#N/A</v>
      </c>
      <c r="AQ421" s="466" t="e">
        <f t="shared" si="394"/>
        <v>#N/A</v>
      </c>
      <c r="AS421" s="466" t="e">
        <f t="shared" si="395"/>
        <v>#N/A</v>
      </c>
      <c r="AU421" s="466" t="e">
        <f t="shared" ref="AU421:BS421" si="422">IF($B421=AU$85-1, AU$84, IF(AND($B421&gt;=AU$85, $B421&lt;=AU$86), AU420*(1+AU121), NA()))</f>
        <v>#N/A</v>
      </c>
      <c r="AV421" s="466" t="e">
        <f t="shared" si="422"/>
        <v>#N/A</v>
      </c>
      <c r="AW421" s="466" t="e">
        <f t="shared" si="422"/>
        <v>#N/A</v>
      </c>
      <c r="AX421" s="466" t="e">
        <f t="shared" si="422"/>
        <v>#N/A</v>
      </c>
      <c r="AY421" s="466" t="e">
        <f t="shared" si="422"/>
        <v>#N/A</v>
      </c>
      <c r="AZ421" s="466" t="e">
        <f t="shared" si="422"/>
        <v>#N/A</v>
      </c>
      <c r="BA421" s="466" t="e">
        <f t="shared" si="422"/>
        <v>#N/A</v>
      </c>
      <c r="BB421" s="466" t="e">
        <f t="shared" si="422"/>
        <v>#N/A</v>
      </c>
      <c r="BC421" s="466" t="e">
        <f t="shared" si="422"/>
        <v>#N/A</v>
      </c>
      <c r="BD421" s="466" t="e">
        <f t="shared" si="422"/>
        <v>#N/A</v>
      </c>
      <c r="BE421" s="466" t="e">
        <f t="shared" si="422"/>
        <v>#N/A</v>
      </c>
      <c r="BF421" s="466" t="e">
        <f t="shared" si="422"/>
        <v>#N/A</v>
      </c>
      <c r="BG421" s="466" t="e">
        <f t="shared" si="422"/>
        <v>#N/A</v>
      </c>
      <c r="BH421" s="466" t="e">
        <f t="shared" si="422"/>
        <v>#N/A</v>
      </c>
      <c r="BI421" s="466" t="e">
        <f t="shared" si="422"/>
        <v>#N/A</v>
      </c>
      <c r="BJ421" s="466" t="e">
        <f t="shared" si="422"/>
        <v>#N/A</v>
      </c>
      <c r="BK421" s="466" t="e">
        <f t="shared" si="422"/>
        <v>#N/A</v>
      </c>
      <c r="BL421" s="466" t="e">
        <f t="shared" si="422"/>
        <v>#N/A</v>
      </c>
      <c r="BM421" s="466" t="e">
        <f t="shared" si="422"/>
        <v>#N/A</v>
      </c>
      <c r="BN421" s="466" t="e">
        <f t="shared" si="422"/>
        <v>#N/A</v>
      </c>
      <c r="BO421" s="466" t="e">
        <f t="shared" si="422"/>
        <v>#N/A</v>
      </c>
      <c r="BP421" s="466" t="e">
        <f t="shared" si="422"/>
        <v>#N/A</v>
      </c>
      <c r="BQ421" s="466" t="e">
        <f t="shared" si="422"/>
        <v>#N/A</v>
      </c>
      <c r="BR421" s="466" t="e">
        <f t="shared" si="422"/>
        <v>#N/A</v>
      </c>
      <c r="BS421" s="466" t="e">
        <f t="shared" si="422"/>
        <v>#N/A</v>
      </c>
    </row>
    <row r="422" spans="2:71">
      <c r="B422" s="48">
        <f t="shared" si="397"/>
        <v>1896</v>
      </c>
      <c r="E422" s="52"/>
      <c r="M422" s="466" t="e">
        <f t="shared" si="381"/>
        <v>#N/A</v>
      </c>
      <c r="N422" s="466" t="e">
        <f t="shared" si="382"/>
        <v>#N/A</v>
      </c>
      <c r="X422" s="466" t="e">
        <f t="shared" si="383"/>
        <v>#N/A</v>
      </c>
      <c r="Y422" s="466" t="e">
        <f t="shared" si="384"/>
        <v>#N/A</v>
      </c>
      <c r="AA422" s="466" t="e">
        <f t="shared" si="413"/>
        <v>#N/A</v>
      </c>
      <c r="AB422" s="466" t="e">
        <f t="shared" si="413"/>
        <v>#N/A</v>
      </c>
      <c r="AC422" s="466" t="e">
        <f t="shared" si="386"/>
        <v>#N/A</v>
      </c>
      <c r="AD422" s="466" t="e">
        <f t="shared" si="387"/>
        <v>#N/A</v>
      </c>
      <c r="AE422" s="466" t="e">
        <f t="shared" si="388"/>
        <v>#N/A</v>
      </c>
      <c r="AG422" s="466" t="e">
        <f t="shared" si="389"/>
        <v>#N/A</v>
      </c>
      <c r="AM422" s="466" t="e">
        <f t="shared" si="390"/>
        <v>#N/A</v>
      </c>
      <c r="AN422" s="466" t="e">
        <f t="shared" si="391"/>
        <v>#N/A</v>
      </c>
      <c r="AO422" s="466" t="e">
        <f t="shared" si="392"/>
        <v>#N/A</v>
      </c>
      <c r="AP422" s="466" t="e">
        <f t="shared" si="393"/>
        <v>#N/A</v>
      </c>
      <c r="AQ422" s="466" t="e">
        <f t="shared" si="394"/>
        <v>#N/A</v>
      </c>
      <c r="AS422" s="466" t="e">
        <f t="shared" si="395"/>
        <v>#N/A</v>
      </c>
      <c r="AU422" s="466" t="e">
        <f t="shared" ref="AU422:BS422" si="423">IF($B422=AU$85-1, AU$84, IF(AND($B422&gt;=AU$85, $B422&lt;=AU$86), AU421*(1+AU122), NA()))</f>
        <v>#N/A</v>
      </c>
      <c r="AV422" s="466" t="e">
        <f t="shared" si="423"/>
        <v>#N/A</v>
      </c>
      <c r="AW422" s="466" t="e">
        <f t="shared" si="423"/>
        <v>#N/A</v>
      </c>
      <c r="AX422" s="466" t="e">
        <f t="shared" si="423"/>
        <v>#N/A</v>
      </c>
      <c r="AY422" s="466" t="e">
        <f t="shared" si="423"/>
        <v>#N/A</v>
      </c>
      <c r="AZ422" s="466" t="e">
        <f t="shared" si="423"/>
        <v>#N/A</v>
      </c>
      <c r="BA422" s="466" t="e">
        <f t="shared" si="423"/>
        <v>#N/A</v>
      </c>
      <c r="BB422" s="466" t="e">
        <f t="shared" si="423"/>
        <v>#N/A</v>
      </c>
      <c r="BC422" s="466" t="e">
        <f t="shared" si="423"/>
        <v>#N/A</v>
      </c>
      <c r="BD422" s="466" t="e">
        <f t="shared" si="423"/>
        <v>#N/A</v>
      </c>
      <c r="BE422" s="466" t="e">
        <f t="shared" si="423"/>
        <v>#N/A</v>
      </c>
      <c r="BF422" s="466" t="e">
        <f t="shared" si="423"/>
        <v>#N/A</v>
      </c>
      <c r="BG422" s="466" t="e">
        <f t="shared" si="423"/>
        <v>#N/A</v>
      </c>
      <c r="BH422" s="466" t="e">
        <f t="shared" si="423"/>
        <v>#N/A</v>
      </c>
      <c r="BI422" s="466" t="e">
        <f t="shared" si="423"/>
        <v>#N/A</v>
      </c>
      <c r="BJ422" s="466" t="e">
        <f t="shared" si="423"/>
        <v>#N/A</v>
      </c>
      <c r="BK422" s="466" t="e">
        <f t="shared" si="423"/>
        <v>#N/A</v>
      </c>
      <c r="BL422" s="466" t="e">
        <f t="shared" si="423"/>
        <v>#N/A</v>
      </c>
      <c r="BM422" s="466" t="e">
        <f t="shared" si="423"/>
        <v>#N/A</v>
      </c>
      <c r="BN422" s="466" t="e">
        <f t="shared" si="423"/>
        <v>#N/A</v>
      </c>
      <c r="BO422" s="466" t="e">
        <f t="shared" si="423"/>
        <v>#N/A</v>
      </c>
      <c r="BP422" s="466" t="e">
        <f t="shared" si="423"/>
        <v>#N/A</v>
      </c>
      <c r="BQ422" s="466" t="e">
        <f t="shared" si="423"/>
        <v>#N/A</v>
      </c>
      <c r="BR422" s="466" t="e">
        <f t="shared" si="423"/>
        <v>#N/A</v>
      </c>
      <c r="BS422" s="466" t="e">
        <f t="shared" si="423"/>
        <v>#N/A</v>
      </c>
    </row>
    <row r="423" spans="2:71">
      <c r="B423" s="48">
        <f t="shared" si="397"/>
        <v>1897</v>
      </c>
      <c r="E423" s="52"/>
      <c r="M423" s="466" t="e">
        <f t="shared" si="381"/>
        <v>#N/A</v>
      </c>
      <c r="N423" s="466" t="e">
        <f t="shared" si="382"/>
        <v>#N/A</v>
      </c>
      <c r="X423" s="466" t="e">
        <f t="shared" si="383"/>
        <v>#N/A</v>
      </c>
      <c r="Y423" s="466" t="e">
        <f t="shared" si="384"/>
        <v>#N/A</v>
      </c>
      <c r="AA423" s="466" t="e">
        <f t="shared" si="413"/>
        <v>#N/A</v>
      </c>
      <c r="AB423" s="466" t="e">
        <f t="shared" si="413"/>
        <v>#N/A</v>
      </c>
      <c r="AC423" s="466" t="e">
        <f t="shared" si="386"/>
        <v>#N/A</v>
      </c>
      <c r="AD423" s="466" t="e">
        <f t="shared" si="387"/>
        <v>#N/A</v>
      </c>
      <c r="AE423" s="466" t="e">
        <f t="shared" si="388"/>
        <v>#N/A</v>
      </c>
      <c r="AG423" s="466" t="e">
        <f t="shared" si="389"/>
        <v>#N/A</v>
      </c>
      <c r="AM423" s="466" t="e">
        <f t="shared" si="390"/>
        <v>#N/A</v>
      </c>
      <c r="AN423" s="466" t="e">
        <f t="shared" si="391"/>
        <v>#N/A</v>
      </c>
      <c r="AO423" s="466" t="e">
        <f t="shared" si="392"/>
        <v>#N/A</v>
      </c>
      <c r="AP423" s="466" t="e">
        <f t="shared" si="393"/>
        <v>#N/A</v>
      </c>
      <c r="AQ423" s="466" t="e">
        <f t="shared" si="394"/>
        <v>#N/A</v>
      </c>
      <c r="AS423" s="466" t="e">
        <f t="shared" si="395"/>
        <v>#N/A</v>
      </c>
      <c r="AU423" s="466" t="e">
        <f t="shared" ref="AU423:BS423" si="424">IF($B423=AU$85-1, AU$84, IF(AND($B423&gt;=AU$85, $B423&lt;=AU$86), AU422*(1+AU123), NA()))</f>
        <v>#N/A</v>
      </c>
      <c r="AV423" s="466" t="e">
        <f t="shared" si="424"/>
        <v>#N/A</v>
      </c>
      <c r="AW423" s="466" t="e">
        <f t="shared" si="424"/>
        <v>#N/A</v>
      </c>
      <c r="AX423" s="466" t="e">
        <f t="shared" si="424"/>
        <v>#N/A</v>
      </c>
      <c r="AY423" s="466" t="e">
        <f t="shared" si="424"/>
        <v>#N/A</v>
      </c>
      <c r="AZ423" s="466" t="e">
        <f t="shared" si="424"/>
        <v>#N/A</v>
      </c>
      <c r="BA423" s="466" t="e">
        <f t="shared" si="424"/>
        <v>#N/A</v>
      </c>
      <c r="BB423" s="466" t="e">
        <f t="shared" si="424"/>
        <v>#N/A</v>
      </c>
      <c r="BC423" s="466" t="e">
        <f t="shared" si="424"/>
        <v>#N/A</v>
      </c>
      <c r="BD423" s="466" t="e">
        <f t="shared" si="424"/>
        <v>#N/A</v>
      </c>
      <c r="BE423" s="466" t="e">
        <f t="shared" si="424"/>
        <v>#N/A</v>
      </c>
      <c r="BF423" s="466" t="e">
        <f t="shared" si="424"/>
        <v>#N/A</v>
      </c>
      <c r="BG423" s="466" t="e">
        <f t="shared" si="424"/>
        <v>#N/A</v>
      </c>
      <c r="BH423" s="466" t="e">
        <f t="shared" si="424"/>
        <v>#N/A</v>
      </c>
      <c r="BI423" s="466" t="e">
        <f t="shared" si="424"/>
        <v>#N/A</v>
      </c>
      <c r="BJ423" s="466" t="e">
        <f t="shared" si="424"/>
        <v>#N/A</v>
      </c>
      <c r="BK423" s="466" t="e">
        <f t="shared" si="424"/>
        <v>#N/A</v>
      </c>
      <c r="BL423" s="466" t="e">
        <f t="shared" si="424"/>
        <v>#N/A</v>
      </c>
      <c r="BM423" s="466" t="e">
        <f t="shared" si="424"/>
        <v>#N/A</v>
      </c>
      <c r="BN423" s="466" t="e">
        <f t="shared" si="424"/>
        <v>#N/A</v>
      </c>
      <c r="BO423" s="466" t="e">
        <f t="shared" si="424"/>
        <v>#N/A</v>
      </c>
      <c r="BP423" s="466" t="e">
        <f t="shared" si="424"/>
        <v>#N/A</v>
      </c>
      <c r="BQ423" s="466" t="e">
        <f t="shared" si="424"/>
        <v>#N/A</v>
      </c>
      <c r="BR423" s="466" t="e">
        <f t="shared" si="424"/>
        <v>#N/A</v>
      </c>
      <c r="BS423" s="466" t="e">
        <f t="shared" si="424"/>
        <v>#N/A</v>
      </c>
    </row>
    <row r="424" spans="2:71">
      <c r="B424" s="48">
        <f t="shared" si="397"/>
        <v>1898</v>
      </c>
      <c r="E424" s="52"/>
      <c r="M424" s="466" t="e">
        <f t="shared" si="381"/>
        <v>#N/A</v>
      </c>
      <c r="N424" s="466" t="e">
        <f t="shared" si="382"/>
        <v>#N/A</v>
      </c>
      <c r="X424" s="466" t="e">
        <f t="shared" si="383"/>
        <v>#N/A</v>
      </c>
      <c r="Y424" s="466" t="e">
        <f t="shared" si="384"/>
        <v>#N/A</v>
      </c>
      <c r="AA424" s="466" t="e">
        <f t="shared" si="413"/>
        <v>#N/A</v>
      </c>
      <c r="AB424" s="466" t="e">
        <f t="shared" si="413"/>
        <v>#N/A</v>
      </c>
      <c r="AC424" s="466" t="e">
        <f t="shared" si="386"/>
        <v>#N/A</v>
      </c>
      <c r="AD424" s="466" t="e">
        <f t="shared" si="387"/>
        <v>#N/A</v>
      </c>
      <c r="AE424" s="466" t="e">
        <f t="shared" si="388"/>
        <v>#N/A</v>
      </c>
      <c r="AG424" s="466" t="e">
        <f t="shared" si="389"/>
        <v>#N/A</v>
      </c>
      <c r="AM424" s="466" t="e">
        <f t="shared" si="390"/>
        <v>#N/A</v>
      </c>
      <c r="AN424" s="466" t="e">
        <f t="shared" si="391"/>
        <v>#N/A</v>
      </c>
      <c r="AO424" s="466" t="e">
        <f t="shared" si="392"/>
        <v>#N/A</v>
      </c>
      <c r="AP424" s="466" t="e">
        <f t="shared" si="393"/>
        <v>#N/A</v>
      </c>
      <c r="AQ424" s="466" t="e">
        <f t="shared" si="394"/>
        <v>#N/A</v>
      </c>
      <c r="AS424" s="466" t="e">
        <f t="shared" si="395"/>
        <v>#N/A</v>
      </c>
      <c r="AU424" s="466" t="e">
        <f t="shared" ref="AU424:BS424" si="425">IF($B424=AU$85-1, AU$84, IF(AND($B424&gt;=AU$85, $B424&lt;=AU$86), AU423*(1+AU124), NA()))</f>
        <v>#N/A</v>
      </c>
      <c r="AV424" s="466" t="e">
        <f t="shared" si="425"/>
        <v>#N/A</v>
      </c>
      <c r="AW424" s="466" t="e">
        <f t="shared" si="425"/>
        <v>#N/A</v>
      </c>
      <c r="AX424" s="466" t="e">
        <f t="shared" si="425"/>
        <v>#N/A</v>
      </c>
      <c r="AY424" s="466" t="e">
        <f t="shared" si="425"/>
        <v>#N/A</v>
      </c>
      <c r="AZ424" s="466" t="e">
        <f t="shared" si="425"/>
        <v>#N/A</v>
      </c>
      <c r="BA424" s="466" t="e">
        <f t="shared" si="425"/>
        <v>#N/A</v>
      </c>
      <c r="BB424" s="466" t="e">
        <f t="shared" si="425"/>
        <v>#N/A</v>
      </c>
      <c r="BC424" s="466" t="e">
        <f t="shared" si="425"/>
        <v>#N/A</v>
      </c>
      <c r="BD424" s="466" t="e">
        <f t="shared" si="425"/>
        <v>#N/A</v>
      </c>
      <c r="BE424" s="466" t="e">
        <f t="shared" si="425"/>
        <v>#N/A</v>
      </c>
      <c r="BF424" s="466" t="e">
        <f t="shared" si="425"/>
        <v>#N/A</v>
      </c>
      <c r="BG424" s="466" t="e">
        <f t="shared" si="425"/>
        <v>#N/A</v>
      </c>
      <c r="BH424" s="466" t="e">
        <f t="shared" si="425"/>
        <v>#N/A</v>
      </c>
      <c r="BI424" s="466" t="e">
        <f t="shared" si="425"/>
        <v>#N/A</v>
      </c>
      <c r="BJ424" s="466" t="e">
        <f t="shared" si="425"/>
        <v>#N/A</v>
      </c>
      <c r="BK424" s="466" t="e">
        <f t="shared" si="425"/>
        <v>#N/A</v>
      </c>
      <c r="BL424" s="466" t="e">
        <f t="shared" si="425"/>
        <v>#N/A</v>
      </c>
      <c r="BM424" s="466" t="e">
        <f t="shared" si="425"/>
        <v>#N/A</v>
      </c>
      <c r="BN424" s="466" t="e">
        <f t="shared" si="425"/>
        <v>#N/A</v>
      </c>
      <c r="BO424" s="466" t="e">
        <f t="shared" si="425"/>
        <v>#N/A</v>
      </c>
      <c r="BP424" s="466" t="e">
        <f t="shared" si="425"/>
        <v>#N/A</v>
      </c>
      <c r="BQ424" s="466" t="e">
        <f t="shared" si="425"/>
        <v>#N/A</v>
      </c>
      <c r="BR424" s="466" t="e">
        <f t="shared" si="425"/>
        <v>#N/A</v>
      </c>
      <c r="BS424" s="466" t="e">
        <f t="shared" si="425"/>
        <v>#N/A</v>
      </c>
    </row>
    <row r="425" spans="2:71">
      <c r="B425" s="48">
        <f t="shared" si="397"/>
        <v>1899</v>
      </c>
      <c r="E425" s="52"/>
      <c r="M425" s="466" t="e">
        <f t="shared" si="381"/>
        <v>#N/A</v>
      </c>
      <c r="N425" s="466" t="e">
        <f t="shared" si="382"/>
        <v>#N/A</v>
      </c>
      <c r="X425" s="466" t="e">
        <f t="shared" si="383"/>
        <v>#N/A</v>
      </c>
      <c r="Y425" s="466" t="e">
        <f t="shared" si="384"/>
        <v>#N/A</v>
      </c>
      <c r="AA425" s="466" t="e">
        <f t="shared" si="413"/>
        <v>#N/A</v>
      </c>
      <c r="AB425" s="466" t="e">
        <f t="shared" si="413"/>
        <v>#N/A</v>
      </c>
      <c r="AC425" s="466" t="e">
        <f t="shared" si="386"/>
        <v>#N/A</v>
      </c>
      <c r="AD425" s="466" t="e">
        <f t="shared" si="387"/>
        <v>#N/A</v>
      </c>
      <c r="AE425" s="466" t="e">
        <f t="shared" si="388"/>
        <v>#N/A</v>
      </c>
      <c r="AG425" s="466" t="e">
        <f t="shared" si="389"/>
        <v>#N/A</v>
      </c>
      <c r="AM425" s="466" t="e">
        <f t="shared" si="390"/>
        <v>#N/A</v>
      </c>
      <c r="AN425" s="466" t="e">
        <f t="shared" si="391"/>
        <v>#N/A</v>
      </c>
      <c r="AO425" s="466" t="e">
        <f t="shared" si="392"/>
        <v>#N/A</v>
      </c>
      <c r="AP425" s="466" t="e">
        <f t="shared" si="393"/>
        <v>#N/A</v>
      </c>
      <c r="AQ425" s="466" t="e">
        <f t="shared" si="394"/>
        <v>#N/A</v>
      </c>
      <c r="AS425" s="466" t="e">
        <f t="shared" si="395"/>
        <v>#N/A</v>
      </c>
      <c r="AU425" s="466" t="e">
        <f t="shared" ref="AU425:BS425" si="426">IF($B425=AU$85-1, AU$84, IF(AND($B425&gt;=AU$85, $B425&lt;=AU$86), AU424*(1+AU125), NA()))</f>
        <v>#N/A</v>
      </c>
      <c r="AV425" s="466" t="e">
        <f t="shared" si="426"/>
        <v>#N/A</v>
      </c>
      <c r="AW425" s="466" t="e">
        <f t="shared" si="426"/>
        <v>#N/A</v>
      </c>
      <c r="AX425" s="466" t="e">
        <f t="shared" si="426"/>
        <v>#N/A</v>
      </c>
      <c r="AY425" s="466" t="e">
        <f t="shared" si="426"/>
        <v>#N/A</v>
      </c>
      <c r="AZ425" s="466" t="e">
        <f t="shared" si="426"/>
        <v>#N/A</v>
      </c>
      <c r="BA425" s="466" t="e">
        <f t="shared" si="426"/>
        <v>#N/A</v>
      </c>
      <c r="BB425" s="466" t="e">
        <f t="shared" si="426"/>
        <v>#N/A</v>
      </c>
      <c r="BC425" s="466" t="e">
        <f t="shared" si="426"/>
        <v>#N/A</v>
      </c>
      <c r="BD425" s="466" t="e">
        <f t="shared" si="426"/>
        <v>#N/A</v>
      </c>
      <c r="BE425" s="466" t="e">
        <f t="shared" si="426"/>
        <v>#N/A</v>
      </c>
      <c r="BF425" s="466" t="e">
        <f t="shared" si="426"/>
        <v>#N/A</v>
      </c>
      <c r="BG425" s="466" t="e">
        <f t="shared" si="426"/>
        <v>#N/A</v>
      </c>
      <c r="BH425" s="466" t="e">
        <f t="shared" si="426"/>
        <v>#N/A</v>
      </c>
      <c r="BI425" s="466" t="e">
        <f t="shared" si="426"/>
        <v>#N/A</v>
      </c>
      <c r="BJ425" s="466" t="e">
        <f t="shared" si="426"/>
        <v>#N/A</v>
      </c>
      <c r="BK425" s="466" t="e">
        <f t="shared" si="426"/>
        <v>#N/A</v>
      </c>
      <c r="BL425" s="466" t="e">
        <f t="shared" si="426"/>
        <v>#N/A</v>
      </c>
      <c r="BM425" s="466" t="e">
        <f t="shared" si="426"/>
        <v>#N/A</v>
      </c>
      <c r="BN425" s="466" t="e">
        <f t="shared" si="426"/>
        <v>#N/A</v>
      </c>
      <c r="BO425" s="466" t="e">
        <f t="shared" si="426"/>
        <v>#N/A</v>
      </c>
      <c r="BP425" s="466" t="e">
        <f t="shared" si="426"/>
        <v>#N/A</v>
      </c>
      <c r="BQ425" s="466" t="e">
        <f t="shared" si="426"/>
        <v>#N/A</v>
      </c>
      <c r="BR425" s="466" t="e">
        <f t="shared" si="426"/>
        <v>#N/A</v>
      </c>
      <c r="BS425" s="466" t="e">
        <f t="shared" si="426"/>
        <v>#N/A</v>
      </c>
    </row>
    <row r="426" spans="2:71">
      <c r="B426" s="48">
        <f t="shared" si="397"/>
        <v>1900</v>
      </c>
      <c r="E426" s="52"/>
      <c r="M426" s="466" t="e">
        <f t="shared" si="381"/>
        <v>#N/A</v>
      </c>
      <c r="N426" s="466" t="e">
        <f t="shared" si="382"/>
        <v>#N/A</v>
      </c>
      <c r="X426" s="466" t="e">
        <f t="shared" si="383"/>
        <v>#N/A</v>
      </c>
      <c r="Y426" s="466" t="e">
        <f t="shared" si="384"/>
        <v>#N/A</v>
      </c>
      <c r="AA426" s="466" t="e">
        <f t="shared" si="413"/>
        <v>#N/A</v>
      </c>
      <c r="AB426" s="466" t="e">
        <f t="shared" si="413"/>
        <v>#N/A</v>
      </c>
      <c r="AC426" s="466" t="e">
        <f t="shared" si="386"/>
        <v>#N/A</v>
      </c>
      <c r="AD426" s="466" t="e">
        <f t="shared" si="387"/>
        <v>#N/A</v>
      </c>
      <c r="AE426" s="466" t="e">
        <f t="shared" si="388"/>
        <v>#N/A</v>
      </c>
      <c r="AG426" s="466" t="e">
        <f t="shared" si="389"/>
        <v>#N/A</v>
      </c>
      <c r="AM426" s="466" t="e">
        <f t="shared" si="390"/>
        <v>#N/A</v>
      </c>
      <c r="AN426" s="466" t="e">
        <f t="shared" si="391"/>
        <v>#N/A</v>
      </c>
      <c r="AO426" s="466" t="e">
        <f t="shared" si="392"/>
        <v>#N/A</v>
      </c>
      <c r="AP426" s="466" t="e">
        <f t="shared" si="393"/>
        <v>#N/A</v>
      </c>
      <c r="AQ426" s="466" t="e">
        <f t="shared" si="394"/>
        <v>#N/A</v>
      </c>
      <c r="AS426" s="466" t="e">
        <f t="shared" si="395"/>
        <v>#N/A</v>
      </c>
      <c r="AU426" s="466" t="e">
        <f t="shared" ref="AU426:BS426" si="427">IF($B426=AU$85-1, AU$84, IF(AND($B426&gt;=AU$85, $B426&lt;=AU$86), AU425*(1+AU126), NA()))</f>
        <v>#N/A</v>
      </c>
      <c r="AV426" s="466" t="e">
        <f t="shared" si="427"/>
        <v>#N/A</v>
      </c>
      <c r="AW426" s="466" t="e">
        <f t="shared" si="427"/>
        <v>#N/A</v>
      </c>
      <c r="AX426" s="466" t="e">
        <f t="shared" si="427"/>
        <v>#N/A</v>
      </c>
      <c r="AY426" s="466" t="e">
        <f t="shared" si="427"/>
        <v>#N/A</v>
      </c>
      <c r="AZ426" s="466" t="e">
        <f t="shared" si="427"/>
        <v>#N/A</v>
      </c>
      <c r="BA426" s="466" t="e">
        <f t="shared" si="427"/>
        <v>#N/A</v>
      </c>
      <c r="BB426" s="466" t="e">
        <f t="shared" si="427"/>
        <v>#N/A</v>
      </c>
      <c r="BC426" s="466" t="e">
        <f t="shared" si="427"/>
        <v>#N/A</v>
      </c>
      <c r="BD426" s="466" t="e">
        <f t="shared" si="427"/>
        <v>#N/A</v>
      </c>
      <c r="BE426" s="466" t="e">
        <f t="shared" si="427"/>
        <v>#N/A</v>
      </c>
      <c r="BF426" s="466" t="e">
        <f t="shared" si="427"/>
        <v>#N/A</v>
      </c>
      <c r="BG426" s="466" t="e">
        <f t="shared" si="427"/>
        <v>#N/A</v>
      </c>
      <c r="BH426" s="466" t="e">
        <f t="shared" si="427"/>
        <v>#N/A</v>
      </c>
      <c r="BI426" s="466" t="e">
        <f t="shared" si="427"/>
        <v>#N/A</v>
      </c>
      <c r="BJ426" s="466" t="e">
        <f t="shared" si="427"/>
        <v>#N/A</v>
      </c>
      <c r="BK426" s="466" t="e">
        <f t="shared" si="427"/>
        <v>#N/A</v>
      </c>
      <c r="BL426" s="466" t="e">
        <f t="shared" si="427"/>
        <v>#N/A</v>
      </c>
      <c r="BM426" s="466" t="e">
        <f t="shared" si="427"/>
        <v>#N/A</v>
      </c>
      <c r="BN426" s="466" t="e">
        <f t="shared" si="427"/>
        <v>#N/A</v>
      </c>
      <c r="BO426" s="466" t="e">
        <f t="shared" si="427"/>
        <v>#N/A</v>
      </c>
      <c r="BP426" s="466" t="e">
        <f t="shared" si="427"/>
        <v>#N/A</v>
      </c>
      <c r="BQ426" s="466" t="e">
        <f t="shared" si="427"/>
        <v>#N/A</v>
      </c>
      <c r="BR426" s="466" t="e">
        <f t="shared" si="427"/>
        <v>#N/A</v>
      </c>
      <c r="BS426" s="466" t="e">
        <f t="shared" si="427"/>
        <v>#N/A</v>
      </c>
    </row>
    <row r="427" spans="2:71">
      <c r="B427" s="48">
        <f t="shared" si="397"/>
        <v>1901</v>
      </c>
      <c r="E427" s="52"/>
      <c r="M427" s="466" t="e">
        <f t="shared" si="381"/>
        <v>#N/A</v>
      </c>
      <c r="N427" s="466" t="e">
        <f t="shared" si="382"/>
        <v>#N/A</v>
      </c>
      <c r="X427" s="466" t="e">
        <f t="shared" si="383"/>
        <v>#N/A</v>
      </c>
      <c r="Y427" s="466" t="e">
        <f t="shared" si="384"/>
        <v>#N/A</v>
      </c>
      <c r="AA427" s="466" t="e">
        <f t="shared" si="413"/>
        <v>#N/A</v>
      </c>
      <c r="AB427" s="466" t="e">
        <f t="shared" si="413"/>
        <v>#N/A</v>
      </c>
      <c r="AC427" s="466" t="e">
        <f t="shared" si="386"/>
        <v>#N/A</v>
      </c>
      <c r="AD427" s="466" t="e">
        <f t="shared" si="387"/>
        <v>#N/A</v>
      </c>
      <c r="AE427" s="466" t="e">
        <f t="shared" si="388"/>
        <v>#N/A</v>
      </c>
      <c r="AG427" s="466" t="e">
        <f t="shared" si="389"/>
        <v>#N/A</v>
      </c>
      <c r="AM427" s="466" t="e">
        <f t="shared" si="390"/>
        <v>#N/A</v>
      </c>
      <c r="AN427" s="466" t="e">
        <f t="shared" si="391"/>
        <v>#N/A</v>
      </c>
      <c r="AO427" s="466" t="e">
        <f t="shared" si="392"/>
        <v>#N/A</v>
      </c>
      <c r="AP427" s="466" t="e">
        <f t="shared" si="393"/>
        <v>#N/A</v>
      </c>
      <c r="AQ427" s="466" t="e">
        <f t="shared" si="394"/>
        <v>#N/A</v>
      </c>
      <c r="AS427" s="466" t="e">
        <f t="shared" si="395"/>
        <v>#N/A</v>
      </c>
      <c r="AU427" s="466" t="e">
        <f t="shared" ref="AU427:BS427" si="428">IF($B427=AU$85-1, AU$84, IF(AND($B427&gt;=AU$85, $B427&lt;=AU$86), AU426*(1+AU127), NA()))</f>
        <v>#N/A</v>
      </c>
      <c r="AV427" s="466" t="e">
        <f t="shared" si="428"/>
        <v>#N/A</v>
      </c>
      <c r="AW427" s="466" t="e">
        <f t="shared" si="428"/>
        <v>#N/A</v>
      </c>
      <c r="AX427" s="466" t="e">
        <f t="shared" si="428"/>
        <v>#N/A</v>
      </c>
      <c r="AY427" s="466" t="e">
        <f t="shared" si="428"/>
        <v>#N/A</v>
      </c>
      <c r="AZ427" s="466" t="e">
        <f t="shared" si="428"/>
        <v>#N/A</v>
      </c>
      <c r="BA427" s="466" t="e">
        <f t="shared" si="428"/>
        <v>#N/A</v>
      </c>
      <c r="BB427" s="466" t="e">
        <f t="shared" si="428"/>
        <v>#N/A</v>
      </c>
      <c r="BC427" s="466" t="e">
        <f t="shared" si="428"/>
        <v>#N/A</v>
      </c>
      <c r="BD427" s="466" t="e">
        <f t="shared" si="428"/>
        <v>#N/A</v>
      </c>
      <c r="BE427" s="466" t="e">
        <f t="shared" si="428"/>
        <v>#N/A</v>
      </c>
      <c r="BF427" s="466" t="e">
        <f t="shared" si="428"/>
        <v>#N/A</v>
      </c>
      <c r="BG427" s="466" t="e">
        <f t="shared" si="428"/>
        <v>#N/A</v>
      </c>
      <c r="BH427" s="466" t="e">
        <f t="shared" si="428"/>
        <v>#N/A</v>
      </c>
      <c r="BI427" s="466" t="e">
        <f t="shared" si="428"/>
        <v>#N/A</v>
      </c>
      <c r="BJ427" s="466" t="e">
        <f t="shared" si="428"/>
        <v>#N/A</v>
      </c>
      <c r="BK427" s="466" t="e">
        <f t="shared" si="428"/>
        <v>#N/A</v>
      </c>
      <c r="BL427" s="466" t="e">
        <f t="shared" si="428"/>
        <v>#N/A</v>
      </c>
      <c r="BM427" s="466" t="e">
        <f t="shared" si="428"/>
        <v>#N/A</v>
      </c>
      <c r="BN427" s="466" t="e">
        <f t="shared" si="428"/>
        <v>#N/A</v>
      </c>
      <c r="BO427" s="466" t="e">
        <f t="shared" si="428"/>
        <v>#N/A</v>
      </c>
      <c r="BP427" s="466" t="e">
        <f t="shared" si="428"/>
        <v>#N/A</v>
      </c>
      <c r="BQ427" s="466" t="e">
        <f t="shared" si="428"/>
        <v>#N/A</v>
      </c>
      <c r="BR427" s="466" t="e">
        <f t="shared" si="428"/>
        <v>#N/A</v>
      </c>
      <c r="BS427" s="466" t="e">
        <f t="shared" si="428"/>
        <v>#N/A</v>
      </c>
    </row>
    <row r="428" spans="2:71">
      <c r="B428" s="48">
        <f t="shared" si="397"/>
        <v>1902</v>
      </c>
      <c r="E428" s="52"/>
      <c r="M428" s="466" t="e">
        <f t="shared" si="381"/>
        <v>#N/A</v>
      </c>
      <c r="N428" s="466" t="e">
        <f t="shared" si="382"/>
        <v>#N/A</v>
      </c>
      <c r="X428" s="466" t="e">
        <f t="shared" si="383"/>
        <v>#N/A</v>
      </c>
      <c r="Y428" s="466" t="e">
        <f t="shared" si="384"/>
        <v>#N/A</v>
      </c>
      <c r="AA428" s="466" t="e">
        <f t="shared" si="413"/>
        <v>#N/A</v>
      </c>
      <c r="AB428" s="466" t="e">
        <f t="shared" si="413"/>
        <v>#N/A</v>
      </c>
      <c r="AC428" s="466" t="e">
        <f t="shared" si="386"/>
        <v>#N/A</v>
      </c>
      <c r="AD428" s="466" t="e">
        <f t="shared" si="387"/>
        <v>#N/A</v>
      </c>
      <c r="AE428" s="466" t="e">
        <f t="shared" si="388"/>
        <v>#N/A</v>
      </c>
      <c r="AG428" s="466" t="e">
        <f t="shared" si="389"/>
        <v>#N/A</v>
      </c>
      <c r="AM428" s="466" t="e">
        <f t="shared" si="390"/>
        <v>#N/A</v>
      </c>
      <c r="AN428" s="466" t="e">
        <f t="shared" si="391"/>
        <v>#N/A</v>
      </c>
      <c r="AO428" s="466" t="e">
        <f t="shared" si="392"/>
        <v>#N/A</v>
      </c>
      <c r="AP428" s="466" t="e">
        <f t="shared" si="393"/>
        <v>#N/A</v>
      </c>
      <c r="AQ428" s="466" t="e">
        <f t="shared" si="394"/>
        <v>#N/A</v>
      </c>
      <c r="AS428" s="466" t="e">
        <f t="shared" si="395"/>
        <v>#N/A</v>
      </c>
      <c r="AU428" s="466" t="e">
        <f t="shared" ref="AU428:BS428" si="429">IF($B428=AU$85-1, AU$84, IF(AND($B428&gt;=AU$85, $B428&lt;=AU$86), AU427*(1+AU128), NA()))</f>
        <v>#N/A</v>
      </c>
      <c r="AV428" s="466" t="e">
        <f t="shared" si="429"/>
        <v>#N/A</v>
      </c>
      <c r="AW428" s="466" t="e">
        <f t="shared" si="429"/>
        <v>#N/A</v>
      </c>
      <c r="AX428" s="466" t="e">
        <f t="shared" si="429"/>
        <v>#N/A</v>
      </c>
      <c r="AY428" s="466" t="e">
        <f t="shared" si="429"/>
        <v>#N/A</v>
      </c>
      <c r="AZ428" s="466" t="e">
        <f t="shared" si="429"/>
        <v>#N/A</v>
      </c>
      <c r="BA428" s="466" t="e">
        <f t="shared" si="429"/>
        <v>#N/A</v>
      </c>
      <c r="BB428" s="466" t="e">
        <f t="shared" si="429"/>
        <v>#N/A</v>
      </c>
      <c r="BC428" s="466" t="e">
        <f t="shared" si="429"/>
        <v>#N/A</v>
      </c>
      <c r="BD428" s="466" t="e">
        <f t="shared" si="429"/>
        <v>#N/A</v>
      </c>
      <c r="BE428" s="466" t="e">
        <f t="shared" si="429"/>
        <v>#N/A</v>
      </c>
      <c r="BF428" s="466" t="e">
        <f t="shared" si="429"/>
        <v>#N/A</v>
      </c>
      <c r="BG428" s="466" t="e">
        <f t="shared" si="429"/>
        <v>#N/A</v>
      </c>
      <c r="BH428" s="466" t="e">
        <f t="shared" si="429"/>
        <v>#N/A</v>
      </c>
      <c r="BI428" s="466" t="e">
        <f t="shared" si="429"/>
        <v>#N/A</v>
      </c>
      <c r="BJ428" s="466" t="e">
        <f t="shared" si="429"/>
        <v>#N/A</v>
      </c>
      <c r="BK428" s="466" t="e">
        <f t="shared" si="429"/>
        <v>#N/A</v>
      </c>
      <c r="BL428" s="466" t="e">
        <f t="shared" si="429"/>
        <v>#N/A</v>
      </c>
      <c r="BM428" s="466" t="e">
        <f t="shared" si="429"/>
        <v>#N/A</v>
      </c>
      <c r="BN428" s="466" t="e">
        <f t="shared" si="429"/>
        <v>#N/A</v>
      </c>
      <c r="BO428" s="466" t="e">
        <f t="shared" si="429"/>
        <v>#N/A</v>
      </c>
      <c r="BP428" s="466" t="e">
        <f t="shared" si="429"/>
        <v>#N/A</v>
      </c>
      <c r="BQ428" s="466" t="e">
        <f t="shared" si="429"/>
        <v>#N/A</v>
      </c>
      <c r="BR428" s="466" t="e">
        <f t="shared" si="429"/>
        <v>#N/A</v>
      </c>
      <c r="BS428" s="466" t="e">
        <f t="shared" si="429"/>
        <v>#N/A</v>
      </c>
    </row>
    <row r="429" spans="2:71">
      <c r="B429" s="48">
        <f t="shared" si="397"/>
        <v>1903</v>
      </c>
      <c r="E429" s="52"/>
      <c r="M429" s="466" t="e">
        <f t="shared" ref="M429:M460" si="430">IF($B429=M$85-1, M$84, IF(AND($B429&gt;=M$85, $B429&lt;=M$86), M428*(1+M129), NA()))</f>
        <v>#N/A</v>
      </c>
      <c r="N429" s="466" t="e">
        <f t="shared" ref="N429:N460" si="431">IF($B429=N$85-1, N$84, IF(AND($B429&gt;=N$85, $B429&lt;=N$86), N428*(1+N129), NA()))</f>
        <v>#N/A</v>
      </c>
      <c r="X429" s="466" t="e">
        <f t="shared" ref="X429:X460" si="432">IF($B429=X$85-1, X$84, IF(AND($B429&gt;=X$85, $B429&lt;=X$86), X428*(1+X129), NA()))</f>
        <v>#N/A</v>
      </c>
      <c r="Y429" s="466" t="e">
        <f t="shared" ref="Y429:Y460" si="433">IF($B429=Y$85-1, Y$84, IF(AND($B429&gt;=Y$85, $B429&lt;=Y$86), Y428*(1+Y129), NA()))</f>
        <v>#N/A</v>
      </c>
      <c r="AA429" s="466" t="e">
        <f t="shared" ref="AA429:AB444" si="434">IF($B429=AA$85-1, AA$84, IF(AND($B429&gt;=AA$85, $B429&lt;=AA$86), AA428*(1+AA129), NA()))</f>
        <v>#N/A</v>
      </c>
      <c r="AB429" s="466" t="e">
        <f t="shared" si="434"/>
        <v>#N/A</v>
      </c>
      <c r="AC429" s="466" t="e">
        <f t="shared" ref="AC429:AC460" si="435">IF($B429=AC$85-1, AC$84, IF(AND($B429&gt;=AC$85, $B429&lt;=AC$86), AC428*(1+AC129), NA()))</f>
        <v>#N/A</v>
      </c>
      <c r="AD429" s="466" t="e">
        <f t="shared" ref="AD429:AD460" si="436">IF($B429=AD$85-1, AD$84, IF(AND($B429&gt;=AD$85, $B429&lt;=AD$86), AD428*(1+AD129), NA()))</f>
        <v>#N/A</v>
      </c>
      <c r="AE429" s="466" t="e">
        <f t="shared" ref="AE429:AE460" si="437">IF($B429=AE$85-1, AE$84, IF(AND($B429&gt;=AE$85, $B429&lt;=AE$86), AE428*(1+AE129), NA()))</f>
        <v>#N/A</v>
      </c>
      <c r="AG429" s="466" t="e">
        <f t="shared" ref="AG429:AG460" si="438">IF($B429=AG$85-1, AG$84, IF(AND($B429&gt;=AG$85, $B429&lt;=AG$86), AG428*(1+AG129), NA()))</f>
        <v>#N/A</v>
      </c>
      <c r="AM429" s="466" t="e">
        <f t="shared" ref="AM429:AM460" si="439">IF($B429=AM$85-1, AM$84, IF(AND($B429&gt;=AM$85, $B429&lt;=AM$86), AM428*(1+AM129), NA()))</f>
        <v>#N/A</v>
      </c>
      <c r="AN429" s="466" t="e">
        <f t="shared" ref="AN429:AN460" si="440">IF($B429=AN$85-1, AN$84, IF(AND($B429&gt;=AN$85, $B429&lt;=AN$86), AN428*(1+AN129), NA()))</f>
        <v>#N/A</v>
      </c>
      <c r="AO429" s="466" t="e">
        <f t="shared" ref="AO429:AO460" si="441">IF($B429=AO$85-1, AO$84, IF(AND($B429&gt;=AO$85, $B429&lt;=AO$86), AO428*(1+AO129), NA()))</f>
        <v>#N/A</v>
      </c>
      <c r="AP429" s="466" t="e">
        <f t="shared" ref="AP429:AP460" si="442">IF($B429=AP$85-1, AP$84, IF(AND($B429&gt;=AP$85, $B429&lt;=AP$86), AP428*(1+AP129), NA()))</f>
        <v>#N/A</v>
      </c>
      <c r="AQ429" s="466" t="e">
        <f t="shared" ref="AQ429:AQ460" si="443">IF($B429=AQ$85-1, AQ$84, IF(AND($B429&gt;=AQ$85, $B429&lt;=AQ$86), AQ428*(1+AQ129), NA()))</f>
        <v>#N/A</v>
      </c>
      <c r="AS429" s="466" t="e">
        <f t="shared" si="395"/>
        <v>#N/A</v>
      </c>
      <c r="AU429" s="466" t="e">
        <f t="shared" ref="AU429:BS429" si="444">IF($B429=AU$85-1, AU$84, IF(AND($B429&gt;=AU$85, $B429&lt;=AU$86), AU428*(1+AU129), NA()))</f>
        <v>#N/A</v>
      </c>
      <c r="AV429" s="466" t="e">
        <f t="shared" si="444"/>
        <v>#N/A</v>
      </c>
      <c r="AW429" s="466" t="e">
        <f t="shared" si="444"/>
        <v>#N/A</v>
      </c>
      <c r="AX429" s="466" t="e">
        <f t="shared" si="444"/>
        <v>#N/A</v>
      </c>
      <c r="AY429" s="466" t="e">
        <f t="shared" si="444"/>
        <v>#N/A</v>
      </c>
      <c r="AZ429" s="466" t="e">
        <f t="shared" si="444"/>
        <v>#N/A</v>
      </c>
      <c r="BA429" s="466" t="e">
        <f t="shared" si="444"/>
        <v>#N/A</v>
      </c>
      <c r="BB429" s="466" t="e">
        <f t="shared" si="444"/>
        <v>#N/A</v>
      </c>
      <c r="BC429" s="466" t="e">
        <f t="shared" si="444"/>
        <v>#N/A</v>
      </c>
      <c r="BD429" s="466" t="e">
        <f t="shared" si="444"/>
        <v>#N/A</v>
      </c>
      <c r="BE429" s="466" t="e">
        <f t="shared" si="444"/>
        <v>#N/A</v>
      </c>
      <c r="BF429" s="466" t="e">
        <f t="shared" si="444"/>
        <v>#N/A</v>
      </c>
      <c r="BG429" s="466" t="e">
        <f t="shared" si="444"/>
        <v>#N/A</v>
      </c>
      <c r="BH429" s="466" t="e">
        <f t="shared" si="444"/>
        <v>#N/A</v>
      </c>
      <c r="BI429" s="466" t="e">
        <f t="shared" si="444"/>
        <v>#N/A</v>
      </c>
      <c r="BJ429" s="466" t="e">
        <f t="shared" si="444"/>
        <v>#N/A</v>
      </c>
      <c r="BK429" s="466" t="e">
        <f t="shared" si="444"/>
        <v>#N/A</v>
      </c>
      <c r="BL429" s="466" t="e">
        <f t="shared" si="444"/>
        <v>#N/A</v>
      </c>
      <c r="BM429" s="466" t="e">
        <f t="shared" si="444"/>
        <v>#N/A</v>
      </c>
      <c r="BN429" s="466" t="e">
        <f t="shared" si="444"/>
        <v>#N/A</v>
      </c>
      <c r="BO429" s="466" t="e">
        <f t="shared" si="444"/>
        <v>#N/A</v>
      </c>
      <c r="BP429" s="466" t="e">
        <f t="shared" si="444"/>
        <v>#N/A</v>
      </c>
      <c r="BQ429" s="466" t="e">
        <f t="shared" si="444"/>
        <v>#N/A</v>
      </c>
      <c r="BR429" s="466" t="e">
        <f t="shared" si="444"/>
        <v>#N/A</v>
      </c>
      <c r="BS429" s="466" t="e">
        <f t="shared" si="444"/>
        <v>#N/A</v>
      </c>
    </row>
    <row r="430" spans="2:71">
      <c r="B430" s="48">
        <f t="shared" si="397"/>
        <v>1904</v>
      </c>
      <c r="E430" s="52"/>
      <c r="M430" s="466" t="e">
        <f t="shared" si="430"/>
        <v>#N/A</v>
      </c>
      <c r="N430" s="466" t="e">
        <f t="shared" si="431"/>
        <v>#N/A</v>
      </c>
      <c r="X430" s="466" t="e">
        <f t="shared" si="432"/>
        <v>#N/A</v>
      </c>
      <c r="Y430" s="466" t="e">
        <f t="shared" si="433"/>
        <v>#N/A</v>
      </c>
      <c r="AA430" s="466" t="e">
        <f t="shared" si="434"/>
        <v>#N/A</v>
      </c>
      <c r="AB430" s="466" t="e">
        <f t="shared" si="434"/>
        <v>#N/A</v>
      </c>
      <c r="AC430" s="466" t="e">
        <f t="shared" si="435"/>
        <v>#N/A</v>
      </c>
      <c r="AD430" s="466" t="e">
        <f t="shared" si="436"/>
        <v>#N/A</v>
      </c>
      <c r="AE430" s="466" t="e">
        <f t="shared" si="437"/>
        <v>#N/A</v>
      </c>
      <c r="AG430" s="466" t="e">
        <f t="shared" si="438"/>
        <v>#N/A</v>
      </c>
      <c r="AM430" s="466" t="e">
        <f t="shared" si="439"/>
        <v>#N/A</v>
      </c>
      <c r="AN430" s="466" t="e">
        <f t="shared" si="440"/>
        <v>#N/A</v>
      </c>
      <c r="AO430" s="466" t="e">
        <f t="shared" si="441"/>
        <v>#N/A</v>
      </c>
      <c r="AP430" s="466" t="e">
        <f t="shared" si="442"/>
        <v>#N/A</v>
      </c>
      <c r="AQ430" s="466" t="e">
        <f t="shared" si="443"/>
        <v>#N/A</v>
      </c>
      <c r="AS430" s="466" t="e">
        <f t="shared" si="395"/>
        <v>#N/A</v>
      </c>
      <c r="AU430" s="466" t="e">
        <f t="shared" ref="AU430:BS430" si="445">IF($B430=AU$85-1, AU$84, IF(AND($B430&gt;=AU$85, $B430&lt;=AU$86), AU429*(1+AU130), NA()))</f>
        <v>#N/A</v>
      </c>
      <c r="AV430" s="466" t="e">
        <f t="shared" si="445"/>
        <v>#N/A</v>
      </c>
      <c r="AW430" s="466" t="e">
        <f t="shared" si="445"/>
        <v>#N/A</v>
      </c>
      <c r="AX430" s="466" t="e">
        <f t="shared" si="445"/>
        <v>#N/A</v>
      </c>
      <c r="AY430" s="466" t="e">
        <f t="shared" si="445"/>
        <v>#N/A</v>
      </c>
      <c r="AZ430" s="466" t="e">
        <f t="shared" si="445"/>
        <v>#N/A</v>
      </c>
      <c r="BA430" s="466" t="e">
        <f t="shared" si="445"/>
        <v>#N/A</v>
      </c>
      <c r="BB430" s="466" t="e">
        <f t="shared" si="445"/>
        <v>#N/A</v>
      </c>
      <c r="BC430" s="466" t="e">
        <f t="shared" si="445"/>
        <v>#N/A</v>
      </c>
      <c r="BD430" s="466" t="e">
        <f t="shared" si="445"/>
        <v>#N/A</v>
      </c>
      <c r="BE430" s="466" t="e">
        <f t="shared" si="445"/>
        <v>#N/A</v>
      </c>
      <c r="BF430" s="466" t="e">
        <f t="shared" si="445"/>
        <v>#N/A</v>
      </c>
      <c r="BG430" s="466" t="e">
        <f t="shared" si="445"/>
        <v>#N/A</v>
      </c>
      <c r="BH430" s="466" t="e">
        <f t="shared" si="445"/>
        <v>#N/A</v>
      </c>
      <c r="BI430" s="466" t="e">
        <f t="shared" si="445"/>
        <v>#N/A</v>
      </c>
      <c r="BJ430" s="466" t="e">
        <f t="shared" si="445"/>
        <v>#N/A</v>
      </c>
      <c r="BK430" s="466" t="e">
        <f t="shared" si="445"/>
        <v>#N/A</v>
      </c>
      <c r="BL430" s="466" t="e">
        <f t="shared" si="445"/>
        <v>#N/A</v>
      </c>
      <c r="BM430" s="466" t="e">
        <f t="shared" si="445"/>
        <v>#N/A</v>
      </c>
      <c r="BN430" s="466" t="e">
        <f t="shared" si="445"/>
        <v>#N/A</v>
      </c>
      <c r="BO430" s="466" t="e">
        <f t="shared" si="445"/>
        <v>#N/A</v>
      </c>
      <c r="BP430" s="466" t="e">
        <f t="shared" si="445"/>
        <v>#N/A</v>
      </c>
      <c r="BQ430" s="466" t="e">
        <f t="shared" si="445"/>
        <v>#N/A</v>
      </c>
      <c r="BR430" s="466" t="e">
        <f t="shared" si="445"/>
        <v>#N/A</v>
      </c>
      <c r="BS430" s="466" t="e">
        <f t="shared" si="445"/>
        <v>#N/A</v>
      </c>
    </row>
    <row r="431" spans="2:71">
      <c r="B431" s="48">
        <f t="shared" si="397"/>
        <v>1905</v>
      </c>
      <c r="E431" s="52"/>
      <c r="M431" s="466" t="e">
        <f t="shared" si="430"/>
        <v>#N/A</v>
      </c>
      <c r="N431" s="466" t="e">
        <f t="shared" si="431"/>
        <v>#N/A</v>
      </c>
      <c r="X431" s="466" t="e">
        <f t="shared" si="432"/>
        <v>#N/A</v>
      </c>
      <c r="Y431" s="466" t="e">
        <f t="shared" si="433"/>
        <v>#N/A</v>
      </c>
      <c r="AA431" s="466" t="e">
        <f t="shared" si="434"/>
        <v>#N/A</v>
      </c>
      <c r="AB431" s="466" t="e">
        <f t="shared" si="434"/>
        <v>#N/A</v>
      </c>
      <c r="AC431" s="466" t="e">
        <f t="shared" si="435"/>
        <v>#N/A</v>
      </c>
      <c r="AD431" s="466" t="e">
        <f t="shared" si="436"/>
        <v>#N/A</v>
      </c>
      <c r="AE431" s="466" t="e">
        <f t="shared" si="437"/>
        <v>#N/A</v>
      </c>
      <c r="AG431" s="466" t="e">
        <f t="shared" si="438"/>
        <v>#N/A</v>
      </c>
      <c r="AM431" s="466" t="e">
        <f t="shared" si="439"/>
        <v>#N/A</v>
      </c>
      <c r="AN431" s="466" t="e">
        <f t="shared" si="440"/>
        <v>#N/A</v>
      </c>
      <c r="AO431" s="466" t="e">
        <f t="shared" si="441"/>
        <v>#N/A</v>
      </c>
      <c r="AP431" s="466" t="e">
        <f t="shared" si="442"/>
        <v>#N/A</v>
      </c>
      <c r="AQ431" s="466" t="e">
        <f t="shared" si="443"/>
        <v>#N/A</v>
      </c>
      <c r="AS431" s="466" t="e">
        <f t="shared" si="395"/>
        <v>#N/A</v>
      </c>
      <c r="AU431" s="466" t="e">
        <f t="shared" ref="AU431:BS431" si="446">IF($B431=AU$85-1, AU$84, IF(AND($B431&gt;=AU$85, $B431&lt;=AU$86), AU430*(1+AU131), NA()))</f>
        <v>#N/A</v>
      </c>
      <c r="AV431" s="466" t="e">
        <f t="shared" si="446"/>
        <v>#N/A</v>
      </c>
      <c r="AW431" s="466" t="e">
        <f t="shared" si="446"/>
        <v>#N/A</v>
      </c>
      <c r="AX431" s="466" t="e">
        <f t="shared" si="446"/>
        <v>#N/A</v>
      </c>
      <c r="AY431" s="466" t="e">
        <f t="shared" si="446"/>
        <v>#N/A</v>
      </c>
      <c r="AZ431" s="466" t="e">
        <f t="shared" si="446"/>
        <v>#N/A</v>
      </c>
      <c r="BA431" s="466" t="e">
        <f t="shared" si="446"/>
        <v>#N/A</v>
      </c>
      <c r="BB431" s="466" t="e">
        <f t="shared" si="446"/>
        <v>#N/A</v>
      </c>
      <c r="BC431" s="466" t="e">
        <f t="shared" si="446"/>
        <v>#N/A</v>
      </c>
      <c r="BD431" s="466" t="e">
        <f t="shared" si="446"/>
        <v>#N/A</v>
      </c>
      <c r="BE431" s="466" t="e">
        <f t="shared" si="446"/>
        <v>#N/A</v>
      </c>
      <c r="BF431" s="466" t="e">
        <f t="shared" si="446"/>
        <v>#N/A</v>
      </c>
      <c r="BG431" s="466" t="e">
        <f t="shared" si="446"/>
        <v>#N/A</v>
      </c>
      <c r="BH431" s="466" t="e">
        <f t="shared" si="446"/>
        <v>#N/A</v>
      </c>
      <c r="BI431" s="466" t="e">
        <f t="shared" si="446"/>
        <v>#N/A</v>
      </c>
      <c r="BJ431" s="466" t="e">
        <f t="shared" si="446"/>
        <v>#N/A</v>
      </c>
      <c r="BK431" s="466" t="e">
        <f t="shared" si="446"/>
        <v>#N/A</v>
      </c>
      <c r="BL431" s="466" t="e">
        <f t="shared" si="446"/>
        <v>#N/A</v>
      </c>
      <c r="BM431" s="466" t="e">
        <f t="shared" si="446"/>
        <v>#N/A</v>
      </c>
      <c r="BN431" s="466" t="e">
        <f t="shared" si="446"/>
        <v>#N/A</v>
      </c>
      <c r="BO431" s="466" t="e">
        <f t="shared" si="446"/>
        <v>#N/A</v>
      </c>
      <c r="BP431" s="466" t="e">
        <f t="shared" si="446"/>
        <v>#N/A</v>
      </c>
      <c r="BQ431" s="466" t="e">
        <f t="shared" si="446"/>
        <v>#N/A</v>
      </c>
      <c r="BR431" s="466" t="e">
        <f t="shared" si="446"/>
        <v>#N/A</v>
      </c>
      <c r="BS431" s="466" t="e">
        <f t="shared" si="446"/>
        <v>#N/A</v>
      </c>
    </row>
    <row r="432" spans="2:71">
      <c r="B432" s="48">
        <f t="shared" si="397"/>
        <v>1906</v>
      </c>
      <c r="E432" s="52"/>
      <c r="M432" s="466" t="e">
        <f t="shared" si="430"/>
        <v>#N/A</v>
      </c>
      <c r="N432" s="466" t="e">
        <f t="shared" si="431"/>
        <v>#N/A</v>
      </c>
      <c r="X432" s="466" t="e">
        <f t="shared" si="432"/>
        <v>#N/A</v>
      </c>
      <c r="Y432" s="466" t="e">
        <f t="shared" si="433"/>
        <v>#N/A</v>
      </c>
      <c r="AA432" s="466" t="e">
        <f t="shared" si="434"/>
        <v>#N/A</v>
      </c>
      <c r="AB432" s="466" t="e">
        <f t="shared" si="434"/>
        <v>#N/A</v>
      </c>
      <c r="AC432" s="466" t="e">
        <f t="shared" si="435"/>
        <v>#N/A</v>
      </c>
      <c r="AD432" s="466" t="e">
        <f t="shared" si="436"/>
        <v>#N/A</v>
      </c>
      <c r="AE432" s="466" t="e">
        <f t="shared" si="437"/>
        <v>#N/A</v>
      </c>
      <c r="AG432" s="466" t="e">
        <f t="shared" si="438"/>
        <v>#N/A</v>
      </c>
      <c r="AM432" s="466" t="e">
        <f t="shared" si="439"/>
        <v>#N/A</v>
      </c>
      <c r="AN432" s="466" t="e">
        <f t="shared" si="440"/>
        <v>#N/A</v>
      </c>
      <c r="AO432" s="466" t="e">
        <f t="shared" si="441"/>
        <v>#N/A</v>
      </c>
      <c r="AP432" s="466" t="e">
        <f t="shared" si="442"/>
        <v>#N/A</v>
      </c>
      <c r="AQ432" s="466" t="e">
        <f t="shared" si="443"/>
        <v>#N/A</v>
      </c>
      <c r="AS432" s="466" t="e">
        <f t="shared" si="395"/>
        <v>#N/A</v>
      </c>
      <c r="AU432" s="466" t="e">
        <f t="shared" ref="AU432:BS432" si="447">IF($B432=AU$85-1, AU$84, IF(AND($B432&gt;=AU$85, $B432&lt;=AU$86), AU431*(1+AU132), NA()))</f>
        <v>#N/A</v>
      </c>
      <c r="AV432" s="466" t="e">
        <f t="shared" si="447"/>
        <v>#N/A</v>
      </c>
      <c r="AW432" s="466" t="e">
        <f t="shared" si="447"/>
        <v>#N/A</v>
      </c>
      <c r="AX432" s="466" t="e">
        <f t="shared" si="447"/>
        <v>#N/A</v>
      </c>
      <c r="AY432" s="466" t="e">
        <f t="shared" si="447"/>
        <v>#N/A</v>
      </c>
      <c r="AZ432" s="466" t="e">
        <f t="shared" si="447"/>
        <v>#N/A</v>
      </c>
      <c r="BA432" s="466" t="e">
        <f t="shared" si="447"/>
        <v>#N/A</v>
      </c>
      <c r="BB432" s="466" t="e">
        <f t="shared" si="447"/>
        <v>#N/A</v>
      </c>
      <c r="BC432" s="466" t="e">
        <f t="shared" si="447"/>
        <v>#N/A</v>
      </c>
      <c r="BD432" s="466" t="e">
        <f t="shared" si="447"/>
        <v>#N/A</v>
      </c>
      <c r="BE432" s="466" t="e">
        <f t="shared" si="447"/>
        <v>#N/A</v>
      </c>
      <c r="BF432" s="466" t="e">
        <f t="shared" si="447"/>
        <v>#N/A</v>
      </c>
      <c r="BG432" s="466" t="e">
        <f t="shared" si="447"/>
        <v>#N/A</v>
      </c>
      <c r="BH432" s="466" t="e">
        <f t="shared" si="447"/>
        <v>#N/A</v>
      </c>
      <c r="BI432" s="466" t="e">
        <f t="shared" si="447"/>
        <v>#N/A</v>
      </c>
      <c r="BJ432" s="466" t="e">
        <f t="shared" si="447"/>
        <v>#N/A</v>
      </c>
      <c r="BK432" s="466" t="e">
        <f t="shared" si="447"/>
        <v>#N/A</v>
      </c>
      <c r="BL432" s="466" t="e">
        <f t="shared" si="447"/>
        <v>#N/A</v>
      </c>
      <c r="BM432" s="466" t="e">
        <f t="shared" si="447"/>
        <v>#N/A</v>
      </c>
      <c r="BN432" s="466" t="e">
        <f t="shared" si="447"/>
        <v>#N/A</v>
      </c>
      <c r="BO432" s="466" t="e">
        <f t="shared" si="447"/>
        <v>#N/A</v>
      </c>
      <c r="BP432" s="466" t="e">
        <f t="shared" si="447"/>
        <v>#N/A</v>
      </c>
      <c r="BQ432" s="466" t="e">
        <f t="shared" si="447"/>
        <v>#N/A</v>
      </c>
      <c r="BR432" s="466" t="e">
        <f t="shared" si="447"/>
        <v>#N/A</v>
      </c>
      <c r="BS432" s="466" t="e">
        <f t="shared" si="447"/>
        <v>#N/A</v>
      </c>
    </row>
    <row r="433" spans="2:71">
      <c r="B433" s="48">
        <f t="shared" si="397"/>
        <v>1907</v>
      </c>
      <c r="E433" s="52"/>
      <c r="M433" s="466" t="e">
        <f t="shared" si="430"/>
        <v>#N/A</v>
      </c>
      <c r="N433" s="466" t="e">
        <f t="shared" si="431"/>
        <v>#N/A</v>
      </c>
      <c r="X433" s="466" t="e">
        <f t="shared" si="432"/>
        <v>#N/A</v>
      </c>
      <c r="Y433" s="466" t="e">
        <f t="shared" si="433"/>
        <v>#N/A</v>
      </c>
      <c r="AA433" s="466" t="e">
        <f t="shared" si="434"/>
        <v>#N/A</v>
      </c>
      <c r="AB433" s="466" t="e">
        <f t="shared" si="434"/>
        <v>#N/A</v>
      </c>
      <c r="AC433" s="466" t="e">
        <f t="shared" si="435"/>
        <v>#N/A</v>
      </c>
      <c r="AD433" s="466" t="e">
        <f t="shared" si="436"/>
        <v>#N/A</v>
      </c>
      <c r="AE433" s="466" t="e">
        <f t="shared" si="437"/>
        <v>#N/A</v>
      </c>
      <c r="AG433" s="466" t="e">
        <f t="shared" si="438"/>
        <v>#N/A</v>
      </c>
      <c r="AM433" s="466" t="e">
        <f t="shared" si="439"/>
        <v>#N/A</v>
      </c>
      <c r="AN433" s="466" t="e">
        <f t="shared" si="440"/>
        <v>#N/A</v>
      </c>
      <c r="AO433" s="466" t="e">
        <f t="shared" si="441"/>
        <v>#N/A</v>
      </c>
      <c r="AP433" s="466" t="e">
        <f t="shared" si="442"/>
        <v>#N/A</v>
      </c>
      <c r="AQ433" s="466" t="e">
        <f t="shared" si="443"/>
        <v>#N/A</v>
      </c>
      <c r="AS433" s="466" t="e">
        <f t="shared" si="395"/>
        <v>#N/A</v>
      </c>
      <c r="AU433" s="466" t="e">
        <f t="shared" ref="AU433:BS433" si="448">IF($B433=AU$85-1, AU$84, IF(AND($B433&gt;=AU$85, $B433&lt;=AU$86), AU432*(1+AU133), NA()))</f>
        <v>#N/A</v>
      </c>
      <c r="AV433" s="466" t="e">
        <f t="shared" si="448"/>
        <v>#N/A</v>
      </c>
      <c r="AW433" s="466" t="e">
        <f t="shared" si="448"/>
        <v>#N/A</v>
      </c>
      <c r="AX433" s="466" t="e">
        <f t="shared" si="448"/>
        <v>#N/A</v>
      </c>
      <c r="AY433" s="466" t="e">
        <f t="shared" si="448"/>
        <v>#N/A</v>
      </c>
      <c r="AZ433" s="466" t="e">
        <f t="shared" si="448"/>
        <v>#N/A</v>
      </c>
      <c r="BA433" s="466" t="e">
        <f t="shared" si="448"/>
        <v>#N/A</v>
      </c>
      <c r="BB433" s="466" t="e">
        <f t="shared" si="448"/>
        <v>#N/A</v>
      </c>
      <c r="BC433" s="466" t="e">
        <f t="shared" si="448"/>
        <v>#N/A</v>
      </c>
      <c r="BD433" s="466" t="e">
        <f t="shared" si="448"/>
        <v>#N/A</v>
      </c>
      <c r="BE433" s="466" t="e">
        <f t="shared" si="448"/>
        <v>#N/A</v>
      </c>
      <c r="BF433" s="466" t="e">
        <f t="shared" si="448"/>
        <v>#N/A</v>
      </c>
      <c r="BG433" s="466" t="e">
        <f t="shared" si="448"/>
        <v>#N/A</v>
      </c>
      <c r="BH433" s="466" t="e">
        <f t="shared" si="448"/>
        <v>#N/A</v>
      </c>
      <c r="BI433" s="466" t="e">
        <f t="shared" si="448"/>
        <v>#N/A</v>
      </c>
      <c r="BJ433" s="466" t="e">
        <f t="shared" si="448"/>
        <v>#N/A</v>
      </c>
      <c r="BK433" s="466" t="e">
        <f t="shared" si="448"/>
        <v>#N/A</v>
      </c>
      <c r="BL433" s="466" t="e">
        <f t="shared" si="448"/>
        <v>#N/A</v>
      </c>
      <c r="BM433" s="466" t="e">
        <f t="shared" si="448"/>
        <v>#N/A</v>
      </c>
      <c r="BN433" s="466" t="e">
        <f t="shared" si="448"/>
        <v>#N/A</v>
      </c>
      <c r="BO433" s="466" t="e">
        <f t="shared" si="448"/>
        <v>#N/A</v>
      </c>
      <c r="BP433" s="466" t="e">
        <f t="shared" si="448"/>
        <v>#N/A</v>
      </c>
      <c r="BQ433" s="466" t="e">
        <f t="shared" si="448"/>
        <v>#N/A</v>
      </c>
      <c r="BR433" s="466" t="e">
        <f t="shared" si="448"/>
        <v>#N/A</v>
      </c>
      <c r="BS433" s="466" t="e">
        <f t="shared" si="448"/>
        <v>#N/A</v>
      </c>
    </row>
    <row r="434" spans="2:71">
      <c r="B434" s="48">
        <f t="shared" si="397"/>
        <v>1908</v>
      </c>
      <c r="E434" s="52"/>
      <c r="M434" s="466" t="e">
        <f t="shared" si="430"/>
        <v>#N/A</v>
      </c>
      <c r="N434" s="466" t="e">
        <f t="shared" si="431"/>
        <v>#N/A</v>
      </c>
      <c r="X434" s="466" t="e">
        <f t="shared" si="432"/>
        <v>#N/A</v>
      </c>
      <c r="Y434" s="466" t="e">
        <f t="shared" si="433"/>
        <v>#N/A</v>
      </c>
      <c r="AA434" s="466" t="e">
        <f t="shared" si="434"/>
        <v>#N/A</v>
      </c>
      <c r="AB434" s="466" t="e">
        <f t="shared" si="434"/>
        <v>#N/A</v>
      </c>
      <c r="AC434" s="466" t="e">
        <f t="shared" si="435"/>
        <v>#N/A</v>
      </c>
      <c r="AD434" s="466" t="e">
        <f t="shared" si="436"/>
        <v>#N/A</v>
      </c>
      <c r="AE434" s="466" t="e">
        <f t="shared" si="437"/>
        <v>#N/A</v>
      </c>
      <c r="AG434" s="466" t="e">
        <f t="shared" si="438"/>
        <v>#N/A</v>
      </c>
      <c r="AM434" s="466" t="e">
        <f t="shared" si="439"/>
        <v>#N/A</v>
      </c>
      <c r="AN434" s="466" t="e">
        <f t="shared" si="440"/>
        <v>#N/A</v>
      </c>
      <c r="AO434" s="466" t="e">
        <f t="shared" si="441"/>
        <v>#N/A</v>
      </c>
      <c r="AP434" s="466" t="e">
        <f t="shared" si="442"/>
        <v>#N/A</v>
      </c>
      <c r="AQ434" s="466" t="e">
        <f t="shared" si="443"/>
        <v>#N/A</v>
      </c>
      <c r="AS434" s="466" t="e">
        <f t="shared" si="395"/>
        <v>#N/A</v>
      </c>
      <c r="AU434" s="466" t="e">
        <f t="shared" ref="AU434:BS434" si="449">IF($B434=AU$85-1, AU$84, IF(AND($B434&gt;=AU$85, $B434&lt;=AU$86), AU433*(1+AU134), NA()))</f>
        <v>#N/A</v>
      </c>
      <c r="AV434" s="466" t="e">
        <f t="shared" si="449"/>
        <v>#N/A</v>
      </c>
      <c r="AW434" s="466" t="e">
        <f t="shared" si="449"/>
        <v>#N/A</v>
      </c>
      <c r="AX434" s="466" t="e">
        <f t="shared" si="449"/>
        <v>#N/A</v>
      </c>
      <c r="AY434" s="466" t="e">
        <f t="shared" si="449"/>
        <v>#N/A</v>
      </c>
      <c r="AZ434" s="466" t="e">
        <f t="shared" si="449"/>
        <v>#N/A</v>
      </c>
      <c r="BA434" s="466" t="e">
        <f t="shared" si="449"/>
        <v>#N/A</v>
      </c>
      <c r="BB434" s="466" t="e">
        <f t="shared" si="449"/>
        <v>#N/A</v>
      </c>
      <c r="BC434" s="466" t="e">
        <f t="shared" si="449"/>
        <v>#N/A</v>
      </c>
      <c r="BD434" s="466" t="e">
        <f t="shared" si="449"/>
        <v>#N/A</v>
      </c>
      <c r="BE434" s="466" t="e">
        <f t="shared" si="449"/>
        <v>#N/A</v>
      </c>
      <c r="BF434" s="466" t="e">
        <f t="shared" si="449"/>
        <v>#N/A</v>
      </c>
      <c r="BG434" s="466" t="e">
        <f t="shared" si="449"/>
        <v>#N/A</v>
      </c>
      <c r="BH434" s="466" t="e">
        <f t="shared" si="449"/>
        <v>#N/A</v>
      </c>
      <c r="BI434" s="466" t="e">
        <f t="shared" si="449"/>
        <v>#N/A</v>
      </c>
      <c r="BJ434" s="466" t="e">
        <f t="shared" si="449"/>
        <v>#N/A</v>
      </c>
      <c r="BK434" s="466" t="e">
        <f t="shared" si="449"/>
        <v>#N/A</v>
      </c>
      <c r="BL434" s="466" t="e">
        <f t="shared" si="449"/>
        <v>#N/A</v>
      </c>
      <c r="BM434" s="466" t="e">
        <f t="shared" si="449"/>
        <v>#N/A</v>
      </c>
      <c r="BN434" s="466" t="e">
        <f t="shared" si="449"/>
        <v>#N/A</v>
      </c>
      <c r="BO434" s="466" t="e">
        <f t="shared" si="449"/>
        <v>#N/A</v>
      </c>
      <c r="BP434" s="466" t="e">
        <f t="shared" si="449"/>
        <v>#N/A</v>
      </c>
      <c r="BQ434" s="466" t="e">
        <f t="shared" si="449"/>
        <v>#N/A</v>
      </c>
      <c r="BR434" s="466" t="e">
        <f t="shared" si="449"/>
        <v>#N/A</v>
      </c>
      <c r="BS434" s="466" t="e">
        <f t="shared" si="449"/>
        <v>#N/A</v>
      </c>
    </row>
    <row r="435" spans="2:71">
      <c r="B435" s="48">
        <f t="shared" si="397"/>
        <v>1909</v>
      </c>
      <c r="E435" s="52"/>
      <c r="M435" s="466" t="e">
        <f t="shared" si="430"/>
        <v>#N/A</v>
      </c>
      <c r="N435" s="466" t="e">
        <f t="shared" si="431"/>
        <v>#N/A</v>
      </c>
      <c r="X435" s="466" t="e">
        <f t="shared" si="432"/>
        <v>#N/A</v>
      </c>
      <c r="Y435" s="466" t="e">
        <f t="shared" si="433"/>
        <v>#N/A</v>
      </c>
      <c r="AA435" s="466" t="e">
        <f t="shared" si="434"/>
        <v>#N/A</v>
      </c>
      <c r="AB435" s="466" t="e">
        <f t="shared" si="434"/>
        <v>#N/A</v>
      </c>
      <c r="AC435" s="466" t="e">
        <f t="shared" si="435"/>
        <v>#N/A</v>
      </c>
      <c r="AD435" s="466" t="e">
        <f t="shared" si="436"/>
        <v>#N/A</v>
      </c>
      <c r="AE435" s="466" t="e">
        <f t="shared" si="437"/>
        <v>#N/A</v>
      </c>
      <c r="AG435" s="466" t="e">
        <f t="shared" si="438"/>
        <v>#N/A</v>
      </c>
      <c r="AM435" s="466" t="e">
        <f t="shared" si="439"/>
        <v>#N/A</v>
      </c>
      <c r="AN435" s="466" t="e">
        <f t="shared" si="440"/>
        <v>#N/A</v>
      </c>
      <c r="AO435" s="466" t="e">
        <f t="shared" si="441"/>
        <v>#N/A</v>
      </c>
      <c r="AP435" s="466" t="e">
        <f t="shared" si="442"/>
        <v>#N/A</v>
      </c>
      <c r="AQ435" s="466" t="e">
        <f t="shared" si="443"/>
        <v>#N/A</v>
      </c>
      <c r="AS435" s="466" t="e">
        <f t="shared" si="395"/>
        <v>#N/A</v>
      </c>
      <c r="AU435" s="466" t="e">
        <f t="shared" ref="AU435:BS435" si="450">IF($B435=AU$85-1, AU$84, IF(AND($B435&gt;=AU$85, $B435&lt;=AU$86), AU434*(1+AU135), NA()))</f>
        <v>#N/A</v>
      </c>
      <c r="AV435" s="466" t="e">
        <f t="shared" si="450"/>
        <v>#N/A</v>
      </c>
      <c r="AW435" s="466" t="e">
        <f t="shared" si="450"/>
        <v>#N/A</v>
      </c>
      <c r="AX435" s="466" t="e">
        <f t="shared" si="450"/>
        <v>#N/A</v>
      </c>
      <c r="AY435" s="466" t="e">
        <f t="shared" si="450"/>
        <v>#N/A</v>
      </c>
      <c r="AZ435" s="466" t="e">
        <f t="shared" si="450"/>
        <v>#N/A</v>
      </c>
      <c r="BA435" s="466" t="e">
        <f t="shared" si="450"/>
        <v>#N/A</v>
      </c>
      <c r="BB435" s="466" t="e">
        <f t="shared" si="450"/>
        <v>#N/A</v>
      </c>
      <c r="BC435" s="466" t="e">
        <f t="shared" si="450"/>
        <v>#N/A</v>
      </c>
      <c r="BD435" s="466" t="e">
        <f t="shared" si="450"/>
        <v>#N/A</v>
      </c>
      <c r="BE435" s="466" t="e">
        <f t="shared" si="450"/>
        <v>#N/A</v>
      </c>
      <c r="BF435" s="466" t="e">
        <f t="shared" si="450"/>
        <v>#N/A</v>
      </c>
      <c r="BG435" s="466" t="e">
        <f t="shared" si="450"/>
        <v>#N/A</v>
      </c>
      <c r="BH435" s="466" t="e">
        <f t="shared" si="450"/>
        <v>#N/A</v>
      </c>
      <c r="BI435" s="466" t="e">
        <f t="shared" si="450"/>
        <v>#N/A</v>
      </c>
      <c r="BJ435" s="466" t="e">
        <f t="shared" si="450"/>
        <v>#N/A</v>
      </c>
      <c r="BK435" s="466" t="e">
        <f t="shared" si="450"/>
        <v>#N/A</v>
      </c>
      <c r="BL435" s="466" t="e">
        <f t="shared" si="450"/>
        <v>#N/A</v>
      </c>
      <c r="BM435" s="466" t="e">
        <f t="shared" si="450"/>
        <v>#N/A</v>
      </c>
      <c r="BN435" s="466" t="e">
        <f t="shared" si="450"/>
        <v>#N/A</v>
      </c>
      <c r="BO435" s="466" t="e">
        <f t="shared" si="450"/>
        <v>#N/A</v>
      </c>
      <c r="BP435" s="466" t="e">
        <f t="shared" si="450"/>
        <v>#N/A</v>
      </c>
      <c r="BQ435" s="466" t="e">
        <f t="shared" si="450"/>
        <v>#N/A</v>
      </c>
      <c r="BR435" s="466" t="e">
        <f t="shared" si="450"/>
        <v>#N/A</v>
      </c>
      <c r="BS435" s="466" t="e">
        <f t="shared" si="450"/>
        <v>#N/A</v>
      </c>
    </row>
    <row r="436" spans="2:71">
      <c r="B436" s="48">
        <f t="shared" si="397"/>
        <v>1910</v>
      </c>
      <c r="E436" s="52"/>
      <c r="M436" s="466" t="e">
        <f t="shared" si="430"/>
        <v>#N/A</v>
      </c>
      <c r="N436" s="466" t="e">
        <f t="shared" si="431"/>
        <v>#N/A</v>
      </c>
      <c r="X436" s="466" t="e">
        <f t="shared" si="432"/>
        <v>#N/A</v>
      </c>
      <c r="Y436" s="466" t="e">
        <f t="shared" si="433"/>
        <v>#N/A</v>
      </c>
      <c r="AA436" s="466" t="e">
        <f t="shared" si="434"/>
        <v>#N/A</v>
      </c>
      <c r="AB436" s="466" t="e">
        <f t="shared" si="434"/>
        <v>#N/A</v>
      </c>
      <c r="AC436" s="466" t="e">
        <f t="shared" si="435"/>
        <v>#N/A</v>
      </c>
      <c r="AD436" s="466" t="e">
        <f t="shared" si="436"/>
        <v>#N/A</v>
      </c>
      <c r="AE436" s="466" t="e">
        <f t="shared" si="437"/>
        <v>#N/A</v>
      </c>
      <c r="AG436" s="466" t="e">
        <f t="shared" si="438"/>
        <v>#N/A</v>
      </c>
      <c r="AM436" s="466" t="e">
        <f t="shared" si="439"/>
        <v>#N/A</v>
      </c>
      <c r="AN436" s="466" t="e">
        <f t="shared" si="440"/>
        <v>#N/A</v>
      </c>
      <c r="AO436" s="466" t="e">
        <f t="shared" si="441"/>
        <v>#N/A</v>
      </c>
      <c r="AP436" s="466" t="e">
        <f t="shared" si="442"/>
        <v>#N/A</v>
      </c>
      <c r="AQ436" s="466" t="e">
        <f t="shared" si="443"/>
        <v>#N/A</v>
      </c>
      <c r="AS436" s="466" t="e">
        <f t="shared" si="395"/>
        <v>#N/A</v>
      </c>
      <c r="AU436" s="466" t="e">
        <f t="shared" ref="AU436:BS436" si="451">IF($B436=AU$85-1, AU$84, IF(AND($B436&gt;=AU$85, $B436&lt;=AU$86), AU435*(1+AU136), NA()))</f>
        <v>#N/A</v>
      </c>
      <c r="AV436" s="466" t="e">
        <f t="shared" si="451"/>
        <v>#N/A</v>
      </c>
      <c r="AW436" s="466" t="e">
        <f t="shared" si="451"/>
        <v>#N/A</v>
      </c>
      <c r="AX436" s="466" t="e">
        <f t="shared" si="451"/>
        <v>#N/A</v>
      </c>
      <c r="AY436" s="466" t="e">
        <f t="shared" si="451"/>
        <v>#N/A</v>
      </c>
      <c r="AZ436" s="466" t="e">
        <f t="shared" si="451"/>
        <v>#N/A</v>
      </c>
      <c r="BA436" s="466" t="e">
        <f t="shared" si="451"/>
        <v>#N/A</v>
      </c>
      <c r="BB436" s="466" t="e">
        <f t="shared" si="451"/>
        <v>#N/A</v>
      </c>
      <c r="BC436" s="466" t="e">
        <f t="shared" si="451"/>
        <v>#N/A</v>
      </c>
      <c r="BD436" s="466" t="e">
        <f t="shared" si="451"/>
        <v>#N/A</v>
      </c>
      <c r="BE436" s="466" t="e">
        <f t="shared" si="451"/>
        <v>#N/A</v>
      </c>
      <c r="BF436" s="466" t="e">
        <f t="shared" si="451"/>
        <v>#N/A</v>
      </c>
      <c r="BG436" s="466" t="e">
        <f t="shared" si="451"/>
        <v>#N/A</v>
      </c>
      <c r="BH436" s="466" t="e">
        <f t="shared" si="451"/>
        <v>#N/A</v>
      </c>
      <c r="BI436" s="466" t="e">
        <f t="shared" si="451"/>
        <v>#N/A</v>
      </c>
      <c r="BJ436" s="466" t="e">
        <f t="shared" si="451"/>
        <v>#N/A</v>
      </c>
      <c r="BK436" s="466" t="e">
        <f t="shared" si="451"/>
        <v>#N/A</v>
      </c>
      <c r="BL436" s="466" t="e">
        <f t="shared" si="451"/>
        <v>#N/A</v>
      </c>
      <c r="BM436" s="466" t="e">
        <f t="shared" si="451"/>
        <v>#N/A</v>
      </c>
      <c r="BN436" s="466" t="e">
        <f t="shared" si="451"/>
        <v>#N/A</v>
      </c>
      <c r="BO436" s="466" t="e">
        <f t="shared" si="451"/>
        <v>#N/A</v>
      </c>
      <c r="BP436" s="466" t="e">
        <f t="shared" si="451"/>
        <v>#N/A</v>
      </c>
      <c r="BQ436" s="466" t="e">
        <f t="shared" si="451"/>
        <v>#N/A</v>
      </c>
      <c r="BR436" s="466" t="e">
        <f t="shared" si="451"/>
        <v>#N/A</v>
      </c>
      <c r="BS436" s="466" t="e">
        <f t="shared" si="451"/>
        <v>#N/A</v>
      </c>
    </row>
    <row r="437" spans="2:71">
      <c r="B437" s="48">
        <f t="shared" si="397"/>
        <v>1911</v>
      </c>
      <c r="E437" s="52"/>
      <c r="M437" s="466" t="e">
        <f t="shared" si="430"/>
        <v>#N/A</v>
      </c>
      <c r="N437" s="466" t="e">
        <f t="shared" si="431"/>
        <v>#N/A</v>
      </c>
      <c r="X437" s="466" t="e">
        <f t="shared" si="432"/>
        <v>#N/A</v>
      </c>
      <c r="Y437" s="466" t="e">
        <f t="shared" si="433"/>
        <v>#N/A</v>
      </c>
      <c r="AA437" s="466" t="e">
        <f t="shared" si="434"/>
        <v>#N/A</v>
      </c>
      <c r="AB437" s="466" t="e">
        <f t="shared" si="434"/>
        <v>#N/A</v>
      </c>
      <c r="AC437" s="466" t="e">
        <f t="shared" si="435"/>
        <v>#N/A</v>
      </c>
      <c r="AD437" s="466" t="e">
        <f t="shared" si="436"/>
        <v>#N/A</v>
      </c>
      <c r="AE437" s="466" t="e">
        <f t="shared" si="437"/>
        <v>#N/A</v>
      </c>
      <c r="AG437" s="466" t="e">
        <f t="shared" si="438"/>
        <v>#N/A</v>
      </c>
      <c r="AM437" s="466" t="e">
        <f t="shared" si="439"/>
        <v>#N/A</v>
      </c>
      <c r="AN437" s="466" t="e">
        <f t="shared" si="440"/>
        <v>#N/A</v>
      </c>
      <c r="AO437" s="466" t="e">
        <f t="shared" si="441"/>
        <v>#N/A</v>
      </c>
      <c r="AP437" s="466" t="e">
        <f t="shared" si="442"/>
        <v>#N/A</v>
      </c>
      <c r="AQ437" s="466" t="e">
        <f t="shared" si="443"/>
        <v>#N/A</v>
      </c>
      <c r="AS437" s="466" t="e">
        <f t="shared" si="395"/>
        <v>#N/A</v>
      </c>
      <c r="AU437" s="466" t="e">
        <f t="shared" ref="AU437:BS437" si="452">IF($B437=AU$85-1, AU$84, IF(AND($B437&gt;=AU$85, $B437&lt;=AU$86), AU436*(1+AU137), NA()))</f>
        <v>#N/A</v>
      </c>
      <c r="AV437" s="466" t="e">
        <f t="shared" si="452"/>
        <v>#N/A</v>
      </c>
      <c r="AW437" s="466" t="e">
        <f t="shared" si="452"/>
        <v>#N/A</v>
      </c>
      <c r="AX437" s="466" t="e">
        <f t="shared" si="452"/>
        <v>#N/A</v>
      </c>
      <c r="AY437" s="466" t="e">
        <f t="shared" si="452"/>
        <v>#N/A</v>
      </c>
      <c r="AZ437" s="466" t="e">
        <f t="shared" si="452"/>
        <v>#N/A</v>
      </c>
      <c r="BA437" s="466" t="e">
        <f t="shared" si="452"/>
        <v>#N/A</v>
      </c>
      <c r="BB437" s="466" t="e">
        <f t="shared" si="452"/>
        <v>#N/A</v>
      </c>
      <c r="BC437" s="466" t="e">
        <f t="shared" si="452"/>
        <v>#N/A</v>
      </c>
      <c r="BD437" s="466" t="e">
        <f t="shared" si="452"/>
        <v>#N/A</v>
      </c>
      <c r="BE437" s="466" t="e">
        <f t="shared" si="452"/>
        <v>#N/A</v>
      </c>
      <c r="BF437" s="466" t="e">
        <f t="shared" si="452"/>
        <v>#N/A</v>
      </c>
      <c r="BG437" s="466" t="e">
        <f t="shared" si="452"/>
        <v>#N/A</v>
      </c>
      <c r="BH437" s="466" t="e">
        <f t="shared" si="452"/>
        <v>#N/A</v>
      </c>
      <c r="BI437" s="466" t="e">
        <f t="shared" si="452"/>
        <v>#N/A</v>
      </c>
      <c r="BJ437" s="466" t="e">
        <f t="shared" si="452"/>
        <v>#N/A</v>
      </c>
      <c r="BK437" s="466" t="e">
        <f t="shared" si="452"/>
        <v>#N/A</v>
      </c>
      <c r="BL437" s="466" t="e">
        <f t="shared" si="452"/>
        <v>#N/A</v>
      </c>
      <c r="BM437" s="466" t="e">
        <f t="shared" si="452"/>
        <v>#N/A</v>
      </c>
      <c r="BN437" s="466" t="e">
        <f t="shared" si="452"/>
        <v>#N/A</v>
      </c>
      <c r="BO437" s="466" t="e">
        <f t="shared" si="452"/>
        <v>#N/A</v>
      </c>
      <c r="BP437" s="466" t="e">
        <f t="shared" si="452"/>
        <v>#N/A</v>
      </c>
      <c r="BQ437" s="466" t="e">
        <f t="shared" si="452"/>
        <v>#N/A</v>
      </c>
      <c r="BR437" s="466" t="e">
        <f t="shared" si="452"/>
        <v>#N/A</v>
      </c>
      <c r="BS437" s="466" t="e">
        <f t="shared" si="452"/>
        <v>#N/A</v>
      </c>
    </row>
    <row r="438" spans="2:71">
      <c r="B438" s="48">
        <f t="shared" si="397"/>
        <v>1912</v>
      </c>
      <c r="E438" s="52"/>
      <c r="M438" s="466" t="e">
        <f t="shared" si="430"/>
        <v>#N/A</v>
      </c>
      <c r="N438" s="466" t="e">
        <f t="shared" si="431"/>
        <v>#N/A</v>
      </c>
      <c r="X438" s="466" t="e">
        <f t="shared" si="432"/>
        <v>#N/A</v>
      </c>
      <c r="Y438" s="466" t="e">
        <f t="shared" si="433"/>
        <v>#N/A</v>
      </c>
      <c r="AA438" s="466" t="e">
        <f t="shared" si="434"/>
        <v>#N/A</v>
      </c>
      <c r="AB438" s="466" t="e">
        <f t="shared" si="434"/>
        <v>#N/A</v>
      </c>
      <c r="AC438" s="466" t="e">
        <f t="shared" si="435"/>
        <v>#N/A</v>
      </c>
      <c r="AD438" s="466" t="e">
        <f t="shared" si="436"/>
        <v>#N/A</v>
      </c>
      <c r="AE438" s="466" t="e">
        <f t="shared" si="437"/>
        <v>#N/A</v>
      </c>
      <c r="AG438" s="466" t="e">
        <f t="shared" si="438"/>
        <v>#N/A</v>
      </c>
      <c r="AM438" s="466" t="e">
        <f t="shared" si="439"/>
        <v>#N/A</v>
      </c>
      <c r="AN438" s="466" t="e">
        <f t="shared" si="440"/>
        <v>#N/A</v>
      </c>
      <c r="AO438" s="466" t="e">
        <f t="shared" si="441"/>
        <v>#N/A</v>
      </c>
      <c r="AP438" s="466" t="e">
        <f t="shared" si="442"/>
        <v>#N/A</v>
      </c>
      <c r="AQ438" s="466" t="e">
        <f t="shared" si="443"/>
        <v>#N/A</v>
      </c>
      <c r="AS438" s="466" t="e">
        <f t="shared" si="395"/>
        <v>#N/A</v>
      </c>
      <c r="AU438" s="466" t="e">
        <f t="shared" ref="AU438:BS438" si="453">IF($B438=AU$85-1, AU$84, IF(AND($B438&gt;=AU$85, $B438&lt;=AU$86), AU437*(1+AU138), NA()))</f>
        <v>#N/A</v>
      </c>
      <c r="AV438" s="466" t="e">
        <f t="shared" si="453"/>
        <v>#N/A</v>
      </c>
      <c r="AW438" s="466" t="e">
        <f t="shared" si="453"/>
        <v>#N/A</v>
      </c>
      <c r="AX438" s="466" t="e">
        <f t="shared" si="453"/>
        <v>#N/A</v>
      </c>
      <c r="AY438" s="466" t="e">
        <f t="shared" si="453"/>
        <v>#N/A</v>
      </c>
      <c r="AZ438" s="466" t="e">
        <f t="shared" si="453"/>
        <v>#N/A</v>
      </c>
      <c r="BA438" s="466" t="e">
        <f t="shared" si="453"/>
        <v>#N/A</v>
      </c>
      <c r="BB438" s="466" t="e">
        <f t="shared" si="453"/>
        <v>#N/A</v>
      </c>
      <c r="BC438" s="466" t="e">
        <f t="shared" si="453"/>
        <v>#N/A</v>
      </c>
      <c r="BD438" s="466" t="e">
        <f t="shared" si="453"/>
        <v>#N/A</v>
      </c>
      <c r="BE438" s="466" t="e">
        <f t="shared" si="453"/>
        <v>#N/A</v>
      </c>
      <c r="BF438" s="466" t="e">
        <f t="shared" si="453"/>
        <v>#N/A</v>
      </c>
      <c r="BG438" s="466" t="e">
        <f t="shared" si="453"/>
        <v>#N/A</v>
      </c>
      <c r="BH438" s="466" t="e">
        <f t="shared" si="453"/>
        <v>#N/A</v>
      </c>
      <c r="BI438" s="466" t="e">
        <f t="shared" si="453"/>
        <v>#N/A</v>
      </c>
      <c r="BJ438" s="466" t="e">
        <f t="shared" si="453"/>
        <v>#N/A</v>
      </c>
      <c r="BK438" s="466" t="e">
        <f t="shared" si="453"/>
        <v>#N/A</v>
      </c>
      <c r="BL438" s="466" t="e">
        <f t="shared" si="453"/>
        <v>#N/A</v>
      </c>
      <c r="BM438" s="466" t="e">
        <f t="shared" si="453"/>
        <v>#N/A</v>
      </c>
      <c r="BN438" s="466" t="e">
        <f t="shared" si="453"/>
        <v>#N/A</v>
      </c>
      <c r="BO438" s="466" t="e">
        <f t="shared" si="453"/>
        <v>#N/A</v>
      </c>
      <c r="BP438" s="466" t="e">
        <f t="shared" si="453"/>
        <v>#N/A</v>
      </c>
      <c r="BQ438" s="466" t="e">
        <f t="shared" si="453"/>
        <v>#N/A</v>
      </c>
      <c r="BR438" s="466" t="e">
        <f t="shared" si="453"/>
        <v>#N/A</v>
      </c>
      <c r="BS438" s="466" t="e">
        <f t="shared" si="453"/>
        <v>#N/A</v>
      </c>
    </row>
    <row r="439" spans="2:71">
      <c r="B439" s="48">
        <f t="shared" si="397"/>
        <v>1913</v>
      </c>
      <c r="E439" s="52"/>
      <c r="M439" s="466" t="e">
        <f t="shared" si="430"/>
        <v>#N/A</v>
      </c>
      <c r="N439" s="466" t="e">
        <f t="shared" si="431"/>
        <v>#N/A</v>
      </c>
      <c r="X439" s="466" t="e">
        <f t="shared" si="432"/>
        <v>#N/A</v>
      </c>
      <c r="Y439" s="466" t="e">
        <f t="shared" si="433"/>
        <v>#N/A</v>
      </c>
      <c r="AA439" s="466" t="e">
        <f t="shared" si="434"/>
        <v>#N/A</v>
      </c>
      <c r="AB439" s="466" t="e">
        <f t="shared" si="434"/>
        <v>#N/A</v>
      </c>
      <c r="AC439" s="466" t="e">
        <f t="shared" si="435"/>
        <v>#N/A</v>
      </c>
      <c r="AD439" s="466" t="e">
        <f t="shared" si="436"/>
        <v>#N/A</v>
      </c>
      <c r="AE439" s="466" t="e">
        <f t="shared" si="437"/>
        <v>#N/A</v>
      </c>
      <c r="AG439" s="466" t="e">
        <f t="shared" si="438"/>
        <v>#N/A</v>
      </c>
      <c r="AM439" s="466" t="e">
        <f t="shared" si="439"/>
        <v>#N/A</v>
      </c>
      <c r="AN439" s="466" t="e">
        <f t="shared" si="440"/>
        <v>#N/A</v>
      </c>
      <c r="AO439" s="466" t="e">
        <f t="shared" si="441"/>
        <v>#N/A</v>
      </c>
      <c r="AP439" s="466" t="e">
        <f t="shared" si="442"/>
        <v>#N/A</v>
      </c>
      <c r="AQ439" s="466" t="e">
        <f t="shared" si="443"/>
        <v>#N/A</v>
      </c>
      <c r="AS439" s="466" t="e">
        <f t="shared" si="395"/>
        <v>#N/A</v>
      </c>
      <c r="AU439" s="466" t="e">
        <f t="shared" ref="AU439:BS439" si="454">IF($B439=AU$85-1, AU$84, IF(AND($B439&gt;=AU$85, $B439&lt;=AU$86), AU438*(1+AU139), NA()))</f>
        <v>#N/A</v>
      </c>
      <c r="AV439" s="466" t="e">
        <f t="shared" si="454"/>
        <v>#N/A</v>
      </c>
      <c r="AW439" s="466" t="e">
        <f t="shared" si="454"/>
        <v>#N/A</v>
      </c>
      <c r="AX439" s="466" t="e">
        <f t="shared" si="454"/>
        <v>#N/A</v>
      </c>
      <c r="AY439" s="466" t="e">
        <f t="shared" si="454"/>
        <v>#N/A</v>
      </c>
      <c r="AZ439" s="466" t="e">
        <f t="shared" si="454"/>
        <v>#N/A</v>
      </c>
      <c r="BA439" s="466" t="e">
        <f t="shared" si="454"/>
        <v>#N/A</v>
      </c>
      <c r="BB439" s="466" t="e">
        <f t="shared" si="454"/>
        <v>#N/A</v>
      </c>
      <c r="BC439" s="466" t="e">
        <f t="shared" si="454"/>
        <v>#N/A</v>
      </c>
      <c r="BD439" s="466" t="e">
        <f t="shared" si="454"/>
        <v>#N/A</v>
      </c>
      <c r="BE439" s="466" t="e">
        <f t="shared" si="454"/>
        <v>#N/A</v>
      </c>
      <c r="BF439" s="466" t="e">
        <f t="shared" si="454"/>
        <v>#N/A</v>
      </c>
      <c r="BG439" s="466" t="e">
        <f t="shared" si="454"/>
        <v>#N/A</v>
      </c>
      <c r="BH439" s="466" t="e">
        <f t="shared" si="454"/>
        <v>#N/A</v>
      </c>
      <c r="BI439" s="466" t="e">
        <f t="shared" si="454"/>
        <v>#N/A</v>
      </c>
      <c r="BJ439" s="466" t="e">
        <f t="shared" si="454"/>
        <v>#N/A</v>
      </c>
      <c r="BK439" s="466" t="e">
        <f t="shared" si="454"/>
        <v>#N/A</v>
      </c>
      <c r="BL439" s="466" t="e">
        <f t="shared" si="454"/>
        <v>#N/A</v>
      </c>
      <c r="BM439" s="466" t="e">
        <f t="shared" si="454"/>
        <v>#N/A</v>
      </c>
      <c r="BN439" s="466" t="e">
        <f t="shared" si="454"/>
        <v>#N/A</v>
      </c>
      <c r="BO439" s="466" t="e">
        <f t="shared" si="454"/>
        <v>#N/A</v>
      </c>
      <c r="BP439" s="466" t="e">
        <f t="shared" si="454"/>
        <v>#N/A</v>
      </c>
      <c r="BQ439" s="466" t="e">
        <f t="shared" si="454"/>
        <v>#N/A</v>
      </c>
      <c r="BR439" s="466" t="e">
        <f t="shared" si="454"/>
        <v>#N/A</v>
      </c>
      <c r="BS439" s="466" t="e">
        <f t="shared" si="454"/>
        <v>#N/A</v>
      </c>
    </row>
    <row r="440" spans="2:71">
      <c r="B440" s="48">
        <f t="shared" si="397"/>
        <v>1914</v>
      </c>
      <c r="E440" s="52"/>
      <c r="M440" s="466" t="e">
        <f t="shared" si="430"/>
        <v>#N/A</v>
      </c>
      <c r="N440" s="466" t="e">
        <f t="shared" si="431"/>
        <v>#N/A</v>
      </c>
      <c r="X440" s="466" t="e">
        <f t="shared" si="432"/>
        <v>#N/A</v>
      </c>
      <c r="Y440" s="466" t="e">
        <f t="shared" si="433"/>
        <v>#N/A</v>
      </c>
      <c r="AA440" s="466" t="e">
        <f t="shared" si="434"/>
        <v>#N/A</v>
      </c>
      <c r="AB440" s="466" t="e">
        <f t="shared" si="434"/>
        <v>#N/A</v>
      </c>
      <c r="AC440" s="466" t="e">
        <f t="shared" si="435"/>
        <v>#N/A</v>
      </c>
      <c r="AD440" s="466" t="e">
        <f t="shared" si="436"/>
        <v>#N/A</v>
      </c>
      <c r="AE440" s="466" t="e">
        <f t="shared" si="437"/>
        <v>#N/A</v>
      </c>
      <c r="AG440" s="466" t="e">
        <f t="shared" si="438"/>
        <v>#N/A</v>
      </c>
      <c r="AM440" s="466" t="e">
        <f t="shared" si="439"/>
        <v>#N/A</v>
      </c>
      <c r="AN440" s="466" t="e">
        <f t="shared" si="440"/>
        <v>#N/A</v>
      </c>
      <c r="AO440" s="466" t="e">
        <f t="shared" si="441"/>
        <v>#N/A</v>
      </c>
      <c r="AP440" s="466" t="e">
        <f t="shared" si="442"/>
        <v>#N/A</v>
      </c>
      <c r="AQ440" s="466" t="e">
        <f t="shared" si="443"/>
        <v>#N/A</v>
      </c>
      <c r="AS440" s="466" t="e">
        <f t="shared" si="395"/>
        <v>#N/A</v>
      </c>
      <c r="AU440" s="466" t="e">
        <f t="shared" ref="AU440:BS440" si="455">IF($B440=AU$85-1, AU$84, IF(AND($B440&gt;=AU$85, $B440&lt;=AU$86), AU439*(1+AU140), NA()))</f>
        <v>#N/A</v>
      </c>
      <c r="AV440" s="466" t="e">
        <f t="shared" si="455"/>
        <v>#N/A</v>
      </c>
      <c r="AW440" s="466" t="e">
        <f t="shared" si="455"/>
        <v>#N/A</v>
      </c>
      <c r="AX440" s="466" t="e">
        <f t="shared" si="455"/>
        <v>#N/A</v>
      </c>
      <c r="AY440" s="466" t="e">
        <f t="shared" si="455"/>
        <v>#N/A</v>
      </c>
      <c r="AZ440" s="466" t="e">
        <f t="shared" si="455"/>
        <v>#N/A</v>
      </c>
      <c r="BA440" s="466" t="e">
        <f t="shared" si="455"/>
        <v>#N/A</v>
      </c>
      <c r="BB440" s="466" t="e">
        <f t="shared" si="455"/>
        <v>#N/A</v>
      </c>
      <c r="BC440" s="466" t="e">
        <f t="shared" si="455"/>
        <v>#N/A</v>
      </c>
      <c r="BD440" s="466" t="e">
        <f t="shared" si="455"/>
        <v>#N/A</v>
      </c>
      <c r="BE440" s="466" t="e">
        <f t="shared" si="455"/>
        <v>#N/A</v>
      </c>
      <c r="BF440" s="466" t="e">
        <f t="shared" si="455"/>
        <v>#N/A</v>
      </c>
      <c r="BG440" s="466" t="e">
        <f t="shared" si="455"/>
        <v>#N/A</v>
      </c>
      <c r="BH440" s="466" t="e">
        <f t="shared" si="455"/>
        <v>#N/A</v>
      </c>
      <c r="BI440" s="466" t="e">
        <f t="shared" si="455"/>
        <v>#N/A</v>
      </c>
      <c r="BJ440" s="466" t="e">
        <f t="shared" si="455"/>
        <v>#N/A</v>
      </c>
      <c r="BK440" s="466" t="e">
        <f t="shared" si="455"/>
        <v>#N/A</v>
      </c>
      <c r="BL440" s="466" t="e">
        <f t="shared" si="455"/>
        <v>#N/A</v>
      </c>
      <c r="BM440" s="466" t="e">
        <f t="shared" si="455"/>
        <v>#N/A</v>
      </c>
      <c r="BN440" s="466" t="e">
        <f t="shared" si="455"/>
        <v>#N/A</v>
      </c>
      <c r="BO440" s="466" t="e">
        <f t="shared" si="455"/>
        <v>#N/A</v>
      </c>
      <c r="BP440" s="466" t="e">
        <f t="shared" si="455"/>
        <v>#N/A</v>
      </c>
      <c r="BQ440" s="466" t="e">
        <f t="shared" si="455"/>
        <v>#N/A</v>
      </c>
      <c r="BR440" s="466" t="e">
        <f t="shared" si="455"/>
        <v>#N/A</v>
      </c>
      <c r="BS440" s="466" t="e">
        <f t="shared" si="455"/>
        <v>#N/A</v>
      </c>
    </row>
    <row r="441" spans="2:71">
      <c r="B441" s="48">
        <f t="shared" si="397"/>
        <v>1915</v>
      </c>
      <c r="E441" s="52"/>
      <c r="M441" s="466" t="e">
        <f t="shared" si="430"/>
        <v>#N/A</v>
      </c>
      <c r="N441" s="466" t="e">
        <f t="shared" si="431"/>
        <v>#N/A</v>
      </c>
      <c r="X441" s="466" t="e">
        <f t="shared" si="432"/>
        <v>#N/A</v>
      </c>
      <c r="Y441" s="466" t="e">
        <f t="shared" si="433"/>
        <v>#N/A</v>
      </c>
      <c r="AA441" s="466" t="e">
        <f t="shared" si="434"/>
        <v>#N/A</v>
      </c>
      <c r="AB441" s="466" t="e">
        <f t="shared" si="434"/>
        <v>#N/A</v>
      </c>
      <c r="AC441" s="466" t="e">
        <f t="shared" si="435"/>
        <v>#N/A</v>
      </c>
      <c r="AD441" s="466" t="e">
        <f t="shared" si="436"/>
        <v>#N/A</v>
      </c>
      <c r="AE441" s="466" t="e">
        <f t="shared" si="437"/>
        <v>#N/A</v>
      </c>
      <c r="AG441" s="466" t="e">
        <f t="shared" si="438"/>
        <v>#N/A</v>
      </c>
      <c r="AM441" s="466" t="e">
        <f t="shared" si="439"/>
        <v>#N/A</v>
      </c>
      <c r="AN441" s="466" t="e">
        <f t="shared" si="440"/>
        <v>#N/A</v>
      </c>
      <c r="AO441" s="466" t="e">
        <f t="shared" si="441"/>
        <v>#N/A</v>
      </c>
      <c r="AP441" s="466" t="e">
        <f t="shared" si="442"/>
        <v>#N/A</v>
      </c>
      <c r="AQ441" s="466" t="e">
        <f t="shared" si="443"/>
        <v>#N/A</v>
      </c>
      <c r="AS441" s="466" t="e">
        <f t="shared" si="395"/>
        <v>#N/A</v>
      </c>
      <c r="AU441" s="466" t="e">
        <f t="shared" ref="AU441:BS441" si="456">IF($B441=AU$85-1, AU$84, IF(AND($B441&gt;=AU$85, $B441&lt;=AU$86), AU440*(1+AU141), NA()))</f>
        <v>#N/A</v>
      </c>
      <c r="AV441" s="466" t="e">
        <f t="shared" si="456"/>
        <v>#N/A</v>
      </c>
      <c r="AW441" s="466" t="e">
        <f t="shared" si="456"/>
        <v>#N/A</v>
      </c>
      <c r="AX441" s="466" t="e">
        <f t="shared" si="456"/>
        <v>#N/A</v>
      </c>
      <c r="AY441" s="466" t="e">
        <f t="shared" si="456"/>
        <v>#N/A</v>
      </c>
      <c r="AZ441" s="466" t="e">
        <f t="shared" si="456"/>
        <v>#N/A</v>
      </c>
      <c r="BA441" s="466" t="e">
        <f t="shared" si="456"/>
        <v>#N/A</v>
      </c>
      <c r="BB441" s="466" t="e">
        <f t="shared" si="456"/>
        <v>#N/A</v>
      </c>
      <c r="BC441" s="466" t="e">
        <f t="shared" si="456"/>
        <v>#N/A</v>
      </c>
      <c r="BD441" s="466" t="e">
        <f t="shared" si="456"/>
        <v>#N/A</v>
      </c>
      <c r="BE441" s="466" t="e">
        <f t="shared" si="456"/>
        <v>#N/A</v>
      </c>
      <c r="BF441" s="466" t="e">
        <f t="shared" si="456"/>
        <v>#N/A</v>
      </c>
      <c r="BG441" s="466" t="e">
        <f t="shared" si="456"/>
        <v>#N/A</v>
      </c>
      <c r="BH441" s="466" t="e">
        <f t="shared" si="456"/>
        <v>#N/A</v>
      </c>
      <c r="BI441" s="466" t="e">
        <f t="shared" si="456"/>
        <v>#N/A</v>
      </c>
      <c r="BJ441" s="466" t="e">
        <f t="shared" si="456"/>
        <v>#N/A</v>
      </c>
      <c r="BK441" s="466" t="e">
        <f t="shared" si="456"/>
        <v>#N/A</v>
      </c>
      <c r="BL441" s="466" t="e">
        <f t="shared" si="456"/>
        <v>#N/A</v>
      </c>
      <c r="BM441" s="466" t="e">
        <f t="shared" si="456"/>
        <v>#N/A</v>
      </c>
      <c r="BN441" s="466" t="e">
        <f t="shared" si="456"/>
        <v>#N/A</v>
      </c>
      <c r="BO441" s="466" t="e">
        <f t="shared" si="456"/>
        <v>#N/A</v>
      </c>
      <c r="BP441" s="466" t="e">
        <f t="shared" si="456"/>
        <v>#N/A</v>
      </c>
      <c r="BQ441" s="466" t="e">
        <f t="shared" si="456"/>
        <v>#N/A</v>
      </c>
      <c r="BR441" s="466" t="e">
        <f t="shared" si="456"/>
        <v>#N/A</v>
      </c>
      <c r="BS441" s="466" t="e">
        <f t="shared" si="456"/>
        <v>#N/A</v>
      </c>
    </row>
    <row r="442" spans="2:71">
      <c r="B442" s="48">
        <f t="shared" si="397"/>
        <v>1916</v>
      </c>
      <c r="E442" s="52"/>
      <c r="M442" s="466" t="e">
        <f t="shared" si="430"/>
        <v>#N/A</v>
      </c>
      <c r="N442" s="466" t="e">
        <f t="shared" si="431"/>
        <v>#N/A</v>
      </c>
      <c r="X442" s="466" t="e">
        <f t="shared" si="432"/>
        <v>#N/A</v>
      </c>
      <c r="Y442" s="466" t="e">
        <f t="shared" si="433"/>
        <v>#N/A</v>
      </c>
      <c r="AA442" s="466" t="e">
        <f t="shared" si="434"/>
        <v>#N/A</v>
      </c>
      <c r="AB442" s="466" t="e">
        <f t="shared" si="434"/>
        <v>#N/A</v>
      </c>
      <c r="AC442" s="466" t="e">
        <f t="shared" si="435"/>
        <v>#N/A</v>
      </c>
      <c r="AD442" s="466" t="e">
        <f t="shared" si="436"/>
        <v>#N/A</v>
      </c>
      <c r="AE442" s="466" t="e">
        <f t="shared" si="437"/>
        <v>#N/A</v>
      </c>
      <c r="AG442" s="466" t="e">
        <f t="shared" si="438"/>
        <v>#N/A</v>
      </c>
      <c r="AM442" s="466" t="e">
        <f t="shared" si="439"/>
        <v>#N/A</v>
      </c>
      <c r="AN442" s="466" t="e">
        <f t="shared" si="440"/>
        <v>#N/A</v>
      </c>
      <c r="AO442" s="466" t="e">
        <f t="shared" si="441"/>
        <v>#N/A</v>
      </c>
      <c r="AP442" s="466" t="e">
        <f t="shared" si="442"/>
        <v>#N/A</v>
      </c>
      <c r="AQ442" s="466" t="e">
        <f t="shared" si="443"/>
        <v>#N/A</v>
      </c>
      <c r="AS442" s="466" t="e">
        <f t="shared" si="395"/>
        <v>#N/A</v>
      </c>
      <c r="AU442" s="466" t="e">
        <f t="shared" ref="AU442:BS442" si="457">IF($B442=AU$85-1, AU$84, IF(AND($B442&gt;=AU$85, $B442&lt;=AU$86), AU441*(1+AU142), NA()))</f>
        <v>#N/A</v>
      </c>
      <c r="AV442" s="466" t="e">
        <f t="shared" si="457"/>
        <v>#N/A</v>
      </c>
      <c r="AW442" s="466" t="e">
        <f t="shared" si="457"/>
        <v>#N/A</v>
      </c>
      <c r="AX442" s="466" t="e">
        <f t="shared" si="457"/>
        <v>#N/A</v>
      </c>
      <c r="AY442" s="466" t="e">
        <f t="shared" si="457"/>
        <v>#N/A</v>
      </c>
      <c r="AZ442" s="466" t="e">
        <f t="shared" si="457"/>
        <v>#N/A</v>
      </c>
      <c r="BA442" s="466" t="e">
        <f t="shared" si="457"/>
        <v>#N/A</v>
      </c>
      <c r="BB442" s="466" t="e">
        <f t="shared" si="457"/>
        <v>#N/A</v>
      </c>
      <c r="BC442" s="466" t="e">
        <f t="shared" si="457"/>
        <v>#N/A</v>
      </c>
      <c r="BD442" s="466" t="e">
        <f t="shared" si="457"/>
        <v>#N/A</v>
      </c>
      <c r="BE442" s="466" t="e">
        <f t="shared" si="457"/>
        <v>#N/A</v>
      </c>
      <c r="BF442" s="466" t="e">
        <f t="shared" si="457"/>
        <v>#N/A</v>
      </c>
      <c r="BG442" s="466" t="e">
        <f t="shared" si="457"/>
        <v>#N/A</v>
      </c>
      <c r="BH442" s="466" t="e">
        <f t="shared" si="457"/>
        <v>#N/A</v>
      </c>
      <c r="BI442" s="466" t="e">
        <f t="shared" si="457"/>
        <v>#N/A</v>
      </c>
      <c r="BJ442" s="466" t="e">
        <f t="shared" si="457"/>
        <v>#N/A</v>
      </c>
      <c r="BK442" s="466" t="e">
        <f t="shared" si="457"/>
        <v>#N/A</v>
      </c>
      <c r="BL442" s="466" t="e">
        <f t="shared" si="457"/>
        <v>#N/A</v>
      </c>
      <c r="BM442" s="466" t="e">
        <f t="shared" si="457"/>
        <v>#N/A</v>
      </c>
      <c r="BN442" s="466" t="e">
        <f t="shared" si="457"/>
        <v>#N/A</v>
      </c>
      <c r="BO442" s="466" t="e">
        <f t="shared" si="457"/>
        <v>#N/A</v>
      </c>
      <c r="BP442" s="466" t="e">
        <f t="shared" si="457"/>
        <v>#N/A</v>
      </c>
      <c r="BQ442" s="466" t="e">
        <f t="shared" si="457"/>
        <v>#N/A</v>
      </c>
      <c r="BR442" s="466" t="e">
        <f t="shared" si="457"/>
        <v>#N/A</v>
      </c>
      <c r="BS442" s="466" t="e">
        <f t="shared" si="457"/>
        <v>#N/A</v>
      </c>
    </row>
    <row r="443" spans="2:71">
      <c r="B443" s="48">
        <f t="shared" si="397"/>
        <v>1917</v>
      </c>
      <c r="E443" s="52"/>
      <c r="M443" s="466" t="e">
        <f t="shared" si="430"/>
        <v>#N/A</v>
      </c>
      <c r="N443" s="466" t="e">
        <f t="shared" si="431"/>
        <v>#N/A</v>
      </c>
      <c r="X443" s="466" t="e">
        <f t="shared" si="432"/>
        <v>#N/A</v>
      </c>
      <c r="Y443" s="466" t="e">
        <f t="shared" si="433"/>
        <v>#N/A</v>
      </c>
      <c r="AA443" s="466" t="e">
        <f t="shared" si="434"/>
        <v>#N/A</v>
      </c>
      <c r="AB443" s="466" t="e">
        <f t="shared" si="434"/>
        <v>#N/A</v>
      </c>
      <c r="AC443" s="466" t="e">
        <f t="shared" si="435"/>
        <v>#N/A</v>
      </c>
      <c r="AD443" s="466" t="e">
        <f t="shared" si="436"/>
        <v>#N/A</v>
      </c>
      <c r="AE443" s="466" t="e">
        <f t="shared" si="437"/>
        <v>#N/A</v>
      </c>
      <c r="AG443" s="466" t="e">
        <f t="shared" si="438"/>
        <v>#N/A</v>
      </c>
      <c r="AM443" s="466" t="e">
        <f t="shared" si="439"/>
        <v>#N/A</v>
      </c>
      <c r="AN443" s="466" t="e">
        <f t="shared" si="440"/>
        <v>#N/A</v>
      </c>
      <c r="AO443" s="466" t="e">
        <f t="shared" si="441"/>
        <v>#N/A</v>
      </c>
      <c r="AP443" s="466" t="e">
        <f t="shared" si="442"/>
        <v>#N/A</v>
      </c>
      <c r="AQ443" s="466" t="e">
        <f t="shared" si="443"/>
        <v>#N/A</v>
      </c>
      <c r="AS443" s="466" t="e">
        <f t="shared" si="395"/>
        <v>#N/A</v>
      </c>
      <c r="AU443" s="466" t="e">
        <f t="shared" ref="AU443:BS443" si="458">IF($B443=AU$85-1, AU$84, IF(AND($B443&gt;=AU$85, $B443&lt;=AU$86), AU442*(1+AU143), NA()))</f>
        <v>#N/A</v>
      </c>
      <c r="AV443" s="466" t="e">
        <f t="shared" si="458"/>
        <v>#N/A</v>
      </c>
      <c r="AW443" s="466" t="e">
        <f t="shared" si="458"/>
        <v>#N/A</v>
      </c>
      <c r="AX443" s="466" t="e">
        <f t="shared" si="458"/>
        <v>#N/A</v>
      </c>
      <c r="AY443" s="466" t="e">
        <f t="shared" si="458"/>
        <v>#N/A</v>
      </c>
      <c r="AZ443" s="466" t="e">
        <f t="shared" si="458"/>
        <v>#N/A</v>
      </c>
      <c r="BA443" s="466" t="e">
        <f t="shared" si="458"/>
        <v>#N/A</v>
      </c>
      <c r="BB443" s="466" t="e">
        <f t="shared" si="458"/>
        <v>#N/A</v>
      </c>
      <c r="BC443" s="466" t="e">
        <f t="shared" si="458"/>
        <v>#N/A</v>
      </c>
      <c r="BD443" s="466" t="e">
        <f t="shared" si="458"/>
        <v>#N/A</v>
      </c>
      <c r="BE443" s="466" t="e">
        <f t="shared" si="458"/>
        <v>#N/A</v>
      </c>
      <c r="BF443" s="466" t="e">
        <f t="shared" si="458"/>
        <v>#N/A</v>
      </c>
      <c r="BG443" s="466" t="e">
        <f t="shared" si="458"/>
        <v>#N/A</v>
      </c>
      <c r="BH443" s="466" t="e">
        <f t="shared" si="458"/>
        <v>#N/A</v>
      </c>
      <c r="BI443" s="466" t="e">
        <f t="shared" si="458"/>
        <v>#N/A</v>
      </c>
      <c r="BJ443" s="466" t="e">
        <f t="shared" si="458"/>
        <v>#N/A</v>
      </c>
      <c r="BK443" s="466" t="e">
        <f t="shared" si="458"/>
        <v>#N/A</v>
      </c>
      <c r="BL443" s="466" t="e">
        <f t="shared" si="458"/>
        <v>#N/A</v>
      </c>
      <c r="BM443" s="466" t="e">
        <f t="shared" si="458"/>
        <v>#N/A</v>
      </c>
      <c r="BN443" s="466" t="e">
        <f t="shared" si="458"/>
        <v>#N/A</v>
      </c>
      <c r="BO443" s="466" t="e">
        <f t="shared" si="458"/>
        <v>#N/A</v>
      </c>
      <c r="BP443" s="466" t="e">
        <f t="shared" si="458"/>
        <v>#N/A</v>
      </c>
      <c r="BQ443" s="466" t="e">
        <f t="shared" si="458"/>
        <v>#N/A</v>
      </c>
      <c r="BR443" s="466" t="e">
        <f t="shared" si="458"/>
        <v>#N/A</v>
      </c>
      <c r="BS443" s="466" t="e">
        <f t="shared" si="458"/>
        <v>#N/A</v>
      </c>
    </row>
    <row r="444" spans="2:71">
      <c r="B444" s="48">
        <f t="shared" si="397"/>
        <v>1918</v>
      </c>
      <c r="E444" s="52"/>
      <c r="M444" s="466" t="e">
        <f t="shared" si="430"/>
        <v>#N/A</v>
      </c>
      <c r="N444" s="466" t="e">
        <f t="shared" si="431"/>
        <v>#N/A</v>
      </c>
      <c r="X444" s="466" t="e">
        <f t="shared" si="432"/>
        <v>#N/A</v>
      </c>
      <c r="Y444" s="466" t="e">
        <f t="shared" si="433"/>
        <v>#N/A</v>
      </c>
      <c r="AA444" s="466" t="e">
        <f t="shared" si="434"/>
        <v>#N/A</v>
      </c>
      <c r="AB444" s="466" t="e">
        <f t="shared" si="434"/>
        <v>#N/A</v>
      </c>
      <c r="AC444" s="466" t="e">
        <f t="shared" si="435"/>
        <v>#N/A</v>
      </c>
      <c r="AD444" s="466" t="e">
        <f t="shared" si="436"/>
        <v>#N/A</v>
      </c>
      <c r="AE444" s="466" t="e">
        <f t="shared" si="437"/>
        <v>#N/A</v>
      </c>
      <c r="AG444" s="466" t="e">
        <f t="shared" si="438"/>
        <v>#N/A</v>
      </c>
      <c r="AM444" s="466" t="e">
        <f t="shared" si="439"/>
        <v>#N/A</v>
      </c>
      <c r="AN444" s="466" t="e">
        <f t="shared" si="440"/>
        <v>#N/A</v>
      </c>
      <c r="AO444" s="466" t="e">
        <f t="shared" si="441"/>
        <v>#N/A</v>
      </c>
      <c r="AP444" s="466" t="e">
        <f t="shared" si="442"/>
        <v>#N/A</v>
      </c>
      <c r="AQ444" s="466" t="e">
        <f t="shared" si="443"/>
        <v>#N/A</v>
      </c>
      <c r="AS444" s="466" t="e">
        <f t="shared" si="395"/>
        <v>#N/A</v>
      </c>
      <c r="AU444" s="466" t="e">
        <f t="shared" ref="AU444:BS444" si="459">IF($B444=AU$85-1, AU$84, IF(AND($B444&gt;=AU$85, $B444&lt;=AU$86), AU443*(1+AU144), NA()))</f>
        <v>#N/A</v>
      </c>
      <c r="AV444" s="466" t="e">
        <f t="shared" si="459"/>
        <v>#N/A</v>
      </c>
      <c r="AW444" s="466" t="e">
        <f t="shared" si="459"/>
        <v>#N/A</v>
      </c>
      <c r="AX444" s="466" t="e">
        <f t="shared" si="459"/>
        <v>#N/A</v>
      </c>
      <c r="AY444" s="466" t="e">
        <f t="shared" si="459"/>
        <v>#N/A</v>
      </c>
      <c r="AZ444" s="466" t="e">
        <f t="shared" si="459"/>
        <v>#N/A</v>
      </c>
      <c r="BA444" s="466" t="e">
        <f t="shared" si="459"/>
        <v>#N/A</v>
      </c>
      <c r="BB444" s="466" t="e">
        <f t="shared" si="459"/>
        <v>#N/A</v>
      </c>
      <c r="BC444" s="466" t="e">
        <f t="shared" si="459"/>
        <v>#N/A</v>
      </c>
      <c r="BD444" s="466" t="e">
        <f t="shared" si="459"/>
        <v>#N/A</v>
      </c>
      <c r="BE444" s="466" t="e">
        <f t="shared" si="459"/>
        <v>#N/A</v>
      </c>
      <c r="BF444" s="466" t="e">
        <f t="shared" si="459"/>
        <v>#N/A</v>
      </c>
      <c r="BG444" s="466" t="e">
        <f t="shared" si="459"/>
        <v>#N/A</v>
      </c>
      <c r="BH444" s="466" t="e">
        <f t="shared" si="459"/>
        <v>#N/A</v>
      </c>
      <c r="BI444" s="466" t="e">
        <f t="shared" si="459"/>
        <v>#N/A</v>
      </c>
      <c r="BJ444" s="466" t="e">
        <f t="shared" si="459"/>
        <v>#N/A</v>
      </c>
      <c r="BK444" s="466" t="e">
        <f t="shared" si="459"/>
        <v>#N/A</v>
      </c>
      <c r="BL444" s="466" t="e">
        <f t="shared" si="459"/>
        <v>#N/A</v>
      </c>
      <c r="BM444" s="466" t="e">
        <f t="shared" si="459"/>
        <v>#N/A</v>
      </c>
      <c r="BN444" s="466" t="e">
        <f t="shared" si="459"/>
        <v>#N/A</v>
      </c>
      <c r="BO444" s="466" t="e">
        <f t="shared" si="459"/>
        <v>#N/A</v>
      </c>
      <c r="BP444" s="466" t="e">
        <f t="shared" si="459"/>
        <v>#N/A</v>
      </c>
      <c r="BQ444" s="466" t="e">
        <f t="shared" si="459"/>
        <v>#N/A</v>
      </c>
      <c r="BR444" s="466" t="e">
        <f t="shared" si="459"/>
        <v>#N/A</v>
      </c>
      <c r="BS444" s="466" t="e">
        <f t="shared" si="459"/>
        <v>#N/A</v>
      </c>
    </row>
    <row r="445" spans="2:71">
      <c r="B445" s="48">
        <f t="shared" si="397"/>
        <v>1919</v>
      </c>
      <c r="E445" s="52"/>
      <c r="M445" s="466" t="e">
        <f t="shared" si="430"/>
        <v>#N/A</v>
      </c>
      <c r="N445" s="466" t="e">
        <f t="shared" si="431"/>
        <v>#N/A</v>
      </c>
      <c r="X445" s="466" t="e">
        <f t="shared" si="432"/>
        <v>#N/A</v>
      </c>
      <c r="Y445" s="466" t="e">
        <f t="shared" si="433"/>
        <v>#N/A</v>
      </c>
      <c r="AA445" s="466" t="e">
        <f t="shared" ref="AA445:AB460" si="460">IF($B445=AA$85-1, AA$84, IF(AND($B445&gt;=AA$85, $B445&lt;=AA$86), AA444*(1+AA145), NA()))</f>
        <v>#N/A</v>
      </c>
      <c r="AB445" s="466" t="e">
        <f t="shared" si="460"/>
        <v>#N/A</v>
      </c>
      <c r="AC445" s="466" t="e">
        <f t="shared" si="435"/>
        <v>#N/A</v>
      </c>
      <c r="AD445" s="466" t="e">
        <f t="shared" si="436"/>
        <v>#N/A</v>
      </c>
      <c r="AE445" s="466" t="e">
        <f t="shared" si="437"/>
        <v>#N/A</v>
      </c>
      <c r="AG445" s="466" t="e">
        <f t="shared" si="438"/>
        <v>#N/A</v>
      </c>
      <c r="AM445" s="466" t="e">
        <f t="shared" si="439"/>
        <v>#N/A</v>
      </c>
      <c r="AN445" s="466" t="e">
        <f t="shared" si="440"/>
        <v>#N/A</v>
      </c>
      <c r="AO445" s="466" t="e">
        <f t="shared" si="441"/>
        <v>#N/A</v>
      </c>
      <c r="AP445" s="466" t="e">
        <f t="shared" si="442"/>
        <v>#N/A</v>
      </c>
      <c r="AQ445" s="466" t="e">
        <f t="shared" si="443"/>
        <v>#N/A</v>
      </c>
      <c r="AS445" s="466" t="e">
        <f t="shared" si="395"/>
        <v>#N/A</v>
      </c>
      <c r="AU445" s="466" t="e">
        <f t="shared" ref="AU445:BS445" si="461">IF($B445=AU$85-1, AU$84, IF(AND($B445&gt;=AU$85, $B445&lt;=AU$86), AU444*(1+AU145), NA()))</f>
        <v>#N/A</v>
      </c>
      <c r="AV445" s="466" t="e">
        <f t="shared" si="461"/>
        <v>#N/A</v>
      </c>
      <c r="AW445" s="466" t="e">
        <f t="shared" si="461"/>
        <v>#N/A</v>
      </c>
      <c r="AX445" s="466" t="e">
        <f t="shared" si="461"/>
        <v>#N/A</v>
      </c>
      <c r="AY445" s="466" t="e">
        <f t="shared" si="461"/>
        <v>#N/A</v>
      </c>
      <c r="AZ445" s="466" t="e">
        <f t="shared" si="461"/>
        <v>#N/A</v>
      </c>
      <c r="BA445" s="466" t="e">
        <f t="shared" si="461"/>
        <v>#N/A</v>
      </c>
      <c r="BB445" s="466" t="e">
        <f t="shared" si="461"/>
        <v>#N/A</v>
      </c>
      <c r="BC445" s="466" t="e">
        <f t="shared" si="461"/>
        <v>#N/A</v>
      </c>
      <c r="BD445" s="466" t="e">
        <f t="shared" si="461"/>
        <v>#N/A</v>
      </c>
      <c r="BE445" s="466" t="e">
        <f t="shared" si="461"/>
        <v>#N/A</v>
      </c>
      <c r="BF445" s="466" t="e">
        <f t="shared" si="461"/>
        <v>#N/A</v>
      </c>
      <c r="BG445" s="466" t="e">
        <f t="shared" si="461"/>
        <v>#N/A</v>
      </c>
      <c r="BH445" s="466" t="e">
        <f t="shared" si="461"/>
        <v>#N/A</v>
      </c>
      <c r="BI445" s="466" t="e">
        <f t="shared" si="461"/>
        <v>#N/A</v>
      </c>
      <c r="BJ445" s="466" t="e">
        <f t="shared" si="461"/>
        <v>#N/A</v>
      </c>
      <c r="BK445" s="466" t="e">
        <f t="shared" si="461"/>
        <v>#N/A</v>
      </c>
      <c r="BL445" s="466" t="e">
        <f t="shared" si="461"/>
        <v>#N/A</v>
      </c>
      <c r="BM445" s="466" t="e">
        <f t="shared" si="461"/>
        <v>#N/A</v>
      </c>
      <c r="BN445" s="466" t="e">
        <f t="shared" si="461"/>
        <v>#N/A</v>
      </c>
      <c r="BO445" s="466" t="e">
        <f t="shared" si="461"/>
        <v>#N/A</v>
      </c>
      <c r="BP445" s="466" t="e">
        <f t="shared" si="461"/>
        <v>#N/A</v>
      </c>
      <c r="BQ445" s="466" t="e">
        <f t="shared" si="461"/>
        <v>#N/A</v>
      </c>
      <c r="BR445" s="466" t="e">
        <f t="shared" si="461"/>
        <v>#N/A</v>
      </c>
      <c r="BS445" s="466" t="e">
        <f t="shared" si="461"/>
        <v>#N/A</v>
      </c>
    </row>
    <row r="446" spans="2:71">
      <c r="B446" s="48">
        <f t="shared" si="397"/>
        <v>1920</v>
      </c>
      <c r="E446" s="52"/>
      <c r="M446" s="466" t="e">
        <f t="shared" si="430"/>
        <v>#N/A</v>
      </c>
      <c r="N446" s="466" t="e">
        <f t="shared" si="431"/>
        <v>#N/A</v>
      </c>
      <c r="X446" s="466" t="e">
        <f t="shared" si="432"/>
        <v>#N/A</v>
      </c>
      <c r="Y446" s="466" t="e">
        <f t="shared" si="433"/>
        <v>#N/A</v>
      </c>
      <c r="AA446" s="466" t="e">
        <f t="shared" si="460"/>
        <v>#N/A</v>
      </c>
      <c r="AB446" s="466" t="e">
        <f t="shared" si="460"/>
        <v>#N/A</v>
      </c>
      <c r="AC446" s="466" t="e">
        <f t="shared" si="435"/>
        <v>#N/A</v>
      </c>
      <c r="AD446" s="466" t="e">
        <f t="shared" si="436"/>
        <v>#N/A</v>
      </c>
      <c r="AE446" s="466" t="e">
        <f t="shared" si="437"/>
        <v>#N/A</v>
      </c>
      <c r="AG446" s="466" t="e">
        <f t="shared" si="438"/>
        <v>#N/A</v>
      </c>
      <c r="AM446" s="466" t="e">
        <f t="shared" si="439"/>
        <v>#N/A</v>
      </c>
      <c r="AN446" s="466" t="e">
        <f t="shared" si="440"/>
        <v>#N/A</v>
      </c>
      <c r="AO446" s="466" t="e">
        <f t="shared" si="441"/>
        <v>#N/A</v>
      </c>
      <c r="AP446" s="466" t="e">
        <f t="shared" si="442"/>
        <v>#N/A</v>
      </c>
      <c r="AQ446" s="466" t="e">
        <f t="shared" si="443"/>
        <v>#N/A</v>
      </c>
      <c r="AS446" s="466" t="e">
        <f t="shared" si="395"/>
        <v>#N/A</v>
      </c>
      <c r="AU446" s="466" t="e">
        <f t="shared" ref="AU446:BS446" si="462">IF($B446=AU$85-1, AU$84, IF(AND($B446&gt;=AU$85, $B446&lt;=AU$86), AU445*(1+AU146), NA()))</f>
        <v>#N/A</v>
      </c>
      <c r="AV446" s="466" t="e">
        <f t="shared" si="462"/>
        <v>#N/A</v>
      </c>
      <c r="AW446" s="466" t="e">
        <f t="shared" si="462"/>
        <v>#N/A</v>
      </c>
      <c r="AX446" s="466" t="e">
        <f t="shared" si="462"/>
        <v>#N/A</v>
      </c>
      <c r="AY446" s="466" t="e">
        <f t="shared" si="462"/>
        <v>#N/A</v>
      </c>
      <c r="AZ446" s="466" t="e">
        <f t="shared" si="462"/>
        <v>#N/A</v>
      </c>
      <c r="BA446" s="466" t="e">
        <f t="shared" si="462"/>
        <v>#N/A</v>
      </c>
      <c r="BB446" s="466" t="e">
        <f t="shared" si="462"/>
        <v>#N/A</v>
      </c>
      <c r="BC446" s="466" t="e">
        <f t="shared" si="462"/>
        <v>#N/A</v>
      </c>
      <c r="BD446" s="466" t="e">
        <f t="shared" si="462"/>
        <v>#N/A</v>
      </c>
      <c r="BE446" s="466" t="e">
        <f t="shared" si="462"/>
        <v>#N/A</v>
      </c>
      <c r="BF446" s="466" t="e">
        <f t="shared" si="462"/>
        <v>#N/A</v>
      </c>
      <c r="BG446" s="466" t="e">
        <f t="shared" si="462"/>
        <v>#N/A</v>
      </c>
      <c r="BH446" s="466" t="e">
        <f t="shared" si="462"/>
        <v>#N/A</v>
      </c>
      <c r="BI446" s="466" t="e">
        <f t="shared" si="462"/>
        <v>#N/A</v>
      </c>
      <c r="BJ446" s="466" t="e">
        <f t="shared" si="462"/>
        <v>#N/A</v>
      </c>
      <c r="BK446" s="466" t="e">
        <f t="shared" si="462"/>
        <v>#N/A</v>
      </c>
      <c r="BL446" s="466" t="e">
        <f t="shared" si="462"/>
        <v>#N/A</v>
      </c>
      <c r="BM446" s="466" t="e">
        <f t="shared" si="462"/>
        <v>#N/A</v>
      </c>
      <c r="BN446" s="466" t="e">
        <f t="shared" si="462"/>
        <v>#N/A</v>
      </c>
      <c r="BO446" s="466" t="e">
        <f t="shared" si="462"/>
        <v>#N/A</v>
      </c>
      <c r="BP446" s="466" t="e">
        <f t="shared" si="462"/>
        <v>#N/A</v>
      </c>
      <c r="BQ446" s="466" t="e">
        <f t="shared" si="462"/>
        <v>#N/A</v>
      </c>
      <c r="BR446" s="466" t="e">
        <f t="shared" si="462"/>
        <v>#N/A</v>
      </c>
      <c r="BS446" s="466" t="e">
        <f t="shared" si="462"/>
        <v>#N/A</v>
      </c>
    </row>
    <row r="447" spans="2:71">
      <c r="B447" s="48">
        <f t="shared" si="397"/>
        <v>1921</v>
      </c>
      <c r="E447" s="52"/>
      <c r="M447" s="466" t="e">
        <f t="shared" si="430"/>
        <v>#N/A</v>
      </c>
      <c r="N447" s="466" t="e">
        <f t="shared" si="431"/>
        <v>#N/A</v>
      </c>
      <c r="X447" s="466" t="e">
        <f t="shared" si="432"/>
        <v>#N/A</v>
      </c>
      <c r="Y447" s="466" t="e">
        <f t="shared" si="433"/>
        <v>#N/A</v>
      </c>
      <c r="AA447" s="466" t="e">
        <f t="shared" si="460"/>
        <v>#N/A</v>
      </c>
      <c r="AB447" s="466" t="e">
        <f t="shared" si="460"/>
        <v>#N/A</v>
      </c>
      <c r="AC447" s="466" t="e">
        <f t="shared" si="435"/>
        <v>#N/A</v>
      </c>
      <c r="AD447" s="466" t="e">
        <f t="shared" si="436"/>
        <v>#N/A</v>
      </c>
      <c r="AE447" s="466" t="e">
        <f t="shared" si="437"/>
        <v>#N/A</v>
      </c>
      <c r="AG447" s="466" t="e">
        <f t="shared" si="438"/>
        <v>#N/A</v>
      </c>
      <c r="AM447" s="466" t="e">
        <f t="shared" si="439"/>
        <v>#N/A</v>
      </c>
      <c r="AN447" s="466" t="e">
        <f t="shared" si="440"/>
        <v>#N/A</v>
      </c>
      <c r="AO447" s="466" t="e">
        <f t="shared" si="441"/>
        <v>#N/A</v>
      </c>
      <c r="AP447" s="466" t="e">
        <f t="shared" si="442"/>
        <v>#N/A</v>
      </c>
      <c r="AQ447" s="466" t="e">
        <f t="shared" si="443"/>
        <v>#N/A</v>
      </c>
      <c r="AS447" s="466" t="e">
        <f t="shared" si="395"/>
        <v>#N/A</v>
      </c>
      <c r="AU447" s="466" t="e">
        <f t="shared" ref="AU447:BS447" si="463">IF($B447=AU$85-1, AU$84, IF(AND($B447&gt;=AU$85, $B447&lt;=AU$86), AU446*(1+AU147), NA()))</f>
        <v>#N/A</v>
      </c>
      <c r="AV447" s="466" t="e">
        <f t="shared" si="463"/>
        <v>#N/A</v>
      </c>
      <c r="AW447" s="466" t="e">
        <f t="shared" si="463"/>
        <v>#N/A</v>
      </c>
      <c r="AX447" s="466" t="e">
        <f t="shared" si="463"/>
        <v>#N/A</v>
      </c>
      <c r="AY447" s="466" t="e">
        <f t="shared" si="463"/>
        <v>#N/A</v>
      </c>
      <c r="AZ447" s="466" t="e">
        <f t="shared" si="463"/>
        <v>#N/A</v>
      </c>
      <c r="BA447" s="466" t="e">
        <f t="shared" si="463"/>
        <v>#N/A</v>
      </c>
      <c r="BB447" s="466" t="e">
        <f t="shared" si="463"/>
        <v>#N/A</v>
      </c>
      <c r="BC447" s="466" t="e">
        <f t="shared" si="463"/>
        <v>#N/A</v>
      </c>
      <c r="BD447" s="466" t="e">
        <f t="shared" si="463"/>
        <v>#N/A</v>
      </c>
      <c r="BE447" s="466" t="e">
        <f t="shared" si="463"/>
        <v>#N/A</v>
      </c>
      <c r="BF447" s="466" t="e">
        <f t="shared" si="463"/>
        <v>#N/A</v>
      </c>
      <c r="BG447" s="466" t="e">
        <f t="shared" si="463"/>
        <v>#N/A</v>
      </c>
      <c r="BH447" s="466" t="e">
        <f t="shared" si="463"/>
        <v>#N/A</v>
      </c>
      <c r="BI447" s="466" t="e">
        <f t="shared" si="463"/>
        <v>#N/A</v>
      </c>
      <c r="BJ447" s="466" t="e">
        <f t="shared" si="463"/>
        <v>#N/A</v>
      </c>
      <c r="BK447" s="466" t="e">
        <f t="shared" si="463"/>
        <v>#N/A</v>
      </c>
      <c r="BL447" s="466" t="e">
        <f t="shared" si="463"/>
        <v>#N/A</v>
      </c>
      <c r="BM447" s="466" t="e">
        <f t="shared" si="463"/>
        <v>#N/A</v>
      </c>
      <c r="BN447" s="466" t="e">
        <f t="shared" si="463"/>
        <v>#N/A</v>
      </c>
      <c r="BO447" s="466" t="e">
        <f t="shared" si="463"/>
        <v>#N/A</v>
      </c>
      <c r="BP447" s="466" t="e">
        <f t="shared" si="463"/>
        <v>#N/A</v>
      </c>
      <c r="BQ447" s="466" t="e">
        <f t="shared" si="463"/>
        <v>#N/A</v>
      </c>
      <c r="BR447" s="466" t="e">
        <f t="shared" si="463"/>
        <v>#N/A</v>
      </c>
      <c r="BS447" s="466" t="e">
        <f t="shared" si="463"/>
        <v>#N/A</v>
      </c>
    </row>
    <row r="448" spans="2:71">
      <c r="B448" s="48">
        <f t="shared" si="397"/>
        <v>1922</v>
      </c>
      <c r="E448" s="52"/>
      <c r="M448" s="466" t="e">
        <f t="shared" si="430"/>
        <v>#N/A</v>
      </c>
      <c r="N448" s="466" t="e">
        <f t="shared" si="431"/>
        <v>#N/A</v>
      </c>
      <c r="X448" s="466" t="e">
        <f t="shared" si="432"/>
        <v>#N/A</v>
      </c>
      <c r="Y448" s="466" t="e">
        <f t="shared" si="433"/>
        <v>#N/A</v>
      </c>
      <c r="AA448" s="466" t="e">
        <f t="shared" si="460"/>
        <v>#N/A</v>
      </c>
      <c r="AB448" s="466" t="e">
        <f t="shared" si="460"/>
        <v>#N/A</v>
      </c>
      <c r="AC448" s="466" t="e">
        <f t="shared" si="435"/>
        <v>#N/A</v>
      </c>
      <c r="AD448" s="466" t="e">
        <f t="shared" si="436"/>
        <v>#N/A</v>
      </c>
      <c r="AE448" s="466" t="e">
        <f t="shared" si="437"/>
        <v>#N/A</v>
      </c>
      <c r="AG448" s="466" t="e">
        <f t="shared" si="438"/>
        <v>#N/A</v>
      </c>
      <c r="AM448" s="466" t="e">
        <f t="shared" si="439"/>
        <v>#N/A</v>
      </c>
      <c r="AN448" s="466" t="e">
        <f t="shared" si="440"/>
        <v>#N/A</v>
      </c>
      <c r="AO448" s="466" t="e">
        <f t="shared" si="441"/>
        <v>#N/A</v>
      </c>
      <c r="AP448" s="466" t="e">
        <f t="shared" si="442"/>
        <v>#N/A</v>
      </c>
      <c r="AQ448" s="466" t="e">
        <f t="shared" si="443"/>
        <v>#N/A</v>
      </c>
      <c r="AS448" s="466" t="e">
        <f t="shared" si="395"/>
        <v>#N/A</v>
      </c>
      <c r="AU448" s="466" t="e">
        <f t="shared" ref="AU448:BS448" si="464">IF($B448=AU$85-1, AU$84, IF(AND($B448&gt;=AU$85, $B448&lt;=AU$86), AU447*(1+AU148), NA()))</f>
        <v>#N/A</v>
      </c>
      <c r="AV448" s="466" t="e">
        <f t="shared" si="464"/>
        <v>#N/A</v>
      </c>
      <c r="AW448" s="466" t="e">
        <f t="shared" si="464"/>
        <v>#N/A</v>
      </c>
      <c r="AX448" s="466" t="e">
        <f t="shared" si="464"/>
        <v>#N/A</v>
      </c>
      <c r="AY448" s="466" t="e">
        <f t="shared" si="464"/>
        <v>#N/A</v>
      </c>
      <c r="AZ448" s="466" t="e">
        <f t="shared" si="464"/>
        <v>#N/A</v>
      </c>
      <c r="BA448" s="466" t="e">
        <f t="shared" si="464"/>
        <v>#N/A</v>
      </c>
      <c r="BB448" s="466" t="e">
        <f t="shared" si="464"/>
        <v>#N/A</v>
      </c>
      <c r="BC448" s="466" t="e">
        <f t="shared" si="464"/>
        <v>#N/A</v>
      </c>
      <c r="BD448" s="466" t="e">
        <f t="shared" si="464"/>
        <v>#N/A</v>
      </c>
      <c r="BE448" s="466" t="e">
        <f t="shared" si="464"/>
        <v>#N/A</v>
      </c>
      <c r="BF448" s="466" t="e">
        <f t="shared" si="464"/>
        <v>#N/A</v>
      </c>
      <c r="BG448" s="466" t="e">
        <f t="shared" si="464"/>
        <v>#N/A</v>
      </c>
      <c r="BH448" s="466" t="e">
        <f t="shared" si="464"/>
        <v>#N/A</v>
      </c>
      <c r="BI448" s="466" t="e">
        <f t="shared" si="464"/>
        <v>#N/A</v>
      </c>
      <c r="BJ448" s="466" t="e">
        <f t="shared" si="464"/>
        <v>#N/A</v>
      </c>
      <c r="BK448" s="466" t="e">
        <f t="shared" si="464"/>
        <v>#N/A</v>
      </c>
      <c r="BL448" s="466" t="e">
        <f t="shared" si="464"/>
        <v>#N/A</v>
      </c>
      <c r="BM448" s="466" t="e">
        <f t="shared" si="464"/>
        <v>#N/A</v>
      </c>
      <c r="BN448" s="466" t="e">
        <f t="shared" si="464"/>
        <v>#N/A</v>
      </c>
      <c r="BO448" s="466" t="e">
        <f t="shared" si="464"/>
        <v>#N/A</v>
      </c>
      <c r="BP448" s="466" t="e">
        <f t="shared" si="464"/>
        <v>#N/A</v>
      </c>
      <c r="BQ448" s="466" t="e">
        <f t="shared" si="464"/>
        <v>#N/A</v>
      </c>
      <c r="BR448" s="466" t="e">
        <f t="shared" si="464"/>
        <v>#N/A</v>
      </c>
      <c r="BS448" s="466" t="e">
        <f t="shared" si="464"/>
        <v>#N/A</v>
      </c>
    </row>
    <row r="449" spans="2:71">
      <c r="B449" s="48">
        <f t="shared" si="397"/>
        <v>1923</v>
      </c>
      <c r="E449" s="52"/>
      <c r="M449" s="466" t="e">
        <f t="shared" si="430"/>
        <v>#N/A</v>
      </c>
      <c r="N449" s="466" t="e">
        <f t="shared" si="431"/>
        <v>#N/A</v>
      </c>
      <c r="X449" s="466" t="e">
        <f t="shared" si="432"/>
        <v>#N/A</v>
      </c>
      <c r="Y449" s="466" t="e">
        <f t="shared" si="433"/>
        <v>#N/A</v>
      </c>
      <c r="AA449" s="466" t="e">
        <f t="shared" si="460"/>
        <v>#N/A</v>
      </c>
      <c r="AB449" s="466" t="e">
        <f t="shared" si="460"/>
        <v>#N/A</v>
      </c>
      <c r="AC449" s="466" t="e">
        <f t="shared" si="435"/>
        <v>#N/A</v>
      </c>
      <c r="AD449" s="466" t="e">
        <f t="shared" si="436"/>
        <v>#N/A</v>
      </c>
      <c r="AE449" s="466" t="e">
        <f t="shared" si="437"/>
        <v>#N/A</v>
      </c>
      <c r="AG449" s="466" t="e">
        <f t="shared" si="438"/>
        <v>#N/A</v>
      </c>
      <c r="AM449" s="466" t="e">
        <f t="shared" si="439"/>
        <v>#N/A</v>
      </c>
      <c r="AN449" s="466" t="e">
        <f t="shared" si="440"/>
        <v>#N/A</v>
      </c>
      <c r="AO449" s="466" t="e">
        <f t="shared" si="441"/>
        <v>#N/A</v>
      </c>
      <c r="AP449" s="466" t="e">
        <f t="shared" si="442"/>
        <v>#N/A</v>
      </c>
      <c r="AQ449" s="466" t="e">
        <f t="shared" si="443"/>
        <v>#N/A</v>
      </c>
      <c r="AS449" s="466" t="e">
        <f t="shared" si="395"/>
        <v>#N/A</v>
      </c>
      <c r="AU449" s="466" t="e">
        <f t="shared" ref="AU449:BS449" si="465">IF($B449=AU$85-1, AU$84, IF(AND($B449&gt;=AU$85, $B449&lt;=AU$86), AU448*(1+AU149), NA()))</f>
        <v>#N/A</v>
      </c>
      <c r="AV449" s="466" t="e">
        <f t="shared" si="465"/>
        <v>#N/A</v>
      </c>
      <c r="AW449" s="466" t="e">
        <f t="shared" si="465"/>
        <v>#N/A</v>
      </c>
      <c r="AX449" s="466" t="e">
        <f t="shared" si="465"/>
        <v>#N/A</v>
      </c>
      <c r="AY449" s="466" t="e">
        <f t="shared" si="465"/>
        <v>#N/A</v>
      </c>
      <c r="AZ449" s="466" t="e">
        <f t="shared" si="465"/>
        <v>#N/A</v>
      </c>
      <c r="BA449" s="466" t="e">
        <f t="shared" si="465"/>
        <v>#N/A</v>
      </c>
      <c r="BB449" s="466" t="e">
        <f t="shared" si="465"/>
        <v>#N/A</v>
      </c>
      <c r="BC449" s="466" t="e">
        <f t="shared" si="465"/>
        <v>#N/A</v>
      </c>
      <c r="BD449" s="466" t="e">
        <f t="shared" si="465"/>
        <v>#N/A</v>
      </c>
      <c r="BE449" s="466" t="e">
        <f t="shared" si="465"/>
        <v>#N/A</v>
      </c>
      <c r="BF449" s="466" t="e">
        <f t="shared" si="465"/>
        <v>#N/A</v>
      </c>
      <c r="BG449" s="466" t="e">
        <f t="shared" si="465"/>
        <v>#N/A</v>
      </c>
      <c r="BH449" s="466" t="e">
        <f t="shared" si="465"/>
        <v>#N/A</v>
      </c>
      <c r="BI449" s="466" t="e">
        <f t="shared" si="465"/>
        <v>#N/A</v>
      </c>
      <c r="BJ449" s="466" t="e">
        <f t="shared" si="465"/>
        <v>#N/A</v>
      </c>
      <c r="BK449" s="466" t="e">
        <f t="shared" si="465"/>
        <v>#N/A</v>
      </c>
      <c r="BL449" s="466" t="e">
        <f t="shared" si="465"/>
        <v>#N/A</v>
      </c>
      <c r="BM449" s="466" t="e">
        <f t="shared" si="465"/>
        <v>#N/A</v>
      </c>
      <c r="BN449" s="466" t="e">
        <f t="shared" si="465"/>
        <v>#N/A</v>
      </c>
      <c r="BO449" s="466" t="e">
        <f t="shared" si="465"/>
        <v>#N/A</v>
      </c>
      <c r="BP449" s="466" t="e">
        <f t="shared" si="465"/>
        <v>#N/A</v>
      </c>
      <c r="BQ449" s="466" t="e">
        <f t="shared" si="465"/>
        <v>#N/A</v>
      </c>
      <c r="BR449" s="466" t="e">
        <f t="shared" si="465"/>
        <v>#N/A</v>
      </c>
      <c r="BS449" s="466" t="e">
        <f t="shared" si="465"/>
        <v>#N/A</v>
      </c>
    </row>
    <row r="450" spans="2:71">
      <c r="B450" s="48">
        <f t="shared" si="397"/>
        <v>1924</v>
      </c>
      <c r="E450" s="52"/>
      <c r="M450" s="466" t="e">
        <f t="shared" si="430"/>
        <v>#N/A</v>
      </c>
      <c r="N450" s="466" t="e">
        <f t="shared" si="431"/>
        <v>#N/A</v>
      </c>
      <c r="X450" s="466" t="e">
        <f t="shared" si="432"/>
        <v>#N/A</v>
      </c>
      <c r="Y450" s="466" t="e">
        <f t="shared" si="433"/>
        <v>#N/A</v>
      </c>
      <c r="AA450" s="466" t="e">
        <f t="shared" si="460"/>
        <v>#N/A</v>
      </c>
      <c r="AB450" s="466" t="e">
        <f t="shared" si="460"/>
        <v>#N/A</v>
      </c>
      <c r="AC450" s="466" t="e">
        <f t="shared" si="435"/>
        <v>#N/A</v>
      </c>
      <c r="AD450" s="466" t="e">
        <f t="shared" si="436"/>
        <v>#N/A</v>
      </c>
      <c r="AE450" s="466" t="e">
        <f t="shared" si="437"/>
        <v>#N/A</v>
      </c>
      <c r="AG450" s="466" t="e">
        <f t="shared" si="438"/>
        <v>#N/A</v>
      </c>
      <c r="AM450" s="466" t="e">
        <f t="shared" si="439"/>
        <v>#N/A</v>
      </c>
      <c r="AN450" s="466" t="e">
        <f t="shared" si="440"/>
        <v>#N/A</v>
      </c>
      <c r="AO450" s="466" t="e">
        <f t="shared" si="441"/>
        <v>#N/A</v>
      </c>
      <c r="AP450" s="466" t="e">
        <f t="shared" si="442"/>
        <v>#N/A</v>
      </c>
      <c r="AQ450" s="466" t="e">
        <f t="shared" si="443"/>
        <v>#N/A</v>
      </c>
      <c r="AS450" s="466" t="e">
        <f t="shared" si="395"/>
        <v>#N/A</v>
      </c>
      <c r="AU450" s="466" t="e">
        <f t="shared" ref="AU450:BS450" si="466">IF($B450=AU$85-1, AU$84, IF(AND($B450&gt;=AU$85, $B450&lt;=AU$86), AU449*(1+AU150), NA()))</f>
        <v>#N/A</v>
      </c>
      <c r="AV450" s="466" t="e">
        <f t="shared" si="466"/>
        <v>#N/A</v>
      </c>
      <c r="AW450" s="466" t="e">
        <f t="shared" si="466"/>
        <v>#N/A</v>
      </c>
      <c r="AX450" s="466" t="e">
        <f t="shared" si="466"/>
        <v>#N/A</v>
      </c>
      <c r="AY450" s="466" t="e">
        <f t="shared" si="466"/>
        <v>#N/A</v>
      </c>
      <c r="AZ450" s="466" t="e">
        <f t="shared" si="466"/>
        <v>#N/A</v>
      </c>
      <c r="BA450" s="466" t="e">
        <f t="shared" si="466"/>
        <v>#N/A</v>
      </c>
      <c r="BB450" s="466" t="e">
        <f t="shared" si="466"/>
        <v>#N/A</v>
      </c>
      <c r="BC450" s="466" t="e">
        <f t="shared" si="466"/>
        <v>#N/A</v>
      </c>
      <c r="BD450" s="466" t="e">
        <f t="shared" si="466"/>
        <v>#N/A</v>
      </c>
      <c r="BE450" s="466" t="e">
        <f t="shared" si="466"/>
        <v>#N/A</v>
      </c>
      <c r="BF450" s="466" t="e">
        <f t="shared" si="466"/>
        <v>#N/A</v>
      </c>
      <c r="BG450" s="466" t="e">
        <f t="shared" si="466"/>
        <v>#N/A</v>
      </c>
      <c r="BH450" s="466" t="e">
        <f t="shared" si="466"/>
        <v>#N/A</v>
      </c>
      <c r="BI450" s="466" t="e">
        <f t="shared" si="466"/>
        <v>#N/A</v>
      </c>
      <c r="BJ450" s="466" t="e">
        <f t="shared" si="466"/>
        <v>#N/A</v>
      </c>
      <c r="BK450" s="466" t="e">
        <f t="shared" si="466"/>
        <v>#N/A</v>
      </c>
      <c r="BL450" s="466" t="e">
        <f t="shared" si="466"/>
        <v>#N/A</v>
      </c>
      <c r="BM450" s="466" t="e">
        <f t="shared" si="466"/>
        <v>#N/A</v>
      </c>
      <c r="BN450" s="466" t="e">
        <f t="shared" si="466"/>
        <v>#N/A</v>
      </c>
      <c r="BO450" s="466" t="e">
        <f t="shared" si="466"/>
        <v>#N/A</v>
      </c>
      <c r="BP450" s="466" t="e">
        <f t="shared" si="466"/>
        <v>#N/A</v>
      </c>
      <c r="BQ450" s="466" t="e">
        <f t="shared" si="466"/>
        <v>#N/A</v>
      </c>
      <c r="BR450" s="466" t="e">
        <f t="shared" si="466"/>
        <v>#N/A</v>
      </c>
      <c r="BS450" s="466" t="e">
        <f t="shared" si="466"/>
        <v>#N/A</v>
      </c>
    </row>
    <row r="451" spans="2:71">
      <c r="B451" s="48">
        <f t="shared" si="397"/>
        <v>1925</v>
      </c>
      <c r="E451" s="52"/>
      <c r="M451" s="466" t="e">
        <f t="shared" si="430"/>
        <v>#N/A</v>
      </c>
      <c r="N451" s="466" t="e">
        <f t="shared" si="431"/>
        <v>#N/A</v>
      </c>
      <c r="X451" s="466" t="e">
        <f t="shared" si="432"/>
        <v>#N/A</v>
      </c>
      <c r="Y451" s="466" t="e">
        <f t="shared" si="433"/>
        <v>#N/A</v>
      </c>
      <c r="AA451" s="466" t="e">
        <f t="shared" si="460"/>
        <v>#N/A</v>
      </c>
      <c r="AB451" s="466" t="e">
        <f t="shared" si="460"/>
        <v>#N/A</v>
      </c>
      <c r="AC451" s="466" t="e">
        <f t="shared" si="435"/>
        <v>#N/A</v>
      </c>
      <c r="AD451" s="466" t="e">
        <f t="shared" si="436"/>
        <v>#N/A</v>
      </c>
      <c r="AE451" s="466" t="e">
        <f t="shared" si="437"/>
        <v>#N/A</v>
      </c>
      <c r="AG451" s="466" t="e">
        <f t="shared" si="438"/>
        <v>#N/A</v>
      </c>
      <c r="AM451" s="466" t="e">
        <f t="shared" si="439"/>
        <v>#N/A</v>
      </c>
      <c r="AN451" s="466" t="e">
        <f t="shared" si="440"/>
        <v>#N/A</v>
      </c>
      <c r="AO451" s="466" t="e">
        <f t="shared" si="441"/>
        <v>#N/A</v>
      </c>
      <c r="AP451" s="466" t="e">
        <f t="shared" si="442"/>
        <v>#N/A</v>
      </c>
      <c r="AQ451" s="466" t="e">
        <f t="shared" si="443"/>
        <v>#N/A</v>
      </c>
      <c r="AS451" s="466" t="e">
        <f t="shared" si="395"/>
        <v>#N/A</v>
      </c>
      <c r="AU451" s="466" t="e">
        <f t="shared" ref="AU451:BS451" si="467">IF($B451=AU$85-1, AU$84, IF(AND($B451&gt;=AU$85, $B451&lt;=AU$86), AU450*(1+AU151), NA()))</f>
        <v>#N/A</v>
      </c>
      <c r="AV451" s="466" t="e">
        <f t="shared" si="467"/>
        <v>#N/A</v>
      </c>
      <c r="AW451" s="466" t="e">
        <f t="shared" si="467"/>
        <v>#N/A</v>
      </c>
      <c r="AX451" s="466" t="e">
        <f t="shared" si="467"/>
        <v>#N/A</v>
      </c>
      <c r="AY451" s="466" t="e">
        <f t="shared" si="467"/>
        <v>#N/A</v>
      </c>
      <c r="AZ451" s="466" t="e">
        <f t="shared" si="467"/>
        <v>#N/A</v>
      </c>
      <c r="BA451" s="466" t="e">
        <f t="shared" si="467"/>
        <v>#N/A</v>
      </c>
      <c r="BB451" s="466" t="e">
        <f t="shared" si="467"/>
        <v>#N/A</v>
      </c>
      <c r="BC451" s="466" t="e">
        <f t="shared" si="467"/>
        <v>#N/A</v>
      </c>
      <c r="BD451" s="466" t="e">
        <f t="shared" si="467"/>
        <v>#N/A</v>
      </c>
      <c r="BE451" s="466" t="e">
        <f t="shared" si="467"/>
        <v>#N/A</v>
      </c>
      <c r="BF451" s="466" t="e">
        <f t="shared" si="467"/>
        <v>#N/A</v>
      </c>
      <c r="BG451" s="466" t="e">
        <f t="shared" si="467"/>
        <v>#N/A</v>
      </c>
      <c r="BH451" s="466" t="e">
        <f t="shared" si="467"/>
        <v>#N/A</v>
      </c>
      <c r="BI451" s="466" t="e">
        <f t="shared" si="467"/>
        <v>#N/A</v>
      </c>
      <c r="BJ451" s="466" t="e">
        <f t="shared" si="467"/>
        <v>#N/A</v>
      </c>
      <c r="BK451" s="466" t="e">
        <f t="shared" si="467"/>
        <v>#N/A</v>
      </c>
      <c r="BL451" s="466" t="e">
        <f t="shared" si="467"/>
        <v>#N/A</v>
      </c>
      <c r="BM451" s="466" t="e">
        <f t="shared" si="467"/>
        <v>#N/A</v>
      </c>
      <c r="BN451" s="466" t="e">
        <f t="shared" si="467"/>
        <v>#N/A</v>
      </c>
      <c r="BO451" s="466" t="e">
        <f t="shared" si="467"/>
        <v>#N/A</v>
      </c>
      <c r="BP451" s="466" t="e">
        <f t="shared" si="467"/>
        <v>#N/A</v>
      </c>
      <c r="BQ451" s="466" t="e">
        <f t="shared" si="467"/>
        <v>#N/A</v>
      </c>
      <c r="BR451" s="466" t="e">
        <f t="shared" si="467"/>
        <v>#N/A</v>
      </c>
      <c r="BS451" s="466" t="e">
        <f t="shared" si="467"/>
        <v>#N/A</v>
      </c>
    </row>
    <row r="452" spans="2:71">
      <c r="B452" s="48">
        <f t="shared" si="397"/>
        <v>1926</v>
      </c>
      <c r="E452" s="52"/>
      <c r="M452" s="466" t="e">
        <f t="shared" si="430"/>
        <v>#N/A</v>
      </c>
      <c r="N452" s="466" t="e">
        <f t="shared" si="431"/>
        <v>#N/A</v>
      </c>
      <c r="X452" s="466" t="e">
        <f t="shared" si="432"/>
        <v>#N/A</v>
      </c>
      <c r="Y452" s="466" t="e">
        <f t="shared" si="433"/>
        <v>#N/A</v>
      </c>
      <c r="AA452" s="466" t="e">
        <f t="shared" si="460"/>
        <v>#N/A</v>
      </c>
      <c r="AB452" s="466" t="e">
        <f t="shared" si="460"/>
        <v>#N/A</v>
      </c>
      <c r="AC452" s="466" t="e">
        <f t="shared" si="435"/>
        <v>#N/A</v>
      </c>
      <c r="AD452" s="466" t="e">
        <f t="shared" si="436"/>
        <v>#N/A</v>
      </c>
      <c r="AE452" s="466" t="e">
        <f t="shared" si="437"/>
        <v>#N/A</v>
      </c>
      <c r="AG452" s="466" t="e">
        <f t="shared" si="438"/>
        <v>#N/A</v>
      </c>
      <c r="AM452" s="466" t="e">
        <f t="shared" si="439"/>
        <v>#N/A</v>
      </c>
      <c r="AN452" s="466" t="e">
        <f t="shared" si="440"/>
        <v>#N/A</v>
      </c>
      <c r="AO452" s="466" t="e">
        <f t="shared" si="441"/>
        <v>#N/A</v>
      </c>
      <c r="AP452" s="466" t="e">
        <f t="shared" si="442"/>
        <v>#N/A</v>
      </c>
      <c r="AQ452" s="466" t="e">
        <f t="shared" si="443"/>
        <v>#N/A</v>
      </c>
      <c r="AS452" s="466" t="e">
        <f t="shared" si="395"/>
        <v>#N/A</v>
      </c>
      <c r="AU452" s="466" t="e">
        <f t="shared" ref="AU452:BS452" si="468">IF($B452=AU$85-1, AU$84, IF(AND($B452&gt;=AU$85, $B452&lt;=AU$86), AU451*(1+AU152), NA()))</f>
        <v>#N/A</v>
      </c>
      <c r="AV452" s="466" t="e">
        <f t="shared" si="468"/>
        <v>#N/A</v>
      </c>
      <c r="AW452" s="466" t="e">
        <f t="shared" si="468"/>
        <v>#N/A</v>
      </c>
      <c r="AX452" s="466" t="e">
        <f t="shared" si="468"/>
        <v>#N/A</v>
      </c>
      <c r="AY452" s="466" t="e">
        <f t="shared" si="468"/>
        <v>#N/A</v>
      </c>
      <c r="AZ452" s="466" t="e">
        <f t="shared" si="468"/>
        <v>#N/A</v>
      </c>
      <c r="BA452" s="466" t="e">
        <f t="shared" si="468"/>
        <v>#N/A</v>
      </c>
      <c r="BB452" s="466" t="e">
        <f t="shared" si="468"/>
        <v>#N/A</v>
      </c>
      <c r="BC452" s="466" t="e">
        <f t="shared" si="468"/>
        <v>#N/A</v>
      </c>
      <c r="BD452" s="466" t="e">
        <f t="shared" si="468"/>
        <v>#N/A</v>
      </c>
      <c r="BE452" s="466" t="e">
        <f t="shared" si="468"/>
        <v>#N/A</v>
      </c>
      <c r="BF452" s="466" t="e">
        <f t="shared" si="468"/>
        <v>#N/A</v>
      </c>
      <c r="BG452" s="466" t="e">
        <f t="shared" si="468"/>
        <v>#N/A</v>
      </c>
      <c r="BH452" s="466" t="e">
        <f t="shared" si="468"/>
        <v>#N/A</v>
      </c>
      <c r="BI452" s="466" t="e">
        <f t="shared" si="468"/>
        <v>#N/A</v>
      </c>
      <c r="BJ452" s="466" t="e">
        <f t="shared" si="468"/>
        <v>#N/A</v>
      </c>
      <c r="BK452" s="466" t="e">
        <f t="shared" si="468"/>
        <v>#N/A</v>
      </c>
      <c r="BL452" s="466" t="e">
        <f t="shared" si="468"/>
        <v>#N/A</v>
      </c>
      <c r="BM452" s="466" t="e">
        <f t="shared" si="468"/>
        <v>#N/A</v>
      </c>
      <c r="BN452" s="466" t="e">
        <f t="shared" si="468"/>
        <v>#N/A</v>
      </c>
      <c r="BO452" s="466" t="e">
        <f t="shared" si="468"/>
        <v>#N/A</v>
      </c>
      <c r="BP452" s="466" t="e">
        <f t="shared" si="468"/>
        <v>#N/A</v>
      </c>
      <c r="BQ452" s="466" t="e">
        <f t="shared" si="468"/>
        <v>#N/A</v>
      </c>
      <c r="BR452" s="466" t="e">
        <f t="shared" si="468"/>
        <v>#N/A</v>
      </c>
      <c r="BS452" s="466" t="e">
        <f t="shared" si="468"/>
        <v>#N/A</v>
      </c>
    </row>
    <row r="453" spans="2:71">
      <c r="B453" s="48">
        <f t="shared" si="397"/>
        <v>1927</v>
      </c>
      <c r="E453" s="52"/>
      <c r="M453" s="466" t="e">
        <f t="shared" si="430"/>
        <v>#N/A</v>
      </c>
      <c r="N453" s="466" t="e">
        <f t="shared" si="431"/>
        <v>#N/A</v>
      </c>
      <c r="X453" s="466" t="e">
        <f t="shared" si="432"/>
        <v>#N/A</v>
      </c>
      <c r="Y453" s="466" t="e">
        <f t="shared" si="433"/>
        <v>#N/A</v>
      </c>
      <c r="AA453" s="466" t="e">
        <f t="shared" si="460"/>
        <v>#N/A</v>
      </c>
      <c r="AB453" s="466" t="e">
        <f t="shared" si="460"/>
        <v>#N/A</v>
      </c>
      <c r="AC453" s="466" t="e">
        <f t="shared" si="435"/>
        <v>#N/A</v>
      </c>
      <c r="AD453" s="466" t="e">
        <f t="shared" si="436"/>
        <v>#N/A</v>
      </c>
      <c r="AE453" s="466" t="e">
        <f t="shared" si="437"/>
        <v>#N/A</v>
      </c>
      <c r="AG453" s="466" t="e">
        <f t="shared" si="438"/>
        <v>#N/A</v>
      </c>
      <c r="AM453" s="466" t="e">
        <f t="shared" si="439"/>
        <v>#N/A</v>
      </c>
      <c r="AN453" s="466" t="e">
        <f t="shared" si="440"/>
        <v>#N/A</v>
      </c>
      <c r="AO453" s="466" t="e">
        <f t="shared" si="441"/>
        <v>#N/A</v>
      </c>
      <c r="AP453" s="466" t="e">
        <f t="shared" si="442"/>
        <v>#N/A</v>
      </c>
      <c r="AQ453" s="466" t="e">
        <f t="shared" si="443"/>
        <v>#N/A</v>
      </c>
      <c r="AS453" s="466" t="e">
        <f t="shared" si="395"/>
        <v>#N/A</v>
      </c>
      <c r="AU453" s="466" t="e">
        <f t="shared" ref="AU453:BS453" si="469">IF($B453=AU$85-1, AU$84, IF(AND($B453&gt;=AU$85, $B453&lt;=AU$86), AU452*(1+AU153), NA()))</f>
        <v>#N/A</v>
      </c>
      <c r="AV453" s="466" t="e">
        <f t="shared" si="469"/>
        <v>#N/A</v>
      </c>
      <c r="AW453" s="466" t="e">
        <f t="shared" si="469"/>
        <v>#N/A</v>
      </c>
      <c r="AX453" s="466" t="e">
        <f t="shared" si="469"/>
        <v>#N/A</v>
      </c>
      <c r="AY453" s="466" t="e">
        <f t="shared" si="469"/>
        <v>#N/A</v>
      </c>
      <c r="AZ453" s="466" t="e">
        <f t="shared" si="469"/>
        <v>#N/A</v>
      </c>
      <c r="BA453" s="466" t="e">
        <f t="shared" si="469"/>
        <v>#N/A</v>
      </c>
      <c r="BB453" s="466" t="e">
        <f t="shared" si="469"/>
        <v>#N/A</v>
      </c>
      <c r="BC453" s="466" t="e">
        <f t="shared" si="469"/>
        <v>#N/A</v>
      </c>
      <c r="BD453" s="466" t="e">
        <f t="shared" si="469"/>
        <v>#N/A</v>
      </c>
      <c r="BE453" s="466" t="e">
        <f t="shared" si="469"/>
        <v>#N/A</v>
      </c>
      <c r="BF453" s="466" t="e">
        <f t="shared" si="469"/>
        <v>#N/A</v>
      </c>
      <c r="BG453" s="466" t="e">
        <f t="shared" si="469"/>
        <v>#N/A</v>
      </c>
      <c r="BH453" s="466" t="e">
        <f t="shared" si="469"/>
        <v>#N/A</v>
      </c>
      <c r="BI453" s="466" t="e">
        <f t="shared" si="469"/>
        <v>#N/A</v>
      </c>
      <c r="BJ453" s="466" t="e">
        <f t="shared" si="469"/>
        <v>#N/A</v>
      </c>
      <c r="BK453" s="466" t="e">
        <f t="shared" si="469"/>
        <v>#N/A</v>
      </c>
      <c r="BL453" s="466" t="e">
        <f t="shared" si="469"/>
        <v>#N/A</v>
      </c>
      <c r="BM453" s="466" t="e">
        <f t="shared" si="469"/>
        <v>#N/A</v>
      </c>
      <c r="BN453" s="466" t="e">
        <f t="shared" si="469"/>
        <v>#N/A</v>
      </c>
      <c r="BO453" s="466" t="e">
        <f t="shared" si="469"/>
        <v>#N/A</v>
      </c>
      <c r="BP453" s="466" t="e">
        <f t="shared" si="469"/>
        <v>#N/A</v>
      </c>
      <c r="BQ453" s="466" t="e">
        <f t="shared" si="469"/>
        <v>#N/A</v>
      </c>
      <c r="BR453" s="466" t="e">
        <f t="shared" si="469"/>
        <v>#N/A</v>
      </c>
      <c r="BS453" s="466" t="e">
        <f t="shared" si="469"/>
        <v>#N/A</v>
      </c>
    </row>
    <row r="454" spans="2:71">
      <c r="B454" s="48">
        <f t="shared" si="397"/>
        <v>1928</v>
      </c>
      <c r="E454" s="52"/>
      <c r="M454" s="466" t="e">
        <f t="shared" si="430"/>
        <v>#N/A</v>
      </c>
      <c r="N454" s="466" t="e">
        <f t="shared" si="431"/>
        <v>#N/A</v>
      </c>
      <c r="X454" s="466" t="e">
        <f t="shared" si="432"/>
        <v>#N/A</v>
      </c>
      <c r="Y454" s="466" t="e">
        <f t="shared" si="433"/>
        <v>#N/A</v>
      </c>
      <c r="AA454" s="466" t="e">
        <f t="shared" si="460"/>
        <v>#N/A</v>
      </c>
      <c r="AB454" s="466" t="e">
        <f t="shared" si="460"/>
        <v>#N/A</v>
      </c>
      <c r="AC454" s="466" t="e">
        <f t="shared" si="435"/>
        <v>#N/A</v>
      </c>
      <c r="AD454" s="466" t="e">
        <f t="shared" si="436"/>
        <v>#N/A</v>
      </c>
      <c r="AE454" s="466" t="e">
        <f t="shared" si="437"/>
        <v>#N/A</v>
      </c>
      <c r="AG454" s="466" t="e">
        <f t="shared" si="438"/>
        <v>#N/A</v>
      </c>
      <c r="AM454" s="466" t="e">
        <f t="shared" si="439"/>
        <v>#N/A</v>
      </c>
      <c r="AN454" s="466" t="e">
        <f t="shared" si="440"/>
        <v>#N/A</v>
      </c>
      <c r="AO454" s="466" t="e">
        <f t="shared" si="441"/>
        <v>#N/A</v>
      </c>
      <c r="AP454" s="466" t="e">
        <f t="shared" si="442"/>
        <v>#N/A</v>
      </c>
      <c r="AQ454" s="466" t="e">
        <f t="shared" si="443"/>
        <v>#N/A</v>
      </c>
      <c r="AS454" s="466" t="e">
        <f t="shared" si="395"/>
        <v>#N/A</v>
      </c>
      <c r="AU454" s="466" t="e">
        <f t="shared" ref="AU454:BS454" si="470">IF($B454=AU$85-1, AU$84, IF(AND($B454&gt;=AU$85, $B454&lt;=AU$86), AU453*(1+AU154), NA()))</f>
        <v>#N/A</v>
      </c>
      <c r="AV454" s="466" t="e">
        <f t="shared" si="470"/>
        <v>#N/A</v>
      </c>
      <c r="AW454" s="466" t="e">
        <f t="shared" si="470"/>
        <v>#N/A</v>
      </c>
      <c r="AX454" s="466" t="e">
        <f t="shared" si="470"/>
        <v>#N/A</v>
      </c>
      <c r="AY454" s="466" t="e">
        <f t="shared" si="470"/>
        <v>#N/A</v>
      </c>
      <c r="AZ454" s="466" t="e">
        <f t="shared" si="470"/>
        <v>#N/A</v>
      </c>
      <c r="BA454" s="466" t="e">
        <f t="shared" si="470"/>
        <v>#N/A</v>
      </c>
      <c r="BB454" s="466" t="e">
        <f t="shared" si="470"/>
        <v>#N/A</v>
      </c>
      <c r="BC454" s="466" t="e">
        <f t="shared" si="470"/>
        <v>#N/A</v>
      </c>
      <c r="BD454" s="466" t="e">
        <f t="shared" si="470"/>
        <v>#N/A</v>
      </c>
      <c r="BE454" s="466" t="e">
        <f t="shared" si="470"/>
        <v>#N/A</v>
      </c>
      <c r="BF454" s="466" t="e">
        <f t="shared" si="470"/>
        <v>#N/A</v>
      </c>
      <c r="BG454" s="466" t="e">
        <f t="shared" si="470"/>
        <v>#N/A</v>
      </c>
      <c r="BH454" s="466" t="e">
        <f t="shared" si="470"/>
        <v>#N/A</v>
      </c>
      <c r="BI454" s="466" t="e">
        <f t="shared" si="470"/>
        <v>#N/A</v>
      </c>
      <c r="BJ454" s="466" t="e">
        <f t="shared" si="470"/>
        <v>#N/A</v>
      </c>
      <c r="BK454" s="466" t="e">
        <f t="shared" si="470"/>
        <v>#N/A</v>
      </c>
      <c r="BL454" s="466" t="e">
        <f t="shared" si="470"/>
        <v>#N/A</v>
      </c>
      <c r="BM454" s="466" t="e">
        <f t="shared" si="470"/>
        <v>#N/A</v>
      </c>
      <c r="BN454" s="466" t="e">
        <f t="shared" si="470"/>
        <v>#N/A</v>
      </c>
      <c r="BO454" s="466" t="e">
        <f t="shared" si="470"/>
        <v>#N/A</v>
      </c>
      <c r="BP454" s="466" t="e">
        <f t="shared" si="470"/>
        <v>#N/A</v>
      </c>
      <c r="BQ454" s="466" t="e">
        <f t="shared" si="470"/>
        <v>#N/A</v>
      </c>
      <c r="BR454" s="466" t="e">
        <f t="shared" si="470"/>
        <v>#N/A</v>
      </c>
      <c r="BS454" s="466" t="e">
        <f t="shared" si="470"/>
        <v>#N/A</v>
      </c>
    </row>
    <row r="455" spans="2:71">
      <c r="B455" s="48">
        <f t="shared" si="397"/>
        <v>1929</v>
      </c>
      <c r="E455" s="52"/>
      <c r="M455" s="466" t="e">
        <f t="shared" si="430"/>
        <v>#N/A</v>
      </c>
      <c r="N455" s="466" t="e">
        <f t="shared" si="431"/>
        <v>#N/A</v>
      </c>
      <c r="X455" s="466" t="e">
        <f t="shared" si="432"/>
        <v>#N/A</v>
      </c>
      <c r="Y455" s="466" t="e">
        <f t="shared" si="433"/>
        <v>#N/A</v>
      </c>
      <c r="AA455" s="466" t="e">
        <f t="shared" si="460"/>
        <v>#N/A</v>
      </c>
      <c r="AB455" s="466" t="e">
        <f t="shared" si="460"/>
        <v>#N/A</v>
      </c>
      <c r="AC455" s="466" t="e">
        <f t="shared" si="435"/>
        <v>#N/A</v>
      </c>
      <c r="AD455" s="466" t="e">
        <f t="shared" si="436"/>
        <v>#N/A</v>
      </c>
      <c r="AE455" s="466" t="e">
        <f t="shared" si="437"/>
        <v>#N/A</v>
      </c>
      <c r="AG455" s="466" t="e">
        <f t="shared" si="438"/>
        <v>#N/A</v>
      </c>
      <c r="AM455" s="466" t="e">
        <f t="shared" si="439"/>
        <v>#N/A</v>
      </c>
      <c r="AN455" s="466" t="e">
        <f t="shared" si="440"/>
        <v>#N/A</v>
      </c>
      <c r="AO455" s="466" t="e">
        <f t="shared" si="441"/>
        <v>#N/A</v>
      </c>
      <c r="AP455" s="466" t="e">
        <f t="shared" si="442"/>
        <v>#N/A</v>
      </c>
      <c r="AQ455" s="466" t="e">
        <f t="shared" si="443"/>
        <v>#N/A</v>
      </c>
      <c r="AS455" s="466" t="e">
        <f t="shared" si="395"/>
        <v>#N/A</v>
      </c>
      <c r="AU455" s="466" t="e">
        <f t="shared" ref="AU455:BS455" si="471">IF($B455=AU$85-1, AU$84, IF(AND($B455&gt;=AU$85, $B455&lt;=AU$86), AU454*(1+AU155), NA()))</f>
        <v>#N/A</v>
      </c>
      <c r="AV455" s="466" t="e">
        <f t="shared" si="471"/>
        <v>#N/A</v>
      </c>
      <c r="AW455" s="466" t="e">
        <f t="shared" si="471"/>
        <v>#N/A</v>
      </c>
      <c r="AX455" s="466" t="e">
        <f t="shared" si="471"/>
        <v>#N/A</v>
      </c>
      <c r="AY455" s="466" t="e">
        <f t="shared" si="471"/>
        <v>#N/A</v>
      </c>
      <c r="AZ455" s="466" t="e">
        <f t="shared" si="471"/>
        <v>#N/A</v>
      </c>
      <c r="BA455" s="466" t="e">
        <f t="shared" si="471"/>
        <v>#N/A</v>
      </c>
      <c r="BB455" s="466" t="e">
        <f t="shared" si="471"/>
        <v>#N/A</v>
      </c>
      <c r="BC455" s="466" t="e">
        <f t="shared" si="471"/>
        <v>#N/A</v>
      </c>
      <c r="BD455" s="466" t="e">
        <f t="shared" si="471"/>
        <v>#N/A</v>
      </c>
      <c r="BE455" s="466" t="e">
        <f t="shared" si="471"/>
        <v>#N/A</v>
      </c>
      <c r="BF455" s="466" t="e">
        <f t="shared" si="471"/>
        <v>#N/A</v>
      </c>
      <c r="BG455" s="466" t="e">
        <f t="shared" si="471"/>
        <v>#N/A</v>
      </c>
      <c r="BH455" s="466" t="e">
        <f t="shared" si="471"/>
        <v>#N/A</v>
      </c>
      <c r="BI455" s="466" t="e">
        <f t="shared" si="471"/>
        <v>#N/A</v>
      </c>
      <c r="BJ455" s="466" t="e">
        <f t="shared" si="471"/>
        <v>#N/A</v>
      </c>
      <c r="BK455" s="466" t="e">
        <f t="shared" si="471"/>
        <v>#N/A</v>
      </c>
      <c r="BL455" s="466" t="e">
        <f t="shared" si="471"/>
        <v>#N/A</v>
      </c>
      <c r="BM455" s="466" t="e">
        <f t="shared" si="471"/>
        <v>#N/A</v>
      </c>
      <c r="BN455" s="466" t="e">
        <f t="shared" si="471"/>
        <v>#N/A</v>
      </c>
      <c r="BO455" s="466" t="e">
        <f t="shared" si="471"/>
        <v>#N/A</v>
      </c>
      <c r="BP455" s="466" t="e">
        <f t="shared" si="471"/>
        <v>#N/A</v>
      </c>
      <c r="BQ455" s="466" t="e">
        <f t="shared" si="471"/>
        <v>#N/A</v>
      </c>
      <c r="BR455" s="466" t="e">
        <f t="shared" si="471"/>
        <v>#N/A</v>
      </c>
      <c r="BS455" s="466" t="e">
        <f t="shared" si="471"/>
        <v>#N/A</v>
      </c>
    </row>
    <row r="456" spans="2:71">
      <c r="B456" s="48">
        <f t="shared" si="397"/>
        <v>1930</v>
      </c>
      <c r="E456" s="52"/>
      <c r="M456" s="466" t="e">
        <f t="shared" si="430"/>
        <v>#N/A</v>
      </c>
      <c r="N456" s="466" t="e">
        <f t="shared" si="431"/>
        <v>#N/A</v>
      </c>
      <c r="X456" s="466" t="e">
        <f t="shared" si="432"/>
        <v>#N/A</v>
      </c>
      <c r="Y456" s="466" t="e">
        <f t="shared" si="433"/>
        <v>#N/A</v>
      </c>
      <c r="AA456" s="466" t="e">
        <f t="shared" si="460"/>
        <v>#N/A</v>
      </c>
      <c r="AB456" s="466" t="e">
        <f t="shared" si="460"/>
        <v>#N/A</v>
      </c>
      <c r="AC456" s="466" t="e">
        <f t="shared" si="435"/>
        <v>#N/A</v>
      </c>
      <c r="AD456" s="466" t="e">
        <f t="shared" si="436"/>
        <v>#N/A</v>
      </c>
      <c r="AE456" s="466" t="e">
        <f t="shared" si="437"/>
        <v>#N/A</v>
      </c>
      <c r="AG456" s="466" t="e">
        <f t="shared" si="438"/>
        <v>#N/A</v>
      </c>
      <c r="AM456" s="466" t="e">
        <f t="shared" si="439"/>
        <v>#N/A</v>
      </c>
      <c r="AN456" s="466" t="e">
        <f t="shared" si="440"/>
        <v>#N/A</v>
      </c>
      <c r="AO456" s="466" t="e">
        <f t="shared" si="441"/>
        <v>#N/A</v>
      </c>
      <c r="AP456" s="466" t="e">
        <f t="shared" si="442"/>
        <v>#N/A</v>
      </c>
      <c r="AQ456" s="466" t="e">
        <f t="shared" si="443"/>
        <v>#N/A</v>
      </c>
      <c r="AS456" s="466" t="e">
        <f t="shared" si="395"/>
        <v>#N/A</v>
      </c>
      <c r="AU456" s="466" t="e">
        <f t="shared" ref="AU456:BS456" si="472">IF($B456=AU$85-1, AU$84, IF(AND($B456&gt;=AU$85, $B456&lt;=AU$86), AU455*(1+AU156), NA()))</f>
        <v>#N/A</v>
      </c>
      <c r="AV456" s="466" t="e">
        <f t="shared" si="472"/>
        <v>#N/A</v>
      </c>
      <c r="AW456" s="466" t="e">
        <f t="shared" si="472"/>
        <v>#N/A</v>
      </c>
      <c r="AX456" s="466" t="e">
        <f t="shared" si="472"/>
        <v>#N/A</v>
      </c>
      <c r="AY456" s="466" t="e">
        <f t="shared" si="472"/>
        <v>#N/A</v>
      </c>
      <c r="AZ456" s="466" t="e">
        <f t="shared" si="472"/>
        <v>#N/A</v>
      </c>
      <c r="BA456" s="466" t="e">
        <f t="shared" si="472"/>
        <v>#N/A</v>
      </c>
      <c r="BB456" s="466" t="e">
        <f t="shared" si="472"/>
        <v>#N/A</v>
      </c>
      <c r="BC456" s="466" t="e">
        <f t="shared" si="472"/>
        <v>#N/A</v>
      </c>
      <c r="BD456" s="466" t="e">
        <f t="shared" si="472"/>
        <v>#N/A</v>
      </c>
      <c r="BE456" s="466" t="e">
        <f t="shared" si="472"/>
        <v>#N/A</v>
      </c>
      <c r="BF456" s="466" t="e">
        <f t="shared" si="472"/>
        <v>#N/A</v>
      </c>
      <c r="BG456" s="466" t="e">
        <f t="shared" si="472"/>
        <v>#N/A</v>
      </c>
      <c r="BH456" s="466" t="e">
        <f t="shared" si="472"/>
        <v>#N/A</v>
      </c>
      <c r="BI456" s="466" t="e">
        <f t="shared" si="472"/>
        <v>#N/A</v>
      </c>
      <c r="BJ456" s="466" t="e">
        <f t="shared" si="472"/>
        <v>#N/A</v>
      </c>
      <c r="BK456" s="466" t="e">
        <f t="shared" si="472"/>
        <v>#N/A</v>
      </c>
      <c r="BL456" s="466" t="e">
        <f t="shared" si="472"/>
        <v>#N/A</v>
      </c>
      <c r="BM456" s="466" t="e">
        <f t="shared" si="472"/>
        <v>#N/A</v>
      </c>
      <c r="BN456" s="466" t="e">
        <f t="shared" si="472"/>
        <v>#N/A</v>
      </c>
      <c r="BO456" s="466" t="e">
        <f t="shared" si="472"/>
        <v>#N/A</v>
      </c>
      <c r="BP456" s="466" t="e">
        <f t="shared" si="472"/>
        <v>#N/A</v>
      </c>
      <c r="BQ456" s="466" t="e">
        <f t="shared" si="472"/>
        <v>#N/A</v>
      </c>
      <c r="BR456" s="466" t="e">
        <f t="shared" si="472"/>
        <v>#N/A</v>
      </c>
      <c r="BS456" s="466" t="e">
        <f t="shared" si="472"/>
        <v>#N/A</v>
      </c>
    </row>
    <row r="457" spans="2:71">
      <c r="B457" s="48">
        <f t="shared" si="397"/>
        <v>1931</v>
      </c>
      <c r="E457" s="52"/>
      <c r="M457" s="466" t="e">
        <f t="shared" si="430"/>
        <v>#N/A</v>
      </c>
      <c r="N457" s="466" t="e">
        <f t="shared" si="431"/>
        <v>#N/A</v>
      </c>
      <c r="X457" s="466" t="e">
        <f t="shared" si="432"/>
        <v>#N/A</v>
      </c>
      <c r="Y457" s="466" t="e">
        <f t="shared" si="433"/>
        <v>#N/A</v>
      </c>
      <c r="AA457" s="466" t="e">
        <f t="shared" si="460"/>
        <v>#N/A</v>
      </c>
      <c r="AB457" s="466" t="e">
        <f t="shared" si="460"/>
        <v>#N/A</v>
      </c>
      <c r="AC457" s="466" t="e">
        <f t="shared" si="435"/>
        <v>#N/A</v>
      </c>
      <c r="AD457" s="466" t="e">
        <f t="shared" si="436"/>
        <v>#N/A</v>
      </c>
      <c r="AE457" s="466" t="e">
        <f t="shared" si="437"/>
        <v>#N/A</v>
      </c>
      <c r="AG457" s="466" t="e">
        <f t="shared" si="438"/>
        <v>#N/A</v>
      </c>
      <c r="AM457" s="466" t="e">
        <f t="shared" si="439"/>
        <v>#N/A</v>
      </c>
      <c r="AN457" s="466" t="e">
        <f t="shared" si="440"/>
        <v>#N/A</v>
      </c>
      <c r="AO457" s="466" t="e">
        <f t="shared" si="441"/>
        <v>#N/A</v>
      </c>
      <c r="AP457" s="466" t="e">
        <f t="shared" si="442"/>
        <v>#N/A</v>
      </c>
      <c r="AQ457" s="466" t="e">
        <f t="shared" si="443"/>
        <v>#N/A</v>
      </c>
      <c r="AS457" s="466" t="e">
        <f t="shared" si="395"/>
        <v>#N/A</v>
      </c>
      <c r="AU457" s="466" t="e">
        <f t="shared" ref="AU457:BS457" si="473">IF($B457=AU$85-1, AU$84, IF(AND($B457&gt;=AU$85, $B457&lt;=AU$86), AU456*(1+AU157), NA()))</f>
        <v>#N/A</v>
      </c>
      <c r="AV457" s="466" t="e">
        <f t="shared" si="473"/>
        <v>#N/A</v>
      </c>
      <c r="AW457" s="466" t="e">
        <f t="shared" si="473"/>
        <v>#N/A</v>
      </c>
      <c r="AX457" s="466" t="e">
        <f t="shared" si="473"/>
        <v>#N/A</v>
      </c>
      <c r="AY457" s="466" t="e">
        <f t="shared" si="473"/>
        <v>#N/A</v>
      </c>
      <c r="AZ457" s="466" t="e">
        <f t="shared" si="473"/>
        <v>#N/A</v>
      </c>
      <c r="BA457" s="466" t="e">
        <f t="shared" si="473"/>
        <v>#N/A</v>
      </c>
      <c r="BB457" s="466" t="e">
        <f t="shared" si="473"/>
        <v>#N/A</v>
      </c>
      <c r="BC457" s="466" t="e">
        <f t="shared" si="473"/>
        <v>#N/A</v>
      </c>
      <c r="BD457" s="466" t="e">
        <f t="shared" si="473"/>
        <v>#N/A</v>
      </c>
      <c r="BE457" s="466" t="e">
        <f t="shared" si="473"/>
        <v>#N/A</v>
      </c>
      <c r="BF457" s="466" t="e">
        <f t="shared" si="473"/>
        <v>#N/A</v>
      </c>
      <c r="BG457" s="466" t="e">
        <f t="shared" si="473"/>
        <v>#N/A</v>
      </c>
      <c r="BH457" s="466" t="e">
        <f t="shared" si="473"/>
        <v>#N/A</v>
      </c>
      <c r="BI457" s="466" t="e">
        <f t="shared" si="473"/>
        <v>#N/A</v>
      </c>
      <c r="BJ457" s="466" t="e">
        <f t="shared" si="473"/>
        <v>#N/A</v>
      </c>
      <c r="BK457" s="466" t="e">
        <f t="shared" si="473"/>
        <v>#N/A</v>
      </c>
      <c r="BL457" s="466" t="e">
        <f t="shared" si="473"/>
        <v>#N/A</v>
      </c>
      <c r="BM457" s="466" t="e">
        <f t="shared" si="473"/>
        <v>#N/A</v>
      </c>
      <c r="BN457" s="466" t="e">
        <f t="shared" si="473"/>
        <v>#N/A</v>
      </c>
      <c r="BO457" s="466" t="e">
        <f t="shared" si="473"/>
        <v>#N/A</v>
      </c>
      <c r="BP457" s="466" t="e">
        <f t="shared" si="473"/>
        <v>#N/A</v>
      </c>
      <c r="BQ457" s="466" t="e">
        <f t="shared" si="473"/>
        <v>#N/A</v>
      </c>
      <c r="BR457" s="466" t="e">
        <f t="shared" si="473"/>
        <v>#N/A</v>
      </c>
      <c r="BS457" s="466" t="e">
        <f t="shared" si="473"/>
        <v>#N/A</v>
      </c>
    </row>
    <row r="458" spans="2:71">
      <c r="B458" s="48">
        <f t="shared" si="397"/>
        <v>1932</v>
      </c>
      <c r="E458" s="52"/>
      <c r="M458" s="466" t="e">
        <f t="shared" si="430"/>
        <v>#N/A</v>
      </c>
      <c r="N458" s="466" t="e">
        <f t="shared" si="431"/>
        <v>#N/A</v>
      </c>
      <c r="X458" s="466" t="e">
        <f t="shared" si="432"/>
        <v>#N/A</v>
      </c>
      <c r="Y458" s="466" t="e">
        <f t="shared" si="433"/>
        <v>#N/A</v>
      </c>
      <c r="AA458" s="466" t="e">
        <f t="shared" si="460"/>
        <v>#N/A</v>
      </c>
      <c r="AB458" s="466" t="e">
        <f t="shared" si="460"/>
        <v>#N/A</v>
      </c>
      <c r="AC458" s="466" t="e">
        <f t="shared" si="435"/>
        <v>#N/A</v>
      </c>
      <c r="AD458" s="466" t="e">
        <f t="shared" si="436"/>
        <v>#N/A</v>
      </c>
      <c r="AE458" s="466" t="e">
        <f t="shared" si="437"/>
        <v>#N/A</v>
      </c>
      <c r="AG458" s="466" t="e">
        <f t="shared" si="438"/>
        <v>#N/A</v>
      </c>
      <c r="AM458" s="466" t="e">
        <f t="shared" si="439"/>
        <v>#N/A</v>
      </c>
      <c r="AN458" s="466" t="e">
        <f t="shared" si="440"/>
        <v>#N/A</v>
      </c>
      <c r="AO458" s="466" t="e">
        <f t="shared" si="441"/>
        <v>#N/A</v>
      </c>
      <c r="AP458" s="466" t="e">
        <f t="shared" si="442"/>
        <v>#N/A</v>
      </c>
      <c r="AQ458" s="466" t="e">
        <f t="shared" si="443"/>
        <v>#N/A</v>
      </c>
      <c r="AS458" s="466" t="e">
        <f t="shared" si="395"/>
        <v>#N/A</v>
      </c>
      <c r="AU458" s="466" t="e">
        <f t="shared" ref="AU458:BS458" si="474">IF($B458=AU$85-1, AU$84, IF(AND($B458&gt;=AU$85, $B458&lt;=AU$86), AU457*(1+AU158), NA()))</f>
        <v>#N/A</v>
      </c>
      <c r="AV458" s="466" t="e">
        <f t="shared" si="474"/>
        <v>#N/A</v>
      </c>
      <c r="AW458" s="466" t="e">
        <f t="shared" si="474"/>
        <v>#N/A</v>
      </c>
      <c r="AX458" s="466" t="e">
        <f t="shared" si="474"/>
        <v>#N/A</v>
      </c>
      <c r="AY458" s="466" t="e">
        <f t="shared" si="474"/>
        <v>#N/A</v>
      </c>
      <c r="AZ458" s="466" t="e">
        <f t="shared" si="474"/>
        <v>#N/A</v>
      </c>
      <c r="BA458" s="466" t="e">
        <f t="shared" si="474"/>
        <v>#N/A</v>
      </c>
      <c r="BB458" s="466" t="e">
        <f t="shared" si="474"/>
        <v>#N/A</v>
      </c>
      <c r="BC458" s="466" t="e">
        <f t="shared" si="474"/>
        <v>#N/A</v>
      </c>
      <c r="BD458" s="466" t="e">
        <f t="shared" si="474"/>
        <v>#N/A</v>
      </c>
      <c r="BE458" s="466" t="e">
        <f t="shared" si="474"/>
        <v>#N/A</v>
      </c>
      <c r="BF458" s="466" t="e">
        <f t="shared" si="474"/>
        <v>#N/A</v>
      </c>
      <c r="BG458" s="466" t="e">
        <f t="shared" si="474"/>
        <v>#N/A</v>
      </c>
      <c r="BH458" s="466" t="e">
        <f t="shared" si="474"/>
        <v>#N/A</v>
      </c>
      <c r="BI458" s="466" t="e">
        <f t="shared" si="474"/>
        <v>#N/A</v>
      </c>
      <c r="BJ458" s="466" t="e">
        <f t="shared" si="474"/>
        <v>#N/A</v>
      </c>
      <c r="BK458" s="466" t="e">
        <f t="shared" si="474"/>
        <v>#N/A</v>
      </c>
      <c r="BL458" s="466" t="e">
        <f t="shared" si="474"/>
        <v>#N/A</v>
      </c>
      <c r="BM458" s="466" t="e">
        <f t="shared" si="474"/>
        <v>#N/A</v>
      </c>
      <c r="BN458" s="466" t="e">
        <f t="shared" si="474"/>
        <v>#N/A</v>
      </c>
      <c r="BO458" s="466" t="e">
        <f t="shared" si="474"/>
        <v>#N/A</v>
      </c>
      <c r="BP458" s="466" t="e">
        <f t="shared" si="474"/>
        <v>#N/A</v>
      </c>
      <c r="BQ458" s="466" t="e">
        <f t="shared" si="474"/>
        <v>#N/A</v>
      </c>
      <c r="BR458" s="466" t="e">
        <f t="shared" si="474"/>
        <v>#N/A</v>
      </c>
      <c r="BS458" s="466" t="e">
        <f t="shared" si="474"/>
        <v>#N/A</v>
      </c>
    </row>
    <row r="459" spans="2:71">
      <c r="B459" s="48">
        <f t="shared" si="397"/>
        <v>1933</v>
      </c>
      <c r="E459" s="52"/>
      <c r="M459" s="466" t="e">
        <f t="shared" si="430"/>
        <v>#N/A</v>
      </c>
      <c r="N459" s="466" t="e">
        <f t="shared" si="431"/>
        <v>#N/A</v>
      </c>
      <c r="X459" s="466" t="e">
        <f t="shared" si="432"/>
        <v>#N/A</v>
      </c>
      <c r="Y459" s="466" t="e">
        <f t="shared" si="433"/>
        <v>#N/A</v>
      </c>
      <c r="AA459" s="466" t="e">
        <f t="shared" si="460"/>
        <v>#N/A</v>
      </c>
      <c r="AB459" s="466" t="e">
        <f t="shared" si="460"/>
        <v>#N/A</v>
      </c>
      <c r="AC459" s="466" t="e">
        <f t="shared" si="435"/>
        <v>#N/A</v>
      </c>
      <c r="AD459" s="466" t="e">
        <f t="shared" si="436"/>
        <v>#N/A</v>
      </c>
      <c r="AE459" s="466" t="e">
        <f t="shared" si="437"/>
        <v>#N/A</v>
      </c>
      <c r="AG459" s="466" t="e">
        <f t="shared" si="438"/>
        <v>#N/A</v>
      </c>
      <c r="AM459" s="466" t="e">
        <f t="shared" si="439"/>
        <v>#N/A</v>
      </c>
      <c r="AN459" s="466" t="e">
        <f t="shared" si="440"/>
        <v>#N/A</v>
      </c>
      <c r="AO459" s="466" t="e">
        <f t="shared" si="441"/>
        <v>#N/A</v>
      </c>
      <c r="AP459" s="466" t="e">
        <f t="shared" si="442"/>
        <v>#N/A</v>
      </c>
      <c r="AQ459" s="466" t="e">
        <f t="shared" si="443"/>
        <v>#N/A</v>
      </c>
      <c r="AS459" s="466" t="e">
        <f t="shared" si="395"/>
        <v>#N/A</v>
      </c>
      <c r="AU459" s="466" t="e">
        <f t="shared" ref="AU459:BS459" si="475">IF($B459=AU$85-1, AU$84, IF(AND($B459&gt;=AU$85, $B459&lt;=AU$86), AU458*(1+AU159), NA()))</f>
        <v>#N/A</v>
      </c>
      <c r="AV459" s="466" t="e">
        <f t="shared" si="475"/>
        <v>#N/A</v>
      </c>
      <c r="AW459" s="466" t="e">
        <f t="shared" si="475"/>
        <v>#N/A</v>
      </c>
      <c r="AX459" s="466" t="e">
        <f t="shared" si="475"/>
        <v>#N/A</v>
      </c>
      <c r="AY459" s="466" t="e">
        <f t="shared" si="475"/>
        <v>#N/A</v>
      </c>
      <c r="AZ459" s="466" t="e">
        <f t="shared" si="475"/>
        <v>#N/A</v>
      </c>
      <c r="BA459" s="466" t="e">
        <f t="shared" si="475"/>
        <v>#N/A</v>
      </c>
      <c r="BB459" s="466" t="e">
        <f t="shared" si="475"/>
        <v>#N/A</v>
      </c>
      <c r="BC459" s="466" t="e">
        <f t="shared" si="475"/>
        <v>#N/A</v>
      </c>
      <c r="BD459" s="466" t="e">
        <f t="shared" si="475"/>
        <v>#N/A</v>
      </c>
      <c r="BE459" s="466" t="e">
        <f t="shared" si="475"/>
        <v>#N/A</v>
      </c>
      <c r="BF459" s="466" t="e">
        <f t="shared" si="475"/>
        <v>#N/A</v>
      </c>
      <c r="BG459" s="466" t="e">
        <f t="shared" si="475"/>
        <v>#N/A</v>
      </c>
      <c r="BH459" s="466" t="e">
        <f t="shared" si="475"/>
        <v>#N/A</v>
      </c>
      <c r="BI459" s="466" t="e">
        <f t="shared" si="475"/>
        <v>#N/A</v>
      </c>
      <c r="BJ459" s="466" t="e">
        <f t="shared" si="475"/>
        <v>#N/A</v>
      </c>
      <c r="BK459" s="466" t="e">
        <f t="shared" si="475"/>
        <v>#N/A</v>
      </c>
      <c r="BL459" s="466" t="e">
        <f t="shared" si="475"/>
        <v>#N/A</v>
      </c>
      <c r="BM459" s="466" t="e">
        <f t="shared" si="475"/>
        <v>#N/A</v>
      </c>
      <c r="BN459" s="466" t="e">
        <f t="shared" si="475"/>
        <v>#N/A</v>
      </c>
      <c r="BO459" s="466" t="e">
        <f t="shared" si="475"/>
        <v>#N/A</v>
      </c>
      <c r="BP459" s="466" t="e">
        <f t="shared" si="475"/>
        <v>#N/A</v>
      </c>
      <c r="BQ459" s="466" t="e">
        <f t="shared" si="475"/>
        <v>#N/A</v>
      </c>
      <c r="BR459" s="466" t="e">
        <f t="shared" si="475"/>
        <v>#N/A</v>
      </c>
      <c r="BS459" s="466" t="e">
        <f t="shared" si="475"/>
        <v>#N/A</v>
      </c>
    </row>
    <row r="460" spans="2:71">
      <c r="B460" s="48">
        <f t="shared" si="397"/>
        <v>1934</v>
      </c>
      <c r="E460" s="52"/>
      <c r="M460" s="466" t="e">
        <f t="shared" si="430"/>
        <v>#N/A</v>
      </c>
      <c r="N460" s="466" t="e">
        <f t="shared" si="431"/>
        <v>#N/A</v>
      </c>
      <c r="X460" s="466" t="e">
        <f t="shared" si="432"/>
        <v>#N/A</v>
      </c>
      <c r="Y460" s="466" t="e">
        <f t="shared" si="433"/>
        <v>#N/A</v>
      </c>
      <c r="AA460" s="466" t="e">
        <f t="shared" si="460"/>
        <v>#N/A</v>
      </c>
      <c r="AB460" s="466" t="e">
        <f t="shared" si="460"/>
        <v>#N/A</v>
      </c>
      <c r="AC460" s="466" t="e">
        <f t="shared" si="435"/>
        <v>#N/A</v>
      </c>
      <c r="AD460" s="466" t="e">
        <f t="shared" si="436"/>
        <v>#N/A</v>
      </c>
      <c r="AE460" s="466" t="e">
        <f t="shared" si="437"/>
        <v>#N/A</v>
      </c>
      <c r="AG460" s="466" t="e">
        <f t="shared" si="438"/>
        <v>#N/A</v>
      </c>
      <c r="AM460" s="466" t="e">
        <f t="shared" si="439"/>
        <v>#N/A</v>
      </c>
      <c r="AN460" s="466" t="e">
        <f t="shared" si="440"/>
        <v>#N/A</v>
      </c>
      <c r="AO460" s="466" t="e">
        <f t="shared" si="441"/>
        <v>#N/A</v>
      </c>
      <c r="AP460" s="466" t="e">
        <f t="shared" si="442"/>
        <v>#N/A</v>
      </c>
      <c r="AQ460" s="466" t="e">
        <f t="shared" si="443"/>
        <v>#N/A</v>
      </c>
      <c r="AS460" s="466" t="e">
        <f t="shared" si="395"/>
        <v>#N/A</v>
      </c>
      <c r="AU460" s="466" t="e">
        <f t="shared" ref="AU460:BS460" si="476">IF($B460=AU$85-1, AU$84, IF(AND($B460&gt;=AU$85, $B460&lt;=AU$86), AU459*(1+AU160), NA()))</f>
        <v>#N/A</v>
      </c>
      <c r="AV460" s="466" t="e">
        <f t="shared" si="476"/>
        <v>#N/A</v>
      </c>
      <c r="AW460" s="466" t="e">
        <f t="shared" si="476"/>
        <v>#N/A</v>
      </c>
      <c r="AX460" s="466" t="e">
        <f t="shared" si="476"/>
        <v>#N/A</v>
      </c>
      <c r="AY460" s="466" t="e">
        <f t="shared" si="476"/>
        <v>#N/A</v>
      </c>
      <c r="AZ460" s="466" t="e">
        <f t="shared" si="476"/>
        <v>#N/A</v>
      </c>
      <c r="BA460" s="466" t="e">
        <f t="shared" si="476"/>
        <v>#N/A</v>
      </c>
      <c r="BB460" s="466" t="e">
        <f t="shared" si="476"/>
        <v>#N/A</v>
      </c>
      <c r="BC460" s="466" t="e">
        <f t="shared" si="476"/>
        <v>#N/A</v>
      </c>
      <c r="BD460" s="466" t="e">
        <f t="shared" si="476"/>
        <v>#N/A</v>
      </c>
      <c r="BE460" s="466" t="e">
        <f t="shared" si="476"/>
        <v>#N/A</v>
      </c>
      <c r="BF460" s="466" t="e">
        <f t="shared" si="476"/>
        <v>#N/A</v>
      </c>
      <c r="BG460" s="466" t="e">
        <f t="shared" si="476"/>
        <v>#N/A</v>
      </c>
      <c r="BH460" s="466" t="e">
        <f t="shared" si="476"/>
        <v>#N/A</v>
      </c>
      <c r="BI460" s="466" t="e">
        <f t="shared" si="476"/>
        <v>#N/A</v>
      </c>
      <c r="BJ460" s="466" t="e">
        <f t="shared" si="476"/>
        <v>#N/A</v>
      </c>
      <c r="BK460" s="466" t="e">
        <f t="shared" si="476"/>
        <v>#N/A</v>
      </c>
      <c r="BL460" s="466" t="e">
        <f t="shared" si="476"/>
        <v>#N/A</v>
      </c>
      <c r="BM460" s="466" t="e">
        <f t="shared" si="476"/>
        <v>#N/A</v>
      </c>
      <c r="BN460" s="466" t="e">
        <f t="shared" si="476"/>
        <v>#N/A</v>
      </c>
      <c r="BO460" s="466" t="e">
        <f t="shared" si="476"/>
        <v>#N/A</v>
      </c>
      <c r="BP460" s="466" t="e">
        <f t="shared" si="476"/>
        <v>#N/A</v>
      </c>
      <c r="BQ460" s="466" t="e">
        <f t="shared" si="476"/>
        <v>#N/A</v>
      </c>
      <c r="BR460" s="466" t="e">
        <f t="shared" si="476"/>
        <v>#N/A</v>
      </c>
      <c r="BS460" s="466" t="e">
        <f t="shared" si="476"/>
        <v>#N/A</v>
      </c>
    </row>
    <row r="461" spans="2:71">
      <c r="B461" s="48">
        <f t="shared" si="397"/>
        <v>1935</v>
      </c>
      <c r="E461" s="52"/>
      <c r="M461" s="466" t="e">
        <f t="shared" ref="M461:M492" si="477">IF($B461=M$85-1, M$84, IF(AND($B461&gt;=M$85, $B461&lt;=M$86), M460*(1+M161), NA()))</f>
        <v>#N/A</v>
      </c>
      <c r="N461" s="466" t="e">
        <f t="shared" ref="N461:N492" si="478">IF($B461=N$85-1, N$84, IF(AND($B461&gt;=N$85, $B461&lt;=N$86), N460*(1+N161), NA()))</f>
        <v>#N/A</v>
      </c>
      <c r="X461" s="466" t="e">
        <f t="shared" ref="X461:X492" si="479">IF($B461=X$85-1, X$84, IF(AND($B461&gt;=X$85, $B461&lt;=X$86), X460*(1+X161), NA()))</f>
        <v>#N/A</v>
      </c>
      <c r="Y461" s="466" t="e">
        <f t="shared" ref="Y461:Y492" si="480">IF($B461=Y$85-1, Y$84, IF(AND($B461&gt;=Y$85, $B461&lt;=Y$86), Y460*(1+Y161), NA()))</f>
        <v>#N/A</v>
      </c>
      <c r="AA461" s="466" t="e">
        <f t="shared" ref="AA461:AB476" si="481">IF($B461=AA$85-1, AA$84, IF(AND($B461&gt;=AA$85, $B461&lt;=AA$86), AA460*(1+AA161), NA()))</f>
        <v>#N/A</v>
      </c>
      <c r="AB461" s="466" t="e">
        <f t="shared" si="481"/>
        <v>#N/A</v>
      </c>
      <c r="AC461" s="466" t="e">
        <f t="shared" ref="AC461:AC492" si="482">IF($B461=AC$85-1, AC$84, IF(AND($B461&gt;=AC$85, $B461&lt;=AC$86), AC460*(1+AC161), NA()))</f>
        <v>#N/A</v>
      </c>
      <c r="AD461" s="466" t="e">
        <f t="shared" ref="AD461:AD492" si="483">IF($B461=AD$85-1, AD$84, IF(AND($B461&gt;=AD$85, $B461&lt;=AD$86), AD460*(1+AD161), NA()))</f>
        <v>#N/A</v>
      </c>
      <c r="AE461" s="466" t="e">
        <f t="shared" ref="AE461:AE492" si="484">IF($B461=AE$85-1, AE$84, IF(AND($B461&gt;=AE$85, $B461&lt;=AE$86), AE460*(1+AE161), NA()))</f>
        <v>#N/A</v>
      </c>
      <c r="AG461" s="466" t="e">
        <f t="shared" ref="AG461:AG492" si="485">IF($B461=AG$85-1, AG$84, IF(AND($B461&gt;=AG$85, $B461&lt;=AG$86), AG460*(1+AG161), NA()))</f>
        <v>#N/A</v>
      </c>
      <c r="AM461" s="466" t="e">
        <f t="shared" ref="AM461:AM492" si="486">IF($B461=AM$85-1, AM$84, IF(AND($B461&gt;=AM$85, $B461&lt;=AM$86), AM460*(1+AM161), NA()))</f>
        <v>#N/A</v>
      </c>
      <c r="AN461" s="466" t="e">
        <f t="shared" ref="AN461:AN492" si="487">IF($B461=AN$85-1, AN$84, IF(AND($B461&gt;=AN$85, $B461&lt;=AN$86), AN460*(1+AN161), NA()))</f>
        <v>#N/A</v>
      </c>
      <c r="AO461" s="466" t="e">
        <f t="shared" ref="AO461:AO492" si="488">IF($B461=AO$85-1, AO$84, IF(AND($B461&gt;=AO$85, $B461&lt;=AO$86), AO460*(1+AO161), NA()))</f>
        <v>#N/A</v>
      </c>
      <c r="AP461" s="466" t="e">
        <f t="shared" ref="AP461:AP492" si="489">IF($B461=AP$85-1, AP$84, IF(AND($B461&gt;=AP$85, $B461&lt;=AP$86), AP460*(1+AP161), NA()))</f>
        <v>#N/A</v>
      </c>
      <c r="AQ461" s="466" t="e">
        <f t="shared" ref="AQ461:AQ492" si="490">IF($B461=AQ$85-1, AQ$84, IF(AND($B461&gt;=AQ$85, $B461&lt;=AQ$86), AQ460*(1+AQ161), NA()))</f>
        <v>#N/A</v>
      </c>
      <c r="AS461" s="466" t="e">
        <f t="shared" ref="AS461:AS524" si="491">IF($B461=AS$85-1, AS$84, IF(AND($B461&gt;=AS$85, $B461&lt;=AS$86), AS460*(1+AS161), NA()))</f>
        <v>#N/A</v>
      </c>
      <c r="AU461" s="466" t="e">
        <f t="shared" ref="AU461:BS461" si="492">IF($B461=AU$85-1, AU$84, IF(AND($B461&gt;=AU$85, $B461&lt;=AU$86), AU460*(1+AU161), NA()))</f>
        <v>#N/A</v>
      </c>
      <c r="AV461" s="466" t="e">
        <f t="shared" si="492"/>
        <v>#N/A</v>
      </c>
      <c r="AW461" s="466" t="e">
        <f t="shared" si="492"/>
        <v>#N/A</v>
      </c>
      <c r="AX461" s="466" t="e">
        <f t="shared" si="492"/>
        <v>#N/A</v>
      </c>
      <c r="AY461" s="466" t="e">
        <f t="shared" si="492"/>
        <v>#N/A</v>
      </c>
      <c r="AZ461" s="466" t="e">
        <f t="shared" si="492"/>
        <v>#N/A</v>
      </c>
      <c r="BA461" s="466" t="e">
        <f t="shared" si="492"/>
        <v>#N/A</v>
      </c>
      <c r="BB461" s="466" t="e">
        <f t="shared" si="492"/>
        <v>#N/A</v>
      </c>
      <c r="BC461" s="466" t="e">
        <f t="shared" si="492"/>
        <v>#N/A</v>
      </c>
      <c r="BD461" s="466" t="e">
        <f t="shared" si="492"/>
        <v>#N/A</v>
      </c>
      <c r="BE461" s="466" t="e">
        <f t="shared" si="492"/>
        <v>#N/A</v>
      </c>
      <c r="BF461" s="466" t="e">
        <f t="shared" si="492"/>
        <v>#N/A</v>
      </c>
      <c r="BG461" s="466" t="e">
        <f t="shared" si="492"/>
        <v>#N/A</v>
      </c>
      <c r="BH461" s="466" t="e">
        <f t="shared" si="492"/>
        <v>#N/A</v>
      </c>
      <c r="BI461" s="466" t="e">
        <f t="shared" si="492"/>
        <v>#N/A</v>
      </c>
      <c r="BJ461" s="466" t="e">
        <f t="shared" si="492"/>
        <v>#N/A</v>
      </c>
      <c r="BK461" s="466" t="e">
        <f t="shared" si="492"/>
        <v>#N/A</v>
      </c>
      <c r="BL461" s="466" t="e">
        <f t="shared" si="492"/>
        <v>#N/A</v>
      </c>
      <c r="BM461" s="466" t="e">
        <f t="shared" si="492"/>
        <v>#N/A</v>
      </c>
      <c r="BN461" s="466" t="e">
        <f t="shared" si="492"/>
        <v>#N/A</v>
      </c>
      <c r="BO461" s="466" t="e">
        <f t="shared" si="492"/>
        <v>#N/A</v>
      </c>
      <c r="BP461" s="466" t="e">
        <f t="shared" si="492"/>
        <v>#N/A</v>
      </c>
      <c r="BQ461" s="466" t="e">
        <f t="shared" si="492"/>
        <v>#N/A</v>
      </c>
      <c r="BR461" s="466" t="e">
        <f t="shared" si="492"/>
        <v>#N/A</v>
      </c>
      <c r="BS461" s="466" t="e">
        <f t="shared" si="492"/>
        <v>#N/A</v>
      </c>
    </row>
    <row r="462" spans="2:71">
      <c r="B462" s="48">
        <f t="shared" ref="B462:B471" si="493">B461+1</f>
        <v>1936</v>
      </c>
      <c r="E462" s="52"/>
      <c r="M462" s="466" t="e">
        <f t="shared" si="477"/>
        <v>#N/A</v>
      </c>
      <c r="N462" s="466" t="e">
        <f t="shared" si="478"/>
        <v>#N/A</v>
      </c>
      <c r="X462" s="466" t="e">
        <f t="shared" si="479"/>
        <v>#N/A</v>
      </c>
      <c r="Y462" s="466" t="e">
        <f t="shared" si="480"/>
        <v>#N/A</v>
      </c>
      <c r="AA462" s="466" t="e">
        <f t="shared" si="481"/>
        <v>#N/A</v>
      </c>
      <c r="AB462" s="466" t="e">
        <f t="shared" si="481"/>
        <v>#N/A</v>
      </c>
      <c r="AC462" s="466" t="e">
        <f t="shared" si="482"/>
        <v>#N/A</v>
      </c>
      <c r="AD462" s="466" t="e">
        <f t="shared" si="483"/>
        <v>#N/A</v>
      </c>
      <c r="AE462" s="466" t="e">
        <f t="shared" si="484"/>
        <v>#N/A</v>
      </c>
      <c r="AG462" s="466" t="e">
        <f t="shared" si="485"/>
        <v>#N/A</v>
      </c>
      <c r="AM462" s="466" t="e">
        <f t="shared" si="486"/>
        <v>#N/A</v>
      </c>
      <c r="AN462" s="466" t="e">
        <f t="shared" si="487"/>
        <v>#N/A</v>
      </c>
      <c r="AO462" s="466" t="e">
        <f t="shared" si="488"/>
        <v>#N/A</v>
      </c>
      <c r="AP462" s="466" t="e">
        <f t="shared" si="489"/>
        <v>#N/A</v>
      </c>
      <c r="AQ462" s="466" t="e">
        <f t="shared" si="490"/>
        <v>#N/A</v>
      </c>
      <c r="AS462" s="466" t="e">
        <f t="shared" si="491"/>
        <v>#N/A</v>
      </c>
      <c r="AU462" s="466" t="e">
        <f t="shared" ref="AU462:BS462" si="494">IF($B462=AU$85-1, AU$84, IF(AND($B462&gt;=AU$85, $B462&lt;=AU$86), AU461*(1+AU162), NA()))</f>
        <v>#N/A</v>
      </c>
      <c r="AV462" s="466" t="e">
        <f t="shared" si="494"/>
        <v>#N/A</v>
      </c>
      <c r="AW462" s="466" t="e">
        <f t="shared" si="494"/>
        <v>#N/A</v>
      </c>
      <c r="AX462" s="466" t="e">
        <f t="shared" si="494"/>
        <v>#N/A</v>
      </c>
      <c r="AY462" s="466" t="e">
        <f t="shared" si="494"/>
        <v>#N/A</v>
      </c>
      <c r="AZ462" s="466" t="e">
        <f t="shared" si="494"/>
        <v>#N/A</v>
      </c>
      <c r="BA462" s="466" t="e">
        <f t="shared" si="494"/>
        <v>#N/A</v>
      </c>
      <c r="BB462" s="466" t="e">
        <f t="shared" si="494"/>
        <v>#N/A</v>
      </c>
      <c r="BC462" s="466" t="e">
        <f t="shared" si="494"/>
        <v>#N/A</v>
      </c>
      <c r="BD462" s="466" t="e">
        <f t="shared" si="494"/>
        <v>#N/A</v>
      </c>
      <c r="BE462" s="466" t="e">
        <f t="shared" si="494"/>
        <v>#N/A</v>
      </c>
      <c r="BF462" s="466" t="e">
        <f t="shared" si="494"/>
        <v>#N/A</v>
      </c>
      <c r="BG462" s="466" t="e">
        <f t="shared" si="494"/>
        <v>#N/A</v>
      </c>
      <c r="BH462" s="466" t="e">
        <f t="shared" si="494"/>
        <v>#N/A</v>
      </c>
      <c r="BI462" s="466" t="e">
        <f t="shared" si="494"/>
        <v>#N/A</v>
      </c>
      <c r="BJ462" s="466" t="e">
        <f t="shared" si="494"/>
        <v>#N/A</v>
      </c>
      <c r="BK462" s="466" t="e">
        <f t="shared" si="494"/>
        <v>#N/A</v>
      </c>
      <c r="BL462" s="466" t="e">
        <f t="shared" si="494"/>
        <v>#N/A</v>
      </c>
      <c r="BM462" s="466" t="e">
        <f t="shared" si="494"/>
        <v>#N/A</v>
      </c>
      <c r="BN462" s="466" t="e">
        <f t="shared" si="494"/>
        <v>#N/A</v>
      </c>
      <c r="BO462" s="466" t="e">
        <f t="shared" si="494"/>
        <v>#N/A</v>
      </c>
      <c r="BP462" s="466" t="e">
        <f t="shared" si="494"/>
        <v>#N/A</v>
      </c>
      <c r="BQ462" s="466" t="e">
        <f t="shared" si="494"/>
        <v>#N/A</v>
      </c>
      <c r="BR462" s="466" t="e">
        <f t="shared" si="494"/>
        <v>#N/A</v>
      </c>
      <c r="BS462" s="466" t="e">
        <f t="shared" si="494"/>
        <v>#N/A</v>
      </c>
    </row>
    <row r="463" spans="2:71">
      <c r="B463" s="48">
        <f t="shared" si="493"/>
        <v>1937</v>
      </c>
      <c r="E463" s="52"/>
      <c r="M463" s="466" t="e">
        <f t="shared" si="477"/>
        <v>#N/A</v>
      </c>
      <c r="N463" s="466" t="e">
        <f t="shared" si="478"/>
        <v>#N/A</v>
      </c>
      <c r="X463" s="466" t="e">
        <f t="shared" si="479"/>
        <v>#N/A</v>
      </c>
      <c r="Y463" s="466" t="e">
        <f t="shared" si="480"/>
        <v>#N/A</v>
      </c>
      <c r="AA463" s="466" t="e">
        <f t="shared" si="481"/>
        <v>#N/A</v>
      </c>
      <c r="AB463" s="466" t="e">
        <f t="shared" si="481"/>
        <v>#N/A</v>
      </c>
      <c r="AC463" s="466" t="e">
        <f t="shared" si="482"/>
        <v>#N/A</v>
      </c>
      <c r="AD463" s="466" t="e">
        <f t="shared" si="483"/>
        <v>#N/A</v>
      </c>
      <c r="AE463" s="466" t="e">
        <f t="shared" si="484"/>
        <v>#N/A</v>
      </c>
      <c r="AG463" s="466" t="e">
        <f t="shared" si="485"/>
        <v>#N/A</v>
      </c>
      <c r="AM463" s="466" t="e">
        <f t="shared" si="486"/>
        <v>#N/A</v>
      </c>
      <c r="AN463" s="466" t="e">
        <f t="shared" si="487"/>
        <v>#N/A</v>
      </c>
      <c r="AO463" s="466" t="e">
        <f t="shared" si="488"/>
        <v>#N/A</v>
      </c>
      <c r="AP463" s="466" t="e">
        <f t="shared" si="489"/>
        <v>#N/A</v>
      </c>
      <c r="AQ463" s="466" t="e">
        <f t="shared" si="490"/>
        <v>#N/A</v>
      </c>
      <c r="AS463" s="466" t="e">
        <f t="shared" si="491"/>
        <v>#N/A</v>
      </c>
      <c r="AU463" s="466" t="e">
        <f t="shared" ref="AU463:BS463" si="495">IF($B463=AU$85-1, AU$84, IF(AND($B463&gt;=AU$85, $B463&lt;=AU$86), AU462*(1+AU163), NA()))</f>
        <v>#N/A</v>
      </c>
      <c r="AV463" s="466" t="e">
        <f t="shared" si="495"/>
        <v>#N/A</v>
      </c>
      <c r="AW463" s="466" t="e">
        <f t="shared" si="495"/>
        <v>#N/A</v>
      </c>
      <c r="AX463" s="466" t="e">
        <f t="shared" si="495"/>
        <v>#N/A</v>
      </c>
      <c r="AY463" s="466" t="e">
        <f t="shared" si="495"/>
        <v>#N/A</v>
      </c>
      <c r="AZ463" s="466" t="e">
        <f t="shared" si="495"/>
        <v>#N/A</v>
      </c>
      <c r="BA463" s="466" t="e">
        <f t="shared" si="495"/>
        <v>#N/A</v>
      </c>
      <c r="BB463" s="466" t="e">
        <f t="shared" si="495"/>
        <v>#N/A</v>
      </c>
      <c r="BC463" s="466" t="e">
        <f t="shared" si="495"/>
        <v>#N/A</v>
      </c>
      <c r="BD463" s="466" t="e">
        <f t="shared" si="495"/>
        <v>#N/A</v>
      </c>
      <c r="BE463" s="466" t="e">
        <f t="shared" si="495"/>
        <v>#N/A</v>
      </c>
      <c r="BF463" s="466" t="e">
        <f t="shared" si="495"/>
        <v>#N/A</v>
      </c>
      <c r="BG463" s="466" t="e">
        <f t="shared" si="495"/>
        <v>#N/A</v>
      </c>
      <c r="BH463" s="466" t="e">
        <f t="shared" si="495"/>
        <v>#N/A</v>
      </c>
      <c r="BI463" s="466" t="e">
        <f t="shared" si="495"/>
        <v>#N/A</v>
      </c>
      <c r="BJ463" s="466" t="e">
        <f t="shared" si="495"/>
        <v>#N/A</v>
      </c>
      <c r="BK463" s="466" t="e">
        <f t="shared" si="495"/>
        <v>#N/A</v>
      </c>
      <c r="BL463" s="466" t="e">
        <f t="shared" si="495"/>
        <v>#N/A</v>
      </c>
      <c r="BM463" s="466" t="e">
        <f t="shared" si="495"/>
        <v>#N/A</v>
      </c>
      <c r="BN463" s="466" t="e">
        <f t="shared" si="495"/>
        <v>#N/A</v>
      </c>
      <c r="BO463" s="466" t="e">
        <f t="shared" si="495"/>
        <v>#N/A</v>
      </c>
      <c r="BP463" s="466" t="e">
        <f t="shared" si="495"/>
        <v>#N/A</v>
      </c>
      <c r="BQ463" s="466" t="e">
        <f t="shared" si="495"/>
        <v>#N/A</v>
      </c>
      <c r="BR463" s="466" t="e">
        <f t="shared" si="495"/>
        <v>#N/A</v>
      </c>
      <c r="BS463" s="466" t="e">
        <f t="shared" si="495"/>
        <v>#N/A</v>
      </c>
    </row>
    <row r="464" spans="2:71">
      <c r="B464" s="48">
        <f t="shared" si="493"/>
        <v>1938</v>
      </c>
      <c r="E464" s="52"/>
      <c r="M464" s="466" t="e">
        <f t="shared" si="477"/>
        <v>#N/A</v>
      </c>
      <c r="N464" s="466" t="e">
        <f t="shared" si="478"/>
        <v>#N/A</v>
      </c>
      <c r="X464" s="466" t="e">
        <f t="shared" si="479"/>
        <v>#N/A</v>
      </c>
      <c r="Y464" s="466" t="e">
        <f t="shared" si="480"/>
        <v>#N/A</v>
      </c>
      <c r="AA464" s="466" t="e">
        <f t="shared" si="481"/>
        <v>#N/A</v>
      </c>
      <c r="AB464" s="466" t="e">
        <f t="shared" si="481"/>
        <v>#N/A</v>
      </c>
      <c r="AC464" s="466" t="e">
        <f t="shared" si="482"/>
        <v>#N/A</v>
      </c>
      <c r="AD464" s="466" t="e">
        <f t="shared" si="483"/>
        <v>#N/A</v>
      </c>
      <c r="AE464" s="466" t="e">
        <f t="shared" si="484"/>
        <v>#N/A</v>
      </c>
      <c r="AG464" s="466" t="e">
        <f t="shared" si="485"/>
        <v>#N/A</v>
      </c>
      <c r="AM464" s="466" t="e">
        <f t="shared" si="486"/>
        <v>#N/A</v>
      </c>
      <c r="AN464" s="466" t="e">
        <f t="shared" si="487"/>
        <v>#N/A</v>
      </c>
      <c r="AO464" s="466" t="e">
        <f t="shared" si="488"/>
        <v>#N/A</v>
      </c>
      <c r="AP464" s="466" t="e">
        <f t="shared" si="489"/>
        <v>#N/A</v>
      </c>
      <c r="AQ464" s="466" t="e">
        <f t="shared" si="490"/>
        <v>#N/A</v>
      </c>
      <c r="AS464" s="466" t="e">
        <f t="shared" si="491"/>
        <v>#N/A</v>
      </c>
      <c r="AU464" s="466" t="e">
        <f t="shared" ref="AU464:BS464" si="496">IF($B464=AU$85-1, AU$84, IF(AND($B464&gt;=AU$85, $B464&lt;=AU$86), AU463*(1+AU164), NA()))</f>
        <v>#N/A</v>
      </c>
      <c r="AV464" s="466" t="e">
        <f t="shared" si="496"/>
        <v>#N/A</v>
      </c>
      <c r="AW464" s="466" t="e">
        <f t="shared" si="496"/>
        <v>#N/A</v>
      </c>
      <c r="AX464" s="466" t="e">
        <f t="shared" si="496"/>
        <v>#N/A</v>
      </c>
      <c r="AY464" s="466" t="e">
        <f t="shared" si="496"/>
        <v>#N/A</v>
      </c>
      <c r="AZ464" s="466" t="e">
        <f t="shared" si="496"/>
        <v>#N/A</v>
      </c>
      <c r="BA464" s="466" t="e">
        <f t="shared" si="496"/>
        <v>#N/A</v>
      </c>
      <c r="BB464" s="466" t="e">
        <f t="shared" si="496"/>
        <v>#N/A</v>
      </c>
      <c r="BC464" s="466" t="e">
        <f t="shared" si="496"/>
        <v>#N/A</v>
      </c>
      <c r="BD464" s="466" t="e">
        <f t="shared" si="496"/>
        <v>#N/A</v>
      </c>
      <c r="BE464" s="466" t="e">
        <f t="shared" si="496"/>
        <v>#N/A</v>
      </c>
      <c r="BF464" s="466" t="e">
        <f t="shared" si="496"/>
        <v>#N/A</v>
      </c>
      <c r="BG464" s="466" t="e">
        <f t="shared" si="496"/>
        <v>#N/A</v>
      </c>
      <c r="BH464" s="466" t="e">
        <f t="shared" si="496"/>
        <v>#N/A</v>
      </c>
      <c r="BI464" s="466" t="e">
        <f t="shared" si="496"/>
        <v>#N/A</v>
      </c>
      <c r="BJ464" s="466" t="e">
        <f t="shared" si="496"/>
        <v>#N/A</v>
      </c>
      <c r="BK464" s="466" t="e">
        <f t="shared" si="496"/>
        <v>#N/A</v>
      </c>
      <c r="BL464" s="466" t="e">
        <f t="shared" si="496"/>
        <v>#N/A</v>
      </c>
      <c r="BM464" s="466" t="e">
        <f t="shared" si="496"/>
        <v>#N/A</v>
      </c>
      <c r="BN464" s="466" t="e">
        <f t="shared" si="496"/>
        <v>#N/A</v>
      </c>
      <c r="BO464" s="466" t="e">
        <f t="shared" si="496"/>
        <v>#N/A</v>
      </c>
      <c r="BP464" s="466" t="e">
        <f t="shared" si="496"/>
        <v>#N/A</v>
      </c>
      <c r="BQ464" s="466" t="e">
        <f t="shared" si="496"/>
        <v>#N/A</v>
      </c>
      <c r="BR464" s="466" t="e">
        <f t="shared" si="496"/>
        <v>#N/A</v>
      </c>
      <c r="BS464" s="466" t="e">
        <f t="shared" si="496"/>
        <v>#N/A</v>
      </c>
    </row>
    <row r="465" spans="2:71">
      <c r="B465" s="48">
        <f t="shared" si="493"/>
        <v>1939</v>
      </c>
      <c r="E465" s="52"/>
      <c r="M465" s="466" t="e">
        <f t="shared" si="477"/>
        <v>#N/A</v>
      </c>
      <c r="N465" s="466" t="e">
        <f t="shared" si="478"/>
        <v>#N/A</v>
      </c>
      <c r="X465" s="466" t="e">
        <f t="shared" si="479"/>
        <v>#N/A</v>
      </c>
      <c r="Y465" s="466" t="e">
        <f t="shared" si="480"/>
        <v>#N/A</v>
      </c>
      <c r="AA465" s="466" t="e">
        <f t="shared" si="481"/>
        <v>#N/A</v>
      </c>
      <c r="AB465" s="466" t="e">
        <f t="shared" si="481"/>
        <v>#N/A</v>
      </c>
      <c r="AC465" s="466" t="e">
        <f t="shared" si="482"/>
        <v>#N/A</v>
      </c>
      <c r="AD465" s="466" t="e">
        <f t="shared" si="483"/>
        <v>#N/A</v>
      </c>
      <c r="AE465" s="466" t="e">
        <f t="shared" si="484"/>
        <v>#N/A</v>
      </c>
      <c r="AG465" s="466" t="e">
        <f t="shared" si="485"/>
        <v>#N/A</v>
      </c>
      <c r="AM465" s="466" t="e">
        <f t="shared" si="486"/>
        <v>#N/A</v>
      </c>
      <c r="AN465" s="466" t="e">
        <f t="shared" si="487"/>
        <v>#N/A</v>
      </c>
      <c r="AO465" s="466" t="e">
        <f t="shared" si="488"/>
        <v>#N/A</v>
      </c>
      <c r="AP465" s="466" t="e">
        <f t="shared" si="489"/>
        <v>#N/A</v>
      </c>
      <c r="AQ465" s="466" t="e">
        <f t="shared" si="490"/>
        <v>#N/A</v>
      </c>
      <c r="AS465" s="466" t="e">
        <f t="shared" si="491"/>
        <v>#N/A</v>
      </c>
      <c r="AU465" s="466" t="e">
        <f t="shared" ref="AU465:BS465" si="497">IF($B465=AU$85-1, AU$84, IF(AND($B465&gt;=AU$85, $B465&lt;=AU$86), AU464*(1+AU165), NA()))</f>
        <v>#N/A</v>
      </c>
      <c r="AV465" s="466" t="e">
        <f t="shared" si="497"/>
        <v>#N/A</v>
      </c>
      <c r="AW465" s="466" t="e">
        <f t="shared" si="497"/>
        <v>#N/A</v>
      </c>
      <c r="AX465" s="466" t="e">
        <f t="shared" si="497"/>
        <v>#N/A</v>
      </c>
      <c r="AY465" s="466" t="e">
        <f t="shared" si="497"/>
        <v>#N/A</v>
      </c>
      <c r="AZ465" s="466" t="e">
        <f t="shared" si="497"/>
        <v>#N/A</v>
      </c>
      <c r="BA465" s="466" t="e">
        <f t="shared" si="497"/>
        <v>#N/A</v>
      </c>
      <c r="BB465" s="466" t="e">
        <f t="shared" si="497"/>
        <v>#N/A</v>
      </c>
      <c r="BC465" s="466" t="e">
        <f t="shared" si="497"/>
        <v>#N/A</v>
      </c>
      <c r="BD465" s="466" t="e">
        <f t="shared" si="497"/>
        <v>#N/A</v>
      </c>
      <c r="BE465" s="466" t="e">
        <f t="shared" si="497"/>
        <v>#N/A</v>
      </c>
      <c r="BF465" s="466" t="e">
        <f t="shared" si="497"/>
        <v>#N/A</v>
      </c>
      <c r="BG465" s="466" t="e">
        <f t="shared" si="497"/>
        <v>#N/A</v>
      </c>
      <c r="BH465" s="466" t="e">
        <f t="shared" si="497"/>
        <v>#N/A</v>
      </c>
      <c r="BI465" s="466" t="e">
        <f t="shared" si="497"/>
        <v>#N/A</v>
      </c>
      <c r="BJ465" s="466" t="e">
        <f t="shared" si="497"/>
        <v>#N/A</v>
      </c>
      <c r="BK465" s="466" t="e">
        <f t="shared" si="497"/>
        <v>#N/A</v>
      </c>
      <c r="BL465" s="466" t="e">
        <f t="shared" si="497"/>
        <v>#N/A</v>
      </c>
      <c r="BM465" s="466" t="e">
        <f t="shared" si="497"/>
        <v>#N/A</v>
      </c>
      <c r="BN465" s="466" t="e">
        <f t="shared" si="497"/>
        <v>#N/A</v>
      </c>
      <c r="BO465" s="466" t="e">
        <f t="shared" si="497"/>
        <v>#N/A</v>
      </c>
      <c r="BP465" s="466" t="e">
        <f t="shared" si="497"/>
        <v>#N/A</v>
      </c>
      <c r="BQ465" s="466" t="e">
        <f t="shared" si="497"/>
        <v>#N/A</v>
      </c>
      <c r="BR465" s="466" t="e">
        <f t="shared" si="497"/>
        <v>#N/A</v>
      </c>
      <c r="BS465" s="466" t="e">
        <f t="shared" si="497"/>
        <v>#N/A</v>
      </c>
    </row>
    <row r="466" spans="2:71">
      <c r="B466" s="48">
        <f t="shared" si="493"/>
        <v>1940</v>
      </c>
      <c r="E466" s="52"/>
      <c r="M466" s="466" t="e">
        <f t="shared" si="477"/>
        <v>#N/A</v>
      </c>
      <c r="N466" s="466" t="e">
        <f t="shared" si="478"/>
        <v>#N/A</v>
      </c>
      <c r="X466" s="466" t="e">
        <f t="shared" si="479"/>
        <v>#N/A</v>
      </c>
      <c r="Y466" s="466" t="e">
        <f t="shared" si="480"/>
        <v>#N/A</v>
      </c>
      <c r="AA466" s="466" t="e">
        <f t="shared" si="481"/>
        <v>#N/A</v>
      </c>
      <c r="AB466" s="466" t="e">
        <f t="shared" si="481"/>
        <v>#N/A</v>
      </c>
      <c r="AC466" s="466" t="e">
        <f t="shared" si="482"/>
        <v>#N/A</v>
      </c>
      <c r="AD466" s="466" t="e">
        <f t="shared" si="483"/>
        <v>#N/A</v>
      </c>
      <c r="AE466" s="466" t="e">
        <f t="shared" si="484"/>
        <v>#N/A</v>
      </c>
      <c r="AG466" s="466" t="e">
        <f t="shared" si="485"/>
        <v>#N/A</v>
      </c>
      <c r="AM466" s="466" t="e">
        <f t="shared" si="486"/>
        <v>#N/A</v>
      </c>
      <c r="AN466" s="466" t="e">
        <f t="shared" si="487"/>
        <v>#N/A</v>
      </c>
      <c r="AO466" s="466" t="e">
        <f t="shared" si="488"/>
        <v>#N/A</v>
      </c>
      <c r="AP466" s="466" t="e">
        <f t="shared" si="489"/>
        <v>#N/A</v>
      </c>
      <c r="AQ466" s="466" t="e">
        <f t="shared" si="490"/>
        <v>#N/A</v>
      </c>
      <c r="AS466" s="466" t="e">
        <f t="shared" si="491"/>
        <v>#N/A</v>
      </c>
      <c r="AU466" s="466" t="e">
        <f t="shared" ref="AU466:BS466" si="498">IF($B466=AU$85-1, AU$84, IF(AND($B466&gt;=AU$85, $B466&lt;=AU$86), AU465*(1+AU166), NA()))</f>
        <v>#N/A</v>
      </c>
      <c r="AV466" s="466" t="e">
        <f t="shared" si="498"/>
        <v>#N/A</v>
      </c>
      <c r="AW466" s="466" t="e">
        <f t="shared" si="498"/>
        <v>#N/A</v>
      </c>
      <c r="AX466" s="466" t="e">
        <f t="shared" si="498"/>
        <v>#N/A</v>
      </c>
      <c r="AY466" s="466" t="e">
        <f t="shared" si="498"/>
        <v>#N/A</v>
      </c>
      <c r="AZ466" s="466" t="e">
        <f t="shared" si="498"/>
        <v>#N/A</v>
      </c>
      <c r="BA466" s="466" t="e">
        <f t="shared" si="498"/>
        <v>#N/A</v>
      </c>
      <c r="BB466" s="466" t="e">
        <f t="shared" si="498"/>
        <v>#N/A</v>
      </c>
      <c r="BC466" s="466" t="e">
        <f t="shared" si="498"/>
        <v>#N/A</v>
      </c>
      <c r="BD466" s="466" t="e">
        <f t="shared" si="498"/>
        <v>#N/A</v>
      </c>
      <c r="BE466" s="466" t="e">
        <f t="shared" si="498"/>
        <v>#N/A</v>
      </c>
      <c r="BF466" s="466" t="e">
        <f t="shared" si="498"/>
        <v>#N/A</v>
      </c>
      <c r="BG466" s="466" t="e">
        <f t="shared" si="498"/>
        <v>#N/A</v>
      </c>
      <c r="BH466" s="466" t="e">
        <f t="shared" si="498"/>
        <v>#N/A</v>
      </c>
      <c r="BI466" s="466" t="e">
        <f t="shared" si="498"/>
        <v>#N/A</v>
      </c>
      <c r="BJ466" s="466" t="e">
        <f t="shared" si="498"/>
        <v>#N/A</v>
      </c>
      <c r="BK466" s="466" t="e">
        <f t="shared" si="498"/>
        <v>#N/A</v>
      </c>
      <c r="BL466" s="466" t="e">
        <f t="shared" si="498"/>
        <v>#N/A</v>
      </c>
      <c r="BM466" s="466" t="e">
        <f t="shared" si="498"/>
        <v>#N/A</v>
      </c>
      <c r="BN466" s="466" t="e">
        <f t="shared" si="498"/>
        <v>#N/A</v>
      </c>
      <c r="BO466" s="466" t="e">
        <f t="shared" si="498"/>
        <v>#N/A</v>
      </c>
      <c r="BP466" s="466" t="e">
        <f t="shared" si="498"/>
        <v>#N/A</v>
      </c>
      <c r="BQ466" s="466" t="e">
        <f t="shared" si="498"/>
        <v>#N/A</v>
      </c>
      <c r="BR466" s="466" t="e">
        <f t="shared" si="498"/>
        <v>#N/A</v>
      </c>
      <c r="BS466" s="466" t="e">
        <f t="shared" si="498"/>
        <v>#N/A</v>
      </c>
    </row>
    <row r="467" spans="2:71">
      <c r="B467" s="48">
        <f t="shared" si="493"/>
        <v>1941</v>
      </c>
      <c r="E467" s="52"/>
      <c r="M467" s="466" t="e">
        <f t="shared" si="477"/>
        <v>#N/A</v>
      </c>
      <c r="N467" s="466" t="e">
        <f t="shared" si="478"/>
        <v>#N/A</v>
      </c>
      <c r="X467" s="466" t="e">
        <f t="shared" si="479"/>
        <v>#N/A</v>
      </c>
      <c r="Y467" s="466" t="e">
        <f t="shared" si="480"/>
        <v>#N/A</v>
      </c>
      <c r="AA467" s="466" t="e">
        <f t="shared" si="481"/>
        <v>#N/A</v>
      </c>
      <c r="AB467" s="466" t="e">
        <f t="shared" si="481"/>
        <v>#N/A</v>
      </c>
      <c r="AC467" s="466" t="e">
        <f t="shared" si="482"/>
        <v>#N/A</v>
      </c>
      <c r="AD467" s="466" t="e">
        <f t="shared" si="483"/>
        <v>#N/A</v>
      </c>
      <c r="AE467" s="466" t="e">
        <f t="shared" si="484"/>
        <v>#N/A</v>
      </c>
      <c r="AG467" s="466" t="e">
        <f t="shared" si="485"/>
        <v>#N/A</v>
      </c>
      <c r="AM467" s="466" t="e">
        <f t="shared" si="486"/>
        <v>#N/A</v>
      </c>
      <c r="AN467" s="466" t="e">
        <f t="shared" si="487"/>
        <v>#N/A</v>
      </c>
      <c r="AO467" s="466" t="e">
        <f t="shared" si="488"/>
        <v>#N/A</v>
      </c>
      <c r="AP467" s="466" t="e">
        <f t="shared" si="489"/>
        <v>#N/A</v>
      </c>
      <c r="AQ467" s="466" t="e">
        <f t="shared" si="490"/>
        <v>#N/A</v>
      </c>
      <c r="AS467" s="466" t="e">
        <f t="shared" si="491"/>
        <v>#N/A</v>
      </c>
      <c r="AU467" s="466" t="e">
        <f t="shared" ref="AU467:BS467" si="499">IF($B467=AU$85-1, AU$84, IF(AND($B467&gt;=AU$85, $B467&lt;=AU$86), AU466*(1+AU167), NA()))</f>
        <v>#N/A</v>
      </c>
      <c r="AV467" s="466" t="e">
        <f t="shared" si="499"/>
        <v>#N/A</v>
      </c>
      <c r="AW467" s="466" t="e">
        <f t="shared" si="499"/>
        <v>#N/A</v>
      </c>
      <c r="AX467" s="466" t="e">
        <f t="shared" si="499"/>
        <v>#N/A</v>
      </c>
      <c r="AY467" s="466" t="e">
        <f t="shared" si="499"/>
        <v>#N/A</v>
      </c>
      <c r="AZ467" s="466" t="e">
        <f t="shared" si="499"/>
        <v>#N/A</v>
      </c>
      <c r="BA467" s="466" t="e">
        <f t="shared" si="499"/>
        <v>#N/A</v>
      </c>
      <c r="BB467" s="466" t="e">
        <f t="shared" si="499"/>
        <v>#N/A</v>
      </c>
      <c r="BC467" s="466" t="e">
        <f t="shared" si="499"/>
        <v>#N/A</v>
      </c>
      <c r="BD467" s="466" t="e">
        <f t="shared" si="499"/>
        <v>#N/A</v>
      </c>
      <c r="BE467" s="466" t="e">
        <f t="shared" si="499"/>
        <v>#N/A</v>
      </c>
      <c r="BF467" s="466" t="e">
        <f t="shared" si="499"/>
        <v>#N/A</v>
      </c>
      <c r="BG467" s="466" t="e">
        <f t="shared" si="499"/>
        <v>#N/A</v>
      </c>
      <c r="BH467" s="466" t="e">
        <f t="shared" si="499"/>
        <v>#N/A</v>
      </c>
      <c r="BI467" s="466" t="e">
        <f t="shared" si="499"/>
        <v>#N/A</v>
      </c>
      <c r="BJ467" s="466" t="e">
        <f t="shared" si="499"/>
        <v>#N/A</v>
      </c>
      <c r="BK467" s="466" t="e">
        <f t="shared" si="499"/>
        <v>#N/A</v>
      </c>
      <c r="BL467" s="466" t="e">
        <f t="shared" si="499"/>
        <v>#N/A</v>
      </c>
      <c r="BM467" s="466" t="e">
        <f t="shared" si="499"/>
        <v>#N/A</v>
      </c>
      <c r="BN467" s="466" t="e">
        <f t="shared" si="499"/>
        <v>#N/A</v>
      </c>
      <c r="BO467" s="466" t="e">
        <f t="shared" si="499"/>
        <v>#N/A</v>
      </c>
      <c r="BP467" s="466" t="e">
        <f t="shared" si="499"/>
        <v>#N/A</v>
      </c>
      <c r="BQ467" s="466" t="e">
        <f t="shared" si="499"/>
        <v>#N/A</v>
      </c>
      <c r="BR467" s="466" t="e">
        <f t="shared" si="499"/>
        <v>#N/A</v>
      </c>
      <c r="BS467" s="466" t="e">
        <f t="shared" si="499"/>
        <v>#N/A</v>
      </c>
    </row>
    <row r="468" spans="2:71">
      <c r="B468" s="48">
        <f t="shared" si="493"/>
        <v>1942</v>
      </c>
      <c r="E468" s="52"/>
      <c r="M468" s="466" t="e">
        <f t="shared" si="477"/>
        <v>#N/A</v>
      </c>
      <c r="N468" s="466" t="e">
        <f t="shared" si="478"/>
        <v>#N/A</v>
      </c>
      <c r="X468" s="466" t="e">
        <f t="shared" si="479"/>
        <v>#N/A</v>
      </c>
      <c r="Y468" s="466" t="e">
        <f t="shared" si="480"/>
        <v>#N/A</v>
      </c>
      <c r="AA468" s="466" t="e">
        <f t="shared" si="481"/>
        <v>#N/A</v>
      </c>
      <c r="AB468" s="466" t="e">
        <f t="shared" si="481"/>
        <v>#N/A</v>
      </c>
      <c r="AC468" s="466" t="e">
        <f t="shared" si="482"/>
        <v>#N/A</v>
      </c>
      <c r="AD468" s="466" t="e">
        <f t="shared" si="483"/>
        <v>#N/A</v>
      </c>
      <c r="AE468" s="466" t="e">
        <f t="shared" si="484"/>
        <v>#N/A</v>
      </c>
      <c r="AG468" s="466" t="e">
        <f t="shared" si="485"/>
        <v>#N/A</v>
      </c>
      <c r="AM468" s="466" t="e">
        <f t="shared" si="486"/>
        <v>#N/A</v>
      </c>
      <c r="AN468" s="466" t="e">
        <f t="shared" si="487"/>
        <v>#N/A</v>
      </c>
      <c r="AO468" s="466" t="e">
        <f t="shared" si="488"/>
        <v>#N/A</v>
      </c>
      <c r="AP468" s="466" t="e">
        <f t="shared" si="489"/>
        <v>#N/A</v>
      </c>
      <c r="AQ468" s="466" t="e">
        <f t="shared" si="490"/>
        <v>#N/A</v>
      </c>
      <c r="AS468" s="466" t="e">
        <f t="shared" si="491"/>
        <v>#N/A</v>
      </c>
      <c r="AU468" s="466" t="e">
        <f t="shared" ref="AU468:BS468" si="500">IF($B468=AU$85-1, AU$84, IF(AND($B468&gt;=AU$85, $B468&lt;=AU$86), AU467*(1+AU168), NA()))</f>
        <v>#N/A</v>
      </c>
      <c r="AV468" s="466" t="e">
        <f t="shared" si="500"/>
        <v>#N/A</v>
      </c>
      <c r="AW468" s="466" t="e">
        <f t="shared" si="500"/>
        <v>#N/A</v>
      </c>
      <c r="AX468" s="466" t="e">
        <f t="shared" si="500"/>
        <v>#N/A</v>
      </c>
      <c r="AY468" s="466" t="e">
        <f t="shared" si="500"/>
        <v>#N/A</v>
      </c>
      <c r="AZ468" s="466" t="e">
        <f t="shared" si="500"/>
        <v>#N/A</v>
      </c>
      <c r="BA468" s="466" t="e">
        <f t="shared" si="500"/>
        <v>#N/A</v>
      </c>
      <c r="BB468" s="466" t="e">
        <f t="shared" si="500"/>
        <v>#N/A</v>
      </c>
      <c r="BC468" s="466" t="e">
        <f t="shared" si="500"/>
        <v>#N/A</v>
      </c>
      <c r="BD468" s="466" t="e">
        <f t="shared" si="500"/>
        <v>#N/A</v>
      </c>
      <c r="BE468" s="466" t="e">
        <f t="shared" si="500"/>
        <v>#N/A</v>
      </c>
      <c r="BF468" s="466" t="e">
        <f t="shared" si="500"/>
        <v>#N/A</v>
      </c>
      <c r="BG468" s="466" t="e">
        <f t="shared" si="500"/>
        <v>#N/A</v>
      </c>
      <c r="BH468" s="466" t="e">
        <f t="shared" si="500"/>
        <v>#N/A</v>
      </c>
      <c r="BI468" s="466" t="e">
        <f t="shared" si="500"/>
        <v>#N/A</v>
      </c>
      <c r="BJ468" s="466" t="e">
        <f t="shared" si="500"/>
        <v>#N/A</v>
      </c>
      <c r="BK468" s="466" t="e">
        <f t="shared" si="500"/>
        <v>#N/A</v>
      </c>
      <c r="BL468" s="466" t="e">
        <f t="shared" si="500"/>
        <v>#N/A</v>
      </c>
      <c r="BM468" s="466" t="e">
        <f t="shared" si="500"/>
        <v>#N/A</v>
      </c>
      <c r="BN468" s="466" t="e">
        <f t="shared" si="500"/>
        <v>#N/A</v>
      </c>
      <c r="BO468" s="466" t="e">
        <f t="shared" si="500"/>
        <v>#N/A</v>
      </c>
      <c r="BP468" s="466" t="e">
        <f t="shared" si="500"/>
        <v>#N/A</v>
      </c>
      <c r="BQ468" s="466" t="e">
        <f t="shared" si="500"/>
        <v>#N/A</v>
      </c>
      <c r="BR468" s="466" t="e">
        <f t="shared" si="500"/>
        <v>#N/A</v>
      </c>
      <c r="BS468" s="466" t="e">
        <f t="shared" si="500"/>
        <v>#N/A</v>
      </c>
    </row>
    <row r="469" spans="2:71">
      <c r="B469" s="48">
        <f t="shared" si="493"/>
        <v>1943</v>
      </c>
      <c r="E469" s="52"/>
      <c r="M469" s="466" t="e">
        <f t="shared" si="477"/>
        <v>#N/A</v>
      </c>
      <c r="N469" s="466" t="e">
        <f t="shared" si="478"/>
        <v>#N/A</v>
      </c>
      <c r="X469" s="466" t="e">
        <f t="shared" si="479"/>
        <v>#N/A</v>
      </c>
      <c r="Y469" s="466" t="e">
        <f t="shared" si="480"/>
        <v>#N/A</v>
      </c>
      <c r="AA469" s="466" t="e">
        <f t="shared" si="481"/>
        <v>#N/A</v>
      </c>
      <c r="AB469" s="466" t="e">
        <f t="shared" si="481"/>
        <v>#N/A</v>
      </c>
      <c r="AC469" s="466" t="e">
        <f t="shared" si="482"/>
        <v>#N/A</v>
      </c>
      <c r="AD469" s="466" t="e">
        <f t="shared" si="483"/>
        <v>#N/A</v>
      </c>
      <c r="AE469" s="466" t="e">
        <f t="shared" si="484"/>
        <v>#N/A</v>
      </c>
      <c r="AG469" s="466" t="e">
        <f t="shared" si="485"/>
        <v>#N/A</v>
      </c>
      <c r="AM469" s="466" t="e">
        <f t="shared" si="486"/>
        <v>#N/A</v>
      </c>
      <c r="AN469" s="466" t="e">
        <f t="shared" si="487"/>
        <v>#N/A</v>
      </c>
      <c r="AO469" s="466" t="e">
        <f t="shared" si="488"/>
        <v>#N/A</v>
      </c>
      <c r="AP469" s="466" t="e">
        <f t="shared" si="489"/>
        <v>#N/A</v>
      </c>
      <c r="AQ469" s="466" t="e">
        <f t="shared" si="490"/>
        <v>#N/A</v>
      </c>
      <c r="AS469" s="466" t="e">
        <f t="shared" si="491"/>
        <v>#N/A</v>
      </c>
      <c r="AU469" s="466" t="e">
        <f t="shared" ref="AU469:BS469" si="501">IF($B469=AU$85-1, AU$84, IF(AND($B469&gt;=AU$85, $B469&lt;=AU$86), AU468*(1+AU169), NA()))</f>
        <v>#N/A</v>
      </c>
      <c r="AV469" s="466" t="e">
        <f t="shared" si="501"/>
        <v>#N/A</v>
      </c>
      <c r="AW469" s="466" t="e">
        <f t="shared" si="501"/>
        <v>#N/A</v>
      </c>
      <c r="AX469" s="466" t="e">
        <f t="shared" si="501"/>
        <v>#N/A</v>
      </c>
      <c r="AY469" s="466" t="e">
        <f t="shared" si="501"/>
        <v>#N/A</v>
      </c>
      <c r="AZ469" s="466" t="e">
        <f t="shared" si="501"/>
        <v>#N/A</v>
      </c>
      <c r="BA469" s="466" t="e">
        <f t="shared" si="501"/>
        <v>#N/A</v>
      </c>
      <c r="BB469" s="466" t="e">
        <f t="shared" si="501"/>
        <v>#N/A</v>
      </c>
      <c r="BC469" s="466" t="e">
        <f t="shared" si="501"/>
        <v>#N/A</v>
      </c>
      <c r="BD469" s="466" t="e">
        <f t="shared" si="501"/>
        <v>#N/A</v>
      </c>
      <c r="BE469" s="466" t="e">
        <f t="shared" si="501"/>
        <v>#N/A</v>
      </c>
      <c r="BF469" s="466" t="e">
        <f t="shared" si="501"/>
        <v>#N/A</v>
      </c>
      <c r="BG469" s="466" t="e">
        <f t="shared" si="501"/>
        <v>#N/A</v>
      </c>
      <c r="BH469" s="466" t="e">
        <f t="shared" si="501"/>
        <v>#N/A</v>
      </c>
      <c r="BI469" s="466" t="e">
        <f t="shared" si="501"/>
        <v>#N/A</v>
      </c>
      <c r="BJ469" s="466" t="e">
        <f t="shared" si="501"/>
        <v>#N/A</v>
      </c>
      <c r="BK469" s="466" t="e">
        <f t="shared" si="501"/>
        <v>#N/A</v>
      </c>
      <c r="BL469" s="466" t="e">
        <f t="shared" si="501"/>
        <v>#N/A</v>
      </c>
      <c r="BM469" s="466" t="e">
        <f t="shared" si="501"/>
        <v>#N/A</v>
      </c>
      <c r="BN469" s="466" t="e">
        <f t="shared" si="501"/>
        <v>#N/A</v>
      </c>
      <c r="BO469" s="466" t="e">
        <f t="shared" si="501"/>
        <v>#N/A</v>
      </c>
      <c r="BP469" s="466" t="e">
        <f t="shared" si="501"/>
        <v>#N/A</v>
      </c>
      <c r="BQ469" s="466" t="e">
        <f t="shared" si="501"/>
        <v>#N/A</v>
      </c>
      <c r="BR469" s="466" t="e">
        <f t="shared" si="501"/>
        <v>#N/A</v>
      </c>
      <c r="BS469" s="466" t="e">
        <f t="shared" si="501"/>
        <v>#N/A</v>
      </c>
    </row>
    <row r="470" spans="2:71">
      <c r="B470" s="48">
        <f t="shared" si="493"/>
        <v>1944</v>
      </c>
      <c r="E470" s="52"/>
      <c r="M470" s="466" t="e">
        <f t="shared" si="477"/>
        <v>#N/A</v>
      </c>
      <c r="N470" s="466" t="e">
        <f t="shared" si="478"/>
        <v>#N/A</v>
      </c>
      <c r="X470" s="466" t="e">
        <f t="shared" si="479"/>
        <v>#N/A</v>
      </c>
      <c r="Y470" s="466" t="e">
        <f t="shared" si="480"/>
        <v>#N/A</v>
      </c>
      <c r="AA470" s="466" t="e">
        <f t="shared" si="481"/>
        <v>#N/A</v>
      </c>
      <c r="AB470" s="466" t="e">
        <f t="shared" si="481"/>
        <v>#N/A</v>
      </c>
      <c r="AC470" s="466" t="e">
        <f t="shared" si="482"/>
        <v>#N/A</v>
      </c>
      <c r="AD470" s="466" t="e">
        <f t="shared" si="483"/>
        <v>#N/A</v>
      </c>
      <c r="AE470" s="466" t="e">
        <f t="shared" si="484"/>
        <v>#N/A</v>
      </c>
      <c r="AG470" s="466" t="e">
        <f t="shared" si="485"/>
        <v>#N/A</v>
      </c>
      <c r="AM470" s="466" t="e">
        <f t="shared" si="486"/>
        <v>#N/A</v>
      </c>
      <c r="AN470" s="466" t="e">
        <f t="shared" si="487"/>
        <v>#N/A</v>
      </c>
      <c r="AO470" s="466" t="e">
        <f t="shared" si="488"/>
        <v>#N/A</v>
      </c>
      <c r="AP470" s="466" t="e">
        <f t="shared" si="489"/>
        <v>#N/A</v>
      </c>
      <c r="AQ470" s="466" t="e">
        <f t="shared" si="490"/>
        <v>#N/A</v>
      </c>
      <c r="AS470" s="466" t="e">
        <f t="shared" si="491"/>
        <v>#N/A</v>
      </c>
      <c r="AU470" s="466" t="e">
        <f t="shared" ref="AU470:BS470" si="502">IF($B470=AU$85-1, AU$84, IF(AND($B470&gt;=AU$85, $B470&lt;=AU$86), AU469*(1+AU170), NA()))</f>
        <v>#N/A</v>
      </c>
      <c r="AV470" s="466" t="e">
        <f t="shared" si="502"/>
        <v>#N/A</v>
      </c>
      <c r="AW470" s="466" t="e">
        <f t="shared" si="502"/>
        <v>#N/A</v>
      </c>
      <c r="AX470" s="466" t="e">
        <f t="shared" si="502"/>
        <v>#N/A</v>
      </c>
      <c r="AY470" s="466" t="e">
        <f t="shared" si="502"/>
        <v>#N/A</v>
      </c>
      <c r="AZ470" s="466" t="e">
        <f t="shared" si="502"/>
        <v>#N/A</v>
      </c>
      <c r="BA470" s="466" t="e">
        <f t="shared" si="502"/>
        <v>#N/A</v>
      </c>
      <c r="BB470" s="466" t="e">
        <f t="shared" si="502"/>
        <v>#N/A</v>
      </c>
      <c r="BC470" s="466" t="e">
        <f t="shared" si="502"/>
        <v>#N/A</v>
      </c>
      <c r="BD470" s="466" t="e">
        <f t="shared" si="502"/>
        <v>#N/A</v>
      </c>
      <c r="BE470" s="466" t="e">
        <f t="shared" si="502"/>
        <v>#N/A</v>
      </c>
      <c r="BF470" s="466" t="e">
        <f t="shared" si="502"/>
        <v>#N/A</v>
      </c>
      <c r="BG470" s="466" t="e">
        <f t="shared" si="502"/>
        <v>#N/A</v>
      </c>
      <c r="BH470" s="466" t="e">
        <f t="shared" si="502"/>
        <v>#N/A</v>
      </c>
      <c r="BI470" s="466" t="e">
        <f t="shared" si="502"/>
        <v>#N/A</v>
      </c>
      <c r="BJ470" s="466" t="e">
        <f t="shared" si="502"/>
        <v>#N/A</v>
      </c>
      <c r="BK470" s="466" t="e">
        <f t="shared" si="502"/>
        <v>#N/A</v>
      </c>
      <c r="BL470" s="466" t="e">
        <f t="shared" si="502"/>
        <v>#N/A</v>
      </c>
      <c r="BM470" s="466" t="e">
        <f t="shared" si="502"/>
        <v>#N/A</v>
      </c>
      <c r="BN470" s="466" t="e">
        <f t="shared" si="502"/>
        <v>#N/A</v>
      </c>
      <c r="BO470" s="466" t="e">
        <f t="shared" si="502"/>
        <v>#N/A</v>
      </c>
      <c r="BP470" s="466" t="e">
        <f t="shared" si="502"/>
        <v>#N/A</v>
      </c>
      <c r="BQ470" s="466" t="e">
        <f t="shared" si="502"/>
        <v>#N/A</v>
      </c>
      <c r="BR470" s="466" t="e">
        <f t="shared" si="502"/>
        <v>#N/A</v>
      </c>
      <c r="BS470" s="466" t="e">
        <f t="shared" si="502"/>
        <v>#N/A</v>
      </c>
    </row>
    <row r="471" spans="2:71">
      <c r="B471" s="48">
        <f t="shared" si="493"/>
        <v>1945</v>
      </c>
      <c r="E471" s="52"/>
      <c r="M471" s="466" t="e">
        <f t="shared" si="477"/>
        <v>#N/A</v>
      </c>
      <c r="N471" s="466" t="e">
        <f t="shared" si="478"/>
        <v>#N/A</v>
      </c>
      <c r="X471" s="466" t="e">
        <f t="shared" si="479"/>
        <v>#N/A</v>
      </c>
      <c r="Y471" s="466" t="e">
        <f t="shared" si="480"/>
        <v>#N/A</v>
      </c>
      <c r="AA471" s="466" t="e">
        <f t="shared" si="481"/>
        <v>#N/A</v>
      </c>
      <c r="AB471" s="466" t="e">
        <f t="shared" si="481"/>
        <v>#N/A</v>
      </c>
      <c r="AC471" s="466" t="e">
        <f t="shared" si="482"/>
        <v>#N/A</v>
      </c>
      <c r="AD471" s="466" t="e">
        <f t="shared" si="483"/>
        <v>#N/A</v>
      </c>
      <c r="AE471" s="466" t="e">
        <f t="shared" si="484"/>
        <v>#N/A</v>
      </c>
      <c r="AG471" s="466" t="e">
        <f t="shared" si="485"/>
        <v>#N/A</v>
      </c>
      <c r="AM471" s="466" t="e">
        <f t="shared" si="486"/>
        <v>#N/A</v>
      </c>
      <c r="AN471" s="466" t="e">
        <f t="shared" si="487"/>
        <v>#N/A</v>
      </c>
      <c r="AO471" s="466" t="e">
        <f t="shared" si="488"/>
        <v>#N/A</v>
      </c>
      <c r="AP471" s="466" t="e">
        <f t="shared" si="489"/>
        <v>#N/A</v>
      </c>
      <c r="AQ471" s="466" t="e">
        <f t="shared" si="490"/>
        <v>#N/A</v>
      </c>
      <c r="AS471" s="466" t="e">
        <f t="shared" si="491"/>
        <v>#N/A</v>
      </c>
      <c r="AU471" s="466" t="e">
        <f t="shared" ref="AU471:BS471" si="503">IF($B471=AU$85-1, AU$84, IF(AND($B471&gt;=AU$85, $B471&lt;=AU$86), AU470*(1+AU171), NA()))</f>
        <v>#N/A</v>
      </c>
      <c r="AV471" s="466" t="e">
        <f t="shared" si="503"/>
        <v>#N/A</v>
      </c>
      <c r="AW471" s="466" t="e">
        <f t="shared" si="503"/>
        <v>#N/A</v>
      </c>
      <c r="AX471" s="466" t="e">
        <f t="shared" si="503"/>
        <v>#N/A</v>
      </c>
      <c r="AY471" s="466" t="e">
        <f t="shared" si="503"/>
        <v>#N/A</v>
      </c>
      <c r="AZ471" s="466" t="e">
        <f t="shared" si="503"/>
        <v>#N/A</v>
      </c>
      <c r="BA471" s="466" t="e">
        <f t="shared" si="503"/>
        <v>#N/A</v>
      </c>
      <c r="BB471" s="466" t="e">
        <f t="shared" si="503"/>
        <v>#N/A</v>
      </c>
      <c r="BC471" s="466" t="e">
        <f t="shared" si="503"/>
        <v>#N/A</v>
      </c>
      <c r="BD471" s="466" t="e">
        <f t="shared" si="503"/>
        <v>#N/A</v>
      </c>
      <c r="BE471" s="466" t="e">
        <f t="shared" si="503"/>
        <v>#N/A</v>
      </c>
      <c r="BF471" s="466" t="e">
        <f t="shared" si="503"/>
        <v>#N/A</v>
      </c>
      <c r="BG471" s="466" t="e">
        <f t="shared" si="503"/>
        <v>#N/A</v>
      </c>
      <c r="BH471" s="466" t="e">
        <f t="shared" si="503"/>
        <v>#N/A</v>
      </c>
      <c r="BI471" s="466" t="e">
        <f t="shared" si="503"/>
        <v>#N/A</v>
      </c>
      <c r="BJ471" s="466" t="e">
        <f t="shared" si="503"/>
        <v>#N/A</v>
      </c>
      <c r="BK471" s="466" t="e">
        <f t="shared" si="503"/>
        <v>#N/A</v>
      </c>
      <c r="BL471" s="466" t="e">
        <f t="shared" si="503"/>
        <v>#N/A</v>
      </c>
      <c r="BM471" s="466" t="e">
        <f t="shared" si="503"/>
        <v>#N/A</v>
      </c>
      <c r="BN471" s="466" t="e">
        <f t="shared" si="503"/>
        <v>#N/A</v>
      </c>
      <c r="BO471" s="466" t="e">
        <f t="shared" si="503"/>
        <v>#N/A</v>
      </c>
      <c r="BP471" s="466" t="e">
        <f t="shared" si="503"/>
        <v>#N/A</v>
      </c>
      <c r="BQ471" s="466" t="e">
        <f t="shared" si="503"/>
        <v>#N/A</v>
      </c>
      <c r="BR471" s="466" t="e">
        <f t="shared" si="503"/>
        <v>#N/A</v>
      </c>
      <c r="BS471" s="466" t="e">
        <f t="shared" si="503"/>
        <v>#N/A</v>
      </c>
    </row>
    <row r="472" spans="2:71">
      <c r="B472" s="48">
        <f>B471+1</f>
        <v>1946</v>
      </c>
      <c r="E472" s="52"/>
      <c r="M472" s="466" t="e">
        <f t="shared" si="477"/>
        <v>#N/A</v>
      </c>
      <c r="N472" s="466" t="e">
        <f t="shared" si="478"/>
        <v>#N/A</v>
      </c>
      <c r="X472" s="466" t="e">
        <f t="shared" si="479"/>
        <v>#N/A</v>
      </c>
      <c r="Y472" s="466" t="e">
        <f t="shared" si="480"/>
        <v>#N/A</v>
      </c>
      <c r="AA472" s="466" t="e">
        <f t="shared" si="481"/>
        <v>#N/A</v>
      </c>
      <c r="AB472" s="466" t="e">
        <f t="shared" si="481"/>
        <v>#N/A</v>
      </c>
      <c r="AC472" s="466" t="e">
        <f t="shared" si="482"/>
        <v>#N/A</v>
      </c>
      <c r="AD472" s="466" t="e">
        <f t="shared" si="483"/>
        <v>#N/A</v>
      </c>
      <c r="AE472" s="466" t="e">
        <f t="shared" si="484"/>
        <v>#N/A</v>
      </c>
      <c r="AG472" s="466" t="e">
        <f t="shared" si="485"/>
        <v>#N/A</v>
      </c>
      <c r="AM472" s="466" t="e">
        <f t="shared" si="486"/>
        <v>#N/A</v>
      </c>
      <c r="AN472" s="466" t="e">
        <f t="shared" si="487"/>
        <v>#N/A</v>
      </c>
      <c r="AO472" s="466" t="e">
        <f t="shared" si="488"/>
        <v>#N/A</v>
      </c>
      <c r="AP472" s="466" t="e">
        <f t="shared" si="489"/>
        <v>#N/A</v>
      </c>
      <c r="AQ472" s="466" t="e">
        <f t="shared" si="490"/>
        <v>#N/A</v>
      </c>
      <c r="AS472" s="466" t="e">
        <f t="shared" si="491"/>
        <v>#N/A</v>
      </c>
      <c r="AU472" s="466" t="e">
        <f t="shared" ref="AU472:BS472" si="504">IF($B472=AU$85-1, AU$84, IF(AND($B472&gt;=AU$85, $B472&lt;=AU$86), AU471*(1+AU172), NA()))</f>
        <v>#N/A</v>
      </c>
      <c r="AV472" s="466" t="e">
        <f t="shared" si="504"/>
        <v>#N/A</v>
      </c>
      <c r="AW472" s="466" t="e">
        <f t="shared" si="504"/>
        <v>#N/A</v>
      </c>
      <c r="AX472" s="466" t="e">
        <f t="shared" si="504"/>
        <v>#N/A</v>
      </c>
      <c r="AY472" s="466" t="e">
        <f t="shared" si="504"/>
        <v>#N/A</v>
      </c>
      <c r="AZ472" s="466" t="e">
        <f t="shared" si="504"/>
        <v>#N/A</v>
      </c>
      <c r="BA472" s="466" t="e">
        <f t="shared" si="504"/>
        <v>#N/A</v>
      </c>
      <c r="BB472" s="466" t="e">
        <f t="shared" si="504"/>
        <v>#N/A</v>
      </c>
      <c r="BC472" s="466" t="e">
        <f t="shared" si="504"/>
        <v>#N/A</v>
      </c>
      <c r="BD472" s="466" t="e">
        <f t="shared" si="504"/>
        <v>#N/A</v>
      </c>
      <c r="BE472" s="466" t="e">
        <f t="shared" si="504"/>
        <v>#N/A</v>
      </c>
      <c r="BF472" s="466" t="e">
        <f t="shared" si="504"/>
        <v>#N/A</v>
      </c>
      <c r="BG472" s="466" t="e">
        <f t="shared" si="504"/>
        <v>#N/A</v>
      </c>
      <c r="BH472" s="466" t="e">
        <f t="shared" si="504"/>
        <v>#N/A</v>
      </c>
      <c r="BI472" s="466" t="e">
        <f t="shared" si="504"/>
        <v>#N/A</v>
      </c>
      <c r="BJ472" s="466" t="e">
        <f t="shared" si="504"/>
        <v>#N/A</v>
      </c>
      <c r="BK472" s="466" t="e">
        <f t="shared" si="504"/>
        <v>#N/A</v>
      </c>
      <c r="BL472" s="466" t="e">
        <f t="shared" si="504"/>
        <v>#N/A</v>
      </c>
      <c r="BM472" s="466" t="e">
        <f t="shared" si="504"/>
        <v>#N/A</v>
      </c>
      <c r="BN472" s="466" t="e">
        <f t="shared" si="504"/>
        <v>#N/A</v>
      </c>
      <c r="BO472" s="466" t="e">
        <f t="shared" si="504"/>
        <v>#N/A</v>
      </c>
      <c r="BP472" s="466" t="e">
        <f t="shared" si="504"/>
        <v>#N/A</v>
      </c>
      <c r="BQ472" s="466" t="e">
        <f t="shared" si="504"/>
        <v>#N/A</v>
      </c>
      <c r="BR472" s="466" t="e">
        <f t="shared" si="504"/>
        <v>#N/A</v>
      </c>
      <c r="BS472" s="466" t="e">
        <f t="shared" si="504"/>
        <v>#N/A</v>
      </c>
    </row>
    <row r="473" spans="2:71">
      <c r="B473" s="48">
        <f t="shared" ref="B473:B517" si="505">B472+1</f>
        <v>1947</v>
      </c>
      <c r="E473" s="52"/>
      <c r="M473" s="466" t="e">
        <f t="shared" si="477"/>
        <v>#N/A</v>
      </c>
      <c r="N473" s="466" t="e">
        <f t="shared" si="478"/>
        <v>#N/A</v>
      </c>
      <c r="X473" s="466" t="e">
        <f t="shared" si="479"/>
        <v>#N/A</v>
      </c>
      <c r="Y473" s="466" t="e">
        <f t="shared" si="480"/>
        <v>#N/A</v>
      </c>
      <c r="AA473" s="466" t="e">
        <f t="shared" si="481"/>
        <v>#N/A</v>
      </c>
      <c r="AB473" s="466" t="e">
        <f t="shared" si="481"/>
        <v>#N/A</v>
      </c>
      <c r="AC473" s="466" t="e">
        <f t="shared" si="482"/>
        <v>#N/A</v>
      </c>
      <c r="AD473" s="466" t="e">
        <f t="shared" si="483"/>
        <v>#N/A</v>
      </c>
      <c r="AE473" s="466" t="e">
        <f t="shared" si="484"/>
        <v>#N/A</v>
      </c>
      <c r="AG473" s="466" t="e">
        <f t="shared" si="485"/>
        <v>#N/A</v>
      </c>
      <c r="AM473" s="466" t="e">
        <f t="shared" si="486"/>
        <v>#N/A</v>
      </c>
      <c r="AN473" s="466" t="e">
        <f t="shared" si="487"/>
        <v>#N/A</v>
      </c>
      <c r="AO473" s="466" t="e">
        <f t="shared" si="488"/>
        <v>#N/A</v>
      </c>
      <c r="AP473" s="466" t="e">
        <f t="shared" si="489"/>
        <v>#N/A</v>
      </c>
      <c r="AQ473" s="466" t="e">
        <f t="shared" si="490"/>
        <v>#N/A</v>
      </c>
      <c r="AS473" s="466" t="e">
        <f t="shared" si="491"/>
        <v>#N/A</v>
      </c>
      <c r="AU473" s="466" t="e">
        <f t="shared" ref="AU473:BS473" si="506">IF($B473=AU$85-1, AU$84, IF(AND($B473&gt;=AU$85, $B473&lt;=AU$86), AU472*(1+AU173), NA()))</f>
        <v>#N/A</v>
      </c>
      <c r="AV473" s="466" t="e">
        <f t="shared" si="506"/>
        <v>#N/A</v>
      </c>
      <c r="AW473" s="466" t="e">
        <f t="shared" si="506"/>
        <v>#N/A</v>
      </c>
      <c r="AX473" s="466" t="e">
        <f t="shared" si="506"/>
        <v>#N/A</v>
      </c>
      <c r="AY473" s="466" t="e">
        <f t="shared" si="506"/>
        <v>#N/A</v>
      </c>
      <c r="AZ473" s="466" t="e">
        <f t="shared" si="506"/>
        <v>#N/A</v>
      </c>
      <c r="BA473" s="466" t="e">
        <f t="shared" si="506"/>
        <v>#N/A</v>
      </c>
      <c r="BB473" s="466" t="e">
        <f t="shared" si="506"/>
        <v>#N/A</v>
      </c>
      <c r="BC473" s="466" t="e">
        <f t="shared" si="506"/>
        <v>#N/A</v>
      </c>
      <c r="BD473" s="466" t="e">
        <f t="shared" si="506"/>
        <v>#N/A</v>
      </c>
      <c r="BE473" s="466" t="e">
        <f t="shared" si="506"/>
        <v>#N/A</v>
      </c>
      <c r="BF473" s="466" t="e">
        <f t="shared" si="506"/>
        <v>#N/A</v>
      </c>
      <c r="BG473" s="466" t="e">
        <f t="shared" si="506"/>
        <v>#N/A</v>
      </c>
      <c r="BH473" s="466" t="e">
        <f t="shared" si="506"/>
        <v>#N/A</v>
      </c>
      <c r="BI473" s="466" t="e">
        <f t="shared" si="506"/>
        <v>#N/A</v>
      </c>
      <c r="BJ473" s="466" t="e">
        <f t="shared" si="506"/>
        <v>#N/A</v>
      </c>
      <c r="BK473" s="466" t="e">
        <f t="shared" si="506"/>
        <v>#N/A</v>
      </c>
      <c r="BL473" s="466" t="e">
        <f t="shared" si="506"/>
        <v>#N/A</v>
      </c>
      <c r="BM473" s="466" t="e">
        <f t="shared" si="506"/>
        <v>#N/A</v>
      </c>
      <c r="BN473" s="466" t="e">
        <f t="shared" si="506"/>
        <v>#N/A</v>
      </c>
      <c r="BO473" s="466" t="e">
        <f t="shared" si="506"/>
        <v>#N/A</v>
      </c>
      <c r="BP473" s="466" t="e">
        <f t="shared" si="506"/>
        <v>#N/A</v>
      </c>
      <c r="BQ473" s="466" t="e">
        <f t="shared" si="506"/>
        <v>#N/A</v>
      </c>
      <c r="BR473" s="466" t="e">
        <f t="shared" si="506"/>
        <v>#N/A</v>
      </c>
      <c r="BS473" s="466" t="e">
        <f t="shared" si="506"/>
        <v>#N/A</v>
      </c>
    </row>
    <row r="474" spans="2:71">
      <c r="B474" s="48">
        <f t="shared" si="505"/>
        <v>1948</v>
      </c>
      <c r="E474" s="52"/>
      <c r="M474" s="466" t="e">
        <f t="shared" si="477"/>
        <v>#N/A</v>
      </c>
      <c r="N474" s="466" t="e">
        <f t="shared" si="478"/>
        <v>#N/A</v>
      </c>
      <c r="X474" s="466" t="e">
        <f t="shared" si="479"/>
        <v>#N/A</v>
      </c>
      <c r="Y474" s="466" t="e">
        <f t="shared" si="480"/>
        <v>#N/A</v>
      </c>
      <c r="AA474" s="466" t="e">
        <f t="shared" si="481"/>
        <v>#N/A</v>
      </c>
      <c r="AB474" s="466" t="e">
        <f t="shared" si="481"/>
        <v>#N/A</v>
      </c>
      <c r="AC474" s="466" t="e">
        <f t="shared" si="482"/>
        <v>#N/A</v>
      </c>
      <c r="AD474" s="466" t="e">
        <f t="shared" si="483"/>
        <v>#N/A</v>
      </c>
      <c r="AE474" s="466" t="e">
        <f t="shared" si="484"/>
        <v>#N/A</v>
      </c>
      <c r="AG474" s="466" t="e">
        <f t="shared" si="485"/>
        <v>#N/A</v>
      </c>
      <c r="AM474" s="466" t="e">
        <f t="shared" si="486"/>
        <v>#N/A</v>
      </c>
      <c r="AN474" s="466" t="e">
        <f t="shared" si="487"/>
        <v>#N/A</v>
      </c>
      <c r="AO474" s="466" t="e">
        <f t="shared" si="488"/>
        <v>#N/A</v>
      </c>
      <c r="AP474" s="466" t="e">
        <f t="shared" si="489"/>
        <v>#N/A</v>
      </c>
      <c r="AQ474" s="466" t="e">
        <f t="shared" si="490"/>
        <v>#N/A</v>
      </c>
      <c r="AS474" s="466" t="e">
        <f t="shared" si="491"/>
        <v>#N/A</v>
      </c>
      <c r="AU474" s="466" t="e">
        <f t="shared" ref="AU474:BS474" si="507">IF($B474=AU$85-1, AU$84, IF(AND($B474&gt;=AU$85, $B474&lt;=AU$86), AU473*(1+AU174), NA()))</f>
        <v>#N/A</v>
      </c>
      <c r="AV474" s="466" t="e">
        <f t="shared" si="507"/>
        <v>#N/A</v>
      </c>
      <c r="AW474" s="466" t="e">
        <f t="shared" si="507"/>
        <v>#N/A</v>
      </c>
      <c r="AX474" s="466" t="e">
        <f t="shared" si="507"/>
        <v>#N/A</v>
      </c>
      <c r="AY474" s="466" t="e">
        <f t="shared" si="507"/>
        <v>#N/A</v>
      </c>
      <c r="AZ474" s="466" t="e">
        <f t="shared" si="507"/>
        <v>#N/A</v>
      </c>
      <c r="BA474" s="466" t="e">
        <f t="shared" si="507"/>
        <v>#N/A</v>
      </c>
      <c r="BB474" s="466" t="e">
        <f t="shared" si="507"/>
        <v>#N/A</v>
      </c>
      <c r="BC474" s="466" t="e">
        <f t="shared" si="507"/>
        <v>#N/A</v>
      </c>
      <c r="BD474" s="466" t="e">
        <f t="shared" si="507"/>
        <v>#N/A</v>
      </c>
      <c r="BE474" s="466" t="e">
        <f t="shared" si="507"/>
        <v>#N/A</v>
      </c>
      <c r="BF474" s="466" t="e">
        <f t="shared" si="507"/>
        <v>#N/A</v>
      </c>
      <c r="BG474" s="466" t="e">
        <f t="shared" si="507"/>
        <v>#N/A</v>
      </c>
      <c r="BH474" s="466" t="e">
        <f t="shared" si="507"/>
        <v>#N/A</v>
      </c>
      <c r="BI474" s="466" t="e">
        <f t="shared" si="507"/>
        <v>#N/A</v>
      </c>
      <c r="BJ474" s="466" t="e">
        <f t="shared" si="507"/>
        <v>#N/A</v>
      </c>
      <c r="BK474" s="466" t="e">
        <f t="shared" si="507"/>
        <v>#N/A</v>
      </c>
      <c r="BL474" s="466" t="e">
        <f t="shared" si="507"/>
        <v>#N/A</v>
      </c>
      <c r="BM474" s="466" t="e">
        <f t="shared" si="507"/>
        <v>#N/A</v>
      </c>
      <c r="BN474" s="466" t="e">
        <f t="shared" si="507"/>
        <v>#N/A</v>
      </c>
      <c r="BO474" s="466" t="e">
        <f t="shared" si="507"/>
        <v>#N/A</v>
      </c>
      <c r="BP474" s="466" t="e">
        <f t="shared" si="507"/>
        <v>#N/A</v>
      </c>
      <c r="BQ474" s="466" t="e">
        <f t="shared" si="507"/>
        <v>#N/A</v>
      </c>
      <c r="BR474" s="466" t="e">
        <f t="shared" si="507"/>
        <v>#N/A</v>
      </c>
      <c r="BS474" s="466" t="e">
        <f t="shared" si="507"/>
        <v>#N/A</v>
      </c>
    </row>
    <row r="475" spans="2:71">
      <c r="B475" s="48">
        <f t="shared" si="505"/>
        <v>1949</v>
      </c>
      <c r="E475" s="52"/>
      <c r="M475" s="466" t="e">
        <f t="shared" si="477"/>
        <v>#N/A</v>
      </c>
      <c r="N475" s="466" t="e">
        <f t="shared" si="478"/>
        <v>#N/A</v>
      </c>
      <c r="X475" s="466" t="e">
        <f t="shared" si="479"/>
        <v>#N/A</v>
      </c>
      <c r="Y475" s="466" t="e">
        <f t="shared" si="480"/>
        <v>#N/A</v>
      </c>
      <c r="AA475" s="466" t="e">
        <f t="shared" si="481"/>
        <v>#N/A</v>
      </c>
      <c r="AB475" s="466" t="e">
        <f t="shared" si="481"/>
        <v>#N/A</v>
      </c>
      <c r="AC475" s="466" t="e">
        <f t="shared" si="482"/>
        <v>#N/A</v>
      </c>
      <c r="AD475" s="466" t="e">
        <f t="shared" si="483"/>
        <v>#N/A</v>
      </c>
      <c r="AE475" s="466" t="e">
        <f t="shared" si="484"/>
        <v>#N/A</v>
      </c>
      <c r="AG475" s="466" t="e">
        <f t="shared" si="485"/>
        <v>#N/A</v>
      </c>
      <c r="AM475" s="466" t="e">
        <f t="shared" si="486"/>
        <v>#N/A</v>
      </c>
      <c r="AN475" s="466" t="e">
        <f t="shared" si="487"/>
        <v>#N/A</v>
      </c>
      <c r="AO475" s="466" t="e">
        <f t="shared" si="488"/>
        <v>#N/A</v>
      </c>
      <c r="AP475" s="466" t="e">
        <f t="shared" si="489"/>
        <v>#N/A</v>
      </c>
      <c r="AQ475" s="466" t="e">
        <f t="shared" si="490"/>
        <v>#N/A</v>
      </c>
      <c r="AS475" s="466" t="e">
        <f t="shared" si="491"/>
        <v>#N/A</v>
      </c>
      <c r="AU475" s="466" t="e">
        <f t="shared" ref="AU475:BS475" si="508">IF($B475=AU$85-1, AU$84, IF(AND($B475&gt;=AU$85, $B475&lt;=AU$86), AU474*(1+AU175), NA()))</f>
        <v>#N/A</v>
      </c>
      <c r="AV475" s="466" t="e">
        <f t="shared" si="508"/>
        <v>#N/A</v>
      </c>
      <c r="AW475" s="466" t="e">
        <f t="shared" si="508"/>
        <v>#N/A</v>
      </c>
      <c r="AX475" s="466" t="e">
        <f t="shared" si="508"/>
        <v>#N/A</v>
      </c>
      <c r="AY475" s="466" t="e">
        <f t="shared" si="508"/>
        <v>#N/A</v>
      </c>
      <c r="AZ475" s="466" t="e">
        <f t="shared" si="508"/>
        <v>#N/A</v>
      </c>
      <c r="BA475" s="466" t="e">
        <f t="shared" si="508"/>
        <v>#N/A</v>
      </c>
      <c r="BB475" s="466" t="e">
        <f t="shared" si="508"/>
        <v>#N/A</v>
      </c>
      <c r="BC475" s="466" t="e">
        <f t="shared" si="508"/>
        <v>#N/A</v>
      </c>
      <c r="BD475" s="466" t="e">
        <f t="shared" si="508"/>
        <v>#N/A</v>
      </c>
      <c r="BE475" s="466" t="e">
        <f t="shared" si="508"/>
        <v>#N/A</v>
      </c>
      <c r="BF475" s="466" t="e">
        <f t="shared" si="508"/>
        <v>#N/A</v>
      </c>
      <c r="BG475" s="466" t="e">
        <f t="shared" si="508"/>
        <v>#N/A</v>
      </c>
      <c r="BH475" s="466" t="e">
        <f t="shared" si="508"/>
        <v>#N/A</v>
      </c>
      <c r="BI475" s="466" t="e">
        <f t="shared" si="508"/>
        <v>#N/A</v>
      </c>
      <c r="BJ475" s="466" t="e">
        <f t="shared" si="508"/>
        <v>#N/A</v>
      </c>
      <c r="BK475" s="466" t="e">
        <f t="shared" si="508"/>
        <v>#N/A</v>
      </c>
      <c r="BL475" s="466" t="e">
        <f t="shared" si="508"/>
        <v>#N/A</v>
      </c>
      <c r="BM475" s="466" t="e">
        <f t="shared" si="508"/>
        <v>#N/A</v>
      </c>
      <c r="BN475" s="466" t="e">
        <f t="shared" si="508"/>
        <v>#N/A</v>
      </c>
      <c r="BO475" s="466" t="e">
        <f t="shared" si="508"/>
        <v>#N/A</v>
      </c>
      <c r="BP475" s="466" t="e">
        <f t="shared" si="508"/>
        <v>#N/A</v>
      </c>
      <c r="BQ475" s="466" t="e">
        <f t="shared" si="508"/>
        <v>#N/A</v>
      </c>
      <c r="BR475" s="466" t="e">
        <f t="shared" si="508"/>
        <v>#N/A</v>
      </c>
      <c r="BS475" s="466" t="e">
        <f t="shared" si="508"/>
        <v>#N/A</v>
      </c>
    </row>
    <row r="476" spans="2:71">
      <c r="B476" s="48">
        <f t="shared" si="505"/>
        <v>1950</v>
      </c>
      <c r="E476" s="52"/>
      <c r="M476" s="466" t="e">
        <f t="shared" si="477"/>
        <v>#N/A</v>
      </c>
      <c r="N476" s="466" t="e">
        <f t="shared" si="478"/>
        <v>#N/A</v>
      </c>
      <c r="X476" s="466" t="e">
        <f t="shared" si="479"/>
        <v>#N/A</v>
      </c>
      <c r="Y476" s="466" t="e">
        <f t="shared" si="480"/>
        <v>#N/A</v>
      </c>
      <c r="AA476" s="466" t="e">
        <f t="shared" si="481"/>
        <v>#N/A</v>
      </c>
      <c r="AB476" s="466" t="e">
        <f t="shared" si="481"/>
        <v>#N/A</v>
      </c>
      <c r="AC476" s="466" t="e">
        <f t="shared" si="482"/>
        <v>#N/A</v>
      </c>
      <c r="AD476" s="466" t="e">
        <f t="shared" si="483"/>
        <v>#N/A</v>
      </c>
      <c r="AE476" s="466" t="e">
        <f t="shared" si="484"/>
        <v>#N/A</v>
      </c>
      <c r="AG476" s="466" t="e">
        <f t="shared" si="485"/>
        <v>#N/A</v>
      </c>
      <c r="AM476" s="466" t="e">
        <f t="shared" si="486"/>
        <v>#N/A</v>
      </c>
      <c r="AN476" s="466" t="e">
        <f t="shared" si="487"/>
        <v>#N/A</v>
      </c>
      <c r="AO476" s="466" t="e">
        <f t="shared" si="488"/>
        <v>#N/A</v>
      </c>
      <c r="AP476" s="466" t="e">
        <f t="shared" si="489"/>
        <v>#N/A</v>
      </c>
      <c r="AQ476" s="466" t="e">
        <f t="shared" si="490"/>
        <v>#N/A</v>
      </c>
      <c r="AS476" s="466" t="e">
        <f t="shared" si="491"/>
        <v>#N/A</v>
      </c>
      <c r="AU476" s="466" t="e">
        <f t="shared" ref="AU476:BS476" si="509">IF($B476=AU$85-1, AU$84, IF(AND($B476&gt;=AU$85, $B476&lt;=AU$86), AU475*(1+AU176), NA()))</f>
        <v>#N/A</v>
      </c>
      <c r="AV476" s="466" t="e">
        <f t="shared" si="509"/>
        <v>#N/A</v>
      </c>
      <c r="AW476" s="466" t="e">
        <f t="shared" si="509"/>
        <v>#N/A</v>
      </c>
      <c r="AX476" s="466" t="e">
        <f t="shared" si="509"/>
        <v>#N/A</v>
      </c>
      <c r="AY476" s="466" t="e">
        <f t="shared" si="509"/>
        <v>#N/A</v>
      </c>
      <c r="AZ476" s="466" t="e">
        <f t="shared" si="509"/>
        <v>#N/A</v>
      </c>
      <c r="BA476" s="466" t="e">
        <f t="shared" si="509"/>
        <v>#N/A</v>
      </c>
      <c r="BB476" s="466" t="e">
        <f t="shared" si="509"/>
        <v>#N/A</v>
      </c>
      <c r="BC476" s="466" t="e">
        <f t="shared" si="509"/>
        <v>#N/A</v>
      </c>
      <c r="BD476" s="466" t="e">
        <f t="shared" si="509"/>
        <v>#N/A</v>
      </c>
      <c r="BE476" s="466" t="e">
        <f t="shared" si="509"/>
        <v>#N/A</v>
      </c>
      <c r="BF476" s="466" t="e">
        <f t="shared" si="509"/>
        <v>#N/A</v>
      </c>
      <c r="BG476" s="466" t="e">
        <f t="shared" si="509"/>
        <v>#N/A</v>
      </c>
      <c r="BH476" s="466" t="e">
        <f t="shared" si="509"/>
        <v>#N/A</v>
      </c>
      <c r="BI476" s="466" t="e">
        <f t="shared" si="509"/>
        <v>#N/A</v>
      </c>
      <c r="BJ476" s="466" t="e">
        <f t="shared" si="509"/>
        <v>#N/A</v>
      </c>
      <c r="BK476" s="466" t="e">
        <f t="shared" si="509"/>
        <v>#N/A</v>
      </c>
      <c r="BL476" s="466" t="e">
        <f t="shared" si="509"/>
        <v>#N/A</v>
      </c>
      <c r="BM476" s="466" t="e">
        <f t="shared" si="509"/>
        <v>#N/A</v>
      </c>
      <c r="BN476" s="466" t="e">
        <f t="shared" si="509"/>
        <v>#N/A</v>
      </c>
      <c r="BO476" s="466" t="e">
        <f t="shared" si="509"/>
        <v>#N/A</v>
      </c>
      <c r="BP476" s="466" t="e">
        <f t="shared" si="509"/>
        <v>#N/A</v>
      </c>
      <c r="BQ476" s="466" t="e">
        <f t="shared" si="509"/>
        <v>#N/A</v>
      </c>
      <c r="BR476" s="466" t="e">
        <f t="shared" si="509"/>
        <v>#N/A</v>
      </c>
      <c r="BS476" s="466" t="e">
        <f t="shared" si="509"/>
        <v>#N/A</v>
      </c>
    </row>
    <row r="477" spans="2:71">
      <c r="B477" s="48">
        <f t="shared" si="505"/>
        <v>1951</v>
      </c>
      <c r="E477" s="52"/>
      <c r="M477" s="466" t="e">
        <f t="shared" si="477"/>
        <v>#N/A</v>
      </c>
      <c r="N477" s="466" t="e">
        <f t="shared" si="478"/>
        <v>#N/A</v>
      </c>
      <c r="X477" s="466" t="e">
        <f t="shared" si="479"/>
        <v>#N/A</v>
      </c>
      <c r="Y477" s="466" t="e">
        <f t="shared" si="480"/>
        <v>#N/A</v>
      </c>
      <c r="AA477" s="466" t="e">
        <f t="shared" ref="AA477:AB492" si="510">IF($B477=AA$85-1, AA$84, IF(AND($B477&gt;=AA$85, $B477&lt;=AA$86), AA476*(1+AA177), NA()))</f>
        <v>#N/A</v>
      </c>
      <c r="AB477" s="466" t="e">
        <f t="shared" si="510"/>
        <v>#N/A</v>
      </c>
      <c r="AC477" s="466" t="e">
        <f t="shared" si="482"/>
        <v>#N/A</v>
      </c>
      <c r="AD477" s="466" t="e">
        <f t="shared" si="483"/>
        <v>#N/A</v>
      </c>
      <c r="AE477" s="466" t="e">
        <f t="shared" si="484"/>
        <v>#N/A</v>
      </c>
      <c r="AG477" s="466" t="e">
        <f t="shared" si="485"/>
        <v>#N/A</v>
      </c>
      <c r="AM477" s="466" t="e">
        <f t="shared" si="486"/>
        <v>#N/A</v>
      </c>
      <c r="AN477" s="466" t="e">
        <f t="shared" si="487"/>
        <v>#N/A</v>
      </c>
      <c r="AO477" s="466" t="e">
        <f t="shared" si="488"/>
        <v>#N/A</v>
      </c>
      <c r="AP477" s="466" t="e">
        <f t="shared" si="489"/>
        <v>#N/A</v>
      </c>
      <c r="AQ477" s="466" t="e">
        <f t="shared" si="490"/>
        <v>#N/A</v>
      </c>
      <c r="AS477" s="466" t="e">
        <f t="shared" si="491"/>
        <v>#N/A</v>
      </c>
      <c r="AU477" s="466" t="e">
        <f t="shared" ref="AU477:BS477" si="511">IF($B477=AU$85-1, AU$84, IF(AND($B477&gt;=AU$85, $B477&lt;=AU$86), AU476*(1+AU177), NA()))</f>
        <v>#N/A</v>
      </c>
      <c r="AV477" s="466" t="e">
        <f t="shared" si="511"/>
        <v>#N/A</v>
      </c>
      <c r="AW477" s="466" t="e">
        <f t="shared" si="511"/>
        <v>#N/A</v>
      </c>
      <c r="AX477" s="466" t="e">
        <f t="shared" si="511"/>
        <v>#N/A</v>
      </c>
      <c r="AY477" s="466" t="e">
        <f t="shared" si="511"/>
        <v>#N/A</v>
      </c>
      <c r="AZ477" s="466" t="e">
        <f t="shared" si="511"/>
        <v>#N/A</v>
      </c>
      <c r="BA477" s="466" t="e">
        <f t="shared" si="511"/>
        <v>#N/A</v>
      </c>
      <c r="BB477" s="466" t="e">
        <f t="shared" si="511"/>
        <v>#N/A</v>
      </c>
      <c r="BC477" s="466" t="e">
        <f t="shared" si="511"/>
        <v>#N/A</v>
      </c>
      <c r="BD477" s="466" t="e">
        <f t="shared" si="511"/>
        <v>#N/A</v>
      </c>
      <c r="BE477" s="466" t="e">
        <f t="shared" si="511"/>
        <v>#N/A</v>
      </c>
      <c r="BF477" s="466" t="e">
        <f t="shared" si="511"/>
        <v>#N/A</v>
      </c>
      <c r="BG477" s="466" t="e">
        <f t="shared" si="511"/>
        <v>#N/A</v>
      </c>
      <c r="BH477" s="466" t="e">
        <f t="shared" si="511"/>
        <v>#N/A</v>
      </c>
      <c r="BI477" s="466" t="e">
        <f t="shared" si="511"/>
        <v>#N/A</v>
      </c>
      <c r="BJ477" s="466" t="e">
        <f t="shared" si="511"/>
        <v>#N/A</v>
      </c>
      <c r="BK477" s="466" t="e">
        <f t="shared" si="511"/>
        <v>#N/A</v>
      </c>
      <c r="BL477" s="466" t="e">
        <f t="shared" si="511"/>
        <v>#N/A</v>
      </c>
      <c r="BM477" s="466" t="e">
        <f t="shared" si="511"/>
        <v>#N/A</v>
      </c>
      <c r="BN477" s="466" t="e">
        <f t="shared" si="511"/>
        <v>#N/A</v>
      </c>
      <c r="BO477" s="466" t="e">
        <f t="shared" si="511"/>
        <v>#N/A</v>
      </c>
      <c r="BP477" s="466" t="e">
        <f t="shared" si="511"/>
        <v>#N/A</v>
      </c>
      <c r="BQ477" s="466" t="e">
        <f t="shared" si="511"/>
        <v>#N/A</v>
      </c>
      <c r="BR477" s="466" t="e">
        <f t="shared" si="511"/>
        <v>#N/A</v>
      </c>
      <c r="BS477" s="466" t="e">
        <f t="shared" si="511"/>
        <v>#N/A</v>
      </c>
    </row>
    <row r="478" spans="2:71">
      <c r="B478" s="48">
        <f t="shared" si="505"/>
        <v>1952</v>
      </c>
      <c r="E478" s="52"/>
      <c r="M478" s="466" t="e">
        <f t="shared" si="477"/>
        <v>#N/A</v>
      </c>
      <c r="N478" s="466" t="e">
        <f t="shared" si="478"/>
        <v>#N/A</v>
      </c>
      <c r="X478" s="466" t="e">
        <f t="shared" si="479"/>
        <v>#N/A</v>
      </c>
      <c r="Y478" s="466" t="e">
        <f t="shared" si="480"/>
        <v>#N/A</v>
      </c>
      <c r="AA478" s="466" t="e">
        <f t="shared" si="510"/>
        <v>#N/A</v>
      </c>
      <c r="AB478" s="466" t="e">
        <f t="shared" si="510"/>
        <v>#N/A</v>
      </c>
      <c r="AC478" s="466" t="e">
        <f t="shared" si="482"/>
        <v>#N/A</v>
      </c>
      <c r="AD478" s="466" t="e">
        <f t="shared" si="483"/>
        <v>#N/A</v>
      </c>
      <c r="AE478" s="466" t="e">
        <f t="shared" si="484"/>
        <v>#N/A</v>
      </c>
      <c r="AG478" s="466" t="e">
        <f t="shared" si="485"/>
        <v>#N/A</v>
      </c>
      <c r="AM478" s="466" t="e">
        <f t="shared" si="486"/>
        <v>#N/A</v>
      </c>
      <c r="AN478" s="466" t="e">
        <f t="shared" si="487"/>
        <v>#N/A</v>
      </c>
      <c r="AO478" s="466" t="e">
        <f t="shared" si="488"/>
        <v>#N/A</v>
      </c>
      <c r="AP478" s="466" t="e">
        <f t="shared" si="489"/>
        <v>#N/A</v>
      </c>
      <c r="AQ478" s="466" t="e">
        <f t="shared" si="490"/>
        <v>#N/A</v>
      </c>
      <c r="AS478" s="466" t="e">
        <f t="shared" si="491"/>
        <v>#N/A</v>
      </c>
      <c r="AU478" s="466" t="e">
        <f t="shared" ref="AU478:BS478" si="512">IF($B478=AU$85-1, AU$84, IF(AND($B478&gt;=AU$85, $B478&lt;=AU$86), AU477*(1+AU178), NA()))</f>
        <v>#N/A</v>
      </c>
      <c r="AV478" s="466" t="e">
        <f t="shared" si="512"/>
        <v>#N/A</v>
      </c>
      <c r="AW478" s="466" t="e">
        <f t="shared" si="512"/>
        <v>#N/A</v>
      </c>
      <c r="AX478" s="466" t="e">
        <f t="shared" si="512"/>
        <v>#N/A</v>
      </c>
      <c r="AY478" s="466" t="e">
        <f t="shared" si="512"/>
        <v>#N/A</v>
      </c>
      <c r="AZ478" s="466" t="e">
        <f t="shared" si="512"/>
        <v>#N/A</v>
      </c>
      <c r="BA478" s="466" t="e">
        <f t="shared" si="512"/>
        <v>#N/A</v>
      </c>
      <c r="BB478" s="466" t="e">
        <f t="shared" si="512"/>
        <v>#N/A</v>
      </c>
      <c r="BC478" s="466" t="e">
        <f t="shared" si="512"/>
        <v>#N/A</v>
      </c>
      <c r="BD478" s="466" t="e">
        <f t="shared" si="512"/>
        <v>#N/A</v>
      </c>
      <c r="BE478" s="466" t="e">
        <f t="shared" si="512"/>
        <v>#N/A</v>
      </c>
      <c r="BF478" s="466" t="e">
        <f t="shared" si="512"/>
        <v>#N/A</v>
      </c>
      <c r="BG478" s="466" t="e">
        <f t="shared" si="512"/>
        <v>#N/A</v>
      </c>
      <c r="BH478" s="466" t="e">
        <f t="shared" si="512"/>
        <v>#N/A</v>
      </c>
      <c r="BI478" s="466" t="e">
        <f t="shared" si="512"/>
        <v>#N/A</v>
      </c>
      <c r="BJ478" s="466" t="e">
        <f t="shared" si="512"/>
        <v>#N/A</v>
      </c>
      <c r="BK478" s="466" t="e">
        <f t="shared" si="512"/>
        <v>#N/A</v>
      </c>
      <c r="BL478" s="466" t="e">
        <f t="shared" si="512"/>
        <v>#N/A</v>
      </c>
      <c r="BM478" s="466" t="e">
        <f t="shared" si="512"/>
        <v>#N/A</v>
      </c>
      <c r="BN478" s="466" t="e">
        <f t="shared" si="512"/>
        <v>#N/A</v>
      </c>
      <c r="BO478" s="466" t="e">
        <f t="shared" si="512"/>
        <v>#N/A</v>
      </c>
      <c r="BP478" s="466" t="e">
        <f t="shared" si="512"/>
        <v>#N/A</v>
      </c>
      <c r="BQ478" s="466" t="e">
        <f t="shared" si="512"/>
        <v>#N/A</v>
      </c>
      <c r="BR478" s="466" t="e">
        <f t="shared" si="512"/>
        <v>#N/A</v>
      </c>
      <c r="BS478" s="466" t="e">
        <f t="shared" si="512"/>
        <v>#N/A</v>
      </c>
    </row>
    <row r="479" spans="2:71">
      <c r="B479" s="48">
        <f t="shared" si="505"/>
        <v>1953</v>
      </c>
      <c r="E479" s="52"/>
      <c r="M479" s="466" t="e">
        <f t="shared" si="477"/>
        <v>#N/A</v>
      </c>
      <c r="N479" s="466" t="e">
        <f t="shared" si="478"/>
        <v>#N/A</v>
      </c>
      <c r="X479" s="466" t="e">
        <f t="shared" si="479"/>
        <v>#N/A</v>
      </c>
      <c r="Y479" s="466" t="e">
        <f t="shared" si="480"/>
        <v>#N/A</v>
      </c>
      <c r="AA479" s="466" t="e">
        <f t="shared" si="510"/>
        <v>#N/A</v>
      </c>
      <c r="AB479" s="466" t="e">
        <f t="shared" si="510"/>
        <v>#N/A</v>
      </c>
      <c r="AC479" s="466" t="e">
        <f t="shared" si="482"/>
        <v>#N/A</v>
      </c>
      <c r="AD479" s="466" t="e">
        <f t="shared" si="483"/>
        <v>#N/A</v>
      </c>
      <c r="AE479" s="466" t="e">
        <f t="shared" si="484"/>
        <v>#N/A</v>
      </c>
      <c r="AG479" s="466" t="e">
        <f t="shared" si="485"/>
        <v>#N/A</v>
      </c>
      <c r="AM479" s="466" t="e">
        <f t="shared" si="486"/>
        <v>#N/A</v>
      </c>
      <c r="AN479" s="466" t="e">
        <f t="shared" si="487"/>
        <v>#N/A</v>
      </c>
      <c r="AO479" s="466" t="e">
        <f t="shared" si="488"/>
        <v>#N/A</v>
      </c>
      <c r="AP479" s="466" t="e">
        <f t="shared" si="489"/>
        <v>#N/A</v>
      </c>
      <c r="AQ479" s="466" t="e">
        <f t="shared" si="490"/>
        <v>#N/A</v>
      </c>
      <c r="AS479" s="466" t="e">
        <f t="shared" si="491"/>
        <v>#N/A</v>
      </c>
      <c r="AU479" s="466" t="e">
        <f t="shared" ref="AU479:BS479" si="513">IF($B479=AU$85-1, AU$84, IF(AND($B479&gt;=AU$85, $B479&lt;=AU$86), AU478*(1+AU179), NA()))</f>
        <v>#N/A</v>
      </c>
      <c r="AV479" s="466" t="e">
        <f t="shared" si="513"/>
        <v>#N/A</v>
      </c>
      <c r="AW479" s="466" t="e">
        <f t="shared" si="513"/>
        <v>#N/A</v>
      </c>
      <c r="AX479" s="466" t="e">
        <f t="shared" si="513"/>
        <v>#N/A</v>
      </c>
      <c r="AY479" s="466" t="e">
        <f t="shared" si="513"/>
        <v>#N/A</v>
      </c>
      <c r="AZ479" s="466" t="e">
        <f t="shared" si="513"/>
        <v>#N/A</v>
      </c>
      <c r="BA479" s="466" t="e">
        <f t="shared" si="513"/>
        <v>#N/A</v>
      </c>
      <c r="BB479" s="466" t="e">
        <f t="shared" si="513"/>
        <v>#N/A</v>
      </c>
      <c r="BC479" s="466" t="e">
        <f t="shared" si="513"/>
        <v>#N/A</v>
      </c>
      <c r="BD479" s="466" t="e">
        <f t="shared" si="513"/>
        <v>#N/A</v>
      </c>
      <c r="BE479" s="466" t="e">
        <f t="shared" si="513"/>
        <v>#N/A</v>
      </c>
      <c r="BF479" s="466" t="e">
        <f t="shared" si="513"/>
        <v>#N/A</v>
      </c>
      <c r="BG479" s="466" t="e">
        <f t="shared" si="513"/>
        <v>#N/A</v>
      </c>
      <c r="BH479" s="466" t="e">
        <f t="shared" si="513"/>
        <v>#N/A</v>
      </c>
      <c r="BI479" s="466" t="e">
        <f t="shared" si="513"/>
        <v>#N/A</v>
      </c>
      <c r="BJ479" s="466" t="e">
        <f t="shared" si="513"/>
        <v>#N/A</v>
      </c>
      <c r="BK479" s="466" t="e">
        <f t="shared" si="513"/>
        <v>#N/A</v>
      </c>
      <c r="BL479" s="466" t="e">
        <f t="shared" si="513"/>
        <v>#N/A</v>
      </c>
      <c r="BM479" s="466" t="e">
        <f t="shared" si="513"/>
        <v>#N/A</v>
      </c>
      <c r="BN479" s="466" t="e">
        <f t="shared" si="513"/>
        <v>#N/A</v>
      </c>
      <c r="BO479" s="466" t="e">
        <f t="shared" si="513"/>
        <v>#N/A</v>
      </c>
      <c r="BP479" s="466" t="e">
        <f t="shared" si="513"/>
        <v>#N/A</v>
      </c>
      <c r="BQ479" s="466" t="e">
        <f t="shared" si="513"/>
        <v>#N/A</v>
      </c>
      <c r="BR479" s="466" t="e">
        <f t="shared" si="513"/>
        <v>#N/A</v>
      </c>
      <c r="BS479" s="466" t="e">
        <f t="shared" si="513"/>
        <v>#N/A</v>
      </c>
    </row>
    <row r="480" spans="2:71">
      <c r="B480" s="48">
        <f t="shared" si="505"/>
        <v>1954</v>
      </c>
      <c r="E480" s="52"/>
      <c r="M480" s="466" t="e">
        <f t="shared" si="477"/>
        <v>#N/A</v>
      </c>
      <c r="N480" s="466" t="e">
        <f t="shared" si="478"/>
        <v>#N/A</v>
      </c>
      <c r="X480" s="466" t="e">
        <f t="shared" si="479"/>
        <v>#N/A</v>
      </c>
      <c r="Y480" s="466" t="e">
        <f t="shared" si="480"/>
        <v>#N/A</v>
      </c>
      <c r="AA480" s="466" t="e">
        <f t="shared" si="510"/>
        <v>#N/A</v>
      </c>
      <c r="AB480" s="466" t="e">
        <f t="shared" si="510"/>
        <v>#N/A</v>
      </c>
      <c r="AC480" s="466" t="e">
        <f t="shared" si="482"/>
        <v>#N/A</v>
      </c>
      <c r="AD480" s="466" t="e">
        <f t="shared" si="483"/>
        <v>#N/A</v>
      </c>
      <c r="AE480" s="466" t="e">
        <f t="shared" si="484"/>
        <v>#N/A</v>
      </c>
      <c r="AG480" s="466" t="e">
        <f t="shared" si="485"/>
        <v>#N/A</v>
      </c>
      <c r="AM480" s="466" t="e">
        <f t="shared" si="486"/>
        <v>#N/A</v>
      </c>
      <c r="AN480" s="466" t="e">
        <f t="shared" si="487"/>
        <v>#N/A</v>
      </c>
      <c r="AO480" s="466" t="e">
        <f t="shared" si="488"/>
        <v>#N/A</v>
      </c>
      <c r="AP480" s="466" t="e">
        <f t="shared" si="489"/>
        <v>#N/A</v>
      </c>
      <c r="AQ480" s="466" t="e">
        <f t="shared" si="490"/>
        <v>#N/A</v>
      </c>
      <c r="AS480" s="466" t="e">
        <f t="shared" si="491"/>
        <v>#N/A</v>
      </c>
      <c r="AU480" s="466" t="e">
        <f t="shared" ref="AU480:BS480" si="514">IF($B480=AU$85-1, AU$84, IF(AND($B480&gt;=AU$85, $B480&lt;=AU$86), AU479*(1+AU180), NA()))</f>
        <v>#N/A</v>
      </c>
      <c r="AV480" s="466" t="e">
        <f t="shared" si="514"/>
        <v>#N/A</v>
      </c>
      <c r="AW480" s="466" t="e">
        <f t="shared" si="514"/>
        <v>#N/A</v>
      </c>
      <c r="AX480" s="466" t="e">
        <f t="shared" si="514"/>
        <v>#N/A</v>
      </c>
      <c r="AY480" s="466" t="e">
        <f t="shared" si="514"/>
        <v>#N/A</v>
      </c>
      <c r="AZ480" s="466" t="e">
        <f t="shared" si="514"/>
        <v>#N/A</v>
      </c>
      <c r="BA480" s="466" t="e">
        <f t="shared" si="514"/>
        <v>#N/A</v>
      </c>
      <c r="BB480" s="466" t="e">
        <f t="shared" si="514"/>
        <v>#N/A</v>
      </c>
      <c r="BC480" s="466" t="e">
        <f t="shared" si="514"/>
        <v>#N/A</v>
      </c>
      <c r="BD480" s="466" t="e">
        <f t="shared" si="514"/>
        <v>#N/A</v>
      </c>
      <c r="BE480" s="466" t="e">
        <f t="shared" si="514"/>
        <v>#N/A</v>
      </c>
      <c r="BF480" s="466" t="e">
        <f t="shared" si="514"/>
        <v>#N/A</v>
      </c>
      <c r="BG480" s="466" t="e">
        <f t="shared" si="514"/>
        <v>#N/A</v>
      </c>
      <c r="BH480" s="466" t="e">
        <f t="shared" si="514"/>
        <v>#N/A</v>
      </c>
      <c r="BI480" s="466" t="e">
        <f t="shared" si="514"/>
        <v>#N/A</v>
      </c>
      <c r="BJ480" s="466" t="e">
        <f t="shared" si="514"/>
        <v>#N/A</v>
      </c>
      <c r="BK480" s="466" t="e">
        <f t="shared" si="514"/>
        <v>#N/A</v>
      </c>
      <c r="BL480" s="466" t="e">
        <f t="shared" si="514"/>
        <v>#N/A</v>
      </c>
      <c r="BM480" s="466" t="e">
        <f t="shared" si="514"/>
        <v>#N/A</v>
      </c>
      <c r="BN480" s="466" t="e">
        <f t="shared" si="514"/>
        <v>#N/A</v>
      </c>
      <c r="BO480" s="466" t="e">
        <f t="shared" si="514"/>
        <v>#N/A</v>
      </c>
      <c r="BP480" s="466" t="e">
        <f t="shared" si="514"/>
        <v>#N/A</v>
      </c>
      <c r="BQ480" s="466" t="e">
        <f t="shared" si="514"/>
        <v>#N/A</v>
      </c>
      <c r="BR480" s="466" t="e">
        <f t="shared" si="514"/>
        <v>#N/A</v>
      </c>
      <c r="BS480" s="466" t="e">
        <f t="shared" si="514"/>
        <v>#N/A</v>
      </c>
    </row>
    <row r="481" spans="2:71">
      <c r="B481" s="48">
        <f t="shared" si="505"/>
        <v>1955</v>
      </c>
      <c r="E481" s="52"/>
      <c r="M481" s="466" t="e">
        <f t="shared" si="477"/>
        <v>#N/A</v>
      </c>
      <c r="N481" s="466" t="e">
        <f t="shared" si="478"/>
        <v>#N/A</v>
      </c>
      <c r="X481" s="466" t="e">
        <f t="shared" si="479"/>
        <v>#N/A</v>
      </c>
      <c r="Y481" s="466" t="e">
        <f t="shared" si="480"/>
        <v>#N/A</v>
      </c>
      <c r="AA481" s="466" t="e">
        <f t="shared" si="510"/>
        <v>#N/A</v>
      </c>
      <c r="AB481" s="466" t="e">
        <f t="shared" si="510"/>
        <v>#N/A</v>
      </c>
      <c r="AC481" s="466" t="e">
        <f t="shared" si="482"/>
        <v>#N/A</v>
      </c>
      <c r="AD481" s="466" t="e">
        <f t="shared" si="483"/>
        <v>#N/A</v>
      </c>
      <c r="AE481" s="466" t="e">
        <f t="shared" si="484"/>
        <v>#N/A</v>
      </c>
      <c r="AG481" s="466" t="e">
        <f t="shared" si="485"/>
        <v>#N/A</v>
      </c>
      <c r="AM481" s="466" t="e">
        <f t="shared" si="486"/>
        <v>#N/A</v>
      </c>
      <c r="AN481" s="466" t="e">
        <f t="shared" si="487"/>
        <v>#N/A</v>
      </c>
      <c r="AO481" s="466" t="e">
        <f t="shared" si="488"/>
        <v>#N/A</v>
      </c>
      <c r="AP481" s="466" t="e">
        <f t="shared" si="489"/>
        <v>#N/A</v>
      </c>
      <c r="AQ481" s="466" t="e">
        <f t="shared" si="490"/>
        <v>#N/A</v>
      </c>
      <c r="AS481" s="466" t="e">
        <f t="shared" si="491"/>
        <v>#N/A</v>
      </c>
      <c r="AU481" s="466" t="e">
        <f t="shared" ref="AU481:BS481" si="515">IF($B481=AU$85-1, AU$84, IF(AND($B481&gt;=AU$85, $B481&lt;=AU$86), AU480*(1+AU181), NA()))</f>
        <v>#N/A</v>
      </c>
      <c r="AV481" s="466" t="e">
        <f t="shared" si="515"/>
        <v>#N/A</v>
      </c>
      <c r="AW481" s="466" t="e">
        <f t="shared" si="515"/>
        <v>#N/A</v>
      </c>
      <c r="AX481" s="466" t="e">
        <f t="shared" si="515"/>
        <v>#N/A</v>
      </c>
      <c r="AY481" s="466" t="e">
        <f t="shared" si="515"/>
        <v>#N/A</v>
      </c>
      <c r="AZ481" s="466" t="e">
        <f t="shared" si="515"/>
        <v>#N/A</v>
      </c>
      <c r="BA481" s="466" t="e">
        <f t="shared" si="515"/>
        <v>#N/A</v>
      </c>
      <c r="BB481" s="466" t="e">
        <f t="shared" si="515"/>
        <v>#N/A</v>
      </c>
      <c r="BC481" s="466" t="e">
        <f t="shared" si="515"/>
        <v>#N/A</v>
      </c>
      <c r="BD481" s="466" t="e">
        <f t="shared" si="515"/>
        <v>#N/A</v>
      </c>
      <c r="BE481" s="466" t="e">
        <f t="shared" si="515"/>
        <v>#N/A</v>
      </c>
      <c r="BF481" s="466" t="e">
        <f t="shared" si="515"/>
        <v>#N/A</v>
      </c>
      <c r="BG481" s="466" t="e">
        <f t="shared" si="515"/>
        <v>#N/A</v>
      </c>
      <c r="BH481" s="466" t="e">
        <f t="shared" si="515"/>
        <v>#N/A</v>
      </c>
      <c r="BI481" s="466" t="e">
        <f t="shared" si="515"/>
        <v>#N/A</v>
      </c>
      <c r="BJ481" s="466" t="e">
        <f t="shared" si="515"/>
        <v>#N/A</v>
      </c>
      <c r="BK481" s="466" t="e">
        <f t="shared" si="515"/>
        <v>#N/A</v>
      </c>
      <c r="BL481" s="466" t="e">
        <f t="shared" si="515"/>
        <v>#N/A</v>
      </c>
      <c r="BM481" s="466" t="e">
        <f t="shared" si="515"/>
        <v>#N/A</v>
      </c>
      <c r="BN481" s="466" t="e">
        <f t="shared" si="515"/>
        <v>#N/A</v>
      </c>
      <c r="BO481" s="466" t="e">
        <f t="shared" si="515"/>
        <v>#N/A</v>
      </c>
      <c r="BP481" s="466" t="e">
        <f t="shared" si="515"/>
        <v>#N/A</v>
      </c>
      <c r="BQ481" s="466" t="e">
        <f t="shared" si="515"/>
        <v>#N/A</v>
      </c>
      <c r="BR481" s="466" t="e">
        <f t="shared" si="515"/>
        <v>#N/A</v>
      </c>
      <c r="BS481" s="466" t="e">
        <f t="shared" si="515"/>
        <v>#N/A</v>
      </c>
    </row>
    <row r="482" spans="2:71">
      <c r="B482" s="48">
        <f t="shared" si="505"/>
        <v>1956</v>
      </c>
      <c r="E482" s="52"/>
      <c r="M482" s="466" t="e">
        <f t="shared" si="477"/>
        <v>#N/A</v>
      </c>
      <c r="N482" s="466" t="e">
        <f t="shared" si="478"/>
        <v>#N/A</v>
      </c>
      <c r="X482" s="466" t="e">
        <f t="shared" si="479"/>
        <v>#N/A</v>
      </c>
      <c r="Y482" s="466" t="e">
        <f t="shared" si="480"/>
        <v>#N/A</v>
      </c>
      <c r="AA482" s="466" t="e">
        <f t="shared" si="510"/>
        <v>#N/A</v>
      </c>
      <c r="AB482" s="466" t="e">
        <f t="shared" si="510"/>
        <v>#N/A</v>
      </c>
      <c r="AC482" s="466" t="e">
        <f t="shared" si="482"/>
        <v>#N/A</v>
      </c>
      <c r="AD482" s="466" t="e">
        <f t="shared" si="483"/>
        <v>#N/A</v>
      </c>
      <c r="AE482" s="466" t="e">
        <f t="shared" si="484"/>
        <v>#N/A</v>
      </c>
      <c r="AG482" s="466" t="e">
        <f t="shared" si="485"/>
        <v>#N/A</v>
      </c>
      <c r="AM482" s="466" t="e">
        <f t="shared" si="486"/>
        <v>#N/A</v>
      </c>
      <c r="AN482" s="466" t="e">
        <f t="shared" si="487"/>
        <v>#N/A</v>
      </c>
      <c r="AO482" s="466" t="e">
        <f t="shared" si="488"/>
        <v>#N/A</v>
      </c>
      <c r="AP482" s="466" t="e">
        <f t="shared" si="489"/>
        <v>#N/A</v>
      </c>
      <c r="AQ482" s="466" t="e">
        <f t="shared" si="490"/>
        <v>#N/A</v>
      </c>
      <c r="AS482" s="466" t="e">
        <f t="shared" si="491"/>
        <v>#N/A</v>
      </c>
      <c r="AU482" s="466" t="e">
        <f t="shared" ref="AU482:BS482" si="516">IF($B482=AU$85-1, AU$84, IF(AND($B482&gt;=AU$85, $B482&lt;=AU$86), AU481*(1+AU182), NA()))</f>
        <v>#N/A</v>
      </c>
      <c r="AV482" s="466" t="e">
        <f t="shared" si="516"/>
        <v>#N/A</v>
      </c>
      <c r="AW482" s="466" t="e">
        <f t="shared" si="516"/>
        <v>#N/A</v>
      </c>
      <c r="AX482" s="466" t="e">
        <f t="shared" si="516"/>
        <v>#N/A</v>
      </c>
      <c r="AY482" s="466" t="e">
        <f t="shared" si="516"/>
        <v>#N/A</v>
      </c>
      <c r="AZ482" s="466" t="e">
        <f t="shared" si="516"/>
        <v>#N/A</v>
      </c>
      <c r="BA482" s="466" t="e">
        <f t="shared" si="516"/>
        <v>#N/A</v>
      </c>
      <c r="BB482" s="466" t="e">
        <f t="shared" si="516"/>
        <v>#N/A</v>
      </c>
      <c r="BC482" s="466" t="e">
        <f t="shared" si="516"/>
        <v>#N/A</v>
      </c>
      <c r="BD482" s="466" t="e">
        <f t="shared" si="516"/>
        <v>#N/A</v>
      </c>
      <c r="BE482" s="466" t="e">
        <f t="shared" si="516"/>
        <v>#N/A</v>
      </c>
      <c r="BF482" s="466" t="e">
        <f t="shared" si="516"/>
        <v>#N/A</v>
      </c>
      <c r="BG482" s="466" t="e">
        <f t="shared" si="516"/>
        <v>#N/A</v>
      </c>
      <c r="BH482" s="466" t="e">
        <f t="shared" si="516"/>
        <v>#N/A</v>
      </c>
      <c r="BI482" s="466" t="e">
        <f t="shared" si="516"/>
        <v>#N/A</v>
      </c>
      <c r="BJ482" s="466" t="e">
        <f t="shared" si="516"/>
        <v>#N/A</v>
      </c>
      <c r="BK482" s="466" t="e">
        <f t="shared" si="516"/>
        <v>#N/A</v>
      </c>
      <c r="BL482" s="466" t="e">
        <f t="shared" si="516"/>
        <v>#N/A</v>
      </c>
      <c r="BM482" s="466" t="e">
        <f t="shared" si="516"/>
        <v>#N/A</v>
      </c>
      <c r="BN482" s="466" t="e">
        <f t="shared" si="516"/>
        <v>#N/A</v>
      </c>
      <c r="BO482" s="466" t="e">
        <f t="shared" si="516"/>
        <v>#N/A</v>
      </c>
      <c r="BP482" s="466" t="e">
        <f t="shared" si="516"/>
        <v>#N/A</v>
      </c>
      <c r="BQ482" s="466" t="e">
        <f t="shared" si="516"/>
        <v>#N/A</v>
      </c>
      <c r="BR482" s="466" t="e">
        <f t="shared" si="516"/>
        <v>#N/A</v>
      </c>
      <c r="BS482" s="466" t="e">
        <f t="shared" si="516"/>
        <v>#N/A</v>
      </c>
    </row>
    <row r="483" spans="2:71">
      <c r="B483" s="48">
        <f t="shared" si="505"/>
        <v>1957</v>
      </c>
      <c r="E483" s="52"/>
      <c r="M483" s="466" t="e">
        <f t="shared" si="477"/>
        <v>#N/A</v>
      </c>
      <c r="N483" s="466" t="e">
        <f t="shared" si="478"/>
        <v>#N/A</v>
      </c>
      <c r="X483" s="466" t="e">
        <f t="shared" si="479"/>
        <v>#N/A</v>
      </c>
      <c r="Y483" s="466" t="e">
        <f t="shared" si="480"/>
        <v>#N/A</v>
      </c>
      <c r="AA483" s="466" t="e">
        <f t="shared" si="510"/>
        <v>#N/A</v>
      </c>
      <c r="AB483" s="466" t="e">
        <f t="shared" si="510"/>
        <v>#N/A</v>
      </c>
      <c r="AC483" s="466" t="e">
        <f t="shared" si="482"/>
        <v>#N/A</v>
      </c>
      <c r="AD483" s="466" t="e">
        <f t="shared" si="483"/>
        <v>#N/A</v>
      </c>
      <c r="AE483" s="466" t="e">
        <f t="shared" si="484"/>
        <v>#N/A</v>
      </c>
      <c r="AG483" s="466" t="e">
        <f t="shared" si="485"/>
        <v>#N/A</v>
      </c>
      <c r="AM483" s="466" t="e">
        <f t="shared" si="486"/>
        <v>#N/A</v>
      </c>
      <c r="AN483" s="466" t="e">
        <f t="shared" si="487"/>
        <v>#N/A</v>
      </c>
      <c r="AO483" s="466" t="e">
        <f t="shared" si="488"/>
        <v>#N/A</v>
      </c>
      <c r="AP483" s="466" t="e">
        <f t="shared" si="489"/>
        <v>#N/A</v>
      </c>
      <c r="AQ483" s="466" t="e">
        <f t="shared" si="490"/>
        <v>#N/A</v>
      </c>
      <c r="AS483" s="466" t="e">
        <f t="shared" si="491"/>
        <v>#N/A</v>
      </c>
      <c r="AU483" s="466" t="e">
        <f t="shared" ref="AU483:BS483" si="517">IF($B483=AU$85-1, AU$84, IF(AND($B483&gt;=AU$85, $B483&lt;=AU$86), AU482*(1+AU183), NA()))</f>
        <v>#N/A</v>
      </c>
      <c r="AV483" s="466" t="e">
        <f t="shared" si="517"/>
        <v>#N/A</v>
      </c>
      <c r="AW483" s="466" t="e">
        <f t="shared" si="517"/>
        <v>#N/A</v>
      </c>
      <c r="AX483" s="466" t="e">
        <f t="shared" si="517"/>
        <v>#N/A</v>
      </c>
      <c r="AY483" s="466" t="e">
        <f t="shared" si="517"/>
        <v>#N/A</v>
      </c>
      <c r="AZ483" s="466" t="e">
        <f t="shared" si="517"/>
        <v>#N/A</v>
      </c>
      <c r="BA483" s="466" t="e">
        <f t="shared" si="517"/>
        <v>#N/A</v>
      </c>
      <c r="BB483" s="466" t="e">
        <f t="shared" si="517"/>
        <v>#N/A</v>
      </c>
      <c r="BC483" s="466" t="e">
        <f t="shared" si="517"/>
        <v>#N/A</v>
      </c>
      <c r="BD483" s="466" t="e">
        <f t="shared" si="517"/>
        <v>#N/A</v>
      </c>
      <c r="BE483" s="466" t="e">
        <f t="shared" si="517"/>
        <v>#N/A</v>
      </c>
      <c r="BF483" s="466" t="e">
        <f t="shared" si="517"/>
        <v>#N/A</v>
      </c>
      <c r="BG483" s="466" t="e">
        <f t="shared" si="517"/>
        <v>#N/A</v>
      </c>
      <c r="BH483" s="466" t="e">
        <f t="shared" si="517"/>
        <v>#N/A</v>
      </c>
      <c r="BI483" s="466" t="e">
        <f t="shared" si="517"/>
        <v>#N/A</v>
      </c>
      <c r="BJ483" s="466" t="e">
        <f t="shared" si="517"/>
        <v>#N/A</v>
      </c>
      <c r="BK483" s="466" t="e">
        <f t="shared" si="517"/>
        <v>#N/A</v>
      </c>
      <c r="BL483" s="466" t="e">
        <f t="shared" si="517"/>
        <v>#N/A</v>
      </c>
      <c r="BM483" s="466" t="e">
        <f t="shared" si="517"/>
        <v>#N/A</v>
      </c>
      <c r="BN483" s="466" t="e">
        <f t="shared" si="517"/>
        <v>#N/A</v>
      </c>
      <c r="BO483" s="466" t="e">
        <f t="shared" si="517"/>
        <v>#N/A</v>
      </c>
      <c r="BP483" s="466" t="e">
        <f t="shared" si="517"/>
        <v>#N/A</v>
      </c>
      <c r="BQ483" s="466" t="e">
        <f t="shared" si="517"/>
        <v>#N/A</v>
      </c>
      <c r="BR483" s="466" t="e">
        <f t="shared" si="517"/>
        <v>#N/A</v>
      </c>
      <c r="BS483" s="466" t="e">
        <f t="shared" si="517"/>
        <v>#N/A</v>
      </c>
    </row>
    <row r="484" spans="2:71">
      <c r="B484" s="48">
        <f t="shared" si="505"/>
        <v>1958</v>
      </c>
      <c r="E484" s="52"/>
      <c r="M484" s="466" t="e">
        <f t="shared" si="477"/>
        <v>#N/A</v>
      </c>
      <c r="N484" s="466" t="e">
        <f t="shared" si="478"/>
        <v>#N/A</v>
      </c>
      <c r="X484" s="466" t="e">
        <f t="shared" si="479"/>
        <v>#N/A</v>
      </c>
      <c r="Y484" s="466" t="e">
        <f t="shared" si="480"/>
        <v>#N/A</v>
      </c>
      <c r="AA484" s="466" t="e">
        <f t="shared" si="510"/>
        <v>#N/A</v>
      </c>
      <c r="AB484" s="466" t="e">
        <f t="shared" si="510"/>
        <v>#N/A</v>
      </c>
      <c r="AC484" s="466" t="e">
        <f t="shared" si="482"/>
        <v>#N/A</v>
      </c>
      <c r="AD484" s="466" t="e">
        <f t="shared" si="483"/>
        <v>#N/A</v>
      </c>
      <c r="AE484" s="466" t="e">
        <f t="shared" si="484"/>
        <v>#N/A</v>
      </c>
      <c r="AG484" s="466" t="e">
        <f t="shared" si="485"/>
        <v>#N/A</v>
      </c>
      <c r="AM484" s="466" t="e">
        <f t="shared" si="486"/>
        <v>#N/A</v>
      </c>
      <c r="AN484" s="466" t="e">
        <f t="shared" si="487"/>
        <v>#N/A</v>
      </c>
      <c r="AO484" s="466" t="e">
        <f t="shared" si="488"/>
        <v>#N/A</v>
      </c>
      <c r="AP484" s="466" t="e">
        <f t="shared" si="489"/>
        <v>#N/A</v>
      </c>
      <c r="AQ484" s="466" t="e">
        <f t="shared" si="490"/>
        <v>#N/A</v>
      </c>
      <c r="AS484" s="466" t="e">
        <f t="shared" si="491"/>
        <v>#N/A</v>
      </c>
      <c r="AU484" s="466" t="e">
        <f t="shared" ref="AU484:BS484" si="518">IF($B484=AU$85-1, AU$84, IF(AND($B484&gt;=AU$85, $B484&lt;=AU$86), AU483*(1+AU184), NA()))</f>
        <v>#N/A</v>
      </c>
      <c r="AV484" s="466" t="e">
        <f t="shared" si="518"/>
        <v>#N/A</v>
      </c>
      <c r="AW484" s="466" t="e">
        <f t="shared" si="518"/>
        <v>#N/A</v>
      </c>
      <c r="AX484" s="466" t="e">
        <f t="shared" si="518"/>
        <v>#N/A</v>
      </c>
      <c r="AY484" s="466" t="e">
        <f t="shared" si="518"/>
        <v>#N/A</v>
      </c>
      <c r="AZ484" s="466" t="e">
        <f t="shared" si="518"/>
        <v>#N/A</v>
      </c>
      <c r="BA484" s="466" t="e">
        <f t="shared" si="518"/>
        <v>#N/A</v>
      </c>
      <c r="BB484" s="466" t="e">
        <f t="shared" si="518"/>
        <v>#N/A</v>
      </c>
      <c r="BC484" s="466" t="e">
        <f t="shared" si="518"/>
        <v>#N/A</v>
      </c>
      <c r="BD484" s="466" t="e">
        <f t="shared" si="518"/>
        <v>#N/A</v>
      </c>
      <c r="BE484" s="466" t="e">
        <f t="shared" si="518"/>
        <v>#N/A</v>
      </c>
      <c r="BF484" s="466" t="e">
        <f t="shared" si="518"/>
        <v>#N/A</v>
      </c>
      <c r="BG484" s="466" t="e">
        <f t="shared" si="518"/>
        <v>#N/A</v>
      </c>
      <c r="BH484" s="466" t="e">
        <f t="shared" si="518"/>
        <v>#N/A</v>
      </c>
      <c r="BI484" s="466" t="e">
        <f t="shared" si="518"/>
        <v>#N/A</v>
      </c>
      <c r="BJ484" s="466" t="e">
        <f t="shared" si="518"/>
        <v>#N/A</v>
      </c>
      <c r="BK484" s="466" t="e">
        <f t="shared" si="518"/>
        <v>#N/A</v>
      </c>
      <c r="BL484" s="466" t="e">
        <f t="shared" si="518"/>
        <v>#N/A</v>
      </c>
      <c r="BM484" s="466" t="e">
        <f t="shared" si="518"/>
        <v>#N/A</v>
      </c>
      <c r="BN484" s="466" t="e">
        <f t="shared" si="518"/>
        <v>#N/A</v>
      </c>
      <c r="BO484" s="466" t="e">
        <f t="shared" si="518"/>
        <v>#N/A</v>
      </c>
      <c r="BP484" s="466" t="e">
        <f t="shared" si="518"/>
        <v>#N/A</v>
      </c>
      <c r="BQ484" s="466" t="e">
        <f t="shared" si="518"/>
        <v>#N/A</v>
      </c>
      <c r="BR484" s="466" t="e">
        <f t="shared" si="518"/>
        <v>#N/A</v>
      </c>
      <c r="BS484" s="466" t="e">
        <f t="shared" si="518"/>
        <v>#N/A</v>
      </c>
    </row>
    <row r="485" spans="2:71">
      <c r="B485" s="48">
        <f t="shared" si="505"/>
        <v>1959</v>
      </c>
      <c r="E485" s="52"/>
      <c r="M485" s="466" t="e">
        <f t="shared" si="477"/>
        <v>#N/A</v>
      </c>
      <c r="N485" s="466" t="e">
        <f t="shared" si="478"/>
        <v>#N/A</v>
      </c>
      <c r="X485" s="466" t="e">
        <f t="shared" si="479"/>
        <v>#N/A</v>
      </c>
      <c r="Y485" s="466" t="e">
        <f t="shared" si="480"/>
        <v>#N/A</v>
      </c>
      <c r="AA485" s="466" t="e">
        <f t="shared" si="510"/>
        <v>#N/A</v>
      </c>
      <c r="AB485" s="466" t="e">
        <f t="shared" si="510"/>
        <v>#N/A</v>
      </c>
      <c r="AC485" s="466" t="e">
        <f t="shared" si="482"/>
        <v>#N/A</v>
      </c>
      <c r="AD485" s="466" t="e">
        <f t="shared" si="483"/>
        <v>#N/A</v>
      </c>
      <c r="AE485" s="466" t="e">
        <f t="shared" si="484"/>
        <v>#N/A</v>
      </c>
      <c r="AG485" s="466" t="e">
        <f t="shared" si="485"/>
        <v>#N/A</v>
      </c>
      <c r="AM485" s="466" t="e">
        <f t="shared" si="486"/>
        <v>#N/A</v>
      </c>
      <c r="AN485" s="466" t="e">
        <f t="shared" si="487"/>
        <v>#N/A</v>
      </c>
      <c r="AO485" s="466" t="e">
        <f t="shared" si="488"/>
        <v>#N/A</v>
      </c>
      <c r="AP485" s="466" t="e">
        <f t="shared" si="489"/>
        <v>#N/A</v>
      </c>
      <c r="AQ485" s="466" t="e">
        <f t="shared" si="490"/>
        <v>#N/A</v>
      </c>
      <c r="AS485" s="466" t="e">
        <f t="shared" si="491"/>
        <v>#N/A</v>
      </c>
      <c r="AU485" s="466" t="e">
        <f t="shared" ref="AU485:BS485" si="519">IF($B485=AU$85-1, AU$84, IF(AND($B485&gt;=AU$85, $B485&lt;=AU$86), AU484*(1+AU185), NA()))</f>
        <v>#N/A</v>
      </c>
      <c r="AV485" s="466" t="e">
        <f t="shared" si="519"/>
        <v>#N/A</v>
      </c>
      <c r="AW485" s="466" t="e">
        <f t="shared" si="519"/>
        <v>#N/A</v>
      </c>
      <c r="AX485" s="466" t="e">
        <f t="shared" si="519"/>
        <v>#N/A</v>
      </c>
      <c r="AY485" s="466" t="e">
        <f t="shared" si="519"/>
        <v>#N/A</v>
      </c>
      <c r="AZ485" s="466" t="e">
        <f t="shared" si="519"/>
        <v>#N/A</v>
      </c>
      <c r="BA485" s="466" t="e">
        <f t="shared" si="519"/>
        <v>#N/A</v>
      </c>
      <c r="BB485" s="466" t="e">
        <f t="shared" si="519"/>
        <v>#N/A</v>
      </c>
      <c r="BC485" s="466" t="e">
        <f t="shared" si="519"/>
        <v>#N/A</v>
      </c>
      <c r="BD485" s="466" t="e">
        <f t="shared" si="519"/>
        <v>#N/A</v>
      </c>
      <c r="BE485" s="466" t="e">
        <f t="shared" si="519"/>
        <v>#N/A</v>
      </c>
      <c r="BF485" s="466" t="e">
        <f t="shared" si="519"/>
        <v>#N/A</v>
      </c>
      <c r="BG485" s="466" t="e">
        <f t="shared" si="519"/>
        <v>#N/A</v>
      </c>
      <c r="BH485" s="466" t="e">
        <f t="shared" si="519"/>
        <v>#N/A</v>
      </c>
      <c r="BI485" s="466" t="e">
        <f t="shared" si="519"/>
        <v>#N/A</v>
      </c>
      <c r="BJ485" s="466" t="e">
        <f t="shared" si="519"/>
        <v>#N/A</v>
      </c>
      <c r="BK485" s="466" t="e">
        <f t="shared" si="519"/>
        <v>#N/A</v>
      </c>
      <c r="BL485" s="466" t="e">
        <f t="shared" si="519"/>
        <v>#N/A</v>
      </c>
      <c r="BM485" s="466" t="e">
        <f t="shared" si="519"/>
        <v>#N/A</v>
      </c>
      <c r="BN485" s="466" t="e">
        <f t="shared" si="519"/>
        <v>#N/A</v>
      </c>
      <c r="BO485" s="466" t="e">
        <f t="shared" si="519"/>
        <v>#N/A</v>
      </c>
      <c r="BP485" s="466" t="e">
        <f t="shared" si="519"/>
        <v>#N/A</v>
      </c>
      <c r="BQ485" s="466" t="e">
        <f t="shared" si="519"/>
        <v>#N/A</v>
      </c>
      <c r="BR485" s="466" t="e">
        <f t="shared" si="519"/>
        <v>#N/A</v>
      </c>
      <c r="BS485" s="466" t="e">
        <f t="shared" si="519"/>
        <v>#N/A</v>
      </c>
    </row>
    <row r="486" spans="2:71">
      <c r="B486" s="48">
        <f t="shared" si="505"/>
        <v>1960</v>
      </c>
      <c r="E486" s="52"/>
      <c r="M486" s="466" t="e">
        <f t="shared" si="477"/>
        <v>#N/A</v>
      </c>
      <c r="N486" s="466" t="e">
        <f t="shared" si="478"/>
        <v>#N/A</v>
      </c>
      <c r="X486" s="466" t="e">
        <f t="shared" si="479"/>
        <v>#N/A</v>
      </c>
      <c r="Y486" s="466" t="e">
        <f t="shared" si="480"/>
        <v>#N/A</v>
      </c>
      <c r="AA486" s="466" t="e">
        <f t="shared" si="510"/>
        <v>#N/A</v>
      </c>
      <c r="AB486" s="466" t="e">
        <f t="shared" si="510"/>
        <v>#N/A</v>
      </c>
      <c r="AC486" s="466" t="e">
        <f t="shared" si="482"/>
        <v>#N/A</v>
      </c>
      <c r="AD486" s="466" t="e">
        <f t="shared" si="483"/>
        <v>#N/A</v>
      </c>
      <c r="AE486" s="466" t="e">
        <f t="shared" si="484"/>
        <v>#N/A</v>
      </c>
      <c r="AG486" s="466" t="e">
        <f t="shared" si="485"/>
        <v>#N/A</v>
      </c>
      <c r="AM486" s="466" t="e">
        <f t="shared" si="486"/>
        <v>#N/A</v>
      </c>
      <c r="AN486" s="466" t="e">
        <f t="shared" si="487"/>
        <v>#N/A</v>
      </c>
      <c r="AO486" s="466" t="e">
        <f t="shared" si="488"/>
        <v>#N/A</v>
      </c>
      <c r="AP486" s="466" t="e">
        <f t="shared" si="489"/>
        <v>#N/A</v>
      </c>
      <c r="AQ486" s="466" t="e">
        <f t="shared" si="490"/>
        <v>#N/A</v>
      </c>
      <c r="AS486" s="466" t="e">
        <f t="shared" si="491"/>
        <v>#N/A</v>
      </c>
      <c r="AU486" s="466" t="e">
        <f t="shared" ref="AU486:BS486" si="520">IF($B486=AU$85-1, AU$84, IF(AND($B486&gt;=AU$85, $B486&lt;=AU$86), AU485*(1+AU186), NA()))</f>
        <v>#N/A</v>
      </c>
      <c r="AV486" s="466" t="e">
        <f t="shared" si="520"/>
        <v>#N/A</v>
      </c>
      <c r="AW486" s="466" t="e">
        <f t="shared" si="520"/>
        <v>#N/A</v>
      </c>
      <c r="AX486" s="466" t="e">
        <f t="shared" si="520"/>
        <v>#N/A</v>
      </c>
      <c r="AY486" s="466" t="e">
        <f t="shared" si="520"/>
        <v>#N/A</v>
      </c>
      <c r="AZ486" s="466" t="e">
        <f t="shared" si="520"/>
        <v>#N/A</v>
      </c>
      <c r="BA486" s="466" t="e">
        <f t="shared" si="520"/>
        <v>#N/A</v>
      </c>
      <c r="BB486" s="466" t="e">
        <f t="shared" si="520"/>
        <v>#N/A</v>
      </c>
      <c r="BC486" s="466" t="e">
        <f t="shared" si="520"/>
        <v>#N/A</v>
      </c>
      <c r="BD486" s="466" t="e">
        <f t="shared" si="520"/>
        <v>#N/A</v>
      </c>
      <c r="BE486" s="466" t="e">
        <f t="shared" si="520"/>
        <v>#N/A</v>
      </c>
      <c r="BF486" s="466" t="e">
        <f t="shared" si="520"/>
        <v>#N/A</v>
      </c>
      <c r="BG486" s="466" t="e">
        <f t="shared" si="520"/>
        <v>#N/A</v>
      </c>
      <c r="BH486" s="466" t="e">
        <f t="shared" si="520"/>
        <v>#N/A</v>
      </c>
      <c r="BI486" s="466" t="e">
        <f t="shared" si="520"/>
        <v>#N/A</v>
      </c>
      <c r="BJ486" s="466" t="e">
        <f t="shared" si="520"/>
        <v>#N/A</v>
      </c>
      <c r="BK486" s="466" t="e">
        <f t="shared" si="520"/>
        <v>#N/A</v>
      </c>
      <c r="BL486" s="466" t="e">
        <f t="shared" si="520"/>
        <v>#N/A</v>
      </c>
      <c r="BM486" s="466" t="e">
        <f t="shared" si="520"/>
        <v>#N/A</v>
      </c>
      <c r="BN486" s="466" t="e">
        <f t="shared" si="520"/>
        <v>#N/A</v>
      </c>
      <c r="BO486" s="466" t="e">
        <f t="shared" si="520"/>
        <v>#N/A</v>
      </c>
      <c r="BP486" s="466" t="e">
        <f t="shared" si="520"/>
        <v>#N/A</v>
      </c>
      <c r="BQ486" s="466" t="e">
        <f t="shared" si="520"/>
        <v>#N/A</v>
      </c>
      <c r="BR486" s="466" t="e">
        <f t="shared" si="520"/>
        <v>#N/A</v>
      </c>
      <c r="BS486" s="466" t="e">
        <f t="shared" si="520"/>
        <v>#N/A</v>
      </c>
    </row>
    <row r="487" spans="2:71">
      <c r="B487" s="48">
        <f t="shared" si="505"/>
        <v>1961</v>
      </c>
      <c r="E487" s="52"/>
      <c r="M487" s="466" t="e">
        <f t="shared" si="477"/>
        <v>#N/A</v>
      </c>
      <c r="N487" s="466" t="e">
        <f t="shared" si="478"/>
        <v>#N/A</v>
      </c>
      <c r="X487" s="466" t="e">
        <f t="shared" si="479"/>
        <v>#N/A</v>
      </c>
      <c r="Y487" s="466" t="e">
        <f t="shared" si="480"/>
        <v>#N/A</v>
      </c>
      <c r="AA487" s="466" t="e">
        <f t="shared" si="510"/>
        <v>#N/A</v>
      </c>
      <c r="AB487" s="466" t="e">
        <f t="shared" si="510"/>
        <v>#N/A</v>
      </c>
      <c r="AC487" s="466" t="e">
        <f t="shared" si="482"/>
        <v>#N/A</v>
      </c>
      <c r="AD487" s="466" t="e">
        <f t="shared" si="483"/>
        <v>#N/A</v>
      </c>
      <c r="AE487" s="466" t="e">
        <f t="shared" si="484"/>
        <v>#N/A</v>
      </c>
      <c r="AG487" s="466" t="e">
        <f t="shared" si="485"/>
        <v>#N/A</v>
      </c>
      <c r="AM487" s="466" t="e">
        <f t="shared" si="486"/>
        <v>#N/A</v>
      </c>
      <c r="AN487" s="466" t="e">
        <f t="shared" si="487"/>
        <v>#N/A</v>
      </c>
      <c r="AO487" s="466" t="e">
        <f t="shared" si="488"/>
        <v>#N/A</v>
      </c>
      <c r="AP487" s="466" t="e">
        <f t="shared" si="489"/>
        <v>#N/A</v>
      </c>
      <c r="AQ487" s="466" t="e">
        <f t="shared" si="490"/>
        <v>#N/A</v>
      </c>
      <c r="AS487" s="466" t="e">
        <f t="shared" si="491"/>
        <v>#N/A</v>
      </c>
      <c r="AU487" s="466" t="e">
        <f t="shared" ref="AU487:BS487" si="521">IF($B487=AU$85-1, AU$84, IF(AND($B487&gt;=AU$85, $B487&lt;=AU$86), AU486*(1+AU187), NA()))</f>
        <v>#N/A</v>
      </c>
      <c r="AV487" s="466" t="e">
        <f t="shared" si="521"/>
        <v>#N/A</v>
      </c>
      <c r="AW487" s="466" t="e">
        <f t="shared" si="521"/>
        <v>#N/A</v>
      </c>
      <c r="AX487" s="466" t="e">
        <f t="shared" si="521"/>
        <v>#N/A</v>
      </c>
      <c r="AY487" s="466" t="e">
        <f t="shared" si="521"/>
        <v>#N/A</v>
      </c>
      <c r="AZ487" s="466" t="e">
        <f t="shared" si="521"/>
        <v>#N/A</v>
      </c>
      <c r="BA487" s="466" t="e">
        <f t="shared" si="521"/>
        <v>#N/A</v>
      </c>
      <c r="BB487" s="466" t="e">
        <f t="shared" si="521"/>
        <v>#N/A</v>
      </c>
      <c r="BC487" s="466" t="e">
        <f t="shared" si="521"/>
        <v>#N/A</v>
      </c>
      <c r="BD487" s="466" t="e">
        <f t="shared" si="521"/>
        <v>#N/A</v>
      </c>
      <c r="BE487" s="466" t="e">
        <f t="shared" si="521"/>
        <v>#N/A</v>
      </c>
      <c r="BF487" s="466" t="e">
        <f t="shared" si="521"/>
        <v>#N/A</v>
      </c>
      <c r="BG487" s="466" t="e">
        <f t="shared" si="521"/>
        <v>#N/A</v>
      </c>
      <c r="BH487" s="466" t="e">
        <f t="shared" si="521"/>
        <v>#N/A</v>
      </c>
      <c r="BI487" s="466" t="e">
        <f t="shared" si="521"/>
        <v>#N/A</v>
      </c>
      <c r="BJ487" s="466" t="e">
        <f t="shared" si="521"/>
        <v>#N/A</v>
      </c>
      <c r="BK487" s="466" t="e">
        <f t="shared" si="521"/>
        <v>#N/A</v>
      </c>
      <c r="BL487" s="466" t="e">
        <f t="shared" si="521"/>
        <v>#N/A</v>
      </c>
      <c r="BM487" s="466" t="e">
        <f t="shared" si="521"/>
        <v>#N/A</v>
      </c>
      <c r="BN487" s="466" t="e">
        <f t="shared" si="521"/>
        <v>#N/A</v>
      </c>
      <c r="BO487" s="466" t="e">
        <f t="shared" si="521"/>
        <v>#N/A</v>
      </c>
      <c r="BP487" s="466" t="e">
        <f t="shared" si="521"/>
        <v>#N/A</v>
      </c>
      <c r="BQ487" s="466" t="e">
        <f t="shared" si="521"/>
        <v>#N/A</v>
      </c>
      <c r="BR487" s="466" t="e">
        <f t="shared" si="521"/>
        <v>#N/A</v>
      </c>
      <c r="BS487" s="466" t="e">
        <f t="shared" si="521"/>
        <v>#N/A</v>
      </c>
    </row>
    <row r="488" spans="2:71">
      <c r="B488" s="48">
        <f t="shared" si="505"/>
        <v>1962</v>
      </c>
      <c r="E488" s="52"/>
      <c r="M488" s="466" t="e">
        <f t="shared" si="477"/>
        <v>#N/A</v>
      </c>
      <c r="N488" s="466" t="e">
        <f t="shared" si="478"/>
        <v>#N/A</v>
      </c>
      <c r="X488" s="466" t="e">
        <f t="shared" si="479"/>
        <v>#N/A</v>
      </c>
      <c r="Y488" s="466" t="e">
        <f t="shared" si="480"/>
        <v>#N/A</v>
      </c>
      <c r="AA488" s="466" t="e">
        <f t="shared" si="510"/>
        <v>#N/A</v>
      </c>
      <c r="AB488" s="466" t="e">
        <f t="shared" si="510"/>
        <v>#N/A</v>
      </c>
      <c r="AC488" s="466" t="e">
        <f t="shared" si="482"/>
        <v>#N/A</v>
      </c>
      <c r="AD488" s="466" t="e">
        <f t="shared" si="483"/>
        <v>#N/A</v>
      </c>
      <c r="AE488" s="466" t="e">
        <f t="shared" si="484"/>
        <v>#N/A</v>
      </c>
      <c r="AG488" s="466" t="e">
        <f t="shared" si="485"/>
        <v>#N/A</v>
      </c>
      <c r="AM488" s="466" t="e">
        <f t="shared" si="486"/>
        <v>#N/A</v>
      </c>
      <c r="AN488" s="466" t="e">
        <f t="shared" si="487"/>
        <v>#N/A</v>
      </c>
      <c r="AO488" s="466" t="e">
        <f t="shared" si="488"/>
        <v>#N/A</v>
      </c>
      <c r="AP488" s="466" t="e">
        <f t="shared" si="489"/>
        <v>#N/A</v>
      </c>
      <c r="AQ488" s="466" t="e">
        <f t="shared" si="490"/>
        <v>#N/A</v>
      </c>
      <c r="AS488" s="466" t="e">
        <f t="shared" si="491"/>
        <v>#N/A</v>
      </c>
      <c r="AU488" s="466" t="e">
        <f t="shared" ref="AU488:BS488" si="522">IF($B488=AU$85-1, AU$84, IF(AND($B488&gt;=AU$85, $B488&lt;=AU$86), AU487*(1+AU188), NA()))</f>
        <v>#N/A</v>
      </c>
      <c r="AV488" s="466" t="e">
        <f t="shared" si="522"/>
        <v>#N/A</v>
      </c>
      <c r="AW488" s="466" t="e">
        <f t="shared" si="522"/>
        <v>#N/A</v>
      </c>
      <c r="AX488" s="466" t="e">
        <f t="shared" si="522"/>
        <v>#N/A</v>
      </c>
      <c r="AY488" s="466" t="e">
        <f t="shared" si="522"/>
        <v>#N/A</v>
      </c>
      <c r="AZ488" s="466" t="e">
        <f t="shared" si="522"/>
        <v>#N/A</v>
      </c>
      <c r="BA488" s="466" t="e">
        <f t="shared" si="522"/>
        <v>#N/A</v>
      </c>
      <c r="BB488" s="466" t="e">
        <f t="shared" si="522"/>
        <v>#N/A</v>
      </c>
      <c r="BC488" s="466" t="e">
        <f t="shared" si="522"/>
        <v>#N/A</v>
      </c>
      <c r="BD488" s="466" t="e">
        <f t="shared" si="522"/>
        <v>#N/A</v>
      </c>
      <c r="BE488" s="466" t="e">
        <f t="shared" si="522"/>
        <v>#N/A</v>
      </c>
      <c r="BF488" s="466" t="e">
        <f t="shared" si="522"/>
        <v>#N/A</v>
      </c>
      <c r="BG488" s="466" t="e">
        <f t="shared" si="522"/>
        <v>#N/A</v>
      </c>
      <c r="BH488" s="466" t="e">
        <f t="shared" si="522"/>
        <v>#N/A</v>
      </c>
      <c r="BI488" s="466" t="e">
        <f t="shared" si="522"/>
        <v>#N/A</v>
      </c>
      <c r="BJ488" s="466" t="e">
        <f t="shared" si="522"/>
        <v>#N/A</v>
      </c>
      <c r="BK488" s="466" t="e">
        <f t="shared" si="522"/>
        <v>#N/A</v>
      </c>
      <c r="BL488" s="466" t="e">
        <f t="shared" si="522"/>
        <v>#N/A</v>
      </c>
      <c r="BM488" s="466" t="e">
        <f t="shared" si="522"/>
        <v>#N/A</v>
      </c>
      <c r="BN488" s="466" t="e">
        <f t="shared" si="522"/>
        <v>#N/A</v>
      </c>
      <c r="BO488" s="466" t="e">
        <f t="shared" si="522"/>
        <v>#N/A</v>
      </c>
      <c r="BP488" s="466" t="e">
        <f t="shared" si="522"/>
        <v>#N/A</v>
      </c>
      <c r="BQ488" s="466" t="e">
        <f t="shared" si="522"/>
        <v>#N/A</v>
      </c>
      <c r="BR488" s="466" t="e">
        <f t="shared" si="522"/>
        <v>#N/A</v>
      </c>
      <c r="BS488" s="466" t="e">
        <f t="shared" si="522"/>
        <v>#N/A</v>
      </c>
    </row>
    <row r="489" spans="2:71">
      <c r="B489" s="48">
        <f t="shared" si="505"/>
        <v>1963</v>
      </c>
      <c r="E489" s="52"/>
      <c r="M489" s="466" t="e">
        <f t="shared" si="477"/>
        <v>#N/A</v>
      </c>
      <c r="N489" s="466" t="e">
        <f t="shared" si="478"/>
        <v>#N/A</v>
      </c>
      <c r="X489" s="466" t="e">
        <f t="shared" si="479"/>
        <v>#N/A</v>
      </c>
      <c r="Y489" s="466" t="e">
        <f t="shared" si="480"/>
        <v>#N/A</v>
      </c>
      <c r="AA489" s="466" t="e">
        <f t="shared" si="510"/>
        <v>#N/A</v>
      </c>
      <c r="AB489" s="466" t="e">
        <f t="shared" si="510"/>
        <v>#N/A</v>
      </c>
      <c r="AC489" s="466" t="e">
        <f t="shared" si="482"/>
        <v>#N/A</v>
      </c>
      <c r="AD489" s="466" t="e">
        <f t="shared" si="483"/>
        <v>#N/A</v>
      </c>
      <c r="AE489" s="466" t="e">
        <f t="shared" si="484"/>
        <v>#N/A</v>
      </c>
      <c r="AG489" s="466" t="e">
        <f t="shared" si="485"/>
        <v>#N/A</v>
      </c>
      <c r="AM489" s="466" t="e">
        <f t="shared" si="486"/>
        <v>#N/A</v>
      </c>
      <c r="AN489" s="466" t="e">
        <f t="shared" si="487"/>
        <v>#N/A</v>
      </c>
      <c r="AO489" s="466" t="e">
        <f t="shared" si="488"/>
        <v>#N/A</v>
      </c>
      <c r="AP489" s="466" t="e">
        <f t="shared" si="489"/>
        <v>#N/A</v>
      </c>
      <c r="AQ489" s="466" t="e">
        <f t="shared" si="490"/>
        <v>#N/A</v>
      </c>
      <c r="AS489" s="466" t="e">
        <f t="shared" si="491"/>
        <v>#N/A</v>
      </c>
      <c r="AU489" s="466" t="e">
        <f t="shared" ref="AU489:BS489" si="523">IF($B489=AU$85-1, AU$84, IF(AND($B489&gt;=AU$85, $B489&lt;=AU$86), AU488*(1+AU189), NA()))</f>
        <v>#N/A</v>
      </c>
      <c r="AV489" s="466" t="e">
        <f t="shared" si="523"/>
        <v>#N/A</v>
      </c>
      <c r="AW489" s="466" t="e">
        <f t="shared" si="523"/>
        <v>#N/A</v>
      </c>
      <c r="AX489" s="466" t="e">
        <f t="shared" si="523"/>
        <v>#N/A</v>
      </c>
      <c r="AY489" s="466" t="e">
        <f t="shared" si="523"/>
        <v>#N/A</v>
      </c>
      <c r="AZ489" s="466" t="e">
        <f t="shared" si="523"/>
        <v>#N/A</v>
      </c>
      <c r="BA489" s="466" t="e">
        <f t="shared" si="523"/>
        <v>#N/A</v>
      </c>
      <c r="BB489" s="466" t="e">
        <f t="shared" si="523"/>
        <v>#N/A</v>
      </c>
      <c r="BC489" s="466" t="e">
        <f t="shared" si="523"/>
        <v>#N/A</v>
      </c>
      <c r="BD489" s="466" t="e">
        <f t="shared" si="523"/>
        <v>#N/A</v>
      </c>
      <c r="BE489" s="466" t="e">
        <f t="shared" si="523"/>
        <v>#N/A</v>
      </c>
      <c r="BF489" s="466" t="e">
        <f t="shared" si="523"/>
        <v>#N/A</v>
      </c>
      <c r="BG489" s="466" t="e">
        <f t="shared" si="523"/>
        <v>#N/A</v>
      </c>
      <c r="BH489" s="466" t="e">
        <f t="shared" si="523"/>
        <v>#N/A</v>
      </c>
      <c r="BI489" s="466" t="e">
        <f t="shared" si="523"/>
        <v>#N/A</v>
      </c>
      <c r="BJ489" s="466" t="e">
        <f t="shared" si="523"/>
        <v>#N/A</v>
      </c>
      <c r="BK489" s="466" t="e">
        <f t="shared" si="523"/>
        <v>#N/A</v>
      </c>
      <c r="BL489" s="466" t="e">
        <f t="shared" si="523"/>
        <v>#N/A</v>
      </c>
      <c r="BM489" s="466" t="e">
        <f t="shared" si="523"/>
        <v>#N/A</v>
      </c>
      <c r="BN489" s="466" t="e">
        <f t="shared" si="523"/>
        <v>#N/A</v>
      </c>
      <c r="BO489" s="466" t="e">
        <f t="shared" si="523"/>
        <v>#N/A</v>
      </c>
      <c r="BP489" s="466" t="e">
        <f t="shared" si="523"/>
        <v>#N/A</v>
      </c>
      <c r="BQ489" s="466" t="e">
        <f t="shared" si="523"/>
        <v>#N/A</v>
      </c>
      <c r="BR489" s="466" t="e">
        <f t="shared" si="523"/>
        <v>#N/A</v>
      </c>
      <c r="BS489" s="466" t="e">
        <f t="shared" si="523"/>
        <v>#N/A</v>
      </c>
    </row>
    <row r="490" spans="2:71">
      <c r="B490" s="48">
        <f t="shared" si="505"/>
        <v>1964</v>
      </c>
      <c r="E490" s="52"/>
      <c r="M490" s="466" t="e">
        <f t="shared" si="477"/>
        <v>#N/A</v>
      </c>
      <c r="N490" s="466" t="e">
        <f t="shared" si="478"/>
        <v>#N/A</v>
      </c>
      <c r="X490" s="466" t="e">
        <f t="shared" si="479"/>
        <v>#N/A</v>
      </c>
      <c r="Y490" s="466" t="e">
        <f t="shared" si="480"/>
        <v>#N/A</v>
      </c>
      <c r="AA490" s="466" t="e">
        <f t="shared" si="510"/>
        <v>#N/A</v>
      </c>
      <c r="AB490" s="466" t="e">
        <f t="shared" si="510"/>
        <v>#N/A</v>
      </c>
      <c r="AC490" s="466" t="e">
        <f t="shared" si="482"/>
        <v>#N/A</v>
      </c>
      <c r="AD490" s="466" t="e">
        <f t="shared" si="483"/>
        <v>#N/A</v>
      </c>
      <c r="AE490" s="466" t="e">
        <f t="shared" si="484"/>
        <v>#N/A</v>
      </c>
      <c r="AG490" s="466" t="e">
        <f t="shared" si="485"/>
        <v>#N/A</v>
      </c>
      <c r="AM490" s="466" t="e">
        <f t="shared" si="486"/>
        <v>#N/A</v>
      </c>
      <c r="AN490" s="466" t="e">
        <f t="shared" si="487"/>
        <v>#N/A</v>
      </c>
      <c r="AO490" s="466" t="e">
        <f t="shared" si="488"/>
        <v>#N/A</v>
      </c>
      <c r="AP490" s="466" t="e">
        <f t="shared" si="489"/>
        <v>#N/A</v>
      </c>
      <c r="AQ490" s="466" t="e">
        <f t="shared" si="490"/>
        <v>#N/A</v>
      </c>
      <c r="AS490" s="466" t="e">
        <f t="shared" si="491"/>
        <v>#N/A</v>
      </c>
      <c r="AU490" s="466" t="e">
        <f t="shared" ref="AU490:BS490" si="524">IF($B490=AU$85-1, AU$84, IF(AND($B490&gt;=AU$85, $B490&lt;=AU$86), AU489*(1+AU190), NA()))</f>
        <v>#N/A</v>
      </c>
      <c r="AV490" s="466" t="e">
        <f t="shared" si="524"/>
        <v>#N/A</v>
      </c>
      <c r="AW490" s="466" t="e">
        <f t="shared" si="524"/>
        <v>#N/A</v>
      </c>
      <c r="AX490" s="466" t="e">
        <f t="shared" si="524"/>
        <v>#N/A</v>
      </c>
      <c r="AY490" s="466" t="e">
        <f t="shared" si="524"/>
        <v>#N/A</v>
      </c>
      <c r="AZ490" s="466" t="e">
        <f t="shared" si="524"/>
        <v>#N/A</v>
      </c>
      <c r="BA490" s="466" t="e">
        <f t="shared" si="524"/>
        <v>#N/A</v>
      </c>
      <c r="BB490" s="466" t="e">
        <f t="shared" si="524"/>
        <v>#N/A</v>
      </c>
      <c r="BC490" s="466" t="e">
        <f t="shared" si="524"/>
        <v>#N/A</v>
      </c>
      <c r="BD490" s="466" t="e">
        <f t="shared" si="524"/>
        <v>#N/A</v>
      </c>
      <c r="BE490" s="466" t="e">
        <f t="shared" si="524"/>
        <v>#N/A</v>
      </c>
      <c r="BF490" s="466" t="e">
        <f t="shared" si="524"/>
        <v>#N/A</v>
      </c>
      <c r="BG490" s="466" t="e">
        <f t="shared" si="524"/>
        <v>#N/A</v>
      </c>
      <c r="BH490" s="466" t="e">
        <f t="shared" si="524"/>
        <v>#N/A</v>
      </c>
      <c r="BI490" s="466" t="e">
        <f t="shared" si="524"/>
        <v>#N/A</v>
      </c>
      <c r="BJ490" s="466" t="e">
        <f t="shared" si="524"/>
        <v>#N/A</v>
      </c>
      <c r="BK490" s="466" t="e">
        <f t="shared" si="524"/>
        <v>#N/A</v>
      </c>
      <c r="BL490" s="466" t="e">
        <f t="shared" si="524"/>
        <v>#N/A</v>
      </c>
      <c r="BM490" s="466" t="e">
        <f t="shared" si="524"/>
        <v>#N/A</v>
      </c>
      <c r="BN490" s="466" t="e">
        <f t="shared" si="524"/>
        <v>#N/A</v>
      </c>
      <c r="BO490" s="466" t="e">
        <f t="shared" si="524"/>
        <v>#N/A</v>
      </c>
      <c r="BP490" s="466" t="e">
        <f t="shared" si="524"/>
        <v>#N/A</v>
      </c>
      <c r="BQ490" s="466" t="e">
        <f t="shared" si="524"/>
        <v>#N/A</v>
      </c>
      <c r="BR490" s="466" t="e">
        <f t="shared" si="524"/>
        <v>#N/A</v>
      </c>
      <c r="BS490" s="466" t="e">
        <f t="shared" si="524"/>
        <v>#N/A</v>
      </c>
    </row>
    <row r="491" spans="2:71">
      <c r="B491" s="48">
        <f t="shared" si="505"/>
        <v>1965</v>
      </c>
      <c r="E491" s="52"/>
      <c r="M491" s="466" t="e">
        <f t="shared" si="477"/>
        <v>#N/A</v>
      </c>
      <c r="N491" s="466" t="e">
        <f t="shared" si="478"/>
        <v>#N/A</v>
      </c>
      <c r="X491" s="466" t="e">
        <f t="shared" si="479"/>
        <v>#N/A</v>
      </c>
      <c r="Y491" s="466" t="e">
        <f t="shared" si="480"/>
        <v>#N/A</v>
      </c>
      <c r="AA491" s="466" t="e">
        <f t="shared" si="510"/>
        <v>#N/A</v>
      </c>
      <c r="AB491" s="466" t="e">
        <f t="shared" si="510"/>
        <v>#N/A</v>
      </c>
      <c r="AC491" s="466" t="e">
        <f t="shared" si="482"/>
        <v>#N/A</v>
      </c>
      <c r="AD491" s="466" t="e">
        <f t="shared" si="483"/>
        <v>#N/A</v>
      </c>
      <c r="AE491" s="466" t="e">
        <f t="shared" si="484"/>
        <v>#N/A</v>
      </c>
      <c r="AG491" s="466" t="e">
        <f t="shared" si="485"/>
        <v>#N/A</v>
      </c>
      <c r="AM491" s="466" t="e">
        <f t="shared" si="486"/>
        <v>#N/A</v>
      </c>
      <c r="AN491" s="466" t="e">
        <f t="shared" si="487"/>
        <v>#N/A</v>
      </c>
      <c r="AO491" s="466" t="e">
        <f t="shared" si="488"/>
        <v>#N/A</v>
      </c>
      <c r="AP491" s="466" t="e">
        <f t="shared" si="489"/>
        <v>#N/A</v>
      </c>
      <c r="AQ491" s="466" t="e">
        <f t="shared" si="490"/>
        <v>#N/A</v>
      </c>
      <c r="AS491" s="466" t="e">
        <f t="shared" si="491"/>
        <v>#N/A</v>
      </c>
      <c r="AU491" s="466" t="e">
        <f t="shared" ref="AU491:BS491" si="525">IF($B491=AU$85-1, AU$84, IF(AND($B491&gt;=AU$85, $B491&lt;=AU$86), AU490*(1+AU191), NA()))</f>
        <v>#N/A</v>
      </c>
      <c r="AV491" s="466" t="e">
        <f t="shared" si="525"/>
        <v>#N/A</v>
      </c>
      <c r="AW491" s="466" t="e">
        <f t="shared" si="525"/>
        <v>#N/A</v>
      </c>
      <c r="AX491" s="466" t="e">
        <f t="shared" si="525"/>
        <v>#N/A</v>
      </c>
      <c r="AY491" s="466" t="e">
        <f t="shared" si="525"/>
        <v>#N/A</v>
      </c>
      <c r="AZ491" s="466" t="e">
        <f t="shared" si="525"/>
        <v>#N/A</v>
      </c>
      <c r="BA491" s="466" t="e">
        <f t="shared" si="525"/>
        <v>#N/A</v>
      </c>
      <c r="BB491" s="466" t="e">
        <f t="shared" si="525"/>
        <v>#N/A</v>
      </c>
      <c r="BC491" s="466" t="e">
        <f t="shared" si="525"/>
        <v>#N/A</v>
      </c>
      <c r="BD491" s="466" t="e">
        <f t="shared" si="525"/>
        <v>#N/A</v>
      </c>
      <c r="BE491" s="466" t="e">
        <f t="shared" si="525"/>
        <v>#N/A</v>
      </c>
      <c r="BF491" s="466" t="e">
        <f t="shared" si="525"/>
        <v>#N/A</v>
      </c>
      <c r="BG491" s="466" t="e">
        <f t="shared" si="525"/>
        <v>#N/A</v>
      </c>
      <c r="BH491" s="466" t="e">
        <f t="shared" si="525"/>
        <v>#N/A</v>
      </c>
      <c r="BI491" s="466" t="e">
        <f t="shared" si="525"/>
        <v>#N/A</v>
      </c>
      <c r="BJ491" s="466" t="e">
        <f t="shared" si="525"/>
        <v>#N/A</v>
      </c>
      <c r="BK491" s="466" t="e">
        <f t="shared" si="525"/>
        <v>#N/A</v>
      </c>
      <c r="BL491" s="466" t="e">
        <f t="shared" si="525"/>
        <v>#N/A</v>
      </c>
      <c r="BM491" s="466" t="e">
        <f t="shared" si="525"/>
        <v>#N/A</v>
      </c>
      <c r="BN491" s="466" t="e">
        <f t="shared" si="525"/>
        <v>#N/A</v>
      </c>
      <c r="BO491" s="466" t="e">
        <f t="shared" si="525"/>
        <v>#N/A</v>
      </c>
      <c r="BP491" s="466" t="e">
        <f t="shared" si="525"/>
        <v>#N/A</v>
      </c>
      <c r="BQ491" s="466" t="e">
        <f t="shared" si="525"/>
        <v>#N/A</v>
      </c>
      <c r="BR491" s="466" t="e">
        <f t="shared" si="525"/>
        <v>#N/A</v>
      </c>
      <c r="BS491" s="466" t="e">
        <f t="shared" si="525"/>
        <v>#N/A</v>
      </c>
    </row>
    <row r="492" spans="2:71">
      <c r="B492" s="48">
        <f t="shared" si="505"/>
        <v>1966</v>
      </c>
      <c r="E492" s="52"/>
      <c r="M492" s="466" t="e">
        <f t="shared" si="477"/>
        <v>#N/A</v>
      </c>
      <c r="N492" s="466" t="e">
        <f t="shared" si="478"/>
        <v>#N/A</v>
      </c>
      <c r="X492" s="466" t="e">
        <f t="shared" si="479"/>
        <v>#N/A</v>
      </c>
      <c r="Y492" s="466" t="e">
        <f t="shared" si="480"/>
        <v>#N/A</v>
      </c>
      <c r="AA492" s="466" t="e">
        <f t="shared" si="510"/>
        <v>#N/A</v>
      </c>
      <c r="AB492" s="466" t="e">
        <f t="shared" si="510"/>
        <v>#N/A</v>
      </c>
      <c r="AC492" s="466" t="e">
        <f t="shared" si="482"/>
        <v>#N/A</v>
      </c>
      <c r="AD492" s="466" t="e">
        <f t="shared" si="483"/>
        <v>#N/A</v>
      </c>
      <c r="AE492" s="466" t="e">
        <f t="shared" si="484"/>
        <v>#N/A</v>
      </c>
      <c r="AG492" s="466" t="e">
        <f t="shared" si="485"/>
        <v>#N/A</v>
      </c>
      <c r="AM492" s="466" t="e">
        <f t="shared" si="486"/>
        <v>#N/A</v>
      </c>
      <c r="AN492" s="466" t="e">
        <f t="shared" si="487"/>
        <v>#N/A</v>
      </c>
      <c r="AO492" s="466" t="e">
        <f t="shared" si="488"/>
        <v>#N/A</v>
      </c>
      <c r="AP492" s="466" t="e">
        <f t="shared" si="489"/>
        <v>#N/A</v>
      </c>
      <c r="AQ492" s="466" t="e">
        <f t="shared" si="490"/>
        <v>#N/A</v>
      </c>
      <c r="AS492" s="466" t="e">
        <f t="shared" si="491"/>
        <v>#N/A</v>
      </c>
      <c r="AU492" s="466" t="e">
        <f t="shared" ref="AU492:BS492" si="526">IF($B492=AU$85-1, AU$84, IF(AND($B492&gt;=AU$85, $B492&lt;=AU$86), AU491*(1+AU192), NA()))</f>
        <v>#N/A</v>
      </c>
      <c r="AV492" s="466" t="e">
        <f t="shared" si="526"/>
        <v>#N/A</v>
      </c>
      <c r="AW492" s="466" t="e">
        <f t="shared" si="526"/>
        <v>#N/A</v>
      </c>
      <c r="AX492" s="466" t="e">
        <f t="shared" si="526"/>
        <v>#N/A</v>
      </c>
      <c r="AY492" s="466" t="e">
        <f t="shared" si="526"/>
        <v>#N/A</v>
      </c>
      <c r="AZ492" s="466" t="e">
        <f t="shared" si="526"/>
        <v>#N/A</v>
      </c>
      <c r="BA492" s="466" t="e">
        <f t="shared" si="526"/>
        <v>#N/A</v>
      </c>
      <c r="BB492" s="466" t="e">
        <f t="shared" si="526"/>
        <v>#N/A</v>
      </c>
      <c r="BC492" s="466" t="e">
        <f t="shared" si="526"/>
        <v>#N/A</v>
      </c>
      <c r="BD492" s="466" t="e">
        <f t="shared" si="526"/>
        <v>#N/A</v>
      </c>
      <c r="BE492" s="466" t="e">
        <f t="shared" si="526"/>
        <v>#N/A</v>
      </c>
      <c r="BF492" s="466" t="e">
        <f t="shared" si="526"/>
        <v>#N/A</v>
      </c>
      <c r="BG492" s="466" t="e">
        <f t="shared" si="526"/>
        <v>#N/A</v>
      </c>
      <c r="BH492" s="466" t="e">
        <f t="shared" si="526"/>
        <v>#N/A</v>
      </c>
      <c r="BI492" s="466" t="e">
        <f t="shared" si="526"/>
        <v>#N/A</v>
      </c>
      <c r="BJ492" s="466" t="e">
        <f t="shared" si="526"/>
        <v>#N/A</v>
      </c>
      <c r="BK492" s="466" t="e">
        <f t="shared" si="526"/>
        <v>#N/A</v>
      </c>
      <c r="BL492" s="466" t="e">
        <f t="shared" si="526"/>
        <v>#N/A</v>
      </c>
      <c r="BM492" s="466" t="e">
        <f t="shared" si="526"/>
        <v>#N/A</v>
      </c>
      <c r="BN492" s="466" t="e">
        <f t="shared" si="526"/>
        <v>#N/A</v>
      </c>
      <c r="BO492" s="466" t="e">
        <f t="shared" si="526"/>
        <v>#N/A</v>
      </c>
      <c r="BP492" s="466" t="e">
        <f t="shared" si="526"/>
        <v>#N/A</v>
      </c>
      <c r="BQ492" s="466" t="e">
        <f t="shared" si="526"/>
        <v>#N/A</v>
      </c>
      <c r="BR492" s="466" t="e">
        <f t="shared" si="526"/>
        <v>#N/A</v>
      </c>
      <c r="BS492" s="466" t="e">
        <f t="shared" si="526"/>
        <v>#N/A</v>
      </c>
    </row>
    <row r="493" spans="2:71">
      <c r="B493" s="48">
        <f t="shared" si="505"/>
        <v>1967</v>
      </c>
      <c r="E493" s="52"/>
      <c r="M493" s="466" t="e">
        <f t="shared" ref="M493:M524" si="527">IF($B493=M$85-1, M$84, IF(AND($B493&gt;=M$85, $B493&lt;=M$86), M492*(1+M193), NA()))</f>
        <v>#N/A</v>
      </c>
      <c r="N493" s="466" t="e">
        <f t="shared" ref="N493:N524" si="528">IF($B493=N$85-1, N$84, IF(AND($B493&gt;=N$85, $B493&lt;=N$86), N492*(1+N193), NA()))</f>
        <v>#N/A</v>
      </c>
      <c r="X493" s="466" t="e">
        <f t="shared" ref="X493:X524" si="529">IF($B493=X$85-1, X$84, IF(AND($B493&gt;=X$85, $B493&lt;=X$86), X492*(1+X193), NA()))</f>
        <v>#N/A</v>
      </c>
      <c r="Y493" s="466" t="e">
        <f t="shared" ref="Y493:Y524" si="530">IF($B493=Y$85-1, Y$84, IF(AND($B493&gt;=Y$85, $B493&lt;=Y$86), Y492*(1+Y193), NA()))</f>
        <v>#N/A</v>
      </c>
      <c r="AA493" s="466" t="e">
        <f t="shared" ref="AA493:AB508" si="531">IF($B493=AA$85-1, AA$84, IF(AND($B493&gt;=AA$85, $B493&lt;=AA$86), AA492*(1+AA193), NA()))</f>
        <v>#N/A</v>
      </c>
      <c r="AB493" s="466" t="e">
        <f t="shared" si="531"/>
        <v>#N/A</v>
      </c>
      <c r="AC493" s="466" t="e">
        <f t="shared" ref="AC493:AC524" si="532">IF($B493=AC$85-1, AC$84, IF(AND($B493&gt;=AC$85, $B493&lt;=AC$86), AC492*(1+AC193), NA()))</f>
        <v>#N/A</v>
      </c>
      <c r="AD493" s="466" t="e">
        <f t="shared" ref="AD493:AD524" si="533">IF($B493=AD$85-1, AD$84, IF(AND($B493&gt;=AD$85, $B493&lt;=AD$86), AD492*(1+AD193), NA()))</f>
        <v>#N/A</v>
      </c>
      <c r="AE493" s="466" t="e">
        <f t="shared" ref="AE493:AE524" si="534">IF($B493=AE$85-1, AE$84, IF(AND($B493&gt;=AE$85, $B493&lt;=AE$86), AE492*(1+AE193), NA()))</f>
        <v>#N/A</v>
      </c>
      <c r="AG493" s="466" t="e">
        <f t="shared" ref="AG493:AG524" si="535">IF($B493=AG$85-1, AG$84, IF(AND($B493&gt;=AG$85, $B493&lt;=AG$86), AG492*(1+AG193), NA()))</f>
        <v>#N/A</v>
      </c>
      <c r="AM493" s="466" t="e">
        <f t="shared" ref="AM493:AM524" si="536">IF($B493=AM$85-1, AM$84, IF(AND($B493&gt;=AM$85, $B493&lt;=AM$86), AM492*(1+AM193), NA()))</f>
        <v>#N/A</v>
      </c>
      <c r="AN493" s="466" t="e">
        <f t="shared" ref="AN493:AN524" si="537">IF($B493=AN$85-1, AN$84, IF(AND($B493&gt;=AN$85, $B493&lt;=AN$86), AN492*(1+AN193), NA()))</f>
        <v>#N/A</v>
      </c>
      <c r="AO493" s="466" t="e">
        <f t="shared" ref="AO493:AO524" si="538">IF($B493=AO$85-1, AO$84, IF(AND($B493&gt;=AO$85, $B493&lt;=AO$86), AO492*(1+AO193), NA()))</f>
        <v>#N/A</v>
      </c>
      <c r="AP493" s="466" t="e">
        <f t="shared" ref="AP493:AP524" si="539">IF($B493=AP$85-1, AP$84, IF(AND($B493&gt;=AP$85, $B493&lt;=AP$86), AP492*(1+AP193), NA()))</f>
        <v>#N/A</v>
      </c>
      <c r="AQ493" s="466" t="e">
        <f t="shared" ref="AQ493:AQ524" si="540">IF($B493=AQ$85-1, AQ$84, IF(AND($B493&gt;=AQ$85, $B493&lt;=AQ$86), AQ492*(1+AQ193), NA()))</f>
        <v>#N/A</v>
      </c>
      <c r="AS493" s="466" t="e">
        <f t="shared" si="491"/>
        <v>#N/A</v>
      </c>
      <c r="AU493" s="466" t="e">
        <f t="shared" ref="AU493:BS493" si="541">IF($B493=AU$85-1, AU$84, IF(AND($B493&gt;=AU$85, $B493&lt;=AU$86), AU492*(1+AU193), NA()))</f>
        <v>#N/A</v>
      </c>
      <c r="AV493" s="466" t="e">
        <f t="shared" si="541"/>
        <v>#N/A</v>
      </c>
      <c r="AW493" s="466" t="e">
        <f t="shared" si="541"/>
        <v>#N/A</v>
      </c>
      <c r="AX493" s="466" t="e">
        <f t="shared" si="541"/>
        <v>#N/A</v>
      </c>
      <c r="AY493" s="466" t="e">
        <f t="shared" si="541"/>
        <v>#N/A</v>
      </c>
      <c r="AZ493" s="466" t="e">
        <f t="shared" si="541"/>
        <v>#N/A</v>
      </c>
      <c r="BA493" s="466" t="e">
        <f t="shared" si="541"/>
        <v>#N/A</v>
      </c>
      <c r="BB493" s="466" t="e">
        <f t="shared" si="541"/>
        <v>#N/A</v>
      </c>
      <c r="BC493" s="466" t="e">
        <f t="shared" si="541"/>
        <v>#N/A</v>
      </c>
      <c r="BD493" s="466" t="e">
        <f t="shared" si="541"/>
        <v>#N/A</v>
      </c>
      <c r="BE493" s="466" t="e">
        <f t="shared" si="541"/>
        <v>#N/A</v>
      </c>
      <c r="BF493" s="466" t="e">
        <f t="shared" si="541"/>
        <v>#N/A</v>
      </c>
      <c r="BG493" s="466" t="e">
        <f t="shared" si="541"/>
        <v>#N/A</v>
      </c>
      <c r="BH493" s="466" t="e">
        <f t="shared" si="541"/>
        <v>#N/A</v>
      </c>
      <c r="BI493" s="466" t="e">
        <f t="shared" si="541"/>
        <v>#N/A</v>
      </c>
      <c r="BJ493" s="466" t="e">
        <f t="shared" si="541"/>
        <v>#N/A</v>
      </c>
      <c r="BK493" s="466" t="e">
        <f t="shared" si="541"/>
        <v>#N/A</v>
      </c>
      <c r="BL493" s="466" t="e">
        <f t="shared" si="541"/>
        <v>#N/A</v>
      </c>
      <c r="BM493" s="466" t="e">
        <f t="shared" si="541"/>
        <v>#N/A</v>
      </c>
      <c r="BN493" s="466" t="e">
        <f t="shared" si="541"/>
        <v>#N/A</v>
      </c>
      <c r="BO493" s="466" t="e">
        <f t="shared" si="541"/>
        <v>#N/A</v>
      </c>
      <c r="BP493" s="466" t="e">
        <f t="shared" si="541"/>
        <v>#N/A</v>
      </c>
      <c r="BQ493" s="466" t="e">
        <f t="shared" si="541"/>
        <v>#N/A</v>
      </c>
      <c r="BR493" s="466" t="e">
        <f t="shared" si="541"/>
        <v>#N/A</v>
      </c>
      <c r="BS493" s="466" t="e">
        <f t="shared" si="541"/>
        <v>#N/A</v>
      </c>
    </row>
    <row r="494" spans="2:71">
      <c r="B494" s="48">
        <f t="shared" si="505"/>
        <v>1968</v>
      </c>
      <c r="E494" s="52"/>
      <c r="M494" s="466" t="e">
        <f t="shared" si="527"/>
        <v>#N/A</v>
      </c>
      <c r="N494" s="466" t="e">
        <f t="shared" si="528"/>
        <v>#N/A</v>
      </c>
      <c r="X494" s="466" t="e">
        <f t="shared" si="529"/>
        <v>#N/A</v>
      </c>
      <c r="Y494" s="466" t="e">
        <f t="shared" si="530"/>
        <v>#N/A</v>
      </c>
      <c r="AA494" s="466" t="e">
        <f t="shared" si="531"/>
        <v>#N/A</v>
      </c>
      <c r="AB494" s="466" t="e">
        <f t="shared" si="531"/>
        <v>#N/A</v>
      </c>
      <c r="AC494" s="466" t="e">
        <f t="shared" si="532"/>
        <v>#N/A</v>
      </c>
      <c r="AD494" s="466" t="e">
        <f t="shared" si="533"/>
        <v>#N/A</v>
      </c>
      <c r="AE494" s="466" t="e">
        <f t="shared" si="534"/>
        <v>#N/A</v>
      </c>
      <c r="AG494" s="466" t="e">
        <f t="shared" si="535"/>
        <v>#N/A</v>
      </c>
      <c r="AM494" s="466" t="e">
        <f t="shared" si="536"/>
        <v>#N/A</v>
      </c>
      <c r="AN494" s="466" t="e">
        <f t="shared" si="537"/>
        <v>#N/A</v>
      </c>
      <c r="AO494" s="466" t="e">
        <f t="shared" si="538"/>
        <v>#N/A</v>
      </c>
      <c r="AP494" s="466" t="e">
        <f t="shared" si="539"/>
        <v>#N/A</v>
      </c>
      <c r="AQ494" s="466" t="e">
        <f t="shared" si="540"/>
        <v>#N/A</v>
      </c>
      <c r="AS494" s="466" t="e">
        <f t="shared" si="491"/>
        <v>#N/A</v>
      </c>
      <c r="AU494" s="466" t="e">
        <f t="shared" ref="AU494:BS494" si="542">IF($B494=AU$85-1, AU$84, IF(AND($B494&gt;=AU$85, $B494&lt;=AU$86), AU493*(1+AU194), NA()))</f>
        <v>#N/A</v>
      </c>
      <c r="AV494" s="466" t="e">
        <f t="shared" si="542"/>
        <v>#N/A</v>
      </c>
      <c r="AW494" s="466" t="e">
        <f t="shared" si="542"/>
        <v>#N/A</v>
      </c>
      <c r="AX494" s="466" t="e">
        <f t="shared" si="542"/>
        <v>#N/A</v>
      </c>
      <c r="AY494" s="466" t="e">
        <f t="shared" si="542"/>
        <v>#N/A</v>
      </c>
      <c r="AZ494" s="466" t="e">
        <f t="shared" si="542"/>
        <v>#N/A</v>
      </c>
      <c r="BA494" s="466" t="e">
        <f t="shared" si="542"/>
        <v>#N/A</v>
      </c>
      <c r="BB494" s="466" t="e">
        <f t="shared" si="542"/>
        <v>#N/A</v>
      </c>
      <c r="BC494" s="466" t="e">
        <f t="shared" si="542"/>
        <v>#N/A</v>
      </c>
      <c r="BD494" s="466" t="e">
        <f t="shared" si="542"/>
        <v>#N/A</v>
      </c>
      <c r="BE494" s="466" t="e">
        <f t="shared" si="542"/>
        <v>#N/A</v>
      </c>
      <c r="BF494" s="466" t="e">
        <f t="shared" si="542"/>
        <v>#N/A</v>
      </c>
      <c r="BG494" s="466" t="e">
        <f t="shared" si="542"/>
        <v>#N/A</v>
      </c>
      <c r="BH494" s="466" t="e">
        <f t="shared" si="542"/>
        <v>#N/A</v>
      </c>
      <c r="BI494" s="466" t="e">
        <f t="shared" si="542"/>
        <v>#N/A</v>
      </c>
      <c r="BJ494" s="466" t="e">
        <f t="shared" si="542"/>
        <v>#N/A</v>
      </c>
      <c r="BK494" s="466" t="e">
        <f t="shared" si="542"/>
        <v>#N/A</v>
      </c>
      <c r="BL494" s="466" t="e">
        <f t="shared" si="542"/>
        <v>#N/A</v>
      </c>
      <c r="BM494" s="466" t="e">
        <f t="shared" si="542"/>
        <v>#N/A</v>
      </c>
      <c r="BN494" s="466" t="e">
        <f t="shared" si="542"/>
        <v>#N/A</v>
      </c>
      <c r="BO494" s="466" t="e">
        <f t="shared" si="542"/>
        <v>#N/A</v>
      </c>
      <c r="BP494" s="466" t="e">
        <f t="shared" si="542"/>
        <v>#N/A</v>
      </c>
      <c r="BQ494" s="466" t="e">
        <f t="shared" si="542"/>
        <v>#N/A</v>
      </c>
      <c r="BR494" s="466" t="e">
        <f t="shared" si="542"/>
        <v>#N/A</v>
      </c>
      <c r="BS494" s="466" t="e">
        <f t="shared" si="542"/>
        <v>#N/A</v>
      </c>
    </row>
    <row r="495" spans="2:71">
      <c r="B495" s="48">
        <f t="shared" si="505"/>
        <v>1969</v>
      </c>
      <c r="E495" s="52"/>
      <c r="M495" s="466">
        <f t="shared" si="527"/>
        <v>10000</v>
      </c>
      <c r="N495" s="466">
        <f t="shared" si="528"/>
        <v>10000</v>
      </c>
      <c r="X495" s="466" t="e">
        <f t="shared" si="529"/>
        <v>#N/A</v>
      </c>
      <c r="Y495" s="466" t="e">
        <f t="shared" si="530"/>
        <v>#N/A</v>
      </c>
      <c r="AA495" s="466">
        <f t="shared" si="531"/>
        <v>10000</v>
      </c>
      <c r="AB495" s="466">
        <f t="shared" si="531"/>
        <v>10000</v>
      </c>
      <c r="AC495" s="466">
        <f t="shared" si="532"/>
        <v>10000</v>
      </c>
      <c r="AD495" s="466">
        <f t="shared" si="533"/>
        <v>10000</v>
      </c>
      <c r="AE495" s="466">
        <f t="shared" si="534"/>
        <v>10000</v>
      </c>
      <c r="AG495" s="466">
        <f t="shared" si="535"/>
        <v>10000</v>
      </c>
      <c r="AM495" s="466" t="e">
        <f t="shared" si="536"/>
        <v>#N/A</v>
      </c>
      <c r="AN495" s="466" t="e">
        <f t="shared" si="537"/>
        <v>#N/A</v>
      </c>
      <c r="AO495" s="466" t="e">
        <f t="shared" si="538"/>
        <v>#N/A</v>
      </c>
      <c r="AP495" s="466" t="e">
        <f t="shared" si="539"/>
        <v>#N/A</v>
      </c>
      <c r="AQ495" s="466" t="e">
        <f t="shared" si="540"/>
        <v>#N/A</v>
      </c>
      <c r="AS495" s="466" t="e">
        <f t="shared" si="491"/>
        <v>#N/A</v>
      </c>
      <c r="AU495" s="466" t="e">
        <f t="shared" ref="AU495:BS495" si="543">IF($B495=AU$85-1, AU$84, IF(AND($B495&gt;=AU$85, $B495&lt;=AU$86), AU494*(1+AU195), NA()))</f>
        <v>#N/A</v>
      </c>
      <c r="AV495" s="466" t="e">
        <f t="shared" si="543"/>
        <v>#N/A</v>
      </c>
      <c r="AW495" s="466" t="e">
        <f t="shared" si="543"/>
        <v>#N/A</v>
      </c>
      <c r="AX495" s="466" t="e">
        <f t="shared" si="543"/>
        <v>#N/A</v>
      </c>
      <c r="AY495" s="466" t="e">
        <f t="shared" si="543"/>
        <v>#N/A</v>
      </c>
      <c r="AZ495" s="466" t="e">
        <f t="shared" si="543"/>
        <v>#N/A</v>
      </c>
      <c r="BA495" s="466" t="e">
        <f t="shared" si="543"/>
        <v>#N/A</v>
      </c>
      <c r="BB495" s="466" t="e">
        <f t="shared" si="543"/>
        <v>#N/A</v>
      </c>
      <c r="BC495" s="466" t="e">
        <f t="shared" si="543"/>
        <v>#N/A</v>
      </c>
      <c r="BD495" s="466" t="e">
        <f t="shared" si="543"/>
        <v>#N/A</v>
      </c>
      <c r="BE495" s="466" t="e">
        <f t="shared" si="543"/>
        <v>#N/A</v>
      </c>
      <c r="BF495" s="466" t="e">
        <f t="shared" si="543"/>
        <v>#N/A</v>
      </c>
      <c r="BG495" s="466" t="e">
        <f t="shared" si="543"/>
        <v>#N/A</v>
      </c>
      <c r="BH495" s="466" t="e">
        <f t="shared" si="543"/>
        <v>#N/A</v>
      </c>
      <c r="BI495" s="466" t="e">
        <f t="shared" si="543"/>
        <v>#N/A</v>
      </c>
      <c r="BJ495" s="466" t="e">
        <f t="shared" si="543"/>
        <v>#N/A</v>
      </c>
      <c r="BK495" s="466" t="e">
        <f t="shared" si="543"/>
        <v>#N/A</v>
      </c>
      <c r="BL495" s="466" t="e">
        <f t="shared" si="543"/>
        <v>#N/A</v>
      </c>
      <c r="BM495" s="466" t="e">
        <f t="shared" si="543"/>
        <v>#N/A</v>
      </c>
      <c r="BN495" s="466" t="e">
        <f t="shared" si="543"/>
        <v>#N/A</v>
      </c>
      <c r="BO495" s="466" t="e">
        <f t="shared" si="543"/>
        <v>#N/A</v>
      </c>
      <c r="BP495" s="466" t="e">
        <f t="shared" si="543"/>
        <v>#N/A</v>
      </c>
      <c r="BQ495" s="466" t="e">
        <f t="shared" si="543"/>
        <v>#N/A</v>
      </c>
      <c r="BR495" s="466" t="e">
        <f t="shared" si="543"/>
        <v>#N/A</v>
      </c>
      <c r="BS495" s="466" t="e">
        <f t="shared" si="543"/>
        <v>#N/A</v>
      </c>
    </row>
    <row r="496" spans="2:71">
      <c r="B496" s="48">
        <f t="shared" si="505"/>
        <v>1970</v>
      </c>
      <c r="E496" s="52"/>
      <c r="M496" s="466">
        <f t="shared" si="527"/>
        <v>9882.4592123722978</v>
      </c>
      <c r="N496" s="466">
        <f t="shared" si="528"/>
        <v>10642.859408928336</v>
      </c>
      <c r="X496" s="466" t="e">
        <f t="shared" si="529"/>
        <v>#N/A</v>
      </c>
      <c r="Y496" s="466" t="e">
        <f t="shared" si="530"/>
        <v>#N/A</v>
      </c>
      <c r="AA496" s="466">
        <f t="shared" si="531"/>
        <v>9882.4592123722978</v>
      </c>
      <c r="AB496" s="466">
        <f t="shared" si="531"/>
        <v>10162.201054296176</v>
      </c>
      <c r="AC496" s="466">
        <f t="shared" si="532"/>
        <v>9979.1157809457018</v>
      </c>
      <c r="AD496" s="466">
        <f t="shared" si="533"/>
        <v>10286.092593895586</v>
      </c>
      <c r="AE496" s="466">
        <f t="shared" si="534"/>
        <v>10248.88132143338</v>
      </c>
      <c r="AG496" s="466">
        <f t="shared" si="535"/>
        <v>10000</v>
      </c>
      <c r="AM496" s="466" t="e">
        <f t="shared" si="536"/>
        <v>#N/A</v>
      </c>
      <c r="AN496" s="466" t="e">
        <f t="shared" si="537"/>
        <v>#N/A</v>
      </c>
      <c r="AO496" s="466" t="e">
        <f t="shared" si="538"/>
        <v>#N/A</v>
      </c>
      <c r="AP496" s="466" t="e">
        <f t="shared" si="539"/>
        <v>#N/A</v>
      </c>
      <c r="AQ496" s="466" t="e">
        <f t="shared" si="540"/>
        <v>#N/A</v>
      </c>
      <c r="AS496" s="466" t="e">
        <f t="shared" si="491"/>
        <v>#N/A</v>
      </c>
      <c r="AU496" s="466" t="e">
        <f t="shared" ref="AU496:BS496" si="544">IF($B496=AU$85-1, AU$84, IF(AND($B496&gt;=AU$85, $B496&lt;=AU$86), AU495*(1+AU196), NA()))</f>
        <v>#N/A</v>
      </c>
      <c r="AV496" s="466" t="e">
        <f t="shared" si="544"/>
        <v>#N/A</v>
      </c>
      <c r="AW496" s="466" t="e">
        <f t="shared" si="544"/>
        <v>#N/A</v>
      </c>
      <c r="AX496" s="466" t="e">
        <f t="shared" si="544"/>
        <v>#N/A</v>
      </c>
      <c r="AY496" s="466" t="e">
        <f t="shared" si="544"/>
        <v>#N/A</v>
      </c>
      <c r="AZ496" s="466" t="e">
        <f t="shared" si="544"/>
        <v>#N/A</v>
      </c>
      <c r="BA496" s="466" t="e">
        <f t="shared" si="544"/>
        <v>#N/A</v>
      </c>
      <c r="BB496" s="466" t="e">
        <f t="shared" si="544"/>
        <v>#N/A</v>
      </c>
      <c r="BC496" s="466" t="e">
        <f t="shared" si="544"/>
        <v>#N/A</v>
      </c>
      <c r="BD496" s="466" t="e">
        <f t="shared" si="544"/>
        <v>#N/A</v>
      </c>
      <c r="BE496" s="466" t="e">
        <f t="shared" si="544"/>
        <v>#N/A</v>
      </c>
      <c r="BF496" s="466" t="e">
        <f t="shared" si="544"/>
        <v>#N/A</v>
      </c>
      <c r="BG496" s="466" t="e">
        <f t="shared" si="544"/>
        <v>#N/A</v>
      </c>
      <c r="BH496" s="466" t="e">
        <f t="shared" si="544"/>
        <v>#N/A</v>
      </c>
      <c r="BI496" s="466" t="e">
        <f t="shared" si="544"/>
        <v>#N/A</v>
      </c>
      <c r="BJ496" s="466" t="e">
        <f t="shared" si="544"/>
        <v>#N/A</v>
      </c>
      <c r="BK496" s="466" t="e">
        <f t="shared" si="544"/>
        <v>#N/A</v>
      </c>
      <c r="BL496" s="466" t="e">
        <f t="shared" si="544"/>
        <v>#N/A</v>
      </c>
      <c r="BM496" s="466" t="e">
        <f t="shared" si="544"/>
        <v>#N/A</v>
      </c>
      <c r="BN496" s="466" t="e">
        <f t="shared" si="544"/>
        <v>#N/A</v>
      </c>
      <c r="BO496" s="466" t="e">
        <f t="shared" si="544"/>
        <v>#N/A</v>
      </c>
      <c r="BP496" s="466" t="e">
        <f t="shared" si="544"/>
        <v>#N/A</v>
      </c>
      <c r="BQ496" s="466" t="e">
        <f t="shared" si="544"/>
        <v>#N/A</v>
      </c>
      <c r="BR496" s="466" t="e">
        <f t="shared" si="544"/>
        <v>#N/A</v>
      </c>
      <c r="BS496" s="466" t="e">
        <f t="shared" si="544"/>
        <v>#N/A</v>
      </c>
    </row>
    <row r="497" spans="2:71">
      <c r="B497" s="48">
        <f t="shared" si="505"/>
        <v>1971</v>
      </c>
      <c r="E497" s="52"/>
      <c r="M497" s="466">
        <f t="shared" si="527"/>
        <v>11754.624062307634</v>
      </c>
      <c r="N497" s="466">
        <f t="shared" si="528"/>
        <v>11982.265979056769</v>
      </c>
      <c r="X497" s="466" t="e">
        <f t="shared" si="529"/>
        <v>#N/A</v>
      </c>
      <c r="Y497" s="466" t="e">
        <f t="shared" si="530"/>
        <v>#N/A</v>
      </c>
      <c r="AA497" s="466">
        <f t="shared" si="531"/>
        <v>11754.624062307634</v>
      </c>
      <c r="AB497" s="466">
        <f t="shared" si="531"/>
        <v>11903.518157800348</v>
      </c>
      <c r="AC497" s="466">
        <f t="shared" si="532"/>
        <v>11892.656851396043</v>
      </c>
      <c r="AD497" s="466">
        <f t="shared" si="533"/>
        <v>11900.600357229172</v>
      </c>
      <c r="AE497" s="466">
        <f t="shared" si="534"/>
        <v>12026.213498231509</v>
      </c>
      <c r="AG497" s="466">
        <f t="shared" si="535"/>
        <v>10000</v>
      </c>
      <c r="AM497" s="466" t="e">
        <f t="shared" si="536"/>
        <v>#N/A</v>
      </c>
      <c r="AN497" s="466" t="e">
        <f t="shared" si="537"/>
        <v>#N/A</v>
      </c>
      <c r="AO497" s="466" t="e">
        <f t="shared" si="538"/>
        <v>#N/A</v>
      </c>
      <c r="AP497" s="466" t="e">
        <f t="shared" si="539"/>
        <v>#N/A</v>
      </c>
      <c r="AQ497" s="466" t="e">
        <f t="shared" si="540"/>
        <v>#N/A</v>
      </c>
      <c r="AS497" s="466" t="e">
        <f t="shared" si="491"/>
        <v>#N/A</v>
      </c>
      <c r="AU497" s="466" t="e">
        <f t="shared" ref="AU497:BS497" si="545">IF($B497=AU$85-1, AU$84, IF(AND($B497&gt;=AU$85, $B497&lt;=AU$86), AU496*(1+AU197), NA()))</f>
        <v>#N/A</v>
      </c>
      <c r="AV497" s="466" t="e">
        <f t="shared" si="545"/>
        <v>#N/A</v>
      </c>
      <c r="AW497" s="466" t="e">
        <f t="shared" si="545"/>
        <v>#N/A</v>
      </c>
      <c r="AX497" s="466" t="e">
        <f t="shared" si="545"/>
        <v>#N/A</v>
      </c>
      <c r="AY497" s="466" t="e">
        <f t="shared" si="545"/>
        <v>#N/A</v>
      </c>
      <c r="AZ497" s="466" t="e">
        <f t="shared" si="545"/>
        <v>#N/A</v>
      </c>
      <c r="BA497" s="466" t="e">
        <f t="shared" si="545"/>
        <v>#N/A</v>
      </c>
      <c r="BB497" s="466" t="e">
        <f t="shared" si="545"/>
        <v>#N/A</v>
      </c>
      <c r="BC497" s="466" t="e">
        <f t="shared" si="545"/>
        <v>#N/A</v>
      </c>
      <c r="BD497" s="466" t="e">
        <f t="shared" si="545"/>
        <v>#N/A</v>
      </c>
      <c r="BE497" s="466" t="e">
        <f t="shared" si="545"/>
        <v>#N/A</v>
      </c>
      <c r="BF497" s="466" t="e">
        <f t="shared" si="545"/>
        <v>#N/A</v>
      </c>
      <c r="BG497" s="466" t="e">
        <f t="shared" si="545"/>
        <v>#N/A</v>
      </c>
      <c r="BH497" s="466" t="e">
        <f t="shared" si="545"/>
        <v>#N/A</v>
      </c>
      <c r="BI497" s="466" t="e">
        <f t="shared" si="545"/>
        <v>#N/A</v>
      </c>
      <c r="BJ497" s="466" t="e">
        <f t="shared" si="545"/>
        <v>#N/A</v>
      </c>
      <c r="BK497" s="466" t="e">
        <f t="shared" si="545"/>
        <v>#N/A</v>
      </c>
      <c r="BL497" s="466" t="e">
        <f t="shared" si="545"/>
        <v>#N/A</v>
      </c>
      <c r="BM497" s="466" t="e">
        <f t="shared" si="545"/>
        <v>#N/A</v>
      </c>
      <c r="BN497" s="466" t="e">
        <f t="shared" si="545"/>
        <v>#N/A</v>
      </c>
      <c r="BO497" s="466" t="e">
        <f t="shared" si="545"/>
        <v>#N/A</v>
      </c>
      <c r="BP497" s="466" t="e">
        <f t="shared" si="545"/>
        <v>#N/A</v>
      </c>
      <c r="BQ497" s="466" t="e">
        <f t="shared" si="545"/>
        <v>#N/A</v>
      </c>
      <c r="BR497" s="466" t="e">
        <f t="shared" si="545"/>
        <v>#N/A</v>
      </c>
      <c r="BS497" s="466" t="e">
        <f t="shared" si="545"/>
        <v>#N/A</v>
      </c>
    </row>
    <row r="498" spans="2:71">
      <c r="B498" s="48">
        <f t="shared" si="505"/>
        <v>1972</v>
      </c>
      <c r="E498" s="52"/>
      <c r="M498" s="466">
        <f t="shared" si="527"/>
        <v>14176.174879136244</v>
      </c>
      <c r="N498" s="466">
        <f t="shared" si="528"/>
        <v>13328.871876268142</v>
      </c>
      <c r="X498" s="466" t="e">
        <f t="shared" si="529"/>
        <v>#N/A</v>
      </c>
      <c r="Y498" s="466" t="e">
        <f t="shared" si="530"/>
        <v>#N/A</v>
      </c>
      <c r="AA498" s="466">
        <f t="shared" si="531"/>
        <v>14176.174879136244</v>
      </c>
      <c r="AB498" s="466">
        <f t="shared" si="531"/>
        <v>13853.962448518523</v>
      </c>
      <c r="AC498" s="466">
        <f t="shared" si="532"/>
        <v>13956.048787378251</v>
      </c>
      <c r="AD498" s="466">
        <f t="shared" si="533"/>
        <v>13660.212964411468</v>
      </c>
      <c r="AE498" s="466">
        <f t="shared" si="534"/>
        <v>14109.186040641516</v>
      </c>
      <c r="AG498" s="466">
        <f t="shared" si="535"/>
        <v>10000</v>
      </c>
      <c r="AM498" s="466" t="e">
        <f t="shared" si="536"/>
        <v>#N/A</v>
      </c>
      <c r="AN498" s="466" t="e">
        <f t="shared" si="537"/>
        <v>#N/A</v>
      </c>
      <c r="AO498" s="466" t="e">
        <f t="shared" si="538"/>
        <v>#N/A</v>
      </c>
      <c r="AP498" s="466" t="e">
        <f t="shared" si="539"/>
        <v>#N/A</v>
      </c>
      <c r="AQ498" s="466" t="e">
        <f t="shared" si="540"/>
        <v>#N/A</v>
      </c>
      <c r="AS498" s="466" t="e">
        <f t="shared" si="491"/>
        <v>#N/A</v>
      </c>
      <c r="AU498" s="466" t="e">
        <f t="shared" ref="AU498:BS498" si="546">IF($B498=AU$85-1, AU$84, IF(AND($B498&gt;=AU$85, $B498&lt;=AU$86), AU497*(1+AU198), NA()))</f>
        <v>#N/A</v>
      </c>
      <c r="AV498" s="466" t="e">
        <f t="shared" si="546"/>
        <v>#N/A</v>
      </c>
      <c r="AW498" s="466" t="e">
        <f t="shared" si="546"/>
        <v>#N/A</v>
      </c>
      <c r="AX498" s="466" t="e">
        <f t="shared" si="546"/>
        <v>#N/A</v>
      </c>
      <c r="AY498" s="466" t="e">
        <f t="shared" si="546"/>
        <v>#N/A</v>
      </c>
      <c r="AZ498" s="466" t="e">
        <f t="shared" si="546"/>
        <v>#N/A</v>
      </c>
      <c r="BA498" s="466" t="e">
        <f t="shared" si="546"/>
        <v>#N/A</v>
      </c>
      <c r="BB498" s="466" t="e">
        <f t="shared" si="546"/>
        <v>#N/A</v>
      </c>
      <c r="BC498" s="466" t="e">
        <f t="shared" si="546"/>
        <v>#N/A</v>
      </c>
      <c r="BD498" s="466" t="e">
        <f t="shared" si="546"/>
        <v>#N/A</v>
      </c>
      <c r="BE498" s="466" t="e">
        <f t="shared" si="546"/>
        <v>#N/A</v>
      </c>
      <c r="BF498" s="466" t="e">
        <f t="shared" si="546"/>
        <v>#N/A</v>
      </c>
      <c r="BG498" s="466" t="e">
        <f t="shared" si="546"/>
        <v>#N/A</v>
      </c>
      <c r="BH498" s="466" t="e">
        <f t="shared" si="546"/>
        <v>#N/A</v>
      </c>
      <c r="BI498" s="466" t="e">
        <f t="shared" si="546"/>
        <v>#N/A</v>
      </c>
      <c r="BJ498" s="466" t="e">
        <f t="shared" si="546"/>
        <v>#N/A</v>
      </c>
      <c r="BK498" s="466" t="e">
        <f t="shared" si="546"/>
        <v>#N/A</v>
      </c>
      <c r="BL498" s="466" t="e">
        <f t="shared" si="546"/>
        <v>#N/A</v>
      </c>
      <c r="BM498" s="466" t="e">
        <f t="shared" si="546"/>
        <v>#N/A</v>
      </c>
      <c r="BN498" s="466" t="e">
        <f t="shared" si="546"/>
        <v>#N/A</v>
      </c>
      <c r="BO498" s="466" t="e">
        <f t="shared" si="546"/>
        <v>#N/A</v>
      </c>
      <c r="BP498" s="466" t="e">
        <f t="shared" si="546"/>
        <v>#N/A</v>
      </c>
      <c r="BQ498" s="466" t="e">
        <f t="shared" si="546"/>
        <v>#N/A</v>
      </c>
      <c r="BR498" s="466" t="e">
        <f t="shared" si="546"/>
        <v>#N/A</v>
      </c>
      <c r="BS498" s="466" t="e">
        <f t="shared" si="546"/>
        <v>#N/A</v>
      </c>
    </row>
    <row r="499" spans="2:71">
      <c r="B499" s="48">
        <f t="shared" si="505"/>
        <v>1973</v>
      </c>
      <c r="E499" s="52"/>
      <c r="M499" s="466">
        <f t="shared" si="527"/>
        <v>12502.860246078857</v>
      </c>
      <c r="N499" s="466">
        <f t="shared" si="528"/>
        <v>12075.634790432401</v>
      </c>
      <c r="X499" s="466" t="e">
        <f t="shared" si="529"/>
        <v>#N/A</v>
      </c>
      <c r="Y499" s="466" t="e">
        <f t="shared" si="530"/>
        <v>#N/A</v>
      </c>
      <c r="AA499" s="466">
        <f t="shared" si="531"/>
        <v>12502.860246078857</v>
      </c>
      <c r="AB499" s="466">
        <f t="shared" si="531"/>
        <v>12204.699722639456</v>
      </c>
      <c r="AC499" s="466">
        <f t="shared" si="532"/>
        <v>11797.069672926844</v>
      </c>
      <c r="AD499" s="466">
        <f t="shared" si="533"/>
        <v>12218.799234705551</v>
      </c>
      <c r="AE499" s="466">
        <f t="shared" si="534"/>
        <v>12908.690069226524</v>
      </c>
      <c r="AG499" s="466">
        <f t="shared" si="535"/>
        <v>10000</v>
      </c>
      <c r="AM499" s="466" t="e">
        <f t="shared" si="536"/>
        <v>#N/A</v>
      </c>
      <c r="AN499" s="466" t="e">
        <f t="shared" si="537"/>
        <v>#N/A</v>
      </c>
      <c r="AO499" s="466" t="e">
        <f t="shared" si="538"/>
        <v>#N/A</v>
      </c>
      <c r="AP499" s="466" t="e">
        <f t="shared" si="539"/>
        <v>#N/A</v>
      </c>
      <c r="AQ499" s="466" t="e">
        <f t="shared" si="540"/>
        <v>#N/A</v>
      </c>
      <c r="AS499" s="466" t="e">
        <f t="shared" si="491"/>
        <v>#N/A</v>
      </c>
      <c r="AU499" s="466" t="e">
        <f t="shared" ref="AU499:BS499" si="547">IF($B499=AU$85-1, AU$84, IF(AND($B499&gt;=AU$85, $B499&lt;=AU$86), AU498*(1+AU199), NA()))</f>
        <v>#N/A</v>
      </c>
      <c r="AV499" s="466" t="e">
        <f t="shared" si="547"/>
        <v>#N/A</v>
      </c>
      <c r="AW499" s="466" t="e">
        <f t="shared" si="547"/>
        <v>#N/A</v>
      </c>
      <c r="AX499" s="466" t="e">
        <f t="shared" si="547"/>
        <v>#N/A</v>
      </c>
      <c r="AY499" s="466" t="e">
        <f t="shared" si="547"/>
        <v>#N/A</v>
      </c>
      <c r="AZ499" s="466" t="e">
        <f t="shared" si="547"/>
        <v>#N/A</v>
      </c>
      <c r="BA499" s="466" t="e">
        <f t="shared" si="547"/>
        <v>#N/A</v>
      </c>
      <c r="BB499" s="466" t="e">
        <f t="shared" si="547"/>
        <v>#N/A</v>
      </c>
      <c r="BC499" s="466" t="e">
        <f t="shared" si="547"/>
        <v>#N/A</v>
      </c>
      <c r="BD499" s="466" t="e">
        <f t="shared" si="547"/>
        <v>#N/A</v>
      </c>
      <c r="BE499" s="466" t="e">
        <f t="shared" si="547"/>
        <v>#N/A</v>
      </c>
      <c r="BF499" s="466" t="e">
        <f t="shared" si="547"/>
        <v>#N/A</v>
      </c>
      <c r="BG499" s="466" t="e">
        <f t="shared" si="547"/>
        <v>#N/A</v>
      </c>
      <c r="BH499" s="466" t="e">
        <f t="shared" si="547"/>
        <v>#N/A</v>
      </c>
      <c r="BI499" s="466" t="e">
        <f t="shared" si="547"/>
        <v>#N/A</v>
      </c>
      <c r="BJ499" s="466" t="e">
        <f t="shared" si="547"/>
        <v>#N/A</v>
      </c>
      <c r="BK499" s="466" t="e">
        <f t="shared" si="547"/>
        <v>#N/A</v>
      </c>
      <c r="BL499" s="466" t="e">
        <f t="shared" si="547"/>
        <v>#N/A</v>
      </c>
      <c r="BM499" s="466" t="e">
        <f t="shared" si="547"/>
        <v>#N/A</v>
      </c>
      <c r="BN499" s="466" t="e">
        <f t="shared" si="547"/>
        <v>#N/A</v>
      </c>
      <c r="BO499" s="466" t="e">
        <f t="shared" si="547"/>
        <v>#N/A</v>
      </c>
      <c r="BP499" s="466" t="e">
        <f t="shared" si="547"/>
        <v>#N/A</v>
      </c>
      <c r="BQ499" s="466" t="e">
        <f t="shared" si="547"/>
        <v>#N/A</v>
      </c>
      <c r="BR499" s="466" t="e">
        <f t="shared" si="547"/>
        <v>#N/A</v>
      </c>
      <c r="BS499" s="466" t="e">
        <f t="shared" si="547"/>
        <v>#N/A</v>
      </c>
    </row>
    <row r="500" spans="2:71">
      <c r="B500" s="48">
        <f t="shared" si="505"/>
        <v>1974</v>
      </c>
      <c r="E500" s="52"/>
      <c r="M500" s="466">
        <f t="shared" si="527"/>
        <v>10188.317900989548</v>
      </c>
      <c r="N500" s="466">
        <f t="shared" si="528"/>
        <v>10343.774814860424</v>
      </c>
      <c r="X500" s="466" t="e">
        <f t="shared" si="529"/>
        <v>#N/A</v>
      </c>
      <c r="Y500" s="466" t="e">
        <f t="shared" si="530"/>
        <v>#N/A</v>
      </c>
      <c r="AA500" s="466">
        <f t="shared" si="531"/>
        <v>10188.317900989548</v>
      </c>
      <c r="AB500" s="466">
        <f t="shared" si="531"/>
        <v>10249.856681433213</v>
      </c>
      <c r="AC500" s="466">
        <f t="shared" si="532"/>
        <v>9762.0067370817469</v>
      </c>
      <c r="AD500" s="466">
        <f t="shared" si="533"/>
        <v>10447.382127124134</v>
      </c>
      <c r="AE500" s="466">
        <f t="shared" si="534"/>
        <v>11141.736878325171</v>
      </c>
      <c r="AG500" s="466">
        <f t="shared" si="535"/>
        <v>10000</v>
      </c>
      <c r="AM500" s="466" t="e">
        <f t="shared" si="536"/>
        <v>#N/A</v>
      </c>
      <c r="AN500" s="466" t="e">
        <f t="shared" si="537"/>
        <v>#N/A</v>
      </c>
      <c r="AO500" s="466" t="e">
        <f t="shared" si="538"/>
        <v>#N/A</v>
      </c>
      <c r="AP500" s="466" t="e">
        <f t="shared" si="539"/>
        <v>#N/A</v>
      </c>
      <c r="AQ500" s="466" t="e">
        <f t="shared" si="540"/>
        <v>#N/A</v>
      </c>
      <c r="AS500" s="466" t="e">
        <f t="shared" si="491"/>
        <v>#N/A</v>
      </c>
      <c r="AU500" s="466" t="e">
        <f t="shared" ref="AU500:BS500" si="548">IF($B500=AU$85-1, AU$84, IF(AND($B500&gt;=AU$85, $B500&lt;=AU$86), AU499*(1+AU200), NA()))</f>
        <v>#N/A</v>
      </c>
      <c r="AV500" s="466" t="e">
        <f t="shared" si="548"/>
        <v>#N/A</v>
      </c>
      <c r="AW500" s="466" t="e">
        <f t="shared" si="548"/>
        <v>#N/A</v>
      </c>
      <c r="AX500" s="466" t="e">
        <f t="shared" si="548"/>
        <v>#N/A</v>
      </c>
      <c r="AY500" s="466" t="e">
        <f t="shared" si="548"/>
        <v>#N/A</v>
      </c>
      <c r="AZ500" s="466" t="e">
        <f t="shared" si="548"/>
        <v>#N/A</v>
      </c>
      <c r="BA500" s="466" t="e">
        <f t="shared" si="548"/>
        <v>#N/A</v>
      </c>
      <c r="BB500" s="466" t="e">
        <f t="shared" si="548"/>
        <v>#N/A</v>
      </c>
      <c r="BC500" s="466" t="e">
        <f t="shared" si="548"/>
        <v>#N/A</v>
      </c>
      <c r="BD500" s="466" t="e">
        <f t="shared" si="548"/>
        <v>#N/A</v>
      </c>
      <c r="BE500" s="466" t="e">
        <f t="shared" si="548"/>
        <v>#N/A</v>
      </c>
      <c r="BF500" s="466" t="e">
        <f t="shared" si="548"/>
        <v>#N/A</v>
      </c>
      <c r="BG500" s="466" t="e">
        <f t="shared" si="548"/>
        <v>#N/A</v>
      </c>
      <c r="BH500" s="466" t="e">
        <f t="shared" si="548"/>
        <v>#N/A</v>
      </c>
      <c r="BI500" s="466" t="e">
        <f t="shared" si="548"/>
        <v>#N/A</v>
      </c>
      <c r="BJ500" s="466" t="e">
        <f t="shared" si="548"/>
        <v>#N/A</v>
      </c>
      <c r="BK500" s="466" t="e">
        <f t="shared" si="548"/>
        <v>#N/A</v>
      </c>
      <c r="BL500" s="466" t="e">
        <f t="shared" si="548"/>
        <v>#N/A</v>
      </c>
      <c r="BM500" s="466" t="e">
        <f t="shared" si="548"/>
        <v>#N/A</v>
      </c>
      <c r="BN500" s="466" t="e">
        <f t="shared" si="548"/>
        <v>#N/A</v>
      </c>
      <c r="BO500" s="466" t="e">
        <f t="shared" si="548"/>
        <v>#N/A</v>
      </c>
      <c r="BP500" s="466" t="e">
        <f t="shared" si="548"/>
        <v>#N/A</v>
      </c>
      <c r="BQ500" s="466" t="e">
        <f t="shared" si="548"/>
        <v>#N/A</v>
      </c>
      <c r="BR500" s="466" t="e">
        <f t="shared" si="548"/>
        <v>#N/A</v>
      </c>
      <c r="BS500" s="466" t="e">
        <f t="shared" si="548"/>
        <v>#N/A</v>
      </c>
    </row>
    <row r="501" spans="2:71">
      <c r="B501" s="48">
        <f t="shared" si="505"/>
        <v>1975</v>
      </c>
      <c r="E501" s="52"/>
      <c r="M501" s="466">
        <f t="shared" si="527"/>
        <v>13235.319057885356</v>
      </c>
      <c r="N501" s="466">
        <f t="shared" si="528"/>
        <v>13026.269092149376</v>
      </c>
      <c r="X501" s="466" t="e">
        <f t="shared" si="529"/>
        <v>#N/A</v>
      </c>
      <c r="Y501" s="466" t="e">
        <f t="shared" si="530"/>
        <v>#N/A</v>
      </c>
      <c r="AA501" s="466">
        <f t="shared" si="531"/>
        <v>13235.319057885356</v>
      </c>
      <c r="AB501" s="466">
        <f t="shared" si="531"/>
        <v>13615.048843789533</v>
      </c>
      <c r="AC501" s="466">
        <f t="shared" si="532"/>
        <v>13292.89565271229</v>
      </c>
      <c r="AD501" s="466">
        <f t="shared" si="533"/>
        <v>13571.386678460838</v>
      </c>
      <c r="AE501" s="466">
        <f t="shared" si="534"/>
        <v>14149.344402444818</v>
      </c>
      <c r="AG501" s="466">
        <f t="shared" si="535"/>
        <v>10000</v>
      </c>
      <c r="AM501" s="466" t="e">
        <f t="shared" si="536"/>
        <v>#N/A</v>
      </c>
      <c r="AN501" s="466" t="e">
        <f t="shared" si="537"/>
        <v>#N/A</v>
      </c>
      <c r="AO501" s="466" t="e">
        <f t="shared" si="538"/>
        <v>#N/A</v>
      </c>
      <c r="AP501" s="466" t="e">
        <f t="shared" si="539"/>
        <v>#N/A</v>
      </c>
      <c r="AQ501" s="466" t="e">
        <f t="shared" si="540"/>
        <v>#N/A</v>
      </c>
      <c r="AS501" s="466" t="e">
        <f t="shared" si="491"/>
        <v>#N/A</v>
      </c>
      <c r="AU501" s="466" t="e">
        <f t="shared" ref="AU501:BS501" si="549">IF($B501=AU$85-1, AU$84, IF(AND($B501&gt;=AU$85, $B501&lt;=AU$86), AU500*(1+AU201), NA()))</f>
        <v>#N/A</v>
      </c>
      <c r="AV501" s="466" t="e">
        <f t="shared" si="549"/>
        <v>#N/A</v>
      </c>
      <c r="AW501" s="466" t="e">
        <f t="shared" si="549"/>
        <v>#N/A</v>
      </c>
      <c r="AX501" s="466" t="e">
        <f t="shared" si="549"/>
        <v>#N/A</v>
      </c>
      <c r="AY501" s="466" t="e">
        <f t="shared" si="549"/>
        <v>#N/A</v>
      </c>
      <c r="AZ501" s="466" t="e">
        <f t="shared" si="549"/>
        <v>#N/A</v>
      </c>
      <c r="BA501" s="466" t="e">
        <f t="shared" si="549"/>
        <v>#N/A</v>
      </c>
      <c r="BB501" s="466" t="e">
        <f t="shared" si="549"/>
        <v>#N/A</v>
      </c>
      <c r="BC501" s="466" t="e">
        <f t="shared" si="549"/>
        <v>#N/A</v>
      </c>
      <c r="BD501" s="466" t="e">
        <f t="shared" si="549"/>
        <v>#N/A</v>
      </c>
      <c r="BE501" s="466" t="e">
        <f t="shared" si="549"/>
        <v>#N/A</v>
      </c>
      <c r="BF501" s="466" t="e">
        <f t="shared" si="549"/>
        <v>#N/A</v>
      </c>
      <c r="BG501" s="466" t="e">
        <f t="shared" si="549"/>
        <v>#N/A</v>
      </c>
      <c r="BH501" s="466" t="e">
        <f t="shared" si="549"/>
        <v>#N/A</v>
      </c>
      <c r="BI501" s="466" t="e">
        <f t="shared" si="549"/>
        <v>#N/A</v>
      </c>
      <c r="BJ501" s="466" t="e">
        <f t="shared" si="549"/>
        <v>#N/A</v>
      </c>
      <c r="BK501" s="466" t="e">
        <f t="shared" si="549"/>
        <v>#N/A</v>
      </c>
      <c r="BL501" s="466" t="e">
        <f t="shared" si="549"/>
        <v>#N/A</v>
      </c>
      <c r="BM501" s="466" t="e">
        <f t="shared" si="549"/>
        <v>#N/A</v>
      </c>
      <c r="BN501" s="466" t="e">
        <f t="shared" si="549"/>
        <v>#N/A</v>
      </c>
      <c r="BO501" s="466" t="e">
        <f t="shared" si="549"/>
        <v>#N/A</v>
      </c>
      <c r="BP501" s="466" t="e">
        <f t="shared" si="549"/>
        <v>#N/A</v>
      </c>
      <c r="BQ501" s="466" t="e">
        <f t="shared" si="549"/>
        <v>#N/A</v>
      </c>
      <c r="BR501" s="466" t="e">
        <f t="shared" si="549"/>
        <v>#N/A</v>
      </c>
      <c r="BS501" s="466" t="e">
        <f t="shared" si="549"/>
        <v>#N/A</v>
      </c>
    </row>
    <row r="502" spans="2:71">
      <c r="B502" s="48">
        <f t="shared" si="505"/>
        <v>1976</v>
      </c>
      <c r="E502" s="52"/>
      <c r="M502" s="466">
        <f t="shared" si="527"/>
        <v>15486.048511718118</v>
      </c>
      <c r="N502" s="466">
        <f t="shared" si="528"/>
        <v>15905.157796460664</v>
      </c>
      <c r="X502" s="466" t="e">
        <f t="shared" si="529"/>
        <v>#N/A</v>
      </c>
      <c r="Y502" s="466" t="e">
        <f t="shared" si="530"/>
        <v>#N/A</v>
      </c>
      <c r="AA502" s="466">
        <f t="shared" si="531"/>
        <v>15486.048511718118</v>
      </c>
      <c r="AB502" s="466">
        <f t="shared" si="531"/>
        <v>16757.151482621543</v>
      </c>
      <c r="AC502" s="466">
        <f t="shared" si="532"/>
        <v>16597.793658657505</v>
      </c>
      <c r="AD502" s="466">
        <f t="shared" si="533"/>
        <v>17105.670442187107</v>
      </c>
      <c r="AE502" s="466">
        <f t="shared" si="534"/>
        <v>16750.319196445304</v>
      </c>
      <c r="AG502" s="466">
        <f t="shared" si="535"/>
        <v>10000</v>
      </c>
      <c r="AM502" s="466" t="e">
        <f t="shared" si="536"/>
        <v>#N/A</v>
      </c>
      <c r="AN502" s="466" t="e">
        <f t="shared" si="537"/>
        <v>#N/A</v>
      </c>
      <c r="AO502" s="466" t="e">
        <f t="shared" si="538"/>
        <v>#N/A</v>
      </c>
      <c r="AP502" s="466" t="e">
        <f t="shared" si="539"/>
        <v>#N/A</v>
      </c>
      <c r="AQ502" s="466" t="e">
        <f t="shared" si="540"/>
        <v>#N/A</v>
      </c>
      <c r="AS502" s="466" t="e">
        <f t="shared" si="491"/>
        <v>#N/A</v>
      </c>
      <c r="AU502" s="466" t="e">
        <f t="shared" ref="AU502:BS502" si="550">IF($B502=AU$85-1, AU$84, IF(AND($B502&gt;=AU$85, $B502&lt;=AU$86), AU501*(1+AU202), NA()))</f>
        <v>#N/A</v>
      </c>
      <c r="AV502" s="466" t="e">
        <f t="shared" si="550"/>
        <v>#N/A</v>
      </c>
      <c r="AW502" s="466" t="e">
        <f t="shared" si="550"/>
        <v>#N/A</v>
      </c>
      <c r="AX502" s="466" t="e">
        <f t="shared" si="550"/>
        <v>#N/A</v>
      </c>
      <c r="AY502" s="466" t="e">
        <f t="shared" si="550"/>
        <v>#N/A</v>
      </c>
      <c r="AZ502" s="466" t="e">
        <f t="shared" si="550"/>
        <v>#N/A</v>
      </c>
      <c r="BA502" s="466" t="e">
        <f t="shared" si="550"/>
        <v>#N/A</v>
      </c>
      <c r="BB502" s="466" t="e">
        <f t="shared" si="550"/>
        <v>#N/A</v>
      </c>
      <c r="BC502" s="466" t="e">
        <f t="shared" si="550"/>
        <v>#N/A</v>
      </c>
      <c r="BD502" s="466" t="e">
        <f t="shared" si="550"/>
        <v>#N/A</v>
      </c>
      <c r="BE502" s="466" t="e">
        <f t="shared" si="550"/>
        <v>#N/A</v>
      </c>
      <c r="BF502" s="466" t="e">
        <f t="shared" si="550"/>
        <v>#N/A</v>
      </c>
      <c r="BG502" s="466" t="e">
        <f t="shared" si="550"/>
        <v>#N/A</v>
      </c>
      <c r="BH502" s="466" t="e">
        <f t="shared" si="550"/>
        <v>#N/A</v>
      </c>
      <c r="BI502" s="466" t="e">
        <f t="shared" si="550"/>
        <v>#N/A</v>
      </c>
      <c r="BJ502" s="466" t="e">
        <f t="shared" si="550"/>
        <v>#N/A</v>
      </c>
      <c r="BK502" s="466" t="e">
        <f t="shared" si="550"/>
        <v>#N/A</v>
      </c>
      <c r="BL502" s="466" t="e">
        <f t="shared" si="550"/>
        <v>#N/A</v>
      </c>
      <c r="BM502" s="466" t="e">
        <f t="shared" si="550"/>
        <v>#N/A</v>
      </c>
      <c r="BN502" s="466" t="e">
        <f t="shared" si="550"/>
        <v>#N/A</v>
      </c>
      <c r="BO502" s="466" t="e">
        <f t="shared" si="550"/>
        <v>#N/A</v>
      </c>
      <c r="BP502" s="466" t="e">
        <f t="shared" si="550"/>
        <v>#N/A</v>
      </c>
      <c r="BQ502" s="466" t="e">
        <f t="shared" si="550"/>
        <v>#N/A</v>
      </c>
      <c r="BR502" s="466" t="e">
        <f t="shared" si="550"/>
        <v>#N/A</v>
      </c>
      <c r="BS502" s="466" t="e">
        <f t="shared" si="550"/>
        <v>#N/A</v>
      </c>
    </row>
    <row r="503" spans="2:71">
      <c r="B503" s="48">
        <f t="shared" si="505"/>
        <v>1977</v>
      </c>
      <c r="E503" s="52"/>
      <c r="M503" s="466">
        <f t="shared" si="527"/>
        <v>15973.27851667727</v>
      </c>
      <c r="N503" s="466">
        <f t="shared" si="528"/>
        <v>15666.728567252609</v>
      </c>
      <c r="X503" s="466" t="e">
        <f t="shared" si="529"/>
        <v>#N/A</v>
      </c>
      <c r="Y503" s="466" t="e">
        <f t="shared" si="530"/>
        <v>#N/A</v>
      </c>
      <c r="AA503" s="466">
        <f t="shared" si="531"/>
        <v>15973.27851667727</v>
      </c>
      <c r="AB503" s="466">
        <f t="shared" si="531"/>
        <v>17916.297351758225</v>
      </c>
      <c r="AC503" s="466">
        <f t="shared" si="532"/>
        <v>18065.022294277471</v>
      </c>
      <c r="AD503" s="466">
        <f t="shared" si="533"/>
        <v>18594.214318619939</v>
      </c>
      <c r="AE503" s="466">
        <f t="shared" si="534"/>
        <v>17865.400673968157</v>
      </c>
      <c r="AG503" s="466">
        <f t="shared" si="535"/>
        <v>10000</v>
      </c>
      <c r="AM503" s="466" t="e">
        <f t="shared" si="536"/>
        <v>#N/A</v>
      </c>
      <c r="AN503" s="466" t="e">
        <f t="shared" si="537"/>
        <v>#N/A</v>
      </c>
      <c r="AO503" s="466" t="e">
        <f t="shared" si="538"/>
        <v>#N/A</v>
      </c>
      <c r="AP503" s="466" t="e">
        <f t="shared" si="539"/>
        <v>#N/A</v>
      </c>
      <c r="AQ503" s="466" t="e">
        <f t="shared" si="540"/>
        <v>#N/A</v>
      </c>
      <c r="AS503" s="466" t="e">
        <f t="shared" si="491"/>
        <v>#N/A</v>
      </c>
      <c r="AU503" s="466" t="e">
        <f t="shared" ref="AU503:BS503" si="551">IF($B503=AU$85-1, AU$84, IF(AND($B503&gt;=AU$85, $B503&lt;=AU$86), AU502*(1+AU203), NA()))</f>
        <v>#N/A</v>
      </c>
      <c r="AV503" s="466" t="e">
        <f t="shared" si="551"/>
        <v>#N/A</v>
      </c>
      <c r="AW503" s="466" t="e">
        <f t="shared" si="551"/>
        <v>#N/A</v>
      </c>
      <c r="AX503" s="466" t="e">
        <f t="shared" si="551"/>
        <v>#N/A</v>
      </c>
      <c r="AY503" s="466" t="e">
        <f t="shared" si="551"/>
        <v>#N/A</v>
      </c>
      <c r="AZ503" s="466" t="e">
        <f t="shared" si="551"/>
        <v>#N/A</v>
      </c>
      <c r="BA503" s="466" t="e">
        <f t="shared" si="551"/>
        <v>#N/A</v>
      </c>
      <c r="BB503" s="466" t="e">
        <f t="shared" si="551"/>
        <v>#N/A</v>
      </c>
      <c r="BC503" s="466" t="e">
        <f t="shared" si="551"/>
        <v>#N/A</v>
      </c>
      <c r="BD503" s="466" t="e">
        <f t="shared" si="551"/>
        <v>#N/A</v>
      </c>
      <c r="BE503" s="466" t="e">
        <f t="shared" si="551"/>
        <v>#N/A</v>
      </c>
      <c r="BF503" s="466" t="e">
        <f t="shared" si="551"/>
        <v>#N/A</v>
      </c>
      <c r="BG503" s="466" t="e">
        <f t="shared" si="551"/>
        <v>#N/A</v>
      </c>
      <c r="BH503" s="466" t="e">
        <f t="shared" si="551"/>
        <v>#N/A</v>
      </c>
      <c r="BI503" s="466" t="e">
        <f t="shared" si="551"/>
        <v>#N/A</v>
      </c>
      <c r="BJ503" s="466" t="e">
        <f t="shared" si="551"/>
        <v>#N/A</v>
      </c>
      <c r="BK503" s="466" t="e">
        <f t="shared" si="551"/>
        <v>#N/A</v>
      </c>
      <c r="BL503" s="466" t="e">
        <f t="shared" si="551"/>
        <v>#N/A</v>
      </c>
      <c r="BM503" s="466" t="e">
        <f t="shared" si="551"/>
        <v>#N/A</v>
      </c>
      <c r="BN503" s="466" t="e">
        <f t="shared" si="551"/>
        <v>#N/A</v>
      </c>
      <c r="BO503" s="466" t="e">
        <f t="shared" si="551"/>
        <v>#N/A</v>
      </c>
      <c r="BP503" s="466" t="e">
        <f t="shared" si="551"/>
        <v>#N/A</v>
      </c>
      <c r="BQ503" s="466" t="e">
        <f t="shared" si="551"/>
        <v>#N/A</v>
      </c>
      <c r="BR503" s="466" t="e">
        <f t="shared" si="551"/>
        <v>#N/A</v>
      </c>
      <c r="BS503" s="466" t="e">
        <f t="shared" si="551"/>
        <v>#N/A</v>
      </c>
    </row>
    <row r="504" spans="2:71">
      <c r="B504" s="48">
        <f t="shared" si="505"/>
        <v>1978</v>
      </c>
      <c r="E504" s="52"/>
      <c r="M504" s="466">
        <f t="shared" si="527"/>
        <v>18091.674227216343</v>
      </c>
      <c r="N504" s="466">
        <f t="shared" si="528"/>
        <v>16431.837389919903</v>
      </c>
      <c r="X504" s="466" t="e">
        <f t="shared" si="529"/>
        <v>#N/A</v>
      </c>
      <c r="Y504" s="466" t="e">
        <f t="shared" si="530"/>
        <v>#N/A</v>
      </c>
      <c r="AA504" s="466">
        <f t="shared" si="531"/>
        <v>18091.674227216343</v>
      </c>
      <c r="AB504" s="466">
        <f t="shared" si="531"/>
        <v>20405.97022923232</v>
      </c>
      <c r="AC504" s="466">
        <f t="shared" si="532"/>
        <v>20945.97081639207</v>
      </c>
      <c r="AD504" s="466">
        <f t="shared" si="533"/>
        <v>20984.120712941181</v>
      </c>
      <c r="AE504" s="466">
        <f t="shared" si="534"/>
        <v>20181.320448801976</v>
      </c>
      <c r="AG504" s="466">
        <f t="shared" si="535"/>
        <v>10000</v>
      </c>
      <c r="AM504" s="466" t="e">
        <f t="shared" si="536"/>
        <v>#N/A</v>
      </c>
      <c r="AN504" s="466" t="e">
        <f t="shared" si="537"/>
        <v>#N/A</v>
      </c>
      <c r="AO504" s="466" t="e">
        <f t="shared" si="538"/>
        <v>#N/A</v>
      </c>
      <c r="AP504" s="466" t="e">
        <f t="shared" si="539"/>
        <v>#N/A</v>
      </c>
      <c r="AQ504" s="466" t="e">
        <f t="shared" si="540"/>
        <v>#N/A</v>
      </c>
      <c r="AS504" s="466" t="e">
        <f t="shared" si="491"/>
        <v>#N/A</v>
      </c>
      <c r="AU504" s="466" t="e">
        <f t="shared" ref="AU504:BS504" si="552">IF($B504=AU$85-1, AU$84, IF(AND($B504&gt;=AU$85, $B504&lt;=AU$86), AU503*(1+AU204), NA()))</f>
        <v>#N/A</v>
      </c>
      <c r="AV504" s="466" t="e">
        <f t="shared" si="552"/>
        <v>#N/A</v>
      </c>
      <c r="AW504" s="466" t="e">
        <f t="shared" si="552"/>
        <v>#N/A</v>
      </c>
      <c r="AX504" s="466" t="e">
        <f t="shared" si="552"/>
        <v>#N/A</v>
      </c>
      <c r="AY504" s="466" t="e">
        <f t="shared" si="552"/>
        <v>#N/A</v>
      </c>
      <c r="AZ504" s="466" t="e">
        <f t="shared" si="552"/>
        <v>#N/A</v>
      </c>
      <c r="BA504" s="466" t="e">
        <f t="shared" si="552"/>
        <v>#N/A</v>
      </c>
      <c r="BB504" s="466" t="e">
        <f t="shared" si="552"/>
        <v>#N/A</v>
      </c>
      <c r="BC504" s="466" t="e">
        <f t="shared" si="552"/>
        <v>#N/A</v>
      </c>
      <c r="BD504" s="466" t="e">
        <f t="shared" si="552"/>
        <v>#N/A</v>
      </c>
      <c r="BE504" s="466" t="e">
        <f t="shared" si="552"/>
        <v>#N/A</v>
      </c>
      <c r="BF504" s="466" t="e">
        <f t="shared" si="552"/>
        <v>#N/A</v>
      </c>
      <c r="BG504" s="466" t="e">
        <f t="shared" si="552"/>
        <v>#N/A</v>
      </c>
      <c r="BH504" s="466" t="e">
        <f t="shared" si="552"/>
        <v>#N/A</v>
      </c>
      <c r="BI504" s="466" t="e">
        <f t="shared" si="552"/>
        <v>#N/A</v>
      </c>
      <c r="BJ504" s="466" t="e">
        <f t="shared" si="552"/>
        <v>#N/A</v>
      </c>
      <c r="BK504" s="466" t="e">
        <f t="shared" si="552"/>
        <v>#N/A</v>
      </c>
      <c r="BL504" s="466" t="e">
        <f t="shared" si="552"/>
        <v>#N/A</v>
      </c>
      <c r="BM504" s="466" t="e">
        <f t="shared" si="552"/>
        <v>#N/A</v>
      </c>
      <c r="BN504" s="466" t="e">
        <f t="shared" si="552"/>
        <v>#N/A</v>
      </c>
      <c r="BO504" s="466" t="e">
        <f t="shared" si="552"/>
        <v>#N/A</v>
      </c>
      <c r="BP504" s="466" t="e">
        <f t="shared" si="552"/>
        <v>#N/A</v>
      </c>
      <c r="BQ504" s="466" t="e">
        <f t="shared" si="552"/>
        <v>#N/A</v>
      </c>
      <c r="BR504" s="466" t="e">
        <f t="shared" si="552"/>
        <v>#N/A</v>
      </c>
      <c r="BS504" s="466" t="e">
        <f t="shared" si="552"/>
        <v>#N/A</v>
      </c>
    </row>
    <row r="505" spans="2:71">
      <c r="B505" s="48">
        <f t="shared" si="505"/>
        <v>1979</v>
      </c>
      <c r="E505" s="52"/>
      <c r="M505" s="466">
        <f t="shared" si="527"/>
        <v>20684.675572426178</v>
      </c>
      <c r="N505" s="466">
        <f t="shared" si="528"/>
        <v>18758.759271598785</v>
      </c>
      <c r="X505" s="466" t="e">
        <f t="shared" si="529"/>
        <v>#N/A</v>
      </c>
      <c r="Y505" s="466" t="e">
        <f t="shared" si="530"/>
        <v>#N/A</v>
      </c>
      <c r="AA505" s="466">
        <f t="shared" si="531"/>
        <v>20684.675572426178</v>
      </c>
      <c r="AB505" s="466">
        <f t="shared" si="531"/>
        <v>23824.714376357017</v>
      </c>
      <c r="AC505" s="466">
        <f t="shared" si="532"/>
        <v>24728.046585309694</v>
      </c>
      <c r="AD505" s="466">
        <f t="shared" si="533"/>
        <v>24749.914311406348</v>
      </c>
      <c r="AE505" s="466">
        <f t="shared" si="534"/>
        <v>22336.663975361615</v>
      </c>
      <c r="AG505" s="466">
        <f t="shared" si="535"/>
        <v>10000</v>
      </c>
      <c r="AM505" s="466" t="e">
        <f t="shared" si="536"/>
        <v>#N/A</v>
      </c>
      <c r="AN505" s="466" t="e">
        <f t="shared" si="537"/>
        <v>#N/A</v>
      </c>
      <c r="AO505" s="466" t="e">
        <f t="shared" si="538"/>
        <v>#N/A</v>
      </c>
      <c r="AP505" s="466" t="e">
        <f t="shared" si="539"/>
        <v>#N/A</v>
      </c>
      <c r="AQ505" s="466" t="e">
        <f t="shared" si="540"/>
        <v>#N/A</v>
      </c>
      <c r="AS505" s="466" t="e">
        <f t="shared" si="491"/>
        <v>#N/A</v>
      </c>
      <c r="AU505" s="466" t="e">
        <f t="shared" ref="AU505:BS505" si="553">IF($B505=AU$85-1, AU$84, IF(AND($B505&gt;=AU$85, $B505&lt;=AU$86), AU504*(1+AU205), NA()))</f>
        <v>#N/A</v>
      </c>
      <c r="AV505" s="466" t="e">
        <f t="shared" si="553"/>
        <v>#N/A</v>
      </c>
      <c r="AW505" s="466" t="e">
        <f t="shared" si="553"/>
        <v>#N/A</v>
      </c>
      <c r="AX505" s="466" t="e">
        <f t="shared" si="553"/>
        <v>#N/A</v>
      </c>
      <c r="AY505" s="466" t="e">
        <f t="shared" si="553"/>
        <v>#N/A</v>
      </c>
      <c r="AZ505" s="466" t="e">
        <f t="shared" si="553"/>
        <v>#N/A</v>
      </c>
      <c r="BA505" s="466" t="e">
        <f t="shared" si="553"/>
        <v>#N/A</v>
      </c>
      <c r="BB505" s="466" t="e">
        <f t="shared" si="553"/>
        <v>#N/A</v>
      </c>
      <c r="BC505" s="466" t="e">
        <f t="shared" si="553"/>
        <v>#N/A</v>
      </c>
      <c r="BD505" s="466" t="e">
        <f t="shared" si="553"/>
        <v>#N/A</v>
      </c>
      <c r="BE505" s="466" t="e">
        <f t="shared" si="553"/>
        <v>#N/A</v>
      </c>
      <c r="BF505" s="466" t="e">
        <f t="shared" si="553"/>
        <v>#N/A</v>
      </c>
      <c r="BG505" s="466" t="e">
        <f t="shared" si="553"/>
        <v>#N/A</v>
      </c>
      <c r="BH505" s="466" t="e">
        <f t="shared" si="553"/>
        <v>#N/A</v>
      </c>
      <c r="BI505" s="466" t="e">
        <f t="shared" si="553"/>
        <v>#N/A</v>
      </c>
      <c r="BJ505" s="466" t="e">
        <f t="shared" si="553"/>
        <v>#N/A</v>
      </c>
      <c r="BK505" s="466" t="e">
        <f t="shared" si="553"/>
        <v>#N/A</v>
      </c>
      <c r="BL505" s="466" t="e">
        <f t="shared" si="553"/>
        <v>#N/A</v>
      </c>
      <c r="BM505" s="466" t="e">
        <f t="shared" si="553"/>
        <v>#N/A</v>
      </c>
      <c r="BN505" s="466" t="e">
        <f t="shared" si="553"/>
        <v>#N/A</v>
      </c>
      <c r="BO505" s="466" t="e">
        <f t="shared" si="553"/>
        <v>#N/A</v>
      </c>
      <c r="BP505" s="466" t="e">
        <f t="shared" si="553"/>
        <v>#N/A</v>
      </c>
      <c r="BQ505" s="466" t="e">
        <f t="shared" si="553"/>
        <v>#N/A</v>
      </c>
      <c r="BR505" s="466" t="e">
        <f t="shared" si="553"/>
        <v>#N/A</v>
      </c>
      <c r="BS505" s="466" t="e">
        <f t="shared" si="553"/>
        <v>#N/A</v>
      </c>
    </row>
    <row r="506" spans="2:71">
      <c r="B506" s="48">
        <f t="shared" si="505"/>
        <v>1980</v>
      </c>
      <c r="E506" s="52"/>
      <c r="M506" s="466">
        <f t="shared" si="527"/>
        <v>25603.522289059292</v>
      </c>
      <c r="N506" s="466">
        <f t="shared" si="528"/>
        <v>22618.397799054044</v>
      </c>
      <c r="X506" s="466" t="e">
        <f t="shared" si="529"/>
        <v>#N/A</v>
      </c>
      <c r="Y506" s="466" t="e">
        <f t="shared" si="530"/>
        <v>#N/A</v>
      </c>
      <c r="AA506" s="466">
        <f t="shared" si="531"/>
        <v>25603.522289059292</v>
      </c>
      <c r="AB506" s="466">
        <f t="shared" si="531"/>
        <v>28828.893212621737</v>
      </c>
      <c r="AC506" s="466">
        <f t="shared" si="532"/>
        <v>30203.650243659318</v>
      </c>
      <c r="AD506" s="466">
        <f t="shared" si="533"/>
        <v>29526.923256904087</v>
      </c>
      <c r="AE506" s="466">
        <f t="shared" si="534"/>
        <v>26009.387505314975</v>
      </c>
      <c r="AG506" s="466">
        <f t="shared" si="535"/>
        <v>10000</v>
      </c>
      <c r="AM506" s="466" t="e">
        <f t="shared" si="536"/>
        <v>#N/A</v>
      </c>
      <c r="AN506" s="466" t="e">
        <f t="shared" si="537"/>
        <v>#N/A</v>
      </c>
      <c r="AO506" s="466" t="e">
        <f t="shared" si="538"/>
        <v>#N/A</v>
      </c>
      <c r="AP506" s="466" t="e">
        <f t="shared" si="539"/>
        <v>#N/A</v>
      </c>
      <c r="AQ506" s="466" t="e">
        <f t="shared" si="540"/>
        <v>#N/A</v>
      </c>
      <c r="AS506" s="466" t="e">
        <f t="shared" si="491"/>
        <v>#N/A</v>
      </c>
      <c r="AU506" s="466" t="e">
        <f t="shared" ref="AU506:BS506" si="554">IF($B506=AU$85-1, AU$84, IF(AND($B506&gt;=AU$85, $B506&lt;=AU$86), AU505*(1+AU206), NA()))</f>
        <v>#N/A</v>
      </c>
      <c r="AV506" s="466" t="e">
        <f t="shared" si="554"/>
        <v>#N/A</v>
      </c>
      <c r="AW506" s="466" t="e">
        <f t="shared" si="554"/>
        <v>#N/A</v>
      </c>
      <c r="AX506" s="466" t="e">
        <f t="shared" si="554"/>
        <v>#N/A</v>
      </c>
      <c r="AY506" s="466" t="e">
        <f t="shared" si="554"/>
        <v>#N/A</v>
      </c>
      <c r="AZ506" s="466" t="e">
        <f t="shared" si="554"/>
        <v>#N/A</v>
      </c>
      <c r="BA506" s="466" t="e">
        <f t="shared" si="554"/>
        <v>#N/A</v>
      </c>
      <c r="BB506" s="466" t="e">
        <f t="shared" si="554"/>
        <v>#N/A</v>
      </c>
      <c r="BC506" s="466" t="e">
        <f t="shared" si="554"/>
        <v>#N/A</v>
      </c>
      <c r="BD506" s="466" t="e">
        <f t="shared" si="554"/>
        <v>#N/A</v>
      </c>
      <c r="BE506" s="466" t="e">
        <f t="shared" si="554"/>
        <v>#N/A</v>
      </c>
      <c r="BF506" s="466" t="e">
        <f t="shared" si="554"/>
        <v>#N/A</v>
      </c>
      <c r="BG506" s="466" t="e">
        <f t="shared" si="554"/>
        <v>#N/A</v>
      </c>
      <c r="BH506" s="466" t="e">
        <f t="shared" si="554"/>
        <v>#N/A</v>
      </c>
      <c r="BI506" s="466" t="e">
        <f t="shared" si="554"/>
        <v>#N/A</v>
      </c>
      <c r="BJ506" s="466" t="e">
        <f t="shared" si="554"/>
        <v>#N/A</v>
      </c>
      <c r="BK506" s="466" t="e">
        <f t="shared" si="554"/>
        <v>#N/A</v>
      </c>
      <c r="BL506" s="466" t="e">
        <f t="shared" si="554"/>
        <v>#N/A</v>
      </c>
      <c r="BM506" s="466" t="e">
        <f t="shared" si="554"/>
        <v>#N/A</v>
      </c>
      <c r="BN506" s="466" t="e">
        <f t="shared" si="554"/>
        <v>#N/A</v>
      </c>
      <c r="BO506" s="466" t="e">
        <f t="shared" si="554"/>
        <v>#N/A</v>
      </c>
      <c r="BP506" s="466" t="e">
        <f t="shared" si="554"/>
        <v>#N/A</v>
      </c>
      <c r="BQ506" s="466" t="e">
        <f t="shared" si="554"/>
        <v>#N/A</v>
      </c>
      <c r="BR506" s="466" t="e">
        <f t="shared" si="554"/>
        <v>#N/A</v>
      </c>
      <c r="BS506" s="466" t="e">
        <f t="shared" si="554"/>
        <v>#N/A</v>
      </c>
    </row>
    <row r="507" spans="2:71">
      <c r="B507" s="48">
        <f t="shared" si="505"/>
        <v>1981</v>
      </c>
      <c r="E507" s="52"/>
      <c r="M507" s="466">
        <f t="shared" si="527"/>
        <v>25118.201245666613</v>
      </c>
      <c r="N507" s="466">
        <f t="shared" si="528"/>
        <v>22652.137237231553</v>
      </c>
      <c r="X507" s="466" t="e">
        <f t="shared" si="529"/>
        <v>#N/A</v>
      </c>
      <c r="Y507" s="466" t="e">
        <f t="shared" si="530"/>
        <v>#N/A</v>
      </c>
      <c r="AA507" s="466">
        <f t="shared" si="531"/>
        <v>25118.201245666613</v>
      </c>
      <c r="AB507" s="466">
        <f t="shared" si="531"/>
        <v>29831.207711218281</v>
      </c>
      <c r="AC507" s="466">
        <f t="shared" si="532"/>
        <v>31453.438890419078</v>
      </c>
      <c r="AD507" s="466">
        <f t="shared" si="533"/>
        <v>31016.939331426907</v>
      </c>
      <c r="AE507" s="466">
        <f t="shared" si="534"/>
        <v>26343.330924777514</v>
      </c>
      <c r="AG507" s="466">
        <f t="shared" si="535"/>
        <v>10000</v>
      </c>
      <c r="AM507" s="466" t="e">
        <f t="shared" si="536"/>
        <v>#N/A</v>
      </c>
      <c r="AN507" s="466" t="e">
        <f t="shared" si="537"/>
        <v>#N/A</v>
      </c>
      <c r="AO507" s="466" t="e">
        <f t="shared" si="538"/>
        <v>#N/A</v>
      </c>
      <c r="AP507" s="466" t="e">
        <f t="shared" si="539"/>
        <v>#N/A</v>
      </c>
      <c r="AQ507" s="466" t="e">
        <f t="shared" si="540"/>
        <v>#N/A</v>
      </c>
      <c r="AS507" s="466" t="e">
        <f t="shared" si="491"/>
        <v>#N/A</v>
      </c>
      <c r="AU507" s="466" t="e">
        <f t="shared" ref="AU507:BS507" si="555">IF($B507=AU$85-1, AU$84, IF(AND($B507&gt;=AU$85, $B507&lt;=AU$86), AU506*(1+AU207), NA()))</f>
        <v>#N/A</v>
      </c>
      <c r="AV507" s="466" t="e">
        <f t="shared" si="555"/>
        <v>#N/A</v>
      </c>
      <c r="AW507" s="466" t="e">
        <f t="shared" si="555"/>
        <v>#N/A</v>
      </c>
      <c r="AX507" s="466" t="e">
        <f t="shared" si="555"/>
        <v>#N/A</v>
      </c>
      <c r="AY507" s="466" t="e">
        <f t="shared" si="555"/>
        <v>#N/A</v>
      </c>
      <c r="AZ507" s="466" t="e">
        <f t="shared" si="555"/>
        <v>#N/A</v>
      </c>
      <c r="BA507" s="466" t="e">
        <f t="shared" si="555"/>
        <v>#N/A</v>
      </c>
      <c r="BB507" s="466" t="e">
        <f t="shared" si="555"/>
        <v>#N/A</v>
      </c>
      <c r="BC507" s="466" t="e">
        <f t="shared" si="555"/>
        <v>#N/A</v>
      </c>
      <c r="BD507" s="466" t="e">
        <f t="shared" si="555"/>
        <v>#N/A</v>
      </c>
      <c r="BE507" s="466" t="e">
        <f t="shared" si="555"/>
        <v>#N/A</v>
      </c>
      <c r="BF507" s="466" t="e">
        <f t="shared" si="555"/>
        <v>#N/A</v>
      </c>
      <c r="BG507" s="466" t="e">
        <f t="shared" si="555"/>
        <v>#N/A</v>
      </c>
      <c r="BH507" s="466" t="e">
        <f t="shared" si="555"/>
        <v>#N/A</v>
      </c>
      <c r="BI507" s="466" t="e">
        <f t="shared" si="555"/>
        <v>#N/A</v>
      </c>
      <c r="BJ507" s="466" t="e">
        <f t="shared" si="555"/>
        <v>#N/A</v>
      </c>
      <c r="BK507" s="466" t="e">
        <f t="shared" si="555"/>
        <v>#N/A</v>
      </c>
      <c r="BL507" s="466" t="e">
        <f t="shared" si="555"/>
        <v>#N/A</v>
      </c>
      <c r="BM507" s="466" t="e">
        <f t="shared" si="555"/>
        <v>#N/A</v>
      </c>
      <c r="BN507" s="466" t="e">
        <f t="shared" si="555"/>
        <v>#N/A</v>
      </c>
      <c r="BO507" s="466" t="e">
        <f t="shared" si="555"/>
        <v>#N/A</v>
      </c>
      <c r="BP507" s="466" t="e">
        <f t="shared" si="555"/>
        <v>#N/A</v>
      </c>
      <c r="BQ507" s="466" t="e">
        <f t="shared" si="555"/>
        <v>#N/A</v>
      </c>
      <c r="BR507" s="466" t="e">
        <f t="shared" si="555"/>
        <v>#N/A</v>
      </c>
      <c r="BS507" s="466" t="e">
        <f t="shared" si="555"/>
        <v>#N/A</v>
      </c>
    </row>
    <row r="508" spans="2:71">
      <c r="B508" s="48">
        <f t="shared" si="505"/>
        <v>1982</v>
      </c>
      <c r="E508" s="52"/>
      <c r="M508" s="466">
        <f t="shared" si="527"/>
        <v>29247.839566174112</v>
      </c>
      <c r="N508" s="466">
        <f t="shared" si="528"/>
        <v>28416.595663503947</v>
      </c>
      <c r="X508" s="466" t="e">
        <f t="shared" si="529"/>
        <v>#N/A</v>
      </c>
      <c r="Y508" s="466" t="e">
        <f t="shared" si="530"/>
        <v>#N/A</v>
      </c>
      <c r="AA508" s="466">
        <f t="shared" si="531"/>
        <v>29247.839566174112</v>
      </c>
      <c r="AB508" s="466">
        <f t="shared" si="531"/>
        <v>35240.131711672198</v>
      </c>
      <c r="AC508" s="466">
        <f t="shared" si="532"/>
        <v>37093.009832543386</v>
      </c>
      <c r="AD508" s="466">
        <f t="shared" si="533"/>
        <v>37213.195862182009</v>
      </c>
      <c r="AE508" s="466">
        <f t="shared" si="534"/>
        <v>31834.966091029022</v>
      </c>
      <c r="AG508" s="466">
        <f t="shared" si="535"/>
        <v>10000</v>
      </c>
      <c r="AM508" s="466" t="e">
        <f t="shared" si="536"/>
        <v>#N/A</v>
      </c>
      <c r="AN508" s="466" t="e">
        <f t="shared" si="537"/>
        <v>#N/A</v>
      </c>
      <c r="AO508" s="466" t="e">
        <f t="shared" si="538"/>
        <v>#N/A</v>
      </c>
      <c r="AP508" s="466" t="e">
        <f t="shared" si="539"/>
        <v>#N/A</v>
      </c>
      <c r="AQ508" s="466" t="e">
        <f t="shared" si="540"/>
        <v>#N/A</v>
      </c>
      <c r="AS508" s="466" t="e">
        <f t="shared" si="491"/>
        <v>#N/A</v>
      </c>
      <c r="AU508" s="466" t="e">
        <f t="shared" ref="AU508:BS508" si="556">IF($B508=AU$85-1, AU$84, IF(AND($B508&gt;=AU$85, $B508&lt;=AU$86), AU507*(1+AU208), NA()))</f>
        <v>#N/A</v>
      </c>
      <c r="AV508" s="466" t="e">
        <f t="shared" si="556"/>
        <v>#N/A</v>
      </c>
      <c r="AW508" s="466" t="e">
        <f t="shared" si="556"/>
        <v>#N/A</v>
      </c>
      <c r="AX508" s="466" t="e">
        <f t="shared" si="556"/>
        <v>#N/A</v>
      </c>
      <c r="AY508" s="466" t="e">
        <f t="shared" si="556"/>
        <v>#N/A</v>
      </c>
      <c r="AZ508" s="466" t="e">
        <f t="shared" si="556"/>
        <v>#N/A</v>
      </c>
      <c r="BA508" s="466" t="e">
        <f t="shared" si="556"/>
        <v>#N/A</v>
      </c>
      <c r="BB508" s="466" t="e">
        <f t="shared" si="556"/>
        <v>#N/A</v>
      </c>
      <c r="BC508" s="466" t="e">
        <f t="shared" si="556"/>
        <v>#N/A</v>
      </c>
      <c r="BD508" s="466" t="e">
        <f t="shared" si="556"/>
        <v>#N/A</v>
      </c>
      <c r="BE508" s="466" t="e">
        <f t="shared" si="556"/>
        <v>#N/A</v>
      </c>
      <c r="BF508" s="466" t="e">
        <f t="shared" si="556"/>
        <v>#N/A</v>
      </c>
      <c r="BG508" s="466" t="e">
        <f t="shared" si="556"/>
        <v>#N/A</v>
      </c>
      <c r="BH508" s="466" t="e">
        <f t="shared" si="556"/>
        <v>#N/A</v>
      </c>
      <c r="BI508" s="466" t="e">
        <f t="shared" si="556"/>
        <v>#N/A</v>
      </c>
      <c r="BJ508" s="466" t="e">
        <f t="shared" si="556"/>
        <v>#N/A</v>
      </c>
      <c r="BK508" s="466" t="e">
        <f t="shared" si="556"/>
        <v>#N/A</v>
      </c>
      <c r="BL508" s="466" t="e">
        <f t="shared" si="556"/>
        <v>#N/A</v>
      </c>
      <c r="BM508" s="466" t="e">
        <f t="shared" si="556"/>
        <v>#N/A</v>
      </c>
      <c r="BN508" s="466" t="e">
        <f t="shared" si="556"/>
        <v>#N/A</v>
      </c>
      <c r="BO508" s="466" t="e">
        <f t="shared" si="556"/>
        <v>#N/A</v>
      </c>
      <c r="BP508" s="466" t="e">
        <f t="shared" si="556"/>
        <v>#N/A</v>
      </c>
      <c r="BQ508" s="466" t="e">
        <f t="shared" si="556"/>
        <v>#N/A</v>
      </c>
      <c r="BR508" s="466" t="e">
        <f t="shared" si="556"/>
        <v>#N/A</v>
      </c>
      <c r="BS508" s="466" t="e">
        <f t="shared" si="556"/>
        <v>#N/A</v>
      </c>
    </row>
    <row r="509" spans="2:71">
      <c r="B509" s="48">
        <f t="shared" si="505"/>
        <v>1983</v>
      </c>
      <c r="E509" s="52"/>
      <c r="M509" s="466">
        <f t="shared" si="527"/>
        <v>34984.429209952868</v>
      </c>
      <c r="N509" s="466">
        <f t="shared" si="528"/>
        <v>33061.316048388195</v>
      </c>
      <c r="X509" s="466" t="e">
        <f t="shared" si="529"/>
        <v>#N/A</v>
      </c>
      <c r="Y509" s="466" t="e">
        <f t="shared" si="530"/>
        <v>#N/A</v>
      </c>
      <c r="AA509" s="466">
        <f t="shared" ref="AA509:AB524" si="557">IF($B509=AA$85-1, AA$84, IF(AND($B509&gt;=AA$85, $B509&lt;=AA$86), AA508*(1+AA209), NA()))</f>
        <v>34984.429209952868</v>
      </c>
      <c r="AB509" s="466">
        <f t="shared" si="557"/>
        <v>43048.998757009271</v>
      </c>
      <c r="AC509" s="466">
        <f t="shared" si="532"/>
        <v>45682.950016720999</v>
      </c>
      <c r="AD509" s="466">
        <f t="shared" si="533"/>
        <v>45777.980974309823</v>
      </c>
      <c r="AE509" s="466">
        <f t="shared" si="534"/>
        <v>37805.079562052379</v>
      </c>
      <c r="AG509" s="466">
        <f t="shared" si="535"/>
        <v>10000</v>
      </c>
      <c r="AM509" s="466" t="e">
        <f t="shared" si="536"/>
        <v>#N/A</v>
      </c>
      <c r="AN509" s="466" t="e">
        <f t="shared" si="537"/>
        <v>#N/A</v>
      </c>
      <c r="AO509" s="466" t="e">
        <f t="shared" si="538"/>
        <v>#N/A</v>
      </c>
      <c r="AP509" s="466" t="e">
        <f t="shared" si="539"/>
        <v>#N/A</v>
      </c>
      <c r="AQ509" s="466" t="e">
        <f t="shared" si="540"/>
        <v>#N/A</v>
      </c>
      <c r="AS509" s="466" t="e">
        <f t="shared" si="491"/>
        <v>#N/A</v>
      </c>
      <c r="AU509" s="466" t="e">
        <f t="shared" ref="AU509:BS509" si="558">IF($B509=AU$85-1, AU$84, IF(AND($B509&gt;=AU$85, $B509&lt;=AU$86), AU508*(1+AU209), NA()))</f>
        <v>#N/A</v>
      </c>
      <c r="AV509" s="466" t="e">
        <f t="shared" si="558"/>
        <v>#N/A</v>
      </c>
      <c r="AW509" s="466" t="e">
        <f t="shared" si="558"/>
        <v>#N/A</v>
      </c>
      <c r="AX509" s="466" t="e">
        <f t="shared" si="558"/>
        <v>#N/A</v>
      </c>
      <c r="AY509" s="466" t="e">
        <f t="shared" si="558"/>
        <v>#N/A</v>
      </c>
      <c r="AZ509" s="466" t="e">
        <f t="shared" si="558"/>
        <v>#N/A</v>
      </c>
      <c r="BA509" s="466" t="e">
        <f t="shared" si="558"/>
        <v>#N/A</v>
      </c>
      <c r="BB509" s="466" t="e">
        <f t="shared" si="558"/>
        <v>#N/A</v>
      </c>
      <c r="BC509" s="466" t="e">
        <f t="shared" si="558"/>
        <v>#N/A</v>
      </c>
      <c r="BD509" s="466" t="e">
        <f t="shared" si="558"/>
        <v>#N/A</v>
      </c>
      <c r="BE509" s="466" t="e">
        <f t="shared" si="558"/>
        <v>#N/A</v>
      </c>
      <c r="BF509" s="466" t="e">
        <f t="shared" si="558"/>
        <v>#N/A</v>
      </c>
      <c r="BG509" s="466" t="e">
        <f t="shared" si="558"/>
        <v>#N/A</v>
      </c>
      <c r="BH509" s="466" t="e">
        <f t="shared" si="558"/>
        <v>#N/A</v>
      </c>
      <c r="BI509" s="466" t="e">
        <f t="shared" si="558"/>
        <v>#N/A</v>
      </c>
      <c r="BJ509" s="466" t="e">
        <f t="shared" si="558"/>
        <v>#N/A</v>
      </c>
      <c r="BK509" s="466" t="e">
        <f t="shared" si="558"/>
        <v>#N/A</v>
      </c>
      <c r="BL509" s="466" t="e">
        <f t="shared" si="558"/>
        <v>#N/A</v>
      </c>
      <c r="BM509" s="466" t="e">
        <f t="shared" si="558"/>
        <v>#N/A</v>
      </c>
      <c r="BN509" s="466" t="e">
        <f t="shared" si="558"/>
        <v>#N/A</v>
      </c>
      <c r="BO509" s="466" t="e">
        <f t="shared" si="558"/>
        <v>#N/A</v>
      </c>
      <c r="BP509" s="466" t="e">
        <f t="shared" si="558"/>
        <v>#N/A</v>
      </c>
      <c r="BQ509" s="466" t="e">
        <f t="shared" si="558"/>
        <v>#N/A</v>
      </c>
      <c r="BR509" s="466" t="e">
        <f t="shared" si="558"/>
        <v>#N/A</v>
      </c>
      <c r="BS509" s="466" t="e">
        <f t="shared" si="558"/>
        <v>#N/A</v>
      </c>
    </row>
    <row r="510" spans="2:71">
      <c r="B510" s="48">
        <f t="shared" si="505"/>
        <v>1984</v>
      </c>
      <c r="E510" s="52"/>
      <c r="M510" s="466">
        <f t="shared" si="527"/>
        <v>37080.992219815562</v>
      </c>
      <c r="N510" s="466">
        <f t="shared" si="528"/>
        <v>35901.64748016977</v>
      </c>
      <c r="X510" s="466">
        <f t="shared" si="529"/>
        <v>10000</v>
      </c>
      <c r="Y510" s="466">
        <f t="shared" si="530"/>
        <v>10000</v>
      </c>
      <c r="AA510" s="466">
        <f t="shared" si="557"/>
        <v>37080.992219815562</v>
      </c>
      <c r="AB510" s="466">
        <f t="shared" si="557"/>
        <v>45648.298784360835</v>
      </c>
      <c r="AC510" s="466">
        <f t="shared" si="532"/>
        <v>48322.304242118953</v>
      </c>
      <c r="AD510" s="466">
        <f t="shared" si="533"/>
        <v>49828.654197018805</v>
      </c>
      <c r="AE510" s="466">
        <f t="shared" si="534"/>
        <v>40906.917681303465</v>
      </c>
      <c r="AG510" s="466">
        <f t="shared" si="535"/>
        <v>10000</v>
      </c>
      <c r="AM510" s="466">
        <f t="shared" si="536"/>
        <v>100</v>
      </c>
      <c r="AN510" s="466">
        <f t="shared" si="537"/>
        <v>100</v>
      </c>
      <c r="AO510" s="466">
        <f t="shared" si="538"/>
        <v>100</v>
      </c>
      <c r="AP510" s="466">
        <f t="shared" si="539"/>
        <v>100</v>
      </c>
      <c r="AQ510" s="466">
        <f t="shared" si="540"/>
        <v>100</v>
      </c>
      <c r="AS510" s="466">
        <f t="shared" si="491"/>
        <v>100</v>
      </c>
      <c r="AU510" s="466">
        <f t="shared" ref="AU510:BS510" si="559">IF($B510=AU$85-1, AU$84, IF(AND($B510&gt;=AU$85, $B510&lt;=AU$86), AU509*(1+AU210), NA()))</f>
        <v>10000</v>
      </c>
      <c r="AV510" s="466">
        <f t="shared" si="559"/>
        <v>10000</v>
      </c>
      <c r="AW510" s="466">
        <f t="shared" si="559"/>
        <v>10000</v>
      </c>
      <c r="AX510" s="466">
        <f t="shared" si="559"/>
        <v>10000</v>
      </c>
      <c r="AY510" s="466">
        <f t="shared" si="559"/>
        <v>10000</v>
      </c>
      <c r="AZ510" s="466">
        <f t="shared" si="559"/>
        <v>10000</v>
      </c>
      <c r="BA510" s="466">
        <f t="shared" si="559"/>
        <v>10000</v>
      </c>
      <c r="BB510" s="466">
        <f t="shared" si="559"/>
        <v>10000</v>
      </c>
      <c r="BC510" s="466">
        <f t="shared" si="559"/>
        <v>10000</v>
      </c>
      <c r="BD510" s="466">
        <f t="shared" si="559"/>
        <v>10000</v>
      </c>
      <c r="BE510" s="466">
        <f t="shared" si="559"/>
        <v>10000</v>
      </c>
      <c r="BF510" s="466">
        <f t="shared" si="559"/>
        <v>10000</v>
      </c>
      <c r="BG510" s="466">
        <f t="shared" si="559"/>
        <v>10000</v>
      </c>
      <c r="BH510" s="466">
        <f t="shared" si="559"/>
        <v>10000</v>
      </c>
      <c r="BI510" s="466">
        <f t="shared" si="559"/>
        <v>10000</v>
      </c>
      <c r="BJ510" s="466">
        <f t="shared" si="559"/>
        <v>10000</v>
      </c>
      <c r="BK510" s="466">
        <f t="shared" si="559"/>
        <v>10000</v>
      </c>
      <c r="BL510" s="466">
        <f t="shared" si="559"/>
        <v>10000</v>
      </c>
      <c r="BM510" s="466">
        <f t="shared" si="559"/>
        <v>10000</v>
      </c>
      <c r="BN510" s="466">
        <f t="shared" si="559"/>
        <v>10000</v>
      </c>
      <c r="BO510" s="466">
        <f t="shared" si="559"/>
        <v>10000</v>
      </c>
      <c r="BP510" s="466">
        <f t="shared" si="559"/>
        <v>10000</v>
      </c>
      <c r="BQ510" s="466">
        <f t="shared" si="559"/>
        <v>10000</v>
      </c>
      <c r="BR510" s="466">
        <f t="shared" si="559"/>
        <v>10000</v>
      </c>
      <c r="BS510" s="466">
        <f t="shared" si="559"/>
        <v>10000</v>
      </c>
    </row>
    <row r="511" spans="2:71">
      <c r="B511" s="48">
        <f t="shared" si="505"/>
        <v>1985</v>
      </c>
      <c r="E511" s="52"/>
      <c r="M511" s="466">
        <f t="shared" si="527"/>
        <v>50251.353374308652</v>
      </c>
      <c r="N511" s="466">
        <f t="shared" si="528"/>
        <v>45931.993314483276</v>
      </c>
      <c r="X511" s="466">
        <f t="shared" si="529"/>
        <v>13334.415086364343</v>
      </c>
      <c r="Y511" s="466">
        <f t="shared" si="530"/>
        <v>12793.839987386027</v>
      </c>
      <c r="AA511" s="466">
        <f t="shared" si="557"/>
        <v>50251.353374308652</v>
      </c>
      <c r="AB511" s="466">
        <f t="shared" si="557"/>
        <v>61224.462588918446</v>
      </c>
      <c r="AC511" s="466">
        <f t="shared" si="532"/>
        <v>65682.535653493018</v>
      </c>
      <c r="AD511" s="466">
        <f t="shared" si="533"/>
        <v>64725.440323961688</v>
      </c>
      <c r="AE511" s="466">
        <f t="shared" si="534"/>
        <v>54733.448496602898</v>
      </c>
      <c r="AG511" s="466">
        <f t="shared" si="535"/>
        <v>10000</v>
      </c>
      <c r="AM511" s="466">
        <f t="shared" si="536"/>
        <v>126.11591743653344</v>
      </c>
      <c r="AN511" s="466">
        <f t="shared" si="537"/>
        <v>119.14964874373379</v>
      </c>
      <c r="AO511" s="466">
        <f t="shared" si="538"/>
        <v>135.95820765880012</v>
      </c>
      <c r="AP511" s="466">
        <f t="shared" si="539"/>
        <v>135.61227441213074</v>
      </c>
      <c r="AQ511" s="466">
        <f t="shared" si="540"/>
        <v>121.03177033826024</v>
      </c>
      <c r="AS511" s="466">
        <f t="shared" si="491"/>
        <v>127.93839987386026</v>
      </c>
      <c r="AU511" s="466">
        <f t="shared" ref="AU511:BS511" si="560">IF($B511=AU$85-1, AU$84, IF(AND($B511&gt;=AU$85, $B511&lt;=AU$86), AU510*(1+AU211), NA()))</f>
        <v>12852.700999999999</v>
      </c>
      <c r="AV511" s="466">
        <f t="shared" si="560"/>
        <v>12741.386</v>
      </c>
      <c r="AW511" s="466">
        <f t="shared" si="560"/>
        <v>13957.463359001438</v>
      </c>
      <c r="AX511" s="466">
        <f t="shared" si="560"/>
        <v>13551.782292237325</v>
      </c>
      <c r="AY511" s="466">
        <f t="shared" si="560"/>
        <v>13548.490236997164</v>
      </c>
      <c r="AZ511" s="466">
        <f t="shared" si="560"/>
        <v>13335.029161832617</v>
      </c>
      <c r="BA511" s="466">
        <f t="shared" si="560"/>
        <v>12769.161510893407</v>
      </c>
      <c r="BB511" s="466">
        <f t="shared" si="560"/>
        <v>13334.415086364343</v>
      </c>
      <c r="BC511" s="466">
        <f t="shared" si="560"/>
        <v>13966.503610036818</v>
      </c>
      <c r="BD511" s="466">
        <f t="shared" si="560"/>
        <v>12894.351635906933</v>
      </c>
      <c r="BE511" s="466">
        <f t="shared" si="560"/>
        <v>13474.871274673622</v>
      </c>
      <c r="BF511" s="466">
        <f t="shared" si="560"/>
        <v>12809.282853230157</v>
      </c>
      <c r="BG511" s="466">
        <f t="shared" si="560"/>
        <v>13417.669527622553</v>
      </c>
      <c r="BH511" s="466">
        <f t="shared" si="560"/>
        <v>13231.422078095509</v>
      </c>
      <c r="BI511" s="466">
        <f t="shared" si="560"/>
        <v>12793.839987386027</v>
      </c>
      <c r="BJ511" s="466">
        <f t="shared" si="560"/>
        <v>13649.001885518068</v>
      </c>
      <c r="BK511" s="466">
        <f t="shared" si="560"/>
        <v>13137.104169472321</v>
      </c>
      <c r="BL511" s="466">
        <f t="shared" si="560"/>
        <v>12676.868062664313</v>
      </c>
      <c r="BM511" s="466">
        <f t="shared" si="560"/>
        <v>13465.945267648562</v>
      </c>
      <c r="BN511" s="466">
        <f t="shared" si="560"/>
        <v>13252.795092568545</v>
      </c>
      <c r="BO511" s="466">
        <f t="shared" si="560"/>
        <v>12977.990068241737</v>
      </c>
      <c r="BP511" s="466">
        <f t="shared" si="560"/>
        <v>12722.092223534783</v>
      </c>
      <c r="BQ511" s="466">
        <f t="shared" si="560"/>
        <v>11914.96487437338</v>
      </c>
      <c r="BR511" s="466">
        <f t="shared" si="560"/>
        <v>13188.943533637646</v>
      </c>
      <c r="BS511" s="466">
        <f t="shared" si="560"/>
        <v>12504.384083197105</v>
      </c>
    </row>
    <row r="512" spans="2:71">
      <c r="B512" s="48">
        <f t="shared" si="505"/>
        <v>1986</v>
      </c>
      <c r="E512" s="52"/>
      <c r="M512" s="466">
        <f t="shared" si="527"/>
        <v>65589.831154973232</v>
      </c>
      <c r="N512" s="466">
        <f t="shared" si="528"/>
        <v>53113.403354920352</v>
      </c>
      <c r="X512" s="466">
        <f t="shared" si="529"/>
        <v>16802.189746832595</v>
      </c>
      <c r="Y512" s="466">
        <f t="shared" si="530"/>
        <v>14794.140960873028</v>
      </c>
      <c r="AA512" s="466">
        <f t="shared" si="557"/>
        <v>65589.831154973232</v>
      </c>
      <c r="AB512" s="466">
        <f t="shared" si="557"/>
        <v>77863.357793855583</v>
      </c>
      <c r="AC512" s="466">
        <f t="shared" si="532"/>
        <v>85037.348567332127</v>
      </c>
      <c r="AD512" s="466">
        <f t="shared" si="533"/>
        <v>80098.366689530303</v>
      </c>
      <c r="AE512" s="466">
        <f t="shared" si="534"/>
        <v>71006.921733292402</v>
      </c>
      <c r="AG512" s="466">
        <f t="shared" si="535"/>
        <v>10000</v>
      </c>
      <c r="AM512" s="466">
        <f t="shared" si="536"/>
        <v>144.17921264485929</v>
      </c>
      <c r="AN512" s="466">
        <f t="shared" si="537"/>
        <v>138.39309479049606</v>
      </c>
      <c r="AO512" s="466">
        <f t="shared" si="538"/>
        <v>178.17326011430586</v>
      </c>
      <c r="AP512" s="466">
        <f t="shared" si="539"/>
        <v>176.32804164625392</v>
      </c>
      <c r="AQ512" s="466">
        <f t="shared" si="540"/>
        <v>144.29459634130794</v>
      </c>
      <c r="AS512" s="466">
        <f t="shared" si="491"/>
        <v>147.94140960873028</v>
      </c>
      <c r="AU512" s="466">
        <f t="shared" ref="AU512:BS512" si="561">IF($B512=AU$85-1, AU$84, IF(AND($B512&gt;=AU$85, $B512&lt;=AU$86), AU511*(1+AU212), NA()))</f>
        <v>15217.8447558592</v>
      </c>
      <c r="AV512" s="466">
        <f t="shared" si="561"/>
        <v>15077.8924457098</v>
      </c>
      <c r="AW512" s="466">
        <f t="shared" si="561"/>
        <v>19140.279350504854</v>
      </c>
      <c r="AX512" s="466">
        <f t="shared" si="561"/>
        <v>17688.262160342882</v>
      </c>
      <c r="AY512" s="466">
        <f t="shared" si="561"/>
        <v>17738.955029858604</v>
      </c>
      <c r="AZ512" s="466">
        <f t="shared" si="561"/>
        <v>17043.539810939663</v>
      </c>
      <c r="BA512" s="466">
        <f t="shared" si="561"/>
        <v>15481.778875287391</v>
      </c>
      <c r="BB512" s="466">
        <f t="shared" si="561"/>
        <v>16802.189746832595</v>
      </c>
      <c r="BC512" s="466">
        <f t="shared" si="561"/>
        <v>18899.483138447875</v>
      </c>
      <c r="BD512" s="466">
        <f t="shared" si="561"/>
        <v>14922.279196196931</v>
      </c>
      <c r="BE512" s="466">
        <f t="shared" si="561"/>
        <v>18040.279495868959</v>
      </c>
      <c r="BF512" s="466">
        <f t="shared" si="561"/>
        <v>15302.368089616395</v>
      </c>
      <c r="BG512" s="466">
        <f t="shared" si="561"/>
        <v>17399.860584933413</v>
      </c>
      <c r="BH512" s="466">
        <f t="shared" si="561"/>
        <v>17232.908020056748</v>
      </c>
      <c r="BI512" s="466">
        <f t="shared" si="561"/>
        <v>14794.140960873028</v>
      </c>
      <c r="BJ512" s="466">
        <f t="shared" si="561"/>
        <v>17883.163170132935</v>
      </c>
      <c r="BK512" s="466">
        <f t="shared" si="561"/>
        <v>16927.803158445397</v>
      </c>
      <c r="BL512" s="466">
        <f t="shared" si="561"/>
        <v>14904.430262311538</v>
      </c>
      <c r="BM512" s="466">
        <f t="shared" si="561"/>
        <v>17938.41526187515</v>
      </c>
      <c r="BN512" s="466">
        <f t="shared" si="561"/>
        <v>17296.493120505416</v>
      </c>
      <c r="BO512" s="466">
        <f t="shared" si="561"/>
        <v>16635.109936445719</v>
      </c>
      <c r="BP512" s="466">
        <f t="shared" si="561"/>
        <v>15978.80185094537</v>
      </c>
      <c r="BQ512" s="466">
        <f t="shared" si="561"/>
        <v>13839.309479049607</v>
      </c>
      <c r="BR512" s="466">
        <f t="shared" si="561"/>
        <v>16325.119474762076</v>
      </c>
      <c r="BS512" s="466">
        <f t="shared" si="561"/>
        <v>15174.925749290835</v>
      </c>
    </row>
    <row r="513" spans="2:71">
      <c r="B513" s="48">
        <f t="shared" si="505"/>
        <v>1987</v>
      </c>
      <c r="E513" s="52"/>
      <c r="M513" s="466">
        <f t="shared" si="527"/>
        <v>70959.25706371761</v>
      </c>
      <c r="N513" s="466">
        <f t="shared" si="528"/>
        <v>53836.151807057606</v>
      </c>
      <c r="X513" s="466">
        <f t="shared" si="529"/>
        <v>17855.760481276317</v>
      </c>
      <c r="Y513" s="466">
        <f t="shared" si="530"/>
        <v>14995.454411052846</v>
      </c>
      <c r="AA513" s="466">
        <f t="shared" si="557"/>
        <v>70959.25706371761</v>
      </c>
      <c r="AB513" s="466">
        <f t="shared" si="557"/>
        <v>82662.389671698736</v>
      </c>
      <c r="AC513" s="466">
        <f t="shared" si="532"/>
        <v>90742.127791413397</v>
      </c>
      <c r="AD513" s="466">
        <f t="shared" si="533"/>
        <v>83572.477874673772</v>
      </c>
      <c r="AE513" s="466">
        <f t="shared" si="534"/>
        <v>76333.559380559978</v>
      </c>
      <c r="AG513" s="466">
        <f t="shared" si="535"/>
        <v>10000</v>
      </c>
      <c r="AM513" s="466">
        <f t="shared" si="536"/>
        <v>151.0723557279355</v>
      </c>
      <c r="AN513" s="466">
        <f t="shared" si="537"/>
        <v>148.26526929014528</v>
      </c>
      <c r="AO513" s="466">
        <f t="shared" si="538"/>
        <v>189.85102211624994</v>
      </c>
      <c r="AP513" s="466">
        <f t="shared" si="539"/>
        <v>187.17980271246577</v>
      </c>
      <c r="AQ513" s="466">
        <f t="shared" si="540"/>
        <v>156.03591799071427</v>
      </c>
      <c r="AS513" s="466">
        <f t="shared" si="491"/>
        <v>149.95454411052847</v>
      </c>
      <c r="AU513" s="466">
        <f t="shared" ref="AU513:BS513" si="562">IF($B513=AU$85-1, AU$84, IF(AND($B513&gt;=AU$85, $B513&lt;=AU$86), AU512*(1+AU213), NA()))</f>
        <v>15564.052245839473</v>
      </c>
      <c r="AV513" s="466">
        <f t="shared" si="562"/>
        <v>14788.68037513015</v>
      </c>
      <c r="AW513" s="466">
        <f t="shared" si="562"/>
        <v>21176.663419199016</v>
      </c>
      <c r="AX513" s="466">
        <f t="shared" si="562"/>
        <v>19136.288652437404</v>
      </c>
      <c r="AY513" s="466">
        <f t="shared" si="562"/>
        <v>19174.52435784266</v>
      </c>
      <c r="AZ513" s="466">
        <f t="shared" si="562"/>
        <v>18135.022605559971</v>
      </c>
      <c r="BA513" s="466">
        <f t="shared" si="562"/>
        <v>16173.903139944965</v>
      </c>
      <c r="BB513" s="466">
        <f t="shared" si="562"/>
        <v>17855.760481276317</v>
      </c>
      <c r="BC513" s="466">
        <f t="shared" si="562"/>
        <v>20860.975834578709</v>
      </c>
      <c r="BD513" s="466">
        <f t="shared" si="562"/>
        <v>15130.813646129795</v>
      </c>
      <c r="BE513" s="466">
        <f t="shared" si="562"/>
        <v>19452.798049241919</v>
      </c>
      <c r="BF513" s="466">
        <f t="shared" si="562"/>
        <v>15507.283299210863</v>
      </c>
      <c r="BG513" s="466">
        <f t="shared" si="562"/>
        <v>18945.440701815183</v>
      </c>
      <c r="BH513" s="466">
        <f t="shared" si="562"/>
        <v>18265.543996399407</v>
      </c>
      <c r="BI513" s="466">
        <f t="shared" si="562"/>
        <v>14995.454411052846</v>
      </c>
      <c r="BJ513" s="466">
        <f t="shared" si="562"/>
        <v>19336.967058346261</v>
      </c>
      <c r="BK513" s="466">
        <f t="shared" si="562"/>
        <v>18208.234120917514</v>
      </c>
      <c r="BL513" s="466">
        <f t="shared" si="562"/>
        <v>15032.006652203949</v>
      </c>
      <c r="BM513" s="466">
        <f t="shared" si="562"/>
        <v>19464.064539776158</v>
      </c>
      <c r="BN513" s="466">
        <f t="shared" si="562"/>
        <v>19156.538285904026</v>
      </c>
      <c r="BO513" s="466">
        <f t="shared" si="562"/>
        <v>17936.809306530042</v>
      </c>
      <c r="BP513" s="466">
        <f t="shared" si="562"/>
        <v>17184.109256670363</v>
      </c>
      <c r="BQ513" s="466">
        <f t="shared" si="562"/>
        <v>14826.52692901453</v>
      </c>
      <c r="BR513" s="466">
        <f t="shared" si="562"/>
        <v>16774.476312980543</v>
      </c>
      <c r="BS513" s="466">
        <f t="shared" si="562"/>
        <v>15816.136974472791</v>
      </c>
    </row>
    <row r="514" spans="2:71">
      <c r="B514" s="48">
        <f t="shared" si="505"/>
        <v>1988</v>
      </c>
      <c r="E514" s="52"/>
      <c r="M514" s="466">
        <f t="shared" si="527"/>
        <v>84118.336419977655</v>
      </c>
      <c r="N514" s="466">
        <f t="shared" si="528"/>
        <v>61188.766207142857</v>
      </c>
      <c r="X514" s="466">
        <f t="shared" si="529"/>
        <v>21215.548792634778</v>
      </c>
      <c r="Y514" s="466">
        <f t="shared" si="530"/>
        <v>17043.442432813255</v>
      </c>
      <c r="AA514" s="466">
        <f t="shared" si="557"/>
        <v>84118.336419977655</v>
      </c>
      <c r="AB514" s="466">
        <f t="shared" si="557"/>
        <v>99346.480170442548</v>
      </c>
      <c r="AC514" s="466">
        <f t="shared" si="532"/>
        <v>110605.92250228902</v>
      </c>
      <c r="AD514" s="466">
        <f t="shared" si="533"/>
        <v>99232.702021660574</v>
      </c>
      <c r="AE514" s="466">
        <f t="shared" si="534"/>
        <v>90029.914646680612</v>
      </c>
      <c r="AG514" s="466">
        <f t="shared" si="535"/>
        <v>10000</v>
      </c>
      <c r="AM514" s="466">
        <f t="shared" si="536"/>
        <v>175.50048942091556</v>
      </c>
      <c r="AN514" s="466">
        <f t="shared" si="537"/>
        <v>154.9704552558544</v>
      </c>
      <c r="AO514" s="466">
        <f t="shared" si="538"/>
        <v>228.89033941926152</v>
      </c>
      <c r="AP514" s="466">
        <f t="shared" si="539"/>
        <v>224.3112186344292</v>
      </c>
      <c r="AQ514" s="466">
        <f t="shared" si="540"/>
        <v>163.67802131725068</v>
      </c>
      <c r="AS514" s="466">
        <f t="shared" si="491"/>
        <v>170.43442432813256</v>
      </c>
      <c r="AU514" s="466">
        <f t="shared" ref="AU514:BS514" si="563">IF($B514=AU$85-1, AU$84, IF(AND($B514&gt;=AU$85, $B514&lt;=AU$86), AU513*(1+AU214), NA()))</f>
        <v>18071.055307416438</v>
      </c>
      <c r="AV514" s="466">
        <f t="shared" si="563"/>
        <v>16802.04533536523</v>
      </c>
      <c r="AW514" s="466">
        <f t="shared" si="563"/>
        <v>25385.363357269631</v>
      </c>
      <c r="AX514" s="466">
        <f t="shared" si="563"/>
        <v>22685.028469930214</v>
      </c>
      <c r="AY514" s="466">
        <f t="shared" si="563"/>
        <v>22691.593128186501</v>
      </c>
      <c r="AZ514" s="466">
        <f t="shared" si="563"/>
        <v>21329.250091208698</v>
      </c>
      <c r="BA514" s="466">
        <f t="shared" si="563"/>
        <v>18892.250503093317</v>
      </c>
      <c r="BB514" s="466">
        <f t="shared" si="563"/>
        <v>21215.548792634778</v>
      </c>
      <c r="BC514" s="466">
        <f t="shared" si="563"/>
        <v>25685.333859208233</v>
      </c>
      <c r="BD514" s="466">
        <f t="shared" si="563"/>
        <v>17355.558845462652</v>
      </c>
      <c r="BE514" s="466">
        <f t="shared" si="563"/>
        <v>23361.182785062199</v>
      </c>
      <c r="BF514" s="466">
        <f t="shared" si="563"/>
        <v>18034.44471901955</v>
      </c>
      <c r="BG514" s="466">
        <f t="shared" si="563"/>
        <v>22205.866456780182</v>
      </c>
      <c r="BH514" s="466">
        <f t="shared" si="563"/>
        <v>21392.285819555382</v>
      </c>
      <c r="BI514" s="466">
        <f t="shared" si="563"/>
        <v>17043.442432813255</v>
      </c>
      <c r="BJ514" s="466">
        <f t="shared" si="563"/>
        <v>23086.09937250954</v>
      </c>
      <c r="BK514" s="466">
        <f t="shared" si="563"/>
        <v>21559.09350982634</v>
      </c>
      <c r="BL514" s="466">
        <f t="shared" si="563"/>
        <v>16775.812128918838</v>
      </c>
      <c r="BM514" s="466">
        <f t="shared" si="563"/>
        <v>22733.472257360379</v>
      </c>
      <c r="BN514" s="466">
        <f t="shared" si="563"/>
        <v>21730.815405331035</v>
      </c>
      <c r="BO514" s="466">
        <f t="shared" si="563"/>
        <v>20338.353844967631</v>
      </c>
      <c r="BP514" s="466">
        <f t="shared" si="563"/>
        <v>19713.328485366019</v>
      </c>
      <c r="BQ514" s="466">
        <f t="shared" si="563"/>
        <v>15497.045525585441</v>
      </c>
      <c r="BR514" s="466">
        <f t="shared" si="563"/>
        <v>19899.219639721479</v>
      </c>
      <c r="BS514" s="466">
        <f t="shared" si="563"/>
        <v>18064.725525221485</v>
      </c>
    </row>
    <row r="515" spans="2:71">
      <c r="B515" s="48">
        <f t="shared" si="505"/>
        <v>1989</v>
      </c>
      <c r="E515" s="52"/>
      <c r="M515" s="466">
        <f t="shared" si="527"/>
        <v>101347.53388878291</v>
      </c>
      <c r="N515" s="466">
        <f t="shared" si="528"/>
        <v>75061.010912170823</v>
      </c>
      <c r="X515" s="466">
        <f t="shared" si="529"/>
        <v>24893.817234972063</v>
      </c>
      <c r="Y515" s="466">
        <f t="shared" si="530"/>
        <v>20907.400127983172</v>
      </c>
      <c r="AA515" s="466">
        <f t="shared" si="557"/>
        <v>101347.53388878291</v>
      </c>
      <c r="AB515" s="466">
        <f t="shared" si="557"/>
        <v>116758.85961548059</v>
      </c>
      <c r="AC515" s="466">
        <f t="shared" si="532"/>
        <v>128579.14793417846</v>
      </c>
      <c r="AD515" s="466">
        <f t="shared" si="533"/>
        <v>113724.00849441806</v>
      </c>
      <c r="AE515" s="466">
        <f t="shared" si="534"/>
        <v>104351.2713067836</v>
      </c>
      <c r="AG515" s="466">
        <f t="shared" si="535"/>
        <v>10000</v>
      </c>
      <c r="AM515" s="466">
        <f t="shared" si="536"/>
        <v>219.3989383177956</v>
      </c>
      <c r="AN515" s="466">
        <f t="shared" si="537"/>
        <v>175.0025987875168</v>
      </c>
      <c r="AO515" s="466">
        <f t="shared" si="538"/>
        <v>277.41813830812674</v>
      </c>
      <c r="AP515" s="466">
        <f t="shared" si="539"/>
        <v>268.51953194055955</v>
      </c>
      <c r="AQ515" s="466">
        <f t="shared" si="540"/>
        <v>184.05658761310681</v>
      </c>
      <c r="AS515" s="466">
        <f t="shared" si="491"/>
        <v>209.07400127983175</v>
      </c>
      <c r="AU515" s="466">
        <f t="shared" ref="AU515:BS515" si="564">IF($B515=AU$85-1, AU$84, IF(AND($B515&gt;=AU$85, $B515&lt;=AU$86), AU514*(1+AU215), NA()))</f>
        <v>21975.225486834875</v>
      </c>
      <c r="AV515" s="466">
        <f t="shared" si="564"/>
        <v>20319.163718872158</v>
      </c>
      <c r="AW515" s="466">
        <f t="shared" si="564"/>
        <v>30050.144744996684</v>
      </c>
      <c r="AX515" s="466">
        <f t="shared" si="564"/>
        <v>27331.397522481679</v>
      </c>
      <c r="AY515" s="466">
        <f t="shared" si="564"/>
        <v>27331.254502355998</v>
      </c>
      <c r="AZ515" s="466">
        <f t="shared" si="564"/>
        <v>25576.030582930791</v>
      </c>
      <c r="BA515" s="466">
        <f t="shared" si="564"/>
        <v>22471.796777045507</v>
      </c>
      <c r="BB515" s="466">
        <f t="shared" si="564"/>
        <v>24893.817234972063</v>
      </c>
      <c r="BC515" s="466">
        <f t="shared" si="564"/>
        <v>31579.653269657461</v>
      </c>
      <c r="BD515" s="466">
        <f t="shared" si="564"/>
        <v>21549.86969630597</v>
      </c>
      <c r="BE515" s="466">
        <f t="shared" si="564"/>
        <v>28544.000517702643</v>
      </c>
      <c r="BF515" s="466">
        <f t="shared" si="564"/>
        <v>20906.341346794325</v>
      </c>
      <c r="BG515" s="466">
        <f t="shared" si="564"/>
        <v>26421.688532604556</v>
      </c>
      <c r="BH515" s="466">
        <f t="shared" si="564"/>
        <v>26064.907826259438</v>
      </c>
      <c r="BI515" s="466">
        <f t="shared" si="564"/>
        <v>20907.400127983172</v>
      </c>
      <c r="BJ515" s="466">
        <f t="shared" si="564"/>
        <v>28151.729919280406</v>
      </c>
      <c r="BK515" s="466">
        <f t="shared" si="564"/>
        <v>24643.920815834903</v>
      </c>
      <c r="BL515" s="466">
        <f t="shared" si="564"/>
        <v>20298.408644173262</v>
      </c>
      <c r="BM515" s="466">
        <f t="shared" si="564"/>
        <v>26803.328019884706</v>
      </c>
      <c r="BN515" s="466">
        <f t="shared" si="564"/>
        <v>24812.646088719695</v>
      </c>
      <c r="BO515" s="466">
        <f t="shared" si="564"/>
        <v>22993.985231371105</v>
      </c>
      <c r="BP515" s="466">
        <f t="shared" si="564"/>
        <v>23285.974391589429</v>
      </c>
      <c r="BQ515" s="466">
        <f t="shared" si="564"/>
        <v>17500.25987875168</v>
      </c>
      <c r="BR515" s="466">
        <f t="shared" si="564"/>
        <v>23365.342650370047</v>
      </c>
      <c r="BS515" s="466">
        <f t="shared" si="564"/>
        <v>21689.969025274138</v>
      </c>
    </row>
    <row r="516" spans="2:71">
      <c r="B516" s="48">
        <f t="shared" si="505"/>
        <v>1990</v>
      </c>
      <c r="E516" s="52"/>
      <c r="M516" s="466">
        <f t="shared" si="527"/>
        <v>92955.739224889941</v>
      </c>
      <c r="N516" s="466">
        <f t="shared" si="528"/>
        <v>74905.726054925253</v>
      </c>
      <c r="X516" s="466">
        <f t="shared" si="529"/>
        <v>22687.675583020864</v>
      </c>
      <c r="Y516" s="466">
        <f t="shared" si="530"/>
        <v>20864.147278004257</v>
      </c>
      <c r="AA516" s="466">
        <f t="shared" si="557"/>
        <v>92955.739224889941</v>
      </c>
      <c r="AB516" s="466">
        <f t="shared" si="557"/>
        <v>105454.33363314449</v>
      </c>
      <c r="AC516" s="466">
        <f t="shared" si="532"/>
        <v>112586.18297309162</v>
      </c>
      <c r="AD516" s="466">
        <f t="shared" si="533"/>
        <v>103022.62384670762</v>
      </c>
      <c r="AE516" s="466">
        <f t="shared" si="534"/>
        <v>96791.591150537948</v>
      </c>
      <c r="AG516" s="466">
        <f t="shared" si="535"/>
        <v>10000</v>
      </c>
      <c r="AM516" s="466">
        <f t="shared" si="536"/>
        <v>227.17672196367687</v>
      </c>
      <c r="AN516" s="466">
        <f t="shared" si="537"/>
        <v>176.74686465561456</v>
      </c>
      <c r="AO516" s="466">
        <f t="shared" si="538"/>
        <v>251.42015970008254</v>
      </c>
      <c r="AP516" s="466">
        <f t="shared" si="539"/>
        <v>244.15914999544242</v>
      </c>
      <c r="AQ516" s="466">
        <f t="shared" si="540"/>
        <v>184.75421508879523</v>
      </c>
      <c r="AS516" s="466">
        <f t="shared" si="491"/>
        <v>208.64147278004259</v>
      </c>
      <c r="AU516" s="466">
        <f t="shared" ref="AU516:BS516" si="565">IF($B516=AU$85-1, AU$84, IF(AND($B516&gt;=AU$85, $B516&lt;=AU$86), AU515*(1+AU216), NA()))</f>
        <v>21358.301796607666</v>
      </c>
      <c r="AV516" s="466">
        <f t="shared" si="565"/>
        <v>21082.550635957439</v>
      </c>
      <c r="AW516" s="466">
        <f t="shared" si="565"/>
        <v>27008.868612124556</v>
      </c>
      <c r="AX516" s="466">
        <f t="shared" si="565"/>
        <v>25068.298786032949</v>
      </c>
      <c r="AY516" s="466">
        <f t="shared" si="565"/>
        <v>25089.045123048531</v>
      </c>
      <c r="AZ516" s="466">
        <f t="shared" si="565"/>
        <v>23526.694894704291</v>
      </c>
      <c r="BA516" s="466">
        <f t="shared" si="565"/>
        <v>21572.349838683167</v>
      </c>
      <c r="BB516" s="466">
        <f t="shared" si="565"/>
        <v>22687.675583020864</v>
      </c>
      <c r="BC516" s="466">
        <f t="shared" si="565"/>
        <v>27361.275654609301</v>
      </c>
      <c r="BD516" s="466">
        <f t="shared" si="565"/>
        <v>21187.246903523461</v>
      </c>
      <c r="BE516" s="466">
        <f t="shared" si="565"/>
        <v>25977.929704950682</v>
      </c>
      <c r="BF516" s="466">
        <f t="shared" si="565"/>
        <v>19739.180045936424</v>
      </c>
      <c r="BG516" s="466">
        <f t="shared" si="565"/>
        <v>24666.808223725639</v>
      </c>
      <c r="BH516" s="466">
        <f t="shared" si="565"/>
        <v>24505.527775345432</v>
      </c>
      <c r="BI516" s="466">
        <f t="shared" si="565"/>
        <v>20864.147278004257</v>
      </c>
      <c r="BJ516" s="466">
        <f t="shared" si="565"/>
        <v>25426.736672585143</v>
      </c>
      <c r="BK516" s="466">
        <f t="shared" si="565"/>
        <v>22258.916175913659</v>
      </c>
      <c r="BL516" s="466">
        <f t="shared" si="565"/>
        <v>20633.513648506083</v>
      </c>
      <c r="BM516" s="466">
        <f t="shared" si="565"/>
        <v>25028.487168583022</v>
      </c>
      <c r="BN516" s="466">
        <f t="shared" si="565"/>
        <v>24303.309026942705</v>
      </c>
      <c r="BO516" s="466">
        <f t="shared" si="565"/>
        <v>21900.317142923781</v>
      </c>
      <c r="BP516" s="466">
        <f t="shared" si="565"/>
        <v>22309.943458156449</v>
      </c>
      <c r="BQ516" s="466">
        <f t="shared" si="565"/>
        <v>17674.686465561455</v>
      </c>
      <c r="BR516" s="466">
        <f t="shared" si="565"/>
        <v>21864.272790756073</v>
      </c>
      <c r="BS516" s="466">
        <f t="shared" si="565"/>
        <v>22055.246049275735</v>
      </c>
    </row>
    <row r="517" spans="2:71">
      <c r="B517" s="48">
        <f t="shared" si="505"/>
        <v>1991</v>
      </c>
      <c r="E517" s="52"/>
      <c r="M517" s="466">
        <f t="shared" si="527"/>
        <v>115512.08318752464</v>
      </c>
      <c r="N517" s="466">
        <f t="shared" si="528"/>
        <v>94959.396640129882</v>
      </c>
      <c r="X517" s="466">
        <f t="shared" si="529"/>
        <v>28386.099336605756</v>
      </c>
      <c r="Y517" s="466">
        <f t="shared" si="530"/>
        <v>26449.871608978552</v>
      </c>
      <c r="AA517" s="466">
        <f t="shared" si="557"/>
        <v>115512.08318752464</v>
      </c>
      <c r="AB517" s="466">
        <f t="shared" si="557"/>
        <v>130684.34716344927</v>
      </c>
      <c r="AC517" s="466">
        <f t="shared" si="532"/>
        <v>141616.17011279429</v>
      </c>
      <c r="AD517" s="466">
        <f t="shared" si="533"/>
        <v>128510.67671400166</v>
      </c>
      <c r="AE517" s="466">
        <f t="shared" si="534"/>
        <v>117849.6541823459</v>
      </c>
      <c r="AG517" s="466">
        <f t="shared" si="535"/>
        <v>10000</v>
      </c>
      <c r="AM517" s="466">
        <f t="shared" si="536"/>
        <v>278.52158064733891</v>
      </c>
      <c r="AN517" s="466">
        <f t="shared" si="537"/>
        <v>198.28028730669655</v>
      </c>
      <c r="AO517" s="466">
        <f t="shared" si="538"/>
        <v>318.33329461759752</v>
      </c>
      <c r="AP517" s="466">
        <f t="shared" si="539"/>
        <v>309.72357408654904</v>
      </c>
      <c r="AQ517" s="466">
        <f t="shared" si="540"/>
        <v>206.94866566003958</v>
      </c>
      <c r="AS517" s="466">
        <f t="shared" si="491"/>
        <v>264.49871608978555</v>
      </c>
      <c r="AU517" s="466">
        <f t="shared" ref="AU517:BS517" si="566">IF($B517=AU$85-1, AU$84, IF(AND($B517&gt;=AU$85, $B517&lt;=AU$86), AU516*(1+AU217), NA()))</f>
        <v>26409.219796978432</v>
      </c>
      <c r="AV517" s="466">
        <f t="shared" si="566"/>
        <v>25629.453847185268</v>
      </c>
      <c r="AW517" s="466">
        <f t="shared" si="566"/>
        <v>32853.996933115457</v>
      </c>
      <c r="AX517" s="466">
        <f t="shared" si="566"/>
        <v>31151.292420324349</v>
      </c>
      <c r="AY517" s="466">
        <f t="shared" si="566"/>
        <v>31161.162059331004</v>
      </c>
      <c r="AZ517" s="466">
        <f t="shared" si="566"/>
        <v>29551.02141655199</v>
      </c>
      <c r="BA517" s="466">
        <f t="shared" si="566"/>
        <v>26849.563930009404</v>
      </c>
      <c r="BB517" s="466">
        <f t="shared" si="566"/>
        <v>28386.099336605756</v>
      </c>
      <c r="BC517" s="466">
        <f t="shared" si="566"/>
        <v>35215.544598754183</v>
      </c>
      <c r="BD517" s="466">
        <f t="shared" si="566"/>
        <v>27266.424744195003</v>
      </c>
      <c r="BE517" s="466">
        <f t="shared" si="566"/>
        <v>33395.018365929696</v>
      </c>
      <c r="BF517" s="466">
        <f t="shared" si="566"/>
        <v>24689.903136522495</v>
      </c>
      <c r="BG517" s="466">
        <f t="shared" si="566"/>
        <v>30049.911311993081</v>
      </c>
      <c r="BH517" s="466">
        <f t="shared" si="566"/>
        <v>31298.009954496581</v>
      </c>
      <c r="BI517" s="466">
        <f t="shared" si="566"/>
        <v>26449.871608978552</v>
      </c>
      <c r="BJ517" s="466">
        <f t="shared" si="566"/>
        <v>32068.966201355692</v>
      </c>
      <c r="BK517" s="466">
        <f t="shared" si="566"/>
        <v>27152.241901786016</v>
      </c>
      <c r="BL517" s="466">
        <f t="shared" si="566"/>
        <v>25695.748501453636</v>
      </c>
      <c r="BM517" s="466">
        <f t="shared" si="566"/>
        <v>30265.613218043305</v>
      </c>
      <c r="BN517" s="466">
        <f t="shared" si="566"/>
        <v>29000.667664259381</v>
      </c>
      <c r="BO517" s="466">
        <f t="shared" si="566"/>
        <v>26834.728719898016</v>
      </c>
      <c r="BP517" s="466">
        <f t="shared" si="566"/>
        <v>26509.399783825102</v>
      </c>
      <c r="BQ517" s="466">
        <f t="shared" si="566"/>
        <v>19828.028730669655</v>
      </c>
      <c r="BR517" s="466">
        <f t="shared" si="566"/>
        <v>27378.54223434264</v>
      </c>
      <c r="BS517" s="466">
        <f t="shared" si="566"/>
        <v>27486.040925823654</v>
      </c>
    </row>
    <row r="518" spans="2:71">
      <c r="B518" s="48">
        <f>B517+1</f>
        <v>1992</v>
      </c>
      <c r="E518" s="52"/>
      <c r="M518" s="466">
        <f t="shared" si="527"/>
        <v>118740.66830612234</v>
      </c>
      <c r="N518" s="466">
        <f t="shared" si="528"/>
        <v>103154.83734421096</v>
      </c>
      <c r="X518" s="466">
        <f t="shared" si="529"/>
        <v>29807.658148465711</v>
      </c>
      <c r="Y518" s="466">
        <f t="shared" si="530"/>
        <v>28732.619415637793</v>
      </c>
      <c r="AA518" s="466">
        <f t="shared" si="557"/>
        <v>118740.66830612234</v>
      </c>
      <c r="AB518" s="466">
        <f t="shared" si="557"/>
        <v>139948.59564343383</v>
      </c>
      <c r="AC518" s="466">
        <f t="shared" si="532"/>
        <v>151397.27454253388</v>
      </c>
      <c r="AD518" s="466">
        <f t="shared" si="533"/>
        <v>140609.97004000115</v>
      </c>
      <c r="AE518" s="466">
        <f t="shared" si="534"/>
        <v>123174.76763609033</v>
      </c>
      <c r="AG518" s="466">
        <f t="shared" si="535"/>
        <v>10000</v>
      </c>
      <c r="AM518" s="466">
        <f t="shared" si="536"/>
        <v>301.67792740138009</v>
      </c>
      <c r="AN518" s="466">
        <f t="shared" si="537"/>
        <v>205.42604378699389</v>
      </c>
      <c r="AO518" s="466">
        <f t="shared" si="538"/>
        <v>340.55387384591114</v>
      </c>
      <c r="AP518" s="466">
        <f t="shared" si="539"/>
        <v>334.29574350979033</v>
      </c>
      <c r="AQ518" s="466">
        <f t="shared" si="540"/>
        <v>213.0999084792322</v>
      </c>
      <c r="AS518" s="466">
        <f t="shared" si="491"/>
        <v>287.32619415637794</v>
      </c>
      <c r="AU518" s="466">
        <f t="shared" ref="AU518:BS518" si="567">IF($B518=AU$85-1, AU$84, IF(AND($B518&gt;=AU$85, $B518&lt;=AU$86), AU517*(1+AU218), NA()))</f>
        <v>28502.499067590292</v>
      </c>
      <c r="AV518" s="466">
        <f t="shared" si="567"/>
        <v>27852.61418457935</v>
      </c>
      <c r="AW518" s="466">
        <f t="shared" si="567"/>
        <v>32977.893906967205</v>
      </c>
      <c r="AX518" s="466">
        <f t="shared" si="567"/>
        <v>32021.977082552021</v>
      </c>
      <c r="AY518" s="466">
        <f t="shared" si="567"/>
        <v>32038.074623686247</v>
      </c>
      <c r="AZ518" s="466">
        <f t="shared" si="567"/>
        <v>30861.597109758663</v>
      </c>
      <c r="BA518" s="466">
        <f t="shared" si="567"/>
        <v>29346.237329141732</v>
      </c>
      <c r="BB518" s="466">
        <f t="shared" si="567"/>
        <v>29807.658148465711</v>
      </c>
      <c r="BC518" s="466">
        <f t="shared" si="567"/>
        <v>37201.491673517528</v>
      </c>
      <c r="BD518" s="466">
        <f t="shared" si="567"/>
        <v>29687.410991854777</v>
      </c>
      <c r="BE518" s="466">
        <f t="shared" si="567"/>
        <v>35196.558063756529</v>
      </c>
      <c r="BF518" s="466">
        <f t="shared" si="567"/>
        <v>27139.272598678424</v>
      </c>
      <c r="BG518" s="466">
        <f t="shared" si="567"/>
        <v>31697.731133094549</v>
      </c>
      <c r="BH518" s="466">
        <f t="shared" si="567"/>
        <v>33342.294671874013</v>
      </c>
      <c r="BI518" s="466">
        <f t="shared" si="567"/>
        <v>28732.619415637793</v>
      </c>
      <c r="BJ518" s="466">
        <f t="shared" si="567"/>
        <v>33051.127449950131</v>
      </c>
      <c r="BK518" s="466">
        <f t="shared" si="567"/>
        <v>28352.772312899644</v>
      </c>
      <c r="BL518" s="466">
        <f t="shared" si="567"/>
        <v>27874.090040143787</v>
      </c>
      <c r="BM518" s="466">
        <f t="shared" si="567"/>
        <v>30841.176704094414</v>
      </c>
      <c r="BN518" s="466">
        <f t="shared" si="567"/>
        <v>29745.350317327004</v>
      </c>
      <c r="BO518" s="466">
        <f t="shared" si="567"/>
        <v>28153.054902838801</v>
      </c>
      <c r="BP518" s="466">
        <f t="shared" si="567"/>
        <v>27864.284019257153</v>
      </c>
      <c r="BQ518" s="466">
        <f t="shared" si="567"/>
        <v>20542.604378699391</v>
      </c>
      <c r="BR518" s="466">
        <f t="shared" si="567"/>
        <v>30268.858327839233</v>
      </c>
      <c r="BS518" s="466">
        <f t="shared" si="567"/>
        <v>30472.68049335232</v>
      </c>
    </row>
    <row r="519" spans="2:71">
      <c r="B519" s="48">
        <f t="shared" ref="B519:B536" si="568">B518+1</f>
        <v>1993</v>
      </c>
      <c r="E519" s="52"/>
      <c r="M519" s="466">
        <f t="shared" si="527"/>
        <v>139504.16477035015</v>
      </c>
      <c r="N519" s="466">
        <f t="shared" si="528"/>
        <v>113725.69325705814</v>
      </c>
      <c r="X519" s="466">
        <f t="shared" si="529"/>
        <v>34872.430969899644</v>
      </c>
      <c r="Y519" s="466">
        <f t="shared" si="530"/>
        <v>31677.012404479316</v>
      </c>
      <c r="AA519" s="466">
        <f t="shared" si="557"/>
        <v>139504.16477035015</v>
      </c>
      <c r="AB519" s="466">
        <f t="shared" si="557"/>
        <v>167115.71107387519</v>
      </c>
      <c r="AC519" s="466">
        <f t="shared" si="532"/>
        <v>183324.76181753894</v>
      </c>
      <c r="AD519" s="466">
        <f t="shared" si="533"/>
        <v>166069.38900191002</v>
      </c>
      <c r="AE519" s="466">
        <f t="shared" si="534"/>
        <v>146202.37938955819</v>
      </c>
      <c r="AG519" s="466">
        <f t="shared" si="535"/>
        <v>10000</v>
      </c>
      <c r="AM519" s="466">
        <f t="shared" si="536"/>
        <v>325.29406704899759</v>
      </c>
      <c r="AN519" s="466">
        <f t="shared" si="537"/>
        <v>229.97015557993805</v>
      </c>
      <c r="AO519" s="466">
        <f t="shared" si="538"/>
        <v>420.48079581725466</v>
      </c>
      <c r="AP519" s="466">
        <f t="shared" si="539"/>
        <v>413.39210398552615</v>
      </c>
      <c r="AQ519" s="466">
        <f t="shared" si="540"/>
        <v>241.97453576702574</v>
      </c>
      <c r="AS519" s="466">
        <f t="shared" si="491"/>
        <v>316.77012404479319</v>
      </c>
      <c r="AU519" s="466">
        <f t="shared" ref="AU519:BS519" si="569">IF($B519=AU$85-1, AU$84, IF(AND($B519&gt;=AU$85, $B519&lt;=AU$86), AU518*(1+AU219), NA()))</f>
        <v>32354.91679331514</v>
      </c>
      <c r="AV519" s="466">
        <f t="shared" si="569"/>
        <v>31932.860617457955</v>
      </c>
      <c r="AW519" s="466">
        <f t="shared" si="569"/>
        <v>39297.370506534258</v>
      </c>
      <c r="AX519" s="466">
        <f t="shared" si="569"/>
        <v>37621.475699294024</v>
      </c>
      <c r="AY519" s="466">
        <f t="shared" si="569"/>
        <v>37706.265880638937</v>
      </c>
      <c r="AZ519" s="466">
        <f t="shared" si="569"/>
        <v>36038.300021444324</v>
      </c>
      <c r="BA519" s="466">
        <f t="shared" si="569"/>
        <v>34319.066938440446</v>
      </c>
      <c r="BB519" s="466">
        <f t="shared" si="569"/>
        <v>34872.430969899644</v>
      </c>
      <c r="BC519" s="466">
        <f t="shared" si="569"/>
        <v>46811.127241236718</v>
      </c>
      <c r="BD519" s="466">
        <f t="shared" si="569"/>
        <v>32757.614458713004</v>
      </c>
      <c r="BE519" s="466">
        <f t="shared" si="569"/>
        <v>43554.262712638912</v>
      </c>
      <c r="BF519" s="466">
        <f t="shared" si="569"/>
        <v>31452.937646245795</v>
      </c>
      <c r="BG519" s="466">
        <f t="shared" si="569"/>
        <v>38777.054846083673</v>
      </c>
      <c r="BH519" s="466">
        <f t="shared" si="569"/>
        <v>40613.135770591914</v>
      </c>
      <c r="BI519" s="466">
        <f t="shared" si="569"/>
        <v>31677.012404479316</v>
      </c>
      <c r="BJ519" s="466">
        <f t="shared" si="569"/>
        <v>38929.684965855442</v>
      </c>
      <c r="BK519" s="466">
        <f t="shared" si="569"/>
        <v>33835.55248470368</v>
      </c>
      <c r="BL519" s="466">
        <f t="shared" si="569"/>
        <v>30990.823515851989</v>
      </c>
      <c r="BM519" s="466">
        <f t="shared" si="569"/>
        <v>36623.143717173494</v>
      </c>
      <c r="BN519" s="466">
        <f t="shared" si="569"/>
        <v>34692.335893782409</v>
      </c>
      <c r="BO519" s="466">
        <f t="shared" si="569"/>
        <v>32987.994950214823</v>
      </c>
      <c r="BP519" s="466">
        <f t="shared" si="569"/>
        <v>33083.621306961744</v>
      </c>
      <c r="BQ519" s="466">
        <f t="shared" si="569"/>
        <v>22997.015557993807</v>
      </c>
      <c r="BR519" s="466">
        <f t="shared" si="569"/>
        <v>36599.653579732687</v>
      </c>
      <c r="BS519" s="466">
        <f t="shared" si="569"/>
        <v>36684.443792630031</v>
      </c>
    </row>
    <row r="520" spans="2:71">
      <c r="B520" s="48">
        <f t="shared" si="568"/>
        <v>1994</v>
      </c>
      <c r="E520" s="52"/>
      <c r="M520" s="466">
        <f t="shared" si="527"/>
        <v>141163.70837072097</v>
      </c>
      <c r="N520" s="466">
        <f t="shared" si="528"/>
        <v>112402.39701191607</v>
      </c>
      <c r="X520" s="466">
        <f t="shared" si="529"/>
        <v>35524.126891836233</v>
      </c>
      <c r="Y520" s="466">
        <f t="shared" si="530"/>
        <v>31308.42312292253</v>
      </c>
      <c r="AA520" s="466">
        <f t="shared" si="557"/>
        <v>141163.70837072097</v>
      </c>
      <c r="AB520" s="466">
        <f t="shared" si="557"/>
        <v>168851.7861166303</v>
      </c>
      <c r="AC520" s="466">
        <f t="shared" si="532"/>
        <v>185542.58752794366</v>
      </c>
      <c r="AD520" s="466">
        <f t="shared" si="533"/>
        <v>167259.74656411581</v>
      </c>
      <c r="AE520" s="466">
        <f t="shared" si="534"/>
        <v>146720.39611753621</v>
      </c>
      <c r="AG520" s="466">
        <f t="shared" si="535"/>
        <v>10000</v>
      </c>
      <c r="AM520" s="466">
        <f t="shared" si="536"/>
        <v>322.17201470072047</v>
      </c>
      <c r="AN520" s="466">
        <f t="shared" si="537"/>
        <v>226.73156819400825</v>
      </c>
      <c r="AO520" s="466">
        <f t="shared" si="538"/>
        <v>424.25648154387756</v>
      </c>
      <c r="AP520" s="466">
        <f t="shared" si="539"/>
        <v>413.35754946385191</v>
      </c>
      <c r="AQ520" s="466">
        <f t="shared" si="540"/>
        <v>237.93517891667173</v>
      </c>
      <c r="AS520" s="466">
        <f t="shared" si="491"/>
        <v>313.08423122922534</v>
      </c>
      <c r="AU520" s="466">
        <f t="shared" ref="AU520:BS520" si="570">IF($B520=AU$85-1, AU$84, IF(AND($B520&gt;=AU$85, $B520&lt;=AU$86), AU519*(1+AU220), NA()))</f>
        <v>32197.3321710733</v>
      </c>
      <c r="AV520" s="466">
        <f t="shared" si="570"/>
        <v>30516.325307039646</v>
      </c>
      <c r="AW520" s="466">
        <f t="shared" si="570"/>
        <v>40269.511167741715</v>
      </c>
      <c r="AX520" s="466">
        <f t="shared" si="570"/>
        <v>38069.02132874565</v>
      </c>
      <c r="AY520" s="466">
        <f t="shared" si="570"/>
        <v>38061.993189685461</v>
      </c>
      <c r="AZ520" s="466">
        <f t="shared" si="570"/>
        <v>36421.820199768568</v>
      </c>
      <c r="BA520" s="466">
        <f t="shared" si="570"/>
        <v>34480.364476431278</v>
      </c>
      <c r="BB520" s="466">
        <f t="shared" si="570"/>
        <v>35524.126891836233</v>
      </c>
      <c r="BC520" s="466">
        <f t="shared" si="570"/>
        <v>47550.417249832179</v>
      </c>
      <c r="BD520" s="466">
        <f t="shared" si="570"/>
        <v>32457.930767685179</v>
      </c>
      <c r="BE520" s="466">
        <f t="shared" si="570"/>
        <v>43354.003455292048</v>
      </c>
      <c r="BF520" s="466">
        <f t="shared" si="570"/>
        <v>31370.315396749866</v>
      </c>
      <c r="BG520" s="466">
        <f t="shared" si="570"/>
        <v>39043.282012095486</v>
      </c>
      <c r="BH520" s="466">
        <f t="shared" si="570"/>
        <v>40352.901302880062</v>
      </c>
      <c r="BI520" s="466">
        <f t="shared" si="570"/>
        <v>31308.42312292253</v>
      </c>
      <c r="BJ520" s="466">
        <f t="shared" si="570"/>
        <v>39393.785580703399</v>
      </c>
      <c r="BK520" s="466">
        <f t="shared" si="570"/>
        <v>34372.212207866949</v>
      </c>
      <c r="BL520" s="466">
        <f t="shared" si="570"/>
        <v>30171.660883093973</v>
      </c>
      <c r="BM520" s="466">
        <f t="shared" si="570"/>
        <v>36710.823310257721</v>
      </c>
      <c r="BN520" s="466">
        <f t="shared" si="570"/>
        <v>34573.371773207306</v>
      </c>
      <c r="BO520" s="466">
        <f t="shared" si="570"/>
        <v>33089.03740472866</v>
      </c>
      <c r="BP520" s="466">
        <f t="shared" si="570"/>
        <v>33078.399797595797</v>
      </c>
      <c r="BQ520" s="466">
        <f t="shared" si="570"/>
        <v>22673.156819400829</v>
      </c>
      <c r="BR520" s="466">
        <f t="shared" si="570"/>
        <v>36131.264108886659</v>
      </c>
      <c r="BS520" s="466">
        <f t="shared" si="570"/>
        <v>35487.316955874179</v>
      </c>
    </row>
    <row r="521" spans="2:71">
      <c r="B521" s="48">
        <f t="shared" si="568"/>
        <v>1995</v>
      </c>
      <c r="E521" s="52"/>
      <c r="M521" s="466">
        <f t="shared" si="527"/>
        <v>175494.36835240343</v>
      </c>
      <c r="N521" s="466">
        <f t="shared" si="528"/>
        <v>144711.0902276519</v>
      </c>
      <c r="X521" s="466">
        <f t="shared" si="529"/>
        <v>43533.064634491704</v>
      </c>
      <c r="Y521" s="466">
        <f t="shared" si="530"/>
        <v>40307.646134507588</v>
      </c>
      <c r="AA521" s="466">
        <f t="shared" si="557"/>
        <v>175494.36835240343</v>
      </c>
      <c r="AB521" s="466">
        <f t="shared" si="557"/>
        <v>207513.10014660176</v>
      </c>
      <c r="AC521" s="466">
        <f t="shared" si="532"/>
        <v>226342.58582317512</v>
      </c>
      <c r="AD521" s="466">
        <f t="shared" si="533"/>
        <v>201589.94974058052</v>
      </c>
      <c r="AE521" s="466">
        <f t="shared" si="534"/>
        <v>177010.87110395721</v>
      </c>
      <c r="AG521" s="466">
        <f t="shared" si="535"/>
        <v>10000</v>
      </c>
      <c r="AM521" s="466">
        <f t="shared" si="536"/>
        <v>415.47569028782715</v>
      </c>
      <c r="AN521" s="466">
        <f t="shared" si="537"/>
        <v>267.69475076765775</v>
      </c>
      <c r="AO521" s="466">
        <f t="shared" si="538"/>
        <v>515.57108083753735</v>
      </c>
      <c r="AP521" s="466">
        <f t="shared" si="539"/>
        <v>499.61731708815188</v>
      </c>
      <c r="AQ521" s="466">
        <f t="shared" si="540"/>
        <v>279.68937821974691</v>
      </c>
      <c r="AS521" s="466">
        <f t="shared" si="491"/>
        <v>403.07646134507593</v>
      </c>
      <c r="AU521" s="466">
        <f t="shared" ref="AU521:BS521" si="571">IF($B521=AU$85-1, AU$84, IF(AND($B521&gt;=AU$85, $B521&lt;=AU$86), AU520*(1+AU221), NA()))</f>
        <v>42797.466657762736</v>
      </c>
      <c r="AV521" s="466">
        <f t="shared" si="571"/>
        <v>39338.68039901567</v>
      </c>
      <c r="AW521" s="466">
        <f t="shared" si="571"/>
        <v>49287.274670541039</v>
      </c>
      <c r="AX521" s="466">
        <f t="shared" si="571"/>
        <v>47327.311877760854</v>
      </c>
      <c r="AY521" s="466">
        <f t="shared" si="571"/>
        <v>47424.547351536923</v>
      </c>
      <c r="AZ521" s="466">
        <f t="shared" si="571"/>
        <v>45251.680216490582</v>
      </c>
      <c r="BA521" s="466">
        <f t="shared" si="571"/>
        <v>41548.267403507503</v>
      </c>
      <c r="BB521" s="466">
        <f t="shared" si="571"/>
        <v>43533.064634491704</v>
      </c>
      <c r="BC521" s="466">
        <f t="shared" si="571"/>
        <v>56487.470229561019</v>
      </c>
      <c r="BD521" s="466">
        <f t="shared" si="571"/>
        <v>42358.947305114634</v>
      </c>
      <c r="BE521" s="466">
        <f t="shared" si="571"/>
        <v>53152.84650372764</v>
      </c>
      <c r="BF521" s="466">
        <f t="shared" si="571"/>
        <v>38472.810380800089</v>
      </c>
      <c r="BG521" s="466">
        <f t="shared" si="571"/>
        <v>45785.791034905429</v>
      </c>
      <c r="BH521" s="466">
        <f t="shared" si="571"/>
        <v>48792.196340548908</v>
      </c>
      <c r="BI521" s="466">
        <f t="shared" si="571"/>
        <v>40307.646134507588</v>
      </c>
      <c r="BJ521" s="466">
        <f t="shared" si="571"/>
        <v>49777.41505880325</v>
      </c>
      <c r="BK521" s="466">
        <f t="shared" si="571"/>
        <v>40695.346131981074</v>
      </c>
      <c r="BL521" s="466">
        <f t="shared" si="571"/>
        <v>38733.023042502202</v>
      </c>
      <c r="BM521" s="466">
        <f t="shared" si="571"/>
        <v>44844.316992461449</v>
      </c>
      <c r="BN521" s="466">
        <f t="shared" si="571"/>
        <v>42220.243658469764</v>
      </c>
      <c r="BO521" s="466">
        <f t="shared" si="571"/>
        <v>39934.447998805488</v>
      </c>
      <c r="BP521" s="466">
        <f t="shared" si="571"/>
        <v>40176.897734700819</v>
      </c>
      <c r="BQ521" s="466">
        <f t="shared" si="571"/>
        <v>26769.475076765782</v>
      </c>
      <c r="BR521" s="466">
        <f t="shared" si="571"/>
        <v>44454.246958040567</v>
      </c>
      <c r="BS521" s="466">
        <f t="shared" si="571"/>
        <v>41024.368958561121</v>
      </c>
    </row>
    <row r="522" spans="2:71">
      <c r="B522" s="48">
        <f t="shared" si="568"/>
        <v>1996</v>
      </c>
      <c r="E522" s="52"/>
      <c r="M522" s="466">
        <f t="shared" si="527"/>
        <v>198336.35800871297</v>
      </c>
      <c r="N522" s="466">
        <f t="shared" si="528"/>
        <v>164983.9504913805</v>
      </c>
      <c r="X522" s="466">
        <f t="shared" si="529"/>
        <v>49137.821313151559</v>
      </c>
      <c r="Y522" s="466">
        <f t="shared" si="530"/>
        <v>45954.423284477176</v>
      </c>
      <c r="AA522" s="466">
        <f t="shared" si="557"/>
        <v>198336.35800871297</v>
      </c>
      <c r="AB522" s="466">
        <f t="shared" si="557"/>
        <v>235237.83727863154</v>
      </c>
      <c r="AC522" s="466">
        <f t="shared" si="532"/>
        <v>257268.45199197359</v>
      </c>
      <c r="AD522" s="466">
        <f t="shared" si="533"/>
        <v>231509.12069609182</v>
      </c>
      <c r="AE522" s="466">
        <f t="shared" si="534"/>
        <v>194176.06492057434</v>
      </c>
      <c r="AG522" s="466">
        <f t="shared" si="535"/>
        <v>10000</v>
      </c>
      <c r="AM522" s="466">
        <f t="shared" si="536"/>
        <v>483.28093562977551</v>
      </c>
      <c r="AN522" s="466">
        <f t="shared" si="537"/>
        <v>281.19889420545866</v>
      </c>
      <c r="AO522" s="466">
        <f t="shared" si="538"/>
        <v>595.61793629546958</v>
      </c>
      <c r="AP522" s="466">
        <f t="shared" si="539"/>
        <v>563.0526459820145</v>
      </c>
      <c r="AQ522" s="466">
        <f t="shared" si="540"/>
        <v>291.41295350264176</v>
      </c>
      <c r="AS522" s="466">
        <f t="shared" si="491"/>
        <v>459.54423284477178</v>
      </c>
      <c r="AU522" s="466">
        <f t="shared" ref="AU522:BS522" si="572">IF($B522=AU$85-1, AU$84, IF(AND($B522&gt;=AU$85, $B522&lt;=AU$86), AU521*(1+AU222), NA()))</f>
        <v>49725.563357788022</v>
      </c>
      <c r="AV522" s="466">
        <f t="shared" si="572"/>
        <v>43044.116589576239</v>
      </c>
      <c r="AW522" s="466">
        <f t="shared" si="572"/>
        <v>54946.171214289476</v>
      </c>
      <c r="AX522" s="466">
        <f t="shared" si="572"/>
        <v>53487.338427455798</v>
      </c>
      <c r="AY522" s="466">
        <f t="shared" si="572"/>
        <v>53509.203232037558</v>
      </c>
      <c r="AZ522" s="466">
        <f t="shared" si="572"/>
        <v>52051.227516392573</v>
      </c>
      <c r="BA522" s="466">
        <f t="shared" si="572"/>
        <v>47354.83755210691</v>
      </c>
      <c r="BB522" s="466">
        <f t="shared" si="572"/>
        <v>49137.821313151559</v>
      </c>
      <c r="BC522" s="466">
        <f t="shared" si="572"/>
        <v>65217.448886285572</v>
      </c>
      <c r="BD522" s="466">
        <f t="shared" si="572"/>
        <v>49029.376784324471</v>
      </c>
      <c r="BE522" s="466">
        <f t="shared" si="572"/>
        <v>58559.785949936595</v>
      </c>
      <c r="BF522" s="466">
        <f t="shared" si="572"/>
        <v>43914.140105660081</v>
      </c>
      <c r="BG522" s="466">
        <f t="shared" si="572"/>
        <v>50474.866702874919</v>
      </c>
      <c r="BH522" s="466">
        <f t="shared" si="572"/>
        <v>55890.465659832917</v>
      </c>
      <c r="BI522" s="466">
        <f t="shared" si="572"/>
        <v>45954.423284477176</v>
      </c>
      <c r="BJ522" s="466">
        <f t="shared" si="572"/>
        <v>57029.177192896786</v>
      </c>
      <c r="BK522" s="466">
        <f t="shared" si="572"/>
        <v>45780.508305552088</v>
      </c>
      <c r="BL522" s="466">
        <f t="shared" si="572"/>
        <v>43126.482565029044</v>
      </c>
      <c r="BM522" s="466">
        <f t="shared" si="572"/>
        <v>49192.707150949056</v>
      </c>
      <c r="BN522" s="466">
        <f t="shared" si="572"/>
        <v>46298.20319953408</v>
      </c>
      <c r="BO522" s="466">
        <f t="shared" si="572"/>
        <v>45808.883692961739</v>
      </c>
      <c r="BP522" s="466">
        <f t="shared" si="572"/>
        <v>47378.446717965504</v>
      </c>
      <c r="BQ522" s="466">
        <f t="shared" si="572"/>
        <v>28119.889420545871</v>
      </c>
      <c r="BR522" s="466">
        <f t="shared" si="572"/>
        <v>49584.866715429904</v>
      </c>
      <c r="BS522" s="466">
        <f t="shared" si="572"/>
        <v>44309.018469177798</v>
      </c>
    </row>
    <row r="523" spans="2:71">
      <c r="B523" s="48">
        <f t="shared" si="568"/>
        <v>1997</v>
      </c>
      <c r="E523" s="52"/>
      <c r="M523" s="466">
        <f t="shared" si="527"/>
        <v>232360.72420484165</v>
      </c>
      <c r="N523" s="466">
        <f t="shared" si="528"/>
        <v>201897.11310802592</v>
      </c>
      <c r="X523" s="466">
        <f t="shared" si="529"/>
        <v>57307.555365741471</v>
      </c>
      <c r="Y523" s="466">
        <f t="shared" si="530"/>
        <v>56236.169445857202</v>
      </c>
      <c r="AA523" s="466">
        <f t="shared" si="557"/>
        <v>232360.72420484165</v>
      </c>
      <c r="AB523" s="466">
        <f t="shared" si="557"/>
        <v>275739.52073208732</v>
      </c>
      <c r="AC523" s="466">
        <f t="shared" si="532"/>
        <v>298112.6595263998</v>
      </c>
      <c r="AD523" s="466">
        <f t="shared" si="533"/>
        <v>270830.79275739758</v>
      </c>
      <c r="AE523" s="466">
        <f t="shared" si="534"/>
        <v>220066.49990383175</v>
      </c>
      <c r="AG523" s="466">
        <f t="shared" si="535"/>
        <v>10000</v>
      </c>
      <c r="AM523" s="466">
        <f t="shared" si="536"/>
        <v>565.59822885868277</v>
      </c>
      <c r="AN523" s="466">
        <f t="shared" si="537"/>
        <v>301.27408182966343</v>
      </c>
      <c r="AO523" s="466">
        <f t="shared" si="538"/>
        <v>682.24198216887271</v>
      </c>
      <c r="AP523" s="466">
        <f t="shared" si="539"/>
        <v>633.95414752708268</v>
      </c>
      <c r="AQ523" s="466">
        <f t="shared" si="540"/>
        <v>307.98891275749173</v>
      </c>
      <c r="AS523" s="466">
        <f t="shared" si="491"/>
        <v>562.36169445857206</v>
      </c>
      <c r="AU523" s="466">
        <f t="shared" ref="AU523:BS523" si="573">IF($B523=AU$85-1, AU$84, IF(AND($B523&gt;=AU$85, $B523&lt;=AU$86), AU522*(1+AU223), NA()))</f>
        <v>61279.158772392664</v>
      </c>
      <c r="AV523" s="466">
        <f t="shared" si="573"/>
        <v>51734.913123124679</v>
      </c>
      <c r="AW523" s="466">
        <f t="shared" si="573"/>
        <v>63166.63426174099</v>
      </c>
      <c r="AX523" s="466">
        <f t="shared" si="573"/>
        <v>62663.027684753113</v>
      </c>
      <c r="AY523" s="466">
        <f t="shared" si="573"/>
        <v>62283.801701946715</v>
      </c>
      <c r="AZ523" s="466">
        <f t="shared" si="573"/>
        <v>61463.662647656805</v>
      </c>
      <c r="BA523" s="466">
        <f t="shared" si="573"/>
        <v>54663.884417707544</v>
      </c>
      <c r="BB523" s="466">
        <f t="shared" si="573"/>
        <v>57307.555365741471</v>
      </c>
      <c r="BC523" s="466">
        <f t="shared" si="573"/>
        <v>73639.950837654498</v>
      </c>
      <c r="BD523" s="466">
        <f t="shared" si="573"/>
        <v>61055.829387784011</v>
      </c>
      <c r="BE523" s="466">
        <f t="shared" si="573"/>
        <v>64171.450992854116</v>
      </c>
      <c r="BF523" s="466">
        <f t="shared" si="573"/>
        <v>51721.042290760437</v>
      </c>
      <c r="BG523" s="466">
        <f t="shared" si="573"/>
        <v>54443.747676941442</v>
      </c>
      <c r="BH523" s="466">
        <f t="shared" si="573"/>
        <v>62770.578727028427</v>
      </c>
      <c r="BI523" s="466">
        <f t="shared" si="573"/>
        <v>56236.169445857202</v>
      </c>
      <c r="BJ523" s="466">
        <f t="shared" si="573"/>
        <v>67610.132775309597</v>
      </c>
      <c r="BK523" s="466">
        <f t="shared" si="573"/>
        <v>51404.841821963069</v>
      </c>
      <c r="BL523" s="466">
        <f t="shared" si="573"/>
        <v>50214.573882833676</v>
      </c>
      <c r="BM523" s="466">
        <f t="shared" si="573"/>
        <v>54556.354222286376</v>
      </c>
      <c r="BN523" s="466">
        <f t="shared" si="573"/>
        <v>49863.797538724604</v>
      </c>
      <c r="BO523" s="466">
        <f t="shared" si="573"/>
        <v>50351.152080368673</v>
      </c>
      <c r="BP523" s="466">
        <f t="shared" si="573"/>
        <v>52469.136547372458</v>
      </c>
      <c r="BQ523" s="466">
        <f t="shared" si="573"/>
        <v>30127.408182966348</v>
      </c>
      <c r="BR523" s="466">
        <f t="shared" si="573"/>
        <v>56054.511017378667</v>
      </c>
      <c r="BS523" s="466">
        <f t="shared" si="573"/>
        <v>46763.154241340177</v>
      </c>
    </row>
    <row r="524" spans="2:71">
      <c r="B524" s="48">
        <f t="shared" si="568"/>
        <v>1998</v>
      </c>
      <c r="E524" s="52"/>
      <c r="M524" s="466">
        <f t="shared" si="527"/>
        <v>274251.98425404466</v>
      </c>
      <c r="N524" s="466">
        <f t="shared" si="528"/>
        <v>237009.85571297968</v>
      </c>
      <c r="X524" s="466">
        <f t="shared" si="529"/>
        <v>64975.587564490175</v>
      </c>
      <c r="Y524" s="466">
        <f t="shared" si="530"/>
        <v>66016.428868310788</v>
      </c>
      <c r="AA524" s="466">
        <f t="shared" si="557"/>
        <v>274251.98425404466</v>
      </c>
      <c r="AB524" s="466">
        <f t="shared" si="557"/>
        <v>305526.39757655101</v>
      </c>
      <c r="AC524" s="466">
        <f t="shared" si="532"/>
        <v>325173.68042686017</v>
      </c>
      <c r="AD524" s="466">
        <f t="shared" si="533"/>
        <v>288540.28823764465</v>
      </c>
      <c r="AE524" s="466">
        <f t="shared" si="534"/>
        <v>246954.60419737585</v>
      </c>
      <c r="AG524" s="466">
        <f t="shared" si="535"/>
        <v>10000</v>
      </c>
      <c r="AM524" s="466">
        <f t="shared" si="536"/>
        <v>618.7654109544103</v>
      </c>
      <c r="AN524" s="466">
        <f t="shared" si="537"/>
        <v>331.72169915086539</v>
      </c>
      <c r="AO524" s="466">
        <f t="shared" si="538"/>
        <v>734.44022793717147</v>
      </c>
      <c r="AP524" s="466">
        <f t="shared" si="539"/>
        <v>677.26140998506139</v>
      </c>
      <c r="AQ524" s="466">
        <f t="shared" si="540"/>
        <v>338.77262092973956</v>
      </c>
      <c r="AS524" s="466">
        <f t="shared" si="491"/>
        <v>660.164288683108</v>
      </c>
      <c r="AU524" s="466">
        <f t="shared" ref="AU524:BS524" si="574">IF($B524=AU$85-1, AU$84, IF(AND($B524&gt;=AU$85, $B524&lt;=AU$86), AU523*(1+AU224), NA()))</f>
        <v>68668.181353420136</v>
      </c>
      <c r="AV524" s="466">
        <f t="shared" si="574"/>
        <v>57861.770240978774</v>
      </c>
      <c r="AW524" s="466">
        <f t="shared" si="574"/>
        <v>75154.214318341226</v>
      </c>
      <c r="AX524" s="466">
        <f t="shared" si="574"/>
        <v>73960.260455891563</v>
      </c>
      <c r="AY524" s="466">
        <f t="shared" si="574"/>
        <v>73211.101276616289</v>
      </c>
      <c r="AZ524" s="466">
        <f t="shared" si="574"/>
        <v>70880.696759729457</v>
      </c>
      <c r="BA524" s="466">
        <f t="shared" si="574"/>
        <v>58798.507226906346</v>
      </c>
      <c r="BB524" s="466">
        <f t="shared" si="574"/>
        <v>64975.587564490175</v>
      </c>
      <c r="BC524" s="466">
        <f t="shared" si="574"/>
        <v>78147.516330602244</v>
      </c>
      <c r="BD524" s="466">
        <f t="shared" si="574"/>
        <v>72570.719471468867</v>
      </c>
      <c r="BE524" s="466">
        <f t="shared" si="574"/>
        <v>69617.037657265348</v>
      </c>
      <c r="BF524" s="466">
        <f t="shared" si="574"/>
        <v>55286.991890880156</v>
      </c>
      <c r="BG524" s="466">
        <f t="shared" si="574"/>
        <v>57820.918415720531</v>
      </c>
      <c r="BH524" s="466">
        <f t="shared" si="574"/>
        <v>67700.347018903878</v>
      </c>
      <c r="BI524" s="466">
        <f t="shared" si="574"/>
        <v>66016.428868310788</v>
      </c>
      <c r="BJ524" s="466">
        <f t="shared" si="574"/>
        <v>80464.558165277602</v>
      </c>
      <c r="BK524" s="466">
        <f t="shared" si="574"/>
        <v>55965.662493572832</v>
      </c>
      <c r="BL524" s="466">
        <f t="shared" si="574"/>
        <v>56994.702118644411</v>
      </c>
      <c r="BM524" s="466">
        <f t="shared" si="574"/>
        <v>62353.639944952563</v>
      </c>
      <c r="BN524" s="466">
        <f t="shared" si="574"/>
        <v>56668.844339085568</v>
      </c>
      <c r="BO524" s="466">
        <f t="shared" si="574"/>
        <v>54204.48524035095</v>
      </c>
      <c r="BP524" s="466">
        <f t="shared" si="574"/>
        <v>54020.122276917238</v>
      </c>
      <c r="BQ524" s="466">
        <f t="shared" si="574"/>
        <v>33172.169915086546</v>
      </c>
      <c r="BR524" s="466">
        <f t="shared" si="574"/>
        <v>58335.75108053664</v>
      </c>
      <c r="BS524" s="466">
        <f t="shared" si="574"/>
        <v>46936.616042434012</v>
      </c>
    </row>
    <row r="525" spans="2:71">
      <c r="B525" s="48">
        <f t="shared" si="568"/>
        <v>1999</v>
      </c>
      <c r="E525" s="52"/>
      <c r="M525" s="466">
        <f t="shared" ref="M525:M543" si="575">IF($B525=M$85-1, M$84, IF(AND($B525&gt;=M$85, $B525&lt;=M$86), M524*(1+M225), NA()))</f>
        <v>331106.76818689331</v>
      </c>
      <c r="N525" s="466">
        <f t="shared" ref="N525:N543" si="576">IF($B525=N$85-1, N$84, IF(AND($B525&gt;=N$85, $B525&lt;=N$86), N524*(1+N225), NA()))</f>
        <v>270154.39470082481</v>
      </c>
      <c r="X525" s="466">
        <f t="shared" ref="X525:X543" si="577">IF($B525=X$85-1, X$84, IF(AND($B525&gt;=X$85, $B525&lt;=X$86), X524*(1+X225), NA()))</f>
        <v>76854.703053499834</v>
      </c>
      <c r="Y525" s="466">
        <f t="shared" ref="Y525:Y543" si="578">IF($B525=Y$85-1, Y$84, IF(AND($B525&gt;=Y$85, $B525&lt;=Y$86), Y524*(1+Y225), NA()))</f>
        <v>75248.467316171009</v>
      </c>
      <c r="AA525" s="466">
        <f t="shared" ref="AA525:AB540" si="579">IF($B525=AA$85-1, AA$84, IF(AND($B525&gt;=AA$85, $B525&lt;=AA$86), AA524*(1+AA225), NA()))</f>
        <v>331106.76818689331</v>
      </c>
      <c r="AB525" s="466">
        <f t="shared" si="579"/>
        <v>348991.50437843986</v>
      </c>
      <c r="AC525" s="466">
        <f t="shared" ref="AC525:AC543" si="580">IF($B525=AC$85-1, AC$84, IF(AND($B525&gt;=AC$85, $B525&lt;=AC$86), AC524*(1+AC225), NA()))</f>
        <v>376921.16179446183</v>
      </c>
      <c r="AD525" s="466">
        <f t="shared" ref="AD525:AD543" si="581">IF($B525=AD$85-1, AD$84, IF(AND($B525&gt;=AD$85, $B525&lt;=AD$86), AD524*(1+AD225), NA()))</f>
        <v>317365.96355987969</v>
      </c>
      <c r="AE525" s="466">
        <f t="shared" ref="AE525:AE543" si="582">IF($B525=AE$85-1, AE$84, IF(AND($B525&gt;=AE$85, $B525&lt;=AE$86), AE524*(1+AE225), NA()))</f>
        <v>280012.55980841635</v>
      </c>
      <c r="AG525" s="466">
        <f t="shared" ref="AG525:AG543" si="583">IF($B525=AG$85-1, AG$84, IF(AND($B525&gt;=AG$85, $B525&lt;=AG$86), AG524*(1+AG225), NA()))</f>
        <v>10000</v>
      </c>
      <c r="AM525" s="466">
        <f t="shared" ref="AM525:AM543" si="584">IF($B525=AM$85-1, AM$84, IF(AND($B525&gt;=AM$85, $B525&lt;=AM$86), AM524*(1+AM225), NA()))</f>
        <v>721.79588117301341</v>
      </c>
      <c r="AN525" s="466">
        <f t="shared" ref="AN525:AN543" si="585">IF($B525=AN$85-1, AN$84, IF(AND($B525&gt;=AN$85, $B525&lt;=AN$86), AN524*(1+AN225), NA()))</f>
        <v>348.71762307458658</v>
      </c>
      <c r="AO525" s="466">
        <f t="shared" ref="AO525:AO543" si="586">IF($B525=AO$85-1, AO$84, IF(AND($B525&gt;=AO$85, $B525&lt;=AO$86), AO524*(1+AO225), NA()))</f>
        <v>867.67559670221374</v>
      </c>
      <c r="AP525" s="466">
        <f t="shared" ref="AP525:AP543" si="587">IF($B525=AP$85-1, AP$84, IF(AND($B525&gt;=AP$85, $B525&lt;=AP$86), AP524*(1+AP225), NA()))</f>
        <v>796.39999120913194</v>
      </c>
      <c r="AQ525" s="466">
        <f t="shared" ref="AQ525:AQ543" si="588">IF($B525=AQ$85-1, AQ$84, IF(AND($B525&gt;=AQ$85, $B525&lt;=AQ$86), AQ524*(1+AQ225), NA()))</f>
        <v>355.94020988495049</v>
      </c>
      <c r="AS525" s="466">
        <f t="shared" ref="AS525:AS543" si="589">IF($B525=AS$85-1, AS$84, IF(AND($B525&gt;=AS$85, $B525&lt;=AS$86), AS524*(1+AS225), NA()))</f>
        <v>752.48467316171025</v>
      </c>
      <c r="AU525" s="466">
        <f t="shared" ref="AU525:BS525" si="590">IF($B525=AU$85-1, AU$84, IF(AND($B525&gt;=AU$85, $B525&lt;=AU$86), AU524*(1+AU225), NA()))</f>
        <v>71693.852493850805</v>
      </c>
      <c r="AV525" s="466">
        <f t="shared" si="590"/>
        <v>55468.456983209267</v>
      </c>
      <c r="AW525" s="466">
        <f t="shared" si="590"/>
        <v>90270.433759492138</v>
      </c>
      <c r="AX525" s="466">
        <f t="shared" si="590"/>
        <v>89292.85554822738</v>
      </c>
      <c r="AY525" s="466">
        <f t="shared" si="590"/>
        <v>88604.210724775709</v>
      </c>
      <c r="AZ525" s="466">
        <f t="shared" si="590"/>
        <v>83735.795424679163</v>
      </c>
      <c r="BA525" s="466">
        <f t="shared" si="590"/>
        <v>66907.059507450991</v>
      </c>
      <c r="BB525" s="466">
        <f t="shared" si="590"/>
        <v>76854.703053499834</v>
      </c>
      <c r="BC525" s="466">
        <f t="shared" si="590"/>
        <v>93444.337472971616</v>
      </c>
      <c r="BD525" s="466">
        <f t="shared" si="590"/>
        <v>84502.526478184154</v>
      </c>
      <c r="BE525" s="466">
        <f t="shared" si="590"/>
        <v>86510.609968438424</v>
      </c>
      <c r="BF525" s="466">
        <f t="shared" si="590"/>
        <v>59873.911451041997</v>
      </c>
      <c r="BG525" s="466">
        <f t="shared" si="590"/>
        <v>66007.141051380735</v>
      </c>
      <c r="BH525" s="466">
        <f t="shared" si="590"/>
        <v>78886.363980237991</v>
      </c>
      <c r="BI525" s="466">
        <f t="shared" si="590"/>
        <v>75248.467316171009</v>
      </c>
      <c r="BJ525" s="466">
        <f t="shared" si="590"/>
        <v>99359.905813954363</v>
      </c>
      <c r="BK525" s="466">
        <f t="shared" si="590"/>
        <v>63578.222292623723</v>
      </c>
      <c r="BL525" s="466">
        <f t="shared" si="590"/>
        <v>64404.726858200745</v>
      </c>
      <c r="BM525" s="466">
        <f t="shared" si="590"/>
        <v>74009.130003091181</v>
      </c>
      <c r="BN525" s="466">
        <f t="shared" si="590"/>
        <v>63930.326499840303</v>
      </c>
      <c r="BO525" s="466">
        <f t="shared" si="590"/>
        <v>59323.148277362525</v>
      </c>
      <c r="BP525" s="466">
        <f t="shared" si="590"/>
        <v>60159.788404497369</v>
      </c>
      <c r="BQ525" s="466">
        <f t="shared" si="590"/>
        <v>34871.762307458666</v>
      </c>
      <c r="BR525" s="466">
        <f t="shared" si="590"/>
        <v>65222.558300901939</v>
      </c>
      <c r="BS525" s="466">
        <f t="shared" si="590"/>
        <v>52170.853818731848</v>
      </c>
    </row>
    <row r="526" spans="2:71">
      <c r="B526" s="48">
        <f t="shared" si="568"/>
        <v>2000</v>
      </c>
      <c r="E526" s="52"/>
      <c r="M526" s="466">
        <f t="shared" si="575"/>
        <v>305638.81367886276</v>
      </c>
      <c r="N526" s="466">
        <f t="shared" si="576"/>
        <v>265324.94724542816</v>
      </c>
      <c r="X526" s="466">
        <f t="shared" si="577"/>
        <v>73556.147471271775</v>
      </c>
      <c r="Y526" s="466">
        <f t="shared" si="578"/>
        <v>73903.279060377405</v>
      </c>
      <c r="AA526" s="466">
        <f t="shared" si="579"/>
        <v>305638.81367886276</v>
      </c>
      <c r="AB526" s="466">
        <f t="shared" si="579"/>
        <v>361564.57795569836</v>
      </c>
      <c r="AC526" s="466">
        <f t="shared" si="580"/>
        <v>388478.68059651786</v>
      </c>
      <c r="AD526" s="466">
        <f t="shared" si="581"/>
        <v>337128.59368106764</v>
      </c>
      <c r="AE526" s="466">
        <f t="shared" si="582"/>
        <v>279202.57457894564</v>
      </c>
      <c r="AG526" s="466">
        <f t="shared" si="583"/>
        <v>10000</v>
      </c>
      <c r="AM526" s="466">
        <f t="shared" si="584"/>
        <v>765.51112088220725</v>
      </c>
      <c r="AN526" s="466">
        <f t="shared" si="585"/>
        <v>356.9607892661881</v>
      </c>
      <c r="AO526" s="466">
        <f t="shared" si="586"/>
        <v>870.49669473982271</v>
      </c>
      <c r="AP526" s="466">
        <f t="shared" si="587"/>
        <v>806.31661824585274</v>
      </c>
      <c r="AQ526" s="466">
        <f t="shared" si="588"/>
        <v>364.72457342120634</v>
      </c>
      <c r="AS526" s="466">
        <f t="shared" si="589"/>
        <v>739.03279060377417</v>
      </c>
      <c r="AU526" s="466">
        <f t="shared" ref="AU526:BS526" si="591">IF($B526=AU$85-1, AU$84, IF(AND($B526&gt;=AU$85, $B526&lt;=AU$86), AU525*(1+AU226), NA()))</f>
        <v>79151.676450589148</v>
      </c>
      <c r="AV526" s="466">
        <f t="shared" si="591"/>
        <v>64438.754831231185</v>
      </c>
      <c r="AW526" s="466">
        <f t="shared" si="591"/>
        <v>83349.672219861837</v>
      </c>
      <c r="AX526" s="466">
        <f t="shared" si="591"/>
        <v>82424.658937668268</v>
      </c>
      <c r="AY526" s="466">
        <f t="shared" si="591"/>
        <v>81927.309957496385</v>
      </c>
      <c r="AZ526" s="466">
        <f t="shared" si="591"/>
        <v>80021.435977424437</v>
      </c>
      <c r="BA526" s="466">
        <f t="shared" si="591"/>
        <v>68792.285338174654</v>
      </c>
      <c r="BB526" s="466">
        <f t="shared" si="591"/>
        <v>73556.147471271775</v>
      </c>
      <c r="BC526" s="466">
        <f t="shared" si="591"/>
        <v>92162.430052013355</v>
      </c>
      <c r="BD526" s="466">
        <f t="shared" si="591"/>
        <v>81135.595982833678</v>
      </c>
      <c r="BE526" s="466">
        <f t="shared" si="591"/>
        <v>81822.663175541442</v>
      </c>
      <c r="BF526" s="466">
        <f t="shared" si="591"/>
        <v>64217.644577731306</v>
      </c>
      <c r="BG526" s="466">
        <f t="shared" si="591"/>
        <v>67816.919865173651</v>
      </c>
      <c r="BH526" s="466">
        <f t="shared" si="591"/>
        <v>78830.020678787201</v>
      </c>
      <c r="BI526" s="466">
        <f t="shared" si="591"/>
        <v>73903.279060377405</v>
      </c>
      <c r="BJ526" s="466">
        <f t="shared" si="591"/>
        <v>89689.803087495384</v>
      </c>
      <c r="BK526" s="466">
        <f t="shared" si="591"/>
        <v>64875.777100969957</v>
      </c>
      <c r="BL526" s="466">
        <f t="shared" si="591"/>
        <v>65170.936213394081</v>
      </c>
      <c r="BM526" s="466">
        <f t="shared" si="591"/>
        <v>70699.54627012425</v>
      </c>
      <c r="BN526" s="466">
        <f t="shared" si="591"/>
        <v>61820.26051890543</v>
      </c>
      <c r="BO526" s="466">
        <f t="shared" si="591"/>
        <v>60882.873081798971</v>
      </c>
      <c r="BP526" s="466">
        <f t="shared" si="591"/>
        <v>65130.998767507706</v>
      </c>
      <c r="BQ526" s="466">
        <f t="shared" si="591"/>
        <v>35696.078926618815</v>
      </c>
      <c r="BR526" s="466">
        <f t="shared" si="591"/>
        <v>70093.471380942763</v>
      </c>
      <c r="BS526" s="466">
        <f t="shared" si="591"/>
        <v>55704.884048011474</v>
      </c>
    </row>
    <row r="527" spans="2:71">
      <c r="B527" s="48">
        <f t="shared" si="568"/>
        <v>2001</v>
      </c>
      <c r="E527" s="52"/>
      <c r="M527" s="466">
        <f t="shared" si="575"/>
        <v>275556.88498710224</v>
      </c>
      <c r="N527" s="466">
        <f t="shared" si="576"/>
        <v>256812.62778643306</v>
      </c>
      <c r="X527" s="466">
        <f t="shared" si="577"/>
        <v>69514.13797868941</v>
      </c>
      <c r="Y527" s="466">
        <f t="shared" si="578"/>
        <v>71532.268241529368</v>
      </c>
      <c r="AA527" s="466">
        <f t="shared" si="579"/>
        <v>275556.88498710224</v>
      </c>
      <c r="AB527" s="466">
        <f t="shared" si="579"/>
        <v>345595.78067984385</v>
      </c>
      <c r="AC527" s="466">
        <f t="shared" si="580"/>
        <v>376345.31884089665</v>
      </c>
      <c r="AD527" s="466">
        <f t="shared" si="581"/>
        <v>337685.21979608311</v>
      </c>
      <c r="AE527" s="466">
        <f t="shared" si="582"/>
        <v>270007.62663190631</v>
      </c>
      <c r="AG527" s="466">
        <f t="shared" si="583"/>
        <v>10000</v>
      </c>
      <c r="AM527" s="466">
        <f t="shared" si="584"/>
        <v>709.63478078245657</v>
      </c>
      <c r="AN527" s="466">
        <f t="shared" si="585"/>
        <v>355.1734501570383</v>
      </c>
      <c r="AO527" s="466">
        <f t="shared" si="586"/>
        <v>828.77842246361934</v>
      </c>
      <c r="AP527" s="466">
        <f t="shared" si="587"/>
        <v>794.00265407511495</v>
      </c>
      <c r="AQ527" s="466">
        <f t="shared" si="588"/>
        <v>362.88236434431394</v>
      </c>
      <c r="AS527" s="466">
        <f t="shared" si="589"/>
        <v>715.3226824152938</v>
      </c>
      <c r="AU527" s="466">
        <f t="shared" ref="AU527:BS527" si="592">IF($B527=AU$85-1, AU$84, IF(AND($B527&gt;=AU$85, $B527&lt;=AU$86), AU526*(1+AU227), NA()))</f>
        <v>82464.902305469644</v>
      </c>
      <c r="AV527" s="466">
        <f t="shared" si="592"/>
        <v>69197.647089774371</v>
      </c>
      <c r="AW527" s="466">
        <f t="shared" si="592"/>
        <v>73785.048950609475</v>
      </c>
      <c r="AX527" s="466">
        <f t="shared" si="592"/>
        <v>74312.166015840485</v>
      </c>
      <c r="AY527" s="466">
        <f t="shared" si="592"/>
        <v>73796.787187470574</v>
      </c>
      <c r="AZ527" s="466">
        <f t="shared" si="592"/>
        <v>74079.345342425921</v>
      </c>
      <c r="BA527" s="466">
        <f t="shared" si="592"/>
        <v>68744.806278679956</v>
      </c>
      <c r="BB527" s="466">
        <f t="shared" si="592"/>
        <v>69514.13797868941</v>
      </c>
      <c r="BC527" s="466">
        <f t="shared" si="592"/>
        <v>88431.694155468154</v>
      </c>
      <c r="BD527" s="466">
        <f t="shared" si="592"/>
        <v>76959.000003680296</v>
      </c>
      <c r="BE527" s="466">
        <f t="shared" si="592"/>
        <v>76783.93139831505</v>
      </c>
      <c r="BF527" s="466">
        <f t="shared" si="592"/>
        <v>65425.970842046794</v>
      </c>
      <c r="BG527" s="466">
        <f t="shared" si="592"/>
        <v>67966.619908287641</v>
      </c>
      <c r="BH527" s="466">
        <f t="shared" si="592"/>
        <v>76669.233842666959</v>
      </c>
      <c r="BI527" s="466">
        <f t="shared" si="592"/>
        <v>71532.268241529368</v>
      </c>
      <c r="BJ527" s="466">
        <f t="shared" si="592"/>
        <v>79049.470339272957</v>
      </c>
      <c r="BK527" s="466">
        <f t="shared" si="592"/>
        <v>62782.976205921819</v>
      </c>
      <c r="BL527" s="466">
        <f t="shared" si="592"/>
        <v>64077.609036197318</v>
      </c>
      <c r="BM527" s="466">
        <f t="shared" si="592"/>
        <v>65138.040768008061</v>
      </c>
      <c r="BN527" s="466">
        <f t="shared" si="592"/>
        <v>58508.142801194947</v>
      </c>
      <c r="BO527" s="466">
        <f t="shared" si="592"/>
        <v>59777.728471183873</v>
      </c>
      <c r="BP527" s="466">
        <f t="shared" si="592"/>
        <v>63869.10093842278</v>
      </c>
      <c r="BQ527" s="466">
        <f t="shared" si="592"/>
        <v>35517.345015703831</v>
      </c>
      <c r="BR527" s="466">
        <f t="shared" si="592"/>
        <v>70903.387785632323</v>
      </c>
      <c r="BS527" s="466">
        <f t="shared" si="592"/>
        <v>59613.117544964029</v>
      </c>
    </row>
    <row r="528" spans="2:71">
      <c r="B528" s="48">
        <f t="shared" si="568"/>
        <v>2002</v>
      </c>
      <c r="E528" s="52"/>
      <c r="M528" s="466">
        <f t="shared" si="575"/>
        <v>238762.20124794621</v>
      </c>
      <c r="N528" s="466">
        <f t="shared" si="576"/>
        <v>232997.53505762032</v>
      </c>
      <c r="X528" s="466">
        <f t="shared" si="577"/>
        <v>60532.277935206723</v>
      </c>
      <c r="Y528" s="466">
        <f t="shared" si="578"/>
        <v>64898.842089716425</v>
      </c>
      <c r="AA528" s="466">
        <f t="shared" si="579"/>
        <v>238762.20124794621</v>
      </c>
      <c r="AB528" s="466">
        <f t="shared" si="579"/>
        <v>306667.46520224243</v>
      </c>
      <c r="AC528" s="466">
        <f t="shared" si="580"/>
        <v>330457.55032405682</v>
      </c>
      <c r="AD528" s="466">
        <f t="shared" si="581"/>
        <v>314238.48913389386</v>
      </c>
      <c r="AE528" s="466">
        <f t="shared" si="582"/>
        <v>253144.0279334778</v>
      </c>
      <c r="AG528" s="466">
        <f t="shared" si="583"/>
        <v>10000</v>
      </c>
      <c r="AM528" s="466">
        <f t="shared" si="584"/>
        <v>698.09761270768252</v>
      </c>
      <c r="AN528" s="466">
        <f t="shared" si="585"/>
        <v>375.2905179319838</v>
      </c>
      <c r="AO528" s="466">
        <f t="shared" si="586"/>
        <v>747.68963709924003</v>
      </c>
      <c r="AP528" s="466">
        <f t="shared" si="587"/>
        <v>745.95722255355497</v>
      </c>
      <c r="AQ528" s="466">
        <f t="shared" si="588"/>
        <v>387.3763497265868</v>
      </c>
      <c r="AS528" s="466">
        <f t="shared" si="589"/>
        <v>648.98842089716436</v>
      </c>
      <c r="AU528" s="466">
        <f t="shared" ref="AU528:BS528" si="593">IF($B528=AU$85-1, AU$84, IF(AND($B528&gt;=AU$85, $B528&lt;=AU$86), AU527*(1+AU228), NA()))</f>
        <v>76777.116570676328</v>
      </c>
      <c r="AV528" s="466">
        <f t="shared" si="593"/>
        <v>72410.32776979958</v>
      </c>
      <c r="AW528" s="466">
        <f t="shared" si="593"/>
        <v>64208.59664918232</v>
      </c>
      <c r="AX528" s="466">
        <f t="shared" si="593"/>
        <v>64389.377671602626</v>
      </c>
      <c r="AY528" s="466">
        <f t="shared" si="593"/>
        <v>64558.975474290834</v>
      </c>
      <c r="AZ528" s="466">
        <f t="shared" si="593"/>
        <v>65390.957620826171</v>
      </c>
      <c r="BA528" s="466">
        <f t="shared" si="593"/>
        <v>63731.469258776073</v>
      </c>
      <c r="BB528" s="466">
        <f t="shared" si="593"/>
        <v>60532.277935206723</v>
      </c>
      <c r="BC528" s="466">
        <f t="shared" si="593"/>
        <v>79712.420485926996</v>
      </c>
      <c r="BD528" s="466">
        <f t="shared" si="593"/>
        <v>67573.678334661483</v>
      </c>
      <c r="BE528" s="466">
        <f t="shared" si="593"/>
        <v>71832.190052173726</v>
      </c>
      <c r="BF528" s="466">
        <f t="shared" si="593"/>
        <v>61790.497606783749</v>
      </c>
      <c r="BG528" s="466">
        <f t="shared" si="593"/>
        <v>67377.324927186914</v>
      </c>
      <c r="BH528" s="466">
        <f t="shared" si="593"/>
        <v>73451.372813172711</v>
      </c>
      <c r="BI528" s="466">
        <f t="shared" si="593"/>
        <v>64898.842089716425</v>
      </c>
      <c r="BJ528" s="466">
        <f t="shared" si="593"/>
        <v>66844.394960798119</v>
      </c>
      <c r="BK528" s="466">
        <f t="shared" si="593"/>
        <v>57673.073808476249</v>
      </c>
      <c r="BL528" s="466">
        <f t="shared" si="593"/>
        <v>62682.802885382342</v>
      </c>
      <c r="BM528" s="466">
        <f t="shared" si="593"/>
        <v>60824.169406453257</v>
      </c>
      <c r="BN528" s="466">
        <f t="shared" si="593"/>
        <v>58714.821499026351</v>
      </c>
      <c r="BO528" s="466">
        <f t="shared" si="593"/>
        <v>60395.49793881346</v>
      </c>
      <c r="BP528" s="466">
        <f t="shared" si="593"/>
        <v>64353.068092615737</v>
      </c>
      <c r="BQ528" s="466">
        <f t="shared" si="593"/>
        <v>37529.051793198385</v>
      </c>
      <c r="BR528" s="466">
        <f t="shared" si="593"/>
        <v>68326.544048367723</v>
      </c>
      <c r="BS528" s="466">
        <f t="shared" si="593"/>
        <v>62817.764048141267</v>
      </c>
    </row>
    <row r="529" spans="2:71">
      <c r="B529" s="48">
        <f t="shared" si="568"/>
        <v>2003</v>
      </c>
      <c r="E529" s="52"/>
      <c r="M529" s="466">
        <f t="shared" si="575"/>
        <v>306985.17190946144</v>
      </c>
      <c r="N529" s="466">
        <f t="shared" si="576"/>
        <v>280532.97452766803</v>
      </c>
      <c r="X529" s="466">
        <f t="shared" si="577"/>
        <v>78112.200536669596</v>
      </c>
      <c r="Y529" s="466">
        <f t="shared" si="578"/>
        <v>78139.303964426726</v>
      </c>
      <c r="AA529" s="466">
        <f t="shared" si="579"/>
        <v>306985.17190946144</v>
      </c>
      <c r="AB529" s="466">
        <f t="shared" si="579"/>
        <v>394848.35688748804</v>
      </c>
      <c r="AC529" s="466">
        <f t="shared" si="580"/>
        <v>435764.58087690664</v>
      </c>
      <c r="AD529" s="466">
        <f t="shared" si="581"/>
        <v>398447.27530147659</v>
      </c>
      <c r="AE529" s="466">
        <f t="shared" si="582"/>
        <v>315582.20173008385</v>
      </c>
      <c r="AG529" s="466">
        <f t="shared" si="583"/>
        <v>10000</v>
      </c>
      <c r="AM529" s="466">
        <f t="shared" si="584"/>
        <v>847.84885209637287</v>
      </c>
      <c r="AN529" s="466">
        <f t="shared" si="585"/>
        <v>426.52759167466769</v>
      </c>
      <c r="AO529" s="466">
        <f t="shared" si="586"/>
        <v>983.23758331850615</v>
      </c>
      <c r="AP529" s="466">
        <f t="shared" si="587"/>
        <v>983.48577147613503</v>
      </c>
      <c r="AQ529" s="466">
        <f t="shared" si="588"/>
        <v>442.67792727512079</v>
      </c>
      <c r="AS529" s="466">
        <f t="shared" si="589"/>
        <v>781.39303964426745</v>
      </c>
      <c r="AU529" s="466">
        <f t="shared" ref="AU529:BS529" si="594">IF($B529=AU$85-1, AU$84, IF(AND($B529&gt;=AU$85, $B529&lt;=AU$86), AU528*(1+AU229), NA()))</f>
        <v>92706.894138453499</v>
      </c>
      <c r="AV529" s="466">
        <f t="shared" si="594"/>
        <v>79401.646290432618</v>
      </c>
      <c r="AW529" s="466">
        <f t="shared" si="594"/>
        <v>82702.30209832979</v>
      </c>
      <c r="AX529" s="466">
        <f t="shared" si="594"/>
        <v>82787.744753338338</v>
      </c>
      <c r="AY529" s="466">
        <f t="shared" si="594"/>
        <v>83266.012233728732</v>
      </c>
      <c r="AZ529" s="466">
        <f t="shared" si="594"/>
        <v>83947.947530901321</v>
      </c>
      <c r="BA529" s="466">
        <f t="shared" si="594"/>
        <v>78837.42681432706</v>
      </c>
      <c r="BB529" s="466">
        <f t="shared" si="594"/>
        <v>78112.200536669596</v>
      </c>
      <c r="BC529" s="466">
        <f t="shared" si="594"/>
        <v>109149.56934217121</v>
      </c>
      <c r="BD529" s="466">
        <f t="shared" si="594"/>
        <v>83210.037619266033</v>
      </c>
      <c r="BE529" s="466">
        <f t="shared" si="594"/>
        <v>93368.23203364067</v>
      </c>
      <c r="BF529" s="466">
        <f t="shared" si="594"/>
        <v>76339.544819322604</v>
      </c>
      <c r="BG529" s="466">
        <f t="shared" si="594"/>
        <v>87317.13644886321</v>
      </c>
      <c r="BH529" s="466">
        <f t="shared" si="594"/>
        <v>93925.933436166131</v>
      </c>
      <c r="BI529" s="466">
        <f t="shared" si="594"/>
        <v>78139.303964426726</v>
      </c>
      <c r="BJ529" s="466">
        <f t="shared" si="594"/>
        <v>88043.887604990872</v>
      </c>
      <c r="BK529" s="466">
        <f t="shared" si="594"/>
        <v>73391.4427476579</v>
      </c>
      <c r="BL529" s="466">
        <f t="shared" si="594"/>
        <v>75018.120323795287</v>
      </c>
      <c r="BM529" s="466">
        <f t="shared" si="594"/>
        <v>77011.819574824156</v>
      </c>
      <c r="BN529" s="466">
        <f t="shared" si="594"/>
        <v>72780.232464690795</v>
      </c>
      <c r="BO529" s="466">
        <f t="shared" si="594"/>
        <v>76276.714770990846</v>
      </c>
      <c r="BP529" s="466">
        <f t="shared" si="594"/>
        <v>82079.797124776698</v>
      </c>
      <c r="BQ529" s="466">
        <f t="shared" si="594"/>
        <v>42652.759167466771</v>
      </c>
      <c r="BR529" s="466">
        <f t="shared" si="594"/>
        <v>87231.655352723159</v>
      </c>
      <c r="BS529" s="466">
        <f t="shared" si="594"/>
        <v>74038.02241954171</v>
      </c>
    </row>
    <row r="530" spans="2:71">
      <c r="B530" s="48">
        <f t="shared" si="568"/>
        <v>2004</v>
      </c>
      <c r="E530" s="52"/>
      <c r="M530" s="466">
        <f t="shared" si="575"/>
        <v>347990.06850855501</v>
      </c>
      <c r="N530" s="466">
        <f t="shared" si="576"/>
        <v>306354.05427013972</v>
      </c>
      <c r="X530" s="466">
        <f t="shared" si="577"/>
        <v>88380.583273985278</v>
      </c>
      <c r="Y530" s="466">
        <f t="shared" si="578"/>
        <v>85331.475230866214</v>
      </c>
      <c r="AA530" s="466">
        <f t="shared" si="579"/>
        <v>347990.06850855501</v>
      </c>
      <c r="AB530" s="466">
        <f t="shared" si="579"/>
        <v>455441.74440854159</v>
      </c>
      <c r="AC530" s="466">
        <f t="shared" si="580"/>
        <v>507091.9721802983</v>
      </c>
      <c r="AD530" s="466">
        <f t="shared" si="581"/>
        <v>460331.41481607698</v>
      </c>
      <c r="AE530" s="466">
        <f t="shared" si="582"/>
        <v>357046.46552221419</v>
      </c>
      <c r="AG530" s="466">
        <f t="shared" si="583"/>
        <v>10000</v>
      </c>
      <c r="AM530" s="466">
        <f t="shared" si="584"/>
        <v>939.8090727809348</v>
      </c>
      <c r="AN530" s="466">
        <f t="shared" si="585"/>
        <v>453.40138852927157</v>
      </c>
      <c r="AO530" s="466">
        <f t="shared" si="586"/>
        <v>1150.2888709844397</v>
      </c>
      <c r="AP530" s="466">
        <f t="shared" si="587"/>
        <v>1140.9690686890908</v>
      </c>
      <c r="AQ530" s="466">
        <f t="shared" si="588"/>
        <v>472.32939951171363</v>
      </c>
      <c r="AS530" s="466">
        <f t="shared" si="589"/>
        <v>853.31475230866238</v>
      </c>
      <c r="AU530" s="466">
        <f t="shared" ref="AU530:BS530" si="595">IF($B530=AU$85-1, AU$84, IF(AND($B530&gt;=AU$85, $B530&lt;=AU$86), AU529*(1+AU230), NA()))</f>
        <v>103066.71341532681</v>
      </c>
      <c r="AV530" s="466">
        <f t="shared" si="595"/>
        <v>85416.122492817172</v>
      </c>
      <c r="AW530" s="466">
        <f t="shared" si="595"/>
        <v>94242.361345007143</v>
      </c>
      <c r="AX530" s="466">
        <f t="shared" si="595"/>
        <v>93845.943076624069</v>
      </c>
      <c r="AY530" s="466">
        <f t="shared" si="595"/>
        <v>94724.145760017083</v>
      </c>
      <c r="AZ530" s="466">
        <f t="shared" si="595"/>
        <v>95967.055565045215</v>
      </c>
      <c r="BA530" s="466">
        <f t="shared" si="595"/>
        <v>88426.711582735807</v>
      </c>
      <c r="BB530" s="466">
        <f t="shared" si="595"/>
        <v>88380.583273985278</v>
      </c>
      <c r="BC530" s="466">
        <f t="shared" si="595"/>
        <v>131641.55839280793</v>
      </c>
      <c r="BD530" s="466">
        <f t="shared" si="595"/>
        <v>91557.791744086484</v>
      </c>
      <c r="BE530" s="466">
        <f t="shared" si="595"/>
        <v>107323.49685512339</v>
      </c>
      <c r="BF530" s="466">
        <f t="shared" si="595"/>
        <v>86876.237970442031</v>
      </c>
      <c r="BG530" s="466">
        <f t="shared" si="595"/>
        <v>100517.80572536263</v>
      </c>
      <c r="BH530" s="466">
        <f t="shared" si="595"/>
        <v>108737.55767975065</v>
      </c>
      <c r="BI530" s="466">
        <f t="shared" si="595"/>
        <v>85331.475230866214</v>
      </c>
      <c r="BJ530" s="466">
        <f t="shared" si="595"/>
        <v>100888.37352962533</v>
      </c>
      <c r="BK530" s="466">
        <f t="shared" si="595"/>
        <v>84178.108467565966</v>
      </c>
      <c r="BL530" s="466">
        <f t="shared" si="595"/>
        <v>82815.788819107795</v>
      </c>
      <c r="BM530" s="466">
        <f t="shared" si="595"/>
        <v>87687.69696386531</v>
      </c>
      <c r="BN530" s="466">
        <f t="shared" si="595"/>
        <v>82378.201271943559</v>
      </c>
      <c r="BO530" s="466">
        <f t="shared" si="595"/>
        <v>89016.437298087869</v>
      </c>
      <c r="BP530" s="466">
        <f t="shared" si="595"/>
        <v>98517.589198141111</v>
      </c>
      <c r="BQ530" s="466">
        <f t="shared" si="595"/>
        <v>45340.138852927157</v>
      </c>
      <c r="BR530" s="466">
        <f t="shared" si="595"/>
        <v>101071.05918088851</v>
      </c>
      <c r="BS530" s="466">
        <f t="shared" si="595"/>
        <v>81965.209807302759</v>
      </c>
    </row>
    <row r="531" spans="2:71">
      <c r="B531" s="48">
        <f t="shared" si="568"/>
        <v>2005</v>
      </c>
      <c r="E531" s="52"/>
      <c r="M531" s="466">
        <f t="shared" si="575"/>
        <v>376317.64325138426</v>
      </c>
      <c r="N531" s="466">
        <f t="shared" si="576"/>
        <v>320282.50261834246</v>
      </c>
      <c r="X531" s="466">
        <f t="shared" si="577"/>
        <v>94356.483352038849</v>
      </c>
      <c r="Y531" s="466">
        <f t="shared" si="578"/>
        <v>89211.087818532586</v>
      </c>
      <c r="AA531" s="466">
        <f t="shared" si="579"/>
        <v>376317.64325138426</v>
      </c>
      <c r="AB531" s="466">
        <f t="shared" si="579"/>
        <v>493360.68484355044</v>
      </c>
      <c r="AC531" s="466">
        <f t="shared" si="580"/>
        <v>551519.14350300888</v>
      </c>
      <c r="AD531" s="466">
        <f t="shared" si="581"/>
        <v>493930.78137474885</v>
      </c>
      <c r="AE531" s="466">
        <f t="shared" si="582"/>
        <v>382739.32186462951</v>
      </c>
      <c r="AG531" s="466">
        <f t="shared" si="583"/>
        <v>10000</v>
      </c>
      <c r="AM531" s="466">
        <f t="shared" si="584"/>
        <v>1009.1403824567915</v>
      </c>
      <c r="AN531" s="466">
        <f t="shared" si="585"/>
        <v>490.81519578746662</v>
      </c>
      <c r="AO531" s="466">
        <f t="shared" si="586"/>
        <v>1266.3944834060012</v>
      </c>
      <c r="AP531" s="466">
        <f t="shared" si="587"/>
        <v>1249.150909264476</v>
      </c>
      <c r="AQ531" s="466">
        <f t="shared" si="588"/>
        <v>512.87546915299868</v>
      </c>
      <c r="AS531" s="466">
        <f t="shared" si="589"/>
        <v>892.11087818532621</v>
      </c>
      <c r="AU531" s="466">
        <f t="shared" ref="AU531:BS531" si="596">IF($B531=AU$85-1, AU$84, IF(AND($B531&gt;=AU$85, $B531&lt;=AU$86), AU530*(1+AU231), NA()))</f>
        <v>110099.95501877468</v>
      </c>
      <c r="AV531" s="466">
        <f t="shared" si="596"/>
        <v>88390.038546425087</v>
      </c>
      <c r="AW531" s="466">
        <f t="shared" si="596"/>
        <v>102074.84776608513</v>
      </c>
      <c r="AX531" s="466">
        <f t="shared" si="596"/>
        <v>101485.32191926772</v>
      </c>
      <c r="AY531" s="466">
        <f t="shared" si="596"/>
        <v>102453.58395575431</v>
      </c>
      <c r="AZ531" s="466">
        <f t="shared" si="596"/>
        <v>103680.64795759287</v>
      </c>
      <c r="BA531" s="466">
        <f t="shared" si="596"/>
        <v>94677.734212323019</v>
      </c>
      <c r="BB531" s="466">
        <f t="shared" si="596"/>
        <v>94356.483352038849</v>
      </c>
      <c r="BC531" s="466">
        <f t="shared" si="596"/>
        <v>148294.69408811492</v>
      </c>
      <c r="BD531" s="466">
        <f t="shared" si="596"/>
        <v>96048.692273354754</v>
      </c>
      <c r="BE531" s="466">
        <f t="shared" si="596"/>
        <v>119155.29559075295</v>
      </c>
      <c r="BF531" s="466">
        <f t="shared" si="596"/>
        <v>92292.21905967826</v>
      </c>
      <c r="BG531" s="466">
        <f t="shared" si="596"/>
        <v>109699.20968648106</v>
      </c>
      <c r="BH531" s="466">
        <f t="shared" si="596"/>
        <v>119131.62749840168</v>
      </c>
      <c r="BI531" s="466">
        <f t="shared" si="596"/>
        <v>89211.087818532586</v>
      </c>
      <c r="BJ531" s="466">
        <f t="shared" si="596"/>
        <v>109482.46387362895</v>
      </c>
      <c r="BK531" s="466">
        <f t="shared" si="596"/>
        <v>91102.720325480506</v>
      </c>
      <c r="BL531" s="466">
        <f t="shared" si="596"/>
        <v>86365.335639736368</v>
      </c>
      <c r="BM531" s="466">
        <f t="shared" si="596"/>
        <v>94726.137173902971</v>
      </c>
      <c r="BN531" s="466">
        <f t="shared" si="596"/>
        <v>85964.322338272628</v>
      </c>
      <c r="BO531" s="466">
        <f t="shared" si="596"/>
        <v>94233.368671034114</v>
      </c>
      <c r="BP531" s="466">
        <f t="shared" si="596"/>
        <v>110651.62978187938</v>
      </c>
      <c r="BQ531" s="466">
        <f t="shared" si="596"/>
        <v>49081.519578746666</v>
      </c>
      <c r="BR531" s="466">
        <f t="shared" si="596"/>
        <v>108130.45572503981</v>
      </c>
      <c r="BS531" s="466">
        <f t="shared" si="596"/>
        <v>87902.849521823329</v>
      </c>
    </row>
    <row r="532" spans="2:71">
      <c r="B532" s="48">
        <f t="shared" si="568"/>
        <v>2006</v>
      </c>
      <c r="E532" s="52"/>
      <c r="M532" s="466">
        <f t="shared" si="575"/>
        <v>438791.07976483117</v>
      </c>
      <c r="N532" s="466">
        <f t="shared" si="576"/>
        <v>355558.73133357923</v>
      </c>
      <c r="X532" s="466">
        <f t="shared" si="577"/>
        <v>108896.31103939458</v>
      </c>
      <c r="Y532" s="466">
        <f t="shared" si="578"/>
        <v>99036.884457731823</v>
      </c>
      <c r="AA532" s="466">
        <f t="shared" si="579"/>
        <v>438791.07976483117</v>
      </c>
      <c r="AB532" s="466">
        <f t="shared" si="579"/>
        <v>577334.17418701702</v>
      </c>
      <c r="AC532" s="466">
        <f t="shared" si="580"/>
        <v>648099.34806219081</v>
      </c>
      <c r="AD532" s="466">
        <f t="shared" si="581"/>
        <v>581008.42539977957</v>
      </c>
      <c r="AE532" s="466">
        <f t="shared" si="582"/>
        <v>439098.00217093952</v>
      </c>
      <c r="AG532" s="466">
        <f t="shared" si="583"/>
        <v>10000</v>
      </c>
      <c r="AM532" s="466">
        <f t="shared" si="584"/>
        <v>1077.3905359945181</v>
      </c>
      <c r="AN532" s="466">
        <f t="shared" si="585"/>
        <v>545.16043481877909</v>
      </c>
      <c r="AO532" s="466">
        <f t="shared" si="586"/>
        <v>1514.7458604801325</v>
      </c>
      <c r="AP532" s="466">
        <f t="shared" si="587"/>
        <v>1457.9192546555867</v>
      </c>
      <c r="AQ532" s="466">
        <f t="shared" si="588"/>
        <v>571.91578281280522</v>
      </c>
      <c r="AS532" s="466">
        <f t="shared" si="589"/>
        <v>990.36884457731867</v>
      </c>
      <c r="AU532" s="466">
        <f t="shared" ref="AU532:BS532" si="597">IF($B532=AU$85-1, AU$84, IF(AND($B532&gt;=AU$85, $B532&lt;=AU$86), AU531*(1+AU232), NA()))</f>
        <v>126580.76223555756</v>
      </c>
      <c r="AV532" s="466">
        <f t="shared" si="597"/>
        <v>98359.639384114926</v>
      </c>
      <c r="AW532" s="466">
        <f t="shared" si="597"/>
        <v>120005.17466138574</v>
      </c>
      <c r="AX532" s="466">
        <f t="shared" si="597"/>
        <v>118333.15493924338</v>
      </c>
      <c r="AY532" s="466">
        <f t="shared" si="597"/>
        <v>119068.564653262</v>
      </c>
      <c r="AZ532" s="466">
        <f t="shared" si="597"/>
        <v>121822.91624936057</v>
      </c>
      <c r="BA532" s="466">
        <f t="shared" si="597"/>
        <v>108649.35916707649</v>
      </c>
      <c r="BB532" s="466">
        <f t="shared" si="597"/>
        <v>108896.31103939458</v>
      </c>
      <c r="BC532" s="466">
        <f t="shared" si="597"/>
        <v>180271.92094509618</v>
      </c>
      <c r="BD532" s="466">
        <f t="shared" si="597"/>
        <v>107707.39566023137</v>
      </c>
      <c r="BE532" s="466">
        <f t="shared" si="597"/>
        <v>134844.48762816587</v>
      </c>
      <c r="BF532" s="466">
        <f t="shared" si="597"/>
        <v>106270.43954172499</v>
      </c>
      <c r="BG532" s="466">
        <f t="shared" si="597"/>
        <v>126864.6274607637</v>
      </c>
      <c r="BH532" s="466">
        <f t="shared" si="597"/>
        <v>139774.60997508102</v>
      </c>
      <c r="BI532" s="466">
        <f t="shared" si="597"/>
        <v>99036.884457731823</v>
      </c>
      <c r="BJ532" s="466">
        <f t="shared" si="597"/>
        <v>128468.15623476831</v>
      </c>
      <c r="BK532" s="466">
        <f t="shared" si="597"/>
        <v>107358.76569059938</v>
      </c>
      <c r="BL532" s="466">
        <f t="shared" si="597"/>
        <v>93247.806509934075</v>
      </c>
      <c r="BM532" s="466">
        <f t="shared" si="597"/>
        <v>108182.80273019811</v>
      </c>
      <c r="BN532" s="466">
        <f t="shared" si="597"/>
        <v>96280.301738249691</v>
      </c>
      <c r="BO532" s="466">
        <f t="shared" si="597"/>
        <v>109889.50468008463</v>
      </c>
      <c r="BP532" s="466">
        <f t="shared" si="597"/>
        <v>129596.79751876964</v>
      </c>
      <c r="BQ532" s="466">
        <f t="shared" si="597"/>
        <v>54516.043481877918</v>
      </c>
      <c r="BR532" s="466">
        <f t="shared" si="597"/>
        <v>122710.11105309178</v>
      </c>
      <c r="BS532" s="466">
        <f t="shared" si="597"/>
        <v>95606.064546767127</v>
      </c>
    </row>
    <row r="533" spans="2:71">
      <c r="B533" s="48">
        <f t="shared" si="568"/>
        <v>2007</v>
      </c>
      <c r="E533" s="52"/>
      <c r="M533" s="466">
        <f t="shared" si="575"/>
        <v>477339.32807698374</v>
      </c>
      <c r="N533" s="466">
        <f t="shared" si="576"/>
        <v>377114.1309731208</v>
      </c>
      <c r="X533" s="466">
        <f t="shared" si="577"/>
        <v>115679.92432959627</v>
      </c>
      <c r="Y533" s="466">
        <f t="shared" si="578"/>
        <v>105040.89852183506</v>
      </c>
      <c r="AA533" s="466">
        <f t="shared" si="579"/>
        <v>477339.32807698374</v>
      </c>
      <c r="AB533" s="466">
        <f t="shared" si="579"/>
        <v>606485.92980635969</v>
      </c>
      <c r="AC533" s="466">
        <f t="shared" si="580"/>
        <v>682465.99196590541</v>
      </c>
      <c r="AD533" s="466">
        <f t="shared" si="581"/>
        <v>596159.71308026148</v>
      </c>
      <c r="AE533" s="466">
        <f t="shared" si="582"/>
        <v>471109.47569606075</v>
      </c>
      <c r="AG533" s="466">
        <f t="shared" si="583"/>
        <v>10000</v>
      </c>
      <c r="AM533" s="466">
        <f t="shared" si="584"/>
        <v>1175.0568302157917</v>
      </c>
      <c r="AN533" s="466">
        <f t="shared" si="585"/>
        <v>613.91849612005944</v>
      </c>
      <c r="AO533" s="466">
        <f t="shared" si="586"/>
        <v>1590.9281379278873</v>
      </c>
      <c r="AP533" s="466">
        <f t="shared" si="587"/>
        <v>1541.9489244434262</v>
      </c>
      <c r="AQ533" s="466">
        <f t="shared" si="588"/>
        <v>649.14861118121951</v>
      </c>
      <c r="AS533" s="466">
        <f t="shared" si="589"/>
        <v>1050.4089852183511</v>
      </c>
      <c r="AU533" s="466">
        <f t="shared" ref="AU533:BS533" si="598">IF($B533=AU$85-1, AU$84, IF(AND($B533&gt;=AU$85, $B533&lt;=AU$86), AU532*(1+AU233), NA()))</f>
        <v>137132.35736244649</v>
      </c>
      <c r="AV533" s="466">
        <f t="shared" si="598"/>
        <v>103873.2971653948</v>
      </c>
      <c r="AW533" s="466">
        <f t="shared" si="598"/>
        <v>129655.56838943958</v>
      </c>
      <c r="AX533" s="466">
        <f t="shared" si="598"/>
        <v>128728.84448380549</v>
      </c>
      <c r="AY533" s="466">
        <f t="shared" si="598"/>
        <v>130084.9085142321</v>
      </c>
      <c r="AZ533" s="466">
        <f t="shared" si="598"/>
        <v>129652.78012128927</v>
      </c>
      <c r="BA533" s="466">
        <f t="shared" si="598"/>
        <v>113607.50205058257</v>
      </c>
      <c r="BB533" s="466">
        <f t="shared" si="598"/>
        <v>115679.92432959627</v>
      </c>
      <c r="BC533" s="466">
        <f t="shared" si="598"/>
        <v>191388.61848407061</v>
      </c>
      <c r="BD533" s="466">
        <f t="shared" si="598"/>
        <v>114082.7892055987</v>
      </c>
      <c r="BE533" s="466">
        <f t="shared" si="598"/>
        <v>147932.80063215163</v>
      </c>
      <c r="BF533" s="466">
        <f t="shared" si="598"/>
        <v>109065.49769217454</v>
      </c>
      <c r="BG533" s="466">
        <f t="shared" si="598"/>
        <v>135835.46715045228</v>
      </c>
      <c r="BH533" s="466">
        <f t="shared" si="598"/>
        <v>150923.92253208597</v>
      </c>
      <c r="BI533" s="466">
        <f t="shared" si="598"/>
        <v>105040.89852183506</v>
      </c>
      <c r="BJ533" s="466">
        <f t="shared" si="598"/>
        <v>140170.16385504275</v>
      </c>
      <c r="BK533" s="466">
        <f t="shared" si="598"/>
        <v>113749.71676024272</v>
      </c>
      <c r="BL533" s="466">
        <f t="shared" si="598"/>
        <v>101211.74265989249</v>
      </c>
      <c r="BM533" s="466">
        <f t="shared" si="598"/>
        <v>119880.93481965065</v>
      </c>
      <c r="BN533" s="466">
        <f t="shared" si="598"/>
        <v>106250.30081298777</v>
      </c>
      <c r="BO533" s="466">
        <f t="shared" si="598"/>
        <v>115375.1760465227</v>
      </c>
      <c r="BP533" s="466">
        <f t="shared" si="598"/>
        <v>142979.71064338167</v>
      </c>
      <c r="BQ533" s="466">
        <f t="shared" si="598"/>
        <v>61391.849612005957</v>
      </c>
      <c r="BR533" s="466">
        <f t="shared" si="598"/>
        <v>130139.81484946012</v>
      </c>
      <c r="BS533" s="466">
        <f t="shared" si="598"/>
        <v>106688.37249901406</v>
      </c>
    </row>
    <row r="534" spans="2:71">
      <c r="B534" s="48">
        <f t="shared" si="568"/>
        <v>2008</v>
      </c>
      <c r="E534" s="52"/>
      <c r="M534" s="466">
        <f t="shared" si="575"/>
        <v>330613.11381860531</v>
      </c>
      <c r="N534" s="466">
        <f t="shared" si="576"/>
        <v>300931.08794415055</v>
      </c>
      <c r="X534" s="466">
        <f t="shared" si="577"/>
        <v>84176.00864099327</v>
      </c>
      <c r="Y534" s="466">
        <f t="shared" si="578"/>
        <v>83820.968970955844</v>
      </c>
      <c r="AA534" s="466">
        <f t="shared" si="579"/>
        <v>330613.11381860531</v>
      </c>
      <c r="AB534" s="466">
        <f t="shared" si="579"/>
        <v>435570.94046181143</v>
      </c>
      <c r="AC534" s="466">
        <f t="shared" si="580"/>
        <v>470831.66274043691</v>
      </c>
      <c r="AD534" s="466">
        <f t="shared" si="581"/>
        <v>443549.16410060198</v>
      </c>
      <c r="AE534" s="466">
        <f t="shared" si="582"/>
        <v>356960.67737174733</v>
      </c>
      <c r="AG534" s="466">
        <f t="shared" si="583"/>
        <v>10000</v>
      </c>
      <c r="AM534" s="466">
        <f t="shared" si="584"/>
        <v>862.37952714037272</v>
      </c>
      <c r="AN534" s="466">
        <f t="shared" si="585"/>
        <v>603.23105830808208</v>
      </c>
      <c r="AO534" s="466">
        <f t="shared" si="586"/>
        <v>1109.869645834259</v>
      </c>
      <c r="AP534" s="466">
        <f t="shared" si="587"/>
        <v>1105.947955491853</v>
      </c>
      <c r="AQ534" s="466">
        <f t="shared" si="588"/>
        <v>639.26798906870317</v>
      </c>
      <c r="AS534" s="466">
        <f t="shared" si="589"/>
        <v>838.2096897095588</v>
      </c>
      <c r="AU534" s="466">
        <f t="shared" ref="AU534:BS534" si="599">IF($B534=AU$85-1, AU$84, IF(AND($B534&gt;=AU$85, $B534&lt;=AU$86), AU533*(1+AU234), NA()))</f>
        <v>106558.2594649455</v>
      </c>
      <c r="AV534" s="466">
        <f t="shared" si="599"/>
        <v>93649.401694615357</v>
      </c>
      <c r="AW534" s="466">
        <f t="shared" si="599"/>
        <v>90352.554728163814</v>
      </c>
      <c r="AX534" s="466">
        <f t="shared" si="599"/>
        <v>89159.726864571436</v>
      </c>
      <c r="AY534" s="466">
        <f t="shared" si="599"/>
        <v>89071.393832857444</v>
      </c>
      <c r="AZ534" s="466">
        <f t="shared" si="599"/>
        <v>90348.122345568438</v>
      </c>
      <c r="BA534" s="466">
        <f t="shared" si="599"/>
        <v>85769.115771845245</v>
      </c>
      <c r="BB534" s="466">
        <f t="shared" si="599"/>
        <v>84176.00864099327</v>
      </c>
      <c r="BC534" s="466">
        <f t="shared" si="599"/>
        <v>122394.67827329198</v>
      </c>
      <c r="BD534" s="466">
        <f t="shared" si="599"/>
        <v>86234.460498112167</v>
      </c>
      <c r="BE534" s="466">
        <f t="shared" si="599"/>
        <v>108297.9981149474</v>
      </c>
      <c r="BF534" s="466">
        <f t="shared" si="599"/>
        <v>87028.883685389199</v>
      </c>
      <c r="BG534" s="466">
        <f t="shared" si="599"/>
        <v>105978.50180310427</v>
      </c>
      <c r="BH534" s="466">
        <f t="shared" si="599"/>
        <v>110825.10251541549</v>
      </c>
      <c r="BI534" s="466">
        <f t="shared" si="599"/>
        <v>83820.968970955844</v>
      </c>
      <c r="BJ534" s="466">
        <f t="shared" si="599"/>
        <v>90077.120674061443</v>
      </c>
      <c r="BK534" s="466">
        <f t="shared" si="599"/>
        <v>84047.288068891256</v>
      </c>
      <c r="BL534" s="466">
        <f t="shared" si="599"/>
        <v>81027.955242217009</v>
      </c>
      <c r="BM534" s="466">
        <f t="shared" si="599"/>
        <v>86212.146501775598</v>
      </c>
      <c r="BN534" s="466">
        <f t="shared" si="599"/>
        <v>83128.920527162685</v>
      </c>
      <c r="BO534" s="466">
        <f t="shared" si="599"/>
        <v>86740.997978354499</v>
      </c>
      <c r="BP534" s="466">
        <f t="shared" si="599"/>
        <v>103193.13262451152</v>
      </c>
      <c r="BQ534" s="466">
        <f t="shared" si="599"/>
        <v>60323.105830808221</v>
      </c>
      <c r="BR534" s="466">
        <f t="shared" si="599"/>
        <v>99097.836985888076</v>
      </c>
      <c r="BS534" s="466">
        <f t="shared" si="599"/>
        <v>94537.735642497093</v>
      </c>
    </row>
    <row r="535" spans="2:71">
      <c r="B535" s="48">
        <f t="shared" si="568"/>
        <v>2009</v>
      </c>
      <c r="E535" s="52"/>
      <c r="M535" s="466">
        <f t="shared" si="575"/>
        <v>418407.10219228436</v>
      </c>
      <c r="N535" s="466">
        <f t="shared" si="576"/>
        <v>359891.37246691377</v>
      </c>
      <c r="X535" s="466">
        <f t="shared" si="577"/>
        <v>104199.2033183771</v>
      </c>
      <c r="Y535" s="466">
        <f t="shared" si="578"/>
        <v>100243.69290175312</v>
      </c>
      <c r="AA535" s="466">
        <f t="shared" si="579"/>
        <v>418407.10219228436</v>
      </c>
      <c r="AB535" s="466">
        <f t="shared" si="579"/>
        <v>543407.16850878845</v>
      </c>
      <c r="AC535" s="466">
        <f t="shared" si="580"/>
        <v>606996.67948382313</v>
      </c>
      <c r="AD535" s="466">
        <f t="shared" si="581"/>
        <v>548300.57608976064</v>
      </c>
      <c r="AE535" s="466">
        <f t="shared" si="582"/>
        <v>447055.48628290399</v>
      </c>
      <c r="AG535" s="466">
        <f t="shared" si="583"/>
        <v>10000</v>
      </c>
      <c r="AM535" s="466">
        <f t="shared" si="584"/>
        <v>1055.6222974870866</v>
      </c>
      <c r="AN535" s="466">
        <f t="shared" si="585"/>
        <v>664.07744576087475</v>
      </c>
      <c r="AO535" s="466">
        <f t="shared" si="586"/>
        <v>1408.6958091426095</v>
      </c>
      <c r="AP535" s="466">
        <f t="shared" si="587"/>
        <v>1415.9701511510323</v>
      </c>
      <c r="AQ535" s="466">
        <f t="shared" si="588"/>
        <v>707.2695762094886</v>
      </c>
      <c r="AS535" s="466">
        <f t="shared" si="589"/>
        <v>1002.4369290175317</v>
      </c>
      <c r="AU535" s="466">
        <f t="shared" ref="AU535:BS535" si="600">IF($B535=AU$85-1, AU$84, IF(AND($B535&gt;=AU$85, $B535&lt;=AU$86), AU534*(1+AU235), NA()))</f>
        <v>130209.7922100475</v>
      </c>
      <c r="AV535" s="466">
        <f t="shared" si="600"/>
        <v>108655.89420144256</v>
      </c>
      <c r="AW535" s="466">
        <f t="shared" si="600"/>
        <v>112013.59488139454</v>
      </c>
      <c r="AX535" s="466">
        <f t="shared" si="600"/>
        <v>112836.00495692604</v>
      </c>
      <c r="AY535" s="466">
        <f t="shared" si="600"/>
        <v>113157.77820111366</v>
      </c>
      <c r="AZ535" s="466">
        <f t="shared" si="600"/>
        <v>113968.02748370715</v>
      </c>
      <c r="BA535" s="466">
        <f t="shared" si="600"/>
        <v>106622.18447596081</v>
      </c>
      <c r="BB535" s="466">
        <f t="shared" si="600"/>
        <v>104199.2033183771</v>
      </c>
      <c r="BC535" s="466">
        <f t="shared" si="600"/>
        <v>165947.26455552489</v>
      </c>
      <c r="BD535" s="466">
        <f t="shared" si="600"/>
        <v>105093.0358589371</v>
      </c>
      <c r="BE535" s="466">
        <f t="shared" si="600"/>
        <v>138079.985251584</v>
      </c>
      <c r="BF535" s="466">
        <f t="shared" si="600"/>
        <v>104657.44479152444</v>
      </c>
      <c r="BG535" s="466">
        <f t="shared" si="600"/>
        <v>131832.97899487393</v>
      </c>
      <c r="BH535" s="466">
        <f t="shared" si="600"/>
        <v>139918.28171180765</v>
      </c>
      <c r="BI535" s="466">
        <f t="shared" si="600"/>
        <v>100243.69290175312</v>
      </c>
      <c r="BJ535" s="466">
        <f t="shared" si="600"/>
        <v>116485.92731019795</v>
      </c>
      <c r="BK535" s="466">
        <f t="shared" si="600"/>
        <v>104153.75741400977</v>
      </c>
      <c r="BL535" s="466">
        <f t="shared" si="600"/>
        <v>97031.04122491907</v>
      </c>
      <c r="BM535" s="466">
        <f t="shared" si="600"/>
        <v>108147.04465681133</v>
      </c>
      <c r="BN535" s="466">
        <f t="shared" si="600"/>
        <v>102444.84120723743</v>
      </c>
      <c r="BO535" s="466">
        <f t="shared" si="600"/>
        <v>107996.06895401387</v>
      </c>
      <c r="BP535" s="466">
        <f t="shared" si="600"/>
        <v>130863.01545354906</v>
      </c>
      <c r="BQ535" s="466">
        <f t="shared" si="600"/>
        <v>66407.744576087498</v>
      </c>
      <c r="BR535" s="466">
        <f t="shared" si="600"/>
        <v>122819.37013989374</v>
      </c>
      <c r="BS535" s="466">
        <f t="shared" si="600"/>
        <v>113664.84713471489</v>
      </c>
    </row>
    <row r="536" spans="2:71">
      <c r="B536" s="48">
        <f t="shared" si="568"/>
        <v>2010</v>
      </c>
      <c r="E536" s="52"/>
      <c r="M536" s="466">
        <f t="shared" si="575"/>
        <v>473499.42223709286</v>
      </c>
      <c r="N536" s="466">
        <f t="shared" si="576"/>
        <v>406046.82917046233</v>
      </c>
      <c r="X536" s="466">
        <f t="shared" si="577"/>
        <v>118502.45186103899</v>
      </c>
      <c r="Y536" s="466">
        <f t="shared" si="578"/>
        <v>113099.77610212503</v>
      </c>
      <c r="AA536" s="466">
        <f t="shared" si="579"/>
        <v>473499.42223709286</v>
      </c>
      <c r="AB536" s="466">
        <f t="shared" si="579"/>
        <v>616962.94087890128</v>
      </c>
      <c r="AC536" s="466">
        <f t="shared" si="580"/>
        <v>696939.4520318344</v>
      </c>
      <c r="AD536" s="466">
        <f t="shared" si="581"/>
        <v>629160.96734656137</v>
      </c>
      <c r="AE536" s="466">
        <f t="shared" si="582"/>
        <v>503609.47987504932</v>
      </c>
      <c r="AG536" s="466">
        <f t="shared" si="583"/>
        <v>10000</v>
      </c>
      <c r="AM536" s="466">
        <f t="shared" si="584"/>
        <v>1196.6754858814593</v>
      </c>
      <c r="AN536" s="466">
        <f t="shared" si="585"/>
        <v>753.67522447917986</v>
      </c>
      <c r="AO536" s="466">
        <f t="shared" si="586"/>
        <v>1615.0915757105238</v>
      </c>
      <c r="AP536" s="466">
        <f t="shared" si="587"/>
        <v>1623.7649967714808</v>
      </c>
      <c r="AQ536" s="466">
        <f t="shared" si="588"/>
        <v>802.90225200426357</v>
      </c>
      <c r="AS536" s="466">
        <f t="shared" si="589"/>
        <v>1130.9977610212509</v>
      </c>
      <c r="AU536" s="466">
        <f t="shared" ref="AU536:BS536" si="601">IF($B536=AU$85-1, AU$84, IF(AND($B536&gt;=AU$85, $B536&lt;=AU$86), AU535*(1+AU236), NA()))</f>
        <v>144450.85020503961</v>
      </c>
      <c r="AV536" s="466">
        <f t="shared" si="601"/>
        <v>120224.53071942783</v>
      </c>
      <c r="AW536" s="466">
        <f t="shared" si="601"/>
        <v>124855.76759197893</v>
      </c>
      <c r="AX536" s="466">
        <f t="shared" si="601"/>
        <v>127693.29888213228</v>
      </c>
      <c r="AY536" s="466">
        <f t="shared" si="601"/>
        <v>128028.48570227998</v>
      </c>
      <c r="AZ536" s="466">
        <f t="shared" si="601"/>
        <v>130405.02567492702</v>
      </c>
      <c r="BA536" s="466">
        <f t="shared" si="601"/>
        <v>120492.26248880308</v>
      </c>
      <c r="BB536" s="466">
        <f t="shared" si="601"/>
        <v>118502.45186103899</v>
      </c>
      <c r="BC536" s="466">
        <f t="shared" si="601"/>
        <v>195138.96157090971</v>
      </c>
      <c r="BD536" s="466">
        <f t="shared" si="601"/>
        <v>119692.61294697858</v>
      </c>
      <c r="BE536" s="466">
        <f t="shared" si="601"/>
        <v>159534.98574039416</v>
      </c>
      <c r="BF536" s="466">
        <f t="shared" si="601"/>
        <v>120025.77412680998</v>
      </c>
      <c r="BG536" s="466">
        <f t="shared" si="601"/>
        <v>149671.53926368049</v>
      </c>
      <c r="BH536" s="466">
        <f t="shared" si="601"/>
        <v>160264.47416123087</v>
      </c>
      <c r="BI536" s="466">
        <f t="shared" si="601"/>
        <v>113099.77610212503</v>
      </c>
      <c r="BJ536" s="466">
        <f t="shared" si="601"/>
        <v>133037.16693639735</v>
      </c>
      <c r="BK536" s="466">
        <f t="shared" si="601"/>
        <v>118061.92269213455</v>
      </c>
      <c r="BL536" s="466">
        <f t="shared" si="601"/>
        <v>108315.43111694111</v>
      </c>
      <c r="BM536" s="466">
        <f t="shared" si="601"/>
        <v>120601.38733891401</v>
      </c>
      <c r="BN536" s="466">
        <f t="shared" si="601"/>
        <v>114014.63207847519</v>
      </c>
      <c r="BO536" s="466">
        <f t="shared" si="601"/>
        <v>123867.05968208562</v>
      </c>
      <c r="BP536" s="466">
        <f t="shared" si="601"/>
        <v>149819.1107023581</v>
      </c>
      <c r="BQ536" s="466">
        <f t="shared" si="601"/>
        <v>75367.522447918018</v>
      </c>
      <c r="BR536" s="466">
        <f t="shared" si="601"/>
        <v>138911.62144767371</v>
      </c>
      <c r="BS536" s="466">
        <f t="shared" si="601"/>
        <v>124613.12989104175</v>
      </c>
    </row>
    <row r="537" spans="2:71">
      <c r="B537" s="48">
        <f>B536+1</f>
        <v>2011</v>
      </c>
      <c r="E537" s="52"/>
      <c r="M537" s="466">
        <f t="shared" si="575"/>
        <v>462251.93590124988</v>
      </c>
      <c r="N537" s="466">
        <f t="shared" si="576"/>
        <v>420666.10672416928</v>
      </c>
      <c r="X537" s="466">
        <f t="shared" si="577"/>
        <v>115424.97860301485</v>
      </c>
      <c r="Y537" s="466">
        <f t="shared" si="578"/>
        <v>117171.81139292385</v>
      </c>
      <c r="AA537" s="466">
        <f t="shared" si="579"/>
        <v>462251.93590124988</v>
      </c>
      <c r="AB537" s="466">
        <f t="shared" si="579"/>
        <v>602046.40770665032</v>
      </c>
      <c r="AC537" s="466">
        <f t="shared" si="580"/>
        <v>670206.90586347901</v>
      </c>
      <c r="AD537" s="466">
        <f t="shared" si="581"/>
        <v>619997.84757274063</v>
      </c>
      <c r="AE537" s="466">
        <f t="shared" si="582"/>
        <v>496098.88387524901</v>
      </c>
      <c r="AG537" s="466">
        <f t="shared" si="583"/>
        <v>10000</v>
      </c>
      <c r="AM537" s="466">
        <f t="shared" si="584"/>
        <v>1242.6382742440508</v>
      </c>
      <c r="AN537" s="466">
        <f t="shared" si="585"/>
        <v>827.000596547334</v>
      </c>
      <c r="AO537" s="466">
        <f t="shared" si="586"/>
        <v>1583.7018225513482</v>
      </c>
      <c r="AP537" s="466">
        <f t="shared" si="587"/>
        <v>1588.0730240891089</v>
      </c>
      <c r="AQ537" s="466">
        <f t="shared" si="588"/>
        <v>877.03524314198853</v>
      </c>
      <c r="AS537" s="466">
        <f t="shared" si="589"/>
        <v>1171.7181139292391</v>
      </c>
      <c r="AU537" s="466">
        <f t="shared" ref="AU537:BS537" si="602">IF($B537=AU$85-1, AU$84, IF(AND($B537&gt;=AU$85, $B537&lt;=AU$86), AU536*(1+AU237), NA()))</f>
        <v>150014.77916306726</v>
      </c>
      <c r="AV537" s="466">
        <f t="shared" si="602"/>
        <v>131800.44583937252</v>
      </c>
      <c r="AW537" s="466">
        <f t="shared" si="602"/>
        <v>120974.43128138482</v>
      </c>
      <c r="AX537" s="466">
        <f t="shared" si="602"/>
        <v>124660.07736821807</v>
      </c>
      <c r="AY537" s="466">
        <f t="shared" si="602"/>
        <v>125714.13909165215</v>
      </c>
      <c r="AZ537" s="466">
        <f t="shared" si="602"/>
        <v>129304.68058716445</v>
      </c>
      <c r="BA537" s="466">
        <f t="shared" si="602"/>
        <v>119061.26083426863</v>
      </c>
      <c r="BB537" s="466">
        <f t="shared" si="602"/>
        <v>115424.97860301485</v>
      </c>
      <c r="BC537" s="466">
        <f t="shared" si="602"/>
        <v>185470.30801830621</v>
      </c>
      <c r="BD537" s="466">
        <f t="shared" si="602"/>
        <v>123212.53809622786</v>
      </c>
      <c r="BE537" s="466">
        <f t="shared" si="602"/>
        <v>160164.16352151209</v>
      </c>
      <c r="BF537" s="466">
        <f t="shared" si="602"/>
        <v>122442.03098962292</v>
      </c>
      <c r="BG537" s="466">
        <f t="shared" si="602"/>
        <v>147202.45665874003</v>
      </c>
      <c r="BH537" s="466">
        <f t="shared" si="602"/>
        <v>162281.40657516179</v>
      </c>
      <c r="BI537" s="466">
        <f t="shared" si="602"/>
        <v>117171.81139292385</v>
      </c>
      <c r="BJ537" s="466">
        <f t="shared" si="602"/>
        <v>129754.78215809735</v>
      </c>
      <c r="BK537" s="466">
        <f t="shared" si="602"/>
        <v>114264.91931161753</v>
      </c>
      <c r="BL537" s="466">
        <f t="shared" si="602"/>
        <v>116004.26156826429</v>
      </c>
      <c r="BM537" s="466">
        <f t="shared" si="602"/>
        <v>120468.56505119188</v>
      </c>
      <c r="BN537" s="466">
        <f t="shared" si="602"/>
        <v>116410.91443932723</v>
      </c>
      <c r="BO537" s="466">
        <f t="shared" si="602"/>
        <v>128046.95590040862</v>
      </c>
      <c r="BP537" s="466">
        <f t="shared" si="602"/>
        <v>153596.53720579352</v>
      </c>
      <c r="BQ537" s="466">
        <f t="shared" si="602"/>
        <v>82700.059654733443</v>
      </c>
      <c r="BR537" s="466">
        <f t="shared" si="602"/>
        <v>141845.01122908888</v>
      </c>
      <c r="BS537" s="466">
        <f t="shared" si="602"/>
        <v>127082.31725253502</v>
      </c>
    </row>
    <row r="538" spans="2:71">
      <c r="B538" s="48">
        <f t="shared" ref="B538:B543" si="603">B537+1</f>
        <v>2012</v>
      </c>
      <c r="E538" s="52"/>
      <c r="M538" s="466">
        <f t="shared" si="575"/>
        <v>528714.99536462559</v>
      </c>
      <c r="N538" s="466">
        <f t="shared" si="576"/>
        <v>468500.05813309673</v>
      </c>
      <c r="X538" s="466">
        <f t="shared" si="577"/>
        <v>131116.44206051025</v>
      </c>
      <c r="Y538" s="466">
        <f t="shared" si="578"/>
        <v>130495.42040984945</v>
      </c>
      <c r="AA538" s="466">
        <f t="shared" si="579"/>
        <v>528714.99536462559</v>
      </c>
      <c r="AB538" s="466">
        <f t="shared" si="579"/>
        <v>683305.9800878322</v>
      </c>
      <c r="AC538" s="466">
        <f t="shared" si="580"/>
        <v>771628.45468491537</v>
      </c>
      <c r="AD538" s="466">
        <f t="shared" si="581"/>
        <v>703656.87326413824</v>
      </c>
      <c r="AE538" s="466">
        <f t="shared" si="582"/>
        <v>563719.05768988957</v>
      </c>
      <c r="AG538" s="466">
        <f t="shared" si="583"/>
        <v>10000</v>
      </c>
      <c r="AM538" s="466">
        <f t="shared" si="584"/>
        <v>1386.9807286357486</v>
      </c>
      <c r="AN538" s="466">
        <f t="shared" si="585"/>
        <v>885.11168430670716</v>
      </c>
      <c r="AO538" s="466">
        <f t="shared" si="586"/>
        <v>1813.5746298189417</v>
      </c>
      <c r="AP538" s="466">
        <f t="shared" si="587"/>
        <v>1819.5665580443761</v>
      </c>
      <c r="AQ538" s="466">
        <f t="shared" si="588"/>
        <v>940.23108659297623</v>
      </c>
      <c r="AS538" s="466">
        <f t="shared" si="589"/>
        <v>1304.9542040984952</v>
      </c>
      <c r="AU538" s="466">
        <f t="shared" ref="AU538:BS538" si="604">IF($B538=AU$85-1, AU$84, IF(AND($B538&gt;=AU$85, $B538&lt;=AU$86), AU537*(1+AU238), NA()))</f>
        <v>168874.78721422722</v>
      </c>
      <c r="AV538" s="466">
        <f t="shared" si="604"/>
        <v>145053.61331066146</v>
      </c>
      <c r="AW538" s="466">
        <f t="shared" si="604"/>
        <v>138800.50972586512</v>
      </c>
      <c r="AX538" s="466">
        <f t="shared" si="604"/>
        <v>142583.83169210015</v>
      </c>
      <c r="AY538" s="466">
        <f t="shared" si="604"/>
        <v>144132.27498168164</v>
      </c>
      <c r="AZ538" s="466">
        <f t="shared" si="604"/>
        <v>147881.47389267554</v>
      </c>
      <c r="BA538" s="466">
        <f t="shared" si="604"/>
        <v>133426.64428942534</v>
      </c>
      <c r="BB538" s="466">
        <f t="shared" si="604"/>
        <v>131116.44206051025</v>
      </c>
      <c r="BC538" s="466">
        <f t="shared" si="604"/>
        <v>215739.98963843388</v>
      </c>
      <c r="BD538" s="466">
        <f t="shared" si="604"/>
        <v>138726.8497591159</v>
      </c>
      <c r="BE538" s="466">
        <f t="shared" si="604"/>
        <v>182795.4456495663</v>
      </c>
      <c r="BF538" s="466">
        <f t="shared" si="604"/>
        <v>137048.61349261465</v>
      </c>
      <c r="BG538" s="466">
        <f t="shared" si="604"/>
        <v>164741.35587932507</v>
      </c>
      <c r="BH538" s="466">
        <f t="shared" si="604"/>
        <v>184303.68557761027</v>
      </c>
      <c r="BI538" s="466">
        <f t="shared" si="604"/>
        <v>130495.42040984945</v>
      </c>
      <c r="BJ538" s="466">
        <f t="shared" si="604"/>
        <v>150348.56457668587</v>
      </c>
      <c r="BK538" s="466">
        <f t="shared" si="604"/>
        <v>128889.27295308495</v>
      </c>
      <c r="BL538" s="466">
        <f t="shared" si="604"/>
        <v>129361.01544608655</v>
      </c>
      <c r="BM538" s="466">
        <f t="shared" si="604"/>
        <v>137030.56325617936</v>
      </c>
      <c r="BN538" s="466">
        <f t="shared" si="604"/>
        <v>130427.37685558537</v>
      </c>
      <c r="BO538" s="466">
        <f t="shared" si="604"/>
        <v>144869.13024321548</v>
      </c>
      <c r="BP538" s="466">
        <f t="shared" si="604"/>
        <v>171095.41476749425</v>
      </c>
      <c r="BQ538" s="466">
        <f t="shared" si="604"/>
        <v>88511.168430670761</v>
      </c>
      <c r="BR538" s="466">
        <f t="shared" si="604"/>
        <v>160446.52110884746</v>
      </c>
      <c r="BS538" s="466">
        <f t="shared" si="604"/>
        <v>137495.99704252256</v>
      </c>
    </row>
    <row r="539" spans="2:71">
      <c r="B539" s="48">
        <f t="shared" si="603"/>
        <v>2013</v>
      </c>
      <c r="E539" s="52"/>
      <c r="M539" s="466">
        <f t="shared" si="575"/>
        <v>638340.68702611013</v>
      </c>
      <c r="N539" s="466">
        <f t="shared" si="576"/>
        <v>558006.31959934114</v>
      </c>
      <c r="X539" s="466">
        <f t="shared" si="577"/>
        <v>161248.06132277771</v>
      </c>
      <c r="Y539" s="466">
        <f t="shared" si="578"/>
        <v>155426.38256574579</v>
      </c>
      <c r="AA539" s="466">
        <f t="shared" si="579"/>
        <v>638340.68702611013</v>
      </c>
      <c r="AB539" s="466">
        <f t="shared" si="579"/>
        <v>829183.23456009699</v>
      </c>
      <c r="AC539" s="466">
        <f t="shared" si="580"/>
        <v>946491.94723571185</v>
      </c>
      <c r="AD539" s="466">
        <f t="shared" si="581"/>
        <v>822857.76162167278</v>
      </c>
      <c r="AE539" s="466">
        <f t="shared" si="582"/>
        <v>642694.13541123073</v>
      </c>
      <c r="AG539" s="466">
        <f t="shared" si="583"/>
        <v>10000</v>
      </c>
      <c r="AM539" s="466">
        <f t="shared" si="584"/>
        <v>1597.4802051874456</v>
      </c>
      <c r="AN539" s="466">
        <f t="shared" si="585"/>
        <v>868.29586095190257</v>
      </c>
      <c r="AO539" s="466">
        <f t="shared" si="586"/>
        <v>2137.6758628854718</v>
      </c>
      <c r="AP539" s="466">
        <f t="shared" si="587"/>
        <v>2127.5892018501322</v>
      </c>
      <c r="AQ539" s="466">
        <f t="shared" si="588"/>
        <v>913.63098749676021</v>
      </c>
      <c r="AS539" s="466">
        <f t="shared" si="589"/>
        <v>1554.2638256574589</v>
      </c>
      <c r="AU539" s="466">
        <f t="shared" ref="AU539:BS539" si="605">IF($B539=AU$85-1, AU$84, IF(AND($B539&gt;=AU$85, $B539&lt;=AU$86), AU538*(1+AU239), NA()))</f>
        <v>202082.15649724565</v>
      </c>
      <c r="AV539" s="466">
        <f t="shared" si="605"/>
        <v>158381.05226947705</v>
      </c>
      <c r="AW539" s="466">
        <f t="shared" si="605"/>
        <v>168937.18731068674</v>
      </c>
      <c r="AX539" s="466">
        <f t="shared" si="605"/>
        <v>172147.68236028755</v>
      </c>
      <c r="AY539" s="466">
        <f t="shared" si="605"/>
        <v>173058.12503616809</v>
      </c>
      <c r="AZ539" s="466">
        <f t="shared" si="605"/>
        <v>176495.76537503683</v>
      </c>
      <c r="BA539" s="466">
        <f t="shared" si="605"/>
        <v>154750.4489375687</v>
      </c>
      <c r="BB539" s="466">
        <f t="shared" si="605"/>
        <v>161248.06132277771</v>
      </c>
      <c r="BC539" s="466">
        <f t="shared" si="605"/>
        <v>258227.70238343283</v>
      </c>
      <c r="BD539" s="466">
        <f t="shared" si="605"/>
        <v>170170.76353616395</v>
      </c>
      <c r="BE539" s="466">
        <f t="shared" si="605"/>
        <v>210103.99851301816</v>
      </c>
      <c r="BF539" s="466">
        <f t="shared" si="605"/>
        <v>157242.62801574971</v>
      </c>
      <c r="BG539" s="466">
        <f t="shared" si="605"/>
        <v>185165.71106847451</v>
      </c>
      <c r="BH539" s="466">
        <f t="shared" si="605"/>
        <v>205204.67913672098</v>
      </c>
      <c r="BI539" s="466">
        <f t="shared" si="605"/>
        <v>155426.38256574579</v>
      </c>
      <c r="BJ539" s="466">
        <f t="shared" si="605"/>
        <v>185876.18146825957</v>
      </c>
      <c r="BK539" s="466">
        <f t="shared" si="605"/>
        <v>149070.27736806567</v>
      </c>
      <c r="BL539" s="466">
        <f t="shared" si="605"/>
        <v>145164.57853542856</v>
      </c>
      <c r="BM539" s="466">
        <f t="shared" si="605"/>
        <v>155337.4023911494</v>
      </c>
      <c r="BN539" s="466">
        <f t="shared" si="605"/>
        <v>141529.5608106541</v>
      </c>
      <c r="BO539" s="466">
        <f t="shared" si="605"/>
        <v>155402.55330382806</v>
      </c>
      <c r="BP539" s="466">
        <f t="shared" si="605"/>
        <v>186635.41549561769</v>
      </c>
      <c r="BQ539" s="466">
        <f t="shared" si="605"/>
        <v>86829.586095190301</v>
      </c>
      <c r="BR539" s="466">
        <f t="shared" si="605"/>
        <v>183621.48169714087</v>
      </c>
      <c r="BS539" s="466">
        <f t="shared" si="605"/>
        <v>139595.98371755279</v>
      </c>
    </row>
    <row r="540" spans="2:71">
      <c r="B540" s="48">
        <f t="shared" si="603"/>
        <v>2014</v>
      </c>
      <c r="E540" s="52"/>
      <c r="M540" s="466">
        <f t="shared" si="575"/>
        <v>677242.34942375228</v>
      </c>
      <c r="N540" s="466">
        <f t="shared" si="576"/>
        <v>612471.47503457812</v>
      </c>
      <c r="X540" s="466">
        <f t="shared" si="577"/>
        <v>167846.4390253255</v>
      </c>
      <c r="Y540" s="466">
        <f t="shared" si="578"/>
        <v>170597.03886092579</v>
      </c>
      <c r="AA540" s="466">
        <f t="shared" si="579"/>
        <v>677242.34942375228</v>
      </c>
      <c r="AB540" s="466">
        <f t="shared" si="579"/>
        <v>878267.91652952263</v>
      </c>
      <c r="AC540" s="466">
        <f t="shared" si="580"/>
        <v>996651.08786183526</v>
      </c>
      <c r="AD540" s="466">
        <f t="shared" si="581"/>
        <v>886060.73958782654</v>
      </c>
      <c r="AE540" s="466">
        <f t="shared" si="582"/>
        <v>674169.93525572633</v>
      </c>
      <c r="AG540" s="466">
        <f t="shared" si="583"/>
        <v>9999.99</v>
      </c>
      <c r="AM540" s="466">
        <f t="shared" si="584"/>
        <v>1672.2110409598749</v>
      </c>
      <c r="AN540" s="466">
        <f t="shared" si="585"/>
        <v>949.23658535872585</v>
      </c>
      <c r="AO540" s="466">
        <f t="shared" si="586"/>
        <v>2300.8013819575945</v>
      </c>
      <c r="AP540" s="466">
        <f t="shared" si="587"/>
        <v>2254.3067481865642</v>
      </c>
      <c r="AQ540" s="466">
        <f t="shared" si="588"/>
        <v>991.98743801212834</v>
      </c>
      <c r="AS540" s="466">
        <f t="shared" si="589"/>
        <v>1705.9703886092589</v>
      </c>
      <c r="AU540" s="466">
        <f t="shared" ref="AU540:BS540" si="606">IF($B540=AU$85-1, AU$84, IF(AND($B540&gt;=AU$85, $B540&lt;=AU$86), AU539*(1+AU240), NA()))</f>
        <v>221931.251946659</v>
      </c>
      <c r="AV540" s="466">
        <f t="shared" si="606"/>
        <v>171155.11765921945</v>
      </c>
      <c r="AW540" s="466">
        <f t="shared" si="606"/>
        <v>175454.69614979567</v>
      </c>
      <c r="AX540" s="466">
        <f t="shared" si="606"/>
        <v>182638.68059653585</v>
      </c>
      <c r="AY540" s="466">
        <f t="shared" si="606"/>
        <v>183270.47016674615</v>
      </c>
      <c r="AZ540" s="466">
        <f t="shared" si="606"/>
        <v>191516.65775399454</v>
      </c>
      <c r="BA540" s="466">
        <f t="shared" si="606"/>
        <v>164660.83249675873</v>
      </c>
      <c r="BB540" s="466">
        <f t="shared" si="606"/>
        <v>167846.4390253255</v>
      </c>
      <c r="BC540" s="466">
        <f t="shared" si="606"/>
        <v>276113.70732833905</v>
      </c>
      <c r="BD540" s="466">
        <f t="shared" si="606"/>
        <v>187915.85594180261</v>
      </c>
      <c r="BE540" s="466">
        <f t="shared" si="606"/>
        <v>223632.79255558658</v>
      </c>
      <c r="BF540" s="466">
        <f t="shared" si="606"/>
        <v>171904.43854562668</v>
      </c>
      <c r="BG540" s="466">
        <f t="shared" si="606"/>
        <v>193176.43026366661</v>
      </c>
      <c r="BH540" s="466">
        <f t="shared" si="606"/>
        <v>222981.21779852096</v>
      </c>
      <c r="BI540" s="466">
        <f t="shared" si="606"/>
        <v>170597.03886092579</v>
      </c>
      <c r="BJ540" s="466">
        <f t="shared" si="606"/>
        <v>198084.99747507216</v>
      </c>
      <c r="BK540" s="466">
        <f t="shared" si="606"/>
        <v>156073.34558469194</v>
      </c>
      <c r="BL540" s="466">
        <f t="shared" si="606"/>
        <v>156963.75145096923</v>
      </c>
      <c r="BM540" s="466">
        <f t="shared" si="606"/>
        <v>161690.1764871777</v>
      </c>
      <c r="BN540" s="466">
        <f t="shared" si="606"/>
        <v>146476.84727984021</v>
      </c>
      <c r="BO540" s="466">
        <f t="shared" si="606"/>
        <v>169113.76752841604</v>
      </c>
      <c r="BP540" s="466">
        <f t="shared" si="606"/>
        <v>195920.82946987115</v>
      </c>
      <c r="BQ540" s="466">
        <f t="shared" si="606"/>
        <v>94923.65853587263</v>
      </c>
      <c r="BR540" s="466">
        <f t="shared" si="606"/>
        <v>193329.91982467592</v>
      </c>
      <c r="BS540" s="466">
        <f t="shared" si="606"/>
        <v>144078.40656684391</v>
      </c>
    </row>
    <row r="541" spans="2:71">
      <c r="B541" s="48">
        <f t="shared" si="603"/>
        <v>2015</v>
      </c>
      <c r="E541" s="52"/>
      <c r="M541" s="466">
        <f t="shared" si="575"/>
        <v>669762.63433704711</v>
      </c>
      <c r="N541" s="466">
        <f t="shared" si="576"/>
        <v>614282.24695051787</v>
      </c>
      <c r="X541" s="466">
        <f t="shared" si="577"/>
        <v>167065.69842485525</v>
      </c>
      <c r="Y541" s="466">
        <f t="shared" si="578"/>
        <v>171101.40900631814</v>
      </c>
      <c r="AA541" s="466">
        <f t="shared" ref="AA541:AB543" si="607">IF($B541=AA$85-1, AA$84, IF(AND($B541&gt;=AA$85, $B541&lt;=AA$86), AA540*(1+AA241), NA()))</f>
        <v>669762.63433704711</v>
      </c>
      <c r="AB541" s="466">
        <f t="shared" si="607"/>
        <v>859638.15096463135</v>
      </c>
      <c r="AC541" s="466">
        <f t="shared" si="580"/>
        <v>969670.80695158907</v>
      </c>
      <c r="AD541" s="466">
        <f t="shared" si="581"/>
        <v>872746.93054269638</v>
      </c>
      <c r="AE541" s="466">
        <f t="shared" si="582"/>
        <v>664093.56566808454</v>
      </c>
      <c r="AG541" s="466">
        <f t="shared" si="583"/>
        <v>9999.9999999899992</v>
      </c>
      <c r="AM541" s="466">
        <f t="shared" si="584"/>
        <v>1593.8287951041411</v>
      </c>
      <c r="AN541" s="466">
        <f t="shared" si="585"/>
        <v>918.53813270209969</v>
      </c>
      <c r="AO541" s="466">
        <f t="shared" si="586"/>
        <v>2258.4606042192358</v>
      </c>
      <c r="AP541" s="466">
        <f t="shared" si="587"/>
        <v>2203.2265119953886</v>
      </c>
      <c r="AQ541" s="466">
        <f t="shared" si="588"/>
        <v>958.1300570634138</v>
      </c>
      <c r="AS541" s="466">
        <f t="shared" si="589"/>
        <v>1711.0140900631823</v>
      </c>
      <c r="AU541" s="466">
        <f t="shared" ref="AU541:BS541" si="608">IF($B541=AU$85-1, AU$84, IF(AND($B541&gt;=AU$85, $B541&lt;=AU$86), AU540*(1+AU241), NA()))</f>
        <v>222056.62091088368</v>
      </c>
      <c r="AV541" s="466">
        <f t="shared" si="608"/>
        <v>173338.86868992166</v>
      </c>
      <c r="AW541" s="466">
        <f t="shared" si="608"/>
        <v>175637.7129433495</v>
      </c>
      <c r="AX541" s="466">
        <f t="shared" si="608"/>
        <v>180621.5514317159</v>
      </c>
      <c r="AY541" s="466">
        <f t="shared" si="608"/>
        <v>180856.96851618736</v>
      </c>
      <c r="AZ541" s="466">
        <f t="shared" si="608"/>
        <v>190232.23443530151</v>
      </c>
      <c r="BA541" s="466">
        <f t="shared" si="608"/>
        <v>163309.27662432543</v>
      </c>
      <c r="BB541" s="466">
        <f t="shared" si="608"/>
        <v>167065.69842485525</v>
      </c>
      <c r="BC541" s="466">
        <f t="shared" si="608"/>
        <v>270666.49745424656</v>
      </c>
      <c r="BD541" s="466">
        <f t="shared" si="608"/>
        <v>188470.50838220044</v>
      </c>
      <c r="BE541" s="466">
        <f t="shared" si="608"/>
        <v>218456.14640689408</v>
      </c>
      <c r="BF541" s="466">
        <f t="shared" si="608"/>
        <v>170306.03841418613</v>
      </c>
      <c r="BG541" s="466">
        <f t="shared" si="608"/>
        <v>189779.10912248294</v>
      </c>
      <c r="BH541" s="466">
        <f t="shared" si="608"/>
        <v>220302.23002559022</v>
      </c>
      <c r="BI541" s="466">
        <f t="shared" si="608"/>
        <v>171101.40900631814</v>
      </c>
      <c r="BJ541" s="466">
        <f t="shared" si="608"/>
        <v>195475.43166088549</v>
      </c>
      <c r="BK541" s="466">
        <f t="shared" si="608"/>
        <v>153661.96188116941</v>
      </c>
      <c r="BL541" s="466">
        <f t="shared" si="608"/>
        <v>155761.07949097676</v>
      </c>
      <c r="BM541" s="466">
        <f t="shared" si="608"/>
        <v>158545.52617201617</v>
      </c>
      <c r="BN541" s="466">
        <f t="shared" si="608"/>
        <v>142866.54972342445</v>
      </c>
      <c r="BO541" s="466">
        <f t="shared" si="608"/>
        <v>166529.41292674805</v>
      </c>
      <c r="BP541" s="466">
        <f t="shared" si="608"/>
        <v>186404.94307890756</v>
      </c>
      <c r="BQ541" s="466">
        <f t="shared" si="608"/>
        <v>91853.813270210012</v>
      </c>
      <c r="BR541" s="466">
        <f t="shared" si="608"/>
        <v>186607.14661574279</v>
      </c>
      <c r="BS541" s="466">
        <f t="shared" si="608"/>
        <v>139011.83392973433</v>
      </c>
    </row>
    <row r="542" spans="2:71">
      <c r="B542" s="48">
        <f t="shared" si="603"/>
        <v>2016</v>
      </c>
      <c r="E542" s="52"/>
      <c r="M542" s="466">
        <f t="shared" si="575"/>
        <v>724415.26529895014</v>
      </c>
      <c r="N542" s="466">
        <f t="shared" si="576"/>
        <v>666606.80874576303</v>
      </c>
      <c r="X542" s="466">
        <f t="shared" si="577"/>
        <v>181203.84240854697</v>
      </c>
      <c r="Y542" s="466">
        <f t="shared" si="578"/>
        <v>185675.82702547632</v>
      </c>
      <c r="AA542" s="466">
        <f t="shared" si="607"/>
        <v>724415.26529895014</v>
      </c>
      <c r="AB542" s="466">
        <f t="shared" si="607"/>
        <v>945108.02530308766</v>
      </c>
      <c r="AC542" s="466">
        <f t="shared" si="580"/>
        <v>1064771.6674726305</v>
      </c>
      <c r="AD542" s="466">
        <f t="shared" si="581"/>
        <v>963077.2360852256</v>
      </c>
      <c r="AE542" s="466">
        <f t="shared" si="582"/>
        <v>716731.14083814702</v>
      </c>
      <c r="AG542" s="466">
        <f t="shared" si="583"/>
        <v>9999.9999999899992</v>
      </c>
      <c r="AM542" s="466">
        <f t="shared" si="584"/>
        <v>1743.7019856810803</v>
      </c>
      <c r="AN542" s="466">
        <f t="shared" si="585"/>
        <v>971.02810631220666</v>
      </c>
      <c r="AO542" s="466">
        <f t="shared" si="586"/>
        <v>2471.2901543021931</v>
      </c>
      <c r="AP542" s="466">
        <f t="shared" si="587"/>
        <v>2403.8925756669119</v>
      </c>
      <c r="AQ542" s="466">
        <f t="shared" si="588"/>
        <v>1009.9937538973853</v>
      </c>
      <c r="AS542" s="466">
        <f t="shared" si="589"/>
        <v>1856.7582702547643</v>
      </c>
      <c r="AU542" s="466">
        <f t="shared" ref="AU542:BS542" si="609">IF($B542=AU$85-1, AU$84, IF(AND($B542&gt;=AU$85, $B542&lt;=AU$86), AU541*(1+AU242), NA()))</f>
        <v>246505.05487317199</v>
      </c>
      <c r="AV542" s="466">
        <f t="shared" si="609"/>
        <v>187344.64928006733</v>
      </c>
      <c r="AW542" s="466">
        <f t="shared" si="609"/>
        <v>187040.11326763176</v>
      </c>
      <c r="AX542" s="466">
        <f t="shared" si="609"/>
        <v>195360.27002854389</v>
      </c>
      <c r="AY542" s="466">
        <f t="shared" si="609"/>
        <v>195980.22822351096</v>
      </c>
      <c r="AZ542" s="466">
        <f t="shared" si="609"/>
        <v>206016.94431980507</v>
      </c>
      <c r="BA542" s="466">
        <f t="shared" si="609"/>
        <v>178204.71574523015</v>
      </c>
      <c r="BB542" s="466">
        <f t="shared" si="609"/>
        <v>181203.84240854697</v>
      </c>
      <c r="BC542" s="466">
        <f t="shared" si="609"/>
        <v>296712.73450426874</v>
      </c>
      <c r="BD542" s="466">
        <f t="shared" si="609"/>
        <v>206414.78548526973</v>
      </c>
      <c r="BE542" s="466">
        <f t="shared" si="609"/>
        <v>238133.58379449506</v>
      </c>
      <c r="BF542" s="466">
        <f t="shared" si="609"/>
        <v>186379.52231971701</v>
      </c>
      <c r="BG542" s="466">
        <f t="shared" si="609"/>
        <v>203689.01544267553</v>
      </c>
      <c r="BH542" s="466">
        <f t="shared" si="609"/>
        <v>236569.34669067978</v>
      </c>
      <c r="BI542" s="466">
        <f t="shared" si="609"/>
        <v>185675.82702547632</v>
      </c>
      <c r="BJ542" s="466">
        <f t="shared" si="609"/>
        <v>213781.70583592742</v>
      </c>
      <c r="BK542" s="466">
        <f t="shared" si="609"/>
        <v>165591.08618759341</v>
      </c>
      <c r="BL542" s="466">
        <f t="shared" si="609"/>
        <v>169039.71151758253</v>
      </c>
      <c r="BM542" s="466">
        <f t="shared" si="609"/>
        <v>170097.62884548775</v>
      </c>
      <c r="BN542" s="466">
        <f t="shared" si="609"/>
        <v>151988.5789232651</v>
      </c>
      <c r="BO542" s="466">
        <f t="shared" si="609"/>
        <v>177813.44594666449</v>
      </c>
      <c r="BP542" s="466">
        <f t="shared" si="609"/>
        <v>207213.94822461627</v>
      </c>
      <c r="BQ542" s="466">
        <f t="shared" si="609"/>
        <v>97102.810631220709</v>
      </c>
      <c r="BR542" s="466">
        <f t="shared" si="609"/>
        <v>208015.84391722063</v>
      </c>
      <c r="BS542" s="466">
        <f t="shared" si="609"/>
        <v>149230.59384190911</v>
      </c>
    </row>
    <row r="543" spans="2:71">
      <c r="B543" s="48">
        <f t="shared" si="603"/>
        <v>2017</v>
      </c>
      <c r="E543" s="52"/>
      <c r="M543" s="466" t="e">
        <f t="shared" si="575"/>
        <v>#N/A</v>
      </c>
      <c r="N543" s="466" t="e">
        <f t="shared" si="576"/>
        <v>#N/A</v>
      </c>
      <c r="X543" s="466" t="e">
        <f t="shared" si="577"/>
        <v>#N/A</v>
      </c>
      <c r="Y543" s="466" t="e">
        <f t="shared" si="578"/>
        <v>#N/A</v>
      </c>
      <c r="AA543" s="466" t="e">
        <f t="shared" si="607"/>
        <v>#N/A</v>
      </c>
      <c r="AB543" s="466" t="e">
        <f t="shared" si="607"/>
        <v>#N/A</v>
      </c>
      <c r="AC543" s="466" t="e">
        <f t="shared" si="580"/>
        <v>#N/A</v>
      </c>
      <c r="AD543" s="466" t="e">
        <f t="shared" si="581"/>
        <v>#N/A</v>
      </c>
      <c r="AE543" s="466" t="e">
        <f t="shared" si="582"/>
        <v>#N/A</v>
      </c>
      <c r="AG543" s="466" t="e">
        <f t="shared" si="583"/>
        <v>#N/A</v>
      </c>
      <c r="AM543" s="466" t="e">
        <f t="shared" si="584"/>
        <v>#N/A</v>
      </c>
      <c r="AN543" s="466" t="e">
        <f t="shared" si="585"/>
        <v>#N/A</v>
      </c>
      <c r="AO543" s="466" t="e">
        <f t="shared" si="586"/>
        <v>#N/A</v>
      </c>
      <c r="AP543" s="466" t="e">
        <f t="shared" si="587"/>
        <v>#N/A</v>
      </c>
      <c r="AQ543" s="466" t="e">
        <f t="shared" si="588"/>
        <v>#N/A</v>
      </c>
      <c r="AS543" s="466" t="e">
        <f t="shared" si="589"/>
        <v>#N/A</v>
      </c>
      <c r="AU543" s="466" t="e">
        <f t="shared" ref="AU543:BS543" si="610">IF($B543=AU$85-1, AU$84, IF(AND($B543&gt;=AU$85, $B543&lt;=AU$86), AU542*(1+AU243), NA()))</f>
        <v>#N/A</v>
      </c>
      <c r="AV543" s="466" t="e">
        <f t="shared" si="610"/>
        <v>#N/A</v>
      </c>
      <c r="AW543" s="466" t="e">
        <f t="shared" si="610"/>
        <v>#N/A</v>
      </c>
      <c r="AX543" s="466" t="e">
        <f t="shared" si="610"/>
        <v>#N/A</v>
      </c>
      <c r="AY543" s="466" t="e">
        <f t="shared" si="610"/>
        <v>#N/A</v>
      </c>
      <c r="AZ543" s="466" t="e">
        <f t="shared" si="610"/>
        <v>#N/A</v>
      </c>
      <c r="BA543" s="466" t="e">
        <f t="shared" si="610"/>
        <v>#N/A</v>
      </c>
      <c r="BB543" s="466" t="e">
        <f t="shared" si="610"/>
        <v>#N/A</v>
      </c>
      <c r="BC543" s="466" t="e">
        <f t="shared" si="610"/>
        <v>#N/A</v>
      </c>
      <c r="BD543" s="466" t="e">
        <f t="shared" si="610"/>
        <v>#N/A</v>
      </c>
      <c r="BE543" s="466" t="e">
        <f t="shared" si="610"/>
        <v>#N/A</v>
      </c>
      <c r="BF543" s="466" t="e">
        <f t="shared" si="610"/>
        <v>#N/A</v>
      </c>
      <c r="BG543" s="466" t="e">
        <f t="shared" si="610"/>
        <v>#N/A</v>
      </c>
      <c r="BH543" s="466" t="e">
        <f t="shared" si="610"/>
        <v>#N/A</v>
      </c>
      <c r="BI543" s="466" t="e">
        <f t="shared" si="610"/>
        <v>#N/A</v>
      </c>
      <c r="BJ543" s="466" t="e">
        <f t="shared" si="610"/>
        <v>#N/A</v>
      </c>
      <c r="BK543" s="466" t="e">
        <f t="shared" si="610"/>
        <v>#N/A</v>
      </c>
      <c r="BL543" s="466" t="e">
        <f t="shared" si="610"/>
        <v>#N/A</v>
      </c>
      <c r="BM543" s="466" t="e">
        <f t="shared" si="610"/>
        <v>#N/A</v>
      </c>
      <c r="BN543" s="466" t="e">
        <f t="shared" si="610"/>
        <v>#N/A</v>
      </c>
      <c r="BO543" s="466" t="e">
        <f t="shared" si="610"/>
        <v>#N/A</v>
      </c>
      <c r="BP543" s="466" t="e">
        <f t="shared" si="610"/>
        <v>#N/A</v>
      </c>
      <c r="BQ543" s="466" t="e">
        <f t="shared" si="610"/>
        <v>#N/A</v>
      </c>
      <c r="BR543" s="466" t="e">
        <f t="shared" si="610"/>
        <v>#N/A</v>
      </c>
      <c r="BS543" s="466" t="e">
        <f t="shared" si="610"/>
        <v>#N/A</v>
      </c>
    </row>
    <row r="545" spans="1:71">
      <c r="AA545" s="52" t="s">
        <v>1123</v>
      </c>
      <c r="AM545" s="52" t="s">
        <v>1123</v>
      </c>
      <c r="AU545" s="52" t="s">
        <v>1123</v>
      </c>
    </row>
    <row r="546" spans="1:71">
      <c r="A546" s="534" t="s">
        <v>939</v>
      </c>
      <c r="B546" s="308">
        <f>StartYear-1</f>
        <v>1870</v>
      </c>
      <c r="E546" s="52" t="s">
        <v>954</v>
      </c>
      <c r="I546" s="466" t="s">
        <v>953</v>
      </c>
      <c r="J546" s="466" t="s">
        <v>953</v>
      </c>
      <c r="K546" s="466" t="s">
        <v>953</v>
      </c>
      <c r="M546" s="466" t="e">
        <f t="shared" ref="M546:M577" si="611">IF($B546=M$85-1, M$84, IF(AND($B546&gt;=M$85, $B546&lt;=M$86), M545*(1+M96)/(1+$G96), NA()))</f>
        <v>#N/A</v>
      </c>
      <c r="N546" s="466" t="e">
        <f t="shared" ref="N546:N577" si="612">IF($B546=N$85-1, N$84, IF(AND($B546&gt;=N$85, $B546&lt;=N$86), N545*(1+N96)/(1+$G96), NA()))</f>
        <v>#N/A</v>
      </c>
      <c r="X546" s="466" t="e">
        <f t="shared" ref="X546:X577" si="613">IF($B546=X$85-1, X$84, IF(AND($B546&gt;=X$85, $B546&lt;=X$86), X545*(1+X96)/(1+$G96), NA()))</f>
        <v>#N/A</v>
      </c>
      <c r="Y546" s="466" t="e">
        <f t="shared" ref="Y546:Y577" si="614">IF($B546=Y$85-1, Y$84, IF(AND($B546&gt;=Y$85, $B546&lt;=Y$86), Y545*(1+Y96)/(1+$G96), NA()))</f>
        <v>#N/A</v>
      </c>
      <c r="AA546" s="466" t="e">
        <f t="shared" ref="AA546:AE546" si="615">IF($B546=AA$85-1, AA$84, IF(AND($B546&gt;=AA$85, $B546&lt;=AA$86), AA545*(1+AA96)/(1+$G96), NA()))</f>
        <v>#N/A</v>
      </c>
      <c r="AB546" s="466" t="e">
        <f t="shared" si="615"/>
        <v>#N/A</v>
      </c>
      <c r="AC546" s="466" t="e">
        <f t="shared" si="615"/>
        <v>#N/A</v>
      </c>
      <c r="AD546" s="466" t="e">
        <f t="shared" si="615"/>
        <v>#N/A</v>
      </c>
      <c r="AE546" s="466" t="e">
        <f t="shared" si="615"/>
        <v>#N/A</v>
      </c>
      <c r="AG546" s="466" t="e">
        <f t="shared" ref="AG546:AG609" si="616">IF($B546=AG$85-1, AG$84, IF(AND($B546&gt;=AG$85, $B546&lt;=AG$86), AG545*(1+AG96)/(1+$G96), NA()))</f>
        <v>#N/A</v>
      </c>
      <c r="AM546" s="466" t="e">
        <f t="shared" ref="AM546:AQ546" si="617">IF($B546=AM$85-1, AM$84, IF(AND($B546&gt;=AM$85, $B546&lt;=AM$86), AM545*(1+AM96)/(1+$G96), NA()))</f>
        <v>#N/A</v>
      </c>
      <c r="AN546" s="466" t="e">
        <f t="shared" si="617"/>
        <v>#N/A</v>
      </c>
      <c r="AO546" s="466" t="e">
        <f t="shared" si="617"/>
        <v>#N/A</v>
      </c>
      <c r="AP546" s="466" t="e">
        <f t="shared" si="617"/>
        <v>#N/A</v>
      </c>
      <c r="AQ546" s="466" t="e">
        <f t="shared" si="617"/>
        <v>#N/A</v>
      </c>
      <c r="AS546" s="466" t="e">
        <f t="shared" ref="AS546:AS609" si="618">IF($B546=AS$85-1, AS$84, IF(AND($B546&gt;=AS$85, $B546&lt;=AS$86), AS545*(1+AS96)/(1+$G96), NA()))</f>
        <v>#N/A</v>
      </c>
      <c r="AU546" s="466" t="e">
        <f t="shared" ref="AU546:AV546" si="619">IF($B546=AU$85-1, AU$84, IF(AND($B546&gt;=AU$85, $B546&lt;=AU$86), AU545*(1+AU96)/(1+$G96), NA()))</f>
        <v>#N/A</v>
      </c>
      <c r="AV546" s="466" t="e">
        <f t="shared" si="619"/>
        <v>#N/A</v>
      </c>
      <c r="AW546" s="466" t="e">
        <f t="shared" ref="AW546:BS546" si="620">IF($B546=AW$85-1, AW$84, IF(AND($B546&gt;=AW$85, $B546&lt;=AW$86), AW545*(1+AW96)/(1+$G96), NA()))</f>
        <v>#N/A</v>
      </c>
      <c r="AX546" s="466" t="e">
        <f t="shared" si="620"/>
        <v>#N/A</v>
      </c>
      <c r="AY546" s="466" t="e">
        <f t="shared" si="620"/>
        <v>#N/A</v>
      </c>
      <c r="AZ546" s="466" t="e">
        <f t="shared" si="620"/>
        <v>#N/A</v>
      </c>
      <c r="BA546" s="466" t="e">
        <f t="shared" si="620"/>
        <v>#N/A</v>
      </c>
      <c r="BB546" s="466" t="e">
        <f t="shared" si="620"/>
        <v>#N/A</v>
      </c>
      <c r="BC546" s="466" t="e">
        <f t="shared" si="620"/>
        <v>#N/A</v>
      </c>
      <c r="BD546" s="466" t="e">
        <f t="shared" si="620"/>
        <v>#N/A</v>
      </c>
      <c r="BE546" s="466" t="e">
        <f t="shared" si="620"/>
        <v>#N/A</v>
      </c>
      <c r="BF546" s="466" t="e">
        <f t="shared" si="620"/>
        <v>#N/A</v>
      </c>
      <c r="BG546" s="466" t="e">
        <f t="shared" si="620"/>
        <v>#N/A</v>
      </c>
      <c r="BH546" s="466" t="e">
        <f t="shared" si="620"/>
        <v>#N/A</v>
      </c>
      <c r="BI546" s="466" t="e">
        <f t="shared" si="620"/>
        <v>#N/A</v>
      </c>
      <c r="BJ546" s="466" t="e">
        <f t="shared" si="620"/>
        <v>#N/A</v>
      </c>
      <c r="BK546" s="466" t="e">
        <f t="shared" si="620"/>
        <v>#N/A</v>
      </c>
      <c r="BL546" s="466" t="e">
        <f t="shared" si="620"/>
        <v>#N/A</v>
      </c>
      <c r="BM546" s="466" t="e">
        <f t="shared" si="620"/>
        <v>#N/A</v>
      </c>
      <c r="BN546" s="466" t="e">
        <f t="shared" si="620"/>
        <v>#N/A</v>
      </c>
      <c r="BO546" s="466" t="e">
        <f t="shared" si="620"/>
        <v>#N/A</v>
      </c>
      <c r="BP546" s="466" t="e">
        <f t="shared" si="620"/>
        <v>#N/A</v>
      </c>
      <c r="BQ546" s="466" t="e">
        <f t="shared" si="620"/>
        <v>#N/A</v>
      </c>
      <c r="BR546" s="466" t="e">
        <f t="shared" si="620"/>
        <v>#N/A</v>
      </c>
      <c r="BS546" s="466" t="e">
        <f t="shared" si="620"/>
        <v>#N/A</v>
      </c>
    </row>
    <row r="547" spans="1:71">
      <c r="B547" s="48">
        <f>B546+1</f>
        <v>1871</v>
      </c>
      <c r="E547" s="52"/>
      <c r="M547" s="466" t="e">
        <f t="shared" si="611"/>
        <v>#N/A</v>
      </c>
      <c r="N547" s="466" t="e">
        <f t="shared" si="612"/>
        <v>#N/A</v>
      </c>
      <c r="X547" s="466" t="e">
        <f t="shared" si="613"/>
        <v>#N/A</v>
      </c>
      <c r="Y547" s="466" t="e">
        <f t="shared" si="614"/>
        <v>#N/A</v>
      </c>
      <c r="AA547" s="466" t="e">
        <f t="shared" ref="AA547:AE547" si="621">IF($B547=AA$85-1, AA$84, IF(AND($B547&gt;=AA$85, $B547&lt;=AA$86), AA546*(1+AA97)/(1+$G97), NA()))</f>
        <v>#N/A</v>
      </c>
      <c r="AB547" s="466" t="e">
        <f t="shared" si="621"/>
        <v>#N/A</v>
      </c>
      <c r="AC547" s="466" t="e">
        <f t="shared" si="621"/>
        <v>#N/A</v>
      </c>
      <c r="AD547" s="466" t="e">
        <f t="shared" si="621"/>
        <v>#N/A</v>
      </c>
      <c r="AE547" s="466" t="e">
        <f t="shared" si="621"/>
        <v>#N/A</v>
      </c>
      <c r="AG547" s="466" t="e">
        <f t="shared" si="616"/>
        <v>#N/A</v>
      </c>
      <c r="AM547" s="466" t="e">
        <f t="shared" ref="AM547:AQ547" si="622">IF($B547=AM$85-1, AM$84, IF(AND($B547&gt;=AM$85, $B547&lt;=AM$86), AM546*(1+AM97)/(1+$G97), NA()))</f>
        <v>#N/A</v>
      </c>
      <c r="AN547" s="466" t="e">
        <f t="shared" si="622"/>
        <v>#N/A</v>
      </c>
      <c r="AO547" s="466" t="e">
        <f t="shared" si="622"/>
        <v>#N/A</v>
      </c>
      <c r="AP547" s="466" t="e">
        <f t="shared" si="622"/>
        <v>#N/A</v>
      </c>
      <c r="AQ547" s="466" t="e">
        <f t="shared" si="622"/>
        <v>#N/A</v>
      </c>
      <c r="AS547" s="466" t="e">
        <f t="shared" si="618"/>
        <v>#N/A</v>
      </c>
      <c r="AU547" s="466" t="e">
        <f t="shared" ref="AU547:AV547" si="623">IF($B547=AU$85-1, AU$84, IF(AND($B547&gt;=AU$85, $B547&lt;=AU$86), AU546*(1+AU97)/(1+$G97), NA()))</f>
        <v>#N/A</v>
      </c>
      <c r="AV547" s="466" t="e">
        <f t="shared" si="623"/>
        <v>#N/A</v>
      </c>
      <c r="AW547" s="466" t="e">
        <f t="shared" ref="AW547:BS547" si="624">IF($B547=AW$85-1, AW$84, IF(AND($B547&gt;=AW$85, $B547&lt;=AW$86), AW546*(1+AW97)/(1+$G97), NA()))</f>
        <v>#N/A</v>
      </c>
      <c r="AX547" s="466" t="e">
        <f t="shared" si="624"/>
        <v>#N/A</v>
      </c>
      <c r="AY547" s="466" t="e">
        <f t="shared" si="624"/>
        <v>#N/A</v>
      </c>
      <c r="AZ547" s="466" t="e">
        <f t="shared" si="624"/>
        <v>#N/A</v>
      </c>
      <c r="BA547" s="466" t="e">
        <f t="shared" si="624"/>
        <v>#N/A</v>
      </c>
      <c r="BB547" s="466" t="e">
        <f t="shared" si="624"/>
        <v>#N/A</v>
      </c>
      <c r="BC547" s="466" t="e">
        <f t="shared" si="624"/>
        <v>#N/A</v>
      </c>
      <c r="BD547" s="466" t="e">
        <f t="shared" si="624"/>
        <v>#N/A</v>
      </c>
      <c r="BE547" s="466" t="e">
        <f t="shared" si="624"/>
        <v>#N/A</v>
      </c>
      <c r="BF547" s="466" t="e">
        <f t="shared" si="624"/>
        <v>#N/A</v>
      </c>
      <c r="BG547" s="466" t="e">
        <f t="shared" si="624"/>
        <v>#N/A</v>
      </c>
      <c r="BH547" s="466" t="e">
        <f t="shared" si="624"/>
        <v>#N/A</v>
      </c>
      <c r="BI547" s="466" t="e">
        <f t="shared" si="624"/>
        <v>#N/A</v>
      </c>
      <c r="BJ547" s="466" t="e">
        <f t="shared" si="624"/>
        <v>#N/A</v>
      </c>
      <c r="BK547" s="466" t="e">
        <f t="shared" si="624"/>
        <v>#N/A</v>
      </c>
      <c r="BL547" s="466" t="e">
        <f t="shared" si="624"/>
        <v>#N/A</v>
      </c>
      <c r="BM547" s="466" t="e">
        <f t="shared" si="624"/>
        <v>#N/A</v>
      </c>
      <c r="BN547" s="466" t="e">
        <f t="shared" si="624"/>
        <v>#N/A</v>
      </c>
      <c r="BO547" s="466" t="e">
        <f t="shared" si="624"/>
        <v>#N/A</v>
      </c>
      <c r="BP547" s="466" t="e">
        <f t="shared" si="624"/>
        <v>#N/A</v>
      </c>
      <c r="BQ547" s="466" t="e">
        <f t="shared" si="624"/>
        <v>#N/A</v>
      </c>
      <c r="BR547" s="466" t="e">
        <f t="shared" si="624"/>
        <v>#N/A</v>
      </c>
      <c r="BS547" s="466" t="e">
        <f t="shared" si="624"/>
        <v>#N/A</v>
      </c>
    </row>
    <row r="548" spans="1:71">
      <c r="B548" s="48">
        <f t="shared" ref="B548:B611" si="625">B547+1</f>
        <v>1872</v>
      </c>
      <c r="E548" s="52"/>
      <c r="M548" s="466" t="e">
        <f t="shared" si="611"/>
        <v>#N/A</v>
      </c>
      <c r="N548" s="466" t="e">
        <f t="shared" si="612"/>
        <v>#N/A</v>
      </c>
      <c r="X548" s="466" t="e">
        <f t="shared" si="613"/>
        <v>#N/A</v>
      </c>
      <c r="Y548" s="466" t="e">
        <f t="shared" si="614"/>
        <v>#N/A</v>
      </c>
      <c r="AA548" s="466" t="e">
        <f t="shared" ref="AA548:AE548" si="626">IF($B548=AA$85-1, AA$84, IF(AND($B548&gt;=AA$85, $B548&lt;=AA$86), AA547*(1+AA98)/(1+$G98), NA()))</f>
        <v>#N/A</v>
      </c>
      <c r="AB548" s="466" t="e">
        <f t="shared" si="626"/>
        <v>#N/A</v>
      </c>
      <c r="AC548" s="466" t="e">
        <f t="shared" si="626"/>
        <v>#N/A</v>
      </c>
      <c r="AD548" s="466" t="e">
        <f t="shared" si="626"/>
        <v>#N/A</v>
      </c>
      <c r="AE548" s="466" t="e">
        <f t="shared" si="626"/>
        <v>#N/A</v>
      </c>
      <c r="AG548" s="466" t="e">
        <f t="shared" si="616"/>
        <v>#N/A</v>
      </c>
      <c r="AM548" s="466" t="e">
        <f t="shared" ref="AM548:AQ548" si="627">IF($B548=AM$85-1, AM$84, IF(AND($B548&gt;=AM$85, $B548&lt;=AM$86), AM547*(1+AM98)/(1+$G98), NA()))</f>
        <v>#N/A</v>
      </c>
      <c r="AN548" s="466" t="e">
        <f t="shared" si="627"/>
        <v>#N/A</v>
      </c>
      <c r="AO548" s="466" t="e">
        <f t="shared" si="627"/>
        <v>#N/A</v>
      </c>
      <c r="AP548" s="466" t="e">
        <f t="shared" si="627"/>
        <v>#N/A</v>
      </c>
      <c r="AQ548" s="466" t="e">
        <f t="shared" si="627"/>
        <v>#N/A</v>
      </c>
      <c r="AS548" s="466" t="e">
        <f t="shared" si="618"/>
        <v>#N/A</v>
      </c>
      <c r="AU548" s="466" t="e">
        <f t="shared" ref="AU548:AV548" si="628">IF($B548=AU$85-1, AU$84, IF(AND($B548&gt;=AU$85, $B548&lt;=AU$86), AU547*(1+AU98)/(1+$G98), NA()))</f>
        <v>#N/A</v>
      </c>
      <c r="AV548" s="466" t="e">
        <f t="shared" si="628"/>
        <v>#N/A</v>
      </c>
      <c r="AW548" s="466" t="e">
        <f t="shared" ref="AW548:BS548" si="629">IF($B548=AW$85-1, AW$84, IF(AND($B548&gt;=AW$85, $B548&lt;=AW$86), AW547*(1+AW98)/(1+$G98), NA()))</f>
        <v>#N/A</v>
      </c>
      <c r="AX548" s="466" t="e">
        <f t="shared" si="629"/>
        <v>#N/A</v>
      </c>
      <c r="AY548" s="466" t="e">
        <f t="shared" si="629"/>
        <v>#N/A</v>
      </c>
      <c r="AZ548" s="466" t="e">
        <f t="shared" si="629"/>
        <v>#N/A</v>
      </c>
      <c r="BA548" s="466" t="e">
        <f t="shared" si="629"/>
        <v>#N/A</v>
      </c>
      <c r="BB548" s="466" t="e">
        <f t="shared" si="629"/>
        <v>#N/A</v>
      </c>
      <c r="BC548" s="466" t="e">
        <f t="shared" si="629"/>
        <v>#N/A</v>
      </c>
      <c r="BD548" s="466" t="e">
        <f t="shared" si="629"/>
        <v>#N/A</v>
      </c>
      <c r="BE548" s="466" t="e">
        <f t="shared" si="629"/>
        <v>#N/A</v>
      </c>
      <c r="BF548" s="466" t="e">
        <f t="shared" si="629"/>
        <v>#N/A</v>
      </c>
      <c r="BG548" s="466" t="e">
        <f t="shared" si="629"/>
        <v>#N/A</v>
      </c>
      <c r="BH548" s="466" t="e">
        <f t="shared" si="629"/>
        <v>#N/A</v>
      </c>
      <c r="BI548" s="466" t="e">
        <f t="shared" si="629"/>
        <v>#N/A</v>
      </c>
      <c r="BJ548" s="466" t="e">
        <f t="shared" si="629"/>
        <v>#N/A</v>
      </c>
      <c r="BK548" s="466" t="e">
        <f t="shared" si="629"/>
        <v>#N/A</v>
      </c>
      <c r="BL548" s="466" t="e">
        <f t="shared" si="629"/>
        <v>#N/A</v>
      </c>
      <c r="BM548" s="466" t="e">
        <f t="shared" si="629"/>
        <v>#N/A</v>
      </c>
      <c r="BN548" s="466" t="e">
        <f t="shared" si="629"/>
        <v>#N/A</v>
      </c>
      <c r="BO548" s="466" t="e">
        <f t="shared" si="629"/>
        <v>#N/A</v>
      </c>
      <c r="BP548" s="466" t="e">
        <f t="shared" si="629"/>
        <v>#N/A</v>
      </c>
      <c r="BQ548" s="466" t="e">
        <f t="shared" si="629"/>
        <v>#N/A</v>
      </c>
      <c r="BR548" s="466" t="e">
        <f t="shared" si="629"/>
        <v>#N/A</v>
      </c>
      <c r="BS548" s="466" t="e">
        <f t="shared" si="629"/>
        <v>#N/A</v>
      </c>
    </row>
    <row r="549" spans="1:71">
      <c r="B549" s="48">
        <f t="shared" si="625"/>
        <v>1873</v>
      </c>
      <c r="E549" s="52"/>
      <c r="M549" s="466" t="e">
        <f t="shared" si="611"/>
        <v>#N/A</v>
      </c>
      <c r="N549" s="466" t="e">
        <f t="shared" si="612"/>
        <v>#N/A</v>
      </c>
      <c r="X549" s="466" t="e">
        <f t="shared" si="613"/>
        <v>#N/A</v>
      </c>
      <c r="Y549" s="466" t="e">
        <f t="shared" si="614"/>
        <v>#N/A</v>
      </c>
      <c r="AA549" s="466" t="e">
        <f t="shared" ref="AA549:AE549" si="630">IF($B549=AA$85-1, AA$84, IF(AND($B549&gt;=AA$85, $B549&lt;=AA$86), AA548*(1+AA99)/(1+$G99), NA()))</f>
        <v>#N/A</v>
      </c>
      <c r="AB549" s="466" t="e">
        <f t="shared" si="630"/>
        <v>#N/A</v>
      </c>
      <c r="AC549" s="466" t="e">
        <f t="shared" si="630"/>
        <v>#N/A</v>
      </c>
      <c r="AD549" s="466" t="e">
        <f t="shared" si="630"/>
        <v>#N/A</v>
      </c>
      <c r="AE549" s="466" t="e">
        <f t="shared" si="630"/>
        <v>#N/A</v>
      </c>
      <c r="AG549" s="466" t="e">
        <f t="shared" si="616"/>
        <v>#N/A</v>
      </c>
      <c r="AM549" s="466" t="e">
        <f t="shared" ref="AM549:AQ549" si="631">IF($B549=AM$85-1, AM$84, IF(AND($B549&gt;=AM$85, $B549&lt;=AM$86), AM548*(1+AM99)/(1+$G99), NA()))</f>
        <v>#N/A</v>
      </c>
      <c r="AN549" s="466" t="e">
        <f t="shared" si="631"/>
        <v>#N/A</v>
      </c>
      <c r="AO549" s="466" t="e">
        <f t="shared" si="631"/>
        <v>#N/A</v>
      </c>
      <c r="AP549" s="466" t="e">
        <f t="shared" si="631"/>
        <v>#N/A</v>
      </c>
      <c r="AQ549" s="466" t="e">
        <f t="shared" si="631"/>
        <v>#N/A</v>
      </c>
      <c r="AS549" s="466" t="e">
        <f t="shared" si="618"/>
        <v>#N/A</v>
      </c>
      <c r="AU549" s="466" t="e">
        <f t="shared" ref="AU549:BS549" si="632">IF($B549=AU$85-1, AU$84, IF(AND($B549&gt;=AU$85, $B549&lt;=AU$86), AU548*(1+AU99)/(1+$G99), NA()))</f>
        <v>#N/A</v>
      </c>
      <c r="AV549" s="466" t="e">
        <f t="shared" si="632"/>
        <v>#N/A</v>
      </c>
      <c r="AW549" s="466" t="e">
        <f t="shared" si="632"/>
        <v>#N/A</v>
      </c>
      <c r="AX549" s="466" t="e">
        <f t="shared" si="632"/>
        <v>#N/A</v>
      </c>
      <c r="AY549" s="466" t="e">
        <f t="shared" si="632"/>
        <v>#N/A</v>
      </c>
      <c r="AZ549" s="466" t="e">
        <f t="shared" si="632"/>
        <v>#N/A</v>
      </c>
      <c r="BA549" s="466" t="e">
        <f t="shared" si="632"/>
        <v>#N/A</v>
      </c>
      <c r="BB549" s="466" t="e">
        <f t="shared" si="632"/>
        <v>#N/A</v>
      </c>
      <c r="BC549" s="466" t="e">
        <f t="shared" si="632"/>
        <v>#N/A</v>
      </c>
      <c r="BD549" s="466" t="e">
        <f t="shared" si="632"/>
        <v>#N/A</v>
      </c>
      <c r="BE549" s="466" t="e">
        <f t="shared" si="632"/>
        <v>#N/A</v>
      </c>
      <c r="BF549" s="466" t="e">
        <f t="shared" si="632"/>
        <v>#N/A</v>
      </c>
      <c r="BG549" s="466" t="e">
        <f t="shared" si="632"/>
        <v>#N/A</v>
      </c>
      <c r="BH549" s="466" t="e">
        <f t="shared" si="632"/>
        <v>#N/A</v>
      </c>
      <c r="BI549" s="466" t="e">
        <f t="shared" si="632"/>
        <v>#N/A</v>
      </c>
      <c r="BJ549" s="466" t="e">
        <f t="shared" si="632"/>
        <v>#N/A</v>
      </c>
      <c r="BK549" s="466" t="e">
        <f t="shared" si="632"/>
        <v>#N/A</v>
      </c>
      <c r="BL549" s="466" t="e">
        <f t="shared" si="632"/>
        <v>#N/A</v>
      </c>
      <c r="BM549" s="466" t="e">
        <f t="shared" si="632"/>
        <v>#N/A</v>
      </c>
      <c r="BN549" s="466" t="e">
        <f t="shared" si="632"/>
        <v>#N/A</v>
      </c>
      <c r="BO549" s="466" t="e">
        <f t="shared" si="632"/>
        <v>#N/A</v>
      </c>
      <c r="BP549" s="466" t="e">
        <f t="shared" si="632"/>
        <v>#N/A</v>
      </c>
      <c r="BQ549" s="466" t="e">
        <f t="shared" si="632"/>
        <v>#N/A</v>
      </c>
      <c r="BR549" s="466" t="e">
        <f t="shared" si="632"/>
        <v>#N/A</v>
      </c>
      <c r="BS549" s="466" t="e">
        <f t="shared" si="632"/>
        <v>#N/A</v>
      </c>
    </row>
    <row r="550" spans="1:71">
      <c r="B550" s="48">
        <f t="shared" si="625"/>
        <v>1874</v>
      </c>
      <c r="E550" s="52"/>
      <c r="M550" s="466" t="e">
        <f t="shared" si="611"/>
        <v>#N/A</v>
      </c>
      <c r="N550" s="466" t="e">
        <f t="shared" si="612"/>
        <v>#N/A</v>
      </c>
      <c r="X550" s="466" t="e">
        <f t="shared" si="613"/>
        <v>#N/A</v>
      </c>
      <c r="Y550" s="466" t="e">
        <f t="shared" si="614"/>
        <v>#N/A</v>
      </c>
      <c r="AA550" s="466" t="e">
        <f t="shared" ref="AA550:AE550" si="633">IF($B550=AA$85-1, AA$84, IF(AND($B550&gt;=AA$85, $B550&lt;=AA$86), AA549*(1+AA100)/(1+$G100), NA()))</f>
        <v>#N/A</v>
      </c>
      <c r="AB550" s="466" t="e">
        <f t="shared" si="633"/>
        <v>#N/A</v>
      </c>
      <c r="AC550" s="466" t="e">
        <f t="shared" si="633"/>
        <v>#N/A</v>
      </c>
      <c r="AD550" s="466" t="e">
        <f t="shared" si="633"/>
        <v>#N/A</v>
      </c>
      <c r="AE550" s="466" t="e">
        <f t="shared" si="633"/>
        <v>#N/A</v>
      </c>
      <c r="AG550" s="466" t="e">
        <f t="shared" si="616"/>
        <v>#N/A</v>
      </c>
      <c r="AM550" s="466" t="e">
        <f t="shared" ref="AM550:AQ550" si="634">IF($B550=AM$85-1, AM$84, IF(AND($B550&gt;=AM$85, $B550&lt;=AM$86), AM549*(1+AM100)/(1+$G100), NA()))</f>
        <v>#N/A</v>
      </c>
      <c r="AN550" s="466" t="e">
        <f t="shared" si="634"/>
        <v>#N/A</v>
      </c>
      <c r="AO550" s="466" t="e">
        <f t="shared" si="634"/>
        <v>#N/A</v>
      </c>
      <c r="AP550" s="466" t="e">
        <f t="shared" si="634"/>
        <v>#N/A</v>
      </c>
      <c r="AQ550" s="466" t="e">
        <f t="shared" si="634"/>
        <v>#N/A</v>
      </c>
      <c r="AS550" s="466" t="e">
        <f t="shared" si="618"/>
        <v>#N/A</v>
      </c>
      <c r="AU550" s="466" t="e">
        <f t="shared" ref="AU550:BS550" si="635">IF($B550=AU$85-1, AU$84, IF(AND($B550&gt;=AU$85, $B550&lt;=AU$86), AU549*(1+AU100)/(1+$G100), NA()))</f>
        <v>#N/A</v>
      </c>
      <c r="AV550" s="466" t="e">
        <f t="shared" si="635"/>
        <v>#N/A</v>
      </c>
      <c r="AW550" s="466" t="e">
        <f t="shared" si="635"/>
        <v>#N/A</v>
      </c>
      <c r="AX550" s="466" t="e">
        <f t="shared" si="635"/>
        <v>#N/A</v>
      </c>
      <c r="AY550" s="466" t="e">
        <f t="shared" si="635"/>
        <v>#N/A</v>
      </c>
      <c r="AZ550" s="466" t="e">
        <f t="shared" si="635"/>
        <v>#N/A</v>
      </c>
      <c r="BA550" s="466" t="e">
        <f t="shared" si="635"/>
        <v>#N/A</v>
      </c>
      <c r="BB550" s="466" t="e">
        <f t="shared" si="635"/>
        <v>#N/A</v>
      </c>
      <c r="BC550" s="466" t="e">
        <f t="shared" si="635"/>
        <v>#N/A</v>
      </c>
      <c r="BD550" s="466" t="e">
        <f t="shared" si="635"/>
        <v>#N/A</v>
      </c>
      <c r="BE550" s="466" t="e">
        <f t="shared" si="635"/>
        <v>#N/A</v>
      </c>
      <c r="BF550" s="466" t="e">
        <f t="shared" si="635"/>
        <v>#N/A</v>
      </c>
      <c r="BG550" s="466" t="e">
        <f t="shared" si="635"/>
        <v>#N/A</v>
      </c>
      <c r="BH550" s="466" t="e">
        <f t="shared" si="635"/>
        <v>#N/A</v>
      </c>
      <c r="BI550" s="466" t="e">
        <f t="shared" si="635"/>
        <v>#N/A</v>
      </c>
      <c r="BJ550" s="466" t="e">
        <f t="shared" si="635"/>
        <v>#N/A</v>
      </c>
      <c r="BK550" s="466" t="e">
        <f t="shared" si="635"/>
        <v>#N/A</v>
      </c>
      <c r="BL550" s="466" t="e">
        <f t="shared" si="635"/>
        <v>#N/A</v>
      </c>
      <c r="BM550" s="466" t="e">
        <f t="shared" si="635"/>
        <v>#N/A</v>
      </c>
      <c r="BN550" s="466" t="e">
        <f t="shared" si="635"/>
        <v>#N/A</v>
      </c>
      <c r="BO550" s="466" t="e">
        <f t="shared" si="635"/>
        <v>#N/A</v>
      </c>
      <c r="BP550" s="466" t="e">
        <f t="shared" si="635"/>
        <v>#N/A</v>
      </c>
      <c r="BQ550" s="466" t="e">
        <f t="shared" si="635"/>
        <v>#N/A</v>
      </c>
      <c r="BR550" s="466" t="e">
        <f t="shared" si="635"/>
        <v>#N/A</v>
      </c>
      <c r="BS550" s="466" t="e">
        <f t="shared" si="635"/>
        <v>#N/A</v>
      </c>
    </row>
    <row r="551" spans="1:71">
      <c r="B551" s="48">
        <f t="shared" si="625"/>
        <v>1875</v>
      </c>
      <c r="E551" s="52"/>
      <c r="M551" s="466" t="e">
        <f t="shared" si="611"/>
        <v>#N/A</v>
      </c>
      <c r="N551" s="466" t="e">
        <f t="shared" si="612"/>
        <v>#N/A</v>
      </c>
      <c r="X551" s="466" t="e">
        <f t="shared" si="613"/>
        <v>#N/A</v>
      </c>
      <c r="Y551" s="466" t="e">
        <f t="shared" si="614"/>
        <v>#N/A</v>
      </c>
      <c r="AA551" s="466" t="e">
        <f t="shared" ref="AA551:AE551" si="636">IF($B551=AA$85-1, AA$84, IF(AND($B551&gt;=AA$85, $B551&lt;=AA$86), AA550*(1+AA101)/(1+$G101), NA()))</f>
        <v>#N/A</v>
      </c>
      <c r="AB551" s="466" t="e">
        <f t="shared" si="636"/>
        <v>#N/A</v>
      </c>
      <c r="AC551" s="466" t="e">
        <f t="shared" si="636"/>
        <v>#N/A</v>
      </c>
      <c r="AD551" s="466" t="e">
        <f t="shared" si="636"/>
        <v>#N/A</v>
      </c>
      <c r="AE551" s="466" t="e">
        <f t="shared" si="636"/>
        <v>#N/A</v>
      </c>
      <c r="AG551" s="466" t="e">
        <f t="shared" si="616"/>
        <v>#N/A</v>
      </c>
      <c r="AM551" s="466" t="e">
        <f t="shared" ref="AM551:AQ551" si="637">IF($B551=AM$85-1, AM$84, IF(AND($B551&gt;=AM$85, $B551&lt;=AM$86), AM550*(1+AM101)/(1+$G101), NA()))</f>
        <v>#N/A</v>
      </c>
      <c r="AN551" s="466" t="e">
        <f t="shared" si="637"/>
        <v>#N/A</v>
      </c>
      <c r="AO551" s="466" t="e">
        <f t="shared" si="637"/>
        <v>#N/A</v>
      </c>
      <c r="AP551" s="466" t="e">
        <f t="shared" si="637"/>
        <v>#N/A</v>
      </c>
      <c r="AQ551" s="466" t="e">
        <f t="shared" si="637"/>
        <v>#N/A</v>
      </c>
      <c r="AS551" s="466" t="e">
        <f t="shared" si="618"/>
        <v>#N/A</v>
      </c>
      <c r="AU551" s="466" t="e">
        <f t="shared" ref="AU551:BS551" si="638">IF($B551=AU$85-1, AU$84, IF(AND($B551&gt;=AU$85, $B551&lt;=AU$86), AU550*(1+AU101)/(1+$G101), NA()))</f>
        <v>#N/A</v>
      </c>
      <c r="AV551" s="466" t="e">
        <f t="shared" si="638"/>
        <v>#N/A</v>
      </c>
      <c r="AW551" s="466" t="e">
        <f t="shared" si="638"/>
        <v>#N/A</v>
      </c>
      <c r="AX551" s="466" t="e">
        <f t="shared" si="638"/>
        <v>#N/A</v>
      </c>
      <c r="AY551" s="466" t="e">
        <f t="shared" si="638"/>
        <v>#N/A</v>
      </c>
      <c r="AZ551" s="466" t="e">
        <f t="shared" si="638"/>
        <v>#N/A</v>
      </c>
      <c r="BA551" s="466" t="e">
        <f t="shared" si="638"/>
        <v>#N/A</v>
      </c>
      <c r="BB551" s="466" t="e">
        <f t="shared" si="638"/>
        <v>#N/A</v>
      </c>
      <c r="BC551" s="466" t="e">
        <f t="shared" si="638"/>
        <v>#N/A</v>
      </c>
      <c r="BD551" s="466" t="e">
        <f t="shared" si="638"/>
        <v>#N/A</v>
      </c>
      <c r="BE551" s="466" t="e">
        <f t="shared" si="638"/>
        <v>#N/A</v>
      </c>
      <c r="BF551" s="466" t="e">
        <f t="shared" si="638"/>
        <v>#N/A</v>
      </c>
      <c r="BG551" s="466" t="e">
        <f t="shared" si="638"/>
        <v>#N/A</v>
      </c>
      <c r="BH551" s="466" t="e">
        <f t="shared" si="638"/>
        <v>#N/A</v>
      </c>
      <c r="BI551" s="466" t="e">
        <f t="shared" si="638"/>
        <v>#N/A</v>
      </c>
      <c r="BJ551" s="466" t="e">
        <f t="shared" si="638"/>
        <v>#N/A</v>
      </c>
      <c r="BK551" s="466" t="e">
        <f t="shared" si="638"/>
        <v>#N/A</v>
      </c>
      <c r="BL551" s="466" t="e">
        <f t="shared" si="638"/>
        <v>#N/A</v>
      </c>
      <c r="BM551" s="466" t="e">
        <f t="shared" si="638"/>
        <v>#N/A</v>
      </c>
      <c r="BN551" s="466" t="e">
        <f t="shared" si="638"/>
        <v>#N/A</v>
      </c>
      <c r="BO551" s="466" t="e">
        <f t="shared" si="638"/>
        <v>#N/A</v>
      </c>
      <c r="BP551" s="466" t="e">
        <f t="shared" si="638"/>
        <v>#N/A</v>
      </c>
      <c r="BQ551" s="466" t="e">
        <f t="shared" si="638"/>
        <v>#N/A</v>
      </c>
      <c r="BR551" s="466" t="e">
        <f t="shared" si="638"/>
        <v>#N/A</v>
      </c>
      <c r="BS551" s="466" t="e">
        <f t="shared" si="638"/>
        <v>#N/A</v>
      </c>
    </row>
    <row r="552" spans="1:71">
      <c r="B552" s="48">
        <f t="shared" si="625"/>
        <v>1876</v>
      </c>
      <c r="E552" s="52"/>
      <c r="M552" s="466" t="e">
        <f t="shared" si="611"/>
        <v>#N/A</v>
      </c>
      <c r="N552" s="466" t="e">
        <f t="shared" si="612"/>
        <v>#N/A</v>
      </c>
      <c r="X552" s="466" t="e">
        <f t="shared" si="613"/>
        <v>#N/A</v>
      </c>
      <c r="Y552" s="466" t="e">
        <f t="shared" si="614"/>
        <v>#N/A</v>
      </c>
      <c r="AA552" s="466" t="e">
        <f t="shared" ref="AA552:AE552" si="639">IF($B552=AA$85-1, AA$84, IF(AND($B552&gt;=AA$85, $B552&lt;=AA$86), AA551*(1+AA102)/(1+$G102), NA()))</f>
        <v>#N/A</v>
      </c>
      <c r="AB552" s="466" t="e">
        <f t="shared" si="639"/>
        <v>#N/A</v>
      </c>
      <c r="AC552" s="466" t="e">
        <f t="shared" si="639"/>
        <v>#N/A</v>
      </c>
      <c r="AD552" s="466" t="e">
        <f t="shared" si="639"/>
        <v>#N/A</v>
      </c>
      <c r="AE552" s="466" t="e">
        <f t="shared" si="639"/>
        <v>#N/A</v>
      </c>
      <c r="AG552" s="466" t="e">
        <f t="shared" si="616"/>
        <v>#N/A</v>
      </c>
      <c r="AM552" s="466" t="e">
        <f t="shared" ref="AM552:AQ552" si="640">IF($B552=AM$85-1, AM$84, IF(AND($B552&gt;=AM$85, $B552&lt;=AM$86), AM551*(1+AM102)/(1+$G102), NA()))</f>
        <v>#N/A</v>
      </c>
      <c r="AN552" s="466" t="e">
        <f t="shared" si="640"/>
        <v>#N/A</v>
      </c>
      <c r="AO552" s="466" t="e">
        <f t="shared" si="640"/>
        <v>#N/A</v>
      </c>
      <c r="AP552" s="466" t="e">
        <f t="shared" si="640"/>
        <v>#N/A</v>
      </c>
      <c r="AQ552" s="466" t="e">
        <f t="shared" si="640"/>
        <v>#N/A</v>
      </c>
      <c r="AS552" s="466" t="e">
        <f t="shared" si="618"/>
        <v>#N/A</v>
      </c>
      <c r="AU552" s="466" t="e">
        <f t="shared" ref="AU552:BS552" si="641">IF($B552=AU$85-1, AU$84, IF(AND($B552&gt;=AU$85, $B552&lt;=AU$86), AU551*(1+AU102)/(1+$G102), NA()))</f>
        <v>#N/A</v>
      </c>
      <c r="AV552" s="466" t="e">
        <f t="shared" si="641"/>
        <v>#N/A</v>
      </c>
      <c r="AW552" s="466" t="e">
        <f t="shared" si="641"/>
        <v>#N/A</v>
      </c>
      <c r="AX552" s="466" t="e">
        <f t="shared" si="641"/>
        <v>#N/A</v>
      </c>
      <c r="AY552" s="466" t="e">
        <f t="shared" si="641"/>
        <v>#N/A</v>
      </c>
      <c r="AZ552" s="466" t="e">
        <f t="shared" si="641"/>
        <v>#N/A</v>
      </c>
      <c r="BA552" s="466" t="e">
        <f t="shared" si="641"/>
        <v>#N/A</v>
      </c>
      <c r="BB552" s="466" t="e">
        <f t="shared" si="641"/>
        <v>#N/A</v>
      </c>
      <c r="BC552" s="466" t="e">
        <f t="shared" si="641"/>
        <v>#N/A</v>
      </c>
      <c r="BD552" s="466" t="e">
        <f t="shared" si="641"/>
        <v>#N/A</v>
      </c>
      <c r="BE552" s="466" t="e">
        <f t="shared" si="641"/>
        <v>#N/A</v>
      </c>
      <c r="BF552" s="466" t="e">
        <f t="shared" si="641"/>
        <v>#N/A</v>
      </c>
      <c r="BG552" s="466" t="e">
        <f t="shared" si="641"/>
        <v>#N/A</v>
      </c>
      <c r="BH552" s="466" t="e">
        <f t="shared" si="641"/>
        <v>#N/A</v>
      </c>
      <c r="BI552" s="466" t="e">
        <f t="shared" si="641"/>
        <v>#N/A</v>
      </c>
      <c r="BJ552" s="466" t="e">
        <f t="shared" si="641"/>
        <v>#N/A</v>
      </c>
      <c r="BK552" s="466" t="e">
        <f t="shared" si="641"/>
        <v>#N/A</v>
      </c>
      <c r="BL552" s="466" t="e">
        <f t="shared" si="641"/>
        <v>#N/A</v>
      </c>
      <c r="BM552" s="466" t="e">
        <f t="shared" si="641"/>
        <v>#N/A</v>
      </c>
      <c r="BN552" s="466" t="e">
        <f t="shared" si="641"/>
        <v>#N/A</v>
      </c>
      <c r="BO552" s="466" t="e">
        <f t="shared" si="641"/>
        <v>#N/A</v>
      </c>
      <c r="BP552" s="466" t="e">
        <f t="shared" si="641"/>
        <v>#N/A</v>
      </c>
      <c r="BQ552" s="466" t="e">
        <f t="shared" si="641"/>
        <v>#N/A</v>
      </c>
      <c r="BR552" s="466" t="e">
        <f t="shared" si="641"/>
        <v>#N/A</v>
      </c>
      <c r="BS552" s="466" t="e">
        <f t="shared" si="641"/>
        <v>#N/A</v>
      </c>
    </row>
    <row r="553" spans="1:71">
      <c r="B553" s="48">
        <f t="shared" si="625"/>
        <v>1877</v>
      </c>
      <c r="E553" s="52"/>
      <c r="M553" s="466" t="e">
        <f t="shared" si="611"/>
        <v>#N/A</v>
      </c>
      <c r="N553" s="466" t="e">
        <f t="shared" si="612"/>
        <v>#N/A</v>
      </c>
      <c r="X553" s="466" t="e">
        <f t="shared" si="613"/>
        <v>#N/A</v>
      </c>
      <c r="Y553" s="466" t="e">
        <f t="shared" si="614"/>
        <v>#N/A</v>
      </c>
      <c r="AA553" s="466" t="e">
        <f t="shared" ref="AA553:AE553" si="642">IF($B553=AA$85-1, AA$84, IF(AND($B553&gt;=AA$85, $B553&lt;=AA$86), AA552*(1+AA103)/(1+$G103), NA()))</f>
        <v>#N/A</v>
      </c>
      <c r="AB553" s="466" t="e">
        <f t="shared" si="642"/>
        <v>#N/A</v>
      </c>
      <c r="AC553" s="466" t="e">
        <f t="shared" si="642"/>
        <v>#N/A</v>
      </c>
      <c r="AD553" s="466" t="e">
        <f t="shared" si="642"/>
        <v>#N/A</v>
      </c>
      <c r="AE553" s="466" t="e">
        <f t="shared" si="642"/>
        <v>#N/A</v>
      </c>
      <c r="AG553" s="466" t="e">
        <f t="shared" si="616"/>
        <v>#N/A</v>
      </c>
      <c r="AM553" s="466" t="e">
        <f t="shared" ref="AM553:AQ553" si="643">IF($B553=AM$85-1, AM$84, IF(AND($B553&gt;=AM$85, $B553&lt;=AM$86), AM552*(1+AM103)/(1+$G103), NA()))</f>
        <v>#N/A</v>
      </c>
      <c r="AN553" s="466" t="e">
        <f t="shared" si="643"/>
        <v>#N/A</v>
      </c>
      <c r="AO553" s="466" t="e">
        <f t="shared" si="643"/>
        <v>#N/A</v>
      </c>
      <c r="AP553" s="466" t="e">
        <f t="shared" si="643"/>
        <v>#N/A</v>
      </c>
      <c r="AQ553" s="466" t="e">
        <f t="shared" si="643"/>
        <v>#N/A</v>
      </c>
      <c r="AS553" s="466" t="e">
        <f t="shared" si="618"/>
        <v>#N/A</v>
      </c>
      <c r="AU553" s="466" t="e">
        <f t="shared" ref="AU553:BS553" si="644">IF($B553=AU$85-1, AU$84, IF(AND($B553&gt;=AU$85, $B553&lt;=AU$86), AU552*(1+AU103)/(1+$G103), NA()))</f>
        <v>#N/A</v>
      </c>
      <c r="AV553" s="466" t="e">
        <f t="shared" si="644"/>
        <v>#N/A</v>
      </c>
      <c r="AW553" s="466" t="e">
        <f t="shared" si="644"/>
        <v>#N/A</v>
      </c>
      <c r="AX553" s="466" t="e">
        <f t="shared" si="644"/>
        <v>#N/A</v>
      </c>
      <c r="AY553" s="466" t="e">
        <f t="shared" si="644"/>
        <v>#N/A</v>
      </c>
      <c r="AZ553" s="466" t="e">
        <f t="shared" si="644"/>
        <v>#N/A</v>
      </c>
      <c r="BA553" s="466" t="e">
        <f t="shared" si="644"/>
        <v>#N/A</v>
      </c>
      <c r="BB553" s="466" t="e">
        <f t="shared" si="644"/>
        <v>#N/A</v>
      </c>
      <c r="BC553" s="466" t="e">
        <f t="shared" si="644"/>
        <v>#N/A</v>
      </c>
      <c r="BD553" s="466" t="e">
        <f t="shared" si="644"/>
        <v>#N/A</v>
      </c>
      <c r="BE553" s="466" t="e">
        <f t="shared" si="644"/>
        <v>#N/A</v>
      </c>
      <c r="BF553" s="466" t="e">
        <f t="shared" si="644"/>
        <v>#N/A</v>
      </c>
      <c r="BG553" s="466" t="e">
        <f t="shared" si="644"/>
        <v>#N/A</v>
      </c>
      <c r="BH553" s="466" t="e">
        <f t="shared" si="644"/>
        <v>#N/A</v>
      </c>
      <c r="BI553" s="466" t="e">
        <f t="shared" si="644"/>
        <v>#N/A</v>
      </c>
      <c r="BJ553" s="466" t="e">
        <f t="shared" si="644"/>
        <v>#N/A</v>
      </c>
      <c r="BK553" s="466" t="e">
        <f t="shared" si="644"/>
        <v>#N/A</v>
      </c>
      <c r="BL553" s="466" t="e">
        <f t="shared" si="644"/>
        <v>#N/A</v>
      </c>
      <c r="BM553" s="466" t="e">
        <f t="shared" si="644"/>
        <v>#N/A</v>
      </c>
      <c r="BN553" s="466" t="e">
        <f t="shared" si="644"/>
        <v>#N/A</v>
      </c>
      <c r="BO553" s="466" t="e">
        <f t="shared" si="644"/>
        <v>#N/A</v>
      </c>
      <c r="BP553" s="466" t="e">
        <f t="shared" si="644"/>
        <v>#N/A</v>
      </c>
      <c r="BQ553" s="466" t="e">
        <f t="shared" si="644"/>
        <v>#N/A</v>
      </c>
      <c r="BR553" s="466" t="e">
        <f t="shared" si="644"/>
        <v>#N/A</v>
      </c>
      <c r="BS553" s="466" t="e">
        <f t="shared" si="644"/>
        <v>#N/A</v>
      </c>
    </row>
    <row r="554" spans="1:71">
      <c r="B554" s="48">
        <f t="shared" si="625"/>
        <v>1878</v>
      </c>
      <c r="E554" s="52"/>
      <c r="M554" s="466" t="e">
        <f t="shared" si="611"/>
        <v>#N/A</v>
      </c>
      <c r="N554" s="466" t="e">
        <f t="shared" si="612"/>
        <v>#N/A</v>
      </c>
      <c r="X554" s="466" t="e">
        <f t="shared" si="613"/>
        <v>#N/A</v>
      </c>
      <c r="Y554" s="466" t="e">
        <f t="shared" si="614"/>
        <v>#N/A</v>
      </c>
      <c r="AA554" s="466" t="e">
        <f t="shared" ref="AA554:AE554" si="645">IF($B554=AA$85-1, AA$84, IF(AND($B554&gt;=AA$85, $B554&lt;=AA$86), AA553*(1+AA104)/(1+$G104), NA()))</f>
        <v>#N/A</v>
      </c>
      <c r="AB554" s="466" t="e">
        <f t="shared" si="645"/>
        <v>#N/A</v>
      </c>
      <c r="AC554" s="466" t="e">
        <f t="shared" si="645"/>
        <v>#N/A</v>
      </c>
      <c r="AD554" s="466" t="e">
        <f t="shared" si="645"/>
        <v>#N/A</v>
      </c>
      <c r="AE554" s="466" t="e">
        <f t="shared" si="645"/>
        <v>#N/A</v>
      </c>
      <c r="AG554" s="466" t="e">
        <f t="shared" si="616"/>
        <v>#N/A</v>
      </c>
      <c r="AM554" s="466" t="e">
        <f t="shared" ref="AM554:AQ554" si="646">IF($B554=AM$85-1, AM$84, IF(AND($B554&gt;=AM$85, $B554&lt;=AM$86), AM553*(1+AM104)/(1+$G104), NA()))</f>
        <v>#N/A</v>
      </c>
      <c r="AN554" s="466" t="e">
        <f t="shared" si="646"/>
        <v>#N/A</v>
      </c>
      <c r="AO554" s="466" t="e">
        <f t="shared" si="646"/>
        <v>#N/A</v>
      </c>
      <c r="AP554" s="466" t="e">
        <f t="shared" si="646"/>
        <v>#N/A</v>
      </c>
      <c r="AQ554" s="466" t="e">
        <f t="shared" si="646"/>
        <v>#N/A</v>
      </c>
      <c r="AS554" s="466" t="e">
        <f t="shared" si="618"/>
        <v>#N/A</v>
      </c>
      <c r="AU554" s="466" t="e">
        <f t="shared" ref="AU554:BS554" si="647">IF($B554=AU$85-1, AU$84, IF(AND($B554&gt;=AU$85, $B554&lt;=AU$86), AU553*(1+AU104)/(1+$G104), NA()))</f>
        <v>#N/A</v>
      </c>
      <c r="AV554" s="466" t="e">
        <f t="shared" si="647"/>
        <v>#N/A</v>
      </c>
      <c r="AW554" s="466" t="e">
        <f t="shared" si="647"/>
        <v>#N/A</v>
      </c>
      <c r="AX554" s="466" t="e">
        <f t="shared" si="647"/>
        <v>#N/A</v>
      </c>
      <c r="AY554" s="466" t="e">
        <f t="shared" si="647"/>
        <v>#N/A</v>
      </c>
      <c r="AZ554" s="466" t="e">
        <f t="shared" si="647"/>
        <v>#N/A</v>
      </c>
      <c r="BA554" s="466" t="e">
        <f t="shared" si="647"/>
        <v>#N/A</v>
      </c>
      <c r="BB554" s="466" t="e">
        <f t="shared" si="647"/>
        <v>#N/A</v>
      </c>
      <c r="BC554" s="466" t="e">
        <f t="shared" si="647"/>
        <v>#N/A</v>
      </c>
      <c r="BD554" s="466" t="e">
        <f t="shared" si="647"/>
        <v>#N/A</v>
      </c>
      <c r="BE554" s="466" t="e">
        <f t="shared" si="647"/>
        <v>#N/A</v>
      </c>
      <c r="BF554" s="466" t="e">
        <f t="shared" si="647"/>
        <v>#N/A</v>
      </c>
      <c r="BG554" s="466" t="e">
        <f t="shared" si="647"/>
        <v>#N/A</v>
      </c>
      <c r="BH554" s="466" t="e">
        <f t="shared" si="647"/>
        <v>#N/A</v>
      </c>
      <c r="BI554" s="466" t="e">
        <f t="shared" si="647"/>
        <v>#N/A</v>
      </c>
      <c r="BJ554" s="466" t="e">
        <f t="shared" si="647"/>
        <v>#N/A</v>
      </c>
      <c r="BK554" s="466" t="e">
        <f t="shared" si="647"/>
        <v>#N/A</v>
      </c>
      <c r="BL554" s="466" t="e">
        <f t="shared" si="647"/>
        <v>#N/A</v>
      </c>
      <c r="BM554" s="466" t="e">
        <f t="shared" si="647"/>
        <v>#N/A</v>
      </c>
      <c r="BN554" s="466" t="e">
        <f t="shared" si="647"/>
        <v>#N/A</v>
      </c>
      <c r="BO554" s="466" t="e">
        <f t="shared" si="647"/>
        <v>#N/A</v>
      </c>
      <c r="BP554" s="466" t="e">
        <f t="shared" si="647"/>
        <v>#N/A</v>
      </c>
      <c r="BQ554" s="466" t="e">
        <f t="shared" si="647"/>
        <v>#N/A</v>
      </c>
      <c r="BR554" s="466" t="e">
        <f t="shared" si="647"/>
        <v>#N/A</v>
      </c>
      <c r="BS554" s="466" t="e">
        <f t="shared" si="647"/>
        <v>#N/A</v>
      </c>
    </row>
    <row r="555" spans="1:71">
      <c r="B555" s="48">
        <f t="shared" si="625"/>
        <v>1879</v>
      </c>
      <c r="E555" s="52"/>
      <c r="M555" s="466" t="e">
        <f t="shared" si="611"/>
        <v>#N/A</v>
      </c>
      <c r="N555" s="466" t="e">
        <f t="shared" si="612"/>
        <v>#N/A</v>
      </c>
      <c r="X555" s="466" t="e">
        <f t="shared" si="613"/>
        <v>#N/A</v>
      </c>
      <c r="Y555" s="466" t="e">
        <f t="shared" si="614"/>
        <v>#N/A</v>
      </c>
      <c r="AA555" s="466" t="e">
        <f t="shared" ref="AA555:AE555" si="648">IF($B555=AA$85-1, AA$84, IF(AND($B555&gt;=AA$85, $B555&lt;=AA$86), AA554*(1+AA105)/(1+$G105), NA()))</f>
        <v>#N/A</v>
      </c>
      <c r="AB555" s="466" t="e">
        <f t="shared" si="648"/>
        <v>#N/A</v>
      </c>
      <c r="AC555" s="466" t="e">
        <f t="shared" si="648"/>
        <v>#N/A</v>
      </c>
      <c r="AD555" s="466" t="e">
        <f t="shared" si="648"/>
        <v>#N/A</v>
      </c>
      <c r="AE555" s="466" t="e">
        <f t="shared" si="648"/>
        <v>#N/A</v>
      </c>
      <c r="AG555" s="466" t="e">
        <f t="shared" si="616"/>
        <v>#N/A</v>
      </c>
      <c r="AM555" s="466" t="e">
        <f t="shared" ref="AM555:AQ555" si="649">IF($B555=AM$85-1, AM$84, IF(AND($B555&gt;=AM$85, $B555&lt;=AM$86), AM554*(1+AM105)/(1+$G105), NA()))</f>
        <v>#N/A</v>
      </c>
      <c r="AN555" s="466" t="e">
        <f t="shared" si="649"/>
        <v>#N/A</v>
      </c>
      <c r="AO555" s="466" t="e">
        <f t="shared" si="649"/>
        <v>#N/A</v>
      </c>
      <c r="AP555" s="466" t="e">
        <f t="shared" si="649"/>
        <v>#N/A</v>
      </c>
      <c r="AQ555" s="466" t="e">
        <f t="shared" si="649"/>
        <v>#N/A</v>
      </c>
      <c r="AS555" s="466" t="e">
        <f t="shared" si="618"/>
        <v>#N/A</v>
      </c>
      <c r="AU555" s="466" t="e">
        <f t="shared" ref="AU555:BS555" si="650">IF($B555=AU$85-1, AU$84, IF(AND($B555&gt;=AU$85, $B555&lt;=AU$86), AU554*(1+AU105)/(1+$G105), NA()))</f>
        <v>#N/A</v>
      </c>
      <c r="AV555" s="466" t="e">
        <f t="shared" si="650"/>
        <v>#N/A</v>
      </c>
      <c r="AW555" s="466" t="e">
        <f t="shared" si="650"/>
        <v>#N/A</v>
      </c>
      <c r="AX555" s="466" t="e">
        <f t="shared" si="650"/>
        <v>#N/A</v>
      </c>
      <c r="AY555" s="466" t="e">
        <f t="shared" si="650"/>
        <v>#N/A</v>
      </c>
      <c r="AZ555" s="466" t="e">
        <f t="shared" si="650"/>
        <v>#N/A</v>
      </c>
      <c r="BA555" s="466" t="e">
        <f t="shared" si="650"/>
        <v>#N/A</v>
      </c>
      <c r="BB555" s="466" t="e">
        <f t="shared" si="650"/>
        <v>#N/A</v>
      </c>
      <c r="BC555" s="466" t="e">
        <f t="shared" si="650"/>
        <v>#N/A</v>
      </c>
      <c r="BD555" s="466" t="e">
        <f t="shared" si="650"/>
        <v>#N/A</v>
      </c>
      <c r="BE555" s="466" t="e">
        <f t="shared" si="650"/>
        <v>#N/A</v>
      </c>
      <c r="BF555" s="466" t="e">
        <f t="shared" si="650"/>
        <v>#N/A</v>
      </c>
      <c r="BG555" s="466" t="e">
        <f t="shared" si="650"/>
        <v>#N/A</v>
      </c>
      <c r="BH555" s="466" t="e">
        <f t="shared" si="650"/>
        <v>#N/A</v>
      </c>
      <c r="BI555" s="466" t="e">
        <f t="shared" si="650"/>
        <v>#N/A</v>
      </c>
      <c r="BJ555" s="466" t="e">
        <f t="shared" si="650"/>
        <v>#N/A</v>
      </c>
      <c r="BK555" s="466" t="e">
        <f t="shared" si="650"/>
        <v>#N/A</v>
      </c>
      <c r="BL555" s="466" t="e">
        <f t="shared" si="650"/>
        <v>#N/A</v>
      </c>
      <c r="BM555" s="466" t="e">
        <f t="shared" si="650"/>
        <v>#N/A</v>
      </c>
      <c r="BN555" s="466" t="e">
        <f t="shared" si="650"/>
        <v>#N/A</v>
      </c>
      <c r="BO555" s="466" t="e">
        <f t="shared" si="650"/>
        <v>#N/A</v>
      </c>
      <c r="BP555" s="466" t="e">
        <f t="shared" si="650"/>
        <v>#N/A</v>
      </c>
      <c r="BQ555" s="466" t="e">
        <f t="shared" si="650"/>
        <v>#N/A</v>
      </c>
      <c r="BR555" s="466" t="e">
        <f t="shared" si="650"/>
        <v>#N/A</v>
      </c>
      <c r="BS555" s="466" t="e">
        <f t="shared" si="650"/>
        <v>#N/A</v>
      </c>
    </row>
    <row r="556" spans="1:71">
      <c r="B556" s="48">
        <f t="shared" si="625"/>
        <v>1880</v>
      </c>
      <c r="E556" s="52"/>
      <c r="M556" s="466" t="e">
        <f t="shared" si="611"/>
        <v>#N/A</v>
      </c>
      <c r="N556" s="466" t="e">
        <f t="shared" si="612"/>
        <v>#N/A</v>
      </c>
      <c r="X556" s="466" t="e">
        <f t="shared" si="613"/>
        <v>#N/A</v>
      </c>
      <c r="Y556" s="466" t="e">
        <f t="shared" si="614"/>
        <v>#N/A</v>
      </c>
      <c r="AA556" s="466" t="e">
        <f t="shared" ref="AA556:AE556" si="651">IF($B556=AA$85-1, AA$84, IF(AND($B556&gt;=AA$85, $B556&lt;=AA$86), AA555*(1+AA106)/(1+$G106), NA()))</f>
        <v>#N/A</v>
      </c>
      <c r="AB556" s="466" t="e">
        <f t="shared" si="651"/>
        <v>#N/A</v>
      </c>
      <c r="AC556" s="466" t="e">
        <f t="shared" si="651"/>
        <v>#N/A</v>
      </c>
      <c r="AD556" s="466" t="e">
        <f t="shared" si="651"/>
        <v>#N/A</v>
      </c>
      <c r="AE556" s="466" t="e">
        <f t="shared" si="651"/>
        <v>#N/A</v>
      </c>
      <c r="AG556" s="466" t="e">
        <f t="shared" si="616"/>
        <v>#N/A</v>
      </c>
      <c r="AM556" s="466" t="e">
        <f t="shared" ref="AM556:AQ556" si="652">IF($B556=AM$85-1, AM$84, IF(AND($B556&gt;=AM$85, $B556&lt;=AM$86), AM555*(1+AM106)/(1+$G106), NA()))</f>
        <v>#N/A</v>
      </c>
      <c r="AN556" s="466" t="e">
        <f t="shared" si="652"/>
        <v>#N/A</v>
      </c>
      <c r="AO556" s="466" t="e">
        <f t="shared" si="652"/>
        <v>#N/A</v>
      </c>
      <c r="AP556" s="466" t="e">
        <f t="shared" si="652"/>
        <v>#N/A</v>
      </c>
      <c r="AQ556" s="466" t="e">
        <f t="shared" si="652"/>
        <v>#N/A</v>
      </c>
      <c r="AS556" s="466" t="e">
        <f t="shared" si="618"/>
        <v>#N/A</v>
      </c>
      <c r="AU556" s="466" t="e">
        <f t="shared" ref="AU556:BS556" si="653">IF($B556=AU$85-1, AU$84, IF(AND($B556&gt;=AU$85, $B556&lt;=AU$86), AU555*(1+AU106)/(1+$G106), NA()))</f>
        <v>#N/A</v>
      </c>
      <c r="AV556" s="466" t="e">
        <f t="shared" si="653"/>
        <v>#N/A</v>
      </c>
      <c r="AW556" s="466" t="e">
        <f t="shared" si="653"/>
        <v>#N/A</v>
      </c>
      <c r="AX556" s="466" t="e">
        <f t="shared" si="653"/>
        <v>#N/A</v>
      </c>
      <c r="AY556" s="466" t="e">
        <f t="shared" si="653"/>
        <v>#N/A</v>
      </c>
      <c r="AZ556" s="466" t="e">
        <f t="shared" si="653"/>
        <v>#N/A</v>
      </c>
      <c r="BA556" s="466" t="e">
        <f t="shared" si="653"/>
        <v>#N/A</v>
      </c>
      <c r="BB556" s="466" t="e">
        <f t="shared" si="653"/>
        <v>#N/A</v>
      </c>
      <c r="BC556" s="466" t="e">
        <f t="shared" si="653"/>
        <v>#N/A</v>
      </c>
      <c r="BD556" s="466" t="e">
        <f t="shared" si="653"/>
        <v>#N/A</v>
      </c>
      <c r="BE556" s="466" t="e">
        <f t="shared" si="653"/>
        <v>#N/A</v>
      </c>
      <c r="BF556" s="466" t="e">
        <f t="shared" si="653"/>
        <v>#N/A</v>
      </c>
      <c r="BG556" s="466" t="e">
        <f t="shared" si="653"/>
        <v>#N/A</v>
      </c>
      <c r="BH556" s="466" t="e">
        <f t="shared" si="653"/>
        <v>#N/A</v>
      </c>
      <c r="BI556" s="466" t="e">
        <f t="shared" si="653"/>
        <v>#N/A</v>
      </c>
      <c r="BJ556" s="466" t="e">
        <f t="shared" si="653"/>
        <v>#N/A</v>
      </c>
      <c r="BK556" s="466" t="e">
        <f t="shared" si="653"/>
        <v>#N/A</v>
      </c>
      <c r="BL556" s="466" t="e">
        <f t="shared" si="653"/>
        <v>#N/A</v>
      </c>
      <c r="BM556" s="466" t="e">
        <f t="shared" si="653"/>
        <v>#N/A</v>
      </c>
      <c r="BN556" s="466" t="e">
        <f t="shared" si="653"/>
        <v>#N/A</v>
      </c>
      <c r="BO556" s="466" t="e">
        <f t="shared" si="653"/>
        <v>#N/A</v>
      </c>
      <c r="BP556" s="466" t="e">
        <f t="shared" si="653"/>
        <v>#N/A</v>
      </c>
      <c r="BQ556" s="466" t="e">
        <f t="shared" si="653"/>
        <v>#N/A</v>
      </c>
      <c r="BR556" s="466" t="e">
        <f t="shared" si="653"/>
        <v>#N/A</v>
      </c>
      <c r="BS556" s="466" t="e">
        <f t="shared" si="653"/>
        <v>#N/A</v>
      </c>
    </row>
    <row r="557" spans="1:71">
      <c r="B557" s="48">
        <f t="shared" si="625"/>
        <v>1881</v>
      </c>
      <c r="E557" s="52"/>
      <c r="M557" s="466" t="e">
        <f t="shared" si="611"/>
        <v>#N/A</v>
      </c>
      <c r="N557" s="466" t="e">
        <f t="shared" si="612"/>
        <v>#N/A</v>
      </c>
      <c r="X557" s="466" t="e">
        <f t="shared" si="613"/>
        <v>#N/A</v>
      </c>
      <c r="Y557" s="466" t="e">
        <f t="shared" si="614"/>
        <v>#N/A</v>
      </c>
      <c r="AA557" s="466" t="e">
        <f t="shared" ref="AA557:AE557" si="654">IF($B557=AA$85-1, AA$84, IF(AND($B557&gt;=AA$85, $B557&lt;=AA$86), AA556*(1+AA107)/(1+$G107), NA()))</f>
        <v>#N/A</v>
      </c>
      <c r="AB557" s="466" t="e">
        <f t="shared" si="654"/>
        <v>#N/A</v>
      </c>
      <c r="AC557" s="466" t="e">
        <f t="shared" si="654"/>
        <v>#N/A</v>
      </c>
      <c r="AD557" s="466" t="e">
        <f t="shared" si="654"/>
        <v>#N/A</v>
      </c>
      <c r="AE557" s="466" t="e">
        <f t="shared" si="654"/>
        <v>#N/A</v>
      </c>
      <c r="AG557" s="466" t="e">
        <f t="shared" si="616"/>
        <v>#N/A</v>
      </c>
      <c r="AM557" s="466" t="e">
        <f t="shared" ref="AM557:AQ557" si="655">IF($B557=AM$85-1, AM$84, IF(AND($B557&gt;=AM$85, $B557&lt;=AM$86), AM556*(1+AM107)/(1+$G107), NA()))</f>
        <v>#N/A</v>
      </c>
      <c r="AN557" s="466" t="e">
        <f t="shared" si="655"/>
        <v>#N/A</v>
      </c>
      <c r="AO557" s="466" t="e">
        <f t="shared" si="655"/>
        <v>#N/A</v>
      </c>
      <c r="AP557" s="466" t="e">
        <f t="shared" si="655"/>
        <v>#N/A</v>
      </c>
      <c r="AQ557" s="466" t="e">
        <f t="shared" si="655"/>
        <v>#N/A</v>
      </c>
      <c r="AS557" s="466" t="e">
        <f t="shared" si="618"/>
        <v>#N/A</v>
      </c>
      <c r="AU557" s="466" t="e">
        <f t="shared" ref="AU557:BS557" si="656">IF($B557=AU$85-1, AU$84, IF(AND($B557&gt;=AU$85, $B557&lt;=AU$86), AU556*(1+AU107)/(1+$G107), NA()))</f>
        <v>#N/A</v>
      </c>
      <c r="AV557" s="466" t="e">
        <f t="shared" si="656"/>
        <v>#N/A</v>
      </c>
      <c r="AW557" s="466" t="e">
        <f t="shared" si="656"/>
        <v>#N/A</v>
      </c>
      <c r="AX557" s="466" t="e">
        <f t="shared" si="656"/>
        <v>#N/A</v>
      </c>
      <c r="AY557" s="466" t="e">
        <f t="shared" si="656"/>
        <v>#N/A</v>
      </c>
      <c r="AZ557" s="466" t="e">
        <f t="shared" si="656"/>
        <v>#N/A</v>
      </c>
      <c r="BA557" s="466" t="e">
        <f t="shared" si="656"/>
        <v>#N/A</v>
      </c>
      <c r="BB557" s="466" t="e">
        <f t="shared" si="656"/>
        <v>#N/A</v>
      </c>
      <c r="BC557" s="466" t="e">
        <f t="shared" si="656"/>
        <v>#N/A</v>
      </c>
      <c r="BD557" s="466" t="e">
        <f t="shared" si="656"/>
        <v>#N/A</v>
      </c>
      <c r="BE557" s="466" t="e">
        <f t="shared" si="656"/>
        <v>#N/A</v>
      </c>
      <c r="BF557" s="466" t="e">
        <f t="shared" si="656"/>
        <v>#N/A</v>
      </c>
      <c r="BG557" s="466" t="e">
        <f t="shared" si="656"/>
        <v>#N/A</v>
      </c>
      <c r="BH557" s="466" t="e">
        <f t="shared" si="656"/>
        <v>#N/A</v>
      </c>
      <c r="BI557" s="466" t="e">
        <f t="shared" si="656"/>
        <v>#N/A</v>
      </c>
      <c r="BJ557" s="466" t="e">
        <f t="shared" si="656"/>
        <v>#N/A</v>
      </c>
      <c r="BK557" s="466" t="e">
        <f t="shared" si="656"/>
        <v>#N/A</v>
      </c>
      <c r="BL557" s="466" t="e">
        <f t="shared" si="656"/>
        <v>#N/A</v>
      </c>
      <c r="BM557" s="466" t="e">
        <f t="shared" si="656"/>
        <v>#N/A</v>
      </c>
      <c r="BN557" s="466" t="e">
        <f t="shared" si="656"/>
        <v>#N/A</v>
      </c>
      <c r="BO557" s="466" t="e">
        <f t="shared" si="656"/>
        <v>#N/A</v>
      </c>
      <c r="BP557" s="466" t="e">
        <f t="shared" si="656"/>
        <v>#N/A</v>
      </c>
      <c r="BQ557" s="466" t="e">
        <f t="shared" si="656"/>
        <v>#N/A</v>
      </c>
      <c r="BR557" s="466" t="e">
        <f t="shared" si="656"/>
        <v>#N/A</v>
      </c>
      <c r="BS557" s="466" t="e">
        <f t="shared" si="656"/>
        <v>#N/A</v>
      </c>
    </row>
    <row r="558" spans="1:71">
      <c r="B558" s="48">
        <f t="shared" si="625"/>
        <v>1882</v>
      </c>
      <c r="E558" s="52"/>
      <c r="M558" s="466" t="e">
        <f t="shared" si="611"/>
        <v>#N/A</v>
      </c>
      <c r="N558" s="466" t="e">
        <f t="shared" si="612"/>
        <v>#N/A</v>
      </c>
      <c r="X558" s="466" t="e">
        <f t="shared" si="613"/>
        <v>#N/A</v>
      </c>
      <c r="Y558" s="466" t="e">
        <f t="shared" si="614"/>
        <v>#N/A</v>
      </c>
      <c r="AA558" s="466" t="e">
        <f t="shared" ref="AA558:AE558" si="657">IF($B558=AA$85-1, AA$84, IF(AND($B558&gt;=AA$85, $B558&lt;=AA$86), AA557*(1+AA108)/(1+$G108), NA()))</f>
        <v>#N/A</v>
      </c>
      <c r="AB558" s="466" t="e">
        <f t="shared" si="657"/>
        <v>#N/A</v>
      </c>
      <c r="AC558" s="466" t="e">
        <f t="shared" si="657"/>
        <v>#N/A</v>
      </c>
      <c r="AD558" s="466" t="e">
        <f t="shared" si="657"/>
        <v>#N/A</v>
      </c>
      <c r="AE558" s="466" t="e">
        <f t="shared" si="657"/>
        <v>#N/A</v>
      </c>
      <c r="AG558" s="466" t="e">
        <f t="shared" si="616"/>
        <v>#N/A</v>
      </c>
      <c r="AM558" s="466" t="e">
        <f t="shared" ref="AM558:AQ558" si="658">IF($B558=AM$85-1, AM$84, IF(AND($B558&gt;=AM$85, $B558&lt;=AM$86), AM557*(1+AM108)/(1+$G108), NA()))</f>
        <v>#N/A</v>
      </c>
      <c r="AN558" s="466" t="e">
        <f t="shared" si="658"/>
        <v>#N/A</v>
      </c>
      <c r="AO558" s="466" t="e">
        <f t="shared" si="658"/>
        <v>#N/A</v>
      </c>
      <c r="AP558" s="466" t="e">
        <f t="shared" si="658"/>
        <v>#N/A</v>
      </c>
      <c r="AQ558" s="466" t="e">
        <f t="shared" si="658"/>
        <v>#N/A</v>
      </c>
      <c r="AS558" s="466" t="e">
        <f t="shared" si="618"/>
        <v>#N/A</v>
      </c>
      <c r="AU558" s="466" t="e">
        <f t="shared" ref="AU558:BS558" si="659">IF($B558=AU$85-1, AU$84, IF(AND($B558&gt;=AU$85, $B558&lt;=AU$86), AU557*(1+AU108)/(1+$G108), NA()))</f>
        <v>#N/A</v>
      </c>
      <c r="AV558" s="466" t="e">
        <f t="shared" si="659"/>
        <v>#N/A</v>
      </c>
      <c r="AW558" s="466" t="e">
        <f t="shared" si="659"/>
        <v>#N/A</v>
      </c>
      <c r="AX558" s="466" t="e">
        <f t="shared" si="659"/>
        <v>#N/A</v>
      </c>
      <c r="AY558" s="466" t="e">
        <f t="shared" si="659"/>
        <v>#N/A</v>
      </c>
      <c r="AZ558" s="466" t="e">
        <f t="shared" si="659"/>
        <v>#N/A</v>
      </c>
      <c r="BA558" s="466" t="e">
        <f t="shared" si="659"/>
        <v>#N/A</v>
      </c>
      <c r="BB558" s="466" t="e">
        <f t="shared" si="659"/>
        <v>#N/A</v>
      </c>
      <c r="BC558" s="466" t="e">
        <f t="shared" si="659"/>
        <v>#N/A</v>
      </c>
      <c r="BD558" s="466" t="e">
        <f t="shared" si="659"/>
        <v>#N/A</v>
      </c>
      <c r="BE558" s="466" t="e">
        <f t="shared" si="659"/>
        <v>#N/A</v>
      </c>
      <c r="BF558" s="466" t="e">
        <f t="shared" si="659"/>
        <v>#N/A</v>
      </c>
      <c r="BG558" s="466" t="e">
        <f t="shared" si="659"/>
        <v>#N/A</v>
      </c>
      <c r="BH558" s="466" t="e">
        <f t="shared" si="659"/>
        <v>#N/A</v>
      </c>
      <c r="BI558" s="466" t="e">
        <f t="shared" si="659"/>
        <v>#N/A</v>
      </c>
      <c r="BJ558" s="466" t="e">
        <f t="shared" si="659"/>
        <v>#N/A</v>
      </c>
      <c r="BK558" s="466" t="e">
        <f t="shared" si="659"/>
        <v>#N/A</v>
      </c>
      <c r="BL558" s="466" t="e">
        <f t="shared" si="659"/>
        <v>#N/A</v>
      </c>
      <c r="BM558" s="466" t="e">
        <f t="shared" si="659"/>
        <v>#N/A</v>
      </c>
      <c r="BN558" s="466" t="e">
        <f t="shared" si="659"/>
        <v>#N/A</v>
      </c>
      <c r="BO558" s="466" t="e">
        <f t="shared" si="659"/>
        <v>#N/A</v>
      </c>
      <c r="BP558" s="466" t="e">
        <f t="shared" si="659"/>
        <v>#N/A</v>
      </c>
      <c r="BQ558" s="466" t="e">
        <f t="shared" si="659"/>
        <v>#N/A</v>
      </c>
      <c r="BR558" s="466" t="e">
        <f t="shared" si="659"/>
        <v>#N/A</v>
      </c>
      <c r="BS558" s="466" t="e">
        <f t="shared" si="659"/>
        <v>#N/A</v>
      </c>
    </row>
    <row r="559" spans="1:71">
      <c r="B559" s="48">
        <f t="shared" si="625"/>
        <v>1883</v>
      </c>
      <c r="E559" s="52"/>
      <c r="M559" s="466" t="e">
        <f t="shared" si="611"/>
        <v>#N/A</v>
      </c>
      <c r="N559" s="466" t="e">
        <f t="shared" si="612"/>
        <v>#N/A</v>
      </c>
      <c r="X559" s="466" t="e">
        <f t="shared" si="613"/>
        <v>#N/A</v>
      </c>
      <c r="Y559" s="466" t="e">
        <f t="shared" si="614"/>
        <v>#N/A</v>
      </c>
      <c r="AA559" s="466" t="e">
        <f t="shared" ref="AA559:AE559" si="660">IF($B559=AA$85-1, AA$84, IF(AND($B559&gt;=AA$85, $B559&lt;=AA$86), AA558*(1+AA109)/(1+$G109), NA()))</f>
        <v>#N/A</v>
      </c>
      <c r="AB559" s="466" t="e">
        <f t="shared" si="660"/>
        <v>#N/A</v>
      </c>
      <c r="AC559" s="466" t="e">
        <f t="shared" si="660"/>
        <v>#N/A</v>
      </c>
      <c r="AD559" s="466" t="e">
        <f t="shared" si="660"/>
        <v>#N/A</v>
      </c>
      <c r="AE559" s="466" t="e">
        <f t="shared" si="660"/>
        <v>#N/A</v>
      </c>
      <c r="AG559" s="466" t="e">
        <f t="shared" si="616"/>
        <v>#N/A</v>
      </c>
      <c r="AM559" s="466" t="e">
        <f t="shared" ref="AM559:AQ559" si="661">IF($B559=AM$85-1, AM$84, IF(AND($B559&gt;=AM$85, $B559&lt;=AM$86), AM558*(1+AM109)/(1+$G109), NA()))</f>
        <v>#N/A</v>
      </c>
      <c r="AN559" s="466" t="e">
        <f t="shared" si="661"/>
        <v>#N/A</v>
      </c>
      <c r="AO559" s="466" t="e">
        <f t="shared" si="661"/>
        <v>#N/A</v>
      </c>
      <c r="AP559" s="466" t="e">
        <f t="shared" si="661"/>
        <v>#N/A</v>
      </c>
      <c r="AQ559" s="466" t="e">
        <f t="shared" si="661"/>
        <v>#N/A</v>
      </c>
      <c r="AS559" s="466" t="e">
        <f t="shared" si="618"/>
        <v>#N/A</v>
      </c>
      <c r="AU559" s="466" t="e">
        <f t="shared" ref="AU559:BS559" si="662">IF($B559=AU$85-1, AU$84, IF(AND($B559&gt;=AU$85, $B559&lt;=AU$86), AU558*(1+AU109)/(1+$G109), NA()))</f>
        <v>#N/A</v>
      </c>
      <c r="AV559" s="466" t="e">
        <f t="shared" si="662"/>
        <v>#N/A</v>
      </c>
      <c r="AW559" s="466" t="e">
        <f t="shared" si="662"/>
        <v>#N/A</v>
      </c>
      <c r="AX559" s="466" t="e">
        <f t="shared" si="662"/>
        <v>#N/A</v>
      </c>
      <c r="AY559" s="466" t="e">
        <f t="shared" si="662"/>
        <v>#N/A</v>
      </c>
      <c r="AZ559" s="466" t="e">
        <f t="shared" si="662"/>
        <v>#N/A</v>
      </c>
      <c r="BA559" s="466" t="e">
        <f t="shared" si="662"/>
        <v>#N/A</v>
      </c>
      <c r="BB559" s="466" t="e">
        <f t="shared" si="662"/>
        <v>#N/A</v>
      </c>
      <c r="BC559" s="466" t="e">
        <f t="shared" si="662"/>
        <v>#N/A</v>
      </c>
      <c r="BD559" s="466" t="e">
        <f t="shared" si="662"/>
        <v>#N/A</v>
      </c>
      <c r="BE559" s="466" t="e">
        <f t="shared" si="662"/>
        <v>#N/A</v>
      </c>
      <c r="BF559" s="466" t="e">
        <f t="shared" si="662"/>
        <v>#N/A</v>
      </c>
      <c r="BG559" s="466" t="e">
        <f t="shared" si="662"/>
        <v>#N/A</v>
      </c>
      <c r="BH559" s="466" t="e">
        <f t="shared" si="662"/>
        <v>#N/A</v>
      </c>
      <c r="BI559" s="466" t="e">
        <f t="shared" si="662"/>
        <v>#N/A</v>
      </c>
      <c r="BJ559" s="466" t="e">
        <f t="shared" si="662"/>
        <v>#N/A</v>
      </c>
      <c r="BK559" s="466" t="e">
        <f t="shared" si="662"/>
        <v>#N/A</v>
      </c>
      <c r="BL559" s="466" t="e">
        <f t="shared" si="662"/>
        <v>#N/A</v>
      </c>
      <c r="BM559" s="466" t="e">
        <f t="shared" si="662"/>
        <v>#N/A</v>
      </c>
      <c r="BN559" s="466" t="e">
        <f t="shared" si="662"/>
        <v>#N/A</v>
      </c>
      <c r="BO559" s="466" t="e">
        <f t="shared" si="662"/>
        <v>#N/A</v>
      </c>
      <c r="BP559" s="466" t="e">
        <f t="shared" si="662"/>
        <v>#N/A</v>
      </c>
      <c r="BQ559" s="466" t="e">
        <f t="shared" si="662"/>
        <v>#N/A</v>
      </c>
      <c r="BR559" s="466" t="e">
        <f t="shared" si="662"/>
        <v>#N/A</v>
      </c>
      <c r="BS559" s="466" t="e">
        <f t="shared" si="662"/>
        <v>#N/A</v>
      </c>
    </row>
    <row r="560" spans="1:71">
      <c r="B560" s="48">
        <f t="shared" si="625"/>
        <v>1884</v>
      </c>
      <c r="E560" s="52"/>
      <c r="M560" s="466" t="e">
        <f t="shared" si="611"/>
        <v>#N/A</v>
      </c>
      <c r="N560" s="466" t="e">
        <f t="shared" si="612"/>
        <v>#N/A</v>
      </c>
      <c r="X560" s="466" t="e">
        <f t="shared" si="613"/>
        <v>#N/A</v>
      </c>
      <c r="Y560" s="466" t="e">
        <f t="shared" si="614"/>
        <v>#N/A</v>
      </c>
      <c r="AA560" s="466" t="e">
        <f t="shared" ref="AA560:AE560" si="663">IF($B560=AA$85-1, AA$84, IF(AND($B560&gt;=AA$85, $B560&lt;=AA$86), AA559*(1+AA110)/(1+$G110), NA()))</f>
        <v>#N/A</v>
      </c>
      <c r="AB560" s="466" t="e">
        <f t="shared" si="663"/>
        <v>#N/A</v>
      </c>
      <c r="AC560" s="466" t="e">
        <f t="shared" si="663"/>
        <v>#N/A</v>
      </c>
      <c r="AD560" s="466" t="e">
        <f t="shared" si="663"/>
        <v>#N/A</v>
      </c>
      <c r="AE560" s="466" t="e">
        <f t="shared" si="663"/>
        <v>#N/A</v>
      </c>
      <c r="AG560" s="466" t="e">
        <f t="shared" si="616"/>
        <v>#N/A</v>
      </c>
      <c r="AM560" s="466" t="e">
        <f t="shared" ref="AM560:AQ560" si="664">IF($B560=AM$85-1, AM$84, IF(AND($B560&gt;=AM$85, $B560&lt;=AM$86), AM559*(1+AM110)/(1+$G110), NA()))</f>
        <v>#N/A</v>
      </c>
      <c r="AN560" s="466" t="e">
        <f t="shared" si="664"/>
        <v>#N/A</v>
      </c>
      <c r="AO560" s="466" t="e">
        <f t="shared" si="664"/>
        <v>#N/A</v>
      </c>
      <c r="AP560" s="466" t="e">
        <f t="shared" si="664"/>
        <v>#N/A</v>
      </c>
      <c r="AQ560" s="466" t="e">
        <f t="shared" si="664"/>
        <v>#N/A</v>
      </c>
      <c r="AS560" s="466" t="e">
        <f t="shared" si="618"/>
        <v>#N/A</v>
      </c>
      <c r="AU560" s="466" t="e">
        <f t="shared" ref="AU560:BS560" si="665">IF($B560=AU$85-1, AU$84, IF(AND($B560&gt;=AU$85, $B560&lt;=AU$86), AU559*(1+AU110)/(1+$G110), NA()))</f>
        <v>#N/A</v>
      </c>
      <c r="AV560" s="466" t="e">
        <f t="shared" si="665"/>
        <v>#N/A</v>
      </c>
      <c r="AW560" s="466" t="e">
        <f t="shared" si="665"/>
        <v>#N/A</v>
      </c>
      <c r="AX560" s="466" t="e">
        <f t="shared" si="665"/>
        <v>#N/A</v>
      </c>
      <c r="AY560" s="466" t="e">
        <f t="shared" si="665"/>
        <v>#N/A</v>
      </c>
      <c r="AZ560" s="466" t="e">
        <f t="shared" si="665"/>
        <v>#N/A</v>
      </c>
      <c r="BA560" s="466" t="e">
        <f t="shared" si="665"/>
        <v>#N/A</v>
      </c>
      <c r="BB560" s="466" t="e">
        <f t="shared" si="665"/>
        <v>#N/A</v>
      </c>
      <c r="BC560" s="466" t="e">
        <f t="shared" si="665"/>
        <v>#N/A</v>
      </c>
      <c r="BD560" s="466" t="e">
        <f t="shared" si="665"/>
        <v>#N/A</v>
      </c>
      <c r="BE560" s="466" t="e">
        <f t="shared" si="665"/>
        <v>#N/A</v>
      </c>
      <c r="BF560" s="466" t="e">
        <f t="shared" si="665"/>
        <v>#N/A</v>
      </c>
      <c r="BG560" s="466" t="e">
        <f t="shared" si="665"/>
        <v>#N/A</v>
      </c>
      <c r="BH560" s="466" t="e">
        <f t="shared" si="665"/>
        <v>#N/A</v>
      </c>
      <c r="BI560" s="466" t="e">
        <f t="shared" si="665"/>
        <v>#N/A</v>
      </c>
      <c r="BJ560" s="466" t="e">
        <f t="shared" si="665"/>
        <v>#N/A</v>
      </c>
      <c r="BK560" s="466" t="e">
        <f t="shared" si="665"/>
        <v>#N/A</v>
      </c>
      <c r="BL560" s="466" t="e">
        <f t="shared" si="665"/>
        <v>#N/A</v>
      </c>
      <c r="BM560" s="466" t="e">
        <f t="shared" si="665"/>
        <v>#N/A</v>
      </c>
      <c r="BN560" s="466" t="e">
        <f t="shared" si="665"/>
        <v>#N/A</v>
      </c>
      <c r="BO560" s="466" t="e">
        <f t="shared" si="665"/>
        <v>#N/A</v>
      </c>
      <c r="BP560" s="466" t="e">
        <f t="shared" si="665"/>
        <v>#N/A</v>
      </c>
      <c r="BQ560" s="466" t="e">
        <f t="shared" si="665"/>
        <v>#N/A</v>
      </c>
      <c r="BR560" s="466" t="e">
        <f t="shared" si="665"/>
        <v>#N/A</v>
      </c>
      <c r="BS560" s="466" t="e">
        <f t="shared" si="665"/>
        <v>#N/A</v>
      </c>
    </row>
    <row r="561" spans="2:71">
      <c r="B561" s="48">
        <f t="shared" si="625"/>
        <v>1885</v>
      </c>
      <c r="E561" s="52"/>
      <c r="M561" s="466" t="e">
        <f t="shared" si="611"/>
        <v>#N/A</v>
      </c>
      <c r="N561" s="466" t="e">
        <f t="shared" si="612"/>
        <v>#N/A</v>
      </c>
      <c r="X561" s="466" t="e">
        <f t="shared" si="613"/>
        <v>#N/A</v>
      </c>
      <c r="Y561" s="466" t="e">
        <f t="shared" si="614"/>
        <v>#N/A</v>
      </c>
      <c r="AA561" s="466" t="e">
        <f t="shared" ref="AA561:AE561" si="666">IF($B561=AA$85-1, AA$84, IF(AND($B561&gt;=AA$85, $B561&lt;=AA$86), AA560*(1+AA111)/(1+$G111), NA()))</f>
        <v>#N/A</v>
      </c>
      <c r="AB561" s="466" t="e">
        <f t="shared" si="666"/>
        <v>#N/A</v>
      </c>
      <c r="AC561" s="466" t="e">
        <f t="shared" si="666"/>
        <v>#N/A</v>
      </c>
      <c r="AD561" s="466" t="e">
        <f t="shared" si="666"/>
        <v>#N/A</v>
      </c>
      <c r="AE561" s="466" t="e">
        <f t="shared" si="666"/>
        <v>#N/A</v>
      </c>
      <c r="AG561" s="466" t="e">
        <f t="shared" si="616"/>
        <v>#N/A</v>
      </c>
      <c r="AM561" s="466" t="e">
        <f t="shared" ref="AM561:AQ561" si="667">IF($B561=AM$85-1, AM$84, IF(AND($B561&gt;=AM$85, $B561&lt;=AM$86), AM560*(1+AM111)/(1+$G111), NA()))</f>
        <v>#N/A</v>
      </c>
      <c r="AN561" s="466" t="e">
        <f t="shared" si="667"/>
        <v>#N/A</v>
      </c>
      <c r="AO561" s="466" t="e">
        <f t="shared" si="667"/>
        <v>#N/A</v>
      </c>
      <c r="AP561" s="466" t="e">
        <f t="shared" si="667"/>
        <v>#N/A</v>
      </c>
      <c r="AQ561" s="466" t="e">
        <f t="shared" si="667"/>
        <v>#N/A</v>
      </c>
      <c r="AS561" s="466" t="e">
        <f t="shared" si="618"/>
        <v>#N/A</v>
      </c>
      <c r="AU561" s="466" t="e">
        <f t="shared" ref="AU561:BS561" si="668">IF($B561=AU$85-1, AU$84, IF(AND($B561&gt;=AU$85, $B561&lt;=AU$86), AU560*(1+AU111)/(1+$G111), NA()))</f>
        <v>#N/A</v>
      </c>
      <c r="AV561" s="466" t="e">
        <f t="shared" si="668"/>
        <v>#N/A</v>
      </c>
      <c r="AW561" s="466" t="e">
        <f t="shared" si="668"/>
        <v>#N/A</v>
      </c>
      <c r="AX561" s="466" t="e">
        <f t="shared" si="668"/>
        <v>#N/A</v>
      </c>
      <c r="AY561" s="466" t="e">
        <f t="shared" si="668"/>
        <v>#N/A</v>
      </c>
      <c r="AZ561" s="466" t="e">
        <f t="shared" si="668"/>
        <v>#N/A</v>
      </c>
      <c r="BA561" s="466" t="e">
        <f t="shared" si="668"/>
        <v>#N/A</v>
      </c>
      <c r="BB561" s="466" t="e">
        <f t="shared" si="668"/>
        <v>#N/A</v>
      </c>
      <c r="BC561" s="466" t="e">
        <f t="shared" si="668"/>
        <v>#N/A</v>
      </c>
      <c r="BD561" s="466" t="e">
        <f t="shared" si="668"/>
        <v>#N/A</v>
      </c>
      <c r="BE561" s="466" t="e">
        <f t="shared" si="668"/>
        <v>#N/A</v>
      </c>
      <c r="BF561" s="466" t="e">
        <f t="shared" si="668"/>
        <v>#N/A</v>
      </c>
      <c r="BG561" s="466" t="e">
        <f t="shared" si="668"/>
        <v>#N/A</v>
      </c>
      <c r="BH561" s="466" t="e">
        <f t="shared" si="668"/>
        <v>#N/A</v>
      </c>
      <c r="BI561" s="466" t="e">
        <f t="shared" si="668"/>
        <v>#N/A</v>
      </c>
      <c r="BJ561" s="466" t="e">
        <f t="shared" si="668"/>
        <v>#N/A</v>
      </c>
      <c r="BK561" s="466" t="e">
        <f t="shared" si="668"/>
        <v>#N/A</v>
      </c>
      <c r="BL561" s="466" t="e">
        <f t="shared" si="668"/>
        <v>#N/A</v>
      </c>
      <c r="BM561" s="466" t="e">
        <f t="shared" si="668"/>
        <v>#N/A</v>
      </c>
      <c r="BN561" s="466" t="e">
        <f t="shared" si="668"/>
        <v>#N/A</v>
      </c>
      <c r="BO561" s="466" t="e">
        <f t="shared" si="668"/>
        <v>#N/A</v>
      </c>
      <c r="BP561" s="466" t="e">
        <f t="shared" si="668"/>
        <v>#N/A</v>
      </c>
      <c r="BQ561" s="466" t="e">
        <f t="shared" si="668"/>
        <v>#N/A</v>
      </c>
      <c r="BR561" s="466" t="e">
        <f t="shared" si="668"/>
        <v>#N/A</v>
      </c>
      <c r="BS561" s="466" t="e">
        <f t="shared" si="668"/>
        <v>#N/A</v>
      </c>
    </row>
    <row r="562" spans="2:71">
      <c r="B562" s="48">
        <f t="shared" si="625"/>
        <v>1886</v>
      </c>
      <c r="E562" s="52"/>
      <c r="M562" s="466" t="e">
        <f t="shared" si="611"/>
        <v>#N/A</v>
      </c>
      <c r="N562" s="466" t="e">
        <f t="shared" si="612"/>
        <v>#N/A</v>
      </c>
      <c r="X562" s="466" t="e">
        <f t="shared" si="613"/>
        <v>#N/A</v>
      </c>
      <c r="Y562" s="466" t="e">
        <f t="shared" si="614"/>
        <v>#N/A</v>
      </c>
      <c r="AA562" s="466" t="e">
        <f t="shared" ref="AA562:AE562" si="669">IF($B562=AA$85-1, AA$84, IF(AND($B562&gt;=AA$85, $B562&lt;=AA$86), AA561*(1+AA112)/(1+$G112), NA()))</f>
        <v>#N/A</v>
      </c>
      <c r="AB562" s="466" t="e">
        <f t="shared" si="669"/>
        <v>#N/A</v>
      </c>
      <c r="AC562" s="466" t="e">
        <f t="shared" si="669"/>
        <v>#N/A</v>
      </c>
      <c r="AD562" s="466" t="e">
        <f t="shared" si="669"/>
        <v>#N/A</v>
      </c>
      <c r="AE562" s="466" t="e">
        <f t="shared" si="669"/>
        <v>#N/A</v>
      </c>
      <c r="AG562" s="466" t="e">
        <f t="shared" si="616"/>
        <v>#N/A</v>
      </c>
      <c r="AM562" s="466" t="e">
        <f t="shared" ref="AM562:AQ562" si="670">IF($B562=AM$85-1, AM$84, IF(AND($B562&gt;=AM$85, $B562&lt;=AM$86), AM561*(1+AM112)/(1+$G112), NA()))</f>
        <v>#N/A</v>
      </c>
      <c r="AN562" s="466" t="e">
        <f t="shared" si="670"/>
        <v>#N/A</v>
      </c>
      <c r="AO562" s="466" t="e">
        <f t="shared" si="670"/>
        <v>#N/A</v>
      </c>
      <c r="AP562" s="466" t="e">
        <f t="shared" si="670"/>
        <v>#N/A</v>
      </c>
      <c r="AQ562" s="466" t="e">
        <f t="shared" si="670"/>
        <v>#N/A</v>
      </c>
      <c r="AS562" s="466" t="e">
        <f t="shared" si="618"/>
        <v>#N/A</v>
      </c>
      <c r="AU562" s="466" t="e">
        <f t="shared" ref="AU562:BS562" si="671">IF($B562=AU$85-1, AU$84, IF(AND($B562&gt;=AU$85, $B562&lt;=AU$86), AU561*(1+AU112)/(1+$G112), NA()))</f>
        <v>#N/A</v>
      </c>
      <c r="AV562" s="466" t="e">
        <f t="shared" si="671"/>
        <v>#N/A</v>
      </c>
      <c r="AW562" s="466" t="e">
        <f t="shared" si="671"/>
        <v>#N/A</v>
      </c>
      <c r="AX562" s="466" t="e">
        <f t="shared" si="671"/>
        <v>#N/A</v>
      </c>
      <c r="AY562" s="466" t="e">
        <f t="shared" si="671"/>
        <v>#N/A</v>
      </c>
      <c r="AZ562" s="466" t="e">
        <f t="shared" si="671"/>
        <v>#N/A</v>
      </c>
      <c r="BA562" s="466" t="e">
        <f t="shared" si="671"/>
        <v>#N/A</v>
      </c>
      <c r="BB562" s="466" t="e">
        <f t="shared" si="671"/>
        <v>#N/A</v>
      </c>
      <c r="BC562" s="466" t="e">
        <f t="shared" si="671"/>
        <v>#N/A</v>
      </c>
      <c r="BD562" s="466" t="e">
        <f t="shared" si="671"/>
        <v>#N/A</v>
      </c>
      <c r="BE562" s="466" t="e">
        <f t="shared" si="671"/>
        <v>#N/A</v>
      </c>
      <c r="BF562" s="466" t="e">
        <f t="shared" si="671"/>
        <v>#N/A</v>
      </c>
      <c r="BG562" s="466" t="e">
        <f t="shared" si="671"/>
        <v>#N/A</v>
      </c>
      <c r="BH562" s="466" t="e">
        <f t="shared" si="671"/>
        <v>#N/A</v>
      </c>
      <c r="BI562" s="466" t="e">
        <f t="shared" si="671"/>
        <v>#N/A</v>
      </c>
      <c r="BJ562" s="466" t="e">
        <f t="shared" si="671"/>
        <v>#N/A</v>
      </c>
      <c r="BK562" s="466" t="e">
        <f t="shared" si="671"/>
        <v>#N/A</v>
      </c>
      <c r="BL562" s="466" t="e">
        <f t="shared" si="671"/>
        <v>#N/A</v>
      </c>
      <c r="BM562" s="466" t="e">
        <f t="shared" si="671"/>
        <v>#N/A</v>
      </c>
      <c r="BN562" s="466" t="e">
        <f t="shared" si="671"/>
        <v>#N/A</v>
      </c>
      <c r="BO562" s="466" t="e">
        <f t="shared" si="671"/>
        <v>#N/A</v>
      </c>
      <c r="BP562" s="466" t="e">
        <f t="shared" si="671"/>
        <v>#N/A</v>
      </c>
      <c r="BQ562" s="466" t="e">
        <f t="shared" si="671"/>
        <v>#N/A</v>
      </c>
      <c r="BR562" s="466" t="e">
        <f t="shared" si="671"/>
        <v>#N/A</v>
      </c>
      <c r="BS562" s="466" t="e">
        <f t="shared" si="671"/>
        <v>#N/A</v>
      </c>
    </row>
    <row r="563" spans="2:71">
      <c r="B563" s="48">
        <f t="shared" si="625"/>
        <v>1887</v>
      </c>
      <c r="E563" s="52"/>
      <c r="M563" s="466" t="e">
        <f t="shared" si="611"/>
        <v>#N/A</v>
      </c>
      <c r="N563" s="466" t="e">
        <f t="shared" si="612"/>
        <v>#N/A</v>
      </c>
      <c r="X563" s="466" t="e">
        <f t="shared" si="613"/>
        <v>#N/A</v>
      </c>
      <c r="Y563" s="466" t="e">
        <f t="shared" si="614"/>
        <v>#N/A</v>
      </c>
      <c r="AA563" s="466" t="e">
        <f t="shared" ref="AA563:AE563" si="672">IF($B563=AA$85-1, AA$84, IF(AND($B563&gt;=AA$85, $B563&lt;=AA$86), AA562*(1+AA113)/(1+$G113), NA()))</f>
        <v>#N/A</v>
      </c>
      <c r="AB563" s="466" t="e">
        <f t="shared" si="672"/>
        <v>#N/A</v>
      </c>
      <c r="AC563" s="466" t="e">
        <f t="shared" si="672"/>
        <v>#N/A</v>
      </c>
      <c r="AD563" s="466" t="e">
        <f t="shared" si="672"/>
        <v>#N/A</v>
      </c>
      <c r="AE563" s="466" t="e">
        <f t="shared" si="672"/>
        <v>#N/A</v>
      </c>
      <c r="AG563" s="466" t="e">
        <f t="shared" si="616"/>
        <v>#N/A</v>
      </c>
      <c r="AM563" s="466" t="e">
        <f t="shared" ref="AM563:AQ563" si="673">IF($B563=AM$85-1, AM$84, IF(AND($B563&gt;=AM$85, $B563&lt;=AM$86), AM562*(1+AM113)/(1+$G113), NA()))</f>
        <v>#N/A</v>
      </c>
      <c r="AN563" s="466" t="e">
        <f t="shared" si="673"/>
        <v>#N/A</v>
      </c>
      <c r="AO563" s="466" t="e">
        <f t="shared" si="673"/>
        <v>#N/A</v>
      </c>
      <c r="AP563" s="466" t="e">
        <f t="shared" si="673"/>
        <v>#N/A</v>
      </c>
      <c r="AQ563" s="466" t="e">
        <f t="shared" si="673"/>
        <v>#N/A</v>
      </c>
      <c r="AS563" s="466" t="e">
        <f t="shared" si="618"/>
        <v>#N/A</v>
      </c>
      <c r="AU563" s="466" t="e">
        <f t="shared" ref="AU563:BS563" si="674">IF($B563=AU$85-1, AU$84, IF(AND($B563&gt;=AU$85, $B563&lt;=AU$86), AU562*(1+AU113)/(1+$G113), NA()))</f>
        <v>#N/A</v>
      </c>
      <c r="AV563" s="466" t="e">
        <f t="shared" si="674"/>
        <v>#N/A</v>
      </c>
      <c r="AW563" s="466" t="e">
        <f t="shared" si="674"/>
        <v>#N/A</v>
      </c>
      <c r="AX563" s="466" t="e">
        <f t="shared" si="674"/>
        <v>#N/A</v>
      </c>
      <c r="AY563" s="466" t="e">
        <f t="shared" si="674"/>
        <v>#N/A</v>
      </c>
      <c r="AZ563" s="466" t="e">
        <f t="shared" si="674"/>
        <v>#N/A</v>
      </c>
      <c r="BA563" s="466" t="e">
        <f t="shared" si="674"/>
        <v>#N/A</v>
      </c>
      <c r="BB563" s="466" t="e">
        <f t="shared" si="674"/>
        <v>#N/A</v>
      </c>
      <c r="BC563" s="466" t="e">
        <f t="shared" si="674"/>
        <v>#N/A</v>
      </c>
      <c r="BD563" s="466" t="e">
        <f t="shared" si="674"/>
        <v>#N/A</v>
      </c>
      <c r="BE563" s="466" t="e">
        <f t="shared" si="674"/>
        <v>#N/A</v>
      </c>
      <c r="BF563" s="466" t="e">
        <f t="shared" si="674"/>
        <v>#N/A</v>
      </c>
      <c r="BG563" s="466" t="e">
        <f t="shared" si="674"/>
        <v>#N/A</v>
      </c>
      <c r="BH563" s="466" t="e">
        <f t="shared" si="674"/>
        <v>#N/A</v>
      </c>
      <c r="BI563" s="466" t="e">
        <f t="shared" si="674"/>
        <v>#N/A</v>
      </c>
      <c r="BJ563" s="466" t="e">
        <f t="shared" si="674"/>
        <v>#N/A</v>
      </c>
      <c r="BK563" s="466" t="e">
        <f t="shared" si="674"/>
        <v>#N/A</v>
      </c>
      <c r="BL563" s="466" t="e">
        <f t="shared" si="674"/>
        <v>#N/A</v>
      </c>
      <c r="BM563" s="466" t="e">
        <f t="shared" si="674"/>
        <v>#N/A</v>
      </c>
      <c r="BN563" s="466" t="e">
        <f t="shared" si="674"/>
        <v>#N/A</v>
      </c>
      <c r="BO563" s="466" t="e">
        <f t="shared" si="674"/>
        <v>#N/A</v>
      </c>
      <c r="BP563" s="466" t="e">
        <f t="shared" si="674"/>
        <v>#N/A</v>
      </c>
      <c r="BQ563" s="466" t="e">
        <f t="shared" si="674"/>
        <v>#N/A</v>
      </c>
      <c r="BR563" s="466" t="e">
        <f t="shared" si="674"/>
        <v>#N/A</v>
      </c>
      <c r="BS563" s="466" t="e">
        <f t="shared" si="674"/>
        <v>#N/A</v>
      </c>
    </row>
    <row r="564" spans="2:71">
      <c r="B564" s="48">
        <f t="shared" si="625"/>
        <v>1888</v>
      </c>
      <c r="E564" s="52"/>
      <c r="M564" s="466" t="e">
        <f t="shared" si="611"/>
        <v>#N/A</v>
      </c>
      <c r="N564" s="466" t="e">
        <f t="shared" si="612"/>
        <v>#N/A</v>
      </c>
      <c r="X564" s="466" t="e">
        <f t="shared" si="613"/>
        <v>#N/A</v>
      </c>
      <c r="Y564" s="466" t="e">
        <f t="shared" si="614"/>
        <v>#N/A</v>
      </c>
      <c r="AA564" s="466" t="e">
        <f t="shared" ref="AA564:AE564" si="675">IF($B564=AA$85-1, AA$84, IF(AND($B564&gt;=AA$85, $B564&lt;=AA$86), AA563*(1+AA114)/(1+$G114), NA()))</f>
        <v>#N/A</v>
      </c>
      <c r="AB564" s="466" t="e">
        <f t="shared" si="675"/>
        <v>#N/A</v>
      </c>
      <c r="AC564" s="466" t="e">
        <f t="shared" si="675"/>
        <v>#N/A</v>
      </c>
      <c r="AD564" s="466" t="e">
        <f t="shared" si="675"/>
        <v>#N/A</v>
      </c>
      <c r="AE564" s="466" t="e">
        <f t="shared" si="675"/>
        <v>#N/A</v>
      </c>
      <c r="AG564" s="466" t="e">
        <f t="shared" si="616"/>
        <v>#N/A</v>
      </c>
      <c r="AM564" s="466" t="e">
        <f t="shared" ref="AM564:AQ564" si="676">IF($B564=AM$85-1, AM$84, IF(AND($B564&gt;=AM$85, $B564&lt;=AM$86), AM563*(1+AM114)/(1+$G114), NA()))</f>
        <v>#N/A</v>
      </c>
      <c r="AN564" s="466" t="e">
        <f t="shared" si="676"/>
        <v>#N/A</v>
      </c>
      <c r="AO564" s="466" t="e">
        <f t="shared" si="676"/>
        <v>#N/A</v>
      </c>
      <c r="AP564" s="466" t="e">
        <f t="shared" si="676"/>
        <v>#N/A</v>
      </c>
      <c r="AQ564" s="466" t="e">
        <f t="shared" si="676"/>
        <v>#N/A</v>
      </c>
      <c r="AS564" s="466" t="e">
        <f t="shared" si="618"/>
        <v>#N/A</v>
      </c>
      <c r="AU564" s="466" t="e">
        <f t="shared" ref="AU564:BS564" si="677">IF($B564=AU$85-1, AU$84, IF(AND($B564&gt;=AU$85, $B564&lt;=AU$86), AU563*(1+AU114)/(1+$G114), NA()))</f>
        <v>#N/A</v>
      </c>
      <c r="AV564" s="466" t="e">
        <f t="shared" si="677"/>
        <v>#N/A</v>
      </c>
      <c r="AW564" s="466" t="e">
        <f t="shared" si="677"/>
        <v>#N/A</v>
      </c>
      <c r="AX564" s="466" t="e">
        <f t="shared" si="677"/>
        <v>#N/A</v>
      </c>
      <c r="AY564" s="466" t="e">
        <f t="shared" si="677"/>
        <v>#N/A</v>
      </c>
      <c r="AZ564" s="466" t="e">
        <f t="shared" si="677"/>
        <v>#N/A</v>
      </c>
      <c r="BA564" s="466" t="e">
        <f t="shared" si="677"/>
        <v>#N/A</v>
      </c>
      <c r="BB564" s="466" t="e">
        <f t="shared" si="677"/>
        <v>#N/A</v>
      </c>
      <c r="BC564" s="466" t="e">
        <f t="shared" si="677"/>
        <v>#N/A</v>
      </c>
      <c r="BD564" s="466" t="e">
        <f t="shared" si="677"/>
        <v>#N/A</v>
      </c>
      <c r="BE564" s="466" t="e">
        <f t="shared" si="677"/>
        <v>#N/A</v>
      </c>
      <c r="BF564" s="466" t="e">
        <f t="shared" si="677"/>
        <v>#N/A</v>
      </c>
      <c r="BG564" s="466" t="e">
        <f t="shared" si="677"/>
        <v>#N/A</v>
      </c>
      <c r="BH564" s="466" t="e">
        <f t="shared" si="677"/>
        <v>#N/A</v>
      </c>
      <c r="BI564" s="466" t="e">
        <f t="shared" si="677"/>
        <v>#N/A</v>
      </c>
      <c r="BJ564" s="466" t="e">
        <f t="shared" si="677"/>
        <v>#N/A</v>
      </c>
      <c r="BK564" s="466" t="e">
        <f t="shared" si="677"/>
        <v>#N/A</v>
      </c>
      <c r="BL564" s="466" t="e">
        <f t="shared" si="677"/>
        <v>#N/A</v>
      </c>
      <c r="BM564" s="466" t="e">
        <f t="shared" si="677"/>
        <v>#N/A</v>
      </c>
      <c r="BN564" s="466" t="e">
        <f t="shared" si="677"/>
        <v>#N/A</v>
      </c>
      <c r="BO564" s="466" t="e">
        <f t="shared" si="677"/>
        <v>#N/A</v>
      </c>
      <c r="BP564" s="466" t="e">
        <f t="shared" si="677"/>
        <v>#N/A</v>
      </c>
      <c r="BQ564" s="466" t="e">
        <f t="shared" si="677"/>
        <v>#N/A</v>
      </c>
      <c r="BR564" s="466" t="e">
        <f t="shared" si="677"/>
        <v>#N/A</v>
      </c>
      <c r="BS564" s="466" t="e">
        <f t="shared" si="677"/>
        <v>#N/A</v>
      </c>
    </row>
    <row r="565" spans="2:71">
      <c r="B565" s="48">
        <f t="shared" si="625"/>
        <v>1889</v>
      </c>
      <c r="E565" s="52"/>
      <c r="M565" s="466" t="e">
        <f t="shared" si="611"/>
        <v>#N/A</v>
      </c>
      <c r="N565" s="466" t="e">
        <f t="shared" si="612"/>
        <v>#N/A</v>
      </c>
      <c r="X565" s="466" t="e">
        <f t="shared" si="613"/>
        <v>#N/A</v>
      </c>
      <c r="Y565" s="466" t="e">
        <f t="shared" si="614"/>
        <v>#N/A</v>
      </c>
      <c r="AA565" s="466" t="e">
        <f t="shared" ref="AA565:AE565" si="678">IF($B565=AA$85-1, AA$84, IF(AND($B565&gt;=AA$85, $B565&lt;=AA$86), AA564*(1+AA115)/(1+$G115), NA()))</f>
        <v>#N/A</v>
      </c>
      <c r="AB565" s="466" t="e">
        <f t="shared" si="678"/>
        <v>#N/A</v>
      </c>
      <c r="AC565" s="466" t="e">
        <f t="shared" si="678"/>
        <v>#N/A</v>
      </c>
      <c r="AD565" s="466" t="e">
        <f t="shared" si="678"/>
        <v>#N/A</v>
      </c>
      <c r="AE565" s="466" t="e">
        <f t="shared" si="678"/>
        <v>#N/A</v>
      </c>
      <c r="AG565" s="466" t="e">
        <f t="shared" si="616"/>
        <v>#N/A</v>
      </c>
      <c r="AM565" s="466" t="e">
        <f t="shared" ref="AM565:AQ565" si="679">IF($B565=AM$85-1, AM$84, IF(AND($B565&gt;=AM$85, $B565&lt;=AM$86), AM564*(1+AM115)/(1+$G115), NA()))</f>
        <v>#N/A</v>
      </c>
      <c r="AN565" s="466" t="e">
        <f t="shared" si="679"/>
        <v>#N/A</v>
      </c>
      <c r="AO565" s="466" t="e">
        <f t="shared" si="679"/>
        <v>#N/A</v>
      </c>
      <c r="AP565" s="466" t="e">
        <f t="shared" si="679"/>
        <v>#N/A</v>
      </c>
      <c r="AQ565" s="466" t="e">
        <f t="shared" si="679"/>
        <v>#N/A</v>
      </c>
      <c r="AS565" s="466" t="e">
        <f t="shared" si="618"/>
        <v>#N/A</v>
      </c>
      <c r="AU565" s="466" t="e">
        <f t="shared" ref="AU565:BS565" si="680">IF($B565=AU$85-1, AU$84, IF(AND($B565&gt;=AU$85, $B565&lt;=AU$86), AU564*(1+AU115)/(1+$G115), NA()))</f>
        <v>#N/A</v>
      </c>
      <c r="AV565" s="466" t="e">
        <f t="shared" si="680"/>
        <v>#N/A</v>
      </c>
      <c r="AW565" s="466" t="e">
        <f t="shared" si="680"/>
        <v>#N/A</v>
      </c>
      <c r="AX565" s="466" t="e">
        <f t="shared" si="680"/>
        <v>#N/A</v>
      </c>
      <c r="AY565" s="466" t="e">
        <f t="shared" si="680"/>
        <v>#N/A</v>
      </c>
      <c r="AZ565" s="466" t="e">
        <f t="shared" si="680"/>
        <v>#N/A</v>
      </c>
      <c r="BA565" s="466" t="e">
        <f t="shared" si="680"/>
        <v>#N/A</v>
      </c>
      <c r="BB565" s="466" t="e">
        <f t="shared" si="680"/>
        <v>#N/A</v>
      </c>
      <c r="BC565" s="466" t="e">
        <f t="shared" si="680"/>
        <v>#N/A</v>
      </c>
      <c r="BD565" s="466" t="e">
        <f t="shared" si="680"/>
        <v>#N/A</v>
      </c>
      <c r="BE565" s="466" t="e">
        <f t="shared" si="680"/>
        <v>#N/A</v>
      </c>
      <c r="BF565" s="466" t="e">
        <f t="shared" si="680"/>
        <v>#N/A</v>
      </c>
      <c r="BG565" s="466" t="e">
        <f t="shared" si="680"/>
        <v>#N/A</v>
      </c>
      <c r="BH565" s="466" t="e">
        <f t="shared" si="680"/>
        <v>#N/A</v>
      </c>
      <c r="BI565" s="466" t="e">
        <f t="shared" si="680"/>
        <v>#N/A</v>
      </c>
      <c r="BJ565" s="466" t="e">
        <f t="shared" si="680"/>
        <v>#N/A</v>
      </c>
      <c r="BK565" s="466" t="e">
        <f t="shared" si="680"/>
        <v>#N/A</v>
      </c>
      <c r="BL565" s="466" t="e">
        <f t="shared" si="680"/>
        <v>#N/A</v>
      </c>
      <c r="BM565" s="466" t="e">
        <f t="shared" si="680"/>
        <v>#N/A</v>
      </c>
      <c r="BN565" s="466" t="e">
        <f t="shared" si="680"/>
        <v>#N/A</v>
      </c>
      <c r="BO565" s="466" t="e">
        <f t="shared" si="680"/>
        <v>#N/A</v>
      </c>
      <c r="BP565" s="466" t="e">
        <f t="shared" si="680"/>
        <v>#N/A</v>
      </c>
      <c r="BQ565" s="466" t="e">
        <f t="shared" si="680"/>
        <v>#N/A</v>
      </c>
      <c r="BR565" s="466" t="e">
        <f t="shared" si="680"/>
        <v>#N/A</v>
      </c>
      <c r="BS565" s="466" t="e">
        <f t="shared" si="680"/>
        <v>#N/A</v>
      </c>
    </row>
    <row r="566" spans="2:71">
      <c r="B566" s="48">
        <f t="shared" si="625"/>
        <v>1890</v>
      </c>
      <c r="E566" s="52"/>
      <c r="M566" s="466" t="e">
        <f t="shared" si="611"/>
        <v>#N/A</v>
      </c>
      <c r="N566" s="466" t="e">
        <f t="shared" si="612"/>
        <v>#N/A</v>
      </c>
      <c r="X566" s="466" t="e">
        <f t="shared" si="613"/>
        <v>#N/A</v>
      </c>
      <c r="Y566" s="466" t="e">
        <f t="shared" si="614"/>
        <v>#N/A</v>
      </c>
      <c r="AA566" s="466" t="e">
        <f t="shared" ref="AA566:AE566" si="681">IF($B566=AA$85-1, AA$84, IF(AND($B566&gt;=AA$85, $B566&lt;=AA$86), AA565*(1+AA116)/(1+$G116), NA()))</f>
        <v>#N/A</v>
      </c>
      <c r="AB566" s="466" t="e">
        <f t="shared" si="681"/>
        <v>#N/A</v>
      </c>
      <c r="AC566" s="466" t="e">
        <f t="shared" si="681"/>
        <v>#N/A</v>
      </c>
      <c r="AD566" s="466" t="e">
        <f t="shared" si="681"/>
        <v>#N/A</v>
      </c>
      <c r="AE566" s="466" t="e">
        <f t="shared" si="681"/>
        <v>#N/A</v>
      </c>
      <c r="AG566" s="466" t="e">
        <f t="shared" si="616"/>
        <v>#N/A</v>
      </c>
      <c r="AM566" s="466" t="e">
        <f t="shared" ref="AM566:AQ566" si="682">IF($B566=AM$85-1, AM$84, IF(AND($B566&gt;=AM$85, $B566&lt;=AM$86), AM565*(1+AM116)/(1+$G116), NA()))</f>
        <v>#N/A</v>
      </c>
      <c r="AN566" s="466" t="e">
        <f t="shared" si="682"/>
        <v>#N/A</v>
      </c>
      <c r="AO566" s="466" t="e">
        <f t="shared" si="682"/>
        <v>#N/A</v>
      </c>
      <c r="AP566" s="466" t="e">
        <f t="shared" si="682"/>
        <v>#N/A</v>
      </c>
      <c r="AQ566" s="466" t="e">
        <f t="shared" si="682"/>
        <v>#N/A</v>
      </c>
      <c r="AS566" s="466" t="e">
        <f t="shared" si="618"/>
        <v>#N/A</v>
      </c>
      <c r="AU566" s="466" t="e">
        <f t="shared" ref="AU566:BS566" si="683">IF($B566=AU$85-1, AU$84, IF(AND($B566&gt;=AU$85, $B566&lt;=AU$86), AU565*(1+AU116)/(1+$G116), NA()))</f>
        <v>#N/A</v>
      </c>
      <c r="AV566" s="466" t="e">
        <f t="shared" si="683"/>
        <v>#N/A</v>
      </c>
      <c r="AW566" s="466" t="e">
        <f t="shared" si="683"/>
        <v>#N/A</v>
      </c>
      <c r="AX566" s="466" t="e">
        <f t="shared" si="683"/>
        <v>#N/A</v>
      </c>
      <c r="AY566" s="466" t="e">
        <f t="shared" si="683"/>
        <v>#N/A</v>
      </c>
      <c r="AZ566" s="466" t="e">
        <f t="shared" si="683"/>
        <v>#N/A</v>
      </c>
      <c r="BA566" s="466" t="e">
        <f t="shared" si="683"/>
        <v>#N/A</v>
      </c>
      <c r="BB566" s="466" t="e">
        <f t="shared" si="683"/>
        <v>#N/A</v>
      </c>
      <c r="BC566" s="466" t="e">
        <f t="shared" si="683"/>
        <v>#N/A</v>
      </c>
      <c r="BD566" s="466" t="e">
        <f t="shared" si="683"/>
        <v>#N/A</v>
      </c>
      <c r="BE566" s="466" t="e">
        <f t="shared" si="683"/>
        <v>#N/A</v>
      </c>
      <c r="BF566" s="466" t="e">
        <f t="shared" si="683"/>
        <v>#N/A</v>
      </c>
      <c r="BG566" s="466" t="e">
        <f t="shared" si="683"/>
        <v>#N/A</v>
      </c>
      <c r="BH566" s="466" t="e">
        <f t="shared" si="683"/>
        <v>#N/A</v>
      </c>
      <c r="BI566" s="466" t="e">
        <f t="shared" si="683"/>
        <v>#N/A</v>
      </c>
      <c r="BJ566" s="466" t="e">
        <f t="shared" si="683"/>
        <v>#N/A</v>
      </c>
      <c r="BK566" s="466" t="e">
        <f t="shared" si="683"/>
        <v>#N/A</v>
      </c>
      <c r="BL566" s="466" t="e">
        <f t="shared" si="683"/>
        <v>#N/A</v>
      </c>
      <c r="BM566" s="466" t="e">
        <f t="shared" si="683"/>
        <v>#N/A</v>
      </c>
      <c r="BN566" s="466" t="e">
        <f t="shared" si="683"/>
        <v>#N/A</v>
      </c>
      <c r="BO566" s="466" t="e">
        <f t="shared" si="683"/>
        <v>#N/A</v>
      </c>
      <c r="BP566" s="466" t="e">
        <f t="shared" si="683"/>
        <v>#N/A</v>
      </c>
      <c r="BQ566" s="466" t="e">
        <f t="shared" si="683"/>
        <v>#N/A</v>
      </c>
      <c r="BR566" s="466" t="e">
        <f t="shared" si="683"/>
        <v>#N/A</v>
      </c>
      <c r="BS566" s="466" t="e">
        <f t="shared" si="683"/>
        <v>#N/A</v>
      </c>
    </row>
    <row r="567" spans="2:71">
      <c r="B567" s="48">
        <f t="shared" si="625"/>
        <v>1891</v>
      </c>
      <c r="E567" s="52"/>
      <c r="M567" s="466" t="e">
        <f t="shared" si="611"/>
        <v>#N/A</v>
      </c>
      <c r="N567" s="466" t="e">
        <f t="shared" si="612"/>
        <v>#N/A</v>
      </c>
      <c r="X567" s="466" t="e">
        <f t="shared" si="613"/>
        <v>#N/A</v>
      </c>
      <c r="Y567" s="466" t="e">
        <f t="shared" si="614"/>
        <v>#N/A</v>
      </c>
      <c r="AA567" s="466" t="e">
        <f t="shared" ref="AA567:AE567" si="684">IF($B567=AA$85-1, AA$84, IF(AND($B567&gt;=AA$85, $B567&lt;=AA$86), AA566*(1+AA117)/(1+$G117), NA()))</f>
        <v>#N/A</v>
      </c>
      <c r="AB567" s="466" t="e">
        <f t="shared" si="684"/>
        <v>#N/A</v>
      </c>
      <c r="AC567" s="466" t="e">
        <f t="shared" si="684"/>
        <v>#N/A</v>
      </c>
      <c r="AD567" s="466" t="e">
        <f t="shared" si="684"/>
        <v>#N/A</v>
      </c>
      <c r="AE567" s="466" t="e">
        <f t="shared" si="684"/>
        <v>#N/A</v>
      </c>
      <c r="AG567" s="466" t="e">
        <f t="shared" si="616"/>
        <v>#N/A</v>
      </c>
      <c r="AM567" s="466" t="e">
        <f t="shared" ref="AM567:AQ567" si="685">IF($B567=AM$85-1, AM$84, IF(AND($B567&gt;=AM$85, $B567&lt;=AM$86), AM566*(1+AM117)/(1+$G117), NA()))</f>
        <v>#N/A</v>
      </c>
      <c r="AN567" s="466" t="e">
        <f t="shared" si="685"/>
        <v>#N/A</v>
      </c>
      <c r="AO567" s="466" t="e">
        <f t="shared" si="685"/>
        <v>#N/A</v>
      </c>
      <c r="AP567" s="466" t="e">
        <f t="shared" si="685"/>
        <v>#N/A</v>
      </c>
      <c r="AQ567" s="466" t="e">
        <f t="shared" si="685"/>
        <v>#N/A</v>
      </c>
      <c r="AS567" s="466" t="e">
        <f t="shared" si="618"/>
        <v>#N/A</v>
      </c>
      <c r="AU567" s="466" t="e">
        <f t="shared" ref="AU567:BS567" si="686">IF($B567=AU$85-1, AU$84, IF(AND($B567&gt;=AU$85, $B567&lt;=AU$86), AU566*(1+AU117)/(1+$G117), NA()))</f>
        <v>#N/A</v>
      </c>
      <c r="AV567" s="466" t="e">
        <f t="shared" si="686"/>
        <v>#N/A</v>
      </c>
      <c r="AW567" s="466" t="e">
        <f t="shared" si="686"/>
        <v>#N/A</v>
      </c>
      <c r="AX567" s="466" t="e">
        <f t="shared" si="686"/>
        <v>#N/A</v>
      </c>
      <c r="AY567" s="466" t="e">
        <f t="shared" si="686"/>
        <v>#N/A</v>
      </c>
      <c r="AZ567" s="466" t="e">
        <f t="shared" si="686"/>
        <v>#N/A</v>
      </c>
      <c r="BA567" s="466" t="e">
        <f t="shared" si="686"/>
        <v>#N/A</v>
      </c>
      <c r="BB567" s="466" t="e">
        <f t="shared" si="686"/>
        <v>#N/A</v>
      </c>
      <c r="BC567" s="466" t="e">
        <f t="shared" si="686"/>
        <v>#N/A</v>
      </c>
      <c r="BD567" s="466" t="e">
        <f t="shared" si="686"/>
        <v>#N/A</v>
      </c>
      <c r="BE567" s="466" t="e">
        <f t="shared" si="686"/>
        <v>#N/A</v>
      </c>
      <c r="BF567" s="466" t="e">
        <f t="shared" si="686"/>
        <v>#N/A</v>
      </c>
      <c r="BG567" s="466" t="e">
        <f t="shared" si="686"/>
        <v>#N/A</v>
      </c>
      <c r="BH567" s="466" t="e">
        <f t="shared" si="686"/>
        <v>#N/A</v>
      </c>
      <c r="BI567" s="466" t="e">
        <f t="shared" si="686"/>
        <v>#N/A</v>
      </c>
      <c r="BJ567" s="466" t="e">
        <f t="shared" si="686"/>
        <v>#N/A</v>
      </c>
      <c r="BK567" s="466" t="e">
        <f t="shared" si="686"/>
        <v>#N/A</v>
      </c>
      <c r="BL567" s="466" t="e">
        <f t="shared" si="686"/>
        <v>#N/A</v>
      </c>
      <c r="BM567" s="466" t="e">
        <f t="shared" si="686"/>
        <v>#N/A</v>
      </c>
      <c r="BN567" s="466" t="e">
        <f t="shared" si="686"/>
        <v>#N/A</v>
      </c>
      <c r="BO567" s="466" t="e">
        <f t="shared" si="686"/>
        <v>#N/A</v>
      </c>
      <c r="BP567" s="466" t="e">
        <f t="shared" si="686"/>
        <v>#N/A</v>
      </c>
      <c r="BQ567" s="466" t="e">
        <f t="shared" si="686"/>
        <v>#N/A</v>
      </c>
      <c r="BR567" s="466" t="e">
        <f t="shared" si="686"/>
        <v>#N/A</v>
      </c>
      <c r="BS567" s="466" t="e">
        <f t="shared" si="686"/>
        <v>#N/A</v>
      </c>
    </row>
    <row r="568" spans="2:71">
      <c r="B568" s="48">
        <f t="shared" si="625"/>
        <v>1892</v>
      </c>
      <c r="E568" s="52"/>
      <c r="M568" s="466" t="e">
        <f t="shared" si="611"/>
        <v>#N/A</v>
      </c>
      <c r="N568" s="466" t="e">
        <f t="shared" si="612"/>
        <v>#N/A</v>
      </c>
      <c r="X568" s="466" t="e">
        <f t="shared" si="613"/>
        <v>#N/A</v>
      </c>
      <c r="Y568" s="466" t="e">
        <f t="shared" si="614"/>
        <v>#N/A</v>
      </c>
      <c r="AA568" s="466" t="e">
        <f t="shared" ref="AA568:AE568" si="687">IF($B568=AA$85-1, AA$84, IF(AND($B568&gt;=AA$85, $B568&lt;=AA$86), AA567*(1+AA118)/(1+$G118), NA()))</f>
        <v>#N/A</v>
      </c>
      <c r="AB568" s="466" t="e">
        <f t="shared" si="687"/>
        <v>#N/A</v>
      </c>
      <c r="AC568" s="466" t="e">
        <f t="shared" si="687"/>
        <v>#N/A</v>
      </c>
      <c r="AD568" s="466" t="e">
        <f t="shared" si="687"/>
        <v>#N/A</v>
      </c>
      <c r="AE568" s="466" t="e">
        <f t="shared" si="687"/>
        <v>#N/A</v>
      </c>
      <c r="AG568" s="466" t="e">
        <f t="shared" si="616"/>
        <v>#N/A</v>
      </c>
      <c r="AM568" s="466" t="e">
        <f t="shared" ref="AM568:AQ568" si="688">IF($B568=AM$85-1, AM$84, IF(AND($B568&gt;=AM$85, $B568&lt;=AM$86), AM567*(1+AM118)/(1+$G118), NA()))</f>
        <v>#N/A</v>
      </c>
      <c r="AN568" s="466" t="e">
        <f t="shared" si="688"/>
        <v>#N/A</v>
      </c>
      <c r="AO568" s="466" t="e">
        <f t="shared" si="688"/>
        <v>#N/A</v>
      </c>
      <c r="AP568" s="466" t="e">
        <f t="shared" si="688"/>
        <v>#N/A</v>
      </c>
      <c r="AQ568" s="466" t="e">
        <f t="shared" si="688"/>
        <v>#N/A</v>
      </c>
      <c r="AS568" s="466" t="e">
        <f t="shared" si="618"/>
        <v>#N/A</v>
      </c>
      <c r="AU568" s="466" t="e">
        <f t="shared" ref="AU568:BS568" si="689">IF($B568=AU$85-1, AU$84, IF(AND($B568&gt;=AU$85, $B568&lt;=AU$86), AU567*(1+AU118)/(1+$G118), NA()))</f>
        <v>#N/A</v>
      </c>
      <c r="AV568" s="466" t="e">
        <f t="shared" si="689"/>
        <v>#N/A</v>
      </c>
      <c r="AW568" s="466" t="e">
        <f t="shared" si="689"/>
        <v>#N/A</v>
      </c>
      <c r="AX568" s="466" t="e">
        <f t="shared" si="689"/>
        <v>#N/A</v>
      </c>
      <c r="AY568" s="466" t="e">
        <f t="shared" si="689"/>
        <v>#N/A</v>
      </c>
      <c r="AZ568" s="466" t="e">
        <f t="shared" si="689"/>
        <v>#N/A</v>
      </c>
      <c r="BA568" s="466" t="e">
        <f t="shared" si="689"/>
        <v>#N/A</v>
      </c>
      <c r="BB568" s="466" t="e">
        <f t="shared" si="689"/>
        <v>#N/A</v>
      </c>
      <c r="BC568" s="466" t="e">
        <f t="shared" si="689"/>
        <v>#N/A</v>
      </c>
      <c r="BD568" s="466" t="e">
        <f t="shared" si="689"/>
        <v>#N/A</v>
      </c>
      <c r="BE568" s="466" t="e">
        <f t="shared" si="689"/>
        <v>#N/A</v>
      </c>
      <c r="BF568" s="466" t="e">
        <f t="shared" si="689"/>
        <v>#N/A</v>
      </c>
      <c r="BG568" s="466" t="e">
        <f t="shared" si="689"/>
        <v>#N/A</v>
      </c>
      <c r="BH568" s="466" t="e">
        <f t="shared" si="689"/>
        <v>#N/A</v>
      </c>
      <c r="BI568" s="466" t="e">
        <f t="shared" si="689"/>
        <v>#N/A</v>
      </c>
      <c r="BJ568" s="466" t="e">
        <f t="shared" si="689"/>
        <v>#N/A</v>
      </c>
      <c r="BK568" s="466" t="e">
        <f t="shared" si="689"/>
        <v>#N/A</v>
      </c>
      <c r="BL568" s="466" t="e">
        <f t="shared" si="689"/>
        <v>#N/A</v>
      </c>
      <c r="BM568" s="466" t="e">
        <f t="shared" si="689"/>
        <v>#N/A</v>
      </c>
      <c r="BN568" s="466" t="e">
        <f t="shared" si="689"/>
        <v>#N/A</v>
      </c>
      <c r="BO568" s="466" t="e">
        <f t="shared" si="689"/>
        <v>#N/A</v>
      </c>
      <c r="BP568" s="466" t="e">
        <f t="shared" si="689"/>
        <v>#N/A</v>
      </c>
      <c r="BQ568" s="466" t="e">
        <f t="shared" si="689"/>
        <v>#N/A</v>
      </c>
      <c r="BR568" s="466" t="e">
        <f t="shared" si="689"/>
        <v>#N/A</v>
      </c>
      <c r="BS568" s="466" t="e">
        <f t="shared" si="689"/>
        <v>#N/A</v>
      </c>
    </row>
    <row r="569" spans="2:71">
      <c r="B569" s="48">
        <f t="shared" si="625"/>
        <v>1893</v>
      </c>
      <c r="E569" s="52"/>
      <c r="M569" s="466" t="e">
        <f t="shared" si="611"/>
        <v>#N/A</v>
      </c>
      <c r="N569" s="466" t="e">
        <f t="shared" si="612"/>
        <v>#N/A</v>
      </c>
      <c r="X569" s="466" t="e">
        <f t="shared" si="613"/>
        <v>#N/A</v>
      </c>
      <c r="Y569" s="466" t="e">
        <f t="shared" si="614"/>
        <v>#N/A</v>
      </c>
      <c r="AA569" s="466" t="e">
        <f t="shared" ref="AA569:AE569" si="690">IF($B569=AA$85-1, AA$84, IF(AND($B569&gt;=AA$85, $B569&lt;=AA$86), AA568*(1+AA119)/(1+$G119), NA()))</f>
        <v>#N/A</v>
      </c>
      <c r="AB569" s="466" t="e">
        <f t="shared" si="690"/>
        <v>#N/A</v>
      </c>
      <c r="AC569" s="466" t="e">
        <f t="shared" si="690"/>
        <v>#N/A</v>
      </c>
      <c r="AD569" s="466" t="e">
        <f t="shared" si="690"/>
        <v>#N/A</v>
      </c>
      <c r="AE569" s="466" t="e">
        <f t="shared" si="690"/>
        <v>#N/A</v>
      </c>
      <c r="AG569" s="466" t="e">
        <f t="shared" si="616"/>
        <v>#N/A</v>
      </c>
      <c r="AM569" s="466" t="e">
        <f t="shared" ref="AM569:AQ569" si="691">IF($B569=AM$85-1, AM$84, IF(AND($B569&gt;=AM$85, $B569&lt;=AM$86), AM568*(1+AM119)/(1+$G119), NA()))</f>
        <v>#N/A</v>
      </c>
      <c r="AN569" s="466" t="e">
        <f t="shared" si="691"/>
        <v>#N/A</v>
      </c>
      <c r="AO569" s="466" t="e">
        <f t="shared" si="691"/>
        <v>#N/A</v>
      </c>
      <c r="AP569" s="466" t="e">
        <f t="shared" si="691"/>
        <v>#N/A</v>
      </c>
      <c r="AQ569" s="466" t="e">
        <f t="shared" si="691"/>
        <v>#N/A</v>
      </c>
      <c r="AS569" s="466" t="e">
        <f t="shared" si="618"/>
        <v>#N/A</v>
      </c>
      <c r="AU569" s="466" t="e">
        <f t="shared" ref="AU569:BS569" si="692">IF($B569=AU$85-1, AU$84, IF(AND($B569&gt;=AU$85, $B569&lt;=AU$86), AU568*(1+AU119)/(1+$G119), NA()))</f>
        <v>#N/A</v>
      </c>
      <c r="AV569" s="466" t="e">
        <f t="shared" si="692"/>
        <v>#N/A</v>
      </c>
      <c r="AW569" s="466" t="e">
        <f t="shared" si="692"/>
        <v>#N/A</v>
      </c>
      <c r="AX569" s="466" t="e">
        <f t="shared" si="692"/>
        <v>#N/A</v>
      </c>
      <c r="AY569" s="466" t="e">
        <f t="shared" si="692"/>
        <v>#N/A</v>
      </c>
      <c r="AZ569" s="466" t="e">
        <f t="shared" si="692"/>
        <v>#N/A</v>
      </c>
      <c r="BA569" s="466" t="e">
        <f t="shared" si="692"/>
        <v>#N/A</v>
      </c>
      <c r="BB569" s="466" t="e">
        <f t="shared" si="692"/>
        <v>#N/A</v>
      </c>
      <c r="BC569" s="466" t="e">
        <f t="shared" si="692"/>
        <v>#N/A</v>
      </c>
      <c r="BD569" s="466" t="e">
        <f t="shared" si="692"/>
        <v>#N/A</v>
      </c>
      <c r="BE569" s="466" t="e">
        <f t="shared" si="692"/>
        <v>#N/A</v>
      </c>
      <c r="BF569" s="466" t="e">
        <f t="shared" si="692"/>
        <v>#N/A</v>
      </c>
      <c r="BG569" s="466" t="e">
        <f t="shared" si="692"/>
        <v>#N/A</v>
      </c>
      <c r="BH569" s="466" t="e">
        <f t="shared" si="692"/>
        <v>#N/A</v>
      </c>
      <c r="BI569" s="466" t="e">
        <f t="shared" si="692"/>
        <v>#N/A</v>
      </c>
      <c r="BJ569" s="466" t="e">
        <f t="shared" si="692"/>
        <v>#N/A</v>
      </c>
      <c r="BK569" s="466" t="e">
        <f t="shared" si="692"/>
        <v>#N/A</v>
      </c>
      <c r="BL569" s="466" t="e">
        <f t="shared" si="692"/>
        <v>#N/A</v>
      </c>
      <c r="BM569" s="466" t="e">
        <f t="shared" si="692"/>
        <v>#N/A</v>
      </c>
      <c r="BN569" s="466" t="e">
        <f t="shared" si="692"/>
        <v>#N/A</v>
      </c>
      <c r="BO569" s="466" t="e">
        <f t="shared" si="692"/>
        <v>#N/A</v>
      </c>
      <c r="BP569" s="466" t="e">
        <f t="shared" si="692"/>
        <v>#N/A</v>
      </c>
      <c r="BQ569" s="466" t="e">
        <f t="shared" si="692"/>
        <v>#N/A</v>
      </c>
      <c r="BR569" s="466" t="e">
        <f t="shared" si="692"/>
        <v>#N/A</v>
      </c>
      <c r="BS569" s="466" t="e">
        <f t="shared" si="692"/>
        <v>#N/A</v>
      </c>
    </row>
    <row r="570" spans="2:71">
      <c r="B570" s="48">
        <f t="shared" si="625"/>
        <v>1894</v>
      </c>
      <c r="E570" s="52"/>
      <c r="M570" s="466" t="e">
        <f t="shared" si="611"/>
        <v>#N/A</v>
      </c>
      <c r="N570" s="466" t="e">
        <f t="shared" si="612"/>
        <v>#N/A</v>
      </c>
      <c r="X570" s="466" t="e">
        <f t="shared" si="613"/>
        <v>#N/A</v>
      </c>
      <c r="Y570" s="466" t="e">
        <f t="shared" si="614"/>
        <v>#N/A</v>
      </c>
      <c r="AA570" s="466" t="e">
        <f t="shared" ref="AA570:AE570" si="693">IF($B570=AA$85-1, AA$84, IF(AND($B570&gt;=AA$85, $B570&lt;=AA$86), AA569*(1+AA120)/(1+$G120), NA()))</f>
        <v>#N/A</v>
      </c>
      <c r="AB570" s="466" t="e">
        <f t="shared" si="693"/>
        <v>#N/A</v>
      </c>
      <c r="AC570" s="466" t="e">
        <f t="shared" si="693"/>
        <v>#N/A</v>
      </c>
      <c r="AD570" s="466" t="e">
        <f t="shared" si="693"/>
        <v>#N/A</v>
      </c>
      <c r="AE570" s="466" t="e">
        <f t="shared" si="693"/>
        <v>#N/A</v>
      </c>
      <c r="AG570" s="466" t="e">
        <f t="shared" si="616"/>
        <v>#N/A</v>
      </c>
      <c r="AM570" s="466" t="e">
        <f t="shared" ref="AM570:AQ570" si="694">IF($B570=AM$85-1, AM$84, IF(AND($B570&gt;=AM$85, $B570&lt;=AM$86), AM569*(1+AM120)/(1+$G120), NA()))</f>
        <v>#N/A</v>
      </c>
      <c r="AN570" s="466" t="e">
        <f t="shared" si="694"/>
        <v>#N/A</v>
      </c>
      <c r="AO570" s="466" t="e">
        <f t="shared" si="694"/>
        <v>#N/A</v>
      </c>
      <c r="AP570" s="466" t="e">
        <f t="shared" si="694"/>
        <v>#N/A</v>
      </c>
      <c r="AQ570" s="466" t="e">
        <f t="shared" si="694"/>
        <v>#N/A</v>
      </c>
      <c r="AS570" s="466" t="e">
        <f t="shared" si="618"/>
        <v>#N/A</v>
      </c>
      <c r="AU570" s="466" t="e">
        <f t="shared" ref="AU570:BS570" si="695">IF($B570=AU$85-1, AU$84, IF(AND($B570&gt;=AU$85, $B570&lt;=AU$86), AU569*(1+AU120)/(1+$G120), NA()))</f>
        <v>#N/A</v>
      </c>
      <c r="AV570" s="466" t="e">
        <f t="shared" si="695"/>
        <v>#N/A</v>
      </c>
      <c r="AW570" s="466" t="e">
        <f t="shared" si="695"/>
        <v>#N/A</v>
      </c>
      <c r="AX570" s="466" t="e">
        <f t="shared" si="695"/>
        <v>#N/A</v>
      </c>
      <c r="AY570" s="466" t="e">
        <f t="shared" si="695"/>
        <v>#N/A</v>
      </c>
      <c r="AZ570" s="466" t="e">
        <f t="shared" si="695"/>
        <v>#N/A</v>
      </c>
      <c r="BA570" s="466" t="e">
        <f t="shared" si="695"/>
        <v>#N/A</v>
      </c>
      <c r="BB570" s="466" t="e">
        <f t="shared" si="695"/>
        <v>#N/A</v>
      </c>
      <c r="BC570" s="466" t="e">
        <f t="shared" si="695"/>
        <v>#N/A</v>
      </c>
      <c r="BD570" s="466" t="e">
        <f t="shared" si="695"/>
        <v>#N/A</v>
      </c>
      <c r="BE570" s="466" t="e">
        <f t="shared" si="695"/>
        <v>#N/A</v>
      </c>
      <c r="BF570" s="466" t="e">
        <f t="shared" si="695"/>
        <v>#N/A</v>
      </c>
      <c r="BG570" s="466" t="e">
        <f t="shared" si="695"/>
        <v>#N/A</v>
      </c>
      <c r="BH570" s="466" t="e">
        <f t="shared" si="695"/>
        <v>#N/A</v>
      </c>
      <c r="BI570" s="466" t="e">
        <f t="shared" si="695"/>
        <v>#N/A</v>
      </c>
      <c r="BJ570" s="466" t="e">
        <f t="shared" si="695"/>
        <v>#N/A</v>
      </c>
      <c r="BK570" s="466" t="e">
        <f t="shared" si="695"/>
        <v>#N/A</v>
      </c>
      <c r="BL570" s="466" t="e">
        <f t="shared" si="695"/>
        <v>#N/A</v>
      </c>
      <c r="BM570" s="466" t="e">
        <f t="shared" si="695"/>
        <v>#N/A</v>
      </c>
      <c r="BN570" s="466" t="e">
        <f t="shared" si="695"/>
        <v>#N/A</v>
      </c>
      <c r="BO570" s="466" t="e">
        <f t="shared" si="695"/>
        <v>#N/A</v>
      </c>
      <c r="BP570" s="466" t="e">
        <f t="shared" si="695"/>
        <v>#N/A</v>
      </c>
      <c r="BQ570" s="466" t="e">
        <f t="shared" si="695"/>
        <v>#N/A</v>
      </c>
      <c r="BR570" s="466" t="e">
        <f t="shared" si="695"/>
        <v>#N/A</v>
      </c>
      <c r="BS570" s="466" t="e">
        <f t="shared" si="695"/>
        <v>#N/A</v>
      </c>
    </row>
    <row r="571" spans="2:71">
      <c r="B571" s="48">
        <f t="shared" si="625"/>
        <v>1895</v>
      </c>
      <c r="E571" s="52"/>
      <c r="M571" s="466" t="e">
        <f t="shared" si="611"/>
        <v>#N/A</v>
      </c>
      <c r="N571" s="466" t="e">
        <f t="shared" si="612"/>
        <v>#N/A</v>
      </c>
      <c r="X571" s="466" t="e">
        <f t="shared" si="613"/>
        <v>#N/A</v>
      </c>
      <c r="Y571" s="466" t="e">
        <f t="shared" si="614"/>
        <v>#N/A</v>
      </c>
      <c r="AA571" s="466" t="e">
        <f t="shared" ref="AA571:AE571" si="696">IF($B571=AA$85-1, AA$84, IF(AND($B571&gt;=AA$85, $B571&lt;=AA$86), AA570*(1+AA121)/(1+$G121), NA()))</f>
        <v>#N/A</v>
      </c>
      <c r="AB571" s="466" t="e">
        <f t="shared" si="696"/>
        <v>#N/A</v>
      </c>
      <c r="AC571" s="466" t="e">
        <f t="shared" si="696"/>
        <v>#N/A</v>
      </c>
      <c r="AD571" s="466" t="e">
        <f t="shared" si="696"/>
        <v>#N/A</v>
      </c>
      <c r="AE571" s="466" t="e">
        <f t="shared" si="696"/>
        <v>#N/A</v>
      </c>
      <c r="AG571" s="466" t="e">
        <f t="shared" si="616"/>
        <v>#N/A</v>
      </c>
      <c r="AM571" s="466" t="e">
        <f t="shared" ref="AM571:AQ571" si="697">IF($B571=AM$85-1, AM$84, IF(AND($B571&gt;=AM$85, $B571&lt;=AM$86), AM570*(1+AM121)/(1+$G121), NA()))</f>
        <v>#N/A</v>
      </c>
      <c r="AN571" s="466" t="e">
        <f t="shared" si="697"/>
        <v>#N/A</v>
      </c>
      <c r="AO571" s="466" t="e">
        <f t="shared" si="697"/>
        <v>#N/A</v>
      </c>
      <c r="AP571" s="466" t="e">
        <f t="shared" si="697"/>
        <v>#N/A</v>
      </c>
      <c r="AQ571" s="466" t="e">
        <f t="shared" si="697"/>
        <v>#N/A</v>
      </c>
      <c r="AS571" s="466" t="e">
        <f t="shared" si="618"/>
        <v>#N/A</v>
      </c>
      <c r="AU571" s="466" t="e">
        <f t="shared" ref="AU571:BS571" si="698">IF($B571=AU$85-1, AU$84, IF(AND($B571&gt;=AU$85, $B571&lt;=AU$86), AU570*(1+AU121)/(1+$G121), NA()))</f>
        <v>#N/A</v>
      </c>
      <c r="AV571" s="466" t="e">
        <f t="shared" si="698"/>
        <v>#N/A</v>
      </c>
      <c r="AW571" s="466" t="e">
        <f t="shared" si="698"/>
        <v>#N/A</v>
      </c>
      <c r="AX571" s="466" t="e">
        <f t="shared" si="698"/>
        <v>#N/A</v>
      </c>
      <c r="AY571" s="466" t="e">
        <f t="shared" si="698"/>
        <v>#N/A</v>
      </c>
      <c r="AZ571" s="466" t="e">
        <f t="shared" si="698"/>
        <v>#N/A</v>
      </c>
      <c r="BA571" s="466" t="e">
        <f t="shared" si="698"/>
        <v>#N/A</v>
      </c>
      <c r="BB571" s="466" t="e">
        <f t="shared" si="698"/>
        <v>#N/A</v>
      </c>
      <c r="BC571" s="466" t="e">
        <f t="shared" si="698"/>
        <v>#N/A</v>
      </c>
      <c r="BD571" s="466" t="e">
        <f t="shared" si="698"/>
        <v>#N/A</v>
      </c>
      <c r="BE571" s="466" t="e">
        <f t="shared" si="698"/>
        <v>#N/A</v>
      </c>
      <c r="BF571" s="466" t="e">
        <f t="shared" si="698"/>
        <v>#N/A</v>
      </c>
      <c r="BG571" s="466" t="e">
        <f t="shared" si="698"/>
        <v>#N/A</v>
      </c>
      <c r="BH571" s="466" t="e">
        <f t="shared" si="698"/>
        <v>#N/A</v>
      </c>
      <c r="BI571" s="466" t="e">
        <f t="shared" si="698"/>
        <v>#N/A</v>
      </c>
      <c r="BJ571" s="466" t="e">
        <f t="shared" si="698"/>
        <v>#N/A</v>
      </c>
      <c r="BK571" s="466" t="e">
        <f t="shared" si="698"/>
        <v>#N/A</v>
      </c>
      <c r="BL571" s="466" t="e">
        <f t="shared" si="698"/>
        <v>#N/A</v>
      </c>
      <c r="BM571" s="466" t="e">
        <f t="shared" si="698"/>
        <v>#N/A</v>
      </c>
      <c r="BN571" s="466" t="e">
        <f t="shared" si="698"/>
        <v>#N/A</v>
      </c>
      <c r="BO571" s="466" t="e">
        <f t="shared" si="698"/>
        <v>#N/A</v>
      </c>
      <c r="BP571" s="466" t="e">
        <f t="shared" si="698"/>
        <v>#N/A</v>
      </c>
      <c r="BQ571" s="466" t="e">
        <f t="shared" si="698"/>
        <v>#N/A</v>
      </c>
      <c r="BR571" s="466" t="e">
        <f t="shared" si="698"/>
        <v>#N/A</v>
      </c>
      <c r="BS571" s="466" t="e">
        <f t="shared" si="698"/>
        <v>#N/A</v>
      </c>
    </row>
    <row r="572" spans="2:71">
      <c r="B572" s="48">
        <f t="shared" si="625"/>
        <v>1896</v>
      </c>
      <c r="E572" s="52"/>
      <c r="M572" s="466" t="e">
        <f t="shared" si="611"/>
        <v>#N/A</v>
      </c>
      <c r="N572" s="466" t="e">
        <f t="shared" si="612"/>
        <v>#N/A</v>
      </c>
      <c r="X572" s="466" t="e">
        <f t="shared" si="613"/>
        <v>#N/A</v>
      </c>
      <c r="Y572" s="466" t="e">
        <f t="shared" si="614"/>
        <v>#N/A</v>
      </c>
      <c r="AA572" s="466" t="e">
        <f t="shared" ref="AA572:AE572" si="699">IF($B572=AA$85-1, AA$84, IF(AND($B572&gt;=AA$85, $B572&lt;=AA$86), AA571*(1+AA122)/(1+$G122), NA()))</f>
        <v>#N/A</v>
      </c>
      <c r="AB572" s="466" t="e">
        <f t="shared" si="699"/>
        <v>#N/A</v>
      </c>
      <c r="AC572" s="466" t="e">
        <f t="shared" si="699"/>
        <v>#N/A</v>
      </c>
      <c r="AD572" s="466" t="e">
        <f t="shared" si="699"/>
        <v>#N/A</v>
      </c>
      <c r="AE572" s="466" t="e">
        <f t="shared" si="699"/>
        <v>#N/A</v>
      </c>
      <c r="AG572" s="466" t="e">
        <f t="shared" si="616"/>
        <v>#N/A</v>
      </c>
      <c r="AM572" s="466" t="e">
        <f t="shared" ref="AM572:AQ572" si="700">IF($B572=AM$85-1, AM$84, IF(AND($B572&gt;=AM$85, $B572&lt;=AM$86), AM571*(1+AM122)/(1+$G122), NA()))</f>
        <v>#N/A</v>
      </c>
      <c r="AN572" s="466" t="e">
        <f t="shared" si="700"/>
        <v>#N/A</v>
      </c>
      <c r="AO572" s="466" t="e">
        <f t="shared" si="700"/>
        <v>#N/A</v>
      </c>
      <c r="AP572" s="466" t="e">
        <f t="shared" si="700"/>
        <v>#N/A</v>
      </c>
      <c r="AQ572" s="466" t="e">
        <f t="shared" si="700"/>
        <v>#N/A</v>
      </c>
      <c r="AS572" s="466" t="e">
        <f t="shared" si="618"/>
        <v>#N/A</v>
      </c>
      <c r="AU572" s="466" t="e">
        <f t="shared" ref="AU572:BS572" si="701">IF($B572=AU$85-1, AU$84, IF(AND($B572&gt;=AU$85, $B572&lt;=AU$86), AU571*(1+AU122)/(1+$G122), NA()))</f>
        <v>#N/A</v>
      </c>
      <c r="AV572" s="466" t="e">
        <f t="shared" si="701"/>
        <v>#N/A</v>
      </c>
      <c r="AW572" s="466" t="e">
        <f t="shared" si="701"/>
        <v>#N/A</v>
      </c>
      <c r="AX572" s="466" t="e">
        <f t="shared" si="701"/>
        <v>#N/A</v>
      </c>
      <c r="AY572" s="466" t="e">
        <f t="shared" si="701"/>
        <v>#N/A</v>
      </c>
      <c r="AZ572" s="466" t="e">
        <f t="shared" si="701"/>
        <v>#N/A</v>
      </c>
      <c r="BA572" s="466" t="e">
        <f t="shared" si="701"/>
        <v>#N/A</v>
      </c>
      <c r="BB572" s="466" t="e">
        <f t="shared" si="701"/>
        <v>#N/A</v>
      </c>
      <c r="BC572" s="466" t="e">
        <f t="shared" si="701"/>
        <v>#N/A</v>
      </c>
      <c r="BD572" s="466" t="e">
        <f t="shared" si="701"/>
        <v>#N/A</v>
      </c>
      <c r="BE572" s="466" t="e">
        <f t="shared" si="701"/>
        <v>#N/A</v>
      </c>
      <c r="BF572" s="466" t="e">
        <f t="shared" si="701"/>
        <v>#N/A</v>
      </c>
      <c r="BG572" s="466" t="e">
        <f t="shared" si="701"/>
        <v>#N/A</v>
      </c>
      <c r="BH572" s="466" t="e">
        <f t="shared" si="701"/>
        <v>#N/A</v>
      </c>
      <c r="BI572" s="466" t="e">
        <f t="shared" si="701"/>
        <v>#N/A</v>
      </c>
      <c r="BJ572" s="466" t="e">
        <f t="shared" si="701"/>
        <v>#N/A</v>
      </c>
      <c r="BK572" s="466" t="e">
        <f t="shared" si="701"/>
        <v>#N/A</v>
      </c>
      <c r="BL572" s="466" t="e">
        <f t="shared" si="701"/>
        <v>#N/A</v>
      </c>
      <c r="BM572" s="466" t="e">
        <f t="shared" si="701"/>
        <v>#N/A</v>
      </c>
      <c r="BN572" s="466" t="e">
        <f t="shared" si="701"/>
        <v>#N/A</v>
      </c>
      <c r="BO572" s="466" t="e">
        <f t="shared" si="701"/>
        <v>#N/A</v>
      </c>
      <c r="BP572" s="466" t="e">
        <f t="shared" si="701"/>
        <v>#N/A</v>
      </c>
      <c r="BQ572" s="466" t="e">
        <f t="shared" si="701"/>
        <v>#N/A</v>
      </c>
      <c r="BR572" s="466" t="e">
        <f t="shared" si="701"/>
        <v>#N/A</v>
      </c>
      <c r="BS572" s="466" t="e">
        <f t="shared" si="701"/>
        <v>#N/A</v>
      </c>
    </row>
    <row r="573" spans="2:71">
      <c r="B573" s="48">
        <f t="shared" si="625"/>
        <v>1897</v>
      </c>
      <c r="E573" s="52"/>
      <c r="M573" s="466" t="e">
        <f t="shared" si="611"/>
        <v>#N/A</v>
      </c>
      <c r="N573" s="466" t="e">
        <f t="shared" si="612"/>
        <v>#N/A</v>
      </c>
      <c r="X573" s="466" t="e">
        <f t="shared" si="613"/>
        <v>#N/A</v>
      </c>
      <c r="Y573" s="466" t="e">
        <f t="shared" si="614"/>
        <v>#N/A</v>
      </c>
      <c r="AA573" s="466" t="e">
        <f t="shared" ref="AA573:AE573" si="702">IF($B573=AA$85-1, AA$84, IF(AND($B573&gt;=AA$85, $B573&lt;=AA$86), AA572*(1+AA123)/(1+$G123), NA()))</f>
        <v>#N/A</v>
      </c>
      <c r="AB573" s="466" t="e">
        <f t="shared" si="702"/>
        <v>#N/A</v>
      </c>
      <c r="AC573" s="466" t="e">
        <f t="shared" si="702"/>
        <v>#N/A</v>
      </c>
      <c r="AD573" s="466" t="e">
        <f t="shared" si="702"/>
        <v>#N/A</v>
      </c>
      <c r="AE573" s="466" t="e">
        <f t="shared" si="702"/>
        <v>#N/A</v>
      </c>
      <c r="AG573" s="466" t="e">
        <f t="shared" si="616"/>
        <v>#N/A</v>
      </c>
      <c r="AM573" s="466" t="e">
        <f t="shared" ref="AM573:AQ573" si="703">IF($B573=AM$85-1, AM$84, IF(AND($B573&gt;=AM$85, $B573&lt;=AM$86), AM572*(1+AM123)/(1+$G123), NA()))</f>
        <v>#N/A</v>
      </c>
      <c r="AN573" s="466" t="e">
        <f t="shared" si="703"/>
        <v>#N/A</v>
      </c>
      <c r="AO573" s="466" t="e">
        <f t="shared" si="703"/>
        <v>#N/A</v>
      </c>
      <c r="AP573" s="466" t="e">
        <f t="shared" si="703"/>
        <v>#N/A</v>
      </c>
      <c r="AQ573" s="466" t="e">
        <f t="shared" si="703"/>
        <v>#N/A</v>
      </c>
      <c r="AS573" s="466" t="e">
        <f t="shared" si="618"/>
        <v>#N/A</v>
      </c>
      <c r="AU573" s="466" t="e">
        <f t="shared" ref="AU573:BS573" si="704">IF($B573=AU$85-1, AU$84, IF(AND($B573&gt;=AU$85, $B573&lt;=AU$86), AU572*(1+AU123)/(1+$G123), NA()))</f>
        <v>#N/A</v>
      </c>
      <c r="AV573" s="466" t="e">
        <f t="shared" si="704"/>
        <v>#N/A</v>
      </c>
      <c r="AW573" s="466" t="e">
        <f t="shared" si="704"/>
        <v>#N/A</v>
      </c>
      <c r="AX573" s="466" t="e">
        <f t="shared" si="704"/>
        <v>#N/A</v>
      </c>
      <c r="AY573" s="466" t="e">
        <f t="shared" si="704"/>
        <v>#N/A</v>
      </c>
      <c r="AZ573" s="466" t="e">
        <f t="shared" si="704"/>
        <v>#N/A</v>
      </c>
      <c r="BA573" s="466" t="e">
        <f t="shared" si="704"/>
        <v>#N/A</v>
      </c>
      <c r="BB573" s="466" t="e">
        <f t="shared" si="704"/>
        <v>#N/A</v>
      </c>
      <c r="BC573" s="466" t="e">
        <f t="shared" si="704"/>
        <v>#N/A</v>
      </c>
      <c r="BD573" s="466" t="e">
        <f t="shared" si="704"/>
        <v>#N/A</v>
      </c>
      <c r="BE573" s="466" t="e">
        <f t="shared" si="704"/>
        <v>#N/A</v>
      </c>
      <c r="BF573" s="466" t="e">
        <f t="shared" si="704"/>
        <v>#N/A</v>
      </c>
      <c r="BG573" s="466" t="e">
        <f t="shared" si="704"/>
        <v>#N/A</v>
      </c>
      <c r="BH573" s="466" t="e">
        <f t="shared" si="704"/>
        <v>#N/A</v>
      </c>
      <c r="BI573" s="466" t="e">
        <f t="shared" si="704"/>
        <v>#N/A</v>
      </c>
      <c r="BJ573" s="466" t="e">
        <f t="shared" si="704"/>
        <v>#N/A</v>
      </c>
      <c r="BK573" s="466" t="e">
        <f t="shared" si="704"/>
        <v>#N/A</v>
      </c>
      <c r="BL573" s="466" t="e">
        <f t="shared" si="704"/>
        <v>#N/A</v>
      </c>
      <c r="BM573" s="466" t="e">
        <f t="shared" si="704"/>
        <v>#N/A</v>
      </c>
      <c r="BN573" s="466" t="e">
        <f t="shared" si="704"/>
        <v>#N/A</v>
      </c>
      <c r="BO573" s="466" t="e">
        <f t="shared" si="704"/>
        <v>#N/A</v>
      </c>
      <c r="BP573" s="466" t="e">
        <f t="shared" si="704"/>
        <v>#N/A</v>
      </c>
      <c r="BQ573" s="466" t="e">
        <f t="shared" si="704"/>
        <v>#N/A</v>
      </c>
      <c r="BR573" s="466" t="e">
        <f t="shared" si="704"/>
        <v>#N/A</v>
      </c>
      <c r="BS573" s="466" t="e">
        <f t="shared" si="704"/>
        <v>#N/A</v>
      </c>
    </row>
    <row r="574" spans="2:71">
      <c r="B574" s="48">
        <f t="shared" si="625"/>
        <v>1898</v>
      </c>
      <c r="E574" s="52"/>
      <c r="M574" s="466" t="e">
        <f t="shared" si="611"/>
        <v>#N/A</v>
      </c>
      <c r="N574" s="466" t="e">
        <f t="shared" si="612"/>
        <v>#N/A</v>
      </c>
      <c r="X574" s="466" t="e">
        <f t="shared" si="613"/>
        <v>#N/A</v>
      </c>
      <c r="Y574" s="466" t="e">
        <f t="shared" si="614"/>
        <v>#N/A</v>
      </c>
      <c r="AA574" s="466" t="e">
        <f t="shared" ref="AA574:AE574" si="705">IF($B574=AA$85-1, AA$84, IF(AND($B574&gt;=AA$85, $B574&lt;=AA$86), AA573*(1+AA124)/(1+$G124), NA()))</f>
        <v>#N/A</v>
      </c>
      <c r="AB574" s="466" t="e">
        <f t="shared" si="705"/>
        <v>#N/A</v>
      </c>
      <c r="AC574" s="466" t="e">
        <f t="shared" si="705"/>
        <v>#N/A</v>
      </c>
      <c r="AD574" s="466" t="e">
        <f t="shared" si="705"/>
        <v>#N/A</v>
      </c>
      <c r="AE574" s="466" t="e">
        <f t="shared" si="705"/>
        <v>#N/A</v>
      </c>
      <c r="AG574" s="466" t="e">
        <f t="shared" si="616"/>
        <v>#N/A</v>
      </c>
      <c r="AM574" s="466" t="e">
        <f t="shared" ref="AM574:AQ574" si="706">IF($B574=AM$85-1, AM$84, IF(AND($B574&gt;=AM$85, $B574&lt;=AM$86), AM573*(1+AM124)/(1+$G124), NA()))</f>
        <v>#N/A</v>
      </c>
      <c r="AN574" s="466" t="e">
        <f t="shared" si="706"/>
        <v>#N/A</v>
      </c>
      <c r="AO574" s="466" t="e">
        <f t="shared" si="706"/>
        <v>#N/A</v>
      </c>
      <c r="AP574" s="466" t="e">
        <f t="shared" si="706"/>
        <v>#N/A</v>
      </c>
      <c r="AQ574" s="466" t="e">
        <f t="shared" si="706"/>
        <v>#N/A</v>
      </c>
      <c r="AS574" s="466" t="e">
        <f t="shared" si="618"/>
        <v>#N/A</v>
      </c>
      <c r="AU574" s="466" t="e">
        <f t="shared" ref="AU574:BS574" si="707">IF($B574=AU$85-1, AU$84, IF(AND($B574&gt;=AU$85, $B574&lt;=AU$86), AU573*(1+AU124)/(1+$G124), NA()))</f>
        <v>#N/A</v>
      </c>
      <c r="AV574" s="466" t="e">
        <f t="shared" si="707"/>
        <v>#N/A</v>
      </c>
      <c r="AW574" s="466" t="e">
        <f t="shared" si="707"/>
        <v>#N/A</v>
      </c>
      <c r="AX574" s="466" t="e">
        <f t="shared" si="707"/>
        <v>#N/A</v>
      </c>
      <c r="AY574" s="466" t="e">
        <f t="shared" si="707"/>
        <v>#N/A</v>
      </c>
      <c r="AZ574" s="466" t="e">
        <f t="shared" si="707"/>
        <v>#N/A</v>
      </c>
      <c r="BA574" s="466" t="e">
        <f t="shared" si="707"/>
        <v>#N/A</v>
      </c>
      <c r="BB574" s="466" t="e">
        <f t="shared" si="707"/>
        <v>#N/A</v>
      </c>
      <c r="BC574" s="466" t="e">
        <f t="shared" si="707"/>
        <v>#N/A</v>
      </c>
      <c r="BD574" s="466" t="e">
        <f t="shared" si="707"/>
        <v>#N/A</v>
      </c>
      <c r="BE574" s="466" t="e">
        <f t="shared" si="707"/>
        <v>#N/A</v>
      </c>
      <c r="BF574" s="466" t="e">
        <f t="shared" si="707"/>
        <v>#N/A</v>
      </c>
      <c r="BG574" s="466" t="e">
        <f t="shared" si="707"/>
        <v>#N/A</v>
      </c>
      <c r="BH574" s="466" t="e">
        <f t="shared" si="707"/>
        <v>#N/A</v>
      </c>
      <c r="BI574" s="466" t="e">
        <f t="shared" si="707"/>
        <v>#N/A</v>
      </c>
      <c r="BJ574" s="466" t="e">
        <f t="shared" si="707"/>
        <v>#N/A</v>
      </c>
      <c r="BK574" s="466" t="e">
        <f t="shared" si="707"/>
        <v>#N/A</v>
      </c>
      <c r="BL574" s="466" t="e">
        <f t="shared" si="707"/>
        <v>#N/A</v>
      </c>
      <c r="BM574" s="466" t="e">
        <f t="shared" si="707"/>
        <v>#N/A</v>
      </c>
      <c r="BN574" s="466" t="e">
        <f t="shared" si="707"/>
        <v>#N/A</v>
      </c>
      <c r="BO574" s="466" t="e">
        <f t="shared" si="707"/>
        <v>#N/A</v>
      </c>
      <c r="BP574" s="466" t="e">
        <f t="shared" si="707"/>
        <v>#N/A</v>
      </c>
      <c r="BQ574" s="466" t="e">
        <f t="shared" si="707"/>
        <v>#N/A</v>
      </c>
      <c r="BR574" s="466" t="e">
        <f t="shared" si="707"/>
        <v>#N/A</v>
      </c>
      <c r="BS574" s="466" t="e">
        <f t="shared" si="707"/>
        <v>#N/A</v>
      </c>
    </row>
    <row r="575" spans="2:71">
      <c r="B575" s="48">
        <f t="shared" si="625"/>
        <v>1899</v>
      </c>
      <c r="E575" s="52"/>
      <c r="M575" s="466" t="e">
        <f t="shared" si="611"/>
        <v>#N/A</v>
      </c>
      <c r="N575" s="466" t="e">
        <f t="shared" si="612"/>
        <v>#N/A</v>
      </c>
      <c r="X575" s="466" t="e">
        <f t="shared" si="613"/>
        <v>#N/A</v>
      </c>
      <c r="Y575" s="466" t="e">
        <f t="shared" si="614"/>
        <v>#N/A</v>
      </c>
      <c r="AA575" s="466" t="e">
        <f t="shared" ref="AA575:AE575" si="708">IF($B575=AA$85-1, AA$84, IF(AND($B575&gt;=AA$85, $B575&lt;=AA$86), AA574*(1+AA125)/(1+$G125), NA()))</f>
        <v>#N/A</v>
      </c>
      <c r="AB575" s="466" t="e">
        <f t="shared" si="708"/>
        <v>#N/A</v>
      </c>
      <c r="AC575" s="466" t="e">
        <f t="shared" si="708"/>
        <v>#N/A</v>
      </c>
      <c r="AD575" s="466" t="e">
        <f t="shared" si="708"/>
        <v>#N/A</v>
      </c>
      <c r="AE575" s="466" t="e">
        <f t="shared" si="708"/>
        <v>#N/A</v>
      </c>
      <c r="AG575" s="466" t="e">
        <f t="shared" si="616"/>
        <v>#N/A</v>
      </c>
      <c r="AM575" s="466" t="e">
        <f t="shared" ref="AM575:AQ575" si="709">IF($B575=AM$85-1, AM$84, IF(AND($B575&gt;=AM$85, $B575&lt;=AM$86), AM574*(1+AM125)/(1+$G125), NA()))</f>
        <v>#N/A</v>
      </c>
      <c r="AN575" s="466" t="e">
        <f t="shared" si="709"/>
        <v>#N/A</v>
      </c>
      <c r="AO575" s="466" t="e">
        <f t="shared" si="709"/>
        <v>#N/A</v>
      </c>
      <c r="AP575" s="466" t="e">
        <f t="shared" si="709"/>
        <v>#N/A</v>
      </c>
      <c r="AQ575" s="466" t="e">
        <f t="shared" si="709"/>
        <v>#N/A</v>
      </c>
      <c r="AS575" s="466" t="e">
        <f t="shared" si="618"/>
        <v>#N/A</v>
      </c>
      <c r="AU575" s="466" t="e">
        <f t="shared" ref="AU575:BS575" si="710">IF($B575=AU$85-1, AU$84, IF(AND($B575&gt;=AU$85, $B575&lt;=AU$86), AU574*(1+AU125)/(1+$G125), NA()))</f>
        <v>#N/A</v>
      </c>
      <c r="AV575" s="466" t="e">
        <f t="shared" si="710"/>
        <v>#N/A</v>
      </c>
      <c r="AW575" s="466" t="e">
        <f t="shared" si="710"/>
        <v>#N/A</v>
      </c>
      <c r="AX575" s="466" t="e">
        <f t="shared" si="710"/>
        <v>#N/A</v>
      </c>
      <c r="AY575" s="466" t="e">
        <f t="shared" si="710"/>
        <v>#N/A</v>
      </c>
      <c r="AZ575" s="466" t="e">
        <f t="shared" si="710"/>
        <v>#N/A</v>
      </c>
      <c r="BA575" s="466" t="e">
        <f t="shared" si="710"/>
        <v>#N/A</v>
      </c>
      <c r="BB575" s="466" t="e">
        <f t="shared" si="710"/>
        <v>#N/A</v>
      </c>
      <c r="BC575" s="466" t="e">
        <f t="shared" si="710"/>
        <v>#N/A</v>
      </c>
      <c r="BD575" s="466" t="e">
        <f t="shared" si="710"/>
        <v>#N/A</v>
      </c>
      <c r="BE575" s="466" t="e">
        <f t="shared" si="710"/>
        <v>#N/A</v>
      </c>
      <c r="BF575" s="466" t="e">
        <f t="shared" si="710"/>
        <v>#N/A</v>
      </c>
      <c r="BG575" s="466" t="e">
        <f t="shared" si="710"/>
        <v>#N/A</v>
      </c>
      <c r="BH575" s="466" t="e">
        <f t="shared" si="710"/>
        <v>#N/A</v>
      </c>
      <c r="BI575" s="466" t="e">
        <f t="shared" si="710"/>
        <v>#N/A</v>
      </c>
      <c r="BJ575" s="466" t="e">
        <f t="shared" si="710"/>
        <v>#N/A</v>
      </c>
      <c r="BK575" s="466" t="e">
        <f t="shared" si="710"/>
        <v>#N/A</v>
      </c>
      <c r="BL575" s="466" t="e">
        <f t="shared" si="710"/>
        <v>#N/A</v>
      </c>
      <c r="BM575" s="466" t="e">
        <f t="shared" si="710"/>
        <v>#N/A</v>
      </c>
      <c r="BN575" s="466" t="e">
        <f t="shared" si="710"/>
        <v>#N/A</v>
      </c>
      <c r="BO575" s="466" t="e">
        <f t="shared" si="710"/>
        <v>#N/A</v>
      </c>
      <c r="BP575" s="466" t="e">
        <f t="shared" si="710"/>
        <v>#N/A</v>
      </c>
      <c r="BQ575" s="466" t="e">
        <f t="shared" si="710"/>
        <v>#N/A</v>
      </c>
      <c r="BR575" s="466" t="e">
        <f t="shared" si="710"/>
        <v>#N/A</v>
      </c>
      <c r="BS575" s="466" t="e">
        <f t="shared" si="710"/>
        <v>#N/A</v>
      </c>
    </row>
    <row r="576" spans="2:71">
      <c r="B576" s="48">
        <f t="shared" si="625"/>
        <v>1900</v>
      </c>
      <c r="E576" s="52"/>
      <c r="M576" s="466" t="e">
        <f t="shared" si="611"/>
        <v>#N/A</v>
      </c>
      <c r="N576" s="466" t="e">
        <f t="shared" si="612"/>
        <v>#N/A</v>
      </c>
      <c r="X576" s="466" t="e">
        <f t="shared" si="613"/>
        <v>#N/A</v>
      </c>
      <c r="Y576" s="466" t="e">
        <f t="shared" si="614"/>
        <v>#N/A</v>
      </c>
      <c r="AA576" s="466" t="e">
        <f t="shared" ref="AA576:AE576" si="711">IF($B576=AA$85-1, AA$84, IF(AND($B576&gt;=AA$85, $B576&lt;=AA$86), AA575*(1+AA126)/(1+$G126), NA()))</f>
        <v>#N/A</v>
      </c>
      <c r="AB576" s="466" t="e">
        <f t="shared" si="711"/>
        <v>#N/A</v>
      </c>
      <c r="AC576" s="466" t="e">
        <f t="shared" si="711"/>
        <v>#N/A</v>
      </c>
      <c r="AD576" s="466" t="e">
        <f t="shared" si="711"/>
        <v>#N/A</v>
      </c>
      <c r="AE576" s="466" t="e">
        <f t="shared" si="711"/>
        <v>#N/A</v>
      </c>
      <c r="AG576" s="466" t="e">
        <f t="shared" si="616"/>
        <v>#N/A</v>
      </c>
      <c r="AM576" s="466" t="e">
        <f t="shared" ref="AM576:AQ576" si="712">IF($B576=AM$85-1, AM$84, IF(AND($B576&gt;=AM$85, $B576&lt;=AM$86), AM575*(1+AM126)/(1+$G126), NA()))</f>
        <v>#N/A</v>
      </c>
      <c r="AN576" s="466" t="e">
        <f t="shared" si="712"/>
        <v>#N/A</v>
      </c>
      <c r="AO576" s="466" t="e">
        <f t="shared" si="712"/>
        <v>#N/A</v>
      </c>
      <c r="AP576" s="466" t="e">
        <f t="shared" si="712"/>
        <v>#N/A</v>
      </c>
      <c r="AQ576" s="466" t="e">
        <f t="shared" si="712"/>
        <v>#N/A</v>
      </c>
      <c r="AS576" s="466" t="e">
        <f t="shared" si="618"/>
        <v>#N/A</v>
      </c>
      <c r="AU576" s="466" t="e">
        <f t="shared" ref="AU576:BS576" si="713">IF($B576=AU$85-1, AU$84, IF(AND($B576&gt;=AU$85, $B576&lt;=AU$86), AU575*(1+AU126)/(1+$G126), NA()))</f>
        <v>#N/A</v>
      </c>
      <c r="AV576" s="466" t="e">
        <f t="shared" si="713"/>
        <v>#N/A</v>
      </c>
      <c r="AW576" s="466" t="e">
        <f t="shared" si="713"/>
        <v>#N/A</v>
      </c>
      <c r="AX576" s="466" t="e">
        <f t="shared" si="713"/>
        <v>#N/A</v>
      </c>
      <c r="AY576" s="466" t="e">
        <f t="shared" si="713"/>
        <v>#N/A</v>
      </c>
      <c r="AZ576" s="466" t="e">
        <f t="shared" si="713"/>
        <v>#N/A</v>
      </c>
      <c r="BA576" s="466" t="e">
        <f t="shared" si="713"/>
        <v>#N/A</v>
      </c>
      <c r="BB576" s="466" t="e">
        <f t="shared" si="713"/>
        <v>#N/A</v>
      </c>
      <c r="BC576" s="466" t="e">
        <f t="shared" si="713"/>
        <v>#N/A</v>
      </c>
      <c r="BD576" s="466" t="e">
        <f t="shared" si="713"/>
        <v>#N/A</v>
      </c>
      <c r="BE576" s="466" t="e">
        <f t="shared" si="713"/>
        <v>#N/A</v>
      </c>
      <c r="BF576" s="466" t="e">
        <f t="shared" si="713"/>
        <v>#N/A</v>
      </c>
      <c r="BG576" s="466" t="e">
        <f t="shared" si="713"/>
        <v>#N/A</v>
      </c>
      <c r="BH576" s="466" t="e">
        <f t="shared" si="713"/>
        <v>#N/A</v>
      </c>
      <c r="BI576" s="466" t="e">
        <f t="shared" si="713"/>
        <v>#N/A</v>
      </c>
      <c r="BJ576" s="466" t="e">
        <f t="shared" si="713"/>
        <v>#N/A</v>
      </c>
      <c r="BK576" s="466" t="e">
        <f t="shared" si="713"/>
        <v>#N/A</v>
      </c>
      <c r="BL576" s="466" t="e">
        <f t="shared" si="713"/>
        <v>#N/A</v>
      </c>
      <c r="BM576" s="466" t="e">
        <f t="shared" si="713"/>
        <v>#N/A</v>
      </c>
      <c r="BN576" s="466" t="e">
        <f t="shared" si="713"/>
        <v>#N/A</v>
      </c>
      <c r="BO576" s="466" t="e">
        <f t="shared" si="713"/>
        <v>#N/A</v>
      </c>
      <c r="BP576" s="466" t="e">
        <f t="shared" si="713"/>
        <v>#N/A</v>
      </c>
      <c r="BQ576" s="466" t="e">
        <f t="shared" si="713"/>
        <v>#N/A</v>
      </c>
      <c r="BR576" s="466" t="e">
        <f t="shared" si="713"/>
        <v>#N/A</v>
      </c>
      <c r="BS576" s="466" t="e">
        <f t="shared" si="713"/>
        <v>#N/A</v>
      </c>
    </row>
    <row r="577" spans="2:71">
      <c r="B577" s="48">
        <f t="shared" si="625"/>
        <v>1901</v>
      </c>
      <c r="E577" s="52"/>
      <c r="M577" s="466" t="e">
        <f t="shared" si="611"/>
        <v>#N/A</v>
      </c>
      <c r="N577" s="466" t="e">
        <f t="shared" si="612"/>
        <v>#N/A</v>
      </c>
      <c r="X577" s="466" t="e">
        <f t="shared" si="613"/>
        <v>#N/A</v>
      </c>
      <c r="Y577" s="466" t="e">
        <f t="shared" si="614"/>
        <v>#N/A</v>
      </c>
      <c r="AA577" s="466" t="e">
        <f t="shared" ref="AA577:AE577" si="714">IF($B577=AA$85-1, AA$84, IF(AND($B577&gt;=AA$85, $B577&lt;=AA$86), AA576*(1+AA127)/(1+$G127), NA()))</f>
        <v>#N/A</v>
      </c>
      <c r="AB577" s="466" t="e">
        <f t="shared" si="714"/>
        <v>#N/A</v>
      </c>
      <c r="AC577" s="466" t="e">
        <f t="shared" si="714"/>
        <v>#N/A</v>
      </c>
      <c r="AD577" s="466" t="e">
        <f t="shared" si="714"/>
        <v>#N/A</v>
      </c>
      <c r="AE577" s="466" t="e">
        <f t="shared" si="714"/>
        <v>#N/A</v>
      </c>
      <c r="AG577" s="466" t="e">
        <f t="shared" si="616"/>
        <v>#N/A</v>
      </c>
      <c r="AM577" s="466" t="e">
        <f t="shared" ref="AM577:AQ577" si="715">IF($B577=AM$85-1, AM$84, IF(AND($B577&gt;=AM$85, $B577&lt;=AM$86), AM576*(1+AM127)/(1+$G127), NA()))</f>
        <v>#N/A</v>
      </c>
      <c r="AN577" s="466" t="e">
        <f t="shared" si="715"/>
        <v>#N/A</v>
      </c>
      <c r="AO577" s="466" t="e">
        <f t="shared" si="715"/>
        <v>#N/A</v>
      </c>
      <c r="AP577" s="466" t="e">
        <f t="shared" si="715"/>
        <v>#N/A</v>
      </c>
      <c r="AQ577" s="466" t="e">
        <f t="shared" si="715"/>
        <v>#N/A</v>
      </c>
      <c r="AS577" s="466" t="e">
        <f t="shared" si="618"/>
        <v>#N/A</v>
      </c>
      <c r="AU577" s="466" t="e">
        <f t="shared" ref="AU577:BS577" si="716">IF($B577=AU$85-1, AU$84, IF(AND($B577&gt;=AU$85, $B577&lt;=AU$86), AU576*(1+AU127)/(1+$G127), NA()))</f>
        <v>#N/A</v>
      </c>
      <c r="AV577" s="466" t="e">
        <f t="shared" si="716"/>
        <v>#N/A</v>
      </c>
      <c r="AW577" s="466" t="e">
        <f t="shared" si="716"/>
        <v>#N/A</v>
      </c>
      <c r="AX577" s="466" t="e">
        <f t="shared" si="716"/>
        <v>#N/A</v>
      </c>
      <c r="AY577" s="466" t="e">
        <f t="shared" si="716"/>
        <v>#N/A</v>
      </c>
      <c r="AZ577" s="466" t="e">
        <f t="shared" si="716"/>
        <v>#N/A</v>
      </c>
      <c r="BA577" s="466" t="e">
        <f t="shared" si="716"/>
        <v>#N/A</v>
      </c>
      <c r="BB577" s="466" t="e">
        <f t="shared" si="716"/>
        <v>#N/A</v>
      </c>
      <c r="BC577" s="466" t="e">
        <f t="shared" si="716"/>
        <v>#N/A</v>
      </c>
      <c r="BD577" s="466" t="e">
        <f t="shared" si="716"/>
        <v>#N/A</v>
      </c>
      <c r="BE577" s="466" t="e">
        <f t="shared" si="716"/>
        <v>#N/A</v>
      </c>
      <c r="BF577" s="466" t="e">
        <f t="shared" si="716"/>
        <v>#N/A</v>
      </c>
      <c r="BG577" s="466" t="e">
        <f t="shared" si="716"/>
        <v>#N/A</v>
      </c>
      <c r="BH577" s="466" t="e">
        <f t="shared" si="716"/>
        <v>#N/A</v>
      </c>
      <c r="BI577" s="466" t="e">
        <f t="shared" si="716"/>
        <v>#N/A</v>
      </c>
      <c r="BJ577" s="466" t="e">
        <f t="shared" si="716"/>
        <v>#N/A</v>
      </c>
      <c r="BK577" s="466" t="e">
        <f t="shared" si="716"/>
        <v>#N/A</v>
      </c>
      <c r="BL577" s="466" t="e">
        <f t="shared" si="716"/>
        <v>#N/A</v>
      </c>
      <c r="BM577" s="466" t="e">
        <f t="shared" si="716"/>
        <v>#N/A</v>
      </c>
      <c r="BN577" s="466" t="e">
        <f t="shared" si="716"/>
        <v>#N/A</v>
      </c>
      <c r="BO577" s="466" t="e">
        <f t="shared" si="716"/>
        <v>#N/A</v>
      </c>
      <c r="BP577" s="466" t="e">
        <f t="shared" si="716"/>
        <v>#N/A</v>
      </c>
      <c r="BQ577" s="466" t="e">
        <f t="shared" si="716"/>
        <v>#N/A</v>
      </c>
      <c r="BR577" s="466" t="e">
        <f t="shared" si="716"/>
        <v>#N/A</v>
      </c>
      <c r="BS577" s="466" t="e">
        <f t="shared" si="716"/>
        <v>#N/A</v>
      </c>
    </row>
    <row r="578" spans="2:71">
      <c r="B578" s="48">
        <f t="shared" si="625"/>
        <v>1902</v>
      </c>
      <c r="E578" s="52"/>
      <c r="M578" s="466" t="e">
        <f t="shared" ref="M578:M609" si="717">IF($B578=M$85-1, M$84, IF(AND($B578&gt;=M$85, $B578&lt;=M$86), M577*(1+M128)/(1+$G128), NA()))</f>
        <v>#N/A</v>
      </c>
      <c r="N578" s="466" t="e">
        <f t="shared" ref="N578:N609" si="718">IF($B578=N$85-1, N$84, IF(AND($B578&gt;=N$85, $B578&lt;=N$86), N577*(1+N128)/(1+$G128), NA()))</f>
        <v>#N/A</v>
      </c>
      <c r="X578" s="466" t="e">
        <f t="shared" ref="X578:X609" si="719">IF($B578=X$85-1, X$84, IF(AND($B578&gt;=X$85, $B578&lt;=X$86), X577*(1+X128)/(1+$G128), NA()))</f>
        <v>#N/A</v>
      </c>
      <c r="Y578" s="466" t="e">
        <f t="shared" ref="Y578:Y609" si="720">IF($B578=Y$85-1, Y$84, IF(AND($B578&gt;=Y$85, $B578&lt;=Y$86), Y577*(1+Y128)/(1+$G128), NA()))</f>
        <v>#N/A</v>
      </c>
      <c r="AA578" s="466" t="e">
        <f t="shared" ref="AA578:AE578" si="721">IF($B578=AA$85-1, AA$84, IF(AND($B578&gt;=AA$85, $B578&lt;=AA$86), AA577*(1+AA128)/(1+$G128), NA()))</f>
        <v>#N/A</v>
      </c>
      <c r="AB578" s="466" t="e">
        <f t="shared" si="721"/>
        <v>#N/A</v>
      </c>
      <c r="AC578" s="466" t="e">
        <f t="shared" si="721"/>
        <v>#N/A</v>
      </c>
      <c r="AD578" s="466" t="e">
        <f t="shared" si="721"/>
        <v>#N/A</v>
      </c>
      <c r="AE578" s="466" t="e">
        <f t="shared" si="721"/>
        <v>#N/A</v>
      </c>
      <c r="AG578" s="466" t="e">
        <f t="shared" si="616"/>
        <v>#N/A</v>
      </c>
      <c r="AM578" s="466" t="e">
        <f t="shared" ref="AM578:AQ578" si="722">IF($B578=AM$85-1, AM$84, IF(AND($B578&gt;=AM$85, $B578&lt;=AM$86), AM577*(1+AM128)/(1+$G128), NA()))</f>
        <v>#N/A</v>
      </c>
      <c r="AN578" s="466" t="e">
        <f t="shared" si="722"/>
        <v>#N/A</v>
      </c>
      <c r="AO578" s="466" t="e">
        <f t="shared" si="722"/>
        <v>#N/A</v>
      </c>
      <c r="AP578" s="466" t="e">
        <f t="shared" si="722"/>
        <v>#N/A</v>
      </c>
      <c r="AQ578" s="466" t="e">
        <f t="shared" si="722"/>
        <v>#N/A</v>
      </c>
      <c r="AS578" s="466" t="e">
        <f t="shared" si="618"/>
        <v>#N/A</v>
      </c>
      <c r="AU578" s="466" t="e">
        <f t="shared" ref="AU578:BS578" si="723">IF($B578=AU$85-1, AU$84, IF(AND($B578&gt;=AU$85, $B578&lt;=AU$86), AU577*(1+AU128)/(1+$G128), NA()))</f>
        <v>#N/A</v>
      </c>
      <c r="AV578" s="466" t="e">
        <f t="shared" si="723"/>
        <v>#N/A</v>
      </c>
      <c r="AW578" s="466" t="e">
        <f t="shared" si="723"/>
        <v>#N/A</v>
      </c>
      <c r="AX578" s="466" t="e">
        <f t="shared" si="723"/>
        <v>#N/A</v>
      </c>
      <c r="AY578" s="466" t="e">
        <f t="shared" si="723"/>
        <v>#N/A</v>
      </c>
      <c r="AZ578" s="466" t="e">
        <f t="shared" si="723"/>
        <v>#N/A</v>
      </c>
      <c r="BA578" s="466" t="e">
        <f t="shared" si="723"/>
        <v>#N/A</v>
      </c>
      <c r="BB578" s="466" t="e">
        <f t="shared" si="723"/>
        <v>#N/A</v>
      </c>
      <c r="BC578" s="466" t="e">
        <f t="shared" si="723"/>
        <v>#N/A</v>
      </c>
      <c r="BD578" s="466" t="e">
        <f t="shared" si="723"/>
        <v>#N/A</v>
      </c>
      <c r="BE578" s="466" t="e">
        <f t="shared" si="723"/>
        <v>#N/A</v>
      </c>
      <c r="BF578" s="466" t="e">
        <f t="shared" si="723"/>
        <v>#N/A</v>
      </c>
      <c r="BG578" s="466" t="e">
        <f t="shared" si="723"/>
        <v>#N/A</v>
      </c>
      <c r="BH578" s="466" t="e">
        <f t="shared" si="723"/>
        <v>#N/A</v>
      </c>
      <c r="BI578" s="466" t="e">
        <f t="shared" si="723"/>
        <v>#N/A</v>
      </c>
      <c r="BJ578" s="466" t="e">
        <f t="shared" si="723"/>
        <v>#N/A</v>
      </c>
      <c r="BK578" s="466" t="e">
        <f t="shared" si="723"/>
        <v>#N/A</v>
      </c>
      <c r="BL578" s="466" t="e">
        <f t="shared" si="723"/>
        <v>#N/A</v>
      </c>
      <c r="BM578" s="466" t="e">
        <f t="shared" si="723"/>
        <v>#N/A</v>
      </c>
      <c r="BN578" s="466" t="e">
        <f t="shared" si="723"/>
        <v>#N/A</v>
      </c>
      <c r="BO578" s="466" t="e">
        <f t="shared" si="723"/>
        <v>#N/A</v>
      </c>
      <c r="BP578" s="466" t="e">
        <f t="shared" si="723"/>
        <v>#N/A</v>
      </c>
      <c r="BQ578" s="466" t="e">
        <f t="shared" si="723"/>
        <v>#N/A</v>
      </c>
      <c r="BR578" s="466" t="e">
        <f t="shared" si="723"/>
        <v>#N/A</v>
      </c>
      <c r="BS578" s="466" t="e">
        <f t="shared" si="723"/>
        <v>#N/A</v>
      </c>
    </row>
    <row r="579" spans="2:71">
      <c r="B579" s="48">
        <f t="shared" si="625"/>
        <v>1903</v>
      </c>
      <c r="E579" s="52"/>
      <c r="M579" s="466" t="e">
        <f t="shared" si="717"/>
        <v>#N/A</v>
      </c>
      <c r="N579" s="466" t="e">
        <f t="shared" si="718"/>
        <v>#N/A</v>
      </c>
      <c r="X579" s="466" t="e">
        <f t="shared" si="719"/>
        <v>#N/A</v>
      </c>
      <c r="Y579" s="466" t="e">
        <f t="shared" si="720"/>
        <v>#N/A</v>
      </c>
      <c r="AA579" s="466" t="e">
        <f t="shared" ref="AA579:AE579" si="724">IF($B579=AA$85-1, AA$84, IF(AND($B579&gt;=AA$85, $B579&lt;=AA$86), AA578*(1+AA129)/(1+$G129), NA()))</f>
        <v>#N/A</v>
      </c>
      <c r="AB579" s="466" t="e">
        <f t="shared" si="724"/>
        <v>#N/A</v>
      </c>
      <c r="AC579" s="466" t="e">
        <f t="shared" si="724"/>
        <v>#N/A</v>
      </c>
      <c r="AD579" s="466" t="e">
        <f t="shared" si="724"/>
        <v>#N/A</v>
      </c>
      <c r="AE579" s="466" t="e">
        <f t="shared" si="724"/>
        <v>#N/A</v>
      </c>
      <c r="AG579" s="466" t="e">
        <f t="shared" si="616"/>
        <v>#N/A</v>
      </c>
      <c r="AM579" s="466" t="e">
        <f t="shared" ref="AM579:AQ579" si="725">IF($B579=AM$85-1, AM$84, IF(AND($B579&gt;=AM$85, $B579&lt;=AM$86), AM578*(1+AM129)/(1+$G129), NA()))</f>
        <v>#N/A</v>
      </c>
      <c r="AN579" s="466" t="e">
        <f t="shared" si="725"/>
        <v>#N/A</v>
      </c>
      <c r="AO579" s="466" t="e">
        <f t="shared" si="725"/>
        <v>#N/A</v>
      </c>
      <c r="AP579" s="466" t="e">
        <f t="shared" si="725"/>
        <v>#N/A</v>
      </c>
      <c r="AQ579" s="466" t="e">
        <f t="shared" si="725"/>
        <v>#N/A</v>
      </c>
      <c r="AS579" s="466" t="e">
        <f t="shared" si="618"/>
        <v>#N/A</v>
      </c>
      <c r="AU579" s="466" t="e">
        <f t="shared" ref="AU579:BS579" si="726">IF($B579=AU$85-1, AU$84, IF(AND($B579&gt;=AU$85, $B579&lt;=AU$86), AU578*(1+AU129)/(1+$G129), NA()))</f>
        <v>#N/A</v>
      </c>
      <c r="AV579" s="466" t="e">
        <f t="shared" si="726"/>
        <v>#N/A</v>
      </c>
      <c r="AW579" s="466" t="e">
        <f t="shared" si="726"/>
        <v>#N/A</v>
      </c>
      <c r="AX579" s="466" t="e">
        <f t="shared" si="726"/>
        <v>#N/A</v>
      </c>
      <c r="AY579" s="466" t="e">
        <f t="shared" si="726"/>
        <v>#N/A</v>
      </c>
      <c r="AZ579" s="466" t="e">
        <f t="shared" si="726"/>
        <v>#N/A</v>
      </c>
      <c r="BA579" s="466" t="e">
        <f t="shared" si="726"/>
        <v>#N/A</v>
      </c>
      <c r="BB579" s="466" t="e">
        <f t="shared" si="726"/>
        <v>#N/A</v>
      </c>
      <c r="BC579" s="466" t="e">
        <f t="shared" si="726"/>
        <v>#N/A</v>
      </c>
      <c r="BD579" s="466" t="e">
        <f t="shared" si="726"/>
        <v>#N/A</v>
      </c>
      <c r="BE579" s="466" t="e">
        <f t="shared" si="726"/>
        <v>#N/A</v>
      </c>
      <c r="BF579" s="466" t="e">
        <f t="shared" si="726"/>
        <v>#N/A</v>
      </c>
      <c r="BG579" s="466" t="e">
        <f t="shared" si="726"/>
        <v>#N/A</v>
      </c>
      <c r="BH579" s="466" t="e">
        <f t="shared" si="726"/>
        <v>#N/A</v>
      </c>
      <c r="BI579" s="466" t="e">
        <f t="shared" si="726"/>
        <v>#N/A</v>
      </c>
      <c r="BJ579" s="466" t="e">
        <f t="shared" si="726"/>
        <v>#N/A</v>
      </c>
      <c r="BK579" s="466" t="e">
        <f t="shared" si="726"/>
        <v>#N/A</v>
      </c>
      <c r="BL579" s="466" t="e">
        <f t="shared" si="726"/>
        <v>#N/A</v>
      </c>
      <c r="BM579" s="466" t="e">
        <f t="shared" si="726"/>
        <v>#N/A</v>
      </c>
      <c r="BN579" s="466" t="e">
        <f t="shared" si="726"/>
        <v>#N/A</v>
      </c>
      <c r="BO579" s="466" t="e">
        <f t="shared" si="726"/>
        <v>#N/A</v>
      </c>
      <c r="BP579" s="466" t="e">
        <f t="shared" si="726"/>
        <v>#N/A</v>
      </c>
      <c r="BQ579" s="466" t="e">
        <f t="shared" si="726"/>
        <v>#N/A</v>
      </c>
      <c r="BR579" s="466" t="e">
        <f t="shared" si="726"/>
        <v>#N/A</v>
      </c>
      <c r="BS579" s="466" t="e">
        <f t="shared" si="726"/>
        <v>#N/A</v>
      </c>
    </row>
    <row r="580" spans="2:71">
      <c r="B580" s="48">
        <f t="shared" si="625"/>
        <v>1904</v>
      </c>
      <c r="E580" s="52"/>
      <c r="M580" s="466" t="e">
        <f t="shared" si="717"/>
        <v>#N/A</v>
      </c>
      <c r="N580" s="466" t="e">
        <f t="shared" si="718"/>
        <v>#N/A</v>
      </c>
      <c r="X580" s="466" t="e">
        <f t="shared" si="719"/>
        <v>#N/A</v>
      </c>
      <c r="Y580" s="466" t="e">
        <f t="shared" si="720"/>
        <v>#N/A</v>
      </c>
      <c r="AA580" s="466" t="e">
        <f t="shared" ref="AA580:AE580" si="727">IF($B580=AA$85-1, AA$84, IF(AND($B580&gt;=AA$85, $B580&lt;=AA$86), AA579*(1+AA130)/(1+$G130), NA()))</f>
        <v>#N/A</v>
      </c>
      <c r="AB580" s="466" t="e">
        <f t="shared" si="727"/>
        <v>#N/A</v>
      </c>
      <c r="AC580" s="466" t="e">
        <f t="shared" si="727"/>
        <v>#N/A</v>
      </c>
      <c r="AD580" s="466" t="e">
        <f t="shared" si="727"/>
        <v>#N/A</v>
      </c>
      <c r="AE580" s="466" t="e">
        <f t="shared" si="727"/>
        <v>#N/A</v>
      </c>
      <c r="AG580" s="466" t="e">
        <f t="shared" si="616"/>
        <v>#N/A</v>
      </c>
      <c r="AM580" s="466" t="e">
        <f t="shared" ref="AM580:AQ580" si="728">IF($B580=AM$85-1, AM$84, IF(AND($B580&gt;=AM$85, $B580&lt;=AM$86), AM579*(1+AM130)/(1+$G130), NA()))</f>
        <v>#N/A</v>
      </c>
      <c r="AN580" s="466" t="e">
        <f t="shared" si="728"/>
        <v>#N/A</v>
      </c>
      <c r="AO580" s="466" t="e">
        <f t="shared" si="728"/>
        <v>#N/A</v>
      </c>
      <c r="AP580" s="466" t="e">
        <f t="shared" si="728"/>
        <v>#N/A</v>
      </c>
      <c r="AQ580" s="466" t="e">
        <f t="shared" si="728"/>
        <v>#N/A</v>
      </c>
      <c r="AS580" s="466" t="e">
        <f t="shared" si="618"/>
        <v>#N/A</v>
      </c>
      <c r="AU580" s="466" t="e">
        <f t="shared" ref="AU580:BS580" si="729">IF($B580=AU$85-1, AU$84, IF(AND($B580&gt;=AU$85, $B580&lt;=AU$86), AU579*(1+AU130)/(1+$G130), NA()))</f>
        <v>#N/A</v>
      </c>
      <c r="AV580" s="466" t="e">
        <f t="shared" si="729"/>
        <v>#N/A</v>
      </c>
      <c r="AW580" s="466" t="e">
        <f t="shared" si="729"/>
        <v>#N/A</v>
      </c>
      <c r="AX580" s="466" t="e">
        <f t="shared" si="729"/>
        <v>#N/A</v>
      </c>
      <c r="AY580" s="466" t="e">
        <f t="shared" si="729"/>
        <v>#N/A</v>
      </c>
      <c r="AZ580" s="466" t="e">
        <f t="shared" si="729"/>
        <v>#N/A</v>
      </c>
      <c r="BA580" s="466" t="e">
        <f t="shared" si="729"/>
        <v>#N/A</v>
      </c>
      <c r="BB580" s="466" t="e">
        <f t="shared" si="729"/>
        <v>#N/A</v>
      </c>
      <c r="BC580" s="466" t="e">
        <f t="shared" si="729"/>
        <v>#N/A</v>
      </c>
      <c r="BD580" s="466" t="e">
        <f t="shared" si="729"/>
        <v>#N/A</v>
      </c>
      <c r="BE580" s="466" t="e">
        <f t="shared" si="729"/>
        <v>#N/A</v>
      </c>
      <c r="BF580" s="466" t="e">
        <f t="shared" si="729"/>
        <v>#N/A</v>
      </c>
      <c r="BG580" s="466" t="e">
        <f t="shared" si="729"/>
        <v>#N/A</v>
      </c>
      <c r="BH580" s="466" t="e">
        <f t="shared" si="729"/>
        <v>#N/A</v>
      </c>
      <c r="BI580" s="466" t="e">
        <f t="shared" si="729"/>
        <v>#N/A</v>
      </c>
      <c r="BJ580" s="466" t="e">
        <f t="shared" si="729"/>
        <v>#N/A</v>
      </c>
      <c r="BK580" s="466" t="e">
        <f t="shared" si="729"/>
        <v>#N/A</v>
      </c>
      <c r="BL580" s="466" t="e">
        <f t="shared" si="729"/>
        <v>#N/A</v>
      </c>
      <c r="BM580" s="466" t="e">
        <f t="shared" si="729"/>
        <v>#N/A</v>
      </c>
      <c r="BN580" s="466" t="e">
        <f t="shared" si="729"/>
        <v>#N/A</v>
      </c>
      <c r="BO580" s="466" t="e">
        <f t="shared" si="729"/>
        <v>#N/A</v>
      </c>
      <c r="BP580" s="466" t="e">
        <f t="shared" si="729"/>
        <v>#N/A</v>
      </c>
      <c r="BQ580" s="466" t="e">
        <f t="shared" si="729"/>
        <v>#N/A</v>
      </c>
      <c r="BR580" s="466" t="e">
        <f t="shared" si="729"/>
        <v>#N/A</v>
      </c>
      <c r="BS580" s="466" t="e">
        <f t="shared" si="729"/>
        <v>#N/A</v>
      </c>
    </row>
    <row r="581" spans="2:71">
      <c r="B581" s="48">
        <f t="shared" si="625"/>
        <v>1905</v>
      </c>
      <c r="E581" s="52"/>
      <c r="M581" s="466" t="e">
        <f t="shared" si="717"/>
        <v>#N/A</v>
      </c>
      <c r="N581" s="466" t="e">
        <f t="shared" si="718"/>
        <v>#N/A</v>
      </c>
      <c r="X581" s="466" t="e">
        <f t="shared" si="719"/>
        <v>#N/A</v>
      </c>
      <c r="Y581" s="466" t="e">
        <f t="shared" si="720"/>
        <v>#N/A</v>
      </c>
      <c r="AA581" s="466" t="e">
        <f t="shared" ref="AA581:AE581" si="730">IF($B581=AA$85-1, AA$84, IF(AND($B581&gt;=AA$85, $B581&lt;=AA$86), AA580*(1+AA131)/(1+$G131), NA()))</f>
        <v>#N/A</v>
      </c>
      <c r="AB581" s="466" t="e">
        <f t="shared" si="730"/>
        <v>#N/A</v>
      </c>
      <c r="AC581" s="466" t="e">
        <f t="shared" si="730"/>
        <v>#N/A</v>
      </c>
      <c r="AD581" s="466" t="e">
        <f t="shared" si="730"/>
        <v>#N/A</v>
      </c>
      <c r="AE581" s="466" t="e">
        <f t="shared" si="730"/>
        <v>#N/A</v>
      </c>
      <c r="AG581" s="466" t="e">
        <f t="shared" si="616"/>
        <v>#N/A</v>
      </c>
      <c r="AM581" s="466" t="e">
        <f t="shared" ref="AM581:AQ581" si="731">IF($B581=AM$85-1, AM$84, IF(AND($B581&gt;=AM$85, $B581&lt;=AM$86), AM580*(1+AM131)/(1+$G131), NA()))</f>
        <v>#N/A</v>
      </c>
      <c r="AN581" s="466" t="e">
        <f t="shared" si="731"/>
        <v>#N/A</v>
      </c>
      <c r="AO581" s="466" t="e">
        <f t="shared" si="731"/>
        <v>#N/A</v>
      </c>
      <c r="AP581" s="466" t="e">
        <f t="shared" si="731"/>
        <v>#N/A</v>
      </c>
      <c r="AQ581" s="466" t="e">
        <f t="shared" si="731"/>
        <v>#N/A</v>
      </c>
      <c r="AS581" s="466" t="e">
        <f t="shared" si="618"/>
        <v>#N/A</v>
      </c>
      <c r="AU581" s="466" t="e">
        <f t="shared" ref="AU581:BS581" si="732">IF($B581=AU$85-1, AU$84, IF(AND($B581&gt;=AU$85, $B581&lt;=AU$86), AU580*(1+AU131)/(1+$G131), NA()))</f>
        <v>#N/A</v>
      </c>
      <c r="AV581" s="466" t="e">
        <f t="shared" si="732"/>
        <v>#N/A</v>
      </c>
      <c r="AW581" s="466" t="e">
        <f t="shared" si="732"/>
        <v>#N/A</v>
      </c>
      <c r="AX581" s="466" t="e">
        <f t="shared" si="732"/>
        <v>#N/A</v>
      </c>
      <c r="AY581" s="466" t="e">
        <f t="shared" si="732"/>
        <v>#N/A</v>
      </c>
      <c r="AZ581" s="466" t="e">
        <f t="shared" si="732"/>
        <v>#N/A</v>
      </c>
      <c r="BA581" s="466" t="e">
        <f t="shared" si="732"/>
        <v>#N/A</v>
      </c>
      <c r="BB581" s="466" t="e">
        <f t="shared" si="732"/>
        <v>#N/A</v>
      </c>
      <c r="BC581" s="466" t="e">
        <f t="shared" si="732"/>
        <v>#N/A</v>
      </c>
      <c r="BD581" s="466" t="e">
        <f t="shared" si="732"/>
        <v>#N/A</v>
      </c>
      <c r="BE581" s="466" t="e">
        <f t="shared" si="732"/>
        <v>#N/A</v>
      </c>
      <c r="BF581" s="466" t="e">
        <f t="shared" si="732"/>
        <v>#N/A</v>
      </c>
      <c r="BG581" s="466" t="e">
        <f t="shared" si="732"/>
        <v>#N/A</v>
      </c>
      <c r="BH581" s="466" t="e">
        <f t="shared" si="732"/>
        <v>#N/A</v>
      </c>
      <c r="BI581" s="466" t="e">
        <f t="shared" si="732"/>
        <v>#N/A</v>
      </c>
      <c r="BJ581" s="466" t="e">
        <f t="shared" si="732"/>
        <v>#N/A</v>
      </c>
      <c r="BK581" s="466" t="e">
        <f t="shared" si="732"/>
        <v>#N/A</v>
      </c>
      <c r="BL581" s="466" t="e">
        <f t="shared" si="732"/>
        <v>#N/A</v>
      </c>
      <c r="BM581" s="466" t="e">
        <f t="shared" si="732"/>
        <v>#N/A</v>
      </c>
      <c r="BN581" s="466" t="e">
        <f t="shared" si="732"/>
        <v>#N/A</v>
      </c>
      <c r="BO581" s="466" t="e">
        <f t="shared" si="732"/>
        <v>#N/A</v>
      </c>
      <c r="BP581" s="466" t="e">
        <f t="shared" si="732"/>
        <v>#N/A</v>
      </c>
      <c r="BQ581" s="466" t="e">
        <f t="shared" si="732"/>
        <v>#N/A</v>
      </c>
      <c r="BR581" s="466" t="e">
        <f t="shared" si="732"/>
        <v>#N/A</v>
      </c>
      <c r="BS581" s="466" t="e">
        <f t="shared" si="732"/>
        <v>#N/A</v>
      </c>
    </row>
    <row r="582" spans="2:71">
      <c r="B582" s="48">
        <f t="shared" si="625"/>
        <v>1906</v>
      </c>
      <c r="E582" s="52"/>
      <c r="M582" s="466" t="e">
        <f t="shared" si="717"/>
        <v>#N/A</v>
      </c>
      <c r="N582" s="466" t="e">
        <f t="shared" si="718"/>
        <v>#N/A</v>
      </c>
      <c r="X582" s="466" t="e">
        <f t="shared" si="719"/>
        <v>#N/A</v>
      </c>
      <c r="Y582" s="466" t="e">
        <f t="shared" si="720"/>
        <v>#N/A</v>
      </c>
      <c r="AA582" s="466" t="e">
        <f t="shared" ref="AA582:AE582" si="733">IF($B582=AA$85-1, AA$84, IF(AND($B582&gt;=AA$85, $B582&lt;=AA$86), AA581*(1+AA132)/(1+$G132), NA()))</f>
        <v>#N/A</v>
      </c>
      <c r="AB582" s="466" t="e">
        <f t="shared" si="733"/>
        <v>#N/A</v>
      </c>
      <c r="AC582" s="466" t="e">
        <f t="shared" si="733"/>
        <v>#N/A</v>
      </c>
      <c r="AD582" s="466" t="e">
        <f t="shared" si="733"/>
        <v>#N/A</v>
      </c>
      <c r="AE582" s="466" t="e">
        <f t="shared" si="733"/>
        <v>#N/A</v>
      </c>
      <c r="AG582" s="466" t="e">
        <f t="shared" si="616"/>
        <v>#N/A</v>
      </c>
      <c r="AM582" s="466" t="e">
        <f t="shared" ref="AM582:AQ582" si="734">IF($B582=AM$85-1, AM$84, IF(AND($B582&gt;=AM$85, $B582&lt;=AM$86), AM581*(1+AM132)/(1+$G132), NA()))</f>
        <v>#N/A</v>
      </c>
      <c r="AN582" s="466" t="e">
        <f t="shared" si="734"/>
        <v>#N/A</v>
      </c>
      <c r="AO582" s="466" t="e">
        <f t="shared" si="734"/>
        <v>#N/A</v>
      </c>
      <c r="AP582" s="466" t="e">
        <f t="shared" si="734"/>
        <v>#N/A</v>
      </c>
      <c r="AQ582" s="466" t="e">
        <f t="shared" si="734"/>
        <v>#N/A</v>
      </c>
      <c r="AS582" s="466" t="e">
        <f t="shared" si="618"/>
        <v>#N/A</v>
      </c>
      <c r="AU582" s="466" t="e">
        <f t="shared" ref="AU582:BS582" si="735">IF($B582=AU$85-1, AU$84, IF(AND($B582&gt;=AU$85, $B582&lt;=AU$86), AU581*(1+AU132)/(1+$G132), NA()))</f>
        <v>#N/A</v>
      </c>
      <c r="AV582" s="466" t="e">
        <f t="shared" si="735"/>
        <v>#N/A</v>
      </c>
      <c r="AW582" s="466" t="e">
        <f t="shared" si="735"/>
        <v>#N/A</v>
      </c>
      <c r="AX582" s="466" t="e">
        <f t="shared" si="735"/>
        <v>#N/A</v>
      </c>
      <c r="AY582" s="466" t="e">
        <f t="shared" si="735"/>
        <v>#N/A</v>
      </c>
      <c r="AZ582" s="466" t="e">
        <f t="shared" si="735"/>
        <v>#N/A</v>
      </c>
      <c r="BA582" s="466" t="e">
        <f t="shared" si="735"/>
        <v>#N/A</v>
      </c>
      <c r="BB582" s="466" t="e">
        <f t="shared" si="735"/>
        <v>#N/A</v>
      </c>
      <c r="BC582" s="466" t="e">
        <f t="shared" si="735"/>
        <v>#N/A</v>
      </c>
      <c r="BD582" s="466" t="e">
        <f t="shared" si="735"/>
        <v>#N/A</v>
      </c>
      <c r="BE582" s="466" t="e">
        <f t="shared" si="735"/>
        <v>#N/A</v>
      </c>
      <c r="BF582" s="466" t="e">
        <f t="shared" si="735"/>
        <v>#N/A</v>
      </c>
      <c r="BG582" s="466" t="e">
        <f t="shared" si="735"/>
        <v>#N/A</v>
      </c>
      <c r="BH582" s="466" t="e">
        <f t="shared" si="735"/>
        <v>#N/A</v>
      </c>
      <c r="BI582" s="466" t="e">
        <f t="shared" si="735"/>
        <v>#N/A</v>
      </c>
      <c r="BJ582" s="466" t="e">
        <f t="shared" si="735"/>
        <v>#N/A</v>
      </c>
      <c r="BK582" s="466" t="e">
        <f t="shared" si="735"/>
        <v>#N/A</v>
      </c>
      <c r="BL582" s="466" t="e">
        <f t="shared" si="735"/>
        <v>#N/A</v>
      </c>
      <c r="BM582" s="466" t="e">
        <f t="shared" si="735"/>
        <v>#N/A</v>
      </c>
      <c r="BN582" s="466" t="e">
        <f t="shared" si="735"/>
        <v>#N/A</v>
      </c>
      <c r="BO582" s="466" t="e">
        <f t="shared" si="735"/>
        <v>#N/A</v>
      </c>
      <c r="BP582" s="466" t="e">
        <f t="shared" si="735"/>
        <v>#N/A</v>
      </c>
      <c r="BQ582" s="466" t="e">
        <f t="shared" si="735"/>
        <v>#N/A</v>
      </c>
      <c r="BR582" s="466" t="e">
        <f t="shared" si="735"/>
        <v>#N/A</v>
      </c>
      <c r="BS582" s="466" t="e">
        <f t="shared" si="735"/>
        <v>#N/A</v>
      </c>
    </row>
    <row r="583" spans="2:71">
      <c r="B583" s="48">
        <f t="shared" si="625"/>
        <v>1907</v>
      </c>
      <c r="E583" s="52"/>
      <c r="M583" s="466" t="e">
        <f t="shared" si="717"/>
        <v>#N/A</v>
      </c>
      <c r="N583" s="466" t="e">
        <f t="shared" si="718"/>
        <v>#N/A</v>
      </c>
      <c r="X583" s="466" t="e">
        <f t="shared" si="719"/>
        <v>#N/A</v>
      </c>
      <c r="Y583" s="466" t="e">
        <f t="shared" si="720"/>
        <v>#N/A</v>
      </c>
      <c r="AA583" s="466" t="e">
        <f t="shared" ref="AA583:AE583" si="736">IF($B583=AA$85-1, AA$84, IF(AND($B583&gt;=AA$85, $B583&lt;=AA$86), AA582*(1+AA133)/(1+$G133), NA()))</f>
        <v>#N/A</v>
      </c>
      <c r="AB583" s="466" t="e">
        <f t="shared" si="736"/>
        <v>#N/A</v>
      </c>
      <c r="AC583" s="466" t="e">
        <f t="shared" si="736"/>
        <v>#N/A</v>
      </c>
      <c r="AD583" s="466" t="e">
        <f t="shared" si="736"/>
        <v>#N/A</v>
      </c>
      <c r="AE583" s="466" t="e">
        <f t="shared" si="736"/>
        <v>#N/A</v>
      </c>
      <c r="AG583" s="466" t="e">
        <f t="shared" si="616"/>
        <v>#N/A</v>
      </c>
      <c r="AM583" s="466" t="e">
        <f t="shared" ref="AM583:AQ583" si="737">IF($B583=AM$85-1, AM$84, IF(AND($B583&gt;=AM$85, $B583&lt;=AM$86), AM582*(1+AM133)/(1+$G133), NA()))</f>
        <v>#N/A</v>
      </c>
      <c r="AN583" s="466" t="e">
        <f t="shared" si="737"/>
        <v>#N/A</v>
      </c>
      <c r="AO583" s="466" t="e">
        <f t="shared" si="737"/>
        <v>#N/A</v>
      </c>
      <c r="AP583" s="466" t="e">
        <f t="shared" si="737"/>
        <v>#N/A</v>
      </c>
      <c r="AQ583" s="466" t="e">
        <f t="shared" si="737"/>
        <v>#N/A</v>
      </c>
      <c r="AS583" s="466" t="e">
        <f t="shared" si="618"/>
        <v>#N/A</v>
      </c>
      <c r="AU583" s="466" t="e">
        <f t="shared" ref="AU583:BS583" si="738">IF($B583=AU$85-1, AU$84, IF(AND($B583&gt;=AU$85, $B583&lt;=AU$86), AU582*(1+AU133)/(1+$G133), NA()))</f>
        <v>#N/A</v>
      </c>
      <c r="AV583" s="466" t="e">
        <f t="shared" si="738"/>
        <v>#N/A</v>
      </c>
      <c r="AW583" s="466" t="e">
        <f t="shared" si="738"/>
        <v>#N/A</v>
      </c>
      <c r="AX583" s="466" t="e">
        <f t="shared" si="738"/>
        <v>#N/A</v>
      </c>
      <c r="AY583" s="466" t="e">
        <f t="shared" si="738"/>
        <v>#N/A</v>
      </c>
      <c r="AZ583" s="466" t="e">
        <f t="shared" si="738"/>
        <v>#N/A</v>
      </c>
      <c r="BA583" s="466" t="e">
        <f t="shared" si="738"/>
        <v>#N/A</v>
      </c>
      <c r="BB583" s="466" t="e">
        <f t="shared" si="738"/>
        <v>#N/A</v>
      </c>
      <c r="BC583" s="466" t="e">
        <f t="shared" si="738"/>
        <v>#N/A</v>
      </c>
      <c r="BD583" s="466" t="e">
        <f t="shared" si="738"/>
        <v>#N/A</v>
      </c>
      <c r="BE583" s="466" t="e">
        <f t="shared" si="738"/>
        <v>#N/A</v>
      </c>
      <c r="BF583" s="466" t="e">
        <f t="shared" si="738"/>
        <v>#N/A</v>
      </c>
      <c r="BG583" s="466" t="e">
        <f t="shared" si="738"/>
        <v>#N/A</v>
      </c>
      <c r="BH583" s="466" t="e">
        <f t="shared" si="738"/>
        <v>#N/A</v>
      </c>
      <c r="BI583" s="466" t="e">
        <f t="shared" si="738"/>
        <v>#N/A</v>
      </c>
      <c r="BJ583" s="466" t="e">
        <f t="shared" si="738"/>
        <v>#N/A</v>
      </c>
      <c r="BK583" s="466" t="e">
        <f t="shared" si="738"/>
        <v>#N/A</v>
      </c>
      <c r="BL583" s="466" t="e">
        <f t="shared" si="738"/>
        <v>#N/A</v>
      </c>
      <c r="BM583" s="466" t="e">
        <f t="shared" si="738"/>
        <v>#N/A</v>
      </c>
      <c r="BN583" s="466" t="e">
        <f t="shared" si="738"/>
        <v>#N/A</v>
      </c>
      <c r="BO583" s="466" t="e">
        <f t="shared" si="738"/>
        <v>#N/A</v>
      </c>
      <c r="BP583" s="466" t="e">
        <f t="shared" si="738"/>
        <v>#N/A</v>
      </c>
      <c r="BQ583" s="466" t="e">
        <f t="shared" si="738"/>
        <v>#N/A</v>
      </c>
      <c r="BR583" s="466" t="e">
        <f t="shared" si="738"/>
        <v>#N/A</v>
      </c>
      <c r="BS583" s="466" t="e">
        <f t="shared" si="738"/>
        <v>#N/A</v>
      </c>
    </row>
    <row r="584" spans="2:71">
      <c r="B584" s="48">
        <f t="shared" si="625"/>
        <v>1908</v>
      </c>
      <c r="E584" s="52"/>
      <c r="M584" s="466" t="e">
        <f t="shared" si="717"/>
        <v>#N/A</v>
      </c>
      <c r="N584" s="466" t="e">
        <f t="shared" si="718"/>
        <v>#N/A</v>
      </c>
      <c r="X584" s="466" t="e">
        <f t="shared" si="719"/>
        <v>#N/A</v>
      </c>
      <c r="Y584" s="466" t="e">
        <f t="shared" si="720"/>
        <v>#N/A</v>
      </c>
      <c r="AA584" s="466" t="e">
        <f t="shared" ref="AA584:AE584" si="739">IF($B584=AA$85-1, AA$84, IF(AND($B584&gt;=AA$85, $B584&lt;=AA$86), AA583*(1+AA134)/(1+$G134), NA()))</f>
        <v>#N/A</v>
      </c>
      <c r="AB584" s="466" t="e">
        <f t="shared" si="739"/>
        <v>#N/A</v>
      </c>
      <c r="AC584" s="466" t="e">
        <f t="shared" si="739"/>
        <v>#N/A</v>
      </c>
      <c r="AD584" s="466" t="e">
        <f t="shared" si="739"/>
        <v>#N/A</v>
      </c>
      <c r="AE584" s="466" t="e">
        <f t="shared" si="739"/>
        <v>#N/A</v>
      </c>
      <c r="AG584" s="466" t="e">
        <f t="shared" si="616"/>
        <v>#N/A</v>
      </c>
      <c r="AM584" s="466" t="e">
        <f t="shared" ref="AM584:AQ584" si="740">IF($B584=AM$85-1, AM$84, IF(AND($B584&gt;=AM$85, $B584&lt;=AM$86), AM583*(1+AM134)/(1+$G134), NA()))</f>
        <v>#N/A</v>
      </c>
      <c r="AN584" s="466" t="e">
        <f t="shared" si="740"/>
        <v>#N/A</v>
      </c>
      <c r="AO584" s="466" t="e">
        <f t="shared" si="740"/>
        <v>#N/A</v>
      </c>
      <c r="AP584" s="466" t="e">
        <f t="shared" si="740"/>
        <v>#N/A</v>
      </c>
      <c r="AQ584" s="466" t="e">
        <f t="shared" si="740"/>
        <v>#N/A</v>
      </c>
      <c r="AS584" s="466" t="e">
        <f t="shared" si="618"/>
        <v>#N/A</v>
      </c>
      <c r="AU584" s="466" t="e">
        <f t="shared" ref="AU584:BS584" si="741">IF($B584=AU$85-1, AU$84, IF(AND($B584&gt;=AU$85, $B584&lt;=AU$86), AU583*(1+AU134)/(1+$G134), NA()))</f>
        <v>#N/A</v>
      </c>
      <c r="AV584" s="466" t="e">
        <f t="shared" si="741"/>
        <v>#N/A</v>
      </c>
      <c r="AW584" s="466" t="e">
        <f t="shared" si="741"/>
        <v>#N/A</v>
      </c>
      <c r="AX584" s="466" t="e">
        <f t="shared" si="741"/>
        <v>#N/A</v>
      </c>
      <c r="AY584" s="466" t="e">
        <f t="shared" si="741"/>
        <v>#N/A</v>
      </c>
      <c r="AZ584" s="466" t="e">
        <f t="shared" si="741"/>
        <v>#N/A</v>
      </c>
      <c r="BA584" s="466" t="e">
        <f t="shared" si="741"/>
        <v>#N/A</v>
      </c>
      <c r="BB584" s="466" t="e">
        <f t="shared" si="741"/>
        <v>#N/A</v>
      </c>
      <c r="BC584" s="466" t="e">
        <f t="shared" si="741"/>
        <v>#N/A</v>
      </c>
      <c r="BD584" s="466" t="e">
        <f t="shared" si="741"/>
        <v>#N/A</v>
      </c>
      <c r="BE584" s="466" t="e">
        <f t="shared" si="741"/>
        <v>#N/A</v>
      </c>
      <c r="BF584" s="466" t="e">
        <f t="shared" si="741"/>
        <v>#N/A</v>
      </c>
      <c r="BG584" s="466" t="e">
        <f t="shared" si="741"/>
        <v>#N/A</v>
      </c>
      <c r="BH584" s="466" t="e">
        <f t="shared" si="741"/>
        <v>#N/A</v>
      </c>
      <c r="BI584" s="466" t="e">
        <f t="shared" si="741"/>
        <v>#N/A</v>
      </c>
      <c r="BJ584" s="466" t="e">
        <f t="shared" si="741"/>
        <v>#N/A</v>
      </c>
      <c r="BK584" s="466" t="e">
        <f t="shared" si="741"/>
        <v>#N/A</v>
      </c>
      <c r="BL584" s="466" t="e">
        <f t="shared" si="741"/>
        <v>#N/A</v>
      </c>
      <c r="BM584" s="466" t="e">
        <f t="shared" si="741"/>
        <v>#N/A</v>
      </c>
      <c r="BN584" s="466" t="e">
        <f t="shared" si="741"/>
        <v>#N/A</v>
      </c>
      <c r="BO584" s="466" t="e">
        <f t="shared" si="741"/>
        <v>#N/A</v>
      </c>
      <c r="BP584" s="466" t="e">
        <f t="shared" si="741"/>
        <v>#N/A</v>
      </c>
      <c r="BQ584" s="466" t="e">
        <f t="shared" si="741"/>
        <v>#N/A</v>
      </c>
      <c r="BR584" s="466" t="e">
        <f t="shared" si="741"/>
        <v>#N/A</v>
      </c>
      <c r="BS584" s="466" t="e">
        <f t="shared" si="741"/>
        <v>#N/A</v>
      </c>
    </row>
    <row r="585" spans="2:71">
      <c r="B585" s="48">
        <f t="shared" si="625"/>
        <v>1909</v>
      </c>
      <c r="E585" s="52"/>
      <c r="M585" s="466" t="e">
        <f t="shared" si="717"/>
        <v>#N/A</v>
      </c>
      <c r="N585" s="466" t="e">
        <f t="shared" si="718"/>
        <v>#N/A</v>
      </c>
      <c r="X585" s="466" t="e">
        <f t="shared" si="719"/>
        <v>#N/A</v>
      </c>
      <c r="Y585" s="466" t="e">
        <f t="shared" si="720"/>
        <v>#N/A</v>
      </c>
      <c r="AA585" s="466" t="e">
        <f t="shared" ref="AA585:AE585" si="742">IF($B585=AA$85-1, AA$84, IF(AND($B585&gt;=AA$85, $B585&lt;=AA$86), AA584*(1+AA135)/(1+$G135), NA()))</f>
        <v>#N/A</v>
      </c>
      <c r="AB585" s="466" t="e">
        <f t="shared" si="742"/>
        <v>#N/A</v>
      </c>
      <c r="AC585" s="466" t="e">
        <f t="shared" si="742"/>
        <v>#N/A</v>
      </c>
      <c r="AD585" s="466" t="e">
        <f t="shared" si="742"/>
        <v>#N/A</v>
      </c>
      <c r="AE585" s="466" t="e">
        <f t="shared" si="742"/>
        <v>#N/A</v>
      </c>
      <c r="AG585" s="466" t="e">
        <f t="shared" si="616"/>
        <v>#N/A</v>
      </c>
      <c r="AM585" s="466" t="e">
        <f t="shared" ref="AM585:AQ585" si="743">IF($B585=AM$85-1, AM$84, IF(AND($B585&gt;=AM$85, $B585&lt;=AM$86), AM584*(1+AM135)/(1+$G135), NA()))</f>
        <v>#N/A</v>
      </c>
      <c r="AN585" s="466" t="e">
        <f t="shared" si="743"/>
        <v>#N/A</v>
      </c>
      <c r="AO585" s="466" t="e">
        <f t="shared" si="743"/>
        <v>#N/A</v>
      </c>
      <c r="AP585" s="466" t="e">
        <f t="shared" si="743"/>
        <v>#N/A</v>
      </c>
      <c r="AQ585" s="466" t="e">
        <f t="shared" si="743"/>
        <v>#N/A</v>
      </c>
      <c r="AS585" s="466" t="e">
        <f t="shared" si="618"/>
        <v>#N/A</v>
      </c>
      <c r="AU585" s="466" t="e">
        <f t="shared" ref="AU585:BS585" si="744">IF($B585=AU$85-1, AU$84, IF(AND($B585&gt;=AU$85, $B585&lt;=AU$86), AU584*(1+AU135)/(1+$G135), NA()))</f>
        <v>#N/A</v>
      </c>
      <c r="AV585" s="466" t="e">
        <f t="shared" si="744"/>
        <v>#N/A</v>
      </c>
      <c r="AW585" s="466" t="e">
        <f t="shared" si="744"/>
        <v>#N/A</v>
      </c>
      <c r="AX585" s="466" t="e">
        <f t="shared" si="744"/>
        <v>#N/A</v>
      </c>
      <c r="AY585" s="466" t="e">
        <f t="shared" si="744"/>
        <v>#N/A</v>
      </c>
      <c r="AZ585" s="466" t="e">
        <f t="shared" si="744"/>
        <v>#N/A</v>
      </c>
      <c r="BA585" s="466" t="e">
        <f t="shared" si="744"/>
        <v>#N/A</v>
      </c>
      <c r="BB585" s="466" t="e">
        <f t="shared" si="744"/>
        <v>#N/A</v>
      </c>
      <c r="BC585" s="466" t="e">
        <f t="shared" si="744"/>
        <v>#N/A</v>
      </c>
      <c r="BD585" s="466" t="e">
        <f t="shared" si="744"/>
        <v>#N/A</v>
      </c>
      <c r="BE585" s="466" t="e">
        <f t="shared" si="744"/>
        <v>#N/A</v>
      </c>
      <c r="BF585" s="466" t="e">
        <f t="shared" si="744"/>
        <v>#N/A</v>
      </c>
      <c r="BG585" s="466" t="e">
        <f t="shared" si="744"/>
        <v>#N/A</v>
      </c>
      <c r="BH585" s="466" t="e">
        <f t="shared" si="744"/>
        <v>#N/A</v>
      </c>
      <c r="BI585" s="466" t="e">
        <f t="shared" si="744"/>
        <v>#N/A</v>
      </c>
      <c r="BJ585" s="466" t="e">
        <f t="shared" si="744"/>
        <v>#N/A</v>
      </c>
      <c r="BK585" s="466" t="e">
        <f t="shared" si="744"/>
        <v>#N/A</v>
      </c>
      <c r="BL585" s="466" t="e">
        <f t="shared" si="744"/>
        <v>#N/A</v>
      </c>
      <c r="BM585" s="466" t="e">
        <f t="shared" si="744"/>
        <v>#N/A</v>
      </c>
      <c r="BN585" s="466" t="e">
        <f t="shared" si="744"/>
        <v>#N/A</v>
      </c>
      <c r="BO585" s="466" t="e">
        <f t="shared" si="744"/>
        <v>#N/A</v>
      </c>
      <c r="BP585" s="466" t="e">
        <f t="shared" si="744"/>
        <v>#N/A</v>
      </c>
      <c r="BQ585" s="466" t="e">
        <f t="shared" si="744"/>
        <v>#N/A</v>
      </c>
      <c r="BR585" s="466" t="e">
        <f t="shared" si="744"/>
        <v>#N/A</v>
      </c>
      <c r="BS585" s="466" t="e">
        <f t="shared" si="744"/>
        <v>#N/A</v>
      </c>
    </row>
    <row r="586" spans="2:71">
      <c r="B586" s="48">
        <f t="shared" si="625"/>
        <v>1910</v>
      </c>
      <c r="E586" s="52"/>
      <c r="M586" s="466" t="e">
        <f t="shared" si="717"/>
        <v>#N/A</v>
      </c>
      <c r="N586" s="466" t="e">
        <f t="shared" si="718"/>
        <v>#N/A</v>
      </c>
      <c r="X586" s="466" t="e">
        <f t="shared" si="719"/>
        <v>#N/A</v>
      </c>
      <c r="Y586" s="466" t="e">
        <f t="shared" si="720"/>
        <v>#N/A</v>
      </c>
      <c r="AA586" s="466" t="e">
        <f t="shared" ref="AA586:AE586" si="745">IF($B586=AA$85-1, AA$84, IF(AND($B586&gt;=AA$85, $B586&lt;=AA$86), AA585*(1+AA136)/(1+$G136), NA()))</f>
        <v>#N/A</v>
      </c>
      <c r="AB586" s="466" t="e">
        <f t="shared" si="745"/>
        <v>#N/A</v>
      </c>
      <c r="AC586" s="466" t="e">
        <f t="shared" si="745"/>
        <v>#N/A</v>
      </c>
      <c r="AD586" s="466" t="e">
        <f t="shared" si="745"/>
        <v>#N/A</v>
      </c>
      <c r="AE586" s="466" t="e">
        <f t="shared" si="745"/>
        <v>#N/A</v>
      </c>
      <c r="AG586" s="466" t="e">
        <f t="shared" si="616"/>
        <v>#N/A</v>
      </c>
      <c r="AM586" s="466" t="e">
        <f t="shared" ref="AM586:AQ586" si="746">IF($B586=AM$85-1, AM$84, IF(AND($B586&gt;=AM$85, $B586&lt;=AM$86), AM585*(1+AM136)/(1+$G136), NA()))</f>
        <v>#N/A</v>
      </c>
      <c r="AN586" s="466" t="e">
        <f t="shared" si="746"/>
        <v>#N/A</v>
      </c>
      <c r="AO586" s="466" t="e">
        <f t="shared" si="746"/>
        <v>#N/A</v>
      </c>
      <c r="AP586" s="466" t="e">
        <f t="shared" si="746"/>
        <v>#N/A</v>
      </c>
      <c r="AQ586" s="466" t="e">
        <f t="shared" si="746"/>
        <v>#N/A</v>
      </c>
      <c r="AS586" s="466" t="e">
        <f t="shared" si="618"/>
        <v>#N/A</v>
      </c>
      <c r="AU586" s="466" t="e">
        <f t="shared" ref="AU586:BS586" si="747">IF($B586=AU$85-1, AU$84, IF(AND($B586&gt;=AU$85, $B586&lt;=AU$86), AU585*(1+AU136)/(1+$G136), NA()))</f>
        <v>#N/A</v>
      </c>
      <c r="AV586" s="466" t="e">
        <f t="shared" si="747"/>
        <v>#N/A</v>
      </c>
      <c r="AW586" s="466" t="e">
        <f t="shared" si="747"/>
        <v>#N/A</v>
      </c>
      <c r="AX586" s="466" t="e">
        <f t="shared" si="747"/>
        <v>#N/A</v>
      </c>
      <c r="AY586" s="466" t="e">
        <f t="shared" si="747"/>
        <v>#N/A</v>
      </c>
      <c r="AZ586" s="466" t="e">
        <f t="shared" si="747"/>
        <v>#N/A</v>
      </c>
      <c r="BA586" s="466" t="e">
        <f t="shared" si="747"/>
        <v>#N/A</v>
      </c>
      <c r="BB586" s="466" t="e">
        <f t="shared" si="747"/>
        <v>#N/A</v>
      </c>
      <c r="BC586" s="466" t="e">
        <f t="shared" si="747"/>
        <v>#N/A</v>
      </c>
      <c r="BD586" s="466" t="e">
        <f t="shared" si="747"/>
        <v>#N/A</v>
      </c>
      <c r="BE586" s="466" t="e">
        <f t="shared" si="747"/>
        <v>#N/A</v>
      </c>
      <c r="BF586" s="466" t="e">
        <f t="shared" si="747"/>
        <v>#N/A</v>
      </c>
      <c r="BG586" s="466" t="e">
        <f t="shared" si="747"/>
        <v>#N/A</v>
      </c>
      <c r="BH586" s="466" t="e">
        <f t="shared" si="747"/>
        <v>#N/A</v>
      </c>
      <c r="BI586" s="466" t="e">
        <f t="shared" si="747"/>
        <v>#N/A</v>
      </c>
      <c r="BJ586" s="466" t="e">
        <f t="shared" si="747"/>
        <v>#N/A</v>
      </c>
      <c r="BK586" s="466" t="e">
        <f t="shared" si="747"/>
        <v>#N/A</v>
      </c>
      <c r="BL586" s="466" t="e">
        <f t="shared" si="747"/>
        <v>#N/A</v>
      </c>
      <c r="BM586" s="466" t="e">
        <f t="shared" si="747"/>
        <v>#N/A</v>
      </c>
      <c r="BN586" s="466" t="e">
        <f t="shared" si="747"/>
        <v>#N/A</v>
      </c>
      <c r="BO586" s="466" t="e">
        <f t="shared" si="747"/>
        <v>#N/A</v>
      </c>
      <c r="BP586" s="466" t="e">
        <f t="shared" si="747"/>
        <v>#N/A</v>
      </c>
      <c r="BQ586" s="466" t="e">
        <f t="shared" si="747"/>
        <v>#N/A</v>
      </c>
      <c r="BR586" s="466" t="e">
        <f t="shared" si="747"/>
        <v>#N/A</v>
      </c>
      <c r="BS586" s="466" t="e">
        <f t="shared" si="747"/>
        <v>#N/A</v>
      </c>
    </row>
    <row r="587" spans="2:71">
      <c r="B587" s="48">
        <f t="shared" si="625"/>
        <v>1911</v>
      </c>
      <c r="E587" s="52"/>
      <c r="M587" s="466" t="e">
        <f t="shared" si="717"/>
        <v>#N/A</v>
      </c>
      <c r="N587" s="466" t="e">
        <f t="shared" si="718"/>
        <v>#N/A</v>
      </c>
      <c r="X587" s="466" t="e">
        <f t="shared" si="719"/>
        <v>#N/A</v>
      </c>
      <c r="Y587" s="466" t="e">
        <f t="shared" si="720"/>
        <v>#N/A</v>
      </c>
      <c r="AA587" s="466" t="e">
        <f t="shared" ref="AA587:AE587" si="748">IF($B587=AA$85-1, AA$84, IF(AND($B587&gt;=AA$85, $B587&lt;=AA$86), AA586*(1+AA137)/(1+$G137), NA()))</f>
        <v>#N/A</v>
      </c>
      <c r="AB587" s="466" t="e">
        <f t="shared" si="748"/>
        <v>#N/A</v>
      </c>
      <c r="AC587" s="466" t="e">
        <f t="shared" si="748"/>
        <v>#N/A</v>
      </c>
      <c r="AD587" s="466" t="e">
        <f t="shared" si="748"/>
        <v>#N/A</v>
      </c>
      <c r="AE587" s="466" t="e">
        <f t="shared" si="748"/>
        <v>#N/A</v>
      </c>
      <c r="AG587" s="466" t="e">
        <f t="shared" si="616"/>
        <v>#N/A</v>
      </c>
      <c r="AM587" s="466" t="e">
        <f t="shared" ref="AM587:AQ587" si="749">IF($B587=AM$85-1, AM$84, IF(AND($B587&gt;=AM$85, $B587&lt;=AM$86), AM586*(1+AM137)/(1+$G137), NA()))</f>
        <v>#N/A</v>
      </c>
      <c r="AN587" s="466" t="e">
        <f t="shared" si="749"/>
        <v>#N/A</v>
      </c>
      <c r="AO587" s="466" t="e">
        <f t="shared" si="749"/>
        <v>#N/A</v>
      </c>
      <c r="AP587" s="466" t="e">
        <f t="shared" si="749"/>
        <v>#N/A</v>
      </c>
      <c r="AQ587" s="466" t="e">
        <f t="shared" si="749"/>
        <v>#N/A</v>
      </c>
      <c r="AS587" s="466" t="e">
        <f t="shared" si="618"/>
        <v>#N/A</v>
      </c>
      <c r="AU587" s="466" t="e">
        <f t="shared" ref="AU587:BS587" si="750">IF($B587=AU$85-1, AU$84, IF(AND($B587&gt;=AU$85, $B587&lt;=AU$86), AU586*(1+AU137)/(1+$G137), NA()))</f>
        <v>#N/A</v>
      </c>
      <c r="AV587" s="466" t="e">
        <f t="shared" si="750"/>
        <v>#N/A</v>
      </c>
      <c r="AW587" s="466" t="e">
        <f t="shared" si="750"/>
        <v>#N/A</v>
      </c>
      <c r="AX587" s="466" t="e">
        <f t="shared" si="750"/>
        <v>#N/A</v>
      </c>
      <c r="AY587" s="466" t="e">
        <f t="shared" si="750"/>
        <v>#N/A</v>
      </c>
      <c r="AZ587" s="466" t="e">
        <f t="shared" si="750"/>
        <v>#N/A</v>
      </c>
      <c r="BA587" s="466" t="e">
        <f t="shared" si="750"/>
        <v>#N/A</v>
      </c>
      <c r="BB587" s="466" t="e">
        <f t="shared" si="750"/>
        <v>#N/A</v>
      </c>
      <c r="BC587" s="466" t="e">
        <f t="shared" si="750"/>
        <v>#N/A</v>
      </c>
      <c r="BD587" s="466" t="e">
        <f t="shared" si="750"/>
        <v>#N/A</v>
      </c>
      <c r="BE587" s="466" t="e">
        <f t="shared" si="750"/>
        <v>#N/A</v>
      </c>
      <c r="BF587" s="466" t="e">
        <f t="shared" si="750"/>
        <v>#N/A</v>
      </c>
      <c r="BG587" s="466" t="e">
        <f t="shared" si="750"/>
        <v>#N/A</v>
      </c>
      <c r="BH587" s="466" t="e">
        <f t="shared" si="750"/>
        <v>#N/A</v>
      </c>
      <c r="BI587" s="466" t="e">
        <f t="shared" si="750"/>
        <v>#N/A</v>
      </c>
      <c r="BJ587" s="466" t="e">
        <f t="shared" si="750"/>
        <v>#N/A</v>
      </c>
      <c r="BK587" s="466" t="e">
        <f t="shared" si="750"/>
        <v>#N/A</v>
      </c>
      <c r="BL587" s="466" t="e">
        <f t="shared" si="750"/>
        <v>#N/A</v>
      </c>
      <c r="BM587" s="466" t="e">
        <f t="shared" si="750"/>
        <v>#N/A</v>
      </c>
      <c r="BN587" s="466" t="e">
        <f t="shared" si="750"/>
        <v>#N/A</v>
      </c>
      <c r="BO587" s="466" t="e">
        <f t="shared" si="750"/>
        <v>#N/A</v>
      </c>
      <c r="BP587" s="466" t="e">
        <f t="shared" si="750"/>
        <v>#N/A</v>
      </c>
      <c r="BQ587" s="466" t="e">
        <f t="shared" si="750"/>
        <v>#N/A</v>
      </c>
      <c r="BR587" s="466" t="e">
        <f t="shared" si="750"/>
        <v>#N/A</v>
      </c>
      <c r="BS587" s="466" t="e">
        <f t="shared" si="750"/>
        <v>#N/A</v>
      </c>
    </row>
    <row r="588" spans="2:71">
      <c r="B588" s="48">
        <f t="shared" si="625"/>
        <v>1912</v>
      </c>
      <c r="E588" s="52"/>
      <c r="M588" s="466" t="e">
        <f t="shared" si="717"/>
        <v>#N/A</v>
      </c>
      <c r="N588" s="466" t="e">
        <f t="shared" si="718"/>
        <v>#N/A</v>
      </c>
      <c r="X588" s="466" t="e">
        <f t="shared" si="719"/>
        <v>#N/A</v>
      </c>
      <c r="Y588" s="466" t="e">
        <f t="shared" si="720"/>
        <v>#N/A</v>
      </c>
      <c r="AA588" s="466" t="e">
        <f t="shared" ref="AA588:AE588" si="751">IF($B588=AA$85-1, AA$84, IF(AND($B588&gt;=AA$85, $B588&lt;=AA$86), AA587*(1+AA138)/(1+$G138), NA()))</f>
        <v>#N/A</v>
      </c>
      <c r="AB588" s="466" t="e">
        <f t="shared" si="751"/>
        <v>#N/A</v>
      </c>
      <c r="AC588" s="466" t="e">
        <f t="shared" si="751"/>
        <v>#N/A</v>
      </c>
      <c r="AD588" s="466" t="e">
        <f t="shared" si="751"/>
        <v>#N/A</v>
      </c>
      <c r="AE588" s="466" t="e">
        <f t="shared" si="751"/>
        <v>#N/A</v>
      </c>
      <c r="AG588" s="466" t="e">
        <f t="shared" si="616"/>
        <v>#N/A</v>
      </c>
      <c r="AM588" s="466" t="e">
        <f t="shared" ref="AM588:AQ588" si="752">IF($B588=AM$85-1, AM$84, IF(AND($B588&gt;=AM$85, $B588&lt;=AM$86), AM587*(1+AM138)/(1+$G138), NA()))</f>
        <v>#N/A</v>
      </c>
      <c r="AN588" s="466" t="e">
        <f t="shared" si="752"/>
        <v>#N/A</v>
      </c>
      <c r="AO588" s="466" t="e">
        <f t="shared" si="752"/>
        <v>#N/A</v>
      </c>
      <c r="AP588" s="466" t="e">
        <f t="shared" si="752"/>
        <v>#N/A</v>
      </c>
      <c r="AQ588" s="466" t="e">
        <f t="shared" si="752"/>
        <v>#N/A</v>
      </c>
      <c r="AS588" s="466" t="e">
        <f t="shared" si="618"/>
        <v>#N/A</v>
      </c>
      <c r="AU588" s="466" t="e">
        <f t="shared" ref="AU588:BS588" si="753">IF($B588=AU$85-1, AU$84, IF(AND($B588&gt;=AU$85, $B588&lt;=AU$86), AU587*(1+AU138)/(1+$G138), NA()))</f>
        <v>#N/A</v>
      </c>
      <c r="AV588" s="466" t="e">
        <f t="shared" si="753"/>
        <v>#N/A</v>
      </c>
      <c r="AW588" s="466" t="e">
        <f t="shared" si="753"/>
        <v>#N/A</v>
      </c>
      <c r="AX588" s="466" t="e">
        <f t="shared" si="753"/>
        <v>#N/A</v>
      </c>
      <c r="AY588" s="466" t="e">
        <f t="shared" si="753"/>
        <v>#N/A</v>
      </c>
      <c r="AZ588" s="466" t="e">
        <f t="shared" si="753"/>
        <v>#N/A</v>
      </c>
      <c r="BA588" s="466" t="e">
        <f t="shared" si="753"/>
        <v>#N/A</v>
      </c>
      <c r="BB588" s="466" t="e">
        <f t="shared" si="753"/>
        <v>#N/A</v>
      </c>
      <c r="BC588" s="466" t="e">
        <f t="shared" si="753"/>
        <v>#N/A</v>
      </c>
      <c r="BD588" s="466" t="e">
        <f t="shared" si="753"/>
        <v>#N/A</v>
      </c>
      <c r="BE588" s="466" t="e">
        <f t="shared" si="753"/>
        <v>#N/A</v>
      </c>
      <c r="BF588" s="466" t="e">
        <f t="shared" si="753"/>
        <v>#N/A</v>
      </c>
      <c r="BG588" s="466" t="e">
        <f t="shared" si="753"/>
        <v>#N/A</v>
      </c>
      <c r="BH588" s="466" t="e">
        <f t="shared" si="753"/>
        <v>#N/A</v>
      </c>
      <c r="BI588" s="466" t="e">
        <f t="shared" si="753"/>
        <v>#N/A</v>
      </c>
      <c r="BJ588" s="466" t="e">
        <f t="shared" si="753"/>
        <v>#N/A</v>
      </c>
      <c r="BK588" s="466" t="e">
        <f t="shared" si="753"/>
        <v>#N/A</v>
      </c>
      <c r="BL588" s="466" t="e">
        <f t="shared" si="753"/>
        <v>#N/A</v>
      </c>
      <c r="BM588" s="466" t="e">
        <f t="shared" si="753"/>
        <v>#N/A</v>
      </c>
      <c r="BN588" s="466" t="e">
        <f t="shared" si="753"/>
        <v>#N/A</v>
      </c>
      <c r="BO588" s="466" t="e">
        <f t="shared" si="753"/>
        <v>#N/A</v>
      </c>
      <c r="BP588" s="466" t="e">
        <f t="shared" si="753"/>
        <v>#N/A</v>
      </c>
      <c r="BQ588" s="466" t="e">
        <f t="shared" si="753"/>
        <v>#N/A</v>
      </c>
      <c r="BR588" s="466" t="e">
        <f t="shared" si="753"/>
        <v>#N/A</v>
      </c>
      <c r="BS588" s="466" t="e">
        <f t="shared" si="753"/>
        <v>#N/A</v>
      </c>
    </row>
    <row r="589" spans="2:71">
      <c r="B589" s="48">
        <f t="shared" si="625"/>
        <v>1913</v>
      </c>
      <c r="E589" s="52"/>
      <c r="M589" s="466" t="e">
        <f t="shared" si="717"/>
        <v>#N/A</v>
      </c>
      <c r="N589" s="466" t="e">
        <f t="shared" si="718"/>
        <v>#N/A</v>
      </c>
      <c r="X589" s="466" t="e">
        <f t="shared" si="719"/>
        <v>#N/A</v>
      </c>
      <c r="Y589" s="466" t="e">
        <f t="shared" si="720"/>
        <v>#N/A</v>
      </c>
      <c r="AA589" s="466" t="e">
        <f t="shared" ref="AA589:AE589" si="754">IF($B589=AA$85-1, AA$84, IF(AND($B589&gt;=AA$85, $B589&lt;=AA$86), AA588*(1+AA139)/(1+$G139), NA()))</f>
        <v>#N/A</v>
      </c>
      <c r="AB589" s="466" t="e">
        <f t="shared" si="754"/>
        <v>#N/A</v>
      </c>
      <c r="AC589" s="466" t="e">
        <f t="shared" si="754"/>
        <v>#N/A</v>
      </c>
      <c r="AD589" s="466" t="e">
        <f t="shared" si="754"/>
        <v>#N/A</v>
      </c>
      <c r="AE589" s="466" t="e">
        <f t="shared" si="754"/>
        <v>#N/A</v>
      </c>
      <c r="AG589" s="466" t="e">
        <f t="shared" si="616"/>
        <v>#N/A</v>
      </c>
      <c r="AM589" s="466" t="e">
        <f t="shared" ref="AM589:AQ589" si="755">IF($B589=AM$85-1, AM$84, IF(AND($B589&gt;=AM$85, $B589&lt;=AM$86), AM588*(1+AM139)/(1+$G139), NA()))</f>
        <v>#N/A</v>
      </c>
      <c r="AN589" s="466" t="e">
        <f t="shared" si="755"/>
        <v>#N/A</v>
      </c>
      <c r="AO589" s="466" t="e">
        <f t="shared" si="755"/>
        <v>#N/A</v>
      </c>
      <c r="AP589" s="466" t="e">
        <f t="shared" si="755"/>
        <v>#N/A</v>
      </c>
      <c r="AQ589" s="466" t="e">
        <f t="shared" si="755"/>
        <v>#N/A</v>
      </c>
      <c r="AS589" s="466" t="e">
        <f t="shared" si="618"/>
        <v>#N/A</v>
      </c>
      <c r="AU589" s="466" t="e">
        <f t="shared" ref="AU589:BS589" si="756">IF($B589=AU$85-1, AU$84, IF(AND($B589&gt;=AU$85, $B589&lt;=AU$86), AU588*(1+AU139)/(1+$G139), NA()))</f>
        <v>#N/A</v>
      </c>
      <c r="AV589" s="466" t="e">
        <f t="shared" si="756"/>
        <v>#N/A</v>
      </c>
      <c r="AW589" s="466" t="e">
        <f t="shared" si="756"/>
        <v>#N/A</v>
      </c>
      <c r="AX589" s="466" t="e">
        <f t="shared" si="756"/>
        <v>#N/A</v>
      </c>
      <c r="AY589" s="466" t="e">
        <f t="shared" si="756"/>
        <v>#N/A</v>
      </c>
      <c r="AZ589" s="466" t="e">
        <f t="shared" si="756"/>
        <v>#N/A</v>
      </c>
      <c r="BA589" s="466" t="e">
        <f t="shared" si="756"/>
        <v>#N/A</v>
      </c>
      <c r="BB589" s="466" t="e">
        <f t="shared" si="756"/>
        <v>#N/A</v>
      </c>
      <c r="BC589" s="466" t="e">
        <f t="shared" si="756"/>
        <v>#N/A</v>
      </c>
      <c r="BD589" s="466" t="e">
        <f t="shared" si="756"/>
        <v>#N/A</v>
      </c>
      <c r="BE589" s="466" t="e">
        <f t="shared" si="756"/>
        <v>#N/A</v>
      </c>
      <c r="BF589" s="466" t="e">
        <f t="shared" si="756"/>
        <v>#N/A</v>
      </c>
      <c r="BG589" s="466" t="e">
        <f t="shared" si="756"/>
        <v>#N/A</v>
      </c>
      <c r="BH589" s="466" t="e">
        <f t="shared" si="756"/>
        <v>#N/A</v>
      </c>
      <c r="BI589" s="466" t="e">
        <f t="shared" si="756"/>
        <v>#N/A</v>
      </c>
      <c r="BJ589" s="466" t="e">
        <f t="shared" si="756"/>
        <v>#N/A</v>
      </c>
      <c r="BK589" s="466" t="e">
        <f t="shared" si="756"/>
        <v>#N/A</v>
      </c>
      <c r="BL589" s="466" t="e">
        <f t="shared" si="756"/>
        <v>#N/A</v>
      </c>
      <c r="BM589" s="466" t="e">
        <f t="shared" si="756"/>
        <v>#N/A</v>
      </c>
      <c r="BN589" s="466" t="e">
        <f t="shared" si="756"/>
        <v>#N/A</v>
      </c>
      <c r="BO589" s="466" t="e">
        <f t="shared" si="756"/>
        <v>#N/A</v>
      </c>
      <c r="BP589" s="466" t="e">
        <f t="shared" si="756"/>
        <v>#N/A</v>
      </c>
      <c r="BQ589" s="466" t="e">
        <f t="shared" si="756"/>
        <v>#N/A</v>
      </c>
      <c r="BR589" s="466" t="e">
        <f t="shared" si="756"/>
        <v>#N/A</v>
      </c>
      <c r="BS589" s="466" t="e">
        <f t="shared" si="756"/>
        <v>#N/A</v>
      </c>
    </row>
    <row r="590" spans="2:71">
      <c r="B590" s="48">
        <f t="shared" si="625"/>
        <v>1914</v>
      </c>
      <c r="E590" s="52"/>
      <c r="M590" s="466" t="e">
        <f t="shared" si="717"/>
        <v>#N/A</v>
      </c>
      <c r="N590" s="466" t="e">
        <f t="shared" si="718"/>
        <v>#N/A</v>
      </c>
      <c r="X590" s="466" t="e">
        <f t="shared" si="719"/>
        <v>#N/A</v>
      </c>
      <c r="Y590" s="466" t="e">
        <f t="shared" si="720"/>
        <v>#N/A</v>
      </c>
      <c r="AA590" s="466" t="e">
        <f t="shared" ref="AA590:AE590" si="757">IF($B590=AA$85-1, AA$84, IF(AND($B590&gt;=AA$85, $B590&lt;=AA$86), AA589*(1+AA140)/(1+$G140), NA()))</f>
        <v>#N/A</v>
      </c>
      <c r="AB590" s="466" t="e">
        <f t="shared" si="757"/>
        <v>#N/A</v>
      </c>
      <c r="AC590" s="466" t="e">
        <f t="shared" si="757"/>
        <v>#N/A</v>
      </c>
      <c r="AD590" s="466" t="e">
        <f t="shared" si="757"/>
        <v>#N/A</v>
      </c>
      <c r="AE590" s="466" t="e">
        <f t="shared" si="757"/>
        <v>#N/A</v>
      </c>
      <c r="AG590" s="466" t="e">
        <f t="shared" si="616"/>
        <v>#N/A</v>
      </c>
      <c r="AM590" s="466" t="e">
        <f t="shared" ref="AM590:AQ590" si="758">IF($B590=AM$85-1, AM$84, IF(AND($B590&gt;=AM$85, $B590&lt;=AM$86), AM589*(1+AM140)/(1+$G140), NA()))</f>
        <v>#N/A</v>
      </c>
      <c r="AN590" s="466" t="e">
        <f t="shared" si="758"/>
        <v>#N/A</v>
      </c>
      <c r="AO590" s="466" t="e">
        <f t="shared" si="758"/>
        <v>#N/A</v>
      </c>
      <c r="AP590" s="466" t="e">
        <f t="shared" si="758"/>
        <v>#N/A</v>
      </c>
      <c r="AQ590" s="466" t="e">
        <f t="shared" si="758"/>
        <v>#N/A</v>
      </c>
      <c r="AS590" s="466" t="e">
        <f t="shared" si="618"/>
        <v>#N/A</v>
      </c>
      <c r="AU590" s="466" t="e">
        <f t="shared" ref="AU590:BS590" si="759">IF($B590=AU$85-1, AU$84, IF(AND($B590&gt;=AU$85, $B590&lt;=AU$86), AU589*(1+AU140)/(1+$G140), NA()))</f>
        <v>#N/A</v>
      </c>
      <c r="AV590" s="466" t="e">
        <f t="shared" si="759"/>
        <v>#N/A</v>
      </c>
      <c r="AW590" s="466" t="e">
        <f t="shared" si="759"/>
        <v>#N/A</v>
      </c>
      <c r="AX590" s="466" t="e">
        <f t="shared" si="759"/>
        <v>#N/A</v>
      </c>
      <c r="AY590" s="466" t="e">
        <f t="shared" si="759"/>
        <v>#N/A</v>
      </c>
      <c r="AZ590" s="466" t="e">
        <f t="shared" si="759"/>
        <v>#N/A</v>
      </c>
      <c r="BA590" s="466" t="e">
        <f t="shared" si="759"/>
        <v>#N/A</v>
      </c>
      <c r="BB590" s="466" t="e">
        <f t="shared" si="759"/>
        <v>#N/A</v>
      </c>
      <c r="BC590" s="466" t="e">
        <f t="shared" si="759"/>
        <v>#N/A</v>
      </c>
      <c r="BD590" s="466" t="e">
        <f t="shared" si="759"/>
        <v>#N/A</v>
      </c>
      <c r="BE590" s="466" t="e">
        <f t="shared" si="759"/>
        <v>#N/A</v>
      </c>
      <c r="BF590" s="466" t="e">
        <f t="shared" si="759"/>
        <v>#N/A</v>
      </c>
      <c r="BG590" s="466" t="e">
        <f t="shared" si="759"/>
        <v>#N/A</v>
      </c>
      <c r="BH590" s="466" t="e">
        <f t="shared" si="759"/>
        <v>#N/A</v>
      </c>
      <c r="BI590" s="466" t="e">
        <f t="shared" si="759"/>
        <v>#N/A</v>
      </c>
      <c r="BJ590" s="466" t="e">
        <f t="shared" si="759"/>
        <v>#N/A</v>
      </c>
      <c r="BK590" s="466" t="e">
        <f t="shared" si="759"/>
        <v>#N/A</v>
      </c>
      <c r="BL590" s="466" t="e">
        <f t="shared" si="759"/>
        <v>#N/A</v>
      </c>
      <c r="BM590" s="466" t="e">
        <f t="shared" si="759"/>
        <v>#N/A</v>
      </c>
      <c r="BN590" s="466" t="e">
        <f t="shared" si="759"/>
        <v>#N/A</v>
      </c>
      <c r="BO590" s="466" t="e">
        <f t="shared" si="759"/>
        <v>#N/A</v>
      </c>
      <c r="BP590" s="466" t="e">
        <f t="shared" si="759"/>
        <v>#N/A</v>
      </c>
      <c r="BQ590" s="466" t="e">
        <f t="shared" si="759"/>
        <v>#N/A</v>
      </c>
      <c r="BR590" s="466" t="e">
        <f t="shared" si="759"/>
        <v>#N/A</v>
      </c>
      <c r="BS590" s="466" t="e">
        <f t="shared" si="759"/>
        <v>#N/A</v>
      </c>
    </row>
    <row r="591" spans="2:71">
      <c r="B591" s="48">
        <f t="shared" si="625"/>
        <v>1915</v>
      </c>
      <c r="E591" s="52"/>
      <c r="M591" s="466" t="e">
        <f t="shared" si="717"/>
        <v>#N/A</v>
      </c>
      <c r="N591" s="466" t="e">
        <f t="shared" si="718"/>
        <v>#N/A</v>
      </c>
      <c r="X591" s="466" t="e">
        <f t="shared" si="719"/>
        <v>#N/A</v>
      </c>
      <c r="Y591" s="466" t="e">
        <f t="shared" si="720"/>
        <v>#N/A</v>
      </c>
      <c r="AA591" s="466" t="e">
        <f t="shared" ref="AA591:AE591" si="760">IF($B591=AA$85-1, AA$84, IF(AND($B591&gt;=AA$85, $B591&lt;=AA$86), AA590*(1+AA141)/(1+$G141), NA()))</f>
        <v>#N/A</v>
      </c>
      <c r="AB591" s="466" t="e">
        <f t="shared" si="760"/>
        <v>#N/A</v>
      </c>
      <c r="AC591" s="466" t="e">
        <f t="shared" si="760"/>
        <v>#N/A</v>
      </c>
      <c r="AD591" s="466" t="e">
        <f t="shared" si="760"/>
        <v>#N/A</v>
      </c>
      <c r="AE591" s="466" t="e">
        <f t="shared" si="760"/>
        <v>#N/A</v>
      </c>
      <c r="AG591" s="466" t="e">
        <f t="shared" si="616"/>
        <v>#N/A</v>
      </c>
      <c r="AM591" s="466" t="e">
        <f t="shared" ref="AM591:AQ591" si="761">IF($B591=AM$85-1, AM$84, IF(AND($B591&gt;=AM$85, $B591&lt;=AM$86), AM590*(1+AM141)/(1+$G141), NA()))</f>
        <v>#N/A</v>
      </c>
      <c r="AN591" s="466" t="e">
        <f t="shared" si="761"/>
        <v>#N/A</v>
      </c>
      <c r="AO591" s="466" t="e">
        <f t="shared" si="761"/>
        <v>#N/A</v>
      </c>
      <c r="AP591" s="466" t="e">
        <f t="shared" si="761"/>
        <v>#N/A</v>
      </c>
      <c r="AQ591" s="466" t="e">
        <f t="shared" si="761"/>
        <v>#N/A</v>
      </c>
      <c r="AS591" s="466" t="e">
        <f t="shared" si="618"/>
        <v>#N/A</v>
      </c>
      <c r="AU591" s="466" t="e">
        <f t="shared" ref="AU591:BS591" si="762">IF($B591=AU$85-1, AU$84, IF(AND($B591&gt;=AU$85, $B591&lt;=AU$86), AU590*(1+AU141)/(1+$G141), NA()))</f>
        <v>#N/A</v>
      </c>
      <c r="AV591" s="466" t="e">
        <f t="shared" si="762"/>
        <v>#N/A</v>
      </c>
      <c r="AW591" s="466" t="e">
        <f t="shared" si="762"/>
        <v>#N/A</v>
      </c>
      <c r="AX591" s="466" t="e">
        <f t="shared" si="762"/>
        <v>#N/A</v>
      </c>
      <c r="AY591" s="466" t="e">
        <f t="shared" si="762"/>
        <v>#N/A</v>
      </c>
      <c r="AZ591" s="466" t="e">
        <f t="shared" si="762"/>
        <v>#N/A</v>
      </c>
      <c r="BA591" s="466" t="e">
        <f t="shared" si="762"/>
        <v>#N/A</v>
      </c>
      <c r="BB591" s="466" t="e">
        <f t="shared" si="762"/>
        <v>#N/A</v>
      </c>
      <c r="BC591" s="466" t="e">
        <f t="shared" si="762"/>
        <v>#N/A</v>
      </c>
      <c r="BD591" s="466" t="e">
        <f t="shared" si="762"/>
        <v>#N/A</v>
      </c>
      <c r="BE591" s="466" t="e">
        <f t="shared" si="762"/>
        <v>#N/A</v>
      </c>
      <c r="BF591" s="466" t="e">
        <f t="shared" si="762"/>
        <v>#N/A</v>
      </c>
      <c r="BG591" s="466" t="e">
        <f t="shared" si="762"/>
        <v>#N/A</v>
      </c>
      <c r="BH591" s="466" t="e">
        <f t="shared" si="762"/>
        <v>#N/A</v>
      </c>
      <c r="BI591" s="466" t="e">
        <f t="shared" si="762"/>
        <v>#N/A</v>
      </c>
      <c r="BJ591" s="466" t="e">
        <f t="shared" si="762"/>
        <v>#N/A</v>
      </c>
      <c r="BK591" s="466" t="e">
        <f t="shared" si="762"/>
        <v>#N/A</v>
      </c>
      <c r="BL591" s="466" t="e">
        <f t="shared" si="762"/>
        <v>#N/A</v>
      </c>
      <c r="BM591" s="466" t="e">
        <f t="shared" si="762"/>
        <v>#N/A</v>
      </c>
      <c r="BN591" s="466" t="e">
        <f t="shared" si="762"/>
        <v>#N/A</v>
      </c>
      <c r="BO591" s="466" t="e">
        <f t="shared" si="762"/>
        <v>#N/A</v>
      </c>
      <c r="BP591" s="466" t="e">
        <f t="shared" si="762"/>
        <v>#N/A</v>
      </c>
      <c r="BQ591" s="466" t="e">
        <f t="shared" si="762"/>
        <v>#N/A</v>
      </c>
      <c r="BR591" s="466" t="e">
        <f t="shared" si="762"/>
        <v>#N/A</v>
      </c>
      <c r="BS591" s="466" t="e">
        <f t="shared" si="762"/>
        <v>#N/A</v>
      </c>
    </row>
    <row r="592" spans="2:71">
      <c r="B592" s="48">
        <f t="shared" si="625"/>
        <v>1916</v>
      </c>
      <c r="E592" s="52"/>
      <c r="M592" s="466" t="e">
        <f t="shared" si="717"/>
        <v>#N/A</v>
      </c>
      <c r="N592" s="466" t="e">
        <f t="shared" si="718"/>
        <v>#N/A</v>
      </c>
      <c r="X592" s="466" t="e">
        <f t="shared" si="719"/>
        <v>#N/A</v>
      </c>
      <c r="Y592" s="466" t="e">
        <f t="shared" si="720"/>
        <v>#N/A</v>
      </c>
      <c r="AA592" s="466" t="e">
        <f t="shared" ref="AA592:AE592" si="763">IF($B592=AA$85-1, AA$84, IF(AND($B592&gt;=AA$85, $B592&lt;=AA$86), AA591*(1+AA142)/(1+$G142), NA()))</f>
        <v>#N/A</v>
      </c>
      <c r="AB592" s="466" t="e">
        <f t="shared" si="763"/>
        <v>#N/A</v>
      </c>
      <c r="AC592" s="466" t="e">
        <f t="shared" si="763"/>
        <v>#N/A</v>
      </c>
      <c r="AD592" s="466" t="e">
        <f t="shared" si="763"/>
        <v>#N/A</v>
      </c>
      <c r="AE592" s="466" t="e">
        <f t="shared" si="763"/>
        <v>#N/A</v>
      </c>
      <c r="AG592" s="466" t="e">
        <f t="shared" si="616"/>
        <v>#N/A</v>
      </c>
      <c r="AM592" s="466" t="e">
        <f t="shared" ref="AM592:AQ592" si="764">IF($B592=AM$85-1, AM$84, IF(AND($B592&gt;=AM$85, $B592&lt;=AM$86), AM591*(1+AM142)/(1+$G142), NA()))</f>
        <v>#N/A</v>
      </c>
      <c r="AN592" s="466" t="e">
        <f t="shared" si="764"/>
        <v>#N/A</v>
      </c>
      <c r="AO592" s="466" t="e">
        <f t="shared" si="764"/>
        <v>#N/A</v>
      </c>
      <c r="AP592" s="466" t="e">
        <f t="shared" si="764"/>
        <v>#N/A</v>
      </c>
      <c r="AQ592" s="466" t="e">
        <f t="shared" si="764"/>
        <v>#N/A</v>
      </c>
      <c r="AS592" s="466" t="e">
        <f t="shared" si="618"/>
        <v>#N/A</v>
      </c>
      <c r="AU592" s="466" t="e">
        <f t="shared" ref="AU592:BS592" si="765">IF($B592=AU$85-1, AU$84, IF(AND($B592&gt;=AU$85, $B592&lt;=AU$86), AU591*(1+AU142)/(1+$G142), NA()))</f>
        <v>#N/A</v>
      </c>
      <c r="AV592" s="466" t="e">
        <f t="shared" si="765"/>
        <v>#N/A</v>
      </c>
      <c r="AW592" s="466" t="e">
        <f t="shared" si="765"/>
        <v>#N/A</v>
      </c>
      <c r="AX592" s="466" t="e">
        <f t="shared" si="765"/>
        <v>#N/A</v>
      </c>
      <c r="AY592" s="466" t="e">
        <f t="shared" si="765"/>
        <v>#N/A</v>
      </c>
      <c r="AZ592" s="466" t="e">
        <f t="shared" si="765"/>
        <v>#N/A</v>
      </c>
      <c r="BA592" s="466" t="e">
        <f t="shared" si="765"/>
        <v>#N/A</v>
      </c>
      <c r="BB592" s="466" t="e">
        <f t="shared" si="765"/>
        <v>#N/A</v>
      </c>
      <c r="BC592" s="466" t="e">
        <f t="shared" si="765"/>
        <v>#N/A</v>
      </c>
      <c r="BD592" s="466" t="e">
        <f t="shared" si="765"/>
        <v>#N/A</v>
      </c>
      <c r="BE592" s="466" t="e">
        <f t="shared" si="765"/>
        <v>#N/A</v>
      </c>
      <c r="BF592" s="466" t="e">
        <f t="shared" si="765"/>
        <v>#N/A</v>
      </c>
      <c r="BG592" s="466" t="e">
        <f t="shared" si="765"/>
        <v>#N/A</v>
      </c>
      <c r="BH592" s="466" t="e">
        <f t="shared" si="765"/>
        <v>#N/A</v>
      </c>
      <c r="BI592" s="466" t="e">
        <f t="shared" si="765"/>
        <v>#N/A</v>
      </c>
      <c r="BJ592" s="466" t="e">
        <f t="shared" si="765"/>
        <v>#N/A</v>
      </c>
      <c r="BK592" s="466" t="e">
        <f t="shared" si="765"/>
        <v>#N/A</v>
      </c>
      <c r="BL592" s="466" t="e">
        <f t="shared" si="765"/>
        <v>#N/A</v>
      </c>
      <c r="BM592" s="466" t="e">
        <f t="shared" si="765"/>
        <v>#N/A</v>
      </c>
      <c r="BN592" s="466" t="e">
        <f t="shared" si="765"/>
        <v>#N/A</v>
      </c>
      <c r="BO592" s="466" t="e">
        <f t="shared" si="765"/>
        <v>#N/A</v>
      </c>
      <c r="BP592" s="466" t="e">
        <f t="shared" si="765"/>
        <v>#N/A</v>
      </c>
      <c r="BQ592" s="466" t="e">
        <f t="shared" si="765"/>
        <v>#N/A</v>
      </c>
      <c r="BR592" s="466" t="e">
        <f t="shared" si="765"/>
        <v>#N/A</v>
      </c>
      <c r="BS592" s="466" t="e">
        <f t="shared" si="765"/>
        <v>#N/A</v>
      </c>
    </row>
    <row r="593" spans="2:71">
      <c r="B593" s="48">
        <f t="shared" si="625"/>
        <v>1917</v>
      </c>
      <c r="E593" s="52"/>
      <c r="M593" s="466" t="e">
        <f t="shared" si="717"/>
        <v>#N/A</v>
      </c>
      <c r="N593" s="466" t="e">
        <f t="shared" si="718"/>
        <v>#N/A</v>
      </c>
      <c r="X593" s="466" t="e">
        <f t="shared" si="719"/>
        <v>#N/A</v>
      </c>
      <c r="Y593" s="466" t="e">
        <f t="shared" si="720"/>
        <v>#N/A</v>
      </c>
      <c r="AA593" s="466" t="e">
        <f t="shared" ref="AA593:AE593" si="766">IF($B593=AA$85-1, AA$84, IF(AND($B593&gt;=AA$85, $B593&lt;=AA$86), AA592*(1+AA143)/(1+$G143), NA()))</f>
        <v>#N/A</v>
      </c>
      <c r="AB593" s="466" t="e">
        <f t="shared" si="766"/>
        <v>#N/A</v>
      </c>
      <c r="AC593" s="466" t="e">
        <f t="shared" si="766"/>
        <v>#N/A</v>
      </c>
      <c r="AD593" s="466" t="e">
        <f t="shared" si="766"/>
        <v>#N/A</v>
      </c>
      <c r="AE593" s="466" t="e">
        <f t="shared" si="766"/>
        <v>#N/A</v>
      </c>
      <c r="AG593" s="466" t="e">
        <f t="shared" si="616"/>
        <v>#N/A</v>
      </c>
      <c r="AM593" s="466" t="e">
        <f t="shared" ref="AM593:AQ593" si="767">IF($B593=AM$85-1, AM$84, IF(AND($B593&gt;=AM$85, $B593&lt;=AM$86), AM592*(1+AM143)/(1+$G143), NA()))</f>
        <v>#N/A</v>
      </c>
      <c r="AN593" s="466" t="e">
        <f t="shared" si="767"/>
        <v>#N/A</v>
      </c>
      <c r="AO593" s="466" t="e">
        <f t="shared" si="767"/>
        <v>#N/A</v>
      </c>
      <c r="AP593" s="466" t="e">
        <f t="shared" si="767"/>
        <v>#N/A</v>
      </c>
      <c r="AQ593" s="466" t="e">
        <f t="shared" si="767"/>
        <v>#N/A</v>
      </c>
      <c r="AS593" s="466" t="e">
        <f t="shared" si="618"/>
        <v>#N/A</v>
      </c>
      <c r="AU593" s="466" t="e">
        <f t="shared" ref="AU593:BS593" si="768">IF($B593=AU$85-1, AU$84, IF(AND($B593&gt;=AU$85, $B593&lt;=AU$86), AU592*(1+AU143)/(1+$G143), NA()))</f>
        <v>#N/A</v>
      </c>
      <c r="AV593" s="466" t="e">
        <f t="shared" si="768"/>
        <v>#N/A</v>
      </c>
      <c r="AW593" s="466" t="e">
        <f t="shared" si="768"/>
        <v>#N/A</v>
      </c>
      <c r="AX593" s="466" t="e">
        <f t="shared" si="768"/>
        <v>#N/A</v>
      </c>
      <c r="AY593" s="466" t="e">
        <f t="shared" si="768"/>
        <v>#N/A</v>
      </c>
      <c r="AZ593" s="466" t="e">
        <f t="shared" si="768"/>
        <v>#N/A</v>
      </c>
      <c r="BA593" s="466" t="e">
        <f t="shared" si="768"/>
        <v>#N/A</v>
      </c>
      <c r="BB593" s="466" t="e">
        <f t="shared" si="768"/>
        <v>#N/A</v>
      </c>
      <c r="BC593" s="466" t="e">
        <f t="shared" si="768"/>
        <v>#N/A</v>
      </c>
      <c r="BD593" s="466" t="e">
        <f t="shared" si="768"/>
        <v>#N/A</v>
      </c>
      <c r="BE593" s="466" t="e">
        <f t="shared" si="768"/>
        <v>#N/A</v>
      </c>
      <c r="BF593" s="466" t="e">
        <f t="shared" si="768"/>
        <v>#N/A</v>
      </c>
      <c r="BG593" s="466" t="e">
        <f t="shared" si="768"/>
        <v>#N/A</v>
      </c>
      <c r="BH593" s="466" t="e">
        <f t="shared" si="768"/>
        <v>#N/A</v>
      </c>
      <c r="BI593" s="466" t="e">
        <f t="shared" si="768"/>
        <v>#N/A</v>
      </c>
      <c r="BJ593" s="466" t="e">
        <f t="shared" si="768"/>
        <v>#N/A</v>
      </c>
      <c r="BK593" s="466" t="e">
        <f t="shared" si="768"/>
        <v>#N/A</v>
      </c>
      <c r="BL593" s="466" t="e">
        <f t="shared" si="768"/>
        <v>#N/A</v>
      </c>
      <c r="BM593" s="466" t="e">
        <f t="shared" si="768"/>
        <v>#N/A</v>
      </c>
      <c r="BN593" s="466" t="e">
        <f t="shared" si="768"/>
        <v>#N/A</v>
      </c>
      <c r="BO593" s="466" t="e">
        <f t="shared" si="768"/>
        <v>#N/A</v>
      </c>
      <c r="BP593" s="466" t="e">
        <f t="shared" si="768"/>
        <v>#N/A</v>
      </c>
      <c r="BQ593" s="466" t="e">
        <f t="shared" si="768"/>
        <v>#N/A</v>
      </c>
      <c r="BR593" s="466" t="e">
        <f t="shared" si="768"/>
        <v>#N/A</v>
      </c>
      <c r="BS593" s="466" t="e">
        <f t="shared" si="768"/>
        <v>#N/A</v>
      </c>
    </row>
    <row r="594" spans="2:71">
      <c r="B594" s="48">
        <f t="shared" si="625"/>
        <v>1918</v>
      </c>
      <c r="E594" s="52"/>
      <c r="M594" s="466" t="e">
        <f t="shared" si="717"/>
        <v>#N/A</v>
      </c>
      <c r="N594" s="466" t="e">
        <f t="shared" si="718"/>
        <v>#N/A</v>
      </c>
      <c r="X594" s="466" t="e">
        <f t="shared" si="719"/>
        <v>#N/A</v>
      </c>
      <c r="Y594" s="466" t="e">
        <f t="shared" si="720"/>
        <v>#N/A</v>
      </c>
      <c r="AA594" s="466" t="e">
        <f t="shared" ref="AA594:AE594" si="769">IF($B594=AA$85-1, AA$84, IF(AND($B594&gt;=AA$85, $B594&lt;=AA$86), AA593*(1+AA144)/(1+$G144), NA()))</f>
        <v>#N/A</v>
      </c>
      <c r="AB594" s="466" t="e">
        <f t="shared" si="769"/>
        <v>#N/A</v>
      </c>
      <c r="AC594" s="466" t="e">
        <f t="shared" si="769"/>
        <v>#N/A</v>
      </c>
      <c r="AD594" s="466" t="e">
        <f t="shared" si="769"/>
        <v>#N/A</v>
      </c>
      <c r="AE594" s="466" t="e">
        <f t="shared" si="769"/>
        <v>#N/A</v>
      </c>
      <c r="AG594" s="466" t="e">
        <f t="shared" si="616"/>
        <v>#N/A</v>
      </c>
      <c r="AM594" s="466" t="e">
        <f t="shared" ref="AM594:AQ594" si="770">IF($B594=AM$85-1, AM$84, IF(AND($B594&gt;=AM$85, $B594&lt;=AM$86), AM593*(1+AM144)/(1+$G144), NA()))</f>
        <v>#N/A</v>
      </c>
      <c r="AN594" s="466" t="e">
        <f t="shared" si="770"/>
        <v>#N/A</v>
      </c>
      <c r="AO594" s="466" t="e">
        <f t="shared" si="770"/>
        <v>#N/A</v>
      </c>
      <c r="AP594" s="466" t="e">
        <f t="shared" si="770"/>
        <v>#N/A</v>
      </c>
      <c r="AQ594" s="466" t="e">
        <f t="shared" si="770"/>
        <v>#N/A</v>
      </c>
      <c r="AS594" s="466" t="e">
        <f t="shared" si="618"/>
        <v>#N/A</v>
      </c>
      <c r="AU594" s="466" t="e">
        <f t="shared" ref="AU594:BS594" si="771">IF($B594=AU$85-1, AU$84, IF(AND($B594&gt;=AU$85, $B594&lt;=AU$86), AU593*(1+AU144)/(1+$G144), NA()))</f>
        <v>#N/A</v>
      </c>
      <c r="AV594" s="466" t="e">
        <f t="shared" si="771"/>
        <v>#N/A</v>
      </c>
      <c r="AW594" s="466" t="e">
        <f t="shared" si="771"/>
        <v>#N/A</v>
      </c>
      <c r="AX594" s="466" t="e">
        <f t="shared" si="771"/>
        <v>#N/A</v>
      </c>
      <c r="AY594" s="466" t="e">
        <f t="shared" si="771"/>
        <v>#N/A</v>
      </c>
      <c r="AZ594" s="466" t="e">
        <f t="shared" si="771"/>
        <v>#N/A</v>
      </c>
      <c r="BA594" s="466" t="e">
        <f t="shared" si="771"/>
        <v>#N/A</v>
      </c>
      <c r="BB594" s="466" t="e">
        <f t="shared" si="771"/>
        <v>#N/A</v>
      </c>
      <c r="BC594" s="466" t="e">
        <f t="shared" si="771"/>
        <v>#N/A</v>
      </c>
      <c r="BD594" s="466" t="e">
        <f t="shared" si="771"/>
        <v>#N/A</v>
      </c>
      <c r="BE594" s="466" t="e">
        <f t="shared" si="771"/>
        <v>#N/A</v>
      </c>
      <c r="BF594" s="466" t="e">
        <f t="shared" si="771"/>
        <v>#N/A</v>
      </c>
      <c r="BG594" s="466" t="e">
        <f t="shared" si="771"/>
        <v>#N/A</v>
      </c>
      <c r="BH594" s="466" t="e">
        <f t="shared" si="771"/>
        <v>#N/A</v>
      </c>
      <c r="BI594" s="466" t="e">
        <f t="shared" si="771"/>
        <v>#N/A</v>
      </c>
      <c r="BJ594" s="466" t="e">
        <f t="shared" si="771"/>
        <v>#N/A</v>
      </c>
      <c r="BK594" s="466" t="e">
        <f t="shared" si="771"/>
        <v>#N/A</v>
      </c>
      <c r="BL594" s="466" t="e">
        <f t="shared" si="771"/>
        <v>#N/A</v>
      </c>
      <c r="BM594" s="466" t="e">
        <f t="shared" si="771"/>
        <v>#N/A</v>
      </c>
      <c r="BN594" s="466" t="e">
        <f t="shared" si="771"/>
        <v>#N/A</v>
      </c>
      <c r="BO594" s="466" t="e">
        <f t="shared" si="771"/>
        <v>#N/A</v>
      </c>
      <c r="BP594" s="466" t="e">
        <f t="shared" si="771"/>
        <v>#N/A</v>
      </c>
      <c r="BQ594" s="466" t="e">
        <f t="shared" si="771"/>
        <v>#N/A</v>
      </c>
      <c r="BR594" s="466" t="e">
        <f t="shared" si="771"/>
        <v>#N/A</v>
      </c>
      <c r="BS594" s="466" t="e">
        <f t="shared" si="771"/>
        <v>#N/A</v>
      </c>
    </row>
    <row r="595" spans="2:71">
      <c r="B595" s="48">
        <f t="shared" si="625"/>
        <v>1919</v>
      </c>
      <c r="E595" s="52"/>
      <c r="M595" s="466" t="e">
        <f t="shared" si="717"/>
        <v>#N/A</v>
      </c>
      <c r="N595" s="466" t="e">
        <f t="shared" si="718"/>
        <v>#N/A</v>
      </c>
      <c r="X595" s="466" t="e">
        <f t="shared" si="719"/>
        <v>#N/A</v>
      </c>
      <c r="Y595" s="466" t="e">
        <f t="shared" si="720"/>
        <v>#N/A</v>
      </c>
      <c r="AA595" s="466" t="e">
        <f t="shared" ref="AA595:AE595" si="772">IF($B595=AA$85-1, AA$84, IF(AND($B595&gt;=AA$85, $B595&lt;=AA$86), AA594*(1+AA145)/(1+$G145), NA()))</f>
        <v>#N/A</v>
      </c>
      <c r="AB595" s="466" t="e">
        <f t="shared" si="772"/>
        <v>#N/A</v>
      </c>
      <c r="AC595" s="466" t="e">
        <f t="shared" si="772"/>
        <v>#N/A</v>
      </c>
      <c r="AD595" s="466" t="e">
        <f t="shared" si="772"/>
        <v>#N/A</v>
      </c>
      <c r="AE595" s="466" t="e">
        <f t="shared" si="772"/>
        <v>#N/A</v>
      </c>
      <c r="AG595" s="466" t="e">
        <f t="shared" si="616"/>
        <v>#N/A</v>
      </c>
      <c r="AM595" s="466" t="e">
        <f t="shared" ref="AM595:AQ595" si="773">IF($B595=AM$85-1, AM$84, IF(AND($B595&gt;=AM$85, $B595&lt;=AM$86), AM594*(1+AM145)/(1+$G145), NA()))</f>
        <v>#N/A</v>
      </c>
      <c r="AN595" s="466" t="e">
        <f t="shared" si="773"/>
        <v>#N/A</v>
      </c>
      <c r="AO595" s="466" t="e">
        <f t="shared" si="773"/>
        <v>#N/A</v>
      </c>
      <c r="AP595" s="466" t="e">
        <f t="shared" si="773"/>
        <v>#N/A</v>
      </c>
      <c r="AQ595" s="466" t="e">
        <f t="shared" si="773"/>
        <v>#N/A</v>
      </c>
      <c r="AS595" s="466" t="e">
        <f t="shared" si="618"/>
        <v>#N/A</v>
      </c>
      <c r="AU595" s="466" t="e">
        <f t="shared" ref="AU595:BS595" si="774">IF($B595=AU$85-1, AU$84, IF(AND($B595&gt;=AU$85, $B595&lt;=AU$86), AU594*(1+AU145)/(1+$G145), NA()))</f>
        <v>#N/A</v>
      </c>
      <c r="AV595" s="466" t="e">
        <f t="shared" si="774"/>
        <v>#N/A</v>
      </c>
      <c r="AW595" s="466" t="e">
        <f t="shared" si="774"/>
        <v>#N/A</v>
      </c>
      <c r="AX595" s="466" t="e">
        <f t="shared" si="774"/>
        <v>#N/A</v>
      </c>
      <c r="AY595" s="466" t="e">
        <f t="shared" si="774"/>
        <v>#N/A</v>
      </c>
      <c r="AZ595" s="466" t="e">
        <f t="shared" si="774"/>
        <v>#N/A</v>
      </c>
      <c r="BA595" s="466" t="e">
        <f t="shared" si="774"/>
        <v>#N/A</v>
      </c>
      <c r="BB595" s="466" t="e">
        <f t="shared" si="774"/>
        <v>#N/A</v>
      </c>
      <c r="BC595" s="466" t="e">
        <f t="shared" si="774"/>
        <v>#N/A</v>
      </c>
      <c r="BD595" s="466" t="e">
        <f t="shared" si="774"/>
        <v>#N/A</v>
      </c>
      <c r="BE595" s="466" t="e">
        <f t="shared" si="774"/>
        <v>#N/A</v>
      </c>
      <c r="BF595" s="466" t="e">
        <f t="shared" si="774"/>
        <v>#N/A</v>
      </c>
      <c r="BG595" s="466" t="e">
        <f t="shared" si="774"/>
        <v>#N/A</v>
      </c>
      <c r="BH595" s="466" t="e">
        <f t="shared" si="774"/>
        <v>#N/A</v>
      </c>
      <c r="BI595" s="466" t="e">
        <f t="shared" si="774"/>
        <v>#N/A</v>
      </c>
      <c r="BJ595" s="466" t="e">
        <f t="shared" si="774"/>
        <v>#N/A</v>
      </c>
      <c r="BK595" s="466" t="e">
        <f t="shared" si="774"/>
        <v>#N/A</v>
      </c>
      <c r="BL595" s="466" t="e">
        <f t="shared" si="774"/>
        <v>#N/A</v>
      </c>
      <c r="BM595" s="466" t="e">
        <f t="shared" si="774"/>
        <v>#N/A</v>
      </c>
      <c r="BN595" s="466" t="e">
        <f t="shared" si="774"/>
        <v>#N/A</v>
      </c>
      <c r="BO595" s="466" t="e">
        <f t="shared" si="774"/>
        <v>#N/A</v>
      </c>
      <c r="BP595" s="466" t="e">
        <f t="shared" si="774"/>
        <v>#N/A</v>
      </c>
      <c r="BQ595" s="466" t="e">
        <f t="shared" si="774"/>
        <v>#N/A</v>
      </c>
      <c r="BR595" s="466" t="e">
        <f t="shared" si="774"/>
        <v>#N/A</v>
      </c>
      <c r="BS595" s="466" t="e">
        <f t="shared" si="774"/>
        <v>#N/A</v>
      </c>
    </row>
    <row r="596" spans="2:71">
      <c r="B596" s="48">
        <f t="shared" si="625"/>
        <v>1920</v>
      </c>
      <c r="E596" s="52"/>
      <c r="M596" s="466" t="e">
        <f t="shared" si="717"/>
        <v>#N/A</v>
      </c>
      <c r="N596" s="466" t="e">
        <f t="shared" si="718"/>
        <v>#N/A</v>
      </c>
      <c r="X596" s="466" t="e">
        <f t="shared" si="719"/>
        <v>#N/A</v>
      </c>
      <c r="Y596" s="466" t="e">
        <f t="shared" si="720"/>
        <v>#N/A</v>
      </c>
      <c r="AA596" s="466" t="e">
        <f t="shared" ref="AA596:AE596" si="775">IF($B596=AA$85-1, AA$84, IF(AND($B596&gt;=AA$85, $B596&lt;=AA$86), AA595*(1+AA146)/(1+$G146), NA()))</f>
        <v>#N/A</v>
      </c>
      <c r="AB596" s="466" t="e">
        <f t="shared" si="775"/>
        <v>#N/A</v>
      </c>
      <c r="AC596" s="466" t="e">
        <f t="shared" si="775"/>
        <v>#N/A</v>
      </c>
      <c r="AD596" s="466" t="e">
        <f t="shared" si="775"/>
        <v>#N/A</v>
      </c>
      <c r="AE596" s="466" t="e">
        <f t="shared" si="775"/>
        <v>#N/A</v>
      </c>
      <c r="AG596" s="466" t="e">
        <f t="shared" si="616"/>
        <v>#N/A</v>
      </c>
      <c r="AM596" s="466" t="e">
        <f t="shared" ref="AM596:AQ596" si="776">IF($B596=AM$85-1, AM$84, IF(AND($B596&gt;=AM$85, $B596&lt;=AM$86), AM595*(1+AM146)/(1+$G146), NA()))</f>
        <v>#N/A</v>
      </c>
      <c r="AN596" s="466" t="e">
        <f t="shared" si="776"/>
        <v>#N/A</v>
      </c>
      <c r="AO596" s="466" t="e">
        <f t="shared" si="776"/>
        <v>#N/A</v>
      </c>
      <c r="AP596" s="466" t="e">
        <f t="shared" si="776"/>
        <v>#N/A</v>
      </c>
      <c r="AQ596" s="466" t="e">
        <f t="shared" si="776"/>
        <v>#N/A</v>
      </c>
      <c r="AS596" s="466" t="e">
        <f t="shared" si="618"/>
        <v>#N/A</v>
      </c>
      <c r="AU596" s="466" t="e">
        <f t="shared" ref="AU596:BS596" si="777">IF($B596=AU$85-1, AU$84, IF(AND($B596&gt;=AU$85, $B596&lt;=AU$86), AU595*(1+AU146)/(1+$G146), NA()))</f>
        <v>#N/A</v>
      </c>
      <c r="AV596" s="466" t="e">
        <f t="shared" si="777"/>
        <v>#N/A</v>
      </c>
      <c r="AW596" s="466" t="e">
        <f t="shared" si="777"/>
        <v>#N/A</v>
      </c>
      <c r="AX596" s="466" t="e">
        <f t="shared" si="777"/>
        <v>#N/A</v>
      </c>
      <c r="AY596" s="466" t="e">
        <f t="shared" si="777"/>
        <v>#N/A</v>
      </c>
      <c r="AZ596" s="466" t="e">
        <f t="shared" si="777"/>
        <v>#N/A</v>
      </c>
      <c r="BA596" s="466" t="e">
        <f t="shared" si="777"/>
        <v>#N/A</v>
      </c>
      <c r="BB596" s="466" t="e">
        <f t="shared" si="777"/>
        <v>#N/A</v>
      </c>
      <c r="BC596" s="466" t="e">
        <f t="shared" si="777"/>
        <v>#N/A</v>
      </c>
      <c r="BD596" s="466" t="e">
        <f t="shared" si="777"/>
        <v>#N/A</v>
      </c>
      <c r="BE596" s="466" t="e">
        <f t="shared" si="777"/>
        <v>#N/A</v>
      </c>
      <c r="BF596" s="466" t="e">
        <f t="shared" si="777"/>
        <v>#N/A</v>
      </c>
      <c r="BG596" s="466" t="e">
        <f t="shared" si="777"/>
        <v>#N/A</v>
      </c>
      <c r="BH596" s="466" t="e">
        <f t="shared" si="777"/>
        <v>#N/A</v>
      </c>
      <c r="BI596" s="466" t="e">
        <f t="shared" si="777"/>
        <v>#N/A</v>
      </c>
      <c r="BJ596" s="466" t="e">
        <f t="shared" si="777"/>
        <v>#N/A</v>
      </c>
      <c r="BK596" s="466" t="e">
        <f t="shared" si="777"/>
        <v>#N/A</v>
      </c>
      <c r="BL596" s="466" t="e">
        <f t="shared" si="777"/>
        <v>#N/A</v>
      </c>
      <c r="BM596" s="466" t="e">
        <f t="shared" si="777"/>
        <v>#N/A</v>
      </c>
      <c r="BN596" s="466" t="e">
        <f t="shared" si="777"/>
        <v>#N/A</v>
      </c>
      <c r="BO596" s="466" t="e">
        <f t="shared" si="777"/>
        <v>#N/A</v>
      </c>
      <c r="BP596" s="466" t="e">
        <f t="shared" si="777"/>
        <v>#N/A</v>
      </c>
      <c r="BQ596" s="466" t="e">
        <f t="shared" si="777"/>
        <v>#N/A</v>
      </c>
      <c r="BR596" s="466" t="e">
        <f t="shared" si="777"/>
        <v>#N/A</v>
      </c>
      <c r="BS596" s="466" t="e">
        <f t="shared" si="777"/>
        <v>#N/A</v>
      </c>
    </row>
    <row r="597" spans="2:71">
      <c r="B597" s="48">
        <f t="shared" si="625"/>
        <v>1921</v>
      </c>
      <c r="E597" s="52"/>
      <c r="M597" s="466" t="e">
        <f t="shared" si="717"/>
        <v>#N/A</v>
      </c>
      <c r="N597" s="466" t="e">
        <f t="shared" si="718"/>
        <v>#N/A</v>
      </c>
      <c r="X597" s="466" t="e">
        <f t="shared" si="719"/>
        <v>#N/A</v>
      </c>
      <c r="Y597" s="466" t="e">
        <f t="shared" si="720"/>
        <v>#N/A</v>
      </c>
      <c r="AA597" s="466" t="e">
        <f t="shared" ref="AA597:AE597" si="778">IF($B597=AA$85-1, AA$84, IF(AND($B597&gt;=AA$85, $B597&lt;=AA$86), AA596*(1+AA147)/(1+$G147), NA()))</f>
        <v>#N/A</v>
      </c>
      <c r="AB597" s="466" t="e">
        <f t="shared" si="778"/>
        <v>#N/A</v>
      </c>
      <c r="AC597" s="466" t="e">
        <f t="shared" si="778"/>
        <v>#N/A</v>
      </c>
      <c r="AD597" s="466" t="e">
        <f t="shared" si="778"/>
        <v>#N/A</v>
      </c>
      <c r="AE597" s="466" t="e">
        <f t="shared" si="778"/>
        <v>#N/A</v>
      </c>
      <c r="AG597" s="466" t="e">
        <f t="shared" si="616"/>
        <v>#N/A</v>
      </c>
      <c r="AM597" s="466" t="e">
        <f t="shared" ref="AM597:AQ597" si="779">IF($B597=AM$85-1, AM$84, IF(AND($B597&gt;=AM$85, $B597&lt;=AM$86), AM596*(1+AM147)/(1+$G147), NA()))</f>
        <v>#N/A</v>
      </c>
      <c r="AN597" s="466" t="e">
        <f t="shared" si="779"/>
        <v>#N/A</v>
      </c>
      <c r="AO597" s="466" t="e">
        <f t="shared" si="779"/>
        <v>#N/A</v>
      </c>
      <c r="AP597" s="466" t="e">
        <f t="shared" si="779"/>
        <v>#N/A</v>
      </c>
      <c r="AQ597" s="466" t="e">
        <f t="shared" si="779"/>
        <v>#N/A</v>
      </c>
      <c r="AS597" s="466" t="e">
        <f t="shared" si="618"/>
        <v>#N/A</v>
      </c>
      <c r="AU597" s="466" t="e">
        <f t="shared" ref="AU597:BS597" si="780">IF($B597=AU$85-1, AU$84, IF(AND($B597&gt;=AU$85, $B597&lt;=AU$86), AU596*(1+AU147)/(1+$G147), NA()))</f>
        <v>#N/A</v>
      </c>
      <c r="AV597" s="466" t="e">
        <f t="shared" si="780"/>
        <v>#N/A</v>
      </c>
      <c r="AW597" s="466" t="e">
        <f t="shared" si="780"/>
        <v>#N/A</v>
      </c>
      <c r="AX597" s="466" t="e">
        <f t="shared" si="780"/>
        <v>#N/A</v>
      </c>
      <c r="AY597" s="466" t="e">
        <f t="shared" si="780"/>
        <v>#N/A</v>
      </c>
      <c r="AZ597" s="466" t="e">
        <f t="shared" si="780"/>
        <v>#N/A</v>
      </c>
      <c r="BA597" s="466" t="e">
        <f t="shared" si="780"/>
        <v>#N/A</v>
      </c>
      <c r="BB597" s="466" t="e">
        <f t="shared" si="780"/>
        <v>#N/A</v>
      </c>
      <c r="BC597" s="466" t="e">
        <f t="shared" si="780"/>
        <v>#N/A</v>
      </c>
      <c r="BD597" s="466" t="e">
        <f t="shared" si="780"/>
        <v>#N/A</v>
      </c>
      <c r="BE597" s="466" t="e">
        <f t="shared" si="780"/>
        <v>#N/A</v>
      </c>
      <c r="BF597" s="466" t="e">
        <f t="shared" si="780"/>
        <v>#N/A</v>
      </c>
      <c r="BG597" s="466" t="e">
        <f t="shared" si="780"/>
        <v>#N/A</v>
      </c>
      <c r="BH597" s="466" t="e">
        <f t="shared" si="780"/>
        <v>#N/A</v>
      </c>
      <c r="BI597" s="466" t="e">
        <f t="shared" si="780"/>
        <v>#N/A</v>
      </c>
      <c r="BJ597" s="466" t="e">
        <f t="shared" si="780"/>
        <v>#N/A</v>
      </c>
      <c r="BK597" s="466" t="e">
        <f t="shared" si="780"/>
        <v>#N/A</v>
      </c>
      <c r="BL597" s="466" t="e">
        <f t="shared" si="780"/>
        <v>#N/A</v>
      </c>
      <c r="BM597" s="466" t="e">
        <f t="shared" si="780"/>
        <v>#N/A</v>
      </c>
      <c r="BN597" s="466" t="e">
        <f t="shared" si="780"/>
        <v>#N/A</v>
      </c>
      <c r="BO597" s="466" t="e">
        <f t="shared" si="780"/>
        <v>#N/A</v>
      </c>
      <c r="BP597" s="466" t="e">
        <f t="shared" si="780"/>
        <v>#N/A</v>
      </c>
      <c r="BQ597" s="466" t="e">
        <f t="shared" si="780"/>
        <v>#N/A</v>
      </c>
      <c r="BR597" s="466" t="e">
        <f t="shared" si="780"/>
        <v>#N/A</v>
      </c>
      <c r="BS597" s="466" t="e">
        <f t="shared" si="780"/>
        <v>#N/A</v>
      </c>
    </row>
    <row r="598" spans="2:71">
      <c r="B598" s="48">
        <f t="shared" si="625"/>
        <v>1922</v>
      </c>
      <c r="E598" s="52"/>
      <c r="M598" s="466" t="e">
        <f t="shared" si="717"/>
        <v>#N/A</v>
      </c>
      <c r="N598" s="466" t="e">
        <f t="shared" si="718"/>
        <v>#N/A</v>
      </c>
      <c r="X598" s="466" t="e">
        <f t="shared" si="719"/>
        <v>#N/A</v>
      </c>
      <c r="Y598" s="466" t="e">
        <f t="shared" si="720"/>
        <v>#N/A</v>
      </c>
      <c r="AA598" s="466" t="e">
        <f t="shared" ref="AA598:AE598" si="781">IF($B598=AA$85-1, AA$84, IF(AND($B598&gt;=AA$85, $B598&lt;=AA$86), AA597*(1+AA148)/(1+$G148), NA()))</f>
        <v>#N/A</v>
      </c>
      <c r="AB598" s="466" t="e">
        <f t="shared" si="781"/>
        <v>#N/A</v>
      </c>
      <c r="AC598" s="466" t="e">
        <f t="shared" si="781"/>
        <v>#N/A</v>
      </c>
      <c r="AD598" s="466" t="e">
        <f t="shared" si="781"/>
        <v>#N/A</v>
      </c>
      <c r="AE598" s="466" t="e">
        <f t="shared" si="781"/>
        <v>#N/A</v>
      </c>
      <c r="AG598" s="466" t="e">
        <f t="shared" si="616"/>
        <v>#N/A</v>
      </c>
      <c r="AM598" s="466" t="e">
        <f t="shared" ref="AM598:AQ598" si="782">IF($B598=AM$85-1, AM$84, IF(AND($B598&gt;=AM$85, $B598&lt;=AM$86), AM597*(1+AM148)/(1+$G148), NA()))</f>
        <v>#N/A</v>
      </c>
      <c r="AN598" s="466" t="e">
        <f t="shared" si="782"/>
        <v>#N/A</v>
      </c>
      <c r="AO598" s="466" t="e">
        <f t="shared" si="782"/>
        <v>#N/A</v>
      </c>
      <c r="AP598" s="466" t="e">
        <f t="shared" si="782"/>
        <v>#N/A</v>
      </c>
      <c r="AQ598" s="466" t="e">
        <f t="shared" si="782"/>
        <v>#N/A</v>
      </c>
      <c r="AS598" s="466" t="e">
        <f t="shared" si="618"/>
        <v>#N/A</v>
      </c>
      <c r="AU598" s="466" t="e">
        <f t="shared" ref="AU598:BS598" si="783">IF($B598=AU$85-1, AU$84, IF(AND($B598&gt;=AU$85, $B598&lt;=AU$86), AU597*(1+AU148)/(1+$G148), NA()))</f>
        <v>#N/A</v>
      </c>
      <c r="AV598" s="466" t="e">
        <f t="shared" si="783"/>
        <v>#N/A</v>
      </c>
      <c r="AW598" s="466" t="e">
        <f t="shared" si="783"/>
        <v>#N/A</v>
      </c>
      <c r="AX598" s="466" t="e">
        <f t="shared" si="783"/>
        <v>#N/A</v>
      </c>
      <c r="AY598" s="466" t="e">
        <f t="shared" si="783"/>
        <v>#N/A</v>
      </c>
      <c r="AZ598" s="466" t="e">
        <f t="shared" si="783"/>
        <v>#N/A</v>
      </c>
      <c r="BA598" s="466" t="e">
        <f t="shared" si="783"/>
        <v>#N/A</v>
      </c>
      <c r="BB598" s="466" t="e">
        <f t="shared" si="783"/>
        <v>#N/A</v>
      </c>
      <c r="BC598" s="466" t="e">
        <f t="shared" si="783"/>
        <v>#N/A</v>
      </c>
      <c r="BD598" s="466" t="e">
        <f t="shared" si="783"/>
        <v>#N/A</v>
      </c>
      <c r="BE598" s="466" t="e">
        <f t="shared" si="783"/>
        <v>#N/A</v>
      </c>
      <c r="BF598" s="466" t="e">
        <f t="shared" si="783"/>
        <v>#N/A</v>
      </c>
      <c r="BG598" s="466" t="e">
        <f t="shared" si="783"/>
        <v>#N/A</v>
      </c>
      <c r="BH598" s="466" t="e">
        <f t="shared" si="783"/>
        <v>#N/A</v>
      </c>
      <c r="BI598" s="466" t="e">
        <f t="shared" si="783"/>
        <v>#N/A</v>
      </c>
      <c r="BJ598" s="466" t="e">
        <f t="shared" si="783"/>
        <v>#N/A</v>
      </c>
      <c r="BK598" s="466" t="e">
        <f t="shared" si="783"/>
        <v>#N/A</v>
      </c>
      <c r="BL598" s="466" t="e">
        <f t="shared" si="783"/>
        <v>#N/A</v>
      </c>
      <c r="BM598" s="466" t="e">
        <f t="shared" si="783"/>
        <v>#N/A</v>
      </c>
      <c r="BN598" s="466" t="e">
        <f t="shared" si="783"/>
        <v>#N/A</v>
      </c>
      <c r="BO598" s="466" t="e">
        <f t="shared" si="783"/>
        <v>#N/A</v>
      </c>
      <c r="BP598" s="466" t="e">
        <f t="shared" si="783"/>
        <v>#N/A</v>
      </c>
      <c r="BQ598" s="466" t="e">
        <f t="shared" si="783"/>
        <v>#N/A</v>
      </c>
      <c r="BR598" s="466" t="e">
        <f t="shared" si="783"/>
        <v>#N/A</v>
      </c>
      <c r="BS598" s="466" t="e">
        <f t="shared" si="783"/>
        <v>#N/A</v>
      </c>
    </row>
    <row r="599" spans="2:71">
      <c r="B599" s="48">
        <f t="shared" si="625"/>
        <v>1923</v>
      </c>
      <c r="E599" s="52"/>
      <c r="M599" s="466" t="e">
        <f t="shared" si="717"/>
        <v>#N/A</v>
      </c>
      <c r="N599" s="466" t="e">
        <f t="shared" si="718"/>
        <v>#N/A</v>
      </c>
      <c r="X599" s="466" t="e">
        <f t="shared" si="719"/>
        <v>#N/A</v>
      </c>
      <c r="Y599" s="466" t="e">
        <f t="shared" si="720"/>
        <v>#N/A</v>
      </c>
      <c r="AA599" s="466" t="e">
        <f t="shared" ref="AA599:AE599" si="784">IF($B599=AA$85-1, AA$84, IF(AND($B599&gt;=AA$85, $B599&lt;=AA$86), AA598*(1+AA149)/(1+$G149), NA()))</f>
        <v>#N/A</v>
      </c>
      <c r="AB599" s="466" t="e">
        <f t="shared" si="784"/>
        <v>#N/A</v>
      </c>
      <c r="AC599" s="466" t="e">
        <f t="shared" si="784"/>
        <v>#N/A</v>
      </c>
      <c r="AD599" s="466" t="e">
        <f t="shared" si="784"/>
        <v>#N/A</v>
      </c>
      <c r="AE599" s="466" t="e">
        <f t="shared" si="784"/>
        <v>#N/A</v>
      </c>
      <c r="AG599" s="466" t="e">
        <f t="shared" si="616"/>
        <v>#N/A</v>
      </c>
      <c r="AM599" s="466" t="e">
        <f t="shared" ref="AM599:AQ599" si="785">IF($B599=AM$85-1, AM$84, IF(AND($B599&gt;=AM$85, $B599&lt;=AM$86), AM598*(1+AM149)/(1+$G149), NA()))</f>
        <v>#N/A</v>
      </c>
      <c r="AN599" s="466" t="e">
        <f t="shared" si="785"/>
        <v>#N/A</v>
      </c>
      <c r="AO599" s="466" t="e">
        <f t="shared" si="785"/>
        <v>#N/A</v>
      </c>
      <c r="AP599" s="466" t="e">
        <f t="shared" si="785"/>
        <v>#N/A</v>
      </c>
      <c r="AQ599" s="466" t="e">
        <f t="shared" si="785"/>
        <v>#N/A</v>
      </c>
      <c r="AS599" s="466" t="e">
        <f t="shared" si="618"/>
        <v>#N/A</v>
      </c>
      <c r="AU599" s="466" t="e">
        <f t="shared" ref="AU599:BS599" si="786">IF($B599=AU$85-1, AU$84, IF(AND($B599&gt;=AU$85, $B599&lt;=AU$86), AU598*(1+AU149)/(1+$G149), NA()))</f>
        <v>#N/A</v>
      </c>
      <c r="AV599" s="466" t="e">
        <f t="shared" si="786"/>
        <v>#N/A</v>
      </c>
      <c r="AW599" s="466" t="e">
        <f t="shared" si="786"/>
        <v>#N/A</v>
      </c>
      <c r="AX599" s="466" t="e">
        <f t="shared" si="786"/>
        <v>#N/A</v>
      </c>
      <c r="AY599" s="466" t="e">
        <f t="shared" si="786"/>
        <v>#N/A</v>
      </c>
      <c r="AZ599" s="466" t="e">
        <f t="shared" si="786"/>
        <v>#N/A</v>
      </c>
      <c r="BA599" s="466" t="e">
        <f t="shared" si="786"/>
        <v>#N/A</v>
      </c>
      <c r="BB599" s="466" t="e">
        <f t="shared" si="786"/>
        <v>#N/A</v>
      </c>
      <c r="BC599" s="466" t="e">
        <f t="shared" si="786"/>
        <v>#N/A</v>
      </c>
      <c r="BD599" s="466" t="e">
        <f t="shared" si="786"/>
        <v>#N/A</v>
      </c>
      <c r="BE599" s="466" t="e">
        <f t="shared" si="786"/>
        <v>#N/A</v>
      </c>
      <c r="BF599" s="466" t="e">
        <f t="shared" si="786"/>
        <v>#N/A</v>
      </c>
      <c r="BG599" s="466" t="e">
        <f t="shared" si="786"/>
        <v>#N/A</v>
      </c>
      <c r="BH599" s="466" t="e">
        <f t="shared" si="786"/>
        <v>#N/A</v>
      </c>
      <c r="BI599" s="466" t="e">
        <f t="shared" si="786"/>
        <v>#N/A</v>
      </c>
      <c r="BJ599" s="466" t="e">
        <f t="shared" si="786"/>
        <v>#N/A</v>
      </c>
      <c r="BK599" s="466" t="e">
        <f t="shared" si="786"/>
        <v>#N/A</v>
      </c>
      <c r="BL599" s="466" t="e">
        <f t="shared" si="786"/>
        <v>#N/A</v>
      </c>
      <c r="BM599" s="466" t="e">
        <f t="shared" si="786"/>
        <v>#N/A</v>
      </c>
      <c r="BN599" s="466" t="e">
        <f t="shared" si="786"/>
        <v>#N/A</v>
      </c>
      <c r="BO599" s="466" t="e">
        <f t="shared" si="786"/>
        <v>#N/A</v>
      </c>
      <c r="BP599" s="466" t="e">
        <f t="shared" si="786"/>
        <v>#N/A</v>
      </c>
      <c r="BQ599" s="466" t="e">
        <f t="shared" si="786"/>
        <v>#N/A</v>
      </c>
      <c r="BR599" s="466" t="e">
        <f t="shared" si="786"/>
        <v>#N/A</v>
      </c>
      <c r="BS599" s="466" t="e">
        <f t="shared" si="786"/>
        <v>#N/A</v>
      </c>
    </row>
    <row r="600" spans="2:71">
      <c r="B600" s="48">
        <f t="shared" si="625"/>
        <v>1924</v>
      </c>
      <c r="E600" s="52"/>
      <c r="M600" s="466" t="e">
        <f t="shared" si="717"/>
        <v>#N/A</v>
      </c>
      <c r="N600" s="466" t="e">
        <f t="shared" si="718"/>
        <v>#N/A</v>
      </c>
      <c r="X600" s="466" t="e">
        <f t="shared" si="719"/>
        <v>#N/A</v>
      </c>
      <c r="Y600" s="466" t="e">
        <f t="shared" si="720"/>
        <v>#N/A</v>
      </c>
      <c r="AA600" s="466" t="e">
        <f t="shared" ref="AA600:AE600" si="787">IF($B600=AA$85-1, AA$84, IF(AND($B600&gt;=AA$85, $B600&lt;=AA$86), AA599*(1+AA150)/(1+$G150), NA()))</f>
        <v>#N/A</v>
      </c>
      <c r="AB600" s="466" t="e">
        <f t="shared" si="787"/>
        <v>#N/A</v>
      </c>
      <c r="AC600" s="466" t="e">
        <f t="shared" si="787"/>
        <v>#N/A</v>
      </c>
      <c r="AD600" s="466" t="e">
        <f t="shared" si="787"/>
        <v>#N/A</v>
      </c>
      <c r="AE600" s="466" t="e">
        <f t="shared" si="787"/>
        <v>#N/A</v>
      </c>
      <c r="AG600" s="466" t="e">
        <f t="shared" si="616"/>
        <v>#N/A</v>
      </c>
      <c r="AM600" s="466" t="e">
        <f t="shared" ref="AM600:AQ600" si="788">IF($B600=AM$85-1, AM$84, IF(AND($B600&gt;=AM$85, $B600&lt;=AM$86), AM599*(1+AM150)/(1+$G150), NA()))</f>
        <v>#N/A</v>
      </c>
      <c r="AN600" s="466" t="e">
        <f t="shared" si="788"/>
        <v>#N/A</v>
      </c>
      <c r="AO600" s="466" t="e">
        <f t="shared" si="788"/>
        <v>#N/A</v>
      </c>
      <c r="AP600" s="466" t="e">
        <f t="shared" si="788"/>
        <v>#N/A</v>
      </c>
      <c r="AQ600" s="466" t="e">
        <f t="shared" si="788"/>
        <v>#N/A</v>
      </c>
      <c r="AS600" s="466" t="e">
        <f t="shared" si="618"/>
        <v>#N/A</v>
      </c>
      <c r="AU600" s="466" t="e">
        <f t="shared" ref="AU600:BS600" si="789">IF($B600=AU$85-1, AU$84, IF(AND($B600&gt;=AU$85, $B600&lt;=AU$86), AU599*(1+AU150)/(1+$G150), NA()))</f>
        <v>#N/A</v>
      </c>
      <c r="AV600" s="466" t="e">
        <f t="shared" si="789"/>
        <v>#N/A</v>
      </c>
      <c r="AW600" s="466" t="e">
        <f t="shared" si="789"/>
        <v>#N/A</v>
      </c>
      <c r="AX600" s="466" t="e">
        <f t="shared" si="789"/>
        <v>#N/A</v>
      </c>
      <c r="AY600" s="466" t="e">
        <f t="shared" si="789"/>
        <v>#N/A</v>
      </c>
      <c r="AZ600" s="466" t="e">
        <f t="shared" si="789"/>
        <v>#N/A</v>
      </c>
      <c r="BA600" s="466" t="e">
        <f t="shared" si="789"/>
        <v>#N/A</v>
      </c>
      <c r="BB600" s="466" t="e">
        <f t="shared" si="789"/>
        <v>#N/A</v>
      </c>
      <c r="BC600" s="466" t="e">
        <f t="shared" si="789"/>
        <v>#N/A</v>
      </c>
      <c r="BD600" s="466" t="e">
        <f t="shared" si="789"/>
        <v>#N/A</v>
      </c>
      <c r="BE600" s="466" t="e">
        <f t="shared" si="789"/>
        <v>#N/A</v>
      </c>
      <c r="BF600" s="466" t="e">
        <f t="shared" si="789"/>
        <v>#N/A</v>
      </c>
      <c r="BG600" s="466" t="e">
        <f t="shared" si="789"/>
        <v>#N/A</v>
      </c>
      <c r="BH600" s="466" t="e">
        <f t="shared" si="789"/>
        <v>#N/A</v>
      </c>
      <c r="BI600" s="466" t="e">
        <f t="shared" si="789"/>
        <v>#N/A</v>
      </c>
      <c r="BJ600" s="466" t="e">
        <f t="shared" si="789"/>
        <v>#N/A</v>
      </c>
      <c r="BK600" s="466" t="e">
        <f t="shared" si="789"/>
        <v>#N/A</v>
      </c>
      <c r="BL600" s="466" t="e">
        <f t="shared" si="789"/>
        <v>#N/A</v>
      </c>
      <c r="BM600" s="466" t="e">
        <f t="shared" si="789"/>
        <v>#N/A</v>
      </c>
      <c r="BN600" s="466" t="e">
        <f t="shared" si="789"/>
        <v>#N/A</v>
      </c>
      <c r="BO600" s="466" t="e">
        <f t="shared" si="789"/>
        <v>#N/A</v>
      </c>
      <c r="BP600" s="466" t="e">
        <f t="shared" si="789"/>
        <v>#N/A</v>
      </c>
      <c r="BQ600" s="466" t="e">
        <f t="shared" si="789"/>
        <v>#N/A</v>
      </c>
      <c r="BR600" s="466" t="e">
        <f t="shared" si="789"/>
        <v>#N/A</v>
      </c>
      <c r="BS600" s="466" t="e">
        <f t="shared" si="789"/>
        <v>#N/A</v>
      </c>
    </row>
    <row r="601" spans="2:71">
      <c r="B601" s="48">
        <f t="shared" si="625"/>
        <v>1925</v>
      </c>
      <c r="E601" s="52"/>
      <c r="M601" s="466" t="e">
        <f t="shared" si="717"/>
        <v>#N/A</v>
      </c>
      <c r="N601" s="466" t="e">
        <f t="shared" si="718"/>
        <v>#N/A</v>
      </c>
      <c r="X601" s="466" t="e">
        <f t="shared" si="719"/>
        <v>#N/A</v>
      </c>
      <c r="Y601" s="466" t="e">
        <f t="shared" si="720"/>
        <v>#N/A</v>
      </c>
      <c r="AA601" s="466" t="e">
        <f t="shared" ref="AA601:AE601" si="790">IF($B601=AA$85-1, AA$84, IF(AND($B601&gt;=AA$85, $B601&lt;=AA$86), AA600*(1+AA151)/(1+$G151), NA()))</f>
        <v>#N/A</v>
      </c>
      <c r="AB601" s="466" t="e">
        <f t="shared" si="790"/>
        <v>#N/A</v>
      </c>
      <c r="AC601" s="466" t="e">
        <f t="shared" si="790"/>
        <v>#N/A</v>
      </c>
      <c r="AD601" s="466" t="e">
        <f t="shared" si="790"/>
        <v>#N/A</v>
      </c>
      <c r="AE601" s="466" t="e">
        <f t="shared" si="790"/>
        <v>#N/A</v>
      </c>
      <c r="AG601" s="466" t="e">
        <f t="shared" si="616"/>
        <v>#N/A</v>
      </c>
      <c r="AM601" s="466" t="e">
        <f t="shared" ref="AM601:AQ601" si="791">IF($B601=AM$85-1, AM$84, IF(AND($B601&gt;=AM$85, $B601&lt;=AM$86), AM600*(1+AM151)/(1+$G151), NA()))</f>
        <v>#N/A</v>
      </c>
      <c r="AN601" s="466" t="e">
        <f t="shared" si="791"/>
        <v>#N/A</v>
      </c>
      <c r="AO601" s="466" t="e">
        <f t="shared" si="791"/>
        <v>#N/A</v>
      </c>
      <c r="AP601" s="466" t="e">
        <f t="shared" si="791"/>
        <v>#N/A</v>
      </c>
      <c r="AQ601" s="466" t="e">
        <f t="shared" si="791"/>
        <v>#N/A</v>
      </c>
      <c r="AS601" s="466" t="e">
        <f t="shared" si="618"/>
        <v>#N/A</v>
      </c>
      <c r="AU601" s="466" t="e">
        <f t="shared" ref="AU601:BS601" si="792">IF($B601=AU$85-1, AU$84, IF(AND($B601&gt;=AU$85, $B601&lt;=AU$86), AU600*(1+AU151)/(1+$G151), NA()))</f>
        <v>#N/A</v>
      </c>
      <c r="AV601" s="466" t="e">
        <f t="shared" si="792"/>
        <v>#N/A</v>
      </c>
      <c r="AW601" s="466" t="e">
        <f t="shared" si="792"/>
        <v>#N/A</v>
      </c>
      <c r="AX601" s="466" t="e">
        <f t="shared" si="792"/>
        <v>#N/A</v>
      </c>
      <c r="AY601" s="466" t="e">
        <f t="shared" si="792"/>
        <v>#N/A</v>
      </c>
      <c r="AZ601" s="466" t="e">
        <f t="shared" si="792"/>
        <v>#N/A</v>
      </c>
      <c r="BA601" s="466" t="e">
        <f t="shared" si="792"/>
        <v>#N/A</v>
      </c>
      <c r="BB601" s="466" t="e">
        <f t="shared" si="792"/>
        <v>#N/A</v>
      </c>
      <c r="BC601" s="466" t="e">
        <f t="shared" si="792"/>
        <v>#N/A</v>
      </c>
      <c r="BD601" s="466" t="e">
        <f t="shared" si="792"/>
        <v>#N/A</v>
      </c>
      <c r="BE601" s="466" t="e">
        <f t="shared" si="792"/>
        <v>#N/A</v>
      </c>
      <c r="BF601" s="466" t="e">
        <f t="shared" si="792"/>
        <v>#N/A</v>
      </c>
      <c r="BG601" s="466" t="e">
        <f t="shared" si="792"/>
        <v>#N/A</v>
      </c>
      <c r="BH601" s="466" t="e">
        <f t="shared" si="792"/>
        <v>#N/A</v>
      </c>
      <c r="BI601" s="466" t="e">
        <f t="shared" si="792"/>
        <v>#N/A</v>
      </c>
      <c r="BJ601" s="466" t="e">
        <f t="shared" si="792"/>
        <v>#N/A</v>
      </c>
      <c r="BK601" s="466" t="e">
        <f t="shared" si="792"/>
        <v>#N/A</v>
      </c>
      <c r="BL601" s="466" t="e">
        <f t="shared" si="792"/>
        <v>#N/A</v>
      </c>
      <c r="BM601" s="466" t="e">
        <f t="shared" si="792"/>
        <v>#N/A</v>
      </c>
      <c r="BN601" s="466" t="e">
        <f t="shared" si="792"/>
        <v>#N/A</v>
      </c>
      <c r="BO601" s="466" t="e">
        <f t="shared" si="792"/>
        <v>#N/A</v>
      </c>
      <c r="BP601" s="466" t="e">
        <f t="shared" si="792"/>
        <v>#N/A</v>
      </c>
      <c r="BQ601" s="466" t="e">
        <f t="shared" si="792"/>
        <v>#N/A</v>
      </c>
      <c r="BR601" s="466" t="e">
        <f t="shared" si="792"/>
        <v>#N/A</v>
      </c>
      <c r="BS601" s="466" t="e">
        <f t="shared" si="792"/>
        <v>#N/A</v>
      </c>
    </row>
    <row r="602" spans="2:71">
      <c r="B602" s="48">
        <f t="shared" si="625"/>
        <v>1926</v>
      </c>
      <c r="E602" s="52"/>
      <c r="M602" s="466" t="e">
        <f t="shared" si="717"/>
        <v>#N/A</v>
      </c>
      <c r="N602" s="466" t="e">
        <f t="shared" si="718"/>
        <v>#N/A</v>
      </c>
      <c r="X602" s="466" t="e">
        <f t="shared" si="719"/>
        <v>#N/A</v>
      </c>
      <c r="Y602" s="466" t="e">
        <f t="shared" si="720"/>
        <v>#N/A</v>
      </c>
      <c r="AA602" s="466" t="e">
        <f t="shared" ref="AA602:AE602" si="793">IF($B602=AA$85-1, AA$84, IF(AND($B602&gt;=AA$85, $B602&lt;=AA$86), AA601*(1+AA152)/(1+$G152), NA()))</f>
        <v>#N/A</v>
      </c>
      <c r="AB602" s="466" t="e">
        <f t="shared" si="793"/>
        <v>#N/A</v>
      </c>
      <c r="AC602" s="466" t="e">
        <f t="shared" si="793"/>
        <v>#N/A</v>
      </c>
      <c r="AD602" s="466" t="e">
        <f t="shared" si="793"/>
        <v>#N/A</v>
      </c>
      <c r="AE602" s="466" t="e">
        <f t="shared" si="793"/>
        <v>#N/A</v>
      </c>
      <c r="AG602" s="466" t="e">
        <f t="shared" si="616"/>
        <v>#N/A</v>
      </c>
      <c r="AM602" s="466" t="e">
        <f t="shared" ref="AM602:AQ602" si="794">IF($B602=AM$85-1, AM$84, IF(AND($B602&gt;=AM$85, $B602&lt;=AM$86), AM601*(1+AM152)/(1+$G152), NA()))</f>
        <v>#N/A</v>
      </c>
      <c r="AN602" s="466" t="e">
        <f t="shared" si="794"/>
        <v>#N/A</v>
      </c>
      <c r="AO602" s="466" t="e">
        <f t="shared" si="794"/>
        <v>#N/A</v>
      </c>
      <c r="AP602" s="466" t="e">
        <f t="shared" si="794"/>
        <v>#N/A</v>
      </c>
      <c r="AQ602" s="466" t="e">
        <f t="shared" si="794"/>
        <v>#N/A</v>
      </c>
      <c r="AS602" s="466" t="e">
        <f t="shared" si="618"/>
        <v>#N/A</v>
      </c>
      <c r="AU602" s="466" t="e">
        <f t="shared" ref="AU602:BS602" si="795">IF($B602=AU$85-1, AU$84, IF(AND($B602&gt;=AU$85, $B602&lt;=AU$86), AU601*(1+AU152)/(1+$G152), NA()))</f>
        <v>#N/A</v>
      </c>
      <c r="AV602" s="466" t="e">
        <f t="shared" si="795"/>
        <v>#N/A</v>
      </c>
      <c r="AW602" s="466" t="e">
        <f t="shared" si="795"/>
        <v>#N/A</v>
      </c>
      <c r="AX602" s="466" t="e">
        <f t="shared" si="795"/>
        <v>#N/A</v>
      </c>
      <c r="AY602" s="466" t="e">
        <f t="shared" si="795"/>
        <v>#N/A</v>
      </c>
      <c r="AZ602" s="466" t="e">
        <f t="shared" si="795"/>
        <v>#N/A</v>
      </c>
      <c r="BA602" s="466" t="e">
        <f t="shared" si="795"/>
        <v>#N/A</v>
      </c>
      <c r="BB602" s="466" t="e">
        <f t="shared" si="795"/>
        <v>#N/A</v>
      </c>
      <c r="BC602" s="466" t="e">
        <f t="shared" si="795"/>
        <v>#N/A</v>
      </c>
      <c r="BD602" s="466" t="e">
        <f t="shared" si="795"/>
        <v>#N/A</v>
      </c>
      <c r="BE602" s="466" t="e">
        <f t="shared" si="795"/>
        <v>#N/A</v>
      </c>
      <c r="BF602" s="466" t="e">
        <f t="shared" si="795"/>
        <v>#N/A</v>
      </c>
      <c r="BG602" s="466" t="e">
        <f t="shared" si="795"/>
        <v>#N/A</v>
      </c>
      <c r="BH602" s="466" t="e">
        <f t="shared" si="795"/>
        <v>#N/A</v>
      </c>
      <c r="BI602" s="466" t="e">
        <f t="shared" si="795"/>
        <v>#N/A</v>
      </c>
      <c r="BJ602" s="466" t="e">
        <f t="shared" si="795"/>
        <v>#N/A</v>
      </c>
      <c r="BK602" s="466" t="e">
        <f t="shared" si="795"/>
        <v>#N/A</v>
      </c>
      <c r="BL602" s="466" t="e">
        <f t="shared" si="795"/>
        <v>#N/A</v>
      </c>
      <c r="BM602" s="466" t="e">
        <f t="shared" si="795"/>
        <v>#N/A</v>
      </c>
      <c r="BN602" s="466" t="e">
        <f t="shared" si="795"/>
        <v>#N/A</v>
      </c>
      <c r="BO602" s="466" t="e">
        <f t="shared" si="795"/>
        <v>#N/A</v>
      </c>
      <c r="BP602" s="466" t="e">
        <f t="shared" si="795"/>
        <v>#N/A</v>
      </c>
      <c r="BQ602" s="466" t="e">
        <f t="shared" si="795"/>
        <v>#N/A</v>
      </c>
      <c r="BR602" s="466" t="e">
        <f t="shared" si="795"/>
        <v>#N/A</v>
      </c>
      <c r="BS602" s="466" t="e">
        <f t="shared" si="795"/>
        <v>#N/A</v>
      </c>
    </row>
    <row r="603" spans="2:71">
      <c r="B603" s="48">
        <f t="shared" si="625"/>
        <v>1927</v>
      </c>
      <c r="E603" s="52"/>
      <c r="M603" s="466" t="e">
        <f t="shared" si="717"/>
        <v>#N/A</v>
      </c>
      <c r="N603" s="466" t="e">
        <f t="shared" si="718"/>
        <v>#N/A</v>
      </c>
      <c r="X603" s="466" t="e">
        <f t="shared" si="719"/>
        <v>#N/A</v>
      </c>
      <c r="Y603" s="466" t="e">
        <f t="shared" si="720"/>
        <v>#N/A</v>
      </c>
      <c r="AA603" s="466" t="e">
        <f t="shared" ref="AA603:AE603" si="796">IF($B603=AA$85-1, AA$84, IF(AND($B603&gt;=AA$85, $B603&lt;=AA$86), AA602*(1+AA153)/(1+$G153), NA()))</f>
        <v>#N/A</v>
      </c>
      <c r="AB603" s="466" t="e">
        <f t="shared" si="796"/>
        <v>#N/A</v>
      </c>
      <c r="AC603" s="466" t="e">
        <f t="shared" si="796"/>
        <v>#N/A</v>
      </c>
      <c r="AD603" s="466" t="e">
        <f t="shared" si="796"/>
        <v>#N/A</v>
      </c>
      <c r="AE603" s="466" t="e">
        <f t="shared" si="796"/>
        <v>#N/A</v>
      </c>
      <c r="AG603" s="466" t="e">
        <f t="shared" si="616"/>
        <v>#N/A</v>
      </c>
      <c r="AM603" s="466" t="e">
        <f t="shared" ref="AM603:AQ603" si="797">IF($B603=AM$85-1, AM$84, IF(AND($B603&gt;=AM$85, $B603&lt;=AM$86), AM602*(1+AM153)/(1+$G153), NA()))</f>
        <v>#N/A</v>
      </c>
      <c r="AN603" s="466" t="e">
        <f t="shared" si="797"/>
        <v>#N/A</v>
      </c>
      <c r="AO603" s="466" t="e">
        <f t="shared" si="797"/>
        <v>#N/A</v>
      </c>
      <c r="AP603" s="466" t="e">
        <f t="shared" si="797"/>
        <v>#N/A</v>
      </c>
      <c r="AQ603" s="466" t="e">
        <f t="shared" si="797"/>
        <v>#N/A</v>
      </c>
      <c r="AS603" s="466" t="e">
        <f t="shared" si="618"/>
        <v>#N/A</v>
      </c>
      <c r="AU603" s="466" t="e">
        <f t="shared" ref="AU603:BS603" si="798">IF($B603=AU$85-1, AU$84, IF(AND($B603&gt;=AU$85, $B603&lt;=AU$86), AU602*(1+AU153)/(1+$G153), NA()))</f>
        <v>#N/A</v>
      </c>
      <c r="AV603" s="466" t="e">
        <f t="shared" si="798"/>
        <v>#N/A</v>
      </c>
      <c r="AW603" s="466" t="e">
        <f t="shared" si="798"/>
        <v>#N/A</v>
      </c>
      <c r="AX603" s="466" t="e">
        <f t="shared" si="798"/>
        <v>#N/A</v>
      </c>
      <c r="AY603" s="466" t="e">
        <f t="shared" si="798"/>
        <v>#N/A</v>
      </c>
      <c r="AZ603" s="466" t="e">
        <f t="shared" si="798"/>
        <v>#N/A</v>
      </c>
      <c r="BA603" s="466" t="e">
        <f t="shared" si="798"/>
        <v>#N/A</v>
      </c>
      <c r="BB603" s="466" t="e">
        <f t="shared" si="798"/>
        <v>#N/A</v>
      </c>
      <c r="BC603" s="466" t="e">
        <f t="shared" si="798"/>
        <v>#N/A</v>
      </c>
      <c r="BD603" s="466" t="e">
        <f t="shared" si="798"/>
        <v>#N/A</v>
      </c>
      <c r="BE603" s="466" t="e">
        <f t="shared" si="798"/>
        <v>#N/A</v>
      </c>
      <c r="BF603" s="466" t="e">
        <f t="shared" si="798"/>
        <v>#N/A</v>
      </c>
      <c r="BG603" s="466" t="e">
        <f t="shared" si="798"/>
        <v>#N/A</v>
      </c>
      <c r="BH603" s="466" t="e">
        <f t="shared" si="798"/>
        <v>#N/A</v>
      </c>
      <c r="BI603" s="466" t="e">
        <f t="shared" si="798"/>
        <v>#N/A</v>
      </c>
      <c r="BJ603" s="466" t="e">
        <f t="shared" si="798"/>
        <v>#N/A</v>
      </c>
      <c r="BK603" s="466" t="e">
        <f t="shared" si="798"/>
        <v>#N/A</v>
      </c>
      <c r="BL603" s="466" t="e">
        <f t="shared" si="798"/>
        <v>#N/A</v>
      </c>
      <c r="BM603" s="466" t="e">
        <f t="shared" si="798"/>
        <v>#N/A</v>
      </c>
      <c r="BN603" s="466" t="e">
        <f t="shared" si="798"/>
        <v>#N/A</v>
      </c>
      <c r="BO603" s="466" t="e">
        <f t="shared" si="798"/>
        <v>#N/A</v>
      </c>
      <c r="BP603" s="466" t="e">
        <f t="shared" si="798"/>
        <v>#N/A</v>
      </c>
      <c r="BQ603" s="466" t="e">
        <f t="shared" si="798"/>
        <v>#N/A</v>
      </c>
      <c r="BR603" s="466" t="e">
        <f t="shared" si="798"/>
        <v>#N/A</v>
      </c>
      <c r="BS603" s="466" t="e">
        <f t="shared" si="798"/>
        <v>#N/A</v>
      </c>
    </row>
    <row r="604" spans="2:71">
      <c r="B604" s="48">
        <f t="shared" si="625"/>
        <v>1928</v>
      </c>
      <c r="E604" s="52"/>
      <c r="M604" s="466" t="e">
        <f t="shared" si="717"/>
        <v>#N/A</v>
      </c>
      <c r="N604" s="466" t="e">
        <f t="shared" si="718"/>
        <v>#N/A</v>
      </c>
      <c r="X604" s="466" t="e">
        <f t="shared" si="719"/>
        <v>#N/A</v>
      </c>
      <c r="Y604" s="466" t="e">
        <f t="shared" si="720"/>
        <v>#N/A</v>
      </c>
      <c r="AA604" s="466" t="e">
        <f t="shared" ref="AA604:AE604" si="799">IF($B604=AA$85-1, AA$84, IF(AND($B604&gt;=AA$85, $B604&lt;=AA$86), AA603*(1+AA154)/(1+$G154), NA()))</f>
        <v>#N/A</v>
      </c>
      <c r="AB604" s="466" t="e">
        <f t="shared" si="799"/>
        <v>#N/A</v>
      </c>
      <c r="AC604" s="466" t="e">
        <f t="shared" si="799"/>
        <v>#N/A</v>
      </c>
      <c r="AD604" s="466" t="e">
        <f t="shared" si="799"/>
        <v>#N/A</v>
      </c>
      <c r="AE604" s="466" t="e">
        <f t="shared" si="799"/>
        <v>#N/A</v>
      </c>
      <c r="AG604" s="466" t="e">
        <f t="shared" si="616"/>
        <v>#N/A</v>
      </c>
      <c r="AM604" s="466" t="e">
        <f t="shared" ref="AM604:AQ604" si="800">IF($B604=AM$85-1, AM$84, IF(AND($B604&gt;=AM$85, $B604&lt;=AM$86), AM603*(1+AM154)/(1+$G154), NA()))</f>
        <v>#N/A</v>
      </c>
      <c r="AN604" s="466" t="e">
        <f t="shared" si="800"/>
        <v>#N/A</v>
      </c>
      <c r="AO604" s="466" t="e">
        <f t="shared" si="800"/>
        <v>#N/A</v>
      </c>
      <c r="AP604" s="466" t="e">
        <f t="shared" si="800"/>
        <v>#N/A</v>
      </c>
      <c r="AQ604" s="466" t="e">
        <f t="shared" si="800"/>
        <v>#N/A</v>
      </c>
      <c r="AS604" s="466" t="e">
        <f t="shared" si="618"/>
        <v>#N/A</v>
      </c>
      <c r="AU604" s="466" t="e">
        <f t="shared" ref="AU604:BS604" si="801">IF($B604=AU$85-1, AU$84, IF(AND($B604&gt;=AU$85, $B604&lt;=AU$86), AU603*(1+AU154)/(1+$G154), NA()))</f>
        <v>#N/A</v>
      </c>
      <c r="AV604" s="466" t="e">
        <f t="shared" si="801"/>
        <v>#N/A</v>
      </c>
      <c r="AW604" s="466" t="e">
        <f t="shared" si="801"/>
        <v>#N/A</v>
      </c>
      <c r="AX604" s="466" t="e">
        <f t="shared" si="801"/>
        <v>#N/A</v>
      </c>
      <c r="AY604" s="466" t="e">
        <f t="shared" si="801"/>
        <v>#N/A</v>
      </c>
      <c r="AZ604" s="466" t="e">
        <f t="shared" si="801"/>
        <v>#N/A</v>
      </c>
      <c r="BA604" s="466" t="e">
        <f t="shared" si="801"/>
        <v>#N/A</v>
      </c>
      <c r="BB604" s="466" t="e">
        <f t="shared" si="801"/>
        <v>#N/A</v>
      </c>
      <c r="BC604" s="466" t="e">
        <f t="shared" si="801"/>
        <v>#N/A</v>
      </c>
      <c r="BD604" s="466" t="e">
        <f t="shared" si="801"/>
        <v>#N/A</v>
      </c>
      <c r="BE604" s="466" t="e">
        <f t="shared" si="801"/>
        <v>#N/A</v>
      </c>
      <c r="BF604" s="466" t="e">
        <f t="shared" si="801"/>
        <v>#N/A</v>
      </c>
      <c r="BG604" s="466" t="e">
        <f t="shared" si="801"/>
        <v>#N/A</v>
      </c>
      <c r="BH604" s="466" t="e">
        <f t="shared" si="801"/>
        <v>#N/A</v>
      </c>
      <c r="BI604" s="466" t="e">
        <f t="shared" si="801"/>
        <v>#N/A</v>
      </c>
      <c r="BJ604" s="466" t="e">
        <f t="shared" si="801"/>
        <v>#N/A</v>
      </c>
      <c r="BK604" s="466" t="e">
        <f t="shared" si="801"/>
        <v>#N/A</v>
      </c>
      <c r="BL604" s="466" t="e">
        <f t="shared" si="801"/>
        <v>#N/A</v>
      </c>
      <c r="BM604" s="466" t="e">
        <f t="shared" si="801"/>
        <v>#N/A</v>
      </c>
      <c r="BN604" s="466" t="e">
        <f t="shared" si="801"/>
        <v>#N/A</v>
      </c>
      <c r="BO604" s="466" t="e">
        <f t="shared" si="801"/>
        <v>#N/A</v>
      </c>
      <c r="BP604" s="466" t="e">
        <f t="shared" si="801"/>
        <v>#N/A</v>
      </c>
      <c r="BQ604" s="466" t="e">
        <f t="shared" si="801"/>
        <v>#N/A</v>
      </c>
      <c r="BR604" s="466" t="e">
        <f t="shared" si="801"/>
        <v>#N/A</v>
      </c>
      <c r="BS604" s="466" t="e">
        <f t="shared" si="801"/>
        <v>#N/A</v>
      </c>
    </row>
    <row r="605" spans="2:71">
      <c r="B605" s="48">
        <f t="shared" si="625"/>
        <v>1929</v>
      </c>
      <c r="E605" s="52"/>
      <c r="M605" s="466" t="e">
        <f t="shared" si="717"/>
        <v>#N/A</v>
      </c>
      <c r="N605" s="466" t="e">
        <f t="shared" si="718"/>
        <v>#N/A</v>
      </c>
      <c r="X605" s="466" t="e">
        <f t="shared" si="719"/>
        <v>#N/A</v>
      </c>
      <c r="Y605" s="466" t="e">
        <f t="shared" si="720"/>
        <v>#N/A</v>
      </c>
      <c r="AA605" s="466" t="e">
        <f t="shared" ref="AA605:AE605" si="802">IF($B605=AA$85-1, AA$84, IF(AND($B605&gt;=AA$85, $B605&lt;=AA$86), AA604*(1+AA155)/(1+$G155), NA()))</f>
        <v>#N/A</v>
      </c>
      <c r="AB605" s="466" t="e">
        <f t="shared" si="802"/>
        <v>#N/A</v>
      </c>
      <c r="AC605" s="466" t="e">
        <f t="shared" si="802"/>
        <v>#N/A</v>
      </c>
      <c r="AD605" s="466" t="e">
        <f t="shared" si="802"/>
        <v>#N/A</v>
      </c>
      <c r="AE605" s="466" t="e">
        <f t="shared" si="802"/>
        <v>#N/A</v>
      </c>
      <c r="AG605" s="466" t="e">
        <f t="shared" si="616"/>
        <v>#N/A</v>
      </c>
      <c r="AM605" s="466" t="e">
        <f t="shared" ref="AM605:AQ605" si="803">IF($B605=AM$85-1, AM$84, IF(AND($B605&gt;=AM$85, $B605&lt;=AM$86), AM604*(1+AM155)/(1+$G155), NA()))</f>
        <v>#N/A</v>
      </c>
      <c r="AN605" s="466" t="e">
        <f t="shared" si="803"/>
        <v>#N/A</v>
      </c>
      <c r="AO605" s="466" t="e">
        <f t="shared" si="803"/>
        <v>#N/A</v>
      </c>
      <c r="AP605" s="466" t="e">
        <f t="shared" si="803"/>
        <v>#N/A</v>
      </c>
      <c r="AQ605" s="466" t="e">
        <f t="shared" si="803"/>
        <v>#N/A</v>
      </c>
      <c r="AS605" s="466" t="e">
        <f t="shared" si="618"/>
        <v>#N/A</v>
      </c>
      <c r="AU605" s="466" t="e">
        <f t="shared" ref="AU605:BS605" si="804">IF($B605=AU$85-1, AU$84, IF(AND($B605&gt;=AU$85, $B605&lt;=AU$86), AU604*(1+AU155)/(1+$G155), NA()))</f>
        <v>#N/A</v>
      </c>
      <c r="AV605" s="466" t="e">
        <f t="shared" si="804"/>
        <v>#N/A</v>
      </c>
      <c r="AW605" s="466" t="e">
        <f t="shared" si="804"/>
        <v>#N/A</v>
      </c>
      <c r="AX605" s="466" t="e">
        <f t="shared" si="804"/>
        <v>#N/A</v>
      </c>
      <c r="AY605" s="466" t="e">
        <f t="shared" si="804"/>
        <v>#N/A</v>
      </c>
      <c r="AZ605" s="466" t="e">
        <f t="shared" si="804"/>
        <v>#N/A</v>
      </c>
      <c r="BA605" s="466" t="e">
        <f t="shared" si="804"/>
        <v>#N/A</v>
      </c>
      <c r="BB605" s="466" t="e">
        <f t="shared" si="804"/>
        <v>#N/A</v>
      </c>
      <c r="BC605" s="466" t="e">
        <f t="shared" si="804"/>
        <v>#N/A</v>
      </c>
      <c r="BD605" s="466" t="e">
        <f t="shared" si="804"/>
        <v>#N/A</v>
      </c>
      <c r="BE605" s="466" t="e">
        <f t="shared" si="804"/>
        <v>#N/A</v>
      </c>
      <c r="BF605" s="466" t="e">
        <f t="shared" si="804"/>
        <v>#N/A</v>
      </c>
      <c r="BG605" s="466" t="e">
        <f t="shared" si="804"/>
        <v>#N/A</v>
      </c>
      <c r="BH605" s="466" t="e">
        <f t="shared" si="804"/>
        <v>#N/A</v>
      </c>
      <c r="BI605" s="466" t="e">
        <f t="shared" si="804"/>
        <v>#N/A</v>
      </c>
      <c r="BJ605" s="466" t="e">
        <f t="shared" si="804"/>
        <v>#N/A</v>
      </c>
      <c r="BK605" s="466" t="e">
        <f t="shared" si="804"/>
        <v>#N/A</v>
      </c>
      <c r="BL605" s="466" t="e">
        <f t="shared" si="804"/>
        <v>#N/A</v>
      </c>
      <c r="BM605" s="466" t="e">
        <f t="shared" si="804"/>
        <v>#N/A</v>
      </c>
      <c r="BN605" s="466" t="e">
        <f t="shared" si="804"/>
        <v>#N/A</v>
      </c>
      <c r="BO605" s="466" t="e">
        <f t="shared" si="804"/>
        <v>#N/A</v>
      </c>
      <c r="BP605" s="466" t="e">
        <f t="shared" si="804"/>
        <v>#N/A</v>
      </c>
      <c r="BQ605" s="466" t="e">
        <f t="shared" si="804"/>
        <v>#N/A</v>
      </c>
      <c r="BR605" s="466" t="e">
        <f t="shared" si="804"/>
        <v>#N/A</v>
      </c>
      <c r="BS605" s="466" t="e">
        <f t="shared" si="804"/>
        <v>#N/A</v>
      </c>
    </row>
    <row r="606" spans="2:71">
      <c r="B606" s="48">
        <f t="shared" si="625"/>
        <v>1930</v>
      </c>
      <c r="E606" s="52"/>
      <c r="M606" s="466" t="e">
        <f t="shared" si="717"/>
        <v>#N/A</v>
      </c>
      <c r="N606" s="466" t="e">
        <f t="shared" si="718"/>
        <v>#N/A</v>
      </c>
      <c r="X606" s="466" t="e">
        <f t="shared" si="719"/>
        <v>#N/A</v>
      </c>
      <c r="Y606" s="466" t="e">
        <f t="shared" si="720"/>
        <v>#N/A</v>
      </c>
      <c r="AA606" s="466" t="e">
        <f t="shared" ref="AA606:AE606" si="805">IF($B606=AA$85-1, AA$84, IF(AND($B606&gt;=AA$85, $B606&lt;=AA$86), AA605*(1+AA156)/(1+$G156), NA()))</f>
        <v>#N/A</v>
      </c>
      <c r="AB606" s="466" t="e">
        <f t="shared" si="805"/>
        <v>#N/A</v>
      </c>
      <c r="AC606" s="466" t="e">
        <f t="shared" si="805"/>
        <v>#N/A</v>
      </c>
      <c r="AD606" s="466" t="e">
        <f t="shared" si="805"/>
        <v>#N/A</v>
      </c>
      <c r="AE606" s="466" t="e">
        <f t="shared" si="805"/>
        <v>#N/A</v>
      </c>
      <c r="AG606" s="466" t="e">
        <f t="shared" si="616"/>
        <v>#N/A</v>
      </c>
      <c r="AM606" s="466" t="e">
        <f t="shared" ref="AM606:AQ606" si="806">IF($B606=AM$85-1, AM$84, IF(AND($B606&gt;=AM$85, $B606&lt;=AM$86), AM605*(1+AM156)/(1+$G156), NA()))</f>
        <v>#N/A</v>
      </c>
      <c r="AN606" s="466" t="e">
        <f t="shared" si="806"/>
        <v>#N/A</v>
      </c>
      <c r="AO606" s="466" t="e">
        <f t="shared" si="806"/>
        <v>#N/A</v>
      </c>
      <c r="AP606" s="466" t="e">
        <f t="shared" si="806"/>
        <v>#N/A</v>
      </c>
      <c r="AQ606" s="466" t="e">
        <f t="shared" si="806"/>
        <v>#N/A</v>
      </c>
      <c r="AS606" s="466" t="e">
        <f t="shared" si="618"/>
        <v>#N/A</v>
      </c>
      <c r="AU606" s="466" t="e">
        <f t="shared" ref="AU606:BS606" si="807">IF($B606=AU$85-1, AU$84, IF(AND($B606&gt;=AU$85, $B606&lt;=AU$86), AU605*(1+AU156)/(1+$G156), NA()))</f>
        <v>#N/A</v>
      </c>
      <c r="AV606" s="466" t="e">
        <f t="shared" si="807"/>
        <v>#N/A</v>
      </c>
      <c r="AW606" s="466" t="e">
        <f t="shared" si="807"/>
        <v>#N/A</v>
      </c>
      <c r="AX606" s="466" t="e">
        <f t="shared" si="807"/>
        <v>#N/A</v>
      </c>
      <c r="AY606" s="466" t="e">
        <f t="shared" si="807"/>
        <v>#N/A</v>
      </c>
      <c r="AZ606" s="466" t="e">
        <f t="shared" si="807"/>
        <v>#N/A</v>
      </c>
      <c r="BA606" s="466" t="e">
        <f t="shared" si="807"/>
        <v>#N/A</v>
      </c>
      <c r="BB606" s="466" t="e">
        <f t="shared" si="807"/>
        <v>#N/A</v>
      </c>
      <c r="BC606" s="466" t="e">
        <f t="shared" si="807"/>
        <v>#N/A</v>
      </c>
      <c r="BD606" s="466" t="e">
        <f t="shared" si="807"/>
        <v>#N/A</v>
      </c>
      <c r="BE606" s="466" t="e">
        <f t="shared" si="807"/>
        <v>#N/A</v>
      </c>
      <c r="BF606" s="466" t="e">
        <f t="shared" si="807"/>
        <v>#N/A</v>
      </c>
      <c r="BG606" s="466" t="e">
        <f t="shared" si="807"/>
        <v>#N/A</v>
      </c>
      <c r="BH606" s="466" t="e">
        <f t="shared" si="807"/>
        <v>#N/A</v>
      </c>
      <c r="BI606" s="466" t="e">
        <f t="shared" si="807"/>
        <v>#N/A</v>
      </c>
      <c r="BJ606" s="466" t="e">
        <f t="shared" si="807"/>
        <v>#N/A</v>
      </c>
      <c r="BK606" s="466" t="e">
        <f t="shared" si="807"/>
        <v>#N/A</v>
      </c>
      <c r="BL606" s="466" t="e">
        <f t="shared" si="807"/>
        <v>#N/A</v>
      </c>
      <c r="BM606" s="466" t="e">
        <f t="shared" si="807"/>
        <v>#N/A</v>
      </c>
      <c r="BN606" s="466" t="e">
        <f t="shared" si="807"/>
        <v>#N/A</v>
      </c>
      <c r="BO606" s="466" t="e">
        <f t="shared" si="807"/>
        <v>#N/A</v>
      </c>
      <c r="BP606" s="466" t="e">
        <f t="shared" si="807"/>
        <v>#N/A</v>
      </c>
      <c r="BQ606" s="466" t="e">
        <f t="shared" si="807"/>
        <v>#N/A</v>
      </c>
      <c r="BR606" s="466" t="e">
        <f t="shared" si="807"/>
        <v>#N/A</v>
      </c>
      <c r="BS606" s="466" t="e">
        <f t="shared" si="807"/>
        <v>#N/A</v>
      </c>
    </row>
    <row r="607" spans="2:71">
      <c r="B607" s="48">
        <f t="shared" si="625"/>
        <v>1931</v>
      </c>
      <c r="E607" s="52"/>
      <c r="M607" s="466" t="e">
        <f t="shared" si="717"/>
        <v>#N/A</v>
      </c>
      <c r="N607" s="466" t="e">
        <f t="shared" si="718"/>
        <v>#N/A</v>
      </c>
      <c r="X607" s="466" t="e">
        <f t="shared" si="719"/>
        <v>#N/A</v>
      </c>
      <c r="Y607" s="466" t="e">
        <f t="shared" si="720"/>
        <v>#N/A</v>
      </c>
      <c r="AA607" s="466" t="e">
        <f t="shared" ref="AA607:AE607" si="808">IF($B607=AA$85-1, AA$84, IF(AND($B607&gt;=AA$85, $B607&lt;=AA$86), AA606*(1+AA157)/(1+$G157), NA()))</f>
        <v>#N/A</v>
      </c>
      <c r="AB607" s="466" t="e">
        <f t="shared" si="808"/>
        <v>#N/A</v>
      </c>
      <c r="AC607" s="466" t="e">
        <f t="shared" si="808"/>
        <v>#N/A</v>
      </c>
      <c r="AD607" s="466" t="e">
        <f t="shared" si="808"/>
        <v>#N/A</v>
      </c>
      <c r="AE607" s="466" t="e">
        <f t="shared" si="808"/>
        <v>#N/A</v>
      </c>
      <c r="AG607" s="466" t="e">
        <f t="shared" si="616"/>
        <v>#N/A</v>
      </c>
      <c r="AM607" s="466" t="e">
        <f t="shared" ref="AM607:AQ607" si="809">IF($B607=AM$85-1, AM$84, IF(AND($B607&gt;=AM$85, $B607&lt;=AM$86), AM606*(1+AM157)/(1+$G157), NA()))</f>
        <v>#N/A</v>
      </c>
      <c r="AN607" s="466" t="e">
        <f t="shared" si="809"/>
        <v>#N/A</v>
      </c>
      <c r="AO607" s="466" t="e">
        <f t="shared" si="809"/>
        <v>#N/A</v>
      </c>
      <c r="AP607" s="466" t="e">
        <f t="shared" si="809"/>
        <v>#N/A</v>
      </c>
      <c r="AQ607" s="466" t="e">
        <f t="shared" si="809"/>
        <v>#N/A</v>
      </c>
      <c r="AS607" s="466" t="e">
        <f t="shared" si="618"/>
        <v>#N/A</v>
      </c>
      <c r="AU607" s="466" t="e">
        <f t="shared" ref="AU607:BS607" si="810">IF($B607=AU$85-1, AU$84, IF(AND($B607&gt;=AU$85, $B607&lt;=AU$86), AU606*(1+AU157)/(1+$G157), NA()))</f>
        <v>#N/A</v>
      </c>
      <c r="AV607" s="466" t="e">
        <f t="shared" si="810"/>
        <v>#N/A</v>
      </c>
      <c r="AW607" s="466" t="e">
        <f t="shared" si="810"/>
        <v>#N/A</v>
      </c>
      <c r="AX607" s="466" t="e">
        <f t="shared" si="810"/>
        <v>#N/A</v>
      </c>
      <c r="AY607" s="466" t="e">
        <f t="shared" si="810"/>
        <v>#N/A</v>
      </c>
      <c r="AZ607" s="466" t="e">
        <f t="shared" si="810"/>
        <v>#N/A</v>
      </c>
      <c r="BA607" s="466" t="e">
        <f t="shared" si="810"/>
        <v>#N/A</v>
      </c>
      <c r="BB607" s="466" t="e">
        <f t="shared" si="810"/>
        <v>#N/A</v>
      </c>
      <c r="BC607" s="466" t="e">
        <f t="shared" si="810"/>
        <v>#N/A</v>
      </c>
      <c r="BD607" s="466" t="e">
        <f t="shared" si="810"/>
        <v>#N/A</v>
      </c>
      <c r="BE607" s="466" t="e">
        <f t="shared" si="810"/>
        <v>#N/A</v>
      </c>
      <c r="BF607" s="466" t="e">
        <f t="shared" si="810"/>
        <v>#N/A</v>
      </c>
      <c r="BG607" s="466" t="e">
        <f t="shared" si="810"/>
        <v>#N/A</v>
      </c>
      <c r="BH607" s="466" t="e">
        <f t="shared" si="810"/>
        <v>#N/A</v>
      </c>
      <c r="BI607" s="466" t="e">
        <f t="shared" si="810"/>
        <v>#N/A</v>
      </c>
      <c r="BJ607" s="466" t="e">
        <f t="shared" si="810"/>
        <v>#N/A</v>
      </c>
      <c r="BK607" s="466" t="e">
        <f t="shared" si="810"/>
        <v>#N/A</v>
      </c>
      <c r="BL607" s="466" t="e">
        <f t="shared" si="810"/>
        <v>#N/A</v>
      </c>
      <c r="BM607" s="466" t="e">
        <f t="shared" si="810"/>
        <v>#N/A</v>
      </c>
      <c r="BN607" s="466" t="e">
        <f t="shared" si="810"/>
        <v>#N/A</v>
      </c>
      <c r="BO607" s="466" t="e">
        <f t="shared" si="810"/>
        <v>#N/A</v>
      </c>
      <c r="BP607" s="466" t="e">
        <f t="shared" si="810"/>
        <v>#N/A</v>
      </c>
      <c r="BQ607" s="466" t="e">
        <f t="shared" si="810"/>
        <v>#N/A</v>
      </c>
      <c r="BR607" s="466" t="e">
        <f t="shared" si="810"/>
        <v>#N/A</v>
      </c>
      <c r="BS607" s="466" t="e">
        <f t="shared" si="810"/>
        <v>#N/A</v>
      </c>
    </row>
    <row r="608" spans="2:71">
      <c r="B608" s="48">
        <f t="shared" si="625"/>
        <v>1932</v>
      </c>
      <c r="E608" s="52"/>
      <c r="M608" s="466" t="e">
        <f t="shared" si="717"/>
        <v>#N/A</v>
      </c>
      <c r="N608" s="466" t="e">
        <f t="shared" si="718"/>
        <v>#N/A</v>
      </c>
      <c r="X608" s="466" t="e">
        <f t="shared" si="719"/>
        <v>#N/A</v>
      </c>
      <c r="Y608" s="466" t="e">
        <f t="shared" si="720"/>
        <v>#N/A</v>
      </c>
      <c r="AA608" s="466" t="e">
        <f t="shared" ref="AA608:AE608" si="811">IF($B608=AA$85-1, AA$84, IF(AND($B608&gt;=AA$85, $B608&lt;=AA$86), AA607*(1+AA158)/(1+$G158), NA()))</f>
        <v>#N/A</v>
      </c>
      <c r="AB608" s="466" t="e">
        <f t="shared" si="811"/>
        <v>#N/A</v>
      </c>
      <c r="AC608" s="466" t="e">
        <f t="shared" si="811"/>
        <v>#N/A</v>
      </c>
      <c r="AD608" s="466" t="e">
        <f t="shared" si="811"/>
        <v>#N/A</v>
      </c>
      <c r="AE608" s="466" t="e">
        <f t="shared" si="811"/>
        <v>#N/A</v>
      </c>
      <c r="AG608" s="466" t="e">
        <f t="shared" si="616"/>
        <v>#N/A</v>
      </c>
      <c r="AM608" s="466" t="e">
        <f t="shared" ref="AM608:AQ608" si="812">IF($B608=AM$85-1, AM$84, IF(AND($B608&gt;=AM$85, $B608&lt;=AM$86), AM607*(1+AM158)/(1+$G158), NA()))</f>
        <v>#N/A</v>
      </c>
      <c r="AN608" s="466" t="e">
        <f t="shared" si="812"/>
        <v>#N/A</v>
      </c>
      <c r="AO608" s="466" t="e">
        <f t="shared" si="812"/>
        <v>#N/A</v>
      </c>
      <c r="AP608" s="466" t="e">
        <f t="shared" si="812"/>
        <v>#N/A</v>
      </c>
      <c r="AQ608" s="466" t="e">
        <f t="shared" si="812"/>
        <v>#N/A</v>
      </c>
      <c r="AS608" s="466" t="e">
        <f t="shared" si="618"/>
        <v>#N/A</v>
      </c>
      <c r="AU608" s="466" t="e">
        <f t="shared" ref="AU608:BS608" si="813">IF($B608=AU$85-1, AU$84, IF(AND($B608&gt;=AU$85, $B608&lt;=AU$86), AU607*(1+AU158)/(1+$G158), NA()))</f>
        <v>#N/A</v>
      </c>
      <c r="AV608" s="466" t="e">
        <f t="shared" si="813"/>
        <v>#N/A</v>
      </c>
      <c r="AW608" s="466" t="e">
        <f t="shared" si="813"/>
        <v>#N/A</v>
      </c>
      <c r="AX608" s="466" t="e">
        <f t="shared" si="813"/>
        <v>#N/A</v>
      </c>
      <c r="AY608" s="466" t="e">
        <f t="shared" si="813"/>
        <v>#N/A</v>
      </c>
      <c r="AZ608" s="466" t="e">
        <f t="shared" si="813"/>
        <v>#N/A</v>
      </c>
      <c r="BA608" s="466" t="e">
        <f t="shared" si="813"/>
        <v>#N/A</v>
      </c>
      <c r="BB608" s="466" t="e">
        <f t="shared" si="813"/>
        <v>#N/A</v>
      </c>
      <c r="BC608" s="466" t="e">
        <f t="shared" si="813"/>
        <v>#N/A</v>
      </c>
      <c r="BD608" s="466" t="e">
        <f t="shared" si="813"/>
        <v>#N/A</v>
      </c>
      <c r="BE608" s="466" t="e">
        <f t="shared" si="813"/>
        <v>#N/A</v>
      </c>
      <c r="BF608" s="466" t="e">
        <f t="shared" si="813"/>
        <v>#N/A</v>
      </c>
      <c r="BG608" s="466" t="e">
        <f t="shared" si="813"/>
        <v>#N/A</v>
      </c>
      <c r="BH608" s="466" t="e">
        <f t="shared" si="813"/>
        <v>#N/A</v>
      </c>
      <c r="BI608" s="466" t="e">
        <f t="shared" si="813"/>
        <v>#N/A</v>
      </c>
      <c r="BJ608" s="466" t="e">
        <f t="shared" si="813"/>
        <v>#N/A</v>
      </c>
      <c r="BK608" s="466" t="e">
        <f t="shared" si="813"/>
        <v>#N/A</v>
      </c>
      <c r="BL608" s="466" t="e">
        <f t="shared" si="813"/>
        <v>#N/A</v>
      </c>
      <c r="BM608" s="466" t="e">
        <f t="shared" si="813"/>
        <v>#N/A</v>
      </c>
      <c r="BN608" s="466" t="e">
        <f t="shared" si="813"/>
        <v>#N/A</v>
      </c>
      <c r="BO608" s="466" t="e">
        <f t="shared" si="813"/>
        <v>#N/A</v>
      </c>
      <c r="BP608" s="466" t="e">
        <f t="shared" si="813"/>
        <v>#N/A</v>
      </c>
      <c r="BQ608" s="466" t="e">
        <f t="shared" si="813"/>
        <v>#N/A</v>
      </c>
      <c r="BR608" s="466" t="e">
        <f t="shared" si="813"/>
        <v>#N/A</v>
      </c>
      <c r="BS608" s="466" t="e">
        <f t="shared" si="813"/>
        <v>#N/A</v>
      </c>
    </row>
    <row r="609" spans="2:71">
      <c r="B609" s="48">
        <f t="shared" si="625"/>
        <v>1933</v>
      </c>
      <c r="E609" s="52"/>
      <c r="M609" s="466" t="e">
        <f t="shared" si="717"/>
        <v>#N/A</v>
      </c>
      <c r="N609" s="466" t="e">
        <f t="shared" si="718"/>
        <v>#N/A</v>
      </c>
      <c r="X609" s="466" t="e">
        <f t="shared" si="719"/>
        <v>#N/A</v>
      </c>
      <c r="Y609" s="466" t="e">
        <f t="shared" si="720"/>
        <v>#N/A</v>
      </c>
      <c r="AA609" s="466" t="e">
        <f t="shared" ref="AA609:AE609" si="814">IF($B609=AA$85-1, AA$84, IF(AND($B609&gt;=AA$85, $B609&lt;=AA$86), AA608*(1+AA159)/(1+$G159), NA()))</f>
        <v>#N/A</v>
      </c>
      <c r="AB609" s="466" t="e">
        <f t="shared" si="814"/>
        <v>#N/A</v>
      </c>
      <c r="AC609" s="466" t="e">
        <f t="shared" si="814"/>
        <v>#N/A</v>
      </c>
      <c r="AD609" s="466" t="e">
        <f t="shared" si="814"/>
        <v>#N/A</v>
      </c>
      <c r="AE609" s="466" t="e">
        <f t="shared" si="814"/>
        <v>#N/A</v>
      </c>
      <c r="AG609" s="466" t="e">
        <f t="shared" si="616"/>
        <v>#N/A</v>
      </c>
      <c r="AM609" s="466" t="e">
        <f t="shared" ref="AM609:AQ609" si="815">IF($B609=AM$85-1, AM$84, IF(AND($B609&gt;=AM$85, $B609&lt;=AM$86), AM608*(1+AM159)/(1+$G159), NA()))</f>
        <v>#N/A</v>
      </c>
      <c r="AN609" s="466" t="e">
        <f t="shared" si="815"/>
        <v>#N/A</v>
      </c>
      <c r="AO609" s="466" t="e">
        <f t="shared" si="815"/>
        <v>#N/A</v>
      </c>
      <c r="AP609" s="466" t="e">
        <f t="shared" si="815"/>
        <v>#N/A</v>
      </c>
      <c r="AQ609" s="466" t="e">
        <f t="shared" si="815"/>
        <v>#N/A</v>
      </c>
      <c r="AS609" s="466" t="e">
        <f t="shared" si="618"/>
        <v>#N/A</v>
      </c>
      <c r="AU609" s="466" t="e">
        <f t="shared" ref="AU609:BS609" si="816">IF($B609=AU$85-1, AU$84, IF(AND($B609&gt;=AU$85, $B609&lt;=AU$86), AU608*(1+AU159)/(1+$G159), NA()))</f>
        <v>#N/A</v>
      </c>
      <c r="AV609" s="466" t="e">
        <f t="shared" si="816"/>
        <v>#N/A</v>
      </c>
      <c r="AW609" s="466" t="e">
        <f t="shared" si="816"/>
        <v>#N/A</v>
      </c>
      <c r="AX609" s="466" t="e">
        <f t="shared" si="816"/>
        <v>#N/A</v>
      </c>
      <c r="AY609" s="466" t="e">
        <f t="shared" si="816"/>
        <v>#N/A</v>
      </c>
      <c r="AZ609" s="466" t="e">
        <f t="shared" si="816"/>
        <v>#N/A</v>
      </c>
      <c r="BA609" s="466" t="e">
        <f t="shared" si="816"/>
        <v>#N/A</v>
      </c>
      <c r="BB609" s="466" t="e">
        <f t="shared" si="816"/>
        <v>#N/A</v>
      </c>
      <c r="BC609" s="466" t="e">
        <f t="shared" si="816"/>
        <v>#N/A</v>
      </c>
      <c r="BD609" s="466" t="e">
        <f t="shared" si="816"/>
        <v>#N/A</v>
      </c>
      <c r="BE609" s="466" t="e">
        <f t="shared" si="816"/>
        <v>#N/A</v>
      </c>
      <c r="BF609" s="466" t="e">
        <f t="shared" si="816"/>
        <v>#N/A</v>
      </c>
      <c r="BG609" s="466" t="e">
        <f t="shared" si="816"/>
        <v>#N/A</v>
      </c>
      <c r="BH609" s="466" t="e">
        <f t="shared" si="816"/>
        <v>#N/A</v>
      </c>
      <c r="BI609" s="466" t="e">
        <f t="shared" si="816"/>
        <v>#N/A</v>
      </c>
      <c r="BJ609" s="466" t="e">
        <f t="shared" si="816"/>
        <v>#N/A</v>
      </c>
      <c r="BK609" s="466" t="e">
        <f t="shared" si="816"/>
        <v>#N/A</v>
      </c>
      <c r="BL609" s="466" t="e">
        <f t="shared" si="816"/>
        <v>#N/A</v>
      </c>
      <c r="BM609" s="466" t="e">
        <f t="shared" si="816"/>
        <v>#N/A</v>
      </c>
      <c r="BN609" s="466" t="e">
        <f t="shared" si="816"/>
        <v>#N/A</v>
      </c>
      <c r="BO609" s="466" t="e">
        <f t="shared" si="816"/>
        <v>#N/A</v>
      </c>
      <c r="BP609" s="466" t="e">
        <f t="shared" si="816"/>
        <v>#N/A</v>
      </c>
      <c r="BQ609" s="466" t="e">
        <f t="shared" si="816"/>
        <v>#N/A</v>
      </c>
      <c r="BR609" s="466" t="e">
        <f t="shared" si="816"/>
        <v>#N/A</v>
      </c>
      <c r="BS609" s="466" t="e">
        <f t="shared" si="816"/>
        <v>#N/A</v>
      </c>
    </row>
    <row r="610" spans="2:71">
      <c r="B610" s="48">
        <f t="shared" si="625"/>
        <v>1934</v>
      </c>
      <c r="E610" s="52"/>
      <c r="M610" s="466" t="e">
        <f t="shared" ref="M610:M641" si="817">IF($B610=M$85-1, M$84, IF(AND($B610&gt;=M$85, $B610&lt;=M$86), M609*(1+M160)/(1+$G160), NA()))</f>
        <v>#N/A</v>
      </c>
      <c r="N610" s="466" t="e">
        <f t="shared" ref="N610:N641" si="818">IF($B610=N$85-1, N$84, IF(AND($B610&gt;=N$85, $B610&lt;=N$86), N609*(1+N160)/(1+$G160), NA()))</f>
        <v>#N/A</v>
      </c>
      <c r="X610" s="466" t="e">
        <f t="shared" ref="X610:X641" si="819">IF($B610=X$85-1, X$84, IF(AND($B610&gt;=X$85, $B610&lt;=X$86), X609*(1+X160)/(1+$G160), NA()))</f>
        <v>#N/A</v>
      </c>
      <c r="Y610" s="466" t="e">
        <f t="shared" ref="Y610:Y641" si="820">IF($B610=Y$85-1, Y$84, IF(AND($B610&gt;=Y$85, $B610&lt;=Y$86), Y609*(1+Y160)/(1+$G160), NA()))</f>
        <v>#N/A</v>
      </c>
      <c r="AA610" s="466" t="e">
        <f t="shared" ref="AA610:AE610" si="821">IF($B610=AA$85-1, AA$84, IF(AND($B610&gt;=AA$85, $B610&lt;=AA$86), AA609*(1+AA160)/(1+$G160), NA()))</f>
        <v>#N/A</v>
      </c>
      <c r="AB610" s="466" t="e">
        <f t="shared" si="821"/>
        <v>#N/A</v>
      </c>
      <c r="AC610" s="466" t="e">
        <f t="shared" si="821"/>
        <v>#N/A</v>
      </c>
      <c r="AD610" s="466" t="e">
        <f t="shared" si="821"/>
        <v>#N/A</v>
      </c>
      <c r="AE610" s="466" t="e">
        <f t="shared" si="821"/>
        <v>#N/A</v>
      </c>
      <c r="AG610" s="466" t="e">
        <f t="shared" ref="AG610:AG673" si="822">IF($B610=AG$85-1, AG$84, IF(AND($B610&gt;=AG$85, $B610&lt;=AG$86), AG609*(1+AG160)/(1+$G160), NA()))</f>
        <v>#N/A</v>
      </c>
      <c r="AM610" s="466" t="e">
        <f t="shared" ref="AM610:AQ610" si="823">IF($B610=AM$85-1, AM$84, IF(AND($B610&gt;=AM$85, $B610&lt;=AM$86), AM609*(1+AM160)/(1+$G160), NA()))</f>
        <v>#N/A</v>
      </c>
      <c r="AN610" s="466" t="e">
        <f t="shared" si="823"/>
        <v>#N/A</v>
      </c>
      <c r="AO610" s="466" t="e">
        <f t="shared" si="823"/>
        <v>#N/A</v>
      </c>
      <c r="AP610" s="466" t="e">
        <f t="shared" si="823"/>
        <v>#N/A</v>
      </c>
      <c r="AQ610" s="466" t="e">
        <f t="shared" si="823"/>
        <v>#N/A</v>
      </c>
      <c r="AS610" s="466" t="e">
        <f t="shared" ref="AS610:AS673" si="824">IF($B610=AS$85-1, AS$84, IF(AND($B610&gt;=AS$85, $B610&lt;=AS$86), AS609*(1+AS160)/(1+$G160), NA()))</f>
        <v>#N/A</v>
      </c>
      <c r="AU610" s="466" t="e">
        <f t="shared" ref="AU610:BS610" si="825">IF($B610=AU$85-1, AU$84, IF(AND($B610&gt;=AU$85, $B610&lt;=AU$86), AU609*(1+AU160)/(1+$G160), NA()))</f>
        <v>#N/A</v>
      </c>
      <c r="AV610" s="466" t="e">
        <f t="shared" si="825"/>
        <v>#N/A</v>
      </c>
      <c r="AW610" s="466" t="e">
        <f t="shared" si="825"/>
        <v>#N/A</v>
      </c>
      <c r="AX610" s="466" t="e">
        <f t="shared" si="825"/>
        <v>#N/A</v>
      </c>
      <c r="AY610" s="466" t="e">
        <f t="shared" si="825"/>
        <v>#N/A</v>
      </c>
      <c r="AZ610" s="466" t="e">
        <f t="shared" si="825"/>
        <v>#N/A</v>
      </c>
      <c r="BA610" s="466" t="e">
        <f t="shared" si="825"/>
        <v>#N/A</v>
      </c>
      <c r="BB610" s="466" t="e">
        <f t="shared" si="825"/>
        <v>#N/A</v>
      </c>
      <c r="BC610" s="466" t="e">
        <f t="shared" si="825"/>
        <v>#N/A</v>
      </c>
      <c r="BD610" s="466" t="e">
        <f t="shared" si="825"/>
        <v>#N/A</v>
      </c>
      <c r="BE610" s="466" t="e">
        <f t="shared" si="825"/>
        <v>#N/A</v>
      </c>
      <c r="BF610" s="466" t="e">
        <f t="shared" si="825"/>
        <v>#N/A</v>
      </c>
      <c r="BG610" s="466" t="e">
        <f t="shared" si="825"/>
        <v>#N/A</v>
      </c>
      <c r="BH610" s="466" t="e">
        <f t="shared" si="825"/>
        <v>#N/A</v>
      </c>
      <c r="BI610" s="466" t="e">
        <f t="shared" si="825"/>
        <v>#N/A</v>
      </c>
      <c r="BJ610" s="466" t="e">
        <f t="shared" si="825"/>
        <v>#N/A</v>
      </c>
      <c r="BK610" s="466" t="e">
        <f t="shared" si="825"/>
        <v>#N/A</v>
      </c>
      <c r="BL610" s="466" t="e">
        <f t="shared" si="825"/>
        <v>#N/A</v>
      </c>
      <c r="BM610" s="466" t="e">
        <f t="shared" si="825"/>
        <v>#N/A</v>
      </c>
      <c r="BN610" s="466" t="e">
        <f t="shared" si="825"/>
        <v>#N/A</v>
      </c>
      <c r="BO610" s="466" t="e">
        <f t="shared" si="825"/>
        <v>#N/A</v>
      </c>
      <c r="BP610" s="466" t="e">
        <f t="shared" si="825"/>
        <v>#N/A</v>
      </c>
      <c r="BQ610" s="466" t="e">
        <f t="shared" si="825"/>
        <v>#N/A</v>
      </c>
      <c r="BR610" s="466" t="e">
        <f t="shared" si="825"/>
        <v>#N/A</v>
      </c>
      <c r="BS610" s="466" t="e">
        <f t="shared" si="825"/>
        <v>#N/A</v>
      </c>
    </row>
    <row r="611" spans="2:71">
      <c r="B611" s="48">
        <f t="shared" si="625"/>
        <v>1935</v>
      </c>
      <c r="E611" s="52"/>
      <c r="M611" s="466" t="e">
        <f t="shared" si="817"/>
        <v>#N/A</v>
      </c>
      <c r="N611" s="466" t="e">
        <f t="shared" si="818"/>
        <v>#N/A</v>
      </c>
      <c r="X611" s="466" t="e">
        <f t="shared" si="819"/>
        <v>#N/A</v>
      </c>
      <c r="Y611" s="466" t="e">
        <f t="shared" si="820"/>
        <v>#N/A</v>
      </c>
      <c r="AA611" s="466" t="e">
        <f t="shared" ref="AA611:AE611" si="826">IF($B611=AA$85-1, AA$84, IF(AND($B611&gt;=AA$85, $B611&lt;=AA$86), AA610*(1+AA161)/(1+$G161), NA()))</f>
        <v>#N/A</v>
      </c>
      <c r="AB611" s="466" t="e">
        <f t="shared" si="826"/>
        <v>#N/A</v>
      </c>
      <c r="AC611" s="466" t="e">
        <f t="shared" si="826"/>
        <v>#N/A</v>
      </c>
      <c r="AD611" s="466" t="e">
        <f t="shared" si="826"/>
        <v>#N/A</v>
      </c>
      <c r="AE611" s="466" t="e">
        <f t="shared" si="826"/>
        <v>#N/A</v>
      </c>
      <c r="AG611" s="466" t="e">
        <f t="shared" si="822"/>
        <v>#N/A</v>
      </c>
      <c r="AM611" s="466" t="e">
        <f t="shared" ref="AM611:AQ611" si="827">IF($B611=AM$85-1, AM$84, IF(AND($B611&gt;=AM$85, $B611&lt;=AM$86), AM610*(1+AM161)/(1+$G161), NA()))</f>
        <v>#N/A</v>
      </c>
      <c r="AN611" s="466" t="e">
        <f t="shared" si="827"/>
        <v>#N/A</v>
      </c>
      <c r="AO611" s="466" t="e">
        <f t="shared" si="827"/>
        <v>#N/A</v>
      </c>
      <c r="AP611" s="466" t="e">
        <f t="shared" si="827"/>
        <v>#N/A</v>
      </c>
      <c r="AQ611" s="466" t="e">
        <f t="shared" si="827"/>
        <v>#N/A</v>
      </c>
      <c r="AS611" s="466" t="e">
        <f t="shared" si="824"/>
        <v>#N/A</v>
      </c>
      <c r="AU611" s="466" t="e">
        <f t="shared" ref="AU611:BS611" si="828">IF($B611=AU$85-1, AU$84, IF(AND($B611&gt;=AU$85, $B611&lt;=AU$86), AU610*(1+AU161)/(1+$G161), NA()))</f>
        <v>#N/A</v>
      </c>
      <c r="AV611" s="466" t="e">
        <f t="shared" si="828"/>
        <v>#N/A</v>
      </c>
      <c r="AW611" s="466" t="e">
        <f t="shared" si="828"/>
        <v>#N/A</v>
      </c>
      <c r="AX611" s="466" t="e">
        <f t="shared" si="828"/>
        <v>#N/A</v>
      </c>
      <c r="AY611" s="466" t="e">
        <f t="shared" si="828"/>
        <v>#N/A</v>
      </c>
      <c r="AZ611" s="466" t="e">
        <f t="shared" si="828"/>
        <v>#N/A</v>
      </c>
      <c r="BA611" s="466" t="e">
        <f t="shared" si="828"/>
        <v>#N/A</v>
      </c>
      <c r="BB611" s="466" t="e">
        <f t="shared" si="828"/>
        <v>#N/A</v>
      </c>
      <c r="BC611" s="466" t="e">
        <f t="shared" si="828"/>
        <v>#N/A</v>
      </c>
      <c r="BD611" s="466" t="e">
        <f t="shared" si="828"/>
        <v>#N/A</v>
      </c>
      <c r="BE611" s="466" t="e">
        <f t="shared" si="828"/>
        <v>#N/A</v>
      </c>
      <c r="BF611" s="466" t="e">
        <f t="shared" si="828"/>
        <v>#N/A</v>
      </c>
      <c r="BG611" s="466" t="e">
        <f t="shared" si="828"/>
        <v>#N/A</v>
      </c>
      <c r="BH611" s="466" t="e">
        <f t="shared" si="828"/>
        <v>#N/A</v>
      </c>
      <c r="BI611" s="466" t="e">
        <f t="shared" si="828"/>
        <v>#N/A</v>
      </c>
      <c r="BJ611" s="466" t="e">
        <f t="shared" si="828"/>
        <v>#N/A</v>
      </c>
      <c r="BK611" s="466" t="e">
        <f t="shared" si="828"/>
        <v>#N/A</v>
      </c>
      <c r="BL611" s="466" t="e">
        <f t="shared" si="828"/>
        <v>#N/A</v>
      </c>
      <c r="BM611" s="466" t="e">
        <f t="shared" si="828"/>
        <v>#N/A</v>
      </c>
      <c r="BN611" s="466" t="e">
        <f t="shared" si="828"/>
        <v>#N/A</v>
      </c>
      <c r="BO611" s="466" t="e">
        <f t="shared" si="828"/>
        <v>#N/A</v>
      </c>
      <c r="BP611" s="466" t="e">
        <f t="shared" si="828"/>
        <v>#N/A</v>
      </c>
      <c r="BQ611" s="466" t="e">
        <f t="shared" si="828"/>
        <v>#N/A</v>
      </c>
      <c r="BR611" s="466" t="e">
        <f t="shared" si="828"/>
        <v>#N/A</v>
      </c>
      <c r="BS611" s="466" t="e">
        <f t="shared" si="828"/>
        <v>#N/A</v>
      </c>
    </row>
    <row r="612" spans="2:71">
      <c r="B612" s="48">
        <f t="shared" ref="B612:B675" si="829">B611+1</f>
        <v>1936</v>
      </c>
      <c r="E612" s="52"/>
      <c r="M612" s="466" t="e">
        <f t="shared" si="817"/>
        <v>#N/A</v>
      </c>
      <c r="N612" s="466" t="e">
        <f t="shared" si="818"/>
        <v>#N/A</v>
      </c>
      <c r="X612" s="466" t="e">
        <f t="shared" si="819"/>
        <v>#N/A</v>
      </c>
      <c r="Y612" s="466" t="e">
        <f t="shared" si="820"/>
        <v>#N/A</v>
      </c>
      <c r="AA612" s="466" t="e">
        <f t="shared" ref="AA612:AE612" si="830">IF($B612=AA$85-1, AA$84, IF(AND($B612&gt;=AA$85, $B612&lt;=AA$86), AA611*(1+AA162)/(1+$G162), NA()))</f>
        <v>#N/A</v>
      </c>
      <c r="AB612" s="466" t="e">
        <f t="shared" si="830"/>
        <v>#N/A</v>
      </c>
      <c r="AC612" s="466" t="e">
        <f t="shared" si="830"/>
        <v>#N/A</v>
      </c>
      <c r="AD612" s="466" t="e">
        <f t="shared" si="830"/>
        <v>#N/A</v>
      </c>
      <c r="AE612" s="466" t="e">
        <f t="shared" si="830"/>
        <v>#N/A</v>
      </c>
      <c r="AG612" s="466" t="e">
        <f t="shared" si="822"/>
        <v>#N/A</v>
      </c>
      <c r="AM612" s="466" t="e">
        <f t="shared" ref="AM612:AQ612" si="831">IF($B612=AM$85-1, AM$84, IF(AND($B612&gt;=AM$85, $B612&lt;=AM$86), AM611*(1+AM162)/(1+$G162), NA()))</f>
        <v>#N/A</v>
      </c>
      <c r="AN612" s="466" t="e">
        <f t="shared" si="831"/>
        <v>#N/A</v>
      </c>
      <c r="AO612" s="466" t="e">
        <f t="shared" si="831"/>
        <v>#N/A</v>
      </c>
      <c r="AP612" s="466" t="e">
        <f t="shared" si="831"/>
        <v>#N/A</v>
      </c>
      <c r="AQ612" s="466" t="e">
        <f t="shared" si="831"/>
        <v>#N/A</v>
      </c>
      <c r="AS612" s="466" t="e">
        <f t="shared" si="824"/>
        <v>#N/A</v>
      </c>
      <c r="AU612" s="466" t="e">
        <f t="shared" ref="AU612:BS612" si="832">IF($B612=AU$85-1, AU$84, IF(AND($B612&gt;=AU$85, $B612&lt;=AU$86), AU611*(1+AU162)/(1+$G162), NA()))</f>
        <v>#N/A</v>
      </c>
      <c r="AV612" s="466" t="e">
        <f t="shared" si="832"/>
        <v>#N/A</v>
      </c>
      <c r="AW612" s="466" t="e">
        <f t="shared" si="832"/>
        <v>#N/A</v>
      </c>
      <c r="AX612" s="466" t="e">
        <f t="shared" si="832"/>
        <v>#N/A</v>
      </c>
      <c r="AY612" s="466" t="e">
        <f t="shared" si="832"/>
        <v>#N/A</v>
      </c>
      <c r="AZ612" s="466" t="e">
        <f t="shared" si="832"/>
        <v>#N/A</v>
      </c>
      <c r="BA612" s="466" t="e">
        <f t="shared" si="832"/>
        <v>#N/A</v>
      </c>
      <c r="BB612" s="466" t="e">
        <f t="shared" si="832"/>
        <v>#N/A</v>
      </c>
      <c r="BC612" s="466" t="e">
        <f t="shared" si="832"/>
        <v>#N/A</v>
      </c>
      <c r="BD612" s="466" t="e">
        <f t="shared" si="832"/>
        <v>#N/A</v>
      </c>
      <c r="BE612" s="466" t="e">
        <f t="shared" si="832"/>
        <v>#N/A</v>
      </c>
      <c r="BF612" s="466" t="e">
        <f t="shared" si="832"/>
        <v>#N/A</v>
      </c>
      <c r="BG612" s="466" t="e">
        <f t="shared" si="832"/>
        <v>#N/A</v>
      </c>
      <c r="BH612" s="466" t="e">
        <f t="shared" si="832"/>
        <v>#N/A</v>
      </c>
      <c r="BI612" s="466" t="e">
        <f t="shared" si="832"/>
        <v>#N/A</v>
      </c>
      <c r="BJ612" s="466" t="e">
        <f t="shared" si="832"/>
        <v>#N/A</v>
      </c>
      <c r="BK612" s="466" t="e">
        <f t="shared" si="832"/>
        <v>#N/A</v>
      </c>
      <c r="BL612" s="466" t="e">
        <f t="shared" si="832"/>
        <v>#N/A</v>
      </c>
      <c r="BM612" s="466" t="e">
        <f t="shared" si="832"/>
        <v>#N/A</v>
      </c>
      <c r="BN612" s="466" t="e">
        <f t="shared" si="832"/>
        <v>#N/A</v>
      </c>
      <c r="BO612" s="466" t="e">
        <f t="shared" si="832"/>
        <v>#N/A</v>
      </c>
      <c r="BP612" s="466" t="e">
        <f t="shared" si="832"/>
        <v>#N/A</v>
      </c>
      <c r="BQ612" s="466" t="e">
        <f t="shared" si="832"/>
        <v>#N/A</v>
      </c>
      <c r="BR612" s="466" t="e">
        <f t="shared" si="832"/>
        <v>#N/A</v>
      </c>
      <c r="BS612" s="466" t="e">
        <f t="shared" si="832"/>
        <v>#N/A</v>
      </c>
    </row>
    <row r="613" spans="2:71">
      <c r="B613" s="48">
        <f t="shared" si="829"/>
        <v>1937</v>
      </c>
      <c r="E613" s="52"/>
      <c r="M613" s="466" t="e">
        <f t="shared" si="817"/>
        <v>#N/A</v>
      </c>
      <c r="N613" s="466" t="e">
        <f t="shared" si="818"/>
        <v>#N/A</v>
      </c>
      <c r="X613" s="466" t="e">
        <f t="shared" si="819"/>
        <v>#N/A</v>
      </c>
      <c r="Y613" s="466" t="e">
        <f t="shared" si="820"/>
        <v>#N/A</v>
      </c>
      <c r="AA613" s="466" t="e">
        <f t="shared" ref="AA613:AE613" si="833">IF($B613=AA$85-1, AA$84, IF(AND($B613&gt;=AA$85, $B613&lt;=AA$86), AA612*(1+AA163)/(1+$G163), NA()))</f>
        <v>#N/A</v>
      </c>
      <c r="AB613" s="466" t="e">
        <f t="shared" si="833"/>
        <v>#N/A</v>
      </c>
      <c r="AC613" s="466" t="e">
        <f t="shared" si="833"/>
        <v>#N/A</v>
      </c>
      <c r="AD613" s="466" t="e">
        <f t="shared" si="833"/>
        <v>#N/A</v>
      </c>
      <c r="AE613" s="466" t="e">
        <f t="shared" si="833"/>
        <v>#N/A</v>
      </c>
      <c r="AG613" s="466" t="e">
        <f t="shared" si="822"/>
        <v>#N/A</v>
      </c>
      <c r="AM613" s="466" t="e">
        <f t="shared" ref="AM613:AQ613" si="834">IF($B613=AM$85-1, AM$84, IF(AND($B613&gt;=AM$85, $B613&lt;=AM$86), AM612*(1+AM163)/(1+$G163), NA()))</f>
        <v>#N/A</v>
      </c>
      <c r="AN613" s="466" t="e">
        <f t="shared" si="834"/>
        <v>#N/A</v>
      </c>
      <c r="AO613" s="466" t="e">
        <f t="shared" si="834"/>
        <v>#N/A</v>
      </c>
      <c r="AP613" s="466" t="e">
        <f t="shared" si="834"/>
        <v>#N/A</v>
      </c>
      <c r="AQ613" s="466" t="e">
        <f t="shared" si="834"/>
        <v>#N/A</v>
      </c>
      <c r="AS613" s="466" t="e">
        <f t="shared" si="824"/>
        <v>#N/A</v>
      </c>
      <c r="AU613" s="466" t="e">
        <f t="shared" ref="AU613:BS613" si="835">IF($B613=AU$85-1, AU$84, IF(AND($B613&gt;=AU$85, $B613&lt;=AU$86), AU612*(1+AU163)/(1+$G163), NA()))</f>
        <v>#N/A</v>
      </c>
      <c r="AV613" s="466" t="e">
        <f t="shared" si="835"/>
        <v>#N/A</v>
      </c>
      <c r="AW613" s="466" t="e">
        <f t="shared" si="835"/>
        <v>#N/A</v>
      </c>
      <c r="AX613" s="466" t="e">
        <f t="shared" si="835"/>
        <v>#N/A</v>
      </c>
      <c r="AY613" s="466" t="e">
        <f t="shared" si="835"/>
        <v>#N/A</v>
      </c>
      <c r="AZ613" s="466" t="e">
        <f t="shared" si="835"/>
        <v>#N/A</v>
      </c>
      <c r="BA613" s="466" t="e">
        <f t="shared" si="835"/>
        <v>#N/A</v>
      </c>
      <c r="BB613" s="466" t="e">
        <f t="shared" si="835"/>
        <v>#N/A</v>
      </c>
      <c r="BC613" s="466" t="e">
        <f t="shared" si="835"/>
        <v>#N/A</v>
      </c>
      <c r="BD613" s="466" t="e">
        <f t="shared" si="835"/>
        <v>#N/A</v>
      </c>
      <c r="BE613" s="466" t="e">
        <f t="shared" si="835"/>
        <v>#N/A</v>
      </c>
      <c r="BF613" s="466" t="e">
        <f t="shared" si="835"/>
        <v>#N/A</v>
      </c>
      <c r="BG613" s="466" t="e">
        <f t="shared" si="835"/>
        <v>#N/A</v>
      </c>
      <c r="BH613" s="466" t="e">
        <f t="shared" si="835"/>
        <v>#N/A</v>
      </c>
      <c r="BI613" s="466" t="e">
        <f t="shared" si="835"/>
        <v>#N/A</v>
      </c>
      <c r="BJ613" s="466" t="e">
        <f t="shared" si="835"/>
        <v>#N/A</v>
      </c>
      <c r="BK613" s="466" t="e">
        <f t="shared" si="835"/>
        <v>#N/A</v>
      </c>
      <c r="BL613" s="466" t="e">
        <f t="shared" si="835"/>
        <v>#N/A</v>
      </c>
      <c r="BM613" s="466" t="e">
        <f t="shared" si="835"/>
        <v>#N/A</v>
      </c>
      <c r="BN613" s="466" t="e">
        <f t="shared" si="835"/>
        <v>#N/A</v>
      </c>
      <c r="BO613" s="466" t="e">
        <f t="shared" si="835"/>
        <v>#N/A</v>
      </c>
      <c r="BP613" s="466" t="e">
        <f t="shared" si="835"/>
        <v>#N/A</v>
      </c>
      <c r="BQ613" s="466" t="e">
        <f t="shared" si="835"/>
        <v>#N/A</v>
      </c>
      <c r="BR613" s="466" t="e">
        <f t="shared" si="835"/>
        <v>#N/A</v>
      </c>
      <c r="BS613" s="466" t="e">
        <f t="shared" si="835"/>
        <v>#N/A</v>
      </c>
    </row>
    <row r="614" spans="2:71">
      <c r="B614" s="48">
        <f t="shared" si="829"/>
        <v>1938</v>
      </c>
      <c r="E614" s="52"/>
      <c r="M614" s="466" t="e">
        <f t="shared" si="817"/>
        <v>#N/A</v>
      </c>
      <c r="N614" s="466" t="e">
        <f t="shared" si="818"/>
        <v>#N/A</v>
      </c>
      <c r="X614" s="466" t="e">
        <f t="shared" si="819"/>
        <v>#N/A</v>
      </c>
      <c r="Y614" s="466" t="e">
        <f t="shared" si="820"/>
        <v>#N/A</v>
      </c>
      <c r="AA614" s="466" t="e">
        <f t="shared" ref="AA614:AE614" si="836">IF($B614=AA$85-1, AA$84, IF(AND($B614&gt;=AA$85, $B614&lt;=AA$86), AA613*(1+AA164)/(1+$G164), NA()))</f>
        <v>#N/A</v>
      </c>
      <c r="AB614" s="466" t="e">
        <f t="shared" si="836"/>
        <v>#N/A</v>
      </c>
      <c r="AC614" s="466" t="e">
        <f t="shared" si="836"/>
        <v>#N/A</v>
      </c>
      <c r="AD614" s="466" t="e">
        <f t="shared" si="836"/>
        <v>#N/A</v>
      </c>
      <c r="AE614" s="466" t="e">
        <f t="shared" si="836"/>
        <v>#N/A</v>
      </c>
      <c r="AG614" s="466" t="e">
        <f t="shared" si="822"/>
        <v>#N/A</v>
      </c>
      <c r="AM614" s="466" t="e">
        <f t="shared" ref="AM614:AQ614" si="837">IF($B614=AM$85-1, AM$84, IF(AND($B614&gt;=AM$85, $B614&lt;=AM$86), AM613*(1+AM164)/(1+$G164), NA()))</f>
        <v>#N/A</v>
      </c>
      <c r="AN614" s="466" t="e">
        <f t="shared" si="837"/>
        <v>#N/A</v>
      </c>
      <c r="AO614" s="466" t="e">
        <f t="shared" si="837"/>
        <v>#N/A</v>
      </c>
      <c r="AP614" s="466" t="e">
        <f t="shared" si="837"/>
        <v>#N/A</v>
      </c>
      <c r="AQ614" s="466" t="e">
        <f t="shared" si="837"/>
        <v>#N/A</v>
      </c>
      <c r="AS614" s="466" t="e">
        <f t="shared" si="824"/>
        <v>#N/A</v>
      </c>
      <c r="AU614" s="466" t="e">
        <f t="shared" ref="AU614:BS614" si="838">IF($B614=AU$85-1, AU$84, IF(AND($B614&gt;=AU$85, $B614&lt;=AU$86), AU613*(1+AU164)/(1+$G164), NA()))</f>
        <v>#N/A</v>
      </c>
      <c r="AV614" s="466" t="e">
        <f t="shared" si="838"/>
        <v>#N/A</v>
      </c>
      <c r="AW614" s="466" t="e">
        <f t="shared" si="838"/>
        <v>#N/A</v>
      </c>
      <c r="AX614" s="466" t="e">
        <f t="shared" si="838"/>
        <v>#N/A</v>
      </c>
      <c r="AY614" s="466" t="e">
        <f t="shared" si="838"/>
        <v>#N/A</v>
      </c>
      <c r="AZ614" s="466" t="e">
        <f t="shared" si="838"/>
        <v>#N/A</v>
      </c>
      <c r="BA614" s="466" t="e">
        <f t="shared" si="838"/>
        <v>#N/A</v>
      </c>
      <c r="BB614" s="466" t="e">
        <f t="shared" si="838"/>
        <v>#N/A</v>
      </c>
      <c r="BC614" s="466" t="e">
        <f t="shared" si="838"/>
        <v>#N/A</v>
      </c>
      <c r="BD614" s="466" t="e">
        <f t="shared" si="838"/>
        <v>#N/A</v>
      </c>
      <c r="BE614" s="466" t="e">
        <f t="shared" si="838"/>
        <v>#N/A</v>
      </c>
      <c r="BF614" s="466" t="e">
        <f t="shared" si="838"/>
        <v>#N/A</v>
      </c>
      <c r="BG614" s="466" t="e">
        <f t="shared" si="838"/>
        <v>#N/A</v>
      </c>
      <c r="BH614" s="466" t="e">
        <f t="shared" si="838"/>
        <v>#N/A</v>
      </c>
      <c r="BI614" s="466" t="e">
        <f t="shared" si="838"/>
        <v>#N/A</v>
      </c>
      <c r="BJ614" s="466" t="e">
        <f t="shared" si="838"/>
        <v>#N/A</v>
      </c>
      <c r="BK614" s="466" t="e">
        <f t="shared" si="838"/>
        <v>#N/A</v>
      </c>
      <c r="BL614" s="466" t="e">
        <f t="shared" si="838"/>
        <v>#N/A</v>
      </c>
      <c r="BM614" s="466" t="e">
        <f t="shared" si="838"/>
        <v>#N/A</v>
      </c>
      <c r="BN614" s="466" t="e">
        <f t="shared" si="838"/>
        <v>#N/A</v>
      </c>
      <c r="BO614" s="466" t="e">
        <f t="shared" si="838"/>
        <v>#N/A</v>
      </c>
      <c r="BP614" s="466" t="e">
        <f t="shared" si="838"/>
        <v>#N/A</v>
      </c>
      <c r="BQ614" s="466" t="e">
        <f t="shared" si="838"/>
        <v>#N/A</v>
      </c>
      <c r="BR614" s="466" t="e">
        <f t="shared" si="838"/>
        <v>#N/A</v>
      </c>
      <c r="BS614" s="466" t="e">
        <f t="shared" si="838"/>
        <v>#N/A</v>
      </c>
    </row>
    <row r="615" spans="2:71">
      <c r="B615" s="48">
        <f t="shared" si="829"/>
        <v>1939</v>
      </c>
      <c r="E615" s="52"/>
      <c r="M615" s="466" t="e">
        <f t="shared" si="817"/>
        <v>#N/A</v>
      </c>
      <c r="N615" s="466" t="e">
        <f t="shared" si="818"/>
        <v>#N/A</v>
      </c>
      <c r="X615" s="466" t="e">
        <f t="shared" si="819"/>
        <v>#N/A</v>
      </c>
      <c r="Y615" s="466" t="e">
        <f t="shared" si="820"/>
        <v>#N/A</v>
      </c>
      <c r="AA615" s="466" t="e">
        <f t="shared" ref="AA615:AE615" si="839">IF($B615=AA$85-1, AA$84, IF(AND($B615&gt;=AA$85, $B615&lt;=AA$86), AA614*(1+AA165)/(1+$G165), NA()))</f>
        <v>#N/A</v>
      </c>
      <c r="AB615" s="466" t="e">
        <f t="shared" si="839"/>
        <v>#N/A</v>
      </c>
      <c r="AC615" s="466" t="e">
        <f t="shared" si="839"/>
        <v>#N/A</v>
      </c>
      <c r="AD615" s="466" t="e">
        <f t="shared" si="839"/>
        <v>#N/A</v>
      </c>
      <c r="AE615" s="466" t="e">
        <f t="shared" si="839"/>
        <v>#N/A</v>
      </c>
      <c r="AG615" s="466" t="e">
        <f t="shared" si="822"/>
        <v>#N/A</v>
      </c>
      <c r="AM615" s="466" t="e">
        <f t="shared" ref="AM615:AQ615" si="840">IF($B615=AM$85-1, AM$84, IF(AND($B615&gt;=AM$85, $B615&lt;=AM$86), AM614*(1+AM165)/(1+$G165), NA()))</f>
        <v>#N/A</v>
      </c>
      <c r="AN615" s="466" t="e">
        <f t="shared" si="840"/>
        <v>#N/A</v>
      </c>
      <c r="AO615" s="466" t="e">
        <f t="shared" si="840"/>
        <v>#N/A</v>
      </c>
      <c r="AP615" s="466" t="e">
        <f t="shared" si="840"/>
        <v>#N/A</v>
      </c>
      <c r="AQ615" s="466" t="e">
        <f t="shared" si="840"/>
        <v>#N/A</v>
      </c>
      <c r="AS615" s="466" t="e">
        <f t="shared" si="824"/>
        <v>#N/A</v>
      </c>
      <c r="AU615" s="466" t="e">
        <f t="shared" ref="AU615:BS615" si="841">IF($B615=AU$85-1, AU$84, IF(AND($B615&gt;=AU$85, $B615&lt;=AU$86), AU614*(1+AU165)/(1+$G165), NA()))</f>
        <v>#N/A</v>
      </c>
      <c r="AV615" s="466" t="e">
        <f t="shared" si="841"/>
        <v>#N/A</v>
      </c>
      <c r="AW615" s="466" t="e">
        <f t="shared" si="841"/>
        <v>#N/A</v>
      </c>
      <c r="AX615" s="466" t="e">
        <f t="shared" si="841"/>
        <v>#N/A</v>
      </c>
      <c r="AY615" s="466" t="e">
        <f t="shared" si="841"/>
        <v>#N/A</v>
      </c>
      <c r="AZ615" s="466" t="e">
        <f t="shared" si="841"/>
        <v>#N/A</v>
      </c>
      <c r="BA615" s="466" t="e">
        <f t="shared" si="841"/>
        <v>#N/A</v>
      </c>
      <c r="BB615" s="466" t="e">
        <f t="shared" si="841"/>
        <v>#N/A</v>
      </c>
      <c r="BC615" s="466" t="e">
        <f t="shared" si="841"/>
        <v>#N/A</v>
      </c>
      <c r="BD615" s="466" t="e">
        <f t="shared" si="841"/>
        <v>#N/A</v>
      </c>
      <c r="BE615" s="466" t="e">
        <f t="shared" si="841"/>
        <v>#N/A</v>
      </c>
      <c r="BF615" s="466" t="e">
        <f t="shared" si="841"/>
        <v>#N/A</v>
      </c>
      <c r="BG615" s="466" t="e">
        <f t="shared" si="841"/>
        <v>#N/A</v>
      </c>
      <c r="BH615" s="466" t="e">
        <f t="shared" si="841"/>
        <v>#N/A</v>
      </c>
      <c r="BI615" s="466" t="e">
        <f t="shared" si="841"/>
        <v>#N/A</v>
      </c>
      <c r="BJ615" s="466" t="e">
        <f t="shared" si="841"/>
        <v>#N/A</v>
      </c>
      <c r="BK615" s="466" t="e">
        <f t="shared" si="841"/>
        <v>#N/A</v>
      </c>
      <c r="BL615" s="466" t="e">
        <f t="shared" si="841"/>
        <v>#N/A</v>
      </c>
      <c r="BM615" s="466" t="e">
        <f t="shared" si="841"/>
        <v>#N/A</v>
      </c>
      <c r="BN615" s="466" t="e">
        <f t="shared" si="841"/>
        <v>#N/A</v>
      </c>
      <c r="BO615" s="466" t="e">
        <f t="shared" si="841"/>
        <v>#N/A</v>
      </c>
      <c r="BP615" s="466" t="e">
        <f t="shared" si="841"/>
        <v>#N/A</v>
      </c>
      <c r="BQ615" s="466" t="e">
        <f t="shared" si="841"/>
        <v>#N/A</v>
      </c>
      <c r="BR615" s="466" t="e">
        <f t="shared" si="841"/>
        <v>#N/A</v>
      </c>
      <c r="BS615" s="466" t="e">
        <f t="shared" si="841"/>
        <v>#N/A</v>
      </c>
    </row>
    <row r="616" spans="2:71">
      <c r="B616" s="48">
        <f t="shared" si="829"/>
        <v>1940</v>
      </c>
      <c r="E616" s="52"/>
      <c r="M616" s="466" t="e">
        <f t="shared" si="817"/>
        <v>#N/A</v>
      </c>
      <c r="N616" s="466" t="e">
        <f t="shared" si="818"/>
        <v>#N/A</v>
      </c>
      <c r="X616" s="466" t="e">
        <f t="shared" si="819"/>
        <v>#N/A</v>
      </c>
      <c r="Y616" s="466" t="e">
        <f t="shared" si="820"/>
        <v>#N/A</v>
      </c>
      <c r="AA616" s="466" t="e">
        <f t="shared" ref="AA616:AE616" si="842">IF($B616=AA$85-1, AA$84, IF(AND($B616&gt;=AA$85, $B616&lt;=AA$86), AA615*(1+AA166)/(1+$G166), NA()))</f>
        <v>#N/A</v>
      </c>
      <c r="AB616" s="466" t="e">
        <f t="shared" si="842"/>
        <v>#N/A</v>
      </c>
      <c r="AC616" s="466" t="e">
        <f t="shared" si="842"/>
        <v>#N/A</v>
      </c>
      <c r="AD616" s="466" t="e">
        <f t="shared" si="842"/>
        <v>#N/A</v>
      </c>
      <c r="AE616" s="466" t="e">
        <f t="shared" si="842"/>
        <v>#N/A</v>
      </c>
      <c r="AG616" s="466" t="e">
        <f t="shared" si="822"/>
        <v>#N/A</v>
      </c>
      <c r="AM616" s="466" t="e">
        <f t="shared" ref="AM616:AQ616" si="843">IF($B616=AM$85-1, AM$84, IF(AND($B616&gt;=AM$85, $B616&lt;=AM$86), AM615*(1+AM166)/(1+$G166), NA()))</f>
        <v>#N/A</v>
      </c>
      <c r="AN616" s="466" t="e">
        <f t="shared" si="843"/>
        <v>#N/A</v>
      </c>
      <c r="AO616" s="466" t="e">
        <f t="shared" si="843"/>
        <v>#N/A</v>
      </c>
      <c r="AP616" s="466" t="e">
        <f t="shared" si="843"/>
        <v>#N/A</v>
      </c>
      <c r="AQ616" s="466" t="e">
        <f t="shared" si="843"/>
        <v>#N/A</v>
      </c>
      <c r="AS616" s="466" t="e">
        <f t="shared" si="824"/>
        <v>#N/A</v>
      </c>
      <c r="AU616" s="466" t="e">
        <f t="shared" ref="AU616:BS616" si="844">IF($B616=AU$85-1, AU$84, IF(AND($B616&gt;=AU$85, $B616&lt;=AU$86), AU615*(1+AU166)/(1+$G166), NA()))</f>
        <v>#N/A</v>
      </c>
      <c r="AV616" s="466" t="e">
        <f t="shared" si="844"/>
        <v>#N/A</v>
      </c>
      <c r="AW616" s="466" t="e">
        <f t="shared" si="844"/>
        <v>#N/A</v>
      </c>
      <c r="AX616" s="466" t="e">
        <f t="shared" si="844"/>
        <v>#N/A</v>
      </c>
      <c r="AY616" s="466" t="e">
        <f t="shared" si="844"/>
        <v>#N/A</v>
      </c>
      <c r="AZ616" s="466" t="e">
        <f t="shared" si="844"/>
        <v>#N/A</v>
      </c>
      <c r="BA616" s="466" t="e">
        <f t="shared" si="844"/>
        <v>#N/A</v>
      </c>
      <c r="BB616" s="466" t="e">
        <f t="shared" si="844"/>
        <v>#N/A</v>
      </c>
      <c r="BC616" s="466" t="e">
        <f t="shared" si="844"/>
        <v>#N/A</v>
      </c>
      <c r="BD616" s="466" t="e">
        <f t="shared" si="844"/>
        <v>#N/A</v>
      </c>
      <c r="BE616" s="466" t="e">
        <f t="shared" si="844"/>
        <v>#N/A</v>
      </c>
      <c r="BF616" s="466" t="e">
        <f t="shared" si="844"/>
        <v>#N/A</v>
      </c>
      <c r="BG616" s="466" t="e">
        <f t="shared" si="844"/>
        <v>#N/A</v>
      </c>
      <c r="BH616" s="466" t="e">
        <f t="shared" si="844"/>
        <v>#N/A</v>
      </c>
      <c r="BI616" s="466" t="e">
        <f t="shared" si="844"/>
        <v>#N/A</v>
      </c>
      <c r="BJ616" s="466" t="e">
        <f t="shared" si="844"/>
        <v>#N/A</v>
      </c>
      <c r="BK616" s="466" t="e">
        <f t="shared" si="844"/>
        <v>#N/A</v>
      </c>
      <c r="BL616" s="466" t="e">
        <f t="shared" si="844"/>
        <v>#N/A</v>
      </c>
      <c r="BM616" s="466" t="e">
        <f t="shared" si="844"/>
        <v>#N/A</v>
      </c>
      <c r="BN616" s="466" t="e">
        <f t="shared" si="844"/>
        <v>#N/A</v>
      </c>
      <c r="BO616" s="466" t="e">
        <f t="shared" si="844"/>
        <v>#N/A</v>
      </c>
      <c r="BP616" s="466" t="e">
        <f t="shared" si="844"/>
        <v>#N/A</v>
      </c>
      <c r="BQ616" s="466" t="e">
        <f t="shared" si="844"/>
        <v>#N/A</v>
      </c>
      <c r="BR616" s="466" t="e">
        <f t="shared" si="844"/>
        <v>#N/A</v>
      </c>
      <c r="BS616" s="466" t="e">
        <f t="shared" si="844"/>
        <v>#N/A</v>
      </c>
    </row>
    <row r="617" spans="2:71">
      <c r="B617" s="48">
        <f t="shared" si="829"/>
        <v>1941</v>
      </c>
      <c r="E617" s="52"/>
      <c r="M617" s="466" t="e">
        <f t="shared" si="817"/>
        <v>#N/A</v>
      </c>
      <c r="N617" s="466" t="e">
        <f t="shared" si="818"/>
        <v>#N/A</v>
      </c>
      <c r="X617" s="466" t="e">
        <f t="shared" si="819"/>
        <v>#N/A</v>
      </c>
      <c r="Y617" s="466" t="e">
        <f t="shared" si="820"/>
        <v>#N/A</v>
      </c>
      <c r="AA617" s="466" t="e">
        <f t="shared" ref="AA617:AE617" si="845">IF($B617=AA$85-1, AA$84, IF(AND($B617&gt;=AA$85, $B617&lt;=AA$86), AA616*(1+AA167)/(1+$G167), NA()))</f>
        <v>#N/A</v>
      </c>
      <c r="AB617" s="466" t="e">
        <f t="shared" si="845"/>
        <v>#N/A</v>
      </c>
      <c r="AC617" s="466" t="e">
        <f t="shared" si="845"/>
        <v>#N/A</v>
      </c>
      <c r="AD617" s="466" t="e">
        <f t="shared" si="845"/>
        <v>#N/A</v>
      </c>
      <c r="AE617" s="466" t="e">
        <f t="shared" si="845"/>
        <v>#N/A</v>
      </c>
      <c r="AG617" s="466" t="e">
        <f t="shared" si="822"/>
        <v>#N/A</v>
      </c>
      <c r="AM617" s="466" t="e">
        <f t="shared" ref="AM617:AQ617" si="846">IF($B617=AM$85-1, AM$84, IF(AND($B617&gt;=AM$85, $B617&lt;=AM$86), AM616*(1+AM167)/(1+$G167), NA()))</f>
        <v>#N/A</v>
      </c>
      <c r="AN617" s="466" t="e">
        <f t="shared" si="846"/>
        <v>#N/A</v>
      </c>
      <c r="AO617" s="466" t="e">
        <f t="shared" si="846"/>
        <v>#N/A</v>
      </c>
      <c r="AP617" s="466" t="e">
        <f t="shared" si="846"/>
        <v>#N/A</v>
      </c>
      <c r="AQ617" s="466" t="e">
        <f t="shared" si="846"/>
        <v>#N/A</v>
      </c>
      <c r="AS617" s="466" t="e">
        <f t="shared" si="824"/>
        <v>#N/A</v>
      </c>
      <c r="AU617" s="466" t="e">
        <f t="shared" ref="AU617:BS617" si="847">IF($B617=AU$85-1, AU$84, IF(AND($B617&gt;=AU$85, $B617&lt;=AU$86), AU616*(1+AU167)/(1+$G167), NA()))</f>
        <v>#N/A</v>
      </c>
      <c r="AV617" s="466" t="e">
        <f t="shared" si="847"/>
        <v>#N/A</v>
      </c>
      <c r="AW617" s="466" t="e">
        <f t="shared" si="847"/>
        <v>#N/A</v>
      </c>
      <c r="AX617" s="466" t="e">
        <f t="shared" si="847"/>
        <v>#N/A</v>
      </c>
      <c r="AY617" s="466" t="e">
        <f t="shared" si="847"/>
        <v>#N/A</v>
      </c>
      <c r="AZ617" s="466" t="e">
        <f t="shared" si="847"/>
        <v>#N/A</v>
      </c>
      <c r="BA617" s="466" t="e">
        <f t="shared" si="847"/>
        <v>#N/A</v>
      </c>
      <c r="BB617" s="466" t="e">
        <f t="shared" si="847"/>
        <v>#N/A</v>
      </c>
      <c r="BC617" s="466" t="e">
        <f t="shared" si="847"/>
        <v>#N/A</v>
      </c>
      <c r="BD617" s="466" t="e">
        <f t="shared" si="847"/>
        <v>#N/A</v>
      </c>
      <c r="BE617" s="466" t="e">
        <f t="shared" si="847"/>
        <v>#N/A</v>
      </c>
      <c r="BF617" s="466" t="e">
        <f t="shared" si="847"/>
        <v>#N/A</v>
      </c>
      <c r="BG617" s="466" t="e">
        <f t="shared" si="847"/>
        <v>#N/A</v>
      </c>
      <c r="BH617" s="466" t="e">
        <f t="shared" si="847"/>
        <v>#N/A</v>
      </c>
      <c r="BI617" s="466" t="e">
        <f t="shared" si="847"/>
        <v>#N/A</v>
      </c>
      <c r="BJ617" s="466" t="e">
        <f t="shared" si="847"/>
        <v>#N/A</v>
      </c>
      <c r="BK617" s="466" t="e">
        <f t="shared" si="847"/>
        <v>#N/A</v>
      </c>
      <c r="BL617" s="466" t="e">
        <f t="shared" si="847"/>
        <v>#N/A</v>
      </c>
      <c r="BM617" s="466" t="e">
        <f t="shared" si="847"/>
        <v>#N/A</v>
      </c>
      <c r="BN617" s="466" t="e">
        <f t="shared" si="847"/>
        <v>#N/A</v>
      </c>
      <c r="BO617" s="466" t="e">
        <f t="shared" si="847"/>
        <v>#N/A</v>
      </c>
      <c r="BP617" s="466" t="e">
        <f t="shared" si="847"/>
        <v>#N/A</v>
      </c>
      <c r="BQ617" s="466" t="e">
        <f t="shared" si="847"/>
        <v>#N/A</v>
      </c>
      <c r="BR617" s="466" t="e">
        <f t="shared" si="847"/>
        <v>#N/A</v>
      </c>
      <c r="BS617" s="466" t="e">
        <f t="shared" si="847"/>
        <v>#N/A</v>
      </c>
    </row>
    <row r="618" spans="2:71">
      <c r="B618" s="48">
        <f t="shared" si="829"/>
        <v>1942</v>
      </c>
      <c r="E618" s="52"/>
      <c r="M618" s="466" t="e">
        <f t="shared" si="817"/>
        <v>#N/A</v>
      </c>
      <c r="N618" s="466" t="e">
        <f t="shared" si="818"/>
        <v>#N/A</v>
      </c>
      <c r="X618" s="466" t="e">
        <f t="shared" si="819"/>
        <v>#N/A</v>
      </c>
      <c r="Y618" s="466" t="e">
        <f t="shared" si="820"/>
        <v>#N/A</v>
      </c>
      <c r="AA618" s="466" t="e">
        <f t="shared" ref="AA618:AE618" si="848">IF($B618=AA$85-1, AA$84, IF(AND($B618&gt;=AA$85, $B618&lt;=AA$86), AA617*(1+AA168)/(1+$G168), NA()))</f>
        <v>#N/A</v>
      </c>
      <c r="AB618" s="466" t="e">
        <f t="shared" si="848"/>
        <v>#N/A</v>
      </c>
      <c r="AC618" s="466" t="e">
        <f t="shared" si="848"/>
        <v>#N/A</v>
      </c>
      <c r="AD618" s="466" t="e">
        <f t="shared" si="848"/>
        <v>#N/A</v>
      </c>
      <c r="AE618" s="466" t="e">
        <f t="shared" si="848"/>
        <v>#N/A</v>
      </c>
      <c r="AG618" s="466" t="e">
        <f t="shared" si="822"/>
        <v>#N/A</v>
      </c>
      <c r="AM618" s="466" t="e">
        <f t="shared" ref="AM618:AQ618" si="849">IF($B618=AM$85-1, AM$84, IF(AND($B618&gt;=AM$85, $B618&lt;=AM$86), AM617*(1+AM168)/(1+$G168), NA()))</f>
        <v>#N/A</v>
      </c>
      <c r="AN618" s="466" t="e">
        <f t="shared" si="849"/>
        <v>#N/A</v>
      </c>
      <c r="AO618" s="466" t="e">
        <f t="shared" si="849"/>
        <v>#N/A</v>
      </c>
      <c r="AP618" s="466" t="e">
        <f t="shared" si="849"/>
        <v>#N/A</v>
      </c>
      <c r="AQ618" s="466" t="e">
        <f t="shared" si="849"/>
        <v>#N/A</v>
      </c>
      <c r="AS618" s="466" t="e">
        <f t="shared" si="824"/>
        <v>#N/A</v>
      </c>
      <c r="AU618" s="466" t="e">
        <f t="shared" ref="AU618:BS618" si="850">IF($B618=AU$85-1, AU$84, IF(AND($B618&gt;=AU$85, $B618&lt;=AU$86), AU617*(1+AU168)/(1+$G168), NA()))</f>
        <v>#N/A</v>
      </c>
      <c r="AV618" s="466" t="e">
        <f t="shared" si="850"/>
        <v>#N/A</v>
      </c>
      <c r="AW618" s="466" t="e">
        <f t="shared" si="850"/>
        <v>#N/A</v>
      </c>
      <c r="AX618" s="466" t="e">
        <f t="shared" si="850"/>
        <v>#N/A</v>
      </c>
      <c r="AY618" s="466" t="e">
        <f t="shared" si="850"/>
        <v>#N/A</v>
      </c>
      <c r="AZ618" s="466" t="e">
        <f t="shared" si="850"/>
        <v>#N/A</v>
      </c>
      <c r="BA618" s="466" t="e">
        <f t="shared" si="850"/>
        <v>#N/A</v>
      </c>
      <c r="BB618" s="466" t="e">
        <f t="shared" si="850"/>
        <v>#N/A</v>
      </c>
      <c r="BC618" s="466" t="e">
        <f t="shared" si="850"/>
        <v>#N/A</v>
      </c>
      <c r="BD618" s="466" t="e">
        <f t="shared" si="850"/>
        <v>#N/A</v>
      </c>
      <c r="BE618" s="466" t="e">
        <f t="shared" si="850"/>
        <v>#N/A</v>
      </c>
      <c r="BF618" s="466" t="e">
        <f t="shared" si="850"/>
        <v>#N/A</v>
      </c>
      <c r="BG618" s="466" t="e">
        <f t="shared" si="850"/>
        <v>#N/A</v>
      </c>
      <c r="BH618" s="466" t="e">
        <f t="shared" si="850"/>
        <v>#N/A</v>
      </c>
      <c r="BI618" s="466" t="e">
        <f t="shared" si="850"/>
        <v>#N/A</v>
      </c>
      <c r="BJ618" s="466" t="e">
        <f t="shared" si="850"/>
        <v>#N/A</v>
      </c>
      <c r="BK618" s="466" t="e">
        <f t="shared" si="850"/>
        <v>#N/A</v>
      </c>
      <c r="BL618" s="466" t="e">
        <f t="shared" si="850"/>
        <v>#N/A</v>
      </c>
      <c r="BM618" s="466" t="e">
        <f t="shared" si="850"/>
        <v>#N/A</v>
      </c>
      <c r="BN618" s="466" t="e">
        <f t="shared" si="850"/>
        <v>#N/A</v>
      </c>
      <c r="BO618" s="466" t="e">
        <f t="shared" si="850"/>
        <v>#N/A</v>
      </c>
      <c r="BP618" s="466" t="e">
        <f t="shared" si="850"/>
        <v>#N/A</v>
      </c>
      <c r="BQ618" s="466" t="e">
        <f t="shared" si="850"/>
        <v>#N/A</v>
      </c>
      <c r="BR618" s="466" t="e">
        <f t="shared" si="850"/>
        <v>#N/A</v>
      </c>
      <c r="BS618" s="466" t="e">
        <f t="shared" si="850"/>
        <v>#N/A</v>
      </c>
    </row>
    <row r="619" spans="2:71">
      <c r="B619" s="48">
        <f t="shared" si="829"/>
        <v>1943</v>
      </c>
      <c r="E619" s="52"/>
      <c r="M619" s="466" t="e">
        <f t="shared" si="817"/>
        <v>#N/A</v>
      </c>
      <c r="N619" s="466" t="e">
        <f t="shared" si="818"/>
        <v>#N/A</v>
      </c>
      <c r="X619" s="466" t="e">
        <f t="shared" si="819"/>
        <v>#N/A</v>
      </c>
      <c r="Y619" s="466" t="e">
        <f t="shared" si="820"/>
        <v>#N/A</v>
      </c>
      <c r="AA619" s="466" t="e">
        <f t="shared" ref="AA619:AE619" si="851">IF($B619=AA$85-1, AA$84, IF(AND($B619&gt;=AA$85, $B619&lt;=AA$86), AA618*(1+AA169)/(1+$G169), NA()))</f>
        <v>#N/A</v>
      </c>
      <c r="AB619" s="466" t="e">
        <f t="shared" si="851"/>
        <v>#N/A</v>
      </c>
      <c r="AC619" s="466" t="e">
        <f t="shared" si="851"/>
        <v>#N/A</v>
      </c>
      <c r="AD619" s="466" t="e">
        <f t="shared" si="851"/>
        <v>#N/A</v>
      </c>
      <c r="AE619" s="466" t="e">
        <f t="shared" si="851"/>
        <v>#N/A</v>
      </c>
      <c r="AG619" s="466" t="e">
        <f t="shared" si="822"/>
        <v>#N/A</v>
      </c>
      <c r="AM619" s="466" t="e">
        <f t="shared" ref="AM619:AQ619" si="852">IF($B619=AM$85-1, AM$84, IF(AND($B619&gt;=AM$85, $B619&lt;=AM$86), AM618*(1+AM169)/(1+$G169), NA()))</f>
        <v>#N/A</v>
      </c>
      <c r="AN619" s="466" t="e">
        <f t="shared" si="852"/>
        <v>#N/A</v>
      </c>
      <c r="AO619" s="466" t="e">
        <f t="shared" si="852"/>
        <v>#N/A</v>
      </c>
      <c r="AP619" s="466" t="e">
        <f t="shared" si="852"/>
        <v>#N/A</v>
      </c>
      <c r="AQ619" s="466" t="e">
        <f t="shared" si="852"/>
        <v>#N/A</v>
      </c>
      <c r="AS619" s="466" t="e">
        <f t="shared" si="824"/>
        <v>#N/A</v>
      </c>
      <c r="AU619" s="466" t="e">
        <f t="shared" ref="AU619:BS619" si="853">IF($B619=AU$85-1, AU$84, IF(AND($B619&gt;=AU$85, $B619&lt;=AU$86), AU618*(1+AU169)/(1+$G169), NA()))</f>
        <v>#N/A</v>
      </c>
      <c r="AV619" s="466" t="e">
        <f t="shared" si="853"/>
        <v>#N/A</v>
      </c>
      <c r="AW619" s="466" t="e">
        <f t="shared" si="853"/>
        <v>#N/A</v>
      </c>
      <c r="AX619" s="466" t="e">
        <f t="shared" si="853"/>
        <v>#N/A</v>
      </c>
      <c r="AY619" s="466" t="e">
        <f t="shared" si="853"/>
        <v>#N/A</v>
      </c>
      <c r="AZ619" s="466" t="e">
        <f t="shared" si="853"/>
        <v>#N/A</v>
      </c>
      <c r="BA619" s="466" t="e">
        <f t="shared" si="853"/>
        <v>#N/A</v>
      </c>
      <c r="BB619" s="466" t="e">
        <f t="shared" si="853"/>
        <v>#N/A</v>
      </c>
      <c r="BC619" s="466" t="e">
        <f t="shared" si="853"/>
        <v>#N/A</v>
      </c>
      <c r="BD619" s="466" t="e">
        <f t="shared" si="853"/>
        <v>#N/A</v>
      </c>
      <c r="BE619" s="466" t="e">
        <f t="shared" si="853"/>
        <v>#N/A</v>
      </c>
      <c r="BF619" s="466" t="e">
        <f t="shared" si="853"/>
        <v>#N/A</v>
      </c>
      <c r="BG619" s="466" t="e">
        <f t="shared" si="853"/>
        <v>#N/A</v>
      </c>
      <c r="BH619" s="466" t="e">
        <f t="shared" si="853"/>
        <v>#N/A</v>
      </c>
      <c r="BI619" s="466" t="e">
        <f t="shared" si="853"/>
        <v>#N/A</v>
      </c>
      <c r="BJ619" s="466" t="e">
        <f t="shared" si="853"/>
        <v>#N/A</v>
      </c>
      <c r="BK619" s="466" t="e">
        <f t="shared" si="853"/>
        <v>#N/A</v>
      </c>
      <c r="BL619" s="466" t="e">
        <f t="shared" si="853"/>
        <v>#N/A</v>
      </c>
      <c r="BM619" s="466" t="e">
        <f t="shared" si="853"/>
        <v>#N/A</v>
      </c>
      <c r="BN619" s="466" t="e">
        <f t="shared" si="853"/>
        <v>#N/A</v>
      </c>
      <c r="BO619" s="466" t="e">
        <f t="shared" si="853"/>
        <v>#N/A</v>
      </c>
      <c r="BP619" s="466" t="e">
        <f t="shared" si="853"/>
        <v>#N/A</v>
      </c>
      <c r="BQ619" s="466" t="e">
        <f t="shared" si="853"/>
        <v>#N/A</v>
      </c>
      <c r="BR619" s="466" t="e">
        <f t="shared" si="853"/>
        <v>#N/A</v>
      </c>
      <c r="BS619" s="466" t="e">
        <f t="shared" si="853"/>
        <v>#N/A</v>
      </c>
    </row>
    <row r="620" spans="2:71">
      <c r="B620" s="48">
        <f t="shared" si="829"/>
        <v>1944</v>
      </c>
      <c r="E620" s="52"/>
      <c r="M620" s="466" t="e">
        <f t="shared" si="817"/>
        <v>#N/A</v>
      </c>
      <c r="N620" s="466" t="e">
        <f t="shared" si="818"/>
        <v>#N/A</v>
      </c>
      <c r="X620" s="466" t="e">
        <f t="shared" si="819"/>
        <v>#N/A</v>
      </c>
      <c r="Y620" s="466" t="e">
        <f t="shared" si="820"/>
        <v>#N/A</v>
      </c>
      <c r="AA620" s="466" t="e">
        <f t="shared" ref="AA620:AE620" si="854">IF($B620=AA$85-1, AA$84, IF(AND($B620&gt;=AA$85, $B620&lt;=AA$86), AA619*(1+AA170)/(1+$G170), NA()))</f>
        <v>#N/A</v>
      </c>
      <c r="AB620" s="466" t="e">
        <f t="shared" si="854"/>
        <v>#N/A</v>
      </c>
      <c r="AC620" s="466" t="e">
        <f t="shared" si="854"/>
        <v>#N/A</v>
      </c>
      <c r="AD620" s="466" t="e">
        <f t="shared" si="854"/>
        <v>#N/A</v>
      </c>
      <c r="AE620" s="466" t="e">
        <f t="shared" si="854"/>
        <v>#N/A</v>
      </c>
      <c r="AG620" s="466" t="e">
        <f t="shared" si="822"/>
        <v>#N/A</v>
      </c>
      <c r="AM620" s="466" t="e">
        <f t="shared" ref="AM620:AQ620" si="855">IF($B620=AM$85-1, AM$84, IF(AND($B620&gt;=AM$85, $B620&lt;=AM$86), AM619*(1+AM170)/(1+$G170), NA()))</f>
        <v>#N/A</v>
      </c>
      <c r="AN620" s="466" t="e">
        <f t="shared" si="855"/>
        <v>#N/A</v>
      </c>
      <c r="AO620" s="466" t="e">
        <f t="shared" si="855"/>
        <v>#N/A</v>
      </c>
      <c r="AP620" s="466" t="e">
        <f t="shared" si="855"/>
        <v>#N/A</v>
      </c>
      <c r="AQ620" s="466" t="e">
        <f t="shared" si="855"/>
        <v>#N/A</v>
      </c>
      <c r="AS620" s="466" t="e">
        <f t="shared" si="824"/>
        <v>#N/A</v>
      </c>
      <c r="AU620" s="466" t="e">
        <f t="shared" ref="AU620:BS620" si="856">IF($B620=AU$85-1, AU$84, IF(AND($B620&gt;=AU$85, $B620&lt;=AU$86), AU619*(1+AU170)/(1+$G170), NA()))</f>
        <v>#N/A</v>
      </c>
      <c r="AV620" s="466" t="e">
        <f t="shared" si="856"/>
        <v>#N/A</v>
      </c>
      <c r="AW620" s="466" t="e">
        <f t="shared" si="856"/>
        <v>#N/A</v>
      </c>
      <c r="AX620" s="466" t="e">
        <f t="shared" si="856"/>
        <v>#N/A</v>
      </c>
      <c r="AY620" s="466" t="e">
        <f t="shared" si="856"/>
        <v>#N/A</v>
      </c>
      <c r="AZ620" s="466" t="e">
        <f t="shared" si="856"/>
        <v>#N/A</v>
      </c>
      <c r="BA620" s="466" t="e">
        <f t="shared" si="856"/>
        <v>#N/A</v>
      </c>
      <c r="BB620" s="466" t="e">
        <f t="shared" si="856"/>
        <v>#N/A</v>
      </c>
      <c r="BC620" s="466" t="e">
        <f t="shared" si="856"/>
        <v>#N/A</v>
      </c>
      <c r="BD620" s="466" t="e">
        <f t="shared" si="856"/>
        <v>#N/A</v>
      </c>
      <c r="BE620" s="466" t="e">
        <f t="shared" si="856"/>
        <v>#N/A</v>
      </c>
      <c r="BF620" s="466" t="e">
        <f t="shared" si="856"/>
        <v>#N/A</v>
      </c>
      <c r="BG620" s="466" t="e">
        <f t="shared" si="856"/>
        <v>#N/A</v>
      </c>
      <c r="BH620" s="466" t="e">
        <f t="shared" si="856"/>
        <v>#N/A</v>
      </c>
      <c r="BI620" s="466" t="e">
        <f t="shared" si="856"/>
        <v>#N/A</v>
      </c>
      <c r="BJ620" s="466" t="e">
        <f t="shared" si="856"/>
        <v>#N/A</v>
      </c>
      <c r="BK620" s="466" t="e">
        <f t="shared" si="856"/>
        <v>#N/A</v>
      </c>
      <c r="BL620" s="466" t="e">
        <f t="shared" si="856"/>
        <v>#N/A</v>
      </c>
      <c r="BM620" s="466" t="e">
        <f t="shared" si="856"/>
        <v>#N/A</v>
      </c>
      <c r="BN620" s="466" t="e">
        <f t="shared" si="856"/>
        <v>#N/A</v>
      </c>
      <c r="BO620" s="466" t="e">
        <f t="shared" si="856"/>
        <v>#N/A</v>
      </c>
      <c r="BP620" s="466" t="e">
        <f t="shared" si="856"/>
        <v>#N/A</v>
      </c>
      <c r="BQ620" s="466" t="e">
        <f t="shared" si="856"/>
        <v>#N/A</v>
      </c>
      <c r="BR620" s="466" t="e">
        <f t="shared" si="856"/>
        <v>#N/A</v>
      </c>
      <c r="BS620" s="466" t="e">
        <f t="shared" si="856"/>
        <v>#N/A</v>
      </c>
    </row>
    <row r="621" spans="2:71">
      <c r="B621" s="48">
        <f t="shared" si="829"/>
        <v>1945</v>
      </c>
      <c r="E621" s="52"/>
      <c r="M621" s="466" t="e">
        <f t="shared" si="817"/>
        <v>#N/A</v>
      </c>
      <c r="N621" s="466" t="e">
        <f t="shared" si="818"/>
        <v>#N/A</v>
      </c>
      <c r="X621" s="466" t="e">
        <f t="shared" si="819"/>
        <v>#N/A</v>
      </c>
      <c r="Y621" s="466" t="e">
        <f t="shared" si="820"/>
        <v>#N/A</v>
      </c>
      <c r="AA621" s="466" t="e">
        <f t="shared" ref="AA621:AE621" si="857">IF($B621=AA$85-1, AA$84, IF(AND($B621&gt;=AA$85, $B621&lt;=AA$86), AA620*(1+AA171)/(1+$G171), NA()))</f>
        <v>#N/A</v>
      </c>
      <c r="AB621" s="466" t="e">
        <f t="shared" si="857"/>
        <v>#N/A</v>
      </c>
      <c r="AC621" s="466" t="e">
        <f t="shared" si="857"/>
        <v>#N/A</v>
      </c>
      <c r="AD621" s="466" t="e">
        <f t="shared" si="857"/>
        <v>#N/A</v>
      </c>
      <c r="AE621" s="466" t="e">
        <f t="shared" si="857"/>
        <v>#N/A</v>
      </c>
      <c r="AG621" s="466" t="e">
        <f t="shared" si="822"/>
        <v>#N/A</v>
      </c>
      <c r="AM621" s="466" t="e">
        <f t="shared" ref="AM621:AQ621" si="858">IF($B621=AM$85-1, AM$84, IF(AND($B621&gt;=AM$85, $B621&lt;=AM$86), AM620*(1+AM171)/(1+$G171), NA()))</f>
        <v>#N/A</v>
      </c>
      <c r="AN621" s="466" t="e">
        <f t="shared" si="858"/>
        <v>#N/A</v>
      </c>
      <c r="AO621" s="466" t="e">
        <f t="shared" si="858"/>
        <v>#N/A</v>
      </c>
      <c r="AP621" s="466" t="e">
        <f t="shared" si="858"/>
        <v>#N/A</v>
      </c>
      <c r="AQ621" s="466" t="e">
        <f t="shared" si="858"/>
        <v>#N/A</v>
      </c>
      <c r="AS621" s="466" t="e">
        <f t="shared" si="824"/>
        <v>#N/A</v>
      </c>
      <c r="AU621" s="466" t="e">
        <f t="shared" ref="AU621:BS621" si="859">IF($B621=AU$85-1, AU$84, IF(AND($B621&gt;=AU$85, $B621&lt;=AU$86), AU620*(1+AU171)/(1+$G171), NA()))</f>
        <v>#N/A</v>
      </c>
      <c r="AV621" s="466" t="e">
        <f t="shared" si="859"/>
        <v>#N/A</v>
      </c>
      <c r="AW621" s="466" t="e">
        <f t="shared" si="859"/>
        <v>#N/A</v>
      </c>
      <c r="AX621" s="466" t="e">
        <f t="shared" si="859"/>
        <v>#N/A</v>
      </c>
      <c r="AY621" s="466" t="e">
        <f t="shared" si="859"/>
        <v>#N/A</v>
      </c>
      <c r="AZ621" s="466" t="e">
        <f t="shared" si="859"/>
        <v>#N/A</v>
      </c>
      <c r="BA621" s="466" t="e">
        <f t="shared" si="859"/>
        <v>#N/A</v>
      </c>
      <c r="BB621" s="466" t="e">
        <f t="shared" si="859"/>
        <v>#N/A</v>
      </c>
      <c r="BC621" s="466" t="e">
        <f t="shared" si="859"/>
        <v>#N/A</v>
      </c>
      <c r="BD621" s="466" t="e">
        <f t="shared" si="859"/>
        <v>#N/A</v>
      </c>
      <c r="BE621" s="466" t="e">
        <f t="shared" si="859"/>
        <v>#N/A</v>
      </c>
      <c r="BF621" s="466" t="e">
        <f t="shared" si="859"/>
        <v>#N/A</v>
      </c>
      <c r="BG621" s="466" t="e">
        <f t="shared" si="859"/>
        <v>#N/A</v>
      </c>
      <c r="BH621" s="466" t="e">
        <f t="shared" si="859"/>
        <v>#N/A</v>
      </c>
      <c r="BI621" s="466" t="e">
        <f t="shared" si="859"/>
        <v>#N/A</v>
      </c>
      <c r="BJ621" s="466" t="e">
        <f t="shared" si="859"/>
        <v>#N/A</v>
      </c>
      <c r="BK621" s="466" t="e">
        <f t="shared" si="859"/>
        <v>#N/A</v>
      </c>
      <c r="BL621" s="466" t="e">
        <f t="shared" si="859"/>
        <v>#N/A</v>
      </c>
      <c r="BM621" s="466" t="e">
        <f t="shared" si="859"/>
        <v>#N/A</v>
      </c>
      <c r="BN621" s="466" t="e">
        <f t="shared" si="859"/>
        <v>#N/A</v>
      </c>
      <c r="BO621" s="466" t="e">
        <f t="shared" si="859"/>
        <v>#N/A</v>
      </c>
      <c r="BP621" s="466" t="e">
        <f t="shared" si="859"/>
        <v>#N/A</v>
      </c>
      <c r="BQ621" s="466" t="e">
        <f t="shared" si="859"/>
        <v>#N/A</v>
      </c>
      <c r="BR621" s="466" t="e">
        <f t="shared" si="859"/>
        <v>#N/A</v>
      </c>
      <c r="BS621" s="466" t="e">
        <f t="shared" si="859"/>
        <v>#N/A</v>
      </c>
    </row>
    <row r="622" spans="2:71">
      <c r="B622" s="48">
        <f t="shared" si="829"/>
        <v>1946</v>
      </c>
      <c r="E622" s="52"/>
      <c r="M622" s="466" t="e">
        <f t="shared" si="817"/>
        <v>#N/A</v>
      </c>
      <c r="N622" s="466" t="e">
        <f t="shared" si="818"/>
        <v>#N/A</v>
      </c>
      <c r="X622" s="466" t="e">
        <f t="shared" si="819"/>
        <v>#N/A</v>
      </c>
      <c r="Y622" s="466" t="e">
        <f t="shared" si="820"/>
        <v>#N/A</v>
      </c>
      <c r="AA622" s="466" t="e">
        <f t="shared" ref="AA622:AE622" si="860">IF($B622=AA$85-1, AA$84, IF(AND($B622&gt;=AA$85, $B622&lt;=AA$86), AA621*(1+AA172)/(1+$G172), NA()))</f>
        <v>#N/A</v>
      </c>
      <c r="AB622" s="466" t="e">
        <f t="shared" si="860"/>
        <v>#N/A</v>
      </c>
      <c r="AC622" s="466" t="e">
        <f t="shared" si="860"/>
        <v>#N/A</v>
      </c>
      <c r="AD622" s="466" t="e">
        <f t="shared" si="860"/>
        <v>#N/A</v>
      </c>
      <c r="AE622" s="466" t="e">
        <f t="shared" si="860"/>
        <v>#N/A</v>
      </c>
      <c r="AG622" s="466" t="e">
        <f t="shared" si="822"/>
        <v>#N/A</v>
      </c>
      <c r="AM622" s="466" t="e">
        <f t="shared" ref="AM622:AQ622" si="861">IF($B622=AM$85-1, AM$84, IF(AND($B622&gt;=AM$85, $B622&lt;=AM$86), AM621*(1+AM172)/(1+$G172), NA()))</f>
        <v>#N/A</v>
      </c>
      <c r="AN622" s="466" t="e">
        <f t="shared" si="861"/>
        <v>#N/A</v>
      </c>
      <c r="AO622" s="466" t="e">
        <f t="shared" si="861"/>
        <v>#N/A</v>
      </c>
      <c r="AP622" s="466" t="e">
        <f t="shared" si="861"/>
        <v>#N/A</v>
      </c>
      <c r="AQ622" s="466" t="e">
        <f t="shared" si="861"/>
        <v>#N/A</v>
      </c>
      <c r="AS622" s="466" t="e">
        <f t="shared" si="824"/>
        <v>#N/A</v>
      </c>
      <c r="AU622" s="466" t="e">
        <f t="shared" ref="AU622:BS622" si="862">IF($B622=AU$85-1, AU$84, IF(AND($B622&gt;=AU$85, $B622&lt;=AU$86), AU621*(1+AU172)/(1+$G172), NA()))</f>
        <v>#N/A</v>
      </c>
      <c r="AV622" s="466" t="e">
        <f t="shared" si="862"/>
        <v>#N/A</v>
      </c>
      <c r="AW622" s="466" t="e">
        <f t="shared" si="862"/>
        <v>#N/A</v>
      </c>
      <c r="AX622" s="466" t="e">
        <f t="shared" si="862"/>
        <v>#N/A</v>
      </c>
      <c r="AY622" s="466" t="e">
        <f t="shared" si="862"/>
        <v>#N/A</v>
      </c>
      <c r="AZ622" s="466" t="e">
        <f t="shared" si="862"/>
        <v>#N/A</v>
      </c>
      <c r="BA622" s="466" t="e">
        <f t="shared" si="862"/>
        <v>#N/A</v>
      </c>
      <c r="BB622" s="466" t="e">
        <f t="shared" si="862"/>
        <v>#N/A</v>
      </c>
      <c r="BC622" s="466" t="e">
        <f t="shared" si="862"/>
        <v>#N/A</v>
      </c>
      <c r="BD622" s="466" t="e">
        <f t="shared" si="862"/>
        <v>#N/A</v>
      </c>
      <c r="BE622" s="466" t="e">
        <f t="shared" si="862"/>
        <v>#N/A</v>
      </c>
      <c r="BF622" s="466" t="e">
        <f t="shared" si="862"/>
        <v>#N/A</v>
      </c>
      <c r="BG622" s="466" t="e">
        <f t="shared" si="862"/>
        <v>#N/A</v>
      </c>
      <c r="BH622" s="466" t="e">
        <f t="shared" si="862"/>
        <v>#N/A</v>
      </c>
      <c r="BI622" s="466" t="e">
        <f t="shared" si="862"/>
        <v>#N/A</v>
      </c>
      <c r="BJ622" s="466" t="e">
        <f t="shared" si="862"/>
        <v>#N/A</v>
      </c>
      <c r="BK622" s="466" t="e">
        <f t="shared" si="862"/>
        <v>#N/A</v>
      </c>
      <c r="BL622" s="466" t="e">
        <f t="shared" si="862"/>
        <v>#N/A</v>
      </c>
      <c r="BM622" s="466" t="e">
        <f t="shared" si="862"/>
        <v>#N/A</v>
      </c>
      <c r="BN622" s="466" t="e">
        <f t="shared" si="862"/>
        <v>#N/A</v>
      </c>
      <c r="BO622" s="466" t="e">
        <f t="shared" si="862"/>
        <v>#N/A</v>
      </c>
      <c r="BP622" s="466" t="e">
        <f t="shared" si="862"/>
        <v>#N/A</v>
      </c>
      <c r="BQ622" s="466" t="e">
        <f t="shared" si="862"/>
        <v>#N/A</v>
      </c>
      <c r="BR622" s="466" t="e">
        <f t="shared" si="862"/>
        <v>#N/A</v>
      </c>
      <c r="BS622" s="466" t="e">
        <f t="shared" si="862"/>
        <v>#N/A</v>
      </c>
    </row>
    <row r="623" spans="2:71">
      <c r="B623" s="48">
        <f t="shared" si="829"/>
        <v>1947</v>
      </c>
      <c r="E623" s="52"/>
      <c r="M623" s="466" t="e">
        <f t="shared" si="817"/>
        <v>#N/A</v>
      </c>
      <c r="N623" s="466" t="e">
        <f t="shared" si="818"/>
        <v>#N/A</v>
      </c>
      <c r="X623" s="466" t="e">
        <f t="shared" si="819"/>
        <v>#N/A</v>
      </c>
      <c r="Y623" s="466" t="e">
        <f t="shared" si="820"/>
        <v>#N/A</v>
      </c>
      <c r="AA623" s="466" t="e">
        <f t="shared" ref="AA623:AE623" si="863">IF($B623=AA$85-1, AA$84, IF(AND($B623&gt;=AA$85, $B623&lt;=AA$86), AA622*(1+AA173)/(1+$G173), NA()))</f>
        <v>#N/A</v>
      </c>
      <c r="AB623" s="466" t="e">
        <f t="shared" si="863"/>
        <v>#N/A</v>
      </c>
      <c r="AC623" s="466" t="e">
        <f t="shared" si="863"/>
        <v>#N/A</v>
      </c>
      <c r="AD623" s="466" t="e">
        <f t="shared" si="863"/>
        <v>#N/A</v>
      </c>
      <c r="AE623" s="466" t="e">
        <f t="shared" si="863"/>
        <v>#N/A</v>
      </c>
      <c r="AG623" s="466" t="e">
        <f t="shared" si="822"/>
        <v>#N/A</v>
      </c>
      <c r="AM623" s="466" t="e">
        <f t="shared" ref="AM623:AQ623" si="864">IF($B623=AM$85-1, AM$84, IF(AND($B623&gt;=AM$85, $B623&lt;=AM$86), AM622*(1+AM173)/(1+$G173), NA()))</f>
        <v>#N/A</v>
      </c>
      <c r="AN623" s="466" t="e">
        <f t="shared" si="864"/>
        <v>#N/A</v>
      </c>
      <c r="AO623" s="466" t="e">
        <f t="shared" si="864"/>
        <v>#N/A</v>
      </c>
      <c r="AP623" s="466" t="e">
        <f t="shared" si="864"/>
        <v>#N/A</v>
      </c>
      <c r="AQ623" s="466" t="e">
        <f t="shared" si="864"/>
        <v>#N/A</v>
      </c>
      <c r="AS623" s="466" t="e">
        <f t="shared" si="824"/>
        <v>#N/A</v>
      </c>
      <c r="AU623" s="466" t="e">
        <f t="shared" ref="AU623:BS623" si="865">IF($B623=AU$85-1, AU$84, IF(AND($B623&gt;=AU$85, $B623&lt;=AU$86), AU622*(1+AU173)/(1+$G173), NA()))</f>
        <v>#N/A</v>
      </c>
      <c r="AV623" s="466" t="e">
        <f t="shared" si="865"/>
        <v>#N/A</v>
      </c>
      <c r="AW623" s="466" t="e">
        <f t="shared" si="865"/>
        <v>#N/A</v>
      </c>
      <c r="AX623" s="466" t="e">
        <f t="shared" si="865"/>
        <v>#N/A</v>
      </c>
      <c r="AY623" s="466" t="e">
        <f t="shared" si="865"/>
        <v>#N/A</v>
      </c>
      <c r="AZ623" s="466" t="e">
        <f t="shared" si="865"/>
        <v>#N/A</v>
      </c>
      <c r="BA623" s="466" t="e">
        <f t="shared" si="865"/>
        <v>#N/A</v>
      </c>
      <c r="BB623" s="466" t="e">
        <f t="shared" si="865"/>
        <v>#N/A</v>
      </c>
      <c r="BC623" s="466" t="e">
        <f t="shared" si="865"/>
        <v>#N/A</v>
      </c>
      <c r="BD623" s="466" t="e">
        <f t="shared" si="865"/>
        <v>#N/A</v>
      </c>
      <c r="BE623" s="466" t="e">
        <f t="shared" si="865"/>
        <v>#N/A</v>
      </c>
      <c r="BF623" s="466" t="e">
        <f t="shared" si="865"/>
        <v>#N/A</v>
      </c>
      <c r="BG623" s="466" t="e">
        <f t="shared" si="865"/>
        <v>#N/A</v>
      </c>
      <c r="BH623" s="466" t="e">
        <f t="shared" si="865"/>
        <v>#N/A</v>
      </c>
      <c r="BI623" s="466" t="e">
        <f t="shared" si="865"/>
        <v>#N/A</v>
      </c>
      <c r="BJ623" s="466" t="e">
        <f t="shared" si="865"/>
        <v>#N/A</v>
      </c>
      <c r="BK623" s="466" t="e">
        <f t="shared" si="865"/>
        <v>#N/A</v>
      </c>
      <c r="BL623" s="466" t="e">
        <f t="shared" si="865"/>
        <v>#N/A</v>
      </c>
      <c r="BM623" s="466" t="e">
        <f t="shared" si="865"/>
        <v>#N/A</v>
      </c>
      <c r="BN623" s="466" t="e">
        <f t="shared" si="865"/>
        <v>#N/A</v>
      </c>
      <c r="BO623" s="466" t="e">
        <f t="shared" si="865"/>
        <v>#N/A</v>
      </c>
      <c r="BP623" s="466" t="e">
        <f t="shared" si="865"/>
        <v>#N/A</v>
      </c>
      <c r="BQ623" s="466" t="e">
        <f t="shared" si="865"/>
        <v>#N/A</v>
      </c>
      <c r="BR623" s="466" t="e">
        <f t="shared" si="865"/>
        <v>#N/A</v>
      </c>
      <c r="BS623" s="466" t="e">
        <f t="shared" si="865"/>
        <v>#N/A</v>
      </c>
    </row>
    <row r="624" spans="2:71">
      <c r="B624" s="48">
        <f t="shared" si="829"/>
        <v>1948</v>
      </c>
      <c r="E624" s="52"/>
      <c r="M624" s="466" t="e">
        <f t="shared" si="817"/>
        <v>#N/A</v>
      </c>
      <c r="N624" s="466" t="e">
        <f t="shared" si="818"/>
        <v>#N/A</v>
      </c>
      <c r="X624" s="466" t="e">
        <f t="shared" si="819"/>
        <v>#N/A</v>
      </c>
      <c r="Y624" s="466" t="e">
        <f t="shared" si="820"/>
        <v>#N/A</v>
      </c>
      <c r="AA624" s="466" t="e">
        <f t="shared" ref="AA624:AE624" si="866">IF($B624=AA$85-1, AA$84, IF(AND($B624&gt;=AA$85, $B624&lt;=AA$86), AA623*(1+AA174)/(1+$G174), NA()))</f>
        <v>#N/A</v>
      </c>
      <c r="AB624" s="466" t="e">
        <f t="shared" si="866"/>
        <v>#N/A</v>
      </c>
      <c r="AC624" s="466" t="e">
        <f t="shared" si="866"/>
        <v>#N/A</v>
      </c>
      <c r="AD624" s="466" t="e">
        <f t="shared" si="866"/>
        <v>#N/A</v>
      </c>
      <c r="AE624" s="466" t="e">
        <f t="shared" si="866"/>
        <v>#N/A</v>
      </c>
      <c r="AG624" s="466" t="e">
        <f t="shared" si="822"/>
        <v>#N/A</v>
      </c>
      <c r="AM624" s="466" t="e">
        <f t="shared" ref="AM624:AQ624" si="867">IF($B624=AM$85-1, AM$84, IF(AND($B624&gt;=AM$85, $B624&lt;=AM$86), AM623*(1+AM174)/(1+$G174), NA()))</f>
        <v>#N/A</v>
      </c>
      <c r="AN624" s="466" t="e">
        <f t="shared" si="867"/>
        <v>#N/A</v>
      </c>
      <c r="AO624" s="466" t="e">
        <f t="shared" si="867"/>
        <v>#N/A</v>
      </c>
      <c r="AP624" s="466" t="e">
        <f t="shared" si="867"/>
        <v>#N/A</v>
      </c>
      <c r="AQ624" s="466" t="e">
        <f t="shared" si="867"/>
        <v>#N/A</v>
      </c>
      <c r="AS624" s="466" t="e">
        <f t="shared" si="824"/>
        <v>#N/A</v>
      </c>
      <c r="AU624" s="466" t="e">
        <f t="shared" ref="AU624:BS624" si="868">IF($B624=AU$85-1, AU$84, IF(AND($B624&gt;=AU$85, $B624&lt;=AU$86), AU623*(1+AU174)/(1+$G174), NA()))</f>
        <v>#N/A</v>
      </c>
      <c r="AV624" s="466" t="e">
        <f t="shared" si="868"/>
        <v>#N/A</v>
      </c>
      <c r="AW624" s="466" t="e">
        <f t="shared" si="868"/>
        <v>#N/A</v>
      </c>
      <c r="AX624" s="466" t="e">
        <f t="shared" si="868"/>
        <v>#N/A</v>
      </c>
      <c r="AY624" s="466" t="e">
        <f t="shared" si="868"/>
        <v>#N/A</v>
      </c>
      <c r="AZ624" s="466" t="e">
        <f t="shared" si="868"/>
        <v>#N/A</v>
      </c>
      <c r="BA624" s="466" t="e">
        <f t="shared" si="868"/>
        <v>#N/A</v>
      </c>
      <c r="BB624" s="466" t="e">
        <f t="shared" si="868"/>
        <v>#N/A</v>
      </c>
      <c r="BC624" s="466" t="e">
        <f t="shared" si="868"/>
        <v>#N/A</v>
      </c>
      <c r="BD624" s="466" t="e">
        <f t="shared" si="868"/>
        <v>#N/A</v>
      </c>
      <c r="BE624" s="466" t="e">
        <f t="shared" si="868"/>
        <v>#N/A</v>
      </c>
      <c r="BF624" s="466" t="e">
        <f t="shared" si="868"/>
        <v>#N/A</v>
      </c>
      <c r="BG624" s="466" t="e">
        <f t="shared" si="868"/>
        <v>#N/A</v>
      </c>
      <c r="BH624" s="466" t="e">
        <f t="shared" si="868"/>
        <v>#N/A</v>
      </c>
      <c r="BI624" s="466" t="e">
        <f t="shared" si="868"/>
        <v>#N/A</v>
      </c>
      <c r="BJ624" s="466" t="e">
        <f t="shared" si="868"/>
        <v>#N/A</v>
      </c>
      <c r="BK624" s="466" t="e">
        <f t="shared" si="868"/>
        <v>#N/A</v>
      </c>
      <c r="BL624" s="466" t="e">
        <f t="shared" si="868"/>
        <v>#N/A</v>
      </c>
      <c r="BM624" s="466" t="e">
        <f t="shared" si="868"/>
        <v>#N/A</v>
      </c>
      <c r="BN624" s="466" t="e">
        <f t="shared" si="868"/>
        <v>#N/A</v>
      </c>
      <c r="BO624" s="466" t="e">
        <f t="shared" si="868"/>
        <v>#N/A</v>
      </c>
      <c r="BP624" s="466" t="e">
        <f t="shared" si="868"/>
        <v>#N/A</v>
      </c>
      <c r="BQ624" s="466" t="e">
        <f t="shared" si="868"/>
        <v>#N/A</v>
      </c>
      <c r="BR624" s="466" t="e">
        <f t="shared" si="868"/>
        <v>#N/A</v>
      </c>
      <c r="BS624" s="466" t="e">
        <f t="shared" si="868"/>
        <v>#N/A</v>
      </c>
    </row>
    <row r="625" spans="2:71">
      <c r="B625" s="48">
        <f t="shared" si="829"/>
        <v>1949</v>
      </c>
      <c r="E625" s="52"/>
      <c r="M625" s="466" t="e">
        <f t="shared" si="817"/>
        <v>#N/A</v>
      </c>
      <c r="N625" s="466" t="e">
        <f t="shared" si="818"/>
        <v>#N/A</v>
      </c>
      <c r="X625" s="466" t="e">
        <f t="shared" si="819"/>
        <v>#N/A</v>
      </c>
      <c r="Y625" s="466" t="e">
        <f t="shared" si="820"/>
        <v>#N/A</v>
      </c>
      <c r="AA625" s="466" t="e">
        <f t="shared" ref="AA625:AE625" si="869">IF($B625=AA$85-1, AA$84, IF(AND($B625&gt;=AA$85, $B625&lt;=AA$86), AA624*(1+AA175)/(1+$G175), NA()))</f>
        <v>#N/A</v>
      </c>
      <c r="AB625" s="466" t="e">
        <f t="shared" si="869"/>
        <v>#N/A</v>
      </c>
      <c r="AC625" s="466" t="e">
        <f t="shared" si="869"/>
        <v>#N/A</v>
      </c>
      <c r="AD625" s="466" t="e">
        <f t="shared" si="869"/>
        <v>#N/A</v>
      </c>
      <c r="AE625" s="466" t="e">
        <f t="shared" si="869"/>
        <v>#N/A</v>
      </c>
      <c r="AG625" s="466" t="e">
        <f t="shared" si="822"/>
        <v>#N/A</v>
      </c>
      <c r="AM625" s="466" t="e">
        <f t="shared" ref="AM625:AQ625" si="870">IF($B625=AM$85-1, AM$84, IF(AND($B625&gt;=AM$85, $B625&lt;=AM$86), AM624*(1+AM175)/(1+$G175), NA()))</f>
        <v>#N/A</v>
      </c>
      <c r="AN625" s="466" t="e">
        <f t="shared" si="870"/>
        <v>#N/A</v>
      </c>
      <c r="AO625" s="466" t="e">
        <f t="shared" si="870"/>
        <v>#N/A</v>
      </c>
      <c r="AP625" s="466" t="e">
        <f t="shared" si="870"/>
        <v>#N/A</v>
      </c>
      <c r="AQ625" s="466" t="e">
        <f t="shared" si="870"/>
        <v>#N/A</v>
      </c>
      <c r="AS625" s="466" t="e">
        <f t="shared" si="824"/>
        <v>#N/A</v>
      </c>
      <c r="AU625" s="466" t="e">
        <f t="shared" ref="AU625:BS625" si="871">IF($B625=AU$85-1, AU$84, IF(AND($B625&gt;=AU$85, $B625&lt;=AU$86), AU624*(1+AU175)/(1+$G175), NA()))</f>
        <v>#N/A</v>
      </c>
      <c r="AV625" s="466" t="e">
        <f t="shared" si="871"/>
        <v>#N/A</v>
      </c>
      <c r="AW625" s="466" t="e">
        <f t="shared" si="871"/>
        <v>#N/A</v>
      </c>
      <c r="AX625" s="466" t="e">
        <f t="shared" si="871"/>
        <v>#N/A</v>
      </c>
      <c r="AY625" s="466" t="e">
        <f t="shared" si="871"/>
        <v>#N/A</v>
      </c>
      <c r="AZ625" s="466" t="e">
        <f t="shared" si="871"/>
        <v>#N/A</v>
      </c>
      <c r="BA625" s="466" t="e">
        <f t="shared" si="871"/>
        <v>#N/A</v>
      </c>
      <c r="BB625" s="466" t="e">
        <f t="shared" si="871"/>
        <v>#N/A</v>
      </c>
      <c r="BC625" s="466" t="e">
        <f t="shared" si="871"/>
        <v>#N/A</v>
      </c>
      <c r="BD625" s="466" t="e">
        <f t="shared" si="871"/>
        <v>#N/A</v>
      </c>
      <c r="BE625" s="466" t="e">
        <f t="shared" si="871"/>
        <v>#N/A</v>
      </c>
      <c r="BF625" s="466" t="e">
        <f t="shared" si="871"/>
        <v>#N/A</v>
      </c>
      <c r="BG625" s="466" t="e">
        <f t="shared" si="871"/>
        <v>#N/A</v>
      </c>
      <c r="BH625" s="466" t="e">
        <f t="shared" si="871"/>
        <v>#N/A</v>
      </c>
      <c r="BI625" s="466" t="e">
        <f t="shared" si="871"/>
        <v>#N/A</v>
      </c>
      <c r="BJ625" s="466" t="e">
        <f t="shared" si="871"/>
        <v>#N/A</v>
      </c>
      <c r="BK625" s="466" t="e">
        <f t="shared" si="871"/>
        <v>#N/A</v>
      </c>
      <c r="BL625" s="466" t="e">
        <f t="shared" si="871"/>
        <v>#N/A</v>
      </c>
      <c r="BM625" s="466" t="e">
        <f t="shared" si="871"/>
        <v>#N/A</v>
      </c>
      <c r="BN625" s="466" t="e">
        <f t="shared" si="871"/>
        <v>#N/A</v>
      </c>
      <c r="BO625" s="466" t="e">
        <f t="shared" si="871"/>
        <v>#N/A</v>
      </c>
      <c r="BP625" s="466" t="e">
        <f t="shared" si="871"/>
        <v>#N/A</v>
      </c>
      <c r="BQ625" s="466" t="e">
        <f t="shared" si="871"/>
        <v>#N/A</v>
      </c>
      <c r="BR625" s="466" t="e">
        <f t="shared" si="871"/>
        <v>#N/A</v>
      </c>
      <c r="BS625" s="466" t="e">
        <f t="shared" si="871"/>
        <v>#N/A</v>
      </c>
    </row>
    <row r="626" spans="2:71">
      <c r="B626" s="48">
        <f t="shared" si="829"/>
        <v>1950</v>
      </c>
      <c r="E626" s="52"/>
      <c r="M626" s="466" t="e">
        <f t="shared" si="817"/>
        <v>#N/A</v>
      </c>
      <c r="N626" s="466" t="e">
        <f t="shared" si="818"/>
        <v>#N/A</v>
      </c>
      <c r="X626" s="466" t="e">
        <f t="shared" si="819"/>
        <v>#N/A</v>
      </c>
      <c r="Y626" s="466" t="e">
        <f t="shared" si="820"/>
        <v>#N/A</v>
      </c>
      <c r="AA626" s="466" t="e">
        <f t="shared" ref="AA626:AE626" si="872">IF($B626=AA$85-1, AA$84, IF(AND($B626&gt;=AA$85, $B626&lt;=AA$86), AA625*(1+AA176)/(1+$G176), NA()))</f>
        <v>#N/A</v>
      </c>
      <c r="AB626" s="466" t="e">
        <f t="shared" si="872"/>
        <v>#N/A</v>
      </c>
      <c r="AC626" s="466" t="e">
        <f t="shared" si="872"/>
        <v>#N/A</v>
      </c>
      <c r="AD626" s="466" t="e">
        <f t="shared" si="872"/>
        <v>#N/A</v>
      </c>
      <c r="AE626" s="466" t="e">
        <f t="shared" si="872"/>
        <v>#N/A</v>
      </c>
      <c r="AG626" s="466" t="e">
        <f t="shared" si="822"/>
        <v>#N/A</v>
      </c>
      <c r="AM626" s="466" t="e">
        <f t="shared" ref="AM626:AQ626" si="873">IF($B626=AM$85-1, AM$84, IF(AND($B626&gt;=AM$85, $B626&lt;=AM$86), AM625*(1+AM176)/(1+$G176), NA()))</f>
        <v>#N/A</v>
      </c>
      <c r="AN626" s="466" t="e">
        <f t="shared" si="873"/>
        <v>#N/A</v>
      </c>
      <c r="AO626" s="466" t="e">
        <f t="shared" si="873"/>
        <v>#N/A</v>
      </c>
      <c r="AP626" s="466" t="e">
        <f t="shared" si="873"/>
        <v>#N/A</v>
      </c>
      <c r="AQ626" s="466" t="e">
        <f t="shared" si="873"/>
        <v>#N/A</v>
      </c>
      <c r="AS626" s="466" t="e">
        <f t="shared" si="824"/>
        <v>#N/A</v>
      </c>
      <c r="AU626" s="466" t="e">
        <f t="shared" ref="AU626:BS626" si="874">IF($B626=AU$85-1, AU$84, IF(AND($B626&gt;=AU$85, $B626&lt;=AU$86), AU625*(1+AU176)/(1+$G176), NA()))</f>
        <v>#N/A</v>
      </c>
      <c r="AV626" s="466" t="e">
        <f t="shared" si="874"/>
        <v>#N/A</v>
      </c>
      <c r="AW626" s="466" t="e">
        <f t="shared" si="874"/>
        <v>#N/A</v>
      </c>
      <c r="AX626" s="466" t="e">
        <f t="shared" si="874"/>
        <v>#N/A</v>
      </c>
      <c r="AY626" s="466" t="e">
        <f t="shared" si="874"/>
        <v>#N/A</v>
      </c>
      <c r="AZ626" s="466" t="e">
        <f t="shared" si="874"/>
        <v>#N/A</v>
      </c>
      <c r="BA626" s="466" t="e">
        <f t="shared" si="874"/>
        <v>#N/A</v>
      </c>
      <c r="BB626" s="466" t="e">
        <f t="shared" si="874"/>
        <v>#N/A</v>
      </c>
      <c r="BC626" s="466" t="e">
        <f t="shared" si="874"/>
        <v>#N/A</v>
      </c>
      <c r="BD626" s="466" t="e">
        <f t="shared" si="874"/>
        <v>#N/A</v>
      </c>
      <c r="BE626" s="466" t="e">
        <f t="shared" si="874"/>
        <v>#N/A</v>
      </c>
      <c r="BF626" s="466" t="e">
        <f t="shared" si="874"/>
        <v>#N/A</v>
      </c>
      <c r="BG626" s="466" t="e">
        <f t="shared" si="874"/>
        <v>#N/A</v>
      </c>
      <c r="BH626" s="466" t="e">
        <f t="shared" si="874"/>
        <v>#N/A</v>
      </c>
      <c r="BI626" s="466" t="e">
        <f t="shared" si="874"/>
        <v>#N/A</v>
      </c>
      <c r="BJ626" s="466" t="e">
        <f t="shared" si="874"/>
        <v>#N/A</v>
      </c>
      <c r="BK626" s="466" t="e">
        <f t="shared" si="874"/>
        <v>#N/A</v>
      </c>
      <c r="BL626" s="466" t="e">
        <f t="shared" si="874"/>
        <v>#N/A</v>
      </c>
      <c r="BM626" s="466" t="e">
        <f t="shared" si="874"/>
        <v>#N/A</v>
      </c>
      <c r="BN626" s="466" t="e">
        <f t="shared" si="874"/>
        <v>#N/A</v>
      </c>
      <c r="BO626" s="466" t="e">
        <f t="shared" si="874"/>
        <v>#N/A</v>
      </c>
      <c r="BP626" s="466" t="e">
        <f t="shared" si="874"/>
        <v>#N/A</v>
      </c>
      <c r="BQ626" s="466" t="e">
        <f t="shared" si="874"/>
        <v>#N/A</v>
      </c>
      <c r="BR626" s="466" t="e">
        <f t="shared" si="874"/>
        <v>#N/A</v>
      </c>
      <c r="BS626" s="466" t="e">
        <f t="shared" si="874"/>
        <v>#N/A</v>
      </c>
    </row>
    <row r="627" spans="2:71">
      <c r="B627" s="48">
        <f t="shared" si="829"/>
        <v>1951</v>
      </c>
      <c r="E627" s="52"/>
      <c r="M627" s="466" t="e">
        <f t="shared" si="817"/>
        <v>#N/A</v>
      </c>
      <c r="N627" s="466" t="e">
        <f t="shared" si="818"/>
        <v>#N/A</v>
      </c>
      <c r="X627" s="466" t="e">
        <f t="shared" si="819"/>
        <v>#N/A</v>
      </c>
      <c r="Y627" s="466" t="e">
        <f t="shared" si="820"/>
        <v>#N/A</v>
      </c>
      <c r="AA627" s="466" t="e">
        <f t="shared" ref="AA627:AE627" si="875">IF($B627=AA$85-1, AA$84, IF(AND($B627&gt;=AA$85, $B627&lt;=AA$86), AA626*(1+AA177)/(1+$G177), NA()))</f>
        <v>#N/A</v>
      </c>
      <c r="AB627" s="466" t="e">
        <f t="shared" si="875"/>
        <v>#N/A</v>
      </c>
      <c r="AC627" s="466" t="e">
        <f t="shared" si="875"/>
        <v>#N/A</v>
      </c>
      <c r="AD627" s="466" t="e">
        <f t="shared" si="875"/>
        <v>#N/A</v>
      </c>
      <c r="AE627" s="466" t="e">
        <f t="shared" si="875"/>
        <v>#N/A</v>
      </c>
      <c r="AG627" s="466" t="e">
        <f t="shared" si="822"/>
        <v>#N/A</v>
      </c>
      <c r="AM627" s="466" t="e">
        <f t="shared" ref="AM627:AQ627" si="876">IF($B627=AM$85-1, AM$84, IF(AND($B627&gt;=AM$85, $B627&lt;=AM$86), AM626*(1+AM177)/(1+$G177), NA()))</f>
        <v>#N/A</v>
      </c>
      <c r="AN627" s="466" t="e">
        <f t="shared" si="876"/>
        <v>#N/A</v>
      </c>
      <c r="AO627" s="466" t="e">
        <f t="shared" si="876"/>
        <v>#N/A</v>
      </c>
      <c r="AP627" s="466" t="e">
        <f t="shared" si="876"/>
        <v>#N/A</v>
      </c>
      <c r="AQ627" s="466" t="e">
        <f t="shared" si="876"/>
        <v>#N/A</v>
      </c>
      <c r="AS627" s="466" t="e">
        <f t="shared" si="824"/>
        <v>#N/A</v>
      </c>
      <c r="AU627" s="466" t="e">
        <f t="shared" ref="AU627:BS627" si="877">IF($B627=AU$85-1, AU$84, IF(AND($B627&gt;=AU$85, $B627&lt;=AU$86), AU626*(1+AU177)/(1+$G177), NA()))</f>
        <v>#N/A</v>
      </c>
      <c r="AV627" s="466" t="e">
        <f t="shared" si="877"/>
        <v>#N/A</v>
      </c>
      <c r="AW627" s="466" t="e">
        <f t="shared" si="877"/>
        <v>#N/A</v>
      </c>
      <c r="AX627" s="466" t="e">
        <f t="shared" si="877"/>
        <v>#N/A</v>
      </c>
      <c r="AY627" s="466" t="e">
        <f t="shared" si="877"/>
        <v>#N/A</v>
      </c>
      <c r="AZ627" s="466" t="e">
        <f t="shared" si="877"/>
        <v>#N/A</v>
      </c>
      <c r="BA627" s="466" t="e">
        <f t="shared" si="877"/>
        <v>#N/A</v>
      </c>
      <c r="BB627" s="466" t="e">
        <f t="shared" si="877"/>
        <v>#N/A</v>
      </c>
      <c r="BC627" s="466" t="e">
        <f t="shared" si="877"/>
        <v>#N/A</v>
      </c>
      <c r="BD627" s="466" t="e">
        <f t="shared" si="877"/>
        <v>#N/A</v>
      </c>
      <c r="BE627" s="466" t="e">
        <f t="shared" si="877"/>
        <v>#N/A</v>
      </c>
      <c r="BF627" s="466" t="e">
        <f t="shared" si="877"/>
        <v>#N/A</v>
      </c>
      <c r="BG627" s="466" t="e">
        <f t="shared" si="877"/>
        <v>#N/A</v>
      </c>
      <c r="BH627" s="466" t="e">
        <f t="shared" si="877"/>
        <v>#N/A</v>
      </c>
      <c r="BI627" s="466" t="e">
        <f t="shared" si="877"/>
        <v>#N/A</v>
      </c>
      <c r="BJ627" s="466" t="e">
        <f t="shared" si="877"/>
        <v>#N/A</v>
      </c>
      <c r="BK627" s="466" t="e">
        <f t="shared" si="877"/>
        <v>#N/A</v>
      </c>
      <c r="BL627" s="466" t="e">
        <f t="shared" si="877"/>
        <v>#N/A</v>
      </c>
      <c r="BM627" s="466" t="e">
        <f t="shared" si="877"/>
        <v>#N/A</v>
      </c>
      <c r="BN627" s="466" t="e">
        <f t="shared" si="877"/>
        <v>#N/A</v>
      </c>
      <c r="BO627" s="466" t="e">
        <f t="shared" si="877"/>
        <v>#N/A</v>
      </c>
      <c r="BP627" s="466" t="e">
        <f t="shared" si="877"/>
        <v>#N/A</v>
      </c>
      <c r="BQ627" s="466" t="e">
        <f t="shared" si="877"/>
        <v>#N/A</v>
      </c>
      <c r="BR627" s="466" t="e">
        <f t="shared" si="877"/>
        <v>#N/A</v>
      </c>
      <c r="BS627" s="466" t="e">
        <f t="shared" si="877"/>
        <v>#N/A</v>
      </c>
    </row>
    <row r="628" spans="2:71">
      <c r="B628" s="48">
        <f t="shared" si="829"/>
        <v>1952</v>
      </c>
      <c r="E628" s="52"/>
      <c r="M628" s="466" t="e">
        <f t="shared" si="817"/>
        <v>#N/A</v>
      </c>
      <c r="N628" s="466" t="e">
        <f t="shared" si="818"/>
        <v>#N/A</v>
      </c>
      <c r="X628" s="466" t="e">
        <f t="shared" si="819"/>
        <v>#N/A</v>
      </c>
      <c r="Y628" s="466" t="e">
        <f t="shared" si="820"/>
        <v>#N/A</v>
      </c>
      <c r="AA628" s="466" t="e">
        <f t="shared" ref="AA628:AE628" si="878">IF($B628=AA$85-1, AA$84, IF(AND($B628&gt;=AA$85, $B628&lt;=AA$86), AA627*(1+AA178)/(1+$G178), NA()))</f>
        <v>#N/A</v>
      </c>
      <c r="AB628" s="466" t="e">
        <f t="shared" si="878"/>
        <v>#N/A</v>
      </c>
      <c r="AC628" s="466" t="e">
        <f t="shared" si="878"/>
        <v>#N/A</v>
      </c>
      <c r="AD628" s="466" t="e">
        <f t="shared" si="878"/>
        <v>#N/A</v>
      </c>
      <c r="AE628" s="466" t="e">
        <f t="shared" si="878"/>
        <v>#N/A</v>
      </c>
      <c r="AG628" s="466" t="e">
        <f t="shared" si="822"/>
        <v>#N/A</v>
      </c>
      <c r="AM628" s="466" t="e">
        <f t="shared" ref="AM628:AQ628" si="879">IF($B628=AM$85-1, AM$84, IF(AND($B628&gt;=AM$85, $B628&lt;=AM$86), AM627*(1+AM178)/(1+$G178), NA()))</f>
        <v>#N/A</v>
      </c>
      <c r="AN628" s="466" t="e">
        <f t="shared" si="879"/>
        <v>#N/A</v>
      </c>
      <c r="AO628" s="466" t="e">
        <f t="shared" si="879"/>
        <v>#N/A</v>
      </c>
      <c r="AP628" s="466" t="e">
        <f t="shared" si="879"/>
        <v>#N/A</v>
      </c>
      <c r="AQ628" s="466" t="e">
        <f t="shared" si="879"/>
        <v>#N/A</v>
      </c>
      <c r="AS628" s="466" t="e">
        <f t="shared" si="824"/>
        <v>#N/A</v>
      </c>
      <c r="AU628" s="466" t="e">
        <f t="shared" ref="AU628:BS628" si="880">IF($B628=AU$85-1, AU$84, IF(AND($B628&gt;=AU$85, $B628&lt;=AU$86), AU627*(1+AU178)/(1+$G178), NA()))</f>
        <v>#N/A</v>
      </c>
      <c r="AV628" s="466" t="e">
        <f t="shared" si="880"/>
        <v>#N/A</v>
      </c>
      <c r="AW628" s="466" t="e">
        <f t="shared" si="880"/>
        <v>#N/A</v>
      </c>
      <c r="AX628" s="466" t="e">
        <f t="shared" si="880"/>
        <v>#N/A</v>
      </c>
      <c r="AY628" s="466" t="e">
        <f t="shared" si="880"/>
        <v>#N/A</v>
      </c>
      <c r="AZ628" s="466" t="e">
        <f t="shared" si="880"/>
        <v>#N/A</v>
      </c>
      <c r="BA628" s="466" t="e">
        <f t="shared" si="880"/>
        <v>#N/A</v>
      </c>
      <c r="BB628" s="466" t="e">
        <f t="shared" si="880"/>
        <v>#N/A</v>
      </c>
      <c r="BC628" s="466" t="e">
        <f t="shared" si="880"/>
        <v>#N/A</v>
      </c>
      <c r="BD628" s="466" t="e">
        <f t="shared" si="880"/>
        <v>#N/A</v>
      </c>
      <c r="BE628" s="466" t="e">
        <f t="shared" si="880"/>
        <v>#N/A</v>
      </c>
      <c r="BF628" s="466" t="e">
        <f t="shared" si="880"/>
        <v>#N/A</v>
      </c>
      <c r="BG628" s="466" t="e">
        <f t="shared" si="880"/>
        <v>#N/A</v>
      </c>
      <c r="BH628" s="466" t="e">
        <f t="shared" si="880"/>
        <v>#N/A</v>
      </c>
      <c r="BI628" s="466" t="e">
        <f t="shared" si="880"/>
        <v>#N/A</v>
      </c>
      <c r="BJ628" s="466" t="e">
        <f t="shared" si="880"/>
        <v>#N/A</v>
      </c>
      <c r="BK628" s="466" t="e">
        <f t="shared" si="880"/>
        <v>#N/A</v>
      </c>
      <c r="BL628" s="466" t="e">
        <f t="shared" si="880"/>
        <v>#N/A</v>
      </c>
      <c r="BM628" s="466" t="e">
        <f t="shared" si="880"/>
        <v>#N/A</v>
      </c>
      <c r="BN628" s="466" t="e">
        <f t="shared" si="880"/>
        <v>#N/A</v>
      </c>
      <c r="BO628" s="466" t="e">
        <f t="shared" si="880"/>
        <v>#N/A</v>
      </c>
      <c r="BP628" s="466" t="e">
        <f t="shared" si="880"/>
        <v>#N/A</v>
      </c>
      <c r="BQ628" s="466" t="e">
        <f t="shared" si="880"/>
        <v>#N/A</v>
      </c>
      <c r="BR628" s="466" t="e">
        <f t="shared" si="880"/>
        <v>#N/A</v>
      </c>
      <c r="BS628" s="466" t="e">
        <f t="shared" si="880"/>
        <v>#N/A</v>
      </c>
    </row>
    <row r="629" spans="2:71">
      <c r="B629" s="48">
        <f t="shared" si="829"/>
        <v>1953</v>
      </c>
      <c r="E629" s="52"/>
      <c r="M629" s="466" t="e">
        <f t="shared" si="817"/>
        <v>#N/A</v>
      </c>
      <c r="N629" s="466" t="e">
        <f t="shared" si="818"/>
        <v>#N/A</v>
      </c>
      <c r="X629" s="466" t="e">
        <f t="shared" si="819"/>
        <v>#N/A</v>
      </c>
      <c r="Y629" s="466" t="e">
        <f t="shared" si="820"/>
        <v>#N/A</v>
      </c>
      <c r="AA629" s="466" t="e">
        <f t="shared" ref="AA629:AE629" si="881">IF($B629=AA$85-1, AA$84, IF(AND($B629&gt;=AA$85, $B629&lt;=AA$86), AA628*(1+AA179)/(1+$G179), NA()))</f>
        <v>#N/A</v>
      </c>
      <c r="AB629" s="466" t="e">
        <f t="shared" si="881"/>
        <v>#N/A</v>
      </c>
      <c r="AC629" s="466" t="e">
        <f t="shared" si="881"/>
        <v>#N/A</v>
      </c>
      <c r="AD629" s="466" t="e">
        <f t="shared" si="881"/>
        <v>#N/A</v>
      </c>
      <c r="AE629" s="466" t="e">
        <f t="shared" si="881"/>
        <v>#N/A</v>
      </c>
      <c r="AG629" s="466" t="e">
        <f t="shared" si="822"/>
        <v>#N/A</v>
      </c>
      <c r="AM629" s="466" t="e">
        <f t="shared" ref="AM629:AQ629" si="882">IF($B629=AM$85-1, AM$84, IF(AND($B629&gt;=AM$85, $B629&lt;=AM$86), AM628*(1+AM179)/(1+$G179), NA()))</f>
        <v>#N/A</v>
      </c>
      <c r="AN629" s="466" t="e">
        <f t="shared" si="882"/>
        <v>#N/A</v>
      </c>
      <c r="AO629" s="466" t="e">
        <f t="shared" si="882"/>
        <v>#N/A</v>
      </c>
      <c r="AP629" s="466" t="e">
        <f t="shared" si="882"/>
        <v>#N/A</v>
      </c>
      <c r="AQ629" s="466" t="e">
        <f t="shared" si="882"/>
        <v>#N/A</v>
      </c>
      <c r="AS629" s="466" t="e">
        <f t="shared" si="824"/>
        <v>#N/A</v>
      </c>
      <c r="AU629" s="466" t="e">
        <f t="shared" ref="AU629:BS629" si="883">IF($B629=AU$85-1, AU$84, IF(AND($B629&gt;=AU$85, $B629&lt;=AU$86), AU628*(1+AU179)/(1+$G179), NA()))</f>
        <v>#N/A</v>
      </c>
      <c r="AV629" s="466" t="e">
        <f t="shared" si="883"/>
        <v>#N/A</v>
      </c>
      <c r="AW629" s="466" t="e">
        <f t="shared" si="883"/>
        <v>#N/A</v>
      </c>
      <c r="AX629" s="466" t="e">
        <f t="shared" si="883"/>
        <v>#N/A</v>
      </c>
      <c r="AY629" s="466" t="e">
        <f t="shared" si="883"/>
        <v>#N/A</v>
      </c>
      <c r="AZ629" s="466" t="e">
        <f t="shared" si="883"/>
        <v>#N/A</v>
      </c>
      <c r="BA629" s="466" t="e">
        <f t="shared" si="883"/>
        <v>#N/A</v>
      </c>
      <c r="BB629" s="466" t="e">
        <f t="shared" si="883"/>
        <v>#N/A</v>
      </c>
      <c r="BC629" s="466" t="e">
        <f t="shared" si="883"/>
        <v>#N/A</v>
      </c>
      <c r="BD629" s="466" t="e">
        <f t="shared" si="883"/>
        <v>#N/A</v>
      </c>
      <c r="BE629" s="466" t="e">
        <f t="shared" si="883"/>
        <v>#N/A</v>
      </c>
      <c r="BF629" s="466" t="e">
        <f t="shared" si="883"/>
        <v>#N/A</v>
      </c>
      <c r="BG629" s="466" t="e">
        <f t="shared" si="883"/>
        <v>#N/A</v>
      </c>
      <c r="BH629" s="466" t="e">
        <f t="shared" si="883"/>
        <v>#N/A</v>
      </c>
      <c r="BI629" s="466" t="e">
        <f t="shared" si="883"/>
        <v>#N/A</v>
      </c>
      <c r="BJ629" s="466" t="e">
        <f t="shared" si="883"/>
        <v>#N/A</v>
      </c>
      <c r="BK629" s="466" t="e">
        <f t="shared" si="883"/>
        <v>#N/A</v>
      </c>
      <c r="BL629" s="466" t="e">
        <f t="shared" si="883"/>
        <v>#N/A</v>
      </c>
      <c r="BM629" s="466" t="e">
        <f t="shared" si="883"/>
        <v>#N/A</v>
      </c>
      <c r="BN629" s="466" t="e">
        <f t="shared" si="883"/>
        <v>#N/A</v>
      </c>
      <c r="BO629" s="466" t="e">
        <f t="shared" si="883"/>
        <v>#N/A</v>
      </c>
      <c r="BP629" s="466" t="e">
        <f t="shared" si="883"/>
        <v>#N/A</v>
      </c>
      <c r="BQ629" s="466" t="e">
        <f t="shared" si="883"/>
        <v>#N/A</v>
      </c>
      <c r="BR629" s="466" t="e">
        <f t="shared" si="883"/>
        <v>#N/A</v>
      </c>
      <c r="BS629" s="466" t="e">
        <f t="shared" si="883"/>
        <v>#N/A</v>
      </c>
    </row>
    <row r="630" spans="2:71">
      <c r="B630" s="48">
        <f t="shared" si="829"/>
        <v>1954</v>
      </c>
      <c r="E630" s="52"/>
      <c r="M630" s="466" t="e">
        <f t="shared" si="817"/>
        <v>#N/A</v>
      </c>
      <c r="N630" s="466" t="e">
        <f t="shared" si="818"/>
        <v>#N/A</v>
      </c>
      <c r="X630" s="466" t="e">
        <f t="shared" si="819"/>
        <v>#N/A</v>
      </c>
      <c r="Y630" s="466" t="e">
        <f t="shared" si="820"/>
        <v>#N/A</v>
      </c>
      <c r="AA630" s="466" t="e">
        <f t="shared" ref="AA630:AE630" si="884">IF($B630=AA$85-1, AA$84, IF(AND($B630&gt;=AA$85, $B630&lt;=AA$86), AA629*(1+AA180)/(1+$G180), NA()))</f>
        <v>#N/A</v>
      </c>
      <c r="AB630" s="466" t="e">
        <f t="shared" si="884"/>
        <v>#N/A</v>
      </c>
      <c r="AC630" s="466" t="e">
        <f t="shared" si="884"/>
        <v>#N/A</v>
      </c>
      <c r="AD630" s="466" t="e">
        <f t="shared" si="884"/>
        <v>#N/A</v>
      </c>
      <c r="AE630" s="466" t="e">
        <f t="shared" si="884"/>
        <v>#N/A</v>
      </c>
      <c r="AG630" s="466" t="e">
        <f t="shared" si="822"/>
        <v>#N/A</v>
      </c>
      <c r="AM630" s="466" t="e">
        <f t="shared" ref="AM630:AQ630" si="885">IF($B630=AM$85-1, AM$84, IF(AND($B630&gt;=AM$85, $B630&lt;=AM$86), AM629*(1+AM180)/(1+$G180), NA()))</f>
        <v>#N/A</v>
      </c>
      <c r="AN630" s="466" t="e">
        <f t="shared" si="885"/>
        <v>#N/A</v>
      </c>
      <c r="AO630" s="466" t="e">
        <f t="shared" si="885"/>
        <v>#N/A</v>
      </c>
      <c r="AP630" s="466" t="e">
        <f t="shared" si="885"/>
        <v>#N/A</v>
      </c>
      <c r="AQ630" s="466" t="e">
        <f t="shared" si="885"/>
        <v>#N/A</v>
      </c>
      <c r="AS630" s="466" t="e">
        <f t="shared" si="824"/>
        <v>#N/A</v>
      </c>
      <c r="AU630" s="466" t="e">
        <f t="shared" ref="AU630:BS630" si="886">IF($B630=AU$85-1, AU$84, IF(AND($B630&gt;=AU$85, $B630&lt;=AU$86), AU629*(1+AU180)/(1+$G180), NA()))</f>
        <v>#N/A</v>
      </c>
      <c r="AV630" s="466" t="e">
        <f t="shared" si="886"/>
        <v>#N/A</v>
      </c>
      <c r="AW630" s="466" t="e">
        <f t="shared" si="886"/>
        <v>#N/A</v>
      </c>
      <c r="AX630" s="466" t="e">
        <f t="shared" si="886"/>
        <v>#N/A</v>
      </c>
      <c r="AY630" s="466" t="e">
        <f t="shared" si="886"/>
        <v>#N/A</v>
      </c>
      <c r="AZ630" s="466" t="e">
        <f t="shared" si="886"/>
        <v>#N/A</v>
      </c>
      <c r="BA630" s="466" t="e">
        <f t="shared" si="886"/>
        <v>#N/A</v>
      </c>
      <c r="BB630" s="466" t="e">
        <f t="shared" si="886"/>
        <v>#N/A</v>
      </c>
      <c r="BC630" s="466" t="e">
        <f t="shared" si="886"/>
        <v>#N/A</v>
      </c>
      <c r="BD630" s="466" t="e">
        <f t="shared" si="886"/>
        <v>#N/A</v>
      </c>
      <c r="BE630" s="466" t="e">
        <f t="shared" si="886"/>
        <v>#N/A</v>
      </c>
      <c r="BF630" s="466" t="e">
        <f t="shared" si="886"/>
        <v>#N/A</v>
      </c>
      <c r="BG630" s="466" t="e">
        <f t="shared" si="886"/>
        <v>#N/A</v>
      </c>
      <c r="BH630" s="466" t="e">
        <f t="shared" si="886"/>
        <v>#N/A</v>
      </c>
      <c r="BI630" s="466" t="e">
        <f t="shared" si="886"/>
        <v>#N/A</v>
      </c>
      <c r="BJ630" s="466" t="e">
        <f t="shared" si="886"/>
        <v>#N/A</v>
      </c>
      <c r="BK630" s="466" t="e">
        <f t="shared" si="886"/>
        <v>#N/A</v>
      </c>
      <c r="BL630" s="466" t="e">
        <f t="shared" si="886"/>
        <v>#N/A</v>
      </c>
      <c r="BM630" s="466" t="e">
        <f t="shared" si="886"/>
        <v>#N/A</v>
      </c>
      <c r="BN630" s="466" t="e">
        <f t="shared" si="886"/>
        <v>#N/A</v>
      </c>
      <c r="BO630" s="466" t="e">
        <f t="shared" si="886"/>
        <v>#N/A</v>
      </c>
      <c r="BP630" s="466" t="e">
        <f t="shared" si="886"/>
        <v>#N/A</v>
      </c>
      <c r="BQ630" s="466" t="e">
        <f t="shared" si="886"/>
        <v>#N/A</v>
      </c>
      <c r="BR630" s="466" t="e">
        <f t="shared" si="886"/>
        <v>#N/A</v>
      </c>
      <c r="BS630" s="466" t="e">
        <f t="shared" si="886"/>
        <v>#N/A</v>
      </c>
    </row>
    <row r="631" spans="2:71">
      <c r="B631" s="48">
        <f t="shared" si="829"/>
        <v>1955</v>
      </c>
      <c r="E631" s="52"/>
      <c r="M631" s="466" t="e">
        <f t="shared" si="817"/>
        <v>#N/A</v>
      </c>
      <c r="N631" s="466" t="e">
        <f t="shared" si="818"/>
        <v>#N/A</v>
      </c>
      <c r="X631" s="466" t="e">
        <f t="shared" si="819"/>
        <v>#N/A</v>
      </c>
      <c r="Y631" s="466" t="e">
        <f t="shared" si="820"/>
        <v>#N/A</v>
      </c>
      <c r="AA631" s="466" t="e">
        <f t="shared" ref="AA631:AE631" si="887">IF($B631=AA$85-1, AA$84, IF(AND($B631&gt;=AA$85, $B631&lt;=AA$86), AA630*(1+AA181)/(1+$G181), NA()))</f>
        <v>#N/A</v>
      </c>
      <c r="AB631" s="466" t="e">
        <f t="shared" si="887"/>
        <v>#N/A</v>
      </c>
      <c r="AC631" s="466" t="e">
        <f t="shared" si="887"/>
        <v>#N/A</v>
      </c>
      <c r="AD631" s="466" t="e">
        <f t="shared" si="887"/>
        <v>#N/A</v>
      </c>
      <c r="AE631" s="466" t="e">
        <f t="shared" si="887"/>
        <v>#N/A</v>
      </c>
      <c r="AG631" s="466" t="e">
        <f t="shared" si="822"/>
        <v>#N/A</v>
      </c>
      <c r="AM631" s="466" t="e">
        <f t="shared" ref="AM631:AQ631" si="888">IF($B631=AM$85-1, AM$84, IF(AND($B631&gt;=AM$85, $B631&lt;=AM$86), AM630*(1+AM181)/(1+$G181), NA()))</f>
        <v>#N/A</v>
      </c>
      <c r="AN631" s="466" t="e">
        <f t="shared" si="888"/>
        <v>#N/A</v>
      </c>
      <c r="AO631" s="466" t="e">
        <f t="shared" si="888"/>
        <v>#N/A</v>
      </c>
      <c r="AP631" s="466" t="e">
        <f t="shared" si="888"/>
        <v>#N/A</v>
      </c>
      <c r="AQ631" s="466" t="e">
        <f t="shared" si="888"/>
        <v>#N/A</v>
      </c>
      <c r="AS631" s="466" t="e">
        <f t="shared" si="824"/>
        <v>#N/A</v>
      </c>
      <c r="AU631" s="466" t="e">
        <f t="shared" ref="AU631:BS631" si="889">IF($B631=AU$85-1, AU$84, IF(AND($B631&gt;=AU$85, $B631&lt;=AU$86), AU630*(1+AU181)/(1+$G181), NA()))</f>
        <v>#N/A</v>
      </c>
      <c r="AV631" s="466" t="e">
        <f t="shared" si="889"/>
        <v>#N/A</v>
      </c>
      <c r="AW631" s="466" t="e">
        <f t="shared" si="889"/>
        <v>#N/A</v>
      </c>
      <c r="AX631" s="466" t="e">
        <f t="shared" si="889"/>
        <v>#N/A</v>
      </c>
      <c r="AY631" s="466" t="e">
        <f t="shared" si="889"/>
        <v>#N/A</v>
      </c>
      <c r="AZ631" s="466" t="e">
        <f t="shared" si="889"/>
        <v>#N/A</v>
      </c>
      <c r="BA631" s="466" t="e">
        <f t="shared" si="889"/>
        <v>#N/A</v>
      </c>
      <c r="BB631" s="466" t="e">
        <f t="shared" si="889"/>
        <v>#N/A</v>
      </c>
      <c r="BC631" s="466" t="e">
        <f t="shared" si="889"/>
        <v>#N/A</v>
      </c>
      <c r="BD631" s="466" t="e">
        <f t="shared" si="889"/>
        <v>#N/A</v>
      </c>
      <c r="BE631" s="466" t="e">
        <f t="shared" si="889"/>
        <v>#N/A</v>
      </c>
      <c r="BF631" s="466" t="e">
        <f t="shared" si="889"/>
        <v>#N/A</v>
      </c>
      <c r="BG631" s="466" t="e">
        <f t="shared" si="889"/>
        <v>#N/A</v>
      </c>
      <c r="BH631" s="466" t="e">
        <f t="shared" si="889"/>
        <v>#N/A</v>
      </c>
      <c r="BI631" s="466" t="e">
        <f t="shared" si="889"/>
        <v>#N/A</v>
      </c>
      <c r="BJ631" s="466" t="e">
        <f t="shared" si="889"/>
        <v>#N/A</v>
      </c>
      <c r="BK631" s="466" t="e">
        <f t="shared" si="889"/>
        <v>#N/A</v>
      </c>
      <c r="BL631" s="466" t="e">
        <f t="shared" si="889"/>
        <v>#N/A</v>
      </c>
      <c r="BM631" s="466" t="e">
        <f t="shared" si="889"/>
        <v>#N/A</v>
      </c>
      <c r="BN631" s="466" t="e">
        <f t="shared" si="889"/>
        <v>#N/A</v>
      </c>
      <c r="BO631" s="466" t="e">
        <f t="shared" si="889"/>
        <v>#N/A</v>
      </c>
      <c r="BP631" s="466" t="e">
        <f t="shared" si="889"/>
        <v>#N/A</v>
      </c>
      <c r="BQ631" s="466" t="e">
        <f t="shared" si="889"/>
        <v>#N/A</v>
      </c>
      <c r="BR631" s="466" t="e">
        <f t="shared" si="889"/>
        <v>#N/A</v>
      </c>
      <c r="BS631" s="466" t="e">
        <f t="shared" si="889"/>
        <v>#N/A</v>
      </c>
    </row>
    <row r="632" spans="2:71">
      <c r="B632" s="48">
        <f t="shared" si="829"/>
        <v>1956</v>
      </c>
      <c r="E632" s="52"/>
      <c r="M632" s="466" t="e">
        <f t="shared" si="817"/>
        <v>#N/A</v>
      </c>
      <c r="N632" s="466" t="e">
        <f t="shared" si="818"/>
        <v>#N/A</v>
      </c>
      <c r="X632" s="466" t="e">
        <f t="shared" si="819"/>
        <v>#N/A</v>
      </c>
      <c r="Y632" s="466" t="e">
        <f t="shared" si="820"/>
        <v>#N/A</v>
      </c>
      <c r="AA632" s="466" t="e">
        <f t="shared" ref="AA632:AE632" si="890">IF($B632=AA$85-1, AA$84, IF(AND($B632&gt;=AA$85, $B632&lt;=AA$86), AA631*(1+AA182)/(1+$G182), NA()))</f>
        <v>#N/A</v>
      </c>
      <c r="AB632" s="466" t="e">
        <f t="shared" si="890"/>
        <v>#N/A</v>
      </c>
      <c r="AC632" s="466" t="e">
        <f t="shared" si="890"/>
        <v>#N/A</v>
      </c>
      <c r="AD632" s="466" t="e">
        <f t="shared" si="890"/>
        <v>#N/A</v>
      </c>
      <c r="AE632" s="466" t="e">
        <f t="shared" si="890"/>
        <v>#N/A</v>
      </c>
      <c r="AG632" s="466" t="e">
        <f t="shared" si="822"/>
        <v>#N/A</v>
      </c>
      <c r="AM632" s="466" t="e">
        <f t="shared" ref="AM632:AQ632" si="891">IF($B632=AM$85-1, AM$84, IF(AND($B632&gt;=AM$85, $B632&lt;=AM$86), AM631*(1+AM182)/(1+$G182), NA()))</f>
        <v>#N/A</v>
      </c>
      <c r="AN632" s="466" t="e">
        <f t="shared" si="891"/>
        <v>#N/A</v>
      </c>
      <c r="AO632" s="466" t="e">
        <f t="shared" si="891"/>
        <v>#N/A</v>
      </c>
      <c r="AP632" s="466" t="e">
        <f t="shared" si="891"/>
        <v>#N/A</v>
      </c>
      <c r="AQ632" s="466" t="e">
        <f t="shared" si="891"/>
        <v>#N/A</v>
      </c>
      <c r="AS632" s="466" t="e">
        <f t="shared" si="824"/>
        <v>#N/A</v>
      </c>
      <c r="AU632" s="466" t="e">
        <f t="shared" ref="AU632:BS632" si="892">IF($B632=AU$85-1, AU$84, IF(AND($B632&gt;=AU$85, $B632&lt;=AU$86), AU631*(1+AU182)/(1+$G182), NA()))</f>
        <v>#N/A</v>
      </c>
      <c r="AV632" s="466" t="e">
        <f t="shared" si="892"/>
        <v>#N/A</v>
      </c>
      <c r="AW632" s="466" t="e">
        <f t="shared" si="892"/>
        <v>#N/A</v>
      </c>
      <c r="AX632" s="466" t="e">
        <f t="shared" si="892"/>
        <v>#N/A</v>
      </c>
      <c r="AY632" s="466" t="e">
        <f t="shared" si="892"/>
        <v>#N/A</v>
      </c>
      <c r="AZ632" s="466" t="e">
        <f t="shared" si="892"/>
        <v>#N/A</v>
      </c>
      <c r="BA632" s="466" t="e">
        <f t="shared" si="892"/>
        <v>#N/A</v>
      </c>
      <c r="BB632" s="466" t="e">
        <f t="shared" si="892"/>
        <v>#N/A</v>
      </c>
      <c r="BC632" s="466" t="e">
        <f t="shared" si="892"/>
        <v>#N/A</v>
      </c>
      <c r="BD632" s="466" t="e">
        <f t="shared" si="892"/>
        <v>#N/A</v>
      </c>
      <c r="BE632" s="466" t="e">
        <f t="shared" si="892"/>
        <v>#N/A</v>
      </c>
      <c r="BF632" s="466" t="e">
        <f t="shared" si="892"/>
        <v>#N/A</v>
      </c>
      <c r="BG632" s="466" t="e">
        <f t="shared" si="892"/>
        <v>#N/A</v>
      </c>
      <c r="BH632" s="466" t="e">
        <f t="shared" si="892"/>
        <v>#N/A</v>
      </c>
      <c r="BI632" s="466" t="e">
        <f t="shared" si="892"/>
        <v>#N/A</v>
      </c>
      <c r="BJ632" s="466" t="e">
        <f t="shared" si="892"/>
        <v>#N/A</v>
      </c>
      <c r="BK632" s="466" t="e">
        <f t="shared" si="892"/>
        <v>#N/A</v>
      </c>
      <c r="BL632" s="466" t="e">
        <f t="shared" si="892"/>
        <v>#N/A</v>
      </c>
      <c r="BM632" s="466" t="e">
        <f t="shared" si="892"/>
        <v>#N/A</v>
      </c>
      <c r="BN632" s="466" t="e">
        <f t="shared" si="892"/>
        <v>#N/A</v>
      </c>
      <c r="BO632" s="466" t="e">
        <f t="shared" si="892"/>
        <v>#N/A</v>
      </c>
      <c r="BP632" s="466" t="e">
        <f t="shared" si="892"/>
        <v>#N/A</v>
      </c>
      <c r="BQ632" s="466" t="e">
        <f t="shared" si="892"/>
        <v>#N/A</v>
      </c>
      <c r="BR632" s="466" t="e">
        <f t="shared" si="892"/>
        <v>#N/A</v>
      </c>
      <c r="BS632" s="466" t="e">
        <f t="shared" si="892"/>
        <v>#N/A</v>
      </c>
    </row>
    <row r="633" spans="2:71">
      <c r="B633" s="48">
        <f t="shared" si="829"/>
        <v>1957</v>
      </c>
      <c r="E633" s="52"/>
      <c r="M633" s="466" t="e">
        <f t="shared" si="817"/>
        <v>#N/A</v>
      </c>
      <c r="N633" s="466" t="e">
        <f t="shared" si="818"/>
        <v>#N/A</v>
      </c>
      <c r="X633" s="466" t="e">
        <f t="shared" si="819"/>
        <v>#N/A</v>
      </c>
      <c r="Y633" s="466" t="e">
        <f t="shared" si="820"/>
        <v>#N/A</v>
      </c>
      <c r="AA633" s="466" t="e">
        <f t="shared" ref="AA633:AE633" si="893">IF($B633=AA$85-1, AA$84, IF(AND($B633&gt;=AA$85, $B633&lt;=AA$86), AA632*(1+AA183)/(1+$G183), NA()))</f>
        <v>#N/A</v>
      </c>
      <c r="AB633" s="466" t="e">
        <f t="shared" si="893"/>
        <v>#N/A</v>
      </c>
      <c r="AC633" s="466" t="e">
        <f t="shared" si="893"/>
        <v>#N/A</v>
      </c>
      <c r="AD633" s="466" t="e">
        <f t="shared" si="893"/>
        <v>#N/A</v>
      </c>
      <c r="AE633" s="466" t="e">
        <f t="shared" si="893"/>
        <v>#N/A</v>
      </c>
      <c r="AG633" s="466" t="e">
        <f t="shared" si="822"/>
        <v>#N/A</v>
      </c>
      <c r="AM633" s="466" t="e">
        <f t="shared" ref="AM633:AQ633" si="894">IF($B633=AM$85-1, AM$84, IF(AND($B633&gt;=AM$85, $B633&lt;=AM$86), AM632*(1+AM183)/(1+$G183), NA()))</f>
        <v>#N/A</v>
      </c>
      <c r="AN633" s="466" t="e">
        <f t="shared" si="894"/>
        <v>#N/A</v>
      </c>
      <c r="AO633" s="466" t="e">
        <f t="shared" si="894"/>
        <v>#N/A</v>
      </c>
      <c r="AP633" s="466" t="e">
        <f t="shared" si="894"/>
        <v>#N/A</v>
      </c>
      <c r="AQ633" s="466" t="e">
        <f t="shared" si="894"/>
        <v>#N/A</v>
      </c>
      <c r="AS633" s="466" t="e">
        <f t="shared" si="824"/>
        <v>#N/A</v>
      </c>
      <c r="AU633" s="466" t="e">
        <f t="shared" ref="AU633:BS633" si="895">IF($B633=AU$85-1, AU$84, IF(AND($B633&gt;=AU$85, $B633&lt;=AU$86), AU632*(1+AU183)/(1+$G183), NA()))</f>
        <v>#N/A</v>
      </c>
      <c r="AV633" s="466" t="e">
        <f t="shared" si="895"/>
        <v>#N/A</v>
      </c>
      <c r="AW633" s="466" t="e">
        <f t="shared" si="895"/>
        <v>#N/A</v>
      </c>
      <c r="AX633" s="466" t="e">
        <f t="shared" si="895"/>
        <v>#N/A</v>
      </c>
      <c r="AY633" s="466" t="e">
        <f t="shared" si="895"/>
        <v>#N/A</v>
      </c>
      <c r="AZ633" s="466" t="e">
        <f t="shared" si="895"/>
        <v>#N/A</v>
      </c>
      <c r="BA633" s="466" t="e">
        <f t="shared" si="895"/>
        <v>#N/A</v>
      </c>
      <c r="BB633" s="466" t="e">
        <f t="shared" si="895"/>
        <v>#N/A</v>
      </c>
      <c r="BC633" s="466" t="e">
        <f t="shared" si="895"/>
        <v>#N/A</v>
      </c>
      <c r="BD633" s="466" t="e">
        <f t="shared" si="895"/>
        <v>#N/A</v>
      </c>
      <c r="BE633" s="466" t="e">
        <f t="shared" si="895"/>
        <v>#N/A</v>
      </c>
      <c r="BF633" s="466" t="e">
        <f t="shared" si="895"/>
        <v>#N/A</v>
      </c>
      <c r="BG633" s="466" t="e">
        <f t="shared" si="895"/>
        <v>#N/A</v>
      </c>
      <c r="BH633" s="466" t="e">
        <f t="shared" si="895"/>
        <v>#N/A</v>
      </c>
      <c r="BI633" s="466" t="e">
        <f t="shared" si="895"/>
        <v>#N/A</v>
      </c>
      <c r="BJ633" s="466" t="e">
        <f t="shared" si="895"/>
        <v>#N/A</v>
      </c>
      <c r="BK633" s="466" t="e">
        <f t="shared" si="895"/>
        <v>#N/A</v>
      </c>
      <c r="BL633" s="466" t="e">
        <f t="shared" si="895"/>
        <v>#N/A</v>
      </c>
      <c r="BM633" s="466" t="e">
        <f t="shared" si="895"/>
        <v>#N/A</v>
      </c>
      <c r="BN633" s="466" t="e">
        <f t="shared" si="895"/>
        <v>#N/A</v>
      </c>
      <c r="BO633" s="466" t="e">
        <f t="shared" si="895"/>
        <v>#N/A</v>
      </c>
      <c r="BP633" s="466" t="e">
        <f t="shared" si="895"/>
        <v>#N/A</v>
      </c>
      <c r="BQ633" s="466" t="e">
        <f t="shared" si="895"/>
        <v>#N/A</v>
      </c>
      <c r="BR633" s="466" t="e">
        <f t="shared" si="895"/>
        <v>#N/A</v>
      </c>
      <c r="BS633" s="466" t="e">
        <f t="shared" si="895"/>
        <v>#N/A</v>
      </c>
    </row>
    <row r="634" spans="2:71">
      <c r="B634" s="48">
        <f t="shared" si="829"/>
        <v>1958</v>
      </c>
      <c r="E634" s="52"/>
      <c r="M634" s="466" t="e">
        <f t="shared" si="817"/>
        <v>#N/A</v>
      </c>
      <c r="N634" s="466" t="e">
        <f t="shared" si="818"/>
        <v>#N/A</v>
      </c>
      <c r="X634" s="466" t="e">
        <f t="shared" si="819"/>
        <v>#N/A</v>
      </c>
      <c r="Y634" s="466" t="e">
        <f t="shared" si="820"/>
        <v>#N/A</v>
      </c>
      <c r="AA634" s="466" t="e">
        <f t="shared" ref="AA634:AE634" si="896">IF($B634=AA$85-1, AA$84, IF(AND($B634&gt;=AA$85, $B634&lt;=AA$86), AA633*(1+AA184)/(1+$G184), NA()))</f>
        <v>#N/A</v>
      </c>
      <c r="AB634" s="466" t="e">
        <f t="shared" si="896"/>
        <v>#N/A</v>
      </c>
      <c r="AC634" s="466" t="e">
        <f t="shared" si="896"/>
        <v>#N/A</v>
      </c>
      <c r="AD634" s="466" t="e">
        <f t="shared" si="896"/>
        <v>#N/A</v>
      </c>
      <c r="AE634" s="466" t="e">
        <f t="shared" si="896"/>
        <v>#N/A</v>
      </c>
      <c r="AG634" s="466" t="e">
        <f t="shared" si="822"/>
        <v>#N/A</v>
      </c>
      <c r="AM634" s="466" t="e">
        <f t="shared" ref="AM634:AQ634" si="897">IF($B634=AM$85-1, AM$84, IF(AND($B634&gt;=AM$85, $B634&lt;=AM$86), AM633*(1+AM184)/(1+$G184), NA()))</f>
        <v>#N/A</v>
      </c>
      <c r="AN634" s="466" t="e">
        <f t="shared" si="897"/>
        <v>#N/A</v>
      </c>
      <c r="AO634" s="466" t="e">
        <f t="shared" si="897"/>
        <v>#N/A</v>
      </c>
      <c r="AP634" s="466" t="e">
        <f t="shared" si="897"/>
        <v>#N/A</v>
      </c>
      <c r="AQ634" s="466" t="e">
        <f t="shared" si="897"/>
        <v>#N/A</v>
      </c>
      <c r="AS634" s="466" t="e">
        <f t="shared" si="824"/>
        <v>#N/A</v>
      </c>
      <c r="AU634" s="466" t="e">
        <f t="shared" ref="AU634:BS634" si="898">IF($B634=AU$85-1, AU$84, IF(AND($B634&gt;=AU$85, $B634&lt;=AU$86), AU633*(1+AU184)/(1+$G184), NA()))</f>
        <v>#N/A</v>
      </c>
      <c r="AV634" s="466" t="e">
        <f t="shared" si="898"/>
        <v>#N/A</v>
      </c>
      <c r="AW634" s="466" t="e">
        <f t="shared" si="898"/>
        <v>#N/A</v>
      </c>
      <c r="AX634" s="466" t="e">
        <f t="shared" si="898"/>
        <v>#N/A</v>
      </c>
      <c r="AY634" s="466" t="e">
        <f t="shared" si="898"/>
        <v>#N/A</v>
      </c>
      <c r="AZ634" s="466" t="e">
        <f t="shared" si="898"/>
        <v>#N/A</v>
      </c>
      <c r="BA634" s="466" t="e">
        <f t="shared" si="898"/>
        <v>#N/A</v>
      </c>
      <c r="BB634" s="466" t="e">
        <f t="shared" si="898"/>
        <v>#N/A</v>
      </c>
      <c r="BC634" s="466" t="e">
        <f t="shared" si="898"/>
        <v>#N/A</v>
      </c>
      <c r="BD634" s="466" t="e">
        <f t="shared" si="898"/>
        <v>#N/A</v>
      </c>
      <c r="BE634" s="466" t="e">
        <f t="shared" si="898"/>
        <v>#N/A</v>
      </c>
      <c r="BF634" s="466" t="e">
        <f t="shared" si="898"/>
        <v>#N/A</v>
      </c>
      <c r="BG634" s="466" t="e">
        <f t="shared" si="898"/>
        <v>#N/A</v>
      </c>
      <c r="BH634" s="466" t="e">
        <f t="shared" si="898"/>
        <v>#N/A</v>
      </c>
      <c r="BI634" s="466" t="e">
        <f t="shared" si="898"/>
        <v>#N/A</v>
      </c>
      <c r="BJ634" s="466" t="e">
        <f t="shared" si="898"/>
        <v>#N/A</v>
      </c>
      <c r="BK634" s="466" t="e">
        <f t="shared" si="898"/>
        <v>#N/A</v>
      </c>
      <c r="BL634" s="466" t="e">
        <f t="shared" si="898"/>
        <v>#N/A</v>
      </c>
      <c r="BM634" s="466" t="e">
        <f t="shared" si="898"/>
        <v>#N/A</v>
      </c>
      <c r="BN634" s="466" t="e">
        <f t="shared" si="898"/>
        <v>#N/A</v>
      </c>
      <c r="BO634" s="466" t="e">
        <f t="shared" si="898"/>
        <v>#N/A</v>
      </c>
      <c r="BP634" s="466" t="e">
        <f t="shared" si="898"/>
        <v>#N/A</v>
      </c>
      <c r="BQ634" s="466" t="e">
        <f t="shared" si="898"/>
        <v>#N/A</v>
      </c>
      <c r="BR634" s="466" t="e">
        <f t="shared" si="898"/>
        <v>#N/A</v>
      </c>
      <c r="BS634" s="466" t="e">
        <f t="shared" si="898"/>
        <v>#N/A</v>
      </c>
    </row>
    <row r="635" spans="2:71">
      <c r="B635" s="48">
        <f t="shared" si="829"/>
        <v>1959</v>
      </c>
      <c r="E635" s="52"/>
      <c r="M635" s="466" t="e">
        <f t="shared" si="817"/>
        <v>#N/A</v>
      </c>
      <c r="N635" s="466" t="e">
        <f t="shared" si="818"/>
        <v>#N/A</v>
      </c>
      <c r="X635" s="466" t="e">
        <f t="shared" si="819"/>
        <v>#N/A</v>
      </c>
      <c r="Y635" s="466" t="e">
        <f t="shared" si="820"/>
        <v>#N/A</v>
      </c>
      <c r="AA635" s="466" t="e">
        <f t="shared" ref="AA635:AE635" si="899">IF($B635=AA$85-1, AA$84, IF(AND($B635&gt;=AA$85, $B635&lt;=AA$86), AA634*(1+AA185)/(1+$G185), NA()))</f>
        <v>#N/A</v>
      </c>
      <c r="AB635" s="466" t="e">
        <f t="shared" si="899"/>
        <v>#N/A</v>
      </c>
      <c r="AC635" s="466" t="e">
        <f t="shared" si="899"/>
        <v>#N/A</v>
      </c>
      <c r="AD635" s="466" t="e">
        <f t="shared" si="899"/>
        <v>#N/A</v>
      </c>
      <c r="AE635" s="466" t="e">
        <f t="shared" si="899"/>
        <v>#N/A</v>
      </c>
      <c r="AG635" s="466" t="e">
        <f t="shared" si="822"/>
        <v>#N/A</v>
      </c>
      <c r="AM635" s="466" t="e">
        <f t="shared" ref="AM635:AQ635" si="900">IF($B635=AM$85-1, AM$84, IF(AND($B635&gt;=AM$85, $B635&lt;=AM$86), AM634*(1+AM185)/(1+$G185), NA()))</f>
        <v>#N/A</v>
      </c>
      <c r="AN635" s="466" t="e">
        <f t="shared" si="900"/>
        <v>#N/A</v>
      </c>
      <c r="AO635" s="466" t="e">
        <f t="shared" si="900"/>
        <v>#N/A</v>
      </c>
      <c r="AP635" s="466" t="e">
        <f t="shared" si="900"/>
        <v>#N/A</v>
      </c>
      <c r="AQ635" s="466" t="e">
        <f t="shared" si="900"/>
        <v>#N/A</v>
      </c>
      <c r="AS635" s="466" t="e">
        <f t="shared" si="824"/>
        <v>#N/A</v>
      </c>
      <c r="AU635" s="466" t="e">
        <f t="shared" ref="AU635:BS635" si="901">IF($B635=AU$85-1, AU$84, IF(AND($B635&gt;=AU$85, $B635&lt;=AU$86), AU634*(1+AU185)/(1+$G185), NA()))</f>
        <v>#N/A</v>
      </c>
      <c r="AV635" s="466" t="e">
        <f t="shared" si="901"/>
        <v>#N/A</v>
      </c>
      <c r="AW635" s="466" t="e">
        <f t="shared" si="901"/>
        <v>#N/A</v>
      </c>
      <c r="AX635" s="466" t="e">
        <f t="shared" si="901"/>
        <v>#N/A</v>
      </c>
      <c r="AY635" s="466" t="e">
        <f t="shared" si="901"/>
        <v>#N/A</v>
      </c>
      <c r="AZ635" s="466" t="e">
        <f t="shared" si="901"/>
        <v>#N/A</v>
      </c>
      <c r="BA635" s="466" t="e">
        <f t="shared" si="901"/>
        <v>#N/A</v>
      </c>
      <c r="BB635" s="466" t="e">
        <f t="shared" si="901"/>
        <v>#N/A</v>
      </c>
      <c r="BC635" s="466" t="e">
        <f t="shared" si="901"/>
        <v>#N/A</v>
      </c>
      <c r="BD635" s="466" t="e">
        <f t="shared" si="901"/>
        <v>#N/A</v>
      </c>
      <c r="BE635" s="466" t="e">
        <f t="shared" si="901"/>
        <v>#N/A</v>
      </c>
      <c r="BF635" s="466" t="e">
        <f t="shared" si="901"/>
        <v>#N/A</v>
      </c>
      <c r="BG635" s="466" t="e">
        <f t="shared" si="901"/>
        <v>#N/A</v>
      </c>
      <c r="BH635" s="466" t="e">
        <f t="shared" si="901"/>
        <v>#N/A</v>
      </c>
      <c r="BI635" s="466" t="e">
        <f t="shared" si="901"/>
        <v>#N/A</v>
      </c>
      <c r="BJ635" s="466" t="e">
        <f t="shared" si="901"/>
        <v>#N/A</v>
      </c>
      <c r="BK635" s="466" t="e">
        <f t="shared" si="901"/>
        <v>#N/A</v>
      </c>
      <c r="BL635" s="466" t="e">
        <f t="shared" si="901"/>
        <v>#N/A</v>
      </c>
      <c r="BM635" s="466" t="e">
        <f t="shared" si="901"/>
        <v>#N/A</v>
      </c>
      <c r="BN635" s="466" t="e">
        <f t="shared" si="901"/>
        <v>#N/A</v>
      </c>
      <c r="BO635" s="466" t="e">
        <f t="shared" si="901"/>
        <v>#N/A</v>
      </c>
      <c r="BP635" s="466" t="e">
        <f t="shared" si="901"/>
        <v>#N/A</v>
      </c>
      <c r="BQ635" s="466" t="e">
        <f t="shared" si="901"/>
        <v>#N/A</v>
      </c>
      <c r="BR635" s="466" t="e">
        <f t="shared" si="901"/>
        <v>#N/A</v>
      </c>
      <c r="BS635" s="466" t="e">
        <f t="shared" si="901"/>
        <v>#N/A</v>
      </c>
    </row>
    <row r="636" spans="2:71">
      <c r="B636" s="48">
        <f t="shared" si="829"/>
        <v>1960</v>
      </c>
      <c r="E636" s="52"/>
      <c r="M636" s="466" t="e">
        <f t="shared" si="817"/>
        <v>#N/A</v>
      </c>
      <c r="N636" s="466" t="e">
        <f t="shared" si="818"/>
        <v>#N/A</v>
      </c>
      <c r="X636" s="466" t="e">
        <f t="shared" si="819"/>
        <v>#N/A</v>
      </c>
      <c r="Y636" s="466" t="e">
        <f t="shared" si="820"/>
        <v>#N/A</v>
      </c>
      <c r="AA636" s="466" t="e">
        <f t="shared" ref="AA636:AE636" si="902">IF($B636=AA$85-1, AA$84, IF(AND($B636&gt;=AA$85, $B636&lt;=AA$86), AA635*(1+AA186)/(1+$G186), NA()))</f>
        <v>#N/A</v>
      </c>
      <c r="AB636" s="466" t="e">
        <f t="shared" si="902"/>
        <v>#N/A</v>
      </c>
      <c r="AC636" s="466" t="e">
        <f t="shared" si="902"/>
        <v>#N/A</v>
      </c>
      <c r="AD636" s="466" t="e">
        <f t="shared" si="902"/>
        <v>#N/A</v>
      </c>
      <c r="AE636" s="466" t="e">
        <f t="shared" si="902"/>
        <v>#N/A</v>
      </c>
      <c r="AG636" s="466" t="e">
        <f t="shared" si="822"/>
        <v>#N/A</v>
      </c>
      <c r="AM636" s="466" t="e">
        <f t="shared" ref="AM636:AQ636" si="903">IF($B636=AM$85-1, AM$84, IF(AND($B636&gt;=AM$85, $B636&lt;=AM$86), AM635*(1+AM186)/(1+$G186), NA()))</f>
        <v>#N/A</v>
      </c>
      <c r="AN636" s="466" t="e">
        <f t="shared" si="903"/>
        <v>#N/A</v>
      </c>
      <c r="AO636" s="466" t="e">
        <f t="shared" si="903"/>
        <v>#N/A</v>
      </c>
      <c r="AP636" s="466" t="e">
        <f t="shared" si="903"/>
        <v>#N/A</v>
      </c>
      <c r="AQ636" s="466" t="e">
        <f t="shared" si="903"/>
        <v>#N/A</v>
      </c>
      <c r="AS636" s="466" t="e">
        <f t="shared" si="824"/>
        <v>#N/A</v>
      </c>
      <c r="AU636" s="466" t="e">
        <f t="shared" ref="AU636:BS636" si="904">IF($B636=AU$85-1, AU$84, IF(AND($B636&gt;=AU$85, $B636&lt;=AU$86), AU635*(1+AU186)/(1+$G186), NA()))</f>
        <v>#N/A</v>
      </c>
      <c r="AV636" s="466" t="e">
        <f t="shared" si="904"/>
        <v>#N/A</v>
      </c>
      <c r="AW636" s="466" t="e">
        <f t="shared" si="904"/>
        <v>#N/A</v>
      </c>
      <c r="AX636" s="466" t="e">
        <f t="shared" si="904"/>
        <v>#N/A</v>
      </c>
      <c r="AY636" s="466" t="e">
        <f t="shared" si="904"/>
        <v>#N/A</v>
      </c>
      <c r="AZ636" s="466" t="e">
        <f t="shared" si="904"/>
        <v>#N/A</v>
      </c>
      <c r="BA636" s="466" t="e">
        <f t="shared" si="904"/>
        <v>#N/A</v>
      </c>
      <c r="BB636" s="466" t="e">
        <f t="shared" si="904"/>
        <v>#N/A</v>
      </c>
      <c r="BC636" s="466" t="e">
        <f t="shared" si="904"/>
        <v>#N/A</v>
      </c>
      <c r="BD636" s="466" t="e">
        <f t="shared" si="904"/>
        <v>#N/A</v>
      </c>
      <c r="BE636" s="466" t="e">
        <f t="shared" si="904"/>
        <v>#N/A</v>
      </c>
      <c r="BF636" s="466" t="e">
        <f t="shared" si="904"/>
        <v>#N/A</v>
      </c>
      <c r="BG636" s="466" t="e">
        <f t="shared" si="904"/>
        <v>#N/A</v>
      </c>
      <c r="BH636" s="466" t="e">
        <f t="shared" si="904"/>
        <v>#N/A</v>
      </c>
      <c r="BI636" s="466" t="e">
        <f t="shared" si="904"/>
        <v>#N/A</v>
      </c>
      <c r="BJ636" s="466" t="e">
        <f t="shared" si="904"/>
        <v>#N/A</v>
      </c>
      <c r="BK636" s="466" t="e">
        <f t="shared" si="904"/>
        <v>#N/A</v>
      </c>
      <c r="BL636" s="466" t="e">
        <f t="shared" si="904"/>
        <v>#N/A</v>
      </c>
      <c r="BM636" s="466" t="e">
        <f t="shared" si="904"/>
        <v>#N/A</v>
      </c>
      <c r="BN636" s="466" t="e">
        <f t="shared" si="904"/>
        <v>#N/A</v>
      </c>
      <c r="BO636" s="466" t="e">
        <f t="shared" si="904"/>
        <v>#N/A</v>
      </c>
      <c r="BP636" s="466" t="e">
        <f t="shared" si="904"/>
        <v>#N/A</v>
      </c>
      <c r="BQ636" s="466" t="e">
        <f t="shared" si="904"/>
        <v>#N/A</v>
      </c>
      <c r="BR636" s="466" t="e">
        <f t="shared" si="904"/>
        <v>#N/A</v>
      </c>
      <c r="BS636" s="466" t="e">
        <f t="shared" si="904"/>
        <v>#N/A</v>
      </c>
    </row>
    <row r="637" spans="2:71">
      <c r="B637" s="48">
        <f t="shared" si="829"/>
        <v>1961</v>
      </c>
      <c r="E637" s="52"/>
      <c r="M637" s="466" t="e">
        <f t="shared" si="817"/>
        <v>#N/A</v>
      </c>
      <c r="N637" s="466" t="e">
        <f t="shared" si="818"/>
        <v>#N/A</v>
      </c>
      <c r="X637" s="466" t="e">
        <f t="shared" si="819"/>
        <v>#N/A</v>
      </c>
      <c r="Y637" s="466" t="e">
        <f t="shared" si="820"/>
        <v>#N/A</v>
      </c>
      <c r="AA637" s="466" t="e">
        <f t="shared" ref="AA637:AE637" si="905">IF($B637=AA$85-1, AA$84, IF(AND($B637&gt;=AA$85, $B637&lt;=AA$86), AA636*(1+AA187)/(1+$G187), NA()))</f>
        <v>#N/A</v>
      </c>
      <c r="AB637" s="466" t="e">
        <f t="shared" si="905"/>
        <v>#N/A</v>
      </c>
      <c r="AC637" s="466" t="e">
        <f t="shared" si="905"/>
        <v>#N/A</v>
      </c>
      <c r="AD637" s="466" t="e">
        <f t="shared" si="905"/>
        <v>#N/A</v>
      </c>
      <c r="AE637" s="466" t="e">
        <f t="shared" si="905"/>
        <v>#N/A</v>
      </c>
      <c r="AG637" s="466" t="e">
        <f t="shared" si="822"/>
        <v>#N/A</v>
      </c>
      <c r="AM637" s="466" t="e">
        <f t="shared" ref="AM637:AQ637" si="906">IF($B637=AM$85-1, AM$84, IF(AND($B637&gt;=AM$85, $B637&lt;=AM$86), AM636*(1+AM187)/(1+$G187), NA()))</f>
        <v>#N/A</v>
      </c>
      <c r="AN637" s="466" t="e">
        <f t="shared" si="906"/>
        <v>#N/A</v>
      </c>
      <c r="AO637" s="466" t="e">
        <f t="shared" si="906"/>
        <v>#N/A</v>
      </c>
      <c r="AP637" s="466" t="e">
        <f t="shared" si="906"/>
        <v>#N/A</v>
      </c>
      <c r="AQ637" s="466" t="e">
        <f t="shared" si="906"/>
        <v>#N/A</v>
      </c>
      <c r="AS637" s="466" t="e">
        <f t="shared" si="824"/>
        <v>#N/A</v>
      </c>
      <c r="AU637" s="466" t="e">
        <f t="shared" ref="AU637:BS637" si="907">IF($B637=AU$85-1, AU$84, IF(AND($B637&gt;=AU$85, $B637&lt;=AU$86), AU636*(1+AU187)/(1+$G187), NA()))</f>
        <v>#N/A</v>
      </c>
      <c r="AV637" s="466" t="e">
        <f t="shared" si="907"/>
        <v>#N/A</v>
      </c>
      <c r="AW637" s="466" t="e">
        <f t="shared" si="907"/>
        <v>#N/A</v>
      </c>
      <c r="AX637" s="466" t="e">
        <f t="shared" si="907"/>
        <v>#N/A</v>
      </c>
      <c r="AY637" s="466" t="e">
        <f t="shared" si="907"/>
        <v>#N/A</v>
      </c>
      <c r="AZ637" s="466" t="e">
        <f t="shared" si="907"/>
        <v>#N/A</v>
      </c>
      <c r="BA637" s="466" t="e">
        <f t="shared" si="907"/>
        <v>#N/A</v>
      </c>
      <c r="BB637" s="466" t="e">
        <f t="shared" si="907"/>
        <v>#N/A</v>
      </c>
      <c r="BC637" s="466" t="e">
        <f t="shared" si="907"/>
        <v>#N/A</v>
      </c>
      <c r="BD637" s="466" t="e">
        <f t="shared" si="907"/>
        <v>#N/A</v>
      </c>
      <c r="BE637" s="466" t="e">
        <f t="shared" si="907"/>
        <v>#N/A</v>
      </c>
      <c r="BF637" s="466" t="e">
        <f t="shared" si="907"/>
        <v>#N/A</v>
      </c>
      <c r="BG637" s="466" t="e">
        <f t="shared" si="907"/>
        <v>#N/A</v>
      </c>
      <c r="BH637" s="466" t="e">
        <f t="shared" si="907"/>
        <v>#N/A</v>
      </c>
      <c r="BI637" s="466" t="e">
        <f t="shared" si="907"/>
        <v>#N/A</v>
      </c>
      <c r="BJ637" s="466" t="e">
        <f t="shared" si="907"/>
        <v>#N/A</v>
      </c>
      <c r="BK637" s="466" t="e">
        <f t="shared" si="907"/>
        <v>#N/A</v>
      </c>
      <c r="BL637" s="466" t="e">
        <f t="shared" si="907"/>
        <v>#N/A</v>
      </c>
      <c r="BM637" s="466" t="e">
        <f t="shared" si="907"/>
        <v>#N/A</v>
      </c>
      <c r="BN637" s="466" t="e">
        <f t="shared" si="907"/>
        <v>#N/A</v>
      </c>
      <c r="BO637" s="466" t="e">
        <f t="shared" si="907"/>
        <v>#N/A</v>
      </c>
      <c r="BP637" s="466" t="e">
        <f t="shared" si="907"/>
        <v>#N/A</v>
      </c>
      <c r="BQ637" s="466" t="e">
        <f t="shared" si="907"/>
        <v>#N/A</v>
      </c>
      <c r="BR637" s="466" t="e">
        <f t="shared" si="907"/>
        <v>#N/A</v>
      </c>
      <c r="BS637" s="466" t="e">
        <f t="shared" si="907"/>
        <v>#N/A</v>
      </c>
    </row>
    <row r="638" spans="2:71">
      <c r="B638" s="48">
        <f t="shared" si="829"/>
        <v>1962</v>
      </c>
      <c r="E638" s="52"/>
      <c r="M638" s="466" t="e">
        <f t="shared" si="817"/>
        <v>#N/A</v>
      </c>
      <c r="N638" s="466" t="e">
        <f t="shared" si="818"/>
        <v>#N/A</v>
      </c>
      <c r="X638" s="466" t="e">
        <f t="shared" si="819"/>
        <v>#N/A</v>
      </c>
      <c r="Y638" s="466" t="e">
        <f t="shared" si="820"/>
        <v>#N/A</v>
      </c>
      <c r="AA638" s="466" t="e">
        <f t="shared" ref="AA638:AE638" si="908">IF($B638=AA$85-1, AA$84, IF(AND($B638&gt;=AA$85, $B638&lt;=AA$86), AA637*(1+AA188)/(1+$G188), NA()))</f>
        <v>#N/A</v>
      </c>
      <c r="AB638" s="466" t="e">
        <f t="shared" si="908"/>
        <v>#N/A</v>
      </c>
      <c r="AC638" s="466" t="e">
        <f t="shared" si="908"/>
        <v>#N/A</v>
      </c>
      <c r="AD638" s="466" t="e">
        <f t="shared" si="908"/>
        <v>#N/A</v>
      </c>
      <c r="AE638" s="466" t="e">
        <f t="shared" si="908"/>
        <v>#N/A</v>
      </c>
      <c r="AG638" s="466" t="e">
        <f t="shared" si="822"/>
        <v>#N/A</v>
      </c>
      <c r="AM638" s="466" t="e">
        <f t="shared" ref="AM638:AQ638" si="909">IF($B638=AM$85-1, AM$84, IF(AND($B638&gt;=AM$85, $B638&lt;=AM$86), AM637*(1+AM188)/(1+$G188), NA()))</f>
        <v>#N/A</v>
      </c>
      <c r="AN638" s="466" t="e">
        <f t="shared" si="909"/>
        <v>#N/A</v>
      </c>
      <c r="AO638" s="466" t="e">
        <f t="shared" si="909"/>
        <v>#N/A</v>
      </c>
      <c r="AP638" s="466" t="e">
        <f t="shared" si="909"/>
        <v>#N/A</v>
      </c>
      <c r="AQ638" s="466" t="e">
        <f t="shared" si="909"/>
        <v>#N/A</v>
      </c>
      <c r="AS638" s="466" t="e">
        <f t="shared" si="824"/>
        <v>#N/A</v>
      </c>
      <c r="AU638" s="466" t="e">
        <f t="shared" ref="AU638:BS638" si="910">IF($B638=AU$85-1, AU$84, IF(AND($B638&gt;=AU$85, $B638&lt;=AU$86), AU637*(1+AU188)/(1+$G188), NA()))</f>
        <v>#N/A</v>
      </c>
      <c r="AV638" s="466" t="e">
        <f t="shared" si="910"/>
        <v>#N/A</v>
      </c>
      <c r="AW638" s="466" t="e">
        <f t="shared" si="910"/>
        <v>#N/A</v>
      </c>
      <c r="AX638" s="466" t="e">
        <f t="shared" si="910"/>
        <v>#N/A</v>
      </c>
      <c r="AY638" s="466" t="e">
        <f t="shared" si="910"/>
        <v>#N/A</v>
      </c>
      <c r="AZ638" s="466" t="e">
        <f t="shared" si="910"/>
        <v>#N/A</v>
      </c>
      <c r="BA638" s="466" t="e">
        <f t="shared" si="910"/>
        <v>#N/A</v>
      </c>
      <c r="BB638" s="466" t="e">
        <f t="shared" si="910"/>
        <v>#N/A</v>
      </c>
      <c r="BC638" s="466" t="e">
        <f t="shared" si="910"/>
        <v>#N/A</v>
      </c>
      <c r="BD638" s="466" t="e">
        <f t="shared" si="910"/>
        <v>#N/A</v>
      </c>
      <c r="BE638" s="466" t="e">
        <f t="shared" si="910"/>
        <v>#N/A</v>
      </c>
      <c r="BF638" s="466" t="e">
        <f t="shared" si="910"/>
        <v>#N/A</v>
      </c>
      <c r="BG638" s="466" t="e">
        <f t="shared" si="910"/>
        <v>#N/A</v>
      </c>
      <c r="BH638" s="466" t="e">
        <f t="shared" si="910"/>
        <v>#N/A</v>
      </c>
      <c r="BI638" s="466" t="e">
        <f t="shared" si="910"/>
        <v>#N/A</v>
      </c>
      <c r="BJ638" s="466" t="e">
        <f t="shared" si="910"/>
        <v>#N/A</v>
      </c>
      <c r="BK638" s="466" t="e">
        <f t="shared" si="910"/>
        <v>#N/A</v>
      </c>
      <c r="BL638" s="466" t="e">
        <f t="shared" si="910"/>
        <v>#N/A</v>
      </c>
      <c r="BM638" s="466" t="e">
        <f t="shared" si="910"/>
        <v>#N/A</v>
      </c>
      <c r="BN638" s="466" t="e">
        <f t="shared" si="910"/>
        <v>#N/A</v>
      </c>
      <c r="BO638" s="466" t="e">
        <f t="shared" si="910"/>
        <v>#N/A</v>
      </c>
      <c r="BP638" s="466" t="e">
        <f t="shared" si="910"/>
        <v>#N/A</v>
      </c>
      <c r="BQ638" s="466" t="e">
        <f t="shared" si="910"/>
        <v>#N/A</v>
      </c>
      <c r="BR638" s="466" t="e">
        <f t="shared" si="910"/>
        <v>#N/A</v>
      </c>
      <c r="BS638" s="466" t="e">
        <f t="shared" si="910"/>
        <v>#N/A</v>
      </c>
    </row>
    <row r="639" spans="2:71">
      <c r="B639" s="48">
        <f t="shared" si="829"/>
        <v>1963</v>
      </c>
      <c r="E639" s="52"/>
      <c r="M639" s="466" t="e">
        <f t="shared" si="817"/>
        <v>#N/A</v>
      </c>
      <c r="N639" s="466" t="e">
        <f t="shared" si="818"/>
        <v>#N/A</v>
      </c>
      <c r="X639" s="466" t="e">
        <f t="shared" si="819"/>
        <v>#N/A</v>
      </c>
      <c r="Y639" s="466" t="e">
        <f t="shared" si="820"/>
        <v>#N/A</v>
      </c>
      <c r="AA639" s="466" t="e">
        <f t="shared" ref="AA639:AE639" si="911">IF($B639=AA$85-1, AA$84, IF(AND($B639&gt;=AA$85, $B639&lt;=AA$86), AA638*(1+AA189)/(1+$G189), NA()))</f>
        <v>#N/A</v>
      </c>
      <c r="AB639" s="466" t="e">
        <f t="shared" si="911"/>
        <v>#N/A</v>
      </c>
      <c r="AC639" s="466" t="e">
        <f t="shared" si="911"/>
        <v>#N/A</v>
      </c>
      <c r="AD639" s="466" t="e">
        <f t="shared" si="911"/>
        <v>#N/A</v>
      </c>
      <c r="AE639" s="466" t="e">
        <f t="shared" si="911"/>
        <v>#N/A</v>
      </c>
      <c r="AG639" s="466" t="e">
        <f t="shared" si="822"/>
        <v>#N/A</v>
      </c>
      <c r="AM639" s="466" t="e">
        <f t="shared" ref="AM639:AQ639" si="912">IF($B639=AM$85-1, AM$84, IF(AND($B639&gt;=AM$85, $B639&lt;=AM$86), AM638*(1+AM189)/(1+$G189), NA()))</f>
        <v>#N/A</v>
      </c>
      <c r="AN639" s="466" t="e">
        <f t="shared" si="912"/>
        <v>#N/A</v>
      </c>
      <c r="AO639" s="466" t="e">
        <f t="shared" si="912"/>
        <v>#N/A</v>
      </c>
      <c r="AP639" s="466" t="e">
        <f t="shared" si="912"/>
        <v>#N/A</v>
      </c>
      <c r="AQ639" s="466" t="e">
        <f t="shared" si="912"/>
        <v>#N/A</v>
      </c>
      <c r="AS639" s="466" t="e">
        <f t="shared" si="824"/>
        <v>#N/A</v>
      </c>
      <c r="AU639" s="466" t="e">
        <f t="shared" ref="AU639:BS639" si="913">IF($B639=AU$85-1, AU$84, IF(AND($B639&gt;=AU$85, $B639&lt;=AU$86), AU638*(1+AU189)/(1+$G189), NA()))</f>
        <v>#N/A</v>
      </c>
      <c r="AV639" s="466" t="e">
        <f t="shared" si="913"/>
        <v>#N/A</v>
      </c>
      <c r="AW639" s="466" t="e">
        <f t="shared" si="913"/>
        <v>#N/A</v>
      </c>
      <c r="AX639" s="466" t="e">
        <f t="shared" si="913"/>
        <v>#N/A</v>
      </c>
      <c r="AY639" s="466" t="e">
        <f t="shared" si="913"/>
        <v>#N/A</v>
      </c>
      <c r="AZ639" s="466" t="e">
        <f t="shared" si="913"/>
        <v>#N/A</v>
      </c>
      <c r="BA639" s="466" t="e">
        <f t="shared" si="913"/>
        <v>#N/A</v>
      </c>
      <c r="BB639" s="466" t="e">
        <f t="shared" si="913"/>
        <v>#N/A</v>
      </c>
      <c r="BC639" s="466" t="e">
        <f t="shared" si="913"/>
        <v>#N/A</v>
      </c>
      <c r="BD639" s="466" t="e">
        <f t="shared" si="913"/>
        <v>#N/A</v>
      </c>
      <c r="BE639" s="466" t="e">
        <f t="shared" si="913"/>
        <v>#N/A</v>
      </c>
      <c r="BF639" s="466" t="e">
        <f t="shared" si="913"/>
        <v>#N/A</v>
      </c>
      <c r="BG639" s="466" t="e">
        <f t="shared" si="913"/>
        <v>#N/A</v>
      </c>
      <c r="BH639" s="466" t="e">
        <f t="shared" si="913"/>
        <v>#N/A</v>
      </c>
      <c r="BI639" s="466" t="e">
        <f t="shared" si="913"/>
        <v>#N/A</v>
      </c>
      <c r="BJ639" s="466" t="e">
        <f t="shared" si="913"/>
        <v>#N/A</v>
      </c>
      <c r="BK639" s="466" t="e">
        <f t="shared" si="913"/>
        <v>#N/A</v>
      </c>
      <c r="BL639" s="466" t="e">
        <f t="shared" si="913"/>
        <v>#N/A</v>
      </c>
      <c r="BM639" s="466" t="e">
        <f t="shared" si="913"/>
        <v>#N/A</v>
      </c>
      <c r="BN639" s="466" t="e">
        <f t="shared" si="913"/>
        <v>#N/A</v>
      </c>
      <c r="BO639" s="466" t="e">
        <f t="shared" si="913"/>
        <v>#N/A</v>
      </c>
      <c r="BP639" s="466" t="e">
        <f t="shared" si="913"/>
        <v>#N/A</v>
      </c>
      <c r="BQ639" s="466" t="e">
        <f t="shared" si="913"/>
        <v>#N/A</v>
      </c>
      <c r="BR639" s="466" t="e">
        <f t="shared" si="913"/>
        <v>#N/A</v>
      </c>
      <c r="BS639" s="466" t="e">
        <f t="shared" si="913"/>
        <v>#N/A</v>
      </c>
    </row>
    <row r="640" spans="2:71">
      <c r="B640" s="48">
        <f t="shared" si="829"/>
        <v>1964</v>
      </c>
      <c r="E640" s="52"/>
      <c r="M640" s="466" t="e">
        <f t="shared" si="817"/>
        <v>#N/A</v>
      </c>
      <c r="N640" s="466" t="e">
        <f t="shared" si="818"/>
        <v>#N/A</v>
      </c>
      <c r="X640" s="466" t="e">
        <f t="shared" si="819"/>
        <v>#N/A</v>
      </c>
      <c r="Y640" s="466" t="e">
        <f t="shared" si="820"/>
        <v>#N/A</v>
      </c>
      <c r="AA640" s="466" t="e">
        <f t="shared" ref="AA640:AE640" si="914">IF($B640=AA$85-1, AA$84, IF(AND($B640&gt;=AA$85, $B640&lt;=AA$86), AA639*(1+AA190)/(1+$G190), NA()))</f>
        <v>#N/A</v>
      </c>
      <c r="AB640" s="466" t="e">
        <f t="shared" si="914"/>
        <v>#N/A</v>
      </c>
      <c r="AC640" s="466" t="e">
        <f t="shared" si="914"/>
        <v>#N/A</v>
      </c>
      <c r="AD640" s="466" t="e">
        <f t="shared" si="914"/>
        <v>#N/A</v>
      </c>
      <c r="AE640" s="466" t="e">
        <f t="shared" si="914"/>
        <v>#N/A</v>
      </c>
      <c r="AG640" s="466" t="e">
        <f t="shared" si="822"/>
        <v>#N/A</v>
      </c>
      <c r="AM640" s="466" t="e">
        <f t="shared" ref="AM640:AQ640" si="915">IF($B640=AM$85-1, AM$84, IF(AND($B640&gt;=AM$85, $B640&lt;=AM$86), AM639*(1+AM190)/(1+$G190), NA()))</f>
        <v>#N/A</v>
      </c>
      <c r="AN640" s="466" t="e">
        <f t="shared" si="915"/>
        <v>#N/A</v>
      </c>
      <c r="AO640" s="466" t="e">
        <f t="shared" si="915"/>
        <v>#N/A</v>
      </c>
      <c r="AP640" s="466" t="e">
        <f t="shared" si="915"/>
        <v>#N/A</v>
      </c>
      <c r="AQ640" s="466" t="e">
        <f t="shared" si="915"/>
        <v>#N/A</v>
      </c>
      <c r="AS640" s="466" t="e">
        <f t="shared" si="824"/>
        <v>#N/A</v>
      </c>
      <c r="AU640" s="466" t="e">
        <f t="shared" ref="AU640:BS640" si="916">IF($B640=AU$85-1, AU$84, IF(AND($B640&gt;=AU$85, $B640&lt;=AU$86), AU639*(1+AU190)/(1+$G190), NA()))</f>
        <v>#N/A</v>
      </c>
      <c r="AV640" s="466" t="e">
        <f t="shared" si="916"/>
        <v>#N/A</v>
      </c>
      <c r="AW640" s="466" t="e">
        <f t="shared" si="916"/>
        <v>#N/A</v>
      </c>
      <c r="AX640" s="466" t="e">
        <f t="shared" si="916"/>
        <v>#N/A</v>
      </c>
      <c r="AY640" s="466" t="e">
        <f t="shared" si="916"/>
        <v>#N/A</v>
      </c>
      <c r="AZ640" s="466" t="e">
        <f t="shared" si="916"/>
        <v>#N/A</v>
      </c>
      <c r="BA640" s="466" t="e">
        <f t="shared" si="916"/>
        <v>#N/A</v>
      </c>
      <c r="BB640" s="466" t="e">
        <f t="shared" si="916"/>
        <v>#N/A</v>
      </c>
      <c r="BC640" s="466" t="e">
        <f t="shared" si="916"/>
        <v>#N/A</v>
      </c>
      <c r="BD640" s="466" t="e">
        <f t="shared" si="916"/>
        <v>#N/A</v>
      </c>
      <c r="BE640" s="466" t="e">
        <f t="shared" si="916"/>
        <v>#N/A</v>
      </c>
      <c r="BF640" s="466" t="e">
        <f t="shared" si="916"/>
        <v>#N/A</v>
      </c>
      <c r="BG640" s="466" t="e">
        <f t="shared" si="916"/>
        <v>#N/A</v>
      </c>
      <c r="BH640" s="466" t="e">
        <f t="shared" si="916"/>
        <v>#N/A</v>
      </c>
      <c r="BI640" s="466" t="e">
        <f t="shared" si="916"/>
        <v>#N/A</v>
      </c>
      <c r="BJ640" s="466" t="e">
        <f t="shared" si="916"/>
        <v>#N/A</v>
      </c>
      <c r="BK640" s="466" t="e">
        <f t="shared" si="916"/>
        <v>#N/A</v>
      </c>
      <c r="BL640" s="466" t="e">
        <f t="shared" si="916"/>
        <v>#N/A</v>
      </c>
      <c r="BM640" s="466" t="e">
        <f t="shared" si="916"/>
        <v>#N/A</v>
      </c>
      <c r="BN640" s="466" t="e">
        <f t="shared" si="916"/>
        <v>#N/A</v>
      </c>
      <c r="BO640" s="466" t="e">
        <f t="shared" si="916"/>
        <v>#N/A</v>
      </c>
      <c r="BP640" s="466" t="e">
        <f t="shared" si="916"/>
        <v>#N/A</v>
      </c>
      <c r="BQ640" s="466" t="e">
        <f t="shared" si="916"/>
        <v>#N/A</v>
      </c>
      <c r="BR640" s="466" t="e">
        <f t="shared" si="916"/>
        <v>#N/A</v>
      </c>
      <c r="BS640" s="466" t="e">
        <f t="shared" si="916"/>
        <v>#N/A</v>
      </c>
    </row>
    <row r="641" spans="2:71">
      <c r="B641" s="48">
        <f t="shared" si="829"/>
        <v>1965</v>
      </c>
      <c r="E641" s="52"/>
      <c r="M641" s="466" t="e">
        <f t="shared" si="817"/>
        <v>#N/A</v>
      </c>
      <c r="N641" s="466" t="e">
        <f t="shared" si="818"/>
        <v>#N/A</v>
      </c>
      <c r="X641" s="466" t="e">
        <f t="shared" si="819"/>
        <v>#N/A</v>
      </c>
      <c r="Y641" s="466" t="e">
        <f t="shared" si="820"/>
        <v>#N/A</v>
      </c>
      <c r="AA641" s="466" t="e">
        <f t="shared" ref="AA641:AE641" si="917">IF($B641=AA$85-1, AA$84, IF(AND($B641&gt;=AA$85, $B641&lt;=AA$86), AA640*(1+AA191)/(1+$G191), NA()))</f>
        <v>#N/A</v>
      </c>
      <c r="AB641" s="466" t="e">
        <f t="shared" si="917"/>
        <v>#N/A</v>
      </c>
      <c r="AC641" s="466" t="e">
        <f t="shared" si="917"/>
        <v>#N/A</v>
      </c>
      <c r="AD641" s="466" t="e">
        <f t="shared" si="917"/>
        <v>#N/A</v>
      </c>
      <c r="AE641" s="466" t="e">
        <f t="shared" si="917"/>
        <v>#N/A</v>
      </c>
      <c r="AG641" s="466" t="e">
        <f t="shared" si="822"/>
        <v>#N/A</v>
      </c>
      <c r="AM641" s="466" t="e">
        <f t="shared" ref="AM641:AQ641" si="918">IF($B641=AM$85-1, AM$84, IF(AND($B641&gt;=AM$85, $B641&lt;=AM$86), AM640*(1+AM191)/(1+$G191), NA()))</f>
        <v>#N/A</v>
      </c>
      <c r="AN641" s="466" t="e">
        <f t="shared" si="918"/>
        <v>#N/A</v>
      </c>
      <c r="AO641" s="466" t="e">
        <f t="shared" si="918"/>
        <v>#N/A</v>
      </c>
      <c r="AP641" s="466" t="e">
        <f t="shared" si="918"/>
        <v>#N/A</v>
      </c>
      <c r="AQ641" s="466" t="e">
        <f t="shared" si="918"/>
        <v>#N/A</v>
      </c>
      <c r="AS641" s="466" t="e">
        <f t="shared" si="824"/>
        <v>#N/A</v>
      </c>
      <c r="AU641" s="466" t="e">
        <f t="shared" ref="AU641:BS641" si="919">IF($B641=AU$85-1, AU$84, IF(AND($B641&gt;=AU$85, $B641&lt;=AU$86), AU640*(1+AU191)/(1+$G191), NA()))</f>
        <v>#N/A</v>
      </c>
      <c r="AV641" s="466" t="e">
        <f t="shared" si="919"/>
        <v>#N/A</v>
      </c>
      <c r="AW641" s="466" t="e">
        <f t="shared" si="919"/>
        <v>#N/A</v>
      </c>
      <c r="AX641" s="466" t="e">
        <f t="shared" si="919"/>
        <v>#N/A</v>
      </c>
      <c r="AY641" s="466" t="e">
        <f t="shared" si="919"/>
        <v>#N/A</v>
      </c>
      <c r="AZ641" s="466" t="e">
        <f t="shared" si="919"/>
        <v>#N/A</v>
      </c>
      <c r="BA641" s="466" t="e">
        <f t="shared" si="919"/>
        <v>#N/A</v>
      </c>
      <c r="BB641" s="466" t="e">
        <f t="shared" si="919"/>
        <v>#N/A</v>
      </c>
      <c r="BC641" s="466" t="e">
        <f t="shared" si="919"/>
        <v>#N/A</v>
      </c>
      <c r="BD641" s="466" t="e">
        <f t="shared" si="919"/>
        <v>#N/A</v>
      </c>
      <c r="BE641" s="466" t="e">
        <f t="shared" si="919"/>
        <v>#N/A</v>
      </c>
      <c r="BF641" s="466" t="e">
        <f t="shared" si="919"/>
        <v>#N/A</v>
      </c>
      <c r="BG641" s="466" t="e">
        <f t="shared" si="919"/>
        <v>#N/A</v>
      </c>
      <c r="BH641" s="466" t="e">
        <f t="shared" si="919"/>
        <v>#N/A</v>
      </c>
      <c r="BI641" s="466" t="e">
        <f t="shared" si="919"/>
        <v>#N/A</v>
      </c>
      <c r="BJ641" s="466" t="e">
        <f t="shared" si="919"/>
        <v>#N/A</v>
      </c>
      <c r="BK641" s="466" t="e">
        <f t="shared" si="919"/>
        <v>#N/A</v>
      </c>
      <c r="BL641" s="466" t="e">
        <f t="shared" si="919"/>
        <v>#N/A</v>
      </c>
      <c r="BM641" s="466" t="e">
        <f t="shared" si="919"/>
        <v>#N/A</v>
      </c>
      <c r="BN641" s="466" t="e">
        <f t="shared" si="919"/>
        <v>#N/A</v>
      </c>
      <c r="BO641" s="466" t="e">
        <f t="shared" si="919"/>
        <v>#N/A</v>
      </c>
      <c r="BP641" s="466" t="e">
        <f t="shared" si="919"/>
        <v>#N/A</v>
      </c>
      <c r="BQ641" s="466" t="e">
        <f t="shared" si="919"/>
        <v>#N/A</v>
      </c>
      <c r="BR641" s="466" t="e">
        <f t="shared" si="919"/>
        <v>#N/A</v>
      </c>
      <c r="BS641" s="466" t="e">
        <f t="shared" si="919"/>
        <v>#N/A</v>
      </c>
    </row>
    <row r="642" spans="2:71">
      <c r="B642" s="48">
        <f t="shared" si="829"/>
        <v>1966</v>
      </c>
      <c r="E642" s="52"/>
      <c r="M642" s="466" t="e">
        <f t="shared" ref="M642:M673" si="920">IF($B642=M$85-1, M$84, IF(AND($B642&gt;=M$85, $B642&lt;=M$86), M641*(1+M192)/(1+$G192), NA()))</f>
        <v>#N/A</v>
      </c>
      <c r="N642" s="466" t="e">
        <f t="shared" ref="N642:N673" si="921">IF($B642=N$85-1, N$84, IF(AND($B642&gt;=N$85, $B642&lt;=N$86), N641*(1+N192)/(1+$G192), NA()))</f>
        <v>#N/A</v>
      </c>
      <c r="X642" s="466" t="e">
        <f t="shared" ref="X642:X673" si="922">IF($B642=X$85-1, X$84, IF(AND($B642&gt;=X$85, $B642&lt;=X$86), X641*(1+X192)/(1+$G192), NA()))</f>
        <v>#N/A</v>
      </c>
      <c r="Y642" s="466" t="e">
        <f t="shared" ref="Y642:Y673" si="923">IF($B642=Y$85-1, Y$84, IF(AND($B642&gt;=Y$85, $B642&lt;=Y$86), Y641*(1+Y192)/(1+$G192), NA()))</f>
        <v>#N/A</v>
      </c>
      <c r="AA642" s="466" t="e">
        <f t="shared" ref="AA642:AE642" si="924">IF($B642=AA$85-1, AA$84, IF(AND($B642&gt;=AA$85, $B642&lt;=AA$86), AA641*(1+AA192)/(1+$G192), NA()))</f>
        <v>#N/A</v>
      </c>
      <c r="AB642" s="466" t="e">
        <f t="shared" si="924"/>
        <v>#N/A</v>
      </c>
      <c r="AC642" s="466" t="e">
        <f t="shared" si="924"/>
        <v>#N/A</v>
      </c>
      <c r="AD642" s="466" t="e">
        <f t="shared" si="924"/>
        <v>#N/A</v>
      </c>
      <c r="AE642" s="466" t="e">
        <f t="shared" si="924"/>
        <v>#N/A</v>
      </c>
      <c r="AG642" s="466" t="e">
        <f t="shared" si="822"/>
        <v>#N/A</v>
      </c>
      <c r="AM642" s="466" t="e">
        <f t="shared" ref="AM642:AQ642" si="925">IF($B642=AM$85-1, AM$84, IF(AND($B642&gt;=AM$85, $B642&lt;=AM$86), AM641*(1+AM192)/(1+$G192), NA()))</f>
        <v>#N/A</v>
      </c>
      <c r="AN642" s="466" t="e">
        <f t="shared" si="925"/>
        <v>#N/A</v>
      </c>
      <c r="AO642" s="466" t="e">
        <f t="shared" si="925"/>
        <v>#N/A</v>
      </c>
      <c r="AP642" s="466" t="e">
        <f t="shared" si="925"/>
        <v>#N/A</v>
      </c>
      <c r="AQ642" s="466" t="e">
        <f t="shared" si="925"/>
        <v>#N/A</v>
      </c>
      <c r="AS642" s="466" t="e">
        <f t="shared" si="824"/>
        <v>#N/A</v>
      </c>
      <c r="AU642" s="466" t="e">
        <f t="shared" ref="AU642:BS642" si="926">IF($B642=AU$85-1, AU$84, IF(AND($B642&gt;=AU$85, $B642&lt;=AU$86), AU641*(1+AU192)/(1+$G192), NA()))</f>
        <v>#N/A</v>
      </c>
      <c r="AV642" s="466" t="e">
        <f t="shared" si="926"/>
        <v>#N/A</v>
      </c>
      <c r="AW642" s="466" t="e">
        <f t="shared" si="926"/>
        <v>#N/A</v>
      </c>
      <c r="AX642" s="466" t="e">
        <f t="shared" si="926"/>
        <v>#N/A</v>
      </c>
      <c r="AY642" s="466" t="e">
        <f t="shared" si="926"/>
        <v>#N/A</v>
      </c>
      <c r="AZ642" s="466" t="e">
        <f t="shared" si="926"/>
        <v>#N/A</v>
      </c>
      <c r="BA642" s="466" t="e">
        <f t="shared" si="926"/>
        <v>#N/A</v>
      </c>
      <c r="BB642" s="466" t="e">
        <f t="shared" si="926"/>
        <v>#N/A</v>
      </c>
      <c r="BC642" s="466" t="e">
        <f t="shared" si="926"/>
        <v>#N/A</v>
      </c>
      <c r="BD642" s="466" t="e">
        <f t="shared" si="926"/>
        <v>#N/A</v>
      </c>
      <c r="BE642" s="466" t="e">
        <f t="shared" si="926"/>
        <v>#N/A</v>
      </c>
      <c r="BF642" s="466" t="e">
        <f t="shared" si="926"/>
        <v>#N/A</v>
      </c>
      <c r="BG642" s="466" t="e">
        <f t="shared" si="926"/>
        <v>#N/A</v>
      </c>
      <c r="BH642" s="466" t="e">
        <f t="shared" si="926"/>
        <v>#N/A</v>
      </c>
      <c r="BI642" s="466" t="e">
        <f t="shared" si="926"/>
        <v>#N/A</v>
      </c>
      <c r="BJ642" s="466" t="e">
        <f t="shared" si="926"/>
        <v>#N/A</v>
      </c>
      <c r="BK642" s="466" t="e">
        <f t="shared" si="926"/>
        <v>#N/A</v>
      </c>
      <c r="BL642" s="466" t="e">
        <f t="shared" si="926"/>
        <v>#N/A</v>
      </c>
      <c r="BM642" s="466" t="e">
        <f t="shared" si="926"/>
        <v>#N/A</v>
      </c>
      <c r="BN642" s="466" t="e">
        <f t="shared" si="926"/>
        <v>#N/A</v>
      </c>
      <c r="BO642" s="466" t="e">
        <f t="shared" si="926"/>
        <v>#N/A</v>
      </c>
      <c r="BP642" s="466" t="e">
        <f t="shared" si="926"/>
        <v>#N/A</v>
      </c>
      <c r="BQ642" s="466" t="e">
        <f t="shared" si="926"/>
        <v>#N/A</v>
      </c>
      <c r="BR642" s="466" t="e">
        <f t="shared" si="926"/>
        <v>#N/A</v>
      </c>
      <c r="BS642" s="466" t="e">
        <f t="shared" si="926"/>
        <v>#N/A</v>
      </c>
    </row>
    <row r="643" spans="2:71">
      <c r="B643" s="48">
        <f t="shared" si="829"/>
        <v>1967</v>
      </c>
      <c r="E643" s="52"/>
      <c r="M643" s="466" t="e">
        <f t="shared" si="920"/>
        <v>#N/A</v>
      </c>
      <c r="N643" s="466" t="e">
        <f t="shared" si="921"/>
        <v>#N/A</v>
      </c>
      <c r="X643" s="466" t="e">
        <f t="shared" si="922"/>
        <v>#N/A</v>
      </c>
      <c r="Y643" s="466" t="e">
        <f t="shared" si="923"/>
        <v>#N/A</v>
      </c>
      <c r="AA643" s="466" t="e">
        <f t="shared" ref="AA643:AE643" si="927">IF($B643=AA$85-1, AA$84, IF(AND($B643&gt;=AA$85, $B643&lt;=AA$86), AA642*(1+AA193)/(1+$G193), NA()))</f>
        <v>#N/A</v>
      </c>
      <c r="AB643" s="466" t="e">
        <f t="shared" si="927"/>
        <v>#N/A</v>
      </c>
      <c r="AC643" s="466" t="e">
        <f t="shared" si="927"/>
        <v>#N/A</v>
      </c>
      <c r="AD643" s="466" t="e">
        <f t="shared" si="927"/>
        <v>#N/A</v>
      </c>
      <c r="AE643" s="466" t="e">
        <f t="shared" si="927"/>
        <v>#N/A</v>
      </c>
      <c r="AG643" s="466" t="e">
        <f t="shared" si="822"/>
        <v>#N/A</v>
      </c>
      <c r="AM643" s="466" t="e">
        <f t="shared" ref="AM643:AQ643" si="928">IF($B643=AM$85-1, AM$84, IF(AND($B643&gt;=AM$85, $B643&lt;=AM$86), AM642*(1+AM193)/(1+$G193), NA()))</f>
        <v>#N/A</v>
      </c>
      <c r="AN643" s="466" t="e">
        <f t="shared" si="928"/>
        <v>#N/A</v>
      </c>
      <c r="AO643" s="466" t="e">
        <f t="shared" si="928"/>
        <v>#N/A</v>
      </c>
      <c r="AP643" s="466" t="e">
        <f t="shared" si="928"/>
        <v>#N/A</v>
      </c>
      <c r="AQ643" s="466" t="e">
        <f t="shared" si="928"/>
        <v>#N/A</v>
      </c>
      <c r="AS643" s="466" t="e">
        <f t="shared" si="824"/>
        <v>#N/A</v>
      </c>
      <c r="AU643" s="466" t="e">
        <f t="shared" ref="AU643:BS643" si="929">IF($B643=AU$85-1, AU$84, IF(AND($B643&gt;=AU$85, $B643&lt;=AU$86), AU642*(1+AU193)/(1+$G193), NA()))</f>
        <v>#N/A</v>
      </c>
      <c r="AV643" s="466" t="e">
        <f t="shared" si="929"/>
        <v>#N/A</v>
      </c>
      <c r="AW643" s="466" t="e">
        <f t="shared" si="929"/>
        <v>#N/A</v>
      </c>
      <c r="AX643" s="466" t="e">
        <f t="shared" si="929"/>
        <v>#N/A</v>
      </c>
      <c r="AY643" s="466" t="e">
        <f t="shared" si="929"/>
        <v>#N/A</v>
      </c>
      <c r="AZ643" s="466" t="e">
        <f t="shared" si="929"/>
        <v>#N/A</v>
      </c>
      <c r="BA643" s="466" t="e">
        <f t="shared" si="929"/>
        <v>#N/A</v>
      </c>
      <c r="BB643" s="466" t="e">
        <f t="shared" si="929"/>
        <v>#N/A</v>
      </c>
      <c r="BC643" s="466" t="e">
        <f t="shared" si="929"/>
        <v>#N/A</v>
      </c>
      <c r="BD643" s="466" t="e">
        <f t="shared" si="929"/>
        <v>#N/A</v>
      </c>
      <c r="BE643" s="466" t="e">
        <f t="shared" si="929"/>
        <v>#N/A</v>
      </c>
      <c r="BF643" s="466" t="e">
        <f t="shared" si="929"/>
        <v>#N/A</v>
      </c>
      <c r="BG643" s="466" t="e">
        <f t="shared" si="929"/>
        <v>#N/A</v>
      </c>
      <c r="BH643" s="466" t="e">
        <f t="shared" si="929"/>
        <v>#N/A</v>
      </c>
      <c r="BI643" s="466" t="e">
        <f t="shared" si="929"/>
        <v>#N/A</v>
      </c>
      <c r="BJ643" s="466" t="e">
        <f t="shared" si="929"/>
        <v>#N/A</v>
      </c>
      <c r="BK643" s="466" t="e">
        <f t="shared" si="929"/>
        <v>#N/A</v>
      </c>
      <c r="BL643" s="466" t="e">
        <f t="shared" si="929"/>
        <v>#N/A</v>
      </c>
      <c r="BM643" s="466" t="e">
        <f t="shared" si="929"/>
        <v>#N/A</v>
      </c>
      <c r="BN643" s="466" t="e">
        <f t="shared" si="929"/>
        <v>#N/A</v>
      </c>
      <c r="BO643" s="466" t="e">
        <f t="shared" si="929"/>
        <v>#N/A</v>
      </c>
      <c r="BP643" s="466" t="e">
        <f t="shared" si="929"/>
        <v>#N/A</v>
      </c>
      <c r="BQ643" s="466" t="e">
        <f t="shared" si="929"/>
        <v>#N/A</v>
      </c>
      <c r="BR643" s="466" t="e">
        <f t="shared" si="929"/>
        <v>#N/A</v>
      </c>
      <c r="BS643" s="466" t="e">
        <f t="shared" si="929"/>
        <v>#N/A</v>
      </c>
    </row>
    <row r="644" spans="2:71">
      <c r="B644" s="48">
        <f t="shared" si="829"/>
        <v>1968</v>
      </c>
      <c r="E644" s="52"/>
      <c r="M644" s="466" t="e">
        <f t="shared" si="920"/>
        <v>#N/A</v>
      </c>
      <c r="N644" s="466" t="e">
        <f t="shared" si="921"/>
        <v>#N/A</v>
      </c>
      <c r="X644" s="466" t="e">
        <f t="shared" si="922"/>
        <v>#N/A</v>
      </c>
      <c r="Y644" s="466" t="e">
        <f t="shared" si="923"/>
        <v>#N/A</v>
      </c>
      <c r="AA644" s="466" t="e">
        <f t="shared" ref="AA644:AE644" si="930">IF($B644=AA$85-1, AA$84, IF(AND($B644&gt;=AA$85, $B644&lt;=AA$86), AA643*(1+AA194)/(1+$G194), NA()))</f>
        <v>#N/A</v>
      </c>
      <c r="AB644" s="466" t="e">
        <f t="shared" si="930"/>
        <v>#N/A</v>
      </c>
      <c r="AC644" s="466" t="e">
        <f t="shared" si="930"/>
        <v>#N/A</v>
      </c>
      <c r="AD644" s="466" t="e">
        <f t="shared" si="930"/>
        <v>#N/A</v>
      </c>
      <c r="AE644" s="466" t="e">
        <f t="shared" si="930"/>
        <v>#N/A</v>
      </c>
      <c r="AG644" s="466" t="e">
        <f t="shared" si="822"/>
        <v>#N/A</v>
      </c>
      <c r="AM644" s="466" t="e">
        <f t="shared" ref="AM644:AQ644" si="931">IF($B644=AM$85-1, AM$84, IF(AND($B644&gt;=AM$85, $B644&lt;=AM$86), AM643*(1+AM194)/(1+$G194), NA()))</f>
        <v>#N/A</v>
      </c>
      <c r="AN644" s="466" t="e">
        <f t="shared" si="931"/>
        <v>#N/A</v>
      </c>
      <c r="AO644" s="466" t="e">
        <f t="shared" si="931"/>
        <v>#N/A</v>
      </c>
      <c r="AP644" s="466" t="e">
        <f t="shared" si="931"/>
        <v>#N/A</v>
      </c>
      <c r="AQ644" s="466" t="e">
        <f t="shared" si="931"/>
        <v>#N/A</v>
      </c>
      <c r="AS644" s="466" t="e">
        <f t="shared" si="824"/>
        <v>#N/A</v>
      </c>
      <c r="AU644" s="466" t="e">
        <f t="shared" ref="AU644:BS644" si="932">IF($B644=AU$85-1, AU$84, IF(AND($B644&gt;=AU$85, $B644&lt;=AU$86), AU643*(1+AU194)/(1+$G194), NA()))</f>
        <v>#N/A</v>
      </c>
      <c r="AV644" s="466" t="e">
        <f t="shared" si="932"/>
        <v>#N/A</v>
      </c>
      <c r="AW644" s="466" t="e">
        <f t="shared" si="932"/>
        <v>#N/A</v>
      </c>
      <c r="AX644" s="466" t="e">
        <f t="shared" si="932"/>
        <v>#N/A</v>
      </c>
      <c r="AY644" s="466" t="e">
        <f t="shared" si="932"/>
        <v>#N/A</v>
      </c>
      <c r="AZ644" s="466" t="e">
        <f t="shared" si="932"/>
        <v>#N/A</v>
      </c>
      <c r="BA644" s="466" t="e">
        <f t="shared" si="932"/>
        <v>#N/A</v>
      </c>
      <c r="BB644" s="466" t="e">
        <f t="shared" si="932"/>
        <v>#N/A</v>
      </c>
      <c r="BC644" s="466" t="e">
        <f t="shared" si="932"/>
        <v>#N/A</v>
      </c>
      <c r="BD644" s="466" t="e">
        <f t="shared" si="932"/>
        <v>#N/A</v>
      </c>
      <c r="BE644" s="466" t="e">
        <f t="shared" si="932"/>
        <v>#N/A</v>
      </c>
      <c r="BF644" s="466" t="e">
        <f t="shared" si="932"/>
        <v>#N/A</v>
      </c>
      <c r="BG644" s="466" t="e">
        <f t="shared" si="932"/>
        <v>#N/A</v>
      </c>
      <c r="BH644" s="466" t="e">
        <f t="shared" si="932"/>
        <v>#N/A</v>
      </c>
      <c r="BI644" s="466" t="e">
        <f t="shared" si="932"/>
        <v>#N/A</v>
      </c>
      <c r="BJ644" s="466" t="e">
        <f t="shared" si="932"/>
        <v>#N/A</v>
      </c>
      <c r="BK644" s="466" t="e">
        <f t="shared" si="932"/>
        <v>#N/A</v>
      </c>
      <c r="BL644" s="466" t="e">
        <f t="shared" si="932"/>
        <v>#N/A</v>
      </c>
      <c r="BM644" s="466" t="e">
        <f t="shared" si="932"/>
        <v>#N/A</v>
      </c>
      <c r="BN644" s="466" t="e">
        <f t="shared" si="932"/>
        <v>#N/A</v>
      </c>
      <c r="BO644" s="466" t="e">
        <f t="shared" si="932"/>
        <v>#N/A</v>
      </c>
      <c r="BP644" s="466" t="e">
        <f t="shared" si="932"/>
        <v>#N/A</v>
      </c>
      <c r="BQ644" s="466" t="e">
        <f t="shared" si="932"/>
        <v>#N/A</v>
      </c>
      <c r="BR644" s="466" t="e">
        <f t="shared" si="932"/>
        <v>#N/A</v>
      </c>
      <c r="BS644" s="466" t="e">
        <f t="shared" si="932"/>
        <v>#N/A</v>
      </c>
    </row>
    <row r="645" spans="2:71">
      <c r="B645" s="48">
        <f t="shared" si="829"/>
        <v>1969</v>
      </c>
      <c r="E645" s="52"/>
      <c r="M645" s="466">
        <f t="shared" si="920"/>
        <v>10000</v>
      </c>
      <c r="N645" s="466">
        <f t="shared" si="921"/>
        <v>10000</v>
      </c>
      <c r="X645" s="466" t="e">
        <f t="shared" si="922"/>
        <v>#N/A</v>
      </c>
      <c r="Y645" s="466" t="e">
        <f t="shared" si="923"/>
        <v>#N/A</v>
      </c>
      <c r="AA645" s="466">
        <f t="shared" ref="AA645:AE645" si="933">IF($B645=AA$85-1, AA$84, IF(AND($B645&gt;=AA$85, $B645&lt;=AA$86), AA644*(1+AA195)/(1+$G195), NA()))</f>
        <v>10000</v>
      </c>
      <c r="AB645" s="466">
        <f t="shared" si="933"/>
        <v>10000</v>
      </c>
      <c r="AC645" s="466">
        <f t="shared" si="933"/>
        <v>10000</v>
      </c>
      <c r="AD645" s="466">
        <f t="shared" si="933"/>
        <v>10000</v>
      </c>
      <c r="AE645" s="466">
        <f t="shared" si="933"/>
        <v>10000</v>
      </c>
      <c r="AG645" s="466">
        <f t="shared" si="822"/>
        <v>10000</v>
      </c>
      <c r="AM645" s="466" t="e">
        <f t="shared" ref="AM645:AQ645" si="934">IF($B645=AM$85-1, AM$84, IF(AND($B645&gt;=AM$85, $B645&lt;=AM$86), AM644*(1+AM195)/(1+$G195), NA()))</f>
        <v>#N/A</v>
      </c>
      <c r="AN645" s="466" t="e">
        <f t="shared" si="934"/>
        <v>#N/A</v>
      </c>
      <c r="AO645" s="466" t="e">
        <f t="shared" si="934"/>
        <v>#N/A</v>
      </c>
      <c r="AP645" s="466" t="e">
        <f t="shared" si="934"/>
        <v>#N/A</v>
      </c>
      <c r="AQ645" s="466" t="e">
        <f t="shared" si="934"/>
        <v>#N/A</v>
      </c>
      <c r="AS645" s="466" t="e">
        <f t="shared" si="824"/>
        <v>#N/A</v>
      </c>
      <c r="AU645" s="466" t="e">
        <f t="shared" ref="AU645:BS645" si="935">IF($B645=AU$85-1, AU$84, IF(AND($B645&gt;=AU$85, $B645&lt;=AU$86), AU644*(1+AU195)/(1+$G195), NA()))</f>
        <v>#N/A</v>
      </c>
      <c r="AV645" s="466" t="e">
        <f t="shared" si="935"/>
        <v>#N/A</v>
      </c>
      <c r="AW645" s="466" t="e">
        <f t="shared" si="935"/>
        <v>#N/A</v>
      </c>
      <c r="AX645" s="466" t="e">
        <f t="shared" si="935"/>
        <v>#N/A</v>
      </c>
      <c r="AY645" s="466" t="e">
        <f t="shared" si="935"/>
        <v>#N/A</v>
      </c>
      <c r="AZ645" s="466" t="e">
        <f t="shared" si="935"/>
        <v>#N/A</v>
      </c>
      <c r="BA645" s="466" t="e">
        <f t="shared" si="935"/>
        <v>#N/A</v>
      </c>
      <c r="BB645" s="466" t="e">
        <f t="shared" si="935"/>
        <v>#N/A</v>
      </c>
      <c r="BC645" s="466" t="e">
        <f t="shared" si="935"/>
        <v>#N/A</v>
      </c>
      <c r="BD645" s="466" t="e">
        <f t="shared" si="935"/>
        <v>#N/A</v>
      </c>
      <c r="BE645" s="466" t="e">
        <f t="shared" si="935"/>
        <v>#N/A</v>
      </c>
      <c r="BF645" s="466" t="e">
        <f t="shared" si="935"/>
        <v>#N/A</v>
      </c>
      <c r="BG645" s="466" t="e">
        <f t="shared" si="935"/>
        <v>#N/A</v>
      </c>
      <c r="BH645" s="466" t="e">
        <f t="shared" si="935"/>
        <v>#N/A</v>
      </c>
      <c r="BI645" s="466" t="e">
        <f t="shared" si="935"/>
        <v>#N/A</v>
      </c>
      <c r="BJ645" s="466" t="e">
        <f t="shared" si="935"/>
        <v>#N/A</v>
      </c>
      <c r="BK645" s="466" t="e">
        <f t="shared" si="935"/>
        <v>#N/A</v>
      </c>
      <c r="BL645" s="466" t="e">
        <f t="shared" si="935"/>
        <v>#N/A</v>
      </c>
      <c r="BM645" s="466" t="e">
        <f t="shared" si="935"/>
        <v>#N/A</v>
      </c>
      <c r="BN645" s="466" t="e">
        <f t="shared" si="935"/>
        <v>#N/A</v>
      </c>
      <c r="BO645" s="466" t="e">
        <f t="shared" si="935"/>
        <v>#N/A</v>
      </c>
      <c r="BP645" s="466" t="e">
        <f t="shared" si="935"/>
        <v>#N/A</v>
      </c>
      <c r="BQ645" s="466" t="e">
        <f t="shared" si="935"/>
        <v>#N/A</v>
      </c>
      <c r="BR645" s="466" t="e">
        <f t="shared" si="935"/>
        <v>#N/A</v>
      </c>
      <c r="BS645" s="466" t="e">
        <f t="shared" si="935"/>
        <v>#N/A</v>
      </c>
    </row>
    <row r="646" spans="2:71">
      <c r="B646" s="48">
        <f t="shared" si="829"/>
        <v>1970</v>
      </c>
      <c r="E646" s="52"/>
      <c r="M646" s="466">
        <f t="shared" si="920"/>
        <v>9361.0229222722537</v>
      </c>
      <c r="N646" s="466">
        <f t="shared" si="921"/>
        <v>10081.301500417045</v>
      </c>
      <c r="X646" s="466" t="e">
        <f t="shared" si="922"/>
        <v>#N/A</v>
      </c>
      <c r="Y646" s="466" t="e">
        <f t="shared" si="923"/>
        <v>#N/A</v>
      </c>
      <c r="AA646" s="466">
        <f t="shared" ref="AA646:AE646" si="936">IF($B646=AA$85-1, AA$84, IF(AND($B646&gt;=AA$85, $B646&lt;=AA$86), AA645*(1+AA196)/(1+$G196), NA()))</f>
        <v>9361.0229222722537</v>
      </c>
      <c r="AB646" s="466">
        <f t="shared" si="936"/>
        <v>9626.0045162554252</v>
      </c>
      <c r="AC646" s="466">
        <f t="shared" si="936"/>
        <v>9452.5795211470613</v>
      </c>
      <c r="AD646" s="466">
        <f t="shared" si="936"/>
        <v>9743.3590650719525</v>
      </c>
      <c r="AE646" s="466">
        <f t="shared" si="936"/>
        <v>9708.1112014582541</v>
      </c>
      <c r="AG646" s="466">
        <f t="shared" si="822"/>
        <v>9472.3618090452273</v>
      </c>
      <c r="AM646" s="466" t="e">
        <f t="shared" ref="AM646:AQ646" si="937">IF($B646=AM$85-1, AM$84, IF(AND($B646&gt;=AM$85, $B646&lt;=AM$86), AM645*(1+AM196)/(1+$G196), NA()))</f>
        <v>#N/A</v>
      </c>
      <c r="AN646" s="466" t="e">
        <f t="shared" si="937"/>
        <v>#N/A</v>
      </c>
      <c r="AO646" s="466" t="e">
        <f t="shared" si="937"/>
        <v>#N/A</v>
      </c>
      <c r="AP646" s="466" t="e">
        <f t="shared" si="937"/>
        <v>#N/A</v>
      </c>
      <c r="AQ646" s="466" t="e">
        <f t="shared" si="937"/>
        <v>#N/A</v>
      </c>
      <c r="AS646" s="466" t="e">
        <f t="shared" si="824"/>
        <v>#N/A</v>
      </c>
      <c r="AU646" s="466" t="e">
        <f t="shared" ref="AU646:BS646" si="938">IF($B646=AU$85-1, AU$84, IF(AND($B646&gt;=AU$85, $B646&lt;=AU$86), AU645*(1+AU196)/(1+$G196), NA()))</f>
        <v>#N/A</v>
      </c>
      <c r="AV646" s="466" t="e">
        <f t="shared" si="938"/>
        <v>#N/A</v>
      </c>
      <c r="AW646" s="466" t="e">
        <f t="shared" si="938"/>
        <v>#N/A</v>
      </c>
      <c r="AX646" s="466" t="e">
        <f t="shared" si="938"/>
        <v>#N/A</v>
      </c>
      <c r="AY646" s="466" t="e">
        <f t="shared" si="938"/>
        <v>#N/A</v>
      </c>
      <c r="AZ646" s="466" t="e">
        <f t="shared" si="938"/>
        <v>#N/A</v>
      </c>
      <c r="BA646" s="466" t="e">
        <f t="shared" si="938"/>
        <v>#N/A</v>
      </c>
      <c r="BB646" s="466" t="e">
        <f t="shared" si="938"/>
        <v>#N/A</v>
      </c>
      <c r="BC646" s="466" t="e">
        <f t="shared" si="938"/>
        <v>#N/A</v>
      </c>
      <c r="BD646" s="466" t="e">
        <f t="shared" si="938"/>
        <v>#N/A</v>
      </c>
      <c r="BE646" s="466" t="e">
        <f t="shared" si="938"/>
        <v>#N/A</v>
      </c>
      <c r="BF646" s="466" t="e">
        <f t="shared" si="938"/>
        <v>#N/A</v>
      </c>
      <c r="BG646" s="466" t="e">
        <f t="shared" si="938"/>
        <v>#N/A</v>
      </c>
      <c r="BH646" s="466" t="e">
        <f t="shared" si="938"/>
        <v>#N/A</v>
      </c>
      <c r="BI646" s="466" t="e">
        <f t="shared" si="938"/>
        <v>#N/A</v>
      </c>
      <c r="BJ646" s="466" t="e">
        <f t="shared" si="938"/>
        <v>#N/A</v>
      </c>
      <c r="BK646" s="466" t="e">
        <f t="shared" si="938"/>
        <v>#N/A</v>
      </c>
      <c r="BL646" s="466" t="e">
        <f t="shared" si="938"/>
        <v>#N/A</v>
      </c>
      <c r="BM646" s="466" t="e">
        <f t="shared" si="938"/>
        <v>#N/A</v>
      </c>
      <c r="BN646" s="466" t="e">
        <f t="shared" si="938"/>
        <v>#N/A</v>
      </c>
      <c r="BO646" s="466" t="e">
        <f t="shared" si="938"/>
        <v>#N/A</v>
      </c>
      <c r="BP646" s="466" t="e">
        <f t="shared" si="938"/>
        <v>#N/A</v>
      </c>
      <c r="BQ646" s="466" t="e">
        <f t="shared" si="938"/>
        <v>#N/A</v>
      </c>
      <c r="BR646" s="466" t="e">
        <f t="shared" si="938"/>
        <v>#N/A</v>
      </c>
      <c r="BS646" s="466" t="e">
        <f t="shared" si="938"/>
        <v>#N/A</v>
      </c>
    </row>
    <row r="647" spans="2:71">
      <c r="B647" s="48">
        <f t="shared" si="829"/>
        <v>1971</v>
      </c>
      <c r="E647" s="52"/>
      <c r="M647" s="466">
        <f t="shared" si="920"/>
        <v>10782.222071751772</v>
      </c>
      <c r="N647" s="466">
        <f t="shared" si="921"/>
        <v>10991.032297091004</v>
      </c>
      <c r="X647" s="466" t="e">
        <f t="shared" si="922"/>
        <v>#N/A</v>
      </c>
      <c r="Y647" s="466" t="e">
        <f t="shared" si="923"/>
        <v>#N/A</v>
      </c>
      <c r="AA647" s="466">
        <f t="shared" ref="AA647:AE647" si="939">IF($B647=AA$85-1, AA$84, IF(AND($B647&gt;=AA$85, $B647&lt;=AA$86), AA646*(1+AA197)/(1+$G197), NA()))</f>
        <v>10782.222071751772</v>
      </c>
      <c r="AB647" s="466">
        <f t="shared" si="939"/>
        <v>10918.798894138035</v>
      </c>
      <c r="AC647" s="466">
        <f t="shared" si="939"/>
        <v>10908.836089966688</v>
      </c>
      <c r="AD647" s="466">
        <f t="shared" si="939"/>
        <v>10916.122468796591</v>
      </c>
      <c r="AE647" s="466">
        <f t="shared" si="939"/>
        <v>11031.344255068807</v>
      </c>
      <c r="AG647" s="466">
        <f t="shared" si="822"/>
        <v>9172.7493917274951</v>
      </c>
      <c r="AM647" s="466" t="e">
        <f t="shared" ref="AM647:AQ647" si="940">IF($B647=AM$85-1, AM$84, IF(AND($B647&gt;=AM$85, $B647&lt;=AM$86), AM646*(1+AM197)/(1+$G197), NA()))</f>
        <v>#N/A</v>
      </c>
      <c r="AN647" s="466" t="e">
        <f t="shared" si="940"/>
        <v>#N/A</v>
      </c>
      <c r="AO647" s="466" t="e">
        <f t="shared" si="940"/>
        <v>#N/A</v>
      </c>
      <c r="AP647" s="466" t="e">
        <f t="shared" si="940"/>
        <v>#N/A</v>
      </c>
      <c r="AQ647" s="466" t="e">
        <f t="shared" si="940"/>
        <v>#N/A</v>
      </c>
      <c r="AS647" s="466" t="e">
        <f t="shared" si="824"/>
        <v>#N/A</v>
      </c>
      <c r="AU647" s="466" t="e">
        <f t="shared" ref="AU647:BS647" si="941">IF($B647=AU$85-1, AU$84, IF(AND($B647&gt;=AU$85, $B647&lt;=AU$86), AU646*(1+AU197)/(1+$G197), NA()))</f>
        <v>#N/A</v>
      </c>
      <c r="AV647" s="466" t="e">
        <f t="shared" si="941"/>
        <v>#N/A</v>
      </c>
      <c r="AW647" s="466" t="e">
        <f t="shared" si="941"/>
        <v>#N/A</v>
      </c>
      <c r="AX647" s="466" t="e">
        <f t="shared" si="941"/>
        <v>#N/A</v>
      </c>
      <c r="AY647" s="466" t="e">
        <f t="shared" si="941"/>
        <v>#N/A</v>
      </c>
      <c r="AZ647" s="466" t="e">
        <f t="shared" si="941"/>
        <v>#N/A</v>
      </c>
      <c r="BA647" s="466" t="e">
        <f t="shared" si="941"/>
        <v>#N/A</v>
      </c>
      <c r="BB647" s="466" t="e">
        <f t="shared" si="941"/>
        <v>#N/A</v>
      </c>
      <c r="BC647" s="466" t="e">
        <f t="shared" si="941"/>
        <v>#N/A</v>
      </c>
      <c r="BD647" s="466" t="e">
        <f t="shared" si="941"/>
        <v>#N/A</v>
      </c>
      <c r="BE647" s="466" t="e">
        <f t="shared" si="941"/>
        <v>#N/A</v>
      </c>
      <c r="BF647" s="466" t="e">
        <f t="shared" si="941"/>
        <v>#N/A</v>
      </c>
      <c r="BG647" s="466" t="e">
        <f t="shared" si="941"/>
        <v>#N/A</v>
      </c>
      <c r="BH647" s="466" t="e">
        <f t="shared" si="941"/>
        <v>#N/A</v>
      </c>
      <c r="BI647" s="466" t="e">
        <f t="shared" si="941"/>
        <v>#N/A</v>
      </c>
      <c r="BJ647" s="466" t="e">
        <f t="shared" si="941"/>
        <v>#N/A</v>
      </c>
      <c r="BK647" s="466" t="e">
        <f t="shared" si="941"/>
        <v>#N/A</v>
      </c>
      <c r="BL647" s="466" t="e">
        <f t="shared" si="941"/>
        <v>#N/A</v>
      </c>
      <c r="BM647" s="466" t="e">
        <f t="shared" si="941"/>
        <v>#N/A</v>
      </c>
      <c r="BN647" s="466" t="e">
        <f t="shared" si="941"/>
        <v>#N/A</v>
      </c>
      <c r="BO647" s="466" t="e">
        <f t="shared" si="941"/>
        <v>#N/A</v>
      </c>
      <c r="BP647" s="466" t="e">
        <f t="shared" si="941"/>
        <v>#N/A</v>
      </c>
      <c r="BQ647" s="466" t="e">
        <f t="shared" si="941"/>
        <v>#N/A</v>
      </c>
      <c r="BR647" s="466" t="e">
        <f t="shared" si="941"/>
        <v>#N/A</v>
      </c>
      <c r="BS647" s="466" t="e">
        <f t="shared" si="941"/>
        <v>#N/A</v>
      </c>
    </row>
    <row r="648" spans="2:71">
      <c r="B648" s="48">
        <f t="shared" si="829"/>
        <v>1972</v>
      </c>
      <c r="E648" s="52"/>
      <c r="M648" s="466">
        <f t="shared" si="920"/>
        <v>12575.1010104338</v>
      </c>
      <c r="N648" s="466">
        <f t="shared" si="921"/>
        <v>11823.493405536685</v>
      </c>
      <c r="X648" s="466" t="e">
        <f t="shared" si="922"/>
        <v>#N/A</v>
      </c>
      <c r="Y648" s="466" t="e">
        <f t="shared" si="923"/>
        <v>#N/A</v>
      </c>
      <c r="AA648" s="466">
        <f t="shared" ref="AA648:AE648" si="942">IF($B648=AA$85-1, AA$84, IF(AND($B648&gt;=AA$85, $B648&lt;=AA$86), AA647*(1+AA198)/(1+$G198), NA()))</f>
        <v>12575.1010104338</v>
      </c>
      <c r="AB648" s="466">
        <f t="shared" si="942"/>
        <v>12289.279630803494</v>
      </c>
      <c r="AC648" s="466">
        <f t="shared" si="942"/>
        <v>12379.836218450828</v>
      </c>
      <c r="AD648" s="466">
        <f t="shared" si="942"/>
        <v>12117.412441372058</v>
      </c>
      <c r="AE648" s="466">
        <f t="shared" si="942"/>
        <v>12515.677970169065</v>
      </c>
      <c r="AG648" s="466">
        <f t="shared" si="822"/>
        <v>8870.5882352941189</v>
      </c>
      <c r="AM648" s="466" t="e">
        <f t="shared" ref="AM648:AQ648" si="943">IF($B648=AM$85-1, AM$84, IF(AND($B648&gt;=AM$85, $B648&lt;=AM$86), AM647*(1+AM198)/(1+$G198), NA()))</f>
        <v>#N/A</v>
      </c>
      <c r="AN648" s="466" t="e">
        <f t="shared" si="943"/>
        <v>#N/A</v>
      </c>
      <c r="AO648" s="466" t="e">
        <f t="shared" si="943"/>
        <v>#N/A</v>
      </c>
      <c r="AP648" s="466" t="e">
        <f t="shared" si="943"/>
        <v>#N/A</v>
      </c>
      <c r="AQ648" s="466" t="e">
        <f t="shared" si="943"/>
        <v>#N/A</v>
      </c>
      <c r="AS648" s="466" t="e">
        <f t="shared" si="824"/>
        <v>#N/A</v>
      </c>
      <c r="AU648" s="466" t="e">
        <f t="shared" ref="AU648:BS648" si="944">IF($B648=AU$85-1, AU$84, IF(AND($B648&gt;=AU$85, $B648&lt;=AU$86), AU647*(1+AU198)/(1+$G198), NA()))</f>
        <v>#N/A</v>
      </c>
      <c r="AV648" s="466" t="e">
        <f t="shared" si="944"/>
        <v>#N/A</v>
      </c>
      <c r="AW648" s="466" t="e">
        <f t="shared" si="944"/>
        <v>#N/A</v>
      </c>
      <c r="AX648" s="466" t="e">
        <f t="shared" si="944"/>
        <v>#N/A</v>
      </c>
      <c r="AY648" s="466" t="e">
        <f t="shared" si="944"/>
        <v>#N/A</v>
      </c>
      <c r="AZ648" s="466" t="e">
        <f t="shared" si="944"/>
        <v>#N/A</v>
      </c>
      <c r="BA648" s="466" t="e">
        <f t="shared" si="944"/>
        <v>#N/A</v>
      </c>
      <c r="BB648" s="466" t="e">
        <f t="shared" si="944"/>
        <v>#N/A</v>
      </c>
      <c r="BC648" s="466" t="e">
        <f t="shared" si="944"/>
        <v>#N/A</v>
      </c>
      <c r="BD648" s="466" t="e">
        <f t="shared" si="944"/>
        <v>#N/A</v>
      </c>
      <c r="BE648" s="466" t="e">
        <f t="shared" si="944"/>
        <v>#N/A</v>
      </c>
      <c r="BF648" s="466" t="e">
        <f t="shared" si="944"/>
        <v>#N/A</v>
      </c>
      <c r="BG648" s="466" t="e">
        <f t="shared" si="944"/>
        <v>#N/A</v>
      </c>
      <c r="BH648" s="466" t="e">
        <f t="shared" si="944"/>
        <v>#N/A</v>
      </c>
      <c r="BI648" s="466" t="e">
        <f t="shared" si="944"/>
        <v>#N/A</v>
      </c>
      <c r="BJ648" s="466" t="e">
        <f t="shared" si="944"/>
        <v>#N/A</v>
      </c>
      <c r="BK648" s="466" t="e">
        <f t="shared" si="944"/>
        <v>#N/A</v>
      </c>
      <c r="BL648" s="466" t="e">
        <f t="shared" si="944"/>
        <v>#N/A</v>
      </c>
      <c r="BM648" s="466" t="e">
        <f t="shared" si="944"/>
        <v>#N/A</v>
      </c>
      <c r="BN648" s="466" t="e">
        <f t="shared" si="944"/>
        <v>#N/A</v>
      </c>
      <c r="BO648" s="466" t="e">
        <f t="shared" si="944"/>
        <v>#N/A</v>
      </c>
      <c r="BP648" s="466" t="e">
        <f t="shared" si="944"/>
        <v>#N/A</v>
      </c>
      <c r="BQ648" s="466" t="e">
        <f t="shared" si="944"/>
        <v>#N/A</v>
      </c>
      <c r="BR648" s="466" t="e">
        <f t="shared" si="944"/>
        <v>#N/A</v>
      </c>
      <c r="BS648" s="466" t="e">
        <f t="shared" si="944"/>
        <v>#N/A</v>
      </c>
    </row>
    <row r="649" spans="2:71">
      <c r="B649" s="48">
        <f t="shared" si="829"/>
        <v>1973</v>
      </c>
      <c r="E649" s="52"/>
      <c r="M649" s="466">
        <f t="shared" si="920"/>
        <v>10202.55046054487</v>
      </c>
      <c r="N649" s="466">
        <f t="shared" si="921"/>
        <v>9853.9270908939743</v>
      </c>
      <c r="X649" s="466" t="e">
        <f t="shared" si="922"/>
        <v>#N/A</v>
      </c>
      <c r="Y649" s="466" t="e">
        <f t="shared" si="923"/>
        <v>#N/A</v>
      </c>
      <c r="AA649" s="466">
        <f t="shared" ref="AA649:AE649" si="945">IF($B649=AA$85-1, AA$84, IF(AND($B649&gt;=AA$85, $B649&lt;=AA$86), AA648*(1+AA199)/(1+$G199), NA()))</f>
        <v>10202.55046054487</v>
      </c>
      <c r="AB649" s="466">
        <f t="shared" si="945"/>
        <v>9959.2463104655326</v>
      </c>
      <c r="AC649" s="466">
        <f t="shared" si="945"/>
        <v>9626.6131313710393</v>
      </c>
      <c r="AD649" s="466">
        <f t="shared" si="945"/>
        <v>9970.7517564588597</v>
      </c>
      <c r="AE649" s="466">
        <f t="shared" si="945"/>
        <v>10533.714623589611</v>
      </c>
      <c r="AG649" s="466">
        <f t="shared" si="822"/>
        <v>8160.1731601731608</v>
      </c>
      <c r="AM649" s="466" t="e">
        <f t="shared" ref="AM649:AQ649" si="946">IF($B649=AM$85-1, AM$84, IF(AND($B649&gt;=AM$85, $B649&lt;=AM$86), AM648*(1+AM199)/(1+$G199), NA()))</f>
        <v>#N/A</v>
      </c>
      <c r="AN649" s="466" t="e">
        <f t="shared" si="946"/>
        <v>#N/A</v>
      </c>
      <c r="AO649" s="466" t="e">
        <f t="shared" si="946"/>
        <v>#N/A</v>
      </c>
      <c r="AP649" s="466" t="e">
        <f t="shared" si="946"/>
        <v>#N/A</v>
      </c>
      <c r="AQ649" s="466" t="e">
        <f t="shared" si="946"/>
        <v>#N/A</v>
      </c>
      <c r="AS649" s="466" t="e">
        <f t="shared" si="824"/>
        <v>#N/A</v>
      </c>
      <c r="AU649" s="466" t="e">
        <f t="shared" ref="AU649:BS649" si="947">IF($B649=AU$85-1, AU$84, IF(AND($B649&gt;=AU$85, $B649&lt;=AU$86), AU648*(1+AU199)/(1+$G199), NA()))</f>
        <v>#N/A</v>
      </c>
      <c r="AV649" s="466" t="e">
        <f t="shared" si="947"/>
        <v>#N/A</v>
      </c>
      <c r="AW649" s="466" t="e">
        <f t="shared" si="947"/>
        <v>#N/A</v>
      </c>
      <c r="AX649" s="466" t="e">
        <f t="shared" si="947"/>
        <v>#N/A</v>
      </c>
      <c r="AY649" s="466" t="e">
        <f t="shared" si="947"/>
        <v>#N/A</v>
      </c>
      <c r="AZ649" s="466" t="e">
        <f t="shared" si="947"/>
        <v>#N/A</v>
      </c>
      <c r="BA649" s="466" t="e">
        <f t="shared" si="947"/>
        <v>#N/A</v>
      </c>
      <c r="BB649" s="466" t="e">
        <f t="shared" si="947"/>
        <v>#N/A</v>
      </c>
      <c r="BC649" s="466" t="e">
        <f t="shared" si="947"/>
        <v>#N/A</v>
      </c>
      <c r="BD649" s="466" t="e">
        <f t="shared" si="947"/>
        <v>#N/A</v>
      </c>
      <c r="BE649" s="466" t="e">
        <f t="shared" si="947"/>
        <v>#N/A</v>
      </c>
      <c r="BF649" s="466" t="e">
        <f t="shared" si="947"/>
        <v>#N/A</v>
      </c>
      <c r="BG649" s="466" t="e">
        <f t="shared" si="947"/>
        <v>#N/A</v>
      </c>
      <c r="BH649" s="466" t="e">
        <f t="shared" si="947"/>
        <v>#N/A</v>
      </c>
      <c r="BI649" s="466" t="e">
        <f t="shared" si="947"/>
        <v>#N/A</v>
      </c>
      <c r="BJ649" s="466" t="e">
        <f t="shared" si="947"/>
        <v>#N/A</v>
      </c>
      <c r="BK649" s="466" t="e">
        <f t="shared" si="947"/>
        <v>#N/A</v>
      </c>
      <c r="BL649" s="466" t="e">
        <f t="shared" si="947"/>
        <v>#N/A</v>
      </c>
      <c r="BM649" s="466" t="e">
        <f t="shared" si="947"/>
        <v>#N/A</v>
      </c>
      <c r="BN649" s="466" t="e">
        <f t="shared" si="947"/>
        <v>#N/A</v>
      </c>
      <c r="BO649" s="466" t="e">
        <f t="shared" si="947"/>
        <v>#N/A</v>
      </c>
      <c r="BP649" s="466" t="e">
        <f t="shared" si="947"/>
        <v>#N/A</v>
      </c>
      <c r="BQ649" s="466" t="e">
        <f t="shared" si="947"/>
        <v>#N/A</v>
      </c>
      <c r="BR649" s="466" t="e">
        <f t="shared" si="947"/>
        <v>#N/A</v>
      </c>
      <c r="BS649" s="466" t="e">
        <f t="shared" si="947"/>
        <v>#N/A</v>
      </c>
    </row>
    <row r="650" spans="2:71">
      <c r="B650" s="48">
        <f t="shared" si="829"/>
        <v>1974</v>
      </c>
      <c r="E650" s="52"/>
      <c r="M650" s="466">
        <f t="shared" si="920"/>
        <v>7400.762714206282</v>
      </c>
      <c r="N650" s="466">
        <f t="shared" si="921"/>
        <v>7513.6861371914856</v>
      </c>
      <c r="X650" s="466" t="e">
        <f t="shared" si="922"/>
        <v>#N/A</v>
      </c>
      <c r="Y650" s="466" t="e">
        <f t="shared" si="923"/>
        <v>#N/A</v>
      </c>
      <c r="AA650" s="466">
        <f t="shared" ref="AA650:AE650" si="948">IF($B650=AA$85-1, AA$84, IF(AND($B650&gt;=AA$85, $B650&lt;=AA$86), AA649*(1+AA200)/(1+$G200), NA()))</f>
        <v>7400.762714206282</v>
      </c>
      <c r="AB650" s="466">
        <f t="shared" si="948"/>
        <v>7445.464294605631</v>
      </c>
      <c r="AC650" s="466">
        <f t="shared" si="948"/>
        <v>7091.0915989977238</v>
      </c>
      <c r="AD650" s="466">
        <f t="shared" si="948"/>
        <v>7588.9461694138708</v>
      </c>
      <c r="AE650" s="466">
        <f t="shared" si="948"/>
        <v>8093.323320093622</v>
      </c>
      <c r="AG650" s="466">
        <f t="shared" si="822"/>
        <v>7263.9691714836226</v>
      </c>
      <c r="AM650" s="466" t="e">
        <f t="shared" ref="AM650:AQ650" si="949">IF($B650=AM$85-1, AM$84, IF(AND($B650&gt;=AM$85, $B650&lt;=AM$86), AM649*(1+AM200)/(1+$G200), NA()))</f>
        <v>#N/A</v>
      </c>
      <c r="AN650" s="466" t="e">
        <f t="shared" si="949"/>
        <v>#N/A</v>
      </c>
      <c r="AO650" s="466" t="e">
        <f t="shared" si="949"/>
        <v>#N/A</v>
      </c>
      <c r="AP650" s="466" t="e">
        <f t="shared" si="949"/>
        <v>#N/A</v>
      </c>
      <c r="AQ650" s="466" t="e">
        <f t="shared" si="949"/>
        <v>#N/A</v>
      </c>
      <c r="AS650" s="466" t="e">
        <f t="shared" si="824"/>
        <v>#N/A</v>
      </c>
      <c r="AU650" s="466" t="e">
        <f t="shared" ref="AU650:BS650" si="950">IF($B650=AU$85-1, AU$84, IF(AND($B650&gt;=AU$85, $B650&lt;=AU$86), AU649*(1+AU200)/(1+$G200), NA()))</f>
        <v>#N/A</v>
      </c>
      <c r="AV650" s="466" t="e">
        <f t="shared" si="950"/>
        <v>#N/A</v>
      </c>
      <c r="AW650" s="466" t="e">
        <f t="shared" si="950"/>
        <v>#N/A</v>
      </c>
      <c r="AX650" s="466" t="e">
        <f t="shared" si="950"/>
        <v>#N/A</v>
      </c>
      <c r="AY650" s="466" t="e">
        <f t="shared" si="950"/>
        <v>#N/A</v>
      </c>
      <c r="AZ650" s="466" t="e">
        <f t="shared" si="950"/>
        <v>#N/A</v>
      </c>
      <c r="BA650" s="466" t="e">
        <f t="shared" si="950"/>
        <v>#N/A</v>
      </c>
      <c r="BB650" s="466" t="e">
        <f t="shared" si="950"/>
        <v>#N/A</v>
      </c>
      <c r="BC650" s="466" t="e">
        <f t="shared" si="950"/>
        <v>#N/A</v>
      </c>
      <c r="BD650" s="466" t="e">
        <f t="shared" si="950"/>
        <v>#N/A</v>
      </c>
      <c r="BE650" s="466" t="e">
        <f t="shared" si="950"/>
        <v>#N/A</v>
      </c>
      <c r="BF650" s="466" t="e">
        <f t="shared" si="950"/>
        <v>#N/A</v>
      </c>
      <c r="BG650" s="466" t="e">
        <f t="shared" si="950"/>
        <v>#N/A</v>
      </c>
      <c r="BH650" s="466" t="e">
        <f t="shared" si="950"/>
        <v>#N/A</v>
      </c>
      <c r="BI650" s="466" t="e">
        <f t="shared" si="950"/>
        <v>#N/A</v>
      </c>
      <c r="BJ650" s="466" t="e">
        <f t="shared" si="950"/>
        <v>#N/A</v>
      </c>
      <c r="BK650" s="466" t="e">
        <f t="shared" si="950"/>
        <v>#N/A</v>
      </c>
      <c r="BL650" s="466" t="e">
        <f t="shared" si="950"/>
        <v>#N/A</v>
      </c>
      <c r="BM650" s="466" t="e">
        <f t="shared" si="950"/>
        <v>#N/A</v>
      </c>
      <c r="BN650" s="466" t="e">
        <f t="shared" si="950"/>
        <v>#N/A</v>
      </c>
      <c r="BO650" s="466" t="e">
        <f t="shared" si="950"/>
        <v>#N/A</v>
      </c>
      <c r="BP650" s="466" t="e">
        <f t="shared" si="950"/>
        <v>#N/A</v>
      </c>
      <c r="BQ650" s="466" t="e">
        <f t="shared" si="950"/>
        <v>#N/A</v>
      </c>
      <c r="BR650" s="466" t="e">
        <f t="shared" si="950"/>
        <v>#N/A</v>
      </c>
      <c r="BS650" s="466" t="e">
        <f t="shared" si="950"/>
        <v>#N/A</v>
      </c>
    </row>
    <row r="651" spans="2:71">
      <c r="B651" s="48">
        <f t="shared" si="829"/>
        <v>1975</v>
      </c>
      <c r="E651" s="52"/>
      <c r="M651" s="466">
        <f t="shared" si="920"/>
        <v>8990.4779906716758</v>
      </c>
      <c r="N651" s="466">
        <f t="shared" si="921"/>
        <v>8848.4746806131807</v>
      </c>
      <c r="X651" s="466" t="e">
        <f t="shared" si="922"/>
        <v>#N/A</v>
      </c>
      <c r="Y651" s="466" t="e">
        <f t="shared" si="923"/>
        <v>#N/A</v>
      </c>
      <c r="AA651" s="466">
        <f t="shared" ref="AA651:AE651" si="951">IF($B651=AA$85-1, AA$84, IF(AND($B651&gt;=AA$85, $B651&lt;=AA$86), AA650*(1+AA201)/(1+$G201), NA()))</f>
        <v>8990.4779906716758</v>
      </c>
      <c r="AB651" s="466">
        <f t="shared" si="951"/>
        <v>9248.4205659615418</v>
      </c>
      <c r="AC651" s="466">
        <f t="shared" si="951"/>
        <v>9029.5885785090686</v>
      </c>
      <c r="AD651" s="466">
        <f t="shared" si="951"/>
        <v>9218.7617617652922</v>
      </c>
      <c r="AE651" s="466">
        <f t="shared" si="951"/>
        <v>9611.3564679670199</v>
      </c>
      <c r="AG651" s="466">
        <f t="shared" si="822"/>
        <v>6792.7927927927931</v>
      </c>
      <c r="AM651" s="466" t="e">
        <f t="shared" ref="AM651:AQ651" si="952">IF($B651=AM$85-1, AM$84, IF(AND($B651&gt;=AM$85, $B651&lt;=AM$86), AM650*(1+AM201)/(1+$G201), NA()))</f>
        <v>#N/A</v>
      </c>
      <c r="AN651" s="466" t="e">
        <f t="shared" si="952"/>
        <v>#N/A</v>
      </c>
      <c r="AO651" s="466" t="e">
        <f t="shared" si="952"/>
        <v>#N/A</v>
      </c>
      <c r="AP651" s="466" t="e">
        <f t="shared" si="952"/>
        <v>#N/A</v>
      </c>
      <c r="AQ651" s="466" t="e">
        <f t="shared" si="952"/>
        <v>#N/A</v>
      </c>
      <c r="AS651" s="466" t="e">
        <f t="shared" si="824"/>
        <v>#N/A</v>
      </c>
      <c r="AU651" s="466" t="e">
        <f t="shared" ref="AU651:BS651" si="953">IF($B651=AU$85-1, AU$84, IF(AND($B651&gt;=AU$85, $B651&lt;=AU$86), AU650*(1+AU201)/(1+$G201), NA()))</f>
        <v>#N/A</v>
      </c>
      <c r="AV651" s="466" t="e">
        <f t="shared" si="953"/>
        <v>#N/A</v>
      </c>
      <c r="AW651" s="466" t="e">
        <f t="shared" si="953"/>
        <v>#N/A</v>
      </c>
      <c r="AX651" s="466" t="e">
        <f t="shared" si="953"/>
        <v>#N/A</v>
      </c>
      <c r="AY651" s="466" t="e">
        <f t="shared" si="953"/>
        <v>#N/A</v>
      </c>
      <c r="AZ651" s="466" t="e">
        <f t="shared" si="953"/>
        <v>#N/A</v>
      </c>
      <c r="BA651" s="466" t="e">
        <f t="shared" si="953"/>
        <v>#N/A</v>
      </c>
      <c r="BB651" s="466" t="e">
        <f t="shared" si="953"/>
        <v>#N/A</v>
      </c>
      <c r="BC651" s="466" t="e">
        <f t="shared" si="953"/>
        <v>#N/A</v>
      </c>
      <c r="BD651" s="466" t="e">
        <f t="shared" si="953"/>
        <v>#N/A</v>
      </c>
      <c r="BE651" s="466" t="e">
        <f t="shared" si="953"/>
        <v>#N/A</v>
      </c>
      <c r="BF651" s="466" t="e">
        <f t="shared" si="953"/>
        <v>#N/A</v>
      </c>
      <c r="BG651" s="466" t="e">
        <f t="shared" si="953"/>
        <v>#N/A</v>
      </c>
      <c r="BH651" s="466" t="e">
        <f t="shared" si="953"/>
        <v>#N/A</v>
      </c>
      <c r="BI651" s="466" t="e">
        <f t="shared" si="953"/>
        <v>#N/A</v>
      </c>
      <c r="BJ651" s="466" t="e">
        <f t="shared" si="953"/>
        <v>#N/A</v>
      </c>
      <c r="BK651" s="466" t="e">
        <f t="shared" si="953"/>
        <v>#N/A</v>
      </c>
      <c r="BL651" s="466" t="e">
        <f t="shared" si="953"/>
        <v>#N/A</v>
      </c>
      <c r="BM651" s="466" t="e">
        <f t="shared" si="953"/>
        <v>#N/A</v>
      </c>
      <c r="BN651" s="466" t="e">
        <f t="shared" si="953"/>
        <v>#N/A</v>
      </c>
      <c r="BO651" s="466" t="e">
        <f t="shared" si="953"/>
        <v>#N/A</v>
      </c>
      <c r="BP651" s="466" t="e">
        <f t="shared" si="953"/>
        <v>#N/A</v>
      </c>
      <c r="BQ651" s="466" t="e">
        <f t="shared" si="953"/>
        <v>#N/A</v>
      </c>
      <c r="BR651" s="466" t="e">
        <f t="shared" si="953"/>
        <v>#N/A</v>
      </c>
      <c r="BS651" s="466" t="e">
        <f t="shared" si="953"/>
        <v>#N/A</v>
      </c>
    </row>
    <row r="652" spans="2:71">
      <c r="B652" s="48">
        <f t="shared" si="829"/>
        <v>1976</v>
      </c>
      <c r="E652" s="52"/>
      <c r="M652" s="466">
        <f t="shared" si="920"/>
        <v>10031.340702607786</v>
      </c>
      <c r="N652" s="466">
        <f t="shared" si="921"/>
        <v>10302.825582930707</v>
      </c>
      <c r="X652" s="466" t="e">
        <f t="shared" si="922"/>
        <v>#N/A</v>
      </c>
      <c r="Y652" s="466" t="e">
        <f t="shared" si="923"/>
        <v>#N/A</v>
      </c>
      <c r="AA652" s="466">
        <f t="shared" ref="AA652:AE652" si="954">IF($B652=AA$85-1, AA$84, IF(AND($B652&gt;=AA$85, $B652&lt;=AA$86), AA651*(1+AA202)/(1+$G202), NA()))</f>
        <v>10031.340702607786</v>
      </c>
      <c r="AB652" s="466">
        <f t="shared" si="954"/>
        <v>10854.718400254853</v>
      </c>
      <c r="AC652" s="466">
        <f t="shared" si="954"/>
        <v>10751.49176858055</v>
      </c>
      <c r="AD652" s="466">
        <f t="shared" si="954"/>
        <v>11080.477245196807</v>
      </c>
      <c r="AE652" s="466">
        <f t="shared" si="954"/>
        <v>10850.292675360617</v>
      </c>
      <c r="AG652" s="466">
        <f t="shared" si="822"/>
        <v>6477.6632302405505</v>
      </c>
      <c r="AM652" s="466" t="e">
        <f t="shared" ref="AM652:AQ652" si="955">IF($B652=AM$85-1, AM$84, IF(AND($B652&gt;=AM$85, $B652&lt;=AM$86), AM651*(1+AM202)/(1+$G202), NA()))</f>
        <v>#N/A</v>
      </c>
      <c r="AN652" s="466" t="e">
        <f t="shared" si="955"/>
        <v>#N/A</v>
      </c>
      <c r="AO652" s="466" t="e">
        <f t="shared" si="955"/>
        <v>#N/A</v>
      </c>
      <c r="AP652" s="466" t="e">
        <f t="shared" si="955"/>
        <v>#N/A</v>
      </c>
      <c r="AQ652" s="466" t="e">
        <f t="shared" si="955"/>
        <v>#N/A</v>
      </c>
      <c r="AS652" s="466" t="e">
        <f t="shared" si="824"/>
        <v>#N/A</v>
      </c>
      <c r="AU652" s="466" t="e">
        <f t="shared" ref="AU652:BS652" si="956">IF($B652=AU$85-1, AU$84, IF(AND($B652&gt;=AU$85, $B652&lt;=AU$86), AU651*(1+AU202)/(1+$G202), NA()))</f>
        <v>#N/A</v>
      </c>
      <c r="AV652" s="466" t="e">
        <f t="shared" si="956"/>
        <v>#N/A</v>
      </c>
      <c r="AW652" s="466" t="e">
        <f t="shared" si="956"/>
        <v>#N/A</v>
      </c>
      <c r="AX652" s="466" t="e">
        <f t="shared" si="956"/>
        <v>#N/A</v>
      </c>
      <c r="AY652" s="466" t="e">
        <f t="shared" si="956"/>
        <v>#N/A</v>
      </c>
      <c r="AZ652" s="466" t="e">
        <f t="shared" si="956"/>
        <v>#N/A</v>
      </c>
      <c r="BA652" s="466" t="e">
        <f t="shared" si="956"/>
        <v>#N/A</v>
      </c>
      <c r="BB652" s="466" t="e">
        <f t="shared" si="956"/>
        <v>#N/A</v>
      </c>
      <c r="BC652" s="466" t="e">
        <f t="shared" si="956"/>
        <v>#N/A</v>
      </c>
      <c r="BD652" s="466" t="e">
        <f t="shared" si="956"/>
        <v>#N/A</v>
      </c>
      <c r="BE652" s="466" t="e">
        <f t="shared" si="956"/>
        <v>#N/A</v>
      </c>
      <c r="BF652" s="466" t="e">
        <f t="shared" si="956"/>
        <v>#N/A</v>
      </c>
      <c r="BG652" s="466" t="e">
        <f t="shared" si="956"/>
        <v>#N/A</v>
      </c>
      <c r="BH652" s="466" t="e">
        <f t="shared" si="956"/>
        <v>#N/A</v>
      </c>
      <c r="BI652" s="466" t="e">
        <f t="shared" si="956"/>
        <v>#N/A</v>
      </c>
      <c r="BJ652" s="466" t="e">
        <f t="shared" si="956"/>
        <v>#N/A</v>
      </c>
      <c r="BK652" s="466" t="e">
        <f t="shared" si="956"/>
        <v>#N/A</v>
      </c>
      <c r="BL652" s="466" t="e">
        <f t="shared" si="956"/>
        <v>#N/A</v>
      </c>
      <c r="BM652" s="466" t="e">
        <f t="shared" si="956"/>
        <v>#N/A</v>
      </c>
      <c r="BN652" s="466" t="e">
        <f t="shared" si="956"/>
        <v>#N/A</v>
      </c>
      <c r="BO652" s="466" t="e">
        <f t="shared" si="956"/>
        <v>#N/A</v>
      </c>
      <c r="BP652" s="466" t="e">
        <f t="shared" si="956"/>
        <v>#N/A</v>
      </c>
      <c r="BQ652" s="466" t="e">
        <f t="shared" si="956"/>
        <v>#N/A</v>
      </c>
      <c r="BR652" s="466" t="e">
        <f t="shared" si="956"/>
        <v>#N/A</v>
      </c>
      <c r="BS652" s="466" t="e">
        <f t="shared" si="956"/>
        <v>#N/A</v>
      </c>
    </row>
    <row r="653" spans="2:71">
      <c r="B653" s="48">
        <f t="shared" si="829"/>
        <v>1977</v>
      </c>
      <c r="E653" s="52"/>
      <c r="M653" s="466">
        <f t="shared" si="920"/>
        <v>9697.1433184981197</v>
      </c>
      <c r="N653" s="466">
        <f t="shared" si="921"/>
        <v>9511.0413363192183</v>
      </c>
      <c r="X653" s="466" t="e">
        <f t="shared" si="922"/>
        <v>#N/A</v>
      </c>
      <c r="Y653" s="466" t="e">
        <f t="shared" si="923"/>
        <v>#N/A</v>
      </c>
      <c r="AA653" s="466">
        <f t="shared" ref="AA653:AE653" si="957">IF($B653=AA$85-1, AA$84, IF(AND($B653&gt;=AA$85, $B653&lt;=AA$86), AA652*(1+AA203)/(1+$G203), NA()))</f>
        <v>9697.1433184981197</v>
      </c>
      <c r="AB653" s="466">
        <f t="shared" si="957"/>
        <v>10876.721580697027</v>
      </c>
      <c r="AC653" s="466">
        <f t="shared" si="957"/>
        <v>10967.010313917244</v>
      </c>
      <c r="AD653" s="466">
        <f t="shared" si="957"/>
        <v>11288.275037229823</v>
      </c>
      <c r="AE653" s="466">
        <f t="shared" si="957"/>
        <v>10845.822953439605</v>
      </c>
      <c r="AG653" s="466">
        <f t="shared" si="822"/>
        <v>6070.853462157811</v>
      </c>
      <c r="AM653" s="466" t="e">
        <f t="shared" ref="AM653:AQ653" si="958">IF($B653=AM$85-1, AM$84, IF(AND($B653&gt;=AM$85, $B653&lt;=AM$86), AM652*(1+AM203)/(1+$G203), NA()))</f>
        <v>#N/A</v>
      </c>
      <c r="AN653" s="466" t="e">
        <f t="shared" si="958"/>
        <v>#N/A</v>
      </c>
      <c r="AO653" s="466" t="e">
        <f t="shared" si="958"/>
        <v>#N/A</v>
      </c>
      <c r="AP653" s="466" t="e">
        <f t="shared" si="958"/>
        <v>#N/A</v>
      </c>
      <c r="AQ653" s="466" t="e">
        <f t="shared" si="958"/>
        <v>#N/A</v>
      </c>
      <c r="AS653" s="466" t="e">
        <f t="shared" si="824"/>
        <v>#N/A</v>
      </c>
      <c r="AU653" s="466" t="e">
        <f t="shared" ref="AU653:BS653" si="959">IF($B653=AU$85-1, AU$84, IF(AND($B653&gt;=AU$85, $B653&lt;=AU$86), AU652*(1+AU203)/(1+$G203), NA()))</f>
        <v>#N/A</v>
      </c>
      <c r="AV653" s="466" t="e">
        <f t="shared" si="959"/>
        <v>#N/A</v>
      </c>
      <c r="AW653" s="466" t="e">
        <f t="shared" si="959"/>
        <v>#N/A</v>
      </c>
      <c r="AX653" s="466" t="e">
        <f t="shared" si="959"/>
        <v>#N/A</v>
      </c>
      <c r="AY653" s="466" t="e">
        <f t="shared" si="959"/>
        <v>#N/A</v>
      </c>
      <c r="AZ653" s="466" t="e">
        <f t="shared" si="959"/>
        <v>#N/A</v>
      </c>
      <c r="BA653" s="466" t="e">
        <f t="shared" si="959"/>
        <v>#N/A</v>
      </c>
      <c r="BB653" s="466" t="e">
        <f t="shared" si="959"/>
        <v>#N/A</v>
      </c>
      <c r="BC653" s="466" t="e">
        <f t="shared" si="959"/>
        <v>#N/A</v>
      </c>
      <c r="BD653" s="466" t="e">
        <f t="shared" si="959"/>
        <v>#N/A</v>
      </c>
      <c r="BE653" s="466" t="e">
        <f t="shared" si="959"/>
        <v>#N/A</v>
      </c>
      <c r="BF653" s="466" t="e">
        <f t="shared" si="959"/>
        <v>#N/A</v>
      </c>
      <c r="BG653" s="466" t="e">
        <f t="shared" si="959"/>
        <v>#N/A</v>
      </c>
      <c r="BH653" s="466" t="e">
        <f t="shared" si="959"/>
        <v>#N/A</v>
      </c>
      <c r="BI653" s="466" t="e">
        <f t="shared" si="959"/>
        <v>#N/A</v>
      </c>
      <c r="BJ653" s="466" t="e">
        <f t="shared" si="959"/>
        <v>#N/A</v>
      </c>
      <c r="BK653" s="466" t="e">
        <f t="shared" si="959"/>
        <v>#N/A</v>
      </c>
      <c r="BL653" s="466" t="e">
        <f t="shared" si="959"/>
        <v>#N/A</v>
      </c>
      <c r="BM653" s="466" t="e">
        <f t="shared" si="959"/>
        <v>#N/A</v>
      </c>
      <c r="BN653" s="466" t="e">
        <f t="shared" si="959"/>
        <v>#N/A</v>
      </c>
      <c r="BO653" s="466" t="e">
        <f t="shared" si="959"/>
        <v>#N/A</v>
      </c>
      <c r="BP653" s="466" t="e">
        <f t="shared" si="959"/>
        <v>#N/A</v>
      </c>
      <c r="BQ653" s="466" t="e">
        <f t="shared" si="959"/>
        <v>#N/A</v>
      </c>
      <c r="BR653" s="466" t="e">
        <f t="shared" si="959"/>
        <v>#N/A</v>
      </c>
      <c r="BS653" s="466" t="e">
        <f t="shared" si="959"/>
        <v>#N/A</v>
      </c>
    </row>
    <row r="654" spans="2:71">
      <c r="B654" s="48">
        <f t="shared" si="829"/>
        <v>1978</v>
      </c>
      <c r="E654" s="52"/>
      <c r="M654" s="466">
        <f t="shared" si="920"/>
        <v>10074.684170842782</v>
      </c>
      <c r="N654" s="466">
        <f t="shared" si="921"/>
        <v>9150.3732584930658</v>
      </c>
      <c r="X654" s="466" t="e">
        <f t="shared" si="922"/>
        <v>#N/A</v>
      </c>
      <c r="Y654" s="466" t="e">
        <f t="shared" si="923"/>
        <v>#N/A</v>
      </c>
      <c r="AA654" s="466">
        <f t="shared" ref="AA654:AE654" si="960">IF($B654=AA$85-1, AA$84, IF(AND($B654&gt;=AA$85, $B654&lt;=AA$86), AA653*(1+AA204)/(1+$G204), NA()))</f>
        <v>10074.684170842782</v>
      </c>
      <c r="AB654" s="466">
        <f t="shared" si="960"/>
        <v>11363.442801212095</v>
      </c>
      <c r="AC654" s="466">
        <f t="shared" si="960"/>
        <v>11664.152138522619</v>
      </c>
      <c r="AD654" s="466">
        <f t="shared" si="960"/>
        <v>11685.396615626041</v>
      </c>
      <c r="AE654" s="466">
        <f t="shared" si="960"/>
        <v>11238.342406496817</v>
      </c>
      <c r="AG654" s="466">
        <f t="shared" si="822"/>
        <v>5568.6853766617442</v>
      </c>
      <c r="AM654" s="466" t="e">
        <f t="shared" ref="AM654:AQ654" si="961">IF($B654=AM$85-1, AM$84, IF(AND($B654&gt;=AM$85, $B654&lt;=AM$86), AM653*(1+AM204)/(1+$G204), NA()))</f>
        <v>#N/A</v>
      </c>
      <c r="AN654" s="466" t="e">
        <f t="shared" si="961"/>
        <v>#N/A</v>
      </c>
      <c r="AO654" s="466" t="e">
        <f t="shared" si="961"/>
        <v>#N/A</v>
      </c>
      <c r="AP654" s="466" t="e">
        <f t="shared" si="961"/>
        <v>#N/A</v>
      </c>
      <c r="AQ654" s="466" t="e">
        <f t="shared" si="961"/>
        <v>#N/A</v>
      </c>
      <c r="AS654" s="466" t="e">
        <f t="shared" si="824"/>
        <v>#N/A</v>
      </c>
      <c r="AU654" s="466" t="e">
        <f t="shared" ref="AU654:BS654" si="962">IF($B654=AU$85-1, AU$84, IF(AND($B654&gt;=AU$85, $B654&lt;=AU$86), AU653*(1+AU204)/(1+$G204), NA()))</f>
        <v>#N/A</v>
      </c>
      <c r="AV654" s="466" t="e">
        <f t="shared" si="962"/>
        <v>#N/A</v>
      </c>
      <c r="AW654" s="466" t="e">
        <f t="shared" si="962"/>
        <v>#N/A</v>
      </c>
      <c r="AX654" s="466" t="e">
        <f t="shared" si="962"/>
        <v>#N/A</v>
      </c>
      <c r="AY654" s="466" t="e">
        <f t="shared" si="962"/>
        <v>#N/A</v>
      </c>
      <c r="AZ654" s="466" t="e">
        <f t="shared" si="962"/>
        <v>#N/A</v>
      </c>
      <c r="BA654" s="466" t="e">
        <f t="shared" si="962"/>
        <v>#N/A</v>
      </c>
      <c r="BB654" s="466" t="e">
        <f t="shared" si="962"/>
        <v>#N/A</v>
      </c>
      <c r="BC654" s="466" t="e">
        <f t="shared" si="962"/>
        <v>#N/A</v>
      </c>
      <c r="BD654" s="466" t="e">
        <f t="shared" si="962"/>
        <v>#N/A</v>
      </c>
      <c r="BE654" s="466" t="e">
        <f t="shared" si="962"/>
        <v>#N/A</v>
      </c>
      <c r="BF654" s="466" t="e">
        <f t="shared" si="962"/>
        <v>#N/A</v>
      </c>
      <c r="BG654" s="466" t="e">
        <f t="shared" si="962"/>
        <v>#N/A</v>
      </c>
      <c r="BH654" s="466" t="e">
        <f t="shared" si="962"/>
        <v>#N/A</v>
      </c>
      <c r="BI654" s="466" t="e">
        <f t="shared" si="962"/>
        <v>#N/A</v>
      </c>
      <c r="BJ654" s="466" t="e">
        <f t="shared" si="962"/>
        <v>#N/A</v>
      </c>
      <c r="BK654" s="466" t="e">
        <f t="shared" si="962"/>
        <v>#N/A</v>
      </c>
      <c r="BL654" s="466" t="e">
        <f t="shared" si="962"/>
        <v>#N/A</v>
      </c>
      <c r="BM654" s="466" t="e">
        <f t="shared" si="962"/>
        <v>#N/A</v>
      </c>
      <c r="BN654" s="466" t="e">
        <f t="shared" si="962"/>
        <v>#N/A</v>
      </c>
      <c r="BO654" s="466" t="e">
        <f t="shared" si="962"/>
        <v>#N/A</v>
      </c>
      <c r="BP654" s="466" t="e">
        <f t="shared" si="962"/>
        <v>#N/A</v>
      </c>
      <c r="BQ654" s="466" t="e">
        <f t="shared" si="962"/>
        <v>#N/A</v>
      </c>
      <c r="BR654" s="466" t="e">
        <f t="shared" si="962"/>
        <v>#N/A</v>
      </c>
      <c r="BS654" s="466" t="e">
        <f t="shared" si="962"/>
        <v>#N/A</v>
      </c>
    </row>
    <row r="655" spans="2:71">
      <c r="B655" s="48">
        <f t="shared" si="829"/>
        <v>1979</v>
      </c>
      <c r="E655" s="52"/>
      <c r="M655" s="466">
        <f t="shared" si="920"/>
        <v>10167.043925429818</v>
      </c>
      <c r="N655" s="466">
        <f t="shared" si="921"/>
        <v>9220.4070995994061</v>
      </c>
      <c r="X655" s="466" t="e">
        <f t="shared" si="922"/>
        <v>#N/A</v>
      </c>
      <c r="Y655" s="466" t="e">
        <f t="shared" si="923"/>
        <v>#N/A</v>
      </c>
      <c r="AA655" s="466">
        <f t="shared" ref="AA655:AE655" si="963">IF($B655=AA$85-1, AA$84, IF(AND($B655&gt;=AA$85, $B655&lt;=AA$86), AA654*(1+AA205)/(1+$G205), NA()))</f>
        <v>10167.043925429818</v>
      </c>
      <c r="AB655" s="466">
        <f t="shared" si="963"/>
        <v>11710.452829056845</v>
      </c>
      <c r="AC655" s="466">
        <f t="shared" si="963"/>
        <v>12154.463575830194</v>
      </c>
      <c r="AD655" s="466">
        <f t="shared" si="963"/>
        <v>12165.212119165839</v>
      </c>
      <c r="AE655" s="466">
        <f t="shared" si="963"/>
        <v>10979.038225177743</v>
      </c>
      <c r="AG655" s="466">
        <f t="shared" si="822"/>
        <v>4915.2542372881371</v>
      </c>
      <c r="AM655" s="466" t="e">
        <f t="shared" ref="AM655:AQ655" si="964">IF($B655=AM$85-1, AM$84, IF(AND($B655&gt;=AM$85, $B655&lt;=AM$86), AM654*(1+AM205)/(1+$G205), NA()))</f>
        <v>#N/A</v>
      </c>
      <c r="AN655" s="466" t="e">
        <f t="shared" si="964"/>
        <v>#N/A</v>
      </c>
      <c r="AO655" s="466" t="e">
        <f t="shared" si="964"/>
        <v>#N/A</v>
      </c>
      <c r="AP655" s="466" t="e">
        <f t="shared" si="964"/>
        <v>#N/A</v>
      </c>
      <c r="AQ655" s="466" t="e">
        <f t="shared" si="964"/>
        <v>#N/A</v>
      </c>
      <c r="AS655" s="466" t="e">
        <f t="shared" si="824"/>
        <v>#N/A</v>
      </c>
      <c r="AU655" s="466" t="e">
        <f t="shared" ref="AU655:BS655" si="965">IF($B655=AU$85-1, AU$84, IF(AND($B655&gt;=AU$85, $B655&lt;=AU$86), AU654*(1+AU205)/(1+$G205), NA()))</f>
        <v>#N/A</v>
      </c>
      <c r="AV655" s="466" t="e">
        <f t="shared" si="965"/>
        <v>#N/A</v>
      </c>
      <c r="AW655" s="466" t="e">
        <f t="shared" si="965"/>
        <v>#N/A</v>
      </c>
      <c r="AX655" s="466" t="e">
        <f t="shared" si="965"/>
        <v>#N/A</v>
      </c>
      <c r="AY655" s="466" t="e">
        <f t="shared" si="965"/>
        <v>#N/A</v>
      </c>
      <c r="AZ655" s="466" t="e">
        <f t="shared" si="965"/>
        <v>#N/A</v>
      </c>
      <c r="BA655" s="466" t="e">
        <f t="shared" si="965"/>
        <v>#N/A</v>
      </c>
      <c r="BB655" s="466" t="e">
        <f t="shared" si="965"/>
        <v>#N/A</v>
      </c>
      <c r="BC655" s="466" t="e">
        <f t="shared" si="965"/>
        <v>#N/A</v>
      </c>
      <c r="BD655" s="466" t="e">
        <f t="shared" si="965"/>
        <v>#N/A</v>
      </c>
      <c r="BE655" s="466" t="e">
        <f t="shared" si="965"/>
        <v>#N/A</v>
      </c>
      <c r="BF655" s="466" t="e">
        <f t="shared" si="965"/>
        <v>#N/A</v>
      </c>
      <c r="BG655" s="466" t="e">
        <f t="shared" si="965"/>
        <v>#N/A</v>
      </c>
      <c r="BH655" s="466" t="e">
        <f t="shared" si="965"/>
        <v>#N/A</v>
      </c>
      <c r="BI655" s="466" t="e">
        <f t="shared" si="965"/>
        <v>#N/A</v>
      </c>
      <c r="BJ655" s="466" t="e">
        <f t="shared" si="965"/>
        <v>#N/A</v>
      </c>
      <c r="BK655" s="466" t="e">
        <f t="shared" si="965"/>
        <v>#N/A</v>
      </c>
      <c r="BL655" s="466" t="e">
        <f t="shared" si="965"/>
        <v>#N/A</v>
      </c>
      <c r="BM655" s="466" t="e">
        <f t="shared" si="965"/>
        <v>#N/A</v>
      </c>
      <c r="BN655" s="466" t="e">
        <f t="shared" si="965"/>
        <v>#N/A</v>
      </c>
      <c r="BO655" s="466" t="e">
        <f t="shared" si="965"/>
        <v>#N/A</v>
      </c>
      <c r="BP655" s="466" t="e">
        <f t="shared" si="965"/>
        <v>#N/A</v>
      </c>
      <c r="BQ655" s="466" t="e">
        <f t="shared" si="965"/>
        <v>#N/A</v>
      </c>
      <c r="BR655" s="466" t="e">
        <f t="shared" si="965"/>
        <v>#N/A</v>
      </c>
      <c r="BS655" s="466" t="e">
        <f t="shared" si="965"/>
        <v>#N/A</v>
      </c>
    </row>
    <row r="656" spans="2:71">
      <c r="B656" s="48">
        <f t="shared" si="829"/>
        <v>1980</v>
      </c>
      <c r="E656" s="52"/>
      <c r="M656" s="466">
        <f t="shared" si="920"/>
        <v>11184.852726506784</v>
      </c>
      <c r="N656" s="466">
        <f t="shared" si="921"/>
        <v>9880.8064545114466</v>
      </c>
      <c r="X656" s="466" t="e">
        <f t="shared" si="922"/>
        <v>#N/A</v>
      </c>
      <c r="Y656" s="466" t="e">
        <f t="shared" si="923"/>
        <v>#N/A</v>
      </c>
      <c r="AA656" s="466">
        <f t="shared" ref="AA656:AE656" si="966">IF($B656=AA$85-1, AA$84, IF(AND($B656&gt;=AA$85, $B656&lt;=AA$86), AA655*(1+AA206)/(1+$G206), NA()))</f>
        <v>11184.852726506784</v>
      </c>
      <c r="AB656" s="466">
        <f t="shared" si="966"/>
        <v>12593.850221504521</v>
      </c>
      <c r="AC656" s="466">
        <f t="shared" si="966"/>
        <v>13194.410361366823</v>
      </c>
      <c r="AD656" s="466">
        <f t="shared" si="966"/>
        <v>12898.783392645246</v>
      </c>
      <c r="AE656" s="466">
        <f t="shared" si="966"/>
        <v>11362.154217269695</v>
      </c>
      <c r="AG656" s="466">
        <f t="shared" si="822"/>
        <v>4368.4820393974524</v>
      </c>
      <c r="AM656" s="466" t="e">
        <f t="shared" ref="AM656:AQ656" si="967">IF($B656=AM$85-1, AM$84, IF(AND($B656&gt;=AM$85, $B656&lt;=AM$86), AM655*(1+AM206)/(1+$G206), NA()))</f>
        <v>#N/A</v>
      </c>
      <c r="AN656" s="466" t="e">
        <f t="shared" si="967"/>
        <v>#N/A</v>
      </c>
      <c r="AO656" s="466" t="e">
        <f t="shared" si="967"/>
        <v>#N/A</v>
      </c>
      <c r="AP656" s="466" t="e">
        <f t="shared" si="967"/>
        <v>#N/A</v>
      </c>
      <c r="AQ656" s="466" t="e">
        <f t="shared" si="967"/>
        <v>#N/A</v>
      </c>
      <c r="AS656" s="466" t="e">
        <f t="shared" si="824"/>
        <v>#N/A</v>
      </c>
      <c r="AU656" s="466" t="e">
        <f t="shared" ref="AU656:BS656" si="968">IF($B656=AU$85-1, AU$84, IF(AND($B656&gt;=AU$85, $B656&lt;=AU$86), AU655*(1+AU206)/(1+$G206), NA()))</f>
        <v>#N/A</v>
      </c>
      <c r="AV656" s="466" t="e">
        <f t="shared" si="968"/>
        <v>#N/A</v>
      </c>
      <c r="AW656" s="466" t="e">
        <f t="shared" si="968"/>
        <v>#N/A</v>
      </c>
      <c r="AX656" s="466" t="e">
        <f t="shared" si="968"/>
        <v>#N/A</v>
      </c>
      <c r="AY656" s="466" t="e">
        <f t="shared" si="968"/>
        <v>#N/A</v>
      </c>
      <c r="AZ656" s="466" t="e">
        <f t="shared" si="968"/>
        <v>#N/A</v>
      </c>
      <c r="BA656" s="466" t="e">
        <f t="shared" si="968"/>
        <v>#N/A</v>
      </c>
      <c r="BB656" s="466" t="e">
        <f t="shared" si="968"/>
        <v>#N/A</v>
      </c>
      <c r="BC656" s="466" t="e">
        <f t="shared" si="968"/>
        <v>#N/A</v>
      </c>
      <c r="BD656" s="466" t="e">
        <f t="shared" si="968"/>
        <v>#N/A</v>
      </c>
      <c r="BE656" s="466" t="e">
        <f t="shared" si="968"/>
        <v>#N/A</v>
      </c>
      <c r="BF656" s="466" t="e">
        <f t="shared" si="968"/>
        <v>#N/A</v>
      </c>
      <c r="BG656" s="466" t="e">
        <f t="shared" si="968"/>
        <v>#N/A</v>
      </c>
      <c r="BH656" s="466" t="e">
        <f t="shared" si="968"/>
        <v>#N/A</v>
      </c>
      <c r="BI656" s="466" t="e">
        <f t="shared" si="968"/>
        <v>#N/A</v>
      </c>
      <c r="BJ656" s="466" t="e">
        <f t="shared" si="968"/>
        <v>#N/A</v>
      </c>
      <c r="BK656" s="466" t="e">
        <f t="shared" si="968"/>
        <v>#N/A</v>
      </c>
      <c r="BL656" s="466" t="e">
        <f t="shared" si="968"/>
        <v>#N/A</v>
      </c>
      <c r="BM656" s="466" t="e">
        <f t="shared" si="968"/>
        <v>#N/A</v>
      </c>
      <c r="BN656" s="466" t="e">
        <f t="shared" si="968"/>
        <v>#N/A</v>
      </c>
      <c r="BO656" s="466" t="e">
        <f t="shared" si="968"/>
        <v>#N/A</v>
      </c>
      <c r="BP656" s="466" t="e">
        <f t="shared" si="968"/>
        <v>#N/A</v>
      </c>
      <c r="BQ656" s="466" t="e">
        <f t="shared" si="968"/>
        <v>#N/A</v>
      </c>
      <c r="BR656" s="466" t="e">
        <f t="shared" si="968"/>
        <v>#N/A</v>
      </c>
      <c r="BS656" s="466" t="e">
        <f t="shared" si="968"/>
        <v>#N/A</v>
      </c>
    </row>
    <row r="657" spans="2:71">
      <c r="B657" s="48">
        <f t="shared" si="829"/>
        <v>1981</v>
      </c>
      <c r="E657" s="52"/>
      <c r="M657" s="466">
        <f t="shared" si="920"/>
        <v>10074.001988953527</v>
      </c>
      <c r="N657" s="466">
        <f t="shared" si="921"/>
        <v>9084.952913230105</v>
      </c>
      <c r="X657" s="466" t="e">
        <f t="shared" si="922"/>
        <v>#N/A</v>
      </c>
      <c r="Y657" s="466" t="e">
        <f t="shared" si="923"/>
        <v>#N/A</v>
      </c>
      <c r="AA657" s="466">
        <f t="shared" ref="AA657:AE657" si="969">IF($B657=AA$85-1, AA$84, IF(AND($B657&gt;=AA$85, $B657&lt;=AA$86), AA656*(1+AA207)/(1+$G207), NA()))</f>
        <v>10074.001988953527</v>
      </c>
      <c r="AB657" s="466">
        <f t="shared" si="969"/>
        <v>11964.21841183968</v>
      </c>
      <c r="AC657" s="466">
        <f t="shared" si="969"/>
        <v>12614.836661370211</v>
      </c>
      <c r="AD657" s="466">
        <f t="shared" si="969"/>
        <v>12439.772476540373</v>
      </c>
      <c r="AE657" s="466">
        <f t="shared" si="969"/>
        <v>10565.357190043751</v>
      </c>
      <c r="AG657" s="466">
        <f t="shared" si="822"/>
        <v>4010.6382978723418</v>
      </c>
      <c r="AM657" s="466" t="e">
        <f t="shared" ref="AM657:AQ657" si="970">IF($B657=AM$85-1, AM$84, IF(AND($B657&gt;=AM$85, $B657&lt;=AM$86), AM656*(1+AM207)/(1+$G207), NA()))</f>
        <v>#N/A</v>
      </c>
      <c r="AN657" s="466" t="e">
        <f t="shared" si="970"/>
        <v>#N/A</v>
      </c>
      <c r="AO657" s="466" t="e">
        <f t="shared" si="970"/>
        <v>#N/A</v>
      </c>
      <c r="AP657" s="466" t="e">
        <f t="shared" si="970"/>
        <v>#N/A</v>
      </c>
      <c r="AQ657" s="466" t="e">
        <f t="shared" si="970"/>
        <v>#N/A</v>
      </c>
      <c r="AS657" s="466" t="e">
        <f t="shared" si="824"/>
        <v>#N/A</v>
      </c>
      <c r="AU657" s="466" t="e">
        <f t="shared" ref="AU657:BS657" si="971">IF($B657=AU$85-1, AU$84, IF(AND($B657&gt;=AU$85, $B657&lt;=AU$86), AU656*(1+AU207)/(1+$G207), NA()))</f>
        <v>#N/A</v>
      </c>
      <c r="AV657" s="466" t="e">
        <f t="shared" si="971"/>
        <v>#N/A</v>
      </c>
      <c r="AW657" s="466" t="e">
        <f t="shared" si="971"/>
        <v>#N/A</v>
      </c>
      <c r="AX657" s="466" t="e">
        <f t="shared" si="971"/>
        <v>#N/A</v>
      </c>
      <c r="AY657" s="466" t="e">
        <f t="shared" si="971"/>
        <v>#N/A</v>
      </c>
      <c r="AZ657" s="466" t="e">
        <f t="shared" si="971"/>
        <v>#N/A</v>
      </c>
      <c r="BA657" s="466" t="e">
        <f t="shared" si="971"/>
        <v>#N/A</v>
      </c>
      <c r="BB657" s="466" t="e">
        <f t="shared" si="971"/>
        <v>#N/A</v>
      </c>
      <c r="BC657" s="466" t="e">
        <f t="shared" si="971"/>
        <v>#N/A</v>
      </c>
      <c r="BD657" s="466" t="e">
        <f t="shared" si="971"/>
        <v>#N/A</v>
      </c>
      <c r="BE657" s="466" t="e">
        <f t="shared" si="971"/>
        <v>#N/A</v>
      </c>
      <c r="BF657" s="466" t="e">
        <f t="shared" si="971"/>
        <v>#N/A</v>
      </c>
      <c r="BG657" s="466" t="e">
        <f t="shared" si="971"/>
        <v>#N/A</v>
      </c>
      <c r="BH657" s="466" t="e">
        <f t="shared" si="971"/>
        <v>#N/A</v>
      </c>
      <c r="BI657" s="466" t="e">
        <f t="shared" si="971"/>
        <v>#N/A</v>
      </c>
      <c r="BJ657" s="466" t="e">
        <f t="shared" si="971"/>
        <v>#N/A</v>
      </c>
      <c r="BK657" s="466" t="e">
        <f t="shared" si="971"/>
        <v>#N/A</v>
      </c>
      <c r="BL657" s="466" t="e">
        <f t="shared" si="971"/>
        <v>#N/A</v>
      </c>
      <c r="BM657" s="466" t="e">
        <f t="shared" si="971"/>
        <v>#N/A</v>
      </c>
      <c r="BN657" s="466" t="e">
        <f t="shared" si="971"/>
        <v>#N/A</v>
      </c>
      <c r="BO657" s="466" t="e">
        <f t="shared" si="971"/>
        <v>#N/A</v>
      </c>
      <c r="BP657" s="466" t="e">
        <f t="shared" si="971"/>
        <v>#N/A</v>
      </c>
      <c r="BQ657" s="466" t="e">
        <f t="shared" si="971"/>
        <v>#N/A</v>
      </c>
      <c r="BR657" s="466" t="e">
        <f t="shared" si="971"/>
        <v>#N/A</v>
      </c>
      <c r="BS657" s="466" t="e">
        <f t="shared" si="971"/>
        <v>#N/A</v>
      </c>
    </row>
    <row r="658" spans="2:71">
      <c r="B658" s="48">
        <f t="shared" si="829"/>
        <v>1982</v>
      </c>
      <c r="E658" s="52"/>
      <c r="M658" s="466">
        <f t="shared" si="920"/>
        <v>11297.577373409471</v>
      </c>
      <c r="N658" s="466">
        <f t="shared" si="921"/>
        <v>10976.492382316592</v>
      </c>
      <c r="X658" s="466" t="e">
        <f t="shared" si="922"/>
        <v>#N/A</v>
      </c>
      <c r="Y658" s="466" t="e">
        <f t="shared" si="923"/>
        <v>#N/A</v>
      </c>
      <c r="AA658" s="466">
        <f t="shared" ref="AA658:AE658" si="972">IF($B658=AA$85-1, AA$84, IF(AND($B658&gt;=AA$85, $B658&lt;=AA$86), AA657*(1+AA208)/(1+$G208), NA()))</f>
        <v>11297.577373409471</v>
      </c>
      <c r="AB658" s="466">
        <f t="shared" si="972"/>
        <v>13612.223007479948</v>
      </c>
      <c r="AC658" s="466">
        <f t="shared" si="972"/>
        <v>14327.935150480396</v>
      </c>
      <c r="AD658" s="466">
        <f t="shared" si="972"/>
        <v>14374.359467256789</v>
      </c>
      <c r="AE658" s="466">
        <f t="shared" si="972"/>
        <v>12296.908008522487</v>
      </c>
      <c r="AG658" s="466">
        <f t="shared" si="822"/>
        <v>3862.7049180327886</v>
      </c>
      <c r="AM658" s="466" t="e">
        <f t="shared" ref="AM658:AQ658" si="973">IF($B658=AM$85-1, AM$84, IF(AND($B658&gt;=AM$85, $B658&lt;=AM$86), AM657*(1+AM208)/(1+$G208), NA()))</f>
        <v>#N/A</v>
      </c>
      <c r="AN658" s="466" t="e">
        <f t="shared" si="973"/>
        <v>#N/A</v>
      </c>
      <c r="AO658" s="466" t="e">
        <f t="shared" si="973"/>
        <v>#N/A</v>
      </c>
      <c r="AP658" s="466" t="e">
        <f t="shared" si="973"/>
        <v>#N/A</v>
      </c>
      <c r="AQ658" s="466" t="e">
        <f t="shared" si="973"/>
        <v>#N/A</v>
      </c>
      <c r="AS658" s="466" t="e">
        <f t="shared" si="824"/>
        <v>#N/A</v>
      </c>
      <c r="AU658" s="466" t="e">
        <f t="shared" ref="AU658:BS658" si="974">IF($B658=AU$85-1, AU$84, IF(AND($B658&gt;=AU$85, $B658&lt;=AU$86), AU657*(1+AU208)/(1+$G208), NA()))</f>
        <v>#N/A</v>
      </c>
      <c r="AV658" s="466" t="e">
        <f t="shared" si="974"/>
        <v>#N/A</v>
      </c>
      <c r="AW658" s="466" t="e">
        <f t="shared" si="974"/>
        <v>#N/A</v>
      </c>
      <c r="AX658" s="466" t="e">
        <f t="shared" si="974"/>
        <v>#N/A</v>
      </c>
      <c r="AY658" s="466" t="e">
        <f t="shared" si="974"/>
        <v>#N/A</v>
      </c>
      <c r="AZ658" s="466" t="e">
        <f t="shared" si="974"/>
        <v>#N/A</v>
      </c>
      <c r="BA658" s="466" t="e">
        <f t="shared" si="974"/>
        <v>#N/A</v>
      </c>
      <c r="BB658" s="466" t="e">
        <f t="shared" si="974"/>
        <v>#N/A</v>
      </c>
      <c r="BC658" s="466" t="e">
        <f t="shared" si="974"/>
        <v>#N/A</v>
      </c>
      <c r="BD658" s="466" t="e">
        <f t="shared" si="974"/>
        <v>#N/A</v>
      </c>
      <c r="BE658" s="466" t="e">
        <f t="shared" si="974"/>
        <v>#N/A</v>
      </c>
      <c r="BF658" s="466" t="e">
        <f t="shared" si="974"/>
        <v>#N/A</v>
      </c>
      <c r="BG658" s="466" t="e">
        <f t="shared" si="974"/>
        <v>#N/A</v>
      </c>
      <c r="BH658" s="466" t="e">
        <f t="shared" si="974"/>
        <v>#N/A</v>
      </c>
      <c r="BI658" s="466" t="e">
        <f t="shared" si="974"/>
        <v>#N/A</v>
      </c>
      <c r="BJ658" s="466" t="e">
        <f t="shared" si="974"/>
        <v>#N/A</v>
      </c>
      <c r="BK658" s="466" t="e">
        <f t="shared" si="974"/>
        <v>#N/A</v>
      </c>
      <c r="BL658" s="466" t="e">
        <f t="shared" si="974"/>
        <v>#N/A</v>
      </c>
      <c r="BM658" s="466" t="e">
        <f t="shared" si="974"/>
        <v>#N/A</v>
      </c>
      <c r="BN658" s="466" t="e">
        <f t="shared" si="974"/>
        <v>#N/A</v>
      </c>
      <c r="BO658" s="466" t="e">
        <f t="shared" si="974"/>
        <v>#N/A</v>
      </c>
      <c r="BP658" s="466" t="e">
        <f t="shared" si="974"/>
        <v>#N/A</v>
      </c>
      <c r="BQ658" s="466" t="e">
        <f t="shared" si="974"/>
        <v>#N/A</v>
      </c>
      <c r="BR658" s="466" t="e">
        <f t="shared" si="974"/>
        <v>#N/A</v>
      </c>
      <c r="BS658" s="466" t="e">
        <f t="shared" si="974"/>
        <v>#N/A</v>
      </c>
    </row>
    <row r="659" spans="2:71">
      <c r="B659" s="48">
        <f t="shared" si="829"/>
        <v>1983</v>
      </c>
      <c r="E659" s="52"/>
      <c r="M659" s="466">
        <f t="shared" si="920"/>
        <v>13019.87148287486</v>
      </c>
      <c r="N659" s="466">
        <f t="shared" si="921"/>
        <v>12304.162043674585</v>
      </c>
      <c r="X659" s="466" t="e">
        <f t="shared" si="922"/>
        <v>#N/A</v>
      </c>
      <c r="Y659" s="466" t="e">
        <f t="shared" si="923"/>
        <v>#N/A</v>
      </c>
      <c r="AA659" s="466">
        <f t="shared" ref="AA659:AE659" si="975">IF($B659=AA$85-1, AA$84, IF(AND($B659&gt;=AA$85, $B659&lt;=AA$86), AA658*(1+AA209)/(1+$G209), NA()))</f>
        <v>13019.87148287486</v>
      </c>
      <c r="AB659" s="466">
        <f t="shared" si="975"/>
        <v>16021.196970772467</v>
      </c>
      <c r="AC659" s="466">
        <f t="shared" si="975"/>
        <v>17001.453263873471</v>
      </c>
      <c r="AD659" s="466">
        <f t="shared" si="975"/>
        <v>17036.820165167635</v>
      </c>
      <c r="AE659" s="466">
        <f t="shared" si="975"/>
        <v>14069.610064060962</v>
      </c>
      <c r="AG659" s="466">
        <f t="shared" si="822"/>
        <v>3721.6189536031602</v>
      </c>
      <c r="AM659" s="466" t="e">
        <f t="shared" ref="AM659:AQ659" si="976">IF($B659=AM$85-1, AM$84, IF(AND($B659&gt;=AM$85, $B659&lt;=AM$86), AM658*(1+AM209)/(1+$G209), NA()))</f>
        <v>#N/A</v>
      </c>
      <c r="AN659" s="466" t="e">
        <f t="shared" si="976"/>
        <v>#N/A</v>
      </c>
      <c r="AO659" s="466" t="e">
        <f t="shared" si="976"/>
        <v>#N/A</v>
      </c>
      <c r="AP659" s="466" t="e">
        <f t="shared" si="976"/>
        <v>#N/A</v>
      </c>
      <c r="AQ659" s="466" t="e">
        <f t="shared" si="976"/>
        <v>#N/A</v>
      </c>
      <c r="AS659" s="466" t="e">
        <f t="shared" si="824"/>
        <v>#N/A</v>
      </c>
      <c r="AU659" s="466" t="e">
        <f t="shared" ref="AU659:BS659" si="977">IF($B659=AU$85-1, AU$84, IF(AND($B659&gt;=AU$85, $B659&lt;=AU$86), AU658*(1+AU209)/(1+$G209), NA()))</f>
        <v>#N/A</v>
      </c>
      <c r="AV659" s="466" t="e">
        <f t="shared" si="977"/>
        <v>#N/A</v>
      </c>
      <c r="AW659" s="466" t="e">
        <f t="shared" si="977"/>
        <v>#N/A</v>
      </c>
      <c r="AX659" s="466" t="e">
        <f t="shared" si="977"/>
        <v>#N/A</v>
      </c>
      <c r="AY659" s="466" t="e">
        <f t="shared" si="977"/>
        <v>#N/A</v>
      </c>
      <c r="AZ659" s="466" t="e">
        <f t="shared" si="977"/>
        <v>#N/A</v>
      </c>
      <c r="BA659" s="466" t="e">
        <f t="shared" si="977"/>
        <v>#N/A</v>
      </c>
      <c r="BB659" s="466" t="e">
        <f t="shared" si="977"/>
        <v>#N/A</v>
      </c>
      <c r="BC659" s="466" t="e">
        <f t="shared" si="977"/>
        <v>#N/A</v>
      </c>
      <c r="BD659" s="466" t="e">
        <f t="shared" si="977"/>
        <v>#N/A</v>
      </c>
      <c r="BE659" s="466" t="e">
        <f t="shared" si="977"/>
        <v>#N/A</v>
      </c>
      <c r="BF659" s="466" t="e">
        <f t="shared" si="977"/>
        <v>#N/A</v>
      </c>
      <c r="BG659" s="466" t="e">
        <f t="shared" si="977"/>
        <v>#N/A</v>
      </c>
      <c r="BH659" s="466" t="e">
        <f t="shared" si="977"/>
        <v>#N/A</v>
      </c>
      <c r="BI659" s="466" t="e">
        <f t="shared" si="977"/>
        <v>#N/A</v>
      </c>
      <c r="BJ659" s="466" t="e">
        <f t="shared" si="977"/>
        <v>#N/A</v>
      </c>
      <c r="BK659" s="466" t="e">
        <f t="shared" si="977"/>
        <v>#N/A</v>
      </c>
      <c r="BL659" s="466" t="e">
        <f t="shared" si="977"/>
        <v>#N/A</v>
      </c>
      <c r="BM659" s="466" t="e">
        <f t="shared" si="977"/>
        <v>#N/A</v>
      </c>
      <c r="BN659" s="466" t="e">
        <f t="shared" si="977"/>
        <v>#N/A</v>
      </c>
      <c r="BO659" s="466" t="e">
        <f t="shared" si="977"/>
        <v>#N/A</v>
      </c>
      <c r="BP659" s="466" t="e">
        <f t="shared" si="977"/>
        <v>#N/A</v>
      </c>
      <c r="BQ659" s="466" t="e">
        <f t="shared" si="977"/>
        <v>#N/A</v>
      </c>
      <c r="BR659" s="466" t="e">
        <f t="shared" si="977"/>
        <v>#N/A</v>
      </c>
      <c r="BS659" s="466" t="e">
        <f t="shared" si="977"/>
        <v>#N/A</v>
      </c>
    </row>
    <row r="660" spans="2:71">
      <c r="B660" s="48">
        <f t="shared" si="829"/>
        <v>1984</v>
      </c>
      <c r="E660" s="52"/>
      <c r="M660" s="466">
        <f t="shared" si="920"/>
        <v>13275.910794748783</v>
      </c>
      <c r="N660" s="466">
        <f t="shared" si="921"/>
        <v>12853.676258332396</v>
      </c>
      <c r="X660" s="466">
        <f t="shared" si="922"/>
        <v>10000</v>
      </c>
      <c r="Y660" s="466">
        <f t="shared" si="923"/>
        <v>10000</v>
      </c>
      <c r="AA660" s="466">
        <f t="shared" ref="AA660:AE660" si="978">IF($B660=AA$85-1, AA$84, IF(AND($B660&gt;=AA$85, $B660&lt;=AA$86), AA659*(1+AA210)/(1+$G210), NA()))</f>
        <v>13275.910794748783</v>
      </c>
      <c r="AB660" s="466">
        <f t="shared" si="978"/>
        <v>16343.218083289697</v>
      </c>
      <c r="AC660" s="466">
        <f t="shared" si="978"/>
        <v>17300.578061993219</v>
      </c>
      <c r="AD660" s="466">
        <f t="shared" si="978"/>
        <v>17839.888539673415</v>
      </c>
      <c r="AE660" s="466">
        <f t="shared" si="978"/>
        <v>14645.686577256805</v>
      </c>
      <c r="AG660" s="466">
        <f t="shared" si="822"/>
        <v>3580.2469135802485</v>
      </c>
      <c r="AM660" s="466">
        <f t="shared" ref="AM660:AQ660" si="979">IF($B660=AM$85-1, AM$84, IF(AND($B660&gt;=AM$85, $B660&lt;=AM$86), AM659*(1+AM210)/(1+$G210), NA()))</f>
        <v>100</v>
      </c>
      <c r="AN660" s="466">
        <f t="shared" si="979"/>
        <v>100</v>
      </c>
      <c r="AO660" s="466">
        <f t="shared" si="979"/>
        <v>100</v>
      </c>
      <c r="AP660" s="466">
        <f t="shared" si="979"/>
        <v>100</v>
      </c>
      <c r="AQ660" s="466">
        <f t="shared" si="979"/>
        <v>100</v>
      </c>
      <c r="AS660" s="466">
        <f t="shared" si="824"/>
        <v>100</v>
      </c>
      <c r="AU660" s="466">
        <f t="shared" ref="AU660:BS660" si="980">IF($B660=AU$85-1, AU$84, IF(AND($B660&gt;=AU$85, $B660&lt;=AU$86), AU659*(1+AU210)/(1+$G210), NA()))</f>
        <v>10000</v>
      </c>
      <c r="AV660" s="466">
        <f t="shared" si="980"/>
        <v>10000</v>
      </c>
      <c r="AW660" s="466">
        <f t="shared" si="980"/>
        <v>10000</v>
      </c>
      <c r="AX660" s="466">
        <f t="shared" si="980"/>
        <v>10000</v>
      </c>
      <c r="AY660" s="466">
        <f t="shared" si="980"/>
        <v>10000</v>
      </c>
      <c r="AZ660" s="466">
        <f t="shared" si="980"/>
        <v>10000</v>
      </c>
      <c r="BA660" s="466">
        <f t="shared" si="980"/>
        <v>10000</v>
      </c>
      <c r="BB660" s="466">
        <f t="shared" si="980"/>
        <v>10000</v>
      </c>
      <c r="BC660" s="466">
        <f t="shared" si="980"/>
        <v>10000</v>
      </c>
      <c r="BD660" s="466">
        <f t="shared" si="980"/>
        <v>10000</v>
      </c>
      <c r="BE660" s="466">
        <f t="shared" si="980"/>
        <v>10000</v>
      </c>
      <c r="BF660" s="466">
        <f t="shared" si="980"/>
        <v>10000</v>
      </c>
      <c r="BG660" s="466">
        <f t="shared" si="980"/>
        <v>10000</v>
      </c>
      <c r="BH660" s="466">
        <f t="shared" si="980"/>
        <v>10000</v>
      </c>
      <c r="BI660" s="466">
        <f t="shared" si="980"/>
        <v>10000</v>
      </c>
      <c r="BJ660" s="466">
        <f t="shared" si="980"/>
        <v>10000</v>
      </c>
      <c r="BK660" s="466">
        <f t="shared" si="980"/>
        <v>10000</v>
      </c>
      <c r="BL660" s="466">
        <f t="shared" si="980"/>
        <v>10000</v>
      </c>
      <c r="BM660" s="466">
        <f t="shared" si="980"/>
        <v>10000</v>
      </c>
      <c r="BN660" s="466">
        <f t="shared" si="980"/>
        <v>10000</v>
      </c>
      <c r="BO660" s="466">
        <f t="shared" si="980"/>
        <v>10000</v>
      </c>
      <c r="BP660" s="466">
        <f t="shared" si="980"/>
        <v>10000</v>
      </c>
      <c r="BQ660" s="466">
        <f t="shared" si="980"/>
        <v>10000</v>
      </c>
      <c r="BR660" s="466">
        <f t="shared" si="980"/>
        <v>10000</v>
      </c>
      <c r="BS660" s="466">
        <f t="shared" si="980"/>
        <v>10000</v>
      </c>
    </row>
    <row r="661" spans="2:71">
      <c r="B661" s="48">
        <f t="shared" si="829"/>
        <v>1985</v>
      </c>
      <c r="E661" s="52"/>
      <c r="M661" s="466">
        <f t="shared" si="920"/>
        <v>17332.808986380936</v>
      </c>
      <c r="N661" s="466">
        <f t="shared" si="921"/>
        <v>15842.965672058746</v>
      </c>
      <c r="X661" s="466">
        <f t="shared" si="922"/>
        <v>12846.421853560525</v>
      </c>
      <c r="Y661" s="466">
        <f t="shared" si="923"/>
        <v>12325.629923803739</v>
      </c>
      <c r="AA661" s="466">
        <f t="shared" ref="AA661:AE661" si="981">IF($B661=AA$85-1, AA$84, IF(AND($B661&gt;=AA$85, $B661&lt;=AA$86), AA660*(1+AA211)/(1+$G211), NA()))</f>
        <v>17332.808986380936</v>
      </c>
      <c r="AB661" s="466">
        <f t="shared" si="981"/>
        <v>21117.678312920656</v>
      </c>
      <c r="AC661" s="466">
        <f t="shared" si="981"/>
        <v>22655.366826502184</v>
      </c>
      <c r="AD661" s="466">
        <f t="shared" si="981"/>
        <v>22325.243368832187</v>
      </c>
      <c r="AE661" s="466">
        <f t="shared" si="981"/>
        <v>18878.783241737699</v>
      </c>
      <c r="AG661" s="466">
        <f t="shared" si="822"/>
        <v>3449.222323879233</v>
      </c>
      <c r="AM661" s="466">
        <f t="shared" ref="AM661:AQ661" si="982">IF($B661=AM$85-1, AM$84, IF(AND($B661&gt;=AM$85, $B661&lt;=AM$86), AM660*(1+AM211)/(1+$G211), NA()))</f>
        <v>121.50051332174722</v>
      </c>
      <c r="AN661" s="466">
        <f t="shared" si="982"/>
        <v>114.78918584368864</v>
      </c>
      <c r="AO661" s="466">
        <f t="shared" si="982"/>
        <v>130.98260994027129</v>
      </c>
      <c r="AP661" s="466">
        <f t="shared" si="982"/>
        <v>130.64933664773437</v>
      </c>
      <c r="AQ661" s="466">
        <f t="shared" si="982"/>
        <v>116.60242833137058</v>
      </c>
      <c r="AS661" s="466">
        <f t="shared" si="824"/>
        <v>123.25629923803739</v>
      </c>
      <c r="AU661" s="466">
        <f t="shared" ref="AU661:BS661" si="983">IF($B661=AU$85-1, AU$84, IF(AND($B661&gt;=AU$85, $B661&lt;=AU$86), AU660*(1+AU211)/(1+$G211), NA()))</f>
        <v>12382.33682799634</v>
      </c>
      <c r="AV661" s="466">
        <f t="shared" si="983"/>
        <v>12275.095569990852</v>
      </c>
      <c r="AW661" s="466">
        <f t="shared" si="983"/>
        <v>13446.668725552163</v>
      </c>
      <c r="AX661" s="466">
        <f t="shared" si="983"/>
        <v>13055.834175412538</v>
      </c>
      <c r="AY661" s="466">
        <f t="shared" si="983"/>
        <v>13052.662597948778</v>
      </c>
      <c r="AZ661" s="466">
        <f t="shared" si="983"/>
        <v>12847.013456001598</v>
      </c>
      <c r="BA661" s="466">
        <f t="shared" si="983"/>
        <v>12301.854593751837</v>
      </c>
      <c r="BB661" s="466">
        <f t="shared" si="983"/>
        <v>12846.421853560525</v>
      </c>
      <c r="BC661" s="466">
        <f t="shared" si="983"/>
        <v>13455.378134829616</v>
      </c>
      <c r="BD661" s="466">
        <f t="shared" si="983"/>
        <v>12422.463195434584</v>
      </c>
      <c r="BE661" s="466">
        <f t="shared" si="983"/>
        <v>12981.73783369746</v>
      </c>
      <c r="BF661" s="466">
        <f t="shared" si="983"/>
        <v>12340.507634447718</v>
      </c>
      <c r="BG661" s="466">
        <f t="shared" si="983"/>
        <v>12926.629471716878</v>
      </c>
      <c r="BH661" s="466">
        <f t="shared" si="983"/>
        <v>12747.198031321657</v>
      </c>
      <c r="BI661" s="466">
        <f t="shared" si="983"/>
        <v>12325.629923803739</v>
      </c>
      <c r="BJ661" s="466">
        <f t="shared" si="983"/>
        <v>13149.495869579621</v>
      </c>
      <c r="BK661" s="466">
        <f t="shared" si="983"/>
        <v>12656.331830241861</v>
      </c>
      <c r="BL661" s="466">
        <f t="shared" si="983"/>
        <v>12212.938764854091</v>
      </c>
      <c r="BM661" s="466">
        <f t="shared" si="983"/>
        <v>12973.138487496739</v>
      </c>
      <c r="BN661" s="466">
        <f t="shared" si="983"/>
        <v>12767.788867771893</v>
      </c>
      <c r="BO661" s="466">
        <f t="shared" si="983"/>
        <v>12503.04075192914</v>
      </c>
      <c r="BP661" s="466">
        <f t="shared" si="983"/>
        <v>12256.507878666172</v>
      </c>
      <c r="BQ661" s="466">
        <f t="shared" si="983"/>
        <v>11478.918584368865</v>
      </c>
      <c r="BR661" s="466">
        <f t="shared" si="983"/>
        <v>12706.274053907084</v>
      </c>
      <c r="BS661" s="466">
        <f t="shared" si="983"/>
        <v>12046.767099365556</v>
      </c>
    </row>
    <row r="662" spans="2:71">
      <c r="B662" s="48">
        <f t="shared" si="829"/>
        <v>1986</v>
      </c>
      <c r="E662" s="52"/>
      <c r="M662" s="466">
        <f t="shared" si="920"/>
        <v>22377.707099932049</v>
      </c>
      <c r="N662" s="466">
        <f t="shared" si="921"/>
        <v>18121.043497561077</v>
      </c>
      <c r="X662" s="466">
        <f t="shared" si="922"/>
        <v>16011.498464628712</v>
      </c>
      <c r="Y662" s="466">
        <f t="shared" si="923"/>
        <v>14097.946092126065</v>
      </c>
      <c r="AA662" s="466">
        <f t="shared" ref="AA662:AE662" si="984">IF($B662=AA$85-1, AA$84, IF(AND($B662&gt;=AA$85, $B662&lt;=AA$86), AA661*(1+AA212)/(1+$G212), NA()))</f>
        <v>22377.707099932049</v>
      </c>
      <c r="AB662" s="466">
        <f t="shared" si="984"/>
        <v>26565.145600256637</v>
      </c>
      <c r="AC662" s="466">
        <f t="shared" si="984"/>
        <v>29012.742452383925</v>
      </c>
      <c r="AD662" s="466">
        <f t="shared" si="984"/>
        <v>27327.678047016245</v>
      </c>
      <c r="AE662" s="466">
        <f t="shared" si="984"/>
        <v>24225.890944299779</v>
      </c>
      <c r="AG662" s="466">
        <f t="shared" si="822"/>
        <v>3411.7647058823545</v>
      </c>
      <c r="AM662" s="466">
        <f t="shared" ref="AM662:AQ662" si="985">IF($B662=AM$85-1, AM$84, IF(AND($B662&gt;=AM$85, $B662&lt;=AM$86), AM661*(1+AM212)/(1+$G212), NA()))</f>
        <v>137.39430852039536</v>
      </c>
      <c r="AN662" s="466">
        <f t="shared" si="985"/>
        <v>131.88047856506094</v>
      </c>
      <c r="AO662" s="466">
        <f t="shared" si="985"/>
        <v>169.7886361089268</v>
      </c>
      <c r="AP662" s="466">
        <f t="shared" si="985"/>
        <v>168.03025145113608</v>
      </c>
      <c r="AQ662" s="466">
        <f t="shared" si="985"/>
        <v>137.50426239583464</v>
      </c>
      <c r="AS662" s="466">
        <f t="shared" si="824"/>
        <v>140.97946092126065</v>
      </c>
      <c r="AU662" s="466">
        <f t="shared" ref="AU662:BS662" si="986">IF($B662=AU$85-1, AU$84, IF(AND($B662&gt;=AU$85, $B662&lt;=AU$86), AU661*(1+AU212)/(1+$G212), NA()))</f>
        <v>14501.710884995238</v>
      </c>
      <c r="AV662" s="466">
        <f t="shared" si="986"/>
        <v>14368.344565911693</v>
      </c>
      <c r="AW662" s="466">
        <f t="shared" si="986"/>
        <v>18239.560322245805</v>
      </c>
      <c r="AX662" s="466">
        <f t="shared" si="986"/>
        <v>16855.873352797335</v>
      </c>
      <c r="AY662" s="466">
        <f t="shared" si="986"/>
        <v>16904.180675512318</v>
      </c>
      <c r="AZ662" s="466">
        <f t="shared" si="986"/>
        <v>16241.49087866015</v>
      </c>
      <c r="BA662" s="466">
        <f t="shared" si="986"/>
        <v>14753.224575273869</v>
      </c>
      <c r="BB662" s="466">
        <f t="shared" si="986"/>
        <v>16011.498464628712</v>
      </c>
      <c r="BC662" s="466">
        <f t="shared" si="986"/>
        <v>18010.095696638567</v>
      </c>
      <c r="BD662" s="466">
        <f t="shared" si="986"/>
        <v>14220.054292846487</v>
      </c>
      <c r="BE662" s="466">
        <f t="shared" si="986"/>
        <v>17191.325166651597</v>
      </c>
      <c r="BF662" s="466">
        <f t="shared" si="986"/>
        <v>14582.256650105037</v>
      </c>
      <c r="BG662" s="466">
        <f t="shared" si="986"/>
        <v>16581.043616230665</v>
      </c>
      <c r="BH662" s="466">
        <f t="shared" si="986"/>
        <v>16421.947642642317</v>
      </c>
      <c r="BI662" s="466">
        <f t="shared" si="986"/>
        <v>14097.946092126065</v>
      </c>
      <c r="BJ662" s="466">
        <f t="shared" si="986"/>
        <v>17041.602550361975</v>
      </c>
      <c r="BK662" s="466">
        <f t="shared" si="986"/>
        <v>16131.200656871495</v>
      </c>
      <c r="BL662" s="466">
        <f t="shared" si="986"/>
        <v>14203.045308790997</v>
      </c>
      <c r="BM662" s="466">
        <f t="shared" si="986"/>
        <v>17094.25454366926</v>
      </c>
      <c r="BN662" s="466">
        <f t="shared" si="986"/>
        <v>16482.540503069868</v>
      </c>
      <c r="BO662" s="466">
        <f t="shared" si="986"/>
        <v>15852.281233554158</v>
      </c>
      <c r="BP662" s="466">
        <f t="shared" si="986"/>
        <v>15226.858234430296</v>
      </c>
      <c r="BQ662" s="466">
        <f t="shared" si="986"/>
        <v>13188.047856506098</v>
      </c>
      <c r="BR662" s="466">
        <f t="shared" si="986"/>
        <v>15556.878558302686</v>
      </c>
      <c r="BS662" s="466">
        <f t="shared" si="986"/>
        <v>14460.811596383031</v>
      </c>
    </row>
    <row r="663" spans="2:71">
      <c r="B663" s="48">
        <f t="shared" si="829"/>
        <v>1987</v>
      </c>
      <c r="E663" s="52"/>
      <c r="M663" s="466">
        <f t="shared" si="920"/>
        <v>23181.663702791633</v>
      </c>
      <c r="N663" s="466">
        <f t="shared" si="921"/>
        <v>17587.720304385384</v>
      </c>
      <c r="X663" s="466">
        <f t="shared" si="922"/>
        <v>16292.994615930646</v>
      </c>
      <c r="Y663" s="466">
        <f t="shared" si="923"/>
        <v>13683.027291887911</v>
      </c>
      <c r="AA663" s="466">
        <f t="shared" ref="AA663:AE663" si="987">IF($B663=AA$85-1, AA$84, IF(AND($B663&gt;=AA$85, $B663&lt;=AA$86), AA662*(1+AA213)/(1+$G213), NA()))</f>
        <v>23181.663702791633</v>
      </c>
      <c r="AB663" s="466">
        <f t="shared" si="987"/>
        <v>27004.957457738696</v>
      </c>
      <c r="AC663" s="466">
        <f t="shared" si="987"/>
        <v>29644.525283676667</v>
      </c>
      <c r="AD663" s="466">
        <f t="shared" si="987"/>
        <v>27302.273967722733</v>
      </c>
      <c r="AE663" s="466">
        <f t="shared" si="987"/>
        <v>24937.393315832869</v>
      </c>
      <c r="AG663" s="466">
        <f t="shared" si="822"/>
        <v>3266.8977469670722</v>
      </c>
      <c r="AM663" s="466">
        <f t="shared" ref="AM663:AQ663" si="988">IF($B663=AM$85-1, AM$84, IF(AND($B663&gt;=AM$85, $B663&lt;=AM$86), AM662*(1+AM213)/(1+$G213), NA()))</f>
        <v>137.85025180374012</v>
      </c>
      <c r="AN663" s="466">
        <f t="shared" si="988"/>
        <v>135.28884624135438</v>
      </c>
      <c r="AO663" s="466">
        <f t="shared" si="988"/>
        <v>173.23494479065096</v>
      </c>
      <c r="AP663" s="466">
        <f t="shared" si="988"/>
        <v>170.79751495340247</v>
      </c>
      <c r="AQ663" s="466">
        <f t="shared" si="988"/>
        <v>142.37939483901397</v>
      </c>
      <c r="AS663" s="466">
        <f t="shared" si="824"/>
        <v>136.8302729188791</v>
      </c>
      <c r="AU663" s="466">
        <f t="shared" ref="AU663:BS663" si="989">IF($B663=AU$85-1, AU$84, IF(AND($B663&gt;=AU$85, $B663&lt;=AU$86), AU662*(1+AU213)/(1+$G213), NA()))</f>
        <v>14201.86049815335</v>
      </c>
      <c r="AV663" s="466">
        <f t="shared" si="989"/>
        <v>13494.350463615294</v>
      </c>
      <c r="AW663" s="466">
        <f t="shared" si="989"/>
        <v>19323.246603480558</v>
      </c>
      <c r="AX663" s="466">
        <f t="shared" si="989"/>
        <v>17461.448831036902</v>
      </c>
      <c r="AY663" s="466">
        <f t="shared" si="989"/>
        <v>17496.338083889361</v>
      </c>
      <c r="AZ663" s="466">
        <f t="shared" si="989"/>
        <v>16547.815254466768</v>
      </c>
      <c r="BA663" s="466">
        <f t="shared" si="989"/>
        <v>14758.336227350132</v>
      </c>
      <c r="BB663" s="466">
        <f t="shared" si="989"/>
        <v>16292.994615930646</v>
      </c>
      <c r="BC663" s="466">
        <f t="shared" si="989"/>
        <v>19035.188521500335</v>
      </c>
      <c r="BD663" s="466">
        <f t="shared" si="989"/>
        <v>13806.539661503184</v>
      </c>
      <c r="BE663" s="466">
        <f t="shared" si="989"/>
        <v>17750.256798831666</v>
      </c>
      <c r="BF663" s="466">
        <f t="shared" si="989"/>
        <v>14150.06006418461</v>
      </c>
      <c r="BG663" s="466">
        <f t="shared" si="989"/>
        <v>17287.304210581791</v>
      </c>
      <c r="BH663" s="466">
        <f t="shared" si="989"/>
        <v>16666.913196021298</v>
      </c>
      <c r="BI663" s="466">
        <f t="shared" si="989"/>
        <v>13683.027291887911</v>
      </c>
      <c r="BJ663" s="466">
        <f t="shared" si="989"/>
        <v>17644.563528976269</v>
      </c>
      <c r="BK663" s="466">
        <f t="shared" si="989"/>
        <v>16614.619176192497</v>
      </c>
      <c r="BL663" s="466">
        <f t="shared" si="989"/>
        <v>13716.380420078647</v>
      </c>
      <c r="BM663" s="466">
        <f t="shared" si="989"/>
        <v>17760.537227369405</v>
      </c>
      <c r="BN663" s="466">
        <f t="shared" si="989"/>
        <v>17479.926182891628</v>
      </c>
      <c r="BO663" s="466">
        <f t="shared" si="989"/>
        <v>16366.9499131509</v>
      </c>
      <c r="BP663" s="466">
        <f t="shared" si="989"/>
        <v>15680.127423980844</v>
      </c>
      <c r="BQ663" s="466">
        <f t="shared" si="989"/>
        <v>13528.884624135442</v>
      </c>
      <c r="BR663" s="466">
        <f t="shared" si="989"/>
        <v>15306.346237061105</v>
      </c>
      <c r="BS663" s="466">
        <f t="shared" si="989"/>
        <v>14431.882351923614</v>
      </c>
    </row>
    <row r="664" spans="2:71">
      <c r="B664" s="48">
        <f t="shared" si="829"/>
        <v>1988</v>
      </c>
      <c r="E664" s="52"/>
      <c r="M664" s="466">
        <f t="shared" si="920"/>
        <v>26317.521021022065</v>
      </c>
      <c r="N664" s="466">
        <f t="shared" si="921"/>
        <v>19143.705278085377</v>
      </c>
      <c r="X664" s="466">
        <f t="shared" si="922"/>
        <v>18539.396579787906</v>
      </c>
      <c r="Y664" s="466">
        <f t="shared" si="923"/>
        <v>14893.564217221878</v>
      </c>
      <c r="AA664" s="466">
        <f t="shared" ref="AA664:AE664" si="990">IF($B664=AA$85-1, AA$84, IF(AND($B664&gt;=AA$85, $B664&lt;=AA$86), AA663*(1+AA214)/(1+$G214), NA()))</f>
        <v>26317.521021022065</v>
      </c>
      <c r="AB664" s="466">
        <f t="shared" si="990"/>
        <v>31081.844833408199</v>
      </c>
      <c r="AC664" s="466">
        <f t="shared" si="990"/>
        <v>34604.508533911205</v>
      </c>
      <c r="AD664" s="466">
        <f t="shared" si="990"/>
        <v>31046.247852419972</v>
      </c>
      <c r="AE664" s="466">
        <f t="shared" si="990"/>
        <v>28167.035536762342</v>
      </c>
      <c r="AG664" s="466">
        <f t="shared" si="822"/>
        <v>3128.6307053941923</v>
      </c>
      <c r="AM664" s="466">
        <f t="shared" ref="AM664:AQ664" si="991">IF($B664=AM$85-1, AM$84, IF(AND($B664&gt;=AM$85, $B664&lt;=AM$86), AM663*(1+AM214)/(1+$G214), NA()))</f>
        <v>153.36266834873371</v>
      </c>
      <c r="AN664" s="466">
        <f t="shared" si="991"/>
        <v>135.4223148418379</v>
      </c>
      <c r="AO664" s="466">
        <f t="shared" si="991"/>
        <v>200.01786506928002</v>
      </c>
      <c r="AP664" s="466">
        <f t="shared" si="991"/>
        <v>196.01635952037671</v>
      </c>
      <c r="AQ664" s="466">
        <f t="shared" si="991"/>
        <v>143.03149912619503</v>
      </c>
      <c r="AS664" s="466">
        <f t="shared" si="824"/>
        <v>148.93564217221879</v>
      </c>
      <c r="AU664" s="466">
        <f t="shared" ref="AU664:BS664" si="992">IF($B664=AU$85-1, AU$84, IF(AND($B664&gt;=AU$85, $B664&lt;=AU$86), AU663*(1+AU214)/(1+$G214), NA()))</f>
        <v>15791.552895194616</v>
      </c>
      <c r="AV664" s="466">
        <f t="shared" si="992"/>
        <v>14682.61721007435</v>
      </c>
      <c r="AW664" s="466">
        <f t="shared" si="992"/>
        <v>22183.226236684586</v>
      </c>
      <c r="AX664" s="466">
        <f t="shared" si="992"/>
        <v>19823.514505258518</v>
      </c>
      <c r="AY664" s="466">
        <f t="shared" si="992"/>
        <v>19829.251090440157</v>
      </c>
      <c r="AZ664" s="466">
        <f t="shared" si="992"/>
        <v>18638.755473894409</v>
      </c>
      <c r="BA664" s="466">
        <f t="shared" si="992"/>
        <v>16509.161642952091</v>
      </c>
      <c r="BB664" s="466">
        <f t="shared" si="992"/>
        <v>18539.396579787906</v>
      </c>
      <c r="BC664" s="466">
        <f t="shared" si="992"/>
        <v>22445.35813588903</v>
      </c>
      <c r="BD664" s="466">
        <f t="shared" si="992"/>
        <v>15166.309928856577</v>
      </c>
      <c r="BE664" s="466">
        <f t="shared" si="992"/>
        <v>20414.37798561867</v>
      </c>
      <c r="BF664" s="466">
        <f t="shared" si="992"/>
        <v>15759.56040591501</v>
      </c>
      <c r="BG664" s="466">
        <f t="shared" si="992"/>
        <v>19404.794505385507</v>
      </c>
      <c r="BH664" s="466">
        <f t="shared" si="992"/>
        <v>18693.839807462093</v>
      </c>
      <c r="BI664" s="466">
        <f t="shared" si="992"/>
        <v>14893.564217221878</v>
      </c>
      <c r="BJ664" s="466">
        <f t="shared" si="992"/>
        <v>20173.993891495891</v>
      </c>
      <c r="BK664" s="466">
        <f t="shared" si="992"/>
        <v>18839.606195723765</v>
      </c>
      <c r="BL664" s="466">
        <f t="shared" si="992"/>
        <v>14659.693088590491</v>
      </c>
      <c r="BM664" s="466">
        <f t="shared" si="992"/>
        <v>19865.847541079238</v>
      </c>
      <c r="BN664" s="466">
        <f t="shared" si="992"/>
        <v>18989.666906069364</v>
      </c>
      <c r="BO664" s="466">
        <f t="shared" si="992"/>
        <v>17772.85194917089</v>
      </c>
      <c r="BP664" s="466">
        <f t="shared" si="992"/>
        <v>17226.667962730644</v>
      </c>
      <c r="BQ664" s="466">
        <f t="shared" si="992"/>
        <v>13542.231484183796</v>
      </c>
      <c r="BR664" s="466">
        <f t="shared" si="992"/>
        <v>17389.110606329232</v>
      </c>
      <c r="BS664" s="466">
        <f t="shared" si="992"/>
        <v>15786.021558554547</v>
      </c>
    </row>
    <row r="665" spans="2:71">
      <c r="B665" s="48">
        <f t="shared" si="829"/>
        <v>1989</v>
      </c>
      <c r="E665" s="52"/>
      <c r="M665" s="466">
        <f t="shared" si="920"/>
        <v>30299.778172935108</v>
      </c>
      <c r="N665" s="466">
        <f t="shared" si="921"/>
        <v>22440.920788174804</v>
      </c>
      <c r="X665" s="466">
        <f t="shared" si="922"/>
        <v>20787.62057765709</v>
      </c>
      <c r="Y665" s="466">
        <f t="shared" si="923"/>
        <v>17458.756807903479</v>
      </c>
      <c r="AA665" s="466">
        <f t="shared" ref="AA665:AE665" si="993">IF($B665=AA$85-1, AA$84, IF(AND($B665&gt;=AA$85, $B665&lt;=AA$86), AA664*(1+AA215)/(1+$G215), NA()))</f>
        <v>30299.778172935108</v>
      </c>
      <c r="AB665" s="466">
        <f t="shared" si="993"/>
        <v>34907.287926277735</v>
      </c>
      <c r="AC665" s="466">
        <f t="shared" si="993"/>
        <v>38441.18855764102</v>
      </c>
      <c r="AD665" s="466">
        <f t="shared" si="993"/>
        <v>33999.961302454911</v>
      </c>
      <c r="AE665" s="466">
        <f t="shared" si="993"/>
        <v>31197.802761821928</v>
      </c>
      <c r="AG665" s="466">
        <f t="shared" si="822"/>
        <v>2989.6907216494856</v>
      </c>
      <c r="AM665" s="466">
        <f t="shared" ref="AM665:AQ665" si="994">IF($B665=AM$85-1, AM$84, IF(AND($B665&gt;=AM$85, $B665&lt;=AM$86), AM664*(1+AM215)/(1+$G215), NA()))</f>
        <v>183.209422718984</v>
      </c>
      <c r="AN665" s="466">
        <f t="shared" si="994"/>
        <v>146.13619074009134</v>
      </c>
      <c r="AO665" s="466">
        <f t="shared" si="994"/>
        <v>231.65844539132235</v>
      </c>
      <c r="AP665" s="466">
        <f t="shared" si="994"/>
        <v>224.22765038335382</v>
      </c>
      <c r="AQ665" s="466">
        <f t="shared" si="994"/>
        <v>153.69673810991398</v>
      </c>
      <c r="AS665" s="466">
        <f t="shared" si="824"/>
        <v>174.58756807903481</v>
      </c>
      <c r="AU665" s="466">
        <f t="shared" ref="AU665:BS665" si="995">IF($B665=AU$85-1, AU$84, IF(AND($B665&gt;=AU$85, $B665&lt;=AU$86), AU664*(1+AU215)/(1+$G215), NA()))</f>
        <v>18350.446025088921</v>
      </c>
      <c r="AV665" s="466">
        <f t="shared" si="995"/>
        <v>16967.549084831393</v>
      </c>
      <c r="AW665" s="466">
        <f t="shared" si="995"/>
        <v>25093.419838605481</v>
      </c>
      <c r="AX665" s="466">
        <f t="shared" si="995"/>
        <v>22823.125766196041</v>
      </c>
      <c r="AY665" s="466">
        <f t="shared" si="995"/>
        <v>22823.006337018927</v>
      </c>
      <c r="AZ665" s="466">
        <f t="shared" si="995"/>
        <v>21357.303888839117</v>
      </c>
      <c r="BA665" s="466">
        <f t="shared" si="995"/>
        <v>18765.108648873054</v>
      </c>
      <c r="BB665" s="466">
        <f t="shared" si="995"/>
        <v>20787.62057765709</v>
      </c>
      <c r="BC665" s="466">
        <f t="shared" si="995"/>
        <v>26370.638297342841</v>
      </c>
      <c r="BD665" s="466">
        <f t="shared" si="995"/>
        <v>17995.252014441066</v>
      </c>
      <c r="BE665" s="466">
        <f t="shared" si="995"/>
        <v>23835.711772514576</v>
      </c>
      <c r="BF665" s="466">
        <f t="shared" si="995"/>
        <v>17457.872671034438</v>
      </c>
      <c r="BG665" s="466">
        <f t="shared" si="995"/>
        <v>22063.471867432669</v>
      </c>
      <c r="BH665" s="466">
        <f t="shared" si="995"/>
        <v>21765.541586876439</v>
      </c>
      <c r="BI665" s="466">
        <f t="shared" si="995"/>
        <v>17458.756807903479</v>
      </c>
      <c r="BJ665" s="466">
        <f t="shared" si="995"/>
        <v>23508.14560269807</v>
      </c>
      <c r="BK665" s="466">
        <f t="shared" si="995"/>
        <v>20578.944186418837</v>
      </c>
      <c r="BL665" s="466">
        <f t="shared" si="995"/>
        <v>16950.217527608605</v>
      </c>
      <c r="BM665" s="466">
        <f t="shared" si="995"/>
        <v>22382.160511450118</v>
      </c>
      <c r="BN665" s="466">
        <f t="shared" si="995"/>
        <v>20719.838486456658</v>
      </c>
      <c r="BO665" s="466">
        <f t="shared" si="995"/>
        <v>19201.162925165569</v>
      </c>
      <c r="BP665" s="466">
        <f t="shared" si="995"/>
        <v>19444.988924935507</v>
      </c>
      <c r="BQ665" s="466">
        <f t="shared" si="995"/>
        <v>14613.619074009139</v>
      </c>
      <c r="BR665" s="466">
        <f t="shared" si="995"/>
        <v>19511.265512164682</v>
      </c>
      <c r="BS665" s="466">
        <f t="shared" si="995"/>
        <v>18112.242175744388</v>
      </c>
    </row>
    <row r="666" spans="2:71">
      <c r="B666" s="48">
        <f t="shared" si="829"/>
        <v>1990</v>
      </c>
      <c r="E666" s="52"/>
      <c r="M666" s="466">
        <f t="shared" si="920"/>
        <v>26191.56478907587</v>
      </c>
      <c r="N666" s="466">
        <f t="shared" si="921"/>
        <v>21105.724008002122</v>
      </c>
      <c r="X666" s="466">
        <f t="shared" si="922"/>
        <v>17855.098945381891</v>
      </c>
      <c r="Y666" s="466">
        <f t="shared" si="923"/>
        <v>16419.990346590796</v>
      </c>
      <c r="AA666" s="466">
        <f t="shared" ref="AA666:AE666" si="996">IF($B666=AA$85-1, AA$84, IF(AND($B666&gt;=AA$85, $B666&lt;=AA$86), AA665*(1+AA216)/(1+$G216), NA()))</f>
        <v>26191.56478907587</v>
      </c>
      <c r="AB666" s="466">
        <f t="shared" si="996"/>
        <v>29713.216576752991</v>
      </c>
      <c r="AC666" s="466">
        <f t="shared" si="996"/>
        <v>31722.713737560218</v>
      </c>
      <c r="AD666" s="466">
        <f t="shared" si="996"/>
        <v>29028.048722129148</v>
      </c>
      <c r="AE666" s="466">
        <f t="shared" si="996"/>
        <v>27272.369105943817</v>
      </c>
      <c r="AG666" s="466">
        <f t="shared" si="822"/>
        <v>2817.6382660687595</v>
      </c>
      <c r="AM666" s="466">
        <f t="shared" ref="AM666:AQ666" si="997">IF($B666=AM$85-1, AM$84, IF(AND($B666&gt;=AM$85, $B666&lt;=AM$86), AM665*(1+AM216)/(1+$G216), NA()))</f>
        <v>178.7870614557188</v>
      </c>
      <c r="AN666" s="466">
        <f t="shared" si="997"/>
        <v>139.09898989713162</v>
      </c>
      <c r="AO666" s="466">
        <f t="shared" si="997"/>
        <v>197.8665382393026</v>
      </c>
      <c r="AP666" s="466">
        <f t="shared" si="997"/>
        <v>192.15215616233243</v>
      </c>
      <c r="AQ666" s="466">
        <f t="shared" si="997"/>
        <v>145.40073878064376</v>
      </c>
      <c r="AS666" s="466">
        <f t="shared" si="824"/>
        <v>164.19990346590797</v>
      </c>
      <c r="AU666" s="466">
        <f t="shared" ref="AU666:BS666" si="998">IF($B666=AU$85-1, AU$84, IF(AND($B666&gt;=AU$85, $B666&lt;=AU$86), AU665*(1+AU216)/(1+$G216), NA()))</f>
        <v>16808.887736792134</v>
      </c>
      <c r="AV666" s="466">
        <f t="shared" si="998"/>
        <v>16591.872809912693</v>
      </c>
      <c r="AW666" s="466">
        <f t="shared" si="998"/>
        <v>21255.85848173928</v>
      </c>
      <c r="AX666" s="466">
        <f t="shared" si="998"/>
        <v>19728.638730712024</v>
      </c>
      <c r="AY666" s="466">
        <f t="shared" si="998"/>
        <v>19744.966004910388</v>
      </c>
      <c r="AZ666" s="466">
        <f t="shared" si="998"/>
        <v>18515.403381258307</v>
      </c>
      <c r="BA666" s="466">
        <f t="shared" si="998"/>
        <v>16977.342586048857</v>
      </c>
      <c r="BB666" s="466">
        <f t="shared" si="998"/>
        <v>17855.098945381891</v>
      </c>
      <c r="BC666" s="466">
        <f t="shared" si="998"/>
        <v>21533.201243874144</v>
      </c>
      <c r="BD666" s="466">
        <f t="shared" si="998"/>
        <v>16674.268302997159</v>
      </c>
      <c r="BE666" s="466">
        <f t="shared" si="998"/>
        <v>20444.514184837866</v>
      </c>
      <c r="BF666" s="466">
        <f t="shared" si="998"/>
        <v>15534.646179649513</v>
      </c>
      <c r="BG666" s="466">
        <f t="shared" si="998"/>
        <v>19412.66745858228</v>
      </c>
      <c r="BH666" s="466">
        <f t="shared" si="998"/>
        <v>19285.740468937769</v>
      </c>
      <c r="BI666" s="466">
        <f t="shared" si="998"/>
        <v>16419.990346590796</v>
      </c>
      <c r="BJ666" s="466">
        <f t="shared" si="998"/>
        <v>20010.727740083817</v>
      </c>
      <c r="BK666" s="466">
        <f t="shared" si="998"/>
        <v>17517.667214676439</v>
      </c>
      <c r="BL666" s="466">
        <f t="shared" si="998"/>
        <v>16238.482714407255</v>
      </c>
      <c r="BM666" s="466">
        <f t="shared" si="998"/>
        <v>19697.307166306367</v>
      </c>
      <c r="BN666" s="466">
        <f t="shared" si="998"/>
        <v>19126.595220755356</v>
      </c>
      <c r="BO666" s="466">
        <f t="shared" si="998"/>
        <v>17235.451383780826</v>
      </c>
      <c r="BP666" s="466">
        <f t="shared" si="998"/>
        <v>17557.82545697963</v>
      </c>
      <c r="BQ666" s="466">
        <f t="shared" si="998"/>
        <v>13909.898989713165</v>
      </c>
      <c r="BR666" s="466">
        <f t="shared" si="998"/>
        <v>17207.084640258701</v>
      </c>
      <c r="BS666" s="466">
        <f t="shared" si="998"/>
        <v>17357.379738331354</v>
      </c>
    </row>
    <row r="667" spans="2:71">
      <c r="B667" s="48">
        <f t="shared" si="829"/>
        <v>1991</v>
      </c>
      <c r="E667" s="52"/>
      <c r="M667" s="466">
        <f t="shared" si="920"/>
        <v>31579.44551247048</v>
      </c>
      <c r="N667" s="466">
        <f t="shared" si="921"/>
        <v>25960.618225764316</v>
      </c>
      <c r="X667" s="466">
        <f t="shared" si="922"/>
        <v>21675.534881396561</v>
      </c>
      <c r="Y667" s="466">
        <f t="shared" si="923"/>
        <v>20197.037566536925</v>
      </c>
      <c r="AA667" s="466">
        <f t="shared" ref="AA667:AE667" si="999">IF($B667=AA$85-1, AA$84, IF(AND($B667&gt;=AA$85, $B667&lt;=AA$86), AA666*(1+AA217)/(1+$G217), NA()))</f>
        <v>31579.44551247048</v>
      </c>
      <c r="AB667" s="466">
        <f t="shared" si="999"/>
        <v>35727.337839463675</v>
      </c>
      <c r="AC667" s="466">
        <f t="shared" si="999"/>
        <v>38715.950785006156</v>
      </c>
      <c r="AD667" s="466">
        <f t="shared" si="999"/>
        <v>35133.085657127383</v>
      </c>
      <c r="AE667" s="466">
        <f t="shared" si="999"/>
        <v>32218.505893215686</v>
      </c>
      <c r="AG667" s="466">
        <f t="shared" si="822"/>
        <v>2733.8651196519218</v>
      </c>
      <c r="AM667" s="466">
        <f t="shared" ref="AM667:AQ667" si="1000">IF($B667=AM$85-1, AM$84, IF(AND($B667&gt;=AM$85, $B667&lt;=AM$86), AM666*(1+AM217)/(1+$G217), NA()))</f>
        <v>212.67819029851188</v>
      </c>
      <c r="AN667" s="466">
        <f t="shared" si="1000"/>
        <v>151.40619473092926</v>
      </c>
      <c r="AO667" s="466">
        <f t="shared" si="1000"/>
        <v>243.07828805825244</v>
      </c>
      <c r="AP667" s="466">
        <f t="shared" si="1000"/>
        <v>236.50393293193329</v>
      </c>
      <c r="AQ667" s="466">
        <f t="shared" si="1000"/>
        <v>158.02534078319192</v>
      </c>
      <c r="AS667" s="466">
        <f t="shared" si="824"/>
        <v>201.97037566536926</v>
      </c>
      <c r="AU667" s="466">
        <f t="shared" ref="AU667:BS667" si="1001">IF($B667=AU$85-1, AU$84, IF(AND($B667&gt;=AU$85, $B667&lt;=AU$86), AU666*(1+AU217)/(1+$G217), NA()))</f>
        <v>20165.995972602097</v>
      </c>
      <c r="AV667" s="466">
        <f t="shared" si="1001"/>
        <v>19570.569181353218</v>
      </c>
      <c r="AW667" s="466">
        <f t="shared" si="1001"/>
        <v>25087.207230290482</v>
      </c>
      <c r="AX667" s="466">
        <f t="shared" si="1001"/>
        <v>23787.02749717297</v>
      </c>
      <c r="AY667" s="466">
        <f t="shared" si="1001"/>
        <v>23794.563922027221</v>
      </c>
      <c r="AZ667" s="466">
        <f t="shared" si="1001"/>
        <v>22565.065664705759</v>
      </c>
      <c r="BA667" s="466">
        <f t="shared" si="1001"/>
        <v>20502.241347570631</v>
      </c>
      <c r="BB667" s="466">
        <f t="shared" si="1001"/>
        <v>21675.534881396561</v>
      </c>
      <c r="BC667" s="466">
        <f t="shared" si="1001"/>
        <v>26890.477492739785</v>
      </c>
      <c r="BD667" s="466">
        <f t="shared" si="1001"/>
        <v>20820.554935197484</v>
      </c>
      <c r="BE667" s="466">
        <f t="shared" si="1001"/>
        <v>25500.329470140656</v>
      </c>
      <c r="BF667" s="466">
        <f t="shared" si="1001"/>
        <v>18853.131256532401</v>
      </c>
      <c r="BG667" s="466">
        <f t="shared" si="1001"/>
        <v>22946.016397047646</v>
      </c>
      <c r="BH667" s="466">
        <f t="shared" si="1001"/>
        <v>23899.060538132628</v>
      </c>
      <c r="BI667" s="466">
        <f t="shared" si="1001"/>
        <v>20197.037566536925</v>
      </c>
      <c r="BJ667" s="466">
        <f t="shared" si="1001"/>
        <v>24487.760268330338</v>
      </c>
      <c r="BK667" s="466">
        <f t="shared" si="1001"/>
        <v>20733.365281059221</v>
      </c>
      <c r="BL667" s="466">
        <f t="shared" si="1001"/>
        <v>19621.191567825004</v>
      </c>
      <c r="BM667" s="466">
        <f t="shared" si="1001"/>
        <v>23110.725684263663</v>
      </c>
      <c r="BN667" s="466">
        <f t="shared" si="1001"/>
        <v>22144.817295478697</v>
      </c>
      <c r="BO667" s="466">
        <f t="shared" si="1001"/>
        <v>20490.913228464549</v>
      </c>
      <c r="BP667" s="466">
        <f t="shared" si="1001"/>
        <v>20242.493090912136</v>
      </c>
      <c r="BQ667" s="466">
        <f t="shared" si="1001"/>
        <v>15140.619473092927</v>
      </c>
      <c r="BR667" s="466">
        <f t="shared" si="1001"/>
        <v>20906.167492938937</v>
      </c>
      <c r="BS667" s="466">
        <f t="shared" si="1001"/>
        <v>20988.253150755845</v>
      </c>
    </row>
    <row r="668" spans="2:71">
      <c r="B668" s="48">
        <f t="shared" si="829"/>
        <v>1992</v>
      </c>
      <c r="E668" s="52"/>
      <c r="M668" s="466">
        <f t="shared" si="920"/>
        <v>31547.027449900019</v>
      </c>
      <c r="N668" s="466">
        <f t="shared" si="921"/>
        <v>27406.183001245638</v>
      </c>
      <c r="X668" s="466">
        <f t="shared" si="922"/>
        <v>22119.424968523177</v>
      </c>
      <c r="Y668" s="466">
        <f t="shared" si="923"/>
        <v>21321.668953253418</v>
      </c>
      <c r="AA668" s="466">
        <f t="shared" ref="AA668:AE668" si="1002">IF($B668=AA$85-1, AA$84, IF(AND($B668&gt;=AA$85, $B668&lt;=AA$86), AA667*(1+AA218)/(1+$G218), NA()))</f>
        <v>31547.027449900019</v>
      </c>
      <c r="AB668" s="466">
        <f t="shared" si="1002"/>
        <v>37181.550780531776</v>
      </c>
      <c r="AC668" s="466">
        <f t="shared" si="1002"/>
        <v>40223.236435895218</v>
      </c>
      <c r="AD668" s="466">
        <f t="shared" si="1002"/>
        <v>37357.264767498571</v>
      </c>
      <c r="AE668" s="466">
        <f t="shared" si="1002"/>
        <v>32725.079209870393</v>
      </c>
      <c r="AG668" s="466">
        <f t="shared" si="822"/>
        <v>2656.8005637773081</v>
      </c>
      <c r="AM668" s="466">
        <f t="shared" ref="AM668:AQ668" si="1003">IF($B668=AM$85-1, AM$84, IF(AND($B668&gt;=AM$85, $B668&lt;=AM$86), AM667*(1+AM218)/(1+$G218), NA()))</f>
        <v>223.86670722597128</v>
      </c>
      <c r="AN668" s="466">
        <f t="shared" si="1003"/>
        <v>152.44089084404834</v>
      </c>
      <c r="AO668" s="466">
        <f t="shared" si="1003"/>
        <v>252.71545395330824</v>
      </c>
      <c r="AP668" s="466">
        <f t="shared" si="1003"/>
        <v>248.07147139944266</v>
      </c>
      <c r="AQ668" s="466">
        <f t="shared" si="1003"/>
        <v>158.13545005541332</v>
      </c>
      <c r="AS668" s="466">
        <f t="shared" si="824"/>
        <v>213.21668953253422</v>
      </c>
      <c r="AU668" s="466">
        <f t="shared" ref="AU668:BS668" si="1004">IF($B668=AU$85-1, AU$84, IF(AND($B668&gt;=AU$85, $B668&lt;=AU$86), AU667*(1+AU218)/(1+$G218), NA()))</f>
        <v>21150.903113581804</v>
      </c>
      <c r="AV668" s="466">
        <f t="shared" si="1004"/>
        <v>20668.641815618077</v>
      </c>
      <c r="AW668" s="466">
        <f t="shared" si="1004"/>
        <v>24471.967782971438</v>
      </c>
      <c r="AX668" s="466">
        <f t="shared" si="1004"/>
        <v>23762.608786418088</v>
      </c>
      <c r="AY668" s="466">
        <f t="shared" si="1004"/>
        <v>23774.55431905681</v>
      </c>
      <c r="AZ668" s="466">
        <f t="shared" si="1004"/>
        <v>22901.523436628519</v>
      </c>
      <c r="BA668" s="466">
        <f t="shared" si="1004"/>
        <v>21777.017552914902</v>
      </c>
      <c r="BB668" s="466">
        <f t="shared" si="1004"/>
        <v>22119.424968523177</v>
      </c>
      <c r="BC668" s="466">
        <f t="shared" si="1004"/>
        <v>27606.180924745575</v>
      </c>
      <c r="BD668" s="466">
        <f t="shared" si="1004"/>
        <v>22030.192934759038</v>
      </c>
      <c r="BE668" s="466">
        <f t="shared" si="1004"/>
        <v>26118.376068453574</v>
      </c>
      <c r="BF668" s="466">
        <f t="shared" si="1004"/>
        <v>20139.291082740219</v>
      </c>
      <c r="BG668" s="466">
        <f t="shared" si="1004"/>
        <v>23521.994984600809</v>
      </c>
      <c r="BH668" s="466">
        <f t="shared" si="1004"/>
        <v>24742.379344244771</v>
      </c>
      <c r="BI668" s="466">
        <f t="shared" si="1004"/>
        <v>21321.668953253418</v>
      </c>
      <c r="BJ668" s="466">
        <f t="shared" si="1004"/>
        <v>24526.312336009501</v>
      </c>
      <c r="BK668" s="466">
        <f t="shared" si="1004"/>
        <v>21039.795099001636</v>
      </c>
      <c r="BL668" s="466">
        <f t="shared" si="1004"/>
        <v>20684.578444165898</v>
      </c>
      <c r="BM668" s="466">
        <f t="shared" si="1004"/>
        <v>22886.370027774075</v>
      </c>
      <c r="BN668" s="466">
        <f t="shared" si="1004"/>
        <v>22073.188079031243</v>
      </c>
      <c r="BO668" s="466">
        <f t="shared" si="1004"/>
        <v>20891.590424728161</v>
      </c>
      <c r="BP668" s="466">
        <f t="shared" si="1004"/>
        <v>20677.301671795482</v>
      </c>
      <c r="BQ668" s="466">
        <f t="shared" si="1004"/>
        <v>15244.089084404834</v>
      </c>
      <c r="BR668" s="466">
        <f t="shared" si="1004"/>
        <v>22461.668653428263</v>
      </c>
      <c r="BS668" s="466">
        <f t="shared" si="1004"/>
        <v>22612.919351303732</v>
      </c>
    </row>
    <row r="669" spans="2:71">
      <c r="B669" s="48">
        <f t="shared" si="829"/>
        <v>1993</v>
      </c>
      <c r="E669" s="52"/>
      <c r="M669" s="466">
        <f t="shared" si="920"/>
        <v>36072.064553101518</v>
      </c>
      <c r="N669" s="466">
        <f t="shared" si="921"/>
        <v>29406.43783121464</v>
      </c>
      <c r="X669" s="466">
        <f t="shared" si="922"/>
        <v>25185.644589371957</v>
      </c>
      <c r="Y669" s="466">
        <f t="shared" si="923"/>
        <v>22877.842292123951</v>
      </c>
      <c r="AA669" s="466">
        <f t="shared" ref="AA669:AE669" si="1005">IF($B669=AA$85-1, AA$84, IF(AND($B669&gt;=AA$85, $B669&lt;=AA$86), AA668*(1+AA219)/(1+$G219), NA()))</f>
        <v>36072.064553101518</v>
      </c>
      <c r="AB669" s="466">
        <f t="shared" si="1005"/>
        <v>43211.675634328523</v>
      </c>
      <c r="AC669" s="466">
        <f t="shared" si="1005"/>
        <v>47402.904804672311</v>
      </c>
      <c r="AD669" s="466">
        <f t="shared" si="1005"/>
        <v>42941.124591028885</v>
      </c>
      <c r="AE669" s="466">
        <f t="shared" si="1005"/>
        <v>37804.044602101145</v>
      </c>
      <c r="AG669" s="466">
        <f t="shared" si="822"/>
        <v>2585.7338820301784</v>
      </c>
      <c r="AM669" s="466">
        <f t="shared" ref="AM669:AQ669" si="1006">IF($B669=AM$85-1, AM$84, IF(AND($B669&gt;=AM$85, $B669&lt;=AM$86), AM668*(1+AM219)/(1+$G219), NA()))</f>
        <v>234.93460397983156</v>
      </c>
      <c r="AN669" s="466">
        <f t="shared" si="1006"/>
        <v>166.08955680773303</v>
      </c>
      <c r="AO669" s="466">
        <f t="shared" si="1006"/>
        <v>303.68057475690608</v>
      </c>
      <c r="AP669" s="466">
        <f t="shared" si="1006"/>
        <v>298.56096398954656</v>
      </c>
      <c r="AQ669" s="466">
        <f t="shared" si="1006"/>
        <v>174.7593869428519</v>
      </c>
      <c r="AS669" s="466">
        <f t="shared" si="824"/>
        <v>228.77842292123958</v>
      </c>
      <c r="AU669" s="466">
        <f t="shared" ref="AU669:BS669" si="1007">IF($B669=AU$85-1, AU$84, IF(AND($B669&gt;=AU$85, $B669&lt;=AU$86), AU668*(1+AU219)/(1+$G219), NA()))</f>
        <v>23367.439906283158</v>
      </c>
      <c r="AV669" s="466">
        <f t="shared" si="1007"/>
        <v>23062.62155705296</v>
      </c>
      <c r="AW669" s="466">
        <f t="shared" si="1007"/>
        <v>28381.434254719185</v>
      </c>
      <c r="AX669" s="466">
        <f t="shared" si="1007"/>
        <v>27171.065782823447</v>
      </c>
      <c r="AY669" s="466">
        <f t="shared" si="1007"/>
        <v>27232.303136017006</v>
      </c>
      <c r="AZ669" s="466">
        <f t="shared" si="1007"/>
        <v>26027.661126598676</v>
      </c>
      <c r="BA669" s="466">
        <f t="shared" si="1007"/>
        <v>24785.992788873653</v>
      </c>
      <c r="BB669" s="466">
        <f t="shared" si="1007"/>
        <v>25185.644589371957</v>
      </c>
      <c r="BC669" s="466">
        <f t="shared" si="1007"/>
        <v>33808.036340893195</v>
      </c>
      <c r="BD669" s="466">
        <f t="shared" si="1007"/>
        <v>23658.277109070499</v>
      </c>
      <c r="BE669" s="466">
        <f t="shared" si="1007"/>
        <v>31455.856403572543</v>
      </c>
      <c r="BF669" s="466">
        <f t="shared" si="1007"/>
        <v>22716.01052228862</v>
      </c>
      <c r="BG669" s="466">
        <f t="shared" si="1007"/>
        <v>28005.650722171529</v>
      </c>
      <c r="BH669" s="466">
        <f t="shared" si="1007"/>
        <v>29331.709167649711</v>
      </c>
      <c r="BI669" s="466">
        <f t="shared" si="1007"/>
        <v>22877.842292123951</v>
      </c>
      <c r="BJ669" s="466">
        <f t="shared" si="1007"/>
        <v>28115.883586451146</v>
      </c>
      <c r="BK669" s="466">
        <f t="shared" si="1007"/>
        <v>24436.78790561932</v>
      </c>
      <c r="BL669" s="466">
        <f t="shared" si="1007"/>
        <v>22382.261428115326</v>
      </c>
      <c r="BM669" s="466">
        <f t="shared" si="1007"/>
        <v>26450.048240180851</v>
      </c>
      <c r="BN669" s="466">
        <f t="shared" si="1007"/>
        <v>25055.575923287295</v>
      </c>
      <c r="BO669" s="466">
        <f t="shared" si="1007"/>
        <v>23824.663019599593</v>
      </c>
      <c r="BP669" s="466">
        <f t="shared" si="1007"/>
        <v>23893.72649947237</v>
      </c>
      <c r="BQ669" s="466">
        <f t="shared" si="1007"/>
        <v>16608.955680773302</v>
      </c>
      <c r="BR669" s="466">
        <f t="shared" si="1007"/>
        <v>26433.083140918046</v>
      </c>
      <c r="BS669" s="466">
        <f t="shared" si="1007"/>
        <v>26494.320516899465</v>
      </c>
    </row>
    <row r="670" spans="2:71">
      <c r="B670" s="48">
        <f t="shared" si="829"/>
        <v>1994</v>
      </c>
      <c r="E670" s="52"/>
      <c r="M670" s="466">
        <f t="shared" si="920"/>
        <v>35550.245862232347</v>
      </c>
      <c r="N670" s="466">
        <f t="shared" si="921"/>
        <v>28307.083282226045</v>
      </c>
      <c r="X670" s="466">
        <f t="shared" si="922"/>
        <v>24987.912903876786</v>
      </c>
      <c r="Y670" s="466">
        <f t="shared" si="923"/>
        <v>22022.5581485888</v>
      </c>
      <c r="AA670" s="466">
        <f t="shared" ref="AA670:AE670" si="1008">IF($B670=AA$85-1, AA$84, IF(AND($B670&gt;=AA$85, $B670&lt;=AA$86), AA669*(1+AA220)/(1+$G220), NA()))</f>
        <v>35550.245862232347</v>
      </c>
      <c r="AB670" s="466">
        <f t="shared" si="1008"/>
        <v>42523.128500981744</v>
      </c>
      <c r="AC670" s="466">
        <f t="shared" si="1008"/>
        <v>46726.48997864718</v>
      </c>
      <c r="AD670" s="466">
        <f t="shared" si="1008"/>
        <v>42122.194024496799</v>
      </c>
      <c r="AE670" s="466">
        <f t="shared" si="1008"/>
        <v>36949.625475157773</v>
      </c>
      <c r="AG670" s="466">
        <f t="shared" si="822"/>
        <v>2518.3700734802942</v>
      </c>
      <c r="AM670" s="466">
        <f t="shared" ref="AM670:AQ670" si="1009">IF($B670=AM$85-1, AM$84, IF(AND($B670&gt;=AM$85, $B670&lt;=AM$86), AM669*(1+AM220)/(1+$G220), NA()))</f>
        <v>226.61799030050676</v>
      </c>
      <c r="AN670" s="466">
        <f t="shared" si="1009"/>
        <v>159.48452993205794</v>
      </c>
      <c r="AO670" s="466">
        <f t="shared" si="1009"/>
        <v>298.42489984348902</v>
      </c>
      <c r="AP670" s="466">
        <f t="shared" si="1009"/>
        <v>290.75851675713824</v>
      </c>
      <c r="AQ670" s="466">
        <f t="shared" si="1009"/>
        <v>167.36522605160675</v>
      </c>
      <c r="AS670" s="466">
        <f t="shared" si="824"/>
        <v>220.22558148588803</v>
      </c>
      <c r="AU670" s="466">
        <f t="shared" ref="AU670:BS670" si="1010">IF($B670=AU$85-1, AU$84, IF(AND($B670&gt;=AU$85, $B670&lt;=AU$86), AU669*(1+AU220)/(1+$G220), NA()))</f>
        <v>22647.822829752968</v>
      </c>
      <c r="AV670" s="466">
        <f t="shared" si="1010"/>
        <v>21465.391147837505</v>
      </c>
      <c r="AW670" s="466">
        <f t="shared" si="1010"/>
        <v>28325.848536828344</v>
      </c>
      <c r="AX670" s="466">
        <f t="shared" si="1010"/>
        <v>26778.008990760958</v>
      </c>
      <c r="AY670" s="466">
        <f t="shared" si="1010"/>
        <v>26773.065349858916</v>
      </c>
      <c r="AZ670" s="466">
        <f t="shared" si="1010"/>
        <v>25619.356493223982</v>
      </c>
      <c r="BA670" s="466">
        <f t="shared" si="1010"/>
        <v>24253.723309072902</v>
      </c>
      <c r="BB670" s="466">
        <f t="shared" si="1010"/>
        <v>24987.912903876786</v>
      </c>
      <c r="BC670" s="466">
        <f t="shared" si="1010"/>
        <v>33447.287484350913</v>
      </c>
      <c r="BD670" s="466">
        <f t="shared" si="1010"/>
        <v>22831.129658231457</v>
      </c>
      <c r="BE670" s="466">
        <f t="shared" si="1010"/>
        <v>30495.501428471962</v>
      </c>
      <c r="BF670" s="466">
        <f t="shared" si="1010"/>
        <v>22066.093595709819</v>
      </c>
      <c r="BG670" s="466">
        <f t="shared" si="1010"/>
        <v>27463.310593678383</v>
      </c>
      <c r="BH670" s="466">
        <f t="shared" si="1010"/>
        <v>28384.505726073949</v>
      </c>
      <c r="BI670" s="466">
        <f t="shared" si="1010"/>
        <v>22022.5581485888</v>
      </c>
      <c r="BJ670" s="466">
        <f t="shared" si="1010"/>
        <v>27709.85719203786</v>
      </c>
      <c r="BK670" s="466">
        <f t="shared" si="1010"/>
        <v>24177.648266455511</v>
      </c>
      <c r="BL670" s="466">
        <f t="shared" si="1010"/>
        <v>21222.951843619208</v>
      </c>
      <c r="BM670" s="466">
        <f t="shared" si="1010"/>
        <v>25822.643250301524</v>
      </c>
      <c r="BN670" s="466">
        <f t="shared" si="1010"/>
        <v>24319.14527534222</v>
      </c>
      <c r="BO670" s="466">
        <f t="shared" si="1010"/>
        <v>23275.05436685323</v>
      </c>
      <c r="BP670" s="466">
        <f t="shared" si="1010"/>
        <v>23267.571801515285</v>
      </c>
      <c r="BQ670" s="466">
        <f t="shared" si="1010"/>
        <v>15948.452993205792</v>
      </c>
      <c r="BR670" s="466">
        <f t="shared" si="1010"/>
        <v>25414.97735915675</v>
      </c>
      <c r="BS670" s="466">
        <f t="shared" si="1010"/>
        <v>24962.020544111903</v>
      </c>
    </row>
    <row r="671" spans="2:71">
      <c r="B671" s="48">
        <f t="shared" si="829"/>
        <v>1995</v>
      </c>
      <c r="E671" s="52"/>
      <c r="M671" s="466">
        <f t="shared" si="920"/>
        <v>43101.874181665211</v>
      </c>
      <c r="N671" s="466">
        <f t="shared" si="921"/>
        <v>35541.420857214856</v>
      </c>
      <c r="X671" s="466">
        <f t="shared" si="922"/>
        <v>29863.398736234369</v>
      </c>
      <c r="Y671" s="466">
        <f t="shared" si="923"/>
        <v>27650.782657743646</v>
      </c>
      <c r="AA671" s="466">
        <f t="shared" ref="AA671:AE671" si="1011">IF($B671=AA$85-1, AA$84, IF(AND($B671&gt;=AA$85, $B671&lt;=AA$86), AA670*(1+AA221)/(1+$G221), NA()))</f>
        <v>43101.874181665211</v>
      </c>
      <c r="AB671" s="466">
        <f t="shared" si="1011"/>
        <v>50965.75814675499</v>
      </c>
      <c r="AC671" s="466">
        <f t="shared" si="1011"/>
        <v>55590.328895985083</v>
      </c>
      <c r="AD671" s="466">
        <f t="shared" si="1011"/>
        <v>49511.016972116551</v>
      </c>
      <c r="AE671" s="466">
        <f t="shared" si="1011"/>
        <v>43474.331209245538</v>
      </c>
      <c r="AG671" s="466">
        <f t="shared" si="822"/>
        <v>2456.0260586319218</v>
      </c>
      <c r="AM671" s="466">
        <f t="shared" ref="AM671:AQ671" si="1012">IF($B671=AM$85-1, AM$84, IF(AND($B671&gt;=AM$85, $B671&lt;=AM$86), AM670*(1+AM221)/(1+$G221), NA()))</f>
        <v>285.01361685542793</v>
      </c>
      <c r="AN671" s="466">
        <f t="shared" si="1012"/>
        <v>183.63685508686885</v>
      </c>
      <c r="AO671" s="466">
        <f t="shared" si="1012"/>
        <v>353.67840268529432</v>
      </c>
      <c r="AP671" s="466">
        <f t="shared" si="1012"/>
        <v>342.73422468653013</v>
      </c>
      <c r="AQ671" s="466">
        <f t="shared" si="1012"/>
        <v>191.86509137810648</v>
      </c>
      <c r="AS671" s="466">
        <f t="shared" si="824"/>
        <v>276.5078265774365</v>
      </c>
      <c r="AU671" s="466">
        <f t="shared" ref="AU671:BS671" si="1013">IF($B671=AU$85-1, AU$84, IF(AND($B671&gt;=AU$85, $B671&lt;=AU$86), AU670*(1+AU221)/(1+$G221), NA()))</f>
        <v>29358.783316367535</v>
      </c>
      <c r="AV671" s="466">
        <f t="shared" si="1013"/>
        <v>26986.078475676542</v>
      </c>
      <c r="AW671" s="466">
        <f t="shared" si="1013"/>
        <v>33810.749334253887</v>
      </c>
      <c r="AX671" s="466">
        <f t="shared" si="1013"/>
        <v>32466.227626893913</v>
      </c>
      <c r="AY671" s="466">
        <f t="shared" si="1013"/>
        <v>32532.930528448458</v>
      </c>
      <c r="AZ671" s="466">
        <f t="shared" si="1013"/>
        <v>31042.357829292883</v>
      </c>
      <c r="BA671" s="466">
        <f t="shared" si="1013"/>
        <v>28501.840766054327</v>
      </c>
      <c r="BB671" s="466">
        <f t="shared" si="1013"/>
        <v>29863.398736234369</v>
      </c>
      <c r="BC671" s="466">
        <f t="shared" si="1013"/>
        <v>38750.036580930151</v>
      </c>
      <c r="BD671" s="466">
        <f t="shared" si="1013"/>
        <v>29057.961897254532</v>
      </c>
      <c r="BE671" s="466">
        <f t="shared" si="1013"/>
        <v>36462.506428941502</v>
      </c>
      <c r="BF671" s="466">
        <f t="shared" si="1013"/>
        <v>26392.097284027674</v>
      </c>
      <c r="BG671" s="466">
        <f t="shared" si="1013"/>
        <v>31408.754371176161</v>
      </c>
      <c r="BH671" s="466">
        <f t="shared" si="1013"/>
        <v>33471.128825145272</v>
      </c>
      <c r="BI671" s="466">
        <f t="shared" si="1013"/>
        <v>27650.782657743646</v>
      </c>
      <c r="BJ671" s="466">
        <f t="shared" si="1013"/>
        <v>34146.982447504764</v>
      </c>
      <c r="BK671" s="466">
        <f t="shared" si="1013"/>
        <v>27916.742330277571</v>
      </c>
      <c r="BL671" s="466">
        <f t="shared" si="1013"/>
        <v>26570.601474758834</v>
      </c>
      <c r="BM671" s="466">
        <f t="shared" si="1013"/>
        <v>30762.909311440981</v>
      </c>
      <c r="BN671" s="466">
        <f t="shared" si="1013"/>
        <v>28962.812099262977</v>
      </c>
      <c r="BO671" s="466">
        <f t="shared" si="1013"/>
        <v>27394.771167910218</v>
      </c>
      <c r="BP671" s="466">
        <f t="shared" si="1013"/>
        <v>27561.090107257307</v>
      </c>
      <c r="BQ671" s="466">
        <f t="shared" si="1013"/>
        <v>18363.685508686882</v>
      </c>
      <c r="BR671" s="466">
        <f t="shared" si="1013"/>
        <v>30495.323809001122</v>
      </c>
      <c r="BS671" s="466">
        <f t="shared" si="1013"/>
        <v>28142.4498458403</v>
      </c>
    </row>
    <row r="672" spans="2:71">
      <c r="B672" s="48">
        <f t="shared" si="829"/>
        <v>1996</v>
      </c>
      <c r="E672" s="52"/>
      <c r="M672" s="466">
        <f t="shared" si="920"/>
        <v>47145.527723382591</v>
      </c>
      <c r="N672" s="466">
        <f t="shared" si="921"/>
        <v>39217.496428278988</v>
      </c>
      <c r="X672" s="466">
        <f t="shared" si="922"/>
        <v>32624.291199715371</v>
      </c>
      <c r="Y672" s="466">
        <f t="shared" si="923"/>
        <v>30510.723656087306</v>
      </c>
      <c r="AA672" s="466">
        <f t="shared" ref="AA672:AE672" si="1014">IF($B672=AA$85-1, AA$84, IF(AND($B672&gt;=AA$85, $B672&lt;=AA$86), AA671*(1+AA222)/(1+$G222), NA()))</f>
        <v>47145.527723382591</v>
      </c>
      <c r="AB672" s="466">
        <f t="shared" si="1014"/>
        <v>55917.1908285272</v>
      </c>
      <c r="AC672" s="466">
        <f t="shared" si="1014"/>
        <v>61153.976293174106</v>
      </c>
      <c r="AD672" s="466">
        <f t="shared" si="1014"/>
        <v>55030.856558907108</v>
      </c>
      <c r="AE672" s="466">
        <f t="shared" si="1014"/>
        <v>46156.605595874251</v>
      </c>
      <c r="AG672" s="466">
        <f t="shared" si="822"/>
        <v>2377.0491803278687</v>
      </c>
      <c r="AM672" s="466">
        <f t="shared" ref="AM672:AQ672" si="1015">IF($B672=AM$85-1, AM$84, IF(AND($B672&gt;=AM$85, $B672&lt;=AM$86), AM671*(1+AM222)/(1+$G222), NA()))</f>
        <v>320.86685070501483</v>
      </c>
      <c r="AN672" s="466">
        <f t="shared" si="1015"/>
        <v>186.69762648067339</v>
      </c>
      <c r="AO672" s="466">
        <f t="shared" si="1015"/>
        <v>395.45125278633634</v>
      </c>
      <c r="AP672" s="466">
        <f t="shared" si="1015"/>
        <v>373.83003544707503</v>
      </c>
      <c r="AQ672" s="466">
        <f t="shared" si="1015"/>
        <v>193.47909207962277</v>
      </c>
      <c r="AS672" s="466">
        <f t="shared" si="824"/>
        <v>305.1072365608731</v>
      </c>
      <c r="AU672" s="466">
        <f t="shared" ref="AU672:BS672" si="1016">IF($B672=AU$85-1, AU$84, IF(AND($B672&gt;=AU$85, $B672&lt;=AU$86), AU671*(1+AU222)/(1+$G222), NA()))</f>
        <v>33014.51337689205</v>
      </c>
      <c r="AV672" s="466">
        <f t="shared" si="1016"/>
        <v>28578.470850456346</v>
      </c>
      <c r="AW672" s="466">
        <f t="shared" si="1016"/>
        <v>36480.654658667605</v>
      </c>
      <c r="AX672" s="466">
        <f t="shared" si="1016"/>
        <v>35512.085349376372</v>
      </c>
      <c r="AY672" s="466">
        <f t="shared" si="1016"/>
        <v>35526.602145860998</v>
      </c>
      <c r="AZ672" s="466">
        <f t="shared" si="1016"/>
        <v>34558.601875637687</v>
      </c>
      <c r="BA672" s="466">
        <f t="shared" si="1016"/>
        <v>31440.506899349664</v>
      </c>
      <c r="BB672" s="466">
        <f t="shared" si="1016"/>
        <v>32624.291199715371</v>
      </c>
      <c r="BC672" s="466">
        <f t="shared" si="1016"/>
        <v>43300.10950646831</v>
      </c>
      <c r="BD672" s="466">
        <f t="shared" si="1016"/>
        <v>32552.291143690833</v>
      </c>
      <c r="BE672" s="466">
        <f t="shared" si="1016"/>
        <v>38879.857884793972</v>
      </c>
      <c r="BF672" s="466">
        <f t="shared" si="1016"/>
        <v>29156.109414413648</v>
      </c>
      <c r="BG672" s="466">
        <f t="shared" si="1016"/>
        <v>33512.001663384159</v>
      </c>
      <c r="BH672" s="466">
        <f t="shared" si="1016"/>
        <v>37107.604249561184</v>
      </c>
      <c r="BI672" s="466">
        <f t="shared" si="1016"/>
        <v>30510.723656087306</v>
      </c>
      <c r="BJ672" s="466">
        <f t="shared" si="1016"/>
        <v>37863.634037906872</v>
      </c>
      <c r="BK672" s="466">
        <f t="shared" si="1016"/>
        <v>30395.255514341959</v>
      </c>
      <c r="BL672" s="466">
        <f t="shared" si="1016"/>
        <v>28633.156457109442</v>
      </c>
      <c r="BM672" s="466">
        <f t="shared" si="1016"/>
        <v>32660.731796941582</v>
      </c>
      <c r="BN672" s="466">
        <f t="shared" si="1016"/>
        <v>30738.970976739845</v>
      </c>
      <c r="BO672" s="466">
        <f t="shared" si="1016"/>
        <v>30414.094910900829</v>
      </c>
      <c r="BP672" s="466">
        <f t="shared" si="1016"/>
        <v>31456.181837337754</v>
      </c>
      <c r="BQ672" s="466">
        <f t="shared" si="1016"/>
        <v>18669.762648067335</v>
      </c>
      <c r="BR672" s="466">
        <f t="shared" si="1016"/>
        <v>32921.100032375594</v>
      </c>
      <c r="BS672" s="466">
        <f t="shared" si="1016"/>
        <v>29418.282754126241</v>
      </c>
    </row>
    <row r="673" spans="2:71">
      <c r="B673" s="48">
        <f t="shared" si="829"/>
        <v>1997</v>
      </c>
      <c r="E673" s="52"/>
      <c r="M673" s="466">
        <f t="shared" si="920"/>
        <v>54308.737151410591</v>
      </c>
      <c r="N673" s="466">
        <f t="shared" si="921"/>
        <v>47188.599901875881</v>
      </c>
      <c r="X673" s="466">
        <f t="shared" si="922"/>
        <v>37411.565902123839</v>
      </c>
      <c r="Y673" s="466">
        <f t="shared" si="923"/>
        <v>36712.142855850972</v>
      </c>
      <c r="AA673" s="466">
        <f t="shared" ref="AA673:AE673" si="1017">IF($B673=AA$85-1, AA$84, IF(AND($B673&gt;=AA$85, $B673&lt;=AA$86), AA672*(1+AA223)/(1+$G223), NA()))</f>
        <v>54308.737151410591</v>
      </c>
      <c r="AB673" s="466">
        <f t="shared" si="1017"/>
        <v>64447.488726594522</v>
      </c>
      <c r="AC673" s="466">
        <f t="shared" si="1017"/>
        <v>69676.6724373545</v>
      </c>
      <c r="AD673" s="466">
        <f t="shared" si="1017"/>
        <v>63300.191487624892</v>
      </c>
      <c r="AE673" s="466">
        <f t="shared" si="1017"/>
        <v>51435.257572067327</v>
      </c>
      <c r="AG673" s="466">
        <f t="shared" si="822"/>
        <v>2337.2597644141347</v>
      </c>
      <c r="AM673" s="466">
        <f t="shared" ref="AM673:AQ673" si="1018">IF($B673=AM$85-1, AM$84, IF(AND($B673&gt;=AM$85, $B673&lt;=AM$86), AM672*(1+AM223)/(1+$G223), NA()))</f>
        <v>369.23430563434147</v>
      </c>
      <c r="AN673" s="466">
        <f t="shared" si="1018"/>
        <v>196.67799638353105</v>
      </c>
      <c r="AO673" s="466">
        <f t="shared" si="1018"/>
        <v>445.38177757211582</v>
      </c>
      <c r="AP673" s="466">
        <f t="shared" si="1018"/>
        <v>413.85847324613621</v>
      </c>
      <c r="AQ673" s="466">
        <f t="shared" si="1018"/>
        <v>201.06157788818271</v>
      </c>
      <c r="AS673" s="466">
        <f t="shared" si="824"/>
        <v>367.12142855850982</v>
      </c>
      <c r="AU673" s="466">
        <f t="shared" ref="AU673:BS673" si="1019">IF($B673=AU$85-1, AU$84, IF(AND($B673&gt;=AU$85, $B673&lt;=AU$86), AU672*(1+AU223)/(1+$G223), NA()))</f>
        <v>40004.311337464023</v>
      </c>
      <c r="AV673" s="466">
        <f t="shared" si="1019"/>
        <v>33773.628963825329</v>
      </c>
      <c r="AW673" s="466">
        <f t="shared" si="1019"/>
        <v>41236.494654440954</v>
      </c>
      <c r="AX673" s="466">
        <f t="shared" si="1019"/>
        <v>40907.729790480458</v>
      </c>
      <c r="AY673" s="466">
        <f t="shared" si="1019"/>
        <v>40660.163169342763</v>
      </c>
      <c r="AZ673" s="466">
        <f t="shared" si="1019"/>
        <v>40124.759310590576</v>
      </c>
      <c r="BA673" s="466">
        <f t="shared" si="1019"/>
        <v>35685.722437598284</v>
      </c>
      <c r="BB673" s="466">
        <f t="shared" si="1019"/>
        <v>37411.565902123839</v>
      </c>
      <c r="BC673" s="466">
        <f t="shared" si="1019"/>
        <v>48073.693882238193</v>
      </c>
      <c r="BD673" s="466">
        <f t="shared" si="1019"/>
        <v>39858.517263072878</v>
      </c>
      <c r="BE673" s="466">
        <f t="shared" si="1019"/>
        <v>41892.459947597883</v>
      </c>
      <c r="BF673" s="466">
        <f t="shared" si="1019"/>
        <v>33764.57379551811</v>
      </c>
      <c r="BG673" s="466">
        <f t="shared" si="1019"/>
        <v>35542.01258761272</v>
      </c>
      <c r="BH673" s="466">
        <f t="shared" si="1019"/>
        <v>40977.941351246678</v>
      </c>
      <c r="BI673" s="466">
        <f t="shared" si="1019"/>
        <v>36712.142855850972</v>
      </c>
      <c r="BJ673" s="466">
        <f t="shared" si="1019"/>
        <v>44137.303045505876</v>
      </c>
      <c r="BK673" s="466">
        <f t="shared" si="1019"/>
        <v>33558.151542794236</v>
      </c>
      <c r="BL673" s="466">
        <f t="shared" si="1019"/>
        <v>32781.11983795651</v>
      </c>
      <c r="BM673" s="466">
        <f t="shared" si="1019"/>
        <v>35615.524486092705</v>
      </c>
      <c r="BN673" s="466">
        <f t="shared" si="1019"/>
        <v>32552.125733587731</v>
      </c>
      <c r="BO673" s="466">
        <f t="shared" si="1019"/>
        <v>32870.280930333669</v>
      </c>
      <c r="BP673" s="466">
        <f t="shared" si="1019"/>
        <v>34252.945309599003</v>
      </c>
      <c r="BQ673" s="466">
        <f t="shared" si="1019"/>
        <v>19667.799638353103</v>
      </c>
      <c r="BR673" s="466">
        <f t="shared" si="1019"/>
        <v>36593.552449658855</v>
      </c>
      <c r="BS673" s="466">
        <f t="shared" si="1019"/>
        <v>30527.961200329322</v>
      </c>
    </row>
    <row r="674" spans="2:71">
      <c r="B674" s="48">
        <f t="shared" si="829"/>
        <v>1998</v>
      </c>
      <c r="E674" s="52"/>
      <c r="M674" s="466">
        <f t="shared" ref="M674:M693" si="1020">IF($B674=M$85-1, M$84, IF(AND($B674&gt;=M$85, $B674&lt;=M$86), M673*(1+M224)/(1+$G224), NA()))</f>
        <v>63082.976243913858</v>
      </c>
      <c r="N674" s="466">
        <f t="shared" ref="N674:N693" si="1021">IF($B674=N$85-1, N$84, IF(AND($B674&gt;=N$85, $B674&lt;=N$86), N673*(1+N224)/(1+$G224), NA()))</f>
        <v>54516.605005365083</v>
      </c>
      <c r="X674" s="466">
        <f t="shared" ref="X674:X693" si="1022">IF($B674=X$85-1, X$84, IF(AND($B674&gt;=X$85, $B674&lt;=X$86), X673*(1+X224)/(1+$G224), NA()))</f>
        <v>41744.535512756644</v>
      </c>
      <c r="Y674" s="466">
        <f t="shared" ref="Y674:Y693" si="1023">IF($B674=Y$85-1, Y$84, IF(AND($B674&gt;=Y$85, $B674&lt;=Y$86), Y673*(1+Y224)/(1+$G224), NA()))</f>
        <v>42413.239535284476</v>
      </c>
      <c r="AA674" s="466">
        <f t="shared" ref="AA674:AE674" si="1024">IF($B674=AA$85-1, AA$84, IF(AND($B674&gt;=AA$85, $B674&lt;=AA$86), AA673*(1+AA224)/(1+$G224), NA()))</f>
        <v>63082.976243913858</v>
      </c>
      <c r="AB674" s="466">
        <f t="shared" si="1024"/>
        <v>70276.663750066975</v>
      </c>
      <c r="AC674" s="466">
        <f t="shared" si="1024"/>
        <v>74795.898426434636</v>
      </c>
      <c r="AD674" s="466">
        <f t="shared" si="1024"/>
        <v>66369.547691026295</v>
      </c>
      <c r="AE674" s="466">
        <f t="shared" si="1024"/>
        <v>56804.079183899164</v>
      </c>
      <c r="AG674" s="466">
        <f t="shared" ref="AG674:AG693" si="1025">IF($B674=AG$85-1, AG$84, IF(AND($B674&gt;=AG$85, $B674&lt;=AG$86), AG673*(1+AG224)/(1+$G224), NA()))</f>
        <v>2300.1830384380714</v>
      </c>
      <c r="AM674" s="466">
        <f t="shared" ref="AM674:AQ674" si="1026">IF($B674=AM$85-1, AM$84, IF(AND($B674&gt;=AM$85, $B674&lt;=AM$86), AM673*(1+AM224)/(1+$G224), NA()))</f>
        <v>397.53506878279063</v>
      </c>
      <c r="AN674" s="466">
        <f t="shared" si="1026"/>
        <v>213.11955412194098</v>
      </c>
      <c r="AO674" s="466">
        <f t="shared" si="1026"/>
        <v>471.85208054779827</v>
      </c>
      <c r="AP674" s="466">
        <f t="shared" si="1026"/>
        <v>435.11669598186052</v>
      </c>
      <c r="AQ674" s="466">
        <f t="shared" si="1026"/>
        <v>217.64952400183995</v>
      </c>
      <c r="AS674" s="466">
        <f t="shared" ref="AS674:AS693" si="1027">IF($B674=AS$85-1, AS$84, IF(AND($B674&gt;=AS$85, $B674&lt;=AS$86), AS673*(1+AS224)/(1+$G224), NA()))</f>
        <v>424.13239535284487</v>
      </c>
      <c r="AU674" s="466">
        <f t="shared" ref="AU674:BS674" si="1028">IF($B674=AU$85-1, AU$84, IF(AND($B674&gt;=AU$85, $B674&lt;=AU$86), AU673*(1+AU224)/(1+$G224), NA()))</f>
        <v>44116.897477212566</v>
      </c>
      <c r="AV674" s="466">
        <f t="shared" si="1028"/>
        <v>37174.157451952779</v>
      </c>
      <c r="AW674" s="466">
        <f t="shared" si="1028"/>
        <v>48283.946111783596</v>
      </c>
      <c r="AX674" s="466">
        <f t="shared" si="1028"/>
        <v>47516.872641887589</v>
      </c>
      <c r="AY674" s="466">
        <f t="shared" si="1028"/>
        <v>47035.564151480743</v>
      </c>
      <c r="AZ674" s="466">
        <f t="shared" si="1028"/>
        <v>45538.361005488165</v>
      </c>
      <c r="BA674" s="466">
        <f t="shared" si="1028"/>
        <v>37775.978102460256</v>
      </c>
      <c r="BB674" s="466">
        <f t="shared" si="1028"/>
        <v>41744.535512756644</v>
      </c>
      <c r="BC674" s="466">
        <f t="shared" si="1028"/>
        <v>50207.037642540687</v>
      </c>
      <c r="BD674" s="466">
        <f t="shared" si="1028"/>
        <v>46624.141307783226</v>
      </c>
      <c r="BE674" s="466">
        <f t="shared" si="1028"/>
        <v>44726.504364307752</v>
      </c>
      <c r="BF674" s="466">
        <f t="shared" si="1028"/>
        <v>35519.952691334212</v>
      </c>
      <c r="BG674" s="466">
        <f t="shared" si="1028"/>
        <v>37147.911587403105</v>
      </c>
      <c r="BH674" s="466">
        <f t="shared" si="1028"/>
        <v>43495.097871205449</v>
      </c>
      <c r="BI674" s="466">
        <f t="shared" si="1028"/>
        <v>42413.239535284476</v>
      </c>
      <c r="BJ674" s="466">
        <f t="shared" si="1028"/>
        <v>51695.655734006876</v>
      </c>
      <c r="BK674" s="466">
        <f t="shared" si="1028"/>
        <v>35955.974744192914</v>
      </c>
      <c r="BL674" s="466">
        <f t="shared" si="1028"/>
        <v>36617.09660215531</v>
      </c>
      <c r="BM674" s="466">
        <f t="shared" si="1028"/>
        <v>40060.026151333142</v>
      </c>
      <c r="BN674" s="466">
        <f t="shared" si="1028"/>
        <v>36407.744410651067</v>
      </c>
      <c r="BO674" s="466">
        <f t="shared" si="1028"/>
        <v>34824.48014526513</v>
      </c>
      <c r="BP674" s="466">
        <f t="shared" si="1028"/>
        <v>34706.033409148164</v>
      </c>
      <c r="BQ674" s="466">
        <f t="shared" si="1028"/>
        <v>21311.955412194096</v>
      </c>
      <c r="BR674" s="466">
        <f t="shared" si="1028"/>
        <v>37478.67351299883</v>
      </c>
      <c r="BS674" s="466">
        <f t="shared" si="1028"/>
        <v>30155.129159660162</v>
      </c>
    </row>
    <row r="675" spans="2:71">
      <c r="B675" s="48">
        <f t="shared" si="829"/>
        <v>1999</v>
      </c>
      <c r="E675" s="52"/>
      <c r="M675" s="466">
        <f t="shared" si="1020"/>
        <v>74169.48996224525</v>
      </c>
      <c r="N675" s="466">
        <f t="shared" si="1021"/>
        <v>60515.868569346996</v>
      </c>
      <c r="X675" s="466">
        <f t="shared" si="1022"/>
        <v>48085.562873045346</v>
      </c>
      <c r="Y675" s="466">
        <f t="shared" si="1023"/>
        <v>47080.591850224642</v>
      </c>
      <c r="AA675" s="466">
        <f t="shared" ref="AA675:AE675" si="1029">IF($B675=AA$85-1, AA$84, IF(AND($B675&gt;=AA$85, $B675&lt;=AA$86), AA674*(1+AA225)/(1+$G225), NA()))</f>
        <v>74169.48996224525</v>
      </c>
      <c r="AB675" s="466">
        <f t="shared" si="1029"/>
        <v>78175.755882752157</v>
      </c>
      <c r="AC675" s="466">
        <f t="shared" si="1029"/>
        <v>84432.13190523602</v>
      </c>
      <c r="AD675" s="466">
        <f t="shared" si="1029"/>
        <v>71091.484410026562</v>
      </c>
      <c r="AE675" s="466">
        <f t="shared" si="1029"/>
        <v>62724.144413412367</v>
      </c>
      <c r="AG675" s="466">
        <f t="shared" si="1025"/>
        <v>2240.0475341651809</v>
      </c>
      <c r="AM675" s="466">
        <f t="shared" ref="AM675:AQ675" si="1030">IF($B675=AM$85-1, AM$84, IF(AND($B675&gt;=AM$85, $B675&lt;=AM$86), AM674*(1+AM225)/(1+$G225), NA()))</f>
        <v>451.60490961092268</v>
      </c>
      <c r="AN675" s="466">
        <f t="shared" si="1030"/>
        <v>218.18161443704082</v>
      </c>
      <c r="AO675" s="466">
        <f t="shared" si="1030"/>
        <v>542.87724499550256</v>
      </c>
      <c r="AP675" s="466">
        <f t="shared" si="1030"/>
        <v>498.28234744100752</v>
      </c>
      <c r="AQ675" s="466">
        <f t="shared" si="1030"/>
        <v>222.70055912587807</v>
      </c>
      <c r="AS675" s="466">
        <f t="shared" si="1027"/>
        <v>470.80591850224653</v>
      </c>
      <c r="AU675" s="466">
        <f t="shared" ref="AU675:BS675" si="1031">IF($B675=AU$85-1, AU$84, IF(AND($B675&gt;=AU$85, $B675&lt;=AU$86), AU674*(1+AU225)/(1+$G225), NA()))</f>
        <v>44856.581506847826</v>
      </c>
      <c r="AV675" s="466">
        <f t="shared" si="1031"/>
        <v>34704.863460082779</v>
      </c>
      <c r="AW675" s="466">
        <f t="shared" si="1031"/>
        <v>56479.36229871968</v>
      </c>
      <c r="AX675" s="466">
        <f t="shared" si="1031"/>
        <v>55867.722455308001</v>
      </c>
      <c r="AY675" s="466">
        <f t="shared" si="1031"/>
        <v>55436.859116570893</v>
      </c>
      <c r="AZ675" s="466">
        <f t="shared" si="1031"/>
        <v>52390.845265708347</v>
      </c>
      <c r="BA675" s="466">
        <f t="shared" si="1031"/>
        <v>41861.636162415845</v>
      </c>
      <c r="BB675" s="466">
        <f t="shared" si="1031"/>
        <v>48085.562873045346</v>
      </c>
      <c r="BC675" s="466">
        <f t="shared" si="1031"/>
        <v>58465.173713035736</v>
      </c>
      <c r="BD675" s="466">
        <f t="shared" si="1031"/>
        <v>52870.564694906658</v>
      </c>
      <c r="BE675" s="466">
        <f t="shared" si="1031"/>
        <v>54126.959178113873</v>
      </c>
      <c r="BF675" s="466">
        <f t="shared" si="1031"/>
        <v>37461.217324983481</v>
      </c>
      <c r="BG675" s="466">
        <f t="shared" si="1031"/>
        <v>41298.585577601829</v>
      </c>
      <c r="BH675" s="466">
        <f t="shared" si="1031"/>
        <v>49356.709014373468</v>
      </c>
      <c r="BI675" s="466">
        <f t="shared" si="1031"/>
        <v>47080.591850224642</v>
      </c>
      <c r="BJ675" s="466">
        <f t="shared" si="1031"/>
        <v>62166.358183062322</v>
      </c>
      <c r="BK675" s="466">
        <f t="shared" si="1031"/>
        <v>39778.887744582753</v>
      </c>
      <c r="BL675" s="466">
        <f t="shared" si="1031"/>
        <v>40296.005574382281</v>
      </c>
      <c r="BM675" s="466">
        <f t="shared" si="1031"/>
        <v>46305.177595516929</v>
      </c>
      <c r="BN675" s="466">
        <f t="shared" si="1031"/>
        <v>39999.188237867995</v>
      </c>
      <c r="BO675" s="466">
        <f t="shared" si="1031"/>
        <v>37116.622184232168</v>
      </c>
      <c r="BP675" s="466">
        <f t="shared" si="1031"/>
        <v>37640.081515113321</v>
      </c>
      <c r="BQ675" s="466">
        <f t="shared" si="1031"/>
        <v>21818.161443704081</v>
      </c>
      <c r="BR675" s="466">
        <f t="shared" si="1031"/>
        <v>40807.696904842393</v>
      </c>
      <c r="BS675" s="466">
        <f t="shared" si="1031"/>
        <v>32641.657202094251</v>
      </c>
    </row>
    <row r="676" spans="2:71">
      <c r="B676" s="48">
        <f t="shared" ref="B676:B693" si="1032">B675+1</f>
        <v>2000</v>
      </c>
      <c r="E676" s="52"/>
      <c r="M676" s="466">
        <f t="shared" si="1020"/>
        <v>66221.742963753582</v>
      </c>
      <c r="N676" s="466">
        <f t="shared" si="1021"/>
        <v>57487.071903176125</v>
      </c>
      <c r="X676" s="466">
        <f t="shared" si="1022"/>
        <v>44514.151314511022</v>
      </c>
      <c r="Y676" s="466">
        <f t="shared" si="1023"/>
        <v>44724.225776193918</v>
      </c>
      <c r="AA676" s="466">
        <f t="shared" ref="AA676:AE676" si="1033">IF($B676=AA$85-1, AA$84, IF(AND($B676&gt;=AA$85, $B676&lt;=AA$86), AA675*(1+AA226)/(1+$G226), NA()))</f>
        <v>66221.742963753582</v>
      </c>
      <c r="AB676" s="466">
        <f t="shared" si="1033"/>
        <v>78338.991890401347</v>
      </c>
      <c r="AC676" s="466">
        <f t="shared" si="1033"/>
        <v>84170.380795912279</v>
      </c>
      <c r="AD676" s="466">
        <f t="shared" si="1033"/>
        <v>73044.528630898028</v>
      </c>
      <c r="AE676" s="466">
        <f t="shared" si="1033"/>
        <v>60493.891158771592</v>
      </c>
      <c r="AG676" s="466">
        <f t="shared" si="1025"/>
        <v>2166.6666666666665</v>
      </c>
      <c r="AM676" s="466">
        <f t="shared" ref="AM676:AQ676" si="1034">IF($B676=AM$85-1, AM$84, IF(AND($B676&gt;=AM$85, $B676&lt;=AM$86), AM675*(1+AM226)/(1+$G226), NA()))</f>
        <v>463.2662128097495</v>
      </c>
      <c r="AN676" s="466">
        <f t="shared" si="1034"/>
        <v>216.02282246971043</v>
      </c>
      <c r="AO676" s="466">
        <f t="shared" si="1034"/>
        <v>526.80058595461674</v>
      </c>
      <c r="AP676" s="466">
        <f t="shared" si="1034"/>
        <v>487.96057414533487</v>
      </c>
      <c r="AQ676" s="466">
        <f t="shared" si="1034"/>
        <v>220.72125046697141</v>
      </c>
      <c r="AS676" s="466">
        <f t="shared" si="1027"/>
        <v>447.24225776193924</v>
      </c>
      <c r="AU676" s="466">
        <f t="shared" ref="AU676:BS676" si="1035">IF($B676=AU$85-1, AU$84, IF(AND($B676&gt;=AU$85, $B676&lt;=AU$86), AU675*(1+AU226)/(1+$G226), NA()))</f>
        <v>47900.411093373783</v>
      </c>
      <c r="AV676" s="466">
        <f t="shared" si="1035"/>
        <v>38996.556803038155</v>
      </c>
      <c r="AW676" s="466">
        <f t="shared" si="1035"/>
        <v>50440.922326157772</v>
      </c>
      <c r="AX676" s="466">
        <f t="shared" si="1035"/>
        <v>49881.129805381977</v>
      </c>
      <c r="AY676" s="466">
        <f t="shared" si="1035"/>
        <v>49580.14792255385</v>
      </c>
      <c r="AZ676" s="466">
        <f t="shared" si="1035"/>
        <v>48426.765565648231</v>
      </c>
      <c r="BA676" s="466">
        <f t="shared" si="1035"/>
        <v>41631.193368447064</v>
      </c>
      <c r="BB676" s="466">
        <f t="shared" si="1035"/>
        <v>44514.151314511022</v>
      </c>
      <c r="BC676" s="466">
        <f t="shared" si="1035"/>
        <v>55774.160255615003</v>
      </c>
      <c r="BD676" s="466">
        <f t="shared" si="1035"/>
        <v>49101.024465473485</v>
      </c>
      <c r="BE676" s="466">
        <f t="shared" si="1035"/>
        <v>49516.818576922495</v>
      </c>
      <c r="BF676" s="466">
        <f t="shared" si="1035"/>
        <v>38862.746977213246</v>
      </c>
      <c r="BG676" s="466">
        <f t="shared" si="1035"/>
        <v>41040.929090820595</v>
      </c>
      <c r="BH676" s="466">
        <f t="shared" si="1035"/>
        <v>47705.753893541885</v>
      </c>
      <c r="BI676" s="466">
        <f t="shared" si="1035"/>
        <v>44724.225776193918</v>
      </c>
      <c r="BJ676" s="466">
        <f t="shared" si="1035"/>
        <v>54277.7946270877</v>
      </c>
      <c r="BK676" s="466">
        <f t="shared" si="1035"/>
        <v>39261.030624897336</v>
      </c>
      <c r="BL676" s="466">
        <f t="shared" si="1035"/>
        <v>39439.652777416071</v>
      </c>
      <c r="BM676" s="466">
        <f t="shared" si="1035"/>
        <v>42785.415070368297</v>
      </c>
      <c r="BN676" s="466">
        <f t="shared" si="1035"/>
        <v>37411.916279544501</v>
      </c>
      <c r="BO676" s="466">
        <f t="shared" si="1035"/>
        <v>36844.63526157145</v>
      </c>
      <c r="BP676" s="466">
        <f t="shared" si="1035"/>
        <v>39415.48373688828</v>
      </c>
      <c r="BQ676" s="466">
        <f t="shared" si="1035"/>
        <v>21602.282246971041</v>
      </c>
      <c r="BR676" s="466">
        <f t="shared" si="1035"/>
        <v>42418.63526674296</v>
      </c>
      <c r="BS676" s="466">
        <f t="shared" si="1035"/>
        <v>33711.059139400044</v>
      </c>
    </row>
    <row r="677" spans="2:71">
      <c r="B677" s="48">
        <f t="shared" si="1032"/>
        <v>2001</v>
      </c>
      <c r="E677" s="52"/>
      <c r="M677" s="466">
        <f t="shared" si="1020"/>
        <v>58791.70664410726</v>
      </c>
      <c r="N677" s="466">
        <f t="shared" si="1021"/>
        <v>54792.507456414998</v>
      </c>
      <c r="X677" s="466">
        <f t="shared" si="1022"/>
        <v>41425.233328556853</v>
      </c>
      <c r="Y677" s="466">
        <f t="shared" si="1023"/>
        <v>42627.888205054005</v>
      </c>
      <c r="AA677" s="466">
        <f t="shared" ref="AA677:AE677" si="1036">IF($B677=AA$85-1, AA$84, IF(AND($B677&gt;=AA$85, $B677&lt;=AA$86), AA676*(1+AA227)/(1+$G227), NA()))</f>
        <v>58791.70664410726</v>
      </c>
      <c r="AB677" s="466">
        <f t="shared" si="1036"/>
        <v>73734.923212394569</v>
      </c>
      <c r="AC677" s="466">
        <f t="shared" si="1036"/>
        <v>80295.520771374169</v>
      </c>
      <c r="AD677" s="466">
        <f t="shared" si="1036"/>
        <v>72047.157817274143</v>
      </c>
      <c r="AE677" s="466">
        <f t="shared" si="1036"/>
        <v>57607.739241781979</v>
      </c>
      <c r="AG677" s="466">
        <f t="shared" si="1025"/>
        <v>2133.5597057159025</v>
      </c>
      <c r="AM677" s="466">
        <f t="shared" ref="AM677:AQ677" si="1037">IF($B677=AM$85-1, AM$84, IF(AND($B677&gt;=AM$85, $B677&lt;=AM$86), AM676*(1+AM227)/(1+$G227), NA()))</f>
        <v>422.88931758003781</v>
      </c>
      <c r="AN677" s="466">
        <f t="shared" si="1037"/>
        <v>211.6568438117495</v>
      </c>
      <c r="AO677" s="466">
        <f t="shared" si="1037"/>
        <v>493.89002764809902</v>
      </c>
      <c r="AP677" s="466">
        <f t="shared" si="1037"/>
        <v>473.16626753882048</v>
      </c>
      <c r="AQ677" s="466">
        <f t="shared" si="1037"/>
        <v>216.25078078922613</v>
      </c>
      <c r="AS677" s="466">
        <f t="shared" si="1027"/>
        <v>426.27888205054012</v>
      </c>
      <c r="AU677" s="466">
        <f t="shared" ref="AU677:BS677" si="1038">IF($B677=AU$85-1, AU$84, IF(AND($B677&gt;=AU$85, $B677&lt;=AU$86), AU676*(1+AU227)/(1+$G227), NA()))</f>
        <v>49142.921407843547</v>
      </c>
      <c r="AV677" s="466">
        <f t="shared" si="1038"/>
        <v>41236.628401546324</v>
      </c>
      <c r="AW677" s="466">
        <f t="shared" si="1038"/>
        <v>43970.377218444701</v>
      </c>
      <c r="AX677" s="466">
        <f t="shared" si="1038"/>
        <v>44284.499612156193</v>
      </c>
      <c r="AY677" s="466">
        <f t="shared" si="1038"/>
        <v>43977.372330733742</v>
      </c>
      <c r="AZ677" s="466">
        <f t="shared" si="1038"/>
        <v>44145.755883177415</v>
      </c>
      <c r="BA677" s="466">
        <f t="shared" si="1038"/>
        <v>40966.769106649677</v>
      </c>
      <c r="BB677" s="466">
        <f t="shared" si="1038"/>
        <v>41425.233328556853</v>
      </c>
      <c r="BC677" s="466">
        <f t="shared" si="1038"/>
        <v>52698.683613869842</v>
      </c>
      <c r="BD677" s="466">
        <f t="shared" si="1038"/>
        <v>45861.814942770434</v>
      </c>
      <c r="BE677" s="466">
        <f t="shared" si="1038"/>
        <v>45757.487132102862</v>
      </c>
      <c r="BF677" s="466">
        <f t="shared" si="1038"/>
        <v>38988.991113002412</v>
      </c>
      <c r="BG677" s="466">
        <f t="shared" si="1038"/>
        <v>40503.028162663759</v>
      </c>
      <c r="BH677" s="466">
        <f t="shared" si="1038"/>
        <v>45689.135957175022</v>
      </c>
      <c r="BI677" s="466">
        <f t="shared" si="1038"/>
        <v>42627.888205054005</v>
      </c>
      <c r="BJ677" s="466">
        <f t="shared" si="1038"/>
        <v>47107.579098615955</v>
      </c>
      <c r="BK677" s="466">
        <f t="shared" si="1038"/>
        <v>37413.963749199589</v>
      </c>
      <c r="BL677" s="466">
        <f t="shared" si="1038"/>
        <v>38185.468203234734</v>
      </c>
      <c r="BM677" s="466">
        <f t="shared" si="1038"/>
        <v>38817.406298082897</v>
      </c>
      <c r="BN677" s="466">
        <f t="shared" si="1038"/>
        <v>34866.482382375943</v>
      </c>
      <c r="BO677" s="466">
        <f t="shared" si="1038"/>
        <v>35623.060599975455</v>
      </c>
      <c r="BP677" s="466">
        <f t="shared" si="1038"/>
        <v>38061.212953117822</v>
      </c>
      <c r="BQ677" s="466">
        <f t="shared" si="1038"/>
        <v>21165.68438117495</v>
      </c>
      <c r="BR677" s="466">
        <f t="shared" si="1038"/>
        <v>42253.122432524542</v>
      </c>
      <c r="BS677" s="466">
        <f t="shared" si="1038"/>
        <v>35524.964784859716</v>
      </c>
    </row>
    <row r="678" spans="2:71">
      <c r="B678" s="48">
        <f t="shared" si="1032"/>
        <v>2002</v>
      </c>
      <c r="E678" s="52"/>
      <c r="M678" s="466">
        <f t="shared" si="1020"/>
        <v>49758.623477322115</v>
      </c>
      <c r="N678" s="466">
        <f t="shared" si="1021"/>
        <v>48557.253021958481</v>
      </c>
      <c r="X678" s="466">
        <f t="shared" si="1022"/>
        <v>35235.20655929944</v>
      </c>
      <c r="Y678" s="466">
        <f t="shared" si="1023"/>
        <v>37776.937932820008</v>
      </c>
      <c r="AA678" s="466">
        <f t="shared" ref="AA678:AE678" si="1039">IF($B678=AA$85-1, AA$84, IF(AND($B678&gt;=AA$85, $B678&lt;=AA$86), AA677*(1+AA228)/(1+$G228), NA()))</f>
        <v>49758.623477322115</v>
      </c>
      <c r="AB678" s="466">
        <f t="shared" si="1039"/>
        <v>63910.245650218611</v>
      </c>
      <c r="AC678" s="466">
        <f t="shared" si="1039"/>
        <v>68868.157253825048</v>
      </c>
      <c r="AD678" s="466">
        <f t="shared" si="1039"/>
        <v>65488.065452447801</v>
      </c>
      <c r="AE678" s="466">
        <f t="shared" si="1039"/>
        <v>52755.831139259928</v>
      </c>
      <c r="AG678" s="466">
        <f t="shared" si="1025"/>
        <v>2084.0243228302929</v>
      </c>
      <c r="AM678" s="466">
        <f t="shared" ref="AM678:AQ678" si="1040">IF($B678=AM$85-1, AM$84, IF(AND($B678&gt;=AM$85, $B678&lt;=AM$86), AM677*(1+AM228)/(1+$G228), NA()))</f>
        <v>406.35532679999432</v>
      </c>
      <c r="AN678" s="466">
        <f t="shared" si="1040"/>
        <v>218.45268954249806</v>
      </c>
      <c r="AO678" s="466">
        <f t="shared" si="1040"/>
        <v>435.22232607269183</v>
      </c>
      <c r="AP678" s="466">
        <f t="shared" si="1040"/>
        <v>434.21390566550201</v>
      </c>
      <c r="AQ678" s="466">
        <f t="shared" si="1040"/>
        <v>225.48772596025199</v>
      </c>
      <c r="AS678" s="466">
        <f t="shared" si="1027"/>
        <v>377.76937932820016</v>
      </c>
      <c r="AU678" s="466">
        <f t="shared" ref="AU678:BS678" si="1041">IF($B678=AU$85-1, AU$84, IF(AND($B678&gt;=AU$85, $B678&lt;=AU$86), AU677*(1+AU228)/(1+$G228), NA()))</f>
        <v>44691.157406811595</v>
      </c>
      <c r="AV678" s="466">
        <f t="shared" si="1041"/>
        <v>42149.295268987778</v>
      </c>
      <c r="AW678" s="466">
        <f t="shared" si="1041"/>
        <v>37375.153273404641</v>
      </c>
      <c r="AX678" s="466">
        <f t="shared" si="1041"/>
        <v>37480.384017798526</v>
      </c>
      <c r="AY678" s="466">
        <f t="shared" si="1041"/>
        <v>37579.105126826013</v>
      </c>
      <c r="AZ678" s="466">
        <f t="shared" si="1041"/>
        <v>38063.393241973441</v>
      </c>
      <c r="BA678" s="466">
        <f t="shared" si="1041"/>
        <v>37097.422404362187</v>
      </c>
      <c r="BB678" s="466">
        <f t="shared" si="1041"/>
        <v>35235.20655929944</v>
      </c>
      <c r="BC678" s="466">
        <f t="shared" si="1041"/>
        <v>46399.76714852469</v>
      </c>
      <c r="BD678" s="466">
        <f t="shared" si="1041"/>
        <v>39333.93216495221</v>
      </c>
      <c r="BE678" s="466">
        <f t="shared" si="1041"/>
        <v>41812.767343802625</v>
      </c>
      <c r="BF678" s="466">
        <f t="shared" si="1041"/>
        <v>35967.603084545757</v>
      </c>
      <c r="BG678" s="466">
        <f t="shared" si="1041"/>
        <v>39219.636897914759</v>
      </c>
      <c r="BH678" s="466">
        <f t="shared" si="1041"/>
        <v>42755.276712145285</v>
      </c>
      <c r="BI678" s="466">
        <f t="shared" si="1041"/>
        <v>37776.937932820008</v>
      </c>
      <c r="BJ678" s="466">
        <f t="shared" si="1041"/>
        <v>38909.423932404854</v>
      </c>
      <c r="BK678" s="466">
        <f t="shared" si="1041"/>
        <v>33570.893709411554</v>
      </c>
      <c r="BL678" s="466">
        <f t="shared" si="1041"/>
        <v>36487.004664625543</v>
      </c>
      <c r="BM678" s="466">
        <f t="shared" si="1041"/>
        <v>35405.113535099648</v>
      </c>
      <c r="BN678" s="466">
        <f t="shared" si="1041"/>
        <v>34177.284156149675</v>
      </c>
      <c r="BO678" s="466">
        <f t="shared" si="1041"/>
        <v>35155.588352443658</v>
      </c>
      <c r="BP678" s="466">
        <f t="shared" si="1041"/>
        <v>37459.248591224088</v>
      </c>
      <c r="BQ678" s="466">
        <f t="shared" si="1041"/>
        <v>21845.268954249805</v>
      </c>
      <c r="BR678" s="466">
        <f t="shared" si="1041"/>
        <v>39772.167431139438</v>
      </c>
      <c r="BS678" s="466">
        <f t="shared" si="1041"/>
        <v>36565.564147425517</v>
      </c>
    </row>
    <row r="679" spans="2:71">
      <c r="B679" s="48">
        <f t="shared" si="1032"/>
        <v>2003</v>
      </c>
      <c r="E679" s="52"/>
      <c r="M679" s="466">
        <f t="shared" si="1020"/>
        <v>62796.207167589222</v>
      </c>
      <c r="N679" s="466">
        <f t="shared" si="1021"/>
        <v>57385.20423056477</v>
      </c>
      <c r="X679" s="466">
        <f t="shared" si="1022"/>
        <v>44629.488423826951</v>
      </c>
      <c r="Y679" s="466">
        <f t="shared" si="1023"/>
        <v>44644.973995952976</v>
      </c>
      <c r="AA679" s="466">
        <f t="shared" ref="AA679:AE679" si="1042">IF($B679=AA$85-1, AA$84, IF(AND($B679&gt;=AA$85, $B679&lt;=AA$86), AA678*(1+AA229)/(1+$G229), NA()))</f>
        <v>62796.207167589222</v>
      </c>
      <c r="AB679" s="466">
        <f t="shared" si="1042"/>
        <v>80769.305776767811</v>
      </c>
      <c r="AC679" s="466">
        <f t="shared" si="1042"/>
        <v>89139.037976448119</v>
      </c>
      <c r="AD679" s="466">
        <f t="shared" si="1042"/>
        <v>81505.492560312952</v>
      </c>
      <c r="AE679" s="466">
        <f t="shared" si="1042"/>
        <v>64554.796555746987</v>
      </c>
      <c r="AG679" s="466">
        <f t="shared" si="1025"/>
        <v>2045.577862181226</v>
      </c>
      <c r="AM679" s="466">
        <f t="shared" ref="AM679:AQ679" si="1043">IF($B679=AM$85-1, AM$84, IF(AND($B679&gt;=AM$85, $B679&lt;=AM$86), AM678*(1+AM229)/(1+$G229), NA()))</f>
        <v>484.41933871811204</v>
      </c>
      <c r="AN679" s="466">
        <f t="shared" si="1043"/>
        <v>243.69699079404506</v>
      </c>
      <c r="AO679" s="466">
        <f t="shared" si="1043"/>
        <v>561.7738335509423</v>
      </c>
      <c r="AP679" s="466">
        <f t="shared" si="1043"/>
        <v>561.91563611740082</v>
      </c>
      <c r="AQ679" s="466">
        <f t="shared" si="1043"/>
        <v>252.92450212734786</v>
      </c>
      <c r="AS679" s="466">
        <f t="shared" si="1027"/>
        <v>446.44973995952984</v>
      </c>
      <c r="AU679" s="466">
        <f t="shared" ref="AU679:BS679" si="1044">IF($B679=AU$85-1, AU$84, IF(AND($B679&gt;=AU$85, $B679&lt;=AU$86), AU678*(1+AU229)/(1+$G229), NA()))</f>
        <v>52968.182055231431</v>
      </c>
      <c r="AV679" s="466">
        <f t="shared" si="1044"/>
        <v>45366.21461954718</v>
      </c>
      <c r="AW679" s="466">
        <f t="shared" si="1044"/>
        <v>47252.047807672971</v>
      </c>
      <c r="AX679" s="466">
        <f t="shared" si="1044"/>
        <v>47300.865559015314</v>
      </c>
      <c r="AY679" s="466">
        <f t="shared" si="1044"/>
        <v>47574.124189970898</v>
      </c>
      <c r="AZ679" s="466">
        <f t="shared" si="1044"/>
        <v>47963.748643537205</v>
      </c>
      <c r="BA679" s="466">
        <f t="shared" si="1044"/>
        <v>45043.847224897647</v>
      </c>
      <c r="BB679" s="466">
        <f t="shared" si="1044"/>
        <v>44629.488423826951</v>
      </c>
      <c r="BC679" s="466">
        <f t="shared" si="1044"/>
        <v>62362.721930171632</v>
      </c>
      <c r="BD679" s="466">
        <f t="shared" si="1044"/>
        <v>47542.143034773268</v>
      </c>
      <c r="BE679" s="466">
        <f t="shared" si="1044"/>
        <v>53346.038161380158</v>
      </c>
      <c r="BF679" s="466">
        <f t="shared" si="1044"/>
        <v>43616.679704149035</v>
      </c>
      <c r="BG679" s="466">
        <f t="shared" si="1044"/>
        <v>49888.738296610376</v>
      </c>
      <c r="BH679" s="466">
        <f t="shared" si="1044"/>
        <v>53664.681447793206</v>
      </c>
      <c r="BI679" s="466">
        <f t="shared" si="1044"/>
        <v>44644.973995952976</v>
      </c>
      <c r="BJ679" s="466">
        <f t="shared" si="1044"/>
        <v>50303.968338608414</v>
      </c>
      <c r="BK679" s="466">
        <f t="shared" si="1044"/>
        <v>41932.278466241878</v>
      </c>
      <c r="BL679" s="466">
        <f t="shared" si="1044"/>
        <v>42861.682420486395</v>
      </c>
      <c r="BM679" s="466">
        <f t="shared" si="1044"/>
        <v>44000.784597010206</v>
      </c>
      <c r="BN679" s="466">
        <f t="shared" si="1044"/>
        <v>41583.062824372988</v>
      </c>
      <c r="BO679" s="466">
        <f t="shared" si="1044"/>
        <v>43580.78168955689</v>
      </c>
      <c r="BP679" s="466">
        <f t="shared" si="1044"/>
        <v>46896.378932387335</v>
      </c>
      <c r="BQ679" s="466">
        <f t="shared" si="1044"/>
        <v>24369.699079404505</v>
      </c>
      <c r="BR679" s="466">
        <f t="shared" si="1044"/>
        <v>49839.898581886875</v>
      </c>
      <c r="BS679" s="466">
        <f t="shared" si="1044"/>
        <v>42301.702445891162</v>
      </c>
    </row>
    <row r="680" spans="2:71">
      <c r="B680" s="48">
        <f t="shared" si="1032"/>
        <v>2004</v>
      </c>
      <c r="E680" s="52"/>
      <c r="M680" s="466">
        <f t="shared" si="1020"/>
        <v>68939.703535325913</v>
      </c>
      <c r="N680" s="466">
        <f t="shared" si="1021"/>
        <v>60691.265612108618</v>
      </c>
      <c r="X680" s="466">
        <f t="shared" si="1022"/>
        <v>48904.232363377028</v>
      </c>
      <c r="Y680" s="466">
        <f t="shared" si="1023"/>
        <v>47217.048564425706</v>
      </c>
      <c r="AA680" s="466">
        <f t="shared" ref="AA680:AE680" si="1045">IF($B680=AA$85-1, AA$84, IF(AND($B680&gt;=AA$85, $B680&lt;=AA$86), AA679*(1+AA230)/(1+$G230), NA()))</f>
        <v>68939.703535325913</v>
      </c>
      <c r="AB680" s="466">
        <f t="shared" si="1045"/>
        <v>90226.767021555585</v>
      </c>
      <c r="AC680" s="466">
        <f t="shared" si="1045"/>
        <v>100459.10326430509</v>
      </c>
      <c r="AD680" s="466">
        <f t="shared" si="1045"/>
        <v>91195.451069711577</v>
      </c>
      <c r="AE680" s="466">
        <f t="shared" si="1045"/>
        <v>70733.850500196975</v>
      </c>
      <c r="AG680" s="466">
        <f t="shared" si="1025"/>
        <v>1981.0825013137151</v>
      </c>
      <c r="AM680" s="466">
        <f t="shared" ref="AM680:AQ680" si="1046">IF($B680=AM$85-1, AM$84, IF(AND($B680&gt;=AM$85, $B680&lt;=AM$86), AM679*(1+AM230)/(1+$G230), NA()))</f>
        <v>520.03097931598757</v>
      </c>
      <c r="AN680" s="466">
        <f t="shared" si="1046"/>
        <v>250.88369002696948</v>
      </c>
      <c r="AO680" s="466">
        <f t="shared" si="1046"/>
        <v>636.49720501661307</v>
      </c>
      <c r="AP680" s="466">
        <f t="shared" si="1046"/>
        <v>631.34021509701097</v>
      </c>
      <c r="AQ680" s="466">
        <f t="shared" si="1046"/>
        <v>261.35725574662865</v>
      </c>
      <c r="AS680" s="466">
        <f t="shared" si="1027"/>
        <v>472.17048564425716</v>
      </c>
      <c r="AU680" s="466">
        <f t="shared" ref="AU680:BS680" si="1047">IF($B680=AU$85-1, AU$84, IF(AND($B680&gt;=AU$85, $B680&lt;=AU$86), AU679*(1+AU230)/(1+$G230), NA()))</f>
        <v>57030.609157298546</v>
      </c>
      <c r="AV680" s="466">
        <f t="shared" si="1047"/>
        <v>47263.887012578234</v>
      </c>
      <c r="AW680" s="466">
        <f t="shared" si="1047"/>
        <v>52147.770097894136</v>
      </c>
      <c r="AX680" s="466">
        <f t="shared" si="1047"/>
        <v>51928.417267306933</v>
      </c>
      <c r="AY680" s="466">
        <f t="shared" si="1047"/>
        <v>52414.359162006309</v>
      </c>
      <c r="AZ680" s="466">
        <f t="shared" si="1047"/>
        <v>53102.106941667153</v>
      </c>
      <c r="BA680" s="466">
        <f t="shared" si="1047"/>
        <v>48929.756855817541</v>
      </c>
      <c r="BB680" s="466">
        <f t="shared" si="1047"/>
        <v>48904.232363377028</v>
      </c>
      <c r="BC680" s="466">
        <f t="shared" si="1047"/>
        <v>72842.123482725598</v>
      </c>
      <c r="BD680" s="466">
        <f t="shared" si="1047"/>
        <v>50662.298847358419</v>
      </c>
      <c r="BE680" s="466">
        <f t="shared" si="1047"/>
        <v>59386.044239855459</v>
      </c>
      <c r="BF680" s="466">
        <f t="shared" si="1047"/>
        <v>48071.822691999703</v>
      </c>
      <c r="BG680" s="466">
        <f t="shared" si="1047"/>
        <v>55620.204639415031</v>
      </c>
      <c r="BH680" s="466">
        <f t="shared" si="1047"/>
        <v>60168.496183277653</v>
      </c>
      <c r="BI680" s="466">
        <f t="shared" si="1047"/>
        <v>47217.048564425706</v>
      </c>
      <c r="BJ680" s="466">
        <f t="shared" si="1047"/>
        <v>55825.253455961836</v>
      </c>
      <c r="BK680" s="466">
        <f t="shared" si="1047"/>
        <v>46578.848248211754</v>
      </c>
      <c r="BL680" s="466">
        <f t="shared" si="1047"/>
        <v>45825.026603531529</v>
      </c>
      <c r="BM680" s="466">
        <f t="shared" si="1047"/>
        <v>48520.832844429919</v>
      </c>
      <c r="BN680" s="466">
        <f t="shared" si="1047"/>
        <v>45582.89329445958</v>
      </c>
      <c r="BO680" s="466">
        <f t="shared" si="1047"/>
        <v>49256.073817596698</v>
      </c>
      <c r="BP680" s="466">
        <f t="shared" si="1047"/>
        <v>54513.411153779605</v>
      </c>
      <c r="BQ680" s="466">
        <f t="shared" si="1047"/>
        <v>25088.369002696949</v>
      </c>
      <c r="BR680" s="466">
        <f t="shared" si="1047"/>
        <v>55926.340156319304</v>
      </c>
      <c r="BS680" s="466">
        <f t="shared" si="1047"/>
        <v>45354.369903883227</v>
      </c>
    </row>
    <row r="681" spans="2:71">
      <c r="B681" s="48">
        <f t="shared" si="1032"/>
        <v>2005</v>
      </c>
      <c r="E681" s="52"/>
      <c r="M681" s="466">
        <f t="shared" si="1020"/>
        <v>72089.304626916593</v>
      </c>
      <c r="N681" s="466">
        <f t="shared" si="1021"/>
        <v>61354.93063369672</v>
      </c>
      <c r="X681" s="466">
        <f t="shared" si="1022"/>
        <v>50486.472037447609</v>
      </c>
      <c r="Y681" s="466">
        <f t="shared" si="1023"/>
        <v>47733.37168339167</v>
      </c>
      <c r="AA681" s="466">
        <f t="shared" ref="AA681:AE681" si="1048">IF($B681=AA$85-1, AA$84, IF(AND($B681&gt;=AA$85, $B681&lt;=AA$86), AA680*(1+AA231)/(1+$G231), NA()))</f>
        <v>72089.304626916593</v>
      </c>
      <c r="AB681" s="466">
        <f t="shared" si="1048"/>
        <v>94510.659647367182</v>
      </c>
      <c r="AC681" s="466">
        <f t="shared" si="1048"/>
        <v>105651.78714463134</v>
      </c>
      <c r="AD681" s="466">
        <f t="shared" si="1048"/>
        <v>94619.870212540874</v>
      </c>
      <c r="AE681" s="466">
        <f t="shared" si="1048"/>
        <v>73319.473751506826</v>
      </c>
      <c r="AG681" s="466">
        <f t="shared" si="1025"/>
        <v>1915.6504065040649</v>
      </c>
      <c r="AM681" s="466">
        <f t="shared" ref="AM681:AQ681" si="1049">IF($B681=AM$85-1, AM$84, IF(AND($B681&gt;=AM$85, $B681&lt;=AM$86), AM680*(1+AM231)/(1+$G231), NA()))</f>
        <v>539.95163756453326</v>
      </c>
      <c r="AN681" s="466">
        <f t="shared" si="1049"/>
        <v>262.61605750213533</v>
      </c>
      <c r="AO681" s="466">
        <f t="shared" si="1049"/>
        <v>677.5982677980279</v>
      </c>
      <c r="AP681" s="466">
        <f t="shared" si="1049"/>
        <v>668.37190419486399</v>
      </c>
      <c r="AQ681" s="466">
        <f t="shared" si="1049"/>
        <v>274.41964889131469</v>
      </c>
      <c r="AS681" s="466">
        <f t="shared" si="1027"/>
        <v>477.33371683391681</v>
      </c>
      <c r="AU681" s="466">
        <f t="shared" ref="AU681:BS681" si="1050">IF($B681=AU$85-1, AU$84, IF(AND($B681&gt;=AU$85, $B681&lt;=AU$86), AU680*(1+AU231)/(1+$G231), NA()))</f>
        <v>58910.18934693584</v>
      </c>
      <c r="AV681" s="466">
        <f t="shared" si="1050"/>
        <v>47294.060258834099</v>
      </c>
      <c r="AW681" s="466">
        <f t="shared" si="1050"/>
        <v>54616.267630938863</v>
      </c>
      <c r="AX681" s="466">
        <f t="shared" si="1050"/>
        <v>54300.835356193529</v>
      </c>
      <c r="AY681" s="466">
        <f t="shared" si="1050"/>
        <v>54818.914586081963</v>
      </c>
      <c r="AZ681" s="466">
        <f t="shared" si="1050"/>
        <v>55475.468648041293</v>
      </c>
      <c r="BA681" s="466">
        <f t="shared" si="1050"/>
        <v>50658.360836166728</v>
      </c>
      <c r="BB681" s="466">
        <f t="shared" si="1050"/>
        <v>50486.472037447609</v>
      </c>
      <c r="BC681" s="466">
        <f t="shared" si="1050"/>
        <v>79346.703696537123</v>
      </c>
      <c r="BD681" s="466">
        <f t="shared" si="1050"/>
        <v>51391.906993822435</v>
      </c>
      <c r="BE681" s="466">
        <f t="shared" si="1050"/>
        <v>63755.348707857142</v>
      </c>
      <c r="BF681" s="466">
        <f t="shared" si="1050"/>
        <v>49381.964771260762</v>
      </c>
      <c r="BG681" s="466">
        <f t="shared" si="1050"/>
        <v>58695.766158467741</v>
      </c>
      <c r="BH681" s="466">
        <f t="shared" si="1050"/>
        <v>63742.684835272827</v>
      </c>
      <c r="BI681" s="466">
        <f t="shared" si="1050"/>
        <v>47733.37168339167</v>
      </c>
      <c r="BJ681" s="466">
        <f t="shared" si="1050"/>
        <v>58579.793932383727</v>
      </c>
      <c r="BK681" s="466">
        <f t="shared" si="1050"/>
        <v>48745.510418054364</v>
      </c>
      <c r="BL681" s="466">
        <f t="shared" si="1050"/>
        <v>46210.720746261373</v>
      </c>
      <c r="BM681" s="466">
        <f t="shared" si="1050"/>
        <v>50684.259372012086</v>
      </c>
      <c r="BN681" s="466">
        <f t="shared" si="1050"/>
        <v>45996.154177947705</v>
      </c>
      <c r="BO681" s="466">
        <f t="shared" si="1050"/>
        <v>50420.598176117332</v>
      </c>
      <c r="BP681" s="466">
        <f t="shared" si="1050"/>
        <v>59205.368983901928</v>
      </c>
      <c r="BQ681" s="466">
        <f t="shared" si="1050"/>
        <v>26261.60575021353</v>
      </c>
      <c r="BR681" s="466">
        <f t="shared" si="1050"/>
        <v>57856.387133367352</v>
      </c>
      <c r="BS681" s="466">
        <f t="shared" si="1050"/>
        <v>47033.384424024356</v>
      </c>
    </row>
    <row r="682" spans="2:71">
      <c r="B682" s="48">
        <f t="shared" si="1032"/>
        <v>2006</v>
      </c>
      <c r="E682" s="52"/>
      <c r="M682" s="466">
        <f t="shared" si="1020"/>
        <v>81974.349391150317</v>
      </c>
      <c r="N682" s="466">
        <f t="shared" si="1021"/>
        <v>66424.995893339656</v>
      </c>
      <c r="X682" s="466">
        <f t="shared" si="1022"/>
        <v>56822.505215303507</v>
      </c>
      <c r="Y682" s="466">
        <f t="shared" si="1023"/>
        <v>51677.819293355606</v>
      </c>
      <c r="AA682" s="466">
        <f t="shared" ref="AA682:AE682" si="1051">IF($B682=AA$85-1, AA$84, IF(AND($B682&gt;=AA$85, $B682&lt;=AA$86), AA681*(1+AA232)/(1+$G232), NA()))</f>
        <v>81974.349391150317</v>
      </c>
      <c r="AB682" s="466">
        <f t="shared" si="1051"/>
        <v>107856.78080698987</v>
      </c>
      <c r="AC682" s="466">
        <f t="shared" si="1051"/>
        <v>121077.03380547378</v>
      </c>
      <c r="AD682" s="466">
        <f t="shared" si="1051"/>
        <v>108543.19939331866</v>
      </c>
      <c r="AE682" s="466">
        <f t="shared" si="1051"/>
        <v>82031.688215284594</v>
      </c>
      <c r="AG682" s="466">
        <f t="shared" si="1025"/>
        <v>1868.1863230921704</v>
      </c>
      <c r="AM682" s="466">
        <f t="shared" ref="AM682:AQ682" si="1052">IF($B682=AM$85-1, AM$84, IF(AND($B682&gt;=AM$85, $B682&lt;=AM$86), AM681*(1+AM232)/(1+$G232), NA()))</f>
        <v>562.18643924788284</v>
      </c>
      <c r="AN682" s="466">
        <f t="shared" si="1052"/>
        <v>284.46676801990805</v>
      </c>
      <c r="AO682" s="466">
        <f t="shared" si="1052"/>
        <v>790.40009469057441</v>
      </c>
      <c r="AP682" s="466">
        <f t="shared" si="1052"/>
        <v>760.74775775635862</v>
      </c>
      <c r="AQ682" s="466">
        <f t="shared" si="1052"/>
        <v>298.42780936664207</v>
      </c>
      <c r="AS682" s="466">
        <f t="shared" si="1027"/>
        <v>516.77819293355617</v>
      </c>
      <c r="AU682" s="466">
        <f t="shared" ref="AU682:BS682" si="1053">IF($B682=AU$85-1, AU$84, IF(AND($B682&gt;=AU$85, $B682&lt;=AU$86), AU681*(1+AU232)/(1+$G232), NA()))</f>
        <v>66050.318450962397</v>
      </c>
      <c r="AV682" s="466">
        <f t="shared" si="1053"/>
        <v>51324.43026336615</v>
      </c>
      <c r="AW682" s="466">
        <f t="shared" si="1053"/>
        <v>62619.152090405965</v>
      </c>
      <c r="AX682" s="466">
        <f t="shared" si="1053"/>
        <v>61746.685902390098</v>
      </c>
      <c r="AY682" s="466">
        <f t="shared" si="1053"/>
        <v>62130.425460795297</v>
      </c>
      <c r="AZ682" s="466">
        <f t="shared" si="1053"/>
        <v>63567.656496816977</v>
      </c>
      <c r="BA682" s="466">
        <f t="shared" si="1053"/>
        <v>56693.644798281224</v>
      </c>
      <c r="BB682" s="466">
        <f t="shared" si="1053"/>
        <v>56822.505215303507</v>
      </c>
      <c r="BC682" s="466">
        <f t="shared" si="1053"/>
        <v>94066.56727214386</v>
      </c>
      <c r="BD682" s="466">
        <f t="shared" si="1053"/>
        <v>56202.124692875928</v>
      </c>
      <c r="BE682" s="466">
        <f t="shared" si="1053"/>
        <v>70362.361482883382</v>
      </c>
      <c r="BF682" s="466">
        <f t="shared" si="1053"/>
        <v>55452.315578511589</v>
      </c>
      <c r="BG682" s="466">
        <f t="shared" si="1053"/>
        <v>66198.44039454119</v>
      </c>
      <c r="BH682" s="466">
        <f t="shared" si="1053"/>
        <v>72934.917890862387</v>
      </c>
      <c r="BI682" s="466">
        <f t="shared" si="1053"/>
        <v>51677.819293355606</v>
      </c>
      <c r="BJ682" s="466">
        <f t="shared" si="1053"/>
        <v>67035.167747874584</v>
      </c>
      <c r="BK682" s="466">
        <f t="shared" si="1053"/>
        <v>56020.208261744876</v>
      </c>
      <c r="BL682" s="466">
        <f t="shared" si="1053"/>
        <v>48657.056617919014</v>
      </c>
      <c r="BM682" s="466">
        <f t="shared" si="1053"/>
        <v>56450.193892417527</v>
      </c>
      <c r="BN682" s="466">
        <f t="shared" si="1053"/>
        <v>50239.424048749715</v>
      </c>
      <c r="BO682" s="466">
        <f t="shared" si="1053"/>
        <v>57340.75739748717</v>
      </c>
      <c r="BP682" s="466">
        <f t="shared" si="1053"/>
        <v>67624.097020448186</v>
      </c>
      <c r="BQ682" s="466">
        <f t="shared" si="1053"/>
        <v>28446.676801990801</v>
      </c>
      <c r="BR682" s="466">
        <f t="shared" si="1053"/>
        <v>64030.598086672784</v>
      </c>
      <c r="BS682" s="466">
        <f t="shared" si="1053"/>
        <v>49887.604542986002</v>
      </c>
    </row>
    <row r="683" spans="2:71">
      <c r="B683" s="48">
        <f t="shared" si="1032"/>
        <v>2007</v>
      </c>
      <c r="E683" s="52"/>
      <c r="M683" s="466">
        <f t="shared" si="1020"/>
        <v>85679.086768469628</v>
      </c>
      <c r="N683" s="466">
        <f t="shared" si="1021"/>
        <v>67689.361527008048</v>
      </c>
      <c r="X683" s="466">
        <f t="shared" si="1022"/>
        <v>57995.277152042923</v>
      </c>
      <c r="Y683" s="466">
        <f t="shared" si="1023"/>
        <v>52661.480005090714</v>
      </c>
      <c r="AA683" s="466">
        <f t="shared" ref="AA683:AE683" si="1054">IF($B683=AA$85-1, AA$84, IF(AND($B683&gt;=AA$85, $B683&lt;=AA$86), AA682*(1+AA233)/(1+$G233), NA()))</f>
        <v>85679.086768469628</v>
      </c>
      <c r="AB683" s="466">
        <f t="shared" si="1054"/>
        <v>108860.00282665723</v>
      </c>
      <c r="AC683" s="466">
        <f t="shared" si="1054"/>
        <v>122497.89510900348</v>
      </c>
      <c r="AD683" s="466">
        <f t="shared" si="1054"/>
        <v>107006.51880213809</v>
      </c>
      <c r="AE683" s="466">
        <f t="shared" si="1054"/>
        <v>84560.871630299109</v>
      </c>
      <c r="AG683" s="466">
        <f t="shared" si="1025"/>
        <v>1794.9303928850293</v>
      </c>
      <c r="AM683" s="466">
        <f t="shared" ref="AM683:AQ683" si="1055">IF($B683=AM$85-1, AM$84, IF(AND($B683&gt;=AM$85, $B683&lt;=AM$86), AM682*(1+AM233)/(1+$G233), NA()))</f>
        <v>589.10607810909971</v>
      </c>
      <c r="AN683" s="466">
        <f t="shared" si="1055"/>
        <v>307.7835115953564</v>
      </c>
      <c r="AO683" s="466">
        <f t="shared" si="1055"/>
        <v>797.60009200235436</v>
      </c>
      <c r="AP683" s="466">
        <f t="shared" si="1055"/>
        <v>773.0447244467266</v>
      </c>
      <c r="AQ683" s="466">
        <f t="shared" si="1055"/>
        <v>325.44587002886362</v>
      </c>
      <c r="AS683" s="466">
        <f t="shared" si="1027"/>
        <v>526.61480005090721</v>
      </c>
      <c r="AU683" s="466">
        <f t="shared" ref="AU683:BS683" si="1056">IF($B683=AU$85-1, AU$84, IF(AND($B683&gt;=AU$85, $B683&lt;=AU$86), AU682*(1+AU233)/(1+$G233), NA()))</f>
        <v>68750.296283806674</v>
      </c>
      <c r="AV683" s="466">
        <f t="shared" si="1056"/>
        <v>52076.111673789543</v>
      </c>
      <c r="AW683" s="466">
        <f t="shared" si="1056"/>
        <v>65001.863258717531</v>
      </c>
      <c r="AX683" s="466">
        <f t="shared" si="1056"/>
        <v>64537.257061383352</v>
      </c>
      <c r="AY683" s="466">
        <f t="shared" si="1056"/>
        <v>65217.109764748166</v>
      </c>
      <c r="AZ683" s="466">
        <f t="shared" si="1056"/>
        <v>65000.465381038295</v>
      </c>
      <c r="BA683" s="466">
        <f t="shared" si="1056"/>
        <v>56956.283522473968</v>
      </c>
      <c r="BB683" s="466">
        <f t="shared" si="1056"/>
        <v>57995.277152042923</v>
      </c>
      <c r="BC683" s="466">
        <f t="shared" si="1056"/>
        <v>95951.272764538648</v>
      </c>
      <c r="BD683" s="466">
        <f t="shared" si="1056"/>
        <v>57194.565233338784</v>
      </c>
      <c r="BE683" s="466">
        <f t="shared" si="1056"/>
        <v>74165.018885170022</v>
      </c>
      <c r="BF683" s="466">
        <f t="shared" si="1056"/>
        <v>54679.183125683114</v>
      </c>
      <c r="BG683" s="466">
        <f t="shared" si="1056"/>
        <v>68100.109938023103</v>
      </c>
      <c r="BH683" s="466">
        <f t="shared" si="1056"/>
        <v>75664.595796095207</v>
      </c>
      <c r="BI683" s="466">
        <f t="shared" si="1056"/>
        <v>52661.480005090714</v>
      </c>
      <c r="BJ683" s="466">
        <f t="shared" si="1056"/>
        <v>70273.278171056329</v>
      </c>
      <c r="BK683" s="466">
        <f t="shared" si="1056"/>
        <v>57027.581818609957</v>
      </c>
      <c r="BL683" s="466">
        <f t="shared" si="1056"/>
        <v>50741.760946155315</v>
      </c>
      <c r="BM683" s="466">
        <f t="shared" si="1056"/>
        <v>60101.422787089883</v>
      </c>
      <c r="BN683" s="466">
        <f t="shared" si="1056"/>
        <v>53267.804926810699</v>
      </c>
      <c r="BO683" s="466">
        <f t="shared" si="1056"/>
        <v>57842.493847239719</v>
      </c>
      <c r="BP683" s="466">
        <f t="shared" si="1056"/>
        <v>71681.823738540494</v>
      </c>
      <c r="BQ683" s="466">
        <f t="shared" si="1056"/>
        <v>30778.351159535639</v>
      </c>
      <c r="BR683" s="466">
        <f t="shared" si="1056"/>
        <v>65244.636651089117</v>
      </c>
      <c r="BS683" s="466">
        <f t="shared" si="1056"/>
        <v>53487.428936687887</v>
      </c>
    </row>
    <row r="684" spans="2:71">
      <c r="B684" s="48">
        <f t="shared" si="1032"/>
        <v>2008</v>
      </c>
      <c r="E684" s="52"/>
      <c r="M684" s="466">
        <f t="shared" si="1020"/>
        <v>59288.555239841597</v>
      </c>
      <c r="N684" s="466">
        <f t="shared" si="1021"/>
        <v>53965.703976132972</v>
      </c>
      <c r="X684" s="466">
        <f t="shared" si="1022"/>
        <v>42162.479355255215</v>
      </c>
      <c r="Y684" s="466">
        <f t="shared" si="1023"/>
        <v>41984.645397576212</v>
      </c>
      <c r="AA684" s="466">
        <f t="shared" ref="AA684:AE684" si="1057">IF($B684=AA$85-1, AA$84, IF(AND($B684&gt;=AA$85, $B684&lt;=AA$86), AA683*(1+AA234)/(1+$G234), NA()))</f>
        <v>59288.555239841597</v>
      </c>
      <c r="AB684" s="466">
        <f t="shared" si="1057"/>
        <v>78110.54881086394</v>
      </c>
      <c r="AC684" s="466">
        <f t="shared" si="1057"/>
        <v>84433.822732055123</v>
      </c>
      <c r="AD684" s="466">
        <f t="shared" si="1057"/>
        <v>79541.276550186973</v>
      </c>
      <c r="AE684" s="466">
        <f t="shared" si="1057"/>
        <v>64013.440345315008</v>
      </c>
      <c r="AG684" s="466">
        <f t="shared" si="1025"/>
        <v>1793.2910934794604</v>
      </c>
      <c r="AM684" s="466">
        <f t="shared" ref="AM684:AQ684" si="1058">IF($B684=AM$85-1, AM$84, IF(AND($B684&gt;=AM$85, $B684&lt;=AM$86), AM683*(1+AM234)/(1+$G234), NA()))</f>
        <v>431.95275704416753</v>
      </c>
      <c r="AN684" s="466">
        <f t="shared" si="1058"/>
        <v>302.14924006241347</v>
      </c>
      <c r="AO684" s="466">
        <f t="shared" si="1058"/>
        <v>555.91678418834533</v>
      </c>
      <c r="AP684" s="466">
        <f t="shared" si="1058"/>
        <v>553.95246928711708</v>
      </c>
      <c r="AQ684" s="466">
        <f t="shared" si="1058"/>
        <v>320.19958925040635</v>
      </c>
      <c r="AS684" s="466">
        <f t="shared" si="1027"/>
        <v>419.84645397576219</v>
      </c>
      <c r="AU684" s="466">
        <f t="shared" ref="AU684:BS684" si="1059">IF($B684=AU$85-1, AU$84, IF(AND($B684&gt;=AU$85, $B684&lt;=AU$86), AU683*(1+AU234)/(1+$G234), NA()))</f>
        <v>53373.407546372335</v>
      </c>
      <c r="AV684" s="466">
        <f t="shared" si="1059"/>
        <v>46907.55750158392</v>
      </c>
      <c r="AW684" s="466">
        <f t="shared" si="1059"/>
        <v>45256.217120819565</v>
      </c>
      <c r="AX684" s="466">
        <f t="shared" si="1059"/>
        <v>44658.747830162341</v>
      </c>
      <c r="AY684" s="466">
        <f t="shared" si="1059"/>
        <v>44614.503161329092</v>
      </c>
      <c r="AZ684" s="466">
        <f t="shared" si="1059"/>
        <v>45253.997007954968</v>
      </c>
      <c r="BA684" s="466">
        <f t="shared" si="1059"/>
        <v>42960.442428103306</v>
      </c>
      <c r="BB684" s="466">
        <f t="shared" si="1059"/>
        <v>42162.479355255215</v>
      </c>
      <c r="BC684" s="466">
        <f t="shared" si="1059"/>
        <v>61305.628280617464</v>
      </c>
      <c r="BD684" s="466">
        <f t="shared" si="1059"/>
        <v>43193.52650670326</v>
      </c>
      <c r="BE684" s="466">
        <f t="shared" si="1059"/>
        <v>54244.816111573935</v>
      </c>
      <c r="BF684" s="466">
        <f t="shared" si="1059"/>
        <v>43591.440969192889</v>
      </c>
      <c r="BG684" s="466">
        <f t="shared" si="1059"/>
        <v>53083.015772717597</v>
      </c>
      <c r="BH684" s="466">
        <f t="shared" si="1059"/>
        <v>55510.604176766414</v>
      </c>
      <c r="BI684" s="466">
        <f t="shared" si="1059"/>
        <v>41984.645397576212</v>
      </c>
      <c r="BJ684" s="466">
        <f t="shared" si="1059"/>
        <v>45118.256402470943</v>
      </c>
      <c r="BK684" s="466">
        <f t="shared" si="1059"/>
        <v>42098.005183202295</v>
      </c>
      <c r="BL684" s="466">
        <f t="shared" si="1059"/>
        <v>40585.66740398734</v>
      </c>
      <c r="BM684" s="466">
        <f t="shared" si="1059"/>
        <v>43182.349766144231</v>
      </c>
      <c r="BN684" s="466">
        <f t="shared" si="1059"/>
        <v>41638.00888326118</v>
      </c>
      <c r="BO684" s="466">
        <f t="shared" si="1059"/>
        <v>43447.243407732218</v>
      </c>
      <c r="BP684" s="466">
        <f t="shared" si="1059"/>
        <v>51687.866817745802</v>
      </c>
      <c r="BQ684" s="466">
        <f t="shared" si="1059"/>
        <v>30214.924006241348</v>
      </c>
      <c r="BR684" s="466">
        <f t="shared" si="1059"/>
        <v>49636.595670481649</v>
      </c>
      <c r="BS684" s="466">
        <f t="shared" si="1059"/>
        <v>47352.510432268493</v>
      </c>
    </row>
    <row r="685" spans="2:71">
      <c r="B685" s="48">
        <f t="shared" si="1032"/>
        <v>2009</v>
      </c>
      <c r="E685" s="52"/>
      <c r="M685" s="466">
        <f t="shared" si="1020"/>
        <v>73044.782576669124</v>
      </c>
      <c r="N685" s="466">
        <f t="shared" si="1021"/>
        <v>62829.208479792258</v>
      </c>
      <c r="X685" s="466">
        <f t="shared" si="1022"/>
        <v>50809.108212703512</v>
      </c>
      <c r="Y685" s="466">
        <f t="shared" si="1023"/>
        <v>48880.341481343312</v>
      </c>
      <c r="AA685" s="466">
        <f t="shared" ref="AA685:AE685" si="1060">IF($B685=AA$85-1, AA$84, IF(AND($B685&gt;=AA$85, $B685&lt;=AA$86), AA684*(1+AA235)/(1+$G235), NA()))</f>
        <v>73044.782576669124</v>
      </c>
      <c r="AB685" s="466">
        <f t="shared" si="1060"/>
        <v>94867.07626699518</v>
      </c>
      <c r="AC685" s="466">
        <f t="shared" si="1060"/>
        <v>105968.42225034683</v>
      </c>
      <c r="AD685" s="466">
        <f t="shared" si="1060"/>
        <v>95721.358832798462</v>
      </c>
      <c r="AE685" s="466">
        <f t="shared" si="1060"/>
        <v>78046.167534304361</v>
      </c>
      <c r="AG685" s="466">
        <f t="shared" si="1025"/>
        <v>1745.7825690325033</v>
      </c>
      <c r="AM685" s="466">
        <f t="shared" ref="AM685:AQ685" si="1061">IF($B685=AM$85-1, AM$84, IF(AND($B685&gt;=AM$85, $B685&lt;=AM$86), AM684*(1+AM235)/(1+$G235), NA()))</f>
        <v>514.73740524563777</v>
      </c>
      <c r="AN685" s="466">
        <f t="shared" si="1061"/>
        <v>323.81421094156553</v>
      </c>
      <c r="AO685" s="466">
        <f t="shared" si="1061"/>
        <v>686.90139200791293</v>
      </c>
      <c r="AP685" s="466">
        <f t="shared" si="1061"/>
        <v>690.44847124183775</v>
      </c>
      <c r="AQ685" s="466">
        <f t="shared" si="1061"/>
        <v>344.87534730357231</v>
      </c>
      <c r="AS685" s="466">
        <f t="shared" si="1027"/>
        <v>488.80341481343316</v>
      </c>
      <c r="AU685" s="466">
        <f t="shared" ref="AU685:BS685" si="1062">IF($B685=AU$85-1, AU$84, IF(AND($B685&gt;=AU$85, $B685&lt;=AU$86), AU684*(1+AU235)/(1+$G235), NA()))</f>
        <v>63492.264931618141</v>
      </c>
      <c r="AV685" s="466">
        <f t="shared" si="1062"/>
        <v>52982.258123037784</v>
      </c>
      <c r="AW685" s="466">
        <f t="shared" si="1062"/>
        <v>54619.523781128199</v>
      </c>
      <c r="AX685" s="466">
        <f t="shared" si="1062"/>
        <v>55020.543378132374</v>
      </c>
      <c r="AY685" s="466">
        <f t="shared" si="1062"/>
        <v>55177.444880862029</v>
      </c>
      <c r="AZ685" s="466">
        <f t="shared" si="1062"/>
        <v>55572.534691220448</v>
      </c>
      <c r="BA685" s="466">
        <f t="shared" si="1062"/>
        <v>51990.590488118352</v>
      </c>
      <c r="BB685" s="466">
        <f t="shared" si="1062"/>
        <v>50809.108212703512</v>
      </c>
      <c r="BC685" s="466">
        <f t="shared" si="1062"/>
        <v>80918.397203491448</v>
      </c>
      <c r="BD685" s="466">
        <f t="shared" si="1062"/>
        <v>51244.954484373993</v>
      </c>
      <c r="BE685" s="466">
        <f t="shared" si="1062"/>
        <v>67329.890145320431</v>
      </c>
      <c r="BF685" s="466">
        <f t="shared" si="1062"/>
        <v>51032.553688822467</v>
      </c>
      <c r="BG685" s="466">
        <f t="shared" si="1062"/>
        <v>64283.755368907572</v>
      </c>
      <c r="BH685" s="466">
        <f t="shared" si="1062"/>
        <v>68226.271315233433</v>
      </c>
      <c r="BI685" s="466">
        <f t="shared" si="1062"/>
        <v>48880.341481343312</v>
      </c>
      <c r="BJ685" s="466">
        <f t="shared" si="1062"/>
        <v>56800.300745841996</v>
      </c>
      <c r="BK685" s="466">
        <f t="shared" si="1062"/>
        <v>50786.948102076109</v>
      </c>
      <c r="BL685" s="466">
        <f t="shared" si="1062"/>
        <v>47313.803911960589</v>
      </c>
      <c r="BM685" s="466">
        <f t="shared" si="1062"/>
        <v>52734.135385494868</v>
      </c>
      <c r="BN685" s="466">
        <f t="shared" si="1062"/>
        <v>49953.654701443869</v>
      </c>
      <c r="BO685" s="466">
        <f t="shared" si="1062"/>
        <v>52660.517348344569</v>
      </c>
      <c r="BP685" s="466">
        <f t="shared" si="1062"/>
        <v>63810.786469299324</v>
      </c>
      <c r="BQ685" s="466">
        <f t="shared" si="1062"/>
        <v>32381.421094156558</v>
      </c>
      <c r="BR685" s="466">
        <f t="shared" si="1062"/>
        <v>59888.583303144791</v>
      </c>
      <c r="BS685" s="466">
        <f t="shared" si="1062"/>
        <v>55424.69936552368</v>
      </c>
    </row>
    <row r="686" spans="2:71">
      <c r="B686" s="48">
        <f t="shared" si="1032"/>
        <v>2010</v>
      </c>
      <c r="E686" s="52"/>
      <c r="M686" s="466">
        <f t="shared" si="1020"/>
        <v>81444.518947245873</v>
      </c>
      <c r="N686" s="466">
        <f t="shared" si="1021"/>
        <v>69842.299945370862</v>
      </c>
      <c r="X686" s="466">
        <f t="shared" si="1022"/>
        <v>56932.042672735115</v>
      </c>
      <c r="Y686" s="466">
        <f t="shared" si="1023"/>
        <v>54336.439273624623</v>
      </c>
      <c r="AA686" s="466">
        <f t="shared" ref="AA686:AE686" si="1063">IF($B686=AA$85-1, AA$84, IF(AND($B686&gt;=AA$85, $B686&lt;=AA$86), AA685*(1+AA236)/(1+$G236), NA()))</f>
        <v>81444.518947245873</v>
      </c>
      <c r="AB686" s="466">
        <f t="shared" si="1063"/>
        <v>106121.03746770721</v>
      </c>
      <c r="AC686" s="466">
        <f t="shared" si="1063"/>
        <v>119877.43963427233</v>
      </c>
      <c r="AD686" s="466">
        <f t="shared" si="1063"/>
        <v>108219.16547189918</v>
      </c>
      <c r="AE686" s="466">
        <f t="shared" si="1063"/>
        <v>86623.615361368444</v>
      </c>
      <c r="AG686" s="466">
        <f t="shared" si="1025"/>
        <v>1720.0552972684432</v>
      </c>
      <c r="AM686" s="466">
        <f t="shared" ref="AM686:AQ686" si="1064">IF($B686=AM$85-1, AM$84, IF(AND($B686&gt;=AM$85, $B686&lt;=AM$86), AM685*(1+AM236)/(1+$G236), NA()))</f>
        <v>574.91789205771397</v>
      </c>
      <c r="AN686" s="466">
        <f t="shared" si="1064"/>
        <v>362.08761394867975</v>
      </c>
      <c r="AO686" s="466">
        <f t="shared" si="1064"/>
        <v>775.93721534598751</v>
      </c>
      <c r="AP686" s="466">
        <f t="shared" si="1064"/>
        <v>780.10418041891262</v>
      </c>
      <c r="AQ686" s="466">
        <f t="shared" si="1064"/>
        <v>385.73771728153218</v>
      </c>
      <c r="AS686" s="466">
        <f t="shared" si="1027"/>
        <v>543.36439273624637</v>
      </c>
      <c r="AU686" s="466">
        <f t="shared" ref="AU686:BS686" si="1065">IF($B686=AU$85-1, AU$84, IF(AND($B686&gt;=AU$85, $B686&lt;=AU$86), AU685*(1+AU236)/(1+$G236), NA()))</f>
        <v>69398.41192172005</v>
      </c>
      <c r="AV686" s="466">
        <f t="shared" si="1065"/>
        <v>57759.379706795524</v>
      </c>
      <c r="AW686" s="466">
        <f t="shared" si="1065"/>
        <v>59984.36130941099</v>
      </c>
      <c r="AX686" s="466">
        <f t="shared" si="1065"/>
        <v>61347.594305515246</v>
      </c>
      <c r="AY686" s="466">
        <f t="shared" si="1065"/>
        <v>61508.627854174396</v>
      </c>
      <c r="AZ686" s="466">
        <f t="shared" si="1065"/>
        <v>62650.387142791136</v>
      </c>
      <c r="BA686" s="466">
        <f t="shared" si="1065"/>
        <v>57888.005876799158</v>
      </c>
      <c r="BB686" s="466">
        <f t="shared" si="1065"/>
        <v>56932.042672735115</v>
      </c>
      <c r="BC686" s="466">
        <f t="shared" si="1065"/>
        <v>93750.4626511518</v>
      </c>
      <c r="BD686" s="466">
        <f t="shared" si="1065"/>
        <v>57503.830856591412</v>
      </c>
      <c r="BE686" s="466">
        <f t="shared" si="1065"/>
        <v>76645.271665914683</v>
      </c>
      <c r="BF686" s="466">
        <f t="shared" si="1065"/>
        <v>57663.891228416462</v>
      </c>
      <c r="BG686" s="466">
        <f t="shared" si="1065"/>
        <v>71906.583589055313</v>
      </c>
      <c r="BH686" s="466">
        <f t="shared" si="1065"/>
        <v>76995.739232214808</v>
      </c>
      <c r="BI686" s="466">
        <f t="shared" si="1065"/>
        <v>54336.439273624623</v>
      </c>
      <c r="BJ686" s="466">
        <f t="shared" si="1065"/>
        <v>63914.944763880798</v>
      </c>
      <c r="BK686" s="466">
        <f t="shared" si="1065"/>
        <v>56720.399579712364</v>
      </c>
      <c r="BL686" s="466">
        <f t="shared" si="1065"/>
        <v>52037.900057094419</v>
      </c>
      <c r="BM686" s="466">
        <f t="shared" si="1065"/>
        <v>57940.432645406923</v>
      </c>
      <c r="BN686" s="466">
        <f t="shared" si="1065"/>
        <v>54775.962833407575</v>
      </c>
      <c r="BO686" s="466">
        <f t="shared" si="1065"/>
        <v>59509.357121456058</v>
      </c>
      <c r="BP686" s="466">
        <f t="shared" si="1065"/>
        <v>71977.481222919683</v>
      </c>
      <c r="BQ686" s="466">
        <f t="shared" si="1065"/>
        <v>36208.761394867979</v>
      </c>
      <c r="BR686" s="466">
        <f t="shared" si="1065"/>
        <v>66737.204469588993</v>
      </c>
      <c r="BS686" s="466">
        <f t="shared" si="1065"/>
        <v>59867.791063590455</v>
      </c>
    </row>
    <row r="687" spans="2:71">
      <c r="B687" s="48">
        <f t="shared" si="1032"/>
        <v>2011</v>
      </c>
      <c r="E687" s="52"/>
      <c r="M687" s="466">
        <f t="shared" si="1020"/>
        <v>77222.242827985392</v>
      </c>
      <c r="N687" s="466">
        <f t="shared" si="1021"/>
        <v>70275.055051141448</v>
      </c>
      <c r="X687" s="466">
        <f t="shared" si="1022"/>
        <v>53858.03399135678</v>
      </c>
      <c r="Y687" s="466">
        <f t="shared" si="1023"/>
        <v>54673.117354722279</v>
      </c>
      <c r="AA687" s="466">
        <f t="shared" ref="AA687:AE687" si="1066">IF($B687=AA$85-1, AA$84, IF(AND($B687&gt;=AA$85, $B687&lt;=AA$86), AA686*(1+AA237)/(1+$G237), NA()))</f>
        <v>77222.242827985392</v>
      </c>
      <c r="AB687" s="466">
        <f t="shared" si="1066"/>
        <v>100575.83382316254</v>
      </c>
      <c r="AC687" s="466">
        <f t="shared" si="1066"/>
        <v>111962.49579501744</v>
      </c>
      <c r="AD687" s="466">
        <f t="shared" si="1066"/>
        <v>103574.74056813581</v>
      </c>
      <c r="AE687" s="466">
        <f t="shared" si="1066"/>
        <v>82876.599321568021</v>
      </c>
      <c r="AG687" s="466">
        <f t="shared" si="1025"/>
        <v>1670.5661313765113</v>
      </c>
      <c r="AM687" s="466">
        <f t="shared" ref="AM687:AQ687" si="1067">IF($B687=AM$85-1, AM$84, IF(AND($B687&gt;=AM$85, $B687&lt;=AM$86), AM686*(1+AM237)/(1+$G237), NA()))</f>
        <v>579.82297439601984</v>
      </c>
      <c r="AN687" s="466">
        <f t="shared" si="1067"/>
        <v>385.88377298217904</v>
      </c>
      <c r="AO687" s="466">
        <f t="shared" si="1067"/>
        <v>738.96540959736694</v>
      </c>
      <c r="AP687" s="466">
        <f t="shared" si="1067"/>
        <v>741.00504022024472</v>
      </c>
      <c r="AQ687" s="466">
        <f t="shared" si="1067"/>
        <v>409.23025941566243</v>
      </c>
      <c r="AS687" s="466">
        <f t="shared" si="1027"/>
        <v>546.73117354722285</v>
      </c>
      <c r="AU687" s="466">
        <f t="shared" ref="AU687:BS687" si="1068">IF($B687=AU$85-1, AU$84, IF(AND($B687&gt;=AU$85, $B687&lt;=AU$86), AU686*(1+AU237)/(1+$G237), NA()))</f>
        <v>69997.856383915554</v>
      </c>
      <c r="AV687" s="466">
        <f t="shared" si="1068"/>
        <v>61498.931843054997</v>
      </c>
      <c r="AW687" s="466">
        <f t="shared" si="1068"/>
        <v>56447.4441398571</v>
      </c>
      <c r="AX687" s="466">
        <f t="shared" si="1068"/>
        <v>58167.190200261262</v>
      </c>
      <c r="AY687" s="466">
        <f t="shared" si="1068"/>
        <v>58659.022148742326</v>
      </c>
      <c r="AZ687" s="466">
        <f t="shared" si="1068"/>
        <v>60334.391797956414</v>
      </c>
      <c r="BA687" s="466">
        <f t="shared" si="1068"/>
        <v>55554.746560709718</v>
      </c>
      <c r="BB687" s="466">
        <f t="shared" si="1068"/>
        <v>53858.03399135678</v>
      </c>
      <c r="BC687" s="466">
        <f t="shared" si="1068"/>
        <v>86541.633141584476</v>
      </c>
      <c r="BD687" s="466">
        <f t="shared" si="1068"/>
        <v>57491.759108497274</v>
      </c>
      <c r="BE687" s="466">
        <f t="shared" si="1068"/>
        <v>74733.624104076851</v>
      </c>
      <c r="BF687" s="466">
        <f t="shared" si="1068"/>
        <v>57132.235559605506</v>
      </c>
      <c r="BG687" s="466">
        <f t="shared" si="1068"/>
        <v>68685.608698311364</v>
      </c>
      <c r="BH687" s="466">
        <f t="shared" si="1068"/>
        <v>75721.543267948771</v>
      </c>
      <c r="BI687" s="466">
        <f t="shared" si="1068"/>
        <v>54673.117354722279</v>
      </c>
      <c r="BJ687" s="466">
        <f t="shared" si="1068"/>
        <v>60544.412072599349</v>
      </c>
      <c r="BK687" s="466">
        <f t="shared" si="1068"/>
        <v>53316.742899045217</v>
      </c>
      <c r="BL687" s="466">
        <f t="shared" si="1068"/>
        <v>54128.331131634535</v>
      </c>
      <c r="BM687" s="466">
        <f t="shared" si="1068"/>
        <v>56211.403718186142</v>
      </c>
      <c r="BN687" s="466">
        <f t="shared" si="1068"/>
        <v>54318.077964750424</v>
      </c>
      <c r="BO687" s="466">
        <f t="shared" si="1068"/>
        <v>59747.529406895977</v>
      </c>
      <c r="BP687" s="466">
        <f t="shared" si="1068"/>
        <v>71669.127617826147</v>
      </c>
      <c r="BQ687" s="466">
        <f t="shared" si="1068"/>
        <v>38588.377298217907</v>
      </c>
      <c r="BR687" s="466">
        <f t="shared" si="1068"/>
        <v>66185.790361334439</v>
      </c>
      <c r="BS687" s="466">
        <f t="shared" si="1068"/>
        <v>59297.422837976948</v>
      </c>
    </row>
    <row r="688" spans="2:71">
      <c r="B688" s="48">
        <f t="shared" si="1032"/>
        <v>2012</v>
      </c>
      <c r="E688" s="52"/>
      <c r="M688" s="466">
        <f t="shared" si="1020"/>
        <v>86813.887244595564</v>
      </c>
      <c r="N688" s="466">
        <f t="shared" si="1021"/>
        <v>76926.721537004458</v>
      </c>
      <c r="X688" s="466">
        <f t="shared" si="1022"/>
        <v>60132.845017973508</v>
      </c>
      <c r="Y688" s="466">
        <f t="shared" si="1023"/>
        <v>59848.031015357745</v>
      </c>
      <c r="AA688" s="466">
        <f t="shared" ref="AA688:AE688" si="1069">IF($B688=AA$85-1, AA$84, IF(AND($B688&gt;=AA$85, $B688&lt;=AA$86), AA687*(1+AA238)/(1+$G238), NA()))</f>
        <v>86813.887244595564</v>
      </c>
      <c r="AB688" s="466">
        <f t="shared" si="1069"/>
        <v>112197.40092295459</v>
      </c>
      <c r="AC688" s="466">
        <f t="shared" si="1069"/>
        <v>126699.76499066352</v>
      </c>
      <c r="AD688" s="466">
        <f t="shared" si="1069"/>
        <v>115538.97466499727</v>
      </c>
      <c r="AE688" s="466">
        <f t="shared" si="1069"/>
        <v>92561.480459182902</v>
      </c>
      <c r="AG688" s="466">
        <f t="shared" si="1025"/>
        <v>1641.9789112416761</v>
      </c>
      <c r="AM688" s="466">
        <f t="shared" ref="AM688:AQ688" si="1070">IF($B688=AM$85-1, AM$84, IF(AND($B688&gt;=AM$85, $B688&lt;=AM$86), AM687*(1+AM238)/(1+$G238), NA()))</f>
        <v>636.09945394551596</v>
      </c>
      <c r="AN688" s="466">
        <f t="shared" si="1070"/>
        <v>405.93142171635282</v>
      </c>
      <c r="AO688" s="466">
        <f t="shared" si="1070"/>
        <v>831.74467236612475</v>
      </c>
      <c r="AP688" s="466">
        <f t="shared" si="1070"/>
        <v>834.49270065057499</v>
      </c>
      <c r="AQ688" s="466">
        <f t="shared" si="1070"/>
        <v>431.21037546979494</v>
      </c>
      <c r="AS688" s="466">
        <f t="shared" si="1027"/>
        <v>598.48031015357753</v>
      </c>
      <c r="AU688" s="466">
        <f t="shared" ref="AU688:BS688" si="1071">IF($B688=AU$85-1, AU$84, IF(AND($B688&gt;=AU$85, $B688&lt;=AU$86), AU687*(1+AU238)/(1+$G238), NA()))</f>
        <v>77449.641306693506</v>
      </c>
      <c r="AV688" s="466">
        <f t="shared" si="1071"/>
        <v>66524.734132746074</v>
      </c>
      <c r="AW688" s="466">
        <f t="shared" si="1071"/>
        <v>63656.925162057705</v>
      </c>
      <c r="AX688" s="466">
        <f t="shared" si="1071"/>
        <v>65392.038698342534</v>
      </c>
      <c r="AY688" s="466">
        <f t="shared" si="1071"/>
        <v>66102.188385813148</v>
      </c>
      <c r="AZ688" s="466">
        <f t="shared" si="1071"/>
        <v>67821.652348634103</v>
      </c>
      <c r="BA688" s="466">
        <f t="shared" si="1071"/>
        <v>61192.353882067087</v>
      </c>
      <c r="BB688" s="466">
        <f t="shared" si="1071"/>
        <v>60132.845017973508</v>
      </c>
      <c r="BC688" s="466">
        <f t="shared" si="1071"/>
        <v>98943.039921111398</v>
      </c>
      <c r="BD688" s="466">
        <f t="shared" si="1071"/>
        <v>63623.143103187307</v>
      </c>
      <c r="BE688" s="466">
        <f t="shared" si="1071"/>
        <v>83833.957286332996</v>
      </c>
      <c r="BF688" s="466">
        <f t="shared" si="1071"/>
        <v>62853.467540526064</v>
      </c>
      <c r="BG688" s="466">
        <f t="shared" si="1071"/>
        <v>75553.960018000464</v>
      </c>
      <c r="BH688" s="466">
        <f t="shared" si="1071"/>
        <v>84525.668839954364</v>
      </c>
      <c r="BI688" s="466">
        <f t="shared" si="1071"/>
        <v>59848.031015357745</v>
      </c>
      <c r="BJ688" s="466">
        <f t="shared" si="1071"/>
        <v>68953.113662070318</v>
      </c>
      <c r="BK688" s="466">
        <f t="shared" si="1071"/>
        <v>59111.416944873294</v>
      </c>
      <c r="BL688" s="466">
        <f t="shared" si="1071"/>
        <v>59327.76828704105</v>
      </c>
      <c r="BM688" s="466">
        <f t="shared" si="1071"/>
        <v>62845.189310480731</v>
      </c>
      <c r="BN688" s="466">
        <f t="shared" si="1071"/>
        <v>59816.824765106168</v>
      </c>
      <c r="BO688" s="466">
        <f t="shared" si="1071"/>
        <v>66440.126195489531</v>
      </c>
      <c r="BP688" s="466">
        <f t="shared" si="1071"/>
        <v>78468.069281131829</v>
      </c>
      <c r="BQ688" s="466">
        <f t="shared" si="1071"/>
        <v>40593.142171635278</v>
      </c>
      <c r="BR688" s="466">
        <f t="shared" si="1071"/>
        <v>73584.255611960078</v>
      </c>
      <c r="BS688" s="466">
        <f t="shared" si="1071"/>
        <v>63058.64734290191</v>
      </c>
    </row>
    <row r="689" spans="1:71">
      <c r="B689" s="48">
        <f t="shared" si="1032"/>
        <v>2013</v>
      </c>
      <c r="E689" s="52"/>
      <c r="M689" s="466">
        <f t="shared" si="1020"/>
        <v>103263.45060860313</v>
      </c>
      <c r="N689" s="466">
        <f t="shared" si="1021"/>
        <v>90267.876064240467</v>
      </c>
      <c r="X689" s="466">
        <f t="shared" si="1022"/>
        <v>72857.728877997753</v>
      </c>
      <c r="Y689" s="466">
        <f t="shared" si="1023"/>
        <v>70227.283035640736</v>
      </c>
      <c r="AA689" s="466">
        <f t="shared" ref="AA689:AE689" si="1072">IF($B689=AA$85-1, AA$84, IF(AND($B689&gt;=AA$85, $B689&lt;=AA$86), AA688*(1+AA239)/(1+$G239), NA()))</f>
        <v>103263.45060860313</v>
      </c>
      <c r="AB689" s="466">
        <f t="shared" si="1072"/>
        <v>134135.77377682668</v>
      </c>
      <c r="AC689" s="466">
        <f t="shared" si="1072"/>
        <v>153112.63472826043</v>
      </c>
      <c r="AD689" s="466">
        <f t="shared" si="1072"/>
        <v>133112.51115918579</v>
      </c>
      <c r="AE689" s="466">
        <f t="shared" si="1072"/>
        <v>103967.70166361329</v>
      </c>
      <c r="AG689" s="466">
        <f t="shared" si="1025"/>
        <v>1617.6855511072779</v>
      </c>
      <c r="AM689" s="466">
        <f t="shared" ref="AM689:AQ689" si="1073">IF($B689=AM$85-1, AM$84, IF(AND($B689&gt;=AM$85, $B689&lt;=AM$86), AM688*(1+AM239)/(1+$G239), NA()))</f>
        <v>721.79955977600457</v>
      </c>
      <c r="AN689" s="466">
        <f t="shared" si="1073"/>
        <v>392.32759702137912</v>
      </c>
      <c r="AO689" s="466">
        <f t="shared" si="1073"/>
        <v>965.87957194341209</v>
      </c>
      <c r="AP689" s="466">
        <f t="shared" si="1073"/>
        <v>961.32205225003634</v>
      </c>
      <c r="AQ689" s="466">
        <f t="shared" si="1073"/>
        <v>412.81165327209658</v>
      </c>
      <c r="AS689" s="466">
        <f t="shared" si="1027"/>
        <v>702.27283035640744</v>
      </c>
      <c r="AU689" s="466">
        <f t="shared" ref="AU689:BS689" si="1074">IF($B689=AU$85-1, AU$84, IF(AND($B689&gt;=AU$85, $B689&lt;=AU$86), AU688*(1+AU239)/(1+$G239), NA()))</f>
        <v>91308.055727164567</v>
      </c>
      <c r="AV689" s="466">
        <f t="shared" si="1074"/>
        <v>71562.310089191145</v>
      </c>
      <c r="AW689" s="466">
        <f t="shared" si="1074"/>
        <v>76331.955184597784</v>
      </c>
      <c r="AX689" s="466">
        <f t="shared" si="1074"/>
        <v>77782.573418200787</v>
      </c>
      <c r="AY689" s="466">
        <f t="shared" si="1074"/>
        <v>78193.944476519988</v>
      </c>
      <c r="AZ689" s="466">
        <f t="shared" si="1074"/>
        <v>79747.195199255875</v>
      </c>
      <c r="BA689" s="466">
        <f t="shared" si="1074"/>
        <v>69921.871679886972</v>
      </c>
      <c r="BB689" s="466">
        <f t="shared" si="1074"/>
        <v>72857.728877997753</v>
      </c>
      <c r="BC689" s="466">
        <f t="shared" si="1074"/>
        <v>116676.65195291757</v>
      </c>
      <c r="BD689" s="466">
        <f t="shared" si="1074"/>
        <v>76889.329713313811</v>
      </c>
      <c r="BE689" s="466">
        <f t="shared" si="1074"/>
        <v>94932.615215773607</v>
      </c>
      <c r="BF689" s="466">
        <f t="shared" si="1074"/>
        <v>71047.928676194468</v>
      </c>
      <c r="BG689" s="466">
        <f t="shared" si="1074"/>
        <v>83664.591461496762</v>
      </c>
      <c r="BH689" s="466">
        <f t="shared" si="1074"/>
        <v>92718.924831673678</v>
      </c>
      <c r="BI689" s="466">
        <f t="shared" si="1074"/>
        <v>70227.283035640736</v>
      </c>
      <c r="BJ689" s="466">
        <f t="shared" si="1074"/>
        <v>83985.60778466209</v>
      </c>
      <c r="BK689" s="466">
        <f t="shared" si="1074"/>
        <v>67355.363922854522</v>
      </c>
      <c r="BL689" s="466">
        <f t="shared" si="1074"/>
        <v>65590.627377850265</v>
      </c>
      <c r="BM689" s="466">
        <f t="shared" si="1074"/>
        <v>70187.078561967777</v>
      </c>
      <c r="BN689" s="466">
        <f t="shared" si="1074"/>
        <v>63948.19438556645</v>
      </c>
      <c r="BO689" s="466">
        <f t="shared" si="1074"/>
        <v>70216.516109887161</v>
      </c>
      <c r="BP689" s="466">
        <f t="shared" si="1074"/>
        <v>84328.657285328605</v>
      </c>
      <c r="BQ689" s="466">
        <f t="shared" si="1074"/>
        <v>39232.759702137912</v>
      </c>
      <c r="BR689" s="466">
        <f t="shared" si="1074"/>
        <v>82966.852561945954</v>
      </c>
      <c r="BS689" s="466">
        <f t="shared" si="1074"/>
        <v>63074.534048454632</v>
      </c>
    </row>
    <row r="690" spans="1:71">
      <c r="B690" s="48">
        <f t="shared" si="1032"/>
        <v>2014</v>
      </c>
      <c r="E690" s="52"/>
      <c r="M690" s="466">
        <f t="shared" si="1020"/>
        <v>108733.95130263982</v>
      </c>
      <c r="N690" s="466">
        <f t="shared" si="1021"/>
        <v>98334.729949081026</v>
      </c>
      <c r="X690" s="466">
        <f t="shared" si="1022"/>
        <v>75269.705250867846</v>
      </c>
      <c r="Y690" s="466">
        <f t="shared" si="1023"/>
        <v>76503.194862509117</v>
      </c>
      <c r="AA690" s="466">
        <f t="shared" ref="AA690:AE690" si="1075">IF($B690=AA$85-1, AA$84, IF(AND($B690&gt;=AA$85, $B690&lt;=AA$86), AA689*(1+AA240)/(1+$G240), NA()))</f>
        <v>108733.95130263982</v>
      </c>
      <c r="AB690" s="466">
        <f t="shared" si="1075"/>
        <v>141009.40519719193</v>
      </c>
      <c r="AC690" s="466">
        <f t="shared" si="1075"/>
        <v>160016.29393894356</v>
      </c>
      <c r="AD690" s="466">
        <f t="shared" si="1075"/>
        <v>142260.57391641435</v>
      </c>
      <c r="AE690" s="466">
        <f t="shared" si="1075"/>
        <v>108240.66299482521</v>
      </c>
      <c r="AG690" s="466">
        <f t="shared" si="1025"/>
        <v>1605.5381454099449</v>
      </c>
      <c r="AM690" s="466">
        <f t="shared" ref="AM690:AQ690" si="1076">IF($B690=AM$85-1, AM$84, IF(AND($B690&gt;=AM$85, $B690&lt;=AM$86), AM689*(1+AM240)/(1+$G240), NA()))</f>
        <v>749.89277640442094</v>
      </c>
      <c r="AN690" s="466">
        <f t="shared" si="1076"/>
        <v>425.67931978891141</v>
      </c>
      <c r="AO690" s="466">
        <f t="shared" si="1076"/>
        <v>1031.7802562055379</v>
      </c>
      <c r="AP690" s="466">
        <f t="shared" si="1076"/>
        <v>1010.9300230995219</v>
      </c>
      <c r="AQ690" s="466">
        <f t="shared" si="1076"/>
        <v>444.85067723403017</v>
      </c>
      <c r="AS690" s="466">
        <f t="shared" si="1027"/>
        <v>765.03194862509122</v>
      </c>
      <c r="AU690" s="466">
        <f t="shared" ref="AU690:BS690" si="1077">IF($B690=AU$85-1, AU$84, IF(AND($B690&gt;=AU$85, $B690&lt;=AU$86), AU689*(1+AU240)/(1+$G240), NA()))</f>
        <v>99523.70760430982</v>
      </c>
      <c r="AV690" s="466">
        <f t="shared" si="1077"/>
        <v>76753.461873821521</v>
      </c>
      <c r="AW690" s="466">
        <f t="shared" si="1077"/>
        <v>78681.58145483832</v>
      </c>
      <c r="AX690" s="466">
        <f t="shared" si="1077"/>
        <v>81903.195180890325</v>
      </c>
      <c r="AY690" s="466">
        <f t="shared" si="1077"/>
        <v>82186.517335393321</v>
      </c>
      <c r="AZ690" s="466">
        <f t="shared" si="1077"/>
        <v>85884.469539442725</v>
      </c>
      <c r="BA690" s="466">
        <f t="shared" si="1077"/>
        <v>73841.139558066396</v>
      </c>
      <c r="BB690" s="466">
        <f t="shared" si="1077"/>
        <v>75269.705250867846</v>
      </c>
      <c r="BC690" s="466">
        <f t="shared" si="1077"/>
        <v>123821.49711971327</v>
      </c>
      <c r="BD690" s="466">
        <f t="shared" si="1077"/>
        <v>84269.712070387453</v>
      </c>
      <c r="BE690" s="466">
        <f t="shared" si="1077"/>
        <v>100286.75304542901</v>
      </c>
      <c r="BF690" s="466">
        <f t="shared" si="1077"/>
        <v>77089.490225603833</v>
      </c>
      <c r="BG690" s="466">
        <f t="shared" si="1077"/>
        <v>86628.784332845345</v>
      </c>
      <c r="BH690" s="466">
        <f t="shared" si="1077"/>
        <v>99994.558345332654</v>
      </c>
      <c r="BI690" s="466">
        <f t="shared" si="1077"/>
        <v>76503.194862509117</v>
      </c>
      <c r="BJ690" s="466">
        <f t="shared" si="1077"/>
        <v>88830.00116742363</v>
      </c>
      <c r="BK690" s="466">
        <f t="shared" si="1077"/>
        <v>69990.133766877625</v>
      </c>
      <c r="BL690" s="466">
        <f t="shared" si="1077"/>
        <v>70389.430811828424</v>
      </c>
      <c r="BM690" s="466">
        <f t="shared" si="1077"/>
        <v>72508.967106024429</v>
      </c>
      <c r="BN690" s="466">
        <f t="shared" si="1077"/>
        <v>65686.643010438871</v>
      </c>
      <c r="BO690" s="466">
        <f t="shared" si="1077"/>
        <v>75838.030938547454</v>
      </c>
      <c r="BP690" s="466">
        <f t="shared" si="1077"/>
        <v>87859.493310296893</v>
      </c>
      <c r="BQ690" s="466">
        <f t="shared" si="1077"/>
        <v>42567.931978891145</v>
      </c>
      <c r="BR690" s="466">
        <f t="shared" si="1077"/>
        <v>86697.615784280119</v>
      </c>
      <c r="BS690" s="466">
        <f t="shared" si="1077"/>
        <v>64611.076995590753</v>
      </c>
    </row>
    <row r="691" spans="1:71">
      <c r="B691" s="48">
        <f t="shared" si="1032"/>
        <v>2015</v>
      </c>
      <c r="E691" s="52"/>
      <c r="M691" s="466">
        <f t="shared" si="1020"/>
        <v>106754.25986473598</v>
      </c>
      <c r="N691" s="466">
        <f t="shared" si="1021"/>
        <v>97911.175182473511</v>
      </c>
      <c r="X691" s="466">
        <f t="shared" si="1022"/>
        <v>74376.992047932625</v>
      </c>
      <c r="Y691" s="466">
        <f t="shared" si="1023"/>
        <v>76173.674530664008</v>
      </c>
      <c r="AA691" s="466">
        <f t="shared" ref="AA691:AE691" si="1078">IF($B691=AA$85-1, AA$84, IF(AND($B691&gt;=AA$85, $B691&lt;=AA$86), AA690*(1+AA241)/(1+$G241), NA()))</f>
        <v>106754.25986473598</v>
      </c>
      <c r="AB691" s="466">
        <f t="shared" si="1078"/>
        <v>137018.74343670491</v>
      </c>
      <c r="AC691" s="466">
        <f t="shared" si="1078"/>
        <v>154556.97884821874</v>
      </c>
      <c r="AD691" s="466">
        <f t="shared" si="1078"/>
        <v>139108.16734577605</v>
      </c>
      <c r="AE691" s="466">
        <f t="shared" si="1078"/>
        <v>105850.6602925137</v>
      </c>
      <c r="AG691" s="466">
        <f t="shared" si="1025"/>
        <v>1593.9118486401987</v>
      </c>
      <c r="AM691" s="466">
        <f t="shared" ref="AM691:AQ691" si="1079">IF($B691=AM$85-1, AM$84, IF(AND($B691&gt;=AM$85, $B691&lt;=AM$86), AM690*(1+AM241)/(1+$G241), NA()))</f>
        <v>709.5663127553795</v>
      </c>
      <c r="AN691" s="466">
        <f t="shared" si="1079"/>
        <v>408.92956505033777</v>
      </c>
      <c r="AO691" s="466">
        <f t="shared" si="1079"/>
        <v>1005.457780886949</v>
      </c>
      <c r="AP691" s="466">
        <f t="shared" si="1079"/>
        <v>980.86778020553504</v>
      </c>
      <c r="AQ691" s="466">
        <f t="shared" si="1079"/>
        <v>426.55573410327645</v>
      </c>
      <c r="AS691" s="466">
        <f t="shared" si="1027"/>
        <v>761.73674530664016</v>
      </c>
      <c r="AU691" s="466">
        <f t="shared" ref="AU691:BS691" si="1080">IF($B691=AU$85-1, AU$84, IF(AND($B691&gt;=AU$85, $B691&lt;=AU$86), AU690*(1+AU241)/(1+$G241), NA()))</f>
        <v>98858.734518194949</v>
      </c>
      <c r="AV691" s="466">
        <f t="shared" si="1080"/>
        <v>77169.782784266878</v>
      </c>
      <c r="AW691" s="466">
        <f t="shared" si="1080"/>
        <v>78193.219206995942</v>
      </c>
      <c r="AX691" s="466">
        <f t="shared" si="1080"/>
        <v>80412.004505907098</v>
      </c>
      <c r="AY691" s="466">
        <f t="shared" si="1080"/>
        <v>80516.811266270117</v>
      </c>
      <c r="AZ691" s="466">
        <f t="shared" si="1080"/>
        <v>84690.642790560189</v>
      </c>
      <c r="BA691" s="466">
        <f t="shared" si="1080"/>
        <v>72704.647832328352</v>
      </c>
      <c r="BB691" s="466">
        <f t="shared" si="1080"/>
        <v>74376.992047932625</v>
      </c>
      <c r="BC691" s="466">
        <f t="shared" si="1080"/>
        <v>120499.66042461547</v>
      </c>
      <c r="BD691" s="466">
        <f t="shared" si="1080"/>
        <v>83906.32927870506</v>
      </c>
      <c r="BE691" s="466">
        <f t="shared" si="1080"/>
        <v>97255.817425836416</v>
      </c>
      <c r="BF691" s="466">
        <f t="shared" si="1080"/>
        <v>75819.578670389179</v>
      </c>
      <c r="BG691" s="466">
        <f t="shared" si="1080"/>
        <v>84488.913182950826</v>
      </c>
      <c r="BH691" s="466">
        <f t="shared" si="1080"/>
        <v>98077.686594206316</v>
      </c>
      <c r="BI691" s="466">
        <f t="shared" si="1080"/>
        <v>76173.674530664008</v>
      </c>
      <c r="BJ691" s="466">
        <f t="shared" si="1080"/>
        <v>87024.893579499942</v>
      </c>
      <c r="BK691" s="466">
        <f t="shared" si="1080"/>
        <v>68409.701241252071</v>
      </c>
      <c r="BL691" s="466">
        <f t="shared" si="1080"/>
        <v>69344.220147552478</v>
      </c>
      <c r="BM691" s="466">
        <f t="shared" si="1080"/>
        <v>70583.844861698773</v>
      </c>
      <c r="BN691" s="466">
        <f t="shared" si="1080"/>
        <v>63603.626195440636</v>
      </c>
      <c r="BO691" s="466">
        <f t="shared" si="1080"/>
        <v>74138.239852812883</v>
      </c>
      <c r="BP691" s="466">
        <f t="shared" si="1080"/>
        <v>82986.747727339476</v>
      </c>
      <c r="BQ691" s="466">
        <f t="shared" si="1080"/>
        <v>40892.956505033777</v>
      </c>
      <c r="BR691" s="466">
        <f t="shared" si="1080"/>
        <v>83076.767946888183</v>
      </c>
      <c r="BS691" s="466">
        <f t="shared" si="1080"/>
        <v>61887.521880566608</v>
      </c>
    </row>
    <row r="692" spans="1:71">
      <c r="B692" s="48">
        <f t="shared" si="1032"/>
        <v>2016</v>
      </c>
      <c r="E692" s="52"/>
      <c r="M692" s="466">
        <f t="shared" si="1020"/>
        <v>113118.62347066843</v>
      </c>
      <c r="N692" s="466">
        <f t="shared" si="1021"/>
        <v>104091.73883211541</v>
      </c>
      <c r="X692" s="466">
        <f t="shared" si="1022"/>
        <v>79031.630461662091</v>
      </c>
      <c r="Y692" s="466">
        <f t="shared" si="1023"/>
        <v>80982.076053641023</v>
      </c>
      <c r="AA692" s="466">
        <f t="shared" ref="AA692:AE692" si="1081">IF($B692=AA$85-1, AA$84, IF(AND($B692&gt;=AA$85, $B692&lt;=AA$86), AA691*(1+AA242)/(1+$G242), NA()))</f>
        <v>113118.62347066843</v>
      </c>
      <c r="AB692" s="466">
        <f t="shared" si="1081"/>
        <v>147580.15736905811</v>
      </c>
      <c r="AC692" s="466">
        <f t="shared" si="1081"/>
        <v>166265.82997994553</v>
      </c>
      <c r="AD692" s="466">
        <f t="shared" si="1081"/>
        <v>150386.07889763179</v>
      </c>
      <c r="AE692" s="466">
        <f t="shared" si="1081"/>
        <v>111918.73492162662</v>
      </c>
      <c r="AG692" s="466">
        <f t="shared" si="1025"/>
        <v>1561.5162861576882</v>
      </c>
      <c r="AM692" s="466">
        <f t="shared" ref="AM692:AQ692" si="1082">IF($B692=AM$85-1, AM$84, IF(AND($B692&gt;=AM$85, $B692&lt;=AM$86), AM691*(1+AM242)/(1+$G242), NA()))</f>
        <v>760.51152743719899</v>
      </c>
      <c r="AN692" s="466">
        <f t="shared" si="1082"/>
        <v>423.511628925227</v>
      </c>
      <c r="AO692" s="466">
        <f t="shared" si="1082"/>
        <v>1077.8473990524083</v>
      </c>
      <c r="AP692" s="466">
        <f t="shared" si="1082"/>
        <v>1048.4521033571589</v>
      </c>
      <c r="AQ692" s="466">
        <f t="shared" si="1082"/>
        <v>440.50640464145044</v>
      </c>
      <c r="AS692" s="466">
        <f t="shared" si="1027"/>
        <v>809.82076053641038</v>
      </c>
      <c r="AU692" s="466">
        <f t="shared" ref="AU692:BS692" si="1083">IF($B692=AU$85-1, AU$84, IF(AND($B692&gt;=AU$85, $B692&lt;=AU$86), AU691*(1+AU242)/(1+$G242), NA()))</f>
        <v>107512.60097313124</v>
      </c>
      <c r="AV692" s="466">
        <f t="shared" si="1083"/>
        <v>81709.928962155216</v>
      </c>
      <c r="AW692" s="466">
        <f t="shared" si="1083"/>
        <v>81577.10629527834</v>
      </c>
      <c r="AX692" s="466">
        <f t="shared" si="1083"/>
        <v>85205.923133659424</v>
      </c>
      <c r="AY692" s="466">
        <f t="shared" si="1083"/>
        <v>85476.316444943965</v>
      </c>
      <c r="AZ692" s="466">
        <f t="shared" si="1083"/>
        <v>89853.806607556064</v>
      </c>
      <c r="BA692" s="466">
        <f t="shared" si="1083"/>
        <v>77723.568408383027</v>
      </c>
      <c r="BB692" s="466">
        <f t="shared" si="1083"/>
        <v>79031.630461662091</v>
      </c>
      <c r="BC692" s="466">
        <f t="shared" si="1083"/>
        <v>129410.56257372472</v>
      </c>
      <c r="BD692" s="466">
        <f t="shared" si="1083"/>
        <v>90027.324097878125</v>
      </c>
      <c r="BE692" s="466">
        <f t="shared" si="1083"/>
        <v>103861.40351552545</v>
      </c>
      <c r="BF692" s="466">
        <f t="shared" si="1083"/>
        <v>81288.991104187531</v>
      </c>
      <c r="BG692" s="466">
        <f t="shared" si="1083"/>
        <v>88838.485892979064</v>
      </c>
      <c r="BH692" s="466">
        <f t="shared" si="1083"/>
        <v>103179.16517499163</v>
      </c>
      <c r="BI692" s="466">
        <f t="shared" si="1083"/>
        <v>80982.076053641023</v>
      </c>
      <c r="BJ692" s="466">
        <f t="shared" si="1083"/>
        <v>93240.389113800717</v>
      </c>
      <c r="BK692" s="466">
        <f t="shared" si="1083"/>
        <v>72222.163489320359</v>
      </c>
      <c r="BL692" s="466">
        <f t="shared" si="1083"/>
        <v>73726.273330798882</v>
      </c>
      <c r="BM692" s="466">
        <f t="shared" si="1083"/>
        <v>74187.681489735653</v>
      </c>
      <c r="BN692" s="466">
        <f t="shared" si="1083"/>
        <v>66289.461880031711</v>
      </c>
      <c r="BO692" s="466">
        <f t="shared" si="1083"/>
        <v>77552.917004306684</v>
      </c>
      <c r="BP692" s="466">
        <f t="shared" si="1083"/>
        <v>90375.877050482522</v>
      </c>
      <c r="BQ692" s="466">
        <f t="shared" si="1083"/>
        <v>42351.162892522705</v>
      </c>
      <c r="BR692" s="466">
        <f t="shared" si="1083"/>
        <v>90725.621974234338</v>
      </c>
      <c r="BS692" s="466">
        <f t="shared" si="1083"/>
        <v>65086.573161606655</v>
      </c>
    </row>
    <row r="693" spans="1:71">
      <c r="B693" s="48">
        <f t="shared" si="1032"/>
        <v>2017</v>
      </c>
      <c r="E693" s="52"/>
      <c r="M693" s="466" t="e">
        <f t="shared" si="1020"/>
        <v>#N/A</v>
      </c>
      <c r="N693" s="466" t="e">
        <f t="shared" si="1021"/>
        <v>#N/A</v>
      </c>
      <c r="X693" s="466" t="e">
        <f t="shared" si="1022"/>
        <v>#N/A</v>
      </c>
      <c r="Y693" s="466" t="e">
        <f t="shared" si="1023"/>
        <v>#N/A</v>
      </c>
      <c r="AA693" s="466" t="e">
        <f t="shared" ref="AA693:AE693" si="1084">IF($B693=AA$85-1, AA$84, IF(AND($B693&gt;=AA$85, $B693&lt;=AA$86), AA692*(1+AA243)/(1+$G243), NA()))</f>
        <v>#N/A</v>
      </c>
      <c r="AB693" s="466" t="e">
        <f t="shared" si="1084"/>
        <v>#N/A</v>
      </c>
      <c r="AC693" s="466" t="e">
        <f t="shared" si="1084"/>
        <v>#N/A</v>
      </c>
      <c r="AD693" s="466" t="e">
        <f t="shared" si="1084"/>
        <v>#N/A</v>
      </c>
      <c r="AE693" s="466" t="e">
        <f t="shared" si="1084"/>
        <v>#N/A</v>
      </c>
      <c r="AG693" s="466" t="e">
        <f t="shared" si="1025"/>
        <v>#N/A</v>
      </c>
      <c r="AM693" s="466" t="e">
        <f t="shared" ref="AM693:AQ693" si="1085">IF($B693=AM$85-1, AM$84, IF(AND($B693&gt;=AM$85, $B693&lt;=AM$86), AM692*(1+AM243)/(1+$G243), NA()))</f>
        <v>#N/A</v>
      </c>
      <c r="AN693" s="466" t="e">
        <f t="shared" si="1085"/>
        <v>#N/A</v>
      </c>
      <c r="AO693" s="466" t="e">
        <f t="shared" si="1085"/>
        <v>#N/A</v>
      </c>
      <c r="AP693" s="466" t="e">
        <f t="shared" si="1085"/>
        <v>#N/A</v>
      </c>
      <c r="AQ693" s="466" t="e">
        <f t="shared" si="1085"/>
        <v>#N/A</v>
      </c>
      <c r="AS693" s="466" t="e">
        <f t="shared" si="1027"/>
        <v>#N/A</v>
      </c>
      <c r="AU693" s="466" t="e">
        <f t="shared" ref="AU693:BS693" si="1086">IF($B693=AU$85-1, AU$84, IF(AND($B693&gt;=AU$85, $B693&lt;=AU$86), AU692*(1+AU243)/(1+$G243), NA()))</f>
        <v>#N/A</v>
      </c>
      <c r="AV693" s="466" t="e">
        <f t="shared" si="1086"/>
        <v>#N/A</v>
      </c>
      <c r="AW693" s="466" t="e">
        <f t="shared" si="1086"/>
        <v>#N/A</v>
      </c>
      <c r="AX693" s="466" t="e">
        <f t="shared" si="1086"/>
        <v>#N/A</v>
      </c>
      <c r="AY693" s="466" t="e">
        <f t="shared" si="1086"/>
        <v>#N/A</v>
      </c>
      <c r="AZ693" s="466" t="e">
        <f t="shared" si="1086"/>
        <v>#N/A</v>
      </c>
      <c r="BA693" s="466" t="e">
        <f t="shared" si="1086"/>
        <v>#N/A</v>
      </c>
      <c r="BB693" s="466" t="e">
        <f t="shared" si="1086"/>
        <v>#N/A</v>
      </c>
      <c r="BC693" s="466" t="e">
        <f t="shared" si="1086"/>
        <v>#N/A</v>
      </c>
      <c r="BD693" s="466" t="e">
        <f t="shared" si="1086"/>
        <v>#N/A</v>
      </c>
      <c r="BE693" s="466" t="e">
        <f t="shared" si="1086"/>
        <v>#N/A</v>
      </c>
      <c r="BF693" s="466" t="e">
        <f t="shared" si="1086"/>
        <v>#N/A</v>
      </c>
      <c r="BG693" s="466" t="e">
        <f t="shared" si="1086"/>
        <v>#N/A</v>
      </c>
      <c r="BH693" s="466" t="e">
        <f t="shared" si="1086"/>
        <v>#N/A</v>
      </c>
      <c r="BI693" s="466" t="e">
        <f t="shared" si="1086"/>
        <v>#N/A</v>
      </c>
      <c r="BJ693" s="466" t="e">
        <f t="shared" si="1086"/>
        <v>#N/A</v>
      </c>
      <c r="BK693" s="466" t="e">
        <f t="shared" si="1086"/>
        <v>#N/A</v>
      </c>
      <c r="BL693" s="466" t="e">
        <f t="shared" si="1086"/>
        <v>#N/A</v>
      </c>
      <c r="BM693" s="466" t="e">
        <f t="shared" si="1086"/>
        <v>#N/A</v>
      </c>
      <c r="BN693" s="466" t="e">
        <f t="shared" si="1086"/>
        <v>#N/A</v>
      </c>
      <c r="BO693" s="466" t="e">
        <f t="shared" si="1086"/>
        <v>#N/A</v>
      </c>
      <c r="BP693" s="466" t="e">
        <f t="shared" si="1086"/>
        <v>#N/A</v>
      </c>
      <c r="BQ693" s="466" t="e">
        <f t="shared" si="1086"/>
        <v>#N/A</v>
      </c>
      <c r="BR693" s="466" t="e">
        <f t="shared" si="1086"/>
        <v>#N/A</v>
      </c>
      <c r="BS693" s="466" t="e">
        <f t="shared" si="1086"/>
        <v>#N/A</v>
      </c>
    </row>
    <row r="696" spans="1:71">
      <c r="A696" s="534" t="s">
        <v>942</v>
      </c>
      <c r="B696" s="308">
        <f>StartYear-1</f>
        <v>1870</v>
      </c>
      <c r="E696" s="52" t="s">
        <v>954</v>
      </c>
      <c r="I696" s="466" t="s">
        <v>953</v>
      </c>
      <c r="J696" s="466" t="s">
        <v>953</v>
      </c>
      <c r="K696" s="466" t="s">
        <v>953</v>
      </c>
      <c r="M696" s="466" t="e">
        <f t="array" aca="1" ref="M696" ca="1">IF($B696=M$85-1, M$84, IF(AND($B696&gt;=M$85, $B696&lt;=M$86), M$84*SUMPRODUCT(TRANSPOSE(M$5:M$81), Data_TR_USD!$B467:$BZ467, 1/OFFSET(Data_TR_USD!$B$467, M$88, 0, 1, $B$82)), NA()))</f>
        <v>#N/A</v>
      </c>
      <c r="N696" s="466" t="e">
        <f t="array" aca="1" ref="N696" ca="1">IF($B696=N$85-1, N$84, IF(AND($B696&gt;=N$85, $B696&lt;=N$86), N$84*SUMPRODUCT(TRANSPOSE(N$5:N$81), Data_TR_USD!$B467:$BZ467, 1/OFFSET(Data_TR_USD!$B$467, N$88, 0, 1, $B$82)), NA()))</f>
        <v>#N/A</v>
      </c>
      <c r="X696" s="466" t="e">
        <f t="array" aca="1" ref="X696" ca="1">IF($B696=X$85-1, X$84, IF(AND($B696&gt;=X$85, $B696&lt;=X$86), X$84*SUMPRODUCT(TRANSPOSE(X$5:X$81), Data_TR_USD!$B467:$BZ467, 1/OFFSET(Data_TR_USD!$B$467, X$88, 0, 1, $B$82)), NA()))</f>
        <v>#N/A</v>
      </c>
      <c r="Y696" s="466" t="e">
        <f t="array" aca="1" ref="Y696" ca="1">IF($B696=Y$85-1, Y$84, IF(AND($B696&gt;=Y$85, $B696&lt;=Y$86), Y$84*SUMPRODUCT(TRANSPOSE(Y$5:Y$81), Data_TR_USD!$B467:$BZ467, 1/OFFSET(Data_TR_USD!$B$467, Y$88, 0, 1, $B$82)), NA()))</f>
        <v>#N/A</v>
      </c>
      <c r="AA696" s="466" t="e">
        <f t="array" aca="1" ref="AA696" ca="1">IF($B696=AA$85-1, AA$84, IF(AND($B696&gt;=AA$85, $B696&lt;=AA$86), AA$84*SUMPRODUCT(TRANSPOSE(AA$5:AA$81), Data_TR_USD!$B467:$BZ467, 1/OFFSET(Data_TR_USD!$B$467, AA$88, 0, 1, $B$82)), NA()))</f>
        <v>#N/A</v>
      </c>
      <c r="AB696" s="466" t="e">
        <f t="array" aca="1" ref="AB696" ca="1">IF($B696=AB$85-1, AB$84, IF(AND($B696&gt;=AB$85, $B696&lt;=AB$86), AB$84*SUMPRODUCT(TRANSPOSE(AB$5:AB$81), Data_TR_USD!$B467:$BZ467, 1/OFFSET(Data_TR_USD!$B$467, AB$88, 0, 1, $B$82)), NA()))</f>
        <v>#N/A</v>
      </c>
      <c r="AC696" s="466" t="e">
        <f t="array" aca="1" ref="AC696" ca="1">IF($B696=AC$85-1, AC$84, IF(AND($B696&gt;=AC$85, $B696&lt;=AC$86), AC$84*SUMPRODUCT(TRANSPOSE(AC$5:AC$81), Data_TR_USD!$B467:$BZ467, 1/OFFSET(Data_TR_USD!$B$467, AC$88, 0, 1, $B$82)), NA()))</f>
        <v>#N/A</v>
      </c>
      <c r="AD696" s="466" t="e">
        <f t="array" aca="1" ref="AD696" ca="1">IF($B696=AD$85-1, AD$84, IF(AND($B696&gt;=AD$85, $B696&lt;=AD$86), AD$84*SUMPRODUCT(TRANSPOSE(AD$5:AD$81), Data_TR_USD!$B467:$BZ467, 1/OFFSET(Data_TR_USD!$B$467, AD$88, 0, 1, $B$82)), NA()))</f>
        <v>#N/A</v>
      </c>
      <c r="AE696" s="466" t="e">
        <f t="array" aca="1" ref="AE696" ca="1">IF($B696=AE$85-1, AE$84, IF(AND($B696&gt;=AE$85, $B696&lt;=AE$86), AE$84*SUMPRODUCT(TRANSPOSE(AE$5:AE$81), Data_TR_USD!$B467:$BZ467, 1/OFFSET(Data_TR_USD!$B$467, AE$88, 0, 1, $B$82)), NA()))</f>
        <v>#N/A</v>
      </c>
      <c r="AG696" s="466" t="e">
        <f t="array" aca="1" ref="AG696" ca="1">IF($B696=AG$85-1, AG$84, IF(AND($B696&gt;=AG$85, $B696&lt;=AG$86), AG$84*SUMPRODUCT(TRANSPOSE(AG$5:AG$81), Data_TR_USD!$B467:$BZ467, 1/OFFSET(Data_TR_USD!$B$467, AG$88, 0, 1, $B$82)), NA()))</f>
        <v>#N/A</v>
      </c>
      <c r="AM696" s="466" t="e">
        <f t="array" aca="1" ref="AM696" ca="1">IF($B696=AM$85-1, AM$84, IF(AND($B696&gt;=AM$85, $B696&lt;=AM$86), AM$84*SUMPRODUCT(TRANSPOSE(AM$5:AM$81), Data_TR_USD!$B467:$BZ467, 1/OFFSET(Data_TR_USD!$B$467, AM$88, 0, 1, $B$82)), NA()))</f>
        <v>#N/A</v>
      </c>
      <c r="AN696" s="466" t="e">
        <f t="array" aca="1" ref="AN696" ca="1">IF($B696=AN$85-1, AN$84, IF(AND($B696&gt;=AN$85, $B696&lt;=AN$86), AN$84*SUMPRODUCT(TRANSPOSE(AN$5:AN$81), Data_TR_USD!$B467:$BZ467, 1/OFFSET(Data_TR_USD!$B$467, AN$88, 0, 1, $B$82)), NA()))</f>
        <v>#N/A</v>
      </c>
      <c r="AO696" s="466" t="e">
        <f t="array" aca="1" ref="AO696" ca="1">IF($B696=AO$85-1, AO$84, IF(AND($B696&gt;=AO$85, $B696&lt;=AO$86), AO$84*SUMPRODUCT(TRANSPOSE(AO$5:AO$81), Data_TR_USD!$B467:$BZ467, 1/OFFSET(Data_TR_USD!$B$467, AO$88, 0, 1, $B$82)), NA()))</f>
        <v>#N/A</v>
      </c>
      <c r="AP696" s="466" t="e">
        <f t="array" aca="1" ref="AP696" ca="1">IF($B696=AP$85-1, AP$84, IF(AND($B696&gt;=AP$85, $B696&lt;=AP$86), AP$84*SUMPRODUCT(TRANSPOSE(AP$5:AP$81), Data_TR_USD!$B467:$BZ467, 1/OFFSET(Data_TR_USD!$B$467, AP$88, 0, 1, $B$82)), NA()))</f>
        <v>#N/A</v>
      </c>
      <c r="AQ696" s="466" t="e">
        <f t="array" aca="1" ref="AQ696" ca="1">IF($B696=AQ$85-1, AQ$84, IF(AND($B696&gt;=AQ$85, $B696&lt;=AQ$86), AQ$84*SUMPRODUCT(TRANSPOSE(AQ$5:AQ$81), Data_TR_USD!$B467:$BZ467, 1/OFFSET(Data_TR_USD!$B$467, AQ$88, 0, 1, $B$82)), NA()))</f>
        <v>#N/A</v>
      </c>
      <c r="AS696" s="466" t="e">
        <f t="array" aca="1" ref="AS696" ca="1">IF($B696=AS$85-1, AS$84, IF(AND($B696&gt;=AS$85, $B696&lt;=AS$86), AS$84*SUMPRODUCT(TRANSPOSE(AS$5:AS$81), Data_TR_USD!$B467:$BZ467, 1/OFFSET(Data_TR_USD!$B$467, AS$88, 0, 1, $B$82)), NA()))</f>
        <v>#N/A</v>
      </c>
      <c r="AU696" s="466" t="e">
        <f t="array" aca="1" ref="AU696" ca="1">IF($B696=AU$85-1, AU$84, IF(AND($B696&gt;=AU$85, $B696&lt;=AU$86), AU$84*SUMPRODUCT(TRANSPOSE(AU$5:AU$81), Data_TR_USD!$B467:$BZ467, 1/OFFSET(Data_TR_USD!$B$467, AU$88, 0, 1, $B$82)), NA()))</f>
        <v>#N/A</v>
      </c>
      <c r="AV696" s="466" t="e">
        <f t="array" aca="1" ref="AV696" ca="1">IF($B696=AV$85-1, AV$84, IF(AND($B696&gt;=AV$85, $B696&lt;=AV$86), AV$84*SUMPRODUCT(TRANSPOSE(AV$5:AV$81), Data_TR_USD!$B467:$BZ467, 1/OFFSET(Data_TR_USD!$B$467, AV$88, 0, 1, $B$82)), NA()))</f>
        <v>#N/A</v>
      </c>
      <c r="AW696" s="466" t="e">
        <f t="array" aca="1" ref="AW696" ca="1">IF($B696=AW$85-1, AW$84, IF(AND($B696&gt;=AW$85, $B696&lt;=AW$86), AW$84*SUMPRODUCT(TRANSPOSE(AW$5:AW$81), Data_TR_USD!$B467:$BZ467, 1/OFFSET(Data_TR_USD!$B$467, AW$88, 0, 1, $B$82)), NA()))</f>
        <v>#N/A</v>
      </c>
      <c r="AX696" s="466" t="e">
        <f t="array" aca="1" ref="AX696" ca="1">IF($B696=AX$85-1, AX$84, IF(AND($B696&gt;=AX$85, $B696&lt;=AX$86), AX$84*SUMPRODUCT(TRANSPOSE(AX$5:AX$81), Data_TR_USD!$B467:$BZ467, 1/OFFSET(Data_TR_USD!$B$467, AX$88, 0, 1, $B$82)), NA()))</f>
        <v>#N/A</v>
      </c>
      <c r="AY696" s="466" t="e">
        <f t="array" aca="1" ref="AY696" ca="1">IF($B696=AY$85-1, AY$84, IF(AND($B696&gt;=AY$85, $B696&lt;=AY$86), AY$84*SUMPRODUCT(TRANSPOSE(AY$5:AY$81), Data_TR_USD!$B467:$BZ467, 1/OFFSET(Data_TR_USD!$B$467, AY$88, 0, 1, $B$82)), NA()))</f>
        <v>#N/A</v>
      </c>
      <c r="AZ696" s="466" t="e">
        <f t="array" aca="1" ref="AZ696" ca="1">IF($B696=AZ$85-1, AZ$84, IF(AND($B696&gt;=AZ$85, $B696&lt;=AZ$86), AZ$84*SUMPRODUCT(TRANSPOSE(AZ$5:AZ$81), Data_TR_USD!$B467:$BZ467, 1/OFFSET(Data_TR_USD!$B$467, AZ$88, 0, 1, $B$82)), NA()))</f>
        <v>#N/A</v>
      </c>
      <c r="BA696" s="466" t="e">
        <f t="array" aca="1" ref="BA696" ca="1">IF($B696=BA$85-1, BA$84, IF(AND($B696&gt;=BA$85, $B696&lt;=BA$86), BA$84*SUMPRODUCT(TRANSPOSE(BA$5:BA$81), Data_TR_USD!$B467:$BZ467, 1/OFFSET(Data_TR_USD!$B$467, BA$88, 0, 1, $B$82)), NA()))</f>
        <v>#N/A</v>
      </c>
      <c r="BB696" s="466" t="e">
        <f t="array" aca="1" ref="BB696" ca="1">IF($B696=BB$85-1, BB$84, IF(AND($B696&gt;=BB$85, $B696&lt;=BB$86), BB$84*SUMPRODUCT(TRANSPOSE(BB$5:BB$81), Data_TR_USD!$B467:$BZ467, 1/OFFSET(Data_TR_USD!$B$467, BB$88, 0, 1, $B$82)), NA()))</f>
        <v>#N/A</v>
      </c>
      <c r="BC696" s="466" t="e">
        <f t="array" aca="1" ref="BC696" ca="1">IF($B696=BC$85-1, BC$84, IF(AND($B696&gt;=BC$85, $B696&lt;=BC$86), BC$84*SUMPRODUCT(TRANSPOSE(BC$5:BC$81), Data_TR_USD!$B467:$BZ467, 1/OFFSET(Data_TR_USD!$B$467, BC$88, 0, 1, $B$82)), NA()))</f>
        <v>#N/A</v>
      </c>
      <c r="BD696" s="466" t="e">
        <f t="array" aca="1" ref="BD696" ca="1">IF($B696=BD$85-1, BD$84, IF(AND($B696&gt;=BD$85, $B696&lt;=BD$86), BD$84*SUMPRODUCT(TRANSPOSE(BD$5:BD$81), Data_TR_USD!$B467:$BZ467, 1/OFFSET(Data_TR_USD!$B$467, BD$88, 0, 1, $B$82)), NA()))</f>
        <v>#N/A</v>
      </c>
      <c r="BE696" s="466" t="e">
        <f t="array" aca="1" ref="BE696" ca="1">IF($B696=BE$85-1, BE$84, IF(AND($B696&gt;=BE$85, $B696&lt;=BE$86), BE$84*SUMPRODUCT(TRANSPOSE(BE$5:BE$81), Data_TR_USD!$B467:$BZ467, 1/OFFSET(Data_TR_USD!$B$467, BE$88, 0, 1, $B$82)), NA()))</f>
        <v>#N/A</v>
      </c>
      <c r="BF696" s="466" t="e">
        <f t="array" aca="1" ref="BF696" ca="1">IF($B696=BF$85-1, BF$84, IF(AND($B696&gt;=BF$85, $B696&lt;=BF$86), BF$84*SUMPRODUCT(TRANSPOSE(BF$5:BF$81), Data_TR_USD!$B467:$BZ467, 1/OFFSET(Data_TR_USD!$B$467, BF$88, 0, 1, $B$82)), NA()))</f>
        <v>#N/A</v>
      </c>
      <c r="BG696" s="466" t="e">
        <f t="array" aca="1" ref="BG696" ca="1">IF($B696=BG$85-1, BG$84, IF(AND($B696&gt;=BG$85, $B696&lt;=BG$86), BG$84*SUMPRODUCT(TRANSPOSE(BG$5:BG$81), Data_TR_USD!$B467:$BZ467, 1/OFFSET(Data_TR_USD!$B$467, BG$88, 0, 1, $B$82)), NA()))</f>
        <v>#N/A</v>
      </c>
      <c r="BH696" s="466" t="e">
        <f t="array" aca="1" ref="BH696" ca="1">IF($B696=BH$85-1, BH$84, IF(AND($B696&gt;=BH$85, $B696&lt;=BH$86), BH$84*SUMPRODUCT(TRANSPOSE(BH$5:BH$81), Data_TR_USD!$B467:$BZ467, 1/OFFSET(Data_TR_USD!$B$467, BH$88, 0, 1, $B$82)), NA()))</f>
        <v>#N/A</v>
      </c>
      <c r="BI696" s="466" t="e">
        <f t="array" aca="1" ref="BI696" ca="1">IF($B696=BI$85-1, BI$84, IF(AND($B696&gt;=BI$85, $B696&lt;=BI$86), BI$84*SUMPRODUCT(TRANSPOSE(BI$5:BI$81), Data_TR_USD!$B467:$BZ467, 1/OFFSET(Data_TR_USD!$B$467, BI$88, 0, 1, $B$82)), NA()))</f>
        <v>#N/A</v>
      </c>
      <c r="BJ696" s="466" t="e">
        <f t="array" aca="1" ref="BJ696" ca="1">IF($B696=BJ$85-1, BJ$84, IF(AND($B696&gt;=BJ$85, $B696&lt;=BJ$86), BJ$84*SUMPRODUCT(TRANSPOSE(BJ$5:BJ$81), Data_TR_USD!$B467:$BZ467, 1/OFFSET(Data_TR_USD!$B$467, BJ$88, 0, 1, $B$82)), NA()))</f>
        <v>#N/A</v>
      </c>
      <c r="BK696" s="466" t="e">
        <f t="array" aca="1" ref="BK696" ca="1">IF($B696=BK$85-1, BK$84, IF(AND($B696&gt;=BK$85, $B696&lt;=BK$86), BK$84*SUMPRODUCT(TRANSPOSE(BK$5:BK$81), Data_TR_USD!$B467:$BZ467, 1/OFFSET(Data_TR_USD!$B$467, BK$88, 0, 1, $B$82)), NA()))</f>
        <v>#N/A</v>
      </c>
      <c r="BL696" s="466" t="e">
        <f t="array" aca="1" ref="BL696" ca="1">IF($B696=BL$85-1, BL$84, IF(AND($B696&gt;=BL$85, $B696&lt;=BL$86), BL$84*SUMPRODUCT(TRANSPOSE(BL$5:BL$81), Data_TR_USD!$B467:$BZ467, 1/OFFSET(Data_TR_USD!$B$467, BL$88, 0, 1, $B$82)), NA()))</f>
        <v>#N/A</v>
      </c>
      <c r="BM696" s="466" t="e">
        <f t="array" aca="1" ref="BM696" ca="1">IF($B696=BM$85-1, BM$84, IF(AND($B696&gt;=BM$85, $B696&lt;=BM$86), BM$84*SUMPRODUCT(TRANSPOSE(BM$5:BM$81), Data_TR_USD!$B467:$BZ467, 1/OFFSET(Data_TR_USD!$B$467, BM$88, 0, 1, $B$82)), NA()))</f>
        <v>#N/A</v>
      </c>
      <c r="BN696" s="466" t="e">
        <f t="array" aca="1" ref="BN696" ca="1">IF($B696=BN$85-1, BN$84, IF(AND($B696&gt;=BN$85, $B696&lt;=BN$86), BN$84*SUMPRODUCT(TRANSPOSE(BN$5:BN$81), Data_TR_USD!$B467:$BZ467, 1/OFFSET(Data_TR_USD!$B$467, BN$88, 0, 1, $B$82)), NA()))</f>
        <v>#N/A</v>
      </c>
      <c r="BO696" s="466" t="e">
        <f t="array" aca="1" ref="BO696" ca="1">IF($B696=BO$85-1, BO$84, IF(AND($B696&gt;=BO$85, $B696&lt;=BO$86), BO$84*SUMPRODUCT(TRANSPOSE(BO$5:BO$81), Data_TR_USD!$B467:$BZ467, 1/OFFSET(Data_TR_USD!$B$467, BO$88, 0, 1, $B$82)), NA()))</f>
        <v>#N/A</v>
      </c>
      <c r="BP696" s="466" t="e">
        <f t="array" aca="1" ref="BP696" ca="1">IF($B696=BP$85-1, BP$84, IF(AND($B696&gt;=BP$85, $B696&lt;=BP$86), BP$84*SUMPRODUCT(TRANSPOSE(BP$5:BP$81), Data_TR_USD!$B467:$BZ467, 1/OFFSET(Data_TR_USD!$B$467, BP$88, 0, 1, $B$82)), NA()))</f>
        <v>#N/A</v>
      </c>
      <c r="BQ696" s="466" t="e">
        <f t="array" aca="1" ref="BQ696" ca="1">IF($B696=BQ$85-1, BQ$84, IF(AND($B696&gt;=BQ$85, $B696&lt;=BQ$86), BQ$84*SUMPRODUCT(TRANSPOSE(BQ$5:BQ$81), Data_TR_USD!$B467:$BZ467, 1/OFFSET(Data_TR_USD!$B$467, BQ$88, 0, 1, $B$82)), NA()))</f>
        <v>#N/A</v>
      </c>
      <c r="BR696" s="466" t="e">
        <f t="array" aca="1" ref="BR696" ca="1">IF($B696=BR$85-1, BR$84, IF(AND($B696&gt;=BR$85, $B696&lt;=BR$86), BR$84*SUMPRODUCT(TRANSPOSE(BR$5:BR$81), Data_TR_USD!$B467:$BZ467, 1/OFFSET(Data_TR_USD!$B$467, BR$88, 0, 1, $B$82)), NA()))</f>
        <v>#N/A</v>
      </c>
      <c r="BS696" s="466" t="e">
        <f t="array" aca="1" ref="BS696" ca="1">IF($B696=BS$85-1, BS$84, IF(AND($B696&gt;=BS$85, $B696&lt;=BS$86), BS$84*SUMPRODUCT(TRANSPOSE(BS$5:BS$81), Data_TR_USD!$B467:$BZ467, 1/OFFSET(Data_TR_USD!$B$467, BS$88, 0, 1, $B$82)), NA()))</f>
        <v>#N/A</v>
      </c>
    </row>
    <row r="697" spans="1:71">
      <c r="B697" s="48">
        <f>B696+1</f>
        <v>1871</v>
      </c>
      <c r="E697" s="52"/>
      <c r="M697" s="466" t="e">
        <f t="array" aca="1" ref="M697" ca="1">IF($B697=M$85-1, M$84, IF(AND($B697&gt;=M$85, $B697&lt;=M$86), M$84*SUMPRODUCT(TRANSPOSE(M$5:M$81), Data_TR_USD!$B468:$BZ468, 1/OFFSET(Data_TR_USD!$B$467, M$88, 0, 1, $B$82)), NA()))</f>
        <v>#N/A</v>
      </c>
      <c r="N697" s="466" t="e">
        <f t="array" aca="1" ref="N697" ca="1">IF($B697=N$85-1, N$84, IF(AND($B697&gt;=N$85, $B697&lt;=N$86), N$84*SUMPRODUCT(TRANSPOSE(N$5:N$81), Data_TR_USD!$B468:$BZ468, 1/OFFSET(Data_TR_USD!$B$467, N$88, 0, 1, $B$82)), NA()))</f>
        <v>#N/A</v>
      </c>
      <c r="X697" s="466" t="e">
        <f t="array" aca="1" ref="X697" ca="1">IF($B697=X$85-1, X$84, IF(AND($B697&gt;=X$85, $B697&lt;=X$86), X$84*SUMPRODUCT(TRANSPOSE(X$5:X$81), Data_TR_USD!$B468:$BZ468, 1/OFFSET(Data_TR_USD!$B$467, X$88, 0, 1, $B$82)), NA()))</f>
        <v>#N/A</v>
      </c>
      <c r="Y697" s="466" t="e">
        <f t="array" aca="1" ref="Y697" ca="1">IF($B697=Y$85-1, Y$84, IF(AND($B697&gt;=Y$85, $B697&lt;=Y$86), Y$84*SUMPRODUCT(TRANSPOSE(Y$5:Y$81), Data_TR_USD!$B468:$BZ468, 1/OFFSET(Data_TR_USD!$B$467, Y$88, 0, 1, $B$82)), NA()))</f>
        <v>#N/A</v>
      </c>
      <c r="AA697" s="466" t="e">
        <f t="array" aca="1" ref="AA697" ca="1">IF($B697=AA$85-1, AA$84, IF(AND($B697&gt;=AA$85, $B697&lt;=AA$86), AA$84*SUMPRODUCT(TRANSPOSE(AA$5:AA$81), Data_TR_USD!$B468:$BZ468, 1/OFFSET(Data_TR_USD!$B$467, AA$88, 0, 1, $B$82)), NA()))</f>
        <v>#N/A</v>
      </c>
      <c r="AB697" s="466" t="e">
        <f t="array" aca="1" ref="AB697" ca="1">IF($B697=AB$85-1, AB$84, IF(AND($B697&gt;=AB$85, $B697&lt;=AB$86), AB$84*SUMPRODUCT(TRANSPOSE(AB$5:AB$81), Data_TR_USD!$B468:$BZ468, 1/OFFSET(Data_TR_USD!$B$467, AB$88, 0, 1, $B$82)), NA()))</f>
        <v>#N/A</v>
      </c>
      <c r="AC697" s="466" t="e">
        <f t="array" aca="1" ref="AC697" ca="1">IF($B697=AC$85-1, AC$84, IF(AND($B697&gt;=AC$85, $B697&lt;=AC$86), AC$84*SUMPRODUCT(TRANSPOSE(AC$5:AC$81), Data_TR_USD!$B468:$BZ468, 1/OFFSET(Data_TR_USD!$B$467, AC$88, 0, 1, $B$82)), NA()))</f>
        <v>#N/A</v>
      </c>
      <c r="AD697" s="466" t="e">
        <f t="array" aca="1" ref="AD697" ca="1">IF($B697=AD$85-1, AD$84, IF(AND($B697&gt;=AD$85, $B697&lt;=AD$86), AD$84*SUMPRODUCT(TRANSPOSE(AD$5:AD$81), Data_TR_USD!$B468:$BZ468, 1/OFFSET(Data_TR_USD!$B$467, AD$88, 0, 1, $B$82)), NA()))</f>
        <v>#N/A</v>
      </c>
      <c r="AE697" s="466" t="e">
        <f t="array" aca="1" ref="AE697" ca="1">IF($B697=AE$85-1, AE$84, IF(AND($B697&gt;=AE$85, $B697&lt;=AE$86), AE$84*SUMPRODUCT(TRANSPOSE(AE$5:AE$81), Data_TR_USD!$B468:$BZ468, 1/OFFSET(Data_TR_USD!$B$467, AE$88, 0, 1, $B$82)), NA()))</f>
        <v>#N/A</v>
      </c>
      <c r="AG697" s="466" t="e">
        <f t="array" aca="1" ref="AG697" ca="1">IF($B697=AG$85-1, AG$84, IF(AND($B697&gt;=AG$85, $B697&lt;=AG$86), AG$84*SUMPRODUCT(TRANSPOSE(AG$5:AG$81), Data_TR_USD!$B468:$BZ468, 1/OFFSET(Data_TR_USD!$B$467, AG$88, 0, 1, $B$82)), NA()))</f>
        <v>#N/A</v>
      </c>
      <c r="AM697" s="466" t="e">
        <f t="array" aca="1" ref="AM697" ca="1">IF($B697=AM$85-1, AM$84, IF(AND($B697&gt;=AM$85, $B697&lt;=AM$86), AM$84*SUMPRODUCT(TRANSPOSE(AM$5:AM$81), Data_TR_USD!$B468:$BZ468, 1/OFFSET(Data_TR_USD!$B$467, AM$88, 0, 1, $B$82)), NA()))</f>
        <v>#N/A</v>
      </c>
      <c r="AN697" s="466" t="e">
        <f t="array" aca="1" ref="AN697" ca="1">IF($B697=AN$85-1, AN$84, IF(AND($B697&gt;=AN$85, $B697&lt;=AN$86), AN$84*SUMPRODUCT(TRANSPOSE(AN$5:AN$81), Data_TR_USD!$B468:$BZ468, 1/OFFSET(Data_TR_USD!$B$467, AN$88, 0, 1, $B$82)), NA()))</f>
        <v>#N/A</v>
      </c>
      <c r="AO697" s="466" t="e">
        <f t="array" aca="1" ref="AO697" ca="1">IF($B697=AO$85-1, AO$84, IF(AND($B697&gt;=AO$85, $B697&lt;=AO$86), AO$84*SUMPRODUCT(TRANSPOSE(AO$5:AO$81), Data_TR_USD!$B468:$BZ468, 1/OFFSET(Data_TR_USD!$B$467, AO$88, 0, 1, $B$82)), NA()))</f>
        <v>#N/A</v>
      </c>
      <c r="AP697" s="466" t="e">
        <f t="array" aca="1" ref="AP697" ca="1">IF($B697=AP$85-1, AP$84, IF(AND($B697&gt;=AP$85, $B697&lt;=AP$86), AP$84*SUMPRODUCT(TRANSPOSE(AP$5:AP$81), Data_TR_USD!$B468:$BZ468, 1/OFFSET(Data_TR_USD!$B$467, AP$88, 0, 1, $B$82)), NA()))</f>
        <v>#N/A</v>
      </c>
      <c r="AQ697" s="466" t="e">
        <f t="array" aca="1" ref="AQ697" ca="1">IF($B697=AQ$85-1, AQ$84, IF(AND($B697&gt;=AQ$85, $B697&lt;=AQ$86), AQ$84*SUMPRODUCT(TRANSPOSE(AQ$5:AQ$81), Data_TR_USD!$B468:$BZ468, 1/OFFSET(Data_TR_USD!$B$467, AQ$88, 0, 1, $B$82)), NA()))</f>
        <v>#N/A</v>
      </c>
      <c r="AS697" s="466" t="e">
        <f t="array" aca="1" ref="AS697" ca="1">IF($B697=AS$85-1, AS$84, IF(AND($B697&gt;=AS$85, $B697&lt;=AS$86), AS$84*SUMPRODUCT(TRANSPOSE(AS$5:AS$81), Data_TR_USD!$B468:$BZ468, 1/OFFSET(Data_TR_USD!$B$467, AS$88, 0, 1, $B$82)), NA()))</f>
        <v>#N/A</v>
      </c>
      <c r="AU697" s="466" t="e">
        <f t="array" aca="1" ref="AU697" ca="1">IF($B697=AU$85-1, AU$84, IF(AND($B697&gt;=AU$85, $B697&lt;=AU$86), AU$84*SUMPRODUCT(TRANSPOSE(AU$5:AU$81), Data_TR_USD!$B468:$BZ468, 1/OFFSET(Data_TR_USD!$B$467, AU$88, 0, 1, $B$82)), NA()))</f>
        <v>#N/A</v>
      </c>
      <c r="AV697" s="466" t="e">
        <f t="array" aca="1" ref="AV697" ca="1">IF($B697=AV$85-1, AV$84, IF(AND($B697&gt;=AV$85, $B697&lt;=AV$86), AV$84*SUMPRODUCT(TRANSPOSE(AV$5:AV$81), Data_TR_USD!$B468:$BZ468, 1/OFFSET(Data_TR_USD!$B$467, AV$88, 0, 1, $B$82)), NA()))</f>
        <v>#N/A</v>
      </c>
      <c r="AW697" s="466" t="e">
        <f t="array" aca="1" ref="AW697" ca="1">IF($B697=AW$85-1, AW$84, IF(AND($B697&gt;=AW$85, $B697&lt;=AW$86), AW$84*SUMPRODUCT(TRANSPOSE(AW$5:AW$81), Data_TR_USD!$B468:$BZ468, 1/OFFSET(Data_TR_USD!$B$467, AW$88, 0, 1, $B$82)), NA()))</f>
        <v>#N/A</v>
      </c>
      <c r="AX697" s="466" t="e">
        <f t="array" aca="1" ref="AX697" ca="1">IF($B697=AX$85-1, AX$84, IF(AND($B697&gt;=AX$85, $B697&lt;=AX$86), AX$84*SUMPRODUCT(TRANSPOSE(AX$5:AX$81), Data_TR_USD!$B468:$BZ468, 1/OFFSET(Data_TR_USD!$B$467, AX$88, 0, 1, $B$82)), NA()))</f>
        <v>#N/A</v>
      </c>
      <c r="AY697" s="466" t="e">
        <f t="array" aca="1" ref="AY697" ca="1">IF($B697=AY$85-1, AY$84, IF(AND($B697&gt;=AY$85, $B697&lt;=AY$86), AY$84*SUMPRODUCT(TRANSPOSE(AY$5:AY$81), Data_TR_USD!$B468:$BZ468, 1/OFFSET(Data_TR_USD!$B$467, AY$88, 0, 1, $B$82)), NA()))</f>
        <v>#N/A</v>
      </c>
      <c r="AZ697" s="466" t="e">
        <f t="array" aca="1" ref="AZ697" ca="1">IF($B697=AZ$85-1, AZ$84, IF(AND($B697&gt;=AZ$85, $B697&lt;=AZ$86), AZ$84*SUMPRODUCT(TRANSPOSE(AZ$5:AZ$81), Data_TR_USD!$B468:$BZ468, 1/OFFSET(Data_TR_USD!$B$467, AZ$88, 0, 1, $B$82)), NA()))</f>
        <v>#N/A</v>
      </c>
      <c r="BA697" s="466" t="e">
        <f t="array" aca="1" ref="BA697" ca="1">IF($B697=BA$85-1, BA$84, IF(AND($B697&gt;=BA$85, $B697&lt;=BA$86), BA$84*SUMPRODUCT(TRANSPOSE(BA$5:BA$81), Data_TR_USD!$B468:$BZ468, 1/OFFSET(Data_TR_USD!$B$467, BA$88, 0, 1, $B$82)), NA()))</f>
        <v>#N/A</v>
      </c>
      <c r="BB697" s="466" t="e">
        <f t="array" aca="1" ref="BB697" ca="1">IF($B697=BB$85-1, BB$84, IF(AND($B697&gt;=BB$85, $B697&lt;=BB$86), BB$84*SUMPRODUCT(TRANSPOSE(BB$5:BB$81), Data_TR_USD!$B468:$BZ468, 1/OFFSET(Data_TR_USD!$B$467, BB$88, 0, 1, $B$82)), NA()))</f>
        <v>#N/A</v>
      </c>
      <c r="BC697" s="466" t="e">
        <f t="array" aca="1" ref="BC697" ca="1">IF($B697=BC$85-1, BC$84, IF(AND($B697&gt;=BC$85, $B697&lt;=BC$86), BC$84*SUMPRODUCT(TRANSPOSE(BC$5:BC$81), Data_TR_USD!$B468:$BZ468, 1/OFFSET(Data_TR_USD!$B$467, BC$88, 0, 1, $B$82)), NA()))</f>
        <v>#N/A</v>
      </c>
      <c r="BD697" s="466" t="e">
        <f t="array" aca="1" ref="BD697" ca="1">IF($B697=BD$85-1, BD$84, IF(AND($B697&gt;=BD$85, $B697&lt;=BD$86), BD$84*SUMPRODUCT(TRANSPOSE(BD$5:BD$81), Data_TR_USD!$B468:$BZ468, 1/OFFSET(Data_TR_USD!$B$467, BD$88, 0, 1, $B$82)), NA()))</f>
        <v>#N/A</v>
      </c>
      <c r="BE697" s="466" t="e">
        <f t="array" aca="1" ref="BE697" ca="1">IF($B697=BE$85-1, BE$84, IF(AND($B697&gt;=BE$85, $B697&lt;=BE$86), BE$84*SUMPRODUCT(TRANSPOSE(BE$5:BE$81), Data_TR_USD!$B468:$BZ468, 1/OFFSET(Data_TR_USD!$B$467, BE$88, 0, 1, $B$82)), NA()))</f>
        <v>#N/A</v>
      </c>
      <c r="BF697" s="466" t="e">
        <f t="array" aca="1" ref="BF697" ca="1">IF($B697=BF$85-1, BF$84, IF(AND($B697&gt;=BF$85, $B697&lt;=BF$86), BF$84*SUMPRODUCT(TRANSPOSE(BF$5:BF$81), Data_TR_USD!$B468:$BZ468, 1/OFFSET(Data_TR_USD!$B$467, BF$88, 0, 1, $B$82)), NA()))</f>
        <v>#N/A</v>
      </c>
      <c r="BG697" s="466" t="e">
        <f t="array" aca="1" ref="BG697" ca="1">IF($B697=BG$85-1, BG$84, IF(AND($B697&gt;=BG$85, $B697&lt;=BG$86), BG$84*SUMPRODUCT(TRANSPOSE(BG$5:BG$81), Data_TR_USD!$B468:$BZ468, 1/OFFSET(Data_TR_USD!$B$467, BG$88, 0, 1, $B$82)), NA()))</f>
        <v>#N/A</v>
      </c>
      <c r="BH697" s="466" t="e">
        <f t="array" aca="1" ref="BH697" ca="1">IF($B697=BH$85-1, BH$84, IF(AND($B697&gt;=BH$85, $B697&lt;=BH$86), BH$84*SUMPRODUCT(TRANSPOSE(BH$5:BH$81), Data_TR_USD!$B468:$BZ468, 1/OFFSET(Data_TR_USD!$B$467, BH$88, 0, 1, $B$82)), NA()))</f>
        <v>#N/A</v>
      </c>
      <c r="BI697" s="466" t="e">
        <f t="array" aca="1" ref="BI697" ca="1">IF($B697=BI$85-1, BI$84, IF(AND($B697&gt;=BI$85, $B697&lt;=BI$86), BI$84*SUMPRODUCT(TRANSPOSE(BI$5:BI$81), Data_TR_USD!$B468:$BZ468, 1/OFFSET(Data_TR_USD!$B$467, BI$88, 0, 1, $B$82)), NA()))</f>
        <v>#N/A</v>
      </c>
      <c r="BJ697" s="466" t="e">
        <f t="array" aca="1" ref="BJ697" ca="1">IF($B697=BJ$85-1, BJ$84, IF(AND($B697&gt;=BJ$85, $B697&lt;=BJ$86), BJ$84*SUMPRODUCT(TRANSPOSE(BJ$5:BJ$81), Data_TR_USD!$B468:$BZ468, 1/OFFSET(Data_TR_USD!$B$467, BJ$88, 0, 1, $B$82)), NA()))</f>
        <v>#N/A</v>
      </c>
      <c r="BK697" s="466" t="e">
        <f t="array" aca="1" ref="BK697" ca="1">IF($B697=BK$85-1, BK$84, IF(AND($B697&gt;=BK$85, $B697&lt;=BK$86), BK$84*SUMPRODUCT(TRANSPOSE(BK$5:BK$81), Data_TR_USD!$B468:$BZ468, 1/OFFSET(Data_TR_USD!$B$467, BK$88, 0, 1, $B$82)), NA()))</f>
        <v>#N/A</v>
      </c>
      <c r="BL697" s="466" t="e">
        <f t="array" aca="1" ref="BL697" ca="1">IF($B697=BL$85-1, BL$84, IF(AND($B697&gt;=BL$85, $B697&lt;=BL$86), BL$84*SUMPRODUCT(TRANSPOSE(BL$5:BL$81), Data_TR_USD!$B468:$BZ468, 1/OFFSET(Data_TR_USD!$B$467, BL$88, 0, 1, $B$82)), NA()))</f>
        <v>#N/A</v>
      </c>
      <c r="BM697" s="466" t="e">
        <f t="array" aca="1" ref="BM697" ca="1">IF($B697=BM$85-1, BM$84, IF(AND($B697&gt;=BM$85, $B697&lt;=BM$86), BM$84*SUMPRODUCT(TRANSPOSE(BM$5:BM$81), Data_TR_USD!$B468:$BZ468, 1/OFFSET(Data_TR_USD!$B$467, BM$88, 0, 1, $B$82)), NA()))</f>
        <v>#N/A</v>
      </c>
      <c r="BN697" s="466" t="e">
        <f t="array" aca="1" ref="BN697" ca="1">IF($B697=BN$85-1, BN$84, IF(AND($B697&gt;=BN$85, $B697&lt;=BN$86), BN$84*SUMPRODUCT(TRANSPOSE(BN$5:BN$81), Data_TR_USD!$B468:$BZ468, 1/OFFSET(Data_TR_USD!$B$467, BN$88, 0, 1, $B$82)), NA()))</f>
        <v>#N/A</v>
      </c>
      <c r="BO697" s="466" t="e">
        <f t="array" aca="1" ref="BO697" ca="1">IF($B697=BO$85-1, BO$84, IF(AND($B697&gt;=BO$85, $B697&lt;=BO$86), BO$84*SUMPRODUCT(TRANSPOSE(BO$5:BO$81), Data_TR_USD!$B468:$BZ468, 1/OFFSET(Data_TR_USD!$B$467, BO$88, 0, 1, $B$82)), NA()))</f>
        <v>#N/A</v>
      </c>
      <c r="BP697" s="466" t="e">
        <f t="array" aca="1" ref="BP697" ca="1">IF($B697=BP$85-1, BP$84, IF(AND($B697&gt;=BP$85, $B697&lt;=BP$86), BP$84*SUMPRODUCT(TRANSPOSE(BP$5:BP$81), Data_TR_USD!$B468:$BZ468, 1/OFFSET(Data_TR_USD!$B$467, BP$88, 0, 1, $B$82)), NA()))</f>
        <v>#N/A</v>
      </c>
      <c r="BQ697" s="466" t="e">
        <f t="array" aca="1" ref="BQ697" ca="1">IF($B697=BQ$85-1, BQ$84, IF(AND($B697&gt;=BQ$85, $B697&lt;=BQ$86), BQ$84*SUMPRODUCT(TRANSPOSE(BQ$5:BQ$81), Data_TR_USD!$B468:$BZ468, 1/OFFSET(Data_TR_USD!$B$467, BQ$88, 0, 1, $B$82)), NA()))</f>
        <v>#N/A</v>
      </c>
      <c r="BR697" s="466" t="e">
        <f t="array" aca="1" ref="BR697" ca="1">IF($B697=BR$85-1, BR$84, IF(AND($B697&gt;=BR$85, $B697&lt;=BR$86), BR$84*SUMPRODUCT(TRANSPOSE(BR$5:BR$81), Data_TR_USD!$B468:$BZ468, 1/OFFSET(Data_TR_USD!$B$467, BR$88, 0, 1, $B$82)), NA()))</f>
        <v>#N/A</v>
      </c>
      <c r="BS697" s="466" t="e">
        <f t="array" aca="1" ref="BS697" ca="1">IF($B697=BS$85-1, BS$84, IF(AND($B697&gt;=BS$85, $B697&lt;=BS$86), BS$84*SUMPRODUCT(TRANSPOSE(BS$5:BS$81), Data_TR_USD!$B468:$BZ468, 1/OFFSET(Data_TR_USD!$B$467, BS$88, 0, 1, $B$82)), NA()))</f>
        <v>#N/A</v>
      </c>
    </row>
    <row r="698" spans="1:71">
      <c r="B698" s="48">
        <f>B697+1</f>
        <v>1872</v>
      </c>
      <c r="E698" s="52"/>
      <c r="M698" s="466" t="e">
        <f t="array" aca="1" ref="M698" ca="1">IF($B698=M$85-1, M$84, IF(AND($B698&gt;=M$85, $B698&lt;=M$86), M$84*SUMPRODUCT(TRANSPOSE(M$5:M$81), Data_TR_USD!$B469:$BZ469, 1/OFFSET(Data_TR_USD!$B$467, M$88, 0, 1, $B$82)), NA()))</f>
        <v>#N/A</v>
      </c>
      <c r="N698" s="466" t="e">
        <f t="array" aca="1" ref="N698" ca="1">IF($B698=N$85-1, N$84, IF(AND($B698&gt;=N$85, $B698&lt;=N$86), N$84*SUMPRODUCT(TRANSPOSE(N$5:N$81), Data_TR_USD!$B469:$BZ469, 1/OFFSET(Data_TR_USD!$B$467, N$88, 0, 1, $B$82)), NA()))</f>
        <v>#N/A</v>
      </c>
      <c r="X698" s="466" t="e">
        <f t="array" aca="1" ref="X698" ca="1">IF($B698=X$85-1, X$84, IF(AND($B698&gt;=X$85, $B698&lt;=X$86), X$84*SUMPRODUCT(TRANSPOSE(X$5:X$81), Data_TR_USD!$B469:$BZ469, 1/OFFSET(Data_TR_USD!$B$467, X$88, 0, 1, $B$82)), NA()))</f>
        <v>#N/A</v>
      </c>
      <c r="Y698" s="466" t="e">
        <f t="array" aca="1" ref="Y698" ca="1">IF($B698=Y$85-1, Y$84, IF(AND($B698&gt;=Y$85, $B698&lt;=Y$86), Y$84*SUMPRODUCT(TRANSPOSE(Y$5:Y$81), Data_TR_USD!$B469:$BZ469, 1/OFFSET(Data_TR_USD!$B$467, Y$88, 0, 1, $B$82)), NA()))</f>
        <v>#N/A</v>
      </c>
      <c r="AA698" s="466" t="e">
        <f t="array" aca="1" ref="AA698" ca="1">IF($B698=AA$85-1, AA$84, IF(AND($B698&gt;=AA$85, $B698&lt;=AA$86), AA$84*SUMPRODUCT(TRANSPOSE(AA$5:AA$81), Data_TR_USD!$B469:$BZ469, 1/OFFSET(Data_TR_USD!$B$467, AA$88, 0, 1, $B$82)), NA()))</f>
        <v>#N/A</v>
      </c>
      <c r="AB698" s="466" t="e">
        <f t="array" aca="1" ref="AB698" ca="1">IF($B698=AB$85-1, AB$84, IF(AND($B698&gt;=AB$85, $B698&lt;=AB$86), AB$84*SUMPRODUCT(TRANSPOSE(AB$5:AB$81), Data_TR_USD!$B469:$BZ469, 1/OFFSET(Data_TR_USD!$B$467, AB$88, 0, 1, $B$82)), NA()))</f>
        <v>#N/A</v>
      </c>
      <c r="AC698" s="466" t="e">
        <f t="array" aca="1" ref="AC698" ca="1">IF($B698=AC$85-1, AC$84, IF(AND($B698&gt;=AC$85, $B698&lt;=AC$86), AC$84*SUMPRODUCT(TRANSPOSE(AC$5:AC$81), Data_TR_USD!$B469:$BZ469, 1/OFFSET(Data_TR_USD!$B$467, AC$88, 0, 1, $B$82)), NA()))</f>
        <v>#N/A</v>
      </c>
      <c r="AD698" s="466" t="e">
        <f t="array" aca="1" ref="AD698" ca="1">IF($B698=AD$85-1, AD$84, IF(AND($B698&gt;=AD$85, $B698&lt;=AD$86), AD$84*SUMPRODUCT(TRANSPOSE(AD$5:AD$81), Data_TR_USD!$B469:$BZ469, 1/OFFSET(Data_TR_USD!$B$467, AD$88, 0, 1, $B$82)), NA()))</f>
        <v>#N/A</v>
      </c>
      <c r="AE698" s="466" t="e">
        <f t="array" aca="1" ref="AE698" ca="1">IF($B698=AE$85-1, AE$84, IF(AND($B698&gt;=AE$85, $B698&lt;=AE$86), AE$84*SUMPRODUCT(TRANSPOSE(AE$5:AE$81), Data_TR_USD!$B469:$BZ469, 1/OFFSET(Data_TR_USD!$B$467, AE$88, 0, 1, $B$82)), NA()))</f>
        <v>#N/A</v>
      </c>
      <c r="AG698" s="466" t="e">
        <f t="array" aca="1" ref="AG698" ca="1">IF($B698=AG$85-1, AG$84, IF(AND($B698&gt;=AG$85, $B698&lt;=AG$86), AG$84*SUMPRODUCT(TRANSPOSE(AG$5:AG$81), Data_TR_USD!$B469:$BZ469, 1/OFFSET(Data_TR_USD!$B$467, AG$88, 0, 1, $B$82)), NA()))</f>
        <v>#N/A</v>
      </c>
      <c r="AM698" s="466" t="e">
        <f t="array" aca="1" ref="AM698" ca="1">IF($B698=AM$85-1, AM$84, IF(AND($B698&gt;=AM$85, $B698&lt;=AM$86), AM$84*SUMPRODUCT(TRANSPOSE(AM$5:AM$81), Data_TR_USD!$B469:$BZ469, 1/OFFSET(Data_TR_USD!$B$467, AM$88, 0, 1, $B$82)), NA()))</f>
        <v>#N/A</v>
      </c>
      <c r="AN698" s="466" t="e">
        <f t="array" aca="1" ref="AN698" ca="1">IF($B698=AN$85-1, AN$84, IF(AND($B698&gt;=AN$85, $B698&lt;=AN$86), AN$84*SUMPRODUCT(TRANSPOSE(AN$5:AN$81), Data_TR_USD!$B469:$BZ469, 1/OFFSET(Data_TR_USD!$B$467, AN$88, 0, 1, $B$82)), NA()))</f>
        <v>#N/A</v>
      </c>
      <c r="AO698" s="466" t="e">
        <f t="array" aca="1" ref="AO698" ca="1">IF($B698=AO$85-1, AO$84, IF(AND($B698&gt;=AO$85, $B698&lt;=AO$86), AO$84*SUMPRODUCT(TRANSPOSE(AO$5:AO$81), Data_TR_USD!$B469:$BZ469, 1/OFFSET(Data_TR_USD!$B$467, AO$88, 0, 1, $B$82)), NA()))</f>
        <v>#N/A</v>
      </c>
      <c r="AP698" s="466" t="e">
        <f t="array" aca="1" ref="AP698" ca="1">IF($B698=AP$85-1, AP$84, IF(AND($B698&gt;=AP$85, $B698&lt;=AP$86), AP$84*SUMPRODUCT(TRANSPOSE(AP$5:AP$81), Data_TR_USD!$B469:$BZ469, 1/OFFSET(Data_TR_USD!$B$467, AP$88, 0, 1, $B$82)), NA()))</f>
        <v>#N/A</v>
      </c>
      <c r="AQ698" s="466" t="e">
        <f t="array" aca="1" ref="AQ698" ca="1">IF($B698=AQ$85-1, AQ$84, IF(AND($B698&gt;=AQ$85, $B698&lt;=AQ$86), AQ$84*SUMPRODUCT(TRANSPOSE(AQ$5:AQ$81), Data_TR_USD!$B469:$BZ469, 1/OFFSET(Data_TR_USD!$B$467, AQ$88, 0, 1, $B$82)), NA()))</f>
        <v>#N/A</v>
      </c>
      <c r="AS698" s="466" t="e">
        <f t="array" aca="1" ref="AS698" ca="1">IF($B698=AS$85-1, AS$84, IF(AND($B698&gt;=AS$85, $B698&lt;=AS$86), AS$84*SUMPRODUCT(TRANSPOSE(AS$5:AS$81), Data_TR_USD!$B469:$BZ469, 1/OFFSET(Data_TR_USD!$B$467, AS$88, 0, 1, $B$82)), NA()))</f>
        <v>#N/A</v>
      </c>
      <c r="AU698" s="466" t="e">
        <f t="array" aca="1" ref="AU698" ca="1">IF($B698=AU$85-1, AU$84, IF(AND($B698&gt;=AU$85, $B698&lt;=AU$86), AU$84*SUMPRODUCT(TRANSPOSE(AU$5:AU$81), Data_TR_USD!$B469:$BZ469, 1/OFFSET(Data_TR_USD!$B$467, AU$88, 0, 1, $B$82)), NA()))</f>
        <v>#N/A</v>
      </c>
      <c r="AV698" s="466" t="e">
        <f t="array" aca="1" ref="AV698" ca="1">IF($B698=AV$85-1, AV$84, IF(AND($B698&gt;=AV$85, $B698&lt;=AV$86), AV$84*SUMPRODUCT(TRANSPOSE(AV$5:AV$81), Data_TR_USD!$B469:$BZ469, 1/OFFSET(Data_TR_USD!$B$467, AV$88, 0, 1, $B$82)), NA()))</f>
        <v>#N/A</v>
      </c>
      <c r="AW698" s="466" t="e">
        <f t="array" aca="1" ref="AW698" ca="1">IF($B698=AW$85-1, AW$84, IF(AND($B698&gt;=AW$85, $B698&lt;=AW$86), AW$84*SUMPRODUCT(TRANSPOSE(AW$5:AW$81), Data_TR_USD!$B469:$BZ469, 1/OFFSET(Data_TR_USD!$B$467, AW$88, 0, 1, $B$82)), NA()))</f>
        <v>#N/A</v>
      </c>
      <c r="AX698" s="466" t="e">
        <f t="array" aca="1" ref="AX698" ca="1">IF($B698=AX$85-1, AX$84, IF(AND($B698&gt;=AX$85, $B698&lt;=AX$86), AX$84*SUMPRODUCT(TRANSPOSE(AX$5:AX$81), Data_TR_USD!$B469:$BZ469, 1/OFFSET(Data_TR_USD!$B$467, AX$88, 0, 1, $B$82)), NA()))</f>
        <v>#N/A</v>
      </c>
      <c r="AY698" s="466" t="e">
        <f t="array" aca="1" ref="AY698" ca="1">IF($B698=AY$85-1, AY$84, IF(AND($B698&gt;=AY$85, $B698&lt;=AY$86), AY$84*SUMPRODUCT(TRANSPOSE(AY$5:AY$81), Data_TR_USD!$B469:$BZ469, 1/OFFSET(Data_TR_USD!$B$467, AY$88, 0, 1, $B$82)), NA()))</f>
        <v>#N/A</v>
      </c>
      <c r="AZ698" s="466" t="e">
        <f t="array" aca="1" ref="AZ698" ca="1">IF($B698=AZ$85-1, AZ$84, IF(AND($B698&gt;=AZ$85, $B698&lt;=AZ$86), AZ$84*SUMPRODUCT(TRANSPOSE(AZ$5:AZ$81), Data_TR_USD!$B469:$BZ469, 1/OFFSET(Data_TR_USD!$B$467, AZ$88, 0, 1, $B$82)), NA()))</f>
        <v>#N/A</v>
      </c>
      <c r="BA698" s="466" t="e">
        <f t="array" aca="1" ref="BA698" ca="1">IF($B698=BA$85-1, BA$84, IF(AND($B698&gt;=BA$85, $B698&lt;=BA$86), BA$84*SUMPRODUCT(TRANSPOSE(BA$5:BA$81), Data_TR_USD!$B469:$BZ469, 1/OFFSET(Data_TR_USD!$B$467, BA$88, 0, 1, $B$82)), NA()))</f>
        <v>#N/A</v>
      </c>
      <c r="BB698" s="466" t="e">
        <f t="array" aca="1" ref="BB698" ca="1">IF($B698=BB$85-1, BB$84, IF(AND($B698&gt;=BB$85, $B698&lt;=BB$86), BB$84*SUMPRODUCT(TRANSPOSE(BB$5:BB$81), Data_TR_USD!$B469:$BZ469, 1/OFFSET(Data_TR_USD!$B$467, BB$88, 0, 1, $B$82)), NA()))</f>
        <v>#N/A</v>
      </c>
      <c r="BC698" s="466" t="e">
        <f t="array" aca="1" ref="BC698" ca="1">IF($B698=BC$85-1, BC$84, IF(AND($B698&gt;=BC$85, $B698&lt;=BC$86), BC$84*SUMPRODUCT(TRANSPOSE(BC$5:BC$81), Data_TR_USD!$B469:$BZ469, 1/OFFSET(Data_TR_USD!$B$467, BC$88, 0, 1, $B$82)), NA()))</f>
        <v>#N/A</v>
      </c>
      <c r="BD698" s="466" t="e">
        <f t="array" aca="1" ref="BD698" ca="1">IF($B698=BD$85-1, BD$84, IF(AND($B698&gt;=BD$85, $B698&lt;=BD$86), BD$84*SUMPRODUCT(TRANSPOSE(BD$5:BD$81), Data_TR_USD!$B469:$BZ469, 1/OFFSET(Data_TR_USD!$B$467, BD$88, 0, 1, $B$82)), NA()))</f>
        <v>#N/A</v>
      </c>
      <c r="BE698" s="466" t="e">
        <f t="array" aca="1" ref="BE698" ca="1">IF($B698=BE$85-1, BE$84, IF(AND($B698&gt;=BE$85, $B698&lt;=BE$86), BE$84*SUMPRODUCT(TRANSPOSE(BE$5:BE$81), Data_TR_USD!$B469:$BZ469, 1/OFFSET(Data_TR_USD!$B$467, BE$88, 0, 1, $B$82)), NA()))</f>
        <v>#N/A</v>
      </c>
      <c r="BF698" s="466" t="e">
        <f t="array" aca="1" ref="BF698" ca="1">IF($B698=BF$85-1, BF$84, IF(AND($B698&gt;=BF$85, $B698&lt;=BF$86), BF$84*SUMPRODUCT(TRANSPOSE(BF$5:BF$81), Data_TR_USD!$B469:$BZ469, 1/OFFSET(Data_TR_USD!$B$467, BF$88, 0, 1, $B$82)), NA()))</f>
        <v>#N/A</v>
      </c>
      <c r="BG698" s="466" t="e">
        <f t="array" aca="1" ref="BG698" ca="1">IF($B698=BG$85-1, BG$84, IF(AND($B698&gt;=BG$85, $B698&lt;=BG$86), BG$84*SUMPRODUCT(TRANSPOSE(BG$5:BG$81), Data_TR_USD!$B469:$BZ469, 1/OFFSET(Data_TR_USD!$B$467, BG$88, 0, 1, $B$82)), NA()))</f>
        <v>#N/A</v>
      </c>
      <c r="BH698" s="466" t="e">
        <f t="array" aca="1" ref="BH698" ca="1">IF($B698=BH$85-1, BH$84, IF(AND($B698&gt;=BH$85, $B698&lt;=BH$86), BH$84*SUMPRODUCT(TRANSPOSE(BH$5:BH$81), Data_TR_USD!$B469:$BZ469, 1/OFFSET(Data_TR_USD!$B$467, BH$88, 0, 1, $B$82)), NA()))</f>
        <v>#N/A</v>
      </c>
      <c r="BI698" s="466" t="e">
        <f t="array" aca="1" ref="BI698" ca="1">IF($B698=BI$85-1, BI$84, IF(AND($B698&gt;=BI$85, $B698&lt;=BI$86), BI$84*SUMPRODUCT(TRANSPOSE(BI$5:BI$81), Data_TR_USD!$B469:$BZ469, 1/OFFSET(Data_TR_USD!$B$467, BI$88, 0, 1, $B$82)), NA()))</f>
        <v>#N/A</v>
      </c>
      <c r="BJ698" s="466" t="e">
        <f t="array" aca="1" ref="BJ698" ca="1">IF($B698=BJ$85-1, BJ$84, IF(AND($B698&gt;=BJ$85, $B698&lt;=BJ$86), BJ$84*SUMPRODUCT(TRANSPOSE(BJ$5:BJ$81), Data_TR_USD!$B469:$BZ469, 1/OFFSET(Data_TR_USD!$B$467, BJ$88, 0, 1, $B$82)), NA()))</f>
        <v>#N/A</v>
      </c>
      <c r="BK698" s="466" t="e">
        <f t="array" aca="1" ref="BK698" ca="1">IF($B698=BK$85-1, BK$84, IF(AND($B698&gt;=BK$85, $B698&lt;=BK$86), BK$84*SUMPRODUCT(TRANSPOSE(BK$5:BK$81), Data_TR_USD!$B469:$BZ469, 1/OFFSET(Data_TR_USD!$B$467, BK$88, 0, 1, $B$82)), NA()))</f>
        <v>#N/A</v>
      </c>
      <c r="BL698" s="466" t="e">
        <f t="array" aca="1" ref="BL698" ca="1">IF($B698=BL$85-1, BL$84, IF(AND($B698&gt;=BL$85, $B698&lt;=BL$86), BL$84*SUMPRODUCT(TRANSPOSE(BL$5:BL$81), Data_TR_USD!$B469:$BZ469, 1/OFFSET(Data_TR_USD!$B$467, BL$88, 0, 1, $B$82)), NA()))</f>
        <v>#N/A</v>
      </c>
      <c r="BM698" s="466" t="e">
        <f t="array" aca="1" ref="BM698" ca="1">IF($B698=BM$85-1, BM$84, IF(AND($B698&gt;=BM$85, $B698&lt;=BM$86), BM$84*SUMPRODUCT(TRANSPOSE(BM$5:BM$81), Data_TR_USD!$B469:$BZ469, 1/OFFSET(Data_TR_USD!$B$467, BM$88, 0, 1, $B$82)), NA()))</f>
        <v>#N/A</v>
      </c>
      <c r="BN698" s="466" t="e">
        <f t="array" aca="1" ref="BN698" ca="1">IF($B698=BN$85-1, BN$84, IF(AND($B698&gt;=BN$85, $B698&lt;=BN$86), BN$84*SUMPRODUCT(TRANSPOSE(BN$5:BN$81), Data_TR_USD!$B469:$BZ469, 1/OFFSET(Data_TR_USD!$B$467, BN$88, 0, 1, $B$82)), NA()))</f>
        <v>#N/A</v>
      </c>
      <c r="BO698" s="466" t="e">
        <f t="array" aca="1" ref="BO698" ca="1">IF($B698=BO$85-1, BO$84, IF(AND($B698&gt;=BO$85, $B698&lt;=BO$86), BO$84*SUMPRODUCT(TRANSPOSE(BO$5:BO$81), Data_TR_USD!$B469:$BZ469, 1/OFFSET(Data_TR_USD!$B$467, BO$88, 0, 1, $B$82)), NA()))</f>
        <v>#N/A</v>
      </c>
      <c r="BP698" s="466" t="e">
        <f t="array" aca="1" ref="BP698" ca="1">IF($B698=BP$85-1, BP$84, IF(AND($B698&gt;=BP$85, $B698&lt;=BP$86), BP$84*SUMPRODUCT(TRANSPOSE(BP$5:BP$81), Data_TR_USD!$B469:$BZ469, 1/OFFSET(Data_TR_USD!$B$467, BP$88, 0, 1, $B$82)), NA()))</f>
        <v>#N/A</v>
      </c>
      <c r="BQ698" s="466" t="e">
        <f t="array" aca="1" ref="BQ698" ca="1">IF($B698=BQ$85-1, BQ$84, IF(AND($B698&gt;=BQ$85, $B698&lt;=BQ$86), BQ$84*SUMPRODUCT(TRANSPOSE(BQ$5:BQ$81), Data_TR_USD!$B469:$BZ469, 1/OFFSET(Data_TR_USD!$B$467, BQ$88, 0, 1, $B$82)), NA()))</f>
        <v>#N/A</v>
      </c>
      <c r="BR698" s="466" t="e">
        <f t="array" aca="1" ref="BR698" ca="1">IF($B698=BR$85-1, BR$84, IF(AND($B698&gt;=BR$85, $B698&lt;=BR$86), BR$84*SUMPRODUCT(TRANSPOSE(BR$5:BR$81), Data_TR_USD!$B469:$BZ469, 1/OFFSET(Data_TR_USD!$B$467, BR$88, 0, 1, $B$82)), NA()))</f>
        <v>#N/A</v>
      </c>
      <c r="BS698" s="466" t="e">
        <f t="array" aca="1" ref="BS698" ca="1">IF($B698=BS$85-1, BS$84, IF(AND($B698&gt;=BS$85, $B698&lt;=BS$86), BS$84*SUMPRODUCT(TRANSPOSE(BS$5:BS$81), Data_TR_USD!$B469:$BZ469, 1/OFFSET(Data_TR_USD!$B$467, BS$88, 0, 1, $B$82)), NA()))</f>
        <v>#N/A</v>
      </c>
    </row>
    <row r="699" spans="1:71">
      <c r="B699" s="48">
        <f t="shared" ref="B699:B762" si="1087">B698+1</f>
        <v>1873</v>
      </c>
      <c r="E699" s="52"/>
      <c r="M699" s="466" t="e">
        <f t="array" aca="1" ref="M699" ca="1">IF($B699=M$85-1, M$84, IF(AND($B699&gt;=M$85, $B699&lt;=M$86), M$84*SUMPRODUCT(TRANSPOSE(M$5:M$81), Data_TR_USD!$B470:$BZ470, 1/OFFSET(Data_TR_USD!$B$467, M$88, 0, 1, $B$82)), NA()))</f>
        <v>#N/A</v>
      </c>
      <c r="N699" s="466" t="e">
        <f t="array" aca="1" ref="N699" ca="1">IF($B699=N$85-1, N$84, IF(AND($B699&gt;=N$85, $B699&lt;=N$86), N$84*SUMPRODUCT(TRANSPOSE(N$5:N$81), Data_TR_USD!$B470:$BZ470, 1/OFFSET(Data_TR_USD!$B$467, N$88, 0, 1, $B$82)), NA()))</f>
        <v>#N/A</v>
      </c>
      <c r="X699" s="466" t="e">
        <f t="array" aca="1" ref="X699" ca="1">IF($B699=X$85-1, X$84, IF(AND($B699&gt;=X$85, $B699&lt;=X$86), X$84*SUMPRODUCT(TRANSPOSE(X$5:X$81), Data_TR_USD!$B470:$BZ470, 1/OFFSET(Data_TR_USD!$B$467, X$88, 0, 1, $B$82)), NA()))</f>
        <v>#N/A</v>
      </c>
      <c r="Y699" s="466" t="e">
        <f t="array" aca="1" ref="Y699" ca="1">IF($B699=Y$85-1, Y$84, IF(AND($B699&gt;=Y$85, $B699&lt;=Y$86), Y$84*SUMPRODUCT(TRANSPOSE(Y$5:Y$81), Data_TR_USD!$B470:$BZ470, 1/OFFSET(Data_TR_USD!$B$467, Y$88, 0, 1, $B$82)), NA()))</f>
        <v>#N/A</v>
      </c>
      <c r="AA699" s="466" t="e">
        <f t="array" aca="1" ref="AA699" ca="1">IF($B699=AA$85-1, AA$84, IF(AND($B699&gt;=AA$85, $B699&lt;=AA$86), AA$84*SUMPRODUCT(TRANSPOSE(AA$5:AA$81), Data_TR_USD!$B470:$BZ470, 1/OFFSET(Data_TR_USD!$B$467, AA$88, 0, 1, $B$82)), NA()))</f>
        <v>#N/A</v>
      </c>
      <c r="AB699" s="466" t="e">
        <f t="array" aca="1" ref="AB699" ca="1">IF($B699=AB$85-1, AB$84, IF(AND($B699&gt;=AB$85, $B699&lt;=AB$86), AB$84*SUMPRODUCT(TRANSPOSE(AB$5:AB$81), Data_TR_USD!$B470:$BZ470, 1/OFFSET(Data_TR_USD!$B$467, AB$88, 0, 1, $B$82)), NA()))</f>
        <v>#N/A</v>
      </c>
      <c r="AC699" s="466" t="e">
        <f t="array" aca="1" ref="AC699" ca="1">IF($B699=AC$85-1, AC$84, IF(AND($B699&gt;=AC$85, $B699&lt;=AC$86), AC$84*SUMPRODUCT(TRANSPOSE(AC$5:AC$81), Data_TR_USD!$B470:$BZ470, 1/OFFSET(Data_TR_USD!$B$467, AC$88, 0, 1, $B$82)), NA()))</f>
        <v>#N/A</v>
      </c>
      <c r="AD699" s="466" t="e">
        <f t="array" aca="1" ref="AD699" ca="1">IF($B699=AD$85-1, AD$84, IF(AND($B699&gt;=AD$85, $B699&lt;=AD$86), AD$84*SUMPRODUCT(TRANSPOSE(AD$5:AD$81), Data_TR_USD!$B470:$BZ470, 1/OFFSET(Data_TR_USD!$B$467, AD$88, 0, 1, $B$82)), NA()))</f>
        <v>#N/A</v>
      </c>
      <c r="AE699" s="466" t="e">
        <f t="array" aca="1" ref="AE699" ca="1">IF($B699=AE$85-1, AE$84, IF(AND($B699&gt;=AE$85, $B699&lt;=AE$86), AE$84*SUMPRODUCT(TRANSPOSE(AE$5:AE$81), Data_TR_USD!$B470:$BZ470, 1/OFFSET(Data_TR_USD!$B$467, AE$88, 0, 1, $B$82)), NA()))</f>
        <v>#N/A</v>
      </c>
      <c r="AG699" s="466" t="e">
        <f t="array" aca="1" ref="AG699" ca="1">IF($B699=AG$85-1, AG$84, IF(AND($B699&gt;=AG$85, $B699&lt;=AG$86), AG$84*SUMPRODUCT(TRANSPOSE(AG$5:AG$81), Data_TR_USD!$B470:$BZ470, 1/OFFSET(Data_TR_USD!$B$467, AG$88, 0, 1, $B$82)), NA()))</f>
        <v>#N/A</v>
      </c>
      <c r="AM699" s="466" t="e">
        <f t="array" aca="1" ref="AM699" ca="1">IF($B699=AM$85-1, AM$84, IF(AND($B699&gt;=AM$85, $B699&lt;=AM$86), AM$84*SUMPRODUCT(TRANSPOSE(AM$5:AM$81), Data_TR_USD!$B470:$BZ470, 1/OFFSET(Data_TR_USD!$B$467, AM$88, 0, 1, $B$82)), NA()))</f>
        <v>#N/A</v>
      </c>
      <c r="AN699" s="466" t="e">
        <f t="array" aca="1" ref="AN699" ca="1">IF($B699=AN$85-1, AN$84, IF(AND($B699&gt;=AN$85, $B699&lt;=AN$86), AN$84*SUMPRODUCT(TRANSPOSE(AN$5:AN$81), Data_TR_USD!$B470:$BZ470, 1/OFFSET(Data_TR_USD!$B$467, AN$88, 0, 1, $B$82)), NA()))</f>
        <v>#N/A</v>
      </c>
      <c r="AO699" s="466" t="e">
        <f t="array" aca="1" ref="AO699" ca="1">IF($B699=AO$85-1, AO$84, IF(AND($B699&gt;=AO$85, $B699&lt;=AO$86), AO$84*SUMPRODUCT(TRANSPOSE(AO$5:AO$81), Data_TR_USD!$B470:$BZ470, 1/OFFSET(Data_TR_USD!$B$467, AO$88, 0, 1, $B$82)), NA()))</f>
        <v>#N/A</v>
      </c>
      <c r="AP699" s="466" t="e">
        <f t="array" aca="1" ref="AP699" ca="1">IF($B699=AP$85-1, AP$84, IF(AND($B699&gt;=AP$85, $B699&lt;=AP$86), AP$84*SUMPRODUCT(TRANSPOSE(AP$5:AP$81), Data_TR_USD!$B470:$BZ470, 1/OFFSET(Data_TR_USD!$B$467, AP$88, 0, 1, $B$82)), NA()))</f>
        <v>#N/A</v>
      </c>
      <c r="AQ699" s="466" t="e">
        <f t="array" aca="1" ref="AQ699" ca="1">IF($B699=AQ$85-1, AQ$84, IF(AND($B699&gt;=AQ$85, $B699&lt;=AQ$86), AQ$84*SUMPRODUCT(TRANSPOSE(AQ$5:AQ$81), Data_TR_USD!$B470:$BZ470, 1/OFFSET(Data_TR_USD!$B$467, AQ$88, 0, 1, $B$82)), NA()))</f>
        <v>#N/A</v>
      </c>
      <c r="AS699" s="466" t="e">
        <f t="array" aca="1" ref="AS699" ca="1">IF($B699=AS$85-1, AS$84, IF(AND($B699&gt;=AS$85, $B699&lt;=AS$86), AS$84*SUMPRODUCT(TRANSPOSE(AS$5:AS$81), Data_TR_USD!$B470:$BZ470, 1/OFFSET(Data_TR_USD!$B$467, AS$88, 0, 1, $B$82)), NA()))</f>
        <v>#N/A</v>
      </c>
      <c r="AU699" s="466" t="e">
        <f t="array" aca="1" ref="AU699" ca="1">IF($B699=AU$85-1, AU$84, IF(AND($B699&gt;=AU$85, $B699&lt;=AU$86), AU$84*SUMPRODUCT(TRANSPOSE(AU$5:AU$81), Data_TR_USD!$B470:$BZ470, 1/OFFSET(Data_TR_USD!$B$467, AU$88, 0, 1, $B$82)), NA()))</f>
        <v>#N/A</v>
      </c>
      <c r="AV699" s="466" t="e">
        <f t="array" aca="1" ref="AV699" ca="1">IF($B699=AV$85-1, AV$84, IF(AND($B699&gt;=AV$85, $B699&lt;=AV$86), AV$84*SUMPRODUCT(TRANSPOSE(AV$5:AV$81), Data_TR_USD!$B470:$BZ470, 1/OFFSET(Data_TR_USD!$B$467, AV$88, 0, 1, $B$82)), NA()))</f>
        <v>#N/A</v>
      </c>
      <c r="AW699" s="466" t="e">
        <f t="array" aca="1" ref="AW699" ca="1">IF($B699=AW$85-1, AW$84, IF(AND($B699&gt;=AW$85, $B699&lt;=AW$86), AW$84*SUMPRODUCT(TRANSPOSE(AW$5:AW$81), Data_TR_USD!$B470:$BZ470, 1/OFFSET(Data_TR_USD!$B$467, AW$88, 0, 1, $B$82)), NA()))</f>
        <v>#N/A</v>
      </c>
      <c r="AX699" s="466" t="e">
        <f t="array" aca="1" ref="AX699" ca="1">IF($B699=AX$85-1, AX$84, IF(AND($B699&gt;=AX$85, $B699&lt;=AX$86), AX$84*SUMPRODUCT(TRANSPOSE(AX$5:AX$81), Data_TR_USD!$B470:$BZ470, 1/OFFSET(Data_TR_USD!$B$467, AX$88, 0, 1, $B$82)), NA()))</f>
        <v>#N/A</v>
      </c>
      <c r="AY699" s="466" t="e">
        <f t="array" aca="1" ref="AY699" ca="1">IF($B699=AY$85-1, AY$84, IF(AND($B699&gt;=AY$85, $B699&lt;=AY$86), AY$84*SUMPRODUCT(TRANSPOSE(AY$5:AY$81), Data_TR_USD!$B470:$BZ470, 1/OFFSET(Data_TR_USD!$B$467, AY$88, 0, 1, $B$82)), NA()))</f>
        <v>#N/A</v>
      </c>
      <c r="AZ699" s="466" t="e">
        <f t="array" aca="1" ref="AZ699" ca="1">IF($B699=AZ$85-1, AZ$84, IF(AND($B699&gt;=AZ$85, $B699&lt;=AZ$86), AZ$84*SUMPRODUCT(TRANSPOSE(AZ$5:AZ$81), Data_TR_USD!$B470:$BZ470, 1/OFFSET(Data_TR_USD!$B$467, AZ$88, 0, 1, $B$82)), NA()))</f>
        <v>#N/A</v>
      </c>
      <c r="BA699" s="466" t="e">
        <f t="array" aca="1" ref="BA699" ca="1">IF($B699=BA$85-1, BA$84, IF(AND($B699&gt;=BA$85, $B699&lt;=BA$86), BA$84*SUMPRODUCT(TRANSPOSE(BA$5:BA$81), Data_TR_USD!$B470:$BZ470, 1/OFFSET(Data_TR_USD!$B$467, BA$88, 0, 1, $B$82)), NA()))</f>
        <v>#N/A</v>
      </c>
      <c r="BB699" s="466" t="e">
        <f t="array" aca="1" ref="BB699" ca="1">IF($B699=BB$85-1, BB$84, IF(AND($B699&gt;=BB$85, $B699&lt;=BB$86), BB$84*SUMPRODUCT(TRANSPOSE(BB$5:BB$81), Data_TR_USD!$B470:$BZ470, 1/OFFSET(Data_TR_USD!$B$467, BB$88, 0, 1, $B$82)), NA()))</f>
        <v>#N/A</v>
      </c>
      <c r="BC699" s="466" t="e">
        <f t="array" aca="1" ref="BC699" ca="1">IF($B699=BC$85-1, BC$84, IF(AND($B699&gt;=BC$85, $B699&lt;=BC$86), BC$84*SUMPRODUCT(TRANSPOSE(BC$5:BC$81), Data_TR_USD!$B470:$BZ470, 1/OFFSET(Data_TR_USD!$B$467, BC$88, 0, 1, $B$82)), NA()))</f>
        <v>#N/A</v>
      </c>
      <c r="BD699" s="466" t="e">
        <f t="array" aca="1" ref="BD699" ca="1">IF($B699=BD$85-1, BD$84, IF(AND($B699&gt;=BD$85, $B699&lt;=BD$86), BD$84*SUMPRODUCT(TRANSPOSE(BD$5:BD$81), Data_TR_USD!$B470:$BZ470, 1/OFFSET(Data_TR_USD!$B$467, BD$88, 0, 1, $B$82)), NA()))</f>
        <v>#N/A</v>
      </c>
      <c r="BE699" s="466" t="e">
        <f t="array" aca="1" ref="BE699" ca="1">IF($B699=BE$85-1, BE$84, IF(AND($B699&gt;=BE$85, $B699&lt;=BE$86), BE$84*SUMPRODUCT(TRANSPOSE(BE$5:BE$81), Data_TR_USD!$B470:$BZ470, 1/OFFSET(Data_TR_USD!$B$467, BE$88, 0, 1, $B$82)), NA()))</f>
        <v>#N/A</v>
      </c>
      <c r="BF699" s="466" t="e">
        <f t="array" aca="1" ref="BF699" ca="1">IF($B699=BF$85-1, BF$84, IF(AND($B699&gt;=BF$85, $B699&lt;=BF$86), BF$84*SUMPRODUCT(TRANSPOSE(BF$5:BF$81), Data_TR_USD!$B470:$BZ470, 1/OFFSET(Data_TR_USD!$B$467, BF$88, 0, 1, $B$82)), NA()))</f>
        <v>#N/A</v>
      </c>
      <c r="BG699" s="466" t="e">
        <f t="array" aca="1" ref="BG699" ca="1">IF($B699=BG$85-1, BG$84, IF(AND($B699&gt;=BG$85, $B699&lt;=BG$86), BG$84*SUMPRODUCT(TRANSPOSE(BG$5:BG$81), Data_TR_USD!$B470:$BZ470, 1/OFFSET(Data_TR_USD!$B$467, BG$88, 0, 1, $B$82)), NA()))</f>
        <v>#N/A</v>
      </c>
      <c r="BH699" s="466" t="e">
        <f t="array" aca="1" ref="BH699" ca="1">IF($B699=BH$85-1, BH$84, IF(AND($B699&gt;=BH$85, $B699&lt;=BH$86), BH$84*SUMPRODUCT(TRANSPOSE(BH$5:BH$81), Data_TR_USD!$B470:$BZ470, 1/OFFSET(Data_TR_USD!$B$467, BH$88, 0, 1, $B$82)), NA()))</f>
        <v>#N/A</v>
      </c>
      <c r="BI699" s="466" t="e">
        <f t="array" aca="1" ref="BI699" ca="1">IF($B699=BI$85-1, BI$84, IF(AND($B699&gt;=BI$85, $B699&lt;=BI$86), BI$84*SUMPRODUCT(TRANSPOSE(BI$5:BI$81), Data_TR_USD!$B470:$BZ470, 1/OFFSET(Data_TR_USD!$B$467, BI$88, 0, 1, $B$82)), NA()))</f>
        <v>#N/A</v>
      </c>
      <c r="BJ699" s="466" t="e">
        <f t="array" aca="1" ref="BJ699" ca="1">IF($B699=BJ$85-1, BJ$84, IF(AND($B699&gt;=BJ$85, $B699&lt;=BJ$86), BJ$84*SUMPRODUCT(TRANSPOSE(BJ$5:BJ$81), Data_TR_USD!$B470:$BZ470, 1/OFFSET(Data_TR_USD!$B$467, BJ$88, 0, 1, $B$82)), NA()))</f>
        <v>#N/A</v>
      </c>
      <c r="BK699" s="466" t="e">
        <f t="array" aca="1" ref="BK699" ca="1">IF($B699=BK$85-1, BK$84, IF(AND($B699&gt;=BK$85, $B699&lt;=BK$86), BK$84*SUMPRODUCT(TRANSPOSE(BK$5:BK$81), Data_TR_USD!$B470:$BZ470, 1/OFFSET(Data_TR_USD!$B$467, BK$88, 0, 1, $B$82)), NA()))</f>
        <v>#N/A</v>
      </c>
      <c r="BL699" s="466" t="e">
        <f t="array" aca="1" ref="BL699" ca="1">IF($B699=BL$85-1, BL$84, IF(AND($B699&gt;=BL$85, $B699&lt;=BL$86), BL$84*SUMPRODUCT(TRANSPOSE(BL$5:BL$81), Data_TR_USD!$B470:$BZ470, 1/OFFSET(Data_TR_USD!$B$467, BL$88, 0, 1, $B$82)), NA()))</f>
        <v>#N/A</v>
      </c>
      <c r="BM699" s="466" t="e">
        <f t="array" aca="1" ref="BM699" ca="1">IF($B699=BM$85-1, BM$84, IF(AND($B699&gt;=BM$85, $B699&lt;=BM$86), BM$84*SUMPRODUCT(TRANSPOSE(BM$5:BM$81), Data_TR_USD!$B470:$BZ470, 1/OFFSET(Data_TR_USD!$B$467, BM$88, 0, 1, $B$82)), NA()))</f>
        <v>#N/A</v>
      </c>
      <c r="BN699" s="466" t="e">
        <f t="array" aca="1" ref="BN699" ca="1">IF($B699=BN$85-1, BN$84, IF(AND($B699&gt;=BN$85, $B699&lt;=BN$86), BN$84*SUMPRODUCT(TRANSPOSE(BN$5:BN$81), Data_TR_USD!$B470:$BZ470, 1/OFFSET(Data_TR_USD!$B$467, BN$88, 0, 1, $B$82)), NA()))</f>
        <v>#N/A</v>
      </c>
      <c r="BO699" s="466" t="e">
        <f t="array" aca="1" ref="BO699" ca="1">IF($B699=BO$85-1, BO$84, IF(AND($B699&gt;=BO$85, $B699&lt;=BO$86), BO$84*SUMPRODUCT(TRANSPOSE(BO$5:BO$81), Data_TR_USD!$B470:$BZ470, 1/OFFSET(Data_TR_USD!$B$467, BO$88, 0, 1, $B$82)), NA()))</f>
        <v>#N/A</v>
      </c>
      <c r="BP699" s="466" t="e">
        <f t="array" aca="1" ref="BP699" ca="1">IF($B699=BP$85-1, BP$84, IF(AND($B699&gt;=BP$85, $B699&lt;=BP$86), BP$84*SUMPRODUCT(TRANSPOSE(BP$5:BP$81), Data_TR_USD!$B470:$BZ470, 1/OFFSET(Data_TR_USD!$B$467, BP$88, 0, 1, $B$82)), NA()))</f>
        <v>#N/A</v>
      </c>
      <c r="BQ699" s="466" t="e">
        <f t="array" aca="1" ref="BQ699" ca="1">IF($B699=BQ$85-1, BQ$84, IF(AND($B699&gt;=BQ$85, $B699&lt;=BQ$86), BQ$84*SUMPRODUCT(TRANSPOSE(BQ$5:BQ$81), Data_TR_USD!$B470:$BZ470, 1/OFFSET(Data_TR_USD!$B$467, BQ$88, 0, 1, $B$82)), NA()))</f>
        <v>#N/A</v>
      </c>
      <c r="BR699" s="466" t="e">
        <f t="array" aca="1" ref="BR699" ca="1">IF($B699=BR$85-1, BR$84, IF(AND($B699&gt;=BR$85, $B699&lt;=BR$86), BR$84*SUMPRODUCT(TRANSPOSE(BR$5:BR$81), Data_TR_USD!$B470:$BZ470, 1/OFFSET(Data_TR_USD!$B$467, BR$88, 0, 1, $B$82)), NA()))</f>
        <v>#N/A</v>
      </c>
      <c r="BS699" s="466" t="e">
        <f t="array" aca="1" ref="BS699" ca="1">IF($B699=BS$85-1, BS$84, IF(AND($B699&gt;=BS$85, $B699&lt;=BS$86), BS$84*SUMPRODUCT(TRANSPOSE(BS$5:BS$81), Data_TR_USD!$B470:$BZ470, 1/OFFSET(Data_TR_USD!$B$467, BS$88, 0, 1, $B$82)), NA()))</f>
        <v>#N/A</v>
      </c>
    </row>
    <row r="700" spans="1:71">
      <c r="B700" s="48">
        <f t="shared" si="1087"/>
        <v>1874</v>
      </c>
      <c r="E700" s="52"/>
      <c r="M700" s="466" t="e">
        <f t="array" aca="1" ref="M700" ca="1">IF($B700=M$85-1, M$84, IF(AND($B700&gt;=M$85, $B700&lt;=M$86), M$84*SUMPRODUCT(TRANSPOSE(M$5:M$81), Data_TR_USD!$B471:$BZ471, 1/OFFSET(Data_TR_USD!$B$467, M$88, 0, 1, $B$82)), NA()))</f>
        <v>#N/A</v>
      </c>
      <c r="N700" s="466" t="e">
        <f t="array" aca="1" ref="N700" ca="1">IF($B700=N$85-1, N$84, IF(AND($B700&gt;=N$85, $B700&lt;=N$86), N$84*SUMPRODUCT(TRANSPOSE(N$5:N$81), Data_TR_USD!$B471:$BZ471, 1/OFFSET(Data_TR_USD!$B$467, N$88, 0, 1, $B$82)), NA()))</f>
        <v>#N/A</v>
      </c>
      <c r="X700" s="466" t="e">
        <f t="array" aca="1" ref="X700" ca="1">IF($B700=X$85-1, X$84, IF(AND($B700&gt;=X$85, $B700&lt;=X$86), X$84*SUMPRODUCT(TRANSPOSE(X$5:X$81), Data_TR_USD!$B471:$BZ471, 1/OFFSET(Data_TR_USD!$B$467, X$88, 0, 1, $B$82)), NA()))</f>
        <v>#N/A</v>
      </c>
      <c r="Y700" s="466" t="e">
        <f t="array" aca="1" ref="Y700" ca="1">IF($B700=Y$85-1, Y$84, IF(AND($B700&gt;=Y$85, $B700&lt;=Y$86), Y$84*SUMPRODUCT(TRANSPOSE(Y$5:Y$81), Data_TR_USD!$B471:$BZ471, 1/OFFSET(Data_TR_USD!$B$467, Y$88, 0, 1, $B$82)), NA()))</f>
        <v>#N/A</v>
      </c>
      <c r="AA700" s="466" t="e">
        <f t="array" aca="1" ref="AA700" ca="1">IF($B700=AA$85-1, AA$84, IF(AND($B700&gt;=AA$85, $B700&lt;=AA$86), AA$84*SUMPRODUCT(TRANSPOSE(AA$5:AA$81), Data_TR_USD!$B471:$BZ471, 1/OFFSET(Data_TR_USD!$B$467, AA$88, 0, 1, $B$82)), NA()))</f>
        <v>#N/A</v>
      </c>
      <c r="AB700" s="466" t="e">
        <f t="array" aca="1" ref="AB700" ca="1">IF($B700=AB$85-1, AB$84, IF(AND($B700&gt;=AB$85, $B700&lt;=AB$86), AB$84*SUMPRODUCT(TRANSPOSE(AB$5:AB$81), Data_TR_USD!$B471:$BZ471, 1/OFFSET(Data_TR_USD!$B$467, AB$88, 0, 1, $B$82)), NA()))</f>
        <v>#N/A</v>
      </c>
      <c r="AC700" s="466" t="e">
        <f t="array" aca="1" ref="AC700" ca="1">IF($B700=AC$85-1, AC$84, IF(AND($B700&gt;=AC$85, $B700&lt;=AC$86), AC$84*SUMPRODUCT(TRANSPOSE(AC$5:AC$81), Data_TR_USD!$B471:$BZ471, 1/OFFSET(Data_TR_USD!$B$467, AC$88, 0, 1, $B$82)), NA()))</f>
        <v>#N/A</v>
      </c>
      <c r="AD700" s="466" t="e">
        <f t="array" aca="1" ref="AD700" ca="1">IF($B700=AD$85-1, AD$84, IF(AND($B700&gt;=AD$85, $B700&lt;=AD$86), AD$84*SUMPRODUCT(TRANSPOSE(AD$5:AD$81), Data_TR_USD!$B471:$BZ471, 1/OFFSET(Data_TR_USD!$B$467, AD$88, 0, 1, $B$82)), NA()))</f>
        <v>#N/A</v>
      </c>
      <c r="AE700" s="466" t="e">
        <f t="array" aca="1" ref="AE700" ca="1">IF($B700=AE$85-1, AE$84, IF(AND($B700&gt;=AE$85, $B700&lt;=AE$86), AE$84*SUMPRODUCT(TRANSPOSE(AE$5:AE$81), Data_TR_USD!$B471:$BZ471, 1/OFFSET(Data_TR_USD!$B$467, AE$88, 0, 1, $B$82)), NA()))</f>
        <v>#N/A</v>
      </c>
      <c r="AG700" s="466" t="e">
        <f t="array" aca="1" ref="AG700" ca="1">IF($B700=AG$85-1, AG$84, IF(AND($B700&gt;=AG$85, $B700&lt;=AG$86), AG$84*SUMPRODUCT(TRANSPOSE(AG$5:AG$81), Data_TR_USD!$B471:$BZ471, 1/OFFSET(Data_TR_USD!$B$467, AG$88, 0, 1, $B$82)), NA()))</f>
        <v>#N/A</v>
      </c>
      <c r="AM700" s="466" t="e">
        <f t="array" aca="1" ref="AM700" ca="1">IF($B700=AM$85-1, AM$84, IF(AND($B700&gt;=AM$85, $B700&lt;=AM$86), AM$84*SUMPRODUCT(TRANSPOSE(AM$5:AM$81), Data_TR_USD!$B471:$BZ471, 1/OFFSET(Data_TR_USD!$B$467, AM$88, 0, 1, $B$82)), NA()))</f>
        <v>#N/A</v>
      </c>
      <c r="AN700" s="466" t="e">
        <f t="array" aca="1" ref="AN700" ca="1">IF($B700=AN$85-1, AN$84, IF(AND($B700&gt;=AN$85, $B700&lt;=AN$86), AN$84*SUMPRODUCT(TRANSPOSE(AN$5:AN$81), Data_TR_USD!$B471:$BZ471, 1/OFFSET(Data_TR_USD!$B$467, AN$88, 0, 1, $B$82)), NA()))</f>
        <v>#N/A</v>
      </c>
      <c r="AO700" s="466" t="e">
        <f t="array" aca="1" ref="AO700" ca="1">IF($B700=AO$85-1, AO$84, IF(AND($B700&gt;=AO$85, $B700&lt;=AO$86), AO$84*SUMPRODUCT(TRANSPOSE(AO$5:AO$81), Data_TR_USD!$B471:$BZ471, 1/OFFSET(Data_TR_USD!$B$467, AO$88, 0, 1, $B$82)), NA()))</f>
        <v>#N/A</v>
      </c>
      <c r="AP700" s="466" t="e">
        <f t="array" aca="1" ref="AP700" ca="1">IF($B700=AP$85-1, AP$84, IF(AND($B700&gt;=AP$85, $B700&lt;=AP$86), AP$84*SUMPRODUCT(TRANSPOSE(AP$5:AP$81), Data_TR_USD!$B471:$BZ471, 1/OFFSET(Data_TR_USD!$B$467, AP$88, 0, 1, $B$82)), NA()))</f>
        <v>#N/A</v>
      </c>
      <c r="AQ700" s="466" t="e">
        <f t="array" aca="1" ref="AQ700" ca="1">IF($B700=AQ$85-1, AQ$84, IF(AND($B700&gt;=AQ$85, $B700&lt;=AQ$86), AQ$84*SUMPRODUCT(TRANSPOSE(AQ$5:AQ$81), Data_TR_USD!$B471:$BZ471, 1/OFFSET(Data_TR_USD!$B$467, AQ$88, 0, 1, $B$82)), NA()))</f>
        <v>#N/A</v>
      </c>
      <c r="AS700" s="466" t="e">
        <f t="array" aca="1" ref="AS700" ca="1">IF($B700=AS$85-1, AS$84, IF(AND($B700&gt;=AS$85, $B700&lt;=AS$86), AS$84*SUMPRODUCT(TRANSPOSE(AS$5:AS$81), Data_TR_USD!$B471:$BZ471, 1/OFFSET(Data_TR_USD!$B$467, AS$88, 0, 1, $B$82)), NA()))</f>
        <v>#N/A</v>
      </c>
      <c r="AU700" s="466" t="e">
        <f t="array" aca="1" ref="AU700" ca="1">IF($B700=AU$85-1, AU$84, IF(AND($B700&gt;=AU$85, $B700&lt;=AU$86), AU$84*SUMPRODUCT(TRANSPOSE(AU$5:AU$81), Data_TR_USD!$B471:$BZ471, 1/OFFSET(Data_TR_USD!$B$467, AU$88, 0, 1, $B$82)), NA()))</f>
        <v>#N/A</v>
      </c>
      <c r="AV700" s="466" t="e">
        <f t="array" aca="1" ref="AV700" ca="1">IF($B700=AV$85-1, AV$84, IF(AND($B700&gt;=AV$85, $B700&lt;=AV$86), AV$84*SUMPRODUCT(TRANSPOSE(AV$5:AV$81), Data_TR_USD!$B471:$BZ471, 1/OFFSET(Data_TR_USD!$B$467, AV$88, 0, 1, $B$82)), NA()))</f>
        <v>#N/A</v>
      </c>
      <c r="AW700" s="466" t="e">
        <f t="array" aca="1" ref="AW700" ca="1">IF($B700=AW$85-1, AW$84, IF(AND($B700&gt;=AW$85, $B700&lt;=AW$86), AW$84*SUMPRODUCT(TRANSPOSE(AW$5:AW$81), Data_TR_USD!$B471:$BZ471, 1/OFFSET(Data_TR_USD!$B$467, AW$88, 0, 1, $B$82)), NA()))</f>
        <v>#N/A</v>
      </c>
      <c r="AX700" s="466" t="e">
        <f t="array" aca="1" ref="AX700" ca="1">IF($B700=AX$85-1, AX$84, IF(AND($B700&gt;=AX$85, $B700&lt;=AX$86), AX$84*SUMPRODUCT(TRANSPOSE(AX$5:AX$81), Data_TR_USD!$B471:$BZ471, 1/OFFSET(Data_TR_USD!$B$467, AX$88, 0, 1, $B$82)), NA()))</f>
        <v>#N/A</v>
      </c>
      <c r="AY700" s="466" t="e">
        <f t="array" aca="1" ref="AY700" ca="1">IF($B700=AY$85-1, AY$84, IF(AND($B700&gt;=AY$85, $B700&lt;=AY$86), AY$84*SUMPRODUCT(TRANSPOSE(AY$5:AY$81), Data_TR_USD!$B471:$BZ471, 1/OFFSET(Data_TR_USD!$B$467, AY$88, 0, 1, $B$82)), NA()))</f>
        <v>#N/A</v>
      </c>
      <c r="AZ700" s="466" t="e">
        <f t="array" aca="1" ref="AZ700" ca="1">IF($B700=AZ$85-1, AZ$84, IF(AND($B700&gt;=AZ$85, $B700&lt;=AZ$86), AZ$84*SUMPRODUCT(TRANSPOSE(AZ$5:AZ$81), Data_TR_USD!$B471:$BZ471, 1/OFFSET(Data_TR_USD!$B$467, AZ$88, 0, 1, $B$82)), NA()))</f>
        <v>#N/A</v>
      </c>
      <c r="BA700" s="466" t="e">
        <f t="array" aca="1" ref="BA700" ca="1">IF($B700=BA$85-1, BA$84, IF(AND($B700&gt;=BA$85, $B700&lt;=BA$86), BA$84*SUMPRODUCT(TRANSPOSE(BA$5:BA$81), Data_TR_USD!$B471:$BZ471, 1/OFFSET(Data_TR_USD!$B$467, BA$88, 0, 1, $B$82)), NA()))</f>
        <v>#N/A</v>
      </c>
      <c r="BB700" s="466" t="e">
        <f t="array" aca="1" ref="BB700" ca="1">IF($B700=BB$85-1, BB$84, IF(AND($B700&gt;=BB$85, $B700&lt;=BB$86), BB$84*SUMPRODUCT(TRANSPOSE(BB$5:BB$81), Data_TR_USD!$B471:$BZ471, 1/OFFSET(Data_TR_USD!$B$467, BB$88, 0, 1, $B$82)), NA()))</f>
        <v>#N/A</v>
      </c>
      <c r="BC700" s="466" t="e">
        <f t="array" aca="1" ref="BC700" ca="1">IF($B700=BC$85-1, BC$84, IF(AND($B700&gt;=BC$85, $B700&lt;=BC$86), BC$84*SUMPRODUCT(TRANSPOSE(BC$5:BC$81), Data_TR_USD!$B471:$BZ471, 1/OFFSET(Data_TR_USD!$B$467, BC$88, 0, 1, $B$82)), NA()))</f>
        <v>#N/A</v>
      </c>
      <c r="BD700" s="466" t="e">
        <f t="array" aca="1" ref="BD700" ca="1">IF($B700=BD$85-1, BD$84, IF(AND($B700&gt;=BD$85, $B700&lt;=BD$86), BD$84*SUMPRODUCT(TRANSPOSE(BD$5:BD$81), Data_TR_USD!$B471:$BZ471, 1/OFFSET(Data_TR_USD!$B$467, BD$88, 0, 1, $B$82)), NA()))</f>
        <v>#N/A</v>
      </c>
      <c r="BE700" s="466" t="e">
        <f t="array" aca="1" ref="BE700" ca="1">IF($B700=BE$85-1, BE$84, IF(AND($B700&gt;=BE$85, $B700&lt;=BE$86), BE$84*SUMPRODUCT(TRANSPOSE(BE$5:BE$81), Data_TR_USD!$B471:$BZ471, 1/OFFSET(Data_TR_USD!$B$467, BE$88, 0, 1, $B$82)), NA()))</f>
        <v>#N/A</v>
      </c>
      <c r="BF700" s="466" t="e">
        <f t="array" aca="1" ref="BF700" ca="1">IF($B700=BF$85-1, BF$84, IF(AND($B700&gt;=BF$85, $B700&lt;=BF$86), BF$84*SUMPRODUCT(TRANSPOSE(BF$5:BF$81), Data_TR_USD!$B471:$BZ471, 1/OFFSET(Data_TR_USD!$B$467, BF$88, 0, 1, $B$82)), NA()))</f>
        <v>#N/A</v>
      </c>
      <c r="BG700" s="466" t="e">
        <f t="array" aca="1" ref="BG700" ca="1">IF($B700=BG$85-1, BG$84, IF(AND($B700&gt;=BG$85, $B700&lt;=BG$86), BG$84*SUMPRODUCT(TRANSPOSE(BG$5:BG$81), Data_TR_USD!$B471:$BZ471, 1/OFFSET(Data_TR_USD!$B$467, BG$88, 0, 1, $B$82)), NA()))</f>
        <v>#N/A</v>
      </c>
      <c r="BH700" s="466" t="e">
        <f t="array" aca="1" ref="BH700" ca="1">IF($B700=BH$85-1, BH$84, IF(AND($B700&gt;=BH$85, $B700&lt;=BH$86), BH$84*SUMPRODUCT(TRANSPOSE(BH$5:BH$81), Data_TR_USD!$B471:$BZ471, 1/OFFSET(Data_TR_USD!$B$467, BH$88, 0, 1, $B$82)), NA()))</f>
        <v>#N/A</v>
      </c>
      <c r="BI700" s="466" t="e">
        <f t="array" aca="1" ref="BI700" ca="1">IF($B700=BI$85-1, BI$84, IF(AND($B700&gt;=BI$85, $B700&lt;=BI$86), BI$84*SUMPRODUCT(TRANSPOSE(BI$5:BI$81), Data_TR_USD!$B471:$BZ471, 1/OFFSET(Data_TR_USD!$B$467, BI$88, 0, 1, $B$82)), NA()))</f>
        <v>#N/A</v>
      </c>
      <c r="BJ700" s="466" t="e">
        <f t="array" aca="1" ref="BJ700" ca="1">IF($B700=BJ$85-1, BJ$84, IF(AND($B700&gt;=BJ$85, $B700&lt;=BJ$86), BJ$84*SUMPRODUCT(TRANSPOSE(BJ$5:BJ$81), Data_TR_USD!$B471:$BZ471, 1/OFFSET(Data_TR_USD!$B$467, BJ$88, 0, 1, $B$82)), NA()))</f>
        <v>#N/A</v>
      </c>
      <c r="BK700" s="466" t="e">
        <f t="array" aca="1" ref="BK700" ca="1">IF($B700=BK$85-1, BK$84, IF(AND($B700&gt;=BK$85, $B700&lt;=BK$86), BK$84*SUMPRODUCT(TRANSPOSE(BK$5:BK$81), Data_TR_USD!$B471:$BZ471, 1/OFFSET(Data_TR_USD!$B$467, BK$88, 0, 1, $B$82)), NA()))</f>
        <v>#N/A</v>
      </c>
      <c r="BL700" s="466" t="e">
        <f t="array" aca="1" ref="BL700" ca="1">IF($B700=BL$85-1, BL$84, IF(AND($B700&gt;=BL$85, $B700&lt;=BL$86), BL$84*SUMPRODUCT(TRANSPOSE(BL$5:BL$81), Data_TR_USD!$B471:$BZ471, 1/OFFSET(Data_TR_USD!$B$467, BL$88, 0, 1, $B$82)), NA()))</f>
        <v>#N/A</v>
      </c>
      <c r="BM700" s="466" t="e">
        <f t="array" aca="1" ref="BM700" ca="1">IF($B700=BM$85-1, BM$84, IF(AND($B700&gt;=BM$85, $B700&lt;=BM$86), BM$84*SUMPRODUCT(TRANSPOSE(BM$5:BM$81), Data_TR_USD!$B471:$BZ471, 1/OFFSET(Data_TR_USD!$B$467, BM$88, 0, 1, $B$82)), NA()))</f>
        <v>#N/A</v>
      </c>
      <c r="BN700" s="466" t="e">
        <f t="array" aca="1" ref="BN700" ca="1">IF($B700=BN$85-1, BN$84, IF(AND($B700&gt;=BN$85, $B700&lt;=BN$86), BN$84*SUMPRODUCT(TRANSPOSE(BN$5:BN$81), Data_TR_USD!$B471:$BZ471, 1/OFFSET(Data_TR_USD!$B$467, BN$88, 0, 1, $B$82)), NA()))</f>
        <v>#N/A</v>
      </c>
      <c r="BO700" s="466" t="e">
        <f t="array" aca="1" ref="BO700" ca="1">IF($B700=BO$85-1, BO$84, IF(AND($B700&gt;=BO$85, $B700&lt;=BO$86), BO$84*SUMPRODUCT(TRANSPOSE(BO$5:BO$81), Data_TR_USD!$B471:$BZ471, 1/OFFSET(Data_TR_USD!$B$467, BO$88, 0, 1, $B$82)), NA()))</f>
        <v>#N/A</v>
      </c>
      <c r="BP700" s="466" t="e">
        <f t="array" aca="1" ref="BP700" ca="1">IF($B700=BP$85-1, BP$84, IF(AND($B700&gt;=BP$85, $B700&lt;=BP$86), BP$84*SUMPRODUCT(TRANSPOSE(BP$5:BP$81), Data_TR_USD!$B471:$BZ471, 1/OFFSET(Data_TR_USD!$B$467, BP$88, 0, 1, $B$82)), NA()))</f>
        <v>#N/A</v>
      </c>
      <c r="BQ700" s="466" t="e">
        <f t="array" aca="1" ref="BQ700" ca="1">IF($B700=BQ$85-1, BQ$84, IF(AND($B700&gt;=BQ$85, $B700&lt;=BQ$86), BQ$84*SUMPRODUCT(TRANSPOSE(BQ$5:BQ$81), Data_TR_USD!$B471:$BZ471, 1/OFFSET(Data_TR_USD!$B$467, BQ$88, 0, 1, $B$82)), NA()))</f>
        <v>#N/A</v>
      </c>
      <c r="BR700" s="466" t="e">
        <f t="array" aca="1" ref="BR700" ca="1">IF($B700=BR$85-1, BR$84, IF(AND($B700&gt;=BR$85, $B700&lt;=BR$86), BR$84*SUMPRODUCT(TRANSPOSE(BR$5:BR$81), Data_TR_USD!$B471:$BZ471, 1/OFFSET(Data_TR_USD!$B$467, BR$88, 0, 1, $B$82)), NA()))</f>
        <v>#N/A</v>
      </c>
      <c r="BS700" s="466" t="e">
        <f t="array" aca="1" ref="BS700" ca="1">IF($B700=BS$85-1, BS$84, IF(AND($B700&gt;=BS$85, $B700&lt;=BS$86), BS$84*SUMPRODUCT(TRANSPOSE(BS$5:BS$81), Data_TR_USD!$B471:$BZ471, 1/OFFSET(Data_TR_USD!$B$467, BS$88, 0, 1, $B$82)), NA()))</f>
        <v>#N/A</v>
      </c>
    </row>
    <row r="701" spans="1:71">
      <c r="B701" s="48">
        <f t="shared" si="1087"/>
        <v>1875</v>
      </c>
      <c r="E701" s="52"/>
      <c r="M701" s="466" t="e">
        <f t="array" aca="1" ref="M701" ca="1">IF($B701=M$85-1, M$84, IF(AND($B701&gt;=M$85, $B701&lt;=M$86), M$84*SUMPRODUCT(TRANSPOSE(M$5:M$81), Data_TR_USD!$B472:$BZ472, 1/OFFSET(Data_TR_USD!$B$467, M$88, 0, 1, $B$82)), NA()))</f>
        <v>#N/A</v>
      </c>
      <c r="N701" s="466" t="e">
        <f t="array" aca="1" ref="N701" ca="1">IF($B701=N$85-1, N$84, IF(AND($B701&gt;=N$85, $B701&lt;=N$86), N$84*SUMPRODUCT(TRANSPOSE(N$5:N$81), Data_TR_USD!$B472:$BZ472, 1/OFFSET(Data_TR_USD!$B$467, N$88, 0, 1, $B$82)), NA()))</f>
        <v>#N/A</v>
      </c>
      <c r="X701" s="466" t="e">
        <f t="array" aca="1" ref="X701" ca="1">IF($B701=X$85-1, X$84, IF(AND($B701&gt;=X$85, $B701&lt;=X$86), X$84*SUMPRODUCT(TRANSPOSE(X$5:X$81), Data_TR_USD!$B472:$BZ472, 1/OFFSET(Data_TR_USD!$B$467, X$88, 0, 1, $B$82)), NA()))</f>
        <v>#N/A</v>
      </c>
      <c r="Y701" s="466" t="e">
        <f t="array" aca="1" ref="Y701" ca="1">IF($B701=Y$85-1, Y$84, IF(AND($B701&gt;=Y$85, $B701&lt;=Y$86), Y$84*SUMPRODUCT(TRANSPOSE(Y$5:Y$81), Data_TR_USD!$B472:$BZ472, 1/OFFSET(Data_TR_USD!$B$467, Y$88, 0, 1, $B$82)), NA()))</f>
        <v>#N/A</v>
      </c>
      <c r="AA701" s="466" t="e">
        <f t="array" aca="1" ref="AA701" ca="1">IF($B701=AA$85-1, AA$84, IF(AND($B701&gt;=AA$85, $B701&lt;=AA$86), AA$84*SUMPRODUCT(TRANSPOSE(AA$5:AA$81), Data_TR_USD!$B472:$BZ472, 1/OFFSET(Data_TR_USD!$B$467, AA$88, 0, 1, $B$82)), NA()))</f>
        <v>#N/A</v>
      </c>
      <c r="AB701" s="466" t="e">
        <f t="array" aca="1" ref="AB701" ca="1">IF($B701=AB$85-1, AB$84, IF(AND($B701&gt;=AB$85, $B701&lt;=AB$86), AB$84*SUMPRODUCT(TRANSPOSE(AB$5:AB$81), Data_TR_USD!$B472:$BZ472, 1/OFFSET(Data_TR_USD!$B$467, AB$88, 0, 1, $B$82)), NA()))</f>
        <v>#N/A</v>
      </c>
      <c r="AC701" s="466" t="e">
        <f t="array" aca="1" ref="AC701" ca="1">IF($B701=AC$85-1, AC$84, IF(AND($B701&gt;=AC$85, $B701&lt;=AC$86), AC$84*SUMPRODUCT(TRANSPOSE(AC$5:AC$81), Data_TR_USD!$B472:$BZ472, 1/OFFSET(Data_TR_USD!$B$467, AC$88, 0, 1, $B$82)), NA()))</f>
        <v>#N/A</v>
      </c>
      <c r="AD701" s="466" t="e">
        <f t="array" aca="1" ref="AD701" ca="1">IF($B701=AD$85-1, AD$84, IF(AND($B701&gt;=AD$85, $B701&lt;=AD$86), AD$84*SUMPRODUCT(TRANSPOSE(AD$5:AD$81), Data_TR_USD!$B472:$BZ472, 1/OFFSET(Data_TR_USD!$B$467, AD$88, 0, 1, $B$82)), NA()))</f>
        <v>#N/A</v>
      </c>
      <c r="AE701" s="466" t="e">
        <f t="array" aca="1" ref="AE701" ca="1">IF($B701=AE$85-1, AE$84, IF(AND($B701&gt;=AE$85, $B701&lt;=AE$86), AE$84*SUMPRODUCT(TRANSPOSE(AE$5:AE$81), Data_TR_USD!$B472:$BZ472, 1/OFFSET(Data_TR_USD!$B$467, AE$88, 0, 1, $B$82)), NA()))</f>
        <v>#N/A</v>
      </c>
      <c r="AG701" s="466" t="e">
        <f t="array" aca="1" ref="AG701" ca="1">IF($B701=AG$85-1, AG$84, IF(AND($B701&gt;=AG$85, $B701&lt;=AG$86), AG$84*SUMPRODUCT(TRANSPOSE(AG$5:AG$81), Data_TR_USD!$B472:$BZ472, 1/OFFSET(Data_TR_USD!$B$467, AG$88, 0, 1, $B$82)), NA()))</f>
        <v>#N/A</v>
      </c>
      <c r="AM701" s="466" t="e">
        <f t="array" aca="1" ref="AM701" ca="1">IF($B701=AM$85-1, AM$84, IF(AND($B701&gt;=AM$85, $B701&lt;=AM$86), AM$84*SUMPRODUCT(TRANSPOSE(AM$5:AM$81), Data_TR_USD!$B472:$BZ472, 1/OFFSET(Data_TR_USD!$B$467, AM$88, 0, 1, $B$82)), NA()))</f>
        <v>#N/A</v>
      </c>
      <c r="AN701" s="466" t="e">
        <f t="array" aca="1" ref="AN701" ca="1">IF($B701=AN$85-1, AN$84, IF(AND($B701&gt;=AN$85, $B701&lt;=AN$86), AN$84*SUMPRODUCT(TRANSPOSE(AN$5:AN$81), Data_TR_USD!$B472:$BZ472, 1/OFFSET(Data_TR_USD!$B$467, AN$88, 0, 1, $B$82)), NA()))</f>
        <v>#N/A</v>
      </c>
      <c r="AO701" s="466" t="e">
        <f t="array" aca="1" ref="AO701" ca="1">IF($B701=AO$85-1, AO$84, IF(AND($B701&gt;=AO$85, $B701&lt;=AO$86), AO$84*SUMPRODUCT(TRANSPOSE(AO$5:AO$81), Data_TR_USD!$B472:$BZ472, 1/OFFSET(Data_TR_USD!$B$467, AO$88, 0, 1, $B$82)), NA()))</f>
        <v>#N/A</v>
      </c>
      <c r="AP701" s="466" t="e">
        <f t="array" aca="1" ref="AP701" ca="1">IF($B701=AP$85-1, AP$84, IF(AND($B701&gt;=AP$85, $B701&lt;=AP$86), AP$84*SUMPRODUCT(TRANSPOSE(AP$5:AP$81), Data_TR_USD!$B472:$BZ472, 1/OFFSET(Data_TR_USD!$B$467, AP$88, 0, 1, $B$82)), NA()))</f>
        <v>#N/A</v>
      </c>
      <c r="AQ701" s="466" t="e">
        <f t="array" aca="1" ref="AQ701" ca="1">IF($B701=AQ$85-1, AQ$84, IF(AND($B701&gt;=AQ$85, $B701&lt;=AQ$86), AQ$84*SUMPRODUCT(TRANSPOSE(AQ$5:AQ$81), Data_TR_USD!$B472:$BZ472, 1/OFFSET(Data_TR_USD!$B$467, AQ$88, 0, 1, $B$82)), NA()))</f>
        <v>#N/A</v>
      </c>
      <c r="AS701" s="466" t="e">
        <f t="array" aca="1" ref="AS701" ca="1">IF($B701=AS$85-1, AS$84, IF(AND($B701&gt;=AS$85, $B701&lt;=AS$86), AS$84*SUMPRODUCT(TRANSPOSE(AS$5:AS$81), Data_TR_USD!$B472:$BZ472, 1/OFFSET(Data_TR_USD!$B$467, AS$88, 0, 1, $B$82)), NA()))</f>
        <v>#N/A</v>
      </c>
      <c r="AU701" s="466" t="e">
        <f t="array" aca="1" ref="AU701" ca="1">IF($B701=AU$85-1, AU$84, IF(AND($B701&gt;=AU$85, $B701&lt;=AU$86), AU$84*SUMPRODUCT(TRANSPOSE(AU$5:AU$81), Data_TR_USD!$B472:$BZ472, 1/OFFSET(Data_TR_USD!$B$467, AU$88, 0, 1, $B$82)), NA()))</f>
        <v>#N/A</v>
      </c>
      <c r="AV701" s="466" t="e">
        <f t="array" aca="1" ref="AV701" ca="1">IF($B701=AV$85-1, AV$84, IF(AND($B701&gt;=AV$85, $B701&lt;=AV$86), AV$84*SUMPRODUCT(TRANSPOSE(AV$5:AV$81), Data_TR_USD!$B472:$BZ472, 1/OFFSET(Data_TR_USD!$B$467, AV$88, 0, 1, $B$82)), NA()))</f>
        <v>#N/A</v>
      </c>
      <c r="AW701" s="466" t="e">
        <f t="array" aca="1" ref="AW701" ca="1">IF($B701=AW$85-1, AW$84, IF(AND($B701&gt;=AW$85, $B701&lt;=AW$86), AW$84*SUMPRODUCT(TRANSPOSE(AW$5:AW$81), Data_TR_USD!$B472:$BZ472, 1/OFFSET(Data_TR_USD!$B$467, AW$88, 0, 1, $B$82)), NA()))</f>
        <v>#N/A</v>
      </c>
      <c r="AX701" s="466" t="e">
        <f t="array" aca="1" ref="AX701" ca="1">IF($B701=AX$85-1, AX$84, IF(AND($B701&gt;=AX$85, $B701&lt;=AX$86), AX$84*SUMPRODUCT(TRANSPOSE(AX$5:AX$81), Data_TR_USD!$B472:$BZ472, 1/OFFSET(Data_TR_USD!$B$467, AX$88, 0, 1, $B$82)), NA()))</f>
        <v>#N/A</v>
      </c>
      <c r="AY701" s="466" t="e">
        <f t="array" aca="1" ref="AY701" ca="1">IF($B701=AY$85-1, AY$84, IF(AND($B701&gt;=AY$85, $B701&lt;=AY$86), AY$84*SUMPRODUCT(TRANSPOSE(AY$5:AY$81), Data_TR_USD!$B472:$BZ472, 1/OFFSET(Data_TR_USD!$B$467, AY$88, 0, 1, $B$82)), NA()))</f>
        <v>#N/A</v>
      </c>
      <c r="AZ701" s="466" t="e">
        <f t="array" aca="1" ref="AZ701" ca="1">IF($B701=AZ$85-1, AZ$84, IF(AND($B701&gt;=AZ$85, $B701&lt;=AZ$86), AZ$84*SUMPRODUCT(TRANSPOSE(AZ$5:AZ$81), Data_TR_USD!$B472:$BZ472, 1/OFFSET(Data_TR_USD!$B$467, AZ$88, 0, 1, $B$82)), NA()))</f>
        <v>#N/A</v>
      </c>
      <c r="BA701" s="466" t="e">
        <f t="array" aca="1" ref="BA701" ca="1">IF($B701=BA$85-1, BA$84, IF(AND($B701&gt;=BA$85, $B701&lt;=BA$86), BA$84*SUMPRODUCT(TRANSPOSE(BA$5:BA$81), Data_TR_USD!$B472:$BZ472, 1/OFFSET(Data_TR_USD!$B$467, BA$88, 0, 1, $B$82)), NA()))</f>
        <v>#N/A</v>
      </c>
      <c r="BB701" s="466" t="e">
        <f t="array" aca="1" ref="BB701" ca="1">IF($B701=BB$85-1, BB$84, IF(AND($B701&gt;=BB$85, $B701&lt;=BB$86), BB$84*SUMPRODUCT(TRANSPOSE(BB$5:BB$81), Data_TR_USD!$B472:$BZ472, 1/OFFSET(Data_TR_USD!$B$467, BB$88, 0, 1, $B$82)), NA()))</f>
        <v>#N/A</v>
      </c>
      <c r="BC701" s="466" t="e">
        <f t="array" aca="1" ref="BC701" ca="1">IF($B701=BC$85-1, BC$84, IF(AND($B701&gt;=BC$85, $B701&lt;=BC$86), BC$84*SUMPRODUCT(TRANSPOSE(BC$5:BC$81), Data_TR_USD!$B472:$BZ472, 1/OFFSET(Data_TR_USD!$B$467, BC$88, 0, 1, $B$82)), NA()))</f>
        <v>#N/A</v>
      </c>
      <c r="BD701" s="466" t="e">
        <f t="array" aca="1" ref="BD701" ca="1">IF($B701=BD$85-1, BD$84, IF(AND($B701&gt;=BD$85, $B701&lt;=BD$86), BD$84*SUMPRODUCT(TRANSPOSE(BD$5:BD$81), Data_TR_USD!$B472:$BZ472, 1/OFFSET(Data_TR_USD!$B$467, BD$88, 0, 1, $B$82)), NA()))</f>
        <v>#N/A</v>
      </c>
      <c r="BE701" s="466" t="e">
        <f t="array" aca="1" ref="BE701" ca="1">IF($B701=BE$85-1, BE$84, IF(AND($B701&gt;=BE$85, $B701&lt;=BE$86), BE$84*SUMPRODUCT(TRANSPOSE(BE$5:BE$81), Data_TR_USD!$B472:$BZ472, 1/OFFSET(Data_TR_USD!$B$467, BE$88, 0, 1, $B$82)), NA()))</f>
        <v>#N/A</v>
      </c>
      <c r="BF701" s="466" t="e">
        <f t="array" aca="1" ref="BF701" ca="1">IF($B701=BF$85-1, BF$84, IF(AND($B701&gt;=BF$85, $B701&lt;=BF$86), BF$84*SUMPRODUCT(TRANSPOSE(BF$5:BF$81), Data_TR_USD!$B472:$BZ472, 1/OFFSET(Data_TR_USD!$B$467, BF$88, 0, 1, $B$82)), NA()))</f>
        <v>#N/A</v>
      </c>
      <c r="BG701" s="466" t="e">
        <f t="array" aca="1" ref="BG701" ca="1">IF($B701=BG$85-1, BG$84, IF(AND($B701&gt;=BG$85, $B701&lt;=BG$86), BG$84*SUMPRODUCT(TRANSPOSE(BG$5:BG$81), Data_TR_USD!$B472:$BZ472, 1/OFFSET(Data_TR_USD!$B$467, BG$88, 0, 1, $B$82)), NA()))</f>
        <v>#N/A</v>
      </c>
      <c r="BH701" s="466" t="e">
        <f t="array" aca="1" ref="BH701" ca="1">IF($B701=BH$85-1, BH$84, IF(AND($B701&gt;=BH$85, $B701&lt;=BH$86), BH$84*SUMPRODUCT(TRANSPOSE(BH$5:BH$81), Data_TR_USD!$B472:$BZ472, 1/OFFSET(Data_TR_USD!$B$467, BH$88, 0, 1, $B$82)), NA()))</f>
        <v>#N/A</v>
      </c>
      <c r="BI701" s="466" t="e">
        <f t="array" aca="1" ref="BI701" ca="1">IF($B701=BI$85-1, BI$84, IF(AND($B701&gt;=BI$85, $B701&lt;=BI$86), BI$84*SUMPRODUCT(TRANSPOSE(BI$5:BI$81), Data_TR_USD!$B472:$BZ472, 1/OFFSET(Data_TR_USD!$B$467, BI$88, 0, 1, $B$82)), NA()))</f>
        <v>#N/A</v>
      </c>
      <c r="BJ701" s="466" t="e">
        <f t="array" aca="1" ref="BJ701" ca="1">IF($B701=BJ$85-1, BJ$84, IF(AND($B701&gt;=BJ$85, $B701&lt;=BJ$86), BJ$84*SUMPRODUCT(TRANSPOSE(BJ$5:BJ$81), Data_TR_USD!$B472:$BZ472, 1/OFFSET(Data_TR_USD!$B$467, BJ$88, 0, 1, $B$82)), NA()))</f>
        <v>#N/A</v>
      </c>
      <c r="BK701" s="466" t="e">
        <f t="array" aca="1" ref="BK701" ca="1">IF($B701=BK$85-1, BK$84, IF(AND($B701&gt;=BK$85, $B701&lt;=BK$86), BK$84*SUMPRODUCT(TRANSPOSE(BK$5:BK$81), Data_TR_USD!$B472:$BZ472, 1/OFFSET(Data_TR_USD!$B$467, BK$88, 0, 1, $B$82)), NA()))</f>
        <v>#N/A</v>
      </c>
      <c r="BL701" s="466" t="e">
        <f t="array" aca="1" ref="BL701" ca="1">IF($B701=BL$85-1, BL$84, IF(AND($B701&gt;=BL$85, $B701&lt;=BL$86), BL$84*SUMPRODUCT(TRANSPOSE(BL$5:BL$81), Data_TR_USD!$B472:$BZ472, 1/OFFSET(Data_TR_USD!$B$467, BL$88, 0, 1, $B$82)), NA()))</f>
        <v>#N/A</v>
      </c>
      <c r="BM701" s="466" t="e">
        <f t="array" aca="1" ref="BM701" ca="1">IF($B701=BM$85-1, BM$84, IF(AND($B701&gt;=BM$85, $B701&lt;=BM$86), BM$84*SUMPRODUCT(TRANSPOSE(BM$5:BM$81), Data_TR_USD!$B472:$BZ472, 1/OFFSET(Data_TR_USD!$B$467, BM$88, 0, 1, $B$82)), NA()))</f>
        <v>#N/A</v>
      </c>
      <c r="BN701" s="466" t="e">
        <f t="array" aca="1" ref="BN701" ca="1">IF($B701=BN$85-1, BN$84, IF(AND($B701&gt;=BN$85, $B701&lt;=BN$86), BN$84*SUMPRODUCT(TRANSPOSE(BN$5:BN$81), Data_TR_USD!$B472:$BZ472, 1/OFFSET(Data_TR_USD!$B$467, BN$88, 0, 1, $B$82)), NA()))</f>
        <v>#N/A</v>
      </c>
      <c r="BO701" s="466" t="e">
        <f t="array" aca="1" ref="BO701" ca="1">IF($B701=BO$85-1, BO$84, IF(AND($B701&gt;=BO$85, $B701&lt;=BO$86), BO$84*SUMPRODUCT(TRANSPOSE(BO$5:BO$81), Data_TR_USD!$B472:$BZ472, 1/OFFSET(Data_TR_USD!$B$467, BO$88, 0, 1, $B$82)), NA()))</f>
        <v>#N/A</v>
      </c>
      <c r="BP701" s="466" t="e">
        <f t="array" aca="1" ref="BP701" ca="1">IF($B701=BP$85-1, BP$84, IF(AND($B701&gt;=BP$85, $B701&lt;=BP$86), BP$84*SUMPRODUCT(TRANSPOSE(BP$5:BP$81), Data_TR_USD!$B472:$BZ472, 1/OFFSET(Data_TR_USD!$B$467, BP$88, 0, 1, $B$82)), NA()))</f>
        <v>#N/A</v>
      </c>
      <c r="BQ701" s="466" t="e">
        <f t="array" aca="1" ref="BQ701" ca="1">IF($B701=BQ$85-1, BQ$84, IF(AND($B701&gt;=BQ$85, $B701&lt;=BQ$86), BQ$84*SUMPRODUCT(TRANSPOSE(BQ$5:BQ$81), Data_TR_USD!$B472:$BZ472, 1/OFFSET(Data_TR_USD!$B$467, BQ$88, 0, 1, $B$82)), NA()))</f>
        <v>#N/A</v>
      </c>
      <c r="BR701" s="466" t="e">
        <f t="array" aca="1" ref="BR701" ca="1">IF($B701=BR$85-1, BR$84, IF(AND($B701&gt;=BR$85, $B701&lt;=BR$86), BR$84*SUMPRODUCT(TRANSPOSE(BR$5:BR$81), Data_TR_USD!$B472:$BZ472, 1/OFFSET(Data_TR_USD!$B$467, BR$88, 0, 1, $B$82)), NA()))</f>
        <v>#N/A</v>
      </c>
      <c r="BS701" s="466" t="e">
        <f t="array" aca="1" ref="BS701" ca="1">IF($B701=BS$85-1, BS$84, IF(AND($B701&gt;=BS$85, $B701&lt;=BS$86), BS$84*SUMPRODUCT(TRANSPOSE(BS$5:BS$81), Data_TR_USD!$B472:$BZ472, 1/OFFSET(Data_TR_USD!$B$467, BS$88, 0, 1, $B$82)), NA()))</f>
        <v>#N/A</v>
      </c>
    </row>
    <row r="702" spans="1:71">
      <c r="B702" s="48">
        <f t="shared" si="1087"/>
        <v>1876</v>
      </c>
      <c r="E702" s="52"/>
      <c r="M702" s="466" t="e">
        <f t="array" aca="1" ref="M702" ca="1">IF($B702=M$85-1, M$84, IF(AND($B702&gt;=M$85, $B702&lt;=M$86), M$84*SUMPRODUCT(TRANSPOSE(M$5:M$81), Data_TR_USD!$B473:$BZ473, 1/OFFSET(Data_TR_USD!$B$467, M$88, 0, 1, $B$82)), NA()))</f>
        <v>#N/A</v>
      </c>
      <c r="N702" s="466" t="e">
        <f t="array" aca="1" ref="N702" ca="1">IF($B702=N$85-1, N$84, IF(AND($B702&gt;=N$85, $B702&lt;=N$86), N$84*SUMPRODUCT(TRANSPOSE(N$5:N$81), Data_TR_USD!$B473:$BZ473, 1/OFFSET(Data_TR_USD!$B$467, N$88, 0, 1, $B$82)), NA()))</f>
        <v>#N/A</v>
      </c>
      <c r="X702" s="466" t="e">
        <f t="array" aca="1" ref="X702" ca="1">IF($B702=X$85-1, X$84, IF(AND($B702&gt;=X$85, $B702&lt;=X$86), X$84*SUMPRODUCT(TRANSPOSE(X$5:X$81), Data_TR_USD!$B473:$BZ473, 1/OFFSET(Data_TR_USD!$B$467, X$88, 0, 1, $B$82)), NA()))</f>
        <v>#N/A</v>
      </c>
      <c r="Y702" s="466" t="e">
        <f t="array" aca="1" ref="Y702" ca="1">IF($B702=Y$85-1, Y$84, IF(AND($B702&gt;=Y$85, $B702&lt;=Y$86), Y$84*SUMPRODUCT(TRANSPOSE(Y$5:Y$81), Data_TR_USD!$B473:$BZ473, 1/OFFSET(Data_TR_USD!$B$467, Y$88, 0, 1, $B$82)), NA()))</f>
        <v>#N/A</v>
      </c>
      <c r="AA702" s="466" t="e">
        <f t="array" aca="1" ref="AA702" ca="1">IF($B702=AA$85-1, AA$84, IF(AND($B702&gt;=AA$85, $B702&lt;=AA$86), AA$84*SUMPRODUCT(TRANSPOSE(AA$5:AA$81), Data_TR_USD!$B473:$BZ473, 1/OFFSET(Data_TR_USD!$B$467, AA$88, 0, 1, $B$82)), NA()))</f>
        <v>#N/A</v>
      </c>
      <c r="AB702" s="466" t="e">
        <f t="array" aca="1" ref="AB702" ca="1">IF($B702=AB$85-1, AB$84, IF(AND($B702&gt;=AB$85, $B702&lt;=AB$86), AB$84*SUMPRODUCT(TRANSPOSE(AB$5:AB$81), Data_TR_USD!$B473:$BZ473, 1/OFFSET(Data_TR_USD!$B$467, AB$88, 0, 1, $B$82)), NA()))</f>
        <v>#N/A</v>
      </c>
      <c r="AC702" s="466" t="e">
        <f t="array" aca="1" ref="AC702" ca="1">IF($B702=AC$85-1, AC$84, IF(AND($B702&gt;=AC$85, $B702&lt;=AC$86), AC$84*SUMPRODUCT(TRANSPOSE(AC$5:AC$81), Data_TR_USD!$B473:$BZ473, 1/OFFSET(Data_TR_USD!$B$467, AC$88, 0, 1, $B$82)), NA()))</f>
        <v>#N/A</v>
      </c>
      <c r="AD702" s="466" t="e">
        <f t="array" aca="1" ref="AD702" ca="1">IF($B702=AD$85-1, AD$84, IF(AND($B702&gt;=AD$85, $B702&lt;=AD$86), AD$84*SUMPRODUCT(TRANSPOSE(AD$5:AD$81), Data_TR_USD!$B473:$BZ473, 1/OFFSET(Data_TR_USD!$B$467, AD$88, 0, 1, $B$82)), NA()))</f>
        <v>#N/A</v>
      </c>
      <c r="AE702" s="466" t="e">
        <f t="array" aca="1" ref="AE702" ca="1">IF($B702=AE$85-1, AE$84, IF(AND($B702&gt;=AE$85, $B702&lt;=AE$86), AE$84*SUMPRODUCT(TRANSPOSE(AE$5:AE$81), Data_TR_USD!$B473:$BZ473, 1/OFFSET(Data_TR_USD!$B$467, AE$88, 0, 1, $B$82)), NA()))</f>
        <v>#N/A</v>
      </c>
      <c r="AG702" s="466" t="e">
        <f t="array" aca="1" ref="AG702" ca="1">IF($B702=AG$85-1, AG$84, IF(AND($B702&gt;=AG$85, $B702&lt;=AG$86), AG$84*SUMPRODUCT(TRANSPOSE(AG$5:AG$81), Data_TR_USD!$B473:$BZ473, 1/OFFSET(Data_TR_USD!$B$467, AG$88, 0, 1, $B$82)), NA()))</f>
        <v>#N/A</v>
      </c>
      <c r="AM702" s="466" t="e">
        <f t="array" aca="1" ref="AM702" ca="1">IF($B702=AM$85-1, AM$84, IF(AND($B702&gt;=AM$85, $B702&lt;=AM$86), AM$84*SUMPRODUCT(TRANSPOSE(AM$5:AM$81), Data_TR_USD!$B473:$BZ473, 1/OFFSET(Data_TR_USD!$B$467, AM$88, 0, 1, $B$82)), NA()))</f>
        <v>#N/A</v>
      </c>
      <c r="AN702" s="466" t="e">
        <f t="array" aca="1" ref="AN702" ca="1">IF($B702=AN$85-1, AN$84, IF(AND($B702&gt;=AN$85, $B702&lt;=AN$86), AN$84*SUMPRODUCT(TRANSPOSE(AN$5:AN$81), Data_TR_USD!$B473:$BZ473, 1/OFFSET(Data_TR_USD!$B$467, AN$88, 0, 1, $B$82)), NA()))</f>
        <v>#N/A</v>
      </c>
      <c r="AO702" s="466" t="e">
        <f t="array" aca="1" ref="AO702" ca="1">IF($B702=AO$85-1, AO$84, IF(AND($B702&gt;=AO$85, $B702&lt;=AO$86), AO$84*SUMPRODUCT(TRANSPOSE(AO$5:AO$81), Data_TR_USD!$B473:$BZ473, 1/OFFSET(Data_TR_USD!$B$467, AO$88, 0, 1, $B$82)), NA()))</f>
        <v>#N/A</v>
      </c>
      <c r="AP702" s="466" t="e">
        <f t="array" aca="1" ref="AP702" ca="1">IF($B702=AP$85-1, AP$84, IF(AND($B702&gt;=AP$85, $B702&lt;=AP$86), AP$84*SUMPRODUCT(TRANSPOSE(AP$5:AP$81), Data_TR_USD!$B473:$BZ473, 1/OFFSET(Data_TR_USD!$B$467, AP$88, 0, 1, $B$82)), NA()))</f>
        <v>#N/A</v>
      </c>
      <c r="AQ702" s="466" t="e">
        <f t="array" aca="1" ref="AQ702" ca="1">IF($B702=AQ$85-1, AQ$84, IF(AND($B702&gt;=AQ$85, $B702&lt;=AQ$86), AQ$84*SUMPRODUCT(TRANSPOSE(AQ$5:AQ$81), Data_TR_USD!$B473:$BZ473, 1/OFFSET(Data_TR_USD!$B$467, AQ$88, 0, 1, $B$82)), NA()))</f>
        <v>#N/A</v>
      </c>
      <c r="AS702" s="466" t="e">
        <f t="array" aca="1" ref="AS702" ca="1">IF($B702=AS$85-1, AS$84, IF(AND($B702&gt;=AS$85, $B702&lt;=AS$86), AS$84*SUMPRODUCT(TRANSPOSE(AS$5:AS$81), Data_TR_USD!$B473:$BZ473, 1/OFFSET(Data_TR_USD!$B$467, AS$88, 0, 1, $B$82)), NA()))</f>
        <v>#N/A</v>
      </c>
      <c r="AU702" s="466" t="e">
        <f t="array" aca="1" ref="AU702" ca="1">IF($B702=AU$85-1, AU$84, IF(AND($B702&gt;=AU$85, $B702&lt;=AU$86), AU$84*SUMPRODUCT(TRANSPOSE(AU$5:AU$81), Data_TR_USD!$B473:$BZ473, 1/OFFSET(Data_TR_USD!$B$467, AU$88, 0, 1, $B$82)), NA()))</f>
        <v>#N/A</v>
      </c>
      <c r="AV702" s="466" t="e">
        <f t="array" aca="1" ref="AV702" ca="1">IF($B702=AV$85-1, AV$84, IF(AND($B702&gt;=AV$85, $B702&lt;=AV$86), AV$84*SUMPRODUCT(TRANSPOSE(AV$5:AV$81), Data_TR_USD!$B473:$BZ473, 1/OFFSET(Data_TR_USD!$B$467, AV$88, 0, 1, $B$82)), NA()))</f>
        <v>#N/A</v>
      </c>
      <c r="AW702" s="466" t="e">
        <f t="array" aca="1" ref="AW702" ca="1">IF($B702=AW$85-1, AW$84, IF(AND($B702&gt;=AW$85, $B702&lt;=AW$86), AW$84*SUMPRODUCT(TRANSPOSE(AW$5:AW$81), Data_TR_USD!$B473:$BZ473, 1/OFFSET(Data_TR_USD!$B$467, AW$88, 0, 1, $B$82)), NA()))</f>
        <v>#N/A</v>
      </c>
      <c r="AX702" s="466" t="e">
        <f t="array" aca="1" ref="AX702" ca="1">IF($B702=AX$85-1, AX$84, IF(AND($B702&gt;=AX$85, $B702&lt;=AX$86), AX$84*SUMPRODUCT(TRANSPOSE(AX$5:AX$81), Data_TR_USD!$B473:$BZ473, 1/OFFSET(Data_TR_USD!$B$467, AX$88, 0, 1, $B$82)), NA()))</f>
        <v>#N/A</v>
      </c>
      <c r="AY702" s="466" t="e">
        <f t="array" aca="1" ref="AY702" ca="1">IF($B702=AY$85-1, AY$84, IF(AND($B702&gt;=AY$85, $B702&lt;=AY$86), AY$84*SUMPRODUCT(TRANSPOSE(AY$5:AY$81), Data_TR_USD!$B473:$BZ473, 1/OFFSET(Data_TR_USD!$B$467, AY$88, 0, 1, $B$82)), NA()))</f>
        <v>#N/A</v>
      </c>
      <c r="AZ702" s="466" t="e">
        <f t="array" aca="1" ref="AZ702" ca="1">IF($B702=AZ$85-1, AZ$84, IF(AND($B702&gt;=AZ$85, $B702&lt;=AZ$86), AZ$84*SUMPRODUCT(TRANSPOSE(AZ$5:AZ$81), Data_TR_USD!$B473:$BZ473, 1/OFFSET(Data_TR_USD!$B$467, AZ$88, 0, 1, $B$82)), NA()))</f>
        <v>#N/A</v>
      </c>
      <c r="BA702" s="466" t="e">
        <f t="array" aca="1" ref="BA702" ca="1">IF($B702=BA$85-1, BA$84, IF(AND($B702&gt;=BA$85, $B702&lt;=BA$86), BA$84*SUMPRODUCT(TRANSPOSE(BA$5:BA$81), Data_TR_USD!$B473:$BZ473, 1/OFFSET(Data_TR_USD!$B$467, BA$88, 0, 1, $B$82)), NA()))</f>
        <v>#N/A</v>
      </c>
      <c r="BB702" s="466" t="e">
        <f t="array" aca="1" ref="BB702" ca="1">IF($B702=BB$85-1, BB$84, IF(AND($B702&gt;=BB$85, $B702&lt;=BB$86), BB$84*SUMPRODUCT(TRANSPOSE(BB$5:BB$81), Data_TR_USD!$B473:$BZ473, 1/OFFSET(Data_TR_USD!$B$467, BB$88, 0, 1, $B$82)), NA()))</f>
        <v>#N/A</v>
      </c>
      <c r="BC702" s="466" t="e">
        <f t="array" aca="1" ref="BC702" ca="1">IF($B702=BC$85-1, BC$84, IF(AND($B702&gt;=BC$85, $B702&lt;=BC$86), BC$84*SUMPRODUCT(TRANSPOSE(BC$5:BC$81), Data_TR_USD!$B473:$BZ473, 1/OFFSET(Data_TR_USD!$B$467, BC$88, 0, 1, $B$82)), NA()))</f>
        <v>#N/A</v>
      </c>
      <c r="BD702" s="466" t="e">
        <f t="array" aca="1" ref="BD702" ca="1">IF($B702=BD$85-1, BD$84, IF(AND($B702&gt;=BD$85, $B702&lt;=BD$86), BD$84*SUMPRODUCT(TRANSPOSE(BD$5:BD$81), Data_TR_USD!$B473:$BZ473, 1/OFFSET(Data_TR_USD!$B$467, BD$88, 0, 1, $B$82)), NA()))</f>
        <v>#N/A</v>
      </c>
      <c r="BE702" s="466" t="e">
        <f t="array" aca="1" ref="BE702" ca="1">IF($B702=BE$85-1, BE$84, IF(AND($B702&gt;=BE$85, $B702&lt;=BE$86), BE$84*SUMPRODUCT(TRANSPOSE(BE$5:BE$81), Data_TR_USD!$B473:$BZ473, 1/OFFSET(Data_TR_USD!$B$467, BE$88, 0, 1, $B$82)), NA()))</f>
        <v>#N/A</v>
      </c>
      <c r="BF702" s="466" t="e">
        <f t="array" aca="1" ref="BF702" ca="1">IF($B702=BF$85-1, BF$84, IF(AND($B702&gt;=BF$85, $B702&lt;=BF$86), BF$84*SUMPRODUCT(TRANSPOSE(BF$5:BF$81), Data_TR_USD!$B473:$BZ473, 1/OFFSET(Data_TR_USD!$B$467, BF$88, 0, 1, $B$82)), NA()))</f>
        <v>#N/A</v>
      </c>
      <c r="BG702" s="466" t="e">
        <f t="array" aca="1" ref="BG702" ca="1">IF($B702=BG$85-1, BG$84, IF(AND($B702&gt;=BG$85, $B702&lt;=BG$86), BG$84*SUMPRODUCT(TRANSPOSE(BG$5:BG$81), Data_TR_USD!$B473:$BZ473, 1/OFFSET(Data_TR_USD!$B$467, BG$88, 0, 1, $B$82)), NA()))</f>
        <v>#N/A</v>
      </c>
      <c r="BH702" s="466" t="e">
        <f t="array" aca="1" ref="BH702" ca="1">IF($B702=BH$85-1, BH$84, IF(AND($B702&gt;=BH$85, $B702&lt;=BH$86), BH$84*SUMPRODUCT(TRANSPOSE(BH$5:BH$81), Data_TR_USD!$B473:$BZ473, 1/OFFSET(Data_TR_USD!$B$467, BH$88, 0, 1, $B$82)), NA()))</f>
        <v>#N/A</v>
      </c>
      <c r="BI702" s="466" t="e">
        <f t="array" aca="1" ref="BI702" ca="1">IF($B702=BI$85-1, BI$84, IF(AND($B702&gt;=BI$85, $B702&lt;=BI$86), BI$84*SUMPRODUCT(TRANSPOSE(BI$5:BI$81), Data_TR_USD!$B473:$BZ473, 1/OFFSET(Data_TR_USD!$B$467, BI$88, 0, 1, $B$82)), NA()))</f>
        <v>#N/A</v>
      </c>
      <c r="BJ702" s="466" t="e">
        <f t="array" aca="1" ref="BJ702" ca="1">IF($B702=BJ$85-1, BJ$84, IF(AND($B702&gt;=BJ$85, $B702&lt;=BJ$86), BJ$84*SUMPRODUCT(TRANSPOSE(BJ$5:BJ$81), Data_TR_USD!$B473:$BZ473, 1/OFFSET(Data_TR_USD!$B$467, BJ$88, 0, 1, $B$82)), NA()))</f>
        <v>#N/A</v>
      </c>
      <c r="BK702" s="466" t="e">
        <f t="array" aca="1" ref="BK702" ca="1">IF($B702=BK$85-1, BK$84, IF(AND($B702&gt;=BK$85, $B702&lt;=BK$86), BK$84*SUMPRODUCT(TRANSPOSE(BK$5:BK$81), Data_TR_USD!$B473:$BZ473, 1/OFFSET(Data_TR_USD!$B$467, BK$88, 0, 1, $B$82)), NA()))</f>
        <v>#N/A</v>
      </c>
      <c r="BL702" s="466" t="e">
        <f t="array" aca="1" ref="BL702" ca="1">IF($B702=BL$85-1, BL$84, IF(AND($B702&gt;=BL$85, $B702&lt;=BL$86), BL$84*SUMPRODUCT(TRANSPOSE(BL$5:BL$81), Data_TR_USD!$B473:$BZ473, 1/OFFSET(Data_TR_USD!$B$467, BL$88, 0, 1, $B$82)), NA()))</f>
        <v>#N/A</v>
      </c>
      <c r="BM702" s="466" t="e">
        <f t="array" aca="1" ref="BM702" ca="1">IF($B702=BM$85-1, BM$84, IF(AND($B702&gt;=BM$85, $B702&lt;=BM$86), BM$84*SUMPRODUCT(TRANSPOSE(BM$5:BM$81), Data_TR_USD!$B473:$BZ473, 1/OFFSET(Data_TR_USD!$B$467, BM$88, 0, 1, $B$82)), NA()))</f>
        <v>#N/A</v>
      </c>
      <c r="BN702" s="466" t="e">
        <f t="array" aca="1" ref="BN702" ca="1">IF($B702=BN$85-1, BN$84, IF(AND($B702&gt;=BN$85, $B702&lt;=BN$86), BN$84*SUMPRODUCT(TRANSPOSE(BN$5:BN$81), Data_TR_USD!$B473:$BZ473, 1/OFFSET(Data_TR_USD!$B$467, BN$88, 0, 1, $B$82)), NA()))</f>
        <v>#N/A</v>
      </c>
      <c r="BO702" s="466" t="e">
        <f t="array" aca="1" ref="BO702" ca="1">IF($B702=BO$85-1, BO$84, IF(AND($B702&gt;=BO$85, $B702&lt;=BO$86), BO$84*SUMPRODUCT(TRANSPOSE(BO$5:BO$81), Data_TR_USD!$B473:$BZ473, 1/OFFSET(Data_TR_USD!$B$467, BO$88, 0, 1, $B$82)), NA()))</f>
        <v>#N/A</v>
      </c>
      <c r="BP702" s="466" t="e">
        <f t="array" aca="1" ref="BP702" ca="1">IF($B702=BP$85-1, BP$84, IF(AND($B702&gt;=BP$85, $B702&lt;=BP$86), BP$84*SUMPRODUCT(TRANSPOSE(BP$5:BP$81), Data_TR_USD!$B473:$BZ473, 1/OFFSET(Data_TR_USD!$B$467, BP$88, 0, 1, $B$82)), NA()))</f>
        <v>#N/A</v>
      </c>
      <c r="BQ702" s="466" t="e">
        <f t="array" aca="1" ref="BQ702" ca="1">IF($B702=BQ$85-1, BQ$84, IF(AND($B702&gt;=BQ$85, $B702&lt;=BQ$86), BQ$84*SUMPRODUCT(TRANSPOSE(BQ$5:BQ$81), Data_TR_USD!$B473:$BZ473, 1/OFFSET(Data_TR_USD!$B$467, BQ$88, 0, 1, $B$82)), NA()))</f>
        <v>#N/A</v>
      </c>
      <c r="BR702" s="466" t="e">
        <f t="array" aca="1" ref="BR702" ca="1">IF($B702=BR$85-1, BR$84, IF(AND($B702&gt;=BR$85, $B702&lt;=BR$86), BR$84*SUMPRODUCT(TRANSPOSE(BR$5:BR$81), Data_TR_USD!$B473:$BZ473, 1/OFFSET(Data_TR_USD!$B$467, BR$88, 0, 1, $B$82)), NA()))</f>
        <v>#N/A</v>
      </c>
      <c r="BS702" s="466" t="e">
        <f t="array" aca="1" ref="BS702" ca="1">IF($B702=BS$85-1, BS$84, IF(AND($B702&gt;=BS$85, $B702&lt;=BS$86), BS$84*SUMPRODUCT(TRANSPOSE(BS$5:BS$81), Data_TR_USD!$B473:$BZ473, 1/OFFSET(Data_TR_USD!$B$467, BS$88, 0, 1, $B$82)), NA()))</f>
        <v>#N/A</v>
      </c>
    </row>
    <row r="703" spans="1:71">
      <c r="B703" s="48">
        <f t="shared" si="1087"/>
        <v>1877</v>
      </c>
      <c r="E703" s="52"/>
      <c r="M703" s="466" t="e">
        <f t="array" aca="1" ref="M703" ca="1">IF($B703=M$85-1, M$84, IF(AND($B703&gt;=M$85, $B703&lt;=M$86), M$84*SUMPRODUCT(TRANSPOSE(M$5:M$81), Data_TR_USD!$B474:$BZ474, 1/OFFSET(Data_TR_USD!$B$467, M$88, 0, 1, $B$82)), NA()))</f>
        <v>#N/A</v>
      </c>
      <c r="N703" s="466" t="e">
        <f t="array" aca="1" ref="N703" ca="1">IF($B703=N$85-1, N$84, IF(AND($B703&gt;=N$85, $B703&lt;=N$86), N$84*SUMPRODUCT(TRANSPOSE(N$5:N$81), Data_TR_USD!$B474:$BZ474, 1/OFFSET(Data_TR_USD!$B$467, N$88, 0, 1, $B$82)), NA()))</f>
        <v>#N/A</v>
      </c>
      <c r="X703" s="466" t="e">
        <f t="array" aca="1" ref="X703" ca="1">IF($B703=X$85-1, X$84, IF(AND($B703&gt;=X$85, $B703&lt;=X$86), X$84*SUMPRODUCT(TRANSPOSE(X$5:X$81), Data_TR_USD!$B474:$BZ474, 1/OFFSET(Data_TR_USD!$B$467, X$88, 0, 1, $B$82)), NA()))</f>
        <v>#N/A</v>
      </c>
      <c r="Y703" s="466" t="e">
        <f t="array" aca="1" ref="Y703" ca="1">IF($B703=Y$85-1, Y$84, IF(AND($B703&gt;=Y$85, $B703&lt;=Y$86), Y$84*SUMPRODUCT(TRANSPOSE(Y$5:Y$81), Data_TR_USD!$B474:$BZ474, 1/OFFSET(Data_TR_USD!$B$467, Y$88, 0, 1, $B$82)), NA()))</f>
        <v>#N/A</v>
      </c>
      <c r="AA703" s="466" t="e">
        <f t="array" aca="1" ref="AA703" ca="1">IF($B703=AA$85-1, AA$84, IF(AND($B703&gt;=AA$85, $B703&lt;=AA$86), AA$84*SUMPRODUCT(TRANSPOSE(AA$5:AA$81), Data_TR_USD!$B474:$BZ474, 1/OFFSET(Data_TR_USD!$B$467, AA$88, 0, 1, $B$82)), NA()))</f>
        <v>#N/A</v>
      </c>
      <c r="AB703" s="466" t="e">
        <f t="array" aca="1" ref="AB703" ca="1">IF($B703=AB$85-1, AB$84, IF(AND($B703&gt;=AB$85, $B703&lt;=AB$86), AB$84*SUMPRODUCT(TRANSPOSE(AB$5:AB$81), Data_TR_USD!$B474:$BZ474, 1/OFFSET(Data_TR_USD!$B$467, AB$88, 0, 1, $B$82)), NA()))</f>
        <v>#N/A</v>
      </c>
      <c r="AC703" s="466" t="e">
        <f t="array" aca="1" ref="AC703" ca="1">IF($B703=AC$85-1, AC$84, IF(AND($B703&gt;=AC$85, $B703&lt;=AC$86), AC$84*SUMPRODUCT(TRANSPOSE(AC$5:AC$81), Data_TR_USD!$B474:$BZ474, 1/OFFSET(Data_TR_USD!$B$467, AC$88, 0, 1, $B$82)), NA()))</f>
        <v>#N/A</v>
      </c>
      <c r="AD703" s="466" t="e">
        <f t="array" aca="1" ref="AD703" ca="1">IF($B703=AD$85-1, AD$84, IF(AND($B703&gt;=AD$85, $B703&lt;=AD$86), AD$84*SUMPRODUCT(TRANSPOSE(AD$5:AD$81), Data_TR_USD!$B474:$BZ474, 1/OFFSET(Data_TR_USD!$B$467, AD$88, 0, 1, $B$82)), NA()))</f>
        <v>#N/A</v>
      </c>
      <c r="AE703" s="466" t="e">
        <f t="array" aca="1" ref="AE703" ca="1">IF($B703=AE$85-1, AE$84, IF(AND($B703&gt;=AE$85, $B703&lt;=AE$86), AE$84*SUMPRODUCT(TRANSPOSE(AE$5:AE$81), Data_TR_USD!$B474:$BZ474, 1/OFFSET(Data_TR_USD!$B$467, AE$88, 0, 1, $B$82)), NA()))</f>
        <v>#N/A</v>
      </c>
      <c r="AG703" s="466" t="e">
        <f t="array" aca="1" ref="AG703" ca="1">IF($B703=AG$85-1, AG$84, IF(AND($B703&gt;=AG$85, $B703&lt;=AG$86), AG$84*SUMPRODUCT(TRANSPOSE(AG$5:AG$81), Data_TR_USD!$B474:$BZ474, 1/OFFSET(Data_TR_USD!$B$467, AG$88, 0, 1, $B$82)), NA()))</f>
        <v>#N/A</v>
      </c>
      <c r="AM703" s="466" t="e">
        <f t="array" aca="1" ref="AM703" ca="1">IF($B703=AM$85-1, AM$84, IF(AND($B703&gt;=AM$85, $B703&lt;=AM$86), AM$84*SUMPRODUCT(TRANSPOSE(AM$5:AM$81), Data_TR_USD!$B474:$BZ474, 1/OFFSET(Data_TR_USD!$B$467, AM$88, 0, 1, $B$82)), NA()))</f>
        <v>#N/A</v>
      </c>
      <c r="AN703" s="466" t="e">
        <f t="array" aca="1" ref="AN703" ca="1">IF($B703=AN$85-1, AN$84, IF(AND($B703&gt;=AN$85, $B703&lt;=AN$86), AN$84*SUMPRODUCT(TRANSPOSE(AN$5:AN$81), Data_TR_USD!$B474:$BZ474, 1/OFFSET(Data_TR_USD!$B$467, AN$88, 0, 1, $B$82)), NA()))</f>
        <v>#N/A</v>
      </c>
      <c r="AO703" s="466" t="e">
        <f t="array" aca="1" ref="AO703" ca="1">IF($B703=AO$85-1, AO$84, IF(AND($B703&gt;=AO$85, $B703&lt;=AO$86), AO$84*SUMPRODUCT(TRANSPOSE(AO$5:AO$81), Data_TR_USD!$B474:$BZ474, 1/OFFSET(Data_TR_USD!$B$467, AO$88, 0, 1, $B$82)), NA()))</f>
        <v>#N/A</v>
      </c>
      <c r="AP703" s="466" t="e">
        <f t="array" aca="1" ref="AP703" ca="1">IF($B703=AP$85-1, AP$84, IF(AND($B703&gt;=AP$85, $B703&lt;=AP$86), AP$84*SUMPRODUCT(TRANSPOSE(AP$5:AP$81), Data_TR_USD!$B474:$BZ474, 1/OFFSET(Data_TR_USD!$B$467, AP$88, 0, 1, $B$82)), NA()))</f>
        <v>#N/A</v>
      </c>
      <c r="AQ703" s="466" t="e">
        <f t="array" aca="1" ref="AQ703" ca="1">IF($B703=AQ$85-1, AQ$84, IF(AND($B703&gt;=AQ$85, $B703&lt;=AQ$86), AQ$84*SUMPRODUCT(TRANSPOSE(AQ$5:AQ$81), Data_TR_USD!$B474:$BZ474, 1/OFFSET(Data_TR_USD!$B$467, AQ$88, 0, 1, $B$82)), NA()))</f>
        <v>#N/A</v>
      </c>
      <c r="AS703" s="466" t="e">
        <f t="array" aca="1" ref="AS703" ca="1">IF($B703=AS$85-1, AS$84, IF(AND($B703&gt;=AS$85, $B703&lt;=AS$86), AS$84*SUMPRODUCT(TRANSPOSE(AS$5:AS$81), Data_TR_USD!$B474:$BZ474, 1/OFFSET(Data_TR_USD!$B$467, AS$88, 0, 1, $B$82)), NA()))</f>
        <v>#N/A</v>
      </c>
      <c r="AU703" s="466" t="e">
        <f t="array" aca="1" ref="AU703" ca="1">IF($B703=AU$85-1, AU$84, IF(AND($B703&gt;=AU$85, $B703&lt;=AU$86), AU$84*SUMPRODUCT(TRANSPOSE(AU$5:AU$81), Data_TR_USD!$B474:$BZ474, 1/OFFSET(Data_TR_USD!$B$467, AU$88, 0, 1, $B$82)), NA()))</f>
        <v>#N/A</v>
      </c>
      <c r="AV703" s="466" t="e">
        <f t="array" aca="1" ref="AV703" ca="1">IF($B703=AV$85-1, AV$84, IF(AND($B703&gt;=AV$85, $B703&lt;=AV$86), AV$84*SUMPRODUCT(TRANSPOSE(AV$5:AV$81), Data_TR_USD!$B474:$BZ474, 1/OFFSET(Data_TR_USD!$B$467, AV$88, 0, 1, $B$82)), NA()))</f>
        <v>#N/A</v>
      </c>
      <c r="AW703" s="466" t="e">
        <f t="array" aca="1" ref="AW703" ca="1">IF($B703=AW$85-1, AW$84, IF(AND($B703&gt;=AW$85, $B703&lt;=AW$86), AW$84*SUMPRODUCT(TRANSPOSE(AW$5:AW$81), Data_TR_USD!$B474:$BZ474, 1/OFFSET(Data_TR_USD!$B$467, AW$88, 0, 1, $B$82)), NA()))</f>
        <v>#N/A</v>
      </c>
      <c r="AX703" s="466" t="e">
        <f t="array" aca="1" ref="AX703" ca="1">IF($B703=AX$85-1, AX$84, IF(AND($B703&gt;=AX$85, $B703&lt;=AX$86), AX$84*SUMPRODUCT(TRANSPOSE(AX$5:AX$81), Data_TR_USD!$B474:$BZ474, 1/OFFSET(Data_TR_USD!$B$467, AX$88, 0, 1, $B$82)), NA()))</f>
        <v>#N/A</v>
      </c>
      <c r="AY703" s="466" t="e">
        <f t="array" aca="1" ref="AY703" ca="1">IF($B703=AY$85-1, AY$84, IF(AND($B703&gt;=AY$85, $B703&lt;=AY$86), AY$84*SUMPRODUCT(TRANSPOSE(AY$5:AY$81), Data_TR_USD!$B474:$BZ474, 1/OFFSET(Data_TR_USD!$B$467, AY$88, 0, 1, $B$82)), NA()))</f>
        <v>#N/A</v>
      </c>
      <c r="AZ703" s="466" t="e">
        <f t="array" aca="1" ref="AZ703" ca="1">IF($B703=AZ$85-1, AZ$84, IF(AND($B703&gt;=AZ$85, $B703&lt;=AZ$86), AZ$84*SUMPRODUCT(TRANSPOSE(AZ$5:AZ$81), Data_TR_USD!$B474:$BZ474, 1/OFFSET(Data_TR_USD!$B$467, AZ$88, 0, 1, $B$82)), NA()))</f>
        <v>#N/A</v>
      </c>
      <c r="BA703" s="466" t="e">
        <f t="array" aca="1" ref="BA703" ca="1">IF($B703=BA$85-1, BA$84, IF(AND($B703&gt;=BA$85, $B703&lt;=BA$86), BA$84*SUMPRODUCT(TRANSPOSE(BA$5:BA$81), Data_TR_USD!$B474:$BZ474, 1/OFFSET(Data_TR_USD!$B$467, BA$88, 0, 1, $B$82)), NA()))</f>
        <v>#N/A</v>
      </c>
      <c r="BB703" s="466" t="e">
        <f t="array" aca="1" ref="BB703" ca="1">IF($B703=BB$85-1, BB$84, IF(AND($B703&gt;=BB$85, $B703&lt;=BB$86), BB$84*SUMPRODUCT(TRANSPOSE(BB$5:BB$81), Data_TR_USD!$B474:$BZ474, 1/OFFSET(Data_TR_USD!$B$467, BB$88, 0, 1, $B$82)), NA()))</f>
        <v>#N/A</v>
      </c>
      <c r="BC703" s="466" t="e">
        <f t="array" aca="1" ref="BC703" ca="1">IF($B703=BC$85-1, BC$84, IF(AND($B703&gt;=BC$85, $B703&lt;=BC$86), BC$84*SUMPRODUCT(TRANSPOSE(BC$5:BC$81), Data_TR_USD!$B474:$BZ474, 1/OFFSET(Data_TR_USD!$B$467, BC$88, 0, 1, $B$82)), NA()))</f>
        <v>#N/A</v>
      </c>
      <c r="BD703" s="466" t="e">
        <f t="array" aca="1" ref="BD703" ca="1">IF($B703=BD$85-1, BD$84, IF(AND($B703&gt;=BD$85, $B703&lt;=BD$86), BD$84*SUMPRODUCT(TRANSPOSE(BD$5:BD$81), Data_TR_USD!$B474:$BZ474, 1/OFFSET(Data_TR_USD!$B$467, BD$88, 0, 1, $B$82)), NA()))</f>
        <v>#N/A</v>
      </c>
      <c r="BE703" s="466" t="e">
        <f t="array" aca="1" ref="BE703" ca="1">IF($B703=BE$85-1, BE$84, IF(AND($B703&gt;=BE$85, $B703&lt;=BE$86), BE$84*SUMPRODUCT(TRANSPOSE(BE$5:BE$81), Data_TR_USD!$B474:$BZ474, 1/OFFSET(Data_TR_USD!$B$467, BE$88, 0, 1, $B$82)), NA()))</f>
        <v>#N/A</v>
      </c>
      <c r="BF703" s="466" t="e">
        <f t="array" aca="1" ref="BF703" ca="1">IF($B703=BF$85-1, BF$84, IF(AND($B703&gt;=BF$85, $B703&lt;=BF$86), BF$84*SUMPRODUCT(TRANSPOSE(BF$5:BF$81), Data_TR_USD!$B474:$BZ474, 1/OFFSET(Data_TR_USD!$B$467, BF$88, 0, 1, $B$82)), NA()))</f>
        <v>#N/A</v>
      </c>
      <c r="BG703" s="466" t="e">
        <f t="array" aca="1" ref="BG703" ca="1">IF($B703=BG$85-1, BG$84, IF(AND($B703&gt;=BG$85, $B703&lt;=BG$86), BG$84*SUMPRODUCT(TRANSPOSE(BG$5:BG$81), Data_TR_USD!$B474:$BZ474, 1/OFFSET(Data_TR_USD!$B$467, BG$88, 0, 1, $B$82)), NA()))</f>
        <v>#N/A</v>
      </c>
      <c r="BH703" s="466" t="e">
        <f t="array" aca="1" ref="BH703" ca="1">IF($B703=BH$85-1, BH$84, IF(AND($B703&gt;=BH$85, $B703&lt;=BH$86), BH$84*SUMPRODUCT(TRANSPOSE(BH$5:BH$81), Data_TR_USD!$B474:$BZ474, 1/OFFSET(Data_TR_USD!$B$467, BH$88, 0, 1, $B$82)), NA()))</f>
        <v>#N/A</v>
      </c>
      <c r="BI703" s="466" t="e">
        <f t="array" aca="1" ref="BI703" ca="1">IF($B703=BI$85-1, BI$84, IF(AND($B703&gt;=BI$85, $B703&lt;=BI$86), BI$84*SUMPRODUCT(TRANSPOSE(BI$5:BI$81), Data_TR_USD!$B474:$BZ474, 1/OFFSET(Data_TR_USD!$B$467, BI$88, 0, 1, $B$82)), NA()))</f>
        <v>#N/A</v>
      </c>
      <c r="BJ703" s="466" t="e">
        <f t="array" aca="1" ref="BJ703" ca="1">IF($B703=BJ$85-1, BJ$84, IF(AND($B703&gt;=BJ$85, $B703&lt;=BJ$86), BJ$84*SUMPRODUCT(TRANSPOSE(BJ$5:BJ$81), Data_TR_USD!$B474:$BZ474, 1/OFFSET(Data_TR_USD!$B$467, BJ$88, 0, 1, $B$82)), NA()))</f>
        <v>#N/A</v>
      </c>
      <c r="BK703" s="466" t="e">
        <f t="array" aca="1" ref="BK703" ca="1">IF($B703=BK$85-1, BK$84, IF(AND($B703&gt;=BK$85, $B703&lt;=BK$86), BK$84*SUMPRODUCT(TRANSPOSE(BK$5:BK$81), Data_TR_USD!$B474:$BZ474, 1/OFFSET(Data_TR_USD!$B$467, BK$88, 0, 1, $B$82)), NA()))</f>
        <v>#N/A</v>
      </c>
      <c r="BL703" s="466" t="e">
        <f t="array" aca="1" ref="BL703" ca="1">IF($B703=BL$85-1, BL$84, IF(AND($B703&gt;=BL$85, $B703&lt;=BL$86), BL$84*SUMPRODUCT(TRANSPOSE(BL$5:BL$81), Data_TR_USD!$B474:$BZ474, 1/OFFSET(Data_TR_USD!$B$467, BL$88, 0, 1, $B$82)), NA()))</f>
        <v>#N/A</v>
      </c>
      <c r="BM703" s="466" t="e">
        <f t="array" aca="1" ref="BM703" ca="1">IF($B703=BM$85-1, BM$84, IF(AND($B703&gt;=BM$85, $B703&lt;=BM$86), BM$84*SUMPRODUCT(TRANSPOSE(BM$5:BM$81), Data_TR_USD!$B474:$BZ474, 1/OFFSET(Data_TR_USD!$B$467, BM$88, 0, 1, $B$82)), NA()))</f>
        <v>#N/A</v>
      </c>
      <c r="BN703" s="466" t="e">
        <f t="array" aca="1" ref="BN703" ca="1">IF($B703=BN$85-1, BN$84, IF(AND($B703&gt;=BN$85, $B703&lt;=BN$86), BN$84*SUMPRODUCT(TRANSPOSE(BN$5:BN$81), Data_TR_USD!$B474:$BZ474, 1/OFFSET(Data_TR_USD!$B$467, BN$88, 0, 1, $B$82)), NA()))</f>
        <v>#N/A</v>
      </c>
      <c r="BO703" s="466" t="e">
        <f t="array" aca="1" ref="BO703" ca="1">IF($B703=BO$85-1, BO$84, IF(AND($B703&gt;=BO$85, $B703&lt;=BO$86), BO$84*SUMPRODUCT(TRANSPOSE(BO$5:BO$81), Data_TR_USD!$B474:$BZ474, 1/OFFSET(Data_TR_USD!$B$467, BO$88, 0, 1, $B$82)), NA()))</f>
        <v>#N/A</v>
      </c>
      <c r="BP703" s="466" t="e">
        <f t="array" aca="1" ref="BP703" ca="1">IF($B703=BP$85-1, BP$84, IF(AND($B703&gt;=BP$85, $B703&lt;=BP$86), BP$84*SUMPRODUCT(TRANSPOSE(BP$5:BP$81), Data_TR_USD!$B474:$BZ474, 1/OFFSET(Data_TR_USD!$B$467, BP$88, 0, 1, $B$82)), NA()))</f>
        <v>#N/A</v>
      </c>
      <c r="BQ703" s="466" t="e">
        <f t="array" aca="1" ref="BQ703" ca="1">IF($B703=BQ$85-1, BQ$84, IF(AND($B703&gt;=BQ$85, $B703&lt;=BQ$86), BQ$84*SUMPRODUCT(TRANSPOSE(BQ$5:BQ$81), Data_TR_USD!$B474:$BZ474, 1/OFFSET(Data_TR_USD!$B$467, BQ$88, 0, 1, $B$82)), NA()))</f>
        <v>#N/A</v>
      </c>
      <c r="BR703" s="466" t="e">
        <f t="array" aca="1" ref="BR703" ca="1">IF($B703=BR$85-1, BR$84, IF(AND($B703&gt;=BR$85, $B703&lt;=BR$86), BR$84*SUMPRODUCT(TRANSPOSE(BR$5:BR$81), Data_TR_USD!$B474:$BZ474, 1/OFFSET(Data_TR_USD!$B$467, BR$88, 0, 1, $B$82)), NA()))</f>
        <v>#N/A</v>
      </c>
      <c r="BS703" s="466" t="e">
        <f t="array" aca="1" ref="BS703" ca="1">IF($B703=BS$85-1, BS$84, IF(AND($B703&gt;=BS$85, $B703&lt;=BS$86), BS$84*SUMPRODUCT(TRANSPOSE(BS$5:BS$81), Data_TR_USD!$B474:$BZ474, 1/OFFSET(Data_TR_USD!$B$467, BS$88, 0, 1, $B$82)), NA()))</f>
        <v>#N/A</v>
      </c>
    </row>
    <row r="704" spans="1:71">
      <c r="B704" s="48">
        <f t="shared" si="1087"/>
        <v>1878</v>
      </c>
      <c r="E704" s="52"/>
      <c r="M704" s="466" t="e">
        <f t="array" aca="1" ref="M704" ca="1">IF($B704=M$85-1, M$84, IF(AND($B704&gt;=M$85, $B704&lt;=M$86), M$84*SUMPRODUCT(TRANSPOSE(M$5:M$81), Data_TR_USD!$B475:$BZ475, 1/OFFSET(Data_TR_USD!$B$467, M$88, 0, 1, $B$82)), NA()))</f>
        <v>#N/A</v>
      </c>
      <c r="N704" s="466" t="e">
        <f t="array" aca="1" ref="N704" ca="1">IF($B704=N$85-1, N$84, IF(AND($B704&gt;=N$85, $B704&lt;=N$86), N$84*SUMPRODUCT(TRANSPOSE(N$5:N$81), Data_TR_USD!$B475:$BZ475, 1/OFFSET(Data_TR_USD!$B$467, N$88, 0, 1, $B$82)), NA()))</f>
        <v>#N/A</v>
      </c>
      <c r="X704" s="466" t="e">
        <f t="array" aca="1" ref="X704" ca="1">IF($B704=X$85-1, X$84, IF(AND($B704&gt;=X$85, $B704&lt;=X$86), X$84*SUMPRODUCT(TRANSPOSE(X$5:X$81), Data_TR_USD!$B475:$BZ475, 1/OFFSET(Data_TR_USD!$B$467, X$88, 0, 1, $B$82)), NA()))</f>
        <v>#N/A</v>
      </c>
      <c r="Y704" s="466" t="e">
        <f t="array" aca="1" ref="Y704" ca="1">IF($B704=Y$85-1, Y$84, IF(AND($B704&gt;=Y$85, $B704&lt;=Y$86), Y$84*SUMPRODUCT(TRANSPOSE(Y$5:Y$81), Data_TR_USD!$B475:$BZ475, 1/OFFSET(Data_TR_USD!$B$467, Y$88, 0, 1, $B$82)), NA()))</f>
        <v>#N/A</v>
      </c>
      <c r="AA704" s="466" t="e">
        <f t="array" aca="1" ref="AA704" ca="1">IF($B704=AA$85-1, AA$84, IF(AND($B704&gt;=AA$85, $B704&lt;=AA$86), AA$84*SUMPRODUCT(TRANSPOSE(AA$5:AA$81), Data_TR_USD!$B475:$BZ475, 1/OFFSET(Data_TR_USD!$B$467, AA$88, 0, 1, $B$82)), NA()))</f>
        <v>#N/A</v>
      </c>
      <c r="AB704" s="466" t="e">
        <f t="array" aca="1" ref="AB704" ca="1">IF($B704=AB$85-1, AB$84, IF(AND($B704&gt;=AB$85, $B704&lt;=AB$86), AB$84*SUMPRODUCT(TRANSPOSE(AB$5:AB$81), Data_TR_USD!$B475:$BZ475, 1/OFFSET(Data_TR_USD!$B$467, AB$88, 0, 1, $B$82)), NA()))</f>
        <v>#N/A</v>
      </c>
      <c r="AC704" s="466" t="e">
        <f t="array" aca="1" ref="AC704" ca="1">IF($B704=AC$85-1, AC$84, IF(AND($B704&gt;=AC$85, $B704&lt;=AC$86), AC$84*SUMPRODUCT(TRANSPOSE(AC$5:AC$81), Data_TR_USD!$B475:$BZ475, 1/OFFSET(Data_TR_USD!$B$467, AC$88, 0, 1, $B$82)), NA()))</f>
        <v>#N/A</v>
      </c>
      <c r="AD704" s="466" t="e">
        <f t="array" aca="1" ref="AD704" ca="1">IF($B704=AD$85-1, AD$84, IF(AND($B704&gt;=AD$85, $B704&lt;=AD$86), AD$84*SUMPRODUCT(TRANSPOSE(AD$5:AD$81), Data_TR_USD!$B475:$BZ475, 1/OFFSET(Data_TR_USD!$B$467, AD$88, 0, 1, $B$82)), NA()))</f>
        <v>#N/A</v>
      </c>
      <c r="AE704" s="466" t="e">
        <f t="array" aca="1" ref="AE704" ca="1">IF($B704=AE$85-1, AE$84, IF(AND($B704&gt;=AE$85, $B704&lt;=AE$86), AE$84*SUMPRODUCT(TRANSPOSE(AE$5:AE$81), Data_TR_USD!$B475:$BZ475, 1/OFFSET(Data_TR_USD!$B$467, AE$88, 0, 1, $B$82)), NA()))</f>
        <v>#N/A</v>
      </c>
      <c r="AG704" s="466" t="e">
        <f t="array" aca="1" ref="AG704" ca="1">IF($B704=AG$85-1, AG$84, IF(AND($B704&gt;=AG$85, $B704&lt;=AG$86), AG$84*SUMPRODUCT(TRANSPOSE(AG$5:AG$81), Data_TR_USD!$B475:$BZ475, 1/OFFSET(Data_TR_USD!$B$467, AG$88, 0, 1, $B$82)), NA()))</f>
        <v>#N/A</v>
      </c>
      <c r="AM704" s="466" t="e">
        <f t="array" aca="1" ref="AM704" ca="1">IF($B704=AM$85-1, AM$84, IF(AND($B704&gt;=AM$85, $B704&lt;=AM$86), AM$84*SUMPRODUCT(TRANSPOSE(AM$5:AM$81), Data_TR_USD!$B475:$BZ475, 1/OFFSET(Data_TR_USD!$B$467, AM$88, 0, 1, $B$82)), NA()))</f>
        <v>#N/A</v>
      </c>
      <c r="AN704" s="466" t="e">
        <f t="array" aca="1" ref="AN704" ca="1">IF($B704=AN$85-1, AN$84, IF(AND($B704&gt;=AN$85, $B704&lt;=AN$86), AN$84*SUMPRODUCT(TRANSPOSE(AN$5:AN$81), Data_TR_USD!$B475:$BZ475, 1/OFFSET(Data_TR_USD!$B$467, AN$88, 0, 1, $B$82)), NA()))</f>
        <v>#N/A</v>
      </c>
      <c r="AO704" s="466" t="e">
        <f t="array" aca="1" ref="AO704" ca="1">IF($B704=AO$85-1, AO$84, IF(AND($B704&gt;=AO$85, $B704&lt;=AO$86), AO$84*SUMPRODUCT(TRANSPOSE(AO$5:AO$81), Data_TR_USD!$B475:$BZ475, 1/OFFSET(Data_TR_USD!$B$467, AO$88, 0, 1, $B$82)), NA()))</f>
        <v>#N/A</v>
      </c>
      <c r="AP704" s="466" t="e">
        <f t="array" aca="1" ref="AP704" ca="1">IF($B704=AP$85-1, AP$84, IF(AND($B704&gt;=AP$85, $B704&lt;=AP$86), AP$84*SUMPRODUCT(TRANSPOSE(AP$5:AP$81), Data_TR_USD!$B475:$BZ475, 1/OFFSET(Data_TR_USD!$B$467, AP$88, 0, 1, $B$82)), NA()))</f>
        <v>#N/A</v>
      </c>
      <c r="AQ704" s="466" t="e">
        <f t="array" aca="1" ref="AQ704" ca="1">IF($B704=AQ$85-1, AQ$84, IF(AND($B704&gt;=AQ$85, $B704&lt;=AQ$86), AQ$84*SUMPRODUCT(TRANSPOSE(AQ$5:AQ$81), Data_TR_USD!$B475:$BZ475, 1/OFFSET(Data_TR_USD!$B$467, AQ$88, 0, 1, $B$82)), NA()))</f>
        <v>#N/A</v>
      </c>
      <c r="AS704" s="466" t="e">
        <f t="array" aca="1" ref="AS704" ca="1">IF($B704=AS$85-1, AS$84, IF(AND($B704&gt;=AS$85, $B704&lt;=AS$86), AS$84*SUMPRODUCT(TRANSPOSE(AS$5:AS$81), Data_TR_USD!$B475:$BZ475, 1/OFFSET(Data_TR_USD!$B$467, AS$88, 0, 1, $B$82)), NA()))</f>
        <v>#N/A</v>
      </c>
      <c r="AU704" s="466" t="e">
        <f t="array" aca="1" ref="AU704" ca="1">IF($B704=AU$85-1, AU$84, IF(AND($B704&gt;=AU$85, $B704&lt;=AU$86), AU$84*SUMPRODUCT(TRANSPOSE(AU$5:AU$81), Data_TR_USD!$B475:$BZ475, 1/OFFSET(Data_TR_USD!$B$467, AU$88, 0, 1, $B$82)), NA()))</f>
        <v>#N/A</v>
      </c>
      <c r="AV704" s="466" t="e">
        <f t="array" aca="1" ref="AV704" ca="1">IF($B704=AV$85-1, AV$84, IF(AND($B704&gt;=AV$85, $B704&lt;=AV$86), AV$84*SUMPRODUCT(TRANSPOSE(AV$5:AV$81), Data_TR_USD!$B475:$BZ475, 1/OFFSET(Data_TR_USD!$B$467, AV$88, 0, 1, $B$82)), NA()))</f>
        <v>#N/A</v>
      </c>
      <c r="AW704" s="466" t="e">
        <f t="array" aca="1" ref="AW704" ca="1">IF($B704=AW$85-1, AW$84, IF(AND($B704&gt;=AW$85, $B704&lt;=AW$86), AW$84*SUMPRODUCT(TRANSPOSE(AW$5:AW$81), Data_TR_USD!$B475:$BZ475, 1/OFFSET(Data_TR_USD!$B$467, AW$88, 0, 1, $B$82)), NA()))</f>
        <v>#N/A</v>
      </c>
      <c r="AX704" s="466" t="e">
        <f t="array" aca="1" ref="AX704" ca="1">IF($B704=AX$85-1, AX$84, IF(AND($B704&gt;=AX$85, $B704&lt;=AX$86), AX$84*SUMPRODUCT(TRANSPOSE(AX$5:AX$81), Data_TR_USD!$B475:$BZ475, 1/OFFSET(Data_TR_USD!$B$467, AX$88, 0, 1, $B$82)), NA()))</f>
        <v>#N/A</v>
      </c>
      <c r="AY704" s="466" t="e">
        <f t="array" aca="1" ref="AY704" ca="1">IF($B704=AY$85-1, AY$84, IF(AND($B704&gt;=AY$85, $B704&lt;=AY$86), AY$84*SUMPRODUCT(TRANSPOSE(AY$5:AY$81), Data_TR_USD!$B475:$BZ475, 1/OFFSET(Data_TR_USD!$B$467, AY$88, 0, 1, $B$82)), NA()))</f>
        <v>#N/A</v>
      </c>
      <c r="AZ704" s="466" t="e">
        <f t="array" aca="1" ref="AZ704" ca="1">IF($B704=AZ$85-1, AZ$84, IF(AND($B704&gt;=AZ$85, $B704&lt;=AZ$86), AZ$84*SUMPRODUCT(TRANSPOSE(AZ$5:AZ$81), Data_TR_USD!$B475:$BZ475, 1/OFFSET(Data_TR_USD!$B$467, AZ$88, 0, 1, $B$82)), NA()))</f>
        <v>#N/A</v>
      </c>
      <c r="BA704" s="466" t="e">
        <f t="array" aca="1" ref="BA704" ca="1">IF($B704=BA$85-1, BA$84, IF(AND($B704&gt;=BA$85, $B704&lt;=BA$86), BA$84*SUMPRODUCT(TRANSPOSE(BA$5:BA$81), Data_TR_USD!$B475:$BZ475, 1/OFFSET(Data_TR_USD!$B$467, BA$88, 0, 1, $B$82)), NA()))</f>
        <v>#N/A</v>
      </c>
      <c r="BB704" s="466" t="e">
        <f t="array" aca="1" ref="BB704" ca="1">IF($B704=BB$85-1, BB$84, IF(AND($B704&gt;=BB$85, $B704&lt;=BB$86), BB$84*SUMPRODUCT(TRANSPOSE(BB$5:BB$81), Data_TR_USD!$B475:$BZ475, 1/OFFSET(Data_TR_USD!$B$467, BB$88, 0, 1, $B$82)), NA()))</f>
        <v>#N/A</v>
      </c>
      <c r="BC704" s="466" t="e">
        <f t="array" aca="1" ref="BC704" ca="1">IF($B704=BC$85-1, BC$84, IF(AND($B704&gt;=BC$85, $B704&lt;=BC$86), BC$84*SUMPRODUCT(TRANSPOSE(BC$5:BC$81), Data_TR_USD!$B475:$BZ475, 1/OFFSET(Data_TR_USD!$B$467, BC$88, 0, 1, $B$82)), NA()))</f>
        <v>#N/A</v>
      </c>
      <c r="BD704" s="466" t="e">
        <f t="array" aca="1" ref="BD704" ca="1">IF($B704=BD$85-1, BD$84, IF(AND($B704&gt;=BD$85, $B704&lt;=BD$86), BD$84*SUMPRODUCT(TRANSPOSE(BD$5:BD$81), Data_TR_USD!$B475:$BZ475, 1/OFFSET(Data_TR_USD!$B$467, BD$88, 0, 1, $B$82)), NA()))</f>
        <v>#N/A</v>
      </c>
      <c r="BE704" s="466" t="e">
        <f t="array" aca="1" ref="BE704" ca="1">IF($B704=BE$85-1, BE$84, IF(AND($B704&gt;=BE$85, $B704&lt;=BE$86), BE$84*SUMPRODUCT(TRANSPOSE(BE$5:BE$81), Data_TR_USD!$B475:$BZ475, 1/OFFSET(Data_TR_USD!$B$467, BE$88, 0, 1, $B$82)), NA()))</f>
        <v>#N/A</v>
      </c>
      <c r="BF704" s="466" t="e">
        <f t="array" aca="1" ref="BF704" ca="1">IF($B704=BF$85-1, BF$84, IF(AND($B704&gt;=BF$85, $B704&lt;=BF$86), BF$84*SUMPRODUCT(TRANSPOSE(BF$5:BF$81), Data_TR_USD!$B475:$BZ475, 1/OFFSET(Data_TR_USD!$B$467, BF$88, 0, 1, $B$82)), NA()))</f>
        <v>#N/A</v>
      </c>
      <c r="BG704" s="466" t="e">
        <f t="array" aca="1" ref="BG704" ca="1">IF($B704=BG$85-1, BG$84, IF(AND($B704&gt;=BG$85, $B704&lt;=BG$86), BG$84*SUMPRODUCT(TRANSPOSE(BG$5:BG$81), Data_TR_USD!$B475:$BZ475, 1/OFFSET(Data_TR_USD!$B$467, BG$88, 0, 1, $B$82)), NA()))</f>
        <v>#N/A</v>
      </c>
      <c r="BH704" s="466" t="e">
        <f t="array" aca="1" ref="BH704" ca="1">IF($B704=BH$85-1, BH$84, IF(AND($B704&gt;=BH$85, $B704&lt;=BH$86), BH$84*SUMPRODUCT(TRANSPOSE(BH$5:BH$81), Data_TR_USD!$B475:$BZ475, 1/OFFSET(Data_TR_USD!$B$467, BH$88, 0, 1, $B$82)), NA()))</f>
        <v>#N/A</v>
      </c>
      <c r="BI704" s="466" t="e">
        <f t="array" aca="1" ref="BI704" ca="1">IF($B704=BI$85-1, BI$84, IF(AND($B704&gt;=BI$85, $B704&lt;=BI$86), BI$84*SUMPRODUCT(TRANSPOSE(BI$5:BI$81), Data_TR_USD!$B475:$BZ475, 1/OFFSET(Data_TR_USD!$B$467, BI$88, 0, 1, $B$82)), NA()))</f>
        <v>#N/A</v>
      </c>
      <c r="BJ704" s="466" t="e">
        <f t="array" aca="1" ref="BJ704" ca="1">IF($B704=BJ$85-1, BJ$84, IF(AND($B704&gt;=BJ$85, $B704&lt;=BJ$86), BJ$84*SUMPRODUCT(TRANSPOSE(BJ$5:BJ$81), Data_TR_USD!$B475:$BZ475, 1/OFFSET(Data_TR_USD!$B$467, BJ$88, 0, 1, $B$82)), NA()))</f>
        <v>#N/A</v>
      </c>
      <c r="BK704" s="466" t="e">
        <f t="array" aca="1" ref="BK704" ca="1">IF($B704=BK$85-1, BK$84, IF(AND($B704&gt;=BK$85, $B704&lt;=BK$86), BK$84*SUMPRODUCT(TRANSPOSE(BK$5:BK$81), Data_TR_USD!$B475:$BZ475, 1/OFFSET(Data_TR_USD!$B$467, BK$88, 0, 1, $B$82)), NA()))</f>
        <v>#N/A</v>
      </c>
      <c r="BL704" s="466" t="e">
        <f t="array" aca="1" ref="BL704" ca="1">IF($B704=BL$85-1, BL$84, IF(AND($B704&gt;=BL$85, $B704&lt;=BL$86), BL$84*SUMPRODUCT(TRANSPOSE(BL$5:BL$81), Data_TR_USD!$B475:$BZ475, 1/OFFSET(Data_TR_USD!$B$467, BL$88, 0, 1, $B$82)), NA()))</f>
        <v>#N/A</v>
      </c>
      <c r="BM704" s="466" t="e">
        <f t="array" aca="1" ref="BM704" ca="1">IF($B704=BM$85-1, BM$84, IF(AND($B704&gt;=BM$85, $B704&lt;=BM$86), BM$84*SUMPRODUCT(TRANSPOSE(BM$5:BM$81), Data_TR_USD!$B475:$BZ475, 1/OFFSET(Data_TR_USD!$B$467, BM$88, 0, 1, $B$82)), NA()))</f>
        <v>#N/A</v>
      </c>
      <c r="BN704" s="466" t="e">
        <f t="array" aca="1" ref="BN704" ca="1">IF($B704=BN$85-1, BN$84, IF(AND($B704&gt;=BN$85, $B704&lt;=BN$86), BN$84*SUMPRODUCT(TRANSPOSE(BN$5:BN$81), Data_TR_USD!$B475:$BZ475, 1/OFFSET(Data_TR_USD!$B$467, BN$88, 0, 1, $B$82)), NA()))</f>
        <v>#N/A</v>
      </c>
      <c r="BO704" s="466" t="e">
        <f t="array" aca="1" ref="BO704" ca="1">IF($B704=BO$85-1, BO$84, IF(AND($B704&gt;=BO$85, $B704&lt;=BO$86), BO$84*SUMPRODUCT(TRANSPOSE(BO$5:BO$81), Data_TR_USD!$B475:$BZ475, 1/OFFSET(Data_TR_USD!$B$467, BO$88, 0, 1, $B$82)), NA()))</f>
        <v>#N/A</v>
      </c>
      <c r="BP704" s="466" t="e">
        <f t="array" aca="1" ref="BP704" ca="1">IF($B704=BP$85-1, BP$84, IF(AND($B704&gt;=BP$85, $B704&lt;=BP$86), BP$84*SUMPRODUCT(TRANSPOSE(BP$5:BP$81), Data_TR_USD!$B475:$BZ475, 1/OFFSET(Data_TR_USD!$B$467, BP$88, 0, 1, $B$82)), NA()))</f>
        <v>#N/A</v>
      </c>
      <c r="BQ704" s="466" t="e">
        <f t="array" aca="1" ref="BQ704" ca="1">IF($B704=BQ$85-1, BQ$84, IF(AND($B704&gt;=BQ$85, $B704&lt;=BQ$86), BQ$84*SUMPRODUCT(TRANSPOSE(BQ$5:BQ$81), Data_TR_USD!$B475:$BZ475, 1/OFFSET(Data_TR_USD!$B$467, BQ$88, 0, 1, $B$82)), NA()))</f>
        <v>#N/A</v>
      </c>
      <c r="BR704" s="466" t="e">
        <f t="array" aca="1" ref="BR704" ca="1">IF($B704=BR$85-1, BR$84, IF(AND($B704&gt;=BR$85, $B704&lt;=BR$86), BR$84*SUMPRODUCT(TRANSPOSE(BR$5:BR$81), Data_TR_USD!$B475:$BZ475, 1/OFFSET(Data_TR_USD!$B$467, BR$88, 0, 1, $B$82)), NA()))</f>
        <v>#N/A</v>
      </c>
      <c r="BS704" s="466" t="e">
        <f t="array" aca="1" ref="BS704" ca="1">IF($B704=BS$85-1, BS$84, IF(AND($B704&gt;=BS$85, $B704&lt;=BS$86), BS$84*SUMPRODUCT(TRANSPOSE(BS$5:BS$81), Data_TR_USD!$B475:$BZ475, 1/OFFSET(Data_TR_USD!$B$467, BS$88, 0, 1, $B$82)), NA()))</f>
        <v>#N/A</v>
      </c>
    </row>
    <row r="705" spans="2:71">
      <c r="B705" s="48">
        <f t="shared" si="1087"/>
        <v>1879</v>
      </c>
      <c r="E705" s="52"/>
      <c r="M705" s="466" t="e">
        <f t="array" aca="1" ref="M705" ca="1">IF($B705=M$85-1, M$84, IF(AND($B705&gt;=M$85, $B705&lt;=M$86), M$84*SUMPRODUCT(TRANSPOSE(M$5:M$81), Data_TR_USD!$B476:$BZ476, 1/OFFSET(Data_TR_USD!$B$467, M$88, 0, 1, $B$82)), NA()))</f>
        <v>#N/A</v>
      </c>
      <c r="N705" s="466" t="e">
        <f t="array" aca="1" ref="N705" ca="1">IF($B705=N$85-1, N$84, IF(AND($B705&gt;=N$85, $B705&lt;=N$86), N$84*SUMPRODUCT(TRANSPOSE(N$5:N$81), Data_TR_USD!$B476:$BZ476, 1/OFFSET(Data_TR_USD!$B$467, N$88, 0, 1, $B$82)), NA()))</f>
        <v>#N/A</v>
      </c>
      <c r="X705" s="466" t="e">
        <f t="array" aca="1" ref="X705" ca="1">IF($B705=X$85-1, X$84, IF(AND($B705&gt;=X$85, $B705&lt;=X$86), X$84*SUMPRODUCT(TRANSPOSE(X$5:X$81), Data_TR_USD!$B476:$BZ476, 1/OFFSET(Data_TR_USD!$B$467, X$88, 0, 1, $B$82)), NA()))</f>
        <v>#N/A</v>
      </c>
      <c r="Y705" s="466" t="e">
        <f t="array" aca="1" ref="Y705" ca="1">IF($B705=Y$85-1, Y$84, IF(AND($B705&gt;=Y$85, $B705&lt;=Y$86), Y$84*SUMPRODUCT(TRANSPOSE(Y$5:Y$81), Data_TR_USD!$B476:$BZ476, 1/OFFSET(Data_TR_USD!$B$467, Y$88, 0, 1, $B$82)), NA()))</f>
        <v>#N/A</v>
      </c>
      <c r="AA705" s="466" t="e">
        <f t="array" aca="1" ref="AA705" ca="1">IF($B705=AA$85-1, AA$84, IF(AND($B705&gt;=AA$85, $B705&lt;=AA$86), AA$84*SUMPRODUCT(TRANSPOSE(AA$5:AA$81), Data_TR_USD!$B476:$BZ476, 1/OFFSET(Data_TR_USD!$B$467, AA$88, 0, 1, $B$82)), NA()))</f>
        <v>#N/A</v>
      </c>
      <c r="AB705" s="466" t="e">
        <f t="array" aca="1" ref="AB705" ca="1">IF($B705=AB$85-1, AB$84, IF(AND($B705&gt;=AB$85, $B705&lt;=AB$86), AB$84*SUMPRODUCT(TRANSPOSE(AB$5:AB$81), Data_TR_USD!$B476:$BZ476, 1/OFFSET(Data_TR_USD!$B$467, AB$88, 0, 1, $B$82)), NA()))</f>
        <v>#N/A</v>
      </c>
      <c r="AC705" s="466" t="e">
        <f t="array" aca="1" ref="AC705" ca="1">IF($B705=AC$85-1, AC$84, IF(AND($B705&gt;=AC$85, $B705&lt;=AC$86), AC$84*SUMPRODUCT(TRANSPOSE(AC$5:AC$81), Data_TR_USD!$B476:$BZ476, 1/OFFSET(Data_TR_USD!$B$467, AC$88, 0, 1, $B$82)), NA()))</f>
        <v>#N/A</v>
      </c>
      <c r="AD705" s="466" t="e">
        <f t="array" aca="1" ref="AD705" ca="1">IF($B705=AD$85-1, AD$84, IF(AND($B705&gt;=AD$85, $B705&lt;=AD$86), AD$84*SUMPRODUCT(TRANSPOSE(AD$5:AD$81), Data_TR_USD!$B476:$BZ476, 1/OFFSET(Data_TR_USD!$B$467, AD$88, 0, 1, $B$82)), NA()))</f>
        <v>#N/A</v>
      </c>
      <c r="AE705" s="466" t="e">
        <f t="array" aca="1" ref="AE705" ca="1">IF($B705=AE$85-1, AE$84, IF(AND($B705&gt;=AE$85, $B705&lt;=AE$86), AE$84*SUMPRODUCT(TRANSPOSE(AE$5:AE$81), Data_TR_USD!$B476:$BZ476, 1/OFFSET(Data_TR_USD!$B$467, AE$88, 0, 1, $B$82)), NA()))</f>
        <v>#N/A</v>
      </c>
      <c r="AG705" s="466" t="e">
        <f t="array" aca="1" ref="AG705" ca="1">IF($B705=AG$85-1, AG$84, IF(AND($B705&gt;=AG$85, $B705&lt;=AG$86), AG$84*SUMPRODUCT(TRANSPOSE(AG$5:AG$81), Data_TR_USD!$B476:$BZ476, 1/OFFSET(Data_TR_USD!$B$467, AG$88, 0, 1, $B$82)), NA()))</f>
        <v>#N/A</v>
      </c>
      <c r="AM705" s="466" t="e">
        <f t="array" aca="1" ref="AM705" ca="1">IF($B705=AM$85-1, AM$84, IF(AND($B705&gt;=AM$85, $B705&lt;=AM$86), AM$84*SUMPRODUCT(TRANSPOSE(AM$5:AM$81), Data_TR_USD!$B476:$BZ476, 1/OFFSET(Data_TR_USD!$B$467, AM$88, 0, 1, $B$82)), NA()))</f>
        <v>#N/A</v>
      </c>
      <c r="AN705" s="466" t="e">
        <f t="array" aca="1" ref="AN705" ca="1">IF($B705=AN$85-1, AN$84, IF(AND($B705&gt;=AN$85, $B705&lt;=AN$86), AN$84*SUMPRODUCT(TRANSPOSE(AN$5:AN$81), Data_TR_USD!$B476:$BZ476, 1/OFFSET(Data_TR_USD!$B$467, AN$88, 0, 1, $B$82)), NA()))</f>
        <v>#N/A</v>
      </c>
      <c r="AO705" s="466" t="e">
        <f t="array" aca="1" ref="AO705" ca="1">IF($B705=AO$85-1, AO$84, IF(AND($B705&gt;=AO$85, $B705&lt;=AO$86), AO$84*SUMPRODUCT(TRANSPOSE(AO$5:AO$81), Data_TR_USD!$B476:$BZ476, 1/OFFSET(Data_TR_USD!$B$467, AO$88, 0, 1, $B$82)), NA()))</f>
        <v>#N/A</v>
      </c>
      <c r="AP705" s="466" t="e">
        <f t="array" aca="1" ref="AP705" ca="1">IF($B705=AP$85-1, AP$84, IF(AND($B705&gt;=AP$85, $B705&lt;=AP$86), AP$84*SUMPRODUCT(TRANSPOSE(AP$5:AP$81), Data_TR_USD!$B476:$BZ476, 1/OFFSET(Data_TR_USD!$B$467, AP$88, 0, 1, $B$82)), NA()))</f>
        <v>#N/A</v>
      </c>
      <c r="AQ705" s="466" t="e">
        <f t="array" aca="1" ref="AQ705" ca="1">IF($B705=AQ$85-1, AQ$84, IF(AND($B705&gt;=AQ$85, $B705&lt;=AQ$86), AQ$84*SUMPRODUCT(TRANSPOSE(AQ$5:AQ$81), Data_TR_USD!$B476:$BZ476, 1/OFFSET(Data_TR_USD!$B$467, AQ$88, 0, 1, $B$82)), NA()))</f>
        <v>#N/A</v>
      </c>
      <c r="AS705" s="466" t="e">
        <f t="array" aca="1" ref="AS705" ca="1">IF($B705=AS$85-1, AS$84, IF(AND($B705&gt;=AS$85, $B705&lt;=AS$86), AS$84*SUMPRODUCT(TRANSPOSE(AS$5:AS$81), Data_TR_USD!$B476:$BZ476, 1/OFFSET(Data_TR_USD!$B$467, AS$88, 0, 1, $B$82)), NA()))</f>
        <v>#N/A</v>
      </c>
      <c r="AU705" s="466" t="e">
        <f t="array" aca="1" ref="AU705" ca="1">IF($B705=AU$85-1, AU$84, IF(AND($B705&gt;=AU$85, $B705&lt;=AU$86), AU$84*SUMPRODUCT(TRANSPOSE(AU$5:AU$81), Data_TR_USD!$B476:$BZ476, 1/OFFSET(Data_TR_USD!$B$467, AU$88, 0, 1, $B$82)), NA()))</f>
        <v>#N/A</v>
      </c>
      <c r="AV705" s="466" t="e">
        <f t="array" aca="1" ref="AV705" ca="1">IF($B705=AV$85-1, AV$84, IF(AND($B705&gt;=AV$85, $B705&lt;=AV$86), AV$84*SUMPRODUCT(TRANSPOSE(AV$5:AV$81), Data_TR_USD!$B476:$BZ476, 1/OFFSET(Data_TR_USD!$B$467, AV$88, 0, 1, $B$82)), NA()))</f>
        <v>#N/A</v>
      </c>
      <c r="AW705" s="466" t="e">
        <f t="array" aca="1" ref="AW705" ca="1">IF($B705=AW$85-1, AW$84, IF(AND($B705&gt;=AW$85, $B705&lt;=AW$86), AW$84*SUMPRODUCT(TRANSPOSE(AW$5:AW$81), Data_TR_USD!$B476:$BZ476, 1/OFFSET(Data_TR_USD!$B$467, AW$88, 0, 1, $B$82)), NA()))</f>
        <v>#N/A</v>
      </c>
      <c r="AX705" s="466" t="e">
        <f t="array" aca="1" ref="AX705" ca="1">IF($B705=AX$85-1, AX$84, IF(AND($B705&gt;=AX$85, $B705&lt;=AX$86), AX$84*SUMPRODUCT(TRANSPOSE(AX$5:AX$81), Data_TR_USD!$B476:$BZ476, 1/OFFSET(Data_TR_USD!$B$467, AX$88, 0, 1, $B$82)), NA()))</f>
        <v>#N/A</v>
      </c>
      <c r="AY705" s="466" t="e">
        <f t="array" aca="1" ref="AY705" ca="1">IF($B705=AY$85-1, AY$84, IF(AND($B705&gt;=AY$85, $B705&lt;=AY$86), AY$84*SUMPRODUCT(TRANSPOSE(AY$5:AY$81), Data_TR_USD!$B476:$BZ476, 1/OFFSET(Data_TR_USD!$B$467, AY$88, 0, 1, $B$82)), NA()))</f>
        <v>#N/A</v>
      </c>
      <c r="AZ705" s="466" t="e">
        <f t="array" aca="1" ref="AZ705" ca="1">IF($B705=AZ$85-1, AZ$84, IF(AND($B705&gt;=AZ$85, $B705&lt;=AZ$86), AZ$84*SUMPRODUCT(TRANSPOSE(AZ$5:AZ$81), Data_TR_USD!$B476:$BZ476, 1/OFFSET(Data_TR_USD!$B$467, AZ$88, 0, 1, $B$82)), NA()))</f>
        <v>#N/A</v>
      </c>
      <c r="BA705" s="466" t="e">
        <f t="array" aca="1" ref="BA705" ca="1">IF($B705=BA$85-1, BA$84, IF(AND($B705&gt;=BA$85, $B705&lt;=BA$86), BA$84*SUMPRODUCT(TRANSPOSE(BA$5:BA$81), Data_TR_USD!$B476:$BZ476, 1/OFFSET(Data_TR_USD!$B$467, BA$88, 0, 1, $B$82)), NA()))</f>
        <v>#N/A</v>
      </c>
      <c r="BB705" s="466" t="e">
        <f t="array" aca="1" ref="BB705" ca="1">IF($B705=BB$85-1, BB$84, IF(AND($B705&gt;=BB$85, $B705&lt;=BB$86), BB$84*SUMPRODUCT(TRANSPOSE(BB$5:BB$81), Data_TR_USD!$B476:$BZ476, 1/OFFSET(Data_TR_USD!$B$467, BB$88, 0, 1, $B$82)), NA()))</f>
        <v>#N/A</v>
      </c>
      <c r="BC705" s="466" t="e">
        <f t="array" aca="1" ref="BC705" ca="1">IF($B705=BC$85-1, BC$84, IF(AND($B705&gt;=BC$85, $B705&lt;=BC$86), BC$84*SUMPRODUCT(TRANSPOSE(BC$5:BC$81), Data_TR_USD!$B476:$BZ476, 1/OFFSET(Data_TR_USD!$B$467, BC$88, 0, 1, $B$82)), NA()))</f>
        <v>#N/A</v>
      </c>
      <c r="BD705" s="466" t="e">
        <f t="array" aca="1" ref="BD705" ca="1">IF($B705=BD$85-1, BD$84, IF(AND($B705&gt;=BD$85, $B705&lt;=BD$86), BD$84*SUMPRODUCT(TRANSPOSE(BD$5:BD$81), Data_TR_USD!$B476:$BZ476, 1/OFFSET(Data_TR_USD!$B$467, BD$88, 0, 1, $B$82)), NA()))</f>
        <v>#N/A</v>
      </c>
      <c r="BE705" s="466" t="e">
        <f t="array" aca="1" ref="BE705" ca="1">IF($B705=BE$85-1, BE$84, IF(AND($B705&gt;=BE$85, $B705&lt;=BE$86), BE$84*SUMPRODUCT(TRANSPOSE(BE$5:BE$81), Data_TR_USD!$B476:$BZ476, 1/OFFSET(Data_TR_USD!$B$467, BE$88, 0, 1, $B$82)), NA()))</f>
        <v>#N/A</v>
      </c>
      <c r="BF705" s="466" t="e">
        <f t="array" aca="1" ref="BF705" ca="1">IF($B705=BF$85-1, BF$84, IF(AND($B705&gt;=BF$85, $B705&lt;=BF$86), BF$84*SUMPRODUCT(TRANSPOSE(BF$5:BF$81), Data_TR_USD!$B476:$BZ476, 1/OFFSET(Data_TR_USD!$B$467, BF$88, 0, 1, $B$82)), NA()))</f>
        <v>#N/A</v>
      </c>
      <c r="BG705" s="466" t="e">
        <f t="array" aca="1" ref="BG705" ca="1">IF($B705=BG$85-1, BG$84, IF(AND($B705&gt;=BG$85, $B705&lt;=BG$86), BG$84*SUMPRODUCT(TRANSPOSE(BG$5:BG$81), Data_TR_USD!$B476:$BZ476, 1/OFFSET(Data_TR_USD!$B$467, BG$88, 0, 1, $B$82)), NA()))</f>
        <v>#N/A</v>
      </c>
      <c r="BH705" s="466" t="e">
        <f t="array" aca="1" ref="BH705" ca="1">IF($B705=BH$85-1, BH$84, IF(AND($B705&gt;=BH$85, $B705&lt;=BH$86), BH$84*SUMPRODUCT(TRANSPOSE(BH$5:BH$81), Data_TR_USD!$B476:$BZ476, 1/OFFSET(Data_TR_USD!$B$467, BH$88, 0, 1, $B$82)), NA()))</f>
        <v>#N/A</v>
      </c>
      <c r="BI705" s="466" t="e">
        <f t="array" aca="1" ref="BI705" ca="1">IF($B705=BI$85-1, BI$84, IF(AND($B705&gt;=BI$85, $B705&lt;=BI$86), BI$84*SUMPRODUCT(TRANSPOSE(BI$5:BI$81), Data_TR_USD!$B476:$BZ476, 1/OFFSET(Data_TR_USD!$B$467, BI$88, 0, 1, $B$82)), NA()))</f>
        <v>#N/A</v>
      </c>
      <c r="BJ705" s="466" t="e">
        <f t="array" aca="1" ref="BJ705" ca="1">IF($B705=BJ$85-1, BJ$84, IF(AND($B705&gt;=BJ$85, $B705&lt;=BJ$86), BJ$84*SUMPRODUCT(TRANSPOSE(BJ$5:BJ$81), Data_TR_USD!$B476:$BZ476, 1/OFFSET(Data_TR_USD!$B$467, BJ$88, 0, 1, $B$82)), NA()))</f>
        <v>#N/A</v>
      </c>
      <c r="BK705" s="466" t="e">
        <f t="array" aca="1" ref="BK705" ca="1">IF($B705=BK$85-1, BK$84, IF(AND($B705&gt;=BK$85, $B705&lt;=BK$86), BK$84*SUMPRODUCT(TRANSPOSE(BK$5:BK$81), Data_TR_USD!$B476:$BZ476, 1/OFFSET(Data_TR_USD!$B$467, BK$88, 0, 1, $B$82)), NA()))</f>
        <v>#N/A</v>
      </c>
      <c r="BL705" s="466" t="e">
        <f t="array" aca="1" ref="BL705" ca="1">IF($B705=BL$85-1, BL$84, IF(AND($B705&gt;=BL$85, $B705&lt;=BL$86), BL$84*SUMPRODUCT(TRANSPOSE(BL$5:BL$81), Data_TR_USD!$B476:$BZ476, 1/OFFSET(Data_TR_USD!$B$467, BL$88, 0, 1, $B$82)), NA()))</f>
        <v>#N/A</v>
      </c>
      <c r="BM705" s="466" t="e">
        <f t="array" aca="1" ref="BM705" ca="1">IF($B705=BM$85-1, BM$84, IF(AND($B705&gt;=BM$85, $B705&lt;=BM$86), BM$84*SUMPRODUCT(TRANSPOSE(BM$5:BM$81), Data_TR_USD!$B476:$BZ476, 1/OFFSET(Data_TR_USD!$B$467, BM$88, 0, 1, $B$82)), NA()))</f>
        <v>#N/A</v>
      </c>
      <c r="BN705" s="466" t="e">
        <f t="array" aca="1" ref="BN705" ca="1">IF($B705=BN$85-1, BN$84, IF(AND($B705&gt;=BN$85, $B705&lt;=BN$86), BN$84*SUMPRODUCT(TRANSPOSE(BN$5:BN$81), Data_TR_USD!$B476:$BZ476, 1/OFFSET(Data_TR_USD!$B$467, BN$88, 0, 1, $B$82)), NA()))</f>
        <v>#N/A</v>
      </c>
      <c r="BO705" s="466" t="e">
        <f t="array" aca="1" ref="BO705" ca="1">IF($B705=BO$85-1, BO$84, IF(AND($B705&gt;=BO$85, $B705&lt;=BO$86), BO$84*SUMPRODUCT(TRANSPOSE(BO$5:BO$81), Data_TR_USD!$B476:$BZ476, 1/OFFSET(Data_TR_USD!$B$467, BO$88, 0, 1, $B$82)), NA()))</f>
        <v>#N/A</v>
      </c>
      <c r="BP705" s="466" t="e">
        <f t="array" aca="1" ref="BP705" ca="1">IF($B705=BP$85-1, BP$84, IF(AND($B705&gt;=BP$85, $B705&lt;=BP$86), BP$84*SUMPRODUCT(TRANSPOSE(BP$5:BP$81), Data_TR_USD!$B476:$BZ476, 1/OFFSET(Data_TR_USD!$B$467, BP$88, 0, 1, $B$82)), NA()))</f>
        <v>#N/A</v>
      </c>
      <c r="BQ705" s="466" t="e">
        <f t="array" aca="1" ref="BQ705" ca="1">IF($B705=BQ$85-1, BQ$84, IF(AND($B705&gt;=BQ$85, $B705&lt;=BQ$86), BQ$84*SUMPRODUCT(TRANSPOSE(BQ$5:BQ$81), Data_TR_USD!$B476:$BZ476, 1/OFFSET(Data_TR_USD!$B$467, BQ$88, 0, 1, $B$82)), NA()))</f>
        <v>#N/A</v>
      </c>
      <c r="BR705" s="466" t="e">
        <f t="array" aca="1" ref="BR705" ca="1">IF($B705=BR$85-1, BR$84, IF(AND($B705&gt;=BR$85, $B705&lt;=BR$86), BR$84*SUMPRODUCT(TRANSPOSE(BR$5:BR$81), Data_TR_USD!$B476:$BZ476, 1/OFFSET(Data_TR_USD!$B$467, BR$88, 0, 1, $B$82)), NA()))</f>
        <v>#N/A</v>
      </c>
      <c r="BS705" s="466" t="e">
        <f t="array" aca="1" ref="BS705" ca="1">IF($B705=BS$85-1, BS$84, IF(AND($B705&gt;=BS$85, $B705&lt;=BS$86), BS$84*SUMPRODUCT(TRANSPOSE(BS$5:BS$81), Data_TR_USD!$B476:$BZ476, 1/OFFSET(Data_TR_USD!$B$467, BS$88, 0, 1, $B$82)), NA()))</f>
        <v>#N/A</v>
      </c>
    </row>
    <row r="706" spans="2:71">
      <c r="B706" s="48">
        <f t="shared" si="1087"/>
        <v>1880</v>
      </c>
      <c r="E706" s="52"/>
      <c r="M706" s="466" t="e">
        <f t="array" aca="1" ref="M706" ca="1">IF($B706=M$85-1, M$84, IF(AND($B706&gt;=M$85, $B706&lt;=M$86), M$84*SUMPRODUCT(TRANSPOSE(M$5:M$81), Data_TR_USD!$B477:$BZ477, 1/OFFSET(Data_TR_USD!$B$467, M$88, 0, 1, $B$82)), NA()))</f>
        <v>#N/A</v>
      </c>
      <c r="N706" s="466" t="e">
        <f t="array" aca="1" ref="N706" ca="1">IF($B706=N$85-1, N$84, IF(AND($B706&gt;=N$85, $B706&lt;=N$86), N$84*SUMPRODUCT(TRANSPOSE(N$5:N$81), Data_TR_USD!$B477:$BZ477, 1/OFFSET(Data_TR_USD!$B$467, N$88, 0, 1, $B$82)), NA()))</f>
        <v>#N/A</v>
      </c>
      <c r="X706" s="466" t="e">
        <f t="array" aca="1" ref="X706" ca="1">IF($B706=X$85-1, X$84, IF(AND($B706&gt;=X$85, $B706&lt;=X$86), X$84*SUMPRODUCT(TRANSPOSE(X$5:X$81), Data_TR_USD!$B477:$BZ477, 1/OFFSET(Data_TR_USD!$B$467, X$88, 0, 1, $B$82)), NA()))</f>
        <v>#N/A</v>
      </c>
      <c r="Y706" s="466" t="e">
        <f t="array" aca="1" ref="Y706" ca="1">IF($B706=Y$85-1, Y$84, IF(AND($B706&gt;=Y$85, $B706&lt;=Y$86), Y$84*SUMPRODUCT(TRANSPOSE(Y$5:Y$81), Data_TR_USD!$B477:$BZ477, 1/OFFSET(Data_TR_USD!$B$467, Y$88, 0, 1, $B$82)), NA()))</f>
        <v>#N/A</v>
      </c>
      <c r="AA706" s="466" t="e">
        <f t="array" aca="1" ref="AA706" ca="1">IF($B706=AA$85-1, AA$84, IF(AND($B706&gt;=AA$85, $B706&lt;=AA$86), AA$84*SUMPRODUCT(TRANSPOSE(AA$5:AA$81), Data_TR_USD!$B477:$BZ477, 1/OFFSET(Data_TR_USD!$B$467, AA$88, 0, 1, $B$82)), NA()))</f>
        <v>#N/A</v>
      </c>
      <c r="AB706" s="466" t="e">
        <f t="array" aca="1" ref="AB706" ca="1">IF($B706=AB$85-1, AB$84, IF(AND($B706&gt;=AB$85, $B706&lt;=AB$86), AB$84*SUMPRODUCT(TRANSPOSE(AB$5:AB$81), Data_TR_USD!$B477:$BZ477, 1/OFFSET(Data_TR_USD!$B$467, AB$88, 0, 1, $B$82)), NA()))</f>
        <v>#N/A</v>
      </c>
      <c r="AC706" s="466" t="e">
        <f t="array" aca="1" ref="AC706" ca="1">IF($B706=AC$85-1, AC$84, IF(AND($B706&gt;=AC$85, $B706&lt;=AC$86), AC$84*SUMPRODUCT(TRANSPOSE(AC$5:AC$81), Data_TR_USD!$B477:$BZ477, 1/OFFSET(Data_TR_USD!$B$467, AC$88, 0, 1, $B$82)), NA()))</f>
        <v>#N/A</v>
      </c>
      <c r="AD706" s="466" t="e">
        <f t="array" aca="1" ref="AD706" ca="1">IF($B706=AD$85-1, AD$84, IF(AND($B706&gt;=AD$85, $B706&lt;=AD$86), AD$84*SUMPRODUCT(TRANSPOSE(AD$5:AD$81), Data_TR_USD!$B477:$BZ477, 1/OFFSET(Data_TR_USD!$B$467, AD$88, 0, 1, $B$82)), NA()))</f>
        <v>#N/A</v>
      </c>
      <c r="AE706" s="466" t="e">
        <f t="array" aca="1" ref="AE706" ca="1">IF($B706=AE$85-1, AE$84, IF(AND($B706&gt;=AE$85, $B706&lt;=AE$86), AE$84*SUMPRODUCT(TRANSPOSE(AE$5:AE$81), Data_TR_USD!$B477:$BZ477, 1/OFFSET(Data_TR_USD!$B$467, AE$88, 0, 1, $B$82)), NA()))</f>
        <v>#N/A</v>
      </c>
      <c r="AG706" s="466" t="e">
        <f t="array" aca="1" ref="AG706" ca="1">IF($B706=AG$85-1, AG$84, IF(AND($B706&gt;=AG$85, $B706&lt;=AG$86), AG$84*SUMPRODUCT(TRANSPOSE(AG$5:AG$81), Data_TR_USD!$B477:$BZ477, 1/OFFSET(Data_TR_USD!$B$467, AG$88, 0, 1, $B$82)), NA()))</f>
        <v>#N/A</v>
      </c>
      <c r="AM706" s="466" t="e">
        <f t="array" aca="1" ref="AM706" ca="1">IF($B706=AM$85-1, AM$84, IF(AND($B706&gt;=AM$85, $B706&lt;=AM$86), AM$84*SUMPRODUCT(TRANSPOSE(AM$5:AM$81), Data_TR_USD!$B477:$BZ477, 1/OFFSET(Data_TR_USD!$B$467, AM$88, 0, 1, $B$82)), NA()))</f>
        <v>#N/A</v>
      </c>
      <c r="AN706" s="466" t="e">
        <f t="array" aca="1" ref="AN706" ca="1">IF($B706=AN$85-1, AN$84, IF(AND($B706&gt;=AN$85, $B706&lt;=AN$86), AN$84*SUMPRODUCT(TRANSPOSE(AN$5:AN$81), Data_TR_USD!$B477:$BZ477, 1/OFFSET(Data_TR_USD!$B$467, AN$88, 0, 1, $B$82)), NA()))</f>
        <v>#N/A</v>
      </c>
      <c r="AO706" s="466" t="e">
        <f t="array" aca="1" ref="AO706" ca="1">IF($B706=AO$85-1, AO$84, IF(AND($B706&gt;=AO$85, $B706&lt;=AO$86), AO$84*SUMPRODUCT(TRANSPOSE(AO$5:AO$81), Data_TR_USD!$B477:$BZ477, 1/OFFSET(Data_TR_USD!$B$467, AO$88, 0, 1, $B$82)), NA()))</f>
        <v>#N/A</v>
      </c>
      <c r="AP706" s="466" t="e">
        <f t="array" aca="1" ref="AP706" ca="1">IF($B706=AP$85-1, AP$84, IF(AND($B706&gt;=AP$85, $B706&lt;=AP$86), AP$84*SUMPRODUCT(TRANSPOSE(AP$5:AP$81), Data_TR_USD!$B477:$BZ477, 1/OFFSET(Data_TR_USD!$B$467, AP$88, 0, 1, $B$82)), NA()))</f>
        <v>#N/A</v>
      </c>
      <c r="AQ706" s="466" t="e">
        <f t="array" aca="1" ref="AQ706" ca="1">IF($B706=AQ$85-1, AQ$84, IF(AND($B706&gt;=AQ$85, $B706&lt;=AQ$86), AQ$84*SUMPRODUCT(TRANSPOSE(AQ$5:AQ$81), Data_TR_USD!$B477:$BZ477, 1/OFFSET(Data_TR_USD!$B$467, AQ$88, 0, 1, $B$82)), NA()))</f>
        <v>#N/A</v>
      </c>
      <c r="AS706" s="466" t="e">
        <f t="array" aca="1" ref="AS706" ca="1">IF($B706=AS$85-1, AS$84, IF(AND($B706&gt;=AS$85, $B706&lt;=AS$86), AS$84*SUMPRODUCT(TRANSPOSE(AS$5:AS$81), Data_TR_USD!$B477:$BZ477, 1/OFFSET(Data_TR_USD!$B$467, AS$88, 0, 1, $B$82)), NA()))</f>
        <v>#N/A</v>
      </c>
      <c r="AU706" s="466" t="e">
        <f t="array" aca="1" ref="AU706" ca="1">IF($B706=AU$85-1, AU$84, IF(AND($B706&gt;=AU$85, $B706&lt;=AU$86), AU$84*SUMPRODUCT(TRANSPOSE(AU$5:AU$81), Data_TR_USD!$B477:$BZ477, 1/OFFSET(Data_TR_USD!$B$467, AU$88, 0, 1, $B$82)), NA()))</f>
        <v>#N/A</v>
      </c>
      <c r="AV706" s="466" t="e">
        <f t="array" aca="1" ref="AV706" ca="1">IF($B706=AV$85-1, AV$84, IF(AND($B706&gt;=AV$85, $B706&lt;=AV$86), AV$84*SUMPRODUCT(TRANSPOSE(AV$5:AV$81), Data_TR_USD!$B477:$BZ477, 1/OFFSET(Data_TR_USD!$B$467, AV$88, 0, 1, $B$82)), NA()))</f>
        <v>#N/A</v>
      </c>
      <c r="AW706" s="466" t="e">
        <f t="array" aca="1" ref="AW706" ca="1">IF($B706=AW$85-1, AW$84, IF(AND($B706&gt;=AW$85, $B706&lt;=AW$86), AW$84*SUMPRODUCT(TRANSPOSE(AW$5:AW$81), Data_TR_USD!$B477:$BZ477, 1/OFFSET(Data_TR_USD!$B$467, AW$88, 0, 1, $B$82)), NA()))</f>
        <v>#N/A</v>
      </c>
      <c r="AX706" s="466" t="e">
        <f t="array" aca="1" ref="AX706" ca="1">IF($B706=AX$85-1, AX$84, IF(AND($B706&gt;=AX$85, $B706&lt;=AX$86), AX$84*SUMPRODUCT(TRANSPOSE(AX$5:AX$81), Data_TR_USD!$B477:$BZ477, 1/OFFSET(Data_TR_USD!$B$467, AX$88, 0, 1, $B$82)), NA()))</f>
        <v>#N/A</v>
      </c>
      <c r="AY706" s="466" t="e">
        <f t="array" aca="1" ref="AY706" ca="1">IF($B706=AY$85-1, AY$84, IF(AND($B706&gt;=AY$85, $B706&lt;=AY$86), AY$84*SUMPRODUCT(TRANSPOSE(AY$5:AY$81), Data_TR_USD!$B477:$BZ477, 1/OFFSET(Data_TR_USD!$B$467, AY$88, 0, 1, $B$82)), NA()))</f>
        <v>#N/A</v>
      </c>
      <c r="AZ706" s="466" t="e">
        <f t="array" aca="1" ref="AZ706" ca="1">IF($B706=AZ$85-1, AZ$84, IF(AND($B706&gt;=AZ$85, $B706&lt;=AZ$86), AZ$84*SUMPRODUCT(TRANSPOSE(AZ$5:AZ$81), Data_TR_USD!$B477:$BZ477, 1/OFFSET(Data_TR_USD!$B$467, AZ$88, 0, 1, $B$82)), NA()))</f>
        <v>#N/A</v>
      </c>
      <c r="BA706" s="466" t="e">
        <f t="array" aca="1" ref="BA706" ca="1">IF($B706=BA$85-1, BA$84, IF(AND($B706&gt;=BA$85, $B706&lt;=BA$86), BA$84*SUMPRODUCT(TRANSPOSE(BA$5:BA$81), Data_TR_USD!$B477:$BZ477, 1/OFFSET(Data_TR_USD!$B$467, BA$88, 0, 1, $B$82)), NA()))</f>
        <v>#N/A</v>
      </c>
      <c r="BB706" s="466" t="e">
        <f t="array" aca="1" ref="BB706" ca="1">IF($B706=BB$85-1, BB$84, IF(AND($B706&gt;=BB$85, $B706&lt;=BB$86), BB$84*SUMPRODUCT(TRANSPOSE(BB$5:BB$81), Data_TR_USD!$B477:$BZ477, 1/OFFSET(Data_TR_USD!$B$467, BB$88, 0, 1, $B$82)), NA()))</f>
        <v>#N/A</v>
      </c>
      <c r="BC706" s="466" t="e">
        <f t="array" aca="1" ref="BC706" ca="1">IF($B706=BC$85-1, BC$84, IF(AND($B706&gt;=BC$85, $B706&lt;=BC$86), BC$84*SUMPRODUCT(TRANSPOSE(BC$5:BC$81), Data_TR_USD!$B477:$BZ477, 1/OFFSET(Data_TR_USD!$B$467, BC$88, 0, 1, $B$82)), NA()))</f>
        <v>#N/A</v>
      </c>
      <c r="BD706" s="466" t="e">
        <f t="array" aca="1" ref="BD706" ca="1">IF($B706=BD$85-1, BD$84, IF(AND($B706&gt;=BD$85, $B706&lt;=BD$86), BD$84*SUMPRODUCT(TRANSPOSE(BD$5:BD$81), Data_TR_USD!$B477:$BZ477, 1/OFFSET(Data_TR_USD!$B$467, BD$88, 0, 1, $B$82)), NA()))</f>
        <v>#N/A</v>
      </c>
      <c r="BE706" s="466" t="e">
        <f t="array" aca="1" ref="BE706" ca="1">IF($B706=BE$85-1, BE$84, IF(AND($B706&gt;=BE$85, $B706&lt;=BE$86), BE$84*SUMPRODUCT(TRANSPOSE(BE$5:BE$81), Data_TR_USD!$B477:$BZ477, 1/OFFSET(Data_TR_USD!$B$467, BE$88, 0, 1, $B$82)), NA()))</f>
        <v>#N/A</v>
      </c>
      <c r="BF706" s="466" t="e">
        <f t="array" aca="1" ref="BF706" ca="1">IF($B706=BF$85-1, BF$84, IF(AND($B706&gt;=BF$85, $B706&lt;=BF$86), BF$84*SUMPRODUCT(TRANSPOSE(BF$5:BF$81), Data_TR_USD!$B477:$BZ477, 1/OFFSET(Data_TR_USD!$B$467, BF$88, 0, 1, $B$82)), NA()))</f>
        <v>#N/A</v>
      </c>
      <c r="BG706" s="466" t="e">
        <f t="array" aca="1" ref="BG706" ca="1">IF($B706=BG$85-1, BG$84, IF(AND($B706&gt;=BG$85, $B706&lt;=BG$86), BG$84*SUMPRODUCT(TRANSPOSE(BG$5:BG$81), Data_TR_USD!$B477:$BZ477, 1/OFFSET(Data_TR_USD!$B$467, BG$88, 0, 1, $B$82)), NA()))</f>
        <v>#N/A</v>
      </c>
      <c r="BH706" s="466" t="e">
        <f t="array" aca="1" ref="BH706" ca="1">IF($B706=BH$85-1, BH$84, IF(AND($B706&gt;=BH$85, $B706&lt;=BH$86), BH$84*SUMPRODUCT(TRANSPOSE(BH$5:BH$81), Data_TR_USD!$B477:$BZ477, 1/OFFSET(Data_TR_USD!$B$467, BH$88, 0, 1, $B$82)), NA()))</f>
        <v>#N/A</v>
      </c>
      <c r="BI706" s="466" t="e">
        <f t="array" aca="1" ref="BI706" ca="1">IF($B706=BI$85-1, BI$84, IF(AND($B706&gt;=BI$85, $B706&lt;=BI$86), BI$84*SUMPRODUCT(TRANSPOSE(BI$5:BI$81), Data_TR_USD!$B477:$BZ477, 1/OFFSET(Data_TR_USD!$B$467, BI$88, 0, 1, $B$82)), NA()))</f>
        <v>#N/A</v>
      </c>
      <c r="BJ706" s="466" t="e">
        <f t="array" aca="1" ref="BJ706" ca="1">IF($B706=BJ$85-1, BJ$84, IF(AND($B706&gt;=BJ$85, $B706&lt;=BJ$86), BJ$84*SUMPRODUCT(TRANSPOSE(BJ$5:BJ$81), Data_TR_USD!$B477:$BZ477, 1/OFFSET(Data_TR_USD!$B$467, BJ$88, 0, 1, $B$82)), NA()))</f>
        <v>#N/A</v>
      </c>
      <c r="BK706" s="466" t="e">
        <f t="array" aca="1" ref="BK706" ca="1">IF($B706=BK$85-1, BK$84, IF(AND($B706&gt;=BK$85, $B706&lt;=BK$86), BK$84*SUMPRODUCT(TRANSPOSE(BK$5:BK$81), Data_TR_USD!$B477:$BZ477, 1/OFFSET(Data_TR_USD!$B$467, BK$88, 0, 1, $B$82)), NA()))</f>
        <v>#N/A</v>
      </c>
      <c r="BL706" s="466" t="e">
        <f t="array" aca="1" ref="BL706" ca="1">IF($B706=BL$85-1, BL$84, IF(AND($B706&gt;=BL$85, $B706&lt;=BL$86), BL$84*SUMPRODUCT(TRANSPOSE(BL$5:BL$81), Data_TR_USD!$B477:$BZ477, 1/OFFSET(Data_TR_USD!$B$467, BL$88, 0, 1, $B$82)), NA()))</f>
        <v>#N/A</v>
      </c>
      <c r="BM706" s="466" t="e">
        <f t="array" aca="1" ref="BM706" ca="1">IF($B706=BM$85-1, BM$84, IF(AND($B706&gt;=BM$85, $B706&lt;=BM$86), BM$84*SUMPRODUCT(TRANSPOSE(BM$5:BM$81), Data_TR_USD!$B477:$BZ477, 1/OFFSET(Data_TR_USD!$B$467, BM$88, 0, 1, $B$82)), NA()))</f>
        <v>#N/A</v>
      </c>
      <c r="BN706" s="466" t="e">
        <f t="array" aca="1" ref="BN706" ca="1">IF($B706=BN$85-1, BN$84, IF(AND($B706&gt;=BN$85, $B706&lt;=BN$86), BN$84*SUMPRODUCT(TRANSPOSE(BN$5:BN$81), Data_TR_USD!$B477:$BZ477, 1/OFFSET(Data_TR_USD!$B$467, BN$88, 0, 1, $B$82)), NA()))</f>
        <v>#N/A</v>
      </c>
      <c r="BO706" s="466" t="e">
        <f t="array" aca="1" ref="BO706" ca="1">IF($B706=BO$85-1, BO$84, IF(AND($B706&gt;=BO$85, $B706&lt;=BO$86), BO$84*SUMPRODUCT(TRANSPOSE(BO$5:BO$81), Data_TR_USD!$B477:$BZ477, 1/OFFSET(Data_TR_USD!$B$467, BO$88, 0, 1, $B$82)), NA()))</f>
        <v>#N/A</v>
      </c>
      <c r="BP706" s="466" t="e">
        <f t="array" aca="1" ref="BP706" ca="1">IF($B706=BP$85-1, BP$84, IF(AND($B706&gt;=BP$85, $B706&lt;=BP$86), BP$84*SUMPRODUCT(TRANSPOSE(BP$5:BP$81), Data_TR_USD!$B477:$BZ477, 1/OFFSET(Data_TR_USD!$B$467, BP$88, 0, 1, $B$82)), NA()))</f>
        <v>#N/A</v>
      </c>
      <c r="BQ706" s="466" t="e">
        <f t="array" aca="1" ref="BQ706" ca="1">IF($B706=BQ$85-1, BQ$84, IF(AND($B706&gt;=BQ$85, $B706&lt;=BQ$86), BQ$84*SUMPRODUCT(TRANSPOSE(BQ$5:BQ$81), Data_TR_USD!$B477:$BZ477, 1/OFFSET(Data_TR_USD!$B$467, BQ$88, 0, 1, $B$82)), NA()))</f>
        <v>#N/A</v>
      </c>
      <c r="BR706" s="466" t="e">
        <f t="array" aca="1" ref="BR706" ca="1">IF($B706=BR$85-1, BR$84, IF(AND($B706&gt;=BR$85, $B706&lt;=BR$86), BR$84*SUMPRODUCT(TRANSPOSE(BR$5:BR$81), Data_TR_USD!$B477:$BZ477, 1/OFFSET(Data_TR_USD!$B$467, BR$88, 0, 1, $B$82)), NA()))</f>
        <v>#N/A</v>
      </c>
      <c r="BS706" s="466" t="e">
        <f t="array" aca="1" ref="BS706" ca="1">IF($B706=BS$85-1, BS$84, IF(AND($B706&gt;=BS$85, $B706&lt;=BS$86), BS$84*SUMPRODUCT(TRANSPOSE(BS$5:BS$81), Data_TR_USD!$B477:$BZ477, 1/OFFSET(Data_TR_USD!$B$467, BS$88, 0, 1, $B$82)), NA()))</f>
        <v>#N/A</v>
      </c>
    </row>
    <row r="707" spans="2:71">
      <c r="B707" s="48">
        <f t="shared" si="1087"/>
        <v>1881</v>
      </c>
      <c r="E707" s="52"/>
      <c r="M707" s="466" t="e">
        <f t="array" aca="1" ref="M707" ca="1">IF($B707=M$85-1, M$84, IF(AND($B707&gt;=M$85, $B707&lt;=M$86), M$84*SUMPRODUCT(TRANSPOSE(M$5:M$81), Data_TR_USD!$B478:$BZ478, 1/OFFSET(Data_TR_USD!$B$467, M$88, 0, 1, $B$82)), NA()))</f>
        <v>#N/A</v>
      </c>
      <c r="N707" s="466" t="e">
        <f t="array" aca="1" ref="N707" ca="1">IF($B707=N$85-1, N$84, IF(AND($B707&gt;=N$85, $B707&lt;=N$86), N$84*SUMPRODUCT(TRANSPOSE(N$5:N$81), Data_TR_USD!$B478:$BZ478, 1/OFFSET(Data_TR_USD!$B$467, N$88, 0, 1, $B$82)), NA()))</f>
        <v>#N/A</v>
      </c>
      <c r="X707" s="466" t="e">
        <f t="array" aca="1" ref="X707" ca="1">IF($B707=X$85-1, X$84, IF(AND($B707&gt;=X$85, $B707&lt;=X$86), X$84*SUMPRODUCT(TRANSPOSE(X$5:X$81), Data_TR_USD!$B478:$BZ478, 1/OFFSET(Data_TR_USD!$B$467, X$88, 0, 1, $B$82)), NA()))</f>
        <v>#N/A</v>
      </c>
      <c r="Y707" s="466" t="e">
        <f t="array" aca="1" ref="Y707" ca="1">IF($B707=Y$85-1, Y$84, IF(AND($B707&gt;=Y$85, $B707&lt;=Y$86), Y$84*SUMPRODUCT(TRANSPOSE(Y$5:Y$81), Data_TR_USD!$B478:$BZ478, 1/OFFSET(Data_TR_USD!$B$467, Y$88, 0, 1, $B$82)), NA()))</f>
        <v>#N/A</v>
      </c>
      <c r="AA707" s="466" t="e">
        <f t="array" aca="1" ref="AA707" ca="1">IF($B707=AA$85-1, AA$84, IF(AND($B707&gt;=AA$85, $B707&lt;=AA$86), AA$84*SUMPRODUCT(TRANSPOSE(AA$5:AA$81), Data_TR_USD!$B478:$BZ478, 1/OFFSET(Data_TR_USD!$B$467, AA$88, 0, 1, $B$82)), NA()))</f>
        <v>#N/A</v>
      </c>
      <c r="AB707" s="466" t="e">
        <f t="array" aca="1" ref="AB707" ca="1">IF($B707=AB$85-1, AB$84, IF(AND($B707&gt;=AB$85, $B707&lt;=AB$86), AB$84*SUMPRODUCT(TRANSPOSE(AB$5:AB$81), Data_TR_USD!$B478:$BZ478, 1/OFFSET(Data_TR_USD!$B$467, AB$88, 0, 1, $B$82)), NA()))</f>
        <v>#N/A</v>
      </c>
      <c r="AC707" s="466" t="e">
        <f t="array" aca="1" ref="AC707" ca="1">IF($B707=AC$85-1, AC$84, IF(AND($B707&gt;=AC$85, $B707&lt;=AC$86), AC$84*SUMPRODUCT(TRANSPOSE(AC$5:AC$81), Data_TR_USD!$B478:$BZ478, 1/OFFSET(Data_TR_USD!$B$467, AC$88, 0, 1, $B$82)), NA()))</f>
        <v>#N/A</v>
      </c>
      <c r="AD707" s="466" t="e">
        <f t="array" aca="1" ref="AD707" ca="1">IF($B707=AD$85-1, AD$84, IF(AND($B707&gt;=AD$85, $B707&lt;=AD$86), AD$84*SUMPRODUCT(TRANSPOSE(AD$5:AD$81), Data_TR_USD!$B478:$BZ478, 1/OFFSET(Data_TR_USD!$B$467, AD$88, 0, 1, $B$82)), NA()))</f>
        <v>#N/A</v>
      </c>
      <c r="AE707" s="466" t="e">
        <f t="array" aca="1" ref="AE707" ca="1">IF($B707=AE$85-1, AE$84, IF(AND($B707&gt;=AE$85, $B707&lt;=AE$86), AE$84*SUMPRODUCT(TRANSPOSE(AE$5:AE$81), Data_TR_USD!$B478:$BZ478, 1/OFFSET(Data_TR_USD!$B$467, AE$88, 0, 1, $B$82)), NA()))</f>
        <v>#N/A</v>
      </c>
      <c r="AG707" s="466" t="e">
        <f t="array" aca="1" ref="AG707" ca="1">IF($B707=AG$85-1, AG$84, IF(AND($B707&gt;=AG$85, $B707&lt;=AG$86), AG$84*SUMPRODUCT(TRANSPOSE(AG$5:AG$81), Data_TR_USD!$B478:$BZ478, 1/OFFSET(Data_TR_USD!$B$467, AG$88, 0, 1, $B$82)), NA()))</f>
        <v>#N/A</v>
      </c>
      <c r="AM707" s="466" t="e">
        <f t="array" aca="1" ref="AM707" ca="1">IF($B707=AM$85-1, AM$84, IF(AND($B707&gt;=AM$85, $B707&lt;=AM$86), AM$84*SUMPRODUCT(TRANSPOSE(AM$5:AM$81), Data_TR_USD!$B478:$BZ478, 1/OFFSET(Data_TR_USD!$B$467, AM$88, 0, 1, $B$82)), NA()))</f>
        <v>#N/A</v>
      </c>
      <c r="AN707" s="466" t="e">
        <f t="array" aca="1" ref="AN707" ca="1">IF($B707=AN$85-1, AN$84, IF(AND($B707&gt;=AN$85, $B707&lt;=AN$86), AN$84*SUMPRODUCT(TRANSPOSE(AN$5:AN$81), Data_TR_USD!$B478:$BZ478, 1/OFFSET(Data_TR_USD!$B$467, AN$88, 0, 1, $B$82)), NA()))</f>
        <v>#N/A</v>
      </c>
      <c r="AO707" s="466" t="e">
        <f t="array" aca="1" ref="AO707" ca="1">IF($B707=AO$85-1, AO$84, IF(AND($B707&gt;=AO$85, $B707&lt;=AO$86), AO$84*SUMPRODUCT(TRANSPOSE(AO$5:AO$81), Data_TR_USD!$B478:$BZ478, 1/OFFSET(Data_TR_USD!$B$467, AO$88, 0, 1, $B$82)), NA()))</f>
        <v>#N/A</v>
      </c>
      <c r="AP707" s="466" t="e">
        <f t="array" aca="1" ref="AP707" ca="1">IF($B707=AP$85-1, AP$84, IF(AND($B707&gt;=AP$85, $B707&lt;=AP$86), AP$84*SUMPRODUCT(TRANSPOSE(AP$5:AP$81), Data_TR_USD!$B478:$BZ478, 1/OFFSET(Data_TR_USD!$B$467, AP$88, 0, 1, $B$82)), NA()))</f>
        <v>#N/A</v>
      </c>
      <c r="AQ707" s="466" t="e">
        <f t="array" aca="1" ref="AQ707" ca="1">IF($B707=AQ$85-1, AQ$84, IF(AND($B707&gt;=AQ$85, $B707&lt;=AQ$86), AQ$84*SUMPRODUCT(TRANSPOSE(AQ$5:AQ$81), Data_TR_USD!$B478:$BZ478, 1/OFFSET(Data_TR_USD!$B$467, AQ$88, 0, 1, $B$82)), NA()))</f>
        <v>#N/A</v>
      </c>
      <c r="AS707" s="466" t="e">
        <f t="array" aca="1" ref="AS707" ca="1">IF($B707=AS$85-1, AS$84, IF(AND($B707&gt;=AS$85, $B707&lt;=AS$86), AS$84*SUMPRODUCT(TRANSPOSE(AS$5:AS$81), Data_TR_USD!$B478:$BZ478, 1/OFFSET(Data_TR_USD!$B$467, AS$88, 0, 1, $B$82)), NA()))</f>
        <v>#N/A</v>
      </c>
      <c r="AU707" s="466" t="e">
        <f t="array" aca="1" ref="AU707" ca="1">IF($B707=AU$85-1, AU$84, IF(AND($B707&gt;=AU$85, $B707&lt;=AU$86), AU$84*SUMPRODUCT(TRANSPOSE(AU$5:AU$81), Data_TR_USD!$B478:$BZ478, 1/OFFSET(Data_TR_USD!$B$467, AU$88, 0, 1, $B$82)), NA()))</f>
        <v>#N/A</v>
      </c>
      <c r="AV707" s="466" t="e">
        <f t="array" aca="1" ref="AV707" ca="1">IF($B707=AV$85-1, AV$84, IF(AND($B707&gt;=AV$85, $B707&lt;=AV$86), AV$84*SUMPRODUCT(TRANSPOSE(AV$5:AV$81), Data_TR_USD!$B478:$BZ478, 1/OFFSET(Data_TR_USD!$B$467, AV$88, 0, 1, $B$82)), NA()))</f>
        <v>#N/A</v>
      </c>
      <c r="AW707" s="466" t="e">
        <f t="array" aca="1" ref="AW707" ca="1">IF($B707=AW$85-1, AW$84, IF(AND($B707&gt;=AW$85, $B707&lt;=AW$86), AW$84*SUMPRODUCT(TRANSPOSE(AW$5:AW$81), Data_TR_USD!$B478:$BZ478, 1/OFFSET(Data_TR_USD!$B$467, AW$88, 0, 1, $B$82)), NA()))</f>
        <v>#N/A</v>
      </c>
      <c r="AX707" s="466" t="e">
        <f t="array" aca="1" ref="AX707" ca="1">IF($B707=AX$85-1, AX$84, IF(AND($B707&gt;=AX$85, $B707&lt;=AX$86), AX$84*SUMPRODUCT(TRANSPOSE(AX$5:AX$81), Data_TR_USD!$B478:$BZ478, 1/OFFSET(Data_TR_USD!$B$467, AX$88, 0, 1, $B$82)), NA()))</f>
        <v>#N/A</v>
      </c>
      <c r="AY707" s="466" t="e">
        <f t="array" aca="1" ref="AY707" ca="1">IF($B707=AY$85-1, AY$84, IF(AND($B707&gt;=AY$85, $B707&lt;=AY$86), AY$84*SUMPRODUCT(TRANSPOSE(AY$5:AY$81), Data_TR_USD!$B478:$BZ478, 1/OFFSET(Data_TR_USD!$B$467, AY$88, 0, 1, $B$82)), NA()))</f>
        <v>#N/A</v>
      </c>
      <c r="AZ707" s="466" t="e">
        <f t="array" aca="1" ref="AZ707" ca="1">IF($B707=AZ$85-1, AZ$84, IF(AND($B707&gt;=AZ$85, $B707&lt;=AZ$86), AZ$84*SUMPRODUCT(TRANSPOSE(AZ$5:AZ$81), Data_TR_USD!$B478:$BZ478, 1/OFFSET(Data_TR_USD!$B$467, AZ$88, 0, 1, $B$82)), NA()))</f>
        <v>#N/A</v>
      </c>
      <c r="BA707" s="466" t="e">
        <f t="array" aca="1" ref="BA707" ca="1">IF($B707=BA$85-1, BA$84, IF(AND($B707&gt;=BA$85, $B707&lt;=BA$86), BA$84*SUMPRODUCT(TRANSPOSE(BA$5:BA$81), Data_TR_USD!$B478:$BZ478, 1/OFFSET(Data_TR_USD!$B$467, BA$88, 0, 1, $B$82)), NA()))</f>
        <v>#N/A</v>
      </c>
      <c r="BB707" s="466" t="e">
        <f t="array" aca="1" ref="BB707" ca="1">IF($B707=BB$85-1, BB$84, IF(AND($B707&gt;=BB$85, $B707&lt;=BB$86), BB$84*SUMPRODUCT(TRANSPOSE(BB$5:BB$81), Data_TR_USD!$B478:$BZ478, 1/OFFSET(Data_TR_USD!$B$467, BB$88, 0, 1, $B$82)), NA()))</f>
        <v>#N/A</v>
      </c>
      <c r="BC707" s="466" t="e">
        <f t="array" aca="1" ref="BC707" ca="1">IF($B707=BC$85-1, BC$84, IF(AND($B707&gt;=BC$85, $B707&lt;=BC$86), BC$84*SUMPRODUCT(TRANSPOSE(BC$5:BC$81), Data_TR_USD!$B478:$BZ478, 1/OFFSET(Data_TR_USD!$B$467, BC$88, 0, 1, $B$82)), NA()))</f>
        <v>#N/A</v>
      </c>
      <c r="BD707" s="466" t="e">
        <f t="array" aca="1" ref="BD707" ca="1">IF($B707=BD$85-1, BD$84, IF(AND($B707&gt;=BD$85, $B707&lt;=BD$86), BD$84*SUMPRODUCT(TRANSPOSE(BD$5:BD$81), Data_TR_USD!$B478:$BZ478, 1/OFFSET(Data_TR_USD!$B$467, BD$88, 0, 1, $B$82)), NA()))</f>
        <v>#N/A</v>
      </c>
      <c r="BE707" s="466" t="e">
        <f t="array" aca="1" ref="BE707" ca="1">IF($B707=BE$85-1, BE$84, IF(AND($B707&gt;=BE$85, $B707&lt;=BE$86), BE$84*SUMPRODUCT(TRANSPOSE(BE$5:BE$81), Data_TR_USD!$B478:$BZ478, 1/OFFSET(Data_TR_USD!$B$467, BE$88, 0, 1, $B$82)), NA()))</f>
        <v>#N/A</v>
      </c>
      <c r="BF707" s="466" t="e">
        <f t="array" aca="1" ref="BF707" ca="1">IF($B707=BF$85-1, BF$84, IF(AND($B707&gt;=BF$85, $B707&lt;=BF$86), BF$84*SUMPRODUCT(TRANSPOSE(BF$5:BF$81), Data_TR_USD!$B478:$BZ478, 1/OFFSET(Data_TR_USD!$B$467, BF$88, 0, 1, $B$82)), NA()))</f>
        <v>#N/A</v>
      </c>
      <c r="BG707" s="466" t="e">
        <f t="array" aca="1" ref="BG707" ca="1">IF($B707=BG$85-1, BG$84, IF(AND($B707&gt;=BG$85, $B707&lt;=BG$86), BG$84*SUMPRODUCT(TRANSPOSE(BG$5:BG$81), Data_TR_USD!$B478:$BZ478, 1/OFFSET(Data_TR_USD!$B$467, BG$88, 0, 1, $B$82)), NA()))</f>
        <v>#N/A</v>
      </c>
      <c r="BH707" s="466" t="e">
        <f t="array" aca="1" ref="BH707" ca="1">IF($B707=BH$85-1, BH$84, IF(AND($B707&gt;=BH$85, $B707&lt;=BH$86), BH$84*SUMPRODUCT(TRANSPOSE(BH$5:BH$81), Data_TR_USD!$B478:$BZ478, 1/OFFSET(Data_TR_USD!$B$467, BH$88, 0, 1, $B$82)), NA()))</f>
        <v>#N/A</v>
      </c>
      <c r="BI707" s="466" t="e">
        <f t="array" aca="1" ref="BI707" ca="1">IF($B707=BI$85-1, BI$84, IF(AND($B707&gt;=BI$85, $B707&lt;=BI$86), BI$84*SUMPRODUCT(TRANSPOSE(BI$5:BI$81), Data_TR_USD!$B478:$BZ478, 1/OFFSET(Data_TR_USD!$B$467, BI$88, 0, 1, $B$82)), NA()))</f>
        <v>#N/A</v>
      </c>
      <c r="BJ707" s="466" t="e">
        <f t="array" aca="1" ref="BJ707" ca="1">IF($B707=BJ$85-1, BJ$84, IF(AND($B707&gt;=BJ$85, $B707&lt;=BJ$86), BJ$84*SUMPRODUCT(TRANSPOSE(BJ$5:BJ$81), Data_TR_USD!$B478:$BZ478, 1/OFFSET(Data_TR_USD!$B$467, BJ$88, 0, 1, $B$82)), NA()))</f>
        <v>#N/A</v>
      </c>
      <c r="BK707" s="466" t="e">
        <f t="array" aca="1" ref="BK707" ca="1">IF($B707=BK$85-1, BK$84, IF(AND($B707&gt;=BK$85, $B707&lt;=BK$86), BK$84*SUMPRODUCT(TRANSPOSE(BK$5:BK$81), Data_TR_USD!$B478:$BZ478, 1/OFFSET(Data_TR_USD!$B$467, BK$88, 0, 1, $B$82)), NA()))</f>
        <v>#N/A</v>
      </c>
      <c r="BL707" s="466" t="e">
        <f t="array" aca="1" ref="BL707" ca="1">IF($B707=BL$85-1, BL$84, IF(AND($B707&gt;=BL$85, $B707&lt;=BL$86), BL$84*SUMPRODUCT(TRANSPOSE(BL$5:BL$81), Data_TR_USD!$B478:$BZ478, 1/OFFSET(Data_TR_USD!$B$467, BL$88, 0, 1, $B$82)), NA()))</f>
        <v>#N/A</v>
      </c>
      <c r="BM707" s="466" t="e">
        <f t="array" aca="1" ref="BM707" ca="1">IF($B707=BM$85-1, BM$84, IF(AND($B707&gt;=BM$85, $B707&lt;=BM$86), BM$84*SUMPRODUCT(TRANSPOSE(BM$5:BM$81), Data_TR_USD!$B478:$BZ478, 1/OFFSET(Data_TR_USD!$B$467, BM$88, 0, 1, $B$82)), NA()))</f>
        <v>#N/A</v>
      </c>
      <c r="BN707" s="466" t="e">
        <f t="array" aca="1" ref="BN707" ca="1">IF($B707=BN$85-1, BN$84, IF(AND($B707&gt;=BN$85, $B707&lt;=BN$86), BN$84*SUMPRODUCT(TRANSPOSE(BN$5:BN$81), Data_TR_USD!$B478:$BZ478, 1/OFFSET(Data_TR_USD!$B$467, BN$88, 0, 1, $B$82)), NA()))</f>
        <v>#N/A</v>
      </c>
      <c r="BO707" s="466" t="e">
        <f t="array" aca="1" ref="BO707" ca="1">IF($B707=BO$85-1, BO$84, IF(AND($B707&gt;=BO$85, $B707&lt;=BO$86), BO$84*SUMPRODUCT(TRANSPOSE(BO$5:BO$81), Data_TR_USD!$B478:$BZ478, 1/OFFSET(Data_TR_USD!$B$467, BO$88, 0, 1, $B$82)), NA()))</f>
        <v>#N/A</v>
      </c>
      <c r="BP707" s="466" t="e">
        <f t="array" aca="1" ref="BP707" ca="1">IF($B707=BP$85-1, BP$84, IF(AND($B707&gt;=BP$85, $B707&lt;=BP$86), BP$84*SUMPRODUCT(TRANSPOSE(BP$5:BP$81), Data_TR_USD!$B478:$BZ478, 1/OFFSET(Data_TR_USD!$B$467, BP$88, 0, 1, $B$82)), NA()))</f>
        <v>#N/A</v>
      </c>
      <c r="BQ707" s="466" t="e">
        <f t="array" aca="1" ref="BQ707" ca="1">IF($B707=BQ$85-1, BQ$84, IF(AND($B707&gt;=BQ$85, $B707&lt;=BQ$86), BQ$84*SUMPRODUCT(TRANSPOSE(BQ$5:BQ$81), Data_TR_USD!$B478:$BZ478, 1/OFFSET(Data_TR_USD!$B$467, BQ$88, 0, 1, $B$82)), NA()))</f>
        <v>#N/A</v>
      </c>
      <c r="BR707" s="466" t="e">
        <f t="array" aca="1" ref="BR707" ca="1">IF($B707=BR$85-1, BR$84, IF(AND($B707&gt;=BR$85, $B707&lt;=BR$86), BR$84*SUMPRODUCT(TRANSPOSE(BR$5:BR$81), Data_TR_USD!$B478:$BZ478, 1/OFFSET(Data_TR_USD!$B$467, BR$88, 0, 1, $B$82)), NA()))</f>
        <v>#N/A</v>
      </c>
      <c r="BS707" s="466" t="e">
        <f t="array" aca="1" ref="BS707" ca="1">IF($B707=BS$85-1, BS$84, IF(AND($B707&gt;=BS$85, $B707&lt;=BS$86), BS$84*SUMPRODUCT(TRANSPOSE(BS$5:BS$81), Data_TR_USD!$B478:$BZ478, 1/OFFSET(Data_TR_USD!$B$467, BS$88, 0, 1, $B$82)), NA()))</f>
        <v>#N/A</v>
      </c>
    </row>
    <row r="708" spans="2:71">
      <c r="B708" s="48">
        <f t="shared" si="1087"/>
        <v>1882</v>
      </c>
      <c r="E708" s="52"/>
      <c r="M708" s="466" t="e">
        <f t="array" aca="1" ref="M708" ca="1">IF($B708=M$85-1, M$84, IF(AND($B708&gt;=M$85, $B708&lt;=M$86), M$84*SUMPRODUCT(TRANSPOSE(M$5:M$81), Data_TR_USD!$B479:$BZ479, 1/OFFSET(Data_TR_USD!$B$467, M$88, 0, 1, $B$82)), NA()))</f>
        <v>#N/A</v>
      </c>
      <c r="N708" s="466" t="e">
        <f t="array" aca="1" ref="N708" ca="1">IF($B708=N$85-1, N$84, IF(AND($B708&gt;=N$85, $B708&lt;=N$86), N$84*SUMPRODUCT(TRANSPOSE(N$5:N$81), Data_TR_USD!$B479:$BZ479, 1/OFFSET(Data_TR_USD!$B$467, N$88, 0, 1, $B$82)), NA()))</f>
        <v>#N/A</v>
      </c>
      <c r="X708" s="466" t="e">
        <f t="array" aca="1" ref="X708" ca="1">IF($B708=X$85-1, X$84, IF(AND($B708&gt;=X$85, $B708&lt;=X$86), X$84*SUMPRODUCT(TRANSPOSE(X$5:X$81), Data_TR_USD!$B479:$BZ479, 1/OFFSET(Data_TR_USD!$B$467, X$88, 0, 1, $B$82)), NA()))</f>
        <v>#N/A</v>
      </c>
      <c r="Y708" s="466" t="e">
        <f t="array" aca="1" ref="Y708" ca="1">IF($B708=Y$85-1, Y$84, IF(AND($B708&gt;=Y$85, $B708&lt;=Y$86), Y$84*SUMPRODUCT(TRANSPOSE(Y$5:Y$81), Data_TR_USD!$B479:$BZ479, 1/OFFSET(Data_TR_USD!$B$467, Y$88, 0, 1, $B$82)), NA()))</f>
        <v>#N/A</v>
      </c>
      <c r="AA708" s="466" t="e">
        <f t="array" aca="1" ref="AA708" ca="1">IF($B708=AA$85-1, AA$84, IF(AND($B708&gt;=AA$85, $B708&lt;=AA$86), AA$84*SUMPRODUCT(TRANSPOSE(AA$5:AA$81), Data_TR_USD!$B479:$BZ479, 1/OFFSET(Data_TR_USD!$B$467, AA$88, 0, 1, $B$82)), NA()))</f>
        <v>#N/A</v>
      </c>
      <c r="AB708" s="466" t="e">
        <f t="array" aca="1" ref="AB708" ca="1">IF($B708=AB$85-1, AB$84, IF(AND($B708&gt;=AB$85, $B708&lt;=AB$86), AB$84*SUMPRODUCT(TRANSPOSE(AB$5:AB$81), Data_TR_USD!$B479:$BZ479, 1/OFFSET(Data_TR_USD!$B$467, AB$88, 0, 1, $B$82)), NA()))</f>
        <v>#N/A</v>
      </c>
      <c r="AC708" s="466" t="e">
        <f t="array" aca="1" ref="AC708" ca="1">IF($B708=AC$85-1, AC$84, IF(AND($B708&gt;=AC$85, $B708&lt;=AC$86), AC$84*SUMPRODUCT(TRANSPOSE(AC$5:AC$81), Data_TR_USD!$B479:$BZ479, 1/OFFSET(Data_TR_USD!$B$467, AC$88, 0, 1, $B$82)), NA()))</f>
        <v>#N/A</v>
      </c>
      <c r="AD708" s="466" t="e">
        <f t="array" aca="1" ref="AD708" ca="1">IF($B708=AD$85-1, AD$84, IF(AND($B708&gt;=AD$85, $B708&lt;=AD$86), AD$84*SUMPRODUCT(TRANSPOSE(AD$5:AD$81), Data_TR_USD!$B479:$BZ479, 1/OFFSET(Data_TR_USD!$B$467, AD$88, 0, 1, $B$82)), NA()))</f>
        <v>#N/A</v>
      </c>
      <c r="AE708" s="466" t="e">
        <f t="array" aca="1" ref="AE708" ca="1">IF($B708=AE$85-1, AE$84, IF(AND($B708&gt;=AE$85, $B708&lt;=AE$86), AE$84*SUMPRODUCT(TRANSPOSE(AE$5:AE$81), Data_TR_USD!$B479:$BZ479, 1/OFFSET(Data_TR_USD!$B$467, AE$88, 0, 1, $B$82)), NA()))</f>
        <v>#N/A</v>
      </c>
      <c r="AG708" s="466" t="e">
        <f t="array" aca="1" ref="AG708" ca="1">IF($B708=AG$85-1, AG$84, IF(AND($B708&gt;=AG$85, $B708&lt;=AG$86), AG$84*SUMPRODUCT(TRANSPOSE(AG$5:AG$81), Data_TR_USD!$B479:$BZ479, 1/OFFSET(Data_TR_USD!$B$467, AG$88, 0, 1, $B$82)), NA()))</f>
        <v>#N/A</v>
      </c>
      <c r="AM708" s="466" t="e">
        <f t="array" aca="1" ref="AM708" ca="1">IF($B708=AM$85-1, AM$84, IF(AND($B708&gt;=AM$85, $B708&lt;=AM$86), AM$84*SUMPRODUCT(TRANSPOSE(AM$5:AM$81), Data_TR_USD!$B479:$BZ479, 1/OFFSET(Data_TR_USD!$B$467, AM$88, 0, 1, $B$82)), NA()))</f>
        <v>#N/A</v>
      </c>
      <c r="AN708" s="466" t="e">
        <f t="array" aca="1" ref="AN708" ca="1">IF($B708=AN$85-1, AN$84, IF(AND($B708&gt;=AN$85, $B708&lt;=AN$86), AN$84*SUMPRODUCT(TRANSPOSE(AN$5:AN$81), Data_TR_USD!$B479:$BZ479, 1/OFFSET(Data_TR_USD!$B$467, AN$88, 0, 1, $B$82)), NA()))</f>
        <v>#N/A</v>
      </c>
      <c r="AO708" s="466" t="e">
        <f t="array" aca="1" ref="AO708" ca="1">IF($B708=AO$85-1, AO$84, IF(AND($B708&gt;=AO$85, $B708&lt;=AO$86), AO$84*SUMPRODUCT(TRANSPOSE(AO$5:AO$81), Data_TR_USD!$B479:$BZ479, 1/OFFSET(Data_TR_USD!$B$467, AO$88, 0, 1, $B$82)), NA()))</f>
        <v>#N/A</v>
      </c>
      <c r="AP708" s="466" t="e">
        <f t="array" aca="1" ref="AP708" ca="1">IF($B708=AP$85-1, AP$84, IF(AND($B708&gt;=AP$85, $B708&lt;=AP$86), AP$84*SUMPRODUCT(TRANSPOSE(AP$5:AP$81), Data_TR_USD!$B479:$BZ479, 1/OFFSET(Data_TR_USD!$B$467, AP$88, 0, 1, $B$82)), NA()))</f>
        <v>#N/A</v>
      </c>
      <c r="AQ708" s="466" t="e">
        <f t="array" aca="1" ref="AQ708" ca="1">IF($B708=AQ$85-1, AQ$84, IF(AND($B708&gt;=AQ$85, $B708&lt;=AQ$86), AQ$84*SUMPRODUCT(TRANSPOSE(AQ$5:AQ$81), Data_TR_USD!$B479:$BZ479, 1/OFFSET(Data_TR_USD!$B$467, AQ$88, 0, 1, $B$82)), NA()))</f>
        <v>#N/A</v>
      </c>
      <c r="AS708" s="466" t="e">
        <f t="array" aca="1" ref="AS708" ca="1">IF($B708=AS$85-1, AS$84, IF(AND($B708&gt;=AS$85, $B708&lt;=AS$86), AS$84*SUMPRODUCT(TRANSPOSE(AS$5:AS$81), Data_TR_USD!$B479:$BZ479, 1/OFFSET(Data_TR_USD!$B$467, AS$88, 0, 1, $B$82)), NA()))</f>
        <v>#N/A</v>
      </c>
      <c r="AU708" s="466" t="e">
        <f t="array" aca="1" ref="AU708" ca="1">IF($B708=AU$85-1, AU$84, IF(AND($B708&gt;=AU$85, $B708&lt;=AU$86), AU$84*SUMPRODUCT(TRANSPOSE(AU$5:AU$81), Data_TR_USD!$B479:$BZ479, 1/OFFSET(Data_TR_USD!$B$467, AU$88, 0, 1, $B$82)), NA()))</f>
        <v>#N/A</v>
      </c>
      <c r="AV708" s="466" t="e">
        <f t="array" aca="1" ref="AV708" ca="1">IF($B708=AV$85-1, AV$84, IF(AND($B708&gt;=AV$85, $B708&lt;=AV$86), AV$84*SUMPRODUCT(TRANSPOSE(AV$5:AV$81), Data_TR_USD!$B479:$BZ479, 1/OFFSET(Data_TR_USD!$B$467, AV$88, 0, 1, $B$82)), NA()))</f>
        <v>#N/A</v>
      </c>
      <c r="AW708" s="466" t="e">
        <f t="array" aca="1" ref="AW708" ca="1">IF($B708=AW$85-1, AW$84, IF(AND($B708&gt;=AW$85, $B708&lt;=AW$86), AW$84*SUMPRODUCT(TRANSPOSE(AW$5:AW$81), Data_TR_USD!$B479:$BZ479, 1/OFFSET(Data_TR_USD!$B$467, AW$88, 0, 1, $B$82)), NA()))</f>
        <v>#N/A</v>
      </c>
      <c r="AX708" s="466" t="e">
        <f t="array" aca="1" ref="AX708" ca="1">IF($B708=AX$85-1, AX$84, IF(AND($B708&gt;=AX$85, $B708&lt;=AX$86), AX$84*SUMPRODUCT(TRANSPOSE(AX$5:AX$81), Data_TR_USD!$B479:$BZ479, 1/OFFSET(Data_TR_USD!$B$467, AX$88, 0, 1, $B$82)), NA()))</f>
        <v>#N/A</v>
      </c>
      <c r="AY708" s="466" t="e">
        <f t="array" aca="1" ref="AY708" ca="1">IF($B708=AY$85-1, AY$84, IF(AND($B708&gt;=AY$85, $B708&lt;=AY$86), AY$84*SUMPRODUCT(TRANSPOSE(AY$5:AY$81), Data_TR_USD!$B479:$BZ479, 1/OFFSET(Data_TR_USD!$B$467, AY$88, 0, 1, $B$82)), NA()))</f>
        <v>#N/A</v>
      </c>
      <c r="AZ708" s="466" t="e">
        <f t="array" aca="1" ref="AZ708" ca="1">IF($B708=AZ$85-1, AZ$84, IF(AND($B708&gt;=AZ$85, $B708&lt;=AZ$86), AZ$84*SUMPRODUCT(TRANSPOSE(AZ$5:AZ$81), Data_TR_USD!$B479:$BZ479, 1/OFFSET(Data_TR_USD!$B$467, AZ$88, 0, 1, $B$82)), NA()))</f>
        <v>#N/A</v>
      </c>
      <c r="BA708" s="466" t="e">
        <f t="array" aca="1" ref="BA708" ca="1">IF($B708=BA$85-1, BA$84, IF(AND($B708&gt;=BA$85, $B708&lt;=BA$86), BA$84*SUMPRODUCT(TRANSPOSE(BA$5:BA$81), Data_TR_USD!$B479:$BZ479, 1/OFFSET(Data_TR_USD!$B$467, BA$88, 0, 1, $B$82)), NA()))</f>
        <v>#N/A</v>
      </c>
      <c r="BB708" s="466" t="e">
        <f t="array" aca="1" ref="BB708" ca="1">IF($B708=BB$85-1, BB$84, IF(AND($B708&gt;=BB$85, $B708&lt;=BB$86), BB$84*SUMPRODUCT(TRANSPOSE(BB$5:BB$81), Data_TR_USD!$B479:$BZ479, 1/OFFSET(Data_TR_USD!$B$467, BB$88, 0, 1, $B$82)), NA()))</f>
        <v>#N/A</v>
      </c>
      <c r="BC708" s="466" t="e">
        <f t="array" aca="1" ref="BC708" ca="1">IF($B708=BC$85-1, BC$84, IF(AND($B708&gt;=BC$85, $B708&lt;=BC$86), BC$84*SUMPRODUCT(TRANSPOSE(BC$5:BC$81), Data_TR_USD!$B479:$BZ479, 1/OFFSET(Data_TR_USD!$B$467, BC$88, 0, 1, $B$82)), NA()))</f>
        <v>#N/A</v>
      </c>
      <c r="BD708" s="466" t="e">
        <f t="array" aca="1" ref="BD708" ca="1">IF($B708=BD$85-1, BD$84, IF(AND($B708&gt;=BD$85, $B708&lt;=BD$86), BD$84*SUMPRODUCT(TRANSPOSE(BD$5:BD$81), Data_TR_USD!$B479:$BZ479, 1/OFFSET(Data_TR_USD!$B$467, BD$88, 0, 1, $B$82)), NA()))</f>
        <v>#N/A</v>
      </c>
      <c r="BE708" s="466" t="e">
        <f t="array" aca="1" ref="BE708" ca="1">IF($B708=BE$85-1, BE$84, IF(AND($B708&gt;=BE$85, $B708&lt;=BE$86), BE$84*SUMPRODUCT(TRANSPOSE(BE$5:BE$81), Data_TR_USD!$B479:$BZ479, 1/OFFSET(Data_TR_USD!$B$467, BE$88, 0, 1, $B$82)), NA()))</f>
        <v>#N/A</v>
      </c>
      <c r="BF708" s="466" t="e">
        <f t="array" aca="1" ref="BF708" ca="1">IF($B708=BF$85-1, BF$84, IF(AND($B708&gt;=BF$85, $B708&lt;=BF$86), BF$84*SUMPRODUCT(TRANSPOSE(BF$5:BF$81), Data_TR_USD!$B479:$BZ479, 1/OFFSET(Data_TR_USD!$B$467, BF$88, 0, 1, $B$82)), NA()))</f>
        <v>#N/A</v>
      </c>
      <c r="BG708" s="466" t="e">
        <f t="array" aca="1" ref="BG708" ca="1">IF($B708=BG$85-1, BG$84, IF(AND($B708&gt;=BG$85, $B708&lt;=BG$86), BG$84*SUMPRODUCT(TRANSPOSE(BG$5:BG$81), Data_TR_USD!$B479:$BZ479, 1/OFFSET(Data_TR_USD!$B$467, BG$88, 0, 1, $B$82)), NA()))</f>
        <v>#N/A</v>
      </c>
      <c r="BH708" s="466" t="e">
        <f t="array" aca="1" ref="BH708" ca="1">IF($B708=BH$85-1, BH$84, IF(AND($B708&gt;=BH$85, $B708&lt;=BH$86), BH$84*SUMPRODUCT(TRANSPOSE(BH$5:BH$81), Data_TR_USD!$B479:$BZ479, 1/OFFSET(Data_TR_USD!$B$467, BH$88, 0, 1, $B$82)), NA()))</f>
        <v>#N/A</v>
      </c>
      <c r="BI708" s="466" t="e">
        <f t="array" aca="1" ref="BI708" ca="1">IF($B708=BI$85-1, BI$84, IF(AND($B708&gt;=BI$85, $B708&lt;=BI$86), BI$84*SUMPRODUCT(TRANSPOSE(BI$5:BI$81), Data_TR_USD!$B479:$BZ479, 1/OFFSET(Data_TR_USD!$B$467, BI$88, 0, 1, $B$82)), NA()))</f>
        <v>#N/A</v>
      </c>
      <c r="BJ708" s="466" t="e">
        <f t="array" aca="1" ref="BJ708" ca="1">IF($B708=BJ$85-1, BJ$84, IF(AND($B708&gt;=BJ$85, $B708&lt;=BJ$86), BJ$84*SUMPRODUCT(TRANSPOSE(BJ$5:BJ$81), Data_TR_USD!$B479:$BZ479, 1/OFFSET(Data_TR_USD!$B$467, BJ$88, 0, 1, $B$82)), NA()))</f>
        <v>#N/A</v>
      </c>
      <c r="BK708" s="466" t="e">
        <f t="array" aca="1" ref="BK708" ca="1">IF($B708=BK$85-1, BK$84, IF(AND($B708&gt;=BK$85, $B708&lt;=BK$86), BK$84*SUMPRODUCT(TRANSPOSE(BK$5:BK$81), Data_TR_USD!$B479:$BZ479, 1/OFFSET(Data_TR_USD!$B$467, BK$88, 0, 1, $B$82)), NA()))</f>
        <v>#N/A</v>
      </c>
      <c r="BL708" s="466" t="e">
        <f t="array" aca="1" ref="BL708" ca="1">IF($B708=BL$85-1, BL$84, IF(AND($B708&gt;=BL$85, $B708&lt;=BL$86), BL$84*SUMPRODUCT(TRANSPOSE(BL$5:BL$81), Data_TR_USD!$B479:$BZ479, 1/OFFSET(Data_TR_USD!$B$467, BL$88, 0, 1, $B$82)), NA()))</f>
        <v>#N/A</v>
      </c>
      <c r="BM708" s="466" t="e">
        <f t="array" aca="1" ref="BM708" ca="1">IF($B708=BM$85-1, BM$84, IF(AND($B708&gt;=BM$85, $B708&lt;=BM$86), BM$84*SUMPRODUCT(TRANSPOSE(BM$5:BM$81), Data_TR_USD!$B479:$BZ479, 1/OFFSET(Data_TR_USD!$B$467, BM$88, 0, 1, $B$82)), NA()))</f>
        <v>#N/A</v>
      </c>
      <c r="BN708" s="466" t="e">
        <f t="array" aca="1" ref="BN708" ca="1">IF($B708=BN$85-1, BN$84, IF(AND($B708&gt;=BN$85, $B708&lt;=BN$86), BN$84*SUMPRODUCT(TRANSPOSE(BN$5:BN$81), Data_TR_USD!$B479:$BZ479, 1/OFFSET(Data_TR_USD!$B$467, BN$88, 0, 1, $B$82)), NA()))</f>
        <v>#N/A</v>
      </c>
      <c r="BO708" s="466" t="e">
        <f t="array" aca="1" ref="BO708" ca="1">IF($B708=BO$85-1, BO$84, IF(AND($B708&gt;=BO$85, $B708&lt;=BO$86), BO$84*SUMPRODUCT(TRANSPOSE(BO$5:BO$81), Data_TR_USD!$B479:$BZ479, 1/OFFSET(Data_TR_USD!$B$467, BO$88, 0, 1, $B$82)), NA()))</f>
        <v>#N/A</v>
      </c>
      <c r="BP708" s="466" t="e">
        <f t="array" aca="1" ref="BP708" ca="1">IF($B708=BP$85-1, BP$84, IF(AND($B708&gt;=BP$85, $B708&lt;=BP$86), BP$84*SUMPRODUCT(TRANSPOSE(BP$5:BP$81), Data_TR_USD!$B479:$BZ479, 1/OFFSET(Data_TR_USD!$B$467, BP$88, 0, 1, $B$82)), NA()))</f>
        <v>#N/A</v>
      </c>
      <c r="BQ708" s="466" t="e">
        <f t="array" aca="1" ref="BQ708" ca="1">IF($B708=BQ$85-1, BQ$84, IF(AND($B708&gt;=BQ$85, $B708&lt;=BQ$86), BQ$84*SUMPRODUCT(TRANSPOSE(BQ$5:BQ$81), Data_TR_USD!$B479:$BZ479, 1/OFFSET(Data_TR_USD!$B$467, BQ$88, 0, 1, $B$82)), NA()))</f>
        <v>#N/A</v>
      </c>
      <c r="BR708" s="466" t="e">
        <f t="array" aca="1" ref="BR708" ca="1">IF($B708=BR$85-1, BR$84, IF(AND($B708&gt;=BR$85, $B708&lt;=BR$86), BR$84*SUMPRODUCT(TRANSPOSE(BR$5:BR$81), Data_TR_USD!$B479:$BZ479, 1/OFFSET(Data_TR_USD!$B$467, BR$88, 0, 1, $B$82)), NA()))</f>
        <v>#N/A</v>
      </c>
      <c r="BS708" s="466" t="e">
        <f t="array" aca="1" ref="BS708" ca="1">IF($B708=BS$85-1, BS$84, IF(AND($B708&gt;=BS$85, $B708&lt;=BS$86), BS$84*SUMPRODUCT(TRANSPOSE(BS$5:BS$81), Data_TR_USD!$B479:$BZ479, 1/OFFSET(Data_TR_USD!$B$467, BS$88, 0, 1, $B$82)), NA()))</f>
        <v>#N/A</v>
      </c>
    </row>
    <row r="709" spans="2:71">
      <c r="B709" s="48">
        <f t="shared" si="1087"/>
        <v>1883</v>
      </c>
      <c r="E709" s="52"/>
      <c r="M709" s="466" t="e">
        <f t="array" aca="1" ref="M709" ca="1">IF($B709=M$85-1, M$84, IF(AND($B709&gt;=M$85, $B709&lt;=M$86), M$84*SUMPRODUCT(TRANSPOSE(M$5:M$81), Data_TR_USD!$B480:$BZ480, 1/OFFSET(Data_TR_USD!$B$467, M$88, 0, 1, $B$82)), NA()))</f>
        <v>#N/A</v>
      </c>
      <c r="N709" s="466" t="e">
        <f t="array" aca="1" ref="N709" ca="1">IF($B709=N$85-1, N$84, IF(AND($B709&gt;=N$85, $B709&lt;=N$86), N$84*SUMPRODUCT(TRANSPOSE(N$5:N$81), Data_TR_USD!$B480:$BZ480, 1/OFFSET(Data_TR_USD!$B$467, N$88, 0, 1, $B$82)), NA()))</f>
        <v>#N/A</v>
      </c>
      <c r="X709" s="466" t="e">
        <f t="array" aca="1" ref="X709" ca="1">IF($B709=X$85-1, X$84, IF(AND($B709&gt;=X$85, $B709&lt;=X$86), X$84*SUMPRODUCT(TRANSPOSE(X$5:X$81), Data_TR_USD!$B480:$BZ480, 1/OFFSET(Data_TR_USD!$B$467, X$88, 0, 1, $B$82)), NA()))</f>
        <v>#N/A</v>
      </c>
      <c r="Y709" s="466" t="e">
        <f t="array" aca="1" ref="Y709" ca="1">IF($B709=Y$85-1, Y$84, IF(AND($B709&gt;=Y$85, $B709&lt;=Y$86), Y$84*SUMPRODUCT(TRANSPOSE(Y$5:Y$81), Data_TR_USD!$B480:$BZ480, 1/OFFSET(Data_TR_USD!$B$467, Y$88, 0, 1, $B$82)), NA()))</f>
        <v>#N/A</v>
      </c>
      <c r="AA709" s="466" t="e">
        <f t="array" aca="1" ref="AA709" ca="1">IF($B709=AA$85-1, AA$84, IF(AND($B709&gt;=AA$85, $B709&lt;=AA$86), AA$84*SUMPRODUCT(TRANSPOSE(AA$5:AA$81), Data_TR_USD!$B480:$BZ480, 1/OFFSET(Data_TR_USD!$B$467, AA$88, 0, 1, $B$82)), NA()))</f>
        <v>#N/A</v>
      </c>
      <c r="AB709" s="466" t="e">
        <f t="array" aca="1" ref="AB709" ca="1">IF($B709=AB$85-1, AB$84, IF(AND($B709&gt;=AB$85, $B709&lt;=AB$86), AB$84*SUMPRODUCT(TRANSPOSE(AB$5:AB$81), Data_TR_USD!$B480:$BZ480, 1/OFFSET(Data_TR_USD!$B$467, AB$88, 0, 1, $B$82)), NA()))</f>
        <v>#N/A</v>
      </c>
      <c r="AC709" s="466" t="e">
        <f t="array" aca="1" ref="AC709" ca="1">IF($B709=AC$85-1, AC$84, IF(AND($B709&gt;=AC$85, $B709&lt;=AC$86), AC$84*SUMPRODUCT(TRANSPOSE(AC$5:AC$81), Data_TR_USD!$B480:$BZ480, 1/OFFSET(Data_TR_USD!$B$467, AC$88, 0, 1, $B$82)), NA()))</f>
        <v>#N/A</v>
      </c>
      <c r="AD709" s="466" t="e">
        <f t="array" aca="1" ref="AD709" ca="1">IF($B709=AD$85-1, AD$84, IF(AND($B709&gt;=AD$85, $B709&lt;=AD$86), AD$84*SUMPRODUCT(TRANSPOSE(AD$5:AD$81), Data_TR_USD!$B480:$BZ480, 1/OFFSET(Data_TR_USD!$B$467, AD$88, 0, 1, $B$82)), NA()))</f>
        <v>#N/A</v>
      </c>
      <c r="AE709" s="466" t="e">
        <f t="array" aca="1" ref="AE709" ca="1">IF($B709=AE$85-1, AE$84, IF(AND($B709&gt;=AE$85, $B709&lt;=AE$86), AE$84*SUMPRODUCT(TRANSPOSE(AE$5:AE$81), Data_TR_USD!$B480:$BZ480, 1/OFFSET(Data_TR_USD!$B$467, AE$88, 0, 1, $B$82)), NA()))</f>
        <v>#N/A</v>
      </c>
      <c r="AG709" s="466" t="e">
        <f t="array" aca="1" ref="AG709" ca="1">IF($B709=AG$85-1, AG$84, IF(AND($B709&gt;=AG$85, $B709&lt;=AG$86), AG$84*SUMPRODUCT(TRANSPOSE(AG$5:AG$81), Data_TR_USD!$B480:$BZ480, 1/OFFSET(Data_TR_USD!$B$467, AG$88, 0, 1, $B$82)), NA()))</f>
        <v>#N/A</v>
      </c>
      <c r="AM709" s="466" t="e">
        <f t="array" aca="1" ref="AM709" ca="1">IF($B709=AM$85-1, AM$84, IF(AND($B709&gt;=AM$85, $B709&lt;=AM$86), AM$84*SUMPRODUCT(TRANSPOSE(AM$5:AM$81), Data_TR_USD!$B480:$BZ480, 1/OFFSET(Data_TR_USD!$B$467, AM$88, 0, 1, $B$82)), NA()))</f>
        <v>#N/A</v>
      </c>
      <c r="AN709" s="466" t="e">
        <f t="array" aca="1" ref="AN709" ca="1">IF($B709=AN$85-1, AN$84, IF(AND($B709&gt;=AN$85, $B709&lt;=AN$86), AN$84*SUMPRODUCT(TRANSPOSE(AN$5:AN$81), Data_TR_USD!$B480:$BZ480, 1/OFFSET(Data_TR_USD!$B$467, AN$88, 0, 1, $B$82)), NA()))</f>
        <v>#N/A</v>
      </c>
      <c r="AO709" s="466" t="e">
        <f t="array" aca="1" ref="AO709" ca="1">IF($B709=AO$85-1, AO$84, IF(AND($B709&gt;=AO$85, $B709&lt;=AO$86), AO$84*SUMPRODUCT(TRANSPOSE(AO$5:AO$81), Data_TR_USD!$B480:$BZ480, 1/OFFSET(Data_TR_USD!$B$467, AO$88, 0, 1, $B$82)), NA()))</f>
        <v>#N/A</v>
      </c>
      <c r="AP709" s="466" t="e">
        <f t="array" aca="1" ref="AP709" ca="1">IF($B709=AP$85-1, AP$84, IF(AND($B709&gt;=AP$85, $B709&lt;=AP$86), AP$84*SUMPRODUCT(TRANSPOSE(AP$5:AP$81), Data_TR_USD!$B480:$BZ480, 1/OFFSET(Data_TR_USD!$B$467, AP$88, 0, 1, $B$82)), NA()))</f>
        <v>#N/A</v>
      </c>
      <c r="AQ709" s="466" t="e">
        <f t="array" aca="1" ref="AQ709" ca="1">IF($B709=AQ$85-1, AQ$84, IF(AND($B709&gt;=AQ$85, $B709&lt;=AQ$86), AQ$84*SUMPRODUCT(TRANSPOSE(AQ$5:AQ$81), Data_TR_USD!$B480:$BZ480, 1/OFFSET(Data_TR_USD!$B$467, AQ$88, 0, 1, $B$82)), NA()))</f>
        <v>#N/A</v>
      </c>
      <c r="AS709" s="466" t="e">
        <f t="array" aca="1" ref="AS709" ca="1">IF($B709=AS$85-1, AS$84, IF(AND($B709&gt;=AS$85, $B709&lt;=AS$86), AS$84*SUMPRODUCT(TRANSPOSE(AS$5:AS$81), Data_TR_USD!$B480:$BZ480, 1/OFFSET(Data_TR_USD!$B$467, AS$88, 0, 1, $B$82)), NA()))</f>
        <v>#N/A</v>
      </c>
      <c r="AU709" s="466" t="e">
        <f t="array" aca="1" ref="AU709" ca="1">IF($B709=AU$85-1, AU$84, IF(AND($B709&gt;=AU$85, $B709&lt;=AU$86), AU$84*SUMPRODUCT(TRANSPOSE(AU$5:AU$81), Data_TR_USD!$B480:$BZ480, 1/OFFSET(Data_TR_USD!$B$467, AU$88, 0, 1, $B$82)), NA()))</f>
        <v>#N/A</v>
      </c>
      <c r="AV709" s="466" t="e">
        <f t="array" aca="1" ref="AV709" ca="1">IF($B709=AV$85-1, AV$84, IF(AND($B709&gt;=AV$85, $B709&lt;=AV$86), AV$84*SUMPRODUCT(TRANSPOSE(AV$5:AV$81), Data_TR_USD!$B480:$BZ480, 1/OFFSET(Data_TR_USD!$B$467, AV$88, 0, 1, $B$82)), NA()))</f>
        <v>#N/A</v>
      </c>
      <c r="AW709" s="466" t="e">
        <f t="array" aca="1" ref="AW709" ca="1">IF($B709=AW$85-1, AW$84, IF(AND($B709&gt;=AW$85, $B709&lt;=AW$86), AW$84*SUMPRODUCT(TRANSPOSE(AW$5:AW$81), Data_TR_USD!$B480:$BZ480, 1/OFFSET(Data_TR_USD!$B$467, AW$88, 0, 1, $B$82)), NA()))</f>
        <v>#N/A</v>
      </c>
      <c r="AX709" s="466" t="e">
        <f t="array" aca="1" ref="AX709" ca="1">IF($B709=AX$85-1, AX$84, IF(AND($B709&gt;=AX$85, $B709&lt;=AX$86), AX$84*SUMPRODUCT(TRANSPOSE(AX$5:AX$81), Data_TR_USD!$B480:$BZ480, 1/OFFSET(Data_TR_USD!$B$467, AX$88, 0, 1, $B$82)), NA()))</f>
        <v>#N/A</v>
      </c>
      <c r="AY709" s="466" t="e">
        <f t="array" aca="1" ref="AY709" ca="1">IF($B709=AY$85-1, AY$84, IF(AND($B709&gt;=AY$85, $B709&lt;=AY$86), AY$84*SUMPRODUCT(TRANSPOSE(AY$5:AY$81), Data_TR_USD!$B480:$BZ480, 1/OFFSET(Data_TR_USD!$B$467, AY$88, 0, 1, $B$82)), NA()))</f>
        <v>#N/A</v>
      </c>
      <c r="AZ709" s="466" t="e">
        <f t="array" aca="1" ref="AZ709" ca="1">IF($B709=AZ$85-1, AZ$84, IF(AND($B709&gt;=AZ$85, $B709&lt;=AZ$86), AZ$84*SUMPRODUCT(TRANSPOSE(AZ$5:AZ$81), Data_TR_USD!$B480:$BZ480, 1/OFFSET(Data_TR_USD!$B$467, AZ$88, 0, 1, $B$82)), NA()))</f>
        <v>#N/A</v>
      </c>
      <c r="BA709" s="466" t="e">
        <f t="array" aca="1" ref="BA709" ca="1">IF($B709=BA$85-1, BA$84, IF(AND($B709&gt;=BA$85, $B709&lt;=BA$86), BA$84*SUMPRODUCT(TRANSPOSE(BA$5:BA$81), Data_TR_USD!$B480:$BZ480, 1/OFFSET(Data_TR_USD!$B$467, BA$88, 0, 1, $B$82)), NA()))</f>
        <v>#N/A</v>
      </c>
      <c r="BB709" s="466" t="e">
        <f t="array" aca="1" ref="BB709" ca="1">IF($B709=BB$85-1, BB$84, IF(AND($B709&gt;=BB$85, $B709&lt;=BB$86), BB$84*SUMPRODUCT(TRANSPOSE(BB$5:BB$81), Data_TR_USD!$B480:$BZ480, 1/OFFSET(Data_TR_USD!$B$467, BB$88, 0, 1, $B$82)), NA()))</f>
        <v>#N/A</v>
      </c>
      <c r="BC709" s="466" t="e">
        <f t="array" aca="1" ref="BC709" ca="1">IF($B709=BC$85-1, BC$84, IF(AND($B709&gt;=BC$85, $B709&lt;=BC$86), BC$84*SUMPRODUCT(TRANSPOSE(BC$5:BC$81), Data_TR_USD!$B480:$BZ480, 1/OFFSET(Data_TR_USD!$B$467, BC$88, 0, 1, $B$82)), NA()))</f>
        <v>#N/A</v>
      </c>
      <c r="BD709" s="466" t="e">
        <f t="array" aca="1" ref="BD709" ca="1">IF($B709=BD$85-1, BD$84, IF(AND($B709&gt;=BD$85, $B709&lt;=BD$86), BD$84*SUMPRODUCT(TRANSPOSE(BD$5:BD$81), Data_TR_USD!$B480:$BZ480, 1/OFFSET(Data_TR_USD!$B$467, BD$88, 0, 1, $B$82)), NA()))</f>
        <v>#N/A</v>
      </c>
      <c r="BE709" s="466" t="e">
        <f t="array" aca="1" ref="BE709" ca="1">IF($B709=BE$85-1, BE$84, IF(AND($B709&gt;=BE$85, $B709&lt;=BE$86), BE$84*SUMPRODUCT(TRANSPOSE(BE$5:BE$81), Data_TR_USD!$B480:$BZ480, 1/OFFSET(Data_TR_USD!$B$467, BE$88, 0, 1, $B$82)), NA()))</f>
        <v>#N/A</v>
      </c>
      <c r="BF709" s="466" t="e">
        <f t="array" aca="1" ref="BF709" ca="1">IF($B709=BF$85-1, BF$84, IF(AND($B709&gt;=BF$85, $B709&lt;=BF$86), BF$84*SUMPRODUCT(TRANSPOSE(BF$5:BF$81), Data_TR_USD!$B480:$BZ480, 1/OFFSET(Data_TR_USD!$B$467, BF$88, 0, 1, $B$82)), NA()))</f>
        <v>#N/A</v>
      </c>
      <c r="BG709" s="466" t="e">
        <f t="array" aca="1" ref="BG709" ca="1">IF($B709=BG$85-1, BG$84, IF(AND($B709&gt;=BG$85, $B709&lt;=BG$86), BG$84*SUMPRODUCT(TRANSPOSE(BG$5:BG$81), Data_TR_USD!$B480:$BZ480, 1/OFFSET(Data_TR_USD!$B$467, BG$88, 0, 1, $B$82)), NA()))</f>
        <v>#N/A</v>
      </c>
      <c r="BH709" s="466" t="e">
        <f t="array" aca="1" ref="BH709" ca="1">IF($B709=BH$85-1, BH$84, IF(AND($B709&gt;=BH$85, $B709&lt;=BH$86), BH$84*SUMPRODUCT(TRANSPOSE(BH$5:BH$81), Data_TR_USD!$B480:$BZ480, 1/OFFSET(Data_TR_USD!$B$467, BH$88, 0, 1, $B$82)), NA()))</f>
        <v>#N/A</v>
      </c>
      <c r="BI709" s="466" t="e">
        <f t="array" aca="1" ref="BI709" ca="1">IF($B709=BI$85-1, BI$84, IF(AND($B709&gt;=BI$85, $B709&lt;=BI$86), BI$84*SUMPRODUCT(TRANSPOSE(BI$5:BI$81), Data_TR_USD!$B480:$BZ480, 1/OFFSET(Data_TR_USD!$B$467, BI$88, 0, 1, $B$82)), NA()))</f>
        <v>#N/A</v>
      </c>
      <c r="BJ709" s="466" t="e">
        <f t="array" aca="1" ref="BJ709" ca="1">IF($B709=BJ$85-1, BJ$84, IF(AND($B709&gt;=BJ$85, $B709&lt;=BJ$86), BJ$84*SUMPRODUCT(TRANSPOSE(BJ$5:BJ$81), Data_TR_USD!$B480:$BZ480, 1/OFFSET(Data_TR_USD!$B$467, BJ$88, 0, 1, $B$82)), NA()))</f>
        <v>#N/A</v>
      </c>
      <c r="BK709" s="466" t="e">
        <f t="array" aca="1" ref="BK709" ca="1">IF($B709=BK$85-1, BK$84, IF(AND($B709&gt;=BK$85, $B709&lt;=BK$86), BK$84*SUMPRODUCT(TRANSPOSE(BK$5:BK$81), Data_TR_USD!$B480:$BZ480, 1/OFFSET(Data_TR_USD!$B$467, BK$88, 0, 1, $B$82)), NA()))</f>
        <v>#N/A</v>
      </c>
      <c r="BL709" s="466" t="e">
        <f t="array" aca="1" ref="BL709" ca="1">IF($B709=BL$85-1, BL$84, IF(AND($B709&gt;=BL$85, $B709&lt;=BL$86), BL$84*SUMPRODUCT(TRANSPOSE(BL$5:BL$81), Data_TR_USD!$B480:$BZ480, 1/OFFSET(Data_TR_USD!$B$467, BL$88, 0, 1, $B$82)), NA()))</f>
        <v>#N/A</v>
      </c>
      <c r="BM709" s="466" t="e">
        <f t="array" aca="1" ref="BM709" ca="1">IF($B709=BM$85-1, BM$84, IF(AND($B709&gt;=BM$85, $B709&lt;=BM$86), BM$84*SUMPRODUCT(TRANSPOSE(BM$5:BM$81), Data_TR_USD!$B480:$BZ480, 1/OFFSET(Data_TR_USD!$B$467, BM$88, 0, 1, $B$82)), NA()))</f>
        <v>#N/A</v>
      </c>
      <c r="BN709" s="466" t="e">
        <f t="array" aca="1" ref="BN709" ca="1">IF($B709=BN$85-1, BN$84, IF(AND($B709&gt;=BN$85, $B709&lt;=BN$86), BN$84*SUMPRODUCT(TRANSPOSE(BN$5:BN$81), Data_TR_USD!$B480:$BZ480, 1/OFFSET(Data_TR_USD!$B$467, BN$88, 0, 1, $B$82)), NA()))</f>
        <v>#N/A</v>
      </c>
      <c r="BO709" s="466" t="e">
        <f t="array" aca="1" ref="BO709" ca="1">IF($B709=BO$85-1, BO$84, IF(AND($B709&gt;=BO$85, $B709&lt;=BO$86), BO$84*SUMPRODUCT(TRANSPOSE(BO$5:BO$81), Data_TR_USD!$B480:$BZ480, 1/OFFSET(Data_TR_USD!$B$467, BO$88, 0, 1, $B$82)), NA()))</f>
        <v>#N/A</v>
      </c>
      <c r="BP709" s="466" t="e">
        <f t="array" aca="1" ref="BP709" ca="1">IF($B709=BP$85-1, BP$84, IF(AND($B709&gt;=BP$85, $B709&lt;=BP$86), BP$84*SUMPRODUCT(TRANSPOSE(BP$5:BP$81), Data_TR_USD!$B480:$BZ480, 1/OFFSET(Data_TR_USD!$B$467, BP$88, 0, 1, $B$82)), NA()))</f>
        <v>#N/A</v>
      </c>
      <c r="BQ709" s="466" t="e">
        <f t="array" aca="1" ref="BQ709" ca="1">IF($B709=BQ$85-1, BQ$84, IF(AND($B709&gt;=BQ$85, $B709&lt;=BQ$86), BQ$84*SUMPRODUCT(TRANSPOSE(BQ$5:BQ$81), Data_TR_USD!$B480:$BZ480, 1/OFFSET(Data_TR_USD!$B$467, BQ$88, 0, 1, $B$82)), NA()))</f>
        <v>#N/A</v>
      </c>
      <c r="BR709" s="466" t="e">
        <f t="array" aca="1" ref="BR709" ca="1">IF($B709=BR$85-1, BR$84, IF(AND($B709&gt;=BR$85, $B709&lt;=BR$86), BR$84*SUMPRODUCT(TRANSPOSE(BR$5:BR$81), Data_TR_USD!$B480:$BZ480, 1/OFFSET(Data_TR_USD!$B$467, BR$88, 0, 1, $B$82)), NA()))</f>
        <v>#N/A</v>
      </c>
      <c r="BS709" s="466" t="e">
        <f t="array" aca="1" ref="BS709" ca="1">IF($B709=BS$85-1, BS$84, IF(AND($B709&gt;=BS$85, $B709&lt;=BS$86), BS$84*SUMPRODUCT(TRANSPOSE(BS$5:BS$81), Data_TR_USD!$B480:$BZ480, 1/OFFSET(Data_TR_USD!$B$467, BS$88, 0, 1, $B$82)), NA()))</f>
        <v>#N/A</v>
      </c>
    </row>
    <row r="710" spans="2:71">
      <c r="B710" s="48">
        <f t="shared" si="1087"/>
        <v>1884</v>
      </c>
      <c r="E710" s="52"/>
      <c r="M710" s="466" t="e">
        <f t="array" aca="1" ref="M710" ca="1">IF($B710=M$85-1, M$84, IF(AND($B710&gt;=M$85, $B710&lt;=M$86), M$84*SUMPRODUCT(TRANSPOSE(M$5:M$81), Data_TR_USD!$B481:$BZ481, 1/OFFSET(Data_TR_USD!$B$467, M$88, 0, 1, $B$82)), NA()))</f>
        <v>#N/A</v>
      </c>
      <c r="N710" s="466" t="e">
        <f t="array" aca="1" ref="N710" ca="1">IF($B710=N$85-1, N$84, IF(AND($B710&gt;=N$85, $B710&lt;=N$86), N$84*SUMPRODUCT(TRANSPOSE(N$5:N$81), Data_TR_USD!$B481:$BZ481, 1/OFFSET(Data_TR_USD!$B$467, N$88, 0, 1, $B$82)), NA()))</f>
        <v>#N/A</v>
      </c>
      <c r="X710" s="466" t="e">
        <f t="array" aca="1" ref="X710" ca="1">IF($B710=X$85-1, X$84, IF(AND($B710&gt;=X$85, $B710&lt;=X$86), X$84*SUMPRODUCT(TRANSPOSE(X$5:X$81), Data_TR_USD!$B481:$BZ481, 1/OFFSET(Data_TR_USD!$B$467, X$88, 0, 1, $B$82)), NA()))</f>
        <v>#N/A</v>
      </c>
      <c r="Y710" s="466" t="e">
        <f t="array" aca="1" ref="Y710" ca="1">IF($B710=Y$85-1, Y$84, IF(AND($B710&gt;=Y$85, $B710&lt;=Y$86), Y$84*SUMPRODUCT(TRANSPOSE(Y$5:Y$81), Data_TR_USD!$B481:$BZ481, 1/OFFSET(Data_TR_USD!$B$467, Y$88, 0, 1, $B$82)), NA()))</f>
        <v>#N/A</v>
      </c>
      <c r="AA710" s="466" t="e">
        <f t="array" aca="1" ref="AA710" ca="1">IF($B710=AA$85-1, AA$84, IF(AND($B710&gt;=AA$85, $B710&lt;=AA$86), AA$84*SUMPRODUCT(TRANSPOSE(AA$5:AA$81), Data_TR_USD!$B481:$BZ481, 1/OFFSET(Data_TR_USD!$B$467, AA$88, 0, 1, $B$82)), NA()))</f>
        <v>#N/A</v>
      </c>
      <c r="AB710" s="466" t="e">
        <f t="array" aca="1" ref="AB710" ca="1">IF($B710=AB$85-1, AB$84, IF(AND($B710&gt;=AB$85, $B710&lt;=AB$86), AB$84*SUMPRODUCT(TRANSPOSE(AB$5:AB$81), Data_TR_USD!$B481:$BZ481, 1/OFFSET(Data_TR_USD!$B$467, AB$88, 0, 1, $B$82)), NA()))</f>
        <v>#N/A</v>
      </c>
      <c r="AC710" s="466" t="e">
        <f t="array" aca="1" ref="AC710" ca="1">IF($B710=AC$85-1, AC$84, IF(AND($B710&gt;=AC$85, $B710&lt;=AC$86), AC$84*SUMPRODUCT(TRANSPOSE(AC$5:AC$81), Data_TR_USD!$B481:$BZ481, 1/OFFSET(Data_TR_USD!$B$467, AC$88, 0, 1, $B$82)), NA()))</f>
        <v>#N/A</v>
      </c>
      <c r="AD710" s="466" t="e">
        <f t="array" aca="1" ref="AD710" ca="1">IF($B710=AD$85-1, AD$84, IF(AND($B710&gt;=AD$85, $B710&lt;=AD$86), AD$84*SUMPRODUCT(TRANSPOSE(AD$5:AD$81), Data_TR_USD!$B481:$BZ481, 1/OFFSET(Data_TR_USD!$B$467, AD$88, 0, 1, $B$82)), NA()))</f>
        <v>#N/A</v>
      </c>
      <c r="AE710" s="466" t="e">
        <f t="array" aca="1" ref="AE710" ca="1">IF($B710=AE$85-1, AE$84, IF(AND($B710&gt;=AE$85, $B710&lt;=AE$86), AE$84*SUMPRODUCT(TRANSPOSE(AE$5:AE$81), Data_TR_USD!$B481:$BZ481, 1/OFFSET(Data_TR_USD!$B$467, AE$88, 0, 1, $B$82)), NA()))</f>
        <v>#N/A</v>
      </c>
      <c r="AG710" s="466" t="e">
        <f t="array" aca="1" ref="AG710" ca="1">IF($B710=AG$85-1, AG$84, IF(AND($B710&gt;=AG$85, $B710&lt;=AG$86), AG$84*SUMPRODUCT(TRANSPOSE(AG$5:AG$81), Data_TR_USD!$B481:$BZ481, 1/OFFSET(Data_TR_USD!$B$467, AG$88, 0, 1, $B$82)), NA()))</f>
        <v>#N/A</v>
      </c>
      <c r="AM710" s="466" t="e">
        <f t="array" aca="1" ref="AM710" ca="1">IF($B710=AM$85-1, AM$84, IF(AND($B710&gt;=AM$85, $B710&lt;=AM$86), AM$84*SUMPRODUCT(TRANSPOSE(AM$5:AM$81), Data_TR_USD!$B481:$BZ481, 1/OFFSET(Data_TR_USD!$B$467, AM$88, 0, 1, $B$82)), NA()))</f>
        <v>#N/A</v>
      </c>
      <c r="AN710" s="466" t="e">
        <f t="array" aca="1" ref="AN710" ca="1">IF($B710=AN$85-1, AN$84, IF(AND($B710&gt;=AN$85, $B710&lt;=AN$86), AN$84*SUMPRODUCT(TRANSPOSE(AN$5:AN$81), Data_TR_USD!$B481:$BZ481, 1/OFFSET(Data_TR_USD!$B$467, AN$88, 0, 1, $B$82)), NA()))</f>
        <v>#N/A</v>
      </c>
      <c r="AO710" s="466" t="e">
        <f t="array" aca="1" ref="AO710" ca="1">IF($B710=AO$85-1, AO$84, IF(AND($B710&gt;=AO$85, $B710&lt;=AO$86), AO$84*SUMPRODUCT(TRANSPOSE(AO$5:AO$81), Data_TR_USD!$B481:$BZ481, 1/OFFSET(Data_TR_USD!$B$467, AO$88, 0, 1, $B$82)), NA()))</f>
        <v>#N/A</v>
      </c>
      <c r="AP710" s="466" t="e">
        <f t="array" aca="1" ref="AP710" ca="1">IF($B710=AP$85-1, AP$84, IF(AND($B710&gt;=AP$85, $B710&lt;=AP$86), AP$84*SUMPRODUCT(TRANSPOSE(AP$5:AP$81), Data_TR_USD!$B481:$BZ481, 1/OFFSET(Data_TR_USD!$B$467, AP$88, 0, 1, $B$82)), NA()))</f>
        <v>#N/A</v>
      </c>
      <c r="AQ710" s="466" t="e">
        <f t="array" aca="1" ref="AQ710" ca="1">IF($B710=AQ$85-1, AQ$84, IF(AND($B710&gt;=AQ$85, $B710&lt;=AQ$86), AQ$84*SUMPRODUCT(TRANSPOSE(AQ$5:AQ$81), Data_TR_USD!$B481:$BZ481, 1/OFFSET(Data_TR_USD!$B$467, AQ$88, 0, 1, $B$82)), NA()))</f>
        <v>#N/A</v>
      </c>
      <c r="AS710" s="466" t="e">
        <f t="array" aca="1" ref="AS710" ca="1">IF($B710=AS$85-1, AS$84, IF(AND($B710&gt;=AS$85, $B710&lt;=AS$86), AS$84*SUMPRODUCT(TRANSPOSE(AS$5:AS$81), Data_TR_USD!$B481:$BZ481, 1/OFFSET(Data_TR_USD!$B$467, AS$88, 0, 1, $B$82)), NA()))</f>
        <v>#N/A</v>
      </c>
      <c r="AU710" s="466" t="e">
        <f t="array" aca="1" ref="AU710" ca="1">IF($B710=AU$85-1, AU$84, IF(AND($B710&gt;=AU$85, $B710&lt;=AU$86), AU$84*SUMPRODUCT(TRANSPOSE(AU$5:AU$81), Data_TR_USD!$B481:$BZ481, 1/OFFSET(Data_TR_USD!$B$467, AU$88, 0, 1, $B$82)), NA()))</f>
        <v>#N/A</v>
      </c>
      <c r="AV710" s="466" t="e">
        <f t="array" aca="1" ref="AV710" ca="1">IF($B710=AV$85-1, AV$84, IF(AND($B710&gt;=AV$85, $B710&lt;=AV$86), AV$84*SUMPRODUCT(TRANSPOSE(AV$5:AV$81), Data_TR_USD!$B481:$BZ481, 1/OFFSET(Data_TR_USD!$B$467, AV$88, 0, 1, $B$82)), NA()))</f>
        <v>#N/A</v>
      </c>
      <c r="AW710" s="466" t="e">
        <f t="array" aca="1" ref="AW710" ca="1">IF($B710=AW$85-1, AW$84, IF(AND($B710&gt;=AW$85, $B710&lt;=AW$86), AW$84*SUMPRODUCT(TRANSPOSE(AW$5:AW$81), Data_TR_USD!$B481:$BZ481, 1/OFFSET(Data_TR_USD!$B$467, AW$88, 0, 1, $B$82)), NA()))</f>
        <v>#N/A</v>
      </c>
      <c r="AX710" s="466" t="e">
        <f t="array" aca="1" ref="AX710" ca="1">IF($B710=AX$85-1, AX$84, IF(AND($B710&gt;=AX$85, $B710&lt;=AX$86), AX$84*SUMPRODUCT(TRANSPOSE(AX$5:AX$81), Data_TR_USD!$B481:$BZ481, 1/OFFSET(Data_TR_USD!$B$467, AX$88, 0, 1, $B$82)), NA()))</f>
        <v>#N/A</v>
      </c>
      <c r="AY710" s="466" t="e">
        <f t="array" aca="1" ref="AY710" ca="1">IF($B710=AY$85-1, AY$84, IF(AND($B710&gt;=AY$85, $B710&lt;=AY$86), AY$84*SUMPRODUCT(TRANSPOSE(AY$5:AY$81), Data_TR_USD!$B481:$BZ481, 1/OFFSET(Data_TR_USD!$B$467, AY$88, 0, 1, $B$82)), NA()))</f>
        <v>#N/A</v>
      </c>
      <c r="AZ710" s="466" t="e">
        <f t="array" aca="1" ref="AZ710" ca="1">IF($B710=AZ$85-1, AZ$84, IF(AND($B710&gt;=AZ$85, $B710&lt;=AZ$86), AZ$84*SUMPRODUCT(TRANSPOSE(AZ$5:AZ$81), Data_TR_USD!$B481:$BZ481, 1/OFFSET(Data_TR_USD!$B$467, AZ$88, 0, 1, $B$82)), NA()))</f>
        <v>#N/A</v>
      </c>
      <c r="BA710" s="466" t="e">
        <f t="array" aca="1" ref="BA710" ca="1">IF($B710=BA$85-1, BA$84, IF(AND($B710&gt;=BA$85, $B710&lt;=BA$86), BA$84*SUMPRODUCT(TRANSPOSE(BA$5:BA$81), Data_TR_USD!$B481:$BZ481, 1/OFFSET(Data_TR_USD!$B$467, BA$88, 0, 1, $B$82)), NA()))</f>
        <v>#N/A</v>
      </c>
      <c r="BB710" s="466" t="e">
        <f t="array" aca="1" ref="BB710" ca="1">IF($B710=BB$85-1, BB$84, IF(AND($B710&gt;=BB$85, $B710&lt;=BB$86), BB$84*SUMPRODUCT(TRANSPOSE(BB$5:BB$81), Data_TR_USD!$B481:$BZ481, 1/OFFSET(Data_TR_USD!$B$467, BB$88, 0, 1, $B$82)), NA()))</f>
        <v>#N/A</v>
      </c>
      <c r="BC710" s="466" t="e">
        <f t="array" aca="1" ref="BC710" ca="1">IF($B710=BC$85-1, BC$84, IF(AND($B710&gt;=BC$85, $B710&lt;=BC$86), BC$84*SUMPRODUCT(TRANSPOSE(BC$5:BC$81), Data_TR_USD!$B481:$BZ481, 1/OFFSET(Data_TR_USD!$B$467, BC$88, 0, 1, $B$82)), NA()))</f>
        <v>#N/A</v>
      </c>
      <c r="BD710" s="466" t="e">
        <f t="array" aca="1" ref="BD710" ca="1">IF($B710=BD$85-1, BD$84, IF(AND($B710&gt;=BD$85, $B710&lt;=BD$86), BD$84*SUMPRODUCT(TRANSPOSE(BD$5:BD$81), Data_TR_USD!$B481:$BZ481, 1/OFFSET(Data_TR_USD!$B$467, BD$88, 0, 1, $B$82)), NA()))</f>
        <v>#N/A</v>
      </c>
      <c r="BE710" s="466" t="e">
        <f t="array" aca="1" ref="BE710" ca="1">IF($B710=BE$85-1, BE$84, IF(AND($B710&gt;=BE$85, $B710&lt;=BE$86), BE$84*SUMPRODUCT(TRANSPOSE(BE$5:BE$81), Data_TR_USD!$B481:$BZ481, 1/OFFSET(Data_TR_USD!$B$467, BE$88, 0, 1, $B$82)), NA()))</f>
        <v>#N/A</v>
      </c>
      <c r="BF710" s="466" t="e">
        <f t="array" aca="1" ref="BF710" ca="1">IF($B710=BF$85-1, BF$84, IF(AND($B710&gt;=BF$85, $B710&lt;=BF$86), BF$84*SUMPRODUCT(TRANSPOSE(BF$5:BF$81), Data_TR_USD!$B481:$BZ481, 1/OFFSET(Data_TR_USD!$B$467, BF$88, 0, 1, $B$82)), NA()))</f>
        <v>#N/A</v>
      </c>
      <c r="BG710" s="466" t="e">
        <f t="array" aca="1" ref="BG710" ca="1">IF($B710=BG$85-1, BG$84, IF(AND($B710&gt;=BG$85, $B710&lt;=BG$86), BG$84*SUMPRODUCT(TRANSPOSE(BG$5:BG$81), Data_TR_USD!$B481:$BZ481, 1/OFFSET(Data_TR_USD!$B$467, BG$88, 0, 1, $B$82)), NA()))</f>
        <v>#N/A</v>
      </c>
      <c r="BH710" s="466" t="e">
        <f t="array" aca="1" ref="BH710" ca="1">IF($B710=BH$85-1, BH$84, IF(AND($B710&gt;=BH$85, $B710&lt;=BH$86), BH$84*SUMPRODUCT(TRANSPOSE(BH$5:BH$81), Data_TR_USD!$B481:$BZ481, 1/OFFSET(Data_TR_USD!$B$467, BH$88, 0, 1, $B$82)), NA()))</f>
        <v>#N/A</v>
      </c>
      <c r="BI710" s="466" t="e">
        <f t="array" aca="1" ref="BI710" ca="1">IF($B710=BI$85-1, BI$84, IF(AND($B710&gt;=BI$85, $B710&lt;=BI$86), BI$84*SUMPRODUCT(TRANSPOSE(BI$5:BI$81), Data_TR_USD!$B481:$BZ481, 1/OFFSET(Data_TR_USD!$B$467, BI$88, 0, 1, $B$82)), NA()))</f>
        <v>#N/A</v>
      </c>
      <c r="BJ710" s="466" t="e">
        <f t="array" aca="1" ref="BJ710" ca="1">IF($B710=BJ$85-1, BJ$84, IF(AND($B710&gt;=BJ$85, $B710&lt;=BJ$86), BJ$84*SUMPRODUCT(TRANSPOSE(BJ$5:BJ$81), Data_TR_USD!$B481:$BZ481, 1/OFFSET(Data_TR_USD!$B$467, BJ$88, 0, 1, $B$82)), NA()))</f>
        <v>#N/A</v>
      </c>
      <c r="BK710" s="466" t="e">
        <f t="array" aca="1" ref="BK710" ca="1">IF($B710=BK$85-1, BK$84, IF(AND($B710&gt;=BK$85, $B710&lt;=BK$86), BK$84*SUMPRODUCT(TRANSPOSE(BK$5:BK$81), Data_TR_USD!$B481:$BZ481, 1/OFFSET(Data_TR_USD!$B$467, BK$88, 0, 1, $B$82)), NA()))</f>
        <v>#N/A</v>
      </c>
      <c r="BL710" s="466" t="e">
        <f t="array" aca="1" ref="BL710" ca="1">IF($B710=BL$85-1, BL$84, IF(AND($B710&gt;=BL$85, $B710&lt;=BL$86), BL$84*SUMPRODUCT(TRANSPOSE(BL$5:BL$81), Data_TR_USD!$B481:$BZ481, 1/OFFSET(Data_TR_USD!$B$467, BL$88, 0, 1, $B$82)), NA()))</f>
        <v>#N/A</v>
      </c>
      <c r="BM710" s="466" t="e">
        <f t="array" aca="1" ref="BM710" ca="1">IF($B710=BM$85-1, BM$84, IF(AND($B710&gt;=BM$85, $B710&lt;=BM$86), BM$84*SUMPRODUCT(TRANSPOSE(BM$5:BM$81), Data_TR_USD!$B481:$BZ481, 1/OFFSET(Data_TR_USD!$B$467, BM$88, 0, 1, $B$82)), NA()))</f>
        <v>#N/A</v>
      </c>
      <c r="BN710" s="466" t="e">
        <f t="array" aca="1" ref="BN710" ca="1">IF($B710=BN$85-1, BN$84, IF(AND($B710&gt;=BN$85, $B710&lt;=BN$86), BN$84*SUMPRODUCT(TRANSPOSE(BN$5:BN$81), Data_TR_USD!$B481:$BZ481, 1/OFFSET(Data_TR_USD!$B$467, BN$88, 0, 1, $B$82)), NA()))</f>
        <v>#N/A</v>
      </c>
      <c r="BO710" s="466" t="e">
        <f t="array" aca="1" ref="BO710" ca="1">IF($B710=BO$85-1, BO$84, IF(AND($B710&gt;=BO$85, $B710&lt;=BO$86), BO$84*SUMPRODUCT(TRANSPOSE(BO$5:BO$81), Data_TR_USD!$B481:$BZ481, 1/OFFSET(Data_TR_USD!$B$467, BO$88, 0, 1, $B$82)), NA()))</f>
        <v>#N/A</v>
      </c>
      <c r="BP710" s="466" t="e">
        <f t="array" aca="1" ref="BP710" ca="1">IF($B710=BP$85-1, BP$84, IF(AND($B710&gt;=BP$85, $B710&lt;=BP$86), BP$84*SUMPRODUCT(TRANSPOSE(BP$5:BP$81), Data_TR_USD!$B481:$BZ481, 1/OFFSET(Data_TR_USD!$B$467, BP$88, 0, 1, $B$82)), NA()))</f>
        <v>#N/A</v>
      </c>
      <c r="BQ710" s="466" t="e">
        <f t="array" aca="1" ref="BQ710" ca="1">IF($B710=BQ$85-1, BQ$84, IF(AND($B710&gt;=BQ$85, $B710&lt;=BQ$86), BQ$84*SUMPRODUCT(TRANSPOSE(BQ$5:BQ$81), Data_TR_USD!$B481:$BZ481, 1/OFFSET(Data_TR_USD!$B$467, BQ$88, 0, 1, $B$82)), NA()))</f>
        <v>#N/A</v>
      </c>
      <c r="BR710" s="466" t="e">
        <f t="array" aca="1" ref="BR710" ca="1">IF($B710=BR$85-1, BR$84, IF(AND($B710&gt;=BR$85, $B710&lt;=BR$86), BR$84*SUMPRODUCT(TRANSPOSE(BR$5:BR$81), Data_TR_USD!$B481:$BZ481, 1/OFFSET(Data_TR_USD!$B$467, BR$88, 0, 1, $B$82)), NA()))</f>
        <v>#N/A</v>
      </c>
      <c r="BS710" s="466" t="e">
        <f t="array" aca="1" ref="BS710" ca="1">IF($B710=BS$85-1, BS$84, IF(AND($B710&gt;=BS$85, $B710&lt;=BS$86), BS$84*SUMPRODUCT(TRANSPOSE(BS$5:BS$81), Data_TR_USD!$B481:$BZ481, 1/OFFSET(Data_TR_USD!$B$467, BS$88, 0, 1, $B$82)), NA()))</f>
        <v>#N/A</v>
      </c>
    </row>
    <row r="711" spans="2:71">
      <c r="B711" s="48">
        <f t="shared" si="1087"/>
        <v>1885</v>
      </c>
      <c r="E711" s="52"/>
      <c r="M711" s="466" t="e">
        <f t="array" aca="1" ref="M711" ca="1">IF($B711=M$85-1, M$84, IF(AND($B711&gt;=M$85, $B711&lt;=M$86), M$84*SUMPRODUCT(TRANSPOSE(M$5:M$81), Data_TR_USD!$B482:$BZ482, 1/OFFSET(Data_TR_USD!$B$467, M$88, 0, 1, $B$82)), NA()))</f>
        <v>#N/A</v>
      </c>
      <c r="N711" s="466" t="e">
        <f t="array" aca="1" ref="N711" ca="1">IF($B711=N$85-1, N$84, IF(AND($B711&gt;=N$85, $B711&lt;=N$86), N$84*SUMPRODUCT(TRANSPOSE(N$5:N$81), Data_TR_USD!$B482:$BZ482, 1/OFFSET(Data_TR_USD!$B$467, N$88, 0, 1, $B$82)), NA()))</f>
        <v>#N/A</v>
      </c>
      <c r="X711" s="466" t="e">
        <f t="array" aca="1" ref="X711" ca="1">IF($B711=X$85-1, X$84, IF(AND($B711&gt;=X$85, $B711&lt;=X$86), X$84*SUMPRODUCT(TRANSPOSE(X$5:X$81), Data_TR_USD!$B482:$BZ482, 1/OFFSET(Data_TR_USD!$B$467, X$88, 0, 1, $B$82)), NA()))</f>
        <v>#N/A</v>
      </c>
      <c r="Y711" s="466" t="e">
        <f t="array" aca="1" ref="Y711" ca="1">IF($B711=Y$85-1, Y$84, IF(AND($B711&gt;=Y$85, $B711&lt;=Y$86), Y$84*SUMPRODUCT(TRANSPOSE(Y$5:Y$81), Data_TR_USD!$B482:$BZ482, 1/OFFSET(Data_TR_USD!$B$467, Y$88, 0, 1, $B$82)), NA()))</f>
        <v>#N/A</v>
      </c>
      <c r="AA711" s="466" t="e">
        <f t="array" aca="1" ref="AA711" ca="1">IF($B711=AA$85-1, AA$84, IF(AND($B711&gt;=AA$85, $B711&lt;=AA$86), AA$84*SUMPRODUCT(TRANSPOSE(AA$5:AA$81), Data_TR_USD!$B482:$BZ482, 1/OFFSET(Data_TR_USD!$B$467, AA$88, 0, 1, $B$82)), NA()))</f>
        <v>#N/A</v>
      </c>
      <c r="AB711" s="466" t="e">
        <f t="array" aca="1" ref="AB711" ca="1">IF($B711=AB$85-1, AB$84, IF(AND($B711&gt;=AB$85, $B711&lt;=AB$86), AB$84*SUMPRODUCT(TRANSPOSE(AB$5:AB$81), Data_TR_USD!$B482:$BZ482, 1/OFFSET(Data_TR_USD!$B$467, AB$88, 0, 1, $B$82)), NA()))</f>
        <v>#N/A</v>
      </c>
      <c r="AC711" s="466" t="e">
        <f t="array" aca="1" ref="AC711" ca="1">IF($B711=AC$85-1, AC$84, IF(AND($B711&gt;=AC$85, $B711&lt;=AC$86), AC$84*SUMPRODUCT(TRANSPOSE(AC$5:AC$81), Data_TR_USD!$B482:$BZ482, 1/OFFSET(Data_TR_USD!$B$467, AC$88, 0, 1, $B$82)), NA()))</f>
        <v>#N/A</v>
      </c>
      <c r="AD711" s="466" t="e">
        <f t="array" aca="1" ref="AD711" ca="1">IF($B711=AD$85-1, AD$84, IF(AND($B711&gt;=AD$85, $B711&lt;=AD$86), AD$84*SUMPRODUCT(TRANSPOSE(AD$5:AD$81), Data_TR_USD!$B482:$BZ482, 1/OFFSET(Data_TR_USD!$B$467, AD$88, 0, 1, $B$82)), NA()))</f>
        <v>#N/A</v>
      </c>
      <c r="AE711" s="466" t="e">
        <f t="array" aca="1" ref="AE711" ca="1">IF($B711=AE$85-1, AE$84, IF(AND($B711&gt;=AE$85, $B711&lt;=AE$86), AE$84*SUMPRODUCT(TRANSPOSE(AE$5:AE$81), Data_TR_USD!$B482:$BZ482, 1/OFFSET(Data_TR_USD!$B$467, AE$88, 0, 1, $B$82)), NA()))</f>
        <v>#N/A</v>
      </c>
      <c r="AG711" s="466" t="e">
        <f t="array" aca="1" ref="AG711" ca="1">IF($B711=AG$85-1, AG$84, IF(AND($B711&gt;=AG$85, $B711&lt;=AG$86), AG$84*SUMPRODUCT(TRANSPOSE(AG$5:AG$81), Data_TR_USD!$B482:$BZ482, 1/OFFSET(Data_TR_USD!$B$467, AG$88, 0, 1, $B$82)), NA()))</f>
        <v>#N/A</v>
      </c>
      <c r="AM711" s="466" t="e">
        <f t="array" aca="1" ref="AM711" ca="1">IF($B711=AM$85-1, AM$84, IF(AND($B711&gt;=AM$85, $B711&lt;=AM$86), AM$84*SUMPRODUCT(TRANSPOSE(AM$5:AM$81), Data_TR_USD!$B482:$BZ482, 1/OFFSET(Data_TR_USD!$B$467, AM$88, 0, 1, $B$82)), NA()))</f>
        <v>#N/A</v>
      </c>
      <c r="AN711" s="466" t="e">
        <f t="array" aca="1" ref="AN711" ca="1">IF($B711=AN$85-1, AN$84, IF(AND($B711&gt;=AN$85, $B711&lt;=AN$86), AN$84*SUMPRODUCT(TRANSPOSE(AN$5:AN$81), Data_TR_USD!$B482:$BZ482, 1/OFFSET(Data_TR_USD!$B$467, AN$88, 0, 1, $B$82)), NA()))</f>
        <v>#N/A</v>
      </c>
      <c r="AO711" s="466" t="e">
        <f t="array" aca="1" ref="AO711" ca="1">IF($B711=AO$85-1, AO$84, IF(AND($B711&gt;=AO$85, $B711&lt;=AO$86), AO$84*SUMPRODUCT(TRANSPOSE(AO$5:AO$81), Data_TR_USD!$B482:$BZ482, 1/OFFSET(Data_TR_USD!$B$467, AO$88, 0, 1, $B$82)), NA()))</f>
        <v>#N/A</v>
      </c>
      <c r="AP711" s="466" t="e">
        <f t="array" aca="1" ref="AP711" ca="1">IF($B711=AP$85-1, AP$84, IF(AND($B711&gt;=AP$85, $B711&lt;=AP$86), AP$84*SUMPRODUCT(TRANSPOSE(AP$5:AP$81), Data_TR_USD!$B482:$BZ482, 1/OFFSET(Data_TR_USD!$B$467, AP$88, 0, 1, $B$82)), NA()))</f>
        <v>#N/A</v>
      </c>
      <c r="AQ711" s="466" t="e">
        <f t="array" aca="1" ref="AQ711" ca="1">IF($B711=AQ$85-1, AQ$84, IF(AND($B711&gt;=AQ$85, $B711&lt;=AQ$86), AQ$84*SUMPRODUCT(TRANSPOSE(AQ$5:AQ$81), Data_TR_USD!$B482:$BZ482, 1/OFFSET(Data_TR_USD!$B$467, AQ$88, 0, 1, $B$82)), NA()))</f>
        <v>#N/A</v>
      </c>
      <c r="AS711" s="466" t="e">
        <f t="array" aca="1" ref="AS711" ca="1">IF($B711=AS$85-1, AS$84, IF(AND($B711&gt;=AS$85, $B711&lt;=AS$86), AS$84*SUMPRODUCT(TRANSPOSE(AS$5:AS$81), Data_TR_USD!$B482:$BZ482, 1/OFFSET(Data_TR_USD!$B$467, AS$88, 0, 1, $B$82)), NA()))</f>
        <v>#N/A</v>
      </c>
      <c r="AU711" s="466" t="e">
        <f t="array" aca="1" ref="AU711" ca="1">IF($B711=AU$85-1, AU$84, IF(AND($B711&gt;=AU$85, $B711&lt;=AU$86), AU$84*SUMPRODUCT(TRANSPOSE(AU$5:AU$81), Data_TR_USD!$B482:$BZ482, 1/OFFSET(Data_TR_USD!$B$467, AU$88, 0, 1, $B$82)), NA()))</f>
        <v>#N/A</v>
      </c>
      <c r="AV711" s="466" t="e">
        <f t="array" aca="1" ref="AV711" ca="1">IF($B711=AV$85-1, AV$84, IF(AND($B711&gt;=AV$85, $B711&lt;=AV$86), AV$84*SUMPRODUCT(TRANSPOSE(AV$5:AV$81), Data_TR_USD!$B482:$BZ482, 1/OFFSET(Data_TR_USD!$B$467, AV$88, 0, 1, $B$82)), NA()))</f>
        <v>#N/A</v>
      </c>
      <c r="AW711" s="466" t="e">
        <f t="array" aca="1" ref="AW711" ca="1">IF($B711=AW$85-1, AW$84, IF(AND($B711&gt;=AW$85, $B711&lt;=AW$86), AW$84*SUMPRODUCT(TRANSPOSE(AW$5:AW$81), Data_TR_USD!$B482:$BZ482, 1/OFFSET(Data_TR_USD!$B$467, AW$88, 0, 1, $B$82)), NA()))</f>
        <v>#N/A</v>
      </c>
      <c r="AX711" s="466" t="e">
        <f t="array" aca="1" ref="AX711" ca="1">IF($B711=AX$85-1, AX$84, IF(AND($B711&gt;=AX$85, $B711&lt;=AX$86), AX$84*SUMPRODUCT(TRANSPOSE(AX$5:AX$81), Data_TR_USD!$B482:$BZ482, 1/OFFSET(Data_TR_USD!$B$467, AX$88, 0, 1, $B$82)), NA()))</f>
        <v>#N/A</v>
      </c>
      <c r="AY711" s="466" t="e">
        <f t="array" aca="1" ref="AY711" ca="1">IF($B711=AY$85-1, AY$84, IF(AND($B711&gt;=AY$85, $B711&lt;=AY$86), AY$84*SUMPRODUCT(TRANSPOSE(AY$5:AY$81), Data_TR_USD!$B482:$BZ482, 1/OFFSET(Data_TR_USD!$B$467, AY$88, 0, 1, $B$82)), NA()))</f>
        <v>#N/A</v>
      </c>
      <c r="AZ711" s="466" t="e">
        <f t="array" aca="1" ref="AZ711" ca="1">IF($B711=AZ$85-1, AZ$84, IF(AND($B711&gt;=AZ$85, $B711&lt;=AZ$86), AZ$84*SUMPRODUCT(TRANSPOSE(AZ$5:AZ$81), Data_TR_USD!$B482:$BZ482, 1/OFFSET(Data_TR_USD!$B$467, AZ$88, 0, 1, $B$82)), NA()))</f>
        <v>#N/A</v>
      </c>
      <c r="BA711" s="466" t="e">
        <f t="array" aca="1" ref="BA711" ca="1">IF($B711=BA$85-1, BA$84, IF(AND($B711&gt;=BA$85, $B711&lt;=BA$86), BA$84*SUMPRODUCT(TRANSPOSE(BA$5:BA$81), Data_TR_USD!$B482:$BZ482, 1/OFFSET(Data_TR_USD!$B$467, BA$88, 0, 1, $B$82)), NA()))</f>
        <v>#N/A</v>
      </c>
      <c r="BB711" s="466" t="e">
        <f t="array" aca="1" ref="BB711" ca="1">IF($B711=BB$85-1, BB$84, IF(AND($B711&gt;=BB$85, $B711&lt;=BB$86), BB$84*SUMPRODUCT(TRANSPOSE(BB$5:BB$81), Data_TR_USD!$B482:$BZ482, 1/OFFSET(Data_TR_USD!$B$467, BB$88, 0, 1, $B$82)), NA()))</f>
        <v>#N/A</v>
      </c>
      <c r="BC711" s="466" t="e">
        <f t="array" aca="1" ref="BC711" ca="1">IF($B711=BC$85-1, BC$84, IF(AND($B711&gt;=BC$85, $B711&lt;=BC$86), BC$84*SUMPRODUCT(TRANSPOSE(BC$5:BC$81), Data_TR_USD!$B482:$BZ482, 1/OFFSET(Data_TR_USD!$B$467, BC$88, 0, 1, $B$82)), NA()))</f>
        <v>#N/A</v>
      </c>
      <c r="BD711" s="466" t="e">
        <f t="array" aca="1" ref="BD711" ca="1">IF($B711=BD$85-1, BD$84, IF(AND($B711&gt;=BD$85, $B711&lt;=BD$86), BD$84*SUMPRODUCT(TRANSPOSE(BD$5:BD$81), Data_TR_USD!$B482:$BZ482, 1/OFFSET(Data_TR_USD!$B$467, BD$88, 0, 1, $B$82)), NA()))</f>
        <v>#N/A</v>
      </c>
      <c r="BE711" s="466" t="e">
        <f t="array" aca="1" ref="BE711" ca="1">IF($B711=BE$85-1, BE$84, IF(AND($B711&gt;=BE$85, $B711&lt;=BE$86), BE$84*SUMPRODUCT(TRANSPOSE(BE$5:BE$81), Data_TR_USD!$B482:$BZ482, 1/OFFSET(Data_TR_USD!$B$467, BE$88, 0, 1, $B$82)), NA()))</f>
        <v>#N/A</v>
      </c>
      <c r="BF711" s="466" t="e">
        <f t="array" aca="1" ref="BF711" ca="1">IF($B711=BF$85-1, BF$84, IF(AND($B711&gt;=BF$85, $B711&lt;=BF$86), BF$84*SUMPRODUCT(TRANSPOSE(BF$5:BF$81), Data_TR_USD!$B482:$BZ482, 1/OFFSET(Data_TR_USD!$B$467, BF$88, 0, 1, $B$82)), NA()))</f>
        <v>#N/A</v>
      </c>
      <c r="BG711" s="466" t="e">
        <f t="array" aca="1" ref="BG711" ca="1">IF($B711=BG$85-1, BG$84, IF(AND($B711&gt;=BG$85, $B711&lt;=BG$86), BG$84*SUMPRODUCT(TRANSPOSE(BG$5:BG$81), Data_TR_USD!$B482:$BZ482, 1/OFFSET(Data_TR_USD!$B$467, BG$88, 0, 1, $B$82)), NA()))</f>
        <v>#N/A</v>
      </c>
      <c r="BH711" s="466" t="e">
        <f t="array" aca="1" ref="BH711" ca="1">IF($B711=BH$85-1, BH$84, IF(AND($B711&gt;=BH$85, $B711&lt;=BH$86), BH$84*SUMPRODUCT(TRANSPOSE(BH$5:BH$81), Data_TR_USD!$B482:$BZ482, 1/OFFSET(Data_TR_USD!$B$467, BH$88, 0, 1, $B$82)), NA()))</f>
        <v>#N/A</v>
      </c>
      <c r="BI711" s="466" t="e">
        <f t="array" aca="1" ref="BI711" ca="1">IF($B711=BI$85-1, BI$84, IF(AND($B711&gt;=BI$85, $B711&lt;=BI$86), BI$84*SUMPRODUCT(TRANSPOSE(BI$5:BI$81), Data_TR_USD!$B482:$BZ482, 1/OFFSET(Data_TR_USD!$B$467, BI$88, 0, 1, $B$82)), NA()))</f>
        <v>#N/A</v>
      </c>
      <c r="BJ711" s="466" t="e">
        <f t="array" aca="1" ref="BJ711" ca="1">IF($B711=BJ$85-1, BJ$84, IF(AND($B711&gt;=BJ$85, $B711&lt;=BJ$86), BJ$84*SUMPRODUCT(TRANSPOSE(BJ$5:BJ$81), Data_TR_USD!$B482:$BZ482, 1/OFFSET(Data_TR_USD!$B$467, BJ$88, 0, 1, $B$82)), NA()))</f>
        <v>#N/A</v>
      </c>
      <c r="BK711" s="466" t="e">
        <f t="array" aca="1" ref="BK711" ca="1">IF($B711=BK$85-1, BK$84, IF(AND($B711&gt;=BK$85, $B711&lt;=BK$86), BK$84*SUMPRODUCT(TRANSPOSE(BK$5:BK$81), Data_TR_USD!$B482:$BZ482, 1/OFFSET(Data_TR_USD!$B$467, BK$88, 0, 1, $B$82)), NA()))</f>
        <v>#N/A</v>
      </c>
      <c r="BL711" s="466" t="e">
        <f t="array" aca="1" ref="BL711" ca="1">IF($B711=BL$85-1, BL$84, IF(AND($B711&gt;=BL$85, $B711&lt;=BL$86), BL$84*SUMPRODUCT(TRANSPOSE(BL$5:BL$81), Data_TR_USD!$B482:$BZ482, 1/OFFSET(Data_TR_USD!$B$467, BL$88, 0, 1, $B$82)), NA()))</f>
        <v>#N/A</v>
      </c>
      <c r="BM711" s="466" t="e">
        <f t="array" aca="1" ref="BM711" ca="1">IF($B711=BM$85-1, BM$84, IF(AND($B711&gt;=BM$85, $B711&lt;=BM$86), BM$84*SUMPRODUCT(TRANSPOSE(BM$5:BM$81), Data_TR_USD!$B482:$BZ482, 1/OFFSET(Data_TR_USD!$B$467, BM$88, 0, 1, $B$82)), NA()))</f>
        <v>#N/A</v>
      </c>
      <c r="BN711" s="466" t="e">
        <f t="array" aca="1" ref="BN711" ca="1">IF($B711=BN$85-1, BN$84, IF(AND($B711&gt;=BN$85, $B711&lt;=BN$86), BN$84*SUMPRODUCT(TRANSPOSE(BN$5:BN$81), Data_TR_USD!$B482:$BZ482, 1/OFFSET(Data_TR_USD!$B$467, BN$88, 0, 1, $B$82)), NA()))</f>
        <v>#N/A</v>
      </c>
      <c r="BO711" s="466" t="e">
        <f t="array" aca="1" ref="BO711" ca="1">IF($B711=BO$85-1, BO$84, IF(AND($B711&gt;=BO$85, $B711&lt;=BO$86), BO$84*SUMPRODUCT(TRANSPOSE(BO$5:BO$81), Data_TR_USD!$B482:$BZ482, 1/OFFSET(Data_TR_USD!$B$467, BO$88, 0, 1, $B$82)), NA()))</f>
        <v>#N/A</v>
      </c>
      <c r="BP711" s="466" t="e">
        <f t="array" aca="1" ref="BP711" ca="1">IF($B711=BP$85-1, BP$84, IF(AND($B711&gt;=BP$85, $B711&lt;=BP$86), BP$84*SUMPRODUCT(TRANSPOSE(BP$5:BP$81), Data_TR_USD!$B482:$BZ482, 1/OFFSET(Data_TR_USD!$B$467, BP$88, 0, 1, $B$82)), NA()))</f>
        <v>#N/A</v>
      </c>
      <c r="BQ711" s="466" t="e">
        <f t="array" aca="1" ref="BQ711" ca="1">IF($B711=BQ$85-1, BQ$84, IF(AND($B711&gt;=BQ$85, $B711&lt;=BQ$86), BQ$84*SUMPRODUCT(TRANSPOSE(BQ$5:BQ$81), Data_TR_USD!$B482:$BZ482, 1/OFFSET(Data_TR_USD!$B$467, BQ$88, 0, 1, $B$82)), NA()))</f>
        <v>#N/A</v>
      </c>
      <c r="BR711" s="466" t="e">
        <f t="array" aca="1" ref="BR711" ca="1">IF($B711=BR$85-1, BR$84, IF(AND($B711&gt;=BR$85, $B711&lt;=BR$86), BR$84*SUMPRODUCT(TRANSPOSE(BR$5:BR$81), Data_TR_USD!$B482:$BZ482, 1/OFFSET(Data_TR_USD!$B$467, BR$88, 0, 1, $B$82)), NA()))</f>
        <v>#N/A</v>
      </c>
      <c r="BS711" s="466" t="e">
        <f t="array" aca="1" ref="BS711" ca="1">IF($B711=BS$85-1, BS$84, IF(AND($B711&gt;=BS$85, $B711&lt;=BS$86), BS$84*SUMPRODUCT(TRANSPOSE(BS$5:BS$81), Data_TR_USD!$B482:$BZ482, 1/OFFSET(Data_TR_USD!$B$467, BS$88, 0, 1, $B$82)), NA()))</f>
        <v>#N/A</v>
      </c>
    </row>
    <row r="712" spans="2:71">
      <c r="B712" s="48">
        <f t="shared" si="1087"/>
        <v>1886</v>
      </c>
      <c r="E712" s="52"/>
      <c r="M712" s="466" t="e">
        <f t="array" aca="1" ref="M712" ca="1">IF($B712=M$85-1, M$84, IF(AND($B712&gt;=M$85, $B712&lt;=M$86), M$84*SUMPRODUCT(TRANSPOSE(M$5:M$81), Data_TR_USD!$B483:$BZ483, 1/OFFSET(Data_TR_USD!$B$467, M$88, 0, 1, $B$82)), NA()))</f>
        <v>#N/A</v>
      </c>
      <c r="N712" s="466" t="e">
        <f t="array" aca="1" ref="N712" ca="1">IF($B712=N$85-1, N$84, IF(AND($B712&gt;=N$85, $B712&lt;=N$86), N$84*SUMPRODUCT(TRANSPOSE(N$5:N$81), Data_TR_USD!$B483:$BZ483, 1/OFFSET(Data_TR_USD!$B$467, N$88, 0, 1, $B$82)), NA()))</f>
        <v>#N/A</v>
      </c>
      <c r="X712" s="466" t="e">
        <f t="array" aca="1" ref="X712" ca="1">IF($B712=X$85-1, X$84, IF(AND($B712&gt;=X$85, $B712&lt;=X$86), X$84*SUMPRODUCT(TRANSPOSE(X$5:X$81), Data_TR_USD!$B483:$BZ483, 1/OFFSET(Data_TR_USD!$B$467, X$88, 0, 1, $B$82)), NA()))</f>
        <v>#N/A</v>
      </c>
      <c r="Y712" s="466" t="e">
        <f t="array" aca="1" ref="Y712" ca="1">IF($B712=Y$85-1, Y$84, IF(AND($B712&gt;=Y$85, $B712&lt;=Y$86), Y$84*SUMPRODUCT(TRANSPOSE(Y$5:Y$81), Data_TR_USD!$B483:$BZ483, 1/OFFSET(Data_TR_USD!$B$467, Y$88, 0, 1, $B$82)), NA()))</f>
        <v>#N/A</v>
      </c>
      <c r="AA712" s="466" t="e">
        <f t="array" aca="1" ref="AA712" ca="1">IF($B712=AA$85-1, AA$84, IF(AND($B712&gt;=AA$85, $B712&lt;=AA$86), AA$84*SUMPRODUCT(TRANSPOSE(AA$5:AA$81), Data_TR_USD!$B483:$BZ483, 1/OFFSET(Data_TR_USD!$B$467, AA$88, 0, 1, $B$82)), NA()))</f>
        <v>#N/A</v>
      </c>
      <c r="AB712" s="466" t="e">
        <f t="array" aca="1" ref="AB712" ca="1">IF($B712=AB$85-1, AB$84, IF(AND($B712&gt;=AB$85, $B712&lt;=AB$86), AB$84*SUMPRODUCT(TRANSPOSE(AB$5:AB$81), Data_TR_USD!$B483:$BZ483, 1/OFFSET(Data_TR_USD!$B$467, AB$88, 0, 1, $B$82)), NA()))</f>
        <v>#N/A</v>
      </c>
      <c r="AC712" s="466" t="e">
        <f t="array" aca="1" ref="AC712" ca="1">IF($B712=AC$85-1, AC$84, IF(AND($B712&gt;=AC$85, $B712&lt;=AC$86), AC$84*SUMPRODUCT(TRANSPOSE(AC$5:AC$81), Data_TR_USD!$B483:$BZ483, 1/OFFSET(Data_TR_USD!$B$467, AC$88, 0, 1, $B$82)), NA()))</f>
        <v>#N/A</v>
      </c>
      <c r="AD712" s="466" t="e">
        <f t="array" aca="1" ref="AD712" ca="1">IF($B712=AD$85-1, AD$84, IF(AND($B712&gt;=AD$85, $B712&lt;=AD$86), AD$84*SUMPRODUCT(TRANSPOSE(AD$5:AD$81), Data_TR_USD!$B483:$BZ483, 1/OFFSET(Data_TR_USD!$B$467, AD$88, 0, 1, $B$82)), NA()))</f>
        <v>#N/A</v>
      </c>
      <c r="AE712" s="466" t="e">
        <f t="array" aca="1" ref="AE712" ca="1">IF($B712=AE$85-1, AE$84, IF(AND($B712&gt;=AE$85, $B712&lt;=AE$86), AE$84*SUMPRODUCT(TRANSPOSE(AE$5:AE$81), Data_TR_USD!$B483:$BZ483, 1/OFFSET(Data_TR_USD!$B$467, AE$88, 0, 1, $B$82)), NA()))</f>
        <v>#N/A</v>
      </c>
      <c r="AG712" s="466" t="e">
        <f t="array" aca="1" ref="AG712" ca="1">IF($B712=AG$85-1, AG$84, IF(AND($B712&gt;=AG$85, $B712&lt;=AG$86), AG$84*SUMPRODUCT(TRANSPOSE(AG$5:AG$81), Data_TR_USD!$B483:$BZ483, 1/OFFSET(Data_TR_USD!$B$467, AG$88, 0, 1, $B$82)), NA()))</f>
        <v>#N/A</v>
      </c>
      <c r="AM712" s="466" t="e">
        <f t="array" aca="1" ref="AM712" ca="1">IF($B712=AM$85-1, AM$84, IF(AND($B712&gt;=AM$85, $B712&lt;=AM$86), AM$84*SUMPRODUCT(TRANSPOSE(AM$5:AM$81), Data_TR_USD!$B483:$BZ483, 1/OFFSET(Data_TR_USD!$B$467, AM$88, 0, 1, $B$82)), NA()))</f>
        <v>#N/A</v>
      </c>
      <c r="AN712" s="466" t="e">
        <f t="array" aca="1" ref="AN712" ca="1">IF($B712=AN$85-1, AN$84, IF(AND($B712&gt;=AN$85, $B712&lt;=AN$86), AN$84*SUMPRODUCT(TRANSPOSE(AN$5:AN$81), Data_TR_USD!$B483:$BZ483, 1/OFFSET(Data_TR_USD!$B$467, AN$88, 0, 1, $B$82)), NA()))</f>
        <v>#N/A</v>
      </c>
      <c r="AO712" s="466" t="e">
        <f t="array" aca="1" ref="AO712" ca="1">IF($B712=AO$85-1, AO$84, IF(AND($B712&gt;=AO$85, $B712&lt;=AO$86), AO$84*SUMPRODUCT(TRANSPOSE(AO$5:AO$81), Data_TR_USD!$B483:$BZ483, 1/OFFSET(Data_TR_USD!$B$467, AO$88, 0, 1, $B$82)), NA()))</f>
        <v>#N/A</v>
      </c>
      <c r="AP712" s="466" t="e">
        <f t="array" aca="1" ref="AP712" ca="1">IF($B712=AP$85-1, AP$84, IF(AND($B712&gt;=AP$85, $B712&lt;=AP$86), AP$84*SUMPRODUCT(TRANSPOSE(AP$5:AP$81), Data_TR_USD!$B483:$BZ483, 1/OFFSET(Data_TR_USD!$B$467, AP$88, 0, 1, $B$82)), NA()))</f>
        <v>#N/A</v>
      </c>
      <c r="AQ712" s="466" t="e">
        <f t="array" aca="1" ref="AQ712" ca="1">IF($B712=AQ$85-1, AQ$84, IF(AND($B712&gt;=AQ$85, $B712&lt;=AQ$86), AQ$84*SUMPRODUCT(TRANSPOSE(AQ$5:AQ$81), Data_TR_USD!$B483:$BZ483, 1/OFFSET(Data_TR_USD!$B$467, AQ$88, 0, 1, $B$82)), NA()))</f>
        <v>#N/A</v>
      </c>
      <c r="AS712" s="466" t="e">
        <f t="array" aca="1" ref="AS712" ca="1">IF($B712=AS$85-1, AS$84, IF(AND($B712&gt;=AS$85, $B712&lt;=AS$86), AS$84*SUMPRODUCT(TRANSPOSE(AS$5:AS$81), Data_TR_USD!$B483:$BZ483, 1/OFFSET(Data_TR_USD!$B$467, AS$88, 0, 1, $B$82)), NA()))</f>
        <v>#N/A</v>
      </c>
      <c r="AU712" s="466" t="e">
        <f t="array" aca="1" ref="AU712" ca="1">IF($B712=AU$85-1, AU$84, IF(AND($B712&gt;=AU$85, $B712&lt;=AU$86), AU$84*SUMPRODUCT(TRANSPOSE(AU$5:AU$81), Data_TR_USD!$B483:$BZ483, 1/OFFSET(Data_TR_USD!$B$467, AU$88, 0, 1, $B$82)), NA()))</f>
        <v>#N/A</v>
      </c>
      <c r="AV712" s="466" t="e">
        <f t="array" aca="1" ref="AV712" ca="1">IF($B712=AV$85-1, AV$84, IF(AND($B712&gt;=AV$85, $B712&lt;=AV$86), AV$84*SUMPRODUCT(TRANSPOSE(AV$5:AV$81), Data_TR_USD!$B483:$BZ483, 1/OFFSET(Data_TR_USD!$B$467, AV$88, 0, 1, $B$82)), NA()))</f>
        <v>#N/A</v>
      </c>
      <c r="AW712" s="466" t="e">
        <f t="array" aca="1" ref="AW712" ca="1">IF($B712=AW$85-1, AW$84, IF(AND($B712&gt;=AW$85, $B712&lt;=AW$86), AW$84*SUMPRODUCT(TRANSPOSE(AW$5:AW$81), Data_TR_USD!$B483:$BZ483, 1/OFFSET(Data_TR_USD!$B$467, AW$88, 0, 1, $B$82)), NA()))</f>
        <v>#N/A</v>
      </c>
      <c r="AX712" s="466" t="e">
        <f t="array" aca="1" ref="AX712" ca="1">IF($B712=AX$85-1, AX$84, IF(AND($B712&gt;=AX$85, $B712&lt;=AX$86), AX$84*SUMPRODUCT(TRANSPOSE(AX$5:AX$81), Data_TR_USD!$B483:$BZ483, 1/OFFSET(Data_TR_USD!$B$467, AX$88, 0, 1, $B$82)), NA()))</f>
        <v>#N/A</v>
      </c>
      <c r="AY712" s="466" t="e">
        <f t="array" aca="1" ref="AY712" ca="1">IF($B712=AY$85-1, AY$84, IF(AND($B712&gt;=AY$85, $B712&lt;=AY$86), AY$84*SUMPRODUCT(TRANSPOSE(AY$5:AY$81), Data_TR_USD!$B483:$BZ483, 1/OFFSET(Data_TR_USD!$B$467, AY$88, 0, 1, $B$82)), NA()))</f>
        <v>#N/A</v>
      </c>
      <c r="AZ712" s="466" t="e">
        <f t="array" aca="1" ref="AZ712" ca="1">IF($B712=AZ$85-1, AZ$84, IF(AND($B712&gt;=AZ$85, $B712&lt;=AZ$86), AZ$84*SUMPRODUCT(TRANSPOSE(AZ$5:AZ$81), Data_TR_USD!$B483:$BZ483, 1/OFFSET(Data_TR_USD!$B$467, AZ$88, 0, 1, $B$82)), NA()))</f>
        <v>#N/A</v>
      </c>
      <c r="BA712" s="466" t="e">
        <f t="array" aca="1" ref="BA712" ca="1">IF($B712=BA$85-1, BA$84, IF(AND($B712&gt;=BA$85, $B712&lt;=BA$86), BA$84*SUMPRODUCT(TRANSPOSE(BA$5:BA$81), Data_TR_USD!$B483:$BZ483, 1/OFFSET(Data_TR_USD!$B$467, BA$88, 0, 1, $B$82)), NA()))</f>
        <v>#N/A</v>
      </c>
      <c r="BB712" s="466" t="e">
        <f t="array" aca="1" ref="BB712" ca="1">IF($B712=BB$85-1, BB$84, IF(AND($B712&gt;=BB$85, $B712&lt;=BB$86), BB$84*SUMPRODUCT(TRANSPOSE(BB$5:BB$81), Data_TR_USD!$B483:$BZ483, 1/OFFSET(Data_TR_USD!$B$467, BB$88, 0, 1, $B$82)), NA()))</f>
        <v>#N/A</v>
      </c>
      <c r="BC712" s="466" t="e">
        <f t="array" aca="1" ref="BC712" ca="1">IF($B712=BC$85-1, BC$84, IF(AND($B712&gt;=BC$85, $B712&lt;=BC$86), BC$84*SUMPRODUCT(TRANSPOSE(BC$5:BC$81), Data_TR_USD!$B483:$BZ483, 1/OFFSET(Data_TR_USD!$B$467, BC$88, 0, 1, $B$82)), NA()))</f>
        <v>#N/A</v>
      </c>
      <c r="BD712" s="466" t="e">
        <f t="array" aca="1" ref="BD712" ca="1">IF($B712=BD$85-1, BD$84, IF(AND($B712&gt;=BD$85, $B712&lt;=BD$86), BD$84*SUMPRODUCT(TRANSPOSE(BD$5:BD$81), Data_TR_USD!$B483:$BZ483, 1/OFFSET(Data_TR_USD!$B$467, BD$88, 0, 1, $B$82)), NA()))</f>
        <v>#N/A</v>
      </c>
      <c r="BE712" s="466" t="e">
        <f t="array" aca="1" ref="BE712" ca="1">IF($B712=BE$85-1, BE$84, IF(AND($B712&gt;=BE$85, $B712&lt;=BE$86), BE$84*SUMPRODUCT(TRANSPOSE(BE$5:BE$81), Data_TR_USD!$B483:$BZ483, 1/OFFSET(Data_TR_USD!$B$467, BE$88, 0, 1, $B$82)), NA()))</f>
        <v>#N/A</v>
      </c>
      <c r="BF712" s="466" t="e">
        <f t="array" aca="1" ref="BF712" ca="1">IF($B712=BF$85-1, BF$84, IF(AND($B712&gt;=BF$85, $B712&lt;=BF$86), BF$84*SUMPRODUCT(TRANSPOSE(BF$5:BF$81), Data_TR_USD!$B483:$BZ483, 1/OFFSET(Data_TR_USD!$B$467, BF$88, 0, 1, $B$82)), NA()))</f>
        <v>#N/A</v>
      </c>
      <c r="BG712" s="466" t="e">
        <f t="array" aca="1" ref="BG712" ca="1">IF($B712=BG$85-1, BG$84, IF(AND($B712&gt;=BG$85, $B712&lt;=BG$86), BG$84*SUMPRODUCT(TRANSPOSE(BG$5:BG$81), Data_TR_USD!$B483:$BZ483, 1/OFFSET(Data_TR_USD!$B$467, BG$88, 0, 1, $B$82)), NA()))</f>
        <v>#N/A</v>
      </c>
      <c r="BH712" s="466" t="e">
        <f t="array" aca="1" ref="BH712" ca="1">IF($B712=BH$85-1, BH$84, IF(AND($B712&gt;=BH$85, $B712&lt;=BH$86), BH$84*SUMPRODUCT(TRANSPOSE(BH$5:BH$81), Data_TR_USD!$B483:$BZ483, 1/OFFSET(Data_TR_USD!$B$467, BH$88, 0, 1, $B$82)), NA()))</f>
        <v>#N/A</v>
      </c>
      <c r="BI712" s="466" t="e">
        <f t="array" aca="1" ref="BI712" ca="1">IF($B712=BI$85-1, BI$84, IF(AND($B712&gt;=BI$85, $B712&lt;=BI$86), BI$84*SUMPRODUCT(TRANSPOSE(BI$5:BI$81), Data_TR_USD!$B483:$BZ483, 1/OFFSET(Data_TR_USD!$B$467, BI$88, 0, 1, $B$82)), NA()))</f>
        <v>#N/A</v>
      </c>
      <c r="BJ712" s="466" t="e">
        <f t="array" aca="1" ref="BJ712" ca="1">IF($B712=BJ$85-1, BJ$84, IF(AND($B712&gt;=BJ$85, $B712&lt;=BJ$86), BJ$84*SUMPRODUCT(TRANSPOSE(BJ$5:BJ$81), Data_TR_USD!$B483:$BZ483, 1/OFFSET(Data_TR_USD!$B$467, BJ$88, 0, 1, $B$82)), NA()))</f>
        <v>#N/A</v>
      </c>
      <c r="BK712" s="466" t="e">
        <f t="array" aca="1" ref="BK712" ca="1">IF($B712=BK$85-1, BK$84, IF(AND($B712&gt;=BK$85, $B712&lt;=BK$86), BK$84*SUMPRODUCT(TRANSPOSE(BK$5:BK$81), Data_TR_USD!$B483:$BZ483, 1/OFFSET(Data_TR_USD!$B$467, BK$88, 0, 1, $B$82)), NA()))</f>
        <v>#N/A</v>
      </c>
      <c r="BL712" s="466" t="e">
        <f t="array" aca="1" ref="BL712" ca="1">IF($B712=BL$85-1, BL$84, IF(AND($B712&gt;=BL$85, $B712&lt;=BL$86), BL$84*SUMPRODUCT(TRANSPOSE(BL$5:BL$81), Data_TR_USD!$B483:$BZ483, 1/OFFSET(Data_TR_USD!$B$467, BL$88, 0, 1, $B$82)), NA()))</f>
        <v>#N/A</v>
      </c>
      <c r="BM712" s="466" t="e">
        <f t="array" aca="1" ref="BM712" ca="1">IF($B712=BM$85-1, BM$84, IF(AND($B712&gt;=BM$85, $B712&lt;=BM$86), BM$84*SUMPRODUCT(TRANSPOSE(BM$5:BM$81), Data_TR_USD!$B483:$BZ483, 1/OFFSET(Data_TR_USD!$B$467, BM$88, 0, 1, $B$82)), NA()))</f>
        <v>#N/A</v>
      </c>
      <c r="BN712" s="466" t="e">
        <f t="array" aca="1" ref="BN712" ca="1">IF($B712=BN$85-1, BN$84, IF(AND($B712&gt;=BN$85, $B712&lt;=BN$86), BN$84*SUMPRODUCT(TRANSPOSE(BN$5:BN$81), Data_TR_USD!$B483:$BZ483, 1/OFFSET(Data_TR_USD!$B$467, BN$88, 0, 1, $B$82)), NA()))</f>
        <v>#N/A</v>
      </c>
      <c r="BO712" s="466" t="e">
        <f t="array" aca="1" ref="BO712" ca="1">IF($B712=BO$85-1, BO$84, IF(AND($B712&gt;=BO$85, $B712&lt;=BO$86), BO$84*SUMPRODUCT(TRANSPOSE(BO$5:BO$81), Data_TR_USD!$B483:$BZ483, 1/OFFSET(Data_TR_USD!$B$467, BO$88, 0, 1, $B$82)), NA()))</f>
        <v>#N/A</v>
      </c>
      <c r="BP712" s="466" t="e">
        <f t="array" aca="1" ref="BP712" ca="1">IF($B712=BP$85-1, BP$84, IF(AND($B712&gt;=BP$85, $B712&lt;=BP$86), BP$84*SUMPRODUCT(TRANSPOSE(BP$5:BP$81), Data_TR_USD!$B483:$BZ483, 1/OFFSET(Data_TR_USD!$B$467, BP$88, 0, 1, $B$82)), NA()))</f>
        <v>#N/A</v>
      </c>
      <c r="BQ712" s="466" t="e">
        <f t="array" aca="1" ref="BQ712" ca="1">IF($B712=BQ$85-1, BQ$84, IF(AND($B712&gt;=BQ$85, $B712&lt;=BQ$86), BQ$84*SUMPRODUCT(TRANSPOSE(BQ$5:BQ$81), Data_TR_USD!$B483:$BZ483, 1/OFFSET(Data_TR_USD!$B$467, BQ$88, 0, 1, $B$82)), NA()))</f>
        <v>#N/A</v>
      </c>
      <c r="BR712" s="466" t="e">
        <f t="array" aca="1" ref="BR712" ca="1">IF($B712=BR$85-1, BR$84, IF(AND($B712&gt;=BR$85, $B712&lt;=BR$86), BR$84*SUMPRODUCT(TRANSPOSE(BR$5:BR$81), Data_TR_USD!$B483:$BZ483, 1/OFFSET(Data_TR_USD!$B$467, BR$88, 0, 1, $B$82)), NA()))</f>
        <v>#N/A</v>
      </c>
      <c r="BS712" s="466" t="e">
        <f t="array" aca="1" ref="BS712" ca="1">IF($B712=BS$85-1, BS$84, IF(AND($B712&gt;=BS$85, $B712&lt;=BS$86), BS$84*SUMPRODUCT(TRANSPOSE(BS$5:BS$81), Data_TR_USD!$B483:$BZ483, 1/OFFSET(Data_TR_USD!$B$467, BS$88, 0, 1, $B$82)), NA()))</f>
        <v>#N/A</v>
      </c>
    </row>
    <row r="713" spans="2:71">
      <c r="B713" s="48">
        <f t="shared" si="1087"/>
        <v>1887</v>
      </c>
      <c r="E713" s="52"/>
      <c r="M713" s="466" t="e">
        <f t="array" aca="1" ref="M713" ca="1">IF($B713=M$85-1, M$84, IF(AND($B713&gt;=M$85, $B713&lt;=M$86), M$84*SUMPRODUCT(TRANSPOSE(M$5:M$81), Data_TR_USD!$B484:$BZ484, 1/OFFSET(Data_TR_USD!$B$467, M$88, 0, 1, $B$82)), NA()))</f>
        <v>#N/A</v>
      </c>
      <c r="N713" s="466" t="e">
        <f t="array" aca="1" ref="N713" ca="1">IF($B713=N$85-1, N$84, IF(AND($B713&gt;=N$85, $B713&lt;=N$86), N$84*SUMPRODUCT(TRANSPOSE(N$5:N$81), Data_TR_USD!$B484:$BZ484, 1/OFFSET(Data_TR_USD!$B$467, N$88, 0, 1, $B$82)), NA()))</f>
        <v>#N/A</v>
      </c>
      <c r="X713" s="466" t="e">
        <f t="array" aca="1" ref="X713" ca="1">IF($B713=X$85-1, X$84, IF(AND($B713&gt;=X$85, $B713&lt;=X$86), X$84*SUMPRODUCT(TRANSPOSE(X$5:X$81), Data_TR_USD!$B484:$BZ484, 1/OFFSET(Data_TR_USD!$B$467, X$88, 0, 1, $B$82)), NA()))</f>
        <v>#N/A</v>
      </c>
      <c r="Y713" s="466" t="e">
        <f t="array" aca="1" ref="Y713" ca="1">IF($B713=Y$85-1, Y$84, IF(AND($B713&gt;=Y$85, $B713&lt;=Y$86), Y$84*SUMPRODUCT(TRANSPOSE(Y$5:Y$81), Data_TR_USD!$B484:$BZ484, 1/OFFSET(Data_TR_USD!$B$467, Y$88, 0, 1, $B$82)), NA()))</f>
        <v>#N/A</v>
      </c>
      <c r="AA713" s="466" t="e">
        <f t="array" aca="1" ref="AA713" ca="1">IF($B713=AA$85-1, AA$84, IF(AND($B713&gt;=AA$85, $B713&lt;=AA$86), AA$84*SUMPRODUCT(TRANSPOSE(AA$5:AA$81), Data_TR_USD!$B484:$BZ484, 1/OFFSET(Data_TR_USD!$B$467, AA$88, 0, 1, $B$82)), NA()))</f>
        <v>#N/A</v>
      </c>
      <c r="AB713" s="466" t="e">
        <f t="array" aca="1" ref="AB713" ca="1">IF($B713=AB$85-1, AB$84, IF(AND($B713&gt;=AB$85, $B713&lt;=AB$86), AB$84*SUMPRODUCT(TRANSPOSE(AB$5:AB$81), Data_TR_USD!$B484:$BZ484, 1/OFFSET(Data_TR_USD!$B$467, AB$88, 0, 1, $B$82)), NA()))</f>
        <v>#N/A</v>
      </c>
      <c r="AC713" s="466" t="e">
        <f t="array" aca="1" ref="AC713" ca="1">IF($B713=AC$85-1, AC$84, IF(AND($B713&gt;=AC$85, $B713&lt;=AC$86), AC$84*SUMPRODUCT(TRANSPOSE(AC$5:AC$81), Data_TR_USD!$B484:$BZ484, 1/OFFSET(Data_TR_USD!$B$467, AC$88, 0, 1, $B$82)), NA()))</f>
        <v>#N/A</v>
      </c>
      <c r="AD713" s="466" t="e">
        <f t="array" aca="1" ref="AD713" ca="1">IF($B713=AD$85-1, AD$84, IF(AND($B713&gt;=AD$85, $B713&lt;=AD$86), AD$84*SUMPRODUCT(TRANSPOSE(AD$5:AD$81), Data_TR_USD!$B484:$BZ484, 1/OFFSET(Data_TR_USD!$B$467, AD$88, 0, 1, $B$82)), NA()))</f>
        <v>#N/A</v>
      </c>
      <c r="AE713" s="466" t="e">
        <f t="array" aca="1" ref="AE713" ca="1">IF($B713=AE$85-1, AE$84, IF(AND($B713&gt;=AE$85, $B713&lt;=AE$86), AE$84*SUMPRODUCT(TRANSPOSE(AE$5:AE$81), Data_TR_USD!$B484:$BZ484, 1/OFFSET(Data_TR_USD!$B$467, AE$88, 0, 1, $B$82)), NA()))</f>
        <v>#N/A</v>
      </c>
      <c r="AG713" s="466" t="e">
        <f t="array" aca="1" ref="AG713" ca="1">IF($B713=AG$85-1, AG$84, IF(AND($B713&gt;=AG$85, $B713&lt;=AG$86), AG$84*SUMPRODUCT(TRANSPOSE(AG$5:AG$81), Data_TR_USD!$B484:$BZ484, 1/OFFSET(Data_TR_USD!$B$467, AG$88, 0, 1, $B$82)), NA()))</f>
        <v>#N/A</v>
      </c>
      <c r="AM713" s="466" t="e">
        <f t="array" aca="1" ref="AM713" ca="1">IF($B713=AM$85-1, AM$84, IF(AND($B713&gt;=AM$85, $B713&lt;=AM$86), AM$84*SUMPRODUCT(TRANSPOSE(AM$5:AM$81), Data_TR_USD!$B484:$BZ484, 1/OFFSET(Data_TR_USD!$B$467, AM$88, 0, 1, $B$82)), NA()))</f>
        <v>#N/A</v>
      </c>
      <c r="AN713" s="466" t="e">
        <f t="array" aca="1" ref="AN713" ca="1">IF($B713=AN$85-1, AN$84, IF(AND($B713&gt;=AN$85, $B713&lt;=AN$86), AN$84*SUMPRODUCT(TRANSPOSE(AN$5:AN$81), Data_TR_USD!$B484:$BZ484, 1/OFFSET(Data_TR_USD!$B$467, AN$88, 0, 1, $B$82)), NA()))</f>
        <v>#N/A</v>
      </c>
      <c r="AO713" s="466" t="e">
        <f t="array" aca="1" ref="AO713" ca="1">IF($B713=AO$85-1, AO$84, IF(AND($B713&gt;=AO$85, $B713&lt;=AO$86), AO$84*SUMPRODUCT(TRANSPOSE(AO$5:AO$81), Data_TR_USD!$B484:$BZ484, 1/OFFSET(Data_TR_USD!$B$467, AO$88, 0, 1, $B$82)), NA()))</f>
        <v>#N/A</v>
      </c>
      <c r="AP713" s="466" t="e">
        <f t="array" aca="1" ref="AP713" ca="1">IF($B713=AP$85-1, AP$84, IF(AND($B713&gt;=AP$85, $B713&lt;=AP$86), AP$84*SUMPRODUCT(TRANSPOSE(AP$5:AP$81), Data_TR_USD!$B484:$BZ484, 1/OFFSET(Data_TR_USD!$B$467, AP$88, 0, 1, $B$82)), NA()))</f>
        <v>#N/A</v>
      </c>
      <c r="AQ713" s="466" t="e">
        <f t="array" aca="1" ref="AQ713" ca="1">IF($B713=AQ$85-1, AQ$84, IF(AND($B713&gt;=AQ$85, $B713&lt;=AQ$86), AQ$84*SUMPRODUCT(TRANSPOSE(AQ$5:AQ$81), Data_TR_USD!$B484:$BZ484, 1/OFFSET(Data_TR_USD!$B$467, AQ$88, 0, 1, $B$82)), NA()))</f>
        <v>#N/A</v>
      </c>
      <c r="AS713" s="466" t="e">
        <f t="array" aca="1" ref="AS713" ca="1">IF($B713=AS$85-1, AS$84, IF(AND($B713&gt;=AS$85, $B713&lt;=AS$86), AS$84*SUMPRODUCT(TRANSPOSE(AS$5:AS$81), Data_TR_USD!$B484:$BZ484, 1/OFFSET(Data_TR_USD!$B$467, AS$88, 0, 1, $B$82)), NA()))</f>
        <v>#N/A</v>
      </c>
      <c r="AU713" s="466" t="e">
        <f t="array" aca="1" ref="AU713" ca="1">IF($B713=AU$85-1, AU$84, IF(AND($B713&gt;=AU$85, $B713&lt;=AU$86), AU$84*SUMPRODUCT(TRANSPOSE(AU$5:AU$81), Data_TR_USD!$B484:$BZ484, 1/OFFSET(Data_TR_USD!$B$467, AU$88, 0, 1, $B$82)), NA()))</f>
        <v>#N/A</v>
      </c>
      <c r="AV713" s="466" t="e">
        <f t="array" aca="1" ref="AV713" ca="1">IF($B713=AV$85-1, AV$84, IF(AND($B713&gt;=AV$85, $B713&lt;=AV$86), AV$84*SUMPRODUCT(TRANSPOSE(AV$5:AV$81), Data_TR_USD!$B484:$BZ484, 1/OFFSET(Data_TR_USD!$B$467, AV$88, 0, 1, $B$82)), NA()))</f>
        <v>#N/A</v>
      </c>
      <c r="AW713" s="466" t="e">
        <f t="array" aca="1" ref="AW713" ca="1">IF($B713=AW$85-1, AW$84, IF(AND($B713&gt;=AW$85, $B713&lt;=AW$86), AW$84*SUMPRODUCT(TRANSPOSE(AW$5:AW$81), Data_TR_USD!$B484:$BZ484, 1/OFFSET(Data_TR_USD!$B$467, AW$88, 0, 1, $B$82)), NA()))</f>
        <v>#N/A</v>
      </c>
      <c r="AX713" s="466" t="e">
        <f t="array" aca="1" ref="AX713" ca="1">IF($B713=AX$85-1, AX$84, IF(AND($B713&gt;=AX$85, $B713&lt;=AX$86), AX$84*SUMPRODUCT(TRANSPOSE(AX$5:AX$81), Data_TR_USD!$B484:$BZ484, 1/OFFSET(Data_TR_USD!$B$467, AX$88, 0, 1, $B$82)), NA()))</f>
        <v>#N/A</v>
      </c>
      <c r="AY713" s="466" t="e">
        <f t="array" aca="1" ref="AY713" ca="1">IF($B713=AY$85-1, AY$84, IF(AND($B713&gt;=AY$85, $B713&lt;=AY$86), AY$84*SUMPRODUCT(TRANSPOSE(AY$5:AY$81), Data_TR_USD!$B484:$BZ484, 1/OFFSET(Data_TR_USD!$B$467, AY$88, 0, 1, $B$82)), NA()))</f>
        <v>#N/A</v>
      </c>
      <c r="AZ713" s="466" t="e">
        <f t="array" aca="1" ref="AZ713" ca="1">IF($B713=AZ$85-1, AZ$84, IF(AND($B713&gt;=AZ$85, $B713&lt;=AZ$86), AZ$84*SUMPRODUCT(TRANSPOSE(AZ$5:AZ$81), Data_TR_USD!$B484:$BZ484, 1/OFFSET(Data_TR_USD!$B$467, AZ$88, 0, 1, $B$82)), NA()))</f>
        <v>#N/A</v>
      </c>
      <c r="BA713" s="466" t="e">
        <f t="array" aca="1" ref="BA713" ca="1">IF($B713=BA$85-1, BA$84, IF(AND($B713&gt;=BA$85, $B713&lt;=BA$86), BA$84*SUMPRODUCT(TRANSPOSE(BA$5:BA$81), Data_TR_USD!$B484:$BZ484, 1/OFFSET(Data_TR_USD!$B$467, BA$88, 0, 1, $B$82)), NA()))</f>
        <v>#N/A</v>
      </c>
      <c r="BB713" s="466" t="e">
        <f t="array" aca="1" ref="BB713" ca="1">IF($B713=BB$85-1, BB$84, IF(AND($B713&gt;=BB$85, $B713&lt;=BB$86), BB$84*SUMPRODUCT(TRANSPOSE(BB$5:BB$81), Data_TR_USD!$B484:$BZ484, 1/OFFSET(Data_TR_USD!$B$467, BB$88, 0, 1, $B$82)), NA()))</f>
        <v>#N/A</v>
      </c>
      <c r="BC713" s="466" t="e">
        <f t="array" aca="1" ref="BC713" ca="1">IF($B713=BC$85-1, BC$84, IF(AND($B713&gt;=BC$85, $B713&lt;=BC$86), BC$84*SUMPRODUCT(TRANSPOSE(BC$5:BC$81), Data_TR_USD!$B484:$BZ484, 1/OFFSET(Data_TR_USD!$B$467, BC$88, 0, 1, $B$82)), NA()))</f>
        <v>#N/A</v>
      </c>
      <c r="BD713" s="466" t="e">
        <f t="array" aca="1" ref="BD713" ca="1">IF($B713=BD$85-1, BD$84, IF(AND($B713&gt;=BD$85, $B713&lt;=BD$86), BD$84*SUMPRODUCT(TRANSPOSE(BD$5:BD$81), Data_TR_USD!$B484:$BZ484, 1/OFFSET(Data_TR_USD!$B$467, BD$88, 0, 1, $B$82)), NA()))</f>
        <v>#N/A</v>
      </c>
      <c r="BE713" s="466" t="e">
        <f t="array" aca="1" ref="BE713" ca="1">IF($B713=BE$85-1, BE$84, IF(AND($B713&gt;=BE$85, $B713&lt;=BE$86), BE$84*SUMPRODUCT(TRANSPOSE(BE$5:BE$81), Data_TR_USD!$B484:$BZ484, 1/OFFSET(Data_TR_USD!$B$467, BE$88, 0, 1, $B$82)), NA()))</f>
        <v>#N/A</v>
      </c>
      <c r="BF713" s="466" t="e">
        <f t="array" aca="1" ref="BF713" ca="1">IF($B713=BF$85-1, BF$84, IF(AND($B713&gt;=BF$85, $B713&lt;=BF$86), BF$84*SUMPRODUCT(TRANSPOSE(BF$5:BF$81), Data_TR_USD!$B484:$BZ484, 1/OFFSET(Data_TR_USD!$B$467, BF$88, 0, 1, $B$82)), NA()))</f>
        <v>#N/A</v>
      </c>
      <c r="BG713" s="466" t="e">
        <f t="array" aca="1" ref="BG713" ca="1">IF($B713=BG$85-1, BG$84, IF(AND($B713&gt;=BG$85, $B713&lt;=BG$86), BG$84*SUMPRODUCT(TRANSPOSE(BG$5:BG$81), Data_TR_USD!$B484:$BZ484, 1/OFFSET(Data_TR_USD!$B$467, BG$88, 0, 1, $B$82)), NA()))</f>
        <v>#N/A</v>
      </c>
      <c r="BH713" s="466" t="e">
        <f t="array" aca="1" ref="BH713" ca="1">IF($B713=BH$85-1, BH$84, IF(AND($B713&gt;=BH$85, $B713&lt;=BH$86), BH$84*SUMPRODUCT(TRANSPOSE(BH$5:BH$81), Data_TR_USD!$B484:$BZ484, 1/OFFSET(Data_TR_USD!$B$467, BH$88, 0, 1, $B$82)), NA()))</f>
        <v>#N/A</v>
      </c>
      <c r="BI713" s="466" t="e">
        <f t="array" aca="1" ref="BI713" ca="1">IF($B713=BI$85-1, BI$84, IF(AND($B713&gt;=BI$85, $B713&lt;=BI$86), BI$84*SUMPRODUCT(TRANSPOSE(BI$5:BI$81), Data_TR_USD!$B484:$BZ484, 1/OFFSET(Data_TR_USD!$B$467, BI$88, 0, 1, $B$82)), NA()))</f>
        <v>#N/A</v>
      </c>
      <c r="BJ713" s="466" t="e">
        <f t="array" aca="1" ref="BJ713" ca="1">IF($B713=BJ$85-1, BJ$84, IF(AND($B713&gt;=BJ$85, $B713&lt;=BJ$86), BJ$84*SUMPRODUCT(TRANSPOSE(BJ$5:BJ$81), Data_TR_USD!$B484:$BZ484, 1/OFFSET(Data_TR_USD!$B$467, BJ$88, 0, 1, $B$82)), NA()))</f>
        <v>#N/A</v>
      </c>
      <c r="BK713" s="466" t="e">
        <f t="array" aca="1" ref="BK713" ca="1">IF($B713=BK$85-1, BK$84, IF(AND($B713&gt;=BK$85, $B713&lt;=BK$86), BK$84*SUMPRODUCT(TRANSPOSE(BK$5:BK$81), Data_TR_USD!$B484:$BZ484, 1/OFFSET(Data_TR_USD!$B$467, BK$88, 0, 1, $B$82)), NA()))</f>
        <v>#N/A</v>
      </c>
      <c r="BL713" s="466" t="e">
        <f t="array" aca="1" ref="BL713" ca="1">IF($B713=BL$85-1, BL$84, IF(AND($B713&gt;=BL$85, $B713&lt;=BL$86), BL$84*SUMPRODUCT(TRANSPOSE(BL$5:BL$81), Data_TR_USD!$B484:$BZ484, 1/OFFSET(Data_TR_USD!$B$467, BL$88, 0, 1, $B$82)), NA()))</f>
        <v>#N/A</v>
      </c>
      <c r="BM713" s="466" t="e">
        <f t="array" aca="1" ref="BM713" ca="1">IF($B713=BM$85-1, BM$84, IF(AND($B713&gt;=BM$85, $B713&lt;=BM$86), BM$84*SUMPRODUCT(TRANSPOSE(BM$5:BM$81), Data_TR_USD!$B484:$BZ484, 1/OFFSET(Data_TR_USD!$B$467, BM$88, 0, 1, $B$82)), NA()))</f>
        <v>#N/A</v>
      </c>
      <c r="BN713" s="466" t="e">
        <f t="array" aca="1" ref="BN713" ca="1">IF($B713=BN$85-1, BN$84, IF(AND($B713&gt;=BN$85, $B713&lt;=BN$86), BN$84*SUMPRODUCT(TRANSPOSE(BN$5:BN$81), Data_TR_USD!$B484:$BZ484, 1/OFFSET(Data_TR_USD!$B$467, BN$88, 0, 1, $B$82)), NA()))</f>
        <v>#N/A</v>
      </c>
      <c r="BO713" s="466" t="e">
        <f t="array" aca="1" ref="BO713" ca="1">IF($B713=BO$85-1, BO$84, IF(AND($B713&gt;=BO$85, $B713&lt;=BO$86), BO$84*SUMPRODUCT(TRANSPOSE(BO$5:BO$81), Data_TR_USD!$B484:$BZ484, 1/OFFSET(Data_TR_USD!$B$467, BO$88, 0, 1, $B$82)), NA()))</f>
        <v>#N/A</v>
      </c>
      <c r="BP713" s="466" t="e">
        <f t="array" aca="1" ref="BP713" ca="1">IF($B713=BP$85-1, BP$84, IF(AND($B713&gt;=BP$85, $B713&lt;=BP$86), BP$84*SUMPRODUCT(TRANSPOSE(BP$5:BP$81), Data_TR_USD!$B484:$BZ484, 1/OFFSET(Data_TR_USD!$B$467, BP$88, 0, 1, $B$82)), NA()))</f>
        <v>#N/A</v>
      </c>
      <c r="BQ713" s="466" t="e">
        <f t="array" aca="1" ref="BQ713" ca="1">IF($B713=BQ$85-1, BQ$84, IF(AND($B713&gt;=BQ$85, $B713&lt;=BQ$86), BQ$84*SUMPRODUCT(TRANSPOSE(BQ$5:BQ$81), Data_TR_USD!$B484:$BZ484, 1/OFFSET(Data_TR_USD!$B$467, BQ$88, 0, 1, $B$82)), NA()))</f>
        <v>#N/A</v>
      </c>
      <c r="BR713" s="466" t="e">
        <f t="array" aca="1" ref="BR713" ca="1">IF($B713=BR$85-1, BR$84, IF(AND($B713&gt;=BR$85, $B713&lt;=BR$86), BR$84*SUMPRODUCT(TRANSPOSE(BR$5:BR$81), Data_TR_USD!$B484:$BZ484, 1/OFFSET(Data_TR_USD!$B$467, BR$88, 0, 1, $B$82)), NA()))</f>
        <v>#N/A</v>
      </c>
      <c r="BS713" s="466" t="e">
        <f t="array" aca="1" ref="BS713" ca="1">IF($B713=BS$85-1, BS$84, IF(AND($B713&gt;=BS$85, $B713&lt;=BS$86), BS$84*SUMPRODUCT(TRANSPOSE(BS$5:BS$81), Data_TR_USD!$B484:$BZ484, 1/OFFSET(Data_TR_USD!$B$467, BS$88, 0, 1, $B$82)), NA()))</f>
        <v>#N/A</v>
      </c>
    </row>
    <row r="714" spans="2:71">
      <c r="B714" s="48">
        <f t="shared" si="1087"/>
        <v>1888</v>
      </c>
      <c r="E714" s="52"/>
      <c r="M714" s="466" t="e">
        <f t="array" aca="1" ref="M714" ca="1">IF($B714=M$85-1, M$84, IF(AND($B714&gt;=M$85, $B714&lt;=M$86), M$84*SUMPRODUCT(TRANSPOSE(M$5:M$81), Data_TR_USD!$B485:$BZ485, 1/OFFSET(Data_TR_USD!$B$467, M$88, 0, 1, $B$82)), NA()))</f>
        <v>#N/A</v>
      </c>
      <c r="N714" s="466" t="e">
        <f t="array" aca="1" ref="N714" ca="1">IF($B714=N$85-1, N$84, IF(AND($B714&gt;=N$85, $B714&lt;=N$86), N$84*SUMPRODUCT(TRANSPOSE(N$5:N$81), Data_TR_USD!$B485:$BZ485, 1/OFFSET(Data_TR_USD!$B$467, N$88, 0, 1, $B$82)), NA()))</f>
        <v>#N/A</v>
      </c>
      <c r="X714" s="466" t="e">
        <f t="array" aca="1" ref="X714" ca="1">IF($B714=X$85-1, X$84, IF(AND($B714&gt;=X$85, $B714&lt;=X$86), X$84*SUMPRODUCT(TRANSPOSE(X$5:X$81), Data_TR_USD!$B485:$BZ485, 1/OFFSET(Data_TR_USD!$B$467, X$88, 0, 1, $B$82)), NA()))</f>
        <v>#N/A</v>
      </c>
      <c r="Y714" s="466" t="e">
        <f t="array" aca="1" ref="Y714" ca="1">IF($B714=Y$85-1, Y$84, IF(AND($B714&gt;=Y$85, $B714&lt;=Y$86), Y$84*SUMPRODUCT(TRANSPOSE(Y$5:Y$81), Data_TR_USD!$B485:$BZ485, 1/OFFSET(Data_TR_USD!$B$467, Y$88, 0, 1, $B$82)), NA()))</f>
        <v>#N/A</v>
      </c>
      <c r="AA714" s="466" t="e">
        <f t="array" aca="1" ref="AA714" ca="1">IF($B714=AA$85-1, AA$84, IF(AND($B714&gt;=AA$85, $B714&lt;=AA$86), AA$84*SUMPRODUCT(TRANSPOSE(AA$5:AA$81), Data_TR_USD!$B485:$BZ485, 1/OFFSET(Data_TR_USD!$B$467, AA$88, 0, 1, $B$82)), NA()))</f>
        <v>#N/A</v>
      </c>
      <c r="AB714" s="466" t="e">
        <f t="array" aca="1" ref="AB714" ca="1">IF($B714=AB$85-1, AB$84, IF(AND($B714&gt;=AB$85, $B714&lt;=AB$86), AB$84*SUMPRODUCT(TRANSPOSE(AB$5:AB$81), Data_TR_USD!$B485:$BZ485, 1/OFFSET(Data_TR_USD!$B$467, AB$88, 0, 1, $B$82)), NA()))</f>
        <v>#N/A</v>
      </c>
      <c r="AC714" s="466" t="e">
        <f t="array" aca="1" ref="AC714" ca="1">IF($B714=AC$85-1, AC$84, IF(AND($B714&gt;=AC$85, $B714&lt;=AC$86), AC$84*SUMPRODUCT(TRANSPOSE(AC$5:AC$81), Data_TR_USD!$B485:$BZ485, 1/OFFSET(Data_TR_USD!$B$467, AC$88, 0, 1, $B$82)), NA()))</f>
        <v>#N/A</v>
      </c>
      <c r="AD714" s="466" t="e">
        <f t="array" aca="1" ref="AD714" ca="1">IF($B714=AD$85-1, AD$84, IF(AND($B714&gt;=AD$85, $B714&lt;=AD$86), AD$84*SUMPRODUCT(TRANSPOSE(AD$5:AD$81), Data_TR_USD!$B485:$BZ485, 1/OFFSET(Data_TR_USD!$B$467, AD$88, 0, 1, $B$82)), NA()))</f>
        <v>#N/A</v>
      </c>
      <c r="AE714" s="466" t="e">
        <f t="array" aca="1" ref="AE714" ca="1">IF($B714=AE$85-1, AE$84, IF(AND($B714&gt;=AE$85, $B714&lt;=AE$86), AE$84*SUMPRODUCT(TRANSPOSE(AE$5:AE$81), Data_TR_USD!$B485:$BZ485, 1/OFFSET(Data_TR_USD!$B$467, AE$88, 0, 1, $B$82)), NA()))</f>
        <v>#N/A</v>
      </c>
      <c r="AG714" s="466" t="e">
        <f t="array" aca="1" ref="AG714" ca="1">IF($B714=AG$85-1, AG$84, IF(AND($B714&gt;=AG$85, $B714&lt;=AG$86), AG$84*SUMPRODUCT(TRANSPOSE(AG$5:AG$81), Data_TR_USD!$B485:$BZ485, 1/OFFSET(Data_TR_USD!$B$467, AG$88, 0, 1, $B$82)), NA()))</f>
        <v>#N/A</v>
      </c>
      <c r="AM714" s="466" t="e">
        <f t="array" aca="1" ref="AM714" ca="1">IF($B714=AM$85-1, AM$84, IF(AND($B714&gt;=AM$85, $B714&lt;=AM$86), AM$84*SUMPRODUCT(TRANSPOSE(AM$5:AM$81), Data_TR_USD!$B485:$BZ485, 1/OFFSET(Data_TR_USD!$B$467, AM$88, 0, 1, $B$82)), NA()))</f>
        <v>#N/A</v>
      </c>
      <c r="AN714" s="466" t="e">
        <f t="array" aca="1" ref="AN714" ca="1">IF($B714=AN$85-1, AN$84, IF(AND($B714&gt;=AN$85, $B714&lt;=AN$86), AN$84*SUMPRODUCT(TRANSPOSE(AN$5:AN$81), Data_TR_USD!$B485:$BZ485, 1/OFFSET(Data_TR_USD!$B$467, AN$88, 0, 1, $B$82)), NA()))</f>
        <v>#N/A</v>
      </c>
      <c r="AO714" s="466" t="e">
        <f t="array" aca="1" ref="AO714" ca="1">IF($B714=AO$85-1, AO$84, IF(AND($B714&gt;=AO$85, $B714&lt;=AO$86), AO$84*SUMPRODUCT(TRANSPOSE(AO$5:AO$81), Data_TR_USD!$B485:$BZ485, 1/OFFSET(Data_TR_USD!$B$467, AO$88, 0, 1, $B$82)), NA()))</f>
        <v>#N/A</v>
      </c>
      <c r="AP714" s="466" t="e">
        <f t="array" aca="1" ref="AP714" ca="1">IF($B714=AP$85-1, AP$84, IF(AND($B714&gt;=AP$85, $B714&lt;=AP$86), AP$84*SUMPRODUCT(TRANSPOSE(AP$5:AP$81), Data_TR_USD!$B485:$BZ485, 1/OFFSET(Data_TR_USD!$B$467, AP$88, 0, 1, $B$82)), NA()))</f>
        <v>#N/A</v>
      </c>
      <c r="AQ714" s="466" t="e">
        <f t="array" aca="1" ref="AQ714" ca="1">IF($B714=AQ$85-1, AQ$84, IF(AND($B714&gt;=AQ$85, $B714&lt;=AQ$86), AQ$84*SUMPRODUCT(TRANSPOSE(AQ$5:AQ$81), Data_TR_USD!$B485:$BZ485, 1/OFFSET(Data_TR_USD!$B$467, AQ$88, 0, 1, $B$82)), NA()))</f>
        <v>#N/A</v>
      </c>
      <c r="AS714" s="466" t="e">
        <f t="array" aca="1" ref="AS714" ca="1">IF($B714=AS$85-1, AS$84, IF(AND($B714&gt;=AS$85, $B714&lt;=AS$86), AS$84*SUMPRODUCT(TRANSPOSE(AS$5:AS$81), Data_TR_USD!$B485:$BZ485, 1/OFFSET(Data_TR_USD!$B$467, AS$88, 0, 1, $B$82)), NA()))</f>
        <v>#N/A</v>
      </c>
      <c r="AU714" s="466" t="e">
        <f t="array" aca="1" ref="AU714" ca="1">IF($B714=AU$85-1, AU$84, IF(AND($B714&gt;=AU$85, $B714&lt;=AU$86), AU$84*SUMPRODUCT(TRANSPOSE(AU$5:AU$81), Data_TR_USD!$B485:$BZ485, 1/OFFSET(Data_TR_USD!$B$467, AU$88, 0, 1, $B$82)), NA()))</f>
        <v>#N/A</v>
      </c>
      <c r="AV714" s="466" t="e">
        <f t="array" aca="1" ref="AV714" ca="1">IF($B714=AV$85-1, AV$84, IF(AND($B714&gt;=AV$85, $B714&lt;=AV$86), AV$84*SUMPRODUCT(TRANSPOSE(AV$5:AV$81), Data_TR_USD!$B485:$BZ485, 1/OFFSET(Data_TR_USD!$B$467, AV$88, 0, 1, $B$82)), NA()))</f>
        <v>#N/A</v>
      </c>
      <c r="AW714" s="466" t="e">
        <f t="array" aca="1" ref="AW714" ca="1">IF($B714=AW$85-1, AW$84, IF(AND($B714&gt;=AW$85, $B714&lt;=AW$86), AW$84*SUMPRODUCT(TRANSPOSE(AW$5:AW$81), Data_TR_USD!$B485:$BZ485, 1/OFFSET(Data_TR_USD!$B$467, AW$88, 0, 1, $B$82)), NA()))</f>
        <v>#N/A</v>
      </c>
      <c r="AX714" s="466" t="e">
        <f t="array" aca="1" ref="AX714" ca="1">IF($B714=AX$85-1, AX$84, IF(AND($B714&gt;=AX$85, $B714&lt;=AX$86), AX$84*SUMPRODUCT(TRANSPOSE(AX$5:AX$81), Data_TR_USD!$B485:$BZ485, 1/OFFSET(Data_TR_USD!$B$467, AX$88, 0, 1, $B$82)), NA()))</f>
        <v>#N/A</v>
      </c>
      <c r="AY714" s="466" t="e">
        <f t="array" aca="1" ref="AY714" ca="1">IF($B714=AY$85-1, AY$84, IF(AND($B714&gt;=AY$85, $B714&lt;=AY$86), AY$84*SUMPRODUCT(TRANSPOSE(AY$5:AY$81), Data_TR_USD!$B485:$BZ485, 1/OFFSET(Data_TR_USD!$B$467, AY$88, 0, 1, $B$82)), NA()))</f>
        <v>#N/A</v>
      </c>
      <c r="AZ714" s="466" t="e">
        <f t="array" aca="1" ref="AZ714" ca="1">IF($B714=AZ$85-1, AZ$84, IF(AND($B714&gt;=AZ$85, $B714&lt;=AZ$86), AZ$84*SUMPRODUCT(TRANSPOSE(AZ$5:AZ$81), Data_TR_USD!$B485:$BZ485, 1/OFFSET(Data_TR_USD!$B$467, AZ$88, 0, 1, $B$82)), NA()))</f>
        <v>#N/A</v>
      </c>
      <c r="BA714" s="466" t="e">
        <f t="array" aca="1" ref="BA714" ca="1">IF($B714=BA$85-1, BA$84, IF(AND($B714&gt;=BA$85, $B714&lt;=BA$86), BA$84*SUMPRODUCT(TRANSPOSE(BA$5:BA$81), Data_TR_USD!$B485:$BZ485, 1/OFFSET(Data_TR_USD!$B$467, BA$88, 0, 1, $B$82)), NA()))</f>
        <v>#N/A</v>
      </c>
      <c r="BB714" s="466" t="e">
        <f t="array" aca="1" ref="BB714" ca="1">IF($B714=BB$85-1, BB$84, IF(AND($B714&gt;=BB$85, $B714&lt;=BB$86), BB$84*SUMPRODUCT(TRANSPOSE(BB$5:BB$81), Data_TR_USD!$B485:$BZ485, 1/OFFSET(Data_TR_USD!$B$467, BB$88, 0, 1, $B$82)), NA()))</f>
        <v>#N/A</v>
      </c>
      <c r="BC714" s="466" t="e">
        <f t="array" aca="1" ref="BC714" ca="1">IF($B714=BC$85-1, BC$84, IF(AND($B714&gt;=BC$85, $B714&lt;=BC$86), BC$84*SUMPRODUCT(TRANSPOSE(BC$5:BC$81), Data_TR_USD!$B485:$BZ485, 1/OFFSET(Data_TR_USD!$B$467, BC$88, 0, 1, $B$82)), NA()))</f>
        <v>#N/A</v>
      </c>
      <c r="BD714" s="466" t="e">
        <f t="array" aca="1" ref="BD714" ca="1">IF($B714=BD$85-1, BD$84, IF(AND($B714&gt;=BD$85, $B714&lt;=BD$86), BD$84*SUMPRODUCT(TRANSPOSE(BD$5:BD$81), Data_TR_USD!$B485:$BZ485, 1/OFFSET(Data_TR_USD!$B$467, BD$88, 0, 1, $B$82)), NA()))</f>
        <v>#N/A</v>
      </c>
      <c r="BE714" s="466" t="e">
        <f t="array" aca="1" ref="BE714" ca="1">IF($B714=BE$85-1, BE$84, IF(AND($B714&gt;=BE$85, $B714&lt;=BE$86), BE$84*SUMPRODUCT(TRANSPOSE(BE$5:BE$81), Data_TR_USD!$B485:$BZ485, 1/OFFSET(Data_TR_USD!$B$467, BE$88, 0, 1, $B$82)), NA()))</f>
        <v>#N/A</v>
      </c>
      <c r="BF714" s="466" t="e">
        <f t="array" aca="1" ref="BF714" ca="1">IF($B714=BF$85-1, BF$84, IF(AND($B714&gt;=BF$85, $B714&lt;=BF$86), BF$84*SUMPRODUCT(TRANSPOSE(BF$5:BF$81), Data_TR_USD!$B485:$BZ485, 1/OFFSET(Data_TR_USD!$B$467, BF$88, 0, 1, $B$82)), NA()))</f>
        <v>#N/A</v>
      </c>
      <c r="BG714" s="466" t="e">
        <f t="array" aca="1" ref="BG714" ca="1">IF($B714=BG$85-1, BG$84, IF(AND($B714&gt;=BG$85, $B714&lt;=BG$86), BG$84*SUMPRODUCT(TRANSPOSE(BG$5:BG$81), Data_TR_USD!$B485:$BZ485, 1/OFFSET(Data_TR_USD!$B$467, BG$88, 0, 1, $B$82)), NA()))</f>
        <v>#N/A</v>
      </c>
      <c r="BH714" s="466" t="e">
        <f t="array" aca="1" ref="BH714" ca="1">IF($B714=BH$85-1, BH$84, IF(AND($B714&gt;=BH$85, $B714&lt;=BH$86), BH$84*SUMPRODUCT(TRANSPOSE(BH$5:BH$81), Data_TR_USD!$B485:$BZ485, 1/OFFSET(Data_TR_USD!$B$467, BH$88, 0, 1, $B$82)), NA()))</f>
        <v>#N/A</v>
      </c>
      <c r="BI714" s="466" t="e">
        <f t="array" aca="1" ref="BI714" ca="1">IF($B714=BI$85-1, BI$84, IF(AND($B714&gt;=BI$85, $B714&lt;=BI$86), BI$84*SUMPRODUCT(TRANSPOSE(BI$5:BI$81), Data_TR_USD!$B485:$BZ485, 1/OFFSET(Data_TR_USD!$B$467, BI$88, 0, 1, $B$82)), NA()))</f>
        <v>#N/A</v>
      </c>
      <c r="BJ714" s="466" t="e">
        <f t="array" aca="1" ref="BJ714" ca="1">IF($B714=BJ$85-1, BJ$84, IF(AND($B714&gt;=BJ$85, $B714&lt;=BJ$86), BJ$84*SUMPRODUCT(TRANSPOSE(BJ$5:BJ$81), Data_TR_USD!$B485:$BZ485, 1/OFFSET(Data_TR_USD!$B$467, BJ$88, 0, 1, $B$82)), NA()))</f>
        <v>#N/A</v>
      </c>
      <c r="BK714" s="466" t="e">
        <f t="array" aca="1" ref="BK714" ca="1">IF($B714=BK$85-1, BK$84, IF(AND($B714&gt;=BK$85, $B714&lt;=BK$86), BK$84*SUMPRODUCT(TRANSPOSE(BK$5:BK$81), Data_TR_USD!$B485:$BZ485, 1/OFFSET(Data_TR_USD!$B$467, BK$88, 0, 1, $B$82)), NA()))</f>
        <v>#N/A</v>
      </c>
      <c r="BL714" s="466" t="e">
        <f t="array" aca="1" ref="BL714" ca="1">IF($B714=BL$85-1, BL$84, IF(AND($B714&gt;=BL$85, $B714&lt;=BL$86), BL$84*SUMPRODUCT(TRANSPOSE(BL$5:BL$81), Data_TR_USD!$B485:$BZ485, 1/OFFSET(Data_TR_USD!$B$467, BL$88, 0, 1, $B$82)), NA()))</f>
        <v>#N/A</v>
      </c>
      <c r="BM714" s="466" t="e">
        <f t="array" aca="1" ref="BM714" ca="1">IF($B714=BM$85-1, BM$84, IF(AND($B714&gt;=BM$85, $B714&lt;=BM$86), BM$84*SUMPRODUCT(TRANSPOSE(BM$5:BM$81), Data_TR_USD!$B485:$BZ485, 1/OFFSET(Data_TR_USD!$B$467, BM$88, 0, 1, $B$82)), NA()))</f>
        <v>#N/A</v>
      </c>
      <c r="BN714" s="466" t="e">
        <f t="array" aca="1" ref="BN714" ca="1">IF($B714=BN$85-1, BN$84, IF(AND($B714&gt;=BN$85, $B714&lt;=BN$86), BN$84*SUMPRODUCT(TRANSPOSE(BN$5:BN$81), Data_TR_USD!$B485:$BZ485, 1/OFFSET(Data_TR_USD!$B$467, BN$88, 0, 1, $B$82)), NA()))</f>
        <v>#N/A</v>
      </c>
      <c r="BO714" s="466" t="e">
        <f t="array" aca="1" ref="BO714" ca="1">IF($B714=BO$85-1, BO$84, IF(AND($B714&gt;=BO$85, $B714&lt;=BO$86), BO$84*SUMPRODUCT(TRANSPOSE(BO$5:BO$81), Data_TR_USD!$B485:$BZ485, 1/OFFSET(Data_TR_USD!$B$467, BO$88, 0, 1, $B$82)), NA()))</f>
        <v>#N/A</v>
      </c>
      <c r="BP714" s="466" t="e">
        <f t="array" aca="1" ref="BP714" ca="1">IF($B714=BP$85-1, BP$84, IF(AND($B714&gt;=BP$85, $B714&lt;=BP$86), BP$84*SUMPRODUCT(TRANSPOSE(BP$5:BP$81), Data_TR_USD!$B485:$BZ485, 1/OFFSET(Data_TR_USD!$B$467, BP$88, 0, 1, $B$82)), NA()))</f>
        <v>#N/A</v>
      </c>
      <c r="BQ714" s="466" t="e">
        <f t="array" aca="1" ref="BQ714" ca="1">IF($B714=BQ$85-1, BQ$84, IF(AND($B714&gt;=BQ$85, $B714&lt;=BQ$86), BQ$84*SUMPRODUCT(TRANSPOSE(BQ$5:BQ$81), Data_TR_USD!$B485:$BZ485, 1/OFFSET(Data_TR_USD!$B$467, BQ$88, 0, 1, $B$82)), NA()))</f>
        <v>#N/A</v>
      </c>
      <c r="BR714" s="466" t="e">
        <f t="array" aca="1" ref="BR714" ca="1">IF($B714=BR$85-1, BR$84, IF(AND($B714&gt;=BR$85, $B714&lt;=BR$86), BR$84*SUMPRODUCT(TRANSPOSE(BR$5:BR$81), Data_TR_USD!$B485:$BZ485, 1/OFFSET(Data_TR_USD!$B$467, BR$88, 0, 1, $B$82)), NA()))</f>
        <v>#N/A</v>
      </c>
      <c r="BS714" s="466" t="e">
        <f t="array" aca="1" ref="BS714" ca="1">IF($B714=BS$85-1, BS$84, IF(AND($B714&gt;=BS$85, $B714&lt;=BS$86), BS$84*SUMPRODUCT(TRANSPOSE(BS$5:BS$81), Data_TR_USD!$B485:$BZ485, 1/OFFSET(Data_TR_USD!$B$467, BS$88, 0, 1, $B$82)), NA()))</f>
        <v>#N/A</v>
      </c>
    </row>
    <row r="715" spans="2:71">
      <c r="B715" s="48">
        <f t="shared" si="1087"/>
        <v>1889</v>
      </c>
      <c r="E715" s="52"/>
      <c r="M715" s="466" t="e">
        <f t="array" aca="1" ref="M715" ca="1">IF($B715=M$85-1, M$84, IF(AND($B715&gt;=M$85, $B715&lt;=M$86), M$84*SUMPRODUCT(TRANSPOSE(M$5:M$81), Data_TR_USD!$B486:$BZ486, 1/OFFSET(Data_TR_USD!$B$467, M$88, 0, 1, $B$82)), NA()))</f>
        <v>#N/A</v>
      </c>
      <c r="N715" s="466" t="e">
        <f t="array" aca="1" ref="N715" ca="1">IF($B715=N$85-1, N$84, IF(AND($B715&gt;=N$85, $B715&lt;=N$86), N$84*SUMPRODUCT(TRANSPOSE(N$5:N$81), Data_TR_USD!$B486:$BZ486, 1/OFFSET(Data_TR_USD!$B$467, N$88, 0, 1, $B$82)), NA()))</f>
        <v>#N/A</v>
      </c>
      <c r="X715" s="466" t="e">
        <f t="array" aca="1" ref="X715" ca="1">IF($B715=X$85-1, X$84, IF(AND($B715&gt;=X$85, $B715&lt;=X$86), X$84*SUMPRODUCT(TRANSPOSE(X$5:X$81), Data_TR_USD!$B486:$BZ486, 1/OFFSET(Data_TR_USD!$B$467, X$88, 0, 1, $B$82)), NA()))</f>
        <v>#N/A</v>
      </c>
      <c r="Y715" s="466" t="e">
        <f t="array" aca="1" ref="Y715" ca="1">IF($B715=Y$85-1, Y$84, IF(AND($B715&gt;=Y$85, $B715&lt;=Y$86), Y$84*SUMPRODUCT(TRANSPOSE(Y$5:Y$81), Data_TR_USD!$B486:$BZ486, 1/OFFSET(Data_TR_USD!$B$467, Y$88, 0, 1, $B$82)), NA()))</f>
        <v>#N/A</v>
      </c>
      <c r="AA715" s="466" t="e">
        <f t="array" aca="1" ref="AA715" ca="1">IF($B715=AA$85-1, AA$84, IF(AND($B715&gt;=AA$85, $B715&lt;=AA$86), AA$84*SUMPRODUCT(TRANSPOSE(AA$5:AA$81), Data_TR_USD!$B486:$BZ486, 1/OFFSET(Data_TR_USD!$B$467, AA$88, 0, 1, $B$82)), NA()))</f>
        <v>#N/A</v>
      </c>
      <c r="AB715" s="466" t="e">
        <f t="array" aca="1" ref="AB715" ca="1">IF($B715=AB$85-1, AB$84, IF(AND($B715&gt;=AB$85, $B715&lt;=AB$86), AB$84*SUMPRODUCT(TRANSPOSE(AB$5:AB$81), Data_TR_USD!$B486:$BZ486, 1/OFFSET(Data_TR_USD!$B$467, AB$88, 0, 1, $B$82)), NA()))</f>
        <v>#N/A</v>
      </c>
      <c r="AC715" s="466" t="e">
        <f t="array" aca="1" ref="AC715" ca="1">IF($B715=AC$85-1, AC$84, IF(AND($B715&gt;=AC$85, $B715&lt;=AC$86), AC$84*SUMPRODUCT(TRANSPOSE(AC$5:AC$81), Data_TR_USD!$B486:$BZ486, 1/OFFSET(Data_TR_USD!$B$467, AC$88, 0, 1, $B$82)), NA()))</f>
        <v>#N/A</v>
      </c>
      <c r="AD715" s="466" t="e">
        <f t="array" aca="1" ref="AD715" ca="1">IF($B715=AD$85-1, AD$84, IF(AND($B715&gt;=AD$85, $B715&lt;=AD$86), AD$84*SUMPRODUCT(TRANSPOSE(AD$5:AD$81), Data_TR_USD!$B486:$BZ486, 1/OFFSET(Data_TR_USD!$B$467, AD$88, 0, 1, $B$82)), NA()))</f>
        <v>#N/A</v>
      </c>
      <c r="AE715" s="466" t="e">
        <f t="array" aca="1" ref="AE715" ca="1">IF($B715=AE$85-1, AE$84, IF(AND($B715&gt;=AE$85, $B715&lt;=AE$86), AE$84*SUMPRODUCT(TRANSPOSE(AE$5:AE$81), Data_TR_USD!$B486:$BZ486, 1/OFFSET(Data_TR_USD!$B$467, AE$88, 0, 1, $B$82)), NA()))</f>
        <v>#N/A</v>
      </c>
      <c r="AG715" s="466" t="e">
        <f t="array" aca="1" ref="AG715" ca="1">IF($B715=AG$85-1, AG$84, IF(AND($B715&gt;=AG$85, $B715&lt;=AG$86), AG$84*SUMPRODUCT(TRANSPOSE(AG$5:AG$81), Data_TR_USD!$B486:$BZ486, 1/OFFSET(Data_TR_USD!$B$467, AG$88, 0, 1, $B$82)), NA()))</f>
        <v>#N/A</v>
      </c>
      <c r="AM715" s="466" t="e">
        <f t="array" aca="1" ref="AM715" ca="1">IF($B715=AM$85-1, AM$84, IF(AND($B715&gt;=AM$85, $B715&lt;=AM$86), AM$84*SUMPRODUCT(TRANSPOSE(AM$5:AM$81), Data_TR_USD!$B486:$BZ486, 1/OFFSET(Data_TR_USD!$B$467, AM$88, 0, 1, $B$82)), NA()))</f>
        <v>#N/A</v>
      </c>
      <c r="AN715" s="466" t="e">
        <f t="array" aca="1" ref="AN715" ca="1">IF($B715=AN$85-1, AN$84, IF(AND($B715&gt;=AN$85, $B715&lt;=AN$86), AN$84*SUMPRODUCT(TRANSPOSE(AN$5:AN$81), Data_TR_USD!$B486:$BZ486, 1/OFFSET(Data_TR_USD!$B$467, AN$88, 0, 1, $B$82)), NA()))</f>
        <v>#N/A</v>
      </c>
      <c r="AO715" s="466" t="e">
        <f t="array" aca="1" ref="AO715" ca="1">IF($B715=AO$85-1, AO$84, IF(AND($B715&gt;=AO$85, $B715&lt;=AO$86), AO$84*SUMPRODUCT(TRANSPOSE(AO$5:AO$81), Data_TR_USD!$B486:$BZ486, 1/OFFSET(Data_TR_USD!$B$467, AO$88, 0, 1, $B$82)), NA()))</f>
        <v>#N/A</v>
      </c>
      <c r="AP715" s="466" t="e">
        <f t="array" aca="1" ref="AP715" ca="1">IF($B715=AP$85-1, AP$84, IF(AND($B715&gt;=AP$85, $B715&lt;=AP$86), AP$84*SUMPRODUCT(TRANSPOSE(AP$5:AP$81), Data_TR_USD!$B486:$BZ486, 1/OFFSET(Data_TR_USD!$B$467, AP$88, 0, 1, $B$82)), NA()))</f>
        <v>#N/A</v>
      </c>
      <c r="AQ715" s="466" t="e">
        <f t="array" aca="1" ref="AQ715" ca="1">IF($B715=AQ$85-1, AQ$84, IF(AND($B715&gt;=AQ$85, $B715&lt;=AQ$86), AQ$84*SUMPRODUCT(TRANSPOSE(AQ$5:AQ$81), Data_TR_USD!$B486:$BZ486, 1/OFFSET(Data_TR_USD!$B$467, AQ$88, 0, 1, $B$82)), NA()))</f>
        <v>#N/A</v>
      </c>
      <c r="AS715" s="466" t="e">
        <f t="array" aca="1" ref="AS715" ca="1">IF($B715=AS$85-1, AS$84, IF(AND($B715&gt;=AS$85, $B715&lt;=AS$86), AS$84*SUMPRODUCT(TRANSPOSE(AS$5:AS$81), Data_TR_USD!$B486:$BZ486, 1/OFFSET(Data_TR_USD!$B$467, AS$88, 0, 1, $B$82)), NA()))</f>
        <v>#N/A</v>
      </c>
      <c r="AU715" s="466" t="e">
        <f t="array" aca="1" ref="AU715" ca="1">IF($B715=AU$85-1, AU$84, IF(AND($B715&gt;=AU$85, $B715&lt;=AU$86), AU$84*SUMPRODUCT(TRANSPOSE(AU$5:AU$81), Data_TR_USD!$B486:$BZ486, 1/OFFSET(Data_TR_USD!$B$467, AU$88, 0, 1, $B$82)), NA()))</f>
        <v>#N/A</v>
      </c>
      <c r="AV715" s="466" t="e">
        <f t="array" aca="1" ref="AV715" ca="1">IF($B715=AV$85-1, AV$84, IF(AND($B715&gt;=AV$85, $B715&lt;=AV$86), AV$84*SUMPRODUCT(TRANSPOSE(AV$5:AV$81), Data_TR_USD!$B486:$BZ486, 1/OFFSET(Data_TR_USD!$B$467, AV$88, 0, 1, $B$82)), NA()))</f>
        <v>#N/A</v>
      </c>
      <c r="AW715" s="466" t="e">
        <f t="array" aca="1" ref="AW715" ca="1">IF($B715=AW$85-1, AW$84, IF(AND($B715&gt;=AW$85, $B715&lt;=AW$86), AW$84*SUMPRODUCT(TRANSPOSE(AW$5:AW$81), Data_TR_USD!$B486:$BZ486, 1/OFFSET(Data_TR_USD!$B$467, AW$88, 0, 1, $B$82)), NA()))</f>
        <v>#N/A</v>
      </c>
      <c r="AX715" s="466" t="e">
        <f t="array" aca="1" ref="AX715" ca="1">IF($B715=AX$85-1, AX$84, IF(AND($B715&gt;=AX$85, $B715&lt;=AX$86), AX$84*SUMPRODUCT(TRANSPOSE(AX$5:AX$81), Data_TR_USD!$B486:$BZ486, 1/OFFSET(Data_TR_USD!$B$467, AX$88, 0, 1, $B$82)), NA()))</f>
        <v>#N/A</v>
      </c>
      <c r="AY715" s="466" t="e">
        <f t="array" aca="1" ref="AY715" ca="1">IF($B715=AY$85-1, AY$84, IF(AND($B715&gt;=AY$85, $B715&lt;=AY$86), AY$84*SUMPRODUCT(TRANSPOSE(AY$5:AY$81), Data_TR_USD!$B486:$BZ486, 1/OFFSET(Data_TR_USD!$B$467, AY$88, 0, 1, $B$82)), NA()))</f>
        <v>#N/A</v>
      </c>
      <c r="AZ715" s="466" t="e">
        <f t="array" aca="1" ref="AZ715" ca="1">IF($B715=AZ$85-1, AZ$84, IF(AND($B715&gt;=AZ$85, $B715&lt;=AZ$86), AZ$84*SUMPRODUCT(TRANSPOSE(AZ$5:AZ$81), Data_TR_USD!$B486:$BZ486, 1/OFFSET(Data_TR_USD!$B$467, AZ$88, 0, 1, $B$82)), NA()))</f>
        <v>#N/A</v>
      </c>
      <c r="BA715" s="466" t="e">
        <f t="array" aca="1" ref="BA715" ca="1">IF($B715=BA$85-1, BA$84, IF(AND($B715&gt;=BA$85, $B715&lt;=BA$86), BA$84*SUMPRODUCT(TRANSPOSE(BA$5:BA$81), Data_TR_USD!$B486:$BZ486, 1/OFFSET(Data_TR_USD!$B$467, BA$88, 0, 1, $B$82)), NA()))</f>
        <v>#N/A</v>
      </c>
      <c r="BB715" s="466" t="e">
        <f t="array" aca="1" ref="BB715" ca="1">IF($B715=BB$85-1, BB$84, IF(AND($B715&gt;=BB$85, $B715&lt;=BB$86), BB$84*SUMPRODUCT(TRANSPOSE(BB$5:BB$81), Data_TR_USD!$B486:$BZ486, 1/OFFSET(Data_TR_USD!$B$467, BB$88, 0, 1, $B$82)), NA()))</f>
        <v>#N/A</v>
      </c>
      <c r="BC715" s="466" t="e">
        <f t="array" aca="1" ref="BC715" ca="1">IF($B715=BC$85-1, BC$84, IF(AND($B715&gt;=BC$85, $B715&lt;=BC$86), BC$84*SUMPRODUCT(TRANSPOSE(BC$5:BC$81), Data_TR_USD!$B486:$BZ486, 1/OFFSET(Data_TR_USD!$B$467, BC$88, 0, 1, $B$82)), NA()))</f>
        <v>#N/A</v>
      </c>
      <c r="BD715" s="466" t="e">
        <f t="array" aca="1" ref="BD715" ca="1">IF($B715=BD$85-1, BD$84, IF(AND($B715&gt;=BD$85, $B715&lt;=BD$86), BD$84*SUMPRODUCT(TRANSPOSE(BD$5:BD$81), Data_TR_USD!$B486:$BZ486, 1/OFFSET(Data_TR_USD!$B$467, BD$88, 0, 1, $B$82)), NA()))</f>
        <v>#N/A</v>
      </c>
      <c r="BE715" s="466" t="e">
        <f t="array" aca="1" ref="BE715" ca="1">IF($B715=BE$85-1, BE$84, IF(AND($B715&gt;=BE$85, $B715&lt;=BE$86), BE$84*SUMPRODUCT(TRANSPOSE(BE$5:BE$81), Data_TR_USD!$B486:$BZ486, 1/OFFSET(Data_TR_USD!$B$467, BE$88, 0, 1, $B$82)), NA()))</f>
        <v>#N/A</v>
      </c>
      <c r="BF715" s="466" t="e">
        <f t="array" aca="1" ref="BF715" ca="1">IF($B715=BF$85-1, BF$84, IF(AND($B715&gt;=BF$85, $B715&lt;=BF$86), BF$84*SUMPRODUCT(TRANSPOSE(BF$5:BF$81), Data_TR_USD!$B486:$BZ486, 1/OFFSET(Data_TR_USD!$B$467, BF$88, 0, 1, $B$82)), NA()))</f>
        <v>#N/A</v>
      </c>
      <c r="BG715" s="466" t="e">
        <f t="array" aca="1" ref="BG715" ca="1">IF($B715=BG$85-1, BG$84, IF(AND($B715&gt;=BG$85, $B715&lt;=BG$86), BG$84*SUMPRODUCT(TRANSPOSE(BG$5:BG$81), Data_TR_USD!$B486:$BZ486, 1/OFFSET(Data_TR_USD!$B$467, BG$88, 0, 1, $B$82)), NA()))</f>
        <v>#N/A</v>
      </c>
      <c r="BH715" s="466" t="e">
        <f t="array" aca="1" ref="BH715" ca="1">IF($B715=BH$85-1, BH$84, IF(AND($B715&gt;=BH$85, $B715&lt;=BH$86), BH$84*SUMPRODUCT(TRANSPOSE(BH$5:BH$81), Data_TR_USD!$B486:$BZ486, 1/OFFSET(Data_TR_USD!$B$467, BH$88, 0, 1, $B$82)), NA()))</f>
        <v>#N/A</v>
      </c>
      <c r="BI715" s="466" t="e">
        <f t="array" aca="1" ref="BI715" ca="1">IF($B715=BI$85-1, BI$84, IF(AND($B715&gt;=BI$85, $B715&lt;=BI$86), BI$84*SUMPRODUCT(TRANSPOSE(BI$5:BI$81), Data_TR_USD!$B486:$BZ486, 1/OFFSET(Data_TR_USD!$B$467, BI$88, 0, 1, $B$82)), NA()))</f>
        <v>#N/A</v>
      </c>
      <c r="BJ715" s="466" t="e">
        <f t="array" aca="1" ref="BJ715" ca="1">IF($B715=BJ$85-1, BJ$84, IF(AND($B715&gt;=BJ$85, $B715&lt;=BJ$86), BJ$84*SUMPRODUCT(TRANSPOSE(BJ$5:BJ$81), Data_TR_USD!$B486:$BZ486, 1/OFFSET(Data_TR_USD!$B$467, BJ$88, 0, 1, $B$82)), NA()))</f>
        <v>#N/A</v>
      </c>
      <c r="BK715" s="466" t="e">
        <f t="array" aca="1" ref="BK715" ca="1">IF($B715=BK$85-1, BK$84, IF(AND($B715&gt;=BK$85, $B715&lt;=BK$86), BK$84*SUMPRODUCT(TRANSPOSE(BK$5:BK$81), Data_TR_USD!$B486:$BZ486, 1/OFFSET(Data_TR_USD!$B$467, BK$88, 0, 1, $B$82)), NA()))</f>
        <v>#N/A</v>
      </c>
      <c r="BL715" s="466" t="e">
        <f t="array" aca="1" ref="BL715" ca="1">IF($B715=BL$85-1, BL$84, IF(AND($B715&gt;=BL$85, $B715&lt;=BL$86), BL$84*SUMPRODUCT(TRANSPOSE(BL$5:BL$81), Data_TR_USD!$B486:$BZ486, 1/OFFSET(Data_TR_USD!$B$467, BL$88, 0, 1, $B$82)), NA()))</f>
        <v>#N/A</v>
      </c>
      <c r="BM715" s="466" t="e">
        <f t="array" aca="1" ref="BM715" ca="1">IF($B715=BM$85-1, BM$84, IF(AND($B715&gt;=BM$85, $B715&lt;=BM$86), BM$84*SUMPRODUCT(TRANSPOSE(BM$5:BM$81), Data_TR_USD!$B486:$BZ486, 1/OFFSET(Data_TR_USD!$B$467, BM$88, 0, 1, $B$82)), NA()))</f>
        <v>#N/A</v>
      </c>
      <c r="BN715" s="466" t="e">
        <f t="array" aca="1" ref="BN715" ca="1">IF($B715=BN$85-1, BN$84, IF(AND($B715&gt;=BN$85, $B715&lt;=BN$86), BN$84*SUMPRODUCT(TRANSPOSE(BN$5:BN$81), Data_TR_USD!$B486:$BZ486, 1/OFFSET(Data_TR_USD!$B$467, BN$88, 0, 1, $B$82)), NA()))</f>
        <v>#N/A</v>
      </c>
      <c r="BO715" s="466" t="e">
        <f t="array" aca="1" ref="BO715" ca="1">IF($B715=BO$85-1, BO$84, IF(AND($B715&gt;=BO$85, $B715&lt;=BO$86), BO$84*SUMPRODUCT(TRANSPOSE(BO$5:BO$81), Data_TR_USD!$B486:$BZ486, 1/OFFSET(Data_TR_USD!$B$467, BO$88, 0, 1, $B$82)), NA()))</f>
        <v>#N/A</v>
      </c>
      <c r="BP715" s="466" t="e">
        <f t="array" aca="1" ref="BP715" ca="1">IF($B715=BP$85-1, BP$84, IF(AND($B715&gt;=BP$85, $B715&lt;=BP$86), BP$84*SUMPRODUCT(TRANSPOSE(BP$5:BP$81), Data_TR_USD!$B486:$BZ486, 1/OFFSET(Data_TR_USD!$B$467, BP$88, 0, 1, $B$82)), NA()))</f>
        <v>#N/A</v>
      </c>
      <c r="BQ715" s="466" t="e">
        <f t="array" aca="1" ref="BQ715" ca="1">IF($B715=BQ$85-1, BQ$84, IF(AND($B715&gt;=BQ$85, $B715&lt;=BQ$86), BQ$84*SUMPRODUCT(TRANSPOSE(BQ$5:BQ$81), Data_TR_USD!$B486:$BZ486, 1/OFFSET(Data_TR_USD!$B$467, BQ$88, 0, 1, $B$82)), NA()))</f>
        <v>#N/A</v>
      </c>
      <c r="BR715" s="466" t="e">
        <f t="array" aca="1" ref="BR715" ca="1">IF($B715=BR$85-1, BR$84, IF(AND($B715&gt;=BR$85, $B715&lt;=BR$86), BR$84*SUMPRODUCT(TRANSPOSE(BR$5:BR$81), Data_TR_USD!$B486:$BZ486, 1/OFFSET(Data_TR_USD!$B$467, BR$88, 0, 1, $B$82)), NA()))</f>
        <v>#N/A</v>
      </c>
      <c r="BS715" s="466" t="e">
        <f t="array" aca="1" ref="BS715" ca="1">IF($B715=BS$85-1, BS$84, IF(AND($B715&gt;=BS$85, $B715&lt;=BS$86), BS$84*SUMPRODUCT(TRANSPOSE(BS$5:BS$81), Data_TR_USD!$B486:$BZ486, 1/OFFSET(Data_TR_USD!$B$467, BS$88, 0, 1, $B$82)), NA()))</f>
        <v>#N/A</v>
      </c>
    </row>
    <row r="716" spans="2:71">
      <c r="B716" s="48">
        <f t="shared" si="1087"/>
        <v>1890</v>
      </c>
      <c r="E716" s="52"/>
      <c r="M716" s="466" t="e">
        <f t="array" aca="1" ref="M716" ca="1">IF($B716=M$85-1, M$84, IF(AND($B716&gt;=M$85, $B716&lt;=M$86), M$84*SUMPRODUCT(TRANSPOSE(M$5:M$81), Data_TR_USD!$B487:$BZ487, 1/OFFSET(Data_TR_USD!$B$467, M$88, 0, 1, $B$82)), NA()))</f>
        <v>#N/A</v>
      </c>
      <c r="N716" s="466" t="e">
        <f t="array" aca="1" ref="N716" ca="1">IF($B716=N$85-1, N$84, IF(AND($B716&gt;=N$85, $B716&lt;=N$86), N$84*SUMPRODUCT(TRANSPOSE(N$5:N$81), Data_TR_USD!$B487:$BZ487, 1/OFFSET(Data_TR_USD!$B$467, N$88, 0, 1, $B$82)), NA()))</f>
        <v>#N/A</v>
      </c>
      <c r="X716" s="466" t="e">
        <f t="array" aca="1" ref="X716" ca="1">IF($B716=X$85-1, X$84, IF(AND($B716&gt;=X$85, $B716&lt;=X$86), X$84*SUMPRODUCT(TRANSPOSE(X$5:X$81), Data_TR_USD!$B487:$BZ487, 1/OFFSET(Data_TR_USD!$B$467, X$88, 0, 1, $B$82)), NA()))</f>
        <v>#N/A</v>
      </c>
      <c r="Y716" s="466" t="e">
        <f t="array" aca="1" ref="Y716" ca="1">IF($B716=Y$85-1, Y$84, IF(AND($B716&gt;=Y$85, $B716&lt;=Y$86), Y$84*SUMPRODUCT(TRANSPOSE(Y$5:Y$81), Data_TR_USD!$B487:$BZ487, 1/OFFSET(Data_TR_USD!$B$467, Y$88, 0, 1, $B$82)), NA()))</f>
        <v>#N/A</v>
      </c>
      <c r="AA716" s="466" t="e">
        <f t="array" aca="1" ref="AA716" ca="1">IF($B716=AA$85-1, AA$84, IF(AND($B716&gt;=AA$85, $B716&lt;=AA$86), AA$84*SUMPRODUCT(TRANSPOSE(AA$5:AA$81), Data_TR_USD!$B487:$BZ487, 1/OFFSET(Data_TR_USD!$B$467, AA$88, 0, 1, $B$82)), NA()))</f>
        <v>#N/A</v>
      </c>
      <c r="AB716" s="466" t="e">
        <f t="array" aca="1" ref="AB716" ca="1">IF($B716=AB$85-1, AB$84, IF(AND($B716&gt;=AB$85, $B716&lt;=AB$86), AB$84*SUMPRODUCT(TRANSPOSE(AB$5:AB$81), Data_TR_USD!$B487:$BZ487, 1/OFFSET(Data_TR_USD!$B$467, AB$88, 0, 1, $B$82)), NA()))</f>
        <v>#N/A</v>
      </c>
      <c r="AC716" s="466" t="e">
        <f t="array" aca="1" ref="AC716" ca="1">IF($B716=AC$85-1, AC$84, IF(AND($B716&gt;=AC$85, $B716&lt;=AC$86), AC$84*SUMPRODUCT(TRANSPOSE(AC$5:AC$81), Data_TR_USD!$B487:$BZ487, 1/OFFSET(Data_TR_USD!$B$467, AC$88, 0, 1, $B$82)), NA()))</f>
        <v>#N/A</v>
      </c>
      <c r="AD716" s="466" t="e">
        <f t="array" aca="1" ref="AD716" ca="1">IF($B716=AD$85-1, AD$84, IF(AND($B716&gt;=AD$85, $B716&lt;=AD$86), AD$84*SUMPRODUCT(TRANSPOSE(AD$5:AD$81), Data_TR_USD!$B487:$BZ487, 1/OFFSET(Data_TR_USD!$B$467, AD$88, 0, 1, $B$82)), NA()))</f>
        <v>#N/A</v>
      </c>
      <c r="AE716" s="466" t="e">
        <f t="array" aca="1" ref="AE716" ca="1">IF($B716=AE$85-1, AE$84, IF(AND($B716&gt;=AE$85, $B716&lt;=AE$86), AE$84*SUMPRODUCT(TRANSPOSE(AE$5:AE$81), Data_TR_USD!$B487:$BZ487, 1/OFFSET(Data_TR_USD!$B$467, AE$88, 0, 1, $B$82)), NA()))</f>
        <v>#N/A</v>
      </c>
      <c r="AG716" s="466" t="e">
        <f t="array" aca="1" ref="AG716" ca="1">IF($B716=AG$85-1, AG$84, IF(AND($B716&gt;=AG$85, $B716&lt;=AG$86), AG$84*SUMPRODUCT(TRANSPOSE(AG$5:AG$81), Data_TR_USD!$B487:$BZ487, 1/OFFSET(Data_TR_USD!$B$467, AG$88, 0, 1, $B$82)), NA()))</f>
        <v>#N/A</v>
      </c>
      <c r="AM716" s="466" t="e">
        <f t="array" aca="1" ref="AM716" ca="1">IF($B716=AM$85-1, AM$84, IF(AND($B716&gt;=AM$85, $B716&lt;=AM$86), AM$84*SUMPRODUCT(TRANSPOSE(AM$5:AM$81), Data_TR_USD!$B487:$BZ487, 1/OFFSET(Data_TR_USD!$B$467, AM$88, 0, 1, $B$82)), NA()))</f>
        <v>#N/A</v>
      </c>
      <c r="AN716" s="466" t="e">
        <f t="array" aca="1" ref="AN716" ca="1">IF($B716=AN$85-1, AN$84, IF(AND($B716&gt;=AN$85, $B716&lt;=AN$86), AN$84*SUMPRODUCT(TRANSPOSE(AN$5:AN$81), Data_TR_USD!$B487:$BZ487, 1/OFFSET(Data_TR_USD!$B$467, AN$88, 0, 1, $B$82)), NA()))</f>
        <v>#N/A</v>
      </c>
      <c r="AO716" s="466" t="e">
        <f t="array" aca="1" ref="AO716" ca="1">IF($B716=AO$85-1, AO$84, IF(AND($B716&gt;=AO$85, $B716&lt;=AO$86), AO$84*SUMPRODUCT(TRANSPOSE(AO$5:AO$81), Data_TR_USD!$B487:$BZ487, 1/OFFSET(Data_TR_USD!$B$467, AO$88, 0, 1, $B$82)), NA()))</f>
        <v>#N/A</v>
      </c>
      <c r="AP716" s="466" t="e">
        <f t="array" aca="1" ref="AP716" ca="1">IF($B716=AP$85-1, AP$84, IF(AND($B716&gt;=AP$85, $B716&lt;=AP$86), AP$84*SUMPRODUCT(TRANSPOSE(AP$5:AP$81), Data_TR_USD!$B487:$BZ487, 1/OFFSET(Data_TR_USD!$B$467, AP$88, 0, 1, $B$82)), NA()))</f>
        <v>#N/A</v>
      </c>
      <c r="AQ716" s="466" t="e">
        <f t="array" aca="1" ref="AQ716" ca="1">IF($B716=AQ$85-1, AQ$84, IF(AND($B716&gt;=AQ$85, $B716&lt;=AQ$86), AQ$84*SUMPRODUCT(TRANSPOSE(AQ$5:AQ$81), Data_TR_USD!$B487:$BZ487, 1/OFFSET(Data_TR_USD!$B$467, AQ$88, 0, 1, $B$82)), NA()))</f>
        <v>#N/A</v>
      </c>
      <c r="AS716" s="466" t="e">
        <f t="array" aca="1" ref="AS716" ca="1">IF($B716=AS$85-1, AS$84, IF(AND($B716&gt;=AS$85, $B716&lt;=AS$86), AS$84*SUMPRODUCT(TRANSPOSE(AS$5:AS$81), Data_TR_USD!$B487:$BZ487, 1/OFFSET(Data_TR_USD!$B$467, AS$88, 0, 1, $B$82)), NA()))</f>
        <v>#N/A</v>
      </c>
      <c r="AU716" s="466" t="e">
        <f t="array" aca="1" ref="AU716" ca="1">IF($B716=AU$85-1, AU$84, IF(AND($B716&gt;=AU$85, $B716&lt;=AU$86), AU$84*SUMPRODUCT(TRANSPOSE(AU$5:AU$81), Data_TR_USD!$B487:$BZ487, 1/OFFSET(Data_TR_USD!$B$467, AU$88, 0, 1, $B$82)), NA()))</f>
        <v>#N/A</v>
      </c>
      <c r="AV716" s="466" t="e">
        <f t="array" aca="1" ref="AV716" ca="1">IF($B716=AV$85-1, AV$84, IF(AND($B716&gt;=AV$85, $B716&lt;=AV$86), AV$84*SUMPRODUCT(TRANSPOSE(AV$5:AV$81), Data_TR_USD!$B487:$BZ487, 1/OFFSET(Data_TR_USD!$B$467, AV$88, 0, 1, $B$82)), NA()))</f>
        <v>#N/A</v>
      </c>
      <c r="AW716" s="466" t="e">
        <f t="array" aca="1" ref="AW716" ca="1">IF($B716=AW$85-1, AW$84, IF(AND($B716&gt;=AW$85, $B716&lt;=AW$86), AW$84*SUMPRODUCT(TRANSPOSE(AW$5:AW$81), Data_TR_USD!$B487:$BZ487, 1/OFFSET(Data_TR_USD!$B$467, AW$88, 0, 1, $B$82)), NA()))</f>
        <v>#N/A</v>
      </c>
      <c r="AX716" s="466" t="e">
        <f t="array" aca="1" ref="AX716" ca="1">IF($B716=AX$85-1, AX$84, IF(AND($B716&gt;=AX$85, $B716&lt;=AX$86), AX$84*SUMPRODUCT(TRANSPOSE(AX$5:AX$81), Data_TR_USD!$B487:$BZ487, 1/OFFSET(Data_TR_USD!$B$467, AX$88, 0, 1, $B$82)), NA()))</f>
        <v>#N/A</v>
      </c>
      <c r="AY716" s="466" t="e">
        <f t="array" aca="1" ref="AY716" ca="1">IF($B716=AY$85-1, AY$84, IF(AND($B716&gt;=AY$85, $B716&lt;=AY$86), AY$84*SUMPRODUCT(TRANSPOSE(AY$5:AY$81), Data_TR_USD!$B487:$BZ487, 1/OFFSET(Data_TR_USD!$B$467, AY$88, 0, 1, $B$82)), NA()))</f>
        <v>#N/A</v>
      </c>
      <c r="AZ716" s="466" t="e">
        <f t="array" aca="1" ref="AZ716" ca="1">IF($B716=AZ$85-1, AZ$84, IF(AND($B716&gt;=AZ$85, $B716&lt;=AZ$86), AZ$84*SUMPRODUCT(TRANSPOSE(AZ$5:AZ$81), Data_TR_USD!$B487:$BZ487, 1/OFFSET(Data_TR_USD!$B$467, AZ$88, 0, 1, $B$82)), NA()))</f>
        <v>#N/A</v>
      </c>
      <c r="BA716" s="466" t="e">
        <f t="array" aca="1" ref="BA716" ca="1">IF($B716=BA$85-1, BA$84, IF(AND($B716&gt;=BA$85, $B716&lt;=BA$86), BA$84*SUMPRODUCT(TRANSPOSE(BA$5:BA$81), Data_TR_USD!$B487:$BZ487, 1/OFFSET(Data_TR_USD!$B$467, BA$88, 0, 1, $B$82)), NA()))</f>
        <v>#N/A</v>
      </c>
      <c r="BB716" s="466" t="e">
        <f t="array" aca="1" ref="BB716" ca="1">IF($B716=BB$85-1, BB$84, IF(AND($B716&gt;=BB$85, $B716&lt;=BB$86), BB$84*SUMPRODUCT(TRANSPOSE(BB$5:BB$81), Data_TR_USD!$B487:$BZ487, 1/OFFSET(Data_TR_USD!$B$467, BB$88, 0, 1, $B$82)), NA()))</f>
        <v>#N/A</v>
      </c>
      <c r="BC716" s="466" t="e">
        <f t="array" aca="1" ref="BC716" ca="1">IF($B716=BC$85-1, BC$84, IF(AND($B716&gt;=BC$85, $B716&lt;=BC$86), BC$84*SUMPRODUCT(TRANSPOSE(BC$5:BC$81), Data_TR_USD!$B487:$BZ487, 1/OFFSET(Data_TR_USD!$B$467, BC$88, 0, 1, $B$82)), NA()))</f>
        <v>#N/A</v>
      </c>
      <c r="BD716" s="466" t="e">
        <f t="array" aca="1" ref="BD716" ca="1">IF($B716=BD$85-1, BD$84, IF(AND($B716&gt;=BD$85, $B716&lt;=BD$86), BD$84*SUMPRODUCT(TRANSPOSE(BD$5:BD$81), Data_TR_USD!$B487:$BZ487, 1/OFFSET(Data_TR_USD!$B$467, BD$88, 0, 1, $B$82)), NA()))</f>
        <v>#N/A</v>
      </c>
      <c r="BE716" s="466" t="e">
        <f t="array" aca="1" ref="BE716" ca="1">IF($B716=BE$85-1, BE$84, IF(AND($B716&gt;=BE$85, $B716&lt;=BE$86), BE$84*SUMPRODUCT(TRANSPOSE(BE$5:BE$81), Data_TR_USD!$B487:$BZ487, 1/OFFSET(Data_TR_USD!$B$467, BE$88, 0, 1, $B$82)), NA()))</f>
        <v>#N/A</v>
      </c>
      <c r="BF716" s="466" t="e">
        <f t="array" aca="1" ref="BF716" ca="1">IF($B716=BF$85-1, BF$84, IF(AND($B716&gt;=BF$85, $B716&lt;=BF$86), BF$84*SUMPRODUCT(TRANSPOSE(BF$5:BF$81), Data_TR_USD!$B487:$BZ487, 1/OFFSET(Data_TR_USD!$B$467, BF$88, 0, 1, $B$82)), NA()))</f>
        <v>#N/A</v>
      </c>
      <c r="BG716" s="466" t="e">
        <f t="array" aca="1" ref="BG716" ca="1">IF($B716=BG$85-1, BG$84, IF(AND($B716&gt;=BG$85, $B716&lt;=BG$86), BG$84*SUMPRODUCT(TRANSPOSE(BG$5:BG$81), Data_TR_USD!$B487:$BZ487, 1/OFFSET(Data_TR_USD!$B$467, BG$88, 0, 1, $B$82)), NA()))</f>
        <v>#N/A</v>
      </c>
      <c r="BH716" s="466" t="e">
        <f t="array" aca="1" ref="BH716" ca="1">IF($B716=BH$85-1, BH$84, IF(AND($B716&gt;=BH$85, $B716&lt;=BH$86), BH$84*SUMPRODUCT(TRANSPOSE(BH$5:BH$81), Data_TR_USD!$B487:$BZ487, 1/OFFSET(Data_TR_USD!$B$467, BH$88, 0, 1, $B$82)), NA()))</f>
        <v>#N/A</v>
      </c>
      <c r="BI716" s="466" t="e">
        <f t="array" aca="1" ref="BI716" ca="1">IF($B716=BI$85-1, BI$84, IF(AND($B716&gt;=BI$85, $B716&lt;=BI$86), BI$84*SUMPRODUCT(TRANSPOSE(BI$5:BI$81), Data_TR_USD!$B487:$BZ487, 1/OFFSET(Data_TR_USD!$B$467, BI$88, 0, 1, $B$82)), NA()))</f>
        <v>#N/A</v>
      </c>
      <c r="BJ716" s="466" t="e">
        <f t="array" aca="1" ref="BJ716" ca="1">IF($B716=BJ$85-1, BJ$84, IF(AND($B716&gt;=BJ$85, $B716&lt;=BJ$86), BJ$84*SUMPRODUCT(TRANSPOSE(BJ$5:BJ$81), Data_TR_USD!$B487:$BZ487, 1/OFFSET(Data_TR_USD!$B$467, BJ$88, 0, 1, $B$82)), NA()))</f>
        <v>#N/A</v>
      </c>
      <c r="BK716" s="466" t="e">
        <f t="array" aca="1" ref="BK716" ca="1">IF($B716=BK$85-1, BK$84, IF(AND($B716&gt;=BK$85, $B716&lt;=BK$86), BK$84*SUMPRODUCT(TRANSPOSE(BK$5:BK$81), Data_TR_USD!$B487:$BZ487, 1/OFFSET(Data_TR_USD!$B$467, BK$88, 0, 1, $B$82)), NA()))</f>
        <v>#N/A</v>
      </c>
      <c r="BL716" s="466" t="e">
        <f t="array" aca="1" ref="BL716" ca="1">IF($B716=BL$85-1, BL$84, IF(AND($B716&gt;=BL$85, $B716&lt;=BL$86), BL$84*SUMPRODUCT(TRANSPOSE(BL$5:BL$81), Data_TR_USD!$B487:$BZ487, 1/OFFSET(Data_TR_USD!$B$467, BL$88, 0, 1, $B$82)), NA()))</f>
        <v>#N/A</v>
      </c>
      <c r="BM716" s="466" t="e">
        <f t="array" aca="1" ref="BM716" ca="1">IF($B716=BM$85-1, BM$84, IF(AND($B716&gt;=BM$85, $B716&lt;=BM$86), BM$84*SUMPRODUCT(TRANSPOSE(BM$5:BM$81), Data_TR_USD!$B487:$BZ487, 1/OFFSET(Data_TR_USD!$B$467, BM$88, 0, 1, $B$82)), NA()))</f>
        <v>#N/A</v>
      </c>
      <c r="BN716" s="466" t="e">
        <f t="array" aca="1" ref="BN716" ca="1">IF($B716=BN$85-1, BN$84, IF(AND($B716&gt;=BN$85, $B716&lt;=BN$86), BN$84*SUMPRODUCT(TRANSPOSE(BN$5:BN$81), Data_TR_USD!$B487:$BZ487, 1/OFFSET(Data_TR_USD!$B$467, BN$88, 0, 1, $B$82)), NA()))</f>
        <v>#N/A</v>
      </c>
      <c r="BO716" s="466" t="e">
        <f t="array" aca="1" ref="BO716" ca="1">IF($B716=BO$85-1, BO$84, IF(AND($B716&gt;=BO$85, $B716&lt;=BO$86), BO$84*SUMPRODUCT(TRANSPOSE(BO$5:BO$81), Data_TR_USD!$B487:$BZ487, 1/OFFSET(Data_TR_USD!$B$467, BO$88, 0, 1, $B$82)), NA()))</f>
        <v>#N/A</v>
      </c>
      <c r="BP716" s="466" t="e">
        <f t="array" aca="1" ref="BP716" ca="1">IF($B716=BP$85-1, BP$84, IF(AND($B716&gt;=BP$85, $B716&lt;=BP$86), BP$84*SUMPRODUCT(TRANSPOSE(BP$5:BP$81), Data_TR_USD!$B487:$BZ487, 1/OFFSET(Data_TR_USD!$B$467, BP$88, 0, 1, $B$82)), NA()))</f>
        <v>#N/A</v>
      </c>
      <c r="BQ716" s="466" t="e">
        <f t="array" aca="1" ref="BQ716" ca="1">IF($B716=BQ$85-1, BQ$84, IF(AND($B716&gt;=BQ$85, $B716&lt;=BQ$86), BQ$84*SUMPRODUCT(TRANSPOSE(BQ$5:BQ$81), Data_TR_USD!$B487:$BZ487, 1/OFFSET(Data_TR_USD!$B$467, BQ$88, 0, 1, $B$82)), NA()))</f>
        <v>#N/A</v>
      </c>
      <c r="BR716" s="466" t="e">
        <f t="array" aca="1" ref="BR716" ca="1">IF($B716=BR$85-1, BR$84, IF(AND($B716&gt;=BR$85, $B716&lt;=BR$86), BR$84*SUMPRODUCT(TRANSPOSE(BR$5:BR$81), Data_TR_USD!$B487:$BZ487, 1/OFFSET(Data_TR_USD!$B$467, BR$88, 0, 1, $B$82)), NA()))</f>
        <v>#N/A</v>
      </c>
      <c r="BS716" s="466" t="e">
        <f t="array" aca="1" ref="BS716" ca="1">IF($B716=BS$85-1, BS$84, IF(AND($B716&gt;=BS$85, $B716&lt;=BS$86), BS$84*SUMPRODUCT(TRANSPOSE(BS$5:BS$81), Data_TR_USD!$B487:$BZ487, 1/OFFSET(Data_TR_USD!$B$467, BS$88, 0, 1, $B$82)), NA()))</f>
        <v>#N/A</v>
      </c>
    </row>
    <row r="717" spans="2:71">
      <c r="B717" s="48">
        <f t="shared" si="1087"/>
        <v>1891</v>
      </c>
      <c r="E717" s="52"/>
      <c r="M717" s="466" t="e">
        <f t="array" aca="1" ref="M717" ca="1">IF($B717=M$85-1, M$84, IF(AND($B717&gt;=M$85, $B717&lt;=M$86), M$84*SUMPRODUCT(TRANSPOSE(M$5:M$81), Data_TR_USD!$B488:$BZ488, 1/OFFSET(Data_TR_USD!$B$467, M$88, 0, 1, $B$82)), NA()))</f>
        <v>#N/A</v>
      </c>
      <c r="N717" s="466" t="e">
        <f t="array" aca="1" ref="N717" ca="1">IF($B717=N$85-1, N$84, IF(AND($B717&gt;=N$85, $B717&lt;=N$86), N$84*SUMPRODUCT(TRANSPOSE(N$5:N$81), Data_TR_USD!$B488:$BZ488, 1/OFFSET(Data_TR_USD!$B$467, N$88, 0, 1, $B$82)), NA()))</f>
        <v>#N/A</v>
      </c>
      <c r="X717" s="466" t="e">
        <f t="array" aca="1" ref="X717" ca="1">IF($B717=X$85-1, X$84, IF(AND($B717&gt;=X$85, $B717&lt;=X$86), X$84*SUMPRODUCT(TRANSPOSE(X$5:X$81), Data_TR_USD!$B488:$BZ488, 1/OFFSET(Data_TR_USD!$B$467, X$88, 0, 1, $B$82)), NA()))</f>
        <v>#N/A</v>
      </c>
      <c r="Y717" s="466" t="e">
        <f t="array" aca="1" ref="Y717" ca="1">IF($B717=Y$85-1, Y$84, IF(AND($B717&gt;=Y$85, $B717&lt;=Y$86), Y$84*SUMPRODUCT(TRANSPOSE(Y$5:Y$81), Data_TR_USD!$B488:$BZ488, 1/OFFSET(Data_TR_USD!$B$467, Y$88, 0, 1, $B$82)), NA()))</f>
        <v>#N/A</v>
      </c>
      <c r="AA717" s="466" t="e">
        <f t="array" aca="1" ref="AA717" ca="1">IF($B717=AA$85-1, AA$84, IF(AND($B717&gt;=AA$85, $B717&lt;=AA$86), AA$84*SUMPRODUCT(TRANSPOSE(AA$5:AA$81), Data_TR_USD!$B488:$BZ488, 1/OFFSET(Data_TR_USD!$B$467, AA$88, 0, 1, $B$82)), NA()))</f>
        <v>#N/A</v>
      </c>
      <c r="AB717" s="466" t="e">
        <f t="array" aca="1" ref="AB717" ca="1">IF($B717=AB$85-1, AB$84, IF(AND($B717&gt;=AB$85, $B717&lt;=AB$86), AB$84*SUMPRODUCT(TRANSPOSE(AB$5:AB$81), Data_TR_USD!$B488:$BZ488, 1/OFFSET(Data_TR_USD!$B$467, AB$88, 0, 1, $B$82)), NA()))</f>
        <v>#N/A</v>
      </c>
      <c r="AC717" s="466" t="e">
        <f t="array" aca="1" ref="AC717" ca="1">IF($B717=AC$85-1, AC$84, IF(AND($B717&gt;=AC$85, $B717&lt;=AC$86), AC$84*SUMPRODUCT(TRANSPOSE(AC$5:AC$81), Data_TR_USD!$B488:$BZ488, 1/OFFSET(Data_TR_USD!$B$467, AC$88, 0, 1, $B$82)), NA()))</f>
        <v>#N/A</v>
      </c>
      <c r="AD717" s="466" t="e">
        <f t="array" aca="1" ref="AD717" ca="1">IF($B717=AD$85-1, AD$84, IF(AND($B717&gt;=AD$85, $B717&lt;=AD$86), AD$84*SUMPRODUCT(TRANSPOSE(AD$5:AD$81), Data_TR_USD!$B488:$BZ488, 1/OFFSET(Data_TR_USD!$B$467, AD$88, 0, 1, $B$82)), NA()))</f>
        <v>#N/A</v>
      </c>
      <c r="AE717" s="466" t="e">
        <f t="array" aca="1" ref="AE717" ca="1">IF($B717=AE$85-1, AE$84, IF(AND($B717&gt;=AE$85, $B717&lt;=AE$86), AE$84*SUMPRODUCT(TRANSPOSE(AE$5:AE$81), Data_TR_USD!$B488:$BZ488, 1/OFFSET(Data_TR_USD!$B$467, AE$88, 0, 1, $B$82)), NA()))</f>
        <v>#N/A</v>
      </c>
      <c r="AG717" s="466" t="e">
        <f t="array" aca="1" ref="AG717" ca="1">IF($B717=AG$85-1, AG$84, IF(AND($B717&gt;=AG$85, $B717&lt;=AG$86), AG$84*SUMPRODUCT(TRANSPOSE(AG$5:AG$81), Data_TR_USD!$B488:$BZ488, 1/OFFSET(Data_TR_USD!$B$467, AG$88, 0, 1, $B$82)), NA()))</f>
        <v>#N/A</v>
      </c>
      <c r="AM717" s="466" t="e">
        <f t="array" aca="1" ref="AM717" ca="1">IF($B717=AM$85-1, AM$84, IF(AND($B717&gt;=AM$85, $B717&lt;=AM$86), AM$84*SUMPRODUCT(TRANSPOSE(AM$5:AM$81), Data_TR_USD!$B488:$BZ488, 1/OFFSET(Data_TR_USD!$B$467, AM$88, 0, 1, $B$82)), NA()))</f>
        <v>#N/A</v>
      </c>
      <c r="AN717" s="466" t="e">
        <f t="array" aca="1" ref="AN717" ca="1">IF($B717=AN$85-1, AN$84, IF(AND($B717&gt;=AN$85, $B717&lt;=AN$86), AN$84*SUMPRODUCT(TRANSPOSE(AN$5:AN$81), Data_TR_USD!$B488:$BZ488, 1/OFFSET(Data_TR_USD!$B$467, AN$88, 0, 1, $B$82)), NA()))</f>
        <v>#N/A</v>
      </c>
      <c r="AO717" s="466" t="e">
        <f t="array" aca="1" ref="AO717" ca="1">IF($B717=AO$85-1, AO$84, IF(AND($B717&gt;=AO$85, $B717&lt;=AO$86), AO$84*SUMPRODUCT(TRANSPOSE(AO$5:AO$81), Data_TR_USD!$B488:$BZ488, 1/OFFSET(Data_TR_USD!$B$467, AO$88, 0, 1, $B$82)), NA()))</f>
        <v>#N/A</v>
      </c>
      <c r="AP717" s="466" t="e">
        <f t="array" aca="1" ref="AP717" ca="1">IF($B717=AP$85-1, AP$84, IF(AND($B717&gt;=AP$85, $B717&lt;=AP$86), AP$84*SUMPRODUCT(TRANSPOSE(AP$5:AP$81), Data_TR_USD!$B488:$BZ488, 1/OFFSET(Data_TR_USD!$B$467, AP$88, 0, 1, $B$82)), NA()))</f>
        <v>#N/A</v>
      </c>
      <c r="AQ717" s="466" t="e">
        <f t="array" aca="1" ref="AQ717" ca="1">IF($B717=AQ$85-1, AQ$84, IF(AND($B717&gt;=AQ$85, $B717&lt;=AQ$86), AQ$84*SUMPRODUCT(TRANSPOSE(AQ$5:AQ$81), Data_TR_USD!$B488:$BZ488, 1/OFFSET(Data_TR_USD!$B$467, AQ$88, 0, 1, $B$82)), NA()))</f>
        <v>#N/A</v>
      </c>
      <c r="AS717" s="466" t="e">
        <f t="array" aca="1" ref="AS717" ca="1">IF($B717=AS$85-1, AS$84, IF(AND($B717&gt;=AS$85, $B717&lt;=AS$86), AS$84*SUMPRODUCT(TRANSPOSE(AS$5:AS$81), Data_TR_USD!$B488:$BZ488, 1/OFFSET(Data_TR_USD!$B$467, AS$88, 0, 1, $B$82)), NA()))</f>
        <v>#N/A</v>
      </c>
      <c r="AU717" s="466" t="e">
        <f t="array" aca="1" ref="AU717" ca="1">IF($B717=AU$85-1, AU$84, IF(AND($B717&gt;=AU$85, $B717&lt;=AU$86), AU$84*SUMPRODUCT(TRANSPOSE(AU$5:AU$81), Data_TR_USD!$B488:$BZ488, 1/OFFSET(Data_TR_USD!$B$467, AU$88, 0, 1, $B$82)), NA()))</f>
        <v>#N/A</v>
      </c>
      <c r="AV717" s="466" t="e">
        <f t="array" aca="1" ref="AV717" ca="1">IF($B717=AV$85-1, AV$84, IF(AND($B717&gt;=AV$85, $B717&lt;=AV$86), AV$84*SUMPRODUCT(TRANSPOSE(AV$5:AV$81), Data_TR_USD!$B488:$BZ488, 1/OFFSET(Data_TR_USD!$B$467, AV$88, 0, 1, $B$82)), NA()))</f>
        <v>#N/A</v>
      </c>
      <c r="AW717" s="466" t="e">
        <f t="array" aca="1" ref="AW717" ca="1">IF($B717=AW$85-1, AW$84, IF(AND($B717&gt;=AW$85, $B717&lt;=AW$86), AW$84*SUMPRODUCT(TRANSPOSE(AW$5:AW$81), Data_TR_USD!$B488:$BZ488, 1/OFFSET(Data_TR_USD!$B$467, AW$88, 0, 1, $B$82)), NA()))</f>
        <v>#N/A</v>
      </c>
      <c r="AX717" s="466" t="e">
        <f t="array" aca="1" ref="AX717" ca="1">IF($B717=AX$85-1, AX$84, IF(AND($B717&gt;=AX$85, $B717&lt;=AX$86), AX$84*SUMPRODUCT(TRANSPOSE(AX$5:AX$81), Data_TR_USD!$B488:$BZ488, 1/OFFSET(Data_TR_USD!$B$467, AX$88, 0, 1, $B$82)), NA()))</f>
        <v>#N/A</v>
      </c>
      <c r="AY717" s="466" t="e">
        <f t="array" aca="1" ref="AY717" ca="1">IF($B717=AY$85-1, AY$84, IF(AND($B717&gt;=AY$85, $B717&lt;=AY$86), AY$84*SUMPRODUCT(TRANSPOSE(AY$5:AY$81), Data_TR_USD!$B488:$BZ488, 1/OFFSET(Data_TR_USD!$B$467, AY$88, 0, 1, $B$82)), NA()))</f>
        <v>#N/A</v>
      </c>
      <c r="AZ717" s="466" t="e">
        <f t="array" aca="1" ref="AZ717" ca="1">IF($B717=AZ$85-1, AZ$84, IF(AND($B717&gt;=AZ$85, $B717&lt;=AZ$86), AZ$84*SUMPRODUCT(TRANSPOSE(AZ$5:AZ$81), Data_TR_USD!$B488:$BZ488, 1/OFFSET(Data_TR_USD!$B$467, AZ$88, 0, 1, $B$82)), NA()))</f>
        <v>#N/A</v>
      </c>
      <c r="BA717" s="466" t="e">
        <f t="array" aca="1" ref="BA717" ca="1">IF($B717=BA$85-1, BA$84, IF(AND($B717&gt;=BA$85, $B717&lt;=BA$86), BA$84*SUMPRODUCT(TRANSPOSE(BA$5:BA$81), Data_TR_USD!$B488:$BZ488, 1/OFFSET(Data_TR_USD!$B$467, BA$88, 0, 1, $B$82)), NA()))</f>
        <v>#N/A</v>
      </c>
      <c r="BB717" s="466" t="e">
        <f t="array" aca="1" ref="BB717" ca="1">IF($B717=BB$85-1, BB$84, IF(AND($B717&gt;=BB$85, $B717&lt;=BB$86), BB$84*SUMPRODUCT(TRANSPOSE(BB$5:BB$81), Data_TR_USD!$B488:$BZ488, 1/OFFSET(Data_TR_USD!$B$467, BB$88, 0, 1, $B$82)), NA()))</f>
        <v>#N/A</v>
      </c>
      <c r="BC717" s="466" t="e">
        <f t="array" aca="1" ref="BC717" ca="1">IF($B717=BC$85-1, BC$84, IF(AND($B717&gt;=BC$85, $B717&lt;=BC$86), BC$84*SUMPRODUCT(TRANSPOSE(BC$5:BC$81), Data_TR_USD!$B488:$BZ488, 1/OFFSET(Data_TR_USD!$B$467, BC$88, 0, 1, $B$82)), NA()))</f>
        <v>#N/A</v>
      </c>
      <c r="BD717" s="466" t="e">
        <f t="array" aca="1" ref="BD717" ca="1">IF($B717=BD$85-1, BD$84, IF(AND($B717&gt;=BD$85, $B717&lt;=BD$86), BD$84*SUMPRODUCT(TRANSPOSE(BD$5:BD$81), Data_TR_USD!$B488:$BZ488, 1/OFFSET(Data_TR_USD!$B$467, BD$88, 0, 1, $B$82)), NA()))</f>
        <v>#N/A</v>
      </c>
      <c r="BE717" s="466" t="e">
        <f t="array" aca="1" ref="BE717" ca="1">IF($B717=BE$85-1, BE$84, IF(AND($B717&gt;=BE$85, $B717&lt;=BE$86), BE$84*SUMPRODUCT(TRANSPOSE(BE$5:BE$81), Data_TR_USD!$B488:$BZ488, 1/OFFSET(Data_TR_USD!$B$467, BE$88, 0, 1, $B$82)), NA()))</f>
        <v>#N/A</v>
      </c>
      <c r="BF717" s="466" t="e">
        <f t="array" aca="1" ref="BF717" ca="1">IF($B717=BF$85-1, BF$84, IF(AND($B717&gt;=BF$85, $B717&lt;=BF$86), BF$84*SUMPRODUCT(TRANSPOSE(BF$5:BF$81), Data_TR_USD!$B488:$BZ488, 1/OFFSET(Data_TR_USD!$B$467, BF$88, 0, 1, $B$82)), NA()))</f>
        <v>#N/A</v>
      </c>
      <c r="BG717" s="466" t="e">
        <f t="array" aca="1" ref="BG717" ca="1">IF($B717=BG$85-1, BG$84, IF(AND($B717&gt;=BG$85, $B717&lt;=BG$86), BG$84*SUMPRODUCT(TRANSPOSE(BG$5:BG$81), Data_TR_USD!$B488:$BZ488, 1/OFFSET(Data_TR_USD!$B$467, BG$88, 0, 1, $B$82)), NA()))</f>
        <v>#N/A</v>
      </c>
      <c r="BH717" s="466" t="e">
        <f t="array" aca="1" ref="BH717" ca="1">IF($B717=BH$85-1, BH$84, IF(AND($B717&gt;=BH$85, $B717&lt;=BH$86), BH$84*SUMPRODUCT(TRANSPOSE(BH$5:BH$81), Data_TR_USD!$B488:$BZ488, 1/OFFSET(Data_TR_USD!$B$467, BH$88, 0, 1, $B$82)), NA()))</f>
        <v>#N/A</v>
      </c>
      <c r="BI717" s="466" t="e">
        <f t="array" aca="1" ref="BI717" ca="1">IF($B717=BI$85-1, BI$84, IF(AND($B717&gt;=BI$85, $B717&lt;=BI$86), BI$84*SUMPRODUCT(TRANSPOSE(BI$5:BI$81), Data_TR_USD!$B488:$BZ488, 1/OFFSET(Data_TR_USD!$B$467, BI$88, 0, 1, $B$82)), NA()))</f>
        <v>#N/A</v>
      </c>
      <c r="BJ717" s="466" t="e">
        <f t="array" aca="1" ref="BJ717" ca="1">IF($B717=BJ$85-1, BJ$84, IF(AND($B717&gt;=BJ$85, $B717&lt;=BJ$86), BJ$84*SUMPRODUCT(TRANSPOSE(BJ$5:BJ$81), Data_TR_USD!$B488:$BZ488, 1/OFFSET(Data_TR_USD!$B$467, BJ$88, 0, 1, $B$82)), NA()))</f>
        <v>#N/A</v>
      </c>
      <c r="BK717" s="466" t="e">
        <f t="array" aca="1" ref="BK717" ca="1">IF($B717=BK$85-1, BK$84, IF(AND($B717&gt;=BK$85, $B717&lt;=BK$86), BK$84*SUMPRODUCT(TRANSPOSE(BK$5:BK$81), Data_TR_USD!$B488:$BZ488, 1/OFFSET(Data_TR_USD!$B$467, BK$88, 0, 1, $B$82)), NA()))</f>
        <v>#N/A</v>
      </c>
      <c r="BL717" s="466" t="e">
        <f t="array" aca="1" ref="BL717" ca="1">IF($B717=BL$85-1, BL$84, IF(AND($B717&gt;=BL$85, $B717&lt;=BL$86), BL$84*SUMPRODUCT(TRANSPOSE(BL$5:BL$81), Data_TR_USD!$B488:$BZ488, 1/OFFSET(Data_TR_USD!$B$467, BL$88, 0, 1, $B$82)), NA()))</f>
        <v>#N/A</v>
      </c>
      <c r="BM717" s="466" t="e">
        <f t="array" aca="1" ref="BM717" ca="1">IF($B717=BM$85-1, BM$84, IF(AND($B717&gt;=BM$85, $B717&lt;=BM$86), BM$84*SUMPRODUCT(TRANSPOSE(BM$5:BM$81), Data_TR_USD!$B488:$BZ488, 1/OFFSET(Data_TR_USD!$B$467, BM$88, 0, 1, $B$82)), NA()))</f>
        <v>#N/A</v>
      </c>
      <c r="BN717" s="466" t="e">
        <f t="array" aca="1" ref="BN717" ca="1">IF($B717=BN$85-1, BN$84, IF(AND($B717&gt;=BN$85, $B717&lt;=BN$86), BN$84*SUMPRODUCT(TRANSPOSE(BN$5:BN$81), Data_TR_USD!$B488:$BZ488, 1/OFFSET(Data_TR_USD!$B$467, BN$88, 0, 1, $B$82)), NA()))</f>
        <v>#N/A</v>
      </c>
      <c r="BO717" s="466" t="e">
        <f t="array" aca="1" ref="BO717" ca="1">IF($B717=BO$85-1, BO$84, IF(AND($B717&gt;=BO$85, $B717&lt;=BO$86), BO$84*SUMPRODUCT(TRANSPOSE(BO$5:BO$81), Data_TR_USD!$B488:$BZ488, 1/OFFSET(Data_TR_USD!$B$467, BO$88, 0, 1, $B$82)), NA()))</f>
        <v>#N/A</v>
      </c>
      <c r="BP717" s="466" t="e">
        <f t="array" aca="1" ref="BP717" ca="1">IF($B717=BP$85-1, BP$84, IF(AND($B717&gt;=BP$85, $B717&lt;=BP$86), BP$84*SUMPRODUCT(TRANSPOSE(BP$5:BP$81), Data_TR_USD!$B488:$BZ488, 1/OFFSET(Data_TR_USD!$B$467, BP$88, 0, 1, $B$82)), NA()))</f>
        <v>#N/A</v>
      </c>
      <c r="BQ717" s="466" t="e">
        <f t="array" aca="1" ref="BQ717" ca="1">IF($B717=BQ$85-1, BQ$84, IF(AND($B717&gt;=BQ$85, $B717&lt;=BQ$86), BQ$84*SUMPRODUCT(TRANSPOSE(BQ$5:BQ$81), Data_TR_USD!$B488:$BZ488, 1/OFFSET(Data_TR_USD!$B$467, BQ$88, 0, 1, $B$82)), NA()))</f>
        <v>#N/A</v>
      </c>
      <c r="BR717" s="466" t="e">
        <f t="array" aca="1" ref="BR717" ca="1">IF($B717=BR$85-1, BR$84, IF(AND($B717&gt;=BR$85, $B717&lt;=BR$86), BR$84*SUMPRODUCT(TRANSPOSE(BR$5:BR$81), Data_TR_USD!$B488:$BZ488, 1/OFFSET(Data_TR_USD!$B$467, BR$88, 0, 1, $B$82)), NA()))</f>
        <v>#N/A</v>
      </c>
      <c r="BS717" s="466" t="e">
        <f t="array" aca="1" ref="BS717" ca="1">IF($B717=BS$85-1, BS$84, IF(AND($B717&gt;=BS$85, $B717&lt;=BS$86), BS$84*SUMPRODUCT(TRANSPOSE(BS$5:BS$81), Data_TR_USD!$B488:$BZ488, 1/OFFSET(Data_TR_USD!$B$467, BS$88, 0, 1, $B$82)), NA()))</f>
        <v>#N/A</v>
      </c>
    </row>
    <row r="718" spans="2:71">
      <c r="B718" s="48">
        <f t="shared" si="1087"/>
        <v>1892</v>
      </c>
      <c r="E718" s="52"/>
      <c r="M718" s="466" t="e">
        <f t="array" aca="1" ref="M718" ca="1">IF($B718=M$85-1, M$84, IF(AND($B718&gt;=M$85, $B718&lt;=M$86), M$84*SUMPRODUCT(TRANSPOSE(M$5:M$81), Data_TR_USD!$B489:$BZ489, 1/OFFSET(Data_TR_USD!$B$467, M$88, 0, 1, $B$82)), NA()))</f>
        <v>#N/A</v>
      </c>
      <c r="N718" s="466" t="e">
        <f t="array" aca="1" ref="N718" ca="1">IF($B718=N$85-1, N$84, IF(AND($B718&gt;=N$85, $B718&lt;=N$86), N$84*SUMPRODUCT(TRANSPOSE(N$5:N$81), Data_TR_USD!$B489:$BZ489, 1/OFFSET(Data_TR_USD!$B$467, N$88, 0, 1, $B$82)), NA()))</f>
        <v>#N/A</v>
      </c>
      <c r="X718" s="466" t="e">
        <f t="array" aca="1" ref="X718" ca="1">IF($B718=X$85-1, X$84, IF(AND($B718&gt;=X$85, $B718&lt;=X$86), X$84*SUMPRODUCT(TRANSPOSE(X$5:X$81), Data_TR_USD!$B489:$BZ489, 1/OFFSET(Data_TR_USD!$B$467, X$88, 0, 1, $B$82)), NA()))</f>
        <v>#N/A</v>
      </c>
      <c r="Y718" s="466" t="e">
        <f t="array" aca="1" ref="Y718" ca="1">IF($B718=Y$85-1, Y$84, IF(AND($B718&gt;=Y$85, $B718&lt;=Y$86), Y$84*SUMPRODUCT(TRANSPOSE(Y$5:Y$81), Data_TR_USD!$B489:$BZ489, 1/OFFSET(Data_TR_USD!$B$467, Y$88, 0, 1, $B$82)), NA()))</f>
        <v>#N/A</v>
      </c>
      <c r="AA718" s="466" t="e">
        <f t="array" aca="1" ref="AA718" ca="1">IF($B718=AA$85-1, AA$84, IF(AND($B718&gt;=AA$85, $B718&lt;=AA$86), AA$84*SUMPRODUCT(TRANSPOSE(AA$5:AA$81), Data_TR_USD!$B489:$BZ489, 1/OFFSET(Data_TR_USD!$B$467, AA$88, 0, 1, $B$82)), NA()))</f>
        <v>#N/A</v>
      </c>
      <c r="AB718" s="466" t="e">
        <f t="array" aca="1" ref="AB718" ca="1">IF($B718=AB$85-1, AB$84, IF(AND($B718&gt;=AB$85, $B718&lt;=AB$86), AB$84*SUMPRODUCT(TRANSPOSE(AB$5:AB$81), Data_TR_USD!$B489:$BZ489, 1/OFFSET(Data_TR_USD!$B$467, AB$88, 0, 1, $B$82)), NA()))</f>
        <v>#N/A</v>
      </c>
      <c r="AC718" s="466" t="e">
        <f t="array" aca="1" ref="AC718" ca="1">IF($B718=AC$85-1, AC$84, IF(AND($B718&gt;=AC$85, $B718&lt;=AC$86), AC$84*SUMPRODUCT(TRANSPOSE(AC$5:AC$81), Data_TR_USD!$B489:$BZ489, 1/OFFSET(Data_TR_USD!$B$467, AC$88, 0, 1, $B$82)), NA()))</f>
        <v>#N/A</v>
      </c>
      <c r="AD718" s="466" t="e">
        <f t="array" aca="1" ref="AD718" ca="1">IF($B718=AD$85-1, AD$84, IF(AND($B718&gt;=AD$85, $B718&lt;=AD$86), AD$84*SUMPRODUCT(TRANSPOSE(AD$5:AD$81), Data_TR_USD!$B489:$BZ489, 1/OFFSET(Data_TR_USD!$B$467, AD$88, 0, 1, $B$82)), NA()))</f>
        <v>#N/A</v>
      </c>
      <c r="AE718" s="466" t="e">
        <f t="array" aca="1" ref="AE718" ca="1">IF($B718=AE$85-1, AE$84, IF(AND($B718&gt;=AE$85, $B718&lt;=AE$86), AE$84*SUMPRODUCT(TRANSPOSE(AE$5:AE$81), Data_TR_USD!$B489:$BZ489, 1/OFFSET(Data_TR_USD!$B$467, AE$88, 0, 1, $B$82)), NA()))</f>
        <v>#N/A</v>
      </c>
      <c r="AG718" s="466" t="e">
        <f t="array" aca="1" ref="AG718" ca="1">IF($B718=AG$85-1, AG$84, IF(AND($B718&gt;=AG$85, $B718&lt;=AG$86), AG$84*SUMPRODUCT(TRANSPOSE(AG$5:AG$81), Data_TR_USD!$B489:$BZ489, 1/OFFSET(Data_TR_USD!$B$467, AG$88, 0, 1, $B$82)), NA()))</f>
        <v>#N/A</v>
      </c>
      <c r="AM718" s="466" t="e">
        <f t="array" aca="1" ref="AM718" ca="1">IF($B718=AM$85-1, AM$84, IF(AND($B718&gt;=AM$85, $B718&lt;=AM$86), AM$84*SUMPRODUCT(TRANSPOSE(AM$5:AM$81), Data_TR_USD!$B489:$BZ489, 1/OFFSET(Data_TR_USD!$B$467, AM$88, 0, 1, $B$82)), NA()))</f>
        <v>#N/A</v>
      </c>
      <c r="AN718" s="466" t="e">
        <f t="array" aca="1" ref="AN718" ca="1">IF($B718=AN$85-1, AN$84, IF(AND($B718&gt;=AN$85, $B718&lt;=AN$86), AN$84*SUMPRODUCT(TRANSPOSE(AN$5:AN$81), Data_TR_USD!$B489:$BZ489, 1/OFFSET(Data_TR_USD!$B$467, AN$88, 0, 1, $B$82)), NA()))</f>
        <v>#N/A</v>
      </c>
      <c r="AO718" s="466" t="e">
        <f t="array" aca="1" ref="AO718" ca="1">IF($B718=AO$85-1, AO$84, IF(AND($B718&gt;=AO$85, $B718&lt;=AO$86), AO$84*SUMPRODUCT(TRANSPOSE(AO$5:AO$81), Data_TR_USD!$B489:$BZ489, 1/OFFSET(Data_TR_USD!$B$467, AO$88, 0, 1, $B$82)), NA()))</f>
        <v>#N/A</v>
      </c>
      <c r="AP718" s="466" t="e">
        <f t="array" aca="1" ref="AP718" ca="1">IF($B718=AP$85-1, AP$84, IF(AND($B718&gt;=AP$85, $B718&lt;=AP$86), AP$84*SUMPRODUCT(TRANSPOSE(AP$5:AP$81), Data_TR_USD!$B489:$BZ489, 1/OFFSET(Data_TR_USD!$B$467, AP$88, 0, 1, $B$82)), NA()))</f>
        <v>#N/A</v>
      </c>
      <c r="AQ718" s="466" t="e">
        <f t="array" aca="1" ref="AQ718" ca="1">IF($B718=AQ$85-1, AQ$84, IF(AND($B718&gt;=AQ$85, $B718&lt;=AQ$86), AQ$84*SUMPRODUCT(TRANSPOSE(AQ$5:AQ$81), Data_TR_USD!$B489:$BZ489, 1/OFFSET(Data_TR_USD!$B$467, AQ$88, 0, 1, $B$82)), NA()))</f>
        <v>#N/A</v>
      </c>
      <c r="AS718" s="466" t="e">
        <f t="array" aca="1" ref="AS718" ca="1">IF($B718=AS$85-1, AS$84, IF(AND($B718&gt;=AS$85, $B718&lt;=AS$86), AS$84*SUMPRODUCT(TRANSPOSE(AS$5:AS$81), Data_TR_USD!$B489:$BZ489, 1/OFFSET(Data_TR_USD!$B$467, AS$88, 0, 1, $B$82)), NA()))</f>
        <v>#N/A</v>
      </c>
      <c r="AU718" s="466" t="e">
        <f t="array" aca="1" ref="AU718" ca="1">IF($B718=AU$85-1, AU$84, IF(AND($B718&gt;=AU$85, $B718&lt;=AU$86), AU$84*SUMPRODUCT(TRANSPOSE(AU$5:AU$81), Data_TR_USD!$B489:$BZ489, 1/OFFSET(Data_TR_USD!$B$467, AU$88, 0, 1, $B$82)), NA()))</f>
        <v>#N/A</v>
      </c>
      <c r="AV718" s="466" t="e">
        <f t="array" aca="1" ref="AV718" ca="1">IF($B718=AV$85-1, AV$84, IF(AND($B718&gt;=AV$85, $B718&lt;=AV$86), AV$84*SUMPRODUCT(TRANSPOSE(AV$5:AV$81), Data_TR_USD!$B489:$BZ489, 1/OFFSET(Data_TR_USD!$B$467, AV$88, 0, 1, $B$82)), NA()))</f>
        <v>#N/A</v>
      </c>
      <c r="AW718" s="466" t="e">
        <f t="array" aca="1" ref="AW718" ca="1">IF($B718=AW$85-1, AW$84, IF(AND($B718&gt;=AW$85, $B718&lt;=AW$86), AW$84*SUMPRODUCT(TRANSPOSE(AW$5:AW$81), Data_TR_USD!$B489:$BZ489, 1/OFFSET(Data_TR_USD!$B$467, AW$88, 0, 1, $B$82)), NA()))</f>
        <v>#N/A</v>
      </c>
      <c r="AX718" s="466" t="e">
        <f t="array" aca="1" ref="AX718" ca="1">IF($B718=AX$85-1, AX$84, IF(AND($B718&gt;=AX$85, $B718&lt;=AX$86), AX$84*SUMPRODUCT(TRANSPOSE(AX$5:AX$81), Data_TR_USD!$B489:$BZ489, 1/OFFSET(Data_TR_USD!$B$467, AX$88, 0, 1, $B$82)), NA()))</f>
        <v>#N/A</v>
      </c>
      <c r="AY718" s="466" t="e">
        <f t="array" aca="1" ref="AY718" ca="1">IF($B718=AY$85-1, AY$84, IF(AND($B718&gt;=AY$85, $B718&lt;=AY$86), AY$84*SUMPRODUCT(TRANSPOSE(AY$5:AY$81), Data_TR_USD!$B489:$BZ489, 1/OFFSET(Data_TR_USD!$B$467, AY$88, 0, 1, $B$82)), NA()))</f>
        <v>#N/A</v>
      </c>
      <c r="AZ718" s="466" t="e">
        <f t="array" aca="1" ref="AZ718" ca="1">IF($B718=AZ$85-1, AZ$84, IF(AND($B718&gt;=AZ$85, $B718&lt;=AZ$86), AZ$84*SUMPRODUCT(TRANSPOSE(AZ$5:AZ$81), Data_TR_USD!$B489:$BZ489, 1/OFFSET(Data_TR_USD!$B$467, AZ$88, 0, 1, $B$82)), NA()))</f>
        <v>#N/A</v>
      </c>
      <c r="BA718" s="466" t="e">
        <f t="array" aca="1" ref="BA718" ca="1">IF($B718=BA$85-1, BA$84, IF(AND($B718&gt;=BA$85, $B718&lt;=BA$86), BA$84*SUMPRODUCT(TRANSPOSE(BA$5:BA$81), Data_TR_USD!$B489:$BZ489, 1/OFFSET(Data_TR_USD!$B$467, BA$88, 0, 1, $B$82)), NA()))</f>
        <v>#N/A</v>
      </c>
      <c r="BB718" s="466" t="e">
        <f t="array" aca="1" ref="BB718" ca="1">IF($B718=BB$85-1, BB$84, IF(AND($B718&gt;=BB$85, $B718&lt;=BB$86), BB$84*SUMPRODUCT(TRANSPOSE(BB$5:BB$81), Data_TR_USD!$B489:$BZ489, 1/OFFSET(Data_TR_USD!$B$467, BB$88, 0, 1, $B$82)), NA()))</f>
        <v>#N/A</v>
      </c>
      <c r="BC718" s="466" t="e">
        <f t="array" aca="1" ref="BC718" ca="1">IF($B718=BC$85-1, BC$84, IF(AND($B718&gt;=BC$85, $B718&lt;=BC$86), BC$84*SUMPRODUCT(TRANSPOSE(BC$5:BC$81), Data_TR_USD!$B489:$BZ489, 1/OFFSET(Data_TR_USD!$B$467, BC$88, 0, 1, $B$82)), NA()))</f>
        <v>#N/A</v>
      </c>
      <c r="BD718" s="466" t="e">
        <f t="array" aca="1" ref="BD718" ca="1">IF($B718=BD$85-1, BD$84, IF(AND($B718&gt;=BD$85, $B718&lt;=BD$86), BD$84*SUMPRODUCT(TRANSPOSE(BD$5:BD$81), Data_TR_USD!$B489:$BZ489, 1/OFFSET(Data_TR_USD!$B$467, BD$88, 0, 1, $B$82)), NA()))</f>
        <v>#N/A</v>
      </c>
      <c r="BE718" s="466" t="e">
        <f t="array" aca="1" ref="BE718" ca="1">IF($B718=BE$85-1, BE$84, IF(AND($B718&gt;=BE$85, $B718&lt;=BE$86), BE$84*SUMPRODUCT(TRANSPOSE(BE$5:BE$81), Data_TR_USD!$B489:$BZ489, 1/OFFSET(Data_TR_USD!$B$467, BE$88, 0, 1, $B$82)), NA()))</f>
        <v>#N/A</v>
      </c>
      <c r="BF718" s="466" t="e">
        <f t="array" aca="1" ref="BF718" ca="1">IF($B718=BF$85-1, BF$84, IF(AND($B718&gt;=BF$85, $B718&lt;=BF$86), BF$84*SUMPRODUCT(TRANSPOSE(BF$5:BF$81), Data_TR_USD!$B489:$BZ489, 1/OFFSET(Data_TR_USD!$B$467, BF$88, 0, 1, $B$82)), NA()))</f>
        <v>#N/A</v>
      </c>
      <c r="BG718" s="466" t="e">
        <f t="array" aca="1" ref="BG718" ca="1">IF($B718=BG$85-1, BG$84, IF(AND($B718&gt;=BG$85, $B718&lt;=BG$86), BG$84*SUMPRODUCT(TRANSPOSE(BG$5:BG$81), Data_TR_USD!$B489:$BZ489, 1/OFFSET(Data_TR_USD!$B$467, BG$88, 0, 1, $B$82)), NA()))</f>
        <v>#N/A</v>
      </c>
      <c r="BH718" s="466" t="e">
        <f t="array" aca="1" ref="BH718" ca="1">IF($B718=BH$85-1, BH$84, IF(AND($B718&gt;=BH$85, $B718&lt;=BH$86), BH$84*SUMPRODUCT(TRANSPOSE(BH$5:BH$81), Data_TR_USD!$B489:$BZ489, 1/OFFSET(Data_TR_USD!$B$467, BH$88, 0, 1, $B$82)), NA()))</f>
        <v>#N/A</v>
      </c>
      <c r="BI718" s="466" t="e">
        <f t="array" aca="1" ref="BI718" ca="1">IF($B718=BI$85-1, BI$84, IF(AND($B718&gt;=BI$85, $B718&lt;=BI$86), BI$84*SUMPRODUCT(TRANSPOSE(BI$5:BI$81), Data_TR_USD!$B489:$BZ489, 1/OFFSET(Data_TR_USD!$B$467, BI$88, 0, 1, $B$82)), NA()))</f>
        <v>#N/A</v>
      </c>
      <c r="BJ718" s="466" t="e">
        <f t="array" aca="1" ref="BJ718" ca="1">IF($B718=BJ$85-1, BJ$84, IF(AND($B718&gt;=BJ$85, $B718&lt;=BJ$86), BJ$84*SUMPRODUCT(TRANSPOSE(BJ$5:BJ$81), Data_TR_USD!$B489:$BZ489, 1/OFFSET(Data_TR_USD!$B$467, BJ$88, 0, 1, $B$82)), NA()))</f>
        <v>#N/A</v>
      </c>
      <c r="BK718" s="466" t="e">
        <f t="array" aca="1" ref="BK718" ca="1">IF($B718=BK$85-1, BK$84, IF(AND($B718&gt;=BK$85, $B718&lt;=BK$86), BK$84*SUMPRODUCT(TRANSPOSE(BK$5:BK$81), Data_TR_USD!$B489:$BZ489, 1/OFFSET(Data_TR_USD!$B$467, BK$88, 0, 1, $B$82)), NA()))</f>
        <v>#N/A</v>
      </c>
      <c r="BL718" s="466" t="e">
        <f t="array" aca="1" ref="BL718" ca="1">IF($B718=BL$85-1, BL$84, IF(AND($B718&gt;=BL$85, $B718&lt;=BL$86), BL$84*SUMPRODUCT(TRANSPOSE(BL$5:BL$81), Data_TR_USD!$B489:$BZ489, 1/OFFSET(Data_TR_USD!$B$467, BL$88, 0, 1, $B$82)), NA()))</f>
        <v>#N/A</v>
      </c>
      <c r="BM718" s="466" t="e">
        <f t="array" aca="1" ref="BM718" ca="1">IF($B718=BM$85-1, BM$84, IF(AND($B718&gt;=BM$85, $B718&lt;=BM$86), BM$84*SUMPRODUCT(TRANSPOSE(BM$5:BM$81), Data_TR_USD!$B489:$BZ489, 1/OFFSET(Data_TR_USD!$B$467, BM$88, 0, 1, $B$82)), NA()))</f>
        <v>#N/A</v>
      </c>
      <c r="BN718" s="466" t="e">
        <f t="array" aca="1" ref="BN718" ca="1">IF($B718=BN$85-1, BN$84, IF(AND($B718&gt;=BN$85, $B718&lt;=BN$86), BN$84*SUMPRODUCT(TRANSPOSE(BN$5:BN$81), Data_TR_USD!$B489:$BZ489, 1/OFFSET(Data_TR_USD!$B$467, BN$88, 0, 1, $B$82)), NA()))</f>
        <v>#N/A</v>
      </c>
      <c r="BO718" s="466" t="e">
        <f t="array" aca="1" ref="BO718" ca="1">IF($B718=BO$85-1, BO$84, IF(AND($B718&gt;=BO$85, $B718&lt;=BO$86), BO$84*SUMPRODUCT(TRANSPOSE(BO$5:BO$81), Data_TR_USD!$B489:$BZ489, 1/OFFSET(Data_TR_USD!$B$467, BO$88, 0, 1, $B$82)), NA()))</f>
        <v>#N/A</v>
      </c>
      <c r="BP718" s="466" t="e">
        <f t="array" aca="1" ref="BP718" ca="1">IF($B718=BP$85-1, BP$84, IF(AND($B718&gt;=BP$85, $B718&lt;=BP$86), BP$84*SUMPRODUCT(TRANSPOSE(BP$5:BP$81), Data_TR_USD!$B489:$BZ489, 1/OFFSET(Data_TR_USD!$B$467, BP$88, 0, 1, $B$82)), NA()))</f>
        <v>#N/A</v>
      </c>
      <c r="BQ718" s="466" t="e">
        <f t="array" aca="1" ref="BQ718" ca="1">IF($B718=BQ$85-1, BQ$84, IF(AND($B718&gt;=BQ$85, $B718&lt;=BQ$86), BQ$84*SUMPRODUCT(TRANSPOSE(BQ$5:BQ$81), Data_TR_USD!$B489:$BZ489, 1/OFFSET(Data_TR_USD!$B$467, BQ$88, 0, 1, $B$82)), NA()))</f>
        <v>#N/A</v>
      </c>
      <c r="BR718" s="466" t="e">
        <f t="array" aca="1" ref="BR718" ca="1">IF($B718=BR$85-1, BR$84, IF(AND($B718&gt;=BR$85, $B718&lt;=BR$86), BR$84*SUMPRODUCT(TRANSPOSE(BR$5:BR$81), Data_TR_USD!$B489:$BZ489, 1/OFFSET(Data_TR_USD!$B$467, BR$88, 0, 1, $B$82)), NA()))</f>
        <v>#N/A</v>
      </c>
      <c r="BS718" s="466" t="e">
        <f t="array" aca="1" ref="BS718" ca="1">IF($B718=BS$85-1, BS$84, IF(AND($B718&gt;=BS$85, $B718&lt;=BS$86), BS$84*SUMPRODUCT(TRANSPOSE(BS$5:BS$81), Data_TR_USD!$B489:$BZ489, 1/OFFSET(Data_TR_USD!$B$467, BS$88, 0, 1, $B$82)), NA()))</f>
        <v>#N/A</v>
      </c>
    </row>
    <row r="719" spans="2:71">
      <c r="B719" s="48">
        <f t="shared" si="1087"/>
        <v>1893</v>
      </c>
      <c r="E719" s="52"/>
      <c r="M719" s="466" t="e">
        <f t="array" aca="1" ref="M719" ca="1">IF($B719=M$85-1, M$84, IF(AND($B719&gt;=M$85, $B719&lt;=M$86), M$84*SUMPRODUCT(TRANSPOSE(M$5:M$81), Data_TR_USD!$B490:$BZ490, 1/OFFSET(Data_TR_USD!$B$467, M$88, 0, 1, $B$82)), NA()))</f>
        <v>#N/A</v>
      </c>
      <c r="N719" s="466" t="e">
        <f t="array" aca="1" ref="N719" ca="1">IF($B719=N$85-1, N$84, IF(AND($B719&gt;=N$85, $B719&lt;=N$86), N$84*SUMPRODUCT(TRANSPOSE(N$5:N$81), Data_TR_USD!$B490:$BZ490, 1/OFFSET(Data_TR_USD!$B$467, N$88, 0, 1, $B$82)), NA()))</f>
        <v>#N/A</v>
      </c>
      <c r="X719" s="466" t="e">
        <f t="array" aca="1" ref="X719" ca="1">IF($B719=X$85-1, X$84, IF(AND($B719&gt;=X$85, $B719&lt;=X$86), X$84*SUMPRODUCT(TRANSPOSE(X$5:X$81), Data_TR_USD!$B490:$BZ490, 1/OFFSET(Data_TR_USD!$B$467, X$88, 0, 1, $B$82)), NA()))</f>
        <v>#N/A</v>
      </c>
      <c r="Y719" s="466" t="e">
        <f t="array" aca="1" ref="Y719" ca="1">IF($B719=Y$85-1, Y$84, IF(AND($B719&gt;=Y$85, $B719&lt;=Y$86), Y$84*SUMPRODUCT(TRANSPOSE(Y$5:Y$81), Data_TR_USD!$B490:$BZ490, 1/OFFSET(Data_TR_USD!$B$467, Y$88, 0, 1, $B$82)), NA()))</f>
        <v>#N/A</v>
      </c>
      <c r="AA719" s="466" t="e">
        <f t="array" aca="1" ref="AA719" ca="1">IF($B719=AA$85-1, AA$84, IF(AND($B719&gt;=AA$85, $B719&lt;=AA$86), AA$84*SUMPRODUCT(TRANSPOSE(AA$5:AA$81), Data_TR_USD!$B490:$BZ490, 1/OFFSET(Data_TR_USD!$B$467, AA$88, 0, 1, $B$82)), NA()))</f>
        <v>#N/A</v>
      </c>
      <c r="AB719" s="466" t="e">
        <f t="array" aca="1" ref="AB719" ca="1">IF($B719=AB$85-1, AB$84, IF(AND($B719&gt;=AB$85, $B719&lt;=AB$86), AB$84*SUMPRODUCT(TRANSPOSE(AB$5:AB$81), Data_TR_USD!$B490:$BZ490, 1/OFFSET(Data_TR_USD!$B$467, AB$88, 0, 1, $B$82)), NA()))</f>
        <v>#N/A</v>
      </c>
      <c r="AC719" s="466" t="e">
        <f t="array" aca="1" ref="AC719" ca="1">IF($B719=AC$85-1, AC$84, IF(AND($B719&gt;=AC$85, $B719&lt;=AC$86), AC$84*SUMPRODUCT(TRANSPOSE(AC$5:AC$81), Data_TR_USD!$B490:$BZ490, 1/OFFSET(Data_TR_USD!$B$467, AC$88, 0, 1, $B$82)), NA()))</f>
        <v>#N/A</v>
      </c>
      <c r="AD719" s="466" t="e">
        <f t="array" aca="1" ref="AD719" ca="1">IF($B719=AD$85-1, AD$84, IF(AND($B719&gt;=AD$85, $B719&lt;=AD$86), AD$84*SUMPRODUCT(TRANSPOSE(AD$5:AD$81), Data_TR_USD!$B490:$BZ490, 1/OFFSET(Data_TR_USD!$B$467, AD$88, 0, 1, $B$82)), NA()))</f>
        <v>#N/A</v>
      </c>
      <c r="AE719" s="466" t="e">
        <f t="array" aca="1" ref="AE719" ca="1">IF($B719=AE$85-1, AE$84, IF(AND($B719&gt;=AE$85, $B719&lt;=AE$86), AE$84*SUMPRODUCT(TRANSPOSE(AE$5:AE$81), Data_TR_USD!$B490:$BZ490, 1/OFFSET(Data_TR_USD!$B$467, AE$88, 0, 1, $B$82)), NA()))</f>
        <v>#N/A</v>
      </c>
      <c r="AG719" s="466" t="e">
        <f t="array" aca="1" ref="AG719" ca="1">IF($B719=AG$85-1, AG$84, IF(AND($B719&gt;=AG$85, $B719&lt;=AG$86), AG$84*SUMPRODUCT(TRANSPOSE(AG$5:AG$81), Data_TR_USD!$B490:$BZ490, 1/OFFSET(Data_TR_USD!$B$467, AG$88, 0, 1, $B$82)), NA()))</f>
        <v>#N/A</v>
      </c>
      <c r="AM719" s="466" t="e">
        <f t="array" aca="1" ref="AM719" ca="1">IF($B719=AM$85-1, AM$84, IF(AND($B719&gt;=AM$85, $B719&lt;=AM$86), AM$84*SUMPRODUCT(TRANSPOSE(AM$5:AM$81), Data_TR_USD!$B490:$BZ490, 1/OFFSET(Data_TR_USD!$B$467, AM$88, 0, 1, $B$82)), NA()))</f>
        <v>#N/A</v>
      </c>
      <c r="AN719" s="466" t="e">
        <f t="array" aca="1" ref="AN719" ca="1">IF($B719=AN$85-1, AN$84, IF(AND($B719&gt;=AN$85, $B719&lt;=AN$86), AN$84*SUMPRODUCT(TRANSPOSE(AN$5:AN$81), Data_TR_USD!$B490:$BZ490, 1/OFFSET(Data_TR_USD!$B$467, AN$88, 0, 1, $B$82)), NA()))</f>
        <v>#N/A</v>
      </c>
      <c r="AO719" s="466" t="e">
        <f t="array" aca="1" ref="AO719" ca="1">IF($B719=AO$85-1, AO$84, IF(AND($B719&gt;=AO$85, $B719&lt;=AO$86), AO$84*SUMPRODUCT(TRANSPOSE(AO$5:AO$81), Data_TR_USD!$B490:$BZ490, 1/OFFSET(Data_TR_USD!$B$467, AO$88, 0, 1, $B$82)), NA()))</f>
        <v>#N/A</v>
      </c>
      <c r="AP719" s="466" t="e">
        <f t="array" aca="1" ref="AP719" ca="1">IF($B719=AP$85-1, AP$84, IF(AND($B719&gt;=AP$85, $B719&lt;=AP$86), AP$84*SUMPRODUCT(TRANSPOSE(AP$5:AP$81), Data_TR_USD!$B490:$BZ490, 1/OFFSET(Data_TR_USD!$B$467, AP$88, 0, 1, $B$82)), NA()))</f>
        <v>#N/A</v>
      </c>
      <c r="AQ719" s="466" t="e">
        <f t="array" aca="1" ref="AQ719" ca="1">IF($B719=AQ$85-1, AQ$84, IF(AND($B719&gt;=AQ$85, $B719&lt;=AQ$86), AQ$84*SUMPRODUCT(TRANSPOSE(AQ$5:AQ$81), Data_TR_USD!$B490:$BZ490, 1/OFFSET(Data_TR_USD!$B$467, AQ$88, 0, 1, $B$82)), NA()))</f>
        <v>#N/A</v>
      </c>
      <c r="AS719" s="466" t="e">
        <f t="array" aca="1" ref="AS719" ca="1">IF($B719=AS$85-1, AS$84, IF(AND($B719&gt;=AS$85, $B719&lt;=AS$86), AS$84*SUMPRODUCT(TRANSPOSE(AS$5:AS$81), Data_TR_USD!$B490:$BZ490, 1/OFFSET(Data_TR_USD!$B$467, AS$88, 0, 1, $B$82)), NA()))</f>
        <v>#N/A</v>
      </c>
      <c r="AU719" s="466" t="e">
        <f t="array" aca="1" ref="AU719" ca="1">IF($B719=AU$85-1, AU$84, IF(AND($B719&gt;=AU$85, $B719&lt;=AU$86), AU$84*SUMPRODUCT(TRANSPOSE(AU$5:AU$81), Data_TR_USD!$B490:$BZ490, 1/OFFSET(Data_TR_USD!$B$467, AU$88, 0, 1, $B$82)), NA()))</f>
        <v>#N/A</v>
      </c>
      <c r="AV719" s="466" t="e">
        <f t="array" aca="1" ref="AV719" ca="1">IF($B719=AV$85-1, AV$84, IF(AND($B719&gt;=AV$85, $B719&lt;=AV$86), AV$84*SUMPRODUCT(TRANSPOSE(AV$5:AV$81), Data_TR_USD!$B490:$BZ490, 1/OFFSET(Data_TR_USD!$B$467, AV$88, 0, 1, $B$82)), NA()))</f>
        <v>#N/A</v>
      </c>
      <c r="AW719" s="466" t="e">
        <f t="array" aca="1" ref="AW719" ca="1">IF($B719=AW$85-1, AW$84, IF(AND($B719&gt;=AW$85, $B719&lt;=AW$86), AW$84*SUMPRODUCT(TRANSPOSE(AW$5:AW$81), Data_TR_USD!$B490:$BZ490, 1/OFFSET(Data_TR_USD!$B$467, AW$88, 0, 1, $B$82)), NA()))</f>
        <v>#N/A</v>
      </c>
      <c r="AX719" s="466" t="e">
        <f t="array" aca="1" ref="AX719" ca="1">IF($B719=AX$85-1, AX$84, IF(AND($B719&gt;=AX$85, $B719&lt;=AX$86), AX$84*SUMPRODUCT(TRANSPOSE(AX$5:AX$81), Data_TR_USD!$B490:$BZ490, 1/OFFSET(Data_TR_USD!$B$467, AX$88, 0, 1, $B$82)), NA()))</f>
        <v>#N/A</v>
      </c>
      <c r="AY719" s="466" t="e">
        <f t="array" aca="1" ref="AY719" ca="1">IF($B719=AY$85-1, AY$84, IF(AND($B719&gt;=AY$85, $B719&lt;=AY$86), AY$84*SUMPRODUCT(TRANSPOSE(AY$5:AY$81), Data_TR_USD!$B490:$BZ490, 1/OFFSET(Data_TR_USD!$B$467, AY$88, 0, 1, $B$82)), NA()))</f>
        <v>#N/A</v>
      </c>
      <c r="AZ719" s="466" t="e">
        <f t="array" aca="1" ref="AZ719" ca="1">IF($B719=AZ$85-1, AZ$84, IF(AND($B719&gt;=AZ$85, $B719&lt;=AZ$86), AZ$84*SUMPRODUCT(TRANSPOSE(AZ$5:AZ$81), Data_TR_USD!$B490:$BZ490, 1/OFFSET(Data_TR_USD!$B$467, AZ$88, 0, 1, $B$82)), NA()))</f>
        <v>#N/A</v>
      </c>
      <c r="BA719" s="466" t="e">
        <f t="array" aca="1" ref="BA719" ca="1">IF($B719=BA$85-1, BA$84, IF(AND($B719&gt;=BA$85, $B719&lt;=BA$86), BA$84*SUMPRODUCT(TRANSPOSE(BA$5:BA$81), Data_TR_USD!$B490:$BZ490, 1/OFFSET(Data_TR_USD!$B$467, BA$88, 0, 1, $B$82)), NA()))</f>
        <v>#N/A</v>
      </c>
      <c r="BB719" s="466" t="e">
        <f t="array" aca="1" ref="BB719" ca="1">IF($B719=BB$85-1, BB$84, IF(AND($B719&gt;=BB$85, $B719&lt;=BB$86), BB$84*SUMPRODUCT(TRANSPOSE(BB$5:BB$81), Data_TR_USD!$B490:$BZ490, 1/OFFSET(Data_TR_USD!$B$467, BB$88, 0, 1, $B$82)), NA()))</f>
        <v>#N/A</v>
      </c>
      <c r="BC719" s="466" t="e">
        <f t="array" aca="1" ref="BC719" ca="1">IF($B719=BC$85-1, BC$84, IF(AND($B719&gt;=BC$85, $B719&lt;=BC$86), BC$84*SUMPRODUCT(TRANSPOSE(BC$5:BC$81), Data_TR_USD!$B490:$BZ490, 1/OFFSET(Data_TR_USD!$B$467, BC$88, 0, 1, $B$82)), NA()))</f>
        <v>#N/A</v>
      </c>
      <c r="BD719" s="466" t="e">
        <f t="array" aca="1" ref="BD719" ca="1">IF($B719=BD$85-1, BD$84, IF(AND($B719&gt;=BD$85, $B719&lt;=BD$86), BD$84*SUMPRODUCT(TRANSPOSE(BD$5:BD$81), Data_TR_USD!$B490:$BZ490, 1/OFFSET(Data_TR_USD!$B$467, BD$88, 0, 1, $B$82)), NA()))</f>
        <v>#N/A</v>
      </c>
      <c r="BE719" s="466" t="e">
        <f t="array" aca="1" ref="BE719" ca="1">IF($B719=BE$85-1, BE$84, IF(AND($B719&gt;=BE$85, $B719&lt;=BE$86), BE$84*SUMPRODUCT(TRANSPOSE(BE$5:BE$81), Data_TR_USD!$B490:$BZ490, 1/OFFSET(Data_TR_USD!$B$467, BE$88, 0, 1, $B$82)), NA()))</f>
        <v>#N/A</v>
      </c>
      <c r="BF719" s="466" t="e">
        <f t="array" aca="1" ref="BF719" ca="1">IF($B719=BF$85-1, BF$84, IF(AND($B719&gt;=BF$85, $B719&lt;=BF$86), BF$84*SUMPRODUCT(TRANSPOSE(BF$5:BF$81), Data_TR_USD!$B490:$BZ490, 1/OFFSET(Data_TR_USD!$B$467, BF$88, 0, 1, $B$82)), NA()))</f>
        <v>#N/A</v>
      </c>
      <c r="BG719" s="466" t="e">
        <f t="array" aca="1" ref="BG719" ca="1">IF($B719=BG$85-1, BG$84, IF(AND($B719&gt;=BG$85, $B719&lt;=BG$86), BG$84*SUMPRODUCT(TRANSPOSE(BG$5:BG$81), Data_TR_USD!$B490:$BZ490, 1/OFFSET(Data_TR_USD!$B$467, BG$88, 0, 1, $B$82)), NA()))</f>
        <v>#N/A</v>
      </c>
      <c r="BH719" s="466" t="e">
        <f t="array" aca="1" ref="BH719" ca="1">IF($B719=BH$85-1, BH$84, IF(AND($B719&gt;=BH$85, $B719&lt;=BH$86), BH$84*SUMPRODUCT(TRANSPOSE(BH$5:BH$81), Data_TR_USD!$B490:$BZ490, 1/OFFSET(Data_TR_USD!$B$467, BH$88, 0, 1, $B$82)), NA()))</f>
        <v>#N/A</v>
      </c>
      <c r="BI719" s="466" t="e">
        <f t="array" aca="1" ref="BI719" ca="1">IF($B719=BI$85-1, BI$84, IF(AND($B719&gt;=BI$85, $B719&lt;=BI$86), BI$84*SUMPRODUCT(TRANSPOSE(BI$5:BI$81), Data_TR_USD!$B490:$BZ490, 1/OFFSET(Data_TR_USD!$B$467, BI$88, 0, 1, $B$82)), NA()))</f>
        <v>#N/A</v>
      </c>
      <c r="BJ719" s="466" t="e">
        <f t="array" aca="1" ref="BJ719" ca="1">IF($B719=BJ$85-1, BJ$84, IF(AND($B719&gt;=BJ$85, $B719&lt;=BJ$86), BJ$84*SUMPRODUCT(TRANSPOSE(BJ$5:BJ$81), Data_TR_USD!$B490:$BZ490, 1/OFFSET(Data_TR_USD!$B$467, BJ$88, 0, 1, $B$82)), NA()))</f>
        <v>#N/A</v>
      </c>
      <c r="BK719" s="466" t="e">
        <f t="array" aca="1" ref="BK719" ca="1">IF($B719=BK$85-1, BK$84, IF(AND($B719&gt;=BK$85, $B719&lt;=BK$86), BK$84*SUMPRODUCT(TRANSPOSE(BK$5:BK$81), Data_TR_USD!$B490:$BZ490, 1/OFFSET(Data_TR_USD!$B$467, BK$88, 0, 1, $B$82)), NA()))</f>
        <v>#N/A</v>
      </c>
      <c r="BL719" s="466" t="e">
        <f t="array" aca="1" ref="BL719" ca="1">IF($B719=BL$85-1, BL$84, IF(AND($B719&gt;=BL$85, $B719&lt;=BL$86), BL$84*SUMPRODUCT(TRANSPOSE(BL$5:BL$81), Data_TR_USD!$B490:$BZ490, 1/OFFSET(Data_TR_USD!$B$467, BL$88, 0, 1, $B$82)), NA()))</f>
        <v>#N/A</v>
      </c>
      <c r="BM719" s="466" t="e">
        <f t="array" aca="1" ref="BM719" ca="1">IF($B719=BM$85-1, BM$84, IF(AND($B719&gt;=BM$85, $B719&lt;=BM$86), BM$84*SUMPRODUCT(TRANSPOSE(BM$5:BM$81), Data_TR_USD!$B490:$BZ490, 1/OFFSET(Data_TR_USD!$B$467, BM$88, 0, 1, $B$82)), NA()))</f>
        <v>#N/A</v>
      </c>
      <c r="BN719" s="466" t="e">
        <f t="array" aca="1" ref="BN719" ca="1">IF($B719=BN$85-1, BN$84, IF(AND($B719&gt;=BN$85, $B719&lt;=BN$86), BN$84*SUMPRODUCT(TRANSPOSE(BN$5:BN$81), Data_TR_USD!$B490:$BZ490, 1/OFFSET(Data_TR_USD!$B$467, BN$88, 0, 1, $B$82)), NA()))</f>
        <v>#N/A</v>
      </c>
      <c r="BO719" s="466" t="e">
        <f t="array" aca="1" ref="BO719" ca="1">IF($B719=BO$85-1, BO$84, IF(AND($B719&gt;=BO$85, $B719&lt;=BO$86), BO$84*SUMPRODUCT(TRANSPOSE(BO$5:BO$81), Data_TR_USD!$B490:$BZ490, 1/OFFSET(Data_TR_USD!$B$467, BO$88, 0, 1, $B$82)), NA()))</f>
        <v>#N/A</v>
      </c>
      <c r="BP719" s="466" t="e">
        <f t="array" aca="1" ref="BP719" ca="1">IF($B719=BP$85-1, BP$84, IF(AND($B719&gt;=BP$85, $B719&lt;=BP$86), BP$84*SUMPRODUCT(TRANSPOSE(BP$5:BP$81), Data_TR_USD!$B490:$BZ490, 1/OFFSET(Data_TR_USD!$B$467, BP$88, 0, 1, $B$82)), NA()))</f>
        <v>#N/A</v>
      </c>
      <c r="BQ719" s="466" t="e">
        <f t="array" aca="1" ref="BQ719" ca="1">IF($B719=BQ$85-1, BQ$84, IF(AND($B719&gt;=BQ$85, $B719&lt;=BQ$86), BQ$84*SUMPRODUCT(TRANSPOSE(BQ$5:BQ$81), Data_TR_USD!$B490:$BZ490, 1/OFFSET(Data_TR_USD!$B$467, BQ$88, 0, 1, $B$82)), NA()))</f>
        <v>#N/A</v>
      </c>
      <c r="BR719" s="466" t="e">
        <f t="array" aca="1" ref="BR719" ca="1">IF($B719=BR$85-1, BR$84, IF(AND($B719&gt;=BR$85, $B719&lt;=BR$86), BR$84*SUMPRODUCT(TRANSPOSE(BR$5:BR$81), Data_TR_USD!$B490:$BZ490, 1/OFFSET(Data_TR_USD!$B$467, BR$88, 0, 1, $B$82)), NA()))</f>
        <v>#N/A</v>
      </c>
      <c r="BS719" s="466" t="e">
        <f t="array" aca="1" ref="BS719" ca="1">IF($B719=BS$85-1, BS$84, IF(AND($B719&gt;=BS$85, $B719&lt;=BS$86), BS$84*SUMPRODUCT(TRANSPOSE(BS$5:BS$81), Data_TR_USD!$B490:$BZ490, 1/OFFSET(Data_TR_USD!$B$467, BS$88, 0, 1, $B$82)), NA()))</f>
        <v>#N/A</v>
      </c>
    </row>
    <row r="720" spans="2:71">
      <c r="B720" s="48">
        <f t="shared" si="1087"/>
        <v>1894</v>
      </c>
      <c r="E720" s="52"/>
      <c r="M720" s="466" t="e">
        <f t="array" aca="1" ref="M720" ca="1">IF($B720=M$85-1, M$84, IF(AND($B720&gt;=M$85, $B720&lt;=M$86), M$84*SUMPRODUCT(TRANSPOSE(M$5:M$81), Data_TR_USD!$B491:$BZ491, 1/OFFSET(Data_TR_USD!$B$467, M$88, 0, 1, $B$82)), NA()))</f>
        <v>#N/A</v>
      </c>
      <c r="N720" s="466" t="e">
        <f t="array" aca="1" ref="N720" ca="1">IF($B720=N$85-1, N$84, IF(AND($B720&gt;=N$85, $B720&lt;=N$86), N$84*SUMPRODUCT(TRANSPOSE(N$5:N$81), Data_TR_USD!$B491:$BZ491, 1/OFFSET(Data_TR_USD!$B$467, N$88, 0, 1, $B$82)), NA()))</f>
        <v>#N/A</v>
      </c>
      <c r="X720" s="466" t="e">
        <f t="array" aca="1" ref="X720" ca="1">IF($B720=X$85-1, X$84, IF(AND($B720&gt;=X$85, $B720&lt;=X$86), X$84*SUMPRODUCT(TRANSPOSE(X$5:X$81), Data_TR_USD!$B491:$BZ491, 1/OFFSET(Data_TR_USD!$B$467, X$88, 0, 1, $B$82)), NA()))</f>
        <v>#N/A</v>
      </c>
      <c r="Y720" s="466" t="e">
        <f t="array" aca="1" ref="Y720" ca="1">IF($B720=Y$85-1, Y$84, IF(AND($B720&gt;=Y$85, $B720&lt;=Y$86), Y$84*SUMPRODUCT(TRANSPOSE(Y$5:Y$81), Data_TR_USD!$B491:$BZ491, 1/OFFSET(Data_TR_USD!$B$467, Y$88, 0, 1, $B$82)), NA()))</f>
        <v>#N/A</v>
      </c>
      <c r="AA720" s="466" t="e">
        <f t="array" aca="1" ref="AA720" ca="1">IF($B720=AA$85-1, AA$84, IF(AND($B720&gt;=AA$85, $B720&lt;=AA$86), AA$84*SUMPRODUCT(TRANSPOSE(AA$5:AA$81), Data_TR_USD!$B491:$BZ491, 1/OFFSET(Data_TR_USD!$B$467, AA$88, 0, 1, $B$82)), NA()))</f>
        <v>#N/A</v>
      </c>
      <c r="AB720" s="466" t="e">
        <f t="array" aca="1" ref="AB720" ca="1">IF($B720=AB$85-1, AB$84, IF(AND($B720&gt;=AB$85, $B720&lt;=AB$86), AB$84*SUMPRODUCT(TRANSPOSE(AB$5:AB$81), Data_TR_USD!$B491:$BZ491, 1/OFFSET(Data_TR_USD!$B$467, AB$88, 0, 1, $B$82)), NA()))</f>
        <v>#N/A</v>
      </c>
      <c r="AC720" s="466" t="e">
        <f t="array" aca="1" ref="AC720" ca="1">IF($B720=AC$85-1, AC$84, IF(AND($B720&gt;=AC$85, $B720&lt;=AC$86), AC$84*SUMPRODUCT(TRANSPOSE(AC$5:AC$81), Data_TR_USD!$B491:$BZ491, 1/OFFSET(Data_TR_USD!$B$467, AC$88, 0, 1, $B$82)), NA()))</f>
        <v>#N/A</v>
      </c>
      <c r="AD720" s="466" t="e">
        <f t="array" aca="1" ref="AD720" ca="1">IF($B720=AD$85-1, AD$84, IF(AND($B720&gt;=AD$85, $B720&lt;=AD$86), AD$84*SUMPRODUCT(TRANSPOSE(AD$5:AD$81), Data_TR_USD!$B491:$BZ491, 1/OFFSET(Data_TR_USD!$B$467, AD$88, 0, 1, $B$82)), NA()))</f>
        <v>#N/A</v>
      </c>
      <c r="AE720" s="466" t="e">
        <f t="array" aca="1" ref="AE720" ca="1">IF($B720=AE$85-1, AE$84, IF(AND($B720&gt;=AE$85, $B720&lt;=AE$86), AE$84*SUMPRODUCT(TRANSPOSE(AE$5:AE$81), Data_TR_USD!$B491:$BZ491, 1/OFFSET(Data_TR_USD!$B$467, AE$88, 0, 1, $B$82)), NA()))</f>
        <v>#N/A</v>
      </c>
      <c r="AG720" s="466" t="e">
        <f t="array" aca="1" ref="AG720" ca="1">IF($B720=AG$85-1, AG$84, IF(AND($B720&gt;=AG$85, $B720&lt;=AG$86), AG$84*SUMPRODUCT(TRANSPOSE(AG$5:AG$81), Data_TR_USD!$B491:$BZ491, 1/OFFSET(Data_TR_USD!$B$467, AG$88, 0, 1, $B$82)), NA()))</f>
        <v>#N/A</v>
      </c>
      <c r="AM720" s="466" t="e">
        <f t="array" aca="1" ref="AM720" ca="1">IF($B720=AM$85-1, AM$84, IF(AND($B720&gt;=AM$85, $B720&lt;=AM$86), AM$84*SUMPRODUCT(TRANSPOSE(AM$5:AM$81), Data_TR_USD!$B491:$BZ491, 1/OFFSET(Data_TR_USD!$B$467, AM$88, 0, 1, $B$82)), NA()))</f>
        <v>#N/A</v>
      </c>
      <c r="AN720" s="466" t="e">
        <f t="array" aca="1" ref="AN720" ca="1">IF($B720=AN$85-1, AN$84, IF(AND($B720&gt;=AN$85, $B720&lt;=AN$86), AN$84*SUMPRODUCT(TRANSPOSE(AN$5:AN$81), Data_TR_USD!$B491:$BZ491, 1/OFFSET(Data_TR_USD!$B$467, AN$88, 0, 1, $B$82)), NA()))</f>
        <v>#N/A</v>
      </c>
      <c r="AO720" s="466" t="e">
        <f t="array" aca="1" ref="AO720" ca="1">IF($B720=AO$85-1, AO$84, IF(AND($B720&gt;=AO$85, $B720&lt;=AO$86), AO$84*SUMPRODUCT(TRANSPOSE(AO$5:AO$81), Data_TR_USD!$B491:$BZ491, 1/OFFSET(Data_TR_USD!$B$467, AO$88, 0, 1, $B$82)), NA()))</f>
        <v>#N/A</v>
      </c>
      <c r="AP720" s="466" t="e">
        <f t="array" aca="1" ref="AP720" ca="1">IF($B720=AP$85-1, AP$84, IF(AND($B720&gt;=AP$85, $B720&lt;=AP$86), AP$84*SUMPRODUCT(TRANSPOSE(AP$5:AP$81), Data_TR_USD!$B491:$BZ491, 1/OFFSET(Data_TR_USD!$B$467, AP$88, 0, 1, $B$82)), NA()))</f>
        <v>#N/A</v>
      </c>
      <c r="AQ720" s="466" t="e">
        <f t="array" aca="1" ref="AQ720" ca="1">IF($B720=AQ$85-1, AQ$84, IF(AND($B720&gt;=AQ$85, $B720&lt;=AQ$86), AQ$84*SUMPRODUCT(TRANSPOSE(AQ$5:AQ$81), Data_TR_USD!$B491:$BZ491, 1/OFFSET(Data_TR_USD!$B$467, AQ$88, 0, 1, $B$82)), NA()))</f>
        <v>#N/A</v>
      </c>
      <c r="AS720" s="466" t="e">
        <f t="array" aca="1" ref="AS720" ca="1">IF($B720=AS$85-1, AS$84, IF(AND($B720&gt;=AS$85, $B720&lt;=AS$86), AS$84*SUMPRODUCT(TRANSPOSE(AS$5:AS$81), Data_TR_USD!$B491:$BZ491, 1/OFFSET(Data_TR_USD!$B$467, AS$88, 0, 1, $B$82)), NA()))</f>
        <v>#N/A</v>
      </c>
      <c r="AU720" s="466" t="e">
        <f t="array" aca="1" ref="AU720" ca="1">IF($B720=AU$85-1, AU$84, IF(AND($B720&gt;=AU$85, $B720&lt;=AU$86), AU$84*SUMPRODUCT(TRANSPOSE(AU$5:AU$81), Data_TR_USD!$B491:$BZ491, 1/OFFSET(Data_TR_USD!$B$467, AU$88, 0, 1, $B$82)), NA()))</f>
        <v>#N/A</v>
      </c>
      <c r="AV720" s="466" t="e">
        <f t="array" aca="1" ref="AV720" ca="1">IF($B720=AV$85-1, AV$84, IF(AND($B720&gt;=AV$85, $B720&lt;=AV$86), AV$84*SUMPRODUCT(TRANSPOSE(AV$5:AV$81), Data_TR_USD!$B491:$BZ491, 1/OFFSET(Data_TR_USD!$B$467, AV$88, 0, 1, $B$82)), NA()))</f>
        <v>#N/A</v>
      </c>
      <c r="AW720" s="466" t="e">
        <f t="array" aca="1" ref="AW720" ca="1">IF($B720=AW$85-1, AW$84, IF(AND($B720&gt;=AW$85, $B720&lt;=AW$86), AW$84*SUMPRODUCT(TRANSPOSE(AW$5:AW$81), Data_TR_USD!$B491:$BZ491, 1/OFFSET(Data_TR_USD!$B$467, AW$88, 0, 1, $B$82)), NA()))</f>
        <v>#N/A</v>
      </c>
      <c r="AX720" s="466" t="e">
        <f t="array" aca="1" ref="AX720" ca="1">IF($B720=AX$85-1, AX$84, IF(AND($B720&gt;=AX$85, $B720&lt;=AX$86), AX$84*SUMPRODUCT(TRANSPOSE(AX$5:AX$81), Data_TR_USD!$B491:$BZ491, 1/OFFSET(Data_TR_USD!$B$467, AX$88, 0, 1, $B$82)), NA()))</f>
        <v>#N/A</v>
      </c>
      <c r="AY720" s="466" t="e">
        <f t="array" aca="1" ref="AY720" ca="1">IF($B720=AY$85-1, AY$84, IF(AND($B720&gt;=AY$85, $B720&lt;=AY$86), AY$84*SUMPRODUCT(TRANSPOSE(AY$5:AY$81), Data_TR_USD!$B491:$BZ491, 1/OFFSET(Data_TR_USD!$B$467, AY$88, 0, 1, $B$82)), NA()))</f>
        <v>#N/A</v>
      </c>
      <c r="AZ720" s="466" t="e">
        <f t="array" aca="1" ref="AZ720" ca="1">IF($B720=AZ$85-1, AZ$84, IF(AND($B720&gt;=AZ$85, $B720&lt;=AZ$86), AZ$84*SUMPRODUCT(TRANSPOSE(AZ$5:AZ$81), Data_TR_USD!$B491:$BZ491, 1/OFFSET(Data_TR_USD!$B$467, AZ$88, 0, 1, $B$82)), NA()))</f>
        <v>#N/A</v>
      </c>
      <c r="BA720" s="466" t="e">
        <f t="array" aca="1" ref="BA720" ca="1">IF($B720=BA$85-1, BA$84, IF(AND($B720&gt;=BA$85, $B720&lt;=BA$86), BA$84*SUMPRODUCT(TRANSPOSE(BA$5:BA$81), Data_TR_USD!$B491:$BZ491, 1/OFFSET(Data_TR_USD!$B$467, BA$88, 0, 1, $B$82)), NA()))</f>
        <v>#N/A</v>
      </c>
      <c r="BB720" s="466" t="e">
        <f t="array" aca="1" ref="BB720" ca="1">IF($B720=BB$85-1, BB$84, IF(AND($B720&gt;=BB$85, $B720&lt;=BB$86), BB$84*SUMPRODUCT(TRANSPOSE(BB$5:BB$81), Data_TR_USD!$B491:$BZ491, 1/OFFSET(Data_TR_USD!$B$467, BB$88, 0, 1, $B$82)), NA()))</f>
        <v>#N/A</v>
      </c>
      <c r="BC720" s="466" t="e">
        <f t="array" aca="1" ref="BC720" ca="1">IF($B720=BC$85-1, BC$84, IF(AND($B720&gt;=BC$85, $B720&lt;=BC$86), BC$84*SUMPRODUCT(TRANSPOSE(BC$5:BC$81), Data_TR_USD!$B491:$BZ491, 1/OFFSET(Data_TR_USD!$B$467, BC$88, 0, 1, $B$82)), NA()))</f>
        <v>#N/A</v>
      </c>
      <c r="BD720" s="466" t="e">
        <f t="array" aca="1" ref="BD720" ca="1">IF($B720=BD$85-1, BD$84, IF(AND($B720&gt;=BD$85, $B720&lt;=BD$86), BD$84*SUMPRODUCT(TRANSPOSE(BD$5:BD$81), Data_TR_USD!$B491:$BZ491, 1/OFFSET(Data_TR_USD!$B$467, BD$88, 0, 1, $B$82)), NA()))</f>
        <v>#N/A</v>
      </c>
      <c r="BE720" s="466" t="e">
        <f t="array" aca="1" ref="BE720" ca="1">IF($B720=BE$85-1, BE$84, IF(AND($B720&gt;=BE$85, $B720&lt;=BE$86), BE$84*SUMPRODUCT(TRANSPOSE(BE$5:BE$81), Data_TR_USD!$B491:$BZ491, 1/OFFSET(Data_TR_USD!$B$467, BE$88, 0, 1, $B$82)), NA()))</f>
        <v>#N/A</v>
      </c>
      <c r="BF720" s="466" t="e">
        <f t="array" aca="1" ref="BF720" ca="1">IF($B720=BF$85-1, BF$84, IF(AND($B720&gt;=BF$85, $B720&lt;=BF$86), BF$84*SUMPRODUCT(TRANSPOSE(BF$5:BF$81), Data_TR_USD!$B491:$BZ491, 1/OFFSET(Data_TR_USD!$B$467, BF$88, 0, 1, $B$82)), NA()))</f>
        <v>#N/A</v>
      </c>
      <c r="BG720" s="466" t="e">
        <f t="array" aca="1" ref="BG720" ca="1">IF($B720=BG$85-1, BG$84, IF(AND($B720&gt;=BG$85, $B720&lt;=BG$86), BG$84*SUMPRODUCT(TRANSPOSE(BG$5:BG$81), Data_TR_USD!$B491:$BZ491, 1/OFFSET(Data_TR_USD!$B$467, BG$88, 0, 1, $B$82)), NA()))</f>
        <v>#N/A</v>
      </c>
      <c r="BH720" s="466" t="e">
        <f t="array" aca="1" ref="BH720" ca="1">IF($B720=BH$85-1, BH$84, IF(AND($B720&gt;=BH$85, $B720&lt;=BH$86), BH$84*SUMPRODUCT(TRANSPOSE(BH$5:BH$81), Data_TR_USD!$B491:$BZ491, 1/OFFSET(Data_TR_USD!$B$467, BH$88, 0, 1, $B$82)), NA()))</f>
        <v>#N/A</v>
      </c>
      <c r="BI720" s="466" t="e">
        <f t="array" aca="1" ref="BI720" ca="1">IF($B720=BI$85-1, BI$84, IF(AND($B720&gt;=BI$85, $B720&lt;=BI$86), BI$84*SUMPRODUCT(TRANSPOSE(BI$5:BI$81), Data_TR_USD!$B491:$BZ491, 1/OFFSET(Data_TR_USD!$B$467, BI$88, 0, 1, $B$82)), NA()))</f>
        <v>#N/A</v>
      </c>
      <c r="BJ720" s="466" t="e">
        <f t="array" aca="1" ref="BJ720" ca="1">IF($B720=BJ$85-1, BJ$84, IF(AND($B720&gt;=BJ$85, $B720&lt;=BJ$86), BJ$84*SUMPRODUCT(TRANSPOSE(BJ$5:BJ$81), Data_TR_USD!$B491:$BZ491, 1/OFFSET(Data_TR_USD!$B$467, BJ$88, 0, 1, $B$82)), NA()))</f>
        <v>#N/A</v>
      </c>
      <c r="BK720" s="466" t="e">
        <f t="array" aca="1" ref="BK720" ca="1">IF($B720=BK$85-1, BK$84, IF(AND($B720&gt;=BK$85, $B720&lt;=BK$86), BK$84*SUMPRODUCT(TRANSPOSE(BK$5:BK$81), Data_TR_USD!$B491:$BZ491, 1/OFFSET(Data_TR_USD!$B$467, BK$88, 0, 1, $B$82)), NA()))</f>
        <v>#N/A</v>
      </c>
      <c r="BL720" s="466" t="e">
        <f t="array" aca="1" ref="BL720" ca="1">IF($B720=BL$85-1, BL$84, IF(AND($B720&gt;=BL$85, $B720&lt;=BL$86), BL$84*SUMPRODUCT(TRANSPOSE(BL$5:BL$81), Data_TR_USD!$B491:$BZ491, 1/OFFSET(Data_TR_USD!$B$467, BL$88, 0, 1, $B$82)), NA()))</f>
        <v>#N/A</v>
      </c>
      <c r="BM720" s="466" t="e">
        <f t="array" aca="1" ref="BM720" ca="1">IF($B720=BM$85-1, BM$84, IF(AND($B720&gt;=BM$85, $B720&lt;=BM$86), BM$84*SUMPRODUCT(TRANSPOSE(BM$5:BM$81), Data_TR_USD!$B491:$BZ491, 1/OFFSET(Data_TR_USD!$B$467, BM$88, 0, 1, $B$82)), NA()))</f>
        <v>#N/A</v>
      </c>
      <c r="BN720" s="466" t="e">
        <f t="array" aca="1" ref="BN720" ca="1">IF($B720=BN$85-1, BN$84, IF(AND($B720&gt;=BN$85, $B720&lt;=BN$86), BN$84*SUMPRODUCT(TRANSPOSE(BN$5:BN$81), Data_TR_USD!$B491:$BZ491, 1/OFFSET(Data_TR_USD!$B$467, BN$88, 0, 1, $B$82)), NA()))</f>
        <v>#N/A</v>
      </c>
      <c r="BO720" s="466" t="e">
        <f t="array" aca="1" ref="BO720" ca="1">IF($B720=BO$85-1, BO$84, IF(AND($B720&gt;=BO$85, $B720&lt;=BO$86), BO$84*SUMPRODUCT(TRANSPOSE(BO$5:BO$81), Data_TR_USD!$B491:$BZ491, 1/OFFSET(Data_TR_USD!$B$467, BO$88, 0, 1, $B$82)), NA()))</f>
        <v>#N/A</v>
      </c>
      <c r="BP720" s="466" t="e">
        <f t="array" aca="1" ref="BP720" ca="1">IF($B720=BP$85-1, BP$84, IF(AND($B720&gt;=BP$85, $B720&lt;=BP$86), BP$84*SUMPRODUCT(TRANSPOSE(BP$5:BP$81), Data_TR_USD!$B491:$BZ491, 1/OFFSET(Data_TR_USD!$B$467, BP$88, 0, 1, $B$82)), NA()))</f>
        <v>#N/A</v>
      </c>
      <c r="BQ720" s="466" t="e">
        <f t="array" aca="1" ref="BQ720" ca="1">IF($B720=BQ$85-1, BQ$84, IF(AND($B720&gt;=BQ$85, $B720&lt;=BQ$86), BQ$84*SUMPRODUCT(TRANSPOSE(BQ$5:BQ$81), Data_TR_USD!$B491:$BZ491, 1/OFFSET(Data_TR_USD!$B$467, BQ$88, 0, 1, $B$82)), NA()))</f>
        <v>#N/A</v>
      </c>
      <c r="BR720" s="466" t="e">
        <f t="array" aca="1" ref="BR720" ca="1">IF($B720=BR$85-1, BR$84, IF(AND($B720&gt;=BR$85, $B720&lt;=BR$86), BR$84*SUMPRODUCT(TRANSPOSE(BR$5:BR$81), Data_TR_USD!$B491:$BZ491, 1/OFFSET(Data_TR_USD!$B$467, BR$88, 0, 1, $B$82)), NA()))</f>
        <v>#N/A</v>
      </c>
      <c r="BS720" s="466" t="e">
        <f t="array" aca="1" ref="BS720" ca="1">IF($B720=BS$85-1, BS$84, IF(AND($B720&gt;=BS$85, $B720&lt;=BS$86), BS$84*SUMPRODUCT(TRANSPOSE(BS$5:BS$81), Data_TR_USD!$B491:$BZ491, 1/OFFSET(Data_TR_USD!$B$467, BS$88, 0, 1, $B$82)), NA()))</f>
        <v>#N/A</v>
      </c>
    </row>
    <row r="721" spans="2:71">
      <c r="B721" s="48">
        <f t="shared" si="1087"/>
        <v>1895</v>
      </c>
      <c r="E721" s="52"/>
      <c r="M721" s="466" t="e">
        <f t="array" aca="1" ref="M721" ca="1">IF($B721=M$85-1, M$84, IF(AND($B721&gt;=M$85, $B721&lt;=M$86), M$84*SUMPRODUCT(TRANSPOSE(M$5:M$81), Data_TR_USD!$B492:$BZ492, 1/OFFSET(Data_TR_USD!$B$467, M$88, 0, 1, $B$82)), NA()))</f>
        <v>#N/A</v>
      </c>
      <c r="N721" s="466" t="e">
        <f t="array" aca="1" ref="N721" ca="1">IF($B721=N$85-1, N$84, IF(AND($B721&gt;=N$85, $B721&lt;=N$86), N$84*SUMPRODUCT(TRANSPOSE(N$5:N$81), Data_TR_USD!$B492:$BZ492, 1/OFFSET(Data_TR_USD!$B$467, N$88, 0, 1, $B$82)), NA()))</f>
        <v>#N/A</v>
      </c>
      <c r="X721" s="466" t="e">
        <f t="array" aca="1" ref="X721" ca="1">IF($B721=X$85-1, X$84, IF(AND($B721&gt;=X$85, $B721&lt;=X$86), X$84*SUMPRODUCT(TRANSPOSE(X$5:X$81), Data_TR_USD!$B492:$BZ492, 1/OFFSET(Data_TR_USD!$B$467, X$88, 0, 1, $B$82)), NA()))</f>
        <v>#N/A</v>
      </c>
      <c r="Y721" s="466" t="e">
        <f t="array" aca="1" ref="Y721" ca="1">IF($B721=Y$85-1, Y$84, IF(AND($B721&gt;=Y$85, $B721&lt;=Y$86), Y$84*SUMPRODUCT(TRANSPOSE(Y$5:Y$81), Data_TR_USD!$B492:$BZ492, 1/OFFSET(Data_TR_USD!$B$467, Y$88, 0, 1, $B$82)), NA()))</f>
        <v>#N/A</v>
      </c>
      <c r="AA721" s="466" t="e">
        <f t="array" aca="1" ref="AA721" ca="1">IF($B721=AA$85-1, AA$84, IF(AND($B721&gt;=AA$85, $B721&lt;=AA$86), AA$84*SUMPRODUCT(TRANSPOSE(AA$5:AA$81), Data_TR_USD!$B492:$BZ492, 1/OFFSET(Data_TR_USD!$B$467, AA$88, 0, 1, $B$82)), NA()))</f>
        <v>#N/A</v>
      </c>
      <c r="AB721" s="466" t="e">
        <f t="array" aca="1" ref="AB721" ca="1">IF($B721=AB$85-1, AB$84, IF(AND($B721&gt;=AB$85, $B721&lt;=AB$86), AB$84*SUMPRODUCT(TRANSPOSE(AB$5:AB$81), Data_TR_USD!$B492:$BZ492, 1/OFFSET(Data_TR_USD!$B$467, AB$88, 0, 1, $B$82)), NA()))</f>
        <v>#N/A</v>
      </c>
      <c r="AC721" s="466" t="e">
        <f t="array" aca="1" ref="AC721" ca="1">IF($B721=AC$85-1, AC$84, IF(AND($B721&gt;=AC$85, $B721&lt;=AC$86), AC$84*SUMPRODUCT(TRANSPOSE(AC$5:AC$81), Data_TR_USD!$B492:$BZ492, 1/OFFSET(Data_TR_USD!$B$467, AC$88, 0, 1, $B$82)), NA()))</f>
        <v>#N/A</v>
      </c>
      <c r="AD721" s="466" t="e">
        <f t="array" aca="1" ref="AD721" ca="1">IF($B721=AD$85-1, AD$84, IF(AND($B721&gt;=AD$85, $B721&lt;=AD$86), AD$84*SUMPRODUCT(TRANSPOSE(AD$5:AD$81), Data_TR_USD!$B492:$BZ492, 1/OFFSET(Data_TR_USD!$B$467, AD$88, 0, 1, $B$82)), NA()))</f>
        <v>#N/A</v>
      </c>
      <c r="AE721" s="466" t="e">
        <f t="array" aca="1" ref="AE721" ca="1">IF($B721=AE$85-1, AE$84, IF(AND($B721&gt;=AE$85, $B721&lt;=AE$86), AE$84*SUMPRODUCT(TRANSPOSE(AE$5:AE$81), Data_TR_USD!$B492:$BZ492, 1/OFFSET(Data_TR_USD!$B$467, AE$88, 0, 1, $B$82)), NA()))</f>
        <v>#N/A</v>
      </c>
      <c r="AG721" s="466" t="e">
        <f t="array" aca="1" ref="AG721" ca="1">IF($B721=AG$85-1, AG$84, IF(AND($B721&gt;=AG$85, $B721&lt;=AG$86), AG$84*SUMPRODUCT(TRANSPOSE(AG$5:AG$81), Data_TR_USD!$B492:$BZ492, 1/OFFSET(Data_TR_USD!$B$467, AG$88, 0, 1, $B$82)), NA()))</f>
        <v>#N/A</v>
      </c>
      <c r="AM721" s="466" t="e">
        <f t="array" aca="1" ref="AM721" ca="1">IF($B721=AM$85-1, AM$84, IF(AND($B721&gt;=AM$85, $B721&lt;=AM$86), AM$84*SUMPRODUCT(TRANSPOSE(AM$5:AM$81), Data_TR_USD!$B492:$BZ492, 1/OFFSET(Data_TR_USD!$B$467, AM$88, 0, 1, $B$82)), NA()))</f>
        <v>#N/A</v>
      </c>
      <c r="AN721" s="466" t="e">
        <f t="array" aca="1" ref="AN721" ca="1">IF($B721=AN$85-1, AN$84, IF(AND($B721&gt;=AN$85, $B721&lt;=AN$86), AN$84*SUMPRODUCT(TRANSPOSE(AN$5:AN$81), Data_TR_USD!$B492:$BZ492, 1/OFFSET(Data_TR_USD!$B$467, AN$88, 0, 1, $B$82)), NA()))</f>
        <v>#N/A</v>
      </c>
      <c r="AO721" s="466" t="e">
        <f t="array" aca="1" ref="AO721" ca="1">IF($B721=AO$85-1, AO$84, IF(AND($B721&gt;=AO$85, $B721&lt;=AO$86), AO$84*SUMPRODUCT(TRANSPOSE(AO$5:AO$81), Data_TR_USD!$B492:$BZ492, 1/OFFSET(Data_TR_USD!$B$467, AO$88, 0, 1, $B$82)), NA()))</f>
        <v>#N/A</v>
      </c>
      <c r="AP721" s="466" t="e">
        <f t="array" aca="1" ref="AP721" ca="1">IF($B721=AP$85-1, AP$84, IF(AND($B721&gt;=AP$85, $B721&lt;=AP$86), AP$84*SUMPRODUCT(TRANSPOSE(AP$5:AP$81), Data_TR_USD!$B492:$BZ492, 1/OFFSET(Data_TR_USD!$B$467, AP$88, 0, 1, $B$82)), NA()))</f>
        <v>#N/A</v>
      </c>
      <c r="AQ721" s="466" t="e">
        <f t="array" aca="1" ref="AQ721" ca="1">IF($B721=AQ$85-1, AQ$84, IF(AND($B721&gt;=AQ$85, $B721&lt;=AQ$86), AQ$84*SUMPRODUCT(TRANSPOSE(AQ$5:AQ$81), Data_TR_USD!$B492:$BZ492, 1/OFFSET(Data_TR_USD!$B$467, AQ$88, 0, 1, $B$82)), NA()))</f>
        <v>#N/A</v>
      </c>
      <c r="AS721" s="466" t="e">
        <f t="array" aca="1" ref="AS721" ca="1">IF($B721=AS$85-1, AS$84, IF(AND($B721&gt;=AS$85, $B721&lt;=AS$86), AS$84*SUMPRODUCT(TRANSPOSE(AS$5:AS$81), Data_TR_USD!$B492:$BZ492, 1/OFFSET(Data_TR_USD!$B$467, AS$88, 0, 1, $B$82)), NA()))</f>
        <v>#N/A</v>
      </c>
      <c r="AU721" s="466" t="e">
        <f t="array" aca="1" ref="AU721" ca="1">IF($B721=AU$85-1, AU$84, IF(AND($B721&gt;=AU$85, $B721&lt;=AU$86), AU$84*SUMPRODUCT(TRANSPOSE(AU$5:AU$81), Data_TR_USD!$B492:$BZ492, 1/OFFSET(Data_TR_USD!$B$467, AU$88, 0, 1, $B$82)), NA()))</f>
        <v>#N/A</v>
      </c>
      <c r="AV721" s="466" t="e">
        <f t="array" aca="1" ref="AV721" ca="1">IF($B721=AV$85-1, AV$84, IF(AND($B721&gt;=AV$85, $B721&lt;=AV$86), AV$84*SUMPRODUCT(TRANSPOSE(AV$5:AV$81), Data_TR_USD!$B492:$BZ492, 1/OFFSET(Data_TR_USD!$B$467, AV$88, 0, 1, $B$82)), NA()))</f>
        <v>#N/A</v>
      </c>
      <c r="AW721" s="466" t="e">
        <f t="array" aca="1" ref="AW721" ca="1">IF($B721=AW$85-1, AW$84, IF(AND($B721&gt;=AW$85, $B721&lt;=AW$86), AW$84*SUMPRODUCT(TRANSPOSE(AW$5:AW$81), Data_TR_USD!$B492:$BZ492, 1/OFFSET(Data_TR_USD!$B$467, AW$88, 0, 1, $B$82)), NA()))</f>
        <v>#N/A</v>
      </c>
      <c r="AX721" s="466" t="e">
        <f t="array" aca="1" ref="AX721" ca="1">IF($B721=AX$85-1, AX$84, IF(AND($B721&gt;=AX$85, $B721&lt;=AX$86), AX$84*SUMPRODUCT(TRANSPOSE(AX$5:AX$81), Data_TR_USD!$B492:$BZ492, 1/OFFSET(Data_TR_USD!$B$467, AX$88, 0, 1, $B$82)), NA()))</f>
        <v>#N/A</v>
      </c>
      <c r="AY721" s="466" t="e">
        <f t="array" aca="1" ref="AY721" ca="1">IF($B721=AY$85-1, AY$84, IF(AND($B721&gt;=AY$85, $B721&lt;=AY$86), AY$84*SUMPRODUCT(TRANSPOSE(AY$5:AY$81), Data_TR_USD!$B492:$BZ492, 1/OFFSET(Data_TR_USD!$B$467, AY$88, 0, 1, $B$82)), NA()))</f>
        <v>#N/A</v>
      </c>
      <c r="AZ721" s="466" t="e">
        <f t="array" aca="1" ref="AZ721" ca="1">IF($B721=AZ$85-1, AZ$84, IF(AND($B721&gt;=AZ$85, $B721&lt;=AZ$86), AZ$84*SUMPRODUCT(TRANSPOSE(AZ$5:AZ$81), Data_TR_USD!$B492:$BZ492, 1/OFFSET(Data_TR_USD!$B$467, AZ$88, 0, 1, $B$82)), NA()))</f>
        <v>#N/A</v>
      </c>
      <c r="BA721" s="466" t="e">
        <f t="array" aca="1" ref="BA721" ca="1">IF($B721=BA$85-1, BA$84, IF(AND($B721&gt;=BA$85, $B721&lt;=BA$86), BA$84*SUMPRODUCT(TRANSPOSE(BA$5:BA$81), Data_TR_USD!$B492:$BZ492, 1/OFFSET(Data_TR_USD!$B$467, BA$88, 0, 1, $B$82)), NA()))</f>
        <v>#N/A</v>
      </c>
      <c r="BB721" s="466" t="e">
        <f t="array" aca="1" ref="BB721" ca="1">IF($B721=BB$85-1, BB$84, IF(AND($B721&gt;=BB$85, $B721&lt;=BB$86), BB$84*SUMPRODUCT(TRANSPOSE(BB$5:BB$81), Data_TR_USD!$B492:$BZ492, 1/OFFSET(Data_TR_USD!$B$467, BB$88, 0, 1, $B$82)), NA()))</f>
        <v>#N/A</v>
      </c>
      <c r="BC721" s="466" t="e">
        <f t="array" aca="1" ref="BC721" ca="1">IF($B721=BC$85-1, BC$84, IF(AND($B721&gt;=BC$85, $B721&lt;=BC$86), BC$84*SUMPRODUCT(TRANSPOSE(BC$5:BC$81), Data_TR_USD!$B492:$BZ492, 1/OFFSET(Data_TR_USD!$B$467, BC$88, 0, 1, $B$82)), NA()))</f>
        <v>#N/A</v>
      </c>
      <c r="BD721" s="466" t="e">
        <f t="array" aca="1" ref="BD721" ca="1">IF($B721=BD$85-1, BD$84, IF(AND($B721&gt;=BD$85, $B721&lt;=BD$86), BD$84*SUMPRODUCT(TRANSPOSE(BD$5:BD$81), Data_TR_USD!$B492:$BZ492, 1/OFFSET(Data_TR_USD!$B$467, BD$88, 0, 1, $B$82)), NA()))</f>
        <v>#N/A</v>
      </c>
      <c r="BE721" s="466" t="e">
        <f t="array" aca="1" ref="BE721" ca="1">IF($B721=BE$85-1, BE$84, IF(AND($B721&gt;=BE$85, $B721&lt;=BE$86), BE$84*SUMPRODUCT(TRANSPOSE(BE$5:BE$81), Data_TR_USD!$B492:$BZ492, 1/OFFSET(Data_TR_USD!$B$467, BE$88, 0, 1, $B$82)), NA()))</f>
        <v>#N/A</v>
      </c>
      <c r="BF721" s="466" t="e">
        <f t="array" aca="1" ref="BF721" ca="1">IF($B721=BF$85-1, BF$84, IF(AND($B721&gt;=BF$85, $B721&lt;=BF$86), BF$84*SUMPRODUCT(TRANSPOSE(BF$5:BF$81), Data_TR_USD!$B492:$BZ492, 1/OFFSET(Data_TR_USD!$B$467, BF$88, 0, 1, $B$82)), NA()))</f>
        <v>#N/A</v>
      </c>
      <c r="BG721" s="466" t="e">
        <f t="array" aca="1" ref="BG721" ca="1">IF($B721=BG$85-1, BG$84, IF(AND($B721&gt;=BG$85, $B721&lt;=BG$86), BG$84*SUMPRODUCT(TRANSPOSE(BG$5:BG$81), Data_TR_USD!$B492:$BZ492, 1/OFFSET(Data_TR_USD!$B$467, BG$88, 0, 1, $B$82)), NA()))</f>
        <v>#N/A</v>
      </c>
      <c r="BH721" s="466" t="e">
        <f t="array" aca="1" ref="BH721" ca="1">IF($B721=BH$85-1, BH$84, IF(AND($B721&gt;=BH$85, $B721&lt;=BH$86), BH$84*SUMPRODUCT(TRANSPOSE(BH$5:BH$81), Data_TR_USD!$B492:$BZ492, 1/OFFSET(Data_TR_USD!$B$467, BH$88, 0, 1, $B$82)), NA()))</f>
        <v>#N/A</v>
      </c>
      <c r="BI721" s="466" t="e">
        <f t="array" aca="1" ref="BI721" ca="1">IF($B721=BI$85-1, BI$84, IF(AND($B721&gt;=BI$85, $B721&lt;=BI$86), BI$84*SUMPRODUCT(TRANSPOSE(BI$5:BI$81), Data_TR_USD!$B492:$BZ492, 1/OFFSET(Data_TR_USD!$B$467, BI$88, 0, 1, $B$82)), NA()))</f>
        <v>#N/A</v>
      </c>
      <c r="BJ721" s="466" t="e">
        <f t="array" aca="1" ref="BJ721" ca="1">IF($B721=BJ$85-1, BJ$84, IF(AND($B721&gt;=BJ$85, $B721&lt;=BJ$86), BJ$84*SUMPRODUCT(TRANSPOSE(BJ$5:BJ$81), Data_TR_USD!$B492:$BZ492, 1/OFFSET(Data_TR_USD!$B$467, BJ$88, 0, 1, $B$82)), NA()))</f>
        <v>#N/A</v>
      </c>
      <c r="BK721" s="466" t="e">
        <f t="array" aca="1" ref="BK721" ca="1">IF($B721=BK$85-1, BK$84, IF(AND($B721&gt;=BK$85, $B721&lt;=BK$86), BK$84*SUMPRODUCT(TRANSPOSE(BK$5:BK$81), Data_TR_USD!$B492:$BZ492, 1/OFFSET(Data_TR_USD!$B$467, BK$88, 0, 1, $B$82)), NA()))</f>
        <v>#N/A</v>
      </c>
      <c r="BL721" s="466" t="e">
        <f t="array" aca="1" ref="BL721" ca="1">IF($B721=BL$85-1, BL$84, IF(AND($B721&gt;=BL$85, $B721&lt;=BL$86), BL$84*SUMPRODUCT(TRANSPOSE(BL$5:BL$81), Data_TR_USD!$B492:$BZ492, 1/OFFSET(Data_TR_USD!$B$467, BL$88, 0, 1, $B$82)), NA()))</f>
        <v>#N/A</v>
      </c>
      <c r="BM721" s="466" t="e">
        <f t="array" aca="1" ref="BM721" ca="1">IF($B721=BM$85-1, BM$84, IF(AND($B721&gt;=BM$85, $B721&lt;=BM$86), BM$84*SUMPRODUCT(TRANSPOSE(BM$5:BM$81), Data_TR_USD!$B492:$BZ492, 1/OFFSET(Data_TR_USD!$B$467, BM$88, 0, 1, $B$82)), NA()))</f>
        <v>#N/A</v>
      </c>
      <c r="BN721" s="466" t="e">
        <f t="array" aca="1" ref="BN721" ca="1">IF($B721=BN$85-1, BN$84, IF(AND($B721&gt;=BN$85, $B721&lt;=BN$86), BN$84*SUMPRODUCT(TRANSPOSE(BN$5:BN$81), Data_TR_USD!$B492:$BZ492, 1/OFFSET(Data_TR_USD!$B$467, BN$88, 0, 1, $B$82)), NA()))</f>
        <v>#N/A</v>
      </c>
      <c r="BO721" s="466" t="e">
        <f t="array" aca="1" ref="BO721" ca="1">IF($B721=BO$85-1, BO$84, IF(AND($B721&gt;=BO$85, $B721&lt;=BO$86), BO$84*SUMPRODUCT(TRANSPOSE(BO$5:BO$81), Data_TR_USD!$B492:$BZ492, 1/OFFSET(Data_TR_USD!$B$467, BO$88, 0, 1, $B$82)), NA()))</f>
        <v>#N/A</v>
      </c>
      <c r="BP721" s="466" t="e">
        <f t="array" aca="1" ref="BP721" ca="1">IF($B721=BP$85-1, BP$84, IF(AND($B721&gt;=BP$85, $B721&lt;=BP$86), BP$84*SUMPRODUCT(TRANSPOSE(BP$5:BP$81), Data_TR_USD!$B492:$BZ492, 1/OFFSET(Data_TR_USD!$B$467, BP$88, 0, 1, $B$82)), NA()))</f>
        <v>#N/A</v>
      </c>
      <c r="BQ721" s="466" t="e">
        <f t="array" aca="1" ref="BQ721" ca="1">IF($B721=BQ$85-1, BQ$84, IF(AND($B721&gt;=BQ$85, $B721&lt;=BQ$86), BQ$84*SUMPRODUCT(TRANSPOSE(BQ$5:BQ$81), Data_TR_USD!$B492:$BZ492, 1/OFFSET(Data_TR_USD!$B$467, BQ$88, 0, 1, $B$82)), NA()))</f>
        <v>#N/A</v>
      </c>
      <c r="BR721" s="466" t="e">
        <f t="array" aca="1" ref="BR721" ca="1">IF($B721=BR$85-1, BR$84, IF(AND($B721&gt;=BR$85, $B721&lt;=BR$86), BR$84*SUMPRODUCT(TRANSPOSE(BR$5:BR$81), Data_TR_USD!$B492:$BZ492, 1/OFFSET(Data_TR_USD!$B$467, BR$88, 0, 1, $B$82)), NA()))</f>
        <v>#N/A</v>
      </c>
      <c r="BS721" s="466" t="e">
        <f t="array" aca="1" ref="BS721" ca="1">IF($B721=BS$85-1, BS$84, IF(AND($B721&gt;=BS$85, $B721&lt;=BS$86), BS$84*SUMPRODUCT(TRANSPOSE(BS$5:BS$81), Data_TR_USD!$B492:$BZ492, 1/OFFSET(Data_TR_USD!$B$467, BS$88, 0, 1, $B$82)), NA()))</f>
        <v>#N/A</v>
      </c>
    </row>
    <row r="722" spans="2:71">
      <c r="B722" s="48">
        <f t="shared" si="1087"/>
        <v>1896</v>
      </c>
      <c r="E722" s="52"/>
      <c r="M722" s="466" t="e">
        <f t="array" aca="1" ref="M722" ca="1">IF($B722=M$85-1, M$84, IF(AND($B722&gt;=M$85, $B722&lt;=M$86), M$84*SUMPRODUCT(TRANSPOSE(M$5:M$81), Data_TR_USD!$B493:$BZ493, 1/OFFSET(Data_TR_USD!$B$467, M$88, 0, 1, $B$82)), NA()))</f>
        <v>#N/A</v>
      </c>
      <c r="N722" s="466" t="e">
        <f t="array" aca="1" ref="N722" ca="1">IF($B722=N$85-1, N$84, IF(AND($B722&gt;=N$85, $B722&lt;=N$86), N$84*SUMPRODUCT(TRANSPOSE(N$5:N$81), Data_TR_USD!$B493:$BZ493, 1/OFFSET(Data_TR_USD!$B$467, N$88, 0, 1, $B$82)), NA()))</f>
        <v>#N/A</v>
      </c>
      <c r="X722" s="466" t="e">
        <f t="array" aca="1" ref="X722" ca="1">IF($B722=X$85-1, X$84, IF(AND($B722&gt;=X$85, $B722&lt;=X$86), X$84*SUMPRODUCT(TRANSPOSE(X$5:X$81), Data_TR_USD!$B493:$BZ493, 1/OFFSET(Data_TR_USD!$B$467, X$88, 0, 1, $B$82)), NA()))</f>
        <v>#N/A</v>
      </c>
      <c r="Y722" s="466" t="e">
        <f t="array" aca="1" ref="Y722" ca="1">IF($B722=Y$85-1, Y$84, IF(AND($B722&gt;=Y$85, $B722&lt;=Y$86), Y$84*SUMPRODUCT(TRANSPOSE(Y$5:Y$81), Data_TR_USD!$B493:$BZ493, 1/OFFSET(Data_TR_USD!$B$467, Y$88, 0, 1, $B$82)), NA()))</f>
        <v>#N/A</v>
      </c>
      <c r="AA722" s="466" t="e">
        <f t="array" aca="1" ref="AA722" ca="1">IF($B722=AA$85-1, AA$84, IF(AND($B722&gt;=AA$85, $B722&lt;=AA$86), AA$84*SUMPRODUCT(TRANSPOSE(AA$5:AA$81), Data_TR_USD!$B493:$BZ493, 1/OFFSET(Data_TR_USD!$B$467, AA$88, 0, 1, $B$82)), NA()))</f>
        <v>#N/A</v>
      </c>
      <c r="AB722" s="466" t="e">
        <f t="array" aca="1" ref="AB722" ca="1">IF($B722=AB$85-1, AB$84, IF(AND($B722&gt;=AB$85, $B722&lt;=AB$86), AB$84*SUMPRODUCT(TRANSPOSE(AB$5:AB$81), Data_TR_USD!$B493:$BZ493, 1/OFFSET(Data_TR_USD!$B$467, AB$88, 0, 1, $B$82)), NA()))</f>
        <v>#N/A</v>
      </c>
      <c r="AC722" s="466" t="e">
        <f t="array" aca="1" ref="AC722" ca="1">IF($B722=AC$85-1, AC$84, IF(AND($B722&gt;=AC$85, $B722&lt;=AC$86), AC$84*SUMPRODUCT(TRANSPOSE(AC$5:AC$81), Data_TR_USD!$B493:$BZ493, 1/OFFSET(Data_TR_USD!$B$467, AC$88, 0, 1, $B$82)), NA()))</f>
        <v>#N/A</v>
      </c>
      <c r="AD722" s="466" t="e">
        <f t="array" aca="1" ref="AD722" ca="1">IF($B722=AD$85-1, AD$84, IF(AND($B722&gt;=AD$85, $B722&lt;=AD$86), AD$84*SUMPRODUCT(TRANSPOSE(AD$5:AD$81), Data_TR_USD!$B493:$BZ493, 1/OFFSET(Data_TR_USD!$B$467, AD$88, 0, 1, $B$82)), NA()))</f>
        <v>#N/A</v>
      </c>
      <c r="AE722" s="466" t="e">
        <f t="array" aca="1" ref="AE722" ca="1">IF($B722=AE$85-1, AE$84, IF(AND($B722&gt;=AE$85, $B722&lt;=AE$86), AE$84*SUMPRODUCT(TRANSPOSE(AE$5:AE$81), Data_TR_USD!$B493:$BZ493, 1/OFFSET(Data_TR_USD!$B$467, AE$88, 0, 1, $B$82)), NA()))</f>
        <v>#N/A</v>
      </c>
      <c r="AG722" s="466" t="e">
        <f t="array" aca="1" ref="AG722" ca="1">IF($B722=AG$85-1, AG$84, IF(AND($B722&gt;=AG$85, $B722&lt;=AG$86), AG$84*SUMPRODUCT(TRANSPOSE(AG$5:AG$81), Data_TR_USD!$B493:$BZ493, 1/OFFSET(Data_TR_USD!$B$467, AG$88, 0, 1, $B$82)), NA()))</f>
        <v>#N/A</v>
      </c>
      <c r="AM722" s="466" t="e">
        <f t="array" aca="1" ref="AM722" ca="1">IF($B722=AM$85-1, AM$84, IF(AND($B722&gt;=AM$85, $B722&lt;=AM$86), AM$84*SUMPRODUCT(TRANSPOSE(AM$5:AM$81), Data_TR_USD!$B493:$BZ493, 1/OFFSET(Data_TR_USD!$B$467, AM$88, 0, 1, $B$82)), NA()))</f>
        <v>#N/A</v>
      </c>
      <c r="AN722" s="466" t="e">
        <f t="array" aca="1" ref="AN722" ca="1">IF($B722=AN$85-1, AN$84, IF(AND($B722&gt;=AN$85, $B722&lt;=AN$86), AN$84*SUMPRODUCT(TRANSPOSE(AN$5:AN$81), Data_TR_USD!$B493:$BZ493, 1/OFFSET(Data_TR_USD!$B$467, AN$88, 0, 1, $B$82)), NA()))</f>
        <v>#N/A</v>
      </c>
      <c r="AO722" s="466" t="e">
        <f t="array" aca="1" ref="AO722" ca="1">IF($B722=AO$85-1, AO$84, IF(AND($B722&gt;=AO$85, $B722&lt;=AO$86), AO$84*SUMPRODUCT(TRANSPOSE(AO$5:AO$81), Data_TR_USD!$B493:$BZ493, 1/OFFSET(Data_TR_USD!$B$467, AO$88, 0, 1, $B$82)), NA()))</f>
        <v>#N/A</v>
      </c>
      <c r="AP722" s="466" t="e">
        <f t="array" aca="1" ref="AP722" ca="1">IF($B722=AP$85-1, AP$84, IF(AND($B722&gt;=AP$85, $B722&lt;=AP$86), AP$84*SUMPRODUCT(TRANSPOSE(AP$5:AP$81), Data_TR_USD!$B493:$BZ493, 1/OFFSET(Data_TR_USD!$B$467, AP$88, 0, 1, $B$82)), NA()))</f>
        <v>#N/A</v>
      </c>
      <c r="AQ722" s="466" t="e">
        <f t="array" aca="1" ref="AQ722" ca="1">IF($B722=AQ$85-1, AQ$84, IF(AND($B722&gt;=AQ$85, $B722&lt;=AQ$86), AQ$84*SUMPRODUCT(TRANSPOSE(AQ$5:AQ$81), Data_TR_USD!$B493:$BZ493, 1/OFFSET(Data_TR_USD!$B$467, AQ$88, 0, 1, $B$82)), NA()))</f>
        <v>#N/A</v>
      </c>
      <c r="AS722" s="466" t="e">
        <f t="array" aca="1" ref="AS722" ca="1">IF($B722=AS$85-1, AS$84, IF(AND($B722&gt;=AS$85, $B722&lt;=AS$86), AS$84*SUMPRODUCT(TRANSPOSE(AS$5:AS$81), Data_TR_USD!$B493:$BZ493, 1/OFFSET(Data_TR_USD!$B$467, AS$88, 0, 1, $B$82)), NA()))</f>
        <v>#N/A</v>
      </c>
      <c r="AU722" s="466" t="e">
        <f t="array" aca="1" ref="AU722" ca="1">IF($B722=AU$85-1, AU$84, IF(AND($B722&gt;=AU$85, $B722&lt;=AU$86), AU$84*SUMPRODUCT(TRANSPOSE(AU$5:AU$81), Data_TR_USD!$B493:$BZ493, 1/OFFSET(Data_TR_USD!$B$467, AU$88, 0, 1, $B$82)), NA()))</f>
        <v>#N/A</v>
      </c>
      <c r="AV722" s="466" t="e">
        <f t="array" aca="1" ref="AV722" ca="1">IF($B722=AV$85-1, AV$84, IF(AND($B722&gt;=AV$85, $B722&lt;=AV$86), AV$84*SUMPRODUCT(TRANSPOSE(AV$5:AV$81), Data_TR_USD!$B493:$BZ493, 1/OFFSET(Data_TR_USD!$B$467, AV$88, 0, 1, $B$82)), NA()))</f>
        <v>#N/A</v>
      </c>
      <c r="AW722" s="466" t="e">
        <f t="array" aca="1" ref="AW722" ca="1">IF($B722=AW$85-1, AW$84, IF(AND($B722&gt;=AW$85, $B722&lt;=AW$86), AW$84*SUMPRODUCT(TRANSPOSE(AW$5:AW$81), Data_TR_USD!$B493:$BZ493, 1/OFFSET(Data_TR_USD!$B$467, AW$88, 0, 1, $B$82)), NA()))</f>
        <v>#N/A</v>
      </c>
      <c r="AX722" s="466" t="e">
        <f t="array" aca="1" ref="AX722" ca="1">IF($B722=AX$85-1, AX$84, IF(AND($B722&gt;=AX$85, $B722&lt;=AX$86), AX$84*SUMPRODUCT(TRANSPOSE(AX$5:AX$81), Data_TR_USD!$B493:$BZ493, 1/OFFSET(Data_TR_USD!$B$467, AX$88, 0, 1, $B$82)), NA()))</f>
        <v>#N/A</v>
      </c>
      <c r="AY722" s="466" t="e">
        <f t="array" aca="1" ref="AY722" ca="1">IF($B722=AY$85-1, AY$84, IF(AND($B722&gt;=AY$85, $B722&lt;=AY$86), AY$84*SUMPRODUCT(TRANSPOSE(AY$5:AY$81), Data_TR_USD!$B493:$BZ493, 1/OFFSET(Data_TR_USD!$B$467, AY$88, 0, 1, $B$82)), NA()))</f>
        <v>#N/A</v>
      </c>
      <c r="AZ722" s="466" t="e">
        <f t="array" aca="1" ref="AZ722" ca="1">IF($B722=AZ$85-1, AZ$84, IF(AND($B722&gt;=AZ$85, $B722&lt;=AZ$86), AZ$84*SUMPRODUCT(TRANSPOSE(AZ$5:AZ$81), Data_TR_USD!$B493:$BZ493, 1/OFFSET(Data_TR_USD!$B$467, AZ$88, 0, 1, $B$82)), NA()))</f>
        <v>#N/A</v>
      </c>
      <c r="BA722" s="466" t="e">
        <f t="array" aca="1" ref="BA722" ca="1">IF($B722=BA$85-1, BA$84, IF(AND($B722&gt;=BA$85, $B722&lt;=BA$86), BA$84*SUMPRODUCT(TRANSPOSE(BA$5:BA$81), Data_TR_USD!$B493:$BZ493, 1/OFFSET(Data_TR_USD!$B$467, BA$88, 0, 1, $B$82)), NA()))</f>
        <v>#N/A</v>
      </c>
      <c r="BB722" s="466" t="e">
        <f t="array" aca="1" ref="BB722" ca="1">IF($B722=BB$85-1, BB$84, IF(AND($B722&gt;=BB$85, $B722&lt;=BB$86), BB$84*SUMPRODUCT(TRANSPOSE(BB$5:BB$81), Data_TR_USD!$B493:$BZ493, 1/OFFSET(Data_TR_USD!$B$467, BB$88, 0, 1, $B$82)), NA()))</f>
        <v>#N/A</v>
      </c>
      <c r="BC722" s="466" t="e">
        <f t="array" aca="1" ref="BC722" ca="1">IF($B722=BC$85-1, BC$84, IF(AND($B722&gt;=BC$85, $B722&lt;=BC$86), BC$84*SUMPRODUCT(TRANSPOSE(BC$5:BC$81), Data_TR_USD!$B493:$BZ493, 1/OFFSET(Data_TR_USD!$B$467, BC$88, 0, 1, $B$82)), NA()))</f>
        <v>#N/A</v>
      </c>
      <c r="BD722" s="466" t="e">
        <f t="array" aca="1" ref="BD722" ca="1">IF($B722=BD$85-1, BD$84, IF(AND($B722&gt;=BD$85, $B722&lt;=BD$86), BD$84*SUMPRODUCT(TRANSPOSE(BD$5:BD$81), Data_TR_USD!$B493:$BZ493, 1/OFFSET(Data_TR_USD!$B$467, BD$88, 0, 1, $B$82)), NA()))</f>
        <v>#N/A</v>
      </c>
      <c r="BE722" s="466" t="e">
        <f t="array" aca="1" ref="BE722" ca="1">IF($B722=BE$85-1, BE$84, IF(AND($B722&gt;=BE$85, $B722&lt;=BE$86), BE$84*SUMPRODUCT(TRANSPOSE(BE$5:BE$81), Data_TR_USD!$B493:$BZ493, 1/OFFSET(Data_TR_USD!$B$467, BE$88, 0, 1, $B$82)), NA()))</f>
        <v>#N/A</v>
      </c>
      <c r="BF722" s="466" t="e">
        <f t="array" aca="1" ref="BF722" ca="1">IF($B722=BF$85-1, BF$84, IF(AND($B722&gt;=BF$85, $B722&lt;=BF$86), BF$84*SUMPRODUCT(TRANSPOSE(BF$5:BF$81), Data_TR_USD!$B493:$BZ493, 1/OFFSET(Data_TR_USD!$B$467, BF$88, 0, 1, $B$82)), NA()))</f>
        <v>#N/A</v>
      </c>
      <c r="BG722" s="466" t="e">
        <f t="array" aca="1" ref="BG722" ca="1">IF($B722=BG$85-1, BG$84, IF(AND($B722&gt;=BG$85, $B722&lt;=BG$86), BG$84*SUMPRODUCT(TRANSPOSE(BG$5:BG$81), Data_TR_USD!$B493:$BZ493, 1/OFFSET(Data_TR_USD!$B$467, BG$88, 0, 1, $B$82)), NA()))</f>
        <v>#N/A</v>
      </c>
      <c r="BH722" s="466" t="e">
        <f t="array" aca="1" ref="BH722" ca="1">IF($B722=BH$85-1, BH$84, IF(AND($B722&gt;=BH$85, $B722&lt;=BH$86), BH$84*SUMPRODUCT(TRANSPOSE(BH$5:BH$81), Data_TR_USD!$B493:$BZ493, 1/OFFSET(Data_TR_USD!$B$467, BH$88, 0, 1, $B$82)), NA()))</f>
        <v>#N/A</v>
      </c>
      <c r="BI722" s="466" t="e">
        <f t="array" aca="1" ref="BI722" ca="1">IF($B722=BI$85-1, BI$84, IF(AND($B722&gt;=BI$85, $B722&lt;=BI$86), BI$84*SUMPRODUCT(TRANSPOSE(BI$5:BI$81), Data_TR_USD!$B493:$BZ493, 1/OFFSET(Data_TR_USD!$B$467, BI$88, 0, 1, $B$82)), NA()))</f>
        <v>#N/A</v>
      </c>
      <c r="BJ722" s="466" t="e">
        <f t="array" aca="1" ref="BJ722" ca="1">IF($B722=BJ$85-1, BJ$84, IF(AND($B722&gt;=BJ$85, $B722&lt;=BJ$86), BJ$84*SUMPRODUCT(TRANSPOSE(BJ$5:BJ$81), Data_TR_USD!$B493:$BZ493, 1/OFFSET(Data_TR_USD!$B$467, BJ$88, 0, 1, $B$82)), NA()))</f>
        <v>#N/A</v>
      </c>
      <c r="BK722" s="466" t="e">
        <f t="array" aca="1" ref="BK722" ca="1">IF($B722=BK$85-1, BK$84, IF(AND($B722&gt;=BK$85, $B722&lt;=BK$86), BK$84*SUMPRODUCT(TRANSPOSE(BK$5:BK$81), Data_TR_USD!$B493:$BZ493, 1/OFFSET(Data_TR_USD!$B$467, BK$88, 0, 1, $B$82)), NA()))</f>
        <v>#N/A</v>
      </c>
      <c r="BL722" s="466" t="e">
        <f t="array" aca="1" ref="BL722" ca="1">IF($B722=BL$85-1, BL$84, IF(AND($B722&gt;=BL$85, $B722&lt;=BL$86), BL$84*SUMPRODUCT(TRANSPOSE(BL$5:BL$81), Data_TR_USD!$B493:$BZ493, 1/OFFSET(Data_TR_USD!$B$467, BL$88, 0, 1, $B$82)), NA()))</f>
        <v>#N/A</v>
      </c>
      <c r="BM722" s="466" t="e">
        <f t="array" aca="1" ref="BM722" ca="1">IF($B722=BM$85-1, BM$84, IF(AND($B722&gt;=BM$85, $B722&lt;=BM$86), BM$84*SUMPRODUCT(TRANSPOSE(BM$5:BM$81), Data_TR_USD!$B493:$BZ493, 1/OFFSET(Data_TR_USD!$B$467, BM$88, 0, 1, $B$82)), NA()))</f>
        <v>#N/A</v>
      </c>
      <c r="BN722" s="466" t="e">
        <f t="array" aca="1" ref="BN722" ca="1">IF($B722=BN$85-1, BN$84, IF(AND($B722&gt;=BN$85, $B722&lt;=BN$86), BN$84*SUMPRODUCT(TRANSPOSE(BN$5:BN$81), Data_TR_USD!$B493:$BZ493, 1/OFFSET(Data_TR_USD!$B$467, BN$88, 0, 1, $B$82)), NA()))</f>
        <v>#N/A</v>
      </c>
      <c r="BO722" s="466" t="e">
        <f t="array" aca="1" ref="BO722" ca="1">IF($B722=BO$85-1, BO$84, IF(AND($B722&gt;=BO$85, $B722&lt;=BO$86), BO$84*SUMPRODUCT(TRANSPOSE(BO$5:BO$81), Data_TR_USD!$B493:$BZ493, 1/OFFSET(Data_TR_USD!$B$467, BO$88, 0, 1, $B$82)), NA()))</f>
        <v>#N/A</v>
      </c>
      <c r="BP722" s="466" t="e">
        <f t="array" aca="1" ref="BP722" ca="1">IF($B722=BP$85-1, BP$84, IF(AND($B722&gt;=BP$85, $B722&lt;=BP$86), BP$84*SUMPRODUCT(TRANSPOSE(BP$5:BP$81), Data_TR_USD!$B493:$BZ493, 1/OFFSET(Data_TR_USD!$B$467, BP$88, 0, 1, $B$82)), NA()))</f>
        <v>#N/A</v>
      </c>
      <c r="BQ722" s="466" t="e">
        <f t="array" aca="1" ref="BQ722" ca="1">IF($B722=BQ$85-1, BQ$84, IF(AND($B722&gt;=BQ$85, $B722&lt;=BQ$86), BQ$84*SUMPRODUCT(TRANSPOSE(BQ$5:BQ$81), Data_TR_USD!$B493:$BZ493, 1/OFFSET(Data_TR_USD!$B$467, BQ$88, 0, 1, $B$82)), NA()))</f>
        <v>#N/A</v>
      </c>
      <c r="BR722" s="466" t="e">
        <f t="array" aca="1" ref="BR722" ca="1">IF($B722=BR$85-1, BR$84, IF(AND($B722&gt;=BR$85, $B722&lt;=BR$86), BR$84*SUMPRODUCT(TRANSPOSE(BR$5:BR$81), Data_TR_USD!$B493:$BZ493, 1/OFFSET(Data_TR_USD!$B$467, BR$88, 0, 1, $B$82)), NA()))</f>
        <v>#N/A</v>
      </c>
      <c r="BS722" s="466" t="e">
        <f t="array" aca="1" ref="BS722" ca="1">IF($B722=BS$85-1, BS$84, IF(AND($B722&gt;=BS$85, $B722&lt;=BS$86), BS$84*SUMPRODUCT(TRANSPOSE(BS$5:BS$81), Data_TR_USD!$B493:$BZ493, 1/OFFSET(Data_TR_USD!$B$467, BS$88, 0, 1, $B$82)), NA()))</f>
        <v>#N/A</v>
      </c>
    </row>
    <row r="723" spans="2:71">
      <c r="B723" s="48">
        <f t="shared" si="1087"/>
        <v>1897</v>
      </c>
      <c r="E723" s="52"/>
      <c r="M723" s="466" t="e">
        <f t="array" aca="1" ref="M723" ca="1">IF($B723=M$85-1, M$84, IF(AND($B723&gt;=M$85, $B723&lt;=M$86), M$84*SUMPRODUCT(TRANSPOSE(M$5:M$81), Data_TR_USD!$B494:$BZ494, 1/OFFSET(Data_TR_USD!$B$467, M$88, 0, 1, $B$82)), NA()))</f>
        <v>#N/A</v>
      </c>
      <c r="N723" s="466" t="e">
        <f t="array" aca="1" ref="N723" ca="1">IF($B723=N$85-1, N$84, IF(AND($B723&gt;=N$85, $B723&lt;=N$86), N$84*SUMPRODUCT(TRANSPOSE(N$5:N$81), Data_TR_USD!$B494:$BZ494, 1/OFFSET(Data_TR_USD!$B$467, N$88, 0, 1, $B$82)), NA()))</f>
        <v>#N/A</v>
      </c>
      <c r="X723" s="466" t="e">
        <f t="array" aca="1" ref="X723" ca="1">IF($B723=X$85-1, X$84, IF(AND($B723&gt;=X$85, $B723&lt;=X$86), X$84*SUMPRODUCT(TRANSPOSE(X$5:X$81), Data_TR_USD!$B494:$BZ494, 1/OFFSET(Data_TR_USD!$B$467, X$88, 0, 1, $B$82)), NA()))</f>
        <v>#N/A</v>
      </c>
      <c r="Y723" s="466" t="e">
        <f t="array" aca="1" ref="Y723" ca="1">IF($B723=Y$85-1, Y$84, IF(AND($B723&gt;=Y$85, $B723&lt;=Y$86), Y$84*SUMPRODUCT(TRANSPOSE(Y$5:Y$81), Data_TR_USD!$B494:$BZ494, 1/OFFSET(Data_TR_USD!$B$467, Y$88, 0, 1, $B$82)), NA()))</f>
        <v>#N/A</v>
      </c>
      <c r="AA723" s="466" t="e">
        <f t="array" aca="1" ref="AA723" ca="1">IF($B723=AA$85-1, AA$84, IF(AND($B723&gt;=AA$85, $B723&lt;=AA$86), AA$84*SUMPRODUCT(TRANSPOSE(AA$5:AA$81), Data_TR_USD!$B494:$BZ494, 1/OFFSET(Data_TR_USD!$B$467, AA$88, 0, 1, $B$82)), NA()))</f>
        <v>#N/A</v>
      </c>
      <c r="AB723" s="466" t="e">
        <f t="array" aca="1" ref="AB723" ca="1">IF($B723=AB$85-1, AB$84, IF(AND($B723&gt;=AB$85, $B723&lt;=AB$86), AB$84*SUMPRODUCT(TRANSPOSE(AB$5:AB$81), Data_TR_USD!$B494:$BZ494, 1/OFFSET(Data_TR_USD!$B$467, AB$88, 0, 1, $B$82)), NA()))</f>
        <v>#N/A</v>
      </c>
      <c r="AC723" s="466" t="e">
        <f t="array" aca="1" ref="AC723" ca="1">IF($B723=AC$85-1, AC$84, IF(AND($B723&gt;=AC$85, $B723&lt;=AC$86), AC$84*SUMPRODUCT(TRANSPOSE(AC$5:AC$81), Data_TR_USD!$B494:$BZ494, 1/OFFSET(Data_TR_USD!$B$467, AC$88, 0, 1, $B$82)), NA()))</f>
        <v>#N/A</v>
      </c>
      <c r="AD723" s="466" t="e">
        <f t="array" aca="1" ref="AD723" ca="1">IF($B723=AD$85-1, AD$84, IF(AND($B723&gt;=AD$85, $B723&lt;=AD$86), AD$84*SUMPRODUCT(TRANSPOSE(AD$5:AD$81), Data_TR_USD!$B494:$BZ494, 1/OFFSET(Data_TR_USD!$B$467, AD$88, 0, 1, $B$82)), NA()))</f>
        <v>#N/A</v>
      </c>
      <c r="AE723" s="466" t="e">
        <f t="array" aca="1" ref="AE723" ca="1">IF($B723=AE$85-1, AE$84, IF(AND($B723&gt;=AE$85, $B723&lt;=AE$86), AE$84*SUMPRODUCT(TRANSPOSE(AE$5:AE$81), Data_TR_USD!$B494:$BZ494, 1/OFFSET(Data_TR_USD!$B$467, AE$88, 0, 1, $B$82)), NA()))</f>
        <v>#N/A</v>
      </c>
      <c r="AG723" s="466" t="e">
        <f t="array" aca="1" ref="AG723" ca="1">IF($B723=AG$85-1, AG$84, IF(AND($B723&gt;=AG$85, $B723&lt;=AG$86), AG$84*SUMPRODUCT(TRANSPOSE(AG$5:AG$81), Data_TR_USD!$B494:$BZ494, 1/OFFSET(Data_TR_USD!$B$467, AG$88, 0, 1, $B$82)), NA()))</f>
        <v>#N/A</v>
      </c>
      <c r="AM723" s="466" t="e">
        <f t="array" aca="1" ref="AM723" ca="1">IF($B723=AM$85-1, AM$84, IF(AND($B723&gt;=AM$85, $B723&lt;=AM$86), AM$84*SUMPRODUCT(TRANSPOSE(AM$5:AM$81), Data_TR_USD!$B494:$BZ494, 1/OFFSET(Data_TR_USD!$B$467, AM$88, 0, 1, $B$82)), NA()))</f>
        <v>#N/A</v>
      </c>
      <c r="AN723" s="466" t="e">
        <f t="array" aca="1" ref="AN723" ca="1">IF($B723=AN$85-1, AN$84, IF(AND($B723&gt;=AN$85, $B723&lt;=AN$86), AN$84*SUMPRODUCT(TRANSPOSE(AN$5:AN$81), Data_TR_USD!$B494:$BZ494, 1/OFFSET(Data_TR_USD!$B$467, AN$88, 0, 1, $B$82)), NA()))</f>
        <v>#N/A</v>
      </c>
      <c r="AO723" s="466" t="e">
        <f t="array" aca="1" ref="AO723" ca="1">IF($B723=AO$85-1, AO$84, IF(AND($B723&gt;=AO$85, $B723&lt;=AO$86), AO$84*SUMPRODUCT(TRANSPOSE(AO$5:AO$81), Data_TR_USD!$B494:$BZ494, 1/OFFSET(Data_TR_USD!$B$467, AO$88, 0, 1, $B$82)), NA()))</f>
        <v>#N/A</v>
      </c>
      <c r="AP723" s="466" t="e">
        <f t="array" aca="1" ref="AP723" ca="1">IF($B723=AP$85-1, AP$84, IF(AND($B723&gt;=AP$85, $B723&lt;=AP$86), AP$84*SUMPRODUCT(TRANSPOSE(AP$5:AP$81), Data_TR_USD!$B494:$BZ494, 1/OFFSET(Data_TR_USD!$B$467, AP$88, 0, 1, $B$82)), NA()))</f>
        <v>#N/A</v>
      </c>
      <c r="AQ723" s="466" t="e">
        <f t="array" aca="1" ref="AQ723" ca="1">IF($B723=AQ$85-1, AQ$84, IF(AND($B723&gt;=AQ$85, $B723&lt;=AQ$86), AQ$84*SUMPRODUCT(TRANSPOSE(AQ$5:AQ$81), Data_TR_USD!$B494:$BZ494, 1/OFFSET(Data_TR_USD!$B$467, AQ$88, 0, 1, $B$82)), NA()))</f>
        <v>#N/A</v>
      </c>
      <c r="AS723" s="466" t="e">
        <f t="array" aca="1" ref="AS723" ca="1">IF($B723=AS$85-1, AS$84, IF(AND($B723&gt;=AS$85, $B723&lt;=AS$86), AS$84*SUMPRODUCT(TRANSPOSE(AS$5:AS$81), Data_TR_USD!$B494:$BZ494, 1/OFFSET(Data_TR_USD!$B$467, AS$88, 0, 1, $B$82)), NA()))</f>
        <v>#N/A</v>
      </c>
      <c r="AU723" s="466" t="e">
        <f t="array" aca="1" ref="AU723" ca="1">IF($B723=AU$85-1, AU$84, IF(AND($B723&gt;=AU$85, $B723&lt;=AU$86), AU$84*SUMPRODUCT(TRANSPOSE(AU$5:AU$81), Data_TR_USD!$B494:$BZ494, 1/OFFSET(Data_TR_USD!$B$467, AU$88, 0, 1, $B$82)), NA()))</f>
        <v>#N/A</v>
      </c>
      <c r="AV723" s="466" t="e">
        <f t="array" aca="1" ref="AV723" ca="1">IF($B723=AV$85-1, AV$84, IF(AND($B723&gt;=AV$85, $B723&lt;=AV$86), AV$84*SUMPRODUCT(TRANSPOSE(AV$5:AV$81), Data_TR_USD!$B494:$BZ494, 1/OFFSET(Data_TR_USD!$B$467, AV$88, 0, 1, $B$82)), NA()))</f>
        <v>#N/A</v>
      </c>
      <c r="AW723" s="466" t="e">
        <f t="array" aca="1" ref="AW723" ca="1">IF($B723=AW$85-1, AW$84, IF(AND($B723&gt;=AW$85, $B723&lt;=AW$86), AW$84*SUMPRODUCT(TRANSPOSE(AW$5:AW$81), Data_TR_USD!$B494:$BZ494, 1/OFFSET(Data_TR_USD!$B$467, AW$88, 0, 1, $B$82)), NA()))</f>
        <v>#N/A</v>
      </c>
      <c r="AX723" s="466" t="e">
        <f t="array" aca="1" ref="AX723" ca="1">IF($B723=AX$85-1, AX$84, IF(AND($B723&gt;=AX$85, $B723&lt;=AX$86), AX$84*SUMPRODUCT(TRANSPOSE(AX$5:AX$81), Data_TR_USD!$B494:$BZ494, 1/OFFSET(Data_TR_USD!$B$467, AX$88, 0, 1, $B$82)), NA()))</f>
        <v>#N/A</v>
      </c>
      <c r="AY723" s="466" t="e">
        <f t="array" aca="1" ref="AY723" ca="1">IF($B723=AY$85-1, AY$84, IF(AND($B723&gt;=AY$85, $B723&lt;=AY$86), AY$84*SUMPRODUCT(TRANSPOSE(AY$5:AY$81), Data_TR_USD!$B494:$BZ494, 1/OFFSET(Data_TR_USD!$B$467, AY$88, 0, 1, $B$82)), NA()))</f>
        <v>#N/A</v>
      </c>
      <c r="AZ723" s="466" t="e">
        <f t="array" aca="1" ref="AZ723" ca="1">IF($B723=AZ$85-1, AZ$84, IF(AND($B723&gt;=AZ$85, $B723&lt;=AZ$86), AZ$84*SUMPRODUCT(TRANSPOSE(AZ$5:AZ$81), Data_TR_USD!$B494:$BZ494, 1/OFFSET(Data_TR_USD!$B$467, AZ$88, 0, 1, $B$82)), NA()))</f>
        <v>#N/A</v>
      </c>
      <c r="BA723" s="466" t="e">
        <f t="array" aca="1" ref="BA723" ca="1">IF($B723=BA$85-1, BA$84, IF(AND($B723&gt;=BA$85, $B723&lt;=BA$86), BA$84*SUMPRODUCT(TRANSPOSE(BA$5:BA$81), Data_TR_USD!$B494:$BZ494, 1/OFFSET(Data_TR_USD!$B$467, BA$88, 0, 1, $B$82)), NA()))</f>
        <v>#N/A</v>
      </c>
      <c r="BB723" s="466" t="e">
        <f t="array" aca="1" ref="BB723" ca="1">IF($B723=BB$85-1, BB$84, IF(AND($B723&gt;=BB$85, $B723&lt;=BB$86), BB$84*SUMPRODUCT(TRANSPOSE(BB$5:BB$81), Data_TR_USD!$B494:$BZ494, 1/OFFSET(Data_TR_USD!$B$467, BB$88, 0, 1, $B$82)), NA()))</f>
        <v>#N/A</v>
      </c>
      <c r="BC723" s="466" t="e">
        <f t="array" aca="1" ref="BC723" ca="1">IF($B723=BC$85-1, BC$84, IF(AND($B723&gt;=BC$85, $B723&lt;=BC$86), BC$84*SUMPRODUCT(TRANSPOSE(BC$5:BC$81), Data_TR_USD!$B494:$BZ494, 1/OFFSET(Data_TR_USD!$B$467, BC$88, 0, 1, $B$82)), NA()))</f>
        <v>#N/A</v>
      </c>
      <c r="BD723" s="466" t="e">
        <f t="array" aca="1" ref="BD723" ca="1">IF($B723=BD$85-1, BD$84, IF(AND($B723&gt;=BD$85, $B723&lt;=BD$86), BD$84*SUMPRODUCT(TRANSPOSE(BD$5:BD$81), Data_TR_USD!$B494:$BZ494, 1/OFFSET(Data_TR_USD!$B$467, BD$88, 0, 1, $B$82)), NA()))</f>
        <v>#N/A</v>
      </c>
      <c r="BE723" s="466" t="e">
        <f t="array" aca="1" ref="BE723" ca="1">IF($B723=BE$85-1, BE$84, IF(AND($B723&gt;=BE$85, $B723&lt;=BE$86), BE$84*SUMPRODUCT(TRANSPOSE(BE$5:BE$81), Data_TR_USD!$B494:$BZ494, 1/OFFSET(Data_TR_USD!$B$467, BE$88, 0, 1, $B$82)), NA()))</f>
        <v>#N/A</v>
      </c>
      <c r="BF723" s="466" t="e">
        <f t="array" aca="1" ref="BF723" ca="1">IF($B723=BF$85-1, BF$84, IF(AND($B723&gt;=BF$85, $B723&lt;=BF$86), BF$84*SUMPRODUCT(TRANSPOSE(BF$5:BF$81), Data_TR_USD!$B494:$BZ494, 1/OFFSET(Data_TR_USD!$B$467, BF$88, 0, 1, $B$82)), NA()))</f>
        <v>#N/A</v>
      </c>
      <c r="BG723" s="466" t="e">
        <f t="array" aca="1" ref="BG723" ca="1">IF($B723=BG$85-1, BG$84, IF(AND($B723&gt;=BG$85, $B723&lt;=BG$86), BG$84*SUMPRODUCT(TRANSPOSE(BG$5:BG$81), Data_TR_USD!$B494:$BZ494, 1/OFFSET(Data_TR_USD!$B$467, BG$88, 0, 1, $B$82)), NA()))</f>
        <v>#N/A</v>
      </c>
      <c r="BH723" s="466" t="e">
        <f t="array" aca="1" ref="BH723" ca="1">IF($B723=BH$85-1, BH$84, IF(AND($B723&gt;=BH$85, $B723&lt;=BH$86), BH$84*SUMPRODUCT(TRANSPOSE(BH$5:BH$81), Data_TR_USD!$B494:$BZ494, 1/OFFSET(Data_TR_USD!$B$467, BH$88, 0, 1, $B$82)), NA()))</f>
        <v>#N/A</v>
      </c>
      <c r="BI723" s="466" t="e">
        <f t="array" aca="1" ref="BI723" ca="1">IF($B723=BI$85-1, BI$84, IF(AND($B723&gt;=BI$85, $B723&lt;=BI$86), BI$84*SUMPRODUCT(TRANSPOSE(BI$5:BI$81), Data_TR_USD!$B494:$BZ494, 1/OFFSET(Data_TR_USD!$B$467, BI$88, 0, 1, $B$82)), NA()))</f>
        <v>#N/A</v>
      </c>
      <c r="BJ723" s="466" t="e">
        <f t="array" aca="1" ref="BJ723" ca="1">IF($B723=BJ$85-1, BJ$84, IF(AND($B723&gt;=BJ$85, $B723&lt;=BJ$86), BJ$84*SUMPRODUCT(TRANSPOSE(BJ$5:BJ$81), Data_TR_USD!$B494:$BZ494, 1/OFFSET(Data_TR_USD!$B$467, BJ$88, 0, 1, $B$82)), NA()))</f>
        <v>#N/A</v>
      </c>
      <c r="BK723" s="466" t="e">
        <f t="array" aca="1" ref="BK723" ca="1">IF($B723=BK$85-1, BK$84, IF(AND($B723&gt;=BK$85, $B723&lt;=BK$86), BK$84*SUMPRODUCT(TRANSPOSE(BK$5:BK$81), Data_TR_USD!$B494:$BZ494, 1/OFFSET(Data_TR_USD!$B$467, BK$88, 0, 1, $B$82)), NA()))</f>
        <v>#N/A</v>
      </c>
      <c r="BL723" s="466" t="e">
        <f t="array" aca="1" ref="BL723" ca="1">IF($B723=BL$85-1, BL$84, IF(AND($B723&gt;=BL$85, $B723&lt;=BL$86), BL$84*SUMPRODUCT(TRANSPOSE(BL$5:BL$81), Data_TR_USD!$B494:$BZ494, 1/OFFSET(Data_TR_USD!$B$467, BL$88, 0, 1, $B$82)), NA()))</f>
        <v>#N/A</v>
      </c>
      <c r="BM723" s="466" t="e">
        <f t="array" aca="1" ref="BM723" ca="1">IF($B723=BM$85-1, BM$84, IF(AND($B723&gt;=BM$85, $B723&lt;=BM$86), BM$84*SUMPRODUCT(TRANSPOSE(BM$5:BM$81), Data_TR_USD!$B494:$BZ494, 1/OFFSET(Data_TR_USD!$B$467, BM$88, 0, 1, $B$82)), NA()))</f>
        <v>#N/A</v>
      </c>
      <c r="BN723" s="466" t="e">
        <f t="array" aca="1" ref="BN723" ca="1">IF($B723=BN$85-1, BN$84, IF(AND($B723&gt;=BN$85, $B723&lt;=BN$86), BN$84*SUMPRODUCT(TRANSPOSE(BN$5:BN$81), Data_TR_USD!$B494:$BZ494, 1/OFFSET(Data_TR_USD!$B$467, BN$88, 0, 1, $B$82)), NA()))</f>
        <v>#N/A</v>
      </c>
      <c r="BO723" s="466" t="e">
        <f t="array" aca="1" ref="BO723" ca="1">IF($B723=BO$85-1, BO$84, IF(AND($B723&gt;=BO$85, $B723&lt;=BO$86), BO$84*SUMPRODUCT(TRANSPOSE(BO$5:BO$81), Data_TR_USD!$B494:$BZ494, 1/OFFSET(Data_TR_USD!$B$467, BO$88, 0, 1, $B$82)), NA()))</f>
        <v>#N/A</v>
      </c>
      <c r="BP723" s="466" t="e">
        <f t="array" aca="1" ref="BP723" ca="1">IF($B723=BP$85-1, BP$84, IF(AND($B723&gt;=BP$85, $B723&lt;=BP$86), BP$84*SUMPRODUCT(TRANSPOSE(BP$5:BP$81), Data_TR_USD!$B494:$BZ494, 1/OFFSET(Data_TR_USD!$B$467, BP$88, 0, 1, $B$82)), NA()))</f>
        <v>#N/A</v>
      </c>
      <c r="BQ723" s="466" t="e">
        <f t="array" aca="1" ref="BQ723" ca="1">IF($B723=BQ$85-1, BQ$84, IF(AND($B723&gt;=BQ$85, $B723&lt;=BQ$86), BQ$84*SUMPRODUCT(TRANSPOSE(BQ$5:BQ$81), Data_TR_USD!$B494:$BZ494, 1/OFFSET(Data_TR_USD!$B$467, BQ$88, 0, 1, $B$82)), NA()))</f>
        <v>#N/A</v>
      </c>
      <c r="BR723" s="466" t="e">
        <f t="array" aca="1" ref="BR723" ca="1">IF($B723=BR$85-1, BR$84, IF(AND($B723&gt;=BR$85, $B723&lt;=BR$86), BR$84*SUMPRODUCT(TRANSPOSE(BR$5:BR$81), Data_TR_USD!$B494:$BZ494, 1/OFFSET(Data_TR_USD!$B$467, BR$88, 0, 1, $B$82)), NA()))</f>
        <v>#N/A</v>
      </c>
      <c r="BS723" s="466" t="e">
        <f t="array" aca="1" ref="BS723" ca="1">IF($B723=BS$85-1, BS$84, IF(AND($B723&gt;=BS$85, $B723&lt;=BS$86), BS$84*SUMPRODUCT(TRANSPOSE(BS$5:BS$81), Data_TR_USD!$B494:$BZ494, 1/OFFSET(Data_TR_USD!$B$467, BS$88, 0, 1, $B$82)), NA()))</f>
        <v>#N/A</v>
      </c>
    </row>
    <row r="724" spans="2:71">
      <c r="B724" s="48">
        <f t="shared" si="1087"/>
        <v>1898</v>
      </c>
      <c r="E724" s="52"/>
      <c r="M724" s="466" t="e">
        <f t="array" aca="1" ref="M724" ca="1">IF($B724=M$85-1, M$84, IF(AND($B724&gt;=M$85, $B724&lt;=M$86), M$84*SUMPRODUCT(TRANSPOSE(M$5:M$81), Data_TR_USD!$B495:$BZ495, 1/OFFSET(Data_TR_USD!$B$467, M$88, 0, 1, $B$82)), NA()))</f>
        <v>#N/A</v>
      </c>
      <c r="N724" s="466" t="e">
        <f t="array" aca="1" ref="N724" ca="1">IF($B724=N$85-1, N$84, IF(AND($B724&gt;=N$85, $B724&lt;=N$86), N$84*SUMPRODUCT(TRANSPOSE(N$5:N$81), Data_TR_USD!$B495:$BZ495, 1/OFFSET(Data_TR_USD!$B$467, N$88, 0, 1, $B$82)), NA()))</f>
        <v>#N/A</v>
      </c>
      <c r="X724" s="466" t="e">
        <f t="array" aca="1" ref="X724" ca="1">IF($B724=X$85-1, X$84, IF(AND($B724&gt;=X$85, $B724&lt;=X$86), X$84*SUMPRODUCT(TRANSPOSE(X$5:X$81), Data_TR_USD!$B495:$BZ495, 1/OFFSET(Data_TR_USD!$B$467, X$88, 0, 1, $B$82)), NA()))</f>
        <v>#N/A</v>
      </c>
      <c r="Y724" s="466" t="e">
        <f t="array" aca="1" ref="Y724" ca="1">IF($B724=Y$85-1, Y$84, IF(AND($B724&gt;=Y$85, $B724&lt;=Y$86), Y$84*SUMPRODUCT(TRANSPOSE(Y$5:Y$81), Data_TR_USD!$B495:$BZ495, 1/OFFSET(Data_TR_USD!$B$467, Y$88, 0, 1, $B$82)), NA()))</f>
        <v>#N/A</v>
      </c>
      <c r="AA724" s="466" t="e">
        <f t="array" aca="1" ref="AA724" ca="1">IF($B724=AA$85-1, AA$84, IF(AND($B724&gt;=AA$85, $B724&lt;=AA$86), AA$84*SUMPRODUCT(TRANSPOSE(AA$5:AA$81), Data_TR_USD!$B495:$BZ495, 1/OFFSET(Data_TR_USD!$B$467, AA$88, 0, 1, $B$82)), NA()))</f>
        <v>#N/A</v>
      </c>
      <c r="AB724" s="466" t="e">
        <f t="array" aca="1" ref="AB724" ca="1">IF($B724=AB$85-1, AB$84, IF(AND($B724&gt;=AB$85, $B724&lt;=AB$86), AB$84*SUMPRODUCT(TRANSPOSE(AB$5:AB$81), Data_TR_USD!$B495:$BZ495, 1/OFFSET(Data_TR_USD!$B$467, AB$88, 0, 1, $B$82)), NA()))</f>
        <v>#N/A</v>
      </c>
      <c r="AC724" s="466" t="e">
        <f t="array" aca="1" ref="AC724" ca="1">IF($B724=AC$85-1, AC$84, IF(AND($B724&gt;=AC$85, $B724&lt;=AC$86), AC$84*SUMPRODUCT(TRANSPOSE(AC$5:AC$81), Data_TR_USD!$B495:$BZ495, 1/OFFSET(Data_TR_USD!$B$467, AC$88, 0, 1, $B$82)), NA()))</f>
        <v>#N/A</v>
      </c>
      <c r="AD724" s="466" t="e">
        <f t="array" aca="1" ref="AD724" ca="1">IF($B724=AD$85-1, AD$84, IF(AND($B724&gt;=AD$85, $B724&lt;=AD$86), AD$84*SUMPRODUCT(TRANSPOSE(AD$5:AD$81), Data_TR_USD!$B495:$BZ495, 1/OFFSET(Data_TR_USD!$B$467, AD$88, 0, 1, $B$82)), NA()))</f>
        <v>#N/A</v>
      </c>
      <c r="AE724" s="466" t="e">
        <f t="array" aca="1" ref="AE724" ca="1">IF($B724=AE$85-1, AE$84, IF(AND($B724&gt;=AE$85, $B724&lt;=AE$86), AE$84*SUMPRODUCT(TRANSPOSE(AE$5:AE$81), Data_TR_USD!$B495:$BZ495, 1/OFFSET(Data_TR_USD!$B$467, AE$88, 0, 1, $B$82)), NA()))</f>
        <v>#N/A</v>
      </c>
      <c r="AG724" s="466" t="e">
        <f t="array" aca="1" ref="AG724" ca="1">IF($B724=AG$85-1, AG$84, IF(AND($B724&gt;=AG$85, $B724&lt;=AG$86), AG$84*SUMPRODUCT(TRANSPOSE(AG$5:AG$81), Data_TR_USD!$B495:$BZ495, 1/OFFSET(Data_TR_USD!$B$467, AG$88, 0, 1, $B$82)), NA()))</f>
        <v>#N/A</v>
      </c>
      <c r="AM724" s="466" t="e">
        <f t="array" aca="1" ref="AM724" ca="1">IF($B724=AM$85-1, AM$84, IF(AND($B724&gt;=AM$85, $B724&lt;=AM$86), AM$84*SUMPRODUCT(TRANSPOSE(AM$5:AM$81), Data_TR_USD!$B495:$BZ495, 1/OFFSET(Data_TR_USD!$B$467, AM$88, 0, 1, $B$82)), NA()))</f>
        <v>#N/A</v>
      </c>
      <c r="AN724" s="466" t="e">
        <f t="array" aca="1" ref="AN724" ca="1">IF($B724=AN$85-1, AN$84, IF(AND($B724&gt;=AN$85, $B724&lt;=AN$86), AN$84*SUMPRODUCT(TRANSPOSE(AN$5:AN$81), Data_TR_USD!$B495:$BZ495, 1/OFFSET(Data_TR_USD!$B$467, AN$88, 0, 1, $B$82)), NA()))</f>
        <v>#N/A</v>
      </c>
      <c r="AO724" s="466" t="e">
        <f t="array" aca="1" ref="AO724" ca="1">IF($B724=AO$85-1, AO$84, IF(AND($B724&gt;=AO$85, $B724&lt;=AO$86), AO$84*SUMPRODUCT(TRANSPOSE(AO$5:AO$81), Data_TR_USD!$B495:$BZ495, 1/OFFSET(Data_TR_USD!$B$467, AO$88, 0, 1, $B$82)), NA()))</f>
        <v>#N/A</v>
      </c>
      <c r="AP724" s="466" t="e">
        <f t="array" aca="1" ref="AP724" ca="1">IF($B724=AP$85-1, AP$84, IF(AND($B724&gt;=AP$85, $B724&lt;=AP$86), AP$84*SUMPRODUCT(TRANSPOSE(AP$5:AP$81), Data_TR_USD!$B495:$BZ495, 1/OFFSET(Data_TR_USD!$B$467, AP$88, 0, 1, $B$82)), NA()))</f>
        <v>#N/A</v>
      </c>
      <c r="AQ724" s="466" t="e">
        <f t="array" aca="1" ref="AQ724" ca="1">IF($B724=AQ$85-1, AQ$84, IF(AND($B724&gt;=AQ$85, $B724&lt;=AQ$86), AQ$84*SUMPRODUCT(TRANSPOSE(AQ$5:AQ$81), Data_TR_USD!$B495:$BZ495, 1/OFFSET(Data_TR_USD!$B$467, AQ$88, 0, 1, $B$82)), NA()))</f>
        <v>#N/A</v>
      </c>
      <c r="AS724" s="466" t="e">
        <f t="array" aca="1" ref="AS724" ca="1">IF($B724=AS$85-1, AS$84, IF(AND($B724&gt;=AS$85, $B724&lt;=AS$86), AS$84*SUMPRODUCT(TRANSPOSE(AS$5:AS$81), Data_TR_USD!$B495:$BZ495, 1/OFFSET(Data_TR_USD!$B$467, AS$88, 0, 1, $B$82)), NA()))</f>
        <v>#N/A</v>
      </c>
      <c r="AU724" s="466" t="e">
        <f t="array" aca="1" ref="AU724" ca="1">IF($B724=AU$85-1, AU$84, IF(AND($B724&gt;=AU$85, $B724&lt;=AU$86), AU$84*SUMPRODUCT(TRANSPOSE(AU$5:AU$81), Data_TR_USD!$B495:$BZ495, 1/OFFSET(Data_TR_USD!$B$467, AU$88, 0, 1, $B$82)), NA()))</f>
        <v>#N/A</v>
      </c>
      <c r="AV724" s="466" t="e">
        <f t="array" aca="1" ref="AV724" ca="1">IF($B724=AV$85-1, AV$84, IF(AND($B724&gt;=AV$85, $B724&lt;=AV$86), AV$84*SUMPRODUCT(TRANSPOSE(AV$5:AV$81), Data_TR_USD!$B495:$BZ495, 1/OFFSET(Data_TR_USD!$B$467, AV$88, 0, 1, $B$82)), NA()))</f>
        <v>#N/A</v>
      </c>
      <c r="AW724" s="466" t="e">
        <f t="array" aca="1" ref="AW724" ca="1">IF($B724=AW$85-1, AW$84, IF(AND($B724&gt;=AW$85, $B724&lt;=AW$86), AW$84*SUMPRODUCT(TRANSPOSE(AW$5:AW$81), Data_TR_USD!$B495:$BZ495, 1/OFFSET(Data_TR_USD!$B$467, AW$88, 0, 1, $B$82)), NA()))</f>
        <v>#N/A</v>
      </c>
      <c r="AX724" s="466" t="e">
        <f t="array" aca="1" ref="AX724" ca="1">IF($B724=AX$85-1, AX$84, IF(AND($B724&gt;=AX$85, $B724&lt;=AX$86), AX$84*SUMPRODUCT(TRANSPOSE(AX$5:AX$81), Data_TR_USD!$B495:$BZ495, 1/OFFSET(Data_TR_USD!$B$467, AX$88, 0, 1, $B$82)), NA()))</f>
        <v>#N/A</v>
      </c>
      <c r="AY724" s="466" t="e">
        <f t="array" aca="1" ref="AY724" ca="1">IF($B724=AY$85-1, AY$84, IF(AND($B724&gt;=AY$85, $B724&lt;=AY$86), AY$84*SUMPRODUCT(TRANSPOSE(AY$5:AY$81), Data_TR_USD!$B495:$BZ495, 1/OFFSET(Data_TR_USD!$B$467, AY$88, 0, 1, $B$82)), NA()))</f>
        <v>#N/A</v>
      </c>
      <c r="AZ724" s="466" t="e">
        <f t="array" aca="1" ref="AZ724" ca="1">IF($B724=AZ$85-1, AZ$84, IF(AND($B724&gt;=AZ$85, $B724&lt;=AZ$86), AZ$84*SUMPRODUCT(TRANSPOSE(AZ$5:AZ$81), Data_TR_USD!$B495:$BZ495, 1/OFFSET(Data_TR_USD!$B$467, AZ$88, 0, 1, $B$82)), NA()))</f>
        <v>#N/A</v>
      </c>
      <c r="BA724" s="466" t="e">
        <f t="array" aca="1" ref="BA724" ca="1">IF($B724=BA$85-1, BA$84, IF(AND($B724&gt;=BA$85, $B724&lt;=BA$86), BA$84*SUMPRODUCT(TRANSPOSE(BA$5:BA$81), Data_TR_USD!$B495:$BZ495, 1/OFFSET(Data_TR_USD!$B$467, BA$88, 0, 1, $B$82)), NA()))</f>
        <v>#N/A</v>
      </c>
      <c r="BB724" s="466" t="e">
        <f t="array" aca="1" ref="BB724" ca="1">IF($B724=BB$85-1, BB$84, IF(AND($B724&gt;=BB$85, $B724&lt;=BB$86), BB$84*SUMPRODUCT(TRANSPOSE(BB$5:BB$81), Data_TR_USD!$B495:$BZ495, 1/OFFSET(Data_TR_USD!$B$467, BB$88, 0, 1, $B$82)), NA()))</f>
        <v>#N/A</v>
      </c>
      <c r="BC724" s="466" t="e">
        <f t="array" aca="1" ref="BC724" ca="1">IF($B724=BC$85-1, BC$84, IF(AND($B724&gt;=BC$85, $B724&lt;=BC$86), BC$84*SUMPRODUCT(TRANSPOSE(BC$5:BC$81), Data_TR_USD!$B495:$BZ495, 1/OFFSET(Data_TR_USD!$B$467, BC$88, 0, 1, $B$82)), NA()))</f>
        <v>#N/A</v>
      </c>
      <c r="BD724" s="466" t="e">
        <f t="array" aca="1" ref="BD724" ca="1">IF($B724=BD$85-1, BD$84, IF(AND($B724&gt;=BD$85, $B724&lt;=BD$86), BD$84*SUMPRODUCT(TRANSPOSE(BD$5:BD$81), Data_TR_USD!$B495:$BZ495, 1/OFFSET(Data_TR_USD!$B$467, BD$88, 0, 1, $B$82)), NA()))</f>
        <v>#N/A</v>
      </c>
      <c r="BE724" s="466" t="e">
        <f t="array" aca="1" ref="BE724" ca="1">IF($B724=BE$85-1, BE$84, IF(AND($B724&gt;=BE$85, $B724&lt;=BE$86), BE$84*SUMPRODUCT(TRANSPOSE(BE$5:BE$81), Data_TR_USD!$B495:$BZ495, 1/OFFSET(Data_TR_USD!$B$467, BE$88, 0, 1, $B$82)), NA()))</f>
        <v>#N/A</v>
      </c>
      <c r="BF724" s="466" t="e">
        <f t="array" aca="1" ref="BF724" ca="1">IF($B724=BF$85-1, BF$84, IF(AND($B724&gt;=BF$85, $B724&lt;=BF$86), BF$84*SUMPRODUCT(TRANSPOSE(BF$5:BF$81), Data_TR_USD!$B495:$BZ495, 1/OFFSET(Data_TR_USD!$B$467, BF$88, 0, 1, $B$82)), NA()))</f>
        <v>#N/A</v>
      </c>
      <c r="BG724" s="466" t="e">
        <f t="array" aca="1" ref="BG724" ca="1">IF($B724=BG$85-1, BG$84, IF(AND($B724&gt;=BG$85, $B724&lt;=BG$86), BG$84*SUMPRODUCT(TRANSPOSE(BG$5:BG$81), Data_TR_USD!$B495:$BZ495, 1/OFFSET(Data_TR_USD!$B$467, BG$88, 0, 1, $B$82)), NA()))</f>
        <v>#N/A</v>
      </c>
      <c r="BH724" s="466" t="e">
        <f t="array" aca="1" ref="BH724" ca="1">IF($B724=BH$85-1, BH$84, IF(AND($B724&gt;=BH$85, $B724&lt;=BH$86), BH$84*SUMPRODUCT(TRANSPOSE(BH$5:BH$81), Data_TR_USD!$B495:$BZ495, 1/OFFSET(Data_TR_USD!$B$467, BH$88, 0, 1, $B$82)), NA()))</f>
        <v>#N/A</v>
      </c>
      <c r="BI724" s="466" t="e">
        <f t="array" aca="1" ref="BI724" ca="1">IF($B724=BI$85-1, BI$84, IF(AND($B724&gt;=BI$85, $B724&lt;=BI$86), BI$84*SUMPRODUCT(TRANSPOSE(BI$5:BI$81), Data_TR_USD!$B495:$BZ495, 1/OFFSET(Data_TR_USD!$B$467, BI$88, 0, 1, $B$82)), NA()))</f>
        <v>#N/A</v>
      </c>
      <c r="BJ724" s="466" t="e">
        <f t="array" aca="1" ref="BJ724" ca="1">IF($B724=BJ$85-1, BJ$84, IF(AND($B724&gt;=BJ$85, $B724&lt;=BJ$86), BJ$84*SUMPRODUCT(TRANSPOSE(BJ$5:BJ$81), Data_TR_USD!$B495:$BZ495, 1/OFFSET(Data_TR_USD!$B$467, BJ$88, 0, 1, $B$82)), NA()))</f>
        <v>#N/A</v>
      </c>
      <c r="BK724" s="466" t="e">
        <f t="array" aca="1" ref="BK724" ca="1">IF($B724=BK$85-1, BK$84, IF(AND($B724&gt;=BK$85, $B724&lt;=BK$86), BK$84*SUMPRODUCT(TRANSPOSE(BK$5:BK$81), Data_TR_USD!$B495:$BZ495, 1/OFFSET(Data_TR_USD!$B$467, BK$88, 0, 1, $B$82)), NA()))</f>
        <v>#N/A</v>
      </c>
      <c r="BL724" s="466" t="e">
        <f t="array" aca="1" ref="BL724" ca="1">IF($B724=BL$85-1, BL$84, IF(AND($B724&gt;=BL$85, $B724&lt;=BL$86), BL$84*SUMPRODUCT(TRANSPOSE(BL$5:BL$81), Data_TR_USD!$B495:$BZ495, 1/OFFSET(Data_TR_USD!$B$467, BL$88, 0, 1, $B$82)), NA()))</f>
        <v>#N/A</v>
      </c>
      <c r="BM724" s="466" t="e">
        <f t="array" aca="1" ref="BM724" ca="1">IF($B724=BM$85-1, BM$84, IF(AND($B724&gt;=BM$85, $B724&lt;=BM$86), BM$84*SUMPRODUCT(TRANSPOSE(BM$5:BM$81), Data_TR_USD!$B495:$BZ495, 1/OFFSET(Data_TR_USD!$B$467, BM$88, 0, 1, $B$82)), NA()))</f>
        <v>#N/A</v>
      </c>
      <c r="BN724" s="466" t="e">
        <f t="array" aca="1" ref="BN724" ca="1">IF($B724=BN$85-1, BN$84, IF(AND($B724&gt;=BN$85, $B724&lt;=BN$86), BN$84*SUMPRODUCT(TRANSPOSE(BN$5:BN$81), Data_TR_USD!$B495:$BZ495, 1/OFFSET(Data_TR_USD!$B$467, BN$88, 0, 1, $B$82)), NA()))</f>
        <v>#N/A</v>
      </c>
      <c r="BO724" s="466" t="e">
        <f t="array" aca="1" ref="BO724" ca="1">IF($B724=BO$85-1, BO$84, IF(AND($B724&gt;=BO$85, $B724&lt;=BO$86), BO$84*SUMPRODUCT(TRANSPOSE(BO$5:BO$81), Data_TR_USD!$B495:$BZ495, 1/OFFSET(Data_TR_USD!$B$467, BO$88, 0, 1, $B$82)), NA()))</f>
        <v>#N/A</v>
      </c>
      <c r="BP724" s="466" t="e">
        <f t="array" aca="1" ref="BP724" ca="1">IF($B724=BP$85-1, BP$84, IF(AND($B724&gt;=BP$85, $B724&lt;=BP$86), BP$84*SUMPRODUCT(TRANSPOSE(BP$5:BP$81), Data_TR_USD!$B495:$BZ495, 1/OFFSET(Data_TR_USD!$B$467, BP$88, 0, 1, $B$82)), NA()))</f>
        <v>#N/A</v>
      </c>
      <c r="BQ724" s="466" t="e">
        <f t="array" aca="1" ref="BQ724" ca="1">IF($B724=BQ$85-1, BQ$84, IF(AND($B724&gt;=BQ$85, $B724&lt;=BQ$86), BQ$84*SUMPRODUCT(TRANSPOSE(BQ$5:BQ$81), Data_TR_USD!$B495:$BZ495, 1/OFFSET(Data_TR_USD!$B$467, BQ$88, 0, 1, $B$82)), NA()))</f>
        <v>#N/A</v>
      </c>
      <c r="BR724" s="466" t="e">
        <f t="array" aca="1" ref="BR724" ca="1">IF($B724=BR$85-1, BR$84, IF(AND($B724&gt;=BR$85, $B724&lt;=BR$86), BR$84*SUMPRODUCT(TRANSPOSE(BR$5:BR$81), Data_TR_USD!$B495:$BZ495, 1/OFFSET(Data_TR_USD!$B$467, BR$88, 0, 1, $B$82)), NA()))</f>
        <v>#N/A</v>
      </c>
      <c r="BS724" s="466" t="e">
        <f t="array" aca="1" ref="BS724" ca="1">IF($B724=BS$85-1, BS$84, IF(AND($B724&gt;=BS$85, $B724&lt;=BS$86), BS$84*SUMPRODUCT(TRANSPOSE(BS$5:BS$81), Data_TR_USD!$B495:$BZ495, 1/OFFSET(Data_TR_USD!$B$467, BS$88, 0, 1, $B$82)), NA()))</f>
        <v>#N/A</v>
      </c>
    </row>
    <row r="725" spans="2:71">
      <c r="B725" s="48">
        <f t="shared" si="1087"/>
        <v>1899</v>
      </c>
      <c r="E725" s="52"/>
      <c r="M725" s="466" t="e">
        <f t="array" aca="1" ref="M725" ca="1">IF($B725=M$85-1, M$84, IF(AND($B725&gt;=M$85, $B725&lt;=M$86), M$84*SUMPRODUCT(TRANSPOSE(M$5:M$81), Data_TR_USD!$B496:$BZ496, 1/OFFSET(Data_TR_USD!$B$467, M$88, 0, 1, $B$82)), NA()))</f>
        <v>#N/A</v>
      </c>
      <c r="N725" s="466" t="e">
        <f t="array" aca="1" ref="N725" ca="1">IF($B725=N$85-1, N$84, IF(AND($B725&gt;=N$85, $B725&lt;=N$86), N$84*SUMPRODUCT(TRANSPOSE(N$5:N$81), Data_TR_USD!$B496:$BZ496, 1/OFFSET(Data_TR_USD!$B$467, N$88, 0, 1, $B$82)), NA()))</f>
        <v>#N/A</v>
      </c>
      <c r="X725" s="466" t="e">
        <f t="array" aca="1" ref="X725" ca="1">IF($B725=X$85-1, X$84, IF(AND($B725&gt;=X$85, $B725&lt;=X$86), X$84*SUMPRODUCT(TRANSPOSE(X$5:X$81), Data_TR_USD!$B496:$BZ496, 1/OFFSET(Data_TR_USD!$B$467, X$88, 0, 1, $B$82)), NA()))</f>
        <v>#N/A</v>
      </c>
      <c r="Y725" s="466" t="e">
        <f t="array" aca="1" ref="Y725" ca="1">IF($B725=Y$85-1, Y$84, IF(AND($B725&gt;=Y$85, $B725&lt;=Y$86), Y$84*SUMPRODUCT(TRANSPOSE(Y$5:Y$81), Data_TR_USD!$B496:$BZ496, 1/OFFSET(Data_TR_USD!$B$467, Y$88, 0, 1, $B$82)), NA()))</f>
        <v>#N/A</v>
      </c>
      <c r="AA725" s="466" t="e">
        <f t="array" aca="1" ref="AA725" ca="1">IF($B725=AA$85-1, AA$84, IF(AND($B725&gt;=AA$85, $B725&lt;=AA$86), AA$84*SUMPRODUCT(TRANSPOSE(AA$5:AA$81), Data_TR_USD!$B496:$BZ496, 1/OFFSET(Data_TR_USD!$B$467, AA$88, 0, 1, $B$82)), NA()))</f>
        <v>#N/A</v>
      </c>
      <c r="AB725" s="466" t="e">
        <f t="array" aca="1" ref="AB725" ca="1">IF($B725=AB$85-1, AB$84, IF(AND($B725&gt;=AB$85, $B725&lt;=AB$86), AB$84*SUMPRODUCT(TRANSPOSE(AB$5:AB$81), Data_TR_USD!$B496:$BZ496, 1/OFFSET(Data_TR_USD!$B$467, AB$88, 0, 1, $B$82)), NA()))</f>
        <v>#N/A</v>
      </c>
      <c r="AC725" s="466" t="e">
        <f t="array" aca="1" ref="AC725" ca="1">IF($B725=AC$85-1, AC$84, IF(AND($B725&gt;=AC$85, $B725&lt;=AC$86), AC$84*SUMPRODUCT(TRANSPOSE(AC$5:AC$81), Data_TR_USD!$B496:$BZ496, 1/OFFSET(Data_TR_USD!$B$467, AC$88, 0, 1, $B$82)), NA()))</f>
        <v>#N/A</v>
      </c>
      <c r="AD725" s="466" t="e">
        <f t="array" aca="1" ref="AD725" ca="1">IF($B725=AD$85-1, AD$84, IF(AND($B725&gt;=AD$85, $B725&lt;=AD$86), AD$84*SUMPRODUCT(TRANSPOSE(AD$5:AD$81), Data_TR_USD!$B496:$BZ496, 1/OFFSET(Data_TR_USD!$B$467, AD$88, 0, 1, $B$82)), NA()))</f>
        <v>#N/A</v>
      </c>
      <c r="AE725" s="466" t="e">
        <f t="array" aca="1" ref="AE725" ca="1">IF($B725=AE$85-1, AE$84, IF(AND($B725&gt;=AE$85, $B725&lt;=AE$86), AE$84*SUMPRODUCT(TRANSPOSE(AE$5:AE$81), Data_TR_USD!$B496:$BZ496, 1/OFFSET(Data_TR_USD!$B$467, AE$88, 0, 1, $B$82)), NA()))</f>
        <v>#N/A</v>
      </c>
      <c r="AG725" s="466" t="e">
        <f t="array" aca="1" ref="AG725" ca="1">IF($B725=AG$85-1, AG$84, IF(AND($B725&gt;=AG$85, $B725&lt;=AG$86), AG$84*SUMPRODUCT(TRANSPOSE(AG$5:AG$81), Data_TR_USD!$B496:$BZ496, 1/OFFSET(Data_TR_USD!$B$467, AG$88, 0, 1, $B$82)), NA()))</f>
        <v>#N/A</v>
      </c>
      <c r="AM725" s="466" t="e">
        <f t="array" aca="1" ref="AM725" ca="1">IF($B725=AM$85-1, AM$84, IF(AND($B725&gt;=AM$85, $B725&lt;=AM$86), AM$84*SUMPRODUCT(TRANSPOSE(AM$5:AM$81), Data_TR_USD!$B496:$BZ496, 1/OFFSET(Data_TR_USD!$B$467, AM$88, 0, 1, $B$82)), NA()))</f>
        <v>#N/A</v>
      </c>
      <c r="AN725" s="466" t="e">
        <f t="array" aca="1" ref="AN725" ca="1">IF($B725=AN$85-1, AN$84, IF(AND($B725&gt;=AN$85, $B725&lt;=AN$86), AN$84*SUMPRODUCT(TRANSPOSE(AN$5:AN$81), Data_TR_USD!$B496:$BZ496, 1/OFFSET(Data_TR_USD!$B$467, AN$88, 0, 1, $B$82)), NA()))</f>
        <v>#N/A</v>
      </c>
      <c r="AO725" s="466" t="e">
        <f t="array" aca="1" ref="AO725" ca="1">IF($B725=AO$85-1, AO$84, IF(AND($B725&gt;=AO$85, $B725&lt;=AO$86), AO$84*SUMPRODUCT(TRANSPOSE(AO$5:AO$81), Data_TR_USD!$B496:$BZ496, 1/OFFSET(Data_TR_USD!$B$467, AO$88, 0, 1, $B$82)), NA()))</f>
        <v>#N/A</v>
      </c>
      <c r="AP725" s="466" t="e">
        <f t="array" aca="1" ref="AP725" ca="1">IF($B725=AP$85-1, AP$84, IF(AND($B725&gt;=AP$85, $B725&lt;=AP$86), AP$84*SUMPRODUCT(TRANSPOSE(AP$5:AP$81), Data_TR_USD!$B496:$BZ496, 1/OFFSET(Data_TR_USD!$B$467, AP$88, 0, 1, $B$82)), NA()))</f>
        <v>#N/A</v>
      </c>
      <c r="AQ725" s="466" t="e">
        <f t="array" aca="1" ref="AQ725" ca="1">IF($B725=AQ$85-1, AQ$84, IF(AND($B725&gt;=AQ$85, $B725&lt;=AQ$86), AQ$84*SUMPRODUCT(TRANSPOSE(AQ$5:AQ$81), Data_TR_USD!$B496:$BZ496, 1/OFFSET(Data_TR_USD!$B$467, AQ$88, 0, 1, $B$82)), NA()))</f>
        <v>#N/A</v>
      </c>
      <c r="AS725" s="466" t="e">
        <f t="array" aca="1" ref="AS725" ca="1">IF($B725=AS$85-1, AS$84, IF(AND($B725&gt;=AS$85, $B725&lt;=AS$86), AS$84*SUMPRODUCT(TRANSPOSE(AS$5:AS$81), Data_TR_USD!$B496:$BZ496, 1/OFFSET(Data_TR_USD!$B$467, AS$88, 0, 1, $B$82)), NA()))</f>
        <v>#N/A</v>
      </c>
      <c r="AU725" s="466" t="e">
        <f t="array" aca="1" ref="AU725" ca="1">IF($B725=AU$85-1, AU$84, IF(AND($B725&gt;=AU$85, $B725&lt;=AU$86), AU$84*SUMPRODUCT(TRANSPOSE(AU$5:AU$81), Data_TR_USD!$B496:$BZ496, 1/OFFSET(Data_TR_USD!$B$467, AU$88, 0, 1, $B$82)), NA()))</f>
        <v>#N/A</v>
      </c>
      <c r="AV725" s="466" t="e">
        <f t="array" aca="1" ref="AV725" ca="1">IF($B725=AV$85-1, AV$84, IF(AND($B725&gt;=AV$85, $B725&lt;=AV$86), AV$84*SUMPRODUCT(TRANSPOSE(AV$5:AV$81), Data_TR_USD!$B496:$BZ496, 1/OFFSET(Data_TR_USD!$B$467, AV$88, 0, 1, $B$82)), NA()))</f>
        <v>#N/A</v>
      </c>
      <c r="AW725" s="466" t="e">
        <f t="array" aca="1" ref="AW725" ca="1">IF($B725=AW$85-1, AW$84, IF(AND($B725&gt;=AW$85, $B725&lt;=AW$86), AW$84*SUMPRODUCT(TRANSPOSE(AW$5:AW$81), Data_TR_USD!$B496:$BZ496, 1/OFFSET(Data_TR_USD!$B$467, AW$88, 0, 1, $B$82)), NA()))</f>
        <v>#N/A</v>
      </c>
      <c r="AX725" s="466" t="e">
        <f t="array" aca="1" ref="AX725" ca="1">IF($B725=AX$85-1, AX$84, IF(AND($B725&gt;=AX$85, $B725&lt;=AX$86), AX$84*SUMPRODUCT(TRANSPOSE(AX$5:AX$81), Data_TR_USD!$B496:$BZ496, 1/OFFSET(Data_TR_USD!$B$467, AX$88, 0, 1, $B$82)), NA()))</f>
        <v>#N/A</v>
      </c>
      <c r="AY725" s="466" t="e">
        <f t="array" aca="1" ref="AY725" ca="1">IF($B725=AY$85-1, AY$84, IF(AND($B725&gt;=AY$85, $B725&lt;=AY$86), AY$84*SUMPRODUCT(TRANSPOSE(AY$5:AY$81), Data_TR_USD!$B496:$BZ496, 1/OFFSET(Data_TR_USD!$B$467, AY$88, 0, 1, $B$82)), NA()))</f>
        <v>#N/A</v>
      </c>
      <c r="AZ725" s="466" t="e">
        <f t="array" aca="1" ref="AZ725" ca="1">IF($B725=AZ$85-1, AZ$84, IF(AND($B725&gt;=AZ$85, $B725&lt;=AZ$86), AZ$84*SUMPRODUCT(TRANSPOSE(AZ$5:AZ$81), Data_TR_USD!$B496:$BZ496, 1/OFFSET(Data_TR_USD!$B$467, AZ$88, 0, 1, $B$82)), NA()))</f>
        <v>#N/A</v>
      </c>
      <c r="BA725" s="466" t="e">
        <f t="array" aca="1" ref="BA725" ca="1">IF($B725=BA$85-1, BA$84, IF(AND($B725&gt;=BA$85, $B725&lt;=BA$86), BA$84*SUMPRODUCT(TRANSPOSE(BA$5:BA$81), Data_TR_USD!$B496:$BZ496, 1/OFFSET(Data_TR_USD!$B$467, BA$88, 0, 1, $B$82)), NA()))</f>
        <v>#N/A</v>
      </c>
      <c r="BB725" s="466" t="e">
        <f t="array" aca="1" ref="BB725" ca="1">IF($B725=BB$85-1, BB$84, IF(AND($B725&gt;=BB$85, $B725&lt;=BB$86), BB$84*SUMPRODUCT(TRANSPOSE(BB$5:BB$81), Data_TR_USD!$B496:$BZ496, 1/OFFSET(Data_TR_USD!$B$467, BB$88, 0, 1, $B$82)), NA()))</f>
        <v>#N/A</v>
      </c>
      <c r="BC725" s="466" t="e">
        <f t="array" aca="1" ref="BC725" ca="1">IF($B725=BC$85-1, BC$84, IF(AND($B725&gt;=BC$85, $B725&lt;=BC$86), BC$84*SUMPRODUCT(TRANSPOSE(BC$5:BC$81), Data_TR_USD!$B496:$BZ496, 1/OFFSET(Data_TR_USD!$B$467, BC$88, 0, 1, $B$82)), NA()))</f>
        <v>#N/A</v>
      </c>
      <c r="BD725" s="466" t="e">
        <f t="array" aca="1" ref="BD725" ca="1">IF($B725=BD$85-1, BD$84, IF(AND($B725&gt;=BD$85, $B725&lt;=BD$86), BD$84*SUMPRODUCT(TRANSPOSE(BD$5:BD$81), Data_TR_USD!$B496:$BZ496, 1/OFFSET(Data_TR_USD!$B$467, BD$88, 0, 1, $B$82)), NA()))</f>
        <v>#N/A</v>
      </c>
      <c r="BE725" s="466" t="e">
        <f t="array" aca="1" ref="BE725" ca="1">IF($B725=BE$85-1, BE$84, IF(AND($B725&gt;=BE$85, $B725&lt;=BE$86), BE$84*SUMPRODUCT(TRANSPOSE(BE$5:BE$81), Data_TR_USD!$B496:$BZ496, 1/OFFSET(Data_TR_USD!$B$467, BE$88, 0, 1, $B$82)), NA()))</f>
        <v>#N/A</v>
      </c>
      <c r="BF725" s="466" t="e">
        <f t="array" aca="1" ref="BF725" ca="1">IF($B725=BF$85-1, BF$84, IF(AND($B725&gt;=BF$85, $B725&lt;=BF$86), BF$84*SUMPRODUCT(TRANSPOSE(BF$5:BF$81), Data_TR_USD!$B496:$BZ496, 1/OFFSET(Data_TR_USD!$B$467, BF$88, 0, 1, $B$82)), NA()))</f>
        <v>#N/A</v>
      </c>
      <c r="BG725" s="466" t="e">
        <f t="array" aca="1" ref="BG725" ca="1">IF($B725=BG$85-1, BG$84, IF(AND($B725&gt;=BG$85, $B725&lt;=BG$86), BG$84*SUMPRODUCT(TRANSPOSE(BG$5:BG$81), Data_TR_USD!$B496:$BZ496, 1/OFFSET(Data_TR_USD!$B$467, BG$88, 0, 1, $B$82)), NA()))</f>
        <v>#N/A</v>
      </c>
      <c r="BH725" s="466" t="e">
        <f t="array" aca="1" ref="BH725" ca="1">IF($B725=BH$85-1, BH$84, IF(AND($B725&gt;=BH$85, $B725&lt;=BH$86), BH$84*SUMPRODUCT(TRANSPOSE(BH$5:BH$81), Data_TR_USD!$B496:$BZ496, 1/OFFSET(Data_TR_USD!$B$467, BH$88, 0, 1, $B$82)), NA()))</f>
        <v>#N/A</v>
      </c>
      <c r="BI725" s="466" t="e">
        <f t="array" aca="1" ref="BI725" ca="1">IF($B725=BI$85-1, BI$84, IF(AND($B725&gt;=BI$85, $B725&lt;=BI$86), BI$84*SUMPRODUCT(TRANSPOSE(BI$5:BI$81), Data_TR_USD!$B496:$BZ496, 1/OFFSET(Data_TR_USD!$B$467, BI$88, 0, 1, $B$82)), NA()))</f>
        <v>#N/A</v>
      </c>
      <c r="BJ725" s="466" t="e">
        <f t="array" aca="1" ref="BJ725" ca="1">IF($B725=BJ$85-1, BJ$84, IF(AND($B725&gt;=BJ$85, $B725&lt;=BJ$86), BJ$84*SUMPRODUCT(TRANSPOSE(BJ$5:BJ$81), Data_TR_USD!$B496:$BZ496, 1/OFFSET(Data_TR_USD!$B$467, BJ$88, 0, 1, $B$82)), NA()))</f>
        <v>#N/A</v>
      </c>
      <c r="BK725" s="466" t="e">
        <f t="array" aca="1" ref="BK725" ca="1">IF($B725=BK$85-1, BK$84, IF(AND($B725&gt;=BK$85, $B725&lt;=BK$86), BK$84*SUMPRODUCT(TRANSPOSE(BK$5:BK$81), Data_TR_USD!$B496:$BZ496, 1/OFFSET(Data_TR_USD!$B$467, BK$88, 0, 1, $B$82)), NA()))</f>
        <v>#N/A</v>
      </c>
      <c r="BL725" s="466" t="e">
        <f t="array" aca="1" ref="BL725" ca="1">IF($B725=BL$85-1, BL$84, IF(AND($B725&gt;=BL$85, $B725&lt;=BL$86), BL$84*SUMPRODUCT(TRANSPOSE(BL$5:BL$81), Data_TR_USD!$B496:$BZ496, 1/OFFSET(Data_TR_USD!$B$467, BL$88, 0, 1, $B$82)), NA()))</f>
        <v>#N/A</v>
      </c>
      <c r="BM725" s="466" t="e">
        <f t="array" aca="1" ref="BM725" ca="1">IF($B725=BM$85-1, BM$84, IF(AND($B725&gt;=BM$85, $B725&lt;=BM$86), BM$84*SUMPRODUCT(TRANSPOSE(BM$5:BM$81), Data_TR_USD!$B496:$BZ496, 1/OFFSET(Data_TR_USD!$B$467, BM$88, 0, 1, $B$82)), NA()))</f>
        <v>#N/A</v>
      </c>
      <c r="BN725" s="466" t="e">
        <f t="array" aca="1" ref="BN725" ca="1">IF($B725=BN$85-1, BN$84, IF(AND($B725&gt;=BN$85, $B725&lt;=BN$86), BN$84*SUMPRODUCT(TRANSPOSE(BN$5:BN$81), Data_TR_USD!$B496:$BZ496, 1/OFFSET(Data_TR_USD!$B$467, BN$88, 0, 1, $B$82)), NA()))</f>
        <v>#N/A</v>
      </c>
      <c r="BO725" s="466" t="e">
        <f t="array" aca="1" ref="BO725" ca="1">IF($B725=BO$85-1, BO$84, IF(AND($B725&gt;=BO$85, $B725&lt;=BO$86), BO$84*SUMPRODUCT(TRANSPOSE(BO$5:BO$81), Data_TR_USD!$B496:$BZ496, 1/OFFSET(Data_TR_USD!$B$467, BO$88, 0, 1, $B$82)), NA()))</f>
        <v>#N/A</v>
      </c>
      <c r="BP725" s="466" t="e">
        <f t="array" aca="1" ref="BP725" ca="1">IF($B725=BP$85-1, BP$84, IF(AND($B725&gt;=BP$85, $B725&lt;=BP$86), BP$84*SUMPRODUCT(TRANSPOSE(BP$5:BP$81), Data_TR_USD!$B496:$BZ496, 1/OFFSET(Data_TR_USD!$B$467, BP$88, 0, 1, $B$82)), NA()))</f>
        <v>#N/A</v>
      </c>
      <c r="BQ725" s="466" t="e">
        <f t="array" aca="1" ref="BQ725" ca="1">IF($B725=BQ$85-1, BQ$84, IF(AND($B725&gt;=BQ$85, $B725&lt;=BQ$86), BQ$84*SUMPRODUCT(TRANSPOSE(BQ$5:BQ$81), Data_TR_USD!$B496:$BZ496, 1/OFFSET(Data_TR_USD!$B$467, BQ$88, 0, 1, $B$82)), NA()))</f>
        <v>#N/A</v>
      </c>
      <c r="BR725" s="466" t="e">
        <f t="array" aca="1" ref="BR725" ca="1">IF($B725=BR$85-1, BR$84, IF(AND($B725&gt;=BR$85, $B725&lt;=BR$86), BR$84*SUMPRODUCT(TRANSPOSE(BR$5:BR$81), Data_TR_USD!$B496:$BZ496, 1/OFFSET(Data_TR_USD!$B$467, BR$88, 0, 1, $B$82)), NA()))</f>
        <v>#N/A</v>
      </c>
      <c r="BS725" s="466" t="e">
        <f t="array" aca="1" ref="BS725" ca="1">IF($B725=BS$85-1, BS$84, IF(AND($B725&gt;=BS$85, $B725&lt;=BS$86), BS$84*SUMPRODUCT(TRANSPOSE(BS$5:BS$81), Data_TR_USD!$B496:$BZ496, 1/OFFSET(Data_TR_USD!$B$467, BS$88, 0, 1, $B$82)), NA()))</f>
        <v>#N/A</v>
      </c>
    </row>
    <row r="726" spans="2:71">
      <c r="B726" s="48">
        <f t="shared" si="1087"/>
        <v>1900</v>
      </c>
      <c r="E726" s="52"/>
      <c r="M726" s="466" t="e">
        <f t="array" aca="1" ref="M726" ca="1">IF($B726=M$85-1, M$84, IF(AND($B726&gt;=M$85, $B726&lt;=M$86), M$84*SUMPRODUCT(TRANSPOSE(M$5:M$81), Data_TR_USD!$B497:$BZ497, 1/OFFSET(Data_TR_USD!$B$467, M$88, 0, 1, $B$82)), NA()))</f>
        <v>#N/A</v>
      </c>
      <c r="N726" s="466" t="e">
        <f t="array" aca="1" ref="N726" ca="1">IF($B726=N$85-1, N$84, IF(AND($B726&gt;=N$85, $B726&lt;=N$86), N$84*SUMPRODUCT(TRANSPOSE(N$5:N$81), Data_TR_USD!$B497:$BZ497, 1/OFFSET(Data_TR_USD!$B$467, N$88, 0, 1, $B$82)), NA()))</f>
        <v>#N/A</v>
      </c>
      <c r="X726" s="466" t="e">
        <f t="array" aca="1" ref="X726" ca="1">IF($B726=X$85-1, X$84, IF(AND($B726&gt;=X$85, $B726&lt;=X$86), X$84*SUMPRODUCT(TRANSPOSE(X$5:X$81), Data_TR_USD!$B497:$BZ497, 1/OFFSET(Data_TR_USD!$B$467, X$88, 0, 1, $B$82)), NA()))</f>
        <v>#N/A</v>
      </c>
      <c r="Y726" s="466" t="e">
        <f t="array" aca="1" ref="Y726" ca="1">IF($B726=Y$85-1, Y$84, IF(AND($B726&gt;=Y$85, $B726&lt;=Y$86), Y$84*SUMPRODUCT(TRANSPOSE(Y$5:Y$81), Data_TR_USD!$B497:$BZ497, 1/OFFSET(Data_TR_USD!$B$467, Y$88, 0, 1, $B$82)), NA()))</f>
        <v>#N/A</v>
      </c>
      <c r="AA726" s="466" t="e">
        <f t="array" aca="1" ref="AA726" ca="1">IF($B726=AA$85-1, AA$84, IF(AND($B726&gt;=AA$85, $B726&lt;=AA$86), AA$84*SUMPRODUCT(TRANSPOSE(AA$5:AA$81), Data_TR_USD!$B497:$BZ497, 1/OFFSET(Data_TR_USD!$B$467, AA$88, 0, 1, $B$82)), NA()))</f>
        <v>#N/A</v>
      </c>
      <c r="AB726" s="466" t="e">
        <f t="array" aca="1" ref="AB726" ca="1">IF($B726=AB$85-1, AB$84, IF(AND($B726&gt;=AB$85, $B726&lt;=AB$86), AB$84*SUMPRODUCT(TRANSPOSE(AB$5:AB$81), Data_TR_USD!$B497:$BZ497, 1/OFFSET(Data_TR_USD!$B$467, AB$88, 0, 1, $B$82)), NA()))</f>
        <v>#N/A</v>
      </c>
      <c r="AC726" s="466" t="e">
        <f t="array" aca="1" ref="AC726" ca="1">IF($B726=AC$85-1, AC$84, IF(AND($B726&gt;=AC$85, $B726&lt;=AC$86), AC$84*SUMPRODUCT(TRANSPOSE(AC$5:AC$81), Data_TR_USD!$B497:$BZ497, 1/OFFSET(Data_TR_USD!$B$467, AC$88, 0, 1, $B$82)), NA()))</f>
        <v>#N/A</v>
      </c>
      <c r="AD726" s="466" t="e">
        <f t="array" aca="1" ref="AD726" ca="1">IF($B726=AD$85-1, AD$84, IF(AND($B726&gt;=AD$85, $B726&lt;=AD$86), AD$84*SUMPRODUCT(TRANSPOSE(AD$5:AD$81), Data_TR_USD!$B497:$BZ497, 1/OFFSET(Data_TR_USD!$B$467, AD$88, 0, 1, $B$82)), NA()))</f>
        <v>#N/A</v>
      </c>
      <c r="AE726" s="466" t="e">
        <f t="array" aca="1" ref="AE726" ca="1">IF($B726=AE$85-1, AE$84, IF(AND($B726&gt;=AE$85, $B726&lt;=AE$86), AE$84*SUMPRODUCT(TRANSPOSE(AE$5:AE$81), Data_TR_USD!$B497:$BZ497, 1/OFFSET(Data_TR_USD!$B$467, AE$88, 0, 1, $B$82)), NA()))</f>
        <v>#N/A</v>
      </c>
      <c r="AG726" s="466" t="e">
        <f t="array" aca="1" ref="AG726" ca="1">IF($B726=AG$85-1, AG$84, IF(AND($B726&gt;=AG$85, $B726&lt;=AG$86), AG$84*SUMPRODUCT(TRANSPOSE(AG$5:AG$81), Data_TR_USD!$B497:$BZ497, 1/OFFSET(Data_TR_USD!$B$467, AG$88, 0, 1, $B$82)), NA()))</f>
        <v>#N/A</v>
      </c>
      <c r="AM726" s="466" t="e">
        <f t="array" aca="1" ref="AM726" ca="1">IF($B726=AM$85-1, AM$84, IF(AND($B726&gt;=AM$85, $B726&lt;=AM$86), AM$84*SUMPRODUCT(TRANSPOSE(AM$5:AM$81), Data_TR_USD!$B497:$BZ497, 1/OFFSET(Data_TR_USD!$B$467, AM$88, 0, 1, $B$82)), NA()))</f>
        <v>#N/A</v>
      </c>
      <c r="AN726" s="466" t="e">
        <f t="array" aca="1" ref="AN726" ca="1">IF($B726=AN$85-1, AN$84, IF(AND($B726&gt;=AN$85, $B726&lt;=AN$86), AN$84*SUMPRODUCT(TRANSPOSE(AN$5:AN$81), Data_TR_USD!$B497:$BZ497, 1/OFFSET(Data_TR_USD!$B$467, AN$88, 0, 1, $B$82)), NA()))</f>
        <v>#N/A</v>
      </c>
      <c r="AO726" s="466" t="e">
        <f t="array" aca="1" ref="AO726" ca="1">IF($B726=AO$85-1, AO$84, IF(AND($B726&gt;=AO$85, $B726&lt;=AO$86), AO$84*SUMPRODUCT(TRANSPOSE(AO$5:AO$81), Data_TR_USD!$B497:$BZ497, 1/OFFSET(Data_TR_USD!$B$467, AO$88, 0, 1, $B$82)), NA()))</f>
        <v>#N/A</v>
      </c>
      <c r="AP726" s="466" t="e">
        <f t="array" aca="1" ref="AP726" ca="1">IF($B726=AP$85-1, AP$84, IF(AND($B726&gt;=AP$85, $B726&lt;=AP$86), AP$84*SUMPRODUCT(TRANSPOSE(AP$5:AP$81), Data_TR_USD!$B497:$BZ497, 1/OFFSET(Data_TR_USD!$B$467, AP$88, 0, 1, $B$82)), NA()))</f>
        <v>#N/A</v>
      </c>
      <c r="AQ726" s="466" t="e">
        <f t="array" aca="1" ref="AQ726" ca="1">IF($B726=AQ$85-1, AQ$84, IF(AND($B726&gt;=AQ$85, $B726&lt;=AQ$86), AQ$84*SUMPRODUCT(TRANSPOSE(AQ$5:AQ$81), Data_TR_USD!$B497:$BZ497, 1/OFFSET(Data_TR_USD!$B$467, AQ$88, 0, 1, $B$82)), NA()))</f>
        <v>#N/A</v>
      </c>
      <c r="AS726" s="466" t="e">
        <f t="array" aca="1" ref="AS726" ca="1">IF($B726=AS$85-1, AS$84, IF(AND($B726&gt;=AS$85, $B726&lt;=AS$86), AS$84*SUMPRODUCT(TRANSPOSE(AS$5:AS$81), Data_TR_USD!$B497:$BZ497, 1/OFFSET(Data_TR_USD!$B$467, AS$88, 0, 1, $B$82)), NA()))</f>
        <v>#N/A</v>
      </c>
      <c r="AU726" s="466" t="e">
        <f t="array" aca="1" ref="AU726" ca="1">IF($B726=AU$85-1, AU$84, IF(AND($B726&gt;=AU$85, $B726&lt;=AU$86), AU$84*SUMPRODUCT(TRANSPOSE(AU$5:AU$81), Data_TR_USD!$B497:$BZ497, 1/OFFSET(Data_TR_USD!$B$467, AU$88, 0, 1, $B$82)), NA()))</f>
        <v>#N/A</v>
      </c>
      <c r="AV726" s="466" t="e">
        <f t="array" aca="1" ref="AV726" ca="1">IF($B726=AV$85-1, AV$84, IF(AND($B726&gt;=AV$85, $B726&lt;=AV$86), AV$84*SUMPRODUCT(TRANSPOSE(AV$5:AV$81), Data_TR_USD!$B497:$BZ497, 1/OFFSET(Data_TR_USD!$B$467, AV$88, 0, 1, $B$82)), NA()))</f>
        <v>#N/A</v>
      </c>
      <c r="AW726" s="466" t="e">
        <f t="array" aca="1" ref="AW726" ca="1">IF($B726=AW$85-1, AW$84, IF(AND($B726&gt;=AW$85, $B726&lt;=AW$86), AW$84*SUMPRODUCT(TRANSPOSE(AW$5:AW$81), Data_TR_USD!$B497:$BZ497, 1/OFFSET(Data_TR_USD!$B$467, AW$88, 0, 1, $B$82)), NA()))</f>
        <v>#N/A</v>
      </c>
      <c r="AX726" s="466" t="e">
        <f t="array" aca="1" ref="AX726" ca="1">IF($B726=AX$85-1, AX$84, IF(AND($B726&gt;=AX$85, $B726&lt;=AX$86), AX$84*SUMPRODUCT(TRANSPOSE(AX$5:AX$81), Data_TR_USD!$B497:$BZ497, 1/OFFSET(Data_TR_USD!$B$467, AX$88, 0, 1, $B$82)), NA()))</f>
        <v>#N/A</v>
      </c>
      <c r="AY726" s="466" t="e">
        <f t="array" aca="1" ref="AY726" ca="1">IF($B726=AY$85-1, AY$84, IF(AND($B726&gt;=AY$85, $B726&lt;=AY$86), AY$84*SUMPRODUCT(TRANSPOSE(AY$5:AY$81), Data_TR_USD!$B497:$BZ497, 1/OFFSET(Data_TR_USD!$B$467, AY$88, 0, 1, $B$82)), NA()))</f>
        <v>#N/A</v>
      </c>
      <c r="AZ726" s="466" t="e">
        <f t="array" aca="1" ref="AZ726" ca="1">IF($B726=AZ$85-1, AZ$84, IF(AND($B726&gt;=AZ$85, $B726&lt;=AZ$86), AZ$84*SUMPRODUCT(TRANSPOSE(AZ$5:AZ$81), Data_TR_USD!$B497:$BZ497, 1/OFFSET(Data_TR_USD!$B$467, AZ$88, 0, 1, $B$82)), NA()))</f>
        <v>#N/A</v>
      </c>
      <c r="BA726" s="466" t="e">
        <f t="array" aca="1" ref="BA726" ca="1">IF($B726=BA$85-1, BA$84, IF(AND($B726&gt;=BA$85, $B726&lt;=BA$86), BA$84*SUMPRODUCT(TRANSPOSE(BA$5:BA$81), Data_TR_USD!$B497:$BZ497, 1/OFFSET(Data_TR_USD!$B$467, BA$88, 0, 1, $B$82)), NA()))</f>
        <v>#N/A</v>
      </c>
      <c r="BB726" s="466" t="e">
        <f t="array" aca="1" ref="BB726" ca="1">IF($B726=BB$85-1, BB$84, IF(AND($B726&gt;=BB$85, $B726&lt;=BB$86), BB$84*SUMPRODUCT(TRANSPOSE(BB$5:BB$81), Data_TR_USD!$B497:$BZ497, 1/OFFSET(Data_TR_USD!$B$467, BB$88, 0, 1, $B$82)), NA()))</f>
        <v>#N/A</v>
      </c>
      <c r="BC726" s="466" t="e">
        <f t="array" aca="1" ref="BC726" ca="1">IF($B726=BC$85-1, BC$84, IF(AND($B726&gt;=BC$85, $B726&lt;=BC$86), BC$84*SUMPRODUCT(TRANSPOSE(BC$5:BC$81), Data_TR_USD!$B497:$BZ497, 1/OFFSET(Data_TR_USD!$B$467, BC$88, 0, 1, $B$82)), NA()))</f>
        <v>#N/A</v>
      </c>
      <c r="BD726" s="466" t="e">
        <f t="array" aca="1" ref="BD726" ca="1">IF($B726=BD$85-1, BD$84, IF(AND($B726&gt;=BD$85, $B726&lt;=BD$86), BD$84*SUMPRODUCT(TRANSPOSE(BD$5:BD$81), Data_TR_USD!$B497:$BZ497, 1/OFFSET(Data_TR_USD!$B$467, BD$88, 0, 1, $B$82)), NA()))</f>
        <v>#N/A</v>
      </c>
      <c r="BE726" s="466" t="e">
        <f t="array" aca="1" ref="BE726" ca="1">IF($B726=BE$85-1, BE$84, IF(AND($B726&gt;=BE$85, $B726&lt;=BE$86), BE$84*SUMPRODUCT(TRANSPOSE(BE$5:BE$81), Data_TR_USD!$B497:$BZ497, 1/OFFSET(Data_TR_USD!$B$467, BE$88, 0, 1, $B$82)), NA()))</f>
        <v>#N/A</v>
      </c>
      <c r="BF726" s="466" t="e">
        <f t="array" aca="1" ref="BF726" ca="1">IF($B726=BF$85-1, BF$84, IF(AND($B726&gt;=BF$85, $B726&lt;=BF$86), BF$84*SUMPRODUCT(TRANSPOSE(BF$5:BF$81), Data_TR_USD!$B497:$BZ497, 1/OFFSET(Data_TR_USD!$B$467, BF$88, 0, 1, $B$82)), NA()))</f>
        <v>#N/A</v>
      </c>
      <c r="BG726" s="466" t="e">
        <f t="array" aca="1" ref="BG726" ca="1">IF($B726=BG$85-1, BG$84, IF(AND($B726&gt;=BG$85, $B726&lt;=BG$86), BG$84*SUMPRODUCT(TRANSPOSE(BG$5:BG$81), Data_TR_USD!$B497:$BZ497, 1/OFFSET(Data_TR_USD!$B$467, BG$88, 0, 1, $B$82)), NA()))</f>
        <v>#N/A</v>
      </c>
      <c r="BH726" s="466" t="e">
        <f t="array" aca="1" ref="BH726" ca="1">IF($B726=BH$85-1, BH$84, IF(AND($B726&gt;=BH$85, $B726&lt;=BH$86), BH$84*SUMPRODUCT(TRANSPOSE(BH$5:BH$81), Data_TR_USD!$B497:$BZ497, 1/OFFSET(Data_TR_USD!$B$467, BH$88, 0, 1, $B$82)), NA()))</f>
        <v>#N/A</v>
      </c>
      <c r="BI726" s="466" t="e">
        <f t="array" aca="1" ref="BI726" ca="1">IF($B726=BI$85-1, BI$84, IF(AND($B726&gt;=BI$85, $B726&lt;=BI$86), BI$84*SUMPRODUCT(TRANSPOSE(BI$5:BI$81), Data_TR_USD!$B497:$BZ497, 1/OFFSET(Data_TR_USD!$B$467, BI$88, 0, 1, $B$82)), NA()))</f>
        <v>#N/A</v>
      </c>
      <c r="BJ726" s="466" t="e">
        <f t="array" aca="1" ref="BJ726" ca="1">IF($B726=BJ$85-1, BJ$84, IF(AND($B726&gt;=BJ$85, $B726&lt;=BJ$86), BJ$84*SUMPRODUCT(TRANSPOSE(BJ$5:BJ$81), Data_TR_USD!$B497:$BZ497, 1/OFFSET(Data_TR_USD!$B$467, BJ$88, 0, 1, $B$82)), NA()))</f>
        <v>#N/A</v>
      </c>
      <c r="BK726" s="466" t="e">
        <f t="array" aca="1" ref="BK726" ca="1">IF($B726=BK$85-1, BK$84, IF(AND($B726&gt;=BK$85, $B726&lt;=BK$86), BK$84*SUMPRODUCT(TRANSPOSE(BK$5:BK$81), Data_TR_USD!$B497:$BZ497, 1/OFFSET(Data_TR_USD!$B$467, BK$88, 0, 1, $B$82)), NA()))</f>
        <v>#N/A</v>
      </c>
      <c r="BL726" s="466" t="e">
        <f t="array" aca="1" ref="BL726" ca="1">IF($B726=BL$85-1, BL$84, IF(AND($B726&gt;=BL$85, $B726&lt;=BL$86), BL$84*SUMPRODUCT(TRANSPOSE(BL$5:BL$81), Data_TR_USD!$B497:$BZ497, 1/OFFSET(Data_TR_USD!$B$467, BL$88, 0, 1, $B$82)), NA()))</f>
        <v>#N/A</v>
      </c>
      <c r="BM726" s="466" t="e">
        <f t="array" aca="1" ref="BM726" ca="1">IF($B726=BM$85-1, BM$84, IF(AND($B726&gt;=BM$85, $B726&lt;=BM$86), BM$84*SUMPRODUCT(TRANSPOSE(BM$5:BM$81), Data_TR_USD!$B497:$BZ497, 1/OFFSET(Data_TR_USD!$B$467, BM$88, 0, 1, $B$82)), NA()))</f>
        <v>#N/A</v>
      </c>
      <c r="BN726" s="466" t="e">
        <f t="array" aca="1" ref="BN726" ca="1">IF($B726=BN$85-1, BN$84, IF(AND($B726&gt;=BN$85, $B726&lt;=BN$86), BN$84*SUMPRODUCT(TRANSPOSE(BN$5:BN$81), Data_TR_USD!$B497:$BZ497, 1/OFFSET(Data_TR_USD!$B$467, BN$88, 0, 1, $B$82)), NA()))</f>
        <v>#N/A</v>
      </c>
      <c r="BO726" s="466" t="e">
        <f t="array" aca="1" ref="BO726" ca="1">IF($B726=BO$85-1, BO$84, IF(AND($B726&gt;=BO$85, $B726&lt;=BO$86), BO$84*SUMPRODUCT(TRANSPOSE(BO$5:BO$81), Data_TR_USD!$B497:$BZ497, 1/OFFSET(Data_TR_USD!$B$467, BO$88, 0, 1, $B$82)), NA()))</f>
        <v>#N/A</v>
      </c>
      <c r="BP726" s="466" t="e">
        <f t="array" aca="1" ref="BP726" ca="1">IF($B726=BP$85-1, BP$84, IF(AND($B726&gt;=BP$85, $B726&lt;=BP$86), BP$84*SUMPRODUCT(TRANSPOSE(BP$5:BP$81), Data_TR_USD!$B497:$BZ497, 1/OFFSET(Data_TR_USD!$B$467, BP$88, 0, 1, $B$82)), NA()))</f>
        <v>#N/A</v>
      </c>
      <c r="BQ726" s="466" t="e">
        <f t="array" aca="1" ref="BQ726" ca="1">IF($B726=BQ$85-1, BQ$84, IF(AND($B726&gt;=BQ$85, $B726&lt;=BQ$86), BQ$84*SUMPRODUCT(TRANSPOSE(BQ$5:BQ$81), Data_TR_USD!$B497:$BZ497, 1/OFFSET(Data_TR_USD!$B$467, BQ$88, 0, 1, $B$82)), NA()))</f>
        <v>#N/A</v>
      </c>
      <c r="BR726" s="466" t="e">
        <f t="array" aca="1" ref="BR726" ca="1">IF($B726=BR$85-1, BR$84, IF(AND($B726&gt;=BR$85, $B726&lt;=BR$86), BR$84*SUMPRODUCT(TRANSPOSE(BR$5:BR$81), Data_TR_USD!$B497:$BZ497, 1/OFFSET(Data_TR_USD!$B$467, BR$88, 0, 1, $B$82)), NA()))</f>
        <v>#N/A</v>
      </c>
      <c r="BS726" s="466" t="e">
        <f t="array" aca="1" ref="BS726" ca="1">IF($B726=BS$85-1, BS$84, IF(AND($B726&gt;=BS$85, $B726&lt;=BS$86), BS$84*SUMPRODUCT(TRANSPOSE(BS$5:BS$81), Data_TR_USD!$B497:$BZ497, 1/OFFSET(Data_TR_USD!$B$467, BS$88, 0, 1, $B$82)), NA()))</f>
        <v>#N/A</v>
      </c>
    </row>
    <row r="727" spans="2:71">
      <c r="B727" s="48">
        <f t="shared" si="1087"/>
        <v>1901</v>
      </c>
      <c r="E727" s="52"/>
      <c r="M727" s="466" t="e">
        <f t="array" aca="1" ref="M727" ca="1">IF($B727=M$85-1, M$84, IF(AND($B727&gt;=M$85, $B727&lt;=M$86), M$84*SUMPRODUCT(TRANSPOSE(M$5:M$81), Data_TR_USD!$B498:$BZ498, 1/OFFSET(Data_TR_USD!$B$467, M$88, 0, 1, $B$82)), NA()))</f>
        <v>#N/A</v>
      </c>
      <c r="N727" s="466" t="e">
        <f t="array" aca="1" ref="N727" ca="1">IF($B727=N$85-1, N$84, IF(AND($B727&gt;=N$85, $B727&lt;=N$86), N$84*SUMPRODUCT(TRANSPOSE(N$5:N$81), Data_TR_USD!$B498:$BZ498, 1/OFFSET(Data_TR_USD!$B$467, N$88, 0, 1, $B$82)), NA()))</f>
        <v>#N/A</v>
      </c>
      <c r="X727" s="466" t="e">
        <f t="array" aca="1" ref="X727" ca="1">IF($B727=X$85-1, X$84, IF(AND($B727&gt;=X$85, $B727&lt;=X$86), X$84*SUMPRODUCT(TRANSPOSE(X$5:X$81), Data_TR_USD!$B498:$BZ498, 1/OFFSET(Data_TR_USD!$B$467, X$88, 0, 1, $B$82)), NA()))</f>
        <v>#N/A</v>
      </c>
      <c r="Y727" s="466" t="e">
        <f t="array" aca="1" ref="Y727" ca="1">IF($B727=Y$85-1, Y$84, IF(AND($B727&gt;=Y$85, $B727&lt;=Y$86), Y$84*SUMPRODUCT(TRANSPOSE(Y$5:Y$81), Data_TR_USD!$B498:$BZ498, 1/OFFSET(Data_TR_USD!$B$467, Y$88, 0, 1, $B$82)), NA()))</f>
        <v>#N/A</v>
      </c>
      <c r="AA727" s="466" t="e">
        <f t="array" aca="1" ref="AA727" ca="1">IF($B727=AA$85-1, AA$84, IF(AND($B727&gt;=AA$85, $B727&lt;=AA$86), AA$84*SUMPRODUCT(TRANSPOSE(AA$5:AA$81), Data_TR_USD!$B498:$BZ498, 1/OFFSET(Data_TR_USD!$B$467, AA$88, 0, 1, $B$82)), NA()))</f>
        <v>#N/A</v>
      </c>
      <c r="AB727" s="466" t="e">
        <f t="array" aca="1" ref="AB727" ca="1">IF($B727=AB$85-1, AB$84, IF(AND($B727&gt;=AB$85, $B727&lt;=AB$86), AB$84*SUMPRODUCT(TRANSPOSE(AB$5:AB$81), Data_TR_USD!$B498:$BZ498, 1/OFFSET(Data_TR_USD!$B$467, AB$88, 0, 1, $B$82)), NA()))</f>
        <v>#N/A</v>
      </c>
      <c r="AC727" s="466" t="e">
        <f t="array" aca="1" ref="AC727" ca="1">IF($B727=AC$85-1, AC$84, IF(AND($B727&gt;=AC$85, $B727&lt;=AC$86), AC$84*SUMPRODUCT(TRANSPOSE(AC$5:AC$81), Data_TR_USD!$B498:$BZ498, 1/OFFSET(Data_TR_USD!$B$467, AC$88, 0, 1, $B$82)), NA()))</f>
        <v>#N/A</v>
      </c>
      <c r="AD727" s="466" t="e">
        <f t="array" aca="1" ref="AD727" ca="1">IF($B727=AD$85-1, AD$84, IF(AND($B727&gt;=AD$85, $B727&lt;=AD$86), AD$84*SUMPRODUCT(TRANSPOSE(AD$5:AD$81), Data_TR_USD!$B498:$BZ498, 1/OFFSET(Data_TR_USD!$B$467, AD$88, 0, 1, $B$82)), NA()))</f>
        <v>#N/A</v>
      </c>
      <c r="AE727" s="466" t="e">
        <f t="array" aca="1" ref="AE727" ca="1">IF($B727=AE$85-1, AE$84, IF(AND($B727&gt;=AE$85, $B727&lt;=AE$86), AE$84*SUMPRODUCT(TRANSPOSE(AE$5:AE$81), Data_TR_USD!$B498:$BZ498, 1/OFFSET(Data_TR_USD!$B$467, AE$88, 0, 1, $B$82)), NA()))</f>
        <v>#N/A</v>
      </c>
      <c r="AG727" s="466" t="e">
        <f t="array" aca="1" ref="AG727" ca="1">IF($B727=AG$85-1, AG$84, IF(AND($B727&gt;=AG$85, $B727&lt;=AG$86), AG$84*SUMPRODUCT(TRANSPOSE(AG$5:AG$81), Data_TR_USD!$B498:$BZ498, 1/OFFSET(Data_TR_USD!$B$467, AG$88, 0, 1, $B$82)), NA()))</f>
        <v>#N/A</v>
      </c>
      <c r="AM727" s="466" t="e">
        <f t="array" aca="1" ref="AM727" ca="1">IF($B727=AM$85-1, AM$84, IF(AND($B727&gt;=AM$85, $B727&lt;=AM$86), AM$84*SUMPRODUCT(TRANSPOSE(AM$5:AM$81), Data_TR_USD!$B498:$BZ498, 1/OFFSET(Data_TR_USD!$B$467, AM$88, 0, 1, $B$82)), NA()))</f>
        <v>#N/A</v>
      </c>
      <c r="AN727" s="466" t="e">
        <f t="array" aca="1" ref="AN727" ca="1">IF($B727=AN$85-1, AN$84, IF(AND($B727&gt;=AN$85, $B727&lt;=AN$86), AN$84*SUMPRODUCT(TRANSPOSE(AN$5:AN$81), Data_TR_USD!$B498:$BZ498, 1/OFFSET(Data_TR_USD!$B$467, AN$88, 0, 1, $B$82)), NA()))</f>
        <v>#N/A</v>
      </c>
      <c r="AO727" s="466" t="e">
        <f t="array" aca="1" ref="AO727" ca="1">IF($B727=AO$85-1, AO$84, IF(AND($B727&gt;=AO$85, $B727&lt;=AO$86), AO$84*SUMPRODUCT(TRANSPOSE(AO$5:AO$81), Data_TR_USD!$B498:$BZ498, 1/OFFSET(Data_TR_USD!$B$467, AO$88, 0, 1, $B$82)), NA()))</f>
        <v>#N/A</v>
      </c>
      <c r="AP727" s="466" t="e">
        <f t="array" aca="1" ref="AP727" ca="1">IF($B727=AP$85-1, AP$84, IF(AND($B727&gt;=AP$85, $B727&lt;=AP$86), AP$84*SUMPRODUCT(TRANSPOSE(AP$5:AP$81), Data_TR_USD!$B498:$BZ498, 1/OFFSET(Data_TR_USD!$B$467, AP$88, 0, 1, $B$82)), NA()))</f>
        <v>#N/A</v>
      </c>
      <c r="AQ727" s="466" t="e">
        <f t="array" aca="1" ref="AQ727" ca="1">IF($B727=AQ$85-1, AQ$84, IF(AND($B727&gt;=AQ$85, $B727&lt;=AQ$86), AQ$84*SUMPRODUCT(TRANSPOSE(AQ$5:AQ$81), Data_TR_USD!$B498:$BZ498, 1/OFFSET(Data_TR_USD!$B$467, AQ$88, 0, 1, $B$82)), NA()))</f>
        <v>#N/A</v>
      </c>
      <c r="AS727" s="466" t="e">
        <f t="array" aca="1" ref="AS727" ca="1">IF($B727=AS$85-1, AS$84, IF(AND($B727&gt;=AS$85, $B727&lt;=AS$86), AS$84*SUMPRODUCT(TRANSPOSE(AS$5:AS$81), Data_TR_USD!$B498:$BZ498, 1/OFFSET(Data_TR_USD!$B$467, AS$88, 0, 1, $B$82)), NA()))</f>
        <v>#N/A</v>
      </c>
      <c r="AU727" s="466" t="e">
        <f t="array" aca="1" ref="AU727" ca="1">IF($B727=AU$85-1, AU$84, IF(AND($B727&gt;=AU$85, $B727&lt;=AU$86), AU$84*SUMPRODUCT(TRANSPOSE(AU$5:AU$81), Data_TR_USD!$B498:$BZ498, 1/OFFSET(Data_TR_USD!$B$467, AU$88, 0, 1, $B$82)), NA()))</f>
        <v>#N/A</v>
      </c>
      <c r="AV727" s="466" t="e">
        <f t="array" aca="1" ref="AV727" ca="1">IF($B727=AV$85-1, AV$84, IF(AND($B727&gt;=AV$85, $B727&lt;=AV$86), AV$84*SUMPRODUCT(TRANSPOSE(AV$5:AV$81), Data_TR_USD!$B498:$BZ498, 1/OFFSET(Data_TR_USD!$B$467, AV$88, 0, 1, $B$82)), NA()))</f>
        <v>#N/A</v>
      </c>
      <c r="AW727" s="466" t="e">
        <f t="array" aca="1" ref="AW727" ca="1">IF($B727=AW$85-1, AW$84, IF(AND($B727&gt;=AW$85, $B727&lt;=AW$86), AW$84*SUMPRODUCT(TRANSPOSE(AW$5:AW$81), Data_TR_USD!$B498:$BZ498, 1/OFFSET(Data_TR_USD!$B$467, AW$88, 0, 1, $B$82)), NA()))</f>
        <v>#N/A</v>
      </c>
      <c r="AX727" s="466" t="e">
        <f t="array" aca="1" ref="AX727" ca="1">IF($B727=AX$85-1, AX$84, IF(AND($B727&gt;=AX$85, $B727&lt;=AX$86), AX$84*SUMPRODUCT(TRANSPOSE(AX$5:AX$81), Data_TR_USD!$B498:$BZ498, 1/OFFSET(Data_TR_USD!$B$467, AX$88, 0, 1, $B$82)), NA()))</f>
        <v>#N/A</v>
      </c>
      <c r="AY727" s="466" t="e">
        <f t="array" aca="1" ref="AY727" ca="1">IF($B727=AY$85-1, AY$84, IF(AND($B727&gt;=AY$85, $B727&lt;=AY$86), AY$84*SUMPRODUCT(TRANSPOSE(AY$5:AY$81), Data_TR_USD!$B498:$BZ498, 1/OFFSET(Data_TR_USD!$B$467, AY$88, 0, 1, $B$82)), NA()))</f>
        <v>#N/A</v>
      </c>
      <c r="AZ727" s="466" t="e">
        <f t="array" aca="1" ref="AZ727" ca="1">IF($B727=AZ$85-1, AZ$84, IF(AND($B727&gt;=AZ$85, $B727&lt;=AZ$86), AZ$84*SUMPRODUCT(TRANSPOSE(AZ$5:AZ$81), Data_TR_USD!$B498:$BZ498, 1/OFFSET(Data_TR_USD!$B$467, AZ$88, 0, 1, $B$82)), NA()))</f>
        <v>#N/A</v>
      </c>
      <c r="BA727" s="466" t="e">
        <f t="array" aca="1" ref="BA727" ca="1">IF($B727=BA$85-1, BA$84, IF(AND($B727&gt;=BA$85, $B727&lt;=BA$86), BA$84*SUMPRODUCT(TRANSPOSE(BA$5:BA$81), Data_TR_USD!$B498:$BZ498, 1/OFFSET(Data_TR_USD!$B$467, BA$88, 0, 1, $B$82)), NA()))</f>
        <v>#N/A</v>
      </c>
      <c r="BB727" s="466" t="e">
        <f t="array" aca="1" ref="BB727" ca="1">IF($B727=BB$85-1, BB$84, IF(AND($B727&gt;=BB$85, $B727&lt;=BB$86), BB$84*SUMPRODUCT(TRANSPOSE(BB$5:BB$81), Data_TR_USD!$B498:$BZ498, 1/OFFSET(Data_TR_USD!$B$467, BB$88, 0, 1, $B$82)), NA()))</f>
        <v>#N/A</v>
      </c>
      <c r="BC727" s="466" t="e">
        <f t="array" aca="1" ref="BC727" ca="1">IF($B727=BC$85-1, BC$84, IF(AND($B727&gt;=BC$85, $B727&lt;=BC$86), BC$84*SUMPRODUCT(TRANSPOSE(BC$5:BC$81), Data_TR_USD!$B498:$BZ498, 1/OFFSET(Data_TR_USD!$B$467, BC$88, 0, 1, $B$82)), NA()))</f>
        <v>#N/A</v>
      </c>
      <c r="BD727" s="466" t="e">
        <f t="array" aca="1" ref="BD727" ca="1">IF($B727=BD$85-1, BD$84, IF(AND($B727&gt;=BD$85, $B727&lt;=BD$86), BD$84*SUMPRODUCT(TRANSPOSE(BD$5:BD$81), Data_TR_USD!$B498:$BZ498, 1/OFFSET(Data_TR_USD!$B$467, BD$88, 0, 1, $B$82)), NA()))</f>
        <v>#N/A</v>
      </c>
      <c r="BE727" s="466" t="e">
        <f t="array" aca="1" ref="BE727" ca="1">IF($B727=BE$85-1, BE$84, IF(AND($B727&gt;=BE$85, $B727&lt;=BE$86), BE$84*SUMPRODUCT(TRANSPOSE(BE$5:BE$81), Data_TR_USD!$B498:$BZ498, 1/OFFSET(Data_TR_USD!$B$467, BE$88, 0, 1, $B$82)), NA()))</f>
        <v>#N/A</v>
      </c>
      <c r="BF727" s="466" t="e">
        <f t="array" aca="1" ref="BF727" ca="1">IF($B727=BF$85-1, BF$84, IF(AND($B727&gt;=BF$85, $B727&lt;=BF$86), BF$84*SUMPRODUCT(TRANSPOSE(BF$5:BF$81), Data_TR_USD!$B498:$BZ498, 1/OFFSET(Data_TR_USD!$B$467, BF$88, 0, 1, $B$82)), NA()))</f>
        <v>#N/A</v>
      </c>
      <c r="BG727" s="466" t="e">
        <f t="array" aca="1" ref="BG727" ca="1">IF($B727=BG$85-1, BG$84, IF(AND($B727&gt;=BG$85, $B727&lt;=BG$86), BG$84*SUMPRODUCT(TRANSPOSE(BG$5:BG$81), Data_TR_USD!$B498:$BZ498, 1/OFFSET(Data_TR_USD!$B$467, BG$88, 0, 1, $B$82)), NA()))</f>
        <v>#N/A</v>
      </c>
      <c r="BH727" s="466" t="e">
        <f t="array" aca="1" ref="BH727" ca="1">IF($B727=BH$85-1, BH$84, IF(AND($B727&gt;=BH$85, $B727&lt;=BH$86), BH$84*SUMPRODUCT(TRANSPOSE(BH$5:BH$81), Data_TR_USD!$B498:$BZ498, 1/OFFSET(Data_TR_USD!$B$467, BH$88, 0, 1, $B$82)), NA()))</f>
        <v>#N/A</v>
      </c>
      <c r="BI727" s="466" t="e">
        <f t="array" aca="1" ref="BI727" ca="1">IF($B727=BI$85-1, BI$84, IF(AND($B727&gt;=BI$85, $B727&lt;=BI$86), BI$84*SUMPRODUCT(TRANSPOSE(BI$5:BI$81), Data_TR_USD!$B498:$BZ498, 1/OFFSET(Data_TR_USD!$B$467, BI$88, 0, 1, $B$82)), NA()))</f>
        <v>#N/A</v>
      </c>
      <c r="BJ727" s="466" t="e">
        <f t="array" aca="1" ref="BJ727" ca="1">IF($B727=BJ$85-1, BJ$84, IF(AND($B727&gt;=BJ$85, $B727&lt;=BJ$86), BJ$84*SUMPRODUCT(TRANSPOSE(BJ$5:BJ$81), Data_TR_USD!$B498:$BZ498, 1/OFFSET(Data_TR_USD!$B$467, BJ$88, 0, 1, $B$82)), NA()))</f>
        <v>#N/A</v>
      </c>
      <c r="BK727" s="466" t="e">
        <f t="array" aca="1" ref="BK727" ca="1">IF($B727=BK$85-1, BK$84, IF(AND($B727&gt;=BK$85, $B727&lt;=BK$86), BK$84*SUMPRODUCT(TRANSPOSE(BK$5:BK$81), Data_TR_USD!$B498:$BZ498, 1/OFFSET(Data_TR_USD!$B$467, BK$88, 0, 1, $B$82)), NA()))</f>
        <v>#N/A</v>
      </c>
      <c r="BL727" s="466" t="e">
        <f t="array" aca="1" ref="BL727" ca="1">IF($B727=BL$85-1, BL$84, IF(AND($B727&gt;=BL$85, $B727&lt;=BL$86), BL$84*SUMPRODUCT(TRANSPOSE(BL$5:BL$81), Data_TR_USD!$B498:$BZ498, 1/OFFSET(Data_TR_USD!$B$467, BL$88, 0, 1, $B$82)), NA()))</f>
        <v>#N/A</v>
      </c>
      <c r="BM727" s="466" t="e">
        <f t="array" aca="1" ref="BM727" ca="1">IF($B727=BM$85-1, BM$84, IF(AND($B727&gt;=BM$85, $B727&lt;=BM$86), BM$84*SUMPRODUCT(TRANSPOSE(BM$5:BM$81), Data_TR_USD!$B498:$BZ498, 1/OFFSET(Data_TR_USD!$B$467, BM$88, 0, 1, $B$82)), NA()))</f>
        <v>#N/A</v>
      </c>
      <c r="BN727" s="466" t="e">
        <f t="array" aca="1" ref="BN727" ca="1">IF($B727=BN$85-1, BN$84, IF(AND($B727&gt;=BN$85, $B727&lt;=BN$86), BN$84*SUMPRODUCT(TRANSPOSE(BN$5:BN$81), Data_TR_USD!$B498:$BZ498, 1/OFFSET(Data_TR_USD!$B$467, BN$88, 0, 1, $B$82)), NA()))</f>
        <v>#N/A</v>
      </c>
      <c r="BO727" s="466" t="e">
        <f t="array" aca="1" ref="BO727" ca="1">IF($B727=BO$85-1, BO$84, IF(AND($B727&gt;=BO$85, $B727&lt;=BO$86), BO$84*SUMPRODUCT(TRANSPOSE(BO$5:BO$81), Data_TR_USD!$B498:$BZ498, 1/OFFSET(Data_TR_USD!$B$467, BO$88, 0, 1, $B$82)), NA()))</f>
        <v>#N/A</v>
      </c>
      <c r="BP727" s="466" t="e">
        <f t="array" aca="1" ref="BP727" ca="1">IF($B727=BP$85-1, BP$84, IF(AND($B727&gt;=BP$85, $B727&lt;=BP$86), BP$84*SUMPRODUCT(TRANSPOSE(BP$5:BP$81), Data_TR_USD!$B498:$BZ498, 1/OFFSET(Data_TR_USD!$B$467, BP$88, 0, 1, $B$82)), NA()))</f>
        <v>#N/A</v>
      </c>
      <c r="BQ727" s="466" t="e">
        <f t="array" aca="1" ref="BQ727" ca="1">IF($B727=BQ$85-1, BQ$84, IF(AND($B727&gt;=BQ$85, $B727&lt;=BQ$86), BQ$84*SUMPRODUCT(TRANSPOSE(BQ$5:BQ$81), Data_TR_USD!$B498:$BZ498, 1/OFFSET(Data_TR_USD!$B$467, BQ$88, 0, 1, $B$82)), NA()))</f>
        <v>#N/A</v>
      </c>
      <c r="BR727" s="466" t="e">
        <f t="array" aca="1" ref="BR727" ca="1">IF($B727=BR$85-1, BR$84, IF(AND($B727&gt;=BR$85, $B727&lt;=BR$86), BR$84*SUMPRODUCT(TRANSPOSE(BR$5:BR$81), Data_TR_USD!$B498:$BZ498, 1/OFFSET(Data_TR_USD!$B$467, BR$88, 0, 1, $B$82)), NA()))</f>
        <v>#N/A</v>
      </c>
      <c r="BS727" s="466" t="e">
        <f t="array" aca="1" ref="BS727" ca="1">IF($B727=BS$85-1, BS$84, IF(AND($B727&gt;=BS$85, $B727&lt;=BS$86), BS$84*SUMPRODUCT(TRANSPOSE(BS$5:BS$81), Data_TR_USD!$B498:$BZ498, 1/OFFSET(Data_TR_USD!$B$467, BS$88, 0, 1, $B$82)), NA()))</f>
        <v>#N/A</v>
      </c>
    </row>
    <row r="728" spans="2:71">
      <c r="B728" s="48">
        <f t="shared" si="1087"/>
        <v>1902</v>
      </c>
      <c r="E728" s="52"/>
      <c r="M728" s="466" t="e">
        <f t="array" aca="1" ref="M728" ca="1">IF($B728=M$85-1, M$84, IF(AND($B728&gt;=M$85, $B728&lt;=M$86), M$84*SUMPRODUCT(TRANSPOSE(M$5:M$81), Data_TR_USD!$B499:$BZ499, 1/OFFSET(Data_TR_USD!$B$467, M$88, 0, 1, $B$82)), NA()))</f>
        <v>#N/A</v>
      </c>
      <c r="N728" s="466" t="e">
        <f t="array" aca="1" ref="N728" ca="1">IF($B728=N$85-1, N$84, IF(AND($B728&gt;=N$85, $B728&lt;=N$86), N$84*SUMPRODUCT(TRANSPOSE(N$5:N$81), Data_TR_USD!$B499:$BZ499, 1/OFFSET(Data_TR_USD!$B$467, N$88, 0, 1, $B$82)), NA()))</f>
        <v>#N/A</v>
      </c>
      <c r="X728" s="466" t="e">
        <f t="array" aca="1" ref="X728" ca="1">IF($B728=X$85-1, X$84, IF(AND($B728&gt;=X$85, $B728&lt;=X$86), X$84*SUMPRODUCT(TRANSPOSE(X$5:X$81), Data_TR_USD!$B499:$BZ499, 1/OFFSET(Data_TR_USD!$B$467, X$88, 0, 1, $B$82)), NA()))</f>
        <v>#N/A</v>
      </c>
      <c r="Y728" s="466" t="e">
        <f t="array" aca="1" ref="Y728" ca="1">IF($B728=Y$85-1, Y$84, IF(AND($B728&gt;=Y$85, $B728&lt;=Y$86), Y$84*SUMPRODUCT(TRANSPOSE(Y$5:Y$81), Data_TR_USD!$B499:$BZ499, 1/OFFSET(Data_TR_USD!$B$467, Y$88, 0, 1, $B$82)), NA()))</f>
        <v>#N/A</v>
      </c>
      <c r="AA728" s="466" t="e">
        <f t="array" aca="1" ref="AA728" ca="1">IF($B728=AA$85-1, AA$84, IF(AND($B728&gt;=AA$85, $B728&lt;=AA$86), AA$84*SUMPRODUCT(TRANSPOSE(AA$5:AA$81), Data_TR_USD!$B499:$BZ499, 1/OFFSET(Data_TR_USD!$B$467, AA$88, 0, 1, $B$82)), NA()))</f>
        <v>#N/A</v>
      </c>
      <c r="AB728" s="466" t="e">
        <f t="array" aca="1" ref="AB728" ca="1">IF($B728=AB$85-1, AB$84, IF(AND($B728&gt;=AB$85, $B728&lt;=AB$86), AB$84*SUMPRODUCT(TRANSPOSE(AB$5:AB$81), Data_TR_USD!$B499:$BZ499, 1/OFFSET(Data_TR_USD!$B$467, AB$88, 0, 1, $B$82)), NA()))</f>
        <v>#N/A</v>
      </c>
      <c r="AC728" s="466" t="e">
        <f t="array" aca="1" ref="AC728" ca="1">IF($B728=AC$85-1, AC$84, IF(AND($B728&gt;=AC$85, $B728&lt;=AC$86), AC$84*SUMPRODUCT(TRANSPOSE(AC$5:AC$81), Data_TR_USD!$B499:$BZ499, 1/OFFSET(Data_TR_USD!$B$467, AC$88, 0, 1, $B$82)), NA()))</f>
        <v>#N/A</v>
      </c>
      <c r="AD728" s="466" t="e">
        <f t="array" aca="1" ref="AD728" ca="1">IF($B728=AD$85-1, AD$84, IF(AND($B728&gt;=AD$85, $B728&lt;=AD$86), AD$84*SUMPRODUCT(TRANSPOSE(AD$5:AD$81), Data_TR_USD!$B499:$BZ499, 1/OFFSET(Data_TR_USD!$B$467, AD$88, 0, 1, $B$82)), NA()))</f>
        <v>#N/A</v>
      </c>
      <c r="AE728" s="466" t="e">
        <f t="array" aca="1" ref="AE728" ca="1">IF($B728=AE$85-1, AE$84, IF(AND($B728&gt;=AE$85, $B728&lt;=AE$86), AE$84*SUMPRODUCT(TRANSPOSE(AE$5:AE$81), Data_TR_USD!$B499:$BZ499, 1/OFFSET(Data_TR_USD!$B$467, AE$88, 0, 1, $B$82)), NA()))</f>
        <v>#N/A</v>
      </c>
      <c r="AG728" s="466" t="e">
        <f t="array" aca="1" ref="AG728" ca="1">IF($B728=AG$85-1, AG$84, IF(AND($B728&gt;=AG$85, $B728&lt;=AG$86), AG$84*SUMPRODUCT(TRANSPOSE(AG$5:AG$81), Data_TR_USD!$B499:$BZ499, 1/OFFSET(Data_TR_USD!$B$467, AG$88, 0, 1, $B$82)), NA()))</f>
        <v>#N/A</v>
      </c>
      <c r="AM728" s="466" t="e">
        <f t="array" aca="1" ref="AM728" ca="1">IF($B728=AM$85-1, AM$84, IF(AND($B728&gt;=AM$85, $B728&lt;=AM$86), AM$84*SUMPRODUCT(TRANSPOSE(AM$5:AM$81), Data_TR_USD!$B499:$BZ499, 1/OFFSET(Data_TR_USD!$B$467, AM$88, 0, 1, $B$82)), NA()))</f>
        <v>#N/A</v>
      </c>
      <c r="AN728" s="466" t="e">
        <f t="array" aca="1" ref="AN728" ca="1">IF($B728=AN$85-1, AN$84, IF(AND($B728&gt;=AN$85, $B728&lt;=AN$86), AN$84*SUMPRODUCT(TRANSPOSE(AN$5:AN$81), Data_TR_USD!$B499:$BZ499, 1/OFFSET(Data_TR_USD!$B$467, AN$88, 0, 1, $B$82)), NA()))</f>
        <v>#N/A</v>
      </c>
      <c r="AO728" s="466" t="e">
        <f t="array" aca="1" ref="AO728" ca="1">IF($B728=AO$85-1, AO$84, IF(AND($B728&gt;=AO$85, $B728&lt;=AO$86), AO$84*SUMPRODUCT(TRANSPOSE(AO$5:AO$81), Data_TR_USD!$B499:$BZ499, 1/OFFSET(Data_TR_USD!$B$467, AO$88, 0, 1, $B$82)), NA()))</f>
        <v>#N/A</v>
      </c>
      <c r="AP728" s="466" t="e">
        <f t="array" aca="1" ref="AP728" ca="1">IF($B728=AP$85-1, AP$84, IF(AND($B728&gt;=AP$85, $B728&lt;=AP$86), AP$84*SUMPRODUCT(TRANSPOSE(AP$5:AP$81), Data_TR_USD!$B499:$BZ499, 1/OFFSET(Data_TR_USD!$B$467, AP$88, 0, 1, $B$82)), NA()))</f>
        <v>#N/A</v>
      </c>
      <c r="AQ728" s="466" t="e">
        <f t="array" aca="1" ref="AQ728" ca="1">IF($B728=AQ$85-1, AQ$84, IF(AND($B728&gt;=AQ$85, $B728&lt;=AQ$86), AQ$84*SUMPRODUCT(TRANSPOSE(AQ$5:AQ$81), Data_TR_USD!$B499:$BZ499, 1/OFFSET(Data_TR_USD!$B$467, AQ$88, 0, 1, $B$82)), NA()))</f>
        <v>#N/A</v>
      </c>
      <c r="AS728" s="466" t="e">
        <f t="array" aca="1" ref="AS728" ca="1">IF($B728=AS$85-1, AS$84, IF(AND($B728&gt;=AS$85, $B728&lt;=AS$86), AS$84*SUMPRODUCT(TRANSPOSE(AS$5:AS$81), Data_TR_USD!$B499:$BZ499, 1/OFFSET(Data_TR_USD!$B$467, AS$88, 0, 1, $B$82)), NA()))</f>
        <v>#N/A</v>
      </c>
      <c r="AU728" s="466" t="e">
        <f t="array" aca="1" ref="AU728" ca="1">IF($B728=AU$85-1, AU$84, IF(AND($B728&gt;=AU$85, $B728&lt;=AU$86), AU$84*SUMPRODUCT(TRANSPOSE(AU$5:AU$81), Data_TR_USD!$B499:$BZ499, 1/OFFSET(Data_TR_USD!$B$467, AU$88, 0, 1, $B$82)), NA()))</f>
        <v>#N/A</v>
      </c>
      <c r="AV728" s="466" t="e">
        <f t="array" aca="1" ref="AV728" ca="1">IF($B728=AV$85-1, AV$84, IF(AND($B728&gt;=AV$85, $B728&lt;=AV$86), AV$84*SUMPRODUCT(TRANSPOSE(AV$5:AV$81), Data_TR_USD!$B499:$BZ499, 1/OFFSET(Data_TR_USD!$B$467, AV$88, 0, 1, $B$82)), NA()))</f>
        <v>#N/A</v>
      </c>
      <c r="AW728" s="466" t="e">
        <f t="array" aca="1" ref="AW728" ca="1">IF($B728=AW$85-1, AW$84, IF(AND($B728&gt;=AW$85, $B728&lt;=AW$86), AW$84*SUMPRODUCT(TRANSPOSE(AW$5:AW$81), Data_TR_USD!$B499:$BZ499, 1/OFFSET(Data_TR_USD!$B$467, AW$88, 0, 1, $B$82)), NA()))</f>
        <v>#N/A</v>
      </c>
      <c r="AX728" s="466" t="e">
        <f t="array" aca="1" ref="AX728" ca="1">IF($B728=AX$85-1, AX$84, IF(AND($B728&gt;=AX$85, $B728&lt;=AX$86), AX$84*SUMPRODUCT(TRANSPOSE(AX$5:AX$81), Data_TR_USD!$B499:$BZ499, 1/OFFSET(Data_TR_USD!$B$467, AX$88, 0, 1, $B$82)), NA()))</f>
        <v>#N/A</v>
      </c>
      <c r="AY728" s="466" t="e">
        <f t="array" aca="1" ref="AY728" ca="1">IF($B728=AY$85-1, AY$84, IF(AND($B728&gt;=AY$85, $B728&lt;=AY$86), AY$84*SUMPRODUCT(TRANSPOSE(AY$5:AY$81), Data_TR_USD!$B499:$BZ499, 1/OFFSET(Data_TR_USD!$B$467, AY$88, 0, 1, $B$82)), NA()))</f>
        <v>#N/A</v>
      </c>
      <c r="AZ728" s="466" t="e">
        <f t="array" aca="1" ref="AZ728" ca="1">IF($B728=AZ$85-1, AZ$84, IF(AND($B728&gt;=AZ$85, $B728&lt;=AZ$86), AZ$84*SUMPRODUCT(TRANSPOSE(AZ$5:AZ$81), Data_TR_USD!$B499:$BZ499, 1/OFFSET(Data_TR_USD!$B$467, AZ$88, 0, 1, $B$82)), NA()))</f>
        <v>#N/A</v>
      </c>
      <c r="BA728" s="466" t="e">
        <f t="array" aca="1" ref="BA728" ca="1">IF($B728=BA$85-1, BA$84, IF(AND($B728&gt;=BA$85, $B728&lt;=BA$86), BA$84*SUMPRODUCT(TRANSPOSE(BA$5:BA$81), Data_TR_USD!$B499:$BZ499, 1/OFFSET(Data_TR_USD!$B$467, BA$88, 0, 1, $B$82)), NA()))</f>
        <v>#N/A</v>
      </c>
      <c r="BB728" s="466" t="e">
        <f t="array" aca="1" ref="BB728" ca="1">IF($B728=BB$85-1, BB$84, IF(AND($B728&gt;=BB$85, $B728&lt;=BB$86), BB$84*SUMPRODUCT(TRANSPOSE(BB$5:BB$81), Data_TR_USD!$B499:$BZ499, 1/OFFSET(Data_TR_USD!$B$467, BB$88, 0, 1, $B$82)), NA()))</f>
        <v>#N/A</v>
      </c>
      <c r="BC728" s="466" t="e">
        <f t="array" aca="1" ref="BC728" ca="1">IF($B728=BC$85-1, BC$84, IF(AND($B728&gt;=BC$85, $B728&lt;=BC$86), BC$84*SUMPRODUCT(TRANSPOSE(BC$5:BC$81), Data_TR_USD!$B499:$BZ499, 1/OFFSET(Data_TR_USD!$B$467, BC$88, 0, 1, $B$82)), NA()))</f>
        <v>#N/A</v>
      </c>
      <c r="BD728" s="466" t="e">
        <f t="array" aca="1" ref="BD728" ca="1">IF($B728=BD$85-1, BD$84, IF(AND($B728&gt;=BD$85, $B728&lt;=BD$86), BD$84*SUMPRODUCT(TRANSPOSE(BD$5:BD$81), Data_TR_USD!$B499:$BZ499, 1/OFFSET(Data_TR_USD!$B$467, BD$88, 0, 1, $B$82)), NA()))</f>
        <v>#N/A</v>
      </c>
      <c r="BE728" s="466" t="e">
        <f t="array" aca="1" ref="BE728" ca="1">IF($B728=BE$85-1, BE$84, IF(AND($B728&gt;=BE$85, $B728&lt;=BE$86), BE$84*SUMPRODUCT(TRANSPOSE(BE$5:BE$81), Data_TR_USD!$B499:$BZ499, 1/OFFSET(Data_TR_USD!$B$467, BE$88, 0, 1, $B$82)), NA()))</f>
        <v>#N/A</v>
      </c>
      <c r="BF728" s="466" t="e">
        <f t="array" aca="1" ref="BF728" ca="1">IF($B728=BF$85-1, BF$84, IF(AND($B728&gt;=BF$85, $B728&lt;=BF$86), BF$84*SUMPRODUCT(TRANSPOSE(BF$5:BF$81), Data_TR_USD!$B499:$BZ499, 1/OFFSET(Data_TR_USD!$B$467, BF$88, 0, 1, $B$82)), NA()))</f>
        <v>#N/A</v>
      </c>
      <c r="BG728" s="466" t="e">
        <f t="array" aca="1" ref="BG728" ca="1">IF($B728=BG$85-1, BG$84, IF(AND($B728&gt;=BG$85, $B728&lt;=BG$86), BG$84*SUMPRODUCT(TRANSPOSE(BG$5:BG$81), Data_TR_USD!$B499:$BZ499, 1/OFFSET(Data_TR_USD!$B$467, BG$88, 0, 1, $B$82)), NA()))</f>
        <v>#N/A</v>
      </c>
      <c r="BH728" s="466" t="e">
        <f t="array" aca="1" ref="BH728" ca="1">IF($B728=BH$85-1, BH$84, IF(AND($B728&gt;=BH$85, $B728&lt;=BH$86), BH$84*SUMPRODUCT(TRANSPOSE(BH$5:BH$81), Data_TR_USD!$B499:$BZ499, 1/OFFSET(Data_TR_USD!$B$467, BH$88, 0, 1, $B$82)), NA()))</f>
        <v>#N/A</v>
      </c>
      <c r="BI728" s="466" t="e">
        <f t="array" aca="1" ref="BI728" ca="1">IF($B728=BI$85-1, BI$84, IF(AND($B728&gt;=BI$85, $B728&lt;=BI$86), BI$84*SUMPRODUCT(TRANSPOSE(BI$5:BI$81), Data_TR_USD!$B499:$BZ499, 1/OFFSET(Data_TR_USD!$B$467, BI$88, 0, 1, $B$82)), NA()))</f>
        <v>#N/A</v>
      </c>
      <c r="BJ728" s="466" t="e">
        <f t="array" aca="1" ref="BJ728" ca="1">IF($B728=BJ$85-1, BJ$84, IF(AND($B728&gt;=BJ$85, $B728&lt;=BJ$86), BJ$84*SUMPRODUCT(TRANSPOSE(BJ$5:BJ$81), Data_TR_USD!$B499:$BZ499, 1/OFFSET(Data_TR_USD!$B$467, BJ$88, 0, 1, $B$82)), NA()))</f>
        <v>#N/A</v>
      </c>
      <c r="BK728" s="466" t="e">
        <f t="array" aca="1" ref="BK728" ca="1">IF($B728=BK$85-1, BK$84, IF(AND($B728&gt;=BK$85, $B728&lt;=BK$86), BK$84*SUMPRODUCT(TRANSPOSE(BK$5:BK$81), Data_TR_USD!$B499:$BZ499, 1/OFFSET(Data_TR_USD!$B$467, BK$88, 0, 1, $B$82)), NA()))</f>
        <v>#N/A</v>
      </c>
      <c r="BL728" s="466" t="e">
        <f t="array" aca="1" ref="BL728" ca="1">IF($B728=BL$85-1, BL$84, IF(AND($B728&gt;=BL$85, $B728&lt;=BL$86), BL$84*SUMPRODUCT(TRANSPOSE(BL$5:BL$81), Data_TR_USD!$B499:$BZ499, 1/OFFSET(Data_TR_USD!$B$467, BL$88, 0, 1, $B$82)), NA()))</f>
        <v>#N/A</v>
      </c>
      <c r="BM728" s="466" t="e">
        <f t="array" aca="1" ref="BM728" ca="1">IF($B728=BM$85-1, BM$84, IF(AND($B728&gt;=BM$85, $B728&lt;=BM$86), BM$84*SUMPRODUCT(TRANSPOSE(BM$5:BM$81), Data_TR_USD!$B499:$BZ499, 1/OFFSET(Data_TR_USD!$B$467, BM$88, 0, 1, $B$82)), NA()))</f>
        <v>#N/A</v>
      </c>
      <c r="BN728" s="466" t="e">
        <f t="array" aca="1" ref="BN728" ca="1">IF($B728=BN$85-1, BN$84, IF(AND($B728&gt;=BN$85, $B728&lt;=BN$86), BN$84*SUMPRODUCT(TRANSPOSE(BN$5:BN$81), Data_TR_USD!$B499:$BZ499, 1/OFFSET(Data_TR_USD!$B$467, BN$88, 0, 1, $B$82)), NA()))</f>
        <v>#N/A</v>
      </c>
      <c r="BO728" s="466" t="e">
        <f t="array" aca="1" ref="BO728" ca="1">IF($B728=BO$85-1, BO$84, IF(AND($B728&gt;=BO$85, $B728&lt;=BO$86), BO$84*SUMPRODUCT(TRANSPOSE(BO$5:BO$81), Data_TR_USD!$B499:$BZ499, 1/OFFSET(Data_TR_USD!$B$467, BO$88, 0, 1, $B$82)), NA()))</f>
        <v>#N/A</v>
      </c>
      <c r="BP728" s="466" t="e">
        <f t="array" aca="1" ref="BP728" ca="1">IF($B728=BP$85-1, BP$84, IF(AND($B728&gt;=BP$85, $B728&lt;=BP$86), BP$84*SUMPRODUCT(TRANSPOSE(BP$5:BP$81), Data_TR_USD!$B499:$BZ499, 1/OFFSET(Data_TR_USD!$B$467, BP$88, 0, 1, $B$82)), NA()))</f>
        <v>#N/A</v>
      </c>
      <c r="BQ728" s="466" t="e">
        <f t="array" aca="1" ref="BQ728" ca="1">IF($B728=BQ$85-1, BQ$84, IF(AND($B728&gt;=BQ$85, $B728&lt;=BQ$86), BQ$84*SUMPRODUCT(TRANSPOSE(BQ$5:BQ$81), Data_TR_USD!$B499:$BZ499, 1/OFFSET(Data_TR_USD!$B$467, BQ$88, 0, 1, $B$82)), NA()))</f>
        <v>#N/A</v>
      </c>
      <c r="BR728" s="466" t="e">
        <f t="array" aca="1" ref="BR728" ca="1">IF($B728=BR$85-1, BR$84, IF(AND($B728&gt;=BR$85, $B728&lt;=BR$86), BR$84*SUMPRODUCT(TRANSPOSE(BR$5:BR$81), Data_TR_USD!$B499:$BZ499, 1/OFFSET(Data_TR_USD!$B$467, BR$88, 0, 1, $B$82)), NA()))</f>
        <v>#N/A</v>
      </c>
      <c r="BS728" s="466" t="e">
        <f t="array" aca="1" ref="BS728" ca="1">IF($B728=BS$85-1, BS$84, IF(AND($B728&gt;=BS$85, $B728&lt;=BS$86), BS$84*SUMPRODUCT(TRANSPOSE(BS$5:BS$81), Data_TR_USD!$B499:$BZ499, 1/OFFSET(Data_TR_USD!$B$467, BS$88, 0, 1, $B$82)), NA()))</f>
        <v>#N/A</v>
      </c>
    </row>
    <row r="729" spans="2:71">
      <c r="B729" s="48">
        <f t="shared" si="1087"/>
        <v>1903</v>
      </c>
      <c r="E729" s="52"/>
      <c r="M729" s="466" t="e">
        <f t="array" aca="1" ref="M729" ca="1">IF($B729=M$85-1, M$84, IF(AND($B729&gt;=M$85, $B729&lt;=M$86), M$84*SUMPRODUCT(TRANSPOSE(M$5:M$81), Data_TR_USD!$B500:$BZ500, 1/OFFSET(Data_TR_USD!$B$467, M$88, 0, 1, $B$82)), NA()))</f>
        <v>#N/A</v>
      </c>
      <c r="N729" s="466" t="e">
        <f t="array" aca="1" ref="N729" ca="1">IF($B729=N$85-1, N$84, IF(AND($B729&gt;=N$85, $B729&lt;=N$86), N$84*SUMPRODUCT(TRANSPOSE(N$5:N$81), Data_TR_USD!$B500:$BZ500, 1/OFFSET(Data_TR_USD!$B$467, N$88, 0, 1, $B$82)), NA()))</f>
        <v>#N/A</v>
      </c>
      <c r="X729" s="466" t="e">
        <f t="array" aca="1" ref="X729" ca="1">IF($B729=X$85-1, X$84, IF(AND($B729&gt;=X$85, $B729&lt;=X$86), X$84*SUMPRODUCT(TRANSPOSE(X$5:X$81), Data_TR_USD!$B500:$BZ500, 1/OFFSET(Data_TR_USD!$B$467, X$88, 0, 1, $B$82)), NA()))</f>
        <v>#N/A</v>
      </c>
      <c r="Y729" s="466" t="e">
        <f t="array" aca="1" ref="Y729" ca="1">IF($B729=Y$85-1, Y$84, IF(AND($B729&gt;=Y$85, $B729&lt;=Y$86), Y$84*SUMPRODUCT(TRANSPOSE(Y$5:Y$81), Data_TR_USD!$B500:$BZ500, 1/OFFSET(Data_TR_USD!$B$467, Y$88, 0, 1, $B$82)), NA()))</f>
        <v>#N/A</v>
      </c>
      <c r="AA729" s="466" t="e">
        <f t="array" aca="1" ref="AA729" ca="1">IF($B729=AA$85-1, AA$84, IF(AND($B729&gt;=AA$85, $B729&lt;=AA$86), AA$84*SUMPRODUCT(TRANSPOSE(AA$5:AA$81), Data_TR_USD!$B500:$BZ500, 1/OFFSET(Data_TR_USD!$B$467, AA$88, 0, 1, $B$82)), NA()))</f>
        <v>#N/A</v>
      </c>
      <c r="AB729" s="466" t="e">
        <f t="array" aca="1" ref="AB729" ca="1">IF($B729=AB$85-1, AB$84, IF(AND($B729&gt;=AB$85, $B729&lt;=AB$86), AB$84*SUMPRODUCT(TRANSPOSE(AB$5:AB$81), Data_TR_USD!$B500:$BZ500, 1/OFFSET(Data_TR_USD!$B$467, AB$88, 0, 1, $B$82)), NA()))</f>
        <v>#N/A</v>
      </c>
      <c r="AC729" s="466" t="e">
        <f t="array" aca="1" ref="AC729" ca="1">IF($B729=AC$85-1, AC$84, IF(AND($B729&gt;=AC$85, $B729&lt;=AC$86), AC$84*SUMPRODUCT(TRANSPOSE(AC$5:AC$81), Data_TR_USD!$B500:$BZ500, 1/OFFSET(Data_TR_USD!$B$467, AC$88, 0, 1, $B$82)), NA()))</f>
        <v>#N/A</v>
      </c>
      <c r="AD729" s="466" t="e">
        <f t="array" aca="1" ref="AD729" ca="1">IF($B729=AD$85-1, AD$84, IF(AND($B729&gt;=AD$85, $B729&lt;=AD$86), AD$84*SUMPRODUCT(TRANSPOSE(AD$5:AD$81), Data_TR_USD!$B500:$BZ500, 1/OFFSET(Data_TR_USD!$B$467, AD$88, 0, 1, $B$82)), NA()))</f>
        <v>#N/A</v>
      </c>
      <c r="AE729" s="466" t="e">
        <f t="array" aca="1" ref="AE729" ca="1">IF($B729=AE$85-1, AE$84, IF(AND($B729&gt;=AE$85, $B729&lt;=AE$86), AE$84*SUMPRODUCT(TRANSPOSE(AE$5:AE$81), Data_TR_USD!$B500:$BZ500, 1/OFFSET(Data_TR_USD!$B$467, AE$88, 0, 1, $B$82)), NA()))</f>
        <v>#N/A</v>
      </c>
      <c r="AG729" s="466" t="e">
        <f t="array" aca="1" ref="AG729" ca="1">IF($B729=AG$85-1, AG$84, IF(AND($B729&gt;=AG$85, $B729&lt;=AG$86), AG$84*SUMPRODUCT(TRANSPOSE(AG$5:AG$81), Data_TR_USD!$B500:$BZ500, 1/OFFSET(Data_TR_USD!$B$467, AG$88, 0, 1, $B$82)), NA()))</f>
        <v>#N/A</v>
      </c>
      <c r="AM729" s="466" t="e">
        <f t="array" aca="1" ref="AM729" ca="1">IF($B729=AM$85-1, AM$84, IF(AND($B729&gt;=AM$85, $B729&lt;=AM$86), AM$84*SUMPRODUCT(TRANSPOSE(AM$5:AM$81), Data_TR_USD!$B500:$BZ500, 1/OFFSET(Data_TR_USD!$B$467, AM$88, 0, 1, $B$82)), NA()))</f>
        <v>#N/A</v>
      </c>
      <c r="AN729" s="466" t="e">
        <f t="array" aca="1" ref="AN729" ca="1">IF($B729=AN$85-1, AN$84, IF(AND($B729&gt;=AN$85, $B729&lt;=AN$86), AN$84*SUMPRODUCT(TRANSPOSE(AN$5:AN$81), Data_TR_USD!$B500:$BZ500, 1/OFFSET(Data_TR_USD!$B$467, AN$88, 0, 1, $B$82)), NA()))</f>
        <v>#N/A</v>
      </c>
      <c r="AO729" s="466" t="e">
        <f t="array" aca="1" ref="AO729" ca="1">IF($B729=AO$85-1, AO$84, IF(AND($B729&gt;=AO$85, $B729&lt;=AO$86), AO$84*SUMPRODUCT(TRANSPOSE(AO$5:AO$81), Data_TR_USD!$B500:$BZ500, 1/OFFSET(Data_TR_USD!$B$467, AO$88, 0, 1, $B$82)), NA()))</f>
        <v>#N/A</v>
      </c>
      <c r="AP729" s="466" t="e">
        <f t="array" aca="1" ref="AP729" ca="1">IF($B729=AP$85-1, AP$84, IF(AND($B729&gt;=AP$85, $B729&lt;=AP$86), AP$84*SUMPRODUCT(TRANSPOSE(AP$5:AP$81), Data_TR_USD!$B500:$BZ500, 1/OFFSET(Data_TR_USD!$B$467, AP$88, 0, 1, $B$82)), NA()))</f>
        <v>#N/A</v>
      </c>
      <c r="AQ729" s="466" t="e">
        <f t="array" aca="1" ref="AQ729" ca="1">IF($B729=AQ$85-1, AQ$84, IF(AND($B729&gt;=AQ$85, $B729&lt;=AQ$86), AQ$84*SUMPRODUCT(TRANSPOSE(AQ$5:AQ$81), Data_TR_USD!$B500:$BZ500, 1/OFFSET(Data_TR_USD!$B$467, AQ$88, 0, 1, $B$82)), NA()))</f>
        <v>#N/A</v>
      </c>
      <c r="AS729" s="466" t="e">
        <f t="array" aca="1" ref="AS729" ca="1">IF($B729=AS$85-1, AS$84, IF(AND($B729&gt;=AS$85, $B729&lt;=AS$86), AS$84*SUMPRODUCT(TRANSPOSE(AS$5:AS$81), Data_TR_USD!$B500:$BZ500, 1/OFFSET(Data_TR_USD!$B$467, AS$88, 0, 1, $B$82)), NA()))</f>
        <v>#N/A</v>
      </c>
      <c r="AU729" s="466" t="e">
        <f t="array" aca="1" ref="AU729" ca="1">IF($B729=AU$85-1, AU$84, IF(AND($B729&gt;=AU$85, $B729&lt;=AU$86), AU$84*SUMPRODUCT(TRANSPOSE(AU$5:AU$81), Data_TR_USD!$B500:$BZ500, 1/OFFSET(Data_TR_USD!$B$467, AU$88, 0, 1, $B$82)), NA()))</f>
        <v>#N/A</v>
      </c>
      <c r="AV729" s="466" t="e">
        <f t="array" aca="1" ref="AV729" ca="1">IF($B729=AV$85-1, AV$84, IF(AND($B729&gt;=AV$85, $B729&lt;=AV$86), AV$84*SUMPRODUCT(TRANSPOSE(AV$5:AV$81), Data_TR_USD!$B500:$BZ500, 1/OFFSET(Data_TR_USD!$B$467, AV$88, 0, 1, $B$82)), NA()))</f>
        <v>#N/A</v>
      </c>
      <c r="AW729" s="466" t="e">
        <f t="array" aca="1" ref="AW729" ca="1">IF($B729=AW$85-1, AW$84, IF(AND($B729&gt;=AW$85, $B729&lt;=AW$86), AW$84*SUMPRODUCT(TRANSPOSE(AW$5:AW$81), Data_TR_USD!$B500:$BZ500, 1/OFFSET(Data_TR_USD!$B$467, AW$88, 0, 1, $B$82)), NA()))</f>
        <v>#N/A</v>
      </c>
      <c r="AX729" s="466" t="e">
        <f t="array" aca="1" ref="AX729" ca="1">IF($B729=AX$85-1, AX$84, IF(AND($B729&gt;=AX$85, $B729&lt;=AX$86), AX$84*SUMPRODUCT(TRANSPOSE(AX$5:AX$81), Data_TR_USD!$B500:$BZ500, 1/OFFSET(Data_TR_USD!$B$467, AX$88, 0, 1, $B$82)), NA()))</f>
        <v>#N/A</v>
      </c>
      <c r="AY729" s="466" t="e">
        <f t="array" aca="1" ref="AY729" ca="1">IF($B729=AY$85-1, AY$84, IF(AND($B729&gt;=AY$85, $B729&lt;=AY$86), AY$84*SUMPRODUCT(TRANSPOSE(AY$5:AY$81), Data_TR_USD!$B500:$BZ500, 1/OFFSET(Data_TR_USD!$B$467, AY$88, 0, 1, $B$82)), NA()))</f>
        <v>#N/A</v>
      </c>
      <c r="AZ729" s="466" t="e">
        <f t="array" aca="1" ref="AZ729" ca="1">IF($B729=AZ$85-1, AZ$84, IF(AND($B729&gt;=AZ$85, $B729&lt;=AZ$86), AZ$84*SUMPRODUCT(TRANSPOSE(AZ$5:AZ$81), Data_TR_USD!$B500:$BZ500, 1/OFFSET(Data_TR_USD!$B$467, AZ$88, 0, 1, $B$82)), NA()))</f>
        <v>#N/A</v>
      </c>
      <c r="BA729" s="466" t="e">
        <f t="array" aca="1" ref="BA729" ca="1">IF($B729=BA$85-1, BA$84, IF(AND($B729&gt;=BA$85, $B729&lt;=BA$86), BA$84*SUMPRODUCT(TRANSPOSE(BA$5:BA$81), Data_TR_USD!$B500:$BZ500, 1/OFFSET(Data_TR_USD!$B$467, BA$88, 0, 1, $B$82)), NA()))</f>
        <v>#N/A</v>
      </c>
      <c r="BB729" s="466" t="e">
        <f t="array" aca="1" ref="BB729" ca="1">IF($B729=BB$85-1, BB$84, IF(AND($B729&gt;=BB$85, $B729&lt;=BB$86), BB$84*SUMPRODUCT(TRANSPOSE(BB$5:BB$81), Data_TR_USD!$B500:$BZ500, 1/OFFSET(Data_TR_USD!$B$467, BB$88, 0, 1, $B$82)), NA()))</f>
        <v>#N/A</v>
      </c>
      <c r="BC729" s="466" t="e">
        <f t="array" aca="1" ref="BC729" ca="1">IF($B729=BC$85-1, BC$84, IF(AND($B729&gt;=BC$85, $B729&lt;=BC$86), BC$84*SUMPRODUCT(TRANSPOSE(BC$5:BC$81), Data_TR_USD!$B500:$BZ500, 1/OFFSET(Data_TR_USD!$B$467, BC$88, 0, 1, $B$82)), NA()))</f>
        <v>#N/A</v>
      </c>
      <c r="BD729" s="466" t="e">
        <f t="array" aca="1" ref="BD729" ca="1">IF($B729=BD$85-1, BD$84, IF(AND($B729&gt;=BD$85, $B729&lt;=BD$86), BD$84*SUMPRODUCT(TRANSPOSE(BD$5:BD$81), Data_TR_USD!$B500:$BZ500, 1/OFFSET(Data_TR_USD!$B$467, BD$88, 0, 1, $B$82)), NA()))</f>
        <v>#N/A</v>
      </c>
      <c r="BE729" s="466" t="e">
        <f t="array" aca="1" ref="BE729" ca="1">IF($B729=BE$85-1, BE$84, IF(AND($B729&gt;=BE$85, $B729&lt;=BE$86), BE$84*SUMPRODUCT(TRANSPOSE(BE$5:BE$81), Data_TR_USD!$B500:$BZ500, 1/OFFSET(Data_TR_USD!$B$467, BE$88, 0, 1, $B$82)), NA()))</f>
        <v>#N/A</v>
      </c>
      <c r="BF729" s="466" t="e">
        <f t="array" aca="1" ref="BF729" ca="1">IF($B729=BF$85-1, BF$84, IF(AND($B729&gt;=BF$85, $B729&lt;=BF$86), BF$84*SUMPRODUCT(TRANSPOSE(BF$5:BF$81), Data_TR_USD!$B500:$BZ500, 1/OFFSET(Data_TR_USD!$B$467, BF$88, 0, 1, $B$82)), NA()))</f>
        <v>#N/A</v>
      </c>
      <c r="BG729" s="466" t="e">
        <f t="array" aca="1" ref="BG729" ca="1">IF($B729=BG$85-1, BG$84, IF(AND($B729&gt;=BG$85, $B729&lt;=BG$86), BG$84*SUMPRODUCT(TRANSPOSE(BG$5:BG$81), Data_TR_USD!$B500:$BZ500, 1/OFFSET(Data_TR_USD!$B$467, BG$88, 0, 1, $B$82)), NA()))</f>
        <v>#N/A</v>
      </c>
      <c r="BH729" s="466" t="e">
        <f t="array" aca="1" ref="BH729" ca="1">IF($B729=BH$85-1, BH$84, IF(AND($B729&gt;=BH$85, $B729&lt;=BH$86), BH$84*SUMPRODUCT(TRANSPOSE(BH$5:BH$81), Data_TR_USD!$B500:$BZ500, 1/OFFSET(Data_TR_USD!$B$467, BH$88, 0, 1, $B$82)), NA()))</f>
        <v>#N/A</v>
      </c>
      <c r="BI729" s="466" t="e">
        <f t="array" aca="1" ref="BI729" ca="1">IF($B729=BI$85-1, BI$84, IF(AND($B729&gt;=BI$85, $B729&lt;=BI$86), BI$84*SUMPRODUCT(TRANSPOSE(BI$5:BI$81), Data_TR_USD!$B500:$BZ500, 1/OFFSET(Data_TR_USD!$B$467, BI$88, 0, 1, $B$82)), NA()))</f>
        <v>#N/A</v>
      </c>
      <c r="BJ729" s="466" t="e">
        <f t="array" aca="1" ref="BJ729" ca="1">IF($B729=BJ$85-1, BJ$84, IF(AND($B729&gt;=BJ$85, $B729&lt;=BJ$86), BJ$84*SUMPRODUCT(TRANSPOSE(BJ$5:BJ$81), Data_TR_USD!$B500:$BZ500, 1/OFFSET(Data_TR_USD!$B$467, BJ$88, 0, 1, $B$82)), NA()))</f>
        <v>#N/A</v>
      </c>
      <c r="BK729" s="466" t="e">
        <f t="array" aca="1" ref="BK729" ca="1">IF($B729=BK$85-1, BK$84, IF(AND($B729&gt;=BK$85, $B729&lt;=BK$86), BK$84*SUMPRODUCT(TRANSPOSE(BK$5:BK$81), Data_TR_USD!$B500:$BZ500, 1/OFFSET(Data_TR_USD!$B$467, BK$88, 0, 1, $B$82)), NA()))</f>
        <v>#N/A</v>
      </c>
      <c r="BL729" s="466" t="e">
        <f t="array" aca="1" ref="BL729" ca="1">IF($B729=BL$85-1, BL$84, IF(AND($B729&gt;=BL$85, $B729&lt;=BL$86), BL$84*SUMPRODUCT(TRANSPOSE(BL$5:BL$81), Data_TR_USD!$B500:$BZ500, 1/OFFSET(Data_TR_USD!$B$467, BL$88, 0, 1, $B$82)), NA()))</f>
        <v>#N/A</v>
      </c>
      <c r="BM729" s="466" t="e">
        <f t="array" aca="1" ref="BM729" ca="1">IF($B729=BM$85-1, BM$84, IF(AND($B729&gt;=BM$85, $B729&lt;=BM$86), BM$84*SUMPRODUCT(TRANSPOSE(BM$5:BM$81), Data_TR_USD!$B500:$BZ500, 1/OFFSET(Data_TR_USD!$B$467, BM$88, 0, 1, $B$82)), NA()))</f>
        <v>#N/A</v>
      </c>
      <c r="BN729" s="466" t="e">
        <f t="array" aca="1" ref="BN729" ca="1">IF($B729=BN$85-1, BN$84, IF(AND($B729&gt;=BN$85, $B729&lt;=BN$86), BN$84*SUMPRODUCT(TRANSPOSE(BN$5:BN$81), Data_TR_USD!$B500:$BZ500, 1/OFFSET(Data_TR_USD!$B$467, BN$88, 0, 1, $B$82)), NA()))</f>
        <v>#N/A</v>
      </c>
      <c r="BO729" s="466" t="e">
        <f t="array" aca="1" ref="BO729" ca="1">IF($B729=BO$85-1, BO$84, IF(AND($B729&gt;=BO$85, $B729&lt;=BO$86), BO$84*SUMPRODUCT(TRANSPOSE(BO$5:BO$81), Data_TR_USD!$B500:$BZ500, 1/OFFSET(Data_TR_USD!$B$467, BO$88, 0, 1, $B$82)), NA()))</f>
        <v>#N/A</v>
      </c>
      <c r="BP729" s="466" t="e">
        <f t="array" aca="1" ref="BP729" ca="1">IF($B729=BP$85-1, BP$84, IF(AND($B729&gt;=BP$85, $B729&lt;=BP$86), BP$84*SUMPRODUCT(TRANSPOSE(BP$5:BP$81), Data_TR_USD!$B500:$BZ500, 1/OFFSET(Data_TR_USD!$B$467, BP$88, 0, 1, $B$82)), NA()))</f>
        <v>#N/A</v>
      </c>
      <c r="BQ729" s="466" t="e">
        <f t="array" aca="1" ref="BQ729" ca="1">IF($B729=BQ$85-1, BQ$84, IF(AND($B729&gt;=BQ$85, $B729&lt;=BQ$86), BQ$84*SUMPRODUCT(TRANSPOSE(BQ$5:BQ$81), Data_TR_USD!$B500:$BZ500, 1/OFFSET(Data_TR_USD!$B$467, BQ$88, 0, 1, $B$82)), NA()))</f>
        <v>#N/A</v>
      </c>
      <c r="BR729" s="466" t="e">
        <f t="array" aca="1" ref="BR729" ca="1">IF($B729=BR$85-1, BR$84, IF(AND($B729&gt;=BR$85, $B729&lt;=BR$86), BR$84*SUMPRODUCT(TRANSPOSE(BR$5:BR$81), Data_TR_USD!$B500:$BZ500, 1/OFFSET(Data_TR_USD!$B$467, BR$88, 0, 1, $B$82)), NA()))</f>
        <v>#N/A</v>
      </c>
      <c r="BS729" s="466" t="e">
        <f t="array" aca="1" ref="BS729" ca="1">IF($B729=BS$85-1, BS$84, IF(AND($B729&gt;=BS$85, $B729&lt;=BS$86), BS$84*SUMPRODUCT(TRANSPOSE(BS$5:BS$81), Data_TR_USD!$B500:$BZ500, 1/OFFSET(Data_TR_USD!$B$467, BS$88, 0, 1, $B$82)), NA()))</f>
        <v>#N/A</v>
      </c>
    </row>
    <row r="730" spans="2:71">
      <c r="B730" s="48">
        <f t="shared" si="1087"/>
        <v>1904</v>
      </c>
      <c r="E730" s="52"/>
      <c r="M730" s="466" t="e">
        <f t="array" aca="1" ref="M730" ca="1">IF($B730=M$85-1, M$84, IF(AND($B730&gt;=M$85, $B730&lt;=M$86), M$84*SUMPRODUCT(TRANSPOSE(M$5:M$81), Data_TR_USD!$B501:$BZ501, 1/OFFSET(Data_TR_USD!$B$467, M$88, 0, 1, $B$82)), NA()))</f>
        <v>#N/A</v>
      </c>
      <c r="N730" s="466" t="e">
        <f t="array" aca="1" ref="N730" ca="1">IF($B730=N$85-1, N$84, IF(AND($B730&gt;=N$85, $B730&lt;=N$86), N$84*SUMPRODUCT(TRANSPOSE(N$5:N$81), Data_TR_USD!$B501:$BZ501, 1/OFFSET(Data_TR_USD!$B$467, N$88, 0, 1, $B$82)), NA()))</f>
        <v>#N/A</v>
      </c>
      <c r="X730" s="466" t="e">
        <f t="array" aca="1" ref="X730" ca="1">IF($B730=X$85-1, X$84, IF(AND($B730&gt;=X$85, $B730&lt;=X$86), X$84*SUMPRODUCT(TRANSPOSE(X$5:X$81), Data_TR_USD!$B501:$BZ501, 1/OFFSET(Data_TR_USD!$B$467, X$88, 0, 1, $B$82)), NA()))</f>
        <v>#N/A</v>
      </c>
      <c r="Y730" s="466" t="e">
        <f t="array" aca="1" ref="Y730" ca="1">IF($B730=Y$85-1, Y$84, IF(AND($B730&gt;=Y$85, $B730&lt;=Y$86), Y$84*SUMPRODUCT(TRANSPOSE(Y$5:Y$81), Data_TR_USD!$B501:$BZ501, 1/OFFSET(Data_TR_USD!$B$467, Y$88, 0, 1, $B$82)), NA()))</f>
        <v>#N/A</v>
      </c>
      <c r="AA730" s="466" t="e">
        <f t="array" aca="1" ref="AA730" ca="1">IF($B730=AA$85-1, AA$84, IF(AND($B730&gt;=AA$85, $B730&lt;=AA$86), AA$84*SUMPRODUCT(TRANSPOSE(AA$5:AA$81), Data_TR_USD!$B501:$BZ501, 1/OFFSET(Data_TR_USD!$B$467, AA$88, 0, 1, $B$82)), NA()))</f>
        <v>#N/A</v>
      </c>
      <c r="AB730" s="466" t="e">
        <f t="array" aca="1" ref="AB730" ca="1">IF($B730=AB$85-1, AB$84, IF(AND($B730&gt;=AB$85, $B730&lt;=AB$86), AB$84*SUMPRODUCT(TRANSPOSE(AB$5:AB$81), Data_TR_USD!$B501:$BZ501, 1/OFFSET(Data_TR_USD!$B$467, AB$88, 0, 1, $B$82)), NA()))</f>
        <v>#N/A</v>
      </c>
      <c r="AC730" s="466" t="e">
        <f t="array" aca="1" ref="AC730" ca="1">IF($B730=AC$85-1, AC$84, IF(AND($B730&gt;=AC$85, $B730&lt;=AC$86), AC$84*SUMPRODUCT(TRANSPOSE(AC$5:AC$81), Data_TR_USD!$B501:$BZ501, 1/OFFSET(Data_TR_USD!$B$467, AC$88, 0, 1, $B$82)), NA()))</f>
        <v>#N/A</v>
      </c>
      <c r="AD730" s="466" t="e">
        <f t="array" aca="1" ref="AD730" ca="1">IF($B730=AD$85-1, AD$84, IF(AND($B730&gt;=AD$85, $B730&lt;=AD$86), AD$84*SUMPRODUCT(TRANSPOSE(AD$5:AD$81), Data_TR_USD!$B501:$BZ501, 1/OFFSET(Data_TR_USD!$B$467, AD$88, 0, 1, $B$82)), NA()))</f>
        <v>#N/A</v>
      </c>
      <c r="AE730" s="466" t="e">
        <f t="array" aca="1" ref="AE730" ca="1">IF($B730=AE$85-1, AE$84, IF(AND($B730&gt;=AE$85, $B730&lt;=AE$86), AE$84*SUMPRODUCT(TRANSPOSE(AE$5:AE$81), Data_TR_USD!$B501:$BZ501, 1/OFFSET(Data_TR_USD!$B$467, AE$88, 0, 1, $B$82)), NA()))</f>
        <v>#N/A</v>
      </c>
      <c r="AG730" s="466" t="e">
        <f t="array" aca="1" ref="AG730" ca="1">IF($B730=AG$85-1, AG$84, IF(AND($B730&gt;=AG$85, $B730&lt;=AG$86), AG$84*SUMPRODUCT(TRANSPOSE(AG$5:AG$81), Data_TR_USD!$B501:$BZ501, 1/OFFSET(Data_TR_USD!$B$467, AG$88, 0, 1, $B$82)), NA()))</f>
        <v>#N/A</v>
      </c>
      <c r="AM730" s="466" t="e">
        <f t="array" aca="1" ref="AM730" ca="1">IF($B730=AM$85-1, AM$84, IF(AND($B730&gt;=AM$85, $B730&lt;=AM$86), AM$84*SUMPRODUCT(TRANSPOSE(AM$5:AM$81), Data_TR_USD!$B501:$BZ501, 1/OFFSET(Data_TR_USD!$B$467, AM$88, 0, 1, $B$82)), NA()))</f>
        <v>#N/A</v>
      </c>
      <c r="AN730" s="466" t="e">
        <f t="array" aca="1" ref="AN730" ca="1">IF($B730=AN$85-1, AN$84, IF(AND($B730&gt;=AN$85, $B730&lt;=AN$86), AN$84*SUMPRODUCT(TRANSPOSE(AN$5:AN$81), Data_TR_USD!$B501:$BZ501, 1/OFFSET(Data_TR_USD!$B$467, AN$88, 0, 1, $B$82)), NA()))</f>
        <v>#N/A</v>
      </c>
      <c r="AO730" s="466" t="e">
        <f t="array" aca="1" ref="AO730" ca="1">IF($B730=AO$85-1, AO$84, IF(AND($B730&gt;=AO$85, $B730&lt;=AO$86), AO$84*SUMPRODUCT(TRANSPOSE(AO$5:AO$81), Data_TR_USD!$B501:$BZ501, 1/OFFSET(Data_TR_USD!$B$467, AO$88, 0, 1, $B$82)), NA()))</f>
        <v>#N/A</v>
      </c>
      <c r="AP730" s="466" t="e">
        <f t="array" aca="1" ref="AP730" ca="1">IF($B730=AP$85-1, AP$84, IF(AND($B730&gt;=AP$85, $B730&lt;=AP$86), AP$84*SUMPRODUCT(TRANSPOSE(AP$5:AP$81), Data_TR_USD!$B501:$BZ501, 1/OFFSET(Data_TR_USD!$B$467, AP$88, 0, 1, $B$82)), NA()))</f>
        <v>#N/A</v>
      </c>
      <c r="AQ730" s="466" t="e">
        <f t="array" aca="1" ref="AQ730" ca="1">IF($B730=AQ$85-1, AQ$84, IF(AND($B730&gt;=AQ$85, $B730&lt;=AQ$86), AQ$84*SUMPRODUCT(TRANSPOSE(AQ$5:AQ$81), Data_TR_USD!$B501:$BZ501, 1/OFFSET(Data_TR_USD!$B$467, AQ$88, 0, 1, $B$82)), NA()))</f>
        <v>#N/A</v>
      </c>
      <c r="AS730" s="466" t="e">
        <f t="array" aca="1" ref="AS730" ca="1">IF($B730=AS$85-1, AS$84, IF(AND($B730&gt;=AS$85, $B730&lt;=AS$86), AS$84*SUMPRODUCT(TRANSPOSE(AS$5:AS$81), Data_TR_USD!$B501:$BZ501, 1/OFFSET(Data_TR_USD!$B$467, AS$88, 0, 1, $B$82)), NA()))</f>
        <v>#N/A</v>
      </c>
      <c r="AU730" s="466" t="e">
        <f t="array" aca="1" ref="AU730" ca="1">IF($B730=AU$85-1, AU$84, IF(AND($B730&gt;=AU$85, $B730&lt;=AU$86), AU$84*SUMPRODUCT(TRANSPOSE(AU$5:AU$81), Data_TR_USD!$B501:$BZ501, 1/OFFSET(Data_TR_USD!$B$467, AU$88, 0, 1, $B$82)), NA()))</f>
        <v>#N/A</v>
      </c>
      <c r="AV730" s="466" t="e">
        <f t="array" aca="1" ref="AV730" ca="1">IF($B730=AV$85-1, AV$84, IF(AND($B730&gt;=AV$85, $B730&lt;=AV$86), AV$84*SUMPRODUCT(TRANSPOSE(AV$5:AV$81), Data_TR_USD!$B501:$BZ501, 1/OFFSET(Data_TR_USD!$B$467, AV$88, 0, 1, $B$82)), NA()))</f>
        <v>#N/A</v>
      </c>
      <c r="AW730" s="466" t="e">
        <f t="array" aca="1" ref="AW730" ca="1">IF($B730=AW$85-1, AW$84, IF(AND($B730&gt;=AW$85, $B730&lt;=AW$86), AW$84*SUMPRODUCT(TRANSPOSE(AW$5:AW$81), Data_TR_USD!$B501:$BZ501, 1/OFFSET(Data_TR_USD!$B$467, AW$88, 0, 1, $B$82)), NA()))</f>
        <v>#N/A</v>
      </c>
      <c r="AX730" s="466" t="e">
        <f t="array" aca="1" ref="AX730" ca="1">IF($B730=AX$85-1, AX$84, IF(AND($B730&gt;=AX$85, $B730&lt;=AX$86), AX$84*SUMPRODUCT(TRANSPOSE(AX$5:AX$81), Data_TR_USD!$B501:$BZ501, 1/OFFSET(Data_TR_USD!$B$467, AX$88, 0, 1, $B$82)), NA()))</f>
        <v>#N/A</v>
      </c>
      <c r="AY730" s="466" t="e">
        <f t="array" aca="1" ref="AY730" ca="1">IF($B730=AY$85-1, AY$84, IF(AND($B730&gt;=AY$85, $B730&lt;=AY$86), AY$84*SUMPRODUCT(TRANSPOSE(AY$5:AY$81), Data_TR_USD!$B501:$BZ501, 1/OFFSET(Data_TR_USD!$B$467, AY$88, 0, 1, $B$82)), NA()))</f>
        <v>#N/A</v>
      </c>
      <c r="AZ730" s="466" t="e">
        <f t="array" aca="1" ref="AZ730" ca="1">IF($B730=AZ$85-1, AZ$84, IF(AND($B730&gt;=AZ$85, $B730&lt;=AZ$86), AZ$84*SUMPRODUCT(TRANSPOSE(AZ$5:AZ$81), Data_TR_USD!$B501:$BZ501, 1/OFFSET(Data_TR_USD!$B$467, AZ$88, 0, 1, $B$82)), NA()))</f>
        <v>#N/A</v>
      </c>
      <c r="BA730" s="466" t="e">
        <f t="array" aca="1" ref="BA730" ca="1">IF($B730=BA$85-1, BA$84, IF(AND($B730&gt;=BA$85, $B730&lt;=BA$86), BA$84*SUMPRODUCT(TRANSPOSE(BA$5:BA$81), Data_TR_USD!$B501:$BZ501, 1/OFFSET(Data_TR_USD!$B$467, BA$88, 0, 1, $B$82)), NA()))</f>
        <v>#N/A</v>
      </c>
      <c r="BB730" s="466" t="e">
        <f t="array" aca="1" ref="BB730" ca="1">IF($B730=BB$85-1, BB$84, IF(AND($B730&gt;=BB$85, $B730&lt;=BB$86), BB$84*SUMPRODUCT(TRANSPOSE(BB$5:BB$81), Data_TR_USD!$B501:$BZ501, 1/OFFSET(Data_TR_USD!$B$467, BB$88, 0, 1, $B$82)), NA()))</f>
        <v>#N/A</v>
      </c>
      <c r="BC730" s="466" t="e">
        <f t="array" aca="1" ref="BC730" ca="1">IF($B730=BC$85-1, BC$84, IF(AND($B730&gt;=BC$85, $B730&lt;=BC$86), BC$84*SUMPRODUCT(TRANSPOSE(BC$5:BC$81), Data_TR_USD!$B501:$BZ501, 1/OFFSET(Data_TR_USD!$B$467, BC$88, 0, 1, $B$82)), NA()))</f>
        <v>#N/A</v>
      </c>
      <c r="BD730" s="466" t="e">
        <f t="array" aca="1" ref="BD730" ca="1">IF($B730=BD$85-1, BD$84, IF(AND($B730&gt;=BD$85, $B730&lt;=BD$86), BD$84*SUMPRODUCT(TRANSPOSE(BD$5:BD$81), Data_TR_USD!$B501:$BZ501, 1/OFFSET(Data_TR_USD!$B$467, BD$88, 0, 1, $B$82)), NA()))</f>
        <v>#N/A</v>
      </c>
      <c r="BE730" s="466" t="e">
        <f t="array" aca="1" ref="BE730" ca="1">IF($B730=BE$85-1, BE$84, IF(AND($B730&gt;=BE$85, $B730&lt;=BE$86), BE$84*SUMPRODUCT(TRANSPOSE(BE$5:BE$81), Data_TR_USD!$B501:$BZ501, 1/OFFSET(Data_TR_USD!$B$467, BE$88, 0, 1, $B$82)), NA()))</f>
        <v>#N/A</v>
      </c>
      <c r="BF730" s="466" t="e">
        <f t="array" aca="1" ref="BF730" ca="1">IF($B730=BF$85-1, BF$84, IF(AND($B730&gt;=BF$85, $B730&lt;=BF$86), BF$84*SUMPRODUCT(TRANSPOSE(BF$5:BF$81), Data_TR_USD!$B501:$BZ501, 1/OFFSET(Data_TR_USD!$B$467, BF$88, 0, 1, $B$82)), NA()))</f>
        <v>#N/A</v>
      </c>
      <c r="BG730" s="466" t="e">
        <f t="array" aca="1" ref="BG730" ca="1">IF($B730=BG$85-1, BG$84, IF(AND($B730&gt;=BG$85, $B730&lt;=BG$86), BG$84*SUMPRODUCT(TRANSPOSE(BG$5:BG$81), Data_TR_USD!$B501:$BZ501, 1/OFFSET(Data_TR_USD!$B$467, BG$88, 0, 1, $B$82)), NA()))</f>
        <v>#N/A</v>
      </c>
      <c r="BH730" s="466" t="e">
        <f t="array" aca="1" ref="BH730" ca="1">IF($B730=BH$85-1, BH$84, IF(AND($B730&gt;=BH$85, $B730&lt;=BH$86), BH$84*SUMPRODUCT(TRANSPOSE(BH$5:BH$81), Data_TR_USD!$B501:$BZ501, 1/OFFSET(Data_TR_USD!$B$467, BH$88, 0, 1, $B$82)), NA()))</f>
        <v>#N/A</v>
      </c>
      <c r="BI730" s="466" t="e">
        <f t="array" aca="1" ref="BI730" ca="1">IF($B730=BI$85-1, BI$84, IF(AND($B730&gt;=BI$85, $B730&lt;=BI$86), BI$84*SUMPRODUCT(TRANSPOSE(BI$5:BI$81), Data_TR_USD!$B501:$BZ501, 1/OFFSET(Data_TR_USD!$B$467, BI$88, 0, 1, $B$82)), NA()))</f>
        <v>#N/A</v>
      </c>
      <c r="BJ730" s="466" t="e">
        <f t="array" aca="1" ref="BJ730" ca="1">IF($B730=BJ$85-1, BJ$84, IF(AND($B730&gt;=BJ$85, $B730&lt;=BJ$86), BJ$84*SUMPRODUCT(TRANSPOSE(BJ$5:BJ$81), Data_TR_USD!$B501:$BZ501, 1/OFFSET(Data_TR_USD!$B$467, BJ$88, 0, 1, $B$82)), NA()))</f>
        <v>#N/A</v>
      </c>
      <c r="BK730" s="466" t="e">
        <f t="array" aca="1" ref="BK730" ca="1">IF($B730=BK$85-1, BK$84, IF(AND($B730&gt;=BK$85, $B730&lt;=BK$86), BK$84*SUMPRODUCT(TRANSPOSE(BK$5:BK$81), Data_TR_USD!$B501:$BZ501, 1/OFFSET(Data_TR_USD!$B$467, BK$88, 0, 1, $B$82)), NA()))</f>
        <v>#N/A</v>
      </c>
      <c r="BL730" s="466" t="e">
        <f t="array" aca="1" ref="BL730" ca="1">IF($B730=BL$85-1, BL$84, IF(AND($B730&gt;=BL$85, $B730&lt;=BL$86), BL$84*SUMPRODUCT(TRANSPOSE(BL$5:BL$81), Data_TR_USD!$B501:$BZ501, 1/OFFSET(Data_TR_USD!$B$467, BL$88, 0, 1, $B$82)), NA()))</f>
        <v>#N/A</v>
      </c>
      <c r="BM730" s="466" t="e">
        <f t="array" aca="1" ref="BM730" ca="1">IF($B730=BM$85-1, BM$84, IF(AND($B730&gt;=BM$85, $B730&lt;=BM$86), BM$84*SUMPRODUCT(TRANSPOSE(BM$5:BM$81), Data_TR_USD!$B501:$BZ501, 1/OFFSET(Data_TR_USD!$B$467, BM$88, 0, 1, $B$82)), NA()))</f>
        <v>#N/A</v>
      </c>
      <c r="BN730" s="466" t="e">
        <f t="array" aca="1" ref="BN730" ca="1">IF($B730=BN$85-1, BN$84, IF(AND($B730&gt;=BN$85, $B730&lt;=BN$86), BN$84*SUMPRODUCT(TRANSPOSE(BN$5:BN$81), Data_TR_USD!$B501:$BZ501, 1/OFFSET(Data_TR_USD!$B$467, BN$88, 0, 1, $B$82)), NA()))</f>
        <v>#N/A</v>
      </c>
      <c r="BO730" s="466" t="e">
        <f t="array" aca="1" ref="BO730" ca="1">IF($B730=BO$85-1, BO$84, IF(AND($B730&gt;=BO$85, $B730&lt;=BO$86), BO$84*SUMPRODUCT(TRANSPOSE(BO$5:BO$81), Data_TR_USD!$B501:$BZ501, 1/OFFSET(Data_TR_USD!$B$467, BO$88, 0, 1, $B$82)), NA()))</f>
        <v>#N/A</v>
      </c>
      <c r="BP730" s="466" t="e">
        <f t="array" aca="1" ref="BP730" ca="1">IF($B730=BP$85-1, BP$84, IF(AND($B730&gt;=BP$85, $B730&lt;=BP$86), BP$84*SUMPRODUCT(TRANSPOSE(BP$5:BP$81), Data_TR_USD!$B501:$BZ501, 1/OFFSET(Data_TR_USD!$B$467, BP$88, 0, 1, $B$82)), NA()))</f>
        <v>#N/A</v>
      </c>
      <c r="BQ730" s="466" t="e">
        <f t="array" aca="1" ref="BQ730" ca="1">IF($B730=BQ$85-1, BQ$84, IF(AND($B730&gt;=BQ$85, $B730&lt;=BQ$86), BQ$84*SUMPRODUCT(TRANSPOSE(BQ$5:BQ$81), Data_TR_USD!$B501:$BZ501, 1/OFFSET(Data_TR_USD!$B$467, BQ$88, 0, 1, $B$82)), NA()))</f>
        <v>#N/A</v>
      </c>
      <c r="BR730" s="466" t="e">
        <f t="array" aca="1" ref="BR730" ca="1">IF($B730=BR$85-1, BR$84, IF(AND($B730&gt;=BR$85, $B730&lt;=BR$86), BR$84*SUMPRODUCT(TRANSPOSE(BR$5:BR$81), Data_TR_USD!$B501:$BZ501, 1/OFFSET(Data_TR_USD!$B$467, BR$88, 0, 1, $B$82)), NA()))</f>
        <v>#N/A</v>
      </c>
      <c r="BS730" s="466" t="e">
        <f t="array" aca="1" ref="BS730" ca="1">IF($B730=BS$85-1, BS$84, IF(AND($B730&gt;=BS$85, $B730&lt;=BS$86), BS$84*SUMPRODUCT(TRANSPOSE(BS$5:BS$81), Data_TR_USD!$B501:$BZ501, 1/OFFSET(Data_TR_USD!$B$467, BS$88, 0, 1, $B$82)), NA()))</f>
        <v>#N/A</v>
      </c>
    </row>
    <row r="731" spans="2:71">
      <c r="B731" s="48">
        <f t="shared" si="1087"/>
        <v>1905</v>
      </c>
      <c r="E731" s="52"/>
      <c r="M731" s="466" t="e">
        <f t="array" aca="1" ref="M731" ca="1">IF($B731=M$85-1, M$84, IF(AND($B731&gt;=M$85, $B731&lt;=M$86), M$84*SUMPRODUCT(TRANSPOSE(M$5:M$81), Data_TR_USD!$B502:$BZ502, 1/OFFSET(Data_TR_USD!$B$467, M$88, 0, 1, $B$82)), NA()))</f>
        <v>#N/A</v>
      </c>
      <c r="N731" s="466" t="e">
        <f t="array" aca="1" ref="N731" ca="1">IF($B731=N$85-1, N$84, IF(AND($B731&gt;=N$85, $B731&lt;=N$86), N$84*SUMPRODUCT(TRANSPOSE(N$5:N$81), Data_TR_USD!$B502:$BZ502, 1/OFFSET(Data_TR_USD!$B$467, N$88, 0, 1, $B$82)), NA()))</f>
        <v>#N/A</v>
      </c>
      <c r="X731" s="466" t="e">
        <f t="array" aca="1" ref="X731" ca="1">IF($B731=X$85-1, X$84, IF(AND($B731&gt;=X$85, $B731&lt;=X$86), X$84*SUMPRODUCT(TRANSPOSE(X$5:X$81), Data_TR_USD!$B502:$BZ502, 1/OFFSET(Data_TR_USD!$B$467, X$88, 0, 1, $B$82)), NA()))</f>
        <v>#N/A</v>
      </c>
      <c r="Y731" s="466" t="e">
        <f t="array" aca="1" ref="Y731" ca="1">IF($B731=Y$85-1, Y$84, IF(AND($B731&gt;=Y$85, $B731&lt;=Y$86), Y$84*SUMPRODUCT(TRANSPOSE(Y$5:Y$81), Data_TR_USD!$B502:$BZ502, 1/OFFSET(Data_TR_USD!$B$467, Y$88, 0, 1, $B$82)), NA()))</f>
        <v>#N/A</v>
      </c>
      <c r="AA731" s="466" t="e">
        <f t="array" aca="1" ref="AA731" ca="1">IF($B731=AA$85-1, AA$84, IF(AND($B731&gt;=AA$85, $B731&lt;=AA$86), AA$84*SUMPRODUCT(TRANSPOSE(AA$5:AA$81), Data_TR_USD!$B502:$BZ502, 1/OFFSET(Data_TR_USD!$B$467, AA$88, 0, 1, $B$82)), NA()))</f>
        <v>#N/A</v>
      </c>
      <c r="AB731" s="466" t="e">
        <f t="array" aca="1" ref="AB731" ca="1">IF($B731=AB$85-1, AB$84, IF(AND($B731&gt;=AB$85, $B731&lt;=AB$86), AB$84*SUMPRODUCT(TRANSPOSE(AB$5:AB$81), Data_TR_USD!$B502:$BZ502, 1/OFFSET(Data_TR_USD!$B$467, AB$88, 0, 1, $B$82)), NA()))</f>
        <v>#N/A</v>
      </c>
      <c r="AC731" s="466" t="e">
        <f t="array" aca="1" ref="AC731" ca="1">IF($B731=AC$85-1, AC$84, IF(AND($B731&gt;=AC$85, $B731&lt;=AC$86), AC$84*SUMPRODUCT(TRANSPOSE(AC$5:AC$81), Data_TR_USD!$B502:$BZ502, 1/OFFSET(Data_TR_USD!$B$467, AC$88, 0, 1, $B$82)), NA()))</f>
        <v>#N/A</v>
      </c>
      <c r="AD731" s="466" t="e">
        <f t="array" aca="1" ref="AD731" ca="1">IF($B731=AD$85-1, AD$84, IF(AND($B731&gt;=AD$85, $B731&lt;=AD$86), AD$84*SUMPRODUCT(TRANSPOSE(AD$5:AD$81), Data_TR_USD!$B502:$BZ502, 1/OFFSET(Data_TR_USD!$B$467, AD$88, 0, 1, $B$82)), NA()))</f>
        <v>#N/A</v>
      </c>
      <c r="AE731" s="466" t="e">
        <f t="array" aca="1" ref="AE731" ca="1">IF($B731=AE$85-1, AE$84, IF(AND($B731&gt;=AE$85, $B731&lt;=AE$86), AE$84*SUMPRODUCT(TRANSPOSE(AE$5:AE$81), Data_TR_USD!$B502:$BZ502, 1/OFFSET(Data_TR_USD!$B$467, AE$88, 0, 1, $B$82)), NA()))</f>
        <v>#N/A</v>
      </c>
      <c r="AG731" s="466" t="e">
        <f t="array" aca="1" ref="AG731" ca="1">IF($B731=AG$85-1, AG$84, IF(AND($B731&gt;=AG$85, $B731&lt;=AG$86), AG$84*SUMPRODUCT(TRANSPOSE(AG$5:AG$81), Data_TR_USD!$B502:$BZ502, 1/OFFSET(Data_TR_USD!$B$467, AG$88, 0, 1, $B$82)), NA()))</f>
        <v>#N/A</v>
      </c>
      <c r="AM731" s="466" t="e">
        <f t="array" aca="1" ref="AM731" ca="1">IF($B731=AM$85-1, AM$84, IF(AND($B731&gt;=AM$85, $B731&lt;=AM$86), AM$84*SUMPRODUCT(TRANSPOSE(AM$5:AM$81), Data_TR_USD!$B502:$BZ502, 1/OFFSET(Data_TR_USD!$B$467, AM$88, 0, 1, $B$82)), NA()))</f>
        <v>#N/A</v>
      </c>
      <c r="AN731" s="466" t="e">
        <f t="array" aca="1" ref="AN731" ca="1">IF($B731=AN$85-1, AN$84, IF(AND($B731&gt;=AN$85, $B731&lt;=AN$86), AN$84*SUMPRODUCT(TRANSPOSE(AN$5:AN$81), Data_TR_USD!$B502:$BZ502, 1/OFFSET(Data_TR_USD!$B$467, AN$88, 0, 1, $B$82)), NA()))</f>
        <v>#N/A</v>
      </c>
      <c r="AO731" s="466" t="e">
        <f t="array" aca="1" ref="AO731" ca="1">IF($B731=AO$85-1, AO$84, IF(AND($B731&gt;=AO$85, $B731&lt;=AO$86), AO$84*SUMPRODUCT(TRANSPOSE(AO$5:AO$81), Data_TR_USD!$B502:$BZ502, 1/OFFSET(Data_TR_USD!$B$467, AO$88, 0, 1, $B$82)), NA()))</f>
        <v>#N/A</v>
      </c>
      <c r="AP731" s="466" t="e">
        <f t="array" aca="1" ref="AP731" ca="1">IF($B731=AP$85-1, AP$84, IF(AND($B731&gt;=AP$85, $B731&lt;=AP$86), AP$84*SUMPRODUCT(TRANSPOSE(AP$5:AP$81), Data_TR_USD!$B502:$BZ502, 1/OFFSET(Data_TR_USD!$B$467, AP$88, 0, 1, $B$82)), NA()))</f>
        <v>#N/A</v>
      </c>
      <c r="AQ731" s="466" t="e">
        <f t="array" aca="1" ref="AQ731" ca="1">IF($B731=AQ$85-1, AQ$84, IF(AND($B731&gt;=AQ$85, $B731&lt;=AQ$86), AQ$84*SUMPRODUCT(TRANSPOSE(AQ$5:AQ$81), Data_TR_USD!$B502:$BZ502, 1/OFFSET(Data_TR_USD!$B$467, AQ$88, 0, 1, $B$82)), NA()))</f>
        <v>#N/A</v>
      </c>
      <c r="AS731" s="466" t="e">
        <f t="array" aca="1" ref="AS731" ca="1">IF($B731=AS$85-1, AS$84, IF(AND($B731&gt;=AS$85, $B731&lt;=AS$86), AS$84*SUMPRODUCT(TRANSPOSE(AS$5:AS$81), Data_TR_USD!$B502:$BZ502, 1/OFFSET(Data_TR_USD!$B$467, AS$88, 0, 1, $B$82)), NA()))</f>
        <v>#N/A</v>
      </c>
      <c r="AU731" s="466" t="e">
        <f t="array" aca="1" ref="AU731" ca="1">IF($B731=AU$85-1, AU$84, IF(AND($B731&gt;=AU$85, $B731&lt;=AU$86), AU$84*SUMPRODUCT(TRANSPOSE(AU$5:AU$81), Data_TR_USD!$B502:$BZ502, 1/OFFSET(Data_TR_USD!$B$467, AU$88, 0, 1, $B$82)), NA()))</f>
        <v>#N/A</v>
      </c>
      <c r="AV731" s="466" t="e">
        <f t="array" aca="1" ref="AV731" ca="1">IF($B731=AV$85-1, AV$84, IF(AND($B731&gt;=AV$85, $B731&lt;=AV$86), AV$84*SUMPRODUCT(TRANSPOSE(AV$5:AV$81), Data_TR_USD!$B502:$BZ502, 1/OFFSET(Data_TR_USD!$B$467, AV$88, 0, 1, $B$82)), NA()))</f>
        <v>#N/A</v>
      </c>
      <c r="AW731" s="466" t="e">
        <f t="array" aca="1" ref="AW731" ca="1">IF($B731=AW$85-1, AW$84, IF(AND($B731&gt;=AW$85, $B731&lt;=AW$86), AW$84*SUMPRODUCT(TRANSPOSE(AW$5:AW$81), Data_TR_USD!$B502:$BZ502, 1/OFFSET(Data_TR_USD!$B$467, AW$88, 0, 1, $B$82)), NA()))</f>
        <v>#N/A</v>
      </c>
      <c r="AX731" s="466" t="e">
        <f t="array" aca="1" ref="AX731" ca="1">IF($B731=AX$85-1, AX$84, IF(AND($B731&gt;=AX$85, $B731&lt;=AX$86), AX$84*SUMPRODUCT(TRANSPOSE(AX$5:AX$81), Data_TR_USD!$B502:$BZ502, 1/OFFSET(Data_TR_USD!$B$467, AX$88, 0, 1, $B$82)), NA()))</f>
        <v>#N/A</v>
      </c>
      <c r="AY731" s="466" t="e">
        <f t="array" aca="1" ref="AY731" ca="1">IF($B731=AY$85-1, AY$84, IF(AND($B731&gt;=AY$85, $B731&lt;=AY$86), AY$84*SUMPRODUCT(TRANSPOSE(AY$5:AY$81), Data_TR_USD!$B502:$BZ502, 1/OFFSET(Data_TR_USD!$B$467, AY$88, 0, 1, $B$82)), NA()))</f>
        <v>#N/A</v>
      </c>
      <c r="AZ731" s="466" t="e">
        <f t="array" aca="1" ref="AZ731" ca="1">IF($B731=AZ$85-1, AZ$84, IF(AND($B731&gt;=AZ$85, $B731&lt;=AZ$86), AZ$84*SUMPRODUCT(TRANSPOSE(AZ$5:AZ$81), Data_TR_USD!$B502:$BZ502, 1/OFFSET(Data_TR_USD!$B$467, AZ$88, 0, 1, $B$82)), NA()))</f>
        <v>#N/A</v>
      </c>
      <c r="BA731" s="466" t="e">
        <f t="array" aca="1" ref="BA731" ca="1">IF($B731=BA$85-1, BA$84, IF(AND($B731&gt;=BA$85, $B731&lt;=BA$86), BA$84*SUMPRODUCT(TRANSPOSE(BA$5:BA$81), Data_TR_USD!$B502:$BZ502, 1/OFFSET(Data_TR_USD!$B$467, BA$88, 0, 1, $B$82)), NA()))</f>
        <v>#N/A</v>
      </c>
      <c r="BB731" s="466" t="e">
        <f t="array" aca="1" ref="BB731" ca="1">IF($B731=BB$85-1, BB$84, IF(AND($B731&gt;=BB$85, $B731&lt;=BB$86), BB$84*SUMPRODUCT(TRANSPOSE(BB$5:BB$81), Data_TR_USD!$B502:$BZ502, 1/OFFSET(Data_TR_USD!$B$467, BB$88, 0, 1, $B$82)), NA()))</f>
        <v>#N/A</v>
      </c>
      <c r="BC731" s="466" t="e">
        <f t="array" aca="1" ref="BC731" ca="1">IF($B731=BC$85-1, BC$84, IF(AND($B731&gt;=BC$85, $B731&lt;=BC$86), BC$84*SUMPRODUCT(TRANSPOSE(BC$5:BC$81), Data_TR_USD!$B502:$BZ502, 1/OFFSET(Data_TR_USD!$B$467, BC$88, 0, 1, $B$82)), NA()))</f>
        <v>#N/A</v>
      </c>
      <c r="BD731" s="466" t="e">
        <f t="array" aca="1" ref="BD731" ca="1">IF($B731=BD$85-1, BD$84, IF(AND($B731&gt;=BD$85, $B731&lt;=BD$86), BD$84*SUMPRODUCT(TRANSPOSE(BD$5:BD$81), Data_TR_USD!$B502:$BZ502, 1/OFFSET(Data_TR_USD!$B$467, BD$88, 0, 1, $B$82)), NA()))</f>
        <v>#N/A</v>
      </c>
      <c r="BE731" s="466" t="e">
        <f t="array" aca="1" ref="BE731" ca="1">IF($B731=BE$85-1, BE$84, IF(AND($B731&gt;=BE$85, $B731&lt;=BE$86), BE$84*SUMPRODUCT(TRANSPOSE(BE$5:BE$81), Data_TR_USD!$B502:$BZ502, 1/OFFSET(Data_TR_USD!$B$467, BE$88, 0, 1, $B$82)), NA()))</f>
        <v>#N/A</v>
      </c>
      <c r="BF731" s="466" t="e">
        <f t="array" aca="1" ref="BF731" ca="1">IF($B731=BF$85-1, BF$84, IF(AND($B731&gt;=BF$85, $B731&lt;=BF$86), BF$84*SUMPRODUCT(TRANSPOSE(BF$5:BF$81), Data_TR_USD!$B502:$BZ502, 1/OFFSET(Data_TR_USD!$B$467, BF$88, 0, 1, $B$82)), NA()))</f>
        <v>#N/A</v>
      </c>
      <c r="BG731" s="466" t="e">
        <f t="array" aca="1" ref="BG731" ca="1">IF($B731=BG$85-1, BG$84, IF(AND($B731&gt;=BG$85, $B731&lt;=BG$86), BG$84*SUMPRODUCT(TRANSPOSE(BG$5:BG$81), Data_TR_USD!$B502:$BZ502, 1/OFFSET(Data_TR_USD!$B$467, BG$88, 0, 1, $B$82)), NA()))</f>
        <v>#N/A</v>
      </c>
      <c r="BH731" s="466" t="e">
        <f t="array" aca="1" ref="BH731" ca="1">IF($B731=BH$85-1, BH$84, IF(AND($B731&gt;=BH$85, $B731&lt;=BH$86), BH$84*SUMPRODUCT(TRANSPOSE(BH$5:BH$81), Data_TR_USD!$B502:$BZ502, 1/OFFSET(Data_TR_USD!$B$467, BH$88, 0, 1, $B$82)), NA()))</f>
        <v>#N/A</v>
      </c>
      <c r="BI731" s="466" t="e">
        <f t="array" aca="1" ref="BI731" ca="1">IF($B731=BI$85-1, BI$84, IF(AND($B731&gt;=BI$85, $B731&lt;=BI$86), BI$84*SUMPRODUCT(TRANSPOSE(BI$5:BI$81), Data_TR_USD!$B502:$BZ502, 1/OFFSET(Data_TR_USD!$B$467, BI$88, 0, 1, $B$82)), NA()))</f>
        <v>#N/A</v>
      </c>
      <c r="BJ731" s="466" t="e">
        <f t="array" aca="1" ref="BJ731" ca="1">IF($B731=BJ$85-1, BJ$84, IF(AND($B731&gt;=BJ$85, $B731&lt;=BJ$86), BJ$84*SUMPRODUCT(TRANSPOSE(BJ$5:BJ$81), Data_TR_USD!$B502:$BZ502, 1/OFFSET(Data_TR_USD!$B$467, BJ$88, 0, 1, $B$82)), NA()))</f>
        <v>#N/A</v>
      </c>
      <c r="BK731" s="466" t="e">
        <f t="array" aca="1" ref="BK731" ca="1">IF($B731=BK$85-1, BK$84, IF(AND($B731&gt;=BK$85, $B731&lt;=BK$86), BK$84*SUMPRODUCT(TRANSPOSE(BK$5:BK$81), Data_TR_USD!$B502:$BZ502, 1/OFFSET(Data_TR_USD!$B$467, BK$88, 0, 1, $B$82)), NA()))</f>
        <v>#N/A</v>
      </c>
      <c r="BL731" s="466" t="e">
        <f t="array" aca="1" ref="BL731" ca="1">IF($B731=BL$85-1, BL$84, IF(AND($B731&gt;=BL$85, $B731&lt;=BL$86), BL$84*SUMPRODUCT(TRANSPOSE(BL$5:BL$81), Data_TR_USD!$B502:$BZ502, 1/OFFSET(Data_TR_USD!$B$467, BL$88, 0, 1, $B$82)), NA()))</f>
        <v>#N/A</v>
      </c>
      <c r="BM731" s="466" t="e">
        <f t="array" aca="1" ref="BM731" ca="1">IF($B731=BM$85-1, BM$84, IF(AND($B731&gt;=BM$85, $B731&lt;=BM$86), BM$84*SUMPRODUCT(TRANSPOSE(BM$5:BM$81), Data_TR_USD!$B502:$BZ502, 1/OFFSET(Data_TR_USD!$B$467, BM$88, 0, 1, $B$82)), NA()))</f>
        <v>#N/A</v>
      </c>
      <c r="BN731" s="466" t="e">
        <f t="array" aca="1" ref="BN731" ca="1">IF($B731=BN$85-1, BN$84, IF(AND($B731&gt;=BN$85, $B731&lt;=BN$86), BN$84*SUMPRODUCT(TRANSPOSE(BN$5:BN$81), Data_TR_USD!$B502:$BZ502, 1/OFFSET(Data_TR_USD!$B$467, BN$88, 0, 1, $B$82)), NA()))</f>
        <v>#N/A</v>
      </c>
      <c r="BO731" s="466" t="e">
        <f t="array" aca="1" ref="BO731" ca="1">IF($B731=BO$85-1, BO$84, IF(AND($B731&gt;=BO$85, $B731&lt;=BO$86), BO$84*SUMPRODUCT(TRANSPOSE(BO$5:BO$81), Data_TR_USD!$B502:$BZ502, 1/OFFSET(Data_TR_USD!$B$467, BO$88, 0, 1, $B$82)), NA()))</f>
        <v>#N/A</v>
      </c>
      <c r="BP731" s="466" t="e">
        <f t="array" aca="1" ref="BP731" ca="1">IF($B731=BP$85-1, BP$84, IF(AND($B731&gt;=BP$85, $B731&lt;=BP$86), BP$84*SUMPRODUCT(TRANSPOSE(BP$5:BP$81), Data_TR_USD!$B502:$BZ502, 1/OFFSET(Data_TR_USD!$B$467, BP$88, 0, 1, $B$82)), NA()))</f>
        <v>#N/A</v>
      </c>
      <c r="BQ731" s="466" t="e">
        <f t="array" aca="1" ref="BQ731" ca="1">IF($B731=BQ$85-1, BQ$84, IF(AND($B731&gt;=BQ$85, $B731&lt;=BQ$86), BQ$84*SUMPRODUCT(TRANSPOSE(BQ$5:BQ$81), Data_TR_USD!$B502:$BZ502, 1/OFFSET(Data_TR_USD!$B$467, BQ$88, 0, 1, $B$82)), NA()))</f>
        <v>#N/A</v>
      </c>
      <c r="BR731" s="466" t="e">
        <f t="array" aca="1" ref="BR731" ca="1">IF($B731=BR$85-1, BR$84, IF(AND($B731&gt;=BR$85, $B731&lt;=BR$86), BR$84*SUMPRODUCT(TRANSPOSE(BR$5:BR$81), Data_TR_USD!$B502:$BZ502, 1/OFFSET(Data_TR_USD!$B$467, BR$88, 0, 1, $B$82)), NA()))</f>
        <v>#N/A</v>
      </c>
      <c r="BS731" s="466" t="e">
        <f t="array" aca="1" ref="BS731" ca="1">IF($B731=BS$85-1, BS$84, IF(AND($B731&gt;=BS$85, $B731&lt;=BS$86), BS$84*SUMPRODUCT(TRANSPOSE(BS$5:BS$81), Data_TR_USD!$B502:$BZ502, 1/OFFSET(Data_TR_USD!$B$467, BS$88, 0, 1, $B$82)), NA()))</f>
        <v>#N/A</v>
      </c>
    </row>
    <row r="732" spans="2:71">
      <c r="B732" s="48">
        <f t="shared" si="1087"/>
        <v>1906</v>
      </c>
      <c r="E732" s="52"/>
      <c r="M732" s="466" t="e">
        <f t="array" aca="1" ref="M732" ca="1">IF($B732=M$85-1, M$84, IF(AND($B732&gt;=M$85, $B732&lt;=M$86), M$84*SUMPRODUCT(TRANSPOSE(M$5:M$81), Data_TR_USD!$B503:$BZ503, 1/OFFSET(Data_TR_USD!$B$467, M$88, 0, 1, $B$82)), NA()))</f>
        <v>#N/A</v>
      </c>
      <c r="N732" s="466" t="e">
        <f t="array" aca="1" ref="N732" ca="1">IF($B732=N$85-1, N$84, IF(AND($B732&gt;=N$85, $B732&lt;=N$86), N$84*SUMPRODUCT(TRANSPOSE(N$5:N$81), Data_TR_USD!$B503:$BZ503, 1/OFFSET(Data_TR_USD!$B$467, N$88, 0, 1, $B$82)), NA()))</f>
        <v>#N/A</v>
      </c>
      <c r="X732" s="466" t="e">
        <f t="array" aca="1" ref="X732" ca="1">IF($B732=X$85-1, X$84, IF(AND($B732&gt;=X$85, $B732&lt;=X$86), X$84*SUMPRODUCT(TRANSPOSE(X$5:X$81), Data_TR_USD!$B503:$BZ503, 1/OFFSET(Data_TR_USD!$B$467, X$88, 0, 1, $B$82)), NA()))</f>
        <v>#N/A</v>
      </c>
      <c r="Y732" s="466" t="e">
        <f t="array" aca="1" ref="Y732" ca="1">IF($B732=Y$85-1, Y$84, IF(AND($B732&gt;=Y$85, $B732&lt;=Y$86), Y$84*SUMPRODUCT(TRANSPOSE(Y$5:Y$81), Data_TR_USD!$B503:$BZ503, 1/OFFSET(Data_TR_USD!$B$467, Y$88, 0, 1, $B$82)), NA()))</f>
        <v>#N/A</v>
      </c>
      <c r="AA732" s="466" t="e">
        <f t="array" aca="1" ref="AA732" ca="1">IF($B732=AA$85-1, AA$84, IF(AND($B732&gt;=AA$85, $B732&lt;=AA$86), AA$84*SUMPRODUCT(TRANSPOSE(AA$5:AA$81), Data_TR_USD!$B503:$BZ503, 1/OFFSET(Data_TR_USD!$B$467, AA$88, 0, 1, $B$82)), NA()))</f>
        <v>#N/A</v>
      </c>
      <c r="AB732" s="466" t="e">
        <f t="array" aca="1" ref="AB732" ca="1">IF($B732=AB$85-1, AB$84, IF(AND($B732&gt;=AB$85, $B732&lt;=AB$86), AB$84*SUMPRODUCT(TRANSPOSE(AB$5:AB$81), Data_TR_USD!$B503:$BZ503, 1/OFFSET(Data_TR_USD!$B$467, AB$88, 0, 1, $B$82)), NA()))</f>
        <v>#N/A</v>
      </c>
      <c r="AC732" s="466" t="e">
        <f t="array" aca="1" ref="AC732" ca="1">IF($B732=AC$85-1, AC$84, IF(AND($B732&gt;=AC$85, $B732&lt;=AC$86), AC$84*SUMPRODUCT(TRANSPOSE(AC$5:AC$81), Data_TR_USD!$B503:$BZ503, 1/OFFSET(Data_TR_USD!$B$467, AC$88, 0, 1, $B$82)), NA()))</f>
        <v>#N/A</v>
      </c>
      <c r="AD732" s="466" t="e">
        <f t="array" aca="1" ref="AD732" ca="1">IF($B732=AD$85-1, AD$84, IF(AND($B732&gt;=AD$85, $B732&lt;=AD$86), AD$84*SUMPRODUCT(TRANSPOSE(AD$5:AD$81), Data_TR_USD!$B503:$BZ503, 1/OFFSET(Data_TR_USD!$B$467, AD$88, 0, 1, $B$82)), NA()))</f>
        <v>#N/A</v>
      </c>
      <c r="AE732" s="466" t="e">
        <f t="array" aca="1" ref="AE732" ca="1">IF($B732=AE$85-1, AE$84, IF(AND($B732&gt;=AE$85, $B732&lt;=AE$86), AE$84*SUMPRODUCT(TRANSPOSE(AE$5:AE$81), Data_TR_USD!$B503:$BZ503, 1/OFFSET(Data_TR_USD!$B$467, AE$88, 0, 1, $B$82)), NA()))</f>
        <v>#N/A</v>
      </c>
      <c r="AG732" s="466" t="e">
        <f t="array" aca="1" ref="AG732" ca="1">IF($B732=AG$85-1, AG$84, IF(AND($B732&gt;=AG$85, $B732&lt;=AG$86), AG$84*SUMPRODUCT(TRANSPOSE(AG$5:AG$81), Data_TR_USD!$B503:$BZ503, 1/OFFSET(Data_TR_USD!$B$467, AG$88, 0, 1, $B$82)), NA()))</f>
        <v>#N/A</v>
      </c>
      <c r="AM732" s="466" t="e">
        <f t="array" aca="1" ref="AM732" ca="1">IF($B732=AM$85-1, AM$84, IF(AND($B732&gt;=AM$85, $B732&lt;=AM$86), AM$84*SUMPRODUCT(TRANSPOSE(AM$5:AM$81), Data_TR_USD!$B503:$BZ503, 1/OFFSET(Data_TR_USD!$B$467, AM$88, 0, 1, $B$82)), NA()))</f>
        <v>#N/A</v>
      </c>
      <c r="AN732" s="466" t="e">
        <f t="array" aca="1" ref="AN732" ca="1">IF($B732=AN$85-1, AN$84, IF(AND($B732&gt;=AN$85, $B732&lt;=AN$86), AN$84*SUMPRODUCT(TRANSPOSE(AN$5:AN$81), Data_TR_USD!$B503:$BZ503, 1/OFFSET(Data_TR_USD!$B$467, AN$88, 0, 1, $B$82)), NA()))</f>
        <v>#N/A</v>
      </c>
      <c r="AO732" s="466" t="e">
        <f t="array" aca="1" ref="AO732" ca="1">IF($B732=AO$85-1, AO$84, IF(AND($B732&gt;=AO$85, $B732&lt;=AO$86), AO$84*SUMPRODUCT(TRANSPOSE(AO$5:AO$81), Data_TR_USD!$B503:$BZ503, 1/OFFSET(Data_TR_USD!$B$467, AO$88, 0, 1, $B$82)), NA()))</f>
        <v>#N/A</v>
      </c>
      <c r="AP732" s="466" t="e">
        <f t="array" aca="1" ref="AP732" ca="1">IF($B732=AP$85-1, AP$84, IF(AND($B732&gt;=AP$85, $B732&lt;=AP$86), AP$84*SUMPRODUCT(TRANSPOSE(AP$5:AP$81), Data_TR_USD!$B503:$BZ503, 1/OFFSET(Data_TR_USD!$B$467, AP$88, 0, 1, $B$82)), NA()))</f>
        <v>#N/A</v>
      </c>
      <c r="AQ732" s="466" t="e">
        <f t="array" aca="1" ref="AQ732" ca="1">IF($B732=AQ$85-1, AQ$84, IF(AND($B732&gt;=AQ$85, $B732&lt;=AQ$86), AQ$84*SUMPRODUCT(TRANSPOSE(AQ$5:AQ$81), Data_TR_USD!$B503:$BZ503, 1/OFFSET(Data_TR_USD!$B$467, AQ$88, 0, 1, $B$82)), NA()))</f>
        <v>#N/A</v>
      </c>
      <c r="AS732" s="466" t="e">
        <f t="array" aca="1" ref="AS732" ca="1">IF($B732=AS$85-1, AS$84, IF(AND($B732&gt;=AS$85, $B732&lt;=AS$86), AS$84*SUMPRODUCT(TRANSPOSE(AS$5:AS$81), Data_TR_USD!$B503:$BZ503, 1/OFFSET(Data_TR_USD!$B$467, AS$88, 0, 1, $B$82)), NA()))</f>
        <v>#N/A</v>
      </c>
      <c r="AU732" s="466" t="e">
        <f t="array" aca="1" ref="AU732" ca="1">IF($B732=AU$85-1, AU$84, IF(AND($B732&gt;=AU$85, $B732&lt;=AU$86), AU$84*SUMPRODUCT(TRANSPOSE(AU$5:AU$81), Data_TR_USD!$B503:$BZ503, 1/OFFSET(Data_TR_USD!$B$467, AU$88, 0, 1, $B$82)), NA()))</f>
        <v>#N/A</v>
      </c>
      <c r="AV732" s="466" t="e">
        <f t="array" aca="1" ref="AV732" ca="1">IF($B732=AV$85-1, AV$84, IF(AND($B732&gt;=AV$85, $B732&lt;=AV$86), AV$84*SUMPRODUCT(TRANSPOSE(AV$5:AV$81), Data_TR_USD!$B503:$BZ503, 1/OFFSET(Data_TR_USD!$B$467, AV$88, 0, 1, $B$82)), NA()))</f>
        <v>#N/A</v>
      </c>
      <c r="AW732" s="466" t="e">
        <f t="array" aca="1" ref="AW732" ca="1">IF($B732=AW$85-1, AW$84, IF(AND($B732&gt;=AW$85, $B732&lt;=AW$86), AW$84*SUMPRODUCT(TRANSPOSE(AW$5:AW$81), Data_TR_USD!$B503:$BZ503, 1/OFFSET(Data_TR_USD!$B$467, AW$88, 0, 1, $B$82)), NA()))</f>
        <v>#N/A</v>
      </c>
      <c r="AX732" s="466" t="e">
        <f t="array" aca="1" ref="AX732" ca="1">IF($B732=AX$85-1, AX$84, IF(AND($B732&gt;=AX$85, $B732&lt;=AX$86), AX$84*SUMPRODUCT(TRANSPOSE(AX$5:AX$81), Data_TR_USD!$B503:$BZ503, 1/OFFSET(Data_TR_USD!$B$467, AX$88, 0, 1, $B$82)), NA()))</f>
        <v>#N/A</v>
      </c>
      <c r="AY732" s="466" t="e">
        <f t="array" aca="1" ref="AY732" ca="1">IF($B732=AY$85-1, AY$84, IF(AND($B732&gt;=AY$85, $B732&lt;=AY$86), AY$84*SUMPRODUCT(TRANSPOSE(AY$5:AY$81), Data_TR_USD!$B503:$BZ503, 1/OFFSET(Data_TR_USD!$B$467, AY$88, 0, 1, $B$82)), NA()))</f>
        <v>#N/A</v>
      </c>
      <c r="AZ732" s="466" t="e">
        <f t="array" aca="1" ref="AZ732" ca="1">IF($B732=AZ$85-1, AZ$84, IF(AND($B732&gt;=AZ$85, $B732&lt;=AZ$86), AZ$84*SUMPRODUCT(TRANSPOSE(AZ$5:AZ$81), Data_TR_USD!$B503:$BZ503, 1/OFFSET(Data_TR_USD!$B$467, AZ$88, 0, 1, $B$82)), NA()))</f>
        <v>#N/A</v>
      </c>
      <c r="BA732" s="466" t="e">
        <f t="array" aca="1" ref="BA732" ca="1">IF($B732=BA$85-1, BA$84, IF(AND($B732&gt;=BA$85, $B732&lt;=BA$86), BA$84*SUMPRODUCT(TRANSPOSE(BA$5:BA$81), Data_TR_USD!$B503:$BZ503, 1/OFFSET(Data_TR_USD!$B$467, BA$88, 0, 1, $B$82)), NA()))</f>
        <v>#N/A</v>
      </c>
      <c r="BB732" s="466" t="e">
        <f t="array" aca="1" ref="BB732" ca="1">IF($B732=BB$85-1, BB$84, IF(AND($B732&gt;=BB$85, $B732&lt;=BB$86), BB$84*SUMPRODUCT(TRANSPOSE(BB$5:BB$81), Data_TR_USD!$B503:$BZ503, 1/OFFSET(Data_TR_USD!$B$467, BB$88, 0, 1, $B$82)), NA()))</f>
        <v>#N/A</v>
      </c>
      <c r="BC732" s="466" t="e">
        <f t="array" aca="1" ref="BC732" ca="1">IF($B732=BC$85-1, BC$84, IF(AND($B732&gt;=BC$85, $B732&lt;=BC$86), BC$84*SUMPRODUCT(TRANSPOSE(BC$5:BC$81), Data_TR_USD!$B503:$BZ503, 1/OFFSET(Data_TR_USD!$B$467, BC$88, 0, 1, $B$82)), NA()))</f>
        <v>#N/A</v>
      </c>
      <c r="BD732" s="466" t="e">
        <f t="array" aca="1" ref="BD732" ca="1">IF($B732=BD$85-1, BD$84, IF(AND($B732&gt;=BD$85, $B732&lt;=BD$86), BD$84*SUMPRODUCT(TRANSPOSE(BD$5:BD$81), Data_TR_USD!$B503:$BZ503, 1/OFFSET(Data_TR_USD!$B$467, BD$88, 0, 1, $B$82)), NA()))</f>
        <v>#N/A</v>
      </c>
      <c r="BE732" s="466" t="e">
        <f t="array" aca="1" ref="BE732" ca="1">IF($B732=BE$85-1, BE$84, IF(AND($B732&gt;=BE$85, $B732&lt;=BE$86), BE$84*SUMPRODUCT(TRANSPOSE(BE$5:BE$81), Data_TR_USD!$B503:$BZ503, 1/OFFSET(Data_TR_USD!$B$467, BE$88, 0, 1, $B$82)), NA()))</f>
        <v>#N/A</v>
      </c>
      <c r="BF732" s="466" t="e">
        <f t="array" aca="1" ref="BF732" ca="1">IF($B732=BF$85-1, BF$84, IF(AND($B732&gt;=BF$85, $B732&lt;=BF$86), BF$84*SUMPRODUCT(TRANSPOSE(BF$5:BF$81), Data_TR_USD!$B503:$BZ503, 1/OFFSET(Data_TR_USD!$B$467, BF$88, 0, 1, $B$82)), NA()))</f>
        <v>#N/A</v>
      </c>
      <c r="BG732" s="466" t="e">
        <f t="array" aca="1" ref="BG732" ca="1">IF($B732=BG$85-1, BG$84, IF(AND($B732&gt;=BG$85, $B732&lt;=BG$86), BG$84*SUMPRODUCT(TRANSPOSE(BG$5:BG$81), Data_TR_USD!$B503:$BZ503, 1/OFFSET(Data_TR_USD!$B$467, BG$88, 0, 1, $B$82)), NA()))</f>
        <v>#N/A</v>
      </c>
      <c r="BH732" s="466" t="e">
        <f t="array" aca="1" ref="BH732" ca="1">IF($B732=BH$85-1, BH$84, IF(AND($B732&gt;=BH$85, $B732&lt;=BH$86), BH$84*SUMPRODUCT(TRANSPOSE(BH$5:BH$81), Data_TR_USD!$B503:$BZ503, 1/OFFSET(Data_TR_USD!$B$467, BH$88, 0, 1, $B$82)), NA()))</f>
        <v>#N/A</v>
      </c>
      <c r="BI732" s="466" t="e">
        <f t="array" aca="1" ref="BI732" ca="1">IF($B732=BI$85-1, BI$84, IF(AND($B732&gt;=BI$85, $B732&lt;=BI$86), BI$84*SUMPRODUCT(TRANSPOSE(BI$5:BI$81), Data_TR_USD!$B503:$BZ503, 1/OFFSET(Data_TR_USD!$B$467, BI$88, 0, 1, $B$82)), NA()))</f>
        <v>#N/A</v>
      </c>
      <c r="BJ732" s="466" t="e">
        <f t="array" aca="1" ref="BJ732" ca="1">IF($B732=BJ$85-1, BJ$84, IF(AND($B732&gt;=BJ$85, $B732&lt;=BJ$86), BJ$84*SUMPRODUCT(TRANSPOSE(BJ$5:BJ$81), Data_TR_USD!$B503:$BZ503, 1/OFFSET(Data_TR_USD!$B$467, BJ$88, 0, 1, $B$82)), NA()))</f>
        <v>#N/A</v>
      </c>
      <c r="BK732" s="466" t="e">
        <f t="array" aca="1" ref="BK732" ca="1">IF($B732=BK$85-1, BK$84, IF(AND($B732&gt;=BK$85, $B732&lt;=BK$86), BK$84*SUMPRODUCT(TRANSPOSE(BK$5:BK$81), Data_TR_USD!$B503:$BZ503, 1/OFFSET(Data_TR_USD!$B$467, BK$88, 0, 1, $B$82)), NA()))</f>
        <v>#N/A</v>
      </c>
      <c r="BL732" s="466" t="e">
        <f t="array" aca="1" ref="BL732" ca="1">IF($B732=BL$85-1, BL$84, IF(AND($B732&gt;=BL$85, $B732&lt;=BL$86), BL$84*SUMPRODUCT(TRANSPOSE(BL$5:BL$81), Data_TR_USD!$B503:$BZ503, 1/OFFSET(Data_TR_USD!$B$467, BL$88, 0, 1, $B$82)), NA()))</f>
        <v>#N/A</v>
      </c>
      <c r="BM732" s="466" t="e">
        <f t="array" aca="1" ref="BM732" ca="1">IF($B732=BM$85-1, BM$84, IF(AND($B732&gt;=BM$85, $B732&lt;=BM$86), BM$84*SUMPRODUCT(TRANSPOSE(BM$5:BM$81), Data_TR_USD!$B503:$BZ503, 1/OFFSET(Data_TR_USD!$B$467, BM$88, 0, 1, $B$82)), NA()))</f>
        <v>#N/A</v>
      </c>
      <c r="BN732" s="466" t="e">
        <f t="array" aca="1" ref="BN732" ca="1">IF($B732=BN$85-1, BN$84, IF(AND($B732&gt;=BN$85, $B732&lt;=BN$86), BN$84*SUMPRODUCT(TRANSPOSE(BN$5:BN$81), Data_TR_USD!$B503:$BZ503, 1/OFFSET(Data_TR_USD!$B$467, BN$88, 0, 1, $B$82)), NA()))</f>
        <v>#N/A</v>
      </c>
      <c r="BO732" s="466" t="e">
        <f t="array" aca="1" ref="BO732" ca="1">IF($B732=BO$85-1, BO$84, IF(AND($B732&gt;=BO$85, $B732&lt;=BO$86), BO$84*SUMPRODUCT(TRANSPOSE(BO$5:BO$81), Data_TR_USD!$B503:$BZ503, 1/OFFSET(Data_TR_USD!$B$467, BO$88, 0, 1, $B$82)), NA()))</f>
        <v>#N/A</v>
      </c>
      <c r="BP732" s="466" t="e">
        <f t="array" aca="1" ref="BP732" ca="1">IF($B732=BP$85-1, BP$84, IF(AND($B732&gt;=BP$85, $B732&lt;=BP$86), BP$84*SUMPRODUCT(TRANSPOSE(BP$5:BP$81), Data_TR_USD!$B503:$BZ503, 1/OFFSET(Data_TR_USD!$B$467, BP$88, 0, 1, $B$82)), NA()))</f>
        <v>#N/A</v>
      </c>
      <c r="BQ732" s="466" t="e">
        <f t="array" aca="1" ref="BQ732" ca="1">IF($B732=BQ$85-1, BQ$84, IF(AND($B732&gt;=BQ$85, $B732&lt;=BQ$86), BQ$84*SUMPRODUCT(TRANSPOSE(BQ$5:BQ$81), Data_TR_USD!$B503:$BZ503, 1/OFFSET(Data_TR_USD!$B$467, BQ$88, 0, 1, $B$82)), NA()))</f>
        <v>#N/A</v>
      </c>
      <c r="BR732" s="466" t="e">
        <f t="array" aca="1" ref="BR732" ca="1">IF($B732=BR$85-1, BR$84, IF(AND($B732&gt;=BR$85, $B732&lt;=BR$86), BR$84*SUMPRODUCT(TRANSPOSE(BR$5:BR$81), Data_TR_USD!$B503:$BZ503, 1/OFFSET(Data_TR_USD!$B$467, BR$88, 0, 1, $B$82)), NA()))</f>
        <v>#N/A</v>
      </c>
      <c r="BS732" s="466" t="e">
        <f t="array" aca="1" ref="BS732" ca="1">IF($B732=BS$85-1, BS$84, IF(AND($B732&gt;=BS$85, $B732&lt;=BS$86), BS$84*SUMPRODUCT(TRANSPOSE(BS$5:BS$81), Data_TR_USD!$B503:$BZ503, 1/OFFSET(Data_TR_USD!$B$467, BS$88, 0, 1, $B$82)), NA()))</f>
        <v>#N/A</v>
      </c>
    </row>
    <row r="733" spans="2:71">
      <c r="B733" s="48">
        <f t="shared" si="1087"/>
        <v>1907</v>
      </c>
      <c r="E733" s="52"/>
      <c r="M733" s="466" t="e">
        <f t="array" aca="1" ref="M733" ca="1">IF($B733=M$85-1, M$84, IF(AND($B733&gt;=M$85, $B733&lt;=M$86), M$84*SUMPRODUCT(TRANSPOSE(M$5:M$81), Data_TR_USD!$B504:$BZ504, 1/OFFSET(Data_TR_USD!$B$467, M$88, 0, 1, $B$82)), NA()))</f>
        <v>#N/A</v>
      </c>
      <c r="N733" s="466" t="e">
        <f t="array" aca="1" ref="N733" ca="1">IF($B733=N$85-1, N$84, IF(AND($B733&gt;=N$85, $B733&lt;=N$86), N$84*SUMPRODUCT(TRANSPOSE(N$5:N$81), Data_TR_USD!$B504:$BZ504, 1/OFFSET(Data_TR_USD!$B$467, N$88, 0, 1, $B$82)), NA()))</f>
        <v>#N/A</v>
      </c>
      <c r="X733" s="466" t="e">
        <f t="array" aca="1" ref="X733" ca="1">IF($B733=X$85-1, X$84, IF(AND($B733&gt;=X$85, $B733&lt;=X$86), X$84*SUMPRODUCT(TRANSPOSE(X$5:X$81), Data_TR_USD!$B504:$BZ504, 1/OFFSET(Data_TR_USD!$B$467, X$88, 0, 1, $B$82)), NA()))</f>
        <v>#N/A</v>
      </c>
      <c r="Y733" s="466" t="e">
        <f t="array" aca="1" ref="Y733" ca="1">IF($B733=Y$85-1, Y$84, IF(AND($B733&gt;=Y$85, $B733&lt;=Y$86), Y$84*SUMPRODUCT(TRANSPOSE(Y$5:Y$81), Data_TR_USD!$B504:$BZ504, 1/OFFSET(Data_TR_USD!$B$467, Y$88, 0, 1, $B$82)), NA()))</f>
        <v>#N/A</v>
      </c>
      <c r="AA733" s="466" t="e">
        <f t="array" aca="1" ref="AA733" ca="1">IF($B733=AA$85-1, AA$84, IF(AND($B733&gt;=AA$85, $B733&lt;=AA$86), AA$84*SUMPRODUCT(TRANSPOSE(AA$5:AA$81), Data_TR_USD!$B504:$BZ504, 1/OFFSET(Data_TR_USD!$B$467, AA$88, 0, 1, $B$82)), NA()))</f>
        <v>#N/A</v>
      </c>
      <c r="AB733" s="466" t="e">
        <f t="array" aca="1" ref="AB733" ca="1">IF($B733=AB$85-1, AB$84, IF(AND($B733&gt;=AB$85, $B733&lt;=AB$86), AB$84*SUMPRODUCT(TRANSPOSE(AB$5:AB$81), Data_TR_USD!$B504:$BZ504, 1/OFFSET(Data_TR_USD!$B$467, AB$88, 0, 1, $B$82)), NA()))</f>
        <v>#N/A</v>
      </c>
      <c r="AC733" s="466" t="e">
        <f t="array" aca="1" ref="AC733" ca="1">IF($B733=AC$85-1, AC$84, IF(AND($B733&gt;=AC$85, $B733&lt;=AC$86), AC$84*SUMPRODUCT(TRANSPOSE(AC$5:AC$81), Data_TR_USD!$B504:$BZ504, 1/OFFSET(Data_TR_USD!$B$467, AC$88, 0, 1, $B$82)), NA()))</f>
        <v>#N/A</v>
      </c>
      <c r="AD733" s="466" t="e">
        <f t="array" aca="1" ref="AD733" ca="1">IF($B733=AD$85-1, AD$84, IF(AND($B733&gt;=AD$85, $B733&lt;=AD$86), AD$84*SUMPRODUCT(TRANSPOSE(AD$5:AD$81), Data_TR_USD!$B504:$BZ504, 1/OFFSET(Data_TR_USD!$B$467, AD$88, 0, 1, $B$82)), NA()))</f>
        <v>#N/A</v>
      </c>
      <c r="AE733" s="466" t="e">
        <f t="array" aca="1" ref="AE733" ca="1">IF($B733=AE$85-1, AE$84, IF(AND($B733&gt;=AE$85, $B733&lt;=AE$86), AE$84*SUMPRODUCT(TRANSPOSE(AE$5:AE$81), Data_TR_USD!$B504:$BZ504, 1/OFFSET(Data_TR_USD!$B$467, AE$88, 0, 1, $B$82)), NA()))</f>
        <v>#N/A</v>
      </c>
      <c r="AG733" s="466" t="e">
        <f t="array" aca="1" ref="AG733" ca="1">IF($B733=AG$85-1, AG$84, IF(AND($B733&gt;=AG$85, $B733&lt;=AG$86), AG$84*SUMPRODUCT(TRANSPOSE(AG$5:AG$81), Data_TR_USD!$B504:$BZ504, 1/OFFSET(Data_TR_USD!$B$467, AG$88, 0, 1, $B$82)), NA()))</f>
        <v>#N/A</v>
      </c>
      <c r="AM733" s="466" t="e">
        <f t="array" aca="1" ref="AM733" ca="1">IF($B733=AM$85-1, AM$84, IF(AND($B733&gt;=AM$85, $B733&lt;=AM$86), AM$84*SUMPRODUCT(TRANSPOSE(AM$5:AM$81), Data_TR_USD!$B504:$BZ504, 1/OFFSET(Data_TR_USD!$B$467, AM$88, 0, 1, $B$82)), NA()))</f>
        <v>#N/A</v>
      </c>
      <c r="AN733" s="466" t="e">
        <f t="array" aca="1" ref="AN733" ca="1">IF($B733=AN$85-1, AN$84, IF(AND($B733&gt;=AN$85, $B733&lt;=AN$86), AN$84*SUMPRODUCT(TRANSPOSE(AN$5:AN$81), Data_TR_USD!$B504:$BZ504, 1/OFFSET(Data_TR_USD!$B$467, AN$88, 0, 1, $B$82)), NA()))</f>
        <v>#N/A</v>
      </c>
      <c r="AO733" s="466" t="e">
        <f t="array" aca="1" ref="AO733" ca="1">IF($B733=AO$85-1, AO$84, IF(AND($B733&gt;=AO$85, $B733&lt;=AO$86), AO$84*SUMPRODUCT(TRANSPOSE(AO$5:AO$81), Data_TR_USD!$B504:$BZ504, 1/OFFSET(Data_TR_USD!$B$467, AO$88, 0, 1, $B$82)), NA()))</f>
        <v>#N/A</v>
      </c>
      <c r="AP733" s="466" t="e">
        <f t="array" aca="1" ref="AP733" ca="1">IF($B733=AP$85-1, AP$84, IF(AND($B733&gt;=AP$85, $B733&lt;=AP$86), AP$84*SUMPRODUCT(TRANSPOSE(AP$5:AP$81), Data_TR_USD!$B504:$BZ504, 1/OFFSET(Data_TR_USD!$B$467, AP$88, 0, 1, $B$82)), NA()))</f>
        <v>#N/A</v>
      </c>
      <c r="AQ733" s="466" t="e">
        <f t="array" aca="1" ref="AQ733" ca="1">IF($B733=AQ$85-1, AQ$84, IF(AND($B733&gt;=AQ$85, $B733&lt;=AQ$86), AQ$84*SUMPRODUCT(TRANSPOSE(AQ$5:AQ$81), Data_TR_USD!$B504:$BZ504, 1/OFFSET(Data_TR_USD!$B$467, AQ$88, 0, 1, $B$82)), NA()))</f>
        <v>#N/A</v>
      </c>
      <c r="AS733" s="466" t="e">
        <f t="array" aca="1" ref="AS733" ca="1">IF($B733=AS$85-1, AS$84, IF(AND($B733&gt;=AS$85, $B733&lt;=AS$86), AS$84*SUMPRODUCT(TRANSPOSE(AS$5:AS$81), Data_TR_USD!$B504:$BZ504, 1/OFFSET(Data_TR_USD!$B$467, AS$88, 0, 1, $B$82)), NA()))</f>
        <v>#N/A</v>
      </c>
      <c r="AU733" s="466" t="e">
        <f t="array" aca="1" ref="AU733" ca="1">IF($B733=AU$85-1, AU$84, IF(AND($B733&gt;=AU$85, $B733&lt;=AU$86), AU$84*SUMPRODUCT(TRANSPOSE(AU$5:AU$81), Data_TR_USD!$B504:$BZ504, 1/OFFSET(Data_TR_USD!$B$467, AU$88, 0, 1, $B$82)), NA()))</f>
        <v>#N/A</v>
      </c>
      <c r="AV733" s="466" t="e">
        <f t="array" aca="1" ref="AV733" ca="1">IF($B733=AV$85-1, AV$84, IF(AND($B733&gt;=AV$85, $B733&lt;=AV$86), AV$84*SUMPRODUCT(TRANSPOSE(AV$5:AV$81), Data_TR_USD!$B504:$BZ504, 1/OFFSET(Data_TR_USD!$B$467, AV$88, 0, 1, $B$82)), NA()))</f>
        <v>#N/A</v>
      </c>
      <c r="AW733" s="466" t="e">
        <f t="array" aca="1" ref="AW733" ca="1">IF($B733=AW$85-1, AW$84, IF(AND($B733&gt;=AW$85, $B733&lt;=AW$86), AW$84*SUMPRODUCT(TRANSPOSE(AW$5:AW$81), Data_TR_USD!$B504:$BZ504, 1/OFFSET(Data_TR_USD!$B$467, AW$88, 0, 1, $B$82)), NA()))</f>
        <v>#N/A</v>
      </c>
      <c r="AX733" s="466" t="e">
        <f t="array" aca="1" ref="AX733" ca="1">IF($B733=AX$85-1, AX$84, IF(AND($B733&gt;=AX$85, $B733&lt;=AX$86), AX$84*SUMPRODUCT(TRANSPOSE(AX$5:AX$81), Data_TR_USD!$B504:$BZ504, 1/OFFSET(Data_TR_USD!$B$467, AX$88, 0, 1, $B$82)), NA()))</f>
        <v>#N/A</v>
      </c>
      <c r="AY733" s="466" t="e">
        <f t="array" aca="1" ref="AY733" ca="1">IF($B733=AY$85-1, AY$84, IF(AND($B733&gt;=AY$85, $B733&lt;=AY$86), AY$84*SUMPRODUCT(TRANSPOSE(AY$5:AY$81), Data_TR_USD!$B504:$BZ504, 1/OFFSET(Data_TR_USD!$B$467, AY$88, 0, 1, $B$82)), NA()))</f>
        <v>#N/A</v>
      </c>
      <c r="AZ733" s="466" t="e">
        <f t="array" aca="1" ref="AZ733" ca="1">IF($B733=AZ$85-1, AZ$84, IF(AND($B733&gt;=AZ$85, $B733&lt;=AZ$86), AZ$84*SUMPRODUCT(TRANSPOSE(AZ$5:AZ$81), Data_TR_USD!$B504:$BZ504, 1/OFFSET(Data_TR_USD!$B$467, AZ$88, 0, 1, $B$82)), NA()))</f>
        <v>#N/A</v>
      </c>
      <c r="BA733" s="466" t="e">
        <f t="array" aca="1" ref="BA733" ca="1">IF($B733=BA$85-1, BA$84, IF(AND($B733&gt;=BA$85, $B733&lt;=BA$86), BA$84*SUMPRODUCT(TRANSPOSE(BA$5:BA$81), Data_TR_USD!$B504:$BZ504, 1/OFFSET(Data_TR_USD!$B$467, BA$88, 0, 1, $B$82)), NA()))</f>
        <v>#N/A</v>
      </c>
      <c r="BB733" s="466" t="e">
        <f t="array" aca="1" ref="BB733" ca="1">IF($B733=BB$85-1, BB$84, IF(AND($B733&gt;=BB$85, $B733&lt;=BB$86), BB$84*SUMPRODUCT(TRANSPOSE(BB$5:BB$81), Data_TR_USD!$B504:$BZ504, 1/OFFSET(Data_TR_USD!$B$467, BB$88, 0, 1, $B$82)), NA()))</f>
        <v>#N/A</v>
      </c>
      <c r="BC733" s="466" t="e">
        <f t="array" aca="1" ref="BC733" ca="1">IF($B733=BC$85-1, BC$84, IF(AND($B733&gt;=BC$85, $B733&lt;=BC$86), BC$84*SUMPRODUCT(TRANSPOSE(BC$5:BC$81), Data_TR_USD!$B504:$BZ504, 1/OFFSET(Data_TR_USD!$B$467, BC$88, 0, 1, $B$82)), NA()))</f>
        <v>#N/A</v>
      </c>
      <c r="BD733" s="466" t="e">
        <f t="array" aca="1" ref="BD733" ca="1">IF($B733=BD$85-1, BD$84, IF(AND($B733&gt;=BD$85, $B733&lt;=BD$86), BD$84*SUMPRODUCT(TRANSPOSE(BD$5:BD$81), Data_TR_USD!$B504:$BZ504, 1/OFFSET(Data_TR_USD!$B$467, BD$88, 0, 1, $B$82)), NA()))</f>
        <v>#N/A</v>
      </c>
      <c r="BE733" s="466" t="e">
        <f t="array" aca="1" ref="BE733" ca="1">IF($B733=BE$85-1, BE$84, IF(AND($B733&gt;=BE$85, $B733&lt;=BE$86), BE$84*SUMPRODUCT(TRANSPOSE(BE$5:BE$81), Data_TR_USD!$B504:$BZ504, 1/OFFSET(Data_TR_USD!$B$467, BE$88, 0, 1, $B$82)), NA()))</f>
        <v>#N/A</v>
      </c>
      <c r="BF733" s="466" t="e">
        <f t="array" aca="1" ref="BF733" ca="1">IF($B733=BF$85-1, BF$84, IF(AND($B733&gt;=BF$85, $B733&lt;=BF$86), BF$84*SUMPRODUCT(TRANSPOSE(BF$5:BF$81), Data_TR_USD!$B504:$BZ504, 1/OFFSET(Data_TR_USD!$B$467, BF$88, 0, 1, $B$82)), NA()))</f>
        <v>#N/A</v>
      </c>
      <c r="BG733" s="466" t="e">
        <f t="array" aca="1" ref="BG733" ca="1">IF($B733=BG$85-1, BG$84, IF(AND($B733&gt;=BG$85, $B733&lt;=BG$86), BG$84*SUMPRODUCT(TRANSPOSE(BG$5:BG$81), Data_TR_USD!$B504:$BZ504, 1/OFFSET(Data_TR_USD!$B$467, BG$88, 0, 1, $B$82)), NA()))</f>
        <v>#N/A</v>
      </c>
      <c r="BH733" s="466" t="e">
        <f t="array" aca="1" ref="BH733" ca="1">IF($B733=BH$85-1, BH$84, IF(AND($B733&gt;=BH$85, $B733&lt;=BH$86), BH$84*SUMPRODUCT(TRANSPOSE(BH$5:BH$81), Data_TR_USD!$B504:$BZ504, 1/OFFSET(Data_TR_USD!$B$467, BH$88, 0, 1, $B$82)), NA()))</f>
        <v>#N/A</v>
      </c>
      <c r="BI733" s="466" t="e">
        <f t="array" aca="1" ref="BI733" ca="1">IF($B733=BI$85-1, BI$84, IF(AND($B733&gt;=BI$85, $B733&lt;=BI$86), BI$84*SUMPRODUCT(TRANSPOSE(BI$5:BI$81), Data_TR_USD!$B504:$BZ504, 1/OFFSET(Data_TR_USD!$B$467, BI$88, 0, 1, $B$82)), NA()))</f>
        <v>#N/A</v>
      </c>
      <c r="BJ733" s="466" t="e">
        <f t="array" aca="1" ref="BJ733" ca="1">IF($B733=BJ$85-1, BJ$84, IF(AND($B733&gt;=BJ$85, $B733&lt;=BJ$86), BJ$84*SUMPRODUCT(TRANSPOSE(BJ$5:BJ$81), Data_TR_USD!$B504:$BZ504, 1/OFFSET(Data_TR_USD!$B$467, BJ$88, 0, 1, $B$82)), NA()))</f>
        <v>#N/A</v>
      </c>
      <c r="BK733" s="466" t="e">
        <f t="array" aca="1" ref="BK733" ca="1">IF($B733=BK$85-1, BK$84, IF(AND($B733&gt;=BK$85, $B733&lt;=BK$86), BK$84*SUMPRODUCT(TRANSPOSE(BK$5:BK$81), Data_TR_USD!$B504:$BZ504, 1/OFFSET(Data_TR_USD!$B$467, BK$88, 0, 1, $B$82)), NA()))</f>
        <v>#N/A</v>
      </c>
      <c r="BL733" s="466" t="e">
        <f t="array" aca="1" ref="BL733" ca="1">IF($B733=BL$85-1, BL$84, IF(AND($B733&gt;=BL$85, $B733&lt;=BL$86), BL$84*SUMPRODUCT(TRANSPOSE(BL$5:BL$81), Data_TR_USD!$B504:$BZ504, 1/OFFSET(Data_TR_USD!$B$467, BL$88, 0, 1, $B$82)), NA()))</f>
        <v>#N/A</v>
      </c>
      <c r="BM733" s="466" t="e">
        <f t="array" aca="1" ref="BM733" ca="1">IF($B733=BM$85-1, BM$84, IF(AND($B733&gt;=BM$85, $B733&lt;=BM$86), BM$84*SUMPRODUCT(TRANSPOSE(BM$5:BM$81), Data_TR_USD!$B504:$BZ504, 1/OFFSET(Data_TR_USD!$B$467, BM$88, 0, 1, $B$82)), NA()))</f>
        <v>#N/A</v>
      </c>
      <c r="BN733" s="466" t="e">
        <f t="array" aca="1" ref="BN733" ca="1">IF($B733=BN$85-1, BN$84, IF(AND($B733&gt;=BN$85, $B733&lt;=BN$86), BN$84*SUMPRODUCT(TRANSPOSE(BN$5:BN$81), Data_TR_USD!$B504:$BZ504, 1/OFFSET(Data_TR_USD!$B$467, BN$88, 0, 1, $B$82)), NA()))</f>
        <v>#N/A</v>
      </c>
      <c r="BO733" s="466" t="e">
        <f t="array" aca="1" ref="BO733" ca="1">IF($B733=BO$85-1, BO$84, IF(AND($B733&gt;=BO$85, $B733&lt;=BO$86), BO$84*SUMPRODUCT(TRANSPOSE(BO$5:BO$81), Data_TR_USD!$B504:$BZ504, 1/OFFSET(Data_TR_USD!$B$467, BO$88, 0, 1, $B$82)), NA()))</f>
        <v>#N/A</v>
      </c>
      <c r="BP733" s="466" t="e">
        <f t="array" aca="1" ref="BP733" ca="1">IF($B733=BP$85-1, BP$84, IF(AND($B733&gt;=BP$85, $B733&lt;=BP$86), BP$84*SUMPRODUCT(TRANSPOSE(BP$5:BP$81), Data_TR_USD!$B504:$BZ504, 1/OFFSET(Data_TR_USD!$B$467, BP$88, 0, 1, $B$82)), NA()))</f>
        <v>#N/A</v>
      </c>
      <c r="BQ733" s="466" t="e">
        <f t="array" aca="1" ref="BQ733" ca="1">IF($B733=BQ$85-1, BQ$84, IF(AND($B733&gt;=BQ$85, $B733&lt;=BQ$86), BQ$84*SUMPRODUCT(TRANSPOSE(BQ$5:BQ$81), Data_TR_USD!$B504:$BZ504, 1/OFFSET(Data_TR_USD!$B$467, BQ$88, 0, 1, $B$82)), NA()))</f>
        <v>#N/A</v>
      </c>
      <c r="BR733" s="466" t="e">
        <f t="array" aca="1" ref="BR733" ca="1">IF($B733=BR$85-1, BR$84, IF(AND($B733&gt;=BR$85, $B733&lt;=BR$86), BR$84*SUMPRODUCT(TRANSPOSE(BR$5:BR$81), Data_TR_USD!$B504:$BZ504, 1/OFFSET(Data_TR_USD!$B$467, BR$88, 0, 1, $B$82)), NA()))</f>
        <v>#N/A</v>
      </c>
      <c r="BS733" s="466" t="e">
        <f t="array" aca="1" ref="BS733" ca="1">IF($B733=BS$85-1, BS$84, IF(AND($B733&gt;=BS$85, $B733&lt;=BS$86), BS$84*SUMPRODUCT(TRANSPOSE(BS$5:BS$81), Data_TR_USD!$B504:$BZ504, 1/OFFSET(Data_TR_USD!$B$467, BS$88, 0, 1, $B$82)), NA()))</f>
        <v>#N/A</v>
      </c>
    </row>
    <row r="734" spans="2:71">
      <c r="B734" s="48">
        <f t="shared" si="1087"/>
        <v>1908</v>
      </c>
      <c r="E734" s="52"/>
      <c r="M734" s="466" t="e">
        <f t="array" aca="1" ref="M734" ca="1">IF($B734=M$85-1, M$84, IF(AND($B734&gt;=M$85, $B734&lt;=M$86), M$84*SUMPRODUCT(TRANSPOSE(M$5:M$81), Data_TR_USD!$B505:$BZ505, 1/OFFSET(Data_TR_USD!$B$467, M$88, 0, 1, $B$82)), NA()))</f>
        <v>#N/A</v>
      </c>
      <c r="N734" s="466" t="e">
        <f t="array" aca="1" ref="N734" ca="1">IF($B734=N$85-1, N$84, IF(AND($B734&gt;=N$85, $B734&lt;=N$86), N$84*SUMPRODUCT(TRANSPOSE(N$5:N$81), Data_TR_USD!$B505:$BZ505, 1/OFFSET(Data_TR_USD!$B$467, N$88, 0, 1, $B$82)), NA()))</f>
        <v>#N/A</v>
      </c>
      <c r="X734" s="466" t="e">
        <f t="array" aca="1" ref="X734" ca="1">IF($B734=X$85-1, X$84, IF(AND($B734&gt;=X$85, $B734&lt;=X$86), X$84*SUMPRODUCT(TRANSPOSE(X$5:X$81), Data_TR_USD!$B505:$BZ505, 1/OFFSET(Data_TR_USD!$B$467, X$88, 0, 1, $B$82)), NA()))</f>
        <v>#N/A</v>
      </c>
      <c r="Y734" s="466" t="e">
        <f t="array" aca="1" ref="Y734" ca="1">IF($B734=Y$85-1, Y$84, IF(AND($B734&gt;=Y$85, $B734&lt;=Y$86), Y$84*SUMPRODUCT(TRANSPOSE(Y$5:Y$81), Data_TR_USD!$B505:$BZ505, 1/OFFSET(Data_TR_USD!$B$467, Y$88, 0, 1, $B$82)), NA()))</f>
        <v>#N/A</v>
      </c>
      <c r="AA734" s="466" t="e">
        <f t="array" aca="1" ref="AA734" ca="1">IF($B734=AA$85-1, AA$84, IF(AND($B734&gt;=AA$85, $B734&lt;=AA$86), AA$84*SUMPRODUCT(TRANSPOSE(AA$5:AA$81), Data_TR_USD!$B505:$BZ505, 1/OFFSET(Data_TR_USD!$B$467, AA$88, 0, 1, $B$82)), NA()))</f>
        <v>#N/A</v>
      </c>
      <c r="AB734" s="466" t="e">
        <f t="array" aca="1" ref="AB734" ca="1">IF($B734=AB$85-1, AB$84, IF(AND($B734&gt;=AB$85, $B734&lt;=AB$86), AB$84*SUMPRODUCT(TRANSPOSE(AB$5:AB$81), Data_TR_USD!$B505:$BZ505, 1/OFFSET(Data_TR_USD!$B$467, AB$88, 0, 1, $B$82)), NA()))</f>
        <v>#N/A</v>
      </c>
      <c r="AC734" s="466" t="e">
        <f t="array" aca="1" ref="AC734" ca="1">IF($B734=AC$85-1, AC$84, IF(AND($B734&gt;=AC$85, $B734&lt;=AC$86), AC$84*SUMPRODUCT(TRANSPOSE(AC$5:AC$81), Data_TR_USD!$B505:$BZ505, 1/OFFSET(Data_TR_USD!$B$467, AC$88, 0, 1, $B$82)), NA()))</f>
        <v>#N/A</v>
      </c>
      <c r="AD734" s="466" t="e">
        <f t="array" aca="1" ref="AD734" ca="1">IF($B734=AD$85-1, AD$84, IF(AND($B734&gt;=AD$85, $B734&lt;=AD$86), AD$84*SUMPRODUCT(TRANSPOSE(AD$5:AD$81), Data_TR_USD!$B505:$BZ505, 1/OFFSET(Data_TR_USD!$B$467, AD$88, 0, 1, $B$82)), NA()))</f>
        <v>#N/A</v>
      </c>
      <c r="AE734" s="466" t="e">
        <f t="array" aca="1" ref="AE734" ca="1">IF($B734=AE$85-1, AE$84, IF(AND($B734&gt;=AE$85, $B734&lt;=AE$86), AE$84*SUMPRODUCT(TRANSPOSE(AE$5:AE$81), Data_TR_USD!$B505:$BZ505, 1/OFFSET(Data_TR_USD!$B$467, AE$88, 0, 1, $B$82)), NA()))</f>
        <v>#N/A</v>
      </c>
      <c r="AG734" s="466" t="e">
        <f t="array" aca="1" ref="AG734" ca="1">IF($B734=AG$85-1, AG$84, IF(AND($B734&gt;=AG$85, $B734&lt;=AG$86), AG$84*SUMPRODUCT(TRANSPOSE(AG$5:AG$81), Data_TR_USD!$B505:$BZ505, 1/OFFSET(Data_TR_USD!$B$467, AG$88, 0, 1, $B$82)), NA()))</f>
        <v>#N/A</v>
      </c>
      <c r="AM734" s="466" t="e">
        <f t="array" aca="1" ref="AM734" ca="1">IF($B734=AM$85-1, AM$84, IF(AND($B734&gt;=AM$85, $B734&lt;=AM$86), AM$84*SUMPRODUCT(TRANSPOSE(AM$5:AM$81), Data_TR_USD!$B505:$BZ505, 1/OFFSET(Data_TR_USD!$B$467, AM$88, 0, 1, $B$82)), NA()))</f>
        <v>#N/A</v>
      </c>
      <c r="AN734" s="466" t="e">
        <f t="array" aca="1" ref="AN734" ca="1">IF($B734=AN$85-1, AN$84, IF(AND($B734&gt;=AN$85, $B734&lt;=AN$86), AN$84*SUMPRODUCT(TRANSPOSE(AN$5:AN$81), Data_TR_USD!$B505:$BZ505, 1/OFFSET(Data_TR_USD!$B$467, AN$88, 0, 1, $B$82)), NA()))</f>
        <v>#N/A</v>
      </c>
      <c r="AO734" s="466" t="e">
        <f t="array" aca="1" ref="AO734" ca="1">IF($B734=AO$85-1, AO$84, IF(AND($B734&gt;=AO$85, $B734&lt;=AO$86), AO$84*SUMPRODUCT(TRANSPOSE(AO$5:AO$81), Data_TR_USD!$B505:$BZ505, 1/OFFSET(Data_TR_USD!$B$467, AO$88, 0, 1, $B$82)), NA()))</f>
        <v>#N/A</v>
      </c>
      <c r="AP734" s="466" t="e">
        <f t="array" aca="1" ref="AP734" ca="1">IF($B734=AP$85-1, AP$84, IF(AND($B734&gt;=AP$85, $B734&lt;=AP$86), AP$84*SUMPRODUCT(TRANSPOSE(AP$5:AP$81), Data_TR_USD!$B505:$BZ505, 1/OFFSET(Data_TR_USD!$B$467, AP$88, 0, 1, $B$82)), NA()))</f>
        <v>#N/A</v>
      </c>
      <c r="AQ734" s="466" t="e">
        <f t="array" aca="1" ref="AQ734" ca="1">IF($B734=AQ$85-1, AQ$84, IF(AND($B734&gt;=AQ$85, $B734&lt;=AQ$86), AQ$84*SUMPRODUCT(TRANSPOSE(AQ$5:AQ$81), Data_TR_USD!$B505:$BZ505, 1/OFFSET(Data_TR_USD!$B$467, AQ$88, 0, 1, $B$82)), NA()))</f>
        <v>#N/A</v>
      </c>
      <c r="AS734" s="466" t="e">
        <f t="array" aca="1" ref="AS734" ca="1">IF($B734=AS$85-1, AS$84, IF(AND($B734&gt;=AS$85, $B734&lt;=AS$86), AS$84*SUMPRODUCT(TRANSPOSE(AS$5:AS$81), Data_TR_USD!$B505:$BZ505, 1/OFFSET(Data_TR_USD!$B$467, AS$88, 0, 1, $B$82)), NA()))</f>
        <v>#N/A</v>
      </c>
      <c r="AU734" s="466" t="e">
        <f t="array" aca="1" ref="AU734" ca="1">IF($B734=AU$85-1, AU$84, IF(AND($B734&gt;=AU$85, $B734&lt;=AU$86), AU$84*SUMPRODUCT(TRANSPOSE(AU$5:AU$81), Data_TR_USD!$B505:$BZ505, 1/OFFSET(Data_TR_USD!$B$467, AU$88, 0, 1, $B$82)), NA()))</f>
        <v>#N/A</v>
      </c>
      <c r="AV734" s="466" t="e">
        <f t="array" aca="1" ref="AV734" ca="1">IF($B734=AV$85-1, AV$84, IF(AND($B734&gt;=AV$85, $B734&lt;=AV$86), AV$84*SUMPRODUCT(TRANSPOSE(AV$5:AV$81), Data_TR_USD!$B505:$BZ505, 1/OFFSET(Data_TR_USD!$B$467, AV$88, 0, 1, $B$82)), NA()))</f>
        <v>#N/A</v>
      </c>
      <c r="AW734" s="466" t="e">
        <f t="array" aca="1" ref="AW734" ca="1">IF($B734=AW$85-1, AW$84, IF(AND($B734&gt;=AW$85, $B734&lt;=AW$86), AW$84*SUMPRODUCT(TRANSPOSE(AW$5:AW$81), Data_TR_USD!$B505:$BZ505, 1/OFFSET(Data_TR_USD!$B$467, AW$88, 0, 1, $B$82)), NA()))</f>
        <v>#N/A</v>
      </c>
      <c r="AX734" s="466" t="e">
        <f t="array" aca="1" ref="AX734" ca="1">IF($B734=AX$85-1, AX$84, IF(AND($B734&gt;=AX$85, $B734&lt;=AX$86), AX$84*SUMPRODUCT(TRANSPOSE(AX$5:AX$81), Data_TR_USD!$B505:$BZ505, 1/OFFSET(Data_TR_USD!$B$467, AX$88, 0, 1, $B$82)), NA()))</f>
        <v>#N/A</v>
      </c>
      <c r="AY734" s="466" t="e">
        <f t="array" aca="1" ref="AY734" ca="1">IF($B734=AY$85-1, AY$84, IF(AND($B734&gt;=AY$85, $B734&lt;=AY$86), AY$84*SUMPRODUCT(TRANSPOSE(AY$5:AY$81), Data_TR_USD!$B505:$BZ505, 1/OFFSET(Data_TR_USD!$B$467, AY$88, 0, 1, $B$82)), NA()))</f>
        <v>#N/A</v>
      </c>
      <c r="AZ734" s="466" t="e">
        <f t="array" aca="1" ref="AZ734" ca="1">IF($B734=AZ$85-1, AZ$84, IF(AND($B734&gt;=AZ$85, $B734&lt;=AZ$86), AZ$84*SUMPRODUCT(TRANSPOSE(AZ$5:AZ$81), Data_TR_USD!$B505:$BZ505, 1/OFFSET(Data_TR_USD!$B$467, AZ$88, 0, 1, $B$82)), NA()))</f>
        <v>#N/A</v>
      </c>
      <c r="BA734" s="466" t="e">
        <f t="array" aca="1" ref="BA734" ca="1">IF($B734=BA$85-1, BA$84, IF(AND($B734&gt;=BA$85, $B734&lt;=BA$86), BA$84*SUMPRODUCT(TRANSPOSE(BA$5:BA$81), Data_TR_USD!$B505:$BZ505, 1/OFFSET(Data_TR_USD!$B$467, BA$88, 0, 1, $B$82)), NA()))</f>
        <v>#N/A</v>
      </c>
      <c r="BB734" s="466" t="e">
        <f t="array" aca="1" ref="BB734" ca="1">IF($B734=BB$85-1, BB$84, IF(AND($B734&gt;=BB$85, $B734&lt;=BB$86), BB$84*SUMPRODUCT(TRANSPOSE(BB$5:BB$81), Data_TR_USD!$B505:$BZ505, 1/OFFSET(Data_TR_USD!$B$467, BB$88, 0, 1, $B$82)), NA()))</f>
        <v>#N/A</v>
      </c>
      <c r="BC734" s="466" t="e">
        <f t="array" aca="1" ref="BC734" ca="1">IF($B734=BC$85-1, BC$84, IF(AND($B734&gt;=BC$85, $B734&lt;=BC$86), BC$84*SUMPRODUCT(TRANSPOSE(BC$5:BC$81), Data_TR_USD!$B505:$BZ505, 1/OFFSET(Data_TR_USD!$B$467, BC$88, 0, 1, $B$82)), NA()))</f>
        <v>#N/A</v>
      </c>
      <c r="BD734" s="466" t="e">
        <f t="array" aca="1" ref="BD734" ca="1">IF($B734=BD$85-1, BD$84, IF(AND($B734&gt;=BD$85, $B734&lt;=BD$86), BD$84*SUMPRODUCT(TRANSPOSE(BD$5:BD$81), Data_TR_USD!$B505:$BZ505, 1/OFFSET(Data_TR_USD!$B$467, BD$88, 0, 1, $B$82)), NA()))</f>
        <v>#N/A</v>
      </c>
      <c r="BE734" s="466" t="e">
        <f t="array" aca="1" ref="BE734" ca="1">IF($B734=BE$85-1, BE$84, IF(AND($B734&gt;=BE$85, $B734&lt;=BE$86), BE$84*SUMPRODUCT(TRANSPOSE(BE$5:BE$81), Data_TR_USD!$B505:$BZ505, 1/OFFSET(Data_TR_USD!$B$467, BE$88, 0, 1, $B$82)), NA()))</f>
        <v>#N/A</v>
      </c>
      <c r="BF734" s="466" t="e">
        <f t="array" aca="1" ref="BF734" ca="1">IF($B734=BF$85-1, BF$84, IF(AND($B734&gt;=BF$85, $B734&lt;=BF$86), BF$84*SUMPRODUCT(TRANSPOSE(BF$5:BF$81), Data_TR_USD!$B505:$BZ505, 1/OFFSET(Data_TR_USD!$B$467, BF$88, 0, 1, $B$82)), NA()))</f>
        <v>#N/A</v>
      </c>
      <c r="BG734" s="466" t="e">
        <f t="array" aca="1" ref="BG734" ca="1">IF($B734=BG$85-1, BG$84, IF(AND($B734&gt;=BG$85, $B734&lt;=BG$86), BG$84*SUMPRODUCT(TRANSPOSE(BG$5:BG$81), Data_TR_USD!$B505:$BZ505, 1/OFFSET(Data_TR_USD!$B$467, BG$88, 0, 1, $B$82)), NA()))</f>
        <v>#N/A</v>
      </c>
      <c r="BH734" s="466" t="e">
        <f t="array" aca="1" ref="BH734" ca="1">IF($B734=BH$85-1, BH$84, IF(AND($B734&gt;=BH$85, $B734&lt;=BH$86), BH$84*SUMPRODUCT(TRANSPOSE(BH$5:BH$81), Data_TR_USD!$B505:$BZ505, 1/OFFSET(Data_TR_USD!$B$467, BH$88, 0, 1, $B$82)), NA()))</f>
        <v>#N/A</v>
      </c>
      <c r="BI734" s="466" t="e">
        <f t="array" aca="1" ref="BI734" ca="1">IF($B734=BI$85-1, BI$84, IF(AND($B734&gt;=BI$85, $B734&lt;=BI$86), BI$84*SUMPRODUCT(TRANSPOSE(BI$5:BI$81), Data_TR_USD!$B505:$BZ505, 1/OFFSET(Data_TR_USD!$B$467, BI$88, 0, 1, $B$82)), NA()))</f>
        <v>#N/A</v>
      </c>
      <c r="BJ734" s="466" t="e">
        <f t="array" aca="1" ref="BJ734" ca="1">IF($B734=BJ$85-1, BJ$84, IF(AND($B734&gt;=BJ$85, $B734&lt;=BJ$86), BJ$84*SUMPRODUCT(TRANSPOSE(BJ$5:BJ$81), Data_TR_USD!$B505:$BZ505, 1/OFFSET(Data_TR_USD!$B$467, BJ$88, 0, 1, $B$82)), NA()))</f>
        <v>#N/A</v>
      </c>
      <c r="BK734" s="466" t="e">
        <f t="array" aca="1" ref="BK734" ca="1">IF($B734=BK$85-1, BK$84, IF(AND($B734&gt;=BK$85, $B734&lt;=BK$86), BK$84*SUMPRODUCT(TRANSPOSE(BK$5:BK$81), Data_TR_USD!$B505:$BZ505, 1/OFFSET(Data_TR_USD!$B$467, BK$88, 0, 1, $B$82)), NA()))</f>
        <v>#N/A</v>
      </c>
      <c r="BL734" s="466" t="e">
        <f t="array" aca="1" ref="BL734" ca="1">IF($B734=BL$85-1, BL$84, IF(AND($B734&gt;=BL$85, $B734&lt;=BL$86), BL$84*SUMPRODUCT(TRANSPOSE(BL$5:BL$81), Data_TR_USD!$B505:$BZ505, 1/OFFSET(Data_TR_USD!$B$467, BL$88, 0, 1, $B$82)), NA()))</f>
        <v>#N/A</v>
      </c>
      <c r="BM734" s="466" t="e">
        <f t="array" aca="1" ref="BM734" ca="1">IF($B734=BM$85-1, BM$84, IF(AND($B734&gt;=BM$85, $B734&lt;=BM$86), BM$84*SUMPRODUCT(TRANSPOSE(BM$5:BM$81), Data_TR_USD!$B505:$BZ505, 1/OFFSET(Data_TR_USD!$B$467, BM$88, 0, 1, $B$82)), NA()))</f>
        <v>#N/A</v>
      </c>
      <c r="BN734" s="466" t="e">
        <f t="array" aca="1" ref="BN734" ca="1">IF($B734=BN$85-1, BN$84, IF(AND($B734&gt;=BN$85, $B734&lt;=BN$86), BN$84*SUMPRODUCT(TRANSPOSE(BN$5:BN$81), Data_TR_USD!$B505:$BZ505, 1/OFFSET(Data_TR_USD!$B$467, BN$88, 0, 1, $B$82)), NA()))</f>
        <v>#N/A</v>
      </c>
      <c r="BO734" s="466" t="e">
        <f t="array" aca="1" ref="BO734" ca="1">IF($B734=BO$85-1, BO$84, IF(AND($B734&gt;=BO$85, $B734&lt;=BO$86), BO$84*SUMPRODUCT(TRANSPOSE(BO$5:BO$81), Data_TR_USD!$B505:$BZ505, 1/OFFSET(Data_TR_USD!$B$467, BO$88, 0, 1, $B$82)), NA()))</f>
        <v>#N/A</v>
      </c>
      <c r="BP734" s="466" t="e">
        <f t="array" aca="1" ref="BP734" ca="1">IF($B734=BP$85-1, BP$84, IF(AND($B734&gt;=BP$85, $B734&lt;=BP$86), BP$84*SUMPRODUCT(TRANSPOSE(BP$5:BP$81), Data_TR_USD!$B505:$BZ505, 1/OFFSET(Data_TR_USD!$B$467, BP$88, 0, 1, $B$82)), NA()))</f>
        <v>#N/A</v>
      </c>
      <c r="BQ734" s="466" t="e">
        <f t="array" aca="1" ref="BQ734" ca="1">IF($B734=BQ$85-1, BQ$84, IF(AND($B734&gt;=BQ$85, $B734&lt;=BQ$86), BQ$84*SUMPRODUCT(TRANSPOSE(BQ$5:BQ$81), Data_TR_USD!$B505:$BZ505, 1/OFFSET(Data_TR_USD!$B$467, BQ$88, 0, 1, $B$82)), NA()))</f>
        <v>#N/A</v>
      </c>
      <c r="BR734" s="466" t="e">
        <f t="array" aca="1" ref="BR734" ca="1">IF($B734=BR$85-1, BR$84, IF(AND($B734&gt;=BR$85, $B734&lt;=BR$86), BR$84*SUMPRODUCT(TRANSPOSE(BR$5:BR$81), Data_TR_USD!$B505:$BZ505, 1/OFFSET(Data_TR_USD!$B$467, BR$88, 0, 1, $B$82)), NA()))</f>
        <v>#N/A</v>
      </c>
      <c r="BS734" s="466" t="e">
        <f t="array" aca="1" ref="BS734" ca="1">IF($B734=BS$85-1, BS$84, IF(AND($B734&gt;=BS$85, $B734&lt;=BS$86), BS$84*SUMPRODUCT(TRANSPOSE(BS$5:BS$81), Data_TR_USD!$B505:$BZ505, 1/OFFSET(Data_TR_USD!$B$467, BS$88, 0, 1, $B$82)), NA()))</f>
        <v>#N/A</v>
      </c>
    </row>
    <row r="735" spans="2:71">
      <c r="B735" s="48">
        <f t="shared" si="1087"/>
        <v>1909</v>
      </c>
      <c r="E735" s="52"/>
      <c r="M735" s="466" t="e">
        <f t="array" aca="1" ref="M735" ca="1">IF($B735=M$85-1, M$84, IF(AND($B735&gt;=M$85, $B735&lt;=M$86), M$84*SUMPRODUCT(TRANSPOSE(M$5:M$81), Data_TR_USD!$B506:$BZ506, 1/OFFSET(Data_TR_USD!$B$467, M$88, 0, 1, $B$82)), NA()))</f>
        <v>#N/A</v>
      </c>
      <c r="N735" s="466" t="e">
        <f t="array" aca="1" ref="N735" ca="1">IF($B735=N$85-1, N$84, IF(AND($B735&gt;=N$85, $B735&lt;=N$86), N$84*SUMPRODUCT(TRANSPOSE(N$5:N$81), Data_TR_USD!$B506:$BZ506, 1/OFFSET(Data_TR_USD!$B$467, N$88, 0, 1, $B$82)), NA()))</f>
        <v>#N/A</v>
      </c>
      <c r="X735" s="466" t="e">
        <f t="array" aca="1" ref="X735" ca="1">IF($B735=X$85-1, X$84, IF(AND($B735&gt;=X$85, $B735&lt;=X$86), X$84*SUMPRODUCT(TRANSPOSE(X$5:X$81), Data_TR_USD!$B506:$BZ506, 1/OFFSET(Data_TR_USD!$B$467, X$88, 0, 1, $B$82)), NA()))</f>
        <v>#N/A</v>
      </c>
      <c r="Y735" s="466" t="e">
        <f t="array" aca="1" ref="Y735" ca="1">IF($B735=Y$85-1, Y$84, IF(AND($B735&gt;=Y$85, $B735&lt;=Y$86), Y$84*SUMPRODUCT(TRANSPOSE(Y$5:Y$81), Data_TR_USD!$B506:$BZ506, 1/OFFSET(Data_TR_USD!$B$467, Y$88, 0, 1, $B$82)), NA()))</f>
        <v>#N/A</v>
      </c>
      <c r="AA735" s="466" t="e">
        <f t="array" aca="1" ref="AA735" ca="1">IF($B735=AA$85-1, AA$84, IF(AND($B735&gt;=AA$85, $B735&lt;=AA$86), AA$84*SUMPRODUCT(TRANSPOSE(AA$5:AA$81), Data_TR_USD!$B506:$BZ506, 1/OFFSET(Data_TR_USD!$B$467, AA$88, 0, 1, $B$82)), NA()))</f>
        <v>#N/A</v>
      </c>
      <c r="AB735" s="466" t="e">
        <f t="array" aca="1" ref="AB735" ca="1">IF($B735=AB$85-1, AB$84, IF(AND($B735&gt;=AB$85, $B735&lt;=AB$86), AB$84*SUMPRODUCT(TRANSPOSE(AB$5:AB$81), Data_TR_USD!$B506:$BZ506, 1/OFFSET(Data_TR_USD!$B$467, AB$88, 0, 1, $B$82)), NA()))</f>
        <v>#N/A</v>
      </c>
      <c r="AC735" s="466" t="e">
        <f t="array" aca="1" ref="AC735" ca="1">IF($B735=AC$85-1, AC$84, IF(AND($B735&gt;=AC$85, $B735&lt;=AC$86), AC$84*SUMPRODUCT(TRANSPOSE(AC$5:AC$81), Data_TR_USD!$B506:$BZ506, 1/OFFSET(Data_TR_USD!$B$467, AC$88, 0, 1, $B$82)), NA()))</f>
        <v>#N/A</v>
      </c>
      <c r="AD735" s="466" t="e">
        <f t="array" aca="1" ref="AD735" ca="1">IF($B735=AD$85-1, AD$84, IF(AND($B735&gt;=AD$85, $B735&lt;=AD$86), AD$84*SUMPRODUCT(TRANSPOSE(AD$5:AD$81), Data_TR_USD!$B506:$BZ506, 1/OFFSET(Data_TR_USD!$B$467, AD$88, 0, 1, $B$82)), NA()))</f>
        <v>#N/A</v>
      </c>
      <c r="AE735" s="466" t="e">
        <f t="array" aca="1" ref="AE735" ca="1">IF($B735=AE$85-1, AE$84, IF(AND($B735&gt;=AE$85, $B735&lt;=AE$86), AE$84*SUMPRODUCT(TRANSPOSE(AE$5:AE$81), Data_TR_USD!$B506:$BZ506, 1/OFFSET(Data_TR_USD!$B$467, AE$88, 0, 1, $B$82)), NA()))</f>
        <v>#N/A</v>
      </c>
      <c r="AG735" s="466" t="e">
        <f t="array" aca="1" ref="AG735" ca="1">IF($B735=AG$85-1, AG$84, IF(AND($B735&gt;=AG$85, $B735&lt;=AG$86), AG$84*SUMPRODUCT(TRANSPOSE(AG$5:AG$81), Data_TR_USD!$B506:$BZ506, 1/OFFSET(Data_TR_USD!$B$467, AG$88, 0, 1, $B$82)), NA()))</f>
        <v>#N/A</v>
      </c>
      <c r="AM735" s="466" t="e">
        <f t="array" aca="1" ref="AM735" ca="1">IF($B735=AM$85-1, AM$84, IF(AND($B735&gt;=AM$85, $B735&lt;=AM$86), AM$84*SUMPRODUCT(TRANSPOSE(AM$5:AM$81), Data_TR_USD!$B506:$BZ506, 1/OFFSET(Data_TR_USD!$B$467, AM$88, 0, 1, $B$82)), NA()))</f>
        <v>#N/A</v>
      </c>
      <c r="AN735" s="466" t="e">
        <f t="array" aca="1" ref="AN735" ca="1">IF($B735=AN$85-1, AN$84, IF(AND($B735&gt;=AN$85, $B735&lt;=AN$86), AN$84*SUMPRODUCT(TRANSPOSE(AN$5:AN$81), Data_TR_USD!$B506:$BZ506, 1/OFFSET(Data_TR_USD!$B$467, AN$88, 0, 1, $B$82)), NA()))</f>
        <v>#N/A</v>
      </c>
      <c r="AO735" s="466" t="e">
        <f t="array" aca="1" ref="AO735" ca="1">IF($B735=AO$85-1, AO$84, IF(AND($B735&gt;=AO$85, $B735&lt;=AO$86), AO$84*SUMPRODUCT(TRANSPOSE(AO$5:AO$81), Data_TR_USD!$B506:$BZ506, 1/OFFSET(Data_TR_USD!$B$467, AO$88, 0, 1, $B$82)), NA()))</f>
        <v>#N/A</v>
      </c>
      <c r="AP735" s="466" t="e">
        <f t="array" aca="1" ref="AP735" ca="1">IF($B735=AP$85-1, AP$84, IF(AND($B735&gt;=AP$85, $B735&lt;=AP$86), AP$84*SUMPRODUCT(TRANSPOSE(AP$5:AP$81), Data_TR_USD!$B506:$BZ506, 1/OFFSET(Data_TR_USD!$B$467, AP$88, 0, 1, $B$82)), NA()))</f>
        <v>#N/A</v>
      </c>
      <c r="AQ735" s="466" t="e">
        <f t="array" aca="1" ref="AQ735" ca="1">IF($B735=AQ$85-1, AQ$84, IF(AND($B735&gt;=AQ$85, $B735&lt;=AQ$86), AQ$84*SUMPRODUCT(TRANSPOSE(AQ$5:AQ$81), Data_TR_USD!$B506:$BZ506, 1/OFFSET(Data_TR_USD!$B$467, AQ$88, 0, 1, $B$82)), NA()))</f>
        <v>#N/A</v>
      </c>
      <c r="AS735" s="466" t="e">
        <f t="array" aca="1" ref="AS735" ca="1">IF($B735=AS$85-1, AS$84, IF(AND($B735&gt;=AS$85, $B735&lt;=AS$86), AS$84*SUMPRODUCT(TRANSPOSE(AS$5:AS$81), Data_TR_USD!$B506:$BZ506, 1/OFFSET(Data_TR_USD!$B$467, AS$88, 0, 1, $B$82)), NA()))</f>
        <v>#N/A</v>
      </c>
      <c r="AU735" s="466" t="e">
        <f t="array" aca="1" ref="AU735" ca="1">IF($B735=AU$85-1, AU$84, IF(AND($B735&gt;=AU$85, $B735&lt;=AU$86), AU$84*SUMPRODUCT(TRANSPOSE(AU$5:AU$81), Data_TR_USD!$B506:$BZ506, 1/OFFSET(Data_TR_USD!$B$467, AU$88, 0, 1, $B$82)), NA()))</f>
        <v>#N/A</v>
      </c>
      <c r="AV735" s="466" t="e">
        <f t="array" aca="1" ref="AV735" ca="1">IF($B735=AV$85-1, AV$84, IF(AND($B735&gt;=AV$85, $B735&lt;=AV$86), AV$84*SUMPRODUCT(TRANSPOSE(AV$5:AV$81), Data_TR_USD!$B506:$BZ506, 1/OFFSET(Data_TR_USD!$B$467, AV$88, 0, 1, $B$82)), NA()))</f>
        <v>#N/A</v>
      </c>
      <c r="AW735" s="466" t="e">
        <f t="array" aca="1" ref="AW735" ca="1">IF($B735=AW$85-1, AW$84, IF(AND($B735&gt;=AW$85, $B735&lt;=AW$86), AW$84*SUMPRODUCT(TRANSPOSE(AW$5:AW$81), Data_TR_USD!$B506:$BZ506, 1/OFFSET(Data_TR_USD!$B$467, AW$88, 0, 1, $B$82)), NA()))</f>
        <v>#N/A</v>
      </c>
      <c r="AX735" s="466" t="e">
        <f t="array" aca="1" ref="AX735" ca="1">IF($B735=AX$85-1, AX$84, IF(AND($B735&gt;=AX$85, $B735&lt;=AX$86), AX$84*SUMPRODUCT(TRANSPOSE(AX$5:AX$81), Data_TR_USD!$B506:$BZ506, 1/OFFSET(Data_TR_USD!$B$467, AX$88, 0, 1, $B$82)), NA()))</f>
        <v>#N/A</v>
      </c>
      <c r="AY735" s="466" t="e">
        <f t="array" aca="1" ref="AY735" ca="1">IF($B735=AY$85-1, AY$84, IF(AND($B735&gt;=AY$85, $B735&lt;=AY$86), AY$84*SUMPRODUCT(TRANSPOSE(AY$5:AY$81), Data_TR_USD!$B506:$BZ506, 1/OFFSET(Data_TR_USD!$B$467, AY$88, 0, 1, $B$82)), NA()))</f>
        <v>#N/A</v>
      </c>
      <c r="AZ735" s="466" t="e">
        <f t="array" aca="1" ref="AZ735" ca="1">IF($B735=AZ$85-1, AZ$84, IF(AND($B735&gt;=AZ$85, $B735&lt;=AZ$86), AZ$84*SUMPRODUCT(TRANSPOSE(AZ$5:AZ$81), Data_TR_USD!$B506:$BZ506, 1/OFFSET(Data_TR_USD!$B$467, AZ$88, 0, 1, $B$82)), NA()))</f>
        <v>#N/A</v>
      </c>
      <c r="BA735" s="466" t="e">
        <f t="array" aca="1" ref="BA735" ca="1">IF($B735=BA$85-1, BA$84, IF(AND($B735&gt;=BA$85, $B735&lt;=BA$86), BA$84*SUMPRODUCT(TRANSPOSE(BA$5:BA$81), Data_TR_USD!$B506:$BZ506, 1/OFFSET(Data_TR_USD!$B$467, BA$88, 0, 1, $B$82)), NA()))</f>
        <v>#N/A</v>
      </c>
      <c r="BB735" s="466" t="e">
        <f t="array" aca="1" ref="BB735" ca="1">IF($B735=BB$85-1, BB$84, IF(AND($B735&gt;=BB$85, $B735&lt;=BB$86), BB$84*SUMPRODUCT(TRANSPOSE(BB$5:BB$81), Data_TR_USD!$B506:$BZ506, 1/OFFSET(Data_TR_USD!$B$467, BB$88, 0, 1, $B$82)), NA()))</f>
        <v>#N/A</v>
      </c>
      <c r="BC735" s="466" t="e">
        <f t="array" aca="1" ref="BC735" ca="1">IF($B735=BC$85-1, BC$84, IF(AND($B735&gt;=BC$85, $B735&lt;=BC$86), BC$84*SUMPRODUCT(TRANSPOSE(BC$5:BC$81), Data_TR_USD!$B506:$BZ506, 1/OFFSET(Data_TR_USD!$B$467, BC$88, 0, 1, $B$82)), NA()))</f>
        <v>#N/A</v>
      </c>
      <c r="BD735" s="466" t="e">
        <f t="array" aca="1" ref="BD735" ca="1">IF($B735=BD$85-1, BD$84, IF(AND($B735&gt;=BD$85, $B735&lt;=BD$86), BD$84*SUMPRODUCT(TRANSPOSE(BD$5:BD$81), Data_TR_USD!$B506:$BZ506, 1/OFFSET(Data_TR_USD!$B$467, BD$88, 0, 1, $B$82)), NA()))</f>
        <v>#N/A</v>
      </c>
      <c r="BE735" s="466" t="e">
        <f t="array" aca="1" ref="BE735" ca="1">IF($B735=BE$85-1, BE$84, IF(AND($B735&gt;=BE$85, $B735&lt;=BE$86), BE$84*SUMPRODUCT(TRANSPOSE(BE$5:BE$81), Data_TR_USD!$B506:$BZ506, 1/OFFSET(Data_TR_USD!$B$467, BE$88, 0, 1, $B$82)), NA()))</f>
        <v>#N/A</v>
      </c>
      <c r="BF735" s="466" t="e">
        <f t="array" aca="1" ref="BF735" ca="1">IF($B735=BF$85-1, BF$84, IF(AND($B735&gt;=BF$85, $B735&lt;=BF$86), BF$84*SUMPRODUCT(TRANSPOSE(BF$5:BF$81), Data_TR_USD!$B506:$BZ506, 1/OFFSET(Data_TR_USD!$B$467, BF$88, 0, 1, $B$82)), NA()))</f>
        <v>#N/A</v>
      </c>
      <c r="BG735" s="466" t="e">
        <f t="array" aca="1" ref="BG735" ca="1">IF($B735=BG$85-1, BG$84, IF(AND($B735&gt;=BG$85, $B735&lt;=BG$86), BG$84*SUMPRODUCT(TRANSPOSE(BG$5:BG$81), Data_TR_USD!$B506:$BZ506, 1/OFFSET(Data_TR_USD!$B$467, BG$88, 0, 1, $B$82)), NA()))</f>
        <v>#N/A</v>
      </c>
      <c r="BH735" s="466" t="e">
        <f t="array" aca="1" ref="BH735" ca="1">IF($B735=BH$85-1, BH$84, IF(AND($B735&gt;=BH$85, $B735&lt;=BH$86), BH$84*SUMPRODUCT(TRANSPOSE(BH$5:BH$81), Data_TR_USD!$B506:$BZ506, 1/OFFSET(Data_TR_USD!$B$467, BH$88, 0, 1, $B$82)), NA()))</f>
        <v>#N/A</v>
      </c>
      <c r="BI735" s="466" t="e">
        <f t="array" aca="1" ref="BI735" ca="1">IF($B735=BI$85-1, BI$84, IF(AND($B735&gt;=BI$85, $B735&lt;=BI$86), BI$84*SUMPRODUCT(TRANSPOSE(BI$5:BI$81), Data_TR_USD!$B506:$BZ506, 1/OFFSET(Data_TR_USD!$B$467, BI$88, 0, 1, $B$82)), NA()))</f>
        <v>#N/A</v>
      </c>
      <c r="BJ735" s="466" t="e">
        <f t="array" aca="1" ref="BJ735" ca="1">IF($B735=BJ$85-1, BJ$84, IF(AND($B735&gt;=BJ$85, $B735&lt;=BJ$86), BJ$84*SUMPRODUCT(TRANSPOSE(BJ$5:BJ$81), Data_TR_USD!$B506:$BZ506, 1/OFFSET(Data_TR_USD!$B$467, BJ$88, 0, 1, $B$82)), NA()))</f>
        <v>#N/A</v>
      </c>
      <c r="BK735" s="466" t="e">
        <f t="array" aca="1" ref="BK735" ca="1">IF($B735=BK$85-1, BK$84, IF(AND($B735&gt;=BK$85, $B735&lt;=BK$86), BK$84*SUMPRODUCT(TRANSPOSE(BK$5:BK$81), Data_TR_USD!$B506:$BZ506, 1/OFFSET(Data_TR_USD!$B$467, BK$88, 0, 1, $B$82)), NA()))</f>
        <v>#N/A</v>
      </c>
      <c r="BL735" s="466" t="e">
        <f t="array" aca="1" ref="BL735" ca="1">IF($B735=BL$85-1, BL$84, IF(AND($B735&gt;=BL$85, $B735&lt;=BL$86), BL$84*SUMPRODUCT(TRANSPOSE(BL$5:BL$81), Data_TR_USD!$B506:$BZ506, 1/OFFSET(Data_TR_USD!$B$467, BL$88, 0, 1, $B$82)), NA()))</f>
        <v>#N/A</v>
      </c>
      <c r="BM735" s="466" t="e">
        <f t="array" aca="1" ref="BM735" ca="1">IF($B735=BM$85-1, BM$84, IF(AND($B735&gt;=BM$85, $B735&lt;=BM$86), BM$84*SUMPRODUCT(TRANSPOSE(BM$5:BM$81), Data_TR_USD!$B506:$BZ506, 1/OFFSET(Data_TR_USD!$B$467, BM$88, 0, 1, $B$82)), NA()))</f>
        <v>#N/A</v>
      </c>
      <c r="BN735" s="466" t="e">
        <f t="array" aca="1" ref="BN735" ca="1">IF($B735=BN$85-1, BN$84, IF(AND($B735&gt;=BN$85, $B735&lt;=BN$86), BN$84*SUMPRODUCT(TRANSPOSE(BN$5:BN$81), Data_TR_USD!$B506:$BZ506, 1/OFFSET(Data_TR_USD!$B$467, BN$88, 0, 1, $B$82)), NA()))</f>
        <v>#N/A</v>
      </c>
      <c r="BO735" s="466" t="e">
        <f t="array" aca="1" ref="BO735" ca="1">IF($B735=BO$85-1, BO$84, IF(AND($B735&gt;=BO$85, $B735&lt;=BO$86), BO$84*SUMPRODUCT(TRANSPOSE(BO$5:BO$81), Data_TR_USD!$B506:$BZ506, 1/OFFSET(Data_TR_USD!$B$467, BO$88, 0, 1, $B$82)), NA()))</f>
        <v>#N/A</v>
      </c>
      <c r="BP735" s="466" t="e">
        <f t="array" aca="1" ref="BP735" ca="1">IF($B735=BP$85-1, BP$84, IF(AND($B735&gt;=BP$85, $B735&lt;=BP$86), BP$84*SUMPRODUCT(TRANSPOSE(BP$5:BP$81), Data_TR_USD!$B506:$BZ506, 1/OFFSET(Data_TR_USD!$B$467, BP$88, 0, 1, $B$82)), NA()))</f>
        <v>#N/A</v>
      </c>
      <c r="BQ735" s="466" t="e">
        <f t="array" aca="1" ref="BQ735" ca="1">IF($B735=BQ$85-1, BQ$84, IF(AND($B735&gt;=BQ$85, $B735&lt;=BQ$86), BQ$84*SUMPRODUCT(TRANSPOSE(BQ$5:BQ$81), Data_TR_USD!$B506:$BZ506, 1/OFFSET(Data_TR_USD!$B$467, BQ$88, 0, 1, $B$82)), NA()))</f>
        <v>#N/A</v>
      </c>
      <c r="BR735" s="466" t="e">
        <f t="array" aca="1" ref="BR735" ca="1">IF($B735=BR$85-1, BR$84, IF(AND($B735&gt;=BR$85, $B735&lt;=BR$86), BR$84*SUMPRODUCT(TRANSPOSE(BR$5:BR$81), Data_TR_USD!$B506:$BZ506, 1/OFFSET(Data_TR_USD!$B$467, BR$88, 0, 1, $B$82)), NA()))</f>
        <v>#N/A</v>
      </c>
      <c r="BS735" s="466" t="e">
        <f t="array" aca="1" ref="BS735" ca="1">IF($B735=BS$85-1, BS$84, IF(AND($B735&gt;=BS$85, $B735&lt;=BS$86), BS$84*SUMPRODUCT(TRANSPOSE(BS$5:BS$81), Data_TR_USD!$B506:$BZ506, 1/OFFSET(Data_TR_USD!$B$467, BS$88, 0, 1, $B$82)), NA()))</f>
        <v>#N/A</v>
      </c>
    </row>
    <row r="736" spans="2:71">
      <c r="B736" s="48">
        <f t="shared" si="1087"/>
        <v>1910</v>
      </c>
      <c r="E736" s="52"/>
      <c r="M736" s="466" t="e">
        <f t="array" aca="1" ref="M736" ca="1">IF($B736=M$85-1, M$84, IF(AND($B736&gt;=M$85, $B736&lt;=M$86), M$84*SUMPRODUCT(TRANSPOSE(M$5:M$81), Data_TR_USD!$B507:$BZ507, 1/OFFSET(Data_TR_USD!$B$467, M$88, 0, 1, $B$82)), NA()))</f>
        <v>#N/A</v>
      </c>
      <c r="N736" s="466" t="e">
        <f t="array" aca="1" ref="N736" ca="1">IF($B736=N$85-1, N$84, IF(AND($B736&gt;=N$85, $B736&lt;=N$86), N$84*SUMPRODUCT(TRANSPOSE(N$5:N$81), Data_TR_USD!$B507:$BZ507, 1/OFFSET(Data_TR_USD!$B$467, N$88, 0, 1, $B$82)), NA()))</f>
        <v>#N/A</v>
      </c>
      <c r="X736" s="466" t="e">
        <f t="array" aca="1" ref="X736" ca="1">IF($B736=X$85-1, X$84, IF(AND($B736&gt;=X$85, $B736&lt;=X$86), X$84*SUMPRODUCT(TRANSPOSE(X$5:X$81), Data_TR_USD!$B507:$BZ507, 1/OFFSET(Data_TR_USD!$B$467, X$88, 0, 1, $B$82)), NA()))</f>
        <v>#N/A</v>
      </c>
      <c r="Y736" s="466" t="e">
        <f t="array" aca="1" ref="Y736" ca="1">IF($B736=Y$85-1, Y$84, IF(AND($B736&gt;=Y$85, $B736&lt;=Y$86), Y$84*SUMPRODUCT(TRANSPOSE(Y$5:Y$81), Data_TR_USD!$B507:$BZ507, 1/OFFSET(Data_TR_USD!$B$467, Y$88, 0, 1, $B$82)), NA()))</f>
        <v>#N/A</v>
      </c>
      <c r="AA736" s="466" t="e">
        <f t="array" aca="1" ref="AA736" ca="1">IF($B736=AA$85-1, AA$84, IF(AND($B736&gt;=AA$85, $B736&lt;=AA$86), AA$84*SUMPRODUCT(TRANSPOSE(AA$5:AA$81), Data_TR_USD!$B507:$BZ507, 1/OFFSET(Data_TR_USD!$B$467, AA$88, 0, 1, $B$82)), NA()))</f>
        <v>#N/A</v>
      </c>
      <c r="AB736" s="466" t="e">
        <f t="array" aca="1" ref="AB736" ca="1">IF($B736=AB$85-1, AB$84, IF(AND($B736&gt;=AB$85, $B736&lt;=AB$86), AB$84*SUMPRODUCT(TRANSPOSE(AB$5:AB$81), Data_TR_USD!$B507:$BZ507, 1/OFFSET(Data_TR_USD!$B$467, AB$88, 0, 1, $B$82)), NA()))</f>
        <v>#N/A</v>
      </c>
      <c r="AC736" s="466" t="e">
        <f t="array" aca="1" ref="AC736" ca="1">IF($B736=AC$85-1, AC$84, IF(AND($B736&gt;=AC$85, $B736&lt;=AC$86), AC$84*SUMPRODUCT(TRANSPOSE(AC$5:AC$81), Data_TR_USD!$B507:$BZ507, 1/OFFSET(Data_TR_USD!$B$467, AC$88, 0, 1, $B$82)), NA()))</f>
        <v>#N/A</v>
      </c>
      <c r="AD736" s="466" t="e">
        <f t="array" aca="1" ref="AD736" ca="1">IF($B736=AD$85-1, AD$84, IF(AND($B736&gt;=AD$85, $B736&lt;=AD$86), AD$84*SUMPRODUCT(TRANSPOSE(AD$5:AD$81), Data_TR_USD!$B507:$BZ507, 1/OFFSET(Data_TR_USD!$B$467, AD$88, 0, 1, $B$82)), NA()))</f>
        <v>#N/A</v>
      </c>
      <c r="AE736" s="466" t="e">
        <f t="array" aca="1" ref="AE736" ca="1">IF($B736=AE$85-1, AE$84, IF(AND($B736&gt;=AE$85, $B736&lt;=AE$86), AE$84*SUMPRODUCT(TRANSPOSE(AE$5:AE$81), Data_TR_USD!$B507:$BZ507, 1/OFFSET(Data_TR_USD!$B$467, AE$88, 0, 1, $B$82)), NA()))</f>
        <v>#N/A</v>
      </c>
      <c r="AG736" s="466" t="e">
        <f t="array" aca="1" ref="AG736" ca="1">IF($B736=AG$85-1, AG$84, IF(AND($B736&gt;=AG$85, $B736&lt;=AG$86), AG$84*SUMPRODUCT(TRANSPOSE(AG$5:AG$81), Data_TR_USD!$B507:$BZ507, 1/OFFSET(Data_TR_USD!$B$467, AG$88, 0, 1, $B$82)), NA()))</f>
        <v>#N/A</v>
      </c>
      <c r="AM736" s="466" t="e">
        <f t="array" aca="1" ref="AM736" ca="1">IF($B736=AM$85-1, AM$84, IF(AND($B736&gt;=AM$85, $B736&lt;=AM$86), AM$84*SUMPRODUCT(TRANSPOSE(AM$5:AM$81), Data_TR_USD!$B507:$BZ507, 1/OFFSET(Data_TR_USD!$B$467, AM$88, 0, 1, $B$82)), NA()))</f>
        <v>#N/A</v>
      </c>
      <c r="AN736" s="466" t="e">
        <f t="array" aca="1" ref="AN736" ca="1">IF($B736=AN$85-1, AN$84, IF(AND($B736&gt;=AN$85, $B736&lt;=AN$86), AN$84*SUMPRODUCT(TRANSPOSE(AN$5:AN$81), Data_TR_USD!$B507:$BZ507, 1/OFFSET(Data_TR_USD!$B$467, AN$88, 0, 1, $B$82)), NA()))</f>
        <v>#N/A</v>
      </c>
      <c r="AO736" s="466" t="e">
        <f t="array" aca="1" ref="AO736" ca="1">IF($B736=AO$85-1, AO$84, IF(AND($B736&gt;=AO$85, $B736&lt;=AO$86), AO$84*SUMPRODUCT(TRANSPOSE(AO$5:AO$81), Data_TR_USD!$B507:$BZ507, 1/OFFSET(Data_TR_USD!$B$467, AO$88, 0, 1, $B$82)), NA()))</f>
        <v>#N/A</v>
      </c>
      <c r="AP736" s="466" t="e">
        <f t="array" aca="1" ref="AP736" ca="1">IF($B736=AP$85-1, AP$84, IF(AND($B736&gt;=AP$85, $B736&lt;=AP$86), AP$84*SUMPRODUCT(TRANSPOSE(AP$5:AP$81), Data_TR_USD!$B507:$BZ507, 1/OFFSET(Data_TR_USD!$B$467, AP$88, 0, 1, $B$82)), NA()))</f>
        <v>#N/A</v>
      </c>
      <c r="AQ736" s="466" t="e">
        <f t="array" aca="1" ref="AQ736" ca="1">IF($B736=AQ$85-1, AQ$84, IF(AND($B736&gt;=AQ$85, $B736&lt;=AQ$86), AQ$84*SUMPRODUCT(TRANSPOSE(AQ$5:AQ$81), Data_TR_USD!$B507:$BZ507, 1/OFFSET(Data_TR_USD!$B$467, AQ$88, 0, 1, $B$82)), NA()))</f>
        <v>#N/A</v>
      </c>
      <c r="AS736" s="466" t="e">
        <f t="array" aca="1" ref="AS736" ca="1">IF($B736=AS$85-1, AS$84, IF(AND($B736&gt;=AS$85, $B736&lt;=AS$86), AS$84*SUMPRODUCT(TRANSPOSE(AS$5:AS$81), Data_TR_USD!$B507:$BZ507, 1/OFFSET(Data_TR_USD!$B$467, AS$88, 0, 1, $B$82)), NA()))</f>
        <v>#N/A</v>
      </c>
      <c r="AU736" s="466" t="e">
        <f t="array" aca="1" ref="AU736" ca="1">IF($B736=AU$85-1, AU$84, IF(AND($B736&gt;=AU$85, $B736&lt;=AU$86), AU$84*SUMPRODUCT(TRANSPOSE(AU$5:AU$81), Data_TR_USD!$B507:$BZ507, 1/OFFSET(Data_TR_USD!$B$467, AU$88, 0, 1, $B$82)), NA()))</f>
        <v>#N/A</v>
      </c>
      <c r="AV736" s="466" t="e">
        <f t="array" aca="1" ref="AV736" ca="1">IF($B736=AV$85-1, AV$84, IF(AND($B736&gt;=AV$85, $B736&lt;=AV$86), AV$84*SUMPRODUCT(TRANSPOSE(AV$5:AV$81), Data_TR_USD!$B507:$BZ507, 1/OFFSET(Data_TR_USD!$B$467, AV$88, 0, 1, $B$82)), NA()))</f>
        <v>#N/A</v>
      </c>
      <c r="AW736" s="466" t="e">
        <f t="array" aca="1" ref="AW736" ca="1">IF($B736=AW$85-1, AW$84, IF(AND($B736&gt;=AW$85, $B736&lt;=AW$86), AW$84*SUMPRODUCT(TRANSPOSE(AW$5:AW$81), Data_TR_USD!$B507:$BZ507, 1/OFFSET(Data_TR_USD!$B$467, AW$88, 0, 1, $B$82)), NA()))</f>
        <v>#N/A</v>
      </c>
      <c r="AX736" s="466" t="e">
        <f t="array" aca="1" ref="AX736" ca="1">IF($B736=AX$85-1, AX$84, IF(AND($B736&gt;=AX$85, $B736&lt;=AX$86), AX$84*SUMPRODUCT(TRANSPOSE(AX$5:AX$81), Data_TR_USD!$B507:$BZ507, 1/OFFSET(Data_TR_USD!$B$467, AX$88, 0, 1, $B$82)), NA()))</f>
        <v>#N/A</v>
      </c>
      <c r="AY736" s="466" t="e">
        <f t="array" aca="1" ref="AY736" ca="1">IF($B736=AY$85-1, AY$84, IF(AND($B736&gt;=AY$85, $B736&lt;=AY$86), AY$84*SUMPRODUCT(TRANSPOSE(AY$5:AY$81), Data_TR_USD!$B507:$BZ507, 1/OFFSET(Data_TR_USD!$B$467, AY$88, 0, 1, $B$82)), NA()))</f>
        <v>#N/A</v>
      </c>
      <c r="AZ736" s="466" t="e">
        <f t="array" aca="1" ref="AZ736" ca="1">IF($B736=AZ$85-1, AZ$84, IF(AND($B736&gt;=AZ$85, $B736&lt;=AZ$86), AZ$84*SUMPRODUCT(TRANSPOSE(AZ$5:AZ$81), Data_TR_USD!$B507:$BZ507, 1/OFFSET(Data_TR_USD!$B$467, AZ$88, 0, 1, $B$82)), NA()))</f>
        <v>#N/A</v>
      </c>
      <c r="BA736" s="466" t="e">
        <f t="array" aca="1" ref="BA736" ca="1">IF($B736=BA$85-1, BA$84, IF(AND($B736&gt;=BA$85, $B736&lt;=BA$86), BA$84*SUMPRODUCT(TRANSPOSE(BA$5:BA$81), Data_TR_USD!$B507:$BZ507, 1/OFFSET(Data_TR_USD!$B$467, BA$88, 0, 1, $B$82)), NA()))</f>
        <v>#N/A</v>
      </c>
      <c r="BB736" s="466" t="e">
        <f t="array" aca="1" ref="BB736" ca="1">IF($B736=BB$85-1, BB$84, IF(AND($B736&gt;=BB$85, $B736&lt;=BB$86), BB$84*SUMPRODUCT(TRANSPOSE(BB$5:BB$81), Data_TR_USD!$B507:$BZ507, 1/OFFSET(Data_TR_USD!$B$467, BB$88, 0, 1, $B$82)), NA()))</f>
        <v>#N/A</v>
      </c>
      <c r="BC736" s="466" t="e">
        <f t="array" aca="1" ref="BC736" ca="1">IF($B736=BC$85-1, BC$84, IF(AND($B736&gt;=BC$85, $B736&lt;=BC$86), BC$84*SUMPRODUCT(TRANSPOSE(BC$5:BC$81), Data_TR_USD!$B507:$BZ507, 1/OFFSET(Data_TR_USD!$B$467, BC$88, 0, 1, $B$82)), NA()))</f>
        <v>#N/A</v>
      </c>
      <c r="BD736" s="466" t="e">
        <f t="array" aca="1" ref="BD736" ca="1">IF($B736=BD$85-1, BD$84, IF(AND($B736&gt;=BD$85, $B736&lt;=BD$86), BD$84*SUMPRODUCT(TRANSPOSE(BD$5:BD$81), Data_TR_USD!$B507:$BZ507, 1/OFFSET(Data_TR_USD!$B$467, BD$88, 0, 1, $B$82)), NA()))</f>
        <v>#N/A</v>
      </c>
      <c r="BE736" s="466" t="e">
        <f t="array" aca="1" ref="BE736" ca="1">IF($B736=BE$85-1, BE$84, IF(AND($B736&gt;=BE$85, $B736&lt;=BE$86), BE$84*SUMPRODUCT(TRANSPOSE(BE$5:BE$81), Data_TR_USD!$B507:$BZ507, 1/OFFSET(Data_TR_USD!$B$467, BE$88, 0, 1, $B$82)), NA()))</f>
        <v>#N/A</v>
      </c>
      <c r="BF736" s="466" t="e">
        <f t="array" aca="1" ref="BF736" ca="1">IF($B736=BF$85-1, BF$84, IF(AND($B736&gt;=BF$85, $B736&lt;=BF$86), BF$84*SUMPRODUCT(TRANSPOSE(BF$5:BF$81), Data_TR_USD!$B507:$BZ507, 1/OFFSET(Data_TR_USD!$B$467, BF$88, 0, 1, $B$82)), NA()))</f>
        <v>#N/A</v>
      </c>
      <c r="BG736" s="466" t="e">
        <f t="array" aca="1" ref="BG736" ca="1">IF($B736=BG$85-1, BG$84, IF(AND($B736&gt;=BG$85, $B736&lt;=BG$86), BG$84*SUMPRODUCT(TRANSPOSE(BG$5:BG$81), Data_TR_USD!$B507:$BZ507, 1/OFFSET(Data_TR_USD!$B$467, BG$88, 0, 1, $B$82)), NA()))</f>
        <v>#N/A</v>
      </c>
      <c r="BH736" s="466" t="e">
        <f t="array" aca="1" ref="BH736" ca="1">IF($B736=BH$85-1, BH$84, IF(AND($B736&gt;=BH$85, $B736&lt;=BH$86), BH$84*SUMPRODUCT(TRANSPOSE(BH$5:BH$81), Data_TR_USD!$B507:$BZ507, 1/OFFSET(Data_TR_USD!$B$467, BH$88, 0, 1, $B$82)), NA()))</f>
        <v>#N/A</v>
      </c>
      <c r="BI736" s="466" t="e">
        <f t="array" aca="1" ref="BI736" ca="1">IF($B736=BI$85-1, BI$84, IF(AND($B736&gt;=BI$85, $B736&lt;=BI$86), BI$84*SUMPRODUCT(TRANSPOSE(BI$5:BI$81), Data_TR_USD!$B507:$BZ507, 1/OFFSET(Data_TR_USD!$B$467, BI$88, 0, 1, $B$82)), NA()))</f>
        <v>#N/A</v>
      </c>
      <c r="BJ736" s="466" t="e">
        <f t="array" aca="1" ref="BJ736" ca="1">IF($B736=BJ$85-1, BJ$84, IF(AND($B736&gt;=BJ$85, $B736&lt;=BJ$86), BJ$84*SUMPRODUCT(TRANSPOSE(BJ$5:BJ$81), Data_TR_USD!$B507:$BZ507, 1/OFFSET(Data_TR_USD!$B$467, BJ$88, 0, 1, $B$82)), NA()))</f>
        <v>#N/A</v>
      </c>
      <c r="BK736" s="466" t="e">
        <f t="array" aca="1" ref="BK736" ca="1">IF($B736=BK$85-1, BK$84, IF(AND($B736&gt;=BK$85, $B736&lt;=BK$86), BK$84*SUMPRODUCT(TRANSPOSE(BK$5:BK$81), Data_TR_USD!$B507:$BZ507, 1/OFFSET(Data_TR_USD!$B$467, BK$88, 0, 1, $B$82)), NA()))</f>
        <v>#N/A</v>
      </c>
      <c r="BL736" s="466" t="e">
        <f t="array" aca="1" ref="BL736" ca="1">IF($B736=BL$85-1, BL$84, IF(AND($B736&gt;=BL$85, $B736&lt;=BL$86), BL$84*SUMPRODUCT(TRANSPOSE(BL$5:BL$81), Data_TR_USD!$B507:$BZ507, 1/OFFSET(Data_TR_USD!$B$467, BL$88, 0, 1, $B$82)), NA()))</f>
        <v>#N/A</v>
      </c>
      <c r="BM736" s="466" t="e">
        <f t="array" aca="1" ref="BM736" ca="1">IF($B736=BM$85-1, BM$84, IF(AND($B736&gt;=BM$85, $B736&lt;=BM$86), BM$84*SUMPRODUCT(TRANSPOSE(BM$5:BM$81), Data_TR_USD!$B507:$BZ507, 1/OFFSET(Data_TR_USD!$B$467, BM$88, 0, 1, $B$82)), NA()))</f>
        <v>#N/A</v>
      </c>
      <c r="BN736" s="466" t="e">
        <f t="array" aca="1" ref="BN736" ca="1">IF($B736=BN$85-1, BN$84, IF(AND($B736&gt;=BN$85, $B736&lt;=BN$86), BN$84*SUMPRODUCT(TRANSPOSE(BN$5:BN$81), Data_TR_USD!$B507:$BZ507, 1/OFFSET(Data_TR_USD!$B$467, BN$88, 0, 1, $B$82)), NA()))</f>
        <v>#N/A</v>
      </c>
      <c r="BO736" s="466" t="e">
        <f t="array" aca="1" ref="BO736" ca="1">IF($B736=BO$85-1, BO$84, IF(AND($B736&gt;=BO$85, $B736&lt;=BO$86), BO$84*SUMPRODUCT(TRANSPOSE(BO$5:BO$81), Data_TR_USD!$B507:$BZ507, 1/OFFSET(Data_TR_USD!$B$467, BO$88, 0, 1, $B$82)), NA()))</f>
        <v>#N/A</v>
      </c>
      <c r="BP736" s="466" t="e">
        <f t="array" aca="1" ref="BP736" ca="1">IF($B736=BP$85-1, BP$84, IF(AND($B736&gt;=BP$85, $B736&lt;=BP$86), BP$84*SUMPRODUCT(TRANSPOSE(BP$5:BP$81), Data_TR_USD!$B507:$BZ507, 1/OFFSET(Data_TR_USD!$B$467, BP$88, 0, 1, $B$82)), NA()))</f>
        <v>#N/A</v>
      </c>
      <c r="BQ736" s="466" t="e">
        <f t="array" aca="1" ref="BQ736" ca="1">IF($B736=BQ$85-1, BQ$84, IF(AND($B736&gt;=BQ$85, $B736&lt;=BQ$86), BQ$84*SUMPRODUCT(TRANSPOSE(BQ$5:BQ$81), Data_TR_USD!$B507:$BZ507, 1/OFFSET(Data_TR_USD!$B$467, BQ$88, 0, 1, $B$82)), NA()))</f>
        <v>#N/A</v>
      </c>
      <c r="BR736" s="466" t="e">
        <f t="array" aca="1" ref="BR736" ca="1">IF($B736=BR$85-1, BR$84, IF(AND($B736&gt;=BR$85, $B736&lt;=BR$86), BR$84*SUMPRODUCT(TRANSPOSE(BR$5:BR$81), Data_TR_USD!$B507:$BZ507, 1/OFFSET(Data_TR_USD!$B$467, BR$88, 0, 1, $B$82)), NA()))</f>
        <v>#N/A</v>
      </c>
      <c r="BS736" s="466" t="e">
        <f t="array" aca="1" ref="BS736" ca="1">IF($B736=BS$85-1, BS$84, IF(AND($B736&gt;=BS$85, $B736&lt;=BS$86), BS$84*SUMPRODUCT(TRANSPOSE(BS$5:BS$81), Data_TR_USD!$B507:$BZ507, 1/OFFSET(Data_TR_USD!$B$467, BS$88, 0, 1, $B$82)), NA()))</f>
        <v>#N/A</v>
      </c>
    </row>
    <row r="737" spans="2:71">
      <c r="B737" s="48">
        <f t="shared" si="1087"/>
        <v>1911</v>
      </c>
      <c r="E737" s="52"/>
      <c r="M737" s="466" t="e">
        <f t="array" aca="1" ref="M737" ca="1">IF($B737=M$85-1, M$84, IF(AND($B737&gt;=M$85, $B737&lt;=M$86), M$84*SUMPRODUCT(TRANSPOSE(M$5:M$81), Data_TR_USD!$B508:$BZ508, 1/OFFSET(Data_TR_USD!$B$467, M$88, 0, 1, $B$82)), NA()))</f>
        <v>#N/A</v>
      </c>
      <c r="N737" s="466" t="e">
        <f t="array" aca="1" ref="N737" ca="1">IF($B737=N$85-1, N$84, IF(AND($B737&gt;=N$85, $B737&lt;=N$86), N$84*SUMPRODUCT(TRANSPOSE(N$5:N$81), Data_TR_USD!$B508:$BZ508, 1/OFFSET(Data_TR_USD!$B$467, N$88, 0, 1, $B$82)), NA()))</f>
        <v>#N/A</v>
      </c>
      <c r="X737" s="466" t="e">
        <f t="array" aca="1" ref="X737" ca="1">IF($B737=X$85-1, X$84, IF(AND($B737&gt;=X$85, $B737&lt;=X$86), X$84*SUMPRODUCT(TRANSPOSE(X$5:X$81), Data_TR_USD!$B508:$BZ508, 1/OFFSET(Data_TR_USD!$B$467, X$88, 0, 1, $B$82)), NA()))</f>
        <v>#N/A</v>
      </c>
      <c r="Y737" s="466" t="e">
        <f t="array" aca="1" ref="Y737" ca="1">IF($B737=Y$85-1, Y$84, IF(AND($B737&gt;=Y$85, $B737&lt;=Y$86), Y$84*SUMPRODUCT(TRANSPOSE(Y$5:Y$81), Data_TR_USD!$B508:$BZ508, 1/OFFSET(Data_TR_USD!$B$467, Y$88, 0, 1, $B$82)), NA()))</f>
        <v>#N/A</v>
      </c>
      <c r="AA737" s="466" t="e">
        <f t="array" aca="1" ref="AA737" ca="1">IF($B737=AA$85-1, AA$84, IF(AND($B737&gt;=AA$85, $B737&lt;=AA$86), AA$84*SUMPRODUCT(TRANSPOSE(AA$5:AA$81), Data_TR_USD!$B508:$BZ508, 1/OFFSET(Data_TR_USD!$B$467, AA$88, 0, 1, $B$82)), NA()))</f>
        <v>#N/A</v>
      </c>
      <c r="AB737" s="466" t="e">
        <f t="array" aca="1" ref="AB737" ca="1">IF($B737=AB$85-1, AB$84, IF(AND($B737&gt;=AB$85, $B737&lt;=AB$86), AB$84*SUMPRODUCT(TRANSPOSE(AB$5:AB$81), Data_TR_USD!$B508:$BZ508, 1/OFFSET(Data_TR_USD!$B$467, AB$88, 0, 1, $B$82)), NA()))</f>
        <v>#N/A</v>
      </c>
      <c r="AC737" s="466" t="e">
        <f t="array" aca="1" ref="AC737" ca="1">IF($B737=AC$85-1, AC$84, IF(AND($B737&gt;=AC$85, $B737&lt;=AC$86), AC$84*SUMPRODUCT(TRANSPOSE(AC$5:AC$81), Data_TR_USD!$B508:$BZ508, 1/OFFSET(Data_TR_USD!$B$467, AC$88, 0, 1, $B$82)), NA()))</f>
        <v>#N/A</v>
      </c>
      <c r="AD737" s="466" t="e">
        <f t="array" aca="1" ref="AD737" ca="1">IF($B737=AD$85-1, AD$84, IF(AND($B737&gt;=AD$85, $B737&lt;=AD$86), AD$84*SUMPRODUCT(TRANSPOSE(AD$5:AD$81), Data_TR_USD!$B508:$BZ508, 1/OFFSET(Data_TR_USD!$B$467, AD$88, 0, 1, $B$82)), NA()))</f>
        <v>#N/A</v>
      </c>
      <c r="AE737" s="466" t="e">
        <f t="array" aca="1" ref="AE737" ca="1">IF($B737=AE$85-1, AE$84, IF(AND($B737&gt;=AE$85, $B737&lt;=AE$86), AE$84*SUMPRODUCT(TRANSPOSE(AE$5:AE$81), Data_TR_USD!$B508:$BZ508, 1/OFFSET(Data_TR_USD!$B$467, AE$88, 0, 1, $B$82)), NA()))</f>
        <v>#N/A</v>
      </c>
      <c r="AG737" s="466" t="e">
        <f t="array" aca="1" ref="AG737" ca="1">IF($B737=AG$85-1, AG$84, IF(AND($B737&gt;=AG$85, $B737&lt;=AG$86), AG$84*SUMPRODUCT(TRANSPOSE(AG$5:AG$81), Data_TR_USD!$B508:$BZ508, 1/OFFSET(Data_TR_USD!$B$467, AG$88, 0, 1, $B$82)), NA()))</f>
        <v>#N/A</v>
      </c>
      <c r="AM737" s="466" t="e">
        <f t="array" aca="1" ref="AM737" ca="1">IF($B737=AM$85-1, AM$84, IF(AND($B737&gt;=AM$85, $B737&lt;=AM$86), AM$84*SUMPRODUCT(TRANSPOSE(AM$5:AM$81), Data_TR_USD!$B508:$BZ508, 1/OFFSET(Data_TR_USD!$B$467, AM$88, 0, 1, $B$82)), NA()))</f>
        <v>#N/A</v>
      </c>
      <c r="AN737" s="466" t="e">
        <f t="array" aca="1" ref="AN737" ca="1">IF($B737=AN$85-1, AN$84, IF(AND($B737&gt;=AN$85, $B737&lt;=AN$86), AN$84*SUMPRODUCT(TRANSPOSE(AN$5:AN$81), Data_TR_USD!$B508:$BZ508, 1/OFFSET(Data_TR_USD!$B$467, AN$88, 0, 1, $B$82)), NA()))</f>
        <v>#N/A</v>
      </c>
      <c r="AO737" s="466" t="e">
        <f t="array" aca="1" ref="AO737" ca="1">IF($B737=AO$85-1, AO$84, IF(AND($B737&gt;=AO$85, $B737&lt;=AO$86), AO$84*SUMPRODUCT(TRANSPOSE(AO$5:AO$81), Data_TR_USD!$B508:$BZ508, 1/OFFSET(Data_TR_USD!$B$467, AO$88, 0, 1, $B$82)), NA()))</f>
        <v>#N/A</v>
      </c>
      <c r="AP737" s="466" t="e">
        <f t="array" aca="1" ref="AP737" ca="1">IF($B737=AP$85-1, AP$84, IF(AND($B737&gt;=AP$85, $B737&lt;=AP$86), AP$84*SUMPRODUCT(TRANSPOSE(AP$5:AP$81), Data_TR_USD!$B508:$BZ508, 1/OFFSET(Data_TR_USD!$B$467, AP$88, 0, 1, $B$82)), NA()))</f>
        <v>#N/A</v>
      </c>
      <c r="AQ737" s="466" t="e">
        <f t="array" aca="1" ref="AQ737" ca="1">IF($B737=AQ$85-1, AQ$84, IF(AND($B737&gt;=AQ$85, $B737&lt;=AQ$86), AQ$84*SUMPRODUCT(TRANSPOSE(AQ$5:AQ$81), Data_TR_USD!$B508:$BZ508, 1/OFFSET(Data_TR_USD!$B$467, AQ$88, 0, 1, $B$82)), NA()))</f>
        <v>#N/A</v>
      </c>
      <c r="AS737" s="466" t="e">
        <f t="array" aca="1" ref="AS737" ca="1">IF($B737=AS$85-1, AS$84, IF(AND($B737&gt;=AS$85, $B737&lt;=AS$86), AS$84*SUMPRODUCT(TRANSPOSE(AS$5:AS$81), Data_TR_USD!$B508:$BZ508, 1/OFFSET(Data_TR_USD!$B$467, AS$88, 0, 1, $B$82)), NA()))</f>
        <v>#N/A</v>
      </c>
      <c r="AU737" s="466" t="e">
        <f t="array" aca="1" ref="AU737" ca="1">IF($B737=AU$85-1, AU$84, IF(AND($B737&gt;=AU$85, $B737&lt;=AU$86), AU$84*SUMPRODUCT(TRANSPOSE(AU$5:AU$81), Data_TR_USD!$B508:$BZ508, 1/OFFSET(Data_TR_USD!$B$467, AU$88, 0, 1, $B$82)), NA()))</f>
        <v>#N/A</v>
      </c>
      <c r="AV737" s="466" t="e">
        <f t="array" aca="1" ref="AV737" ca="1">IF($B737=AV$85-1, AV$84, IF(AND($B737&gt;=AV$85, $B737&lt;=AV$86), AV$84*SUMPRODUCT(TRANSPOSE(AV$5:AV$81), Data_TR_USD!$B508:$BZ508, 1/OFFSET(Data_TR_USD!$B$467, AV$88, 0, 1, $B$82)), NA()))</f>
        <v>#N/A</v>
      </c>
      <c r="AW737" s="466" t="e">
        <f t="array" aca="1" ref="AW737" ca="1">IF($B737=AW$85-1, AW$84, IF(AND($B737&gt;=AW$85, $B737&lt;=AW$86), AW$84*SUMPRODUCT(TRANSPOSE(AW$5:AW$81), Data_TR_USD!$B508:$BZ508, 1/OFFSET(Data_TR_USD!$B$467, AW$88, 0, 1, $B$82)), NA()))</f>
        <v>#N/A</v>
      </c>
      <c r="AX737" s="466" t="e">
        <f t="array" aca="1" ref="AX737" ca="1">IF($B737=AX$85-1, AX$84, IF(AND($B737&gt;=AX$85, $B737&lt;=AX$86), AX$84*SUMPRODUCT(TRANSPOSE(AX$5:AX$81), Data_TR_USD!$B508:$BZ508, 1/OFFSET(Data_TR_USD!$B$467, AX$88, 0, 1, $B$82)), NA()))</f>
        <v>#N/A</v>
      </c>
      <c r="AY737" s="466" t="e">
        <f t="array" aca="1" ref="AY737" ca="1">IF($B737=AY$85-1, AY$84, IF(AND($B737&gt;=AY$85, $B737&lt;=AY$86), AY$84*SUMPRODUCT(TRANSPOSE(AY$5:AY$81), Data_TR_USD!$B508:$BZ508, 1/OFFSET(Data_TR_USD!$B$467, AY$88, 0, 1, $B$82)), NA()))</f>
        <v>#N/A</v>
      </c>
      <c r="AZ737" s="466" t="e">
        <f t="array" aca="1" ref="AZ737" ca="1">IF($B737=AZ$85-1, AZ$84, IF(AND($B737&gt;=AZ$85, $B737&lt;=AZ$86), AZ$84*SUMPRODUCT(TRANSPOSE(AZ$5:AZ$81), Data_TR_USD!$B508:$BZ508, 1/OFFSET(Data_TR_USD!$B$467, AZ$88, 0, 1, $B$82)), NA()))</f>
        <v>#N/A</v>
      </c>
      <c r="BA737" s="466" t="e">
        <f t="array" aca="1" ref="BA737" ca="1">IF($B737=BA$85-1, BA$84, IF(AND($B737&gt;=BA$85, $B737&lt;=BA$86), BA$84*SUMPRODUCT(TRANSPOSE(BA$5:BA$81), Data_TR_USD!$B508:$BZ508, 1/OFFSET(Data_TR_USD!$B$467, BA$88, 0, 1, $B$82)), NA()))</f>
        <v>#N/A</v>
      </c>
      <c r="BB737" s="466" t="e">
        <f t="array" aca="1" ref="BB737" ca="1">IF($B737=BB$85-1, BB$84, IF(AND($B737&gt;=BB$85, $B737&lt;=BB$86), BB$84*SUMPRODUCT(TRANSPOSE(BB$5:BB$81), Data_TR_USD!$B508:$BZ508, 1/OFFSET(Data_TR_USD!$B$467, BB$88, 0, 1, $B$82)), NA()))</f>
        <v>#N/A</v>
      </c>
      <c r="BC737" s="466" t="e">
        <f t="array" aca="1" ref="BC737" ca="1">IF($B737=BC$85-1, BC$84, IF(AND($B737&gt;=BC$85, $B737&lt;=BC$86), BC$84*SUMPRODUCT(TRANSPOSE(BC$5:BC$81), Data_TR_USD!$B508:$BZ508, 1/OFFSET(Data_TR_USD!$B$467, BC$88, 0, 1, $B$82)), NA()))</f>
        <v>#N/A</v>
      </c>
      <c r="BD737" s="466" t="e">
        <f t="array" aca="1" ref="BD737" ca="1">IF($B737=BD$85-1, BD$84, IF(AND($B737&gt;=BD$85, $B737&lt;=BD$86), BD$84*SUMPRODUCT(TRANSPOSE(BD$5:BD$81), Data_TR_USD!$B508:$BZ508, 1/OFFSET(Data_TR_USD!$B$467, BD$88, 0, 1, $B$82)), NA()))</f>
        <v>#N/A</v>
      </c>
      <c r="BE737" s="466" t="e">
        <f t="array" aca="1" ref="BE737" ca="1">IF($B737=BE$85-1, BE$84, IF(AND($B737&gt;=BE$85, $B737&lt;=BE$86), BE$84*SUMPRODUCT(TRANSPOSE(BE$5:BE$81), Data_TR_USD!$B508:$BZ508, 1/OFFSET(Data_TR_USD!$B$467, BE$88, 0, 1, $B$82)), NA()))</f>
        <v>#N/A</v>
      </c>
      <c r="BF737" s="466" t="e">
        <f t="array" aca="1" ref="BF737" ca="1">IF($B737=BF$85-1, BF$84, IF(AND($B737&gt;=BF$85, $B737&lt;=BF$86), BF$84*SUMPRODUCT(TRANSPOSE(BF$5:BF$81), Data_TR_USD!$B508:$BZ508, 1/OFFSET(Data_TR_USD!$B$467, BF$88, 0, 1, $B$82)), NA()))</f>
        <v>#N/A</v>
      </c>
      <c r="BG737" s="466" t="e">
        <f t="array" aca="1" ref="BG737" ca="1">IF($B737=BG$85-1, BG$84, IF(AND($B737&gt;=BG$85, $B737&lt;=BG$86), BG$84*SUMPRODUCT(TRANSPOSE(BG$5:BG$81), Data_TR_USD!$B508:$BZ508, 1/OFFSET(Data_TR_USD!$B$467, BG$88, 0, 1, $B$82)), NA()))</f>
        <v>#N/A</v>
      </c>
      <c r="BH737" s="466" t="e">
        <f t="array" aca="1" ref="BH737" ca="1">IF($B737=BH$85-1, BH$84, IF(AND($B737&gt;=BH$85, $B737&lt;=BH$86), BH$84*SUMPRODUCT(TRANSPOSE(BH$5:BH$81), Data_TR_USD!$B508:$BZ508, 1/OFFSET(Data_TR_USD!$B$467, BH$88, 0, 1, $B$82)), NA()))</f>
        <v>#N/A</v>
      </c>
      <c r="BI737" s="466" t="e">
        <f t="array" aca="1" ref="BI737" ca="1">IF($B737=BI$85-1, BI$84, IF(AND($B737&gt;=BI$85, $B737&lt;=BI$86), BI$84*SUMPRODUCT(TRANSPOSE(BI$5:BI$81), Data_TR_USD!$B508:$BZ508, 1/OFFSET(Data_TR_USD!$B$467, BI$88, 0, 1, $B$82)), NA()))</f>
        <v>#N/A</v>
      </c>
      <c r="BJ737" s="466" t="e">
        <f t="array" aca="1" ref="BJ737" ca="1">IF($B737=BJ$85-1, BJ$84, IF(AND($B737&gt;=BJ$85, $B737&lt;=BJ$86), BJ$84*SUMPRODUCT(TRANSPOSE(BJ$5:BJ$81), Data_TR_USD!$B508:$BZ508, 1/OFFSET(Data_TR_USD!$B$467, BJ$88, 0, 1, $B$82)), NA()))</f>
        <v>#N/A</v>
      </c>
      <c r="BK737" s="466" t="e">
        <f t="array" aca="1" ref="BK737" ca="1">IF($B737=BK$85-1, BK$84, IF(AND($B737&gt;=BK$85, $B737&lt;=BK$86), BK$84*SUMPRODUCT(TRANSPOSE(BK$5:BK$81), Data_TR_USD!$B508:$BZ508, 1/OFFSET(Data_TR_USD!$B$467, BK$88, 0, 1, $B$82)), NA()))</f>
        <v>#N/A</v>
      </c>
      <c r="BL737" s="466" t="e">
        <f t="array" aca="1" ref="BL737" ca="1">IF($B737=BL$85-1, BL$84, IF(AND($B737&gt;=BL$85, $B737&lt;=BL$86), BL$84*SUMPRODUCT(TRANSPOSE(BL$5:BL$81), Data_TR_USD!$B508:$BZ508, 1/OFFSET(Data_TR_USD!$B$467, BL$88, 0, 1, $B$82)), NA()))</f>
        <v>#N/A</v>
      </c>
      <c r="BM737" s="466" t="e">
        <f t="array" aca="1" ref="BM737" ca="1">IF($B737=BM$85-1, BM$84, IF(AND($B737&gt;=BM$85, $B737&lt;=BM$86), BM$84*SUMPRODUCT(TRANSPOSE(BM$5:BM$81), Data_TR_USD!$B508:$BZ508, 1/OFFSET(Data_TR_USD!$B$467, BM$88, 0, 1, $B$82)), NA()))</f>
        <v>#N/A</v>
      </c>
      <c r="BN737" s="466" t="e">
        <f t="array" aca="1" ref="BN737" ca="1">IF($B737=BN$85-1, BN$84, IF(AND($B737&gt;=BN$85, $B737&lt;=BN$86), BN$84*SUMPRODUCT(TRANSPOSE(BN$5:BN$81), Data_TR_USD!$B508:$BZ508, 1/OFFSET(Data_TR_USD!$B$467, BN$88, 0, 1, $B$82)), NA()))</f>
        <v>#N/A</v>
      </c>
      <c r="BO737" s="466" t="e">
        <f t="array" aca="1" ref="BO737" ca="1">IF($B737=BO$85-1, BO$84, IF(AND($B737&gt;=BO$85, $B737&lt;=BO$86), BO$84*SUMPRODUCT(TRANSPOSE(BO$5:BO$81), Data_TR_USD!$B508:$BZ508, 1/OFFSET(Data_TR_USD!$B$467, BO$88, 0, 1, $B$82)), NA()))</f>
        <v>#N/A</v>
      </c>
      <c r="BP737" s="466" t="e">
        <f t="array" aca="1" ref="BP737" ca="1">IF($B737=BP$85-1, BP$84, IF(AND($B737&gt;=BP$85, $B737&lt;=BP$86), BP$84*SUMPRODUCT(TRANSPOSE(BP$5:BP$81), Data_TR_USD!$B508:$BZ508, 1/OFFSET(Data_TR_USD!$B$467, BP$88, 0, 1, $B$82)), NA()))</f>
        <v>#N/A</v>
      </c>
      <c r="BQ737" s="466" t="e">
        <f t="array" aca="1" ref="BQ737" ca="1">IF($B737=BQ$85-1, BQ$84, IF(AND($B737&gt;=BQ$85, $B737&lt;=BQ$86), BQ$84*SUMPRODUCT(TRANSPOSE(BQ$5:BQ$81), Data_TR_USD!$B508:$BZ508, 1/OFFSET(Data_TR_USD!$B$467, BQ$88, 0, 1, $B$82)), NA()))</f>
        <v>#N/A</v>
      </c>
      <c r="BR737" s="466" t="e">
        <f t="array" aca="1" ref="BR737" ca="1">IF($B737=BR$85-1, BR$84, IF(AND($B737&gt;=BR$85, $B737&lt;=BR$86), BR$84*SUMPRODUCT(TRANSPOSE(BR$5:BR$81), Data_TR_USD!$B508:$BZ508, 1/OFFSET(Data_TR_USD!$B$467, BR$88, 0, 1, $B$82)), NA()))</f>
        <v>#N/A</v>
      </c>
      <c r="BS737" s="466" t="e">
        <f t="array" aca="1" ref="BS737" ca="1">IF($B737=BS$85-1, BS$84, IF(AND($B737&gt;=BS$85, $B737&lt;=BS$86), BS$84*SUMPRODUCT(TRANSPOSE(BS$5:BS$81), Data_TR_USD!$B508:$BZ508, 1/OFFSET(Data_TR_USD!$B$467, BS$88, 0, 1, $B$82)), NA()))</f>
        <v>#N/A</v>
      </c>
    </row>
    <row r="738" spans="2:71">
      <c r="B738" s="48">
        <f t="shared" si="1087"/>
        <v>1912</v>
      </c>
      <c r="E738" s="52"/>
      <c r="M738" s="466" t="e">
        <f t="array" aca="1" ref="M738" ca="1">IF($B738=M$85-1, M$84, IF(AND($B738&gt;=M$85, $B738&lt;=M$86), M$84*SUMPRODUCT(TRANSPOSE(M$5:M$81), Data_TR_USD!$B509:$BZ509, 1/OFFSET(Data_TR_USD!$B$467, M$88, 0, 1, $B$82)), NA()))</f>
        <v>#N/A</v>
      </c>
      <c r="N738" s="466" t="e">
        <f t="array" aca="1" ref="N738" ca="1">IF($B738=N$85-1, N$84, IF(AND($B738&gt;=N$85, $B738&lt;=N$86), N$84*SUMPRODUCT(TRANSPOSE(N$5:N$81), Data_TR_USD!$B509:$BZ509, 1/OFFSET(Data_TR_USD!$B$467, N$88, 0, 1, $B$82)), NA()))</f>
        <v>#N/A</v>
      </c>
      <c r="X738" s="466" t="e">
        <f t="array" aca="1" ref="X738" ca="1">IF($B738=X$85-1, X$84, IF(AND($B738&gt;=X$85, $B738&lt;=X$86), X$84*SUMPRODUCT(TRANSPOSE(X$5:X$81), Data_TR_USD!$B509:$BZ509, 1/OFFSET(Data_TR_USD!$B$467, X$88, 0, 1, $B$82)), NA()))</f>
        <v>#N/A</v>
      </c>
      <c r="Y738" s="466" t="e">
        <f t="array" aca="1" ref="Y738" ca="1">IF($B738=Y$85-1, Y$84, IF(AND($B738&gt;=Y$85, $B738&lt;=Y$86), Y$84*SUMPRODUCT(TRANSPOSE(Y$5:Y$81), Data_TR_USD!$B509:$BZ509, 1/OFFSET(Data_TR_USD!$B$467, Y$88, 0, 1, $B$82)), NA()))</f>
        <v>#N/A</v>
      </c>
      <c r="AA738" s="466" t="e">
        <f t="array" aca="1" ref="AA738" ca="1">IF($B738=AA$85-1, AA$84, IF(AND($B738&gt;=AA$85, $B738&lt;=AA$86), AA$84*SUMPRODUCT(TRANSPOSE(AA$5:AA$81), Data_TR_USD!$B509:$BZ509, 1/OFFSET(Data_TR_USD!$B$467, AA$88, 0, 1, $B$82)), NA()))</f>
        <v>#N/A</v>
      </c>
      <c r="AB738" s="466" t="e">
        <f t="array" aca="1" ref="AB738" ca="1">IF($B738=AB$85-1, AB$84, IF(AND($B738&gt;=AB$85, $B738&lt;=AB$86), AB$84*SUMPRODUCT(TRANSPOSE(AB$5:AB$81), Data_TR_USD!$B509:$BZ509, 1/OFFSET(Data_TR_USD!$B$467, AB$88, 0, 1, $B$82)), NA()))</f>
        <v>#N/A</v>
      </c>
      <c r="AC738" s="466" t="e">
        <f t="array" aca="1" ref="AC738" ca="1">IF($B738=AC$85-1, AC$84, IF(AND($B738&gt;=AC$85, $B738&lt;=AC$86), AC$84*SUMPRODUCT(TRANSPOSE(AC$5:AC$81), Data_TR_USD!$B509:$BZ509, 1/OFFSET(Data_TR_USD!$B$467, AC$88, 0, 1, $B$82)), NA()))</f>
        <v>#N/A</v>
      </c>
      <c r="AD738" s="466" t="e">
        <f t="array" aca="1" ref="AD738" ca="1">IF($B738=AD$85-1, AD$84, IF(AND($B738&gt;=AD$85, $B738&lt;=AD$86), AD$84*SUMPRODUCT(TRANSPOSE(AD$5:AD$81), Data_TR_USD!$B509:$BZ509, 1/OFFSET(Data_TR_USD!$B$467, AD$88, 0, 1, $B$82)), NA()))</f>
        <v>#N/A</v>
      </c>
      <c r="AE738" s="466" t="e">
        <f t="array" aca="1" ref="AE738" ca="1">IF($B738=AE$85-1, AE$84, IF(AND($B738&gt;=AE$85, $B738&lt;=AE$86), AE$84*SUMPRODUCT(TRANSPOSE(AE$5:AE$81), Data_TR_USD!$B509:$BZ509, 1/OFFSET(Data_TR_USD!$B$467, AE$88, 0, 1, $B$82)), NA()))</f>
        <v>#N/A</v>
      </c>
      <c r="AG738" s="466" t="e">
        <f t="array" aca="1" ref="AG738" ca="1">IF($B738=AG$85-1, AG$84, IF(AND($B738&gt;=AG$85, $B738&lt;=AG$86), AG$84*SUMPRODUCT(TRANSPOSE(AG$5:AG$81), Data_TR_USD!$B509:$BZ509, 1/OFFSET(Data_TR_USD!$B$467, AG$88, 0, 1, $B$82)), NA()))</f>
        <v>#N/A</v>
      </c>
      <c r="AM738" s="466" t="e">
        <f t="array" aca="1" ref="AM738" ca="1">IF($B738=AM$85-1, AM$84, IF(AND($B738&gt;=AM$85, $B738&lt;=AM$86), AM$84*SUMPRODUCT(TRANSPOSE(AM$5:AM$81), Data_TR_USD!$B509:$BZ509, 1/OFFSET(Data_TR_USD!$B$467, AM$88, 0, 1, $B$82)), NA()))</f>
        <v>#N/A</v>
      </c>
      <c r="AN738" s="466" t="e">
        <f t="array" aca="1" ref="AN738" ca="1">IF($B738=AN$85-1, AN$84, IF(AND($B738&gt;=AN$85, $B738&lt;=AN$86), AN$84*SUMPRODUCT(TRANSPOSE(AN$5:AN$81), Data_TR_USD!$B509:$BZ509, 1/OFFSET(Data_TR_USD!$B$467, AN$88, 0, 1, $B$82)), NA()))</f>
        <v>#N/A</v>
      </c>
      <c r="AO738" s="466" t="e">
        <f t="array" aca="1" ref="AO738" ca="1">IF($B738=AO$85-1, AO$84, IF(AND($B738&gt;=AO$85, $B738&lt;=AO$86), AO$84*SUMPRODUCT(TRANSPOSE(AO$5:AO$81), Data_TR_USD!$B509:$BZ509, 1/OFFSET(Data_TR_USD!$B$467, AO$88, 0, 1, $B$82)), NA()))</f>
        <v>#N/A</v>
      </c>
      <c r="AP738" s="466" t="e">
        <f t="array" aca="1" ref="AP738" ca="1">IF($B738=AP$85-1, AP$84, IF(AND($B738&gt;=AP$85, $B738&lt;=AP$86), AP$84*SUMPRODUCT(TRANSPOSE(AP$5:AP$81), Data_TR_USD!$B509:$BZ509, 1/OFFSET(Data_TR_USD!$B$467, AP$88, 0, 1, $B$82)), NA()))</f>
        <v>#N/A</v>
      </c>
      <c r="AQ738" s="466" t="e">
        <f t="array" aca="1" ref="AQ738" ca="1">IF($B738=AQ$85-1, AQ$84, IF(AND($B738&gt;=AQ$85, $B738&lt;=AQ$86), AQ$84*SUMPRODUCT(TRANSPOSE(AQ$5:AQ$81), Data_TR_USD!$B509:$BZ509, 1/OFFSET(Data_TR_USD!$B$467, AQ$88, 0, 1, $B$82)), NA()))</f>
        <v>#N/A</v>
      </c>
      <c r="AS738" s="466" t="e">
        <f t="array" aca="1" ref="AS738" ca="1">IF($B738=AS$85-1, AS$84, IF(AND($B738&gt;=AS$85, $B738&lt;=AS$86), AS$84*SUMPRODUCT(TRANSPOSE(AS$5:AS$81), Data_TR_USD!$B509:$BZ509, 1/OFFSET(Data_TR_USD!$B$467, AS$88, 0, 1, $B$82)), NA()))</f>
        <v>#N/A</v>
      </c>
      <c r="AU738" s="466" t="e">
        <f t="array" aca="1" ref="AU738" ca="1">IF($B738=AU$85-1, AU$84, IF(AND($B738&gt;=AU$85, $B738&lt;=AU$86), AU$84*SUMPRODUCT(TRANSPOSE(AU$5:AU$81), Data_TR_USD!$B509:$BZ509, 1/OFFSET(Data_TR_USD!$B$467, AU$88, 0, 1, $B$82)), NA()))</f>
        <v>#N/A</v>
      </c>
      <c r="AV738" s="466" t="e">
        <f t="array" aca="1" ref="AV738" ca="1">IF($B738=AV$85-1, AV$84, IF(AND($B738&gt;=AV$85, $B738&lt;=AV$86), AV$84*SUMPRODUCT(TRANSPOSE(AV$5:AV$81), Data_TR_USD!$B509:$BZ509, 1/OFFSET(Data_TR_USD!$B$467, AV$88, 0, 1, $B$82)), NA()))</f>
        <v>#N/A</v>
      </c>
      <c r="AW738" s="466" t="e">
        <f t="array" aca="1" ref="AW738" ca="1">IF($B738=AW$85-1, AW$84, IF(AND($B738&gt;=AW$85, $B738&lt;=AW$86), AW$84*SUMPRODUCT(TRANSPOSE(AW$5:AW$81), Data_TR_USD!$B509:$BZ509, 1/OFFSET(Data_TR_USD!$B$467, AW$88, 0, 1, $B$82)), NA()))</f>
        <v>#N/A</v>
      </c>
      <c r="AX738" s="466" t="e">
        <f t="array" aca="1" ref="AX738" ca="1">IF($B738=AX$85-1, AX$84, IF(AND($B738&gt;=AX$85, $B738&lt;=AX$86), AX$84*SUMPRODUCT(TRANSPOSE(AX$5:AX$81), Data_TR_USD!$B509:$BZ509, 1/OFFSET(Data_TR_USD!$B$467, AX$88, 0, 1, $B$82)), NA()))</f>
        <v>#N/A</v>
      </c>
      <c r="AY738" s="466" t="e">
        <f t="array" aca="1" ref="AY738" ca="1">IF($B738=AY$85-1, AY$84, IF(AND($B738&gt;=AY$85, $B738&lt;=AY$86), AY$84*SUMPRODUCT(TRANSPOSE(AY$5:AY$81), Data_TR_USD!$B509:$BZ509, 1/OFFSET(Data_TR_USD!$B$467, AY$88, 0, 1, $B$82)), NA()))</f>
        <v>#N/A</v>
      </c>
      <c r="AZ738" s="466" t="e">
        <f t="array" aca="1" ref="AZ738" ca="1">IF($B738=AZ$85-1, AZ$84, IF(AND($B738&gt;=AZ$85, $B738&lt;=AZ$86), AZ$84*SUMPRODUCT(TRANSPOSE(AZ$5:AZ$81), Data_TR_USD!$B509:$BZ509, 1/OFFSET(Data_TR_USD!$B$467, AZ$88, 0, 1, $B$82)), NA()))</f>
        <v>#N/A</v>
      </c>
      <c r="BA738" s="466" t="e">
        <f t="array" aca="1" ref="BA738" ca="1">IF($B738=BA$85-1, BA$84, IF(AND($B738&gt;=BA$85, $B738&lt;=BA$86), BA$84*SUMPRODUCT(TRANSPOSE(BA$5:BA$81), Data_TR_USD!$B509:$BZ509, 1/OFFSET(Data_TR_USD!$B$467, BA$88, 0, 1, $B$82)), NA()))</f>
        <v>#N/A</v>
      </c>
      <c r="BB738" s="466" t="e">
        <f t="array" aca="1" ref="BB738" ca="1">IF($B738=BB$85-1, BB$84, IF(AND($B738&gt;=BB$85, $B738&lt;=BB$86), BB$84*SUMPRODUCT(TRANSPOSE(BB$5:BB$81), Data_TR_USD!$B509:$BZ509, 1/OFFSET(Data_TR_USD!$B$467, BB$88, 0, 1, $B$82)), NA()))</f>
        <v>#N/A</v>
      </c>
      <c r="BC738" s="466" t="e">
        <f t="array" aca="1" ref="BC738" ca="1">IF($B738=BC$85-1, BC$84, IF(AND($B738&gt;=BC$85, $B738&lt;=BC$86), BC$84*SUMPRODUCT(TRANSPOSE(BC$5:BC$81), Data_TR_USD!$B509:$BZ509, 1/OFFSET(Data_TR_USD!$B$467, BC$88, 0, 1, $B$82)), NA()))</f>
        <v>#N/A</v>
      </c>
      <c r="BD738" s="466" t="e">
        <f t="array" aca="1" ref="BD738" ca="1">IF($B738=BD$85-1, BD$84, IF(AND($B738&gt;=BD$85, $B738&lt;=BD$86), BD$84*SUMPRODUCT(TRANSPOSE(BD$5:BD$81), Data_TR_USD!$B509:$BZ509, 1/OFFSET(Data_TR_USD!$B$467, BD$88, 0, 1, $B$82)), NA()))</f>
        <v>#N/A</v>
      </c>
      <c r="BE738" s="466" t="e">
        <f t="array" aca="1" ref="BE738" ca="1">IF($B738=BE$85-1, BE$84, IF(AND($B738&gt;=BE$85, $B738&lt;=BE$86), BE$84*SUMPRODUCT(TRANSPOSE(BE$5:BE$81), Data_TR_USD!$B509:$BZ509, 1/OFFSET(Data_TR_USD!$B$467, BE$88, 0, 1, $B$82)), NA()))</f>
        <v>#N/A</v>
      </c>
      <c r="BF738" s="466" t="e">
        <f t="array" aca="1" ref="BF738" ca="1">IF($B738=BF$85-1, BF$84, IF(AND($B738&gt;=BF$85, $B738&lt;=BF$86), BF$84*SUMPRODUCT(TRANSPOSE(BF$5:BF$81), Data_TR_USD!$B509:$BZ509, 1/OFFSET(Data_TR_USD!$B$467, BF$88, 0, 1, $B$82)), NA()))</f>
        <v>#N/A</v>
      </c>
      <c r="BG738" s="466" t="e">
        <f t="array" aca="1" ref="BG738" ca="1">IF($B738=BG$85-1, BG$84, IF(AND($B738&gt;=BG$85, $B738&lt;=BG$86), BG$84*SUMPRODUCT(TRANSPOSE(BG$5:BG$81), Data_TR_USD!$B509:$BZ509, 1/OFFSET(Data_TR_USD!$B$467, BG$88, 0, 1, $B$82)), NA()))</f>
        <v>#N/A</v>
      </c>
      <c r="BH738" s="466" t="e">
        <f t="array" aca="1" ref="BH738" ca="1">IF($B738=BH$85-1, BH$84, IF(AND($B738&gt;=BH$85, $B738&lt;=BH$86), BH$84*SUMPRODUCT(TRANSPOSE(BH$5:BH$81), Data_TR_USD!$B509:$BZ509, 1/OFFSET(Data_TR_USD!$B$467, BH$88, 0, 1, $B$82)), NA()))</f>
        <v>#N/A</v>
      </c>
      <c r="BI738" s="466" t="e">
        <f t="array" aca="1" ref="BI738" ca="1">IF($B738=BI$85-1, BI$84, IF(AND($B738&gt;=BI$85, $B738&lt;=BI$86), BI$84*SUMPRODUCT(TRANSPOSE(BI$5:BI$81), Data_TR_USD!$B509:$BZ509, 1/OFFSET(Data_TR_USD!$B$467, BI$88, 0, 1, $B$82)), NA()))</f>
        <v>#N/A</v>
      </c>
      <c r="BJ738" s="466" t="e">
        <f t="array" aca="1" ref="BJ738" ca="1">IF($B738=BJ$85-1, BJ$84, IF(AND($B738&gt;=BJ$85, $B738&lt;=BJ$86), BJ$84*SUMPRODUCT(TRANSPOSE(BJ$5:BJ$81), Data_TR_USD!$B509:$BZ509, 1/OFFSET(Data_TR_USD!$B$467, BJ$88, 0, 1, $B$82)), NA()))</f>
        <v>#N/A</v>
      </c>
      <c r="BK738" s="466" t="e">
        <f t="array" aca="1" ref="BK738" ca="1">IF($B738=BK$85-1, BK$84, IF(AND($B738&gt;=BK$85, $B738&lt;=BK$86), BK$84*SUMPRODUCT(TRANSPOSE(BK$5:BK$81), Data_TR_USD!$B509:$BZ509, 1/OFFSET(Data_TR_USD!$B$467, BK$88, 0, 1, $B$82)), NA()))</f>
        <v>#N/A</v>
      </c>
      <c r="BL738" s="466" t="e">
        <f t="array" aca="1" ref="BL738" ca="1">IF($B738=BL$85-1, BL$84, IF(AND($B738&gt;=BL$85, $B738&lt;=BL$86), BL$84*SUMPRODUCT(TRANSPOSE(BL$5:BL$81), Data_TR_USD!$B509:$BZ509, 1/OFFSET(Data_TR_USD!$B$467, BL$88, 0, 1, $B$82)), NA()))</f>
        <v>#N/A</v>
      </c>
      <c r="BM738" s="466" t="e">
        <f t="array" aca="1" ref="BM738" ca="1">IF($B738=BM$85-1, BM$84, IF(AND($B738&gt;=BM$85, $B738&lt;=BM$86), BM$84*SUMPRODUCT(TRANSPOSE(BM$5:BM$81), Data_TR_USD!$B509:$BZ509, 1/OFFSET(Data_TR_USD!$B$467, BM$88, 0, 1, $B$82)), NA()))</f>
        <v>#N/A</v>
      </c>
      <c r="BN738" s="466" t="e">
        <f t="array" aca="1" ref="BN738" ca="1">IF($B738=BN$85-1, BN$84, IF(AND($B738&gt;=BN$85, $B738&lt;=BN$86), BN$84*SUMPRODUCT(TRANSPOSE(BN$5:BN$81), Data_TR_USD!$B509:$BZ509, 1/OFFSET(Data_TR_USD!$B$467, BN$88, 0, 1, $B$82)), NA()))</f>
        <v>#N/A</v>
      </c>
      <c r="BO738" s="466" t="e">
        <f t="array" aca="1" ref="BO738" ca="1">IF($B738=BO$85-1, BO$84, IF(AND($B738&gt;=BO$85, $B738&lt;=BO$86), BO$84*SUMPRODUCT(TRANSPOSE(BO$5:BO$81), Data_TR_USD!$B509:$BZ509, 1/OFFSET(Data_TR_USD!$B$467, BO$88, 0, 1, $B$82)), NA()))</f>
        <v>#N/A</v>
      </c>
      <c r="BP738" s="466" t="e">
        <f t="array" aca="1" ref="BP738" ca="1">IF($B738=BP$85-1, BP$84, IF(AND($B738&gt;=BP$85, $B738&lt;=BP$86), BP$84*SUMPRODUCT(TRANSPOSE(BP$5:BP$81), Data_TR_USD!$B509:$BZ509, 1/OFFSET(Data_TR_USD!$B$467, BP$88, 0, 1, $B$82)), NA()))</f>
        <v>#N/A</v>
      </c>
      <c r="BQ738" s="466" t="e">
        <f t="array" aca="1" ref="BQ738" ca="1">IF($B738=BQ$85-1, BQ$84, IF(AND($B738&gt;=BQ$85, $B738&lt;=BQ$86), BQ$84*SUMPRODUCT(TRANSPOSE(BQ$5:BQ$81), Data_TR_USD!$B509:$BZ509, 1/OFFSET(Data_TR_USD!$B$467, BQ$88, 0, 1, $B$82)), NA()))</f>
        <v>#N/A</v>
      </c>
      <c r="BR738" s="466" t="e">
        <f t="array" aca="1" ref="BR738" ca="1">IF($B738=BR$85-1, BR$84, IF(AND($B738&gt;=BR$85, $B738&lt;=BR$86), BR$84*SUMPRODUCT(TRANSPOSE(BR$5:BR$81), Data_TR_USD!$B509:$BZ509, 1/OFFSET(Data_TR_USD!$B$467, BR$88, 0, 1, $B$82)), NA()))</f>
        <v>#N/A</v>
      </c>
      <c r="BS738" s="466" t="e">
        <f t="array" aca="1" ref="BS738" ca="1">IF($B738=BS$85-1, BS$84, IF(AND($B738&gt;=BS$85, $B738&lt;=BS$86), BS$84*SUMPRODUCT(TRANSPOSE(BS$5:BS$81), Data_TR_USD!$B509:$BZ509, 1/OFFSET(Data_TR_USD!$B$467, BS$88, 0, 1, $B$82)), NA()))</f>
        <v>#N/A</v>
      </c>
    </row>
    <row r="739" spans="2:71">
      <c r="B739" s="48">
        <f t="shared" si="1087"/>
        <v>1913</v>
      </c>
      <c r="E739" s="52"/>
      <c r="M739" s="466" t="e">
        <f t="array" aca="1" ref="M739" ca="1">IF($B739=M$85-1, M$84, IF(AND($B739&gt;=M$85, $B739&lt;=M$86), M$84*SUMPRODUCT(TRANSPOSE(M$5:M$81), Data_TR_USD!$B510:$BZ510, 1/OFFSET(Data_TR_USD!$B$467, M$88, 0, 1, $B$82)), NA()))</f>
        <v>#N/A</v>
      </c>
      <c r="N739" s="466" t="e">
        <f t="array" aca="1" ref="N739" ca="1">IF($B739=N$85-1, N$84, IF(AND($B739&gt;=N$85, $B739&lt;=N$86), N$84*SUMPRODUCT(TRANSPOSE(N$5:N$81), Data_TR_USD!$B510:$BZ510, 1/OFFSET(Data_TR_USD!$B$467, N$88, 0, 1, $B$82)), NA()))</f>
        <v>#N/A</v>
      </c>
      <c r="X739" s="466" t="e">
        <f t="array" aca="1" ref="X739" ca="1">IF($B739=X$85-1, X$84, IF(AND($B739&gt;=X$85, $B739&lt;=X$86), X$84*SUMPRODUCT(TRANSPOSE(X$5:X$81), Data_TR_USD!$B510:$BZ510, 1/OFFSET(Data_TR_USD!$B$467, X$88, 0, 1, $B$82)), NA()))</f>
        <v>#N/A</v>
      </c>
      <c r="Y739" s="466" t="e">
        <f t="array" aca="1" ref="Y739" ca="1">IF($B739=Y$85-1, Y$84, IF(AND($B739&gt;=Y$85, $B739&lt;=Y$86), Y$84*SUMPRODUCT(TRANSPOSE(Y$5:Y$81), Data_TR_USD!$B510:$BZ510, 1/OFFSET(Data_TR_USD!$B$467, Y$88, 0, 1, $B$82)), NA()))</f>
        <v>#N/A</v>
      </c>
      <c r="AA739" s="466" t="e">
        <f t="array" aca="1" ref="AA739" ca="1">IF($B739=AA$85-1, AA$84, IF(AND($B739&gt;=AA$85, $B739&lt;=AA$86), AA$84*SUMPRODUCT(TRANSPOSE(AA$5:AA$81), Data_TR_USD!$B510:$BZ510, 1/OFFSET(Data_TR_USD!$B$467, AA$88, 0, 1, $B$82)), NA()))</f>
        <v>#N/A</v>
      </c>
      <c r="AB739" s="466" t="e">
        <f t="array" aca="1" ref="AB739" ca="1">IF($B739=AB$85-1, AB$84, IF(AND($B739&gt;=AB$85, $B739&lt;=AB$86), AB$84*SUMPRODUCT(TRANSPOSE(AB$5:AB$81), Data_TR_USD!$B510:$BZ510, 1/OFFSET(Data_TR_USD!$B$467, AB$88, 0, 1, $B$82)), NA()))</f>
        <v>#N/A</v>
      </c>
      <c r="AC739" s="466" t="e">
        <f t="array" aca="1" ref="AC739" ca="1">IF($B739=AC$85-1, AC$84, IF(AND($B739&gt;=AC$85, $B739&lt;=AC$86), AC$84*SUMPRODUCT(TRANSPOSE(AC$5:AC$81), Data_TR_USD!$B510:$BZ510, 1/OFFSET(Data_TR_USD!$B$467, AC$88, 0, 1, $B$82)), NA()))</f>
        <v>#N/A</v>
      </c>
      <c r="AD739" s="466" t="e">
        <f t="array" aca="1" ref="AD739" ca="1">IF($B739=AD$85-1, AD$84, IF(AND($B739&gt;=AD$85, $B739&lt;=AD$86), AD$84*SUMPRODUCT(TRANSPOSE(AD$5:AD$81), Data_TR_USD!$B510:$BZ510, 1/OFFSET(Data_TR_USD!$B$467, AD$88, 0, 1, $B$82)), NA()))</f>
        <v>#N/A</v>
      </c>
      <c r="AE739" s="466" t="e">
        <f t="array" aca="1" ref="AE739" ca="1">IF($B739=AE$85-1, AE$84, IF(AND($B739&gt;=AE$85, $B739&lt;=AE$86), AE$84*SUMPRODUCT(TRANSPOSE(AE$5:AE$81), Data_TR_USD!$B510:$BZ510, 1/OFFSET(Data_TR_USD!$B$467, AE$88, 0, 1, $B$82)), NA()))</f>
        <v>#N/A</v>
      </c>
      <c r="AG739" s="466" t="e">
        <f t="array" aca="1" ref="AG739" ca="1">IF($B739=AG$85-1, AG$84, IF(AND($B739&gt;=AG$85, $B739&lt;=AG$86), AG$84*SUMPRODUCT(TRANSPOSE(AG$5:AG$81), Data_TR_USD!$B510:$BZ510, 1/OFFSET(Data_TR_USD!$B$467, AG$88, 0, 1, $B$82)), NA()))</f>
        <v>#N/A</v>
      </c>
      <c r="AM739" s="466" t="e">
        <f t="array" aca="1" ref="AM739" ca="1">IF($B739=AM$85-1, AM$84, IF(AND($B739&gt;=AM$85, $B739&lt;=AM$86), AM$84*SUMPRODUCT(TRANSPOSE(AM$5:AM$81), Data_TR_USD!$B510:$BZ510, 1/OFFSET(Data_TR_USD!$B$467, AM$88, 0, 1, $B$82)), NA()))</f>
        <v>#N/A</v>
      </c>
      <c r="AN739" s="466" t="e">
        <f t="array" aca="1" ref="AN739" ca="1">IF($B739=AN$85-1, AN$84, IF(AND($B739&gt;=AN$85, $B739&lt;=AN$86), AN$84*SUMPRODUCT(TRANSPOSE(AN$5:AN$81), Data_TR_USD!$B510:$BZ510, 1/OFFSET(Data_TR_USD!$B$467, AN$88, 0, 1, $B$82)), NA()))</f>
        <v>#N/A</v>
      </c>
      <c r="AO739" s="466" t="e">
        <f t="array" aca="1" ref="AO739" ca="1">IF($B739=AO$85-1, AO$84, IF(AND($B739&gt;=AO$85, $B739&lt;=AO$86), AO$84*SUMPRODUCT(TRANSPOSE(AO$5:AO$81), Data_TR_USD!$B510:$BZ510, 1/OFFSET(Data_TR_USD!$B$467, AO$88, 0, 1, $B$82)), NA()))</f>
        <v>#N/A</v>
      </c>
      <c r="AP739" s="466" t="e">
        <f t="array" aca="1" ref="AP739" ca="1">IF($B739=AP$85-1, AP$84, IF(AND($B739&gt;=AP$85, $B739&lt;=AP$86), AP$84*SUMPRODUCT(TRANSPOSE(AP$5:AP$81), Data_TR_USD!$B510:$BZ510, 1/OFFSET(Data_TR_USD!$B$467, AP$88, 0, 1, $B$82)), NA()))</f>
        <v>#N/A</v>
      </c>
      <c r="AQ739" s="466" t="e">
        <f t="array" aca="1" ref="AQ739" ca="1">IF($B739=AQ$85-1, AQ$84, IF(AND($B739&gt;=AQ$85, $B739&lt;=AQ$86), AQ$84*SUMPRODUCT(TRANSPOSE(AQ$5:AQ$81), Data_TR_USD!$B510:$BZ510, 1/OFFSET(Data_TR_USD!$B$467, AQ$88, 0, 1, $B$82)), NA()))</f>
        <v>#N/A</v>
      </c>
      <c r="AS739" s="466" t="e">
        <f t="array" aca="1" ref="AS739" ca="1">IF($B739=AS$85-1, AS$84, IF(AND($B739&gt;=AS$85, $B739&lt;=AS$86), AS$84*SUMPRODUCT(TRANSPOSE(AS$5:AS$81), Data_TR_USD!$B510:$BZ510, 1/OFFSET(Data_TR_USD!$B$467, AS$88, 0, 1, $B$82)), NA()))</f>
        <v>#N/A</v>
      </c>
      <c r="AU739" s="466" t="e">
        <f t="array" aca="1" ref="AU739" ca="1">IF($B739=AU$85-1, AU$84, IF(AND($B739&gt;=AU$85, $B739&lt;=AU$86), AU$84*SUMPRODUCT(TRANSPOSE(AU$5:AU$81), Data_TR_USD!$B510:$BZ510, 1/OFFSET(Data_TR_USD!$B$467, AU$88, 0, 1, $B$82)), NA()))</f>
        <v>#N/A</v>
      </c>
      <c r="AV739" s="466" t="e">
        <f t="array" aca="1" ref="AV739" ca="1">IF($B739=AV$85-1, AV$84, IF(AND($B739&gt;=AV$85, $B739&lt;=AV$86), AV$84*SUMPRODUCT(TRANSPOSE(AV$5:AV$81), Data_TR_USD!$B510:$BZ510, 1/OFFSET(Data_TR_USD!$B$467, AV$88, 0, 1, $B$82)), NA()))</f>
        <v>#N/A</v>
      </c>
      <c r="AW739" s="466" t="e">
        <f t="array" aca="1" ref="AW739" ca="1">IF($B739=AW$85-1, AW$84, IF(AND($B739&gt;=AW$85, $B739&lt;=AW$86), AW$84*SUMPRODUCT(TRANSPOSE(AW$5:AW$81), Data_TR_USD!$B510:$BZ510, 1/OFFSET(Data_TR_USD!$B$467, AW$88, 0, 1, $B$82)), NA()))</f>
        <v>#N/A</v>
      </c>
      <c r="AX739" s="466" t="e">
        <f t="array" aca="1" ref="AX739" ca="1">IF($B739=AX$85-1, AX$84, IF(AND($B739&gt;=AX$85, $B739&lt;=AX$86), AX$84*SUMPRODUCT(TRANSPOSE(AX$5:AX$81), Data_TR_USD!$B510:$BZ510, 1/OFFSET(Data_TR_USD!$B$467, AX$88, 0, 1, $B$82)), NA()))</f>
        <v>#N/A</v>
      </c>
      <c r="AY739" s="466" t="e">
        <f t="array" aca="1" ref="AY739" ca="1">IF($B739=AY$85-1, AY$84, IF(AND($B739&gt;=AY$85, $B739&lt;=AY$86), AY$84*SUMPRODUCT(TRANSPOSE(AY$5:AY$81), Data_TR_USD!$B510:$BZ510, 1/OFFSET(Data_TR_USD!$B$467, AY$88, 0, 1, $B$82)), NA()))</f>
        <v>#N/A</v>
      </c>
      <c r="AZ739" s="466" t="e">
        <f t="array" aca="1" ref="AZ739" ca="1">IF($B739=AZ$85-1, AZ$84, IF(AND($B739&gt;=AZ$85, $B739&lt;=AZ$86), AZ$84*SUMPRODUCT(TRANSPOSE(AZ$5:AZ$81), Data_TR_USD!$B510:$BZ510, 1/OFFSET(Data_TR_USD!$B$467, AZ$88, 0, 1, $B$82)), NA()))</f>
        <v>#N/A</v>
      </c>
      <c r="BA739" s="466" t="e">
        <f t="array" aca="1" ref="BA739" ca="1">IF($B739=BA$85-1, BA$84, IF(AND($B739&gt;=BA$85, $B739&lt;=BA$86), BA$84*SUMPRODUCT(TRANSPOSE(BA$5:BA$81), Data_TR_USD!$B510:$BZ510, 1/OFFSET(Data_TR_USD!$B$467, BA$88, 0, 1, $B$82)), NA()))</f>
        <v>#N/A</v>
      </c>
      <c r="BB739" s="466" t="e">
        <f t="array" aca="1" ref="BB739" ca="1">IF($B739=BB$85-1, BB$84, IF(AND($B739&gt;=BB$85, $B739&lt;=BB$86), BB$84*SUMPRODUCT(TRANSPOSE(BB$5:BB$81), Data_TR_USD!$B510:$BZ510, 1/OFFSET(Data_TR_USD!$B$467, BB$88, 0, 1, $B$82)), NA()))</f>
        <v>#N/A</v>
      </c>
      <c r="BC739" s="466" t="e">
        <f t="array" aca="1" ref="BC739" ca="1">IF($B739=BC$85-1, BC$84, IF(AND($B739&gt;=BC$85, $B739&lt;=BC$86), BC$84*SUMPRODUCT(TRANSPOSE(BC$5:BC$81), Data_TR_USD!$B510:$BZ510, 1/OFFSET(Data_TR_USD!$B$467, BC$88, 0, 1, $B$82)), NA()))</f>
        <v>#N/A</v>
      </c>
      <c r="BD739" s="466" t="e">
        <f t="array" aca="1" ref="BD739" ca="1">IF($B739=BD$85-1, BD$84, IF(AND($B739&gt;=BD$85, $B739&lt;=BD$86), BD$84*SUMPRODUCT(TRANSPOSE(BD$5:BD$81), Data_TR_USD!$B510:$BZ510, 1/OFFSET(Data_TR_USD!$B$467, BD$88, 0, 1, $B$82)), NA()))</f>
        <v>#N/A</v>
      </c>
      <c r="BE739" s="466" t="e">
        <f t="array" aca="1" ref="BE739" ca="1">IF($B739=BE$85-1, BE$84, IF(AND($B739&gt;=BE$85, $B739&lt;=BE$86), BE$84*SUMPRODUCT(TRANSPOSE(BE$5:BE$81), Data_TR_USD!$B510:$BZ510, 1/OFFSET(Data_TR_USD!$B$467, BE$88, 0, 1, $B$82)), NA()))</f>
        <v>#N/A</v>
      </c>
      <c r="BF739" s="466" t="e">
        <f t="array" aca="1" ref="BF739" ca="1">IF($B739=BF$85-1, BF$84, IF(AND($B739&gt;=BF$85, $B739&lt;=BF$86), BF$84*SUMPRODUCT(TRANSPOSE(BF$5:BF$81), Data_TR_USD!$B510:$BZ510, 1/OFFSET(Data_TR_USD!$B$467, BF$88, 0, 1, $B$82)), NA()))</f>
        <v>#N/A</v>
      </c>
      <c r="BG739" s="466" t="e">
        <f t="array" aca="1" ref="BG739" ca="1">IF($B739=BG$85-1, BG$84, IF(AND($B739&gt;=BG$85, $B739&lt;=BG$86), BG$84*SUMPRODUCT(TRANSPOSE(BG$5:BG$81), Data_TR_USD!$B510:$BZ510, 1/OFFSET(Data_TR_USD!$B$467, BG$88, 0, 1, $B$82)), NA()))</f>
        <v>#N/A</v>
      </c>
      <c r="BH739" s="466" t="e">
        <f t="array" aca="1" ref="BH739" ca="1">IF($B739=BH$85-1, BH$84, IF(AND($B739&gt;=BH$85, $B739&lt;=BH$86), BH$84*SUMPRODUCT(TRANSPOSE(BH$5:BH$81), Data_TR_USD!$B510:$BZ510, 1/OFFSET(Data_TR_USD!$B$467, BH$88, 0, 1, $B$82)), NA()))</f>
        <v>#N/A</v>
      </c>
      <c r="BI739" s="466" t="e">
        <f t="array" aca="1" ref="BI739" ca="1">IF($B739=BI$85-1, BI$84, IF(AND($B739&gt;=BI$85, $B739&lt;=BI$86), BI$84*SUMPRODUCT(TRANSPOSE(BI$5:BI$81), Data_TR_USD!$B510:$BZ510, 1/OFFSET(Data_TR_USD!$B$467, BI$88, 0, 1, $B$82)), NA()))</f>
        <v>#N/A</v>
      </c>
      <c r="BJ739" s="466" t="e">
        <f t="array" aca="1" ref="BJ739" ca="1">IF($B739=BJ$85-1, BJ$84, IF(AND($B739&gt;=BJ$85, $B739&lt;=BJ$86), BJ$84*SUMPRODUCT(TRANSPOSE(BJ$5:BJ$81), Data_TR_USD!$B510:$BZ510, 1/OFFSET(Data_TR_USD!$B$467, BJ$88, 0, 1, $B$82)), NA()))</f>
        <v>#N/A</v>
      </c>
      <c r="BK739" s="466" t="e">
        <f t="array" aca="1" ref="BK739" ca="1">IF($B739=BK$85-1, BK$84, IF(AND($B739&gt;=BK$85, $B739&lt;=BK$86), BK$84*SUMPRODUCT(TRANSPOSE(BK$5:BK$81), Data_TR_USD!$B510:$BZ510, 1/OFFSET(Data_TR_USD!$B$467, BK$88, 0, 1, $B$82)), NA()))</f>
        <v>#N/A</v>
      </c>
      <c r="BL739" s="466" t="e">
        <f t="array" aca="1" ref="BL739" ca="1">IF($B739=BL$85-1, BL$84, IF(AND($B739&gt;=BL$85, $B739&lt;=BL$86), BL$84*SUMPRODUCT(TRANSPOSE(BL$5:BL$81), Data_TR_USD!$B510:$BZ510, 1/OFFSET(Data_TR_USD!$B$467, BL$88, 0, 1, $B$82)), NA()))</f>
        <v>#N/A</v>
      </c>
      <c r="BM739" s="466" t="e">
        <f t="array" aca="1" ref="BM739" ca="1">IF($B739=BM$85-1, BM$84, IF(AND($B739&gt;=BM$85, $B739&lt;=BM$86), BM$84*SUMPRODUCT(TRANSPOSE(BM$5:BM$81), Data_TR_USD!$B510:$BZ510, 1/OFFSET(Data_TR_USD!$B$467, BM$88, 0, 1, $B$82)), NA()))</f>
        <v>#N/A</v>
      </c>
      <c r="BN739" s="466" t="e">
        <f t="array" aca="1" ref="BN739" ca="1">IF($B739=BN$85-1, BN$84, IF(AND($B739&gt;=BN$85, $B739&lt;=BN$86), BN$84*SUMPRODUCT(TRANSPOSE(BN$5:BN$81), Data_TR_USD!$B510:$BZ510, 1/OFFSET(Data_TR_USD!$B$467, BN$88, 0, 1, $B$82)), NA()))</f>
        <v>#N/A</v>
      </c>
      <c r="BO739" s="466" t="e">
        <f t="array" aca="1" ref="BO739" ca="1">IF($B739=BO$85-1, BO$84, IF(AND($B739&gt;=BO$85, $B739&lt;=BO$86), BO$84*SUMPRODUCT(TRANSPOSE(BO$5:BO$81), Data_TR_USD!$B510:$BZ510, 1/OFFSET(Data_TR_USD!$B$467, BO$88, 0, 1, $B$82)), NA()))</f>
        <v>#N/A</v>
      </c>
      <c r="BP739" s="466" t="e">
        <f t="array" aca="1" ref="BP739" ca="1">IF($B739=BP$85-1, BP$84, IF(AND($B739&gt;=BP$85, $B739&lt;=BP$86), BP$84*SUMPRODUCT(TRANSPOSE(BP$5:BP$81), Data_TR_USD!$B510:$BZ510, 1/OFFSET(Data_TR_USD!$B$467, BP$88, 0, 1, $B$82)), NA()))</f>
        <v>#N/A</v>
      </c>
      <c r="BQ739" s="466" t="e">
        <f t="array" aca="1" ref="BQ739" ca="1">IF($B739=BQ$85-1, BQ$84, IF(AND($B739&gt;=BQ$85, $B739&lt;=BQ$86), BQ$84*SUMPRODUCT(TRANSPOSE(BQ$5:BQ$81), Data_TR_USD!$B510:$BZ510, 1/OFFSET(Data_TR_USD!$B$467, BQ$88, 0, 1, $B$82)), NA()))</f>
        <v>#N/A</v>
      </c>
      <c r="BR739" s="466" t="e">
        <f t="array" aca="1" ref="BR739" ca="1">IF($B739=BR$85-1, BR$84, IF(AND($B739&gt;=BR$85, $B739&lt;=BR$86), BR$84*SUMPRODUCT(TRANSPOSE(BR$5:BR$81), Data_TR_USD!$B510:$BZ510, 1/OFFSET(Data_TR_USD!$B$467, BR$88, 0, 1, $B$82)), NA()))</f>
        <v>#N/A</v>
      </c>
      <c r="BS739" s="466" t="e">
        <f t="array" aca="1" ref="BS739" ca="1">IF($B739=BS$85-1, BS$84, IF(AND($B739&gt;=BS$85, $B739&lt;=BS$86), BS$84*SUMPRODUCT(TRANSPOSE(BS$5:BS$81), Data_TR_USD!$B510:$BZ510, 1/OFFSET(Data_TR_USD!$B$467, BS$88, 0, 1, $B$82)), NA()))</f>
        <v>#N/A</v>
      </c>
    </row>
    <row r="740" spans="2:71">
      <c r="B740" s="48">
        <f t="shared" si="1087"/>
        <v>1914</v>
      </c>
      <c r="E740" s="52"/>
      <c r="M740" s="466" t="e">
        <f t="array" aca="1" ref="M740" ca="1">IF($B740=M$85-1, M$84, IF(AND($B740&gt;=M$85, $B740&lt;=M$86), M$84*SUMPRODUCT(TRANSPOSE(M$5:M$81), Data_TR_USD!$B511:$BZ511, 1/OFFSET(Data_TR_USD!$B$467, M$88, 0, 1, $B$82)), NA()))</f>
        <v>#N/A</v>
      </c>
      <c r="N740" s="466" t="e">
        <f t="array" aca="1" ref="N740" ca="1">IF($B740=N$85-1, N$84, IF(AND($B740&gt;=N$85, $B740&lt;=N$86), N$84*SUMPRODUCT(TRANSPOSE(N$5:N$81), Data_TR_USD!$B511:$BZ511, 1/OFFSET(Data_TR_USD!$B$467, N$88, 0, 1, $B$82)), NA()))</f>
        <v>#N/A</v>
      </c>
      <c r="X740" s="466" t="e">
        <f t="array" aca="1" ref="X740" ca="1">IF($B740=X$85-1, X$84, IF(AND($B740&gt;=X$85, $B740&lt;=X$86), X$84*SUMPRODUCT(TRANSPOSE(X$5:X$81), Data_TR_USD!$B511:$BZ511, 1/OFFSET(Data_TR_USD!$B$467, X$88, 0, 1, $B$82)), NA()))</f>
        <v>#N/A</v>
      </c>
      <c r="Y740" s="466" t="e">
        <f t="array" aca="1" ref="Y740" ca="1">IF($B740=Y$85-1, Y$84, IF(AND($B740&gt;=Y$85, $B740&lt;=Y$86), Y$84*SUMPRODUCT(TRANSPOSE(Y$5:Y$81), Data_TR_USD!$B511:$BZ511, 1/OFFSET(Data_TR_USD!$B$467, Y$88, 0, 1, $B$82)), NA()))</f>
        <v>#N/A</v>
      </c>
      <c r="AA740" s="466" t="e">
        <f t="array" aca="1" ref="AA740" ca="1">IF($B740=AA$85-1, AA$84, IF(AND($B740&gt;=AA$85, $B740&lt;=AA$86), AA$84*SUMPRODUCT(TRANSPOSE(AA$5:AA$81), Data_TR_USD!$B511:$BZ511, 1/OFFSET(Data_TR_USD!$B$467, AA$88, 0, 1, $B$82)), NA()))</f>
        <v>#N/A</v>
      </c>
      <c r="AB740" s="466" t="e">
        <f t="array" aca="1" ref="AB740" ca="1">IF($B740=AB$85-1, AB$84, IF(AND($B740&gt;=AB$85, $B740&lt;=AB$86), AB$84*SUMPRODUCT(TRANSPOSE(AB$5:AB$81), Data_TR_USD!$B511:$BZ511, 1/OFFSET(Data_TR_USD!$B$467, AB$88, 0, 1, $B$82)), NA()))</f>
        <v>#N/A</v>
      </c>
      <c r="AC740" s="466" t="e">
        <f t="array" aca="1" ref="AC740" ca="1">IF($B740=AC$85-1, AC$84, IF(AND($B740&gt;=AC$85, $B740&lt;=AC$86), AC$84*SUMPRODUCT(TRANSPOSE(AC$5:AC$81), Data_TR_USD!$B511:$BZ511, 1/OFFSET(Data_TR_USD!$B$467, AC$88, 0, 1, $B$82)), NA()))</f>
        <v>#N/A</v>
      </c>
      <c r="AD740" s="466" t="e">
        <f t="array" aca="1" ref="AD740" ca="1">IF($B740=AD$85-1, AD$84, IF(AND($B740&gt;=AD$85, $B740&lt;=AD$86), AD$84*SUMPRODUCT(TRANSPOSE(AD$5:AD$81), Data_TR_USD!$B511:$BZ511, 1/OFFSET(Data_TR_USD!$B$467, AD$88, 0, 1, $B$82)), NA()))</f>
        <v>#N/A</v>
      </c>
      <c r="AE740" s="466" t="e">
        <f t="array" aca="1" ref="AE740" ca="1">IF($B740=AE$85-1, AE$84, IF(AND($B740&gt;=AE$85, $B740&lt;=AE$86), AE$84*SUMPRODUCT(TRANSPOSE(AE$5:AE$81), Data_TR_USD!$B511:$BZ511, 1/OFFSET(Data_TR_USD!$B$467, AE$88, 0, 1, $B$82)), NA()))</f>
        <v>#N/A</v>
      </c>
      <c r="AG740" s="466" t="e">
        <f t="array" aca="1" ref="AG740" ca="1">IF($B740=AG$85-1, AG$84, IF(AND($B740&gt;=AG$85, $B740&lt;=AG$86), AG$84*SUMPRODUCT(TRANSPOSE(AG$5:AG$81), Data_TR_USD!$B511:$BZ511, 1/OFFSET(Data_TR_USD!$B$467, AG$88, 0, 1, $B$82)), NA()))</f>
        <v>#N/A</v>
      </c>
      <c r="AM740" s="466" t="e">
        <f t="array" aca="1" ref="AM740" ca="1">IF($B740=AM$85-1, AM$84, IF(AND($B740&gt;=AM$85, $B740&lt;=AM$86), AM$84*SUMPRODUCT(TRANSPOSE(AM$5:AM$81), Data_TR_USD!$B511:$BZ511, 1/OFFSET(Data_TR_USD!$B$467, AM$88, 0, 1, $B$82)), NA()))</f>
        <v>#N/A</v>
      </c>
      <c r="AN740" s="466" t="e">
        <f t="array" aca="1" ref="AN740" ca="1">IF($B740=AN$85-1, AN$84, IF(AND($B740&gt;=AN$85, $B740&lt;=AN$86), AN$84*SUMPRODUCT(TRANSPOSE(AN$5:AN$81), Data_TR_USD!$B511:$BZ511, 1/OFFSET(Data_TR_USD!$B$467, AN$88, 0, 1, $B$82)), NA()))</f>
        <v>#N/A</v>
      </c>
      <c r="AO740" s="466" t="e">
        <f t="array" aca="1" ref="AO740" ca="1">IF($B740=AO$85-1, AO$84, IF(AND($B740&gt;=AO$85, $B740&lt;=AO$86), AO$84*SUMPRODUCT(TRANSPOSE(AO$5:AO$81), Data_TR_USD!$B511:$BZ511, 1/OFFSET(Data_TR_USD!$B$467, AO$88, 0, 1, $B$82)), NA()))</f>
        <v>#N/A</v>
      </c>
      <c r="AP740" s="466" t="e">
        <f t="array" aca="1" ref="AP740" ca="1">IF($B740=AP$85-1, AP$84, IF(AND($B740&gt;=AP$85, $B740&lt;=AP$86), AP$84*SUMPRODUCT(TRANSPOSE(AP$5:AP$81), Data_TR_USD!$B511:$BZ511, 1/OFFSET(Data_TR_USD!$B$467, AP$88, 0, 1, $B$82)), NA()))</f>
        <v>#N/A</v>
      </c>
      <c r="AQ740" s="466" t="e">
        <f t="array" aca="1" ref="AQ740" ca="1">IF($B740=AQ$85-1, AQ$84, IF(AND($B740&gt;=AQ$85, $B740&lt;=AQ$86), AQ$84*SUMPRODUCT(TRANSPOSE(AQ$5:AQ$81), Data_TR_USD!$B511:$BZ511, 1/OFFSET(Data_TR_USD!$B$467, AQ$88, 0, 1, $B$82)), NA()))</f>
        <v>#N/A</v>
      </c>
      <c r="AS740" s="466" t="e">
        <f t="array" aca="1" ref="AS740" ca="1">IF($B740=AS$85-1, AS$84, IF(AND($B740&gt;=AS$85, $B740&lt;=AS$86), AS$84*SUMPRODUCT(TRANSPOSE(AS$5:AS$81), Data_TR_USD!$B511:$BZ511, 1/OFFSET(Data_TR_USD!$B$467, AS$88, 0, 1, $B$82)), NA()))</f>
        <v>#N/A</v>
      </c>
      <c r="AU740" s="466" t="e">
        <f t="array" aca="1" ref="AU740" ca="1">IF($B740=AU$85-1, AU$84, IF(AND($B740&gt;=AU$85, $B740&lt;=AU$86), AU$84*SUMPRODUCT(TRANSPOSE(AU$5:AU$81), Data_TR_USD!$B511:$BZ511, 1/OFFSET(Data_TR_USD!$B$467, AU$88, 0, 1, $B$82)), NA()))</f>
        <v>#N/A</v>
      </c>
      <c r="AV740" s="466" t="e">
        <f t="array" aca="1" ref="AV740" ca="1">IF($B740=AV$85-1, AV$84, IF(AND($B740&gt;=AV$85, $B740&lt;=AV$86), AV$84*SUMPRODUCT(TRANSPOSE(AV$5:AV$81), Data_TR_USD!$B511:$BZ511, 1/OFFSET(Data_TR_USD!$B$467, AV$88, 0, 1, $B$82)), NA()))</f>
        <v>#N/A</v>
      </c>
      <c r="AW740" s="466" t="e">
        <f t="array" aca="1" ref="AW740" ca="1">IF($B740=AW$85-1, AW$84, IF(AND($B740&gt;=AW$85, $B740&lt;=AW$86), AW$84*SUMPRODUCT(TRANSPOSE(AW$5:AW$81), Data_TR_USD!$B511:$BZ511, 1/OFFSET(Data_TR_USD!$B$467, AW$88, 0, 1, $B$82)), NA()))</f>
        <v>#N/A</v>
      </c>
      <c r="AX740" s="466" t="e">
        <f t="array" aca="1" ref="AX740" ca="1">IF($B740=AX$85-1, AX$84, IF(AND($B740&gt;=AX$85, $B740&lt;=AX$86), AX$84*SUMPRODUCT(TRANSPOSE(AX$5:AX$81), Data_TR_USD!$B511:$BZ511, 1/OFFSET(Data_TR_USD!$B$467, AX$88, 0, 1, $B$82)), NA()))</f>
        <v>#N/A</v>
      </c>
      <c r="AY740" s="466" t="e">
        <f t="array" aca="1" ref="AY740" ca="1">IF($B740=AY$85-1, AY$84, IF(AND($B740&gt;=AY$85, $B740&lt;=AY$86), AY$84*SUMPRODUCT(TRANSPOSE(AY$5:AY$81), Data_TR_USD!$B511:$BZ511, 1/OFFSET(Data_TR_USD!$B$467, AY$88, 0, 1, $B$82)), NA()))</f>
        <v>#N/A</v>
      </c>
      <c r="AZ740" s="466" t="e">
        <f t="array" aca="1" ref="AZ740" ca="1">IF($B740=AZ$85-1, AZ$84, IF(AND($B740&gt;=AZ$85, $B740&lt;=AZ$86), AZ$84*SUMPRODUCT(TRANSPOSE(AZ$5:AZ$81), Data_TR_USD!$B511:$BZ511, 1/OFFSET(Data_TR_USD!$B$467, AZ$88, 0, 1, $B$82)), NA()))</f>
        <v>#N/A</v>
      </c>
      <c r="BA740" s="466" t="e">
        <f t="array" aca="1" ref="BA740" ca="1">IF($B740=BA$85-1, BA$84, IF(AND($B740&gt;=BA$85, $B740&lt;=BA$86), BA$84*SUMPRODUCT(TRANSPOSE(BA$5:BA$81), Data_TR_USD!$B511:$BZ511, 1/OFFSET(Data_TR_USD!$B$467, BA$88, 0, 1, $B$82)), NA()))</f>
        <v>#N/A</v>
      </c>
      <c r="BB740" s="466" t="e">
        <f t="array" aca="1" ref="BB740" ca="1">IF($B740=BB$85-1, BB$84, IF(AND($B740&gt;=BB$85, $B740&lt;=BB$86), BB$84*SUMPRODUCT(TRANSPOSE(BB$5:BB$81), Data_TR_USD!$B511:$BZ511, 1/OFFSET(Data_TR_USD!$B$467, BB$88, 0, 1, $B$82)), NA()))</f>
        <v>#N/A</v>
      </c>
      <c r="BC740" s="466" t="e">
        <f t="array" aca="1" ref="BC740" ca="1">IF($B740=BC$85-1, BC$84, IF(AND($B740&gt;=BC$85, $B740&lt;=BC$86), BC$84*SUMPRODUCT(TRANSPOSE(BC$5:BC$81), Data_TR_USD!$B511:$BZ511, 1/OFFSET(Data_TR_USD!$B$467, BC$88, 0, 1, $B$82)), NA()))</f>
        <v>#N/A</v>
      </c>
      <c r="BD740" s="466" t="e">
        <f t="array" aca="1" ref="BD740" ca="1">IF($B740=BD$85-1, BD$84, IF(AND($B740&gt;=BD$85, $B740&lt;=BD$86), BD$84*SUMPRODUCT(TRANSPOSE(BD$5:BD$81), Data_TR_USD!$B511:$BZ511, 1/OFFSET(Data_TR_USD!$B$467, BD$88, 0, 1, $B$82)), NA()))</f>
        <v>#N/A</v>
      </c>
      <c r="BE740" s="466" t="e">
        <f t="array" aca="1" ref="BE740" ca="1">IF($B740=BE$85-1, BE$84, IF(AND($B740&gt;=BE$85, $B740&lt;=BE$86), BE$84*SUMPRODUCT(TRANSPOSE(BE$5:BE$81), Data_TR_USD!$B511:$BZ511, 1/OFFSET(Data_TR_USD!$B$467, BE$88, 0, 1, $B$82)), NA()))</f>
        <v>#N/A</v>
      </c>
      <c r="BF740" s="466" t="e">
        <f t="array" aca="1" ref="BF740" ca="1">IF($B740=BF$85-1, BF$84, IF(AND($B740&gt;=BF$85, $B740&lt;=BF$86), BF$84*SUMPRODUCT(TRANSPOSE(BF$5:BF$81), Data_TR_USD!$B511:$BZ511, 1/OFFSET(Data_TR_USD!$B$467, BF$88, 0, 1, $B$82)), NA()))</f>
        <v>#N/A</v>
      </c>
      <c r="BG740" s="466" t="e">
        <f t="array" aca="1" ref="BG740" ca="1">IF($B740=BG$85-1, BG$84, IF(AND($B740&gt;=BG$85, $B740&lt;=BG$86), BG$84*SUMPRODUCT(TRANSPOSE(BG$5:BG$81), Data_TR_USD!$B511:$BZ511, 1/OFFSET(Data_TR_USD!$B$467, BG$88, 0, 1, $B$82)), NA()))</f>
        <v>#N/A</v>
      </c>
      <c r="BH740" s="466" t="e">
        <f t="array" aca="1" ref="BH740" ca="1">IF($B740=BH$85-1, BH$84, IF(AND($B740&gt;=BH$85, $B740&lt;=BH$86), BH$84*SUMPRODUCT(TRANSPOSE(BH$5:BH$81), Data_TR_USD!$B511:$BZ511, 1/OFFSET(Data_TR_USD!$B$467, BH$88, 0, 1, $B$82)), NA()))</f>
        <v>#N/A</v>
      </c>
      <c r="BI740" s="466" t="e">
        <f t="array" aca="1" ref="BI740" ca="1">IF($B740=BI$85-1, BI$84, IF(AND($B740&gt;=BI$85, $B740&lt;=BI$86), BI$84*SUMPRODUCT(TRANSPOSE(BI$5:BI$81), Data_TR_USD!$B511:$BZ511, 1/OFFSET(Data_TR_USD!$B$467, BI$88, 0, 1, $B$82)), NA()))</f>
        <v>#N/A</v>
      </c>
      <c r="BJ740" s="466" t="e">
        <f t="array" aca="1" ref="BJ740" ca="1">IF($B740=BJ$85-1, BJ$84, IF(AND($B740&gt;=BJ$85, $B740&lt;=BJ$86), BJ$84*SUMPRODUCT(TRANSPOSE(BJ$5:BJ$81), Data_TR_USD!$B511:$BZ511, 1/OFFSET(Data_TR_USD!$B$467, BJ$88, 0, 1, $B$82)), NA()))</f>
        <v>#N/A</v>
      </c>
      <c r="BK740" s="466" t="e">
        <f t="array" aca="1" ref="BK740" ca="1">IF($B740=BK$85-1, BK$84, IF(AND($B740&gt;=BK$85, $B740&lt;=BK$86), BK$84*SUMPRODUCT(TRANSPOSE(BK$5:BK$81), Data_TR_USD!$B511:$BZ511, 1/OFFSET(Data_TR_USD!$B$467, BK$88, 0, 1, $B$82)), NA()))</f>
        <v>#N/A</v>
      </c>
      <c r="BL740" s="466" t="e">
        <f t="array" aca="1" ref="BL740" ca="1">IF($B740=BL$85-1, BL$84, IF(AND($B740&gt;=BL$85, $B740&lt;=BL$86), BL$84*SUMPRODUCT(TRANSPOSE(BL$5:BL$81), Data_TR_USD!$B511:$BZ511, 1/OFFSET(Data_TR_USD!$B$467, BL$88, 0, 1, $B$82)), NA()))</f>
        <v>#N/A</v>
      </c>
      <c r="BM740" s="466" t="e">
        <f t="array" aca="1" ref="BM740" ca="1">IF($B740=BM$85-1, BM$84, IF(AND($B740&gt;=BM$85, $B740&lt;=BM$86), BM$84*SUMPRODUCT(TRANSPOSE(BM$5:BM$81), Data_TR_USD!$B511:$BZ511, 1/OFFSET(Data_TR_USD!$B$467, BM$88, 0, 1, $B$82)), NA()))</f>
        <v>#N/A</v>
      </c>
      <c r="BN740" s="466" t="e">
        <f t="array" aca="1" ref="BN740" ca="1">IF($B740=BN$85-1, BN$84, IF(AND($B740&gt;=BN$85, $B740&lt;=BN$86), BN$84*SUMPRODUCT(TRANSPOSE(BN$5:BN$81), Data_TR_USD!$B511:$BZ511, 1/OFFSET(Data_TR_USD!$B$467, BN$88, 0, 1, $B$82)), NA()))</f>
        <v>#N/A</v>
      </c>
      <c r="BO740" s="466" t="e">
        <f t="array" aca="1" ref="BO740" ca="1">IF($B740=BO$85-1, BO$84, IF(AND($B740&gt;=BO$85, $B740&lt;=BO$86), BO$84*SUMPRODUCT(TRANSPOSE(BO$5:BO$81), Data_TR_USD!$B511:$BZ511, 1/OFFSET(Data_TR_USD!$B$467, BO$88, 0, 1, $B$82)), NA()))</f>
        <v>#N/A</v>
      </c>
      <c r="BP740" s="466" t="e">
        <f t="array" aca="1" ref="BP740" ca="1">IF($B740=BP$85-1, BP$84, IF(AND($B740&gt;=BP$85, $B740&lt;=BP$86), BP$84*SUMPRODUCT(TRANSPOSE(BP$5:BP$81), Data_TR_USD!$B511:$BZ511, 1/OFFSET(Data_TR_USD!$B$467, BP$88, 0, 1, $B$82)), NA()))</f>
        <v>#N/A</v>
      </c>
      <c r="BQ740" s="466" t="e">
        <f t="array" aca="1" ref="BQ740" ca="1">IF($B740=BQ$85-1, BQ$84, IF(AND($B740&gt;=BQ$85, $B740&lt;=BQ$86), BQ$84*SUMPRODUCT(TRANSPOSE(BQ$5:BQ$81), Data_TR_USD!$B511:$BZ511, 1/OFFSET(Data_TR_USD!$B$467, BQ$88, 0, 1, $B$82)), NA()))</f>
        <v>#N/A</v>
      </c>
      <c r="BR740" s="466" t="e">
        <f t="array" aca="1" ref="BR740" ca="1">IF($B740=BR$85-1, BR$84, IF(AND($B740&gt;=BR$85, $B740&lt;=BR$86), BR$84*SUMPRODUCT(TRANSPOSE(BR$5:BR$81), Data_TR_USD!$B511:$BZ511, 1/OFFSET(Data_TR_USD!$B$467, BR$88, 0, 1, $B$82)), NA()))</f>
        <v>#N/A</v>
      </c>
      <c r="BS740" s="466" t="e">
        <f t="array" aca="1" ref="BS740" ca="1">IF($B740=BS$85-1, BS$84, IF(AND($B740&gt;=BS$85, $B740&lt;=BS$86), BS$84*SUMPRODUCT(TRANSPOSE(BS$5:BS$81), Data_TR_USD!$B511:$BZ511, 1/OFFSET(Data_TR_USD!$B$467, BS$88, 0, 1, $B$82)), NA()))</f>
        <v>#N/A</v>
      </c>
    </row>
    <row r="741" spans="2:71">
      <c r="B741" s="48">
        <f t="shared" si="1087"/>
        <v>1915</v>
      </c>
      <c r="E741" s="52"/>
      <c r="M741" s="466" t="e">
        <f t="array" aca="1" ref="M741" ca="1">IF($B741=M$85-1, M$84, IF(AND($B741&gt;=M$85, $B741&lt;=M$86), M$84*SUMPRODUCT(TRANSPOSE(M$5:M$81), Data_TR_USD!$B512:$BZ512, 1/OFFSET(Data_TR_USD!$B$467, M$88, 0, 1, $B$82)), NA()))</f>
        <v>#N/A</v>
      </c>
      <c r="N741" s="466" t="e">
        <f t="array" aca="1" ref="N741" ca="1">IF($B741=N$85-1, N$84, IF(AND($B741&gt;=N$85, $B741&lt;=N$86), N$84*SUMPRODUCT(TRANSPOSE(N$5:N$81), Data_TR_USD!$B512:$BZ512, 1/OFFSET(Data_TR_USD!$B$467, N$88, 0, 1, $B$82)), NA()))</f>
        <v>#N/A</v>
      </c>
      <c r="X741" s="466" t="e">
        <f t="array" aca="1" ref="X741" ca="1">IF($B741=X$85-1, X$84, IF(AND($B741&gt;=X$85, $B741&lt;=X$86), X$84*SUMPRODUCT(TRANSPOSE(X$5:X$81), Data_TR_USD!$B512:$BZ512, 1/OFFSET(Data_TR_USD!$B$467, X$88, 0, 1, $B$82)), NA()))</f>
        <v>#N/A</v>
      </c>
      <c r="Y741" s="466" t="e">
        <f t="array" aca="1" ref="Y741" ca="1">IF($B741=Y$85-1, Y$84, IF(AND($B741&gt;=Y$85, $B741&lt;=Y$86), Y$84*SUMPRODUCT(TRANSPOSE(Y$5:Y$81), Data_TR_USD!$B512:$BZ512, 1/OFFSET(Data_TR_USD!$B$467, Y$88, 0, 1, $B$82)), NA()))</f>
        <v>#N/A</v>
      </c>
      <c r="AA741" s="466" t="e">
        <f t="array" aca="1" ref="AA741" ca="1">IF($B741=AA$85-1, AA$84, IF(AND($B741&gt;=AA$85, $B741&lt;=AA$86), AA$84*SUMPRODUCT(TRANSPOSE(AA$5:AA$81), Data_TR_USD!$B512:$BZ512, 1/OFFSET(Data_TR_USD!$B$467, AA$88, 0, 1, $B$82)), NA()))</f>
        <v>#N/A</v>
      </c>
      <c r="AB741" s="466" t="e">
        <f t="array" aca="1" ref="AB741" ca="1">IF($B741=AB$85-1, AB$84, IF(AND($B741&gt;=AB$85, $B741&lt;=AB$86), AB$84*SUMPRODUCT(TRANSPOSE(AB$5:AB$81), Data_TR_USD!$B512:$BZ512, 1/OFFSET(Data_TR_USD!$B$467, AB$88, 0, 1, $B$82)), NA()))</f>
        <v>#N/A</v>
      </c>
      <c r="AC741" s="466" t="e">
        <f t="array" aca="1" ref="AC741" ca="1">IF($B741=AC$85-1, AC$84, IF(AND($B741&gt;=AC$85, $B741&lt;=AC$86), AC$84*SUMPRODUCT(TRANSPOSE(AC$5:AC$81), Data_TR_USD!$B512:$BZ512, 1/OFFSET(Data_TR_USD!$B$467, AC$88, 0, 1, $B$82)), NA()))</f>
        <v>#N/A</v>
      </c>
      <c r="AD741" s="466" t="e">
        <f t="array" aca="1" ref="AD741" ca="1">IF($B741=AD$85-1, AD$84, IF(AND($B741&gt;=AD$85, $B741&lt;=AD$86), AD$84*SUMPRODUCT(TRANSPOSE(AD$5:AD$81), Data_TR_USD!$B512:$BZ512, 1/OFFSET(Data_TR_USD!$B$467, AD$88, 0, 1, $B$82)), NA()))</f>
        <v>#N/A</v>
      </c>
      <c r="AE741" s="466" t="e">
        <f t="array" aca="1" ref="AE741" ca="1">IF($B741=AE$85-1, AE$84, IF(AND($B741&gt;=AE$85, $B741&lt;=AE$86), AE$84*SUMPRODUCT(TRANSPOSE(AE$5:AE$81), Data_TR_USD!$B512:$BZ512, 1/OFFSET(Data_TR_USD!$B$467, AE$88, 0, 1, $B$82)), NA()))</f>
        <v>#N/A</v>
      </c>
      <c r="AG741" s="466" t="e">
        <f t="array" aca="1" ref="AG741" ca="1">IF($B741=AG$85-1, AG$84, IF(AND($B741&gt;=AG$85, $B741&lt;=AG$86), AG$84*SUMPRODUCT(TRANSPOSE(AG$5:AG$81), Data_TR_USD!$B512:$BZ512, 1/OFFSET(Data_TR_USD!$B$467, AG$88, 0, 1, $B$82)), NA()))</f>
        <v>#N/A</v>
      </c>
      <c r="AM741" s="466" t="e">
        <f t="array" aca="1" ref="AM741" ca="1">IF($B741=AM$85-1, AM$84, IF(AND($B741&gt;=AM$85, $B741&lt;=AM$86), AM$84*SUMPRODUCT(TRANSPOSE(AM$5:AM$81), Data_TR_USD!$B512:$BZ512, 1/OFFSET(Data_TR_USD!$B$467, AM$88, 0, 1, $B$82)), NA()))</f>
        <v>#N/A</v>
      </c>
      <c r="AN741" s="466" t="e">
        <f t="array" aca="1" ref="AN741" ca="1">IF($B741=AN$85-1, AN$84, IF(AND($B741&gt;=AN$85, $B741&lt;=AN$86), AN$84*SUMPRODUCT(TRANSPOSE(AN$5:AN$81), Data_TR_USD!$B512:$BZ512, 1/OFFSET(Data_TR_USD!$B$467, AN$88, 0, 1, $B$82)), NA()))</f>
        <v>#N/A</v>
      </c>
      <c r="AO741" s="466" t="e">
        <f t="array" aca="1" ref="AO741" ca="1">IF($B741=AO$85-1, AO$84, IF(AND($B741&gt;=AO$85, $B741&lt;=AO$86), AO$84*SUMPRODUCT(TRANSPOSE(AO$5:AO$81), Data_TR_USD!$B512:$BZ512, 1/OFFSET(Data_TR_USD!$B$467, AO$88, 0, 1, $B$82)), NA()))</f>
        <v>#N/A</v>
      </c>
      <c r="AP741" s="466" t="e">
        <f t="array" aca="1" ref="AP741" ca="1">IF($B741=AP$85-1, AP$84, IF(AND($B741&gt;=AP$85, $B741&lt;=AP$86), AP$84*SUMPRODUCT(TRANSPOSE(AP$5:AP$81), Data_TR_USD!$B512:$BZ512, 1/OFFSET(Data_TR_USD!$B$467, AP$88, 0, 1, $B$82)), NA()))</f>
        <v>#N/A</v>
      </c>
      <c r="AQ741" s="466" t="e">
        <f t="array" aca="1" ref="AQ741" ca="1">IF($B741=AQ$85-1, AQ$84, IF(AND($B741&gt;=AQ$85, $B741&lt;=AQ$86), AQ$84*SUMPRODUCT(TRANSPOSE(AQ$5:AQ$81), Data_TR_USD!$B512:$BZ512, 1/OFFSET(Data_TR_USD!$B$467, AQ$88, 0, 1, $B$82)), NA()))</f>
        <v>#N/A</v>
      </c>
      <c r="AS741" s="466" t="e">
        <f t="array" aca="1" ref="AS741" ca="1">IF($B741=AS$85-1, AS$84, IF(AND($B741&gt;=AS$85, $B741&lt;=AS$86), AS$84*SUMPRODUCT(TRANSPOSE(AS$5:AS$81), Data_TR_USD!$B512:$BZ512, 1/OFFSET(Data_TR_USD!$B$467, AS$88, 0, 1, $B$82)), NA()))</f>
        <v>#N/A</v>
      </c>
      <c r="AU741" s="466" t="e">
        <f t="array" aca="1" ref="AU741" ca="1">IF($B741=AU$85-1, AU$84, IF(AND($B741&gt;=AU$85, $B741&lt;=AU$86), AU$84*SUMPRODUCT(TRANSPOSE(AU$5:AU$81), Data_TR_USD!$B512:$BZ512, 1/OFFSET(Data_TR_USD!$B$467, AU$88, 0, 1, $B$82)), NA()))</f>
        <v>#N/A</v>
      </c>
      <c r="AV741" s="466" t="e">
        <f t="array" aca="1" ref="AV741" ca="1">IF($B741=AV$85-1, AV$84, IF(AND($B741&gt;=AV$85, $B741&lt;=AV$86), AV$84*SUMPRODUCT(TRANSPOSE(AV$5:AV$81), Data_TR_USD!$B512:$BZ512, 1/OFFSET(Data_TR_USD!$B$467, AV$88, 0, 1, $B$82)), NA()))</f>
        <v>#N/A</v>
      </c>
      <c r="AW741" s="466" t="e">
        <f t="array" aca="1" ref="AW741" ca="1">IF($B741=AW$85-1, AW$84, IF(AND($B741&gt;=AW$85, $B741&lt;=AW$86), AW$84*SUMPRODUCT(TRANSPOSE(AW$5:AW$81), Data_TR_USD!$B512:$BZ512, 1/OFFSET(Data_TR_USD!$B$467, AW$88, 0, 1, $B$82)), NA()))</f>
        <v>#N/A</v>
      </c>
      <c r="AX741" s="466" t="e">
        <f t="array" aca="1" ref="AX741" ca="1">IF($B741=AX$85-1, AX$84, IF(AND($B741&gt;=AX$85, $B741&lt;=AX$86), AX$84*SUMPRODUCT(TRANSPOSE(AX$5:AX$81), Data_TR_USD!$B512:$BZ512, 1/OFFSET(Data_TR_USD!$B$467, AX$88, 0, 1, $B$82)), NA()))</f>
        <v>#N/A</v>
      </c>
      <c r="AY741" s="466" t="e">
        <f t="array" aca="1" ref="AY741" ca="1">IF($B741=AY$85-1, AY$84, IF(AND($B741&gt;=AY$85, $B741&lt;=AY$86), AY$84*SUMPRODUCT(TRANSPOSE(AY$5:AY$81), Data_TR_USD!$B512:$BZ512, 1/OFFSET(Data_TR_USD!$B$467, AY$88, 0, 1, $B$82)), NA()))</f>
        <v>#N/A</v>
      </c>
      <c r="AZ741" s="466" t="e">
        <f t="array" aca="1" ref="AZ741" ca="1">IF($B741=AZ$85-1, AZ$84, IF(AND($B741&gt;=AZ$85, $B741&lt;=AZ$86), AZ$84*SUMPRODUCT(TRANSPOSE(AZ$5:AZ$81), Data_TR_USD!$B512:$BZ512, 1/OFFSET(Data_TR_USD!$B$467, AZ$88, 0, 1, $B$82)), NA()))</f>
        <v>#N/A</v>
      </c>
      <c r="BA741" s="466" t="e">
        <f t="array" aca="1" ref="BA741" ca="1">IF($B741=BA$85-1, BA$84, IF(AND($B741&gt;=BA$85, $B741&lt;=BA$86), BA$84*SUMPRODUCT(TRANSPOSE(BA$5:BA$81), Data_TR_USD!$B512:$BZ512, 1/OFFSET(Data_TR_USD!$B$467, BA$88, 0, 1, $B$82)), NA()))</f>
        <v>#N/A</v>
      </c>
      <c r="BB741" s="466" t="e">
        <f t="array" aca="1" ref="BB741" ca="1">IF($B741=BB$85-1, BB$84, IF(AND($B741&gt;=BB$85, $B741&lt;=BB$86), BB$84*SUMPRODUCT(TRANSPOSE(BB$5:BB$81), Data_TR_USD!$B512:$BZ512, 1/OFFSET(Data_TR_USD!$B$467, BB$88, 0, 1, $B$82)), NA()))</f>
        <v>#N/A</v>
      </c>
      <c r="BC741" s="466" t="e">
        <f t="array" aca="1" ref="BC741" ca="1">IF($B741=BC$85-1, BC$84, IF(AND($B741&gt;=BC$85, $B741&lt;=BC$86), BC$84*SUMPRODUCT(TRANSPOSE(BC$5:BC$81), Data_TR_USD!$B512:$BZ512, 1/OFFSET(Data_TR_USD!$B$467, BC$88, 0, 1, $B$82)), NA()))</f>
        <v>#N/A</v>
      </c>
      <c r="BD741" s="466" t="e">
        <f t="array" aca="1" ref="BD741" ca="1">IF($B741=BD$85-1, BD$84, IF(AND($B741&gt;=BD$85, $B741&lt;=BD$86), BD$84*SUMPRODUCT(TRANSPOSE(BD$5:BD$81), Data_TR_USD!$B512:$BZ512, 1/OFFSET(Data_TR_USD!$B$467, BD$88, 0, 1, $B$82)), NA()))</f>
        <v>#N/A</v>
      </c>
      <c r="BE741" s="466" t="e">
        <f t="array" aca="1" ref="BE741" ca="1">IF($B741=BE$85-1, BE$84, IF(AND($B741&gt;=BE$85, $B741&lt;=BE$86), BE$84*SUMPRODUCT(TRANSPOSE(BE$5:BE$81), Data_TR_USD!$B512:$BZ512, 1/OFFSET(Data_TR_USD!$B$467, BE$88, 0, 1, $B$82)), NA()))</f>
        <v>#N/A</v>
      </c>
      <c r="BF741" s="466" t="e">
        <f t="array" aca="1" ref="BF741" ca="1">IF($B741=BF$85-1, BF$84, IF(AND($B741&gt;=BF$85, $B741&lt;=BF$86), BF$84*SUMPRODUCT(TRANSPOSE(BF$5:BF$81), Data_TR_USD!$B512:$BZ512, 1/OFFSET(Data_TR_USD!$B$467, BF$88, 0, 1, $B$82)), NA()))</f>
        <v>#N/A</v>
      </c>
      <c r="BG741" s="466" t="e">
        <f t="array" aca="1" ref="BG741" ca="1">IF($B741=BG$85-1, BG$84, IF(AND($B741&gt;=BG$85, $B741&lt;=BG$86), BG$84*SUMPRODUCT(TRANSPOSE(BG$5:BG$81), Data_TR_USD!$B512:$BZ512, 1/OFFSET(Data_TR_USD!$B$467, BG$88, 0, 1, $B$82)), NA()))</f>
        <v>#N/A</v>
      </c>
      <c r="BH741" s="466" t="e">
        <f t="array" aca="1" ref="BH741" ca="1">IF($B741=BH$85-1, BH$84, IF(AND($B741&gt;=BH$85, $B741&lt;=BH$86), BH$84*SUMPRODUCT(TRANSPOSE(BH$5:BH$81), Data_TR_USD!$B512:$BZ512, 1/OFFSET(Data_TR_USD!$B$467, BH$88, 0, 1, $B$82)), NA()))</f>
        <v>#N/A</v>
      </c>
      <c r="BI741" s="466" t="e">
        <f t="array" aca="1" ref="BI741" ca="1">IF($B741=BI$85-1, BI$84, IF(AND($B741&gt;=BI$85, $B741&lt;=BI$86), BI$84*SUMPRODUCT(TRANSPOSE(BI$5:BI$81), Data_TR_USD!$B512:$BZ512, 1/OFFSET(Data_TR_USD!$B$467, BI$88, 0, 1, $B$82)), NA()))</f>
        <v>#N/A</v>
      </c>
      <c r="BJ741" s="466" t="e">
        <f t="array" aca="1" ref="BJ741" ca="1">IF($B741=BJ$85-1, BJ$84, IF(AND($B741&gt;=BJ$85, $B741&lt;=BJ$86), BJ$84*SUMPRODUCT(TRANSPOSE(BJ$5:BJ$81), Data_TR_USD!$B512:$BZ512, 1/OFFSET(Data_TR_USD!$B$467, BJ$88, 0, 1, $B$82)), NA()))</f>
        <v>#N/A</v>
      </c>
      <c r="BK741" s="466" t="e">
        <f t="array" aca="1" ref="BK741" ca="1">IF($B741=BK$85-1, BK$84, IF(AND($B741&gt;=BK$85, $B741&lt;=BK$86), BK$84*SUMPRODUCT(TRANSPOSE(BK$5:BK$81), Data_TR_USD!$B512:$BZ512, 1/OFFSET(Data_TR_USD!$B$467, BK$88, 0, 1, $B$82)), NA()))</f>
        <v>#N/A</v>
      </c>
      <c r="BL741" s="466" t="e">
        <f t="array" aca="1" ref="BL741" ca="1">IF($B741=BL$85-1, BL$84, IF(AND($B741&gt;=BL$85, $B741&lt;=BL$86), BL$84*SUMPRODUCT(TRANSPOSE(BL$5:BL$81), Data_TR_USD!$B512:$BZ512, 1/OFFSET(Data_TR_USD!$B$467, BL$88, 0, 1, $B$82)), NA()))</f>
        <v>#N/A</v>
      </c>
      <c r="BM741" s="466" t="e">
        <f t="array" aca="1" ref="BM741" ca="1">IF($B741=BM$85-1, BM$84, IF(AND($B741&gt;=BM$85, $B741&lt;=BM$86), BM$84*SUMPRODUCT(TRANSPOSE(BM$5:BM$81), Data_TR_USD!$B512:$BZ512, 1/OFFSET(Data_TR_USD!$B$467, BM$88, 0, 1, $B$82)), NA()))</f>
        <v>#N/A</v>
      </c>
      <c r="BN741" s="466" t="e">
        <f t="array" aca="1" ref="BN741" ca="1">IF($B741=BN$85-1, BN$84, IF(AND($B741&gt;=BN$85, $B741&lt;=BN$86), BN$84*SUMPRODUCT(TRANSPOSE(BN$5:BN$81), Data_TR_USD!$B512:$BZ512, 1/OFFSET(Data_TR_USD!$B$467, BN$88, 0, 1, $B$82)), NA()))</f>
        <v>#N/A</v>
      </c>
      <c r="BO741" s="466" t="e">
        <f t="array" aca="1" ref="BO741" ca="1">IF($B741=BO$85-1, BO$84, IF(AND($B741&gt;=BO$85, $B741&lt;=BO$86), BO$84*SUMPRODUCT(TRANSPOSE(BO$5:BO$81), Data_TR_USD!$B512:$BZ512, 1/OFFSET(Data_TR_USD!$B$467, BO$88, 0, 1, $B$82)), NA()))</f>
        <v>#N/A</v>
      </c>
      <c r="BP741" s="466" t="e">
        <f t="array" aca="1" ref="BP741" ca="1">IF($B741=BP$85-1, BP$84, IF(AND($B741&gt;=BP$85, $B741&lt;=BP$86), BP$84*SUMPRODUCT(TRANSPOSE(BP$5:BP$81), Data_TR_USD!$B512:$BZ512, 1/OFFSET(Data_TR_USD!$B$467, BP$88, 0, 1, $B$82)), NA()))</f>
        <v>#N/A</v>
      </c>
      <c r="BQ741" s="466" t="e">
        <f t="array" aca="1" ref="BQ741" ca="1">IF($B741=BQ$85-1, BQ$84, IF(AND($B741&gt;=BQ$85, $B741&lt;=BQ$86), BQ$84*SUMPRODUCT(TRANSPOSE(BQ$5:BQ$81), Data_TR_USD!$B512:$BZ512, 1/OFFSET(Data_TR_USD!$B$467, BQ$88, 0, 1, $B$82)), NA()))</f>
        <v>#N/A</v>
      </c>
      <c r="BR741" s="466" t="e">
        <f t="array" aca="1" ref="BR741" ca="1">IF($B741=BR$85-1, BR$84, IF(AND($B741&gt;=BR$85, $B741&lt;=BR$86), BR$84*SUMPRODUCT(TRANSPOSE(BR$5:BR$81), Data_TR_USD!$B512:$BZ512, 1/OFFSET(Data_TR_USD!$B$467, BR$88, 0, 1, $B$82)), NA()))</f>
        <v>#N/A</v>
      </c>
      <c r="BS741" s="466" t="e">
        <f t="array" aca="1" ref="BS741" ca="1">IF($B741=BS$85-1, BS$84, IF(AND($B741&gt;=BS$85, $B741&lt;=BS$86), BS$84*SUMPRODUCT(TRANSPOSE(BS$5:BS$81), Data_TR_USD!$B512:$BZ512, 1/OFFSET(Data_TR_USD!$B$467, BS$88, 0, 1, $B$82)), NA()))</f>
        <v>#N/A</v>
      </c>
    </row>
    <row r="742" spans="2:71">
      <c r="B742" s="48">
        <f t="shared" si="1087"/>
        <v>1916</v>
      </c>
      <c r="E742" s="52"/>
      <c r="M742" s="466" t="e">
        <f t="array" aca="1" ref="M742" ca="1">IF($B742=M$85-1, M$84, IF(AND($B742&gt;=M$85, $B742&lt;=M$86), M$84*SUMPRODUCT(TRANSPOSE(M$5:M$81), Data_TR_USD!$B513:$BZ513, 1/OFFSET(Data_TR_USD!$B$467, M$88, 0, 1, $B$82)), NA()))</f>
        <v>#N/A</v>
      </c>
      <c r="N742" s="466" t="e">
        <f t="array" aca="1" ref="N742" ca="1">IF($B742=N$85-1, N$84, IF(AND($B742&gt;=N$85, $B742&lt;=N$86), N$84*SUMPRODUCT(TRANSPOSE(N$5:N$81), Data_TR_USD!$B513:$BZ513, 1/OFFSET(Data_TR_USD!$B$467, N$88, 0, 1, $B$82)), NA()))</f>
        <v>#N/A</v>
      </c>
      <c r="X742" s="466" t="e">
        <f t="array" aca="1" ref="X742" ca="1">IF($B742=X$85-1, X$84, IF(AND($B742&gt;=X$85, $B742&lt;=X$86), X$84*SUMPRODUCT(TRANSPOSE(X$5:X$81), Data_TR_USD!$B513:$BZ513, 1/OFFSET(Data_TR_USD!$B$467, X$88, 0, 1, $B$82)), NA()))</f>
        <v>#N/A</v>
      </c>
      <c r="Y742" s="466" t="e">
        <f t="array" aca="1" ref="Y742" ca="1">IF($B742=Y$85-1, Y$84, IF(AND($B742&gt;=Y$85, $B742&lt;=Y$86), Y$84*SUMPRODUCT(TRANSPOSE(Y$5:Y$81), Data_TR_USD!$B513:$BZ513, 1/OFFSET(Data_TR_USD!$B$467, Y$88, 0, 1, $B$82)), NA()))</f>
        <v>#N/A</v>
      </c>
      <c r="AA742" s="466" t="e">
        <f t="array" aca="1" ref="AA742" ca="1">IF($B742=AA$85-1, AA$84, IF(AND($B742&gt;=AA$85, $B742&lt;=AA$86), AA$84*SUMPRODUCT(TRANSPOSE(AA$5:AA$81), Data_TR_USD!$B513:$BZ513, 1/OFFSET(Data_TR_USD!$B$467, AA$88, 0, 1, $B$82)), NA()))</f>
        <v>#N/A</v>
      </c>
      <c r="AB742" s="466" t="e">
        <f t="array" aca="1" ref="AB742" ca="1">IF($B742=AB$85-1, AB$84, IF(AND($B742&gt;=AB$85, $B742&lt;=AB$86), AB$84*SUMPRODUCT(TRANSPOSE(AB$5:AB$81), Data_TR_USD!$B513:$BZ513, 1/OFFSET(Data_TR_USD!$B$467, AB$88, 0, 1, $B$82)), NA()))</f>
        <v>#N/A</v>
      </c>
      <c r="AC742" s="466" t="e">
        <f t="array" aca="1" ref="AC742" ca="1">IF($B742=AC$85-1, AC$84, IF(AND($B742&gt;=AC$85, $B742&lt;=AC$86), AC$84*SUMPRODUCT(TRANSPOSE(AC$5:AC$81), Data_TR_USD!$B513:$BZ513, 1/OFFSET(Data_TR_USD!$B$467, AC$88, 0, 1, $B$82)), NA()))</f>
        <v>#N/A</v>
      </c>
      <c r="AD742" s="466" t="e">
        <f t="array" aca="1" ref="AD742" ca="1">IF($B742=AD$85-1, AD$84, IF(AND($B742&gt;=AD$85, $B742&lt;=AD$86), AD$84*SUMPRODUCT(TRANSPOSE(AD$5:AD$81), Data_TR_USD!$B513:$BZ513, 1/OFFSET(Data_TR_USD!$B$467, AD$88, 0, 1, $B$82)), NA()))</f>
        <v>#N/A</v>
      </c>
      <c r="AE742" s="466" t="e">
        <f t="array" aca="1" ref="AE742" ca="1">IF($B742=AE$85-1, AE$84, IF(AND($B742&gt;=AE$85, $B742&lt;=AE$86), AE$84*SUMPRODUCT(TRANSPOSE(AE$5:AE$81), Data_TR_USD!$B513:$BZ513, 1/OFFSET(Data_TR_USD!$B$467, AE$88, 0, 1, $B$82)), NA()))</f>
        <v>#N/A</v>
      </c>
      <c r="AG742" s="466" t="e">
        <f t="array" aca="1" ref="AG742" ca="1">IF($B742=AG$85-1, AG$84, IF(AND($B742&gt;=AG$85, $B742&lt;=AG$86), AG$84*SUMPRODUCT(TRANSPOSE(AG$5:AG$81), Data_TR_USD!$B513:$BZ513, 1/OFFSET(Data_TR_USD!$B$467, AG$88, 0, 1, $B$82)), NA()))</f>
        <v>#N/A</v>
      </c>
      <c r="AM742" s="466" t="e">
        <f t="array" aca="1" ref="AM742" ca="1">IF($B742=AM$85-1, AM$84, IF(AND($B742&gt;=AM$85, $B742&lt;=AM$86), AM$84*SUMPRODUCT(TRANSPOSE(AM$5:AM$81), Data_TR_USD!$B513:$BZ513, 1/OFFSET(Data_TR_USD!$B$467, AM$88, 0, 1, $B$82)), NA()))</f>
        <v>#N/A</v>
      </c>
      <c r="AN742" s="466" t="e">
        <f t="array" aca="1" ref="AN742" ca="1">IF($B742=AN$85-1, AN$84, IF(AND($B742&gt;=AN$85, $B742&lt;=AN$86), AN$84*SUMPRODUCT(TRANSPOSE(AN$5:AN$81), Data_TR_USD!$B513:$BZ513, 1/OFFSET(Data_TR_USD!$B$467, AN$88, 0, 1, $B$82)), NA()))</f>
        <v>#N/A</v>
      </c>
      <c r="AO742" s="466" t="e">
        <f t="array" aca="1" ref="AO742" ca="1">IF($B742=AO$85-1, AO$84, IF(AND($B742&gt;=AO$85, $B742&lt;=AO$86), AO$84*SUMPRODUCT(TRANSPOSE(AO$5:AO$81), Data_TR_USD!$B513:$BZ513, 1/OFFSET(Data_TR_USD!$B$467, AO$88, 0, 1, $B$82)), NA()))</f>
        <v>#N/A</v>
      </c>
      <c r="AP742" s="466" t="e">
        <f t="array" aca="1" ref="AP742" ca="1">IF($B742=AP$85-1, AP$84, IF(AND($B742&gt;=AP$85, $B742&lt;=AP$86), AP$84*SUMPRODUCT(TRANSPOSE(AP$5:AP$81), Data_TR_USD!$B513:$BZ513, 1/OFFSET(Data_TR_USD!$B$467, AP$88, 0, 1, $B$82)), NA()))</f>
        <v>#N/A</v>
      </c>
      <c r="AQ742" s="466" t="e">
        <f t="array" aca="1" ref="AQ742" ca="1">IF($B742=AQ$85-1, AQ$84, IF(AND($B742&gt;=AQ$85, $B742&lt;=AQ$86), AQ$84*SUMPRODUCT(TRANSPOSE(AQ$5:AQ$81), Data_TR_USD!$B513:$BZ513, 1/OFFSET(Data_TR_USD!$B$467, AQ$88, 0, 1, $B$82)), NA()))</f>
        <v>#N/A</v>
      </c>
      <c r="AS742" s="466" t="e">
        <f t="array" aca="1" ref="AS742" ca="1">IF($B742=AS$85-1, AS$84, IF(AND($B742&gt;=AS$85, $B742&lt;=AS$86), AS$84*SUMPRODUCT(TRANSPOSE(AS$5:AS$81), Data_TR_USD!$B513:$BZ513, 1/OFFSET(Data_TR_USD!$B$467, AS$88, 0, 1, $B$82)), NA()))</f>
        <v>#N/A</v>
      </c>
      <c r="AU742" s="466" t="e">
        <f t="array" aca="1" ref="AU742" ca="1">IF($B742=AU$85-1, AU$84, IF(AND($B742&gt;=AU$85, $B742&lt;=AU$86), AU$84*SUMPRODUCT(TRANSPOSE(AU$5:AU$81), Data_TR_USD!$B513:$BZ513, 1/OFFSET(Data_TR_USD!$B$467, AU$88, 0, 1, $B$82)), NA()))</f>
        <v>#N/A</v>
      </c>
      <c r="AV742" s="466" t="e">
        <f t="array" aca="1" ref="AV742" ca="1">IF($B742=AV$85-1, AV$84, IF(AND($B742&gt;=AV$85, $B742&lt;=AV$86), AV$84*SUMPRODUCT(TRANSPOSE(AV$5:AV$81), Data_TR_USD!$B513:$BZ513, 1/OFFSET(Data_TR_USD!$B$467, AV$88, 0, 1, $B$82)), NA()))</f>
        <v>#N/A</v>
      </c>
      <c r="AW742" s="466" t="e">
        <f t="array" aca="1" ref="AW742" ca="1">IF($B742=AW$85-1, AW$84, IF(AND($B742&gt;=AW$85, $B742&lt;=AW$86), AW$84*SUMPRODUCT(TRANSPOSE(AW$5:AW$81), Data_TR_USD!$B513:$BZ513, 1/OFFSET(Data_TR_USD!$B$467, AW$88, 0, 1, $B$82)), NA()))</f>
        <v>#N/A</v>
      </c>
      <c r="AX742" s="466" t="e">
        <f t="array" aca="1" ref="AX742" ca="1">IF($B742=AX$85-1, AX$84, IF(AND($B742&gt;=AX$85, $B742&lt;=AX$86), AX$84*SUMPRODUCT(TRANSPOSE(AX$5:AX$81), Data_TR_USD!$B513:$BZ513, 1/OFFSET(Data_TR_USD!$B$467, AX$88, 0, 1, $B$82)), NA()))</f>
        <v>#N/A</v>
      </c>
      <c r="AY742" s="466" t="e">
        <f t="array" aca="1" ref="AY742" ca="1">IF($B742=AY$85-1, AY$84, IF(AND($B742&gt;=AY$85, $B742&lt;=AY$86), AY$84*SUMPRODUCT(TRANSPOSE(AY$5:AY$81), Data_TR_USD!$B513:$BZ513, 1/OFFSET(Data_TR_USD!$B$467, AY$88, 0, 1, $B$82)), NA()))</f>
        <v>#N/A</v>
      </c>
      <c r="AZ742" s="466" t="e">
        <f t="array" aca="1" ref="AZ742" ca="1">IF($B742=AZ$85-1, AZ$84, IF(AND($B742&gt;=AZ$85, $B742&lt;=AZ$86), AZ$84*SUMPRODUCT(TRANSPOSE(AZ$5:AZ$81), Data_TR_USD!$B513:$BZ513, 1/OFFSET(Data_TR_USD!$B$467, AZ$88, 0, 1, $B$82)), NA()))</f>
        <v>#N/A</v>
      </c>
      <c r="BA742" s="466" t="e">
        <f t="array" aca="1" ref="BA742" ca="1">IF($B742=BA$85-1, BA$84, IF(AND($B742&gt;=BA$85, $B742&lt;=BA$86), BA$84*SUMPRODUCT(TRANSPOSE(BA$5:BA$81), Data_TR_USD!$B513:$BZ513, 1/OFFSET(Data_TR_USD!$B$467, BA$88, 0, 1, $B$82)), NA()))</f>
        <v>#N/A</v>
      </c>
      <c r="BB742" s="466" t="e">
        <f t="array" aca="1" ref="BB742" ca="1">IF($B742=BB$85-1, BB$84, IF(AND($B742&gt;=BB$85, $B742&lt;=BB$86), BB$84*SUMPRODUCT(TRANSPOSE(BB$5:BB$81), Data_TR_USD!$B513:$BZ513, 1/OFFSET(Data_TR_USD!$B$467, BB$88, 0, 1, $B$82)), NA()))</f>
        <v>#N/A</v>
      </c>
      <c r="BC742" s="466" t="e">
        <f t="array" aca="1" ref="BC742" ca="1">IF($B742=BC$85-1, BC$84, IF(AND($B742&gt;=BC$85, $B742&lt;=BC$86), BC$84*SUMPRODUCT(TRANSPOSE(BC$5:BC$81), Data_TR_USD!$B513:$BZ513, 1/OFFSET(Data_TR_USD!$B$467, BC$88, 0, 1, $B$82)), NA()))</f>
        <v>#N/A</v>
      </c>
      <c r="BD742" s="466" t="e">
        <f t="array" aca="1" ref="BD742" ca="1">IF($B742=BD$85-1, BD$84, IF(AND($B742&gt;=BD$85, $B742&lt;=BD$86), BD$84*SUMPRODUCT(TRANSPOSE(BD$5:BD$81), Data_TR_USD!$B513:$BZ513, 1/OFFSET(Data_TR_USD!$B$467, BD$88, 0, 1, $B$82)), NA()))</f>
        <v>#N/A</v>
      </c>
      <c r="BE742" s="466" t="e">
        <f t="array" aca="1" ref="BE742" ca="1">IF($B742=BE$85-1, BE$84, IF(AND($B742&gt;=BE$85, $B742&lt;=BE$86), BE$84*SUMPRODUCT(TRANSPOSE(BE$5:BE$81), Data_TR_USD!$B513:$BZ513, 1/OFFSET(Data_TR_USD!$B$467, BE$88, 0, 1, $B$82)), NA()))</f>
        <v>#N/A</v>
      </c>
      <c r="BF742" s="466" t="e">
        <f t="array" aca="1" ref="BF742" ca="1">IF($B742=BF$85-1, BF$84, IF(AND($B742&gt;=BF$85, $B742&lt;=BF$86), BF$84*SUMPRODUCT(TRANSPOSE(BF$5:BF$81), Data_TR_USD!$B513:$BZ513, 1/OFFSET(Data_TR_USD!$B$467, BF$88, 0, 1, $B$82)), NA()))</f>
        <v>#N/A</v>
      </c>
      <c r="BG742" s="466" t="e">
        <f t="array" aca="1" ref="BG742" ca="1">IF($B742=BG$85-1, BG$84, IF(AND($B742&gt;=BG$85, $B742&lt;=BG$86), BG$84*SUMPRODUCT(TRANSPOSE(BG$5:BG$81), Data_TR_USD!$B513:$BZ513, 1/OFFSET(Data_TR_USD!$B$467, BG$88, 0, 1, $B$82)), NA()))</f>
        <v>#N/A</v>
      </c>
      <c r="BH742" s="466" t="e">
        <f t="array" aca="1" ref="BH742" ca="1">IF($B742=BH$85-1, BH$84, IF(AND($B742&gt;=BH$85, $B742&lt;=BH$86), BH$84*SUMPRODUCT(TRANSPOSE(BH$5:BH$81), Data_TR_USD!$B513:$BZ513, 1/OFFSET(Data_TR_USD!$B$467, BH$88, 0, 1, $B$82)), NA()))</f>
        <v>#N/A</v>
      </c>
      <c r="BI742" s="466" t="e">
        <f t="array" aca="1" ref="BI742" ca="1">IF($B742=BI$85-1, BI$84, IF(AND($B742&gt;=BI$85, $B742&lt;=BI$86), BI$84*SUMPRODUCT(TRANSPOSE(BI$5:BI$81), Data_TR_USD!$B513:$BZ513, 1/OFFSET(Data_TR_USD!$B$467, BI$88, 0, 1, $B$82)), NA()))</f>
        <v>#N/A</v>
      </c>
      <c r="BJ742" s="466" t="e">
        <f t="array" aca="1" ref="BJ742" ca="1">IF($B742=BJ$85-1, BJ$84, IF(AND($B742&gt;=BJ$85, $B742&lt;=BJ$86), BJ$84*SUMPRODUCT(TRANSPOSE(BJ$5:BJ$81), Data_TR_USD!$B513:$BZ513, 1/OFFSET(Data_TR_USD!$B$467, BJ$88, 0, 1, $B$82)), NA()))</f>
        <v>#N/A</v>
      </c>
      <c r="BK742" s="466" t="e">
        <f t="array" aca="1" ref="BK742" ca="1">IF($B742=BK$85-1, BK$84, IF(AND($B742&gt;=BK$85, $B742&lt;=BK$86), BK$84*SUMPRODUCT(TRANSPOSE(BK$5:BK$81), Data_TR_USD!$B513:$BZ513, 1/OFFSET(Data_TR_USD!$B$467, BK$88, 0, 1, $B$82)), NA()))</f>
        <v>#N/A</v>
      </c>
      <c r="BL742" s="466" t="e">
        <f t="array" aca="1" ref="BL742" ca="1">IF($B742=BL$85-1, BL$84, IF(AND($B742&gt;=BL$85, $B742&lt;=BL$86), BL$84*SUMPRODUCT(TRANSPOSE(BL$5:BL$81), Data_TR_USD!$B513:$BZ513, 1/OFFSET(Data_TR_USD!$B$467, BL$88, 0, 1, $B$82)), NA()))</f>
        <v>#N/A</v>
      </c>
      <c r="BM742" s="466" t="e">
        <f t="array" aca="1" ref="BM742" ca="1">IF($B742=BM$85-1, BM$84, IF(AND($B742&gt;=BM$85, $B742&lt;=BM$86), BM$84*SUMPRODUCT(TRANSPOSE(BM$5:BM$81), Data_TR_USD!$B513:$BZ513, 1/OFFSET(Data_TR_USD!$B$467, BM$88, 0, 1, $B$82)), NA()))</f>
        <v>#N/A</v>
      </c>
      <c r="BN742" s="466" t="e">
        <f t="array" aca="1" ref="BN742" ca="1">IF($B742=BN$85-1, BN$84, IF(AND($B742&gt;=BN$85, $B742&lt;=BN$86), BN$84*SUMPRODUCT(TRANSPOSE(BN$5:BN$81), Data_TR_USD!$B513:$BZ513, 1/OFFSET(Data_TR_USD!$B$467, BN$88, 0, 1, $B$82)), NA()))</f>
        <v>#N/A</v>
      </c>
      <c r="BO742" s="466" t="e">
        <f t="array" aca="1" ref="BO742" ca="1">IF($B742=BO$85-1, BO$84, IF(AND($B742&gt;=BO$85, $B742&lt;=BO$86), BO$84*SUMPRODUCT(TRANSPOSE(BO$5:BO$81), Data_TR_USD!$B513:$BZ513, 1/OFFSET(Data_TR_USD!$B$467, BO$88, 0, 1, $B$82)), NA()))</f>
        <v>#N/A</v>
      </c>
      <c r="BP742" s="466" t="e">
        <f t="array" aca="1" ref="BP742" ca="1">IF($B742=BP$85-1, BP$84, IF(AND($B742&gt;=BP$85, $B742&lt;=BP$86), BP$84*SUMPRODUCT(TRANSPOSE(BP$5:BP$81), Data_TR_USD!$B513:$BZ513, 1/OFFSET(Data_TR_USD!$B$467, BP$88, 0, 1, $B$82)), NA()))</f>
        <v>#N/A</v>
      </c>
      <c r="BQ742" s="466" t="e">
        <f t="array" aca="1" ref="BQ742" ca="1">IF($B742=BQ$85-1, BQ$84, IF(AND($B742&gt;=BQ$85, $B742&lt;=BQ$86), BQ$84*SUMPRODUCT(TRANSPOSE(BQ$5:BQ$81), Data_TR_USD!$B513:$BZ513, 1/OFFSET(Data_TR_USD!$B$467, BQ$88, 0, 1, $B$82)), NA()))</f>
        <v>#N/A</v>
      </c>
      <c r="BR742" s="466" t="e">
        <f t="array" aca="1" ref="BR742" ca="1">IF($B742=BR$85-1, BR$84, IF(AND($B742&gt;=BR$85, $B742&lt;=BR$86), BR$84*SUMPRODUCT(TRANSPOSE(BR$5:BR$81), Data_TR_USD!$B513:$BZ513, 1/OFFSET(Data_TR_USD!$B$467, BR$88, 0, 1, $B$82)), NA()))</f>
        <v>#N/A</v>
      </c>
      <c r="BS742" s="466" t="e">
        <f t="array" aca="1" ref="BS742" ca="1">IF($B742=BS$85-1, BS$84, IF(AND($B742&gt;=BS$85, $B742&lt;=BS$86), BS$84*SUMPRODUCT(TRANSPOSE(BS$5:BS$81), Data_TR_USD!$B513:$BZ513, 1/OFFSET(Data_TR_USD!$B$467, BS$88, 0, 1, $B$82)), NA()))</f>
        <v>#N/A</v>
      </c>
    </row>
    <row r="743" spans="2:71">
      <c r="B743" s="48">
        <f t="shared" si="1087"/>
        <v>1917</v>
      </c>
      <c r="E743" s="52"/>
      <c r="M743" s="466" t="e">
        <f t="array" aca="1" ref="M743" ca="1">IF($B743=M$85-1, M$84, IF(AND($B743&gt;=M$85, $B743&lt;=M$86), M$84*SUMPRODUCT(TRANSPOSE(M$5:M$81), Data_TR_USD!$B514:$BZ514, 1/OFFSET(Data_TR_USD!$B$467, M$88, 0, 1, $B$82)), NA()))</f>
        <v>#N/A</v>
      </c>
      <c r="N743" s="466" t="e">
        <f t="array" aca="1" ref="N743" ca="1">IF($B743=N$85-1, N$84, IF(AND($B743&gt;=N$85, $B743&lt;=N$86), N$84*SUMPRODUCT(TRANSPOSE(N$5:N$81), Data_TR_USD!$B514:$BZ514, 1/OFFSET(Data_TR_USD!$B$467, N$88, 0, 1, $B$82)), NA()))</f>
        <v>#N/A</v>
      </c>
      <c r="X743" s="466" t="e">
        <f t="array" aca="1" ref="X743" ca="1">IF($B743=X$85-1, X$84, IF(AND($B743&gt;=X$85, $B743&lt;=X$86), X$84*SUMPRODUCT(TRANSPOSE(X$5:X$81), Data_TR_USD!$B514:$BZ514, 1/OFFSET(Data_TR_USD!$B$467, X$88, 0, 1, $B$82)), NA()))</f>
        <v>#N/A</v>
      </c>
      <c r="Y743" s="466" t="e">
        <f t="array" aca="1" ref="Y743" ca="1">IF($B743=Y$85-1, Y$84, IF(AND($B743&gt;=Y$85, $B743&lt;=Y$86), Y$84*SUMPRODUCT(TRANSPOSE(Y$5:Y$81), Data_TR_USD!$B514:$BZ514, 1/OFFSET(Data_TR_USD!$B$467, Y$88, 0, 1, $B$82)), NA()))</f>
        <v>#N/A</v>
      </c>
      <c r="AA743" s="466" t="e">
        <f t="array" aca="1" ref="AA743" ca="1">IF($B743=AA$85-1, AA$84, IF(AND($B743&gt;=AA$85, $B743&lt;=AA$86), AA$84*SUMPRODUCT(TRANSPOSE(AA$5:AA$81), Data_TR_USD!$B514:$BZ514, 1/OFFSET(Data_TR_USD!$B$467, AA$88, 0, 1, $B$82)), NA()))</f>
        <v>#N/A</v>
      </c>
      <c r="AB743" s="466" t="e">
        <f t="array" aca="1" ref="AB743" ca="1">IF($B743=AB$85-1, AB$84, IF(AND($B743&gt;=AB$85, $B743&lt;=AB$86), AB$84*SUMPRODUCT(TRANSPOSE(AB$5:AB$81), Data_TR_USD!$B514:$BZ514, 1/OFFSET(Data_TR_USD!$B$467, AB$88, 0, 1, $B$82)), NA()))</f>
        <v>#N/A</v>
      </c>
      <c r="AC743" s="466" t="e">
        <f t="array" aca="1" ref="AC743" ca="1">IF($B743=AC$85-1, AC$84, IF(AND($B743&gt;=AC$85, $B743&lt;=AC$86), AC$84*SUMPRODUCT(TRANSPOSE(AC$5:AC$81), Data_TR_USD!$B514:$BZ514, 1/OFFSET(Data_TR_USD!$B$467, AC$88, 0, 1, $B$82)), NA()))</f>
        <v>#N/A</v>
      </c>
      <c r="AD743" s="466" t="e">
        <f t="array" aca="1" ref="AD743" ca="1">IF($B743=AD$85-1, AD$84, IF(AND($B743&gt;=AD$85, $B743&lt;=AD$86), AD$84*SUMPRODUCT(TRANSPOSE(AD$5:AD$81), Data_TR_USD!$B514:$BZ514, 1/OFFSET(Data_TR_USD!$B$467, AD$88, 0, 1, $B$82)), NA()))</f>
        <v>#N/A</v>
      </c>
      <c r="AE743" s="466" t="e">
        <f t="array" aca="1" ref="AE743" ca="1">IF($B743=AE$85-1, AE$84, IF(AND($B743&gt;=AE$85, $B743&lt;=AE$86), AE$84*SUMPRODUCT(TRANSPOSE(AE$5:AE$81), Data_TR_USD!$B514:$BZ514, 1/OFFSET(Data_TR_USD!$B$467, AE$88, 0, 1, $B$82)), NA()))</f>
        <v>#N/A</v>
      </c>
      <c r="AG743" s="466" t="e">
        <f t="array" aca="1" ref="AG743" ca="1">IF($B743=AG$85-1, AG$84, IF(AND($B743&gt;=AG$85, $B743&lt;=AG$86), AG$84*SUMPRODUCT(TRANSPOSE(AG$5:AG$81), Data_TR_USD!$B514:$BZ514, 1/OFFSET(Data_TR_USD!$B$467, AG$88, 0, 1, $B$82)), NA()))</f>
        <v>#N/A</v>
      </c>
      <c r="AM743" s="466" t="e">
        <f t="array" aca="1" ref="AM743" ca="1">IF($B743=AM$85-1, AM$84, IF(AND($B743&gt;=AM$85, $B743&lt;=AM$86), AM$84*SUMPRODUCT(TRANSPOSE(AM$5:AM$81), Data_TR_USD!$B514:$BZ514, 1/OFFSET(Data_TR_USD!$B$467, AM$88, 0, 1, $B$82)), NA()))</f>
        <v>#N/A</v>
      </c>
      <c r="AN743" s="466" t="e">
        <f t="array" aca="1" ref="AN743" ca="1">IF($B743=AN$85-1, AN$84, IF(AND($B743&gt;=AN$85, $B743&lt;=AN$86), AN$84*SUMPRODUCT(TRANSPOSE(AN$5:AN$81), Data_TR_USD!$B514:$BZ514, 1/OFFSET(Data_TR_USD!$B$467, AN$88, 0, 1, $B$82)), NA()))</f>
        <v>#N/A</v>
      </c>
      <c r="AO743" s="466" t="e">
        <f t="array" aca="1" ref="AO743" ca="1">IF($B743=AO$85-1, AO$84, IF(AND($B743&gt;=AO$85, $B743&lt;=AO$86), AO$84*SUMPRODUCT(TRANSPOSE(AO$5:AO$81), Data_TR_USD!$B514:$BZ514, 1/OFFSET(Data_TR_USD!$B$467, AO$88, 0, 1, $B$82)), NA()))</f>
        <v>#N/A</v>
      </c>
      <c r="AP743" s="466" t="e">
        <f t="array" aca="1" ref="AP743" ca="1">IF($B743=AP$85-1, AP$84, IF(AND($B743&gt;=AP$85, $B743&lt;=AP$86), AP$84*SUMPRODUCT(TRANSPOSE(AP$5:AP$81), Data_TR_USD!$B514:$BZ514, 1/OFFSET(Data_TR_USD!$B$467, AP$88, 0, 1, $B$82)), NA()))</f>
        <v>#N/A</v>
      </c>
      <c r="AQ743" s="466" t="e">
        <f t="array" aca="1" ref="AQ743" ca="1">IF($B743=AQ$85-1, AQ$84, IF(AND($B743&gt;=AQ$85, $B743&lt;=AQ$86), AQ$84*SUMPRODUCT(TRANSPOSE(AQ$5:AQ$81), Data_TR_USD!$B514:$BZ514, 1/OFFSET(Data_TR_USD!$B$467, AQ$88, 0, 1, $B$82)), NA()))</f>
        <v>#N/A</v>
      </c>
      <c r="AS743" s="466" t="e">
        <f t="array" aca="1" ref="AS743" ca="1">IF($B743=AS$85-1, AS$84, IF(AND($B743&gt;=AS$85, $B743&lt;=AS$86), AS$84*SUMPRODUCT(TRANSPOSE(AS$5:AS$81), Data_TR_USD!$B514:$BZ514, 1/OFFSET(Data_TR_USD!$B$467, AS$88, 0, 1, $B$82)), NA()))</f>
        <v>#N/A</v>
      </c>
      <c r="AU743" s="466" t="e">
        <f t="array" aca="1" ref="AU743" ca="1">IF($B743=AU$85-1, AU$84, IF(AND($B743&gt;=AU$85, $B743&lt;=AU$86), AU$84*SUMPRODUCT(TRANSPOSE(AU$5:AU$81), Data_TR_USD!$B514:$BZ514, 1/OFFSET(Data_TR_USD!$B$467, AU$88, 0, 1, $B$82)), NA()))</f>
        <v>#N/A</v>
      </c>
      <c r="AV743" s="466" t="e">
        <f t="array" aca="1" ref="AV743" ca="1">IF($B743=AV$85-1, AV$84, IF(AND($B743&gt;=AV$85, $B743&lt;=AV$86), AV$84*SUMPRODUCT(TRANSPOSE(AV$5:AV$81), Data_TR_USD!$B514:$BZ514, 1/OFFSET(Data_TR_USD!$B$467, AV$88, 0, 1, $B$82)), NA()))</f>
        <v>#N/A</v>
      </c>
      <c r="AW743" s="466" t="e">
        <f t="array" aca="1" ref="AW743" ca="1">IF($B743=AW$85-1, AW$84, IF(AND($B743&gt;=AW$85, $B743&lt;=AW$86), AW$84*SUMPRODUCT(TRANSPOSE(AW$5:AW$81), Data_TR_USD!$B514:$BZ514, 1/OFFSET(Data_TR_USD!$B$467, AW$88, 0, 1, $B$82)), NA()))</f>
        <v>#N/A</v>
      </c>
      <c r="AX743" s="466" t="e">
        <f t="array" aca="1" ref="AX743" ca="1">IF($B743=AX$85-1, AX$84, IF(AND($B743&gt;=AX$85, $B743&lt;=AX$86), AX$84*SUMPRODUCT(TRANSPOSE(AX$5:AX$81), Data_TR_USD!$B514:$BZ514, 1/OFFSET(Data_TR_USD!$B$467, AX$88, 0, 1, $B$82)), NA()))</f>
        <v>#N/A</v>
      </c>
      <c r="AY743" s="466" t="e">
        <f t="array" aca="1" ref="AY743" ca="1">IF($B743=AY$85-1, AY$84, IF(AND($B743&gt;=AY$85, $B743&lt;=AY$86), AY$84*SUMPRODUCT(TRANSPOSE(AY$5:AY$81), Data_TR_USD!$B514:$BZ514, 1/OFFSET(Data_TR_USD!$B$467, AY$88, 0, 1, $B$82)), NA()))</f>
        <v>#N/A</v>
      </c>
      <c r="AZ743" s="466" t="e">
        <f t="array" aca="1" ref="AZ743" ca="1">IF($B743=AZ$85-1, AZ$84, IF(AND($B743&gt;=AZ$85, $B743&lt;=AZ$86), AZ$84*SUMPRODUCT(TRANSPOSE(AZ$5:AZ$81), Data_TR_USD!$B514:$BZ514, 1/OFFSET(Data_TR_USD!$B$467, AZ$88, 0, 1, $B$82)), NA()))</f>
        <v>#N/A</v>
      </c>
      <c r="BA743" s="466" t="e">
        <f t="array" aca="1" ref="BA743" ca="1">IF($B743=BA$85-1, BA$84, IF(AND($B743&gt;=BA$85, $B743&lt;=BA$86), BA$84*SUMPRODUCT(TRANSPOSE(BA$5:BA$81), Data_TR_USD!$B514:$BZ514, 1/OFFSET(Data_TR_USD!$B$467, BA$88, 0, 1, $B$82)), NA()))</f>
        <v>#N/A</v>
      </c>
      <c r="BB743" s="466" t="e">
        <f t="array" aca="1" ref="BB743" ca="1">IF($B743=BB$85-1, BB$84, IF(AND($B743&gt;=BB$85, $B743&lt;=BB$86), BB$84*SUMPRODUCT(TRANSPOSE(BB$5:BB$81), Data_TR_USD!$B514:$BZ514, 1/OFFSET(Data_TR_USD!$B$467, BB$88, 0, 1, $B$82)), NA()))</f>
        <v>#N/A</v>
      </c>
      <c r="BC743" s="466" t="e">
        <f t="array" aca="1" ref="BC743" ca="1">IF($B743=BC$85-1, BC$84, IF(AND($B743&gt;=BC$85, $B743&lt;=BC$86), BC$84*SUMPRODUCT(TRANSPOSE(BC$5:BC$81), Data_TR_USD!$B514:$BZ514, 1/OFFSET(Data_TR_USD!$B$467, BC$88, 0, 1, $B$82)), NA()))</f>
        <v>#N/A</v>
      </c>
      <c r="BD743" s="466" t="e">
        <f t="array" aca="1" ref="BD743" ca="1">IF($B743=BD$85-1, BD$84, IF(AND($B743&gt;=BD$85, $B743&lt;=BD$86), BD$84*SUMPRODUCT(TRANSPOSE(BD$5:BD$81), Data_TR_USD!$B514:$BZ514, 1/OFFSET(Data_TR_USD!$B$467, BD$88, 0, 1, $B$82)), NA()))</f>
        <v>#N/A</v>
      </c>
      <c r="BE743" s="466" t="e">
        <f t="array" aca="1" ref="BE743" ca="1">IF($B743=BE$85-1, BE$84, IF(AND($B743&gt;=BE$85, $B743&lt;=BE$86), BE$84*SUMPRODUCT(TRANSPOSE(BE$5:BE$81), Data_TR_USD!$B514:$BZ514, 1/OFFSET(Data_TR_USD!$B$467, BE$88, 0, 1, $B$82)), NA()))</f>
        <v>#N/A</v>
      </c>
      <c r="BF743" s="466" t="e">
        <f t="array" aca="1" ref="BF743" ca="1">IF($B743=BF$85-1, BF$84, IF(AND($B743&gt;=BF$85, $B743&lt;=BF$86), BF$84*SUMPRODUCT(TRANSPOSE(BF$5:BF$81), Data_TR_USD!$B514:$BZ514, 1/OFFSET(Data_TR_USD!$B$467, BF$88, 0, 1, $B$82)), NA()))</f>
        <v>#N/A</v>
      </c>
      <c r="BG743" s="466" t="e">
        <f t="array" aca="1" ref="BG743" ca="1">IF($B743=BG$85-1, BG$84, IF(AND($B743&gt;=BG$85, $B743&lt;=BG$86), BG$84*SUMPRODUCT(TRANSPOSE(BG$5:BG$81), Data_TR_USD!$B514:$BZ514, 1/OFFSET(Data_TR_USD!$B$467, BG$88, 0, 1, $B$82)), NA()))</f>
        <v>#N/A</v>
      </c>
      <c r="BH743" s="466" t="e">
        <f t="array" aca="1" ref="BH743" ca="1">IF($B743=BH$85-1, BH$84, IF(AND($B743&gt;=BH$85, $B743&lt;=BH$86), BH$84*SUMPRODUCT(TRANSPOSE(BH$5:BH$81), Data_TR_USD!$B514:$BZ514, 1/OFFSET(Data_TR_USD!$B$467, BH$88, 0, 1, $B$82)), NA()))</f>
        <v>#N/A</v>
      </c>
      <c r="BI743" s="466" t="e">
        <f t="array" aca="1" ref="BI743" ca="1">IF($B743=BI$85-1, BI$84, IF(AND($B743&gt;=BI$85, $B743&lt;=BI$86), BI$84*SUMPRODUCT(TRANSPOSE(BI$5:BI$81), Data_TR_USD!$B514:$BZ514, 1/OFFSET(Data_TR_USD!$B$467, BI$88, 0, 1, $B$82)), NA()))</f>
        <v>#N/A</v>
      </c>
      <c r="BJ743" s="466" t="e">
        <f t="array" aca="1" ref="BJ743" ca="1">IF($B743=BJ$85-1, BJ$84, IF(AND($B743&gt;=BJ$85, $B743&lt;=BJ$86), BJ$84*SUMPRODUCT(TRANSPOSE(BJ$5:BJ$81), Data_TR_USD!$B514:$BZ514, 1/OFFSET(Data_TR_USD!$B$467, BJ$88, 0, 1, $B$82)), NA()))</f>
        <v>#N/A</v>
      </c>
      <c r="BK743" s="466" t="e">
        <f t="array" aca="1" ref="BK743" ca="1">IF($B743=BK$85-1, BK$84, IF(AND($B743&gt;=BK$85, $B743&lt;=BK$86), BK$84*SUMPRODUCT(TRANSPOSE(BK$5:BK$81), Data_TR_USD!$B514:$BZ514, 1/OFFSET(Data_TR_USD!$B$467, BK$88, 0, 1, $B$82)), NA()))</f>
        <v>#N/A</v>
      </c>
      <c r="BL743" s="466" t="e">
        <f t="array" aca="1" ref="BL743" ca="1">IF($B743=BL$85-1, BL$84, IF(AND($B743&gt;=BL$85, $B743&lt;=BL$86), BL$84*SUMPRODUCT(TRANSPOSE(BL$5:BL$81), Data_TR_USD!$B514:$BZ514, 1/OFFSET(Data_TR_USD!$B$467, BL$88, 0, 1, $B$82)), NA()))</f>
        <v>#N/A</v>
      </c>
      <c r="BM743" s="466" t="e">
        <f t="array" aca="1" ref="BM743" ca="1">IF($B743=BM$85-1, BM$84, IF(AND($B743&gt;=BM$85, $B743&lt;=BM$86), BM$84*SUMPRODUCT(TRANSPOSE(BM$5:BM$81), Data_TR_USD!$B514:$BZ514, 1/OFFSET(Data_TR_USD!$B$467, BM$88, 0, 1, $B$82)), NA()))</f>
        <v>#N/A</v>
      </c>
      <c r="BN743" s="466" t="e">
        <f t="array" aca="1" ref="BN743" ca="1">IF($B743=BN$85-1, BN$84, IF(AND($B743&gt;=BN$85, $B743&lt;=BN$86), BN$84*SUMPRODUCT(TRANSPOSE(BN$5:BN$81), Data_TR_USD!$B514:$BZ514, 1/OFFSET(Data_TR_USD!$B$467, BN$88, 0, 1, $B$82)), NA()))</f>
        <v>#N/A</v>
      </c>
      <c r="BO743" s="466" t="e">
        <f t="array" aca="1" ref="BO743" ca="1">IF($B743=BO$85-1, BO$84, IF(AND($B743&gt;=BO$85, $B743&lt;=BO$86), BO$84*SUMPRODUCT(TRANSPOSE(BO$5:BO$81), Data_TR_USD!$B514:$BZ514, 1/OFFSET(Data_TR_USD!$B$467, BO$88, 0, 1, $B$82)), NA()))</f>
        <v>#N/A</v>
      </c>
      <c r="BP743" s="466" t="e">
        <f t="array" aca="1" ref="BP743" ca="1">IF($B743=BP$85-1, BP$84, IF(AND($B743&gt;=BP$85, $B743&lt;=BP$86), BP$84*SUMPRODUCT(TRANSPOSE(BP$5:BP$81), Data_TR_USD!$B514:$BZ514, 1/OFFSET(Data_TR_USD!$B$467, BP$88, 0, 1, $B$82)), NA()))</f>
        <v>#N/A</v>
      </c>
      <c r="BQ743" s="466" t="e">
        <f t="array" aca="1" ref="BQ743" ca="1">IF($B743=BQ$85-1, BQ$84, IF(AND($B743&gt;=BQ$85, $B743&lt;=BQ$86), BQ$84*SUMPRODUCT(TRANSPOSE(BQ$5:BQ$81), Data_TR_USD!$B514:$BZ514, 1/OFFSET(Data_TR_USD!$B$467, BQ$88, 0, 1, $B$82)), NA()))</f>
        <v>#N/A</v>
      </c>
      <c r="BR743" s="466" t="e">
        <f t="array" aca="1" ref="BR743" ca="1">IF($B743=BR$85-1, BR$84, IF(AND($B743&gt;=BR$85, $B743&lt;=BR$86), BR$84*SUMPRODUCT(TRANSPOSE(BR$5:BR$81), Data_TR_USD!$B514:$BZ514, 1/OFFSET(Data_TR_USD!$B$467, BR$88, 0, 1, $B$82)), NA()))</f>
        <v>#N/A</v>
      </c>
      <c r="BS743" s="466" t="e">
        <f t="array" aca="1" ref="BS743" ca="1">IF($B743=BS$85-1, BS$84, IF(AND($B743&gt;=BS$85, $B743&lt;=BS$86), BS$84*SUMPRODUCT(TRANSPOSE(BS$5:BS$81), Data_TR_USD!$B514:$BZ514, 1/OFFSET(Data_TR_USD!$B$467, BS$88, 0, 1, $B$82)), NA()))</f>
        <v>#N/A</v>
      </c>
    </row>
    <row r="744" spans="2:71">
      <c r="B744" s="48">
        <f t="shared" si="1087"/>
        <v>1918</v>
      </c>
      <c r="E744" s="52"/>
      <c r="M744" s="466" t="e">
        <f t="array" aca="1" ref="M744" ca="1">IF($B744=M$85-1, M$84, IF(AND($B744&gt;=M$85, $B744&lt;=M$86), M$84*SUMPRODUCT(TRANSPOSE(M$5:M$81), Data_TR_USD!$B515:$BZ515, 1/OFFSET(Data_TR_USD!$B$467, M$88, 0, 1, $B$82)), NA()))</f>
        <v>#N/A</v>
      </c>
      <c r="N744" s="466" t="e">
        <f t="array" aca="1" ref="N744" ca="1">IF($B744=N$85-1, N$84, IF(AND($B744&gt;=N$85, $B744&lt;=N$86), N$84*SUMPRODUCT(TRANSPOSE(N$5:N$81), Data_TR_USD!$B515:$BZ515, 1/OFFSET(Data_TR_USD!$B$467, N$88, 0, 1, $B$82)), NA()))</f>
        <v>#N/A</v>
      </c>
      <c r="X744" s="466" t="e">
        <f t="array" aca="1" ref="X744" ca="1">IF($B744=X$85-1, X$84, IF(AND($B744&gt;=X$85, $B744&lt;=X$86), X$84*SUMPRODUCT(TRANSPOSE(X$5:X$81), Data_TR_USD!$B515:$BZ515, 1/OFFSET(Data_TR_USD!$B$467, X$88, 0, 1, $B$82)), NA()))</f>
        <v>#N/A</v>
      </c>
      <c r="Y744" s="466" t="e">
        <f t="array" aca="1" ref="Y744" ca="1">IF($B744=Y$85-1, Y$84, IF(AND($B744&gt;=Y$85, $B744&lt;=Y$86), Y$84*SUMPRODUCT(TRANSPOSE(Y$5:Y$81), Data_TR_USD!$B515:$BZ515, 1/OFFSET(Data_TR_USD!$B$467, Y$88, 0, 1, $B$82)), NA()))</f>
        <v>#N/A</v>
      </c>
      <c r="AA744" s="466" t="e">
        <f t="array" aca="1" ref="AA744" ca="1">IF($B744=AA$85-1, AA$84, IF(AND($B744&gt;=AA$85, $B744&lt;=AA$86), AA$84*SUMPRODUCT(TRANSPOSE(AA$5:AA$81), Data_TR_USD!$B515:$BZ515, 1/OFFSET(Data_TR_USD!$B$467, AA$88, 0, 1, $B$82)), NA()))</f>
        <v>#N/A</v>
      </c>
      <c r="AB744" s="466" t="e">
        <f t="array" aca="1" ref="AB744" ca="1">IF($B744=AB$85-1, AB$84, IF(AND($B744&gt;=AB$85, $B744&lt;=AB$86), AB$84*SUMPRODUCT(TRANSPOSE(AB$5:AB$81), Data_TR_USD!$B515:$BZ515, 1/OFFSET(Data_TR_USD!$B$467, AB$88, 0, 1, $B$82)), NA()))</f>
        <v>#N/A</v>
      </c>
      <c r="AC744" s="466" t="e">
        <f t="array" aca="1" ref="AC744" ca="1">IF($B744=AC$85-1, AC$84, IF(AND($B744&gt;=AC$85, $B744&lt;=AC$86), AC$84*SUMPRODUCT(TRANSPOSE(AC$5:AC$81), Data_TR_USD!$B515:$BZ515, 1/OFFSET(Data_TR_USD!$B$467, AC$88, 0, 1, $B$82)), NA()))</f>
        <v>#N/A</v>
      </c>
      <c r="AD744" s="466" t="e">
        <f t="array" aca="1" ref="AD744" ca="1">IF($B744=AD$85-1, AD$84, IF(AND($B744&gt;=AD$85, $B744&lt;=AD$86), AD$84*SUMPRODUCT(TRANSPOSE(AD$5:AD$81), Data_TR_USD!$B515:$BZ515, 1/OFFSET(Data_TR_USD!$B$467, AD$88, 0, 1, $B$82)), NA()))</f>
        <v>#N/A</v>
      </c>
      <c r="AE744" s="466" t="e">
        <f t="array" aca="1" ref="AE744" ca="1">IF($B744=AE$85-1, AE$84, IF(AND($B744&gt;=AE$85, $B744&lt;=AE$86), AE$84*SUMPRODUCT(TRANSPOSE(AE$5:AE$81), Data_TR_USD!$B515:$BZ515, 1/OFFSET(Data_TR_USD!$B$467, AE$88, 0, 1, $B$82)), NA()))</f>
        <v>#N/A</v>
      </c>
      <c r="AG744" s="466" t="e">
        <f t="array" aca="1" ref="AG744" ca="1">IF($B744=AG$85-1, AG$84, IF(AND($B744&gt;=AG$85, $B744&lt;=AG$86), AG$84*SUMPRODUCT(TRANSPOSE(AG$5:AG$81), Data_TR_USD!$B515:$BZ515, 1/OFFSET(Data_TR_USD!$B$467, AG$88, 0, 1, $B$82)), NA()))</f>
        <v>#N/A</v>
      </c>
      <c r="AM744" s="466" t="e">
        <f t="array" aca="1" ref="AM744" ca="1">IF($B744=AM$85-1, AM$84, IF(AND($B744&gt;=AM$85, $B744&lt;=AM$86), AM$84*SUMPRODUCT(TRANSPOSE(AM$5:AM$81), Data_TR_USD!$B515:$BZ515, 1/OFFSET(Data_TR_USD!$B$467, AM$88, 0, 1, $B$82)), NA()))</f>
        <v>#N/A</v>
      </c>
      <c r="AN744" s="466" t="e">
        <f t="array" aca="1" ref="AN744" ca="1">IF($B744=AN$85-1, AN$84, IF(AND($B744&gt;=AN$85, $B744&lt;=AN$86), AN$84*SUMPRODUCT(TRANSPOSE(AN$5:AN$81), Data_TR_USD!$B515:$BZ515, 1/OFFSET(Data_TR_USD!$B$467, AN$88, 0, 1, $B$82)), NA()))</f>
        <v>#N/A</v>
      </c>
      <c r="AO744" s="466" t="e">
        <f t="array" aca="1" ref="AO744" ca="1">IF($B744=AO$85-1, AO$84, IF(AND($B744&gt;=AO$85, $B744&lt;=AO$86), AO$84*SUMPRODUCT(TRANSPOSE(AO$5:AO$81), Data_TR_USD!$B515:$BZ515, 1/OFFSET(Data_TR_USD!$B$467, AO$88, 0, 1, $B$82)), NA()))</f>
        <v>#N/A</v>
      </c>
      <c r="AP744" s="466" t="e">
        <f t="array" aca="1" ref="AP744" ca="1">IF($B744=AP$85-1, AP$84, IF(AND($B744&gt;=AP$85, $B744&lt;=AP$86), AP$84*SUMPRODUCT(TRANSPOSE(AP$5:AP$81), Data_TR_USD!$B515:$BZ515, 1/OFFSET(Data_TR_USD!$B$467, AP$88, 0, 1, $B$82)), NA()))</f>
        <v>#N/A</v>
      </c>
      <c r="AQ744" s="466" t="e">
        <f t="array" aca="1" ref="AQ744" ca="1">IF($B744=AQ$85-1, AQ$84, IF(AND($B744&gt;=AQ$85, $B744&lt;=AQ$86), AQ$84*SUMPRODUCT(TRANSPOSE(AQ$5:AQ$81), Data_TR_USD!$B515:$BZ515, 1/OFFSET(Data_TR_USD!$B$467, AQ$88, 0, 1, $B$82)), NA()))</f>
        <v>#N/A</v>
      </c>
      <c r="AS744" s="466" t="e">
        <f t="array" aca="1" ref="AS744" ca="1">IF($B744=AS$85-1, AS$84, IF(AND($B744&gt;=AS$85, $B744&lt;=AS$86), AS$84*SUMPRODUCT(TRANSPOSE(AS$5:AS$81), Data_TR_USD!$B515:$BZ515, 1/OFFSET(Data_TR_USD!$B$467, AS$88, 0, 1, $B$82)), NA()))</f>
        <v>#N/A</v>
      </c>
      <c r="AU744" s="466" t="e">
        <f t="array" aca="1" ref="AU744" ca="1">IF($B744=AU$85-1, AU$84, IF(AND($B744&gt;=AU$85, $B744&lt;=AU$86), AU$84*SUMPRODUCT(TRANSPOSE(AU$5:AU$81), Data_TR_USD!$B515:$BZ515, 1/OFFSET(Data_TR_USD!$B$467, AU$88, 0, 1, $B$82)), NA()))</f>
        <v>#N/A</v>
      </c>
      <c r="AV744" s="466" t="e">
        <f t="array" aca="1" ref="AV744" ca="1">IF($B744=AV$85-1, AV$84, IF(AND($B744&gt;=AV$85, $B744&lt;=AV$86), AV$84*SUMPRODUCT(TRANSPOSE(AV$5:AV$81), Data_TR_USD!$B515:$BZ515, 1/OFFSET(Data_TR_USD!$B$467, AV$88, 0, 1, $B$82)), NA()))</f>
        <v>#N/A</v>
      </c>
      <c r="AW744" s="466" t="e">
        <f t="array" aca="1" ref="AW744" ca="1">IF($B744=AW$85-1, AW$84, IF(AND($B744&gt;=AW$85, $B744&lt;=AW$86), AW$84*SUMPRODUCT(TRANSPOSE(AW$5:AW$81), Data_TR_USD!$B515:$BZ515, 1/OFFSET(Data_TR_USD!$B$467, AW$88, 0, 1, $B$82)), NA()))</f>
        <v>#N/A</v>
      </c>
      <c r="AX744" s="466" t="e">
        <f t="array" aca="1" ref="AX744" ca="1">IF($B744=AX$85-1, AX$84, IF(AND($B744&gt;=AX$85, $B744&lt;=AX$86), AX$84*SUMPRODUCT(TRANSPOSE(AX$5:AX$81), Data_TR_USD!$B515:$BZ515, 1/OFFSET(Data_TR_USD!$B$467, AX$88, 0, 1, $B$82)), NA()))</f>
        <v>#N/A</v>
      </c>
      <c r="AY744" s="466" t="e">
        <f t="array" aca="1" ref="AY744" ca="1">IF($B744=AY$85-1, AY$84, IF(AND($B744&gt;=AY$85, $B744&lt;=AY$86), AY$84*SUMPRODUCT(TRANSPOSE(AY$5:AY$81), Data_TR_USD!$B515:$BZ515, 1/OFFSET(Data_TR_USD!$B$467, AY$88, 0, 1, $B$82)), NA()))</f>
        <v>#N/A</v>
      </c>
      <c r="AZ744" s="466" t="e">
        <f t="array" aca="1" ref="AZ744" ca="1">IF($B744=AZ$85-1, AZ$84, IF(AND($B744&gt;=AZ$85, $B744&lt;=AZ$86), AZ$84*SUMPRODUCT(TRANSPOSE(AZ$5:AZ$81), Data_TR_USD!$B515:$BZ515, 1/OFFSET(Data_TR_USD!$B$467, AZ$88, 0, 1, $B$82)), NA()))</f>
        <v>#N/A</v>
      </c>
      <c r="BA744" s="466" t="e">
        <f t="array" aca="1" ref="BA744" ca="1">IF($B744=BA$85-1, BA$84, IF(AND($B744&gt;=BA$85, $B744&lt;=BA$86), BA$84*SUMPRODUCT(TRANSPOSE(BA$5:BA$81), Data_TR_USD!$B515:$BZ515, 1/OFFSET(Data_TR_USD!$B$467, BA$88, 0, 1, $B$82)), NA()))</f>
        <v>#N/A</v>
      </c>
      <c r="BB744" s="466" t="e">
        <f t="array" aca="1" ref="BB744" ca="1">IF($B744=BB$85-1, BB$84, IF(AND($B744&gt;=BB$85, $B744&lt;=BB$86), BB$84*SUMPRODUCT(TRANSPOSE(BB$5:BB$81), Data_TR_USD!$B515:$BZ515, 1/OFFSET(Data_TR_USD!$B$467, BB$88, 0, 1, $B$82)), NA()))</f>
        <v>#N/A</v>
      </c>
      <c r="BC744" s="466" t="e">
        <f t="array" aca="1" ref="BC744" ca="1">IF($B744=BC$85-1, BC$84, IF(AND($B744&gt;=BC$85, $B744&lt;=BC$86), BC$84*SUMPRODUCT(TRANSPOSE(BC$5:BC$81), Data_TR_USD!$B515:$BZ515, 1/OFFSET(Data_TR_USD!$B$467, BC$88, 0, 1, $B$82)), NA()))</f>
        <v>#N/A</v>
      </c>
      <c r="BD744" s="466" t="e">
        <f t="array" aca="1" ref="BD744" ca="1">IF($B744=BD$85-1, BD$84, IF(AND($B744&gt;=BD$85, $B744&lt;=BD$86), BD$84*SUMPRODUCT(TRANSPOSE(BD$5:BD$81), Data_TR_USD!$B515:$BZ515, 1/OFFSET(Data_TR_USD!$B$467, BD$88, 0, 1, $B$82)), NA()))</f>
        <v>#N/A</v>
      </c>
      <c r="BE744" s="466" t="e">
        <f t="array" aca="1" ref="BE744" ca="1">IF($B744=BE$85-1, BE$84, IF(AND($B744&gt;=BE$85, $B744&lt;=BE$86), BE$84*SUMPRODUCT(TRANSPOSE(BE$5:BE$81), Data_TR_USD!$B515:$BZ515, 1/OFFSET(Data_TR_USD!$B$467, BE$88, 0, 1, $B$82)), NA()))</f>
        <v>#N/A</v>
      </c>
      <c r="BF744" s="466" t="e">
        <f t="array" aca="1" ref="BF744" ca="1">IF($B744=BF$85-1, BF$84, IF(AND($B744&gt;=BF$85, $B744&lt;=BF$86), BF$84*SUMPRODUCT(TRANSPOSE(BF$5:BF$81), Data_TR_USD!$B515:$BZ515, 1/OFFSET(Data_TR_USD!$B$467, BF$88, 0, 1, $B$82)), NA()))</f>
        <v>#N/A</v>
      </c>
      <c r="BG744" s="466" t="e">
        <f t="array" aca="1" ref="BG744" ca="1">IF($B744=BG$85-1, BG$84, IF(AND($B744&gt;=BG$85, $B744&lt;=BG$86), BG$84*SUMPRODUCT(TRANSPOSE(BG$5:BG$81), Data_TR_USD!$B515:$BZ515, 1/OFFSET(Data_TR_USD!$B$467, BG$88, 0, 1, $B$82)), NA()))</f>
        <v>#N/A</v>
      </c>
      <c r="BH744" s="466" t="e">
        <f t="array" aca="1" ref="BH744" ca="1">IF($B744=BH$85-1, BH$84, IF(AND($B744&gt;=BH$85, $B744&lt;=BH$86), BH$84*SUMPRODUCT(TRANSPOSE(BH$5:BH$81), Data_TR_USD!$B515:$BZ515, 1/OFFSET(Data_TR_USD!$B$467, BH$88, 0, 1, $B$82)), NA()))</f>
        <v>#N/A</v>
      </c>
      <c r="BI744" s="466" t="e">
        <f t="array" aca="1" ref="BI744" ca="1">IF($B744=BI$85-1, BI$84, IF(AND($B744&gt;=BI$85, $B744&lt;=BI$86), BI$84*SUMPRODUCT(TRANSPOSE(BI$5:BI$81), Data_TR_USD!$B515:$BZ515, 1/OFFSET(Data_TR_USD!$B$467, BI$88, 0, 1, $B$82)), NA()))</f>
        <v>#N/A</v>
      </c>
      <c r="BJ744" s="466" t="e">
        <f t="array" aca="1" ref="BJ744" ca="1">IF($B744=BJ$85-1, BJ$84, IF(AND($B744&gt;=BJ$85, $B744&lt;=BJ$86), BJ$84*SUMPRODUCT(TRANSPOSE(BJ$5:BJ$81), Data_TR_USD!$B515:$BZ515, 1/OFFSET(Data_TR_USD!$B$467, BJ$88, 0, 1, $B$82)), NA()))</f>
        <v>#N/A</v>
      </c>
      <c r="BK744" s="466" t="e">
        <f t="array" aca="1" ref="BK744" ca="1">IF($B744=BK$85-1, BK$84, IF(AND($B744&gt;=BK$85, $B744&lt;=BK$86), BK$84*SUMPRODUCT(TRANSPOSE(BK$5:BK$81), Data_TR_USD!$B515:$BZ515, 1/OFFSET(Data_TR_USD!$B$467, BK$88, 0, 1, $B$82)), NA()))</f>
        <v>#N/A</v>
      </c>
      <c r="BL744" s="466" t="e">
        <f t="array" aca="1" ref="BL744" ca="1">IF($B744=BL$85-1, BL$84, IF(AND($B744&gt;=BL$85, $B744&lt;=BL$86), BL$84*SUMPRODUCT(TRANSPOSE(BL$5:BL$81), Data_TR_USD!$B515:$BZ515, 1/OFFSET(Data_TR_USD!$B$467, BL$88, 0, 1, $B$82)), NA()))</f>
        <v>#N/A</v>
      </c>
      <c r="BM744" s="466" t="e">
        <f t="array" aca="1" ref="BM744" ca="1">IF($B744=BM$85-1, BM$84, IF(AND($B744&gt;=BM$85, $B744&lt;=BM$86), BM$84*SUMPRODUCT(TRANSPOSE(BM$5:BM$81), Data_TR_USD!$B515:$BZ515, 1/OFFSET(Data_TR_USD!$B$467, BM$88, 0, 1, $B$82)), NA()))</f>
        <v>#N/A</v>
      </c>
      <c r="BN744" s="466" t="e">
        <f t="array" aca="1" ref="BN744" ca="1">IF($B744=BN$85-1, BN$84, IF(AND($B744&gt;=BN$85, $B744&lt;=BN$86), BN$84*SUMPRODUCT(TRANSPOSE(BN$5:BN$81), Data_TR_USD!$B515:$BZ515, 1/OFFSET(Data_TR_USD!$B$467, BN$88, 0, 1, $B$82)), NA()))</f>
        <v>#N/A</v>
      </c>
      <c r="BO744" s="466" t="e">
        <f t="array" aca="1" ref="BO744" ca="1">IF($B744=BO$85-1, BO$84, IF(AND($B744&gt;=BO$85, $B744&lt;=BO$86), BO$84*SUMPRODUCT(TRANSPOSE(BO$5:BO$81), Data_TR_USD!$B515:$BZ515, 1/OFFSET(Data_TR_USD!$B$467, BO$88, 0, 1, $B$82)), NA()))</f>
        <v>#N/A</v>
      </c>
      <c r="BP744" s="466" t="e">
        <f t="array" aca="1" ref="BP744" ca="1">IF($B744=BP$85-1, BP$84, IF(AND($B744&gt;=BP$85, $B744&lt;=BP$86), BP$84*SUMPRODUCT(TRANSPOSE(BP$5:BP$81), Data_TR_USD!$B515:$BZ515, 1/OFFSET(Data_TR_USD!$B$467, BP$88, 0, 1, $B$82)), NA()))</f>
        <v>#N/A</v>
      </c>
      <c r="BQ744" s="466" t="e">
        <f t="array" aca="1" ref="BQ744" ca="1">IF($B744=BQ$85-1, BQ$84, IF(AND($B744&gt;=BQ$85, $B744&lt;=BQ$86), BQ$84*SUMPRODUCT(TRANSPOSE(BQ$5:BQ$81), Data_TR_USD!$B515:$BZ515, 1/OFFSET(Data_TR_USD!$B$467, BQ$88, 0, 1, $B$82)), NA()))</f>
        <v>#N/A</v>
      </c>
      <c r="BR744" s="466" t="e">
        <f t="array" aca="1" ref="BR744" ca="1">IF($B744=BR$85-1, BR$84, IF(AND($B744&gt;=BR$85, $B744&lt;=BR$86), BR$84*SUMPRODUCT(TRANSPOSE(BR$5:BR$81), Data_TR_USD!$B515:$BZ515, 1/OFFSET(Data_TR_USD!$B$467, BR$88, 0, 1, $B$82)), NA()))</f>
        <v>#N/A</v>
      </c>
      <c r="BS744" s="466" t="e">
        <f t="array" aca="1" ref="BS744" ca="1">IF($B744=BS$85-1, BS$84, IF(AND($B744&gt;=BS$85, $B744&lt;=BS$86), BS$84*SUMPRODUCT(TRANSPOSE(BS$5:BS$81), Data_TR_USD!$B515:$BZ515, 1/OFFSET(Data_TR_USD!$B$467, BS$88, 0, 1, $B$82)), NA()))</f>
        <v>#N/A</v>
      </c>
    </row>
    <row r="745" spans="2:71">
      <c r="B745" s="48">
        <f t="shared" si="1087"/>
        <v>1919</v>
      </c>
      <c r="E745" s="52"/>
      <c r="M745" s="466" t="e">
        <f t="array" aca="1" ref="M745" ca="1">IF($B745=M$85-1, M$84, IF(AND($B745&gt;=M$85, $B745&lt;=M$86), M$84*SUMPRODUCT(TRANSPOSE(M$5:M$81), Data_TR_USD!$B516:$BZ516, 1/OFFSET(Data_TR_USD!$B$467, M$88, 0, 1, $B$82)), NA()))</f>
        <v>#N/A</v>
      </c>
      <c r="N745" s="466" t="e">
        <f t="array" aca="1" ref="N745" ca="1">IF($B745=N$85-1, N$84, IF(AND($B745&gt;=N$85, $B745&lt;=N$86), N$84*SUMPRODUCT(TRANSPOSE(N$5:N$81), Data_TR_USD!$B516:$BZ516, 1/OFFSET(Data_TR_USD!$B$467, N$88, 0, 1, $B$82)), NA()))</f>
        <v>#N/A</v>
      </c>
      <c r="X745" s="466" t="e">
        <f t="array" aca="1" ref="X745" ca="1">IF($B745=X$85-1, X$84, IF(AND($B745&gt;=X$85, $B745&lt;=X$86), X$84*SUMPRODUCT(TRANSPOSE(X$5:X$81), Data_TR_USD!$B516:$BZ516, 1/OFFSET(Data_TR_USD!$B$467, X$88, 0, 1, $B$82)), NA()))</f>
        <v>#N/A</v>
      </c>
      <c r="Y745" s="466" t="e">
        <f t="array" aca="1" ref="Y745" ca="1">IF($B745=Y$85-1, Y$84, IF(AND($B745&gt;=Y$85, $B745&lt;=Y$86), Y$84*SUMPRODUCT(TRANSPOSE(Y$5:Y$81), Data_TR_USD!$B516:$BZ516, 1/OFFSET(Data_TR_USD!$B$467, Y$88, 0, 1, $B$82)), NA()))</f>
        <v>#N/A</v>
      </c>
      <c r="AA745" s="466" t="e">
        <f t="array" aca="1" ref="AA745" ca="1">IF($B745=AA$85-1, AA$84, IF(AND($B745&gt;=AA$85, $B745&lt;=AA$86), AA$84*SUMPRODUCT(TRANSPOSE(AA$5:AA$81), Data_TR_USD!$B516:$BZ516, 1/OFFSET(Data_TR_USD!$B$467, AA$88, 0, 1, $B$82)), NA()))</f>
        <v>#N/A</v>
      </c>
      <c r="AB745" s="466" t="e">
        <f t="array" aca="1" ref="AB745" ca="1">IF($B745=AB$85-1, AB$84, IF(AND($B745&gt;=AB$85, $B745&lt;=AB$86), AB$84*SUMPRODUCT(TRANSPOSE(AB$5:AB$81), Data_TR_USD!$B516:$BZ516, 1/OFFSET(Data_TR_USD!$B$467, AB$88, 0, 1, $B$82)), NA()))</f>
        <v>#N/A</v>
      </c>
      <c r="AC745" s="466" t="e">
        <f t="array" aca="1" ref="AC745" ca="1">IF($B745=AC$85-1, AC$84, IF(AND($B745&gt;=AC$85, $B745&lt;=AC$86), AC$84*SUMPRODUCT(TRANSPOSE(AC$5:AC$81), Data_TR_USD!$B516:$BZ516, 1/OFFSET(Data_TR_USD!$B$467, AC$88, 0, 1, $B$82)), NA()))</f>
        <v>#N/A</v>
      </c>
      <c r="AD745" s="466" t="e">
        <f t="array" aca="1" ref="AD745" ca="1">IF($B745=AD$85-1, AD$84, IF(AND($B745&gt;=AD$85, $B745&lt;=AD$86), AD$84*SUMPRODUCT(TRANSPOSE(AD$5:AD$81), Data_TR_USD!$B516:$BZ516, 1/OFFSET(Data_TR_USD!$B$467, AD$88, 0, 1, $B$82)), NA()))</f>
        <v>#N/A</v>
      </c>
      <c r="AE745" s="466" t="e">
        <f t="array" aca="1" ref="AE745" ca="1">IF($B745=AE$85-1, AE$84, IF(AND($B745&gt;=AE$85, $B745&lt;=AE$86), AE$84*SUMPRODUCT(TRANSPOSE(AE$5:AE$81), Data_TR_USD!$B516:$BZ516, 1/OFFSET(Data_TR_USD!$B$467, AE$88, 0, 1, $B$82)), NA()))</f>
        <v>#N/A</v>
      </c>
      <c r="AG745" s="466" t="e">
        <f t="array" aca="1" ref="AG745" ca="1">IF($B745=AG$85-1, AG$84, IF(AND($B745&gt;=AG$85, $B745&lt;=AG$86), AG$84*SUMPRODUCT(TRANSPOSE(AG$5:AG$81), Data_TR_USD!$B516:$BZ516, 1/OFFSET(Data_TR_USD!$B$467, AG$88, 0, 1, $B$82)), NA()))</f>
        <v>#N/A</v>
      </c>
      <c r="AM745" s="466" t="e">
        <f t="array" aca="1" ref="AM745" ca="1">IF($B745=AM$85-1, AM$84, IF(AND($B745&gt;=AM$85, $B745&lt;=AM$86), AM$84*SUMPRODUCT(TRANSPOSE(AM$5:AM$81), Data_TR_USD!$B516:$BZ516, 1/OFFSET(Data_TR_USD!$B$467, AM$88, 0, 1, $B$82)), NA()))</f>
        <v>#N/A</v>
      </c>
      <c r="AN745" s="466" t="e">
        <f t="array" aca="1" ref="AN745" ca="1">IF($B745=AN$85-1, AN$84, IF(AND($B745&gt;=AN$85, $B745&lt;=AN$86), AN$84*SUMPRODUCT(TRANSPOSE(AN$5:AN$81), Data_TR_USD!$B516:$BZ516, 1/OFFSET(Data_TR_USD!$B$467, AN$88, 0, 1, $B$82)), NA()))</f>
        <v>#N/A</v>
      </c>
      <c r="AO745" s="466" t="e">
        <f t="array" aca="1" ref="AO745" ca="1">IF($B745=AO$85-1, AO$84, IF(AND($B745&gt;=AO$85, $B745&lt;=AO$86), AO$84*SUMPRODUCT(TRANSPOSE(AO$5:AO$81), Data_TR_USD!$B516:$BZ516, 1/OFFSET(Data_TR_USD!$B$467, AO$88, 0, 1, $B$82)), NA()))</f>
        <v>#N/A</v>
      </c>
      <c r="AP745" s="466" t="e">
        <f t="array" aca="1" ref="AP745" ca="1">IF($B745=AP$85-1, AP$84, IF(AND($B745&gt;=AP$85, $B745&lt;=AP$86), AP$84*SUMPRODUCT(TRANSPOSE(AP$5:AP$81), Data_TR_USD!$B516:$BZ516, 1/OFFSET(Data_TR_USD!$B$467, AP$88, 0, 1, $B$82)), NA()))</f>
        <v>#N/A</v>
      </c>
      <c r="AQ745" s="466" t="e">
        <f t="array" aca="1" ref="AQ745" ca="1">IF($B745=AQ$85-1, AQ$84, IF(AND($B745&gt;=AQ$85, $B745&lt;=AQ$86), AQ$84*SUMPRODUCT(TRANSPOSE(AQ$5:AQ$81), Data_TR_USD!$B516:$BZ516, 1/OFFSET(Data_TR_USD!$B$467, AQ$88, 0, 1, $B$82)), NA()))</f>
        <v>#N/A</v>
      </c>
      <c r="AS745" s="466" t="e">
        <f t="array" aca="1" ref="AS745" ca="1">IF($B745=AS$85-1, AS$84, IF(AND($B745&gt;=AS$85, $B745&lt;=AS$86), AS$84*SUMPRODUCT(TRANSPOSE(AS$5:AS$81), Data_TR_USD!$B516:$BZ516, 1/OFFSET(Data_TR_USD!$B$467, AS$88, 0, 1, $B$82)), NA()))</f>
        <v>#N/A</v>
      </c>
      <c r="AU745" s="466" t="e">
        <f t="array" aca="1" ref="AU745" ca="1">IF($B745=AU$85-1, AU$84, IF(AND($B745&gt;=AU$85, $B745&lt;=AU$86), AU$84*SUMPRODUCT(TRANSPOSE(AU$5:AU$81), Data_TR_USD!$B516:$BZ516, 1/OFFSET(Data_TR_USD!$B$467, AU$88, 0, 1, $B$82)), NA()))</f>
        <v>#N/A</v>
      </c>
      <c r="AV745" s="466" t="e">
        <f t="array" aca="1" ref="AV745" ca="1">IF($B745=AV$85-1, AV$84, IF(AND($B745&gt;=AV$85, $B745&lt;=AV$86), AV$84*SUMPRODUCT(TRANSPOSE(AV$5:AV$81), Data_TR_USD!$B516:$BZ516, 1/OFFSET(Data_TR_USD!$B$467, AV$88, 0, 1, $B$82)), NA()))</f>
        <v>#N/A</v>
      </c>
      <c r="AW745" s="466" t="e">
        <f t="array" aca="1" ref="AW745" ca="1">IF($B745=AW$85-1, AW$84, IF(AND($B745&gt;=AW$85, $B745&lt;=AW$86), AW$84*SUMPRODUCT(TRANSPOSE(AW$5:AW$81), Data_TR_USD!$B516:$BZ516, 1/OFFSET(Data_TR_USD!$B$467, AW$88, 0, 1, $B$82)), NA()))</f>
        <v>#N/A</v>
      </c>
      <c r="AX745" s="466" t="e">
        <f t="array" aca="1" ref="AX745" ca="1">IF($B745=AX$85-1, AX$84, IF(AND($B745&gt;=AX$85, $B745&lt;=AX$86), AX$84*SUMPRODUCT(TRANSPOSE(AX$5:AX$81), Data_TR_USD!$B516:$BZ516, 1/OFFSET(Data_TR_USD!$B$467, AX$88, 0, 1, $B$82)), NA()))</f>
        <v>#N/A</v>
      </c>
      <c r="AY745" s="466" t="e">
        <f t="array" aca="1" ref="AY745" ca="1">IF($B745=AY$85-1, AY$84, IF(AND($B745&gt;=AY$85, $B745&lt;=AY$86), AY$84*SUMPRODUCT(TRANSPOSE(AY$5:AY$81), Data_TR_USD!$B516:$BZ516, 1/OFFSET(Data_TR_USD!$B$467, AY$88, 0, 1, $B$82)), NA()))</f>
        <v>#N/A</v>
      </c>
      <c r="AZ745" s="466" t="e">
        <f t="array" aca="1" ref="AZ745" ca="1">IF($B745=AZ$85-1, AZ$84, IF(AND($B745&gt;=AZ$85, $B745&lt;=AZ$86), AZ$84*SUMPRODUCT(TRANSPOSE(AZ$5:AZ$81), Data_TR_USD!$B516:$BZ516, 1/OFFSET(Data_TR_USD!$B$467, AZ$88, 0, 1, $B$82)), NA()))</f>
        <v>#N/A</v>
      </c>
      <c r="BA745" s="466" t="e">
        <f t="array" aca="1" ref="BA745" ca="1">IF($B745=BA$85-1, BA$84, IF(AND($B745&gt;=BA$85, $B745&lt;=BA$86), BA$84*SUMPRODUCT(TRANSPOSE(BA$5:BA$81), Data_TR_USD!$B516:$BZ516, 1/OFFSET(Data_TR_USD!$B$467, BA$88, 0, 1, $B$82)), NA()))</f>
        <v>#N/A</v>
      </c>
      <c r="BB745" s="466" t="e">
        <f t="array" aca="1" ref="BB745" ca="1">IF($B745=BB$85-1, BB$84, IF(AND($B745&gt;=BB$85, $B745&lt;=BB$86), BB$84*SUMPRODUCT(TRANSPOSE(BB$5:BB$81), Data_TR_USD!$B516:$BZ516, 1/OFFSET(Data_TR_USD!$B$467, BB$88, 0, 1, $B$82)), NA()))</f>
        <v>#N/A</v>
      </c>
      <c r="BC745" s="466" t="e">
        <f t="array" aca="1" ref="BC745" ca="1">IF($B745=BC$85-1, BC$84, IF(AND($B745&gt;=BC$85, $B745&lt;=BC$86), BC$84*SUMPRODUCT(TRANSPOSE(BC$5:BC$81), Data_TR_USD!$B516:$BZ516, 1/OFFSET(Data_TR_USD!$B$467, BC$88, 0, 1, $B$82)), NA()))</f>
        <v>#N/A</v>
      </c>
      <c r="BD745" s="466" t="e">
        <f t="array" aca="1" ref="BD745" ca="1">IF($B745=BD$85-1, BD$84, IF(AND($B745&gt;=BD$85, $B745&lt;=BD$86), BD$84*SUMPRODUCT(TRANSPOSE(BD$5:BD$81), Data_TR_USD!$B516:$BZ516, 1/OFFSET(Data_TR_USD!$B$467, BD$88, 0, 1, $B$82)), NA()))</f>
        <v>#N/A</v>
      </c>
      <c r="BE745" s="466" t="e">
        <f t="array" aca="1" ref="BE745" ca="1">IF($B745=BE$85-1, BE$84, IF(AND($B745&gt;=BE$85, $B745&lt;=BE$86), BE$84*SUMPRODUCT(TRANSPOSE(BE$5:BE$81), Data_TR_USD!$B516:$BZ516, 1/OFFSET(Data_TR_USD!$B$467, BE$88, 0, 1, $B$82)), NA()))</f>
        <v>#N/A</v>
      </c>
      <c r="BF745" s="466" t="e">
        <f t="array" aca="1" ref="BF745" ca="1">IF($B745=BF$85-1, BF$84, IF(AND($B745&gt;=BF$85, $B745&lt;=BF$86), BF$84*SUMPRODUCT(TRANSPOSE(BF$5:BF$81), Data_TR_USD!$B516:$BZ516, 1/OFFSET(Data_TR_USD!$B$467, BF$88, 0, 1, $B$82)), NA()))</f>
        <v>#N/A</v>
      </c>
      <c r="BG745" s="466" t="e">
        <f t="array" aca="1" ref="BG745" ca="1">IF($B745=BG$85-1, BG$84, IF(AND($B745&gt;=BG$85, $B745&lt;=BG$86), BG$84*SUMPRODUCT(TRANSPOSE(BG$5:BG$81), Data_TR_USD!$B516:$BZ516, 1/OFFSET(Data_TR_USD!$B$467, BG$88, 0, 1, $B$82)), NA()))</f>
        <v>#N/A</v>
      </c>
      <c r="BH745" s="466" t="e">
        <f t="array" aca="1" ref="BH745" ca="1">IF($B745=BH$85-1, BH$84, IF(AND($B745&gt;=BH$85, $B745&lt;=BH$86), BH$84*SUMPRODUCT(TRANSPOSE(BH$5:BH$81), Data_TR_USD!$B516:$BZ516, 1/OFFSET(Data_TR_USD!$B$467, BH$88, 0, 1, $B$82)), NA()))</f>
        <v>#N/A</v>
      </c>
      <c r="BI745" s="466" t="e">
        <f t="array" aca="1" ref="BI745" ca="1">IF($B745=BI$85-1, BI$84, IF(AND($B745&gt;=BI$85, $B745&lt;=BI$86), BI$84*SUMPRODUCT(TRANSPOSE(BI$5:BI$81), Data_TR_USD!$B516:$BZ516, 1/OFFSET(Data_TR_USD!$B$467, BI$88, 0, 1, $B$82)), NA()))</f>
        <v>#N/A</v>
      </c>
      <c r="BJ745" s="466" t="e">
        <f t="array" aca="1" ref="BJ745" ca="1">IF($B745=BJ$85-1, BJ$84, IF(AND($B745&gt;=BJ$85, $B745&lt;=BJ$86), BJ$84*SUMPRODUCT(TRANSPOSE(BJ$5:BJ$81), Data_TR_USD!$B516:$BZ516, 1/OFFSET(Data_TR_USD!$B$467, BJ$88, 0, 1, $B$82)), NA()))</f>
        <v>#N/A</v>
      </c>
      <c r="BK745" s="466" t="e">
        <f t="array" aca="1" ref="BK745" ca="1">IF($B745=BK$85-1, BK$84, IF(AND($B745&gt;=BK$85, $B745&lt;=BK$86), BK$84*SUMPRODUCT(TRANSPOSE(BK$5:BK$81), Data_TR_USD!$B516:$BZ516, 1/OFFSET(Data_TR_USD!$B$467, BK$88, 0, 1, $B$82)), NA()))</f>
        <v>#N/A</v>
      </c>
      <c r="BL745" s="466" t="e">
        <f t="array" aca="1" ref="BL745" ca="1">IF($B745=BL$85-1, BL$84, IF(AND($B745&gt;=BL$85, $B745&lt;=BL$86), BL$84*SUMPRODUCT(TRANSPOSE(BL$5:BL$81), Data_TR_USD!$B516:$BZ516, 1/OFFSET(Data_TR_USD!$B$467, BL$88, 0, 1, $B$82)), NA()))</f>
        <v>#N/A</v>
      </c>
      <c r="BM745" s="466" t="e">
        <f t="array" aca="1" ref="BM745" ca="1">IF($B745=BM$85-1, BM$84, IF(AND($B745&gt;=BM$85, $B745&lt;=BM$86), BM$84*SUMPRODUCT(TRANSPOSE(BM$5:BM$81), Data_TR_USD!$B516:$BZ516, 1/OFFSET(Data_TR_USD!$B$467, BM$88, 0, 1, $B$82)), NA()))</f>
        <v>#N/A</v>
      </c>
      <c r="BN745" s="466" t="e">
        <f t="array" aca="1" ref="BN745" ca="1">IF($B745=BN$85-1, BN$84, IF(AND($B745&gt;=BN$85, $B745&lt;=BN$86), BN$84*SUMPRODUCT(TRANSPOSE(BN$5:BN$81), Data_TR_USD!$B516:$BZ516, 1/OFFSET(Data_TR_USD!$B$467, BN$88, 0, 1, $B$82)), NA()))</f>
        <v>#N/A</v>
      </c>
      <c r="BO745" s="466" t="e">
        <f t="array" aca="1" ref="BO745" ca="1">IF($B745=BO$85-1, BO$84, IF(AND($B745&gt;=BO$85, $B745&lt;=BO$86), BO$84*SUMPRODUCT(TRANSPOSE(BO$5:BO$81), Data_TR_USD!$B516:$BZ516, 1/OFFSET(Data_TR_USD!$B$467, BO$88, 0, 1, $B$82)), NA()))</f>
        <v>#N/A</v>
      </c>
      <c r="BP745" s="466" t="e">
        <f t="array" aca="1" ref="BP745" ca="1">IF($B745=BP$85-1, BP$84, IF(AND($B745&gt;=BP$85, $B745&lt;=BP$86), BP$84*SUMPRODUCT(TRANSPOSE(BP$5:BP$81), Data_TR_USD!$B516:$BZ516, 1/OFFSET(Data_TR_USD!$B$467, BP$88, 0, 1, $B$82)), NA()))</f>
        <v>#N/A</v>
      </c>
      <c r="BQ745" s="466" t="e">
        <f t="array" aca="1" ref="BQ745" ca="1">IF($B745=BQ$85-1, BQ$84, IF(AND($B745&gt;=BQ$85, $B745&lt;=BQ$86), BQ$84*SUMPRODUCT(TRANSPOSE(BQ$5:BQ$81), Data_TR_USD!$B516:$BZ516, 1/OFFSET(Data_TR_USD!$B$467, BQ$88, 0, 1, $B$82)), NA()))</f>
        <v>#N/A</v>
      </c>
      <c r="BR745" s="466" t="e">
        <f t="array" aca="1" ref="BR745" ca="1">IF($B745=BR$85-1, BR$84, IF(AND($B745&gt;=BR$85, $B745&lt;=BR$86), BR$84*SUMPRODUCT(TRANSPOSE(BR$5:BR$81), Data_TR_USD!$B516:$BZ516, 1/OFFSET(Data_TR_USD!$B$467, BR$88, 0, 1, $B$82)), NA()))</f>
        <v>#N/A</v>
      </c>
      <c r="BS745" s="466" t="e">
        <f t="array" aca="1" ref="BS745" ca="1">IF($B745=BS$85-1, BS$84, IF(AND($B745&gt;=BS$85, $B745&lt;=BS$86), BS$84*SUMPRODUCT(TRANSPOSE(BS$5:BS$81), Data_TR_USD!$B516:$BZ516, 1/OFFSET(Data_TR_USD!$B$467, BS$88, 0, 1, $B$82)), NA()))</f>
        <v>#N/A</v>
      </c>
    </row>
    <row r="746" spans="2:71">
      <c r="B746" s="48">
        <f t="shared" si="1087"/>
        <v>1920</v>
      </c>
      <c r="E746" s="52"/>
      <c r="M746" s="466" t="e">
        <f t="array" aca="1" ref="M746" ca="1">IF($B746=M$85-1, M$84, IF(AND($B746&gt;=M$85, $B746&lt;=M$86), M$84*SUMPRODUCT(TRANSPOSE(M$5:M$81), Data_TR_USD!$B517:$BZ517, 1/OFFSET(Data_TR_USD!$B$467, M$88, 0, 1, $B$82)), NA()))</f>
        <v>#N/A</v>
      </c>
      <c r="N746" s="466" t="e">
        <f t="array" aca="1" ref="N746" ca="1">IF($B746=N$85-1, N$84, IF(AND($B746&gt;=N$85, $B746&lt;=N$86), N$84*SUMPRODUCT(TRANSPOSE(N$5:N$81), Data_TR_USD!$B517:$BZ517, 1/OFFSET(Data_TR_USD!$B$467, N$88, 0, 1, $B$82)), NA()))</f>
        <v>#N/A</v>
      </c>
      <c r="X746" s="466" t="e">
        <f t="array" aca="1" ref="X746" ca="1">IF($B746=X$85-1, X$84, IF(AND($B746&gt;=X$85, $B746&lt;=X$86), X$84*SUMPRODUCT(TRANSPOSE(X$5:X$81), Data_TR_USD!$B517:$BZ517, 1/OFFSET(Data_TR_USD!$B$467, X$88, 0, 1, $B$82)), NA()))</f>
        <v>#N/A</v>
      </c>
      <c r="Y746" s="466" t="e">
        <f t="array" aca="1" ref="Y746" ca="1">IF($B746=Y$85-1, Y$84, IF(AND($B746&gt;=Y$85, $B746&lt;=Y$86), Y$84*SUMPRODUCT(TRANSPOSE(Y$5:Y$81), Data_TR_USD!$B517:$BZ517, 1/OFFSET(Data_TR_USD!$B$467, Y$88, 0, 1, $B$82)), NA()))</f>
        <v>#N/A</v>
      </c>
      <c r="AA746" s="466" t="e">
        <f t="array" aca="1" ref="AA746" ca="1">IF($B746=AA$85-1, AA$84, IF(AND($B746&gt;=AA$85, $B746&lt;=AA$86), AA$84*SUMPRODUCT(TRANSPOSE(AA$5:AA$81), Data_TR_USD!$B517:$BZ517, 1/OFFSET(Data_TR_USD!$B$467, AA$88, 0, 1, $B$82)), NA()))</f>
        <v>#N/A</v>
      </c>
      <c r="AB746" s="466" t="e">
        <f t="array" aca="1" ref="AB746" ca="1">IF($B746=AB$85-1, AB$84, IF(AND($B746&gt;=AB$85, $B746&lt;=AB$86), AB$84*SUMPRODUCT(TRANSPOSE(AB$5:AB$81), Data_TR_USD!$B517:$BZ517, 1/OFFSET(Data_TR_USD!$B$467, AB$88, 0, 1, $B$82)), NA()))</f>
        <v>#N/A</v>
      </c>
      <c r="AC746" s="466" t="e">
        <f t="array" aca="1" ref="AC746" ca="1">IF($B746=AC$85-1, AC$84, IF(AND($B746&gt;=AC$85, $B746&lt;=AC$86), AC$84*SUMPRODUCT(TRANSPOSE(AC$5:AC$81), Data_TR_USD!$B517:$BZ517, 1/OFFSET(Data_TR_USD!$B$467, AC$88, 0, 1, $B$82)), NA()))</f>
        <v>#N/A</v>
      </c>
      <c r="AD746" s="466" t="e">
        <f t="array" aca="1" ref="AD746" ca="1">IF($B746=AD$85-1, AD$84, IF(AND($B746&gt;=AD$85, $B746&lt;=AD$86), AD$84*SUMPRODUCT(TRANSPOSE(AD$5:AD$81), Data_TR_USD!$B517:$BZ517, 1/OFFSET(Data_TR_USD!$B$467, AD$88, 0, 1, $B$82)), NA()))</f>
        <v>#N/A</v>
      </c>
      <c r="AE746" s="466" t="e">
        <f t="array" aca="1" ref="AE746" ca="1">IF($B746=AE$85-1, AE$84, IF(AND($B746&gt;=AE$85, $B746&lt;=AE$86), AE$84*SUMPRODUCT(TRANSPOSE(AE$5:AE$81), Data_TR_USD!$B517:$BZ517, 1/OFFSET(Data_TR_USD!$B$467, AE$88, 0, 1, $B$82)), NA()))</f>
        <v>#N/A</v>
      </c>
      <c r="AG746" s="466" t="e">
        <f t="array" aca="1" ref="AG746" ca="1">IF($B746=AG$85-1, AG$84, IF(AND($B746&gt;=AG$85, $B746&lt;=AG$86), AG$84*SUMPRODUCT(TRANSPOSE(AG$5:AG$81), Data_TR_USD!$B517:$BZ517, 1/OFFSET(Data_TR_USD!$B$467, AG$88, 0, 1, $B$82)), NA()))</f>
        <v>#N/A</v>
      </c>
      <c r="AM746" s="466" t="e">
        <f t="array" aca="1" ref="AM746" ca="1">IF($B746=AM$85-1, AM$84, IF(AND($B746&gt;=AM$85, $B746&lt;=AM$86), AM$84*SUMPRODUCT(TRANSPOSE(AM$5:AM$81), Data_TR_USD!$B517:$BZ517, 1/OFFSET(Data_TR_USD!$B$467, AM$88, 0, 1, $B$82)), NA()))</f>
        <v>#N/A</v>
      </c>
      <c r="AN746" s="466" t="e">
        <f t="array" aca="1" ref="AN746" ca="1">IF($B746=AN$85-1, AN$84, IF(AND($B746&gt;=AN$85, $B746&lt;=AN$86), AN$84*SUMPRODUCT(TRANSPOSE(AN$5:AN$81), Data_TR_USD!$B517:$BZ517, 1/OFFSET(Data_TR_USD!$B$467, AN$88, 0, 1, $B$82)), NA()))</f>
        <v>#N/A</v>
      </c>
      <c r="AO746" s="466" t="e">
        <f t="array" aca="1" ref="AO746" ca="1">IF($B746=AO$85-1, AO$84, IF(AND($B746&gt;=AO$85, $B746&lt;=AO$86), AO$84*SUMPRODUCT(TRANSPOSE(AO$5:AO$81), Data_TR_USD!$B517:$BZ517, 1/OFFSET(Data_TR_USD!$B$467, AO$88, 0, 1, $B$82)), NA()))</f>
        <v>#N/A</v>
      </c>
      <c r="AP746" s="466" t="e">
        <f t="array" aca="1" ref="AP746" ca="1">IF($B746=AP$85-1, AP$84, IF(AND($B746&gt;=AP$85, $B746&lt;=AP$86), AP$84*SUMPRODUCT(TRANSPOSE(AP$5:AP$81), Data_TR_USD!$B517:$BZ517, 1/OFFSET(Data_TR_USD!$B$467, AP$88, 0, 1, $B$82)), NA()))</f>
        <v>#N/A</v>
      </c>
      <c r="AQ746" s="466" t="e">
        <f t="array" aca="1" ref="AQ746" ca="1">IF($B746=AQ$85-1, AQ$84, IF(AND($B746&gt;=AQ$85, $B746&lt;=AQ$86), AQ$84*SUMPRODUCT(TRANSPOSE(AQ$5:AQ$81), Data_TR_USD!$B517:$BZ517, 1/OFFSET(Data_TR_USD!$B$467, AQ$88, 0, 1, $B$82)), NA()))</f>
        <v>#N/A</v>
      </c>
      <c r="AS746" s="466" t="e">
        <f t="array" aca="1" ref="AS746" ca="1">IF($B746=AS$85-1, AS$84, IF(AND($B746&gt;=AS$85, $B746&lt;=AS$86), AS$84*SUMPRODUCT(TRANSPOSE(AS$5:AS$81), Data_TR_USD!$B517:$BZ517, 1/OFFSET(Data_TR_USD!$B$467, AS$88, 0, 1, $B$82)), NA()))</f>
        <v>#N/A</v>
      </c>
      <c r="AU746" s="466" t="e">
        <f t="array" aca="1" ref="AU746" ca="1">IF($B746=AU$85-1, AU$84, IF(AND($B746&gt;=AU$85, $B746&lt;=AU$86), AU$84*SUMPRODUCT(TRANSPOSE(AU$5:AU$81), Data_TR_USD!$B517:$BZ517, 1/OFFSET(Data_TR_USD!$B$467, AU$88, 0, 1, $B$82)), NA()))</f>
        <v>#N/A</v>
      </c>
      <c r="AV746" s="466" t="e">
        <f t="array" aca="1" ref="AV746" ca="1">IF($B746=AV$85-1, AV$84, IF(AND($B746&gt;=AV$85, $B746&lt;=AV$86), AV$84*SUMPRODUCT(TRANSPOSE(AV$5:AV$81), Data_TR_USD!$B517:$BZ517, 1/OFFSET(Data_TR_USD!$B$467, AV$88, 0, 1, $B$82)), NA()))</f>
        <v>#N/A</v>
      </c>
      <c r="AW746" s="466" t="e">
        <f t="array" aca="1" ref="AW746" ca="1">IF($B746=AW$85-1, AW$84, IF(AND($B746&gt;=AW$85, $B746&lt;=AW$86), AW$84*SUMPRODUCT(TRANSPOSE(AW$5:AW$81), Data_TR_USD!$B517:$BZ517, 1/OFFSET(Data_TR_USD!$B$467, AW$88, 0, 1, $B$82)), NA()))</f>
        <v>#N/A</v>
      </c>
      <c r="AX746" s="466" t="e">
        <f t="array" aca="1" ref="AX746" ca="1">IF($B746=AX$85-1, AX$84, IF(AND($B746&gt;=AX$85, $B746&lt;=AX$86), AX$84*SUMPRODUCT(TRANSPOSE(AX$5:AX$81), Data_TR_USD!$B517:$BZ517, 1/OFFSET(Data_TR_USD!$B$467, AX$88, 0, 1, $B$82)), NA()))</f>
        <v>#N/A</v>
      </c>
      <c r="AY746" s="466" t="e">
        <f t="array" aca="1" ref="AY746" ca="1">IF($B746=AY$85-1, AY$84, IF(AND($B746&gt;=AY$85, $B746&lt;=AY$86), AY$84*SUMPRODUCT(TRANSPOSE(AY$5:AY$81), Data_TR_USD!$B517:$BZ517, 1/OFFSET(Data_TR_USD!$B$467, AY$88, 0, 1, $B$82)), NA()))</f>
        <v>#N/A</v>
      </c>
      <c r="AZ746" s="466" t="e">
        <f t="array" aca="1" ref="AZ746" ca="1">IF($B746=AZ$85-1, AZ$84, IF(AND($B746&gt;=AZ$85, $B746&lt;=AZ$86), AZ$84*SUMPRODUCT(TRANSPOSE(AZ$5:AZ$81), Data_TR_USD!$B517:$BZ517, 1/OFFSET(Data_TR_USD!$B$467, AZ$88, 0, 1, $B$82)), NA()))</f>
        <v>#N/A</v>
      </c>
      <c r="BA746" s="466" t="e">
        <f t="array" aca="1" ref="BA746" ca="1">IF($B746=BA$85-1, BA$84, IF(AND($B746&gt;=BA$85, $B746&lt;=BA$86), BA$84*SUMPRODUCT(TRANSPOSE(BA$5:BA$81), Data_TR_USD!$B517:$BZ517, 1/OFFSET(Data_TR_USD!$B$467, BA$88, 0, 1, $B$82)), NA()))</f>
        <v>#N/A</v>
      </c>
      <c r="BB746" s="466" t="e">
        <f t="array" aca="1" ref="BB746" ca="1">IF($B746=BB$85-1, BB$84, IF(AND($B746&gt;=BB$85, $B746&lt;=BB$86), BB$84*SUMPRODUCT(TRANSPOSE(BB$5:BB$81), Data_TR_USD!$B517:$BZ517, 1/OFFSET(Data_TR_USD!$B$467, BB$88, 0, 1, $B$82)), NA()))</f>
        <v>#N/A</v>
      </c>
      <c r="BC746" s="466" t="e">
        <f t="array" aca="1" ref="BC746" ca="1">IF($B746=BC$85-1, BC$84, IF(AND($B746&gt;=BC$85, $B746&lt;=BC$86), BC$84*SUMPRODUCT(TRANSPOSE(BC$5:BC$81), Data_TR_USD!$B517:$BZ517, 1/OFFSET(Data_TR_USD!$B$467, BC$88, 0, 1, $B$82)), NA()))</f>
        <v>#N/A</v>
      </c>
      <c r="BD746" s="466" t="e">
        <f t="array" aca="1" ref="BD746" ca="1">IF($B746=BD$85-1, BD$84, IF(AND($B746&gt;=BD$85, $B746&lt;=BD$86), BD$84*SUMPRODUCT(TRANSPOSE(BD$5:BD$81), Data_TR_USD!$B517:$BZ517, 1/OFFSET(Data_TR_USD!$B$467, BD$88, 0, 1, $B$82)), NA()))</f>
        <v>#N/A</v>
      </c>
      <c r="BE746" s="466" t="e">
        <f t="array" aca="1" ref="BE746" ca="1">IF($B746=BE$85-1, BE$84, IF(AND($B746&gt;=BE$85, $B746&lt;=BE$86), BE$84*SUMPRODUCT(TRANSPOSE(BE$5:BE$81), Data_TR_USD!$B517:$BZ517, 1/OFFSET(Data_TR_USD!$B$467, BE$88, 0, 1, $B$82)), NA()))</f>
        <v>#N/A</v>
      </c>
      <c r="BF746" s="466" t="e">
        <f t="array" aca="1" ref="BF746" ca="1">IF($B746=BF$85-1, BF$84, IF(AND($B746&gt;=BF$85, $B746&lt;=BF$86), BF$84*SUMPRODUCT(TRANSPOSE(BF$5:BF$81), Data_TR_USD!$B517:$BZ517, 1/OFFSET(Data_TR_USD!$B$467, BF$88, 0, 1, $B$82)), NA()))</f>
        <v>#N/A</v>
      </c>
      <c r="BG746" s="466" t="e">
        <f t="array" aca="1" ref="BG746" ca="1">IF($B746=BG$85-1, BG$84, IF(AND($B746&gt;=BG$85, $B746&lt;=BG$86), BG$84*SUMPRODUCT(TRANSPOSE(BG$5:BG$81), Data_TR_USD!$B517:$BZ517, 1/OFFSET(Data_TR_USD!$B$467, BG$88, 0, 1, $B$82)), NA()))</f>
        <v>#N/A</v>
      </c>
      <c r="BH746" s="466" t="e">
        <f t="array" aca="1" ref="BH746" ca="1">IF($B746=BH$85-1, BH$84, IF(AND($B746&gt;=BH$85, $B746&lt;=BH$86), BH$84*SUMPRODUCT(TRANSPOSE(BH$5:BH$81), Data_TR_USD!$B517:$BZ517, 1/OFFSET(Data_TR_USD!$B$467, BH$88, 0, 1, $B$82)), NA()))</f>
        <v>#N/A</v>
      </c>
      <c r="BI746" s="466" t="e">
        <f t="array" aca="1" ref="BI746" ca="1">IF($B746=BI$85-1, BI$84, IF(AND($B746&gt;=BI$85, $B746&lt;=BI$86), BI$84*SUMPRODUCT(TRANSPOSE(BI$5:BI$81), Data_TR_USD!$B517:$BZ517, 1/OFFSET(Data_TR_USD!$B$467, BI$88, 0, 1, $B$82)), NA()))</f>
        <v>#N/A</v>
      </c>
      <c r="BJ746" s="466" t="e">
        <f t="array" aca="1" ref="BJ746" ca="1">IF($B746=BJ$85-1, BJ$84, IF(AND($B746&gt;=BJ$85, $B746&lt;=BJ$86), BJ$84*SUMPRODUCT(TRANSPOSE(BJ$5:BJ$81), Data_TR_USD!$B517:$BZ517, 1/OFFSET(Data_TR_USD!$B$467, BJ$88, 0, 1, $B$82)), NA()))</f>
        <v>#N/A</v>
      </c>
      <c r="BK746" s="466" t="e">
        <f t="array" aca="1" ref="BK746" ca="1">IF($B746=BK$85-1, BK$84, IF(AND($B746&gt;=BK$85, $B746&lt;=BK$86), BK$84*SUMPRODUCT(TRANSPOSE(BK$5:BK$81), Data_TR_USD!$B517:$BZ517, 1/OFFSET(Data_TR_USD!$B$467, BK$88, 0, 1, $B$82)), NA()))</f>
        <v>#N/A</v>
      </c>
      <c r="BL746" s="466" t="e">
        <f t="array" aca="1" ref="BL746" ca="1">IF($B746=BL$85-1, BL$84, IF(AND($B746&gt;=BL$85, $B746&lt;=BL$86), BL$84*SUMPRODUCT(TRANSPOSE(BL$5:BL$81), Data_TR_USD!$B517:$BZ517, 1/OFFSET(Data_TR_USD!$B$467, BL$88, 0, 1, $B$82)), NA()))</f>
        <v>#N/A</v>
      </c>
      <c r="BM746" s="466" t="e">
        <f t="array" aca="1" ref="BM746" ca="1">IF($B746=BM$85-1, BM$84, IF(AND($B746&gt;=BM$85, $B746&lt;=BM$86), BM$84*SUMPRODUCT(TRANSPOSE(BM$5:BM$81), Data_TR_USD!$B517:$BZ517, 1/OFFSET(Data_TR_USD!$B$467, BM$88, 0, 1, $B$82)), NA()))</f>
        <v>#N/A</v>
      </c>
      <c r="BN746" s="466" t="e">
        <f t="array" aca="1" ref="BN746" ca="1">IF($B746=BN$85-1, BN$84, IF(AND($B746&gt;=BN$85, $B746&lt;=BN$86), BN$84*SUMPRODUCT(TRANSPOSE(BN$5:BN$81), Data_TR_USD!$B517:$BZ517, 1/OFFSET(Data_TR_USD!$B$467, BN$88, 0, 1, $B$82)), NA()))</f>
        <v>#N/A</v>
      </c>
      <c r="BO746" s="466" t="e">
        <f t="array" aca="1" ref="BO746" ca="1">IF($B746=BO$85-1, BO$84, IF(AND($B746&gt;=BO$85, $B746&lt;=BO$86), BO$84*SUMPRODUCT(TRANSPOSE(BO$5:BO$81), Data_TR_USD!$B517:$BZ517, 1/OFFSET(Data_TR_USD!$B$467, BO$88, 0, 1, $B$82)), NA()))</f>
        <v>#N/A</v>
      </c>
      <c r="BP746" s="466" t="e">
        <f t="array" aca="1" ref="BP746" ca="1">IF($B746=BP$85-1, BP$84, IF(AND($B746&gt;=BP$85, $B746&lt;=BP$86), BP$84*SUMPRODUCT(TRANSPOSE(BP$5:BP$81), Data_TR_USD!$B517:$BZ517, 1/OFFSET(Data_TR_USD!$B$467, BP$88, 0, 1, $B$82)), NA()))</f>
        <v>#N/A</v>
      </c>
      <c r="BQ746" s="466" t="e">
        <f t="array" aca="1" ref="BQ746" ca="1">IF($B746=BQ$85-1, BQ$84, IF(AND($B746&gt;=BQ$85, $B746&lt;=BQ$86), BQ$84*SUMPRODUCT(TRANSPOSE(BQ$5:BQ$81), Data_TR_USD!$B517:$BZ517, 1/OFFSET(Data_TR_USD!$B$467, BQ$88, 0, 1, $B$82)), NA()))</f>
        <v>#N/A</v>
      </c>
      <c r="BR746" s="466" t="e">
        <f t="array" aca="1" ref="BR746" ca="1">IF($B746=BR$85-1, BR$84, IF(AND($B746&gt;=BR$85, $B746&lt;=BR$86), BR$84*SUMPRODUCT(TRANSPOSE(BR$5:BR$81), Data_TR_USD!$B517:$BZ517, 1/OFFSET(Data_TR_USD!$B$467, BR$88, 0, 1, $B$82)), NA()))</f>
        <v>#N/A</v>
      </c>
      <c r="BS746" s="466" t="e">
        <f t="array" aca="1" ref="BS746" ca="1">IF($B746=BS$85-1, BS$84, IF(AND($B746&gt;=BS$85, $B746&lt;=BS$86), BS$84*SUMPRODUCT(TRANSPOSE(BS$5:BS$81), Data_TR_USD!$B517:$BZ517, 1/OFFSET(Data_TR_USD!$B$467, BS$88, 0, 1, $B$82)), NA()))</f>
        <v>#N/A</v>
      </c>
    </row>
    <row r="747" spans="2:71">
      <c r="B747" s="48">
        <f t="shared" si="1087"/>
        <v>1921</v>
      </c>
      <c r="E747" s="52"/>
      <c r="M747" s="466" t="e">
        <f t="array" aca="1" ref="M747" ca="1">IF($B747=M$85-1, M$84, IF(AND($B747&gt;=M$85, $B747&lt;=M$86), M$84*SUMPRODUCT(TRANSPOSE(M$5:M$81), Data_TR_USD!$B518:$BZ518, 1/OFFSET(Data_TR_USD!$B$467, M$88, 0, 1, $B$82)), NA()))</f>
        <v>#N/A</v>
      </c>
      <c r="N747" s="466" t="e">
        <f t="array" aca="1" ref="N747" ca="1">IF($B747=N$85-1, N$84, IF(AND($B747&gt;=N$85, $B747&lt;=N$86), N$84*SUMPRODUCT(TRANSPOSE(N$5:N$81), Data_TR_USD!$B518:$BZ518, 1/OFFSET(Data_TR_USD!$B$467, N$88, 0, 1, $B$82)), NA()))</f>
        <v>#N/A</v>
      </c>
      <c r="X747" s="466" t="e">
        <f t="array" aca="1" ref="X747" ca="1">IF($B747=X$85-1, X$84, IF(AND($B747&gt;=X$85, $B747&lt;=X$86), X$84*SUMPRODUCT(TRANSPOSE(X$5:X$81), Data_TR_USD!$B518:$BZ518, 1/OFFSET(Data_TR_USD!$B$467, X$88, 0, 1, $B$82)), NA()))</f>
        <v>#N/A</v>
      </c>
      <c r="Y747" s="466" t="e">
        <f t="array" aca="1" ref="Y747" ca="1">IF($B747=Y$85-1, Y$84, IF(AND($B747&gt;=Y$85, $B747&lt;=Y$86), Y$84*SUMPRODUCT(TRANSPOSE(Y$5:Y$81), Data_TR_USD!$B518:$BZ518, 1/OFFSET(Data_TR_USD!$B$467, Y$88, 0, 1, $B$82)), NA()))</f>
        <v>#N/A</v>
      </c>
      <c r="AA747" s="466" t="e">
        <f t="array" aca="1" ref="AA747" ca="1">IF($B747=AA$85-1, AA$84, IF(AND($B747&gt;=AA$85, $B747&lt;=AA$86), AA$84*SUMPRODUCT(TRANSPOSE(AA$5:AA$81), Data_TR_USD!$B518:$BZ518, 1/OFFSET(Data_TR_USD!$B$467, AA$88, 0, 1, $B$82)), NA()))</f>
        <v>#N/A</v>
      </c>
      <c r="AB747" s="466" t="e">
        <f t="array" aca="1" ref="AB747" ca="1">IF($B747=AB$85-1, AB$84, IF(AND($B747&gt;=AB$85, $B747&lt;=AB$86), AB$84*SUMPRODUCT(TRANSPOSE(AB$5:AB$81), Data_TR_USD!$B518:$BZ518, 1/OFFSET(Data_TR_USD!$B$467, AB$88, 0, 1, $B$82)), NA()))</f>
        <v>#N/A</v>
      </c>
      <c r="AC747" s="466" t="e">
        <f t="array" aca="1" ref="AC747" ca="1">IF($B747=AC$85-1, AC$84, IF(AND($B747&gt;=AC$85, $B747&lt;=AC$86), AC$84*SUMPRODUCT(TRANSPOSE(AC$5:AC$81), Data_TR_USD!$B518:$BZ518, 1/OFFSET(Data_TR_USD!$B$467, AC$88, 0, 1, $B$82)), NA()))</f>
        <v>#N/A</v>
      </c>
      <c r="AD747" s="466" t="e">
        <f t="array" aca="1" ref="AD747" ca="1">IF($B747=AD$85-1, AD$84, IF(AND($B747&gt;=AD$85, $B747&lt;=AD$86), AD$84*SUMPRODUCT(TRANSPOSE(AD$5:AD$81), Data_TR_USD!$B518:$BZ518, 1/OFFSET(Data_TR_USD!$B$467, AD$88, 0, 1, $B$82)), NA()))</f>
        <v>#N/A</v>
      </c>
      <c r="AE747" s="466" t="e">
        <f t="array" aca="1" ref="AE747" ca="1">IF($B747=AE$85-1, AE$84, IF(AND($B747&gt;=AE$85, $B747&lt;=AE$86), AE$84*SUMPRODUCT(TRANSPOSE(AE$5:AE$81), Data_TR_USD!$B518:$BZ518, 1/OFFSET(Data_TR_USD!$B$467, AE$88, 0, 1, $B$82)), NA()))</f>
        <v>#N/A</v>
      </c>
      <c r="AG747" s="466" t="e">
        <f t="array" aca="1" ref="AG747" ca="1">IF($B747=AG$85-1, AG$84, IF(AND($B747&gt;=AG$85, $B747&lt;=AG$86), AG$84*SUMPRODUCT(TRANSPOSE(AG$5:AG$81), Data_TR_USD!$B518:$BZ518, 1/OFFSET(Data_TR_USD!$B$467, AG$88, 0, 1, $B$82)), NA()))</f>
        <v>#N/A</v>
      </c>
      <c r="AM747" s="466" t="e">
        <f t="array" aca="1" ref="AM747" ca="1">IF($B747=AM$85-1, AM$84, IF(AND($B747&gt;=AM$85, $B747&lt;=AM$86), AM$84*SUMPRODUCT(TRANSPOSE(AM$5:AM$81), Data_TR_USD!$B518:$BZ518, 1/OFFSET(Data_TR_USD!$B$467, AM$88, 0, 1, $B$82)), NA()))</f>
        <v>#N/A</v>
      </c>
      <c r="AN747" s="466" t="e">
        <f t="array" aca="1" ref="AN747" ca="1">IF($B747=AN$85-1, AN$84, IF(AND($B747&gt;=AN$85, $B747&lt;=AN$86), AN$84*SUMPRODUCT(TRANSPOSE(AN$5:AN$81), Data_TR_USD!$B518:$BZ518, 1/OFFSET(Data_TR_USD!$B$467, AN$88, 0, 1, $B$82)), NA()))</f>
        <v>#N/A</v>
      </c>
      <c r="AO747" s="466" t="e">
        <f t="array" aca="1" ref="AO747" ca="1">IF($B747=AO$85-1, AO$84, IF(AND($B747&gt;=AO$85, $B747&lt;=AO$86), AO$84*SUMPRODUCT(TRANSPOSE(AO$5:AO$81), Data_TR_USD!$B518:$BZ518, 1/OFFSET(Data_TR_USD!$B$467, AO$88, 0, 1, $B$82)), NA()))</f>
        <v>#N/A</v>
      </c>
      <c r="AP747" s="466" t="e">
        <f t="array" aca="1" ref="AP747" ca="1">IF($B747=AP$85-1, AP$84, IF(AND($B747&gt;=AP$85, $B747&lt;=AP$86), AP$84*SUMPRODUCT(TRANSPOSE(AP$5:AP$81), Data_TR_USD!$B518:$BZ518, 1/OFFSET(Data_TR_USD!$B$467, AP$88, 0, 1, $B$82)), NA()))</f>
        <v>#N/A</v>
      </c>
      <c r="AQ747" s="466" t="e">
        <f t="array" aca="1" ref="AQ747" ca="1">IF($B747=AQ$85-1, AQ$84, IF(AND($B747&gt;=AQ$85, $B747&lt;=AQ$86), AQ$84*SUMPRODUCT(TRANSPOSE(AQ$5:AQ$81), Data_TR_USD!$B518:$BZ518, 1/OFFSET(Data_TR_USD!$B$467, AQ$88, 0, 1, $B$82)), NA()))</f>
        <v>#N/A</v>
      </c>
      <c r="AS747" s="466" t="e">
        <f t="array" aca="1" ref="AS747" ca="1">IF($B747=AS$85-1, AS$84, IF(AND($B747&gt;=AS$85, $B747&lt;=AS$86), AS$84*SUMPRODUCT(TRANSPOSE(AS$5:AS$81), Data_TR_USD!$B518:$BZ518, 1/OFFSET(Data_TR_USD!$B$467, AS$88, 0, 1, $B$82)), NA()))</f>
        <v>#N/A</v>
      </c>
      <c r="AU747" s="466" t="e">
        <f t="array" aca="1" ref="AU747" ca="1">IF($B747=AU$85-1, AU$84, IF(AND($B747&gt;=AU$85, $B747&lt;=AU$86), AU$84*SUMPRODUCT(TRANSPOSE(AU$5:AU$81), Data_TR_USD!$B518:$BZ518, 1/OFFSET(Data_TR_USD!$B$467, AU$88, 0, 1, $B$82)), NA()))</f>
        <v>#N/A</v>
      </c>
      <c r="AV747" s="466" t="e">
        <f t="array" aca="1" ref="AV747" ca="1">IF($B747=AV$85-1, AV$84, IF(AND($B747&gt;=AV$85, $B747&lt;=AV$86), AV$84*SUMPRODUCT(TRANSPOSE(AV$5:AV$81), Data_TR_USD!$B518:$BZ518, 1/OFFSET(Data_TR_USD!$B$467, AV$88, 0, 1, $B$82)), NA()))</f>
        <v>#N/A</v>
      </c>
      <c r="AW747" s="466" t="e">
        <f t="array" aca="1" ref="AW747" ca="1">IF($B747=AW$85-1, AW$84, IF(AND($B747&gt;=AW$85, $B747&lt;=AW$86), AW$84*SUMPRODUCT(TRANSPOSE(AW$5:AW$81), Data_TR_USD!$B518:$BZ518, 1/OFFSET(Data_TR_USD!$B$467, AW$88, 0, 1, $B$82)), NA()))</f>
        <v>#N/A</v>
      </c>
      <c r="AX747" s="466" t="e">
        <f t="array" aca="1" ref="AX747" ca="1">IF($B747=AX$85-1, AX$84, IF(AND($B747&gt;=AX$85, $B747&lt;=AX$86), AX$84*SUMPRODUCT(TRANSPOSE(AX$5:AX$81), Data_TR_USD!$B518:$BZ518, 1/OFFSET(Data_TR_USD!$B$467, AX$88, 0, 1, $B$82)), NA()))</f>
        <v>#N/A</v>
      </c>
      <c r="AY747" s="466" t="e">
        <f t="array" aca="1" ref="AY747" ca="1">IF($B747=AY$85-1, AY$84, IF(AND($B747&gt;=AY$85, $B747&lt;=AY$86), AY$84*SUMPRODUCT(TRANSPOSE(AY$5:AY$81), Data_TR_USD!$B518:$BZ518, 1/OFFSET(Data_TR_USD!$B$467, AY$88, 0, 1, $B$82)), NA()))</f>
        <v>#N/A</v>
      </c>
      <c r="AZ747" s="466" t="e">
        <f t="array" aca="1" ref="AZ747" ca="1">IF($B747=AZ$85-1, AZ$84, IF(AND($B747&gt;=AZ$85, $B747&lt;=AZ$86), AZ$84*SUMPRODUCT(TRANSPOSE(AZ$5:AZ$81), Data_TR_USD!$B518:$BZ518, 1/OFFSET(Data_TR_USD!$B$467, AZ$88, 0, 1, $B$82)), NA()))</f>
        <v>#N/A</v>
      </c>
      <c r="BA747" s="466" t="e">
        <f t="array" aca="1" ref="BA747" ca="1">IF($B747=BA$85-1, BA$84, IF(AND($B747&gt;=BA$85, $B747&lt;=BA$86), BA$84*SUMPRODUCT(TRANSPOSE(BA$5:BA$81), Data_TR_USD!$B518:$BZ518, 1/OFFSET(Data_TR_USD!$B$467, BA$88, 0, 1, $B$82)), NA()))</f>
        <v>#N/A</v>
      </c>
      <c r="BB747" s="466" t="e">
        <f t="array" aca="1" ref="BB747" ca="1">IF($B747=BB$85-1, BB$84, IF(AND($B747&gt;=BB$85, $B747&lt;=BB$86), BB$84*SUMPRODUCT(TRANSPOSE(BB$5:BB$81), Data_TR_USD!$B518:$BZ518, 1/OFFSET(Data_TR_USD!$B$467, BB$88, 0, 1, $B$82)), NA()))</f>
        <v>#N/A</v>
      </c>
      <c r="BC747" s="466" t="e">
        <f t="array" aca="1" ref="BC747" ca="1">IF($B747=BC$85-1, BC$84, IF(AND($B747&gt;=BC$85, $B747&lt;=BC$86), BC$84*SUMPRODUCT(TRANSPOSE(BC$5:BC$81), Data_TR_USD!$B518:$BZ518, 1/OFFSET(Data_TR_USD!$B$467, BC$88, 0, 1, $B$82)), NA()))</f>
        <v>#N/A</v>
      </c>
      <c r="BD747" s="466" t="e">
        <f t="array" aca="1" ref="BD747" ca="1">IF($B747=BD$85-1, BD$84, IF(AND($B747&gt;=BD$85, $B747&lt;=BD$86), BD$84*SUMPRODUCT(TRANSPOSE(BD$5:BD$81), Data_TR_USD!$B518:$BZ518, 1/OFFSET(Data_TR_USD!$B$467, BD$88, 0, 1, $B$82)), NA()))</f>
        <v>#N/A</v>
      </c>
      <c r="BE747" s="466" t="e">
        <f t="array" aca="1" ref="BE747" ca="1">IF($B747=BE$85-1, BE$84, IF(AND($B747&gt;=BE$85, $B747&lt;=BE$86), BE$84*SUMPRODUCT(TRANSPOSE(BE$5:BE$81), Data_TR_USD!$B518:$BZ518, 1/OFFSET(Data_TR_USD!$B$467, BE$88, 0, 1, $B$82)), NA()))</f>
        <v>#N/A</v>
      </c>
      <c r="BF747" s="466" t="e">
        <f t="array" aca="1" ref="BF747" ca="1">IF($B747=BF$85-1, BF$84, IF(AND($B747&gt;=BF$85, $B747&lt;=BF$86), BF$84*SUMPRODUCT(TRANSPOSE(BF$5:BF$81), Data_TR_USD!$B518:$BZ518, 1/OFFSET(Data_TR_USD!$B$467, BF$88, 0, 1, $B$82)), NA()))</f>
        <v>#N/A</v>
      </c>
      <c r="BG747" s="466" t="e">
        <f t="array" aca="1" ref="BG747" ca="1">IF($B747=BG$85-1, BG$84, IF(AND($B747&gt;=BG$85, $B747&lt;=BG$86), BG$84*SUMPRODUCT(TRANSPOSE(BG$5:BG$81), Data_TR_USD!$B518:$BZ518, 1/OFFSET(Data_TR_USD!$B$467, BG$88, 0, 1, $B$82)), NA()))</f>
        <v>#N/A</v>
      </c>
      <c r="BH747" s="466" t="e">
        <f t="array" aca="1" ref="BH747" ca="1">IF($B747=BH$85-1, BH$84, IF(AND($B747&gt;=BH$85, $B747&lt;=BH$86), BH$84*SUMPRODUCT(TRANSPOSE(BH$5:BH$81), Data_TR_USD!$B518:$BZ518, 1/OFFSET(Data_TR_USD!$B$467, BH$88, 0, 1, $B$82)), NA()))</f>
        <v>#N/A</v>
      </c>
      <c r="BI747" s="466" t="e">
        <f t="array" aca="1" ref="BI747" ca="1">IF($B747=BI$85-1, BI$84, IF(AND($B747&gt;=BI$85, $B747&lt;=BI$86), BI$84*SUMPRODUCT(TRANSPOSE(BI$5:BI$81), Data_TR_USD!$B518:$BZ518, 1/OFFSET(Data_TR_USD!$B$467, BI$88, 0, 1, $B$82)), NA()))</f>
        <v>#N/A</v>
      </c>
      <c r="BJ747" s="466" t="e">
        <f t="array" aca="1" ref="BJ747" ca="1">IF($B747=BJ$85-1, BJ$84, IF(AND($B747&gt;=BJ$85, $B747&lt;=BJ$86), BJ$84*SUMPRODUCT(TRANSPOSE(BJ$5:BJ$81), Data_TR_USD!$B518:$BZ518, 1/OFFSET(Data_TR_USD!$B$467, BJ$88, 0, 1, $B$82)), NA()))</f>
        <v>#N/A</v>
      </c>
      <c r="BK747" s="466" t="e">
        <f t="array" aca="1" ref="BK747" ca="1">IF($B747=BK$85-1, BK$84, IF(AND($B747&gt;=BK$85, $B747&lt;=BK$86), BK$84*SUMPRODUCT(TRANSPOSE(BK$5:BK$81), Data_TR_USD!$B518:$BZ518, 1/OFFSET(Data_TR_USD!$B$467, BK$88, 0, 1, $B$82)), NA()))</f>
        <v>#N/A</v>
      </c>
      <c r="BL747" s="466" t="e">
        <f t="array" aca="1" ref="BL747" ca="1">IF($B747=BL$85-1, BL$84, IF(AND($B747&gt;=BL$85, $B747&lt;=BL$86), BL$84*SUMPRODUCT(TRANSPOSE(BL$5:BL$81), Data_TR_USD!$B518:$BZ518, 1/OFFSET(Data_TR_USD!$B$467, BL$88, 0, 1, $B$82)), NA()))</f>
        <v>#N/A</v>
      </c>
      <c r="BM747" s="466" t="e">
        <f t="array" aca="1" ref="BM747" ca="1">IF($B747=BM$85-1, BM$84, IF(AND($B747&gt;=BM$85, $B747&lt;=BM$86), BM$84*SUMPRODUCT(TRANSPOSE(BM$5:BM$81), Data_TR_USD!$B518:$BZ518, 1/OFFSET(Data_TR_USD!$B$467, BM$88, 0, 1, $B$82)), NA()))</f>
        <v>#N/A</v>
      </c>
      <c r="BN747" s="466" t="e">
        <f t="array" aca="1" ref="BN747" ca="1">IF($B747=BN$85-1, BN$84, IF(AND($B747&gt;=BN$85, $B747&lt;=BN$86), BN$84*SUMPRODUCT(TRANSPOSE(BN$5:BN$81), Data_TR_USD!$B518:$BZ518, 1/OFFSET(Data_TR_USD!$B$467, BN$88, 0, 1, $B$82)), NA()))</f>
        <v>#N/A</v>
      </c>
      <c r="BO747" s="466" t="e">
        <f t="array" aca="1" ref="BO747" ca="1">IF($B747=BO$85-1, BO$84, IF(AND($B747&gt;=BO$85, $B747&lt;=BO$86), BO$84*SUMPRODUCT(TRANSPOSE(BO$5:BO$81), Data_TR_USD!$B518:$BZ518, 1/OFFSET(Data_TR_USD!$B$467, BO$88, 0, 1, $B$82)), NA()))</f>
        <v>#N/A</v>
      </c>
      <c r="BP747" s="466" t="e">
        <f t="array" aca="1" ref="BP747" ca="1">IF($B747=BP$85-1, BP$84, IF(AND($B747&gt;=BP$85, $B747&lt;=BP$86), BP$84*SUMPRODUCT(TRANSPOSE(BP$5:BP$81), Data_TR_USD!$B518:$BZ518, 1/OFFSET(Data_TR_USD!$B$467, BP$88, 0, 1, $B$82)), NA()))</f>
        <v>#N/A</v>
      </c>
      <c r="BQ747" s="466" t="e">
        <f t="array" aca="1" ref="BQ747" ca="1">IF($B747=BQ$85-1, BQ$84, IF(AND($B747&gt;=BQ$85, $B747&lt;=BQ$86), BQ$84*SUMPRODUCT(TRANSPOSE(BQ$5:BQ$81), Data_TR_USD!$B518:$BZ518, 1/OFFSET(Data_TR_USD!$B$467, BQ$88, 0, 1, $B$82)), NA()))</f>
        <v>#N/A</v>
      </c>
      <c r="BR747" s="466" t="e">
        <f t="array" aca="1" ref="BR747" ca="1">IF($B747=BR$85-1, BR$84, IF(AND($B747&gt;=BR$85, $B747&lt;=BR$86), BR$84*SUMPRODUCT(TRANSPOSE(BR$5:BR$81), Data_TR_USD!$B518:$BZ518, 1/OFFSET(Data_TR_USD!$B$467, BR$88, 0, 1, $B$82)), NA()))</f>
        <v>#N/A</v>
      </c>
      <c r="BS747" s="466" t="e">
        <f t="array" aca="1" ref="BS747" ca="1">IF($B747=BS$85-1, BS$84, IF(AND($B747&gt;=BS$85, $B747&lt;=BS$86), BS$84*SUMPRODUCT(TRANSPOSE(BS$5:BS$81), Data_TR_USD!$B518:$BZ518, 1/OFFSET(Data_TR_USD!$B$467, BS$88, 0, 1, $B$82)), NA()))</f>
        <v>#N/A</v>
      </c>
    </row>
    <row r="748" spans="2:71">
      <c r="B748" s="48">
        <f t="shared" si="1087"/>
        <v>1922</v>
      </c>
      <c r="E748" s="52"/>
      <c r="M748" s="466" t="e">
        <f t="array" aca="1" ref="M748" ca="1">IF($B748=M$85-1, M$84, IF(AND($B748&gt;=M$85, $B748&lt;=M$86), M$84*SUMPRODUCT(TRANSPOSE(M$5:M$81), Data_TR_USD!$B519:$BZ519, 1/OFFSET(Data_TR_USD!$B$467, M$88, 0, 1, $B$82)), NA()))</f>
        <v>#N/A</v>
      </c>
      <c r="N748" s="466" t="e">
        <f t="array" aca="1" ref="N748" ca="1">IF($B748=N$85-1, N$84, IF(AND($B748&gt;=N$85, $B748&lt;=N$86), N$84*SUMPRODUCT(TRANSPOSE(N$5:N$81), Data_TR_USD!$B519:$BZ519, 1/OFFSET(Data_TR_USD!$B$467, N$88, 0, 1, $B$82)), NA()))</f>
        <v>#N/A</v>
      </c>
      <c r="X748" s="466" t="e">
        <f t="array" aca="1" ref="X748" ca="1">IF($B748=X$85-1, X$84, IF(AND($B748&gt;=X$85, $B748&lt;=X$86), X$84*SUMPRODUCT(TRANSPOSE(X$5:X$81), Data_TR_USD!$B519:$BZ519, 1/OFFSET(Data_TR_USD!$B$467, X$88, 0, 1, $B$82)), NA()))</f>
        <v>#N/A</v>
      </c>
      <c r="Y748" s="466" t="e">
        <f t="array" aca="1" ref="Y748" ca="1">IF($B748=Y$85-1, Y$84, IF(AND($B748&gt;=Y$85, $B748&lt;=Y$86), Y$84*SUMPRODUCT(TRANSPOSE(Y$5:Y$81), Data_TR_USD!$B519:$BZ519, 1/OFFSET(Data_TR_USD!$B$467, Y$88, 0, 1, $B$82)), NA()))</f>
        <v>#N/A</v>
      </c>
      <c r="AA748" s="466" t="e">
        <f t="array" aca="1" ref="AA748" ca="1">IF($B748=AA$85-1, AA$84, IF(AND($B748&gt;=AA$85, $B748&lt;=AA$86), AA$84*SUMPRODUCT(TRANSPOSE(AA$5:AA$81), Data_TR_USD!$B519:$BZ519, 1/OFFSET(Data_TR_USD!$B$467, AA$88, 0, 1, $B$82)), NA()))</f>
        <v>#N/A</v>
      </c>
      <c r="AB748" s="466" t="e">
        <f t="array" aca="1" ref="AB748" ca="1">IF($B748=AB$85-1, AB$84, IF(AND($B748&gt;=AB$85, $B748&lt;=AB$86), AB$84*SUMPRODUCT(TRANSPOSE(AB$5:AB$81), Data_TR_USD!$B519:$BZ519, 1/OFFSET(Data_TR_USD!$B$467, AB$88, 0, 1, $B$82)), NA()))</f>
        <v>#N/A</v>
      </c>
      <c r="AC748" s="466" t="e">
        <f t="array" aca="1" ref="AC748" ca="1">IF($B748=AC$85-1, AC$84, IF(AND($B748&gt;=AC$85, $B748&lt;=AC$86), AC$84*SUMPRODUCT(TRANSPOSE(AC$5:AC$81), Data_TR_USD!$B519:$BZ519, 1/OFFSET(Data_TR_USD!$B$467, AC$88, 0, 1, $B$82)), NA()))</f>
        <v>#N/A</v>
      </c>
      <c r="AD748" s="466" t="e">
        <f t="array" aca="1" ref="AD748" ca="1">IF($B748=AD$85-1, AD$84, IF(AND($B748&gt;=AD$85, $B748&lt;=AD$86), AD$84*SUMPRODUCT(TRANSPOSE(AD$5:AD$81), Data_TR_USD!$B519:$BZ519, 1/OFFSET(Data_TR_USD!$B$467, AD$88, 0, 1, $B$82)), NA()))</f>
        <v>#N/A</v>
      </c>
      <c r="AE748" s="466" t="e">
        <f t="array" aca="1" ref="AE748" ca="1">IF($B748=AE$85-1, AE$84, IF(AND($B748&gt;=AE$85, $B748&lt;=AE$86), AE$84*SUMPRODUCT(TRANSPOSE(AE$5:AE$81), Data_TR_USD!$B519:$BZ519, 1/OFFSET(Data_TR_USD!$B$467, AE$88, 0, 1, $B$82)), NA()))</f>
        <v>#N/A</v>
      </c>
      <c r="AG748" s="466" t="e">
        <f t="array" aca="1" ref="AG748" ca="1">IF($B748=AG$85-1, AG$84, IF(AND($B748&gt;=AG$85, $B748&lt;=AG$86), AG$84*SUMPRODUCT(TRANSPOSE(AG$5:AG$81), Data_TR_USD!$B519:$BZ519, 1/OFFSET(Data_TR_USD!$B$467, AG$88, 0, 1, $B$82)), NA()))</f>
        <v>#N/A</v>
      </c>
      <c r="AM748" s="466" t="e">
        <f t="array" aca="1" ref="AM748" ca="1">IF($B748=AM$85-1, AM$84, IF(AND($B748&gt;=AM$85, $B748&lt;=AM$86), AM$84*SUMPRODUCT(TRANSPOSE(AM$5:AM$81), Data_TR_USD!$B519:$BZ519, 1/OFFSET(Data_TR_USD!$B$467, AM$88, 0, 1, $B$82)), NA()))</f>
        <v>#N/A</v>
      </c>
      <c r="AN748" s="466" t="e">
        <f t="array" aca="1" ref="AN748" ca="1">IF($B748=AN$85-1, AN$84, IF(AND($B748&gt;=AN$85, $B748&lt;=AN$86), AN$84*SUMPRODUCT(TRANSPOSE(AN$5:AN$81), Data_TR_USD!$B519:$BZ519, 1/OFFSET(Data_TR_USD!$B$467, AN$88, 0, 1, $B$82)), NA()))</f>
        <v>#N/A</v>
      </c>
      <c r="AO748" s="466" t="e">
        <f t="array" aca="1" ref="AO748" ca="1">IF($B748=AO$85-1, AO$84, IF(AND($B748&gt;=AO$85, $B748&lt;=AO$86), AO$84*SUMPRODUCT(TRANSPOSE(AO$5:AO$81), Data_TR_USD!$B519:$BZ519, 1/OFFSET(Data_TR_USD!$B$467, AO$88, 0, 1, $B$82)), NA()))</f>
        <v>#N/A</v>
      </c>
      <c r="AP748" s="466" t="e">
        <f t="array" aca="1" ref="AP748" ca="1">IF($B748=AP$85-1, AP$84, IF(AND($B748&gt;=AP$85, $B748&lt;=AP$86), AP$84*SUMPRODUCT(TRANSPOSE(AP$5:AP$81), Data_TR_USD!$B519:$BZ519, 1/OFFSET(Data_TR_USD!$B$467, AP$88, 0, 1, $B$82)), NA()))</f>
        <v>#N/A</v>
      </c>
      <c r="AQ748" s="466" t="e">
        <f t="array" aca="1" ref="AQ748" ca="1">IF($B748=AQ$85-1, AQ$84, IF(AND($B748&gt;=AQ$85, $B748&lt;=AQ$86), AQ$84*SUMPRODUCT(TRANSPOSE(AQ$5:AQ$81), Data_TR_USD!$B519:$BZ519, 1/OFFSET(Data_TR_USD!$B$467, AQ$88, 0, 1, $B$82)), NA()))</f>
        <v>#N/A</v>
      </c>
      <c r="AS748" s="466" t="e">
        <f t="array" aca="1" ref="AS748" ca="1">IF($B748=AS$85-1, AS$84, IF(AND($B748&gt;=AS$85, $B748&lt;=AS$86), AS$84*SUMPRODUCT(TRANSPOSE(AS$5:AS$81), Data_TR_USD!$B519:$BZ519, 1/OFFSET(Data_TR_USD!$B$467, AS$88, 0, 1, $B$82)), NA()))</f>
        <v>#N/A</v>
      </c>
      <c r="AU748" s="466" t="e">
        <f t="array" aca="1" ref="AU748" ca="1">IF($B748=AU$85-1, AU$84, IF(AND($B748&gt;=AU$85, $B748&lt;=AU$86), AU$84*SUMPRODUCT(TRANSPOSE(AU$5:AU$81), Data_TR_USD!$B519:$BZ519, 1/OFFSET(Data_TR_USD!$B$467, AU$88, 0, 1, $B$82)), NA()))</f>
        <v>#N/A</v>
      </c>
      <c r="AV748" s="466" t="e">
        <f t="array" aca="1" ref="AV748" ca="1">IF($B748=AV$85-1, AV$84, IF(AND($B748&gt;=AV$85, $B748&lt;=AV$86), AV$84*SUMPRODUCT(TRANSPOSE(AV$5:AV$81), Data_TR_USD!$B519:$BZ519, 1/OFFSET(Data_TR_USD!$B$467, AV$88, 0, 1, $B$82)), NA()))</f>
        <v>#N/A</v>
      </c>
      <c r="AW748" s="466" t="e">
        <f t="array" aca="1" ref="AW748" ca="1">IF($B748=AW$85-1, AW$84, IF(AND($B748&gt;=AW$85, $B748&lt;=AW$86), AW$84*SUMPRODUCT(TRANSPOSE(AW$5:AW$81), Data_TR_USD!$B519:$BZ519, 1/OFFSET(Data_TR_USD!$B$467, AW$88, 0, 1, $B$82)), NA()))</f>
        <v>#N/A</v>
      </c>
      <c r="AX748" s="466" t="e">
        <f t="array" aca="1" ref="AX748" ca="1">IF($B748=AX$85-1, AX$84, IF(AND($B748&gt;=AX$85, $B748&lt;=AX$86), AX$84*SUMPRODUCT(TRANSPOSE(AX$5:AX$81), Data_TR_USD!$B519:$BZ519, 1/OFFSET(Data_TR_USD!$B$467, AX$88, 0, 1, $B$82)), NA()))</f>
        <v>#N/A</v>
      </c>
      <c r="AY748" s="466" t="e">
        <f t="array" aca="1" ref="AY748" ca="1">IF($B748=AY$85-1, AY$84, IF(AND($B748&gt;=AY$85, $B748&lt;=AY$86), AY$84*SUMPRODUCT(TRANSPOSE(AY$5:AY$81), Data_TR_USD!$B519:$BZ519, 1/OFFSET(Data_TR_USD!$B$467, AY$88, 0, 1, $B$82)), NA()))</f>
        <v>#N/A</v>
      </c>
      <c r="AZ748" s="466" t="e">
        <f t="array" aca="1" ref="AZ748" ca="1">IF($B748=AZ$85-1, AZ$84, IF(AND($B748&gt;=AZ$85, $B748&lt;=AZ$86), AZ$84*SUMPRODUCT(TRANSPOSE(AZ$5:AZ$81), Data_TR_USD!$B519:$BZ519, 1/OFFSET(Data_TR_USD!$B$467, AZ$88, 0, 1, $B$82)), NA()))</f>
        <v>#N/A</v>
      </c>
      <c r="BA748" s="466" t="e">
        <f t="array" aca="1" ref="BA748" ca="1">IF($B748=BA$85-1, BA$84, IF(AND($B748&gt;=BA$85, $B748&lt;=BA$86), BA$84*SUMPRODUCT(TRANSPOSE(BA$5:BA$81), Data_TR_USD!$B519:$BZ519, 1/OFFSET(Data_TR_USD!$B$467, BA$88, 0, 1, $B$82)), NA()))</f>
        <v>#N/A</v>
      </c>
      <c r="BB748" s="466" t="e">
        <f t="array" aca="1" ref="BB748" ca="1">IF($B748=BB$85-1, BB$84, IF(AND($B748&gt;=BB$85, $B748&lt;=BB$86), BB$84*SUMPRODUCT(TRANSPOSE(BB$5:BB$81), Data_TR_USD!$B519:$BZ519, 1/OFFSET(Data_TR_USD!$B$467, BB$88, 0, 1, $B$82)), NA()))</f>
        <v>#N/A</v>
      </c>
      <c r="BC748" s="466" t="e">
        <f t="array" aca="1" ref="BC748" ca="1">IF($B748=BC$85-1, BC$84, IF(AND($B748&gt;=BC$85, $B748&lt;=BC$86), BC$84*SUMPRODUCT(TRANSPOSE(BC$5:BC$81), Data_TR_USD!$B519:$BZ519, 1/OFFSET(Data_TR_USD!$B$467, BC$88, 0, 1, $B$82)), NA()))</f>
        <v>#N/A</v>
      </c>
      <c r="BD748" s="466" t="e">
        <f t="array" aca="1" ref="BD748" ca="1">IF($B748=BD$85-1, BD$84, IF(AND($B748&gt;=BD$85, $B748&lt;=BD$86), BD$84*SUMPRODUCT(TRANSPOSE(BD$5:BD$81), Data_TR_USD!$B519:$BZ519, 1/OFFSET(Data_TR_USD!$B$467, BD$88, 0, 1, $B$82)), NA()))</f>
        <v>#N/A</v>
      </c>
      <c r="BE748" s="466" t="e">
        <f t="array" aca="1" ref="BE748" ca="1">IF($B748=BE$85-1, BE$84, IF(AND($B748&gt;=BE$85, $B748&lt;=BE$86), BE$84*SUMPRODUCT(TRANSPOSE(BE$5:BE$81), Data_TR_USD!$B519:$BZ519, 1/OFFSET(Data_TR_USD!$B$467, BE$88, 0, 1, $B$82)), NA()))</f>
        <v>#N/A</v>
      </c>
      <c r="BF748" s="466" t="e">
        <f t="array" aca="1" ref="BF748" ca="1">IF($B748=BF$85-1, BF$84, IF(AND($B748&gt;=BF$85, $B748&lt;=BF$86), BF$84*SUMPRODUCT(TRANSPOSE(BF$5:BF$81), Data_TR_USD!$B519:$BZ519, 1/OFFSET(Data_TR_USD!$B$467, BF$88, 0, 1, $B$82)), NA()))</f>
        <v>#N/A</v>
      </c>
      <c r="BG748" s="466" t="e">
        <f t="array" aca="1" ref="BG748" ca="1">IF($B748=BG$85-1, BG$84, IF(AND($B748&gt;=BG$85, $B748&lt;=BG$86), BG$84*SUMPRODUCT(TRANSPOSE(BG$5:BG$81), Data_TR_USD!$B519:$BZ519, 1/OFFSET(Data_TR_USD!$B$467, BG$88, 0, 1, $B$82)), NA()))</f>
        <v>#N/A</v>
      </c>
      <c r="BH748" s="466" t="e">
        <f t="array" aca="1" ref="BH748" ca="1">IF($B748=BH$85-1, BH$84, IF(AND($B748&gt;=BH$85, $B748&lt;=BH$86), BH$84*SUMPRODUCT(TRANSPOSE(BH$5:BH$81), Data_TR_USD!$B519:$BZ519, 1/OFFSET(Data_TR_USD!$B$467, BH$88, 0, 1, $B$82)), NA()))</f>
        <v>#N/A</v>
      </c>
      <c r="BI748" s="466" t="e">
        <f t="array" aca="1" ref="BI748" ca="1">IF($B748=BI$85-1, BI$84, IF(AND($B748&gt;=BI$85, $B748&lt;=BI$86), BI$84*SUMPRODUCT(TRANSPOSE(BI$5:BI$81), Data_TR_USD!$B519:$BZ519, 1/OFFSET(Data_TR_USD!$B$467, BI$88, 0, 1, $B$82)), NA()))</f>
        <v>#N/A</v>
      </c>
      <c r="BJ748" s="466" t="e">
        <f t="array" aca="1" ref="BJ748" ca="1">IF($B748=BJ$85-1, BJ$84, IF(AND($B748&gt;=BJ$85, $B748&lt;=BJ$86), BJ$84*SUMPRODUCT(TRANSPOSE(BJ$5:BJ$81), Data_TR_USD!$B519:$BZ519, 1/OFFSET(Data_TR_USD!$B$467, BJ$88, 0, 1, $B$82)), NA()))</f>
        <v>#N/A</v>
      </c>
      <c r="BK748" s="466" t="e">
        <f t="array" aca="1" ref="BK748" ca="1">IF($B748=BK$85-1, BK$84, IF(AND($B748&gt;=BK$85, $B748&lt;=BK$86), BK$84*SUMPRODUCT(TRANSPOSE(BK$5:BK$81), Data_TR_USD!$B519:$BZ519, 1/OFFSET(Data_TR_USD!$B$467, BK$88, 0, 1, $B$82)), NA()))</f>
        <v>#N/A</v>
      </c>
      <c r="BL748" s="466" t="e">
        <f t="array" aca="1" ref="BL748" ca="1">IF($B748=BL$85-1, BL$84, IF(AND($B748&gt;=BL$85, $B748&lt;=BL$86), BL$84*SUMPRODUCT(TRANSPOSE(BL$5:BL$81), Data_TR_USD!$B519:$BZ519, 1/OFFSET(Data_TR_USD!$B$467, BL$88, 0, 1, $B$82)), NA()))</f>
        <v>#N/A</v>
      </c>
      <c r="BM748" s="466" t="e">
        <f t="array" aca="1" ref="BM748" ca="1">IF($B748=BM$85-1, BM$84, IF(AND($B748&gt;=BM$85, $B748&lt;=BM$86), BM$84*SUMPRODUCT(TRANSPOSE(BM$5:BM$81), Data_TR_USD!$B519:$BZ519, 1/OFFSET(Data_TR_USD!$B$467, BM$88, 0, 1, $B$82)), NA()))</f>
        <v>#N/A</v>
      </c>
      <c r="BN748" s="466" t="e">
        <f t="array" aca="1" ref="BN748" ca="1">IF($B748=BN$85-1, BN$84, IF(AND($B748&gt;=BN$85, $B748&lt;=BN$86), BN$84*SUMPRODUCT(TRANSPOSE(BN$5:BN$81), Data_TR_USD!$B519:$BZ519, 1/OFFSET(Data_TR_USD!$B$467, BN$88, 0, 1, $B$82)), NA()))</f>
        <v>#N/A</v>
      </c>
      <c r="BO748" s="466" t="e">
        <f t="array" aca="1" ref="BO748" ca="1">IF($B748=BO$85-1, BO$84, IF(AND($B748&gt;=BO$85, $B748&lt;=BO$86), BO$84*SUMPRODUCT(TRANSPOSE(BO$5:BO$81), Data_TR_USD!$B519:$BZ519, 1/OFFSET(Data_TR_USD!$B$467, BO$88, 0, 1, $B$82)), NA()))</f>
        <v>#N/A</v>
      </c>
      <c r="BP748" s="466" t="e">
        <f t="array" aca="1" ref="BP748" ca="1">IF($B748=BP$85-1, BP$84, IF(AND($B748&gt;=BP$85, $B748&lt;=BP$86), BP$84*SUMPRODUCT(TRANSPOSE(BP$5:BP$81), Data_TR_USD!$B519:$BZ519, 1/OFFSET(Data_TR_USD!$B$467, BP$88, 0, 1, $B$82)), NA()))</f>
        <v>#N/A</v>
      </c>
      <c r="BQ748" s="466" t="e">
        <f t="array" aca="1" ref="BQ748" ca="1">IF($B748=BQ$85-1, BQ$84, IF(AND($B748&gt;=BQ$85, $B748&lt;=BQ$86), BQ$84*SUMPRODUCT(TRANSPOSE(BQ$5:BQ$81), Data_TR_USD!$B519:$BZ519, 1/OFFSET(Data_TR_USD!$B$467, BQ$88, 0, 1, $B$82)), NA()))</f>
        <v>#N/A</v>
      </c>
      <c r="BR748" s="466" t="e">
        <f t="array" aca="1" ref="BR748" ca="1">IF($B748=BR$85-1, BR$84, IF(AND($B748&gt;=BR$85, $B748&lt;=BR$86), BR$84*SUMPRODUCT(TRANSPOSE(BR$5:BR$81), Data_TR_USD!$B519:$BZ519, 1/OFFSET(Data_TR_USD!$B$467, BR$88, 0, 1, $B$82)), NA()))</f>
        <v>#N/A</v>
      </c>
      <c r="BS748" s="466" t="e">
        <f t="array" aca="1" ref="BS748" ca="1">IF($B748=BS$85-1, BS$84, IF(AND($B748&gt;=BS$85, $B748&lt;=BS$86), BS$84*SUMPRODUCT(TRANSPOSE(BS$5:BS$81), Data_TR_USD!$B519:$BZ519, 1/OFFSET(Data_TR_USD!$B$467, BS$88, 0, 1, $B$82)), NA()))</f>
        <v>#N/A</v>
      </c>
    </row>
    <row r="749" spans="2:71">
      <c r="B749" s="48">
        <f t="shared" si="1087"/>
        <v>1923</v>
      </c>
      <c r="E749" s="52"/>
      <c r="M749" s="466" t="e">
        <f t="array" aca="1" ref="M749" ca="1">IF($B749=M$85-1, M$84, IF(AND($B749&gt;=M$85, $B749&lt;=M$86), M$84*SUMPRODUCT(TRANSPOSE(M$5:M$81), Data_TR_USD!$B520:$BZ520, 1/OFFSET(Data_TR_USD!$B$467, M$88, 0, 1, $B$82)), NA()))</f>
        <v>#N/A</v>
      </c>
      <c r="N749" s="466" t="e">
        <f t="array" aca="1" ref="N749" ca="1">IF($B749=N$85-1, N$84, IF(AND($B749&gt;=N$85, $B749&lt;=N$86), N$84*SUMPRODUCT(TRANSPOSE(N$5:N$81), Data_TR_USD!$B520:$BZ520, 1/OFFSET(Data_TR_USD!$B$467, N$88, 0, 1, $B$82)), NA()))</f>
        <v>#N/A</v>
      </c>
      <c r="X749" s="466" t="e">
        <f t="array" aca="1" ref="X749" ca="1">IF($B749=X$85-1, X$84, IF(AND($B749&gt;=X$85, $B749&lt;=X$86), X$84*SUMPRODUCT(TRANSPOSE(X$5:X$81), Data_TR_USD!$B520:$BZ520, 1/OFFSET(Data_TR_USD!$B$467, X$88, 0, 1, $B$82)), NA()))</f>
        <v>#N/A</v>
      </c>
      <c r="Y749" s="466" t="e">
        <f t="array" aca="1" ref="Y749" ca="1">IF($B749=Y$85-1, Y$84, IF(AND($B749&gt;=Y$85, $B749&lt;=Y$86), Y$84*SUMPRODUCT(TRANSPOSE(Y$5:Y$81), Data_TR_USD!$B520:$BZ520, 1/OFFSET(Data_TR_USD!$B$467, Y$88, 0, 1, $B$82)), NA()))</f>
        <v>#N/A</v>
      </c>
      <c r="AA749" s="466" t="e">
        <f t="array" aca="1" ref="AA749" ca="1">IF($B749=AA$85-1, AA$84, IF(AND($B749&gt;=AA$85, $B749&lt;=AA$86), AA$84*SUMPRODUCT(TRANSPOSE(AA$5:AA$81), Data_TR_USD!$B520:$BZ520, 1/OFFSET(Data_TR_USD!$B$467, AA$88, 0, 1, $B$82)), NA()))</f>
        <v>#N/A</v>
      </c>
      <c r="AB749" s="466" t="e">
        <f t="array" aca="1" ref="AB749" ca="1">IF($B749=AB$85-1, AB$84, IF(AND($B749&gt;=AB$85, $B749&lt;=AB$86), AB$84*SUMPRODUCT(TRANSPOSE(AB$5:AB$81), Data_TR_USD!$B520:$BZ520, 1/OFFSET(Data_TR_USD!$B$467, AB$88, 0, 1, $B$82)), NA()))</f>
        <v>#N/A</v>
      </c>
      <c r="AC749" s="466" t="e">
        <f t="array" aca="1" ref="AC749" ca="1">IF($B749=AC$85-1, AC$84, IF(AND($B749&gt;=AC$85, $B749&lt;=AC$86), AC$84*SUMPRODUCT(TRANSPOSE(AC$5:AC$81), Data_TR_USD!$B520:$BZ520, 1/OFFSET(Data_TR_USD!$B$467, AC$88, 0, 1, $B$82)), NA()))</f>
        <v>#N/A</v>
      </c>
      <c r="AD749" s="466" t="e">
        <f t="array" aca="1" ref="AD749" ca="1">IF($B749=AD$85-1, AD$84, IF(AND($B749&gt;=AD$85, $B749&lt;=AD$86), AD$84*SUMPRODUCT(TRANSPOSE(AD$5:AD$81), Data_TR_USD!$B520:$BZ520, 1/OFFSET(Data_TR_USD!$B$467, AD$88, 0, 1, $B$82)), NA()))</f>
        <v>#N/A</v>
      </c>
      <c r="AE749" s="466" t="e">
        <f t="array" aca="1" ref="AE749" ca="1">IF($B749=AE$85-1, AE$84, IF(AND($B749&gt;=AE$85, $B749&lt;=AE$86), AE$84*SUMPRODUCT(TRANSPOSE(AE$5:AE$81), Data_TR_USD!$B520:$BZ520, 1/OFFSET(Data_TR_USD!$B$467, AE$88, 0, 1, $B$82)), NA()))</f>
        <v>#N/A</v>
      </c>
      <c r="AG749" s="466" t="e">
        <f t="array" aca="1" ref="AG749" ca="1">IF($B749=AG$85-1, AG$84, IF(AND($B749&gt;=AG$85, $B749&lt;=AG$86), AG$84*SUMPRODUCT(TRANSPOSE(AG$5:AG$81), Data_TR_USD!$B520:$BZ520, 1/OFFSET(Data_TR_USD!$B$467, AG$88, 0, 1, $B$82)), NA()))</f>
        <v>#N/A</v>
      </c>
      <c r="AM749" s="466" t="e">
        <f t="array" aca="1" ref="AM749" ca="1">IF($B749=AM$85-1, AM$84, IF(AND($B749&gt;=AM$85, $B749&lt;=AM$86), AM$84*SUMPRODUCT(TRANSPOSE(AM$5:AM$81), Data_TR_USD!$B520:$BZ520, 1/OFFSET(Data_TR_USD!$B$467, AM$88, 0, 1, $B$82)), NA()))</f>
        <v>#N/A</v>
      </c>
      <c r="AN749" s="466" t="e">
        <f t="array" aca="1" ref="AN749" ca="1">IF($B749=AN$85-1, AN$84, IF(AND($B749&gt;=AN$85, $B749&lt;=AN$86), AN$84*SUMPRODUCT(TRANSPOSE(AN$5:AN$81), Data_TR_USD!$B520:$BZ520, 1/OFFSET(Data_TR_USD!$B$467, AN$88, 0, 1, $B$82)), NA()))</f>
        <v>#N/A</v>
      </c>
      <c r="AO749" s="466" t="e">
        <f t="array" aca="1" ref="AO749" ca="1">IF($B749=AO$85-1, AO$84, IF(AND($B749&gt;=AO$85, $B749&lt;=AO$86), AO$84*SUMPRODUCT(TRANSPOSE(AO$5:AO$81), Data_TR_USD!$B520:$BZ520, 1/OFFSET(Data_TR_USD!$B$467, AO$88, 0, 1, $B$82)), NA()))</f>
        <v>#N/A</v>
      </c>
      <c r="AP749" s="466" t="e">
        <f t="array" aca="1" ref="AP749" ca="1">IF($B749=AP$85-1, AP$84, IF(AND($B749&gt;=AP$85, $B749&lt;=AP$86), AP$84*SUMPRODUCT(TRANSPOSE(AP$5:AP$81), Data_TR_USD!$B520:$BZ520, 1/OFFSET(Data_TR_USD!$B$467, AP$88, 0, 1, $B$82)), NA()))</f>
        <v>#N/A</v>
      </c>
      <c r="AQ749" s="466" t="e">
        <f t="array" aca="1" ref="AQ749" ca="1">IF($B749=AQ$85-1, AQ$84, IF(AND($B749&gt;=AQ$85, $B749&lt;=AQ$86), AQ$84*SUMPRODUCT(TRANSPOSE(AQ$5:AQ$81), Data_TR_USD!$B520:$BZ520, 1/OFFSET(Data_TR_USD!$B$467, AQ$88, 0, 1, $B$82)), NA()))</f>
        <v>#N/A</v>
      </c>
      <c r="AS749" s="466" t="e">
        <f t="array" aca="1" ref="AS749" ca="1">IF($B749=AS$85-1, AS$84, IF(AND($B749&gt;=AS$85, $B749&lt;=AS$86), AS$84*SUMPRODUCT(TRANSPOSE(AS$5:AS$81), Data_TR_USD!$B520:$BZ520, 1/OFFSET(Data_TR_USD!$B$467, AS$88, 0, 1, $B$82)), NA()))</f>
        <v>#N/A</v>
      </c>
      <c r="AU749" s="466" t="e">
        <f t="array" aca="1" ref="AU749" ca="1">IF($B749=AU$85-1, AU$84, IF(AND($B749&gt;=AU$85, $B749&lt;=AU$86), AU$84*SUMPRODUCT(TRANSPOSE(AU$5:AU$81), Data_TR_USD!$B520:$BZ520, 1/OFFSET(Data_TR_USD!$B$467, AU$88, 0, 1, $B$82)), NA()))</f>
        <v>#N/A</v>
      </c>
      <c r="AV749" s="466" t="e">
        <f t="array" aca="1" ref="AV749" ca="1">IF($B749=AV$85-1, AV$84, IF(AND($B749&gt;=AV$85, $B749&lt;=AV$86), AV$84*SUMPRODUCT(TRANSPOSE(AV$5:AV$81), Data_TR_USD!$B520:$BZ520, 1/OFFSET(Data_TR_USD!$B$467, AV$88, 0, 1, $B$82)), NA()))</f>
        <v>#N/A</v>
      </c>
      <c r="AW749" s="466" t="e">
        <f t="array" aca="1" ref="AW749" ca="1">IF($B749=AW$85-1, AW$84, IF(AND($B749&gt;=AW$85, $B749&lt;=AW$86), AW$84*SUMPRODUCT(TRANSPOSE(AW$5:AW$81), Data_TR_USD!$B520:$BZ520, 1/OFFSET(Data_TR_USD!$B$467, AW$88, 0, 1, $B$82)), NA()))</f>
        <v>#N/A</v>
      </c>
      <c r="AX749" s="466" t="e">
        <f t="array" aca="1" ref="AX749" ca="1">IF($B749=AX$85-1, AX$84, IF(AND($B749&gt;=AX$85, $B749&lt;=AX$86), AX$84*SUMPRODUCT(TRANSPOSE(AX$5:AX$81), Data_TR_USD!$B520:$BZ520, 1/OFFSET(Data_TR_USD!$B$467, AX$88, 0, 1, $B$82)), NA()))</f>
        <v>#N/A</v>
      </c>
      <c r="AY749" s="466" t="e">
        <f t="array" aca="1" ref="AY749" ca="1">IF($B749=AY$85-1, AY$84, IF(AND($B749&gt;=AY$85, $B749&lt;=AY$86), AY$84*SUMPRODUCT(TRANSPOSE(AY$5:AY$81), Data_TR_USD!$B520:$BZ520, 1/OFFSET(Data_TR_USD!$B$467, AY$88, 0, 1, $B$82)), NA()))</f>
        <v>#N/A</v>
      </c>
      <c r="AZ749" s="466" t="e">
        <f t="array" aca="1" ref="AZ749" ca="1">IF($B749=AZ$85-1, AZ$84, IF(AND($B749&gt;=AZ$85, $B749&lt;=AZ$86), AZ$84*SUMPRODUCT(TRANSPOSE(AZ$5:AZ$81), Data_TR_USD!$B520:$BZ520, 1/OFFSET(Data_TR_USD!$B$467, AZ$88, 0, 1, $B$82)), NA()))</f>
        <v>#N/A</v>
      </c>
      <c r="BA749" s="466" t="e">
        <f t="array" aca="1" ref="BA749" ca="1">IF($B749=BA$85-1, BA$84, IF(AND($B749&gt;=BA$85, $B749&lt;=BA$86), BA$84*SUMPRODUCT(TRANSPOSE(BA$5:BA$81), Data_TR_USD!$B520:$BZ520, 1/OFFSET(Data_TR_USD!$B$467, BA$88, 0, 1, $B$82)), NA()))</f>
        <v>#N/A</v>
      </c>
      <c r="BB749" s="466" t="e">
        <f t="array" aca="1" ref="BB749" ca="1">IF($B749=BB$85-1, BB$84, IF(AND($B749&gt;=BB$85, $B749&lt;=BB$86), BB$84*SUMPRODUCT(TRANSPOSE(BB$5:BB$81), Data_TR_USD!$B520:$BZ520, 1/OFFSET(Data_TR_USD!$B$467, BB$88, 0, 1, $B$82)), NA()))</f>
        <v>#N/A</v>
      </c>
      <c r="BC749" s="466" t="e">
        <f t="array" aca="1" ref="BC749" ca="1">IF($B749=BC$85-1, BC$84, IF(AND($B749&gt;=BC$85, $B749&lt;=BC$86), BC$84*SUMPRODUCT(TRANSPOSE(BC$5:BC$81), Data_TR_USD!$B520:$BZ520, 1/OFFSET(Data_TR_USD!$B$467, BC$88, 0, 1, $B$82)), NA()))</f>
        <v>#N/A</v>
      </c>
      <c r="BD749" s="466" t="e">
        <f t="array" aca="1" ref="BD749" ca="1">IF($B749=BD$85-1, BD$84, IF(AND($B749&gt;=BD$85, $B749&lt;=BD$86), BD$84*SUMPRODUCT(TRANSPOSE(BD$5:BD$81), Data_TR_USD!$B520:$BZ520, 1/OFFSET(Data_TR_USD!$B$467, BD$88, 0, 1, $B$82)), NA()))</f>
        <v>#N/A</v>
      </c>
      <c r="BE749" s="466" t="e">
        <f t="array" aca="1" ref="BE749" ca="1">IF($B749=BE$85-1, BE$84, IF(AND($B749&gt;=BE$85, $B749&lt;=BE$86), BE$84*SUMPRODUCT(TRANSPOSE(BE$5:BE$81), Data_TR_USD!$B520:$BZ520, 1/OFFSET(Data_TR_USD!$B$467, BE$88, 0, 1, $B$82)), NA()))</f>
        <v>#N/A</v>
      </c>
      <c r="BF749" s="466" t="e">
        <f t="array" aca="1" ref="BF749" ca="1">IF($B749=BF$85-1, BF$84, IF(AND($B749&gt;=BF$85, $B749&lt;=BF$86), BF$84*SUMPRODUCT(TRANSPOSE(BF$5:BF$81), Data_TR_USD!$B520:$BZ520, 1/OFFSET(Data_TR_USD!$B$467, BF$88, 0, 1, $B$82)), NA()))</f>
        <v>#N/A</v>
      </c>
      <c r="BG749" s="466" t="e">
        <f t="array" aca="1" ref="BG749" ca="1">IF($B749=BG$85-1, BG$84, IF(AND($B749&gt;=BG$85, $B749&lt;=BG$86), BG$84*SUMPRODUCT(TRANSPOSE(BG$5:BG$81), Data_TR_USD!$B520:$BZ520, 1/OFFSET(Data_TR_USD!$B$467, BG$88, 0, 1, $B$82)), NA()))</f>
        <v>#N/A</v>
      </c>
      <c r="BH749" s="466" t="e">
        <f t="array" aca="1" ref="BH749" ca="1">IF($B749=BH$85-1, BH$84, IF(AND($B749&gt;=BH$85, $B749&lt;=BH$86), BH$84*SUMPRODUCT(TRANSPOSE(BH$5:BH$81), Data_TR_USD!$B520:$BZ520, 1/OFFSET(Data_TR_USD!$B$467, BH$88, 0, 1, $B$82)), NA()))</f>
        <v>#N/A</v>
      </c>
      <c r="BI749" s="466" t="e">
        <f t="array" aca="1" ref="BI749" ca="1">IF($B749=BI$85-1, BI$84, IF(AND($B749&gt;=BI$85, $B749&lt;=BI$86), BI$84*SUMPRODUCT(TRANSPOSE(BI$5:BI$81), Data_TR_USD!$B520:$BZ520, 1/OFFSET(Data_TR_USD!$B$467, BI$88, 0, 1, $B$82)), NA()))</f>
        <v>#N/A</v>
      </c>
      <c r="BJ749" s="466" t="e">
        <f t="array" aca="1" ref="BJ749" ca="1">IF($B749=BJ$85-1, BJ$84, IF(AND($B749&gt;=BJ$85, $B749&lt;=BJ$86), BJ$84*SUMPRODUCT(TRANSPOSE(BJ$5:BJ$81), Data_TR_USD!$B520:$BZ520, 1/OFFSET(Data_TR_USD!$B$467, BJ$88, 0, 1, $B$82)), NA()))</f>
        <v>#N/A</v>
      </c>
      <c r="BK749" s="466" t="e">
        <f t="array" aca="1" ref="BK749" ca="1">IF($B749=BK$85-1, BK$84, IF(AND($B749&gt;=BK$85, $B749&lt;=BK$86), BK$84*SUMPRODUCT(TRANSPOSE(BK$5:BK$81), Data_TR_USD!$B520:$BZ520, 1/OFFSET(Data_TR_USD!$B$467, BK$88, 0, 1, $B$82)), NA()))</f>
        <v>#N/A</v>
      </c>
      <c r="BL749" s="466" t="e">
        <f t="array" aca="1" ref="BL749" ca="1">IF($B749=BL$85-1, BL$84, IF(AND($B749&gt;=BL$85, $B749&lt;=BL$86), BL$84*SUMPRODUCT(TRANSPOSE(BL$5:BL$81), Data_TR_USD!$B520:$BZ520, 1/OFFSET(Data_TR_USD!$B$467, BL$88, 0, 1, $B$82)), NA()))</f>
        <v>#N/A</v>
      </c>
      <c r="BM749" s="466" t="e">
        <f t="array" aca="1" ref="BM749" ca="1">IF($B749=BM$85-1, BM$84, IF(AND($B749&gt;=BM$85, $B749&lt;=BM$86), BM$84*SUMPRODUCT(TRANSPOSE(BM$5:BM$81), Data_TR_USD!$B520:$BZ520, 1/OFFSET(Data_TR_USD!$B$467, BM$88, 0, 1, $B$82)), NA()))</f>
        <v>#N/A</v>
      </c>
      <c r="BN749" s="466" t="e">
        <f t="array" aca="1" ref="BN749" ca="1">IF($B749=BN$85-1, BN$84, IF(AND($B749&gt;=BN$85, $B749&lt;=BN$86), BN$84*SUMPRODUCT(TRANSPOSE(BN$5:BN$81), Data_TR_USD!$B520:$BZ520, 1/OFFSET(Data_TR_USD!$B$467, BN$88, 0, 1, $B$82)), NA()))</f>
        <v>#N/A</v>
      </c>
      <c r="BO749" s="466" t="e">
        <f t="array" aca="1" ref="BO749" ca="1">IF($B749=BO$85-1, BO$84, IF(AND($B749&gt;=BO$85, $B749&lt;=BO$86), BO$84*SUMPRODUCT(TRANSPOSE(BO$5:BO$81), Data_TR_USD!$B520:$BZ520, 1/OFFSET(Data_TR_USD!$B$467, BO$88, 0, 1, $B$82)), NA()))</f>
        <v>#N/A</v>
      </c>
      <c r="BP749" s="466" t="e">
        <f t="array" aca="1" ref="BP749" ca="1">IF($B749=BP$85-1, BP$84, IF(AND($B749&gt;=BP$85, $B749&lt;=BP$86), BP$84*SUMPRODUCT(TRANSPOSE(BP$5:BP$81), Data_TR_USD!$B520:$BZ520, 1/OFFSET(Data_TR_USD!$B$467, BP$88, 0, 1, $B$82)), NA()))</f>
        <v>#N/A</v>
      </c>
      <c r="BQ749" s="466" t="e">
        <f t="array" aca="1" ref="BQ749" ca="1">IF($B749=BQ$85-1, BQ$84, IF(AND($B749&gt;=BQ$85, $B749&lt;=BQ$86), BQ$84*SUMPRODUCT(TRANSPOSE(BQ$5:BQ$81), Data_TR_USD!$B520:$BZ520, 1/OFFSET(Data_TR_USD!$B$467, BQ$88, 0, 1, $B$82)), NA()))</f>
        <v>#N/A</v>
      </c>
      <c r="BR749" s="466" t="e">
        <f t="array" aca="1" ref="BR749" ca="1">IF($B749=BR$85-1, BR$84, IF(AND($B749&gt;=BR$85, $B749&lt;=BR$86), BR$84*SUMPRODUCT(TRANSPOSE(BR$5:BR$81), Data_TR_USD!$B520:$BZ520, 1/OFFSET(Data_TR_USD!$B$467, BR$88, 0, 1, $B$82)), NA()))</f>
        <v>#N/A</v>
      </c>
      <c r="BS749" s="466" t="e">
        <f t="array" aca="1" ref="BS749" ca="1">IF($B749=BS$85-1, BS$84, IF(AND($B749&gt;=BS$85, $B749&lt;=BS$86), BS$84*SUMPRODUCT(TRANSPOSE(BS$5:BS$81), Data_TR_USD!$B520:$BZ520, 1/OFFSET(Data_TR_USD!$B$467, BS$88, 0, 1, $B$82)), NA()))</f>
        <v>#N/A</v>
      </c>
    </row>
    <row r="750" spans="2:71">
      <c r="B750" s="48">
        <f t="shared" si="1087"/>
        <v>1924</v>
      </c>
      <c r="E750" s="52"/>
      <c r="M750" s="466" t="e">
        <f t="array" aca="1" ref="M750" ca="1">IF($B750=M$85-1, M$84, IF(AND($B750&gt;=M$85, $B750&lt;=M$86), M$84*SUMPRODUCT(TRANSPOSE(M$5:M$81), Data_TR_USD!$B521:$BZ521, 1/OFFSET(Data_TR_USD!$B$467, M$88, 0, 1, $B$82)), NA()))</f>
        <v>#N/A</v>
      </c>
      <c r="N750" s="466" t="e">
        <f t="array" aca="1" ref="N750" ca="1">IF($B750=N$85-1, N$84, IF(AND($B750&gt;=N$85, $B750&lt;=N$86), N$84*SUMPRODUCT(TRANSPOSE(N$5:N$81), Data_TR_USD!$B521:$BZ521, 1/OFFSET(Data_TR_USD!$B$467, N$88, 0, 1, $B$82)), NA()))</f>
        <v>#N/A</v>
      </c>
      <c r="X750" s="466" t="e">
        <f t="array" aca="1" ref="X750" ca="1">IF($B750=X$85-1, X$84, IF(AND($B750&gt;=X$85, $B750&lt;=X$86), X$84*SUMPRODUCT(TRANSPOSE(X$5:X$81), Data_TR_USD!$B521:$BZ521, 1/OFFSET(Data_TR_USD!$B$467, X$88, 0, 1, $B$82)), NA()))</f>
        <v>#N/A</v>
      </c>
      <c r="Y750" s="466" t="e">
        <f t="array" aca="1" ref="Y750" ca="1">IF($B750=Y$85-1, Y$84, IF(AND($B750&gt;=Y$85, $B750&lt;=Y$86), Y$84*SUMPRODUCT(TRANSPOSE(Y$5:Y$81), Data_TR_USD!$B521:$BZ521, 1/OFFSET(Data_TR_USD!$B$467, Y$88, 0, 1, $B$82)), NA()))</f>
        <v>#N/A</v>
      </c>
      <c r="AA750" s="466" t="e">
        <f t="array" aca="1" ref="AA750" ca="1">IF($B750=AA$85-1, AA$84, IF(AND($B750&gt;=AA$85, $B750&lt;=AA$86), AA$84*SUMPRODUCT(TRANSPOSE(AA$5:AA$81), Data_TR_USD!$B521:$BZ521, 1/OFFSET(Data_TR_USD!$B$467, AA$88, 0, 1, $B$82)), NA()))</f>
        <v>#N/A</v>
      </c>
      <c r="AB750" s="466" t="e">
        <f t="array" aca="1" ref="AB750" ca="1">IF($B750=AB$85-1, AB$84, IF(AND($B750&gt;=AB$85, $B750&lt;=AB$86), AB$84*SUMPRODUCT(TRANSPOSE(AB$5:AB$81), Data_TR_USD!$B521:$BZ521, 1/OFFSET(Data_TR_USD!$B$467, AB$88, 0, 1, $B$82)), NA()))</f>
        <v>#N/A</v>
      </c>
      <c r="AC750" s="466" t="e">
        <f t="array" aca="1" ref="AC750" ca="1">IF($B750=AC$85-1, AC$84, IF(AND($B750&gt;=AC$85, $B750&lt;=AC$86), AC$84*SUMPRODUCT(TRANSPOSE(AC$5:AC$81), Data_TR_USD!$B521:$BZ521, 1/OFFSET(Data_TR_USD!$B$467, AC$88, 0, 1, $B$82)), NA()))</f>
        <v>#N/A</v>
      </c>
      <c r="AD750" s="466" t="e">
        <f t="array" aca="1" ref="AD750" ca="1">IF($B750=AD$85-1, AD$84, IF(AND($B750&gt;=AD$85, $B750&lt;=AD$86), AD$84*SUMPRODUCT(TRANSPOSE(AD$5:AD$81), Data_TR_USD!$B521:$BZ521, 1/OFFSET(Data_TR_USD!$B$467, AD$88, 0, 1, $B$82)), NA()))</f>
        <v>#N/A</v>
      </c>
      <c r="AE750" s="466" t="e">
        <f t="array" aca="1" ref="AE750" ca="1">IF($B750=AE$85-1, AE$84, IF(AND($B750&gt;=AE$85, $B750&lt;=AE$86), AE$84*SUMPRODUCT(TRANSPOSE(AE$5:AE$81), Data_TR_USD!$B521:$BZ521, 1/OFFSET(Data_TR_USD!$B$467, AE$88, 0, 1, $B$82)), NA()))</f>
        <v>#N/A</v>
      </c>
      <c r="AG750" s="466" t="e">
        <f t="array" aca="1" ref="AG750" ca="1">IF($B750=AG$85-1, AG$84, IF(AND($B750&gt;=AG$85, $B750&lt;=AG$86), AG$84*SUMPRODUCT(TRANSPOSE(AG$5:AG$81), Data_TR_USD!$B521:$BZ521, 1/OFFSET(Data_TR_USD!$B$467, AG$88, 0, 1, $B$82)), NA()))</f>
        <v>#N/A</v>
      </c>
      <c r="AM750" s="466" t="e">
        <f t="array" aca="1" ref="AM750" ca="1">IF($B750=AM$85-1, AM$84, IF(AND($B750&gt;=AM$85, $B750&lt;=AM$86), AM$84*SUMPRODUCT(TRANSPOSE(AM$5:AM$81), Data_TR_USD!$B521:$BZ521, 1/OFFSET(Data_TR_USD!$B$467, AM$88, 0, 1, $B$82)), NA()))</f>
        <v>#N/A</v>
      </c>
      <c r="AN750" s="466" t="e">
        <f t="array" aca="1" ref="AN750" ca="1">IF($B750=AN$85-1, AN$84, IF(AND($B750&gt;=AN$85, $B750&lt;=AN$86), AN$84*SUMPRODUCT(TRANSPOSE(AN$5:AN$81), Data_TR_USD!$B521:$BZ521, 1/OFFSET(Data_TR_USD!$B$467, AN$88, 0, 1, $B$82)), NA()))</f>
        <v>#N/A</v>
      </c>
      <c r="AO750" s="466" t="e">
        <f t="array" aca="1" ref="AO750" ca="1">IF($B750=AO$85-1, AO$84, IF(AND($B750&gt;=AO$85, $B750&lt;=AO$86), AO$84*SUMPRODUCT(TRANSPOSE(AO$5:AO$81), Data_TR_USD!$B521:$BZ521, 1/OFFSET(Data_TR_USD!$B$467, AO$88, 0, 1, $B$82)), NA()))</f>
        <v>#N/A</v>
      </c>
      <c r="AP750" s="466" t="e">
        <f t="array" aca="1" ref="AP750" ca="1">IF($B750=AP$85-1, AP$84, IF(AND($B750&gt;=AP$85, $B750&lt;=AP$86), AP$84*SUMPRODUCT(TRANSPOSE(AP$5:AP$81), Data_TR_USD!$B521:$BZ521, 1/OFFSET(Data_TR_USD!$B$467, AP$88, 0, 1, $B$82)), NA()))</f>
        <v>#N/A</v>
      </c>
      <c r="AQ750" s="466" t="e">
        <f t="array" aca="1" ref="AQ750" ca="1">IF($B750=AQ$85-1, AQ$84, IF(AND($B750&gt;=AQ$85, $B750&lt;=AQ$86), AQ$84*SUMPRODUCT(TRANSPOSE(AQ$5:AQ$81), Data_TR_USD!$B521:$BZ521, 1/OFFSET(Data_TR_USD!$B$467, AQ$88, 0, 1, $B$82)), NA()))</f>
        <v>#N/A</v>
      </c>
      <c r="AS750" s="466" t="e">
        <f t="array" aca="1" ref="AS750" ca="1">IF($B750=AS$85-1, AS$84, IF(AND($B750&gt;=AS$85, $B750&lt;=AS$86), AS$84*SUMPRODUCT(TRANSPOSE(AS$5:AS$81), Data_TR_USD!$B521:$BZ521, 1/OFFSET(Data_TR_USD!$B$467, AS$88, 0, 1, $B$82)), NA()))</f>
        <v>#N/A</v>
      </c>
      <c r="AU750" s="466" t="e">
        <f t="array" aca="1" ref="AU750" ca="1">IF($B750=AU$85-1, AU$84, IF(AND($B750&gt;=AU$85, $B750&lt;=AU$86), AU$84*SUMPRODUCT(TRANSPOSE(AU$5:AU$81), Data_TR_USD!$B521:$BZ521, 1/OFFSET(Data_TR_USD!$B$467, AU$88, 0, 1, $B$82)), NA()))</f>
        <v>#N/A</v>
      </c>
      <c r="AV750" s="466" t="e">
        <f t="array" aca="1" ref="AV750" ca="1">IF($B750=AV$85-1, AV$84, IF(AND($B750&gt;=AV$85, $B750&lt;=AV$86), AV$84*SUMPRODUCT(TRANSPOSE(AV$5:AV$81), Data_TR_USD!$B521:$BZ521, 1/OFFSET(Data_TR_USD!$B$467, AV$88, 0, 1, $B$82)), NA()))</f>
        <v>#N/A</v>
      </c>
      <c r="AW750" s="466" t="e">
        <f t="array" aca="1" ref="AW750" ca="1">IF($B750=AW$85-1, AW$84, IF(AND($B750&gt;=AW$85, $B750&lt;=AW$86), AW$84*SUMPRODUCT(TRANSPOSE(AW$5:AW$81), Data_TR_USD!$B521:$BZ521, 1/OFFSET(Data_TR_USD!$B$467, AW$88, 0, 1, $B$82)), NA()))</f>
        <v>#N/A</v>
      </c>
      <c r="AX750" s="466" t="e">
        <f t="array" aca="1" ref="AX750" ca="1">IF($B750=AX$85-1, AX$84, IF(AND($B750&gt;=AX$85, $B750&lt;=AX$86), AX$84*SUMPRODUCT(TRANSPOSE(AX$5:AX$81), Data_TR_USD!$B521:$BZ521, 1/OFFSET(Data_TR_USD!$B$467, AX$88, 0, 1, $B$82)), NA()))</f>
        <v>#N/A</v>
      </c>
      <c r="AY750" s="466" t="e">
        <f t="array" aca="1" ref="AY750" ca="1">IF($B750=AY$85-1, AY$84, IF(AND($B750&gt;=AY$85, $B750&lt;=AY$86), AY$84*SUMPRODUCT(TRANSPOSE(AY$5:AY$81), Data_TR_USD!$B521:$BZ521, 1/OFFSET(Data_TR_USD!$B$467, AY$88, 0, 1, $B$82)), NA()))</f>
        <v>#N/A</v>
      </c>
      <c r="AZ750" s="466" t="e">
        <f t="array" aca="1" ref="AZ750" ca="1">IF($B750=AZ$85-1, AZ$84, IF(AND($B750&gt;=AZ$85, $B750&lt;=AZ$86), AZ$84*SUMPRODUCT(TRANSPOSE(AZ$5:AZ$81), Data_TR_USD!$B521:$BZ521, 1/OFFSET(Data_TR_USD!$B$467, AZ$88, 0, 1, $B$82)), NA()))</f>
        <v>#N/A</v>
      </c>
      <c r="BA750" s="466" t="e">
        <f t="array" aca="1" ref="BA750" ca="1">IF($B750=BA$85-1, BA$84, IF(AND($B750&gt;=BA$85, $B750&lt;=BA$86), BA$84*SUMPRODUCT(TRANSPOSE(BA$5:BA$81), Data_TR_USD!$B521:$BZ521, 1/OFFSET(Data_TR_USD!$B$467, BA$88, 0, 1, $B$82)), NA()))</f>
        <v>#N/A</v>
      </c>
      <c r="BB750" s="466" t="e">
        <f t="array" aca="1" ref="BB750" ca="1">IF($B750=BB$85-1, BB$84, IF(AND($B750&gt;=BB$85, $B750&lt;=BB$86), BB$84*SUMPRODUCT(TRANSPOSE(BB$5:BB$81), Data_TR_USD!$B521:$BZ521, 1/OFFSET(Data_TR_USD!$B$467, BB$88, 0, 1, $B$82)), NA()))</f>
        <v>#N/A</v>
      </c>
      <c r="BC750" s="466" t="e">
        <f t="array" aca="1" ref="BC750" ca="1">IF($B750=BC$85-1, BC$84, IF(AND($B750&gt;=BC$85, $B750&lt;=BC$86), BC$84*SUMPRODUCT(TRANSPOSE(BC$5:BC$81), Data_TR_USD!$B521:$BZ521, 1/OFFSET(Data_TR_USD!$B$467, BC$88, 0, 1, $B$82)), NA()))</f>
        <v>#N/A</v>
      </c>
      <c r="BD750" s="466" t="e">
        <f t="array" aca="1" ref="BD750" ca="1">IF($B750=BD$85-1, BD$84, IF(AND($B750&gt;=BD$85, $B750&lt;=BD$86), BD$84*SUMPRODUCT(TRANSPOSE(BD$5:BD$81), Data_TR_USD!$B521:$BZ521, 1/OFFSET(Data_TR_USD!$B$467, BD$88, 0, 1, $B$82)), NA()))</f>
        <v>#N/A</v>
      </c>
      <c r="BE750" s="466" t="e">
        <f t="array" aca="1" ref="BE750" ca="1">IF($B750=BE$85-1, BE$84, IF(AND($B750&gt;=BE$85, $B750&lt;=BE$86), BE$84*SUMPRODUCT(TRANSPOSE(BE$5:BE$81), Data_TR_USD!$B521:$BZ521, 1/OFFSET(Data_TR_USD!$B$467, BE$88, 0, 1, $B$82)), NA()))</f>
        <v>#N/A</v>
      </c>
      <c r="BF750" s="466" t="e">
        <f t="array" aca="1" ref="BF750" ca="1">IF($B750=BF$85-1, BF$84, IF(AND($B750&gt;=BF$85, $B750&lt;=BF$86), BF$84*SUMPRODUCT(TRANSPOSE(BF$5:BF$81), Data_TR_USD!$B521:$BZ521, 1/OFFSET(Data_TR_USD!$B$467, BF$88, 0, 1, $B$82)), NA()))</f>
        <v>#N/A</v>
      </c>
      <c r="BG750" s="466" t="e">
        <f t="array" aca="1" ref="BG750" ca="1">IF($B750=BG$85-1, BG$84, IF(AND($B750&gt;=BG$85, $B750&lt;=BG$86), BG$84*SUMPRODUCT(TRANSPOSE(BG$5:BG$81), Data_TR_USD!$B521:$BZ521, 1/OFFSET(Data_TR_USD!$B$467, BG$88, 0, 1, $B$82)), NA()))</f>
        <v>#N/A</v>
      </c>
      <c r="BH750" s="466" t="e">
        <f t="array" aca="1" ref="BH750" ca="1">IF($B750=BH$85-1, BH$84, IF(AND($B750&gt;=BH$85, $B750&lt;=BH$86), BH$84*SUMPRODUCT(TRANSPOSE(BH$5:BH$81), Data_TR_USD!$B521:$BZ521, 1/OFFSET(Data_TR_USD!$B$467, BH$88, 0, 1, $B$82)), NA()))</f>
        <v>#N/A</v>
      </c>
      <c r="BI750" s="466" t="e">
        <f t="array" aca="1" ref="BI750" ca="1">IF($B750=BI$85-1, BI$84, IF(AND($B750&gt;=BI$85, $B750&lt;=BI$86), BI$84*SUMPRODUCT(TRANSPOSE(BI$5:BI$81), Data_TR_USD!$B521:$BZ521, 1/OFFSET(Data_TR_USD!$B$467, BI$88, 0, 1, $B$82)), NA()))</f>
        <v>#N/A</v>
      </c>
      <c r="BJ750" s="466" t="e">
        <f t="array" aca="1" ref="BJ750" ca="1">IF($B750=BJ$85-1, BJ$84, IF(AND($B750&gt;=BJ$85, $B750&lt;=BJ$86), BJ$84*SUMPRODUCT(TRANSPOSE(BJ$5:BJ$81), Data_TR_USD!$B521:$BZ521, 1/OFFSET(Data_TR_USD!$B$467, BJ$88, 0, 1, $B$82)), NA()))</f>
        <v>#N/A</v>
      </c>
      <c r="BK750" s="466" t="e">
        <f t="array" aca="1" ref="BK750" ca="1">IF($B750=BK$85-1, BK$84, IF(AND($B750&gt;=BK$85, $B750&lt;=BK$86), BK$84*SUMPRODUCT(TRANSPOSE(BK$5:BK$81), Data_TR_USD!$B521:$BZ521, 1/OFFSET(Data_TR_USD!$B$467, BK$88, 0, 1, $B$82)), NA()))</f>
        <v>#N/A</v>
      </c>
      <c r="BL750" s="466" t="e">
        <f t="array" aca="1" ref="BL750" ca="1">IF($B750=BL$85-1, BL$84, IF(AND($B750&gt;=BL$85, $B750&lt;=BL$86), BL$84*SUMPRODUCT(TRANSPOSE(BL$5:BL$81), Data_TR_USD!$B521:$BZ521, 1/OFFSET(Data_TR_USD!$B$467, BL$88, 0, 1, $B$82)), NA()))</f>
        <v>#N/A</v>
      </c>
      <c r="BM750" s="466" t="e">
        <f t="array" aca="1" ref="BM750" ca="1">IF($B750=BM$85-1, BM$84, IF(AND($B750&gt;=BM$85, $B750&lt;=BM$86), BM$84*SUMPRODUCT(TRANSPOSE(BM$5:BM$81), Data_TR_USD!$B521:$BZ521, 1/OFFSET(Data_TR_USD!$B$467, BM$88, 0, 1, $B$82)), NA()))</f>
        <v>#N/A</v>
      </c>
      <c r="BN750" s="466" t="e">
        <f t="array" aca="1" ref="BN750" ca="1">IF($B750=BN$85-1, BN$84, IF(AND($B750&gt;=BN$85, $B750&lt;=BN$86), BN$84*SUMPRODUCT(TRANSPOSE(BN$5:BN$81), Data_TR_USD!$B521:$BZ521, 1/OFFSET(Data_TR_USD!$B$467, BN$88, 0, 1, $B$82)), NA()))</f>
        <v>#N/A</v>
      </c>
      <c r="BO750" s="466" t="e">
        <f t="array" aca="1" ref="BO750" ca="1">IF($B750=BO$85-1, BO$84, IF(AND($B750&gt;=BO$85, $B750&lt;=BO$86), BO$84*SUMPRODUCT(TRANSPOSE(BO$5:BO$81), Data_TR_USD!$B521:$BZ521, 1/OFFSET(Data_TR_USD!$B$467, BO$88, 0, 1, $B$82)), NA()))</f>
        <v>#N/A</v>
      </c>
      <c r="BP750" s="466" t="e">
        <f t="array" aca="1" ref="BP750" ca="1">IF($B750=BP$85-1, BP$84, IF(AND($B750&gt;=BP$85, $B750&lt;=BP$86), BP$84*SUMPRODUCT(TRANSPOSE(BP$5:BP$81), Data_TR_USD!$B521:$BZ521, 1/OFFSET(Data_TR_USD!$B$467, BP$88, 0, 1, $B$82)), NA()))</f>
        <v>#N/A</v>
      </c>
      <c r="BQ750" s="466" t="e">
        <f t="array" aca="1" ref="BQ750" ca="1">IF($B750=BQ$85-1, BQ$84, IF(AND($B750&gt;=BQ$85, $B750&lt;=BQ$86), BQ$84*SUMPRODUCT(TRANSPOSE(BQ$5:BQ$81), Data_TR_USD!$B521:$BZ521, 1/OFFSET(Data_TR_USD!$B$467, BQ$88, 0, 1, $B$82)), NA()))</f>
        <v>#N/A</v>
      </c>
      <c r="BR750" s="466" t="e">
        <f t="array" aca="1" ref="BR750" ca="1">IF($B750=BR$85-1, BR$84, IF(AND($B750&gt;=BR$85, $B750&lt;=BR$86), BR$84*SUMPRODUCT(TRANSPOSE(BR$5:BR$81), Data_TR_USD!$B521:$BZ521, 1/OFFSET(Data_TR_USD!$B$467, BR$88, 0, 1, $B$82)), NA()))</f>
        <v>#N/A</v>
      </c>
      <c r="BS750" s="466" t="e">
        <f t="array" aca="1" ref="BS750" ca="1">IF($B750=BS$85-1, BS$84, IF(AND($B750&gt;=BS$85, $B750&lt;=BS$86), BS$84*SUMPRODUCT(TRANSPOSE(BS$5:BS$81), Data_TR_USD!$B521:$BZ521, 1/OFFSET(Data_TR_USD!$B$467, BS$88, 0, 1, $B$82)), NA()))</f>
        <v>#N/A</v>
      </c>
    </row>
    <row r="751" spans="2:71">
      <c r="B751" s="48">
        <f t="shared" si="1087"/>
        <v>1925</v>
      </c>
      <c r="E751" s="52"/>
      <c r="M751" s="466" t="e">
        <f t="array" aca="1" ref="M751" ca="1">IF($B751=M$85-1, M$84, IF(AND($B751&gt;=M$85, $B751&lt;=M$86), M$84*SUMPRODUCT(TRANSPOSE(M$5:M$81), Data_TR_USD!$B522:$BZ522, 1/OFFSET(Data_TR_USD!$B$467, M$88, 0, 1, $B$82)), NA()))</f>
        <v>#N/A</v>
      </c>
      <c r="N751" s="466" t="e">
        <f t="array" aca="1" ref="N751" ca="1">IF($B751=N$85-1, N$84, IF(AND($B751&gt;=N$85, $B751&lt;=N$86), N$84*SUMPRODUCT(TRANSPOSE(N$5:N$81), Data_TR_USD!$B522:$BZ522, 1/OFFSET(Data_TR_USD!$B$467, N$88, 0, 1, $B$82)), NA()))</f>
        <v>#N/A</v>
      </c>
      <c r="X751" s="466" t="e">
        <f t="array" aca="1" ref="X751" ca="1">IF($B751=X$85-1, X$84, IF(AND($B751&gt;=X$85, $B751&lt;=X$86), X$84*SUMPRODUCT(TRANSPOSE(X$5:X$81), Data_TR_USD!$B522:$BZ522, 1/OFFSET(Data_TR_USD!$B$467, X$88, 0, 1, $B$82)), NA()))</f>
        <v>#N/A</v>
      </c>
      <c r="Y751" s="466" t="e">
        <f t="array" aca="1" ref="Y751" ca="1">IF($B751=Y$85-1, Y$84, IF(AND($B751&gt;=Y$85, $B751&lt;=Y$86), Y$84*SUMPRODUCT(TRANSPOSE(Y$5:Y$81), Data_TR_USD!$B522:$BZ522, 1/OFFSET(Data_TR_USD!$B$467, Y$88, 0, 1, $B$82)), NA()))</f>
        <v>#N/A</v>
      </c>
      <c r="AA751" s="466" t="e">
        <f t="array" aca="1" ref="AA751" ca="1">IF($B751=AA$85-1, AA$84, IF(AND($B751&gt;=AA$85, $B751&lt;=AA$86), AA$84*SUMPRODUCT(TRANSPOSE(AA$5:AA$81), Data_TR_USD!$B522:$BZ522, 1/OFFSET(Data_TR_USD!$B$467, AA$88, 0, 1, $B$82)), NA()))</f>
        <v>#N/A</v>
      </c>
      <c r="AB751" s="466" t="e">
        <f t="array" aca="1" ref="AB751" ca="1">IF($B751=AB$85-1, AB$84, IF(AND($B751&gt;=AB$85, $B751&lt;=AB$86), AB$84*SUMPRODUCT(TRANSPOSE(AB$5:AB$81), Data_TR_USD!$B522:$BZ522, 1/OFFSET(Data_TR_USD!$B$467, AB$88, 0, 1, $B$82)), NA()))</f>
        <v>#N/A</v>
      </c>
      <c r="AC751" s="466" t="e">
        <f t="array" aca="1" ref="AC751" ca="1">IF($B751=AC$85-1, AC$84, IF(AND($B751&gt;=AC$85, $B751&lt;=AC$86), AC$84*SUMPRODUCT(TRANSPOSE(AC$5:AC$81), Data_TR_USD!$B522:$BZ522, 1/OFFSET(Data_TR_USD!$B$467, AC$88, 0, 1, $B$82)), NA()))</f>
        <v>#N/A</v>
      </c>
      <c r="AD751" s="466" t="e">
        <f t="array" aca="1" ref="AD751" ca="1">IF($B751=AD$85-1, AD$84, IF(AND($B751&gt;=AD$85, $B751&lt;=AD$86), AD$84*SUMPRODUCT(TRANSPOSE(AD$5:AD$81), Data_TR_USD!$B522:$BZ522, 1/OFFSET(Data_TR_USD!$B$467, AD$88, 0, 1, $B$82)), NA()))</f>
        <v>#N/A</v>
      </c>
      <c r="AE751" s="466" t="e">
        <f t="array" aca="1" ref="AE751" ca="1">IF($B751=AE$85-1, AE$84, IF(AND($B751&gt;=AE$85, $B751&lt;=AE$86), AE$84*SUMPRODUCT(TRANSPOSE(AE$5:AE$81), Data_TR_USD!$B522:$BZ522, 1/OFFSET(Data_TR_USD!$B$467, AE$88, 0, 1, $B$82)), NA()))</f>
        <v>#N/A</v>
      </c>
      <c r="AG751" s="466" t="e">
        <f t="array" aca="1" ref="AG751" ca="1">IF($B751=AG$85-1, AG$84, IF(AND($B751&gt;=AG$85, $B751&lt;=AG$86), AG$84*SUMPRODUCT(TRANSPOSE(AG$5:AG$81), Data_TR_USD!$B522:$BZ522, 1/OFFSET(Data_TR_USD!$B$467, AG$88, 0, 1, $B$82)), NA()))</f>
        <v>#N/A</v>
      </c>
      <c r="AM751" s="466" t="e">
        <f t="array" aca="1" ref="AM751" ca="1">IF($B751=AM$85-1, AM$84, IF(AND($B751&gt;=AM$85, $B751&lt;=AM$86), AM$84*SUMPRODUCT(TRANSPOSE(AM$5:AM$81), Data_TR_USD!$B522:$BZ522, 1/OFFSET(Data_TR_USD!$B$467, AM$88, 0, 1, $B$82)), NA()))</f>
        <v>#N/A</v>
      </c>
      <c r="AN751" s="466" t="e">
        <f t="array" aca="1" ref="AN751" ca="1">IF($B751=AN$85-1, AN$84, IF(AND($B751&gt;=AN$85, $B751&lt;=AN$86), AN$84*SUMPRODUCT(TRANSPOSE(AN$5:AN$81), Data_TR_USD!$B522:$BZ522, 1/OFFSET(Data_TR_USD!$B$467, AN$88, 0, 1, $B$82)), NA()))</f>
        <v>#N/A</v>
      </c>
      <c r="AO751" s="466" t="e">
        <f t="array" aca="1" ref="AO751" ca="1">IF($B751=AO$85-1, AO$84, IF(AND($B751&gt;=AO$85, $B751&lt;=AO$86), AO$84*SUMPRODUCT(TRANSPOSE(AO$5:AO$81), Data_TR_USD!$B522:$BZ522, 1/OFFSET(Data_TR_USD!$B$467, AO$88, 0, 1, $B$82)), NA()))</f>
        <v>#N/A</v>
      </c>
      <c r="AP751" s="466" t="e">
        <f t="array" aca="1" ref="AP751" ca="1">IF($B751=AP$85-1, AP$84, IF(AND($B751&gt;=AP$85, $B751&lt;=AP$86), AP$84*SUMPRODUCT(TRANSPOSE(AP$5:AP$81), Data_TR_USD!$B522:$BZ522, 1/OFFSET(Data_TR_USD!$B$467, AP$88, 0, 1, $B$82)), NA()))</f>
        <v>#N/A</v>
      </c>
      <c r="AQ751" s="466" t="e">
        <f t="array" aca="1" ref="AQ751" ca="1">IF($B751=AQ$85-1, AQ$84, IF(AND($B751&gt;=AQ$85, $B751&lt;=AQ$86), AQ$84*SUMPRODUCT(TRANSPOSE(AQ$5:AQ$81), Data_TR_USD!$B522:$BZ522, 1/OFFSET(Data_TR_USD!$B$467, AQ$88, 0, 1, $B$82)), NA()))</f>
        <v>#N/A</v>
      </c>
      <c r="AS751" s="466" t="e">
        <f t="array" aca="1" ref="AS751" ca="1">IF($B751=AS$85-1, AS$84, IF(AND($B751&gt;=AS$85, $B751&lt;=AS$86), AS$84*SUMPRODUCT(TRANSPOSE(AS$5:AS$81), Data_TR_USD!$B522:$BZ522, 1/OFFSET(Data_TR_USD!$B$467, AS$88, 0, 1, $B$82)), NA()))</f>
        <v>#N/A</v>
      </c>
      <c r="AU751" s="466" t="e">
        <f t="array" aca="1" ref="AU751" ca="1">IF($B751=AU$85-1, AU$84, IF(AND($B751&gt;=AU$85, $B751&lt;=AU$86), AU$84*SUMPRODUCT(TRANSPOSE(AU$5:AU$81), Data_TR_USD!$B522:$BZ522, 1/OFFSET(Data_TR_USD!$B$467, AU$88, 0, 1, $B$82)), NA()))</f>
        <v>#N/A</v>
      </c>
      <c r="AV751" s="466" t="e">
        <f t="array" aca="1" ref="AV751" ca="1">IF($B751=AV$85-1, AV$84, IF(AND($B751&gt;=AV$85, $B751&lt;=AV$86), AV$84*SUMPRODUCT(TRANSPOSE(AV$5:AV$81), Data_TR_USD!$B522:$BZ522, 1/OFFSET(Data_TR_USD!$B$467, AV$88, 0, 1, $B$82)), NA()))</f>
        <v>#N/A</v>
      </c>
      <c r="AW751" s="466" t="e">
        <f t="array" aca="1" ref="AW751" ca="1">IF($B751=AW$85-1, AW$84, IF(AND($B751&gt;=AW$85, $B751&lt;=AW$86), AW$84*SUMPRODUCT(TRANSPOSE(AW$5:AW$81), Data_TR_USD!$B522:$BZ522, 1/OFFSET(Data_TR_USD!$B$467, AW$88, 0, 1, $B$82)), NA()))</f>
        <v>#N/A</v>
      </c>
      <c r="AX751" s="466" t="e">
        <f t="array" aca="1" ref="AX751" ca="1">IF($B751=AX$85-1, AX$84, IF(AND($B751&gt;=AX$85, $B751&lt;=AX$86), AX$84*SUMPRODUCT(TRANSPOSE(AX$5:AX$81), Data_TR_USD!$B522:$BZ522, 1/OFFSET(Data_TR_USD!$B$467, AX$88, 0, 1, $B$82)), NA()))</f>
        <v>#N/A</v>
      </c>
      <c r="AY751" s="466" t="e">
        <f t="array" aca="1" ref="AY751" ca="1">IF($B751=AY$85-1, AY$84, IF(AND($B751&gt;=AY$85, $B751&lt;=AY$86), AY$84*SUMPRODUCT(TRANSPOSE(AY$5:AY$81), Data_TR_USD!$B522:$BZ522, 1/OFFSET(Data_TR_USD!$B$467, AY$88, 0, 1, $B$82)), NA()))</f>
        <v>#N/A</v>
      </c>
      <c r="AZ751" s="466" t="e">
        <f t="array" aca="1" ref="AZ751" ca="1">IF($B751=AZ$85-1, AZ$84, IF(AND($B751&gt;=AZ$85, $B751&lt;=AZ$86), AZ$84*SUMPRODUCT(TRANSPOSE(AZ$5:AZ$81), Data_TR_USD!$B522:$BZ522, 1/OFFSET(Data_TR_USD!$B$467, AZ$88, 0, 1, $B$82)), NA()))</f>
        <v>#N/A</v>
      </c>
      <c r="BA751" s="466" t="e">
        <f t="array" aca="1" ref="BA751" ca="1">IF($B751=BA$85-1, BA$84, IF(AND($B751&gt;=BA$85, $B751&lt;=BA$86), BA$84*SUMPRODUCT(TRANSPOSE(BA$5:BA$81), Data_TR_USD!$B522:$BZ522, 1/OFFSET(Data_TR_USD!$B$467, BA$88, 0, 1, $B$82)), NA()))</f>
        <v>#N/A</v>
      </c>
      <c r="BB751" s="466" t="e">
        <f t="array" aca="1" ref="BB751" ca="1">IF($B751=BB$85-1, BB$84, IF(AND($B751&gt;=BB$85, $B751&lt;=BB$86), BB$84*SUMPRODUCT(TRANSPOSE(BB$5:BB$81), Data_TR_USD!$B522:$BZ522, 1/OFFSET(Data_TR_USD!$B$467, BB$88, 0, 1, $B$82)), NA()))</f>
        <v>#N/A</v>
      </c>
      <c r="BC751" s="466" t="e">
        <f t="array" aca="1" ref="BC751" ca="1">IF($B751=BC$85-1, BC$84, IF(AND($B751&gt;=BC$85, $B751&lt;=BC$86), BC$84*SUMPRODUCT(TRANSPOSE(BC$5:BC$81), Data_TR_USD!$B522:$BZ522, 1/OFFSET(Data_TR_USD!$B$467, BC$88, 0, 1, $B$82)), NA()))</f>
        <v>#N/A</v>
      </c>
      <c r="BD751" s="466" t="e">
        <f t="array" aca="1" ref="BD751" ca="1">IF($B751=BD$85-1, BD$84, IF(AND($B751&gt;=BD$85, $B751&lt;=BD$86), BD$84*SUMPRODUCT(TRANSPOSE(BD$5:BD$81), Data_TR_USD!$B522:$BZ522, 1/OFFSET(Data_TR_USD!$B$467, BD$88, 0, 1, $B$82)), NA()))</f>
        <v>#N/A</v>
      </c>
      <c r="BE751" s="466" t="e">
        <f t="array" aca="1" ref="BE751" ca="1">IF($B751=BE$85-1, BE$84, IF(AND($B751&gt;=BE$85, $B751&lt;=BE$86), BE$84*SUMPRODUCT(TRANSPOSE(BE$5:BE$81), Data_TR_USD!$B522:$BZ522, 1/OFFSET(Data_TR_USD!$B$467, BE$88, 0, 1, $B$82)), NA()))</f>
        <v>#N/A</v>
      </c>
      <c r="BF751" s="466" t="e">
        <f t="array" aca="1" ref="BF751" ca="1">IF($B751=BF$85-1, BF$84, IF(AND($B751&gt;=BF$85, $B751&lt;=BF$86), BF$84*SUMPRODUCT(TRANSPOSE(BF$5:BF$81), Data_TR_USD!$B522:$BZ522, 1/OFFSET(Data_TR_USD!$B$467, BF$88, 0, 1, $B$82)), NA()))</f>
        <v>#N/A</v>
      </c>
      <c r="BG751" s="466" t="e">
        <f t="array" aca="1" ref="BG751" ca="1">IF($B751=BG$85-1, BG$84, IF(AND($B751&gt;=BG$85, $B751&lt;=BG$86), BG$84*SUMPRODUCT(TRANSPOSE(BG$5:BG$81), Data_TR_USD!$B522:$BZ522, 1/OFFSET(Data_TR_USD!$B$467, BG$88, 0, 1, $B$82)), NA()))</f>
        <v>#N/A</v>
      </c>
      <c r="BH751" s="466" t="e">
        <f t="array" aca="1" ref="BH751" ca="1">IF($B751=BH$85-1, BH$84, IF(AND($B751&gt;=BH$85, $B751&lt;=BH$86), BH$84*SUMPRODUCT(TRANSPOSE(BH$5:BH$81), Data_TR_USD!$B522:$BZ522, 1/OFFSET(Data_TR_USD!$B$467, BH$88, 0, 1, $B$82)), NA()))</f>
        <v>#N/A</v>
      </c>
      <c r="BI751" s="466" t="e">
        <f t="array" aca="1" ref="BI751" ca="1">IF($B751=BI$85-1, BI$84, IF(AND($B751&gt;=BI$85, $B751&lt;=BI$86), BI$84*SUMPRODUCT(TRANSPOSE(BI$5:BI$81), Data_TR_USD!$B522:$BZ522, 1/OFFSET(Data_TR_USD!$B$467, BI$88, 0, 1, $B$82)), NA()))</f>
        <v>#N/A</v>
      </c>
      <c r="BJ751" s="466" t="e">
        <f t="array" aca="1" ref="BJ751" ca="1">IF($B751=BJ$85-1, BJ$84, IF(AND($B751&gt;=BJ$85, $B751&lt;=BJ$86), BJ$84*SUMPRODUCT(TRANSPOSE(BJ$5:BJ$81), Data_TR_USD!$B522:$BZ522, 1/OFFSET(Data_TR_USD!$B$467, BJ$88, 0, 1, $B$82)), NA()))</f>
        <v>#N/A</v>
      </c>
      <c r="BK751" s="466" t="e">
        <f t="array" aca="1" ref="BK751" ca="1">IF($B751=BK$85-1, BK$84, IF(AND($B751&gt;=BK$85, $B751&lt;=BK$86), BK$84*SUMPRODUCT(TRANSPOSE(BK$5:BK$81), Data_TR_USD!$B522:$BZ522, 1/OFFSET(Data_TR_USD!$B$467, BK$88, 0, 1, $B$82)), NA()))</f>
        <v>#N/A</v>
      </c>
      <c r="BL751" s="466" t="e">
        <f t="array" aca="1" ref="BL751" ca="1">IF($B751=BL$85-1, BL$84, IF(AND($B751&gt;=BL$85, $B751&lt;=BL$86), BL$84*SUMPRODUCT(TRANSPOSE(BL$5:BL$81), Data_TR_USD!$B522:$BZ522, 1/OFFSET(Data_TR_USD!$B$467, BL$88, 0, 1, $B$82)), NA()))</f>
        <v>#N/A</v>
      </c>
      <c r="BM751" s="466" t="e">
        <f t="array" aca="1" ref="BM751" ca="1">IF($B751=BM$85-1, BM$84, IF(AND($B751&gt;=BM$85, $B751&lt;=BM$86), BM$84*SUMPRODUCT(TRANSPOSE(BM$5:BM$81), Data_TR_USD!$B522:$BZ522, 1/OFFSET(Data_TR_USD!$B$467, BM$88, 0, 1, $B$82)), NA()))</f>
        <v>#N/A</v>
      </c>
      <c r="BN751" s="466" t="e">
        <f t="array" aca="1" ref="BN751" ca="1">IF($B751=BN$85-1, BN$84, IF(AND($B751&gt;=BN$85, $B751&lt;=BN$86), BN$84*SUMPRODUCT(TRANSPOSE(BN$5:BN$81), Data_TR_USD!$B522:$BZ522, 1/OFFSET(Data_TR_USD!$B$467, BN$88, 0, 1, $B$82)), NA()))</f>
        <v>#N/A</v>
      </c>
      <c r="BO751" s="466" t="e">
        <f t="array" aca="1" ref="BO751" ca="1">IF($B751=BO$85-1, BO$84, IF(AND($B751&gt;=BO$85, $B751&lt;=BO$86), BO$84*SUMPRODUCT(TRANSPOSE(BO$5:BO$81), Data_TR_USD!$B522:$BZ522, 1/OFFSET(Data_TR_USD!$B$467, BO$88, 0, 1, $B$82)), NA()))</f>
        <v>#N/A</v>
      </c>
      <c r="BP751" s="466" t="e">
        <f t="array" aca="1" ref="BP751" ca="1">IF($B751=BP$85-1, BP$84, IF(AND($B751&gt;=BP$85, $B751&lt;=BP$86), BP$84*SUMPRODUCT(TRANSPOSE(BP$5:BP$81), Data_TR_USD!$B522:$BZ522, 1/OFFSET(Data_TR_USD!$B$467, BP$88, 0, 1, $B$82)), NA()))</f>
        <v>#N/A</v>
      </c>
      <c r="BQ751" s="466" t="e">
        <f t="array" aca="1" ref="BQ751" ca="1">IF($B751=BQ$85-1, BQ$84, IF(AND($B751&gt;=BQ$85, $B751&lt;=BQ$86), BQ$84*SUMPRODUCT(TRANSPOSE(BQ$5:BQ$81), Data_TR_USD!$B522:$BZ522, 1/OFFSET(Data_TR_USD!$B$467, BQ$88, 0, 1, $B$82)), NA()))</f>
        <v>#N/A</v>
      </c>
      <c r="BR751" s="466" t="e">
        <f t="array" aca="1" ref="BR751" ca="1">IF($B751=BR$85-1, BR$84, IF(AND($B751&gt;=BR$85, $B751&lt;=BR$86), BR$84*SUMPRODUCT(TRANSPOSE(BR$5:BR$81), Data_TR_USD!$B522:$BZ522, 1/OFFSET(Data_TR_USD!$B$467, BR$88, 0, 1, $B$82)), NA()))</f>
        <v>#N/A</v>
      </c>
      <c r="BS751" s="466" t="e">
        <f t="array" aca="1" ref="BS751" ca="1">IF($B751=BS$85-1, BS$84, IF(AND($B751&gt;=BS$85, $B751&lt;=BS$86), BS$84*SUMPRODUCT(TRANSPOSE(BS$5:BS$81), Data_TR_USD!$B522:$BZ522, 1/OFFSET(Data_TR_USD!$B$467, BS$88, 0, 1, $B$82)), NA()))</f>
        <v>#N/A</v>
      </c>
    </row>
    <row r="752" spans="2:71">
      <c r="B752" s="48">
        <f t="shared" si="1087"/>
        <v>1926</v>
      </c>
      <c r="E752" s="52"/>
      <c r="M752" s="466" t="e">
        <f t="array" aca="1" ref="M752" ca="1">IF($B752=M$85-1, M$84, IF(AND($B752&gt;=M$85, $B752&lt;=M$86), M$84*SUMPRODUCT(TRANSPOSE(M$5:M$81), Data_TR_USD!$B523:$BZ523, 1/OFFSET(Data_TR_USD!$B$467, M$88, 0, 1, $B$82)), NA()))</f>
        <v>#N/A</v>
      </c>
      <c r="N752" s="466" t="e">
        <f t="array" aca="1" ref="N752" ca="1">IF($B752=N$85-1, N$84, IF(AND($B752&gt;=N$85, $B752&lt;=N$86), N$84*SUMPRODUCT(TRANSPOSE(N$5:N$81), Data_TR_USD!$B523:$BZ523, 1/OFFSET(Data_TR_USD!$B$467, N$88, 0, 1, $B$82)), NA()))</f>
        <v>#N/A</v>
      </c>
      <c r="X752" s="466" t="e">
        <f t="array" aca="1" ref="X752" ca="1">IF($B752=X$85-1, X$84, IF(AND($B752&gt;=X$85, $B752&lt;=X$86), X$84*SUMPRODUCT(TRANSPOSE(X$5:X$81), Data_TR_USD!$B523:$BZ523, 1/OFFSET(Data_TR_USD!$B$467, X$88, 0, 1, $B$82)), NA()))</f>
        <v>#N/A</v>
      </c>
      <c r="Y752" s="466" t="e">
        <f t="array" aca="1" ref="Y752" ca="1">IF($B752=Y$85-1, Y$84, IF(AND($B752&gt;=Y$85, $B752&lt;=Y$86), Y$84*SUMPRODUCT(TRANSPOSE(Y$5:Y$81), Data_TR_USD!$B523:$BZ523, 1/OFFSET(Data_TR_USD!$B$467, Y$88, 0, 1, $B$82)), NA()))</f>
        <v>#N/A</v>
      </c>
      <c r="AA752" s="466" t="e">
        <f t="array" aca="1" ref="AA752" ca="1">IF($B752=AA$85-1, AA$84, IF(AND($B752&gt;=AA$85, $B752&lt;=AA$86), AA$84*SUMPRODUCT(TRANSPOSE(AA$5:AA$81), Data_TR_USD!$B523:$BZ523, 1/OFFSET(Data_TR_USD!$B$467, AA$88, 0, 1, $B$82)), NA()))</f>
        <v>#N/A</v>
      </c>
      <c r="AB752" s="466" t="e">
        <f t="array" aca="1" ref="AB752" ca="1">IF($B752=AB$85-1, AB$84, IF(AND($B752&gt;=AB$85, $B752&lt;=AB$86), AB$84*SUMPRODUCT(TRANSPOSE(AB$5:AB$81), Data_TR_USD!$B523:$BZ523, 1/OFFSET(Data_TR_USD!$B$467, AB$88, 0, 1, $B$82)), NA()))</f>
        <v>#N/A</v>
      </c>
      <c r="AC752" s="466" t="e">
        <f t="array" aca="1" ref="AC752" ca="1">IF($B752=AC$85-1, AC$84, IF(AND($B752&gt;=AC$85, $B752&lt;=AC$86), AC$84*SUMPRODUCT(TRANSPOSE(AC$5:AC$81), Data_TR_USD!$B523:$BZ523, 1/OFFSET(Data_TR_USD!$B$467, AC$88, 0, 1, $B$82)), NA()))</f>
        <v>#N/A</v>
      </c>
      <c r="AD752" s="466" t="e">
        <f t="array" aca="1" ref="AD752" ca="1">IF($B752=AD$85-1, AD$84, IF(AND($B752&gt;=AD$85, $B752&lt;=AD$86), AD$84*SUMPRODUCT(TRANSPOSE(AD$5:AD$81), Data_TR_USD!$B523:$BZ523, 1/OFFSET(Data_TR_USD!$B$467, AD$88, 0, 1, $B$82)), NA()))</f>
        <v>#N/A</v>
      </c>
      <c r="AE752" s="466" t="e">
        <f t="array" aca="1" ref="AE752" ca="1">IF($B752=AE$85-1, AE$84, IF(AND($B752&gt;=AE$85, $B752&lt;=AE$86), AE$84*SUMPRODUCT(TRANSPOSE(AE$5:AE$81), Data_TR_USD!$B523:$BZ523, 1/OFFSET(Data_TR_USD!$B$467, AE$88, 0, 1, $B$82)), NA()))</f>
        <v>#N/A</v>
      </c>
      <c r="AG752" s="466" t="e">
        <f t="array" aca="1" ref="AG752" ca="1">IF($B752=AG$85-1, AG$84, IF(AND($B752&gt;=AG$85, $B752&lt;=AG$86), AG$84*SUMPRODUCT(TRANSPOSE(AG$5:AG$81), Data_TR_USD!$B523:$BZ523, 1/OFFSET(Data_TR_USD!$B$467, AG$88, 0, 1, $B$82)), NA()))</f>
        <v>#N/A</v>
      </c>
      <c r="AM752" s="466" t="e">
        <f t="array" aca="1" ref="AM752" ca="1">IF($B752=AM$85-1, AM$84, IF(AND($B752&gt;=AM$85, $B752&lt;=AM$86), AM$84*SUMPRODUCT(TRANSPOSE(AM$5:AM$81), Data_TR_USD!$B523:$BZ523, 1/OFFSET(Data_TR_USD!$B$467, AM$88, 0, 1, $B$82)), NA()))</f>
        <v>#N/A</v>
      </c>
      <c r="AN752" s="466" t="e">
        <f t="array" aca="1" ref="AN752" ca="1">IF($B752=AN$85-1, AN$84, IF(AND($B752&gt;=AN$85, $B752&lt;=AN$86), AN$84*SUMPRODUCT(TRANSPOSE(AN$5:AN$81), Data_TR_USD!$B523:$BZ523, 1/OFFSET(Data_TR_USD!$B$467, AN$88, 0, 1, $B$82)), NA()))</f>
        <v>#N/A</v>
      </c>
      <c r="AO752" s="466" t="e">
        <f t="array" aca="1" ref="AO752" ca="1">IF($B752=AO$85-1, AO$84, IF(AND($B752&gt;=AO$85, $B752&lt;=AO$86), AO$84*SUMPRODUCT(TRANSPOSE(AO$5:AO$81), Data_TR_USD!$B523:$BZ523, 1/OFFSET(Data_TR_USD!$B$467, AO$88, 0, 1, $B$82)), NA()))</f>
        <v>#N/A</v>
      </c>
      <c r="AP752" s="466" t="e">
        <f t="array" aca="1" ref="AP752" ca="1">IF($B752=AP$85-1, AP$84, IF(AND($B752&gt;=AP$85, $B752&lt;=AP$86), AP$84*SUMPRODUCT(TRANSPOSE(AP$5:AP$81), Data_TR_USD!$B523:$BZ523, 1/OFFSET(Data_TR_USD!$B$467, AP$88, 0, 1, $B$82)), NA()))</f>
        <v>#N/A</v>
      </c>
      <c r="AQ752" s="466" t="e">
        <f t="array" aca="1" ref="AQ752" ca="1">IF($B752=AQ$85-1, AQ$84, IF(AND($B752&gt;=AQ$85, $B752&lt;=AQ$86), AQ$84*SUMPRODUCT(TRANSPOSE(AQ$5:AQ$81), Data_TR_USD!$B523:$BZ523, 1/OFFSET(Data_TR_USD!$B$467, AQ$88, 0, 1, $B$82)), NA()))</f>
        <v>#N/A</v>
      </c>
      <c r="AS752" s="466" t="e">
        <f t="array" aca="1" ref="AS752" ca="1">IF($B752=AS$85-1, AS$84, IF(AND($B752&gt;=AS$85, $B752&lt;=AS$86), AS$84*SUMPRODUCT(TRANSPOSE(AS$5:AS$81), Data_TR_USD!$B523:$BZ523, 1/OFFSET(Data_TR_USD!$B$467, AS$88, 0, 1, $B$82)), NA()))</f>
        <v>#N/A</v>
      </c>
      <c r="AU752" s="466" t="e">
        <f t="array" aca="1" ref="AU752" ca="1">IF($B752=AU$85-1, AU$84, IF(AND($B752&gt;=AU$85, $B752&lt;=AU$86), AU$84*SUMPRODUCT(TRANSPOSE(AU$5:AU$81), Data_TR_USD!$B523:$BZ523, 1/OFFSET(Data_TR_USD!$B$467, AU$88, 0, 1, $B$82)), NA()))</f>
        <v>#N/A</v>
      </c>
      <c r="AV752" s="466" t="e">
        <f t="array" aca="1" ref="AV752" ca="1">IF($B752=AV$85-1, AV$84, IF(AND($B752&gt;=AV$85, $B752&lt;=AV$86), AV$84*SUMPRODUCT(TRANSPOSE(AV$5:AV$81), Data_TR_USD!$B523:$BZ523, 1/OFFSET(Data_TR_USD!$B$467, AV$88, 0, 1, $B$82)), NA()))</f>
        <v>#N/A</v>
      </c>
      <c r="AW752" s="466" t="e">
        <f t="array" aca="1" ref="AW752" ca="1">IF($B752=AW$85-1, AW$84, IF(AND($B752&gt;=AW$85, $B752&lt;=AW$86), AW$84*SUMPRODUCT(TRANSPOSE(AW$5:AW$81), Data_TR_USD!$B523:$BZ523, 1/OFFSET(Data_TR_USD!$B$467, AW$88, 0, 1, $B$82)), NA()))</f>
        <v>#N/A</v>
      </c>
      <c r="AX752" s="466" t="e">
        <f t="array" aca="1" ref="AX752" ca="1">IF($B752=AX$85-1, AX$84, IF(AND($B752&gt;=AX$85, $B752&lt;=AX$86), AX$84*SUMPRODUCT(TRANSPOSE(AX$5:AX$81), Data_TR_USD!$B523:$BZ523, 1/OFFSET(Data_TR_USD!$B$467, AX$88, 0, 1, $B$82)), NA()))</f>
        <v>#N/A</v>
      </c>
      <c r="AY752" s="466" t="e">
        <f t="array" aca="1" ref="AY752" ca="1">IF($B752=AY$85-1, AY$84, IF(AND($B752&gt;=AY$85, $B752&lt;=AY$86), AY$84*SUMPRODUCT(TRANSPOSE(AY$5:AY$81), Data_TR_USD!$B523:$BZ523, 1/OFFSET(Data_TR_USD!$B$467, AY$88, 0, 1, $B$82)), NA()))</f>
        <v>#N/A</v>
      </c>
      <c r="AZ752" s="466" t="e">
        <f t="array" aca="1" ref="AZ752" ca="1">IF($B752=AZ$85-1, AZ$84, IF(AND($B752&gt;=AZ$85, $B752&lt;=AZ$86), AZ$84*SUMPRODUCT(TRANSPOSE(AZ$5:AZ$81), Data_TR_USD!$B523:$BZ523, 1/OFFSET(Data_TR_USD!$B$467, AZ$88, 0, 1, $B$82)), NA()))</f>
        <v>#N/A</v>
      </c>
      <c r="BA752" s="466" t="e">
        <f t="array" aca="1" ref="BA752" ca="1">IF($B752=BA$85-1, BA$84, IF(AND($B752&gt;=BA$85, $B752&lt;=BA$86), BA$84*SUMPRODUCT(TRANSPOSE(BA$5:BA$81), Data_TR_USD!$B523:$BZ523, 1/OFFSET(Data_TR_USD!$B$467, BA$88, 0, 1, $B$82)), NA()))</f>
        <v>#N/A</v>
      </c>
      <c r="BB752" s="466" t="e">
        <f t="array" aca="1" ref="BB752" ca="1">IF($B752=BB$85-1, BB$84, IF(AND($B752&gt;=BB$85, $B752&lt;=BB$86), BB$84*SUMPRODUCT(TRANSPOSE(BB$5:BB$81), Data_TR_USD!$B523:$BZ523, 1/OFFSET(Data_TR_USD!$B$467, BB$88, 0, 1, $B$82)), NA()))</f>
        <v>#N/A</v>
      </c>
      <c r="BC752" s="466" t="e">
        <f t="array" aca="1" ref="BC752" ca="1">IF($B752=BC$85-1, BC$84, IF(AND($B752&gt;=BC$85, $B752&lt;=BC$86), BC$84*SUMPRODUCT(TRANSPOSE(BC$5:BC$81), Data_TR_USD!$B523:$BZ523, 1/OFFSET(Data_TR_USD!$B$467, BC$88, 0, 1, $B$82)), NA()))</f>
        <v>#N/A</v>
      </c>
      <c r="BD752" s="466" t="e">
        <f t="array" aca="1" ref="BD752" ca="1">IF($B752=BD$85-1, BD$84, IF(AND($B752&gt;=BD$85, $B752&lt;=BD$86), BD$84*SUMPRODUCT(TRANSPOSE(BD$5:BD$81), Data_TR_USD!$B523:$BZ523, 1/OFFSET(Data_TR_USD!$B$467, BD$88, 0, 1, $B$82)), NA()))</f>
        <v>#N/A</v>
      </c>
      <c r="BE752" s="466" t="e">
        <f t="array" aca="1" ref="BE752" ca="1">IF($B752=BE$85-1, BE$84, IF(AND($B752&gt;=BE$85, $B752&lt;=BE$86), BE$84*SUMPRODUCT(TRANSPOSE(BE$5:BE$81), Data_TR_USD!$B523:$BZ523, 1/OFFSET(Data_TR_USD!$B$467, BE$88, 0, 1, $B$82)), NA()))</f>
        <v>#N/A</v>
      </c>
      <c r="BF752" s="466" t="e">
        <f t="array" aca="1" ref="BF752" ca="1">IF($B752=BF$85-1, BF$84, IF(AND($B752&gt;=BF$85, $B752&lt;=BF$86), BF$84*SUMPRODUCT(TRANSPOSE(BF$5:BF$81), Data_TR_USD!$B523:$BZ523, 1/OFFSET(Data_TR_USD!$B$467, BF$88, 0, 1, $B$82)), NA()))</f>
        <v>#N/A</v>
      </c>
      <c r="BG752" s="466" t="e">
        <f t="array" aca="1" ref="BG752" ca="1">IF($B752=BG$85-1, BG$84, IF(AND($B752&gt;=BG$85, $B752&lt;=BG$86), BG$84*SUMPRODUCT(TRANSPOSE(BG$5:BG$81), Data_TR_USD!$B523:$BZ523, 1/OFFSET(Data_TR_USD!$B$467, BG$88, 0, 1, $B$82)), NA()))</f>
        <v>#N/A</v>
      </c>
      <c r="BH752" s="466" t="e">
        <f t="array" aca="1" ref="BH752" ca="1">IF($B752=BH$85-1, BH$84, IF(AND($B752&gt;=BH$85, $B752&lt;=BH$86), BH$84*SUMPRODUCT(TRANSPOSE(BH$5:BH$81), Data_TR_USD!$B523:$BZ523, 1/OFFSET(Data_TR_USD!$B$467, BH$88, 0, 1, $B$82)), NA()))</f>
        <v>#N/A</v>
      </c>
      <c r="BI752" s="466" t="e">
        <f t="array" aca="1" ref="BI752" ca="1">IF($B752=BI$85-1, BI$84, IF(AND($B752&gt;=BI$85, $B752&lt;=BI$86), BI$84*SUMPRODUCT(TRANSPOSE(BI$5:BI$81), Data_TR_USD!$B523:$BZ523, 1/OFFSET(Data_TR_USD!$B$467, BI$88, 0, 1, $B$82)), NA()))</f>
        <v>#N/A</v>
      </c>
      <c r="BJ752" s="466" t="e">
        <f t="array" aca="1" ref="BJ752" ca="1">IF($B752=BJ$85-1, BJ$84, IF(AND($B752&gt;=BJ$85, $B752&lt;=BJ$86), BJ$84*SUMPRODUCT(TRANSPOSE(BJ$5:BJ$81), Data_TR_USD!$B523:$BZ523, 1/OFFSET(Data_TR_USD!$B$467, BJ$88, 0, 1, $B$82)), NA()))</f>
        <v>#N/A</v>
      </c>
      <c r="BK752" s="466" t="e">
        <f t="array" aca="1" ref="BK752" ca="1">IF($B752=BK$85-1, BK$84, IF(AND($B752&gt;=BK$85, $B752&lt;=BK$86), BK$84*SUMPRODUCT(TRANSPOSE(BK$5:BK$81), Data_TR_USD!$B523:$BZ523, 1/OFFSET(Data_TR_USD!$B$467, BK$88, 0, 1, $B$82)), NA()))</f>
        <v>#N/A</v>
      </c>
      <c r="BL752" s="466" t="e">
        <f t="array" aca="1" ref="BL752" ca="1">IF($B752=BL$85-1, BL$84, IF(AND($B752&gt;=BL$85, $B752&lt;=BL$86), BL$84*SUMPRODUCT(TRANSPOSE(BL$5:BL$81), Data_TR_USD!$B523:$BZ523, 1/OFFSET(Data_TR_USD!$B$467, BL$88, 0, 1, $B$82)), NA()))</f>
        <v>#N/A</v>
      </c>
      <c r="BM752" s="466" t="e">
        <f t="array" aca="1" ref="BM752" ca="1">IF($B752=BM$85-1, BM$84, IF(AND($B752&gt;=BM$85, $B752&lt;=BM$86), BM$84*SUMPRODUCT(TRANSPOSE(BM$5:BM$81), Data_TR_USD!$B523:$BZ523, 1/OFFSET(Data_TR_USD!$B$467, BM$88, 0, 1, $B$82)), NA()))</f>
        <v>#N/A</v>
      </c>
      <c r="BN752" s="466" t="e">
        <f t="array" aca="1" ref="BN752" ca="1">IF($B752=BN$85-1, BN$84, IF(AND($B752&gt;=BN$85, $B752&lt;=BN$86), BN$84*SUMPRODUCT(TRANSPOSE(BN$5:BN$81), Data_TR_USD!$B523:$BZ523, 1/OFFSET(Data_TR_USD!$B$467, BN$88, 0, 1, $B$82)), NA()))</f>
        <v>#N/A</v>
      </c>
      <c r="BO752" s="466" t="e">
        <f t="array" aca="1" ref="BO752" ca="1">IF($B752=BO$85-1, BO$84, IF(AND($B752&gt;=BO$85, $B752&lt;=BO$86), BO$84*SUMPRODUCT(TRANSPOSE(BO$5:BO$81), Data_TR_USD!$B523:$BZ523, 1/OFFSET(Data_TR_USD!$B$467, BO$88, 0, 1, $B$82)), NA()))</f>
        <v>#N/A</v>
      </c>
      <c r="BP752" s="466" t="e">
        <f t="array" aca="1" ref="BP752" ca="1">IF($B752=BP$85-1, BP$84, IF(AND($B752&gt;=BP$85, $B752&lt;=BP$86), BP$84*SUMPRODUCT(TRANSPOSE(BP$5:BP$81), Data_TR_USD!$B523:$BZ523, 1/OFFSET(Data_TR_USD!$B$467, BP$88, 0, 1, $B$82)), NA()))</f>
        <v>#N/A</v>
      </c>
      <c r="BQ752" s="466" t="e">
        <f t="array" aca="1" ref="BQ752" ca="1">IF($B752=BQ$85-1, BQ$84, IF(AND($B752&gt;=BQ$85, $B752&lt;=BQ$86), BQ$84*SUMPRODUCT(TRANSPOSE(BQ$5:BQ$81), Data_TR_USD!$B523:$BZ523, 1/OFFSET(Data_TR_USD!$B$467, BQ$88, 0, 1, $B$82)), NA()))</f>
        <v>#N/A</v>
      </c>
      <c r="BR752" s="466" t="e">
        <f t="array" aca="1" ref="BR752" ca="1">IF($B752=BR$85-1, BR$84, IF(AND($B752&gt;=BR$85, $B752&lt;=BR$86), BR$84*SUMPRODUCT(TRANSPOSE(BR$5:BR$81), Data_TR_USD!$B523:$BZ523, 1/OFFSET(Data_TR_USD!$B$467, BR$88, 0, 1, $B$82)), NA()))</f>
        <v>#N/A</v>
      </c>
      <c r="BS752" s="466" t="e">
        <f t="array" aca="1" ref="BS752" ca="1">IF($B752=BS$85-1, BS$84, IF(AND($B752&gt;=BS$85, $B752&lt;=BS$86), BS$84*SUMPRODUCT(TRANSPOSE(BS$5:BS$81), Data_TR_USD!$B523:$BZ523, 1/OFFSET(Data_TR_USD!$B$467, BS$88, 0, 1, $B$82)), NA()))</f>
        <v>#N/A</v>
      </c>
    </row>
    <row r="753" spans="2:71">
      <c r="B753" s="48">
        <f t="shared" si="1087"/>
        <v>1927</v>
      </c>
      <c r="E753" s="52"/>
      <c r="M753" s="466" t="e">
        <f t="array" aca="1" ref="M753" ca="1">IF($B753=M$85-1, M$84, IF(AND($B753&gt;=M$85, $B753&lt;=M$86), M$84*SUMPRODUCT(TRANSPOSE(M$5:M$81), Data_TR_USD!$B524:$BZ524, 1/OFFSET(Data_TR_USD!$B$467, M$88, 0, 1, $B$82)), NA()))</f>
        <v>#N/A</v>
      </c>
      <c r="N753" s="466" t="e">
        <f t="array" aca="1" ref="N753" ca="1">IF($B753=N$85-1, N$84, IF(AND($B753&gt;=N$85, $B753&lt;=N$86), N$84*SUMPRODUCT(TRANSPOSE(N$5:N$81), Data_TR_USD!$B524:$BZ524, 1/OFFSET(Data_TR_USD!$B$467, N$88, 0, 1, $B$82)), NA()))</f>
        <v>#N/A</v>
      </c>
      <c r="X753" s="466" t="e">
        <f t="array" aca="1" ref="X753" ca="1">IF($B753=X$85-1, X$84, IF(AND($B753&gt;=X$85, $B753&lt;=X$86), X$84*SUMPRODUCT(TRANSPOSE(X$5:X$81), Data_TR_USD!$B524:$BZ524, 1/OFFSET(Data_TR_USD!$B$467, X$88, 0, 1, $B$82)), NA()))</f>
        <v>#N/A</v>
      </c>
      <c r="Y753" s="466" t="e">
        <f t="array" aca="1" ref="Y753" ca="1">IF($B753=Y$85-1, Y$84, IF(AND($B753&gt;=Y$85, $B753&lt;=Y$86), Y$84*SUMPRODUCT(TRANSPOSE(Y$5:Y$81), Data_TR_USD!$B524:$BZ524, 1/OFFSET(Data_TR_USD!$B$467, Y$88, 0, 1, $B$82)), NA()))</f>
        <v>#N/A</v>
      </c>
      <c r="AA753" s="466" t="e">
        <f t="array" aca="1" ref="AA753" ca="1">IF($B753=AA$85-1, AA$84, IF(AND($B753&gt;=AA$85, $B753&lt;=AA$86), AA$84*SUMPRODUCT(TRANSPOSE(AA$5:AA$81), Data_TR_USD!$B524:$BZ524, 1/OFFSET(Data_TR_USD!$B$467, AA$88, 0, 1, $B$82)), NA()))</f>
        <v>#N/A</v>
      </c>
      <c r="AB753" s="466" t="e">
        <f t="array" aca="1" ref="AB753" ca="1">IF($B753=AB$85-1, AB$84, IF(AND($B753&gt;=AB$85, $B753&lt;=AB$86), AB$84*SUMPRODUCT(TRANSPOSE(AB$5:AB$81), Data_TR_USD!$B524:$BZ524, 1/OFFSET(Data_TR_USD!$B$467, AB$88, 0, 1, $B$82)), NA()))</f>
        <v>#N/A</v>
      </c>
      <c r="AC753" s="466" t="e">
        <f t="array" aca="1" ref="AC753" ca="1">IF($B753=AC$85-1, AC$84, IF(AND($B753&gt;=AC$85, $B753&lt;=AC$86), AC$84*SUMPRODUCT(TRANSPOSE(AC$5:AC$81), Data_TR_USD!$B524:$BZ524, 1/OFFSET(Data_TR_USD!$B$467, AC$88, 0, 1, $B$82)), NA()))</f>
        <v>#N/A</v>
      </c>
      <c r="AD753" s="466" t="e">
        <f t="array" aca="1" ref="AD753" ca="1">IF($B753=AD$85-1, AD$84, IF(AND($B753&gt;=AD$85, $B753&lt;=AD$86), AD$84*SUMPRODUCT(TRANSPOSE(AD$5:AD$81), Data_TR_USD!$B524:$BZ524, 1/OFFSET(Data_TR_USD!$B$467, AD$88, 0, 1, $B$82)), NA()))</f>
        <v>#N/A</v>
      </c>
      <c r="AE753" s="466" t="e">
        <f t="array" aca="1" ref="AE753" ca="1">IF($B753=AE$85-1, AE$84, IF(AND($B753&gt;=AE$85, $B753&lt;=AE$86), AE$84*SUMPRODUCT(TRANSPOSE(AE$5:AE$81), Data_TR_USD!$B524:$BZ524, 1/OFFSET(Data_TR_USD!$B$467, AE$88, 0, 1, $B$82)), NA()))</f>
        <v>#N/A</v>
      </c>
      <c r="AG753" s="466" t="e">
        <f t="array" aca="1" ref="AG753" ca="1">IF($B753=AG$85-1, AG$84, IF(AND($B753&gt;=AG$85, $B753&lt;=AG$86), AG$84*SUMPRODUCT(TRANSPOSE(AG$5:AG$81), Data_TR_USD!$B524:$BZ524, 1/OFFSET(Data_TR_USD!$B$467, AG$88, 0, 1, $B$82)), NA()))</f>
        <v>#N/A</v>
      </c>
      <c r="AM753" s="466" t="e">
        <f t="array" aca="1" ref="AM753" ca="1">IF($B753=AM$85-1, AM$84, IF(AND($B753&gt;=AM$85, $B753&lt;=AM$86), AM$84*SUMPRODUCT(TRANSPOSE(AM$5:AM$81), Data_TR_USD!$B524:$BZ524, 1/OFFSET(Data_TR_USD!$B$467, AM$88, 0, 1, $B$82)), NA()))</f>
        <v>#N/A</v>
      </c>
      <c r="AN753" s="466" t="e">
        <f t="array" aca="1" ref="AN753" ca="1">IF($B753=AN$85-1, AN$84, IF(AND($B753&gt;=AN$85, $B753&lt;=AN$86), AN$84*SUMPRODUCT(TRANSPOSE(AN$5:AN$81), Data_TR_USD!$B524:$BZ524, 1/OFFSET(Data_TR_USD!$B$467, AN$88, 0, 1, $B$82)), NA()))</f>
        <v>#N/A</v>
      </c>
      <c r="AO753" s="466" t="e">
        <f t="array" aca="1" ref="AO753" ca="1">IF($B753=AO$85-1, AO$84, IF(AND($B753&gt;=AO$85, $B753&lt;=AO$86), AO$84*SUMPRODUCT(TRANSPOSE(AO$5:AO$81), Data_TR_USD!$B524:$BZ524, 1/OFFSET(Data_TR_USD!$B$467, AO$88, 0, 1, $B$82)), NA()))</f>
        <v>#N/A</v>
      </c>
      <c r="AP753" s="466" t="e">
        <f t="array" aca="1" ref="AP753" ca="1">IF($B753=AP$85-1, AP$84, IF(AND($B753&gt;=AP$85, $B753&lt;=AP$86), AP$84*SUMPRODUCT(TRANSPOSE(AP$5:AP$81), Data_TR_USD!$B524:$BZ524, 1/OFFSET(Data_TR_USD!$B$467, AP$88, 0, 1, $B$82)), NA()))</f>
        <v>#N/A</v>
      </c>
      <c r="AQ753" s="466" t="e">
        <f t="array" aca="1" ref="AQ753" ca="1">IF($B753=AQ$85-1, AQ$84, IF(AND($B753&gt;=AQ$85, $B753&lt;=AQ$86), AQ$84*SUMPRODUCT(TRANSPOSE(AQ$5:AQ$81), Data_TR_USD!$B524:$BZ524, 1/OFFSET(Data_TR_USD!$B$467, AQ$88, 0, 1, $B$82)), NA()))</f>
        <v>#N/A</v>
      </c>
      <c r="AS753" s="466" t="e">
        <f t="array" aca="1" ref="AS753" ca="1">IF($B753=AS$85-1, AS$84, IF(AND($B753&gt;=AS$85, $B753&lt;=AS$86), AS$84*SUMPRODUCT(TRANSPOSE(AS$5:AS$81), Data_TR_USD!$B524:$BZ524, 1/OFFSET(Data_TR_USD!$B$467, AS$88, 0, 1, $B$82)), NA()))</f>
        <v>#N/A</v>
      </c>
      <c r="AU753" s="466" t="e">
        <f t="array" aca="1" ref="AU753" ca="1">IF($B753=AU$85-1, AU$84, IF(AND($B753&gt;=AU$85, $B753&lt;=AU$86), AU$84*SUMPRODUCT(TRANSPOSE(AU$5:AU$81), Data_TR_USD!$B524:$BZ524, 1/OFFSET(Data_TR_USD!$B$467, AU$88, 0, 1, $B$82)), NA()))</f>
        <v>#N/A</v>
      </c>
      <c r="AV753" s="466" t="e">
        <f t="array" aca="1" ref="AV753" ca="1">IF($B753=AV$85-1, AV$84, IF(AND($B753&gt;=AV$85, $B753&lt;=AV$86), AV$84*SUMPRODUCT(TRANSPOSE(AV$5:AV$81), Data_TR_USD!$B524:$BZ524, 1/OFFSET(Data_TR_USD!$B$467, AV$88, 0, 1, $B$82)), NA()))</f>
        <v>#N/A</v>
      </c>
      <c r="AW753" s="466" t="e">
        <f t="array" aca="1" ref="AW753" ca="1">IF($B753=AW$85-1, AW$84, IF(AND($B753&gt;=AW$85, $B753&lt;=AW$86), AW$84*SUMPRODUCT(TRANSPOSE(AW$5:AW$81), Data_TR_USD!$B524:$BZ524, 1/OFFSET(Data_TR_USD!$B$467, AW$88, 0, 1, $B$82)), NA()))</f>
        <v>#N/A</v>
      </c>
      <c r="AX753" s="466" t="e">
        <f t="array" aca="1" ref="AX753" ca="1">IF($B753=AX$85-1, AX$84, IF(AND($B753&gt;=AX$85, $B753&lt;=AX$86), AX$84*SUMPRODUCT(TRANSPOSE(AX$5:AX$81), Data_TR_USD!$B524:$BZ524, 1/OFFSET(Data_TR_USD!$B$467, AX$88, 0, 1, $B$82)), NA()))</f>
        <v>#N/A</v>
      </c>
      <c r="AY753" s="466" t="e">
        <f t="array" aca="1" ref="AY753" ca="1">IF($B753=AY$85-1, AY$84, IF(AND($B753&gt;=AY$85, $B753&lt;=AY$86), AY$84*SUMPRODUCT(TRANSPOSE(AY$5:AY$81), Data_TR_USD!$B524:$BZ524, 1/OFFSET(Data_TR_USD!$B$467, AY$88, 0, 1, $B$82)), NA()))</f>
        <v>#N/A</v>
      </c>
      <c r="AZ753" s="466" t="e">
        <f t="array" aca="1" ref="AZ753" ca="1">IF($B753=AZ$85-1, AZ$84, IF(AND($B753&gt;=AZ$85, $B753&lt;=AZ$86), AZ$84*SUMPRODUCT(TRANSPOSE(AZ$5:AZ$81), Data_TR_USD!$B524:$BZ524, 1/OFFSET(Data_TR_USD!$B$467, AZ$88, 0, 1, $B$82)), NA()))</f>
        <v>#N/A</v>
      </c>
      <c r="BA753" s="466" t="e">
        <f t="array" aca="1" ref="BA753" ca="1">IF($B753=BA$85-1, BA$84, IF(AND($B753&gt;=BA$85, $B753&lt;=BA$86), BA$84*SUMPRODUCT(TRANSPOSE(BA$5:BA$81), Data_TR_USD!$B524:$BZ524, 1/OFFSET(Data_TR_USD!$B$467, BA$88, 0, 1, $B$82)), NA()))</f>
        <v>#N/A</v>
      </c>
      <c r="BB753" s="466" t="e">
        <f t="array" aca="1" ref="BB753" ca="1">IF($B753=BB$85-1, BB$84, IF(AND($B753&gt;=BB$85, $B753&lt;=BB$86), BB$84*SUMPRODUCT(TRANSPOSE(BB$5:BB$81), Data_TR_USD!$B524:$BZ524, 1/OFFSET(Data_TR_USD!$B$467, BB$88, 0, 1, $B$82)), NA()))</f>
        <v>#N/A</v>
      </c>
      <c r="BC753" s="466" t="e">
        <f t="array" aca="1" ref="BC753" ca="1">IF($B753=BC$85-1, BC$84, IF(AND($B753&gt;=BC$85, $B753&lt;=BC$86), BC$84*SUMPRODUCT(TRANSPOSE(BC$5:BC$81), Data_TR_USD!$B524:$BZ524, 1/OFFSET(Data_TR_USD!$B$467, BC$88, 0, 1, $B$82)), NA()))</f>
        <v>#N/A</v>
      </c>
      <c r="BD753" s="466" t="e">
        <f t="array" aca="1" ref="BD753" ca="1">IF($B753=BD$85-1, BD$84, IF(AND($B753&gt;=BD$85, $B753&lt;=BD$86), BD$84*SUMPRODUCT(TRANSPOSE(BD$5:BD$81), Data_TR_USD!$B524:$BZ524, 1/OFFSET(Data_TR_USD!$B$467, BD$88, 0, 1, $B$82)), NA()))</f>
        <v>#N/A</v>
      </c>
      <c r="BE753" s="466" t="e">
        <f t="array" aca="1" ref="BE753" ca="1">IF($B753=BE$85-1, BE$84, IF(AND($B753&gt;=BE$85, $B753&lt;=BE$86), BE$84*SUMPRODUCT(TRANSPOSE(BE$5:BE$81), Data_TR_USD!$B524:$BZ524, 1/OFFSET(Data_TR_USD!$B$467, BE$88, 0, 1, $B$82)), NA()))</f>
        <v>#N/A</v>
      </c>
      <c r="BF753" s="466" t="e">
        <f t="array" aca="1" ref="BF753" ca="1">IF($B753=BF$85-1, BF$84, IF(AND($B753&gt;=BF$85, $B753&lt;=BF$86), BF$84*SUMPRODUCT(TRANSPOSE(BF$5:BF$81), Data_TR_USD!$B524:$BZ524, 1/OFFSET(Data_TR_USD!$B$467, BF$88, 0, 1, $B$82)), NA()))</f>
        <v>#N/A</v>
      </c>
      <c r="BG753" s="466" t="e">
        <f t="array" aca="1" ref="BG753" ca="1">IF($B753=BG$85-1, BG$84, IF(AND($B753&gt;=BG$85, $B753&lt;=BG$86), BG$84*SUMPRODUCT(TRANSPOSE(BG$5:BG$81), Data_TR_USD!$B524:$BZ524, 1/OFFSET(Data_TR_USD!$B$467, BG$88, 0, 1, $B$82)), NA()))</f>
        <v>#N/A</v>
      </c>
      <c r="BH753" s="466" t="e">
        <f t="array" aca="1" ref="BH753" ca="1">IF($B753=BH$85-1, BH$84, IF(AND($B753&gt;=BH$85, $B753&lt;=BH$86), BH$84*SUMPRODUCT(TRANSPOSE(BH$5:BH$81), Data_TR_USD!$B524:$BZ524, 1/OFFSET(Data_TR_USD!$B$467, BH$88, 0, 1, $B$82)), NA()))</f>
        <v>#N/A</v>
      </c>
      <c r="BI753" s="466" t="e">
        <f t="array" aca="1" ref="BI753" ca="1">IF($B753=BI$85-1, BI$84, IF(AND($B753&gt;=BI$85, $B753&lt;=BI$86), BI$84*SUMPRODUCT(TRANSPOSE(BI$5:BI$81), Data_TR_USD!$B524:$BZ524, 1/OFFSET(Data_TR_USD!$B$467, BI$88, 0, 1, $B$82)), NA()))</f>
        <v>#N/A</v>
      </c>
      <c r="BJ753" s="466" t="e">
        <f t="array" aca="1" ref="BJ753" ca="1">IF($B753=BJ$85-1, BJ$84, IF(AND($B753&gt;=BJ$85, $B753&lt;=BJ$86), BJ$84*SUMPRODUCT(TRANSPOSE(BJ$5:BJ$81), Data_TR_USD!$B524:$BZ524, 1/OFFSET(Data_TR_USD!$B$467, BJ$88, 0, 1, $B$82)), NA()))</f>
        <v>#N/A</v>
      </c>
      <c r="BK753" s="466" t="e">
        <f t="array" aca="1" ref="BK753" ca="1">IF($B753=BK$85-1, BK$84, IF(AND($B753&gt;=BK$85, $B753&lt;=BK$86), BK$84*SUMPRODUCT(TRANSPOSE(BK$5:BK$81), Data_TR_USD!$B524:$BZ524, 1/OFFSET(Data_TR_USD!$B$467, BK$88, 0, 1, $B$82)), NA()))</f>
        <v>#N/A</v>
      </c>
      <c r="BL753" s="466" t="e">
        <f t="array" aca="1" ref="BL753" ca="1">IF($B753=BL$85-1, BL$84, IF(AND($B753&gt;=BL$85, $B753&lt;=BL$86), BL$84*SUMPRODUCT(TRANSPOSE(BL$5:BL$81), Data_TR_USD!$B524:$BZ524, 1/OFFSET(Data_TR_USD!$B$467, BL$88, 0, 1, $B$82)), NA()))</f>
        <v>#N/A</v>
      </c>
      <c r="BM753" s="466" t="e">
        <f t="array" aca="1" ref="BM753" ca="1">IF($B753=BM$85-1, BM$84, IF(AND($B753&gt;=BM$85, $B753&lt;=BM$86), BM$84*SUMPRODUCT(TRANSPOSE(BM$5:BM$81), Data_TR_USD!$B524:$BZ524, 1/OFFSET(Data_TR_USD!$B$467, BM$88, 0, 1, $B$82)), NA()))</f>
        <v>#N/A</v>
      </c>
      <c r="BN753" s="466" t="e">
        <f t="array" aca="1" ref="BN753" ca="1">IF($B753=BN$85-1, BN$84, IF(AND($B753&gt;=BN$85, $B753&lt;=BN$86), BN$84*SUMPRODUCT(TRANSPOSE(BN$5:BN$81), Data_TR_USD!$B524:$BZ524, 1/OFFSET(Data_TR_USD!$B$467, BN$88, 0, 1, $B$82)), NA()))</f>
        <v>#N/A</v>
      </c>
      <c r="BO753" s="466" t="e">
        <f t="array" aca="1" ref="BO753" ca="1">IF($B753=BO$85-1, BO$84, IF(AND($B753&gt;=BO$85, $B753&lt;=BO$86), BO$84*SUMPRODUCT(TRANSPOSE(BO$5:BO$81), Data_TR_USD!$B524:$BZ524, 1/OFFSET(Data_TR_USD!$B$467, BO$88, 0, 1, $B$82)), NA()))</f>
        <v>#N/A</v>
      </c>
      <c r="BP753" s="466" t="e">
        <f t="array" aca="1" ref="BP753" ca="1">IF($B753=BP$85-1, BP$84, IF(AND($B753&gt;=BP$85, $B753&lt;=BP$86), BP$84*SUMPRODUCT(TRANSPOSE(BP$5:BP$81), Data_TR_USD!$B524:$BZ524, 1/OFFSET(Data_TR_USD!$B$467, BP$88, 0, 1, $B$82)), NA()))</f>
        <v>#N/A</v>
      </c>
      <c r="BQ753" s="466" t="e">
        <f t="array" aca="1" ref="BQ753" ca="1">IF($B753=BQ$85-1, BQ$84, IF(AND($B753&gt;=BQ$85, $B753&lt;=BQ$86), BQ$84*SUMPRODUCT(TRANSPOSE(BQ$5:BQ$81), Data_TR_USD!$B524:$BZ524, 1/OFFSET(Data_TR_USD!$B$467, BQ$88, 0, 1, $B$82)), NA()))</f>
        <v>#N/A</v>
      </c>
      <c r="BR753" s="466" t="e">
        <f t="array" aca="1" ref="BR753" ca="1">IF($B753=BR$85-1, BR$84, IF(AND($B753&gt;=BR$85, $B753&lt;=BR$86), BR$84*SUMPRODUCT(TRANSPOSE(BR$5:BR$81), Data_TR_USD!$B524:$BZ524, 1/OFFSET(Data_TR_USD!$B$467, BR$88, 0, 1, $B$82)), NA()))</f>
        <v>#N/A</v>
      </c>
      <c r="BS753" s="466" t="e">
        <f t="array" aca="1" ref="BS753" ca="1">IF($B753=BS$85-1, BS$84, IF(AND($B753&gt;=BS$85, $B753&lt;=BS$86), BS$84*SUMPRODUCT(TRANSPOSE(BS$5:BS$81), Data_TR_USD!$B524:$BZ524, 1/OFFSET(Data_TR_USD!$B$467, BS$88, 0, 1, $B$82)), NA()))</f>
        <v>#N/A</v>
      </c>
    </row>
    <row r="754" spans="2:71">
      <c r="B754" s="48">
        <f t="shared" si="1087"/>
        <v>1928</v>
      </c>
      <c r="E754" s="52"/>
      <c r="M754" s="466" t="e">
        <f t="array" aca="1" ref="M754" ca="1">IF($B754=M$85-1, M$84, IF(AND($B754&gt;=M$85, $B754&lt;=M$86), M$84*SUMPRODUCT(TRANSPOSE(M$5:M$81), Data_TR_USD!$B525:$BZ525, 1/OFFSET(Data_TR_USD!$B$467, M$88, 0, 1, $B$82)), NA()))</f>
        <v>#N/A</v>
      </c>
      <c r="N754" s="466" t="e">
        <f t="array" aca="1" ref="N754" ca="1">IF($B754=N$85-1, N$84, IF(AND($B754&gt;=N$85, $B754&lt;=N$86), N$84*SUMPRODUCT(TRANSPOSE(N$5:N$81), Data_TR_USD!$B525:$BZ525, 1/OFFSET(Data_TR_USD!$B$467, N$88, 0, 1, $B$82)), NA()))</f>
        <v>#N/A</v>
      </c>
      <c r="X754" s="466" t="e">
        <f t="array" aca="1" ref="X754" ca="1">IF($B754=X$85-1, X$84, IF(AND($B754&gt;=X$85, $B754&lt;=X$86), X$84*SUMPRODUCT(TRANSPOSE(X$5:X$81), Data_TR_USD!$B525:$BZ525, 1/OFFSET(Data_TR_USD!$B$467, X$88, 0, 1, $B$82)), NA()))</f>
        <v>#N/A</v>
      </c>
      <c r="Y754" s="466" t="e">
        <f t="array" aca="1" ref="Y754" ca="1">IF($B754=Y$85-1, Y$84, IF(AND($B754&gt;=Y$85, $B754&lt;=Y$86), Y$84*SUMPRODUCT(TRANSPOSE(Y$5:Y$81), Data_TR_USD!$B525:$BZ525, 1/OFFSET(Data_TR_USD!$B$467, Y$88, 0, 1, $B$82)), NA()))</f>
        <v>#N/A</v>
      </c>
      <c r="AA754" s="466" t="e">
        <f t="array" aca="1" ref="AA754" ca="1">IF($B754=AA$85-1, AA$84, IF(AND($B754&gt;=AA$85, $B754&lt;=AA$86), AA$84*SUMPRODUCT(TRANSPOSE(AA$5:AA$81), Data_TR_USD!$B525:$BZ525, 1/OFFSET(Data_TR_USD!$B$467, AA$88, 0, 1, $B$82)), NA()))</f>
        <v>#N/A</v>
      </c>
      <c r="AB754" s="466" t="e">
        <f t="array" aca="1" ref="AB754" ca="1">IF($B754=AB$85-1, AB$84, IF(AND($B754&gt;=AB$85, $B754&lt;=AB$86), AB$84*SUMPRODUCT(TRANSPOSE(AB$5:AB$81), Data_TR_USD!$B525:$BZ525, 1/OFFSET(Data_TR_USD!$B$467, AB$88, 0, 1, $B$82)), NA()))</f>
        <v>#N/A</v>
      </c>
      <c r="AC754" s="466" t="e">
        <f t="array" aca="1" ref="AC754" ca="1">IF($B754=AC$85-1, AC$84, IF(AND($B754&gt;=AC$85, $B754&lt;=AC$86), AC$84*SUMPRODUCT(TRANSPOSE(AC$5:AC$81), Data_TR_USD!$B525:$BZ525, 1/OFFSET(Data_TR_USD!$B$467, AC$88, 0, 1, $B$82)), NA()))</f>
        <v>#N/A</v>
      </c>
      <c r="AD754" s="466" t="e">
        <f t="array" aca="1" ref="AD754" ca="1">IF($B754=AD$85-1, AD$84, IF(AND($B754&gt;=AD$85, $B754&lt;=AD$86), AD$84*SUMPRODUCT(TRANSPOSE(AD$5:AD$81), Data_TR_USD!$B525:$BZ525, 1/OFFSET(Data_TR_USD!$B$467, AD$88, 0, 1, $B$82)), NA()))</f>
        <v>#N/A</v>
      </c>
      <c r="AE754" s="466" t="e">
        <f t="array" aca="1" ref="AE754" ca="1">IF($B754=AE$85-1, AE$84, IF(AND($B754&gt;=AE$85, $B754&lt;=AE$86), AE$84*SUMPRODUCT(TRANSPOSE(AE$5:AE$81), Data_TR_USD!$B525:$BZ525, 1/OFFSET(Data_TR_USD!$B$467, AE$88, 0, 1, $B$82)), NA()))</f>
        <v>#N/A</v>
      </c>
      <c r="AG754" s="466" t="e">
        <f t="array" aca="1" ref="AG754" ca="1">IF($B754=AG$85-1, AG$84, IF(AND($B754&gt;=AG$85, $B754&lt;=AG$86), AG$84*SUMPRODUCT(TRANSPOSE(AG$5:AG$81), Data_TR_USD!$B525:$BZ525, 1/OFFSET(Data_TR_USD!$B$467, AG$88, 0, 1, $B$82)), NA()))</f>
        <v>#N/A</v>
      </c>
      <c r="AM754" s="466" t="e">
        <f t="array" aca="1" ref="AM754" ca="1">IF($B754=AM$85-1, AM$84, IF(AND($B754&gt;=AM$85, $B754&lt;=AM$86), AM$84*SUMPRODUCT(TRANSPOSE(AM$5:AM$81), Data_TR_USD!$B525:$BZ525, 1/OFFSET(Data_TR_USD!$B$467, AM$88, 0, 1, $B$82)), NA()))</f>
        <v>#N/A</v>
      </c>
      <c r="AN754" s="466" t="e">
        <f t="array" aca="1" ref="AN754" ca="1">IF($B754=AN$85-1, AN$84, IF(AND($B754&gt;=AN$85, $B754&lt;=AN$86), AN$84*SUMPRODUCT(TRANSPOSE(AN$5:AN$81), Data_TR_USD!$B525:$BZ525, 1/OFFSET(Data_TR_USD!$B$467, AN$88, 0, 1, $B$82)), NA()))</f>
        <v>#N/A</v>
      </c>
      <c r="AO754" s="466" t="e">
        <f t="array" aca="1" ref="AO754" ca="1">IF($B754=AO$85-1, AO$84, IF(AND($B754&gt;=AO$85, $B754&lt;=AO$86), AO$84*SUMPRODUCT(TRANSPOSE(AO$5:AO$81), Data_TR_USD!$B525:$BZ525, 1/OFFSET(Data_TR_USD!$B$467, AO$88, 0, 1, $B$82)), NA()))</f>
        <v>#N/A</v>
      </c>
      <c r="AP754" s="466" t="e">
        <f t="array" aca="1" ref="AP754" ca="1">IF($B754=AP$85-1, AP$84, IF(AND($B754&gt;=AP$85, $B754&lt;=AP$86), AP$84*SUMPRODUCT(TRANSPOSE(AP$5:AP$81), Data_TR_USD!$B525:$BZ525, 1/OFFSET(Data_TR_USD!$B$467, AP$88, 0, 1, $B$82)), NA()))</f>
        <v>#N/A</v>
      </c>
      <c r="AQ754" s="466" t="e">
        <f t="array" aca="1" ref="AQ754" ca="1">IF($B754=AQ$85-1, AQ$84, IF(AND($B754&gt;=AQ$85, $B754&lt;=AQ$86), AQ$84*SUMPRODUCT(TRANSPOSE(AQ$5:AQ$81), Data_TR_USD!$B525:$BZ525, 1/OFFSET(Data_TR_USD!$B$467, AQ$88, 0, 1, $B$82)), NA()))</f>
        <v>#N/A</v>
      </c>
      <c r="AS754" s="466" t="e">
        <f t="array" aca="1" ref="AS754" ca="1">IF($B754=AS$85-1, AS$84, IF(AND($B754&gt;=AS$85, $B754&lt;=AS$86), AS$84*SUMPRODUCT(TRANSPOSE(AS$5:AS$81), Data_TR_USD!$B525:$BZ525, 1/OFFSET(Data_TR_USD!$B$467, AS$88, 0, 1, $B$82)), NA()))</f>
        <v>#N/A</v>
      </c>
      <c r="AU754" s="466" t="e">
        <f t="array" aca="1" ref="AU754" ca="1">IF($B754=AU$85-1, AU$84, IF(AND($B754&gt;=AU$85, $B754&lt;=AU$86), AU$84*SUMPRODUCT(TRANSPOSE(AU$5:AU$81), Data_TR_USD!$B525:$BZ525, 1/OFFSET(Data_TR_USD!$B$467, AU$88, 0, 1, $B$82)), NA()))</f>
        <v>#N/A</v>
      </c>
      <c r="AV754" s="466" t="e">
        <f t="array" aca="1" ref="AV754" ca="1">IF($B754=AV$85-1, AV$84, IF(AND($B754&gt;=AV$85, $B754&lt;=AV$86), AV$84*SUMPRODUCT(TRANSPOSE(AV$5:AV$81), Data_TR_USD!$B525:$BZ525, 1/OFFSET(Data_TR_USD!$B$467, AV$88, 0, 1, $B$82)), NA()))</f>
        <v>#N/A</v>
      </c>
      <c r="AW754" s="466" t="e">
        <f t="array" aca="1" ref="AW754" ca="1">IF($B754=AW$85-1, AW$84, IF(AND($B754&gt;=AW$85, $B754&lt;=AW$86), AW$84*SUMPRODUCT(TRANSPOSE(AW$5:AW$81), Data_TR_USD!$B525:$BZ525, 1/OFFSET(Data_TR_USD!$B$467, AW$88, 0, 1, $B$82)), NA()))</f>
        <v>#N/A</v>
      </c>
      <c r="AX754" s="466" t="e">
        <f t="array" aca="1" ref="AX754" ca="1">IF($B754=AX$85-1, AX$84, IF(AND($B754&gt;=AX$85, $B754&lt;=AX$86), AX$84*SUMPRODUCT(TRANSPOSE(AX$5:AX$81), Data_TR_USD!$B525:$BZ525, 1/OFFSET(Data_TR_USD!$B$467, AX$88, 0, 1, $B$82)), NA()))</f>
        <v>#N/A</v>
      </c>
      <c r="AY754" s="466" t="e">
        <f t="array" aca="1" ref="AY754" ca="1">IF($B754=AY$85-1, AY$84, IF(AND($B754&gt;=AY$85, $B754&lt;=AY$86), AY$84*SUMPRODUCT(TRANSPOSE(AY$5:AY$81), Data_TR_USD!$B525:$BZ525, 1/OFFSET(Data_TR_USD!$B$467, AY$88, 0, 1, $B$82)), NA()))</f>
        <v>#N/A</v>
      </c>
      <c r="AZ754" s="466" t="e">
        <f t="array" aca="1" ref="AZ754" ca="1">IF($B754=AZ$85-1, AZ$84, IF(AND($B754&gt;=AZ$85, $B754&lt;=AZ$86), AZ$84*SUMPRODUCT(TRANSPOSE(AZ$5:AZ$81), Data_TR_USD!$B525:$BZ525, 1/OFFSET(Data_TR_USD!$B$467, AZ$88, 0, 1, $B$82)), NA()))</f>
        <v>#N/A</v>
      </c>
      <c r="BA754" s="466" t="e">
        <f t="array" aca="1" ref="BA754" ca="1">IF($B754=BA$85-1, BA$84, IF(AND($B754&gt;=BA$85, $B754&lt;=BA$86), BA$84*SUMPRODUCT(TRANSPOSE(BA$5:BA$81), Data_TR_USD!$B525:$BZ525, 1/OFFSET(Data_TR_USD!$B$467, BA$88, 0, 1, $B$82)), NA()))</f>
        <v>#N/A</v>
      </c>
      <c r="BB754" s="466" t="e">
        <f t="array" aca="1" ref="BB754" ca="1">IF($B754=BB$85-1, BB$84, IF(AND($B754&gt;=BB$85, $B754&lt;=BB$86), BB$84*SUMPRODUCT(TRANSPOSE(BB$5:BB$81), Data_TR_USD!$B525:$BZ525, 1/OFFSET(Data_TR_USD!$B$467, BB$88, 0, 1, $B$82)), NA()))</f>
        <v>#N/A</v>
      </c>
      <c r="BC754" s="466" t="e">
        <f t="array" aca="1" ref="BC754" ca="1">IF($B754=BC$85-1, BC$84, IF(AND($B754&gt;=BC$85, $B754&lt;=BC$86), BC$84*SUMPRODUCT(TRANSPOSE(BC$5:BC$81), Data_TR_USD!$B525:$BZ525, 1/OFFSET(Data_TR_USD!$B$467, BC$88, 0, 1, $B$82)), NA()))</f>
        <v>#N/A</v>
      </c>
      <c r="BD754" s="466" t="e">
        <f t="array" aca="1" ref="BD754" ca="1">IF($B754=BD$85-1, BD$84, IF(AND($B754&gt;=BD$85, $B754&lt;=BD$86), BD$84*SUMPRODUCT(TRANSPOSE(BD$5:BD$81), Data_TR_USD!$B525:$BZ525, 1/OFFSET(Data_TR_USD!$B$467, BD$88, 0, 1, $B$82)), NA()))</f>
        <v>#N/A</v>
      </c>
      <c r="BE754" s="466" t="e">
        <f t="array" aca="1" ref="BE754" ca="1">IF($B754=BE$85-1, BE$84, IF(AND($B754&gt;=BE$85, $B754&lt;=BE$86), BE$84*SUMPRODUCT(TRANSPOSE(BE$5:BE$81), Data_TR_USD!$B525:$BZ525, 1/OFFSET(Data_TR_USD!$B$467, BE$88, 0, 1, $B$82)), NA()))</f>
        <v>#N/A</v>
      </c>
      <c r="BF754" s="466" t="e">
        <f t="array" aca="1" ref="BF754" ca="1">IF($B754=BF$85-1, BF$84, IF(AND($B754&gt;=BF$85, $B754&lt;=BF$86), BF$84*SUMPRODUCT(TRANSPOSE(BF$5:BF$81), Data_TR_USD!$B525:$BZ525, 1/OFFSET(Data_TR_USD!$B$467, BF$88, 0, 1, $B$82)), NA()))</f>
        <v>#N/A</v>
      </c>
      <c r="BG754" s="466" t="e">
        <f t="array" aca="1" ref="BG754" ca="1">IF($B754=BG$85-1, BG$84, IF(AND($B754&gt;=BG$85, $B754&lt;=BG$86), BG$84*SUMPRODUCT(TRANSPOSE(BG$5:BG$81), Data_TR_USD!$B525:$BZ525, 1/OFFSET(Data_TR_USD!$B$467, BG$88, 0, 1, $B$82)), NA()))</f>
        <v>#N/A</v>
      </c>
      <c r="BH754" s="466" t="e">
        <f t="array" aca="1" ref="BH754" ca="1">IF($B754=BH$85-1, BH$84, IF(AND($B754&gt;=BH$85, $B754&lt;=BH$86), BH$84*SUMPRODUCT(TRANSPOSE(BH$5:BH$81), Data_TR_USD!$B525:$BZ525, 1/OFFSET(Data_TR_USD!$B$467, BH$88, 0, 1, $B$82)), NA()))</f>
        <v>#N/A</v>
      </c>
      <c r="BI754" s="466" t="e">
        <f t="array" aca="1" ref="BI754" ca="1">IF($B754=BI$85-1, BI$84, IF(AND($B754&gt;=BI$85, $B754&lt;=BI$86), BI$84*SUMPRODUCT(TRANSPOSE(BI$5:BI$81), Data_TR_USD!$B525:$BZ525, 1/OFFSET(Data_TR_USD!$B$467, BI$88, 0, 1, $B$82)), NA()))</f>
        <v>#N/A</v>
      </c>
      <c r="BJ754" s="466" t="e">
        <f t="array" aca="1" ref="BJ754" ca="1">IF($B754=BJ$85-1, BJ$84, IF(AND($B754&gt;=BJ$85, $B754&lt;=BJ$86), BJ$84*SUMPRODUCT(TRANSPOSE(BJ$5:BJ$81), Data_TR_USD!$B525:$BZ525, 1/OFFSET(Data_TR_USD!$B$467, BJ$88, 0, 1, $B$82)), NA()))</f>
        <v>#N/A</v>
      </c>
      <c r="BK754" s="466" t="e">
        <f t="array" aca="1" ref="BK754" ca="1">IF($B754=BK$85-1, BK$84, IF(AND($B754&gt;=BK$85, $B754&lt;=BK$86), BK$84*SUMPRODUCT(TRANSPOSE(BK$5:BK$81), Data_TR_USD!$B525:$BZ525, 1/OFFSET(Data_TR_USD!$B$467, BK$88, 0, 1, $B$82)), NA()))</f>
        <v>#N/A</v>
      </c>
      <c r="BL754" s="466" t="e">
        <f t="array" aca="1" ref="BL754" ca="1">IF($B754=BL$85-1, BL$84, IF(AND($B754&gt;=BL$85, $B754&lt;=BL$86), BL$84*SUMPRODUCT(TRANSPOSE(BL$5:BL$81), Data_TR_USD!$B525:$BZ525, 1/OFFSET(Data_TR_USD!$B$467, BL$88, 0, 1, $B$82)), NA()))</f>
        <v>#N/A</v>
      </c>
      <c r="BM754" s="466" t="e">
        <f t="array" aca="1" ref="BM754" ca="1">IF($B754=BM$85-1, BM$84, IF(AND($B754&gt;=BM$85, $B754&lt;=BM$86), BM$84*SUMPRODUCT(TRANSPOSE(BM$5:BM$81), Data_TR_USD!$B525:$BZ525, 1/OFFSET(Data_TR_USD!$B$467, BM$88, 0, 1, $B$82)), NA()))</f>
        <v>#N/A</v>
      </c>
      <c r="BN754" s="466" t="e">
        <f t="array" aca="1" ref="BN754" ca="1">IF($B754=BN$85-1, BN$84, IF(AND($B754&gt;=BN$85, $B754&lt;=BN$86), BN$84*SUMPRODUCT(TRANSPOSE(BN$5:BN$81), Data_TR_USD!$B525:$BZ525, 1/OFFSET(Data_TR_USD!$B$467, BN$88, 0, 1, $B$82)), NA()))</f>
        <v>#N/A</v>
      </c>
      <c r="BO754" s="466" t="e">
        <f t="array" aca="1" ref="BO754" ca="1">IF($B754=BO$85-1, BO$84, IF(AND($B754&gt;=BO$85, $B754&lt;=BO$86), BO$84*SUMPRODUCT(TRANSPOSE(BO$5:BO$81), Data_TR_USD!$B525:$BZ525, 1/OFFSET(Data_TR_USD!$B$467, BO$88, 0, 1, $B$82)), NA()))</f>
        <v>#N/A</v>
      </c>
      <c r="BP754" s="466" t="e">
        <f t="array" aca="1" ref="BP754" ca="1">IF($B754=BP$85-1, BP$84, IF(AND($B754&gt;=BP$85, $B754&lt;=BP$86), BP$84*SUMPRODUCT(TRANSPOSE(BP$5:BP$81), Data_TR_USD!$B525:$BZ525, 1/OFFSET(Data_TR_USD!$B$467, BP$88, 0, 1, $B$82)), NA()))</f>
        <v>#N/A</v>
      </c>
      <c r="BQ754" s="466" t="e">
        <f t="array" aca="1" ref="BQ754" ca="1">IF($B754=BQ$85-1, BQ$84, IF(AND($B754&gt;=BQ$85, $B754&lt;=BQ$86), BQ$84*SUMPRODUCT(TRANSPOSE(BQ$5:BQ$81), Data_TR_USD!$B525:$BZ525, 1/OFFSET(Data_TR_USD!$B$467, BQ$88, 0, 1, $B$82)), NA()))</f>
        <v>#N/A</v>
      </c>
      <c r="BR754" s="466" t="e">
        <f t="array" aca="1" ref="BR754" ca="1">IF($B754=BR$85-1, BR$84, IF(AND($B754&gt;=BR$85, $B754&lt;=BR$86), BR$84*SUMPRODUCT(TRANSPOSE(BR$5:BR$81), Data_TR_USD!$B525:$BZ525, 1/OFFSET(Data_TR_USD!$B$467, BR$88, 0, 1, $B$82)), NA()))</f>
        <v>#N/A</v>
      </c>
      <c r="BS754" s="466" t="e">
        <f t="array" aca="1" ref="BS754" ca="1">IF($B754=BS$85-1, BS$84, IF(AND($B754&gt;=BS$85, $B754&lt;=BS$86), BS$84*SUMPRODUCT(TRANSPOSE(BS$5:BS$81), Data_TR_USD!$B525:$BZ525, 1/OFFSET(Data_TR_USD!$B$467, BS$88, 0, 1, $B$82)), NA()))</f>
        <v>#N/A</v>
      </c>
    </row>
    <row r="755" spans="2:71">
      <c r="B755" s="48">
        <f t="shared" si="1087"/>
        <v>1929</v>
      </c>
      <c r="E755" s="52"/>
      <c r="M755" s="466" t="e">
        <f t="array" aca="1" ref="M755" ca="1">IF($B755=M$85-1, M$84, IF(AND($B755&gt;=M$85, $B755&lt;=M$86), M$84*SUMPRODUCT(TRANSPOSE(M$5:M$81), Data_TR_USD!$B526:$BZ526, 1/OFFSET(Data_TR_USD!$B$467, M$88, 0, 1, $B$82)), NA()))</f>
        <v>#N/A</v>
      </c>
      <c r="N755" s="466" t="e">
        <f t="array" aca="1" ref="N755" ca="1">IF($B755=N$85-1, N$84, IF(AND($B755&gt;=N$85, $B755&lt;=N$86), N$84*SUMPRODUCT(TRANSPOSE(N$5:N$81), Data_TR_USD!$B526:$BZ526, 1/OFFSET(Data_TR_USD!$B$467, N$88, 0, 1, $B$82)), NA()))</f>
        <v>#N/A</v>
      </c>
      <c r="X755" s="466" t="e">
        <f t="array" aca="1" ref="X755" ca="1">IF($B755=X$85-1, X$84, IF(AND($B755&gt;=X$85, $B755&lt;=X$86), X$84*SUMPRODUCT(TRANSPOSE(X$5:X$81), Data_TR_USD!$B526:$BZ526, 1/OFFSET(Data_TR_USD!$B$467, X$88, 0, 1, $B$82)), NA()))</f>
        <v>#N/A</v>
      </c>
      <c r="Y755" s="466" t="e">
        <f t="array" aca="1" ref="Y755" ca="1">IF($B755=Y$85-1, Y$84, IF(AND($B755&gt;=Y$85, $B755&lt;=Y$86), Y$84*SUMPRODUCT(TRANSPOSE(Y$5:Y$81), Data_TR_USD!$B526:$BZ526, 1/OFFSET(Data_TR_USD!$B$467, Y$88, 0, 1, $B$82)), NA()))</f>
        <v>#N/A</v>
      </c>
      <c r="AA755" s="466" t="e">
        <f t="array" aca="1" ref="AA755" ca="1">IF($B755=AA$85-1, AA$84, IF(AND($B755&gt;=AA$85, $B755&lt;=AA$86), AA$84*SUMPRODUCT(TRANSPOSE(AA$5:AA$81), Data_TR_USD!$B526:$BZ526, 1/OFFSET(Data_TR_USD!$B$467, AA$88, 0, 1, $B$82)), NA()))</f>
        <v>#N/A</v>
      </c>
      <c r="AB755" s="466" t="e">
        <f t="array" aca="1" ref="AB755" ca="1">IF($B755=AB$85-1, AB$84, IF(AND($B755&gt;=AB$85, $B755&lt;=AB$86), AB$84*SUMPRODUCT(TRANSPOSE(AB$5:AB$81), Data_TR_USD!$B526:$BZ526, 1/OFFSET(Data_TR_USD!$B$467, AB$88, 0, 1, $B$82)), NA()))</f>
        <v>#N/A</v>
      </c>
      <c r="AC755" s="466" t="e">
        <f t="array" aca="1" ref="AC755" ca="1">IF($B755=AC$85-1, AC$84, IF(AND($B755&gt;=AC$85, $B755&lt;=AC$86), AC$84*SUMPRODUCT(TRANSPOSE(AC$5:AC$81), Data_TR_USD!$B526:$BZ526, 1/OFFSET(Data_TR_USD!$B$467, AC$88, 0, 1, $B$82)), NA()))</f>
        <v>#N/A</v>
      </c>
      <c r="AD755" s="466" t="e">
        <f t="array" aca="1" ref="AD755" ca="1">IF($B755=AD$85-1, AD$84, IF(AND($B755&gt;=AD$85, $B755&lt;=AD$86), AD$84*SUMPRODUCT(TRANSPOSE(AD$5:AD$81), Data_TR_USD!$B526:$BZ526, 1/OFFSET(Data_TR_USD!$B$467, AD$88, 0, 1, $B$82)), NA()))</f>
        <v>#N/A</v>
      </c>
      <c r="AE755" s="466" t="e">
        <f t="array" aca="1" ref="AE755" ca="1">IF($B755=AE$85-1, AE$84, IF(AND($B755&gt;=AE$85, $B755&lt;=AE$86), AE$84*SUMPRODUCT(TRANSPOSE(AE$5:AE$81), Data_TR_USD!$B526:$BZ526, 1/OFFSET(Data_TR_USD!$B$467, AE$88, 0, 1, $B$82)), NA()))</f>
        <v>#N/A</v>
      </c>
      <c r="AG755" s="466" t="e">
        <f t="array" aca="1" ref="AG755" ca="1">IF($B755=AG$85-1, AG$84, IF(AND($B755&gt;=AG$85, $B755&lt;=AG$86), AG$84*SUMPRODUCT(TRANSPOSE(AG$5:AG$81), Data_TR_USD!$B526:$BZ526, 1/OFFSET(Data_TR_USD!$B$467, AG$88, 0, 1, $B$82)), NA()))</f>
        <v>#N/A</v>
      </c>
      <c r="AM755" s="466" t="e">
        <f t="array" aca="1" ref="AM755" ca="1">IF($B755=AM$85-1, AM$84, IF(AND($B755&gt;=AM$85, $B755&lt;=AM$86), AM$84*SUMPRODUCT(TRANSPOSE(AM$5:AM$81), Data_TR_USD!$B526:$BZ526, 1/OFFSET(Data_TR_USD!$B$467, AM$88, 0, 1, $B$82)), NA()))</f>
        <v>#N/A</v>
      </c>
      <c r="AN755" s="466" t="e">
        <f t="array" aca="1" ref="AN755" ca="1">IF($B755=AN$85-1, AN$84, IF(AND($B755&gt;=AN$85, $B755&lt;=AN$86), AN$84*SUMPRODUCT(TRANSPOSE(AN$5:AN$81), Data_TR_USD!$B526:$BZ526, 1/OFFSET(Data_TR_USD!$B$467, AN$88, 0, 1, $B$82)), NA()))</f>
        <v>#N/A</v>
      </c>
      <c r="AO755" s="466" t="e">
        <f t="array" aca="1" ref="AO755" ca="1">IF($B755=AO$85-1, AO$84, IF(AND($B755&gt;=AO$85, $B755&lt;=AO$86), AO$84*SUMPRODUCT(TRANSPOSE(AO$5:AO$81), Data_TR_USD!$B526:$BZ526, 1/OFFSET(Data_TR_USD!$B$467, AO$88, 0, 1, $B$82)), NA()))</f>
        <v>#N/A</v>
      </c>
      <c r="AP755" s="466" t="e">
        <f t="array" aca="1" ref="AP755" ca="1">IF($B755=AP$85-1, AP$84, IF(AND($B755&gt;=AP$85, $B755&lt;=AP$86), AP$84*SUMPRODUCT(TRANSPOSE(AP$5:AP$81), Data_TR_USD!$B526:$BZ526, 1/OFFSET(Data_TR_USD!$B$467, AP$88, 0, 1, $B$82)), NA()))</f>
        <v>#N/A</v>
      </c>
      <c r="AQ755" s="466" t="e">
        <f t="array" aca="1" ref="AQ755" ca="1">IF($B755=AQ$85-1, AQ$84, IF(AND($B755&gt;=AQ$85, $B755&lt;=AQ$86), AQ$84*SUMPRODUCT(TRANSPOSE(AQ$5:AQ$81), Data_TR_USD!$B526:$BZ526, 1/OFFSET(Data_TR_USD!$B$467, AQ$88, 0, 1, $B$82)), NA()))</f>
        <v>#N/A</v>
      </c>
      <c r="AS755" s="466" t="e">
        <f t="array" aca="1" ref="AS755" ca="1">IF($B755=AS$85-1, AS$84, IF(AND($B755&gt;=AS$85, $B755&lt;=AS$86), AS$84*SUMPRODUCT(TRANSPOSE(AS$5:AS$81), Data_TR_USD!$B526:$BZ526, 1/OFFSET(Data_TR_USD!$B$467, AS$88, 0, 1, $B$82)), NA()))</f>
        <v>#N/A</v>
      </c>
      <c r="AU755" s="466" t="e">
        <f t="array" aca="1" ref="AU755" ca="1">IF($B755=AU$85-1, AU$84, IF(AND($B755&gt;=AU$85, $B755&lt;=AU$86), AU$84*SUMPRODUCT(TRANSPOSE(AU$5:AU$81), Data_TR_USD!$B526:$BZ526, 1/OFFSET(Data_TR_USD!$B$467, AU$88, 0, 1, $B$82)), NA()))</f>
        <v>#N/A</v>
      </c>
      <c r="AV755" s="466" t="e">
        <f t="array" aca="1" ref="AV755" ca="1">IF($B755=AV$85-1, AV$84, IF(AND($B755&gt;=AV$85, $B755&lt;=AV$86), AV$84*SUMPRODUCT(TRANSPOSE(AV$5:AV$81), Data_TR_USD!$B526:$BZ526, 1/OFFSET(Data_TR_USD!$B$467, AV$88, 0, 1, $B$82)), NA()))</f>
        <v>#N/A</v>
      </c>
      <c r="AW755" s="466" t="e">
        <f t="array" aca="1" ref="AW755" ca="1">IF($B755=AW$85-1, AW$84, IF(AND($B755&gt;=AW$85, $B755&lt;=AW$86), AW$84*SUMPRODUCT(TRANSPOSE(AW$5:AW$81), Data_TR_USD!$B526:$BZ526, 1/OFFSET(Data_TR_USD!$B$467, AW$88, 0, 1, $B$82)), NA()))</f>
        <v>#N/A</v>
      </c>
      <c r="AX755" s="466" t="e">
        <f t="array" aca="1" ref="AX755" ca="1">IF($B755=AX$85-1, AX$84, IF(AND($B755&gt;=AX$85, $B755&lt;=AX$86), AX$84*SUMPRODUCT(TRANSPOSE(AX$5:AX$81), Data_TR_USD!$B526:$BZ526, 1/OFFSET(Data_TR_USD!$B$467, AX$88, 0, 1, $B$82)), NA()))</f>
        <v>#N/A</v>
      </c>
      <c r="AY755" s="466" t="e">
        <f t="array" aca="1" ref="AY755" ca="1">IF($B755=AY$85-1, AY$84, IF(AND($B755&gt;=AY$85, $B755&lt;=AY$86), AY$84*SUMPRODUCT(TRANSPOSE(AY$5:AY$81), Data_TR_USD!$B526:$BZ526, 1/OFFSET(Data_TR_USD!$B$467, AY$88, 0, 1, $B$82)), NA()))</f>
        <v>#N/A</v>
      </c>
      <c r="AZ755" s="466" t="e">
        <f t="array" aca="1" ref="AZ755" ca="1">IF($B755=AZ$85-1, AZ$84, IF(AND($B755&gt;=AZ$85, $B755&lt;=AZ$86), AZ$84*SUMPRODUCT(TRANSPOSE(AZ$5:AZ$81), Data_TR_USD!$B526:$BZ526, 1/OFFSET(Data_TR_USD!$B$467, AZ$88, 0, 1, $B$82)), NA()))</f>
        <v>#N/A</v>
      </c>
      <c r="BA755" s="466" t="e">
        <f t="array" aca="1" ref="BA755" ca="1">IF($B755=BA$85-1, BA$84, IF(AND($B755&gt;=BA$85, $B755&lt;=BA$86), BA$84*SUMPRODUCT(TRANSPOSE(BA$5:BA$81), Data_TR_USD!$B526:$BZ526, 1/OFFSET(Data_TR_USD!$B$467, BA$88, 0, 1, $B$82)), NA()))</f>
        <v>#N/A</v>
      </c>
      <c r="BB755" s="466" t="e">
        <f t="array" aca="1" ref="BB755" ca="1">IF($B755=BB$85-1, BB$84, IF(AND($B755&gt;=BB$85, $B755&lt;=BB$86), BB$84*SUMPRODUCT(TRANSPOSE(BB$5:BB$81), Data_TR_USD!$B526:$BZ526, 1/OFFSET(Data_TR_USD!$B$467, BB$88, 0, 1, $B$82)), NA()))</f>
        <v>#N/A</v>
      </c>
      <c r="BC755" s="466" t="e">
        <f t="array" aca="1" ref="BC755" ca="1">IF($B755=BC$85-1, BC$84, IF(AND($B755&gt;=BC$85, $B755&lt;=BC$86), BC$84*SUMPRODUCT(TRANSPOSE(BC$5:BC$81), Data_TR_USD!$B526:$BZ526, 1/OFFSET(Data_TR_USD!$B$467, BC$88, 0, 1, $B$82)), NA()))</f>
        <v>#N/A</v>
      </c>
      <c r="BD755" s="466" t="e">
        <f t="array" aca="1" ref="BD755" ca="1">IF($B755=BD$85-1, BD$84, IF(AND($B755&gt;=BD$85, $B755&lt;=BD$86), BD$84*SUMPRODUCT(TRANSPOSE(BD$5:BD$81), Data_TR_USD!$B526:$BZ526, 1/OFFSET(Data_TR_USD!$B$467, BD$88, 0, 1, $B$82)), NA()))</f>
        <v>#N/A</v>
      </c>
      <c r="BE755" s="466" t="e">
        <f t="array" aca="1" ref="BE755" ca="1">IF($B755=BE$85-1, BE$84, IF(AND($B755&gt;=BE$85, $B755&lt;=BE$86), BE$84*SUMPRODUCT(TRANSPOSE(BE$5:BE$81), Data_TR_USD!$B526:$BZ526, 1/OFFSET(Data_TR_USD!$B$467, BE$88, 0, 1, $B$82)), NA()))</f>
        <v>#N/A</v>
      </c>
      <c r="BF755" s="466" t="e">
        <f t="array" aca="1" ref="BF755" ca="1">IF($B755=BF$85-1, BF$84, IF(AND($B755&gt;=BF$85, $B755&lt;=BF$86), BF$84*SUMPRODUCT(TRANSPOSE(BF$5:BF$81), Data_TR_USD!$B526:$BZ526, 1/OFFSET(Data_TR_USD!$B$467, BF$88, 0, 1, $B$82)), NA()))</f>
        <v>#N/A</v>
      </c>
      <c r="BG755" s="466" t="e">
        <f t="array" aca="1" ref="BG755" ca="1">IF($B755=BG$85-1, BG$84, IF(AND($B755&gt;=BG$85, $B755&lt;=BG$86), BG$84*SUMPRODUCT(TRANSPOSE(BG$5:BG$81), Data_TR_USD!$B526:$BZ526, 1/OFFSET(Data_TR_USD!$B$467, BG$88, 0, 1, $B$82)), NA()))</f>
        <v>#N/A</v>
      </c>
      <c r="BH755" s="466" t="e">
        <f t="array" aca="1" ref="BH755" ca="1">IF($B755=BH$85-1, BH$84, IF(AND($B755&gt;=BH$85, $B755&lt;=BH$86), BH$84*SUMPRODUCT(TRANSPOSE(BH$5:BH$81), Data_TR_USD!$B526:$BZ526, 1/OFFSET(Data_TR_USD!$B$467, BH$88, 0, 1, $B$82)), NA()))</f>
        <v>#N/A</v>
      </c>
      <c r="BI755" s="466" t="e">
        <f t="array" aca="1" ref="BI755" ca="1">IF($B755=BI$85-1, BI$84, IF(AND($B755&gt;=BI$85, $B755&lt;=BI$86), BI$84*SUMPRODUCT(TRANSPOSE(BI$5:BI$81), Data_TR_USD!$B526:$BZ526, 1/OFFSET(Data_TR_USD!$B$467, BI$88, 0, 1, $B$82)), NA()))</f>
        <v>#N/A</v>
      </c>
      <c r="BJ755" s="466" t="e">
        <f t="array" aca="1" ref="BJ755" ca="1">IF($B755=BJ$85-1, BJ$84, IF(AND($B755&gt;=BJ$85, $B755&lt;=BJ$86), BJ$84*SUMPRODUCT(TRANSPOSE(BJ$5:BJ$81), Data_TR_USD!$B526:$BZ526, 1/OFFSET(Data_TR_USD!$B$467, BJ$88, 0, 1, $B$82)), NA()))</f>
        <v>#N/A</v>
      </c>
      <c r="BK755" s="466" t="e">
        <f t="array" aca="1" ref="BK755" ca="1">IF($B755=BK$85-1, BK$84, IF(AND($B755&gt;=BK$85, $B755&lt;=BK$86), BK$84*SUMPRODUCT(TRANSPOSE(BK$5:BK$81), Data_TR_USD!$B526:$BZ526, 1/OFFSET(Data_TR_USD!$B$467, BK$88, 0, 1, $B$82)), NA()))</f>
        <v>#N/A</v>
      </c>
      <c r="BL755" s="466" t="e">
        <f t="array" aca="1" ref="BL755" ca="1">IF($B755=BL$85-1, BL$84, IF(AND($B755&gt;=BL$85, $B755&lt;=BL$86), BL$84*SUMPRODUCT(TRANSPOSE(BL$5:BL$81), Data_TR_USD!$B526:$BZ526, 1/OFFSET(Data_TR_USD!$B$467, BL$88, 0, 1, $B$82)), NA()))</f>
        <v>#N/A</v>
      </c>
      <c r="BM755" s="466" t="e">
        <f t="array" aca="1" ref="BM755" ca="1">IF($B755=BM$85-1, BM$84, IF(AND($B755&gt;=BM$85, $B755&lt;=BM$86), BM$84*SUMPRODUCT(TRANSPOSE(BM$5:BM$81), Data_TR_USD!$B526:$BZ526, 1/OFFSET(Data_TR_USD!$B$467, BM$88, 0, 1, $B$82)), NA()))</f>
        <v>#N/A</v>
      </c>
      <c r="BN755" s="466" t="e">
        <f t="array" aca="1" ref="BN755" ca="1">IF($B755=BN$85-1, BN$84, IF(AND($B755&gt;=BN$85, $B755&lt;=BN$86), BN$84*SUMPRODUCT(TRANSPOSE(BN$5:BN$81), Data_TR_USD!$B526:$BZ526, 1/OFFSET(Data_TR_USD!$B$467, BN$88, 0, 1, $B$82)), NA()))</f>
        <v>#N/A</v>
      </c>
      <c r="BO755" s="466" t="e">
        <f t="array" aca="1" ref="BO755" ca="1">IF($B755=BO$85-1, BO$84, IF(AND($B755&gt;=BO$85, $B755&lt;=BO$86), BO$84*SUMPRODUCT(TRANSPOSE(BO$5:BO$81), Data_TR_USD!$B526:$BZ526, 1/OFFSET(Data_TR_USD!$B$467, BO$88, 0, 1, $B$82)), NA()))</f>
        <v>#N/A</v>
      </c>
      <c r="BP755" s="466" t="e">
        <f t="array" aca="1" ref="BP755" ca="1">IF($B755=BP$85-1, BP$84, IF(AND($B755&gt;=BP$85, $B755&lt;=BP$86), BP$84*SUMPRODUCT(TRANSPOSE(BP$5:BP$81), Data_TR_USD!$B526:$BZ526, 1/OFFSET(Data_TR_USD!$B$467, BP$88, 0, 1, $B$82)), NA()))</f>
        <v>#N/A</v>
      </c>
      <c r="BQ755" s="466" t="e">
        <f t="array" aca="1" ref="BQ755" ca="1">IF($B755=BQ$85-1, BQ$84, IF(AND($B755&gt;=BQ$85, $B755&lt;=BQ$86), BQ$84*SUMPRODUCT(TRANSPOSE(BQ$5:BQ$81), Data_TR_USD!$B526:$BZ526, 1/OFFSET(Data_TR_USD!$B$467, BQ$88, 0, 1, $B$82)), NA()))</f>
        <v>#N/A</v>
      </c>
      <c r="BR755" s="466" t="e">
        <f t="array" aca="1" ref="BR755" ca="1">IF($B755=BR$85-1, BR$84, IF(AND($B755&gt;=BR$85, $B755&lt;=BR$86), BR$84*SUMPRODUCT(TRANSPOSE(BR$5:BR$81), Data_TR_USD!$B526:$BZ526, 1/OFFSET(Data_TR_USD!$B$467, BR$88, 0, 1, $B$82)), NA()))</f>
        <v>#N/A</v>
      </c>
      <c r="BS755" s="466" t="e">
        <f t="array" aca="1" ref="BS755" ca="1">IF($B755=BS$85-1, BS$84, IF(AND($B755&gt;=BS$85, $B755&lt;=BS$86), BS$84*SUMPRODUCT(TRANSPOSE(BS$5:BS$81), Data_TR_USD!$B526:$BZ526, 1/OFFSET(Data_TR_USD!$B$467, BS$88, 0, 1, $B$82)), NA()))</f>
        <v>#N/A</v>
      </c>
    </row>
    <row r="756" spans="2:71">
      <c r="B756" s="48">
        <f t="shared" si="1087"/>
        <v>1930</v>
      </c>
      <c r="E756" s="52"/>
      <c r="M756" s="466" t="e">
        <f t="array" aca="1" ref="M756" ca="1">IF($B756=M$85-1, M$84, IF(AND($B756&gt;=M$85, $B756&lt;=M$86), M$84*SUMPRODUCT(TRANSPOSE(M$5:M$81), Data_TR_USD!$B527:$BZ527, 1/OFFSET(Data_TR_USD!$B$467, M$88, 0, 1, $B$82)), NA()))</f>
        <v>#N/A</v>
      </c>
      <c r="N756" s="466" t="e">
        <f t="array" aca="1" ref="N756" ca="1">IF($B756=N$85-1, N$84, IF(AND($B756&gt;=N$85, $B756&lt;=N$86), N$84*SUMPRODUCT(TRANSPOSE(N$5:N$81), Data_TR_USD!$B527:$BZ527, 1/OFFSET(Data_TR_USD!$B$467, N$88, 0, 1, $B$82)), NA()))</f>
        <v>#N/A</v>
      </c>
      <c r="X756" s="466" t="e">
        <f t="array" aca="1" ref="X756" ca="1">IF($B756=X$85-1, X$84, IF(AND($B756&gt;=X$85, $B756&lt;=X$86), X$84*SUMPRODUCT(TRANSPOSE(X$5:X$81), Data_TR_USD!$B527:$BZ527, 1/OFFSET(Data_TR_USD!$B$467, X$88, 0, 1, $B$82)), NA()))</f>
        <v>#N/A</v>
      </c>
      <c r="Y756" s="466" t="e">
        <f t="array" aca="1" ref="Y756" ca="1">IF($B756=Y$85-1, Y$84, IF(AND($B756&gt;=Y$85, $B756&lt;=Y$86), Y$84*SUMPRODUCT(TRANSPOSE(Y$5:Y$81), Data_TR_USD!$B527:$BZ527, 1/OFFSET(Data_TR_USD!$B$467, Y$88, 0, 1, $B$82)), NA()))</f>
        <v>#N/A</v>
      </c>
      <c r="AA756" s="466" t="e">
        <f t="array" aca="1" ref="AA756" ca="1">IF($B756=AA$85-1, AA$84, IF(AND($B756&gt;=AA$85, $B756&lt;=AA$86), AA$84*SUMPRODUCT(TRANSPOSE(AA$5:AA$81), Data_TR_USD!$B527:$BZ527, 1/OFFSET(Data_TR_USD!$B$467, AA$88, 0, 1, $B$82)), NA()))</f>
        <v>#N/A</v>
      </c>
      <c r="AB756" s="466" t="e">
        <f t="array" aca="1" ref="AB756" ca="1">IF($B756=AB$85-1, AB$84, IF(AND($B756&gt;=AB$85, $B756&lt;=AB$86), AB$84*SUMPRODUCT(TRANSPOSE(AB$5:AB$81), Data_TR_USD!$B527:$BZ527, 1/OFFSET(Data_TR_USD!$B$467, AB$88, 0, 1, $B$82)), NA()))</f>
        <v>#N/A</v>
      </c>
      <c r="AC756" s="466" t="e">
        <f t="array" aca="1" ref="AC756" ca="1">IF($B756=AC$85-1, AC$84, IF(AND($B756&gt;=AC$85, $B756&lt;=AC$86), AC$84*SUMPRODUCT(TRANSPOSE(AC$5:AC$81), Data_TR_USD!$B527:$BZ527, 1/OFFSET(Data_TR_USD!$B$467, AC$88, 0, 1, $B$82)), NA()))</f>
        <v>#N/A</v>
      </c>
      <c r="AD756" s="466" t="e">
        <f t="array" aca="1" ref="AD756" ca="1">IF($B756=AD$85-1, AD$84, IF(AND($B756&gt;=AD$85, $B756&lt;=AD$86), AD$84*SUMPRODUCT(TRANSPOSE(AD$5:AD$81), Data_TR_USD!$B527:$BZ527, 1/OFFSET(Data_TR_USD!$B$467, AD$88, 0, 1, $B$82)), NA()))</f>
        <v>#N/A</v>
      </c>
      <c r="AE756" s="466" t="e">
        <f t="array" aca="1" ref="AE756" ca="1">IF($B756=AE$85-1, AE$84, IF(AND($B756&gt;=AE$85, $B756&lt;=AE$86), AE$84*SUMPRODUCT(TRANSPOSE(AE$5:AE$81), Data_TR_USD!$B527:$BZ527, 1/OFFSET(Data_TR_USD!$B$467, AE$88, 0, 1, $B$82)), NA()))</f>
        <v>#N/A</v>
      </c>
      <c r="AG756" s="466" t="e">
        <f t="array" aca="1" ref="AG756" ca="1">IF($B756=AG$85-1, AG$84, IF(AND($B756&gt;=AG$85, $B756&lt;=AG$86), AG$84*SUMPRODUCT(TRANSPOSE(AG$5:AG$81), Data_TR_USD!$B527:$BZ527, 1/OFFSET(Data_TR_USD!$B$467, AG$88, 0, 1, $B$82)), NA()))</f>
        <v>#N/A</v>
      </c>
      <c r="AM756" s="466" t="e">
        <f t="array" aca="1" ref="AM756" ca="1">IF($B756=AM$85-1, AM$84, IF(AND($B756&gt;=AM$85, $B756&lt;=AM$86), AM$84*SUMPRODUCT(TRANSPOSE(AM$5:AM$81), Data_TR_USD!$B527:$BZ527, 1/OFFSET(Data_TR_USD!$B$467, AM$88, 0, 1, $B$82)), NA()))</f>
        <v>#N/A</v>
      </c>
      <c r="AN756" s="466" t="e">
        <f t="array" aca="1" ref="AN756" ca="1">IF($B756=AN$85-1, AN$84, IF(AND($B756&gt;=AN$85, $B756&lt;=AN$86), AN$84*SUMPRODUCT(TRANSPOSE(AN$5:AN$81), Data_TR_USD!$B527:$BZ527, 1/OFFSET(Data_TR_USD!$B$467, AN$88, 0, 1, $B$82)), NA()))</f>
        <v>#N/A</v>
      </c>
      <c r="AO756" s="466" t="e">
        <f t="array" aca="1" ref="AO756" ca="1">IF($B756=AO$85-1, AO$84, IF(AND($B756&gt;=AO$85, $B756&lt;=AO$86), AO$84*SUMPRODUCT(TRANSPOSE(AO$5:AO$81), Data_TR_USD!$B527:$BZ527, 1/OFFSET(Data_TR_USD!$B$467, AO$88, 0, 1, $B$82)), NA()))</f>
        <v>#N/A</v>
      </c>
      <c r="AP756" s="466" t="e">
        <f t="array" aca="1" ref="AP756" ca="1">IF($B756=AP$85-1, AP$84, IF(AND($B756&gt;=AP$85, $B756&lt;=AP$86), AP$84*SUMPRODUCT(TRANSPOSE(AP$5:AP$81), Data_TR_USD!$B527:$BZ527, 1/OFFSET(Data_TR_USD!$B$467, AP$88, 0, 1, $B$82)), NA()))</f>
        <v>#N/A</v>
      </c>
      <c r="AQ756" s="466" t="e">
        <f t="array" aca="1" ref="AQ756" ca="1">IF($B756=AQ$85-1, AQ$84, IF(AND($B756&gt;=AQ$85, $B756&lt;=AQ$86), AQ$84*SUMPRODUCT(TRANSPOSE(AQ$5:AQ$81), Data_TR_USD!$B527:$BZ527, 1/OFFSET(Data_TR_USD!$B$467, AQ$88, 0, 1, $B$82)), NA()))</f>
        <v>#N/A</v>
      </c>
      <c r="AS756" s="466" t="e">
        <f t="array" aca="1" ref="AS756" ca="1">IF($B756=AS$85-1, AS$84, IF(AND($B756&gt;=AS$85, $B756&lt;=AS$86), AS$84*SUMPRODUCT(TRANSPOSE(AS$5:AS$81), Data_TR_USD!$B527:$BZ527, 1/OFFSET(Data_TR_USD!$B$467, AS$88, 0, 1, $B$82)), NA()))</f>
        <v>#N/A</v>
      </c>
      <c r="AU756" s="466" t="e">
        <f t="array" aca="1" ref="AU756" ca="1">IF($B756=AU$85-1, AU$84, IF(AND($B756&gt;=AU$85, $B756&lt;=AU$86), AU$84*SUMPRODUCT(TRANSPOSE(AU$5:AU$81), Data_TR_USD!$B527:$BZ527, 1/OFFSET(Data_TR_USD!$B$467, AU$88, 0, 1, $B$82)), NA()))</f>
        <v>#N/A</v>
      </c>
      <c r="AV756" s="466" t="e">
        <f t="array" aca="1" ref="AV756" ca="1">IF($B756=AV$85-1, AV$84, IF(AND($B756&gt;=AV$85, $B756&lt;=AV$86), AV$84*SUMPRODUCT(TRANSPOSE(AV$5:AV$81), Data_TR_USD!$B527:$BZ527, 1/OFFSET(Data_TR_USD!$B$467, AV$88, 0, 1, $B$82)), NA()))</f>
        <v>#N/A</v>
      </c>
      <c r="AW756" s="466" t="e">
        <f t="array" aca="1" ref="AW756" ca="1">IF($B756=AW$85-1, AW$84, IF(AND($B756&gt;=AW$85, $B756&lt;=AW$86), AW$84*SUMPRODUCT(TRANSPOSE(AW$5:AW$81), Data_TR_USD!$B527:$BZ527, 1/OFFSET(Data_TR_USD!$B$467, AW$88, 0, 1, $B$82)), NA()))</f>
        <v>#N/A</v>
      </c>
      <c r="AX756" s="466" t="e">
        <f t="array" aca="1" ref="AX756" ca="1">IF($B756=AX$85-1, AX$84, IF(AND($B756&gt;=AX$85, $B756&lt;=AX$86), AX$84*SUMPRODUCT(TRANSPOSE(AX$5:AX$81), Data_TR_USD!$B527:$BZ527, 1/OFFSET(Data_TR_USD!$B$467, AX$88, 0, 1, $B$82)), NA()))</f>
        <v>#N/A</v>
      </c>
      <c r="AY756" s="466" t="e">
        <f t="array" aca="1" ref="AY756" ca="1">IF($B756=AY$85-1, AY$84, IF(AND($B756&gt;=AY$85, $B756&lt;=AY$86), AY$84*SUMPRODUCT(TRANSPOSE(AY$5:AY$81), Data_TR_USD!$B527:$BZ527, 1/OFFSET(Data_TR_USD!$B$467, AY$88, 0, 1, $B$82)), NA()))</f>
        <v>#N/A</v>
      </c>
      <c r="AZ756" s="466" t="e">
        <f t="array" aca="1" ref="AZ756" ca="1">IF($B756=AZ$85-1, AZ$84, IF(AND($B756&gt;=AZ$85, $B756&lt;=AZ$86), AZ$84*SUMPRODUCT(TRANSPOSE(AZ$5:AZ$81), Data_TR_USD!$B527:$BZ527, 1/OFFSET(Data_TR_USD!$B$467, AZ$88, 0, 1, $B$82)), NA()))</f>
        <v>#N/A</v>
      </c>
      <c r="BA756" s="466" t="e">
        <f t="array" aca="1" ref="BA756" ca="1">IF($B756=BA$85-1, BA$84, IF(AND($B756&gt;=BA$85, $B756&lt;=BA$86), BA$84*SUMPRODUCT(TRANSPOSE(BA$5:BA$81), Data_TR_USD!$B527:$BZ527, 1/OFFSET(Data_TR_USD!$B$467, BA$88, 0, 1, $B$82)), NA()))</f>
        <v>#N/A</v>
      </c>
      <c r="BB756" s="466" t="e">
        <f t="array" aca="1" ref="BB756" ca="1">IF($B756=BB$85-1, BB$84, IF(AND($B756&gt;=BB$85, $B756&lt;=BB$86), BB$84*SUMPRODUCT(TRANSPOSE(BB$5:BB$81), Data_TR_USD!$B527:$BZ527, 1/OFFSET(Data_TR_USD!$B$467, BB$88, 0, 1, $B$82)), NA()))</f>
        <v>#N/A</v>
      </c>
      <c r="BC756" s="466" t="e">
        <f t="array" aca="1" ref="BC756" ca="1">IF($B756=BC$85-1, BC$84, IF(AND($B756&gt;=BC$85, $B756&lt;=BC$86), BC$84*SUMPRODUCT(TRANSPOSE(BC$5:BC$81), Data_TR_USD!$B527:$BZ527, 1/OFFSET(Data_TR_USD!$B$467, BC$88, 0, 1, $B$82)), NA()))</f>
        <v>#N/A</v>
      </c>
      <c r="BD756" s="466" t="e">
        <f t="array" aca="1" ref="BD756" ca="1">IF($B756=BD$85-1, BD$84, IF(AND($B756&gt;=BD$85, $B756&lt;=BD$86), BD$84*SUMPRODUCT(TRANSPOSE(BD$5:BD$81), Data_TR_USD!$B527:$BZ527, 1/OFFSET(Data_TR_USD!$B$467, BD$88, 0, 1, $B$82)), NA()))</f>
        <v>#N/A</v>
      </c>
      <c r="BE756" s="466" t="e">
        <f t="array" aca="1" ref="BE756" ca="1">IF($B756=BE$85-1, BE$84, IF(AND($B756&gt;=BE$85, $B756&lt;=BE$86), BE$84*SUMPRODUCT(TRANSPOSE(BE$5:BE$81), Data_TR_USD!$B527:$BZ527, 1/OFFSET(Data_TR_USD!$B$467, BE$88, 0, 1, $B$82)), NA()))</f>
        <v>#N/A</v>
      </c>
      <c r="BF756" s="466" t="e">
        <f t="array" aca="1" ref="BF756" ca="1">IF($B756=BF$85-1, BF$84, IF(AND($B756&gt;=BF$85, $B756&lt;=BF$86), BF$84*SUMPRODUCT(TRANSPOSE(BF$5:BF$81), Data_TR_USD!$B527:$BZ527, 1/OFFSET(Data_TR_USD!$B$467, BF$88, 0, 1, $B$82)), NA()))</f>
        <v>#N/A</v>
      </c>
      <c r="BG756" s="466" t="e">
        <f t="array" aca="1" ref="BG756" ca="1">IF($B756=BG$85-1, BG$84, IF(AND($B756&gt;=BG$85, $B756&lt;=BG$86), BG$84*SUMPRODUCT(TRANSPOSE(BG$5:BG$81), Data_TR_USD!$B527:$BZ527, 1/OFFSET(Data_TR_USD!$B$467, BG$88, 0, 1, $B$82)), NA()))</f>
        <v>#N/A</v>
      </c>
      <c r="BH756" s="466" t="e">
        <f t="array" aca="1" ref="BH756" ca="1">IF($B756=BH$85-1, BH$84, IF(AND($B756&gt;=BH$85, $B756&lt;=BH$86), BH$84*SUMPRODUCT(TRANSPOSE(BH$5:BH$81), Data_TR_USD!$B527:$BZ527, 1/OFFSET(Data_TR_USD!$B$467, BH$88, 0, 1, $B$82)), NA()))</f>
        <v>#N/A</v>
      </c>
      <c r="BI756" s="466" t="e">
        <f t="array" aca="1" ref="BI756" ca="1">IF($B756=BI$85-1, BI$84, IF(AND($B756&gt;=BI$85, $B756&lt;=BI$86), BI$84*SUMPRODUCT(TRANSPOSE(BI$5:BI$81), Data_TR_USD!$B527:$BZ527, 1/OFFSET(Data_TR_USD!$B$467, BI$88, 0, 1, $B$82)), NA()))</f>
        <v>#N/A</v>
      </c>
      <c r="BJ756" s="466" t="e">
        <f t="array" aca="1" ref="BJ756" ca="1">IF($B756=BJ$85-1, BJ$84, IF(AND($B756&gt;=BJ$85, $B756&lt;=BJ$86), BJ$84*SUMPRODUCT(TRANSPOSE(BJ$5:BJ$81), Data_TR_USD!$B527:$BZ527, 1/OFFSET(Data_TR_USD!$B$467, BJ$88, 0, 1, $B$82)), NA()))</f>
        <v>#N/A</v>
      </c>
      <c r="BK756" s="466" t="e">
        <f t="array" aca="1" ref="BK756" ca="1">IF($B756=BK$85-1, BK$84, IF(AND($B756&gt;=BK$85, $B756&lt;=BK$86), BK$84*SUMPRODUCT(TRANSPOSE(BK$5:BK$81), Data_TR_USD!$B527:$BZ527, 1/OFFSET(Data_TR_USD!$B$467, BK$88, 0, 1, $B$82)), NA()))</f>
        <v>#N/A</v>
      </c>
      <c r="BL756" s="466" t="e">
        <f t="array" aca="1" ref="BL756" ca="1">IF($B756=BL$85-1, BL$84, IF(AND($B756&gt;=BL$85, $B756&lt;=BL$86), BL$84*SUMPRODUCT(TRANSPOSE(BL$5:BL$81), Data_TR_USD!$B527:$BZ527, 1/OFFSET(Data_TR_USD!$B$467, BL$88, 0, 1, $B$82)), NA()))</f>
        <v>#N/A</v>
      </c>
      <c r="BM756" s="466" t="e">
        <f t="array" aca="1" ref="BM756" ca="1">IF($B756=BM$85-1, BM$84, IF(AND($B756&gt;=BM$85, $B756&lt;=BM$86), BM$84*SUMPRODUCT(TRANSPOSE(BM$5:BM$81), Data_TR_USD!$B527:$BZ527, 1/OFFSET(Data_TR_USD!$B$467, BM$88, 0, 1, $B$82)), NA()))</f>
        <v>#N/A</v>
      </c>
      <c r="BN756" s="466" t="e">
        <f t="array" aca="1" ref="BN756" ca="1">IF($B756=BN$85-1, BN$84, IF(AND($B756&gt;=BN$85, $B756&lt;=BN$86), BN$84*SUMPRODUCT(TRANSPOSE(BN$5:BN$81), Data_TR_USD!$B527:$BZ527, 1/OFFSET(Data_TR_USD!$B$467, BN$88, 0, 1, $B$82)), NA()))</f>
        <v>#N/A</v>
      </c>
      <c r="BO756" s="466" t="e">
        <f t="array" aca="1" ref="BO756" ca="1">IF($B756=BO$85-1, BO$84, IF(AND($B756&gt;=BO$85, $B756&lt;=BO$86), BO$84*SUMPRODUCT(TRANSPOSE(BO$5:BO$81), Data_TR_USD!$B527:$BZ527, 1/OFFSET(Data_TR_USD!$B$467, BO$88, 0, 1, $B$82)), NA()))</f>
        <v>#N/A</v>
      </c>
      <c r="BP756" s="466" t="e">
        <f t="array" aca="1" ref="BP756" ca="1">IF($B756=BP$85-1, BP$84, IF(AND($B756&gt;=BP$85, $B756&lt;=BP$86), BP$84*SUMPRODUCT(TRANSPOSE(BP$5:BP$81), Data_TR_USD!$B527:$BZ527, 1/OFFSET(Data_TR_USD!$B$467, BP$88, 0, 1, $B$82)), NA()))</f>
        <v>#N/A</v>
      </c>
      <c r="BQ756" s="466" t="e">
        <f t="array" aca="1" ref="BQ756" ca="1">IF($B756=BQ$85-1, BQ$84, IF(AND($B756&gt;=BQ$85, $B756&lt;=BQ$86), BQ$84*SUMPRODUCT(TRANSPOSE(BQ$5:BQ$81), Data_TR_USD!$B527:$BZ527, 1/OFFSET(Data_TR_USD!$B$467, BQ$88, 0, 1, $B$82)), NA()))</f>
        <v>#N/A</v>
      </c>
      <c r="BR756" s="466" t="e">
        <f t="array" aca="1" ref="BR756" ca="1">IF($B756=BR$85-1, BR$84, IF(AND($B756&gt;=BR$85, $B756&lt;=BR$86), BR$84*SUMPRODUCT(TRANSPOSE(BR$5:BR$81), Data_TR_USD!$B527:$BZ527, 1/OFFSET(Data_TR_USD!$B$467, BR$88, 0, 1, $B$82)), NA()))</f>
        <v>#N/A</v>
      </c>
      <c r="BS756" s="466" t="e">
        <f t="array" aca="1" ref="BS756" ca="1">IF($B756=BS$85-1, BS$84, IF(AND($B756&gt;=BS$85, $B756&lt;=BS$86), BS$84*SUMPRODUCT(TRANSPOSE(BS$5:BS$81), Data_TR_USD!$B527:$BZ527, 1/OFFSET(Data_TR_USD!$B$467, BS$88, 0, 1, $B$82)), NA()))</f>
        <v>#N/A</v>
      </c>
    </row>
    <row r="757" spans="2:71">
      <c r="B757" s="48">
        <f t="shared" si="1087"/>
        <v>1931</v>
      </c>
      <c r="E757" s="52"/>
      <c r="M757" s="466" t="e">
        <f t="array" aca="1" ref="M757" ca="1">IF($B757=M$85-1, M$84, IF(AND($B757&gt;=M$85, $B757&lt;=M$86), M$84*SUMPRODUCT(TRANSPOSE(M$5:M$81), Data_TR_USD!$B528:$BZ528, 1/OFFSET(Data_TR_USD!$B$467, M$88, 0, 1, $B$82)), NA()))</f>
        <v>#N/A</v>
      </c>
      <c r="N757" s="466" t="e">
        <f t="array" aca="1" ref="N757" ca="1">IF($B757=N$85-1, N$84, IF(AND($B757&gt;=N$85, $B757&lt;=N$86), N$84*SUMPRODUCT(TRANSPOSE(N$5:N$81), Data_TR_USD!$B528:$BZ528, 1/OFFSET(Data_TR_USD!$B$467, N$88, 0, 1, $B$82)), NA()))</f>
        <v>#N/A</v>
      </c>
      <c r="X757" s="466" t="e">
        <f t="array" aca="1" ref="X757" ca="1">IF($B757=X$85-1, X$84, IF(AND($B757&gt;=X$85, $B757&lt;=X$86), X$84*SUMPRODUCT(TRANSPOSE(X$5:X$81), Data_TR_USD!$B528:$BZ528, 1/OFFSET(Data_TR_USD!$B$467, X$88, 0, 1, $B$82)), NA()))</f>
        <v>#N/A</v>
      </c>
      <c r="Y757" s="466" t="e">
        <f t="array" aca="1" ref="Y757" ca="1">IF($B757=Y$85-1, Y$84, IF(AND($B757&gt;=Y$85, $B757&lt;=Y$86), Y$84*SUMPRODUCT(TRANSPOSE(Y$5:Y$81), Data_TR_USD!$B528:$BZ528, 1/OFFSET(Data_TR_USD!$B$467, Y$88, 0, 1, $B$82)), NA()))</f>
        <v>#N/A</v>
      </c>
      <c r="AA757" s="466" t="e">
        <f t="array" aca="1" ref="AA757" ca="1">IF($B757=AA$85-1, AA$84, IF(AND($B757&gt;=AA$85, $B757&lt;=AA$86), AA$84*SUMPRODUCT(TRANSPOSE(AA$5:AA$81), Data_TR_USD!$B528:$BZ528, 1/OFFSET(Data_TR_USD!$B$467, AA$88, 0, 1, $B$82)), NA()))</f>
        <v>#N/A</v>
      </c>
      <c r="AB757" s="466" t="e">
        <f t="array" aca="1" ref="AB757" ca="1">IF($B757=AB$85-1, AB$84, IF(AND($B757&gt;=AB$85, $B757&lt;=AB$86), AB$84*SUMPRODUCT(TRANSPOSE(AB$5:AB$81), Data_TR_USD!$B528:$BZ528, 1/OFFSET(Data_TR_USD!$B$467, AB$88, 0, 1, $B$82)), NA()))</f>
        <v>#N/A</v>
      </c>
      <c r="AC757" s="466" t="e">
        <f t="array" aca="1" ref="AC757" ca="1">IF($B757=AC$85-1, AC$84, IF(AND($B757&gt;=AC$85, $B757&lt;=AC$86), AC$84*SUMPRODUCT(TRANSPOSE(AC$5:AC$81), Data_TR_USD!$B528:$BZ528, 1/OFFSET(Data_TR_USD!$B$467, AC$88, 0, 1, $B$82)), NA()))</f>
        <v>#N/A</v>
      </c>
      <c r="AD757" s="466" t="e">
        <f t="array" aca="1" ref="AD757" ca="1">IF($B757=AD$85-1, AD$84, IF(AND($B757&gt;=AD$85, $B757&lt;=AD$86), AD$84*SUMPRODUCT(TRANSPOSE(AD$5:AD$81), Data_TR_USD!$B528:$BZ528, 1/OFFSET(Data_TR_USD!$B$467, AD$88, 0, 1, $B$82)), NA()))</f>
        <v>#N/A</v>
      </c>
      <c r="AE757" s="466" t="e">
        <f t="array" aca="1" ref="AE757" ca="1">IF($B757=AE$85-1, AE$84, IF(AND($B757&gt;=AE$85, $B757&lt;=AE$86), AE$84*SUMPRODUCT(TRANSPOSE(AE$5:AE$81), Data_TR_USD!$B528:$BZ528, 1/OFFSET(Data_TR_USD!$B$467, AE$88, 0, 1, $B$82)), NA()))</f>
        <v>#N/A</v>
      </c>
      <c r="AG757" s="466" t="e">
        <f t="array" aca="1" ref="AG757" ca="1">IF($B757=AG$85-1, AG$84, IF(AND($B757&gt;=AG$85, $B757&lt;=AG$86), AG$84*SUMPRODUCT(TRANSPOSE(AG$5:AG$81), Data_TR_USD!$B528:$BZ528, 1/OFFSET(Data_TR_USD!$B$467, AG$88, 0, 1, $B$82)), NA()))</f>
        <v>#N/A</v>
      </c>
      <c r="AM757" s="466" t="e">
        <f t="array" aca="1" ref="AM757" ca="1">IF($B757=AM$85-1, AM$84, IF(AND($B757&gt;=AM$85, $B757&lt;=AM$86), AM$84*SUMPRODUCT(TRANSPOSE(AM$5:AM$81), Data_TR_USD!$B528:$BZ528, 1/OFFSET(Data_TR_USD!$B$467, AM$88, 0, 1, $B$82)), NA()))</f>
        <v>#N/A</v>
      </c>
      <c r="AN757" s="466" t="e">
        <f t="array" aca="1" ref="AN757" ca="1">IF($B757=AN$85-1, AN$84, IF(AND($B757&gt;=AN$85, $B757&lt;=AN$86), AN$84*SUMPRODUCT(TRANSPOSE(AN$5:AN$81), Data_TR_USD!$B528:$BZ528, 1/OFFSET(Data_TR_USD!$B$467, AN$88, 0, 1, $B$82)), NA()))</f>
        <v>#N/A</v>
      </c>
      <c r="AO757" s="466" t="e">
        <f t="array" aca="1" ref="AO757" ca="1">IF($B757=AO$85-1, AO$84, IF(AND($B757&gt;=AO$85, $B757&lt;=AO$86), AO$84*SUMPRODUCT(TRANSPOSE(AO$5:AO$81), Data_TR_USD!$B528:$BZ528, 1/OFFSET(Data_TR_USD!$B$467, AO$88, 0, 1, $B$82)), NA()))</f>
        <v>#N/A</v>
      </c>
      <c r="AP757" s="466" t="e">
        <f t="array" aca="1" ref="AP757" ca="1">IF($B757=AP$85-1, AP$84, IF(AND($B757&gt;=AP$85, $B757&lt;=AP$86), AP$84*SUMPRODUCT(TRANSPOSE(AP$5:AP$81), Data_TR_USD!$B528:$BZ528, 1/OFFSET(Data_TR_USD!$B$467, AP$88, 0, 1, $B$82)), NA()))</f>
        <v>#N/A</v>
      </c>
      <c r="AQ757" s="466" t="e">
        <f t="array" aca="1" ref="AQ757" ca="1">IF($B757=AQ$85-1, AQ$84, IF(AND($B757&gt;=AQ$85, $B757&lt;=AQ$86), AQ$84*SUMPRODUCT(TRANSPOSE(AQ$5:AQ$81), Data_TR_USD!$B528:$BZ528, 1/OFFSET(Data_TR_USD!$B$467, AQ$88, 0, 1, $B$82)), NA()))</f>
        <v>#N/A</v>
      </c>
      <c r="AS757" s="466" t="e">
        <f t="array" aca="1" ref="AS757" ca="1">IF($B757=AS$85-1, AS$84, IF(AND($B757&gt;=AS$85, $B757&lt;=AS$86), AS$84*SUMPRODUCT(TRANSPOSE(AS$5:AS$81), Data_TR_USD!$B528:$BZ528, 1/OFFSET(Data_TR_USD!$B$467, AS$88, 0, 1, $B$82)), NA()))</f>
        <v>#N/A</v>
      </c>
      <c r="AU757" s="466" t="e">
        <f t="array" aca="1" ref="AU757" ca="1">IF($B757=AU$85-1, AU$84, IF(AND($B757&gt;=AU$85, $B757&lt;=AU$86), AU$84*SUMPRODUCT(TRANSPOSE(AU$5:AU$81), Data_TR_USD!$B528:$BZ528, 1/OFFSET(Data_TR_USD!$B$467, AU$88, 0, 1, $B$82)), NA()))</f>
        <v>#N/A</v>
      </c>
      <c r="AV757" s="466" t="e">
        <f t="array" aca="1" ref="AV757" ca="1">IF($B757=AV$85-1, AV$84, IF(AND($B757&gt;=AV$85, $B757&lt;=AV$86), AV$84*SUMPRODUCT(TRANSPOSE(AV$5:AV$81), Data_TR_USD!$B528:$BZ528, 1/OFFSET(Data_TR_USD!$B$467, AV$88, 0, 1, $B$82)), NA()))</f>
        <v>#N/A</v>
      </c>
      <c r="AW757" s="466" t="e">
        <f t="array" aca="1" ref="AW757" ca="1">IF($B757=AW$85-1, AW$84, IF(AND($B757&gt;=AW$85, $B757&lt;=AW$86), AW$84*SUMPRODUCT(TRANSPOSE(AW$5:AW$81), Data_TR_USD!$B528:$BZ528, 1/OFFSET(Data_TR_USD!$B$467, AW$88, 0, 1, $B$82)), NA()))</f>
        <v>#N/A</v>
      </c>
      <c r="AX757" s="466" t="e">
        <f t="array" aca="1" ref="AX757" ca="1">IF($B757=AX$85-1, AX$84, IF(AND($B757&gt;=AX$85, $B757&lt;=AX$86), AX$84*SUMPRODUCT(TRANSPOSE(AX$5:AX$81), Data_TR_USD!$B528:$BZ528, 1/OFFSET(Data_TR_USD!$B$467, AX$88, 0, 1, $B$82)), NA()))</f>
        <v>#N/A</v>
      </c>
      <c r="AY757" s="466" t="e">
        <f t="array" aca="1" ref="AY757" ca="1">IF($B757=AY$85-1, AY$84, IF(AND($B757&gt;=AY$85, $B757&lt;=AY$86), AY$84*SUMPRODUCT(TRANSPOSE(AY$5:AY$81), Data_TR_USD!$B528:$BZ528, 1/OFFSET(Data_TR_USD!$B$467, AY$88, 0, 1, $B$82)), NA()))</f>
        <v>#N/A</v>
      </c>
      <c r="AZ757" s="466" t="e">
        <f t="array" aca="1" ref="AZ757" ca="1">IF($B757=AZ$85-1, AZ$84, IF(AND($B757&gt;=AZ$85, $B757&lt;=AZ$86), AZ$84*SUMPRODUCT(TRANSPOSE(AZ$5:AZ$81), Data_TR_USD!$B528:$BZ528, 1/OFFSET(Data_TR_USD!$B$467, AZ$88, 0, 1, $B$82)), NA()))</f>
        <v>#N/A</v>
      </c>
      <c r="BA757" s="466" t="e">
        <f t="array" aca="1" ref="BA757" ca="1">IF($B757=BA$85-1, BA$84, IF(AND($B757&gt;=BA$85, $B757&lt;=BA$86), BA$84*SUMPRODUCT(TRANSPOSE(BA$5:BA$81), Data_TR_USD!$B528:$BZ528, 1/OFFSET(Data_TR_USD!$B$467, BA$88, 0, 1, $B$82)), NA()))</f>
        <v>#N/A</v>
      </c>
      <c r="BB757" s="466" t="e">
        <f t="array" aca="1" ref="BB757" ca="1">IF($B757=BB$85-1, BB$84, IF(AND($B757&gt;=BB$85, $B757&lt;=BB$86), BB$84*SUMPRODUCT(TRANSPOSE(BB$5:BB$81), Data_TR_USD!$B528:$BZ528, 1/OFFSET(Data_TR_USD!$B$467, BB$88, 0, 1, $B$82)), NA()))</f>
        <v>#N/A</v>
      </c>
      <c r="BC757" s="466" t="e">
        <f t="array" aca="1" ref="BC757" ca="1">IF($B757=BC$85-1, BC$84, IF(AND($B757&gt;=BC$85, $B757&lt;=BC$86), BC$84*SUMPRODUCT(TRANSPOSE(BC$5:BC$81), Data_TR_USD!$B528:$BZ528, 1/OFFSET(Data_TR_USD!$B$467, BC$88, 0, 1, $B$82)), NA()))</f>
        <v>#N/A</v>
      </c>
      <c r="BD757" s="466" t="e">
        <f t="array" aca="1" ref="BD757" ca="1">IF($B757=BD$85-1, BD$84, IF(AND($B757&gt;=BD$85, $B757&lt;=BD$86), BD$84*SUMPRODUCT(TRANSPOSE(BD$5:BD$81), Data_TR_USD!$B528:$BZ528, 1/OFFSET(Data_TR_USD!$B$467, BD$88, 0, 1, $B$82)), NA()))</f>
        <v>#N/A</v>
      </c>
      <c r="BE757" s="466" t="e">
        <f t="array" aca="1" ref="BE757" ca="1">IF($B757=BE$85-1, BE$84, IF(AND($B757&gt;=BE$85, $B757&lt;=BE$86), BE$84*SUMPRODUCT(TRANSPOSE(BE$5:BE$81), Data_TR_USD!$B528:$BZ528, 1/OFFSET(Data_TR_USD!$B$467, BE$88, 0, 1, $B$82)), NA()))</f>
        <v>#N/A</v>
      </c>
      <c r="BF757" s="466" t="e">
        <f t="array" aca="1" ref="BF757" ca="1">IF($B757=BF$85-1, BF$84, IF(AND($B757&gt;=BF$85, $B757&lt;=BF$86), BF$84*SUMPRODUCT(TRANSPOSE(BF$5:BF$81), Data_TR_USD!$B528:$BZ528, 1/OFFSET(Data_TR_USD!$B$467, BF$88, 0, 1, $B$82)), NA()))</f>
        <v>#N/A</v>
      </c>
      <c r="BG757" s="466" t="e">
        <f t="array" aca="1" ref="BG757" ca="1">IF($B757=BG$85-1, BG$84, IF(AND($B757&gt;=BG$85, $B757&lt;=BG$86), BG$84*SUMPRODUCT(TRANSPOSE(BG$5:BG$81), Data_TR_USD!$B528:$BZ528, 1/OFFSET(Data_TR_USD!$B$467, BG$88, 0, 1, $B$82)), NA()))</f>
        <v>#N/A</v>
      </c>
      <c r="BH757" s="466" t="e">
        <f t="array" aca="1" ref="BH757" ca="1">IF($B757=BH$85-1, BH$84, IF(AND($B757&gt;=BH$85, $B757&lt;=BH$86), BH$84*SUMPRODUCT(TRANSPOSE(BH$5:BH$81), Data_TR_USD!$B528:$BZ528, 1/OFFSET(Data_TR_USD!$B$467, BH$88, 0, 1, $B$82)), NA()))</f>
        <v>#N/A</v>
      </c>
      <c r="BI757" s="466" t="e">
        <f t="array" aca="1" ref="BI757" ca="1">IF($B757=BI$85-1, BI$84, IF(AND($B757&gt;=BI$85, $B757&lt;=BI$86), BI$84*SUMPRODUCT(TRANSPOSE(BI$5:BI$81), Data_TR_USD!$B528:$BZ528, 1/OFFSET(Data_TR_USD!$B$467, BI$88, 0, 1, $B$82)), NA()))</f>
        <v>#N/A</v>
      </c>
      <c r="BJ757" s="466" t="e">
        <f t="array" aca="1" ref="BJ757" ca="1">IF($B757=BJ$85-1, BJ$84, IF(AND($B757&gt;=BJ$85, $B757&lt;=BJ$86), BJ$84*SUMPRODUCT(TRANSPOSE(BJ$5:BJ$81), Data_TR_USD!$B528:$BZ528, 1/OFFSET(Data_TR_USD!$B$467, BJ$88, 0, 1, $B$82)), NA()))</f>
        <v>#N/A</v>
      </c>
      <c r="BK757" s="466" t="e">
        <f t="array" aca="1" ref="BK757" ca="1">IF($B757=BK$85-1, BK$84, IF(AND($B757&gt;=BK$85, $B757&lt;=BK$86), BK$84*SUMPRODUCT(TRANSPOSE(BK$5:BK$81), Data_TR_USD!$B528:$BZ528, 1/OFFSET(Data_TR_USD!$B$467, BK$88, 0, 1, $B$82)), NA()))</f>
        <v>#N/A</v>
      </c>
      <c r="BL757" s="466" t="e">
        <f t="array" aca="1" ref="BL757" ca="1">IF($B757=BL$85-1, BL$84, IF(AND($B757&gt;=BL$85, $B757&lt;=BL$86), BL$84*SUMPRODUCT(TRANSPOSE(BL$5:BL$81), Data_TR_USD!$B528:$BZ528, 1/OFFSET(Data_TR_USD!$B$467, BL$88, 0, 1, $B$82)), NA()))</f>
        <v>#N/A</v>
      </c>
      <c r="BM757" s="466" t="e">
        <f t="array" aca="1" ref="BM757" ca="1">IF($B757=BM$85-1, BM$84, IF(AND($B757&gt;=BM$85, $B757&lt;=BM$86), BM$84*SUMPRODUCT(TRANSPOSE(BM$5:BM$81), Data_TR_USD!$B528:$BZ528, 1/OFFSET(Data_TR_USD!$B$467, BM$88, 0, 1, $B$82)), NA()))</f>
        <v>#N/A</v>
      </c>
      <c r="BN757" s="466" t="e">
        <f t="array" aca="1" ref="BN757" ca="1">IF($B757=BN$85-1, BN$84, IF(AND($B757&gt;=BN$85, $B757&lt;=BN$86), BN$84*SUMPRODUCT(TRANSPOSE(BN$5:BN$81), Data_TR_USD!$B528:$BZ528, 1/OFFSET(Data_TR_USD!$B$467, BN$88, 0, 1, $B$82)), NA()))</f>
        <v>#N/A</v>
      </c>
      <c r="BO757" s="466" t="e">
        <f t="array" aca="1" ref="BO757" ca="1">IF($B757=BO$85-1, BO$84, IF(AND($B757&gt;=BO$85, $B757&lt;=BO$86), BO$84*SUMPRODUCT(TRANSPOSE(BO$5:BO$81), Data_TR_USD!$B528:$BZ528, 1/OFFSET(Data_TR_USD!$B$467, BO$88, 0, 1, $B$82)), NA()))</f>
        <v>#N/A</v>
      </c>
      <c r="BP757" s="466" t="e">
        <f t="array" aca="1" ref="BP757" ca="1">IF($B757=BP$85-1, BP$84, IF(AND($B757&gt;=BP$85, $B757&lt;=BP$86), BP$84*SUMPRODUCT(TRANSPOSE(BP$5:BP$81), Data_TR_USD!$B528:$BZ528, 1/OFFSET(Data_TR_USD!$B$467, BP$88, 0, 1, $B$82)), NA()))</f>
        <v>#N/A</v>
      </c>
      <c r="BQ757" s="466" t="e">
        <f t="array" aca="1" ref="BQ757" ca="1">IF($B757=BQ$85-1, BQ$84, IF(AND($B757&gt;=BQ$85, $B757&lt;=BQ$86), BQ$84*SUMPRODUCT(TRANSPOSE(BQ$5:BQ$81), Data_TR_USD!$B528:$BZ528, 1/OFFSET(Data_TR_USD!$B$467, BQ$88, 0, 1, $B$82)), NA()))</f>
        <v>#N/A</v>
      </c>
      <c r="BR757" s="466" t="e">
        <f t="array" aca="1" ref="BR757" ca="1">IF($B757=BR$85-1, BR$84, IF(AND($B757&gt;=BR$85, $B757&lt;=BR$86), BR$84*SUMPRODUCT(TRANSPOSE(BR$5:BR$81), Data_TR_USD!$B528:$BZ528, 1/OFFSET(Data_TR_USD!$B$467, BR$88, 0, 1, $B$82)), NA()))</f>
        <v>#N/A</v>
      </c>
      <c r="BS757" s="466" t="e">
        <f t="array" aca="1" ref="BS757" ca="1">IF($B757=BS$85-1, BS$84, IF(AND($B757&gt;=BS$85, $B757&lt;=BS$86), BS$84*SUMPRODUCT(TRANSPOSE(BS$5:BS$81), Data_TR_USD!$B528:$BZ528, 1/OFFSET(Data_TR_USD!$B$467, BS$88, 0, 1, $B$82)), NA()))</f>
        <v>#N/A</v>
      </c>
    </row>
    <row r="758" spans="2:71">
      <c r="B758" s="48">
        <f t="shared" si="1087"/>
        <v>1932</v>
      </c>
      <c r="E758" s="52"/>
      <c r="M758" s="466" t="e">
        <f t="array" aca="1" ref="M758" ca="1">IF($B758=M$85-1, M$84, IF(AND($B758&gt;=M$85, $B758&lt;=M$86), M$84*SUMPRODUCT(TRANSPOSE(M$5:M$81), Data_TR_USD!$B529:$BZ529, 1/OFFSET(Data_TR_USD!$B$467, M$88, 0, 1, $B$82)), NA()))</f>
        <v>#N/A</v>
      </c>
      <c r="N758" s="466" t="e">
        <f t="array" aca="1" ref="N758" ca="1">IF($B758=N$85-1, N$84, IF(AND($B758&gt;=N$85, $B758&lt;=N$86), N$84*SUMPRODUCT(TRANSPOSE(N$5:N$81), Data_TR_USD!$B529:$BZ529, 1/OFFSET(Data_TR_USD!$B$467, N$88, 0, 1, $B$82)), NA()))</f>
        <v>#N/A</v>
      </c>
      <c r="X758" s="466" t="e">
        <f t="array" aca="1" ref="X758" ca="1">IF($B758=X$85-1, X$84, IF(AND($B758&gt;=X$85, $B758&lt;=X$86), X$84*SUMPRODUCT(TRANSPOSE(X$5:X$81), Data_TR_USD!$B529:$BZ529, 1/OFFSET(Data_TR_USD!$B$467, X$88, 0, 1, $B$82)), NA()))</f>
        <v>#N/A</v>
      </c>
      <c r="Y758" s="466" t="e">
        <f t="array" aca="1" ref="Y758" ca="1">IF($B758=Y$85-1, Y$84, IF(AND($B758&gt;=Y$85, $B758&lt;=Y$86), Y$84*SUMPRODUCT(TRANSPOSE(Y$5:Y$81), Data_TR_USD!$B529:$BZ529, 1/OFFSET(Data_TR_USD!$B$467, Y$88, 0, 1, $B$82)), NA()))</f>
        <v>#N/A</v>
      </c>
      <c r="AA758" s="466" t="e">
        <f t="array" aca="1" ref="AA758" ca="1">IF($B758=AA$85-1, AA$84, IF(AND($B758&gt;=AA$85, $B758&lt;=AA$86), AA$84*SUMPRODUCT(TRANSPOSE(AA$5:AA$81), Data_TR_USD!$B529:$BZ529, 1/OFFSET(Data_TR_USD!$B$467, AA$88, 0, 1, $B$82)), NA()))</f>
        <v>#N/A</v>
      </c>
      <c r="AB758" s="466" t="e">
        <f t="array" aca="1" ref="AB758" ca="1">IF($B758=AB$85-1, AB$84, IF(AND($B758&gt;=AB$85, $B758&lt;=AB$86), AB$84*SUMPRODUCT(TRANSPOSE(AB$5:AB$81), Data_TR_USD!$B529:$BZ529, 1/OFFSET(Data_TR_USD!$B$467, AB$88, 0, 1, $B$82)), NA()))</f>
        <v>#N/A</v>
      </c>
      <c r="AC758" s="466" t="e">
        <f t="array" aca="1" ref="AC758" ca="1">IF($B758=AC$85-1, AC$84, IF(AND($B758&gt;=AC$85, $B758&lt;=AC$86), AC$84*SUMPRODUCT(TRANSPOSE(AC$5:AC$81), Data_TR_USD!$B529:$BZ529, 1/OFFSET(Data_TR_USD!$B$467, AC$88, 0, 1, $B$82)), NA()))</f>
        <v>#N/A</v>
      </c>
      <c r="AD758" s="466" t="e">
        <f t="array" aca="1" ref="AD758" ca="1">IF($B758=AD$85-1, AD$84, IF(AND($B758&gt;=AD$85, $B758&lt;=AD$86), AD$84*SUMPRODUCT(TRANSPOSE(AD$5:AD$81), Data_TR_USD!$B529:$BZ529, 1/OFFSET(Data_TR_USD!$B$467, AD$88, 0, 1, $B$82)), NA()))</f>
        <v>#N/A</v>
      </c>
      <c r="AE758" s="466" t="e">
        <f t="array" aca="1" ref="AE758" ca="1">IF($B758=AE$85-1, AE$84, IF(AND($B758&gt;=AE$85, $B758&lt;=AE$86), AE$84*SUMPRODUCT(TRANSPOSE(AE$5:AE$81), Data_TR_USD!$B529:$BZ529, 1/OFFSET(Data_TR_USD!$B$467, AE$88, 0, 1, $B$82)), NA()))</f>
        <v>#N/A</v>
      </c>
      <c r="AG758" s="466" t="e">
        <f t="array" aca="1" ref="AG758" ca="1">IF($B758=AG$85-1, AG$84, IF(AND($B758&gt;=AG$85, $B758&lt;=AG$86), AG$84*SUMPRODUCT(TRANSPOSE(AG$5:AG$81), Data_TR_USD!$B529:$BZ529, 1/OFFSET(Data_TR_USD!$B$467, AG$88, 0, 1, $B$82)), NA()))</f>
        <v>#N/A</v>
      </c>
      <c r="AM758" s="466" t="e">
        <f t="array" aca="1" ref="AM758" ca="1">IF($B758=AM$85-1, AM$84, IF(AND($B758&gt;=AM$85, $B758&lt;=AM$86), AM$84*SUMPRODUCT(TRANSPOSE(AM$5:AM$81), Data_TR_USD!$B529:$BZ529, 1/OFFSET(Data_TR_USD!$B$467, AM$88, 0, 1, $B$82)), NA()))</f>
        <v>#N/A</v>
      </c>
      <c r="AN758" s="466" t="e">
        <f t="array" aca="1" ref="AN758" ca="1">IF($B758=AN$85-1, AN$84, IF(AND($B758&gt;=AN$85, $B758&lt;=AN$86), AN$84*SUMPRODUCT(TRANSPOSE(AN$5:AN$81), Data_TR_USD!$B529:$BZ529, 1/OFFSET(Data_TR_USD!$B$467, AN$88, 0, 1, $B$82)), NA()))</f>
        <v>#N/A</v>
      </c>
      <c r="AO758" s="466" t="e">
        <f t="array" aca="1" ref="AO758" ca="1">IF($B758=AO$85-1, AO$84, IF(AND($B758&gt;=AO$85, $B758&lt;=AO$86), AO$84*SUMPRODUCT(TRANSPOSE(AO$5:AO$81), Data_TR_USD!$B529:$BZ529, 1/OFFSET(Data_TR_USD!$B$467, AO$88, 0, 1, $B$82)), NA()))</f>
        <v>#N/A</v>
      </c>
      <c r="AP758" s="466" t="e">
        <f t="array" aca="1" ref="AP758" ca="1">IF($B758=AP$85-1, AP$84, IF(AND($B758&gt;=AP$85, $B758&lt;=AP$86), AP$84*SUMPRODUCT(TRANSPOSE(AP$5:AP$81), Data_TR_USD!$B529:$BZ529, 1/OFFSET(Data_TR_USD!$B$467, AP$88, 0, 1, $B$82)), NA()))</f>
        <v>#N/A</v>
      </c>
      <c r="AQ758" s="466" t="e">
        <f t="array" aca="1" ref="AQ758" ca="1">IF($B758=AQ$85-1, AQ$84, IF(AND($B758&gt;=AQ$85, $B758&lt;=AQ$86), AQ$84*SUMPRODUCT(TRANSPOSE(AQ$5:AQ$81), Data_TR_USD!$B529:$BZ529, 1/OFFSET(Data_TR_USD!$B$467, AQ$88, 0, 1, $B$82)), NA()))</f>
        <v>#N/A</v>
      </c>
      <c r="AS758" s="466" t="e">
        <f t="array" aca="1" ref="AS758" ca="1">IF($B758=AS$85-1, AS$84, IF(AND($B758&gt;=AS$85, $B758&lt;=AS$86), AS$84*SUMPRODUCT(TRANSPOSE(AS$5:AS$81), Data_TR_USD!$B529:$BZ529, 1/OFFSET(Data_TR_USD!$B$467, AS$88, 0, 1, $B$82)), NA()))</f>
        <v>#N/A</v>
      </c>
      <c r="AU758" s="466" t="e">
        <f t="array" aca="1" ref="AU758" ca="1">IF($B758=AU$85-1, AU$84, IF(AND($B758&gt;=AU$85, $B758&lt;=AU$86), AU$84*SUMPRODUCT(TRANSPOSE(AU$5:AU$81), Data_TR_USD!$B529:$BZ529, 1/OFFSET(Data_TR_USD!$B$467, AU$88, 0, 1, $B$82)), NA()))</f>
        <v>#N/A</v>
      </c>
      <c r="AV758" s="466" t="e">
        <f t="array" aca="1" ref="AV758" ca="1">IF($B758=AV$85-1, AV$84, IF(AND($B758&gt;=AV$85, $B758&lt;=AV$86), AV$84*SUMPRODUCT(TRANSPOSE(AV$5:AV$81), Data_TR_USD!$B529:$BZ529, 1/OFFSET(Data_TR_USD!$B$467, AV$88, 0, 1, $B$82)), NA()))</f>
        <v>#N/A</v>
      </c>
      <c r="AW758" s="466" t="e">
        <f t="array" aca="1" ref="AW758" ca="1">IF($B758=AW$85-1, AW$84, IF(AND($B758&gt;=AW$85, $B758&lt;=AW$86), AW$84*SUMPRODUCT(TRANSPOSE(AW$5:AW$81), Data_TR_USD!$B529:$BZ529, 1/OFFSET(Data_TR_USD!$B$467, AW$88, 0, 1, $B$82)), NA()))</f>
        <v>#N/A</v>
      </c>
      <c r="AX758" s="466" t="e">
        <f t="array" aca="1" ref="AX758" ca="1">IF($B758=AX$85-1, AX$84, IF(AND($B758&gt;=AX$85, $B758&lt;=AX$86), AX$84*SUMPRODUCT(TRANSPOSE(AX$5:AX$81), Data_TR_USD!$B529:$BZ529, 1/OFFSET(Data_TR_USD!$B$467, AX$88, 0, 1, $B$82)), NA()))</f>
        <v>#N/A</v>
      </c>
      <c r="AY758" s="466" t="e">
        <f t="array" aca="1" ref="AY758" ca="1">IF($B758=AY$85-1, AY$84, IF(AND($B758&gt;=AY$85, $B758&lt;=AY$86), AY$84*SUMPRODUCT(TRANSPOSE(AY$5:AY$81), Data_TR_USD!$B529:$BZ529, 1/OFFSET(Data_TR_USD!$B$467, AY$88, 0, 1, $B$82)), NA()))</f>
        <v>#N/A</v>
      </c>
      <c r="AZ758" s="466" t="e">
        <f t="array" aca="1" ref="AZ758" ca="1">IF($B758=AZ$85-1, AZ$84, IF(AND($B758&gt;=AZ$85, $B758&lt;=AZ$86), AZ$84*SUMPRODUCT(TRANSPOSE(AZ$5:AZ$81), Data_TR_USD!$B529:$BZ529, 1/OFFSET(Data_TR_USD!$B$467, AZ$88, 0, 1, $B$82)), NA()))</f>
        <v>#N/A</v>
      </c>
      <c r="BA758" s="466" t="e">
        <f t="array" aca="1" ref="BA758" ca="1">IF($B758=BA$85-1, BA$84, IF(AND($B758&gt;=BA$85, $B758&lt;=BA$86), BA$84*SUMPRODUCT(TRANSPOSE(BA$5:BA$81), Data_TR_USD!$B529:$BZ529, 1/OFFSET(Data_TR_USD!$B$467, BA$88, 0, 1, $B$82)), NA()))</f>
        <v>#N/A</v>
      </c>
      <c r="BB758" s="466" t="e">
        <f t="array" aca="1" ref="BB758" ca="1">IF($B758=BB$85-1, BB$84, IF(AND($B758&gt;=BB$85, $B758&lt;=BB$86), BB$84*SUMPRODUCT(TRANSPOSE(BB$5:BB$81), Data_TR_USD!$B529:$BZ529, 1/OFFSET(Data_TR_USD!$B$467, BB$88, 0, 1, $B$82)), NA()))</f>
        <v>#N/A</v>
      </c>
      <c r="BC758" s="466" t="e">
        <f t="array" aca="1" ref="BC758" ca="1">IF($B758=BC$85-1, BC$84, IF(AND($B758&gt;=BC$85, $B758&lt;=BC$86), BC$84*SUMPRODUCT(TRANSPOSE(BC$5:BC$81), Data_TR_USD!$B529:$BZ529, 1/OFFSET(Data_TR_USD!$B$467, BC$88, 0, 1, $B$82)), NA()))</f>
        <v>#N/A</v>
      </c>
      <c r="BD758" s="466" t="e">
        <f t="array" aca="1" ref="BD758" ca="1">IF($B758=BD$85-1, BD$84, IF(AND($B758&gt;=BD$85, $B758&lt;=BD$86), BD$84*SUMPRODUCT(TRANSPOSE(BD$5:BD$81), Data_TR_USD!$B529:$BZ529, 1/OFFSET(Data_TR_USD!$B$467, BD$88, 0, 1, $B$82)), NA()))</f>
        <v>#N/A</v>
      </c>
      <c r="BE758" s="466" t="e">
        <f t="array" aca="1" ref="BE758" ca="1">IF($B758=BE$85-1, BE$84, IF(AND($B758&gt;=BE$85, $B758&lt;=BE$86), BE$84*SUMPRODUCT(TRANSPOSE(BE$5:BE$81), Data_TR_USD!$B529:$BZ529, 1/OFFSET(Data_TR_USD!$B$467, BE$88, 0, 1, $B$82)), NA()))</f>
        <v>#N/A</v>
      </c>
      <c r="BF758" s="466" t="e">
        <f t="array" aca="1" ref="BF758" ca="1">IF($B758=BF$85-1, BF$84, IF(AND($B758&gt;=BF$85, $B758&lt;=BF$86), BF$84*SUMPRODUCT(TRANSPOSE(BF$5:BF$81), Data_TR_USD!$B529:$BZ529, 1/OFFSET(Data_TR_USD!$B$467, BF$88, 0, 1, $B$82)), NA()))</f>
        <v>#N/A</v>
      </c>
      <c r="BG758" s="466" t="e">
        <f t="array" aca="1" ref="BG758" ca="1">IF($B758=BG$85-1, BG$84, IF(AND($B758&gt;=BG$85, $B758&lt;=BG$86), BG$84*SUMPRODUCT(TRANSPOSE(BG$5:BG$81), Data_TR_USD!$B529:$BZ529, 1/OFFSET(Data_TR_USD!$B$467, BG$88, 0, 1, $B$82)), NA()))</f>
        <v>#N/A</v>
      </c>
      <c r="BH758" s="466" t="e">
        <f t="array" aca="1" ref="BH758" ca="1">IF($B758=BH$85-1, BH$84, IF(AND($B758&gt;=BH$85, $B758&lt;=BH$86), BH$84*SUMPRODUCT(TRANSPOSE(BH$5:BH$81), Data_TR_USD!$B529:$BZ529, 1/OFFSET(Data_TR_USD!$B$467, BH$88, 0, 1, $B$82)), NA()))</f>
        <v>#N/A</v>
      </c>
      <c r="BI758" s="466" t="e">
        <f t="array" aca="1" ref="BI758" ca="1">IF($B758=BI$85-1, BI$84, IF(AND($B758&gt;=BI$85, $B758&lt;=BI$86), BI$84*SUMPRODUCT(TRANSPOSE(BI$5:BI$81), Data_TR_USD!$B529:$BZ529, 1/OFFSET(Data_TR_USD!$B$467, BI$88, 0, 1, $B$82)), NA()))</f>
        <v>#N/A</v>
      </c>
      <c r="BJ758" s="466" t="e">
        <f t="array" aca="1" ref="BJ758" ca="1">IF($B758=BJ$85-1, BJ$84, IF(AND($B758&gt;=BJ$85, $B758&lt;=BJ$86), BJ$84*SUMPRODUCT(TRANSPOSE(BJ$5:BJ$81), Data_TR_USD!$B529:$BZ529, 1/OFFSET(Data_TR_USD!$B$467, BJ$88, 0, 1, $B$82)), NA()))</f>
        <v>#N/A</v>
      </c>
      <c r="BK758" s="466" t="e">
        <f t="array" aca="1" ref="BK758" ca="1">IF($B758=BK$85-1, BK$84, IF(AND($B758&gt;=BK$85, $B758&lt;=BK$86), BK$84*SUMPRODUCT(TRANSPOSE(BK$5:BK$81), Data_TR_USD!$B529:$BZ529, 1/OFFSET(Data_TR_USD!$B$467, BK$88, 0, 1, $B$82)), NA()))</f>
        <v>#N/A</v>
      </c>
      <c r="BL758" s="466" t="e">
        <f t="array" aca="1" ref="BL758" ca="1">IF($B758=BL$85-1, BL$84, IF(AND($B758&gt;=BL$85, $B758&lt;=BL$86), BL$84*SUMPRODUCT(TRANSPOSE(BL$5:BL$81), Data_TR_USD!$B529:$BZ529, 1/OFFSET(Data_TR_USD!$B$467, BL$88, 0, 1, $B$82)), NA()))</f>
        <v>#N/A</v>
      </c>
      <c r="BM758" s="466" t="e">
        <f t="array" aca="1" ref="BM758" ca="1">IF($B758=BM$85-1, BM$84, IF(AND($B758&gt;=BM$85, $B758&lt;=BM$86), BM$84*SUMPRODUCT(TRANSPOSE(BM$5:BM$81), Data_TR_USD!$B529:$BZ529, 1/OFFSET(Data_TR_USD!$B$467, BM$88, 0, 1, $B$82)), NA()))</f>
        <v>#N/A</v>
      </c>
      <c r="BN758" s="466" t="e">
        <f t="array" aca="1" ref="BN758" ca="1">IF($B758=BN$85-1, BN$84, IF(AND($B758&gt;=BN$85, $B758&lt;=BN$86), BN$84*SUMPRODUCT(TRANSPOSE(BN$5:BN$81), Data_TR_USD!$B529:$BZ529, 1/OFFSET(Data_TR_USD!$B$467, BN$88, 0, 1, $B$82)), NA()))</f>
        <v>#N/A</v>
      </c>
      <c r="BO758" s="466" t="e">
        <f t="array" aca="1" ref="BO758" ca="1">IF($B758=BO$85-1, BO$84, IF(AND($B758&gt;=BO$85, $B758&lt;=BO$86), BO$84*SUMPRODUCT(TRANSPOSE(BO$5:BO$81), Data_TR_USD!$B529:$BZ529, 1/OFFSET(Data_TR_USD!$B$467, BO$88, 0, 1, $B$82)), NA()))</f>
        <v>#N/A</v>
      </c>
      <c r="BP758" s="466" t="e">
        <f t="array" aca="1" ref="BP758" ca="1">IF($B758=BP$85-1, BP$84, IF(AND($B758&gt;=BP$85, $B758&lt;=BP$86), BP$84*SUMPRODUCT(TRANSPOSE(BP$5:BP$81), Data_TR_USD!$B529:$BZ529, 1/OFFSET(Data_TR_USD!$B$467, BP$88, 0, 1, $B$82)), NA()))</f>
        <v>#N/A</v>
      </c>
      <c r="BQ758" s="466" t="e">
        <f t="array" aca="1" ref="BQ758" ca="1">IF($B758=BQ$85-1, BQ$84, IF(AND($B758&gt;=BQ$85, $B758&lt;=BQ$86), BQ$84*SUMPRODUCT(TRANSPOSE(BQ$5:BQ$81), Data_TR_USD!$B529:$BZ529, 1/OFFSET(Data_TR_USD!$B$467, BQ$88, 0, 1, $B$82)), NA()))</f>
        <v>#N/A</v>
      </c>
      <c r="BR758" s="466" t="e">
        <f t="array" aca="1" ref="BR758" ca="1">IF($B758=BR$85-1, BR$84, IF(AND($B758&gt;=BR$85, $B758&lt;=BR$86), BR$84*SUMPRODUCT(TRANSPOSE(BR$5:BR$81), Data_TR_USD!$B529:$BZ529, 1/OFFSET(Data_TR_USD!$B$467, BR$88, 0, 1, $B$82)), NA()))</f>
        <v>#N/A</v>
      </c>
      <c r="BS758" s="466" t="e">
        <f t="array" aca="1" ref="BS758" ca="1">IF($B758=BS$85-1, BS$84, IF(AND($B758&gt;=BS$85, $B758&lt;=BS$86), BS$84*SUMPRODUCT(TRANSPOSE(BS$5:BS$81), Data_TR_USD!$B529:$BZ529, 1/OFFSET(Data_TR_USD!$B$467, BS$88, 0, 1, $B$82)), NA()))</f>
        <v>#N/A</v>
      </c>
    </row>
    <row r="759" spans="2:71">
      <c r="B759" s="48">
        <f t="shared" si="1087"/>
        <v>1933</v>
      </c>
      <c r="E759" s="52"/>
      <c r="M759" s="466" t="e">
        <f t="array" aca="1" ref="M759" ca="1">IF($B759=M$85-1, M$84, IF(AND($B759&gt;=M$85, $B759&lt;=M$86), M$84*SUMPRODUCT(TRANSPOSE(M$5:M$81), Data_TR_USD!$B530:$BZ530, 1/OFFSET(Data_TR_USD!$B$467, M$88, 0, 1, $B$82)), NA()))</f>
        <v>#N/A</v>
      </c>
      <c r="N759" s="466" t="e">
        <f t="array" aca="1" ref="N759" ca="1">IF($B759=N$85-1, N$84, IF(AND($B759&gt;=N$85, $B759&lt;=N$86), N$84*SUMPRODUCT(TRANSPOSE(N$5:N$81), Data_TR_USD!$B530:$BZ530, 1/OFFSET(Data_TR_USD!$B$467, N$88, 0, 1, $B$82)), NA()))</f>
        <v>#N/A</v>
      </c>
      <c r="X759" s="466" t="e">
        <f t="array" aca="1" ref="X759" ca="1">IF($B759=X$85-1, X$84, IF(AND($B759&gt;=X$85, $B759&lt;=X$86), X$84*SUMPRODUCT(TRANSPOSE(X$5:X$81), Data_TR_USD!$B530:$BZ530, 1/OFFSET(Data_TR_USD!$B$467, X$88, 0, 1, $B$82)), NA()))</f>
        <v>#N/A</v>
      </c>
      <c r="Y759" s="466" t="e">
        <f t="array" aca="1" ref="Y759" ca="1">IF($B759=Y$85-1, Y$84, IF(AND($B759&gt;=Y$85, $B759&lt;=Y$86), Y$84*SUMPRODUCT(TRANSPOSE(Y$5:Y$81), Data_TR_USD!$B530:$BZ530, 1/OFFSET(Data_TR_USD!$B$467, Y$88, 0, 1, $B$82)), NA()))</f>
        <v>#N/A</v>
      </c>
      <c r="AA759" s="466" t="e">
        <f t="array" aca="1" ref="AA759" ca="1">IF($B759=AA$85-1, AA$84, IF(AND($B759&gt;=AA$85, $B759&lt;=AA$86), AA$84*SUMPRODUCT(TRANSPOSE(AA$5:AA$81), Data_TR_USD!$B530:$BZ530, 1/OFFSET(Data_TR_USD!$B$467, AA$88, 0, 1, $B$82)), NA()))</f>
        <v>#N/A</v>
      </c>
      <c r="AB759" s="466" t="e">
        <f t="array" aca="1" ref="AB759" ca="1">IF($B759=AB$85-1, AB$84, IF(AND($B759&gt;=AB$85, $B759&lt;=AB$86), AB$84*SUMPRODUCT(TRANSPOSE(AB$5:AB$81), Data_TR_USD!$B530:$BZ530, 1/OFFSET(Data_TR_USD!$B$467, AB$88, 0, 1, $B$82)), NA()))</f>
        <v>#N/A</v>
      </c>
      <c r="AC759" s="466" t="e">
        <f t="array" aca="1" ref="AC759" ca="1">IF($B759=AC$85-1, AC$84, IF(AND($B759&gt;=AC$85, $B759&lt;=AC$86), AC$84*SUMPRODUCT(TRANSPOSE(AC$5:AC$81), Data_TR_USD!$B530:$BZ530, 1/OFFSET(Data_TR_USD!$B$467, AC$88, 0, 1, $B$82)), NA()))</f>
        <v>#N/A</v>
      </c>
      <c r="AD759" s="466" t="e">
        <f t="array" aca="1" ref="AD759" ca="1">IF($B759=AD$85-1, AD$84, IF(AND($B759&gt;=AD$85, $B759&lt;=AD$86), AD$84*SUMPRODUCT(TRANSPOSE(AD$5:AD$81), Data_TR_USD!$B530:$BZ530, 1/OFFSET(Data_TR_USD!$B$467, AD$88, 0, 1, $B$82)), NA()))</f>
        <v>#N/A</v>
      </c>
      <c r="AE759" s="466" t="e">
        <f t="array" aca="1" ref="AE759" ca="1">IF($B759=AE$85-1, AE$84, IF(AND($B759&gt;=AE$85, $B759&lt;=AE$86), AE$84*SUMPRODUCT(TRANSPOSE(AE$5:AE$81), Data_TR_USD!$B530:$BZ530, 1/OFFSET(Data_TR_USD!$B$467, AE$88, 0, 1, $B$82)), NA()))</f>
        <v>#N/A</v>
      </c>
      <c r="AG759" s="466" t="e">
        <f t="array" aca="1" ref="AG759" ca="1">IF($B759=AG$85-1, AG$84, IF(AND($B759&gt;=AG$85, $B759&lt;=AG$86), AG$84*SUMPRODUCT(TRANSPOSE(AG$5:AG$81), Data_TR_USD!$B530:$BZ530, 1/OFFSET(Data_TR_USD!$B$467, AG$88, 0, 1, $B$82)), NA()))</f>
        <v>#N/A</v>
      </c>
      <c r="AM759" s="466" t="e">
        <f t="array" aca="1" ref="AM759" ca="1">IF($B759=AM$85-1, AM$84, IF(AND($B759&gt;=AM$85, $B759&lt;=AM$86), AM$84*SUMPRODUCT(TRANSPOSE(AM$5:AM$81), Data_TR_USD!$B530:$BZ530, 1/OFFSET(Data_TR_USD!$B$467, AM$88, 0, 1, $B$82)), NA()))</f>
        <v>#N/A</v>
      </c>
      <c r="AN759" s="466" t="e">
        <f t="array" aca="1" ref="AN759" ca="1">IF($B759=AN$85-1, AN$84, IF(AND($B759&gt;=AN$85, $B759&lt;=AN$86), AN$84*SUMPRODUCT(TRANSPOSE(AN$5:AN$81), Data_TR_USD!$B530:$BZ530, 1/OFFSET(Data_TR_USD!$B$467, AN$88, 0, 1, $B$82)), NA()))</f>
        <v>#N/A</v>
      </c>
      <c r="AO759" s="466" t="e">
        <f t="array" aca="1" ref="AO759" ca="1">IF($B759=AO$85-1, AO$84, IF(AND($B759&gt;=AO$85, $B759&lt;=AO$86), AO$84*SUMPRODUCT(TRANSPOSE(AO$5:AO$81), Data_TR_USD!$B530:$BZ530, 1/OFFSET(Data_TR_USD!$B$467, AO$88, 0, 1, $B$82)), NA()))</f>
        <v>#N/A</v>
      </c>
      <c r="AP759" s="466" t="e">
        <f t="array" aca="1" ref="AP759" ca="1">IF($B759=AP$85-1, AP$84, IF(AND($B759&gt;=AP$85, $B759&lt;=AP$86), AP$84*SUMPRODUCT(TRANSPOSE(AP$5:AP$81), Data_TR_USD!$B530:$BZ530, 1/OFFSET(Data_TR_USD!$B$467, AP$88, 0, 1, $B$82)), NA()))</f>
        <v>#N/A</v>
      </c>
      <c r="AQ759" s="466" t="e">
        <f t="array" aca="1" ref="AQ759" ca="1">IF($B759=AQ$85-1, AQ$84, IF(AND($B759&gt;=AQ$85, $B759&lt;=AQ$86), AQ$84*SUMPRODUCT(TRANSPOSE(AQ$5:AQ$81), Data_TR_USD!$B530:$BZ530, 1/OFFSET(Data_TR_USD!$B$467, AQ$88, 0, 1, $B$82)), NA()))</f>
        <v>#N/A</v>
      </c>
      <c r="AS759" s="466" t="e">
        <f t="array" aca="1" ref="AS759" ca="1">IF($B759=AS$85-1, AS$84, IF(AND($B759&gt;=AS$85, $B759&lt;=AS$86), AS$84*SUMPRODUCT(TRANSPOSE(AS$5:AS$81), Data_TR_USD!$B530:$BZ530, 1/OFFSET(Data_TR_USD!$B$467, AS$88, 0, 1, $B$82)), NA()))</f>
        <v>#N/A</v>
      </c>
      <c r="AU759" s="466" t="e">
        <f t="array" aca="1" ref="AU759" ca="1">IF($B759=AU$85-1, AU$84, IF(AND($B759&gt;=AU$85, $B759&lt;=AU$86), AU$84*SUMPRODUCT(TRANSPOSE(AU$5:AU$81), Data_TR_USD!$B530:$BZ530, 1/OFFSET(Data_TR_USD!$B$467, AU$88, 0, 1, $B$82)), NA()))</f>
        <v>#N/A</v>
      </c>
      <c r="AV759" s="466" t="e">
        <f t="array" aca="1" ref="AV759" ca="1">IF($B759=AV$85-1, AV$84, IF(AND($B759&gt;=AV$85, $B759&lt;=AV$86), AV$84*SUMPRODUCT(TRANSPOSE(AV$5:AV$81), Data_TR_USD!$B530:$BZ530, 1/OFFSET(Data_TR_USD!$B$467, AV$88, 0, 1, $B$82)), NA()))</f>
        <v>#N/A</v>
      </c>
      <c r="AW759" s="466" t="e">
        <f t="array" aca="1" ref="AW759" ca="1">IF($B759=AW$85-1, AW$84, IF(AND($B759&gt;=AW$85, $B759&lt;=AW$86), AW$84*SUMPRODUCT(TRANSPOSE(AW$5:AW$81), Data_TR_USD!$B530:$BZ530, 1/OFFSET(Data_TR_USD!$B$467, AW$88, 0, 1, $B$82)), NA()))</f>
        <v>#N/A</v>
      </c>
      <c r="AX759" s="466" t="e">
        <f t="array" aca="1" ref="AX759" ca="1">IF($B759=AX$85-1, AX$84, IF(AND($B759&gt;=AX$85, $B759&lt;=AX$86), AX$84*SUMPRODUCT(TRANSPOSE(AX$5:AX$81), Data_TR_USD!$B530:$BZ530, 1/OFFSET(Data_TR_USD!$B$467, AX$88, 0, 1, $B$82)), NA()))</f>
        <v>#N/A</v>
      </c>
      <c r="AY759" s="466" t="e">
        <f t="array" aca="1" ref="AY759" ca="1">IF($B759=AY$85-1, AY$84, IF(AND($B759&gt;=AY$85, $B759&lt;=AY$86), AY$84*SUMPRODUCT(TRANSPOSE(AY$5:AY$81), Data_TR_USD!$B530:$BZ530, 1/OFFSET(Data_TR_USD!$B$467, AY$88, 0, 1, $B$82)), NA()))</f>
        <v>#N/A</v>
      </c>
      <c r="AZ759" s="466" t="e">
        <f t="array" aca="1" ref="AZ759" ca="1">IF($B759=AZ$85-1, AZ$84, IF(AND($B759&gt;=AZ$85, $B759&lt;=AZ$86), AZ$84*SUMPRODUCT(TRANSPOSE(AZ$5:AZ$81), Data_TR_USD!$B530:$BZ530, 1/OFFSET(Data_TR_USD!$B$467, AZ$88, 0, 1, $B$82)), NA()))</f>
        <v>#N/A</v>
      </c>
      <c r="BA759" s="466" t="e">
        <f t="array" aca="1" ref="BA759" ca="1">IF($B759=BA$85-1, BA$84, IF(AND($B759&gt;=BA$85, $B759&lt;=BA$86), BA$84*SUMPRODUCT(TRANSPOSE(BA$5:BA$81), Data_TR_USD!$B530:$BZ530, 1/OFFSET(Data_TR_USD!$B$467, BA$88, 0, 1, $B$82)), NA()))</f>
        <v>#N/A</v>
      </c>
      <c r="BB759" s="466" t="e">
        <f t="array" aca="1" ref="BB759" ca="1">IF($B759=BB$85-1, BB$84, IF(AND($B759&gt;=BB$85, $B759&lt;=BB$86), BB$84*SUMPRODUCT(TRANSPOSE(BB$5:BB$81), Data_TR_USD!$B530:$BZ530, 1/OFFSET(Data_TR_USD!$B$467, BB$88, 0, 1, $B$82)), NA()))</f>
        <v>#N/A</v>
      </c>
      <c r="BC759" s="466" t="e">
        <f t="array" aca="1" ref="BC759" ca="1">IF($B759=BC$85-1, BC$84, IF(AND($B759&gt;=BC$85, $B759&lt;=BC$86), BC$84*SUMPRODUCT(TRANSPOSE(BC$5:BC$81), Data_TR_USD!$B530:$BZ530, 1/OFFSET(Data_TR_USD!$B$467, BC$88, 0, 1, $B$82)), NA()))</f>
        <v>#N/A</v>
      </c>
      <c r="BD759" s="466" t="e">
        <f t="array" aca="1" ref="BD759" ca="1">IF($B759=BD$85-1, BD$84, IF(AND($B759&gt;=BD$85, $B759&lt;=BD$86), BD$84*SUMPRODUCT(TRANSPOSE(BD$5:BD$81), Data_TR_USD!$B530:$BZ530, 1/OFFSET(Data_TR_USD!$B$467, BD$88, 0, 1, $B$82)), NA()))</f>
        <v>#N/A</v>
      </c>
      <c r="BE759" s="466" t="e">
        <f t="array" aca="1" ref="BE759" ca="1">IF($B759=BE$85-1, BE$84, IF(AND($B759&gt;=BE$85, $B759&lt;=BE$86), BE$84*SUMPRODUCT(TRANSPOSE(BE$5:BE$81), Data_TR_USD!$B530:$BZ530, 1/OFFSET(Data_TR_USD!$B$467, BE$88, 0, 1, $B$82)), NA()))</f>
        <v>#N/A</v>
      </c>
      <c r="BF759" s="466" t="e">
        <f t="array" aca="1" ref="BF759" ca="1">IF($B759=BF$85-1, BF$84, IF(AND($B759&gt;=BF$85, $B759&lt;=BF$86), BF$84*SUMPRODUCT(TRANSPOSE(BF$5:BF$81), Data_TR_USD!$B530:$BZ530, 1/OFFSET(Data_TR_USD!$B$467, BF$88, 0, 1, $B$82)), NA()))</f>
        <v>#N/A</v>
      </c>
      <c r="BG759" s="466" t="e">
        <f t="array" aca="1" ref="BG759" ca="1">IF($B759=BG$85-1, BG$84, IF(AND($B759&gt;=BG$85, $B759&lt;=BG$86), BG$84*SUMPRODUCT(TRANSPOSE(BG$5:BG$81), Data_TR_USD!$B530:$BZ530, 1/OFFSET(Data_TR_USD!$B$467, BG$88, 0, 1, $B$82)), NA()))</f>
        <v>#N/A</v>
      </c>
      <c r="BH759" s="466" t="e">
        <f t="array" aca="1" ref="BH759" ca="1">IF($B759=BH$85-1, BH$84, IF(AND($B759&gt;=BH$85, $B759&lt;=BH$86), BH$84*SUMPRODUCT(TRANSPOSE(BH$5:BH$81), Data_TR_USD!$B530:$BZ530, 1/OFFSET(Data_TR_USD!$B$467, BH$88, 0, 1, $B$82)), NA()))</f>
        <v>#N/A</v>
      </c>
      <c r="BI759" s="466" t="e">
        <f t="array" aca="1" ref="BI759" ca="1">IF($B759=BI$85-1, BI$84, IF(AND($B759&gt;=BI$85, $B759&lt;=BI$86), BI$84*SUMPRODUCT(TRANSPOSE(BI$5:BI$81), Data_TR_USD!$B530:$BZ530, 1/OFFSET(Data_TR_USD!$B$467, BI$88, 0, 1, $B$82)), NA()))</f>
        <v>#N/A</v>
      </c>
      <c r="BJ759" s="466" t="e">
        <f t="array" aca="1" ref="BJ759" ca="1">IF($B759=BJ$85-1, BJ$84, IF(AND($B759&gt;=BJ$85, $B759&lt;=BJ$86), BJ$84*SUMPRODUCT(TRANSPOSE(BJ$5:BJ$81), Data_TR_USD!$B530:$BZ530, 1/OFFSET(Data_TR_USD!$B$467, BJ$88, 0, 1, $B$82)), NA()))</f>
        <v>#N/A</v>
      </c>
      <c r="BK759" s="466" t="e">
        <f t="array" aca="1" ref="BK759" ca="1">IF($B759=BK$85-1, BK$84, IF(AND($B759&gt;=BK$85, $B759&lt;=BK$86), BK$84*SUMPRODUCT(TRANSPOSE(BK$5:BK$81), Data_TR_USD!$B530:$BZ530, 1/OFFSET(Data_TR_USD!$B$467, BK$88, 0, 1, $B$82)), NA()))</f>
        <v>#N/A</v>
      </c>
      <c r="BL759" s="466" t="e">
        <f t="array" aca="1" ref="BL759" ca="1">IF($B759=BL$85-1, BL$84, IF(AND($B759&gt;=BL$85, $B759&lt;=BL$86), BL$84*SUMPRODUCT(TRANSPOSE(BL$5:BL$81), Data_TR_USD!$B530:$BZ530, 1/OFFSET(Data_TR_USD!$B$467, BL$88, 0, 1, $B$82)), NA()))</f>
        <v>#N/A</v>
      </c>
      <c r="BM759" s="466" t="e">
        <f t="array" aca="1" ref="BM759" ca="1">IF($B759=BM$85-1, BM$84, IF(AND($B759&gt;=BM$85, $B759&lt;=BM$86), BM$84*SUMPRODUCT(TRANSPOSE(BM$5:BM$81), Data_TR_USD!$B530:$BZ530, 1/OFFSET(Data_TR_USD!$B$467, BM$88, 0, 1, $B$82)), NA()))</f>
        <v>#N/A</v>
      </c>
      <c r="BN759" s="466" t="e">
        <f t="array" aca="1" ref="BN759" ca="1">IF($B759=BN$85-1, BN$84, IF(AND($B759&gt;=BN$85, $B759&lt;=BN$86), BN$84*SUMPRODUCT(TRANSPOSE(BN$5:BN$81), Data_TR_USD!$B530:$BZ530, 1/OFFSET(Data_TR_USD!$B$467, BN$88, 0, 1, $B$82)), NA()))</f>
        <v>#N/A</v>
      </c>
      <c r="BO759" s="466" t="e">
        <f t="array" aca="1" ref="BO759" ca="1">IF($B759=BO$85-1, BO$84, IF(AND($B759&gt;=BO$85, $B759&lt;=BO$86), BO$84*SUMPRODUCT(TRANSPOSE(BO$5:BO$81), Data_TR_USD!$B530:$BZ530, 1/OFFSET(Data_TR_USD!$B$467, BO$88, 0, 1, $B$82)), NA()))</f>
        <v>#N/A</v>
      </c>
      <c r="BP759" s="466" t="e">
        <f t="array" aca="1" ref="BP759" ca="1">IF($B759=BP$85-1, BP$84, IF(AND($B759&gt;=BP$85, $B759&lt;=BP$86), BP$84*SUMPRODUCT(TRANSPOSE(BP$5:BP$81), Data_TR_USD!$B530:$BZ530, 1/OFFSET(Data_TR_USD!$B$467, BP$88, 0, 1, $B$82)), NA()))</f>
        <v>#N/A</v>
      </c>
      <c r="BQ759" s="466" t="e">
        <f t="array" aca="1" ref="BQ759" ca="1">IF($B759=BQ$85-1, BQ$84, IF(AND($B759&gt;=BQ$85, $B759&lt;=BQ$86), BQ$84*SUMPRODUCT(TRANSPOSE(BQ$5:BQ$81), Data_TR_USD!$B530:$BZ530, 1/OFFSET(Data_TR_USD!$B$467, BQ$88, 0, 1, $B$82)), NA()))</f>
        <v>#N/A</v>
      </c>
      <c r="BR759" s="466" t="e">
        <f t="array" aca="1" ref="BR759" ca="1">IF($B759=BR$85-1, BR$84, IF(AND($B759&gt;=BR$85, $B759&lt;=BR$86), BR$84*SUMPRODUCT(TRANSPOSE(BR$5:BR$81), Data_TR_USD!$B530:$BZ530, 1/OFFSET(Data_TR_USD!$B$467, BR$88, 0, 1, $B$82)), NA()))</f>
        <v>#N/A</v>
      </c>
      <c r="BS759" s="466" t="e">
        <f t="array" aca="1" ref="BS759" ca="1">IF($B759=BS$85-1, BS$84, IF(AND($B759&gt;=BS$85, $B759&lt;=BS$86), BS$84*SUMPRODUCT(TRANSPOSE(BS$5:BS$81), Data_TR_USD!$B530:$BZ530, 1/OFFSET(Data_TR_USD!$B$467, BS$88, 0, 1, $B$82)), NA()))</f>
        <v>#N/A</v>
      </c>
    </row>
    <row r="760" spans="2:71">
      <c r="B760" s="48">
        <f t="shared" si="1087"/>
        <v>1934</v>
      </c>
      <c r="E760" s="52"/>
      <c r="M760" s="466" t="e">
        <f t="array" aca="1" ref="M760" ca="1">IF($B760=M$85-1, M$84, IF(AND($B760&gt;=M$85, $B760&lt;=M$86), M$84*SUMPRODUCT(TRANSPOSE(M$5:M$81), Data_TR_USD!$B531:$BZ531, 1/OFFSET(Data_TR_USD!$B$467, M$88, 0, 1, $B$82)), NA()))</f>
        <v>#N/A</v>
      </c>
      <c r="N760" s="466" t="e">
        <f t="array" aca="1" ref="N760" ca="1">IF($B760=N$85-1, N$84, IF(AND($B760&gt;=N$85, $B760&lt;=N$86), N$84*SUMPRODUCT(TRANSPOSE(N$5:N$81), Data_TR_USD!$B531:$BZ531, 1/OFFSET(Data_TR_USD!$B$467, N$88, 0, 1, $B$82)), NA()))</f>
        <v>#N/A</v>
      </c>
      <c r="X760" s="466" t="e">
        <f t="array" aca="1" ref="X760" ca="1">IF($B760=X$85-1, X$84, IF(AND($B760&gt;=X$85, $B760&lt;=X$86), X$84*SUMPRODUCT(TRANSPOSE(X$5:X$81), Data_TR_USD!$B531:$BZ531, 1/OFFSET(Data_TR_USD!$B$467, X$88, 0, 1, $B$82)), NA()))</f>
        <v>#N/A</v>
      </c>
      <c r="Y760" s="466" t="e">
        <f t="array" aca="1" ref="Y760" ca="1">IF($B760=Y$85-1, Y$84, IF(AND($B760&gt;=Y$85, $B760&lt;=Y$86), Y$84*SUMPRODUCT(TRANSPOSE(Y$5:Y$81), Data_TR_USD!$B531:$BZ531, 1/OFFSET(Data_TR_USD!$B$467, Y$88, 0, 1, $B$82)), NA()))</f>
        <v>#N/A</v>
      </c>
      <c r="AA760" s="466" t="e">
        <f t="array" aca="1" ref="AA760" ca="1">IF($B760=AA$85-1, AA$84, IF(AND($B760&gt;=AA$85, $B760&lt;=AA$86), AA$84*SUMPRODUCT(TRANSPOSE(AA$5:AA$81), Data_TR_USD!$B531:$BZ531, 1/OFFSET(Data_TR_USD!$B$467, AA$88, 0, 1, $B$82)), NA()))</f>
        <v>#N/A</v>
      </c>
      <c r="AB760" s="466" t="e">
        <f t="array" aca="1" ref="AB760" ca="1">IF($B760=AB$85-1, AB$84, IF(AND($B760&gt;=AB$85, $B760&lt;=AB$86), AB$84*SUMPRODUCT(TRANSPOSE(AB$5:AB$81), Data_TR_USD!$B531:$BZ531, 1/OFFSET(Data_TR_USD!$B$467, AB$88, 0, 1, $B$82)), NA()))</f>
        <v>#N/A</v>
      </c>
      <c r="AC760" s="466" t="e">
        <f t="array" aca="1" ref="AC760" ca="1">IF($B760=AC$85-1, AC$84, IF(AND($B760&gt;=AC$85, $B760&lt;=AC$86), AC$84*SUMPRODUCT(TRANSPOSE(AC$5:AC$81), Data_TR_USD!$B531:$BZ531, 1/OFFSET(Data_TR_USD!$B$467, AC$88, 0, 1, $B$82)), NA()))</f>
        <v>#N/A</v>
      </c>
      <c r="AD760" s="466" t="e">
        <f t="array" aca="1" ref="AD760" ca="1">IF($B760=AD$85-1, AD$84, IF(AND($B760&gt;=AD$85, $B760&lt;=AD$86), AD$84*SUMPRODUCT(TRANSPOSE(AD$5:AD$81), Data_TR_USD!$B531:$BZ531, 1/OFFSET(Data_TR_USD!$B$467, AD$88, 0, 1, $B$82)), NA()))</f>
        <v>#N/A</v>
      </c>
      <c r="AE760" s="466" t="e">
        <f t="array" aca="1" ref="AE760" ca="1">IF($B760=AE$85-1, AE$84, IF(AND($B760&gt;=AE$85, $B760&lt;=AE$86), AE$84*SUMPRODUCT(TRANSPOSE(AE$5:AE$81), Data_TR_USD!$B531:$BZ531, 1/OFFSET(Data_TR_USD!$B$467, AE$88, 0, 1, $B$82)), NA()))</f>
        <v>#N/A</v>
      </c>
      <c r="AG760" s="466" t="e">
        <f t="array" aca="1" ref="AG760" ca="1">IF($B760=AG$85-1, AG$84, IF(AND($B760&gt;=AG$85, $B760&lt;=AG$86), AG$84*SUMPRODUCT(TRANSPOSE(AG$5:AG$81), Data_TR_USD!$B531:$BZ531, 1/OFFSET(Data_TR_USD!$B$467, AG$88, 0, 1, $B$82)), NA()))</f>
        <v>#N/A</v>
      </c>
      <c r="AM760" s="466" t="e">
        <f t="array" aca="1" ref="AM760" ca="1">IF($B760=AM$85-1, AM$84, IF(AND($B760&gt;=AM$85, $B760&lt;=AM$86), AM$84*SUMPRODUCT(TRANSPOSE(AM$5:AM$81), Data_TR_USD!$B531:$BZ531, 1/OFFSET(Data_TR_USD!$B$467, AM$88, 0, 1, $B$82)), NA()))</f>
        <v>#N/A</v>
      </c>
      <c r="AN760" s="466" t="e">
        <f t="array" aca="1" ref="AN760" ca="1">IF($B760=AN$85-1, AN$84, IF(AND($B760&gt;=AN$85, $B760&lt;=AN$86), AN$84*SUMPRODUCT(TRANSPOSE(AN$5:AN$81), Data_TR_USD!$B531:$BZ531, 1/OFFSET(Data_TR_USD!$B$467, AN$88, 0, 1, $B$82)), NA()))</f>
        <v>#N/A</v>
      </c>
      <c r="AO760" s="466" t="e">
        <f t="array" aca="1" ref="AO760" ca="1">IF($B760=AO$85-1, AO$84, IF(AND($B760&gt;=AO$85, $B760&lt;=AO$86), AO$84*SUMPRODUCT(TRANSPOSE(AO$5:AO$81), Data_TR_USD!$B531:$BZ531, 1/OFFSET(Data_TR_USD!$B$467, AO$88, 0, 1, $B$82)), NA()))</f>
        <v>#N/A</v>
      </c>
      <c r="AP760" s="466" t="e">
        <f t="array" aca="1" ref="AP760" ca="1">IF($B760=AP$85-1, AP$84, IF(AND($B760&gt;=AP$85, $B760&lt;=AP$86), AP$84*SUMPRODUCT(TRANSPOSE(AP$5:AP$81), Data_TR_USD!$B531:$BZ531, 1/OFFSET(Data_TR_USD!$B$467, AP$88, 0, 1, $B$82)), NA()))</f>
        <v>#N/A</v>
      </c>
      <c r="AQ760" s="466" t="e">
        <f t="array" aca="1" ref="AQ760" ca="1">IF($B760=AQ$85-1, AQ$84, IF(AND($B760&gt;=AQ$85, $B760&lt;=AQ$86), AQ$84*SUMPRODUCT(TRANSPOSE(AQ$5:AQ$81), Data_TR_USD!$B531:$BZ531, 1/OFFSET(Data_TR_USD!$B$467, AQ$88, 0, 1, $B$82)), NA()))</f>
        <v>#N/A</v>
      </c>
      <c r="AS760" s="466" t="e">
        <f t="array" aca="1" ref="AS760" ca="1">IF($B760=AS$85-1, AS$84, IF(AND($B760&gt;=AS$85, $B760&lt;=AS$86), AS$84*SUMPRODUCT(TRANSPOSE(AS$5:AS$81), Data_TR_USD!$B531:$BZ531, 1/OFFSET(Data_TR_USD!$B$467, AS$88, 0, 1, $B$82)), NA()))</f>
        <v>#N/A</v>
      </c>
      <c r="AU760" s="466" t="e">
        <f t="array" aca="1" ref="AU760" ca="1">IF($B760=AU$85-1, AU$84, IF(AND($B760&gt;=AU$85, $B760&lt;=AU$86), AU$84*SUMPRODUCT(TRANSPOSE(AU$5:AU$81), Data_TR_USD!$B531:$BZ531, 1/OFFSET(Data_TR_USD!$B$467, AU$88, 0, 1, $B$82)), NA()))</f>
        <v>#N/A</v>
      </c>
      <c r="AV760" s="466" t="e">
        <f t="array" aca="1" ref="AV760" ca="1">IF($B760=AV$85-1, AV$84, IF(AND($B760&gt;=AV$85, $B760&lt;=AV$86), AV$84*SUMPRODUCT(TRANSPOSE(AV$5:AV$81), Data_TR_USD!$B531:$BZ531, 1/OFFSET(Data_TR_USD!$B$467, AV$88, 0, 1, $B$82)), NA()))</f>
        <v>#N/A</v>
      </c>
      <c r="AW760" s="466" t="e">
        <f t="array" aca="1" ref="AW760" ca="1">IF($B760=AW$85-1, AW$84, IF(AND($B760&gt;=AW$85, $B760&lt;=AW$86), AW$84*SUMPRODUCT(TRANSPOSE(AW$5:AW$81), Data_TR_USD!$B531:$BZ531, 1/OFFSET(Data_TR_USD!$B$467, AW$88, 0, 1, $B$82)), NA()))</f>
        <v>#N/A</v>
      </c>
      <c r="AX760" s="466" t="e">
        <f t="array" aca="1" ref="AX760" ca="1">IF($B760=AX$85-1, AX$84, IF(AND($B760&gt;=AX$85, $B760&lt;=AX$86), AX$84*SUMPRODUCT(TRANSPOSE(AX$5:AX$81), Data_TR_USD!$B531:$BZ531, 1/OFFSET(Data_TR_USD!$B$467, AX$88, 0, 1, $B$82)), NA()))</f>
        <v>#N/A</v>
      </c>
      <c r="AY760" s="466" t="e">
        <f t="array" aca="1" ref="AY760" ca="1">IF($B760=AY$85-1, AY$84, IF(AND($B760&gt;=AY$85, $B760&lt;=AY$86), AY$84*SUMPRODUCT(TRANSPOSE(AY$5:AY$81), Data_TR_USD!$B531:$BZ531, 1/OFFSET(Data_TR_USD!$B$467, AY$88, 0, 1, $B$82)), NA()))</f>
        <v>#N/A</v>
      </c>
      <c r="AZ760" s="466" t="e">
        <f t="array" aca="1" ref="AZ760" ca="1">IF($B760=AZ$85-1, AZ$84, IF(AND($B760&gt;=AZ$85, $B760&lt;=AZ$86), AZ$84*SUMPRODUCT(TRANSPOSE(AZ$5:AZ$81), Data_TR_USD!$B531:$BZ531, 1/OFFSET(Data_TR_USD!$B$467, AZ$88, 0, 1, $B$82)), NA()))</f>
        <v>#N/A</v>
      </c>
      <c r="BA760" s="466" t="e">
        <f t="array" aca="1" ref="BA760" ca="1">IF($B760=BA$85-1, BA$84, IF(AND($B760&gt;=BA$85, $B760&lt;=BA$86), BA$84*SUMPRODUCT(TRANSPOSE(BA$5:BA$81), Data_TR_USD!$B531:$BZ531, 1/OFFSET(Data_TR_USD!$B$467, BA$88, 0, 1, $B$82)), NA()))</f>
        <v>#N/A</v>
      </c>
      <c r="BB760" s="466" t="e">
        <f t="array" aca="1" ref="BB760" ca="1">IF($B760=BB$85-1, BB$84, IF(AND($B760&gt;=BB$85, $B760&lt;=BB$86), BB$84*SUMPRODUCT(TRANSPOSE(BB$5:BB$81), Data_TR_USD!$B531:$BZ531, 1/OFFSET(Data_TR_USD!$B$467, BB$88, 0, 1, $B$82)), NA()))</f>
        <v>#N/A</v>
      </c>
      <c r="BC760" s="466" t="e">
        <f t="array" aca="1" ref="BC760" ca="1">IF($B760=BC$85-1, BC$84, IF(AND($B760&gt;=BC$85, $B760&lt;=BC$86), BC$84*SUMPRODUCT(TRANSPOSE(BC$5:BC$81), Data_TR_USD!$B531:$BZ531, 1/OFFSET(Data_TR_USD!$B$467, BC$88, 0, 1, $B$82)), NA()))</f>
        <v>#N/A</v>
      </c>
      <c r="BD760" s="466" t="e">
        <f t="array" aca="1" ref="BD760" ca="1">IF($B760=BD$85-1, BD$84, IF(AND($B760&gt;=BD$85, $B760&lt;=BD$86), BD$84*SUMPRODUCT(TRANSPOSE(BD$5:BD$81), Data_TR_USD!$B531:$BZ531, 1/OFFSET(Data_TR_USD!$B$467, BD$88, 0, 1, $B$82)), NA()))</f>
        <v>#N/A</v>
      </c>
      <c r="BE760" s="466" t="e">
        <f t="array" aca="1" ref="BE760" ca="1">IF($B760=BE$85-1, BE$84, IF(AND($B760&gt;=BE$85, $B760&lt;=BE$86), BE$84*SUMPRODUCT(TRANSPOSE(BE$5:BE$81), Data_TR_USD!$B531:$BZ531, 1/OFFSET(Data_TR_USD!$B$467, BE$88, 0, 1, $B$82)), NA()))</f>
        <v>#N/A</v>
      </c>
      <c r="BF760" s="466" t="e">
        <f t="array" aca="1" ref="BF760" ca="1">IF($B760=BF$85-1, BF$84, IF(AND($B760&gt;=BF$85, $B760&lt;=BF$86), BF$84*SUMPRODUCT(TRANSPOSE(BF$5:BF$81), Data_TR_USD!$B531:$BZ531, 1/OFFSET(Data_TR_USD!$B$467, BF$88, 0, 1, $B$82)), NA()))</f>
        <v>#N/A</v>
      </c>
      <c r="BG760" s="466" t="e">
        <f t="array" aca="1" ref="BG760" ca="1">IF($B760=BG$85-1, BG$84, IF(AND($B760&gt;=BG$85, $B760&lt;=BG$86), BG$84*SUMPRODUCT(TRANSPOSE(BG$5:BG$81), Data_TR_USD!$B531:$BZ531, 1/OFFSET(Data_TR_USD!$B$467, BG$88, 0, 1, $B$82)), NA()))</f>
        <v>#N/A</v>
      </c>
      <c r="BH760" s="466" t="e">
        <f t="array" aca="1" ref="BH760" ca="1">IF($B760=BH$85-1, BH$84, IF(AND($B760&gt;=BH$85, $B760&lt;=BH$86), BH$84*SUMPRODUCT(TRANSPOSE(BH$5:BH$81), Data_TR_USD!$B531:$BZ531, 1/OFFSET(Data_TR_USD!$B$467, BH$88, 0, 1, $B$82)), NA()))</f>
        <v>#N/A</v>
      </c>
      <c r="BI760" s="466" t="e">
        <f t="array" aca="1" ref="BI760" ca="1">IF($B760=BI$85-1, BI$84, IF(AND($B760&gt;=BI$85, $B760&lt;=BI$86), BI$84*SUMPRODUCT(TRANSPOSE(BI$5:BI$81), Data_TR_USD!$B531:$BZ531, 1/OFFSET(Data_TR_USD!$B$467, BI$88, 0, 1, $B$82)), NA()))</f>
        <v>#N/A</v>
      </c>
      <c r="BJ760" s="466" t="e">
        <f t="array" aca="1" ref="BJ760" ca="1">IF($B760=BJ$85-1, BJ$84, IF(AND($B760&gt;=BJ$85, $B760&lt;=BJ$86), BJ$84*SUMPRODUCT(TRANSPOSE(BJ$5:BJ$81), Data_TR_USD!$B531:$BZ531, 1/OFFSET(Data_TR_USD!$B$467, BJ$88, 0, 1, $B$82)), NA()))</f>
        <v>#N/A</v>
      </c>
      <c r="BK760" s="466" t="e">
        <f t="array" aca="1" ref="BK760" ca="1">IF($B760=BK$85-1, BK$84, IF(AND($B760&gt;=BK$85, $B760&lt;=BK$86), BK$84*SUMPRODUCT(TRANSPOSE(BK$5:BK$81), Data_TR_USD!$B531:$BZ531, 1/OFFSET(Data_TR_USD!$B$467, BK$88, 0, 1, $B$82)), NA()))</f>
        <v>#N/A</v>
      </c>
      <c r="BL760" s="466" t="e">
        <f t="array" aca="1" ref="BL760" ca="1">IF($B760=BL$85-1, BL$84, IF(AND($B760&gt;=BL$85, $B760&lt;=BL$86), BL$84*SUMPRODUCT(TRANSPOSE(BL$5:BL$81), Data_TR_USD!$B531:$BZ531, 1/OFFSET(Data_TR_USD!$B$467, BL$88, 0, 1, $B$82)), NA()))</f>
        <v>#N/A</v>
      </c>
      <c r="BM760" s="466" t="e">
        <f t="array" aca="1" ref="BM760" ca="1">IF($B760=BM$85-1, BM$84, IF(AND($B760&gt;=BM$85, $B760&lt;=BM$86), BM$84*SUMPRODUCT(TRANSPOSE(BM$5:BM$81), Data_TR_USD!$B531:$BZ531, 1/OFFSET(Data_TR_USD!$B$467, BM$88, 0, 1, $B$82)), NA()))</f>
        <v>#N/A</v>
      </c>
      <c r="BN760" s="466" t="e">
        <f t="array" aca="1" ref="BN760" ca="1">IF($B760=BN$85-1, BN$84, IF(AND($B760&gt;=BN$85, $B760&lt;=BN$86), BN$84*SUMPRODUCT(TRANSPOSE(BN$5:BN$81), Data_TR_USD!$B531:$BZ531, 1/OFFSET(Data_TR_USD!$B$467, BN$88, 0, 1, $B$82)), NA()))</f>
        <v>#N/A</v>
      </c>
      <c r="BO760" s="466" t="e">
        <f t="array" aca="1" ref="BO760" ca="1">IF($B760=BO$85-1, BO$84, IF(AND($B760&gt;=BO$85, $B760&lt;=BO$86), BO$84*SUMPRODUCT(TRANSPOSE(BO$5:BO$81), Data_TR_USD!$B531:$BZ531, 1/OFFSET(Data_TR_USD!$B$467, BO$88, 0, 1, $B$82)), NA()))</f>
        <v>#N/A</v>
      </c>
      <c r="BP760" s="466" t="e">
        <f t="array" aca="1" ref="BP760" ca="1">IF($B760=BP$85-1, BP$84, IF(AND($B760&gt;=BP$85, $B760&lt;=BP$86), BP$84*SUMPRODUCT(TRANSPOSE(BP$5:BP$81), Data_TR_USD!$B531:$BZ531, 1/OFFSET(Data_TR_USD!$B$467, BP$88, 0, 1, $B$82)), NA()))</f>
        <v>#N/A</v>
      </c>
      <c r="BQ760" s="466" t="e">
        <f t="array" aca="1" ref="BQ760" ca="1">IF($B760=BQ$85-1, BQ$84, IF(AND($B760&gt;=BQ$85, $B760&lt;=BQ$86), BQ$84*SUMPRODUCT(TRANSPOSE(BQ$5:BQ$81), Data_TR_USD!$B531:$BZ531, 1/OFFSET(Data_TR_USD!$B$467, BQ$88, 0, 1, $B$82)), NA()))</f>
        <v>#N/A</v>
      </c>
      <c r="BR760" s="466" t="e">
        <f t="array" aca="1" ref="BR760" ca="1">IF($B760=BR$85-1, BR$84, IF(AND($B760&gt;=BR$85, $B760&lt;=BR$86), BR$84*SUMPRODUCT(TRANSPOSE(BR$5:BR$81), Data_TR_USD!$B531:$BZ531, 1/OFFSET(Data_TR_USD!$B$467, BR$88, 0, 1, $B$82)), NA()))</f>
        <v>#N/A</v>
      </c>
      <c r="BS760" s="466" t="e">
        <f t="array" aca="1" ref="BS760" ca="1">IF($B760=BS$85-1, BS$84, IF(AND($B760&gt;=BS$85, $B760&lt;=BS$86), BS$84*SUMPRODUCT(TRANSPOSE(BS$5:BS$81), Data_TR_USD!$B531:$BZ531, 1/OFFSET(Data_TR_USD!$B$467, BS$88, 0, 1, $B$82)), NA()))</f>
        <v>#N/A</v>
      </c>
    </row>
    <row r="761" spans="2:71">
      <c r="B761" s="48">
        <f t="shared" si="1087"/>
        <v>1935</v>
      </c>
      <c r="E761" s="52"/>
      <c r="M761" s="466" t="e">
        <f t="array" aca="1" ref="M761" ca="1">IF($B761=M$85-1, M$84, IF(AND($B761&gt;=M$85, $B761&lt;=M$86), M$84*SUMPRODUCT(TRANSPOSE(M$5:M$81), Data_TR_USD!$B532:$BZ532, 1/OFFSET(Data_TR_USD!$B$467, M$88, 0, 1, $B$82)), NA()))</f>
        <v>#N/A</v>
      </c>
      <c r="N761" s="466" t="e">
        <f t="array" aca="1" ref="N761" ca="1">IF($B761=N$85-1, N$84, IF(AND($B761&gt;=N$85, $B761&lt;=N$86), N$84*SUMPRODUCT(TRANSPOSE(N$5:N$81), Data_TR_USD!$B532:$BZ532, 1/OFFSET(Data_TR_USD!$B$467, N$88, 0, 1, $B$82)), NA()))</f>
        <v>#N/A</v>
      </c>
      <c r="X761" s="466" t="e">
        <f t="array" aca="1" ref="X761" ca="1">IF($B761=X$85-1, X$84, IF(AND($B761&gt;=X$85, $B761&lt;=X$86), X$84*SUMPRODUCT(TRANSPOSE(X$5:X$81), Data_TR_USD!$B532:$BZ532, 1/OFFSET(Data_TR_USD!$B$467, X$88, 0, 1, $B$82)), NA()))</f>
        <v>#N/A</v>
      </c>
      <c r="Y761" s="466" t="e">
        <f t="array" aca="1" ref="Y761" ca="1">IF($B761=Y$85-1, Y$84, IF(AND($B761&gt;=Y$85, $B761&lt;=Y$86), Y$84*SUMPRODUCT(TRANSPOSE(Y$5:Y$81), Data_TR_USD!$B532:$BZ532, 1/OFFSET(Data_TR_USD!$B$467, Y$88, 0, 1, $B$82)), NA()))</f>
        <v>#N/A</v>
      </c>
      <c r="AA761" s="466" t="e">
        <f t="array" aca="1" ref="AA761" ca="1">IF($B761=AA$85-1, AA$84, IF(AND($B761&gt;=AA$85, $B761&lt;=AA$86), AA$84*SUMPRODUCT(TRANSPOSE(AA$5:AA$81), Data_TR_USD!$B532:$BZ532, 1/OFFSET(Data_TR_USD!$B$467, AA$88, 0, 1, $B$82)), NA()))</f>
        <v>#N/A</v>
      </c>
      <c r="AB761" s="466" t="e">
        <f t="array" aca="1" ref="AB761" ca="1">IF($B761=AB$85-1, AB$84, IF(AND($B761&gt;=AB$85, $B761&lt;=AB$86), AB$84*SUMPRODUCT(TRANSPOSE(AB$5:AB$81), Data_TR_USD!$B532:$BZ532, 1/OFFSET(Data_TR_USD!$B$467, AB$88, 0, 1, $B$82)), NA()))</f>
        <v>#N/A</v>
      </c>
      <c r="AC761" s="466" t="e">
        <f t="array" aca="1" ref="AC761" ca="1">IF($B761=AC$85-1, AC$84, IF(AND($B761&gt;=AC$85, $B761&lt;=AC$86), AC$84*SUMPRODUCT(TRANSPOSE(AC$5:AC$81), Data_TR_USD!$B532:$BZ532, 1/OFFSET(Data_TR_USD!$B$467, AC$88, 0, 1, $B$82)), NA()))</f>
        <v>#N/A</v>
      </c>
      <c r="AD761" s="466" t="e">
        <f t="array" aca="1" ref="AD761" ca="1">IF($B761=AD$85-1, AD$84, IF(AND($B761&gt;=AD$85, $B761&lt;=AD$86), AD$84*SUMPRODUCT(TRANSPOSE(AD$5:AD$81), Data_TR_USD!$B532:$BZ532, 1/OFFSET(Data_TR_USD!$B$467, AD$88, 0, 1, $B$82)), NA()))</f>
        <v>#N/A</v>
      </c>
      <c r="AE761" s="466" t="e">
        <f t="array" aca="1" ref="AE761" ca="1">IF($B761=AE$85-1, AE$84, IF(AND($B761&gt;=AE$85, $B761&lt;=AE$86), AE$84*SUMPRODUCT(TRANSPOSE(AE$5:AE$81), Data_TR_USD!$B532:$BZ532, 1/OFFSET(Data_TR_USD!$B$467, AE$88, 0, 1, $B$82)), NA()))</f>
        <v>#N/A</v>
      </c>
      <c r="AG761" s="466" t="e">
        <f t="array" aca="1" ref="AG761" ca="1">IF($B761=AG$85-1, AG$84, IF(AND($B761&gt;=AG$85, $B761&lt;=AG$86), AG$84*SUMPRODUCT(TRANSPOSE(AG$5:AG$81), Data_TR_USD!$B532:$BZ532, 1/OFFSET(Data_TR_USD!$B$467, AG$88, 0, 1, $B$82)), NA()))</f>
        <v>#N/A</v>
      </c>
      <c r="AM761" s="466" t="e">
        <f t="array" aca="1" ref="AM761" ca="1">IF($B761=AM$85-1, AM$84, IF(AND($B761&gt;=AM$85, $B761&lt;=AM$86), AM$84*SUMPRODUCT(TRANSPOSE(AM$5:AM$81), Data_TR_USD!$B532:$BZ532, 1/OFFSET(Data_TR_USD!$B$467, AM$88, 0, 1, $B$82)), NA()))</f>
        <v>#N/A</v>
      </c>
      <c r="AN761" s="466" t="e">
        <f t="array" aca="1" ref="AN761" ca="1">IF($B761=AN$85-1, AN$84, IF(AND($B761&gt;=AN$85, $B761&lt;=AN$86), AN$84*SUMPRODUCT(TRANSPOSE(AN$5:AN$81), Data_TR_USD!$B532:$BZ532, 1/OFFSET(Data_TR_USD!$B$467, AN$88, 0, 1, $B$82)), NA()))</f>
        <v>#N/A</v>
      </c>
      <c r="AO761" s="466" t="e">
        <f t="array" aca="1" ref="AO761" ca="1">IF($B761=AO$85-1, AO$84, IF(AND($B761&gt;=AO$85, $B761&lt;=AO$86), AO$84*SUMPRODUCT(TRANSPOSE(AO$5:AO$81), Data_TR_USD!$B532:$BZ532, 1/OFFSET(Data_TR_USD!$B$467, AO$88, 0, 1, $B$82)), NA()))</f>
        <v>#N/A</v>
      </c>
      <c r="AP761" s="466" t="e">
        <f t="array" aca="1" ref="AP761" ca="1">IF($B761=AP$85-1, AP$84, IF(AND($B761&gt;=AP$85, $B761&lt;=AP$86), AP$84*SUMPRODUCT(TRANSPOSE(AP$5:AP$81), Data_TR_USD!$B532:$BZ532, 1/OFFSET(Data_TR_USD!$B$467, AP$88, 0, 1, $B$82)), NA()))</f>
        <v>#N/A</v>
      </c>
      <c r="AQ761" s="466" t="e">
        <f t="array" aca="1" ref="AQ761" ca="1">IF($B761=AQ$85-1, AQ$84, IF(AND($B761&gt;=AQ$85, $B761&lt;=AQ$86), AQ$84*SUMPRODUCT(TRANSPOSE(AQ$5:AQ$81), Data_TR_USD!$B532:$BZ532, 1/OFFSET(Data_TR_USD!$B$467, AQ$88, 0, 1, $B$82)), NA()))</f>
        <v>#N/A</v>
      </c>
      <c r="AS761" s="466" t="e">
        <f t="array" aca="1" ref="AS761" ca="1">IF($B761=AS$85-1, AS$84, IF(AND($B761&gt;=AS$85, $B761&lt;=AS$86), AS$84*SUMPRODUCT(TRANSPOSE(AS$5:AS$81), Data_TR_USD!$B532:$BZ532, 1/OFFSET(Data_TR_USD!$B$467, AS$88, 0, 1, $B$82)), NA()))</f>
        <v>#N/A</v>
      </c>
      <c r="AU761" s="466" t="e">
        <f t="array" aca="1" ref="AU761" ca="1">IF($B761=AU$85-1, AU$84, IF(AND($B761&gt;=AU$85, $B761&lt;=AU$86), AU$84*SUMPRODUCT(TRANSPOSE(AU$5:AU$81), Data_TR_USD!$B532:$BZ532, 1/OFFSET(Data_TR_USD!$B$467, AU$88, 0, 1, $B$82)), NA()))</f>
        <v>#N/A</v>
      </c>
      <c r="AV761" s="466" t="e">
        <f t="array" aca="1" ref="AV761" ca="1">IF($B761=AV$85-1, AV$84, IF(AND($B761&gt;=AV$85, $B761&lt;=AV$86), AV$84*SUMPRODUCT(TRANSPOSE(AV$5:AV$81), Data_TR_USD!$B532:$BZ532, 1/OFFSET(Data_TR_USD!$B$467, AV$88, 0, 1, $B$82)), NA()))</f>
        <v>#N/A</v>
      </c>
      <c r="AW761" s="466" t="e">
        <f t="array" aca="1" ref="AW761" ca="1">IF($B761=AW$85-1, AW$84, IF(AND($B761&gt;=AW$85, $B761&lt;=AW$86), AW$84*SUMPRODUCT(TRANSPOSE(AW$5:AW$81), Data_TR_USD!$B532:$BZ532, 1/OFFSET(Data_TR_USD!$B$467, AW$88, 0, 1, $B$82)), NA()))</f>
        <v>#N/A</v>
      </c>
      <c r="AX761" s="466" t="e">
        <f t="array" aca="1" ref="AX761" ca="1">IF($B761=AX$85-1, AX$84, IF(AND($B761&gt;=AX$85, $B761&lt;=AX$86), AX$84*SUMPRODUCT(TRANSPOSE(AX$5:AX$81), Data_TR_USD!$B532:$BZ532, 1/OFFSET(Data_TR_USD!$B$467, AX$88, 0, 1, $B$82)), NA()))</f>
        <v>#N/A</v>
      </c>
      <c r="AY761" s="466" t="e">
        <f t="array" aca="1" ref="AY761" ca="1">IF($B761=AY$85-1, AY$84, IF(AND($B761&gt;=AY$85, $B761&lt;=AY$86), AY$84*SUMPRODUCT(TRANSPOSE(AY$5:AY$81), Data_TR_USD!$B532:$BZ532, 1/OFFSET(Data_TR_USD!$B$467, AY$88, 0, 1, $B$82)), NA()))</f>
        <v>#N/A</v>
      </c>
      <c r="AZ761" s="466" t="e">
        <f t="array" aca="1" ref="AZ761" ca="1">IF($B761=AZ$85-1, AZ$84, IF(AND($B761&gt;=AZ$85, $B761&lt;=AZ$86), AZ$84*SUMPRODUCT(TRANSPOSE(AZ$5:AZ$81), Data_TR_USD!$B532:$BZ532, 1/OFFSET(Data_TR_USD!$B$467, AZ$88, 0, 1, $B$82)), NA()))</f>
        <v>#N/A</v>
      </c>
      <c r="BA761" s="466" t="e">
        <f t="array" aca="1" ref="BA761" ca="1">IF($B761=BA$85-1, BA$84, IF(AND($B761&gt;=BA$85, $B761&lt;=BA$86), BA$84*SUMPRODUCT(TRANSPOSE(BA$5:BA$81), Data_TR_USD!$B532:$BZ532, 1/OFFSET(Data_TR_USD!$B$467, BA$88, 0, 1, $B$82)), NA()))</f>
        <v>#N/A</v>
      </c>
      <c r="BB761" s="466" t="e">
        <f t="array" aca="1" ref="BB761" ca="1">IF($B761=BB$85-1, BB$84, IF(AND($B761&gt;=BB$85, $B761&lt;=BB$86), BB$84*SUMPRODUCT(TRANSPOSE(BB$5:BB$81), Data_TR_USD!$B532:$BZ532, 1/OFFSET(Data_TR_USD!$B$467, BB$88, 0, 1, $B$82)), NA()))</f>
        <v>#N/A</v>
      </c>
      <c r="BC761" s="466" t="e">
        <f t="array" aca="1" ref="BC761" ca="1">IF($B761=BC$85-1, BC$84, IF(AND($B761&gt;=BC$85, $B761&lt;=BC$86), BC$84*SUMPRODUCT(TRANSPOSE(BC$5:BC$81), Data_TR_USD!$B532:$BZ532, 1/OFFSET(Data_TR_USD!$B$467, BC$88, 0, 1, $B$82)), NA()))</f>
        <v>#N/A</v>
      </c>
      <c r="BD761" s="466" t="e">
        <f t="array" aca="1" ref="BD761" ca="1">IF($B761=BD$85-1, BD$84, IF(AND($B761&gt;=BD$85, $B761&lt;=BD$86), BD$84*SUMPRODUCT(TRANSPOSE(BD$5:BD$81), Data_TR_USD!$B532:$BZ532, 1/OFFSET(Data_TR_USD!$B$467, BD$88, 0, 1, $B$82)), NA()))</f>
        <v>#N/A</v>
      </c>
      <c r="BE761" s="466" t="e">
        <f t="array" aca="1" ref="BE761" ca="1">IF($B761=BE$85-1, BE$84, IF(AND($B761&gt;=BE$85, $B761&lt;=BE$86), BE$84*SUMPRODUCT(TRANSPOSE(BE$5:BE$81), Data_TR_USD!$B532:$BZ532, 1/OFFSET(Data_TR_USD!$B$467, BE$88, 0, 1, $B$82)), NA()))</f>
        <v>#N/A</v>
      </c>
      <c r="BF761" s="466" t="e">
        <f t="array" aca="1" ref="BF761" ca="1">IF($B761=BF$85-1, BF$84, IF(AND($B761&gt;=BF$85, $B761&lt;=BF$86), BF$84*SUMPRODUCT(TRANSPOSE(BF$5:BF$81), Data_TR_USD!$B532:$BZ532, 1/OFFSET(Data_TR_USD!$B$467, BF$88, 0, 1, $B$82)), NA()))</f>
        <v>#N/A</v>
      </c>
      <c r="BG761" s="466" t="e">
        <f t="array" aca="1" ref="BG761" ca="1">IF($B761=BG$85-1, BG$84, IF(AND($B761&gt;=BG$85, $B761&lt;=BG$86), BG$84*SUMPRODUCT(TRANSPOSE(BG$5:BG$81), Data_TR_USD!$B532:$BZ532, 1/OFFSET(Data_TR_USD!$B$467, BG$88, 0, 1, $B$82)), NA()))</f>
        <v>#N/A</v>
      </c>
      <c r="BH761" s="466" t="e">
        <f t="array" aca="1" ref="BH761" ca="1">IF($B761=BH$85-1, BH$84, IF(AND($B761&gt;=BH$85, $B761&lt;=BH$86), BH$84*SUMPRODUCT(TRANSPOSE(BH$5:BH$81), Data_TR_USD!$B532:$BZ532, 1/OFFSET(Data_TR_USD!$B$467, BH$88, 0, 1, $B$82)), NA()))</f>
        <v>#N/A</v>
      </c>
      <c r="BI761" s="466" t="e">
        <f t="array" aca="1" ref="BI761" ca="1">IF($B761=BI$85-1, BI$84, IF(AND($B761&gt;=BI$85, $B761&lt;=BI$86), BI$84*SUMPRODUCT(TRANSPOSE(BI$5:BI$81), Data_TR_USD!$B532:$BZ532, 1/OFFSET(Data_TR_USD!$B$467, BI$88, 0, 1, $B$82)), NA()))</f>
        <v>#N/A</v>
      </c>
      <c r="BJ761" s="466" t="e">
        <f t="array" aca="1" ref="BJ761" ca="1">IF($B761=BJ$85-1, BJ$84, IF(AND($B761&gt;=BJ$85, $B761&lt;=BJ$86), BJ$84*SUMPRODUCT(TRANSPOSE(BJ$5:BJ$81), Data_TR_USD!$B532:$BZ532, 1/OFFSET(Data_TR_USD!$B$467, BJ$88, 0, 1, $B$82)), NA()))</f>
        <v>#N/A</v>
      </c>
      <c r="BK761" s="466" t="e">
        <f t="array" aca="1" ref="BK761" ca="1">IF($B761=BK$85-1, BK$84, IF(AND($B761&gt;=BK$85, $B761&lt;=BK$86), BK$84*SUMPRODUCT(TRANSPOSE(BK$5:BK$81), Data_TR_USD!$B532:$BZ532, 1/OFFSET(Data_TR_USD!$B$467, BK$88, 0, 1, $B$82)), NA()))</f>
        <v>#N/A</v>
      </c>
      <c r="BL761" s="466" t="e">
        <f t="array" aca="1" ref="BL761" ca="1">IF($B761=BL$85-1, BL$84, IF(AND($B761&gt;=BL$85, $B761&lt;=BL$86), BL$84*SUMPRODUCT(TRANSPOSE(BL$5:BL$81), Data_TR_USD!$B532:$BZ532, 1/OFFSET(Data_TR_USD!$B$467, BL$88, 0, 1, $B$82)), NA()))</f>
        <v>#N/A</v>
      </c>
      <c r="BM761" s="466" t="e">
        <f t="array" aca="1" ref="BM761" ca="1">IF($B761=BM$85-1, BM$84, IF(AND($B761&gt;=BM$85, $B761&lt;=BM$86), BM$84*SUMPRODUCT(TRANSPOSE(BM$5:BM$81), Data_TR_USD!$B532:$BZ532, 1/OFFSET(Data_TR_USD!$B$467, BM$88, 0, 1, $B$82)), NA()))</f>
        <v>#N/A</v>
      </c>
      <c r="BN761" s="466" t="e">
        <f t="array" aca="1" ref="BN761" ca="1">IF($B761=BN$85-1, BN$84, IF(AND($B761&gt;=BN$85, $B761&lt;=BN$86), BN$84*SUMPRODUCT(TRANSPOSE(BN$5:BN$81), Data_TR_USD!$B532:$BZ532, 1/OFFSET(Data_TR_USD!$B$467, BN$88, 0, 1, $B$82)), NA()))</f>
        <v>#N/A</v>
      </c>
      <c r="BO761" s="466" t="e">
        <f t="array" aca="1" ref="BO761" ca="1">IF($B761=BO$85-1, BO$84, IF(AND($B761&gt;=BO$85, $B761&lt;=BO$86), BO$84*SUMPRODUCT(TRANSPOSE(BO$5:BO$81), Data_TR_USD!$B532:$BZ532, 1/OFFSET(Data_TR_USD!$B$467, BO$88, 0, 1, $B$82)), NA()))</f>
        <v>#N/A</v>
      </c>
      <c r="BP761" s="466" t="e">
        <f t="array" aca="1" ref="BP761" ca="1">IF($B761=BP$85-1, BP$84, IF(AND($B761&gt;=BP$85, $B761&lt;=BP$86), BP$84*SUMPRODUCT(TRANSPOSE(BP$5:BP$81), Data_TR_USD!$B532:$BZ532, 1/OFFSET(Data_TR_USD!$B$467, BP$88, 0, 1, $B$82)), NA()))</f>
        <v>#N/A</v>
      </c>
      <c r="BQ761" s="466" t="e">
        <f t="array" aca="1" ref="BQ761" ca="1">IF($B761=BQ$85-1, BQ$84, IF(AND($B761&gt;=BQ$85, $B761&lt;=BQ$86), BQ$84*SUMPRODUCT(TRANSPOSE(BQ$5:BQ$81), Data_TR_USD!$B532:$BZ532, 1/OFFSET(Data_TR_USD!$B$467, BQ$88, 0, 1, $B$82)), NA()))</f>
        <v>#N/A</v>
      </c>
      <c r="BR761" s="466" t="e">
        <f t="array" aca="1" ref="BR761" ca="1">IF($B761=BR$85-1, BR$84, IF(AND($B761&gt;=BR$85, $B761&lt;=BR$86), BR$84*SUMPRODUCT(TRANSPOSE(BR$5:BR$81), Data_TR_USD!$B532:$BZ532, 1/OFFSET(Data_TR_USD!$B$467, BR$88, 0, 1, $B$82)), NA()))</f>
        <v>#N/A</v>
      </c>
      <c r="BS761" s="466" t="e">
        <f t="array" aca="1" ref="BS761" ca="1">IF($B761=BS$85-1, BS$84, IF(AND($B761&gt;=BS$85, $B761&lt;=BS$86), BS$84*SUMPRODUCT(TRANSPOSE(BS$5:BS$81), Data_TR_USD!$B532:$BZ532, 1/OFFSET(Data_TR_USD!$B$467, BS$88, 0, 1, $B$82)), NA()))</f>
        <v>#N/A</v>
      </c>
    </row>
    <row r="762" spans="2:71">
      <c r="B762" s="48">
        <f t="shared" si="1087"/>
        <v>1936</v>
      </c>
      <c r="E762" s="52"/>
      <c r="M762" s="466" t="e">
        <f t="array" aca="1" ref="M762" ca="1">IF($B762=M$85-1, M$84, IF(AND($B762&gt;=M$85, $B762&lt;=M$86), M$84*SUMPRODUCT(TRANSPOSE(M$5:M$81), Data_TR_USD!$B533:$BZ533, 1/OFFSET(Data_TR_USD!$B$467, M$88, 0, 1, $B$82)), NA()))</f>
        <v>#N/A</v>
      </c>
      <c r="N762" s="466" t="e">
        <f t="array" aca="1" ref="N762" ca="1">IF($B762=N$85-1, N$84, IF(AND($B762&gt;=N$85, $B762&lt;=N$86), N$84*SUMPRODUCT(TRANSPOSE(N$5:N$81), Data_TR_USD!$B533:$BZ533, 1/OFFSET(Data_TR_USD!$B$467, N$88, 0, 1, $B$82)), NA()))</f>
        <v>#N/A</v>
      </c>
      <c r="X762" s="466" t="e">
        <f t="array" aca="1" ref="X762" ca="1">IF($B762=X$85-1, X$84, IF(AND($B762&gt;=X$85, $B762&lt;=X$86), X$84*SUMPRODUCT(TRANSPOSE(X$5:X$81), Data_TR_USD!$B533:$BZ533, 1/OFFSET(Data_TR_USD!$B$467, X$88, 0, 1, $B$82)), NA()))</f>
        <v>#N/A</v>
      </c>
      <c r="Y762" s="466" t="e">
        <f t="array" aca="1" ref="Y762" ca="1">IF($B762=Y$85-1, Y$84, IF(AND($B762&gt;=Y$85, $B762&lt;=Y$86), Y$84*SUMPRODUCT(TRANSPOSE(Y$5:Y$81), Data_TR_USD!$B533:$BZ533, 1/OFFSET(Data_TR_USD!$B$467, Y$88, 0, 1, $B$82)), NA()))</f>
        <v>#N/A</v>
      </c>
      <c r="AA762" s="466" t="e">
        <f t="array" aca="1" ref="AA762" ca="1">IF($B762=AA$85-1, AA$84, IF(AND($B762&gt;=AA$85, $B762&lt;=AA$86), AA$84*SUMPRODUCT(TRANSPOSE(AA$5:AA$81), Data_TR_USD!$B533:$BZ533, 1/OFFSET(Data_TR_USD!$B$467, AA$88, 0, 1, $B$82)), NA()))</f>
        <v>#N/A</v>
      </c>
      <c r="AB762" s="466" t="e">
        <f t="array" aca="1" ref="AB762" ca="1">IF($B762=AB$85-1, AB$84, IF(AND($B762&gt;=AB$85, $B762&lt;=AB$86), AB$84*SUMPRODUCT(TRANSPOSE(AB$5:AB$81), Data_TR_USD!$B533:$BZ533, 1/OFFSET(Data_TR_USD!$B$467, AB$88, 0, 1, $B$82)), NA()))</f>
        <v>#N/A</v>
      </c>
      <c r="AC762" s="466" t="e">
        <f t="array" aca="1" ref="AC762" ca="1">IF($B762=AC$85-1, AC$84, IF(AND($B762&gt;=AC$85, $B762&lt;=AC$86), AC$84*SUMPRODUCT(TRANSPOSE(AC$5:AC$81), Data_TR_USD!$B533:$BZ533, 1/OFFSET(Data_TR_USD!$B$467, AC$88, 0, 1, $B$82)), NA()))</f>
        <v>#N/A</v>
      </c>
      <c r="AD762" s="466" t="e">
        <f t="array" aca="1" ref="AD762" ca="1">IF($B762=AD$85-1, AD$84, IF(AND($B762&gt;=AD$85, $B762&lt;=AD$86), AD$84*SUMPRODUCT(TRANSPOSE(AD$5:AD$81), Data_TR_USD!$B533:$BZ533, 1/OFFSET(Data_TR_USD!$B$467, AD$88, 0, 1, $B$82)), NA()))</f>
        <v>#N/A</v>
      </c>
      <c r="AE762" s="466" t="e">
        <f t="array" aca="1" ref="AE762" ca="1">IF($B762=AE$85-1, AE$84, IF(AND($B762&gt;=AE$85, $B762&lt;=AE$86), AE$84*SUMPRODUCT(TRANSPOSE(AE$5:AE$81), Data_TR_USD!$B533:$BZ533, 1/OFFSET(Data_TR_USD!$B$467, AE$88, 0, 1, $B$82)), NA()))</f>
        <v>#N/A</v>
      </c>
      <c r="AG762" s="466" t="e">
        <f t="array" aca="1" ref="AG762" ca="1">IF($B762=AG$85-1, AG$84, IF(AND($B762&gt;=AG$85, $B762&lt;=AG$86), AG$84*SUMPRODUCT(TRANSPOSE(AG$5:AG$81), Data_TR_USD!$B533:$BZ533, 1/OFFSET(Data_TR_USD!$B$467, AG$88, 0, 1, $B$82)), NA()))</f>
        <v>#N/A</v>
      </c>
      <c r="AM762" s="466" t="e">
        <f t="array" aca="1" ref="AM762" ca="1">IF($B762=AM$85-1, AM$84, IF(AND($B762&gt;=AM$85, $B762&lt;=AM$86), AM$84*SUMPRODUCT(TRANSPOSE(AM$5:AM$81), Data_TR_USD!$B533:$BZ533, 1/OFFSET(Data_TR_USD!$B$467, AM$88, 0, 1, $B$82)), NA()))</f>
        <v>#N/A</v>
      </c>
      <c r="AN762" s="466" t="e">
        <f t="array" aca="1" ref="AN762" ca="1">IF($B762=AN$85-1, AN$84, IF(AND($B762&gt;=AN$85, $B762&lt;=AN$86), AN$84*SUMPRODUCT(TRANSPOSE(AN$5:AN$81), Data_TR_USD!$B533:$BZ533, 1/OFFSET(Data_TR_USD!$B$467, AN$88, 0, 1, $B$82)), NA()))</f>
        <v>#N/A</v>
      </c>
      <c r="AO762" s="466" t="e">
        <f t="array" aca="1" ref="AO762" ca="1">IF($B762=AO$85-1, AO$84, IF(AND($B762&gt;=AO$85, $B762&lt;=AO$86), AO$84*SUMPRODUCT(TRANSPOSE(AO$5:AO$81), Data_TR_USD!$B533:$BZ533, 1/OFFSET(Data_TR_USD!$B$467, AO$88, 0, 1, $B$82)), NA()))</f>
        <v>#N/A</v>
      </c>
      <c r="AP762" s="466" t="e">
        <f t="array" aca="1" ref="AP762" ca="1">IF($B762=AP$85-1, AP$84, IF(AND($B762&gt;=AP$85, $B762&lt;=AP$86), AP$84*SUMPRODUCT(TRANSPOSE(AP$5:AP$81), Data_TR_USD!$B533:$BZ533, 1/OFFSET(Data_TR_USD!$B$467, AP$88, 0, 1, $B$82)), NA()))</f>
        <v>#N/A</v>
      </c>
      <c r="AQ762" s="466" t="e">
        <f t="array" aca="1" ref="AQ762" ca="1">IF($B762=AQ$85-1, AQ$84, IF(AND($B762&gt;=AQ$85, $B762&lt;=AQ$86), AQ$84*SUMPRODUCT(TRANSPOSE(AQ$5:AQ$81), Data_TR_USD!$B533:$BZ533, 1/OFFSET(Data_TR_USD!$B$467, AQ$88, 0, 1, $B$82)), NA()))</f>
        <v>#N/A</v>
      </c>
      <c r="AS762" s="466" t="e">
        <f t="array" aca="1" ref="AS762" ca="1">IF($B762=AS$85-1, AS$84, IF(AND($B762&gt;=AS$85, $B762&lt;=AS$86), AS$84*SUMPRODUCT(TRANSPOSE(AS$5:AS$81), Data_TR_USD!$B533:$BZ533, 1/OFFSET(Data_TR_USD!$B$467, AS$88, 0, 1, $B$82)), NA()))</f>
        <v>#N/A</v>
      </c>
      <c r="AU762" s="466" t="e">
        <f t="array" aca="1" ref="AU762" ca="1">IF($B762=AU$85-1, AU$84, IF(AND($B762&gt;=AU$85, $B762&lt;=AU$86), AU$84*SUMPRODUCT(TRANSPOSE(AU$5:AU$81), Data_TR_USD!$B533:$BZ533, 1/OFFSET(Data_TR_USD!$B$467, AU$88, 0, 1, $B$82)), NA()))</f>
        <v>#N/A</v>
      </c>
      <c r="AV762" s="466" t="e">
        <f t="array" aca="1" ref="AV762" ca="1">IF($B762=AV$85-1, AV$84, IF(AND($B762&gt;=AV$85, $B762&lt;=AV$86), AV$84*SUMPRODUCT(TRANSPOSE(AV$5:AV$81), Data_TR_USD!$B533:$BZ533, 1/OFFSET(Data_TR_USD!$B$467, AV$88, 0, 1, $B$82)), NA()))</f>
        <v>#N/A</v>
      </c>
      <c r="AW762" s="466" t="e">
        <f t="array" aca="1" ref="AW762" ca="1">IF($B762=AW$85-1, AW$84, IF(AND($B762&gt;=AW$85, $B762&lt;=AW$86), AW$84*SUMPRODUCT(TRANSPOSE(AW$5:AW$81), Data_TR_USD!$B533:$BZ533, 1/OFFSET(Data_TR_USD!$B$467, AW$88, 0, 1, $B$82)), NA()))</f>
        <v>#N/A</v>
      </c>
      <c r="AX762" s="466" t="e">
        <f t="array" aca="1" ref="AX762" ca="1">IF($B762=AX$85-1, AX$84, IF(AND($B762&gt;=AX$85, $B762&lt;=AX$86), AX$84*SUMPRODUCT(TRANSPOSE(AX$5:AX$81), Data_TR_USD!$B533:$BZ533, 1/OFFSET(Data_TR_USD!$B$467, AX$88, 0, 1, $B$82)), NA()))</f>
        <v>#N/A</v>
      </c>
      <c r="AY762" s="466" t="e">
        <f t="array" aca="1" ref="AY762" ca="1">IF($B762=AY$85-1, AY$84, IF(AND($B762&gt;=AY$85, $B762&lt;=AY$86), AY$84*SUMPRODUCT(TRANSPOSE(AY$5:AY$81), Data_TR_USD!$B533:$BZ533, 1/OFFSET(Data_TR_USD!$B$467, AY$88, 0, 1, $B$82)), NA()))</f>
        <v>#N/A</v>
      </c>
      <c r="AZ762" s="466" t="e">
        <f t="array" aca="1" ref="AZ762" ca="1">IF($B762=AZ$85-1, AZ$84, IF(AND($B762&gt;=AZ$85, $B762&lt;=AZ$86), AZ$84*SUMPRODUCT(TRANSPOSE(AZ$5:AZ$81), Data_TR_USD!$B533:$BZ533, 1/OFFSET(Data_TR_USD!$B$467, AZ$88, 0, 1, $B$82)), NA()))</f>
        <v>#N/A</v>
      </c>
      <c r="BA762" s="466" t="e">
        <f t="array" aca="1" ref="BA762" ca="1">IF($B762=BA$85-1, BA$84, IF(AND($B762&gt;=BA$85, $B762&lt;=BA$86), BA$84*SUMPRODUCT(TRANSPOSE(BA$5:BA$81), Data_TR_USD!$B533:$BZ533, 1/OFFSET(Data_TR_USD!$B$467, BA$88, 0, 1, $B$82)), NA()))</f>
        <v>#N/A</v>
      </c>
      <c r="BB762" s="466" t="e">
        <f t="array" aca="1" ref="BB762" ca="1">IF($B762=BB$85-1, BB$84, IF(AND($B762&gt;=BB$85, $B762&lt;=BB$86), BB$84*SUMPRODUCT(TRANSPOSE(BB$5:BB$81), Data_TR_USD!$B533:$BZ533, 1/OFFSET(Data_TR_USD!$B$467, BB$88, 0, 1, $B$82)), NA()))</f>
        <v>#N/A</v>
      </c>
      <c r="BC762" s="466" t="e">
        <f t="array" aca="1" ref="BC762" ca="1">IF($B762=BC$85-1, BC$84, IF(AND($B762&gt;=BC$85, $B762&lt;=BC$86), BC$84*SUMPRODUCT(TRANSPOSE(BC$5:BC$81), Data_TR_USD!$B533:$BZ533, 1/OFFSET(Data_TR_USD!$B$467, BC$88, 0, 1, $B$82)), NA()))</f>
        <v>#N/A</v>
      </c>
      <c r="BD762" s="466" t="e">
        <f t="array" aca="1" ref="BD762" ca="1">IF($B762=BD$85-1, BD$84, IF(AND($B762&gt;=BD$85, $B762&lt;=BD$86), BD$84*SUMPRODUCT(TRANSPOSE(BD$5:BD$81), Data_TR_USD!$B533:$BZ533, 1/OFFSET(Data_TR_USD!$B$467, BD$88, 0, 1, $B$82)), NA()))</f>
        <v>#N/A</v>
      </c>
      <c r="BE762" s="466" t="e">
        <f t="array" aca="1" ref="BE762" ca="1">IF($B762=BE$85-1, BE$84, IF(AND($B762&gt;=BE$85, $B762&lt;=BE$86), BE$84*SUMPRODUCT(TRANSPOSE(BE$5:BE$81), Data_TR_USD!$B533:$BZ533, 1/OFFSET(Data_TR_USD!$B$467, BE$88, 0, 1, $B$82)), NA()))</f>
        <v>#N/A</v>
      </c>
      <c r="BF762" s="466" t="e">
        <f t="array" aca="1" ref="BF762" ca="1">IF($B762=BF$85-1, BF$84, IF(AND($B762&gt;=BF$85, $B762&lt;=BF$86), BF$84*SUMPRODUCT(TRANSPOSE(BF$5:BF$81), Data_TR_USD!$B533:$BZ533, 1/OFFSET(Data_TR_USD!$B$467, BF$88, 0, 1, $B$82)), NA()))</f>
        <v>#N/A</v>
      </c>
      <c r="BG762" s="466" t="e">
        <f t="array" aca="1" ref="BG762" ca="1">IF($B762=BG$85-1, BG$84, IF(AND($B762&gt;=BG$85, $B762&lt;=BG$86), BG$84*SUMPRODUCT(TRANSPOSE(BG$5:BG$81), Data_TR_USD!$B533:$BZ533, 1/OFFSET(Data_TR_USD!$B$467, BG$88, 0, 1, $B$82)), NA()))</f>
        <v>#N/A</v>
      </c>
      <c r="BH762" s="466" t="e">
        <f t="array" aca="1" ref="BH762" ca="1">IF($B762=BH$85-1, BH$84, IF(AND($B762&gt;=BH$85, $B762&lt;=BH$86), BH$84*SUMPRODUCT(TRANSPOSE(BH$5:BH$81), Data_TR_USD!$B533:$BZ533, 1/OFFSET(Data_TR_USD!$B$467, BH$88, 0, 1, $B$82)), NA()))</f>
        <v>#N/A</v>
      </c>
      <c r="BI762" s="466" t="e">
        <f t="array" aca="1" ref="BI762" ca="1">IF($B762=BI$85-1, BI$84, IF(AND($B762&gt;=BI$85, $B762&lt;=BI$86), BI$84*SUMPRODUCT(TRANSPOSE(BI$5:BI$81), Data_TR_USD!$B533:$BZ533, 1/OFFSET(Data_TR_USD!$B$467, BI$88, 0, 1, $B$82)), NA()))</f>
        <v>#N/A</v>
      </c>
      <c r="BJ762" s="466" t="e">
        <f t="array" aca="1" ref="BJ762" ca="1">IF($B762=BJ$85-1, BJ$84, IF(AND($B762&gt;=BJ$85, $B762&lt;=BJ$86), BJ$84*SUMPRODUCT(TRANSPOSE(BJ$5:BJ$81), Data_TR_USD!$B533:$BZ533, 1/OFFSET(Data_TR_USD!$B$467, BJ$88, 0, 1, $B$82)), NA()))</f>
        <v>#N/A</v>
      </c>
      <c r="BK762" s="466" t="e">
        <f t="array" aca="1" ref="BK762" ca="1">IF($B762=BK$85-1, BK$84, IF(AND($B762&gt;=BK$85, $B762&lt;=BK$86), BK$84*SUMPRODUCT(TRANSPOSE(BK$5:BK$81), Data_TR_USD!$B533:$BZ533, 1/OFFSET(Data_TR_USD!$B$467, BK$88, 0, 1, $B$82)), NA()))</f>
        <v>#N/A</v>
      </c>
      <c r="BL762" s="466" t="e">
        <f t="array" aca="1" ref="BL762" ca="1">IF($B762=BL$85-1, BL$84, IF(AND($B762&gt;=BL$85, $B762&lt;=BL$86), BL$84*SUMPRODUCT(TRANSPOSE(BL$5:BL$81), Data_TR_USD!$B533:$BZ533, 1/OFFSET(Data_TR_USD!$B$467, BL$88, 0, 1, $B$82)), NA()))</f>
        <v>#N/A</v>
      </c>
      <c r="BM762" s="466" t="e">
        <f t="array" aca="1" ref="BM762" ca="1">IF($B762=BM$85-1, BM$84, IF(AND($B762&gt;=BM$85, $B762&lt;=BM$86), BM$84*SUMPRODUCT(TRANSPOSE(BM$5:BM$81), Data_TR_USD!$B533:$BZ533, 1/OFFSET(Data_TR_USD!$B$467, BM$88, 0, 1, $B$82)), NA()))</f>
        <v>#N/A</v>
      </c>
      <c r="BN762" s="466" t="e">
        <f t="array" aca="1" ref="BN762" ca="1">IF($B762=BN$85-1, BN$84, IF(AND($B762&gt;=BN$85, $B762&lt;=BN$86), BN$84*SUMPRODUCT(TRANSPOSE(BN$5:BN$81), Data_TR_USD!$B533:$BZ533, 1/OFFSET(Data_TR_USD!$B$467, BN$88, 0, 1, $B$82)), NA()))</f>
        <v>#N/A</v>
      </c>
      <c r="BO762" s="466" t="e">
        <f t="array" aca="1" ref="BO762" ca="1">IF($B762=BO$85-1, BO$84, IF(AND($B762&gt;=BO$85, $B762&lt;=BO$86), BO$84*SUMPRODUCT(TRANSPOSE(BO$5:BO$81), Data_TR_USD!$B533:$BZ533, 1/OFFSET(Data_TR_USD!$B$467, BO$88, 0, 1, $B$82)), NA()))</f>
        <v>#N/A</v>
      </c>
      <c r="BP762" s="466" t="e">
        <f t="array" aca="1" ref="BP762" ca="1">IF($B762=BP$85-1, BP$84, IF(AND($B762&gt;=BP$85, $B762&lt;=BP$86), BP$84*SUMPRODUCT(TRANSPOSE(BP$5:BP$81), Data_TR_USD!$B533:$BZ533, 1/OFFSET(Data_TR_USD!$B$467, BP$88, 0, 1, $B$82)), NA()))</f>
        <v>#N/A</v>
      </c>
      <c r="BQ762" s="466" t="e">
        <f t="array" aca="1" ref="BQ762" ca="1">IF($B762=BQ$85-1, BQ$84, IF(AND($B762&gt;=BQ$85, $B762&lt;=BQ$86), BQ$84*SUMPRODUCT(TRANSPOSE(BQ$5:BQ$81), Data_TR_USD!$B533:$BZ533, 1/OFFSET(Data_TR_USD!$B$467, BQ$88, 0, 1, $B$82)), NA()))</f>
        <v>#N/A</v>
      </c>
      <c r="BR762" s="466" t="e">
        <f t="array" aca="1" ref="BR762" ca="1">IF($B762=BR$85-1, BR$84, IF(AND($B762&gt;=BR$85, $B762&lt;=BR$86), BR$84*SUMPRODUCT(TRANSPOSE(BR$5:BR$81), Data_TR_USD!$B533:$BZ533, 1/OFFSET(Data_TR_USD!$B$467, BR$88, 0, 1, $B$82)), NA()))</f>
        <v>#N/A</v>
      </c>
      <c r="BS762" s="466" t="e">
        <f t="array" aca="1" ref="BS762" ca="1">IF($B762=BS$85-1, BS$84, IF(AND($B762&gt;=BS$85, $B762&lt;=BS$86), BS$84*SUMPRODUCT(TRANSPOSE(BS$5:BS$81), Data_TR_USD!$B533:$BZ533, 1/OFFSET(Data_TR_USD!$B$467, BS$88, 0, 1, $B$82)), NA()))</f>
        <v>#N/A</v>
      </c>
    </row>
    <row r="763" spans="2:71">
      <c r="B763" s="48">
        <f t="shared" ref="B763:B826" si="1088">B762+1</f>
        <v>1937</v>
      </c>
      <c r="E763" s="52"/>
      <c r="M763" s="466" t="e">
        <f t="array" aca="1" ref="M763" ca="1">IF($B763=M$85-1, M$84, IF(AND($B763&gt;=M$85, $B763&lt;=M$86), M$84*SUMPRODUCT(TRANSPOSE(M$5:M$81), Data_TR_USD!$B534:$BZ534, 1/OFFSET(Data_TR_USD!$B$467, M$88, 0, 1, $B$82)), NA()))</f>
        <v>#N/A</v>
      </c>
      <c r="N763" s="466" t="e">
        <f t="array" aca="1" ref="N763" ca="1">IF($B763=N$85-1, N$84, IF(AND($B763&gt;=N$85, $B763&lt;=N$86), N$84*SUMPRODUCT(TRANSPOSE(N$5:N$81), Data_TR_USD!$B534:$BZ534, 1/OFFSET(Data_TR_USD!$B$467, N$88, 0, 1, $B$82)), NA()))</f>
        <v>#N/A</v>
      </c>
      <c r="X763" s="466" t="e">
        <f t="array" aca="1" ref="X763" ca="1">IF($B763=X$85-1, X$84, IF(AND($B763&gt;=X$85, $B763&lt;=X$86), X$84*SUMPRODUCT(TRANSPOSE(X$5:X$81), Data_TR_USD!$B534:$BZ534, 1/OFFSET(Data_TR_USD!$B$467, X$88, 0, 1, $B$82)), NA()))</f>
        <v>#N/A</v>
      </c>
      <c r="Y763" s="466" t="e">
        <f t="array" aca="1" ref="Y763" ca="1">IF($B763=Y$85-1, Y$84, IF(AND($B763&gt;=Y$85, $B763&lt;=Y$86), Y$84*SUMPRODUCT(TRANSPOSE(Y$5:Y$81), Data_TR_USD!$B534:$BZ534, 1/OFFSET(Data_TR_USD!$B$467, Y$88, 0, 1, $B$82)), NA()))</f>
        <v>#N/A</v>
      </c>
      <c r="AA763" s="466" t="e">
        <f t="array" aca="1" ref="AA763" ca="1">IF($B763=AA$85-1, AA$84, IF(AND($B763&gt;=AA$85, $B763&lt;=AA$86), AA$84*SUMPRODUCT(TRANSPOSE(AA$5:AA$81), Data_TR_USD!$B534:$BZ534, 1/OFFSET(Data_TR_USD!$B$467, AA$88, 0, 1, $B$82)), NA()))</f>
        <v>#N/A</v>
      </c>
      <c r="AB763" s="466" t="e">
        <f t="array" aca="1" ref="AB763" ca="1">IF($B763=AB$85-1, AB$84, IF(AND($B763&gt;=AB$85, $B763&lt;=AB$86), AB$84*SUMPRODUCT(TRANSPOSE(AB$5:AB$81), Data_TR_USD!$B534:$BZ534, 1/OFFSET(Data_TR_USD!$B$467, AB$88, 0, 1, $B$82)), NA()))</f>
        <v>#N/A</v>
      </c>
      <c r="AC763" s="466" t="e">
        <f t="array" aca="1" ref="AC763" ca="1">IF($B763=AC$85-1, AC$84, IF(AND($B763&gt;=AC$85, $B763&lt;=AC$86), AC$84*SUMPRODUCT(TRANSPOSE(AC$5:AC$81), Data_TR_USD!$B534:$BZ534, 1/OFFSET(Data_TR_USD!$B$467, AC$88, 0, 1, $B$82)), NA()))</f>
        <v>#N/A</v>
      </c>
      <c r="AD763" s="466" t="e">
        <f t="array" aca="1" ref="AD763" ca="1">IF($B763=AD$85-1, AD$84, IF(AND($B763&gt;=AD$85, $B763&lt;=AD$86), AD$84*SUMPRODUCT(TRANSPOSE(AD$5:AD$81), Data_TR_USD!$B534:$BZ534, 1/OFFSET(Data_TR_USD!$B$467, AD$88, 0, 1, $B$82)), NA()))</f>
        <v>#N/A</v>
      </c>
      <c r="AE763" s="466" t="e">
        <f t="array" aca="1" ref="AE763" ca="1">IF($B763=AE$85-1, AE$84, IF(AND($B763&gt;=AE$85, $B763&lt;=AE$86), AE$84*SUMPRODUCT(TRANSPOSE(AE$5:AE$81), Data_TR_USD!$B534:$BZ534, 1/OFFSET(Data_TR_USD!$B$467, AE$88, 0, 1, $B$82)), NA()))</f>
        <v>#N/A</v>
      </c>
      <c r="AG763" s="466" t="e">
        <f t="array" aca="1" ref="AG763" ca="1">IF($B763=AG$85-1, AG$84, IF(AND($B763&gt;=AG$85, $B763&lt;=AG$86), AG$84*SUMPRODUCT(TRANSPOSE(AG$5:AG$81), Data_TR_USD!$B534:$BZ534, 1/OFFSET(Data_TR_USD!$B$467, AG$88, 0, 1, $B$82)), NA()))</f>
        <v>#N/A</v>
      </c>
      <c r="AM763" s="466" t="e">
        <f t="array" aca="1" ref="AM763" ca="1">IF($B763=AM$85-1, AM$84, IF(AND($B763&gt;=AM$85, $B763&lt;=AM$86), AM$84*SUMPRODUCT(TRANSPOSE(AM$5:AM$81), Data_TR_USD!$B534:$BZ534, 1/OFFSET(Data_TR_USD!$B$467, AM$88, 0, 1, $B$82)), NA()))</f>
        <v>#N/A</v>
      </c>
      <c r="AN763" s="466" t="e">
        <f t="array" aca="1" ref="AN763" ca="1">IF($B763=AN$85-1, AN$84, IF(AND($B763&gt;=AN$85, $B763&lt;=AN$86), AN$84*SUMPRODUCT(TRANSPOSE(AN$5:AN$81), Data_TR_USD!$B534:$BZ534, 1/OFFSET(Data_TR_USD!$B$467, AN$88, 0, 1, $B$82)), NA()))</f>
        <v>#N/A</v>
      </c>
      <c r="AO763" s="466" t="e">
        <f t="array" aca="1" ref="AO763" ca="1">IF($B763=AO$85-1, AO$84, IF(AND($B763&gt;=AO$85, $B763&lt;=AO$86), AO$84*SUMPRODUCT(TRANSPOSE(AO$5:AO$81), Data_TR_USD!$B534:$BZ534, 1/OFFSET(Data_TR_USD!$B$467, AO$88, 0, 1, $B$82)), NA()))</f>
        <v>#N/A</v>
      </c>
      <c r="AP763" s="466" t="e">
        <f t="array" aca="1" ref="AP763" ca="1">IF($B763=AP$85-1, AP$84, IF(AND($B763&gt;=AP$85, $B763&lt;=AP$86), AP$84*SUMPRODUCT(TRANSPOSE(AP$5:AP$81), Data_TR_USD!$B534:$BZ534, 1/OFFSET(Data_TR_USD!$B$467, AP$88, 0, 1, $B$82)), NA()))</f>
        <v>#N/A</v>
      </c>
      <c r="AQ763" s="466" t="e">
        <f t="array" aca="1" ref="AQ763" ca="1">IF($B763=AQ$85-1, AQ$84, IF(AND($B763&gt;=AQ$85, $B763&lt;=AQ$86), AQ$84*SUMPRODUCT(TRANSPOSE(AQ$5:AQ$81), Data_TR_USD!$B534:$BZ534, 1/OFFSET(Data_TR_USD!$B$467, AQ$88, 0, 1, $B$82)), NA()))</f>
        <v>#N/A</v>
      </c>
      <c r="AS763" s="466" t="e">
        <f t="array" aca="1" ref="AS763" ca="1">IF($B763=AS$85-1, AS$84, IF(AND($B763&gt;=AS$85, $B763&lt;=AS$86), AS$84*SUMPRODUCT(TRANSPOSE(AS$5:AS$81), Data_TR_USD!$B534:$BZ534, 1/OFFSET(Data_TR_USD!$B$467, AS$88, 0, 1, $B$82)), NA()))</f>
        <v>#N/A</v>
      </c>
      <c r="AU763" s="466" t="e">
        <f t="array" aca="1" ref="AU763" ca="1">IF($B763=AU$85-1, AU$84, IF(AND($B763&gt;=AU$85, $B763&lt;=AU$86), AU$84*SUMPRODUCT(TRANSPOSE(AU$5:AU$81), Data_TR_USD!$B534:$BZ534, 1/OFFSET(Data_TR_USD!$B$467, AU$88, 0, 1, $B$82)), NA()))</f>
        <v>#N/A</v>
      </c>
      <c r="AV763" s="466" t="e">
        <f t="array" aca="1" ref="AV763" ca="1">IF($B763=AV$85-1, AV$84, IF(AND($B763&gt;=AV$85, $B763&lt;=AV$86), AV$84*SUMPRODUCT(TRANSPOSE(AV$5:AV$81), Data_TR_USD!$B534:$BZ534, 1/OFFSET(Data_TR_USD!$B$467, AV$88, 0, 1, $B$82)), NA()))</f>
        <v>#N/A</v>
      </c>
      <c r="AW763" s="466" t="e">
        <f t="array" aca="1" ref="AW763" ca="1">IF($B763=AW$85-1, AW$84, IF(AND($B763&gt;=AW$85, $B763&lt;=AW$86), AW$84*SUMPRODUCT(TRANSPOSE(AW$5:AW$81), Data_TR_USD!$B534:$BZ534, 1/OFFSET(Data_TR_USD!$B$467, AW$88, 0, 1, $B$82)), NA()))</f>
        <v>#N/A</v>
      </c>
      <c r="AX763" s="466" t="e">
        <f t="array" aca="1" ref="AX763" ca="1">IF($B763=AX$85-1, AX$84, IF(AND($B763&gt;=AX$85, $B763&lt;=AX$86), AX$84*SUMPRODUCT(TRANSPOSE(AX$5:AX$81), Data_TR_USD!$B534:$BZ534, 1/OFFSET(Data_TR_USD!$B$467, AX$88, 0, 1, $B$82)), NA()))</f>
        <v>#N/A</v>
      </c>
      <c r="AY763" s="466" t="e">
        <f t="array" aca="1" ref="AY763" ca="1">IF($B763=AY$85-1, AY$84, IF(AND($B763&gt;=AY$85, $B763&lt;=AY$86), AY$84*SUMPRODUCT(TRANSPOSE(AY$5:AY$81), Data_TR_USD!$B534:$BZ534, 1/OFFSET(Data_TR_USD!$B$467, AY$88, 0, 1, $B$82)), NA()))</f>
        <v>#N/A</v>
      </c>
      <c r="AZ763" s="466" t="e">
        <f t="array" aca="1" ref="AZ763" ca="1">IF($B763=AZ$85-1, AZ$84, IF(AND($B763&gt;=AZ$85, $B763&lt;=AZ$86), AZ$84*SUMPRODUCT(TRANSPOSE(AZ$5:AZ$81), Data_TR_USD!$B534:$BZ534, 1/OFFSET(Data_TR_USD!$B$467, AZ$88, 0, 1, $B$82)), NA()))</f>
        <v>#N/A</v>
      </c>
      <c r="BA763" s="466" t="e">
        <f t="array" aca="1" ref="BA763" ca="1">IF($B763=BA$85-1, BA$84, IF(AND($B763&gt;=BA$85, $B763&lt;=BA$86), BA$84*SUMPRODUCT(TRANSPOSE(BA$5:BA$81), Data_TR_USD!$B534:$BZ534, 1/OFFSET(Data_TR_USD!$B$467, BA$88, 0, 1, $B$82)), NA()))</f>
        <v>#N/A</v>
      </c>
      <c r="BB763" s="466" t="e">
        <f t="array" aca="1" ref="BB763" ca="1">IF($B763=BB$85-1, BB$84, IF(AND($B763&gt;=BB$85, $B763&lt;=BB$86), BB$84*SUMPRODUCT(TRANSPOSE(BB$5:BB$81), Data_TR_USD!$B534:$BZ534, 1/OFFSET(Data_TR_USD!$B$467, BB$88, 0, 1, $B$82)), NA()))</f>
        <v>#N/A</v>
      </c>
      <c r="BC763" s="466" t="e">
        <f t="array" aca="1" ref="BC763" ca="1">IF($B763=BC$85-1, BC$84, IF(AND($B763&gt;=BC$85, $B763&lt;=BC$86), BC$84*SUMPRODUCT(TRANSPOSE(BC$5:BC$81), Data_TR_USD!$B534:$BZ534, 1/OFFSET(Data_TR_USD!$B$467, BC$88, 0, 1, $B$82)), NA()))</f>
        <v>#N/A</v>
      </c>
      <c r="BD763" s="466" t="e">
        <f t="array" aca="1" ref="BD763" ca="1">IF($B763=BD$85-1, BD$84, IF(AND($B763&gt;=BD$85, $B763&lt;=BD$86), BD$84*SUMPRODUCT(TRANSPOSE(BD$5:BD$81), Data_TR_USD!$B534:$BZ534, 1/OFFSET(Data_TR_USD!$B$467, BD$88, 0, 1, $B$82)), NA()))</f>
        <v>#N/A</v>
      </c>
      <c r="BE763" s="466" t="e">
        <f t="array" aca="1" ref="BE763" ca="1">IF($B763=BE$85-1, BE$84, IF(AND($B763&gt;=BE$85, $B763&lt;=BE$86), BE$84*SUMPRODUCT(TRANSPOSE(BE$5:BE$81), Data_TR_USD!$B534:$BZ534, 1/OFFSET(Data_TR_USD!$B$467, BE$88, 0, 1, $B$82)), NA()))</f>
        <v>#N/A</v>
      </c>
      <c r="BF763" s="466" t="e">
        <f t="array" aca="1" ref="BF763" ca="1">IF($B763=BF$85-1, BF$84, IF(AND($B763&gt;=BF$85, $B763&lt;=BF$86), BF$84*SUMPRODUCT(TRANSPOSE(BF$5:BF$81), Data_TR_USD!$B534:$BZ534, 1/OFFSET(Data_TR_USD!$B$467, BF$88, 0, 1, $B$82)), NA()))</f>
        <v>#N/A</v>
      </c>
      <c r="BG763" s="466" t="e">
        <f t="array" aca="1" ref="BG763" ca="1">IF($B763=BG$85-1, BG$84, IF(AND($B763&gt;=BG$85, $B763&lt;=BG$86), BG$84*SUMPRODUCT(TRANSPOSE(BG$5:BG$81), Data_TR_USD!$B534:$BZ534, 1/OFFSET(Data_TR_USD!$B$467, BG$88, 0, 1, $B$82)), NA()))</f>
        <v>#N/A</v>
      </c>
      <c r="BH763" s="466" t="e">
        <f t="array" aca="1" ref="BH763" ca="1">IF($B763=BH$85-1, BH$84, IF(AND($B763&gt;=BH$85, $B763&lt;=BH$86), BH$84*SUMPRODUCT(TRANSPOSE(BH$5:BH$81), Data_TR_USD!$B534:$BZ534, 1/OFFSET(Data_TR_USD!$B$467, BH$88, 0, 1, $B$82)), NA()))</f>
        <v>#N/A</v>
      </c>
      <c r="BI763" s="466" t="e">
        <f t="array" aca="1" ref="BI763" ca="1">IF($B763=BI$85-1, BI$84, IF(AND($B763&gt;=BI$85, $B763&lt;=BI$86), BI$84*SUMPRODUCT(TRANSPOSE(BI$5:BI$81), Data_TR_USD!$B534:$BZ534, 1/OFFSET(Data_TR_USD!$B$467, BI$88, 0, 1, $B$82)), NA()))</f>
        <v>#N/A</v>
      </c>
      <c r="BJ763" s="466" t="e">
        <f t="array" aca="1" ref="BJ763" ca="1">IF($B763=BJ$85-1, BJ$84, IF(AND($B763&gt;=BJ$85, $B763&lt;=BJ$86), BJ$84*SUMPRODUCT(TRANSPOSE(BJ$5:BJ$81), Data_TR_USD!$B534:$BZ534, 1/OFFSET(Data_TR_USD!$B$467, BJ$88, 0, 1, $B$82)), NA()))</f>
        <v>#N/A</v>
      </c>
      <c r="BK763" s="466" t="e">
        <f t="array" aca="1" ref="BK763" ca="1">IF($B763=BK$85-1, BK$84, IF(AND($B763&gt;=BK$85, $B763&lt;=BK$86), BK$84*SUMPRODUCT(TRANSPOSE(BK$5:BK$81), Data_TR_USD!$B534:$BZ534, 1/OFFSET(Data_TR_USD!$B$467, BK$88, 0, 1, $B$82)), NA()))</f>
        <v>#N/A</v>
      </c>
      <c r="BL763" s="466" t="e">
        <f t="array" aca="1" ref="BL763" ca="1">IF($B763=BL$85-1, BL$84, IF(AND($B763&gt;=BL$85, $B763&lt;=BL$86), BL$84*SUMPRODUCT(TRANSPOSE(BL$5:BL$81), Data_TR_USD!$B534:$BZ534, 1/OFFSET(Data_TR_USD!$B$467, BL$88, 0, 1, $B$82)), NA()))</f>
        <v>#N/A</v>
      </c>
      <c r="BM763" s="466" t="e">
        <f t="array" aca="1" ref="BM763" ca="1">IF($B763=BM$85-1, BM$84, IF(AND($B763&gt;=BM$85, $B763&lt;=BM$86), BM$84*SUMPRODUCT(TRANSPOSE(BM$5:BM$81), Data_TR_USD!$B534:$BZ534, 1/OFFSET(Data_TR_USD!$B$467, BM$88, 0, 1, $B$82)), NA()))</f>
        <v>#N/A</v>
      </c>
      <c r="BN763" s="466" t="e">
        <f t="array" aca="1" ref="BN763" ca="1">IF($B763=BN$85-1, BN$84, IF(AND($B763&gt;=BN$85, $B763&lt;=BN$86), BN$84*SUMPRODUCT(TRANSPOSE(BN$5:BN$81), Data_TR_USD!$B534:$BZ534, 1/OFFSET(Data_TR_USD!$B$467, BN$88, 0, 1, $B$82)), NA()))</f>
        <v>#N/A</v>
      </c>
      <c r="BO763" s="466" t="e">
        <f t="array" aca="1" ref="BO763" ca="1">IF($B763=BO$85-1, BO$84, IF(AND($B763&gt;=BO$85, $B763&lt;=BO$86), BO$84*SUMPRODUCT(TRANSPOSE(BO$5:BO$81), Data_TR_USD!$B534:$BZ534, 1/OFFSET(Data_TR_USD!$B$467, BO$88, 0, 1, $B$82)), NA()))</f>
        <v>#N/A</v>
      </c>
      <c r="BP763" s="466" t="e">
        <f t="array" aca="1" ref="BP763" ca="1">IF($B763=BP$85-1, BP$84, IF(AND($B763&gt;=BP$85, $B763&lt;=BP$86), BP$84*SUMPRODUCT(TRANSPOSE(BP$5:BP$81), Data_TR_USD!$B534:$BZ534, 1/OFFSET(Data_TR_USD!$B$467, BP$88, 0, 1, $B$82)), NA()))</f>
        <v>#N/A</v>
      </c>
      <c r="BQ763" s="466" t="e">
        <f t="array" aca="1" ref="BQ763" ca="1">IF($B763=BQ$85-1, BQ$84, IF(AND($B763&gt;=BQ$85, $B763&lt;=BQ$86), BQ$84*SUMPRODUCT(TRANSPOSE(BQ$5:BQ$81), Data_TR_USD!$B534:$BZ534, 1/OFFSET(Data_TR_USD!$B$467, BQ$88, 0, 1, $B$82)), NA()))</f>
        <v>#N/A</v>
      </c>
      <c r="BR763" s="466" t="e">
        <f t="array" aca="1" ref="BR763" ca="1">IF($B763=BR$85-1, BR$84, IF(AND($B763&gt;=BR$85, $B763&lt;=BR$86), BR$84*SUMPRODUCT(TRANSPOSE(BR$5:BR$81), Data_TR_USD!$B534:$BZ534, 1/OFFSET(Data_TR_USD!$B$467, BR$88, 0, 1, $B$82)), NA()))</f>
        <v>#N/A</v>
      </c>
      <c r="BS763" s="466" t="e">
        <f t="array" aca="1" ref="BS763" ca="1">IF($B763=BS$85-1, BS$84, IF(AND($B763&gt;=BS$85, $B763&lt;=BS$86), BS$84*SUMPRODUCT(TRANSPOSE(BS$5:BS$81), Data_TR_USD!$B534:$BZ534, 1/OFFSET(Data_TR_USD!$B$467, BS$88, 0, 1, $B$82)), NA()))</f>
        <v>#N/A</v>
      </c>
    </row>
    <row r="764" spans="2:71">
      <c r="B764" s="48">
        <f t="shared" si="1088"/>
        <v>1938</v>
      </c>
      <c r="E764" s="52"/>
      <c r="M764" s="466" t="e">
        <f t="array" aca="1" ref="M764" ca="1">IF($B764=M$85-1, M$84, IF(AND($B764&gt;=M$85, $B764&lt;=M$86), M$84*SUMPRODUCT(TRANSPOSE(M$5:M$81), Data_TR_USD!$B535:$BZ535, 1/OFFSET(Data_TR_USD!$B$467, M$88, 0, 1, $B$82)), NA()))</f>
        <v>#N/A</v>
      </c>
      <c r="N764" s="466" t="e">
        <f t="array" aca="1" ref="N764" ca="1">IF($B764=N$85-1, N$84, IF(AND($B764&gt;=N$85, $B764&lt;=N$86), N$84*SUMPRODUCT(TRANSPOSE(N$5:N$81), Data_TR_USD!$B535:$BZ535, 1/OFFSET(Data_TR_USD!$B$467, N$88, 0, 1, $B$82)), NA()))</f>
        <v>#N/A</v>
      </c>
      <c r="X764" s="466" t="e">
        <f t="array" aca="1" ref="X764" ca="1">IF($B764=X$85-1, X$84, IF(AND($B764&gt;=X$85, $B764&lt;=X$86), X$84*SUMPRODUCT(TRANSPOSE(X$5:X$81), Data_TR_USD!$B535:$BZ535, 1/OFFSET(Data_TR_USD!$B$467, X$88, 0, 1, $B$82)), NA()))</f>
        <v>#N/A</v>
      </c>
      <c r="Y764" s="466" t="e">
        <f t="array" aca="1" ref="Y764" ca="1">IF($B764=Y$85-1, Y$84, IF(AND($B764&gt;=Y$85, $B764&lt;=Y$86), Y$84*SUMPRODUCT(TRANSPOSE(Y$5:Y$81), Data_TR_USD!$B535:$BZ535, 1/OFFSET(Data_TR_USD!$B$467, Y$88, 0, 1, $B$82)), NA()))</f>
        <v>#N/A</v>
      </c>
      <c r="AA764" s="466" t="e">
        <f t="array" aca="1" ref="AA764" ca="1">IF($B764=AA$85-1, AA$84, IF(AND($B764&gt;=AA$85, $B764&lt;=AA$86), AA$84*SUMPRODUCT(TRANSPOSE(AA$5:AA$81), Data_TR_USD!$B535:$BZ535, 1/OFFSET(Data_TR_USD!$B$467, AA$88, 0, 1, $B$82)), NA()))</f>
        <v>#N/A</v>
      </c>
      <c r="AB764" s="466" t="e">
        <f t="array" aca="1" ref="AB764" ca="1">IF($B764=AB$85-1, AB$84, IF(AND($B764&gt;=AB$85, $B764&lt;=AB$86), AB$84*SUMPRODUCT(TRANSPOSE(AB$5:AB$81), Data_TR_USD!$B535:$BZ535, 1/OFFSET(Data_TR_USD!$B$467, AB$88, 0, 1, $B$82)), NA()))</f>
        <v>#N/A</v>
      </c>
      <c r="AC764" s="466" t="e">
        <f t="array" aca="1" ref="AC764" ca="1">IF($B764=AC$85-1, AC$84, IF(AND($B764&gt;=AC$85, $B764&lt;=AC$86), AC$84*SUMPRODUCT(TRANSPOSE(AC$5:AC$81), Data_TR_USD!$B535:$BZ535, 1/OFFSET(Data_TR_USD!$B$467, AC$88, 0, 1, $B$82)), NA()))</f>
        <v>#N/A</v>
      </c>
      <c r="AD764" s="466" t="e">
        <f t="array" aca="1" ref="AD764" ca="1">IF($B764=AD$85-1, AD$84, IF(AND($B764&gt;=AD$85, $B764&lt;=AD$86), AD$84*SUMPRODUCT(TRANSPOSE(AD$5:AD$81), Data_TR_USD!$B535:$BZ535, 1/OFFSET(Data_TR_USD!$B$467, AD$88, 0, 1, $B$82)), NA()))</f>
        <v>#N/A</v>
      </c>
      <c r="AE764" s="466" t="e">
        <f t="array" aca="1" ref="AE764" ca="1">IF($B764=AE$85-1, AE$84, IF(AND($B764&gt;=AE$85, $B764&lt;=AE$86), AE$84*SUMPRODUCT(TRANSPOSE(AE$5:AE$81), Data_TR_USD!$B535:$BZ535, 1/OFFSET(Data_TR_USD!$B$467, AE$88, 0, 1, $B$82)), NA()))</f>
        <v>#N/A</v>
      </c>
      <c r="AG764" s="466" t="e">
        <f t="array" aca="1" ref="AG764" ca="1">IF($B764=AG$85-1, AG$84, IF(AND($B764&gt;=AG$85, $B764&lt;=AG$86), AG$84*SUMPRODUCT(TRANSPOSE(AG$5:AG$81), Data_TR_USD!$B535:$BZ535, 1/OFFSET(Data_TR_USD!$B$467, AG$88, 0, 1, $B$82)), NA()))</f>
        <v>#N/A</v>
      </c>
      <c r="AM764" s="466" t="e">
        <f t="array" aca="1" ref="AM764" ca="1">IF($B764=AM$85-1, AM$84, IF(AND($B764&gt;=AM$85, $B764&lt;=AM$86), AM$84*SUMPRODUCT(TRANSPOSE(AM$5:AM$81), Data_TR_USD!$B535:$BZ535, 1/OFFSET(Data_TR_USD!$B$467, AM$88, 0, 1, $B$82)), NA()))</f>
        <v>#N/A</v>
      </c>
      <c r="AN764" s="466" t="e">
        <f t="array" aca="1" ref="AN764" ca="1">IF($B764=AN$85-1, AN$84, IF(AND($B764&gt;=AN$85, $B764&lt;=AN$86), AN$84*SUMPRODUCT(TRANSPOSE(AN$5:AN$81), Data_TR_USD!$B535:$BZ535, 1/OFFSET(Data_TR_USD!$B$467, AN$88, 0, 1, $B$82)), NA()))</f>
        <v>#N/A</v>
      </c>
      <c r="AO764" s="466" t="e">
        <f t="array" aca="1" ref="AO764" ca="1">IF($B764=AO$85-1, AO$84, IF(AND($B764&gt;=AO$85, $B764&lt;=AO$86), AO$84*SUMPRODUCT(TRANSPOSE(AO$5:AO$81), Data_TR_USD!$B535:$BZ535, 1/OFFSET(Data_TR_USD!$B$467, AO$88, 0, 1, $B$82)), NA()))</f>
        <v>#N/A</v>
      </c>
      <c r="AP764" s="466" t="e">
        <f t="array" aca="1" ref="AP764" ca="1">IF($B764=AP$85-1, AP$84, IF(AND($B764&gt;=AP$85, $B764&lt;=AP$86), AP$84*SUMPRODUCT(TRANSPOSE(AP$5:AP$81), Data_TR_USD!$B535:$BZ535, 1/OFFSET(Data_TR_USD!$B$467, AP$88, 0, 1, $B$82)), NA()))</f>
        <v>#N/A</v>
      </c>
      <c r="AQ764" s="466" t="e">
        <f t="array" aca="1" ref="AQ764" ca="1">IF($B764=AQ$85-1, AQ$84, IF(AND($B764&gt;=AQ$85, $B764&lt;=AQ$86), AQ$84*SUMPRODUCT(TRANSPOSE(AQ$5:AQ$81), Data_TR_USD!$B535:$BZ535, 1/OFFSET(Data_TR_USD!$B$467, AQ$88, 0, 1, $B$82)), NA()))</f>
        <v>#N/A</v>
      </c>
      <c r="AS764" s="466" t="e">
        <f t="array" aca="1" ref="AS764" ca="1">IF($B764=AS$85-1, AS$84, IF(AND($B764&gt;=AS$85, $B764&lt;=AS$86), AS$84*SUMPRODUCT(TRANSPOSE(AS$5:AS$81), Data_TR_USD!$B535:$BZ535, 1/OFFSET(Data_TR_USD!$B$467, AS$88, 0, 1, $B$82)), NA()))</f>
        <v>#N/A</v>
      </c>
      <c r="AU764" s="466" t="e">
        <f t="array" aca="1" ref="AU764" ca="1">IF($B764=AU$85-1, AU$84, IF(AND($B764&gt;=AU$85, $B764&lt;=AU$86), AU$84*SUMPRODUCT(TRANSPOSE(AU$5:AU$81), Data_TR_USD!$B535:$BZ535, 1/OFFSET(Data_TR_USD!$B$467, AU$88, 0, 1, $B$82)), NA()))</f>
        <v>#N/A</v>
      </c>
      <c r="AV764" s="466" t="e">
        <f t="array" aca="1" ref="AV764" ca="1">IF($B764=AV$85-1, AV$84, IF(AND($B764&gt;=AV$85, $B764&lt;=AV$86), AV$84*SUMPRODUCT(TRANSPOSE(AV$5:AV$81), Data_TR_USD!$B535:$BZ535, 1/OFFSET(Data_TR_USD!$B$467, AV$88, 0, 1, $B$82)), NA()))</f>
        <v>#N/A</v>
      </c>
      <c r="AW764" s="466" t="e">
        <f t="array" aca="1" ref="AW764" ca="1">IF($B764=AW$85-1, AW$84, IF(AND($B764&gt;=AW$85, $B764&lt;=AW$86), AW$84*SUMPRODUCT(TRANSPOSE(AW$5:AW$81), Data_TR_USD!$B535:$BZ535, 1/OFFSET(Data_TR_USD!$B$467, AW$88, 0, 1, $B$82)), NA()))</f>
        <v>#N/A</v>
      </c>
      <c r="AX764" s="466" t="e">
        <f t="array" aca="1" ref="AX764" ca="1">IF($B764=AX$85-1, AX$84, IF(AND($B764&gt;=AX$85, $B764&lt;=AX$86), AX$84*SUMPRODUCT(TRANSPOSE(AX$5:AX$81), Data_TR_USD!$B535:$BZ535, 1/OFFSET(Data_TR_USD!$B$467, AX$88, 0, 1, $B$82)), NA()))</f>
        <v>#N/A</v>
      </c>
      <c r="AY764" s="466" t="e">
        <f t="array" aca="1" ref="AY764" ca="1">IF($B764=AY$85-1, AY$84, IF(AND($B764&gt;=AY$85, $B764&lt;=AY$86), AY$84*SUMPRODUCT(TRANSPOSE(AY$5:AY$81), Data_TR_USD!$B535:$BZ535, 1/OFFSET(Data_TR_USD!$B$467, AY$88, 0, 1, $B$82)), NA()))</f>
        <v>#N/A</v>
      </c>
      <c r="AZ764" s="466" t="e">
        <f t="array" aca="1" ref="AZ764" ca="1">IF($B764=AZ$85-1, AZ$84, IF(AND($B764&gt;=AZ$85, $B764&lt;=AZ$86), AZ$84*SUMPRODUCT(TRANSPOSE(AZ$5:AZ$81), Data_TR_USD!$B535:$BZ535, 1/OFFSET(Data_TR_USD!$B$467, AZ$88, 0, 1, $B$82)), NA()))</f>
        <v>#N/A</v>
      </c>
      <c r="BA764" s="466" t="e">
        <f t="array" aca="1" ref="BA764" ca="1">IF($B764=BA$85-1, BA$84, IF(AND($B764&gt;=BA$85, $B764&lt;=BA$86), BA$84*SUMPRODUCT(TRANSPOSE(BA$5:BA$81), Data_TR_USD!$B535:$BZ535, 1/OFFSET(Data_TR_USD!$B$467, BA$88, 0, 1, $B$82)), NA()))</f>
        <v>#N/A</v>
      </c>
      <c r="BB764" s="466" t="e">
        <f t="array" aca="1" ref="BB764" ca="1">IF($B764=BB$85-1, BB$84, IF(AND($B764&gt;=BB$85, $B764&lt;=BB$86), BB$84*SUMPRODUCT(TRANSPOSE(BB$5:BB$81), Data_TR_USD!$B535:$BZ535, 1/OFFSET(Data_TR_USD!$B$467, BB$88, 0, 1, $B$82)), NA()))</f>
        <v>#N/A</v>
      </c>
      <c r="BC764" s="466" t="e">
        <f t="array" aca="1" ref="BC764" ca="1">IF($B764=BC$85-1, BC$84, IF(AND($B764&gt;=BC$85, $B764&lt;=BC$86), BC$84*SUMPRODUCT(TRANSPOSE(BC$5:BC$81), Data_TR_USD!$B535:$BZ535, 1/OFFSET(Data_TR_USD!$B$467, BC$88, 0, 1, $B$82)), NA()))</f>
        <v>#N/A</v>
      </c>
      <c r="BD764" s="466" t="e">
        <f t="array" aca="1" ref="BD764" ca="1">IF($B764=BD$85-1, BD$84, IF(AND($B764&gt;=BD$85, $B764&lt;=BD$86), BD$84*SUMPRODUCT(TRANSPOSE(BD$5:BD$81), Data_TR_USD!$B535:$BZ535, 1/OFFSET(Data_TR_USD!$B$467, BD$88, 0, 1, $B$82)), NA()))</f>
        <v>#N/A</v>
      </c>
      <c r="BE764" s="466" t="e">
        <f t="array" aca="1" ref="BE764" ca="1">IF($B764=BE$85-1, BE$84, IF(AND($B764&gt;=BE$85, $B764&lt;=BE$86), BE$84*SUMPRODUCT(TRANSPOSE(BE$5:BE$81), Data_TR_USD!$B535:$BZ535, 1/OFFSET(Data_TR_USD!$B$467, BE$88, 0, 1, $B$82)), NA()))</f>
        <v>#N/A</v>
      </c>
      <c r="BF764" s="466" t="e">
        <f t="array" aca="1" ref="BF764" ca="1">IF($B764=BF$85-1, BF$84, IF(AND($B764&gt;=BF$85, $B764&lt;=BF$86), BF$84*SUMPRODUCT(TRANSPOSE(BF$5:BF$81), Data_TR_USD!$B535:$BZ535, 1/OFFSET(Data_TR_USD!$B$467, BF$88, 0, 1, $B$82)), NA()))</f>
        <v>#N/A</v>
      </c>
      <c r="BG764" s="466" t="e">
        <f t="array" aca="1" ref="BG764" ca="1">IF($B764=BG$85-1, BG$84, IF(AND($B764&gt;=BG$85, $B764&lt;=BG$86), BG$84*SUMPRODUCT(TRANSPOSE(BG$5:BG$81), Data_TR_USD!$B535:$BZ535, 1/OFFSET(Data_TR_USD!$B$467, BG$88, 0, 1, $B$82)), NA()))</f>
        <v>#N/A</v>
      </c>
      <c r="BH764" s="466" t="e">
        <f t="array" aca="1" ref="BH764" ca="1">IF($B764=BH$85-1, BH$84, IF(AND($B764&gt;=BH$85, $B764&lt;=BH$86), BH$84*SUMPRODUCT(TRANSPOSE(BH$5:BH$81), Data_TR_USD!$B535:$BZ535, 1/OFFSET(Data_TR_USD!$B$467, BH$88, 0, 1, $B$82)), NA()))</f>
        <v>#N/A</v>
      </c>
      <c r="BI764" s="466" t="e">
        <f t="array" aca="1" ref="BI764" ca="1">IF($B764=BI$85-1, BI$84, IF(AND($B764&gt;=BI$85, $B764&lt;=BI$86), BI$84*SUMPRODUCT(TRANSPOSE(BI$5:BI$81), Data_TR_USD!$B535:$BZ535, 1/OFFSET(Data_TR_USD!$B$467, BI$88, 0, 1, $B$82)), NA()))</f>
        <v>#N/A</v>
      </c>
      <c r="BJ764" s="466" t="e">
        <f t="array" aca="1" ref="BJ764" ca="1">IF($B764=BJ$85-1, BJ$84, IF(AND($B764&gt;=BJ$85, $B764&lt;=BJ$86), BJ$84*SUMPRODUCT(TRANSPOSE(BJ$5:BJ$81), Data_TR_USD!$B535:$BZ535, 1/OFFSET(Data_TR_USD!$B$467, BJ$88, 0, 1, $B$82)), NA()))</f>
        <v>#N/A</v>
      </c>
      <c r="BK764" s="466" t="e">
        <f t="array" aca="1" ref="BK764" ca="1">IF($B764=BK$85-1, BK$84, IF(AND($B764&gt;=BK$85, $B764&lt;=BK$86), BK$84*SUMPRODUCT(TRANSPOSE(BK$5:BK$81), Data_TR_USD!$B535:$BZ535, 1/OFFSET(Data_TR_USD!$B$467, BK$88, 0, 1, $B$82)), NA()))</f>
        <v>#N/A</v>
      </c>
      <c r="BL764" s="466" t="e">
        <f t="array" aca="1" ref="BL764" ca="1">IF($B764=BL$85-1, BL$84, IF(AND($B764&gt;=BL$85, $B764&lt;=BL$86), BL$84*SUMPRODUCT(TRANSPOSE(BL$5:BL$81), Data_TR_USD!$B535:$BZ535, 1/OFFSET(Data_TR_USD!$B$467, BL$88, 0, 1, $B$82)), NA()))</f>
        <v>#N/A</v>
      </c>
      <c r="BM764" s="466" t="e">
        <f t="array" aca="1" ref="BM764" ca="1">IF($B764=BM$85-1, BM$84, IF(AND($B764&gt;=BM$85, $B764&lt;=BM$86), BM$84*SUMPRODUCT(TRANSPOSE(BM$5:BM$81), Data_TR_USD!$B535:$BZ535, 1/OFFSET(Data_TR_USD!$B$467, BM$88, 0, 1, $B$82)), NA()))</f>
        <v>#N/A</v>
      </c>
      <c r="BN764" s="466" t="e">
        <f t="array" aca="1" ref="BN764" ca="1">IF($B764=BN$85-1, BN$84, IF(AND($B764&gt;=BN$85, $B764&lt;=BN$86), BN$84*SUMPRODUCT(TRANSPOSE(BN$5:BN$81), Data_TR_USD!$B535:$BZ535, 1/OFFSET(Data_TR_USD!$B$467, BN$88, 0, 1, $B$82)), NA()))</f>
        <v>#N/A</v>
      </c>
      <c r="BO764" s="466" t="e">
        <f t="array" aca="1" ref="BO764" ca="1">IF($B764=BO$85-1, BO$84, IF(AND($B764&gt;=BO$85, $B764&lt;=BO$86), BO$84*SUMPRODUCT(TRANSPOSE(BO$5:BO$81), Data_TR_USD!$B535:$BZ535, 1/OFFSET(Data_TR_USD!$B$467, BO$88, 0, 1, $B$82)), NA()))</f>
        <v>#N/A</v>
      </c>
      <c r="BP764" s="466" t="e">
        <f t="array" aca="1" ref="BP764" ca="1">IF($B764=BP$85-1, BP$84, IF(AND($B764&gt;=BP$85, $B764&lt;=BP$86), BP$84*SUMPRODUCT(TRANSPOSE(BP$5:BP$81), Data_TR_USD!$B535:$BZ535, 1/OFFSET(Data_TR_USD!$B$467, BP$88, 0, 1, $B$82)), NA()))</f>
        <v>#N/A</v>
      </c>
      <c r="BQ764" s="466" t="e">
        <f t="array" aca="1" ref="BQ764" ca="1">IF($B764=BQ$85-1, BQ$84, IF(AND($B764&gt;=BQ$85, $B764&lt;=BQ$86), BQ$84*SUMPRODUCT(TRANSPOSE(BQ$5:BQ$81), Data_TR_USD!$B535:$BZ535, 1/OFFSET(Data_TR_USD!$B$467, BQ$88, 0, 1, $B$82)), NA()))</f>
        <v>#N/A</v>
      </c>
      <c r="BR764" s="466" t="e">
        <f t="array" aca="1" ref="BR764" ca="1">IF($B764=BR$85-1, BR$84, IF(AND($B764&gt;=BR$85, $B764&lt;=BR$86), BR$84*SUMPRODUCT(TRANSPOSE(BR$5:BR$81), Data_TR_USD!$B535:$BZ535, 1/OFFSET(Data_TR_USD!$B$467, BR$88, 0, 1, $B$82)), NA()))</f>
        <v>#N/A</v>
      </c>
      <c r="BS764" s="466" t="e">
        <f t="array" aca="1" ref="BS764" ca="1">IF($B764=BS$85-1, BS$84, IF(AND($B764&gt;=BS$85, $B764&lt;=BS$86), BS$84*SUMPRODUCT(TRANSPOSE(BS$5:BS$81), Data_TR_USD!$B535:$BZ535, 1/OFFSET(Data_TR_USD!$B$467, BS$88, 0, 1, $B$82)), NA()))</f>
        <v>#N/A</v>
      </c>
    </row>
    <row r="765" spans="2:71">
      <c r="B765" s="48">
        <f t="shared" si="1088"/>
        <v>1939</v>
      </c>
      <c r="E765" s="52"/>
      <c r="M765" s="466" t="e">
        <f t="array" aca="1" ref="M765" ca="1">IF($B765=M$85-1, M$84, IF(AND($B765&gt;=M$85, $B765&lt;=M$86), M$84*SUMPRODUCT(TRANSPOSE(M$5:M$81), Data_TR_USD!$B536:$BZ536, 1/OFFSET(Data_TR_USD!$B$467, M$88, 0, 1, $B$82)), NA()))</f>
        <v>#N/A</v>
      </c>
      <c r="N765" s="466" t="e">
        <f t="array" aca="1" ref="N765" ca="1">IF($B765=N$85-1, N$84, IF(AND($B765&gt;=N$85, $B765&lt;=N$86), N$84*SUMPRODUCT(TRANSPOSE(N$5:N$81), Data_TR_USD!$B536:$BZ536, 1/OFFSET(Data_TR_USD!$B$467, N$88, 0, 1, $B$82)), NA()))</f>
        <v>#N/A</v>
      </c>
      <c r="X765" s="466" t="e">
        <f t="array" aca="1" ref="X765" ca="1">IF($B765=X$85-1, X$84, IF(AND($B765&gt;=X$85, $B765&lt;=X$86), X$84*SUMPRODUCT(TRANSPOSE(X$5:X$81), Data_TR_USD!$B536:$BZ536, 1/OFFSET(Data_TR_USD!$B$467, X$88, 0, 1, $B$82)), NA()))</f>
        <v>#N/A</v>
      </c>
      <c r="Y765" s="466" t="e">
        <f t="array" aca="1" ref="Y765" ca="1">IF($B765=Y$85-1, Y$84, IF(AND($B765&gt;=Y$85, $B765&lt;=Y$86), Y$84*SUMPRODUCT(TRANSPOSE(Y$5:Y$81), Data_TR_USD!$B536:$BZ536, 1/OFFSET(Data_TR_USD!$B$467, Y$88, 0, 1, $B$82)), NA()))</f>
        <v>#N/A</v>
      </c>
      <c r="AA765" s="466" t="e">
        <f t="array" aca="1" ref="AA765" ca="1">IF($B765=AA$85-1, AA$84, IF(AND($B765&gt;=AA$85, $B765&lt;=AA$86), AA$84*SUMPRODUCT(TRANSPOSE(AA$5:AA$81), Data_TR_USD!$B536:$BZ536, 1/OFFSET(Data_TR_USD!$B$467, AA$88, 0, 1, $B$82)), NA()))</f>
        <v>#N/A</v>
      </c>
      <c r="AB765" s="466" t="e">
        <f t="array" aca="1" ref="AB765" ca="1">IF($B765=AB$85-1, AB$84, IF(AND($B765&gt;=AB$85, $B765&lt;=AB$86), AB$84*SUMPRODUCT(TRANSPOSE(AB$5:AB$81), Data_TR_USD!$B536:$BZ536, 1/OFFSET(Data_TR_USD!$B$467, AB$88, 0, 1, $B$82)), NA()))</f>
        <v>#N/A</v>
      </c>
      <c r="AC765" s="466" t="e">
        <f t="array" aca="1" ref="AC765" ca="1">IF($B765=AC$85-1, AC$84, IF(AND($B765&gt;=AC$85, $B765&lt;=AC$86), AC$84*SUMPRODUCT(TRANSPOSE(AC$5:AC$81), Data_TR_USD!$B536:$BZ536, 1/OFFSET(Data_TR_USD!$B$467, AC$88, 0, 1, $B$82)), NA()))</f>
        <v>#N/A</v>
      </c>
      <c r="AD765" s="466" t="e">
        <f t="array" aca="1" ref="AD765" ca="1">IF($B765=AD$85-1, AD$84, IF(AND($B765&gt;=AD$85, $B765&lt;=AD$86), AD$84*SUMPRODUCT(TRANSPOSE(AD$5:AD$81), Data_TR_USD!$B536:$BZ536, 1/OFFSET(Data_TR_USD!$B$467, AD$88, 0, 1, $B$82)), NA()))</f>
        <v>#N/A</v>
      </c>
      <c r="AE765" s="466" t="e">
        <f t="array" aca="1" ref="AE765" ca="1">IF($B765=AE$85-1, AE$84, IF(AND($B765&gt;=AE$85, $B765&lt;=AE$86), AE$84*SUMPRODUCT(TRANSPOSE(AE$5:AE$81), Data_TR_USD!$B536:$BZ536, 1/OFFSET(Data_TR_USD!$B$467, AE$88, 0, 1, $B$82)), NA()))</f>
        <v>#N/A</v>
      </c>
      <c r="AG765" s="466" t="e">
        <f t="array" aca="1" ref="AG765" ca="1">IF($B765=AG$85-1, AG$84, IF(AND($B765&gt;=AG$85, $B765&lt;=AG$86), AG$84*SUMPRODUCT(TRANSPOSE(AG$5:AG$81), Data_TR_USD!$B536:$BZ536, 1/OFFSET(Data_TR_USD!$B$467, AG$88, 0, 1, $B$82)), NA()))</f>
        <v>#N/A</v>
      </c>
      <c r="AM765" s="466" t="e">
        <f t="array" aca="1" ref="AM765" ca="1">IF($B765=AM$85-1, AM$84, IF(AND($B765&gt;=AM$85, $B765&lt;=AM$86), AM$84*SUMPRODUCT(TRANSPOSE(AM$5:AM$81), Data_TR_USD!$B536:$BZ536, 1/OFFSET(Data_TR_USD!$B$467, AM$88, 0, 1, $B$82)), NA()))</f>
        <v>#N/A</v>
      </c>
      <c r="AN765" s="466" t="e">
        <f t="array" aca="1" ref="AN765" ca="1">IF($B765=AN$85-1, AN$84, IF(AND($B765&gt;=AN$85, $B765&lt;=AN$86), AN$84*SUMPRODUCT(TRANSPOSE(AN$5:AN$81), Data_TR_USD!$B536:$BZ536, 1/OFFSET(Data_TR_USD!$B$467, AN$88, 0, 1, $B$82)), NA()))</f>
        <v>#N/A</v>
      </c>
      <c r="AO765" s="466" t="e">
        <f t="array" aca="1" ref="AO765" ca="1">IF($B765=AO$85-1, AO$84, IF(AND($B765&gt;=AO$85, $B765&lt;=AO$86), AO$84*SUMPRODUCT(TRANSPOSE(AO$5:AO$81), Data_TR_USD!$B536:$BZ536, 1/OFFSET(Data_TR_USD!$B$467, AO$88, 0, 1, $B$82)), NA()))</f>
        <v>#N/A</v>
      </c>
      <c r="AP765" s="466" t="e">
        <f t="array" aca="1" ref="AP765" ca="1">IF($B765=AP$85-1, AP$84, IF(AND($B765&gt;=AP$85, $B765&lt;=AP$86), AP$84*SUMPRODUCT(TRANSPOSE(AP$5:AP$81), Data_TR_USD!$B536:$BZ536, 1/OFFSET(Data_TR_USD!$B$467, AP$88, 0, 1, $B$82)), NA()))</f>
        <v>#N/A</v>
      </c>
      <c r="AQ765" s="466" t="e">
        <f t="array" aca="1" ref="AQ765" ca="1">IF($B765=AQ$85-1, AQ$84, IF(AND($B765&gt;=AQ$85, $B765&lt;=AQ$86), AQ$84*SUMPRODUCT(TRANSPOSE(AQ$5:AQ$81), Data_TR_USD!$B536:$BZ536, 1/OFFSET(Data_TR_USD!$B$467, AQ$88, 0, 1, $B$82)), NA()))</f>
        <v>#N/A</v>
      </c>
      <c r="AS765" s="466" t="e">
        <f t="array" aca="1" ref="AS765" ca="1">IF($B765=AS$85-1, AS$84, IF(AND($B765&gt;=AS$85, $B765&lt;=AS$86), AS$84*SUMPRODUCT(TRANSPOSE(AS$5:AS$81), Data_TR_USD!$B536:$BZ536, 1/OFFSET(Data_TR_USD!$B$467, AS$88, 0, 1, $B$82)), NA()))</f>
        <v>#N/A</v>
      </c>
      <c r="AU765" s="466" t="e">
        <f t="array" aca="1" ref="AU765" ca="1">IF($B765=AU$85-1, AU$84, IF(AND($B765&gt;=AU$85, $B765&lt;=AU$86), AU$84*SUMPRODUCT(TRANSPOSE(AU$5:AU$81), Data_TR_USD!$B536:$BZ536, 1/OFFSET(Data_TR_USD!$B$467, AU$88, 0, 1, $B$82)), NA()))</f>
        <v>#N/A</v>
      </c>
      <c r="AV765" s="466" t="e">
        <f t="array" aca="1" ref="AV765" ca="1">IF($B765=AV$85-1, AV$84, IF(AND($B765&gt;=AV$85, $B765&lt;=AV$86), AV$84*SUMPRODUCT(TRANSPOSE(AV$5:AV$81), Data_TR_USD!$B536:$BZ536, 1/OFFSET(Data_TR_USD!$B$467, AV$88, 0, 1, $B$82)), NA()))</f>
        <v>#N/A</v>
      </c>
      <c r="AW765" s="466" t="e">
        <f t="array" aca="1" ref="AW765" ca="1">IF($B765=AW$85-1, AW$84, IF(AND($B765&gt;=AW$85, $B765&lt;=AW$86), AW$84*SUMPRODUCT(TRANSPOSE(AW$5:AW$81), Data_TR_USD!$B536:$BZ536, 1/OFFSET(Data_TR_USD!$B$467, AW$88, 0, 1, $B$82)), NA()))</f>
        <v>#N/A</v>
      </c>
      <c r="AX765" s="466" t="e">
        <f t="array" aca="1" ref="AX765" ca="1">IF($B765=AX$85-1, AX$84, IF(AND($B765&gt;=AX$85, $B765&lt;=AX$86), AX$84*SUMPRODUCT(TRANSPOSE(AX$5:AX$81), Data_TR_USD!$B536:$BZ536, 1/OFFSET(Data_TR_USD!$B$467, AX$88, 0, 1, $B$82)), NA()))</f>
        <v>#N/A</v>
      </c>
      <c r="AY765" s="466" t="e">
        <f t="array" aca="1" ref="AY765" ca="1">IF($B765=AY$85-1, AY$84, IF(AND($B765&gt;=AY$85, $B765&lt;=AY$86), AY$84*SUMPRODUCT(TRANSPOSE(AY$5:AY$81), Data_TR_USD!$B536:$BZ536, 1/OFFSET(Data_TR_USD!$B$467, AY$88, 0, 1, $B$82)), NA()))</f>
        <v>#N/A</v>
      </c>
      <c r="AZ765" s="466" t="e">
        <f t="array" aca="1" ref="AZ765" ca="1">IF($B765=AZ$85-1, AZ$84, IF(AND($B765&gt;=AZ$85, $B765&lt;=AZ$86), AZ$84*SUMPRODUCT(TRANSPOSE(AZ$5:AZ$81), Data_TR_USD!$B536:$BZ536, 1/OFFSET(Data_TR_USD!$B$467, AZ$88, 0, 1, $B$82)), NA()))</f>
        <v>#N/A</v>
      </c>
      <c r="BA765" s="466" t="e">
        <f t="array" aca="1" ref="BA765" ca="1">IF($B765=BA$85-1, BA$84, IF(AND($B765&gt;=BA$85, $B765&lt;=BA$86), BA$84*SUMPRODUCT(TRANSPOSE(BA$5:BA$81), Data_TR_USD!$B536:$BZ536, 1/OFFSET(Data_TR_USD!$B$467, BA$88, 0, 1, $B$82)), NA()))</f>
        <v>#N/A</v>
      </c>
      <c r="BB765" s="466" t="e">
        <f t="array" aca="1" ref="BB765" ca="1">IF($B765=BB$85-1, BB$84, IF(AND($B765&gt;=BB$85, $B765&lt;=BB$86), BB$84*SUMPRODUCT(TRANSPOSE(BB$5:BB$81), Data_TR_USD!$B536:$BZ536, 1/OFFSET(Data_TR_USD!$B$467, BB$88, 0, 1, $B$82)), NA()))</f>
        <v>#N/A</v>
      </c>
      <c r="BC765" s="466" t="e">
        <f t="array" aca="1" ref="BC765" ca="1">IF($B765=BC$85-1, BC$84, IF(AND($B765&gt;=BC$85, $B765&lt;=BC$86), BC$84*SUMPRODUCT(TRANSPOSE(BC$5:BC$81), Data_TR_USD!$B536:$BZ536, 1/OFFSET(Data_TR_USD!$B$467, BC$88, 0, 1, $B$82)), NA()))</f>
        <v>#N/A</v>
      </c>
      <c r="BD765" s="466" t="e">
        <f t="array" aca="1" ref="BD765" ca="1">IF($B765=BD$85-1, BD$84, IF(AND($B765&gt;=BD$85, $B765&lt;=BD$86), BD$84*SUMPRODUCT(TRANSPOSE(BD$5:BD$81), Data_TR_USD!$B536:$BZ536, 1/OFFSET(Data_TR_USD!$B$467, BD$88, 0, 1, $B$82)), NA()))</f>
        <v>#N/A</v>
      </c>
      <c r="BE765" s="466" t="e">
        <f t="array" aca="1" ref="BE765" ca="1">IF($B765=BE$85-1, BE$84, IF(AND($B765&gt;=BE$85, $B765&lt;=BE$86), BE$84*SUMPRODUCT(TRANSPOSE(BE$5:BE$81), Data_TR_USD!$B536:$BZ536, 1/OFFSET(Data_TR_USD!$B$467, BE$88, 0, 1, $B$82)), NA()))</f>
        <v>#N/A</v>
      </c>
      <c r="BF765" s="466" t="e">
        <f t="array" aca="1" ref="BF765" ca="1">IF($B765=BF$85-1, BF$84, IF(AND($B765&gt;=BF$85, $B765&lt;=BF$86), BF$84*SUMPRODUCT(TRANSPOSE(BF$5:BF$81), Data_TR_USD!$B536:$BZ536, 1/OFFSET(Data_TR_USD!$B$467, BF$88, 0, 1, $B$82)), NA()))</f>
        <v>#N/A</v>
      </c>
      <c r="BG765" s="466" t="e">
        <f t="array" aca="1" ref="BG765" ca="1">IF($B765=BG$85-1, BG$84, IF(AND($B765&gt;=BG$85, $B765&lt;=BG$86), BG$84*SUMPRODUCT(TRANSPOSE(BG$5:BG$81), Data_TR_USD!$B536:$BZ536, 1/OFFSET(Data_TR_USD!$B$467, BG$88, 0, 1, $B$82)), NA()))</f>
        <v>#N/A</v>
      </c>
      <c r="BH765" s="466" t="e">
        <f t="array" aca="1" ref="BH765" ca="1">IF($B765=BH$85-1, BH$84, IF(AND($B765&gt;=BH$85, $B765&lt;=BH$86), BH$84*SUMPRODUCT(TRANSPOSE(BH$5:BH$81), Data_TR_USD!$B536:$BZ536, 1/OFFSET(Data_TR_USD!$B$467, BH$88, 0, 1, $B$82)), NA()))</f>
        <v>#N/A</v>
      </c>
      <c r="BI765" s="466" t="e">
        <f t="array" aca="1" ref="BI765" ca="1">IF($B765=BI$85-1, BI$84, IF(AND($B765&gt;=BI$85, $B765&lt;=BI$86), BI$84*SUMPRODUCT(TRANSPOSE(BI$5:BI$81), Data_TR_USD!$B536:$BZ536, 1/OFFSET(Data_TR_USD!$B$467, BI$88, 0, 1, $B$82)), NA()))</f>
        <v>#N/A</v>
      </c>
      <c r="BJ765" s="466" t="e">
        <f t="array" aca="1" ref="BJ765" ca="1">IF($B765=BJ$85-1, BJ$84, IF(AND($B765&gt;=BJ$85, $B765&lt;=BJ$86), BJ$84*SUMPRODUCT(TRANSPOSE(BJ$5:BJ$81), Data_TR_USD!$B536:$BZ536, 1/OFFSET(Data_TR_USD!$B$467, BJ$88, 0, 1, $B$82)), NA()))</f>
        <v>#N/A</v>
      </c>
      <c r="BK765" s="466" t="e">
        <f t="array" aca="1" ref="BK765" ca="1">IF($B765=BK$85-1, BK$84, IF(AND($B765&gt;=BK$85, $B765&lt;=BK$86), BK$84*SUMPRODUCT(TRANSPOSE(BK$5:BK$81), Data_TR_USD!$B536:$BZ536, 1/OFFSET(Data_TR_USD!$B$467, BK$88, 0, 1, $B$82)), NA()))</f>
        <v>#N/A</v>
      </c>
      <c r="BL765" s="466" t="e">
        <f t="array" aca="1" ref="BL765" ca="1">IF($B765=BL$85-1, BL$84, IF(AND($B765&gt;=BL$85, $B765&lt;=BL$86), BL$84*SUMPRODUCT(TRANSPOSE(BL$5:BL$81), Data_TR_USD!$B536:$BZ536, 1/OFFSET(Data_TR_USD!$B$467, BL$88, 0, 1, $B$82)), NA()))</f>
        <v>#N/A</v>
      </c>
      <c r="BM765" s="466" t="e">
        <f t="array" aca="1" ref="BM765" ca="1">IF($B765=BM$85-1, BM$84, IF(AND($B765&gt;=BM$85, $B765&lt;=BM$86), BM$84*SUMPRODUCT(TRANSPOSE(BM$5:BM$81), Data_TR_USD!$B536:$BZ536, 1/OFFSET(Data_TR_USD!$B$467, BM$88, 0, 1, $B$82)), NA()))</f>
        <v>#N/A</v>
      </c>
      <c r="BN765" s="466" t="e">
        <f t="array" aca="1" ref="BN765" ca="1">IF($B765=BN$85-1, BN$84, IF(AND($B765&gt;=BN$85, $B765&lt;=BN$86), BN$84*SUMPRODUCT(TRANSPOSE(BN$5:BN$81), Data_TR_USD!$B536:$BZ536, 1/OFFSET(Data_TR_USD!$B$467, BN$88, 0, 1, $B$82)), NA()))</f>
        <v>#N/A</v>
      </c>
      <c r="BO765" s="466" t="e">
        <f t="array" aca="1" ref="BO765" ca="1">IF($B765=BO$85-1, BO$84, IF(AND($B765&gt;=BO$85, $B765&lt;=BO$86), BO$84*SUMPRODUCT(TRANSPOSE(BO$5:BO$81), Data_TR_USD!$B536:$BZ536, 1/OFFSET(Data_TR_USD!$B$467, BO$88, 0, 1, $B$82)), NA()))</f>
        <v>#N/A</v>
      </c>
      <c r="BP765" s="466" t="e">
        <f t="array" aca="1" ref="BP765" ca="1">IF($B765=BP$85-1, BP$84, IF(AND($B765&gt;=BP$85, $B765&lt;=BP$86), BP$84*SUMPRODUCT(TRANSPOSE(BP$5:BP$81), Data_TR_USD!$B536:$BZ536, 1/OFFSET(Data_TR_USD!$B$467, BP$88, 0, 1, $B$82)), NA()))</f>
        <v>#N/A</v>
      </c>
      <c r="BQ765" s="466" t="e">
        <f t="array" aca="1" ref="BQ765" ca="1">IF($B765=BQ$85-1, BQ$84, IF(AND($B765&gt;=BQ$85, $B765&lt;=BQ$86), BQ$84*SUMPRODUCT(TRANSPOSE(BQ$5:BQ$81), Data_TR_USD!$B536:$BZ536, 1/OFFSET(Data_TR_USD!$B$467, BQ$88, 0, 1, $B$82)), NA()))</f>
        <v>#N/A</v>
      </c>
      <c r="BR765" s="466" t="e">
        <f t="array" aca="1" ref="BR765" ca="1">IF($B765=BR$85-1, BR$84, IF(AND($B765&gt;=BR$85, $B765&lt;=BR$86), BR$84*SUMPRODUCT(TRANSPOSE(BR$5:BR$81), Data_TR_USD!$B536:$BZ536, 1/OFFSET(Data_TR_USD!$B$467, BR$88, 0, 1, $B$82)), NA()))</f>
        <v>#N/A</v>
      </c>
      <c r="BS765" s="466" t="e">
        <f t="array" aca="1" ref="BS765" ca="1">IF($B765=BS$85-1, BS$84, IF(AND($B765&gt;=BS$85, $B765&lt;=BS$86), BS$84*SUMPRODUCT(TRANSPOSE(BS$5:BS$81), Data_TR_USD!$B536:$BZ536, 1/OFFSET(Data_TR_USD!$B$467, BS$88, 0, 1, $B$82)), NA()))</f>
        <v>#N/A</v>
      </c>
    </row>
    <row r="766" spans="2:71">
      <c r="B766" s="48">
        <f t="shared" si="1088"/>
        <v>1940</v>
      </c>
      <c r="E766" s="52"/>
      <c r="M766" s="466" t="e">
        <f t="array" aca="1" ref="M766" ca="1">IF($B766=M$85-1, M$84, IF(AND($B766&gt;=M$85, $B766&lt;=M$86), M$84*SUMPRODUCT(TRANSPOSE(M$5:M$81), Data_TR_USD!$B537:$BZ537, 1/OFFSET(Data_TR_USD!$B$467, M$88, 0, 1, $B$82)), NA()))</f>
        <v>#N/A</v>
      </c>
      <c r="N766" s="466" t="e">
        <f t="array" aca="1" ref="N766" ca="1">IF($B766=N$85-1, N$84, IF(AND($B766&gt;=N$85, $B766&lt;=N$86), N$84*SUMPRODUCT(TRANSPOSE(N$5:N$81), Data_TR_USD!$B537:$BZ537, 1/OFFSET(Data_TR_USD!$B$467, N$88, 0, 1, $B$82)), NA()))</f>
        <v>#N/A</v>
      </c>
      <c r="X766" s="466" t="e">
        <f t="array" aca="1" ref="X766" ca="1">IF($B766=X$85-1, X$84, IF(AND($B766&gt;=X$85, $B766&lt;=X$86), X$84*SUMPRODUCT(TRANSPOSE(X$5:X$81), Data_TR_USD!$B537:$BZ537, 1/OFFSET(Data_TR_USD!$B$467, X$88, 0, 1, $B$82)), NA()))</f>
        <v>#N/A</v>
      </c>
      <c r="Y766" s="466" t="e">
        <f t="array" aca="1" ref="Y766" ca="1">IF($B766=Y$85-1, Y$84, IF(AND($B766&gt;=Y$85, $B766&lt;=Y$86), Y$84*SUMPRODUCT(TRANSPOSE(Y$5:Y$81), Data_TR_USD!$B537:$BZ537, 1/OFFSET(Data_TR_USD!$B$467, Y$88, 0, 1, $B$82)), NA()))</f>
        <v>#N/A</v>
      </c>
      <c r="AA766" s="466" t="e">
        <f t="array" aca="1" ref="AA766" ca="1">IF($B766=AA$85-1, AA$84, IF(AND($B766&gt;=AA$85, $B766&lt;=AA$86), AA$84*SUMPRODUCT(TRANSPOSE(AA$5:AA$81), Data_TR_USD!$B537:$BZ537, 1/OFFSET(Data_TR_USD!$B$467, AA$88, 0, 1, $B$82)), NA()))</f>
        <v>#N/A</v>
      </c>
      <c r="AB766" s="466" t="e">
        <f t="array" aca="1" ref="AB766" ca="1">IF($B766=AB$85-1, AB$84, IF(AND($B766&gt;=AB$85, $B766&lt;=AB$86), AB$84*SUMPRODUCT(TRANSPOSE(AB$5:AB$81), Data_TR_USD!$B537:$BZ537, 1/OFFSET(Data_TR_USD!$B$467, AB$88, 0, 1, $B$82)), NA()))</f>
        <v>#N/A</v>
      </c>
      <c r="AC766" s="466" t="e">
        <f t="array" aca="1" ref="AC766" ca="1">IF($B766=AC$85-1, AC$84, IF(AND($B766&gt;=AC$85, $B766&lt;=AC$86), AC$84*SUMPRODUCT(TRANSPOSE(AC$5:AC$81), Data_TR_USD!$B537:$BZ537, 1/OFFSET(Data_TR_USD!$B$467, AC$88, 0, 1, $B$82)), NA()))</f>
        <v>#N/A</v>
      </c>
      <c r="AD766" s="466" t="e">
        <f t="array" aca="1" ref="AD766" ca="1">IF($B766=AD$85-1, AD$84, IF(AND($B766&gt;=AD$85, $B766&lt;=AD$86), AD$84*SUMPRODUCT(TRANSPOSE(AD$5:AD$81), Data_TR_USD!$B537:$BZ537, 1/OFFSET(Data_TR_USD!$B$467, AD$88, 0, 1, $B$82)), NA()))</f>
        <v>#N/A</v>
      </c>
      <c r="AE766" s="466" t="e">
        <f t="array" aca="1" ref="AE766" ca="1">IF($B766=AE$85-1, AE$84, IF(AND($B766&gt;=AE$85, $B766&lt;=AE$86), AE$84*SUMPRODUCT(TRANSPOSE(AE$5:AE$81), Data_TR_USD!$B537:$BZ537, 1/OFFSET(Data_TR_USD!$B$467, AE$88, 0, 1, $B$82)), NA()))</f>
        <v>#N/A</v>
      </c>
      <c r="AG766" s="466" t="e">
        <f t="array" aca="1" ref="AG766" ca="1">IF($B766=AG$85-1, AG$84, IF(AND($B766&gt;=AG$85, $B766&lt;=AG$86), AG$84*SUMPRODUCT(TRANSPOSE(AG$5:AG$81), Data_TR_USD!$B537:$BZ537, 1/OFFSET(Data_TR_USD!$B$467, AG$88, 0, 1, $B$82)), NA()))</f>
        <v>#N/A</v>
      </c>
      <c r="AM766" s="466" t="e">
        <f t="array" aca="1" ref="AM766" ca="1">IF($B766=AM$85-1, AM$84, IF(AND($B766&gt;=AM$85, $B766&lt;=AM$86), AM$84*SUMPRODUCT(TRANSPOSE(AM$5:AM$81), Data_TR_USD!$B537:$BZ537, 1/OFFSET(Data_TR_USD!$B$467, AM$88, 0, 1, $B$82)), NA()))</f>
        <v>#N/A</v>
      </c>
      <c r="AN766" s="466" t="e">
        <f t="array" aca="1" ref="AN766" ca="1">IF($B766=AN$85-1, AN$84, IF(AND($B766&gt;=AN$85, $B766&lt;=AN$86), AN$84*SUMPRODUCT(TRANSPOSE(AN$5:AN$81), Data_TR_USD!$B537:$BZ537, 1/OFFSET(Data_TR_USD!$B$467, AN$88, 0, 1, $B$82)), NA()))</f>
        <v>#N/A</v>
      </c>
      <c r="AO766" s="466" t="e">
        <f t="array" aca="1" ref="AO766" ca="1">IF($B766=AO$85-1, AO$84, IF(AND($B766&gt;=AO$85, $B766&lt;=AO$86), AO$84*SUMPRODUCT(TRANSPOSE(AO$5:AO$81), Data_TR_USD!$B537:$BZ537, 1/OFFSET(Data_TR_USD!$B$467, AO$88, 0, 1, $B$82)), NA()))</f>
        <v>#N/A</v>
      </c>
      <c r="AP766" s="466" t="e">
        <f t="array" aca="1" ref="AP766" ca="1">IF($B766=AP$85-1, AP$84, IF(AND($B766&gt;=AP$85, $B766&lt;=AP$86), AP$84*SUMPRODUCT(TRANSPOSE(AP$5:AP$81), Data_TR_USD!$B537:$BZ537, 1/OFFSET(Data_TR_USD!$B$467, AP$88, 0, 1, $B$82)), NA()))</f>
        <v>#N/A</v>
      </c>
      <c r="AQ766" s="466" t="e">
        <f t="array" aca="1" ref="AQ766" ca="1">IF($B766=AQ$85-1, AQ$84, IF(AND($B766&gt;=AQ$85, $B766&lt;=AQ$86), AQ$84*SUMPRODUCT(TRANSPOSE(AQ$5:AQ$81), Data_TR_USD!$B537:$BZ537, 1/OFFSET(Data_TR_USD!$B$467, AQ$88, 0, 1, $B$82)), NA()))</f>
        <v>#N/A</v>
      </c>
      <c r="AS766" s="466" t="e">
        <f t="array" aca="1" ref="AS766" ca="1">IF($B766=AS$85-1, AS$84, IF(AND($B766&gt;=AS$85, $B766&lt;=AS$86), AS$84*SUMPRODUCT(TRANSPOSE(AS$5:AS$81), Data_TR_USD!$B537:$BZ537, 1/OFFSET(Data_TR_USD!$B$467, AS$88, 0, 1, $B$82)), NA()))</f>
        <v>#N/A</v>
      </c>
      <c r="AU766" s="466" t="e">
        <f t="array" aca="1" ref="AU766" ca="1">IF($B766=AU$85-1, AU$84, IF(AND($B766&gt;=AU$85, $B766&lt;=AU$86), AU$84*SUMPRODUCT(TRANSPOSE(AU$5:AU$81), Data_TR_USD!$B537:$BZ537, 1/OFFSET(Data_TR_USD!$B$467, AU$88, 0, 1, $B$82)), NA()))</f>
        <v>#N/A</v>
      </c>
      <c r="AV766" s="466" t="e">
        <f t="array" aca="1" ref="AV766" ca="1">IF($B766=AV$85-1, AV$84, IF(AND($B766&gt;=AV$85, $B766&lt;=AV$86), AV$84*SUMPRODUCT(TRANSPOSE(AV$5:AV$81), Data_TR_USD!$B537:$BZ537, 1/OFFSET(Data_TR_USD!$B$467, AV$88, 0, 1, $B$82)), NA()))</f>
        <v>#N/A</v>
      </c>
      <c r="AW766" s="466" t="e">
        <f t="array" aca="1" ref="AW766" ca="1">IF($B766=AW$85-1, AW$84, IF(AND($B766&gt;=AW$85, $B766&lt;=AW$86), AW$84*SUMPRODUCT(TRANSPOSE(AW$5:AW$81), Data_TR_USD!$B537:$BZ537, 1/OFFSET(Data_TR_USD!$B$467, AW$88, 0, 1, $B$82)), NA()))</f>
        <v>#N/A</v>
      </c>
      <c r="AX766" s="466" t="e">
        <f t="array" aca="1" ref="AX766" ca="1">IF($B766=AX$85-1, AX$84, IF(AND($B766&gt;=AX$85, $B766&lt;=AX$86), AX$84*SUMPRODUCT(TRANSPOSE(AX$5:AX$81), Data_TR_USD!$B537:$BZ537, 1/OFFSET(Data_TR_USD!$B$467, AX$88, 0, 1, $B$82)), NA()))</f>
        <v>#N/A</v>
      </c>
      <c r="AY766" s="466" t="e">
        <f t="array" aca="1" ref="AY766" ca="1">IF($B766=AY$85-1, AY$84, IF(AND($B766&gt;=AY$85, $B766&lt;=AY$86), AY$84*SUMPRODUCT(TRANSPOSE(AY$5:AY$81), Data_TR_USD!$B537:$BZ537, 1/OFFSET(Data_TR_USD!$B$467, AY$88, 0, 1, $B$82)), NA()))</f>
        <v>#N/A</v>
      </c>
      <c r="AZ766" s="466" t="e">
        <f t="array" aca="1" ref="AZ766" ca="1">IF($B766=AZ$85-1, AZ$84, IF(AND($B766&gt;=AZ$85, $B766&lt;=AZ$86), AZ$84*SUMPRODUCT(TRANSPOSE(AZ$5:AZ$81), Data_TR_USD!$B537:$BZ537, 1/OFFSET(Data_TR_USD!$B$467, AZ$88, 0, 1, $B$82)), NA()))</f>
        <v>#N/A</v>
      </c>
      <c r="BA766" s="466" t="e">
        <f t="array" aca="1" ref="BA766" ca="1">IF($B766=BA$85-1, BA$84, IF(AND($B766&gt;=BA$85, $B766&lt;=BA$86), BA$84*SUMPRODUCT(TRANSPOSE(BA$5:BA$81), Data_TR_USD!$B537:$BZ537, 1/OFFSET(Data_TR_USD!$B$467, BA$88, 0, 1, $B$82)), NA()))</f>
        <v>#N/A</v>
      </c>
      <c r="BB766" s="466" t="e">
        <f t="array" aca="1" ref="BB766" ca="1">IF($B766=BB$85-1, BB$84, IF(AND($B766&gt;=BB$85, $B766&lt;=BB$86), BB$84*SUMPRODUCT(TRANSPOSE(BB$5:BB$81), Data_TR_USD!$B537:$BZ537, 1/OFFSET(Data_TR_USD!$B$467, BB$88, 0, 1, $B$82)), NA()))</f>
        <v>#N/A</v>
      </c>
      <c r="BC766" s="466" t="e">
        <f t="array" aca="1" ref="BC766" ca="1">IF($B766=BC$85-1, BC$84, IF(AND($B766&gt;=BC$85, $B766&lt;=BC$86), BC$84*SUMPRODUCT(TRANSPOSE(BC$5:BC$81), Data_TR_USD!$B537:$BZ537, 1/OFFSET(Data_TR_USD!$B$467, BC$88, 0, 1, $B$82)), NA()))</f>
        <v>#N/A</v>
      </c>
      <c r="BD766" s="466" t="e">
        <f t="array" aca="1" ref="BD766" ca="1">IF($B766=BD$85-1, BD$84, IF(AND($B766&gt;=BD$85, $B766&lt;=BD$86), BD$84*SUMPRODUCT(TRANSPOSE(BD$5:BD$81), Data_TR_USD!$B537:$BZ537, 1/OFFSET(Data_TR_USD!$B$467, BD$88, 0, 1, $B$82)), NA()))</f>
        <v>#N/A</v>
      </c>
      <c r="BE766" s="466" t="e">
        <f t="array" aca="1" ref="BE766" ca="1">IF($B766=BE$85-1, BE$84, IF(AND($B766&gt;=BE$85, $B766&lt;=BE$86), BE$84*SUMPRODUCT(TRANSPOSE(BE$5:BE$81), Data_TR_USD!$B537:$BZ537, 1/OFFSET(Data_TR_USD!$B$467, BE$88, 0, 1, $B$82)), NA()))</f>
        <v>#N/A</v>
      </c>
      <c r="BF766" s="466" t="e">
        <f t="array" aca="1" ref="BF766" ca="1">IF($B766=BF$85-1, BF$84, IF(AND($B766&gt;=BF$85, $B766&lt;=BF$86), BF$84*SUMPRODUCT(TRANSPOSE(BF$5:BF$81), Data_TR_USD!$B537:$BZ537, 1/OFFSET(Data_TR_USD!$B$467, BF$88, 0, 1, $B$82)), NA()))</f>
        <v>#N/A</v>
      </c>
      <c r="BG766" s="466" t="e">
        <f t="array" aca="1" ref="BG766" ca="1">IF($B766=BG$85-1, BG$84, IF(AND($B766&gt;=BG$85, $B766&lt;=BG$86), BG$84*SUMPRODUCT(TRANSPOSE(BG$5:BG$81), Data_TR_USD!$B537:$BZ537, 1/OFFSET(Data_TR_USD!$B$467, BG$88, 0, 1, $B$82)), NA()))</f>
        <v>#N/A</v>
      </c>
      <c r="BH766" s="466" t="e">
        <f t="array" aca="1" ref="BH766" ca="1">IF($B766=BH$85-1, BH$84, IF(AND($B766&gt;=BH$85, $B766&lt;=BH$86), BH$84*SUMPRODUCT(TRANSPOSE(BH$5:BH$81), Data_TR_USD!$B537:$BZ537, 1/OFFSET(Data_TR_USD!$B$467, BH$88, 0, 1, $B$82)), NA()))</f>
        <v>#N/A</v>
      </c>
      <c r="BI766" s="466" t="e">
        <f t="array" aca="1" ref="BI766" ca="1">IF($B766=BI$85-1, BI$84, IF(AND($B766&gt;=BI$85, $B766&lt;=BI$86), BI$84*SUMPRODUCT(TRANSPOSE(BI$5:BI$81), Data_TR_USD!$B537:$BZ537, 1/OFFSET(Data_TR_USD!$B$467, BI$88, 0, 1, $B$82)), NA()))</f>
        <v>#N/A</v>
      </c>
      <c r="BJ766" s="466" t="e">
        <f t="array" aca="1" ref="BJ766" ca="1">IF($B766=BJ$85-1, BJ$84, IF(AND($B766&gt;=BJ$85, $B766&lt;=BJ$86), BJ$84*SUMPRODUCT(TRANSPOSE(BJ$5:BJ$81), Data_TR_USD!$B537:$BZ537, 1/OFFSET(Data_TR_USD!$B$467, BJ$88, 0, 1, $B$82)), NA()))</f>
        <v>#N/A</v>
      </c>
      <c r="BK766" s="466" t="e">
        <f t="array" aca="1" ref="BK766" ca="1">IF($B766=BK$85-1, BK$84, IF(AND($B766&gt;=BK$85, $B766&lt;=BK$86), BK$84*SUMPRODUCT(TRANSPOSE(BK$5:BK$81), Data_TR_USD!$B537:$BZ537, 1/OFFSET(Data_TR_USD!$B$467, BK$88, 0, 1, $B$82)), NA()))</f>
        <v>#N/A</v>
      </c>
      <c r="BL766" s="466" t="e">
        <f t="array" aca="1" ref="BL766" ca="1">IF($B766=BL$85-1, BL$84, IF(AND($B766&gt;=BL$85, $B766&lt;=BL$86), BL$84*SUMPRODUCT(TRANSPOSE(BL$5:BL$81), Data_TR_USD!$B537:$BZ537, 1/OFFSET(Data_TR_USD!$B$467, BL$88, 0, 1, $B$82)), NA()))</f>
        <v>#N/A</v>
      </c>
      <c r="BM766" s="466" t="e">
        <f t="array" aca="1" ref="BM766" ca="1">IF($B766=BM$85-1, BM$84, IF(AND($B766&gt;=BM$85, $B766&lt;=BM$86), BM$84*SUMPRODUCT(TRANSPOSE(BM$5:BM$81), Data_TR_USD!$B537:$BZ537, 1/OFFSET(Data_TR_USD!$B$467, BM$88, 0, 1, $B$82)), NA()))</f>
        <v>#N/A</v>
      </c>
      <c r="BN766" s="466" t="e">
        <f t="array" aca="1" ref="BN766" ca="1">IF($B766=BN$85-1, BN$84, IF(AND($B766&gt;=BN$85, $B766&lt;=BN$86), BN$84*SUMPRODUCT(TRANSPOSE(BN$5:BN$81), Data_TR_USD!$B537:$BZ537, 1/OFFSET(Data_TR_USD!$B$467, BN$88, 0, 1, $B$82)), NA()))</f>
        <v>#N/A</v>
      </c>
      <c r="BO766" s="466" t="e">
        <f t="array" aca="1" ref="BO766" ca="1">IF($B766=BO$85-1, BO$84, IF(AND($B766&gt;=BO$85, $B766&lt;=BO$86), BO$84*SUMPRODUCT(TRANSPOSE(BO$5:BO$81), Data_TR_USD!$B537:$BZ537, 1/OFFSET(Data_TR_USD!$B$467, BO$88, 0, 1, $B$82)), NA()))</f>
        <v>#N/A</v>
      </c>
      <c r="BP766" s="466" t="e">
        <f t="array" aca="1" ref="BP766" ca="1">IF($B766=BP$85-1, BP$84, IF(AND($B766&gt;=BP$85, $B766&lt;=BP$86), BP$84*SUMPRODUCT(TRANSPOSE(BP$5:BP$81), Data_TR_USD!$B537:$BZ537, 1/OFFSET(Data_TR_USD!$B$467, BP$88, 0, 1, $B$82)), NA()))</f>
        <v>#N/A</v>
      </c>
      <c r="BQ766" s="466" t="e">
        <f t="array" aca="1" ref="BQ766" ca="1">IF($B766=BQ$85-1, BQ$84, IF(AND($B766&gt;=BQ$85, $B766&lt;=BQ$86), BQ$84*SUMPRODUCT(TRANSPOSE(BQ$5:BQ$81), Data_TR_USD!$B537:$BZ537, 1/OFFSET(Data_TR_USD!$B$467, BQ$88, 0, 1, $B$82)), NA()))</f>
        <v>#N/A</v>
      </c>
      <c r="BR766" s="466" t="e">
        <f t="array" aca="1" ref="BR766" ca="1">IF($B766=BR$85-1, BR$84, IF(AND($B766&gt;=BR$85, $B766&lt;=BR$86), BR$84*SUMPRODUCT(TRANSPOSE(BR$5:BR$81), Data_TR_USD!$B537:$BZ537, 1/OFFSET(Data_TR_USD!$B$467, BR$88, 0, 1, $B$82)), NA()))</f>
        <v>#N/A</v>
      </c>
      <c r="BS766" s="466" t="e">
        <f t="array" aca="1" ref="BS766" ca="1">IF($B766=BS$85-1, BS$84, IF(AND($B766&gt;=BS$85, $B766&lt;=BS$86), BS$84*SUMPRODUCT(TRANSPOSE(BS$5:BS$81), Data_TR_USD!$B537:$BZ537, 1/OFFSET(Data_TR_USD!$B$467, BS$88, 0, 1, $B$82)), NA()))</f>
        <v>#N/A</v>
      </c>
    </row>
    <row r="767" spans="2:71">
      <c r="B767" s="48">
        <f t="shared" si="1088"/>
        <v>1941</v>
      </c>
      <c r="E767" s="52"/>
      <c r="M767" s="466" t="e">
        <f t="array" aca="1" ref="M767" ca="1">IF($B767=M$85-1, M$84, IF(AND($B767&gt;=M$85, $B767&lt;=M$86), M$84*SUMPRODUCT(TRANSPOSE(M$5:M$81), Data_TR_USD!$B538:$BZ538, 1/OFFSET(Data_TR_USD!$B$467, M$88, 0, 1, $B$82)), NA()))</f>
        <v>#N/A</v>
      </c>
      <c r="N767" s="466" t="e">
        <f t="array" aca="1" ref="N767" ca="1">IF($B767=N$85-1, N$84, IF(AND($B767&gt;=N$85, $B767&lt;=N$86), N$84*SUMPRODUCT(TRANSPOSE(N$5:N$81), Data_TR_USD!$B538:$BZ538, 1/OFFSET(Data_TR_USD!$B$467, N$88, 0, 1, $B$82)), NA()))</f>
        <v>#N/A</v>
      </c>
      <c r="X767" s="466" t="e">
        <f t="array" aca="1" ref="X767" ca="1">IF($B767=X$85-1, X$84, IF(AND($B767&gt;=X$85, $B767&lt;=X$86), X$84*SUMPRODUCT(TRANSPOSE(X$5:X$81), Data_TR_USD!$B538:$BZ538, 1/OFFSET(Data_TR_USD!$B$467, X$88, 0, 1, $B$82)), NA()))</f>
        <v>#N/A</v>
      </c>
      <c r="Y767" s="466" t="e">
        <f t="array" aca="1" ref="Y767" ca="1">IF($B767=Y$85-1, Y$84, IF(AND($B767&gt;=Y$85, $B767&lt;=Y$86), Y$84*SUMPRODUCT(TRANSPOSE(Y$5:Y$81), Data_TR_USD!$B538:$BZ538, 1/OFFSET(Data_TR_USD!$B$467, Y$88, 0, 1, $B$82)), NA()))</f>
        <v>#N/A</v>
      </c>
      <c r="AA767" s="466" t="e">
        <f t="array" aca="1" ref="AA767" ca="1">IF($B767=AA$85-1, AA$84, IF(AND($B767&gt;=AA$85, $B767&lt;=AA$86), AA$84*SUMPRODUCT(TRANSPOSE(AA$5:AA$81), Data_TR_USD!$B538:$BZ538, 1/OFFSET(Data_TR_USD!$B$467, AA$88, 0, 1, $B$82)), NA()))</f>
        <v>#N/A</v>
      </c>
      <c r="AB767" s="466" t="e">
        <f t="array" aca="1" ref="AB767" ca="1">IF($B767=AB$85-1, AB$84, IF(AND($B767&gt;=AB$85, $B767&lt;=AB$86), AB$84*SUMPRODUCT(TRANSPOSE(AB$5:AB$81), Data_TR_USD!$B538:$BZ538, 1/OFFSET(Data_TR_USD!$B$467, AB$88, 0, 1, $B$82)), NA()))</f>
        <v>#N/A</v>
      </c>
      <c r="AC767" s="466" t="e">
        <f t="array" aca="1" ref="AC767" ca="1">IF($B767=AC$85-1, AC$84, IF(AND($B767&gt;=AC$85, $B767&lt;=AC$86), AC$84*SUMPRODUCT(TRANSPOSE(AC$5:AC$81), Data_TR_USD!$B538:$BZ538, 1/OFFSET(Data_TR_USD!$B$467, AC$88, 0, 1, $B$82)), NA()))</f>
        <v>#N/A</v>
      </c>
      <c r="AD767" s="466" t="e">
        <f t="array" aca="1" ref="AD767" ca="1">IF($B767=AD$85-1, AD$84, IF(AND($B767&gt;=AD$85, $B767&lt;=AD$86), AD$84*SUMPRODUCT(TRANSPOSE(AD$5:AD$81), Data_TR_USD!$B538:$BZ538, 1/OFFSET(Data_TR_USD!$B$467, AD$88, 0, 1, $B$82)), NA()))</f>
        <v>#N/A</v>
      </c>
      <c r="AE767" s="466" t="e">
        <f t="array" aca="1" ref="AE767" ca="1">IF($B767=AE$85-1, AE$84, IF(AND($B767&gt;=AE$85, $B767&lt;=AE$86), AE$84*SUMPRODUCT(TRANSPOSE(AE$5:AE$81), Data_TR_USD!$B538:$BZ538, 1/OFFSET(Data_TR_USD!$B$467, AE$88, 0, 1, $B$82)), NA()))</f>
        <v>#N/A</v>
      </c>
      <c r="AG767" s="466" t="e">
        <f t="array" aca="1" ref="AG767" ca="1">IF($B767=AG$85-1, AG$84, IF(AND($B767&gt;=AG$85, $B767&lt;=AG$86), AG$84*SUMPRODUCT(TRANSPOSE(AG$5:AG$81), Data_TR_USD!$B538:$BZ538, 1/OFFSET(Data_TR_USD!$B$467, AG$88, 0, 1, $B$82)), NA()))</f>
        <v>#N/A</v>
      </c>
      <c r="AM767" s="466" t="e">
        <f t="array" aca="1" ref="AM767" ca="1">IF($B767=AM$85-1, AM$84, IF(AND($B767&gt;=AM$85, $B767&lt;=AM$86), AM$84*SUMPRODUCT(TRANSPOSE(AM$5:AM$81), Data_TR_USD!$B538:$BZ538, 1/OFFSET(Data_TR_USD!$B$467, AM$88, 0, 1, $B$82)), NA()))</f>
        <v>#N/A</v>
      </c>
      <c r="AN767" s="466" t="e">
        <f t="array" aca="1" ref="AN767" ca="1">IF($B767=AN$85-1, AN$84, IF(AND($B767&gt;=AN$85, $B767&lt;=AN$86), AN$84*SUMPRODUCT(TRANSPOSE(AN$5:AN$81), Data_TR_USD!$B538:$BZ538, 1/OFFSET(Data_TR_USD!$B$467, AN$88, 0, 1, $B$82)), NA()))</f>
        <v>#N/A</v>
      </c>
      <c r="AO767" s="466" t="e">
        <f t="array" aca="1" ref="AO767" ca="1">IF($B767=AO$85-1, AO$84, IF(AND($B767&gt;=AO$85, $B767&lt;=AO$86), AO$84*SUMPRODUCT(TRANSPOSE(AO$5:AO$81), Data_TR_USD!$B538:$BZ538, 1/OFFSET(Data_TR_USD!$B$467, AO$88, 0, 1, $B$82)), NA()))</f>
        <v>#N/A</v>
      </c>
      <c r="AP767" s="466" t="e">
        <f t="array" aca="1" ref="AP767" ca="1">IF($B767=AP$85-1, AP$84, IF(AND($B767&gt;=AP$85, $B767&lt;=AP$86), AP$84*SUMPRODUCT(TRANSPOSE(AP$5:AP$81), Data_TR_USD!$B538:$BZ538, 1/OFFSET(Data_TR_USD!$B$467, AP$88, 0, 1, $B$82)), NA()))</f>
        <v>#N/A</v>
      </c>
      <c r="AQ767" s="466" t="e">
        <f t="array" aca="1" ref="AQ767" ca="1">IF($B767=AQ$85-1, AQ$84, IF(AND($B767&gt;=AQ$85, $B767&lt;=AQ$86), AQ$84*SUMPRODUCT(TRANSPOSE(AQ$5:AQ$81), Data_TR_USD!$B538:$BZ538, 1/OFFSET(Data_TR_USD!$B$467, AQ$88, 0, 1, $B$82)), NA()))</f>
        <v>#N/A</v>
      </c>
      <c r="AS767" s="466" t="e">
        <f t="array" aca="1" ref="AS767" ca="1">IF($B767=AS$85-1, AS$84, IF(AND($B767&gt;=AS$85, $B767&lt;=AS$86), AS$84*SUMPRODUCT(TRANSPOSE(AS$5:AS$81), Data_TR_USD!$B538:$BZ538, 1/OFFSET(Data_TR_USD!$B$467, AS$88, 0, 1, $B$82)), NA()))</f>
        <v>#N/A</v>
      </c>
      <c r="AU767" s="466" t="e">
        <f t="array" aca="1" ref="AU767" ca="1">IF($B767=AU$85-1, AU$84, IF(AND($B767&gt;=AU$85, $B767&lt;=AU$86), AU$84*SUMPRODUCT(TRANSPOSE(AU$5:AU$81), Data_TR_USD!$B538:$BZ538, 1/OFFSET(Data_TR_USD!$B$467, AU$88, 0, 1, $B$82)), NA()))</f>
        <v>#N/A</v>
      </c>
      <c r="AV767" s="466" t="e">
        <f t="array" aca="1" ref="AV767" ca="1">IF($B767=AV$85-1, AV$84, IF(AND($B767&gt;=AV$85, $B767&lt;=AV$86), AV$84*SUMPRODUCT(TRANSPOSE(AV$5:AV$81), Data_TR_USD!$B538:$BZ538, 1/OFFSET(Data_TR_USD!$B$467, AV$88, 0, 1, $B$82)), NA()))</f>
        <v>#N/A</v>
      </c>
      <c r="AW767" s="466" t="e">
        <f t="array" aca="1" ref="AW767" ca="1">IF($B767=AW$85-1, AW$84, IF(AND($B767&gt;=AW$85, $B767&lt;=AW$86), AW$84*SUMPRODUCT(TRANSPOSE(AW$5:AW$81), Data_TR_USD!$B538:$BZ538, 1/OFFSET(Data_TR_USD!$B$467, AW$88, 0, 1, $B$82)), NA()))</f>
        <v>#N/A</v>
      </c>
      <c r="AX767" s="466" t="e">
        <f t="array" aca="1" ref="AX767" ca="1">IF($B767=AX$85-1, AX$84, IF(AND($B767&gt;=AX$85, $B767&lt;=AX$86), AX$84*SUMPRODUCT(TRANSPOSE(AX$5:AX$81), Data_TR_USD!$B538:$BZ538, 1/OFFSET(Data_TR_USD!$B$467, AX$88, 0, 1, $B$82)), NA()))</f>
        <v>#N/A</v>
      </c>
      <c r="AY767" s="466" t="e">
        <f t="array" aca="1" ref="AY767" ca="1">IF($B767=AY$85-1, AY$84, IF(AND($B767&gt;=AY$85, $B767&lt;=AY$86), AY$84*SUMPRODUCT(TRANSPOSE(AY$5:AY$81), Data_TR_USD!$B538:$BZ538, 1/OFFSET(Data_TR_USD!$B$467, AY$88, 0, 1, $B$82)), NA()))</f>
        <v>#N/A</v>
      </c>
      <c r="AZ767" s="466" t="e">
        <f t="array" aca="1" ref="AZ767" ca="1">IF($B767=AZ$85-1, AZ$84, IF(AND($B767&gt;=AZ$85, $B767&lt;=AZ$86), AZ$84*SUMPRODUCT(TRANSPOSE(AZ$5:AZ$81), Data_TR_USD!$B538:$BZ538, 1/OFFSET(Data_TR_USD!$B$467, AZ$88, 0, 1, $B$82)), NA()))</f>
        <v>#N/A</v>
      </c>
      <c r="BA767" s="466" t="e">
        <f t="array" aca="1" ref="BA767" ca="1">IF($B767=BA$85-1, BA$84, IF(AND($B767&gt;=BA$85, $B767&lt;=BA$86), BA$84*SUMPRODUCT(TRANSPOSE(BA$5:BA$81), Data_TR_USD!$B538:$BZ538, 1/OFFSET(Data_TR_USD!$B$467, BA$88, 0, 1, $B$82)), NA()))</f>
        <v>#N/A</v>
      </c>
      <c r="BB767" s="466" t="e">
        <f t="array" aca="1" ref="BB767" ca="1">IF($B767=BB$85-1, BB$84, IF(AND($B767&gt;=BB$85, $B767&lt;=BB$86), BB$84*SUMPRODUCT(TRANSPOSE(BB$5:BB$81), Data_TR_USD!$B538:$BZ538, 1/OFFSET(Data_TR_USD!$B$467, BB$88, 0, 1, $B$82)), NA()))</f>
        <v>#N/A</v>
      </c>
      <c r="BC767" s="466" t="e">
        <f t="array" aca="1" ref="BC767" ca="1">IF($B767=BC$85-1, BC$84, IF(AND($B767&gt;=BC$85, $B767&lt;=BC$86), BC$84*SUMPRODUCT(TRANSPOSE(BC$5:BC$81), Data_TR_USD!$B538:$BZ538, 1/OFFSET(Data_TR_USD!$B$467, BC$88, 0, 1, $B$82)), NA()))</f>
        <v>#N/A</v>
      </c>
      <c r="BD767" s="466" t="e">
        <f t="array" aca="1" ref="BD767" ca="1">IF($B767=BD$85-1, BD$84, IF(AND($B767&gt;=BD$85, $B767&lt;=BD$86), BD$84*SUMPRODUCT(TRANSPOSE(BD$5:BD$81), Data_TR_USD!$B538:$BZ538, 1/OFFSET(Data_TR_USD!$B$467, BD$88, 0, 1, $B$82)), NA()))</f>
        <v>#N/A</v>
      </c>
      <c r="BE767" s="466" t="e">
        <f t="array" aca="1" ref="BE767" ca="1">IF($B767=BE$85-1, BE$84, IF(AND($B767&gt;=BE$85, $B767&lt;=BE$86), BE$84*SUMPRODUCT(TRANSPOSE(BE$5:BE$81), Data_TR_USD!$B538:$BZ538, 1/OFFSET(Data_TR_USD!$B$467, BE$88, 0, 1, $B$82)), NA()))</f>
        <v>#N/A</v>
      </c>
      <c r="BF767" s="466" t="e">
        <f t="array" aca="1" ref="BF767" ca="1">IF($B767=BF$85-1, BF$84, IF(AND($B767&gt;=BF$85, $B767&lt;=BF$86), BF$84*SUMPRODUCT(TRANSPOSE(BF$5:BF$81), Data_TR_USD!$B538:$BZ538, 1/OFFSET(Data_TR_USD!$B$467, BF$88, 0, 1, $B$82)), NA()))</f>
        <v>#N/A</v>
      </c>
      <c r="BG767" s="466" t="e">
        <f t="array" aca="1" ref="BG767" ca="1">IF($B767=BG$85-1, BG$84, IF(AND($B767&gt;=BG$85, $B767&lt;=BG$86), BG$84*SUMPRODUCT(TRANSPOSE(BG$5:BG$81), Data_TR_USD!$B538:$BZ538, 1/OFFSET(Data_TR_USD!$B$467, BG$88, 0, 1, $B$82)), NA()))</f>
        <v>#N/A</v>
      </c>
      <c r="BH767" s="466" t="e">
        <f t="array" aca="1" ref="BH767" ca="1">IF($B767=BH$85-1, BH$84, IF(AND($B767&gt;=BH$85, $B767&lt;=BH$86), BH$84*SUMPRODUCT(TRANSPOSE(BH$5:BH$81), Data_TR_USD!$B538:$BZ538, 1/OFFSET(Data_TR_USD!$B$467, BH$88, 0, 1, $B$82)), NA()))</f>
        <v>#N/A</v>
      </c>
      <c r="BI767" s="466" t="e">
        <f t="array" aca="1" ref="BI767" ca="1">IF($B767=BI$85-1, BI$84, IF(AND($B767&gt;=BI$85, $B767&lt;=BI$86), BI$84*SUMPRODUCT(TRANSPOSE(BI$5:BI$81), Data_TR_USD!$B538:$BZ538, 1/OFFSET(Data_TR_USD!$B$467, BI$88, 0, 1, $B$82)), NA()))</f>
        <v>#N/A</v>
      </c>
      <c r="BJ767" s="466" t="e">
        <f t="array" aca="1" ref="BJ767" ca="1">IF($B767=BJ$85-1, BJ$84, IF(AND($B767&gt;=BJ$85, $B767&lt;=BJ$86), BJ$84*SUMPRODUCT(TRANSPOSE(BJ$5:BJ$81), Data_TR_USD!$B538:$BZ538, 1/OFFSET(Data_TR_USD!$B$467, BJ$88, 0, 1, $B$82)), NA()))</f>
        <v>#N/A</v>
      </c>
      <c r="BK767" s="466" t="e">
        <f t="array" aca="1" ref="BK767" ca="1">IF($B767=BK$85-1, BK$84, IF(AND($B767&gt;=BK$85, $B767&lt;=BK$86), BK$84*SUMPRODUCT(TRANSPOSE(BK$5:BK$81), Data_TR_USD!$B538:$BZ538, 1/OFFSET(Data_TR_USD!$B$467, BK$88, 0, 1, $B$82)), NA()))</f>
        <v>#N/A</v>
      </c>
      <c r="BL767" s="466" t="e">
        <f t="array" aca="1" ref="BL767" ca="1">IF($B767=BL$85-1, BL$84, IF(AND($B767&gt;=BL$85, $B767&lt;=BL$86), BL$84*SUMPRODUCT(TRANSPOSE(BL$5:BL$81), Data_TR_USD!$B538:$BZ538, 1/OFFSET(Data_TR_USD!$B$467, BL$88, 0, 1, $B$82)), NA()))</f>
        <v>#N/A</v>
      </c>
      <c r="BM767" s="466" t="e">
        <f t="array" aca="1" ref="BM767" ca="1">IF($B767=BM$85-1, BM$84, IF(AND($B767&gt;=BM$85, $B767&lt;=BM$86), BM$84*SUMPRODUCT(TRANSPOSE(BM$5:BM$81), Data_TR_USD!$B538:$BZ538, 1/OFFSET(Data_TR_USD!$B$467, BM$88, 0, 1, $B$82)), NA()))</f>
        <v>#N/A</v>
      </c>
      <c r="BN767" s="466" t="e">
        <f t="array" aca="1" ref="BN767" ca="1">IF($B767=BN$85-1, BN$84, IF(AND($B767&gt;=BN$85, $B767&lt;=BN$86), BN$84*SUMPRODUCT(TRANSPOSE(BN$5:BN$81), Data_TR_USD!$B538:$BZ538, 1/OFFSET(Data_TR_USD!$B$467, BN$88, 0, 1, $B$82)), NA()))</f>
        <v>#N/A</v>
      </c>
      <c r="BO767" s="466" t="e">
        <f t="array" aca="1" ref="BO767" ca="1">IF($B767=BO$85-1, BO$84, IF(AND($B767&gt;=BO$85, $B767&lt;=BO$86), BO$84*SUMPRODUCT(TRANSPOSE(BO$5:BO$81), Data_TR_USD!$B538:$BZ538, 1/OFFSET(Data_TR_USD!$B$467, BO$88, 0, 1, $B$82)), NA()))</f>
        <v>#N/A</v>
      </c>
      <c r="BP767" s="466" t="e">
        <f t="array" aca="1" ref="BP767" ca="1">IF($B767=BP$85-1, BP$84, IF(AND($B767&gt;=BP$85, $B767&lt;=BP$86), BP$84*SUMPRODUCT(TRANSPOSE(BP$5:BP$81), Data_TR_USD!$B538:$BZ538, 1/OFFSET(Data_TR_USD!$B$467, BP$88, 0, 1, $B$82)), NA()))</f>
        <v>#N/A</v>
      </c>
      <c r="BQ767" s="466" t="e">
        <f t="array" aca="1" ref="BQ767" ca="1">IF($B767=BQ$85-1, BQ$84, IF(AND($B767&gt;=BQ$85, $B767&lt;=BQ$86), BQ$84*SUMPRODUCT(TRANSPOSE(BQ$5:BQ$81), Data_TR_USD!$B538:$BZ538, 1/OFFSET(Data_TR_USD!$B$467, BQ$88, 0, 1, $B$82)), NA()))</f>
        <v>#N/A</v>
      </c>
      <c r="BR767" s="466" t="e">
        <f t="array" aca="1" ref="BR767" ca="1">IF($B767=BR$85-1, BR$84, IF(AND($B767&gt;=BR$85, $B767&lt;=BR$86), BR$84*SUMPRODUCT(TRANSPOSE(BR$5:BR$81), Data_TR_USD!$B538:$BZ538, 1/OFFSET(Data_TR_USD!$B$467, BR$88, 0, 1, $B$82)), NA()))</f>
        <v>#N/A</v>
      </c>
      <c r="BS767" s="466" t="e">
        <f t="array" aca="1" ref="BS767" ca="1">IF($B767=BS$85-1, BS$84, IF(AND($B767&gt;=BS$85, $B767&lt;=BS$86), BS$84*SUMPRODUCT(TRANSPOSE(BS$5:BS$81), Data_TR_USD!$B538:$BZ538, 1/OFFSET(Data_TR_USD!$B$467, BS$88, 0, 1, $B$82)), NA()))</f>
        <v>#N/A</v>
      </c>
    </row>
    <row r="768" spans="2:71">
      <c r="B768" s="48">
        <f t="shared" si="1088"/>
        <v>1942</v>
      </c>
      <c r="E768" s="52"/>
      <c r="M768" s="466" t="e">
        <f t="array" aca="1" ref="M768" ca="1">IF($B768=M$85-1, M$84, IF(AND($B768&gt;=M$85, $B768&lt;=M$86), M$84*SUMPRODUCT(TRANSPOSE(M$5:M$81), Data_TR_USD!$B539:$BZ539, 1/OFFSET(Data_TR_USD!$B$467, M$88, 0, 1, $B$82)), NA()))</f>
        <v>#N/A</v>
      </c>
      <c r="N768" s="466" t="e">
        <f t="array" aca="1" ref="N768" ca="1">IF($B768=N$85-1, N$84, IF(AND($B768&gt;=N$85, $B768&lt;=N$86), N$84*SUMPRODUCT(TRANSPOSE(N$5:N$81), Data_TR_USD!$B539:$BZ539, 1/OFFSET(Data_TR_USD!$B$467, N$88, 0, 1, $B$82)), NA()))</f>
        <v>#N/A</v>
      </c>
      <c r="X768" s="466" t="e">
        <f t="array" aca="1" ref="X768" ca="1">IF($B768=X$85-1, X$84, IF(AND($B768&gt;=X$85, $B768&lt;=X$86), X$84*SUMPRODUCT(TRANSPOSE(X$5:X$81), Data_TR_USD!$B539:$BZ539, 1/OFFSET(Data_TR_USD!$B$467, X$88, 0, 1, $B$82)), NA()))</f>
        <v>#N/A</v>
      </c>
      <c r="Y768" s="466" t="e">
        <f t="array" aca="1" ref="Y768" ca="1">IF($B768=Y$85-1, Y$84, IF(AND($B768&gt;=Y$85, $B768&lt;=Y$86), Y$84*SUMPRODUCT(TRANSPOSE(Y$5:Y$81), Data_TR_USD!$B539:$BZ539, 1/OFFSET(Data_TR_USD!$B$467, Y$88, 0, 1, $B$82)), NA()))</f>
        <v>#N/A</v>
      </c>
      <c r="AA768" s="466" t="e">
        <f t="array" aca="1" ref="AA768" ca="1">IF($B768=AA$85-1, AA$84, IF(AND($B768&gt;=AA$85, $B768&lt;=AA$86), AA$84*SUMPRODUCT(TRANSPOSE(AA$5:AA$81), Data_TR_USD!$B539:$BZ539, 1/OFFSET(Data_TR_USD!$B$467, AA$88, 0, 1, $B$82)), NA()))</f>
        <v>#N/A</v>
      </c>
      <c r="AB768" s="466" t="e">
        <f t="array" aca="1" ref="AB768" ca="1">IF($B768=AB$85-1, AB$84, IF(AND($B768&gt;=AB$85, $B768&lt;=AB$86), AB$84*SUMPRODUCT(TRANSPOSE(AB$5:AB$81), Data_TR_USD!$B539:$BZ539, 1/OFFSET(Data_TR_USD!$B$467, AB$88, 0, 1, $B$82)), NA()))</f>
        <v>#N/A</v>
      </c>
      <c r="AC768" s="466" t="e">
        <f t="array" aca="1" ref="AC768" ca="1">IF($B768=AC$85-1, AC$84, IF(AND($B768&gt;=AC$85, $B768&lt;=AC$86), AC$84*SUMPRODUCT(TRANSPOSE(AC$5:AC$81), Data_TR_USD!$B539:$BZ539, 1/OFFSET(Data_TR_USD!$B$467, AC$88, 0, 1, $B$82)), NA()))</f>
        <v>#N/A</v>
      </c>
      <c r="AD768" s="466" t="e">
        <f t="array" aca="1" ref="AD768" ca="1">IF($B768=AD$85-1, AD$84, IF(AND($B768&gt;=AD$85, $B768&lt;=AD$86), AD$84*SUMPRODUCT(TRANSPOSE(AD$5:AD$81), Data_TR_USD!$B539:$BZ539, 1/OFFSET(Data_TR_USD!$B$467, AD$88, 0, 1, $B$82)), NA()))</f>
        <v>#N/A</v>
      </c>
      <c r="AE768" s="466" t="e">
        <f t="array" aca="1" ref="AE768" ca="1">IF($B768=AE$85-1, AE$84, IF(AND($B768&gt;=AE$85, $B768&lt;=AE$86), AE$84*SUMPRODUCT(TRANSPOSE(AE$5:AE$81), Data_TR_USD!$B539:$BZ539, 1/OFFSET(Data_TR_USD!$B$467, AE$88, 0, 1, $B$82)), NA()))</f>
        <v>#N/A</v>
      </c>
      <c r="AG768" s="466" t="e">
        <f t="array" aca="1" ref="AG768" ca="1">IF($B768=AG$85-1, AG$84, IF(AND($B768&gt;=AG$85, $B768&lt;=AG$86), AG$84*SUMPRODUCT(TRANSPOSE(AG$5:AG$81), Data_TR_USD!$B539:$BZ539, 1/OFFSET(Data_TR_USD!$B$467, AG$88, 0, 1, $B$82)), NA()))</f>
        <v>#N/A</v>
      </c>
      <c r="AM768" s="466" t="e">
        <f t="array" aca="1" ref="AM768" ca="1">IF($B768=AM$85-1, AM$84, IF(AND($B768&gt;=AM$85, $B768&lt;=AM$86), AM$84*SUMPRODUCT(TRANSPOSE(AM$5:AM$81), Data_TR_USD!$B539:$BZ539, 1/OFFSET(Data_TR_USD!$B$467, AM$88, 0, 1, $B$82)), NA()))</f>
        <v>#N/A</v>
      </c>
      <c r="AN768" s="466" t="e">
        <f t="array" aca="1" ref="AN768" ca="1">IF($B768=AN$85-1, AN$84, IF(AND($B768&gt;=AN$85, $B768&lt;=AN$86), AN$84*SUMPRODUCT(TRANSPOSE(AN$5:AN$81), Data_TR_USD!$B539:$BZ539, 1/OFFSET(Data_TR_USD!$B$467, AN$88, 0, 1, $B$82)), NA()))</f>
        <v>#N/A</v>
      </c>
      <c r="AO768" s="466" t="e">
        <f t="array" aca="1" ref="AO768" ca="1">IF($B768=AO$85-1, AO$84, IF(AND($B768&gt;=AO$85, $B768&lt;=AO$86), AO$84*SUMPRODUCT(TRANSPOSE(AO$5:AO$81), Data_TR_USD!$B539:$BZ539, 1/OFFSET(Data_TR_USD!$B$467, AO$88, 0, 1, $B$82)), NA()))</f>
        <v>#N/A</v>
      </c>
      <c r="AP768" s="466" t="e">
        <f t="array" aca="1" ref="AP768" ca="1">IF($B768=AP$85-1, AP$84, IF(AND($B768&gt;=AP$85, $B768&lt;=AP$86), AP$84*SUMPRODUCT(TRANSPOSE(AP$5:AP$81), Data_TR_USD!$B539:$BZ539, 1/OFFSET(Data_TR_USD!$B$467, AP$88, 0, 1, $B$82)), NA()))</f>
        <v>#N/A</v>
      </c>
      <c r="AQ768" s="466" t="e">
        <f t="array" aca="1" ref="AQ768" ca="1">IF($B768=AQ$85-1, AQ$84, IF(AND($B768&gt;=AQ$85, $B768&lt;=AQ$86), AQ$84*SUMPRODUCT(TRANSPOSE(AQ$5:AQ$81), Data_TR_USD!$B539:$BZ539, 1/OFFSET(Data_TR_USD!$B$467, AQ$88, 0, 1, $B$82)), NA()))</f>
        <v>#N/A</v>
      </c>
      <c r="AS768" s="466" t="e">
        <f t="array" aca="1" ref="AS768" ca="1">IF($B768=AS$85-1, AS$84, IF(AND($B768&gt;=AS$85, $B768&lt;=AS$86), AS$84*SUMPRODUCT(TRANSPOSE(AS$5:AS$81), Data_TR_USD!$B539:$BZ539, 1/OFFSET(Data_TR_USD!$B$467, AS$88, 0, 1, $B$82)), NA()))</f>
        <v>#N/A</v>
      </c>
      <c r="AU768" s="466" t="e">
        <f t="array" aca="1" ref="AU768" ca="1">IF($B768=AU$85-1, AU$84, IF(AND($B768&gt;=AU$85, $B768&lt;=AU$86), AU$84*SUMPRODUCT(TRANSPOSE(AU$5:AU$81), Data_TR_USD!$B539:$BZ539, 1/OFFSET(Data_TR_USD!$B$467, AU$88, 0, 1, $B$82)), NA()))</f>
        <v>#N/A</v>
      </c>
      <c r="AV768" s="466" t="e">
        <f t="array" aca="1" ref="AV768" ca="1">IF($B768=AV$85-1, AV$84, IF(AND($B768&gt;=AV$85, $B768&lt;=AV$86), AV$84*SUMPRODUCT(TRANSPOSE(AV$5:AV$81), Data_TR_USD!$B539:$BZ539, 1/OFFSET(Data_TR_USD!$B$467, AV$88, 0, 1, $B$82)), NA()))</f>
        <v>#N/A</v>
      </c>
      <c r="AW768" s="466" t="e">
        <f t="array" aca="1" ref="AW768" ca="1">IF($B768=AW$85-1, AW$84, IF(AND($B768&gt;=AW$85, $B768&lt;=AW$86), AW$84*SUMPRODUCT(TRANSPOSE(AW$5:AW$81), Data_TR_USD!$B539:$BZ539, 1/OFFSET(Data_TR_USD!$B$467, AW$88, 0, 1, $B$82)), NA()))</f>
        <v>#N/A</v>
      </c>
      <c r="AX768" s="466" t="e">
        <f t="array" aca="1" ref="AX768" ca="1">IF($B768=AX$85-1, AX$84, IF(AND($B768&gt;=AX$85, $B768&lt;=AX$86), AX$84*SUMPRODUCT(TRANSPOSE(AX$5:AX$81), Data_TR_USD!$B539:$BZ539, 1/OFFSET(Data_TR_USD!$B$467, AX$88, 0, 1, $B$82)), NA()))</f>
        <v>#N/A</v>
      </c>
      <c r="AY768" s="466" t="e">
        <f t="array" aca="1" ref="AY768" ca="1">IF($B768=AY$85-1, AY$84, IF(AND($B768&gt;=AY$85, $B768&lt;=AY$86), AY$84*SUMPRODUCT(TRANSPOSE(AY$5:AY$81), Data_TR_USD!$B539:$BZ539, 1/OFFSET(Data_TR_USD!$B$467, AY$88, 0, 1, $B$82)), NA()))</f>
        <v>#N/A</v>
      </c>
      <c r="AZ768" s="466" t="e">
        <f t="array" aca="1" ref="AZ768" ca="1">IF($B768=AZ$85-1, AZ$84, IF(AND($B768&gt;=AZ$85, $B768&lt;=AZ$86), AZ$84*SUMPRODUCT(TRANSPOSE(AZ$5:AZ$81), Data_TR_USD!$B539:$BZ539, 1/OFFSET(Data_TR_USD!$B$467, AZ$88, 0, 1, $B$82)), NA()))</f>
        <v>#N/A</v>
      </c>
      <c r="BA768" s="466" t="e">
        <f t="array" aca="1" ref="BA768" ca="1">IF($B768=BA$85-1, BA$84, IF(AND($B768&gt;=BA$85, $B768&lt;=BA$86), BA$84*SUMPRODUCT(TRANSPOSE(BA$5:BA$81), Data_TR_USD!$B539:$BZ539, 1/OFFSET(Data_TR_USD!$B$467, BA$88, 0, 1, $B$82)), NA()))</f>
        <v>#N/A</v>
      </c>
      <c r="BB768" s="466" t="e">
        <f t="array" aca="1" ref="BB768" ca="1">IF($B768=BB$85-1, BB$84, IF(AND($B768&gt;=BB$85, $B768&lt;=BB$86), BB$84*SUMPRODUCT(TRANSPOSE(BB$5:BB$81), Data_TR_USD!$B539:$BZ539, 1/OFFSET(Data_TR_USD!$B$467, BB$88, 0, 1, $B$82)), NA()))</f>
        <v>#N/A</v>
      </c>
      <c r="BC768" s="466" t="e">
        <f t="array" aca="1" ref="BC768" ca="1">IF($B768=BC$85-1, BC$84, IF(AND($B768&gt;=BC$85, $B768&lt;=BC$86), BC$84*SUMPRODUCT(TRANSPOSE(BC$5:BC$81), Data_TR_USD!$B539:$BZ539, 1/OFFSET(Data_TR_USD!$B$467, BC$88, 0, 1, $B$82)), NA()))</f>
        <v>#N/A</v>
      </c>
      <c r="BD768" s="466" t="e">
        <f t="array" aca="1" ref="BD768" ca="1">IF($B768=BD$85-1, BD$84, IF(AND($B768&gt;=BD$85, $B768&lt;=BD$86), BD$84*SUMPRODUCT(TRANSPOSE(BD$5:BD$81), Data_TR_USD!$B539:$BZ539, 1/OFFSET(Data_TR_USD!$B$467, BD$88, 0, 1, $B$82)), NA()))</f>
        <v>#N/A</v>
      </c>
      <c r="BE768" s="466" t="e">
        <f t="array" aca="1" ref="BE768" ca="1">IF($B768=BE$85-1, BE$84, IF(AND($B768&gt;=BE$85, $B768&lt;=BE$86), BE$84*SUMPRODUCT(TRANSPOSE(BE$5:BE$81), Data_TR_USD!$B539:$BZ539, 1/OFFSET(Data_TR_USD!$B$467, BE$88, 0, 1, $B$82)), NA()))</f>
        <v>#N/A</v>
      </c>
      <c r="BF768" s="466" t="e">
        <f t="array" aca="1" ref="BF768" ca="1">IF($B768=BF$85-1, BF$84, IF(AND($B768&gt;=BF$85, $B768&lt;=BF$86), BF$84*SUMPRODUCT(TRANSPOSE(BF$5:BF$81), Data_TR_USD!$B539:$BZ539, 1/OFFSET(Data_TR_USD!$B$467, BF$88, 0, 1, $B$82)), NA()))</f>
        <v>#N/A</v>
      </c>
      <c r="BG768" s="466" t="e">
        <f t="array" aca="1" ref="BG768" ca="1">IF($B768=BG$85-1, BG$84, IF(AND($B768&gt;=BG$85, $B768&lt;=BG$86), BG$84*SUMPRODUCT(TRANSPOSE(BG$5:BG$81), Data_TR_USD!$B539:$BZ539, 1/OFFSET(Data_TR_USD!$B$467, BG$88, 0, 1, $B$82)), NA()))</f>
        <v>#N/A</v>
      </c>
      <c r="BH768" s="466" t="e">
        <f t="array" aca="1" ref="BH768" ca="1">IF($B768=BH$85-1, BH$84, IF(AND($B768&gt;=BH$85, $B768&lt;=BH$86), BH$84*SUMPRODUCT(TRANSPOSE(BH$5:BH$81), Data_TR_USD!$B539:$BZ539, 1/OFFSET(Data_TR_USD!$B$467, BH$88, 0, 1, $B$82)), NA()))</f>
        <v>#N/A</v>
      </c>
      <c r="BI768" s="466" t="e">
        <f t="array" aca="1" ref="BI768" ca="1">IF($B768=BI$85-1, BI$84, IF(AND($B768&gt;=BI$85, $B768&lt;=BI$86), BI$84*SUMPRODUCT(TRANSPOSE(BI$5:BI$81), Data_TR_USD!$B539:$BZ539, 1/OFFSET(Data_TR_USD!$B$467, BI$88, 0, 1, $B$82)), NA()))</f>
        <v>#N/A</v>
      </c>
      <c r="BJ768" s="466" t="e">
        <f t="array" aca="1" ref="BJ768" ca="1">IF($B768=BJ$85-1, BJ$84, IF(AND($B768&gt;=BJ$85, $B768&lt;=BJ$86), BJ$84*SUMPRODUCT(TRANSPOSE(BJ$5:BJ$81), Data_TR_USD!$B539:$BZ539, 1/OFFSET(Data_TR_USD!$B$467, BJ$88, 0, 1, $B$82)), NA()))</f>
        <v>#N/A</v>
      </c>
      <c r="BK768" s="466" t="e">
        <f t="array" aca="1" ref="BK768" ca="1">IF($B768=BK$85-1, BK$84, IF(AND($B768&gt;=BK$85, $B768&lt;=BK$86), BK$84*SUMPRODUCT(TRANSPOSE(BK$5:BK$81), Data_TR_USD!$B539:$BZ539, 1/OFFSET(Data_TR_USD!$B$467, BK$88, 0, 1, $B$82)), NA()))</f>
        <v>#N/A</v>
      </c>
      <c r="BL768" s="466" t="e">
        <f t="array" aca="1" ref="BL768" ca="1">IF($B768=BL$85-1, BL$84, IF(AND($B768&gt;=BL$85, $B768&lt;=BL$86), BL$84*SUMPRODUCT(TRANSPOSE(BL$5:BL$81), Data_TR_USD!$B539:$BZ539, 1/OFFSET(Data_TR_USD!$B$467, BL$88, 0, 1, $B$82)), NA()))</f>
        <v>#N/A</v>
      </c>
      <c r="BM768" s="466" t="e">
        <f t="array" aca="1" ref="BM768" ca="1">IF($B768=BM$85-1, BM$84, IF(AND($B768&gt;=BM$85, $B768&lt;=BM$86), BM$84*SUMPRODUCT(TRANSPOSE(BM$5:BM$81), Data_TR_USD!$B539:$BZ539, 1/OFFSET(Data_TR_USD!$B$467, BM$88, 0, 1, $B$82)), NA()))</f>
        <v>#N/A</v>
      </c>
      <c r="BN768" s="466" t="e">
        <f t="array" aca="1" ref="BN768" ca="1">IF($B768=BN$85-1, BN$84, IF(AND($B768&gt;=BN$85, $B768&lt;=BN$86), BN$84*SUMPRODUCT(TRANSPOSE(BN$5:BN$81), Data_TR_USD!$B539:$BZ539, 1/OFFSET(Data_TR_USD!$B$467, BN$88, 0, 1, $B$82)), NA()))</f>
        <v>#N/A</v>
      </c>
      <c r="BO768" s="466" t="e">
        <f t="array" aca="1" ref="BO768" ca="1">IF($B768=BO$85-1, BO$84, IF(AND($B768&gt;=BO$85, $B768&lt;=BO$86), BO$84*SUMPRODUCT(TRANSPOSE(BO$5:BO$81), Data_TR_USD!$B539:$BZ539, 1/OFFSET(Data_TR_USD!$B$467, BO$88, 0, 1, $B$82)), NA()))</f>
        <v>#N/A</v>
      </c>
      <c r="BP768" s="466" t="e">
        <f t="array" aca="1" ref="BP768" ca="1">IF($B768=BP$85-1, BP$84, IF(AND($B768&gt;=BP$85, $B768&lt;=BP$86), BP$84*SUMPRODUCT(TRANSPOSE(BP$5:BP$81), Data_TR_USD!$B539:$BZ539, 1/OFFSET(Data_TR_USD!$B$467, BP$88, 0, 1, $B$82)), NA()))</f>
        <v>#N/A</v>
      </c>
      <c r="BQ768" s="466" t="e">
        <f t="array" aca="1" ref="BQ768" ca="1">IF($B768=BQ$85-1, BQ$84, IF(AND($B768&gt;=BQ$85, $B768&lt;=BQ$86), BQ$84*SUMPRODUCT(TRANSPOSE(BQ$5:BQ$81), Data_TR_USD!$B539:$BZ539, 1/OFFSET(Data_TR_USD!$B$467, BQ$88, 0, 1, $B$82)), NA()))</f>
        <v>#N/A</v>
      </c>
      <c r="BR768" s="466" t="e">
        <f t="array" aca="1" ref="BR768" ca="1">IF($B768=BR$85-1, BR$84, IF(AND($B768&gt;=BR$85, $B768&lt;=BR$86), BR$84*SUMPRODUCT(TRANSPOSE(BR$5:BR$81), Data_TR_USD!$B539:$BZ539, 1/OFFSET(Data_TR_USD!$B$467, BR$88, 0, 1, $B$82)), NA()))</f>
        <v>#N/A</v>
      </c>
      <c r="BS768" s="466" t="e">
        <f t="array" aca="1" ref="BS768" ca="1">IF($B768=BS$85-1, BS$84, IF(AND($B768&gt;=BS$85, $B768&lt;=BS$86), BS$84*SUMPRODUCT(TRANSPOSE(BS$5:BS$81), Data_TR_USD!$B539:$BZ539, 1/OFFSET(Data_TR_USD!$B$467, BS$88, 0, 1, $B$82)), NA()))</f>
        <v>#N/A</v>
      </c>
    </row>
    <row r="769" spans="2:71">
      <c r="B769" s="48">
        <f t="shared" si="1088"/>
        <v>1943</v>
      </c>
      <c r="E769" s="52"/>
      <c r="M769" s="466" t="e">
        <f t="array" aca="1" ref="M769" ca="1">IF($B769=M$85-1, M$84, IF(AND($B769&gt;=M$85, $B769&lt;=M$86), M$84*SUMPRODUCT(TRANSPOSE(M$5:M$81), Data_TR_USD!$B540:$BZ540, 1/OFFSET(Data_TR_USD!$B$467, M$88, 0, 1, $B$82)), NA()))</f>
        <v>#N/A</v>
      </c>
      <c r="N769" s="466" t="e">
        <f t="array" aca="1" ref="N769" ca="1">IF($B769=N$85-1, N$84, IF(AND($B769&gt;=N$85, $B769&lt;=N$86), N$84*SUMPRODUCT(TRANSPOSE(N$5:N$81), Data_TR_USD!$B540:$BZ540, 1/OFFSET(Data_TR_USD!$B$467, N$88, 0, 1, $B$82)), NA()))</f>
        <v>#N/A</v>
      </c>
      <c r="X769" s="466" t="e">
        <f t="array" aca="1" ref="X769" ca="1">IF($B769=X$85-1, X$84, IF(AND($B769&gt;=X$85, $B769&lt;=X$86), X$84*SUMPRODUCT(TRANSPOSE(X$5:X$81), Data_TR_USD!$B540:$BZ540, 1/OFFSET(Data_TR_USD!$B$467, X$88, 0, 1, $B$82)), NA()))</f>
        <v>#N/A</v>
      </c>
      <c r="Y769" s="466" t="e">
        <f t="array" aca="1" ref="Y769" ca="1">IF($B769=Y$85-1, Y$84, IF(AND($B769&gt;=Y$85, $B769&lt;=Y$86), Y$84*SUMPRODUCT(TRANSPOSE(Y$5:Y$81), Data_TR_USD!$B540:$BZ540, 1/OFFSET(Data_TR_USD!$B$467, Y$88, 0, 1, $B$82)), NA()))</f>
        <v>#N/A</v>
      </c>
      <c r="AA769" s="466" t="e">
        <f t="array" aca="1" ref="AA769" ca="1">IF($B769=AA$85-1, AA$84, IF(AND($B769&gt;=AA$85, $B769&lt;=AA$86), AA$84*SUMPRODUCT(TRANSPOSE(AA$5:AA$81), Data_TR_USD!$B540:$BZ540, 1/OFFSET(Data_TR_USD!$B$467, AA$88, 0, 1, $B$82)), NA()))</f>
        <v>#N/A</v>
      </c>
      <c r="AB769" s="466" t="e">
        <f t="array" aca="1" ref="AB769" ca="1">IF($B769=AB$85-1, AB$84, IF(AND($B769&gt;=AB$85, $B769&lt;=AB$86), AB$84*SUMPRODUCT(TRANSPOSE(AB$5:AB$81), Data_TR_USD!$B540:$BZ540, 1/OFFSET(Data_TR_USD!$B$467, AB$88, 0, 1, $B$82)), NA()))</f>
        <v>#N/A</v>
      </c>
      <c r="AC769" s="466" t="e">
        <f t="array" aca="1" ref="AC769" ca="1">IF($B769=AC$85-1, AC$84, IF(AND($B769&gt;=AC$85, $B769&lt;=AC$86), AC$84*SUMPRODUCT(TRANSPOSE(AC$5:AC$81), Data_TR_USD!$B540:$BZ540, 1/OFFSET(Data_TR_USD!$B$467, AC$88, 0, 1, $B$82)), NA()))</f>
        <v>#N/A</v>
      </c>
      <c r="AD769" s="466" t="e">
        <f t="array" aca="1" ref="AD769" ca="1">IF($B769=AD$85-1, AD$84, IF(AND($B769&gt;=AD$85, $B769&lt;=AD$86), AD$84*SUMPRODUCT(TRANSPOSE(AD$5:AD$81), Data_TR_USD!$B540:$BZ540, 1/OFFSET(Data_TR_USD!$B$467, AD$88, 0, 1, $B$82)), NA()))</f>
        <v>#N/A</v>
      </c>
      <c r="AE769" s="466" t="e">
        <f t="array" aca="1" ref="AE769" ca="1">IF($B769=AE$85-1, AE$84, IF(AND($B769&gt;=AE$85, $B769&lt;=AE$86), AE$84*SUMPRODUCT(TRANSPOSE(AE$5:AE$81), Data_TR_USD!$B540:$BZ540, 1/OFFSET(Data_TR_USD!$B$467, AE$88, 0, 1, $B$82)), NA()))</f>
        <v>#N/A</v>
      </c>
      <c r="AG769" s="466" t="e">
        <f t="array" aca="1" ref="AG769" ca="1">IF($B769=AG$85-1, AG$84, IF(AND($B769&gt;=AG$85, $B769&lt;=AG$86), AG$84*SUMPRODUCT(TRANSPOSE(AG$5:AG$81), Data_TR_USD!$B540:$BZ540, 1/OFFSET(Data_TR_USD!$B$467, AG$88, 0, 1, $B$82)), NA()))</f>
        <v>#N/A</v>
      </c>
      <c r="AM769" s="466" t="e">
        <f t="array" aca="1" ref="AM769" ca="1">IF($B769=AM$85-1, AM$84, IF(AND($B769&gt;=AM$85, $B769&lt;=AM$86), AM$84*SUMPRODUCT(TRANSPOSE(AM$5:AM$81), Data_TR_USD!$B540:$BZ540, 1/OFFSET(Data_TR_USD!$B$467, AM$88, 0, 1, $B$82)), NA()))</f>
        <v>#N/A</v>
      </c>
      <c r="AN769" s="466" t="e">
        <f t="array" aca="1" ref="AN769" ca="1">IF($B769=AN$85-1, AN$84, IF(AND($B769&gt;=AN$85, $B769&lt;=AN$86), AN$84*SUMPRODUCT(TRANSPOSE(AN$5:AN$81), Data_TR_USD!$B540:$BZ540, 1/OFFSET(Data_TR_USD!$B$467, AN$88, 0, 1, $B$82)), NA()))</f>
        <v>#N/A</v>
      </c>
      <c r="AO769" s="466" t="e">
        <f t="array" aca="1" ref="AO769" ca="1">IF($B769=AO$85-1, AO$84, IF(AND($B769&gt;=AO$85, $B769&lt;=AO$86), AO$84*SUMPRODUCT(TRANSPOSE(AO$5:AO$81), Data_TR_USD!$B540:$BZ540, 1/OFFSET(Data_TR_USD!$B$467, AO$88, 0, 1, $B$82)), NA()))</f>
        <v>#N/A</v>
      </c>
      <c r="AP769" s="466" t="e">
        <f t="array" aca="1" ref="AP769" ca="1">IF($B769=AP$85-1, AP$84, IF(AND($B769&gt;=AP$85, $B769&lt;=AP$86), AP$84*SUMPRODUCT(TRANSPOSE(AP$5:AP$81), Data_TR_USD!$B540:$BZ540, 1/OFFSET(Data_TR_USD!$B$467, AP$88, 0, 1, $B$82)), NA()))</f>
        <v>#N/A</v>
      </c>
      <c r="AQ769" s="466" t="e">
        <f t="array" aca="1" ref="AQ769" ca="1">IF($B769=AQ$85-1, AQ$84, IF(AND($B769&gt;=AQ$85, $B769&lt;=AQ$86), AQ$84*SUMPRODUCT(TRANSPOSE(AQ$5:AQ$81), Data_TR_USD!$B540:$BZ540, 1/OFFSET(Data_TR_USD!$B$467, AQ$88, 0, 1, $B$82)), NA()))</f>
        <v>#N/A</v>
      </c>
      <c r="AS769" s="466" t="e">
        <f t="array" aca="1" ref="AS769" ca="1">IF($B769=AS$85-1, AS$84, IF(AND($B769&gt;=AS$85, $B769&lt;=AS$86), AS$84*SUMPRODUCT(TRANSPOSE(AS$5:AS$81), Data_TR_USD!$B540:$BZ540, 1/OFFSET(Data_TR_USD!$B$467, AS$88, 0, 1, $B$82)), NA()))</f>
        <v>#N/A</v>
      </c>
      <c r="AU769" s="466" t="e">
        <f t="array" aca="1" ref="AU769" ca="1">IF($B769=AU$85-1, AU$84, IF(AND($B769&gt;=AU$85, $B769&lt;=AU$86), AU$84*SUMPRODUCT(TRANSPOSE(AU$5:AU$81), Data_TR_USD!$B540:$BZ540, 1/OFFSET(Data_TR_USD!$B$467, AU$88, 0, 1, $B$82)), NA()))</f>
        <v>#N/A</v>
      </c>
      <c r="AV769" s="466" t="e">
        <f t="array" aca="1" ref="AV769" ca="1">IF($B769=AV$85-1, AV$84, IF(AND($B769&gt;=AV$85, $B769&lt;=AV$86), AV$84*SUMPRODUCT(TRANSPOSE(AV$5:AV$81), Data_TR_USD!$B540:$BZ540, 1/OFFSET(Data_TR_USD!$B$467, AV$88, 0, 1, $B$82)), NA()))</f>
        <v>#N/A</v>
      </c>
      <c r="AW769" s="466" t="e">
        <f t="array" aca="1" ref="AW769" ca="1">IF($B769=AW$85-1, AW$84, IF(AND($B769&gt;=AW$85, $B769&lt;=AW$86), AW$84*SUMPRODUCT(TRANSPOSE(AW$5:AW$81), Data_TR_USD!$B540:$BZ540, 1/OFFSET(Data_TR_USD!$B$467, AW$88, 0, 1, $B$82)), NA()))</f>
        <v>#N/A</v>
      </c>
      <c r="AX769" s="466" t="e">
        <f t="array" aca="1" ref="AX769" ca="1">IF($B769=AX$85-1, AX$84, IF(AND($B769&gt;=AX$85, $B769&lt;=AX$86), AX$84*SUMPRODUCT(TRANSPOSE(AX$5:AX$81), Data_TR_USD!$B540:$BZ540, 1/OFFSET(Data_TR_USD!$B$467, AX$88, 0, 1, $B$82)), NA()))</f>
        <v>#N/A</v>
      </c>
      <c r="AY769" s="466" t="e">
        <f t="array" aca="1" ref="AY769" ca="1">IF($B769=AY$85-1, AY$84, IF(AND($B769&gt;=AY$85, $B769&lt;=AY$86), AY$84*SUMPRODUCT(TRANSPOSE(AY$5:AY$81), Data_TR_USD!$B540:$BZ540, 1/OFFSET(Data_TR_USD!$B$467, AY$88, 0, 1, $B$82)), NA()))</f>
        <v>#N/A</v>
      </c>
      <c r="AZ769" s="466" t="e">
        <f t="array" aca="1" ref="AZ769" ca="1">IF($B769=AZ$85-1, AZ$84, IF(AND($B769&gt;=AZ$85, $B769&lt;=AZ$86), AZ$84*SUMPRODUCT(TRANSPOSE(AZ$5:AZ$81), Data_TR_USD!$B540:$BZ540, 1/OFFSET(Data_TR_USD!$B$467, AZ$88, 0, 1, $B$82)), NA()))</f>
        <v>#N/A</v>
      </c>
      <c r="BA769" s="466" t="e">
        <f t="array" aca="1" ref="BA769" ca="1">IF($B769=BA$85-1, BA$84, IF(AND($B769&gt;=BA$85, $B769&lt;=BA$86), BA$84*SUMPRODUCT(TRANSPOSE(BA$5:BA$81), Data_TR_USD!$B540:$BZ540, 1/OFFSET(Data_TR_USD!$B$467, BA$88, 0, 1, $B$82)), NA()))</f>
        <v>#N/A</v>
      </c>
      <c r="BB769" s="466" t="e">
        <f t="array" aca="1" ref="BB769" ca="1">IF($B769=BB$85-1, BB$84, IF(AND($B769&gt;=BB$85, $B769&lt;=BB$86), BB$84*SUMPRODUCT(TRANSPOSE(BB$5:BB$81), Data_TR_USD!$B540:$BZ540, 1/OFFSET(Data_TR_USD!$B$467, BB$88, 0, 1, $B$82)), NA()))</f>
        <v>#N/A</v>
      </c>
      <c r="BC769" s="466" t="e">
        <f t="array" aca="1" ref="BC769" ca="1">IF($B769=BC$85-1, BC$84, IF(AND($B769&gt;=BC$85, $B769&lt;=BC$86), BC$84*SUMPRODUCT(TRANSPOSE(BC$5:BC$81), Data_TR_USD!$B540:$BZ540, 1/OFFSET(Data_TR_USD!$B$467, BC$88, 0, 1, $B$82)), NA()))</f>
        <v>#N/A</v>
      </c>
      <c r="BD769" s="466" t="e">
        <f t="array" aca="1" ref="BD769" ca="1">IF($B769=BD$85-1, BD$84, IF(AND($B769&gt;=BD$85, $B769&lt;=BD$86), BD$84*SUMPRODUCT(TRANSPOSE(BD$5:BD$81), Data_TR_USD!$B540:$BZ540, 1/OFFSET(Data_TR_USD!$B$467, BD$88, 0, 1, $B$82)), NA()))</f>
        <v>#N/A</v>
      </c>
      <c r="BE769" s="466" t="e">
        <f t="array" aca="1" ref="BE769" ca="1">IF($B769=BE$85-1, BE$84, IF(AND($B769&gt;=BE$85, $B769&lt;=BE$86), BE$84*SUMPRODUCT(TRANSPOSE(BE$5:BE$81), Data_TR_USD!$B540:$BZ540, 1/OFFSET(Data_TR_USD!$B$467, BE$88, 0, 1, $B$82)), NA()))</f>
        <v>#N/A</v>
      </c>
      <c r="BF769" s="466" t="e">
        <f t="array" aca="1" ref="BF769" ca="1">IF($B769=BF$85-1, BF$84, IF(AND($B769&gt;=BF$85, $B769&lt;=BF$86), BF$84*SUMPRODUCT(TRANSPOSE(BF$5:BF$81), Data_TR_USD!$B540:$BZ540, 1/OFFSET(Data_TR_USD!$B$467, BF$88, 0, 1, $B$82)), NA()))</f>
        <v>#N/A</v>
      </c>
      <c r="BG769" s="466" t="e">
        <f t="array" aca="1" ref="BG769" ca="1">IF($B769=BG$85-1, BG$84, IF(AND($B769&gt;=BG$85, $B769&lt;=BG$86), BG$84*SUMPRODUCT(TRANSPOSE(BG$5:BG$81), Data_TR_USD!$B540:$BZ540, 1/OFFSET(Data_TR_USD!$B$467, BG$88, 0, 1, $B$82)), NA()))</f>
        <v>#N/A</v>
      </c>
      <c r="BH769" s="466" t="e">
        <f t="array" aca="1" ref="BH769" ca="1">IF($B769=BH$85-1, BH$84, IF(AND($B769&gt;=BH$85, $B769&lt;=BH$86), BH$84*SUMPRODUCT(TRANSPOSE(BH$5:BH$81), Data_TR_USD!$B540:$BZ540, 1/OFFSET(Data_TR_USD!$B$467, BH$88, 0, 1, $B$82)), NA()))</f>
        <v>#N/A</v>
      </c>
      <c r="BI769" s="466" t="e">
        <f t="array" aca="1" ref="BI769" ca="1">IF($B769=BI$85-1, BI$84, IF(AND($B769&gt;=BI$85, $B769&lt;=BI$86), BI$84*SUMPRODUCT(TRANSPOSE(BI$5:BI$81), Data_TR_USD!$B540:$BZ540, 1/OFFSET(Data_TR_USD!$B$467, BI$88, 0, 1, $B$82)), NA()))</f>
        <v>#N/A</v>
      </c>
      <c r="BJ769" s="466" t="e">
        <f t="array" aca="1" ref="BJ769" ca="1">IF($B769=BJ$85-1, BJ$84, IF(AND($B769&gt;=BJ$85, $B769&lt;=BJ$86), BJ$84*SUMPRODUCT(TRANSPOSE(BJ$5:BJ$81), Data_TR_USD!$B540:$BZ540, 1/OFFSET(Data_TR_USD!$B$467, BJ$88, 0, 1, $B$82)), NA()))</f>
        <v>#N/A</v>
      </c>
      <c r="BK769" s="466" t="e">
        <f t="array" aca="1" ref="BK769" ca="1">IF($B769=BK$85-1, BK$84, IF(AND($B769&gt;=BK$85, $B769&lt;=BK$86), BK$84*SUMPRODUCT(TRANSPOSE(BK$5:BK$81), Data_TR_USD!$B540:$BZ540, 1/OFFSET(Data_TR_USD!$B$467, BK$88, 0, 1, $B$82)), NA()))</f>
        <v>#N/A</v>
      </c>
      <c r="BL769" s="466" t="e">
        <f t="array" aca="1" ref="BL769" ca="1">IF($B769=BL$85-1, BL$84, IF(AND($B769&gt;=BL$85, $B769&lt;=BL$86), BL$84*SUMPRODUCT(TRANSPOSE(BL$5:BL$81), Data_TR_USD!$B540:$BZ540, 1/OFFSET(Data_TR_USD!$B$467, BL$88, 0, 1, $B$82)), NA()))</f>
        <v>#N/A</v>
      </c>
      <c r="BM769" s="466" t="e">
        <f t="array" aca="1" ref="BM769" ca="1">IF($B769=BM$85-1, BM$84, IF(AND($B769&gt;=BM$85, $B769&lt;=BM$86), BM$84*SUMPRODUCT(TRANSPOSE(BM$5:BM$81), Data_TR_USD!$B540:$BZ540, 1/OFFSET(Data_TR_USD!$B$467, BM$88, 0, 1, $B$82)), NA()))</f>
        <v>#N/A</v>
      </c>
      <c r="BN769" s="466" t="e">
        <f t="array" aca="1" ref="BN769" ca="1">IF($B769=BN$85-1, BN$84, IF(AND($B769&gt;=BN$85, $B769&lt;=BN$86), BN$84*SUMPRODUCT(TRANSPOSE(BN$5:BN$81), Data_TR_USD!$B540:$BZ540, 1/OFFSET(Data_TR_USD!$B$467, BN$88, 0, 1, $B$82)), NA()))</f>
        <v>#N/A</v>
      </c>
      <c r="BO769" s="466" t="e">
        <f t="array" aca="1" ref="BO769" ca="1">IF($B769=BO$85-1, BO$84, IF(AND($B769&gt;=BO$85, $B769&lt;=BO$86), BO$84*SUMPRODUCT(TRANSPOSE(BO$5:BO$81), Data_TR_USD!$B540:$BZ540, 1/OFFSET(Data_TR_USD!$B$467, BO$88, 0, 1, $B$82)), NA()))</f>
        <v>#N/A</v>
      </c>
      <c r="BP769" s="466" t="e">
        <f t="array" aca="1" ref="BP769" ca="1">IF($B769=BP$85-1, BP$84, IF(AND($B769&gt;=BP$85, $B769&lt;=BP$86), BP$84*SUMPRODUCT(TRANSPOSE(BP$5:BP$81), Data_TR_USD!$B540:$BZ540, 1/OFFSET(Data_TR_USD!$B$467, BP$88, 0, 1, $B$82)), NA()))</f>
        <v>#N/A</v>
      </c>
      <c r="BQ769" s="466" t="e">
        <f t="array" aca="1" ref="BQ769" ca="1">IF($B769=BQ$85-1, BQ$84, IF(AND($B769&gt;=BQ$85, $B769&lt;=BQ$86), BQ$84*SUMPRODUCT(TRANSPOSE(BQ$5:BQ$81), Data_TR_USD!$B540:$BZ540, 1/OFFSET(Data_TR_USD!$B$467, BQ$88, 0, 1, $B$82)), NA()))</f>
        <v>#N/A</v>
      </c>
      <c r="BR769" s="466" t="e">
        <f t="array" aca="1" ref="BR769" ca="1">IF($B769=BR$85-1, BR$84, IF(AND($B769&gt;=BR$85, $B769&lt;=BR$86), BR$84*SUMPRODUCT(TRANSPOSE(BR$5:BR$81), Data_TR_USD!$B540:$BZ540, 1/OFFSET(Data_TR_USD!$B$467, BR$88, 0, 1, $B$82)), NA()))</f>
        <v>#N/A</v>
      </c>
      <c r="BS769" s="466" t="e">
        <f t="array" aca="1" ref="BS769" ca="1">IF($B769=BS$85-1, BS$84, IF(AND($B769&gt;=BS$85, $B769&lt;=BS$86), BS$84*SUMPRODUCT(TRANSPOSE(BS$5:BS$81), Data_TR_USD!$B540:$BZ540, 1/OFFSET(Data_TR_USD!$B$467, BS$88, 0, 1, $B$82)), NA()))</f>
        <v>#N/A</v>
      </c>
    </row>
    <row r="770" spans="2:71">
      <c r="B770" s="48">
        <f t="shared" si="1088"/>
        <v>1944</v>
      </c>
      <c r="E770" s="52"/>
      <c r="M770" s="466" t="e">
        <f t="array" aca="1" ref="M770" ca="1">IF($B770=M$85-1, M$84, IF(AND($B770&gt;=M$85, $B770&lt;=M$86), M$84*SUMPRODUCT(TRANSPOSE(M$5:M$81), Data_TR_USD!$B541:$BZ541, 1/OFFSET(Data_TR_USD!$B$467, M$88, 0, 1, $B$82)), NA()))</f>
        <v>#N/A</v>
      </c>
      <c r="N770" s="466" t="e">
        <f t="array" aca="1" ref="N770" ca="1">IF($B770=N$85-1, N$84, IF(AND($B770&gt;=N$85, $B770&lt;=N$86), N$84*SUMPRODUCT(TRANSPOSE(N$5:N$81), Data_TR_USD!$B541:$BZ541, 1/OFFSET(Data_TR_USD!$B$467, N$88, 0, 1, $B$82)), NA()))</f>
        <v>#N/A</v>
      </c>
      <c r="X770" s="466" t="e">
        <f t="array" aca="1" ref="X770" ca="1">IF($B770=X$85-1, X$84, IF(AND($B770&gt;=X$85, $B770&lt;=X$86), X$84*SUMPRODUCT(TRANSPOSE(X$5:X$81), Data_TR_USD!$B541:$BZ541, 1/OFFSET(Data_TR_USD!$B$467, X$88, 0, 1, $B$82)), NA()))</f>
        <v>#N/A</v>
      </c>
      <c r="Y770" s="466" t="e">
        <f t="array" aca="1" ref="Y770" ca="1">IF($B770=Y$85-1, Y$84, IF(AND($B770&gt;=Y$85, $B770&lt;=Y$86), Y$84*SUMPRODUCT(TRANSPOSE(Y$5:Y$81), Data_TR_USD!$B541:$BZ541, 1/OFFSET(Data_TR_USD!$B$467, Y$88, 0, 1, $B$82)), NA()))</f>
        <v>#N/A</v>
      </c>
      <c r="AA770" s="466" t="e">
        <f t="array" aca="1" ref="AA770" ca="1">IF($B770=AA$85-1, AA$84, IF(AND($B770&gt;=AA$85, $B770&lt;=AA$86), AA$84*SUMPRODUCT(TRANSPOSE(AA$5:AA$81), Data_TR_USD!$B541:$BZ541, 1/OFFSET(Data_TR_USD!$B$467, AA$88, 0, 1, $B$82)), NA()))</f>
        <v>#N/A</v>
      </c>
      <c r="AB770" s="466" t="e">
        <f t="array" aca="1" ref="AB770" ca="1">IF($B770=AB$85-1, AB$84, IF(AND($B770&gt;=AB$85, $B770&lt;=AB$86), AB$84*SUMPRODUCT(TRANSPOSE(AB$5:AB$81), Data_TR_USD!$B541:$BZ541, 1/OFFSET(Data_TR_USD!$B$467, AB$88, 0, 1, $B$82)), NA()))</f>
        <v>#N/A</v>
      </c>
      <c r="AC770" s="466" t="e">
        <f t="array" aca="1" ref="AC770" ca="1">IF($B770=AC$85-1, AC$84, IF(AND($B770&gt;=AC$85, $B770&lt;=AC$86), AC$84*SUMPRODUCT(TRANSPOSE(AC$5:AC$81), Data_TR_USD!$B541:$BZ541, 1/OFFSET(Data_TR_USD!$B$467, AC$88, 0, 1, $B$82)), NA()))</f>
        <v>#N/A</v>
      </c>
      <c r="AD770" s="466" t="e">
        <f t="array" aca="1" ref="AD770" ca="1">IF($B770=AD$85-1, AD$84, IF(AND($B770&gt;=AD$85, $B770&lt;=AD$86), AD$84*SUMPRODUCT(TRANSPOSE(AD$5:AD$81), Data_TR_USD!$B541:$BZ541, 1/OFFSET(Data_TR_USD!$B$467, AD$88, 0, 1, $B$82)), NA()))</f>
        <v>#N/A</v>
      </c>
      <c r="AE770" s="466" t="e">
        <f t="array" aca="1" ref="AE770" ca="1">IF($B770=AE$85-1, AE$84, IF(AND($B770&gt;=AE$85, $B770&lt;=AE$86), AE$84*SUMPRODUCT(TRANSPOSE(AE$5:AE$81), Data_TR_USD!$B541:$BZ541, 1/OFFSET(Data_TR_USD!$B$467, AE$88, 0, 1, $B$82)), NA()))</f>
        <v>#N/A</v>
      </c>
      <c r="AG770" s="466" t="e">
        <f t="array" aca="1" ref="AG770" ca="1">IF($B770=AG$85-1, AG$84, IF(AND($B770&gt;=AG$85, $B770&lt;=AG$86), AG$84*SUMPRODUCT(TRANSPOSE(AG$5:AG$81), Data_TR_USD!$B541:$BZ541, 1/OFFSET(Data_TR_USD!$B$467, AG$88, 0, 1, $B$82)), NA()))</f>
        <v>#N/A</v>
      </c>
      <c r="AM770" s="466" t="e">
        <f t="array" aca="1" ref="AM770" ca="1">IF($B770=AM$85-1, AM$84, IF(AND($B770&gt;=AM$85, $B770&lt;=AM$86), AM$84*SUMPRODUCT(TRANSPOSE(AM$5:AM$81), Data_TR_USD!$B541:$BZ541, 1/OFFSET(Data_TR_USD!$B$467, AM$88, 0, 1, $B$82)), NA()))</f>
        <v>#N/A</v>
      </c>
      <c r="AN770" s="466" t="e">
        <f t="array" aca="1" ref="AN770" ca="1">IF($B770=AN$85-1, AN$84, IF(AND($B770&gt;=AN$85, $B770&lt;=AN$86), AN$84*SUMPRODUCT(TRANSPOSE(AN$5:AN$81), Data_TR_USD!$B541:$BZ541, 1/OFFSET(Data_TR_USD!$B$467, AN$88, 0, 1, $B$82)), NA()))</f>
        <v>#N/A</v>
      </c>
      <c r="AO770" s="466" t="e">
        <f t="array" aca="1" ref="AO770" ca="1">IF($B770=AO$85-1, AO$84, IF(AND($B770&gt;=AO$85, $B770&lt;=AO$86), AO$84*SUMPRODUCT(TRANSPOSE(AO$5:AO$81), Data_TR_USD!$B541:$BZ541, 1/OFFSET(Data_TR_USD!$B$467, AO$88, 0, 1, $B$82)), NA()))</f>
        <v>#N/A</v>
      </c>
      <c r="AP770" s="466" t="e">
        <f t="array" aca="1" ref="AP770" ca="1">IF($B770=AP$85-1, AP$84, IF(AND($B770&gt;=AP$85, $B770&lt;=AP$86), AP$84*SUMPRODUCT(TRANSPOSE(AP$5:AP$81), Data_TR_USD!$B541:$BZ541, 1/OFFSET(Data_TR_USD!$B$467, AP$88, 0, 1, $B$82)), NA()))</f>
        <v>#N/A</v>
      </c>
      <c r="AQ770" s="466" t="e">
        <f t="array" aca="1" ref="AQ770" ca="1">IF($B770=AQ$85-1, AQ$84, IF(AND($B770&gt;=AQ$85, $B770&lt;=AQ$86), AQ$84*SUMPRODUCT(TRANSPOSE(AQ$5:AQ$81), Data_TR_USD!$B541:$BZ541, 1/OFFSET(Data_TR_USD!$B$467, AQ$88, 0, 1, $B$82)), NA()))</f>
        <v>#N/A</v>
      </c>
      <c r="AS770" s="466" t="e">
        <f t="array" aca="1" ref="AS770" ca="1">IF($B770=AS$85-1, AS$84, IF(AND($B770&gt;=AS$85, $B770&lt;=AS$86), AS$84*SUMPRODUCT(TRANSPOSE(AS$5:AS$81), Data_TR_USD!$B541:$BZ541, 1/OFFSET(Data_TR_USD!$B$467, AS$88, 0, 1, $B$82)), NA()))</f>
        <v>#N/A</v>
      </c>
      <c r="AU770" s="466" t="e">
        <f t="array" aca="1" ref="AU770" ca="1">IF($B770=AU$85-1, AU$84, IF(AND($B770&gt;=AU$85, $B770&lt;=AU$86), AU$84*SUMPRODUCT(TRANSPOSE(AU$5:AU$81), Data_TR_USD!$B541:$BZ541, 1/OFFSET(Data_TR_USD!$B$467, AU$88, 0, 1, $B$82)), NA()))</f>
        <v>#N/A</v>
      </c>
      <c r="AV770" s="466" t="e">
        <f t="array" aca="1" ref="AV770" ca="1">IF($B770=AV$85-1, AV$84, IF(AND($B770&gt;=AV$85, $B770&lt;=AV$86), AV$84*SUMPRODUCT(TRANSPOSE(AV$5:AV$81), Data_TR_USD!$B541:$BZ541, 1/OFFSET(Data_TR_USD!$B$467, AV$88, 0, 1, $B$82)), NA()))</f>
        <v>#N/A</v>
      </c>
      <c r="AW770" s="466" t="e">
        <f t="array" aca="1" ref="AW770" ca="1">IF($B770=AW$85-1, AW$84, IF(AND($B770&gt;=AW$85, $B770&lt;=AW$86), AW$84*SUMPRODUCT(TRANSPOSE(AW$5:AW$81), Data_TR_USD!$B541:$BZ541, 1/OFFSET(Data_TR_USD!$B$467, AW$88, 0, 1, $B$82)), NA()))</f>
        <v>#N/A</v>
      </c>
      <c r="AX770" s="466" t="e">
        <f t="array" aca="1" ref="AX770" ca="1">IF($B770=AX$85-1, AX$84, IF(AND($B770&gt;=AX$85, $B770&lt;=AX$86), AX$84*SUMPRODUCT(TRANSPOSE(AX$5:AX$81), Data_TR_USD!$B541:$BZ541, 1/OFFSET(Data_TR_USD!$B$467, AX$88, 0, 1, $B$82)), NA()))</f>
        <v>#N/A</v>
      </c>
      <c r="AY770" s="466" t="e">
        <f t="array" aca="1" ref="AY770" ca="1">IF($B770=AY$85-1, AY$84, IF(AND($B770&gt;=AY$85, $B770&lt;=AY$86), AY$84*SUMPRODUCT(TRANSPOSE(AY$5:AY$81), Data_TR_USD!$B541:$BZ541, 1/OFFSET(Data_TR_USD!$B$467, AY$88, 0, 1, $B$82)), NA()))</f>
        <v>#N/A</v>
      </c>
      <c r="AZ770" s="466" t="e">
        <f t="array" aca="1" ref="AZ770" ca="1">IF($B770=AZ$85-1, AZ$84, IF(AND($B770&gt;=AZ$85, $B770&lt;=AZ$86), AZ$84*SUMPRODUCT(TRANSPOSE(AZ$5:AZ$81), Data_TR_USD!$B541:$BZ541, 1/OFFSET(Data_TR_USD!$B$467, AZ$88, 0, 1, $B$82)), NA()))</f>
        <v>#N/A</v>
      </c>
      <c r="BA770" s="466" t="e">
        <f t="array" aca="1" ref="BA770" ca="1">IF($B770=BA$85-1, BA$84, IF(AND($B770&gt;=BA$85, $B770&lt;=BA$86), BA$84*SUMPRODUCT(TRANSPOSE(BA$5:BA$81), Data_TR_USD!$B541:$BZ541, 1/OFFSET(Data_TR_USD!$B$467, BA$88, 0, 1, $B$82)), NA()))</f>
        <v>#N/A</v>
      </c>
      <c r="BB770" s="466" t="e">
        <f t="array" aca="1" ref="BB770" ca="1">IF($B770=BB$85-1, BB$84, IF(AND($B770&gt;=BB$85, $B770&lt;=BB$86), BB$84*SUMPRODUCT(TRANSPOSE(BB$5:BB$81), Data_TR_USD!$B541:$BZ541, 1/OFFSET(Data_TR_USD!$B$467, BB$88, 0, 1, $B$82)), NA()))</f>
        <v>#N/A</v>
      </c>
      <c r="BC770" s="466" t="e">
        <f t="array" aca="1" ref="BC770" ca="1">IF($B770=BC$85-1, BC$84, IF(AND($B770&gt;=BC$85, $B770&lt;=BC$86), BC$84*SUMPRODUCT(TRANSPOSE(BC$5:BC$81), Data_TR_USD!$B541:$BZ541, 1/OFFSET(Data_TR_USD!$B$467, BC$88, 0, 1, $B$82)), NA()))</f>
        <v>#N/A</v>
      </c>
      <c r="BD770" s="466" t="e">
        <f t="array" aca="1" ref="BD770" ca="1">IF($B770=BD$85-1, BD$84, IF(AND($B770&gt;=BD$85, $B770&lt;=BD$86), BD$84*SUMPRODUCT(TRANSPOSE(BD$5:BD$81), Data_TR_USD!$B541:$BZ541, 1/OFFSET(Data_TR_USD!$B$467, BD$88, 0, 1, $B$82)), NA()))</f>
        <v>#N/A</v>
      </c>
      <c r="BE770" s="466" t="e">
        <f t="array" aca="1" ref="BE770" ca="1">IF($B770=BE$85-1, BE$84, IF(AND($B770&gt;=BE$85, $B770&lt;=BE$86), BE$84*SUMPRODUCT(TRANSPOSE(BE$5:BE$81), Data_TR_USD!$B541:$BZ541, 1/OFFSET(Data_TR_USD!$B$467, BE$88, 0, 1, $B$82)), NA()))</f>
        <v>#N/A</v>
      </c>
      <c r="BF770" s="466" t="e">
        <f t="array" aca="1" ref="BF770" ca="1">IF($B770=BF$85-1, BF$84, IF(AND($B770&gt;=BF$85, $B770&lt;=BF$86), BF$84*SUMPRODUCT(TRANSPOSE(BF$5:BF$81), Data_TR_USD!$B541:$BZ541, 1/OFFSET(Data_TR_USD!$B$467, BF$88, 0, 1, $B$82)), NA()))</f>
        <v>#N/A</v>
      </c>
      <c r="BG770" s="466" t="e">
        <f t="array" aca="1" ref="BG770" ca="1">IF($B770=BG$85-1, BG$84, IF(AND($B770&gt;=BG$85, $B770&lt;=BG$86), BG$84*SUMPRODUCT(TRANSPOSE(BG$5:BG$81), Data_TR_USD!$B541:$BZ541, 1/OFFSET(Data_TR_USD!$B$467, BG$88, 0, 1, $B$82)), NA()))</f>
        <v>#N/A</v>
      </c>
      <c r="BH770" s="466" t="e">
        <f t="array" aca="1" ref="BH770" ca="1">IF($B770=BH$85-1, BH$84, IF(AND($B770&gt;=BH$85, $B770&lt;=BH$86), BH$84*SUMPRODUCT(TRANSPOSE(BH$5:BH$81), Data_TR_USD!$B541:$BZ541, 1/OFFSET(Data_TR_USD!$B$467, BH$88, 0, 1, $B$82)), NA()))</f>
        <v>#N/A</v>
      </c>
      <c r="BI770" s="466" t="e">
        <f t="array" aca="1" ref="BI770" ca="1">IF($B770=BI$85-1, BI$84, IF(AND($B770&gt;=BI$85, $B770&lt;=BI$86), BI$84*SUMPRODUCT(TRANSPOSE(BI$5:BI$81), Data_TR_USD!$B541:$BZ541, 1/OFFSET(Data_TR_USD!$B$467, BI$88, 0, 1, $B$82)), NA()))</f>
        <v>#N/A</v>
      </c>
      <c r="BJ770" s="466" t="e">
        <f t="array" aca="1" ref="BJ770" ca="1">IF($B770=BJ$85-1, BJ$84, IF(AND($B770&gt;=BJ$85, $B770&lt;=BJ$86), BJ$84*SUMPRODUCT(TRANSPOSE(BJ$5:BJ$81), Data_TR_USD!$B541:$BZ541, 1/OFFSET(Data_TR_USD!$B$467, BJ$88, 0, 1, $B$82)), NA()))</f>
        <v>#N/A</v>
      </c>
      <c r="BK770" s="466" t="e">
        <f t="array" aca="1" ref="BK770" ca="1">IF($B770=BK$85-1, BK$84, IF(AND($B770&gt;=BK$85, $B770&lt;=BK$86), BK$84*SUMPRODUCT(TRANSPOSE(BK$5:BK$81), Data_TR_USD!$B541:$BZ541, 1/OFFSET(Data_TR_USD!$B$467, BK$88, 0, 1, $B$82)), NA()))</f>
        <v>#N/A</v>
      </c>
      <c r="BL770" s="466" t="e">
        <f t="array" aca="1" ref="BL770" ca="1">IF($B770=BL$85-1, BL$84, IF(AND($B770&gt;=BL$85, $B770&lt;=BL$86), BL$84*SUMPRODUCT(TRANSPOSE(BL$5:BL$81), Data_TR_USD!$B541:$BZ541, 1/OFFSET(Data_TR_USD!$B$467, BL$88, 0, 1, $B$82)), NA()))</f>
        <v>#N/A</v>
      </c>
      <c r="BM770" s="466" t="e">
        <f t="array" aca="1" ref="BM770" ca="1">IF($B770=BM$85-1, BM$84, IF(AND($B770&gt;=BM$85, $B770&lt;=BM$86), BM$84*SUMPRODUCT(TRANSPOSE(BM$5:BM$81), Data_TR_USD!$B541:$BZ541, 1/OFFSET(Data_TR_USD!$B$467, BM$88, 0, 1, $B$82)), NA()))</f>
        <v>#N/A</v>
      </c>
      <c r="BN770" s="466" t="e">
        <f t="array" aca="1" ref="BN770" ca="1">IF($B770=BN$85-1, BN$84, IF(AND($B770&gt;=BN$85, $B770&lt;=BN$86), BN$84*SUMPRODUCT(TRANSPOSE(BN$5:BN$81), Data_TR_USD!$B541:$BZ541, 1/OFFSET(Data_TR_USD!$B$467, BN$88, 0, 1, $B$82)), NA()))</f>
        <v>#N/A</v>
      </c>
      <c r="BO770" s="466" t="e">
        <f t="array" aca="1" ref="BO770" ca="1">IF($B770=BO$85-1, BO$84, IF(AND($B770&gt;=BO$85, $B770&lt;=BO$86), BO$84*SUMPRODUCT(TRANSPOSE(BO$5:BO$81), Data_TR_USD!$B541:$BZ541, 1/OFFSET(Data_TR_USD!$B$467, BO$88, 0, 1, $B$82)), NA()))</f>
        <v>#N/A</v>
      </c>
      <c r="BP770" s="466" t="e">
        <f t="array" aca="1" ref="BP770" ca="1">IF($B770=BP$85-1, BP$84, IF(AND($B770&gt;=BP$85, $B770&lt;=BP$86), BP$84*SUMPRODUCT(TRANSPOSE(BP$5:BP$81), Data_TR_USD!$B541:$BZ541, 1/OFFSET(Data_TR_USD!$B$467, BP$88, 0, 1, $B$82)), NA()))</f>
        <v>#N/A</v>
      </c>
      <c r="BQ770" s="466" t="e">
        <f t="array" aca="1" ref="BQ770" ca="1">IF($B770=BQ$85-1, BQ$84, IF(AND($B770&gt;=BQ$85, $B770&lt;=BQ$86), BQ$84*SUMPRODUCT(TRANSPOSE(BQ$5:BQ$81), Data_TR_USD!$B541:$BZ541, 1/OFFSET(Data_TR_USD!$B$467, BQ$88, 0, 1, $B$82)), NA()))</f>
        <v>#N/A</v>
      </c>
      <c r="BR770" s="466" t="e">
        <f t="array" aca="1" ref="BR770" ca="1">IF($B770=BR$85-1, BR$84, IF(AND($B770&gt;=BR$85, $B770&lt;=BR$86), BR$84*SUMPRODUCT(TRANSPOSE(BR$5:BR$81), Data_TR_USD!$B541:$BZ541, 1/OFFSET(Data_TR_USD!$B$467, BR$88, 0, 1, $B$82)), NA()))</f>
        <v>#N/A</v>
      </c>
      <c r="BS770" s="466" t="e">
        <f t="array" aca="1" ref="BS770" ca="1">IF($B770=BS$85-1, BS$84, IF(AND($B770&gt;=BS$85, $B770&lt;=BS$86), BS$84*SUMPRODUCT(TRANSPOSE(BS$5:BS$81), Data_TR_USD!$B541:$BZ541, 1/OFFSET(Data_TR_USD!$B$467, BS$88, 0, 1, $B$82)), NA()))</f>
        <v>#N/A</v>
      </c>
    </row>
    <row r="771" spans="2:71">
      <c r="B771" s="48">
        <f t="shared" si="1088"/>
        <v>1945</v>
      </c>
      <c r="E771" s="52"/>
      <c r="M771" s="466" t="e">
        <f t="array" aca="1" ref="M771" ca="1">IF($B771=M$85-1, M$84, IF(AND($B771&gt;=M$85, $B771&lt;=M$86), M$84*SUMPRODUCT(TRANSPOSE(M$5:M$81), Data_TR_USD!$B542:$BZ542, 1/OFFSET(Data_TR_USD!$B$467, M$88, 0, 1, $B$82)), NA()))</f>
        <v>#N/A</v>
      </c>
      <c r="N771" s="466" t="e">
        <f t="array" aca="1" ref="N771" ca="1">IF($B771=N$85-1, N$84, IF(AND($B771&gt;=N$85, $B771&lt;=N$86), N$84*SUMPRODUCT(TRANSPOSE(N$5:N$81), Data_TR_USD!$B542:$BZ542, 1/OFFSET(Data_TR_USD!$B$467, N$88, 0, 1, $B$82)), NA()))</f>
        <v>#N/A</v>
      </c>
      <c r="X771" s="466" t="e">
        <f t="array" aca="1" ref="X771" ca="1">IF($B771=X$85-1, X$84, IF(AND($B771&gt;=X$85, $B771&lt;=X$86), X$84*SUMPRODUCT(TRANSPOSE(X$5:X$81), Data_TR_USD!$B542:$BZ542, 1/OFFSET(Data_TR_USD!$B$467, X$88, 0, 1, $B$82)), NA()))</f>
        <v>#N/A</v>
      </c>
      <c r="Y771" s="466" t="e">
        <f t="array" aca="1" ref="Y771" ca="1">IF($B771=Y$85-1, Y$84, IF(AND($B771&gt;=Y$85, $B771&lt;=Y$86), Y$84*SUMPRODUCT(TRANSPOSE(Y$5:Y$81), Data_TR_USD!$B542:$BZ542, 1/OFFSET(Data_TR_USD!$B$467, Y$88, 0, 1, $B$82)), NA()))</f>
        <v>#N/A</v>
      </c>
      <c r="AA771" s="466" t="e">
        <f t="array" aca="1" ref="AA771" ca="1">IF($B771=AA$85-1, AA$84, IF(AND($B771&gt;=AA$85, $B771&lt;=AA$86), AA$84*SUMPRODUCT(TRANSPOSE(AA$5:AA$81), Data_TR_USD!$B542:$BZ542, 1/OFFSET(Data_TR_USD!$B$467, AA$88, 0, 1, $B$82)), NA()))</f>
        <v>#N/A</v>
      </c>
      <c r="AB771" s="466" t="e">
        <f t="array" aca="1" ref="AB771" ca="1">IF($B771=AB$85-1, AB$84, IF(AND($B771&gt;=AB$85, $B771&lt;=AB$86), AB$84*SUMPRODUCT(TRANSPOSE(AB$5:AB$81), Data_TR_USD!$B542:$BZ542, 1/OFFSET(Data_TR_USD!$B$467, AB$88, 0, 1, $B$82)), NA()))</f>
        <v>#N/A</v>
      </c>
      <c r="AC771" s="466" t="e">
        <f t="array" aca="1" ref="AC771" ca="1">IF($B771=AC$85-1, AC$84, IF(AND($B771&gt;=AC$85, $B771&lt;=AC$86), AC$84*SUMPRODUCT(TRANSPOSE(AC$5:AC$81), Data_TR_USD!$B542:$BZ542, 1/OFFSET(Data_TR_USD!$B$467, AC$88, 0, 1, $B$82)), NA()))</f>
        <v>#N/A</v>
      </c>
      <c r="AD771" s="466" t="e">
        <f t="array" aca="1" ref="AD771" ca="1">IF($B771=AD$85-1, AD$84, IF(AND($B771&gt;=AD$85, $B771&lt;=AD$86), AD$84*SUMPRODUCT(TRANSPOSE(AD$5:AD$81), Data_TR_USD!$B542:$BZ542, 1/OFFSET(Data_TR_USD!$B$467, AD$88, 0, 1, $B$82)), NA()))</f>
        <v>#N/A</v>
      </c>
      <c r="AE771" s="466" t="e">
        <f t="array" aca="1" ref="AE771" ca="1">IF($B771=AE$85-1, AE$84, IF(AND($B771&gt;=AE$85, $B771&lt;=AE$86), AE$84*SUMPRODUCT(TRANSPOSE(AE$5:AE$81), Data_TR_USD!$B542:$BZ542, 1/OFFSET(Data_TR_USD!$B$467, AE$88, 0, 1, $B$82)), NA()))</f>
        <v>#N/A</v>
      </c>
      <c r="AG771" s="466" t="e">
        <f t="array" aca="1" ref="AG771" ca="1">IF($B771=AG$85-1, AG$84, IF(AND($B771&gt;=AG$85, $B771&lt;=AG$86), AG$84*SUMPRODUCT(TRANSPOSE(AG$5:AG$81), Data_TR_USD!$B542:$BZ542, 1/OFFSET(Data_TR_USD!$B$467, AG$88, 0, 1, $B$82)), NA()))</f>
        <v>#N/A</v>
      </c>
      <c r="AM771" s="466" t="e">
        <f t="array" aca="1" ref="AM771" ca="1">IF($B771=AM$85-1, AM$84, IF(AND($B771&gt;=AM$85, $B771&lt;=AM$86), AM$84*SUMPRODUCT(TRANSPOSE(AM$5:AM$81), Data_TR_USD!$B542:$BZ542, 1/OFFSET(Data_TR_USD!$B$467, AM$88, 0, 1, $B$82)), NA()))</f>
        <v>#N/A</v>
      </c>
      <c r="AN771" s="466" t="e">
        <f t="array" aca="1" ref="AN771" ca="1">IF($B771=AN$85-1, AN$84, IF(AND($B771&gt;=AN$85, $B771&lt;=AN$86), AN$84*SUMPRODUCT(TRANSPOSE(AN$5:AN$81), Data_TR_USD!$B542:$BZ542, 1/OFFSET(Data_TR_USD!$B$467, AN$88, 0, 1, $B$82)), NA()))</f>
        <v>#N/A</v>
      </c>
      <c r="AO771" s="466" t="e">
        <f t="array" aca="1" ref="AO771" ca="1">IF($B771=AO$85-1, AO$84, IF(AND($B771&gt;=AO$85, $B771&lt;=AO$86), AO$84*SUMPRODUCT(TRANSPOSE(AO$5:AO$81), Data_TR_USD!$B542:$BZ542, 1/OFFSET(Data_TR_USD!$B$467, AO$88, 0, 1, $B$82)), NA()))</f>
        <v>#N/A</v>
      </c>
      <c r="AP771" s="466" t="e">
        <f t="array" aca="1" ref="AP771" ca="1">IF($B771=AP$85-1, AP$84, IF(AND($B771&gt;=AP$85, $B771&lt;=AP$86), AP$84*SUMPRODUCT(TRANSPOSE(AP$5:AP$81), Data_TR_USD!$B542:$BZ542, 1/OFFSET(Data_TR_USD!$B$467, AP$88, 0, 1, $B$82)), NA()))</f>
        <v>#N/A</v>
      </c>
      <c r="AQ771" s="466" t="e">
        <f t="array" aca="1" ref="AQ771" ca="1">IF($B771=AQ$85-1, AQ$84, IF(AND($B771&gt;=AQ$85, $B771&lt;=AQ$86), AQ$84*SUMPRODUCT(TRANSPOSE(AQ$5:AQ$81), Data_TR_USD!$B542:$BZ542, 1/OFFSET(Data_TR_USD!$B$467, AQ$88, 0, 1, $B$82)), NA()))</f>
        <v>#N/A</v>
      </c>
      <c r="AS771" s="466" t="e">
        <f t="array" aca="1" ref="AS771" ca="1">IF($B771=AS$85-1, AS$84, IF(AND($B771&gt;=AS$85, $B771&lt;=AS$86), AS$84*SUMPRODUCT(TRANSPOSE(AS$5:AS$81), Data_TR_USD!$B542:$BZ542, 1/OFFSET(Data_TR_USD!$B$467, AS$88, 0, 1, $B$82)), NA()))</f>
        <v>#N/A</v>
      </c>
      <c r="AU771" s="466" t="e">
        <f t="array" aca="1" ref="AU771" ca="1">IF($B771=AU$85-1, AU$84, IF(AND($B771&gt;=AU$85, $B771&lt;=AU$86), AU$84*SUMPRODUCT(TRANSPOSE(AU$5:AU$81), Data_TR_USD!$B542:$BZ542, 1/OFFSET(Data_TR_USD!$B$467, AU$88, 0, 1, $B$82)), NA()))</f>
        <v>#N/A</v>
      </c>
      <c r="AV771" s="466" t="e">
        <f t="array" aca="1" ref="AV771" ca="1">IF($B771=AV$85-1, AV$84, IF(AND($B771&gt;=AV$85, $B771&lt;=AV$86), AV$84*SUMPRODUCT(TRANSPOSE(AV$5:AV$81), Data_TR_USD!$B542:$BZ542, 1/OFFSET(Data_TR_USD!$B$467, AV$88, 0, 1, $B$82)), NA()))</f>
        <v>#N/A</v>
      </c>
      <c r="AW771" s="466" t="e">
        <f t="array" aca="1" ref="AW771" ca="1">IF($B771=AW$85-1, AW$84, IF(AND($B771&gt;=AW$85, $B771&lt;=AW$86), AW$84*SUMPRODUCT(TRANSPOSE(AW$5:AW$81), Data_TR_USD!$B542:$BZ542, 1/OFFSET(Data_TR_USD!$B$467, AW$88, 0, 1, $B$82)), NA()))</f>
        <v>#N/A</v>
      </c>
      <c r="AX771" s="466" t="e">
        <f t="array" aca="1" ref="AX771" ca="1">IF($B771=AX$85-1, AX$84, IF(AND($B771&gt;=AX$85, $B771&lt;=AX$86), AX$84*SUMPRODUCT(TRANSPOSE(AX$5:AX$81), Data_TR_USD!$B542:$BZ542, 1/OFFSET(Data_TR_USD!$B$467, AX$88, 0, 1, $B$82)), NA()))</f>
        <v>#N/A</v>
      </c>
      <c r="AY771" s="466" t="e">
        <f t="array" aca="1" ref="AY771" ca="1">IF($B771=AY$85-1, AY$84, IF(AND($B771&gt;=AY$85, $B771&lt;=AY$86), AY$84*SUMPRODUCT(TRANSPOSE(AY$5:AY$81), Data_TR_USD!$B542:$BZ542, 1/OFFSET(Data_TR_USD!$B$467, AY$88, 0, 1, $B$82)), NA()))</f>
        <v>#N/A</v>
      </c>
      <c r="AZ771" s="466" t="e">
        <f t="array" aca="1" ref="AZ771" ca="1">IF($B771=AZ$85-1, AZ$84, IF(AND($B771&gt;=AZ$85, $B771&lt;=AZ$86), AZ$84*SUMPRODUCT(TRANSPOSE(AZ$5:AZ$81), Data_TR_USD!$B542:$BZ542, 1/OFFSET(Data_TR_USD!$B$467, AZ$88, 0, 1, $B$82)), NA()))</f>
        <v>#N/A</v>
      </c>
      <c r="BA771" s="466" t="e">
        <f t="array" aca="1" ref="BA771" ca="1">IF($B771=BA$85-1, BA$84, IF(AND($B771&gt;=BA$85, $B771&lt;=BA$86), BA$84*SUMPRODUCT(TRANSPOSE(BA$5:BA$81), Data_TR_USD!$B542:$BZ542, 1/OFFSET(Data_TR_USD!$B$467, BA$88, 0, 1, $B$82)), NA()))</f>
        <v>#N/A</v>
      </c>
      <c r="BB771" s="466" t="e">
        <f t="array" aca="1" ref="BB771" ca="1">IF($B771=BB$85-1, BB$84, IF(AND($B771&gt;=BB$85, $B771&lt;=BB$86), BB$84*SUMPRODUCT(TRANSPOSE(BB$5:BB$81), Data_TR_USD!$B542:$BZ542, 1/OFFSET(Data_TR_USD!$B$467, BB$88, 0, 1, $B$82)), NA()))</f>
        <v>#N/A</v>
      </c>
      <c r="BC771" s="466" t="e">
        <f t="array" aca="1" ref="BC771" ca="1">IF($B771=BC$85-1, BC$84, IF(AND($B771&gt;=BC$85, $B771&lt;=BC$86), BC$84*SUMPRODUCT(TRANSPOSE(BC$5:BC$81), Data_TR_USD!$B542:$BZ542, 1/OFFSET(Data_TR_USD!$B$467, BC$88, 0, 1, $B$82)), NA()))</f>
        <v>#N/A</v>
      </c>
      <c r="BD771" s="466" t="e">
        <f t="array" aca="1" ref="BD771" ca="1">IF($B771=BD$85-1, BD$84, IF(AND($B771&gt;=BD$85, $B771&lt;=BD$86), BD$84*SUMPRODUCT(TRANSPOSE(BD$5:BD$81), Data_TR_USD!$B542:$BZ542, 1/OFFSET(Data_TR_USD!$B$467, BD$88, 0, 1, $B$82)), NA()))</f>
        <v>#N/A</v>
      </c>
      <c r="BE771" s="466" t="e">
        <f t="array" aca="1" ref="BE771" ca="1">IF($B771=BE$85-1, BE$84, IF(AND($B771&gt;=BE$85, $B771&lt;=BE$86), BE$84*SUMPRODUCT(TRANSPOSE(BE$5:BE$81), Data_TR_USD!$B542:$BZ542, 1/OFFSET(Data_TR_USD!$B$467, BE$88, 0, 1, $B$82)), NA()))</f>
        <v>#N/A</v>
      </c>
      <c r="BF771" s="466" t="e">
        <f t="array" aca="1" ref="BF771" ca="1">IF($B771=BF$85-1, BF$84, IF(AND($B771&gt;=BF$85, $B771&lt;=BF$86), BF$84*SUMPRODUCT(TRANSPOSE(BF$5:BF$81), Data_TR_USD!$B542:$BZ542, 1/OFFSET(Data_TR_USD!$B$467, BF$88, 0, 1, $B$82)), NA()))</f>
        <v>#N/A</v>
      </c>
      <c r="BG771" s="466" t="e">
        <f t="array" aca="1" ref="BG771" ca="1">IF($B771=BG$85-1, BG$84, IF(AND($B771&gt;=BG$85, $B771&lt;=BG$86), BG$84*SUMPRODUCT(TRANSPOSE(BG$5:BG$81), Data_TR_USD!$B542:$BZ542, 1/OFFSET(Data_TR_USD!$B$467, BG$88, 0, 1, $B$82)), NA()))</f>
        <v>#N/A</v>
      </c>
      <c r="BH771" s="466" t="e">
        <f t="array" aca="1" ref="BH771" ca="1">IF($B771=BH$85-1, BH$84, IF(AND($B771&gt;=BH$85, $B771&lt;=BH$86), BH$84*SUMPRODUCT(TRANSPOSE(BH$5:BH$81), Data_TR_USD!$B542:$BZ542, 1/OFFSET(Data_TR_USD!$B$467, BH$88, 0, 1, $B$82)), NA()))</f>
        <v>#N/A</v>
      </c>
      <c r="BI771" s="466" t="e">
        <f t="array" aca="1" ref="BI771" ca="1">IF($B771=BI$85-1, BI$84, IF(AND($B771&gt;=BI$85, $B771&lt;=BI$86), BI$84*SUMPRODUCT(TRANSPOSE(BI$5:BI$81), Data_TR_USD!$B542:$BZ542, 1/OFFSET(Data_TR_USD!$B$467, BI$88, 0, 1, $B$82)), NA()))</f>
        <v>#N/A</v>
      </c>
      <c r="BJ771" s="466" t="e">
        <f t="array" aca="1" ref="BJ771" ca="1">IF($B771=BJ$85-1, BJ$84, IF(AND($B771&gt;=BJ$85, $B771&lt;=BJ$86), BJ$84*SUMPRODUCT(TRANSPOSE(BJ$5:BJ$81), Data_TR_USD!$B542:$BZ542, 1/OFFSET(Data_TR_USD!$B$467, BJ$88, 0, 1, $B$82)), NA()))</f>
        <v>#N/A</v>
      </c>
      <c r="BK771" s="466" t="e">
        <f t="array" aca="1" ref="BK771" ca="1">IF($B771=BK$85-1, BK$84, IF(AND($B771&gt;=BK$85, $B771&lt;=BK$86), BK$84*SUMPRODUCT(TRANSPOSE(BK$5:BK$81), Data_TR_USD!$B542:$BZ542, 1/OFFSET(Data_TR_USD!$B$467, BK$88, 0, 1, $B$82)), NA()))</f>
        <v>#N/A</v>
      </c>
      <c r="BL771" s="466" t="e">
        <f t="array" aca="1" ref="BL771" ca="1">IF($B771=BL$85-1, BL$84, IF(AND($B771&gt;=BL$85, $B771&lt;=BL$86), BL$84*SUMPRODUCT(TRANSPOSE(BL$5:BL$81), Data_TR_USD!$B542:$BZ542, 1/OFFSET(Data_TR_USD!$B$467, BL$88, 0, 1, $B$82)), NA()))</f>
        <v>#N/A</v>
      </c>
      <c r="BM771" s="466" t="e">
        <f t="array" aca="1" ref="BM771" ca="1">IF($B771=BM$85-1, BM$84, IF(AND($B771&gt;=BM$85, $B771&lt;=BM$86), BM$84*SUMPRODUCT(TRANSPOSE(BM$5:BM$81), Data_TR_USD!$B542:$BZ542, 1/OFFSET(Data_TR_USD!$B$467, BM$88, 0, 1, $B$82)), NA()))</f>
        <v>#N/A</v>
      </c>
      <c r="BN771" s="466" t="e">
        <f t="array" aca="1" ref="BN771" ca="1">IF($B771=BN$85-1, BN$84, IF(AND($B771&gt;=BN$85, $B771&lt;=BN$86), BN$84*SUMPRODUCT(TRANSPOSE(BN$5:BN$81), Data_TR_USD!$B542:$BZ542, 1/OFFSET(Data_TR_USD!$B$467, BN$88, 0, 1, $B$82)), NA()))</f>
        <v>#N/A</v>
      </c>
      <c r="BO771" s="466" t="e">
        <f t="array" aca="1" ref="BO771" ca="1">IF($B771=BO$85-1, BO$84, IF(AND($B771&gt;=BO$85, $B771&lt;=BO$86), BO$84*SUMPRODUCT(TRANSPOSE(BO$5:BO$81), Data_TR_USD!$B542:$BZ542, 1/OFFSET(Data_TR_USD!$B$467, BO$88, 0, 1, $B$82)), NA()))</f>
        <v>#N/A</v>
      </c>
      <c r="BP771" s="466" t="e">
        <f t="array" aca="1" ref="BP771" ca="1">IF($B771=BP$85-1, BP$84, IF(AND($B771&gt;=BP$85, $B771&lt;=BP$86), BP$84*SUMPRODUCT(TRANSPOSE(BP$5:BP$81), Data_TR_USD!$B542:$BZ542, 1/OFFSET(Data_TR_USD!$B$467, BP$88, 0, 1, $B$82)), NA()))</f>
        <v>#N/A</v>
      </c>
      <c r="BQ771" s="466" t="e">
        <f t="array" aca="1" ref="BQ771" ca="1">IF($B771=BQ$85-1, BQ$84, IF(AND($B771&gt;=BQ$85, $B771&lt;=BQ$86), BQ$84*SUMPRODUCT(TRANSPOSE(BQ$5:BQ$81), Data_TR_USD!$B542:$BZ542, 1/OFFSET(Data_TR_USD!$B$467, BQ$88, 0, 1, $B$82)), NA()))</f>
        <v>#N/A</v>
      </c>
      <c r="BR771" s="466" t="e">
        <f t="array" aca="1" ref="BR771" ca="1">IF($B771=BR$85-1, BR$84, IF(AND($B771&gt;=BR$85, $B771&lt;=BR$86), BR$84*SUMPRODUCT(TRANSPOSE(BR$5:BR$81), Data_TR_USD!$B542:$BZ542, 1/OFFSET(Data_TR_USD!$B$467, BR$88, 0, 1, $B$82)), NA()))</f>
        <v>#N/A</v>
      </c>
      <c r="BS771" s="466" t="e">
        <f t="array" aca="1" ref="BS771" ca="1">IF($B771=BS$85-1, BS$84, IF(AND($B771&gt;=BS$85, $B771&lt;=BS$86), BS$84*SUMPRODUCT(TRANSPOSE(BS$5:BS$81), Data_TR_USD!$B542:$BZ542, 1/OFFSET(Data_TR_USD!$B$467, BS$88, 0, 1, $B$82)), NA()))</f>
        <v>#N/A</v>
      </c>
    </row>
    <row r="772" spans="2:71">
      <c r="B772" s="48">
        <f t="shared" si="1088"/>
        <v>1946</v>
      </c>
      <c r="E772" s="52"/>
      <c r="M772" s="466" t="e">
        <f t="array" aca="1" ref="M772" ca="1">IF($B772=M$85-1, M$84, IF(AND($B772&gt;=M$85, $B772&lt;=M$86), M$84*SUMPRODUCT(TRANSPOSE(M$5:M$81), Data_TR_USD!$B543:$BZ543, 1/OFFSET(Data_TR_USD!$B$467, M$88, 0, 1, $B$82)), NA()))</f>
        <v>#N/A</v>
      </c>
      <c r="N772" s="466" t="e">
        <f t="array" aca="1" ref="N772" ca="1">IF($B772=N$85-1, N$84, IF(AND($B772&gt;=N$85, $B772&lt;=N$86), N$84*SUMPRODUCT(TRANSPOSE(N$5:N$81), Data_TR_USD!$B543:$BZ543, 1/OFFSET(Data_TR_USD!$B$467, N$88, 0, 1, $B$82)), NA()))</f>
        <v>#N/A</v>
      </c>
      <c r="X772" s="466" t="e">
        <f t="array" aca="1" ref="X772" ca="1">IF($B772=X$85-1, X$84, IF(AND($B772&gt;=X$85, $B772&lt;=X$86), X$84*SUMPRODUCT(TRANSPOSE(X$5:X$81), Data_TR_USD!$B543:$BZ543, 1/OFFSET(Data_TR_USD!$B$467, X$88, 0, 1, $B$82)), NA()))</f>
        <v>#N/A</v>
      </c>
      <c r="Y772" s="466" t="e">
        <f t="array" aca="1" ref="Y772" ca="1">IF($B772=Y$85-1, Y$84, IF(AND($B772&gt;=Y$85, $B772&lt;=Y$86), Y$84*SUMPRODUCT(TRANSPOSE(Y$5:Y$81), Data_TR_USD!$B543:$BZ543, 1/OFFSET(Data_TR_USD!$B$467, Y$88, 0, 1, $B$82)), NA()))</f>
        <v>#N/A</v>
      </c>
      <c r="AA772" s="466" t="e">
        <f t="array" aca="1" ref="AA772" ca="1">IF($B772=AA$85-1, AA$84, IF(AND($B772&gt;=AA$85, $B772&lt;=AA$86), AA$84*SUMPRODUCT(TRANSPOSE(AA$5:AA$81), Data_TR_USD!$B543:$BZ543, 1/OFFSET(Data_TR_USD!$B$467, AA$88, 0, 1, $B$82)), NA()))</f>
        <v>#N/A</v>
      </c>
      <c r="AB772" s="466" t="e">
        <f t="array" aca="1" ref="AB772" ca="1">IF($B772=AB$85-1, AB$84, IF(AND($B772&gt;=AB$85, $B772&lt;=AB$86), AB$84*SUMPRODUCT(TRANSPOSE(AB$5:AB$81), Data_TR_USD!$B543:$BZ543, 1/OFFSET(Data_TR_USD!$B$467, AB$88, 0, 1, $B$82)), NA()))</f>
        <v>#N/A</v>
      </c>
      <c r="AC772" s="466" t="e">
        <f t="array" aca="1" ref="AC772" ca="1">IF($B772=AC$85-1, AC$84, IF(AND($B772&gt;=AC$85, $B772&lt;=AC$86), AC$84*SUMPRODUCT(TRANSPOSE(AC$5:AC$81), Data_TR_USD!$B543:$BZ543, 1/OFFSET(Data_TR_USD!$B$467, AC$88, 0, 1, $B$82)), NA()))</f>
        <v>#N/A</v>
      </c>
      <c r="AD772" s="466" t="e">
        <f t="array" aca="1" ref="AD772" ca="1">IF($B772=AD$85-1, AD$84, IF(AND($B772&gt;=AD$85, $B772&lt;=AD$86), AD$84*SUMPRODUCT(TRANSPOSE(AD$5:AD$81), Data_TR_USD!$B543:$BZ543, 1/OFFSET(Data_TR_USD!$B$467, AD$88, 0, 1, $B$82)), NA()))</f>
        <v>#N/A</v>
      </c>
      <c r="AE772" s="466" t="e">
        <f t="array" aca="1" ref="AE772" ca="1">IF($B772=AE$85-1, AE$84, IF(AND($B772&gt;=AE$85, $B772&lt;=AE$86), AE$84*SUMPRODUCT(TRANSPOSE(AE$5:AE$81), Data_TR_USD!$B543:$BZ543, 1/OFFSET(Data_TR_USD!$B$467, AE$88, 0, 1, $B$82)), NA()))</f>
        <v>#N/A</v>
      </c>
      <c r="AG772" s="466" t="e">
        <f t="array" aca="1" ref="AG772" ca="1">IF($B772=AG$85-1, AG$84, IF(AND($B772&gt;=AG$85, $B772&lt;=AG$86), AG$84*SUMPRODUCT(TRANSPOSE(AG$5:AG$81), Data_TR_USD!$B543:$BZ543, 1/OFFSET(Data_TR_USD!$B$467, AG$88, 0, 1, $B$82)), NA()))</f>
        <v>#N/A</v>
      </c>
      <c r="AM772" s="466" t="e">
        <f t="array" aca="1" ref="AM772" ca="1">IF($B772=AM$85-1, AM$84, IF(AND($B772&gt;=AM$85, $B772&lt;=AM$86), AM$84*SUMPRODUCT(TRANSPOSE(AM$5:AM$81), Data_TR_USD!$B543:$BZ543, 1/OFFSET(Data_TR_USD!$B$467, AM$88, 0, 1, $B$82)), NA()))</f>
        <v>#N/A</v>
      </c>
      <c r="AN772" s="466" t="e">
        <f t="array" aca="1" ref="AN772" ca="1">IF($B772=AN$85-1, AN$84, IF(AND($B772&gt;=AN$85, $B772&lt;=AN$86), AN$84*SUMPRODUCT(TRANSPOSE(AN$5:AN$81), Data_TR_USD!$B543:$BZ543, 1/OFFSET(Data_TR_USD!$B$467, AN$88, 0, 1, $B$82)), NA()))</f>
        <v>#N/A</v>
      </c>
      <c r="AO772" s="466" t="e">
        <f t="array" aca="1" ref="AO772" ca="1">IF($B772=AO$85-1, AO$84, IF(AND($B772&gt;=AO$85, $B772&lt;=AO$86), AO$84*SUMPRODUCT(TRANSPOSE(AO$5:AO$81), Data_TR_USD!$B543:$BZ543, 1/OFFSET(Data_TR_USD!$B$467, AO$88, 0, 1, $B$82)), NA()))</f>
        <v>#N/A</v>
      </c>
      <c r="AP772" s="466" t="e">
        <f t="array" aca="1" ref="AP772" ca="1">IF($B772=AP$85-1, AP$84, IF(AND($B772&gt;=AP$85, $B772&lt;=AP$86), AP$84*SUMPRODUCT(TRANSPOSE(AP$5:AP$81), Data_TR_USD!$B543:$BZ543, 1/OFFSET(Data_TR_USD!$B$467, AP$88, 0, 1, $B$82)), NA()))</f>
        <v>#N/A</v>
      </c>
      <c r="AQ772" s="466" t="e">
        <f t="array" aca="1" ref="AQ772" ca="1">IF($B772=AQ$85-1, AQ$84, IF(AND($B772&gt;=AQ$85, $B772&lt;=AQ$86), AQ$84*SUMPRODUCT(TRANSPOSE(AQ$5:AQ$81), Data_TR_USD!$B543:$BZ543, 1/OFFSET(Data_TR_USD!$B$467, AQ$88, 0, 1, $B$82)), NA()))</f>
        <v>#N/A</v>
      </c>
      <c r="AS772" s="466" t="e">
        <f t="array" aca="1" ref="AS772" ca="1">IF($B772=AS$85-1, AS$84, IF(AND($B772&gt;=AS$85, $B772&lt;=AS$86), AS$84*SUMPRODUCT(TRANSPOSE(AS$5:AS$81), Data_TR_USD!$B543:$BZ543, 1/OFFSET(Data_TR_USD!$B$467, AS$88, 0, 1, $B$82)), NA()))</f>
        <v>#N/A</v>
      </c>
      <c r="AU772" s="466" t="e">
        <f t="array" aca="1" ref="AU772" ca="1">IF($B772=AU$85-1, AU$84, IF(AND($B772&gt;=AU$85, $B772&lt;=AU$86), AU$84*SUMPRODUCT(TRANSPOSE(AU$5:AU$81), Data_TR_USD!$B543:$BZ543, 1/OFFSET(Data_TR_USD!$B$467, AU$88, 0, 1, $B$82)), NA()))</f>
        <v>#N/A</v>
      </c>
      <c r="AV772" s="466" t="e">
        <f t="array" aca="1" ref="AV772" ca="1">IF($B772=AV$85-1, AV$84, IF(AND($B772&gt;=AV$85, $B772&lt;=AV$86), AV$84*SUMPRODUCT(TRANSPOSE(AV$5:AV$81), Data_TR_USD!$B543:$BZ543, 1/OFFSET(Data_TR_USD!$B$467, AV$88, 0, 1, $B$82)), NA()))</f>
        <v>#N/A</v>
      </c>
      <c r="AW772" s="466" t="e">
        <f t="array" aca="1" ref="AW772" ca="1">IF($B772=AW$85-1, AW$84, IF(AND($B772&gt;=AW$85, $B772&lt;=AW$86), AW$84*SUMPRODUCT(TRANSPOSE(AW$5:AW$81), Data_TR_USD!$B543:$BZ543, 1/OFFSET(Data_TR_USD!$B$467, AW$88, 0, 1, $B$82)), NA()))</f>
        <v>#N/A</v>
      </c>
      <c r="AX772" s="466" t="e">
        <f t="array" aca="1" ref="AX772" ca="1">IF($B772=AX$85-1, AX$84, IF(AND($B772&gt;=AX$85, $B772&lt;=AX$86), AX$84*SUMPRODUCT(TRANSPOSE(AX$5:AX$81), Data_TR_USD!$B543:$BZ543, 1/OFFSET(Data_TR_USD!$B$467, AX$88, 0, 1, $B$82)), NA()))</f>
        <v>#N/A</v>
      </c>
      <c r="AY772" s="466" t="e">
        <f t="array" aca="1" ref="AY772" ca="1">IF($B772=AY$85-1, AY$84, IF(AND($B772&gt;=AY$85, $B772&lt;=AY$86), AY$84*SUMPRODUCT(TRANSPOSE(AY$5:AY$81), Data_TR_USD!$B543:$BZ543, 1/OFFSET(Data_TR_USD!$B$467, AY$88, 0, 1, $B$82)), NA()))</f>
        <v>#N/A</v>
      </c>
      <c r="AZ772" s="466" t="e">
        <f t="array" aca="1" ref="AZ772" ca="1">IF($B772=AZ$85-1, AZ$84, IF(AND($B772&gt;=AZ$85, $B772&lt;=AZ$86), AZ$84*SUMPRODUCT(TRANSPOSE(AZ$5:AZ$81), Data_TR_USD!$B543:$BZ543, 1/OFFSET(Data_TR_USD!$B$467, AZ$88, 0, 1, $B$82)), NA()))</f>
        <v>#N/A</v>
      </c>
      <c r="BA772" s="466" t="e">
        <f t="array" aca="1" ref="BA772" ca="1">IF($B772=BA$85-1, BA$84, IF(AND($B772&gt;=BA$85, $B772&lt;=BA$86), BA$84*SUMPRODUCT(TRANSPOSE(BA$5:BA$81), Data_TR_USD!$B543:$BZ543, 1/OFFSET(Data_TR_USD!$B$467, BA$88, 0, 1, $B$82)), NA()))</f>
        <v>#N/A</v>
      </c>
      <c r="BB772" s="466" t="e">
        <f t="array" aca="1" ref="BB772" ca="1">IF($B772=BB$85-1, BB$84, IF(AND($B772&gt;=BB$85, $B772&lt;=BB$86), BB$84*SUMPRODUCT(TRANSPOSE(BB$5:BB$81), Data_TR_USD!$B543:$BZ543, 1/OFFSET(Data_TR_USD!$B$467, BB$88, 0, 1, $B$82)), NA()))</f>
        <v>#N/A</v>
      </c>
      <c r="BC772" s="466" t="e">
        <f t="array" aca="1" ref="BC772" ca="1">IF($B772=BC$85-1, BC$84, IF(AND($B772&gt;=BC$85, $B772&lt;=BC$86), BC$84*SUMPRODUCT(TRANSPOSE(BC$5:BC$81), Data_TR_USD!$B543:$BZ543, 1/OFFSET(Data_TR_USD!$B$467, BC$88, 0, 1, $B$82)), NA()))</f>
        <v>#N/A</v>
      </c>
      <c r="BD772" s="466" t="e">
        <f t="array" aca="1" ref="BD772" ca="1">IF($B772=BD$85-1, BD$84, IF(AND($B772&gt;=BD$85, $B772&lt;=BD$86), BD$84*SUMPRODUCT(TRANSPOSE(BD$5:BD$81), Data_TR_USD!$B543:$BZ543, 1/OFFSET(Data_TR_USD!$B$467, BD$88, 0, 1, $B$82)), NA()))</f>
        <v>#N/A</v>
      </c>
      <c r="BE772" s="466" t="e">
        <f t="array" aca="1" ref="BE772" ca="1">IF($B772=BE$85-1, BE$84, IF(AND($B772&gt;=BE$85, $B772&lt;=BE$86), BE$84*SUMPRODUCT(TRANSPOSE(BE$5:BE$81), Data_TR_USD!$B543:$BZ543, 1/OFFSET(Data_TR_USD!$B$467, BE$88, 0, 1, $B$82)), NA()))</f>
        <v>#N/A</v>
      </c>
      <c r="BF772" s="466" t="e">
        <f t="array" aca="1" ref="BF772" ca="1">IF($B772=BF$85-1, BF$84, IF(AND($B772&gt;=BF$85, $B772&lt;=BF$86), BF$84*SUMPRODUCT(TRANSPOSE(BF$5:BF$81), Data_TR_USD!$B543:$BZ543, 1/OFFSET(Data_TR_USD!$B$467, BF$88, 0, 1, $B$82)), NA()))</f>
        <v>#N/A</v>
      </c>
      <c r="BG772" s="466" t="e">
        <f t="array" aca="1" ref="BG772" ca="1">IF($B772=BG$85-1, BG$84, IF(AND($B772&gt;=BG$85, $B772&lt;=BG$86), BG$84*SUMPRODUCT(TRANSPOSE(BG$5:BG$81), Data_TR_USD!$B543:$BZ543, 1/OFFSET(Data_TR_USD!$B$467, BG$88, 0, 1, $B$82)), NA()))</f>
        <v>#N/A</v>
      </c>
      <c r="BH772" s="466" t="e">
        <f t="array" aca="1" ref="BH772" ca="1">IF($B772=BH$85-1, BH$84, IF(AND($B772&gt;=BH$85, $B772&lt;=BH$86), BH$84*SUMPRODUCT(TRANSPOSE(BH$5:BH$81), Data_TR_USD!$B543:$BZ543, 1/OFFSET(Data_TR_USD!$B$467, BH$88, 0, 1, $B$82)), NA()))</f>
        <v>#N/A</v>
      </c>
      <c r="BI772" s="466" t="e">
        <f t="array" aca="1" ref="BI772" ca="1">IF($B772=BI$85-1, BI$84, IF(AND($B772&gt;=BI$85, $B772&lt;=BI$86), BI$84*SUMPRODUCT(TRANSPOSE(BI$5:BI$81), Data_TR_USD!$B543:$BZ543, 1/OFFSET(Data_TR_USD!$B$467, BI$88, 0, 1, $B$82)), NA()))</f>
        <v>#N/A</v>
      </c>
      <c r="BJ772" s="466" t="e">
        <f t="array" aca="1" ref="BJ772" ca="1">IF($B772=BJ$85-1, BJ$84, IF(AND($B772&gt;=BJ$85, $B772&lt;=BJ$86), BJ$84*SUMPRODUCT(TRANSPOSE(BJ$5:BJ$81), Data_TR_USD!$B543:$BZ543, 1/OFFSET(Data_TR_USD!$B$467, BJ$88, 0, 1, $B$82)), NA()))</f>
        <v>#N/A</v>
      </c>
      <c r="BK772" s="466" t="e">
        <f t="array" aca="1" ref="BK772" ca="1">IF($B772=BK$85-1, BK$84, IF(AND($B772&gt;=BK$85, $B772&lt;=BK$86), BK$84*SUMPRODUCT(TRANSPOSE(BK$5:BK$81), Data_TR_USD!$B543:$BZ543, 1/OFFSET(Data_TR_USD!$B$467, BK$88, 0, 1, $B$82)), NA()))</f>
        <v>#N/A</v>
      </c>
      <c r="BL772" s="466" t="e">
        <f t="array" aca="1" ref="BL772" ca="1">IF($B772=BL$85-1, BL$84, IF(AND($B772&gt;=BL$85, $B772&lt;=BL$86), BL$84*SUMPRODUCT(TRANSPOSE(BL$5:BL$81), Data_TR_USD!$B543:$BZ543, 1/OFFSET(Data_TR_USD!$B$467, BL$88, 0, 1, $B$82)), NA()))</f>
        <v>#N/A</v>
      </c>
      <c r="BM772" s="466" t="e">
        <f t="array" aca="1" ref="BM772" ca="1">IF($B772=BM$85-1, BM$84, IF(AND($B772&gt;=BM$85, $B772&lt;=BM$86), BM$84*SUMPRODUCT(TRANSPOSE(BM$5:BM$81), Data_TR_USD!$B543:$BZ543, 1/OFFSET(Data_TR_USD!$B$467, BM$88, 0, 1, $B$82)), NA()))</f>
        <v>#N/A</v>
      </c>
      <c r="BN772" s="466" t="e">
        <f t="array" aca="1" ref="BN772" ca="1">IF($B772=BN$85-1, BN$84, IF(AND($B772&gt;=BN$85, $B772&lt;=BN$86), BN$84*SUMPRODUCT(TRANSPOSE(BN$5:BN$81), Data_TR_USD!$B543:$BZ543, 1/OFFSET(Data_TR_USD!$B$467, BN$88, 0, 1, $B$82)), NA()))</f>
        <v>#N/A</v>
      </c>
      <c r="BO772" s="466" t="e">
        <f t="array" aca="1" ref="BO772" ca="1">IF($B772=BO$85-1, BO$84, IF(AND($B772&gt;=BO$85, $B772&lt;=BO$86), BO$84*SUMPRODUCT(TRANSPOSE(BO$5:BO$81), Data_TR_USD!$B543:$BZ543, 1/OFFSET(Data_TR_USD!$B$467, BO$88, 0, 1, $B$82)), NA()))</f>
        <v>#N/A</v>
      </c>
      <c r="BP772" s="466" t="e">
        <f t="array" aca="1" ref="BP772" ca="1">IF($B772=BP$85-1, BP$84, IF(AND($B772&gt;=BP$85, $B772&lt;=BP$86), BP$84*SUMPRODUCT(TRANSPOSE(BP$5:BP$81), Data_TR_USD!$B543:$BZ543, 1/OFFSET(Data_TR_USD!$B$467, BP$88, 0, 1, $B$82)), NA()))</f>
        <v>#N/A</v>
      </c>
      <c r="BQ772" s="466" t="e">
        <f t="array" aca="1" ref="BQ772" ca="1">IF($B772=BQ$85-1, BQ$84, IF(AND($B772&gt;=BQ$85, $B772&lt;=BQ$86), BQ$84*SUMPRODUCT(TRANSPOSE(BQ$5:BQ$81), Data_TR_USD!$B543:$BZ543, 1/OFFSET(Data_TR_USD!$B$467, BQ$88, 0, 1, $B$82)), NA()))</f>
        <v>#N/A</v>
      </c>
      <c r="BR772" s="466" t="e">
        <f t="array" aca="1" ref="BR772" ca="1">IF($B772=BR$85-1, BR$84, IF(AND($B772&gt;=BR$85, $B772&lt;=BR$86), BR$84*SUMPRODUCT(TRANSPOSE(BR$5:BR$81), Data_TR_USD!$B543:$BZ543, 1/OFFSET(Data_TR_USD!$B$467, BR$88, 0, 1, $B$82)), NA()))</f>
        <v>#N/A</v>
      </c>
      <c r="BS772" s="466" t="e">
        <f t="array" aca="1" ref="BS772" ca="1">IF($B772=BS$85-1, BS$84, IF(AND($B772&gt;=BS$85, $B772&lt;=BS$86), BS$84*SUMPRODUCT(TRANSPOSE(BS$5:BS$81), Data_TR_USD!$B543:$BZ543, 1/OFFSET(Data_TR_USD!$B$467, BS$88, 0, 1, $B$82)), NA()))</f>
        <v>#N/A</v>
      </c>
    </row>
    <row r="773" spans="2:71">
      <c r="B773" s="48">
        <f t="shared" si="1088"/>
        <v>1947</v>
      </c>
      <c r="E773" s="52"/>
      <c r="M773" s="466" t="e">
        <f t="array" aca="1" ref="M773" ca="1">IF($B773=M$85-1, M$84, IF(AND($B773&gt;=M$85, $B773&lt;=M$86), M$84*SUMPRODUCT(TRANSPOSE(M$5:M$81), Data_TR_USD!$B544:$BZ544, 1/OFFSET(Data_TR_USD!$B$467, M$88, 0, 1, $B$82)), NA()))</f>
        <v>#N/A</v>
      </c>
      <c r="N773" s="466" t="e">
        <f t="array" aca="1" ref="N773" ca="1">IF($B773=N$85-1, N$84, IF(AND($B773&gt;=N$85, $B773&lt;=N$86), N$84*SUMPRODUCT(TRANSPOSE(N$5:N$81), Data_TR_USD!$B544:$BZ544, 1/OFFSET(Data_TR_USD!$B$467, N$88, 0, 1, $B$82)), NA()))</f>
        <v>#N/A</v>
      </c>
      <c r="X773" s="466" t="e">
        <f t="array" aca="1" ref="X773" ca="1">IF($B773=X$85-1, X$84, IF(AND($B773&gt;=X$85, $B773&lt;=X$86), X$84*SUMPRODUCT(TRANSPOSE(X$5:X$81), Data_TR_USD!$B544:$BZ544, 1/OFFSET(Data_TR_USD!$B$467, X$88, 0, 1, $B$82)), NA()))</f>
        <v>#N/A</v>
      </c>
      <c r="Y773" s="466" t="e">
        <f t="array" aca="1" ref="Y773" ca="1">IF($B773=Y$85-1, Y$84, IF(AND($B773&gt;=Y$85, $B773&lt;=Y$86), Y$84*SUMPRODUCT(TRANSPOSE(Y$5:Y$81), Data_TR_USD!$B544:$BZ544, 1/OFFSET(Data_TR_USD!$B$467, Y$88, 0, 1, $B$82)), NA()))</f>
        <v>#N/A</v>
      </c>
      <c r="AA773" s="466" t="e">
        <f t="array" aca="1" ref="AA773" ca="1">IF($B773=AA$85-1, AA$84, IF(AND($B773&gt;=AA$85, $B773&lt;=AA$86), AA$84*SUMPRODUCT(TRANSPOSE(AA$5:AA$81), Data_TR_USD!$B544:$BZ544, 1/OFFSET(Data_TR_USD!$B$467, AA$88, 0, 1, $B$82)), NA()))</f>
        <v>#N/A</v>
      </c>
      <c r="AB773" s="466" t="e">
        <f t="array" aca="1" ref="AB773" ca="1">IF($B773=AB$85-1, AB$84, IF(AND($B773&gt;=AB$85, $B773&lt;=AB$86), AB$84*SUMPRODUCT(TRANSPOSE(AB$5:AB$81), Data_TR_USD!$B544:$BZ544, 1/OFFSET(Data_TR_USD!$B$467, AB$88, 0, 1, $B$82)), NA()))</f>
        <v>#N/A</v>
      </c>
      <c r="AC773" s="466" t="e">
        <f t="array" aca="1" ref="AC773" ca="1">IF($B773=AC$85-1, AC$84, IF(AND($B773&gt;=AC$85, $B773&lt;=AC$86), AC$84*SUMPRODUCT(TRANSPOSE(AC$5:AC$81), Data_TR_USD!$B544:$BZ544, 1/OFFSET(Data_TR_USD!$B$467, AC$88, 0, 1, $B$82)), NA()))</f>
        <v>#N/A</v>
      </c>
      <c r="AD773" s="466" t="e">
        <f t="array" aca="1" ref="AD773" ca="1">IF($B773=AD$85-1, AD$84, IF(AND($B773&gt;=AD$85, $B773&lt;=AD$86), AD$84*SUMPRODUCT(TRANSPOSE(AD$5:AD$81), Data_TR_USD!$B544:$BZ544, 1/OFFSET(Data_TR_USD!$B$467, AD$88, 0, 1, $B$82)), NA()))</f>
        <v>#N/A</v>
      </c>
      <c r="AE773" s="466" t="e">
        <f t="array" aca="1" ref="AE773" ca="1">IF($B773=AE$85-1, AE$84, IF(AND($B773&gt;=AE$85, $B773&lt;=AE$86), AE$84*SUMPRODUCT(TRANSPOSE(AE$5:AE$81), Data_TR_USD!$B544:$BZ544, 1/OFFSET(Data_TR_USD!$B$467, AE$88, 0, 1, $B$82)), NA()))</f>
        <v>#N/A</v>
      </c>
      <c r="AG773" s="466" t="e">
        <f t="array" aca="1" ref="AG773" ca="1">IF($B773=AG$85-1, AG$84, IF(AND($B773&gt;=AG$85, $B773&lt;=AG$86), AG$84*SUMPRODUCT(TRANSPOSE(AG$5:AG$81), Data_TR_USD!$B544:$BZ544, 1/OFFSET(Data_TR_USD!$B$467, AG$88, 0, 1, $B$82)), NA()))</f>
        <v>#N/A</v>
      </c>
      <c r="AM773" s="466" t="e">
        <f t="array" aca="1" ref="AM773" ca="1">IF($B773=AM$85-1, AM$84, IF(AND($B773&gt;=AM$85, $B773&lt;=AM$86), AM$84*SUMPRODUCT(TRANSPOSE(AM$5:AM$81), Data_TR_USD!$B544:$BZ544, 1/OFFSET(Data_TR_USD!$B$467, AM$88, 0, 1, $B$82)), NA()))</f>
        <v>#N/A</v>
      </c>
      <c r="AN773" s="466" t="e">
        <f t="array" aca="1" ref="AN773" ca="1">IF($B773=AN$85-1, AN$84, IF(AND($B773&gt;=AN$85, $B773&lt;=AN$86), AN$84*SUMPRODUCT(TRANSPOSE(AN$5:AN$81), Data_TR_USD!$B544:$BZ544, 1/OFFSET(Data_TR_USD!$B$467, AN$88, 0, 1, $B$82)), NA()))</f>
        <v>#N/A</v>
      </c>
      <c r="AO773" s="466" t="e">
        <f t="array" aca="1" ref="AO773" ca="1">IF($B773=AO$85-1, AO$84, IF(AND($B773&gt;=AO$85, $B773&lt;=AO$86), AO$84*SUMPRODUCT(TRANSPOSE(AO$5:AO$81), Data_TR_USD!$B544:$BZ544, 1/OFFSET(Data_TR_USD!$B$467, AO$88, 0, 1, $B$82)), NA()))</f>
        <v>#N/A</v>
      </c>
      <c r="AP773" s="466" t="e">
        <f t="array" aca="1" ref="AP773" ca="1">IF($B773=AP$85-1, AP$84, IF(AND($B773&gt;=AP$85, $B773&lt;=AP$86), AP$84*SUMPRODUCT(TRANSPOSE(AP$5:AP$81), Data_TR_USD!$B544:$BZ544, 1/OFFSET(Data_TR_USD!$B$467, AP$88, 0, 1, $B$82)), NA()))</f>
        <v>#N/A</v>
      </c>
      <c r="AQ773" s="466" t="e">
        <f t="array" aca="1" ref="AQ773" ca="1">IF($B773=AQ$85-1, AQ$84, IF(AND($B773&gt;=AQ$85, $B773&lt;=AQ$86), AQ$84*SUMPRODUCT(TRANSPOSE(AQ$5:AQ$81), Data_TR_USD!$B544:$BZ544, 1/OFFSET(Data_TR_USD!$B$467, AQ$88, 0, 1, $B$82)), NA()))</f>
        <v>#N/A</v>
      </c>
      <c r="AS773" s="466" t="e">
        <f t="array" aca="1" ref="AS773" ca="1">IF($B773=AS$85-1, AS$84, IF(AND($B773&gt;=AS$85, $B773&lt;=AS$86), AS$84*SUMPRODUCT(TRANSPOSE(AS$5:AS$81), Data_TR_USD!$B544:$BZ544, 1/OFFSET(Data_TR_USD!$B$467, AS$88, 0, 1, $B$82)), NA()))</f>
        <v>#N/A</v>
      </c>
      <c r="AU773" s="466" t="e">
        <f t="array" aca="1" ref="AU773" ca="1">IF($B773=AU$85-1, AU$84, IF(AND($B773&gt;=AU$85, $B773&lt;=AU$86), AU$84*SUMPRODUCT(TRANSPOSE(AU$5:AU$81), Data_TR_USD!$B544:$BZ544, 1/OFFSET(Data_TR_USD!$B$467, AU$88, 0, 1, $B$82)), NA()))</f>
        <v>#N/A</v>
      </c>
      <c r="AV773" s="466" t="e">
        <f t="array" aca="1" ref="AV773" ca="1">IF($B773=AV$85-1, AV$84, IF(AND($B773&gt;=AV$85, $B773&lt;=AV$86), AV$84*SUMPRODUCT(TRANSPOSE(AV$5:AV$81), Data_TR_USD!$B544:$BZ544, 1/OFFSET(Data_TR_USD!$B$467, AV$88, 0, 1, $B$82)), NA()))</f>
        <v>#N/A</v>
      </c>
      <c r="AW773" s="466" t="e">
        <f t="array" aca="1" ref="AW773" ca="1">IF($B773=AW$85-1, AW$84, IF(AND($B773&gt;=AW$85, $B773&lt;=AW$86), AW$84*SUMPRODUCT(TRANSPOSE(AW$5:AW$81), Data_TR_USD!$B544:$BZ544, 1/OFFSET(Data_TR_USD!$B$467, AW$88, 0, 1, $B$82)), NA()))</f>
        <v>#N/A</v>
      </c>
      <c r="AX773" s="466" t="e">
        <f t="array" aca="1" ref="AX773" ca="1">IF($B773=AX$85-1, AX$84, IF(AND($B773&gt;=AX$85, $B773&lt;=AX$86), AX$84*SUMPRODUCT(TRANSPOSE(AX$5:AX$81), Data_TR_USD!$B544:$BZ544, 1/OFFSET(Data_TR_USD!$B$467, AX$88, 0, 1, $B$82)), NA()))</f>
        <v>#N/A</v>
      </c>
      <c r="AY773" s="466" t="e">
        <f t="array" aca="1" ref="AY773" ca="1">IF($B773=AY$85-1, AY$84, IF(AND($B773&gt;=AY$85, $B773&lt;=AY$86), AY$84*SUMPRODUCT(TRANSPOSE(AY$5:AY$81), Data_TR_USD!$B544:$BZ544, 1/OFFSET(Data_TR_USD!$B$467, AY$88, 0, 1, $B$82)), NA()))</f>
        <v>#N/A</v>
      </c>
      <c r="AZ773" s="466" t="e">
        <f t="array" aca="1" ref="AZ773" ca="1">IF($B773=AZ$85-1, AZ$84, IF(AND($B773&gt;=AZ$85, $B773&lt;=AZ$86), AZ$84*SUMPRODUCT(TRANSPOSE(AZ$5:AZ$81), Data_TR_USD!$B544:$BZ544, 1/OFFSET(Data_TR_USD!$B$467, AZ$88, 0, 1, $B$82)), NA()))</f>
        <v>#N/A</v>
      </c>
      <c r="BA773" s="466" t="e">
        <f t="array" aca="1" ref="BA773" ca="1">IF($B773=BA$85-1, BA$84, IF(AND($B773&gt;=BA$85, $B773&lt;=BA$86), BA$84*SUMPRODUCT(TRANSPOSE(BA$5:BA$81), Data_TR_USD!$B544:$BZ544, 1/OFFSET(Data_TR_USD!$B$467, BA$88, 0, 1, $B$82)), NA()))</f>
        <v>#N/A</v>
      </c>
      <c r="BB773" s="466" t="e">
        <f t="array" aca="1" ref="BB773" ca="1">IF($B773=BB$85-1, BB$84, IF(AND($B773&gt;=BB$85, $B773&lt;=BB$86), BB$84*SUMPRODUCT(TRANSPOSE(BB$5:BB$81), Data_TR_USD!$B544:$BZ544, 1/OFFSET(Data_TR_USD!$B$467, BB$88, 0, 1, $B$82)), NA()))</f>
        <v>#N/A</v>
      </c>
      <c r="BC773" s="466" t="e">
        <f t="array" aca="1" ref="BC773" ca="1">IF($B773=BC$85-1, BC$84, IF(AND($B773&gt;=BC$85, $B773&lt;=BC$86), BC$84*SUMPRODUCT(TRANSPOSE(BC$5:BC$81), Data_TR_USD!$B544:$BZ544, 1/OFFSET(Data_TR_USD!$B$467, BC$88, 0, 1, $B$82)), NA()))</f>
        <v>#N/A</v>
      </c>
      <c r="BD773" s="466" t="e">
        <f t="array" aca="1" ref="BD773" ca="1">IF($B773=BD$85-1, BD$84, IF(AND($B773&gt;=BD$85, $B773&lt;=BD$86), BD$84*SUMPRODUCT(TRANSPOSE(BD$5:BD$81), Data_TR_USD!$B544:$BZ544, 1/OFFSET(Data_TR_USD!$B$467, BD$88, 0, 1, $B$82)), NA()))</f>
        <v>#N/A</v>
      </c>
      <c r="BE773" s="466" t="e">
        <f t="array" aca="1" ref="BE773" ca="1">IF($B773=BE$85-1, BE$84, IF(AND($B773&gt;=BE$85, $B773&lt;=BE$86), BE$84*SUMPRODUCT(TRANSPOSE(BE$5:BE$81), Data_TR_USD!$B544:$BZ544, 1/OFFSET(Data_TR_USD!$B$467, BE$88, 0, 1, $B$82)), NA()))</f>
        <v>#N/A</v>
      </c>
      <c r="BF773" s="466" t="e">
        <f t="array" aca="1" ref="BF773" ca="1">IF($B773=BF$85-1, BF$84, IF(AND($B773&gt;=BF$85, $B773&lt;=BF$86), BF$84*SUMPRODUCT(TRANSPOSE(BF$5:BF$81), Data_TR_USD!$B544:$BZ544, 1/OFFSET(Data_TR_USD!$B$467, BF$88, 0, 1, $B$82)), NA()))</f>
        <v>#N/A</v>
      </c>
      <c r="BG773" s="466" t="e">
        <f t="array" aca="1" ref="BG773" ca="1">IF($B773=BG$85-1, BG$84, IF(AND($B773&gt;=BG$85, $B773&lt;=BG$86), BG$84*SUMPRODUCT(TRANSPOSE(BG$5:BG$81), Data_TR_USD!$B544:$BZ544, 1/OFFSET(Data_TR_USD!$B$467, BG$88, 0, 1, $B$82)), NA()))</f>
        <v>#N/A</v>
      </c>
      <c r="BH773" s="466" t="e">
        <f t="array" aca="1" ref="BH773" ca="1">IF($B773=BH$85-1, BH$84, IF(AND($B773&gt;=BH$85, $B773&lt;=BH$86), BH$84*SUMPRODUCT(TRANSPOSE(BH$5:BH$81), Data_TR_USD!$B544:$BZ544, 1/OFFSET(Data_TR_USD!$B$467, BH$88, 0, 1, $B$82)), NA()))</f>
        <v>#N/A</v>
      </c>
      <c r="BI773" s="466" t="e">
        <f t="array" aca="1" ref="BI773" ca="1">IF($B773=BI$85-1, BI$84, IF(AND($B773&gt;=BI$85, $B773&lt;=BI$86), BI$84*SUMPRODUCT(TRANSPOSE(BI$5:BI$81), Data_TR_USD!$B544:$BZ544, 1/OFFSET(Data_TR_USD!$B$467, BI$88, 0, 1, $B$82)), NA()))</f>
        <v>#N/A</v>
      </c>
      <c r="BJ773" s="466" t="e">
        <f t="array" aca="1" ref="BJ773" ca="1">IF($B773=BJ$85-1, BJ$84, IF(AND($B773&gt;=BJ$85, $B773&lt;=BJ$86), BJ$84*SUMPRODUCT(TRANSPOSE(BJ$5:BJ$81), Data_TR_USD!$B544:$BZ544, 1/OFFSET(Data_TR_USD!$B$467, BJ$88, 0, 1, $B$82)), NA()))</f>
        <v>#N/A</v>
      </c>
      <c r="BK773" s="466" t="e">
        <f t="array" aca="1" ref="BK773" ca="1">IF($B773=BK$85-1, BK$84, IF(AND($B773&gt;=BK$85, $B773&lt;=BK$86), BK$84*SUMPRODUCT(TRANSPOSE(BK$5:BK$81), Data_TR_USD!$B544:$BZ544, 1/OFFSET(Data_TR_USD!$B$467, BK$88, 0, 1, $B$82)), NA()))</f>
        <v>#N/A</v>
      </c>
      <c r="BL773" s="466" t="e">
        <f t="array" aca="1" ref="BL773" ca="1">IF($B773=BL$85-1, BL$84, IF(AND($B773&gt;=BL$85, $B773&lt;=BL$86), BL$84*SUMPRODUCT(TRANSPOSE(BL$5:BL$81), Data_TR_USD!$B544:$BZ544, 1/OFFSET(Data_TR_USD!$B$467, BL$88, 0, 1, $B$82)), NA()))</f>
        <v>#N/A</v>
      </c>
      <c r="BM773" s="466" t="e">
        <f t="array" aca="1" ref="BM773" ca="1">IF($B773=BM$85-1, BM$84, IF(AND($B773&gt;=BM$85, $B773&lt;=BM$86), BM$84*SUMPRODUCT(TRANSPOSE(BM$5:BM$81), Data_TR_USD!$B544:$BZ544, 1/OFFSET(Data_TR_USD!$B$467, BM$88, 0, 1, $B$82)), NA()))</f>
        <v>#N/A</v>
      </c>
      <c r="BN773" s="466" t="e">
        <f t="array" aca="1" ref="BN773" ca="1">IF($B773=BN$85-1, BN$84, IF(AND($B773&gt;=BN$85, $B773&lt;=BN$86), BN$84*SUMPRODUCT(TRANSPOSE(BN$5:BN$81), Data_TR_USD!$B544:$BZ544, 1/OFFSET(Data_TR_USD!$B$467, BN$88, 0, 1, $B$82)), NA()))</f>
        <v>#N/A</v>
      </c>
      <c r="BO773" s="466" t="e">
        <f t="array" aca="1" ref="BO773" ca="1">IF($B773=BO$85-1, BO$84, IF(AND($B773&gt;=BO$85, $B773&lt;=BO$86), BO$84*SUMPRODUCT(TRANSPOSE(BO$5:BO$81), Data_TR_USD!$B544:$BZ544, 1/OFFSET(Data_TR_USD!$B$467, BO$88, 0, 1, $B$82)), NA()))</f>
        <v>#N/A</v>
      </c>
      <c r="BP773" s="466" t="e">
        <f t="array" aca="1" ref="BP773" ca="1">IF($B773=BP$85-1, BP$84, IF(AND($B773&gt;=BP$85, $B773&lt;=BP$86), BP$84*SUMPRODUCT(TRANSPOSE(BP$5:BP$81), Data_TR_USD!$B544:$BZ544, 1/OFFSET(Data_TR_USD!$B$467, BP$88, 0, 1, $B$82)), NA()))</f>
        <v>#N/A</v>
      </c>
      <c r="BQ773" s="466" t="e">
        <f t="array" aca="1" ref="BQ773" ca="1">IF($B773=BQ$85-1, BQ$84, IF(AND($B773&gt;=BQ$85, $B773&lt;=BQ$86), BQ$84*SUMPRODUCT(TRANSPOSE(BQ$5:BQ$81), Data_TR_USD!$B544:$BZ544, 1/OFFSET(Data_TR_USD!$B$467, BQ$88, 0, 1, $B$82)), NA()))</f>
        <v>#N/A</v>
      </c>
      <c r="BR773" s="466" t="e">
        <f t="array" aca="1" ref="BR773" ca="1">IF($B773=BR$85-1, BR$84, IF(AND($B773&gt;=BR$85, $B773&lt;=BR$86), BR$84*SUMPRODUCT(TRANSPOSE(BR$5:BR$81), Data_TR_USD!$B544:$BZ544, 1/OFFSET(Data_TR_USD!$B$467, BR$88, 0, 1, $B$82)), NA()))</f>
        <v>#N/A</v>
      </c>
      <c r="BS773" s="466" t="e">
        <f t="array" aca="1" ref="BS773" ca="1">IF($B773=BS$85-1, BS$84, IF(AND($B773&gt;=BS$85, $B773&lt;=BS$86), BS$84*SUMPRODUCT(TRANSPOSE(BS$5:BS$81), Data_TR_USD!$B544:$BZ544, 1/OFFSET(Data_TR_USD!$B$467, BS$88, 0, 1, $B$82)), NA()))</f>
        <v>#N/A</v>
      </c>
    </row>
    <row r="774" spans="2:71">
      <c r="B774" s="48">
        <f t="shared" si="1088"/>
        <v>1948</v>
      </c>
      <c r="E774" s="52"/>
      <c r="M774" s="466" t="e">
        <f t="array" aca="1" ref="M774" ca="1">IF($B774=M$85-1, M$84, IF(AND($B774&gt;=M$85, $B774&lt;=M$86), M$84*SUMPRODUCT(TRANSPOSE(M$5:M$81), Data_TR_USD!$B545:$BZ545, 1/OFFSET(Data_TR_USD!$B$467, M$88, 0, 1, $B$82)), NA()))</f>
        <v>#N/A</v>
      </c>
      <c r="N774" s="466" t="e">
        <f t="array" aca="1" ref="N774" ca="1">IF($B774=N$85-1, N$84, IF(AND($B774&gt;=N$85, $B774&lt;=N$86), N$84*SUMPRODUCT(TRANSPOSE(N$5:N$81), Data_TR_USD!$B545:$BZ545, 1/OFFSET(Data_TR_USD!$B$467, N$88, 0, 1, $B$82)), NA()))</f>
        <v>#N/A</v>
      </c>
      <c r="X774" s="466" t="e">
        <f t="array" aca="1" ref="X774" ca="1">IF($B774=X$85-1, X$84, IF(AND($B774&gt;=X$85, $B774&lt;=X$86), X$84*SUMPRODUCT(TRANSPOSE(X$5:X$81), Data_TR_USD!$B545:$BZ545, 1/OFFSET(Data_TR_USD!$B$467, X$88, 0, 1, $B$82)), NA()))</f>
        <v>#N/A</v>
      </c>
      <c r="Y774" s="466" t="e">
        <f t="array" aca="1" ref="Y774" ca="1">IF($B774=Y$85-1, Y$84, IF(AND($B774&gt;=Y$85, $B774&lt;=Y$86), Y$84*SUMPRODUCT(TRANSPOSE(Y$5:Y$81), Data_TR_USD!$B545:$BZ545, 1/OFFSET(Data_TR_USD!$B$467, Y$88, 0, 1, $B$82)), NA()))</f>
        <v>#N/A</v>
      </c>
      <c r="AA774" s="466" t="e">
        <f t="array" aca="1" ref="AA774" ca="1">IF($B774=AA$85-1, AA$84, IF(AND($B774&gt;=AA$85, $B774&lt;=AA$86), AA$84*SUMPRODUCT(TRANSPOSE(AA$5:AA$81), Data_TR_USD!$B545:$BZ545, 1/OFFSET(Data_TR_USD!$B$467, AA$88, 0, 1, $B$82)), NA()))</f>
        <v>#N/A</v>
      </c>
      <c r="AB774" s="466" t="e">
        <f t="array" aca="1" ref="AB774" ca="1">IF($B774=AB$85-1, AB$84, IF(AND($B774&gt;=AB$85, $B774&lt;=AB$86), AB$84*SUMPRODUCT(TRANSPOSE(AB$5:AB$81), Data_TR_USD!$B545:$BZ545, 1/OFFSET(Data_TR_USD!$B$467, AB$88, 0, 1, $B$82)), NA()))</f>
        <v>#N/A</v>
      </c>
      <c r="AC774" s="466" t="e">
        <f t="array" aca="1" ref="AC774" ca="1">IF($B774=AC$85-1, AC$84, IF(AND($B774&gt;=AC$85, $B774&lt;=AC$86), AC$84*SUMPRODUCT(TRANSPOSE(AC$5:AC$81), Data_TR_USD!$B545:$BZ545, 1/OFFSET(Data_TR_USD!$B$467, AC$88, 0, 1, $B$82)), NA()))</f>
        <v>#N/A</v>
      </c>
      <c r="AD774" s="466" t="e">
        <f t="array" aca="1" ref="AD774" ca="1">IF($B774=AD$85-1, AD$84, IF(AND($B774&gt;=AD$85, $B774&lt;=AD$86), AD$84*SUMPRODUCT(TRANSPOSE(AD$5:AD$81), Data_TR_USD!$B545:$BZ545, 1/OFFSET(Data_TR_USD!$B$467, AD$88, 0, 1, $B$82)), NA()))</f>
        <v>#N/A</v>
      </c>
      <c r="AE774" s="466" t="e">
        <f t="array" aca="1" ref="AE774" ca="1">IF($B774=AE$85-1, AE$84, IF(AND($B774&gt;=AE$85, $B774&lt;=AE$86), AE$84*SUMPRODUCT(TRANSPOSE(AE$5:AE$81), Data_TR_USD!$B545:$BZ545, 1/OFFSET(Data_TR_USD!$B$467, AE$88, 0, 1, $B$82)), NA()))</f>
        <v>#N/A</v>
      </c>
      <c r="AG774" s="466" t="e">
        <f t="array" aca="1" ref="AG774" ca="1">IF($B774=AG$85-1, AG$84, IF(AND($B774&gt;=AG$85, $B774&lt;=AG$86), AG$84*SUMPRODUCT(TRANSPOSE(AG$5:AG$81), Data_TR_USD!$B545:$BZ545, 1/OFFSET(Data_TR_USD!$B$467, AG$88, 0, 1, $B$82)), NA()))</f>
        <v>#N/A</v>
      </c>
      <c r="AM774" s="466" t="e">
        <f t="array" aca="1" ref="AM774" ca="1">IF($B774=AM$85-1, AM$84, IF(AND($B774&gt;=AM$85, $B774&lt;=AM$86), AM$84*SUMPRODUCT(TRANSPOSE(AM$5:AM$81), Data_TR_USD!$B545:$BZ545, 1/OFFSET(Data_TR_USD!$B$467, AM$88, 0, 1, $B$82)), NA()))</f>
        <v>#N/A</v>
      </c>
      <c r="AN774" s="466" t="e">
        <f t="array" aca="1" ref="AN774" ca="1">IF($B774=AN$85-1, AN$84, IF(AND($B774&gt;=AN$85, $B774&lt;=AN$86), AN$84*SUMPRODUCT(TRANSPOSE(AN$5:AN$81), Data_TR_USD!$B545:$BZ545, 1/OFFSET(Data_TR_USD!$B$467, AN$88, 0, 1, $B$82)), NA()))</f>
        <v>#N/A</v>
      </c>
      <c r="AO774" s="466" t="e">
        <f t="array" aca="1" ref="AO774" ca="1">IF($B774=AO$85-1, AO$84, IF(AND($B774&gt;=AO$85, $B774&lt;=AO$86), AO$84*SUMPRODUCT(TRANSPOSE(AO$5:AO$81), Data_TR_USD!$B545:$BZ545, 1/OFFSET(Data_TR_USD!$B$467, AO$88, 0, 1, $B$82)), NA()))</f>
        <v>#N/A</v>
      </c>
      <c r="AP774" s="466" t="e">
        <f t="array" aca="1" ref="AP774" ca="1">IF($B774=AP$85-1, AP$84, IF(AND($B774&gt;=AP$85, $B774&lt;=AP$86), AP$84*SUMPRODUCT(TRANSPOSE(AP$5:AP$81), Data_TR_USD!$B545:$BZ545, 1/OFFSET(Data_TR_USD!$B$467, AP$88, 0, 1, $B$82)), NA()))</f>
        <v>#N/A</v>
      </c>
      <c r="AQ774" s="466" t="e">
        <f t="array" aca="1" ref="AQ774" ca="1">IF($B774=AQ$85-1, AQ$84, IF(AND($B774&gt;=AQ$85, $B774&lt;=AQ$86), AQ$84*SUMPRODUCT(TRANSPOSE(AQ$5:AQ$81), Data_TR_USD!$B545:$BZ545, 1/OFFSET(Data_TR_USD!$B$467, AQ$88, 0, 1, $B$82)), NA()))</f>
        <v>#N/A</v>
      </c>
      <c r="AS774" s="466" t="e">
        <f t="array" aca="1" ref="AS774" ca="1">IF($B774=AS$85-1, AS$84, IF(AND($B774&gt;=AS$85, $B774&lt;=AS$86), AS$84*SUMPRODUCT(TRANSPOSE(AS$5:AS$81), Data_TR_USD!$B545:$BZ545, 1/OFFSET(Data_TR_USD!$B$467, AS$88, 0, 1, $B$82)), NA()))</f>
        <v>#N/A</v>
      </c>
      <c r="AU774" s="466" t="e">
        <f t="array" aca="1" ref="AU774" ca="1">IF($B774=AU$85-1, AU$84, IF(AND($B774&gt;=AU$85, $B774&lt;=AU$86), AU$84*SUMPRODUCT(TRANSPOSE(AU$5:AU$81), Data_TR_USD!$B545:$BZ545, 1/OFFSET(Data_TR_USD!$B$467, AU$88, 0, 1, $B$82)), NA()))</f>
        <v>#N/A</v>
      </c>
      <c r="AV774" s="466" t="e">
        <f t="array" aca="1" ref="AV774" ca="1">IF($B774=AV$85-1, AV$84, IF(AND($B774&gt;=AV$85, $B774&lt;=AV$86), AV$84*SUMPRODUCT(TRANSPOSE(AV$5:AV$81), Data_TR_USD!$B545:$BZ545, 1/OFFSET(Data_TR_USD!$B$467, AV$88, 0, 1, $B$82)), NA()))</f>
        <v>#N/A</v>
      </c>
      <c r="AW774" s="466" t="e">
        <f t="array" aca="1" ref="AW774" ca="1">IF($B774=AW$85-1, AW$84, IF(AND($B774&gt;=AW$85, $B774&lt;=AW$86), AW$84*SUMPRODUCT(TRANSPOSE(AW$5:AW$81), Data_TR_USD!$B545:$BZ545, 1/OFFSET(Data_TR_USD!$B$467, AW$88, 0, 1, $B$82)), NA()))</f>
        <v>#N/A</v>
      </c>
      <c r="AX774" s="466" t="e">
        <f t="array" aca="1" ref="AX774" ca="1">IF($B774=AX$85-1, AX$84, IF(AND($B774&gt;=AX$85, $B774&lt;=AX$86), AX$84*SUMPRODUCT(TRANSPOSE(AX$5:AX$81), Data_TR_USD!$B545:$BZ545, 1/OFFSET(Data_TR_USD!$B$467, AX$88, 0, 1, $B$82)), NA()))</f>
        <v>#N/A</v>
      </c>
      <c r="AY774" s="466" t="e">
        <f t="array" aca="1" ref="AY774" ca="1">IF($B774=AY$85-1, AY$84, IF(AND($B774&gt;=AY$85, $B774&lt;=AY$86), AY$84*SUMPRODUCT(TRANSPOSE(AY$5:AY$81), Data_TR_USD!$B545:$BZ545, 1/OFFSET(Data_TR_USD!$B$467, AY$88, 0, 1, $B$82)), NA()))</f>
        <v>#N/A</v>
      </c>
      <c r="AZ774" s="466" t="e">
        <f t="array" aca="1" ref="AZ774" ca="1">IF($B774=AZ$85-1, AZ$84, IF(AND($B774&gt;=AZ$85, $B774&lt;=AZ$86), AZ$84*SUMPRODUCT(TRANSPOSE(AZ$5:AZ$81), Data_TR_USD!$B545:$BZ545, 1/OFFSET(Data_TR_USD!$B$467, AZ$88, 0, 1, $B$82)), NA()))</f>
        <v>#N/A</v>
      </c>
      <c r="BA774" s="466" t="e">
        <f t="array" aca="1" ref="BA774" ca="1">IF($B774=BA$85-1, BA$84, IF(AND($B774&gt;=BA$85, $B774&lt;=BA$86), BA$84*SUMPRODUCT(TRANSPOSE(BA$5:BA$81), Data_TR_USD!$B545:$BZ545, 1/OFFSET(Data_TR_USD!$B$467, BA$88, 0, 1, $B$82)), NA()))</f>
        <v>#N/A</v>
      </c>
      <c r="BB774" s="466" t="e">
        <f t="array" aca="1" ref="BB774" ca="1">IF($B774=BB$85-1, BB$84, IF(AND($B774&gt;=BB$85, $B774&lt;=BB$86), BB$84*SUMPRODUCT(TRANSPOSE(BB$5:BB$81), Data_TR_USD!$B545:$BZ545, 1/OFFSET(Data_TR_USD!$B$467, BB$88, 0, 1, $B$82)), NA()))</f>
        <v>#N/A</v>
      </c>
      <c r="BC774" s="466" t="e">
        <f t="array" aca="1" ref="BC774" ca="1">IF($B774=BC$85-1, BC$84, IF(AND($B774&gt;=BC$85, $B774&lt;=BC$86), BC$84*SUMPRODUCT(TRANSPOSE(BC$5:BC$81), Data_TR_USD!$B545:$BZ545, 1/OFFSET(Data_TR_USD!$B$467, BC$88, 0, 1, $B$82)), NA()))</f>
        <v>#N/A</v>
      </c>
      <c r="BD774" s="466" t="e">
        <f t="array" aca="1" ref="BD774" ca="1">IF($B774=BD$85-1, BD$84, IF(AND($B774&gt;=BD$85, $B774&lt;=BD$86), BD$84*SUMPRODUCT(TRANSPOSE(BD$5:BD$81), Data_TR_USD!$B545:$BZ545, 1/OFFSET(Data_TR_USD!$B$467, BD$88, 0, 1, $B$82)), NA()))</f>
        <v>#N/A</v>
      </c>
      <c r="BE774" s="466" t="e">
        <f t="array" aca="1" ref="BE774" ca="1">IF($B774=BE$85-1, BE$84, IF(AND($B774&gt;=BE$85, $B774&lt;=BE$86), BE$84*SUMPRODUCT(TRANSPOSE(BE$5:BE$81), Data_TR_USD!$B545:$BZ545, 1/OFFSET(Data_TR_USD!$B$467, BE$88, 0, 1, $B$82)), NA()))</f>
        <v>#N/A</v>
      </c>
      <c r="BF774" s="466" t="e">
        <f t="array" aca="1" ref="BF774" ca="1">IF($B774=BF$85-1, BF$84, IF(AND($B774&gt;=BF$85, $B774&lt;=BF$86), BF$84*SUMPRODUCT(TRANSPOSE(BF$5:BF$81), Data_TR_USD!$B545:$BZ545, 1/OFFSET(Data_TR_USD!$B$467, BF$88, 0, 1, $B$82)), NA()))</f>
        <v>#N/A</v>
      </c>
      <c r="BG774" s="466" t="e">
        <f t="array" aca="1" ref="BG774" ca="1">IF($B774=BG$85-1, BG$84, IF(AND($B774&gt;=BG$85, $B774&lt;=BG$86), BG$84*SUMPRODUCT(TRANSPOSE(BG$5:BG$81), Data_TR_USD!$B545:$BZ545, 1/OFFSET(Data_TR_USD!$B$467, BG$88, 0, 1, $B$82)), NA()))</f>
        <v>#N/A</v>
      </c>
      <c r="BH774" s="466" t="e">
        <f t="array" aca="1" ref="BH774" ca="1">IF($B774=BH$85-1, BH$84, IF(AND($B774&gt;=BH$85, $B774&lt;=BH$86), BH$84*SUMPRODUCT(TRANSPOSE(BH$5:BH$81), Data_TR_USD!$B545:$BZ545, 1/OFFSET(Data_TR_USD!$B$467, BH$88, 0, 1, $B$82)), NA()))</f>
        <v>#N/A</v>
      </c>
      <c r="BI774" s="466" t="e">
        <f t="array" aca="1" ref="BI774" ca="1">IF($B774=BI$85-1, BI$84, IF(AND($B774&gt;=BI$85, $B774&lt;=BI$86), BI$84*SUMPRODUCT(TRANSPOSE(BI$5:BI$81), Data_TR_USD!$B545:$BZ545, 1/OFFSET(Data_TR_USD!$B$467, BI$88, 0, 1, $B$82)), NA()))</f>
        <v>#N/A</v>
      </c>
      <c r="BJ774" s="466" t="e">
        <f t="array" aca="1" ref="BJ774" ca="1">IF($B774=BJ$85-1, BJ$84, IF(AND($B774&gt;=BJ$85, $B774&lt;=BJ$86), BJ$84*SUMPRODUCT(TRANSPOSE(BJ$5:BJ$81), Data_TR_USD!$B545:$BZ545, 1/OFFSET(Data_TR_USD!$B$467, BJ$88, 0, 1, $B$82)), NA()))</f>
        <v>#N/A</v>
      </c>
      <c r="BK774" s="466" t="e">
        <f t="array" aca="1" ref="BK774" ca="1">IF($B774=BK$85-1, BK$84, IF(AND($B774&gt;=BK$85, $B774&lt;=BK$86), BK$84*SUMPRODUCT(TRANSPOSE(BK$5:BK$81), Data_TR_USD!$B545:$BZ545, 1/OFFSET(Data_TR_USD!$B$467, BK$88, 0, 1, $B$82)), NA()))</f>
        <v>#N/A</v>
      </c>
      <c r="BL774" s="466" t="e">
        <f t="array" aca="1" ref="BL774" ca="1">IF($B774=BL$85-1, BL$84, IF(AND($B774&gt;=BL$85, $B774&lt;=BL$86), BL$84*SUMPRODUCT(TRANSPOSE(BL$5:BL$81), Data_TR_USD!$B545:$BZ545, 1/OFFSET(Data_TR_USD!$B$467, BL$88, 0, 1, $B$82)), NA()))</f>
        <v>#N/A</v>
      </c>
      <c r="BM774" s="466" t="e">
        <f t="array" aca="1" ref="BM774" ca="1">IF($B774=BM$85-1, BM$84, IF(AND($B774&gt;=BM$85, $B774&lt;=BM$86), BM$84*SUMPRODUCT(TRANSPOSE(BM$5:BM$81), Data_TR_USD!$B545:$BZ545, 1/OFFSET(Data_TR_USD!$B$467, BM$88, 0, 1, $B$82)), NA()))</f>
        <v>#N/A</v>
      </c>
      <c r="BN774" s="466" t="e">
        <f t="array" aca="1" ref="BN774" ca="1">IF($B774=BN$85-1, BN$84, IF(AND($B774&gt;=BN$85, $B774&lt;=BN$86), BN$84*SUMPRODUCT(TRANSPOSE(BN$5:BN$81), Data_TR_USD!$B545:$BZ545, 1/OFFSET(Data_TR_USD!$B$467, BN$88, 0, 1, $B$82)), NA()))</f>
        <v>#N/A</v>
      </c>
      <c r="BO774" s="466" t="e">
        <f t="array" aca="1" ref="BO774" ca="1">IF($B774=BO$85-1, BO$84, IF(AND($B774&gt;=BO$85, $B774&lt;=BO$86), BO$84*SUMPRODUCT(TRANSPOSE(BO$5:BO$81), Data_TR_USD!$B545:$BZ545, 1/OFFSET(Data_TR_USD!$B$467, BO$88, 0, 1, $B$82)), NA()))</f>
        <v>#N/A</v>
      </c>
      <c r="BP774" s="466" t="e">
        <f t="array" aca="1" ref="BP774" ca="1">IF($B774=BP$85-1, BP$84, IF(AND($B774&gt;=BP$85, $B774&lt;=BP$86), BP$84*SUMPRODUCT(TRANSPOSE(BP$5:BP$81), Data_TR_USD!$B545:$BZ545, 1/OFFSET(Data_TR_USD!$B$467, BP$88, 0, 1, $B$82)), NA()))</f>
        <v>#N/A</v>
      </c>
      <c r="BQ774" s="466" t="e">
        <f t="array" aca="1" ref="BQ774" ca="1">IF($B774=BQ$85-1, BQ$84, IF(AND($B774&gt;=BQ$85, $B774&lt;=BQ$86), BQ$84*SUMPRODUCT(TRANSPOSE(BQ$5:BQ$81), Data_TR_USD!$B545:$BZ545, 1/OFFSET(Data_TR_USD!$B$467, BQ$88, 0, 1, $B$82)), NA()))</f>
        <v>#N/A</v>
      </c>
      <c r="BR774" s="466" t="e">
        <f t="array" aca="1" ref="BR774" ca="1">IF($B774=BR$85-1, BR$84, IF(AND($B774&gt;=BR$85, $B774&lt;=BR$86), BR$84*SUMPRODUCT(TRANSPOSE(BR$5:BR$81), Data_TR_USD!$B545:$BZ545, 1/OFFSET(Data_TR_USD!$B$467, BR$88, 0, 1, $B$82)), NA()))</f>
        <v>#N/A</v>
      </c>
      <c r="BS774" s="466" t="e">
        <f t="array" aca="1" ref="BS774" ca="1">IF($B774=BS$85-1, BS$84, IF(AND($B774&gt;=BS$85, $B774&lt;=BS$86), BS$84*SUMPRODUCT(TRANSPOSE(BS$5:BS$81), Data_TR_USD!$B545:$BZ545, 1/OFFSET(Data_TR_USD!$B$467, BS$88, 0, 1, $B$82)), NA()))</f>
        <v>#N/A</v>
      </c>
    </row>
    <row r="775" spans="2:71">
      <c r="B775" s="48">
        <f t="shared" si="1088"/>
        <v>1949</v>
      </c>
      <c r="E775" s="52"/>
      <c r="M775" s="466" t="e">
        <f t="array" aca="1" ref="M775" ca="1">IF($B775=M$85-1, M$84, IF(AND($B775&gt;=M$85, $B775&lt;=M$86), M$84*SUMPRODUCT(TRANSPOSE(M$5:M$81), Data_TR_USD!$B546:$BZ546, 1/OFFSET(Data_TR_USD!$B$467, M$88, 0, 1, $B$82)), NA()))</f>
        <v>#N/A</v>
      </c>
      <c r="N775" s="466" t="e">
        <f t="array" aca="1" ref="N775" ca="1">IF($B775=N$85-1, N$84, IF(AND($B775&gt;=N$85, $B775&lt;=N$86), N$84*SUMPRODUCT(TRANSPOSE(N$5:N$81), Data_TR_USD!$B546:$BZ546, 1/OFFSET(Data_TR_USD!$B$467, N$88, 0, 1, $B$82)), NA()))</f>
        <v>#N/A</v>
      </c>
      <c r="X775" s="466" t="e">
        <f t="array" aca="1" ref="X775" ca="1">IF($B775=X$85-1, X$84, IF(AND($B775&gt;=X$85, $B775&lt;=X$86), X$84*SUMPRODUCT(TRANSPOSE(X$5:X$81), Data_TR_USD!$B546:$BZ546, 1/OFFSET(Data_TR_USD!$B$467, X$88, 0, 1, $B$82)), NA()))</f>
        <v>#N/A</v>
      </c>
      <c r="Y775" s="466" t="e">
        <f t="array" aca="1" ref="Y775" ca="1">IF($B775=Y$85-1, Y$84, IF(AND($B775&gt;=Y$85, $B775&lt;=Y$86), Y$84*SUMPRODUCT(TRANSPOSE(Y$5:Y$81), Data_TR_USD!$B546:$BZ546, 1/OFFSET(Data_TR_USD!$B$467, Y$88, 0, 1, $B$82)), NA()))</f>
        <v>#N/A</v>
      </c>
      <c r="AA775" s="466" t="e">
        <f t="array" aca="1" ref="AA775" ca="1">IF($B775=AA$85-1, AA$84, IF(AND($B775&gt;=AA$85, $B775&lt;=AA$86), AA$84*SUMPRODUCT(TRANSPOSE(AA$5:AA$81), Data_TR_USD!$B546:$BZ546, 1/OFFSET(Data_TR_USD!$B$467, AA$88, 0, 1, $B$82)), NA()))</f>
        <v>#N/A</v>
      </c>
      <c r="AB775" s="466" t="e">
        <f t="array" aca="1" ref="AB775" ca="1">IF($B775=AB$85-1, AB$84, IF(AND($B775&gt;=AB$85, $B775&lt;=AB$86), AB$84*SUMPRODUCT(TRANSPOSE(AB$5:AB$81), Data_TR_USD!$B546:$BZ546, 1/OFFSET(Data_TR_USD!$B$467, AB$88, 0, 1, $B$82)), NA()))</f>
        <v>#N/A</v>
      </c>
      <c r="AC775" s="466" t="e">
        <f t="array" aca="1" ref="AC775" ca="1">IF($B775=AC$85-1, AC$84, IF(AND($B775&gt;=AC$85, $B775&lt;=AC$86), AC$84*SUMPRODUCT(TRANSPOSE(AC$5:AC$81), Data_TR_USD!$B546:$BZ546, 1/OFFSET(Data_TR_USD!$B$467, AC$88, 0, 1, $B$82)), NA()))</f>
        <v>#N/A</v>
      </c>
      <c r="AD775" s="466" t="e">
        <f t="array" aca="1" ref="AD775" ca="1">IF($B775=AD$85-1, AD$84, IF(AND($B775&gt;=AD$85, $B775&lt;=AD$86), AD$84*SUMPRODUCT(TRANSPOSE(AD$5:AD$81), Data_TR_USD!$B546:$BZ546, 1/OFFSET(Data_TR_USD!$B$467, AD$88, 0, 1, $B$82)), NA()))</f>
        <v>#N/A</v>
      </c>
      <c r="AE775" s="466" t="e">
        <f t="array" aca="1" ref="AE775" ca="1">IF($B775=AE$85-1, AE$84, IF(AND($B775&gt;=AE$85, $B775&lt;=AE$86), AE$84*SUMPRODUCT(TRANSPOSE(AE$5:AE$81), Data_TR_USD!$B546:$BZ546, 1/OFFSET(Data_TR_USD!$B$467, AE$88, 0, 1, $B$82)), NA()))</f>
        <v>#N/A</v>
      </c>
      <c r="AG775" s="466" t="e">
        <f t="array" aca="1" ref="AG775" ca="1">IF($B775=AG$85-1, AG$84, IF(AND($B775&gt;=AG$85, $B775&lt;=AG$86), AG$84*SUMPRODUCT(TRANSPOSE(AG$5:AG$81), Data_TR_USD!$B546:$BZ546, 1/OFFSET(Data_TR_USD!$B$467, AG$88, 0, 1, $B$82)), NA()))</f>
        <v>#N/A</v>
      </c>
      <c r="AM775" s="466" t="e">
        <f t="array" aca="1" ref="AM775" ca="1">IF($B775=AM$85-1, AM$84, IF(AND($B775&gt;=AM$85, $B775&lt;=AM$86), AM$84*SUMPRODUCT(TRANSPOSE(AM$5:AM$81), Data_TR_USD!$B546:$BZ546, 1/OFFSET(Data_TR_USD!$B$467, AM$88, 0, 1, $B$82)), NA()))</f>
        <v>#N/A</v>
      </c>
      <c r="AN775" s="466" t="e">
        <f t="array" aca="1" ref="AN775" ca="1">IF($B775=AN$85-1, AN$84, IF(AND($B775&gt;=AN$85, $B775&lt;=AN$86), AN$84*SUMPRODUCT(TRANSPOSE(AN$5:AN$81), Data_TR_USD!$B546:$BZ546, 1/OFFSET(Data_TR_USD!$B$467, AN$88, 0, 1, $B$82)), NA()))</f>
        <v>#N/A</v>
      </c>
      <c r="AO775" s="466" t="e">
        <f t="array" aca="1" ref="AO775" ca="1">IF($B775=AO$85-1, AO$84, IF(AND($B775&gt;=AO$85, $B775&lt;=AO$86), AO$84*SUMPRODUCT(TRANSPOSE(AO$5:AO$81), Data_TR_USD!$B546:$BZ546, 1/OFFSET(Data_TR_USD!$B$467, AO$88, 0, 1, $B$82)), NA()))</f>
        <v>#N/A</v>
      </c>
      <c r="AP775" s="466" t="e">
        <f t="array" aca="1" ref="AP775" ca="1">IF($B775=AP$85-1, AP$84, IF(AND($B775&gt;=AP$85, $B775&lt;=AP$86), AP$84*SUMPRODUCT(TRANSPOSE(AP$5:AP$81), Data_TR_USD!$B546:$BZ546, 1/OFFSET(Data_TR_USD!$B$467, AP$88, 0, 1, $B$82)), NA()))</f>
        <v>#N/A</v>
      </c>
      <c r="AQ775" s="466" t="e">
        <f t="array" aca="1" ref="AQ775" ca="1">IF($B775=AQ$85-1, AQ$84, IF(AND($B775&gt;=AQ$85, $B775&lt;=AQ$86), AQ$84*SUMPRODUCT(TRANSPOSE(AQ$5:AQ$81), Data_TR_USD!$B546:$BZ546, 1/OFFSET(Data_TR_USD!$B$467, AQ$88, 0, 1, $B$82)), NA()))</f>
        <v>#N/A</v>
      </c>
      <c r="AS775" s="466" t="e">
        <f t="array" aca="1" ref="AS775" ca="1">IF($B775=AS$85-1, AS$84, IF(AND($B775&gt;=AS$85, $B775&lt;=AS$86), AS$84*SUMPRODUCT(TRANSPOSE(AS$5:AS$81), Data_TR_USD!$B546:$BZ546, 1/OFFSET(Data_TR_USD!$B$467, AS$88, 0, 1, $B$82)), NA()))</f>
        <v>#N/A</v>
      </c>
      <c r="AU775" s="466" t="e">
        <f t="array" aca="1" ref="AU775" ca="1">IF($B775=AU$85-1, AU$84, IF(AND($B775&gt;=AU$85, $B775&lt;=AU$86), AU$84*SUMPRODUCT(TRANSPOSE(AU$5:AU$81), Data_TR_USD!$B546:$BZ546, 1/OFFSET(Data_TR_USD!$B$467, AU$88, 0, 1, $B$82)), NA()))</f>
        <v>#N/A</v>
      </c>
      <c r="AV775" s="466" t="e">
        <f t="array" aca="1" ref="AV775" ca="1">IF($B775=AV$85-1, AV$84, IF(AND($B775&gt;=AV$85, $B775&lt;=AV$86), AV$84*SUMPRODUCT(TRANSPOSE(AV$5:AV$81), Data_TR_USD!$B546:$BZ546, 1/OFFSET(Data_TR_USD!$B$467, AV$88, 0, 1, $B$82)), NA()))</f>
        <v>#N/A</v>
      </c>
      <c r="AW775" s="466" t="e">
        <f t="array" aca="1" ref="AW775" ca="1">IF($B775=AW$85-1, AW$84, IF(AND($B775&gt;=AW$85, $B775&lt;=AW$86), AW$84*SUMPRODUCT(TRANSPOSE(AW$5:AW$81), Data_TR_USD!$B546:$BZ546, 1/OFFSET(Data_TR_USD!$B$467, AW$88, 0, 1, $B$82)), NA()))</f>
        <v>#N/A</v>
      </c>
      <c r="AX775" s="466" t="e">
        <f t="array" aca="1" ref="AX775" ca="1">IF($B775=AX$85-1, AX$84, IF(AND($B775&gt;=AX$85, $B775&lt;=AX$86), AX$84*SUMPRODUCT(TRANSPOSE(AX$5:AX$81), Data_TR_USD!$B546:$BZ546, 1/OFFSET(Data_TR_USD!$B$467, AX$88, 0, 1, $B$82)), NA()))</f>
        <v>#N/A</v>
      </c>
      <c r="AY775" s="466" t="e">
        <f t="array" aca="1" ref="AY775" ca="1">IF($B775=AY$85-1, AY$84, IF(AND($B775&gt;=AY$85, $B775&lt;=AY$86), AY$84*SUMPRODUCT(TRANSPOSE(AY$5:AY$81), Data_TR_USD!$B546:$BZ546, 1/OFFSET(Data_TR_USD!$B$467, AY$88, 0, 1, $B$82)), NA()))</f>
        <v>#N/A</v>
      </c>
      <c r="AZ775" s="466" t="e">
        <f t="array" aca="1" ref="AZ775" ca="1">IF($B775=AZ$85-1, AZ$84, IF(AND($B775&gt;=AZ$85, $B775&lt;=AZ$86), AZ$84*SUMPRODUCT(TRANSPOSE(AZ$5:AZ$81), Data_TR_USD!$B546:$BZ546, 1/OFFSET(Data_TR_USD!$B$467, AZ$88, 0, 1, $B$82)), NA()))</f>
        <v>#N/A</v>
      </c>
      <c r="BA775" s="466" t="e">
        <f t="array" aca="1" ref="BA775" ca="1">IF($B775=BA$85-1, BA$84, IF(AND($B775&gt;=BA$85, $B775&lt;=BA$86), BA$84*SUMPRODUCT(TRANSPOSE(BA$5:BA$81), Data_TR_USD!$B546:$BZ546, 1/OFFSET(Data_TR_USD!$B$467, BA$88, 0, 1, $B$82)), NA()))</f>
        <v>#N/A</v>
      </c>
      <c r="BB775" s="466" t="e">
        <f t="array" aca="1" ref="BB775" ca="1">IF($B775=BB$85-1, BB$84, IF(AND($B775&gt;=BB$85, $B775&lt;=BB$86), BB$84*SUMPRODUCT(TRANSPOSE(BB$5:BB$81), Data_TR_USD!$B546:$BZ546, 1/OFFSET(Data_TR_USD!$B$467, BB$88, 0, 1, $B$82)), NA()))</f>
        <v>#N/A</v>
      </c>
      <c r="BC775" s="466" t="e">
        <f t="array" aca="1" ref="BC775" ca="1">IF($B775=BC$85-1, BC$84, IF(AND($B775&gt;=BC$85, $B775&lt;=BC$86), BC$84*SUMPRODUCT(TRANSPOSE(BC$5:BC$81), Data_TR_USD!$B546:$BZ546, 1/OFFSET(Data_TR_USD!$B$467, BC$88, 0, 1, $B$82)), NA()))</f>
        <v>#N/A</v>
      </c>
      <c r="BD775" s="466" t="e">
        <f t="array" aca="1" ref="BD775" ca="1">IF($B775=BD$85-1, BD$84, IF(AND($B775&gt;=BD$85, $B775&lt;=BD$86), BD$84*SUMPRODUCT(TRANSPOSE(BD$5:BD$81), Data_TR_USD!$B546:$BZ546, 1/OFFSET(Data_TR_USD!$B$467, BD$88, 0, 1, $B$82)), NA()))</f>
        <v>#N/A</v>
      </c>
      <c r="BE775" s="466" t="e">
        <f t="array" aca="1" ref="BE775" ca="1">IF($B775=BE$85-1, BE$84, IF(AND($B775&gt;=BE$85, $B775&lt;=BE$86), BE$84*SUMPRODUCT(TRANSPOSE(BE$5:BE$81), Data_TR_USD!$B546:$BZ546, 1/OFFSET(Data_TR_USD!$B$467, BE$88, 0, 1, $B$82)), NA()))</f>
        <v>#N/A</v>
      </c>
      <c r="BF775" s="466" t="e">
        <f t="array" aca="1" ref="BF775" ca="1">IF($B775=BF$85-1, BF$84, IF(AND($B775&gt;=BF$85, $B775&lt;=BF$86), BF$84*SUMPRODUCT(TRANSPOSE(BF$5:BF$81), Data_TR_USD!$B546:$BZ546, 1/OFFSET(Data_TR_USD!$B$467, BF$88, 0, 1, $B$82)), NA()))</f>
        <v>#N/A</v>
      </c>
      <c r="BG775" s="466" t="e">
        <f t="array" aca="1" ref="BG775" ca="1">IF($B775=BG$85-1, BG$84, IF(AND($B775&gt;=BG$85, $B775&lt;=BG$86), BG$84*SUMPRODUCT(TRANSPOSE(BG$5:BG$81), Data_TR_USD!$B546:$BZ546, 1/OFFSET(Data_TR_USD!$B$467, BG$88, 0, 1, $B$82)), NA()))</f>
        <v>#N/A</v>
      </c>
      <c r="BH775" s="466" t="e">
        <f t="array" aca="1" ref="BH775" ca="1">IF($B775=BH$85-1, BH$84, IF(AND($B775&gt;=BH$85, $B775&lt;=BH$86), BH$84*SUMPRODUCT(TRANSPOSE(BH$5:BH$81), Data_TR_USD!$B546:$BZ546, 1/OFFSET(Data_TR_USD!$B$467, BH$88, 0, 1, $B$82)), NA()))</f>
        <v>#N/A</v>
      </c>
      <c r="BI775" s="466" t="e">
        <f t="array" aca="1" ref="BI775" ca="1">IF($B775=BI$85-1, BI$84, IF(AND($B775&gt;=BI$85, $B775&lt;=BI$86), BI$84*SUMPRODUCT(TRANSPOSE(BI$5:BI$81), Data_TR_USD!$B546:$BZ546, 1/OFFSET(Data_TR_USD!$B$467, BI$88, 0, 1, $B$82)), NA()))</f>
        <v>#N/A</v>
      </c>
      <c r="BJ775" s="466" t="e">
        <f t="array" aca="1" ref="BJ775" ca="1">IF($B775=BJ$85-1, BJ$84, IF(AND($B775&gt;=BJ$85, $B775&lt;=BJ$86), BJ$84*SUMPRODUCT(TRANSPOSE(BJ$5:BJ$81), Data_TR_USD!$B546:$BZ546, 1/OFFSET(Data_TR_USD!$B$467, BJ$88, 0, 1, $B$82)), NA()))</f>
        <v>#N/A</v>
      </c>
      <c r="BK775" s="466" t="e">
        <f t="array" aca="1" ref="BK775" ca="1">IF($B775=BK$85-1, BK$84, IF(AND($B775&gt;=BK$85, $B775&lt;=BK$86), BK$84*SUMPRODUCT(TRANSPOSE(BK$5:BK$81), Data_TR_USD!$B546:$BZ546, 1/OFFSET(Data_TR_USD!$B$467, BK$88, 0, 1, $B$82)), NA()))</f>
        <v>#N/A</v>
      </c>
      <c r="BL775" s="466" t="e">
        <f t="array" aca="1" ref="BL775" ca="1">IF($B775=BL$85-1, BL$84, IF(AND($B775&gt;=BL$85, $B775&lt;=BL$86), BL$84*SUMPRODUCT(TRANSPOSE(BL$5:BL$81), Data_TR_USD!$B546:$BZ546, 1/OFFSET(Data_TR_USD!$B$467, BL$88, 0, 1, $B$82)), NA()))</f>
        <v>#N/A</v>
      </c>
      <c r="BM775" s="466" t="e">
        <f t="array" aca="1" ref="BM775" ca="1">IF($B775=BM$85-1, BM$84, IF(AND($B775&gt;=BM$85, $B775&lt;=BM$86), BM$84*SUMPRODUCT(TRANSPOSE(BM$5:BM$81), Data_TR_USD!$B546:$BZ546, 1/OFFSET(Data_TR_USD!$B$467, BM$88, 0, 1, $B$82)), NA()))</f>
        <v>#N/A</v>
      </c>
      <c r="BN775" s="466" t="e">
        <f t="array" aca="1" ref="BN775" ca="1">IF($B775=BN$85-1, BN$84, IF(AND($B775&gt;=BN$85, $B775&lt;=BN$86), BN$84*SUMPRODUCT(TRANSPOSE(BN$5:BN$81), Data_TR_USD!$B546:$BZ546, 1/OFFSET(Data_TR_USD!$B$467, BN$88, 0, 1, $B$82)), NA()))</f>
        <v>#N/A</v>
      </c>
      <c r="BO775" s="466" t="e">
        <f t="array" aca="1" ref="BO775" ca="1">IF($B775=BO$85-1, BO$84, IF(AND($B775&gt;=BO$85, $B775&lt;=BO$86), BO$84*SUMPRODUCT(TRANSPOSE(BO$5:BO$81), Data_TR_USD!$B546:$BZ546, 1/OFFSET(Data_TR_USD!$B$467, BO$88, 0, 1, $B$82)), NA()))</f>
        <v>#N/A</v>
      </c>
      <c r="BP775" s="466" t="e">
        <f t="array" aca="1" ref="BP775" ca="1">IF($B775=BP$85-1, BP$84, IF(AND($B775&gt;=BP$85, $B775&lt;=BP$86), BP$84*SUMPRODUCT(TRANSPOSE(BP$5:BP$81), Data_TR_USD!$B546:$BZ546, 1/OFFSET(Data_TR_USD!$B$467, BP$88, 0, 1, $B$82)), NA()))</f>
        <v>#N/A</v>
      </c>
      <c r="BQ775" s="466" t="e">
        <f t="array" aca="1" ref="BQ775" ca="1">IF($B775=BQ$85-1, BQ$84, IF(AND($B775&gt;=BQ$85, $B775&lt;=BQ$86), BQ$84*SUMPRODUCT(TRANSPOSE(BQ$5:BQ$81), Data_TR_USD!$B546:$BZ546, 1/OFFSET(Data_TR_USD!$B$467, BQ$88, 0, 1, $B$82)), NA()))</f>
        <v>#N/A</v>
      </c>
      <c r="BR775" s="466" t="e">
        <f t="array" aca="1" ref="BR775" ca="1">IF($B775=BR$85-1, BR$84, IF(AND($B775&gt;=BR$85, $B775&lt;=BR$86), BR$84*SUMPRODUCT(TRANSPOSE(BR$5:BR$81), Data_TR_USD!$B546:$BZ546, 1/OFFSET(Data_TR_USD!$B$467, BR$88, 0, 1, $B$82)), NA()))</f>
        <v>#N/A</v>
      </c>
      <c r="BS775" s="466" t="e">
        <f t="array" aca="1" ref="BS775" ca="1">IF($B775=BS$85-1, BS$84, IF(AND($B775&gt;=BS$85, $B775&lt;=BS$86), BS$84*SUMPRODUCT(TRANSPOSE(BS$5:BS$81), Data_TR_USD!$B546:$BZ546, 1/OFFSET(Data_TR_USD!$B$467, BS$88, 0, 1, $B$82)), NA()))</f>
        <v>#N/A</v>
      </c>
    </row>
    <row r="776" spans="2:71">
      <c r="B776" s="48">
        <f t="shared" si="1088"/>
        <v>1950</v>
      </c>
      <c r="E776" s="52"/>
      <c r="M776" s="466" t="e">
        <f t="array" aca="1" ref="M776" ca="1">IF($B776=M$85-1, M$84, IF(AND($B776&gt;=M$85, $B776&lt;=M$86), M$84*SUMPRODUCT(TRANSPOSE(M$5:M$81), Data_TR_USD!$B547:$BZ547, 1/OFFSET(Data_TR_USD!$B$467, M$88, 0, 1, $B$82)), NA()))</f>
        <v>#N/A</v>
      </c>
      <c r="N776" s="466" t="e">
        <f t="array" aca="1" ref="N776" ca="1">IF($B776=N$85-1, N$84, IF(AND($B776&gt;=N$85, $B776&lt;=N$86), N$84*SUMPRODUCT(TRANSPOSE(N$5:N$81), Data_TR_USD!$B547:$BZ547, 1/OFFSET(Data_TR_USD!$B$467, N$88, 0, 1, $B$82)), NA()))</f>
        <v>#N/A</v>
      </c>
      <c r="X776" s="466" t="e">
        <f t="array" aca="1" ref="X776" ca="1">IF($B776=X$85-1, X$84, IF(AND($B776&gt;=X$85, $B776&lt;=X$86), X$84*SUMPRODUCT(TRANSPOSE(X$5:X$81), Data_TR_USD!$B547:$BZ547, 1/OFFSET(Data_TR_USD!$B$467, X$88, 0, 1, $B$82)), NA()))</f>
        <v>#N/A</v>
      </c>
      <c r="Y776" s="466" t="e">
        <f t="array" aca="1" ref="Y776" ca="1">IF($B776=Y$85-1, Y$84, IF(AND($B776&gt;=Y$85, $B776&lt;=Y$86), Y$84*SUMPRODUCT(TRANSPOSE(Y$5:Y$81), Data_TR_USD!$B547:$BZ547, 1/OFFSET(Data_TR_USD!$B$467, Y$88, 0, 1, $B$82)), NA()))</f>
        <v>#N/A</v>
      </c>
      <c r="AA776" s="466" t="e">
        <f t="array" aca="1" ref="AA776" ca="1">IF($B776=AA$85-1, AA$84, IF(AND($B776&gt;=AA$85, $B776&lt;=AA$86), AA$84*SUMPRODUCT(TRANSPOSE(AA$5:AA$81), Data_TR_USD!$B547:$BZ547, 1/OFFSET(Data_TR_USD!$B$467, AA$88, 0, 1, $B$82)), NA()))</f>
        <v>#N/A</v>
      </c>
      <c r="AB776" s="466" t="e">
        <f t="array" aca="1" ref="AB776" ca="1">IF($B776=AB$85-1, AB$84, IF(AND($B776&gt;=AB$85, $B776&lt;=AB$86), AB$84*SUMPRODUCT(TRANSPOSE(AB$5:AB$81), Data_TR_USD!$B547:$BZ547, 1/OFFSET(Data_TR_USD!$B$467, AB$88, 0, 1, $B$82)), NA()))</f>
        <v>#N/A</v>
      </c>
      <c r="AC776" s="466" t="e">
        <f t="array" aca="1" ref="AC776" ca="1">IF($B776=AC$85-1, AC$84, IF(AND($B776&gt;=AC$85, $B776&lt;=AC$86), AC$84*SUMPRODUCT(TRANSPOSE(AC$5:AC$81), Data_TR_USD!$B547:$BZ547, 1/OFFSET(Data_TR_USD!$B$467, AC$88, 0, 1, $B$82)), NA()))</f>
        <v>#N/A</v>
      </c>
      <c r="AD776" s="466" t="e">
        <f t="array" aca="1" ref="AD776" ca="1">IF($B776=AD$85-1, AD$84, IF(AND($B776&gt;=AD$85, $B776&lt;=AD$86), AD$84*SUMPRODUCT(TRANSPOSE(AD$5:AD$81), Data_TR_USD!$B547:$BZ547, 1/OFFSET(Data_TR_USD!$B$467, AD$88, 0, 1, $B$82)), NA()))</f>
        <v>#N/A</v>
      </c>
      <c r="AE776" s="466" t="e">
        <f t="array" aca="1" ref="AE776" ca="1">IF($B776=AE$85-1, AE$84, IF(AND($B776&gt;=AE$85, $B776&lt;=AE$86), AE$84*SUMPRODUCT(TRANSPOSE(AE$5:AE$81), Data_TR_USD!$B547:$BZ547, 1/OFFSET(Data_TR_USD!$B$467, AE$88, 0, 1, $B$82)), NA()))</f>
        <v>#N/A</v>
      </c>
      <c r="AG776" s="466" t="e">
        <f t="array" aca="1" ref="AG776" ca="1">IF($B776=AG$85-1, AG$84, IF(AND($B776&gt;=AG$85, $B776&lt;=AG$86), AG$84*SUMPRODUCT(TRANSPOSE(AG$5:AG$81), Data_TR_USD!$B547:$BZ547, 1/OFFSET(Data_TR_USD!$B$467, AG$88, 0, 1, $B$82)), NA()))</f>
        <v>#N/A</v>
      </c>
      <c r="AM776" s="466" t="e">
        <f t="array" aca="1" ref="AM776" ca="1">IF($B776=AM$85-1, AM$84, IF(AND($B776&gt;=AM$85, $B776&lt;=AM$86), AM$84*SUMPRODUCT(TRANSPOSE(AM$5:AM$81), Data_TR_USD!$B547:$BZ547, 1/OFFSET(Data_TR_USD!$B$467, AM$88, 0, 1, $B$82)), NA()))</f>
        <v>#N/A</v>
      </c>
      <c r="AN776" s="466" t="e">
        <f t="array" aca="1" ref="AN776" ca="1">IF($B776=AN$85-1, AN$84, IF(AND($B776&gt;=AN$85, $B776&lt;=AN$86), AN$84*SUMPRODUCT(TRANSPOSE(AN$5:AN$81), Data_TR_USD!$B547:$BZ547, 1/OFFSET(Data_TR_USD!$B$467, AN$88, 0, 1, $B$82)), NA()))</f>
        <v>#N/A</v>
      </c>
      <c r="AO776" s="466" t="e">
        <f t="array" aca="1" ref="AO776" ca="1">IF($B776=AO$85-1, AO$84, IF(AND($B776&gt;=AO$85, $B776&lt;=AO$86), AO$84*SUMPRODUCT(TRANSPOSE(AO$5:AO$81), Data_TR_USD!$B547:$BZ547, 1/OFFSET(Data_TR_USD!$B$467, AO$88, 0, 1, $B$82)), NA()))</f>
        <v>#N/A</v>
      </c>
      <c r="AP776" s="466" t="e">
        <f t="array" aca="1" ref="AP776" ca="1">IF($B776=AP$85-1, AP$84, IF(AND($B776&gt;=AP$85, $B776&lt;=AP$86), AP$84*SUMPRODUCT(TRANSPOSE(AP$5:AP$81), Data_TR_USD!$B547:$BZ547, 1/OFFSET(Data_TR_USD!$B$467, AP$88, 0, 1, $B$82)), NA()))</f>
        <v>#N/A</v>
      </c>
      <c r="AQ776" s="466" t="e">
        <f t="array" aca="1" ref="AQ776" ca="1">IF($B776=AQ$85-1, AQ$84, IF(AND($B776&gt;=AQ$85, $B776&lt;=AQ$86), AQ$84*SUMPRODUCT(TRANSPOSE(AQ$5:AQ$81), Data_TR_USD!$B547:$BZ547, 1/OFFSET(Data_TR_USD!$B$467, AQ$88, 0, 1, $B$82)), NA()))</f>
        <v>#N/A</v>
      </c>
      <c r="AS776" s="466" t="e">
        <f t="array" aca="1" ref="AS776" ca="1">IF($B776=AS$85-1, AS$84, IF(AND($B776&gt;=AS$85, $B776&lt;=AS$86), AS$84*SUMPRODUCT(TRANSPOSE(AS$5:AS$81), Data_TR_USD!$B547:$BZ547, 1/OFFSET(Data_TR_USD!$B$467, AS$88, 0, 1, $B$82)), NA()))</f>
        <v>#N/A</v>
      </c>
      <c r="AU776" s="466" t="e">
        <f t="array" aca="1" ref="AU776" ca="1">IF($B776=AU$85-1, AU$84, IF(AND($B776&gt;=AU$85, $B776&lt;=AU$86), AU$84*SUMPRODUCT(TRANSPOSE(AU$5:AU$81), Data_TR_USD!$B547:$BZ547, 1/OFFSET(Data_TR_USD!$B$467, AU$88, 0, 1, $B$82)), NA()))</f>
        <v>#N/A</v>
      </c>
      <c r="AV776" s="466" t="e">
        <f t="array" aca="1" ref="AV776" ca="1">IF($B776=AV$85-1, AV$84, IF(AND($B776&gt;=AV$85, $B776&lt;=AV$86), AV$84*SUMPRODUCT(TRANSPOSE(AV$5:AV$81), Data_TR_USD!$B547:$BZ547, 1/OFFSET(Data_TR_USD!$B$467, AV$88, 0, 1, $B$82)), NA()))</f>
        <v>#N/A</v>
      </c>
      <c r="AW776" s="466" t="e">
        <f t="array" aca="1" ref="AW776" ca="1">IF($B776=AW$85-1, AW$84, IF(AND($B776&gt;=AW$85, $B776&lt;=AW$86), AW$84*SUMPRODUCT(TRANSPOSE(AW$5:AW$81), Data_TR_USD!$B547:$BZ547, 1/OFFSET(Data_TR_USD!$B$467, AW$88, 0, 1, $B$82)), NA()))</f>
        <v>#N/A</v>
      </c>
      <c r="AX776" s="466" t="e">
        <f t="array" aca="1" ref="AX776" ca="1">IF($B776=AX$85-1, AX$84, IF(AND($B776&gt;=AX$85, $B776&lt;=AX$86), AX$84*SUMPRODUCT(TRANSPOSE(AX$5:AX$81), Data_TR_USD!$B547:$BZ547, 1/OFFSET(Data_TR_USD!$B$467, AX$88, 0, 1, $B$82)), NA()))</f>
        <v>#N/A</v>
      </c>
      <c r="AY776" s="466" t="e">
        <f t="array" aca="1" ref="AY776" ca="1">IF($B776=AY$85-1, AY$84, IF(AND($B776&gt;=AY$85, $B776&lt;=AY$86), AY$84*SUMPRODUCT(TRANSPOSE(AY$5:AY$81), Data_TR_USD!$B547:$BZ547, 1/OFFSET(Data_TR_USD!$B$467, AY$88, 0, 1, $B$82)), NA()))</f>
        <v>#N/A</v>
      </c>
      <c r="AZ776" s="466" t="e">
        <f t="array" aca="1" ref="AZ776" ca="1">IF($B776=AZ$85-1, AZ$84, IF(AND($B776&gt;=AZ$85, $B776&lt;=AZ$86), AZ$84*SUMPRODUCT(TRANSPOSE(AZ$5:AZ$81), Data_TR_USD!$B547:$BZ547, 1/OFFSET(Data_TR_USD!$B$467, AZ$88, 0, 1, $B$82)), NA()))</f>
        <v>#N/A</v>
      </c>
      <c r="BA776" s="466" t="e">
        <f t="array" aca="1" ref="BA776" ca="1">IF($B776=BA$85-1, BA$84, IF(AND($B776&gt;=BA$85, $B776&lt;=BA$86), BA$84*SUMPRODUCT(TRANSPOSE(BA$5:BA$81), Data_TR_USD!$B547:$BZ547, 1/OFFSET(Data_TR_USD!$B$467, BA$88, 0, 1, $B$82)), NA()))</f>
        <v>#N/A</v>
      </c>
      <c r="BB776" s="466" t="e">
        <f t="array" aca="1" ref="BB776" ca="1">IF($B776=BB$85-1, BB$84, IF(AND($B776&gt;=BB$85, $B776&lt;=BB$86), BB$84*SUMPRODUCT(TRANSPOSE(BB$5:BB$81), Data_TR_USD!$B547:$BZ547, 1/OFFSET(Data_TR_USD!$B$467, BB$88, 0, 1, $B$82)), NA()))</f>
        <v>#N/A</v>
      </c>
      <c r="BC776" s="466" t="e">
        <f t="array" aca="1" ref="BC776" ca="1">IF($B776=BC$85-1, BC$84, IF(AND($B776&gt;=BC$85, $B776&lt;=BC$86), BC$84*SUMPRODUCT(TRANSPOSE(BC$5:BC$81), Data_TR_USD!$B547:$BZ547, 1/OFFSET(Data_TR_USD!$B$467, BC$88, 0, 1, $B$82)), NA()))</f>
        <v>#N/A</v>
      </c>
      <c r="BD776" s="466" t="e">
        <f t="array" aca="1" ref="BD776" ca="1">IF($B776=BD$85-1, BD$84, IF(AND($B776&gt;=BD$85, $B776&lt;=BD$86), BD$84*SUMPRODUCT(TRANSPOSE(BD$5:BD$81), Data_TR_USD!$B547:$BZ547, 1/OFFSET(Data_TR_USD!$B$467, BD$88, 0, 1, $B$82)), NA()))</f>
        <v>#N/A</v>
      </c>
      <c r="BE776" s="466" t="e">
        <f t="array" aca="1" ref="BE776" ca="1">IF($B776=BE$85-1, BE$84, IF(AND($B776&gt;=BE$85, $B776&lt;=BE$86), BE$84*SUMPRODUCT(TRANSPOSE(BE$5:BE$81), Data_TR_USD!$B547:$BZ547, 1/OFFSET(Data_TR_USD!$B$467, BE$88, 0, 1, $B$82)), NA()))</f>
        <v>#N/A</v>
      </c>
      <c r="BF776" s="466" t="e">
        <f t="array" aca="1" ref="BF776" ca="1">IF($B776=BF$85-1, BF$84, IF(AND($B776&gt;=BF$85, $B776&lt;=BF$86), BF$84*SUMPRODUCT(TRANSPOSE(BF$5:BF$81), Data_TR_USD!$B547:$BZ547, 1/OFFSET(Data_TR_USD!$B$467, BF$88, 0, 1, $B$82)), NA()))</f>
        <v>#N/A</v>
      </c>
      <c r="BG776" s="466" t="e">
        <f t="array" aca="1" ref="BG776" ca="1">IF($B776=BG$85-1, BG$84, IF(AND($B776&gt;=BG$85, $B776&lt;=BG$86), BG$84*SUMPRODUCT(TRANSPOSE(BG$5:BG$81), Data_TR_USD!$B547:$BZ547, 1/OFFSET(Data_TR_USD!$B$467, BG$88, 0, 1, $B$82)), NA()))</f>
        <v>#N/A</v>
      </c>
      <c r="BH776" s="466" t="e">
        <f t="array" aca="1" ref="BH776" ca="1">IF($B776=BH$85-1, BH$84, IF(AND($B776&gt;=BH$85, $B776&lt;=BH$86), BH$84*SUMPRODUCT(TRANSPOSE(BH$5:BH$81), Data_TR_USD!$B547:$BZ547, 1/OFFSET(Data_TR_USD!$B$467, BH$88, 0, 1, $B$82)), NA()))</f>
        <v>#N/A</v>
      </c>
      <c r="BI776" s="466" t="e">
        <f t="array" aca="1" ref="BI776" ca="1">IF($B776=BI$85-1, BI$84, IF(AND($B776&gt;=BI$85, $B776&lt;=BI$86), BI$84*SUMPRODUCT(TRANSPOSE(BI$5:BI$81), Data_TR_USD!$B547:$BZ547, 1/OFFSET(Data_TR_USD!$B$467, BI$88, 0, 1, $B$82)), NA()))</f>
        <v>#N/A</v>
      </c>
      <c r="BJ776" s="466" t="e">
        <f t="array" aca="1" ref="BJ776" ca="1">IF($B776=BJ$85-1, BJ$84, IF(AND($B776&gt;=BJ$85, $B776&lt;=BJ$86), BJ$84*SUMPRODUCT(TRANSPOSE(BJ$5:BJ$81), Data_TR_USD!$B547:$BZ547, 1/OFFSET(Data_TR_USD!$B$467, BJ$88, 0, 1, $B$82)), NA()))</f>
        <v>#N/A</v>
      </c>
      <c r="BK776" s="466" t="e">
        <f t="array" aca="1" ref="BK776" ca="1">IF($B776=BK$85-1, BK$84, IF(AND($B776&gt;=BK$85, $B776&lt;=BK$86), BK$84*SUMPRODUCT(TRANSPOSE(BK$5:BK$81), Data_TR_USD!$B547:$BZ547, 1/OFFSET(Data_TR_USD!$B$467, BK$88, 0, 1, $B$82)), NA()))</f>
        <v>#N/A</v>
      </c>
      <c r="BL776" s="466" t="e">
        <f t="array" aca="1" ref="BL776" ca="1">IF($B776=BL$85-1, BL$84, IF(AND($B776&gt;=BL$85, $B776&lt;=BL$86), BL$84*SUMPRODUCT(TRANSPOSE(BL$5:BL$81), Data_TR_USD!$B547:$BZ547, 1/OFFSET(Data_TR_USD!$B$467, BL$88, 0, 1, $B$82)), NA()))</f>
        <v>#N/A</v>
      </c>
      <c r="BM776" s="466" t="e">
        <f t="array" aca="1" ref="BM776" ca="1">IF($B776=BM$85-1, BM$84, IF(AND($B776&gt;=BM$85, $B776&lt;=BM$86), BM$84*SUMPRODUCT(TRANSPOSE(BM$5:BM$81), Data_TR_USD!$B547:$BZ547, 1/OFFSET(Data_TR_USD!$B$467, BM$88, 0, 1, $B$82)), NA()))</f>
        <v>#N/A</v>
      </c>
      <c r="BN776" s="466" t="e">
        <f t="array" aca="1" ref="BN776" ca="1">IF($B776=BN$85-1, BN$84, IF(AND($B776&gt;=BN$85, $B776&lt;=BN$86), BN$84*SUMPRODUCT(TRANSPOSE(BN$5:BN$81), Data_TR_USD!$B547:$BZ547, 1/OFFSET(Data_TR_USD!$B$467, BN$88, 0, 1, $B$82)), NA()))</f>
        <v>#N/A</v>
      </c>
      <c r="BO776" s="466" t="e">
        <f t="array" aca="1" ref="BO776" ca="1">IF($B776=BO$85-1, BO$84, IF(AND($B776&gt;=BO$85, $B776&lt;=BO$86), BO$84*SUMPRODUCT(TRANSPOSE(BO$5:BO$81), Data_TR_USD!$B547:$BZ547, 1/OFFSET(Data_TR_USD!$B$467, BO$88, 0, 1, $B$82)), NA()))</f>
        <v>#N/A</v>
      </c>
      <c r="BP776" s="466" t="e">
        <f t="array" aca="1" ref="BP776" ca="1">IF($B776=BP$85-1, BP$84, IF(AND($B776&gt;=BP$85, $B776&lt;=BP$86), BP$84*SUMPRODUCT(TRANSPOSE(BP$5:BP$81), Data_TR_USD!$B547:$BZ547, 1/OFFSET(Data_TR_USD!$B$467, BP$88, 0, 1, $B$82)), NA()))</f>
        <v>#N/A</v>
      </c>
      <c r="BQ776" s="466" t="e">
        <f t="array" aca="1" ref="BQ776" ca="1">IF($B776=BQ$85-1, BQ$84, IF(AND($B776&gt;=BQ$85, $B776&lt;=BQ$86), BQ$84*SUMPRODUCT(TRANSPOSE(BQ$5:BQ$81), Data_TR_USD!$B547:$BZ547, 1/OFFSET(Data_TR_USD!$B$467, BQ$88, 0, 1, $B$82)), NA()))</f>
        <v>#N/A</v>
      </c>
      <c r="BR776" s="466" t="e">
        <f t="array" aca="1" ref="BR776" ca="1">IF($B776=BR$85-1, BR$84, IF(AND($B776&gt;=BR$85, $B776&lt;=BR$86), BR$84*SUMPRODUCT(TRANSPOSE(BR$5:BR$81), Data_TR_USD!$B547:$BZ547, 1/OFFSET(Data_TR_USD!$B$467, BR$88, 0, 1, $B$82)), NA()))</f>
        <v>#N/A</v>
      </c>
      <c r="BS776" s="466" t="e">
        <f t="array" aca="1" ref="BS776" ca="1">IF($B776=BS$85-1, BS$84, IF(AND($B776&gt;=BS$85, $B776&lt;=BS$86), BS$84*SUMPRODUCT(TRANSPOSE(BS$5:BS$81), Data_TR_USD!$B547:$BZ547, 1/OFFSET(Data_TR_USD!$B$467, BS$88, 0, 1, $B$82)), NA()))</f>
        <v>#N/A</v>
      </c>
    </row>
    <row r="777" spans="2:71">
      <c r="B777" s="48">
        <f t="shared" si="1088"/>
        <v>1951</v>
      </c>
      <c r="E777" s="52"/>
      <c r="M777" s="466" t="e">
        <f t="array" aca="1" ref="M777" ca="1">IF($B777=M$85-1, M$84, IF(AND($B777&gt;=M$85, $B777&lt;=M$86), M$84*SUMPRODUCT(TRANSPOSE(M$5:M$81), Data_TR_USD!$B548:$BZ548, 1/OFFSET(Data_TR_USD!$B$467, M$88, 0, 1, $B$82)), NA()))</f>
        <v>#N/A</v>
      </c>
      <c r="N777" s="466" t="e">
        <f t="array" aca="1" ref="N777" ca="1">IF($B777=N$85-1, N$84, IF(AND($B777&gt;=N$85, $B777&lt;=N$86), N$84*SUMPRODUCT(TRANSPOSE(N$5:N$81), Data_TR_USD!$B548:$BZ548, 1/OFFSET(Data_TR_USD!$B$467, N$88, 0, 1, $B$82)), NA()))</f>
        <v>#N/A</v>
      </c>
      <c r="X777" s="466" t="e">
        <f t="array" aca="1" ref="X777" ca="1">IF($B777=X$85-1, X$84, IF(AND($B777&gt;=X$85, $B777&lt;=X$86), X$84*SUMPRODUCT(TRANSPOSE(X$5:X$81), Data_TR_USD!$B548:$BZ548, 1/OFFSET(Data_TR_USD!$B$467, X$88, 0, 1, $B$82)), NA()))</f>
        <v>#N/A</v>
      </c>
      <c r="Y777" s="466" t="e">
        <f t="array" aca="1" ref="Y777" ca="1">IF($B777=Y$85-1, Y$84, IF(AND($B777&gt;=Y$85, $B777&lt;=Y$86), Y$84*SUMPRODUCT(TRANSPOSE(Y$5:Y$81), Data_TR_USD!$B548:$BZ548, 1/OFFSET(Data_TR_USD!$B$467, Y$88, 0, 1, $B$82)), NA()))</f>
        <v>#N/A</v>
      </c>
      <c r="AA777" s="466" t="e">
        <f t="array" aca="1" ref="AA777" ca="1">IF($B777=AA$85-1, AA$84, IF(AND($B777&gt;=AA$85, $B777&lt;=AA$86), AA$84*SUMPRODUCT(TRANSPOSE(AA$5:AA$81), Data_TR_USD!$B548:$BZ548, 1/OFFSET(Data_TR_USD!$B$467, AA$88, 0, 1, $B$82)), NA()))</f>
        <v>#N/A</v>
      </c>
      <c r="AB777" s="466" t="e">
        <f t="array" aca="1" ref="AB777" ca="1">IF($B777=AB$85-1, AB$84, IF(AND($B777&gt;=AB$85, $B777&lt;=AB$86), AB$84*SUMPRODUCT(TRANSPOSE(AB$5:AB$81), Data_TR_USD!$B548:$BZ548, 1/OFFSET(Data_TR_USD!$B$467, AB$88, 0, 1, $B$82)), NA()))</f>
        <v>#N/A</v>
      </c>
      <c r="AC777" s="466" t="e">
        <f t="array" aca="1" ref="AC777" ca="1">IF($B777=AC$85-1, AC$84, IF(AND($B777&gt;=AC$85, $B777&lt;=AC$86), AC$84*SUMPRODUCT(TRANSPOSE(AC$5:AC$81), Data_TR_USD!$B548:$BZ548, 1/OFFSET(Data_TR_USD!$B$467, AC$88, 0, 1, $B$82)), NA()))</f>
        <v>#N/A</v>
      </c>
      <c r="AD777" s="466" t="e">
        <f t="array" aca="1" ref="AD777" ca="1">IF($B777=AD$85-1, AD$84, IF(AND($B777&gt;=AD$85, $B777&lt;=AD$86), AD$84*SUMPRODUCT(TRANSPOSE(AD$5:AD$81), Data_TR_USD!$B548:$BZ548, 1/OFFSET(Data_TR_USD!$B$467, AD$88, 0, 1, $B$82)), NA()))</f>
        <v>#N/A</v>
      </c>
      <c r="AE777" s="466" t="e">
        <f t="array" aca="1" ref="AE777" ca="1">IF($B777=AE$85-1, AE$84, IF(AND($B777&gt;=AE$85, $B777&lt;=AE$86), AE$84*SUMPRODUCT(TRANSPOSE(AE$5:AE$81), Data_TR_USD!$B548:$BZ548, 1/OFFSET(Data_TR_USD!$B$467, AE$88, 0, 1, $B$82)), NA()))</f>
        <v>#N/A</v>
      </c>
      <c r="AG777" s="466" t="e">
        <f t="array" aca="1" ref="AG777" ca="1">IF($B777=AG$85-1, AG$84, IF(AND($B777&gt;=AG$85, $B777&lt;=AG$86), AG$84*SUMPRODUCT(TRANSPOSE(AG$5:AG$81), Data_TR_USD!$B548:$BZ548, 1/OFFSET(Data_TR_USD!$B$467, AG$88, 0, 1, $B$82)), NA()))</f>
        <v>#N/A</v>
      </c>
      <c r="AM777" s="466" t="e">
        <f t="array" aca="1" ref="AM777" ca="1">IF($B777=AM$85-1, AM$84, IF(AND($B777&gt;=AM$85, $B777&lt;=AM$86), AM$84*SUMPRODUCT(TRANSPOSE(AM$5:AM$81), Data_TR_USD!$B548:$BZ548, 1/OFFSET(Data_TR_USD!$B$467, AM$88, 0, 1, $B$82)), NA()))</f>
        <v>#N/A</v>
      </c>
      <c r="AN777" s="466" t="e">
        <f t="array" aca="1" ref="AN777" ca="1">IF($B777=AN$85-1, AN$84, IF(AND($B777&gt;=AN$85, $B777&lt;=AN$86), AN$84*SUMPRODUCT(TRANSPOSE(AN$5:AN$81), Data_TR_USD!$B548:$BZ548, 1/OFFSET(Data_TR_USD!$B$467, AN$88, 0, 1, $B$82)), NA()))</f>
        <v>#N/A</v>
      </c>
      <c r="AO777" s="466" t="e">
        <f t="array" aca="1" ref="AO777" ca="1">IF($B777=AO$85-1, AO$84, IF(AND($B777&gt;=AO$85, $B777&lt;=AO$86), AO$84*SUMPRODUCT(TRANSPOSE(AO$5:AO$81), Data_TR_USD!$B548:$BZ548, 1/OFFSET(Data_TR_USD!$B$467, AO$88, 0, 1, $B$82)), NA()))</f>
        <v>#N/A</v>
      </c>
      <c r="AP777" s="466" t="e">
        <f t="array" aca="1" ref="AP777" ca="1">IF($B777=AP$85-1, AP$84, IF(AND($B777&gt;=AP$85, $B777&lt;=AP$86), AP$84*SUMPRODUCT(TRANSPOSE(AP$5:AP$81), Data_TR_USD!$B548:$BZ548, 1/OFFSET(Data_TR_USD!$B$467, AP$88, 0, 1, $B$82)), NA()))</f>
        <v>#N/A</v>
      </c>
      <c r="AQ777" s="466" t="e">
        <f t="array" aca="1" ref="AQ777" ca="1">IF($B777=AQ$85-1, AQ$84, IF(AND($B777&gt;=AQ$85, $B777&lt;=AQ$86), AQ$84*SUMPRODUCT(TRANSPOSE(AQ$5:AQ$81), Data_TR_USD!$B548:$BZ548, 1/OFFSET(Data_TR_USD!$B$467, AQ$88, 0, 1, $B$82)), NA()))</f>
        <v>#N/A</v>
      </c>
      <c r="AS777" s="466" t="e">
        <f t="array" aca="1" ref="AS777" ca="1">IF($B777=AS$85-1, AS$84, IF(AND($B777&gt;=AS$85, $B777&lt;=AS$86), AS$84*SUMPRODUCT(TRANSPOSE(AS$5:AS$81), Data_TR_USD!$B548:$BZ548, 1/OFFSET(Data_TR_USD!$B$467, AS$88, 0, 1, $B$82)), NA()))</f>
        <v>#N/A</v>
      </c>
      <c r="AU777" s="466" t="e">
        <f t="array" aca="1" ref="AU777" ca="1">IF($B777=AU$85-1, AU$84, IF(AND($B777&gt;=AU$85, $B777&lt;=AU$86), AU$84*SUMPRODUCT(TRANSPOSE(AU$5:AU$81), Data_TR_USD!$B548:$BZ548, 1/OFFSET(Data_TR_USD!$B$467, AU$88, 0, 1, $B$82)), NA()))</f>
        <v>#N/A</v>
      </c>
      <c r="AV777" s="466" t="e">
        <f t="array" aca="1" ref="AV777" ca="1">IF($B777=AV$85-1, AV$84, IF(AND($B777&gt;=AV$85, $B777&lt;=AV$86), AV$84*SUMPRODUCT(TRANSPOSE(AV$5:AV$81), Data_TR_USD!$B548:$BZ548, 1/OFFSET(Data_TR_USD!$B$467, AV$88, 0, 1, $B$82)), NA()))</f>
        <v>#N/A</v>
      </c>
      <c r="AW777" s="466" t="e">
        <f t="array" aca="1" ref="AW777" ca="1">IF($B777=AW$85-1, AW$84, IF(AND($B777&gt;=AW$85, $B777&lt;=AW$86), AW$84*SUMPRODUCT(TRANSPOSE(AW$5:AW$81), Data_TR_USD!$B548:$BZ548, 1/OFFSET(Data_TR_USD!$B$467, AW$88, 0, 1, $B$82)), NA()))</f>
        <v>#N/A</v>
      </c>
      <c r="AX777" s="466" t="e">
        <f t="array" aca="1" ref="AX777" ca="1">IF($B777=AX$85-1, AX$84, IF(AND($B777&gt;=AX$85, $B777&lt;=AX$86), AX$84*SUMPRODUCT(TRANSPOSE(AX$5:AX$81), Data_TR_USD!$B548:$BZ548, 1/OFFSET(Data_TR_USD!$B$467, AX$88, 0, 1, $B$82)), NA()))</f>
        <v>#N/A</v>
      </c>
      <c r="AY777" s="466" t="e">
        <f t="array" aca="1" ref="AY777" ca="1">IF($B777=AY$85-1, AY$84, IF(AND($B777&gt;=AY$85, $B777&lt;=AY$86), AY$84*SUMPRODUCT(TRANSPOSE(AY$5:AY$81), Data_TR_USD!$B548:$BZ548, 1/OFFSET(Data_TR_USD!$B$467, AY$88, 0, 1, $B$82)), NA()))</f>
        <v>#N/A</v>
      </c>
      <c r="AZ777" s="466" t="e">
        <f t="array" aca="1" ref="AZ777" ca="1">IF($B777=AZ$85-1, AZ$84, IF(AND($B777&gt;=AZ$85, $B777&lt;=AZ$86), AZ$84*SUMPRODUCT(TRANSPOSE(AZ$5:AZ$81), Data_TR_USD!$B548:$BZ548, 1/OFFSET(Data_TR_USD!$B$467, AZ$88, 0, 1, $B$82)), NA()))</f>
        <v>#N/A</v>
      </c>
      <c r="BA777" s="466" t="e">
        <f t="array" aca="1" ref="BA777" ca="1">IF($B777=BA$85-1, BA$84, IF(AND($B777&gt;=BA$85, $B777&lt;=BA$86), BA$84*SUMPRODUCT(TRANSPOSE(BA$5:BA$81), Data_TR_USD!$B548:$BZ548, 1/OFFSET(Data_TR_USD!$B$467, BA$88, 0, 1, $B$82)), NA()))</f>
        <v>#N/A</v>
      </c>
      <c r="BB777" s="466" t="e">
        <f t="array" aca="1" ref="BB777" ca="1">IF($B777=BB$85-1, BB$84, IF(AND($B777&gt;=BB$85, $B777&lt;=BB$86), BB$84*SUMPRODUCT(TRANSPOSE(BB$5:BB$81), Data_TR_USD!$B548:$BZ548, 1/OFFSET(Data_TR_USD!$B$467, BB$88, 0, 1, $B$82)), NA()))</f>
        <v>#N/A</v>
      </c>
      <c r="BC777" s="466" t="e">
        <f t="array" aca="1" ref="BC777" ca="1">IF($B777=BC$85-1, BC$84, IF(AND($B777&gt;=BC$85, $B777&lt;=BC$86), BC$84*SUMPRODUCT(TRANSPOSE(BC$5:BC$81), Data_TR_USD!$B548:$BZ548, 1/OFFSET(Data_TR_USD!$B$467, BC$88, 0, 1, $B$82)), NA()))</f>
        <v>#N/A</v>
      </c>
      <c r="BD777" s="466" t="e">
        <f t="array" aca="1" ref="BD777" ca="1">IF($B777=BD$85-1, BD$84, IF(AND($B777&gt;=BD$85, $B777&lt;=BD$86), BD$84*SUMPRODUCT(TRANSPOSE(BD$5:BD$81), Data_TR_USD!$B548:$BZ548, 1/OFFSET(Data_TR_USD!$B$467, BD$88, 0, 1, $B$82)), NA()))</f>
        <v>#N/A</v>
      </c>
      <c r="BE777" s="466" t="e">
        <f t="array" aca="1" ref="BE777" ca="1">IF($B777=BE$85-1, BE$84, IF(AND($B777&gt;=BE$85, $B777&lt;=BE$86), BE$84*SUMPRODUCT(TRANSPOSE(BE$5:BE$81), Data_TR_USD!$B548:$BZ548, 1/OFFSET(Data_TR_USD!$B$467, BE$88, 0, 1, $B$82)), NA()))</f>
        <v>#N/A</v>
      </c>
      <c r="BF777" s="466" t="e">
        <f t="array" aca="1" ref="BF777" ca="1">IF($B777=BF$85-1, BF$84, IF(AND($B777&gt;=BF$85, $B777&lt;=BF$86), BF$84*SUMPRODUCT(TRANSPOSE(BF$5:BF$81), Data_TR_USD!$B548:$BZ548, 1/OFFSET(Data_TR_USD!$B$467, BF$88, 0, 1, $B$82)), NA()))</f>
        <v>#N/A</v>
      </c>
      <c r="BG777" s="466" t="e">
        <f t="array" aca="1" ref="BG777" ca="1">IF($B777=BG$85-1, BG$84, IF(AND($B777&gt;=BG$85, $B777&lt;=BG$86), BG$84*SUMPRODUCT(TRANSPOSE(BG$5:BG$81), Data_TR_USD!$B548:$BZ548, 1/OFFSET(Data_TR_USD!$B$467, BG$88, 0, 1, $B$82)), NA()))</f>
        <v>#N/A</v>
      </c>
      <c r="BH777" s="466" t="e">
        <f t="array" aca="1" ref="BH777" ca="1">IF($B777=BH$85-1, BH$84, IF(AND($B777&gt;=BH$85, $B777&lt;=BH$86), BH$84*SUMPRODUCT(TRANSPOSE(BH$5:BH$81), Data_TR_USD!$B548:$BZ548, 1/OFFSET(Data_TR_USD!$B$467, BH$88, 0, 1, $B$82)), NA()))</f>
        <v>#N/A</v>
      </c>
      <c r="BI777" s="466" t="e">
        <f t="array" aca="1" ref="BI777" ca="1">IF($B777=BI$85-1, BI$84, IF(AND($B777&gt;=BI$85, $B777&lt;=BI$86), BI$84*SUMPRODUCT(TRANSPOSE(BI$5:BI$81), Data_TR_USD!$B548:$BZ548, 1/OFFSET(Data_TR_USD!$B$467, BI$88, 0, 1, $B$82)), NA()))</f>
        <v>#N/A</v>
      </c>
      <c r="BJ777" s="466" t="e">
        <f t="array" aca="1" ref="BJ777" ca="1">IF($B777=BJ$85-1, BJ$84, IF(AND($B777&gt;=BJ$85, $B777&lt;=BJ$86), BJ$84*SUMPRODUCT(TRANSPOSE(BJ$5:BJ$81), Data_TR_USD!$B548:$BZ548, 1/OFFSET(Data_TR_USD!$B$467, BJ$88, 0, 1, $B$82)), NA()))</f>
        <v>#N/A</v>
      </c>
      <c r="BK777" s="466" t="e">
        <f t="array" aca="1" ref="BK777" ca="1">IF($B777=BK$85-1, BK$84, IF(AND($B777&gt;=BK$85, $B777&lt;=BK$86), BK$84*SUMPRODUCT(TRANSPOSE(BK$5:BK$81), Data_TR_USD!$B548:$BZ548, 1/OFFSET(Data_TR_USD!$B$467, BK$88, 0, 1, $B$82)), NA()))</f>
        <v>#N/A</v>
      </c>
      <c r="BL777" s="466" t="e">
        <f t="array" aca="1" ref="BL777" ca="1">IF($B777=BL$85-1, BL$84, IF(AND($B777&gt;=BL$85, $B777&lt;=BL$86), BL$84*SUMPRODUCT(TRANSPOSE(BL$5:BL$81), Data_TR_USD!$B548:$BZ548, 1/OFFSET(Data_TR_USD!$B$467, BL$88, 0, 1, $B$82)), NA()))</f>
        <v>#N/A</v>
      </c>
      <c r="BM777" s="466" t="e">
        <f t="array" aca="1" ref="BM777" ca="1">IF($B777=BM$85-1, BM$84, IF(AND($B777&gt;=BM$85, $B777&lt;=BM$86), BM$84*SUMPRODUCT(TRANSPOSE(BM$5:BM$81), Data_TR_USD!$B548:$BZ548, 1/OFFSET(Data_TR_USD!$B$467, BM$88, 0, 1, $B$82)), NA()))</f>
        <v>#N/A</v>
      </c>
      <c r="BN777" s="466" t="e">
        <f t="array" aca="1" ref="BN777" ca="1">IF($B777=BN$85-1, BN$84, IF(AND($B777&gt;=BN$85, $B777&lt;=BN$86), BN$84*SUMPRODUCT(TRANSPOSE(BN$5:BN$81), Data_TR_USD!$B548:$BZ548, 1/OFFSET(Data_TR_USD!$B$467, BN$88, 0, 1, $B$82)), NA()))</f>
        <v>#N/A</v>
      </c>
      <c r="BO777" s="466" t="e">
        <f t="array" aca="1" ref="BO777" ca="1">IF($B777=BO$85-1, BO$84, IF(AND($B777&gt;=BO$85, $B777&lt;=BO$86), BO$84*SUMPRODUCT(TRANSPOSE(BO$5:BO$81), Data_TR_USD!$B548:$BZ548, 1/OFFSET(Data_TR_USD!$B$467, BO$88, 0, 1, $B$82)), NA()))</f>
        <v>#N/A</v>
      </c>
      <c r="BP777" s="466" t="e">
        <f t="array" aca="1" ref="BP777" ca="1">IF($B777=BP$85-1, BP$84, IF(AND($B777&gt;=BP$85, $B777&lt;=BP$86), BP$84*SUMPRODUCT(TRANSPOSE(BP$5:BP$81), Data_TR_USD!$B548:$BZ548, 1/OFFSET(Data_TR_USD!$B$467, BP$88, 0, 1, $B$82)), NA()))</f>
        <v>#N/A</v>
      </c>
      <c r="BQ777" s="466" t="e">
        <f t="array" aca="1" ref="BQ777" ca="1">IF($B777=BQ$85-1, BQ$84, IF(AND($B777&gt;=BQ$85, $B777&lt;=BQ$86), BQ$84*SUMPRODUCT(TRANSPOSE(BQ$5:BQ$81), Data_TR_USD!$B548:$BZ548, 1/OFFSET(Data_TR_USD!$B$467, BQ$88, 0, 1, $B$82)), NA()))</f>
        <v>#N/A</v>
      </c>
      <c r="BR777" s="466" t="e">
        <f t="array" aca="1" ref="BR777" ca="1">IF($B777=BR$85-1, BR$84, IF(AND($B777&gt;=BR$85, $B777&lt;=BR$86), BR$84*SUMPRODUCT(TRANSPOSE(BR$5:BR$81), Data_TR_USD!$B548:$BZ548, 1/OFFSET(Data_TR_USD!$B$467, BR$88, 0, 1, $B$82)), NA()))</f>
        <v>#N/A</v>
      </c>
      <c r="BS777" s="466" t="e">
        <f t="array" aca="1" ref="BS777" ca="1">IF($B777=BS$85-1, BS$84, IF(AND($B777&gt;=BS$85, $B777&lt;=BS$86), BS$84*SUMPRODUCT(TRANSPOSE(BS$5:BS$81), Data_TR_USD!$B548:$BZ548, 1/OFFSET(Data_TR_USD!$B$467, BS$88, 0, 1, $B$82)), NA()))</f>
        <v>#N/A</v>
      </c>
    </row>
    <row r="778" spans="2:71">
      <c r="B778" s="48">
        <f t="shared" si="1088"/>
        <v>1952</v>
      </c>
      <c r="E778" s="52"/>
      <c r="M778" s="466" t="e">
        <f t="array" aca="1" ref="M778" ca="1">IF($B778=M$85-1, M$84, IF(AND($B778&gt;=M$85, $B778&lt;=M$86), M$84*SUMPRODUCT(TRANSPOSE(M$5:M$81), Data_TR_USD!$B549:$BZ549, 1/OFFSET(Data_TR_USD!$B$467, M$88, 0, 1, $B$82)), NA()))</f>
        <v>#N/A</v>
      </c>
      <c r="N778" s="466" t="e">
        <f t="array" aca="1" ref="N778" ca="1">IF($B778=N$85-1, N$84, IF(AND($B778&gt;=N$85, $B778&lt;=N$86), N$84*SUMPRODUCT(TRANSPOSE(N$5:N$81), Data_TR_USD!$B549:$BZ549, 1/OFFSET(Data_TR_USD!$B$467, N$88, 0, 1, $B$82)), NA()))</f>
        <v>#N/A</v>
      </c>
      <c r="X778" s="466" t="e">
        <f t="array" aca="1" ref="X778" ca="1">IF($B778=X$85-1, X$84, IF(AND($B778&gt;=X$85, $B778&lt;=X$86), X$84*SUMPRODUCT(TRANSPOSE(X$5:X$81), Data_TR_USD!$B549:$BZ549, 1/OFFSET(Data_TR_USD!$B$467, X$88, 0, 1, $B$82)), NA()))</f>
        <v>#N/A</v>
      </c>
      <c r="Y778" s="466" t="e">
        <f t="array" aca="1" ref="Y778" ca="1">IF($B778=Y$85-1, Y$84, IF(AND($B778&gt;=Y$85, $B778&lt;=Y$86), Y$84*SUMPRODUCT(TRANSPOSE(Y$5:Y$81), Data_TR_USD!$B549:$BZ549, 1/OFFSET(Data_TR_USD!$B$467, Y$88, 0, 1, $B$82)), NA()))</f>
        <v>#N/A</v>
      </c>
      <c r="AA778" s="466" t="e">
        <f t="array" aca="1" ref="AA778" ca="1">IF($B778=AA$85-1, AA$84, IF(AND($B778&gt;=AA$85, $B778&lt;=AA$86), AA$84*SUMPRODUCT(TRANSPOSE(AA$5:AA$81), Data_TR_USD!$B549:$BZ549, 1/OFFSET(Data_TR_USD!$B$467, AA$88, 0, 1, $B$82)), NA()))</f>
        <v>#N/A</v>
      </c>
      <c r="AB778" s="466" t="e">
        <f t="array" aca="1" ref="AB778" ca="1">IF($B778=AB$85-1, AB$84, IF(AND($B778&gt;=AB$85, $B778&lt;=AB$86), AB$84*SUMPRODUCT(TRANSPOSE(AB$5:AB$81), Data_TR_USD!$B549:$BZ549, 1/OFFSET(Data_TR_USD!$B$467, AB$88, 0, 1, $B$82)), NA()))</f>
        <v>#N/A</v>
      </c>
      <c r="AC778" s="466" t="e">
        <f t="array" aca="1" ref="AC778" ca="1">IF($B778=AC$85-1, AC$84, IF(AND($B778&gt;=AC$85, $B778&lt;=AC$86), AC$84*SUMPRODUCT(TRANSPOSE(AC$5:AC$81), Data_TR_USD!$B549:$BZ549, 1/OFFSET(Data_TR_USD!$B$467, AC$88, 0, 1, $B$82)), NA()))</f>
        <v>#N/A</v>
      </c>
      <c r="AD778" s="466" t="e">
        <f t="array" aca="1" ref="AD778" ca="1">IF($B778=AD$85-1, AD$84, IF(AND($B778&gt;=AD$85, $B778&lt;=AD$86), AD$84*SUMPRODUCT(TRANSPOSE(AD$5:AD$81), Data_TR_USD!$B549:$BZ549, 1/OFFSET(Data_TR_USD!$B$467, AD$88, 0, 1, $B$82)), NA()))</f>
        <v>#N/A</v>
      </c>
      <c r="AE778" s="466" t="e">
        <f t="array" aca="1" ref="AE778" ca="1">IF($B778=AE$85-1, AE$84, IF(AND($B778&gt;=AE$85, $B778&lt;=AE$86), AE$84*SUMPRODUCT(TRANSPOSE(AE$5:AE$81), Data_TR_USD!$B549:$BZ549, 1/OFFSET(Data_TR_USD!$B$467, AE$88, 0, 1, $B$82)), NA()))</f>
        <v>#N/A</v>
      </c>
      <c r="AG778" s="466" t="e">
        <f t="array" aca="1" ref="AG778" ca="1">IF($B778=AG$85-1, AG$84, IF(AND($B778&gt;=AG$85, $B778&lt;=AG$86), AG$84*SUMPRODUCT(TRANSPOSE(AG$5:AG$81), Data_TR_USD!$B549:$BZ549, 1/OFFSET(Data_TR_USD!$B$467, AG$88, 0, 1, $B$82)), NA()))</f>
        <v>#N/A</v>
      </c>
      <c r="AM778" s="466" t="e">
        <f t="array" aca="1" ref="AM778" ca="1">IF($B778=AM$85-1, AM$84, IF(AND($B778&gt;=AM$85, $B778&lt;=AM$86), AM$84*SUMPRODUCT(TRANSPOSE(AM$5:AM$81), Data_TR_USD!$B549:$BZ549, 1/OFFSET(Data_TR_USD!$B$467, AM$88, 0, 1, $B$82)), NA()))</f>
        <v>#N/A</v>
      </c>
      <c r="AN778" s="466" t="e">
        <f t="array" aca="1" ref="AN778" ca="1">IF($B778=AN$85-1, AN$84, IF(AND($B778&gt;=AN$85, $B778&lt;=AN$86), AN$84*SUMPRODUCT(TRANSPOSE(AN$5:AN$81), Data_TR_USD!$B549:$BZ549, 1/OFFSET(Data_TR_USD!$B$467, AN$88, 0, 1, $B$82)), NA()))</f>
        <v>#N/A</v>
      </c>
      <c r="AO778" s="466" t="e">
        <f t="array" aca="1" ref="AO778" ca="1">IF($B778=AO$85-1, AO$84, IF(AND($B778&gt;=AO$85, $B778&lt;=AO$86), AO$84*SUMPRODUCT(TRANSPOSE(AO$5:AO$81), Data_TR_USD!$B549:$BZ549, 1/OFFSET(Data_TR_USD!$B$467, AO$88, 0, 1, $B$82)), NA()))</f>
        <v>#N/A</v>
      </c>
      <c r="AP778" s="466" t="e">
        <f t="array" aca="1" ref="AP778" ca="1">IF($B778=AP$85-1, AP$84, IF(AND($B778&gt;=AP$85, $B778&lt;=AP$86), AP$84*SUMPRODUCT(TRANSPOSE(AP$5:AP$81), Data_TR_USD!$B549:$BZ549, 1/OFFSET(Data_TR_USD!$B$467, AP$88, 0, 1, $B$82)), NA()))</f>
        <v>#N/A</v>
      </c>
      <c r="AQ778" s="466" t="e">
        <f t="array" aca="1" ref="AQ778" ca="1">IF($B778=AQ$85-1, AQ$84, IF(AND($B778&gt;=AQ$85, $B778&lt;=AQ$86), AQ$84*SUMPRODUCT(TRANSPOSE(AQ$5:AQ$81), Data_TR_USD!$B549:$BZ549, 1/OFFSET(Data_TR_USD!$B$467, AQ$88, 0, 1, $B$82)), NA()))</f>
        <v>#N/A</v>
      </c>
      <c r="AS778" s="466" t="e">
        <f t="array" aca="1" ref="AS778" ca="1">IF($B778=AS$85-1, AS$84, IF(AND($B778&gt;=AS$85, $B778&lt;=AS$86), AS$84*SUMPRODUCT(TRANSPOSE(AS$5:AS$81), Data_TR_USD!$B549:$BZ549, 1/OFFSET(Data_TR_USD!$B$467, AS$88, 0, 1, $B$82)), NA()))</f>
        <v>#N/A</v>
      </c>
      <c r="AU778" s="466" t="e">
        <f t="array" aca="1" ref="AU778" ca="1">IF($B778=AU$85-1, AU$84, IF(AND($B778&gt;=AU$85, $B778&lt;=AU$86), AU$84*SUMPRODUCT(TRANSPOSE(AU$5:AU$81), Data_TR_USD!$B549:$BZ549, 1/OFFSET(Data_TR_USD!$B$467, AU$88, 0, 1, $B$82)), NA()))</f>
        <v>#N/A</v>
      </c>
      <c r="AV778" s="466" t="e">
        <f t="array" aca="1" ref="AV778" ca="1">IF($B778=AV$85-1, AV$84, IF(AND($B778&gt;=AV$85, $B778&lt;=AV$86), AV$84*SUMPRODUCT(TRANSPOSE(AV$5:AV$81), Data_TR_USD!$B549:$BZ549, 1/OFFSET(Data_TR_USD!$B$467, AV$88, 0, 1, $B$82)), NA()))</f>
        <v>#N/A</v>
      </c>
      <c r="AW778" s="466" t="e">
        <f t="array" aca="1" ref="AW778" ca="1">IF($B778=AW$85-1, AW$84, IF(AND($B778&gt;=AW$85, $B778&lt;=AW$86), AW$84*SUMPRODUCT(TRANSPOSE(AW$5:AW$81), Data_TR_USD!$B549:$BZ549, 1/OFFSET(Data_TR_USD!$B$467, AW$88, 0, 1, $B$82)), NA()))</f>
        <v>#N/A</v>
      </c>
      <c r="AX778" s="466" t="e">
        <f t="array" aca="1" ref="AX778" ca="1">IF($B778=AX$85-1, AX$84, IF(AND($B778&gt;=AX$85, $B778&lt;=AX$86), AX$84*SUMPRODUCT(TRANSPOSE(AX$5:AX$81), Data_TR_USD!$B549:$BZ549, 1/OFFSET(Data_TR_USD!$B$467, AX$88, 0, 1, $B$82)), NA()))</f>
        <v>#N/A</v>
      </c>
      <c r="AY778" s="466" t="e">
        <f t="array" aca="1" ref="AY778" ca="1">IF($B778=AY$85-1, AY$84, IF(AND($B778&gt;=AY$85, $B778&lt;=AY$86), AY$84*SUMPRODUCT(TRANSPOSE(AY$5:AY$81), Data_TR_USD!$B549:$BZ549, 1/OFFSET(Data_TR_USD!$B$467, AY$88, 0, 1, $B$82)), NA()))</f>
        <v>#N/A</v>
      </c>
      <c r="AZ778" s="466" t="e">
        <f t="array" aca="1" ref="AZ778" ca="1">IF($B778=AZ$85-1, AZ$84, IF(AND($B778&gt;=AZ$85, $B778&lt;=AZ$86), AZ$84*SUMPRODUCT(TRANSPOSE(AZ$5:AZ$81), Data_TR_USD!$B549:$BZ549, 1/OFFSET(Data_TR_USD!$B$467, AZ$88, 0, 1, $B$82)), NA()))</f>
        <v>#N/A</v>
      </c>
      <c r="BA778" s="466" t="e">
        <f t="array" aca="1" ref="BA778" ca="1">IF($B778=BA$85-1, BA$84, IF(AND($B778&gt;=BA$85, $B778&lt;=BA$86), BA$84*SUMPRODUCT(TRANSPOSE(BA$5:BA$81), Data_TR_USD!$B549:$BZ549, 1/OFFSET(Data_TR_USD!$B$467, BA$88, 0, 1, $B$82)), NA()))</f>
        <v>#N/A</v>
      </c>
      <c r="BB778" s="466" t="e">
        <f t="array" aca="1" ref="BB778" ca="1">IF($B778=BB$85-1, BB$84, IF(AND($B778&gt;=BB$85, $B778&lt;=BB$86), BB$84*SUMPRODUCT(TRANSPOSE(BB$5:BB$81), Data_TR_USD!$B549:$BZ549, 1/OFFSET(Data_TR_USD!$B$467, BB$88, 0, 1, $B$82)), NA()))</f>
        <v>#N/A</v>
      </c>
      <c r="BC778" s="466" t="e">
        <f t="array" aca="1" ref="BC778" ca="1">IF($B778=BC$85-1, BC$84, IF(AND($B778&gt;=BC$85, $B778&lt;=BC$86), BC$84*SUMPRODUCT(TRANSPOSE(BC$5:BC$81), Data_TR_USD!$B549:$BZ549, 1/OFFSET(Data_TR_USD!$B$467, BC$88, 0, 1, $B$82)), NA()))</f>
        <v>#N/A</v>
      </c>
      <c r="BD778" s="466" t="e">
        <f t="array" aca="1" ref="BD778" ca="1">IF($B778=BD$85-1, BD$84, IF(AND($B778&gt;=BD$85, $B778&lt;=BD$86), BD$84*SUMPRODUCT(TRANSPOSE(BD$5:BD$81), Data_TR_USD!$B549:$BZ549, 1/OFFSET(Data_TR_USD!$B$467, BD$88, 0, 1, $B$82)), NA()))</f>
        <v>#N/A</v>
      </c>
      <c r="BE778" s="466" t="e">
        <f t="array" aca="1" ref="BE778" ca="1">IF($B778=BE$85-1, BE$84, IF(AND($B778&gt;=BE$85, $B778&lt;=BE$86), BE$84*SUMPRODUCT(TRANSPOSE(BE$5:BE$81), Data_TR_USD!$B549:$BZ549, 1/OFFSET(Data_TR_USD!$B$467, BE$88, 0, 1, $B$82)), NA()))</f>
        <v>#N/A</v>
      </c>
      <c r="BF778" s="466" t="e">
        <f t="array" aca="1" ref="BF778" ca="1">IF($B778=BF$85-1, BF$84, IF(AND($B778&gt;=BF$85, $B778&lt;=BF$86), BF$84*SUMPRODUCT(TRANSPOSE(BF$5:BF$81), Data_TR_USD!$B549:$BZ549, 1/OFFSET(Data_TR_USD!$B$467, BF$88, 0, 1, $B$82)), NA()))</f>
        <v>#N/A</v>
      </c>
      <c r="BG778" s="466" t="e">
        <f t="array" aca="1" ref="BG778" ca="1">IF($B778=BG$85-1, BG$84, IF(AND($B778&gt;=BG$85, $B778&lt;=BG$86), BG$84*SUMPRODUCT(TRANSPOSE(BG$5:BG$81), Data_TR_USD!$B549:$BZ549, 1/OFFSET(Data_TR_USD!$B$467, BG$88, 0, 1, $B$82)), NA()))</f>
        <v>#N/A</v>
      </c>
      <c r="BH778" s="466" t="e">
        <f t="array" aca="1" ref="BH778" ca="1">IF($B778=BH$85-1, BH$84, IF(AND($B778&gt;=BH$85, $B778&lt;=BH$86), BH$84*SUMPRODUCT(TRANSPOSE(BH$5:BH$81), Data_TR_USD!$B549:$BZ549, 1/OFFSET(Data_TR_USD!$B$467, BH$88, 0, 1, $B$82)), NA()))</f>
        <v>#N/A</v>
      </c>
      <c r="BI778" s="466" t="e">
        <f t="array" aca="1" ref="BI778" ca="1">IF($B778=BI$85-1, BI$84, IF(AND($B778&gt;=BI$85, $B778&lt;=BI$86), BI$84*SUMPRODUCT(TRANSPOSE(BI$5:BI$81), Data_TR_USD!$B549:$BZ549, 1/OFFSET(Data_TR_USD!$B$467, BI$88, 0, 1, $B$82)), NA()))</f>
        <v>#N/A</v>
      </c>
      <c r="BJ778" s="466" t="e">
        <f t="array" aca="1" ref="BJ778" ca="1">IF($B778=BJ$85-1, BJ$84, IF(AND($B778&gt;=BJ$85, $B778&lt;=BJ$86), BJ$84*SUMPRODUCT(TRANSPOSE(BJ$5:BJ$81), Data_TR_USD!$B549:$BZ549, 1/OFFSET(Data_TR_USD!$B$467, BJ$88, 0, 1, $B$82)), NA()))</f>
        <v>#N/A</v>
      </c>
      <c r="BK778" s="466" t="e">
        <f t="array" aca="1" ref="BK778" ca="1">IF($B778=BK$85-1, BK$84, IF(AND($B778&gt;=BK$85, $B778&lt;=BK$86), BK$84*SUMPRODUCT(TRANSPOSE(BK$5:BK$81), Data_TR_USD!$B549:$BZ549, 1/OFFSET(Data_TR_USD!$B$467, BK$88, 0, 1, $B$82)), NA()))</f>
        <v>#N/A</v>
      </c>
      <c r="BL778" s="466" t="e">
        <f t="array" aca="1" ref="BL778" ca="1">IF($B778=BL$85-1, BL$84, IF(AND($B778&gt;=BL$85, $B778&lt;=BL$86), BL$84*SUMPRODUCT(TRANSPOSE(BL$5:BL$81), Data_TR_USD!$B549:$BZ549, 1/OFFSET(Data_TR_USD!$B$467, BL$88, 0, 1, $B$82)), NA()))</f>
        <v>#N/A</v>
      </c>
      <c r="BM778" s="466" t="e">
        <f t="array" aca="1" ref="BM778" ca="1">IF($B778=BM$85-1, BM$84, IF(AND($B778&gt;=BM$85, $B778&lt;=BM$86), BM$84*SUMPRODUCT(TRANSPOSE(BM$5:BM$81), Data_TR_USD!$B549:$BZ549, 1/OFFSET(Data_TR_USD!$B$467, BM$88, 0, 1, $B$82)), NA()))</f>
        <v>#N/A</v>
      </c>
      <c r="BN778" s="466" t="e">
        <f t="array" aca="1" ref="BN778" ca="1">IF($B778=BN$85-1, BN$84, IF(AND($B778&gt;=BN$85, $B778&lt;=BN$86), BN$84*SUMPRODUCT(TRANSPOSE(BN$5:BN$81), Data_TR_USD!$B549:$BZ549, 1/OFFSET(Data_TR_USD!$B$467, BN$88, 0, 1, $B$82)), NA()))</f>
        <v>#N/A</v>
      </c>
      <c r="BO778" s="466" t="e">
        <f t="array" aca="1" ref="BO778" ca="1">IF($B778=BO$85-1, BO$84, IF(AND($B778&gt;=BO$85, $B778&lt;=BO$86), BO$84*SUMPRODUCT(TRANSPOSE(BO$5:BO$81), Data_TR_USD!$B549:$BZ549, 1/OFFSET(Data_TR_USD!$B$467, BO$88, 0, 1, $B$82)), NA()))</f>
        <v>#N/A</v>
      </c>
      <c r="BP778" s="466" t="e">
        <f t="array" aca="1" ref="BP778" ca="1">IF($B778=BP$85-1, BP$84, IF(AND($B778&gt;=BP$85, $B778&lt;=BP$86), BP$84*SUMPRODUCT(TRANSPOSE(BP$5:BP$81), Data_TR_USD!$B549:$BZ549, 1/OFFSET(Data_TR_USD!$B$467, BP$88, 0, 1, $B$82)), NA()))</f>
        <v>#N/A</v>
      </c>
      <c r="BQ778" s="466" t="e">
        <f t="array" aca="1" ref="BQ778" ca="1">IF($B778=BQ$85-1, BQ$84, IF(AND($B778&gt;=BQ$85, $B778&lt;=BQ$86), BQ$84*SUMPRODUCT(TRANSPOSE(BQ$5:BQ$81), Data_TR_USD!$B549:$BZ549, 1/OFFSET(Data_TR_USD!$B$467, BQ$88, 0, 1, $B$82)), NA()))</f>
        <v>#N/A</v>
      </c>
      <c r="BR778" s="466" t="e">
        <f t="array" aca="1" ref="BR778" ca="1">IF($B778=BR$85-1, BR$84, IF(AND($B778&gt;=BR$85, $B778&lt;=BR$86), BR$84*SUMPRODUCT(TRANSPOSE(BR$5:BR$81), Data_TR_USD!$B549:$BZ549, 1/OFFSET(Data_TR_USD!$B$467, BR$88, 0, 1, $B$82)), NA()))</f>
        <v>#N/A</v>
      </c>
      <c r="BS778" s="466" t="e">
        <f t="array" aca="1" ref="BS778" ca="1">IF($B778=BS$85-1, BS$84, IF(AND($B778&gt;=BS$85, $B778&lt;=BS$86), BS$84*SUMPRODUCT(TRANSPOSE(BS$5:BS$81), Data_TR_USD!$B549:$BZ549, 1/OFFSET(Data_TR_USD!$B$467, BS$88, 0, 1, $B$82)), NA()))</f>
        <v>#N/A</v>
      </c>
    </row>
    <row r="779" spans="2:71">
      <c r="B779" s="48">
        <f t="shared" si="1088"/>
        <v>1953</v>
      </c>
      <c r="E779" s="52"/>
      <c r="M779" s="466" t="e">
        <f t="array" aca="1" ref="M779" ca="1">IF($B779=M$85-1, M$84, IF(AND($B779&gt;=M$85, $B779&lt;=M$86), M$84*SUMPRODUCT(TRANSPOSE(M$5:M$81), Data_TR_USD!$B550:$BZ550, 1/OFFSET(Data_TR_USD!$B$467, M$88, 0, 1, $B$82)), NA()))</f>
        <v>#N/A</v>
      </c>
      <c r="N779" s="466" t="e">
        <f t="array" aca="1" ref="N779" ca="1">IF($B779=N$85-1, N$84, IF(AND($B779&gt;=N$85, $B779&lt;=N$86), N$84*SUMPRODUCT(TRANSPOSE(N$5:N$81), Data_TR_USD!$B550:$BZ550, 1/OFFSET(Data_TR_USD!$B$467, N$88, 0, 1, $B$82)), NA()))</f>
        <v>#N/A</v>
      </c>
      <c r="X779" s="466" t="e">
        <f t="array" aca="1" ref="X779" ca="1">IF($B779=X$85-1, X$84, IF(AND($B779&gt;=X$85, $B779&lt;=X$86), X$84*SUMPRODUCT(TRANSPOSE(X$5:X$81), Data_TR_USD!$B550:$BZ550, 1/OFFSET(Data_TR_USD!$B$467, X$88, 0, 1, $B$82)), NA()))</f>
        <v>#N/A</v>
      </c>
      <c r="Y779" s="466" t="e">
        <f t="array" aca="1" ref="Y779" ca="1">IF($B779=Y$85-1, Y$84, IF(AND($B779&gt;=Y$85, $B779&lt;=Y$86), Y$84*SUMPRODUCT(TRANSPOSE(Y$5:Y$81), Data_TR_USD!$B550:$BZ550, 1/OFFSET(Data_TR_USD!$B$467, Y$88, 0, 1, $B$82)), NA()))</f>
        <v>#N/A</v>
      </c>
      <c r="AA779" s="466" t="e">
        <f t="array" aca="1" ref="AA779" ca="1">IF($B779=AA$85-1, AA$84, IF(AND($B779&gt;=AA$85, $B779&lt;=AA$86), AA$84*SUMPRODUCT(TRANSPOSE(AA$5:AA$81), Data_TR_USD!$B550:$BZ550, 1/OFFSET(Data_TR_USD!$B$467, AA$88, 0, 1, $B$82)), NA()))</f>
        <v>#N/A</v>
      </c>
      <c r="AB779" s="466" t="e">
        <f t="array" aca="1" ref="AB779" ca="1">IF($B779=AB$85-1, AB$84, IF(AND($B779&gt;=AB$85, $B779&lt;=AB$86), AB$84*SUMPRODUCT(TRANSPOSE(AB$5:AB$81), Data_TR_USD!$B550:$BZ550, 1/OFFSET(Data_TR_USD!$B$467, AB$88, 0, 1, $B$82)), NA()))</f>
        <v>#N/A</v>
      </c>
      <c r="AC779" s="466" t="e">
        <f t="array" aca="1" ref="AC779" ca="1">IF($B779=AC$85-1, AC$84, IF(AND($B779&gt;=AC$85, $B779&lt;=AC$86), AC$84*SUMPRODUCT(TRANSPOSE(AC$5:AC$81), Data_TR_USD!$B550:$BZ550, 1/OFFSET(Data_TR_USD!$B$467, AC$88, 0, 1, $B$82)), NA()))</f>
        <v>#N/A</v>
      </c>
      <c r="AD779" s="466" t="e">
        <f t="array" aca="1" ref="AD779" ca="1">IF($B779=AD$85-1, AD$84, IF(AND($B779&gt;=AD$85, $B779&lt;=AD$86), AD$84*SUMPRODUCT(TRANSPOSE(AD$5:AD$81), Data_TR_USD!$B550:$BZ550, 1/OFFSET(Data_TR_USD!$B$467, AD$88, 0, 1, $B$82)), NA()))</f>
        <v>#N/A</v>
      </c>
      <c r="AE779" s="466" t="e">
        <f t="array" aca="1" ref="AE779" ca="1">IF($B779=AE$85-1, AE$84, IF(AND($B779&gt;=AE$85, $B779&lt;=AE$86), AE$84*SUMPRODUCT(TRANSPOSE(AE$5:AE$81), Data_TR_USD!$B550:$BZ550, 1/OFFSET(Data_TR_USD!$B$467, AE$88, 0, 1, $B$82)), NA()))</f>
        <v>#N/A</v>
      </c>
      <c r="AG779" s="466" t="e">
        <f t="array" aca="1" ref="AG779" ca="1">IF($B779=AG$85-1, AG$84, IF(AND($B779&gt;=AG$85, $B779&lt;=AG$86), AG$84*SUMPRODUCT(TRANSPOSE(AG$5:AG$81), Data_TR_USD!$B550:$BZ550, 1/OFFSET(Data_TR_USD!$B$467, AG$88, 0, 1, $B$82)), NA()))</f>
        <v>#N/A</v>
      </c>
      <c r="AM779" s="466" t="e">
        <f t="array" aca="1" ref="AM779" ca="1">IF($B779=AM$85-1, AM$84, IF(AND($B779&gt;=AM$85, $B779&lt;=AM$86), AM$84*SUMPRODUCT(TRANSPOSE(AM$5:AM$81), Data_TR_USD!$B550:$BZ550, 1/OFFSET(Data_TR_USD!$B$467, AM$88, 0, 1, $B$82)), NA()))</f>
        <v>#N/A</v>
      </c>
      <c r="AN779" s="466" t="e">
        <f t="array" aca="1" ref="AN779" ca="1">IF($B779=AN$85-1, AN$84, IF(AND($B779&gt;=AN$85, $B779&lt;=AN$86), AN$84*SUMPRODUCT(TRANSPOSE(AN$5:AN$81), Data_TR_USD!$B550:$BZ550, 1/OFFSET(Data_TR_USD!$B$467, AN$88, 0, 1, $B$82)), NA()))</f>
        <v>#N/A</v>
      </c>
      <c r="AO779" s="466" t="e">
        <f t="array" aca="1" ref="AO779" ca="1">IF($B779=AO$85-1, AO$84, IF(AND($B779&gt;=AO$85, $B779&lt;=AO$86), AO$84*SUMPRODUCT(TRANSPOSE(AO$5:AO$81), Data_TR_USD!$B550:$BZ550, 1/OFFSET(Data_TR_USD!$B$467, AO$88, 0, 1, $B$82)), NA()))</f>
        <v>#N/A</v>
      </c>
      <c r="AP779" s="466" t="e">
        <f t="array" aca="1" ref="AP779" ca="1">IF($B779=AP$85-1, AP$84, IF(AND($B779&gt;=AP$85, $B779&lt;=AP$86), AP$84*SUMPRODUCT(TRANSPOSE(AP$5:AP$81), Data_TR_USD!$B550:$BZ550, 1/OFFSET(Data_TR_USD!$B$467, AP$88, 0, 1, $B$82)), NA()))</f>
        <v>#N/A</v>
      </c>
      <c r="AQ779" s="466" t="e">
        <f t="array" aca="1" ref="AQ779" ca="1">IF($B779=AQ$85-1, AQ$84, IF(AND($B779&gt;=AQ$85, $B779&lt;=AQ$86), AQ$84*SUMPRODUCT(TRANSPOSE(AQ$5:AQ$81), Data_TR_USD!$B550:$BZ550, 1/OFFSET(Data_TR_USD!$B$467, AQ$88, 0, 1, $B$82)), NA()))</f>
        <v>#N/A</v>
      </c>
      <c r="AS779" s="466" t="e">
        <f t="array" aca="1" ref="AS779" ca="1">IF($B779=AS$85-1, AS$84, IF(AND($B779&gt;=AS$85, $B779&lt;=AS$86), AS$84*SUMPRODUCT(TRANSPOSE(AS$5:AS$81), Data_TR_USD!$B550:$BZ550, 1/OFFSET(Data_TR_USD!$B$467, AS$88, 0, 1, $B$82)), NA()))</f>
        <v>#N/A</v>
      </c>
      <c r="AU779" s="466" t="e">
        <f t="array" aca="1" ref="AU779" ca="1">IF($B779=AU$85-1, AU$84, IF(AND($B779&gt;=AU$85, $B779&lt;=AU$86), AU$84*SUMPRODUCT(TRANSPOSE(AU$5:AU$81), Data_TR_USD!$B550:$BZ550, 1/OFFSET(Data_TR_USD!$B$467, AU$88, 0, 1, $B$82)), NA()))</f>
        <v>#N/A</v>
      </c>
      <c r="AV779" s="466" t="e">
        <f t="array" aca="1" ref="AV779" ca="1">IF($B779=AV$85-1, AV$84, IF(AND($B779&gt;=AV$85, $B779&lt;=AV$86), AV$84*SUMPRODUCT(TRANSPOSE(AV$5:AV$81), Data_TR_USD!$B550:$BZ550, 1/OFFSET(Data_TR_USD!$B$467, AV$88, 0, 1, $B$82)), NA()))</f>
        <v>#N/A</v>
      </c>
      <c r="AW779" s="466" t="e">
        <f t="array" aca="1" ref="AW779" ca="1">IF($B779=AW$85-1, AW$84, IF(AND($B779&gt;=AW$85, $B779&lt;=AW$86), AW$84*SUMPRODUCT(TRANSPOSE(AW$5:AW$81), Data_TR_USD!$B550:$BZ550, 1/OFFSET(Data_TR_USD!$B$467, AW$88, 0, 1, $B$82)), NA()))</f>
        <v>#N/A</v>
      </c>
      <c r="AX779" s="466" t="e">
        <f t="array" aca="1" ref="AX779" ca="1">IF($B779=AX$85-1, AX$84, IF(AND($B779&gt;=AX$85, $B779&lt;=AX$86), AX$84*SUMPRODUCT(TRANSPOSE(AX$5:AX$81), Data_TR_USD!$B550:$BZ550, 1/OFFSET(Data_TR_USD!$B$467, AX$88, 0, 1, $B$82)), NA()))</f>
        <v>#N/A</v>
      </c>
      <c r="AY779" s="466" t="e">
        <f t="array" aca="1" ref="AY779" ca="1">IF($B779=AY$85-1, AY$84, IF(AND($B779&gt;=AY$85, $B779&lt;=AY$86), AY$84*SUMPRODUCT(TRANSPOSE(AY$5:AY$81), Data_TR_USD!$B550:$BZ550, 1/OFFSET(Data_TR_USD!$B$467, AY$88, 0, 1, $B$82)), NA()))</f>
        <v>#N/A</v>
      </c>
      <c r="AZ779" s="466" t="e">
        <f t="array" aca="1" ref="AZ779" ca="1">IF($B779=AZ$85-1, AZ$84, IF(AND($B779&gt;=AZ$85, $B779&lt;=AZ$86), AZ$84*SUMPRODUCT(TRANSPOSE(AZ$5:AZ$81), Data_TR_USD!$B550:$BZ550, 1/OFFSET(Data_TR_USD!$B$467, AZ$88, 0, 1, $B$82)), NA()))</f>
        <v>#N/A</v>
      </c>
      <c r="BA779" s="466" t="e">
        <f t="array" aca="1" ref="BA779" ca="1">IF($B779=BA$85-1, BA$84, IF(AND($B779&gt;=BA$85, $B779&lt;=BA$86), BA$84*SUMPRODUCT(TRANSPOSE(BA$5:BA$81), Data_TR_USD!$B550:$BZ550, 1/OFFSET(Data_TR_USD!$B$467, BA$88, 0, 1, $B$82)), NA()))</f>
        <v>#N/A</v>
      </c>
      <c r="BB779" s="466" t="e">
        <f t="array" aca="1" ref="BB779" ca="1">IF($B779=BB$85-1, BB$84, IF(AND($B779&gt;=BB$85, $B779&lt;=BB$86), BB$84*SUMPRODUCT(TRANSPOSE(BB$5:BB$81), Data_TR_USD!$B550:$BZ550, 1/OFFSET(Data_TR_USD!$B$467, BB$88, 0, 1, $B$82)), NA()))</f>
        <v>#N/A</v>
      </c>
      <c r="BC779" s="466" t="e">
        <f t="array" aca="1" ref="BC779" ca="1">IF($B779=BC$85-1, BC$84, IF(AND($B779&gt;=BC$85, $B779&lt;=BC$86), BC$84*SUMPRODUCT(TRANSPOSE(BC$5:BC$81), Data_TR_USD!$B550:$BZ550, 1/OFFSET(Data_TR_USD!$B$467, BC$88, 0, 1, $B$82)), NA()))</f>
        <v>#N/A</v>
      </c>
      <c r="BD779" s="466" t="e">
        <f t="array" aca="1" ref="BD779" ca="1">IF($B779=BD$85-1, BD$84, IF(AND($B779&gt;=BD$85, $B779&lt;=BD$86), BD$84*SUMPRODUCT(TRANSPOSE(BD$5:BD$81), Data_TR_USD!$B550:$BZ550, 1/OFFSET(Data_TR_USD!$B$467, BD$88, 0, 1, $B$82)), NA()))</f>
        <v>#N/A</v>
      </c>
      <c r="BE779" s="466" t="e">
        <f t="array" aca="1" ref="BE779" ca="1">IF($B779=BE$85-1, BE$84, IF(AND($B779&gt;=BE$85, $B779&lt;=BE$86), BE$84*SUMPRODUCT(TRANSPOSE(BE$5:BE$81), Data_TR_USD!$B550:$BZ550, 1/OFFSET(Data_TR_USD!$B$467, BE$88, 0, 1, $B$82)), NA()))</f>
        <v>#N/A</v>
      </c>
      <c r="BF779" s="466" t="e">
        <f t="array" aca="1" ref="BF779" ca="1">IF($B779=BF$85-1, BF$84, IF(AND($B779&gt;=BF$85, $B779&lt;=BF$86), BF$84*SUMPRODUCT(TRANSPOSE(BF$5:BF$81), Data_TR_USD!$B550:$BZ550, 1/OFFSET(Data_TR_USD!$B$467, BF$88, 0, 1, $B$82)), NA()))</f>
        <v>#N/A</v>
      </c>
      <c r="BG779" s="466" t="e">
        <f t="array" aca="1" ref="BG779" ca="1">IF($B779=BG$85-1, BG$84, IF(AND($B779&gt;=BG$85, $B779&lt;=BG$86), BG$84*SUMPRODUCT(TRANSPOSE(BG$5:BG$81), Data_TR_USD!$B550:$BZ550, 1/OFFSET(Data_TR_USD!$B$467, BG$88, 0, 1, $B$82)), NA()))</f>
        <v>#N/A</v>
      </c>
      <c r="BH779" s="466" t="e">
        <f t="array" aca="1" ref="BH779" ca="1">IF($B779=BH$85-1, BH$84, IF(AND($B779&gt;=BH$85, $B779&lt;=BH$86), BH$84*SUMPRODUCT(TRANSPOSE(BH$5:BH$81), Data_TR_USD!$B550:$BZ550, 1/OFFSET(Data_TR_USD!$B$467, BH$88, 0, 1, $B$82)), NA()))</f>
        <v>#N/A</v>
      </c>
      <c r="BI779" s="466" t="e">
        <f t="array" aca="1" ref="BI779" ca="1">IF($B779=BI$85-1, BI$84, IF(AND($B779&gt;=BI$85, $B779&lt;=BI$86), BI$84*SUMPRODUCT(TRANSPOSE(BI$5:BI$81), Data_TR_USD!$B550:$BZ550, 1/OFFSET(Data_TR_USD!$B$467, BI$88, 0, 1, $B$82)), NA()))</f>
        <v>#N/A</v>
      </c>
      <c r="BJ779" s="466" t="e">
        <f t="array" aca="1" ref="BJ779" ca="1">IF($B779=BJ$85-1, BJ$84, IF(AND($B779&gt;=BJ$85, $B779&lt;=BJ$86), BJ$84*SUMPRODUCT(TRANSPOSE(BJ$5:BJ$81), Data_TR_USD!$B550:$BZ550, 1/OFFSET(Data_TR_USD!$B$467, BJ$88, 0, 1, $B$82)), NA()))</f>
        <v>#N/A</v>
      </c>
      <c r="BK779" s="466" t="e">
        <f t="array" aca="1" ref="BK779" ca="1">IF($B779=BK$85-1, BK$84, IF(AND($B779&gt;=BK$85, $B779&lt;=BK$86), BK$84*SUMPRODUCT(TRANSPOSE(BK$5:BK$81), Data_TR_USD!$B550:$BZ550, 1/OFFSET(Data_TR_USD!$B$467, BK$88, 0, 1, $B$82)), NA()))</f>
        <v>#N/A</v>
      </c>
      <c r="BL779" s="466" t="e">
        <f t="array" aca="1" ref="BL779" ca="1">IF($B779=BL$85-1, BL$84, IF(AND($B779&gt;=BL$85, $B779&lt;=BL$86), BL$84*SUMPRODUCT(TRANSPOSE(BL$5:BL$81), Data_TR_USD!$B550:$BZ550, 1/OFFSET(Data_TR_USD!$B$467, BL$88, 0, 1, $B$82)), NA()))</f>
        <v>#N/A</v>
      </c>
      <c r="BM779" s="466" t="e">
        <f t="array" aca="1" ref="BM779" ca="1">IF($B779=BM$85-1, BM$84, IF(AND($B779&gt;=BM$85, $B779&lt;=BM$86), BM$84*SUMPRODUCT(TRANSPOSE(BM$5:BM$81), Data_TR_USD!$B550:$BZ550, 1/OFFSET(Data_TR_USD!$B$467, BM$88, 0, 1, $B$82)), NA()))</f>
        <v>#N/A</v>
      </c>
      <c r="BN779" s="466" t="e">
        <f t="array" aca="1" ref="BN779" ca="1">IF($B779=BN$85-1, BN$84, IF(AND($B779&gt;=BN$85, $B779&lt;=BN$86), BN$84*SUMPRODUCT(TRANSPOSE(BN$5:BN$81), Data_TR_USD!$B550:$BZ550, 1/OFFSET(Data_TR_USD!$B$467, BN$88, 0, 1, $B$82)), NA()))</f>
        <v>#N/A</v>
      </c>
      <c r="BO779" s="466" t="e">
        <f t="array" aca="1" ref="BO779" ca="1">IF($B779=BO$85-1, BO$84, IF(AND($B779&gt;=BO$85, $B779&lt;=BO$86), BO$84*SUMPRODUCT(TRANSPOSE(BO$5:BO$81), Data_TR_USD!$B550:$BZ550, 1/OFFSET(Data_TR_USD!$B$467, BO$88, 0, 1, $B$82)), NA()))</f>
        <v>#N/A</v>
      </c>
      <c r="BP779" s="466" t="e">
        <f t="array" aca="1" ref="BP779" ca="1">IF($B779=BP$85-1, BP$84, IF(AND($B779&gt;=BP$85, $B779&lt;=BP$86), BP$84*SUMPRODUCT(TRANSPOSE(BP$5:BP$81), Data_TR_USD!$B550:$BZ550, 1/OFFSET(Data_TR_USD!$B$467, BP$88, 0, 1, $B$82)), NA()))</f>
        <v>#N/A</v>
      </c>
      <c r="BQ779" s="466" t="e">
        <f t="array" aca="1" ref="BQ779" ca="1">IF($B779=BQ$85-1, BQ$84, IF(AND($B779&gt;=BQ$85, $B779&lt;=BQ$86), BQ$84*SUMPRODUCT(TRANSPOSE(BQ$5:BQ$81), Data_TR_USD!$B550:$BZ550, 1/OFFSET(Data_TR_USD!$B$467, BQ$88, 0, 1, $B$82)), NA()))</f>
        <v>#N/A</v>
      </c>
      <c r="BR779" s="466" t="e">
        <f t="array" aca="1" ref="BR779" ca="1">IF($B779=BR$85-1, BR$84, IF(AND($B779&gt;=BR$85, $B779&lt;=BR$86), BR$84*SUMPRODUCT(TRANSPOSE(BR$5:BR$81), Data_TR_USD!$B550:$BZ550, 1/OFFSET(Data_TR_USD!$B$467, BR$88, 0, 1, $B$82)), NA()))</f>
        <v>#N/A</v>
      </c>
      <c r="BS779" s="466" t="e">
        <f t="array" aca="1" ref="BS779" ca="1">IF($B779=BS$85-1, BS$84, IF(AND($B779&gt;=BS$85, $B779&lt;=BS$86), BS$84*SUMPRODUCT(TRANSPOSE(BS$5:BS$81), Data_TR_USD!$B550:$BZ550, 1/OFFSET(Data_TR_USD!$B$467, BS$88, 0, 1, $B$82)), NA()))</f>
        <v>#N/A</v>
      </c>
    </row>
    <row r="780" spans="2:71">
      <c r="B780" s="48">
        <f t="shared" si="1088"/>
        <v>1954</v>
      </c>
      <c r="E780" s="52"/>
      <c r="M780" s="466" t="e">
        <f t="array" aca="1" ref="M780" ca="1">IF($B780=M$85-1, M$84, IF(AND($B780&gt;=M$85, $B780&lt;=M$86), M$84*SUMPRODUCT(TRANSPOSE(M$5:M$81), Data_TR_USD!$B551:$BZ551, 1/OFFSET(Data_TR_USD!$B$467, M$88, 0, 1, $B$82)), NA()))</f>
        <v>#N/A</v>
      </c>
      <c r="N780" s="466" t="e">
        <f t="array" aca="1" ref="N780" ca="1">IF($B780=N$85-1, N$84, IF(AND($B780&gt;=N$85, $B780&lt;=N$86), N$84*SUMPRODUCT(TRANSPOSE(N$5:N$81), Data_TR_USD!$B551:$BZ551, 1/OFFSET(Data_TR_USD!$B$467, N$88, 0, 1, $B$82)), NA()))</f>
        <v>#N/A</v>
      </c>
      <c r="X780" s="466" t="e">
        <f t="array" aca="1" ref="X780" ca="1">IF($B780=X$85-1, X$84, IF(AND($B780&gt;=X$85, $B780&lt;=X$86), X$84*SUMPRODUCT(TRANSPOSE(X$5:X$81), Data_TR_USD!$B551:$BZ551, 1/OFFSET(Data_TR_USD!$B$467, X$88, 0, 1, $B$82)), NA()))</f>
        <v>#N/A</v>
      </c>
      <c r="Y780" s="466" t="e">
        <f t="array" aca="1" ref="Y780" ca="1">IF($B780=Y$85-1, Y$84, IF(AND($B780&gt;=Y$85, $B780&lt;=Y$86), Y$84*SUMPRODUCT(TRANSPOSE(Y$5:Y$81), Data_TR_USD!$B551:$BZ551, 1/OFFSET(Data_TR_USD!$B$467, Y$88, 0, 1, $B$82)), NA()))</f>
        <v>#N/A</v>
      </c>
      <c r="AA780" s="466" t="e">
        <f t="array" aca="1" ref="AA780" ca="1">IF($B780=AA$85-1, AA$84, IF(AND($B780&gt;=AA$85, $B780&lt;=AA$86), AA$84*SUMPRODUCT(TRANSPOSE(AA$5:AA$81), Data_TR_USD!$B551:$BZ551, 1/OFFSET(Data_TR_USD!$B$467, AA$88, 0, 1, $B$82)), NA()))</f>
        <v>#N/A</v>
      </c>
      <c r="AB780" s="466" t="e">
        <f t="array" aca="1" ref="AB780" ca="1">IF($B780=AB$85-1, AB$84, IF(AND($B780&gt;=AB$85, $B780&lt;=AB$86), AB$84*SUMPRODUCT(TRANSPOSE(AB$5:AB$81), Data_TR_USD!$B551:$BZ551, 1/OFFSET(Data_TR_USD!$B$467, AB$88, 0, 1, $B$82)), NA()))</f>
        <v>#N/A</v>
      </c>
      <c r="AC780" s="466" t="e">
        <f t="array" aca="1" ref="AC780" ca="1">IF($B780=AC$85-1, AC$84, IF(AND($B780&gt;=AC$85, $B780&lt;=AC$86), AC$84*SUMPRODUCT(TRANSPOSE(AC$5:AC$81), Data_TR_USD!$B551:$BZ551, 1/OFFSET(Data_TR_USD!$B$467, AC$88, 0, 1, $B$82)), NA()))</f>
        <v>#N/A</v>
      </c>
      <c r="AD780" s="466" t="e">
        <f t="array" aca="1" ref="AD780" ca="1">IF($B780=AD$85-1, AD$84, IF(AND($B780&gt;=AD$85, $B780&lt;=AD$86), AD$84*SUMPRODUCT(TRANSPOSE(AD$5:AD$81), Data_TR_USD!$B551:$BZ551, 1/OFFSET(Data_TR_USD!$B$467, AD$88, 0, 1, $B$82)), NA()))</f>
        <v>#N/A</v>
      </c>
      <c r="AE780" s="466" t="e">
        <f t="array" aca="1" ref="AE780" ca="1">IF($B780=AE$85-1, AE$84, IF(AND($B780&gt;=AE$85, $B780&lt;=AE$86), AE$84*SUMPRODUCT(TRANSPOSE(AE$5:AE$81), Data_TR_USD!$B551:$BZ551, 1/OFFSET(Data_TR_USD!$B$467, AE$88, 0, 1, $B$82)), NA()))</f>
        <v>#N/A</v>
      </c>
      <c r="AG780" s="466" t="e">
        <f t="array" aca="1" ref="AG780" ca="1">IF($B780=AG$85-1, AG$84, IF(AND($B780&gt;=AG$85, $B780&lt;=AG$86), AG$84*SUMPRODUCT(TRANSPOSE(AG$5:AG$81), Data_TR_USD!$B551:$BZ551, 1/OFFSET(Data_TR_USD!$B$467, AG$88, 0, 1, $B$82)), NA()))</f>
        <v>#N/A</v>
      </c>
      <c r="AM780" s="466" t="e">
        <f t="array" aca="1" ref="AM780" ca="1">IF($B780=AM$85-1, AM$84, IF(AND($B780&gt;=AM$85, $B780&lt;=AM$86), AM$84*SUMPRODUCT(TRANSPOSE(AM$5:AM$81), Data_TR_USD!$B551:$BZ551, 1/OFFSET(Data_TR_USD!$B$467, AM$88, 0, 1, $B$82)), NA()))</f>
        <v>#N/A</v>
      </c>
      <c r="AN780" s="466" t="e">
        <f t="array" aca="1" ref="AN780" ca="1">IF($B780=AN$85-1, AN$84, IF(AND($B780&gt;=AN$85, $B780&lt;=AN$86), AN$84*SUMPRODUCT(TRANSPOSE(AN$5:AN$81), Data_TR_USD!$B551:$BZ551, 1/OFFSET(Data_TR_USD!$B$467, AN$88, 0, 1, $B$82)), NA()))</f>
        <v>#N/A</v>
      </c>
      <c r="AO780" s="466" t="e">
        <f t="array" aca="1" ref="AO780" ca="1">IF($B780=AO$85-1, AO$84, IF(AND($B780&gt;=AO$85, $B780&lt;=AO$86), AO$84*SUMPRODUCT(TRANSPOSE(AO$5:AO$81), Data_TR_USD!$B551:$BZ551, 1/OFFSET(Data_TR_USD!$B$467, AO$88, 0, 1, $B$82)), NA()))</f>
        <v>#N/A</v>
      </c>
      <c r="AP780" s="466" t="e">
        <f t="array" aca="1" ref="AP780" ca="1">IF($B780=AP$85-1, AP$84, IF(AND($B780&gt;=AP$85, $B780&lt;=AP$86), AP$84*SUMPRODUCT(TRANSPOSE(AP$5:AP$81), Data_TR_USD!$B551:$BZ551, 1/OFFSET(Data_TR_USD!$B$467, AP$88, 0, 1, $B$82)), NA()))</f>
        <v>#N/A</v>
      </c>
      <c r="AQ780" s="466" t="e">
        <f t="array" aca="1" ref="AQ780" ca="1">IF($B780=AQ$85-1, AQ$84, IF(AND($B780&gt;=AQ$85, $B780&lt;=AQ$86), AQ$84*SUMPRODUCT(TRANSPOSE(AQ$5:AQ$81), Data_TR_USD!$B551:$BZ551, 1/OFFSET(Data_TR_USD!$B$467, AQ$88, 0, 1, $B$82)), NA()))</f>
        <v>#N/A</v>
      </c>
      <c r="AS780" s="466" t="e">
        <f t="array" aca="1" ref="AS780" ca="1">IF($B780=AS$85-1, AS$84, IF(AND($B780&gt;=AS$85, $B780&lt;=AS$86), AS$84*SUMPRODUCT(TRANSPOSE(AS$5:AS$81), Data_TR_USD!$B551:$BZ551, 1/OFFSET(Data_TR_USD!$B$467, AS$88, 0, 1, $B$82)), NA()))</f>
        <v>#N/A</v>
      </c>
      <c r="AU780" s="466" t="e">
        <f t="array" aca="1" ref="AU780" ca="1">IF($B780=AU$85-1, AU$84, IF(AND($B780&gt;=AU$85, $B780&lt;=AU$86), AU$84*SUMPRODUCT(TRANSPOSE(AU$5:AU$81), Data_TR_USD!$B551:$BZ551, 1/OFFSET(Data_TR_USD!$B$467, AU$88, 0, 1, $B$82)), NA()))</f>
        <v>#N/A</v>
      </c>
      <c r="AV780" s="466" t="e">
        <f t="array" aca="1" ref="AV780" ca="1">IF($B780=AV$85-1, AV$84, IF(AND($B780&gt;=AV$85, $B780&lt;=AV$86), AV$84*SUMPRODUCT(TRANSPOSE(AV$5:AV$81), Data_TR_USD!$B551:$BZ551, 1/OFFSET(Data_TR_USD!$B$467, AV$88, 0, 1, $B$82)), NA()))</f>
        <v>#N/A</v>
      </c>
      <c r="AW780" s="466" t="e">
        <f t="array" aca="1" ref="AW780" ca="1">IF($B780=AW$85-1, AW$84, IF(AND($B780&gt;=AW$85, $B780&lt;=AW$86), AW$84*SUMPRODUCT(TRANSPOSE(AW$5:AW$81), Data_TR_USD!$B551:$BZ551, 1/OFFSET(Data_TR_USD!$B$467, AW$88, 0, 1, $B$82)), NA()))</f>
        <v>#N/A</v>
      </c>
      <c r="AX780" s="466" t="e">
        <f t="array" aca="1" ref="AX780" ca="1">IF($B780=AX$85-1, AX$84, IF(AND($B780&gt;=AX$85, $B780&lt;=AX$86), AX$84*SUMPRODUCT(TRANSPOSE(AX$5:AX$81), Data_TR_USD!$B551:$BZ551, 1/OFFSET(Data_TR_USD!$B$467, AX$88, 0, 1, $B$82)), NA()))</f>
        <v>#N/A</v>
      </c>
      <c r="AY780" s="466" t="e">
        <f t="array" aca="1" ref="AY780" ca="1">IF($B780=AY$85-1, AY$84, IF(AND($B780&gt;=AY$85, $B780&lt;=AY$86), AY$84*SUMPRODUCT(TRANSPOSE(AY$5:AY$81), Data_TR_USD!$B551:$BZ551, 1/OFFSET(Data_TR_USD!$B$467, AY$88, 0, 1, $B$82)), NA()))</f>
        <v>#N/A</v>
      </c>
      <c r="AZ780" s="466" t="e">
        <f t="array" aca="1" ref="AZ780" ca="1">IF($B780=AZ$85-1, AZ$84, IF(AND($B780&gt;=AZ$85, $B780&lt;=AZ$86), AZ$84*SUMPRODUCT(TRANSPOSE(AZ$5:AZ$81), Data_TR_USD!$B551:$BZ551, 1/OFFSET(Data_TR_USD!$B$467, AZ$88, 0, 1, $B$82)), NA()))</f>
        <v>#N/A</v>
      </c>
      <c r="BA780" s="466" t="e">
        <f t="array" aca="1" ref="BA780" ca="1">IF($B780=BA$85-1, BA$84, IF(AND($B780&gt;=BA$85, $B780&lt;=BA$86), BA$84*SUMPRODUCT(TRANSPOSE(BA$5:BA$81), Data_TR_USD!$B551:$BZ551, 1/OFFSET(Data_TR_USD!$B$467, BA$88, 0, 1, $B$82)), NA()))</f>
        <v>#N/A</v>
      </c>
      <c r="BB780" s="466" t="e">
        <f t="array" aca="1" ref="BB780" ca="1">IF($B780=BB$85-1, BB$84, IF(AND($B780&gt;=BB$85, $B780&lt;=BB$86), BB$84*SUMPRODUCT(TRANSPOSE(BB$5:BB$81), Data_TR_USD!$B551:$BZ551, 1/OFFSET(Data_TR_USD!$B$467, BB$88, 0, 1, $B$82)), NA()))</f>
        <v>#N/A</v>
      </c>
      <c r="BC780" s="466" t="e">
        <f t="array" aca="1" ref="BC780" ca="1">IF($B780=BC$85-1, BC$84, IF(AND($B780&gt;=BC$85, $B780&lt;=BC$86), BC$84*SUMPRODUCT(TRANSPOSE(BC$5:BC$81), Data_TR_USD!$B551:$BZ551, 1/OFFSET(Data_TR_USD!$B$467, BC$88, 0, 1, $B$82)), NA()))</f>
        <v>#N/A</v>
      </c>
      <c r="BD780" s="466" t="e">
        <f t="array" aca="1" ref="BD780" ca="1">IF($B780=BD$85-1, BD$84, IF(AND($B780&gt;=BD$85, $B780&lt;=BD$86), BD$84*SUMPRODUCT(TRANSPOSE(BD$5:BD$81), Data_TR_USD!$B551:$BZ551, 1/OFFSET(Data_TR_USD!$B$467, BD$88, 0, 1, $B$82)), NA()))</f>
        <v>#N/A</v>
      </c>
      <c r="BE780" s="466" t="e">
        <f t="array" aca="1" ref="BE780" ca="1">IF($B780=BE$85-1, BE$84, IF(AND($B780&gt;=BE$85, $B780&lt;=BE$86), BE$84*SUMPRODUCT(TRANSPOSE(BE$5:BE$81), Data_TR_USD!$B551:$BZ551, 1/OFFSET(Data_TR_USD!$B$467, BE$88, 0, 1, $B$82)), NA()))</f>
        <v>#N/A</v>
      </c>
      <c r="BF780" s="466" t="e">
        <f t="array" aca="1" ref="BF780" ca="1">IF($B780=BF$85-1, BF$84, IF(AND($B780&gt;=BF$85, $B780&lt;=BF$86), BF$84*SUMPRODUCT(TRANSPOSE(BF$5:BF$81), Data_TR_USD!$B551:$BZ551, 1/OFFSET(Data_TR_USD!$B$467, BF$88, 0, 1, $B$82)), NA()))</f>
        <v>#N/A</v>
      </c>
      <c r="BG780" s="466" t="e">
        <f t="array" aca="1" ref="BG780" ca="1">IF($B780=BG$85-1, BG$84, IF(AND($B780&gt;=BG$85, $B780&lt;=BG$86), BG$84*SUMPRODUCT(TRANSPOSE(BG$5:BG$81), Data_TR_USD!$B551:$BZ551, 1/OFFSET(Data_TR_USD!$B$467, BG$88, 0, 1, $B$82)), NA()))</f>
        <v>#N/A</v>
      </c>
      <c r="BH780" s="466" t="e">
        <f t="array" aca="1" ref="BH780" ca="1">IF($B780=BH$85-1, BH$84, IF(AND($B780&gt;=BH$85, $B780&lt;=BH$86), BH$84*SUMPRODUCT(TRANSPOSE(BH$5:BH$81), Data_TR_USD!$B551:$BZ551, 1/OFFSET(Data_TR_USD!$B$467, BH$88, 0, 1, $B$82)), NA()))</f>
        <v>#N/A</v>
      </c>
      <c r="BI780" s="466" t="e">
        <f t="array" aca="1" ref="BI780" ca="1">IF($B780=BI$85-1, BI$84, IF(AND($B780&gt;=BI$85, $B780&lt;=BI$86), BI$84*SUMPRODUCT(TRANSPOSE(BI$5:BI$81), Data_TR_USD!$B551:$BZ551, 1/OFFSET(Data_TR_USD!$B$467, BI$88, 0, 1, $B$82)), NA()))</f>
        <v>#N/A</v>
      </c>
      <c r="BJ780" s="466" t="e">
        <f t="array" aca="1" ref="BJ780" ca="1">IF($B780=BJ$85-1, BJ$84, IF(AND($B780&gt;=BJ$85, $B780&lt;=BJ$86), BJ$84*SUMPRODUCT(TRANSPOSE(BJ$5:BJ$81), Data_TR_USD!$B551:$BZ551, 1/OFFSET(Data_TR_USD!$B$467, BJ$88, 0, 1, $B$82)), NA()))</f>
        <v>#N/A</v>
      </c>
      <c r="BK780" s="466" t="e">
        <f t="array" aca="1" ref="BK780" ca="1">IF($B780=BK$85-1, BK$84, IF(AND($B780&gt;=BK$85, $B780&lt;=BK$86), BK$84*SUMPRODUCT(TRANSPOSE(BK$5:BK$81), Data_TR_USD!$B551:$BZ551, 1/OFFSET(Data_TR_USD!$B$467, BK$88, 0, 1, $B$82)), NA()))</f>
        <v>#N/A</v>
      </c>
      <c r="BL780" s="466" t="e">
        <f t="array" aca="1" ref="BL780" ca="1">IF($B780=BL$85-1, BL$84, IF(AND($B780&gt;=BL$85, $B780&lt;=BL$86), BL$84*SUMPRODUCT(TRANSPOSE(BL$5:BL$81), Data_TR_USD!$B551:$BZ551, 1/OFFSET(Data_TR_USD!$B$467, BL$88, 0, 1, $B$82)), NA()))</f>
        <v>#N/A</v>
      </c>
      <c r="BM780" s="466" t="e">
        <f t="array" aca="1" ref="BM780" ca="1">IF($B780=BM$85-1, BM$84, IF(AND($B780&gt;=BM$85, $B780&lt;=BM$86), BM$84*SUMPRODUCT(TRANSPOSE(BM$5:BM$81), Data_TR_USD!$B551:$BZ551, 1/OFFSET(Data_TR_USD!$B$467, BM$88, 0, 1, $B$82)), NA()))</f>
        <v>#N/A</v>
      </c>
      <c r="BN780" s="466" t="e">
        <f t="array" aca="1" ref="BN780" ca="1">IF($B780=BN$85-1, BN$84, IF(AND($B780&gt;=BN$85, $B780&lt;=BN$86), BN$84*SUMPRODUCT(TRANSPOSE(BN$5:BN$81), Data_TR_USD!$B551:$BZ551, 1/OFFSET(Data_TR_USD!$B$467, BN$88, 0, 1, $B$82)), NA()))</f>
        <v>#N/A</v>
      </c>
      <c r="BO780" s="466" t="e">
        <f t="array" aca="1" ref="BO780" ca="1">IF($B780=BO$85-1, BO$84, IF(AND($B780&gt;=BO$85, $B780&lt;=BO$86), BO$84*SUMPRODUCT(TRANSPOSE(BO$5:BO$81), Data_TR_USD!$B551:$BZ551, 1/OFFSET(Data_TR_USD!$B$467, BO$88, 0, 1, $B$82)), NA()))</f>
        <v>#N/A</v>
      </c>
      <c r="BP780" s="466" t="e">
        <f t="array" aca="1" ref="BP780" ca="1">IF($B780=BP$85-1, BP$84, IF(AND($B780&gt;=BP$85, $B780&lt;=BP$86), BP$84*SUMPRODUCT(TRANSPOSE(BP$5:BP$81), Data_TR_USD!$B551:$BZ551, 1/OFFSET(Data_TR_USD!$B$467, BP$88, 0, 1, $B$82)), NA()))</f>
        <v>#N/A</v>
      </c>
      <c r="BQ780" s="466" t="e">
        <f t="array" aca="1" ref="BQ780" ca="1">IF($B780=BQ$85-1, BQ$84, IF(AND($B780&gt;=BQ$85, $B780&lt;=BQ$86), BQ$84*SUMPRODUCT(TRANSPOSE(BQ$5:BQ$81), Data_TR_USD!$B551:$BZ551, 1/OFFSET(Data_TR_USD!$B$467, BQ$88, 0, 1, $B$82)), NA()))</f>
        <v>#N/A</v>
      </c>
      <c r="BR780" s="466" t="e">
        <f t="array" aca="1" ref="BR780" ca="1">IF($B780=BR$85-1, BR$84, IF(AND($B780&gt;=BR$85, $B780&lt;=BR$86), BR$84*SUMPRODUCT(TRANSPOSE(BR$5:BR$81), Data_TR_USD!$B551:$BZ551, 1/OFFSET(Data_TR_USD!$B$467, BR$88, 0, 1, $B$82)), NA()))</f>
        <v>#N/A</v>
      </c>
      <c r="BS780" s="466" t="e">
        <f t="array" aca="1" ref="BS780" ca="1">IF($B780=BS$85-1, BS$84, IF(AND($B780&gt;=BS$85, $B780&lt;=BS$86), BS$84*SUMPRODUCT(TRANSPOSE(BS$5:BS$81), Data_TR_USD!$B551:$BZ551, 1/OFFSET(Data_TR_USD!$B$467, BS$88, 0, 1, $B$82)), NA()))</f>
        <v>#N/A</v>
      </c>
    </row>
    <row r="781" spans="2:71">
      <c r="B781" s="48">
        <f t="shared" si="1088"/>
        <v>1955</v>
      </c>
      <c r="E781" s="52"/>
      <c r="M781" s="466" t="e">
        <f t="array" aca="1" ref="M781" ca="1">IF($B781=M$85-1, M$84, IF(AND($B781&gt;=M$85, $B781&lt;=M$86), M$84*SUMPRODUCT(TRANSPOSE(M$5:M$81), Data_TR_USD!$B552:$BZ552, 1/OFFSET(Data_TR_USD!$B$467, M$88, 0, 1, $B$82)), NA()))</f>
        <v>#N/A</v>
      </c>
      <c r="N781" s="466" t="e">
        <f t="array" aca="1" ref="N781" ca="1">IF($B781=N$85-1, N$84, IF(AND($B781&gt;=N$85, $B781&lt;=N$86), N$84*SUMPRODUCT(TRANSPOSE(N$5:N$81), Data_TR_USD!$B552:$BZ552, 1/OFFSET(Data_TR_USD!$B$467, N$88, 0, 1, $B$82)), NA()))</f>
        <v>#N/A</v>
      </c>
      <c r="X781" s="466" t="e">
        <f t="array" aca="1" ref="X781" ca="1">IF($B781=X$85-1, X$84, IF(AND($B781&gt;=X$85, $B781&lt;=X$86), X$84*SUMPRODUCT(TRANSPOSE(X$5:X$81), Data_TR_USD!$B552:$BZ552, 1/OFFSET(Data_TR_USD!$B$467, X$88, 0, 1, $B$82)), NA()))</f>
        <v>#N/A</v>
      </c>
      <c r="Y781" s="466" t="e">
        <f t="array" aca="1" ref="Y781" ca="1">IF($B781=Y$85-1, Y$84, IF(AND($B781&gt;=Y$85, $B781&lt;=Y$86), Y$84*SUMPRODUCT(TRANSPOSE(Y$5:Y$81), Data_TR_USD!$B552:$BZ552, 1/OFFSET(Data_TR_USD!$B$467, Y$88, 0, 1, $B$82)), NA()))</f>
        <v>#N/A</v>
      </c>
      <c r="AA781" s="466" t="e">
        <f t="array" aca="1" ref="AA781" ca="1">IF($B781=AA$85-1, AA$84, IF(AND($B781&gt;=AA$85, $B781&lt;=AA$86), AA$84*SUMPRODUCT(TRANSPOSE(AA$5:AA$81), Data_TR_USD!$B552:$BZ552, 1/OFFSET(Data_TR_USD!$B$467, AA$88, 0, 1, $B$82)), NA()))</f>
        <v>#N/A</v>
      </c>
      <c r="AB781" s="466" t="e">
        <f t="array" aca="1" ref="AB781" ca="1">IF($B781=AB$85-1, AB$84, IF(AND($B781&gt;=AB$85, $B781&lt;=AB$86), AB$84*SUMPRODUCT(TRANSPOSE(AB$5:AB$81), Data_TR_USD!$B552:$BZ552, 1/OFFSET(Data_TR_USD!$B$467, AB$88, 0, 1, $B$82)), NA()))</f>
        <v>#N/A</v>
      </c>
      <c r="AC781" s="466" t="e">
        <f t="array" aca="1" ref="AC781" ca="1">IF($B781=AC$85-1, AC$84, IF(AND($B781&gt;=AC$85, $B781&lt;=AC$86), AC$84*SUMPRODUCT(TRANSPOSE(AC$5:AC$81), Data_TR_USD!$B552:$BZ552, 1/OFFSET(Data_TR_USD!$B$467, AC$88, 0, 1, $B$82)), NA()))</f>
        <v>#N/A</v>
      </c>
      <c r="AD781" s="466" t="e">
        <f t="array" aca="1" ref="AD781" ca="1">IF($B781=AD$85-1, AD$84, IF(AND($B781&gt;=AD$85, $B781&lt;=AD$86), AD$84*SUMPRODUCT(TRANSPOSE(AD$5:AD$81), Data_TR_USD!$B552:$BZ552, 1/OFFSET(Data_TR_USD!$B$467, AD$88, 0, 1, $B$82)), NA()))</f>
        <v>#N/A</v>
      </c>
      <c r="AE781" s="466" t="e">
        <f t="array" aca="1" ref="AE781" ca="1">IF($B781=AE$85-1, AE$84, IF(AND($B781&gt;=AE$85, $B781&lt;=AE$86), AE$84*SUMPRODUCT(TRANSPOSE(AE$5:AE$81), Data_TR_USD!$B552:$BZ552, 1/OFFSET(Data_TR_USD!$B$467, AE$88, 0, 1, $B$82)), NA()))</f>
        <v>#N/A</v>
      </c>
      <c r="AG781" s="466" t="e">
        <f t="array" aca="1" ref="AG781" ca="1">IF($B781=AG$85-1, AG$84, IF(AND($B781&gt;=AG$85, $B781&lt;=AG$86), AG$84*SUMPRODUCT(TRANSPOSE(AG$5:AG$81), Data_TR_USD!$B552:$BZ552, 1/OFFSET(Data_TR_USD!$B$467, AG$88, 0, 1, $B$82)), NA()))</f>
        <v>#N/A</v>
      </c>
      <c r="AM781" s="466" t="e">
        <f t="array" aca="1" ref="AM781" ca="1">IF($B781=AM$85-1, AM$84, IF(AND($B781&gt;=AM$85, $B781&lt;=AM$86), AM$84*SUMPRODUCT(TRANSPOSE(AM$5:AM$81), Data_TR_USD!$B552:$BZ552, 1/OFFSET(Data_TR_USD!$B$467, AM$88, 0, 1, $B$82)), NA()))</f>
        <v>#N/A</v>
      </c>
      <c r="AN781" s="466" t="e">
        <f t="array" aca="1" ref="AN781" ca="1">IF($B781=AN$85-1, AN$84, IF(AND($B781&gt;=AN$85, $B781&lt;=AN$86), AN$84*SUMPRODUCT(TRANSPOSE(AN$5:AN$81), Data_TR_USD!$B552:$BZ552, 1/OFFSET(Data_TR_USD!$B$467, AN$88, 0, 1, $B$82)), NA()))</f>
        <v>#N/A</v>
      </c>
      <c r="AO781" s="466" t="e">
        <f t="array" aca="1" ref="AO781" ca="1">IF($B781=AO$85-1, AO$84, IF(AND($B781&gt;=AO$85, $B781&lt;=AO$86), AO$84*SUMPRODUCT(TRANSPOSE(AO$5:AO$81), Data_TR_USD!$B552:$BZ552, 1/OFFSET(Data_TR_USD!$B$467, AO$88, 0, 1, $B$82)), NA()))</f>
        <v>#N/A</v>
      </c>
      <c r="AP781" s="466" t="e">
        <f t="array" aca="1" ref="AP781" ca="1">IF($B781=AP$85-1, AP$84, IF(AND($B781&gt;=AP$85, $B781&lt;=AP$86), AP$84*SUMPRODUCT(TRANSPOSE(AP$5:AP$81), Data_TR_USD!$B552:$BZ552, 1/OFFSET(Data_TR_USD!$B$467, AP$88, 0, 1, $B$82)), NA()))</f>
        <v>#N/A</v>
      </c>
      <c r="AQ781" s="466" t="e">
        <f t="array" aca="1" ref="AQ781" ca="1">IF($B781=AQ$85-1, AQ$84, IF(AND($B781&gt;=AQ$85, $B781&lt;=AQ$86), AQ$84*SUMPRODUCT(TRANSPOSE(AQ$5:AQ$81), Data_TR_USD!$B552:$BZ552, 1/OFFSET(Data_TR_USD!$B$467, AQ$88, 0, 1, $B$82)), NA()))</f>
        <v>#N/A</v>
      </c>
      <c r="AS781" s="466" t="e">
        <f t="array" aca="1" ref="AS781" ca="1">IF($B781=AS$85-1, AS$84, IF(AND($B781&gt;=AS$85, $B781&lt;=AS$86), AS$84*SUMPRODUCT(TRANSPOSE(AS$5:AS$81), Data_TR_USD!$B552:$BZ552, 1/OFFSET(Data_TR_USD!$B$467, AS$88, 0, 1, $B$82)), NA()))</f>
        <v>#N/A</v>
      </c>
      <c r="AU781" s="466" t="e">
        <f t="array" aca="1" ref="AU781" ca="1">IF($B781=AU$85-1, AU$84, IF(AND($B781&gt;=AU$85, $B781&lt;=AU$86), AU$84*SUMPRODUCT(TRANSPOSE(AU$5:AU$81), Data_TR_USD!$B552:$BZ552, 1/OFFSET(Data_TR_USD!$B$467, AU$88, 0, 1, $B$82)), NA()))</f>
        <v>#N/A</v>
      </c>
      <c r="AV781" s="466" t="e">
        <f t="array" aca="1" ref="AV781" ca="1">IF($B781=AV$85-1, AV$84, IF(AND($B781&gt;=AV$85, $B781&lt;=AV$86), AV$84*SUMPRODUCT(TRANSPOSE(AV$5:AV$81), Data_TR_USD!$B552:$BZ552, 1/OFFSET(Data_TR_USD!$B$467, AV$88, 0, 1, $B$82)), NA()))</f>
        <v>#N/A</v>
      </c>
      <c r="AW781" s="466" t="e">
        <f t="array" aca="1" ref="AW781" ca="1">IF($B781=AW$85-1, AW$84, IF(AND($B781&gt;=AW$85, $B781&lt;=AW$86), AW$84*SUMPRODUCT(TRANSPOSE(AW$5:AW$81), Data_TR_USD!$B552:$BZ552, 1/OFFSET(Data_TR_USD!$B$467, AW$88, 0, 1, $B$82)), NA()))</f>
        <v>#N/A</v>
      </c>
      <c r="AX781" s="466" t="e">
        <f t="array" aca="1" ref="AX781" ca="1">IF($B781=AX$85-1, AX$84, IF(AND($B781&gt;=AX$85, $B781&lt;=AX$86), AX$84*SUMPRODUCT(TRANSPOSE(AX$5:AX$81), Data_TR_USD!$B552:$BZ552, 1/OFFSET(Data_TR_USD!$B$467, AX$88, 0, 1, $B$82)), NA()))</f>
        <v>#N/A</v>
      </c>
      <c r="AY781" s="466" t="e">
        <f t="array" aca="1" ref="AY781" ca="1">IF($B781=AY$85-1, AY$84, IF(AND($B781&gt;=AY$85, $B781&lt;=AY$86), AY$84*SUMPRODUCT(TRANSPOSE(AY$5:AY$81), Data_TR_USD!$B552:$BZ552, 1/OFFSET(Data_TR_USD!$B$467, AY$88, 0, 1, $B$82)), NA()))</f>
        <v>#N/A</v>
      </c>
      <c r="AZ781" s="466" t="e">
        <f t="array" aca="1" ref="AZ781" ca="1">IF($B781=AZ$85-1, AZ$84, IF(AND($B781&gt;=AZ$85, $B781&lt;=AZ$86), AZ$84*SUMPRODUCT(TRANSPOSE(AZ$5:AZ$81), Data_TR_USD!$B552:$BZ552, 1/OFFSET(Data_TR_USD!$B$467, AZ$88, 0, 1, $B$82)), NA()))</f>
        <v>#N/A</v>
      </c>
      <c r="BA781" s="466" t="e">
        <f t="array" aca="1" ref="BA781" ca="1">IF($B781=BA$85-1, BA$84, IF(AND($B781&gt;=BA$85, $B781&lt;=BA$86), BA$84*SUMPRODUCT(TRANSPOSE(BA$5:BA$81), Data_TR_USD!$B552:$BZ552, 1/OFFSET(Data_TR_USD!$B$467, BA$88, 0, 1, $B$82)), NA()))</f>
        <v>#N/A</v>
      </c>
      <c r="BB781" s="466" t="e">
        <f t="array" aca="1" ref="BB781" ca="1">IF($B781=BB$85-1, BB$84, IF(AND($B781&gt;=BB$85, $B781&lt;=BB$86), BB$84*SUMPRODUCT(TRANSPOSE(BB$5:BB$81), Data_TR_USD!$B552:$BZ552, 1/OFFSET(Data_TR_USD!$B$467, BB$88, 0, 1, $B$82)), NA()))</f>
        <v>#N/A</v>
      </c>
      <c r="BC781" s="466" t="e">
        <f t="array" aca="1" ref="BC781" ca="1">IF($B781=BC$85-1, BC$84, IF(AND($B781&gt;=BC$85, $B781&lt;=BC$86), BC$84*SUMPRODUCT(TRANSPOSE(BC$5:BC$81), Data_TR_USD!$B552:$BZ552, 1/OFFSET(Data_TR_USD!$B$467, BC$88, 0, 1, $B$82)), NA()))</f>
        <v>#N/A</v>
      </c>
      <c r="BD781" s="466" t="e">
        <f t="array" aca="1" ref="BD781" ca="1">IF($B781=BD$85-1, BD$84, IF(AND($B781&gt;=BD$85, $B781&lt;=BD$86), BD$84*SUMPRODUCT(TRANSPOSE(BD$5:BD$81), Data_TR_USD!$B552:$BZ552, 1/OFFSET(Data_TR_USD!$B$467, BD$88, 0, 1, $B$82)), NA()))</f>
        <v>#N/A</v>
      </c>
      <c r="BE781" s="466" t="e">
        <f t="array" aca="1" ref="BE781" ca="1">IF($B781=BE$85-1, BE$84, IF(AND($B781&gt;=BE$85, $B781&lt;=BE$86), BE$84*SUMPRODUCT(TRANSPOSE(BE$5:BE$81), Data_TR_USD!$B552:$BZ552, 1/OFFSET(Data_TR_USD!$B$467, BE$88, 0, 1, $B$82)), NA()))</f>
        <v>#N/A</v>
      </c>
      <c r="BF781" s="466" t="e">
        <f t="array" aca="1" ref="BF781" ca="1">IF($B781=BF$85-1, BF$84, IF(AND($B781&gt;=BF$85, $B781&lt;=BF$86), BF$84*SUMPRODUCT(TRANSPOSE(BF$5:BF$81), Data_TR_USD!$B552:$BZ552, 1/OFFSET(Data_TR_USD!$B$467, BF$88, 0, 1, $B$82)), NA()))</f>
        <v>#N/A</v>
      </c>
      <c r="BG781" s="466" t="e">
        <f t="array" aca="1" ref="BG781" ca="1">IF($B781=BG$85-1, BG$84, IF(AND($B781&gt;=BG$85, $B781&lt;=BG$86), BG$84*SUMPRODUCT(TRANSPOSE(BG$5:BG$81), Data_TR_USD!$B552:$BZ552, 1/OFFSET(Data_TR_USD!$B$467, BG$88, 0, 1, $B$82)), NA()))</f>
        <v>#N/A</v>
      </c>
      <c r="BH781" s="466" t="e">
        <f t="array" aca="1" ref="BH781" ca="1">IF($B781=BH$85-1, BH$84, IF(AND($B781&gt;=BH$85, $B781&lt;=BH$86), BH$84*SUMPRODUCT(TRANSPOSE(BH$5:BH$81), Data_TR_USD!$B552:$BZ552, 1/OFFSET(Data_TR_USD!$B$467, BH$88, 0, 1, $B$82)), NA()))</f>
        <v>#N/A</v>
      </c>
      <c r="BI781" s="466" t="e">
        <f t="array" aca="1" ref="BI781" ca="1">IF($B781=BI$85-1, BI$84, IF(AND($B781&gt;=BI$85, $B781&lt;=BI$86), BI$84*SUMPRODUCT(TRANSPOSE(BI$5:BI$81), Data_TR_USD!$B552:$BZ552, 1/OFFSET(Data_TR_USD!$B$467, BI$88, 0, 1, $B$82)), NA()))</f>
        <v>#N/A</v>
      </c>
      <c r="BJ781" s="466" t="e">
        <f t="array" aca="1" ref="BJ781" ca="1">IF($B781=BJ$85-1, BJ$84, IF(AND($B781&gt;=BJ$85, $B781&lt;=BJ$86), BJ$84*SUMPRODUCT(TRANSPOSE(BJ$5:BJ$81), Data_TR_USD!$B552:$BZ552, 1/OFFSET(Data_TR_USD!$B$467, BJ$88, 0, 1, $B$82)), NA()))</f>
        <v>#N/A</v>
      </c>
      <c r="BK781" s="466" t="e">
        <f t="array" aca="1" ref="BK781" ca="1">IF($B781=BK$85-1, BK$84, IF(AND($B781&gt;=BK$85, $B781&lt;=BK$86), BK$84*SUMPRODUCT(TRANSPOSE(BK$5:BK$81), Data_TR_USD!$B552:$BZ552, 1/OFFSET(Data_TR_USD!$B$467, BK$88, 0, 1, $B$82)), NA()))</f>
        <v>#N/A</v>
      </c>
      <c r="BL781" s="466" t="e">
        <f t="array" aca="1" ref="BL781" ca="1">IF($B781=BL$85-1, BL$84, IF(AND($B781&gt;=BL$85, $B781&lt;=BL$86), BL$84*SUMPRODUCT(TRANSPOSE(BL$5:BL$81), Data_TR_USD!$B552:$BZ552, 1/OFFSET(Data_TR_USD!$B$467, BL$88, 0, 1, $B$82)), NA()))</f>
        <v>#N/A</v>
      </c>
      <c r="BM781" s="466" t="e">
        <f t="array" aca="1" ref="BM781" ca="1">IF($B781=BM$85-1, BM$84, IF(AND($B781&gt;=BM$85, $B781&lt;=BM$86), BM$84*SUMPRODUCT(TRANSPOSE(BM$5:BM$81), Data_TR_USD!$B552:$BZ552, 1/OFFSET(Data_TR_USD!$B$467, BM$88, 0, 1, $B$82)), NA()))</f>
        <v>#N/A</v>
      </c>
      <c r="BN781" s="466" t="e">
        <f t="array" aca="1" ref="BN781" ca="1">IF($B781=BN$85-1, BN$84, IF(AND($B781&gt;=BN$85, $B781&lt;=BN$86), BN$84*SUMPRODUCT(TRANSPOSE(BN$5:BN$81), Data_TR_USD!$B552:$BZ552, 1/OFFSET(Data_TR_USD!$B$467, BN$88, 0, 1, $B$82)), NA()))</f>
        <v>#N/A</v>
      </c>
      <c r="BO781" s="466" t="e">
        <f t="array" aca="1" ref="BO781" ca="1">IF($B781=BO$85-1, BO$84, IF(AND($B781&gt;=BO$85, $B781&lt;=BO$86), BO$84*SUMPRODUCT(TRANSPOSE(BO$5:BO$81), Data_TR_USD!$B552:$BZ552, 1/OFFSET(Data_TR_USD!$B$467, BO$88, 0, 1, $B$82)), NA()))</f>
        <v>#N/A</v>
      </c>
      <c r="BP781" s="466" t="e">
        <f t="array" aca="1" ref="BP781" ca="1">IF($B781=BP$85-1, BP$84, IF(AND($B781&gt;=BP$85, $B781&lt;=BP$86), BP$84*SUMPRODUCT(TRANSPOSE(BP$5:BP$81), Data_TR_USD!$B552:$BZ552, 1/OFFSET(Data_TR_USD!$B$467, BP$88, 0, 1, $B$82)), NA()))</f>
        <v>#N/A</v>
      </c>
      <c r="BQ781" s="466" t="e">
        <f t="array" aca="1" ref="BQ781" ca="1">IF($B781=BQ$85-1, BQ$84, IF(AND($B781&gt;=BQ$85, $B781&lt;=BQ$86), BQ$84*SUMPRODUCT(TRANSPOSE(BQ$5:BQ$81), Data_TR_USD!$B552:$BZ552, 1/OFFSET(Data_TR_USD!$B$467, BQ$88, 0, 1, $B$82)), NA()))</f>
        <v>#N/A</v>
      </c>
      <c r="BR781" s="466" t="e">
        <f t="array" aca="1" ref="BR781" ca="1">IF($B781=BR$85-1, BR$84, IF(AND($B781&gt;=BR$85, $B781&lt;=BR$86), BR$84*SUMPRODUCT(TRANSPOSE(BR$5:BR$81), Data_TR_USD!$B552:$BZ552, 1/OFFSET(Data_TR_USD!$B$467, BR$88, 0, 1, $B$82)), NA()))</f>
        <v>#N/A</v>
      </c>
      <c r="BS781" s="466" t="e">
        <f t="array" aca="1" ref="BS781" ca="1">IF($B781=BS$85-1, BS$84, IF(AND($B781&gt;=BS$85, $B781&lt;=BS$86), BS$84*SUMPRODUCT(TRANSPOSE(BS$5:BS$81), Data_TR_USD!$B552:$BZ552, 1/OFFSET(Data_TR_USD!$B$467, BS$88, 0, 1, $B$82)), NA()))</f>
        <v>#N/A</v>
      </c>
    </row>
    <row r="782" spans="2:71">
      <c r="B782" s="48">
        <f t="shared" si="1088"/>
        <v>1956</v>
      </c>
      <c r="E782" s="52"/>
      <c r="M782" s="466" t="e">
        <f t="array" aca="1" ref="M782" ca="1">IF($B782=M$85-1, M$84, IF(AND($B782&gt;=M$85, $B782&lt;=M$86), M$84*SUMPRODUCT(TRANSPOSE(M$5:M$81), Data_TR_USD!$B553:$BZ553, 1/OFFSET(Data_TR_USD!$B$467, M$88, 0, 1, $B$82)), NA()))</f>
        <v>#N/A</v>
      </c>
      <c r="N782" s="466" t="e">
        <f t="array" aca="1" ref="N782" ca="1">IF($B782=N$85-1, N$84, IF(AND($B782&gt;=N$85, $B782&lt;=N$86), N$84*SUMPRODUCT(TRANSPOSE(N$5:N$81), Data_TR_USD!$B553:$BZ553, 1/OFFSET(Data_TR_USD!$B$467, N$88, 0, 1, $B$82)), NA()))</f>
        <v>#N/A</v>
      </c>
      <c r="X782" s="466" t="e">
        <f t="array" aca="1" ref="X782" ca="1">IF($B782=X$85-1, X$84, IF(AND($B782&gt;=X$85, $B782&lt;=X$86), X$84*SUMPRODUCT(TRANSPOSE(X$5:X$81), Data_TR_USD!$B553:$BZ553, 1/OFFSET(Data_TR_USD!$B$467, X$88, 0, 1, $B$82)), NA()))</f>
        <v>#N/A</v>
      </c>
      <c r="Y782" s="466" t="e">
        <f t="array" aca="1" ref="Y782" ca="1">IF($B782=Y$85-1, Y$84, IF(AND($B782&gt;=Y$85, $B782&lt;=Y$86), Y$84*SUMPRODUCT(TRANSPOSE(Y$5:Y$81), Data_TR_USD!$B553:$BZ553, 1/OFFSET(Data_TR_USD!$B$467, Y$88, 0, 1, $B$82)), NA()))</f>
        <v>#N/A</v>
      </c>
      <c r="AA782" s="466" t="e">
        <f t="array" aca="1" ref="AA782" ca="1">IF($B782=AA$85-1, AA$84, IF(AND($B782&gt;=AA$85, $B782&lt;=AA$86), AA$84*SUMPRODUCT(TRANSPOSE(AA$5:AA$81), Data_TR_USD!$B553:$BZ553, 1/OFFSET(Data_TR_USD!$B$467, AA$88, 0, 1, $B$82)), NA()))</f>
        <v>#N/A</v>
      </c>
      <c r="AB782" s="466" t="e">
        <f t="array" aca="1" ref="AB782" ca="1">IF($B782=AB$85-1, AB$84, IF(AND($B782&gt;=AB$85, $B782&lt;=AB$86), AB$84*SUMPRODUCT(TRANSPOSE(AB$5:AB$81), Data_TR_USD!$B553:$BZ553, 1/OFFSET(Data_TR_USD!$B$467, AB$88, 0, 1, $B$82)), NA()))</f>
        <v>#N/A</v>
      </c>
      <c r="AC782" s="466" t="e">
        <f t="array" aca="1" ref="AC782" ca="1">IF($B782=AC$85-1, AC$84, IF(AND($B782&gt;=AC$85, $B782&lt;=AC$86), AC$84*SUMPRODUCT(TRANSPOSE(AC$5:AC$81), Data_TR_USD!$B553:$BZ553, 1/OFFSET(Data_TR_USD!$B$467, AC$88, 0, 1, $B$82)), NA()))</f>
        <v>#N/A</v>
      </c>
      <c r="AD782" s="466" t="e">
        <f t="array" aca="1" ref="AD782" ca="1">IF($B782=AD$85-1, AD$84, IF(AND($B782&gt;=AD$85, $B782&lt;=AD$86), AD$84*SUMPRODUCT(TRANSPOSE(AD$5:AD$81), Data_TR_USD!$B553:$BZ553, 1/OFFSET(Data_TR_USD!$B$467, AD$88, 0, 1, $B$82)), NA()))</f>
        <v>#N/A</v>
      </c>
      <c r="AE782" s="466" t="e">
        <f t="array" aca="1" ref="AE782" ca="1">IF($B782=AE$85-1, AE$84, IF(AND($B782&gt;=AE$85, $B782&lt;=AE$86), AE$84*SUMPRODUCT(TRANSPOSE(AE$5:AE$81), Data_TR_USD!$B553:$BZ553, 1/OFFSET(Data_TR_USD!$B$467, AE$88, 0, 1, $B$82)), NA()))</f>
        <v>#N/A</v>
      </c>
      <c r="AG782" s="466" t="e">
        <f t="array" aca="1" ref="AG782" ca="1">IF($B782=AG$85-1, AG$84, IF(AND($B782&gt;=AG$85, $B782&lt;=AG$86), AG$84*SUMPRODUCT(TRANSPOSE(AG$5:AG$81), Data_TR_USD!$B553:$BZ553, 1/OFFSET(Data_TR_USD!$B$467, AG$88, 0, 1, $B$82)), NA()))</f>
        <v>#N/A</v>
      </c>
      <c r="AM782" s="466" t="e">
        <f t="array" aca="1" ref="AM782" ca="1">IF($B782=AM$85-1, AM$84, IF(AND($B782&gt;=AM$85, $B782&lt;=AM$86), AM$84*SUMPRODUCT(TRANSPOSE(AM$5:AM$81), Data_TR_USD!$B553:$BZ553, 1/OFFSET(Data_TR_USD!$B$467, AM$88, 0, 1, $B$82)), NA()))</f>
        <v>#N/A</v>
      </c>
      <c r="AN782" s="466" t="e">
        <f t="array" aca="1" ref="AN782" ca="1">IF($B782=AN$85-1, AN$84, IF(AND($B782&gt;=AN$85, $B782&lt;=AN$86), AN$84*SUMPRODUCT(TRANSPOSE(AN$5:AN$81), Data_TR_USD!$B553:$BZ553, 1/OFFSET(Data_TR_USD!$B$467, AN$88, 0, 1, $B$82)), NA()))</f>
        <v>#N/A</v>
      </c>
      <c r="AO782" s="466" t="e">
        <f t="array" aca="1" ref="AO782" ca="1">IF($B782=AO$85-1, AO$84, IF(AND($B782&gt;=AO$85, $B782&lt;=AO$86), AO$84*SUMPRODUCT(TRANSPOSE(AO$5:AO$81), Data_TR_USD!$B553:$BZ553, 1/OFFSET(Data_TR_USD!$B$467, AO$88, 0, 1, $B$82)), NA()))</f>
        <v>#N/A</v>
      </c>
      <c r="AP782" s="466" t="e">
        <f t="array" aca="1" ref="AP782" ca="1">IF($B782=AP$85-1, AP$84, IF(AND($B782&gt;=AP$85, $B782&lt;=AP$86), AP$84*SUMPRODUCT(TRANSPOSE(AP$5:AP$81), Data_TR_USD!$B553:$BZ553, 1/OFFSET(Data_TR_USD!$B$467, AP$88, 0, 1, $B$82)), NA()))</f>
        <v>#N/A</v>
      </c>
      <c r="AQ782" s="466" t="e">
        <f t="array" aca="1" ref="AQ782" ca="1">IF($B782=AQ$85-1, AQ$84, IF(AND($B782&gt;=AQ$85, $B782&lt;=AQ$86), AQ$84*SUMPRODUCT(TRANSPOSE(AQ$5:AQ$81), Data_TR_USD!$B553:$BZ553, 1/OFFSET(Data_TR_USD!$B$467, AQ$88, 0, 1, $B$82)), NA()))</f>
        <v>#N/A</v>
      </c>
      <c r="AS782" s="466" t="e">
        <f t="array" aca="1" ref="AS782" ca="1">IF($B782=AS$85-1, AS$84, IF(AND($B782&gt;=AS$85, $B782&lt;=AS$86), AS$84*SUMPRODUCT(TRANSPOSE(AS$5:AS$81), Data_TR_USD!$B553:$BZ553, 1/OFFSET(Data_TR_USD!$B$467, AS$88, 0, 1, $B$82)), NA()))</f>
        <v>#N/A</v>
      </c>
      <c r="AU782" s="466" t="e">
        <f t="array" aca="1" ref="AU782" ca="1">IF($B782=AU$85-1, AU$84, IF(AND($B782&gt;=AU$85, $B782&lt;=AU$86), AU$84*SUMPRODUCT(TRANSPOSE(AU$5:AU$81), Data_TR_USD!$B553:$BZ553, 1/OFFSET(Data_TR_USD!$B$467, AU$88, 0, 1, $B$82)), NA()))</f>
        <v>#N/A</v>
      </c>
      <c r="AV782" s="466" t="e">
        <f t="array" aca="1" ref="AV782" ca="1">IF($B782=AV$85-1, AV$84, IF(AND($B782&gt;=AV$85, $B782&lt;=AV$86), AV$84*SUMPRODUCT(TRANSPOSE(AV$5:AV$81), Data_TR_USD!$B553:$BZ553, 1/OFFSET(Data_TR_USD!$B$467, AV$88, 0, 1, $B$82)), NA()))</f>
        <v>#N/A</v>
      </c>
      <c r="AW782" s="466" t="e">
        <f t="array" aca="1" ref="AW782" ca="1">IF($B782=AW$85-1, AW$84, IF(AND($B782&gt;=AW$85, $B782&lt;=AW$86), AW$84*SUMPRODUCT(TRANSPOSE(AW$5:AW$81), Data_TR_USD!$B553:$BZ553, 1/OFFSET(Data_TR_USD!$B$467, AW$88, 0, 1, $B$82)), NA()))</f>
        <v>#N/A</v>
      </c>
      <c r="AX782" s="466" t="e">
        <f t="array" aca="1" ref="AX782" ca="1">IF($B782=AX$85-1, AX$84, IF(AND($B782&gt;=AX$85, $B782&lt;=AX$86), AX$84*SUMPRODUCT(TRANSPOSE(AX$5:AX$81), Data_TR_USD!$B553:$BZ553, 1/OFFSET(Data_TR_USD!$B$467, AX$88, 0, 1, $B$82)), NA()))</f>
        <v>#N/A</v>
      </c>
      <c r="AY782" s="466" t="e">
        <f t="array" aca="1" ref="AY782" ca="1">IF($B782=AY$85-1, AY$84, IF(AND($B782&gt;=AY$85, $B782&lt;=AY$86), AY$84*SUMPRODUCT(TRANSPOSE(AY$5:AY$81), Data_TR_USD!$B553:$BZ553, 1/OFFSET(Data_TR_USD!$B$467, AY$88, 0, 1, $B$82)), NA()))</f>
        <v>#N/A</v>
      </c>
      <c r="AZ782" s="466" t="e">
        <f t="array" aca="1" ref="AZ782" ca="1">IF($B782=AZ$85-1, AZ$84, IF(AND($B782&gt;=AZ$85, $B782&lt;=AZ$86), AZ$84*SUMPRODUCT(TRANSPOSE(AZ$5:AZ$81), Data_TR_USD!$B553:$BZ553, 1/OFFSET(Data_TR_USD!$B$467, AZ$88, 0, 1, $B$82)), NA()))</f>
        <v>#N/A</v>
      </c>
      <c r="BA782" s="466" t="e">
        <f t="array" aca="1" ref="BA782" ca="1">IF($B782=BA$85-1, BA$84, IF(AND($B782&gt;=BA$85, $B782&lt;=BA$86), BA$84*SUMPRODUCT(TRANSPOSE(BA$5:BA$81), Data_TR_USD!$B553:$BZ553, 1/OFFSET(Data_TR_USD!$B$467, BA$88, 0, 1, $B$82)), NA()))</f>
        <v>#N/A</v>
      </c>
      <c r="BB782" s="466" t="e">
        <f t="array" aca="1" ref="BB782" ca="1">IF($B782=BB$85-1, BB$84, IF(AND($B782&gt;=BB$85, $B782&lt;=BB$86), BB$84*SUMPRODUCT(TRANSPOSE(BB$5:BB$81), Data_TR_USD!$B553:$BZ553, 1/OFFSET(Data_TR_USD!$B$467, BB$88, 0, 1, $B$82)), NA()))</f>
        <v>#N/A</v>
      </c>
      <c r="BC782" s="466" t="e">
        <f t="array" aca="1" ref="BC782" ca="1">IF($B782=BC$85-1, BC$84, IF(AND($B782&gt;=BC$85, $B782&lt;=BC$86), BC$84*SUMPRODUCT(TRANSPOSE(BC$5:BC$81), Data_TR_USD!$B553:$BZ553, 1/OFFSET(Data_TR_USD!$B$467, BC$88, 0, 1, $B$82)), NA()))</f>
        <v>#N/A</v>
      </c>
      <c r="BD782" s="466" t="e">
        <f t="array" aca="1" ref="BD782" ca="1">IF($B782=BD$85-1, BD$84, IF(AND($B782&gt;=BD$85, $B782&lt;=BD$86), BD$84*SUMPRODUCT(TRANSPOSE(BD$5:BD$81), Data_TR_USD!$B553:$BZ553, 1/OFFSET(Data_TR_USD!$B$467, BD$88, 0, 1, $B$82)), NA()))</f>
        <v>#N/A</v>
      </c>
      <c r="BE782" s="466" t="e">
        <f t="array" aca="1" ref="BE782" ca="1">IF($B782=BE$85-1, BE$84, IF(AND($B782&gt;=BE$85, $B782&lt;=BE$86), BE$84*SUMPRODUCT(TRANSPOSE(BE$5:BE$81), Data_TR_USD!$B553:$BZ553, 1/OFFSET(Data_TR_USD!$B$467, BE$88, 0, 1, $B$82)), NA()))</f>
        <v>#N/A</v>
      </c>
      <c r="BF782" s="466" t="e">
        <f t="array" aca="1" ref="BF782" ca="1">IF($B782=BF$85-1, BF$84, IF(AND($B782&gt;=BF$85, $B782&lt;=BF$86), BF$84*SUMPRODUCT(TRANSPOSE(BF$5:BF$81), Data_TR_USD!$B553:$BZ553, 1/OFFSET(Data_TR_USD!$B$467, BF$88, 0, 1, $B$82)), NA()))</f>
        <v>#N/A</v>
      </c>
      <c r="BG782" s="466" t="e">
        <f t="array" aca="1" ref="BG782" ca="1">IF($B782=BG$85-1, BG$84, IF(AND($B782&gt;=BG$85, $B782&lt;=BG$86), BG$84*SUMPRODUCT(TRANSPOSE(BG$5:BG$81), Data_TR_USD!$B553:$BZ553, 1/OFFSET(Data_TR_USD!$B$467, BG$88, 0, 1, $B$82)), NA()))</f>
        <v>#N/A</v>
      </c>
      <c r="BH782" s="466" t="e">
        <f t="array" aca="1" ref="BH782" ca="1">IF($B782=BH$85-1, BH$84, IF(AND($B782&gt;=BH$85, $B782&lt;=BH$86), BH$84*SUMPRODUCT(TRANSPOSE(BH$5:BH$81), Data_TR_USD!$B553:$BZ553, 1/OFFSET(Data_TR_USD!$B$467, BH$88, 0, 1, $B$82)), NA()))</f>
        <v>#N/A</v>
      </c>
      <c r="BI782" s="466" t="e">
        <f t="array" aca="1" ref="BI782" ca="1">IF($B782=BI$85-1, BI$84, IF(AND($B782&gt;=BI$85, $B782&lt;=BI$86), BI$84*SUMPRODUCT(TRANSPOSE(BI$5:BI$81), Data_TR_USD!$B553:$BZ553, 1/OFFSET(Data_TR_USD!$B$467, BI$88, 0, 1, $B$82)), NA()))</f>
        <v>#N/A</v>
      </c>
      <c r="BJ782" s="466" t="e">
        <f t="array" aca="1" ref="BJ782" ca="1">IF($B782=BJ$85-1, BJ$84, IF(AND($B782&gt;=BJ$85, $B782&lt;=BJ$86), BJ$84*SUMPRODUCT(TRANSPOSE(BJ$5:BJ$81), Data_TR_USD!$B553:$BZ553, 1/OFFSET(Data_TR_USD!$B$467, BJ$88, 0, 1, $B$82)), NA()))</f>
        <v>#N/A</v>
      </c>
      <c r="BK782" s="466" t="e">
        <f t="array" aca="1" ref="BK782" ca="1">IF($B782=BK$85-1, BK$84, IF(AND($B782&gt;=BK$85, $B782&lt;=BK$86), BK$84*SUMPRODUCT(TRANSPOSE(BK$5:BK$81), Data_TR_USD!$B553:$BZ553, 1/OFFSET(Data_TR_USD!$B$467, BK$88, 0, 1, $B$82)), NA()))</f>
        <v>#N/A</v>
      </c>
      <c r="BL782" s="466" t="e">
        <f t="array" aca="1" ref="BL782" ca="1">IF($B782=BL$85-1, BL$84, IF(AND($B782&gt;=BL$85, $B782&lt;=BL$86), BL$84*SUMPRODUCT(TRANSPOSE(BL$5:BL$81), Data_TR_USD!$B553:$BZ553, 1/OFFSET(Data_TR_USD!$B$467, BL$88, 0, 1, $B$82)), NA()))</f>
        <v>#N/A</v>
      </c>
      <c r="BM782" s="466" t="e">
        <f t="array" aca="1" ref="BM782" ca="1">IF($B782=BM$85-1, BM$84, IF(AND($B782&gt;=BM$85, $B782&lt;=BM$86), BM$84*SUMPRODUCT(TRANSPOSE(BM$5:BM$81), Data_TR_USD!$B553:$BZ553, 1/OFFSET(Data_TR_USD!$B$467, BM$88, 0, 1, $B$82)), NA()))</f>
        <v>#N/A</v>
      </c>
      <c r="BN782" s="466" t="e">
        <f t="array" aca="1" ref="BN782" ca="1">IF($B782=BN$85-1, BN$84, IF(AND($B782&gt;=BN$85, $B782&lt;=BN$86), BN$84*SUMPRODUCT(TRANSPOSE(BN$5:BN$81), Data_TR_USD!$B553:$BZ553, 1/OFFSET(Data_TR_USD!$B$467, BN$88, 0, 1, $B$82)), NA()))</f>
        <v>#N/A</v>
      </c>
      <c r="BO782" s="466" t="e">
        <f t="array" aca="1" ref="BO782" ca="1">IF($B782=BO$85-1, BO$84, IF(AND($B782&gt;=BO$85, $B782&lt;=BO$86), BO$84*SUMPRODUCT(TRANSPOSE(BO$5:BO$81), Data_TR_USD!$B553:$BZ553, 1/OFFSET(Data_TR_USD!$B$467, BO$88, 0, 1, $B$82)), NA()))</f>
        <v>#N/A</v>
      </c>
      <c r="BP782" s="466" t="e">
        <f t="array" aca="1" ref="BP782" ca="1">IF($B782=BP$85-1, BP$84, IF(AND($B782&gt;=BP$85, $B782&lt;=BP$86), BP$84*SUMPRODUCT(TRANSPOSE(BP$5:BP$81), Data_TR_USD!$B553:$BZ553, 1/OFFSET(Data_TR_USD!$B$467, BP$88, 0, 1, $B$82)), NA()))</f>
        <v>#N/A</v>
      </c>
      <c r="BQ782" s="466" t="e">
        <f t="array" aca="1" ref="BQ782" ca="1">IF($B782=BQ$85-1, BQ$84, IF(AND($B782&gt;=BQ$85, $B782&lt;=BQ$86), BQ$84*SUMPRODUCT(TRANSPOSE(BQ$5:BQ$81), Data_TR_USD!$B553:$BZ553, 1/OFFSET(Data_TR_USD!$B$467, BQ$88, 0, 1, $B$82)), NA()))</f>
        <v>#N/A</v>
      </c>
      <c r="BR782" s="466" t="e">
        <f t="array" aca="1" ref="BR782" ca="1">IF($B782=BR$85-1, BR$84, IF(AND($B782&gt;=BR$85, $B782&lt;=BR$86), BR$84*SUMPRODUCT(TRANSPOSE(BR$5:BR$81), Data_TR_USD!$B553:$BZ553, 1/OFFSET(Data_TR_USD!$B$467, BR$88, 0, 1, $B$82)), NA()))</f>
        <v>#N/A</v>
      </c>
      <c r="BS782" s="466" t="e">
        <f t="array" aca="1" ref="BS782" ca="1">IF($B782=BS$85-1, BS$84, IF(AND($B782&gt;=BS$85, $B782&lt;=BS$86), BS$84*SUMPRODUCT(TRANSPOSE(BS$5:BS$81), Data_TR_USD!$B553:$BZ553, 1/OFFSET(Data_TR_USD!$B$467, BS$88, 0, 1, $B$82)), NA()))</f>
        <v>#N/A</v>
      </c>
    </row>
    <row r="783" spans="2:71">
      <c r="B783" s="48">
        <f t="shared" si="1088"/>
        <v>1957</v>
      </c>
      <c r="E783" s="52"/>
      <c r="M783" s="466" t="e">
        <f t="array" aca="1" ref="M783" ca="1">IF($B783=M$85-1, M$84, IF(AND($B783&gt;=M$85, $B783&lt;=M$86), M$84*SUMPRODUCT(TRANSPOSE(M$5:M$81), Data_TR_USD!$B554:$BZ554, 1/OFFSET(Data_TR_USD!$B$467, M$88, 0, 1, $B$82)), NA()))</f>
        <v>#N/A</v>
      </c>
      <c r="N783" s="466" t="e">
        <f t="array" aca="1" ref="N783" ca="1">IF($B783=N$85-1, N$84, IF(AND($B783&gt;=N$85, $B783&lt;=N$86), N$84*SUMPRODUCT(TRANSPOSE(N$5:N$81), Data_TR_USD!$B554:$BZ554, 1/OFFSET(Data_TR_USD!$B$467, N$88, 0, 1, $B$82)), NA()))</f>
        <v>#N/A</v>
      </c>
      <c r="X783" s="466" t="e">
        <f t="array" aca="1" ref="X783" ca="1">IF($B783=X$85-1, X$84, IF(AND($B783&gt;=X$85, $B783&lt;=X$86), X$84*SUMPRODUCT(TRANSPOSE(X$5:X$81), Data_TR_USD!$B554:$BZ554, 1/OFFSET(Data_TR_USD!$B$467, X$88, 0, 1, $B$82)), NA()))</f>
        <v>#N/A</v>
      </c>
      <c r="Y783" s="466" t="e">
        <f t="array" aca="1" ref="Y783" ca="1">IF($B783=Y$85-1, Y$84, IF(AND($B783&gt;=Y$85, $B783&lt;=Y$86), Y$84*SUMPRODUCT(TRANSPOSE(Y$5:Y$81), Data_TR_USD!$B554:$BZ554, 1/OFFSET(Data_TR_USD!$B$467, Y$88, 0, 1, $B$82)), NA()))</f>
        <v>#N/A</v>
      </c>
      <c r="AA783" s="466" t="e">
        <f t="array" aca="1" ref="AA783" ca="1">IF($B783=AA$85-1, AA$84, IF(AND($B783&gt;=AA$85, $B783&lt;=AA$86), AA$84*SUMPRODUCT(TRANSPOSE(AA$5:AA$81), Data_TR_USD!$B554:$BZ554, 1/OFFSET(Data_TR_USD!$B$467, AA$88, 0, 1, $B$82)), NA()))</f>
        <v>#N/A</v>
      </c>
      <c r="AB783" s="466" t="e">
        <f t="array" aca="1" ref="AB783" ca="1">IF($B783=AB$85-1, AB$84, IF(AND($B783&gt;=AB$85, $B783&lt;=AB$86), AB$84*SUMPRODUCT(TRANSPOSE(AB$5:AB$81), Data_TR_USD!$B554:$BZ554, 1/OFFSET(Data_TR_USD!$B$467, AB$88, 0, 1, $B$82)), NA()))</f>
        <v>#N/A</v>
      </c>
      <c r="AC783" s="466" t="e">
        <f t="array" aca="1" ref="AC783" ca="1">IF($B783=AC$85-1, AC$84, IF(AND($B783&gt;=AC$85, $B783&lt;=AC$86), AC$84*SUMPRODUCT(TRANSPOSE(AC$5:AC$81), Data_TR_USD!$B554:$BZ554, 1/OFFSET(Data_TR_USD!$B$467, AC$88, 0, 1, $B$82)), NA()))</f>
        <v>#N/A</v>
      </c>
      <c r="AD783" s="466" t="e">
        <f t="array" aca="1" ref="AD783" ca="1">IF($B783=AD$85-1, AD$84, IF(AND($B783&gt;=AD$85, $B783&lt;=AD$86), AD$84*SUMPRODUCT(TRANSPOSE(AD$5:AD$81), Data_TR_USD!$B554:$BZ554, 1/OFFSET(Data_TR_USD!$B$467, AD$88, 0, 1, $B$82)), NA()))</f>
        <v>#N/A</v>
      </c>
      <c r="AE783" s="466" t="e">
        <f t="array" aca="1" ref="AE783" ca="1">IF($B783=AE$85-1, AE$84, IF(AND($B783&gt;=AE$85, $B783&lt;=AE$86), AE$84*SUMPRODUCT(TRANSPOSE(AE$5:AE$81), Data_TR_USD!$B554:$BZ554, 1/OFFSET(Data_TR_USD!$B$467, AE$88, 0, 1, $B$82)), NA()))</f>
        <v>#N/A</v>
      </c>
      <c r="AG783" s="466" t="e">
        <f t="array" aca="1" ref="AG783" ca="1">IF($B783=AG$85-1, AG$84, IF(AND($B783&gt;=AG$85, $B783&lt;=AG$86), AG$84*SUMPRODUCT(TRANSPOSE(AG$5:AG$81), Data_TR_USD!$B554:$BZ554, 1/OFFSET(Data_TR_USD!$B$467, AG$88, 0, 1, $B$82)), NA()))</f>
        <v>#N/A</v>
      </c>
      <c r="AM783" s="466" t="e">
        <f t="array" aca="1" ref="AM783" ca="1">IF($B783=AM$85-1, AM$84, IF(AND($B783&gt;=AM$85, $B783&lt;=AM$86), AM$84*SUMPRODUCT(TRANSPOSE(AM$5:AM$81), Data_TR_USD!$B554:$BZ554, 1/OFFSET(Data_TR_USD!$B$467, AM$88, 0, 1, $B$82)), NA()))</f>
        <v>#N/A</v>
      </c>
      <c r="AN783" s="466" t="e">
        <f t="array" aca="1" ref="AN783" ca="1">IF($B783=AN$85-1, AN$84, IF(AND($B783&gt;=AN$85, $B783&lt;=AN$86), AN$84*SUMPRODUCT(TRANSPOSE(AN$5:AN$81), Data_TR_USD!$B554:$BZ554, 1/OFFSET(Data_TR_USD!$B$467, AN$88, 0, 1, $B$82)), NA()))</f>
        <v>#N/A</v>
      </c>
      <c r="AO783" s="466" t="e">
        <f t="array" aca="1" ref="AO783" ca="1">IF($B783=AO$85-1, AO$84, IF(AND($B783&gt;=AO$85, $B783&lt;=AO$86), AO$84*SUMPRODUCT(TRANSPOSE(AO$5:AO$81), Data_TR_USD!$B554:$BZ554, 1/OFFSET(Data_TR_USD!$B$467, AO$88, 0, 1, $B$82)), NA()))</f>
        <v>#N/A</v>
      </c>
      <c r="AP783" s="466" t="e">
        <f t="array" aca="1" ref="AP783" ca="1">IF($B783=AP$85-1, AP$84, IF(AND($B783&gt;=AP$85, $B783&lt;=AP$86), AP$84*SUMPRODUCT(TRANSPOSE(AP$5:AP$81), Data_TR_USD!$B554:$BZ554, 1/OFFSET(Data_TR_USD!$B$467, AP$88, 0, 1, $B$82)), NA()))</f>
        <v>#N/A</v>
      </c>
      <c r="AQ783" s="466" t="e">
        <f t="array" aca="1" ref="AQ783" ca="1">IF($B783=AQ$85-1, AQ$84, IF(AND($B783&gt;=AQ$85, $B783&lt;=AQ$86), AQ$84*SUMPRODUCT(TRANSPOSE(AQ$5:AQ$81), Data_TR_USD!$B554:$BZ554, 1/OFFSET(Data_TR_USD!$B$467, AQ$88, 0, 1, $B$82)), NA()))</f>
        <v>#N/A</v>
      </c>
      <c r="AS783" s="466" t="e">
        <f t="array" aca="1" ref="AS783" ca="1">IF($B783=AS$85-1, AS$84, IF(AND($B783&gt;=AS$85, $B783&lt;=AS$86), AS$84*SUMPRODUCT(TRANSPOSE(AS$5:AS$81), Data_TR_USD!$B554:$BZ554, 1/OFFSET(Data_TR_USD!$B$467, AS$88, 0, 1, $B$82)), NA()))</f>
        <v>#N/A</v>
      </c>
      <c r="AU783" s="466" t="e">
        <f t="array" aca="1" ref="AU783" ca="1">IF($B783=AU$85-1, AU$84, IF(AND($B783&gt;=AU$85, $B783&lt;=AU$86), AU$84*SUMPRODUCT(TRANSPOSE(AU$5:AU$81), Data_TR_USD!$B554:$BZ554, 1/OFFSET(Data_TR_USD!$B$467, AU$88, 0, 1, $B$82)), NA()))</f>
        <v>#N/A</v>
      </c>
      <c r="AV783" s="466" t="e">
        <f t="array" aca="1" ref="AV783" ca="1">IF($B783=AV$85-1, AV$84, IF(AND($B783&gt;=AV$85, $B783&lt;=AV$86), AV$84*SUMPRODUCT(TRANSPOSE(AV$5:AV$81), Data_TR_USD!$B554:$BZ554, 1/OFFSET(Data_TR_USD!$B$467, AV$88, 0, 1, $B$82)), NA()))</f>
        <v>#N/A</v>
      </c>
      <c r="AW783" s="466" t="e">
        <f t="array" aca="1" ref="AW783" ca="1">IF($B783=AW$85-1, AW$84, IF(AND($B783&gt;=AW$85, $B783&lt;=AW$86), AW$84*SUMPRODUCT(TRANSPOSE(AW$5:AW$81), Data_TR_USD!$B554:$BZ554, 1/OFFSET(Data_TR_USD!$B$467, AW$88, 0, 1, $B$82)), NA()))</f>
        <v>#N/A</v>
      </c>
      <c r="AX783" s="466" t="e">
        <f t="array" aca="1" ref="AX783" ca="1">IF($B783=AX$85-1, AX$84, IF(AND($B783&gt;=AX$85, $B783&lt;=AX$86), AX$84*SUMPRODUCT(TRANSPOSE(AX$5:AX$81), Data_TR_USD!$B554:$BZ554, 1/OFFSET(Data_TR_USD!$B$467, AX$88, 0, 1, $B$82)), NA()))</f>
        <v>#N/A</v>
      </c>
      <c r="AY783" s="466" t="e">
        <f t="array" aca="1" ref="AY783" ca="1">IF($B783=AY$85-1, AY$84, IF(AND($B783&gt;=AY$85, $B783&lt;=AY$86), AY$84*SUMPRODUCT(TRANSPOSE(AY$5:AY$81), Data_TR_USD!$B554:$BZ554, 1/OFFSET(Data_TR_USD!$B$467, AY$88, 0, 1, $B$82)), NA()))</f>
        <v>#N/A</v>
      </c>
      <c r="AZ783" s="466" t="e">
        <f t="array" aca="1" ref="AZ783" ca="1">IF($B783=AZ$85-1, AZ$84, IF(AND($B783&gt;=AZ$85, $B783&lt;=AZ$86), AZ$84*SUMPRODUCT(TRANSPOSE(AZ$5:AZ$81), Data_TR_USD!$B554:$BZ554, 1/OFFSET(Data_TR_USD!$B$467, AZ$88, 0, 1, $B$82)), NA()))</f>
        <v>#N/A</v>
      </c>
      <c r="BA783" s="466" t="e">
        <f t="array" aca="1" ref="BA783" ca="1">IF($B783=BA$85-1, BA$84, IF(AND($B783&gt;=BA$85, $B783&lt;=BA$86), BA$84*SUMPRODUCT(TRANSPOSE(BA$5:BA$81), Data_TR_USD!$B554:$BZ554, 1/OFFSET(Data_TR_USD!$B$467, BA$88, 0, 1, $B$82)), NA()))</f>
        <v>#N/A</v>
      </c>
      <c r="BB783" s="466" t="e">
        <f t="array" aca="1" ref="BB783" ca="1">IF($B783=BB$85-1, BB$84, IF(AND($B783&gt;=BB$85, $B783&lt;=BB$86), BB$84*SUMPRODUCT(TRANSPOSE(BB$5:BB$81), Data_TR_USD!$B554:$BZ554, 1/OFFSET(Data_TR_USD!$B$467, BB$88, 0, 1, $B$82)), NA()))</f>
        <v>#N/A</v>
      </c>
      <c r="BC783" s="466" t="e">
        <f t="array" aca="1" ref="BC783" ca="1">IF($B783=BC$85-1, BC$84, IF(AND($B783&gt;=BC$85, $B783&lt;=BC$86), BC$84*SUMPRODUCT(TRANSPOSE(BC$5:BC$81), Data_TR_USD!$B554:$BZ554, 1/OFFSET(Data_TR_USD!$B$467, BC$88, 0, 1, $B$82)), NA()))</f>
        <v>#N/A</v>
      </c>
      <c r="BD783" s="466" t="e">
        <f t="array" aca="1" ref="BD783" ca="1">IF($B783=BD$85-1, BD$84, IF(AND($B783&gt;=BD$85, $B783&lt;=BD$86), BD$84*SUMPRODUCT(TRANSPOSE(BD$5:BD$81), Data_TR_USD!$B554:$BZ554, 1/OFFSET(Data_TR_USD!$B$467, BD$88, 0, 1, $B$82)), NA()))</f>
        <v>#N/A</v>
      </c>
      <c r="BE783" s="466" t="e">
        <f t="array" aca="1" ref="BE783" ca="1">IF($B783=BE$85-1, BE$84, IF(AND($B783&gt;=BE$85, $B783&lt;=BE$86), BE$84*SUMPRODUCT(TRANSPOSE(BE$5:BE$81), Data_TR_USD!$B554:$BZ554, 1/OFFSET(Data_TR_USD!$B$467, BE$88, 0, 1, $B$82)), NA()))</f>
        <v>#N/A</v>
      </c>
      <c r="BF783" s="466" t="e">
        <f t="array" aca="1" ref="BF783" ca="1">IF($B783=BF$85-1, BF$84, IF(AND($B783&gt;=BF$85, $B783&lt;=BF$86), BF$84*SUMPRODUCT(TRANSPOSE(BF$5:BF$81), Data_TR_USD!$B554:$BZ554, 1/OFFSET(Data_TR_USD!$B$467, BF$88, 0, 1, $B$82)), NA()))</f>
        <v>#N/A</v>
      </c>
      <c r="BG783" s="466" t="e">
        <f t="array" aca="1" ref="BG783" ca="1">IF($B783=BG$85-1, BG$84, IF(AND($B783&gt;=BG$85, $B783&lt;=BG$86), BG$84*SUMPRODUCT(TRANSPOSE(BG$5:BG$81), Data_TR_USD!$B554:$BZ554, 1/OFFSET(Data_TR_USD!$B$467, BG$88, 0, 1, $B$82)), NA()))</f>
        <v>#N/A</v>
      </c>
      <c r="BH783" s="466" t="e">
        <f t="array" aca="1" ref="BH783" ca="1">IF($B783=BH$85-1, BH$84, IF(AND($B783&gt;=BH$85, $B783&lt;=BH$86), BH$84*SUMPRODUCT(TRANSPOSE(BH$5:BH$81), Data_TR_USD!$B554:$BZ554, 1/OFFSET(Data_TR_USD!$B$467, BH$88, 0, 1, $B$82)), NA()))</f>
        <v>#N/A</v>
      </c>
      <c r="BI783" s="466" t="e">
        <f t="array" aca="1" ref="BI783" ca="1">IF($B783=BI$85-1, BI$84, IF(AND($B783&gt;=BI$85, $B783&lt;=BI$86), BI$84*SUMPRODUCT(TRANSPOSE(BI$5:BI$81), Data_TR_USD!$B554:$BZ554, 1/OFFSET(Data_TR_USD!$B$467, BI$88, 0, 1, $B$82)), NA()))</f>
        <v>#N/A</v>
      </c>
      <c r="BJ783" s="466" t="e">
        <f t="array" aca="1" ref="BJ783" ca="1">IF($B783=BJ$85-1, BJ$84, IF(AND($B783&gt;=BJ$85, $B783&lt;=BJ$86), BJ$84*SUMPRODUCT(TRANSPOSE(BJ$5:BJ$81), Data_TR_USD!$B554:$BZ554, 1/OFFSET(Data_TR_USD!$B$467, BJ$88, 0, 1, $B$82)), NA()))</f>
        <v>#N/A</v>
      </c>
      <c r="BK783" s="466" t="e">
        <f t="array" aca="1" ref="BK783" ca="1">IF($B783=BK$85-1, BK$84, IF(AND($B783&gt;=BK$85, $B783&lt;=BK$86), BK$84*SUMPRODUCT(TRANSPOSE(BK$5:BK$81), Data_TR_USD!$B554:$BZ554, 1/OFFSET(Data_TR_USD!$B$467, BK$88, 0, 1, $B$82)), NA()))</f>
        <v>#N/A</v>
      </c>
      <c r="BL783" s="466" t="e">
        <f t="array" aca="1" ref="BL783" ca="1">IF($B783=BL$85-1, BL$84, IF(AND($B783&gt;=BL$85, $B783&lt;=BL$86), BL$84*SUMPRODUCT(TRANSPOSE(BL$5:BL$81), Data_TR_USD!$B554:$BZ554, 1/OFFSET(Data_TR_USD!$B$467, BL$88, 0, 1, $B$82)), NA()))</f>
        <v>#N/A</v>
      </c>
      <c r="BM783" s="466" t="e">
        <f t="array" aca="1" ref="BM783" ca="1">IF($B783=BM$85-1, BM$84, IF(AND($B783&gt;=BM$85, $B783&lt;=BM$86), BM$84*SUMPRODUCT(TRANSPOSE(BM$5:BM$81), Data_TR_USD!$B554:$BZ554, 1/OFFSET(Data_TR_USD!$B$467, BM$88, 0, 1, $B$82)), NA()))</f>
        <v>#N/A</v>
      </c>
      <c r="BN783" s="466" t="e">
        <f t="array" aca="1" ref="BN783" ca="1">IF($B783=BN$85-1, BN$84, IF(AND($B783&gt;=BN$85, $B783&lt;=BN$86), BN$84*SUMPRODUCT(TRANSPOSE(BN$5:BN$81), Data_TR_USD!$B554:$BZ554, 1/OFFSET(Data_TR_USD!$B$467, BN$88, 0, 1, $B$82)), NA()))</f>
        <v>#N/A</v>
      </c>
      <c r="BO783" s="466" t="e">
        <f t="array" aca="1" ref="BO783" ca="1">IF($B783=BO$85-1, BO$84, IF(AND($B783&gt;=BO$85, $B783&lt;=BO$86), BO$84*SUMPRODUCT(TRANSPOSE(BO$5:BO$81), Data_TR_USD!$B554:$BZ554, 1/OFFSET(Data_TR_USD!$B$467, BO$88, 0, 1, $B$82)), NA()))</f>
        <v>#N/A</v>
      </c>
      <c r="BP783" s="466" t="e">
        <f t="array" aca="1" ref="BP783" ca="1">IF($B783=BP$85-1, BP$84, IF(AND($B783&gt;=BP$85, $B783&lt;=BP$86), BP$84*SUMPRODUCT(TRANSPOSE(BP$5:BP$81), Data_TR_USD!$B554:$BZ554, 1/OFFSET(Data_TR_USD!$B$467, BP$88, 0, 1, $B$82)), NA()))</f>
        <v>#N/A</v>
      </c>
      <c r="BQ783" s="466" t="e">
        <f t="array" aca="1" ref="BQ783" ca="1">IF($B783=BQ$85-1, BQ$84, IF(AND($B783&gt;=BQ$85, $B783&lt;=BQ$86), BQ$84*SUMPRODUCT(TRANSPOSE(BQ$5:BQ$81), Data_TR_USD!$B554:$BZ554, 1/OFFSET(Data_TR_USD!$B$467, BQ$88, 0, 1, $B$82)), NA()))</f>
        <v>#N/A</v>
      </c>
      <c r="BR783" s="466" t="e">
        <f t="array" aca="1" ref="BR783" ca="1">IF($B783=BR$85-1, BR$84, IF(AND($B783&gt;=BR$85, $B783&lt;=BR$86), BR$84*SUMPRODUCT(TRANSPOSE(BR$5:BR$81), Data_TR_USD!$B554:$BZ554, 1/OFFSET(Data_TR_USD!$B$467, BR$88, 0, 1, $B$82)), NA()))</f>
        <v>#N/A</v>
      </c>
      <c r="BS783" s="466" t="e">
        <f t="array" aca="1" ref="BS783" ca="1">IF($B783=BS$85-1, BS$84, IF(AND($B783&gt;=BS$85, $B783&lt;=BS$86), BS$84*SUMPRODUCT(TRANSPOSE(BS$5:BS$81), Data_TR_USD!$B554:$BZ554, 1/OFFSET(Data_TR_USD!$B$467, BS$88, 0, 1, $B$82)), NA()))</f>
        <v>#N/A</v>
      </c>
    </row>
    <row r="784" spans="2:71">
      <c r="B784" s="48">
        <f t="shared" si="1088"/>
        <v>1958</v>
      </c>
      <c r="E784" s="52"/>
      <c r="M784" s="466" t="e">
        <f t="array" aca="1" ref="M784" ca="1">IF($B784=M$85-1, M$84, IF(AND($B784&gt;=M$85, $B784&lt;=M$86), M$84*SUMPRODUCT(TRANSPOSE(M$5:M$81), Data_TR_USD!$B555:$BZ555, 1/OFFSET(Data_TR_USD!$B$467, M$88, 0, 1, $B$82)), NA()))</f>
        <v>#N/A</v>
      </c>
      <c r="N784" s="466" t="e">
        <f t="array" aca="1" ref="N784" ca="1">IF($B784=N$85-1, N$84, IF(AND($B784&gt;=N$85, $B784&lt;=N$86), N$84*SUMPRODUCT(TRANSPOSE(N$5:N$81), Data_TR_USD!$B555:$BZ555, 1/OFFSET(Data_TR_USD!$B$467, N$88, 0, 1, $B$82)), NA()))</f>
        <v>#N/A</v>
      </c>
      <c r="X784" s="466" t="e">
        <f t="array" aca="1" ref="X784" ca="1">IF($B784=X$85-1, X$84, IF(AND($B784&gt;=X$85, $B784&lt;=X$86), X$84*SUMPRODUCT(TRANSPOSE(X$5:X$81), Data_TR_USD!$B555:$BZ555, 1/OFFSET(Data_TR_USD!$B$467, X$88, 0, 1, $B$82)), NA()))</f>
        <v>#N/A</v>
      </c>
      <c r="Y784" s="466" t="e">
        <f t="array" aca="1" ref="Y784" ca="1">IF($B784=Y$85-1, Y$84, IF(AND($B784&gt;=Y$85, $B784&lt;=Y$86), Y$84*SUMPRODUCT(TRANSPOSE(Y$5:Y$81), Data_TR_USD!$B555:$BZ555, 1/OFFSET(Data_TR_USD!$B$467, Y$88, 0, 1, $B$82)), NA()))</f>
        <v>#N/A</v>
      </c>
      <c r="AA784" s="466" t="e">
        <f t="array" aca="1" ref="AA784" ca="1">IF($B784=AA$85-1, AA$84, IF(AND($B784&gt;=AA$85, $B784&lt;=AA$86), AA$84*SUMPRODUCT(TRANSPOSE(AA$5:AA$81), Data_TR_USD!$B555:$BZ555, 1/OFFSET(Data_TR_USD!$B$467, AA$88, 0, 1, $B$82)), NA()))</f>
        <v>#N/A</v>
      </c>
      <c r="AB784" s="466" t="e">
        <f t="array" aca="1" ref="AB784" ca="1">IF($B784=AB$85-1, AB$84, IF(AND($B784&gt;=AB$85, $B784&lt;=AB$86), AB$84*SUMPRODUCT(TRANSPOSE(AB$5:AB$81), Data_TR_USD!$B555:$BZ555, 1/OFFSET(Data_TR_USD!$B$467, AB$88, 0, 1, $B$82)), NA()))</f>
        <v>#N/A</v>
      </c>
      <c r="AC784" s="466" t="e">
        <f t="array" aca="1" ref="AC784" ca="1">IF($B784=AC$85-1, AC$84, IF(AND($B784&gt;=AC$85, $B784&lt;=AC$86), AC$84*SUMPRODUCT(TRANSPOSE(AC$5:AC$81), Data_TR_USD!$B555:$BZ555, 1/OFFSET(Data_TR_USD!$B$467, AC$88, 0, 1, $B$82)), NA()))</f>
        <v>#N/A</v>
      </c>
      <c r="AD784" s="466" t="e">
        <f t="array" aca="1" ref="AD784" ca="1">IF($B784=AD$85-1, AD$84, IF(AND($B784&gt;=AD$85, $B784&lt;=AD$86), AD$84*SUMPRODUCT(TRANSPOSE(AD$5:AD$81), Data_TR_USD!$B555:$BZ555, 1/OFFSET(Data_TR_USD!$B$467, AD$88, 0, 1, $B$82)), NA()))</f>
        <v>#N/A</v>
      </c>
      <c r="AE784" s="466" t="e">
        <f t="array" aca="1" ref="AE784" ca="1">IF($B784=AE$85-1, AE$84, IF(AND($B784&gt;=AE$85, $B784&lt;=AE$86), AE$84*SUMPRODUCT(TRANSPOSE(AE$5:AE$81), Data_TR_USD!$B555:$BZ555, 1/OFFSET(Data_TR_USD!$B$467, AE$88, 0, 1, $B$82)), NA()))</f>
        <v>#N/A</v>
      </c>
      <c r="AG784" s="466" t="e">
        <f t="array" aca="1" ref="AG784" ca="1">IF($B784=AG$85-1, AG$84, IF(AND($B784&gt;=AG$85, $B784&lt;=AG$86), AG$84*SUMPRODUCT(TRANSPOSE(AG$5:AG$81), Data_TR_USD!$B555:$BZ555, 1/OFFSET(Data_TR_USD!$B$467, AG$88, 0, 1, $B$82)), NA()))</f>
        <v>#N/A</v>
      </c>
      <c r="AM784" s="466" t="e">
        <f t="array" aca="1" ref="AM784" ca="1">IF($B784=AM$85-1, AM$84, IF(AND($B784&gt;=AM$85, $B784&lt;=AM$86), AM$84*SUMPRODUCT(TRANSPOSE(AM$5:AM$81), Data_TR_USD!$B555:$BZ555, 1/OFFSET(Data_TR_USD!$B$467, AM$88, 0, 1, $B$82)), NA()))</f>
        <v>#N/A</v>
      </c>
      <c r="AN784" s="466" t="e">
        <f t="array" aca="1" ref="AN784" ca="1">IF($B784=AN$85-1, AN$84, IF(AND($B784&gt;=AN$85, $B784&lt;=AN$86), AN$84*SUMPRODUCT(TRANSPOSE(AN$5:AN$81), Data_TR_USD!$B555:$BZ555, 1/OFFSET(Data_TR_USD!$B$467, AN$88, 0, 1, $B$82)), NA()))</f>
        <v>#N/A</v>
      </c>
      <c r="AO784" s="466" t="e">
        <f t="array" aca="1" ref="AO784" ca="1">IF($B784=AO$85-1, AO$84, IF(AND($B784&gt;=AO$85, $B784&lt;=AO$86), AO$84*SUMPRODUCT(TRANSPOSE(AO$5:AO$81), Data_TR_USD!$B555:$BZ555, 1/OFFSET(Data_TR_USD!$B$467, AO$88, 0, 1, $B$82)), NA()))</f>
        <v>#N/A</v>
      </c>
      <c r="AP784" s="466" t="e">
        <f t="array" aca="1" ref="AP784" ca="1">IF($B784=AP$85-1, AP$84, IF(AND($B784&gt;=AP$85, $B784&lt;=AP$86), AP$84*SUMPRODUCT(TRANSPOSE(AP$5:AP$81), Data_TR_USD!$B555:$BZ555, 1/OFFSET(Data_TR_USD!$B$467, AP$88, 0, 1, $B$82)), NA()))</f>
        <v>#N/A</v>
      </c>
      <c r="AQ784" s="466" t="e">
        <f t="array" aca="1" ref="AQ784" ca="1">IF($B784=AQ$85-1, AQ$84, IF(AND($B784&gt;=AQ$85, $B784&lt;=AQ$86), AQ$84*SUMPRODUCT(TRANSPOSE(AQ$5:AQ$81), Data_TR_USD!$B555:$BZ555, 1/OFFSET(Data_TR_USD!$B$467, AQ$88, 0, 1, $B$82)), NA()))</f>
        <v>#N/A</v>
      </c>
      <c r="AS784" s="466" t="e">
        <f t="array" aca="1" ref="AS784" ca="1">IF($B784=AS$85-1, AS$84, IF(AND($B784&gt;=AS$85, $B784&lt;=AS$86), AS$84*SUMPRODUCT(TRANSPOSE(AS$5:AS$81), Data_TR_USD!$B555:$BZ555, 1/OFFSET(Data_TR_USD!$B$467, AS$88, 0, 1, $B$82)), NA()))</f>
        <v>#N/A</v>
      </c>
      <c r="AU784" s="466" t="e">
        <f t="array" aca="1" ref="AU784" ca="1">IF($B784=AU$85-1, AU$84, IF(AND($B784&gt;=AU$85, $B784&lt;=AU$86), AU$84*SUMPRODUCT(TRANSPOSE(AU$5:AU$81), Data_TR_USD!$B555:$BZ555, 1/OFFSET(Data_TR_USD!$B$467, AU$88, 0, 1, $B$82)), NA()))</f>
        <v>#N/A</v>
      </c>
      <c r="AV784" s="466" t="e">
        <f t="array" aca="1" ref="AV784" ca="1">IF($B784=AV$85-1, AV$84, IF(AND($B784&gt;=AV$85, $B784&lt;=AV$86), AV$84*SUMPRODUCT(TRANSPOSE(AV$5:AV$81), Data_TR_USD!$B555:$BZ555, 1/OFFSET(Data_TR_USD!$B$467, AV$88, 0, 1, $B$82)), NA()))</f>
        <v>#N/A</v>
      </c>
      <c r="AW784" s="466" t="e">
        <f t="array" aca="1" ref="AW784" ca="1">IF($B784=AW$85-1, AW$84, IF(AND($B784&gt;=AW$85, $B784&lt;=AW$86), AW$84*SUMPRODUCT(TRANSPOSE(AW$5:AW$81), Data_TR_USD!$B555:$BZ555, 1/OFFSET(Data_TR_USD!$B$467, AW$88, 0, 1, $B$82)), NA()))</f>
        <v>#N/A</v>
      </c>
      <c r="AX784" s="466" t="e">
        <f t="array" aca="1" ref="AX784" ca="1">IF($B784=AX$85-1, AX$84, IF(AND($B784&gt;=AX$85, $B784&lt;=AX$86), AX$84*SUMPRODUCT(TRANSPOSE(AX$5:AX$81), Data_TR_USD!$B555:$BZ555, 1/OFFSET(Data_TR_USD!$B$467, AX$88, 0, 1, $B$82)), NA()))</f>
        <v>#N/A</v>
      </c>
      <c r="AY784" s="466" t="e">
        <f t="array" aca="1" ref="AY784" ca="1">IF($B784=AY$85-1, AY$84, IF(AND($B784&gt;=AY$85, $B784&lt;=AY$86), AY$84*SUMPRODUCT(TRANSPOSE(AY$5:AY$81), Data_TR_USD!$B555:$BZ555, 1/OFFSET(Data_TR_USD!$B$467, AY$88, 0, 1, $B$82)), NA()))</f>
        <v>#N/A</v>
      </c>
      <c r="AZ784" s="466" t="e">
        <f t="array" aca="1" ref="AZ784" ca="1">IF($B784=AZ$85-1, AZ$84, IF(AND($B784&gt;=AZ$85, $B784&lt;=AZ$86), AZ$84*SUMPRODUCT(TRANSPOSE(AZ$5:AZ$81), Data_TR_USD!$B555:$BZ555, 1/OFFSET(Data_TR_USD!$B$467, AZ$88, 0, 1, $B$82)), NA()))</f>
        <v>#N/A</v>
      </c>
      <c r="BA784" s="466" t="e">
        <f t="array" aca="1" ref="BA784" ca="1">IF($B784=BA$85-1, BA$84, IF(AND($B784&gt;=BA$85, $B784&lt;=BA$86), BA$84*SUMPRODUCT(TRANSPOSE(BA$5:BA$81), Data_TR_USD!$B555:$BZ555, 1/OFFSET(Data_TR_USD!$B$467, BA$88, 0, 1, $B$82)), NA()))</f>
        <v>#N/A</v>
      </c>
      <c r="BB784" s="466" t="e">
        <f t="array" aca="1" ref="BB784" ca="1">IF($B784=BB$85-1, BB$84, IF(AND($B784&gt;=BB$85, $B784&lt;=BB$86), BB$84*SUMPRODUCT(TRANSPOSE(BB$5:BB$81), Data_TR_USD!$B555:$BZ555, 1/OFFSET(Data_TR_USD!$B$467, BB$88, 0, 1, $B$82)), NA()))</f>
        <v>#N/A</v>
      </c>
      <c r="BC784" s="466" t="e">
        <f t="array" aca="1" ref="BC784" ca="1">IF($B784=BC$85-1, BC$84, IF(AND($B784&gt;=BC$85, $B784&lt;=BC$86), BC$84*SUMPRODUCT(TRANSPOSE(BC$5:BC$81), Data_TR_USD!$B555:$BZ555, 1/OFFSET(Data_TR_USD!$B$467, BC$88, 0, 1, $B$82)), NA()))</f>
        <v>#N/A</v>
      </c>
      <c r="BD784" s="466" t="e">
        <f t="array" aca="1" ref="BD784" ca="1">IF($B784=BD$85-1, BD$84, IF(AND($B784&gt;=BD$85, $B784&lt;=BD$86), BD$84*SUMPRODUCT(TRANSPOSE(BD$5:BD$81), Data_TR_USD!$B555:$BZ555, 1/OFFSET(Data_TR_USD!$B$467, BD$88, 0, 1, $B$82)), NA()))</f>
        <v>#N/A</v>
      </c>
      <c r="BE784" s="466" t="e">
        <f t="array" aca="1" ref="BE784" ca="1">IF($B784=BE$85-1, BE$84, IF(AND($B784&gt;=BE$85, $B784&lt;=BE$86), BE$84*SUMPRODUCT(TRANSPOSE(BE$5:BE$81), Data_TR_USD!$B555:$BZ555, 1/OFFSET(Data_TR_USD!$B$467, BE$88, 0, 1, $B$82)), NA()))</f>
        <v>#N/A</v>
      </c>
      <c r="BF784" s="466" t="e">
        <f t="array" aca="1" ref="BF784" ca="1">IF($B784=BF$85-1, BF$84, IF(AND($B784&gt;=BF$85, $B784&lt;=BF$86), BF$84*SUMPRODUCT(TRANSPOSE(BF$5:BF$81), Data_TR_USD!$B555:$BZ555, 1/OFFSET(Data_TR_USD!$B$467, BF$88, 0, 1, $B$82)), NA()))</f>
        <v>#N/A</v>
      </c>
      <c r="BG784" s="466" t="e">
        <f t="array" aca="1" ref="BG784" ca="1">IF($B784=BG$85-1, BG$84, IF(AND($B784&gt;=BG$85, $B784&lt;=BG$86), BG$84*SUMPRODUCT(TRANSPOSE(BG$5:BG$81), Data_TR_USD!$B555:$BZ555, 1/OFFSET(Data_TR_USD!$B$467, BG$88, 0, 1, $B$82)), NA()))</f>
        <v>#N/A</v>
      </c>
      <c r="BH784" s="466" t="e">
        <f t="array" aca="1" ref="BH784" ca="1">IF($B784=BH$85-1, BH$84, IF(AND($B784&gt;=BH$85, $B784&lt;=BH$86), BH$84*SUMPRODUCT(TRANSPOSE(BH$5:BH$81), Data_TR_USD!$B555:$BZ555, 1/OFFSET(Data_TR_USD!$B$467, BH$88, 0, 1, $B$82)), NA()))</f>
        <v>#N/A</v>
      </c>
      <c r="BI784" s="466" t="e">
        <f t="array" aca="1" ref="BI784" ca="1">IF($B784=BI$85-1, BI$84, IF(AND($B784&gt;=BI$85, $B784&lt;=BI$86), BI$84*SUMPRODUCT(TRANSPOSE(BI$5:BI$81), Data_TR_USD!$B555:$BZ555, 1/OFFSET(Data_TR_USD!$B$467, BI$88, 0, 1, $B$82)), NA()))</f>
        <v>#N/A</v>
      </c>
      <c r="BJ784" s="466" t="e">
        <f t="array" aca="1" ref="BJ784" ca="1">IF($B784=BJ$85-1, BJ$84, IF(AND($B784&gt;=BJ$85, $B784&lt;=BJ$86), BJ$84*SUMPRODUCT(TRANSPOSE(BJ$5:BJ$81), Data_TR_USD!$B555:$BZ555, 1/OFFSET(Data_TR_USD!$B$467, BJ$88, 0, 1, $B$82)), NA()))</f>
        <v>#N/A</v>
      </c>
      <c r="BK784" s="466" t="e">
        <f t="array" aca="1" ref="BK784" ca="1">IF($B784=BK$85-1, BK$84, IF(AND($B784&gt;=BK$85, $B784&lt;=BK$86), BK$84*SUMPRODUCT(TRANSPOSE(BK$5:BK$81), Data_TR_USD!$B555:$BZ555, 1/OFFSET(Data_TR_USD!$B$467, BK$88, 0, 1, $B$82)), NA()))</f>
        <v>#N/A</v>
      </c>
      <c r="BL784" s="466" t="e">
        <f t="array" aca="1" ref="BL784" ca="1">IF($B784=BL$85-1, BL$84, IF(AND($B784&gt;=BL$85, $B784&lt;=BL$86), BL$84*SUMPRODUCT(TRANSPOSE(BL$5:BL$81), Data_TR_USD!$B555:$BZ555, 1/OFFSET(Data_TR_USD!$B$467, BL$88, 0, 1, $B$82)), NA()))</f>
        <v>#N/A</v>
      </c>
      <c r="BM784" s="466" t="e">
        <f t="array" aca="1" ref="BM784" ca="1">IF($B784=BM$85-1, BM$84, IF(AND($B784&gt;=BM$85, $B784&lt;=BM$86), BM$84*SUMPRODUCT(TRANSPOSE(BM$5:BM$81), Data_TR_USD!$B555:$BZ555, 1/OFFSET(Data_TR_USD!$B$467, BM$88, 0, 1, $B$82)), NA()))</f>
        <v>#N/A</v>
      </c>
      <c r="BN784" s="466" t="e">
        <f t="array" aca="1" ref="BN784" ca="1">IF($B784=BN$85-1, BN$84, IF(AND($B784&gt;=BN$85, $B784&lt;=BN$86), BN$84*SUMPRODUCT(TRANSPOSE(BN$5:BN$81), Data_TR_USD!$B555:$BZ555, 1/OFFSET(Data_TR_USD!$B$467, BN$88, 0, 1, $B$82)), NA()))</f>
        <v>#N/A</v>
      </c>
      <c r="BO784" s="466" t="e">
        <f t="array" aca="1" ref="BO784" ca="1">IF($B784=BO$85-1, BO$84, IF(AND($B784&gt;=BO$85, $B784&lt;=BO$86), BO$84*SUMPRODUCT(TRANSPOSE(BO$5:BO$81), Data_TR_USD!$B555:$BZ555, 1/OFFSET(Data_TR_USD!$B$467, BO$88, 0, 1, $B$82)), NA()))</f>
        <v>#N/A</v>
      </c>
      <c r="BP784" s="466" t="e">
        <f t="array" aca="1" ref="BP784" ca="1">IF($B784=BP$85-1, BP$84, IF(AND($B784&gt;=BP$85, $B784&lt;=BP$86), BP$84*SUMPRODUCT(TRANSPOSE(BP$5:BP$81), Data_TR_USD!$B555:$BZ555, 1/OFFSET(Data_TR_USD!$B$467, BP$88, 0, 1, $B$82)), NA()))</f>
        <v>#N/A</v>
      </c>
      <c r="BQ784" s="466" t="e">
        <f t="array" aca="1" ref="BQ784" ca="1">IF($B784=BQ$85-1, BQ$84, IF(AND($B784&gt;=BQ$85, $B784&lt;=BQ$86), BQ$84*SUMPRODUCT(TRANSPOSE(BQ$5:BQ$81), Data_TR_USD!$B555:$BZ555, 1/OFFSET(Data_TR_USD!$B$467, BQ$88, 0, 1, $B$82)), NA()))</f>
        <v>#N/A</v>
      </c>
      <c r="BR784" s="466" t="e">
        <f t="array" aca="1" ref="BR784" ca="1">IF($B784=BR$85-1, BR$84, IF(AND($B784&gt;=BR$85, $B784&lt;=BR$86), BR$84*SUMPRODUCT(TRANSPOSE(BR$5:BR$81), Data_TR_USD!$B555:$BZ555, 1/OFFSET(Data_TR_USD!$B$467, BR$88, 0, 1, $B$82)), NA()))</f>
        <v>#N/A</v>
      </c>
      <c r="BS784" s="466" t="e">
        <f t="array" aca="1" ref="BS784" ca="1">IF($B784=BS$85-1, BS$84, IF(AND($B784&gt;=BS$85, $B784&lt;=BS$86), BS$84*SUMPRODUCT(TRANSPOSE(BS$5:BS$81), Data_TR_USD!$B555:$BZ555, 1/OFFSET(Data_TR_USD!$B$467, BS$88, 0, 1, $B$82)), NA()))</f>
        <v>#N/A</v>
      </c>
    </row>
    <row r="785" spans="2:71">
      <c r="B785" s="48">
        <f t="shared" si="1088"/>
        <v>1959</v>
      </c>
      <c r="E785" s="52"/>
      <c r="M785" s="466" t="e">
        <f t="array" aca="1" ref="M785" ca="1">IF($B785=M$85-1, M$84, IF(AND($B785&gt;=M$85, $B785&lt;=M$86), M$84*SUMPRODUCT(TRANSPOSE(M$5:M$81), Data_TR_USD!$B556:$BZ556, 1/OFFSET(Data_TR_USD!$B$467, M$88, 0, 1, $B$82)), NA()))</f>
        <v>#N/A</v>
      </c>
      <c r="N785" s="466" t="e">
        <f t="array" aca="1" ref="N785" ca="1">IF($B785=N$85-1, N$84, IF(AND($B785&gt;=N$85, $B785&lt;=N$86), N$84*SUMPRODUCT(TRANSPOSE(N$5:N$81), Data_TR_USD!$B556:$BZ556, 1/OFFSET(Data_TR_USD!$B$467, N$88, 0, 1, $B$82)), NA()))</f>
        <v>#N/A</v>
      </c>
      <c r="X785" s="466" t="e">
        <f t="array" aca="1" ref="X785" ca="1">IF($B785=X$85-1, X$84, IF(AND($B785&gt;=X$85, $B785&lt;=X$86), X$84*SUMPRODUCT(TRANSPOSE(X$5:X$81), Data_TR_USD!$B556:$BZ556, 1/OFFSET(Data_TR_USD!$B$467, X$88, 0, 1, $B$82)), NA()))</f>
        <v>#N/A</v>
      </c>
      <c r="Y785" s="466" t="e">
        <f t="array" aca="1" ref="Y785" ca="1">IF($B785=Y$85-1, Y$84, IF(AND($B785&gt;=Y$85, $B785&lt;=Y$86), Y$84*SUMPRODUCT(TRANSPOSE(Y$5:Y$81), Data_TR_USD!$B556:$BZ556, 1/OFFSET(Data_TR_USD!$B$467, Y$88, 0, 1, $B$82)), NA()))</f>
        <v>#N/A</v>
      </c>
      <c r="AA785" s="466" t="e">
        <f t="array" aca="1" ref="AA785" ca="1">IF($B785=AA$85-1, AA$84, IF(AND($B785&gt;=AA$85, $B785&lt;=AA$86), AA$84*SUMPRODUCT(TRANSPOSE(AA$5:AA$81), Data_TR_USD!$B556:$BZ556, 1/OFFSET(Data_TR_USD!$B$467, AA$88, 0, 1, $B$82)), NA()))</f>
        <v>#N/A</v>
      </c>
      <c r="AB785" s="466" t="e">
        <f t="array" aca="1" ref="AB785" ca="1">IF($B785=AB$85-1, AB$84, IF(AND($B785&gt;=AB$85, $B785&lt;=AB$86), AB$84*SUMPRODUCT(TRANSPOSE(AB$5:AB$81), Data_TR_USD!$B556:$BZ556, 1/OFFSET(Data_TR_USD!$B$467, AB$88, 0, 1, $B$82)), NA()))</f>
        <v>#N/A</v>
      </c>
      <c r="AC785" s="466" t="e">
        <f t="array" aca="1" ref="AC785" ca="1">IF($B785=AC$85-1, AC$84, IF(AND($B785&gt;=AC$85, $B785&lt;=AC$86), AC$84*SUMPRODUCT(TRANSPOSE(AC$5:AC$81), Data_TR_USD!$B556:$BZ556, 1/OFFSET(Data_TR_USD!$B$467, AC$88, 0, 1, $B$82)), NA()))</f>
        <v>#N/A</v>
      </c>
      <c r="AD785" s="466" t="e">
        <f t="array" aca="1" ref="AD785" ca="1">IF($B785=AD$85-1, AD$84, IF(AND($B785&gt;=AD$85, $B785&lt;=AD$86), AD$84*SUMPRODUCT(TRANSPOSE(AD$5:AD$81), Data_TR_USD!$B556:$BZ556, 1/OFFSET(Data_TR_USD!$B$467, AD$88, 0, 1, $B$82)), NA()))</f>
        <v>#N/A</v>
      </c>
      <c r="AE785" s="466" t="e">
        <f t="array" aca="1" ref="AE785" ca="1">IF($B785=AE$85-1, AE$84, IF(AND($B785&gt;=AE$85, $B785&lt;=AE$86), AE$84*SUMPRODUCT(TRANSPOSE(AE$5:AE$81), Data_TR_USD!$B556:$BZ556, 1/OFFSET(Data_TR_USD!$B$467, AE$88, 0, 1, $B$82)), NA()))</f>
        <v>#N/A</v>
      </c>
      <c r="AG785" s="466" t="e">
        <f t="array" aca="1" ref="AG785" ca="1">IF($B785=AG$85-1, AG$84, IF(AND($B785&gt;=AG$85, $B785&lt;=AG$86), AG$84*SUMPRODUCT(TRANSPOSE(AG$5:AG$81), Data_TR_USD!$B556:$BZ556, 1/OFFSET(Data_TR_USD!$B$467, AG$88, 0, 1, $B$82)), NA()))</f>
        <v>#N/A</v>
      </c>
      <c r="AM785" s="466" t="e">
        <f t="array" aca="1" ref="AM785" ca="1">IF($B785=AM$85-1, AM$84, IF(AND($B785&gt;=AM$85, $B785&lt;=AM$86), AM$84*SUMPRODUCT(TRANSPOSE(AM$5:AM$81), Data_TR_USD!$B556:$BZ556, 1/OFFSET(Data_TR_USD!$B$467, AM$88, 0, 1, $B$82)), NA()))</f>
        <v>#N/A</v>
      </c>
      <c r="AN785" s="466" t="e">
        <f t="array" aca="1" ref="AN785" ca="1">IF($B785=AN$85-1, AN$84, IF(AND($B785&gt;=AN$85, $B785&lt;=AN$86), AN$84*SUMPRODUCT(TRANSPOSE(AN$5:AN$81), Data_TR_USD!$B556:$BZ556, 1/OFFSET(Data_TR_USD!$B$467, AN$88, 0, 1, $B$82)), NA()))</f>
        <v>#N/A</v>
      </c>
      <c r="AO785" s="466" t="e">
        <f t="array" aca="1" ref="AO785" ca="1">IF($B785=AO$85-1, AO$84, IF(AND($B785&gt;=AO$85, $B785&lt;=AO$86), AO$84*SUMPRODUCT(TRANSPOSE(AO$5:AO$81), Data_TR_USD!$B556:$BZ556, 1/OFFSET(Data_TR_USD!$B$467, AO$88, 0, 1, $B$82)), NA()))</f>
        <v>#N/A</v>
      </c>
      <c r="AP785" s="466" t="e">
        <f t="array" aca="1" ref="AP785" ca="1">IF($B785=AP$85-1, AP$84, IF(AND($B785&gt;=AP$85, $B785&lt;=AP$86), AP$84*SUMPRODUCT(TRANSPOSE(AP$5:AP$81), Data_TR_USD!$B556:$BZ556, 1/OFFSET(Data_TR_USD!$B$467, AP$88, 0, 1, $B$82)), NA()))</f>
        <v>#N/A</v>
      </c>
      <c r="AQ785" s="466" t="e">
        <f t="array" aca="1" ref="AQ785" ca="1">IF($B785=AQ$85-1, AQ$84, IF(AND($B785&gt;=AQ$85, $B785&lt;=AQ$86), AQ$84*SUMPRODUCT(TRANSPOSE(AQ$5:AQ$81), Data_TR_USD!$B556:$BZ556, 1/OFFSET(Data_TR_USD!$B$467, AQ$88, 0, 1, $B$82)), NA()))</f>
        <v>#N/A</v>
      </c>
      <c r="AS785" s="466" t="e">
        <f t="array" aca="1" ref="AS785" ca="1">IF($B785=AS$85-1, AS$84, IF(AND($B785&gt;=AS$85, $B785&lt;=AS$86), AS$84*SUMPRODUCT(TRANSPOSE(AS$5:AS$81), Data_TR_USD!$B556:$BZ556, 1/OFFSET(Data_TR_USD!$B$467, AS$88, 0, 1, $B$82)), NA()))</f>
        <v>#N/A</v>
      </c>
      <c r="AU785" s="466" t="e">
        <f t="array" aca="1" ref="AU785" ca="1">IF($B785=AU$85-1, AU$84, IF(AND($B785&gt;=AU$85, $B785&lt;=AU$86), AU$84*SUMPRODUCT(TRANSPOSE(AU$5:AU$81), Data_TR_USD!$B556:$BZ556, 1/OFFSET(Data_TR_USD!$B$467, AU$88, 0, 1, $B$82)), NA()))</f>
        <v>#N/A</v>
      </c>
      <c r="AV785" s="466" t="e">
        <f t="array" aca="1" ref="AV785" ca="1">IF($B785=AV$85-1, AV$84, IF(AND($B785&gt;=AV$85, $B785&lt;=AV$86), AV$84*SUMPRODUCT(TRANSPOSE(AV$5:AV$81), Data_TR_USD!$B556:$BZ556, 1/OFFSET(Data_TR_USD!$B$467, AV$88, 0, 1, $B$82)), NA()))</f>
        <v>#N/A</v>
      </c>
      <c r="AW785" s="466" t="e">
        <f t="array" aca="1" ref="AW785" ca="1">IF($B785=AW$85-1, AW$84, IF(AND($B785&gt;=AW$85, $B785&lt;=AW$86), AW$84*SUMPRODUCT(TRANSPOSE(AW$5:AW$81), Data_TR_USD!$B556:$BZ556, 1/OFFSET(Data_TR_USD!$B$467, AW$88, 0, 1, $B$82)), NA()))</f>
        <v>#N/A</v>
      </c>
      <c r="AX785" s="466" t="e">
        <f t="array" aca="1" ref="AX785" ca="1">IF($B785=AX$85-1, AX$84, IF(AND($B785&gt;=AX$85, $B785&lt;=AX$86), AX$84*SUMPRODUCT(TRANSPOSE(AX$5:AX$81), Data_TR_USD!$B556:$BZ556, 1/OFFSET(Data_TR_USD!$B$467, AX$88, 0, 1, $B$82)), NA()))</f>
        <v>#N/A</v>
      </c>
      <c r="AY785" s="466" t="e">
        <f t="array" aca="1" ref="AY785" ca="1">IF($B785=AY$85-1, AY$84, IF(AND($B785&gt;=AY$85, $B785&lt;=AY$86), AY$84*SUMPRODUCT(TRANSPOSE(AY$5:AY$81), Data_TR_USD!$B556:$BZ556, 1/OFFSET(Data_TR_USD!$B$467, AY$88, 0, 1, $B$82)), NA()))</f>
        <v>#N/A</v>
      </c>
      <c r="AZ785" s="466" t="e">
        <f t="array" aca="1" ref="AZ785" ca="1">IF($B785=AZ$85-1, AZ$84, IF(AND($B785&gt;=AZ$85, $B785&lt;=AZ$86), AZ$84*SUMPRODUCT(TRANSPOSE(AZ$5:AZ$81), Data_TR_USD!$B556:$BZ556, 1/OFFSET(Data_TR_USD!$B$467, AZ$88, 0, 1, $B$82)), NA()))</f>
        <v>#N/A</v>
      </c>
      <c r="BA785" s="466" t="e">
        <f t="array" aca="1" ref="BA785" ca="1">IF($B785=BA$85-1, BA$84, IF(AND($B785&gt;=BA$85, $B785&lt;=BA$86), BA$84*SUMPRODUCT(TRANSPOSE(BA$5:BA$81), Data_TR_USD!$B556:$BZ556, 1/OFFSET(Data_TR_USD!$B$467, BA$88, 0, 1, $B$82)), NA()))</f>
        <v>#N/A</v>
      </c>
      <c r="BB785" s="466" t="e">
        <f t="array" aca="1" ref="BB785" ca="1">IF($B785=BB$85-1, BB$84, IF(AND($B785&gt;=BB$85, $B785&lt;=BB$86), BB$84*SUMPRODUCT(TRANSPOSE(BB$5:BB$81), Data_TR_USD!$B556:$BZ556, 1/OFFSET(Data_TR_USD!$B$467, BB$88, 0, 1, $B$82)), NA()))</f>
        <v>#N/A</v>
      </c>
      <c r="BC785" s="466" t="e">
        <f t="array" aca="1" ref="BC785" ca="1">IF($B785=BC$85-1, BC$84, IF(AND($B785&gt;=BC$85, $B785&lt;=BC$86), BC$84*SUMPRODUCT(TRANSPOSE(BC$5:BC$81), Data_TR_USD!$B556:$BZ556, 1/OFFSET(Data_TR_USD!$B$467, BC$88, 0, 1, $B$82)), NA()))</f>
        <v>#N/A</v>
      </c>
      <c r="BD785" s="466" t="e">
        <f t="array" aca="1" ref="BD785" ca="1">IF($B785=BD$85-1, BD$84, IF(AND($B785&gt;=BD$85, $B785&lt;=BD$86), BD$84*SUMPRODUCT(TRANSPOSE(BD$5:BD$81), Data_TR_USD!$B556:$BZ556, 1/OFFSET(Data_TR_USD!$B$467, BD$88, 0, 1, $B$82)), NA()))</f>
        <v>#N/A</v>
      </c>
      <c r="BE785" s="466" t="e">
        <f t="array" aca="1" ref="BE785" ca="1">IF($B785=BE$85-1, BE$84, IF(AND($B785&gt;=BE$85, $B785&lt;=BE$86), BE$84*SUMPRODUCT(TRANSPOSE(BE$5:BE$81), Data_TR_USD!$B556:$BZ556, 1/OFFSET(Data_TR_USD!$B$467, BE$88, 0, 1, $B$82)), NA()))</f>
        <v>#N/A</v>
      </c>
      <c r="BF785" s="466" t="e">
        <f t="array" aca="1" ref="BF785" ca="1">IF($B785=BF$85-1, BF$84, IF(AND($B785&gt;=BF$85, $B785&lt;=BF$86), BF$84*SUMPRODUCT(TRANSPOSE(BF$5:BF$81), Data_TR_USD!$B556:$BZ556, 1/OFFSET(Data_TR_USD!$B$467, BF$88, 0, 1, $B$82)), NA()))</f>
        <v>#N/A</v>
      </c>
      <c r="BG785" s="466" t="e">
        <f t="array" aca="1" ref="BG785" ca="1">IF($B785=BG$85-1, BG$84, IF(AND($B785&gt;=BG$85, $B785&lt;=BG$86), BG$84*SUMPRODUCT(TRANSPOSE(BG$5:BG$81), Data_TR_USD!$B556:$BZ556, 1/OFFSET(Data_TR_USD!$B$467, BG$88, 0, 1, $B$82)), NA()))</f>
        <v>#N/A</v>
      </c>
      <c r="BH785" s="466" t="e">
        <f t="array" aca="1" ref="BH785" ca="1">IF($B785=BH$85-1, BH$84, IF(AND($B785&gt;=BH$85, $B785&lt;=BH$86), BH$84*SUMPRODUCT(TRANSPOSE(BH$5:BH$81), Data_TR_USD!$B556:$BZ556, 1/OFFSET(Data_TR_USD!$B$467, BH$88, 0, 1, $B$82)), NA()))</f>
        <v>#N/A</v>
      </c>
      <c r="BI785" s="466" t="e">
        <f t="array" aca="1" ref="BI785" ca="1">IF($B785=BI$85-1, BI$84, IF(AND($B785&gt;=BI$85, $B785&lt;=BI$86), BI$84*SUMPRODUCT(TRANSPOSE(BI$5:BI$81), Data_TR_USD!$B556:$BZ556, 1/OFFSET(Data_TR_USD!$B$467, BI$88, 0, 1, $B$82)), NA()))</f>
        <v>#N/A</v>
      </c>
      <c r="BJ785" s="466" t="e">
        <f t="array" aca="1" ref="BJ785" ca="1">IF($B785=BJ$85-1, BJ$84, IF(AND($B785&gt;=BJ$85, $B785&lt;=BJ$86), BJ$84*SUMPRODUCT(TRANSPOSE(BJ$5:BJ$81), Data_TR_USD!$B556:$BZ556, 1/OFFSET(Data_TR_USD!$B$467, BJ$88, 0, 1, $B$82)), NA()))</f>
        <v>#N/A</v>
      </c>
      <c r="BK785" s="466" t="e">
        <f t="array" aca="1" ref="BK785" ca="1">IF($B785=BK$85-1, BK$84, IF(AND($B785&gt;=BK$85, $B785&lt;=BK$86), BK$84*SUMPRODUCT(TRANSPOSE(BK$5:BK$81), Data_TR_USD!$B556:$BZ556, 1/OFFSET(Data_TR_USD!$B$467, BK$88, 0, 1, $B$82)), NA()))</f>
        <v>#N/A</v>
      </c>
      <c r="BL785" s="466" t="e">
        <f t="array" aca="1" ref="BL785" ca="1">IF($B785=BL$85-1, BL$84, IF(AND($B785&gt;=BL$85, $B785&lt;=BL$86), BL$84*SUMPRODUCT(TRANSPOSE(BL$5:BL$81), Data_TR_USD!$B556:$BZ556, 1/OFFSET(Data_TR_USD!$B$467, BL$88, 0, 1, $B$82)), NA()))</f>
        <v>#N/A</v>
      </c>
      <c r="BM785" s="466" t="e">
        <f t="array" aca="1" ref="BM785" ca="1">IF($B785=BM$85-1, BM$84, IF(AND($B785&gt;=BM$85, $B785&lt;=BM$86), BM$84*SUMPRODUCT(TRANSPOSE(BM$5:BM$81), Data_TR_USD!$B556:$BZ556, 1/OFFSET(Data_TR_USD!$B$467, BM$88, 0, 1, $B$82)), NA()))</f>
        <v>#N/A</v>
      </c>
      <c r="BN785" s="466" t="e">
        <f t="array" aca="1" ref="BN785" ca="1">IF($B785=BN$85-1, BN$84, IF(AND($B785&gt;=BN$85, $B785&lt;=BN$86), BN$84*SUMPRODUCT(TRANSPOSE(BN$5:BN$81), Data_TR_USD!$B556:$BZ556, 1/OFFSET(Data_TR_USD!$B$467, BN$88, 0, 1, $B$82)), NA()))</f>
        <v>#N/A</v>
      </c>
      <c r="BO785" s="466" t="e">
        <f t="array" aca="1" ref="BO785" ca="1">IF($B785=BO$85-1, BO$84, IF(AND($B785&gt;=BO$85, $B785&lt;=BO$86), BO$84*SUMPRODUCT(TRANSPOSE(BO$5:BO$81), Data_TR_USD!$B556:$BZ556, 1/OFFSET(Data_TR_USD!$B$467, BO$88, 0, 1, $B$82)), NA()))</f>
        <v>#N/A</v>
      </c>
      <c r="BP785" s="466" t="e">
        <f t="array" aca="1" ref="BP785" ca="1">IF($B785=BP$85-1, BP$84, IF(AND($B785&gt;=BP$85, $B785&lt;=BP$86), BP$84*SUMPRODUCT(TRANSPOSE(BP$5:BP$81), Data_TR_USD!$B556:$BZ556, 1/OFFSET(Data_TR_USD!$B$467, BP$88, 0, 1, $B$82)), NA()))</f>
        <v>#N/A</v>
      </c>
      <c r="BQ785" s="466" t="e">
        <f t="array" aca="1" ref="BQ785" ca="1">IF($B785=BQ$85-1, BQ$84, IF(AND($B785&gt;=BQ$85, $B785&lt;=BQ$86), BQ$84*SUMPRODUCT(TRANSPOSE(BQ$5:BQ$81), Data_TR_USD!$B556:$BZ556, 1/OFFSET(Data_TR_USD!$B$467, BQ$88, 0, 1, $B$82)), NA()))</f>
        <v>#N/A</v>
      </c>
      <c r="BR785" s="466" t="e">
        <f t="array" aca="1" ref="BR785" ca="1">IF($B785=BR$85-1, BR$84, IF(AND($B785&gt;=BR$85, $B785&lt;=BR$86), BR$84*SUMPRODUCT(TRANSPOSE(BR$5:BR$81), Data_TR_USD!$B556:$BZ556, 1/OFFSET(Data_TR_USD!$B$467, BR$88, 0, 1, $B$82)), NA()))</f>
        <v>#N/A</v>
      </c>
      <c r="BS785" s="466" t="e">
        <f t="array" aca="1" ref="BS785" ca="1">IF($B785=BS$85-1, BS$84, IF(AND($B785&gt;=BS$85, $B785&lt;=BS$86), BS$84*SUMPRODUCT(TRANSPOSE(BS$5:BS$81), Data_TR_USD!$B556:$BZ556, 1/OFFSET(Data_TR_USD!$B$467, BS$88, 0, 1, $B$82)), NA()))</f>
        <v>#N/A</v>
      </c>
    </row>
    <row r="786" spans="2:71">
      <c r="B786" s="48">
        <f t="shared" si="1088"/>
        <v>1960</v>
      </c>
      <c r="E786" s="52"/>
      <c r="M786" s="466" t="e">
        <f t="array" aca="1" ref="M786" ca="1">IF($B786=M$85-1, M$84, IF(AND($B786&gt;=M$85, $B786&lt;=M$86), M$84*SUMPRODUCT(TRANSPOSE(M$5:M$81), Data_TR_USD!$B557:$BZ557, 1/OFFSET(Data_TR_USD!$B$467, M$88, 0, 1, $B$82)), NA()))</f>
        <v>#N/A</v>
      </c>
      <c r="N786" s="466" t="e">
        <f t="array" aca="1" ref="N786" ca="1">IF($B786=N$85-1, N$84, IF(AND($B786&gt;=N$85, $B786&lt;=N$86), N$84*SUMPRODUCT(TRANSPOSE(N$5:N$81), Data_TR_USD!$B557:$BZ557, 1/OFFSET(Data_TR_USD!$B$467, N$88, 0, 1, $B$82)), NA()))</f>
        <v>#N/A</v>
      </c>
      <c r="X786" s="466" t="e">
        <f t="array" aca="1" ref="X786" ca="1">IF($B786=X$85-1, X$84, IF(AND($B786&gt;=X$85, $B786&lt;=X$86), X$84*SUMPRODUCT(TRANSPOSE(X$5:X$81), Data_TR_USD!$B557:$BZ557, 1/OFFSET(Data_TR_USD!$B$467, X$88, 0, 1, $B$82)), NA()))</f>
        <v>#N/A</v>
      </c>
      <c r="Y786" s="466" t="e">
        <f t="array" aca="1" ref="Y786" ca="1">IF($B786=Y$85-1, Y$84, IF(AND($B786&gt;=Y$85, $B786&lt;=Y$86), Y$84*SUMPRODUCT(TRANSPOSE(Y$5:Y$81), Data_TR_USD!$B557:$BZ557, 1/OFFSET(Data_TR_USD!$B$467, Y$88, 0, 1, $B$82)), NA()))</f>
        <v>#N/A</v>
      </c>
      <c r="AA786" s="466" t="e">
        <f t="array" aca="1" ref="AA786" ca="1">IF($B786=AA$85-1, AA$84, IF(AND($B786&gt;=AA$85, $B786&lt;=AA$86), AA$84*SUMPRODUCT(TRANSPOSE(AA$5:AA$81), Data_TR_USD!$B557:$BZ557, 1/OFFSET(Data_TR_USD!$B$467, AA$88, 0, 1, $B$82)), NA()))</f>
        <v>#N/A</v>
      </c>
      <c r="AB786" s="466" t="e">
        <f t="array" aca="1" ref="AB786" ca="1">IF($B786=AB$85-1, AB$84, IF(AND($B786&gt;=AB$85, $B786&lt;=AB$86), AB$84*SUMPRODUCT(TRANSPOSE(AB$5:AB$81), Data_TR_USD!$B557:$BZ557, 1/OFFSET(Data_TR_USD!$B$467, AB$88, 0, 1, $B$82)), NA()))</f>
        <v>#N/A</v>
      </c>
      <c r="AC786" s="466" t="e">
        <f t="array" aca="1" ref="AC786" ca="1">IF($B786=AC$85-1, AC$84, IF(AND($B786&gt;=AC$85, $B786&lt;=AC$86), AC$84*SUMPRODUCT(TRANSPOSE(AC$5:AC$81), Data_TR_USD!$B557:$BZ557, 1/OFFSET(Data_TR_USD!$B$467, AC$88, 0, 1, $B$82)), NA()))</f>
        <v>#N/A</v>
      </c>
      <c r="AD786" s="466" t="e">
        <f t="array" aca="1" ref="AD786" ca="1">IF($B786=AD$85-1, AD$84, IF(AND($B786&gt;=AD$85, $B786&lt;=AD$86), AD$84*SUMPRODUCT(TRANSPOSE(AD$5:AD$81), Data_TR_USD!$B557:$BZ557, 1/OFFSET(Data_TR_USD!$B$467, AD$88, 0, 1, $B$82)), NA()))</f>
        <v>#N/A</v>
      </c>
      <c r="AE786" s="466" t="e">
        <f t="array" aca="1" ref="AE786" ca="1">IF($B786=AE$85-1, AE$84, IF(AND($B786&gt;=AE$85, $B786&lt;=AE$86), AE$84*SUMPRODUCT(TRANSPOSE(AE$5:AE$81), Data_TR_USD!$B557:$BZ557, 1/OFFSET(Data_TR_USD!$B$467, AE$88, 0, 1, $B$82)), NA()))</f>
        <v>#N/A</v>
      </c>
      <c r="AG786" s="466" t="e">
        <f t="array" aca="1" ref="AG786" ca="1">IF($B786=AG$85-1, AG$84, IF(AND($B786&gt;=AG$85, $B786&lt;=AG$86), AG$84*SUMPRODUCT(TRANSPOSE(AG$5:AG$81), Data_TR_USD!$B557:$BZ557, 1/OFFSET(Data_TR_USD!$B$467, AG$88, 0, 1, $B$82)), NA()))</f>
        <v>#N/A</v>
      </c>
      <c r="AM786" s="466" t="e">
        <f t="array" aca="1" ref="AM786" ca="1">IF($B786=AM$85-1, AM$84, IF(AND($B786&gt;=AM$85, $B786&lt;=AM$86), AM$84*SUMPRODUCT(TRANSPOSE(AM$5:AM$81), Data_TR_USD!$B557:$BZ557, 1/OFFSET(Data_TR_USD!$B$467, AM$88, 0, 1, $B$82)), NA()))</f>
        <v>#N/A</v>
      </c>
      <c r="AN786" s="466" t="e">
        <f t="array" aca="1" ref="AN786" ca="1">IF($B786=AN$85-1, AN$84, IF(AND($B786&gt;=AN$85, $B786&lt;=AN$86), AN$84*SUMPRODUCT(TRANSPOSE(AN$5:AN$81), Data_TR_USD!$B557:$BZ557, 1/OFFSET(Data_TR_USD!$B$467, AN$88, 0, 1, $B$82)), NA()))</f>
        <v>#N/A</v>
      </c>
      <c r="AO786" s="466" t="e">
        <f t="array" aca="1" ref="AO786" ca="1">IF($B786=AO$85-1, AO$84, IF(AND($B786&gt;=AO$85, $B786&lt;=AO$86), AO$84*SUMPRODUCT(TRANSPOSE(AO$5:AO$81), Data_TR_USD!$B557:$BZ557, 1/OFFSET(Data_TR_USD!$B$467, AO$88, 0, 1, $B$82)), NA()))</f>
        <v>#N/A</v>
      </c>
      <c r="AP786" s="466" t="e">
        <f t="array" aca="1" ref="AP786" ca="1">IF($B786=AP$85-1, AP$84, IF(AND($B786&gt;=AP$85, $B786&lt;=AP$86), AP$84*SUMPRODUCT(TRANSPOSE(AP$5:AP$81), Data_TR_USD!$B557:$BZ557, 1/OFFSET(Data_TR_USD!$B$467, AP$88, 0, 1, $B$82)), NA()))</f>
        <v>#N/A</v>
      </c>
      <c r="AQ786" s="466" t="e">
        <f t="array" aca="1" ref="AQ786" ca="1">IF($B786=AQ$85-1, AQ$84, IF(AND($B786&gt;=AQ$85, $B786&lt;=AQ$86), AQ$84*SUMPRODUCT(TRANSPOSE(AQ$5:AQ$81), Data_TR_USD!$B557:$BZ557, 1/OFFSET(Data_TR_USD!$B$467, AQ$88, 0, 1, $B$82)), NA()))</f>
        <v>#N/A</v>
      </c>
      <c r="AS786" s="466" t="e">
        <f t="array" aca="1" ref="AS786" ca="1">IF($B786=AS$85-1, AS$84, IF(AND($B786&gt;=AS$85, $B786&lt;=AS$86), AS$84*SUMPRODUCT(TRANSPOSE(AS$5:AS$81), Data_TR_USD!$B557:$BZ557, 1/OFFSET(Data_TR_USD!$B$467, AS$88, 0, 1, $B$82)), NA()))</f>
        <v>#N/A</v>
      </c>
      <c r="AU786" s="466" t="e">
        <f t="array" aca="1" ref="AU786" ca="1">IF($B786=AU$85-1, AU$84, IF(AND($B786&gt;=AU$85, $B786&lt;=AU$86), AU$84*SUMPRODUCT(TRANSPOSE(AU$5:AU$81), Data_TR_USD!$B557:$BZ557, 1/OFFSET(Data_TR_USD!$B$467, AU$88, 0, 1, $B$82)), NA()))</f>
        <v>#N/A</v>
      </c>
      <c r="AV786" s="466" t="e">
        <f t="array" aca="1" ref="AV786" ca="1">IF($B786=AV$85-1, AV$84, IF(AND($B786&gt;=AV$85, $B786&lt;=AV$86), AV$84*SUMPRODUCT(TRANSPOSE(AV$5:AV$81), Data_TR_USD!$B557:$BZ557, 1/OFFSET(Data_TR_USD!$B$467, AV$88, 0, 1, $B$82)), NA()))</f>
        <v>#N/A</v>
      </c>
      <c r="AW786" s="466" t="e">
        <f t="array" aca="1" ref="AW786" ca="1">IF($B786=AW$85-1, AW$84, IF(AND($B786&gt;=AW$85, $B786&lt;=AW$86), AW$84*SUMPRODUCT(TRANSPOSE(AW$5:AW$81), Data_TR_USD!$B557:$BZ557, 1/OFFSET(Data_TR_USD!$B$467, AW$88, 0, 1, $B$82)), NA()))</f>
        <v>#N/A</v>
      </c>
      <c r="AX786" s="466" t="e">
        <f t="array" aca="1" ref="AX786" ca="1">IF($B786=AX$85-1, AX$84, IF(AND($B786&gt;=AX$85, $B786&lt;=AX$86), AX$84*SUMPRODUCT(TRANSPOSE(AX$5:AX$81), Data_TR_USD!$B557:$BZ557, 1/OFFSET(Data_TR_USD!$B$467, AX$88, 0, 1, $B$82)), NA()))</f>
        <v>#N/A</v>
      </c>
      <c r="AY786" s="466" t="e">
        <f t="array" aca="1" ref="AY786" ca="1">IF($B786=AY$85-1, AY$84, IF(AND($B786&gt;=AY$85, $B786&lt;=AY$86), AY$84*SUMPRODUCT(TRANSPOSE(AY$5:AY$81), Data_TR_USD!$B557:$BZ557, 1/OFFSET(Data_TR_USD!$B$467, AY$88, 0, 1, $B$82)), NA()))</f>
        <v>#N/A</v>
      </c>
      <c r="AZ786" s="466" t="e">
        <f t="array" aca="1" ref="AZ786" ca="1">IF($B786=AZ$85-1, AZ$84, IF(AND($B786&gt;=AZ$85, $B786&lt;=AZ$86), AZ$84*SUMPRODUCT(TRANSPOSE(AZ$5:AZ$81), Data_TR_USD!$B557:$BZ557, 1/OFFSET(Data_TR_USD!$B$467, AZ$88, 0, 1, $B$82)), NA()))</f>
        <v>#N/A</v>
      </c>
      <c r="BA786" s="466" t="e">
        <f t="array" aca="1" ref="BA786" ca="1">IF($B786=BA$85-1, BA$84, IF(AND($B786&gt;=BA$85, $B786&lt;=BA$86), BA$84*SUMPRODUCT(TRANSPOSE(BA$5:BA$81), Data_TR_USD!$B557:$BZ557, 1/OFFSET(Data_TR_USD!$B$467, BA$88, 0, 1, $B$82)), NA()))</f>
        <v>#N/A</v>
      </c>
      <c r="BB786" s="466" t="e">
        <f t="array" aca="1" ref="BB786" ca="1">IF($B786=BB$85-1, BB$84, IF(AND($B786&gt;=BB$85, $B786&lt;=BB$86), BB$84*SUMPRODUCT(TRANSPOSE(BB$5:BB$81), Data_TR_USD!$B557:$BZ557, 1/OFFSET(Data_TR_USD!$B$467, BB$88, 0, 1, $B$82)), NA()))</f>
        <v>#N/A</v>
      </c>
      <c r="BC786" s="466" t="e">
        <f t="array" aca="1" ref="BC786" ca="1">IF($B786=BC$85-1, BC$84, IF(AND($B786&gt;=BC$85, $B786&lt;=BC$86), BC$84*SUMPRODUCT(TRANSPOSE(BC$5:BC$81), Data_TR_USD!$B557:$BZ557, 1/OFFSET(Data_TR_USD!$B$467, BC$88, 0, 1, $B$82)), NA()))</f>
        <v>#N/A</v>
      </c>
      <c r="BD786" s="466" t="e">
        <f t="array" aca="1" ref="BD786" ca="1">IF($B786=BD$85-1, BD$84, IF(AND($B786&gt;=BD$85, $B786&lt;=BD$86), BD$84*SUMPRODUCT(TRANSPOSE(BD$5:BD$81), Data_TR_USD!$B557:$BZ557, 1/OFFSET(Data_TR_USD!$B$467, BD$88, 0, 1, $B$82)), NA()))</f>
        <v>#N/A</v>
      </c>
      <c r="BE786" s="466" t="e">
        <f t="array" aca="1" ref="BE786" ca="1">IF($B786=BE$85-1, BE$84, IF(AND($B786&gt;=BE$85, $B786&lt;=BE$86), BE$84*SUMPRODUCT(TRANSPOSE(BE$5:BE$81), Data_TR_USD!$B557:$BZ557, 1/OFFSET(Data_TR_USD!$B$467, BE$88, 0, 1, $B$82)), NA()))</f>
        <v>#N/A</v>
      </c>
      <c r="BF786" s="466" t="e">
        <f t="array" aca="1" ref="BF786" ca="1">IF($B786=BF$85-1, BF$84, IF(AND($B786&gt;=BF$85, $B786&lt;=BF$86), BF$84*SUMPRODUCT(TRANSPOSE(BF$5:BF$81), Data_TR_USD!$B557:$BZ557, 1/OFFSET(Data_TR_USD!$B$467, BF$88, 0, 1, $B$82)), NA()))</f>
        <v>#N/A</v>
      </c>
      <c r="BG786" s="466" t="e">
        <f t="array" aca="1" ref="BG786" ca="1">IF($B786=BG$85-1, BG$84, IF(AND($B786&gt;=BG$85, $B786&lt;=BG$86), BG$84*SUMPRODUCT(TRANSPOSE(BG$5:BG$81), Data_TR_USD!$B557:$BZ557, 1/OFFSET(Data_TR_USD!$B$467, BG$88, 0, 1, $B$82)), NA()))</f>
        <v>#N/A</v>
      </c>
      <c r="BH786" s="466" t="e">
        <f t="array" aca="1" ref="BH786" ca="1">IF($B786=BH$85-1, BH$84, IF(AND($B786&gt;=BH$85, $B786&lt;=BH$86), BH$84*SUMPRODUCT(TRANSPOSE(BH$5:BH$81), Data_TR_USD!$B557:$BZ557, 1/OFFSET(Data_TR_USD!$B$467, BH$88, 0, 1, $B$82)), NA()))</f>
        <v>#N/A</v>
      </c>
      <c r="BI786" s="466" t="e">
        <f t="array" aca="1" ref="BI786" ca="1">IF($B786=BI$85-1, BI$84, IF(AND($B786&gt;=BI$85, $B786&lt;=BI$86), BI$84*SUMPRODUCT(TRANSPOSE(BI$5:BI$81), Data_TR_USD!$B557:$BZ557, 1/OFFSET(Data_TR_USD!$B$467, BI$88, 0, 1, $B$82)), NA()))</f>
        <v>#N/A</v>
      </c>
      <c r="BJ786" s="466" t="e">
        <f t="array" aca="1" ref="BJ786" ca="1">IF($B786=BJ$85-1, BJ$84, IF(AND($B786&gt;=BJ$85, $B786&lt;=BJ$86), BJ$84*SUMPRODUCT(TRANSPOSE(BJ$5:BJ$81), Data_TR_USD!$B557:$BZ557, 1/OFFSET(Data_TR_USD!$B$467, BJ$88, 0, 1, $B$82)), NA()))</f>
        <v>#N/A</v>
      </c>
      <c r="BK786" s="466" t="e">
        <f t="array" aca="1" ref="BK786" ca="1">IF($B786=BK$85-1, BK$84, IF(AND($B786&gt;=BK$85, $B786&lt;=BK$86), BK$84*SUMPRODUCT(TRANSPOSE(BK$5:BK$81), Data_TR_USD!$B557:$BZ557, 1/OFFSET(Data_TR_USD!$B$467, BK$88, 0, 1, $B$82)), NA()))</f>
        <v>#N/A</v>
      </c>
      <c r="BL786" s="466" t="e">
        <f t="array" aca="1" ref="BL786" ca="1">IF($B786=BL$85-1, BL$84, IF(AND($B786&gt;=BL$85, $B786&lt;=BL$86), BL$84*SUMPRODUCT(TRANSPOSE(BL$5:BL$81), Data_TR_USD!$B557:$BZ557, 1/OFFSET(Data_TR_USD!$B$467, BL$88, 0, 1, $B$82)), NA()))</f>
        <v>#N/A</v>
      </c>
      <c r="BM786" s="466" t="e">
        <f t="array" aca="1" ref="BM786" ca="1">IF($B786=BM$85-1, BM$84, IF(AND($B786&gt;=BM$85, $B786&lt;=BM$86), BM$84*SUMPRODUCT(TRANSPOSE(BM$5:BM$81), Data_TR_USD!$B557:$BZ557, 1/OFFSET(Data_TR_USD!$B$467, BM$88, 0, 1, $B$82)), NA()))</f>
        <v>#N/A</v>
      </c>
      <c r="BN786" s="466" t="e">
        <f t="array" aca="1" ref="BN786" ca="1">IF($B786=BN$85-1, BN$84, IF(AND($B786&gt;=BN$85, $B786&lt;=BN$86), BN$84*SUMPRODUCT(TRANSPOSE(BN$5:BN$81), Data_TR_USD!$B557:$BZ557, 1/OFFSET(Data_TR_USD!$B$467, BN$88, 0, 1, $B$82)), NA()))</f>
        <v>#N/A</v>
      </c>
      <c r="BO786" s="466" t="e">
        <f t="array" aca="1" ref="BO786" ca="1">IF($B786=BO$85-1, BO$84, IF(AND($B786&gt;=BO$85, $B786&lt;=BO$86), BO$84*SUMPRODUCT(TRANSPOSE(BO$5:BO$81), Data_TR_USD!$B557:$BZ557, 1/OFFSET(Data_TR_USD!$B$467, BO$88, 0, 1, $B$82)), NA()))</f>
        <v>#N/A</v>
      </c>
      <c r="BP786" s="466" t="e">
        <f t="array" aca="1" ref="BP786" ca="1">IF($B786=BP$85-1, BP$84, IF(AND($B786&gt;=BP$85, $B786&lt;=BP$86), BP$84*SUMPRODUCT(TRANSPOSE(BP$5:BP$81), Data_TR_USD!$B557:$BZ557, 1/OFFSET(Data_TR_USD!$B$467, BP$88, 0, 1, $B$82)), NA()))</f>
        <v>#N/A</v>
      </c>
      <c r="BQ786" s="466" t="e">
        <f t="array" aca="1" ref="BQ786" ca="1">IF($B786=BQ$85-1, BQ$84, IF(AND($B786&gt;=BQ$85, $B786&lt;=BQ$86), BQ$84*SUMPRODUCT(TRANSPOSE(BQ$5:BQ$81), Data_TR_USD!$B557:$BZ557, 1/OFFSET(Data_TR_USD!$B$467, BQ$88, 0, 1, $B$82)), NA()))</f>
        <v>#N/A</v>
      </c>
      <c r="BR786" s="466" t="e">
        <f t="array" aca="1" ref="BR786" ca="1">IF($B786=BR$85-1, BR$84, IF(AND($B786&gt;=BR$85, $B786&lt;=BR$86), BR$84*SUMPRODUCT(TRANSPOSE(BR$5:BR$81), Data_TR_USD!$B557:$BZ557, 1/OFFSET(Data_TR_USD!$B$467, BR$88, 0, 1, $B$82)), NA()))</f>
        <v>#N/A</v>
      </c>
      <c r="BS786" s="466" t="e">
        <f t="array" aca="1" ref="BS786" ca="1">IF($B786=BS$85-1, BS$84, IF(AND($B786&gt;=BS$85, $B786&lt;=BS$86), BS$84*SUMPRODUCT(TRANSPOSE(BS$5:BS$81), Data_TR_USD!$B557:$BZ557, 1/OFFSET(Data_TR_USD!$B$467, BS$88, 0, 1, $B$82)), NA()))</f>
        <v>#N/A</v>
      </c>
    </row>
    <row r="787" spans="2:71">
      <c r="B787" s="48">
        <f t="shared" si="1088"/>
        <v>1961</v>
      </c>
      <c r="E787" s="52"/>
      <c r="M787" s="466" t="e">
        <f t="array" aca="1" ref="M787" ca="1">IF($B787=M$85-1, M$84, IF(AND($B787&gt;=M$85, $B787&lt;=M$86), M$84*SUMPRODUCT(TRANSPOSE(M$5:M$81), Data_TR_USD!$B558:$BZ558, 1/OFFSET(Data_TR_USD!$B$467, M$88, 0, 1, $B$82)), NA()))</f>
        <v>#N/A</v>
      </c>
      <c r="N787" s="466" t="e">
        <f t="array" aca="1" ref="N787" ca="1">IF($B787=N$85-1, N$84, IF(AND($B787&gt;=N$85, $B787&lt;=N$86), N$84*SUMPRODUCT(TRANSPOSE(N$5:N$81), Data_TR_USD!$B558:$BZ558, 1/OFFSET(Data_TR_USD!$B$467, N$88, 0, 1, $B$82)), NA()))</f>
        <v>#N/A</v>
      </c>
      <c r="X787" s="466" t="e">
        <f t="array" aca="1" ref="X787" ca="1">IF($B787=X$85-1, X$84, IF(AND($B787&gt;=X$85, $B787&lt;=X$86), X$84*SUMPRODUCT(TRANSPOSE(X$5:X$81), Data_TR_USD!$B558:$BZ558, 1/OFFSET(Data_TR_USD!$B$467, X$88, 0, 1, $B$82)), NA()))</f>
        <v>#N/A</v>
      </c>
      <c r="Y787" s="466" t="e">
        <f t="array" aca="1" ref="Y787" ca="1">IF($B787=Y$85-1, Y$84, IF(AND($B787&gt;=Y$85, $B787&lt;=Y$86), Y$84*SUMPRODUCT(TRANSPOSE(Y$5:Y$81), Data_TR_USD!$B558:$BZ558, 1/OFFSET(Data_TR_USD!$B$467, Y$88, 0, 1, $B$82)), NA()))</f>
        <v>#N/A</v>
      </c>
      <c r="AA787" s="466" t="e">
        <f t="array" aca="1" ref="AA787" ca="1">IF($B787=AA$85-1, AA$84, IF(AND($B787&gt;=AA$85, $B787&lt;=AA$86), AA$84*SUMPRODUCT(TRANSPOSE(AA$5:AA$81), Data_TR_USD!$B558:$BZ558, 1/OFFSET(Data_TR_USD!$B$467, AA$88, 0, 1, $B$82)), NA()))</f>
        <v>#N/A</v>
      </c>
      <c r="AB787" s="466" t="e">
        <f t="array" aca="1" ref="AB787" ca="1">IF($B787=AB$85-1, AB$84, IF(AND($B787&gt;=AB$85, $B787&lt;=AB$86), AB$84*SUMPRODUCT(TRANSPOSE(AB$5:AB$81), Data_TR_USD!$B558:$BZ558, 1/OFFSET(Data_TR_USD!$B$467, AB$88, 0, 1, $B$82)), NA()))</f>
        <v>#N/A</v>
      </c>
      <c r="AC787" s="466" t="e">
        <f t="array" aca="1" ref="AC787" ca="1">IF($B787=AC$85-1, AC$84, IF(AND($B787&gt;=AC$85, $B787&lt;=AC$86), AC$84*SUMPRODUCT(TRANSPOSE(AC$5:AC$81), Data_TR_USD!$B558:$BZ558, 1/OFFSET(Data_TR_USD!$B$467, AC$88, 0, 1, $B$82)), NA()))</f>
        <v>#N/A</v>
      </c>
      <c r="AD787" s="466" t="e">
        <f t="array" aca="1" ref="AD787" ca="1">IF($B787=AD$85-1, AD$84, IF(AND($B787&gt;=AD$85, $B787&lt;=AD$86), AD$84*SUMPRODUCT(TRANSPOSE(AD$5:AD$81), Data_TR_USD!$B558:$BZ558, 1/OFFSET(Data_TR_USD!$B$467, AD$88, 0, 1, $B$82)), NA()))</f>
        <v>#N/A</v>
      </c>
      <c r="AE787" s="466" t="e">
        <f t="array" aca="1" ref="AE787" ca="1">IF($B787=AE$85-1, AE$84, IF(AND($B787&gt;=AE$85, $B787&lt;=AE$86), AE$84*SUMPRODUCT(TRANSPOSE(AE$5:AE$81), Data_TR_USD!$B558:$BZ558, 1/OFFSET(Data_TR_USD!$B$467, AE$88, 0, 1, $B$82)), NA()))</f>
        <v>#N/A</v>
      </c>
      <c r="AG787" s="466" t="e">
        <f t="array" aca="1" ref="AG787" ca="1">IF($B787=AG$85-1, AG$84, IF(AND($B787&gt;=AG$85, $B787&lt;=AG$86), AG$84*SUMPRODUCT(TRANSPOSE(AG$5:AG$81), Data_TR_USD!$B558:$BZ558, 1/OFFSET(Data_TR_USD!$B$467, AG$88, 0, 1, $B$82)), NA()))</f>
        <v>#N/A</v>
      </c>
      <c r="AM787" s="466" t="e">
        <f t="array" aca="1" ref="AM787" ca="1">IF($B787=AM$85-1, AM$84, IF(AND($B787&gt;=AM$85, $B787&lt;=AM$86), AM$84*SUMPRODUCT(TRANSPOSE(AM$5:AM$81), Data_TR_USD!$B558:$BZ558, 1/OFFSET(Data_TR_USD!$B$467, AM$88, 0, 1, $B$82)), NA()))</f>
        <v>#N/A</v>
      </c>
      <c r="AN787" s="466" t="e">
        <f t="array" aca="1" ref="AN787" ca="1">IF($B787=AN$85-1, AN$84, IF(AND($B787&gt;=AN$85, $B787&lt;=AN$86), AN$84*SUMPRODUCT(TRANSPOSE(AN$5:AN$81), Data_TR_USD!$B558:$BZ558, 1/OFFSET(Data_TR_USD!$B$467, AN$88, 0, 1, $B$82)), NA()))</f>
        <v>#N/A</v>
      </c>
      <c r="AO787" s="466" t="e">
        <f t="array" aca="1" ref="AO787" ca="1">IF($B787=AO$85-1, AO$84, IF(AND($B787&gt;=AO$85, $B787&lt;=AO$86), AO$84*SUMPRODUCT(TRANSPOSE(AO$5:AO$81), Data_TR_USD!$B558:$BZ558, 1/OFFSET(Data_TR_USD!$B$467, AO$88, 0, 1, $B$82)), NA()))</f>
        <v>#N/A</v>
      </c>
      <c r="AP787" s="466" t="e">
        <f t="array" aca="1" ref="AP787" ca="1">IF($B787=AP$85-1, AP$84, IF(AND($B787&gt;=AP$85, $B787&lt;=AP$86), AP$84*SUMPRODUCT(TRANSPOSE(AP$5:AP$81), Data_TR_USD!$B558:$BZ558, 1/OFFSET(Data_TR_USD!$B$467, AP$88, 0, 1, $B$82)), NA()))</f>
        <v>#N/A</v>
      </c>
      <c r="AQ787" s="466" t="e">
        <f t="array" aca="1" ref="AQ787" ca="1">IF($B787=AQ$85-1, AQ$84, IF(AND($B787&gt;=AQ$85, $B787&lt;=AQ$86), AQ$84*SUMPRODUCT(TRANSPOSE(AQ$5:AQ$81), Data_TR_USD!$B558:$BZ558, 1/OFFSET(Data_TR_USD!$B$467, AQ$88, 0, 1, $B$82)), NA()))</f>
        <v>#N/A</v>
      </c>
      <c r="AS787" s="466" t="e">
        <f t="array" aca="1" ref="AS787" ca="1">IF($B787=AS$85-1, AS$84, IF(AND($B787&gt;=AS$85, $B787&lt;=AS$86), AS$84*SUMPRODUCT(TRANSPOSE(AS$5:AS$81), Data_TR_USD!$B558:$BZ558, 1/OFFSET(Data_TR_USD!$B$467, AS$88, 0, 1, $B$82)), NA()))</f>
        <v>#N/A</v>
      </c>
      <c r="AU787" s="466" t="e">
        <f t="array" aca="1" ref="AU787" ca="1">IF($B787=AU$85-1, AU$84, IF(AND($B787&gt;=AU$85, $B787&lt;=AU$86), AU$84*SUMPRODUCT(TRANSPOSE(AU$5:AU$81), Data_TR_USD!$B558:$BZ558, 1/OFFSET(Data_TR_USD!$B$467, AU$88, 0, 1, $B$82)), NA()))</f>
        <v>#N/A</v>
      </c>
      <c r="AV787" s="466" t="e">
        <f t="array" aca="1" ref="AV787" ca="1">IF($B787=AV$85-1, AV$84, IF(AND($B787&gt;=AV$85, $B787&lt;=AV$86), AV$84*SUMPRODUCT(TRANSPOSE(AV$5:AV$81), Data_TR_USD!$B558:$BZ558, 1/OFFSET(Data_TR_USD!$B$467, AV$88, 0, 1, $B$82)), NA()))</f>
        <v>#N/A</v>
      </c>
      <c r="AW787" s="466" t="e">
        <f t="array" aca="1" ref="AW787" ca="1">IF($B787=AW$85-1, AW$84, IF(AND($B787&gt;=AW$85, $B787&lt;=AW$86), AW$84*SUMPRODUCT(TRANSPOSE(AW$5:AW$81), Data_TR_USD!$B558:$BZ558, 1/OFFSET(Data_TR_USD!$B$467, AW$88, 0, 1, $B$82)), NA()))</f>
        <v>#N/A</v>
      </c>
      <c r="AX787" s="466" t="e">
        <f t="array" aca="1" ref="AX787" ca="1">IF($B787=AX$85-1, AX$84, IF(AND($B787&gt;=AX$85, $B787&lt;=AX$86), AX$84*SUMPRODUCT(TRANSPOSE(AX$5:AX$81), Data_TR_USD!$B558:$BZ558, 1/OFFSET(Data_TR_USD!$B$467, AX$88, 0, 1, $B$82)), NA()))</f>
        <v>#N/A</v>
      </c>
      <c r="AY787" s="466" t="e">
        <f t="array" aca="1" ref="AY787" ca="1">IF($B787=AY$85-1, AY$84, IF(AND($B787&gt;=AY$85, $B787&lt;=AY$86), AY$84*SUMPRODUCT(TRANSPOSE(AY$5:AY$81), Data_TR_USD!$B558:$BZ558, 1/OFFSET(Data_TR_USD!$B$467, AY$88, 0, 1, $B$82)), NA()))</f>
        <v>#N/A</v>
      </c>
      <c r="AZ787" s="466" t="e">
        <f t="array" aca="1" ref="AZ787" ca="1">IF($B787=AZ$85-1, AZ$84, IF(AND($B787&gt;=AZ$85, $B787&lt;=AZ$86), AZ$84*SUMPRODUCT(TRANSPOSE(AZ$5:AZ$81), Data_TR_USD!$B558:$BZ558, 1/OFFSET(Data_TR_USD!$B$467, AZ$88, 0, 1, $B$82)), NA()))</f>
        <v>#N/A</v>
      </c>
      <c r="BA787" s="466" t="e">
        <f t="array" aca="1" ref="BA787" ca="1">IF($B787=BA$85-1, BA$84, IF(AND($B787&gt;=BA$85, $B787&lt;=BA$86), BA$84*SUMPRODUCT(TRANSPOSE(BA$5:BA$81), Data_TR_USD!$B558:$BZ558, 1/OFFSET(Data_TR_USD!$B$467, BA$88, 0, 1, $B$82)), NA()))</f>
        <v>#N/A</v>
      </c>
      <c r="BB787" s="466" t="e">
        <f t="array" aca="1" ref="BB787" ca="1">IF($B787=BB$85-1, BB$84, IF(AND($B787&gt;=BB$85, $B787&lt;=BB$86), BB$84*SUMPRODUCT(TRANSPOSE(BB$5:BB$81), Data_TR_USD!$B558:$BZ558, 1/OFFSET(Data_TR_USD!$B$467, BB$88, 0, 1, $B$82)), NA()))</f>
        <v>#N/A</v>
      </c>
      <c r="BC787" s="466" t="e">
        <f t="array" aca="1" ref="BC787" ca="1">IF($B787=BC$85-1, BC$84, IF(AND($B787&gt;=BC$85, $B787&lt;=BC$86), BC$84*SUMPRODUCT(TRANSPOSE(BC$5:BC$81), Data_TR_USD!$B558:$BZ558, 1/OFFSET(Data_TR_USD!$B$467, BC$88, 0, 1, $B$82)), NA()))</f>
        <v>#N/A</v>
      </c>
      <c r="BD787" s="466" t="e">
        <f t="array" aca="1" ref="BD787" ca="1">IF($B787=BD$85-1, BD$84, IF(AND($B787&gt;=BD$85, $B787&lt;=BD$86), BD$84*SUMPRODUCT(TRANSPOSE(BD$5:BD$81), Data_TR_USD!$B558:$BZ558, 1/OFFSET(Data_TR_USD!$B$467, BD$88, 0, 1, $B$82)), NA()))</f>
        <v>#N/A</v>
      </c>
      <c r="BE787" s="466" t="e">
        <f t="array" aca="1" ref="BE787" ca="1">IF($B787=BE$85-1, BE$84, IF(AND($B787&gt;=BE$85, $B787&lt;=BE$86), BE$84*SUMPRODUCT(TRANSPOSE(BE$5:BE$81), Data_TR_USD!$B558:$BZ558, 1/OFFSET(Data_TR_USD!$B$467, BE$88, 0, 1, $B$82)), NA()))</f>
        <v>#N/A</v>
      </c>
      <c r="BF787" s="466" t="e">
        <f t="array" aca="1" ref="BF787" ca="1">IF($B787=BF$85-1, BF$84, IF(AND($B787&gt;=BF$85, $B787&lt;=BF$86), BF$84*SUMPRODUCT(TRANSPOSE(BF$5:BF$81), Data_TR_USD!$B558:$BZ558, 1/OFFSET(Data_TR_USD!$B$467, BF$88, 0, 1, $B$82)), NA()))</f>
        <v>#N/A</v>
      </c>
      <c r="BG787" s="466" t="e">
        <f t="array" aca="1" ref="BG787" ca="1">IF($B787=BG$85-1, BG$84, IF(AND($B787&gt;=BG$85, $B787&lt;=BG$86), BG$84*SUMPRODUCT(TRANSPOSE(BG$5:BG$81), Data_TR_USD!$B558:$BZ558, 1/OFFSET(Data_TR_USD!$B$467, BG$88, 0, 1, $B$82)), NA()))</f>
        <v>#N/A</v>
      </c>
      <c r="BH787" s="466" t="e">
        <f t="array" aca="1" ref="BH787" ca="1">IF($B787=BH$85-1, BH$84, IF(AND($B787&gt;=BH$85, $B787&lt;=BH$86), BH$84*SUMPRODUCT(TRANSPOSE(BH$5:BH$81), Data_TR_USD!$B558:$BZ558, 1/OFFSET(Data_TR_USD!$B$467, BH$88, 0, 1, $B$82)), NA()))</f>
        <v>#N/A</v>
      </c>
      <c r="BI787" s="466" t="e">
        <f t="array" aca="1" ref="BI787" ca="1">IF($B787=BI$85-1, BI$84, IF(AND($B787&gt;=BI$85, $B787&lt;=BI$86), BI$84*SUMPRODUCT(TRANSPOSE(BI$5:BI$81), Data_TR_USD!$B558:$BZ558, 1/OFFSET(Data_TR_USD!$B$467, BI$88, 0, 1, $B$82)), NA()))</f>
        <v>#N/A</v>
      </c>
      <c r="BJ787" s="466" t="e">
        <f t="array" aca="1" ref="BJ787" ca="1">IF($B787=BJ$85-1, BJ$84, IF(AND($B787&gt;=BJ$85, $B787&lt;=BJ$86), BJ$84*SUMPRODUCT(TRANSPOSE(BJ$5:BJ$81), Data_TR_USD!$B558:$BZ558, 1/OFFSET(Data_TR_USD!$B$467, BJ$88, 0, 1, $B$82)), NA()))</f>
        <v>#N/A</v>
      </c>
      <c r="BK787" s="466" t="e">
        <f t="array" aca="1" ref="BK787" ca="1">IF($B787=BK$85-1, BK$84, IF(AND($B787&gt;=BK$85, $B787&lt;=BK$86), BK$84*SUMPRODUCT(TRANSPOSE(BK$5:BK$81), Data_TR_USD!$B558:$BZ558, 1/OFFSET(Data_TR_USD!$B$467, BK$88, 0, 1, $B$82)), NA()))</f>
        <v>#N/A</v>
      </c>
      <c r="BL787" s="466" t="e">
        <f t="array" aca="1" ref="BL787" ca="1">IF($B787=BL$85-1, BL$84, IF(AND($B787&gt;=BL$85, $B787&lt;=BL$86), BL$84*SUMPRODUCT(TRANSPOSE(BL$5:BL$81), Data_TR_USD!$B558:$BZ558, 1/OFFSET(Data_TR_USD!$B$467, BL$88, 0, 1, $B$82)), NA()))</f>
        <v>#N/A</v>
      </c>
      <c r="BM787" s="466" t="e">
        <f t="array" aca="1" ref="BM787" ca="1">IF($B787=BM$85-1, BM$84, IF(AND($B787&gt;=BM$85, $B787&lt;=BM$86), BM$84*SUMPRODUCT(TRANSPOSE(BM$5:BM$81), Data_TR_USD!$B558:$BZ558, 1/OFFSET(Data_TR_USD!$B$467, BM$88, 0, 1, $B$82)), NA()))</f>
        <v>#N/A</v>
      </c>
      <c r="BN787" s="466" t="e">
        <f t="array" aca="1" ref="BN787" ca="1">IF($B787=BN$85-1, BN$84, IF(AND($B787&gt;=BN$85, $B787&lt;=BN$86), BN$84*SUMPRODUCT(TRANSPOSE(BN$5:BN$81), Data_TR_USD!$B558:$BZ558, 1/OFFSET(Data_TR_USD!$B$467, BN$88, 0, 1, $B$82)), NA()))</f>
        <v>#N/A</v>
      </c>
      <c r="BO787" s="466" t="e">
        <f t="array" aca="1" ref="BO787" ca="1">IF($B787=BO$85-1, BO$84, IF(AND($B787&gt;=BO$85, $B787&lt;=BO$86), BO$84*SUMPRODUCT(TRANSPOSE(BO$5:BO$81), Data_TR_USD!$B558:$BZ558, 1/OFFSET(Data_TR_USD!$B$467, BO$88, 0, 1, $B$82)), NA()))</f>
        <v>#N/A</v>
      </c>
      <c r="BP787" s="466" t="e">
        <f t="array" aca="1" ref="BP787" ca="1">IF($B787=BP$85-1, BP$84, IF(AND($B787&gt;=BP$85, $B787&lt;=BP$86), BP$84*SUMPRODUCT(TRANSPOSE(BP$5:BP$81), Data_TR_USD!$B558:$BZ558, 1/OFFSET(Data_TR_USD!$B$467, BP$88, 0, 1, $B$82)), NA()))</f>
        <v>#N/A</v>
      </c>
      <c r="BQ787" s="466" t="e">
        <f t="array" aca="1" ref="BQ787" ca="1">IF($B787=BQ$85-1, BQ$84, IF(AND($B787&gt;=BQ$85, $B787&lt;=BQ$86), BQ$84*SUMPRODUCT(TRANSPOSE(BQ$5:BQ$81), Data_TR_USD!$B558:$BZ558, 1/OFFSET(Data_TR_USD!$B$467, BQ$88, 0, 1, $B$82)), NA()))</f>
        <v>#N/A</v>
      </c>
      <c r="BR787" s="466" t="e">
        <f t="array" aca="1" ref="BR787" ca="1">IF($B787=BR$85-1, BR$84, IF(AND($B787&gt;=BR$85, $B787&lt;=BR$86), BR$84*SUMPRODUCT(TRANSPOSE(BR$5:BR$81), Data_TR_USD!$B558:$BZ558, 1/OFFSET(Data_TR_USD!$B$467, BR$88, 0, 1, $B$82)), NA()))</f>
        <v>#N/A</v>
      </c>
      <c r="BS787" s="466" t="e">
        <f t="array" aca="1" ref="BS787" ca="1">IF($B787=BS$85-1, BS$84, IF(AND($B787&gt;=BS$85, $B787&lt;=BS$86), BS$84*SUMPRODUCT(TRANSPOSE(BS$5:BS$81), Data_TR_USD!$B558:$BZ558, 1/OFFSET(Data_TR_USD!$B$467, BS$88, 0, 1, $B$82)), NA()))</f>
        <v>#N/A</v>
      </c>
    </row>
    <row r="788" spans="2:71">
      <c r="B788" s="48">
        <f t="shared" si="1088"/>
        <v>1962</v>
      </c>
      <c r="E788" s="52"/>
      <c r="M788" s="466" t="e">
        <f t="array" aca="1" ref="M788" ca="1">IF($B788=M$85-1, M$84, IF(AND($B788&gt;=M$85, $B788&lt;=M$86), M$84*SUMPRODUCT(TRANSPOSE(M$5:M$81), Data_TR_USD!$B559:$BZ559, 1/OFFSET(Data_TR_USD!$B$467, M$88, 0, 1, $B$82)), NA()))</f>
        <v>#N/A</v>
      </c>
      <c r="N788" s="466" t="e">
        <f t="array" aca="1" ref="N788" ca="1">IF($B788=N$85-1, N$84, IF(AND($B788&gt;=N$85, $B788&lt;=N$86), N$84*SUMPRODUCT(TRANSPOSE(N$5:N$81), Data_TR_USD!$B559:$BZ559, 1/OFFSET(Data_TR_USD!$B$467, N$88, 0, 1, $B$82)), NA()))</f>
        <v>#N/A</v>
      </c>
      <c r="X788" s="466" t="e">
        <f t="array" aca="1" ref="X788" ca="1">IF($B788=X$85-1, X$84, IF(AND($B788&gt;=X$85, $B788&lt;=X$86), X$84*SUMPRODUCT(TRANSPOSE(X$5:X$81), Data_TR_USD!$B559:$BZ559, 1/OFFSET(Data_TR_USD!$B$467, X$88, 0, 1, $B$82)), NA()))</f>
        <v>#N/A</v>
      </c>
      <c r="Y788" s="466" t="e">
        <f t="array" aca="1" ref="Y788" ca="1">IF($B788=Y$85-1, Y$84, IF(AND($B788&gt;=Y$85, $B788&lt;=Y$86), Y$84*SUMPRODUCT(TRANSPOSE(Y$5:Y$81), Data_TR_USD!$B559:$BZ559, 1/OFFSET(Data_TR_USD!$B$467, Y$88, 0, 1, $B$82)), NA()))</f>
        <v>#N/A</v>
      </c>
      <c r="AA788" s="466" t="e">
        <f t="array" aca="1" ref="AA788" ca="1">IF($B788=AA$85-1, AA$84, IF(AND($B788&gt;=AA$85, $B788&lt;=AA$86), AA$84*SUMPRODUCT(TRANSPOSE(AA$5:AA$81), Data_TR_USD!$B559:$BZ559, 1/OFFSET(Data_TR_USD!$B$467, AA$88, 0, 1, $B$82)), NA()))</f>
        <v>#N/A</v>
      </c>
      <c r="AB788" s="466" t="e">
        <f t="array" aca="1" ref="AB788" ca="1">IF($B788=AB$85-1, AB$84, IF(AND($B788&gt;=AB$85, $B788&lt;=AB$86), AB$84*SUMPRODUCT(TRANSPOSE(AB$5:AB$81), Data_TR_USD!$B559:$BZ559, 1/OFFSET(Data_TR_USD!$B$467, AB$88, 0, 1, $B$82)), NA()))</f>
        <v>#N/A</v>
      </c>
      <c r="AC788" s="466" t="e">
        <f t="array" aca="1" ref="AC788" ca="1">IF($B788=AC$85-1, AC$84, IF(AND($B788&gt;=AC$85, $B788&lt;=AC$86), AC$84*SUMPRODUCT(TRANSPOSE(AC$5:AC$81), Data_TR_USD!$B559:$BZ559, 1/OFFSET(Data_TR_USD!$B$467, AC$88, 0, 1, $B$82)), NA()))</f>
        <v>#N/A</v>
      </c>
      <c r="AD788" s="466" t="e">
        <f t="array" aca="1" ref="AD788" ca="1">IF($B788=AD$85-1, AD$84, IF(AND($B788&gt;=AD$85, $B788&lt;=AD$86), AD$84*SUMPRODUCT(TRANSPOSE(AD$5:AD$81), Data_TR_USD!$B559:$BZ559, 1/OFFSET(Data_TR_USD!$B$467, AD$88, 0, 1, $B$82)), NA()))</f>
        <v>#N/A</v>
      </c>
      <c r="AE788" s="466" t="e">
        <f t="array" aca="1" ref="AE788" ca="1">IF($B788=AE$85-1, AE$84, IF(AND($B788&gt;=AE$85, $B788&lt;=AE$86), AE$84*SUMPRODUCT(TRANSPOSE(AE$5:AE$81), Data_TR_USD!$B559:$BZ559, 1/OFFSET(Data_TR_USD!$B$467, AE$88, 0, 1, $B$82)), NA()))</f>
        <v>#N/A</v>
      </c>
      <c r="AG788" s="466" t="e">
        <f t="array" aca="1" ref="AG788" ca="1">IF($B788=AG$85-1, AG$84, IF(AND($B788&gt;=AG$85, $B788&lt;=AG$86), AG$84*SUMPRODUCT(TRANSPOSE(AG$5:AG$81), Data_TR_USD!$B559:$BZ559, 1/OFFSET(Data_TR_USD!$B$467, AG$88, 0, 1, $B$82)), NA()))</f>
        <v>#N/A</v>
      </c>
      <c r="AM788" s="466" t="e">
        <f t="array" aca="1" ref="AM788" ca="1">IF($B788=AM$85-1, AM$84, IF(AND($B788&gt;=AM$85, $B788&lt;=AM$86), AM$84*SUMPRODUCT(TRANSPOSE(AM$5:AM$81), Data_TR_USD!$B559:$BZ559, 1/OFFSET(Data_TR_USD!$B$467, AM$88, 0, 1, $B$82)), NA()))</f>
        <v>#N/A</v>
      </c>
      <c r="AN788" s="466" t="e">
        <f t="array" aca="1" ref="AN788" ca="1">IF($B788=AN$85-1, AN$84, IF(AND($B788&gt;=AN$85, $B788&lt;=AN$86), AN$84*SUMPRODUCT(TRANSPOSE(AN$5:AN$81), Data_TR_USD!$B559:$BZ559, 1/OFFSET(Data_TR_USD!$B$467, AN$88, 0, 1, $B$82)), NA()))</f>
        <v>#N/A</v>
      </c>
      <c r="AO788" s="466" t="e">
        <f t="array" aca="1" ref="AO788" ca="1">IF($B788=AO$85-1, AO$84, IF(AND($B788&gt;=AO$85, $B788&lt;=AO$86), AO$84*SUMPRODUCT(TRANSPOSE(AO$5:AO$81), Data_TR_USD!$B559:$BZ559, 1/OFFSET(Data_TR_USD!$B$467, AO$88, 0, 1, $B$82)), NA()))</f>
        <v>#N/A</v>
      </c>
      <c r="AP788" s="466" t="e">
        <f t="array" aca="1" ref="AP788" ca="1">IF($B788=AP$85-1, AP$84, IF(AND($B788&gt;=AP$85, $B788&lt;=AP$86), AP$84*SUMPRODUCT(TRANSPOSE(AP$5:AP$81), Data_TR_USD!$B559:$BZ559, 1/OFFSET(Data_TR_USD!$B$467, AP$88, 0, 1, $B$82)), NA()))</f>
        <v>#N/A</v>
      </c>
      <c r="AQ788" s="466" t="e">
        <f t="array" aca="1" ref="AQ788" ca="1">IF($B788=AQ$85-1, AQ$84, IF(AND($B788&gt;=AQ$85, $B788&lt;=AQ$86), AQ$84*SUMPRODUCT(TRANSPOSE(AQ$5:AQ$81), Data_TR_USD!$B559:$BZ559, 1/OFFSET(Data_TR_USD!$B$467, AQ$88, 0, 1, $B$82)), NA()))</f>
        <v>#N/A</v>
      </c>
      <c r="AS788" s="466" t="e">
        <f t="array" aca="1" ref="AS788" ca="1">IF($B788=AS$85-1, AS$84, IF(AND($B788&gt;=AS$85, $B788&lt;=AS$86), AS$84*SUMPRODUCT(TRANSPOSE(AS$5:AS$81), Data_TR_USD!$B559:$BZ559, 1/OFFSET(Data_TR_USD!$B$467, AS$88, 0, 1, $B$82)), NA()))</f>
        <v>#N/A</v>
      </c>
      <c r="AU788" s="466" t="e">
        <f t="array" aca="1" ref="AU788" ca="1">IF($B788=AU$85-1, AU$84, IF(AND($B788&gt;=AU$85, $B788&lt;=AU$86), AU$84*SUMPRODUCT(TRANSPOSE(AU$5:AU$81), Data_TR_USD!$B559:$BZ559, 1/OFFSET(Data_TR_USD!$B$467, AU$88, 0, 1, $B$82)), NA()))</f>
        <v>#N/A</v>
      </c>
      <c r="AV788" s="466" t="e">
        <f t="array" aca="1" ref="AV788" ca="1">IF($B788=AV$85-1, AV$84, IF(AND($B788&gt;=AV$85, $B788&lt;=AV$86), AV$84*SUMPRODUCT(TRANSPOSE(AV$5:AV$81), Data_TR_USD!$B559:$BZ559, 1/OFFSET(Data_TR_USD!$B$467, AV$88, 0, 1, $B$82)), NA()))</f>
        <v>#N/A</v>
      </c>
      <c r="AW788" s="466" t="e">
        <f t="array" aca="1" ref="AW788" ca="1">IF($B788=AW$85-1, AW$84, IF(AND($B788&gt;=AW$85, $B788&lt;=AW$86), AW$84*SUMPRODUCT(TRANSPOSE(AW$5:AW$81), Data_TR_USD!$B559:$BZ559, 1/OFFSET(Data_TR_USD!$B$467, AW$88, 0, 1, $B$82)), NA()))</f>
        <v>#N/A</v>
      </c>
      <c r="AX788" s="466" t="e">
        <f t="array" aca="1" ref="AX788" ca="1">IF($B788=AX$85-1, AX$84, IF(AND($B788&gt;=AX$85, $B788&lt;=AX$86), AX$84*SUMPRODUCT(TRANSPOSE(AX$5:AX$81), Data_TR_USD!$B559:$BZ559, 1/OFFSET(Data_TR_USD!$B$467, AX$88, 0, 1, $B$82)), NA()))</f>
        <v>#N/A</v>
      </c>
      <c r="AY788" s="466" t="e">
        <f t="array" aca="1" ref="AY788" ca="1">IF($B788=AY$85-1, AY$84, IF(AND($B788&gt;=AY$85, $B788&lt;=AY$86), AY$84*SUMPRODUCT(TRANSPOSE(AY$5:AY$81), Data_TR_USD!$B559:$BZ559, 1/OFFSET(Data_TR_USD!$B$467, AY$88, 0, 1, $B$82)), NA()))</f>
        <v>#N/A</v>
      </c>
      <c r="AZ788" s="466" t="e">
        <f t="array" aca="1" ref="AZ788" ca="1">IF($B788=AZ$85-1, AZ$84, IF(AND($B788&gt;=AZ$85, $B788&lt;=AZ$86), AZ$84*SUMPRODUCT(TRANSPOSE(AZ$5:AZ$81), Data_TR_USD!$B559:$BZ559, 1/OFFSET(Data_TR_USD!$B$467, AZ$88, 0, 1, $B$82)), NA()))</f>
        <v>#N/A</v>
      </c>
      <c r="BA788" s="466" t="e">
        <f t="array" aca="1" ref="BA788" ca="1">IF($B788=BA$85-1, BA$84, IF(AND($B788&gt;=BA$85, $B788&lt;=BA$86), BA$84*SUMPRODUCT(TRANSPOSE(BA$5:BA$81), Data_TR_USD!$B559:$BZ559, 1/OFFSET(Data_TR_USD!$B$467, BA$88, 0, 1, $B$82)), NA()))</f>
        <v>#N/A</v>
      </c>
      <c r="BB788" s="466" t="e">
        <f t="array" aca="1" ref="BB788" ca="1">IF($B788=BB$85-1, BB$84, IF(AND($B788&gt;=BB$85, $B788&lt;=BB$86), BB$84*SUMPRODUCT(TRANSPOSE(BB$5:BB$81), Data_TR_USD!$B559:$BZ559, 1/OFFSET(Data_TR_USD!$B$467, BB$88, 0, 1, $B$82)), NA()))</f>
        <v>#N/A</v>
      </c>
      <c r="BC788" s="466" t="e">
        <f t="array" aca="1" ref="BC788" ca="1">IF($B788=BC$85-1, BC$84, IF(AND($B788&gt;=BC$85, $B788&lt;=BC$86), BC$84*SUMPRODUCT(TRANSPOSE(BC$5:BC$81), Data_TR_USD!$B559:$BZ559, 1/OFFSET(Data_TR_USD!$B$467, BC$88, 0, 1, $B$82)), NA()))</f>
        <v>#N/A</v>
      </c>
      <c r="BD788" s="466" t="e">
        <f t="array" aca="1" ref="BD788" ca="1">IF($B788=BD$85-1, BD$84, IF(AND($B788&gt;=BD$85, $B788&lt;=BD$86), BD$84*SUMPRODUCT(TRANSPOSE(BD$5:BD$81), Data_TR_USD!$B559:$BZ559, 1/OFFSET(Data_TR_USD!$B$467, BD$88, 0, 1, $B$82)), NA()))</f>
        <v>#N/A</v>
      </c>
      <c r="BE788" s="466" t="e">
        <f t="array" aca="1" ref="BE788" ca="1">IF($B788=BE$85-1, BE$84, IF(AND($B788&gt;=BE$85, $B788&lt;=BE$86), BE$84*SUMPRODUCT(TRANSPOSE(BE$5:BE$81), Data_TR_USD!$B559:$BZ559, 1/OFFSET(Data_TR_USD!$B$467, BE$88, 0, 1, $B$82)), NA()))</f>
        <v>#N/A</v>
      </c>
      <c r="BF788" s="466" t="e">
        <f t="array" aca="1" ref="BF788" ca="1">IF($B788=BF$85-1, BF$84, IF(AND($B788&gt;=BF$85, $B788&lt;=BF$86), BF$84*SUMPRODUCT(TRANSPOSE(BF$5:BF$81), Data_TR_USD!$B559:$BZ559, 1/OFFSET(Data_TR_USD!$B$467, BF$88, 0, 1, $B$82)), NA()))</f>
        <v>#N/A</v>
      </c>
      <c r="BG788" s="466" t="e">
        <f t="array" aca="1" ref="BG788" ca="1">IF($B788=BG$85-1, BG$84, IF(AND($B788&gt;=BG$85, $B788&lt;=BG$86), BG$84*SUMPRODUCT(TRANSPOSE(BG$5:BG$81), Data_TR_USD!$B559:$BZ559, 1/OFFSET(Data_TR_USD!$B$467, BG$88, 0, 1, $B$82)), NA()))</f>
        <v>#N/A</v>
      </c>
      <c r="BH788" s="466" t="e">
        <f t="array" aca="1" ref="BH788" ca="1">IF($B788=BH$85-1, BH$84, IF(AND($B788&gt;=BH$85, $B788&lt;=BH$86), BH$84*SUMPRODUCT(TRANSPOSE(BH$5:BH$81), Data_TR_USD!$B559:$BZ559, 1/OFFSET(Data_TR_USD!$B$467, BH$88, 0, 1, $B$82)), NA()))</f>
        <v>#N/A</v>
      </c>
      <c r="BI788" s="466" t="e">
        <f t="array" aca="1" ref="BI788" ca="1">IF($B788=BI$85-1, BI$84, IF(AND($B788&gt;=BI$85, $B788&lt;=BI$86), BI$84*SUMPRODUCT(TRANSPOSE(BI$5:BI$81), Data_TR_USD!$B559:$BZ559, 1/OFFSET(Data_TR_USD!$B$467, BI$88, 0, 1, $B$82)), NA()))</f>
        <v>#N/A</v>
      </c>
      <c r="BJ788" s="466" t="e">
        <f t="array" aca="1" ref="BJ788" ca="1">IF($B788=BJ$85-1, BJ$84, IF(AND($B788&gt;=BJ$85, $B788&lt;=BJ$86), BJ$84*SUMPRODUCT(TRANSPOSE(BJ$5:BJ$81), Data_TR_USD!$B559:$BZ559, 1/OFFSET(Data_TR_USD!$B$467, BJ$88, 0, 1, $B$82)), NA()))</f>
        <v>#N/A</v>
      </c>
      <c r="BK788" s="466" t="e">
        <f t="array" aca="1" ref="BK788" ca="1">IF($B788=BK$85-1, BK$84, IF(AND($B788&gt;=BK$85, $B788&lt;=BK$86), BK$84*SUMPRODUCT(TRANSPOSE(BK$5:BK$81), Data_TR_USD!$B559:$BZ559, 1/OFFSET(Data_TR_USD!$B$467, BK$88, 0, 1, $B$82)), NA()))</f>
        <v>#N/A</v>
      </c>
      <c r="BL788" s="466" t="e">
        <f t="array" aca="1" ref="BL788" ca="1">IF($B788=BL$85-1, BL$84, IF(AND($B788&gt;=BL$85, $B788&lt;=BL$86), BL$84*SUMPRODUCT(TRANSPOSE(BL$5:BL$81), Data_TR_USD!$B559:$BZ559, 1/OFFSET(Data_TR_USD!$B$467, BL$88, 0, 1, $B$82)), NA()))</f>
        <v>#N/A</v>
      </c>
      <c r="BM788" s="466" t="e">
        <f t="array" aca="1" ref="BM788" ca="1">IF($B788=BM$85-1, BM$84, IF(AND($B788&gt;=BM$85, $B788&lt;=BM$86), BM$84*SUMPRODUCT(TRANSPOSE(BM$5:BM$81), Data_TR_USD!$B559:$BZ559, 1/OFFSET(Data_TR_USD!$B$467, BM$88, 0, 1, $B$82)), NA()))</f>
        <v>#N/A</v>
      </c>
      <c r="BN788" s="466" t="e">
        <f t="array" aca="1" ref="BN788" ca="1">IF($B788=BN$85-1, BN$84, IF(AND($B788&gt;=BN$85, $B788&lt;=BN$86), BN$84*SUMPRODUCT(TRANSPOSE(BN$5:BN$81), Data_TR_USD!$B559:$BZ559, 1/OFFSET(Data_TR_USD!$B$467, BN$88, 0, 1, $B$82)), NA()))</f>
        <v>#N/A</v>
      </c>
      <c r="BO788" s="466" t="e">
        <f t="array" aca="1" ref="BO788" ca="1">IF($B788=BO$85-1, BO$84, IF(AND($B788&gt;=BO$85, $B788&lt;=BO$86), BO$84*SUMPRODUCT(TRANSPOSE(BO$5:BO$81), Data_TR_USD!$B559:$BZ559, 1/OFFSET(Data_TR_USD!$B$467, BO$88, 0, 1, $B$82)), NA()))</f>
        <v>#N/A</v>
      </c>
      <c r="BP788" s="466" t="e">
        <f t="array" aca="1" ref="BP788" ca="1">IF($B788=BP$85-1, BP$84, IF(AND($B788&gt;=BP$85, $B788&lt;=BP$86), BP$84*SUMPRODUCT(TRANSPOSE(BP$5:BP$81), Data_TR_USD!$B559:$BZ559, 1/OFFSET(Data_TR_USD!$B$467, BP$88, 0, 1, $B$82)), NA()))</f>
        <v>#N/A</v>
      </c>
      <c r="BQ788" s="466" t="e">
        <f t="array" aca="1" ref="BQ788" ca="1">IF($B788=BQ$85-1, BQ$84, IF(AND($B788&gt;=BQ$85, $B788&lt;=BQ$86), BQ$84*SUMPRODUCT(TRANSPOSE(BQ$5:BQ$81), Data_TR_USD!$B559:$BZ559, 1/OFFSET(Data_TR_USD!$B$467, BQ$88, 0, 1, $B$82)), NA()))</f>
        <v>#N/A</v>
      </c>
      <c r="BR788" s="466" t="e">
        <f t="array" aca="1" ref="BR788" ca="1">IF($B788=BR$85-1, BR$84, IF(AND($B788&gt;=BR$85, $B788&lt;=BR$86), BR$84*SUMPRODUCT(TRANSPOSE(BR$5:BR$81), Data_TR_USD!$B559:$BZ559, 1/OFFSET(Data_TR_USD!$B$467, BR$88, 0, 1, $B$82)), NA()))</f>
        <v>#N/A</v>
      </c>
      <c r="BS788" s="466" t="e">
        <f t="array" aca="1" ref="BS788" ca="1">IF($B788=BS$85-1, BS$84, IF(AND($B788&gt;=BS$85, $B788&lt;=BS$86), BS$84*SUMPRODUCT(TRANSPOSE(BS$5:BS$81), Data_TR_USD!$B559:$BZ559, 1/OFFSET(Data_TR_USD!$B$467, BS$88, 0, 1, $B$82)), NA()))</f>
        <v>#N/A</v>
      </c>
    </row>
    <row r="789" spans="2:71">
      <c r="B789" s="48">
        <f t="shared" si="1088"/>
        <v>1963</v>
      </c>
      <c r="E789" s="52"/>
      <c r="M789" s="466" t="e">
        <f t="array" aca="1" ref="M789" ca="1">IF($B789=M$85-1, M$84, IF(AND($B789&gt;=M$85, $B789&lt;=M$86), M$84*SUMPRODUCT(TRANSPOSE(M$5:M$81), Data_TR_USD!$B560:$BZ560, 1/OFFSET(Data_TR_USD!$B$467, M$88, 0, 1, $B$82)), NA()))</f>
        <v>#N/A</v>
      </c>
      <c r="N789" s="466" t="e">
        <f t="array" aca="1" ref="N789" ca="1">IF($B789=N$85-1, N$84, IF(AND($B789&gt;=N$85, $B789&lt;=N$86), N$84*SUMPRODUCT(TRANSPOSE(N$5:N$81), Data_TR_USD!$B560:$BZ560, 1/OFFSET(Data_TR_USD!$B$467, N$88, 0, 1, $B$82)), NA()))</f>
        <v>#N/A</v>
      </c>
      <c r="X789" s="466" t="e">
        <f t="array" aca="1" ref="X789" ca="1">IF($B789=X$85-1, X$84, IF(AND($B789&gt;=X$85, $B789&lt;=X$86), X$84*SUMPRODUCT(TRANSPOSE(X$5:X$81), Data_TR_USD!$B560:$BZ560, 1/OFFSET(Data_TR_USD!$B$467, X$88, 0, 1, $B$82)), NA()))</f>
        <v>#N/A</v>
      </c>
      <c r="Y789" s="466" t="e">
        <f t="array" aca="1" ref="Y789" ca="1">IF($B789=Y$85-1, Y$84, IF(AND($B789&gt;=Y$85, $B789&lt;=Y$86), Y$84*SUMPRODUCT(TRANSPOSE(Y$5:Y$81), Data_TR_USD!$B560:$BZ560, 1/OFFSET(Data_TR_USD!$B$467, Y$88, 0, 1, $B$82)), NA()))</f>
        <v>#N/A</v>
      </c>
      <c r="AA789" s="466" t="e">
        <f t="array" aca="1" ref="AA789" ca="1">IF($B789=AA$85-1, AA$84, IF(AND($B789&gt;=AA$85, $B789&lt;=AA$86), AA$84*SUMPRODUCT(TRANSPOSE(AA$5:AA$81), Data_TR_USD!$B560:$BZ560, 1/OFFSET(Data_TR_USD!$B$467, AA$88, 0, 1, $B$82)), NA()))</f>
        <v>#N/A</v>
      </c>
      <c r="AB789" s="466" t="e">
        <f t="array" aca="1" ref="AB789" ca="1">IF($B789=AB$85-1, AB$84, IF(AND($B789&gt;=AB$85, $B789&lt;=AB$86), AB$84*SUMPRODUCT(TRANSPOSE(AB$5:AB$81), Data_TR_USD!$B560:$BZ560, 1/OFFSET(Data_TR_USD!$B$467, AB$88, 0, 1, $B$82)), NA()))</f>
        <v>#N/A</v>
      </c>
      <c r="AC789" s="466" t="e">
        <f t="array" aca="1" ref="AC789" ca="1">IF($B789=AC$85-1, AC$84, IF(AND($B789&gt;=AC$85, $B789&lt;=AC$86), AC$84*SUMPRODUCT(TRANSPOSE(AC$5:AC$81), Data_TR_USD!$B560:$BZ560, 1/OFFSET(Data_TR_USD!$B$467, AC$88, 0, 1, $B$82)), NA()))</f>
        <v>#N/A</v>
      </c>
      <c r="AD789" s="466" t="e">
        <f t="array" aca="1" ref="AD789" ca="1">IF($B789=AD$85-1, AD$84, IF(AND($B789&gt;=AD$85, $B789&lt;=AD$86), AD$84*SUMPRODUCT(TRANSPOSE(AD$5:AD$81), Data_TR_USD!$B560:$BZ560, 1/OFFSET(Data_TR_USD!$B$467, AD$88, 0, 1, $B$82)), NA()))</f>
        <v>#N/A</v>
      </c>
      <c r="AE789" s="466" t="e">
        <f t="array" aca="1" ref="AE789" ca="1">IF($B789=AE$85-1, AE$84, IF(AND($B789&gt;=AE$85, $B789&lt;=AE$86), AE$84*SUMPRODUCT(TRANSPOSE(AE$5:AE$81), Data_TR_USD!$B560:$BZ560, 1/OFFSET(Data_TR_USD!$B$467, AE$88, 0, 1, $B$82)), NA()))</f>
        <v>#N/A</v>
      </c>
      <c r="AG789" s="466" t="e">
        <f t="array" aca="1" ref="AG789" ca="1">IF($B789=AG$85-1, AG$84, IF(AND($B789&gt;=AG$85, $B789&lt;=AG$86), AG$84*SUMPRODUCT(TRANSPOSE(AG$5:AG$81), Data_TR_USD!$B560:$BZ560, 1/OFFSET(Data_TR_USD!$B$467, AG$88, 0, 1, $B$82)), NA()))</f>
        <v>#N/A</v>
      </c>
      <c r="AM789" s="466" t="e">
        <f t="array" aca="1" ref="AM789" ca="1">IF($B789=AM$85-1, AM$84, IF(AND($B789&gt;=AM$85, $B789&lt;=AM$86), AM$84*SUMPRODUCT(TRANSPOSE(AM$5:AM$81), Data_TR_USD!$B560:$BZ560, 1/OFFSET(Data_TR_USD!$B$467, AM$88, 0, 1, $B$82)), NA()))</f>
        <v>#N/A</v>
      </c>
      <c r="AN789" s="466" t="e">
        <f t="array" aca="1" ref="AN789" ca="1">IF($B789=AN$85-1, AN$84, IF(AND($B789&gt;=AN$85, $B789&lt;=AN$86), AN$84*SUMPRODUCT(TRANSPOSE(AN$5:AN$81), Data_TR_USD!$B560:$BZ560, 1/OFFSET(Data_TR_USD!$B$467, AN$88, 0, 1, $B$82)), NA()))</f>
        <v>#N/A</v>
      </c>
      <c r="AO789" s="466" t="e">
        <f t="array" aca="1" ref="AO789" ca="1">IF($B789=AO$85-1, AO$84, IF(AND($B789&gt;=AO$85, $B789&lt;=AO$86), AO$84*SUMPRODUCT(TRANSPOSE(AO$5:AO$81), Data_TR_USD!$B560:$BZ560, 1/OFFSET(Data_TR_USD!$B$467, AO$88, 0, 1, $B$82)), NA()))</f>
        <v>#N/A</v>
      </c>
      <c r="AP789" s="466" t="e">
        <f t="array" aca="1" ref="AP789" ca="1">IF($B789=AP$85-1, AP$84, IF(AND($B789&gt;=AP$85, $B789&lt;=AP$86), AP$84*SUMPRODUCT(TRANSPOSE(AP$5:AP$81), Data_TR_USD!$B560:$BZ560, 1/OFFSET(Data_TR_USD!$B$467, AP$88, 0, 1, $B$82)), NA()))</f>
        <v>#N/A</v>
      </c>
      <c r="AQ789" s="466" t="e">
        <f t="array" aca="1" ref="AQ789" ca="1">IF($B789=AQ$85-1, AQ$84, IF(AND($B789&gt;=AQ$85, $B789&lt;=AQ$86), AQ$84*SUMPRODUCT(TRANSPOSE(AQ$5:AQ$81), Data_TR_USD!$B560:$BZ560, 1/OFFSET(Data_TR_USD!$B$467, AQ$88, 0, 1, $B$82)), NA()))</f>
        <v>#N/A</v>
      </c>
      <c r="AS789" s="466" t="e">
        <f t="array" aca="1" ref="AS789" ca="1">IF($B789=AS$85-1, AS$84, IF(AND($B789&gt;=AS$85, $B789&lt;=AS$86), AS$84*SUMPRODUCT(TRANSPOSE(AS$5:AS$81), Data_TR_USD!$B560:$BZ560, 1/OFFSET(Data_TR_USD!$B$467, AS$88, 0, 1, $B$82)), NA()))</f>
        <v>#N/A</v>
      </c>
      <c r="AU789" s="466" t="e">
        <f t="array" aca="1" ref="AU789" ca="1">IF($B789=AU$85-1, AU$84, IF(AND($B789&gt;=AU$85, $B789&lt;=AU$86), AU$84*SUMPRODUCT(TRANSPOSE(AU$5:AU$81), Data_TR_USD!$B560:$BZ560, 1/OFFSET(Data_TR_USD!$B$467, AU$88, 0, 1, $B$82)), NA()))</f>
        <v>#N/A</v>
      </c>
      <c r="AV789" s="466" t="e">
        <f t="array" aca="1" ref="AV789" ca="1">IF($B789=AV$85-1, AV$84, IF(AND($B789&gt;=AV$85, $B789&lt;=AV$86), AV$84*SUMPRODUCT(TRANSPOSE(AV$5:AV$81), Data_TR_USD!$B560:$BZ560, 1/OFFSET(Data_TR_USD!$B$467, AV$88, 0, 1, $B$82)), NA()))</f>
        <v>#N/A</v>
      </c>
      <c r="AW789" s="466" t="e">
        <f t="array" aca="1" ref="AW789" ca="1">IF($B789=AW$85-1, AW$84, IF(AND($B789&gt;=AW$85, $B789&lt;=AW$86), AW$84*SUMPRODUCT(TRANSPOSE(AW$5:AW$81), Data_TR_USD!$B560:$BZ560, 1/OFFSET(Data_TR_USD!$B$467, AW$88, 0, 1, $B$82)), NA()))</f>
        <v>#N/A</v>
      </c>
      <c r="AX789" s="466" t="e">
        <f t="array" aca="1" ref="AX789" ca="1">IF($B789=AX$85-1, AX$84, IF(AND($B789&gt;=AX$85, $B789&lt;=AX$86), AX$84*SUMPRODUCT(TRANSPOSE(AX$5:AX$81), Data_TR_USD!$B560:$BZ560, 1/OFFSET(Data_TR_USD!$B$467, AX$88, 0, 1, $B$82)), NA()))</f>
        <v>#N/A</v>
      </c>
      <c r="AY789" s="466" t="e">
        <f t="array" aca="1" ref="AY789" ca="1">IF($B789=AY$85-1, AY$84, IF(AND($B789&gt;=AY$85, $B789&lt;=AY$86), AY$84*SUMPRODUCT(TRANSPOSE(AY$5:AY$81), Data_TR_USD!$B560:$BZ560, 1/OFFSET(Data_TR_USD!$B$467, AY$88, 0, 1, $B$82)), NA()))</f>
        <v>#N/A</v>
      </c>
      <c r="AZ789" s="466" t="e">
        <f t="array" aca="1" ref="AZ789" ca="1">IF($B789=AZ$85-1, AZ$84, IF(AND($B789&gt;=AZ$85, $B789&lt;=AZ$86), AZ$84*SUMPRODUCT(TRANSPOSE(AZ$5:AZ$81), Data_TR_USD!$B560:$BZ560, 1/OFFSET(Data_TR_USD!$B$467, AZ$88, 0, 1, $B$82)), NA()))</f>
        <v>#N/A</v>
      </c>
      <c r="BA789" s="466" t="e">
        <f t="array" aca="1" ref="BA789" ca="1">IF($B789=BA$85-1, BA$84, IF(AND($B789&gt;=BA$85, $B789&lt;=BA$86), BA$84*SUMPRODUCT(TRANSPOSE(BA$5:BA$81), Data_TR_USD!$B560:$BZ560, 1/OFFSET(Data_TR_USD!$B$467, BA$88, 0, 1, $B$82)), NA()))</f>
        <v>#N/A</v>
      </c>
      <c r="BB789" s="466" t="e">
        <f t="array" aca="1" ref="BB789" ca="1">IF($B789=BB$85-1, BB$84, IF(AND($B789&gt;=BB$85, $B789&lt;=BB$86), BB$84*SUMPRODUCT(TRANSPOSE(BB$5:BB$81), Data_TR_USD!$B560:$BZ560, 1/OFFSET(Data_TR_USD!$B$467, BB$88, 0, 1, $B$82)), NA()))</f>
        <v>#N/A</v>
      </c>
      <c r="BC789" s="466" t="e">
        <f t="array" aca="1" ref="BC789" ca="1">IF($B789=BC$85-1, BC$84, IF(AND($B789&gt;=BC$85, $B789&lt;=BC$86), BC$84*SUMPRODUCT(TRANSPOSE(BC$5:BC$81), Data_TR_USD!$B560:$BZ560, 1/OFFSET(Data_TR_USD!$B$467, BC$88, 0, 1, $B$82)), NA()))</f>
        <v>#N/A</v>
      </c>
      <c r="BD789" s="466" t="e">
        <f t="array" aca="1" ref="BD789" ca="1">IF($B789=BD$85-1, BD$84, IF(AND($B789&gt;=BD$85, $B789&lt;=BD$86), BD$84*SUMPRODUCT(TRANSPOSE(BD$5:BD$81), Data_TR_USD!$B560:$BZ560, 1/OFFSET(Data_TR_USD!$B$467, BD$88, 0, 1, $B$82)), NA()))</f>
        <v>#N/A</v>
      </c>
      <c r="BE789" s="466" t="e">
        <f t="array" aca="1" ref="BE789" ca="1">IF($B789=BE$85-1, BE$84, IF(AND($B789&gt;=BE$85, $B789&lt;=BE$86), BE$84*SUMPRODUCT(TRANSPOSE(BE$5:BE$81), Data_TR_USD!$B560:$BZ560, 1/OFFSET(Data_TR_USD!$B$467, BE$88, 0, 1, $B$82)), NA()))</f>
        <v>#N/A</v>
      </c>
      <c r="BF789" s="466" t="e">
        <f t="array" aca="1" ref="BF789" ca="1">IF($B789=BF$85-1, BF$84, IF(AND($B789&gt;=BF$85, $B789&lt;=BF$86), BF$84*SUMPRODUCT(TRANSPOSE(BF$5:BF$81), Data_TR_USD!$B560:$BZ560, 1/OFFSET(Data_TR_USD!$B$467, BF$88, 0, 1, $B$82)), NA()))</f>
        <v>#N/A</v>
      </c>
      <c r="BG789" s="466" t="e">
        <f t="array" aca="1" ref="BG789" ca="1">IF($B789=BG$85-1, BG$84, IF(AND($B789&gt;=BG$85, $B789&lt;=BG$86), BG$84*SUMPRODUCT(TRANSPOSE(BG$5:BG$81), Data_TR_USD!$B560:$BZ560, 1/OFFSET(Data_TR_USD!$B$467, BG$88, 0, 1, $B$82)), NA()))</f>
        <v>#N/A</v>
      </c>
      <c r="BH789" s="466" t="e">
        <f t="array" aca="1" ref="BH789" ca="1">IF($B789=BH$85-1, BH$84, IF(AND($B789&gt;=BH$85, $B789&lt;=BH$86), BH$84*SUMPRODUCT(TRANSPOSE(BH$5:BH$81), Data_TR_USD!$B560:$BZ560, 1/OFFSET(Data_TR_USD!$B$467, BH$88, 0, 1, $B$82)), NA()))</f>
        <v>#N/A</v>
      </c>
      <c r="BI789" s="466" t="e">
        <f t="array" aca="1" ref="BI789" ca="1">IF($B789=BI$85-1, BI$84, IF(AND($B789&gt;=BI$85, $B789&lt;=BI$86), BI$84*SUMPRODUCT(TRANSPOSE(BI$5:BI$81), Data_TR_USD!$B560:$BZ560, 1/OFFSET(Data_TR_USD!$B$467, BI$88, 0, 1, $B$82)), NA()))</f>
        <v>#N/A</v>
      </c>
      <c r="BJ789" s="466" t="e">
        <f t="array" aca="1" ref="BJ789" ca="1">IF($B789=BJ$85-1, BJ$84, IF(AND($B789&gt;=BJ$85, $B789&lt;=BJ$86), BJ$84*SUMPRODUCT(TRANSPOSE(BJ$5:BJ$81), Data_TR_USD!$B560:$BZ560, 1/OFFSET(Data_TR_USD!$B$467, BJ$88, 0, 1, $B$82)), NA()))</f>
        <v>#N/A</v>
      </c>
      <c r="BK789" s="466" t="e">
        <f t="array" aca="1" ref="BK789" ca="1">IF($B789=BK$85-1, BK$84, IF(AND($B789&gt;=BK$85, $B789&lt;=BK$86), BK$84*SUMPRODUCT(TRANSPOSE(BK$5:BK$81), Data_TR_USD!$B560:$BZ560, 1/OFFSET(Data_TR_USD!$B$467, BK$88, 0, 1, $B$82)), NA()))</f>
        <v>#N/A</v>
      </c>
      <c r="BL789" s="466" t="e">
        <f t="array" aca="1" ref="BL789" ca="1">IF($B789=BL$85-1, BL$84, IF(AND($B789&gt;=BL$85, $B789&lt;=BL$86), BL$84*SUMPRODUCT(TRANSPOSE(BL$5:BL$81), Data_TR_USD!$B560:$BZ560, 1/OFFSET(Data_TR_USD!$B$467, BL$88, 0, 1, $B$82)), NA()))</f>
        <v>#N/A</v>
      </c>
      <c r="BM789" s="466" t="e">
        <f t="array" aca="1" ref="BM789" ca="1">IF($B789=BM$85-1, BM$84, IF(AND($B789&gt;=BM$85, $B789&lt;=BM$86), BM$84*SUMPRODUCT(TRANSPOSE(BM$5:BM$81), Data_TR_USD!$B560:$BZ560, 1/OFFSET(Data_TR_USD!$B$467, BM$88, 0, 1, $B$82)), NA()))</f>
        <v>#N/A</v>
      </c>
      <c r="BN789" s="466" t="e">
        <f t="array" aca="1" ref="BN789" ca="1">IF($B789=BN$85-1, BN$84, IF(AND($B789&gt;=BN$85, $B789&lt;=BN$86), BN$84*SUMPRODUCT(TRANSPOSE(BN$5:BN$81), Data_TR_USD!$B560:$BZ560, 1/OFFSET(Data_TR_USD!$B$467, BN$88, 0, 1, $B$82)), NA()))</f>
        <v>#N/A</v>
      </c>
      <c r="BO789" s="466" t="e">
        <f t="array" aca="1" ref="BO789" ca="1">IF($B789=BO$85-1, BO$84, IF(AND($B789&gt;=BO$85, $B789&lt;=BO$86), BO$84*SUMPRODUCT(TRANSPOSE(BO$5:BO$81), Data_TR_USD!$B560:$BZ560, 1/OFFSET(Data_TR_USD!$B$467, BO$88, 0, 1, $B$82)), NA()))</f>
        <v>#N/A</v>
      </c>
      <c r="BP789" s="466" t="e">
        <f t="array" aca="1" ref="BP789" ca="1">IF($B789=BP$85-1, BP$84, IF(AND($B789&gt;=BP$85, $B789&lt;=BP$86), BP$84*SUMPRODUCT(TRANSPOSE(BP$5:BP$81), Data_TR_USD!$B560:$BZ560, 1/OFFSET(Data_TR_USD!$B$467, BP$88, 0, 1, $B$82)), NA()))</f>
        <v>#N/A</v>
      </c>
      <c r="BQ789" s="466" t="e">
        <f t="array" aca="1" ref="BQ789" ca="1">IF($B789=BQ$85-1, BQ$84, IF(AND($B789&gt;=BQ$85, $B789&lt;=BQ$86), BQ$84*SUMPRODUCT(TRANSPOSE(BQ$5:BQ$81), Data_TR_USD!$B560:$BZ560, 1/OFFSET(Data_TR_USD!$B$467, BQ$88, 0, 1, $B$82)), NA()))</f>
        <v>#N/A</v>
      </c>
      <c r="BR789" s="466" t="e">
        <f t="array" aca="1" ref="BR789" ca="1">IF($B789=BR$85-1, BR$84, IF(AND($B789&gt;=BR$85, $B789&lt;=BR$86), BR$84*SUMPRODUCT(TRANSPOSE(BR$5:BR$81), Data_TR_USD!$B560:$BZ560, 1/OFFSET(Data_TR_USD!$B$467, BR$88, 0, 1, $B$82)), NA()))</f>
        <v>#N/A</v>
      </c>
      <c r="BS789" s="466" t="e">
        <f t="array" aca="1" ref="BS789" ca="1">IF($B789=BS$85-1, BS$84, IF(AND($B789&gt;=BS$85, $B789&lt;=BS$86), BS$84*SUMPRODUCT(TRANSPOSE(BS$5:BS$81), Data_TR_USD!$B560:$BZ560, 1/OFFSET(Data_TR_USD!$B$467, BS$88, 0, 1, $B$82)), NA()))</f>
        <v>#N/A</v>
      </c>
    </row>
    <row r="790" spans="2:71">
      <c r="B790" s="48">
        <f t="shared" si="1088"/>
        <v>1964</v>
      </c>
      <c r="E790" s="52"/>
      <c r="M790" s="466" t="e">
        <f t="array" aca="1" ref="M790" ca="1">IF($B790=M$85-1, M$84, IF(AND($B790&gt;=M$85, $B790&lt;=M$86), M$84*SUMPRODUCT(TRANSPOSE(M$5:M$81), Data_TR_USD!$B561:$BZ561, 1/OFFSET(Data_TR_USD!$B$467, M$88, 0, 1, $B$82)), NA()))</f>
        <v>#N/A</v>
      </c>
      <c r="N790" s="466" t="e">
        <f t="array" aca="1" ref="N790" ca="1">IF($B790=N$85-1, N$84, IF(AND($B790&gt;=N$85, $B790&lt;=N$86), N$84*SUMPRODUCT(TRANSPOSE(N$5:N$81), Data_TR_USD!$B561:$BZ561, 1/OFFSET(Data_TR_USD!$B$467, N$88, 0, 1, $B$82)), NA()))</f>
        <v>#N/A</v>
      </c>
      <c r="X790" s="466" t="e">
        <f t="array" aca="1" ref="X790" ca="1">IF($B790=X$85-1, X$84, IF(AND($B790&gt;=X$85, $B790&lt;=X$86), X$84*SUMPRODUCT(TRANSPOSE(X$5:X$81), Data_TR_USD!$B561:$BZ561, 1/OFFSET(Data_TR_USD!$B$467, X$88, 0, 1, $B$82)), NA()))</f>
        <v>#N/A</v>
      </c>
      <c r="Y790" s="466" t="e">
        <f t="array" aca="1" ref="Y790" ca="1">IF($B790=Y$85-1, Y$84, IF(AND($B790&gt;=Y$85, $B790&lt;=Y$86), Y$84*SUMPRODUCT(TRANSPOSE(Y$5:Y$81), Data_TR_USD!$B561:$BZ561, 1/OFFSET(Data_TR_USD!$B$467, Y$88, 0, 1, $B$82)), NA()))</f>
        <v>#N/A</v>
      </c>
      <c r="AA790" s="466" t="e">
        <f t="array" aca="1" ref="AA790" ca="1">IF($B790=AA$85-1, AA$84, IF(AND($B790&gt;=AA$85, $B790&lt;=AA$86), AA$84*SUMPRODUCT(TRANSPOSE(AA$5:AA$81), Data_TR_USD!$B561:$BZ561, 1/OFFSET(Data_TR_USD!$B$467, AA$88, 0, 1, $B$82)), NA()))</f>
        <v>#N/A</v>
      </c>
      <c r="AB790" s="466" t="e">
        <f t="array" aca="1" ref="AB790" ca="1">IF($B790=AB$85-1, AB$84, IF(AND($B790&gt;=AB$85, $B790&lt;=AB$86), AB$84*SUMPRODUCT(TRANSPOSE(AB$5:AB$81), Data_TR_USD!$B561:$BZ561, 1/OFFSET(Data_TR_USD!$B$467, AB$88, 0, 1, $B$82)), NA()))</f>
        <v>#N/A</v>
      </c>
      <c r="AC790" s="466" t="e">
        <f t="array" aca="1" ref="AC790" ca="1">IF($B790=AC$85-1, AC$84, IF(AND($B790&gt;=AC$85, $B790&lt;=AC$86), AC$84*SUMPRODUCT(TRANSPOSE(AC$5:AC$81), Data_TR_USD!$B561:$BZ561, 1/OFFSET(Data_TR_USD!$B$467, AC$88, 0, 1, $B$82)), NA()))</f>
        <v>#N/A</v>
      </c>
      <c r="AD790" s="466" t="e">
        <f t="array" aca="1" ref="AD790" ca="1">IF($B790=AD$85-1, AD$84, IF(AND($B790&gt;=AD$85, $B790&lt;=AD$86), AD$84*SUMPRODUCT(TRANSPOSE(AD$5:AD$81), Data_TR_USD!$B561:$BZ561, 1/OFFSET(Data_TR_USD!$B$467, AD$88, 0, 1, $B$82)), NA()))</f>
        <v>#N/A</v>
      </c>
      <c r="AE790" s="466" t="e">
        <f t="array" aca="1" ref="AE790" ca="1">IF($B790=AE$85-1, AE$84, IF(AND($B790&gt;=AE$85, $B790&lt;=AE$86), AE$84*SUMPRODUCT(TRANSPOSE(AE$5:AE$81), Data_TR_USD!$B561:$BZ561, 1/OFFSET(Data_TR_USD!$B$467, AE$88, 0, 1, $B$82)), NA()))</f>
        <v>#N/A</v>
      </c>
      <c r="AG790" s="466" t="e">
        <f t="array" aca="1" ref="AG790" ca="1">IF($B790=AG$85-1, AG$84, IF(AND($B790&gt;=AG$85, $B790&lt;=AG$86), AG$84*SUMPRODUCT(TRANSPOSE(AG$5:AG$81), Data_TR_USD!$B561:$BZ561, 1/OFFSET(Data_TR_USD!$B$467, AG$88, 0, 1, $B$82)), NA()))</f>
        <v>#N/A</v>
      </c>
      <c r="AM790" s="466" t="e">
        <f t="array" aca="1" ref="AM790" ca="1">IF($B790=AM$85-1, AM$84, IF(AND($B790&gt;=AM$85, $B790&lt;=AM$86), AM$84*SUMPRODUCT(TRANSPOSE(AM$5:AM$81), Data_TR_USD!$B561:$BZ561, 1/OFFSET(Data_TR_USD!$B$467, AM$88, 0, 1, $B$82)), NA()))</f>
        <v>#N/A</v>
      </c>
      <c r="AN790" s="466" t="e">
        <f t="array" aca="1" ref="AN790" ca="1">IF($B790=AN$85-1, AN$84, IF(AND($B790&gt;=AN$85, $B790&lt;=AN$86), AN$84*SUMPRODUCT(TRANSPOSE(AN$5:AN$81), Data_TR_USD!$B561:$BZ561, 1/OFFSET(Data_TR_USD!$B$467, AN$88, 0, 1, $B$82)), NA()))</f>
        <v>#N/A</v>
      </c>
      <c r="AO790" s="466" t="e">
        <f t="array" aca="1" ref="AO790" ca="1">IF($B790=AO$85-1, AO$84, IF(AND($B790&gt;=AO$85, $B790&lt;=AO$86), AO$84*SUMPRODUCT(TRANSPOSE(AO$5:AO$81), Data_TR_USD!$B561:$BZ561, 1/OFFSET(Data_TR_USD!$B$467, AO$88, 0, 1, $B$82)), NA()))</f>
        <v>#N/A</v>
      </c>
      <c r="AP790" s="466" t="e">
        <f t="array" aca="1" ref="AP790" ca="1">IF($B790=AP$85-1, AP$84, IF(AND($B790&gt;=AP$85, $B790&lt;=AP$86), AP$84*SUMPRODUCT(TRANSPOSE(AP$5:AP$81), Data_TR_USD!$B561:$BZ561, 1/OFFSET(Data_TR_USD!$B$467, AP$88, 0, 1, $B$82)), NA()))</f>
        <v>#N/A</v>
      </c>
      <c r="AQ790" s="466" t="e">
        <f t="array" aca="1" ref="AQ790" ca="1">IF($B790=AQ$85-1, AQ$84, IF(AND($B790&gt;=AQ$85, $B790&lt;=AQ$86), AQ$84*SUMPRODUCT(TRANSPOSE(AQ$5:AQ$81), Data_TR_USD!$B561:$BZ561, 1/OFFSET(Data_TR_USD!$B$467, AQ$88, 0, 1, $B$82)), NA()))</f>
        <v>#N/A</v>
      </c>
      <c r="AS790" s="466" t="e">
        <f t="array" aca="1" ref="AS790" ca="1">IF($B790=AS$85-1, AS$84, IF(AND($B790&gt;=AS$85, $B790&lt;=AS$86), AS$84*SUMPRODUCT(TRANSPOSE(AS$5:AS$81), Data_TR_USD!$B561:$BZ561, 1/OFFSET(Data_TR_USD!$B$467, AS$88, 0, 1, $B$82)), NA()))</f>
        <v>#N/A</v>
      </c>
      <c r="AU790" s="466" t="e">
        <f t="array" aca="1" ref="AU790" ca="1">IF($B790=AU$85-1, AU$84, IF(AND($B790&gt;=AU$85, $B790&lt;=AU$86), AU$84*SUMPRODUCT(TRANSPOSE(AU$5:AU$81), Data_TR_USD!$B561:$BZ561, 1/OFFSET(Data_TR_USD!$B$467, AU$88, 0, 1, $B$82)), NA()))</f>
        <v>#N/A</v>
      </c>
      <c r="AV790" s="466" t="e">
        <f t="array" aca="1" ref="AV790" ca="1">IF($B790=AV$85-1, AV$84, IF(AND($B790&gt;=AV$85, $B790&lt;=AV$86), AV$84*SUMPRODUCT(TRANSPOSE(AV$5:AV$81), Data_TR_USD!$B561:$BZ561, 1/OFFSET(Data_TR_USD!$B$467, AV$88, 0, 1, $B$82)), NA()))</f>
        <v>#N/A</v>
      </c>
      <c r="AW790" s="466" t="e">
        <f t="array" aca="1" ref="AW790" ca="1">IF($B790=AW$85-1, AW$84, IF(AND($B790&gt;=AW$85, $B790&lt;=AW$86), AW$84*SUMPRODUCT(TRANSPOSE(AW$5:AW$81), Data_TR_USD!$B561:$BZ561, 1/OFFSET(Data_TR_USD!$B$467, AW$88, 0, 1, $B$82)), NA()))</f>
        <v>#N/A</v>
      </c>
      <c r="AX790" s="466" t="e">
        <f t="array" aca="1" ref="AX790" ca="1">IF($B790=AX$85-1, AX$84, IF(AND($B790&gt;=AX$85, $B790&lt;=AX$86), AX$84*SUMPRODUCT(TRANSPOSE(AX$5:AX$81), Data_TR_USD!$B561:$BZ561, 1/OFFSET(Data_TR_USD!$B$467, AX$88, 0, 1, $B$82)), NA()))</f>
        <v>#N/A</v>
      </c>
      <c r="AY790" s="466" t="e">
        <f t="array" aca="1" ref="AY790" ca="1">IF($B790=AY$85-1, AY$84, IF(AND($B790&gt;=AY$85, $B790&lt;=AY$86), AY$84*SUMPRODUCT(TRANSPOSE(AY$5:AY$81), Data_TR_USD!$B561:$BZ561, 1/OFFSET(Data_TR_USD!$B$467, AY$88, 0, 1, $B$82)), NA()))</f>
        <v>#N/A</v>
      </c>
      <c r="AZ790" s="466" t="e">
        <f t="array" aca="1" ref="AZ790" ca="1">IF($B790=AZ$85-1, AZ$84, IF(AND($B790&gt;=AZ$85, $B790&lt;=AZ$86), AZ$84*SUMPRODUCT(TRANSPOSE(AZ$5:AZ$81), Data_TR_USD!$B561:$BZ561, 1/OFFSET(Data_TR_USD!$B$467, AZ$88, 0, 1, $B$82)), NA()))</f>
        <v>#N/A</v>
      </c>
      <c r="BA790" s="466" t="e">
        <f t="array" aca="1" ref="BA790" ca="1">IF($B790=BA$85-1, BA$84, IF(AND($B790&gt;=BA$85, $B790&lt;=BA$86), BA$84*SUMPRODUCT(TRANSPOSE(BA$5:BA$81), Data_TR_USD!$B561:$BZ561, 1/OFFSET(Data_TR_USD!$B$467, BA$88, 0, 1, $B$82)), NA()))</f>
        <v>#N/A</v>
      </c>
      <c r="BB790" s="466" t="e">
        <f t="array" aca="1" ref="BB790" ca="1">IF($B790=BB$85-1, BB$84, IF(AND($B790&gt;=BB$85, $B790&lt;=BB$86), BB$84*SUMPRODUCT(TRANSPOSE(BB$5:BB$81), Data_TR_USD!$B561:$BZ561, 1/OFFSET(Data_TR_USD!$B$467, BB$88, 0, 1, $B$82)), NA()))</f>
        <v>#N/A</v>
      </c>
      <c r="BC790" s="466" t="e">
        <f t="array" aca="1" ref="BC790" ca="1">IF($B790=BC$85-1, BC$84, IF(AND($B790&gt;=BC$85, $B790&lt;=BC$86), BC$84*SUMPRODUCT(TRANSPOSE(BC$5:BC$81), Data_TR_USD!$B561:$BZ561, 1/OFFSET(Data_TR_USD!$B$467, BC$88, 0, 1, $B$82)), NA()))</f>
        <v>#N/A</v>
      </c>
      <c r="BD790" s="466" t="e">
        <f t="array" aca="1" ref="BD790" ca="1">IF($B790=BD$85-1, BD$84, IF(AND($B790&gt;=BD$85, $B790&lt;=BD$86), BD$84*SUMPRODUCT(TRANSPOSE(BD$5:BD$81), Data_TR_USD!$B561:$BZ561, 1/OFFSET(Data_TR_USD!$B$467, BD$88, 0, 1, $B$82)), NA()))</f>
        <v>#N/A</v>
      </c>
      <c r="BE790" s="466" t="e">
        <f t="array" aca="1" ref="BE790" ca="1">IF($B790=BE$85-1, BE$84, IF(AND($B790&gt;=BE$85, $B790&lt;=BE$86), BE$84*SUMPRODUCT(TRANSPOSE(BE$5:BE$81), Data_TR_USD!$B561:$BZ561, 1/OFFSET(Data_TR_USD!$B$467, BE$88, 0, 1, $B$82)), NA()))</f>
        <v>#N/A</v>
      </c>
      <c r="BF790" s="466" t="e">
        <f t="array" aca="1" ref="BF790" ca="1">IF($B790=BF$85-1, BF$84, IF(AND($B790&gt;=BF$85, $B790&lt;=BF$86), BF$84*SUMPRODUCT(TRANSPOSE(BF$5:BF$81), Data_TR_USD!$B561:$BZ561, 1/OFFSET(Data_TR_USD!$B$467, BF$88, 0, 1, $B$82)), NA()))</f>
        <v>#N/A</v>
      </c>
      <c r="BG790" s="466" t="e">
        <f t="array" aca="1" ref="BG790" ca="1">IF($B790=BG$85-1, BG$84, IF(AND($B790&gt;=BG$85, $B790&lt;=BG$86), BG$84*SUMPRODUCT(TRANSPOSE(BG$5:BG$81), Data_TR_USD!$B561:$BZ561, 1/OFFSET(Data_TR_USD!$B$467, BG$88, 0, 1, $B$82)), NA()))</f>
        <v>#N/A</v>
      </c>
      <c r="BH790" s="466" t="e">
        <f t="array" aca="1" ref="BH790" ca="1">IF($B790=BH$85-1, BH$84, IF(AND($B790&gt;=BH$85, $B790&lt;=BH$86), BH$84*SUMPRODUCT(TRANSPOSE(BH$5:BH$81), Data_TR_USD!$B561:$BZ561, 1/OFFSET(Data_TR_USD!$B$467, BH$88, 0, 1, $B$82)), NA()))</f>
        <v>#N/A</v>
      </c>
      <c r="BI790" s="466" t="e">
        <f t="array" aca="1" ref="BI790" ca="1">IF($B790=BI$85-1, BI$84, IF(AND($B790&gt;=BI$85, $B790&lt;=BI$86), BI$84*SUMPRODUCT(TRANSPOSE(BI$5:BI$81), Data_TR_USD!$B561:$BZ561, 1/OFFSET(Data_TR_USD!$B$467, BI$88, 0, 1, $B$82)), NA()))</f>
        <v>#N/A</v>
      </c>
      <c r="BJ790" s="466" t="e">
        <f t="array" aca="1" ref="BJ790" ca="1">IF($B790=BJ$85-1, BJ$84, IF(AND($B790&gt;=BJ$85, $B790&lt;=BJ$86), BJ$84*SUMPRODUCT(TRANSPOSE(BJ$5:BJ$81), Data_TR_USD!$B561:$BZ561, 1/OFFSET(Data_TR_USD!$B$467, BJ$88, 0, 1, $B$82)), NA()))</f>
        <v>#N/A</v>
      </c>
      <c r="BK790" s="466" t="e">
        <f t="array" aca="1" ref="BK790" ca="1">IF($B790=BK$85-1, BK$84, IF(AND($B790&gt;=BK$85, $B790&lt;=BK$86), BK$84*SUMPRODUCT(TRANSPOSE(BK$5:BK$81), Data_TR_USD!$B561:$BZ561, 1/OFFSET(Data_TR_USD!$B$467, BK$88, 0, 1, $B$82)), NA()))</f>
        <v>#N/A</v>
      </c>
      <c r="BL790" s="466" t="e">
        <f t="array" aca="1" ref="BL790" ca="1">IF($B790=BL$85-1, BL$84, IF(AND($B790&gt;=BL$85, $B790&lt;=BL$86), BL$84*SUMPRODUCT(TRANSPOSE(BL$5:BL$81), Data_TR_USD!$B561:$BZ561, 1/OFFSET(Data_TR_USD!$B$467, BL$88, 0, 1, $B$82)), NA()))</f>
        <v>#N/A</v>
      </c>
      <c r="BM790" s="466" t="e">
        <f t="array" aca="1" ref="BM790" ca="1">IF($B790=BM$85-1, BM$84, IF(AND($B790&gt;=BM$85, $B790&lt;=BM$86), BM$84*SUMPRODUCT(TRANSPOSE(BM$5:BM$81), Data_TR_USD!$B561:$BZ561, 1/OFFSET(Data_TR_USD!$B$467, BM$88, 0, 1, $B$82)), NA()))</f>
        <v>#N/A</v>
      </c>
      <c r="BN790" s="466" t="e">
        <f t="array" aca="1" ref="BN790" ca="1">IF($B790=BN$85-1, BN$84, IF(AND($B790&gt;=BN$85, $B790&lt;=BN$86), BN$84*SUMPRODUCT(TRANSPOSE(BN$5:BN$81), Data_TR_USD!$B561:$BZ561, 1/OFFSET(Data_TR_USD!$B$467, BN$88, 0, 1, $B$82)), NA()))</f>
        <v>#N/A</v>
      </c>
      <c r="BO790" s="466" t="e">
        <f t="array" aca="1" ref="BO790" ca="1">IF($B790=BO$85-1, BO$84, IF(AND($B790&gt;=BO$85, $B790&lt;=BO$86), BO$84*SUMPRODUCT(TRANSPOSE(BO$5:BO$81), Data_TR_USD!$B561:$BZ561, 1/OFFSET(Data_TR_USD!$B$467, BO$88, 0, 1, $B$82)), NA()))</f>
        <v>#N/A</v>
      </c>
      <c r="BP790" s="466" t="e">
        <f t="array" aca="1" ref="BP790" ca="1">IF($B790=BP$85-1, BP$84, IF(AND($B790&gt;=BP$85, $B790&lt;=BP$86), BP$84*SUMPRODUCT(TRANSPOSE(BP$5:BP$81), Data_TR_USD!$B561:$BZ561, 1/OFFSET(Data_TR_USD!$B$467, BP$88, 0, 1, $B$82)), NA()))</f>
        <v>#N/A</v>
      </c>
      <c r="BQ790" s="466" t="e">
        <f t="array" aca="1" ref="BQ790" ca="1">IF($B790=BQ$85-1, BQ$84, IF(AND($B790&gt;=BQ$85, $B790&lt;=BQ$86), BQ$84*SUMPRODUCT(TRANSPOSE(BQ$5:BQ$81), Data_TR_USD!$B561:$BZ561, 1/OFFSET(Data_TR_USD!$B$467, BQ$88, 0, 1, $B$82)), NA()))</f>
        <v>#N/A</v>
      </c>
      <c r="BR790" s="466" t="e">
        <f t="array" aca="1" ref="BR790" ca="1">IF($B790=BR$85-1, BR$84, IF(AND($B790&gt;=BR$85, $B790&lt;=BR$86), BR$84*SUMPRODUCT(TRANSPOSE(BR$5:BR$81), Data_TR_USD!$B561:$BZ561, 1/OFFSET(Data_TR_USD!$B$467, BR$88, 0, 1, $B$82)), NA()))</f>
        <v>#N/A</v>
      </c>
      <c r="BS790" s="466" t="e">
        <f t="array" aca="1" ref="BS790" ca="1">IF($B790=BS$85-1, BS$84, IF(AND($B790&gt;=BS$85, $B790&lt;=BS$86), BS$84*SUMPRODUCT(TRANSPOSE(BS$5:BS$81), Data_TR_USD!$B561:$BZ561, 1/OFFSET(Data_TR_USD!$B$467, BS$88, 0, 1, $B$82)), NA()))</f>
        <v>#N/A</v>
      </c>
    </row>
    <row r="791" spans="2:71">
      <c r="B791" s="48">
        <f t="shared" si="1088"/>
        <v>1965</v>
      </c>
      <c r="E791" s="52"/>
      <c r="M791" s="466" t="e">
        <f t="array" aca="1" ref="M791" ca="1">IF($B791=M$85-1, M$84, IF(AND($B791&gt;=M$85, $B791&lt;=M$86), M$84*SUMPRODUCT(TRANSPOSE(M$5:M$81), Data_TR_USD!$B562:$BZ562, 1/OFFSET(Data_TR_USD!$B$467, M$88, 0, 1, $B$82)), NA()))</f>
        <v>#N/A</v>
      </c>
      <c r="N791" s="466" t="e">
        <f t="array" aca="1" ref="N791" ca="1">IF($B791=N$85-1, N$84, IF(AND($B791&gt;=N$85, $B791&lt;=N$86), N$84*SUMPRODUCT(TRANSPOSE(N$5:N$81), Data_TR_USD!$B562:$BZ562, 1/OFFSET(Data_TR_USD!$B$467, N$88, 0, 1, $B$82)), NA()))</f>
        <v>#N/A</v>
      </c>
      <c r="X791" s="466" t="e">
        <f t="array" aca="1" ref="X791" ca="1">IF($B791=X$85-1, X$84, IF(AND($B791&gt;=X$85, $B791&lt;=X$86), X$84*SUMPRODUCT(TRANSPOSE(X$5:X$81), Data_TR_USD!$B562:$BZ562, 1/OFFSET(Data_TR_USD!$B$467, X$88, 0, 1, $B$82)), NA()))</f>
        <v>#N/A</v>
      </c>
      <c r="Y791" s="466" t="e">
        <f t="array" aca="1" ref="Y791" ca="1">IF($B791=Y$85-1, Y$84, IF(AND($B791&gt;=Y$85, $B791&lt;=Y$86), Y$84*SUMPRODUCT(TRANSPOSE(Y$5:Y$81), Data_TR_USD!$B562:$BZ562, 1/OFFSET(Data_TR_USD!$B$467, Y$88, 0, 1, $B$82)), NA()))</f>
        <v>#N/A</v>
      </c>
      <c r="AA791" s="466" t="e">
        <f t="array" aca="1" ref="AA791" ca="1">IF($B791=AA$85-1, AA$84, IF(AND($B791&gt;=AA$85, $B791&lt;=AA$86), AA$84*SUMPRODUCT(TRANSPOSE(AA$5:AA$81), Data_TR_USD!$B562:$BZ562, 1/OFFSET(Data_TR_USD!$B$467, AA$88, 0, 1, $B$82)), NA()))</f>
        <v>#N/A</v>
      </c>
      <c r="AB791" s="466" t="e">
        <f t="array" aca="1" ref="AB791" ca="1">IF($B791=AB$85-1, AB$84, IF(AND($B791&gt;=AB$85, $B791&lt;=AB$86), AB$84*SUMPRODUCT(TRANSPOSE(AB$5:AB$81), Data_TR_USD!$B562:$BZ562, 1/OFFSET(Data_TR_USD!$B$467, AB$88, 0, 1, $B$82)), NA()))</f>
        <v>#N/A</v>
      </c>
      <c r="AC791" s="466" t="e">
        <f t="array" aca="1" ref="AC791" ca="1">IF($B791=AC$85-1, AC$84, IF(AND($B791&gt;=AC$85, $B791&lt;=AC$86), AC$84*SUMPRODUCT(TRANSPOSE(AC$5:AC$81), Data_TR_USD!$B562:$BZ562, 1/OFFSET(Data_TR_USD!$B$467, AC$88, 0, 1, $B$82)), NA()))</f>
        <v>#N/A</v>
      </c>
      <c r="AD791" s="466" t="e">
        <f t="array" aca="1" ref="AD791" ca="1">IF($B791=AD$85-1, AD$84, IF(AND($B791&gt;=AD$85, $B791&lt;=AD$86), AD$84*SUMPRODUCT(TRANSPOSE(AD$5:AD$81), Data_TR_USD!$B562:$BZ562, 1/OFFSET(Data_TR_USD!$B$467, AD$88, 0, 1, $B$82)), NA()))</f>
        <v>#N/A</v>
      </c>
      <c r="AE791" s="466" t="e">
        <f t="array" aca="1" ref="AE791" ca="1">IF($B791=AE$85-1, AE$84, IF(AND($B791&gt;=AE$85, $B791&lt;=AE$86), AE$84*SUMPRODUCT(TRANSPOSE(AE$5:AE$81), Data_TR_USD!$B562:$BZ562, 1/OFFSET(Data_TR_USD!$B$467, AE$88, 0, 1, $B$82)), NA()))</f>
        <v>#N/A</v>
      </c>
      <c r="AG791" s="466" t="e">
        <f t="array" aca="1" ref="AG791" ca="1">IF($B791=AG$85-1, AG$84, IF(AND($B791&gt;=AG$85, $B791&lt;=AG$86), AG$84*SUMPRODUCT(TRANSPOSE(AG$5:AG$81), Data_TR_USD!$B562:$BZ562, 1/OFFSET(Data_TR_USD!$B$467, AG$88, 0, 1, $B$82)), NA()))</f>
        <v>#N/A</v>
      </c>
      <c r="AM791" s="466" t="e">
        <f t="array" aca="1" ref="AM791" ca="1">IF($B791=AM$85-1, AM$84, IF(AND($B791&gt;=AM$85, $B791&lt;=AM$86), AM$84*SUMPRODUCT(TRANSPOSE(AM$5:AM$81), Data_TR_USD!$B562:$BZ562, 1/OFFSET(Data_TR_USD!$B$467, AM$88, 0, 1, $B$82)), NA()))</f>
        <v>#N/A</v>
      </c>
      <c r="AN791" s="466" t="e">
        <f t="array" aca="1" ref="AN791" ca="1">IF($B791=AN$85-1, AN$84, IF(AND($B791&gt;=AN$85, $B791&lt;=AN$86), AN$84*SUMPRODUCT(TRANSPOSE(AN$5:AN$81), Data_TR_USD!$B562:$BZ562, 1/OFFSET(Data_TR_USD!$B$467, AN$88, 0, 1, $B$82)), NA()))</f>
        <v>#N/A</v>
      </c>
      <c r="AO791" s="466" t="e">
        <f t="array" aca="1" ref="AO791" ca="1">IF($B791=AO$85-1, AO$84, IF(AND($B791&gt;=AO$85, $B791&lt;=AO$86), AO$84*SUMPRODUCT(TRANSPOSE(AO$5:AO$81), Data_TR_USD!$B562:$BZ562, 1/OFFSET(Data_TR_USD!$B$467, AO$88, 0, 1, $B$82)), NA()))</f>
        <v>#N/A</v>
      </c>
      <c r="AP791" s="466" t="e">
        <f t="array" aca="1" ref="AP791" ca="1">IF($B791=AP$85-1, AP$84, IF(AND($B791&gt;=AP$85, $B791&lt;=AP$86), AP$84*SUMPRODUCT(TRANSPOSE(AP$5:AP$81), Data_TR_USD!$B562:$BZ562, 1/OFFSET(Data_TR_USD!$B$467, AP$88, 0, 1, $B$82)), NA()))</f>
        <v>#N/A</v>
      </c>
      <c r="AQ791" s="466" t="e">
        <f t="array" aca="1" ref="AQ791" ca="1">IF($B791=AQ$85-1, AQ$84, IF(AND($B791&gt;=AQ$85, $B791&lt;=AQ$86), AQ$84*SUMPRODUCT(TRANSPOSE(AQ$5:AQ$81), Data_TR_USD!$B562:$BZ562, 1/OFFSET(Data_TR_USD!$B$467, AQ$88, 0, 1, $B$82)), NA()))</f>
        <v>#N/A</v>
      </c>
      <c r="AS791" s="466" t="e">
        <f t="array" aca="1" ref="AS791" ca="1">IF($B791=AS$85-1, AS$84, IF(AND($B791&gt;=AS$85, $B791&lt;=AS$86), AS$84*SUMPRODUCT(TRANSPOSE(AS$5:AS$81), Data_TR_USD!$B562:$BZ562, 1/OFFSET(Data_TR_USD!$B$467, AS$88, 0, 1, $B$82)), NA()))</f>
        <v>#N/A</v>
      </c>
      <c r="AU791" s="466" t="e">
        <f t="array" aca="1" ref="AU791" ca="1">IF($B791=AU$85-1, AU$84, IF(AND($B791&gt;=AU$85, $B791&lt;=AU$86), AU$84*SUMPRODUCT(TRANSPOSE(AU$5:AU$81), Data_TR_USD!$B562:$BZ562, 1/OFFSET(Data_TR_USD!$B$467, AU$88, 0, 1, $B$82)), NA()))</f>
        <v>#N/A</v>
      </c>
      <c r="AV791" s="466" t="e">
        <f t="array" aca="1" ref="AV791" ca="1">IF($B791=AV$85-1, AV$84, IF(AND($B791&gt;=AV$85, $B791&lt;=AV$86), AV$84*SUMPRODUCT(TRANSPOSE(AV$5:AV$81), Data_TR_USD!$B562:$BZ562, 1/OFFSET(Data_TR_USD!$B$467, AV$88, 0, 1, $B$82)), NA()))</f>
        <v>#N/A</v>
      </c>
      <c r="AW791" s="466" t="e">
        <f t="array" aca="1" ref="AW791" ca="1">IF($B791=AW$85-1, AW$84, IF(AND($B791&gt;=AW$85, $B791&lt;=AW$86), AW$84*SUMPRODUCT(TRANSPOSE(AW$5:AW$81), Data_TR_USD!$B562:$BZ562, 1/OFFSET(Data_TR_USD!$B$467, AW$88, 0, 1, $B$82)), NA()))</f>
        <v>#N/A</v>
      </c>
      <c r="AX791" s="466" t="e">
        <f t="array" aca="1" ref="AX791" ca="1">IF($B791=AX$85-1, AX$84, IF(AND($B791&gt;=AX$85, $B791&lt;=AX$86), AX$84*SUMPRODUCT(TRANSPOSE(AX$5:AX$81), Data_TR_USD!$B562:$BZ562, 1/OFFSET(Data_TR_USD!$B$467, AX$88, 0, 1, $B$82)), NA()))</f>
        <v>#N/A</v>
      </c>
      <c r="AY791" s="466" t="e">
        <f t="array" aca="1" ref="AY791" ca="1">IF($B791=AY$85-1, AY$84, IF(AND($B791&gt;=AY$85, $B791&lt;=AY$86), AY$84*SUMPRODUCT(TRANSPOSE(AY$5:AY$81), Data_TR_USD!$B562:$BZ562, 1/OFFSET(Data_TR_USD!$B$467, AY$88, 0, 1, $B$82)), NA()))</f>
        <v>#N/A</v>
      </c>
      <c r="AZ791" s="466" t="e">
        <f t="array" aca="1" ref="AZ791" ca="1">IF($B791=AZ$85-1, AZ$84, IF(AND($B791&gt;=AZ$85, $B791&lt;=AZ$86), AZ$84*SUMPRODUCT(TRANSPOSE(AZ$5:AZ$81), Data_TR_USD!$B562:$BZ562, 1/OFFSET(Data_TR_USD!$B$467, AZ$88, 0, 1, $B$82)), NA()))</f>
        <v>#N/A</v>
      </c>
      <c r="BA791" s="466" t="e">
        <f t="array" aca="1" ref="BA791" ca="1">IF($B791=BA$85-1, BA$84, IF(AND($B791&gt;=BA$85, $B791&lt;=BA$86), BA$84*SUMPRODUCT(TRANSPOSE(BA$5:BA$81), Data_TR_USD!$B562:$BZ562, 1/OFFSET(Data_TR_USD!$B$467, BA$88, 0, 1, $B$82)), NA()))</f>
        <v>#N/A</v>
      </c>
      <c r="BB791" s="466" t="e">
        <f t="array" aca="1" ref="BB791" ca="1">IF($B791=BB$85-1, BB$84, IF(AND($B791&gt;=BB$85, $B791&lt;=BB$86), BB$84*SUMPRODUCT(TRANSPOSE(BB$5:BB$81), Data_TR_USD!$B562:$BZ562, 1/OFFSET(Data_TR_USD!$B$467, BB$88, 0, 1, $B$82)), NA()))</f>
        <v>#N/A</v>
      </c>
      <c r="BC791" s="466" t="e">
        <f t="array" aca="1" ref="BC791" ca="1">IF($B791=BC$85-1, BC$84, IF(AND($B791&gt;=BC$85, $B791&lt;=BC$86), BC$84*SUMPRODUCT(TRANSPOSE(BC$5:BC$81), Data_TR_USD!$B562:$BZ562, 1/OFFSET(Data_TR_USD!$B$467, BC$88, 0, 1, $B$82)), NA()))</f>
        <v>#N/A</v>
      </c>
      <c r="BD791" s="466" t="e">
        <f t="array" aca="1" ref="BD791" ca="1">IF($B791=BD$85-1, BD$84, IF(AND($B791&gt;=BD$85, $B791&lt;=BD$86), BD$84*SUMPRODUCT(TRANSPOSE(BD$5:BD$81), Data_TR_USD!$B562:$BZ562, 1/OFFSET(Data_TR_USD!$B$467, BD$88, 0, 1, $B$82)), NA()))</f>
        <v>#N/A</v>
      </c>
      <c r="BE791" s="466" t="e">
        <f t="array" aca="1" ref="BE791" ca="1">IF($B791=BE$85-1, BE$84, IF(AND($B791&gt;=BE$85, $B791&lt;=BE$86), BE$84*SUMPRODUCT(TRANSPOSE(BE$5:BE$81), Data_TR_USD!$B562:$BZ562, 1/OFFSET(Data_TR_USD!$B$467, BE$88, 0, 1, $B$82)), NA()))</f>
        <v>#N/A</v>
      </c>
      <c r="BF791" s="466" t="e">
        <f t="array" aca="1" ref="BF791" ca="1">IF($B791=BF$85-1, BF$84, IF(AND($B791&gt;=BF$85, $B791&lt;=BF$86), BF$84*SUMPRODUCT(TRANSPOSE(BF$5:BF$81), Data_TR_USD!$B562:$BZ562, 1/OFFSET(Data_TR_USD!$B$467, BF$88, 0, 1, $B$82)), NA()))</f>
        <v>#N/A</v>
      </c>
      <c r="BG791" s="466" t="e">
        <f t="array" aca="1" ref="BG791" ca="1">IF($B791=BG$85-1, BG$84, IF(AND($B791&gt;=BG$85, $B791&lt;=BG$86), BG$84*SUMPRODUCT(TRANSPOSE(BG$5:BG$81), Data_TR_USD!$B562:$BZ562, 1/OFFSET(Data_TR_USD!$B$467, BG$88, 0, 1, $B$82)), NA()))</f>
        <v>#N/A</v>
      </c>
      <c r="BH791" s="466" t="e">
        <f t="array" aca="1" ref="BH791" ca="1">IF($B791=BH$85-1, BH$84, IF(AND($B791&gt;=BH$85, $B791&lt;=BH$86), BH$84*SUMPRODUCT(TRANSPOSE(BH$5:BH$81), Data_TR_USD!$B562:$BZ562, 1/OFFSET(Data_TR_USD!$B$467, BH$88, 0, 1, $B$82)), NA()))</f>
        <v>#N/A</v>
      </c>
      <c r="BI791" s="466" t="e">
        <f t="array" aca="1" ref="BI791" ca="1">IF($B791=BI$85-1, BI$84, IF(AND($B791&gt;=BI$85, $B791&lt;=BI$86), BI$84*SUMPRODUCT(TRANSPOSE(BI$5:BI$81), Data_TR_USD!$B562:$BZ562, 1/OFFSET(Data_TR_USD!$B$467, BI$88, 0, 1, $B$82)), NA()))</f>
        <v>#N/A</v>
      </c>
      <c r="BJ791" s="466" t="e">
        <f t="array" aca="1" ref="BJ791" ca="1">IF($B791=BJ$85-1, BJ$84, IF(AND($B791&gt;=BJ$85, $B791&lt;=BJ$86), BJ$84*SUMPRODUCT(TRANSPOSE(BJ$5:BJ$81), Data_TR_USD!$B562:$BZ562, 1/OFFSET(Data_TR_USD!$B$467, BJ$88, 0, 1, $B$82)), NA()))</f>
        <v>#N/A</v>
      </c>
      <c r="BK791" s="466" t="e">
        <f t="array" aca="1" ref="BK791" ca="1">IF($B791=BK$85-1, BK$84, IF(AND($B791&gt;=BK$85, $B791&lt;=BK$86), BK$84*SUMPRODUCT(TRANSPOSE(BK$5:BK$81), Data_TR_USD!$B562:$BZ562, 1/OFFSET(Data_TR_USD!$B$467, BK$88, 0, 1, $B$82)), NA()))</f>
        <v>#N/A</v>
      </c>
      <c r="BL791" s="466" t="e">
        <f t="array" aca="1" ref="BL791" ca="1">IF($B791=BL$85-1, BL$84, IF(AND($B791&gt;=BL$85, $B791&lt;=BL$86), BL$84*SUMPRODUCT(TRANSPOSE(BL$5:BL$81), Data_TR_USD!$B562:$BZ562, 1/OFFSET(Data_TR_USD!$B$467, BL$88, 0, 1, $B$82)), NA()))</f>
        <v>#N/A</v>
      </c>
      <c r="BM791" s="466" t="e">
        <f t="array" aca="1" ref="BM791" ca="1">IF($B791=BM$85-1, BM$84, IF(AND($B791&gt;=BM$85, $B791&lt;=BM$86), BM$84*SUMPRODUCT(TRANSPOSE(BM$5:BM$81), Data_TR_USD!$B562:$BZ562, 1/OFFSET(Data_TR_USD!$B$467, BM$88, 0, 1, $B$82)), NA()))</f>
        <v>#N/A</v>
      </c>
      <c r="BN791" s="466" t="e">
        <f t="array" aca="1" ref="BN791" ca="1">IF($B791=BN$85-1, BN$84, IF(AND($B791&gt;=BN$85, $B791&lt;=BN$86), BN$84*SUMPRODUCT(TRANSPOSE(BN$5:BN$81), Data_TR_USD!$B562:$BZ562, 1/OFFSET(Data_TR_USD!$B$467, BN$88, 0, 1, $B$82)), NA()))</f>
        <v>#N/A</v>
      </c>
      <c r="BO791" s="466" t="e">
        <f t="array" aca="1" ref="BO791" ca="1">IF($B791=BO$85-1, BO$84, IF(AND($B791&gt;=BO$85, $B791&lt;=BO$86), BO$84*SUMPRODUCT(TRANSPOSE(BO$5:BO$81), Data_TR_USD!$B562:$BZ562, 1/OFFSET(Data_TR_USD!$B$467, BO$88, 0, 1, $B$82)), NA()))</f>
        <v>#N/A</v>
      </c>
      <c r="BP791" s="466" t="e">
        <f t="array" aca="1" ref="BP791" ca="1">IF($B791=BP$85-1, BP$84, IF(AND($B791&gt;=BP$85, $B791&lt;=BP$86), BP$84*SUMPRODUCT(TRANSPOSE(BP$5:BP$81), Data_TR_USD!$B562:$BZ562, 1/OFFSET(Data_TR_USD!$B$467, BP$88, 0, 1, $B$82)), NA()))</f>
        <v>#N/A</v>
      </c>
      <c r="BQ791" s="466" t="e">
        <f t="array" aca="1" ref="BQ791" ca="1">IF($B791=BQ$85-1, BQ$84, IF(AND($B791&gt;=BQ$85, $B791&lt;=BQ$86), BQ$84*SUMPRODUCT(TRANSPOSE(BQ$5:BQ$81), Data_TR_USD!$B562:$BZ562, 1/OFFSET(Data_TR_USD!$B$467, BQ$88, 0, 1, $B$82)), NA()))</f>
        <v>#N/A</v>
      </c>
      <c r="BR791" s="466" t="e">
        <f t="array" aca="1" ref="BR791" ca="1">IF($B791=BR$85-1, BR$84, IF(AND($B791&gt;=BR$85, $B791&lt;=BR$86), BR$84*SUMPRODUCT(TRANSPOSE(BR$5:BR$81), Data_TR_USD!$B562:$BZ562, 1/OFFSET(Data_TR_USD!$B$467, BR$88, 0, 1, $B$82)), NA()))</f>
        <v>#N/A</v>
      </c>
      <c r="BS791" s="466" t="e">
        <f t="array" aca="1" ref="BS791" ca="1">IF($B791=BS$85-1, BS$84, IF(AND($B791&gt;=BS$85, $B791&lt;=BS$86), BS$84*SUMPRODUCT(TRANSPOSE(BS$5:BS$81), Data_TR_USD!$B562:$BZ562, 1/OFFSET(Data_TR_USD!$B$467, BS$88, 0, 1, $B$82)), NA()))</f>
        <v>#N/A</v>
      </c>
    </row>
    <row r="792" spans="2:71">
      <c r="B792" s="48">
        <f t="shared" si="1088"/>
        <v>1966</v>
      </c>
      <c r="E792" s="52"/>
      <c r="M792" s="466" t="e">
        <f t="array" aca="1" ref="M792" ca="1">IF($B792=M$85-1, M$84, IF(AND($B792&gt;=M$85, $B792&lt;=M$86), M$84*SUMPRODUCT(TRANSPOSE(M$5:M$81), Data_TR_USD!$B563:$BZ563, 1/OFFSET(Data_TR_USD!$B$467, M$88, 0, 1, $B$82)), NA()))</f>
        <v>#N/A</v>
      </c>
      <c r="N792" s="466" t="e">
        <f t="array" aca="1" ref="N792" ca="1">IF($B792=N$85-1, N$84, IF(AND($B792&gt;=N$85, $B792&lt;=N$86), N$84*SUMPRODUCT(TRANSPOSE(N$5:N$81), Data_TR_USD!$B563:$BZ563, 1/OFFSET(Data_TR_USD!$B$467, N$88, 0, 1, $B$82)), NA()))</f>
        <v>#N/A</v>
      </c>
      <c r="X792" s="466" t="e">
        <f t="array" aca="1" ref="X792" ca="1">IF($B792=X$85-1, X$84, IF(AND($B792&gt;=X$85, $B792&lt;=X$86), X$84*SUMPRODUCT(TRANSPOSE(X$5:X$81), Data_TR_USD!$B563:$BZ563, 1/OFFSET(Data_TR_USD!$B$467, X$88, 0, 1, $B$82)), NA()))</f>
        <v>#N/A</v>
      </c>
      <c r="Y792" s="466" t="e">
        <f t="array" aca="1" ref="Y792" ca="1">IF($B792=Y$85-1, Y$84, IF(AND($B792&gt;=Y$85, $B792&lt;=Y$86), Y$84*SUMPRODUCT(TRANSPOSE(Y$5:Y$81), Data_TR_USD!$B563:$BZ563, 1/OFFSET(Data_TR_USD!$B$467, Y$88, 0, 1, $B$82)), NA()))</f>
        <v>#N/A</v>
      </c>
      <c r="AA792" s="466" t="e">
        <f t="array" aca="1" ref="AA792" ca="1">IF($B792=AA$85-1, AA$84, IF(AND($B792&gt;=AA$85, $B792&lt;=AA$86), AA$84*SUMPRODUCT(TRANSPOSE(AA$5:AA$81), Data_TR_USD!$B563:$BZ563, 1/OFFSET(Data_TR_USD!$B$467, AA$88, 0, 1, $B$82)), NA()))</f>
        <v>#N/A</v>
      </c>
      <c r="AB792" s="466" t="e">
        <f t="array" aca="1" ref="AB792" ca="1">IF($B792=AB$85-1, AB$84, IF(AND($B792&gt;=AB$85, $B792&lt;=AB$86), AB$84*SUMPRODUCT(TRANSPOSE(AB$5:AB$81), Data_TR_USD!$B563:$BZ563, 1/OFFSET(Data_TR_USD!$B$467, AB$88, 0, 1, $B$82)), NA()))</f>
        <v>#N/A</v>
      </c>
      <c r="AC792" s="466" t="e">
        <f t="array" aca="1" ref="AC792" ca="1">IF($B792=AC$85-1, AC$84, IF(AND($B792&gt;=AC$85, $B792&lt;=AC$86), AC$84*SUMPRODUCT(TRANSPOSE(AC$5:AC$81), Data_TR_USD!$B563:$BZ563, 1/OFFSET(Data_TR_USD!$B$467, AC$88, 0, 1, $B$82)), NA()))</f>
        <v>#N/A</v>
      </c>
      <c r="AD792" s="466" t="e">
        <f t="array" aca="1" ref="AD792" ca="1">IF($B792=AD$85-1, AD$84, IF(AND($B792&gt;=AD$85, $B792&lt;=AD$86), AD$84*SUMPRODUCT(TRANSPOSE(AD$5:AD$81), Data_TR_USD!$B563:$BZ563, 1/OFFSET(Data_TR_USD!$B$467, AD$88, 0, 1, $B$82)), NA()))</f>
        <v>#N/A</v>
      </c>
      <c r="AE792" s="466" t="e">
        <f t="array" aca="1" ref="AE792" ca="1">IF($B792=AE$85-1, AE$84, IF(AND($B792&gt;=AE$85, $B792&lt;=AE$86), AE$84*SUMPRODUCT(TRANSPOSE(AE$5:AE$81), Data_TR_USD!$B563:$BZ563, 1/OFFSET(Data_TR_USD!$B$467, AE$88, 0, 1, $B$82)), NA()))</f>
        <v>#N/A</v>
      </c>
      <c r="AG792" s="466" t="e">
        <f t="array" aca="1" ref="AG792" ca="1">IF($B792=AG$85-1, AG$84, IF(AND($B792&gt;=AG$85, $B792&lt;=AG$86), AG$84*SUMPRODUCT(TRANSPOSE(AG$5:AG$81), Data_TR_USD!$B563:$BZ563, 1/OFFSET(Data_TR_USD!$B$467, AG$88, 0, 1, $B$82)), NA()))</f>
        <v>#N/A</v>
      </c>
      <c r="AM792" s="466" t="e">
        <f t="array" aca="1" ref="AM792" ca="1">IF($B792=AM$85-1, AM$84, IF(AND($B792&gt;=AM$85, $B792&lt;=AM$86), AM$84*SUMPRODUCT(TRANSPOSE(AM$5:AM$81), Data_TR_USD!$B563:$BZ563, 1/OFFSET(Data_TR_USD!$B$467, AM$88, 0, 1, $B$82)), NA()))</f>
        <v>#N/A</v>
      </c>
      <c r="AN792" s="466" t="e">
        <f t="array" aca="1" ref="AN792" ca="1">IF($B792=AN$85-1, AN$84, IF(AND($B792&gt;=AN$85, $B792&lt;=AN$86), AN$84*SUMPRODUCT(TRANSPOSE(AN$5:AN$81), Data_TR_USD!$B563:$BZ563, 1/OFFSET(Data_TR_USD!$B$467, AN$88, 0, 1, $B$82)), NA()))</f>
        <v>#N/A</v>
      </c>
      <c r="AO792" s="466" t="e">
        <f t="array" aca="1" ref="AO792" ca="1">IF($B792=AO$85-1, AO$84, IF(AND($B792&gt;=AO$85, $B792&lt;=AO$86), AO$84*SUMPRODUCT(TRANSPOSE(AO$5:AO$81), Data_TR_USD!$B563:$BZ563, 1/OFFSET(Data_TR_USD!$B$467, AO$88, 0, 1, $B$82)), NA()))</f>
        <v>#N/A</v>
      </c>
      <c r="AP792" s="466" t="e">
        <f t="array" aca="1" ref="AP792" ca="1">IF($B792=AP$85-1, AP$84, IF(AND($B792&gt;=AP$85, $B792&lt;=AP$86), AP$84*SUMPRODUCT(TRANSPOSE(AP$5:AP$81), Data_TR_USD!$B563:$BZ563, 1/OFFSET(Data_TR_USD!$B$467, AP$88, 0, 1, $B$82)), NA()))</f>
        <v>#N/A</v>
      </c>
      <c r="AQ792" s="466" t="e">
        <f t="array" aca="1" ref="AQ792" ca="1">IF($B792=AQ$85-1, AQ$84, IF(AND($B792&gt;=AQ$85, $B792&lt;=AQ$86), AQ$84*SUMPRODUCT(TRANSPOSE(AQ$5:AQ$81), Data_TR_USD!$B563:$BZ563, 1/OFFSET(Data_TR_USD!$B$467, AQ$88, 0, 1, $B$82)), NA()))</f>
        <v>#N/A</v>
      </c>
      <c r="AS792" s="466" t="e">
        <f t="array" aca="1" ref="AS792" ca="1">IF($B792=AS$85-1, AS$84, IF(AND($B792&gt;=AS$85, $B792&lt;=AS$86), AS$84*SUMPRODUCT(TRANSPOSE(AS$5:AS$81), Data_TR_USD!$B563:$BZ563, 1/OFFSET(Data_TR_USD!$B$467, AS$88, 0, 1, $B$82)), NA()))</f>
        <v>#N/A</v>
      </c>
      <c r="AU792" s="466" t="e">
        <f t="array" aca="1" ref="AU792" ca="1">IF($B792=AU$85-1, AU$84, IF(AND($B792&gt;=AU$85, $B792&lt;=AU$86), AU$84*SUMPRODUCT(TRANSPOSE(AU$5:AU$81), Data_TR_USD!$B563:$BZ563, 1/OFFSET(Data_TR_USD!$B$467, AU$88, 0, 1, $B$82)), NA()))</f>
        <v>#N/A</v>
      </c>
      <c r="AV792" s="466" t="e">
        <f t="array" aca="1" ref="AV792" ca="1">IF($B792=AV$85-1, AV$84, IF(AND($B792&gt;=AV$85, $B792&lt;=AV$86), AV$84*SUMPRODUCT(TRANSPOSE(AV$5:AV$81), Data_TR_USD!$B563:$BZ563, 1/OFFSET(Data_TR_USD!$B$467, AV$88, 0, 1, $B$82)), NA()))</f>
        <v>#N/A</v>
      </c>
      <c r="AW792" s="466" t="e">
        <f t="array" aca="1" ref="AW792" ca="1">IF($B792=AW$85-1, AW$84, IF(AND($B792&gt;=AW$85, $B792&lt;=AW$86), AW$84*SUMPRODUCT(TRANSPOSE(AW$5:AW$81), Data_TR_USD!$B563:$BZ563, 1/OFFSET(Data_TR_USD!$B$467, AW$88, 0, 1, $B$82)), NA()))</f>
        <v>#N/A</v>
      </c>
      <c r="AX792" s="466" t="e">
        <f t="array" aca="1" ref="AX792" ca="1">IF($B792=AX$85-1, AX$84, IF(AND($B792&gt;=AX$85, $B792&lt;=AX$86), AX$84*SUMPRODUCT(TRANSPOSE(AX$5:AX$81), Data_TR_USD!$B563:$BZ563, 1/OFFSET(Data_TR_USD!$B$467, AX$88, 0, 1, $B$82)), NA()))</f>
        <v>#N/A</v>
      </c>
      <c r="AY792" s="466" t="e">
        <f t="array" aca="1" ref="AY792" ca="1">IF($B792=AY$85-1, AY$84, IF(AND($B792&gt;=AY$85, $B792&lt;=AY$86), AY$84*SUMPRODUCT(TRANSPOSE(AY$5:AY$81), Data_TR_USD!$B563:$BZ563, 1/OFFSET(Data_TR_USD!$B$467, AY$88, 0, 1, $B$82)), NA()))</f>
        <v>#N/A</v>
      </c>
      <c r="AZ792" s="466" t="e">
        <f t="array" aca="1" ref="AZ792" ca="1">IF($B792=AZ$85-1, AZ$84, IF(AND($B792&gt;=AZ$85, $B792&lt;=AZ$86), AZ$84*SUMPRODUCT(TRANSPOSE(AZ$5:AZ$81), Data_TR_USD!$B563:$BZ563, 1/OFFSET(Data_TR_USD!$B$467, AZ$88, 0, 1, $B$82)), NA()))</f>
        <v>#N/A</v>
      </c>
      <c r="BA792" s="466" t="e">
        <f t="array" aca="1" ref="BA792" ca="1">IF($B792=BA$85-1, BA$84, IF(AND($B792&gt;=BA$85, $B792&lt;=BA$86), BA$84*SUMPRODUCT(TRANSPOSE(BA$5:BA$81), Data_TR_USD!$B563:$BZ563, 1/OFFSET(Data_TR_USD!$B$467, BA$88, 0, 1, $B$82)), NA()))</f>
        <v>#N/A</v>
      </c>
      <c r="BB792" s="466" t="e">
        <f t="array" aca="1" ref="BB792" ca="1">IF($B792=BB$85-1, BB$84, IF(AND($B792&gt;=BB$85, $B792&lt;=BB$86), BB$84*SUMPRODUCT(TRANSPOSE(BB$5:BB$81), Data_TR_USD!$B563:$BZ563, 1/OFFSET(Data_TR_USD!$B$467, BB$88, 0, 1, $B$82)), NA()))</f>
        <v>#N/A</v>
      </c>
      <c r="BC792" s="466" t="e">
        <f t="array" aca="1" ref="BC792" ca="1">IF($B792=BC$85-1, BC$84, IF(AND($B792&gt;=BC$85, $B792&lt;=BC$86), BC$84*SUMPRODUCT(TRANSPOSE(BC$5:BC$81), Data_TR_USD!$B563:$BZ563, 1/OFFSET(Data_TR_USD!$B$467, BC$88, 0, 1, $B$82)), NA()))</f>
        <v>#N/A</v>
      </c>
      <c r="BD792" s="466" t="e">
        <f t="array" aca="1" ref="BD792" ca="1">IF($B792=BD$85-1, BD$84, IF(AND($B792&gt;=BD$85, $B792&lt;=BD$86), BD$84*SUMPRODUCT(TRANSPOSE(BD$5:BD$81), Data_TR_USD!$B563:$BZ563, 1/OFFSET(Data_TR_USD!$B$467, BD$88, 0, 1, $B$82)), NA()))</f>
        <v>#N/A</v>
      </c>
      <c r="BE792" s="466" t="e">
        <f t="array" aca="1" ref="BE792" ca="1">IF($B792=BE$85-1, BE$84, IF(AND($B792&gt;=BE$85, $B792&lt;=BE$86), BE$84*SUMPRODUCT(TRANSPOSE(BE$5:BE$81), Data_TR_USD!$B563:$BZ563, 1/OFFSET(Data_TR_USD!$B$467, BE$88, 0, 1, $B$82)), NA()))</f>
        <v>#N/A</v>
      </c>
      <c r="BF792" s="466" t="e">
        <f t="array" aca="1" ref="BF792" ca="1">IF($B792=BF$85-1, BF$84, IF(AND($B792&gt;=BF$85, $B792&lt;=BF$86), BF$84*SUMPRODUCT(TRANSPOSE(BF$5:BF$81), Data_TR_USD!$B563:$BZ563, 1/OFFSET(Data_TR_USD!$B$467, BF$88, 0, 1, $B$82)), NA()))</f>
        <v>#N/A</v>
      </c>
      <c r="BG792" s="466" t="e">
        <f t="array" aca="1" ref="BG792" ca="1">IF($B792=BG$85-1, BG$84, IF(AND($B792&gt;=BG$85, $B792&lt;=BG$86), BG$84*SUMPRODUCT(TRANSPOSE(BG$5:BG$81), Data_TR_USD!$B563:$BZ563, 1/OFFSET(Data_TR_USD!$B$467, BG$88, 0, 1, $B$82)), NA()))</f>
        <v>#N/A</v>
      </c>
      <c r="BH792" s="466" t="e">
        <f t="array" aca="1" ref="BH792" ca="1">IF($B792=BH$85-1, BH$84, IF(AND($B792&gt;=BH$85, $B792&lt;=BH$86), BH$84*SUMPRODUCT(TRANSPOSE(BH$5:BH$81), Data_TR_USD!$B563:$BZ563, 1/OFFSET(Data_TR_USD!$B$467, BH$88, 0, 1, $B$82)), NA()))</f>
        <v>#N/A</v>
      </c>
      <c r="BI792" s="466" t="e">
        <f t="array" aca="1" ref="BI792" ca="1">IF($B792=BI$85-1, BI$84, IF(AND($B792&gt;=BI$85, $B792&lt;=BI$86), BI$84*SUMPRODUCT(TRANSPOSE(BI$5:BI$81), Data_TR_USD!$B563:$BZ563, 1/OFFSET(Data_TR_USD!$B$467, BI$88, 0, 1, $B$82)), NA()))</f>
        <v>#N/A</v>
      </c>
      <c r="BJ792" s="466" t="e">
        <f t="array" aca="1" ref="BJ792" ca="1">IF($B792=BJ$85-1, BJ$84, IF(AND($B792&gt;=BJ$85, $B792&lt;=BJ$86), BJ$84*SUMPRODUCT(TRANSPOSE(BJ$5:BJ$81), Data_TR_USD!$B563:$BZ563, 1/OFFSET(Data_TR_USD!$B$467, BJ$88, 0, 1, $B$82)), NA()))</f>
        <v>#N/A</v>
      </c>
      <c r="BK792" s="466" t="e">
        <f t="array" aca="1" ref="BK792" ca="1">IF($B792=BK$85-1, BK$84, IF(AND($B792&gt;=BK$85, $B792&lt;=BK$86), BK$84*SUMPRODUCT(TRANSPOSE(BK$5:BK$81), Data_TR_USD!$B563:$BZ563, 1/OFFSET(Data_TR_USD!$B$467, BK$88, 0, 1, $B$82)), NA()))</f>
        <v>#N/A</v>
      </c>
      <c r="BL792" s="466" t="e">
        <f t="array" aca="1" ref="BL792" ca="1">IF($B792=BL$85-1, BL$84, IF(AND($B792&gt;=BL$85, $B792&lt;=BL$86), BL$84*SUMPRODUCT(TRANSPOSE(BL$5:BL$81), Data_TR_USD!$B563:$BZ563, 1/OFFSET(Data_TR_USD!$B$467, BL$88, 0, 1, $B$82)), NA()))</f>
        <v>#N/A</v>
      </c>
      <c r="BM792" s="466" t="e">
        <f t="array" aca="1" ref="BM792" ca="1">IF($B792=BM$85-1, BM$84, IF(AND($B792&gt;=BM$85, $B792&lt;=BM$86), BM$84*SUMPRODUCT(TRANSPOSE(BM$5:BM$81), Data_TR_USD!$B563:$BZ563, 1/OFFSET(Data_TR_USD!$B$467, BM$88, 0, 1, $B$82)), NA()))</f>
        <v>#N/A</v>
      </c>
      <c r="BN792" s="466" t="e">
        <f t="array" aca="1" ref="BN792" ca="1">IF($B792=BN$85-1, BN$84, IF(AND($B792&gt;=BN$85, $B792&lt;=BN$86), BN$84*SUMPRODUCT(TRANSPOSE(BN$5:BN$81), Data_TR_USD!$B563:$BZ563, 1/OFFSET(Data_TR_USD!$B$467, BN$88, 0, 1, $B$82)), NA()))</f>
        <v>#N/A</v>
      </c>
      <c r="BO792" s="466" t="e">
        <f t="array" aca="1" ref="BO792" ca="1">IF($B792=BO$85-1, BO$84, IF(AND($B792&gt;=BO$85, $B792&lt;=BO$86), BO$84*SUMPRODUCT(TRANSPOSE(BO$5:BO$81), Data_TR_USD!$B563:$BZ563, 1/OFFSET(Data_TR_USD!$B$467, BO$88, 0, 1, $B$82)), NA()))</f>
        <v>#N/A</v>
      </c>
      <c r="BP792" s="466" t="e">
        <f t="array" aca="1" ref="BP792" ca="1">IF($B792=BP$85-1, BP$84, IF(AND($B792&gt;=BP$85, $B792&lt;=BP$86), BP$84*SUMPRODUCT(TRANSPOSE(BP$5:BP$81), Data_TR_USD!$B563:$BZ563, 1/OFFSET(Data_TR_USD!$B$467, BP$88, 0, 1, $B$82)), NA()))</f>
        <v>#N/A</v>
      </c>
      <c r="BQ792" s="466" t="e">
        <f t="array" aca="1" ref="BQ792" ca="1">IF($B792=BQ$85-1, BQ$84, IF(AND($B792&gt;=BQ$85, $B792&lt;=BQ$86), BQ$84*SUMPRODUCT(TRANSPOSE(BQ$5:BQ$81), Data_TR_USD!$B563:$BZ563, 1/OFFSET(Data_TR_USD!$B$467, BQ$88, 0, 1, $B$82)), NA()))</f>
        <v>#N/A</v>
      </c>
      <c r="BR792" s="466" t="e">
        <f t="array" aca="1" ref="BR792" ca="1">IF($B792=BR$85-1, BR$84, IF(AND($B792&gt;=BR$85, $B792&lt;=BR$86), BR$84*SUMPRODUCT(TRANSPOSE(BR$5:BR$81), Data_TR_USD!$B563:$BZ563, 1/OFFSET(Data_TR_USD!$B$467, BR$88, 0, 1, $B$82)), NA()))</f>
        <v>#N/A</v>
      </c>
      <c r="BS792" s="466" t="e">
        <f t="array" aca="1" ref="BS792" ca="1">IF($B792=BS$85-1, BS$84, IF(AND($B792&gt;=BS$85, $B792&lt;=BS$86), BS$84*SUMPRODUCT(TRANSPOSE(BS$5:BS$81), Data_TR_USD!$B563:$BZ563, 1/OFFSET(Data_TR_USD!$B$467, BS$88, 0, 1, $B$82)), NA()))</f>
        <v>#N/A</v>
      </c>
    </row>
    <row r="793" spans="2:71">
      <c r="B793" s="48">
        <f t="shared" si="1088"/>
        <v>1967</v>
      </c>
      <c r="E793" s="52"/>
      <c r="M793" s="466" t="e">
        <f t="array" aca="1" ref="M793" ca="1">IF($B793=M$85-1, M$84, IF(AND($B793&gt;=M$85, $B793&lt;=M$86), M$84*SUMPRODUCT(TRANSPOSE(M$5:M$81), Data_TR_USD!$B564:$BZ564, 1/OFFSET(Data_TR_USD!$B$467, M$88, 0, 1, $B$82)), NA()))</f>
        <v>#N/A</v>
      </c>
      <c r="N793" s="466" t="e">
        <f t="array" aca="1" ref="N793" ca="1">IF($B793=N$85-1, N$84, IF(AND($B793&gt;=N$85, $B793&lt;=N$86), N$84*SUMPRODUCT(TRANSPOSE(N$5:N$81), Data_TR_USD!$B564:$BZ564, 1/OFFSET(Data_TR_USD!$B$467, N$88, 0, 1, $B$82)), NA()))</f>
        <v>#N/A</v>
      </c>
      <c r="X793" s="466" t="e">
        <f t="array" aca="1" ref="X793" ca="1">IF($B793=X$85-1, X$84, IF(AND($B793&gt;=X$85, $B793&lt;=X$86), X$84*SUMPRODUCT(TRANSPOSE(X$5:X$81), Data_TR_USD!$B564:$BZ564, 1/OFFSET(Data_TR_USD!$B$467, X$88, 0, 1, $B$82)), NA()))</f>
        <v>#N/A</v>
      </c>
      <c r="Y793" s="466" t="e">
        <f t="array" aca="1" ref="Y793" ca="1">IF($B793=Y$85-1, Y$84, IF(AND($B793&gt;=Y$85, $B793&lt;=Y$86), Y$84*SUMPRODUCT(TRANSPOSE(Y$5:Y$81), Data_TR_USD!$B564:$BZ564, 1/OFFSET(Data_TR_USD!$B$467, Y$88, 0, 1, $B$82)), NA()))</f>
        <v>#N/A</v>
      </c>
      <c r="AA793" s="466" t="e">
        <f t="array" aca="1" ref="AA793" ca="1">IF($B793=AA$85-1, AA$84, IF(AND($B793&gt;=AA$85, $B793&lt;=AA$86), AA$84*SUMPRODUCT(TRANSPOSE(AA$5:AA$81), Data_TR_USD!$B564:$BZ564, 1/OFFSET(Data_TR_USD!$B$467, AA$88, 0, 1, $B$82)), NA()))</f>
        <v>#N/A</v>
      </c>
      <c r="AB793" s="466" t="e">
        <f t="array" aca="1" ref="AB793" ca="1">IF($B793=AB$85-1, AB$84, IF(AND($B793&gt;=AB$85, $B793&lt;=AB$86), AB$84*SUMPRODUCT(TRANSPOSE(AB$5:AB$81), Data_TR_USD!$B564:$BZ564, 1/OFFSET(Data_TR_USD!$B$467, AB$88, 0, 1, $B$82)), NA()))</f>
        <v>#N/A</v>
      </c>
      <c r="AC793" s="466" t="e">
        <f t="array" aca="1" ref="AC793" ca="1">IF($B793=AC$85-1, AC$84, IF(AND($B793&gt;=AC$85, $B793&lt;=AC$86), AC$84*SUMPRODUCT(TRANSPOSE(AC$5:AC$81), Data_TR_USD!$B564:$BZ564, 1/OFFSET(Data_TR_USD!$B$467, AC$88, 0, 1, $B$82)), NA()))</f>
        <v>#N/A</v>
      </c>
      <c r="AD793" s="466" t="e">
        <f t="array" aca="1" ref="AD793" ca="1">IF($B793=AD$85-1, AD$84, IF(AND($B793&gt;=AD$85, $B793&lt;=AD$86), AD$84*SUMPRODUCT(TRANSPOSE(AD$5:AD$81), Data_TR_USD!$B564:$BZ564, 1/OFFSET(Data_TR_USD!$B$467, AD$88, 0, 1, $B$82)), NA()))</f>
        <v>#N/A</v>
      </c>
      <c r="AE793" s="466" t="e">
        <f t="array" aca="1" ref="AE793" ca="1">IF($B793=AE$85-1, AE$84, IF(AND($B793&gt;=AE$85, $B793&lt;=AE$86), AE$84*SUMPRODUCT(TRANSPOSE(AE$5:AE$81), Data_TR_USD!$B564:$BZ564, 1/OFFSET(Data_TR_USD!$B$467, AE$88, 0, 1, $B$82)), NA()))</f>
        <v>#N/A</v>
      </c>
      <c r="AG793" s="466" t="e">
        <f t="array" aca="1" ref="AG793" ca="1">IF($B793=AG$85-1, AG$84, IF(AND($B793&gt;=AG$85, $B793&lt;=AG$86), AG$84*SUMPRODUCT(TRANSPOSE(AG$5:AG$81), Data_TR_USD!$B564:$BZ564, 1/OFFSET(Data_TR_USD!$B$467, AG$88, 0, 1, $B$82)), NA()))</f>
        <v>#N/A</v>
      </c>
      <c r="AM793" s="466" t="e">
        <f t="array" aca="1" ref="AM793" ca="1">IF($B793=AM$85-1, AM$84, IF(AND($B793&gt;=AM$85, $B793&lt;=AM$86), AM$84*SUMPRODUCT(TRANSPOSE(AM$5:AM$81), Data_TR_USD!$B564:$BZ564, 1/OFFSET(Data_TR_USD!$B$467, AM$88, 0, 1, $B$82)), NA()))</f>
        <v>#N/A</v>
      </c>
      <c r="AN793" s="466" t="e">
        <f t="array" aca="1" ref="AN793" ca="1">IF($B793=AN$85-1, AN$84, IF(AND($B793&gt;=AN$85, $B793&lt;=AN$86), AN$84*SUMPRODUCT(TRANSPOSE(AN$5:AN$81), Data_TR_USD!$B564:$BZ564, 1/OFFSET(Data_TR_USD!$B$467, AN$88, 0, 1, $B$82)), NA()))</f>
        <v>#N/A</v>
      </c>
      <c r="AO793" s="466" t="e">
        <f t="array" aca="1" ref="AO793" ca="1">IF($B793=AO$85-1, AO$84, IF(AND($B793&gt;=AO$85, $B793&lt;=AO$86), AO$84*SUMPRODUCT(TRANSPOSE(AO$5:AO$81), Data_TR_USD!$B564:$BZ564, 1/OFFSET(Data_TR_USD!$B$467, AO$88, 0, 1, $B$82)), NA()))</f>
        <v>#N/A</v>
      </c>
      <c r="AP793" s="466" t="e">
        <f t="array" aca="1" ref="AP793" ca="1">IF($B793=AP$85-1, AP$84, IF(AND($B793&gt;=AP$85, $B793&lt;=AP$86), AP$84*SUMPRODUCT(TRANSPOSE(AP$5:AP$81), Data_TR_USD!$B564:$BZ564, 1/OFFSET(Data_TR_USD!$B$467, AP$88, 0, 1, $B$82)), NA()))</f>
        <v>#N/A</v>
      </c>
      <c r="AQ793" s="466" t="e">
        <f t="array" aca="1" ref="AQ793" ca="1">IF($B793=AQ$85-1, AQ$84, IF(AND($B793&gt;=AQ$85, $B793&lt;=AQ$86), AQ$84*SUMPRODUCT(TRANSPOSE(AQ$5:AQ$81), Data_TR_USD!$B564:$BZ564, 1/OFFSET(Data_TR_USD!$B$467, AQ$88, 0, 1, $B$82)), NA()))</f>
        <v>#N/A</v>
      </c>
      <c r="AS793" s="466" t="e">
        <f t="array" aca="1" ref="AS793" ca="1">IF($B793=AS$85-1, AS$84, IF(AND($B793&gt;=AS$85, $B793&lt;=AS$86), AS$84*SUMPRODUCT(TRANSPOSE(AS$5:AS$81), Data_TR_USD!$B564:$BZ564, 1/OFFSET(Data_TR_USD!$B$467, AS$88, 0, 1, $B$82)), NA()))</f>
        <v>#N/A</v>
      </c>
      <c r="AU793" s="466" t="e">
        <f t="array" aca="1" ref="AU793" ca="1">IF($B793=AU$85-1, AU$84, IF(AND($B793&gt;=AU$85, $B793&lt;=AU$86), AU$84*SUMPRODUCT(TRANSPOSE(AU$5:AU$81), Data_TR_USD!$B564:$BZ564, 1/OFFSET(Data_TR_USD!$B$467, AU$88, 0, 1, $B$82)), NA()))</f>
        <v>#N/A</v>
      </c>
      <c r="AV793" s="466" t="e">
        <f t="array" aca="1" ref="AV793" ca="1">IF($B793=AV$85-1, AV$84, IF(AND($B793&gt;=AV$85, $B793&lt;=AV$86), AV$84*SUMPRODUCT(TRANSPOSE(AV$5:AV$81), Data_TR_USD!$B564:$BZ564, 1/OFFSET(Data_TR_USD!$B$467, AV$88, 0, 1, $B$82)), NA()))</f>
        <v>#N/A</v>
      </c>
      <c r="AW793" s="466" t="e">
        <f t="array" aca="1" ref="AW793" ca="1">IF($B793=AW$85-1, AW$84, IF(AND($B793&gt;=AW$85, $B793&lt;=AW$86), AW$84*SUMPRODUCT(TRANSPOSE(AW$5:AW$81), Data_TR_USD!$B564:$BZ564, 1/OFFSET(Data_TR_USD!$B$467, AW$88, 0, 1, $B$82)), NA()))</f>
        <v>#N/A</v>
      </c>
      <c r="AX793" s="466" t="e">
        <f t="array" aca="1" ref="AX793" ca="1">IF($B793=AX$85-1, AX$84, IF(AND($B793&gt;=AX$85, $B793&lt;=AX$86), AX$84*SUMPRODUCT(TRANSPOSE(AX$5:AX$81), Data_TR_USD!$B564:$BZ564, 1/OFFSET(Data_TR_USD!$B$467, AX$88, 0, 1, $B$82)), NA()))</f>
        <v>#N/A</v>
      </c>
      <c r="AY793" s="466" t="e">
        <f t="array" aca="1" ref="AY793" ca="1">IF($B793=AY$85-1, AY$84, IF(AND($B793&gt;=AY$85, $B793&lt;=AY$86), AY$84*SUMPRODUCT(TRANSPOSE(AY$5:AY$81), Data_TR_USD!$B564:$BZ564, 1/OFFSET(Data_TR_USD!$B$467, AY$88, 0, 1, $B$82)), NA()))</f>
        <v>#N/A</v>
      </c>
      <c r="AZ793" s="466" t="e">
        <f t="array" aca="1" ref="AZ793" ca="1">IF($B793=AZ$85-1, AZ$84, IF(AND($B793&gt;=AZ$85, $B793&lt;=AZ$86), AZ$84*SUMPRODUCT(TRANSPOSE(AZ$5:AZ$81), Data_TR_USD!$B564:$BZ564, 1/OFFSET(Data_TR_USD!$B$467, AZ$88, 0, 1, $B$82)), NA()))</f>
        <v>#N/A</v>
      </c>
      <c r="BA793" s="466" t="e">
        <f t="array" aca="1" ref="BA793" ca="1">IF($B793=BA$85-1, BA$84, IF(AND($B793&gt;=BA$85, $B793&lt;=BA$86), BA$84*SUMPRODUCT(TRANSPOSE(BA$5:BA$81), Data_TR_USD!$B564:$BZ564, 1/OFFSET(Data_TR_USD!$B$467, BA$88, 0, 1, $B$82)), NA()))</f>
        <v>#N/A</v>
      </c>
      <c r="BB793" s="466" t="e">
        <f t="array" aca="1" ref="BB793" ca="1">IF($B793=BB$85-1, BB$84, IF(AND($B793&gt;=BB$85, $B793&lt;=BB$86), BB$84*SUMPRODUCT(TRANSPOSE(BB$5:BB$81), Data_TR_USD!$B564:$BZ564, 1/OFFSET(Data_TR_USD!$B$467, BB$88, 0, 1, $B$82)), NA()))</f>
        <v>#N/A</v>
      </c>
      <c r="BC793" s="466" t="e">
        <f t="array" aca="1" ref="BC793" ca="1">IF($B793=BC$85-1, BC$84, IF(AND($B793&gt;=BC$85, $B793&lt;=BC$86), BC$84*SUMPRODUCT(TRANSPOSE(BC$5:BC$81), Data_TR_USD!$B564:$BZ564, 1/OFFSET(Data_TR_USD!$B$467, BC$88, 0, 1, $B$82)), NA()))</f>
        <v>#N/A</v>
      </c>
      <c r="BD793" s="466" t="e">
        <f t="array" aca="1" ref="BD793" ca="1">IF($B793=BD$85-1, BD$84, IF(AND($B793&gt;=BD$85, $B793&lt;=BD$86), BD$84*SUMPRODUCT(TRANSPOSE(BD$5:BD$81), Data_TR_USD!$B564:$BZ564, 1/OFFSET(Data_TR_USD!$B$467, BD$88, 0, 1, $B$82)), NA()))</f>
        <v>#N/A</v>
      </c>
      <c r="BE793" s="466" t="e">
        <f t="array" aca="1" ref="BE793" ca="1">IF($B793=BE$85-1, BE$84, IF(AND($B793&gt;=BE$85, $B793&lt;=BE$86), BE$84*SUMPRODUCT(TRANSPOSE(BE$5:BE$81), Data_TR_USD!$B564:$BZ564, 1/OFFSET(Data_TR_USD!$B$467, BE$88, 0, 1, $B$82)), NA()))</f>
        <v>#N/A</v>
      </c>
      <c r="BF793" s="466" t="e">
        <f t="array" aca="1" ref="BF793" ca="1">IF($B793=BF$85-1, BF$84, IF(AND($B793&gt;=BF$85, $B793&lt;=BF$86), BF$84*SUMPRODUCT(TRANSPOSE(BF$5:BF$81), Data_TR_USD!$B564:$BZ564, 1/OFFSET(Data_TR_USD!$B$467, BF$88, 0, 1, $B$82)), NA()))</f>
        <v>#N/A</v>
      </c>
      <c r="BG793" s="466" t="e">
        <f t="array" aca="1" ref="BG793" ca="1">IF($B793=BG$85-1, BG$84, IF(AND($B793&gt;=BG$85, $B793&lt;=BG$86), BG$84*SUMPRODUCT(TRANSPOSE(BG$5:BG$81), Data_TR_USD!$B564:$BZ564, 1/OFFSET(Data_TR_USD!$B$467, BG$88, 0, 1, $B$82)), NA()))</f>
        <v>#N/A</v>
      </c>
      <c r="BH793" s="466" t="e">
        <f t="array" aca="1" ref="BH793" ca="1">IF($B793=BH$85-1, BH$84, IF(AND($B793&gt;=BH$85, $B793&lt;=BH$86), BH$84*SUMPRODUCT(TRANSPOSE(BH$5:BH$81), Data_TR_USD!$B564:$BZ564, 1/OFFSET(Data_TR_USD!$B$467, BH$88, 0, 1, $B$82)), NA()))</f>
        <v>#N/A</v>
      </c>
      <c r="BI793" s="466" t="e">
        <f t="array" aca="1" ref="BI793" ca="1">IF($B793=BI$85-1, BI$84, IF(AND($B793&gt;=BI$85, $B793&lt;=BI$86), BI$84*SUMPRODUCT(TRANSPOSE(BI$5:BI$81), Data_TR_USD!$B564:$BZ564, 1/OFFSET(Data_TR_USD!$B$467, BI$88, 0, 1, $B$82)), NA()))</f>
        <v>#N/A</v>
      </c>
      <c r="BJ793" s="466" t="e">
        <f t="array" aca="1" ref="BJ793" ca="1">IF($B793=BJ$85-1, BJ$84, IF(AND($B793&gt;=BJ$85, $B793&lt;=BJ$86), BJ$84*SUMPRODUCT(TRANSPOSE(BJ$5:BJ$81), Data_TR_USD!$B564:$BZ564, 1/OFFSET(Data_TR_USD!$B$467, BJ$88, 0, 1, $B$82)), NA()))</f>
        <v>#N/A</v>
      </c>
      <c r="BK793" s="466" t="e">
        <f t="array" aca="1" ref="BK793" ca="1">IF($B793=BK$85-1, BK$84, IF(AND($B793&gt;=BK$85, $B793&lt;=BK$86), BK$84*SUMPRODUCT(TRANSPOSE(BK$5:BK$81), Data_TR_USD!$B564:$BZ564, 1/OFFSET(Data_TR_USD!$B$467, BK$88, 0, 1, $B$82)), NA()))</f>
        <v>#N/A</v>
      </c>
      <c r="BL793" s="466" t="e">
        <f t="array" aca="1" ref="BL793" ca="1">IF($B793=BL$85-1, BL$84, IF(AND($B793&gt;=BL$85, $B793&lt;=BL$86), BL$84*SUMPRODUCT(TRANSPOSE(BL$5:BL$81), Data_TR_USD!$B564:$BZ564, 1/OFFSET(Data_TR_USD!$B$467, BL$88, 0, 1, $B$82)), NA()))</f>
        <v>#N/A</v>
      </c>
      <c r="BM793" s="466" t="e">
        <f t="array" aca="1" ref="BM793" ca="1">IF($B793=BM$85-1, BM$84, IF(AND($B793&gt;=BM$85, $B793&lt;=BM$86), BM$84*SUMPRODUCT(TRANSPOSE(BM$5:BM$81), Data_TR_USD!$B564:$BZ564, 1/OFFSET(Data_TR_USD!$B$467, BM$88, 0, 1, $B$82)), NA()))</f>
        <v>#N/A</v>
      </c>
      <c r="BN793" s="466" t="e">
        <f t="array" aca="1" ref="BN793" ca="1">IF($B793=BN$85-1, BN$84, IF(AND($B793&gt;=BN$85, $B793&lt;=BN$86), BN$84*SUMPRODUCT(TRANSPOSE(BN$5:BN$81), Data_TR_USD!$B564:$BZ564, 1/OFFSET(Data_TR_USD!$B$467, BN$88, 0, 1, $B$82)), NA()))</f>
        <v>#N/A</v>
      </c>
      <c r="BO793" s="466" t="e">
        <f t="array" aca="1" ref="BO793" ca="1">IF($B793=BO$85-1, BO$84, IF(AND($B793&gt;=BO$85, $B793&lt;=BO$86), BO$84*SUMPRODUCT(TRANSPOSE(BO$5:BO$81), Data_TR_USD!$B564:$BZ564, 1/OFFSET(Data_TR_USD!$B$467, BO$88, 0, 1, $B$82)), NA()))</f>
        <v>#N/A</v>
      </c>
      <c r="BP793" s="466" t="e">
        <f t="array" aca="1" ref="BP793" ca="1">IF($B793=BP$85-1, BP$84, IF(AND($B793&gt;=BP$85, $B793&lt;=BP$86), BP$84*SUMPRODUCT(TRANSPOSE(BP$5:BP$81), Data_TR_USD!$B564:$BZ564, 1/OFFSET(Data_TR_USD!$B$467, BP$88, 0, 1, $B$82)), NA()))</f>
        <v>#N/A</v>
      </c>
      <c r="BQ793" s="466" t="e">
        <f t="array" aca="1" ref="BQ793" ca="1">IF($B793=BQ$85-1, BQ$84, IF(AND($B793&gt;=BQ$85, $B793&lt;=BQ$86), BQ$84*SUMPRODUCT(TRANSPOSE(BQ$5:BQ$81), Data_TR_USD!$B564:$BZ564, 1/OFFSET(Data_TR_USD!$B$467, BQ$88, 0, 1, $B$82)), NA()))</f>
        <v>#N/A</v>
      </c>
      <c r="BR793" s="466" t="e">
        <f t="array" aca="1" ref="BR793" ca="1">IF($B793=BR$85-1, BR$84, IF(AND($B793&gt;=BR$85, $B793&lt;=BR$86), BR$84*SUMPRODUCT(TRANSPOSE(BR$5:BR$81), Data_TR_USD!$B564:$BZ564, 1/OFFSET(Data_TR_USD!$B$467, BR$88, 0, 1, $B$82)), NA()))</f>
        <v>#N/A</v>
      </c>
      <c r="BS793" s="466" t="e">
        <f t="array" aca="1" ref="BS793" ca="1">IF($B793=BS$85-1, BS$84, IF(AND($B793&gt;=BS$85, $B793&lt;=BS$86), BS$84*SUMPRODUCT(TRANSPOSE(BS$5:BS$81), Data_TR_USD!$B564:$BZ564, 1/OFFSET(Data_TR_USD!$B$467, BS$88, 0, 1, $B$82)), NA()))</f>
        <v>#N/A</v>
      </c>
    </row>
    <row r="794" spans="2:71">
      <c r="B794" s="48">
        <f t="shared" si="1088"/>
        <v>1968</v>
      </c>
      <c r="E794" s="52"/>
      <c r="M794" s="466" t="e">
        <f t="array" aca="1" ref="M794" ca="1">IF($B794=M$85-1, M$84, IF(AND($B794&gt;=M$85, $B794&lt;=M$86), M$84*SUMPRODUCT(TRANSPOSE(M$5:M$81), Data_TR_USD!$B565:$BZ565, 1/OFFSET(Data_TR_USD!$B$467, M$88, 0, 1, $B$82)), NA()))</f>
        <v>#N/A</v>
      </c>
      <c r="N794" s="466" t="e">
        <f t="array" aca="1" ref="N794" ca="1">IF($B794=N$85-1, N$84, IF(AND($B794&gt;=N$85, $B794&lt;=N$86), N$84*SUMPRODUCT(TRANSPOSE(N$5:N$81), Data_TR_USD!$B565:$BZ565, 1/OFFSET(Data_TR_USD!$B$467, N$88, 0, 1, $B$82)), NA()))</f>
        <v>#N/A</v>
      </c>
      <c r="X794" s="466" t="e">
        <f t="array" aca="1" ref="X794" ca="1">IF($B794=X$85-1, X$84, IF(AND($B794&gt;=X$85, $B794&lt;=X$86), X$84*SUMPRODUCT(TRANSPOSE(X$5:X$81), Data_TR_USD!$B565:$BZ565, 1/OFFSET(Data_TR_USD!$B$467, X$88, 0, 1, $B$82)), NA()))</f>
        <v>#N/A</v>
      </c>
      <c r="Y794" s="466" t="e">
        <f t="array" aca="1" ref="Y794" ca="1">IF($B794=Y$85-1, Y$84, IF(AND($B794&gt;=Y$85, $B794&lt;=Y$86), Y$84*SUMPRODUCT(TRANSPOSE(Y$5:Y$81), Data_TR_USD!$B565:$BZ565, 1/OFFSET(Data_TR_USD!$B$467, Y$88, 0, 1, $B$82)), NA()))</f>
        <v>#N/A</v>
      </c>
      <c r="AA794" s="466" t="e">
        <f t="array" aca="1" ref="AA794" ca="1">IF($B794=AA$85-1, AA$84, IF(AND($B794&gt;=AA$85, $B794&lt;=AA$86), AA$84*SUMPRODUCT(TRANSPOSE(AA$5:AA$81), Data_TR_USD!$B565:$BZ565, 1/OFFSET(Data_TR_USD!$B$467, AA$88, 0, 1, $B$82)), NA()))</f>
        <v>#N/A</v>
      </c>
      <c r="AB794" s="466" t="e">
        <f t="array" aca="1" ref="AB794" ca="1">IF($B794=AB$85-1, AB$84, IF(AND($B794&gt;=AB$85, $B794&lt;=AB$86), AB$84*SUMPRODUCT(TRANSPOSE(AB$5:AB$81), Data_TR_USD!$B565:$BZ565, 1/OFFSET(Data_TR_USD!$B$467, AB$88, 0, 1, $B$82)), NA()))</f>
        <v>#N/A</v>
      </c>
      <c r="AC794" s="466" t="e">
        <f t="array" aca="1" ref="AC794" ca="1">IF($B794=AC$85-1, AC$84, IF(AND($B794&gt;=AC$85, $B794&lt;=AC$86), AC$84*SUMPRODUCT(TRANSPOSE(AC$5:AC$81), Data_TR_USD!$B565:$BZ565, 1/OFFSET(Data_TR_USD!$B$467, AC$88, 0, 1, $B$82)), NA()))</f>
        <v>#N/A</v>
      </c>
      <c r="AD794" s="466" t="e">
        <f t="array" aca="1" ref="AD794" ca="1">IF($B794=AD$85-1, AD$84, IF(AND($B794&gt;=AD$85, $B794&lt;=AD$86), AD$84*SUMPRODUCT(TRANSPOSE(AD$5:AD$81), Data_TR_USD!$B565:$BZ565, 1/OFFSET(Data_TR_USD!$B$467, AD$88, 0, 1, $B$82)), NA()))</f>
        <v>#N/A</v>
      </c>
      <c r="AE794" s="466" t="e">
        <f t="array" aca="1" ref="AE794" ca="1">IF($B794=AE$85-1, AE$84, IF(AND($B794&gt;=AE$85, $B794&lt;=AE$86), AE$84*SUMPRODUCT(TRANSPOSE(AE$5:AE$81), Data_TR_USD!$B565:$BZ565, 1/OFFSET(Data_TR_USD!$B$467, AE$88, 0, 1, $B$82)), NA()))</f>
        <v>#N/A</v>
      </c>
      <c r="AG794" s="466" t="e">
        <f t="array" aca="1" ref="AG794" ca="1">IF($B794=AG$85-1, AG$84, IF(AND($B794&gt;=AG$85, $B794&lt;=AG$86), AG$84*SUMPRODUCT(TRANSPOSE(AG$5:AG$81), Data_TR_USD!$B565:$BZ565, 1/OFFSET(Data_TR_USD!$B$467, AG$88, 0, 1, $B$82)), NA()))</f>
        <v>#N/A</v>
      </c>
      <c r="AM794" s="466" t="e">
        <f t="array" aca="1" ref="AM794" ca="1">IF($B794=AM$85-1, AM$84, IF(AND($B794&gt;=AM$85, $B794&lt;=AM$86), AM$84*SUMPRODUCT(TRANSPOSE(AM$5:AM$81), Data_TR_USD!$B565:$BZ565, 1/OFFSET(Data_TR_USD!$B$467, AM$88, 0, 1, $B$82)), NA()))</f>
        <v>#N/A</v>
      </c>
      <c r="AN794" s="466" t="e">
        <f t="array" aca="1" ref="AN794" ca="1">IF($B794=AN$85-1, AN$84, IF(AND($B794&gt;=AN$85, $B794&lt;=AN$86), AN$84*SUMPRODUCT(TRANSPOSE(AN$5:AN$81), Data_TR_USD!$B565:$BZ565, 1/OFFSET(Data_TR_USD!$B$467, AN$88, 0, 1, $B$82)), NA()))</f>
        <v>#N/A</v>
      </c>
      <c r="AO794" s="466" t="e">
        <f t="array" aca="1" ref="AO794" ca="1">IF($B794=AO$85-1, AO$84, IF(AND($B794&gt;=AO$85, $B794&lt;=AO$86), AO$84*SUMPRODUCT(TRANSPOSE(AO$5:AO$81), Data_TR_USD!$B565:$BZ565, 1/OFFSET(Data_TR_USD!$B$467, AO$88, 0, 1, $B$82)), NA()))</f>
        <v>#N/A</v>
      </c>
      <c r="AP794" s="466" t="e">
        <f t="array" aca="1" ref="AP794" ca="1">IF($B794=AP$85-1, AP$84, IF(AND($B794&gt;=AP$85, $B794&lt;=AP$86), AP$84*SUMPRODUCT(TRANSPOSE(AP$5:AP$81), Data_TR_USD!$B565:$BZ565, 1/OFFSET(Data_TR_USD!$B$467, AP$88, 0, 1, $B$82)), NA()))</f>
        <v>#N/A</v>
      </c>
      <c r="AQ794" s="466" t="e">
        <f t="array" aca="1" ref="AQ794" ca="1">IF($B794=AQ$85-1, AQ$84, IF(AND($B794&gt;=AQ$85, $B794&lt;=AQ$86), AQ$84*SUMPRODUCT(TRANSPOSE(AQ$5:AQ$81), Data_TR_USD!$B565:$BZ565, 1/OFFSET(Data_TR_USD!$B$467, AQ$88, 0, 1, $B$82)), NA()))</f>
        <v>#N/A</v>
      </c>
      <c r="AS794" s="466" t="e">
        <f t="array" aca="1" ref="AS794" ca="1">IF($B794=AS$85-1, AS$84, IF(AND($B794&gt;=AS$85, $B794&lt;=AS$86), AS$84*SUMPRODUCT(TRANSPOSE(AS$5:AS$81), Data_TR_USD!$B565:$BZ565, 1/OFFSET(Data_TR_USD!$B$467, AS$88, 0, 1, $B$82)), NA()))</f>
        <v>#N/A</v>
      </c>
      <c r="AU794" s="466" t="e">
        <f t="array" aca="1" ref="AU794" ca="1">IF($B794=AU$85-1, AU$84, IF(AND($B794&gt;=AU$85, $B794&lt;=AU$86), AU$84*SUMPRODUCT(TRANSPOSE(AU$5:AU$81), Data_TR_USD!$B565:$BZ565, 1/OFFSET(Data_TR_USD!$B$467, AU$88, 0, 1, $B$82)), NA()))</f>
        <v>#N/A</v>
      </c>
      <c r="AV794" s="466" t="e">
        <f t="array" aca="1" ref="AV794" ca="1">IF($B794=AV$85-1, AV$84, IF(AND($B794&gt;=AV$85, $B794&lt;=AV$86), AV$84*SUMPRODUCT(TRANSPOSE(AV$5:AV$81), Data_TR_USD!$B565:$BZ565, 1/OFFSET(Data_TR_USD!$B$467, AV$88, 0, 1, $B$82)), NA()))</f>
        <v>#N/A</v>
      </c>
      <c r="AW794" s="466" t="e">
        <f t="array" aca="1" ref="AW794" ca="1">IF($B794=AW$85-1, AW$84, IF(AND($B794&gt;=AW$85, $B794&lt;=AW$86), AW$84*SUMPRODUCT(TRANSPOSE(AW$5:AW$81), Data_TR_USD!$B565:$BZ565, 1/OFFSET(Data_TR_USD!$B$467, AW$88, 0, 1, $B$82)), NA()))</f>
        <v>#N/A</v>
      </c>
      <c r="AX794" s="466" t="e">
        <f t="array" aca="1" ref="AX794" ca="1">IF($B794=AX$85-1, AX$84, IF(AND($B794&gt;=AX$85, $B794&lt;=AX$86), AX$84*SUMPRODUCT(TRANSPOSE(AX$5:AX$81), Data_TR_USD!$B565:$BZ565, 1/OFFSET(Data_TR_USD!$B$467, AX$88, 0, 1, $B$82)), NA()))</f>
        <v>#N/A</v>
      </c>
      <c r="AY794" s="466" t="e">
        <f t="array" aca="1" ref="AY794" ca="1">IF($B794=AY$85-1, AY$84, IF(AND($B794&gt;=AY$85, $B794&lt;=AY$86), AY$84*SUMPRODUCT(TRANSPOSE(AY$5:AY$81), Data_TR_USD!$B565:$BZ565, 1/OFFSET(Data_TR_USD!$B$467, AY$88, 0, 1, $B$82)), NA()))</f>
        <v>#N/A</v>
      </c>
      <c r="AZ794" s="466" t="e">
        <f t="array" aca="1" ref="AZ794" ca="1">IF($B794=AZ$85-1, AZ$84, IF(AND($B794&gt;=AZ$85, $B794&lt;=AZ$86), AZ$84*SUMPRODUCT(TRANSPOSE(AZ$5:AZ$81), Data_TR_USD!$B565:$BZ565, 1/OFFSET(Data_TR_USD!$B$467, AZ$88, 0, 1, $B$82)), NA()))</f>
        <v>#N/A</v>
      </c>
      <c r="BA794" s="466" t="e">
        <f t="array" aca="1" ref="BA794" ca="1">IF($B794=BA$85-1, BA$84, IF(AND($B794&gt;=BA$85, $B794&lt;=BA$86), BA$84*SUMPRODUCT(TRANSPOSE(BA$5:BA$81), Data_TR_USD!$B565:$BZ565, 1/OFFSET(Data_TR_USD!$B$467, BA$88, 0, 1, $B$82)), NA()))</f>
        <v>#N/A</v>
      </c>
      <c r="BB794" s="466" t="e">
        <f t="array" aca="1" ref="BB794" ca="1">IF($B794=BB$85-1, BB$84, IF(AND($B794&gt;=BB$85, $B794&lt;=BB$86), BB$84*SUMPRODUCT(TRANSPOSE(BB$5:BB$81), Data_TR_USD!$B565:$BZ565, 1/OFFSET(Data_TR_USD!$B$467, BB$88, 0, 1, $B$82)), NA()))</f>
        <v>#N/A</v>
      </c>
      <c r="BC794" s="466" t="e">
        <f t="array" aca="1" ref="BC794" ca="1">IF($B794=BC$85-1, BC$84, IF(AND($B794&gt;=BC$85, $B794&lt;=BC$86), BC$84*SUMPRODUCT(TRANSPOSE(BC$5:BC$81), Data_TR_USD!$B565:$BZ565, 1/OFFSET(Data_TR_USD!$B$467, BC$88, 0, 1, $B$82)), NA()))</f>
        <v>#N/A</v>
      </c>
      <c r="BD794" s="466" t="e">
        <f t="array" aca="1" ref="BD794" ca="1">IF($B794=BD$85-1, BD$84, IF(AND($B794&gt;=BD$85, $B794&lt;=BD$86), BD$84*SUMPRODUCT(TRANSPOSE(BD$5:BD$81), Data_TR_USD!$B565:$BZ565, 1/OFFSET(Data_TR_USD!$B$467, BD$88, 0, 1, $B$82)), NA()))</f>
        <v>#N/A</v>
      </c>
      <c r="BE794" s="466" t="e">
        <f t="array" aca="1" ref="BE794" ca="1">IF($B794=BE$85-1, BE$84, IF(AND($B794&gt;=BE$85, $B794&lt;=BE$86), BE$84*SUMPRODUCT(TRANSPOSE(BE$5:BE$81), Data_TR_USD!$B565:$BZ565, 1/OFFSET(Data_TR_USD!$B$467, BE$88, 0, 1, $B$82)), NA()))</f>
        <v>#N/A</v>
      </c>
      <c r="BF794" s="466" t="e">
        <f t="array" aca="1" ref="BF794" ca="1">IF($B794=BF$85-1, BF$84, IF(AND($B794&gt;=BF$85, $B794&lt;=BF$86), BF$84*SUMPRODUCT(TRANSPOSE(BF$5:BF$81), Data_TR_USD!$B565:$BZ565, 1/OFFSET(Data_TR_USD!$B$467, BF$88, 0, 1, $B$82)), NA()))</f>
        <v>#N/A</v>
      </c>
      <c r="BG794" s="466" t="e">
        <f t="array" aca="1" ref="BG794" ca="1">IF($B794=BG$85-1, BG$84, IF(AND($B794&gt;=BG$85, $B794&lt;=BG$86), BG$84*SUMPRODUCT(TRANSPOSE(BG$5:BG$81), Data_TR_USD!$B565:$BZ565, 1/OFFSET(Data_TR_USD!$B$467, BG$88, 0, 1, $B$82)), NA()))</f>
        <v>#N/A</v>
      </c>
      <c r="BH794" s="466" t="e">
        <f t="array" aca="1" ref="BH794" ca="1">IF($B794=BH$85-1, BH$84, IF(AND($B794&gt;=BH$85, $B794&lt;=BH$86), BH$84*SUMPRODUCT(TRANSPOSE(BH$5:BH$81), Data_TR_USD!$B565:$BZ565, 1/OFFSET(Data_TR_USD!$B$467, BH$88, 0, 1, $B$82)), NA()))</f>
        <v>#N/A</v>
      </c>
      <c r="BI794" s="466" t="e">
        <f t="array" aca="1" ref="BI794" ca="1">IF($B794=BI$85-1, BI$84, IF(AND($B794&gt;=BI$85, $B794&lt;=BI$86), BI$84*SUMPRODUCT(TRANSPOSE(BI$5:BI$81), Data_TR_USD!$B565:$BZ565, 1/OFFSET(Data_TR_USD!$B$467, BI$88, 0, 1, $B$82)), NA()))</f>
        <v>#N/A</v>
      </c>
      <c r="BJ794" s="466" t="e">
        <f t="array" aca="1" ref="BJ794" ca="1">IF($B794=BJ$85-1, BJ$84, IF(AND($B794&gt;=BJ$85, $B794&lt;=BJ$86), BJ$84*SUMPRODUCT(TRANSPOSE(BJ$5:BJ$81), Data_TR_USD!$B565:$BZ565, 1/OFFSET(Data_TR_USD!$B$467, BJ$88, 0, 1, $B$82)), NA()))</f>
        <v>#N/A</v>
      </c>
      <c r="BK794" s="466" t="e">
        <f t="array" aca="1" ref="BK794" ca="1">IF($B794=BK$85-1, BK$84, IF(AND($B794&gt;=BK$85, $B794&lt;=BK$86), BK$84*SUMPRODUCT(TRANSPOSE(BK$5:BK$81), Data_TR_USD!$B565:$BZ565, 1/OFFSET(Data_TR_USD!$B$467, BK$88, 0, 1, $B$82)), NA()))</f>
        <v>#N/A</v>
      </c>
      <c r="BL794" s="466" t="e">
        <f t="array" aca="1" ref="BL794" ca="1">IF($B794=BL$85-1, BL$84, IF(AND($B794&gt;=BL$85, $B794&lt;=BL$86), BL$84*SUMPRODUCT(TRANSPOSE(BL$5:BL$81), Data_TR_USD!$B565:$BZ565, 1/OFFSET(Data_TR_USD!$B$467, BL$88, 0, 1, $B$82)), NA()))</f>
        <v>#N/A</v>
      </c>
      <c r="BM794" s="466" t="e">
        <f t="array" aca="1" ref="BM794" ca="1">IF($B794=BM$85-1, BM$84, IF(AND($B794&gt;=BM$85, $B794&lt;=BM$86), BM$84*SUMPRODUCT(TRANSPOSE(BM$5:BM$81), Data_TR_USD!$B565:$BZ565, 1/OFFSET(Data_TR_USD!$B$467, BM$88, 0, 1, $B$82)), NA()))</f>
        <v>#N/A</v>
      </c>
      <c r="BN794" s="466" t="e">
        <f t="array" aca="1" ref="BN794" ca="1">IF($B794=BN$85-1, BN$84, IF(AND($B794&gt;=BN$85, $B794&lt;=BN$86), BN$84*SUMPRODUCT(TRANSPOSE(BN$5:BN$81), Data_TR_USD!$B565:$BZ565, 1/OFFSET(Data_TR_USD!$B$467, BN$88, 0, 1, $B$82)), NA()))</f>
        <v>#N/A</v>
      </c>
      <c r="BO794" s="466" t="e">
        <f t="array" aca="1" ref="BO794" ca="1">IF($B794=BO$85-1, BO$84, IF(AND($B794&gt;=BO$85, $B794&lt;=BO$86), BO$84*SUMPRODUCT(TRANSPOSE(BO$5:BO$81), Data_TR_USD!$B565:$BZ565, 1/OFFSET(Data_TR_USD!$B$467, BO$88, 0, 1, $B$82)), NA()))</f>
        <v>#N/A</v>
      </c>
      <c r="BP794" s="466" t="e">
        <f t="array" aca="1" ref="BP794" ca="1">IF($B794=BP$85-1, BP$84, IF(AND($B794&gt;=BP$85, $B794&lt;=BP$86), BP$84*SUMPRODUCT(TRANSPOSE(BP$5:BP$81), Data_TR_USD!$B565:$BZ565, 1/OFFSET(Data_TR_USD!$B$467, BP$88, 0, 1, $B$82)), NA()))</f>
        <v>#N/A</v>
      </c>
      <c r="BQ794" s="466" t="e">
        <f t="array" aca="1" ref="BQ794" ca="1">IF($B794=BQ$85-1, BQ$84, IF(AND($B794&gt;=BQ$85, $B794&lt;=BQ$86), BQ$84*SUMPRODUCT(TRANSPOSE(BQ$5:BQ$81), Data_TR_USD!$B565:$BZ565, 1/OFFSET(Data_TR_USD!$B$467, BQ$88, 0, 1, $B$82)), NA()))</f>
        <v>#N/A</v>
      </c>
      <c r="BR794" s="466" t="e">
        <f t="array" aca="1" ref="BR794" ca="1">IF($B794=BR$85-1, BR$84, IF(AND($B794&gt;=BR$85, $B794&lt;=BR$86), BR$84*SUMPRODUCT(TRANSPOSE(BR$5:BR$81), Data_TR_USD!$B565:$BZ565, 1/OFFSET(Data_TR_USD!$B$467, BR$88, 0, 1, $B$82)), NA()))</f>
        <v>#N/A</v>
      </c>
      <c r="BS794" s="466" t="e">
        <f t="array" aca="1" ref="BS794" ca="1">IF($B794=BS$85-1, BS$84, IF(AND($B794&gt;=BS$85, $B794&lt;=BS$86), BS$84*SUMPRODUCT(TRANSPOSE(BS$5:BS$81), Data_TR_USD!$B565:$BZ565, 1/OFFSET(Data_TR_USD!$B$467, BS$88, 0, 1, $B$82)), NA()))</f>
        <v>#N/A</v>
      </c>
    </row>
    <row r="795" spans="2:71">
      <c r="B795" s="48">
        <f t="shared" si="1088"/>
        <v>1969</v>
      </c>
      <c r="E795" s="52"/>
      <c r="M795" s="466">
        <f t="array" aca="1" ref="M795" ca="1">IF($B795=M$85-1, M$84, IF(AND($B795&gt;=M$85, $B795&lt;=M$86), M$84*SUMPRODUCT(TRANSPOSE(M$5:M$81), Data_TR_USD!$B566:$BZ566, 1/OFFSET(Data_TR_USD!$B$467, M$88, 0, 1, $B$82)), NA()))</f>
        <v>10000</v>
      </c>
      <c r="N795" s="466">
        <f t="array" aca="1" ref="N795" ca="1">IF($B795=N$85-1, N$84, IF(AND($B795&gt;=N$85, $B795&lt;=N$86), N$84*SUMPRODUCT(TRANSPOSE(N$5:N$81), Data_TR_USD!$B566:$BZ566, 1/OFFSET(Data_TR_USD!$B$467, N$88, 0, 1, $B$82)), NA()))</f>
        <v>10000</v>
      </c>
      <c r="X795" s="466" t="e">
        <f t="array" aca="1" ref="X795" ca="1">IF($B795=X$85-1, X$84, IF(AND($B795&gt;=X$85, $B795&lt;=X$86), X$84*SUMPRODUCT(TRANSPOSE(X$5:X$81), Data_TR_USD!$B566:$BZ566, 1/OFFSET(Data_TR_USD!$B$467, X$88, 0, 1, $B$82)), NA()))</f>
        <v>#N/A</v>
      </c>
      <c r="Y795" s="466" t="e">
        <f t="array" aca="1" ref="Y795" ca="1">IF($B795=Y$85-1, Y$84, IF(AND($B795&gt;=Y$85, $B795&lt;=Y$86), Y$84*SUMPRODUCT(TRANSPOSE(Y$5:Y$81), Data_TR_USD!$B566:$BZ566, 1/OFFSET(Data_TR_USD!$B$467, Y$88, 0, 1, $B$82)), NA()))</f>
        <v>#N/A</v>
      </c>
      <c r="AA795" s="466">
        <f t="array" aca="1" ref="AA795" ca="1">IF($B795=AA$85-1, AA$84, IF(AND($B795&gt;=AA$85, $B795&lt;=AA$86), AA$84*SUMPRODUCT(TRANSPOSE(AA$5:AA$81), Data_TR_USD!$B566:$BZ566, 1/OFFSET(Data_TR_USD!$B$467, AA$88, 0, 1, $B$82)), NA()))</f>
        <v>10000</v>
      </c>
      <c r="AB795" s="466">
        <f t="array" aca="1" ref="AB795" ca="1">IF($B795=AB$85-1, AB$84, IF(AND($B795&gt;=AB$85, $B795&lt;=AB$86), AB$84*SUMPRODUCT(TRANSPOSE(AB$5:AB$81), Data_TR_USD!$B566:$BZ566, 1/OFFSET(Data_TR_USD!$B$467, AB$88, 0, 1, $B$82)), NA()))</f>
        <v>10000</v>
      </c>
      <c r="AC795" s="466">
        <f t="array" aca="1" ref="AC795" ca="1">IF($B795=AC$85-1, AC$84, IF(AND($B795&gt;=AC$85, $B795&lt;=AC$86), AC$84*SUMPRODUCT(TRANSPOSE(AC$5:AC$81), Data_TR_USD!$B566:$BZ566, 1/OFFSET(Data_TR_USD!$B$467, AC$88, 0, 1, $B$82)), NA()))</f>
        <v>10000</v>
      </c>
      <c r="AD795" s="466">
        <f t="array" aca="1" ref="AD795" ca="1">IF($B795=AD$85-1, AD$84, IF(AND($B795&gt;=AD$85, $B795&lt;=AD$86), AD$84*SUMPRODUCT(TRANSPOSE(AD$5:AD$81), Data_TR_USD!$B566:$BZ566, 1/OFFSET(Data_TR_USD!$B$467, AD$88, 0, 1, $B$82)), NA()))</f>
        <v>10000</v>
      </c>
      <c r="AE795" s="466">
        <f t="array" aca="1" ref="AE795" ca="1">IF($B795=AE$85-1, AE$84, IF(AND($B795&gt;=AE$85, $B795&lt;=AE$86), AE$84*SUMPRODUCT(TRANSPOSE(AE$5:AE$81), Data_TR_USD!$B566:$BZ566, 1/OFFSET(Data_TR_USD!$B$467, AE$88, 0, 1, $B$82)), NA()))</f>
        <v>10000</v>
      </c>
      <c r="AG795" s="466">
        <f t="array" aca="1" ref="AG795" ca="1">IF($B795=AG$85-1, AG$84, IF(AND($B795&gt;=AG$85, $B795&lt;=AG$86), AG$84*SUMPRODUCT(TRANSPOSE(AG$5:AG$81), Data_TR_USD!$B566:$BZ566, 1/OFFSET(Data_TR_USD!$B$467, AG$88, 0, 1, $B$82)), NA()))</f>
        <v>10000</v>
      </c>
      <c r="AM795" s="466" t="e">
        <f t="array" aca="1" ref="AM795" ca="1">IF($B795=AM$85-1, AM$84, IF(AND($B795&gt;=AM$85, $B795&lt;=AM$86), AM$84*SUMPRODUCT(TRANSPOSE(AM$5:AM$81), Data_TR_USD!$B566:$BZ566, 1/OFFSET(Data_TR_USD!$B$467, AM$88, 0, 1, $B$82)), NA()))</f>
        <v>#N/A</v>
      </c>
      <c r="AN795" s="466" t="e">
        <f t="array" aca="1" ref="AN795" ca="1">IF($B795=AN$85-1, AN$84, IF(AND($B795&gt;=AN$85, $B795&lt;=AN$86), AN$84*SUMPRODUCT(TRANSPOSE(AN$5:AN$81), Data_TR_USD!$B566:$BZ566, 1/OFFSET(Data_TR_USD!$B$467, AN$88, 0, 1, $B$82)), NA()))</f>
        <v>#N/A</v>
      </c>
      <c r="AO795" s="466" t="e">
        <f t="array" aca="1" ref="AO795" ca="1">IF($B795=AO$85-1, AO$84, IF(AND($B795&gt;=AO$85, $B795&lt;=AO$86), AO$84*SUMPRODUCT(TRANSPOSE(AO$5:AO$81), Data_TR_USD!$B566:$BZ566, 1/OFFSET(Data_TR_USD!$B$467, AO$88, 0, 1, $B$82)), NA()))</f>
        <v>#N/A</v>
      </c>
      <c r="AP795" s="466" t="e">
        <f t="array" aca="1" ref="AP795" ca="1">IF($B795=AP$85-1, AP$84, IF(AND($B795&gt;=AP$85, $B795&lt;=AP$86), AP$84*SUMPRODUCT(TRANSPOSE(AP$5:AP$81), Data_TR_USD!$B566:$BZ566, 1/OFFSET(Data_TR_USD!$B$467, AP$88, 0, 1, $B$82)), NA()))</f>
        <v>#N/A</v>
      </c>
      <c r="AQ795" s="466" t="e">
        <f t="array" aca="1" ref="AQ795" ca="1">IF($B795=AQ$85-1, AQ$84, IF(AND($B795&gt;=AQ$85, $B795&lt;=AQ$86), AQ$84*SUMPRODUCT(TRANSPOSE(AQ$5:AQ$81), Data_TR_USD!$B566:$BZ566, 1/OFFSET(Data_TR_USD!$B$467, AQ$88, 0, 1, $B$82)), NA()))</f>
        <v>#N/A</v>
      </c>
      <c r="AS795" s="466" t="e">
        <f t="array" aca="1" ref="AS795" ca="1">IF($B795=AS$85-1, AS$84, IF(AND($B795&gt;=AS$85, $B795&lt;=AS$86), AS$84*SUMPRODUCT(TRANSPOSE(AS$5:AS$81), Data_TR_USD!$B566:$BZ566, 1/OFFSET(Data_TR_USD!$B$467, AS$88, 0, 1, $B$82)), NA()))</f>
        <v>#N/A</v>
      </c>
      <c r="AU795" s="466" t="e">
        <f t="array" aca="1" ref="AU795" ca="1">IF($B795=AU$85-1, AU$84, IF(AND($B795&gt;=AU$85, $B795&lt;=AU$86), AU$84*SUMPRODUCT(TRANSPOSE(AU$5:AU$81), Data_TR_USD!$B566:$BZ566, 1/OFFSET(Data_TR_USD!$B$467, AU$88, 0, 1, $B$82)), NA()))</f>
        <v>#N/A</v>
      </c>
      <c r="AV795" s="466" t="e">
        <f t="array" aca="1" ref="AV795" ca="1">IF($B795=AV$85-1, AV$84, IF(AND($B795&gt;=AV$85, $B795&lt;=AV$86), AV$84*SUMPRODUCT(TRANSPOSE(AV$5:AV$81), Data_TR_USD!$B566:$BZ566, 1/OFFSET(Data_TR_USD!$B$467, AV$88, 0, 1, $B$82)), NA()))</f>
        <v>#N/A</v>
      </c>
      <c r="AW795" s="466" t="e">
        <f t="array" aca="1" ref="AW795" ca="1">IF($B795=AW$85-1, AW$84, IF(AND($B795&gt;=AW$85, $B795&lt;=AW$86), AW$84*SUMPRODUCT(TRANSPOSE(AW$5:AW$81), Data_TR_USD!$B566:$BZ566, 1/OFFSET(Data_TR_USD!$B$467, AW$88, 0, 1, $B$82)), NA()))</f>
        <v>#N/A</v>
      </c>
      <c r="AX795" s="466" t="e">
        <f t="array" aca="1" ref="AX795" ca="1">IF($B795=AX$85-1, AX$84, IF(AND($B795&gt;=AX$85, $B795&lt;=AX$86), AX$84*SUMPRODUCT(TRANSPOSE(AX$5:AX$81), Data_TR_USD!$B566:$BZ566, 1/OFFSET(Data_TR_USD!$B$467, AX$88, 0, 1, $B$82)), NA()))</f>
        <v>#N/A</v>
      </c>
      <c r="AY795" s="466" t="e">
        <f t="array" aca="1" ref="AY795" ca="1">IF($B795=AY$85-1, AY$84, IF(AND($B795&gt;=AY$85, $B795&lt;=AY$86), AY$84*SUMPRODUCT(TRANSPOSE(AY$5:AY$81), Data_TR_USD!$B566:$BZ566, 1/OFFSET(Data_TR_USD!$B$467, AY$88, 0, 1, $B$82)), NA()))</f>
        <v>#N/A</v>
      </c>
      <c r="AZ795" s="466" t="e">
        <f t="array" aca="1" ref="AZ795" ca="1">IF($B795=AZ$85-1, AZ$84, IF(AND($B795&gt;=AZ$85, $B795&lt;=AZ$86), AZ$84*SUMPRODUCT(TRANSPOSE(AZ$5:AZ$81), Data_TR_USD!$B566:$BZ566, 1/OFFSET(Data_TR_USD!$B$467, AZ$88, 0, 1, $B$82)), NA()))</f>
        <v>#N/A</v>
      </c>
      <c r="BA795" s="466" t="e">
        <f t="array" aca="1" ref="BA795" ca="1">IF($B795=BA$85-1, BA$84, IF(AND($B795&gt;=BA$85, $B795&lt;=BA$86), BA$84*SUMPRODUCT(TRANSPOSE(BA$5:BA$81), Data_TR_USD!$B566:$BZ566, 1/OFFSET(Data_TR_USD!$B$467, BA$88, 0, 1, $B$82)), NA()))</f>
        <v>#N/A</v>
      </c>
      <c r="BB795" s="466" t="e">
        <f t="array" aca="1" ref="BB795" ca="1">IF($B795=BB$85-1, BB$84, IF(AND($B795&gt;=BB$85, $B795&lt;=BB$86), BB$84*SUMPRODUCT(TRANSPOSE(BB$5:BB$81), Data_TR_USD!$B566:$BZ566, 1/OFFSET(Data_TR_USD!$B$467, BB$88, 0, 1, $B$82)), NA()))</f>
        <v>#N/A</v>
      </c>
      <c r="BC795" s="466" t="e">
        <f t="array" aca="1" ref="BC795" ca="1">IF($B795=BC$85-1, BC$84, IF(AND($B795&gt;=BC$85, $B795&lt;=BC$86), BC$84*SUMPRODUCT(TRANSPOSE(BC$5:BC$81), Data_TR_USD!$B566:$BZ566, 1/OFFSET(Data_TR_USD!$B$467, BC$88, 0, 1, $B$82)), NA()))</f>
        <v>#N/A</v>
      </c>
      <c r="BD795" s="466" t="e">
        <f t="array" aca="1" ref="BD795" ca="1">IF($B795=BD$85-1, BD$84, IF(AND($B795&gt;=BD$85, $B795&lt;=BD$86), BD$84*SUMPRODUCT(TRANSPOSE(BD$5:BD$81), Data_TR_USD!$B566:$BZ566, 1/OFFSET(Data_TR_USD!$B$467, BD$88, 0, 1, $B$82)), NA()))</f>
        <v>#N/A</v>
      </c>
      <c r="BE795" s="466" t="e">
        <f t="array" aca="1" ref="BE795" ca="1">IF($B795=BE$85-1, BE$84, IF(AND($B795&gt;=BE$85, $B795&lt;=BE$86), BE$84*SUMPRODUCT(TRANSPOSE(BE$5:BE$81), Data_TR_USD!$B566:$BZ566, 1/OFFSET(Data_TR_USD!$B$467, BE$88, 0, 1, $B$82)), NA()))</f>
        <v>#N/A</v>
      </c>
      <c r="BF795" s="466" t="e">
        <f t="array" aca="1" ref="BF795" ca="1">IF($B795=BF$85-1, BF$84, IF(AND($B795&gt;=BF$85, $B795&lt;=BF$86), BF$84*SUMPRODUCT(TRANSPOSE(BF$5:BF$81), Data_TR_USD!$B566:$BZ566, 1/OFFSET(Data_TR_USD!$B$467, BF$88, 0, 1, $B$82)), NA()))</f>
        <v>#N/A</v>
      </c>
      <c r="BG795" s="466" t="e">
        <f t="array" aca="1" ref="BG795" ca="1">IF($B795=BG$85-1, BG$84, IF(AND($B795&gt;=BG$85, $B795&lt;=BG$86), BG$84*SUMPRODUCT(TRANSPOSE(BG$5:BG$81), Data_TR_USD!$B566:$BZ566, 1/OFFSET(Data_TR_USD!$B$467, BG$88, 0, 1, $B$82)), NA()))</f>
        <v>#N/A</v>
      </c>
      <c r="BH795" s="466" t="e">
        <f t="array" aca="1" ref="BH795" ca="1">IF($B795=BH$85-1, BH$84, IF(AND($B795&gt;=BH$85, $B795&lt;=BH$86), BH$84*SUMPRODUCT(TRANSPOSE(BH$5:BH$81), Data_TR_USD!$B566:$BZ566, 1/OFFSET(Data_TR_USD!$B$467, BH$88, 0, 1, $B$82)), NA()))</f>
        <v>#N/A</v>
      </c>
      <c r="BI795" s="466" t="e">
        <f t="array" aca="1" ref="BI795" ca="1">IF($B795=BI$85-1, BI$84, IF(AND($B795&gt;=BI$85, $B795&lt;=BI$86), BI$84*SUMPRODUCT(TRANSPOSE(BI$5:BI$81), Data_TR_USD!$B566:$BZ566, 1/OFFSET(Data_TR_USD!$B$467, BI$88, 0, 1, $B$82)), NA()))</f>
        <v>#N/A</v>
      </c>
      <c r="BJ795" s="466" t="e">
        <f t="array" aca="1" ref="BJ795" ca="1">IF($B795=BJ$85-1, BJ$84, IF(AND($B795&gt;=BJ$85, $B795&lt;=BJ$86), BJ$84*SUMPRODUCT(TRANSPOSE(BJ$5:BJ$81), Data_TR_USD!$B566:$BZ566, 1/OFFSET(Data_TR_USD!$B$467, BJ$88, 0, 1, $B$82)), NA()))</f>
        <v>#N/A</v>
      </c>
      <c r="BK795" s="466" t="e">
        <f t="array" aca="1" ref="BK795" ca="1">IF($B795=BK$85-1, BK$84, IF(AND($B795&gt;=BK$85, $B795&lt;=BK$86), BK$84*SUMPRODUCT(TRANSPOSE(BK$5:BK$81), Data_TR_USD!$B566:$BZ566, 1/OFFSET(Data_TR_USD!$B$467, BK$88, 0, 1, $B$82)), NA()))</f>
        <v>#N/A</v>
      </c>
      <c r="BL795" s="466" t="e">
        <f t="array" aca="1" ref="BL795" ca="1">IF($B795=BL$85-1, BL$84, IF(AND($B795&gt;=BL$85, $B795&lt;=BL$86), BL$84*SUMPRODUCT(TRANSPOSE(BL$5:BL$81), Data_TR_USD!$B566:$BZ566, 1/OFFSET(Data_TR_USD!$B$467, BL$88, 0, 1, $B$82)), NA()))</f>
        <v>#N/A</v>
      </c>
      <c r="BM795" s="466" t="e">
        <f t="array" aca="1" ref="BM795" ca="1">IF($B795=BM$85-1, BM$84, IF(AND($B795&gt;=BM$85, $B795&lt;=BM$86), BM$84*SUMPRODUCT(TRANSPOSE(BM$5:BM$81), Data_TR_USD!$B566:$BZ566, 1/OFFSET(Data_TR_USD!$B$467, BM$88, 0, 1, $B$82)), NA()))</f>
        <v>#N/A</v>
      </c>
      <c r="BN795" s="466" t="e">
        <f t="array" aca="1" ref="BN795" ca="1">IF($B795=BN$85-1, BN$84, IF(AND($B795&gt;=BN$85, $B795&lt;=BN$86), BN$84*SUMPRODUCT(TRANSPOSE(BN$5:BN$81), Data_TR_USD!$B566:$BZ566, 1/OFFSET(Data_TR_USD!$B$467, BN$88, 0, 1, $B$82)), NA()))</f>
        <v>#N/A</v>
      </c>
      <c r="BO795" s="466" t="e">
        <f t="array" aca="1" ref="BO795" ca="1">IF($B795=BO$85-1, BO$84, IF(AND($B795&gt;=BO$85, $B795&lt;=BO$86), BO$84*SUMPRODUCT(TRANSPOSE(BO$5:BO$81), Data_TR_USD!$B566:$BZ566, 1/OFFSET(Data_TR_USD!$B$467, BO$88, 0, 1, $B$82)), NA()))</f>
        <v>#N/A</v>
      </c>
      <c r="BP795" s="466" t="e">
        <f t="array" aca="1" ref="BP795" ca="1">IF($B795=BP$85-1, BP$84, IF(AND($B795&gt;=BP$85, $B795&lt;=BP$86), BP$84*SUMPRODUCT(TRANSPOSE(BP$5:BP$81), Data_TR_USD!$B566:$BZ566, 1/OFFSET(Data_TR_USD!$B$467, BP$88, 0, 1, $B$82)), NA()))</f>
        <v>#N/A</v>
      </c>
      <c r="BQ795" s="466" t="e">
        <f t="array" aca="1" ref="BQ795" ca="1">IF($B795=BQ$85-1, BQ$84, IF(AND($B795&gt;=BQ$85, $B795&lt;=BQ$86), BQ$84*SUMPRODUCT(TRANSPOSE(BQ$5:BQ$81), Data_TR_USD!$B566:$BZ566, 1/OFFSET(Data_TR_USD!$B$467, BQ$88, 0, 1, $B$82)), NA()))</f>
        <v>#N/A</v>
      </c>
      <c r="BR795" s="466" t="e">
        <f t="array" aca="1" ref="BR795" ca="1">IF($B795=BR$85-1, BR$84, IF(AND($B795&gt;=BR$85, $B795&lt;=BR$86), BR$84*SUMPRODUCT(TRANSPOSE(BR$5:BR$81), Data_TR_USD!$B566:$BZ566, 1/OFFSET(Data_TR_USD!$B$467, BR$88, 0, 1, $B$82)), NA()))</f>
        <v>#N/A</v>
      </c>
      <c r="BS795" s="466" t="e">
        <f t="array" aca="1" ref="BS795" ca="1">IF($B795=BS$85-1, BS$84, IF(AND($B795&gt;=BS$85, $B795&lt;=BS$86), BS$84*SUMPRODUCT(TRANSPOSE(BS$5:BS$81), Data_TR_USD!$B566:$BZ566, 1/OFFSET(Data_TR_USD!$B$467, BS$88, 0, 1, $B$82)), NA()))</f>
        <v>#N/A</v>
      </c>
    </row>
    <row r="796" spans="2:71">
      <c r="B796" s="48">
        <f t="shared" si="1088"/>
        <v>1970</v>
      </c>
      <c r="E796" s="52"/>
      <c r="M796" s="466">
        <f t="array" aca="1" ref="M796" ca="1">IF($B796=M$85-1, M$84, IF(AND($B796&gt;=M$85, $B796&lt;=M$86), M$84*SUMPRODUCT(TRANSPOSE(M$5:M$81), Data_TR_USD!$B567:$BZ567, 1/OFFSET(Data_TR_USD!$B$467, M$88, 0, 1, $B$82)), NA()))</f>
        <v>9882.4592123722996</v>
      </c>
      <c r="N796" s="466">
        <f t="array" aca="1" ref="N796" ca="1">IF($B796=N$85-1, N$84, IF(AND($B796&gt;=N$85, $B796&lt;=N$86), N$84*SUMPRODUCT(TRANSPOSE(N$5:N$81), Data_TR_USD!$B567:$BZ567, 1/OFFSET(Data_TR_USD!$B$467, N$88, 0, 1, $B$82)), NA()))</f>
        <v>10642.859408928338</v>
      </c>
      <c r="X796" s="466" t="e">
        <f t="array" aca="1" ref="X796" ca="1">IF($B796=X$85-1, X$84, IF(AND($B796&gt;=X$85, $B796&lt;=X$86), X$84*SUMPRODUCT(TRANSPOSE(X$5:X$81), Data_TR_USD!$B567:$BZ567, 1/OFFSET(Data_TR_USD!$B$467, X$88, 0, 1, $B$82)), NA()))</f>
        <v>#N/A</v>
      </c>
      <c r="Y796" s="466" t="e">
        <f t="array" aca="1" ref="Y796" ca="1">IF($B796=Y$85-1, Y$84, IF(AND($B796&gt;=Y$85, $B796&lt;=Y$86), Y$84*SUMPRODUCT(TRANSPOSE(Y$5:Y$81), Data_TR_USD!$B567:$BZ567, 1/OFFSET(Data_TR_USD!$B$467, Y$88, 0, 1, $B$82)), NA()))</f>
        <v>#N/A</v>
      </c>
      <c r="AA796" s="466">
        <f t="array" aca="1" ref="AA796" ca="1">IF($B796=AA$85-1, AA$84, IF(AND($B796&gt;=AA$85, $B796&lt;=AA$86), AA$84*SUMPRODUCT(TRANSPOSE(AA$5:AA$81), Data_TR_USD!$B567:$BZ567, 1/OFFSET(Data_TR_USD!$B$467, AA$88, 0, 1, $B$82)), NA()))</f>
        <v>9882.4592123722996</v>
      </c>
      <c r="AB796" s="466">
        <f t="array" aca="1" ref="AB796" ca="1">IF($B796=AB$85-1, AB$84, IF(AND($B796&gt;=AB$85, $B796&lt;=AB$86), AB$84*SUMPRODUCT(TRANSPOSE(AB$5:AB$81), Data_TR_USD!$B567:$BZ567, 1/OFFSET(Data_TR_USD!$B$467, AB$88, 0, 1, $B$82)), NA()))</f>
        <v>10162.201054296178</v>
      </c>
      <c r="AC796" s="466">
        <f t="array" aca="1" ref="AC796" ca="1">IF($B796=AC$85-1, AC$84, IF(AND($B796&gt;=AC$85, $B796&lt;=AC$86), AC$84*SUMPRODUCT(TRANSPOSE(AC$5:AC$81), Data_TR_USD!$B567:$BZ567, 1/OFFSET(Data_TR_USD!$B$467, AC$88, 0, 1, $B$82)), NA()))</f>
        <v>9979.1157809457018</v>
      </c>
      <c r="AD796" s="466">
        <f t="array" aca="1" ref="AD796" ca="1">IF($B796=AD$85-1, AD$84, IF(AND($B796&gt;=AD$85, $B796&lt;=AD$86), AD$84*SUMPRODUCT(TRANSPOSE(AD$5:AD$81), Data_TR_USD!$B567:$BZ567, 1/OFFSET(Data_TR_USD!$B$467, AD$88, 0, 1, $B$82)), NA()))</f>
        <v>10286.092593895586</v>
      </c>
      <c r="AE796" s="466">
        <f t="array" aca="1" ref="AE796" ca="1">IF($B796=AE$85-1, AE$84, IF(AND($B796&gt;=AE$85, $B796&lt;=AE$86), AE$84*SUMPRODUCT(TRANSPOSE(AE$5:AE$81), Data_TR_USD!$B567:$BZ567, 1/OFFSET(Data_TR_USD!$B$467, AE$88, 0, 1, $B$82)), NA()))</f>
        <v>10248.88132143338</v>
      </c>
      <c r="AG796" s="466">
        <f t="array" aca="1" ref="AG796" ca="1">IF($B796=AG$85-1, AG$84, IF(AND($B796&gt;=AG$85, $B796&lt;=AG$86), AG$84*SUMPRODUCT(TRANSPOSE(AG$5:AG$81), Data_TR_USD!$B567:$BZ567, 1/OFFSET(Data_TR_USD!$B$467, AG$88, 0, 1, $B$82)), NA()))</f>
        <v>10000</v>
      </c>
      <c r="AM796" s="466" t="e">
        <f t="array" aca="1" ref="AM796" ca="1">IF($B796=AM$85-1, AM$84, IF(AND($B796&gt;=AM$85, $B796&lt;=AM$86), AM$84*SUMPRODUCT(TRANSPOSE(AM$5:AM$81), Data_TR_USD!$B567:$BZ567, 1/OFFSET(Data_TR_USD!$B$467, AM$88, 0, 1, $B$82)), NA()))</f>
        <v>#N/A</v>
      </c>
      <c r="AN796" s="466" t="e">
        <f t="array" aca="1" ref="AN796" ca="1">IF($B796=AN$85-1, AN$84, IF(AND($B796&gt;=AN$85, $B796&lt;=AN$86), AN$84*SUMPRODUCT(TRANSPOSE(AN$5:AN$81), Data_TR_USD!$B567:$BZ567, 1/OFFSET(Data_TR_USD!$B$467, AN$88, 0, 1, $B$82)), NA()))</f>
        <v>#N/A</v>
      </c>
      <c r="AO796" s="466" t="e">
        <f t="array" aca="1" ref="AO796" ca="1">IF($B796=AO$85-1, AO$84, IF(AND($B796&gt;=AO$85, $B796&lt;=AO$86), AO$84*SUMPRODUCT(TRANSPOSE(AO$5:AO$81), Data_TR_USD!$B567:$BZ567, 1/OFFSET(Data_TR_USD!$B$467, AO$88, 0, 1, $B$82)), NA()))</f>
        <v>#N/A</v>
      </c>
      <c r="AP796" s="466" t="e">
        <f t="array" aca="1" ref="AP796" ca="1">IF($B796=AP$85-1, AP$84, IF(AND($B796&gt;=AP$85, $B796&lt;=AP$86), AP$84*SUMPRODUCT(TRANSPOSE(AP$5:AP$81), Data_TR_USD!$B567:$BZ567, 1/OFFSET(Data_TR_USD!$B$467, AP$88, 0, 1, $B$82)), NA()))</f>
        <v>#N/A</v>
      </c>
      <c r="AQ796" s="466" t="e">
        <f t="array" aca="1" ref="AQ796" ca="1">IF($B796=AQ$85-1, AQ$84, IF(AND($B796&gt;=AQ$85, $B796&lt;=AQ$86), AQ$84*SUMPRODUCT(TRANSPOSE(AQ$5:AQ$81), Data_TR_USD!$B567:$BZ567, 1/OFFSET(Data_TR_USD!$B$467, AQ$88, 0, 1, $B$82)), NA()))</f>
        <v>#N/A</v>
      </c>
      <c r="AS796" s="466" t="e">
        <f t="array" aca="1" ref="AS796" ca="1">IF($B796=AS$85-1, AS$84, IF(AND($B796&gt;=AS$85, $B796&lt;=AS$86), AS$84*SUMPRODUCT(TRANSPOSE(AS$5:AS$81), Data_TR_USD!$B567:$BZ567, 1/OFFSET(Data_TR_USD!$B$467, AS$88, 0, 1, $B$82)), NA()))</f>
        <v>#N/A</v>
      </c>
      <c r="AU796" s="466" t="e">
        <f t="array" aca="1" ref="AU796" ca="1">IF($B796=AU$85-1, AU$84, IF(AND($B796&gt;=AU$85, $B796&lt;=AU$86), AU$84*SUMPRODUCT(TRANSPOSE(AU$5:AU$81), Data_TR_USD!$B567:$BZ567, 1/OFFSET(Data_TR_USD!$B$467, AU$88, 0, 1, $B$82)), NA()))</f>
        <v>#N/A</v>
      </c>
      <c r="AV796" s="466" t="e">
        <f t="array" aca="1" ref="AV796" ca="1">IF($B796=AV$85-1, AV$84, IF(AND($B796&gt;=AV$85, $B796&lt;=AV$86), AV$84*SUMPRODUCT(TRANSPOSE(AV$5:AV$81), Data_TR_USD!$B567:$BZ567, 1/OFFSET(Data_TR_USD!$B$467, AV$88, 0, 1, $B$82)), NA()))</f>
        <v>#N/A</v>
      </c>
      <c r="AW796" s="466" t="e">
        <f t="array" aca="1" ref="AW796" ca="1">IF($B796=AW$85-1, AW$84, IF(AND($B796&gt;=AW$85, $B796&lt;=AW$86), AW$84*SUMPRODUCT(TRANSPOSE(AW$5:AW$81), Data_TR_USD!$B567:$BZ567, 1/OFFSET(Data_TR_USD!$B$467, AW$88, 0, 1, $B$82)), NA()))</f>
        <v>#N/A</v>
      </c>
      <c r="AX796" s="466" t="e">
        <f t="array" aca="1" ref="AX796" ca="1">IF($B796=AX$85-1, AX$84, IF(AND($B796&gt;=AX$85, $B796&lt;=AX$86), AX$84*SUMPRODUCT(TRANSPOSE(AX$5:AX$81), Data_TR_USD!$B567:$BZ567, 1/OFFSET(Data_TR_USD!$B$467, AX$88, 0, 1, $B$82)), NA()))</f>
        <v>#N/A</v>
      </c>
      <c r="AY796" s="466" t="e">
        <f t="array" aca="1" ref="AY796" ca="1">IF($B796=AY$85-1, AY$84, IF(AND($B796&gt;=AY$85, $B796&lt;=AY$86), AY$84*SUMPRODUCT(TRANSPOSE(AY$5:AY$81), Data_TR_USD!$B567:$BZ567, 1/OFFSET(Data_TR_USD!$B$467, AY$88, 0, 1, $B$82)), NA()))</f>
        <v>#N/A</v>
      </c>
      <c r="AZ796" s="466" t="e">
        <f t="array" aca="1" ref="AZ796" ca="1">IF($B796=AZ$85-1, AZ$84, IF(AND($B796&gt;=AZ$85, $B796&lt;=AZ$86), AZ$84*SUMPRODUCT(TRANSPOSE(AZ$5:AZ$81), Data_TR_USD!$B567:$BZ567, 1/OFFSET(Data_TR_USD!$B$467, AZ$88, 0, 1, $B$82)), NA()))</f>
        <v>#N/A</v>
      </c>
      <c r="BA796" s="466" t="e">
        <f t="array" aca="1" ref="BA796" ca="1">IF($B796=BA$85-1, BA$84, IF(AND($B796&gt;=BA$85, $B796&lt;=BA$86), BA$84*SUMPRODUCT(TRANSPOSE(BA$5:BA$81), Data_TR_USD!$B567:$BZ567, 1/OFFSET(Data_TR_USD!$B$467, BA$88, 0, 1, $B$82)), NA()))</f>
        <v>#N/A</v>
      </c>
      <c r="BB796" s="466" t="e">
        <f t="array" aca="1" ref="BB796" ca="1">IF($B796=BB$85-1, BB$84, IF(AND($B796&gt;=BB$85, $B796&lt;=BB$86), BB$84*SUMPRODUCT(TRANSPOSE(BB$5:BB$81), Data_TR_USD!$B567:$BZ567, 1/OFFSET(Data_TR_USD!$B$467, BB$88, 0, 1, $B$82)), NA()))</f>
        <v>#N/A</v>
      </c>
      <c r="BC796" s="466" t="e">
        <f t="array" aca="1" ref="BC796" ca="1">IF($B796=BC$85-1, BC$84, IF(AND($B796&gt;=BC$85, $B796&lt;=BC$86), BC$84*SUMPRODUCT(TRANSPOSE(BC$5:BC$81), Data_TR_USD!$B567:$BZ567, 1/OFFSET(Data_TR_USD!$B$467, BC$88, 0, 1, $B$82)), NA()))</f>
        <v>#N/A</v>
      </c>
      <c r="BD796" s="466" t="e">
        <f t="array" aca="1" ref="BD796" ca="1">IF($B796=BD$85-1, BD$84, IF(AND($B796&gt;=BD$85, $B796&lt;=BD$86), BD$84*SUMPRODUCT(TRANSPOSE(BD$5:BD$81), Data_TR_USD!$B567:$BZ567, 1/OFFSET(Data_TR_USD!$B$467, BD$88, 0, 1, $B$82)), NA()))</f>
        <v>#N/A</v>
      </c>
      <c r="BE796" s="466" t="e">
        <f t="array" aca="1" ref="BE796" ca="1">IF($B796=BE$85-1, BE$84, IF(AND($B796&gt;=BE$85, $B796&lt;=BE$86), BE$84*SUMPRODUCT(TRANSPOSE(BE$5:BE$81), Data_TR_USD!$B567:$BZ567, 1/OFFSET(Data_TR_USD!$B$467, BE$88, 0, 1, $B$82)), NA()))</f>
        <v>#N/A</v>
      </c>
      <c r="BF796" s="466" t="e">
        <f t="array" aca="1" ref="BF796" ca="1">IF($B796=BF$85-1, BF$84, IF(AND($B796&gt;=BF$85, $B796&lt;=BF$86), BF$84*SUMPRODUCT(TRANSPOSE(BF$5:BF$81), Data_TR_USD!$B567:$BZ567, 1/OFFSET(Data_TR_USD!$B$467, BF$88, 0, 1, $B$82)), NA()))</f>
        <v>#N/A</v>
      </c>
      <c r="BG796" s="466" t="e">
        <f t="array" aca="1" ref="BG796" ca="1">IF($B796=BG$85-1, BG$84, IF(AND($B796&gt;=BG$85, $B796&lt;=BG$86), BG$84*SUMPRODUCT(TRANSPOSE(BG$5:BG$81), Data_TR_USD!$B567:$BZ567, 1/OFFSET(Data_TR_USD!$B$467, BG$88, 0, 1, $B$82)), NA()))</f>
        <v>#N/A</v>
      </c>
      <c r="BH796" s="466" t="e">
        <f t="array" aca="1" ref="BH796" ca="1">IF($B796=BH$85-1, BH$84, IF(AND($B796&gt;=BH$85, $B796&lt;=BH$86), BH$84*SUMPRODUCT(TRANSPOSE(BH$5:BH$81), Data_TR_USD!$B567:$BZ567, 1/OFFSET(Data_TR_USD!$B$467, BH$88, 0, 1, $B$82)), NA()))</f>
        <v>#N/A</v>
      </c>
      <c r="BI796" s="466" t="e">
        <f t="array" aca="1" ref="BI796" ca="1">IF($B796=BI$85-1, BI$84, IF(AND($B796&gt;=BI$85, $B796&lt;=BI$86), BI$84*SUMPRODUCT(TRANSPOSE(BI$5:BI$81), Data_TR_USD!$B567:$BZ567, 1/OFFSET(Data_TR_USD!$B$467, BI$88, 0, 1, $B$82)), NA()))</f>
        <v>#N/A</v>
      </c>
      <c r="BJ796" s="466" t="e">
        <f t="array" aca="1" ref="BJ796" ca="1">IF($B796=BJ$85-1, BJ$84, IF(AND($B796&gt;=BJ$85, $B796&lt;=BJ$86), BJ$84*SUMPRODUCT(TRANSPOSE(BJ$5:BJ$81), Data_TR_USD!$B567:$BZ567, 1/OFFSET(Data_TR_USD!$B$467, BJ$88, 0, 1, $B$82)), NA()))</f>
        <v>#N/A</v>
      </c>
      <c r="BK796" s="466" t="e">
        <f t="array" aca="1" ref="BK796" ca="1">IF($B796=BK$85-1, BK$84, IF(AND($B796&gt;=BK$85, $B796&lt;=BK$86), BK$84*SUMPRODUCT(TRANSPOSE(BK$5:BK$81), Data_TR_USD!$B567:$BZ567, 1/OFFSET(Data_TR_USD!$B$467, BK$88, 0, 1, $B$82)), NA()))</f>
        <v>#N/A</v>
      </c>
      <c r="BL796" s="466" t="e">
        <f t="array" aca="1" ref="BL796" ca="1">IF($B796=BL$85-1, BL$84, IF(AND($B796&gt;=BL$85, $B796&lt;=BL$86), BL$84*SUMPRODUCT(TRANSPOSE(BL$5:BL$81), Data_TR_USD!$B567:$BZ567, 1/OFFSET(Data_TR_USD!$B$467, BL$88, 0, 1, $B$82)), NA()))</f>
        <v>#N/A</v>
      </c>
      <c r="BM796" s="466" t="e">
        <f t="array" aca="1" ref="BM796" ca="1">IF($B796=BM$85-1, BM$84, IF(AND($B796&gt;=BM$85, $B796&lt;=BM$86), BM$84*SUMPRODUCT(TRANSPOSE(BM$5:BM$81), Data_TR_USD!$B567:$BZ567, 1/OFFSET(Data_TR_USD!$B$467, BM$88, 0, 1, $B$82)), NA()))</f>
        <v>#N/A</v>
      </c>
      <c r="BN796" s="466" t="e">
        <f t="array" aca="1" ref="BN796" ca="1">IF($B796=BN$85-1, BN$84, IF(AND($B796&gt;=BN$85, $B796&lt;=BN$86), BN$84*SUMPRODUCT(TRANSPOSE(BN$5:BN$81), Data_TR_USD!$B567:$BZ567, 1/OFFSET(Data_TR_USD!$B$467, BN$88, 0, 1, $B$82)), NA()))</f>
        <v>#N/A</v>
      </c>
      <c r="BO796" s="466" t="e">
        <f t="array" aca="1" ref="BO796" ca="1">IF($B796=BO$85-1, BO$84, IF(AND($B796&gt;=BO$85, $B796&lt;=BO$86), BO$84*SUMPRODUCT(TRANSPOSE(BO$5:BO$81), Data_TR_USD!$B567:$BZ567, 1/OFFSET(Data_TR_USD!$B$467, BO$88, 0, 1, $B$82)), NA()))</f>
        <v>#N/A</v>
      </c>
      <c r="BP796" s="466" t="e">
        <f t="array" aca="1" ref="BP796" ca="1">IF($B796=BP$85-1, BP$84, IF(AND($B796&gt;=BP$85, $B796&lt;=BP$86), BP$84*SUMPRODUCT(TRANSPOSE(BP$5:BP$81), Data_TR_USD!$B567:$BZ567, 1/OFFSET(Data_TR_USD!$B$467, BP$88, 0, 1, $B$82)), NA()))</f>
        <v>#N/A</v>
      </c>
      <c r="BQ796" s="466" t="e">
        <f t="array" aca="1" ref="BQ796" ca="1">IF($B796=BQ$85-1, BQ$84, IF(AND($B796&gt;=BQ$85, $B796&lt;=BQ$86), BQ$84*SUMPRODUCT(TRANSPOSE(BQ$5:BQ$81), Data_TR_USD!$B567:$BZ567, 1/OFFSET(Data_TR_USD!$B$467, BQ$88, 0, 1, $B$82)), NA()))</f>
        <v>#N/A</v>
      </c>
      <c r="BR796" s="466" t="e">
        <f t="array" aca="1" ref="BR796" ca="1">IF($B796=BR$85-1, BR$84, IF(AND($B796&gt;=BR$85, $B796&lt;=BR$86), BR$84*SUMPRODUCT(TRANSPOSE(BR$5:BR$81), Data_TR_USD!$B567:$BZ567, 1/OFFSET(Data_TR_USD!$B$467, BR$88, 0, 1, $B$82)), NA()))</f>
        <v>#N/A</v>
      </c>
      <c r="BS796" s="466" t="e">
        <f t="array" aca="1" ref="BS796" ca="1">IF($B796=BS$85-1, BS$84, IF(AND($B796&gt;=BS$85, $B796&lt;=BS$86), BS$84*SUMPRODUCT(TRANSPOSE(BS$5:BS$81), Data_TR_USD!$B567:$BZ567, 1/OFFSET(Data_TR_USD!$B$467, BS$88, 0, 1, $B$82)), NA()))</f>
        <v>#N/A</v>
      </c>
    </row>
    <row r="797" spans="2:71">
      <c r="B797" s="48">
        <f t="shared" si="1088"/>
        <v>1971</v>
      </c>
      <c r="E797" s="52"/>
      <c r="M797" s="466">
        <f t="array" aca="1" ref="M797" ca="1">IF($B797=M$85-1, M$84, IF(AND($B797&gt;=M$85, $B797&lt;=M$86), M$84*SUMPRODUCT(TRANSPOSE(M$5:M$81), Data_TR_USD!$B568:$BZ568, 1/OFFSET(Data_TR_USD!$B$467, M$88, 0, 1, $B$82)), NA()))</f>
        <v>11662.735853973598</v>
      </c>
      <c r="N797" s="466">
        <f t="array" aca="1" ref="N797" ca="1">IF($B797=N$85-1, N$84, IF(AND($B797&gt;=N$85, $B797&lt;=N$86), N$84*SUMPRODUCT(TRANSPOSE(N$5:N$81), Data_TR_USD!$B568:$BZ568, 1/OFFSET(Data_TR_USD!$B$467, N$88, 0, 1, $B$82)), NA()))</f>
        <v>11948.868722332445</v>
      </c>
      <c r="X797" s="466" t="e">
        <f t="array" aca="1" ref="X797" ca="1">IF($B797=X$85-1, X$84, IF(AND($B797&gt;=X$85, $B797&lt;=X$86), X$84*SUMPRODUCT(TRANSPOSE(X$5:X$81), Data_TR_USD!$B568:$BZ568, 1/OFFSET(Data_TR_USD!$B$467, X$88, 0, 1, $B$82)), NA()))</f>
        <v>#N/A</v>
      </c>
      <c r="Y797" s="466" t="e">
        <f t="array" aca="1" ref="Y797" ca="1">IF($B797=Y$85-1, Y$84, IF(AND($B797&gt;=Y$85, $B797&lt;=Y$86), Y$84*SUMPRODUCT(TRANSPOSE(Y$5:Y$81), Data_TR_USD!$B568:$BZ568, 1/OFFSET(Data_TR_USD!$B$467, Y$88, 0, 1, $B$82)), NA()))</f>
        <v>#N/A</v>
      </c>
      <c r="AA797" s="466">
        <f t="array" aca="1" ref="AA797" ca="1">IF($B797=AA$85-1, AA$84, IF(AND($B797&gt;=AA$85, $B797&lt;=AA$86), AA$84*SUMPRODUCT(TRANSPOSE(AA$5:AA$81), Data_TR_USD!$B568:$BZ568, 1/OFFSET(Data_TR_USD!$B$467, AA$88, 0, 1, $B$82)), NA()))</f>
        <v>11662.735853973598</v>
      </c>
      <c r="AB797" s="466">
        <f t="array" aca="1" ref="AB797" ca="1">IF($B797=AB$85-1, AB$84, IF(AND($B797&gt;=AB$85, $B797&lt;=AB$86), AB$84*SUMPRODUCT(TRANSPOSE(AB$5:AB$81), Data_TR_USD!$B568:$BZ568, 1/OFFSET(Data_TR_USD!$B$467, AB$88, 0, 1, $B$82)), NA()))</f>
        <v>11810.500051587414</v>
      </c>
      <c r="AC797" s="466">
        <f t="array" aca="1" ref="AC797" ca="1">IF($B797=AC$85-1, AC$84, IF(AND($B797&gt;=AC$85, $B797&lt;=AC$86), AC$84*SUMPRODUCT(TRANSPOSE(AC$5:AC$81), Data_TR_USD!$B568:$BZ568, 1/OFFSET(Data_TR_USD!$B$467, AC$88, 0, 1, $B$82)), NA()))</f>
        <v>11797.508688427646</v>
      </c>
      <c r="AD797" s="466">
        <f t="array" aca="1" ref="AD797" ca="1">IF($B797=AD$85-1, AD$84, IF(AND($B797&gt;=AD$85, $B797&lt;=AD$86), AD$84*SUMPRODUCT(TRANSPOSE(AD$5:AD$81), Data_TR_USD!$B568:$BZ568, 1/OFFSET(Data_TR_USD!$B$467, AD$88, 0, 1, $B$82)), NA()))</f>
        <v>11811.278841391999</v>
      </c>
      <c r="AE797" s="466">
        <f t="array" aca="1" ref="AE797" ca="1">IF($B797=AE$85-1, AE$84, IF(AND($B797&gt;=AE$85, $B797&lt;=AE$86), AE$84*SUMPRODUCT(TRANSPOSE(AE$5:AE$81), Data_TR_USD!$B568:$BZ568, 1/OFFSET(Data_TR_USD!$B$467, AE$88, 0, 1, $B$82)), NA()))</f>
        <v>11900.200366003752</v>
      </c>
      <c r="AG797" s="466">
        <f t="array" aca="1" ref="AG797" ca="1">IF($B797=AG$85-1, AG$84, IF(AND($B797&gt;=AG$85, $B797&lt;=AG$86), AG$84*SUMPRODUCT(TRANSPOSE(AG$5:AG$81), Data_TR_USD!$B568:$BZ568, 1/OFFSET(Data_TR_USD!$B$467, AG$88, 0, 1, $B$82)), NA()))</f>
        <v>10000</v>
      </c>
      <c r="AM797" s="466" t="e">
        <f t="array" aca="1" ref="AM797" ca="1">IF($B797=AM$85-1, AM$84, IF(AND($B797&gt;=AM$85, $B797&lt;=AM$86), AM$84*SUMPRODUCT(TRANSPOSE(AM$5:AM$81), Data_TR_USD!$B568:$BZ568, 1/OFFSET(Data_TR_USD!$B$467, AM$88, 0, 1, $B$82)), NA()))</f>
        <v>#N/A</v>
      </c>
      <c r="AN797" s="466" t="e">
        <f t="array" aca="1" ref="AN797" ca="1">IF($B797=AN$85-1, AN$84, IF(AND($B797&gt;=AN$85, $B797&lt;=AN$86), AN$84*SUMPRODUCT(TRANSPOSE(AN$5:AN$81), Data_TR_USD!$B568:$BZ568, 1/OFFSET(Data_TR_USD!$B$467, AN$88, 0, 1, $B$82)), NA()))</f>
        <v>#N/A</v>
      </c>
      <c r="AO797" s="466" t="e">
        <f t="array" aca="1" ref="AO797" ca="1">IF($B797=AO$85-1, AO$84, IF(AND($B797&gt;=AO$85, $B797&lt;=AO$86), AO$84*SUMPRODUCT(TRANSPOSE(AO$5:AO$81), Data_TR_USD!$B568:$BZ568, 1/OFFSET(Data_TR_USD!$B$467, AO$88, 0, 1, $B$82)), NA()))</f>
        <v>#N/A</v>
      </c>
      <c r="AP797" s="466" t="e">
        <f t="array" aca="1" ref="AP797" ca="1">IF($B797=AP$85-1, AP$84, IF(AND($B797&gt;=AP$85, $B797&lt;=AP$86), AP$84*SUMPRODUCT(TRANSPOSE(AP$5:AP$81), Data_TR_USD!$B568:$BZ568, 1/OFFSET(Data_TR_USD!$B$467, AP$88, 0, 1, $B$82)), NA()))</f>
        <v>#N/A</v>
      </c>
      <c r="AQ797" s="466" t="e">
        <f t="array" aca="1" ref="AQ797" ca="1">IF($B797=AQ$85-1, AQ$84, IF(AND($B797&gt;=AQ$85, $B797&lt;=AQ$86), AQ$84*SUMPRODUCT(TRANSPOSE(AQ$5:AQ$81), Data_TR_USD!$B568:$BZ568, 1/OFFSET(Data_TR_USD!$B$467, AQ$88, 0, 1, $B$82)), NA()))</f>
        <v>#N/A</v>
      </c>
      <c r="AS797" s="466" t="e">
        <f t="array" aca="1" ref="AS797" ca="1">IF($B797=AS$85-1, AS$84, IF(AND($B797&gt;=AS$85, $B797&lt;=AS$86), AS$84*SUMPRODUCT(TRANSPOSE(AS$5:AS$81), Data_TR_USD!$B568:$BZ568, 1/OFFSET(Data_TR_USD!$B$467, AS$88, 0, 1, $B$82)), NA()))</f>
        <v>#N/A</v>
      </c>
      <c r="AU797" s="466" t="e">
        <f t="array" aca="1" ref="AU797" ca="1">IF($B797=AU$85-1, AU$84, IF(AND($B797&gt;=AU$85, $B797&lt;=AU$86), AU$84*SUMPRODUCT(TRANSPOSE(AU$5:AU$81), Data_TR_USD!$B568:$BZ568, 1/OFFSET(Data_TR_USD!$B$467, AU$88, 0, 1, $B$82)), NA()))</f>
        <v>#N/A</v>
      </c>
      <c r="AV797" s="466" t="e">
        <f t="array" aca="1" ref="AV797" ca="1">IF($B797=AV$85-1, AV$84, IF(AND($B797&gt;=AV$85, $B797&lt;=AV$86), AV$84*SUMPRODUCT(TRANSPOSE(AV$5:AV$81), Data_TR_USD!$B568:$BZ568, 1/OFFSET(Data_TR_USD!$B$467, AV$88, 0, 1, $B$82)), NA()))</f>
        <v>#N/A</v>
      </c>
      <c r="AW797" s="466" t="e">
        <f t="array" aca="1" ref="AW797" ca="1">IF($B797=AW$85-1, AW$84, IF(AND($B797&gt;=AW$85, $B797&lt;=AW$86), AW$84*SUMPRODUCT(TRANSPOSE(AW$5:AW$81), Data_TR_USD!$B568:$BZ568, 1/OFFSET(Data_TR_USD!$B$467, AW$88, 0, 1, $B$82)), NA()))</f>
        <v>#N/A</v>
      </c>
      <c r="AX797" s="466" t="e">
        <f t="array" aca="1" ref="AX797" ca="1">IF($B797=AX$85-1, AX$84, IF(AND($B797&gt;=AX$85, $B797&lt;=AX$86), AX$84*SUMPRODUCT(TRANSPOSE(AX$5:AX$81), Data_TR_USD!$B568:$BZ568, 1/OFFSET(Data_TR_USD!$B$467, AX$88, 0, 1, $B$82)), NA()))</f>
        <v>#N/A</v>
      </c>
      <c r="AY797" s="466" t="e">
        <f t="array" aca="1" ref="AY797" ca="1">IF($B797=AY$85-1, AY$84, IF(AND($B797&gt;=AY$85, $B797&lt;=AY$86), AY$84*SUMPRODUCT(TRANSPOSE(AY$5:AY$81), Data_TR_USD!$B568:$BZ568, 1/OFFSET(Data_TR_USD!$B$467, AY$88, 0, 1, $B$82)), NA()))</f>
        <v>#N/A</v>
      </c>
      <c r="AZ797" s="466" t="e">
        <f t="array" aca="1" ref="AZ797" ca="1">IF($B797=AZ$85-1, AZ$84, IF(AND($B797&gt;=AZ$85, $B797&lt;=AZ$86), AZ$84*SUMPRODUCT(TRANSPOSE(AZ$5:AZ$81), Data_TR_USD!$B568:$BZ568, 1/OFFSET(Data_TR_USD!$B$467, AZ$88, 0, 1, $B$82)), NA()))</f>
        <v>#N/A</v>
      </c>
      <c r="BA797" s="466" t="e">
        <f t="array" aca="1" ref="BA797" ca="1">IF($B797=BA$85-1, BA$84, IF(AND($B797&gt;=BA$85, $B797&lt;=BA$86), BA$84*SUMPRODUCT(TRANSPOSE(BA$5:BA$81), Data_TR_USD!$B568:$BZ568, 1/OFFSET(Data_TR_USD!$B$467, BA$88, 0, 1, $B$82)), NA()))</f>
        <v>#N/A</v>
      </c>
      <c r="BB797" s="466" t="e">
        <f t="array" aca="1" ref="BB797" ca="1">IF($B797=BB$85-1, BB$84, IF(AND($B797&gt;=BB$85, $B797&lt;=BB$86), BB$84*SUMPRODUCT(TRANSPOSE(BB$5:BB$81), Data_TR_USD!$B568:$BZ568, 1/OFFSET(Data_TR_USD!$B$467, BB$88, 0, 1, $B$82)), NA()))</f>
        <v>#N/A</v>
      </c>
      <c r="BC797" s="466" t="e">
        <f t="array" aca="1" ref="BC797" ca="1">IF($B797=BC$85-1, BC$84, IF(AND($B797&gt;=BC$85, $B797&lt;=BC$86), BC$84*SUMPRODUCT(TRANSPOSE(BC$5:BC$81), Data_TR_USD!$B568:$BZ568, 1/OFFSET(Data_TR_USD!$B$467, BC$88, 0, 1, $B$82)), NA()))</f>
        <v>#N/A</v>
      </c>
      <c r="BD797" s="466" t="e">
        <f t="array" aca="1" ref="BD797" ca="1">IF($B797=BD$85-1, BD$84, IF(AND($B797&gt;=BD$85, $B797&lt;=BD$86), BD$84*SUMPRODUCT(TRANSPOSE(BD$5:BD$81), Data_TR_USD!$B568:$BZ568, 1/OFFSET(Data_TR_USD!$B$467, BD$88, 0, 1, $B$82)), NA()))</f>
        <v>#N/A</v>
      </c>
      <c r="BE797" s="466" t="e">
        <f t="array" aca="1" ref="BE797" ca="1">IF($B797=BE$85-1, BE$84, IF(AND($B797&gt;=BE$85, $B797&lt;=BE$86), BE$84*SUMPRODUCT(TRANSPOSE(BE$5:BE$81), Data_TR_USD!$B568:$BZ568, 1/OFFSET(Data_TR_USD!$B$467, BE$88, 0, 1, $B$82)), NA()))</f>
        <v>#N/A</v>
      </c>
      <c r="BF797" s="466" t="e">
        <f t="array" aca="1" ref="BF797" ca="1">IF($B797=BF$85-1, BF$84, IF(AND($B797&gt;=BF$85, $B797&lt;=BF$86), BF$84*SUMPRODUCT(TRANSPOSE(BF$5:BF$81), Data_TR_USD!$B568:$BZ568, 1/OFFSET(Data_TR_USD!$B$467, BF$88, 0, 1, $B$82)), NA()))</f>
        <v>#N/A</v>
      </c>
      <c r="BG797" s="466" t="e">
        <f t="array" aca="1" ref="BG797" ca="1">IF($B797=BG$85-1, BG$84, IF(AND($B797&gt;=BG$85, $B797&lt;=BG$86), BG$84*SUMPRODUCT(TRANSPOSE(BG$5:BG$81), Data_TR_USD!$B568:$BZ568, 1/OFFSET(Data_TR_USD!$B$467, BG$88, 0, 1, $B$82)), NA()))</f>
        <v>#N/A</v>
      </c>
      <c r="BH797" s="466" t="e">
        <f t="array" aca="1" ref="BH797" ca="1">IF($B797=BH$85-1, BH$84, IF(AND($B797&gt;=BH$85, $B797&lt;=BH$86), BH$84*SUMPRODUCT(TRANSPOSE(BH$5:BH$81), Data_TR_USD!$B568:$BZ568, 1/OFFSET(Data_TR_USD!$B$467, BH$88, 0, 1, $B$82)), NA()))</f>
        <v>#N/A</v>
      </c>
      <c r="BI797" s="466" t="e">
        <f t="array" aca="1" ref="BI797" ca="1">IF($B797=BI$85-1, BI$84, IF(AND($B797&gt;=BI$85, $B797&lt;=BI$86), BI$84*SUMPRODUCT(TRANSPOSE(BI$5:BI$81), Data_TR_USD!$B568:$BZ568, 1/OFFSET(Data_TR_USD!$B$467, BI$88, 0, 1, $B$82)), NA()))</f>
        <v>#N/A</v>
      </c>
      <c r="BJ797" s="466" t="e">
        <f t="array" aca="1" ref="BJ797" ca="1">IF($B797=BJ$85-1, BJ$84, IF(AND($B797&gt;=BJ$85, $B797&lt;=BJ$86), BJ$84*SUMPRODUCT(TRANSPOSE(BJ$5:BJ$81), Data_TR_USD!$B568:$BZ568, 1/OFFSET(Data_TR_USD!$B$467, BJ$88, 0, 1, $B$82)), NA()))</f>
        <v>#N/A</v>
      </c>
      <c r="BK797" s="466" t="e">
        <f t="array" aca="1" ref="BK797" ca="1">IF($B797=BK$85-1, BK$84, IF(AND($B797&gt;=BK$85, $B797&lt;=BK$86), BK$84*SUMPRODUCT(TRANSPOSE(BK$5:BK$81), Data_TR_USD!$B568:$BZ568, 1/OFFSET(Data_TR_USD!$B$467, BK$88, 0, 1, $B$82)), NA()))</f>
        <v>#N/A</v>
      </c>
      <c r="BL797" s="466" t="e">
        <f t="array" aca="1" ref="BL797" ca="1">IF($B797=BL$85-1, BL$84, IF(AND($B797&gt;=BL$85, $B797&lt;=BL$86), BL$84*SUMPRODUCT(TRANSPOSE(BL$5:BL$81), Data_TR_USD!$B568:$BZ568, 1/OFFSET(Data_TR_USD!$B$467, BL$88, 0, 1, $B$82)), NA()))</f>
        <v>#N/A</v>
      </c>
      <c r="BM797" s="466" t="e">
        <f t="array" aca="1" ref="BM797" ca="1">IF($B797=BM$85-1, BM$84, IF(AND($B797&gt;=BM$85, $B797&lt;=BM$86), BM$84*SUMPRODUCT(TRANSPOSE(BM$5:BM$81), Data_TR_USD!$B568:$BZ568, 1/OFFSET(Data_TR_USD!$B$467, BM$88, 0, 1, $B$82)), NA()))</f>
        <v>#N/A</v>
      </c>
      <c r="BN797" s="466" t="e">
        <f t="array" aca="1" ref="BN797" ca="1">IF($B797=BN$85-1, BN$84, IF(AND($B797&gt;=BN$85, $B797&lt;=BN$86), BN$84*SUMPRODUCT(TRANSPOSE(BN$5:BN$81), Data_TR_USD!$B568:$BZ568, 1/OFFSET(Data_TR_USD!$B$467, BN$88, 0, 1, $B$82)), NA()))</f>
        <v>#N/A</v>
      </c>
      <c r="BO797" s="466" t="e">
        <f t="array" aca="1" ref="BO797" ca="1">IF($B797=BO$85-1, BO$84, IF(AND($B797&gt;=BO$85, $B797&lt;=BO$86), BO$84*SUMPRODUCT(TRANSPOSE(BO$5:BO$81), Data_TR_USD!$B568:$BZ568, 1/OFFSET(Data_TR_USD!$B$467, BO$88, 0, 1, $B$82)), NA()))</f>
        <v>#N/A</v>
      </c>
      <c r="BP797" s="466" t="e">
        <f t="array" aca="1" ref="BP797" ca="1">IF($B797=BP$85-1, BP$84, IF(AND($B797&gt;=BP$85, $B797&lt;=BP$86), BP$84*SUMPRODUCT(TRANSPOSE(BP$5:BP$81), Data_TR_USD!$B568:$BZ568, 1/OFFSET(Data_TR_USD!$B$467, BP$88, 0, 1, $B$82)), NA()))</f>
        <v>#N/A</v>
      </c>
      <c r="BQ797" s="466" t="e">
        <f t="array" aca="1" ref="BQ797" ca="1">IF($B797=BQ$85-1, BQ$84, IF(AND($B797&gt;=BQ$85, $B797&lt;=BQ$86), BQ$84*SUMPRODUCT(TRANSPOSE(BQ$5:BQ$81), Data_TR_USD!$B568:$BZ568, 1/OFFSET(Data_TR_USD!$B$467, BQ$88, 0, 1, $B$82)), NA()))</f>
        <v>#N/A</v>
      </c>
      <c r="BR797" s="466" t="e">
        <f t="array" aca="1" ref="BR797" ca="1">IF($B797=BR$85-1, BR$84, IF(AND($B797&gt;=BR$85, $B797&lt;=BR$86), BR$84*SUMPRODUCT(TRANSPOSE(BR$5:BR$81), Data_TR_USD!$B568:$BZ568, 1/OFFSET(Data_TR_USD!$B$467, BR$88, 0, 1, $B$82)), NA()))</f>
        <v>#N/A</v>
      </c>
      <c r="BS797" s="466" t="e">
        <f t="array" aca="1" ref="BS797" ca="1">IF($B797=BS$85-1, BS$84, IF(AND($B797&gt;=BS$85, $B797&lt;=BS$86), BS$84*SUMPRODUCT(TRANSPOSE(BS$5:BS$81), Data_TR_USD!$B568:$BZ568, 1/OFFSET(Data_TR_USD!$B$467, BS$88, 0, 1, $B$82)), NA()))</f>
        <v>#N/A</v>
      </c>
    </row>
    <row r="798" spans="2:71">
      <c r="B798" s="48">
        <f t="shared" si="1088"/>
        <v>1972</v>
      </c>
      <c r="E798" s="52"/>
      <c r="M798" s="466">
        <f t="array" aca="1" ref="M798" ca="1">IF($B798=M$85-1, M$84, IF(AND($B798&gt;=M$85, $B798&lt;=M$86), M$84*SUMPRODUCT(TRANSPOSE(M$5:M$81), Data_TR_USD!$B569:$BZ569, 1/OFFSET(Data_TR_USD!$B$467, M$88, 0, 1, $B$82)), NA()))</f>
        <v>14014.570704769658</v>
      </c>
      <c r="N798" s="466">
        <f t="array" aca="1" ref="N798" ca="1">IF($B798=N$85-1, N$84, IF(AND($B798&gt;=N$85, $B798&lt;=N$86), N$84*SUMPRODUCT(TRANSPOSE(N$5:N$81), Data_TR_USD!$B569:$BZ569, 1/OFFSET(Data_TR_USD!$B$467, N$88, 0, 1, $B$82)), NA()))</f>
        <v>13261.590930557009</v>
      </c>
      <c r="X798" s="466" t="e">
        <f t="array" aca="1" ref="X798" ca="1">IF($B798=X$85-1, X$84, IF(AND($B798&gt;=X$85, $B798&lt;=X$86), X$84*SUMPRODUCT(TRANSPOSE(X$5:X$81), Data_TR_USD!$B569:$BZ569, 1/OFFSET(Data_TR_USD!$B$467, X$88, 0, 1, $B$82)), NA()))</f>
        <v>#N/A</v>
      </c>
      <c r="Y798" s="466" t="e">
        <f t="array" aca="1" ref="Y798" ca="1">IF($B798=Y$85-1, Y$84, IF(AND($B798&gt;=Y$85, $B798&lt;=Y$86), Y$84*SUMPRODUCT(TRANSPOSE(Y$5:Y$81), Data_TR_USD!$B569:$BZ569, 1/OFFSET(Data_TR_USD!$B$467, Y$88, 0, 1, $B$82)), NA()))</f>
        <v>#N/A</v>
      </c>
      <c r="AA798" s="466">
        <f t="array" aca="1" ref="AA798" ca="1">IF($B798=AA$85-1, AA$84, IF(AND($B798&gt;=AA$85, $B798&lt;=AA$86), AA$84*SUMPRODUCT(TRANSPOSE(AA$5:AA$81), Data_TR_USD!$B569:$BZ569, 1/OFFSET(Data_TR_USD!$B$467, AA$88, 0, 1, $B$82)), NA()))</f>
        <v>14014.570704769658</v>
      </c>
      <c r="AB798" s="466">
        <f t="array" aca="1" ref="AB798" ca="1">IF($B798=AB$85-1, AB$84, IF(AND($B798&gt;=AB$85, $B798&lt;=AB$86), AB$84*SUMPRODUCT(TRANSPOSE(AB$5:AB$81), Data_TR_USD!$B569:$BZ569, 1/OFFSET(Data_TR_USD!$B$467, AB$88, 0, 1, $B$82)), NA()))</f>
        <v>13697.98506594852</v>
      </c>
      <c r="AC798" s="466">
        <f t="array" aca="1" ref="AC798" ca="1">IF($B798=AC$85-1, AC$84, IF(AND($B798&gt;=AC$85, $B798&lt;=AC$86), AC$84*SUMPRODUCT(TRANSPOSE(AC$5:AC$81), Data_TR_USD!$B569:$BZ569, 1/OFFSET(Data_TR_USD!$B$467, AC$88, 0, 1, $B$82)), NA()))</f>
        <v>13788.71299781601</v>
      </c>
      <c r="AD798" s="466">
        <f t="array" aca="1" ref="AD798" ca="1">IF($B798=AD$85-1, AD$84, IF(AND($B798&gt;=AD$85, $B798&lt;=AD$86), AD$84*SUMPRODUCT(TRANSPOSE(AD$5:AD$81), Data_TR_USD!$B569:$BZ569, 1/OFFSET(Data_TR_USD!$B$467, AD$88, 0, 1, $B$82)), NA()))</f>
        <v>13514.408843174226</v>
      </c>
      <c r="AE798" s="466">
        <f t="array" aca="1" ref="AE798" ca="1">IF($B798=AE$85-1, AE$84, IF(AND($B798&gt;=AE$85, $B798&lt;=AE$86), AE$84*SUMPRODUCT(TRANSPOSE(AE$5:AE$81), Data_TR_USD!$B569:$BZ569, 1/OFFSET(Data_TR_USD!$B$467, AE$88, 0, 1, $B$82)), NA()))</f>
        <v>13883.408312088581</v>
      </c>
      <c r="AG798" s="466">
        <f t="array" aca="1" ref="AG798" ca="1">IF($B798=AG$85-1, AG$84, IF(AND($B798&gt;=AG$85, $B798&lt;=AG$86), AG$84*SUMPRODUCT(TRANSPOSE(AG$5:AG$81), Data_TR_USD!$B569:$BZ569, 1/OFFSET(Data_TR_USD!$B$467, AG$88, 0, 1, $B$82)), NA()))</f>
        <v>10000</v>
      </c>
      <c r="AM798" s="466" t="e">
        <f t="array" aca="1" ref="AM798" ca="1">IF($B798=AM$85-1, AM$84, IF(AND($B798&gt;=AM$85, $B798&lt;=AM$86), AM$84*SUMPRODUCT(TRANSPOSE(AM$5:AM$81), Data_TR_USD!$B569:$BZ569, 1/OFFSET(Data_TR_USD!$B$467, AM$88, 0, 1, $B$82)), NA()))</f>
        <v>#N/A</v>
      </c>
      <c r="AN798" s="466" t="e">
        <f t="array" aca="1" ref="AN798" ca="1">IF($B798=AN$85-1, AN$84, IF(AND($B798&gt;=AN$85, $B798&lt;=AN$86), AN$84*SUMPRODUCT(TRANSPOSE(AN$5:AN$81), Data_TR_USD!$B569:$BZ569, 1/OFFSET(Data_TR_USD!$B$467, AN$88, 0, 1, $B$82)), NA()))</f>
        <v>#N/A</v>
      </c>
      <c r="AO798" s="466" t="e">
        <f t="array" aca="1" ref="AO798" ca="1">IF($B798=AO$85-1, AO$84, IF(AND($B798&gt;=AO$85, $B798&lt;=AO$86), AO$84*SUMPRODUCT(TRANSPOSE(AO$5:AO$81), Data_TR_USD!$B569:$BZ569, 1/OFFSET(Data_TR_USD!$B$467, AO$88, 0, 1, $B$82)), NA()))</f>
        <v>#N/A</v>
      </c>
      <c r="AP798" s="466" t="e">
        <f t="array" aca="1" ref="AP798" ca="1">IF($B798=AP$85-1, AP$84, IF(AND($B798&gt;=AP$85, $B798&lt;=AP$86), AP$84*SUMPRODUCT(TRANSPOSE(AP$5:AP$81), Data_TR_USD!$B569:$BZ569, 1/OFFSET(Data_TR_USD!$B$467, AP$88, 0, 1, $B$82)), NA()))</f>
        <v>#N/A</v>
      </c>
      <c r="AQ798" s="466" t="e">
        <f t="array" aca="1" ref="AQ798" ca="1">IF($B798=AQ$85-1, AQ$84, IF(AND($B798&gt;=AQ$85, $B798&lt;=AQ$86), AQ$84*SUMPRODUCT(TRANSPOSE(AQ$5:AQ$81), Data_TR_USD!$B569:$BZ569, 1/OFFSET(Data_TR_USD!$B$467, AQ$88, 0, 1, $B$82)), NA()))</f>
        <v>#N/A</v>
      </c>
      <c r="AS798" s="466" t="e">
        <f t="array" aca="1" ref="AS798" ca="1">IF($B798=AS$85-1, AS$84, IF(AND($B798&gt;=AS$85, $B798&lt;=AS$86), AS$84*SUMPRODUCT(TRANSPOSE(AS$5:AS$81), Data_TR_USD!$B569:$BZ569, 1/OFFSET(Data_TR_USD!$B$467, AS$88, 0, 1, $B$82)), NA()))</f>
        <v>#N/A</v>
      </c>
      <c r="AU798" s="466" t="e">
        <f t="array" aca="1" ref="AU798" ca="1">IF($B798=AU$85-1, AU$84, IF(AND($B798&gt;=AU$85, $B798&lt;=AU$86), AU$84*SUMPRODUCT(TRANSPOSE(AU$5:AU$81), Data_TR_USD!$B569:$BZ569, 1/OFFSET(Data_TR_USD!$B$467, AU$88, 0, 1, $B$82)), NA()))</f>
        <v>#N/A</v>
      </c>
      <c r="AV798" s="466" t="e">
        <f t="array" aca="1" ref="AV798" ca="1">IF($B798=AV$85-1, AV$84, IF(AND($B798&gt;=AV$85, $B798&lt;=AV$86), AV$84*SUMPRODUCT(TRANSPOSE(AV$5:AV$81), Data_TR_USD!$B569:$BZ569, 1/OFFSET(Data_TR_USD!$B$467, AV$88, 0, 1, $B$82)), NA()))</f>
        <v>#N/A</v>
      </c>
      <c r="AW798" s="466" t="e">
        <f t="array" aca="1" ref="AW798" ca="1">IF($B798=AW$85-1, AW$84, IF(AND($B798&gt;=AW$85, $B798&lt;=AW$86), AW$84*SUMPRODUCT(TRANSPOSE(AW$5:AW$81), Data_TR_USD!$B569:$BZ569, 1/OFFSET(Data_TR_USD!$B$467, AW$88, 0, 1, $B$82)), NA()))</f>
        <v>#N/A</v>
      </c>
      <c r="AX798" s="466" t="e">
        <f t="array" aca="1" ref="AX798" ca="1">IF($B798=AX$85-1, AX$84, IF(AND($B798&gt;=AX$85, $B798&lt;=AX$86), AX$84*SUMPRODUCT(TRANSPOSE(AX$5:AX$81), Data_TR_USD!$B569:$BZ569, 1/OFFSET(Data_TR_USD!$B$467, AX$88, 0, 1, $B$82)), NA()))</f>
        <v>#N/A</v>
      </c>
      <c r="AY798" s="466" t="e">
        <f t="array" aca="1" ref="AY798" ca="1">IF($B798=AY$85-1, AY$84, IF(AND($B798&gt;=AY$85, $B798&lt;=AY$86), AY$84*SUMPRODUCT(TRANSPOSE(AY$5:AY$81), Data_TR_USD!$B569:$BZ569, 1/OFFSET(Data_TR_USD!$B$467, AY$88, 0, 1, $B$82)), NA()))</f>
        <v>#N/A</v>
      </c>
      <c r="AZ798" s="466" t="e">
        <f t="array" aca="1" ref="AZ798" ca="1">IF($B798=AZ$85-1, AZ$84, IF(AND($B798&gt;=AZ$85, $B798&lt;=AZ$86), AZ$84*SUMPRODUCT(TRANSPOSE(AZ$5:AZ$81), Data_TR_USD!$B569:$BZ569, 1/OFFSET(Data_TR_USD!$B$467, AZ$88, 0, 1, $B$82)), NA()))</f>
        <v>#N/A</v>
      </c>
      <c r="BA798" s="466" t="e">
        <f t="array" aca="1" ref="BA798" ca="1">IF($B798=BA$85-1, BA$84, IF(AND($B798&gt;=BA$85, $B798&lt;=BA$86), BA$84*SUMPRODUCT(TRANSPOSE(BA$5:BA$81), Data_TR_USD!$B569:$BZ569, 1/OFFSET(Data_TR_USD!$B$467, BA$88, 0, 1, $B$82)), NA()))</f>
        <v>#N/A</v>
      </c>
      <c r="BB798" s="466" t="e">
        <f t="array" aca="1" ref="BB798" ca="1">IF($B798=BB$85-1, BB$84, IF(AND($B798&gt;=BB$85, $B798&lt;=BB$86), BB$84*SUMPRODUCT(TRANSPOSE(BB$5:BB$81), Data_TR_USD!$B569:$BZ569, 1/OFFSET(Data_TR_USD!$B$467, BB$88, 0, 1, $B$82)), NA()))</f>
        <v>#N/A</v>
      </c>
      <c r="BC798" s="466" t="e">
        <f t="array" aca="1" ref="BC798" ca="1">IF($B798=BC$85-1, BC$84, IF(AND($B798&gt;=BC$85, $B798&lt;=BC$86), BC$84*SUMPRODUCT(TRANSPOSE(BC$5:BC$81), Data_TR_USD!$B569:$BZ569, 1/OFFSET(Data_TR_USD!$B$467, BC$88, 0, 1, $B$82)), NA()))</f>
        <v>#N/A</v>
      </c>
      <c r="BD798" s="466" t="e">
        <f t="array" aca="1" ref="BD798" ca="1">IF($B798=BD$85-1, BD$84, IF(AND($B798&gt;=BD$85, $B798&lt;=BD$86), BD$84*SUMPRODUCT(TRANSPOSE(BD$5:BD$81), Data_TR_USD!$B569:$BZ569, 1/OFFSET(Data_TR_USD!$B$467, BD$88, 0, 1, $B$82)), NA()))</f>
        <v>#N/A</v>
      </c>
      <c r="BE798" s="466" t="e">
        <f t="array" aca="1" ref="BE798" ca="1">IF($B798=BE$85-1, BE$84, IF(AND($B798&gt;=BE$85, $B798&lt;=BE$86), BE$84*SUMPRODUCT(TRANSPOSE(BE$5:BE$81), Data_TR_USD!$B569:$BZ569, 1/OFFSET(Data_TR_USD!$B$467, BE$88, 0, 1, $B$82)), NA()))</f>
        <v>#N/A</v>
      </c>
      <c r="BF798" s="466" t="e">
        <f t="array" aca="1" ref="BF798" ca="1">IF($B798=BF$85-1, BF$84, IF(AND($B798&gt;=BF$85, $B798&lt;=BF$86), BF$84*SUMPRODUCT(TRANSPOSE(BF$5:BF$81), Data_TR_USD!$B569:$BZ569, 1/OFFSET(Data_TR_USD!$B$467, BF$88, 0, 1, $B$82)), NA()))</f>
        <v>#N/A</v>
      </c>
      <c r="BG798" s="466" t="e">
        <f t="array" aca="1" ref="BG798" ca="1">IF($B798=BG$85-1, BG$84, IF(AND($B798&gt;=BG$85, $B798&lt;=BG$86), BG$84*SUMPRODUCT(TRANSPOSE(BG$5:BG$81), Data_TR_USD!$B569:$BZ569, 1/OFFSET(Data_TR_USD!$B$467, BG$88, 0, 1, $B$82)), NA()))</f>
        <v>#N/A</v>
      </c>
      <c r="BH798" s="466" t="e">
        <f t="array" aca="1" ref="BH798" ca="1">IF($B798=BH$85-1, BH$84, IF(AND($B798&gt;=BH$85, $B798&lt;=BH$86), BH$84*SUMPRODUCT(TRANSPOSE(BH$5:BH$81), Data_TR_USD!$B569:$BZ569, 1/OFFSET(Data_TR_USD!$B$467, BH$88, 0, 1, $B$82)), NA()))</f>
        <v>#N/A</v>
      </c>
      <c r="BI798" s="466" t="e">
        <f t="array" aca="1" ref="BI798" ca="1">IF($B798=BI$85-1, BI$84, IF(AND($B798&gt;=BI$85, $B798&lt;=BI$86), BI$84*SUMPRODUCT(TRANSPOSE(BI$5:BI$81), Data_TR_USD!$B569:$BZ569, 1/OFFSET(Data_TR_USD!$B$467, BI$88, 0, 1, $B$82)), NA()))</f>
        <v>#N/A</v>
      </c>
      <c r="BJ798" s="466" t="e">
        <f t="array" aca="1" ref="BJ798" ca="1">IF($B798=BJ$85-1, BJ$84, IF(AND($B798&gt;=BJ$85, $B798&lt;=BJ$86), BJ$84*SUMPRODUCT(TRANSPOSE(BJ$5:BJ$81), Data_TR_USD!$B569:$BZ569, 1/OFFSET(Data_TR_USD!$B$467, BJ$88, 0, 1, $B$82)), NA()))</f>
        <v>#N/A</v>
      </c>
      <c r="BK798" s="466" t="e">
        <f t="array" aca="1" ref="BK798" ca="1">IF($B798=BK$85-1, BK$84, IF(AND($B798&gt;=BK$85, $B798&lt;=BK$86), BK$84*SUMPRODUCT(TRANSPOSE(BK$5:BK$81), Data_TR_USD!$B569:$BZ569, 1/OFFSET(Data_TR_USD!$B$467, BK$88, 0, 1, $B$82)), NA()))</f>
        <v>#N/A</v>
      </c>
      <c r="BL798" s="466" t="e">
        <f t="array" aca="1" ref="BL798" ca="1">IF($B798=BL$85-1, BL$84, IF(AND($B798&gt;=BL$85, $B798&lt;=BL$86), BL$84*SUMPRODUCT(TRANSPOSE(BL$5:BL$81), Data_TR_USD!$B569:$BZ569, 1/OFFSET(Data_TR_USD!$B$467, BL$88, 0, 1, $B$82)), NA()))</f>
        <v>#N/A</v>
      </c>
      <c r="BM798" s="466" t="e">
        <f t="array" aca="1" ref="BM798" ca="1">IF($B798=BM$85-1, BM$84, IF(AND($B798&gt;=BM$85, $B798&lt;=BM$86), BM$84*SUMPRODUCT(TRANSPOSE(BM$5:BM$81), Data_TR_USD!$B569:$BZ569, 1/OFFSET(Data_TR_USD!$B$467, BM$88, 0, 1, $B$82)), NA()))</f>
        <v>#N/A</v>
      </c>
      <c r="BN798" s="466" t="e">
        <f t="array" aca="1" ref="BN798" ca="1">IF($B798=BN$85-1, BN$84, IF(AND($B798&gt;=BN$85, $B798&lt;=BN$86), BN$84*SUMPRODUCT(TRANSPOSE(BN$5:BN$81), Data_TR_USD!$B569:$BZ569, 1/OFFSET(Data_TR_USD!$B$467, BN$88, 0, 1, $B$82)), NA()))</f>
        <v>#N/A</v>
      </c>
      <c r="BO798" s="466" t="e">
        <f t="array" aca="1" ref="BO798" ca="1">IF($B798=BO$85-1, BO$84, IF(AND($B798&gt;=BO$85, $B798&lt;=BO$86), BO$84*SUMPRODUCT(TRANSPOSE(BO$5:BO$81), Data_TR_USD!$B569:$BZ569, 1/OFFSET(Data_TR_USD!$B$467, BO$88, 0, 1, $B$82)), NA()))</f>
        <v>#N/A</v>
      </c>
      <c r="BP798" s="466" t="e">
        <f t="array" aca="1" ref="BP798" ca="1">IF($B798=BP$85-1, BP$84, IF(AND($B798&gt;=BP$85, $B798&lt;=BP$86), BP$84*SUMPRODUCT(TRANSPOSE(BP$5:BP$81), Data_TR_USD!$B569:$BZ569, 1/OFFSET(Data_TR_USD!$B$467, BP$88, 0, 1, $B$82)), NA()))</f>
        <v>#N/A</v>
      </c>
      <c r="BQ798" s="466" t="e">
        <f t="array" aca="1" ref="BQ798" ca="1">IF($B798=BQ$85-1, BQ$84, IF(AND($B798&gt;=BQ$85, $B798&lt;=BQ$86), BQ$84*SUMPRODUCT(TRANSPOSE(BQ$5:BQ$81), Data_TR_USD!$B569:$BZ569, 1/OFFSET(Data_TR_USD!$B$467, BQ$88, 0, 1, $B$82)), NA()))</f>
        <v>#N/A</v>
      </c>
      <c r="BR798" s="466" t="e">
        <f t="array" aca="1" ref="BR798" ca="1">IF($B798=BR$85-1, BR$84, IF(AND($B798&gt;=BR$85, $B798&lt;=BR$86), BR$84*SUMPRODUCT(TRANSPOSE(BR$5:BR$81), Data_TR_USD!$B569:$BZ569, 1/OFFSET(Data_TR_USD!$B$467, BR$88, 0, 1, $B$82)), NA()))</f>
        <v>#N/A</v>
      </c>
      <c r="BS798" s="466" t="e">
        <f t="array" aca="1" ref="BS798" ca="1">IF($B798=BS$85-1, BS$84, IF(AND($B798&gt;=BS$85, $B798&lt;=BS$86), BS$84*SUMPRODUCT(TRANSPOSE(BS$5:BS$81), Data_TR_USD!$B569:$BZ569, 1/OFFSET(Data_TR_USD!$B$467, BS$88, 0, 1, $B$82)), NA()))</f>
        <v>#N/A</v>
      </c>
    </row>
    <row r="799" spans="2:71">
      <c r="B799" s="48">
        <f t="shared" si="1088"/>
        <v>1973</v>
      </c>
      <c r="E799" s="52"/>
      <c r="M799" s="466">
        <f t="array" aca="1" ref="M799" ca="1">IF($B799=M$85-1, M$84, IF(AND($B799&gt;=M$85, $B799&lt;=M$86), M$84*SUMPRODUCT(TRANSPOSE(M$5:M$81), Data_TR_USD!$B570:$BZ570, 1/OFFSET(Data_TR_USD!$B$467, M$88, 0, 1, $B$82)), NA()))</f>
        <v>12342.899035269031</v>
      </c>
      <c r="N799" s="466">
        <f t="array" aca="1" ref="N799" ca="1">IF($B799=N$85-1, N$84, IF(AND($B799&gt;=N$85, $B799&lt;=N$86), N$84*SUMPRODUCT(TRANSPOSE(N$5:N$81), Data_TR_USD!$B570:$BZ570, 1/OFFSET(Data_TR_USD!$B$467, N$88, 0, 1, $B$82)), NA()))</f>
        <v>11982.455772633093</v>
      </c>
      <c r="X799" s="466" t="e">
        <f t="array" aca="1" ref="X799" ca="1">IF($B799=X$85-1, X$84, IF(AND($B799&gt;=X$85, $B799&lt;=X$86), X$84*SUMPRODUCT(TRANSPOSE(X$5:X$81), Data_TR_USD!$B570:$BZ570, 1/OFFSET(Data_TR_USD!$B$467, X$88, 0, 1, $B$82)), NA()))</f>
        <v>#N/A</v>
      </c>
      <c r="Y799" s="466" t="e">
        <f t="array" aca="1" ref="Y799" ca="1">IF($B799=Y$85-1, Y$84, IF(AND($B799&gt;=Y$85, $B799&lt;=Y$86), Y$84*SUMPRODUCT(TRANSPOSE(Y$5:Y$81), Data_TR_USD!$B570:$BZ570, 1/OFFSET(Data_TR_USD!$B$467, Y$88, 0, 1, $B$82)), NA()))</f>
        <v>#N/A</v>
      </c>
      <c r="AA799" s="466">
        <f t="array" aca="1" ref="AA799" ca="1">IF($B799=AA$85-1, AA$84, IF(AND($B799&gt;=AA$85, $B799&lt;=AA$86), AA$84*SUMPRODUCT(TRANSPOSE(AA$5:AA$81), Data_TR_USD!$B570:$BZ570, 1/OFFSET(Data_TR_USD!$B$467, AA$88, 0, 1, $B$82)), NA()))</f>
        <v>12342.899035269031</v>
      </c>
      <c r="AB799" s="466">
        <f t="array" aca="1" ref="AB799" ca="1">IF($B799=AB$85-1, AB$84, IF(AND($B799&gt;=AB$85, $B799&lt;=AB$86), AB$84*SUMPRODUCT(TRANSPOSE(AB$5:AB$81), Data_TR_USD!$B570:$BZ570, 1/OFFSET(Data_TR_USD!$B$467, AB$88, 0, 1, $B$82)), NA()))</f>
        <v>12037.179725504739</v>
      </c>
      <c r="AC799" s="466">
        <f t="array" aca="1" ref="AC799" ca="1">IF($B799=AC$85-1, AC$84, IF(AND($B799&gt;=AC$85, $B799&lt;=AC$86), AC$84*SUMPRODUCT(TRANSPOSE(AC$5:AC$81), Data_TR_USD!$B570:$BZ570, 1/OFFSET(Data_TR_USD!$B$467, AC$88, 0, 1, $B$82)), NA()))</f>
        <v>11674.318633230931</v>
      </c>
      <c r="AD799" s="466">
        <f t="array" aca="1" ref="AD799" ca="1">IF($B799=AD$85-1, AD$84, IF(AND($B799&gt;=AD$85, $B799&lt;=AD$86), AD$84*SUMPRODUCT(TRANSPOSE(AD$5:AD$81), Data_TR_USD!$B570:$BZ570, 1/OFFSET(Data_TR_USD!$B$467, AD$88, 0, 1, $B$82)), NA()))</f>
        <v>12056.62344029407</v>
      </c>
      <c r="AE799" s="466">
        <f t="array" aca="1" ref="AE799" ca="1">IF($B799=AE$85-1, AE$84, IF(AND($B799&gt;=AE$85, $B799&lt;=AE$86), AE$84*SUMPRODUCT(TRANSPOSE(AE$5:AE$81), Data_TR_USD!$B570:$BZ570, 1/OFFSET(Data_TR_USD!$B$467, AE$88, 0, 1, $B$82)), NA()))</f>
        <v>12659.012019187978</v>
      </c>
      <c r="AG799" s="466">
        <f t="array" aca="1" ref="AG799" ca="1">IF($B799=AG$85-1, AG$84, IF(AND($B799&gt;=AG$85, $B799&lt;=AG$86), AG$84*SUMPRODUCT(TRANSPOSE(AG$5:AG$81), Data_TR_USD!$B570:$BZ570, 1/OFFSET(Data_TR_USD!$B$467, AG$88, 0, 1, $B$82)), NA()))</f>
        <v>10000</v>
      </c>
      <c r="AM799" s="466" t="e">
        <f t="array" aca="1" ref="AM799" ca="1">IF($B799=AM$85-1, AM$84, IF(AND($B799&gt;=AM$85, $B799&lt;=AM$86), AM$84*SUMPRODUCT(TRANSPOSE(AM$5:AM$81), Data_TR_USD!$B570:$BZ570, 1/OFFSET(Data_TR_USD!$B$467, AM$88, 0, 1, $B$82)), NA()))</f>
        <v>#N/A</v>
      </c>
      <c r="AN799" s="466" t="e">
        <f t="array" aca="1" ref="AN799" ca="1">IF($B799=AN$85-1, AN$84, IF(AND($B799&gt;=AN$85, $B799&lt;=AN$86), AN$84*SUMPRODUCT(TRANSPOSE(AN$5:AN$81), Data_TR_USD!$B570:$BZ570, 1/OFFSET(Data_TR_USD!$B$467, AN$88, 0, 1, $B$82)), NA()))</f>
        <v>#N/A</v>
      </c>
      <c r="AO799" s="466" t="e">
        <f t="array" aca="1" ref="AO799" ca="1">IF($B799=AO$85-1, AO$84, IF(AND($B799&gt;=AO$85, $B799&lt;=AO$86), AO$84*SUMPRODUCT(TRANSPOSE(AO$5:AO$81), Data_TR_USD!$B570:$BZ570, 1/OFFSET(Data_TR_USD!$B$467, AO$88, 0, 1, $B$82)), NA()))</f>
        <v>#N/A</v>
      </c>
      <c r="AP799" s="466" t="e">
        <f t="array" aca="1" ref="AP799" ca="1">IF($B799=AP$85-1, AP$84, IF(AND($B799&gt;=AP$85, $B799&lt;=AP$86), AP$84*SUMPRODUCT(TRANSPOSE(AP$5:AP$81), Data_TR_USD!$B570:$BZ570, 1/OFFSET(Data_TR_USD!$B$467, AP$88, 0, 1, $B$82)), NA()))</f>
        <v>#N/A</v>
      </c>
      <c r="AQ799" s="466" t="e">
        <f t="array" aca="1" ref="AQ799" ca="1">IF($B799=AQ$85-1, AQ$84, IF(AND($B799&gt;=AQ$85, $B799&lt;=AQ$86), AQ$84*SUMPRODUCT(TRANSPOSE(AQ$5:AQ$81), Data_TR_USD!$B570:$BZ570, 1/OFFSET(Data_TR_USD!$B$467, AQ$88, 0, 1, $B$82)), NA()))</f>
        <v>#N/A</v>
      </c>
      <c r="AS799" s="466" t="e">
        <f t="array" aca="1" ref="AS799" ca="1">IF($B799=AS$85-1, AS$84, IF(AND($B799&gt;=AS$85, $B799&lt;=AS$86), AS$84*SUMPRODUCT(TRANSPOSE(AS$5:AS$81), Data_TR_USD!$B570:$BZ570, 1/OFFSET(Data_TR_USD!$B$467, AS$88, 0, 1, $B$82)), NA()))</f>
        <v>#N/A</v>
      </c>
      <c r="AU799" s="466" t="e">
        <f t="array" aca="1" ref="AU799" ca="1">IF($B799=AU$85-1, AU$84, IF(AND($B799&gt;=AU$85, $B799&lt;=AU$86), AU$84*SUMPRODUCT(TRANSPOSE(AU$5:AU$81), Data_TR_USD!$B570:$BZ570, 1/OFFSET(Data_TR_USD!$B$467, AU$88, 0, 1, $B$82)), NA()))</f>
        <v>#N/A</v>
      </c>
      <c r="AV799" s="466" t="e">
        <f t="array" aca="1" ref="AV799" ca="1">IF($B799=AV$85-1, AV$84, IF(AND($B799&gt;=AV$85, $B799&lt;=AV$86), AV$84*SUMPRODUCT(TRANSPOSE(AV$5:AV$81), Data_TR_USD!$B570:$BZ570, 1/OFFSET(Data_TR_USD!$B$467, AV$88, 0, 1, $B$82)), NA()))</f>
        <v>#N/A</v>
      </c>
      <c r="AW799" s="466" t="e">
        <f t="array" aca="1" ref="AW799" ca="1">IF($B799=AW$85-1, AW$84, IF(AND($B799&gt;=AW$85, $B799&lt;=AW$86), AW$84*SUMPRODUCT(TRANSPOSE(AW$5:AW$81), Data_TR_USD!$B570:$BZ570, 1/OFFSET(Data_TR_USD!$B$467, AW$88, 0, 1, $B$82)), NA()))</f>
        <v>#N/A</v>
      </c>
      <c r="AX799" s="466" t="e">
        <f t="array" aca="1" ref="AX799" ca="1">IF($B799=AX$85-1, AX$84, IF(AND($B799&gt;=AX$85, $B799&lt;=AX$86), AX$84*SUMPRODUCT(TRANSPOSE(AX$5:AX$81), Data_TR_USD!$B570:$BZ570, 1/OFFSET(Data_TR_USD!$B$467, AX$88, 0, 1, $B$82)), NA()))</f>
        <v>#N/A</v>
      </c>
      <c r="AY799" s="466" t="e">
        <f t="array" aca="1" ref="AY799" ca="1">IF($B799=AY$85-1, AY$84, IF(AND($B799&gt;=AY$85, $B799&lt;=AY$86), AY$84*SUMPRODUCT(TRANSPOSE(AY$5:AY$81), Data_TR_USD!$B570:$BZ570, 1/OFFSET(Data_TR_USD!$B$467, AY$88, 0, 1, $B$82)), NA()))</f>
        <v>#N/A</v>
      </c>
      <c r="AZ799" s="466" t="e">
        <f t="array" aca="1" ref="AZ799" ca="1">IF($B799=AZ$85-1, AZ$84, IF(AND($B799&gt;=AZ$85, $B799&lt;=AZ$86), AZ$84*SUMPRODUCT(TRANSPOSE(AZ$5:AZ$81), Data_TR_USD!$B570:$BZ570, 1/OFFSET(Data_TR_USD!$B$467, AZ$88, 0, 1, $B$82)), NA()))</f>
        <v>#N/A</v>
      </c>
      <c r="BA799" s="466" t="e">
        <f t="array" aca="1" ref="BA799" ca="1">IF($B799=BA$85-1, BA$84, IF(AND($B799&gt;=BA$85, $B799&lt;=BA$86), BA$84*SUMPRODUCT(TRANSPOSE(BA$5:BA$81), Data_TR_USD!$B570:$BZ570, 1/OFFSET(Data_TR_USD!$B$467, BA$88, 0, 1, $B$82)), NA()))</f>
        <v>#N/A</v>
      </c>
      <c r="BB799" s="466" t="e">
        <f t="array" aca="1" ref="BB799" ca="1">IF($B799=BB$85-1, BB$84, IF(AND($B799&gt;=BB$85, $B799&lt;=BB$86), BB$84*SUMPRODUCT(TRANSPOSE(BB$5:BB$81), Data_TR_USD!$B570:$BZ570, 1/OFFSET(Data_TR_USD!$B$467, BB$88, 0, 1, $B$82)), NA()))</f>
        <v>#N/A</v>
      </c>
      <c r="BC799" s="466" t="e">
        <f t="array" aca="1" ref="BC799" ca="1">IF($B799=BC$85-1, BC$84, IF(AND($B799&gt;=BC$85, $B799&lt;=BC$86), BC$84*SUMPRODUCT(TRANSPOSE(BC$5:BC$81), Data_TR_USD!$B570:$BZ570, 1/OFFSET(Data_TR_USD!$B$467, BC$88, 0, 1, $B$82)), NA()))</f>
        <v>#N/A</v>
      </c>
      <c r="BD799" s="466" t="e">
        <f t="array" aca="1" ref="BD799" ca="1">IF($B799=BD$85-1, BD$84, IF(AND($B799&gt;=BD$85, $B799&lt;=BD$86), BD$84*SUMPRODUCT(TRANSPOSE(BD$5:BD$81), Data_TR_USD!$B570:$BZ570, 1/OFFSET(Data_TR_USD!$B$467, BD$88, 0, 1, $B$82)), NA()))</f>
        <v>#N/A</v>
      </c>
      <c r="BE799" s="466" t="e">
        <f t="array" aca="1" ref="BE799" ca="1">IF($B799=BE$85-1, BE$84, IF(AND($B799&gt;=BE$85, $B799&lt;=BE$86), BE$84*SUMPRODUCT(TRANSPOSE(BE$5:BE$81), Data_TR_USD!$B570:$BZ570, 1/OFFSET(Data_TR_USD!$B$467, BE$88, 0, 1, $B$82)), NA()))</f>
        <v>#N/A</v>
      </c>
      <c r="BF799" s="466" t="e">
        <f t="array" aca="1" ref="BF799" ca="1">IF($B799=BF$85-1, BF$84, IF(AND($B799&gt;=BF$85, $B799&lt;=BF$86), BF$84*SUMPRODUCT(TRANSPOSE(BF$5:BF$81), Data_TR_USD!$B570:$BZ570, 1/OFFSET(Data_TR_USD!$B$467, BF$88, 0, 1, $B$82)), NA()))</f>
        <v>#N/A</v>
      </c>
      <c r="BG799" s="466" t="e">
        <f t="array" aca="1" ref="BG799" ca="1">IF($B799=BG$85-1, BG$84, IF(AND($B799&gt;=BG$85, $B799&lt;=BG$86), BG$84*SUMPRODUCT(TRANSPOSE(BG$5:BG$81), Data_TR_USD!$B570:$BZ570, 1/OFFSET(Data_TR_USD!$B$467, BG$88, 0, 1, $B$82)), NA()))</f>
        <v>#N/A</v>
      </c>
      <c r="BH799" s="466" t="e">
        <f t="array" aca="1" ref="BH799" ca="1">IF($B799=BH$85-1, BH$84, IF(AND($B799&gt;=BH$85, $B799&lt;=BH$86), BH$84*SUMPRODUCT(TRANSPOSE(BH$5:BH$81), Data_TR_USD!$B570:$BZ570, 1/OFFSET(Data_TR_USD!$B$467, BH$88, 0, 1, $B$82)), NA()))</f>
        <v>#N/A</v>
      </c>
      <c r="BI799" s="466" t="e">
        <f t="array" aca="1" ref="BI799" ca="1">IF($B799=BI$85-1, BI$84, IF(AND($B799&gt;=BI$85, $B799&lt;=BI$86), BI$84*SUMPRODUCT(TRANSPOSE(BI$5:BI$81), Data_TR_USD!$B570:$BZ570, 1/OFFSET(Data_TR_USD!$B$467, BI$88, 0, 1, $B$82)), NA()))</f>
        <v>#N/A</v>
      </c>
      <c r="BJ799" s="466" t="e">
        <f t="array" aca="1" ref="BJ799" ca="1">IF($B799=BJ$85-1, BJ$84, IF(AND($B799&gt;=BJ$85, $B799&lt;=BJ$86), BJ$84*SUMPRODUCT(TRANSPOSE(BJ$5:BJ$81), Data_TR_USD!$B570:$BZ570, 1/OFFSET(Data_TR_USD!$B$467, BJ$88, 0, 1, $B$82)), NA()))</f>
        <v>#N/A</v>
      </c>
      <c r="BK799" s="466" t="e">
        <f t="array" aca="1" ref="BK799" ca="1">IF($B799=BK$85-1, BK$84, IF(AND($B799&gt;=BK$85, $B799&lt;=BK$86), BK$84*SUMPRODUCT(TRANSPOSE(BK$5:BK$81), Data_TR_USD!$B570:$BZ570, 1/OFFSET(Data_TR_USD!$B$467, BK$88, 0, 1, $B$82)), NA()))</f>
        <v>#N/A</v>
      </c>
      <c r="BL799" s="466" t="e">
        <f t="array" aca="1" ref="BL799" ca="1">IF($B799=BL$85-1, BL$84, IF(AND($B799&gt;=BL$85, $B799&lt;=BL$86), BL$84*SUMPRODUCT(TRANSPOSE(BL$5:BL$81), Data_TR_USD!$B570:$BZ570, 1/OFFSET(Data_TR_USD!$B$467, BL$88, 0, 1, $B$82)), NA()))</f>
        <v>#N/A</v>
      </c>
      <c r="BM799" s="466" t="e">
        <f t="array" aca="1" ref="BM799" ca="1">IF($B799=BM$85-1, BM$84, IF(AND($B799&gt;=BM$85, $B799&lt;=BM$86), BM$84*SUMPRODUCT(TRANSPOSE(BM$5:BM$81), Data_TR_USD!$B570:$BZ570, 1/OFFSET(Data_TR_USD!$B$467, BM$88, 0, 1, $B$82)), NA()))</f>
        <v>#N/A</v>
      </c>
      <c r="BN799" s="466" t="e">
        <f t="array" aca="1" ref="BN799" ca="1">IF($B799=BN$85-1, BN$84, IF(AND($B799&gt;=BN$85, $B799&lt;=BN$86), BN$84*SUMPRODUCT(TRANSPOSE(BN$5:BN$81), Data_TR_USD!$B570:$BZ570, 1/OFFSET(Data_TR_USD!$B$467, BN$88, 0, 1, $B$82)), NA()))</f>
        <v>#N/A</v>
      </c>
      <c r="BO799" s="466" t="e">
        <f t="array" aca="1" ref="BO799" ca="1">IF($B799=BO$85-1, BO$84, IF(AND($B799&gt;=BO$85, $B799&lt;=BO$86), BO$84*SUMPRODUCT(TRANSPOSE(BO$5:BO$81), Data_TR_USD!$B570:$BZ570, 1/OFFSET(Data_TR_USD!$B$467, BO$88, 0, 1, $B$82)), NA()))</f>
        <v>#N/A</v>
      </c>
      <c r="BP799" s="466" t="e">
        <f t="array" aca="1" ref="BP799" ca="1">IF($B799=BP$85-1, BP$84, IF(AND($B799&gt;=BP$85, $B799&lt;=BP$86), BP$84*SUMPRODUCT(TRANSPOSE(BP$5:BP$81), Data_TR_USD!$B570:$BZ570, 1/OFFSET(Data_TR_USD!$B$467, BP$88, 0, 1, $B$82)), NA()))</f>
        <v>#N/A</v>
      </c>
      <c r="BQ799" s="466" t="e">
        <f t="array" aca="1" ref="BQ799" ca="1">IF($B799=BQ$85-1, BQ$84, IF(AND($B799&gt;=BQ$85, $B799&lt;=BQ$86), BQ$84*SUMPRODUCT(TRANSPOSE(BQ$5:BQ$81), Data_TR_USD!$B570:$BZ570, 1/OFFSET(Data_TR_USD!$B$467, BQ$88, 0, 1, $B$82)), NA()))</f>
        <v>#N/A</v>
      </c>
      <c r="BR799" s="466" t="e">
        <f t="array" aca="1" ref="BR799" ca="1">IF($B799=BR$85-1, BR$84, IF(AND($B799&gt;=BR$85, $B799&lt;=BR$86), BR$84*SUMPRODUCT(TRANSPOSE(BR$5:BR$81), Data_TR_USD!$B570:$BZ570, 1/OFFSET(Data_TR_USD!$B$467, BR$88, 0, 1, $B$82)), NA()))</f>
        <v>#N/A</v>
      </c>
      <c r="BS799" s="466" t="e">
        <f t="array" aca="1" ref="BS799" ca="1">IF($B799=BS$85-1, BS$84, IF(AND($B799&gt;=BS$85, $B799&lt;=BS$86), BS$84*SUMPRODUCT(TRANSPOSE(BS$5:BS$81), Data_TR_USD!$B570:$BZ570, 1/OFFSET(Data_TR_USD!$B$467, BS$88, 0, 1, $B$82)), NA()))</f>
        <v>#N/A</v>
      </c>
    </row>
    <row r="800" spans="2:71">
      <c r="B800" s="48">
        <f t="shared" si="1088"/>
        <v>1974</v>
      </c>
      <c r="E800" s="52"/>
      <c r="M800" s="466">
        <f t="array" aca="1" ref="M800" ca="1">IF($B800=M$85-1, M$84, IF(AND($B800&gt;=M$85, $B800&lt;=M$86), M$84*SUMPRODUCT(TRANSPOSE(M$5:M$81), Data_TR_USD!$B571:$BZ571, 1/OFFSET(Data_TR_USD!$B$467, M$88, 0, 1, $B$82)), NA()))</f>
        <v>10157.30648664858</v>
      </c>
      <c r="N800" s="466">
        <f t="array" aca="1" ref="N800" ca="1">IF($B800=N$85-1, N$84, IF(AND($B800&gt;=N$85, $B800&lt;=N$86), N$84*SUMPRODUCT(TRANSPOSE(N$5:N$81), Data_TR_USD!$B571:$BZ571, 1/OFFSET(Data_TR_USD!$B$467, N$88, 0, 1, $B$82)), NA()))</f>
        <v>10443.358029454888</v>
      </c>
      <c r="X800" s="466" t="e">
        <f t="array" aca="1" ref="X800" ca="1">IF($B800=X$85-1, X$84, IF(AND($B800&gt;=X$85, $B800&lt;=X$86), X$84*SUMPRODUCT(TRANSPOSE(X$5:X$81), Data_TR_USD!$B571:$BZ571, 1/OFFSET(Data_TR_USD!$B$467, X$88, 0, 1, $B$82)), NA()))</f>
        <v>#N/A</v>
      </c>
      <c r="Y800" s="466" t="e">
        <f t="array" aca="1" ref="Y800" ca="1">IF($B800=Y$85-1, Y$84, IF(AND($B800&gt;=Y$85, $B800&lt;=Y$86), Y$84*SUMPRODUCT(TRANSPOSE(Y$5:Y$81), Data_TR_USD!$B571:$BZ571, 1/OFFSET(Data_TR_USD!$B$467, Y$88, 0, 1, $B$82)), NA()))</f>
        <v>#N/A</v>
      </c>
      <c r="AA800" s="466">
        <f t="array" aca="1" ref="AA800" ca="1">IF($B800=AA$85-1, AA$84, IF(AND($B800&gt;=AA$85, $B800&lt;=AA$86), AA$84*SUMPRODUCT(TRANSPOSE(AA$5:AA$81), Data_TR_USD!$B571:$BZ571, 1/OFFSET(Data_TR_USD!$B$467, AA$88, 0, 1, $B$82)), NA()))</f>
        <v>10157.30648664858</v>
      </c>
      <c r="AB800" s="466">
        <f t="array" aca="1" ref="AB800" ca="1">IF($B800=AB$85-1, AB$84, IF(AND($B800&gt;=AB$85, $B800&lt;=AB$86), AB$84*SUMPRODUCT(TRANSPOSE(AB$5:AB$81), Data_TR_USD!$B571:$BZ571, 1/OFFSET(Data_TR_USD!$B$467, AB$88, 0, 1, $B$82)), NA()))</f>
        <v>10213.277010560812</v>
      </c>
      <c r="AC800" s="466">
        <f t="array" aca="1" ref="AC800" ca="1">IF($B800=AC$85-1, AC$84, IF(AND($B800&gt;=AC$85, $B800&lt;=AC$86), AC$84*SUMPRODUCT(TRANSPOSE(AC$5:AC$81), Data_TR_USD!$B571:$BZ571, 1/OFFSET(Data_TR_USD!$B$467, AC$88, 0, 1, $B$82)), NA()))</f>
        <v>9774.806723147758</v>
      </c>
      <c r="AD800" s="466">
        <f t="array" aca="1" ref="AD800" ca="1">IF($B800=AD$85-1, AD$84, IF(AND($B800&gt;=AD$85, $B800&lt;=AD$86), AD$84*SUMPRODUCT(TRANSPOSE(AD$5:AD$81), Data_TR_USD!$B571:$BZ571, 1/OFFSET(Data_TR_USD!$B$467, AD$88, 0, 1, $B$82)), NA()))</f>
        <v>10392.584503728734</v>
      </c>
      <c r="AE800" s="466">
        <f t="array" aca="1" ref="AE800" ca="1">IF($B800=AE$85-1, AE$84, IF(AND($B800&gt;=AE$85, $B800&lt;=AE$86), AE$84*SUMPRODUCT(TRANSPOSE(AE$5:AE$81), Data_TR_USD!$B571:$BZ571, 1/OFFSET(Data_TR_USD!$B$467, AE$88, 0, 1, $B$82)), NA()))</f>
        <v>11002.712851123826</v>
      </c>
      <c r="AG800" s="466">
        <f t="array" aca="1" ref="AG800" ca="1">IF($B800=AG$85-1, AG$84, IF(AND($B800&gt;=AG$85, $B800&lt;=AG$86), AG$84*SUMPRODUCT(TRANSPOSE(AG$5:AG$81), Data_TR_USD!$B571:$BZ571, 1/OFFSET(Data_TR_USD!$B$467, AG$88, 0, 1, $B$82)), NA()))</f>
        <v>10000</v>
      </c>
      <c r="AM800" s="466" t="e">
        <f t="array" aca="1" ref="AM800" ca="1">IF($B800=AM$85-1, AM$84, IF(AND($B800&gt;=AM$85, $B800&lt;=AM$86), AM$84*SUMPRODUCT(TRANSPOSE(AM$5:AM$81), Data_TR_USD!$B571:$BZ571, 1/OFFSET(Data_TR_USD!$B$467, AM$88, 0, 1, $B$82)), NA()))</f>
        <v>#N/A</v>
      </c>
      <c r="AN800" s="466" t="e">
        <f t="array" aca="1" ref="AN800" ca="1">IF($B800=AN$85-1, AN$84, IF(AND($B800&gt;=AN$85, $B800&lt;=AN$86), AN$84*SUMPRODUCT(TRANSPOSE(AN$5:AN$81), Data_TR_USD!$B571:$BZ571, 1/OFFSET(Data_TR_USD!$B$467, AN$88, 0, 1, $B$82)), NA()))</f>
        <v>#N/A</v>
      </c>
      <c r="AO800" s="466" t="e">
        <f t="array" aca="1" ref="AO800" ca="1">IF($B800=AO$85-1, AO$84, IF(AND($B800&gt;=AO$85, $B800&lt;=AO$86), AO$84*SUMPRODUCT(TRANSPOSE(AO$5:AO$81), Data_TR_USD!$B571:$BZ571, 1/OFFSET(Data_TR_USD!$B$467, AO$88, 0, 1, $B$82)), NA()))</f>
        <v>#N/A</v>
      </c>
      <c r="AP800" s="466" t="e">
        <f t="array" aca="1" ref="AP800" ca="1">IF($B800=AP$85-1, AP$84, IF(AND($B800&gt;=AP$85, $B800&lt;=AP$86), AP$84*SUMPRODUCT(TRANSPOSE(AP$5:AP$81), Data_TR_USD!$B571:$BZ571, 1/OFFSET(Data_TR_USD!$B$467, AP$88, 0, 1, $B$82)), NA()))</f>
        <v>#N/A</v>
      </c>
      <c r="AQ800" s="466" t="e">
        <f t="array" aca="1" ref="AQ800" ca="1">IF($B800=AQ$85-1, AQ$84, IF(AND($B800&gt;=AQ$85, $B800&lt;=AQ$86), AQ$84*SUMPRODUCT(TRANSPOSE(AQ$5:AQ$81), Data_TR_USD!$B571:$BZ571, 1/OFFSET(Data_TR_USD!$B$467, AQ$88, 0, 1, $B$82)), NA()))</f>
        <v>#N/A</v>
      </c>
      <c r="AS800" s="466" t="e">
        <f t="array" aca="1" ref="AS800" ca="1">IF($B800=AS$85-1, AS$84, IF(AND($B800&gt;=AS$85, $B800&lt;=AS$86), AS$84*SUMPRODUCT(TRANSPOSE(AS$5:AS$81), Data_TR_USD!$B571:$BZ571, 1/OFFSET(Data_TR_USD!$B$467, AS$88, 0, 1, $B$82)), NA()))</f>
        <v>#N/A</v>
      </c>
      <c r="AU800" s="466" t="e">
        <f t="array" aca="1" ref="AU800" ca="1">IF($B800=AU$85-1, AU$84, IF(AND($B800&gt;=AU$85, $B800&lt;=AU$86), AU$84*SUMPRODUCT(TRANSPOSE(AU$5:AU$81), Data_TR_USD!$B571:$BZ571, 1/OFFSET(Data_TR_USD!$B$467, AU$88, 0, 1, $B$82)), NA()))</f>
        <v>#N/A</v>
      </c>
      <c r="AV800" s="466" t="e">
        <f t="array" aca="1" ref="AV800" ca="1">IF($B800=AV$85-1, AV$84, IF(AND($B800&gt;=AV$85, $B800&lt;=AV$86), AV$84*SUMPRODUCT(TRANSPOSE(AV$5:AV$81), Data_TR_USD!$B571:$BZ571, 1/OFFSET(Data_TR_USD!$B$467, AV$88, 0, 1, $B$82)), NA()))</f>
        <v>#N/A</v>
      </c>
      <c r="AW800" s="466" t="e">
        <f t="array" aca="1" ref="AW800" ca="1">IF($B800=AW$85-1, AW$84, IF(AND($B800&gt;=AW$85, $B800&lt;=AW$86), AW$84*SUMPRODUCT(TRANSPOSE(AW$5:AW$81), Data_TR_USD!$B571:$BZ571, 1/OFFSET(Data_TR_USD!$B$467, AW$88, 0, 1, $B$82)), NA()))</f>
        <v>#N/A</v>
      </c>
      <c r="AX800" s="466" t="e">
        <f t="array" aca="1" ref="AX800" ca="1">IF($B800=AX$85-1, AX$84, IF(AND($B800&gt;=AX$85, $B800&lt;=AX$86), AX$84*SUMPRODUCT(TRANSPOSE(AX$5:AX$81), Data_TR_USD!$B571:$BZ571, 1/OFFSET(Data_TR_USD!$B$467, AX$88, 0, 1, $B$82)), NA()))</f>
        <v>#N/A</v>
      </c>
      <c r="AY800" s="466" t="e">
        <f t="array" aca="1" ref="AY800" ca="1">IF($B800=AY$85-1, AY$84, IF(AND($B800&gt;=AY$85, $B800&lt;=AY$86), AY$84*SUMPRODUCT(TRANSPOSE(AY$5:AY$81), Data_TR_USD!$B571:$BZ571, 1/OFFSET(Data_TR_USD!$B$467, AY$88, 0, 1, $B$82)), NA()))</f>
        <v>#N/A</v>
      </c>
      <c r="AZ800" s="466" t="e">
        <f t="array" aca="1" ref="AZ800" ca="1">IF($B800=AZ$85-1, AZ$84, IF(AND($B800&gt;=AZ$85, $B800&lt;=AZ$86), AZ$84*SUMPRODUCT(TRANSPOSE(AZ$5:AZ$81), Data_TR_USD!$B571:$BZ571, 1/OFFSET(Data_TR_USD!$B$467, AZ$88, 0, 1, $B$82)), NA()))</f>
        <v>#N/A</v>
      </c>
      <c r="BA800" s="466" t="e">
        <f t="array" aca="1" ref="BA800" ca="1">IF($B800=BA$85-1, BA$84, IF(AND($B800&gt;=BA$85, $B800&lt;=BA$86), BA$84*SUMPRODUCT(TRANSPOSE(BA$5:BA$81), Data_TR_USD!$B571:$BZ571, 1/OFFSET(Data_TR_USD!$B$467, BA$88, 0, 1, $B$82)), NA()))</f>
        <v>#N/A</v>
      </c>
      <c r="BB800" s="466" t="e">
        <f t="array" aca="1" ref="BB800" ca="1">IF($B800=BB$85-1, BB$84, IF(AND($B800&gt;=BB$85, $B800&lt;=BB$86), BB$84*SUMPRODUCT(TRANSPOSE(BB$5:BB$81), Data_TR_USD!$B571:$BZ571, 1/OFFSET(Data_TR_USD!$B$467, BB$88, 0, 1, $B$82)), NA()))</f>
        <v>#N/A</v>
      </c>
      <c r="BC800" s="466" t="e">
        <f t="array" aca="1" ref="BC800" ca="1">IF($B800=BC$85-1, BC$84, IF(AND($B800&gt;=BC$85, $B800&lt;=BC$86), BC$84*SUMPRODUCT(TRANSPOSE(BC$5:BC$81), Data_TR_USD!$B571:$BZ571, 1/OFFSET(Data_TR_USD!$B$467, BC$88, 0, 1, $B$82)), NA()))</f>
        <v>#N/A</v>
      </c>
      <c r="BD800" s="466" t="e">
        <f t="array" aca="1" ref="BD800" ca="1">IF($B800=BD$85-1, BD$84, IF(AND($B800&gt;=BD$85, $B800&lt;=BD$86), BD$84*SUMPRODUCT(TRANSPOSE(BD$5:BD$81), Data_TR_USD!$B571:$BZ571, 1/OFFSET(Data_TR_USD!$B$467, BD$88, 0, 1, $B$82)), NA()))</f>
        <v>#N/A</v>
      </c>
      <c r="BE800" s="466" t="e">
        <f t="array" aca="1" ref="BE800" ca="1">IF($B800=BE$85-1, BE$84, IF(AND($B800&gt;=BE$85, $B800&lt;=BE$86), BE$84*SUMPRODUCT(TRANSPOSE(BE$5:BE$81), Data_TR_USD!$B571:$BZ571, 1/OFFSET(Data_TR_USD!$B$467, BE$88, 0, 1, $B$82)), NA()))</f>
        <v>#N/A</v>
      </c>
      <c r="BF800" s="466" t="e">
        <f t="array" aca="1" ref="BF800" ca="1">IF($B800=BF$85-1, BF$84, IF(AND($B800&gt;=BF$85, $B800&lt;=BF$86), BF$84*SUMPRODUCT(TRANSPOSE(BF$5:BF$81), Data_TR_USD!$B571:$BZ571, 1/OFFSET(Data_TR_USD!$B$467, BF$88, 0, 1, $B$82)), NA()))</f>
        <v>#N/A</v>
      </c>
      <c r="BG800" s="466" t="e">
        <f t="array" aca="1" ref="BG800" ca="1">IF($B800=BG$85-1, BG$84, IF(AND($B800&gt;=BG$85, $B800&lt;=BG$86), BG$84*SUMPRODUCT(TRANSPOSE(BG$5:BG$81), Data_TR_USD!$B571:$BZ571, 1/OFFSET(Data_TR_USD!$B$467, BG$88, 0, 1, $B$82)), NA()))</f>
        <v>#N/A</v>
      </c>
      <c r="BH800" s="466" t="e">
        <f t="array" aca="1" ref="BH800" ca="1">IF($B800=BH$85-1, BH$84, IF(AND($B800&gt;=BH$85, $B800&lt;=BH$86), BH$84*SUMPRODUCT(TRANSPOSE(BH$5:BH$81), Data_TR_USD!$B571:$BZ571, 1/OFFSET(Data_TR_USD!$B$467, BH$88, 0, 1, $B$82)), NA()))</f>
        <v>#N/A</v>
      </c>
      <c r="BI800" s="466" t="e">
        <f t="array" aca="1" ref="BI800" ca="1">IF($B800=BI$85-1, BI$84, IF(AND($B800&gt;=BI$85, $B800&lt;=BI$86), BI$84*SUMPRODUCT(TRANSPOSE(BI$5:BI$81), Data_TR_USD!$B571:$BZ571, 1/OFFSET(Data_TR_USD!$B$467, BI$88, 0, 1, $B$82)), NA()))</f>
        <v>#N/A</v>
      </c>
      <c r="BJ800" s="466" t="e">
        <f t="array" aca="1" ref="BJ800" ca="1">IF($B800=BJ$85-1, BJ$84, IF(AND($B800&gt;=BJ$85, $B800&lt;=BJ$86), BJ$84*SUMPRODUCT(TRANSPOSE(BJ$5:BJ$81), Data_TR_USD!$B571:$BZ571, 1/OFFSET(Data_TR_USD!$B$467, BJ$88, 0, 1, $B$82)), NA()))</f>
        <v>#N/A</v>
      </c>
      <c r="BK800" s="466" t="e">
        <f t="array" aca="1" ref="BK800" ca="1">IF($B800=BK$85-1, BK$84, IF(AND($B800&gt;=BK$85, $B800&lt;=BK$86), BK$84*SUMPRODUCT(TRANSPOSE(BK$5:BK$81), Data_TR_USD!$B571:$BZ571, 1/OFFSET(Data_TR_USD!$B$467, BK$88, 0, 1, $B$82)), NA()))</f>
        <v>#N/A</v>
      </c>
      <c r="BL800" s="466" t="e">
        <f t="array" aca="1" ref="BL800" ca="1">IF($B800=BL$85-1, BL$84, IF(AND($B800&gt;=BL$85, $B800&lt;=BL$86), BL$84*SUMPRODUCT(TRANSPOSE(BL$5:BL$81), Data_TR_USD!$B571:$BZ571, 1/OFFSET(Data_TR_USD!$B$467, BL$88, 0, 1, $B$82)), NA()))</f>
        <v>#N/A</v>
      </c>
      <c r="BM800" s="466" t="e">
        <f t="array" aca="1" ref="BM800" ca="1">IF($B800=BM$85-1, BM$84, IF(AND($B800&gt;=BM$85, $B800&lt;=BM$86), BM$84*SUMPRODUCT(TRANSPOSE(BM$5:BM$81), Data_TR_USD!$B571:$BZ571, 1/OFFSET(Data_TR_USD!$B$467, BM$88, 0, 1, $B$82)), NA()))</f>
        <v>#N/A</v>
      </c>
      <c r="BN800" s="466" t="e">
        <f t="array" aca="1" ref="BN800" ca="1">IF($B800=BN$85-1, BN$84, IF(AND($B800&gt;=BN$85, $B800&lt;=BN$86), BN$84*SUMPRODUCT(TRANSPOSE(BN$5:BN$81), Data_TR_USD!$B571:$BZ571, 1/OFFSET(Data_TR_USD!$B$467, BN$88, 0, 1, $B$82)), NA()))</f>
        <v>#N/A</v>
      </c>
      <c r="BO800" s="466" t="e">
        <f t="array" aca="1" ref="BO800" ca="1">IF($B800=BO$85-1, BO$84, IF(AND($B800&gt;=BO$85, $B800&lt;=BO$86), BO$84*SUMPRODUCT(TRANSPOSE(BO$5:BO$81), Data_TR_USD!$B571:$BZ571, 1/OFFSET(Data_TR_USD!$B$467, BO$88, 0, 1, $B$82)), NA()))</f>
        <v>#N/A</v>
      </c>
      <c r="BP800" s="466" t="e">
        <f t="array" aca="1" ref="BP800" ca="1">IF($B800=BP$85-1, BP$84, IF(AND($B800&gt;=BP$85, $B800&lt;=BP$86), BP$84*SUMPRODUCT(TRANSPOSE(BP$5:BP$81), Data_TR_USD!$B571:$BZ571, 1/OFFSET(Data_TR_USD!$B$467, BP$88, 0, 1, $B$82)), NA()))</f>
        <v>#N/A</v>
      </c>
      <c r="BQ800" s="466" t="e">
        <f t="array" aca="1" ref="BQ800" ca="1">IF($B800=BQ$85-1, BQ$84, IF(AND($B800&gt;=BQ$85, $B800&lt;=BQ$86), BQ$84*SUMPRODUCT(TRANSPOSE(BQ$5:BQ$81), Data_TR_USD!$B571:$BZ571, 1/OFFSET(Data_TR_USD!$B$467, BQ$88, 0, 1, $B$82)), NA()))</f>
        <v>#N/A</v>
      </c>
      <c r="BR800" s="466" t="e">
        <f t="array" aca="1" ref="BR800" ca="1">IF($B800=BR$85-1, BR$84, IF(AND($B800&gt;=BR$85, $B800&lt;=BR$86), BR$84*SUMPRODUCT(TRANSPOSE(BR$5:BR$81), Data_TR_USD!$B571:$BZ571, 1/OFFSET(Data_TR_USD!$B$467, BR$88, 0, 1, $B$82)), NA()))</f>
        <v>#N/A</v>
      </c>
      <c r="BS800" s="466" t="e">
        <f t="array" aca="1" ref="BS800" ca="1">IF($B800=BS$85-1, BS$84, IF(AND($B800&gt;=BS$85, $B800&lt;=BS$86), BS$84*SUMPRODUCT(TRANSPOSE(BS$5:BS$81), Data_TR_USD!$B571:$BZ571, 1/OFFSET(Data_TR_USD!$B$467, BS$88, 0, 1, $B$82)), NA()))</f>
        <v>#N/A</v>
      </c>
    </row>
    <row r="801" spans="2:71">
      <c r="B801" s="48">
        <f t="shared" si="1088"/>
        <v>1975</v>
      </c>
      <c r="E801" s="52"/>
      <c r="M801" s="466">
        <f t="array" aca="1" ref="M801" ca="1">IF($B801=M$85-1, M$84, IF(AND($B801&gt;=M$85, $B801&lt;=M$86), M$84*SUMPRODUCT(TRANSPOSE(M$5:M$81), Data_TR_USD!$B572:$BZ572, 1/OFFSET(Data_TR_USD!$B$467, M$88, 0, 1, $B$82)), NA()))</f>
        <v>12929.212795670152</v>
      </c>
      <c r="N801" s="466">
        <f t="array" aca="1" ref="N801" ca="1">IF($B801=N$85-1, N$84, IF(AND($B801&gt;=N$85, $B801&lt;=N$86), N$84*SUMPRODUCT(TRANSPOSE(N$5:N$81), Data_TR_USD!$B572:$BZ572, 1/OFFSET(Data_TR_USD!$B$467, N$88, 0, 1, $B$82)), NA()))</f>
        <v>12699.248906700463</v>
      </c>
      <c r="X801" s="466" t="e">
        <f t="array" aca="1" ref="X801" ca="1">IF($B801=X$85-1, X$84, IF(AND($B801&gt;=X$85, $B801&lt;=X$86), X$84*SUMPRODUCT(TRANSPOSE(X$5:X$81), Data_TR_USD!$B572:$BZ572, 1/OFFSET(Data_TR_USD!$B$467, X$88, 0, 1, $B$82)), NA()))</f>
        <v>#N/A</v>
      </c>
      <c r="Y801" s="466" t="e">
        <f t="array" aca="1" ref="Y801" ca="1">IF($B801=Y$85-1, Y$84, IF(AND($B801&gt;=Y$85, $B801&lt;=Y$86), Y$84*SUMPRODUCT(TRANSPOSE(Y$5:Y$81), Data_TR_USD!$B572:$BZ572, 1/OFFSET(Data_TR_USD!$B$467, Y$88, 0, 1, $B$82)), NA()))</f>
        <v>#N/A</v>
      </c>
      <c r="AA801" s="466">
        <f t="array" aca="1" ref="AA801" ca="1">IF($B801=AA$85-1, AA$84, IF(AND($B801&gt;=AA$85, $B801&lt;=AA$86), AA$84*SUMPRODUCT(TRANSPOSE(AA$5:AA$81), Data_TR_USD!$B572:$BZ572, 1/OFFSET(Data_TR_USD!$B$467, AA$88, 0, 1, $B$82)), NA()))</f>
        <v>12929.212795670152</v>
      </c>
      <c r="AB801" s="466">
        <f t="array" aca="1" ref="AB801" ca="1">IF($B801=AB$85-1, AB$84, IF(AND($B801&gt;=AB$85, $B801&lt;=AB$86), AB$84*SUMPRODUCT(TRANSPOSE(AB$5:AB$81), Data_TR_USD!$B572:$BZ572, 1/OFFSET(Data_TR_USD!$B$467, AB$88, 0, 1, $B$82)), NA()))</f>
        <v>13169.120207249523</v>
      </c>
      <c r="AC801" s="466">
        <f t="array" aca="1" ref="AC801" ca="1">IF($B801=AC$85-1, AC$84, IF(AND($B801&gt;=AC$85, $B801&lt;=AC$86), AC$84*SUMPRODUCT(TRANSPOSE(AC$5:AC$81), Data_TR_USD!$B572:$BZ572, 1/OFFSET(Data_TR_USD!$B$467, AC$88, 0, 1, $B$82)), NA()))</f>
        <v>12882.70780620939</v>
      </c>
      <c r="AD801" s="466">
        <f t="array" aca="1" ref="AD801" ca="1">IF($B801=AD$85-1, AD$84, IF(AND($B801&gt;=AD$85, $B801&lt;=AD$86), AD$84*SUMPRODUCT(TRANSPOSE(AD$5:AD$81), Data_TR_USD!$B572:$BZ572, 1/OFFSET(Data_TR_USD!$B$467, AD$88, 0, 1, $B$82)), NA()))</f>
        <v>13201.057294063652</v>
      </c>
      <c r="AE801" s="466">
        <f t="array" aca="1" ref="AE801" ca="1">IF($B801=AE$85-1, AE$84, IF(AND($B801&gt;=AE$85, $B801&lt;=AE$86), AE$84*SUMPRODUCT(TRANSPOSE(AE$5:AE$81), Data_TR_USD!$B572:$BZ572, 1/OFFSET(Data_TR_USD!$B$467, AE$88, 0, 1, $B$82)), NA()))</f>
        <v>13676.095508431714</v>
      </c>
      <c r="AG801" s="466">
        <f t="array" aca="1" ref="AG801" ca="1">IF($B801=AG$85-1, AG$84, IF(AND($B801&gt;=AG$85, $B801&lt;=AG$86), AG$84*SUMPRODUCT(TRANSPOSE(AG$5:AG$81), Data_TR_USD!$B572:$BZ572, 1/OFFSET(Data_TR_USD!$B$467, AG$88, 0, 1, $B$82)), NA()))</f>
        <v>10000</v>
      </c>
      <c r="AM801" s="466" t="e">
        <f t="array" aca="1" ref="AM801" ca="1">IF($B801=AM$85-1, AM$84, IF(AND($B801&gt;=AM$85, $B801&lt;=AM$86), AM$84*SUMPRODUCT(TRANSPOSE(AM$5:AM$81), Data_TR_USD!$B572:$BZ572, 1/OFFSET(Data_TR_USD!$B$467, AM$88, 0, 1, $B$82)), NA()))</f>
        <v>#N/A</v>
      </c>
      <c r="AN801" s="466" t="e">
        <f t="array" aca="1" ref="AN801" ca="1">IF($B801=AN$85-1, AN$84, IF(AND($B801&gt;=AN$85, $B801&lt;=AN$86), AN$84*SUMPRODUCT(TRANSPOSE(AN$5:AN$81), Data_TR_USD!$B572:$BZ572, 1/OFFSET(Data_TR_USD!$B$467, AN$88, 0, 1, $B$82)), NA()))</f>
        <v>#N/A</v>
      </c>
      <c r="AO801" s="466" t="e">
        <f t="array" aca="1" ref="AO801" ca="1">IF($B801=AO$85-1, AO$84, IF(AND($B801&gt;=AO$85, $B801&lt;=AO$86), AO$84*SUMPRODUCT(TRANSPOSE(AO$5:AO$81), Data_TR_USD!$B572:$BZ572, 1/OFFSET(Data_TR_USD!$B$467, AO$88, 0, 1, $B$82)), NA()))</f>
        <v>#N/A</v>
      </c>
      <c r="AP801" s="466" t="e">
        <f t="array" aca="1" ref="AP801" ca="1">IF($B801=AP$85-1, AP$84, IF(AND($B801&gt;=AP$85, $B801&lt;=AP$86), AP$84*SUMPRODUCT(TRANSPOSE(AP$5:AP$81), Data_TR_USD!$B572:$BZ572, 1/OFFSET(Data_TR_USD!$B$467, AP$88, 0, 1, $B$82)), NA()))</f>
        <v>#N/A</v>
      </c>
      <c r="AQ801" s="466" t="e">
        <f t="array" aca="1" ref="AQ801" ca="1">IF($B801=AQ$85-1, AQ$84, IF(AND($B801&gt;=AQ$85, $B801&lt;=AQ$86), AQ$84*SUMPRODUCT(TRANSPOSE(AQ$5:AQ$81), Data_TR_USD!$B572:$BZ572, 1/OFFSET(Data_TR_USD!$B$467, AQ$88, 0, 1, $B$82)), NA()))</f>
        <v>#N/A</v>
      </c>
      <c r="AS801" s="466" t="e">
        <f t="array" aca="1" ref="AS801" ca="1">IF($B801=AS$85-1, AS$84, IF(AND($B801&gt;=AS$85, $B801&lt;=AS$86), AS$84*SUMPRODUCT(TRANSPOSE(AS$5:AS$81), Data_TR_USD!$B572:$BZ572, 1/OFFSET(Data_TR_USD!$B$467, AS$88, 0, 1, $B$82)), NA()))</f>
        <v>#N/A</v>
      </c>
      <c r="AU801" s="466" t="e">
        <f t="array" aca="1" ref="AU801" ca="1">IF($B801=AU$85-1, AU$84, IF(AND($B801&gt;=AU$85, $B801&lt;=AU$86), AU$84*SUMPRODUCT(TRANSPOSE(AU$5:AU$81), Data_TR_USD!$B572:$BZ572, 1/OFFSET(Data_TR_USD!$B$467, AU$88, 0, 1, $B$82)), NA()))</f>
        <v>#N/A</v>
      </c>
      <c r="AV801" s="466" t="e">
        <f t="array" aca="1" ref="AV801" ca="1">IF($B801=AV$85-1, AV$84, IF(AND($B801&gt;=AV$85, $B801&lt;=AV$86), AV$84*SUMPRODUCT(TRANSPOSE(AV$5:AV$81), Data_TR_USD!$B572:$BZ572, 1/OFFSET(Data_TR_USD!$B$467, AV$88, 0, 1, $B$82)), NA()))</f>
        <v>#N/A</v>
      </c>
      <c r="AW801" s="466" t="e">
        <f t="array" aca="1" ref="AW801" ca="1">IF($B801=AW$85-1, AW$84, IF(AND($B801&gt;=AW$85, $B801&lt;=AW$86), AW$84*SUMPRODUCT(TRANSPOSE(AW$5:AW$81), Data_TR_USD!$B572:$BZ572, 1/OFFSET(Data_TR_USD!$B$467, AW$88, 0, 1, $B$82)), NA()))</f>
        <v>#N/A</v>
      </c>
      <c r="AX801" s="466" t="e">
        <f t="array" aca="1" ref="AX801" ca="1">IF($B801=AX$85-1, AX$84, IF(AND($B801&gt;=AX$85, $B801&lt;=AX$86), AX$84*SUMPRODUCT(TRANSPOSE(AX$5:AX$81), Data_TR_USD!$B572:$BZ572, 1/OFFSET(Data_TR_USD!$B$467, AX$88, 0, 1, $B$82)), NA()))</f>
        <v>#N/A</v>
      </c>
      <c r="AY801" s="466" t="e">
        <f t="array" aca="1" ref="AY801" ca="1">IF($B801=AY$85-1, AY$84, IF(AND($B801&gt;=AY$85, $B801&lt;=AY$86), AY$84*SUMPRODUCT(TRANSPOSE(AY$5:AY$81), Data_TR_USD!$B572:$BZ572, 1/OFFSET(Data_TR_USD!$B$467, AY$88, 0, 1, $B$82)), NA()))</f>
        <v>#N/A</v>
      </c>
      <c r="AZ801" s="466" t="e">
        <f t="array" aca="1" ref="AZ801" ca="1">IF($B801=AZ$85-1, AZ$84, IF(AND($B801&gt;=AZ$85, $B801&lt;=AZ$86), AZ$84*SUMPRODUCT(TRANSPOSE(AZ$5:AZ$81), Data_TR_USD!$B572:$BZ572, 1/OFFSET(Data_TR_USD!$B$467, AZ$88, 0, 1, $B$82)), NA()))</f>
        <v>#N/A</v>
      </c>
      <c r="BA801" s="466" t="e">
        <f t="array" aca="1" ref="BA801" ca="1">IF($B801=BA$85-1, BA$84, IF(AND($B801&gt;=BA$85, $B801&lt;=BA$86), BA$84*SUMPRODUCT(TRANSPOSE(BA$5:BA$81), Data_TR_USD!$B572:$BZ572, 1/OFFSET(Data_TR_USD!$B$467, BA$88, 0, 1, $B$82)), NA()))</f>
        <v>#N/A</v>
      </c>
      <c r="BB801" s="466" t="e">
        <f t="array" aca="1" ref="BB801" ca="1">IF($B801=BB$85-1, BB$84, IF(AND($B801&gt;=BB$85, $B801&lt;=BB$86), BB$84*SUMPRODUCT(TRANSPOSE(BB$5:BB$81), Data_TR_USD!$B572:$BZ572, 1/OFFSET(Data_TR_USD!$B$467, BB$88, 0, 1, $B$82)), NA()))</f>
        <v>#N/A</v>
      </c>
      <c r="BC801" s="466" t="e">
        <f t="array" aca="1" ref="BC801" ca="1">IF($B801=BC$85-1, BC$84, IF(AND($B801&gt;=BC$85, $B801&lt;=BC$86), BC$84*SUMPRODUCT(TRANSPOSE(BC$5:BC$81), Data_TR_USD!$B572:$BZ572, 1/OFFSET(Data_TR_USD!$B$467, BC$88, 0, 1, $B$82)), NA()))</f>
        <v>#N/A</v>
      </c>
      <c r="BD801" s="466" t="e">
        <f t="array" aca="1" ref="BD801" ca="1">IF($B801=BD$85-1, BD$84, IF(AND($B801&gt;=BD$85, $B801&lt;=BD$86), BD$84*SUMPRODUCT(TRANSPOSE(BD$5:BD$81), Data_TR_USD!$B572:$BZ572, 1/OFFSET(Data_TR_USD!$B$467, BD$88, 0, 1, $B$82)), NA()))</f>
        <v>#N/A</v>
      </c>
      <c r="BE801" s="466" t="e">
        <f t="array" aca="1" ref="BE801" ca="1">IF($B801=BE$85-1, BE$84, IF(AND($B801&gt;=BE$85, $B801&lt;=BE$86), BE$84*SUMPRODUCT(TRANSPOSE(BE$5:BE$81), Data_TR_USD!$B572:$BZ572, 1/OFFSET(Data_TR_USD!$B$467, BE$88, 0, 1, $B$82)), NA()))</f>
        <v>#N/A</v>
      </c>
      <c r="BF801" s="466" t="e">
        <f t="array" aca="1" ref="BF801" ca="1">IF($B801=BF$85-1, BF$84, IF(AND($B801&gt;=BF$85, $B801&lt;=BF$86), BF$84*SUMPRODUCT(TRANSPOSE(BF$5:BF$81), Data_TR_USD!$B572:$BZ572, 1/OFFSET(Data_TR_USD!$B$467, BF$88, 0, 1, $B$82)), NA()))</f>
        <v>#N/A</v>
      </c>
      <c r="BG801" s="466" t="e">
        <f t="array" aca="1" ref="BG801" ca="1">IF($B801=BG$85-1, BG$84, IF(AND($B801&gt;=BG$85, $B801&lt;=BG$86), BG$84*SUMPRODUCT(TRANSPOSE(BG$5:BG$81), Data_TR_USD!$B572:$BZ572, 1/OFFSET(Data_TR_USD!$B$467, BG$88, 0, 1, $B$82)), NA()))</f>
        <v>#N/A</v>
      </c>
      <c r="BH801" s="466" t="e">
        <f t="array" aca="1" ref="BH801" ca="1">IF($B801=BH$85-1, BH$84, IF(AND($B801&gt;=BH$85, $B801&lt;=BH$86), BH$84*SUMPRODUCT(TRANSPOSE(BH$5:BH$81), Data_TR_USD!$B572:$BZ572, 1/OFFSET(Data_TR_USD!$B$467, BH$88, 0, 1, $B$82)), NA()))</f>
        <v>#N/A</v>
      </c>
      <c r="BI801" s="466" t="e">
        <f t="array" aca="1" ref="BI801" ca="1">IF($B801=BI$85-1, BI$84, IF(AND($B801&gt;=BI$85, $B801&lt;=BI$86), BI$84*SUMPRODUCT(TRANSPOSE(BI$5:BI$81), Data_TR_USD!$B572:$BZ572, 1/OFFSET(Data_TR_USD!$B$467, BI$88, 0, 1, $B$82)), NA()))</f>
        <v>#N/A</v>
      </c>
      <c r="BJ801" s="466" t="e">
        <f t="array" aca="1" ref="BJ801" ca="1">IF($B801=BJ$85-1, BJ$84, IF(AND($B801&gt;=BJ$85, $B801&lt;=BJ$86), BJ$84*SUMPRODUCT(TRANSPOSE(BJ$5:BJ$81), Data_TR_USD!$B572:$BZ572, 1/OFFSET(Data_TR_USD!$B$467, BJ$88, 0, 1, $B$82)), NA()))</f>
        <v>#N/A</v>
      </c>
      <c r="BK801" s="466" t="e">
        <f t="array" aca="1" ref="BK801" ca="1">IF($B801=BK$85-1, BK$84, IF(AND($B801&gt;=BK$85, $B801&lt;=BK$86), BK$84*SUMPRODUCT(TRANSPOSE(BK$5:BK$81), Data_TR_USD!$B572:$BZ572, 1/OFFSET(Data_TR_USD!$B$467, BK$88, 0, 1, $B$82)), NA()))</f>
        <v>#N/A</v>
      </c>
      <c r="BL801" s="466" t="e">
        <f t="array" aca="1" ref="BL801" ca="1">IF($B801=BL$85-1, BL$84, IF(AND($B801&gt;=BL$85, $B801&lt;=BL$86), BL$84*SUMPRODUCT(TRANSPOSE(BL$5:BL$81), Data_TR_USD!$B572:$BZ572, 1/OFFSET(Data_TR_USD!$B$467, BL$88, 0, 1, $B$82)), NA()))</f>
        <v>#N/A</v>
      </c>
      <c r="BM801" s="466" t="e">
        <f t="array" aca="1" ref="BM801" ca="1">IF($B801=BM$85-1, BM$84, IF(AND($B801&gt;=BM$85, $B801&lt;=BM$86), BM$84*SUMPRODUCT(TRANSPOSE(BM$5:BM$81), Data_TR_USD!$B572:$BZ572, 1/OFFSET(Data_TR_USD!$B$467, BM$88, 0, 1, $B$82)), NA()))</f>
        <v>#N/A</v>
      </c>
      <c r="BN801" s="466" t="e">
        <f t="array" aca="1" ref="BN801" ca="1">IF($B801=BN$85-1, BN$84, IF(AND($B801&gt;=BN$85, $B801&lt;=BN$86), BN$84*SUMPRODUCT(TRANSPOSE(BN$5:BN$81), Data_TR_USD!$B572:$BZ572, 1/OFFSET(Data_TR_USD!$B$467, BN$88, 0, 1, $B$82)), NA()))</f>
        <v>#N/A</v>
      </c>
      <c r="BO801" s="466" t="e">
        <f t="array" aca="1" ref="BO801" ca="1">IF($B801=BO$85-1, BO$84, IF(AND($B801&gt;=BO$85, $B801&lt;=BO$86), BO$84*SUMPRODUCT(TRANSPOSE(BO$5:BO$81), Data_TR_USD!$B572:$BZ572, 1/OFFSET(Data_TR_USD!$B$467, BO$88, 0, 1, $B$82)), NA()))</f>
        <v>#N/A</v>
      </c>
      <c r="BP801" s="466" t="e">
        <f t="array" aca="1" ref="BP801" ca="1">IF($B801=BP$85-1, BP$84, IF(AND($B801&gt;=BP$85, $B801&lt;=BP$86), BP$84*SUMPRODUCT(TRANSPOSE(BP$5:BP$81), Data_TR_USD!$B572:$BZ572, 1/OFFSET(Data_TR_USD!$B$467, BP$88, 0, 1, $B$82)), NA()))</f>
        <v>#N/A</v>
      </c>
      <c r="BQ801" s="466" t="e">
        <f t="array" aca="1" ref="BQ801" ca="1">IF($B801=BQ$85-1, BQ$84, IF(AND($B801&gt;=BQ$85, $B801&lt;=BQ$86), BQ$84*SUMPRODUCT(TRANSPOSE(BQ$5:BQ$81), Data_TR_USD!$B572:$BZ572, 1/OFFSET(Data_TR_USD!$B$467, BQ$88, 0, 1, $B$82)), NA()))</f>
        <v>#N/A</v>
      </c>
      <c r="BR801" s="466" t="e">
        <f t="array" aca="1" ref="BR801" ca="1">IF($B801=BR$85-1, BR$84, IF(AND($B801&gt;=BR$85, $B801&lt;=BR$86), BR$84*SUMPRODUCT(TRANSPOSE(BR$5:BR$81), Data_TR_USD!$B572:$BZ572, 1/OFFSET(Data_TR_USD!$B$467, BR$88, 0, 1, $B$82)), NA()))</f>
        <v>#N/A</v>
      </c>
      <c r="BS801" s="466" t="e">
        <f t="array" aca="1" ref="BS801" ca="1">IF($B801=BS$85-1, BS$84, IF(AND($B801&gt;=BS$85, $B801&lt;=BS$86), BS$84*SUMPRODUCT(TRANSPOSE(BS$5:BS$81), Data_TR_USD!$B572:$BZ572, 1/OFFSET(Data_TR_USD!$B$467, BS$88, 0, 1, $B$82)), NA()))</f>
        <v>#N/A</v>
      </c>
    </row>
    <row r="802" spans="2:71">
      <c r="B802" s="48">
        <f t="shared" si="1088"/>
        <v>1976</v>
      </c>
      <c r="E802" s="52"/>
      <c r="M802" s="466">
        <f t="array" aca="1" ref="M802" ca="1">IF($B802=M$85-1, M$84, IF(AND($B802&gt;=M$85, $B802&lt;=M$86), M$84*SUMPRODUCT(TRANSPOSE(M$5:M$81), Data_TR_USD!$B573:$BZ573, 1/OFFSET(Data_TR_USD!$B$467, M$88, 0, 1, $B$82)), NA()))</f>
        <v>14966.254167751371</v>
      </c>
      <c r="N802" s="466">
        <f t="array" aca="1" ref="N802" ca="1">IF($B802=N$85-1, N$84, IF(AND($B802&gt;=N$85, $B802&lt;=N$86), N$84*SUMPRODUCT(TRANSPOSE(N$5:N$81), Data_TR_USD!$B573:$BZ573, 1/OFFSET(Data_TR_USD!$B$467, N$88, 0, 1, $B$82)), NA()))</f>
        <v>15402.264223928061</v>
      </c>
      <c r="X802" s="466" t="e">
        <f t="array" aca="1" ref="X802" ca="1">IF($B802=X$85-1, X$84, IF(AND($B802&gt;=X$85, $B802&lt;=X$86), X$84*SUMPRODUCT(TRANSPOSE(X$5:X$81), Data_TR_USD!$B573:$BZ573, 1/OFFSET(Data_TR_USD!$B$467, X$88, 0, 1, $B$82)), NA()))</f>
        <v>#N/A</v>
      </c>
      <c r="Y802" s="466" t="e">
        <f t="array" aca="1" ref="Y802" ca="1">IF($B802=Y$85-1, Y$84, IF(AND($B802&gt;=Y$85, $B802&lt;=Y$86), Y$84*SUMPRODUCT(TRANSPOSE(Y$5:Y$81), Data_TR_USD!$B573:$BZ573, 1/OFFSET(Data_TR_USD!$B$467, Y$88, 0, 1, $B$82)), NA()))</f>
        <v>#N/A</v>
      </c>
      <c r="AA802" s="466">
        <f t="array" aca="1" ref="AA802" ca="1">IF($B802=AA$85-1, AA$84, IF(AND($B802&gt;=AA$85, $B802&lt;=AA$86), AA$84*SUMPRODUCT(TRANSPOSE(AA$5:AA$81), Data_TR_USD!$B573:$BZ573, 1/OFFSET(Data_TR_USD!$B$467, AA$88, 0, 1, $B$82)), NA()))</f>
        <v>14966.254167751371</v>
      </c>
      <c r="AB802" s="466">
        <f t="array" aca="1" ref="AB802" ca="1">IF($B802=AB$85-1, AB$84, IF(AND($B802&gt;=AB$85, $B802&lt;=AB$86), AB$84*SUMPRODUCT(TRANSPOSE(AB$5:AB$81), Data_TR_USD!$B573:$BZ573, 1/OFFSET(Data_TR_USD!$B$467, AB$88, 0, 1, $B$82)), NA()))</f>
        <v>16013.950141903601</v>
      </c>
      <c r="AC802" s="466">
        <f t="array" aca="1" ref="AC802" ca="1">IF($B802=AC$85-1, AC$84, IF(AND($B802&gt;=AC$85, $B802&lt;=AC$86), AC$84*SUMPRODUCT(TRANSPOSE(AC$5:AC$81), Data_TR_USD!$B573:$BZ573, 1/OFFSET(Data_TR_USD!$B$467, AC$88, 0, 1, $B$82)), NA()))</f>
        <v>15825.725979697445</v>
      </c>
      <c r="AD802" s="466">
        <f t="array" aca="1" ref="AD802" ca="1">IF($B802=AD$85-1, AD$84, IF(AND($B802&gt;=AD$85, $B802&lt;=AD$86), AD$84*SUMPRODUCT(TRANSPOSE(AD$5:AD$81), Data_TR_USD!$B573:$BZ573, 1/OFFSET(Data_TR_USD!$B$467, AD$88, 0, 1, $B$82)), NA()))</f>
        <v>16375.833164349551</v>
      </c>
      <c r="AE802" s="466">
        <f t="array" aca="1" ref="AE802" ca="1">IF($B802=AE$85-1, AE$84, IF(AND($B802&gt;=AE$85, $B802&lt;=AE$86), AE$84*SUMPRODUCT(TRANSPOSE(AE$5:AE$81), Data_TR_USD!$B573:$BZ573, 1/OFFSET(Data_TR_USD!$B$467, AE$88, 0, 1, $B$82)), NA()))</f>
        <v>16045.791166174258</v>
      </c>
      <c r="AG802" s="466">
        <f t="array" aca="1" ref="AG802" ca="1">IF($B802=AG$85-1, AG$84, IF(AND($B802&gt;=AG$85, $B802&lt;=AG$86), AG$84*SUMPRODUCT(TRANSPOSE(AG$5:AG$81), Data_TR_USD!$B573:$BZ573, 1/OFFSET(Data_TR_USD!$B$467, AG$88, 0, 1, $B$82)), NA()))</f>
        <v>10000</v>
      </c>
      <c r="AM802" s="466" t="e">
        <f t="array" aca="1" ref="AM802" ca="1">IF($B802=AM$85-1, AM$84, IF(AND($B802&gt;=AM$85, $B802&lt;=AM$86), AM$84*SUMPRODUCT(TRANSPOSE(AM$5:AM$81), Data_TR_USD!$B573:$BZ573, 1/OFFSET(Data_TR_USD!$B$467, AM$88, 0, 1, $B$82)), NA()))</f>
        <v>#N/A</v>
      </c>
      <c r="AN802" s="466" t="e">
        <f t="array" aca="1" ref="AN802" ca="1">IF($B802=AN$85-1, AN$84, IF(AND($B802&gt;=AN$85, $B802&lt;=AN$86), AN$84*SUMPRODUCT(TRANSPOSE(AN$5:AN$81), Data_TR_USD!$B573:$BZ573, 1/OFFSET(Data_TR_USD!$B$467, AN$88, 0, 1, $B$82)), NA()))</f>
        <v>#N/A</v>
      </c>
      <c r="AO802" s="466" t="e">
        <f t="array" aca="1" ref="AO802" ca="1">IF($B802=AO$85-1, AO$84, IF(AND($B802&gt;=AO$85, $B802&lt;=AO$86), AO$84*SUMPRODUCT(TRANSPOSE(AO$5:AO$81), Data_TR_USD!$B573:$BZ573, 1/OFFSET(Data_TR_USD!$B$467, AO$88, 0, 1, $B$82)), NA()))</f>
        <v>#N/A</v>
      </c>
      <c r="AP802" s="466" t="e">
        <f t="array" aca="1" ref="AP802" ca="1">IF($B802=AP$85-1, AP$84, IF(AND($B802&gt;=AP$85, $B802&lt;=AP$86), AP$84*SUMPRODUCT(TRANSPOSE(AP$5:AP$81), Data_TR_USD!$B573:$BZ573, 1/OFFSET(Data_TR_USD!$B$467, AP$88, 0, 1, $B$82)), NA()))</f>
        <v>#N/A</v>
      </c>
      <c r="AQ802" s="466" t="e">
        <f t="array" aca="1" ref="AQ802" ca="1">IF($B802=AQ$85-1, AQ$84, IF(AND($B802&gt;=AQ$85, $B802&lt;=AQ$86), AQ$84*SUMPRODUCT(TRANSPOSE(AQ$5:AQ$81), Data_TR_USD!$B573:$BZ573, 1/OFFSET(Data_TR_USD!$B$467, AQ$88, 0, 1, $B$82)), NA()))</f>
        <v>#N/A</v>
      </c>
      <c r="AS802" s="466" t="e">
        <f t="array" aca="1" ref="AS802" ca="1">IF($B802=AS$85-1, AS$84, IF(AND($B802&gt;=AS$85, $B802&lt;=AS$86), AS$84*SUMPRODUCT(TRANSPOSE(AS$5:AS$81), Data_TR_USD!$B573:$BZ573, 1/OFFSET(Data_TR_USD!$B$467, AS$88, 0, 1, $B$82)), NA()))</f>
        <v>#N/A</v>
      </c>
      <c r="AU802" s="466" t="e">
        <f t="array" aca="1" ref="AU802" ca="1">IF($B802=AU$85-1, AU$84, IF(AND($B802&gt;=AU$85, $B802&lt;=AU$86), AU$84*SUMPRODUCT(TRANSPOSE(AU$5:AU$81), Data_TR_USD!$B573:$BZ573, 1/OFFSET(Data_TR_USD!$B$467, AU$88, 0, 1, $B$82)), NA()))</f>
        <v>#N/A</v>
      </c>
      <c r="AV802" s="466" t="e">
        <f t="array" aca="1" ref="AV802" ca="1">IF($B802=AV$85-1, AV$84, IF(AND($B802&gt;=AV$85, $B802&lt;=AV$86), AV$84*SUMPRODUCT(TRANSPOSE(AV$5:AV$81), Data_TR_USD!$B573:$BZ573, 1/OFFSET(Data_TR_USD!$B$467, AV$88, 0, 1, $B$82)), NA()))</f>
        <v>#N/A</v>
      </c>
      <c r="AW802" s="466" t="e">
        <f t="array" aca="1" ref="AW802" ca="1">IF($B802=AW$85-1, AW$84, IF(AND($B802&gt;=AW$85, $B802&lt;=AW$86), AW$84*SUMPRODUCT(TRANSPOSE(AW$5:AW$81), Data_TR_USD!$B573:$BZ573, 1/OFFSET(Data_TR_USD!$B$467, AW$88, 0, 1, $B$82)), NA()))</f>
        <v>#N/A</v>
      </c>
      <c r="AX802" s="466" t="e">
        <f t="array" aca="1" ref="AX802" ca="1">IF($B802=AX$85-1, AX$84, IF(AND($B802&gt;=AX$85, $B802&lt;=AX$86), AX$84*SUMPRODUCT(TRANSPOSE(AX$5:AX$81), Data_TR_USD!$B573:$BZ573, 1/OFFSET(Data_TR_USD!$B$467, AX$88, 0, 1, $B$82)), NA()))</f>
        <v>#N/A</v>
      </c>
      <c r="AY802" s="466" t="e">
        <f t="array" aca="1" ref="AY802" ca="1">IF($B802=AY$85-1, AY$84, IF(AND($B802&gt;=AY$85, $B802&lt;=AY$86), AY$84*SUMPRODUCT(TRANSPOSE(AY$5:AY$81), Data_TR_USD!$B573:$BZ573, 1/OFFSET(Data_TR_USD!$B$467, AY$88, 0, 1, $B$82)), NA()))</f>
        <v>#N/A</v>
      </c>
      <c r="AZ802" s="466" t="e">
        <f t="array" aca="1" ref="AZ802" ca="1">IF($B802=AZ$85-1, AZ$84, IF(AND($B802&gt;=AZ$85, $B802&lt;=AZ$86), AZ$84*SUMPRODUCT(TRANSPOSE(AZ$5:AZ$81), Data_TR_USD!$B573:$BZ573, 1/OFFSET(Data_TR_USD!$B$467, AZ$88, 0, 1, $B$82)), NA()))</f>
        <v>#N/A</v>
      </c>
      <c r="BA802" s="466" t="e">
        <f t="array" aca="1" ref="BA802" ca="1">IF($B802=BA$85-1, BA$84, IF(AND($B802&gt;=BA$85, $B802&lt;=BA$86), BA$84*SUMPRODUCT(TRANSPOSE(BA$5:BA$81), Data_TR_USD!$B573:$BZ573, 1/OFFSET(Data_TR_USD!$B$467, BA$88, 0, 1, $B$82)), NA()))</f>
        <v>#N/A</v>
      </c>
      <c r="BB802" s="466" t="e">
        <f t="array" aca="1" ref="BB802" ca="1">IF($B802=BB$85-1, BB$84, IF(AND($B802&gt;=BB$85, $B802&lt;=BB$86), BB$84*SUMPRODUCT(TRANSPOSE(BB$5:BB$81), Data_TR_USD!$B573:$BZ573, 1/OFFSET(Data_TR_USD!$B$467, BB$88, 0, 1, $B$82)), NA()))</f>
        <v>#N/A</v>
      </c>
      <c r="BC802" s="466" t="e">
        <f t="array" aca="1" ref="BC802" ca="1">IF($B802=BC$85-1, BC$84, IF(AND($B802&gt;=BC$85, $B802&lt;=BC$86), BC$84*SUMPRODUCT(TRANSPOSE(BC$5:BC$81), Data_TR_USD!$B573:$BZ573, 1/OFFSET(Data_TR_USD!$B$467, BC$88, 0, 1, $B$82)), NA()))</f>
        <v>#N/A</v>
      </c>
      <c r="BD802" s="466" t="e">
        <f t="array" aca="1" ref="BD802" ca="1">IF($B802=BD$85-1, BD$84, IF(AND($B802&gt;=BD$85, $B802&lt;=BD$86), BD$84*SUMPRODUCT(TRANSPOSE(BD$5:BD$81), Data_TR_USD!$B573:$BZ573, 1/OFFSET(Data_TR_USD!$B$467, BD$88, 0, 1, $B$82)), NA()))</f>
        <v>#N/A</v>
      </c>
      <c r="BE802" s="466" t="e">
        <f t="array" aca="1" ref="BE802" ca="1">IF($B802=BE$85-1, BE$84, IF(AND($B802&gt;=BE$85, $B802&lt;=BE$86), BE$84*SUMPRODUCT(TRANSPOSE(BE$5:BE$81), Data_TR_USD!$B573:$BZ573, 1/OFFSET(Data_TR_USD!$B$467, BE$88, 0, 1, $B$82)), NA()))</f>
        <v>#N/A</v>
      </c>
      <c r="BF802" s="466" t="e">
        <f t="array" aca="1" ref="BF802" ca="1">IF($B802=BF$85-1, BF$84, IF(AND($B802&gt;=BF$85, $B802&lt;=BF$86), BF$84*SUMPRODUCT(TRANSPOSE(BF$5:BF$81), Data_TR_USD!$B573:$BZ573, 1/OFFSET(Data_TR_USD!$B$467, BF$88, 0, 1, $B$82)), NA()))</f>
        <v>#N/A</v>
      </c>
      <c r="BG802" s="466" t="e">
        <f t="array" aca="1" ref="BG802" ca="1">IF($B802=BG$85-1, BG$84, IF(AND($B802&gt;=BG$85, $B802&lt;=BG$86), BG$84*SUMPRODUCT(TRANSPOSE(BG$5:BG$81), Data_TR_USD!$B573:$BZ573, 1/OFFSET(Data_TR_USD!$B$467, BG$88, 0, 1, $B$82)), NA()))</f>
        <v>#N/A</v>
      </c>
      <c r="BH802" s="466" t="e">
        <f t="array" aca="1" ref="BH802" ca="1">IF($B802=BH$85-1, BH$84, IF(AND($B802&gt;=BH$85, $B802&lt;=BH$86), BH$84*SUMPRODUCT(TRANSPOSE(BH$5:BH$81), Data_TR_USD!$B573:$BZ573, 1/OFFSET(Data_TR_USD!$B$467, BH$88, 0, 1, $B$82)), NA()))</f>
        <v>#N/A</v>
      </c>
      <c r="BI802" s="466" t="e">
        <f t="array" aca="1" ref="BI802" ca="1">IF($B802=BI$85-1, BI$84, IF(AND($B802&gt;=BI$85, $B802&lt;=BI$86), BI$84*SUMPRODUCT(TRANSPOSE(BI$5:BI$81), Data_TR_USD!$B573:$BZ573, 1/OFFSET(Data_TR_USD!$B$467, BI$88, 0, 1, $B$82)), NA()))</f>
        <v>#N/A</v>
      </c>
      <c r="BJ802" s="466" t="e">
        <f t="array" aca="1" ref="BJ802" ca="1">IF($B802=BJ$85-1, BJ$84, IF(AND($B802&gt;=BJ$85, $B802&lt;=BJ$86), BJ$84*SUMPRODUCT(TRANSPOSE(BJ$5:BJ$81), Data_TR_USD!$B573:$BZ573, 1/OFFSET(Data_TR_USD!$B$467, BJ$88, 0, 1, $B$82)), NA()))</f>
        <v>#N/A</v>
      </c>
      <c r="BK802" s="466" t="e">
        <f t="array" aca="1" ref="BK802" ca="1">IF($B802=BK$85-1, BK$84, IF(AND($B802&gt;=BK$85, $B802&lt;=BK$86), BK$84*SUMPRODUCT(TRANSPOSE(BK$5:BK$81), Data_TR_USD!$B573:$BZ573, 1/OFFSET(Data_TR_USD!$B$467, BK$88, 0, 1, $B$82)), NA()))</f>
        <v>#N/A</v>
      </c>
      <c r="BL802" s="466" t="e">
        <f t="array" aca="1" ref="BL802" ca="1">IF($B802=BL$85-1, BL$84, IF(AND($B802&gt;=BL$85, $B802&lt;=BL$86), BL$84*SUMPRODUCT(TRANSPOSE(BL$5:BL$81), Data_TR_USD!$B573:$BZ573, 1/OFFSET(Data_TR_USD!$B$467, BL$88, 0, 1, $B$82)), NA()))</f>
        <v>#N/A</v>
      </c>
      <c r="BM802" s="466" t="e">
        <f t="array" aca="1" ref="BM802" ca="1">IF($B802=BM$85-1, BM$84, IF(AND($B802&gt;=BM$85, $B802&lt;=BM$86), BM$84*SUMPRODUCT(TRANSPOSE(BM$5:BM$81), Data_TR_USD!$B573:$BZ573, 1/OFFSET(Data_TR_USD!$B$467, BM$88, 0, 1, $B$82)), NA()))</f>
        <v>#N/A</v>
      </c>
      <c r="BN802" s="466" t="e">
        <f t="array" aca="1" ref="BN802" ca="1">IF($B802=BN$85-1, BN$84, IF(AND($B802&gt;=BN$85, $B802&lt;=BN$86), BN$84*SUMPRODUCT(TRANSPOSE(BN$5:BN$81), Data_TR_USD!$B573:$BZ573, 1/OFFSET(Data_TR_USD!$B$467, BN$88, 0, 1, $B$82)), NA()))</f>
        <v>#N/A</v>
      </c>
      <c r="BO802" s="466" t="e">
        <f t="array" aca="1" ref="BO802" ca="1">IF($B802=BO$85-1, BO$84, IF(AND($B802&gt;=BO$85, $B802&lt;=BO$86), BO$84*SUMPRODUCT(TRANSPOSE(BO$5:BO$81), Data_TR_USD!$B573:$BZ573, 1/OFFSET(Data_TR_USD!$B$467, BO$88, 0, 1, $B$82)), NA()))</f>
        <v>#N/A</v>
      </c>
      <c r="BP802" s="466" t="e">
        <f t="array" aca="1" ref="BP802" ca="1">IF($B802=BP$85-1, BP$84, IF(AND($B802&gt;=BP$85, $B802&lt;=BP$86), BP$84*SUMPRODUCT(TRANSPOSE(BP$5:BP$81), Data_TR_USD!$B573:$BZ573, 1/OFFSET(Data_TR_USD!$B$467, BP$88, 0, 1, $B$82)), NA()))</f>
        <v>#N/A</v>
      </c>
      <c r="BQ802" s="466" t="e">
        <f t="array" aca="1" ref="BQ802" ca="1">IF($B802=BQ$85-1, BQ$84, IF(AND($B802&gt;=BQ$85, $B802&lt;=BQ$86), BQ$84*SUMPRODUCT(TRANSPOSE(BQ$5:BQ$81), Data_TR_USD!$B573:$BZ573, 1/OFFSET(Data_TR_USD!$B$467, BQ$88, 0, 1, $B$82)), NA()))</f>
        <v>#N/A</v>
      </c>
      <c r="BR802" s="466" t="e">
        <f t="array" aca="1" ref="BR802" ca="1">IF($B802=BR$85-1, BR$84, IF(AND($B802&gt;=BR$85, $B802&lt;=BR$86), BR$84*SUMPRODUCT(TRANSPOSE(BR$5:BR$81), Data_TR_USD!$B573:$BZ573, 1/OFFSET(Data_TR_USD!$B$467, BR$88, 0, 1, $B$82)), NA()))</f>
        <v>#N/A</v>
      </c>
      <c r="BS802" s="466" t="e">
        <f t="array" aca="1" ref="BS802" ca="1">IF($B802=BS$85-1, BS$84, IF(AND($B802&gt;=BS$85, $B802&lt;=BS$86), BS$84*SUMPRODUCT(TRANSPOSE(BS$5:BS$81), Data_TR_USD!$B573:$BZ573, 1/OFFSET(Data_TR_USD!$B$467, BS$88, 0, 1, $B$82)), NA()))</f>
        <v>#N/A</v>
      </c>
    </row>
    <row r="803" spans="2:71">
      <c r="B803" s="48">
        <f t="shared" si="1088"/>
        <v>1977</v>
      </c>
      <c r="E803" s="52"/>
      <c r="M803" s="466">
        <f t="array" aca="1" ref="M803" ca="1">IF($B803=M$85-1, M$84, IF(AND($B803&gt;=M$85, $B803&lt;=M$86), M$84*SUMPRODUCT(TRANSPOSE(M$5:M$81), Data_TR_USD!$B574:$BZ574, 1/OFFSET(Data_TR_USD!$B$467, M$88, 0, 1, $B$82)), NA()))</f>
        <v>15462.173789907447</v>
      </c>
      <c r="N803" s="466">
        <f t="array" aca="1" ref="N803" ca="1">IF($B803=N$85-1, N$84, IF(AND($B803&gt;=N$85, $B803&lt;=N$86), N$84*SUMPRODUCT(TRANSPOSE(N$5:N$81), Data_TR_USD!$B574:$BZ574, 1/OFFSET(Data_TR_USD!$B$467, N$88, 0, 1, $B$82)), NA()))</f>
        <v>15227.828321566552</v>
      </c>
      <c r="X803" s="466" t="e">
        <f t="array" aca="1" ref="X803" ca="1">IF($B803=X$85-1, X$84, IF(AND($B803&gt;=X$85, $B803&lt;=X$86), X$84*SUMPRODUCT(TRANSPOSE(X$5:X$81), Data_TR_USD!$B574:$BZ574, 1/OFFSET(Data_TR_USD!$B$467, X$88, 0, 1, $B$82)), NA()))</f>
        <v>#N/A</v>
      </c>
      <c r="Y803" s="466" t="e">
        <f t="array" aca="1" ref="Y803" ca="1">IF($B803=Y$85-1, Y$84, IF(AND($B803&gt;=Y$85, $B803&lt;=Y$86), Y$84*SUMPRODUCT(TRANSPOSE(Y$5:Y$81), Data_TR_USD!$B574:$BZ574, 1/OFFSET(Data_TR_USD!$B$467, Y$88, 0, 1, $B$82)), NA()))</f>
        <v>#N/A</v>
      </c>
      <c r="AA803" s="466">
        <f t="array" aca="1" ref="AA803" ca="1">IF($B803=AA$85-1, AA$84, IF(AND($B803&gt;=AA$85, $B803&lt;=AA$86), AA$84*SUMPRODUCT(TRANSPOSE(AA$5:AA$81), Data_TR_USD!$B574:$BZ574, 1/OFFSET(Data_TR_USD!$B$467, AA$88, 0, 1, $B$82)), NA()))</f>
        <v>15462.173789907447</v>
      </c>
      <c r="AB803" s="466">
        <f t="array" aca="1" ref="AB803" ca="1">IF($B803=AB$85-1, AB$84, IF(AND($B803&gt;=AB$85, $B803&lt;=AB$86), AB$84*SUMPRODUCT(TRANSPOSE(AB$5:AB$81), Data_TR_USD!$B574:$BZ574, 1/OFFSET(Data_TR_USD!$B$467, AB$88, 0, 1, $B$82)), NA()))</f>
        <v>17083.336060489339</v>
      </c>
      <c r="AC803" s="466">
        <f t="array" aca="1" ref="AC803" ca="1">IF($B803=AC$85-1, AC$84, IF(AND($B803&gt;=AC$85, $B803&lt;=AC$86), AC$84*SUMPRODUCT(TRANSPOSE(AC$5:AC$81), Data_TR_USD!$B574:$BZ574, 1/OFFSET(Data_TR_USD!$B$467, AC$88, 0, 1, $B$82)), NA()))</f>
        <v>17191.320153870409</v>
      </c>
      <c r="AD803" s="466">
        <f t="array" aca="1" ref="AD803" ca="1">IF($B803=AD$85-1, AD$84, IF(AND($B803&gt;=AD$85, $B803&lt;=AD$86), AD$84*SUMPRODUCT(TRANSPOSE(AD$5:AD$81), Data_TR_USD!$B574:$BZ574, 1/OFFSET(Data_TR_USD!$B$467, AD$88, 0, 1, $B$82)), NA()))</f>
        <v>17792.539099283018</v>
      </c>
      <c r="AE803" s="466">
        <f t="array" aca="1" ref="AE803" ca="1">IF($B803=AE$85-1, AE$84, IF(AND($B803&gt;=AE$85, $B803&lt;=AE$86), AE$84*SUMPRODUCT(TRANSPOSE(AE$5:AE$81), Data_TR_USD!$B574:$BZ574, 1/OFFSET(Data_TR_USD!$B$467, AE$88, 0, 1, $B$82)), NA()))</f>
        <v>17129.636784136579</v>
      </c>
      <c r="AG803" s="466">
        <f t="array" aca="1" ref="AG803" ca="1">IF($B803=AG$85-1, AG$84, IF(AND($B803&gt;=AG$85, $B803&lt;=AG$86), AG$84*SUMPRODUCT(TRANSPOSE(AG$5:AG$81), Data_TR_USD!$B574:$BZ574, 1/OFFSET(Data_TR_USD!$B$467, AG$88, 0, 1, $B$82)), NA()))</f>
        <v>10000</v>
      </c>
      <c r="AM803" s="466" t="e">
        <f t="array" aca="1" ref="AM803" ca="1">IF($B803=AM$85-1, AM$84, IF(AND($B803&gt;=AM$85, $B803&lt;=AM$86), AM$84*SUMPRODUCT(TRANSPOSE(AM$5:AM$81), Data_TR_USD!$B574:$BZ574, 1/OFFSET(Data_TR_USD!$B$467, AM$88, 0, 1, $B$82)), NA()))</f>
        <v>#N/A</v>
      </c>
      <c r="AN803" s="466" t="e">
        <f t="array" aca="1" ref="AN803" ca="1">IF($B803=AN$85-1, AN$84, IF(AND($B803&gt;=AN$85, $B803&lt;=AN$86), AN$84*SUMPRODUCT(TRANSPOSE(AN$5:AN$81), Data_TR_USD!$B574:$BZ574, 1/OFFSET(Data_TR_USD!$B$467, AN$88, 0, 1, $B$82)), NA()))</f>
        <v>#N/A</v>
      </c>
      <c r="AO803" s="466" t="e">
        <f t="array" aca="1" ref="AO803" ca="1">IF($B803=AO$85-1, AO$84, IF(AND($B803&gt;=AO$85, $B803&lt;=AO$86), AO$84*SUMPRODUCT(TRANSPOSE(AO$5:AO$81), Data_TR_USD!$B574:$BZ574, 1/OFFSET(Data_TR_USD!$B$467, AO$88, 0, 1, $B$82)), NA()))</f>
        <v>#N/A</v>
      </c>
      <c r="AP803" s="466" t="e">
        <f t="array" aca="1" ref="AP803" ca="1">IF($B803=AP$85-1, AP$84, IF(AND($B803&gt;=AP$85, $B803&lt;=AP$86), AP$84*SUMPRODUCT(TRANSPOSE(AP$5:AP$81), Data_TR_USD!$B574:$BZ574, 1/OFFSET(Data_TR_USD!$B$467, AP$88, 0, 1, $B$82)), NA()))</f>
        <v>#N/A</v>
      </c>
      <c r="AQ803" s="466" t="e">
        <f t="array" aca="1" ref="AQ803" ca="1">IF($B803=AQ$85-1, AQ$84, IF(AND($B803&gt;=AQ$85, $B803&lt;=AQ$86), AQ$84*SUMPRODUCT(TRANSPOSE(AQ$5:AQ$81), Data_TR_USD!$B574:$BZ574, 1/OFFSET(Data_TR_USD!$B$467, AQ$88, 0, 1, $B$82)), NA()))</f>
        <v>#N/A</v>
      </c>
      <c r="AS803" s="466" t="e">
        <f t="array" aca="1" ref="AS803" ca="1">IF($B803=AS$85-1, AS$84, IF(AND($B803&gt;=AS$85, $B803&lt;=AS$86), AS$84*SUMPRODUCT(TRANSPOSE(AS$5:AS$81), Data_TR_USD!$B574:$BZ574, 1/OFFSET(Data_TR_USD!$B$467, AS$88, 0, 1, $B$82)), NA()))</f>
        <v>#N/A</v>
      </c>
      <c r="AU803" s="466" t="e">
        <f t="array" aca="1" ref="AU803" ca="1">IF($B803=AU$85-1, AU$84, IF(AND($B803&gt;=AU$85, $B803&lt;=AU$86), AU$84*SUMPRODUCT(TRANSPOSE(AU$5:AU$81), Data_TR_USD!$B574:$BZ574, 1/OFFSET(Data_TR_USD!$B$467, AU$88, 0, 1, $B$82)), NA()))</f>
        <v>#N/A</v>
      </c>
      <c r="AV803" s="466" t="e">
        <f t="array" aca="1" ref="AV803" ca="1">IF($B803=AV$85-1, AV$84, IF(AND($B803&gt;=AV$85, $B803&lt;=AV$86), AV$84*SUMPRODUCT(TRANSPOSE(AV$5:AV$81), Data_TR_USD!$B574:$BZ574, 1/OFFSET(Data_TR_USD!$B$467, AV$88, 0, 1, $B$82)), NA()))</f>
        <v>#N/A</v>
      </c>
      <c r="AW803" s="466" t="e">
        <f t="array" aca="1" ref="AW803" ca="1">IF($B803=AW$85-1, AW$84, IF(AND($B803&gt;=AW$85, $B803&lt;=AW$86), AW$84*SUMPRODUCT(TRANSPOSE(AW$5:AW$81), Data_TR_USD!$B574:$BZ574, 1/OFFSET(Data_TR_USD!$B$467, AW$88, 0, 1, $B$82)), NA()))</f>
        <v>#N/A</v>
      </c>
      <c r="AX803" s="466" t="e">
        <f t="array" aca="1" ref="AX803" ca="1">IF($B803=AX$85-1, AX$84, IF(AND($B803&gt;=AX$85, $B803&lt;=AX$86), AX$84*SUMPRODUCT(TRANSPOSE(AX$5:AX$81), Data_TR_USD!$B574:$BZ574, 1/OFFSET(Data_TR_USD!$B$467, AX$88, 0, 1, $B$82)), NA()))</f>
        <v>#N/A</v>
      </c>
      <c r="AY803" s="466" t="e">
        <f t="array" aca="1" ref="AY803" ca="1">IF($B803=AY$85-1, AY$84, IF(AND($B803&gt;=AY$85, $B803&lt;=AY$86), AY$84*SUMPRODUCT(TRANSPOSE(AY$5:AY$81), Data_TR_USD!$B574:$BZ574, 1/OFFSET(Data_TR_USD!$B$467, AY$88, 0, 1, $B$82)), NA()))</f>
        <v>#N/A</v>
      </c>
      <c r="AZ803" s="466" t="e">
        <f t="array" aca="1" ref="AZ803" ca="1">IF($B803=AZ$85-1, AZ$84, IF(AND($B803&gt;=AZ$85, $B803&lt;=AZ$86), AZ$84*SUMPRODUCT(TRANSPOSE(AZ$5:AZ$81), Data_TR_USD!$B574:$BZ574, 1/OFFSET(Data_TR_USD!$B$467, AZ$88, 0, 1, $B$82)), NA()))</f>
        <v>#N/A</v>
      </c>
      <c r="BA803" s="466" t="e">
        <f t="array" aca="1" ref="BA803" ca="1">IF($B803=BA$85-1, BA$84, IF(AND($B803&gt;=BA$85, $B803&lt;=BA$86), BA$84*SUMPRODUCT(TRANSPOSE(BA$5:BA$81), Data_TR_USD!$B574:$BZ574, 1/OFFSET(Data_TR_USD!$B$467, BA$88, 0, 1, $B$82)), NA()))</f>
        <v>#N/A</v>
      </c>
      <c r="BB803" s="466" t="e">
        <f t="array" aca="1" ref="BB803" ca="1">IF($B803=BB$85-1, BB$84, IF(AND($B803&gt;=BB$85, $B803&lt;=BB$86), BB$84*SUMPRODUCT(TRANSPOSE(BB$5:BB$81), Data_TR_USD!$B574:$BZ574, 1/OFFSET(Data_TR_USD!$B$467, BB$88, 0, 1, $B$82)), NA()))</f>
        <v>#N/A</v>
      </c>
      <c r="BC803" s="466" t="e">
        <f t="array" aca="1" ref="BC803" ca="1">IF($B803=BC$85-1, BC$84, IF(AND($B803&gt;=BC$85, $B803&lt;=BC$86), BC$84*SUMPRODUCT(TRANSPOSE(BC$5:BC$81), Data_TR_USD!$B574:$BZ574, 1/OFFSET(Data_TR_USD!$B$467, BC$88, 0, 1, $B$82)), NA()))</f>
        <v>#N/A</v>
      </c>
      <c r="BD803" s="466" t="e">
        <f t="array" aca="1" ref="BD803" ca="1">IF($B803=BD$85-1, BD$84, IF(AND($B803&gt;=BD$85, $B803&lt;=BD$86), BD$84*SUMPRODUCT(TRANSPOSE(BD$5:BD$81), Data_TR_USD!$B574:$BZ574, 1/OFFSET(Data_TR_USD!$B$467, BD$88, 0, 1, $B$82)), NA()))</f>
        <v>#N/A</v>
      </c>
      <c r="BE803" s="466" t="e">
        <f t="array" aca="1" ref="BE803" ca="1">IF($B803=BE$85-1, BE$84, IF(AND($B803&gt;=BE$85, $B803&lt;=BE$86), BE$84*SUMPRODUCT(TRANSPOSE(BE$5:BE$81), Data_TR_USD!$B574:$BZ574, 1/OFFSET(Data_TR_USD!$B$467, BE$88, 0, 1, $B$82)), NA()))</f>
        <v>#N/A</v>
      </c>
      <c r="BF803" s="466" t="e">
        <f t="array" aca="1" ref="BF803" ca="1">IF($B803=BF$85-1, BF$84, IF(AND($B803&gt;=BF$85, $B803&lt;=BF$86), BF$84*SUMPRODUCT(TRANSPOSE(BF$5:BF$81), Data_TR_USD!$B574:$BZ574, 1/OFFSET(Data_TR_USD!$B$467, BF$88, 0, 1, $B$82)), NA()))</f>
        <v>#N/A</v>
      </c>
      <c r="BG803" s="466" t="e">
        <f t="array" aca="1" ref="BG803" ca="1">IF($B803=BG$85-1, BG$84, IF(AND($B803&gt;=BG$85, $B803&lt;=BG$86), BG$84*SUMPRODUCT(TRANSPOSE(BG$5:BG$81), Data_TR_USD!$B574:$BZ574, 1/OFFSET(Data_TR_USD!$B$467, BG$88, 0, 1, $B$82)), NA()))</f>
        <v>#N/A</v>
      </c>
      <c r="BH803" s="466" t="e">
        <f t="array" aca="1" ref="BH803" ca="1">IF($B803=BH$85-1, BH$84, IF(AND($B803&gt;=BH$85, $B803&lt;=BH$86), BH$84*SUMPRODUCT(TRANSPOSE(BH$5:BH$81), Data_TR_USD!$B574:$BZ574, 1/OFFSET(Data_TR_USD!$B$467, BH$88, 0, 1, $B$82)), NA()))</f>
        <v>#N/A</v>
      </c>
      <c r="BI803" s="466" t="e">
        <f t="array" aca="1" ref="BI803" ca="1">IF($B803=BI$85-1, BI$84, IF(AND($B803&gt;=BI$85, $B803&lt;=BI$86), BI$84*SUMPRODUCT(TRANSPOSE(BI$5:BI$81), Data_TR_USD!$B574:$BZ574, 1/OFFSET(Data_TR_USD!$B$467, BI$88, 0, 1, $B$82)), NA()))</f>
        <v>#N/A</v>
      </c>
      <c r="BJ803" s="466" t="e">
        <f t="array" aca="1" ref="BJ803" ca="1">IF($B803=BJ$85-1, BJ$84, IF(AND($B803&gt;=BJ$85, $B803&lt;=BJ$86), BJ$84*SUMPRODUCT(TRANSPOSE(BJ$5:BJ$81), Data_TR_USD!$B574:$BZ574, 1/OFFSET(Data_TR_USD!$B$467, BJ$88, 0, 1, $B$82)), NA()))</f>
        <v>#N/A</v>
      </c>
      <c r="BK803" s="466" t="e">
        <f t="array" aca="1" ref="BK803" ca="1">IF($B803=BK$85-1, BK$84, IF(AND($B803&gt;=BK$85, $B803&lt;=BK$86), BK$84*SUMPRODUCT(TRANSPOSE(BK$5:BK$81), Data_TR_USD!$B574:$BZ574, 1/OFFSET(Data_TR_USD!$B$467, BK$88, 0, 1, $B$82)), NA()))</f>
        <v>#N/A</v>
      </c>
      <c r="BL803" s="466" t="e">
        <f t="array" aca="1" ref="BL803" ca="1">IF($B803=BL$85-1, BL$84, IF(AND($B803&gt;=BL$85, $B803&lt;=BL$86), BL$84*SUMPRODUCT(TRANSPOSE(BL$5:BL$81), Data_TR_USD!$B574:$BZ574, 1/OFFSET(Data_TR_USD!$B$467, BL$88, 0, 1, $B$82)), NA()))</f>
        <v>#N/A</v>
      </c>
      <c r="BM803" s="466" t="e">
        <f t="array" aca="1" ref="BM803" ca="1">IF($B803=BM$85-1, BM$84, IF(AND($B803&gt;=BM$85, $B803&lt;=BM$86), BM$84*SUMPRODUCT(TRANSPOSE(BM$5:BM$81), Data_TR_USD!$B574:$BZ574, 1/OFFSET(Data_TR_USD!$B$467, BM$88, 0, 1, $B$82)), NA()))</f>
        <v>#N/A</v>
      </c>
      <c r="BN803" s="466" t="e">
        <f t="array" aca="1" ref="BN803" ca="1">IF($B803=BN$85-1, BN$84, IF(AND($B803&gt;=BN$85, $B803&lt;=BN$86), BN$84*SUMPRODUCT(TRANSPOSE(BN$5:BN$81), Data_TR_USD!$B574:$BZ574, 1/OFFSET(Data_TR_USD!$B$467, BN$88, 0, 1, $B$82)), NA()))</f>
        <v>#N/A</v>
      </c>
      <c r="BO803" s="466" t="e">
        <f t="array" aca="1" ref="BO803" ca="1">IF($B803=BO$85-1, BO$84, IF(AND($B803&gt;=BO$85, $B803&lt;=BO$86), BO$84*SUMPRODUCT(TRANSPOSE(BO$5:BO$81), Data_TR_USD!$B574:$BZ574, 1/OFFSET(Data_TR_USD!$B$467, BO$88, 0, 1, $B$82)), NA()))</f>
        <v>#N/A</v>
      </c>
      <c r="BP803" s="466" t="e">
        <f t="array" aca="1" ref="BP803" ca="1">IF($B803=BP$85-1, BP$84, IF(AND($B803&gt;=BP$85, $B803&lt;=BP$86), BP$84*SUMPRODUCT(TRANSPOSE(BP$5:BP$81), Data_TR_USD!$B574:$BZ574, 1/OFFSET(Data_TR_USD!$B$467, BP$88, 0, 1, $B$82)), NA()))</f>
        <v>#N/A</v>
      </c>
      <c r="BQ803" s="466" t="e">
        <f t="array" aca="1" ref="BQ803" ca="1">IF($B803=BQ$85-1, BQ$84, IF(AND($B803&gt;=BQ$85, $B803&lt;=BQ$86), BQ$84*SUMPRODUCT(TRANSPOSE(BQ$5:BQ$81), Data_TR_USD!$B574:$BZ574, 1/OFFSET(Data_TR_USD!$B$467, BQ$88, 0, 1, $B$82)), NA()))</f>
        <v>#N/A</v>
      </c>
      <c r="BR803" s="466" t="e">
        <f t="array" aca="1" ref="BR803" ca="1">IF($B803=BR$85-1, BR$84, IF(AND($B803&gt;=BR$85, $B803&lt;=BR$86), BR$84*SUMPRODUCT(TRANSPOSE(BR$5:BR$81), Data_TR_USD!$B574:$BZ574, 1/OFFSET(Data_TR_USD!$B$467, BR$88, 0, 1, $B$82)), NA()))</f>
        <v>#N/A</v>
      </c>
      <c r="BS803" s="466" t="e">
        <f t="array" aca="1" ref="BS803" ca="1">IF($B803=BS$85-1, BS$84, IF(AND($B803&gt;=BS$85, $B803&lt;=BS$86), BS$84*SUMPRODUCT(TRANSPOSE(BS$5:BS$81), Data_TR_USD!$B574:$BZ574, 1/OFFSET(Data_TR_USD!$B$467, BS$88, 0, 1, $B$82)), NA()))</f>
        <v>#N/A</v>
      </c>
    </row>
    <row r="804" spans="2:71">
      <c r="B804" s="48">
        <f t="shared" si="1088"/>
        <v>1978</v>
      </c>
      <c r="E804" s="52"/>
      <c r="M804" s="466">
        <f t="array" aca="1" ref="M804" ca="1">IF($B804=M$85-1, M$84, IF(AND($B804&gt;=M$85, $B804&lt;=M$86), M$84*SUMPRODUCT(TRANSPOSE(M$5:M$81), Data_TR_USD!$B575:$BZ575, 1/OFFSET(Data_TR_USD!$B$467, M$88, 0, 1, $B$82)), NA()))</f>
        <v>17606.090499881037</v>
      </c>
      <c r="N804" s="466">
        <f t="array" aca="1" ref="N804" ca="1">IF($B804=N$85-1, N$84, IF(AND($B804&gt;=N$85, $B804&lt;=N$86), N$84*SUMPRODUCT(TRANSPOSE(N$5:N$81), Data_TR_USD!$B575:$BZ575, 1/OFFSET(Data_TR_USD!$B$467, N$88, 0, 1, $B$82)), NA()))</f>
        <v>15907.962881355294</v>
      </c>
      <c r="X804" s="466" t="e">
        <f t="array" aca="1" ref="X804" ca="1">IF($B804=X$85-1, X$84, IF(AND($B804&gt;=X$85, $B804&lt;=X$86), X$84*SUMPRODUCT(TRANSPOSE(X$5:X$81), Data_TR_USD!$B575:$BZ575, 1/OFFSET(Data_TR_USD!$B$467, X$88, 0, 1, $B$82)), NA()))</f>
        <v>#N/A</v>
      </c>
      <c r="Y804" s="466" t="e">
        <f t="array" aca="1" ref="Y804" ca="1">IF($B804=Y$85-1, Y$84, IF(AND($B804&gt;=Y$85, $B804&lt;=Y$86), Y$84*SUMPRODUCT(TRANSPOSE(Y$5:Y$81), Data_TR_USD!$B575:$BZ575, 1/OFFSET(Data_TR_USD!$B$467, Y$88, 0, 1, $B$82)), NA()))</f>
        <v>#N/A</v>
      </c>
      <c r="AA804" s="466">
        <f t="array" aca="1" ref="AA804" ca="1">IF($B804=AA$85-1, AA$84, IF(AND($B804&gt;=AA$85, $B804&lt;=AA$86), AA$84*SUMPRODUCT(TRANSPOSE(AA$5:AA$81), Data_TR_USD!$B575:$BZ575, 1/OFFSET(Data_TR_USD!$B$467, AA$88, 0, 1, $B$82)), NA()))</f>
        <v>17606.090499881037</v>
      </c>
      <c r="AB804" s="466">
        <f t="array" aca="1" ref="AB804" ca="1">IF($B804=AB$85-1, AB$84, IF(AND($B804&gt;=AB$85, $B804&lt;=AB$86), AB$84*SUMPRODUCT(TRANSPOSE(AB$5:AB$81), Data_TR_USD!$B575:$BZ575, 1/OFFSET(Data_TR_USD!$B$467, AB$88, 0, 1, $B$82)), NA()))</f>
        <v>19501.548189545792</v>
      </c>
      <c r="AC804" s="466">
        <f t="array" aca="1" ref="AC804" ca="1">IF($B804=AC$85-1, AC$84, IF(AND($B804&gt;=AC$85, $B804&lt;=AC$86), AC$84*SUMPRODUCT(TRANSPOSE(AC$5:AC$81), Data_TR_USD!$B575:$BZ575, 1/OFFSET(Data_TR_USD!$B$467, AC$88, 0, 1, $B$82)), NA()))</f>
        <v>19965.322333564305</v>
      </c>
      <c r="AD804" s="466">
        <f t="array" aca="1" ref="AD804" ca="1">IF($B804=AD$85-1, AD$84, IF(AND($B804&gt;=AD$85, $B804&lt;=AD$86), AD$84*SUMPRODUCT(TRANSPOSE(AD$5:AD$81), Data_TR_USD!$B575:$BZ575, 1/OFFSET(Data_TR_USD!$B$467, AD$88, 0, 1, $B$82)), NA()))</f>
        <v>20144.760431497667</v>
      </c>
      <c r="AE804" s="466">
        <f t="array" aca="1" ref="AE804" ca="1">IF($B804=AE$85-1, AE$84, IF(AND($B804&gt;=AE$85, $B804&lt;=AE$86), AE$84*SUMPRODUCT(TRANSPOSE(AE$5:AE$81), Data_TR_USD!$B575:$BZ575, 1/OFFSET(Data_TR_USD!$B$467, AE$88, 0, 1, $B$82)), NA()))</f>
        <v>19387.728737039924</v>
      </c>
      <c r="AG804" s="466">
        <f t="array" aca="1" ref="AG804" ca="1">IF($B804=AG$85-1, AG$84, IF(AND($B804&gt;=AG$85, $B804&lt;=AG$86), AG$84*SUMPRODUCT(TRANSPOSE(AG$5:AG$81), Data_TR_USD!$B575:$BZ575, 1/OFFSET(Data_TR_USD!$B$467, AG$88, 0, 1, $B$82)), NA()))</f>
        <v>10000</v>
      </c>
      <c r="AM804" s="466" t="e">
        <f t="array" aca="1" ref="AM804" ca="1">IF($B804=AM$85-1, AM$84, IF(AND($B804&gt;=AM$85, $B804&lt;=AM$86), AM$84*SUMPRODUCT(TRANSPOSE(AM$5:AM$81), Data_TR_USD!$B575:$BZ575, 1/OFFSET(Data_TR_USD!$B$467, AM$88, 0, 1, $B$82)), NA()))</f>
        <v>#N/A</v>
      </c>
      <c r="AN804" s="466" t="e">
        <f t="array" aca="1" ref="AN804" ca="1">IF($B804=AN$85-1, AN$84, IF(AND($B804&gt;=AN$85, $B804&lt;=AN$86), AN$84*SUMPRODUCT(TRANSPOSE(AN$5:AN$81), Data_TR_USD!$B575:$BZ575, 1/OFFSET(Data_TR_USD!$B$467, AN$88, 0, 1, $B$82)), NA()))</f>
        <v>#N/A</v>
      </c>
      <c r="AO804" s="466" t="e">
        <f t="array" aca="1" ref="AO804" ca="1">IF($B804=AO$85-1, AO$84, IF(AND($B804&gt;=AO$85, $B804&lt;=AO$86), AO$84*SUMPRODUCT(TRANSPOSE(AO$5:AO$81), Data_TR_USD!$B575:$BZ575, 1/OFFSET(Data_TR_USD!$B$467, AO$88, 0, 1, $B$82)), NA()))</f>
        <v>#N/A</v>
      </c>
      <c r="AP804" s="466" t="e">
        <f t="array" aca="1" ref="AP804" ca="1">IF($B804=AP$85-1, AP$84, IF(AND($B804&gt;=AP$85, $B804&lt;=AP$86), AP$84*SUMPRODUCT(TRANSPOSE(AP$5:AP$81), Data_TR_USD!$B575:$BZ575, 1/OFFSET(Data_TR_USD!$B$467, AP$88, 0, 1, $B$82)), NA()))</f>
        <v>#N/A</v>
      </c>
      <c r="AQ804" s="466" t="e">
        <f t="array" aca="1" ref="AQ804" ca="1">IF($B804=AQ$85-1, AQ$84, IF(AND($B804&gt;=AQ$85, $B804&lt;=AQ$86), AQ$84*SUMPRODUCT(TRANSPOSE(AQ$5:AQ$81), Data_TR_USD!$B575:$BZ575, 1/OFFSET(Data_TR_USD!$B$467, AQ$88, 0, 1, $B$82)), NA()))</f>
        <v>#N/A</v>
      </c>
      <c r="AS804" s="466" t="e">
        <f t="array" aca="1" ref="AS804" ca="1">IF($B804=AS$85-1, AS$84, IF(AND($B804&gt;=AS$85, $B804&lt;=AS$86), AS$84*SUMPRODUCT(TRANSPOSE(AS$5:AS$81), Data_TR_USD!$B575:$BZ575, 1/OFFSET(Data_TR_USD!$B$467, AS$88, 0, 1, $B$82)), NA()))</f>
        <v>#N/A</v>
      </c>
      <c r="AU804" s="466" t="e">
        <f t="array" aca="1" ref="AU804" ca="1">IF($B804=AU$85-1, AU$84, IF(AND($B804&gt;=AU$85, $B804&lt;=AU$86), AU$84*SUMPRODUCT(TRANSPOSE(AU$5:AU$81), Data_TR_USD!$B575:$BZ575, 1/OFFSET(Data_TR_USD!$B$467, AU$88, 0, 1, $B$82)), NA()))</f>
        <v>#N/A</v>
      </c>
      <c r="AV804" s="466" t="e">
        <f t="array" aca="1" ref="AV804" ca="1">IF($B804=AV$85-1, AV$84, IF(AND($B804&gt;=AV$85, $B804&lt;=AV$86), AV$84*SUMPRODUCT(TRANSPOSE(AV$5:AV$81), Data_TR_USD!$B575:$BZ575, 1/OFFSET(Data_TR_USD!$B$467, AV$88, 0, 1, $B$82)), NA()))</f>
        <v>#N/A</v>
      </c>
      <c r="AW804" s="466" t="e">
        <f t="array" aca="1" ref="AW804" ca="1">IF($B804=AW$85-1, AW$84, IF(AND($B804&gt;=AW$85, $B804&lt;=AW$86), AW$84*SUMPRODUCT(TRANSPOSE(AW$5:AW$81), Data_TR_USD!$B575:$BZ575, 1/OFFSET(Data_TR_USD!$B$467, AW$88, 0, 1, $B$82)), NA()))</f>
        <v>#N/A</v>
      </c>
      <c r="AX804" s="466" t="e">
        <f t="array" aca="1" ref="AX804" ca="1">IF($B804=AX$85-1, AX$84, IF(AND($B804&gt;=AX$85, $B804&lt;=AX$86), AX$84*SUMPRODUCT(TRANSPOSE(AX$5:AX$81), Data_TR_USD!$B575:$BZ575, 1/OFFSET(Data_TR_USD!$B$467, AX$88, 0, 1, $B$82)), NA()))</f>
        <v>#N/A</v>
      </c>
      <c r="AY804" s="466" t="e">
        <f t="array" aca="1" ref="AY804" ca="1">IF($B804=AY$85-1, AY$84, IF(AND($B804&gt;=AY$85, $B804&lt;=AY$86), AY$84*SUMPRODUCT(TRANSPOSE(AY$5:AY$81), Data_TR_USD!$B575:$BZ575, 1/OFFSET(Data_TR_USD!$B$467, AY$88, 0, 1, $B$82)), NA()))</f>
        <v>#N/A</v>
      </c>
      <c r="AZ804" s="466" t="e">
        <f t="array" aca="1" ref="AZ804" ca="1">IF($B804=AZ$85-1, AZ$84, IF(AND($B804&gt;=AZ$85, $B804&lt;=AZ$86), AZ$84*SUMPRODUCT(TRANSPOSE(AZ$5:AZ$81), Data_TR_USD!$B575:$BZ575, 1/OFFSET(Data_TR_USD!$B$467, AZ$88, 0, 1, $B$82)), NA()))</f>
        <v>#N/A</v>
      </c>
      <c r="BA804" s="466" t="e">
        <f t="array" aca="1" ref="BA804" ca="1">IF($B804=BA$85-1, BA$84, IF(AND($B804&gt;=BA$85, $B804&lt;=BA$86), BA$84*SUMPRODUCT(TRANSPOSE(BA$5:BA$81), Data_TR_USD!$B575:$BZ575, 1/OFFSET(Data_TR_USD!$B$467, BA$88, 0, 1, $B$82)), NA()))</f>
        <v>#N/A</v>
      </c>
      <c r="BB804" s="466" t="e">
        <f t="array" aca="1" ref="BB804" ca="1">IF($B804=BB$85-1, BB$84, IF(AND($B804&gt;=BB$85, $B804&lt;=BB$86), BB$84*SUMPRODUCT(TRANSPOSE(BB$5:BB$81), Data_TR_USD!$B575:$BZ575, 1/OFFSET(Data_TR_USD!$B$467, BB$88, 0, 1, $B$82)), NA()))</f>
        <v>#N/A</v>
      </c>
      <c r="BC804" s="466" t="e">
        <f t="array" aca="1" ref="BC804" ca="1">IF($B804=BC$85-1, BC$84, IF(AND($B804&gt;=BC$85, $B804&lt;=BC$86), BC$84*SUMPRODUCT(TRANSPOSE(BC$5:BC$81), Data_TR_USD!$B575:$BZ575, 1/OFFSET(Data_TR_USD!$B$467, BC$88, 0, 1, $B$82)), NA()))</f>
        <v>#N/A</v>
      </c>
      <c r="BD804" s="466" t="e">
        <f t="array" aca="1" ref="BD804" ca="1">IF($B804=BD$85-1, BD$84, IF(AND($B804&gt;=BD$85, $B804&lt;=BD$86), BD$84*SUMPRODUCT(TRANSPOSE(BD$5:BD$81), Data_TR_USD!$B575:$BZ575, 1/OFFSET(Data_TR_USD!$B$467, BD$88, 0, 1, $B$82)), NA()))</f>
        <v>#N/A</v>
      </c>
      <c r="BE804" s="466" t="e">
        <f t="array" aca="1" ref="BE804" ca="1">IF($B804=BE$85-1, BE$84, IF(AND($B804&gt;=BE$85, $B804&lt;=BE$86), BE$84*SUMPRODUCT(TRANSPOSE(BE$5:BE$81), Data_TR_USD!$B575:$BZ575, 1/OFFSET(Data_TR_USD!$B$467, BE$88, 0, 1, $B$82)), NA()))</f>
        <v>#N/A</v>
      </c>
      <c r="BF804" s="466" t="e">
        <f t="array" aca="1" ref="BF804" ca="1">IF($B804=BF$85-1, BF$84, IF(AND($B804&gt;=BF$85, $B804&lt;=BF$86), BF$84*SUMPRODUCT(TRANSPOSE(BF$5:BF$81), Data_TR_USD!$B575:$BZ575, 1/OFFSET(Data_TR_USD!$B$467, BF$88, 0, 1, $B$82)), NA()))</f>
        <v>#N/A</v>
      </c>
      <c r="BG804" s="466" t="e">
        <f t="array" aca="1" ref="BG804" ca="1">IF($B804=BG$85-1, BG$84, IF(AND($B804&gt;=BG$85, $B804&lt;=BG$86), BG$84*SUMPRODUCT(TRANSPOSE(BG$5:BG$81), Data_TR_USD!$B575:$BZ575, 1/OFFSET(Data_TR_USD!$B$467, BG$88, 0, 1, $B$82)), NA()))</f>
        <v>#N/A</v>
      </c>
      <c r="BH804" s="466" t="e">
        <f t="array" aca="1" ref="BH804" ca="1">IF($B804=BH$85-1, BH$84, IF(AND($B804&gt;=BH$85, $B804&lt;=BH$86), BH$84*SUMPRODUCT(TRANSPOSE(BH$5:BH$81), Data_TR_USD!$B575:$BZ575, 1/OFFSET(Data_TR_USD!$B$467, BH$88, 0, 1, $B$82)), NA()))</f>
        <v>#N/A</v>
      </c>
      <c r="BI804" s="466" t="e">
        <f t="array" aca="1" ref="BI804" ca="1">IF($B804=BI$85-1, BI$84, IF(AND($B804&gt;=BI$85, $B804&lt;=BI$86), BI$84*SUMPRODUCT(TRANSPOSE(BI$5:BI$81), Data_TR_USD!$B575:$BZ575, 1/OFFSET(Data_TR_USD!$B$467, BI$88, 0, 1, $B$82)), NA()))</f>
        <v>#N/A</v>
      </c>
      <c r="BJ804" s="466" t="e">
        <f t="array" aca="1" ref="BJ804" ca="1">IF($B804=BJ$85-1, BJ$84, IF(AND($B804&gt;=BJ$85, $B804&lt;=BJ$86), BJ$84*SUMPRODUCT(TRANSPOSE(BJ$5:BJ$81), Data_TR_USD!$B575:$BZ575, 1/OFFSET(Data_TR_USD!$B$467, BJ$88, 0, 1, $B$82)), NA()))</f>
        <v>#N/A</v>
      </c>
      <c r="BK804" s="466" t="e">
        <f t="array" aca="1" ref="BK804" ca="1">IF($B804=BK$85-1, BK$84, IF(AND($B804&gt;=BK$85, $B804&lt;=BK$86), BK$84*SUMPRODUCT(TRANSPOSE(BK$5:BK$81), Data_TR_USD!$B575:$BZ575, 1/OFFSET(Data_TR_USD!$B$467, BK$88, 0, 1, $B$82)), NA()))</f>
        <v>#N/A</v>
      </c>
      <c r="BL804" s="466" t="e">
        <f t="array" aca="1" ref="BL804" ca="1">IF($B804=BL$85-1, BL$84, IF(AND($B804&gt;=BL$85, $B804&lt;=BL$86), BL$84*SUMPRODUCT(TRANSPOSE(BL$5:BL$81), Data_TR_USD!$B575:$BZ575, 1/OFFSET(Data_TR_USD!$B$467, BL$88, 0, 1, $B$82)), NA()))</f>
        <v>#N/A</v>
      </c>
      <c r="BM804" s="466" t="e">
        <f t="array" aca="1" ref="BM804" ca="1">IF($B804=BM$85-1, BM$84, IF(AND($B804&gt;=BM$85, $B804&lt;=BM$86), BM$84*SUMPRODUCT(TRANSPOSE(BM$5:BM$81), Data_TR_USD!$B575:$BZ575, 1/OFFSET(Data_TR_USD!$B$467, BM$88, 0, 1, $B$82)), NA()))</f>
        <v>#N/A</v>
      </c>
      <c r="BN804" s="466" t="e">
        <f t="array" aca="1" ref="BN804" ca="1">IF($B804=BN$85-1, BN$84, IF(AND($B804&gt;=BN$85, $B804&lt;=BN$86), BN$84*SUMPRODUCT(TRANSPOSE(BN$5:BN$81), Data_TR_USD!$B575:$BZ575, 1/OFFSET(Data_TR_USD!$B$467, BN$88, 0, 1, $B$82)), NA()))</f>
        <v>#N/A</v>
      </c>
      <c r="BO804" s="466" t="e">
        <f t="array" aca="1" ref="BO804" ca="1">IF($B804=BO$85-1, BO$84, IF(AND($B804&gt;=BO$85, $B804&lt;=BO$86), BO$84*SUMPRODUCT(TRANSPOSE(BO$5:BO$81), Data_TR_USD!$B575:$BZ575, 1/OFFSET(Data_TR_USD!$B$467, BO$88, 0, 1, $B$82)), NA()))</f>
        <v>#N/A</v>
      </c>
      <c r="BP804" s="466" t="e">
        <f t="array" aca="1" ref="BP804" ca="1">IF($B804=BP$85-1, BP$84, IF(AND($B804&gt;=BP$85, $B804&lt;=BP$86), BP$84*SUMPRODUCT(TRANSPOSE(BP$5:BP$81), Data_TR_USD!$B575:$BZ575, 1/OFFSET(Data_TR_USD!$B$467, BP$88, 0, 1, $B$82)), NA()))</f>
        <v>#N/A</v>
      </c>
      <c r="BQ804" s="466" t="e">
        <f t="array" aca="1" ref="BQ804" ca="1">IF($B804=BQ$85-1, BQ$84, IF(AND($B804&gt;=BQ$85, $B804&lt;=BQ$86), BQ$84*SUMPRODUCT(TRANSPOSE(BQ$5:BQ$81), Data_TR_USD!$B575:$BZ575, 1/OFFSET(Data_TR_USD!$B$467, BQ$88, 0, 1, $B$82)), NA()))</f>
        <v>#N/A</v>
      </c>
      <c r="BR804" s="466" t="e">
        <f t="array" aca="1" ref="BR804" ca="1">IF($B804=BR$85-1, BR$84, IF(AND($B804&gt;=BR$85, $B804&lt;=BR$86), BR$84*SUMPRODUCT(TRANSPOSE(BR$5:BR$81), Data_TR_USD!$B575:$BZ575, 1/OFFSET(Data_TR_USD!$B$467, BR$88, 0, 1, $B$82)), NA()))</f>
        <v>#N/A</v>
      </c>
      <c r="BS804" s="466" t="e">
        <f t="array" aca="1" ref="BS804" ca="1">IF($B804=BS$85-1, BS$84, IF(AND($B804&gt;=BS$85, $B804&lt;=BS$86), BS$84*SUMPRODUCT(TRANSPOSE(BS$5:BS$81), Data_TR_USD!$B575:$BZ575, 1/OFFSET(Data_TR_USD!$B$467, BS$88, 0, 1, $B$82)), NA()))</f>
        <v>#N/A</v>
      </c>
    </row>
    <row r="805" spans="2:71">
      <c r="B805" s="48">
        <f t="shared" si="1088"/>
        <v>1979</v>
      </c>
      <c r="E805" s="52"/>
      <c r="M805" s="466">
        <f t="array" aca="1" ref="M805" ca="1">IF($B805=M$85-1, M$84, IF(AND($B805&gt;=M$85, $B805&lt;=M$86), M$84*SUMPRODUCT(TRANSPOSE(M$5:M$81), Data_TR_USD!$B576:$BZ576, 1/OFFSET(Data_TR_USD!$B$467, M$88, 0, 1, $B$82)), NA()))</f>
        <v>19916.113109581092</v>
      </c>
      <c r="N805" s="466">
        <f t="array" aca="1" ref="N805" ca="1">IF($B805=N$85-1, N$84, IF(AND($B805&gt;=N$85, $B805&lt;=N$86), N$84*SUMPRODUCT(TRANSPOSE(N$5:N$81), Data_TR_USD!$B576:$BZ576, 1/OFFSET(Data_TR_USD!$B$467, N$88, 0, 1, $B$82)), NA()))</f>
        <v>17983.092101119215</v>
      </c>
      <c r="X805" s="466" t="e">
        <f t="array" aca="1" ref="X805" ca="1">IF($B805=X$85-1, X$84, IF(AND($B805&gt;=X$85, $B805&lt;=X$86), X$84*SUMPRODUCT(TRANSPOSE(X$5:X$81), Data_TR_USD!$B576:$BZ576, 1/OFFSET(Data_TR_USD!$B$467, X$88, 0, 1, $B$82)), NA()))</f>
        <v>#N/A</v>
      </c>
      <c r="Y805" s="466" t="e">
        <f t="array" aca="1" ref="Y805" ca="1">IF($B805=Y$85-1, Y$84, IF(AND($B805&gt;=Y$85, $B805&lt;=Y$86), Y$84*SUMPRODUCT(TRANSPOSE(Y$5:Y$81), Data_TR_USD!$B576:$BZ576, 1/OFFSET(Data_TR_USD!$B$467, Y$88, 0, 1, $B$82)), NA()))</f>
        <v>#N/A</v>
      </c>
      <c r="AA805" s="466">
        <f t="array" aca="1" ref="AA805" ca="1">IF($B805=AA$85-1, AA$84, IF(AND($B805&gt;=AA$85, $B805&lt;=AA$86), AA$84*SUMPRODUCT(TRANSPOSE(AA$5:AA$81), Data_TR_USD!$B576:$BZ576, 1/OFFSET(Data_TR_USD!$B$467, AA$88, 0, 1, $B$82)), NA()))</f>
        <v>19916.113109581092</v>
      </c>
      <c r="AB805" s="466">
        <f t="array" aca="1" ref="AB805" ca="1">IF($B805=AB$85-1, AB$84, IF(AND($B805&gt;=AB$85, $B805&lt;=AB$86), AB$84*SUMPRODUCT(TRANSPOSE(AB$5:AB$81), Data_TR_USD!$B576:$BZ576, 1/OFFSET(Data_TR_USD!$B$467, AB$88, 0, 1, $B$82)), NA()))</f>
        <v>22764.21945890049</v>
      </c>
      <c r="AC805" s="466">
        <f t="array" aca="1" ref="AC805" ca="1">IF($B805=AC$85-1, AC$84, IF(AND($B805&gt;=AC$85, $B805&lt;=AC$86), AC$84*SUMPRODUCT(TRANSPOSE(AC$5:AC$81), Data_TR_USD!$B576:$BZ576, 1/OFFSET(Data_TR_USD!$B$467, AC$88, 0, 1, $B$82)), NA()))</f>
        <v>23538.974251973654</v>
      </c>
      <c r="AD805" s="466">
        <f t="array" aca="1" ref="AD805" ca="1">IF($B805=AD$85-1, AD$84, IF(AND($B805&gt;=AD$85, $B805&lt;=AD$86), AD$84*SUMPRODUCT(TRANSPOSE(AD$5:AD$81), Data_TR_USD!$B576:$BZ576, 1/OFFSET(Data_TR_USD!$B$467, AD$88, 0, 1, $B$82)), NA()))</f>
        <v>23969.823016160855</v>
      </c>
      <c r="AE805" s="466">
        <f t="array" aca="1" ref="AE805" ca="1">IF($B805=AE$85-1, AE$84, IF(AND($B805&gt;=AE$85, $B805&lt;=AE$86), AE$84*SUMPRODUCT(TRANSPOSE(AE$5:AE$81), Data_TR_USD!$B576:$BZ576, 1/OFFSET(Data_TR_USD!$B$467, AE$88, 0, 1, $B$82)), NA()))</f>
        <v>21550.920260572726</v>
      </c>
      <c r="AG805" s="466">
        <f t="array" aca="1" ref="AG805" ca="1">IF($B805=AG$85-1, AG$84, IF(AND($B805&gt;=AG$85, $B805&lt;=AG$86), AG$84*SUMPRODUCT(TRANSPOSE(AG$5:AG$81), Data_TR_USD!$B576:$BZ576, 1/OFFSET(Data_TR_USD!$B$467, AG$88, 0, 1, $B$82)), NA()))</f>
        <v>10000</v>
      </c>
      <c r="AM805" s="466" t="e">
        <f t="array" aca="1" ref="AM805" ca="1">IF($B805=AM$85-1, AM$84, IF(AND($B805&gt;=AM$85, $B805&lt;=AM$86), AM$84*SUMPRODUCT(TRANSPOSE(AM$5:AM$81), Data_TR_USD!$B576:$BZ576, 1/OFFSET(Data_TR_USD!$B$467, AM$88, 0, 1, $B$82)), NA()))</f>
        <v>#N/A</v>
      </c>
      <c r="AN805" s="466" t="e">
        <f t="array" aca="1" ref="AN805" ca="1">IF($B805=AN$85-1, AN$84, IF(AND($B805&gt;=AN$85, $B805&lt;=AN$86), AN$84*SUMPRODUCT(TRANSPOSE(AN$5:AN$81), Data_TR_USD!$B576:$BZ576, 1/OFFSET(Data_TR_USD!$B$467, AN$88, 0, 1, $B$82)), NA()))</f>
        <v>#N/A</v>
      </c>
      <c r="AO805" s="466" t="e">
        <f t="array" aca="1" ref="AO805" ca="1">IF($B805=AO$85-1, AO$84, IF(AND($B805&gt;=AO$85, $B805&lt;=AO$86), AO$84*SUMPRODUCT(TRANSPOSE(AO$5:AO$81), Data_TR_USD!$B576:$BZ576, 1/OFFSET(Data_TR_USD!$B$467, AO$88, 0, 1, $B$82)), NA()))</f>
        <v>#N/A</v>
      </c>
      <c r="AP805" s="466" t="e">
        <f t="array" aca="1" ref="AP805" ca="1">IF($B805=AP$85-1, AP$84, IF(AND($B805&gt;=AP$85, $B805&lt;=AP$86), AP$84*SUMPRODUCT(TRANSPOSE(AP$5:AP$81), Data_TR_USD!$B576:$BZ576, 1/OFFSET(Data_TR_USD!$B$467, AP$88, 0, 1, $B$82)), NA()))</f>
        <v>#N/A</v>
      </c>
      <c r="AQ805" s="466" t="e">
        <f t="array" aca="1" ref="AQ805" ca="1">IF($B805=AQ$85-1, AQ$84, IF(AND($B805&gt;=AQ$85, $B805&lt;=AQ$86), AQ$84*SUMPRODUCT(TRANSPOSE(AQ$5:AQ$81), Data_TR_USD!$B576:$BZ576, 1/OFFSET(Data_TR_USD!$B$467, AQ$88, 0, 1, $B$82)), NA()))</f>
        <v>#N/A</v>
      </c>
      <c r="AS805" s="466" t="e">
        <f t="array" aca="1" ref="AS805" ca="1">IF($B805=AS$85-1, AS$84, IF(AND($B805&gt;=AS$85, $B805&lt;=AS$86), AS$84*SUMPRODUCT(TRANSPOSE(AS$5:AS$81), Data_TR_USD!$B576:$BZ576, 1/OFFSET(Data_TR_USD!$B$467, AS$88, 0, 1, $B$82)), NA()))</f>
        <v>#N/A</v>
      </c>
      <c r="AU805" s="466" t="e">
        <f t="array" aca="1" ref="AU805" ca="1">IF($B805=AU$85-1, AU$84, IF(AND($B805&gt;=AU$85, $B805&lt;=AU$86), AU$84*SUMPRODUCT(TRANSPOSE(AU$5:AU$81), Data_TR_USD!$B576:$BZ576, 1/OFFSET(Data_TR_USD!$B$467, AU$88, 0, 1, $B$82)), NA()))</f>
        <v>#N/A</v>
      </c>
      <c r="AV805" s="466" t="e">
        <f t="array" aca="1" ref="AV805" ca="1">IF($B805=AV$85-1, AV$84, IF(AND($B805&gt;=AV$85, $B805&lt;=AV$86), AV$84*SUMPRODUCT(TRANSPOSE(AV$5:AV$81), Data_TR_USD!$B576:$BZ576, 1/OFFSET(Data_TR_USD!$B$467, AV$88, 0, 1, $B$82)), NA()))</f>
        <v>#N/A</v>
      </c>
      <c r="AW805" s="466" t="e">
        <f t="array" aca="1" ref="AW805" ca="1">IF($B805=AW$85-1, AW$84, IF(AND($B805&gt;=AW$85, $B805&lt;=AW$86), AW$84*SUMPRODUCT(TRANSPOSE(AW$5:AW$81), Data_TR_USD!$B576:$BZ576, 1/OFFSET(Data_TR_USD!$B$467, AW$88, 0, 1, $B$82)), NA()))</f>
        <v>#N/A</v>
      </c>
      <c r="AX805" s="466" t="e">
        <f t="array" aca="1" ref="AX805" ca="1">IF($B805=AX$85-1, AX$84, IF(AND($B805&gt;=AX$85, $B805&lt;=AX$86), AX$84*SUMPRODUCT(TRANSPOSE(AX$5:AX$81), Data_TR_USD!$B576:$BZ576, 1/OFFSET(Data_TR_USD!$B$467, AX$88, 0, 1, $B$82)), NA()))</f>
        <v>#N/A</v>
      </c>
      <c r="AY805" s="466" t="e">
        <f t="array" aca="1" ref="AY805" ca="1">IF($B805=AY$85-1, AY$84, IF(AND($B805&gt;=AY$85, $B805&lt;=AY$86), AY$84*SUMPRODUCT(TRANSPOSE(AY$5:AY$81), Data_TR_USD!$B576:$BZ576, 1/OFFSET(Data_TR_USD!$B$467, AY$88, 0, 1, $B$82)), NA()))</f>
        <v>#N/A</v>
      </c>
      <c r="AZ805" s="466" t="e">
        <f t="array" aca="1" ref="AZ805" ca="1">IF($B805=AZ$85-1, AZ$84, IF(AND($B805&gt;=AZ$85, $B805&lt;=AZ$86), AZ$84*SUMPRODUCT(TRANSPOSE(AZ$5:AZ$81), Data_TR_USD!$B576:$BZ576, 1/OFFSET(Data_TR_USD!$B$467, AZ$88, 0, 1, $B$82)), NA()))</f>
        <v>#N/A</v>
      </c>
      <c r="BA805" s="466" t="e">
        <f t="array" aca="1" ref="BA805" ca="1">IF($B805=BA$85-1, BA$84, IF(AND($B805&gt;=BA$85, $B805&lt;=BA$86), BA$84*SUMPRODUCT(TRANSPOSE(BA$5:BA$81), Data_TR_USD!$B576:$BZ576, 1/OFFSET(Data_TR_USD!$B$467, BA$88, 0, 1, $B$82)), NA()))</f>
        <v>#N/A</v>
      </c>
      <c r="BB805" s="466" t="e">
        <f t="array" aca="1" ref="BB805" ca="1">IF($B805=BB$85-1, BB$84, IF(AND($B805&gt;=BB$85, $B805&lt;=BB$86), BB$84*SUMPRODUCT(TRANSPOSE(BB$5:BB$81), Data_TR_USD!$B576:$BZ576, 1/OFFSET(Data_TR_USD!$B$467, BB$88, 0, 1, $B$82)), NA()))</f>
        <v>#N/A</v>
      </c>
      <c r="BC805" s="466" t="e">
        <f t="array" aca="1" ref="BC805" ca="1">IF($B805=BC$85-1, BC$84, IF(AND($B805&gt;=BC$85, $B805&lt;=BC$86), BC$84*SUMPRODUCT(TRANSPOSE(BC$5:BC$81), Data_TR_USD!$B576:$BZ576, 1/OFFSET(Data_TR_USD!$B$467, BC$88, 0, 1, $B$82)), NA()))</f>
        <v>#N/A</v>
      </c>
      <c r="BD805" s="466" t="e">
        <f t="array" aca="1" ref="BD805" ca="1">IF($B805=BD$85-1, BD$84, IF(AND($B805&gt;=BD$85, $B805&lt;=BD$86), BD$84*SUMPRODUCT(TRANSPOSE(BD$5:BD$81), Data_TR_USD!$B576:$BZ576, 1/OFFSET(Data_TR_USD!$B$467, BD$88, 0, 1, $B$82)), NA()))</f>
        <v>#N/A</v>
      </c>
      <c r="BE805" s="466" t="e">
        <f t="array" aca="1" ref="BE805" ca="1">IF($B805=BE$85-1, BE$84, IF(AND($B805&gt;=BE$85, $B805&lt;=BE$86), BE$84*SUMPRODUCT(TRANSPOSE(BE$5:BE$81), Data_TR_USD!$B576:$BZ576, 1/OFFSET(Data_TR_USD!$B$467, BE$88, 0, 1, $B$82)), NA()))</f>
        <v>#N/A</v>
      </c>
      <c r="BF805" s="466" t="e">
        <f t="array" aca="1" ref="BF805" ca="1">IF($B805=BF$85-1, BF$84, IF(AND($B805&gt;=BF$85, $B805&lt;=BF$86), BF$84*SUMPRODUCT(TRANSPOSE(BF$5:BF$81), Data_TR_USD!$B576:$BZ576, 1/OFFSET(Data_TR_USD!$B$467, BF$88, 0, 1, $B$82)), NA()))</f>
        <v>#N/A</v>
      </c>
      <c r="BG805" s="466" t="e">
        <f t="array" aca="1" ref="BG805" ca="1">IF($B805=BG$85-1, BG$84, IF(AND($B805&gt;=BG$85, $B805&lt;=BG$86), BG$84*SUMPRODUCT(TRANSPOSE(BG$5:BG$81), Data_TR_USD!$B576:$BZ576, 1/OFFSET(Data_TR_USD!$B$467, BG$88, 0, 1, $B$82)), NA()))</f>
        <v>#N/A</v>
      </c>
      <c r="BH805" s="466" t="e">
        <f t="array" aca="1" ref="BH805" ca="1">IF($B805=BH$85-1, BH$84, IF(AND($B805&gt;=BH$85, $B805&lt;=BH$86), BH$84*SUMPRODUCT(TRANSPOSE(BH$5:BH$81), Data_TR_USD!$B576:$BZ576, 1/OFFSET(Data_TR_USD!$B$467, BH$88, 0, 1, $B$82)), NA()))</f>
        <v>#N/A</v>
      </c>
      <c r="BI805" s="466" t="e">
        <f t="array" aca="1" ref="BI805" ca="1">IF($B805=BI$85-1, BI$84, IF(AND($B805&gt;=BI$85, $B805&lt;=BI$86), BI$84*SUMPRODUCT(TRANSPOSE(BI$5:BI$81), Data_TR_USD!$B576:$BZ576, 1/OFFSET(Data_TR_USD!$B$467, BI$88, 0, 1, $B$82)), NA()))</f>
        <v>#N/A</v>
      </c>
      <c r="BJ805" s="466" t="e">
        <f t="array" aca="1" ref="BJ805" ca="1">IF($B805=BJ$85-1, BJ$84, IF(AND($B805&gt;=BJ$85, $B805&lt;=BJ$86), BJ$84*SUMPRODUCT(TRANSPOSE(BJ$5:BJ$81), Data_TR_USD!$B576:$BZ576, 1/OFFSET(Data_TR_USD!$B$467, BJ$88, 0, 1, $B$82)), NA()))</f>
        <v>#N/A</v>
      </c>
      <c r="BK805" s="466" t="e">
        <f t="array" aca="1" ref="BK805" ca="1">IF($B805=BK$85-1, BK$84, IF(AND($B805&gt;=BK$85, $B805&lt;=BK$86), BK$84*SUMPRODUCT(TRANSPOSE(BK$5:BK$81), Data_TR_USD!$B576:$BZ576, 1/OFFSET(Data_TR_USD!$B$467, BK$88, 0, 1, $B$82)), NA()))</f>
        <v>#N/A</v>
      </c>
      <c r="BL805" s="466" t="e">
        <f t="array" aca="1" ref="BL805" ca="1">IF($B805=BL$85-1, BL$84, IF(AND($B805&gt;=BL$85, $B805&lt;=BL$86), BL$84*SUMPRODUCT(TRANSPOSE(BL$5:BL$81), Data_TR_USD!$B576:$BZ576, 1/OFFSET(Data_TR_USD!$B$467, BL$88, 0, 1, $B$82)), NA()))</f>
        <v>#N/A</v>
      </c>
      <c r="BM805" s="466" t="e">
        <f t="array" aca="1" ref="BM805" ca="1">IF($B805=BM$85-1, BM$84, IF(AND($B805&gt;=BM$85, $B805&lt;=BM$86), BM$84*SUMPRODUCT(TRANSPOSE(BM$5:BM$81), Data_TR_USD!$B576:$BZ576, 1/OFFSET(Data_TR_USD!$B$467, BM$88, 0, 1, $B$82)), NA()))</f>
        <v>#N/A</v>
      </c>
      <c r="BN805" s="466" t="e">
        <f t="array" aca="1" ref="BN805" ca="1">IF($B805=BN$85-1, BN$84, IF(AND($B805&gt;=BN$85, $B805&lt;=BN$86), BN$84*SUMPRODUCT(TRANSPOSE(BN$5:BN$81), Data_TR_USD!$B576:$BZ576, 1/OFFSET(Data_TR_USD!$B$467, BN$88, 0, 1, $B$82)), NA()))</f>
        <v>#N/A</v>
      </c>
      <c r="BO805" s="466" t="e">
        <f t="array" aca="1" ref="BO805" ca="1">IF($B805=BO$85-1, BO$84, IF(AND($B805&gt;=BO$85, $B805&lt;=BO$86), BO$84*SUMPRODUCT(TRANSPOSE(BO$5:BO$81), Data_TR_USD!$B576:$BZ576, 1/OFFSET(Data_TR_USD!$B$467, BO$88, 0, 1, $B$82)), NA()))</f>
        <v>#N/A</v>
      </c>
      <c r="BP805" s="466" t="e">
        <f t="array" aca="1" ref="BP805" ca="1">IF($B805=BP$85-1, BP$84, IF(AND($B805&gt;=BP$85, $B805&lt;=BP$86), BP$84*SUMPRODUCT(TRANSPOSE(BP$5:BP$81), Data_TR_USD!$B576:$BZ576, 1/OFFSET(Data_TR_USD!$B$467, BP$88, 0, 1, $B$82)), NA()))</f>
        <v>#N/A</v>
      </c>
      <c r="BQ805" s="466" t="e">
        <f t="array" aca="1" ref="BQ805" ca="1">IF($B805=BQ$85-1, BQ$84, IF(AND($B805&gt;=BQ$85, $B805&lt;=BQ$86), BQ$84*SUMPRODUCT(TRANSPOSE(BQ$5:BQ$81), Data_TR_USD!$B576:$BZ576, 1/OFFSET(Data_TR_USD!$B$467, BQ$88, 0, 1, $B$82)), NA()))</f>
        <v>#N/A</v>
      </c>
      <c r="BR805" s="466" t="e">
        <f t="array" aca="1" ref="BR805" ca="1">IF($B805=BR$85-1, BR$84, IF(AND($B805&gt;=BR$85, $B805&lt;=BR$86), BR$84*SUMPRODUCT(TRANSPOSE(BR$5:BR$81), Data_TR_USD!$B576:$BZ576, 1/OFFSET(Data_TR_USD!$B$467, BR$88, 0, 1, $B$82)), NA()))</f>
        <v>#N/A</v>
      </c>
      <c r="BS805" s="466" t="e">
        <f t="array" aca="1" ref="BS805" ca="1">IF($B805=BS$85-1, BS$84, IF(AND($B805&gt;=BS$85, $B805&lt;=BS$86), BS$84*SUMPRODUCT(TRANSPOSE(BS$5:BS$81), Data_TR_USD!$B576:$BZ576, 1/OFFSET(Data_TR_USD!$B$467, BS$88, 0, 1, $B$82)), NA()))</f>
        <v>#N/A</v>
      </c>
    </row>
    <row r="806" spans="2:71">
      <c r="B806" s="48">
        <f t="shared" si="1088"/>
        <v>1980</v>
      </c>
      <c r="E806" s="52"/>
      <c r="M806" s="466">
        <f t="array" aca="1" ref="M806" ca="1">IF($B806=M$85-1, M$84, IF(AND($B806&gt;=M$85, $B806&lt;=M$86), M$84*SUMPRODUCT(TRANSPOSE(M$5:M$81), Data_TR_USD!$B577:$BZ577, 1/OFFSET(Data_TR_USD!$B$467, M$88, 0, 1, $B$82)), NA()))</f>
        <v>24613.274391320268</v>
      </c>
      <c r="N806" s="466">
        <f t="array" aca="1" ref="N806" ca="1">IF($B806=N$85-1, N$84, IF(AND($B806&gt;=N$85, $B806&lt;=N$86), N$84*SUMPRODUCT(TRANSPOSE(N$5:N$81), Data_TR_USD!$B577:$BZ577, 1/OFFSET(Data_TR_USD!$B$467, N$88, 0, 1, $B$82)), NA()))</f>
        <v>21635.85686960856</v>
      </c>
      <c r="X806" s="466" t="e">
        <f t="array" aca="1" ref="X806" ca="1">IF($B806=X$85-1, X$84, IF(AND($B806&gt;=X$85, $B806&lt;=X$86), X$84*SUMPRODUCT(TRANSPOSE(X$5:X$81), Data_TR_USD!$B577:$BZ577, 1/OFFSET(Data_TR_USD!$B$467, X$88, 0, 1, $B$82)), NA()))</f>
        <v>#N/A</v>
      </c>
      <c r="Y806" s="466" t="e">
        <f t="array" aca="1" ref="Y806" ca="1">IF($B806=Y$85-1, Y$84, IF(AND($B806&gt;=Y$85, $B806&lt;=Y$86), Y$84*SUMPRODUCT(TRANSPOSE(Y$5:Y$81), Data_TR_USD!$B577:$BZ577, 1/OFFSET(Data_TR_USD!$B$467, Y$88, 0, 1, $B$82)), NA()))</f>
        <v>#N/A</v>
      </c>
      <c r="AA806" s="466">
        <f t="array" aca="1" ref="AA806" ca="1">IF($B806=AA$85-1, AA$84, IF(AND($B806&gt;=AA$85, $B806&lt;=AA$86), AA$84*SUMPRODUCT(TRANSPOSE(AA$5:AA$81), Data_TR_USD!$B577:$BZ577, 1/OFFSET(Data_TR_USD!$B$467, AA$88, 0, 1, $B$82)), NA()))</f>
        <v>24613.274391320268</v>
      </c>
      <c r="AB806" s="466">
        <f t="array" aca="1" ref="AB806" ca="1">IF($B806=AB$85-1, AB$84, IF(AND($B806&gt;=AB$85, $B806&lt;=AB$86), AB$84*SUMPRODUCT(TRANSPOSE(AB$5:AB$81), Data_TR_USD!$B577:$BZ577, 1/OFFSET(Data_TR_USD!$B$467, AB$88, 0, 1, $B$82)), NA()))</f>
        <v>27746.171980160387</v>
      </c>
      <c r="AC806" s="466">
        <f t="array" aca="1" ref="AC806" ca="1">IF($B806=AC$85-1, AC$84, IF(AND($B806&gt;=AC$85, $B806&lt;=AC$86), AC$84*SUMPRODUCT(TRANSPOSE(AC$5:AC$81), Data_TR_USD!$B577:$BZ577, 1/OFFSET(Data_TR_USD!$B$467, AC$88, 0, 1, $B$82)), NA()))</f>
        <v>28967.72510957389</v>
      </c>
      <c r="AD806" s="466">
        <f t="array" aca="1" ref="AD806" ca="1">IF($B806=AD$85-1, AD$84, IF(AND($B806&gt;=AD$85, $B806&lt;=AD$86), AD$84*SUMPRODUCT(TRANSPOSE(AD$5:AD$81), Data_TR_USD!$B577:$BZ577, 1/OFFSET(Data_TR_USD!$B$467, AD$88, 0, 1, $B$82)), NA()))</f>
        <v>28891.07006800708</v>
      </c>
      <c r="AE806" s="466">
        <f t="array" aca="1" ref="AE806" ca="1">IF($B806=AE$85-1, AE$84, IF(AND($B806&gt;=AE$85, $B806&lt;=AE$86), AE$84*SUMPRODUCT(TRANSPOSE(AE$5:AE$81), Data_TR_USD!$B577:$BZ577, 1/OFFSET(Data_TR_USD!$B$467, AE$88, 0, 1, $B$82)), NA()))</f>
        <v>25377.402048734955</v>
      </c>
      <c r="AG806" s="466">
        <f t="array" aca="1" ref="AG806" ca="1">IF($B806=AG$85-1, AG$84, IF(AND($B806&gt;=AG$85, $B806&lt;=AG$86), AG$84*SUMPRODUCT(TRANSPOSE(AG$5:AG$81), Data_TR_USD!$B577:$BZ577, 1/OFFSET(Data_TR_USD!$B$467, AG$88, 0, 1, $B$82)), NA()))</f>
        <v>10000</v>
      </c>
      <c r="AM806" s="466" t="e">
        <f t="array" aca="1" ref="AM806" ca="1">IF($B806=AM$85-1, AM$84, IF(AND($B806&gt;=AM$85, $B806&lt;=AM$86), AM$84*SUMPRODUCT(TRANSPOSE(AM$5:AM$81), Data_TR_USD!$B577:$BZ577, 1/OFFSET(Data_TR_USD!$B$467, AM$88, 0, 1, $B$82)), NA()))</f>
        <v>#N/A</v>
      </c>
      <c r="AN806" s="466" t="e">
        <f t="array" aca="1" ref="AN806" ca="1">IF($B806=AN$85-1, AN$84, IF(AND($B806&gt;=AN$85, $B806&lt;=AN$86), AN$84*SUMPRODUCT(TRANSPOSE(AN$5:AN$81), Data_TR_USD!$B577:$BZ577, 1/OFFSET(Data_TR_USD!$B$467, AN$88, 0, 1, $B$82)), NA()))</f>
        <v>#N/A</v>
      </c>
      <c r="AO806" s="466" t="e">
        <f t="array" aca="1" ref="AO806" ca="1">IF($B806=AO$85-1, AO$84, IF(AND($B806&gt;=AO$85, $B806&lt;=AO$86), AO$84*SUMPRODUCT(TRANSPOSE(AO$5:AO$81), Data_TR_USD!$B577:$BZ577, 1/OFFSET(Data_TR_USD!$B$467, AO$88, 0, 1, $B$82)), NA()))</f>
        <v>#N/A</v>
      </c>
      <c r="AP806" s="466" t="e">
        <f t="array" aca="1" ref="AP806" ca="1">IF($B806=AP$85-1, AP$84, IF(AND($B806&gt;=AP$85, $B806&lt;=AP$86), AP$84*SUMPRODUCT(TRANSPOSE(AP$5:AP$81), Data_TR_USD!$B577:$BZ577, 1/OFFSET(Data_TR_USD!$B$467, AP$88, 0, 1, $B$82)), NA()))</f>
        <v>#N/A</v>
      </c>
      <c r="AQ806" s="466" t="e">
        <f t="array" aca="1" ref="AQ806" ca="1">IF($B806=AQ$85-1, AQ$84, IF(AND($B806&gt;=AQ$85, $B806&lt;=AQ$86), AQ$84*SUMPRODUCT(TRANSPOSE(AQ$5:AQ$81), Data_TR_USD!$B577:$BZ577, 1/OFFSET(Data_TR_USD!$B$467, AQ$88, 0, 1, $B$82)), NA()))</f>
        <v>#N/A</v>
      </c>
      <c r="AS806" s="466" t="e">
        <f t="array" aca="1" ref="AS806" ca="1">IF($B806=AS$85-1, AS$84, IF(AND($B806&gt;=AS$85, $B806&lt;=AS$86), AS$84*SUMPRODUCT(TRANSPOSE(AS$5:AS$81), Data_TR_USD!$B577:$BZ577, 1/OFFSET(Data_TR_USD!$B$467, AS$88, 0, 1, $B$82)), NA()))</f>
        <v>#N/A</v>
      </c>
      <c r="AU806" s="466" t="e">
        <f t="array" aca="1" ref="AU806" ca="1">IF($B806=AU$85-1, AU$84, IF(AND($B806&gt;=AU$85, $B806&lt;=AU$86), AU$84*SUMPRODUCT(TRANSPOSE(AU$5:AU$81), Data_TR_USD!$B577:$BZ577, 1/OFFSET(Data_TR_USD!$B$467, AU$88, 0, 1, $B$82)), NA()))</f>
        <v>#N/A</v>
      </c>
      <c r="AV806" s="466" t="e">
        <f t="array" aca="1" ref="AV806" ca="1">IF($B806=AV$85-1, AV$84, IF(AND($B806&gt;=AV$85, $B806&lt;=AV$86), AV$84*SUMPRODUCT(TRANSPOSE(AV$5:AV$81), Data_TR_USD!$B577:$BZ577, 1/OFFSET(Data_TR_USD!$B$467, AV$88, 0, 1, $B$82)), NA()))</f>
        <v>#N/A</v>
      </c>
      <c r="AW806" s="466" t="e">
        <f t="array" aca="1" ref="AW806" ca="1">IF($B806=AW$85-1, AW$84, IF(AND($B806&gt;=AW$85, $B806&lt;=AW$86), AW$84*SUMPRODUCT(TRANSPOSE(AW$5:AW$81), Data_TR_USD!$B577:$BZ577, 1/OFFSET(Data_TR_USD!$B$467, AW$88, 0, 1, $B$82)), NA()))</f>
        <v>#N/A</v>
      </c>
      <c r="AX806" s="466" t="e">
        <f t="array" aca="1" ref="AX806" ca="1">IF($B806=AX$85-1, AX$84, IF(AND($B806&gt;=AX$85, $B806&lt;=AX$86), AX$84*SUMPRODUCT(TRANSPOSE(AX$5:AX$81), Data_TR_USD!$B577:$BZ577, 1/OFFSET(Data_TR_USD!$B$467, AX$88, 0, 1, $B$82)), NA()))</f>
        <v>#N/A</v>
      </c>
      <c r="AY806" s="466" t="e">
        <f t="array" aca="1" ref="AY806" ca="1">IF($B806=AY$85-1, AY$84, IF(AND($B806&gt;=AY$85, $B806&lt;=AY$86), AY$84*SUMPRODUCT(TRANSPOSE(AY$5:AY$81), Data_TR_USD!$B577:$BZ577, 1/OFFSET(Data_TR_USD!$B$467, AY$88, 0, 1, $B$82)), NA()))</f>
        <v>#N/A</v>
      </c>
      <c r="AZ806" s="466" t="e">
        <f t="array" aca="1" ref="AZ806" ca="1">IF($B806=AZ$85-1, AZ$84, IF(AND($B806&gt;=AZ$85, $B806&lt;=AZ$86), AZ$84*SUMPRODUCT(TRANSPOSE(AZ$5:AZ$81), Data_TR_USD!$B577:$BZ577, 1/OFFSET(Data_TR_USD!$B$467, AZ$88, 0, 1, $B$82)), NA()))</f>
        <v>#N/A</v>
      </c>
      <c r="BA806" s="466" t="e">
        <f t="array" aca="1" ref="BA806" ca="1">IF($B806=BA$85-1, BA$84, IF(AND($B806&gt;=BA$85, $B806&lt;=BA$86), BA$84*SUMPRODUCT(TRANSPOSE(BA$5:BA$81), Data_TR_USD!$B577:$BZ577, 1/OFFSET(Data_TR_USD!$B$467, BA$88, 0, 1, $B$82)), NA()))</f>
        <v>#N/A</v>
      </c>
      <c r="BB806" s="466" t="e">
        <f t="array" aca="1" ref="BB806" ca="1">IF($B806=BB$85-1, BB$84, IF(AND($B806&gt;=BB$85, $B806&lt;=BB$86), BB$84*SUMPRODUCT(TRANSPOSE(BB$5:BB$81), Data_TR_USD!$B577:$BZ577, 1/OFFSET(Data_TR_USD!$B$467, BB$88, 0, 1, $B$82)), NA()))</f>
        <v>#N/A</v>
      </c>
      <c r="BC806" s="466" t="e">
        <f t="array" aca="1" ref="BC806" ca="1">IF($B806=BC$85-1, BC$84, IF(AND($B806&gt;=BC$85, $B806&lt;=BC$86), BC$84*SUMPRODUCT(TRANSPOSE(BC$5:BC$81), Data_TR_USD!$B577:$BZ577, 1/OFFSET(Data_TR_USD!$B$467, BC$88, 0, 1, $B$82)), NA()))</f>
        <v>#N/A</v>
      </c>
      <c r="BD806" s="466" t="e">
        <f t="array" aca="1" ref="BD806" ca="1">IF($B806=BD$85-1, BD$84, IF(AND($B806&gt;=BD$85, $B806&lt;=BD$86), BD$84*SUMPRODUCT(TRANSPOSE(BD$5:BD$81), Data_TR_USD!$B577:$BZ577, 1/OFFSET(Data_TR_USD!$B$467, BD$88, 0, 1, $B$82)), NA()))</f>
        <v>#N/A</v>
      </c>
      <c r="BE806" s="466" t="e">
        <f t="array" aca="1" ref="BE806" ca="1">IF($B806=BE$85-1, BE$84, IF(AND($B806&gt;=BE$85, $B806&lt;=BE$86), BE$84*SUMPRODUCT(TRANSPOSE(BE$5:BE$81), Data_TR_USD!$B577:$BZ577, 1/OFFSET(Data_TR_USD!$B$467, BE$88, 0, 1, $B$82)), NA()))</f>
        <v>#N/A</v>
      </c>
      <c r="BF806" s="466" t="e">
        <f t="array" aca="1" ref="BF806" ca="1">IF($B806=BF$85-1, BF$84, IF(AND($B806&gt;=BF$85, $B806&lt;=BF$86), BF$84*SUMPRODUCT(TRANSPOSE(BF$5:BF$81), Data_TR_USD!$B577:$BZ577, 1/OFFSET(Data_TR_USD!$B$467, BF$88, 0, 1, $B$82)), NA()))</f>
        <v>#N/A</v>
      </c>
      <c r="BG806" s="466" t="e">
        <f t="array" aca="1" ref="BG806" ca="1">IF($B806=BG$85-1, BG$84, IF(AND($B806&gt;=BG$85, $B806&lt;=BG$86), BG$84*SUMPRODUCT(TRANSPOSE(BG$5:BG$81), Data_TR_USD!$B577:$BZ577, 1/OFFSET(Data_TR_USD!$B$467, BG$88, 0, 1, $B$82)), NA()))</f>
        <v>#N/A</v>
      </c>
      <c r="BH806" s="466" t="e">
        <f t="array" aca="1" ref="BH806" ca="1">IF($B806=BH$85-1, BH$84, IF(AND($B806&gt;=BH$85, $B806&lt;=BH$86), BH$84*SUMPRODUCT(TRANSPOSE(BH$5:BH$81), Data_TR_USD!$B577:$BZ577, 1/OFFSET(Data_TR_USD!$B$467, BH$88, 0, 1, $B$82)), NA()))</f>
        <v>#N/A</v>
      </c>
      <c r="BI806" s="466" t="e">
        <f t="array" aca="1" ref="BI806" ca="1">IF($B806=BI$85-1, BI$84, IF(AND($B806&gt;=BI$85, $B806&lt;=BI$86), BI$84*SUMPRODUCT(TRANSPOSE(BI$5:BI$81), Data_TR_USD!$B577:$BZ577, 1/OFFSET(Data_TR_USD!$B$467, BI$88, 0, 1, $B$82)), NA()))</f>
        <v>#N/A</v>
      </c>
      <c r="BJ806" s="466" t="e">
        <f t="array" aca="1" ref="BJ806" ca="1">IF($B806=BJ$85-1, BJ$84, IF(AND($B806&gt;=BJ$85, $B806&lt;=BJ$86), BJ$84*SUMPRODUCT(TRANSPOSE(BJ$5:BJ$81), Data_TR_USD!$B577:$BZ577, 1/OFFSET(Data_TR_USD!$B$467, BJ$88, 0, 1, $B$82)), NA()))</f>
        <v>#N/A</v>
      </c>
      <c r="BK806" s="466" t="e">
        <f t="array" aca="1" ref="BK806" ca="1">IF($B806=BK$85-1, BK$84, IF(AND($B806&gt;=BK$85, $B806&lt;=BK$86), BK$84*SUMPRODUCT(TRANSPOSE(BK$5:BK$81), Data_TR_USD!$B577:$BZ577, 1/OFFSET(Data_TR_USD!$B$467, BK$88, 0, 1, $B$82)), NA()))</f>
        <v>#N/A</v>
      </c>
      <c r="BL806" s="466" t="e">
        <f t="array" aca="1" ref="BL806" ca="1">IF($B806=BL$85-1, BL$84, IF(AND($B806&gt;=BL$85, $B806&lt;=BL$86), BL$84*SUMPRODUCT(TRANSPOSE(BL$5:BL$81), Data_TR_USD!$B577:$BZ577, 1/OFFSET(Data_TR_USD!$B$467, BL$88, 0, 1, $B$82)), NA()))</f>
        <v>#N/A</v>
      </c>
      <c r="BM806" s="466" t="e">
        <f t="array" aca="1" ref="BM806" ca="1">IF($B806=BM$85-1, BM$84, IF(AND($B806&gt;=BM$85, $B806&lt;=BM$86), BM$84*SUMPRODUCT(TRANSPOSE(BM$5:BM$81), Data_TR_USD!$B577:$BZ577, 1/OFFSET(Data_TR_USD!$B$467, BM$88, 0, 1, $B$82)), NA()))</f>
        <v>#N/A</v>
      </c>
      <c r="BN806" s="466" t="e">
        <f t="array" aca="1" ref="BN806" ca="1">IF($B806=BN$85-1, BN$84, IF(AND($B806&gt;=BN$85, $B806&lt;=BN$86), BN$84*SUMPRODUCT(TRANSPOSE(BN$5:BN$81), Data_TR_USD!$B577:$BZ577, 1/OFFSET(Data_TR_USD!$B$467, BN$88, 0, 1, $B$82)), NA()))</f>
        <v>#N/A</v>
      </c>
      <c r="BO806" s="466" t="e">
        <f t="array" aca="1" ref="BO806" ca="1">IF($B806=BO$85-1, BO$84, IF(AND($B806&gt;=BO$85, $B806&lt;=BO$86), BO$84*SUMPRODUCT(TRANSPOSE(BO$5:BO$81), Data_TR_USD!$B577:$BZ577, 1/OFFSET(Data_TR_USD!$B$467, BO$88, 0, 1, $B$82)), NA()))</f>
        <v>#N/A</v>
      </c>
      <c r="BP806" s="466" t="e">
        <f t="array" aca="1" ref="BP806" ca="1">IF($B806=BP$85-1, BP$84, IF(AND($B806&gt;=BP$85, $B806&lt;=BP$86), BP$84*SUMPRODUCT(TRANSPOSE(BP$5:BP$81), Data_TR_USD!$B577:$BZ577, 1/OFFSET(Data_TR_USD!$B$467, BP$88, 0, 1, $B$82)), NA()))</f>
        <v>#N/A</v>
      </c>
      <c r="BQ806" s="466" t="e">
        <f t="array" aca="1" ref="BQ806" ca="1">IF($B806=BQ$85-1, BQ$84, IF(AND($B806&gt;=BQ$85, $B806&lt;=BQ$86), BQ$84*SUMPRODUCT(TRANSPOSE(BQ$5:BQ$81), Data_TR_USD!$B577:$BZ577, 1/OFFSET(Data_TR_USD!$B$467, BQ$88, 0, 1, $B$82)), NA()))</f>
        <v>#N/A</v>
      </c>
      <c r="BR806" s="466" t="e">
        <f t="array" aca="1" ref="BR806" ca="1">IF($B806=BR$85-1, BR$84, IF(AND($B806&gt;=BR$85, $B806&lt;=BR$86), BR$84*SUMPRODUCT(TRANSPOSE(BR$5:BR$81), Data_TR_USD!$B577:$BZ577, 1/OFFSET(Data_TR_USD!$B$467, BR$88, 0, 1, $B$82)), NA()))</f>
        <v>#N/A</v>
      </c>
      <c r="BS806" s="466" t="e">
        <f t="array" aca="1" ref="BS806" ca="1">IF($B806=BS$85-1, BS$84, IF(AND($B806&gt;=BS$85, $B806&lt;=BS$86), BS$84*SUMPRODUCT(TRANSPOSE(BS$5:BS$81), Data_TR_USD!$B577:$BZ577, 1/OFFSET(Data_TR_USD!$B$467, BS$88, 0, 1, $B$82)), NA()))</f>
        <v>#N/A</v>
      </c>
    </row>
    <row r="807" spans="2:71">
      <c r="B807" s="48">
        <f t="shared" si="1088"/>
        <v>1981</v>
      </c>
      <c r="E807" s="52"/>
      <c r="M807" s="466">
        <f t="array" aca="1" ref="M807" ca="1">IF($B807=M$85-1, M$84, IF(AND($B807&gt;=M$85, $B807&lt;=M$86), M$84*SUMPRODUCT(TRANSPOSE(M$5:M$81), Data_TR_USD!$B578:$BZ578, 1/OFFSET(Data_TR_USD!$B$467, M$88, 0, 1, $B$82)), NA()))</f>
        <v>24028.788861477315</v>
      </c>
      <c r="N807" s="466">
        <f t="array" aca="1" ref="N807" ca="1">IF($B807=N$85-1, N$84, IF(AND($B807&gt;=N$85, $B807&lt;=N$86), N$84*SUMPRODUCT(TRANSPOSE(N$5:N$81), Data_TR_USD!$B578:$BZ578, 1/OFFSET(Data_TR_USD!$B$467, N$88, 0, 1, $B$82)), NA()))</f>
        <v>21557.738368313658</v>
      </c>
      <c r="X807" s="466" t="e">
        <f t="array" aca="1" ref="X807" ca="1">IF($B807=X$85-1, X$84, IF(AND($B807&gt;=X$85, $B807&lt;=X$86), X$84*SUMPRODUCT(TRANSPOSE(X$5:X$81), Data_TR_USD!$B578:$BZ578, 1/OFFSET(Data_TR_USD!$B$467, X$88, 0, 1, $B$82)), NA()))</f>
        <v>#N/A</v>
      </c>
      <c r="Y807" s="466" t="e">
        <f t="array" aca="1" ref="Y807" ca="1">IF($B807=Y$85-1, Y$84, IF(AND($B807&gt;=Y$85, $B807&lt;=Y$86), Y$84*SUMPRODUCT(TRANSPOSE(Y$5:Y$81), Data_TR_USD!$B578:$BZ578, 1/OFFSET(Data_TR_USD!$B$467, Y$88, 0, 1, $B$82)), NA()))</f>
        <v>#N/A</v>
      </c>
      <c r="AA807" s="466">
        <f t="array" aca="1" ref="AA807" ca="1">IF($B807=AA$85-1, AA$84, IF(AND($B807&gt;=AA$85, $B807&lt;=AA$86), AA$84*SUMPRODUCT(TRANSPOSE(AA$5:AA$81), Data_TR_USD!$B578:$BZ578, 1/OFFSET(Data_TR_USD!$B$467, AA$88, 0, 1, $B$82)), NA()))</f>
        <v>24028.788861477315</v>
      </c>
      <c r="AB807" s="466">
        <f t="array" aca="1" ref="AB807" ca="1">IF($B807=AB$85-1, AB$84, IF(AND($B807&gt;=AB$85, $B807&lt;=AB$86), AB$84*SUMPRODUCT(TRANSPOSE(AB$5:AB$81), Data_TR_USD!$B578:$BZ578, 1/OFFSET(Data_TR_USD!$B$467, AB$88, 0, 1, $B$82)), NA()))</f>
        <v>28795.958755252912</v>
      </c>
      <c r="AC807" s="466">
        <f t="array" aca="1" ref="AC807" ca="1">IF($B807=AC$85-1, AC$84, IF(AND($B807&gt;=AC$85, $B807&lt;=AC$86), AC$84*SUMPRODUCT(TRANSPOSE(AC$5:AC$81), Data_TR_USD!$B578:$BZ578, 1/OFFSET(Data_TR_USD!$B$467, AC$88, 0, 1, $B$82)), NA()))</f>
        <v>30285.801898350044</v>
      </c>
      <c r="AD807" s="466">
        <f t="array" aca="1" ref="AD807" ca="1">IF($B807=AD$85-1, AD$84, IF(AND($B807&gt;=AD$85, $B807&lt;=AD$86), AD$84*SUMPRODUCT(TRANSPOSE(AD$5:AD$81), Data_TR_USD!$B578:$BZ578, 1/OFFSET(Data_TR_USD!$B$467, AD$88, 0, 1, $B$82)), NA()))</f>
        <v>30572.541535143057</v>
      </c>
      <c r="AE807" s="466">
        <f t="array" aca="1" ref="AE807" ca="1">IF($B807=AE$85-1, AE$84, IF(AND($B807&gt;=AE$85, $B807&lt;=AE$86), AE$84*SUMPRODUCT(TRANSPOSE(AE$5:AE$81), Data_TR_USD!$B578:$BZ578, 1/OFFSET(Data_TR_USD!$B$467, AE$88, 0, 1, $B$82)), NA()))</f>
        <v>25797.494136140231</v>
      </c>
      <c r="AG807" s="466">
        <f t="array" aca="1" ref="AG807" ca="1">IF($B807=AG$85-1, AG$84, IF(AND($B807&gt;=AG$85, $B807&lt;=AG$86), AG$84*SUMPRODUCT(TRANSPOSE(AG$5:AG$81), Data_TR_USD!$B578:$BZ578, 1/OFFSET(Data_TR_USD!$B$467, AG$88, 0, 1, $B$82)), NA()))</f>
        <v>10000</v>
      </c>
      <c r="AM807" s="466" t="e">
        <f t="array" aca="1" ref="AM807" ca="1">IF($B807=AM$85-1, AM$84, IF(AND($B807&gt;=AM$85, $B807&lt;=AM$86), AM$84*SUMPRODUCT(TRANSPOSE(AM$5:AM$81), Data_TR_USD!$B578:$BZ578, 1/OFFSET(Data_TR_USD!$B$467, AM$88, 0, 1, $B$82)), NA()))</f>
        <v>#N/A</v>
      </c>
      <c r="AN807" s="466" t="e">
        <f t="array" aca="1" ref="AN807" ca="1">IF($B807=AN$85-1, AN$84, IF(AND($B807&gt;=AN$85, $B807&lt;=AN$86), AN$84*SUMPRODUCT(TRANSPOSE(AN$5:AN$81), Data_TR_USD!$B578:$BZ578, 1/OFFSET(Data_TR_USD!$B$467, AN$88, 0, 1, $B$82)), NA()))</f>
        <v>#N/A</v>
      </c>
      <c r="AO807" s="466" t="e">
        <f t="array" aca="1" ref="AO807" ca="1">IF($B807=AO$85-1, AO$84, IF(AND($B807&gt;=AO$85, $B807&lt;=AO$86), AO$84*SUMPRODUCT(TRANSPOSE(AO$5:AO$81), Data_TR_USD!$B578:$BZ578, 1/OFFSET(Data_TR_USD!$B$467, AO$88, 0, 1, $B$82)), NA()))</f>
        <v>#N/A</v>
      </c>
      <c r="AP807" s="466" t="e">
        <f t="array" aca="1" ref="AP807" ca="1">IF($B807=AP$85-1, AP$84, IF(AND($B807&gt;=AP$85, $B807&lt;=AP$86), AP$84*SUMPRODUCT(TRANSPOSE(AP$5:AP$81), Data_TR_USD!$B578:$BZ578, 1/OFFSET(Data_TR_USD!$B$467, AP$88, 0, 1, $B$82)), NA()))</f>
        <v>#N/A</v>
      </c>
      <c r="AQ807" s="466" t="e">
        <f t="array" aca="1" ref="AQ807" ca="1">IF($B807=AQ$85-1, AQ$84, IF(AND($B807&gt;=AQ$85, $B807&lt;=AQ$86), AQ$84*SUMPRODUCT(TRANSPOSE(AQ$5:AQ$81), Data_TR_USD!$B578:$BZ578, 1/OFFSET(Data_TR_USD!$B$467, AQ$88, 0, 1, $B$82)), NA()))</f>
        <v>#N/A</v>
      </c>
      <c r="AS807" s="466" t="e">
        <f t="array" aca="1" ref="AS807" ca="1">IF($B807=AS$85-1, AS$84, IF(AND($B807&gt;=AS$85, $B807&lt;=AS$86), AS$84*SUMPRODUCT(TRANSPOSE(AS$5:AS$81), Data_TR_USD!$B578:$BZ578, 1/OFFSET(Data_TR_USD!$B$467, AS$88, 0, 1, $B$82)), NA()))</f>
        <v>#N/A</v>
      </c>
      <c r="AU807" s="466" t="e">
        <f t="array" aca="1" ref="AU807" ca="1">IF($B807=AU$85-1, AU$84, IF(AND($B807&gt;=AU$85, $B807&lt;=AU$86), AU$84*SUMPRODUCT(TRANSPOSE(AU$5:AU$81), Data_TR_USD!$B578:$BZ578, 1/OFFSET(Data_TR_USD!$B$467, AU$88, 0, 1, $B$82)), NA()))</f>
        <v>#N/A</v>
      </c>
      <c r="AV807" s="466" t="e">
        <f t="array" aca="1" ref="AV807" ca="1">IF($B807=AV$85-1, AV$84, IF(AND($B807&gt;=AV$85, $B807&lt;=AV$86), AV$84*SUMPRODUCT(TRANSPOSE(AV$5:AV$81), Data_TR_USD!$B578:$BZ578, 1/OFFSET(Data_TR_USD!$B$467, AV$88, 0, 1, $B$82)), NA()))</f>
        <v>#N/A</v>
      </c>
      <c r="AW807" s="466" t="e">
        <f t="array" aca="1" ref="AW807" ca="1">IF($B807=AW$85-1, AW$84, IF(AND($B807&gt;=AW$85, $B807&lt;=AW$86), AW$84*SUMPRODUCT(TRANSPOSE(AW$5:AW$81), Data_TR_USD!$B578:$BZ578, 1/OFFSET(Data_TR_USD!$B$467, AW$88, 0, 1, $B$82)), NA()))</f>
        <v>#N/A</v>
      </c>
      <c r="AX807" s="466" t="e">
        <f t="array" aca="1" ref="AX807" ca="1">IF($B807=AX$85-1, AX$84, IF(AND($B807&gt;=AX$85, $B807&lt;=AX$86), AX$84*SUMPRODUCT(TRANSPOSE(AX$5:AX$81), Data_TR_USD!$B578:$BZ578, 1/OFFSET(Data_TR_USD!$B$467, AX$88, 0, 1, $B$82)), NA()))</f>
        <v>#N/A</v>
      </c>
      <c r="AY807" s="466" t="e">
        <f t="array" aca="1" ref="AY807" ca="1">IF($B807=AY$85-1, AY$84, IF(AND($B807&gt;=AY$85, $B807&lt;=AY$86), AY$84*SUMPRODUCT(TRANSPOSE(AY$5:AY$81), Data_TR_USD!$B578:$BZ578, 1/OFFSET(Data_TR_USD!$B$467, AY$88, 0, 1, $B$82)), NA()))</f>
        <v>#N/A</v>
      </c>
      <c r="AZ807" s="466" t="e">
        <f t="array" aca="1" ref="AZ807" ca="1">IF($B807=AZ$85-1, AZ$84, IF(AND($B807&gt;=AZ$85, $B807&lt;=AZ$86), AZ$84*SUMPRODUCT(TRANSPOSE(AZ$5:AZ$81), Data_TR_USD!$B578:$BZ578, 1/OFFSET(Data_TR_USD!$B$467, AZ$88, 0, 1, $B$82)), NA()))</f>
        <v>#N/A</v>
      </c>
      <c r="BA807" s="466" t="e">
        <f t="array" aca="1" ref="BA807" ca="1">IF($B807=BA$85-1, BA$84, IF(AND($B807&gt;=BA$85, $B807&lt;=BA$86), BA$84*SUMPRODUCT(TRANSPOSE(BA$5:BA$81), Data_TR_USD!$B578:$BZ578, 1/OFFSET(Data_TR_USD!$B$467, BA$88, 0, 1, $B$82)), NA()))</f>
        <v>#N/A</v>
      </c>
      <c r="BB807" s="466" t="e">
        <f t="array" aca="1" ref="BB807" ca="1">IF($B807=BB$85-1, BB$84, IF(AND($B807&gt;=BB$85, $B807&lt;=BB$86), BB$84*SUMPRODUCT(TRANSPOSE(BB$5:BB$81), Data_TR_USD!$B578:$BZ578, 1/OFFSET(Data_TR_USD!$B$467, BB$88, 0, 1, $B$82)), NA()))</f>
        <v>#N/A</v>
      </c>
      <c r="BC807" s="466" t="e">
        <f t="array" aca="1" ref="BC807" ca="1">IF($B807=BC$85-1, BC$84, IF(AND($B807&gt;=BC$85, $B807&lt;=BC$86), BC$84*SUMPRODUCT(TRANSPOSE(BC$5:BC$81), Data_TR_USD!$B578:$BZ578, 1/OFFSET(Data_TR_USD!$B$467, BC$88, 0, 1, $B$82)), NA()))</f>
        <v>#N/A</v>
      </c>
      <c r="BD807" s="466" t="e">
        <f t="array" aca="1" ref="BD807" ca="1">IF($B807=BD$85-1, BD$84, IF(AND($B807&gt;=BD$85, $B807&lt;=BD$86), BD$84*SUMPRODUCT(TRANSPOSE(BD$5:BD$81), Data_TR_USD!$B578:$BZ578, 1/OFFSET(Data_TR_USD!$B$467, BD$88, 0, 1, $B$82)), NA()))</f>
        <v>#N/A</v>
      </c>
      <c r="BE807" s="466" t="e">
        <f t="array" aca="1" ref="BE807" ca="1">IF($B807=BE$85-1, BE$84, IF(AND($B807&gt;=BE$85, $B807&lt;=BE$86), BE$84*SUMPRODUCT(TRANSPOSE(BE$5:BE$81), Data_TR_USD!$B578:$BZ578, 1/OFFSET(Data_TR_USD!$B$467, BE$88, 0, 1, $B$82)), NA()))</f>
        <v>#N/A</v>
      </c>
      <c r="BF807" s="466" t="e">
        <f t="array" aca="1" ref="BF807" ca="1">IF($B807=BF$85-1, BF$84, IF(AND($B807&gt;=BF$85, $B807&lt;=BF$86), BF$84*SUMPRODUCT(TRANSPOSE(BF$5:BF$81), Data_TR_USD!$B578:$BZ578, 1/OFFSET(Data_TR_USD!$B$467, BF$88, 0, 1, $B$82)), NA()))</f>
        <v>#N/A</v>
      </c>
      <c r="BG807" s="466" t="e">
        <f t="array" aca="1" ref="BG807" ca="1">IF($B807=BG$85-1, BG$84, IF(AND($B807&gt;=BG$85, $B807&lt;=BG$86), BG$84*SUMPRODUCT(TRANSPOSE(BG$5:BG$81), Data_TR_USD!$B578:$BZ578, 1/OFFSET(Data_TR_USD!$B$467, BG$88, 0, 1, $B$82)), NA()))</f>
        <v>#N/A</v>
      </c>
      <c r="BH807" s="466" t="e">
        <f t="array" aca="1" ref="BH807" ca="1">IF($B807=BH$85-1, BH$84, IF(AND($B807&gt;=BH$85, $B807&lt;=BH$86), BH$84*SUMPRODUCT(TRANSPOSE(BH$5:BH$81), Data_TR_USD!$B578:$BZ578, 1/OFFSET(Data_TR_USD!$B$467, BH$88, 0, 1, $B$82)), NA()))</f>
        <v>#N/A</v>
      </c>
      <c r="BI807" s="466" t="e">
        <f t="array" aca="1" ref="BI807" ca="1">IF($B807=BI$85-1, BI$84, IF(AND($B807&gt;=BI$85, $B807&lt;=BI$86), BI$84*SUMPRODUCT(TRANSPOSE(BI$5:BI$81), Data_TR_USD!$B578:$BZ578, 1/OFFSET(Data_TR_USD!$B$467, BI$88, 0, 1, $B$82)), NA()))</f>
        <v>#N/A</v>
      </c>
      <c r="BJ807" s="466" t="e">
        <f t="array" aca="1" ref="BJ807" ca="1">IF($B807=BJ$85-1, BJ$84, IF(AND($B807&gt;=BJ$85, $B807&lt;=BJ$86), BJ$84*SUMPRODUCT(TRANSPOSE(BJ$5:BJ$81), Data_TR_USD!$B578:$BZ578, 1/OFFSET(Data_TR_USD!$B$467, BJ$88, 0, 1, $B$82)), NA()))</f>
        <v>#N/A</v>
      </c>
      <c r="BK807" s="466" t="e">
        <f t="array" aca="1" ref="BK807" ca="1">IF($B807=BK$85-1, BK$84, IF(AND($B807&gt;=BK$85, $B807&lt;=BK$86), BK$84*SUMPRODUCT(TRANSPOSE(BK$5:BK$81), Data_TR_USD!$B578:$BZ578, 1/OFFSET(Data_TR_USD!$B$467, BK$88, 0, 1, $B$82)), NA()))</f>
        <v>#N/A</v>
      </c>
      <c r="BL807" s="466" t="e">
        <f t="array" aca="1" ref="BL807" ca="1">IF($B807=BL$85-1, BL$84, IF(AND($B807&gt;=BL$85, $B807&lt;=BL$86), BL$84*SUMPRODUCT(TRANSPOSE(BL$5:BL$81), Data_TR_USD!$B578:$BZ578, 1/OFFSET(Data_TR_USD!$B$467, BL$88, 0, 1, $B$82)), NA()))</f>
        <v>#N/A</v>
      </c>
      <c r="BM807" s="466" t="e">
        <f t="array" aca="1" ref="BM807" ca="1">IF($B807=BM$85-1, BM$84, IF(AND($B807&gt;=BM$85, $B807&lt;=BM$86), BM$84*SUMPRODUCT(TRANSPOSE(BM$5:BM$81), Data_TR_USD!$B578:$BZ578, 1/OFFSET(Data_TR_USD!$B$467, BM$88, 0, 1, $B$82)), NA()))</f>
        <v>#N/A</v>
      </c>
      <c r="BN807" s="466" t="e">
        <f t="array" aca="1" ref="BN807" ca="1">IF($B807=BN$85-1, BN$84, IF(AND($B807&gt;=BN$85, $B807&lt;=BN$86), BN$84*SUMPRODUCT(TRANSPOSE(BN$5:BN$81), Data_TR_USD!$B578:$BZ578, 1/OFFSET(Data_TR_USD!$B$467, BN$88, 0, 1, $B$82)), NA()))</f>
        <v>#N/A</v>
      </c>
      <c r="BO807" s="466" t="e">
        <f t="array" aca="1" ref="BO807" ca="1">IF($B807=BO$85-1, BO$84, IF(AND($B807&gt;=BO$85, $B807&lt;=BO$86), BO$84*SUMPRODUCT(TRANSPOSE(BO$5:BO$81), Data_TR_USD!$B578:$BZ578, 1/OFFSET(Data_TR_USD!$B$467, BO$88, 0, 1, $B$82)), NA()))</f>
        <v>#N/A</v>
      </c>
      <c r="BP807" s="466" t="e">
        <f t="array" aca="1" ref="BP807" ca="1">IF($B807=BP$85-1, BP$84, IF(AND($B807&gt;=BP$85, $B807&lt;=BP$86), BP$84*SUMPRODUCT(TRANSPOSE(BP$5:BP$81), Data_TR_USD!$B578:$BZ578, 1/OFFSET(Data_TR_USD!$B$467, BP$88, 0, 1, $B$82)), NA()))</f>
        <v>#N/A</v>
      </c>
      <c r="BQ807" s="466" t="e">
        <f t="array" aca="1" ref="BQ807" ca="1">IF($B807=BQ$85-1, BQ$84, IF(AND($B807&gt;=BQ$85, $B807&lt;=BQ$86), BQ$84*SUMPRODUCT(TRANSPOSE(BQ$5:BQ$81), Data_TR_USD!$B578:$BZ578, 1/OFFSET(Data_TR_USD!$B$467, BQ$88, 0, 1, $B$82)), NA()))</f>
        <v>#N/A</v>
      </c>
      <c r="BR807" s="466" t="e">
        <f t="array" aca="1" ref="BR807" ca="1">IF($B807=BR$85-1, BR$84, IF(AND($B807&gt;=BR$85, $B807&lt;=BR$86), BR$84*SUMPRODUCT(TRANSPOSE(BR$5:BR$81), Data_TR_USD!$B578:$BZ578, 1/OFFSET(Data_TR_USD!$B$467, BR$88, 0, 1, $B$82)), NA()))</f>
        <v>#N/A</v>
      </c>
      <c r="BS807" s="466" t="e">
        <f t="array" aca="1" ref="BS807" ca="1">IF($B807=BS$85-1, BS$84, IF(AND($B807&gt;=BS$85, $B807&lt;=BS$86), BS$84*SUMPRODUCT(TRANSPOSE(BS$5:BS$81), Data_TR_USD!$B578:$BZ578, 1/OFFSET(Data_TR_USD!$B$467, BS$88, 0, 1, $B$82)), NA()))</f>
        <v>#N/A</v>
      </c>
    </row>
    <row r="808" spans="2:71">
      <c r="B808" s="48">
        <f t="shared" si="1088"/>
        <v>1982</v>
      </c>
      <c r="E808" s="52"/>
      <c r="M808" s="466">
        <f t="array" aca="1" ref="M808" ca="1">IF($B808=M$85-1, M$84, IF(AND($B808&gt;=M$85, $B808&lt;=M$86), M$84*SUMPRODUCT(TRANSPOSE(M$5:M$81), Data_TR_USD!$B579:$BZ579, 1/OFFSET(Data_TR_USD!$B$467, M$88, 0, 1, $B$82)), NA()))</f>
        <v>27546.671429732763</v>
      </c>
      <c r="N808" s="466">
        <f t="array" aca="1" ref="N808" ca="1">IF($B808=N$85-1, N$84, IF(AND($B808&gt;=N$85, $B808&lt;=N$86), N$84*SUMPRODUCT(TRANSPOSE(N$5:N$81), Data_TR_USD!$B579:$BZ579, 1/OFFSET(Data_TR_USD!$B$467, N$88, 0, 1, $B$82)), NA()))</f>
        <v>26970.87907103125</v>
      </c>
      <c r="X808" s="466" t="e">
        <f t="array" aca="1" ref="X808" ca="1">IF($B808=X$85-1, X$84, IF(AND($B808&gt;=X$85, $B808&lt;=X$86), X$84*SUMPRODUCT(TRANSPOSE(X$5:X$81), Data_TR_USD!$B579:$BZ579, 1/OFFSET(Data_TR_USD!$B$467, X$88, 0, 1, $B$82)), NA()))</f>
        <v>#N/A</v>
      </c>
      <c r="Y808" s="466" t="e">
        <f t="array" aca="1" ref="Y808" ca="1">IF($B808=Y$85-1, Y$84, IF(AND($B808&gt;=Y$85, $B808&lt;=Y$86), Y$84*SUMPRODUCT(TRANSPOSE(Y$5:Y$81), Data_TR_USD!$B579:$BZ579, 1/OFFSET(Data_TR_USD!$B$467, Y$88, 0, 1, $B$82)), NA()))</f>
        <v>#N/A</v>
      </c>
      <c r="AA808" s="466">
        <f t="array" aca="1" ref="AA808" ca="1">IF($B808=AA$85-1, AA$84, IF(AND($B808&gt;=AA$85, $B808&lt;=AA$86), AA$84*SUMPRODUCT(TRANSPOSE(AA$5:AA$81), Data_TR_USD!$B579:$BZ579, 1/OFFSET(Data_TR_USD!$B$467, AA$88, 0, 1, $B$82)), NA()))</f>
        <v>27546.671429732763</v>
      </c>
      <c r="AB808" s="466">
        <f t="array" aca="1" ref="AB808" ca="1">IF($B808=AB$85-1, AB$84, IF(AND($B808&gt;=AB$85, $B808&lt;=AB$86), AB$84*SUMPRODUCT(TRANSPOSE(AB$5:AB$81), Data_TR_USD!$B579:$BZ579, 1/OFFSET(Data_TR_USD!$B$467, AB$88, 0, 1, $B$82)), NA()))</f>
        <v>33975.835113334841</v>
      </c>
      <c r="AC808" s="466">
        <f t="array" aca="1" ref="AC808" ca="1">IF($B808=AC$85-1, AC$84, IF(AND($B808&gt;=AC$85, $B808&lt;=AC$86), AC$84*SUMPRODUCT(TRANSPOSE(AC$5:AC$81), Data_TR_USD!$B579:$BZ579, 1/OFFSET(Data_TR_USD!$B$467, AC$88, 0, 1, $B$82)), NA()))</f>
        <v>35710.77997664213</v>
      </c>
      <c r="AD808" s="466">
        <f t="array" aca="1" ref="AD808" ca="1">IF($B808=AD$85-1, AD$84, IF(AND($B808&gt;=AD$85, $B808&lt;=AD$86), AD$84*SUMPRODUCT(TRANSPOSE(AD$5:AD$81), Data_TR_USD!$B579:$BZ579, 1/OFFSET(Data_TR_USD!$B$467, AD$88, 0, 1, $B$82)), NA()))</f>
        <v>36777.298908055942</v>
      </c>
      <c r="AE808" s="466">
        <f t="array" aca="1" ref="AE808" ca="1">IF($B808=AE$85-1, AE$84, IF(AND($B808&gt;=AE$85, $B808&lt;=AE$86), AE$84*SUMPRODUCT(TRANSPOSE(AE$5:AE$81), Data_TR_USD!$B579:$BZ579, 1/OFFSET(Data_TR_USD!$B$467, AE$88, 0, 1, $B$82)), NA()))</f>
        <v>30706.773341485939</v>
      </c>
      <c r="AG808" s="466">
        <f t="array" aca="1" ref="AG808" ca="1">IF($B808=AG$85-1, AG$84, IF(AND($B808&gt;=AG$85, $B808&lt;=AG$86), AG$84*SUMPRODUCT(TRANSPOSE(AG$5:AG$81), Data_TR_USD!$B579:$BZ579, 1/OFFSET(Data_TR_USD!$B$467, AG$88, 0, 1, $B$82)), NA()))</f>
        <v>10000</v>
      </c>
      <c r="AM808" s="466" t="e">
        <f t="array" aca="1" ref="AM808" ca="1">IF($B808=AM$85-1, AM$84, IF(AND($B808&gt;=AM$85, $B808&lt;=AM$86), AM$84*SUMPRODUCT(TRANSPOSE(AM$5:AM$81), Data_TR_USD!$B579:$BZ579, 1/OFFSET(Data_TR_USD!$B$467, AM$88, 0, 1, $B$82)), NA()))</f>
        <v>#N/A</v>
      </c>
      <c r="AN808" s="466" t="e">
        <f t="array" aca="1" ref="AN808" ca="1">IF($B808=AN$85-1, AN$84, IF(AND($B808&gt;=AN$85, $B808&lt;=AN$86), AN$84*SUMPRODUCT(TRANSPOSE(AN$5:AN$81), Data_TR_USD!$B579:$BZ579, 1/OFFSET(Data_TR_USD!$B$467, AN$88, 0, 1, $B$82)), NA()))</f>
        <v>#N/A</v>
      </c>
      <c r="AO808" s="466" t="e">
        <f t="array" aca="1" ref="AO808" ca="1">IF($B808=AO$85-1, AO$84, IF(AND($B808&gt;=AO$85, $B808&lt;=AO$86), AO$84*SUMPRODUCT(TRANSPOSE(AO$5:AO$81), Data_TR_USD!$B579:$BZ579, 1/OFFSET(Data_TR_USD!$B$467, AO$88, 0, 1, $B$82)), NA()))</f>
        <v>#N/A</v>
      </c>
      <c r="AP808" s="466" t="e">
        <f t="array" aca="1" ref="AP808" ca="1">IF($B808=AP$85-1, AP$84, IF(AND($B808&gt;=AP$85, $B808&lt;=AP$86), AP$84*SUMPRODUCT(TRANSPOSE(AP$5:AP$81), Data_TR_USD!$B579:$BZ579, 1/OFFSET(Data_TR_USD!$B$467, AP$88, 0, 1, $B$82)), NA()))</f>
        <v>#N/A</v>
      </c>
      <c r="AQ808" s="466" t="e">
        <f t="array" aca="1" ref="AQ808" ca="1">IF($B808=AQ$85-1, AQ$84, IF(AND($B808&gt;=AQ$85, $B808&lt;=AQ$86), AQ$84*SUMPRODUCT(TRANSPOSE(AQ$5:AQ$81), Data_TR_USD!$B579:$BZ579, 1/OFFSET(Data_TR_USD!$B$467, AQ$88, 0, 1, $B$82)), NA()))</f>
        <v>#N/A</v>
      </c>
      <c r="AS808" s="466" t="e">
        <f t="array" aca="1" ref="AS808" ca="1">IF($B808=AS$85-1, AS$84, IF(AND($B808&gt;=AS$85, $B808&lt;=AS$86), AS$84*SUMPRODUCT(TRANSPOSE(AS$5:AS$81), Data_TR_USD!$B579:$BZ579, 1/OFFSET(Data_TR_USD!$B$467, AS$88, 0, 1, $B$82)), NA()))</f>
        <v>#N/A</v>
      </c>
      <c r="AU808" s="466" t="e">
        <f t="array" aca="1" ref="AU808" ca="1">IF($B808=AU$85-1, AU$84, IF(AND($B808&gt;=AU$85, $B808&lt;=AU$86), AU$84*SUMPRODUCT(TRANSPOSE(AU$5:AU$81), Data_TR_USD!$B579:$BZ579, 1/OFFSET(Data_TR_USD!$B$467, AU$88, 0, 1, $B$82)), NA()))</f>
        <v>#N/A</v>
      </c>
      <c r="AV808" s="466" t="e">
        <f t="array" aca="1" ref="AV808" ca="1">IF($B808=AV$85-1, AV$84, IF(AND($B808&gt;=AV$85, $B808&lt;=AV$86), AV$84*SUMPRODUCT(TRANSPOSE(AV$5:AV$81), Data_TR_USD!$B579:$BZ579, 1/OFFSET(Data_TR_USD!$B$467, AV$88, 0, 1, $B$82)), NA()))</f>
        <v>#N/A</v>
      </c>
      <c r="AW808" s="466" t="e">
        <f t="array" aca="1" ref="AW808" ca="1">IF($B808=AW$85-1, AW$84, IF(AND($B808&gt;=AW$85, $B808&lt;=AW$86), AW$84*SUMPRODUCT(TRANSPOSE(AW$5:AW$81), Data_TR_USD!$B579:$BZ579, 1/OFFSET(Data_TR_USD!$B$467, AW$88, 0, 1, $B$82)), NA()))</f>
        <v>#N/A</v>
      </c>
      <c r="AX808" s="466" t="e">
        <f t="array" aca="1" ref="AX808" ca="1">IF($B808=AX$85-1, AX$84, IF(AND($B808&gt;=AX$85, $B808&lt;=AX$86), AX$84*SUMPRODUCT(TRANSPOSE(AX$5:AX$81), Data_TR_USD!$B579:$BZ579, 1/OFFSET(Data_TR_USD!$B$467, AX$88, 0, 1, $B$82)), NA()))</f>
        <v>#N/A</v>
      </c>
      <c r="AY808" s="466" t="e">
        <f t="array" aca="1" ref="AY808" ca="1">IF($B808=AY$85-1, AY$84, IF(AND($B808&gt;=AY$85, $B808&lt;=AY$86), AY$84*SUMPRODUCT(TRANSPOSE(AY$5:AY$81), Data_TR_USD!$B579:$BZ579, 1/OFFSET(Data_TR_USD!$B$467, AY$88, 0, 1, $B$82)), NA()))</f>
        <v>#N/A</v>
      </c>
      <c r="AZ808" s="466" t="e">
        <f t="array" aca="1" ref="AZ808" ca="1">IF($B808=AZ$85-1, AZ$84, IF(AND($B808&gt;=AZ$85, $B808&lt;=AZ$86), AZ$84*SUMPRODUCT(TRANSPOSE(AZ$5:AZ$81), Data_TR_USD!$B579:$BZ579, 1/OFFSET(Data_TR_USD!$B$467, AZ$88, 0, 1, $B$82)), NA()))</f>
        <v>#N/A</v>
      </c>
      <c r="BA808" s="466" t="e">
        <f t="array" aca="1" ref="BA808" ca="1">IF($B808=BA$85-1, BA$84, IF(AND($B808&gt;=BA$85, $B808&lt;=BA$86), BA$84*SUMPRODUCT(TRANSPOSE(BA$5:BA$81), Data_TR_USD!$B579:$BZ579, 1/OFFSET(Data_TR_USD!$B$467, BA$88, 0, 1, $B$82)), NA()))</f>
        <v>#N/A</v>
      </c>
      <c r="BB808" s="466" t="e">
        <f t="array" aca="1" ref="BB808" ca="1">IF($B808=BB$85-1, BB$84, IF(AND($B808&gt;=BB$85, $B808&lt;=BB$86), BB$84*SUMPRODUCT(TRANSPOSE(BB$5:BB$81), Data_TR_USD!$B579:$BZ579, 1/OFFSET(Data_TR_USD!$B$467, BB$88, 0, 1, $B$82)), NA()))</f>
        <v>#N/A</v>
      </c>
      <c r="BC808" s="466" t="e">
        <f t="array" aca="1" ref="BC808" ca="1">IF($B808=BC$85-1, BC$84, IF(AND($B808&gt;=BC$85, $B808&lt;=BC$86), BC$84*SUMPRODUCT(TRANSPOSE(BC$5:BC$81), Data_TR_USD!$B579:$BZ579, 1/OFFSET(Data_TR_USD!$B$467, BC$88, 0, 1, $B$82)), NA()))</f>
        <v>#N/A</v>
      </c>
      <c r="BD808" s="466" t="e">
        <f t="array" aca="1" ref="BD808" ca="1">IF($B808=BD$85-1, BD$84, IF(AND($B808&gt;=BD$85, $B808&lt;=BD$86), BD$84*SUMPRODUCT(TRANSPOSE(BD$5:BD$81), Data_TR_USD!$B579:$BZ579, 1/OFFSET(Data_TR_USD!$B$467, BD$88, 0, 1, $B$82)), NA()))</f>
        <v>#N/A</v>
      </c>
      <c r="BE808" s="466" t="e">
        <f t="array" aca="1" ref="BE808" ca="1">IF($B808=BE$85-1, BE$84, IF(AND($B808&gt;=BE$85, $B808&lt;=BE$86), BE$84*SUMPRODUCT(TRANSPOSE(BE$5:BE$81), Data_TR_USD!$B579:$BZ579, 1/OFFSET(Data_TR_USD!$B$467, BE$88, 0, 1, $B$82)), NA()))</f>
        <v>#N/A</v>
      </c>
      <c r="BF808" s="466" t="e">
        <f t="array" aca="1" ref="BF808" ca="1">IF($B808=BF$85-1, BF$84, IF(AND($B808&gt;=BF$85, $B808&lt;=BF$86), BF$84*SUMPRODUCT(TRANSPOSE(BF$5:BF$81), Data_TR_USD!$B579:$BZ579, 1/OFFSET(Data_TR_USD!$B$467, BF$88, 0, 1, $B$82)), NA()))</f>
        <v>#N/A</v>
      </c>
      <c r="BG808" s="466" t="e">
        <f t="array" aca="1" ref="BG808" ca="1">IF($B808=BG$85-1, BG$84, IF(AND($B808&gt;=BG$85, $B808&lt;=BG$86), BG$84*SUMPRODUCT(TRANSPOSE(BG$5:BG$81), Data_TR_USD!$B579:$BZ579, 1/OFFSET(Data_TR_USD!$B$467, BG$88, 0, 1, $B$82)), NA()))</f>
        <v>#N/A</v>
      </c>
      <c r="BH808" s="466" t="e">
        <f t="array" aca="1" ref="BH808" ca="1">IF($B808=BH$85-1, BH$84, IF(AND($B808&gt;=BH$85, $B808&lt;=BH$86), BH$84*SUMPRODUCT(TRANSPOSE(BH$5:BH$81), Data_TR_USD!$B579:$BZ579, 1/OFFSET(Data_TR_USD!$B$467, BH$88, 0, 1, $B$82)), NA()))</f>
        <v>#N/A</v>
      </c>
      <c r="BI808" s="466" t="e">
        <f t="array" aca="1" ref="BI808" ca="1">IF($B808=BI$85-1, BI$84, IF(AND($B808&gt;=BI$85, $B808&lt;=BI$86), BI$84*SUMPRODUCT(TRANSPOSE(BI$5:BI$81), Data_TR_USD!$B579:$BZ579, 1/OFFSET(Data_TR_USD!$B$467, BI$88, 0, 1, $B$82)), NA()))</f>
        <v>#N/A</v>
      </c>
      <c r="BJ808" s="466" t="e">
        <f t="array" aca="1" ref="BJ808" ca="1">IF($B808=BJ$85-1, BJ$84, IF(AND($B808&gt;=BJ$85, $B808&lt;=BJ$86), BJ$84*SUMPRODUCT(TRANSPOSE(BJ$5:BJ$81), Data_TR_USD!$B579:$BZ579, 1/OFFSET(Data_TR_USD!$B$467, BJ$88, 0, 1, $B$82)), NA()))</f>
        <v>#N/A</v>
      </c>
      <c r="BK808" s="466" t="e">
        <f t="array" aca="1" ref="BK808" ca="1">IF($B808=BK$85-1, BK$84, IF(AND($B808&gt;=BK$85, $B808&lt;=BK$86), BK$84*SUMPRODUCT(TRANSPOSE(BK$5:BK$81), Data_TR_USD!$B579:$BZ579, 1/OFFSET(Data_TR_USD!$B$467, BK$88, 0, 1, $B$82)), NA()))</f>
        <v>#N/A</v>
      </c>
      <c r="BL808" s="466" t="e">
        <f t="array" aca="1" ref="BL808" ca="1">IF($B808=BL$85-1, BL$84, IF(AND($B808&gt;=BL$85, $B808&lt;=BL$86), BL$84*SUMPRODUCT(TRANSPOSE(BL$5:BL$81), Data_TR_USD!$B579:$BZ579, 1/OFFSET(Data_TR_USD!$B$467, BL$88, 0, 1, $B$82)), NA()))</f>
        <v>#N/A</v>
      </c>
      <c r="BM808" s="466" t="e">
        <f t="array" aca="1" ref="BM808" ca="1">IF($B808=BM$85-1, BM$84, IF(AND($B808&gt;=BM$85, $B808&lt;=BM$86), BM$84*SUMPRODUCT(TRANSPOSE(BM$5:BM$81), Data_TR_USD!$B579:$BZ579, 1/OFFSET(Data_TR_USD!$B$467, BM$88, 0, 1, $B$82)), NA()))</f>
        <v>#N/A</v>
      </c>
      <c r="BN808" s="466" t="e">
        <f t="array" aca="1" ref="BN808" ca="1">IF($B808=BN$85-1, BN$84, IF(AND($B808&gt;=BN$85, $B808&lt;=BN$86), BN$84*SUMPRODUCT(TRANSPOSE(BN$5:BN$81), Data_TR_USD!$B579:$BZ579, 1/OFFSET(Data_TR_USD!$B$467, BN$88, 0, 1, $B$82)), NA()))</f>
        <v>#N/A</v>
      </c>
      <c r="BO808" s="466" t="e">
        <f t="array" aca="1" ref="BO808" ca="1">IF($B808=BO$85-1, BO$84, IF(AND($B808&gt;=BO$85, $B808&lt;=BO$86), BO$84*SUMPRODUCT(TRANSPOSE(BO$5:BO$81), Data_TR_USD!$B579:$BZ579, 1/OFFSET(Data_TR_USD!$B$467, BO$88, 0, 1, $B$82)), NA()))</f>
        <v>#N/A</v>
      </c>
      <c r="BP808" s="466" t="e">
        <f t="array" aca="1" ref="BP808" ca="1">IF($B808=BP$85-1, BP$84, IF(AND($B808&gt;=BP$85, $B808&lt;=BP$86), BP$84*SUMPRODUCT(TRANSPOSE(BP$5:BP$81), Data_TR_USD!$B579:$BZ579, 1/OFFSET(Data_TR_USD!$B$467, BP$88, 0, 1, $B$82)), NA()))</f>
        <v>#N/A</v>
      </c>
      <c r="BQ808" s="466" t="e">
        <f t="array" aca="1" ref="BQ808" ca="1">IF($B808=BQ$85-1, BQ$84, IF(AND($B808&gt;=BQ$85, $B808&lt;=BQ$86), BQ$84*SUMPRODUCT(TRANSPOSE(BQ$5:BQ$81), Data_TR_USD!$B579:$BZ579, 1/OFFSET(Data_TR_USD!$B$467, BQ$88, 0, 1, $B$82)), NA()))</f>
        <v>#N/A</v>
      </c>
      <c r="BR808" s="466" t="e">
        <f t="array" aca="1" ref="BR808" ca="1">IF($B808=BR$85-1, BR$84, IF(AND($B808&gt;=BR$85, $B808&lt;=BR$86), BR$84*SUMPRODUCT(TRANSPOSE(BR$5:BR$81), Data_TR_USD!$B579:$BZ579, 1/OFFSET(Data_TR_USD!$B$467, BR$88, 0, 1, $B$82)), NA()))</f>
        <v>#N/A</v>
      </c>
      <c r="BS808" s="466" t="e">
        <f t="array" aca="1" ref="BS808" ca="1">IF($B808=BS$85-1, BS$84, IF(AND($B808&gt;=BS$85, $B808&lt;=BS$86), BS$84*SUMPRODUCT(TRANSPOSE(BS$5:BS$81), Data_TR_USD!$B579:$BZ579, 1/OFFSET(Data_TR_USD!$B$467, BS$88, 0, 1, $B$82)), NA()))</f>
        <v>#N/A</v>
      </c>
    </row>
    <row r="809" spans="2:71">
      <c r="B809" s="48">
        <f t="shared" si="1088"/>
        <v>1983</v>
      </c>
      <c r="E809" s="52"/>
      <c r="M809" s="466">
        <f t="array" aca="1" ref="M809" ca="1">IF($B809=M$85-1, M$84, IF(AND($B809&gt;=M$85, $B809&lt;=M$86), M$84*SUMPRODUCT(TRANSPOSE(M$5:M$81), Data_TR_USD!$B580:$BZ580, 1/OFFSET(Data_TR_USD!$B$467, M$88, 0, 1, $B$82)), NA()))</f>
        <v>32985.109237462115</v>
      </c>
      <c r="N809" s="466">
        <f t="array" aca="1" ref="N809" ca="1">IF($B809=N$85-1, N$84, IF(AND($B809&gt;=N$85, $B809&lt;=N$86), N$84*SUMPRODUCT(TRANSPOSE(N$5:N$81), Data_TR_USD!$B580:$BZ580, 1/OFFSET(Data_TR_USD!$B$467, N$88, 0, 1, $B$82)), NA()))</f>
        <v>31406.709698734412</v>
      </c>
      <c r="X809" s="466" t="e">
        <f t="array" aca="1" ref="X809" ca="1">IF($B809=X$85-1, X$84, IF(AND($B809&gt;=X$85, $B809&lt;=X$86), X$84*SUMPRODUCT(TRANSPOSE(X$5:X$81), Data_TR_USD!$B580:$BZ580, 1/OFFSET(Data_TR_USD!$B$467, X$88, 0, 1, $B$82)), NA()))</f>
        <v>#N/A</v>
      </c>
      <c r="Y809" s="466" t="e">
        <f t="array" aca="1" ref="Y809" ca="1">IF($B809=Y$85-1, Y$84, IF(AND($B809&gt;=Y$85, $B809&lt;=Y$86), Y$84*SUMPRODUCT(TRANSPOSE(Y$5:Y$81), Data_TR_USD!$B580:$BZ580, 1/OFFSET(Data_TR_USD!$B$467, Y$88, 0, 1, $B$82)), NA()))</f>
        <v>#N/A</v>
      </c>
      <c r="AA809" s="466">
        <f t="array" aca="1" ref="AA809" ca="1">IF($B809=AA$85-1, AA$84, IF(AND($B809&gt;=AA$85, $B809&lt;=AA$86), AA$84*SUMPRODUCT(TRANSPOSE(AA$5:AA$81), Data_TR_USD!$B580:$BZ580, 1/OFFSET(Data_TR_USD!$B$467, AA$88, 0, 1, $B$82)), NA()))</f>
        <v>32985.109237462115</v>
      </c>
      <c r="AB809" s="466">
        <f t="array" aca="1" ref="AB809" ca="1">IF($B809=AB$85-1, AB$84, IF(AND($B809&gt;=AB$85, $B809&lt;=AB$86), AB$84*SUMPRODUCT(TRANSPOSE(AB$5:AB$81), Data_TR_USD!$B580:$BZ580, 1/OFFSET(Data_TR_USD!$B$467, AB$88, 0, 1, $B$82)), NA()))</f>
        <v>42269.43035978252</v>
      </c>
      <c r="AC809" s="466">
        <f t="array" aca="1" ref="AC809" ca="1">IF($B809=AC$85-1, AC$84, IF(AND($B809&gt;=AC$85, $B809&lt;=AC$86), AC$84*SUMPRODUCT(TRANSPOSE(AC$5:AC$81), Data_TR_USD!$B580:$BZ580, 1/OFFSET(Data_TR_USD!$B$467, AC$88, 0, 1, $B$82)), NA()))</f>
        <v>44789.119213942562</v>
      </c>
      <c r="AD809" s="466">
        <f t="array" aca="1" ref="AD809" ca="1">IF($B809=AD$85-1, AD$84, IF(AND($B809&gt;=AD$85, $B809&lt;=AD$86), AD$84*SUMPRODUCT(TRANSPOSE(AD$5:AD$81), Data_TR_USD!$B580:$BZ580, 1/OFFSET(Data_TR_USD!$B$467, AD$88, 0, 1, $B$82)), NA()))</f>
        <v>46520.870566367288</v>
      </c>
      <c r="AE809" s="466">
        <f t="array" aca="1" ref="AE809" ca="1">IF($B809=AE$85-1, AE$84, IF(AND($B809&gt;=AE$85, $B809&lt;=AE$86), AE$84*SUMPRODUCT(TRANSPOSE(AE$5:AE$81), Data_TR_USD!$B580:$BZ580, 1/OFFSET(Data_TR_USD!$B$467, AE$88, 0, 1, $B$82)), NA()))</f>
        <v>37271.835047352935</v>
      </c>
      <c r="AG809" s="466">
        <f t="array" aca="1" ref="AG809" ca="1">IF($B809=AG$85-1, AG$84, IF(AND($B809&gt;=AG$85, $B809&lt;=AG$86), AG$84*SUMPRODUCT(TRANSPOSE(AG$5:AG$81), Data_TR_USD!$B580:$BZ580, 1/OFFSET(Data_TR_USD!$B$467, AG$88, 0, 1, $B$82)), NA()))</f>
        <v>10000</v>
      </c>
      <c r="AM809" s="466" t="e">
        <f t="array" aca="1" ref="AM809" ca="1">IF($B809=AM$85-1, AM$84, IF(AND($B809&gt;=AM$85, $B809&lt;=AM$86), AM$84*SUMPRODUCT(TRANSPOSE(AM$5:AM$81), Data_TR_USD!$B580:$BZ580, 1/OFFSET(Data_TR_USD!$B$467, AM$88, 0, 1, $B$82)), NA()))</f>
        <v>#N/A</v>
      </c>
      <c r="AN809" s="466" t="e">
        <f t="array" aca="1" ref="AN809" ca="1">IF($B809=AN$85-1, AN$84, IF(AND($B809&gt;=AN$85, $B809&lt;=AN$86), AN$84*SUMPRODUCT(TRANSPOSE(AN$5:AN$81), Data_TR_USD!$B580:$BZ580, 1/OFFSET(Data_TR_USD!$B$467, AN$88, 0, 1, $B$82)), NA()))</f>
        <v>#N/A</v>
      </c>
      <c r="AO809" s="466" t="e">
        <f t="array" aca="1" ref="AO809" ca="1">IF($B809=AO$85-1, AO$84, IF(AND($B809&gt;=AO$85, $B809&lt;=AO$86), AO$84*SUMPRODUCT(TRANSPOSE(AO$5:AO$81), Data_TR_USD!$B580:$BZ580, 1/OFFSET(Data_TR_USD!$B$467, AO$88, 0, 1, $B$82)), NA()))</f>
        <v>#N/A</v>
      </c>
      <c r="AP809" s="466" t="e">
        <f t="array" aca="1" ref="AP809" ca="1">IF($B809=AP$85-1, AP$84, IF(AND($B809&gt;=AP$85, $B809&lt;=AP$86), AP$84*SUMPRODUCT(TRANSPOSE(AP$5:AP$81), Data_TR_USD!$B580:$BZ580, 1/OFFSET(Data_TR_USD!$B$467, AP$88, 0, 1, $B$82)), NA()))</f>
        <v>#N/A</v>
      </c>
      <c r="AQ809" s="466" t="e">
        <f t="array" aca="1" ref="AQ809" ca="1">IF($B809=AQ$85-1, AQ$84, IF(AND($B809&gt;=AQ$85, $B809&lt;=AQ$86), AQ$84*SUMPRODUCT(TRANSPOSE(AQ$5:AQ$81), Data_TR_USD!$B580:$BZ580, 1/OFFSET(Data_TR_USD!$B$467, AQ$88, 0, 1, $B$82)), NA()))</f>
        <v>#N/A</v>
      </c>
      <c r="AS809" s="466" t="e">
        <f t="array" aca="1" ref="AS809" ca="1">IF($B809=AS$85-1, AS$84, IF(AND($B809&gt;=AS$85, $B809&lt;=AS$86), AS$84*SUMPRODUCT(TRANSPOSE(AS$5:AS$81), Data_TR_USD!$B580:$BZ580, 1/OFFSET(Data_TR_USD!$B$467, AS$88, 0, 1, $B$82)), NA()))</f>
        <v>#N/A</v>
      </c>
      <c r="AU809" s="466" t="e">
        <f t="array" aca="1" ref="AU809" ca="1">IF($B809=AU$85-1, AU$84, IF(AND($B809&gt;=AU$85, $B809&lt;=AU$86), AU$84*SUMPRODUCT(TRANSPOSE(AU$5:AU$81), Data_TR_USD!$B580:$BZ580, 1/OFFSET(Data_TR_USD!$B$467, AU$88, 0, 1, $B$82)), NA()))</f>
        <v>#N/A</v>
      </c>
      <c r="AV809" s="466" t="e">
        <f t="array" aca="1" ref="AV809" ca="1">IF($B809=AV$85-1, AV$84, IF(AND($B809&gt;=AV$85, $B809&lt;=AV$86), AV$84*SUMPRODUCT(TRANSPOSE(AV$5:AV$81), Data_TR_USD!$B580:$BZ580, 1/OFFSET(Data_TR_USD!$B$467, AV$88, 0, 1, $B$82)), NA()))</f>
        <v>#N/A</v>
      </c>
      <c r="AW809" s="466" t="e">
        <f t="array" aca="1" ref="AW809" ca="1">IF($B809=AW$85-1, AW$84, IF(AND($B809&gt;=AW$85, $B809&lt;=AW$86), AW$84*SUMPRODUCT(TRANSPOSE(AW$5:AW$81), Data_TR_USD!$B580:$BZ580, 1/OFFSET(Data_TR_USD!$B$467, AW$88, 0, 1, $B$82)), NA()))</f>
        <v>#N/A</v>
      </c>
      <c r="AX809" s="466" t="e">
        <f t="array" aca="1" ref="AX809" ca="1">IF($B809=AX$85-1, AX$84, IF(AND($B809&gt;=AX$85, $B809&lt;=AX$86), AX$84*SUMPRODUCT(TRANSPOSE(AX$5:AX$81), Data_TR_USD!$B580:$BZ580, 1/OFFSET(Data_TR_USD!$B$467, AX$88, 0, 1, $B$82)), NA()))</f>
        <v>#N/A</v>
      </c>
      <c r="AY809" s="466" t="e">
        <f t="array" aca="1" ref="AY809" ca="1">IF($B809=AY$85-1, AY$84, IF(AND($B809&gt;=AY$85, $B809&lt;=AY$86), AY$84*SUMPRODUCT(TRANSPOSE(AY$5:AY$81), Data_TR_USD!$B580:$BZ580, 1/OFFSET(Data_TR_USD!$B$467, AY$88, 0, 1, $B$82)), NA()))</f>
        <v>#N/A</v>
      </c>
      <c r="AZ809" s="466" t="e">
        <f t="array" aca="1" ref="AZ809" ca="1">IF($B809=AZ$85-1, AZ$84, IF(AND($B809&gt;=AZ$85, $B809&lt;=AZ$86), AZ$84*SUMPRODUCT(TRANSPOSE(AZ$5:AZ$81), Data_TR_USD!$B580:$BZ580, 1/OFFSET(Data_TR_USD!$B$467, AZ$88, 0, 1, $B$82)), NA()))</f>
        <v>#N/A</v>
      </c>
      <c r="BA809" s="466" t="e">
        <f t="array" aca="1" ref="BA809" ca="1">IF($B809=BA$85-1, BA$84, IF(AND($B809&gt;=BA$85, $B809&lt;=BA$86), BA$84*SUMPRODUCT(TRANSPOSE(BA$5:BA$81), Data_TR_USD!$B580:$BZ580, 1/OFFSET(Data_TR_USD!$B$467, BA$88, 0, 1, $B$82)), NA()))</f>
        <v>#N/A</v>
      </c>
      <c r="BB809" s="466" t="e">
        <f t="array" aca="1" ref="BB809" ca="1">IF($B809=BB$85-1, BB$84, IF(AND($B809&gt;=BB$85, $B809&lt;=BB$86), BB$84*SUMPRODUCT(TRANSPOSE(BB$5:BB$81), Data_TR_USD!$B580:$BZ580, 1/OFFSET(Data_TR_USD!$B$467, BB$88, 0, 1, $B$82)), NA()))</f>
        <v>#N/A</v>
      </c>
      <c r="BC809" s="466" t="e">
        <f t="array" aca="1" ref="BC809" ca="1">IF($B809=BC$85-1, BC$84, IF(AND($B809&gt;=BC$85, $B809&lt;=BC$86), BC$84*SUMPRODUCT(TRANSPOSE(BC$5:BC$81), Data_TR_USD!$B580:$BZ580, 1/OFFSET(Data_TR_USD!$B$467, BC$88, 0, 1, $B$82)), NA()))</f>
        <v>#N/A</v>
      </c>
      <c r="BD809" s="466" t="e">
        <f t="array" aca="1" ref="BD809" ca="1">IF($B809=BD$85-1, BD$84, IF(AND($B809&gt;=BD$85, $B809&lt;=BD$86), BD$84*SUMPRODUCT(TRANSPOSE(BD$5:BD$81), Data_TR_USD!$B580:$BZ580, 1/OFFSET(Data_TR_USD!$B$467, BD$88, 0, 1, $B$82)), NA()))</f>
        <v>#N/A</v>
      </c>
      <c r="BE809" s="466" t="e">
        <f t="array" aca="1" ref="BE809" ca="1">IF($B809=BE$85-1, BE$84, IF(AND($B809&gt;=BE$85, $B809&lt;=BE$86), BE$84*SUMPRODUCT(TRANSPOSE(BE$5:BE$81), Data_TR_USD!$B580:$BZ580, 1/OFFSET(Data_TR_USD!$B$467, BE$88, 0, 1, $B$82)), NA()))</f>
        <v>#N/A</v>
      </c>
      <c r="BF809" s="466" t="e">
        <f t="array" aca="1" ref="BF809" ca="1">IF($B809=BF$85-1, BF$84, IF(AND($B809&gt;=BF$85, $B809&lt;=BF$86), BF$84*SUMPRODUCT(TRANSPOSE(BF$5:BF$81), Data_TR_USD!$B580:$BZ580, 1/OFFSET(Data_TR_USD!$B$467, BF$88, 0, 1, $B$82)), NA()))</f>
        <v>#N/A</v>
      </c>
      <c r="BG809" s="466" t="e">
        <f t="array" aca="1" ref="BG809" ca="1">IF($B809=BG$85-1, BG$84, IF(AND($B809&gt;=BG$85, $B809&lt;=BG$86), BG$84*SUMPRODUCT(TRANSPOSE(BG$5:BG$81), Data_TR_USD!$B580:$BZ580, 1/OFFSET(Data_TR_USD!$B$467, BG$88, 0, 1, $B$82)), NA()))</f>
        <v>#N/A</v>
      </c>
      <c r="BH809" s="466" t="e">
        <f t="array" aca="1" ref="BH809" ca="1">IF($B809=BH$85-1, BH$84, IF(AND($B809&gt;=BH$85, $B809&lt;=BH$86), BH$84*SUMPRODUCT(TRANSPOSE(BH$5:BH$81), Data_TR_USD!$B580:$BZ580, 1/OFFSET(Data_TR_USD!$B$467, BH$88, 0, 1, $B$82)), NA()))</f>
        <v>#N/A</v>
      </c>
      <c r="BI809" s="466" t="e">
        <f t="array" aca="1" ref="BI809" ca="1">IF($B809=BI$85-1, BI$84, IF(AND($B809&gt;=BI$85, $B809&lt;=BI$86), BI$84*SUMPRODUCT(TRANSPOSE(BI$5:BI$81), Data_TR_USD!$B580:$BZ580, 1/OFFSET(Data_TR_USD!$B$467, BI$88, 0, 1, $B$82)), NA()))</f>
        <v>#N/A</v>
      </c>
      <c r="BJ809" s="466" t="e">
        <f t="array" aca="1" ref="BJ809" ca="1">IF($B809=BJ$85-1, BJ$84, IF(AND($B809&gt;=BJ$85, $B809&lt;=BJ$86), BJ$84*SUMPRODUCT(TRANSPOSE(BJ$5:BJ$81), Data_TR_USD!$B580:$BZ580, 1/OFFSET(Data_TR_USD!$B$467, BJ$88, 0, 1, $B$82)), NA()))</f>
        <v>#N/A</v>
      </c>
      <c r="BK809" s="466" t="e">
        <f t="array" aca="1" ref="BK809" ca="1">IF($B809=BK$85-1, BK$84, IF(AND($B809&gt;=BK$85, $B809&lt;=BK$86), BK$84*SUMPRODUCT(TRANSPOSE(BK$5:BK$81), Data_TR_USD!$B580:$BZ580, 1/OFFSET(Data_TR_USD!$B$467, BK$88, 0, 1, $B$82)), NA()))</f>
        <v>#N/A</v>
      </c>
      <c r="BL809" s="466" t="e">
        <f t="array" aca="1" ref="BL809" ca="1">IF($B809=BL$85-1, BL$84, IF(AND($B809&gt;=BL$85, $B809&lt;=BL$86), BL$84*SUMPRODUCT(TRANSPOSE(BL$5:BL$81), Data_TR_USD!$B580:$BZ580, 1/OFFSET(Data_TR_USD!$B$467, BL$88, 0, 1, $B$82)), NA()))</f>
        <v>#N/A</v>
      </c>
      <c r="BM809" s="466" t="e">
        <f t="array" aca="1" ref="BM809" ca="1">IF($B809=BM$85-1, BM$84, IF(AND($B809&gt;=BM$85, $B809&lt;=BM$86), BM$84*SUMPRODUCT(TRANSPOSE(BM$5:BM$81), Data_TR_USD!$B580:$BZ580, 1/OFFSET(Data_TR_USD!$B$467, BM$88, 0, 1, $B$82)), NA()))</f>
        <v>#N/A</v>
      </c>
      <c r="BN809" s="466" t="e">
        <f t="array" aca="1" ref="BN809" ca="1">IF($B809=BN$85-1, BN$84, IF(AND($B809&gt;=BN$85, $B809&lt;=BN$86), BN$84*SUMPRODUCT(TRANSPOSE(BN$5:BN$81), Data_TR_USD!$B580:$BZ580, 1/OFFSET(Data_TR_USD!$B$467, BN$88, 0, 1, $B$82)), NA()))</f>
        <v>#N/A</v>
      </c>
      <c r="BO809" s="466" t="e">
        <f t="array" aca="1" ref="BO809" ca="1">IF($B809=BO$85-1, BO$84, IF(AND($B809&gt;=BO$85, $B809&lt;=BO$86), BO$84*SUMPRODUCT(TRANSPOSE(BO$5:BO$81), Data_TR_USD!$B580:$BZ580, 1/OFFSET(Data_TR_USD!$B$467, BO$88, 0, 1, $B$82)), NA()))</f>
        <v>#N/A</v>
      </c>
      <c r="BP809" s="466" t="e">
        <f t="array" aca="1" ref="BP809" ca="1">IF($B809=BP$85-1, BP$84, IF(AND($B809&gt;=BP$85, $B809&lt;=BP$86), BP$84*SUMPRODUCT(TRANSPOSE(BP$5:BP$81), Data_TR_USD!$B580:$BZ580, 1/OFFSET(Data_TR_USD!$B$467, BP$88, 0, 1, $B$82)), NA()))</f>
        <v>#N/A</v>
      </c>
      <c r="BQ809" s="466" t="e">
        <f t="array" aca="1" ref="BQ809" ca="1">IF($B809=BQ$85-1, BQ$84, IF(AND($B809&gt;=BQ$85, $B809&lt;=BQ$86), BQ$84*SUMPRODUCT(TRANSPOSE(BQ$5:BQ$81), Data_TR_USD!$B580:$BZ580, 1/OFFSET(Data_TR_USD!$B$467, BQ$88, 0, 1, $B$82)), NA()))</f>
        <v>#N/A</v>
      </c>
      <c r="BR809" s="466" t="e">
        <f t="array" aca="1" ref="BR809" ca="1">IF($B809=BR$85-1, BR$84, IF(AND($B809&gt;=BR$85, $B809&lt;=BR$86), BR$84*SUMPRODUCT(TRANSPOSE(BR$5:BR$81), Data_TR_USD!$B580:$BZ580, 1/OFFSET(Data_TR_USD!$B$467, BR$88, 0, 1, $B$82)), NA()))</f>
        <v>#N/A</v>
      </c>
      <c r="BS809" s="466" t="e">
        <f t="array" aca="1" ref="BS809" ca="1">IF($B809=BS$85-1, BS$84, IF(AND($B809&gt;=BS$85, $B809&lt;=BS$86), BS$84*SUMPRODUCT(TRANSPOSE(BS$5:BS$81), Data_TR_USD!$B580:$BZ580, 1/OFFSET(Data_TR_USD!$B$467, BS$88, 0, 1, $B$82)), NA()))</f>
        <v>#N/A</v>
      </c>
    </row>
    <row r="810" spans="2:71">
      <c r="B810" s="48">
        <f t="shared" si="1088"/>
        <v>1984</v>
      </c>
      <c r="E810" s="52"/>
      <c r="M810" s="466">
        <f t="array" aca="1" ref="M810" ca="1">IF($B810=M$85-1, M$84, IF(AND($B810&gt;=M$85, $B810&lt;=M$86), M$84*SUMPRODUCT(TRANSPOSE(M$5:M$81), Data_TR_USD!$B581:$BZ581, 1/OFFSET(Data_TR_USD!$B$467, M$88, 0, 1, $B$82)), NA()))</f>
        <v>34857.801988998457</v>
      </c>
      <c r="N810" s="466">
        <f t="array" aca="1" ref="N810" ca="1">IF($B810=N$85-1, N$84, IF(AND($B810&gt;=N$85, $B810&lt;=N$86), N$84*SUMPRODUCT(TRANSPOSE(N$5:N$81), Data_TR_USD!$B581:$BZ581, 1/OFFSET(Data_TR_USD!$B$467, N$88, 0, 1, $B$82)), NA()))</f>
        <v>33987.075343720215</v>
      </c>
      <c r="X810" s="466">
        <f t="array" aca="1" ref="X810" ca="1">IF($B810=X$85-1, X$84, IF(AND($B810&gt;=X$85, $B810&lt;=X$86), X$84*SUMPRODUCT(TRANSPOSE(X$5:X$81), Data_TR_USD!$B581:$BZ581, 1/OFFSET(Data_TR_USD!$B$467, X$88, 0, 1, $B$82)), NA()))</f>
        <v>10000</v>
      </c>
      <c r="Y810" s="466">
        <f t="array" aca="1" ref="Y810" ca="1">IF($B810=Y$85-1, Y$84, IF(AND($B810&gt;=Y$85, $B810&lt;=Y$86), Y$84*SUMPRODUCT(TRANSPOSE(Y$5:Y$81), Data_TR_USD!$B581:$BZ581, 1/OFFSET(Data_TR_USD!$B$467, Y$88, 0, 1, $B$82)), NA()))</f>
        <v>10000</v>
      </c>
      <c r="AA810" s="466">
        <f t="array" aca="1" ref="AA810" ca="1">IF($B810=AA$85-1, AA$84, IF(AND($B810&gt;=AA$85, $B810&lt;=AA$86), AA$84*SUMPRODUCT(TRANSPOSE(AA$5:AA$81), Data_TR_USD!$B581:$BZ581, 1/OFFSET(Data_TR_USD!$B$467, AA$88, 0, 1, $B$82)), NA()))</f>
        <v>34857.801988998457</v>
      </c>
      <c r="AB810" s="466">
        <f t="array" aca="1" ref="AB810" ca="1">IF($B810=AB$85-1, AB$84, IF(AND($B810&gt;=AB$85, $B810&lt;=AB$86), AB$84*SUMPRODUCT(TRANSPOSE(AB$5:AB$81), Data_TR_USD!$B581:$BZ581, 1/OFFSET(Data_TR_USD!$B$467, AB$88, 0, 1, $B$82)), NA()))</f>
        <v>44290.329844931817</v>
      </c>
      <c r="AC810" s="466">
        <f t="array" aca="1" ref="AC810" ca="1">IF($B810=AC$85-1, AC$84, IF(AND($B810&gt;=AC$85, $B810&lt;=AC$86), AC$84*SUMPRODUCT(TRANSPOSE(AC$5:AC$81), Data_TR_USD!$B581:$BZ581, 1/OFFSET(Data_TR_USD!$B$467, AC$88, 0, 1, $B$82)), NA()))</f>
        <v>46923.850589570844</v>
      </c>
      <c r="AD810" s="466">
        <f t="array" aca="1" ref="AD810" ca="1">IF($B810=AD$85-1, AD$84, IF(AND($B810&gt;=AD$85, $B810&lt;=AD$86), AD$84*SUMPRODUCT(TRANSPOSE(AD$5:AD$81), Data_TR_USD!$B581:$BZ581, 1/OFFSET(Data_TR_USD!$B$467, AD$88, 0, 1, $B$82)), NA()))</f>
        <v>50039.946721856715</v>
      </c>
      <c r="AE810" s="466">
        <f t="array" aca="1" ref="AE810" ca="1">IF($B810=AE$85-1, AE$84, IF(AND($B810&gt;=AE$85, $B810&lt;=AE$86), AE$84*SUMPRODUCT(TRANSPOSE(AE$5:AE$81), Data_TR_USD!$B581:$BZ581, 1/OFFSET(Data_TR_USD!$B$467, AE$88, 0, 1, $B$82)), NA()))</f>
        <v>39788.227922843238</v>
      </c>
      <c r="AG810" s="466">
        <f t="array" aca="1" ref="AG810" ca="1">IF($B810=AG$85-1, AG$84, IF(AND($B810&gt;=AG$85, $B810&lt;=AG$86), AG$84*SUMPRODUCT(TRANSPOSE(AG$5:AG$81), Data_TR_USD!$B581:$BZ581, 1/OFFSET(Data_TR_USD!$B$467, AG$88, 0, 1, $B$82)), NA()))</f>
        <v>10000</v>
      </c>
      <c r="AM810" s="466">
        <f t="array" aca="1" ref="AM810" ca="1">IF($B810=AM$85-1, AM$84, IF(AND($B810&gt;=AM$85, $B810&lt;=AM$86), AM$84*SUMPRODUCT(TRANSPOSE(AM$5:AM$81), Data_TR_USD!$B581:$BZ581, 1/OFFSET(Data_TR_USD!$B$467, AM$88, 0, 1, $B$82)), NA()))</f>
        <v>100</v>
      </c>
      <c r="AN810" s="466">
        <f t="array" aca="1" ref="AN810" ca="1">IF($B810=AN$85-1, AN$84, IF(AND($B810&gt;=AN$85, $B810&lt;=AN$86), AN$84*SUMPRODUCT(TRANSPOSE(AN$5:AN$81), Data_TR_USD!$B581:$BZ581, 1/OFFSET(Data_TR_USD!$B$467, AN$88, 0, 1, $B$82)), NA()))</f>
        <v>100</v>
      </c>
      <c r="AO810" s="466">
        <f t="array" aca="1" ref="AO810" ca="1">IF($B810=AO$85-1, AO$84, IF(AND($B810&gt;=AO$85, $B810&lt;=AO$86), AO$84*SUMPRODUCT(TRANSPOSE(AO$5:AO$81), Data_TR_USD!$B581:$BZ581, 1/OFFSET(Data_TR_USD!$B$467, AO$88, 0, 1, $B$82)), NA()))</f>
        <v>100</v>
      </c>
      <c r="AP810" s="466">
        <f t="array" aca="1" ref="AP810" ca="1">IF($B810=AP$85-1, AP$84, IF(AND($B810&gt;=AP$85, $B810&lt;=AP$86), AP$84*SUMPRODUCT(TRANSPOSE(AP$5:AP$81), Data_TR_USD!$B581:$BZ581, 1/OFFSET(Data_TR_USD!$B$467, AP$88, 0, 1, $B$82)), NA()))</f>
        <v>100</v>
      </c>
      <c r="AQ810" s="466">
        <f t="array" aca="1" ref="AQ810" ca="1">IF($B810=AQ$85-1, AQ$84, IF(AND($B810&gt;=AQ$85, $B810&lt;=AQ$86), AQ$84*SUMPRODUCT(TRANSPOSE(AQ$5:AQ$81), Data_TR_USD!$B581:$BZ581, 1/OFFSET(Data_TR_USD!$B$467, AQ$88, 0, 1, $B$82)), NA()))</f>
        <v>100</v>
      </c>
      <c r="AS810" s="466">
        <f t="array" aca="1" ref="AS810" ca="1">IF($B810=AS$85-1, AS$84, IF(AND($B810&gt;=AS$85, $B810&lt;=AS$86), AS$84*SUMPRODUCT(TRANSPOSE(AS$5:AS$81), Data_TR_USD!$B581:$BZ581, 1/OFFSET(Data_TR_USD!$B$467, AS$88, 0, 1, $B$82)), NA()))</f>
        <v>100</v>
      </c>
      <c r="AU810" s="466">
        <f t="array" aca="1" ref="AU810" ca="1">IF($B810=AU$85-1, AU$84, IF(AND($B810&gt;=AU$85, $B810&lt;=AU$86), AU$84*SUMPRODUCT(TRANSPOSE(AU$5:AU$81), Data_TR_USD!$B581:$BZ581, 1/OFFSET(Data_TR_USD!$B$467, AU$88, 0, 1, $B$82)), NA()))</f>
        <v>10000</v>
      </c>
      <c r="AV810" s="466">
        <f t="array" aca="1" ref="AV810" ca="1">IF($B810=AV$85-1, AV$84, IF(AND($B810&gt;=AV$85, $B810&lt;=AV$86), AV$84*SUMPRODUCT(TRANSPOSE(AV$5:AV$81), Data_TR_USD!$B581:$BZ581, 1/OFFSET(Data_TR_USD!$B$467, AV$88, 0, 1, $B$82)), NA()))</f>
        <v>10000</v>
      </c>
      <c r="AW810" s="466">
        <f t="array" aca="1" ref="AW810" ca="1">IF($B810=AW$85-1, AW$84, IF(AND($B810&gt;=AW$85, $B810&lt;=AW$86), AW$84*SUMPRODUCT(TRANSPOSE(AW$5:AW$81), Data_TR_USD!$B581:$BZ581, 1/OFFSET(Data_TR_USD!$B$467, AW$88, 0, 1, $B$82)), NA()))</f>
        <v>10000</v>
      </c>
      <c r="AX810" s="466">
        <f t="array" aca="1" ref="AX810" ca="1">IF($B810=AX$85-1, AX$84, IF(AND($B810&gt;=AX$85, $B810&lt;=AX$86), AX$84*SUMPRODUCT(TRANSPOSE(AX$5:AX$81), Data_TR_USD!$B581:$BZ581, 1/OFFSET(Data_TR_USD!$B$467, AX$88, 0, 1, $B$82)), NA()))</f>
        <v>10000</v>
      </c>
      <c r="AY810" s="466">
        <f t="array" aca="1" ref="AY810" ca="1">IF($B810=AY$85-1, AY$84, IF(AND($B810&gt;=AY$85, $B810&lt;=AY$86), AY$84*SUMPRODUCT(TRANSPOSE(AY$5:AY$81), Data_TR_USD!$B581:$BZ581, 1/OFFSET(Data_TR_USD!$B$467, AY$88, 0, 1, $B$82)), NA()))</f>
        <v>10000</v>
      </c>
      <c r="AZ810" s="466">
        <f t="array" aca="1" ref="AZ810" ca="1">IF($B810=AZ$85-1, AZ$84, IF(AND($B810&gt;=AZ$85, $B810&lt;=AZ$86), AZ$84*SUMPRODUCT(TRANSPOSE(AZ$5:AZ$81), Data_TR_USD!$B581:$BZ581, 1/OFFSET(Data_TR_USD!$B$467, AZ$88, 0, 1, $B$82)), NA()))</f>
        <v>10000</v>
      </c>
      <c r="BA810" s="466">
        <f t="array" aca="1" ref="BA810" ca="1">IF($B810=BA$85-1, BA$84, IF(AND($B810&gt;=BA$85, $B810&lt;=BA$86), BA$84*SUMPRODUCT(TRANSPOSE(BA$5:BA$81), Data_TR_USD!$B581:$BZ581, 1/OFFSET(Data_TR_USD!$B$467, BA$88, 0, 1, $B$82)), NA()))</f>
        <v>10000</v>
      </c>
      <c r="BB810" s="466">
        <f t="array" aca="1" ref="BB810" ca="1">IF($B810=BB$85-1, BB$84, IF(AND($B810&gt;=BB$85, $B810&lt;=BB$86), BB$84*SUMPRODUCT(TRANSPOSE(BB$5:BB$81), Data_TR_USD!$B581:$BZ581, 1/OFFSET(Data_TR_USD!$B$467, BB$88, 0, 1, $B$82)), NA()))</f>
        <v>10000</v>
      </c>
      <c r="BC810" s="466">
        <f t="array" aca="1" ref="BC810" ca="1">IF($B810=BC$85-1, BC$84, IF(AND($B810&gt;=BC$85, $B810&lt;=BC$86), BC$84*SUMPRODUCT(TRANSPOSE(BC$5:BC$81), Data_TR_USD!$B581:$BZ581, 1/OFFSET(Data_TR_USD!$B$467, BC$88, 0, 1, $B$82)), NA()))</f>
        <v>10000</v>
      </c>
      <c r="BD810" s="466">
        <f t="array" aca="1" ref="BD810" ca="1">IF($B810=BD$85-1, BD$84, IF(AND($B810&gt;=BD$85, $B810&lt;=BD$86), BD$84*SUMPRODUCT(TRANSPOSE(BD$5:BD$81), Data_TR_USD!$B581:$BZ581, 1/OFFSET(Data_TR_USD!$B$467, BD$88, 0, 1, $B$82)), NA()))</f>
        <v>10000</v>
      </c>
      <c r="BE810" s="466">
        <f t="array" aca="1" ref="BE810" ca="1">IF($B810=BE$85-1, BE$84, IF(AND($B810&gt;=BE$85, $B810&lt;=BE$86), BE$84*SUMPRODUCT(TRANSPOSE(BE$5:BE$81), Data_TR_USD!$B581:$BZ581, 1/OFFSET(Data_TR_USD!$B$467, BE$88, 0, 1, $B$82)), NA()))</f>
        <v>10000</v>
      </c>
      <c r="BF810" s="466">
        <f t="array" aca="1" ref="BF810" ca="1">IF($B810=BF$85-1, BF$84, IF(AND($B810&gt;=BF$85, $B810&lt;=BF$86), BF$84*SUMPRODUCT(TRANSPOSE(BF$5:BF$81), Data_TR_USD!$B581:$BZ581, 1/OFFSET(Data_TR_USD!$B$467, BF$88, 0, 1, $B$82)), NA()))</f>
        <v>10000</v>
      </c>
      <c r="BG810" s="466">
        <f t="array" aca="1" ref="BG810" ca="1">IF($B810=BG$85-1, BG$84, IF(AND($B810&gt;=BG$85, $B810&lt;=BG$86), BG$84*SUMPRODUCT(TRANSPOSE(BG$5:BG$81), Data_TR_USD!$B581:$BZ581, 1/OFFSET(Data_TR_USD!$B$467, BG$88, 0, 1, $B$82)), NA()))</f>
        <v>10000</v>
      </c>
      <c r="BH810" s="466">
        <f t="array" aca="1" ref="BH810" ca="1">IF($B810=BH$85-1, BH$84, IF(AND($B810&gt;=BH$85, $B810&lt;=BH$86), BH$84*SUMPRODUCT(TRANSPOSE(BH$5:BH$81), Data_TR_USD!$B581:$BZ581, 1/OFFSET(Data_TR_USD!$B$467, BH$88, 0, 1, $B$82)), NA()))</f>
        <v>10000</v>
      </c>
      <c r="BI810" s="466">
        <f t="array" aca="1" ref="BI810" ca="1">IF($B810=BI$85-1, BI$84, IF(AND($B810&gt;=BI$85, $B810&lt;=BI$86), BI$84*SUMPRODUCT(TRANSPOSE(BI$5:BI$81), Data_TR_USD!$B581:$BZ581, 1/OFFSET(Data_TR_USD!$B$467, BI$88, 0, 1, $B$82)), NA()))</f>
        <v>10000</v>
      </c>
      <c r="BJ810" s="466">
        <f t="array" aca="1" ref="BJ810" ca="1">IF($B810=BJ$85-1, BJ$84, IF(AND($B810&gt;=BJ$85, $B810&lt;=BJ$86), BJ$84*SUMPRODUCT(TRANSPOSE(BJ$5:BJ$81), Data_TR_USD!$B581:$BZ581, 1/OFFSET(Data_TR_USD!$B$467, BJ$88, 0, 1, $B$82)), NA()))</f>
        <v>10000</v>
      </c>
      <c r="BK810" s="466">
        <f t="array" aca="1" ref="BK810" ca="1">IF($B810=BK$85-1, BK$84, IF(AND($B810&gt;=BK$85, $B810&lt;=BK$86), BK$84*SUMPRODUCT(TRANSPOSE(BK$5:BK$81), Data_TR_USD!$B581:$BZ581, 1/OFFSET(Data_TR_USD!$B$467, BK$88, 0, 1, $B$82)), NA()))</f>
        <v>10000</v>
      </c>
      <c r="BL810" s="466">
        <f t="array" aca="1" ref="BL810" ca="1">IF($B810=BL$85-1, BL$84, IF(AND($B810&gt;=BL$85, $B810&lt;=BL$86), BL$84*SUMPRODUCT(TRANSPOSE(BL$5:BL$81), Data_TR_USD!$B581:$BZ581, 1/OFFSET(Data_TR_USD!$B$467, BL$88, 0, 1, $B$82)), NA()))</f>
        <v>10000</v>
      </c>
      <c r="BM810" s="466">
        <f t="array" aca="1" ref="BM810" ca="1">IF($B810=BM$85-1, BM$84, IF(AND($B810&gt;=BM$85, $B810&lt;=BM$86), BM$84*SUMPRODUCT(TRANSPOSE(BM$5:BM$81), Data_TR_USD!$B581:$BZ581, 1/OFFSET(Data_TR_USD!$B$467, BM$88, 0, 1, $B$82)), NA()))</f>
        <v>10000</v>
      </c>
      <c r="BN810" s="466">
        <f t="array" aca="1" ref="BN810" ca="1">IF($B810=BN$85-1, BN$84, IF(AND($B810&gt;=BN$85, $B810&lt;=BN$86), BN$84*SUMPRODUCT(TRANSPOSE(BN$5:BN$81), Data_TR_USD!$B581:$BZ581, 1/OFFSET(Data_TR_USD!$B$467, BN$88, 0, 1, $B$82)), NA()))</f>
        <v>10000</v>
      </c>
      <c r="BO810" s="466">
        <f t="array" aca="1" ref="BO810" ca="1">IF($B810=BO$85-1, BO$84, IF(AND($B810&gt;=BO$85, $B810&lt;=BO$86), BO$84*SUMPRODUCT(TRANSPOSE(BO$5:BO$81), Data_TR_USD!$B581:$BZ581, 1/OFFSET(Data_TR_USD!$B$467, BO$88, 0, 1, $B$82)), NA()))</f>
        <v>10000</v>
      </c>
      <c r="BP810" s="466">
        <f t="array" aca="1" ref="BP810" ca="1">IF($B810=BP$85-1, BP$84, IF(AND($B810&gt;=BP$85, $B810&lt;=BP$86), BP$84*SUMPRODUCT(TRANSPOSE(BP$5:BP$81), Data_TR_USD!$B581:$BZ581, 1/OFFSET(Data_TR_USD!$B$467, BP$88, 0, 1, $B$82)), NA()))</f>
        <v>10000</v>
      </c>
      <c r="BQ810" s="466">
        <f t="array" aca="1" ref="BQ810" ca="1">IF($B810=BQ$85-1, BQ$84, IF(AND($B810&gt;=BQ$85, $B810&lt;=BQ$86), BQ$84*SUMPRODUCT(TRANSPOSE(BQ$5:BQ$81), Data_TR_USD!$B581:$BZ581, 1/OFFSET(Data_TR_USD!$B$467, BQ$88, 0, 1, $B$82)), NA()))</f>
        <v>10000</v>
      </c>
      <c r="BR810" s="466">
        <f t="array" aca="1" ref="BR810" ca="1">IF($B810=BR$85-1, BR$84, IF(AND($B810&gt;=BR$85, $B810&lt;=BR$86), BR$84*SUMPRODUCT(TRANSPOSE(BR$5:BR$81), Data_TR_USD!$B581:$BZ581, 1/OFFSET(Data_TR_USD!$B$467, BR$88, 0, 1, $B$82)), NA()))</f>
        <v>10000</v>
      </c>
      <c r="BS810" s="466">
        <f t="array" aca="1" ref="BS810" ca="1">IF($B810=BS$85-1, BS$84, IF(AND($B810&gt;=BS$85, $B810&lt;=BS$86), BS$84*SUMPRODUCT(TRANSPOSE(BS$5:BS$81), Data_TR_USD!$B581:$BZ581, 1/OFFSET(Data_TR_USD!$B$467, BS$88, 0, 1, $B$82)), NA()))</f>
        <v>10000</v>
      </c>
    </row>
    <row r="811" spans="2:71">
      <c r="B811" s="48">
        <f t="shared" si="1088"/>
        <v>1985</v>
      </c>
      <c r="E811" s="52"/>
      <c r="M811" s="466">
        <f t="array" aca="1" ref="M811" ca="1">IF($B811=M$85-1, M$84, IF(AND($B811&gt;=M$85, $B811&lt;=M$86), M$84*SUMPRODUCT(TRANSPOSE(M$5:M$81), Data_TR_USD!$B582:$BZ582, 1/OFFSET(Data_TR_USD!$B$467, M$88, 0, 1, $B$82)), NA()))</f>
        <v>47364.214911540723</v>
      </c>
      <c r="N811" s="466">
        <f t="array" aca="1" ref="N811" ca="1">IF($B811=N$85-1, N$84, IF(AND($B811&gt;=N$85, $B811&lt;=N$86), N$84*SUMPRODUCT(TRANSPOSE(N$5:N$81), Data_TR_USD!$B582:$BZ582, 1/OFFSET(Data_TR_USD!$B$467, N$88, 0, 1, $B$82)), NA()))</f>
        <v>43525.513240527485</v>
      </c>
      <c r="X811" s="466">
        <f t="array" aca="1" ref="X811" ca="1">IF($B811=X$85-1, X$84, IF(AND($B811&gt;=X$85, $B811&lt;=X$86), X$84*SUMPRODUCT(TRANSPOSE(X$5:X$81), Data_TR_USD!$B582:$BZ582, 1/OFFSET(Data_TR_USD!$B$467, X$88, 0, 1, $B$82)), NA()))</f>
        <v>13334.415086364343</v>
      </c>
      <c r="Y811" s="466">
        <f t="array" aca="1" ref="Y811" ca="1">IF($B811=Y$85-1, Y$84, IF(AND($B811&gt;=Y$85, $B811&lt;=Y$86), Y$84*SUMPRODUCT(TRANSPOSE(Y$5:Y$81), Data_TR_USD!$B582:$BZ582, 1/OFFSET(Data_TR_USD!$B$467, Y$88, 0, 1, $B$82)), NA()))</f>
        <v>12793.839987386027</v>
      </c>
      <c r="AA811" s="466">
        <f t="array" aca="1" ref="AA811" ca="1">IF($B811=AA$85-1, AA$84, IF(AND($B811&gt;=AA$85, $B811&lt;=AA$86), AA$84*SUMPRODUCT(TRANSPOSE(AA$5:AA$81), Data_TR_USD!$B582:$BZ582, 1/OFFSET(Data_TR_USD!$B$467, AA$88, 0, 1, $B$82)), NA()))</f>
        <v>47364.214911540723</v>
      </c>
      <c r="AB811" s="466">
        <f t="array" aca="1" ref="AB811" ca="1">IF($B811=AB$85-1, AB$84, IF(AND($B811&gt;=AB$85, $B811&lt;=AB$86), AB$84*SUMPRODUCT(TRANSPOSE(AB$5:AB$81), Data_TR_USD!$B582:$BZ582, 1/OFFSET(Data_TR_USD!$B$467, AB$88, 0, 1, $B$82)), NA()))</f>
        <v>59333.323176914811</v>
      </c>
      <c r="AC811" s="466">
        <f t="array" aca="1" ref="AC811" ca="1">IF($B811=AC$85-1, AC$84, IF(AND($B811&gt;=AC$85, $B811&lt;=AC$86), AC$84*SUMPRODUCT(TRANSPOSE(AC$5:AC$81), Data_TR_USD!$B582:$BZ582, 1/OFFSET(Data_TR_USD!$B$467, AC$88, 0, 1, $B$82)), NA()))</f>
        <v>63292.188645759474</v>
      </c>
      <c r="AD811" s="466">
        <f t="array" aca="1" ref="AD811" ca="1">IF($B811=AD$85-1, AD$84, IF(AND($B811&gt;=AD$85, $B811&lt;=AD$86), AD$84*SUMPRODUCT(TRANSPOSE(AD$5:AD$81), Data_TR_USD!$B582:$BZ582, 1/OFFSET(Data_TR_USD!$B$467, AD$88, 0, 1, $B$82)), NA()))</f>
        <v>64865.278493509992</v>
      </c>
      <c r="AE811" s="466">
        <f t="array" aca="1" ref="AE811" ca="1">IF($B811=AE$85-1, AE$84, IF(AND($B811&gt;=AE$85, $B811&lt;=AE$86), AE$84*SUMPRODUCT(TRANSPOSE(AE$5:AE$81), Data_TR_USD!$B582:$BZ582, 1/OFFSET(Data_TR_USD!$B$467, AE$88, 0, 1, $B$82)), NA()))</f>
        <v>53258.043223369714</v>
      </c>
      <c r="AG811" s="466">
        <f t="array" aca="1" ref="AG811" ca="1">IF($B811=AG$85-1, AG$84, IF(AND($B811&gt;=AG$85, $B811&lt;=AG$86), AG$84*SUMPRODUCT(TRANSPOSE(AG$5:AG$81), Data_TR_USD!$B582:$BZ582, 1/OFFSET(Data_TR_USD!$B$467, AG$88, 0, 1, $B$82)), NA()))</f>
        <v>10000</v>
      </c>
      <c r="AM811" s="466">
        <f t="array" aca="1" ref="AM811" ca="1">IF($B811=AM$85-1, AM$84, IF(AND($B811&gt;=AM$85, $B811&lt;=AM$86), AM$84*SUMPRODUCT(TRANSPOSE(AM$5:AM$81), Data_TR_USD!$B582:$BZ582, 1/OFFSET(Data_TR_USD!$B$467, AM$88, 0, 1, $B$82)), NA()))</f>
        <v>126.11591743653344</v>
      </c>
      <c r="AN811" s="466">
        <f t="array" aca="1" ref="AN811" ca="1">IF($B811=AN$85-1, AN$84, IF(AND($B811&gt;=AN$85, $B811&lt;=AN$86), AN$84*SUMPRODUCT(TRANSPOSE(AN$5:AN$81), Data_TR_USD!$B582:$BZ582, 1/OFFSET(Data_TR_USD!$B$467, AN$88, 0, 1, $B$82)), NA()))</f>
        <v>119.14964874373379</v>
      </c>
      <c r="AO811" s="466">
        <f t="array" aca="1" ref="AO811" ca="1">IF($B811=AO$85-1, AO$84, IF(AND($B811&gt;=AO$85, $B811&lt;=AO$86), AO$84*SUMPRODUCT(TRANSPOSE(AO$5:AO$81), Data_TR_USD!$B582:$BZ582, 1/OFFSET(Data_TR_USD!$B$467, AO$88, 0, 1, $B$82)), NA()))</f>
        <v>135.95820765880009</v>
      </c>
      <c r="AP811" s="466">
        <f t="array" aca="1" ref="AP811" ca="1">IF($B811=AP$85-1, AP$84, IF(AND($B811&gt;=AP$85, $B811&lt;=AP$86), AP$84*SUMPRODUCT(TRANSPOSE(AP$5:AP$81), Data_TR_USD!$B582:$BZ582, 1/OFFSET(Data_TR_USD!$B$467, AP$88, 0, 1, $B$82)), NA()))</f>
        <v>135.61227441213072</v>
      </c>
      <c r="AQ811" s="466">
        <f t="array" aca="1" ref="AQ811" ca="1">IF($B811=AQ$85-1, AQ$84, IF(AND($B811&gt;=AQ$85, $B811&lt;=AQ$86), AQ$84*SUMPRODUCT(TRANSPOSE(AQ$5:AQ$81), Data_TR_USD!$B582:$BZ582, 1/OFFSET(Data_TR_USD!$B$467, AQ$88, 0, 1, $B$82)), NA()))</f>
        <v>121.03177033826024</v>
      </c>
      <c r="AS811" s="466">
        <f t="array" aca="1" ref="AS811" ca="1">IF($B811=AS$85-1, AS$84, IF(AND($B811&gt;=AS$85, $B811&lt;=AS$86), AS$84*SUMPRODUCT(TRANSPOSE(AS$5:AS$81), Data_TR_USD!$B582:$BZ582, 1/OFFSET(Data_TR_USD!$B$467, AS$88, 0, 1, $B$82)), NA()))</f>
        <v>127.93839987386026</v>
      </c>
      <c r="AU811" s="466">
        <f t="array" aca="1" ref="AU811" ca="1">IF($B811=AU$85-1, AU$84, IF(AND($B811&gt;=AU$85, $B811&lt;=AU$86), AU$84*SUMPRODUCT(TRANSPOSE(AU$5:AU$81), Data_TR_USD!$B582:$BZ582, 1/OFFSET(Data_TR_USD!$B$467, AU$88, 0, 1, $B$82)), NA()))</f>
        <v>12852.700999999999</v>
      </c>
      <c r="AV811" s="466">
        <f t="array" aca="1" ref="AV811" ca="1">IF($B811=AV$85-1, AV$84, IF(AND($B811&gt;=AV$85, $B811&lt;=AV$86), AV$84*SUMPRODUCT(TRANSPOSE(AV$5:AV$81), Data_TR_USD!$B582:$BZ582, 1/OFFSET(Data_TR_USD!$B$467, AV$88, 0, 1, $B$82)), NA()))</f>
        <v>12741.386000000004</v>
      </c>
      <c r="AW811" s="466">
        <f t="array" aca="1" ref="AW811" ca="1">IF($B811=AW$85-1, AW$84, IF(AND($B811&gt;=AW$85, $B811&lt;=AW$86), AW$84*SUMPRODUCT(TRANSPOSE(AW$5:AW$81), Data_TR_USD!$B582:$BZ582, 1/OFFSET(Data_TR_USD!$B$467, AW$88, 0, 1, $B$82)), NA()))</f>
        <v>13957.463359001436</v>
      </c>
      <c r="AX811" s="466">
        <f t="array" aca="1" ref="AX811" ca="1">IF($B811=AX$85-1, AX$84, IF(AND($B811&gt;=AX$85, $B811&lt;=AX$86), AX$84*SUMPRODUCT(TRANSPOSE(AX$5:AX$81), Data_TR_USD!$B582:$BZ582, 1/OFFSET(Data_TR_USD!$B$467, AX$88, 0, 1, $B$82)), NA()))</f>
        <v>13551.782292237325</v>
      </c>
      <c r="AY811" s="466">
        <f t="array" aca="1" ref="AY811" ca="1">IF($B811=AY$85-1, AY$84, IF(AND($B811&gt;=AY$85, $B811&lt;=AY$86), AY$84*SUMPRODUCT(TRANSPOSE(AY$5:AY$81), Data_TR_USD!$B582:$BZ582, 1/OFFSET(Data_TR_USD!$B$467, AY$88, 0, 1, $B$82)), NA()))</f>
        <v>13548.490236997162</v>
      </c>
      <c r="AZ811" s="466">
        <f t="array" aca="1" ref="AZ811" ca="1">IF($B811=AZ$85-1, AZ$84, IF(AND($B811&gt;=AZ$85, $B811&lt;=AZ$86), AZ$84*SUMPRODUCT(TRANSPOSE(AZ$5:AZ$81), Data_TR_USD!$B582:$BZ582, 1/OFFSET(Data_TR_USD!$B$467, AZ$88, 0, 1, $B$82)), NA()))</f>
        <v>13335.029161832617</v>
      </c>
      <c r="BA811" s="466">
        <f t="array" aca="1" ref="BA811" ca="1">IF($B811=BA$85-1, BA$84, IF(AND($B811&gt;=BA$85, $B811&lt;=BA$86), BA$84*SUMPRODUCT(TRANSPOSE(BA$5:BA$81), Data_TR_USD!$B582:$BZ582, 1/OFFSET(Data_TR_USD!$B$467, BA$88, 0, 1, $B$82)), NA()))</f>
        <v>12769.161510893407</v>
      </c>
      <c r="BB811" s="466">
        <f t="array" aca="1" ref="BB811" ca="1">IF($B811=BB$85-1, BB$84, IF(AND($B811&gt;=BB$85, $B811&lt;=BB$86), BB$84*SUMPRODUCT(TRANSPOSE(BB$5:BB$81), Data_TR_USD!$B582:$BZ582, 1/OFFSET(Data_TR_USD!$B$467, BB$88, 0, 1, $B$82)), NA()))</f>
        <v>13334.415086364343</v>
      </c>
      <c r="BC811" s="466">
        <f t="array" aca="1" ref="BC811" ca="1">IF($B811=BC$85-1, BC$84, IF(AND($B811&gt;=BC$85, $B811&lt;=BC$86), BC$84*SUMPRODUCT(TRANSPOSE(BC$5:BC$81), Data_TR_USD!$B582:$BZ582, 1/OFFSET(Data_TR_USD!$B$467, BC$88, 0, 1, $B$82)), NA()))</f>
        <v>13966.503610036818</v>
      </c>
      <c r="BD811" s="466">
        <f t="array" aca="1" ref="BD811" ca="1">IF($B811=BD$85-1, BD$84, IF(AND($B811&gt;=BD$85, $B811&lt;=BD$86), BD$84*SUMPRODUCT(TRANSPOSE(BD$5:BD$81), Data_TR_USD!$B582:$BZ582, 1/OFFSET(Data_TR_USD!$B$467, BD$88, 0, 1, $B$82)), NA()))</f>
        <v>12894.351635906931</v>
      </c>
      <c r="BE811" s="466">
        <f t="array" aca="1" ref="BE811" ca="1">IF($B811=BE$85-1, BE$84, IF(AND($B811&gt;=BE$85, $B811&lt;=BE$86), BE$84*SUMPRODUCT(TRANSPOSE(BE$5:BE$81), Data_TR_USD!$B582:$BZ582, 1/OFFSET(Data_TR_USD!$B$467, BE$88, 0, 1, $B$82)), NA()))</f>
        <v>13474.871274673622</v>
      </c>
      <c r="BF811" s="466">
        <f t="array" aca="1" ref="BF811" ca="1">IF($B811=BF$85-1, BF$84, IF(AND($B811&gt;=BF$85, $B811&lt;=BF$86), BF$84*SUMPRODUCT(TRANSPOSE(BF$5:BF$81), Data_TR_USD!$B582:$BZ582, 1/OFFSET(Data_TR_USD!$B$467, BF$88, 0, 1, $B$82)), NA()))</f>
        <v>12809.282853230157</v>
      </c>
      <c r="BG811" s="466">
        <f t="array" aca="1" ref="BG811" ca="1">IF($B811=BG$85-1, BG$84, IF(AND($B811&gt;=BG$85, $B811&lt;=BG$86), BG$84*SUMPRODUCT(TRANSPOSE(BG$5:BG$81), Data_TR_USD!$B582:$BZ582, 1/OFFSET(Data_TR_USD!$B$467, BG$88, 0, 1, $B$82)), NA()))</f>
        <v>13417.669527622553</v>
      </c>
      <c r="BH811" s="466">
        <f t="array" aca="1" ref="BH811" ca="1">IF($B811=BH$85-1, BH$84, IF(AND($B811&gt;=BH$85, $B811&lt;=BH$86), BH$84*SUMPRODUCT(TRANSPOSE(BH$5:BH$81), Data_TR_USD!$B582:$BZ582, 1/OFFSET(Data_TR_USD!$B$467, BH$88, 0, 1, $B$82)), NA()))</f>
        <v>13231.422078095509</v>
      </c>
      <c r="BI811" s="466">
        <f t="array" aca="1" ref="BI811" ca="1">IF($B811=BI$85-1, BI$84, IF(AND($B811&gt;=BI$85, $B811&lt;=BI$86), BI$84*SUMPRODUCT(TRANSPOSE(BI$5:BI$81), Data_TR_USD!$B582:$BZ582, 1/OFFSET(Data_TR_USD!$B$467, BI$88, 0, 1, $B$82)), NA()))</f>
        <v>12793.839987386027</v>
      </c>
      <c r="BJ811" s="466">
        <f t="array" aca="1" ref="BJ811" ca="1">IF($B811=BJ$85-1, BJ$84, IF(AND($B811&gt;=BJ$85, $B811&lt;=BJ$86), BJ$84*SUMPRODUCT(TRANSPOSE(BJ$5:BJ$81), Data_TR_USD!$B582:$BZ582, 1/OFFSET(Data_TR_USD!$B$467, BJ$88, 0, 1, $B$82)), NA()))</f>
        <v>13649.001885518066</v>
      </c>
      <c r="BK811" s="466">
        <f t="array" aca="1" ref="BK811" ca="1">IF($B811=BK$85-1, BK$84, IF(AND($B811&gt;=BK$85, $B811&lt;=BK$86), BK$84*SUMPRODUCT(TRANSPOSE(BK$5:BK$81), Data_TR_USD!$B582:$BZ582, 1/OFFSET(Data_TR_USD!$B$467, BK$88, 0, 1, $B$82)), NA()))</f>
        <v>13137.104169472321</v>
      </c>
      <c r="BL811" s="466">
        <f t="array" aca="1" ref="BL811" ca="1">IF($B811=BL$85-1, BL$84, IF(AND($B811&gt;=BL$85, $B811&lt;=BL$86), BL$84*SUMPRODUCT(TRANSPOSE(BL$5:BL$81), Data_TR_USD!$B582:$BZ582, 1/OFFSET(Data_TR_USD!$B$467, BL$88, 0, 1, $B$82)), NA()))</f>
        <v>12676.868062664313</v>
      </c>
      <c r="BM811" s="466">
        <f t="array" aca="1" ref="BM811" ca="1">IF($B811=BM$85-1, BM$84, IF(AND($B811&gt;=BM$85, $B811&lt;=BM$86), BM$84*SUMPRODUCT(TRANSPOSE(BM$5:BM$81), Data_TR_USD!$B582:$BZ582, 1/OFFSET(Data_TR_USD!$B$467, BM$88, 0, 1, $B$82)), NA()))</f>
        <v>13465.945267648565</v>
      </c>
      <c r="BN811" s="466">
        <f t="array" aca="1" ref="BN811" ca="1">IF($B811=BN$85-1, BN$84, IF(AND($B811&gt;=BN$85, $B811&lt;=BN$86), BN$84*SUMPRODUCT(TRANSPOSE(BN$5:BN$81), Data_TR_USD!$B582:$BZ582, 1/OFFSET(Data_TR_USD!$B$467, BN$88, 0, 1, $B$82)), NA()))</f>
        <v>13252.795092568545</v>
      </c>
      <c r="BO811" s="466">
        <f t="array" aca="1" ref="BO811" ca="1">IF($B811=BO$85-1, BO$84, IF(AND($B811&gt;=BO$85, $B811&lt;=BO$86), BO$84*SUMPRODUCT(TRANSPOSE(BO$5:BO$81), Data_TR_USD!$B582:$BZ582, 1/OFFSET(Data_TR_USD!$B$467, BO$88, 0, 1, $B$82)), NA()))</f>
        <v>12977.990068241741</v>
      </c>
      <c r="BP811" s="466">
        <f t="array" aca="1" ref="BP811" ca="1">IF($B811=BP$85-1, BP$84, IF(AND($B811&gt;=BP$85, $B811&lt;=BP$86), BP$84*SUMPRODUCT(TRANSPOSE(BP$5:BP$81), Data_TR_USD!$B582:$BZ582, 1/OFFSET(Data_TR_USD!$B$467, BP$88, 0, 1, $B$82)), NA()))</f>
        <v>12722.092223534783</v>
      </c>
      <c r="BQ811" s="466">
        <f t="array" aca="1" ref="BQ811" ca="1">IF($B811=BQ$85-1, BQ$84, IF(AND($B811&gt;=BQ$85, $B811&lt;=BQ$86), BQ$84*SUMPRODUCT(TRANSPOSE(BQ$5:BQ$81), Data_TR_USD!$B582:$BZ582, 1/OFFSET(Data_TR_USD!$B$467, BQ$88, 0, 1, $B$82)), NA()))</f>
        <v>11914.96487437338</v>
      </c>
      <c r="BR811" s="466">
        <f t="array" aca="1" ref="BR811" ca="1">IF($B811=BR$85-1, BR$84, IF(AND($B811&gt;=BR$85, $B811&lt;=BR$86), BR$84*SUMPRODUCT(TRANSPOSE(BR$5:BR$81), Data_TR_USD!$B582:$BZ582, 1/OFFSET(Data_TR_USD!$B$467, BR$88, 0, 1, $B$82)), NA()))</f>
        <v>13188.943533637646</v>
      </c>
      <c r="BS811" s="466">
        <f t="array" aca="1" ref="BS811" ca="1">IF($B811=BS$85-1, BS$84, IF(AND($B811&gt;=BS$85, $B811&lt;=BS$86), BS$84*SUMPRODUCT(TRANSPOSE(BS$5:BS$81), Data_TR_USD!$B582:$BZ582, 1/OFFSET(Data_TR_USD!$B$467, BS$88, 0, 1, $B$82)), NA()))</f>
        <v>12504.384083197105</v>
      </c>
    </row>
    <row r="812" spans="2:71">
      <c r="B812" s="48">
        <f t="shared" si="1088"/>
        <v>1986</v>
      </c>
      <c r="E812" s="52"/>
      <c r="M812" s="466">
        <f t="array" aca="1" ref="M812" ca="1">IF($B812=M$85-1, M$84, IF(AND($B812&gt;=M$85, $B812&lt;=M$86), M$84*SUMPRODUCT(TRANSPOSE(M$5:M$81), Data_TR_USD!$B583:$BZ583, 1/OFFSET(Data_TR_USD!$B$467, M$88, 0, 1, $B$82)), NA()))</f>
        <v>62929.877565387374</v>
      </c>
      <c r="N812" s="466">
        <f t="array" aca="1" ref="N812" ca="1">IF($B812=N$85-1, N$84, IF(AND($B812&gt;=N$85, $B812&lt;=N$86), N$84*SUMPRODUCT(TRANSPOSE(N$5:N$81), Data_TR_USD!$B583:$BZ583, 1/OFFSET(Data_TR_USD!$B$467, N$88, 0, 1, $B$82)), NA()))</f>
        <v>50343.222926732757</v>
      </c>
      <c r="X812" s="466">
        <f t="array" aca="1" ref="X812" ca="1">IF($B812=X$85-1, X$84, IF(AND($B812&gt;=X$85, $B812&lt;=X$86), X$84*SUMPRODUCT(TRANSPOSE(X$5:X$81), Data_TR_USD!$B583:$BZ583, 1/OFFSET(Data_TR_USD!$B$467, X$88, 0, 1, $B$82)), NA()))</f>
        <v>17131.545988153404</v>
      </c>
      <c r="Y812" s="466">
        <f t="array" aca="1" ref="Y812" ca="1">IF($B812=Y$85-1, Y$84, IF(AND($B812&gt;=Y$85, $B812&lt;=Y$86), Y$84*SUMPRODUCT(TRANSPOSE(Y$5:Y$81), Data_TR_USD!$B583:$BZ583, 1/OFFSET(Data_TR_USD!$B$467, Y$88, 0, 1, $B$82)), NA()))</f>
        <v>14796.369408551713</v>
      </c>
      <c r="AA812" s="466">
        <f t="array" aca="1" ref="AA812" ca="1">IF($B812=AA$85-1, AA$84, IF(AND($B812&gt;=AA$85, $B812&lt;=AA$86), AA$84*SUMPRODUCT(TRANSPOSE(AA$5:AA$81), Data_TR_USD!$B583:$BZ583, 1/OFFSET(Data_TR_USD!$B$467, AA$88, 0, 1, $B$82)), NA()))</f>
        <v>62929.877565387374</v>
      </c>
      <c r="AB812" s="466">
        <f t="array" aca="1" ref="AB812" ca="1">IF($B812=AB$85-1, AB$84, IF(AND($B812&gt;=AB$85, $B812&lt;=AB$86), AB$84*SUMPRODUCT(TRANSPOSE(AB$5:AB$81), Data_TR_USD!$B583:$BZ583, 1/OFFSET(Data_TR_USD!$B$467, AB$88, 0, 1, $B$82)), NA()))</f>
        <v>74836.471356083421</v>
      </c>
      <c r="AC812" s="466">
        <f t="array" aca="1" ref="AC812" ca="1">IF($B812=AC$85-1, AC$84, IF(AND($B812&gt;=AC$85, $B812&lt;=AC$86), AC$84*SUMPRODUCT(TRANSPOSE(AC$5:AC$81), Data_TR_USD!$B583:$BZ583, 1/OFFSET(Data_TR_USD!$B$467, AC$88, 0, 1, $B$82)), NA()))</f>
        <v>80567.349447807079</v>
      </c>
      <c r="AD812" s="466">
        <f t="array" aca="1" ref="AD812" ca="1">IF($B812=AD$85-1, AD$84, IF(AND($B812&gt;=AD$85, $B812&lt;=AD$86), AD$84*SUMPRODUCT(TRANSPOSE(AD$5:AD$81), Data_TR_USD!$B583:$BZ583, 1/OFFSET(Data_TR_USD!$B$467, AD$88, 0, 1, $B$82)), NA()))</f>
        <v>78606.218201175783</v>
      </c>
      <c r="AE812" s="466">
        <f t="array" aca="1" ref="AE812" ca="1">IF($B812=AE$85-1, AE$84, IF(AND($B812&gt;=AE$85, $B812&lt;=AE$86), AE$84*SUMPRODUCT(TRANSPOSE(AE$5:AE$81), Data_TR_USD!$B583:$BZ583, 1/OFFSET(Data_TR_USD!$B$467, AE$88, 0, 1, $B$82)), NA()))</f>
        <v>68760.671955422295</v>
      </c>
      <c r="AG812" s="466">
        <f t="array" aca="1" ref="AG812" ca="1">IF($B812=AG$85-1, AG$84, IF(AND($B812&gt;=AG$85, $B812&lt;=AG$86), AG$84*SUMPRODUCT(TRANSPOSE(AG$5:AG$81), Data_TR_USD!$B583:$BZ583, 1/OFFSET(Data_TR_USD!$B$467, AG$88, 0, 1, $B$82)), NA()))</f>
        <v>10000</v>
      </c>
      <c r="AM812" s="466">
        <f t="array" aca="1" ref="AM812" ca="1">IF($B812=AM$85-1, AM$84, IF(AND($B812&gt;=AM$85, $B812&lt;=AM$86), AM$84*SUMPRODUCT(TRANSPOSE(AM$5:AM$81), Data_TR_USD!$B583:$BZ583, 1/OFFSET(Data_TR_USD!$B$467, AM$88, 0, 1, $B$82)), NA()))</f>
        <v>144.57029260803978</v>
      </c>
      <c r="AN812" s="466">
        <f t="array" aca="1" ref="AN812" ca="1">IF($B812=AN$85-1, AN$84, IF(AND($B812&gt;=AN$85, $B812&lt;=AN$86), AN$84*SUMPRODUCT(TRANSPOSE(AN$5:AN$81), Data_TR_USD!$B583:$BZ583, 1/OFFSET(Data_TR_USD!$B$467, AN$88, 0, 1, $B$82)), NA()))</f>
        <v>138.82830185248091</v>
      </c>
      <c r="AO812" s="466">
        <f t="array" aca="1" ref="AO812" ca="1">IF($B812=AO$85-1, AO$84, IF(AND($B812&gt;=AO$85, $B812&lt;=AO$86), AO$84*SUMPRODUCT(TRANSPOSE(AO$5:AO$81), Data_TR_USD!$B583:$BZ583, 1/OFFSET(Data_TR_USD!$B$467, AO$88, 0, 1, $B$82)), NA()))</f>
        <v>180.70516224198968</v>
      </c>
      <c r="AP812" s="466">
        <f t="array" aca="1" ref="AP812" ca="1">IF($B812=AP$85-1, AP$84, IF(AND($B812&gt;=AP$85, $B812&lt;=AP$86), AP$84*SUMPRODUCT(TRANSPOSE(AP$5:AP$81), Data_TR_USD!$B583:$BZ583, 1/OFFSET(Data_TR_USD!$B$467, AP$88, 0, 1, $B$82)), NA()))</f>
        <v>179.01786625685432</v>
      </c>
      <c r="AQ812" s="466">
        <f t="array" aca="1" ref="AQ812" ca="1">IF($B812=AQ$85-1, AQ$84, IF(AND($B812&gt;=AQ$85, $B812&lt;=AQ$86), AQ$84*SUMPRODUCT(TRANSPOSE(AQ$5:AQ$81), Data_TR_USD!$B583:$BZ583, 1/OFFSET(Data_TR_USD!$B$467, AQ$88, 0, 1, $B$82)), NA()))</f>
        <v>145.31918029549558</v>
      </c>
      <c r="AS812" s="466">
        <f t="array" aca="1" ref="AS812" ca="1">IF($B812=AS$85-1, AS$84, IF(AND($B812&gt;=AS$85, $B812&lt;=AS$86), AS$84*SUMPRODUCT(TRANSPOSE(AS$5:AS$81), Data_TR_USD!$B583:$BZ583, 1/OFFSET(Data_TR_USD!$B$467, AS$88, 0, 1, $B$82)), NA()))</f>
        <v>147.96369408551712</v>
      </c>
      <c r="AU812" s="466">
        <f t="array" aca="1" ref="AU812" ca="1">IF($B812=AU$85-1, AU$84, IF(AND($B812&gt;=AU$85, $B812&lt;=AU$86), AU$84*SUMPRODUCT(TRANSPOSE(AU$5:AU$81), Data_TR_USD!$B583:$BZ583, 1/OFFSET(Data_TR_USD!$B$467, AU$88, 0, 1, $B$82)), NA()))</f>
        <v>15217.8447558592</v>
      </c>
      <c r="AV812" s="466">
        <f t="array" aca="1" ref="AV812" ca="1">IF($B812=AV$85-1, AV$84, IF(AND($B812&gt;=AV$85, $B812&lt;=AV$86), AV$84*SUMPRODUCT(TRANSPOSE(AV$5:AV$81), Data_TR_USD!$B583:$BZ583, 1/OFFSET(Data_TR_USD!$B$467, AV$88, 0, 1, $B$82)), NA()))</f>
        <v>15077.892445709802</v>
      </c>
      <c r="AW812" s="466">
        <f t="array" aca="1" ref="AW812" ca="1">IF($B812=AW$85-1, AW$84, IF(AND($B812&gt;=AW$85, $B812&lt;=AW$86), AW$84*SUMPRODUCT(TRANSPOSE(AW$5:AW$81), Data_TR_USD!$B583:$BZ583, 1/OFFSET(Data_TR_USD!$B$467, AW$88, 0, 1, $B$82)), NA()))</f>
        <v>19494.130964436368</v>
      </c>
      <c r="AX812" s="466">
        <f t="array" aca="1" ref="AX812" ca="1">IF($B812=AX$85-1, AX$84, IF(AND($B812&gt;=AX$85, $B812&lt;=AX$86), AX$84*SUMPRODUCT(TRANSPOSE(AX$5:AX$81), Data_TR_USD!$B583:$BZ583, 1/OFFSET(Data_TR_USD!$B$467, AX$88, 0, 1, $B$82)), NA()))</f>
        <v>17911.408574403449</v>
      </c>
      <c r="AY812" s="466">
        <f t="array" aca="1" ref="AY812" ca="1">IF($B812=AY$85-1, AY$84, IF(AND($B812&gt;=AY$85, $B812&lt;=AY$86), AY$84*SUMPRODUCT(TRANSPOSE(AY$5:AY$81), Data_TR_USD!$B583:$BZ583, 1/OFFSET(Data_TR_USD!$B$467, AY$88, 0, 1, $B$82)), NA()))</f>
        <v>17956.965586536553</v>
      </c>
      <c r="AZ812" s="466">
        <f t="array" aca="1" ref="AZ812" ca="1">IF($B812=AZ$85-1, AZ$84, IF(AND($B812&gt;=AZ$85, $B812&lt;=AZ$86), AZ$84*SUMPRODUCT(TRANSPOSE(AZ$5:AZ$81), Data_TR_USD!$B583:$BZ583, 1/OFFSET(Data_TR_USD!$B$467, AZ$88, 0, 1, $B$82)), NA()))</f>
        <v>17244.342469704916</v>
      </c>
      <c r="BA812" s="466">
        <f t="array" aca="1" ref="BA812" ca="1">IF($B812=BA$85-1, BA$84, IF(AND($B812&gt;=BA$85, $B812&lt;=BA$86), BA$84*SUMPRODUCT(TRANSPOSE(BA$5:BA$81), Data_TR_USD!$B583:$BZ583, 1/OFFSET(Data_TR_USD!$B$467, BA$88, 0, 1, $B$82)), NA()))</f>
        <v>15669.206972623622</v>
      </c>
      <c r="BB812" s="466">
        <f t="array" aca="1" ref="BB812" ca="1">IF($B812=BB$85-1, BB$84, IF(AND($B812&gt;=BB$85, $B812&lt;=BB$86), BB$84*SUMPRODUCT(TRANSPOSE(BB$5:BB$81), Data_TR_USD!$B583:$BZ583, 1/OFFSET(Data_TR_USD!$B$467, BB$88, 0, 1, $B$82)), NA()))</f>
        <v>17131.545988153404</v>
      </c>
      <c r="BC812" s="466">
        <f t="array" aca="1" ref="BC812" ca="1">IF($B812=BC$85-1, BC$84, IF(AND($B812&gt;=BC$85, $B812&lt;=BC$86), BC$84*SUMPRODUCT(TRANSPOSE(BC$5:BC$81), Data_TR_USD!$B583:$BZ583, 1/OFFSET(Data_TR_USD!$B$467, BC$88, 0, 1, $B$82)), NA()))</f>
        <v>19245.975132758089</v>
      </c>
      <c r="BD812" s="466">
        <f t="array" aca="1" ref="BD812" ca="1">IF($B812=BD$85-1, BD$84, IF(AND($B812&gt;=BD$85, $B812&lt;=BD$86), BD$84*SUMPRODUCT(TRANSPOSE(BD$5:BD$81), Data_TR_USD!$B583:$BZ583, 1/OFFSET(Data_TR_USD!$B$467, BD$88, 0, 1, $B$82)), NA()))</f>
        <v>14924.229087915775</v>
      </c>
      <c r="BE812" s="466">
        <f t="array" aca="1" ref="BE812" ca="1">IF($B812=BE$85-1, BE$84, IF(AND($B812&gt;=BE$85, $B812&lt;=BE$86), BE$84*SUMPRODUCT(TRANSPOSE(BE$5:BE$81), Data_TR_USD!$B583:$BZ583, 1/OFFSET(Data_TR_USD!$B$467, BE$88, 0, 1, $B$82)), NA()))</f>
        <v>18216.609551074383</v>
      </c>
      <c r="BF812" s="466">
        <f t="array" aca="1" ref="BF812" ca="1">IF($B812=BF$85-1, BF$84, IF(AND($B812&gt;=BF$85, $B812&lt;=BF$86), BF$84*SUMPRODUCT(TRANSPOSE(BF$5:BF$81), Data_TR_USD!$B583:$BZ583, 1/OFFSET(Data_TR_USD!$B$467, BF$88, 0, 1, $B$82)), NA()))</f>
        <v>15408.57654133804</v>
      </c>
      <c r="BG812" s="466">
        <f t="array" aca="1" ref="BG812" ca="1">IF($B812=BG$85-1, BG$84, IF(AND($B812&gt;=BG$85, $B812&lt;=BG$86), BG$84*SUMPRODUCT(TRANSPOSE(BG$5:BG$81), Data_TR_USD!$B583:$BZ583, 1/OFFSET(Data_TR_USD!$B$467, BG$88, 0, 1, $B$82)), NA()))</f>
        <v>17777.740548609552</v>
      </c>
      <c r="BH812" s="466">
        <f t="array" aca="1" ref="BH812" ca="1">IF($B812=BH$85-1, BH$84, IF(AND($B812&gt;=BH$85, $B812&lt;=BH$86), BH$84*SUMPRODUCT(TRANSPOSE(BH$5:BH$81), Data_TR_USD!$B583:$BZ583, 1/OFFSET(Data_TR_USD!$B$467, BH$88, 0, 1, $B$82)), NA()))</f>
        <v>17494.340669273766</v>
      </c>
      <c r="BI812" s="466">
        <f t="array" aca="1" ref="BI812" ca="1">IF($B812=BI$85-1, BI$84, IF(AND($B812&gt;=BI$85, $B812&lt;=BI$86), BI$84*SUMPRODUCT(TRANSPOSE(BI$5:BI$81), Data_TR_USD!$B583:$BZ583, 1/OFFSET(Data_TR_USD!$B$467, BI$88, 0, 1, $B$82)), NA()))</f>
        <v>14796.369408551713</v>
      </c>
      <c r="BJ812" s="466">
        <f t="array" aca="1" ref="BJ812" ca="1">IF($B812=BJ$85-1, BJ$84, IF(AND($B812&gt;=BJ$85, $B812&lt;=BJ$86), BJ$84*SUMPRODUCT(TRANSPOSE(BJ$5:BJ$81), Data_TR_USD!$B583:$BZ583, 1/OFFSET(Data_TR_USD!$B$467, BJ$88, 0, 1, $B$82)), NA()))</f>
        <v>18084.825265900618</v>
      </c>
      <c r="BK812" s="466">
        <f t="array" aca="1" ref="BK812" ca="1">IF($B812=BK$85-1, BK$84, IF(AND($B812&gt;=BK$85, $B812&lt;=BK$86), BK$84*SUMPRODUCT(TRANSPOSE(BK$5:BK$81), Data_TR_USD!$B583:$BZ583, 1/OFFSET(Data_TR_USD!$B$467, BK$88, 0, 1, $B$82)), NA()))</f>
        <v>17239.961073913943</v>
      </c>
      <c r="BL812" s="466">
        <f t="array" aca="1" ref="BL812" ca="1">IF($B812=BL$85-1, BL$84, IF(AND($B812&gt;=BL$85, $B812&lt;=BL$86), BL$84*SUMPRODUCT(TRANSPOSE(BL$5:BL$81), Data_TR_USD!$B583:$BZ583, 1/OFFSET(Data_TR_USD!$B$467, BL$88, 0, 1, $B$82)), NA()))</f>
        <v>14896.294789853177</v>
      </c>
      <c r="BM812" s="466">
        <f t="array" aca="1" ref="BM812" ca="1">IF($B812=BM$85-1, BM$84, IF(AND($B812&gt;=BM$85, $B812&lt;=BM$86), BM$84*SUMPRODUCT(TRANSPOSE(BM$5:BM$81), Data_TR_USD!$B583:$BZ583, 1/OFFSET(Data_TR_USD!$B$467, BM$88, 0, 1, $B$82)), NA()))</f>
        <v>18181.461111981775</v>
      </c>
      <c r="BN812" s="466">
        <f t="array" aca="1" ref="BN812" ca="1">IF($B812=BN$85-1, BN$84, IF(AND($B812&gt;=BN$85, $B812&lt;=BN$86), BN$84*SUMPRODUCT(TRANSPOSE(BN$5:BN$81), Data_TR_USD!$B583:$BZ583, 1/OFFSET(Data_TR_USD!$B$467, BN$88, 0, 1, $B$82)), NA()))</f>
        <v>17498.882466474632</v>
      </c>
      <c r="BO812" s="466">
        <f t="array" aca="1" ref="BO812" ca="1">IF($B812=BO$85-1, BO$84, IF(AND($B812&gt;=BO$85, $B812&lt;=BO$86), BO$84*SUMPRODUCT(TRANSPOSE(BO$5:BO$81), Data_TR_USD!$B583:$BZ583, 1/OFFSET(Data_TR_USD!$B$467, BO$88, 0, 1, $B$82)), NA()))</f>
        <v>16822.66224019678</v>
      </c>
      <c r="BP812" s="466">
        <f t="array" aca="1" ref="BP812" ca="1">IF($B812=BP$85-1, BP$84, IF(AND($B812&gt;=BP$85, $B812&lt;=BP$86), BP$84*SUMPRODUCT(TRANSPOSE(BP$5:BP$81), Data_TR_USD!$B583:$BZ583, 1/OFFSET(Data_TR_USD!$B$467, BP$88, 0, 1, $B$82)), NA()))</f>
        <v>16168.113277454529</v>
      </c>
      <c r="BQ812" s="466">
        <f t="array" aca="1" ref="BQ812" ca="1">IF($B812=BQ$85-1, BQ$84, IF(AND($B812&gt;=BQ$85, $B812&lt;=BQ$86), BQ$84*SUMPRODUCT(TRANSPOSE(BQ$5:BQ$81), Data_TR_USD!$B583:$BZ583, 1/OFFSET(Data_TR_USD!$B$467, BQ$88, 0, 1, $B$82)), NA()))</f>
        <v>13882.830185248091</v>
      </c>
      <c r="BR812" s="466">
        <f t="array" aca="1" ref="BR812" ca="1">IF($B812=BR$85-1, BR$84, IF(AND($B812&gt;=BR$85, $B812&lt;=BR$86), BR$84*SUMPRODUCT(TRANSPOSE(BR$5:BR$81), Data_TR_USD!$B583:$BZ583, 1/OFFSET(Data_TR_USD!$B$467, BR$88, 0, 1, $B$82)), NA()))</f>
        <v>16546.819796769752</v>
      </c>
      <c r="BS812" s="466">
        <f t="array" aca="1" ref="BS812" ca="1">IF($B812=BS$85-1, BS$84, IF(AND($B812&gt;=BS$85, $B812&lt;=BS$86), BS$84*SUMPRODUCT(TRANSPOSE(BS$5:BS$81), Data_TR_USD!$B583:$BZ583, 1/OFFSET(Data_TR_USD!$B$467, BS$88, 0, 1, $B$82)), NA()))</f>
        <v>15365.567772742321</v>
      </c>
    </row>
    <row r="813" spans="2:71">
      <c r="B813" s="48">
        <f t="shared" si="1088"/>
        <v>1987</v>
      </c>
      <c r="E813" s="52"/>
      <c r="M813" s="466">
        <f t="array" aca="1" ref="M813" ca="1">IF($B813=M$85-1, M$84, IF(AND($B813&gt;=M$85, $B813&lt;=M$86), M$84*SUMPRODUCT(TRANSPOSE(M$5:M$81), Data_TR_USD!$B584:$BZ584, 1/OFFSET(Data_TR_USD!$B$467, M$88, 0, 1, $B$82)), NA()))</f>
        <v>69951.979583748893</v>
      </c>
      <c r="N813" s="466">
        <f t="array" aca="1" ref="N813" ca="1">IF($B813=N$85-1, N$84, IF(AND($B813&gt;=N$85, $B813&lt;=N$86), N$84*SUMPRODUCT(TRANSPOSE(N$5:N$81), Data_TR_USD!$B584:$BZ584, 1/OFFSET(Data_TR_USD!$B$467, N$88, 0, 1, $B$82)), NA()))</f>
        <v>51034.386889410205</v>
      </c>
      <c r="X813" s="466">
        <f t="array" aca="1" ref="X813" ca="1">IF($B813=X$85-1, X$84, IF(AND($B813&gt;=X$85, $B813&lt;=X$86), X$84*SUMPRODUCT(TRANSPOSE(X$5:X$81), Data_TR_USD!$B584:$BZ584, 1/OFFSET(Data_TR_USD!$B$467, X$88, 0, 1, $B$82)), NA()))</f>
        <v>18778.33322291727</v>
      </c>
      <c r="Y813" s="466">
        <f t="array" aca="1" ref="Y813" ca="1">IF($B813=Y$85-1, Y$84, IF(AND($B813&gt;=Y$85, $B813&lt;=Y$86), Y$84*SUMPRODUCT(TRANSPOSE(Y$5:Y$81), Data_TR_USD!$B584:$BZ584, 1/OFFSET(Data_TR_USD!$B$467, Y$88, 0, 1, $B$82)), NA()))</f>
        <v>14998.839548266389</v>
      </c>
      <c r="AA813" s="466">
        <f t="array" aca="1" ref="AA813" ca="1">IF($B813=AA$85-1, AA$84, IF(AND($B813&gt;=AA$85, $B813&lt;=AA$86), AA$84*SUMPRODUCT(TRANSPOSE(AA$5:AA$81), Data_TR_USD!$B584:$BZ584, 1/OFFSET(Data_TR_USD!$B$467, AA$88, 0, 1, $B$82)), NA()))</f>
        <v>69951.979583748893</v>
      </c>
      <c r="AB813" s="466">
        <f t="array" aca="1" ref="AB813" ca="1">IF($B813=AB$85-1, AB$84, IF(AND($B813&gt;=AB$85, $B813&lt;=AB$86), AB$84*SUMPRODUCT(TRANSPOSE(AB$5:AB$81), Data_TR_USD!$B584:$BZ584, 1/OFFSET(Data_TR_USD!$B$467, AB$88, 0, 1, $B$82)), NA()))</f>
        <v>80285.927282550707</v>
      </c>
      <c r="AC813" s="466">
        <f t="array" aca="1" ref="AC813" ca="1">IF($B813=AC$85-1, AC$84, IF(AND($B813&gt;=AC$85, $B813&lt;=AC$86), AC$84*SUMPRODUCT(TRANSPOSE(AC$5:AC$81), Data_TR_USD!$B584:$BZ584, 1/OFFSET(Data_TR_USD!$B$467, AC$88, 0, 1, $B$82)), NA()))</f>
        <v>86741.440439781974</v>
      </c>
      <c r="AD813" s="466">
        <f t="array" aca="1" ref="AD813" ca="1">IF($B813=AD$85-1, AD$84, IF(AND($B813&gt;=AD$85, $B813&lt;=AD$86), AD$84*SUMPRODUCT(TRANSPOSE(AD$5:AD$81), Data_TR_USD!$B584:$BZ584, 1/OFFSET(Data_TR_USD!$B$467, AD$88, 0, 1, $B$82)), NA()))</f>
        <v>81375.163597530205</v>
      </c>
      <c r="AE813" s="466">
        <f t="array" aca="1" ref="AE813" ca="1">IF($B813=AE$85-1, AE$84, IF(AND($B813&gt;=AE$85, $B813&lt;=AE$86), AE$84*SUMPRODUCT(TRANSPOSE(AE$5:AE$81), Data_TR_USD!$B584:$BZ584, 1/OFFSET(Data_TR_USD!$B$467, AE$88, 0, 1, $B$82)), NA()))</f>
        <v>74843.933093697939</v>
      </c>
      <c r="AG813" s="466">
        <f t="array" aca="1" ref="AG813" ca="1">IF($B813=AG$85-1, AG$84, IF(AND($B813&gt;=AG$85, $B813&lt;=AG$86), AG$84*SUMPRODUCT(TRANSPOSE(AG$5:AG$81), Data_TR_USD!$B584:$BZ584, 1/OFFSET(Data_TR_USD!$B$467, AG$88, 0, 1, $B$82)), NA()))</f>
        <v>10000</v>
      </c>
      <c r="AM813" s="466">
        <f t="array" aca="1" ref="AM813" ca="1">IF($B813=AM$85-1, AM$84, IF(AND($B813&gt;=AM$85, $B813&lt;=AM$86), AM$84*SUMPRODUCT(TRANSPOSE(AM$5:AM$81), Data_TR_USD!$B584:$BZ584, 1/OFFSET(Data_TR_USD!$B$467, AM$88, 0, 1, $B$82)), NA()))</f>
        <v>150.35381973897358</v>
      </c>
      <c r="AN813" s="466">
        <f t="array" aca="1" ref="AN813" ca="1">IF($B813=AN$85-1, AN$84, IF(AND($B813&gt;=AN$85, $B813&lt;=AN$86), AN$84*SUMPRODUCT(TRANSPOSE(AN$5:AN$81), Data_TR_USD!$B584:$BZ584, 1/OFFSET(Data_TR_USD!$B$467, AN$88, 0, 1, $B$82)), NA()))</f>
        <v>147.44889992584092</v>
      </c>
      <c r="AO813" s="466">
        <f t="array" aca="1" ref="AO813" ca="1">IF($B813=AO$85-1, AO$84, IF(AND($B813&gt;=AO$85, $B813&lt;=AO$86), AO$84*SUMPRODUCT(TRANSPOSE(AO$5:AO$81), Data_TR_USD!$B584:$BZ584, 1/OFFSET(Data_TR_USD!$B$467, AO$88, 0, 1, $B$82)), NA()))</f>
        <v>198.85534586639636</v>
      </c>
      <c r="AP813" s="466">
        <f t="array" aca="1" ref="AP813" ca="1">IF($B813=AP$85-1, AP$84, IF(AND($B813&gt;=AP$85, $B813&lt;=AP$86), AP$84*SUMPRODUCT(TRANSPOSE(AP$5:AP$81), Data_TR_USD!$B584:$BZ584, 1/OFFSET(Data_TR_USD!$B$467, AP$88, 0, 1, $B$82)), NA()))</f>
        <v>196.72937026080749</v>
      </c>
      <c r="AQ813" s="466">
        <f t="array" aca="1" ref="AQ813" ca="1">IF($B813=AQ$85-1, AQ$84, IF(AND($B813&gt;=AQ$85, $B813&lt;=AQ$86), AQ$84*SUMPRODUCT(TRANSPOSE(AQ$5:AQ$81), Data_TR_USD!$B584:$BZ584, 1/OFFSET(Data_TR_USD!$B$467, AQ$88, 0, 1, $B$82)), NA()))</f>
        <v>156.75036366444613</v>
      </c>
      <c r="AS813" s="466">
        <f t="array" aca="1" ref="AS813" ca="1">IF($B813=AS$85-1, AS$84, IF(AND($B813&gt;=AS$85, $B813&lt;=AS$86), AS$84*SUMPRODUCT(TRANSPOSE(AS$5:AS$81), Data_TR_USD!$B584:$BZ584, 1/OFFSET(Data_TR_USD!$B$467, AS$88, 0, 1, $B$82)), NA()))</f>
        <v>149.98839548266389</v>
      </c>
      <c r="AU813" s="466">
        <f t="array" aca="1" ref="AU813" ca="1">IF($B813=AU$85-1, AU$84, IF(AND($B813&gt;=AU$85, $B813&lt;=AU$86), AU$84*SUMPRODUCT(TRANSPOSE(AU$5:AU$81), Data_TR_USD!$B584:$BZ584, 1/OFFSET(Data_TR_USD!$B$467, AU$88, 0, 1, $B$82)), NA()))</f>
        <v>15564.052245839472</v>
      </c>
      <c r="AV813" s="466">
        <f t="array" aca="1" ref="AV813" ca="1">IF($B813=AV$85-1, AV$84, IF(AND($B813&gt;=AV$85, $B813&lt;=AV$86), AV$84*SUMPRODUCT(TRANSPOSE(AV$5:AV$81), Data_TR_USD!$B584:$BZ584, 1/OFFSET(Data_TR_USD!$B$467, AV$88, 0, 1, $B$82)), NA()))</f>
        <v>14788.680375130152</v>
      </c>
      <c r="AW813" s="466">
        <f t="array" aca="1" ref="AW813" ca="1">IF($B813=AW$85-1, AW$84, IF(AND($B813&gt;=AW$85, $B813&lt;=AW$86), AW$84*SUMPRODUCT(TRANSPOSE(AW$5:AW$81), Data_TR_USD!$B584:$BZ584, 1/OFFSET(Data_TR_USD!$B$467, AW$88, 0, 1, $B$82)), NA()))</f>
        <v>22209.053838851803</v>
      </c>
      <c r="AX813" s="466">
        <f t="array" aca="1" ref="AX813" ca="1">IF($B813=AX$85-1, AX$84, IF(AND($B813&gt;=AX$85, $B813&lt;=AX$86), AX$84*SUMPRODUCT(TRANSPOSE(AX$5:AX$81), Data_TR_USD!$B584:$BZ584, 1/OFFSET(Data_TR_USD!$B$467, AX$88, 0, 1, $B$82)), NA()))</f>
        <v>19848.308496252786</v>
      </c>
      <c r="AY813" s="466">
        <f t="array" aca="1" ref="AY813" ca="1">IF($B813=AY$85-1, AY$84, IF(AND($B813&gt;=AY$85, $B813&lt;=AY$86), AY$84*SUMPRODUCT(TRANSPOSE(AY$5:AY$81), Data_TR_USD!$B584:$BZ584, 1/OFFSET(Data_TR_USD!$B$467, AY$88, 0, 1, $B$82)), NA()))</f>
        <v>19880.824561695372</v>
      </c>
      <c r="AZ813" s="466">
        <f t="array" aca="1" ref="AZ813" ca="1">IF($B813=AZ$85-1, AZ$84, IF(AND($B813&gt;=AZ$85, $B813&lt;=AZ$86), AZ$84*SUMPRODUCT(TRANSPOSE(AZ$5:AZ$81), Data_TR_USD!$B584:$BZ584, 1/OFFSET(Data_TR_USD!$B$467, AZ$88, 0, 1, $B$82)), NA()))</f>
        <v>18774.78499616553</v>
      </c>
      <c r="BA813" s="466">
        <f t="array" aca="1" ref="BA813" ca="1">IF($B813=BA$85-1, BA$84, IF(AND($B813&gt;=BA$85, $B813&lt;=BA$86), BA$84*SUMPRODUCT(TRANSPOSE(BA$5:BA$81), Data_TR_USD!$B584:$BZ584, 1/OFFSET(Data_TR_USD!$B$467, BA$88, 0, 1, $B$82)), NA()))</f>
        <v>16683.939194776176</v>
      </c>
      <c r="BB813" s="466">
        <f t="array" aca="1" ref="BB813" ca="1">IF($B813=BB$85-1, BB$84, IF(AND($B813&gt;=BB$85, $B813&lt;=BB$86), BB$84*SUMPRODUCT(TRANSPOSE(BB$5:BB$81), Data_TR_USD!$B584:$BZ584, 1/OFFSET(Data_TR_USD!$B$467, BB$88, 0, 1, $B$82)), NA()))</f>
        <v>18778.33322291727</v>
      </c>
      <c r="BC813" s="466">
        <f t="array" aca="1" ref="BC813" ca="1">IF($B813=BC$85-1, BC$84, IF(AND($B813&gt;=BC$85, $B813&lt;=BC$86), BC$84*SUMPRODUCT(TRANSPOSE(BC$5:BC$81), Data_TR_USD!$B584:$BZ584, 1/OFFSET(Data_TR_USD!$B$467, BC$88, 0, 1, $B$82)), NA()))</f>
        <v>22071.205674540368</v>
      </c>
      <c r="BD813" s="466">
        <f t="array" aca="1" ref="BD813" ca="1">IF($B813=BD$85-1, BD$84, IF(AND($B813&gt;=BD$85, $B813&lt;=BD$86), BD$84*SUMPRODUCT(TRANSPOSE(BD$5:BD$81), Data_TR_USD!$B584:$BZ584, 1/OFFSET(Data_TR_USD!$B$467, BD$88, 0, 1, $B$82)), NA()))</f>
        <v>15133.776356914723</v>
      </c>
      <c r="BE813" s="466">
        <f t="array" aca="1" ref="BE813" ca="1">IF($B813=BE$85-1, BE$84, IF(AND($B813&gt;=BE$85, $B813&lt;=BE$86), BE$84*SUMPRODUCT(TRANSPOSE(BE$5:BE$81), Data_TR_USD!$B584:$BZ584, 1/OFFSET(Data_TR_USD!$B$467, BE$88, 0, 1, $B$82)), NA()))</f>
        <v>20346.30279334787</v>
      </c>
      <c r="BF813" s="466">
        <f t="array" aca="1" ref="BF813" ca="1">IF($B813=BF$85-1, BF$84, IF(AND($B813&gt;=BF$85, $B813&lt;=BF$86), BF$84*SUMPRODUCT(TRANSPOSE(BF$5:BF$81), Data_TR_USD!$B584:$BZ584, 1/OFFSET(Data_TR_USD!$B$467, BF$88, 0, 1, $B$82)), NA()))</f>
        <v>15865.259758883705</v>
      </c>
      <c r="BG813" s="466">
        <f t="array" aca="1" ref="BG813" ca="1">IF($B813=BG$85-1, BG$84, IF(AND($B813&gt;=BG$85, $B813&lt;=BG$86), BG$84*SUMPRODUCT(TRANSPOSE(BG$5:BG$81), Data_TR_USD!$B584:$BZ584, 1/OFFSET(Data_TR_USD!$B$467, BG$88, 0, 1, $B$82)), NA()))</f>
        <v>20214.620341802067</v>
      </c>
      <c r="BH813" s="466">
        <f t="array" aca="1" ref="BH813" ca="1">IF($B813=BH$85-1, BH$84, IF(AND($B813&gt;=BH$85, $B813&lt;=BH$86), BH$84*SUMPRODUCT(TRANSPOSE(BH$5:BH$81), Data_TR_USD!$B584:$BZ584, 1/OFFSET(Data_TR_USD!$B$467, BH$88, 0, 1, $B$82)), NA()))</f>
        <v>19052.097386401194</v>
      </c>
      <c r="BI813" s="466">
        <f t="array" aca="1" ref="BI813" ca="1">IF($B813=BI$85-1, BI$84, IF(AND($B813&gt;=BI$85, $B813&lt;=BI$86), BI$84*SUMPRODUCT(TRANSPOSE(BI$5:BI$81), Data_TR_USD!$B584:$BZ584, 1/OFFSET(Data_TR_USD!$B$467, BI$88, 0, 1, $B$82)), NA()))</f>
        <v>14998.839548266389</v>
      </c>
      <c r="BJ813" s="466">
        <f t="array" aca="1" ref="BJ813" ca="1">IF($B813=BJ$85-1, BJ$84, IF(AND($B813&gt;=BJ$85, $B813&lt;=BJ$86), BJ$84*SUMPRODUCT(TRANSPOSE(BJ$5:BJ$81), Data_TR_USD!$B584:$BZ584, 1/OFFSET(Data_TR_USD!$B$467, BJ$88, 0, 1, $B$82)), NA()))</f>
        <v>20015.761370343705</v>
      </c>
      <c r="BK813" s="466">
        <f t="array" aca="1" ref="BK813" ca="1">IF($B813=BK$85-1, BK$84, IF(AND($B813&gt;=BK$85, $B813&lt;=BK$86), BK$84*SUMPRODUCT(TRANSPOSE(BK$5:BK$81), Data_TR_USD!$B584:$BZ584, 1/OFFSET(Data_TR_USD!$B$467, BK$88, 0, 1, $B$82)), NA()))</f>
        <v>19096.419582974759</v>
      </c>
      <c r="BL813" s="466">
        <f t="array" aca="1" ref="BL813" ca="1">IF($B813=BL$85-1, BL$84, IF(AND($B813&gt;=BL$85, $B813&lt;=BL$86), BL$84*SUMPRODUCT(TRANSPOSE(BL$5:BL$81), Data_TR_USD!$B584:$BZ584, 1/OFFSET(Data_TR_USD!$B$467, BL$88, 0, 1, $B$82)), NA()))</f>
        <v>15026.483066830975</v>
      </c>
      <c r="BM813" s="466">
        <f t="array" aca="1" ref="BM813" ca="1">IF($B813=BM$85-1, BM$84, IF(AND($B813&gt;=BM$85, $B813&lt;=BM$86), BM$84*SUMPRODUCT(TRANSPOSE(BM$5:BM$81), Data_TR_USD!$B584:$BZ584, 1/OFFSET(Data_TR_USD!$B$467, BM$88, 0, 1, $B$82)), NA()))</f>
        <v>20238.153194039456</v>
      </c>
      <c r="BN813" s="466">
        <f t="array" aca="1" ref="BN813" ca="1">IF($B813=BN$85-1, BN$84, IF(AND($B813&gt;=BN$85, $B813&lt;=BN$86), BN$84*SUMPRODUCT(TRANSPOSE(BN$5:BN$81), Data_TR_USD!$B584:$BZ584, 1/OFFSET(Data_TR_USD!$B$467, BN$88, 0, 1, $B$82)), NA()))</f>
        <v>19719.29680339207</v>
      </c>
      <c r="BO813" s="466">
        <f t="array" aca="1" ref="BO813" ca="1">IF($B813=BO$85-1, BO$84, IF(AND($B813&gt;=BO$85, $B813&lt;=BO$86), BO$84*SUMPRODUCT(TRANSPOSE(BO$5:BO$81), Data_TR_USD!$B584:$BZ584, 1/OFFSET(Data_TR_USD!$B$467, BO$88, 0, 1, $B$82)), NA()))</f>
        <v>18489.143714412319</v>
      </c>
      <c r="BP813" s="466">
        <f t="array" aca="1" ref="BP813" ca="1">IF($B813=BP$85-1, BP$84, IF(AND($B813&gt;=BP$85, $B813&lt;=BP$86), BP$84*SUMPRODUCT(TRANSPOSE(BP$5:BP$81), Data_TR_USD!$B584:$BZ584, 1/OFFSET(Data_TR_USD!$B$467, BP$88, 0, 1, $B$82)), NA()))</f>
        <v>17688.679985102164</v>
      </c>
      <c r="BQ813" s="466">
        <f t="array" aca="1" ref="BQ813" ca="1">IF($B813=BQ$85-1, BQ$84, IF(AND($B813&gt;=BQ$85, $B813&lt;=BQ$86), BQ$84*SUMPRODUCT(TRANSPOSE(BQ$5:BQ$81), Data_TR_USD!$B584:$BZ584, 1/OFFSET(Data_TR_USD!$B$467, BQ$88, 0, 1, $B$82)), NA()))</f>
        <v>14744.889992584092</v>
      </c>
      <c r="BR813" s="466">
        <f t="array" aca="1" ref="BR813" ca="1">IF($B813=BR$85-1, BR$84, IF(AND($B813&gt;=BR$85, $B813&lt;=BR$86), BR$84*SUMPRODUCT(TRANSPOSE(BR$5:BR$81), Data_TR_USD!$B584:$BZ584, 1/OFFSET(Data_TR_USD!$B$467, BR$88, 0, 1, $B$82)), NA()))</f>
        <v>17550.14420309418</v>
      </c>
      <c r="BS813" s="466">
        <f t="array" aca="1" ref="BS813" ca="1">IF($B813=BS$85-1, BS$84, IF(AND($B813&gt;=BS$85, $B813&lt;=BS$86), BS$84*SUMPRODUCT(TRANSPOSE(BS$5:BS$81), Data_TR_USD!$B584:$BZ584, 1/OFFSET(Data_TR_USD!$B$467, BS$88, 0, 1, $B$82)), NA()))</f>
        <v>16322.30014855574</v>
      </c>
    </row>
    <row r="814" spans="2:71">
      <c r="B814" s="48">
        <f t="shared" si="1088"/>
        <v>1988</v>
      </c>
      <c r="E814" s="52"/>
      <c r="M814" s="466">
        <f t="array" aca="1" ref="M814" ca="1">IF($B814=M$85-1, M$84, IF(AND($B814&gt;=M$85, $B814&lt;=M$86), M$84*SUMPRODUCT(TRANSPOSE(M$5:M$81), Data_TR_USD!$B585:$BZ585, 1/OFFSET(Data_TR_USD!$B$467, M$88, 0, 1, $B$82)), NA()))</f>
        <v>84590.593010630415</v>
      </c>
      <c r="N814" s="466">
        <f t="array" aca="1" ref="N814" ca="1">IF($B814=N$85-1, N$84, IF(AND($B814&gt;=N$85, $B814&lt;=N$86), N$84*SUMPRODUCT(TRANSPOSE(N$5:N$81), Data_TR_USD!$B585:$BZ585, 1/OFFSET(Data_TR_USD!$B$467, N$88, 0, 1, $B$82)), NA()))</f>
        <v>58185.385368917596</v>
      </c>
      <c r="X814" s="466">
        <f t="array" aca="1" ref="X814" ca="1">IF($B814=X$85-1, X$84, IF(AND($B814&gt;=X$85, $B814&lt;=X$86), X$84*SUMPRODUCT(TRANSPOSE(X$5:X$81), Data_TR_USD!$B585:$BZ585, 1/OFFSET(Data_TR_USD!$B$467, X$88, 0, 1, $B$82)), NA()))</f>
        <v>22734.252481741431</v>
      </c>
      <c r="Y814" s="466">
        <f t="array" aca="1" ref="Y814" ca="1">IF($B814=Y$85-1, Y$84, IF(AND($B814&gt;=Y$85, $B814&lt;=Y$86), Y$84*SUMPRODUCT(TRANSPOSE(Y$5:Y$81), Data_TR_USD!$B585:$BZ585, 1/OFFSET(Data_TR_USD!$B$467, Y$88, 0, 1, $B$82)), NA()))</f>
        <v>17081.164925606881</v>
      </c>
      <c r="AA814" s="466">
        <f t="array" aca="1" ref="AA814" ca="1">IF($B814=AA$85-1, AA$84, IF(AND($B814&gt;=AA$85, $B814&lt;=AA$86), AA$84*SUMPRODUCT(TRANSPOSE(AA$5:AA$81), Data_TR_USD!$B585:$BZ585, 1/OFFSET(Data_TR_USD!$B$467, AA$88, 0, 1, $B$82)), NA()))</f>
        <v>84590.593010630415</v>
      </c>
      <c r="AB814" s="466">
        <f t="array" aca="1" ref="AB814" ca="1">IF($B814=AB$85-1, AB$84, IF(AND($B814&gt;=AB$85, $B814&lt;=AB$86), AB$84*SUMPRODUCT(TRANSPOSE(AB$5:AB$81), Data_TR_USD!$B585:$BZ585, 1/OFFSET(Data_TR_USD!$B$467, AB$88, 0, 1, $B$82)), NA()))</f>
        <v>98850.202333952649</v>
      </c>
      <c r="AC814" s="466">
        <f t="array" aca="1" ref="AC814" ca="1">IF($B814=AC$85-1, AC$84, IF(AND($B814&gt;=AC$85, $B814&lt;=AC$86), AC$84*SUMPRODUCT(TRANSPOSE(AC$5:AC$81), Data_TR_USD!$B585:$BZ585, 1/OFFSET(Data_TR_USD!$B$467, AC$88, 0, 1, $B$82)), NA()))</f>
        <v>107986.75092921837</v>
      </c>
      <c r="AD814" s="466">
        <f t="array" aca="1" ref="AD814" ca="1">IF($B814=AD$85-1, AD$84, IF(AND($B814&gt;=AD$85, $B814&lt;=AD$86), AD$84*SUMPRODUCT(TRANSPOSE(AD$5:AD$81), Data_TR_USD!$B585:$BZ585, 1/OFFSET(Data_TR_USD!$B$467, AD$88, 0, 1, $B$82)), NA()))</f>
        <v>99091.461409562631</v>
      </c>
      <c r="AE814" s="466">
        <f t="array" aca="1" ref="AE814" ca="1">IF($B814=AE$85-1, AE$84, IF(AND($B814&gt;=AE$85, $B814&lt;=AE$86), AE$84*SUMPRODUCT(TRANSPOSE(AE$5:AE$81), Data_TR_USD!$B585:$BZ585, 1/OFFSET(Data_TR_USD!$B$467, AE$88, 0, 1, $B$82)), NA()))</f>
        <v>90881.001716827101</v>
      </c>
      <c r="AG814" s="466">
        <f t="array" aca="1" ref="AG814" ca="1">IF($B814=AG$85-1, AG$84, IF(AND($B814&gt;=AG$85, $B814&lt;=AG$86), AG$84*SUMPRODUCT(TRANSPOSE(AG$5:AG$81), Data_TR_USD!$B585:$BZ585, 1/OFFSET(Data_TR_USD!$B$467, AG$88, 0, 1, $B$82)), NA()))</f>
        <v>10000</v>
      </c>
      <c r="AM814" s="466">
        <f t="array" aca="1" ref="AM814" ca="1">IF($B814=AM$85-1, AM$84, IF(AND($B814&gt;=AM$85, $B814&lt;=AM$86), AM$84*SUMPRODUCT(TRANSPOSE(AM$5:AM$81), Data_TR_USD!$B585:$BZ585, 1/OFFSET(Data_TR_USD!$B$467, AM$88, 0, 1, $B$82)), NA()))</f>
        <v>174.49707469384319</v>
      </c>
      <c r="AN814" s="466">
        <f t="array" aca="1" ref="AN814" ca="1">IF($B814=AN$85-1, AN$84, IF(AND($B814&gt;=AN$85, $B814&lt;=AN$86), AN$84*SUMPRODUCT(TRANSPOSE(AN$5:AN$81), Data_TR_USD!$B585:$BZ585, 1/OFFSET(Data_TR_USD!$B$467, AN$88, 0, 1, $B$82)), NA()))</f>
        <v>153.95011666487204</v>
      </c>
      <c r="AO814" s="466">
        <f t="array" aca="1" ref="AO814" ca="1">IF($B814=AO$85-1, AO$84, IF(AND($B814&gt;=AO$85, $B814&lt;=AO$86), AO$84*SUMPRODUCT(TRANSPOSE(AO$5:AO$81), Data_TR_USD!$B585:$BZ585, 1/OFFSET(Data_TR_USD!$B$467, AO$88, 0, 1, $B$82)), NA()))</f>
        <v>245.47031079430434</v>
      </c>
      <c r="AP814" s="466">
        <f t="array" aca="1" ref="AP814" ca="1">IF($B814=AP$85-1, AP$84, IF(AND($B814&gt;=AP$85, $B814&lt;=AP$86), AP$84*SUMPRODUCT(TRANSPOSE(AP$5:AP$81), Data_TR_USD!$B585:$BZ585, 1/OFFSET(Data_TR_USD!$B$467, AP$88, 0, 1, $B$82)), NA()))</f>
        <v>241.75158960937529</v>
      </c>
      <c r="AQ814" s="466">
        <f t="array" aca="1" ref="AQ814" ca="1">IF($B814=AQ$85-1, AQ$84, IF(AND($B814&gt;=AQ$85, $B814&lt;=AQ$86), AQ$84*SUMPRODUCT(TRANSPOSE(AQ$5:AQ$81), Data_TR_USD!$B585:$BZ585, 1/OFFSET(Data_TR_USD!$B$467, AQ$88, 0, 1, $B$82)), NA()))</f>
        <v>166.03554749189448</v>
      </c>
      <c r="AS814" s="466">
        <f t="array" aca="1" ref="AS814" ca="1">IF($B814=AS$85-1, AS$84, IF(AND($B814&gt;=AS$85, $B814&lt;=AS$86), AS$84*SUMPRODUCT(TRANSPOSE(AS$5:AS$81), Data_TR_USD!$B585:$BZ585, 1/OFFSET(Data_TR_USD!$B$467, AS$88, 0, 1, $B$82)), NA()))</f>
        <v>170.81164925606882</v>
      </c>
      <c r="AU814" s="466">
        <f t="array" aca="1" ref="AU814" ca="1">IF($B814=AU$85-1, AU$84, IF(AND($B814&gt;=AU$85, $B814&lt;=AU$86), AU$84*SUMPRODUCT(TRANSPOSE(AU$5:AU$81), Data_TR_USD!$B585:$BZ585, 1/OFFSET(Data_TR_USD!$B$467, AU$88, 0, 1, $B$82)), NA()))</f>
        <v>18071.055307416438</v>
      </c>
      <c r="AV814" s="466">
        <f t="array" aca="1" ref="AV814" ca="1">IF($B814=AV$85-1, AV$84, IF(AND($B814&gt;=AV$85, $B814&lt;=AV$86), AV$84*SUMPRODUCT(TRANSPOSE(AV$5:AV$81), Data_TR_USD!$B585:$BZ585, 1/OFFSET(Data_TR_USD!$B$467, AV$88, 0, 1, $B$82)), NA()))</f>
        <v>16802.045335365234</v>
      </c>
      <c r="AW814" s="466">
        <f t="array" aca="1" ref="AW814" ca="1">IF($B814=AW$85-1, AW$84, IF(AND($B814&gt;=AW$85, $B814&lt;=AW$86), AW$84*SUMPRODUCT(TRANSPOSE(AW$5:AW$81), Data_TR_USD!$B585:$BZ585, 1/OFFSET(Data_TR_USD!$B$467, AW$88, 0, 1, $B$82)), NA()))</f>
        <v>27231.256731340221</v>
      </c>
      <c r="AX814" s="466">
        <f t="array" aca="1" ref="AX814" ca="1">IF($B814=AX$85-1, AX$84, IF(AND($B814&gt;=AX$85, $B814&lt;=AX$86), AX$84*SUMPRODUCT(TRANSPOSE(AX$5:AX$81), Data_TR_USD!$B585:$BZ585, 1/OFFSET(Data_TR_USD!$B$467, AX$88, 0, 1, $B$82)), NA()))</f>
        <v>23953.702649401279</v>
      </c>
      <c r="AY814" s="466">
        <f t="array" aca="1" ref="AY814" ca="1">IF($B814=AY$85-1, AY$84, IF(AND($B814&gt;=AY$85, $B814&lt;=AY$86), AY$84*SUMPRODUCT(TRANSPOSE(AY$5:AY$81), Data_TR_USD!$B585:$BZ585, 1/OFFSET(Data_TR_USD!$B$467, AY$88, 0, 1, $B$82)), NA()))</f>
        <v>23959.277711574861</v>
      </c>
      <c r="AZ814" s="466">
        <f t="array" aca="1" ref="AZ814" ca="1">IF($B814=AZ$85-1, AZ$84, IF(AND($B814&gt;=AZ$85, $B814&lt;=AZ$86), AZ$84*SUMPRODUCT(TRANSPOSE(AZ$5:AZ$81), Data_TR_USD!$B585:$BZ585, 1/OFFSET(Data_TR_USD!$B$467, AZ$88, 0, 1, $B$82)), NA()))</f>
        <v>22465.977388616084</v>
      </c>
      <c r="BA814" s="466">
        <f t="array" aca="1" ref="BA814" ca="1">IF($B814=BA$85-1, BA$84, IF(AND($B814&gt;=BA$85, $B814&lt;=BA$86), BA$84*SUMPRODUCT(TRANSPOSE(BA$5:BA$81), Data_TR_USD!$B585:$BZ585, 1/OFFSET(Data_TR_USD!$B$467, BA$88, 0, 1, $B$82)), NA()))</f>
        <v>19893.081349708922</v>
      </c>
      <c r="BB814" s="466">
        <f t="array" aca="1" ref="BB814" ca="1">IF($B814=BB$85-1, BB$84, IF(AND($B814&gt;=BB$85, $B814&lt;=BB$86), BB$84*SUMPRODUCT(TRANSPOSE(BB$5:BB$81), Data_TR_USD!$B585:$BZ585, 1/OFFSET(Data_TR_USD!$B$467, BB$88, 0, 1, $B$82)), NA()))</f>
        <v>22734.252481741431</v>
      </c>
      <c r="BC814" s="466">
        <f t="array" aca="1" ref="BC814" ca="1">IF($B814=BC$85-1, BC$84, IF(AND($B814&gt;=BC$85, $B814&lt;=BC$86), BC$84*SUMPRODUCT(TRANSPOSE(BC$5:BC$81), Data_TR_USD!$B585:$BZ585, 1/OFFSET(Data_TR_USD!$B$467, BC$88, 0, 1, $B$82)), NA()))</f>
        <v>27676.441495298215</v>
      </c>
      <c r="BD814" s="466">
        <f t="array" aca="1" ref="BD814" ca="1">IF($B814=BD$85-1, BD$84, IF(AND($B814&gt;=BD$85, $B814&lt;=BD$86), BD$84*SUMPRODUCT(TRANSPOSE(BD$5:BD$81), Data_TR_USD!$B585:$BZ585, 1/OFFSET(Data_TR_USD!$B$467, BD$88, 0, 1, $B$82)), NA()))</f>
        <v>17388.597830539362</v>
      </c>
      <c r="BE814" s="466">
        <f t="array" aca="1" ref="BE814" ca="1">IF($B814=BE$85-1, BE$84, IF(AND($B814&gt;=BE$85, $B814&lt;=BE$86), BE$84*SUMPRODUCT(TRANSPOSE(BE$5:BE$81), Data_TR_USD!$B585:$BZ585, 1/OFFSET(Data_TR_USD!$B$467, BE$88, 0, 1, $B$82)), NA()))</f>
        <v>25185.803518608434</v>
      </c>
      <c r="BF814" s="466">
        <f t="array" aca="1" ref="BF814" ca="1">IF($B814=BF$85-1, BF$84, IF(AND($B814&gt;=BF$85, $B814&lt;=BF$86), BF$84*SUMPRODUCT(TRANSPOSE(BF$5:BF$81), Data_TR_USD!$B585:$BZ585, 1/OFFSET(Data_TR_USD!$B$467, BF$88, 0, 1, $B$82)), NA()))</f>
        <v>18614.017594100245</v>
      </c>
      <c r="BG814" s="466">
        <f t="array" aca="1" ref="BG814" ca="1">IF($B814=BG$85-1, BG$84, IF(AND($B814&gt;=BG$85, $B814&lt;=BG$86), BG$84*SUMPRODUCT(TRANSPOSE(BG$5:BG$81), Data_TR_USD!$B585:$BZ585, 1/OFFSET(Data_TR_USD!$B$467, BG$88, 0, 1, $B$82)), NA()))</f>
        <v>24417.124872110464</v>
      </c>
      <c r="BH814" s="466">
        <f t="array" aca="1" ref="BH814" ca="1">IF($B814=BH$85-1, BH$84, IF(AND($B814&gt;=BH$85, $B814&lt;=BH$86), BH$84*SUMPRODUCT(TRANSPOSE(BH$5:BH$81), Data_TR_USD!$B585:$BZ585, 1/OFFSET(Data_TR_USD!$B$467, BH$88, 0, 1, $B$82)), NA()))</f>
        <v>22988.116898597214</v>
      </c>
      <c r="BI814" s="466">
        <f t="array" aca="1" ref="BI814" ca="1">IF($B814=BI$85-1, BI$84, IF(AND($B814&gt;=BI$85, $B814&lt;=BI$86), BI$84*SUMPRODUCT(TRANSPOSE(BI$5:BI$81), Data_TR_USD!$B585:$BZ585, 1/OFFSET(Data_TR_USD!$B$467, BI$88, 0, 1, $B$82)), NA()))</f>
        <v>17081.164925606881</v>
      </c>
      <c r="BJ814" s="466">
        <f t="array" aca="1" ref="BJ814" ca="1">IF($B814=BJ$85-1, BJ$84, IF(AND($B814&gt;=BJ$85, $B814&lt;=BJ$86), BJ$84*SUMPRODUCT(TRANSPOSE(BJ$5:BJ$81), Data_TR_USD!$B585:$BZ585, 1/OFFSET(Data_TR_USD!$B$467, BJ$88, 0, 1, $B$82)), NA()))</f>
        <v>24266.710616507346</v>
      </c>
      <c r="BK814" s="466">
        <f t="array" aca="1" ref="BK814" ca="1">IF($B814=BK$85-1, BK$84, IF(AND($B814&gt;=BK$85, $B814&lt;=BK$86), BK$84*SUMPRODUCT(TRANSPOSE(BK$5:BK$81), Data_TR_USD!$B585:$BZ585, 1/OFFSET(Data_TR_USD!$B$467, BK$88, 0, 1, $B$82)), NA()))</f>
        <v>23081.077007207539</v>
      </c>
      <c r="BL814" s="466">
        <f t="array" aca="1" ref="BL814" ca="1">IF($B814=BL$85-1, BL$84, IF(AND($B814&gt;=BL$85, $B814&lt;=BL$86), BL$84*SUMPRODUCT(TRANSPOSE(BL$5:BL$81), Data_TR_USD!$B585:$BZ585, 1/OFFSET(Data_TR_USD!$B$467, BL$88, 0, 1, $B$82)), NA()))</f>
        <v>16801.607331542335</v>
      </c>
      <c r="BM814" s="466">
        <f t="array" aca="1" ref="BM814" ca="1">IF($B814=BM$85-1, BM$84, IF(AND($B814&gt;=BM$85, $B814&lt;=BM$86), BM$84*SUMPRODUCT(TRANSPOSE(BM$5:BM$81), Data_TR_USD!$B585:$BZ585, 1/OFFSET(Data_TR_USD!$B$467, BM$88, 0, 1, $B$82)), NA()))</f>
        <v>24198.204769554832</v>
      </c>
      <c r="BN814" s="466">
        <f t="array" aca="1" ref="BN814" ca="1">IF($B814=BN$85-1, BN$84, IF(AND($B814&gt;=BN$85, $B814&lt;=BN$86), BN$84*SUMPRODUCT(TRANSPOSE(BN$5:BN$81), Data_TR_USD!$B585:$BZ585, 1/OFFSET(Data_TR_USD!$B$467, BN$88, 0, 1, $B$82)), NA()))</f>
        <v>22851.175132733857</v>
      </c>
      <c r="BO814" s="466">
        <f t="array" aca="1" ref="BO814" ca="1">IF($B814=BO$85-1, BO$84, IF(AND($B814&gt;=BO$85, $B814&lt;=BO$86), BO$84*SUMPRODUCT(TRANSPOSE(BO$5:BO$81), Data_TR_USD!$B585:$BZ585, 1/OFFSET(Data_TR_USD!$B$467, BO$88, 0, 1, $B$82)), NA()))</f>
        <v>21352.64222025617</v>
      </c>
      <c r="BP814" s="466">
        <f t="array" aca="1" ref="BP814" ca="1">IF($B814=BP$85-1, BP$84, IF(AND($B814&gt;=BP$85, $B814&lt;=BP$86), BP$84*SUMPRODUCT(TRANSPOSE(BP$5:BP$81), Data_TR_USD!$B585:$BZ585, 1/OFFSET(Data_TR_USD!$B$467, BP$88, 0, 1, $B$82)), NA()))</f>
        <v>20562.290486784914</v>
      </c>
      <c r="BQ814" s="466">
        <f t="array" aca="1" ref="BQ814" ca="1">IF($B814=BQ$85-1, BQ$84, IF(AND($B814&gt;=BQ$85, $B814&lt;=BQ$86), BQ$84*SUMPRODUCT(TRANSPOSE(BQ$5:BQ$81), Data_TR_USD!$B585:$BZ585, 1/OFFSET(Data_TR_USD!$B$467, BQ$88, 0, 1, $B$82)), NA()))</f>
        <v>15395.011666487204</v>
      </c>
      <c r="BR814" s="466">
        <f t="array" aca="1" ref="BR814" ca="1">IF($B814=BR$85-1, BR$84, IF(AND($B814&gt;=BR$85, $B814&lt;=BR$86), BR$84*SUMPRODUCT(TRANSPOSE(BR$5:BR$81), Data_TR_USD!$B585:$BZ585, 1/OFFSET(Data_TR_USD!$B$467, BR$88, 0, 1, $B$82)), NA()))</f>
        <v>21221.387405047044</v>
      </c>
      <c r="BS814" s="466">
        <f t="array" aca="1" ref="BS814" ca="1">IF($B814=BS$85-1, BS$84, IF(AND($B814&gt;=BS$85, $B814&lt;=BS$86), BS$84*SUMPRODUCT(TRANSPOSE(BS$5:BS$81), Data_TR_USD!$B585:$BZ585, 1/OFFSET(Data_TR_USD!$B$467, BS$88, 0, 1, $B$82)), NA()))</f>
        <v>19255.700470372569</v>
      </c>
    </row>
    <row r="815" spans="2:71">
      <c r="B815" s="48">
        <f t="shared" si="1088"/>
        <v>1989</v>
      </c>
      <c r="E815" s="52"/>
      <c r="M815" s="466">
        <f t="array" aca="1" ref="M815" ca="1">IF($B815=M$85-1, M$84, IF(AND($B815&gt;=M$85, $B815&lt;=M$86), M$84*SUMPRODUCT(TRANSPOSE(M$5:M$81), Data_TR_USD!$B586:$BZ586, 1/OFFSET(Data_TR_USD!$B$467, M$88, 0, 1, $B$82)), NA()))</f>
        <v>99939.651904982064</v>
      </c>
      <c r="N815" s="466">
        <f t="array" aca="1" ref="N815" ca="1">IF($B815=N$85-1, N$84, IF(AND($B815&gt;=N$85, $B815&lt;=N$86), N$84*SUMPRODUCT(TRANSPOSE(N$5:N$81), Data_TR_USD!$B586:$BZ586, 1/OFFSET(Data_TR_USD!$B$467, N$88, 0, 1, $B$82)), NA()))</f>
        <v>71857.159973356524</v>
      </c>
      <c r="X815" s="466">
        <f t="array" aca="1" ref="X815" ca="1">IF($B815=X$85-1, X$84, IF(AND($B815&gt;=X$85, $B815&lt;=X$86), X$84*SUMPRODUCT(TRANSPOSE(X$5:X$81), Data_TR_USD!$B586:$BZ586, 1/OFFSET(Data_TR_USD!$B$467, X$88, 0, 1, $B$82)), NA()))</f>
        <v>26351.031756455566</v>
      </c>
      <c r="Y815" s="466">
        <f t="array" aca="1" ref="Y815" ca="1">IF($B815=Y$85-1, Y$84, IF(AND($B815&gt;=Y$85, $B815&lt;=Y$86), Y$84*SUMPRODUCT(TRANSPOSE(Y$5:Y$81), Data_TR_USD!$B586:$BZ586, 1/OFFSET(Data_TR_USD!$B$467, Y$88, 0, 1, $B$82)), NA()))</f>
        <v>21064.035660200545</v>
      </c>
      <c r="AA815" s="466">
        <f t="array" aca="1" ref="AA815" ca="1">IF($B815=AA$85-1, AA$84, IF(AND($B815&gt;=AA$85, $B815&lt;=AA$86), AA$84*SUMPRODUCT(TRANSPOSE(AA$5:AA$81), Data_TR_USD!$B586:$BZ586, 1/OFFSET(Data_TR_USD!$B$467, AA$88, 0, 1, $B$82)), NA()))</f>
        <v>99939.651904982064</v>
      </c>
      <c r="AB815" s="466">
        <f t="array" aca="1" ref="AB815" ca="1">IF($B815=AB$85-1, AB$84, IF(AND($B815&gt;=AB$85, $B815&lt;=AB$86), AB$84*SUMPRODUCT(TRANSPOSE(AB$5:AB$81), Data_TR_USD!$B586:$BZ586, 1/OFFSET(Data_TR_USD!$B$467, AB$88, 0, 1, $B$82)), NA()))</f>
        <v>115284.4378599608</v>
      </c>
      <c r="AC815" s="466">
        <f t="array" aca="1" ref="AC815" ca="1">IF($B815=AC$85-1, AC$84, IF(AND($B815&gt;=AC$85, $B815&lt;=AC$86), AC$84*SUMPRODUCT(TRANSPOSE(AC$5:AC$81), Data_TR_USD!$B586:$BZ586, 1/OFFSET(Data_TR_USD!$B$467, AC$88, 0, 1, $B$82)), NA()))</f>
        <v>124390.21783996465</v>
      </c>
      <c r="AD815" s="466">
        <f t="array" aca="1" ref="AD815" ca="1">IF($B815=AD$85-1, AD$84, IF(AND($B815&gt;=AD$85, $B815&lt;=AD$86), AD$84*SUMPRODUCT(TRANSPOSE(AD$5:AD$81), Data_TR_USD!$B586:$BZ586, 1/OFFSET(Data_TR_USD!$B$467, AD$88, 0, 1, $B$82)), NA()))</f>
        <v>112773.70098616376</v>
      </c>
      <c r="AE815" s="466">
        <f t="array" aca="1" ref="AE815" ca="1">IF($B815=AE$85-1, AE$84, IF(AND($B815&gt;=AE$85, $B815&lt;=AE$86), AE$84*SUMPRODUCT(TRANSPOSE(AE$5:AE$81), Data_TR_USD!$B586:$BZ586, 1/OFFSET(Data_TR_USD!$B$467, AE$88, 0, 1, $B$82)), NA()))</f>
        <v>104045.14299537963</v>
      </c>
      <c r="AG815" s="466">
        <f t="array" aca="1" ref="AG815" ca="1">IF($B815=AG$85-1, AG$84, IF(AND($B815&gt;=AG$85, $B815&lt;=AG$86), AG$84*SUMPRODUCT(TRANSPOSE(AG$5:AG$81), Data_TR_USD!$B586:$BZ586, 1/OFFSET(Data_TR_USD!$B$467, AG$88, 0, 1, $B$82)), NA()))</f>
        <v>10000</v>
      </c>
      <c r="AM815" s="466">
        <f t="array" aca="1" ref="AM815" ca="1">IF($B815=AM$85-1, AM$84, IF(AND($B815&gt;=AM$85, $B815&lt;=AM$86), AM$84*SUMPRODUCT(TRANSPOSE(AM$5:AM$81), Data_TR_USD!$B586:$BZ586, 1/OFFSET(Data_TR_USD!$B$467, AM$88, 0, 1, $B$82)), NA()))</f>
        <v>218.7024504464587</v>
      </c>
      <c r="AN815" s="466">
        <f t="array" aca="1" ref="AN815" ca="1">IF($B815=AN$85-1, AN$84, IF(AND($B815&gt;=AN$85, $B815&lt;=AN$86), AN$84*SUMPRODUCT(TRANSPOSE(AN$5:AN$81), Data_TR_USD!$B586:$BZ586, 1/OFFSET(Data_TR_USD!$B$467, AN$88, 0, 1, $B$82)), NA()))</f>
        <v>176.41131247165833</v>
      </c>
      <c r="AO815" s="466">
        <f t="array" aca="1" ref="AO815" ca="1">IF($B815=AO$85-1, AO$84, IF(AND($B815&gt;=AO$85, $B815&lt;=AO$86), AO$84*SUMPRODUCT(TRANSPOSE(AO$5:AO$81), Data_TR_USD!$B586:$BZ586, 1/OFFSET(Data_TR_USD!$B$467, AO$88, 0, 1, $B$82)), NA()))</f>
        <v>301.11951799440169</v>
      </c>
      <c r="AP815" s="466">
        <f t="array" aca="1" ref="AP815" ca="1">IF($B815=AP$85-1, AP$84, IF(AND($B815&gt;=AP$85, $B815&lt;=AP$86), AP$84*SUMPRODUCT(TRANSPOSE(AP$5:AP$81), Data_TR_USD!$B586:$BZ586, 1/OFFSET(Data_TR_USD!$B$467, AP$88, 0, 1, $B$82)), NA()))</f>
        <v>294.25603594779949</v>
      </c>
      <c r="AQ815" s="466">
        <f t="array" aca="1" ref="AQ815" ca="1">IF($B815=AQ$85-1, AQ$84, IF(AND($B815&gt;=AQ$85, $B815&lt;=AQ$86), AQ$84*SUMPRODUCT(TRANSPOSE(AQ$5:AQ$81), Data_TR_USD!$B586:$BZ586, 1/OFFSET(Data_TR_USD!$B$467, AQ$88, 0, 1, $B$82)), NA()))</f>
        <v>188.78938321879133</v>
      </c>
      <c r="AS815" s="466">
        <f t="array" aca="1" ref="AS815" ca="1">IF($B815=AS$85-1, AS$84, IF(AND($B815&gt;=AS$85, $B815&lt;=AS$86), AS$84*SUMPRODUCT(TRANSPOSE(AS$5:AS$81), Data_TR_USD!$B586:$BZ586, 1/OFFSET(Data_TR_USD!$B$467, AS$88, 0, 1, $B$82)), NA()))</f>
        <v>210.64035660200545</v>
      </c>
      <c r="AU815" s="466">
        <f t="array" aca="1" ref="AU815" ca="1">IF($B815=AU$85-1, AU$84, IF(AND($B815&gt;=AU$85, $B815&lt;=AU$86), AU$84*SUMPRODUCT(TRANSPOSE(AU$5:AU$81), Data_TR_USD!$B586:$BZ586, 1/OFFSET(Data_TR_USD!$B$467, AU$88, 0, 1, $B$82)), NA()))</f>
        <v>21975.225486834872</v>
      </c>
      <c r="AV815" s="466">
        <f t="array" aca="1" ref="AV815" ca="1">IF($B815=AV$85-1, AV$84, IF(AND($B815&gt;=AV$85, $B815&lt;=AV$86), AV$84*SUMPRODUCT(TRANSPOSE(AV$5:AV$81), Data_TR_USD!$B586:$BZ586, 1/OFFSET(Data_TR_USD!$B$467, AV$88, 0, 1, $B$82)), NA()))</f>
        <v>20319.163718872165</v>
      </c>
      <c r="AW815" s="466">
        <f t="array" aca="1" ref="AW815" ca="1">IF($B815=AW$85-1, AW$84, IF(AND($B815&gt;=AW$85, $B815&lt;=AW$86), AW$84*SUMPRODUCT(TRANSPOSE(AW$5:AW$81), Data_TR_USD!$B586:$BZ586, 1/OFFSET(Data_TR_USD!$B$467, AW$88, 0, 1, $B$82)), NA()))</f>
        <v>31507.027349622927</v>
      </c>
      <c r="AX815" s="466">
        <f t="array" aca="1" ref="AX815" ca="1">IF($B815=AX$85-1, AX$84, IF(AND($B815&gt;=AX$85, $B815&lt;=AX$86), AX$84*SUMPRODUCT(TRANSPOSE(AX$5:AX$81), Data_TR_USD!$B586:$BZ586, 1/OFFSET(Data_TR_USD!$B$467, AX$88, 0, 1, $B$82)), NA()))</f>
        <v>28332.407941217942</v>
      </c>
      <c r="AY815" s="466">
        <f t="array" aca="1" ref="AY815" ca="1">IF($B815=AY$85-1, AY$84, IF(AND($B815&gt;=AY$85, $B815&lt;=AY$86), AY$84*SUMPRODUCT(TRANSPOSE(AY$5:AY$81), Data_TR_USD!$B586:$BZ586, 1/OFFSET(Data_TR_USD!$B$467, AY$88, 0, 1, $B$82)), NA()))</f>
        <v>28333.320033198677</v>
      </c>
      <c r="AZ815" s="466">
        <f t="array" aca="1" ref="AZ815" ca="1">IF($B815=AZ$85-1, AZ$84, IF(AND($B815&gt;=AZ$85, $B815&lt;=AZ$86), AZ$84*SUMPRODUCT(TRANSPOSE(AZ$5:AZ$81), Data_TR_USD!$B586:$BZ586, 1/OFFSET(Data_TR_USD!$B$467, AZ$88, 0, 1, $B$82)), NA()))</f>
        <v>26577.327018154534</v>
      </c>
      <c r="BA815" s="466">
        <f t="array" aca="1" ref="BA815" ca="1">IF($B815=BA$85-1, BA$84, IF(AND($B815&gt;=BA$85, $B815&lt;=BA$86), BA$84*SUMPRODUCT(TRANSPOSE(BA$5:BA$81), Data_TR_USD!$B586:$BZ586, 1/OFFSET(Data_TR_USD!$B$467, BA$88, 0, 1, $B$82)), NA()))</f>
        <v>24170.242098078263</v>
      </c>
      <c r="BB815" s="466">
        <f t="array" aca="1" ref="BB815" ca="1">IF($B815=BB$85-1, BB$84, IF(AND($B815&gt;=BB$85, $B815&lt;=BB$86), BB$84*SUMPRODUCT(TRANSPOSE(BB$5:BB$81), Data_TR_USD!$B586:$BZ586, 1/OFFSET(Data_TR_USD!$B$467, BB$88, 0, 1, $B$82)), NA()))</f>
        <v>26351.031756455566</v>
      </c>
      <c r="BC815" s="466">
        <f t="array" aca="1" ref="BC815" ca="1">IF($B815=BC$85-1, BC$84, IF(AND($B815&gt;=BC$85, $B815&lt;=BC$86), BC$84*SUMPRODUCT(TRANSPOSE(BC$5:BC$81), Data_TR_USD!$B586:$BZ586, 1/OFFSET(Data_TR_USD!$B$467, BC$88, 0, 1, $B$82)), NA()))</f>
        <v>34736.366050750214</v>
      </c>
      <c r="BD815" s="466">
        <f t="array" aca="1" ref="BD815" ca="1">IF($B815=BD$85-1, BD$84, IF(AND($B815&gt;=BD$85, $B815&lt;=BD$86), BD$84*SUMPRODUCT(TRANSPOSE(BD$5:BD$81), Data_TR_USD!$B586:$BZ586, 1/OFFSET(Data_TR_USD!$B$467, BD$88, 0, 1, $B$82)), NA()))</f>
        <v>21687.458975661841</v>
      </c>
      <c r="BE815" s="466">
        <f t="array" aca="1" ref="BE815" ca="1">IF($B815=BE$85-1, BE$84, IF(AND($B815&gt;=BE$85, $B815&lt;=BE$86), BE$84*SUMPRODUCT(TRANSPOSE(BE$5:BE$81), Data_TR_USD!$B586:$BZ586, 1/OFFSET(Data_TR_USD!$B$467, BE$88, 0, 1, $B$82)), NA()))</f>
        <v>30959.646625771762</v>
      </c>
      <c r="BF815" s="466">
        <f t="array" aca="1" ref="BF815" ca="1">IF($B815=BF$85-1, BF$84, IF(AND($B815&gt;=BF$85, $B815&lt;=BF$86), BF$84*SUMPRODUCT(TRANSPOSE(BF$5:BF$81), Data_TR_USD!$B586:$BZ586, 1/OFFSET(Data_TR_USD!$B$467, BF$88, 0, 1, $B$82)), NA()))</f>
        <v>21555.853952783738</v>
      </c>
      <c r="BG815" s="466">
        <f t="array" aca="1" ref="BG815" ca="1">IF($B815=BG$85-1, BG$84, IF(AND($B815&gt;=BG$85, $B815&lt;=BG$86), BG$84*SUMPRODUCT(TRANSPOSE(BG$5:BG$81), Data_TR_USD!$B586:$BZ586, 1/OFFSET(Data_TR_USD!$B$467, BG$88, 0, 1, $B$82)), NA()))</f>
        <v>30074.871161011237</v>
      </c>
      <c r="BH815" s="466">
        <f t="array" aca="1" ref="BH815" ca="1">IF($B815=BH$85-1, BH$84, IF(AND($B815&gt;=BH$85, $B815&lt;=BH$86), BH$84*SUMPRODUCT(TRANSPOSE(BH$5:BH$81), Data_TR_USD!$B586:$BZ586, 1/OFFSET(Data_TR_USD!$B$467, BH$88, 0, 1, $B$82)), NA()))</f>
        <v>28768.729608032878</v>
      </c>
      <c r="BI815" s="466">
        <f t="array" aca="1" ref="BI815" ca="1">IF($B815=BI$85-1, BI$84, IF(AND($B815&gt;=BI$85, $B815&lt;=BI$86), BI$84*SUMPRODUCT(TRANSPOSE(BI$5:BI$81), Data_TR_USD!$B586:$BZ586, 1/OFFSET(Data_TR_USD!$B$467, BI$88, 0, 1, $B$82)), NA()))</f>
        <v>21064.035660200545</v>
      </c>
      <c r="BJ815" s="466">
        <f t="array" aca="1" ref="BJ815" ca="1">IF($B815=BJ$85-1, BJ$84, IF(AND($B815&gt;=BJ$85, $B815&lt;=BJ$86), BJ$84*SUMPRODUCT(TRANSPOSE(BJ$5:BJ$81), Data_TR_USD!$B586:$BZ586, 1/OFFSET(Data_TR_USD!$B$467, BJ$88, 0, 1, $B$82)), NA()))</f>
        <v>28956.743348659977</v>
      </c>
      <c r="BK815" s="466">
        <f t="array" aca="1" ref="BK815" ca="1">IF($B815=BK$85-1, BK$84, IF(AND($B815&gt;=BK$85, $B815&lt;=BK$86), BK$84*SUMPRODUCT(TRANSPOSE(BK$5:BK$81), Data_TR_USD!$B586:$BZ586, 1/OFFSET(Data_TR_USD!$B$467, BK$88, 0, 1, $B$82)), NA()))</f>
        <v>26247.724137220666</v>
      </c>
      <c r="BL815" s="466">
        <f t="array" aca="1" ref="BL815" ca="1">IF($B815=BL$85-1, BL$84, IF(AND($B815&gt;=BL$85, $B815&lt;=BL$86), BL$84*SUMPRODUCT(TRANSPOSE(BL$5:BL$81), Data_TR_USD!$B586:$BZ586, 1/OFFSET(Data_TR_USD!$B$467, BL$88, 0, 1, $B$82)), NA()))</f>
        <v>20445.172804642934</v>
      </c>
      <c r="BM815" s="466">
        <f t="array" aca="1" ref="BM815" ca="1">IF($B815=BM$85-1, BM$84, IF(AND($B815&gt;=BM$85, $B815&lt;=BM$86), BM$84*SUMPRODUCT(TRANSPOSE(BM$5:BM$81), Data_TR_USD!$B586:$BZ586, 1/OFFSET(Data_TR_USD!$B$467, BM$88, 0, 1, $B$82)), NA()))</f>
        <v>28127.120099664167</v>
      </c>
      <c r="BN815" s="466">
        <f t="array" aca="1" ref="BN815" ca="1">IF($B815=BN$85-1, BN$84, IF(AND($B815&gt;=BN$85, $B815&lt;=BN$86), BN$84*SUMPRODUCT(TRANSPOSE(BN$5:BN$81), Data_TR_USD!$B586:$BZ586, 1/OFFSET(Data_TR_USD!$B$467, BN$88, 0, 1, $B$82)), NA()))</f>
        <v>25943.719548652298</v>
      </c>
      <c r="BO815" s="466">
        <f t="array" aca="1" ref="BO815" ca="1">IF($B815=BO$85-1, BO$84, IF(AND($B815&gt;=BO$85, $B815&lt;=BO$86), BO$84*SUMPRODUCT(TRANSPOSE(BO$5:BO$81), Data_TR_USD!$B586:$BZ586, 1/OFFSET(Data_TR_USD!$B$467, BO$88, 0, 1, $B$82)), NA()))</f>
        <v>24089.581940719876</v>
      </c>
      <c r="BP815" s="466">
        <f t="array" aca="1" ref="BP815" ca="1">IF($B815=BP$85-1, BP$84, IF(AND($B815&gt;=BP$85, $B815&lt;=BP$86), BP$84*SUMPRODUCT(TRANSPOSE(BP$5:BP$81), Data_TR_USD!$B586:$BZ586, 1/OFFSET(Data_TR_USD!$B$467, BP$88, 0, 1, $B$82)), NA()))</f>
        <v>24045.999719426251</v>
      </c>
      <c r="BQ815" s="466">
        <f t="array" aca="1" ref="BQ815" ca="1">IF($B815=BQ$85-1, BQ$84, IF(AND($B815&gt;=BQ$85, $B815&lt;=BQ$86), BQ$84*SUMPRODUCT(TRANSPOSE(BQ$5:BQ$81), Data_TR_USD!$B586:$BZ586, 1/OFFSET(Data_TR_USD!$B$467, BQ$88, 0, 1, $B$82)), NA()))</f>
        <v>17641.131247165835</v>
      </c>
      <c r="BR815" s="466">
        <f t="array" aca="1" ref="BR815" ca="1">IF($B815=BR$85-1, BR$84, IF(AND($B815&gt;=BR$85, $B815&lt;=BR$86), BR$84*SUMPRODUCT(TRANSPOSE(BR$5:BR$81), Data_TR_USD!$B586:$BZ586, 1/OFFSET(Data_TR_USD!$B$467, BR$88, 0, 1, $B$82)), NA()))</f>
        <v>25344.255498456965</v>
      </c>
      <c r="BS815" s="466">
        <f t="array" aca="1" ref="BS815" ca="1">IF($B815=BS$85-1, BS$84, IF(AND($B815&gt;=BS$85, $B815&lt;=BS$86), BS$84*SUMPRODUCT(TRANSPOSE(BS$5:BS$81), Data_TR_USD!$B586:$BZ586, 1/OFFSET(Data_TR_USD!$B$467, BS$88, 0, 1, $B$82)), NA()))</f>
        <v>24947.174013229869</v>
      </c>
    </row>
    <row r="816" spans="2:71">
      <c r="B816" s="48">
        <f t="shared" si="1088"/>
        <v>1990</v>
      </c>
      <c r="E816" s="52"/>
      <c r="M816" s="466">
        <f t="array" aca="1" ref="M816" ca="1">IF($B816=M$85-1, M$84, IF(AND($B816&gt;=M$85, $B816&lt;=M$86), M$84*SUMPRODUCT(TRANSPOSE(M$5:M$81), Data_TR_USD!$B587:$BZ587, 1/OFFSET(Data_TR_USD!$B$467, M$88, 0, 1, $B$82)), NA()))</f>
        <v>87379.343945970293</v>
      </c>
      <c r="N816" s="466">
        <f t="array" aca="1" ref="N816" ca="1">IF($B816=N$85-1, N$84, IF(AND($B816&gt;=N$85, $B816&lt;=N$86), N$84*SUMPRODUCT(TRANSPOSE(N$5:N$81), Data_TR_USD!$B587:$BZ587, 1/OFFSET(Data_TR_USD!$B$467, N$88, 0, 1, $B$82)), NA()))</f>
        <v>70832.909914974676</v>
      </c>
      <c r="X816" s="466">
        <f t="array" aca="1" ref="X816" ca="1">IF($B816=X$85-1, X$84, IF(AND($B816&gt;=X$85, $B816&lt;=X$86), X$84*SUMPRODUCT(TRANSPOSE(X$5:X$81), Data_TR_USD!$B587:$BZ587, 1/OFFSET(Data_TR_USD!$B$467, X$88, 0, 1, $B$82)), NA()))</f>
        <v>22963.732181727923</v>
      </c>
      <c r="Y816" s="466">
        <f t="array" aca="1" ref="Y816" ca="1">IF($B816=Y$85-1, Y$84, IF(AND($B816&gt;=Y$85, $B816&lt;=Y$86), Y$84*SUMPRODUCT(TRANSPOSE(Y$5:Y$81), Data_TR_USD!$B587:$BZ587, 1/OFFSET(Data_TR_USD!$B$467, Y$88, 0, 1, $B$82)), NA()))</f>
        <v>20799.641773652962</v>
      </c>
      <c r="AA816" s="466">
        <f t="array" aca="1" ref="AA816" ca="1">IF($B816=AA$85-1, AA$84, IF(AND($B816&gt;=AA$85, $B816&lt;=AA$86), AA$84*SUMPRODUCT(TRANSPOSE(AA$5:AA$81), Data_TR_USD!$B587:$BZ587, 1/OFFSET(Data_TR_USD!$B$467, AA$88, 0, 1, $B$82)), NA()))</f>
        <v>87379.343945970293</v>
      </c>
      <c r="AB816" s="466">
        <f t="array" aca="1" ref="AB816" ca="1">IF($B816=AB$85-1, AB$84, IF(AND($B816&gt;=AB$85, $B816&lt;=AB$86), AB$84*SUMPRODUCT(TRANSPOSE(AB$5:AB$81), Data_TR_USD!$B587:$BZ587, 1/OFFSET(Data_TR_USD!$B$467, AB$88, 0, 1, $B$82)), NA()))</f>
        <v>98700.212168883765</v>
      </c>
      <c r="AC816" s="466">
        <f t="array" aca="1" ref="AC816" ca="1">IF($B816=AC$85-1, AC$84, IF(AND($B816&gt;=AC$85, $B816&lt;=AC$86), AC$84*SUMPRODUCT(TRANSPOSE(AC$5:AC$81), Data_TR_USD!$B587:$BZ587, 1/OFFSET(Data_TR_USD!$B$467, AC$88, 0, 1, $B$82)), NA()))</f>
        <v>103934.36453464811</v>
      </c>
      <c r="AD816" s="466">
        <f t="array" aca="1" ref="AD816" ca="1">IF($B816=AD$85-1, AD$84, IF(AND($B816&gt;=AD$85, $B816&lt;=AD$86), AD$84*SUMPRODUCT(TRANSPOSE(AD$5:AD$81), Data_TR_USD!$B587:$BZ587, 1/OFFSET(Data_TR_USD!$B$467, AD$88, 0, 1, $B$82)), NA()))</f>
        <v>96254.35042464819</v>
      </c>
      <c r="AE816" s="466">
        <f t="array" aca="1" ref="AE816" ca="1">IF($B816=AE$85-1, AE$84, IF(AND($B816&gt;=AE$85, $B816&lt;=AE$86), AE$84*SUMPRODUCT(TRANSPOSE(AE$5:AE$81), Data_TR_USD!$B587:$BZ587, 1/OFFSET(Data_TR_USD!$B$467, AE$88, 0, 1, $B$82)), NA()))</f>
        <v>90057.138107744802</v>
      </c>
      <c r="AG816" s="466">
        <f t="array" aca="1" ref="AG816" ca="1">IF($B816=AG$85-1, AG$84, IF(AND($B816&gt;=AG$85, $B816&lt;=AG$86), AG$84*SUMPRODUCT(TRANSPOSE(AG$5:AG$81), Data_TR_USD!$B587:$BZ587, 1/OFFSET(Data_TR_USD!$B$467, AG$88, 0, 1, $B$82)), NA()))</f>
        <v>10000</v>
      </c>
      <c r="AM816" s="466">
        <f t="array" aca="1" ref="AM816" ca="1">IF($B816=AM$85-1, AM$84, IF(AND($B816&gt;=AM$85, $B816&lt;=AM$86), AM$84*SUMPRODUCT(TRANSPOSE(AM$5:AM$81), Data_TR_USD!$B587:$BZ587, 1/OFFSET(Data_TR_USD!$B$467, AM$88, 0, 1, $B$82)), NA()))</f>
        <v>225.93436701178388</v>
      </c>
      <c r="AN816" s="466">
        <f t="array" aca="1" ref="AN816" ca="1">IF($B816=AN$85-1, AN$84, IF(AND($B816&gt;=AN$85, $B816&lt;=AN$86), AN$84*SUMPRODUCT(TRANSPOSE(AN$5:AN$81), Data_TR_USD!$B587:$BZ587, 1/OFFSET(Data_TR_USD!$B$467, AN$88, 0, 1, $B$82)), NA()))</f>
        <v>177.34761247227465</v>
      </c>
      <c r="AO816" s="466">
        <f t="array" aca="1" ref="AO816" ca="1">IF($B816=AO$85-1, AO$84, IF(AND($B816&gt;=AO$85, $B816&lt;=AO$86), AO$84*SUMPRODUCT(TRANSPOSE(AO$5:AO$81), Data_TR_USD!$B587:$BZ587, 1/OFFSET(Data_TR_USD!$B$467, AO$88, 0, 1, $B$82)), NA()))</f>
        <v>263.67875558418064</v>
      </c>
      <c r="AP816" s="466">
        <f t="array" aca="1" ref="AP816" ca="1">IF($B816=AP$85-1, AP$84, IF(AND($B816&gt;=AP$85, $B816&lt;=AP$86), AP$84*SUMPRODUCT(TRANSPOSE(AP$5:AP$81), Data_TR_USD!$B587:$BZ587, 1/OFFSET(Data_TR_USD!$B$467, AP$88, 0, 1, $B$82)), NA()))</f>
        <v>258.40454980456798</v>
      </c>
      <c r="AQ816" s="466">
        <f t="array" aca="1" ref="AQ816" ca="1">IF($B816=AQ$85-1, AQ$84, IF(AND($B816&gt;=AQ$85, $B816&lt;=AQ$86), AQ$84*SUMPRODUCT(TRANSPOSE(AQ$5:AQ$81), Data_TR_USD!$B587:$BZ587, 1/OFFSET(Data_TR_USD!$B$467, AQ$88, 0, 1, $B$82)), NA()))</f>
        <v>185.94044148543495</v>
      </c>
      <c r="AS816" s="466">
        <f t="array" aca="1" ref="AS816" ca="1">IF($B816=AS$85-1, AS$84, IF(AND($B816&gt;=AS$85, $B816&lt;=AS$86), AS$84*SUMPRODUCT(TRANSPOSE(AS$5:AS$81), Data_TR_USD!$B587:$BZ587, 1/OFFSET(Data_TR_USD!$B$467, AS$88, 0, 1, $B$82)), NA()))</f>
        <v>207.99641773652962</v>
      </c>
      <c r="AU816" s="466">
        <f t="array" aca="1" ref="AU816" ca="1">IF($B816=AU$85-1, AU$84, IF(AND($B816&gt;=AU$85, $B816&lt;=AU$86), AU$84*SUMPRODUCT(TRANSPOSE(AU$5:AU$81), Data_TR_USD!$B587:$BZ587, 1/OFFSET(Data_TR_USD!$B$467, AU$88, 0, 1, $B$82)), NA()))</f>
        <v>21358.301796607662</v>
      </c>
      <c r="AV816" s="466">
        <f t="array" aca="1" ref="AV816" ca="1">IF($B816=AV$85-1, AV$84, IF(AND($B816&gt;=AV$85, $B816&lt;=AV$86), AV$84*SUMPRODUCT(TRANSPOSE(AV$5:AV$81), Data_TR_USD!$B587:$BZ587, 1/OFFSET(Data_TR_USD!$B$467, AV$88, 0, 1, $B$82)), NA()))</f>
        <v>21082.55063595745</v>
      </c>
      <c r="AW816" s="466">
        <f t="array" aca="1" ref="AW816" ca="1">IF($B816=AW$85-1, AW$84, IF(AND($B816&gt;=AW$85, $B816&lt;=AW$86), AW$84*SUMPRODUCT(TRANSPOSE(AW$5:AW$81), Data_TR_USD!$B587:$BZ587, 1/OFFSET(Data_TR_USD!$B$467, AW$88, 0, 1, $B$82)), NA()))</f>
        <v>26852.476618020541</v>
      </c>
      <c r="AX816" s="466">
        <f t="array" aca="1" ref="AX816" ca="1">IF($B816=AX$85-1, AX$84, IF(AND($B816&gt;=AX$85, $B816&lt;=AX$86), AX$84*SUMPRODUCT(TRANSPOSE(AX$5:AX$81), Data_TR_USD!$B587:$BZ587, 1/OFFSET(Data_TR_USD!$B$467, AX$88, 0, 1, $B$82)), NA()))</f>
        <v>24878.011475439438</v>
      </c>
      <c r="AY816" s="466">
        <f t="array" aca="1" ref="AY816" ca="1">IF($B816=AY$85-1, AY$84, IF(AND($B816&gt;=AY$85, $B816&lt;=AY$86), AY$84*SUMPRODUCT(TRANSPOSE(AY$5:AY$81), Data_TR_USD!$B587:$BZ587, 1/OFFSET(Data_TR_USD!$B$467, AY$88, 0, 1, $B$82)), NA()))</f>
        <v>24892.242305591502</v>
      </c>
      <c r="AZ816" s="466">
        <f t="array" aca="1" ref="AZ816" ca="1">IF($B816=AZ$85-1, AZ$84, IF(AND($B816&gt;=AZ$85, $B816&lt;=AZ$86), AZ$84*SUMPRODUCT(TRANSPOSE(AZ$5:AZ$81), Data_TR_USD!$B587:$BZ587, 1/OFFSET(Data_TR_USD!$B$467, AZ$88, 0, 1, $B$82)), NA()))</f>
        <v>23550.893435309918</v>
      </c>
      <c r="BA816" s="466">
        <f t="array" aca="1" ref="BA816" ca="1">IF($B816=BA$85-1, BA$84, IF(AND($B816&gt;=BA$85, $B816&lt;=BA$86), BA$84*SUMPRODUCT(TRANSPOSE(BA$5:BA$81), Data_TR_USD!$B587:$BZ587, 1/OFFSET(Data_TR_USD!$B$467, BA$88, 0, 1, $B$82)), NA()))</f>
        <v>22369.912587838167</v>
      </c>
      <c r="BB816" s="466">
        <f t="array" aca="1" ref="BB816" ca="1">IF($B816=BB$85-1, BB$84, IF(AND($B816&gt;=BB$85, $B816&lt;=BB$86), BB$84*SUMPRODUCT(TRANSPOSE(BB$5:BB$81), Data_TR_USD!$B587:$BZ587, 1/OFFSET(Data_TR_USD!$B$467, BB$88, 0, 1, $B$82)), NA()))</f>
        <v>22963.732181727923</v>
      </c>
      <c r="BC816" s="466">
        <f t="array" aca="1" ref="BC816" ca="1">IF($B816=BC$85-1, BC$84, IF(AND($B816&gt;=BC$85, $B816&lt;=BC$86), BC$84*SUMPRODUCT(TRANSPOSE(BC$5:BC$81), Data_TR_USD!$B587:$BZ587, 1/OFFSET(Data_TR_USD!$B$467, BC$88, 0, 1, $B$82)), NA()))</f>
        <v>29475.665007041705</v>
      </c>
      <c r="BD816" s="466">
        <f t="array" aca="1" ref="BD816" ca="1">IF($B816=BD$85-1, BD$84, IF(AND($B816&gt;=BD$85, $B816&lt;=BD$86), BD$84*SUMPRODUCT(TRANSPOSE(BD$5:BD$81), Data_TR_USD!$B587:$BZ587, 1/OFFSET(Data_TR_USD!$B$467, BD$88, 0, 1, $B$82)), NA()))</f>
        <v>21129.306080212711</v>
      </c>
      <c r="BE816" s="466">
        <f t="array" aca="1" ref="BE816" ca="1">IF($B816=BE$85-1, BE$84, IF(AND($B816&gt;=BE$85, $B816&lt;=BE$86), BE$84*SUMPRODUCT(TRANSPOSE(BE$5:BE$81), Data_TR_USD!$B587:$BZ587, 1/OFFSET(Data_TR_USD!$B$467, BE$88, 0, 1, $B$82)), NA()))</f>
        <v>26900.448110665344</v>
      </c>
      <c r="BF816" s="466">
        <f t="array" aca="1" ref="BF816" ca="1">IF($B816=BF$85-1, BF$84, IF(AND($B816&gt;=BF$85, $B816&lt;=BF$86), BF$84*SUMPRODUCT(TRANSPOSE(BF$5:BF$81), Data_TR_USD!$B587:$BZ587, 1/OFFSET(Data_TR_USD!$B$467, BF$88, 0, 1, $B$82)), NA()))</f>
        <v>19858.789675263728</v>
      </c>
      <c r="BG816" s="466">
        <f t="array" aca="1" ref="BG816" ca="1">IF($B816=BG$85-1, BG$84, IF(AND($B816&gt;=BG$85, $B816&lt;=BG$86), BG$84*SUMPRODUCT(TRANSPOSE(BG$5:BG$81), Data_TR_USD!$B587:$BZ587, 1/OFFSET(Data_TR_USD!$B$467, BG$88, 0, 1, $B$82)), NA()))</f>
        <v>26746.601004477427</v>
      </c>
      <c r="BH816" s="466">
        <f t="array" aca="1" ref="BH816" ca="1">IF($B816=BH$85-1, BH$84, IF(AND($B816&gt;=BH$85, $B816&lt;=BH$86), BH$84*SUMPRODUCT(TRANSPOSE(BH$5:BH$81), Data_TR_USD!$B587:$BZ587, 1/OFFSET(Data_TR_USD!$B$467, BH$88, 0, 1, $B$82)), NA()))</f>
        <v>26015.736477107821</v>
      </c>
      <c r="BI816" s="466">
        <f t="array" aca="1" ref="BI816" ca="1">IF($B816=BI$85-1, BI$84, IF(AND($B816&gt;=BI$85, $B816&lt;=BI$86), BI$84*SUMPRODUCT(TRANSPOSE(BI$5:BI$81), Data_TR_USD!$B587:$BZ587, 1/OFFSET(Data_TR_USD!$B$467, BI$88, 0, 1, $B$82)), NA()))</f>
        <v>20799.641773652962</v>
      </c>
      <c r="BJ816" s="466">
        <f t="array" aca="1" ref="BJ816" ca="1">IF($B816=BJ$85-1, BJ$84, IF(AND($B816&gt;=BJ$85, $B816&lt;=BJ$86), BJ$84*SUMPRODUCT(TRANSPOSE(BJ$5:BJ$81), Data_TR_USD!$B587:$BZ587, 1/OFFSET(Data_TR_USD!$B$467, BJ$88, 0, 1, $B$82)), NA()))</f>
        <v>25221.906612151255</v>
      </c>
      <c r="BK816" s="466">
        <f t="array" aca="1" ref="BK816" ca="1">IF($B816=BK$85-1, BK$84, IF(AND($B816&gt;=BK$85, $B816&lt;=BK$86), BK$84*SUMPRODUCT(TRANSPOSE(BK$5:BK$81), Data_TR_USD!$B587:$BZ587, 1/OFFSET(Data_TR_USD!$B$467, BK$88, 0, 1, $B$82)), NA()))</f>
        <v>22549.052041771534</v>
      </c>
      <c r="BL816" s="466">
        <f t="array" aca="1" ref="BL816" ca="1">IF($B816=BL$85-1, BL$84, IF(AND($B816&gt;=BL$85, $B816&lt;=BL$86), BL$84*SUMPRODUCT(TRANSPOSE(BL$5:BL$81), Data_TR_USD!$B587:$BZ587, 1/OFFSET(Data_TR_USD!$B$467, BL$88, 0, 1, $B$82)), NA()))</f>
        <v>20541.131617853531</v>
      </c>
      <c r="BM816" s="466">
        <f t="array" aca="1" ref="BM816" ca="1">IF($B816=BM$85-1, BM$84, IF(AND($B816&gt;=BM$85, $B816&lt;=BM$86), BM$84*SUMPRODUCT(TRANSPOSE(BM$5:BM$81), Data_TR_USD!$B587:$BZ587, 1/OFFSET(Data_TR_USD!$B$467, BM$88, 0, 1, $B$82)), NA()))</f>
        <v>24838.31372528027</v>
      </c>
      <c r="BN816" s="466">
        <f t="array" aca="1" ref="BN816" ca="1">IF($B816=BN$85-1, BN$84, IF(AND($B816&gt;=BN$85, $B816&lt;=BN$86), BN$84*SUMPRODUCT(TRANSPOSE(BN$5:BN$81), Data_TR_USD!$B587:$BZ587, 1/OFFSET(Data_TR_USD!$B$467, BN$88, 0, 1, $B$82)), NA()))</f>
        <v>24024.85734978531</v>
      </c>
      <c r="BO816" s="466">
        <f t="array" aca="1" ref="BO816" ca="1">IF($B816=BO$85-1, BO$84, IF(AND($B816&gt;=BO$85, $B816&lt;=BO$86), BO$84*SUMPRODUCT(TRANSPOSE(BO$5:BO$81), Data_TR_USD!$B587:$BZ587, 1/OFFSET(Data_TR_USD!$B$467, BO$88, 0, 1, $B$82)), NA()))</f>
        <v>22035.271123816332</v>
      </c>
      <c r="BP816" s="466">
        <f t="array" aca="1" ref="BP816" ca="1">IF($B816=BP$85-1, BP$84, IF(AND($B816&gt;=BP$85, $B816&lt;=BP$86), BP$84*SUMPRODUCT(TRANSPOSE(BP$5:BP$81), Data_TR_USD!$B587:$BZ587, 1/OFFSET(Data_TR_USD!$B$467, BP$88, 0, 1, $B$82)), NA()))</f>
        <v>22279.771016128801</v>
      </c>
      <c r="BQ816" s="466">
        <f t="array" aca="1" ref="BQ816" ca="1">IF($B816=BQ$85-1, BQ$84, IF(AND($B816&gt;=BQ$85, $B816&lt;=BQ$86), BQ$84*SUMPRODUCT(TRANSPOSE(BQ$5:BQ$81), Data_TR_USD!$B587:$BZ587, 1/OFFSET(Data_TR_USD!$B$467, BQ$88, 0, 1, $B$82)), NA()))</f>
        <v>17734.761247227463</v>
      </c>
      <c r="BR816" s="466">
        <f t="array" aca="1" ref="BR816" ca="1">IF($B816=BR$85-1, BR$84, IF(AND($B816&gt;=BR$85, $B816&lt;=BR$86), BR$84*SUMPRODUCT(TRANSPOSE(BR$5:BR$81), Data_TR_USD!$B587:$BZ587, 1/OFFSET(Data_TR_USD!$B$467, BR$88, 0, 1, $B$82)), NA()))</f>
        <v>22845.236642491596</v>
      </c>
      <c r="BS816" s="466">
        <f t="array" aca="1" ref="BS816" ca="1">IF($B816=BS$85-1, BS$84, IF(AND($B816&gt;=BS$85, $B816&lt;=BS$86), BS$84*SUMPRODUCT(TRANSPOSE(BS$5:BS$81), Data_TR_USD!$B587:$BZ587, 1/OFFSET(Data_TR_USD!$B$467, BS$88, 0, 1, $B$82)), NA()))</f>
        <v>24257.840556163606</v>
      </c>
    </row>
    <row r="817" spans="2:71">
      <c r="B817" s="48">
        <f t="shared" si="1088"/>
        <v>1991</v>
      </c>
      <c r="E817" s="52"/>
      <c r="M817" s="466">
        <f t="array" aca="1" ref="M817" ca="1">IF($B817=M$85-1, M$84, IF(AND($B817&gt;=M$85, $B817&lt;=M$86), M$84*SUMPRODUCT(TRANSPOSE(M$5:M$81), Data_TR_USD!$B588:$BZ588, 1/OFFSET(Data_TR_USD!$B$467, M$88, 0, 1, $B$82)), NA()))</f>
        <v>107358.82938483116</v>
      </c>
      <c r="N817" s="466">
        <f t="array" aca="1" ref="N817" ca="1">IF($B817=N$85-1, N$84, IF(AND($B817&gt;=N$85, $B817&lt;=N$86), N$84*SUMPRODUCT(TRANSPOSE(N$5:N$81), Data_TR_USD!$B588:$BZ588, 1/OFFSET(Data_TR_USD!$B$467, N$88, 0, 1, $B$82)), NA()))</f>
        <v>90478.17666991704</v>
      </c>
      <c r="X817" s="466">
        <f t="array" aca="1" ref="X817" ca="1">IF($B817=X$85-1, X$84, IF(AND($B817&gt;=X$85, $B817&lt;=X$86), X$84*SUMPRODUCT(TRANSPOSE(X$5:X$81), Data_TR_USD!$B588:$BZ588, 1/OFFSET(Data_TR_USD!$B$467, X$88, 0, 1, $B$82)), NA()))</f>
        <v>28091.482141314227</v>
      </c>
      <c r="Y817" s="466">
        <f t="array" aca="1" ref="Y817" ca="1">IF($B817=Y$85-1, Y$84, IF(AND($B817&gt;=Y$85, $B817&lt;=Y$86), Y$84*SUMPRODUCT(TRANSPOSE(Y$5:Y$81), Data_TR_USD!$B588:$BZ588, 1/OFFSET(Data_TR_USD!$B$467, Y$88, 0, 1, $B$82)), NA()))</f>
        <v>26520.065280086557</v>
      </c>
      <c r="AA817" s="466">
        <f t="array" aca="1" ref="AA817" ca="1">IF($B817=AA$85-1, AA$84, IF(AND($B817&gt;=AA$85, $B817&lt;=AA$86), AA$84*SUMPRODUCT(TRANSPOSE(AA$5:AA$81), Data_TR_USD!$B588:$BZ588, 1/OFFSET(Data_TR_USD!$B$467, AA$88, 0, 1, $B$82)), NA()))</f>
        <v>107358.82938483116</v>
      </c>
      <c r="AB817" s="466">
        <f t="array" aca="1" ref="AB817" ca="1">IF($B817=AB$85-1, AB$84, IF(AND($B817&gt;=AB$85, $B817&lt;=AB$86), AB$84*SUMPRODUCT(TRANSPOSE(AB$5:AB$81), Data_TR_USD!$B588:$BZ588, 1/OFFSET(Data_TR_USD!$B$467, AB$88, 0, 1, $B$82)), NA()))</f>
        <v>122376.44729745759</v>
      </c>
      <c r="AC817" s="466">
        <f t="array" aca="1" ref="AC817" ca="1">IF($B817=AC$85-1, AC$84, IF(AND($B817&gt;=AC$85, $B817&lt;=AC$86), AC$84*SUMPRODUCT(TRANSPOSE(AC$5:AC$81), Data_TR_USD!$B588:$BZ588, 1/OFFSET(Data_TR_USD!$B$467, AC$88, 0, 1, $B$82)), NA()))</f>
        <v>130073.55525121355</v>
      </c>
      <c r="AD817" s="466">
        <f t="array" aca="1" ref="AD817" ca="1">IF($B817=AD$85-1, AD$84, IF(AND($B817&gt;=AD$85, $B817&lt;=AD$86), AD$84*SUMPRODUCT(TRANSPOSE(AD$5:AD$81), Data_TR_USD!$B588:$BZ588, 1/OFFSET(Data_TR_USD!$B$467, AD$88, 0, 1, $B$82)), NA()))</f>
        <v>121565.61649245425</v>
      </c>
      <c r="AE817" s="466">
        <f t="array" aca="1" ref="AE817" ca="1">IF($B817=AE$85-1, AE$84, IF(AND($B817&gt;=AE$85, $B817&lt;=AE$86), AE$84*SUMPRODUCT(TRANSPOSE(AE$5:AE$81), Data_TR_USD!$B588:$BZ588, 1/OFFSET(Data_TR_USD!$B$467, AE$88, 0, 1, $B$82)), NA()))</f>
        <v>109896.75424317316</v>
      </c>
      <c r="AG817" s="466">
        <f t="array" aca="1" ref="AG817" ca="1">IF($B817=AG$85-1, AG$84, IF(AND($B817&gt;=AG$85, $B817&lt;=AG$86), AG$84*SUMPRODUCT(TRANSPOSE(AG$5:AG$81), Data_TR_USD!$B588:$BZ588, 1/OFFSET(Data_TR_USD!$B$467, AG$88, 0, 1, $B$82)), NA()))</f>
        <v>10000</v>
      </c>
      <c r="AM817" s="466">
        <f t="array" aca="1" ref="AM817" ca="1">IF($B817=AM$85-1, AM$84, IF(AND($B817&gt;=AM$85, $B817&lt;=AM$86), AM$84*SUMPRODUCT(TRANSPOSE(AM$5:AM$81), Data_TR_USD!$B588:$BZ588, 1/OFFSET(Data_TR_USD!$B$467, AM$88, 0, 1, $B$82)), NA()))</f>
        <v>273.68879812081911</v>
      </c>
      <c r="AN817" s="466">
        <f t="array" aca="1" ref="AN817" ca="1">IF($B817=AN$85-1, AN$84, IF(AND($B817&gt;=AN$85, $B817&lt;=AN$86), AN$84*SUMPRODUCT(TRANSPOSE(AN$5:AN$81), Data_TR_USD!$B588:$BZ588, 1/OFFSET(Data_TR_USD!$B$467, AN$88, 0, 1, $B$82)), NA()))</f>
        <v>205.16607724863789</v>
      </c>
      <c r="AO817" s="466">
        <f t="array" aca="1" ref="AO817" ca="1">IF($B817=AO$85-1, AO$84, IF(AND($B817&gt;=AO$85, $B817&lt;=AO$86), AO$84*SUMPRODUCT(TRANSPOSE(AO$5:AO$81), Data_TR_USD!$B588:$BZ588, 1/OFFSET(Data_TR_USD!$B$467, AO$88, 0, 1, $B$82)), NA()))</f>
        <v>337.07325521129536</v>
      </c>
      <c r="AP817" s="466">
        <f t="array" aca="1" ref="AP817" ca="1">IF($B817=AP$85-1, AP$84, IF(AND($B817&gt;=AP$85, $B817&lt;=AP$86), AP$84*SUMPRODUCT(TRANSPOSE(AP$5:AP$81), Data_TR_USD!$B588:$BZ588, 1/OFFSET(Data_TR_USD!$B$467, AP$88, 0, 1, $B$82)), NA()))</f>
        <v>329.94898154558422</v>
      </c>
      <c r="AQ817" s="466">
        <f t="array" aca="1" ref="AQ817" ca="1">IF($B817=AQ$85-1, AQ$84, IF(AND($B817&gt;=AQ$85, $B817&lt;=AQ$86), AQ$84*SUMPRODUCT(TRANSPOSE(AQ$5:AQ$81), Data_TR_USD!$B588:$BZ588, 1/OFFSET(Data_TR_USD!$B$467, AQ$88, 0, 1, $B$82)), NA()))</f>
        <v>213.87553569830047</v>
      </c>
      <c r="AS817" s="466">
        <f t="array" aca="1" ref="AS817" ca="1">IF($B817=AS$85-1, AS$84, IF(AND($B817&gt;=AS$85, $B817&lt;=AS$86), AS$84*SUMPRODUCT(TRANSPOSE(AS$5:AS$81), Data_TR_USD!$B588:$BZ588, 1/OFFSET(Data_TR_USD!$B$467, AS$88, 0, 1, $B$82)), NA()))</f>
        <v>265.20065280086556</v>
      </c>
      <c r="AU817" s="466">
        <f t="array" aca="1" ref="AU817" ca="1">IF($B817=AU$85-1, AU$84, IF(AND($B817&gt;=AU$85, $B817&lt;=AU$86), AU$84*SUMPRODUCT(TRANSPOSE(AU$5:AU$81), Data_TR_USD!$B588:$BZ588, 1/OFFSET(Data_TR_USD!$B$467, AU$88, 0, 1, $B$82)), NA()))</f>
        <v>26409.219796978428</v>
      </c>
      <c r="AV817" s="466">
        <f t="array" aca="1" ref="AV817" ca="1">IF($B817=AV$85-1, AV$84, IF(AND($B817&gt;=AV$85, $B817&lt;=AV$86), AV$84*SUMPRODUCT(TRANSPOSE(AV$5:AV$81), Data_TR_USD!$B588:$BZ588, 1/OFFSET(Data_TR_USD!$B$467, AV$88, 0, 1, $B$82)), NA()))</f>
        <v>25629.453847185283</v>
      </c>
      <c r="AW817" s="466">
        <f t="array" aca="1" ref="AW817" ca="1">IF($B817=AW$85-1, AW$84, IF(AND($B817&gt;=AW$85, $B817&lt;=AW$86), AW$84*SUMPRODUCT(TRANSPOSE(AW$5:AW$81), Data_TR_USD!$B588:$BZ588, 1/OFFSET(Data_TR_USD!$B$467, AW$88, 0, 1, $B$82)), NA()))</f>
        <v>32187.26217385802</v>
      </c>
      <c r="AX817" s="466">
        <f t="array" aca="1" ref="AX817" ca="1">IF($B817=AX$85-1, AX$84, IF(AND($B817&gt;=AX$85, $B817&lt;=AX$86), AX$84*SUMPRODUCT(TRANSPOSE(AX$5:AX$81), Data_TR_USD!$B588:$BZ588, 1/OFFSET(Data_TR_USD!$B$467, AX$88, 0, 1, $B$82)), NA()))</f>
        <v>30599.229171360286</v>
      </c>
      <c r="AY817" s="466">
        <f t="array" aca="1" ref="AY817" ca="1">IF($B817=AY$85-1, AY$84, IF(AND($B817&gt;=AY$85, $B817&lt;=AY$86), AY$84*SUMPRODUCT(TRANSPOSE(AY$5:AY$81), Data_TR_USD!$B588:$BZ588, 1/OFFSET(Data_TR_USD!$B$467, AY$88, 0, 1, $B$82)), NA()))</f>
        <v>30603.603289402476</v>
      </c>
      <c r="AZ817" s="466">
        <f t="array" aca="1" ref="AZ817" ca="1">IF($B817=AZ$85-1, AZ$84, IF(AND($B817&gt;=AZ$85, $B817&lt;=AZ$86), AZ$84*SUMPRODUCT(TRANSPOSE(AZ$5:AZ$81), Data_TR_USD!$B588:$BZ588, 1/OFFSET(Data_TR_USD!$B$467, AZ$88, 0, 1, $B$82)), NA()))</f>
        <v>29250.353569328141</v>
      </c>
      <c r="BA817" s="466">
        <f t="array" aca="1" ref="BA817" ca="1">IF($B817=BA$85-1, BA$84, IF(AND($B817&gt;=BA$85, $B817&lt;=BA$86), BA$84*SUMPRODUCT(TRANSPOSE(BA$5:BA$81), Data_TR_USD!$B588:$BZ588, 1/OFFSET(Data_TR_USD!$B$467, BA$88, 0, 1, $B$82)), NA()))</f>
        <v>28349.191979177758</v>
      </c>
      <c r="BB817" s="466">
        <f t="array" aca="1" ref="BB817" ca="1">IF($B817=BB$85-1, BB$84, IF(AND($B817&gt;=BB$85, $B817&lt;=BB$86), BB$84*SUMPRODUCT(TRANSPOSE(BB$5:BB$81), Data_TR_USD!$B588:$BZ588, 1/OFFSET(Data_TR_USD!$B$467, BB$88, 0, 1, $B$82)), NA()))</f>
        <v>28091.482141314227</v>
      </c>
      <c r="BC817" s="466">
        <f t="array" aca="1" ref="BC817" ca="1">IF($B817=BC$85-1, BC$84, IF(AND($B817&gt;=BC$85, $B817&lt;=BC$86), BC$84*SUMPRODUCT(TRANSPOSE(BC$5:BC$81), Data_TR_USD!$B588:$BZ588, 1/OFFSET(Data_TR_USD!$B$467, BC$88, 0, 1, $B$82)), NA()))</f>
        <v>37928.979381138</v>
      </c>
      <c r="BD817" s="466">
        <f t="array" aca="1" ref="BD817" ca="1">IF($B817=BD$85-1, BD$84, IF(AND($B817&gt;=BD$85, $B817&lt;=BD$86), BD$84*SUMPRODUCT(TRANSPOSE(BD$5:BD$81), Data_TR_USD!$B588:$BZ588, 1/OFFSET(Data_TR_USD!$B$467, BD$88, 0, 1, $B$82)), NA()))</f>
        <v>27324.831623591905</v>
      </c>
      <c r="BE817" s="466">
        <f t="array" aca="1" ref="BE817" ca="1">IF($B817=BE$85-1, BE$84, IF(AND($B817&gt;=BE$85, $B817&lt;=BE$86), BE$84*SUMPRODUCT(TRANSPOSE(BE$5:BE$81), Data_TR_USD!$B588:$BZ588, 1/OFFSET(Data_TR_USD!$B$467, BE$88, 0, 1, $B$82)), NA()))</f>
        <v>35259.374834830247</v>
      </c>
      <c r="BF817" s="466">
        <f t="array" aca="1" ref="BF817" ca="1">IF($B817=BF$85-1, BF$84, IF(AND($B817&gt;=BF$85, $B817&lt;=BF$86), BF$84*SUMPRODUCT(TRANSPOSE(BF$5:BF$81), Data_TR_USD!$B588:$BZ588, 1/OFFSET(Data_TR_USD!$B$467, BF$88, 0, 1, $B$82)), NA()))</f>
        <v>24494.513399353047</v>
      </c>
      <c r="BG817" s="466">
        <f t="array" aca="1" ref="BG817" ca="1">IF($B817=BG$85-1, BG$84, IF(AND($B817&gt;=BG$85, $B817&lt;=BG$86), BG$84*SUMPRODUCT(TRANSPOSE(BG$5:BG$81), Data_TR_USD!$B588:$BZ588, 1/OFFSET(Data_TR_USD!$B$467, BG$88, 0, 1, $B$82)), NA()))</f>
        <v>32496.709929295725</v>
      </c>
      <c r="BH817" s="466">
        <f t="array" aca="1" ref="BH817" ca="1">IF($B817=BH$85-1, BH$84, IF(AND($B817&gt;=BH$85, $B817&lt;=BH$86), BH$84*SUMPRODUCT(TRANSPOSE(BH$5:BH$81), Data_TR_USD!$B588:$BZ588, 1/OFFSET(Data_TR_USD!$B$467, BH$88, 0, 1, $B$82)), NA()))</f>
        <v>34198.214846810901</v>
      </c>
      <c r="BI817" s="466">
        <f t="array" aca="1" ref="BI817" ca="1">IF($B817=BI$85-1, BI$84, IF(AND($B817&gt;=BI$85, $B817&lt;=BI$86), BI$84*SUMPRODUCT(TRANSPOSE(BI$5:BI$81), Data_TR_USD!$B588:$BZ588, 1/OFFSET(Data_TR_USD!$B$467, BI$88, 0, 1, $B$82)), NA()))</f>
        <v>26520.065280086557</v>
      </c>
      <c r="BJ817" s="466">
        <f t="array" aca="1" ref="BJ817" ca="1">IF($B817=BJ$85-1, BJ$84, IF(AND($B817&gt;=BJ$85, $B817&lt;=BJ$86), BJ$84*SUMPRODUCT(TRANSPOSE(BJ$5:BJ$81), Data_TR_USD!$B588:$BZ588, 1/OFFSET(Data_TR_USD!$B$467, BJ$88, 0, 1, $B$82)), NA()))</f>
        <v>31408.369632907823</v>
      </c>
      <c r="BK817" s="466">
        <f t="array" aca="1" ref="BK817" ca="1">IF($B817=BK$85-1, BK$84, IF(AND($B817&gt;=BK$85, $B817&lt;=BK$86), BK$84*SUMPRODUCT(TRANSPOSE(BK$5:BK$81), Data_TR_USD!$B588:$BZ588, 1/OFFSET(Data_TR_USD!$B$467, BK$88, 0, 1, $B$82)), NA()))</f>
        <v>26975.875359859634</v>
      </c>
      <c r="BL817" s="466">
        <f t="array" aca="1" ref="BL817" ca="1">IF($B817=BL$85-1, BL$84, IF(AND($B817&gt;=BL$85, $B817&lt;=BL$86), BL$84*SUMPRODUCT(TRANSPOSE(BL$5:BL$81), Data_TR_USD!$B588:$BZ588, 1/OFFSET(Data_TR_USD!$B$467, BL$88, 0, 1, $B$82)), NA()))</f>
        <v>25737.169526792146</v>
      </c>
      <c r="BM817" s="466">
        <f t="array" aca="1" ref="BM817" ca="1">IF($B817=BM$85-1, BM$84, IF(AND($B817&gt;=BM$85, $B817&lt;=BM$86), BM$84*SUMPRODUCT(TRANSPOSE(BM$5:BM$81), Data_TR_USD!$B588:$BZ588, 1/OFFSET(Data_TR_USD!$B$467, BM$88, 0, 1, $B$82)), NA()))</f>
        <v>29814.430634768854</v>
      </c>
      <c r="BN817" s="466">
        <f t="array" aca="1" ref="BN817" ca="1">IF($B817=BN$85-1, BN$84, IF(AND($B817&gt;=BN$85, $B817&lt;=BN$86), BN$84*SUMPRODUCT(TRANSPOSE(BN$5:BN$81), Data_TR_USD!$B588:$BZ588, 1/OFFSET(Data_TR_USD!$B$467, BN$88, 0, 1, $B$82)), NA()))</f>
        <v>28540.456046694668</v>
      </c>
      <c r="BO817" s="466">
        <f t="array" aca="1" ref="BO817" ca="1">IF($B817=BO$85-1, BO$84, IF(AND($B817&gt;=BO$85, $B817&lt;=BO$86), BO$84*SUMPRODUCT(TRANSPOSE(BO$5:BO$81), Data_TR_USD!$B588:$BZ588, 1/OFFSET(Data_TR_USD!$B$467, BO$88, 0, 1, $B$82)), NA()))</f>
        <v>26642.817565228492</v>
      </c>
      <c r="BP817" s="466">
        <f t="array" aca="1" ref="BP817" ca="1">IF($B817=BP$85-1, BP$84, IF(AND($B817&gt;=BP$85, $B817&lt;=BP$86), BP$84*SUMPRODUCT(TRANSPOSE(BP$5:BP$81), Data_TR_USD!$B588:$BZ588, 1/OFFSET(Data_TR_USD!$B$467, BP$88, 0, 1, $B$82)), NA()))</f>
        <v>26130.491214463003</v>
      </c>
      <c r="BQ817" s="466">
        <f t="array" aca="1" ref="BQ817" ca="1">IF($B817=BQ$85-1, BQ$84, IF(AND($B817&gt;=BQ$85, $B817&lt;=BQ$86), BQ$84*SUMPRODUCT(TRANSPOSE(BQ$5:BQ$81), Data_TR_USD!$B588:$BZ588, 1/OFFSET(Data_TR_USD!$B$467, BQ$88, 0, 1, $B$82)), NA()))</f>
        <v>20516.607724863788</v>
      </c>
      <c r="BR817" s="466">
        <f t="array" aca="1" ref="BR817" ca="1">IF($B817=BR$85-1, BR$84, IF(AND($B817&gt;=BR$85, $B817&lt;=BR$86), BR$84*SUMPRODUCT(TRANSPOSE(BR$5:BR$81), Data_TR_USD!$B588:$BZ588, 1/OFFSET(Data_TR_USD!$B$467, BR$88, 0, 1, $B$82)), NA()))</f>
        <v>28542.695977593747</v>
      </c>
      <c r="BS817" s="466">
        <f t="array" aca="1" ref="BS817" ca="1">IF($B817=BS$85-1, BS$84, IF(AND($B817&gt;=BS$85, $B817&lt;=BS$86), BS$84*SUMPRODUCT(TRANSPOSE(BS$5:BS$81), Data_TR_USD!$B588:$BZ588, 1/OFFSET(Data_TR_USD!$B$467, BS$88, 0, 1, $B$82)), NA()))</f>
        <v>32427.259786394246</v>
      </c>
    </row>
    <row r="818" spans="2:71">
      <c r="B818" s="48">
        <f t="shared" si="1088"/>
        <v>1992</v>
      </c>
      <c r="E818" s="52"/>
      <c r="M818" s="466">
        <f t="array" aca="1" ref="M818" ca="1">IF($B818=M$85-1, M$84, IF(AND($B818&gt;=M$85, $B818&lt;=M$86), M$84*SUMPRODUCT(TRANSPOSE(M$5:M$81), Data_TR_USD!$B589:$BZ589, 1/OFFSET(Data_TR_USD!$B$467, M$88, 0, 1, $B$82)), NA()))</f>
        <v>108580.83979237163</v>
      </c>
      <c r="N818" s="466">
        <f t="array" aca="1" ref="N818" ca="1">IF($B818=N$85-1, N$84, IF(AND($B818&gt;=N$85, $B818&lt;=N$86), N$84*SUMPRODUCT(TRANSPOSE(N$5:N$81), Data_TR_USD!$B589:$BZ589, 1/OFFSET(Data_TR_USD!$B$467, N$88, 0, 1, $B$82)), NA()))</f>
        <v>98476.495862931217</v>
      </c>
      <c r="X818" s="466">
        <f t="array" aca="1" ref="X818" ca="1">IF($B818=X$85-1, X$84, IF(AND($B818&gt;=X$85, $B818&lt;=X$86), X$84*SUMPRODUCT(TRANSPOSE(X$5:X$81), Data_TR_USD!$B589:$BZ589, 1/OFFSET(Data_TR_USD!$B$467, X$88, 0, 1, $B$82)), NA()))</f>
        <v>28759.852057474181</v>
      </c>
      <c r="Y818" s="466">
        <f t="array" aca="1" ref="Y818" ca="1">IF($B818=Y$85-1, Y$84, IF(AND($B818&gt;=Y$85, $B818&lt;=Y$86), Y$84*SUMPRODUCT(TRANSPOSE(Y$5:Y$81), Data_TR_USD!$B589:$BZ589, 1/OFFSET(Data_TR_USD!$B$467, Y$88, 0, 1, $B$82)), NA()))</f>
        <v>28856.873780155467</v>
      </c>
      <c r="AA818" s="466">
        <f t="array" aca="1" ref="AA818" ca="1">IF($B818=AA$85-1, AA$84, IF(AND($B818&gt;=AA$85, $B818&lt;=AA$86), AA$84*SUMPRODUCT(TRANSPOSE(AA$5:AA$81), Data_TR_USD!$B589:$BZ589, 1/OFFSET(Data_TR_USD!$B$467, AA$88, 0, 1, $B$82)), NA()))</f>
        <v>108580.83979237163</v>
      </c>
      <c r="AB818" s="466">
        <f t="array" aca="1" ref="AB818" ca="1">IF($B818=AB$85-1, AB$84, IF(AND($B818&gt;=AB$85, $B818&lt;=AB$86), AB$84*SUMPRODUCT(TRANSPOSE(AB$5:AB$81), Data_TR_USD!$B589:$BZ589, 1/OFFSET(Data_TR_USD!$B$467, AB$88, 0, 1, $B$82)), NA()))</f>
        <v>131337.64550829725</v>
      </c>
      <c r="AC818" s="466">
        <f t="array" aca="1" ref="AC818" ca="1">IF($B818=AC$85-1, AC$84, IF(AND($B818&gt;=AC$85, $B818&lt;=AC$86), AC$84*SUMPRODUCT(TRANSPOSE(AC$5:AC$81), Data_TR_USD!$B589:$BZ589, 1/OFFSET(Data_TR_USD!$B$467, AC$88, 0, 1, $B$82)), NA()))</f>
        <v>139405.024318757</v>
      </c>
      <c r="AD818" s="466">
        <f t="array" aca="1" ref="AD818" ca="1">IF($B818=AD$85-1, AD$84, IF(AND($B818&gt;=AD$85, $B818&lt;=AD$86), AD$84*SUMPRODUCT(TRANSPOSE(AD$5:AD$81), Data_TR_USD!$B589:$BZ589, 1/OFFSET(Data_TR_USD!$B$467, AD$88, 0, 1, $B$82)), NA()))</f>
        <v>135264.25563084363</v>
      </c>
      <c r="AE818" s="466">
        <f t="array" aca="1" ref="AE818" ca="1">IF($B818=AE$85-1, AE$84, IF(AND($B818&gt;=AE$85, $B818&lt;=AE$86), AE$84*SUMPRODUCT(TRANSPOSE(AE$5:AE$81), Data_TR_USD!$B589:$BZ589, 1/OFFSET(Data_TR_USD!$B$467, AE$88, 0, 1, $B$82)), NA()))</f>
        <v>114835.41289892605</v>
      </c>
      <c r="AG818" s="466">
        <f t="array" aca="1" ref="AG818" ca="1">IF($B818=AG$85-1, AG$84, IF(AND($B818&gt;=AG$85, $B818&lt;=AG$86), AG$84*SUMPRODUCT(TRANSPOSE(AG$5:AG$81), Data_TR_USD!$B589:$BZ589, 1/OFFSET(Data_TR_USD!$B$467, AG$88, 0, 1, $B$82)), NA()))</f>
        <v>10000</v>
      </c>
      <c r="AM818" s="466">
        <f t="array" aca="1" ref="AM818" ca="1">IF($B818=AM$85-1, AM$84, IF(AND($B818&gt;=AM$85, $B818&lt;=AM$86), AM$84*SUMPRODUCT(TRANSPOSE(AM$5:AM$81), Data_TR_USD!$B589:$BZ589, 1/OFFSET(Data_TR_USD!$B$467, AM$88, 0, 1, $B$82)), NA()))</f>
        <v>296.50896060883053</v>
      </c>
      <c r="AN818" s="466">
        <f t="array" aca="1" ref="AN818" ca="1">IF($B818=AN$85-1, AN$84, IF(AND($B818&gt;=AN$85, $B818&lt;=AN$86), AN$84*SUMPRODUCT(TRANSPOSE(AN$5:AN$81), Data_TR_USD!$B589:$BZ589, 1/OFFSET(Data_TR_USD!$B$467, AN$88, 0, 1, $B$82)), NA()))</f>
        <v>216.6424726638478</v>
      </c>
      <c r="AO818" s="466">
        <f t="array" aca="1" ref="AO818" ca="1">IF($B818=AO$85-1, AO$84, IF(AND($B818&gt;=AO$85, $B818&lt;=AO$86), AO$84*SUMPRODUCT(TRANSPOSE(AO$5:AO$81), Data_TR_USD!$B589:$BZ589, 1/OFFSET(Data_TR_USD!$B$467, AO$88, 0, 1, $B$82)), NA()))</f>
        <v>355.64750078248466</v>
      </c>
      <c r="AP818" s="466">
        <f t="array" aca="1" ref="AP818" ca="1">IF($B818=AP$85-1, AP$84, IF(AND($B818&gt;=AP$85, $B818&lt;=AP$86), AP$84*SUMPRODUCT(TRANSPOSE(AP$5:AP$81), Data_TR_USD!$B589:$BZ589, 1/OFFSET(Data_TR_USD!$B$467, AP$88, 0, 1, $B$82)), NA()))</f>
        <v>349.0376452996536</v>
      </c>
      <c r="AQ818" s="466">
        <f t="array" aca="1" ref="AQ818" ca="1">IF($B818=AQ$85-1, AQ$84, IF(AND($B818&gt;=AQ$85, $B818&lt;=AQ$86), AQ$84*SUMPRODUCT(TRANSPOSE(AQ$5:AQ$81), Data_TR_USD!$B589:$BZ589, 1/OFFSET(Data_TR_USD!$B$467, AQ$88, 0, 1, $B$82)), NA()))</f>
        <v>222.72150562022409</v>
      </c>
      <c r="AS818" s="466">
        <f t="array" aca="1" ref="AS818" ca="1">IF($B818=AS$85-1, AS$84, IF(AND($B818&gt;=AS$85, $B818&lt;=AS$86), AS$84*SUMPRODUCT(TRANSPOSE(AS$5:AS$81), Data_TR_USD!$B589:$BZ589, 1/OFFSET(Data_TR_USD!$B$467, AS$88, 0, 1, $B$82)), NA()))</f>
        <v>288.56873780155468</v>
      </c>
      <c r="AU818" s="466">
        <f t="array" aca="1" ref="AU818" ca="1">IF($B818=AU$85-1, AU$84, IF(AND($B818&gt;=AU$85, $B818&lt;=AU$86), AU$84*SUMPRODUCT(TRANSPOSE(AU$5:AU$81), Data_TR_USD!$B589:$BZ589, 1/OFFSET(Data_TR_USD!$B$467, AU$88, 0, 1, $B$82)), NA()))</f>
        <v>28502.499067590292</v>
      </c>
      <c r="AV818" s="466">
        <f t="array" aca="1" ref="AV818" ca="1">IF($B818=AV$85-1, AV$84, IF(AND($B818&gt;=AV$85, $B818&lt;=AV$86), AV$84*SUMPRODUCT(TRANSPOSE(AV$5:AV$81), Data_TR_USD!$B589:$BZ589, 1/OFFSET(Data_TR_USD!$B$467, AV$88, 0, 1, $B$82)), NA()))</f>
        <v>27852.614184579365</v>
      </c>
      <c r="AW818" s="466">
        <f t="array" aca="1" ref="AW818" ca="1">IF($B818=AW$85-1, AW$84, IF(AND($B818&gt;=AW$85, $B818&lt;=AW$86), AW$84*SUMPRODUCT(TRANSPOSE(AW$5:AW$81), Data_TR_USD!$B589:$BZ589, 1/OFFSET(Data_TR_USD!$B$467, AW$88, 0, 1, $B$82)), NA()))</f>
        <v>31687.38092893927</v>
      </c>
      <c r="AX818" s="466">
        <f t="array" aca="1" ref="AX818" ca="1">IF($B818=AX$85-1, AX$84, IF(AND($B818&gt;=AX$85, $B818&lt;=AX$86), AX$84*SUMPRODUCT(TRANSPOSE(AX$5:AX$81), Data_TR_USD!$B589:$BZ589, 1/OFFSET(Data_TR_USD!$B$467, AX$88, 0, 1, $B$82)), NA()))</f>
        <v>31031.927663061611</v>
      </c>
      <c r="AY818" s="466">
        <f t="array" aca="1" ref="AY818" ca="1">IF($B818=AY$85-1, AY$84, IF(AND($B818&gt;=AY$85, $B818&lt;=AY$86), AY$84*SUMPRODUCT(TRANSPOSE(AY$5:AY$81), Data_TR_USD!$B589:$BZ589, 1/OFFSET(Data_TR_USD!$B$467, AY$88, 0, 1, $B$82)), NA()))</f>
        <v>31040.765668648579</v>
      </c>
      <c r="AZ818" s="466">
        <f t="array" aca="1" ref="AZ818" ca="1">IF($B818=AZ$85-1, AZ$84, IF(AND($B818&gt;=AZ$85, $B818&lt;=AZ$86), AZ$84*SUMPRODUCT(TRANSPOSE(AZ$5:AZ$81), Data_TR_USD!$B589:$BZ589, 1/OFFSET(Data_TR_USD!$B$467, AZ$88, 0, 1, $B$82)), NA()))</f>
        <v>30105.283136321192</v>
      </c>
      <c r="BA818" s="466">
        <f t="array" aca="1" ref="BA818" ca="1">IF($B818=BA$85-1, BA$84, IF(AND($B818&gt;=BA$85, $B818&lt;=BA$86), BA$84*SUMPRODUCT(TRANSPOSE(BA$5:BA$81), Data_TR_USD!$B589:$BZ589, 1/OFFSET(Data_TR_USD!$B$467, BA$88, 0, 1, $B$82)), NA()))</f>
        <v>30687.744060696841</v>
      </c>
      <c r="BB818" s="466">
        <f t="array" aca="1" ref="BB818" ca="1">IF($B818=BB$85-1, BB$84, IF(AND($B818&gt;=BB$85, $B818&lt;=BB$86), BB$84*SUMPRODUCT(TRANSPOSE(BB$5:BB$81), Data_TR_USD!$B589:$BZ589, 1/OFFSET(Data_TR_USD!$B$467, BB$88, 0, 1, $B$82)), NA()))</f>
        <v>28759.852057474181</v>
      </c>
      <c r="BC818" s="466">
        <f t="array" aca="1" ref="BC818" ca="1">IF($B818=BC$85-1, BC$84, IF(AND($B818&gt;=BC$85, $B818&lt;=BC$86), BC$84*SUMPRODUCT(TRANSPOSE(BC$5:BC$81), Data_TR_USD!$B589:$BZ589, 1/OFFSET(Data_TR_USD!$B$467, BC$88, 0, 1, $B$82)), NA()))</f>
        <v>39086.123049629059</v>
      </c>
      <c r="BD818" s="466">
        <f t="array" aca="1" ref="BD818" ca="1">IF($B818=BD$85-1, BD$84, IF(AND($B818&gt;=BD$85, $B818&lt;=BD$86), BD$84*SUMPRODUCT(TRANSPOSE(BD$5:BD$81), Data_TR_USD!$B589:$BZ589, 1/OFFSET(Data_TR_USD!$B$467, BD$88, 0, 1, $B$82)), NA()))</f>
        <v>29793.006138384007</v>
      </c>
      <c r="BE818" s="466">
        <f t="array" aca="1" ref="BE818" ca="1">IF($B818=BE$85-1, BE$84, IF(AND($B818&gt;=BE$85, $B818&lt;=BE$86), BE$84*SUMPRODUCT(TRANSPOSE(BE$5:BE$81), Data_TR_USD!$B589:$BZ589, 1/OFFSET(Data_TR_USD!$B$467, BE$88, 0, 1, $B$82)), NA()))</f>
        <v>37003.443922385239</v>
      </c>
      <c r="BF818" s="466">
        <f t="array" aca="1" ref="BF818" ca="1">IF($B818=BF$85-1, BF$84, IF(AND($B818&gt;=BF$85, $B818&lt;=BF$86), BF$84*SUMPRODUCT(TRANSPOSE(BF$5:BF$81), Data_TR_USD!$B589:$BZ589, 1/OFFSET(Data_TR_USD!$B$467, BF$88, 0, 1, $B$82)), NA()))</f>
        <v>26543.291361343963</v>
      </c>
      <c r="BG818" s="466">
        <f t="array" aca="1" ref="BG818" ca="1">IF($B818=BG$85-1, BG$84, IF(AND($B818&gt;=BG$85, $B818&lt;=BG$86), BG$84*SUMPRODUCT(TRANSPOSE(BG$5:BG$81), Data_TR_USD!$B589:$BZ589, 1/OFFSET(Data_TR_USD!$B$467, BG$88, 0, 1, $B$82)), NA()))</f>
        <v>32981.959556149472</v>
      </c>
      <c r="BH818" s="466">
        <f t="array" aca="1" ref="BH818" ca="1">IF($B818=BH$85-1, BH$84, IF(AND($B818&gt;=BH$85, $B818&lt;=BH$86), BH$84*SUMPRODUCT(TRANSPOSE(BH$5:BH$81), Data_TR_USD!$B589:$BZ589, 1/OFFSET(Data_TR_USD!$B$467, BH$88, 0, 1, $B$82)), NA()))</f>
        <v>36287.592235698772</v>
      </c>
      <c r="BI818" s="466">
        <f t="array" aca="1" ref="BI818" ca="1">IF($B818=BI$85-1, BI$84, IF(AND($B818&gt;=BI$85, $B818&lt;=BI$86), BI$84*SUMPRODUCT(TRANSPOSE(BI$5:BI$81), Data_TR_USD!$B589:$BZ589, 1/OFFSET(Data_TR_USD!$B$467, BI$88, 0, 1, $B$82)), NA()))</f>
        <v>28856.873780155467</v>
      </c>
      <c r="BJ818" s="466">
        <f t="array" aca="1" ref="BJ818" ca="1">IF($B818=BJ$85-1, BJ$84, IF(AND($B818&gt;=BJ$85, $B818&lt;=BJ$86), BJ$84*SUMPRODUCT(TRANSPOSE(BJ$5:BJ$81), Data_TR_USD!$B589:$BZ589, 1/OFFSET(Data_TR_USD!$B$467, BJ$88, 0, 1, $B$82)), NA()))</f>
        <v>31976.898026877108</v>
      </c>
      <c r="BK818" s="466">
        <f t="array" aca="1" ref="BK818" ca="1">IF($B818=BK$85-1, BK$84, IF(AND($B818&gt;=BK$85, $B818&lt;=BK$86), BK$84*SUMPRODUCT(TRANSPOSE(BK$5:BK$81), Data_TR_USD!$B589:$BZ589, 1/OFFSET(Data_TR_USD!$B$467, BK$88, 0, 1, $B$82)), NA()))</f>
        <v>27377.521008578606</v>
      </c>
      <c r="BL818" s="466">
        <f t="array" aca="1" ref="BL818" ca="1">IF($B818=BL$85-1, BL$84, IF(AND($B818&gt;=BL$85, $B818&lt;=BL$86), BL$84*SUMPRODUCT(TRANSPOSE(BL$5:BL$81), Data_TR_USD!$B589:$BZ589, 1/OFFSET(Data_TR_USD!$B$467, BL$88, 0, 1, $B$82)), NA()))</f>
        <v>27964.931449861775</v>
      </c>
      <c r="BM818" s="466">
        <f t="array" aca="1" ref="BM818" ca="1">IF($B818=BM$85-1, BM$84, IF(AND($B818&gt;=BM$85, $B818&lt;=BM$86), BM$84*SUMPRODUCT(TRANSPOSE(BM$5:BM$81), Data_TR_USD!$B589:$BZ589, 1/OFFSET(Data_TR_USD!$B$467, BM$88, 0, 1, $B$82)), NA()))</f>
        <v>29874.399932446413</v>
      </c>
      <c r="BN818" s="466">
        <f t="array" aca="1" ref="BN818" ca="1">IF($B818=BN$85-1, BN$84, IF(AND($B818&gt;=BN$85, $B818&lt;=BN$86), BN$84*SUMPRODUCT(TRANSPOSE(BN$5:BN$81), Data_TR_USD!$B589:$BZ589, 1/OFFSET(Data_TR_USD!$B$467, BN$88, 0, 1, $B$82)), NA()))</f>
        <v>28860.807876246781</v>
      </c>
      <c r="BO818" s="466">
        <f t="array" aca="1" ref="BO818" ca="1">IF($B818=BO$85-1, BO$84, IF(AND($B818&gt;=BO$85, $B818&lt;=BO$86), BO$84*SUMPRODUCT(TRANSPOSE(BO$5:BO$81), Data_TR_USD!$B589:$BZ589, 1/OFFSET(Data_TR_USD!$B$467, BO$88, 0, 1, $B$82)), NA()))</f>
        <v>27443.710209984831</v>
      </c>
      <c r="BP818" s="466">
        <f t="array" aca="1" ref="BP818" ca="1">IF($B818=BP$85-1, BP$84, IF(AND($B818&gt;=BP$85, $B818&lt;=BP$86), BP$84*SUMPRODUCT(TRANSPOSE(BP$5:BP$81), Data_TR_USD!$B589:$BZ589, 1/OFFSET(Data_TR_USD!$B$467, BP$88, 0, 1, $B$82)), NA()))</f>
        <v>27037.594695588676</v>
      </c>
      <c r="BQ818" s="466">
        <f t="array" aca="1" ref="BQ818" ca="1">IF($B818=BQ$85-1, BQ$84, IF(AND($B818&gt;=BQ$85, $B818&lt;=BQ$86), BQ$84*SUMPRODUCT(TRANSPOSE(BQ$5:BQ$81), Data_TR_USD!$B589:$BZ589, 1/OFFSET(Data_TR_USD!$B$467, BQ$88, 0, 1, $B$82)), NA()))</f>
        <v>21664.24726638478</v>
      </c>
      <c r="BR818" s="466">
        <f t="array" aca="1" ref="BR818" ca="1">IF($B818=BR$85-1, BR$84, IF(AND($B818&gt;=BR$85, $B818&lt;=BR$86), BR$84*SUMPRODUCT(TRANSPOSE(BR$5:BR$81), Data_TR_USD!$B589:$BZ589, 1/OFFSET(Data_TR_USD!$B$467, BR$88, 0, 1, $B$82)), NA()))</f>
        <v>30896.437261093466</v>
      </c>
      <c r="BS818" s="466">
        <f t="array" aca="1" ref="BS818" ca="1">IF($B818=BS$85-1, BS$84, IF(AND($B818&gt;=BS$85, $B818&lt;=BS$86), BS$84*SUMPRODUCT(TRANSPOSE(BS$5:BS$81), Data_TR_USD!$B589:$BZ589, 1/OFFSET(Data_TR_USD!$B$467, BS$88, 0, 1, $B$82)), NA()))</f>
        <v>35940.196112345642</v>
      </c>
    </row>
    <row r="819" spans="2:71">
      <c r="B819" s="48">
        <f t="shared" si="1088"/>
        <v>1993</v>
      </c>
      <c r="E819" s="52"/>
      <c r="M819" s="466">
        <f t="array" aca="1" ref="M819" ca="1">IF($B819=M$85-1, M$84, IF(AND($B819&gt;=M$85, $B819&lt;=M$86), M$84*SUMPRODUCT(TRANSPOSE(M$5:M$81), Data_TR_USD!$B590:$BZ590, 1/OFFSET(Data_TR_USD!$B$467, M$88, 0, 1, $B$82)), NA()))</f>
        <v>128601.85096847935</v>
      </c>
      <c r="N819" s="466">
        <f t="array" aca="1" ref="N819" ca="1">IF($B819=N$85-1, N$84, IF(AND($B819&gt;=N$85, $B819&lt;=N$86), N$84*SUMPRODUCT(TRANSPOSE(N$5:N$81), Data_TR_USD!$B590:$BZ590, 1/OFFSET(Data_TR_USD!$B$467, N$88, 0, 1, $B$82)), NA()))</f>
        <v>108650.74544948222</v>
      </c>
      <c r="X819" s="466">
        <f t="array" aca="1" ref="X819" ca="1">IF($B819=X$85-1, X$84, IF(AND($B819&gt;=X$85, $B819&lt;=X$86), X$84*SUMPRODUCT(TRANSPOSE(X$5:X$81), Data_TR_USD!$B590:$BZ590, 1/OFFSET(Data_TR_USD!$B$467, X$88, 0, 1, $B$82)), NA()))</f>
        <v>33984.97898497626</v>
      </c>
      <c r="Y819" s="466">
        <f t="array" aca="1" ref="Y819" ca="1">IF($B819=Y$85-1, Y$84, IF(AND($B819&gt;=Y$85, $B819&lt;=Y$86), Y$84*SUMPRODUCT(TRANSPOSE(Y$5:Y$81), Data_TR_USD!$B590:$BZ590, 1/OFFSET(Data_TR_USD!$B$467, Y$88, 0, 1, $B$82)), NA()))</f>
        <v>31835.165465095833</v>
      </c>
      <c r="AA819" s="466">
        <f t="array" aca="1" ref="AA819" ca="1">IF($B819=AA$85-1, AA$84, IF(AND($B819&gt;=AA$85, $B819&lt;=AA$86), AA$84*SUMPRODUCT(TRANSPOSE(AA$5:AA$81), Data_TR_USD!$B590:$BZ590, 1/OFFSET(Data_TR_USD!$B$467, AA$88, 0, 1, $B$82)), NA()))</f>
        <v>128601.85096847935</v>
      </c>
      <c r="AB819" s="466">
        <f t="array" aca="1" ref="AB819" ca="1">IF($B819=AB$85-1, AB$84, IF(AND($B819&gt;=AB$85, $B819&lt;=AB$86), AB$84*SUMPRODUCT(TRANSPOSE(AB$5:AB$81), Data_TR_USD!$B590:$BZ590, 1/OFFSET(Data_TR_USD!$B$467, AB$88, 0, 1, $B$82)), NA()))</f>
        <v>158859.59194793881</v>
      </c>
      <c r="AC819" s="466">
        <f t="array" aca="1" ref="AC819" ca="1">IF($B819=AC$85-1, AC$84, IF(AND($B819&gt;=AC$85, $B819&lt;=AC$86), AC$84*SUMPRODUCT(TRANSPOSE(AC$5:AC$81), Data_TR_USD!$B590:$BZ590, 1/OFFSET(Data_TR_USD!$B$467, AC$88, 0, 1, $B$82)), NA()))</f>
        <v>169986.32782465353</v>
      </c>
      <c r="AD819" s="466">
        <f t="array" aca="1" ref="AD819" ca="1">IF($B819=AD$85-1, AD$84, IF(AND($B819&gt;=AD$85, $B819&lt;=AD$86), AD$84*SUMPRODUCT(TRANSPOSE(AD$5:AD$81), Data_TR_USD!$B590:$BZ590, 1/OFFSET(Data_TR_USD!$B$467, AD$88, 0, 1, $B$82)), NA()))</f>
        <v>161705.7530889159</v>
      </c>
      <c r="AE819" s="466">
        <f t="array" aca="1" ref="AE819" ca="1">IF($B819=AE$85-1, AE$84, IF(AND($B819&gt;=AE$85, $B819&lt;=AE$86), AE$84*SUMPRODUCT(TRANSPOSE(AE$5:AE$81), Data_TR_USD!$B590:$BZ590, 1/OFFSET(Data_TR_USD!$B$467, AE$88, 0, 1, $B$82)), NA()))</f>
        <v>137977.03396837384</v>
      </c>
      <c r="AG819" s="466">
        <f t="array" aca="1" ref="AG819" ca="1">IF($B819=AG$85-1, AG$84, IF(AND($B819&gt;=AG$85, $B819&lt;=AG$86), AG$84*SUMPRODUCT(TRANSPOSE(AG$5:AG$81), Data_TR_USD!$B590:$BZ590, 1/OFFSET(Data_TR_USD!$B$467, AG$88, 0, 1, $B$82)), NA()))</f>
        <v>10000</v>
      </c>
      <c r="AM819" s="466">
        <f t="array" aca="1" ref="AM819" ca="1">IF($B819=AM$85-1, AM$84, IF(AND($B819&gt;=AM$85, $B819&lt;=AM$86), AM$84*SUMPRODUCT(TRANSPOSE(AM$5:AM$81), Data_TR_USD!$B590:$BZ590, 1/OFFSET(Data_TR_USD!$B$467, AM$88, 0, 1, $B$82)), NA()))</f>
        <v>319.57949113875691</v>
      </c>
      <c r="AN819" s="466">
        <f t="array" aca="1" ref="AN819" ca="1">IF($B819=AN$85-1, AN$84, IF(AND($B819&gt;=AN$85, $B819&lt;=AN$86), AN$84*SUMPRODUCT(TRANSPOSE(AN$5:AN$81), Data_TR_USD!$B590:$BZ590, 1/OFFSET(Data_TR_USD!$B$467, AN$88, 0, 1, $B$82)), NA()))</f>
        <v>242.50380445102292</v>
      </c>
      <c r="AO819" s="466">
        <f t="array" aca="1" ref="AO819" ca="1">IF($B819=AO$85-1, AO$84, IF(AND($B819&gt;=AO$85, $B819&lt;=AO$86), AO$84*SUMPRODUCT(TRANSPOSE(AO$5:AO$81), Data_TR_USD!$B590:$BZ590, 1/OFFSET(Data_TR_USD!$B$467, AO$88, 0, 1, $B$82)), NA()))</f>
        <v>472.61594132025328</v>
      </c>
      <c r="AP819" s="466">
        <f t="array" aca="1" ref="AP819" ca="1">IF($B819=AP$85-1, AP$84, IF(AND($B819&gt;=AP$85, $B819&lt;=AP$86), AP$84*SUMPRODUCT(TRANSPOSE(AP$5:AP$81), Data_TR_USD!$B590:$BZ590, 1/OFFSET(Data_TR_USD!$B$467, AP$88, 0, 1, $B$82)), NA()))</f>
        <v>465.25648419821562</v>
      </c>
      <c r="AQ819" s="466">
        <f t="array" aca="1" ref="AQ819" ca="1">IF($B819=AQ$85-1, AQ$84, IF(AND($B819&gt;=AQ$85, $B819&lt;=AQ$86), AQ$84*SUMPRODUCT(TRANSPOSE(AQ$5:AQ$81), Data_TR_USD!$B590:$BZ590, 1/OFFSET(Data_TR_USD!$B$467, AQ$88, 0, 1, $B$82)), NA()))</f>
        <v>253.64146944623505</v>
      </c>
      <c r="AS819" s="466">
        <f t="array" aca="1" ref="AS819" ca="1">IF($B819=AS$85-1, AS$84, IF(AND($B819&gt;=AS$85, $B819&lt;=AS$86), AS$84*SUMPRODUCT(TRANSPOSE(AS$5:AS$81), Data_TR_USD!$B590:$BZ590, 1/OFFSET(Data_TR_USD!$B$467, AS$88, 0, 1, $B$82)), NA()))</f>
        <v>318.35165465095832</v>
      </c>
      <c r="AU819" s="466">
        <f t="array" aca="1" ref="AU819" ca="1">IF($B819=AU$85-1, AU$84, IF(AND($B819&gt;=AU$85, $B819&lt;=AU$86), AU$84*SUMPRODUCT(TRANSPOSE(AU$5:AU$81), Data_TR_USD!$B590:$BZ590, 1/OFFSET(Data_TR_USD!$B$467, AU$88, 0, 1, $B$82)), NA()))</f>
        <v>32354.916793315144</v>
      </c>
      <c r="AV819" s="466">
        <f t="array" aca="1" ref="AV819" ca="1">IF($B819=AV$85-1, AV$84, IF(AND($B819&gt;=AV$85, $B819&lt;=AV$86), AV$84*SUMPRODUCT(TRANSPOSE(AV$5:AV$81), Data_TR_USD!$B590:$BZ590, 1/OFFSET(Data_TR_USD!$B$467, AV$88, 0, 1, $B$82)), NA()))</f>
        <v>31932.860617457969</v>
      </c>
      <c r="AW819" s="466">
        <f t="array" aca="1" ref="AW819" ca="1">IF($B819=AW$85-1, AW$84, IF(AND($B819&gt;=AW$85, $B819&lt;=AW$86), AW$84*SUMPRODUCT(TRANSPOSE(AW$5:AW$81), Data_TR_USD!$B590:$BZ590, 1/OFFSET(Data_TR_USD!$B$467, AW$88, 0, 1, $B$82)), NA()))</f>
        <v>38064.299759240319</v>
      </c>
      <c r="AX819" s="466">
        <f t="array" aca="1" ref="AX819" ca="1">IF($B819=AX$85-1, AX$84, IF(AND($B819&gt;=AX$85, $B819&lt;=AX$86), AX$84*SUMPRODUCT(TRANSPOSE(AX$5:AX$81), Data_TR_USD!$B590:$BZ590, 1/OFFSET(Data_TR_USD!$B$467, AX$88, 0, 1, $B$82)), NA()))</f>
        <v>36654.798002918535</v>
      </c>
      <c r="AY819" s="466">
        <f t="array" aca="1" ref="AY819" ca="1">IF($B819=AY$85-1, AY$84, IF(AND($B819&gt;=AY$85, $B819&lt;=AY$86), AY$84*SUMPRODUCT(TRANSPOSE(AY$5:AY$81), Data_TR_USD!$B590:$BZ590, 1/OFFSET(Data_TR_USD!$B$467, AY$88, 0, 1, $B$82)), NA()))</f>
        <v>36712.460488162593</v>
      </c>
      <c r="AZ819" s="466">
        <f t="array" aca="1" ref="AZ819" ca="1">IF($B819=AZ$85-1, AZ$84, IF(AND($B819&gt;=AZ$85, $B819&lt;=AZ$86), AZ$84*SUMPRODUCT(TRANSPOSE(AZ$5:AZ$81), Data_TR_USD!$B590:$BZ590, 1/OFFSET(Data_TR_USD!$B$467, AZ$88, 0, 1, $B$82)), NA()))</f>
        <v>35307.666031685578</v>
      </c>
      <c r="BA819" s="466">
        <f t="array" aca="1" ref="BA819" ca="1">IF($B819=BA$85-1, BA$84, IF(AND($B819&gt;=BA$85, $B819&lt;=BA$86), BA$84*SUMPRODUCT(TRANSPOSE(BA$5:BA$81), Data_TR_USD!$B590:$BZ590, 1/OFFSET(Data_TR_USD!$B$467, BA$88, 0, 1, $B$82)), NA()))</f>
        <v>38517.262643250702</v>
      </c>
      <c r="BB819" s="466">
        <f t="array" aca="1" ref="BB819" ca="1">IF($B819=BB$85-1, BB$84, IF(AND($B819&gt;=BB$85, $B819&lt;=BB$86), BB$84*SUMPRODUCT(TRANSPOSE(BB$5:BB$81), Data_TR_USD!$B590:$BZ590, 1/OFFSET(Data_TR_USD!$B$467, BB$88, 0, 1, $B$82)), NA()))</f>
        <v>33984.97898497626</v>
      </c>
      <c r="BC819" s="466">
        <f t="array" aca="1" ref="BC819" ca="1">IF($B819=BC$85-1, BC$84, IF(AND($B819&gt;=BC$85, $B819&lt;=BC$86), BC$84*SUMPRODUCT(TRANSPOSE(BC$5:BC$81), Data_TR_USD!$B590:$BZ590, 1/OFFSET(Data_TR_USD!$B$467, BC$88, 0, 1, $B$82)), NA()))</f>
        <v>53248.237323948139</v>
      </c>
      <c r="BD819" s="466">
        <f t="array" aca="1" ref="BD819" ca="1">IF($B819=BD$85-1, BD$84, IF(AND($B819&gt;=BD$85, $B819&lt;=BD$86), BD$84*SUMPRODUCT(TRANSPOSE(BD$5:BD$81), Data_TR_USD!$B590:$BZ590, 1/OFFSET(Data_TR_USD!$B$467, BD$88, 0, 1, $B$82)), NA()))</f>
        <v>32892.649957796544</v>
      </c>
      <c r="BE819" s="466">
        <f t="array" aca="1" ref="BE819" ca="1">IF($B819=BE$85-1, BE$84, IF(AND($B819&gt;=BE$85, $B819&lt;=BE$86), BE$84*SUMPRODUCT(TRANSPOSE(BE$5:BE$81), Data_TR_USD!$B590:$BZ590, 1/OFFSET(Data_TR_USD!$B$467, BE$88, 0, 1, $B$82)), NA()))</f>
        <v>49928.942969107498</v>
      </c>
      <c r="BF819" s="466">
        <f t="array" aca="1" ref="BF819" ca="1">IF($B819=BF$85-1, BF$84, IF(AND($B819&gt;=BF$85, $B819&lt;=BF$86), BF$84*SUMPRODUCT(TRANSPOSE(BF$5:BF$81), Data_TR_USD!$B590:$BZ590, 1/OFFSET(Data_TR_USD!$B$467, BF$88, 0, 1, $B$82)), NA()))</f>
        <v>30924.749267393821</v>
      </c>
      <c r="BG819" s="466">
        <f t="array" aca="1" ref="BG819" ca="1">IF($B819=BG$85-1, BG$84, IF(AND($B819&gt;=BG$85, $B819&lt;=BG$86), BG$84*SUMPRODUCT(TRANSPOSE(BG$5:BG$81), Data_TR_USD!$B590:$BZ590, 1/OFFSET(Data_TR_USD!$B$467, BG$88, 0, 1, $B$82)), NA()))</f>
        <v>43452.05855098625</v>
      </c>
      <c r="BH819" s="466">
        <f t="array" aca="1" ref="BH819" ca="1">IF($B819=BH$85-1, BH$84, IF(AND($B819&gt;=BH$85, $B819&lt;=BH$86), BH$84*SUMPRODUCT(TRANSPOSE(BH$5:BH$81), Data_TR_USD!$B590:$BZ590, 1/OFFSET(Data_TR_USD!$B$467, BH$88, 0, 1, $B$82)), NA()))</f>
        <v>48571.346474992999</v>
      </c>
      <c r="BI819" s="466">
        <f t="array" aca="1" ref="BI819" ca="1">IF($B819=BI$85-1, BI$84, IF(AND($B819&gt;=BI$85, $B819&lt;=BI$86), BI$84*SUMPRODUCT(TRANSPOSE(BI$5:BI$81), Data_TR_USD!$B590:$BZ590, 1/OFFSET(Data_TR_USD!$B$467, BI$88, 0, 1, $B$82)), NA()))</f>
        <v>31835.165465095833</v>
      </c>
      <c r="BJ819" s="466">
        <f t="array" aca="1" ref="BJ819" ca="1">IF($B819=BJ$85-1, BJ$84, IF(AND($B819&gt;=BJ$85, $B819&lt;=BJ$86), BJ$84*SUMPRODUCT(TRANSPOSE(BJ$5:BJ$81), Data_TR_USD!$B590:$BZ590, 1/OFFSET(Data_TR_USD!$B$467, BJ$88, 0, 1, $B$82)), NA()))</f>
        <v>37769.9449808633</v>
      </c>
      <c r="BK819" s="466">
        <f t="array" aca="1" ref="BK819" ca="1">IF($B819=BK$85-1, BK$84, IF(AND($B819&gt;=BK$85, $B819&lt;=BK$86), BK$84*SUMPRODUCT(TRANSPOSE(BK$5:BK$81), Data_TR_USD!$B590:$BZ590, 1/OFFSET(Data_TR_USD!$B$467, BK$88, 0, 1, $B$82)), NA()))</f>
        <v>33164.173181349448</v>
      </c>
      <c r="BL819" s="466">
        <f t="array" aca="1" ref="BL819" ca="1">IF($B819=BL$85-1, BL$84, IF(AND($B819&gt;=BL$85, $B819&lt;=BL$86), BL$84*SUMPRODUCT(TRANSPOSE(BL$5:BL$81), Data_TR_USD!$B590:$BZ590, 1/OFFSET(Data_TR_USD!$B$467, BL$88, 0, 1, $B$82)), NA()))</f>
        <v>31065.993398615414</v>
      </c>
      <c r="BM819" s="466">
        <f t="array" aca="1" ref="BM819" ca="1">IF($B819=BM$85-1, BM$84, IF(AND($B819&gt;=BM$85, $B819&lt;=BM$86), BM$84*SUMPRODUCT(TRANSPOSE(BM$5:BM$81), Data_TR_USD!$B590:$BZ590, 1/OFFSET(Data_TR_USD!$B$467, BM$88, 0, 1, $B$82)), NA()))</f>
        <v>35740.820718955132</v>
      </c>
      <c r="BN819" s="466">
        <f t="array" aca="1" ref="BN819" ca="1">IF($B819=BN$85-1, BN$84, IF(AND($B819&gt;=BN$85, $B819&lt;=BN$86), BN$84*SUMPRODUCT(TRANSPOSE(BN$5:BN$81), Data_TR_USD!$B590:$BZ590, 1/OFFSET(Data_TR_USD!$B$467, BN$88, 0, 1, $B$82)), NA()))</f>
        <v>33928.70202282651</v>
      </c>
      <c r="BO819" s="466">
        <f t="array" aca="1" ref="BO819" ca="1">IF($B819=BO$85-1, BO$84, IF(AND($B819&gt;=BO$85, $B819&lt;=BO$86), BO$84*SUMPRODUCT(TRANSPOSE(BO$5:BO$81), Data_TR_USD!$B590:$BZ590, 1/OFFSET(Data_TR_USD!$B$467, BO$88, 0, 1, $B$82)), NA()))</f>
        <v>32340.484153569199</v>
      </c>
      <c r="BP819" s="466">
        <f t="array" aca="1" ref="BP819" ca="1">IF($B819=BP$85-1, BP$84, IF(AND($B819&gt;=BP$85, $B819&lt;=BP$86), BP$84*SUMPRODUCT(TRANSPOSE(BP$5:BP$81), Data_TR_USD!$B590:$BZ590, 1/OFFSET(Data_TR_USD!$B$467, BP$88, 0, 1, $B$82)), NA()))</f>
        <v>32223.50187532296</v>
      </c>
      <c r="BQ819" s="466">
        <f t="array" aca="1" ref="BQ819" ca="1">IF($B819=BQ$85-1, BQ$84, IF(AND($B819&gt;=BQ$85, $B819&lt;=BQ$86), BQ$84*SUMPRODUCT(TRANSPOSE(BQ$5:BQ$81), Data_TR_USD!$B590:$BZ590, 1/OFFSET(Data_TR_USD!$B$467, BQ$88, 0, 1, $B$82)), NA()))</f>
        <v>24250.380445102292</v>
      </c>
      <c r="BR819" s="466">
        <f t="array" aca="1" ref="BR819" ca="1">IF($B819=BR$85-1, BR$84, IF(AND($B819&gt;=BR$85, $B819&lt;=BR$86), BR$84*SUMPRODUCT(TRANSPOSE(BR$5:BR$81), Data_TR_USD!$B590:$BZ590, 1/OFFSET(Data_TR_USD!$B$467, BR$88, 0, 1, $B$82)), NA()))</f>
        <v>39532.76703623683</v>
      </c>
      <c r="BS819" s="466">
        <f t="array" aca="1" ref="BS819" ca="1">IF($B819=BS$85-1, BS$84, IF(AND($B819&gt;=BS$85, $B819&lt;=BS$86), BS$84*SUMPRODUCT(TRANSPOSE(BS$5:BS$81), Data_TR_USD!$B590:$BZ590, 1/OFFSET(Data_TR_USD!$B$467, BS$88, 0, 1, $B$82)), NA()))</f>
        <v>50307.550895315173</v>
      </c>
    </row>
    <row r="820" spans="2:71">
      <c r="B820" s="48">
        <f t="shared" si="1088"/>
        <v>1994</v>
      </c>
      <c r="E820" s="52"/>
      <c r="M820" s="466">
        <f t="array" aca="1" ref="M820" ca="1">IF($B820=M$85-1, M$84, IF(AND($B820&gt;=M$85, $B820&lt;=M$86), M$84*SUMPRODUCT(TRANSPOSE(M$5:M$81), Data_TR_USD!$B591:$BZ591, 1/OFFSET(Data_TR_USD!$B$467, M$88, 0, 1, $B$82)), NA()))</f>
        <v>131013.85449348624</v>
      </c>
      <c r="N820" s="466">
        <f t="array" aca="1" ref="N820" ca="1">IF($B820=N$85-1, N$84, IF(AND($B820&gt;=N$85, $B820&lt;=N$86), N$84*SUMPRODUCT(TRANSPOSE(N$5:N$81), Data_TR_USD!$B591:$BZ591, 1/OFFSET(Data_TR_USD!$B$467, N$88, 0, 1, $B$82)), NA()))</f>
        <v>107632.6737650822</v>
      </c>
      <c r="X820" s="466">
        <f t="array" aca="1" ref="X820" ca="1">IF($B820=X$85-1, X$84, IF(AND($B820&gt;=X$85, $B820&lt;=X$86), X$84*SUMPRODUCT(TRANSPOSE(X$5:X$81), Data_TR_USD!$B591:$BZ591, 1/OFFSET(Data_TR_USD!$B$467, X$88, 0, 1, $B$82)), NA()))</f>
        <v>34895.67646205573</v>
      </c>
      <c r="Y820" s="466">
        <f t="array" aca="1" ref="Y820" ca="1">IF($B820=Y$85-1, Y$84, IF(AND($B820&gt;=Y$85, $B820&lt;=Y$86), Y$84*SUMPRODUCT(TRANSPOSE(Y$5:Y$81), Data_TR_USD!$B591:$BZ591, 1/OFFSET(Data_TR_USD!$B$467, Y$88, 0, 1, $B$82)), NA()))</f>
        <v>31527.863700140926</v>
      </c>
      <c r="AA820" s="466">
        <f t="array" aca="1" ref="AA820" ca="1">IF($B820=AA$85-1, AA$84, IF(AND($B820&gt;=AA$85, $B820&lt;=AA$86), AA$84*SUMPRODUCT(TRANSPOSE(AA$5:AA$81), Data_TR_USD!$B591:$BZ591, 1/OFFSET(Data_TR_USD!$B$467, AA$88, 0, 1, $B$82)), NA()))</f>
        <v>131013.85449348624</v>
      </c>
      <c r="AB820" s="466">
        <f t="array" aca="1" ref="AB820" ca="1">IF($B820=AB$85-1, AB$84, IF(AND($B820&gt;=AB$85, $B820&lt;=AB$86), AB$84*SUMPRODUCT(TRANSPOSE(AB$5:AB$81), Data_TR_USD!$B591:$BZ591, 1/OFFSET(Data_TR_USD!$B$467, AB$88, 0, 1, $B$82)), NA()))</f>
        <v>161115.53250645087</v>
      </c>
      <c r="AC820" s="466">
        <f t="array" aca="1" ref="AC820" ca="1">IF($B820=AC$85-1, AC$84, IF(AND($B820&gt;=AC$85, $B820&lt;=AC$86), AC$84*SUMPRODUCT(TRANSPOSE(AC$5:AC$81), Data_TR_USD!$B591:$BZ591, 1/OFFSET(Data_TR_USD!$B$467, AC$88, 0, 1, $B$82)), NA()))</f>
        <v>172740.47812970306</v>
      </c>
      <c r="AD820" s="466">
        <f t="array" aca="1" ref="AD820" ca="1">IF($B820=AD$85-1, AD$84, IF(AND($B820&gt;=AD$85, $B820&lt;=AD$86), AD$84*SUMPRODUCT(TRANSPOSE(AD$5:AD$81), Data_TR_USD!$B591:$BZ591, 1/OFFSET(Data_TR_USD!$B$467, AD$88, 0, 1, $B$82)), NA()))</f>
        <v>163085.49759755909</v>
      </c>
      <c r="AE820" s="466">
        <f t="array" aca="1" ref="AE820" ca="1">IF($B820=AE$85-1, AE$84, IF(AND($B820&gt;=AE$85, $B820&lt;=AE$86), AE$84*SUMPRODUCT(TRANSPOSE(AE$5:AE$81), Data_TR_USD!$B591:$BZ591, 1/OFFSET(Data_TR_USD!$B$467, AE$88, 0, 1, $B$82)), NA()))</f>
        <v>139487.51081886824</v>
      </c>
      <c r="AG820" s="466">
        <f t="array" aca="1" ref="AG820" ca="1">IF($B820=AG$85-1, AG$84, IF(AND($B820&gt;=AG$85, $B820&lt;=AG$86), AG$84*SUMPRODUCT(TRANSPOSE(AG$5:AG$81), Data_TR_USD!$B591:$BZ591, 1/OFFSET(Data_TR_USD!$B$467, AG$88, 0, 1, $B$82)), NA()))</f>
        <v>10000</v>
      </c>
      <c r="AM820" s="466">
        <f t="array" aca="1" ref="AM820" ca="1">IF($B820=AM$85-1, AM$84, IF(AND($B820&gt;=AM$85, $B820&lt;=AM$86), AM$84*SUMPRODUCT(TRANSPOSE(AM$5:AM$81), Data_TR_USD!$B591:$BZ591, 1/OFFSET(Data_TR_USD!$B$467, AM$88, 0, 1, $B$82)), NA()))</f>
        <v>316.47836908677613</v>
      </c>
      <c r="AN820" s="466">
        <f t="array" aca="1" ref="AN820" ca="1">IF($B820=AN$85-1, AN$84, IF(AND($B820&gt;=AN$85, $B820&lt;=AN$86), AN$84*SUMPRODUCT(TRANSPOSE(AN$5:AN$81), Data_TR_USD!$B591:$BZ591, 1/OFFSET(Data_TR_USD!$B$467, AN$88, 0, 1, $B$82)), NA()))</f>
        <v>237.71107406483162</v>
      </c>
      <c r="AO820" s="466">
        <f t="array" aca="1" ref="AO820" ca="1">IF($B820=AO$85-1, AO$84, IF(AND($B820&gt;=AO$85, $B820&lt;=AO$86), AO$84*SUMPRODUCT(TRANSPOSE(AO$5:AO$81), Data_TR_USD!$B591:$BZ591, 1/OFFSET(Data_TR_USD!$B$467, AO$88, 0, 1, $B$82)), NA()))</f>
        <v>469.56410979063259</v>
      </c>
      <c r="AP820" s="466">
        <f t="array" aca="1" ref="AP820" ca="1">IF($B820=AP$85-1, AP$84, IF(AND($B820&gt;=AP$85, $B820&lt;=AP$86), AP$84*SUMPRODUCT(TRANSPOSE(AP$5:AP$81), Data_TR_USD!$B591:$BZ591, 1/OFFSET(Data_TR_USD!$B$467, AP$88, 0, 1, $B$82)), NA()))</f>
        <v>459.6133832142354</v>
      </c>
      <c r="AQ820" s="466">
        <f t="array" aca="1" ref="AQ820" ca="1">IF($B820=AQ$85-1, AQ$84, IF(AND($B820&gt;=AQ$85, $B820&lt;=AQ$86), AQ$84*SUMPRODUCT(TRANSPOSE(AQ$5:AQ$81), Data_TR_USD!$B591:$BZ591, 1/OFFSET(Data_TR_USD!$B$467, AQ$88, 0, 1, $B$82)), NA()))</f>
        <v>249.23614769903219</v>
      </c>
      <c r="AS820" s="466">
        <f t="array" aca="1" ref="AS820" ca="1">IF($B820=AS$85-1, AS$84, IF(AND($B820&gt;=AS$85, $B820&lt;=AS$86), AS$84*SUMPRODUCT(TRANSPOSE(AS$5:AS$81), Data_TR_USD!$B591:$BZ591, 1/OFFSET(Data_TR_USD!$B$467, AS$88, 0, 1, $B$82)), NA()))</f>
        <v>315.27863700140927</v>
      </c>
      <c r="AU820" s="466">
        <f t="array" aca="1" ref="AU820" ca="1">IF($B820=AU$85-1, AU$84, IF(AND($B820&gt;=AU$85, $B820&lt;=AU$86), AU$84*SUMPRODUCT(TRANSPOSE(AU$5:AU$81), Data_TR_USD!$B591:$BZ591, 1/OFFSET(Data_TR_USD!$B$467, AU$88, 0, 1, $B$82)), NA()))</f>
        <v>32197.3321710733</v>
      </c>
      <c r="AV820" s="466">
        <f t="array" aca="1" ref="AV820" ca="1">IF($B820=AV$85-1, AV$84, IF(AND($B820&gt;=AV$85, $B820&lt;=AV$86), AV$84*SUMPRODUCT(TRANSPOSE(AV$5:AV$81), Data_TR_USD!$B591:$BZ591, 1/OFFSET(Data_TR_USD!$B$467, AV$88, 0, 1, $B$82)), NA()))</f>
        <v>30516.325307039657</v>
      </c>
      <c r="AW820" s="466">
        <f t="array" aca="1" ref="AW820" ca="1">IF($B820=AW$85-1, AW$84, IF(AND($B820&gt;=AW$85, $B820&lt;=AW$86), AW$84*SUMPRODUCT(TRANSPOSE(AW$5:AW$81), Data_TR_USD!$B591:$BZ591, 1/OFFSET(Data_TR_USD!$B$467, AW$88, 0, 1, $B$82)), NA()))</f>
        <v>39328.669379847219</v>
      </c>
      <c r="AX820" s="466">
        <f t="array" aca="1" ref="AX820" ca="1">IF($B820=AX$85-1, AX$84, IF(AND($B820&gt;=AX$85, $B820&lt;=AX$86), AX$84*SUMPRODUCT(TRANSPOSE(AX$5:AX$81), Data_TR_USD!$B591:$BZ591, 1/OFFSET(Data_TR_USD!$B$467, AX$88, 0, 1, $B$82)), NA()))</f>
        <v>37302.744182151429</v>
      </c>
      <c r="AY820" s="466">
        <f t="array" aca="1" ref="AY820" ca="1">IF($B820=AY$85-1, AY$84, IF(AND($B820&gt;=AY$85, $B820&lt;=AY$86), AY$84*SUMPRODUCT(TRANSPOSE(AY$5:AY$81), Data_TR_USD!$B591:$BZ591, 1/OFFSET(Data_TR_USD!$B$467, AY$88, 0, 1, $B$82)), NA()))</f>
        <v>37294.702528647926</v>
      </c>
      <c r="AZ820" s="466">
        <f t="array" aca="1" ref="AZ820" ca="1">IF($B820=AZ$85-1, AZ$84, IF(AND($B820&gt;=AZ$85, $B820&lt;=AZ$86), AZ$84*SUMPRODUCT(TRANSPOSE(AZ$5:AZ$81), Data_TR_USD!$B591:$BZ591, 1/OFFSET(Data_TR_USD!$B$467, AZ$88, 0, 1, $B$82)), NA()))</f>
        <v>35854.433087530953</v>
      </c>
      <c r="BA820" s="466">
        <f t="array" aca="1" ref="BA820" ca="1">IF($B820=BA$85-1, BA$84, IF(AND($B820&gt;=BA$85, $B820&lt;=BA$86), BA$84*SUMPRODUCT(TRANSPOSE(BA$5:BA$81), Data_TR_USD!$B591:$BZ591, 1/OFFSET(Data_TR_USD!$B$467, BA$88, 0, 1, $B$82)), NA()))</f>
        <v>38142.177432156263</v>
      </c>
      <c r="BB820" s="466">
        <f t="array" aca="1" ref="BB820" ca="1">IF($B820=BB$85-1, BB$84, IF(AND($B820&gt;=BB$85, $B820&lt;=BB$86), BB$84*SUMPRODUCT(TRANSPOSE(BB$5:BB$81), Data_TR_USD!$B591:$BZ591, 1/OFFSET(Data_TR_USD!$B$467, BB$88, 0, 1, $B$82)), NA()))</f>
        <v>34895.67646205573</v>
      </c>
      <c r="BC820" s="466">
        <f t="array" aca="1" ref="BC820" ca="1">IF($B820=BC$85-1, BC$84, IF(AND($B820&gt;=BC$85, $B820&lt;=BC$86), BC$84*SUMPRODUCT(TRANSPOSE(BC$5:BC$81), Data_TR_USD!$B591:$BZ591, 1/OFFSET(Data_TR_USD!$B$467, BC$88, 0, 1, $B$82)), NA()))</f>
        <v>53039.76133718402</v>
      </c>
      <c r="BD820" s="466">
        <f t="array" aca="1" ref="BD820" ca="1">IF($B820=BD$85-1, BD$84, IF(AND($B820&gt;=BD$85, $B820&lt;=BD$86), BD$84*SUMPRODUCT(TRANSPOSE(BD$5:BD$81), Data_TR_USD!$B591:$BZ591, 1/OFFSET(Data_TR_USD!$B$467, BD$88, 0, 1, $B$82)), NA()))</f>
        <v>32646.9676848442</v>
      </c>
      <c r="BE820" s="466">
        <f t="array" aca="1" ref="BE820" ca="1">IF($B820=BE$85-1, BE$84, IF(AND($B820&gt;=BE$85, $B820&lt;=BE$86), BE$84*SUMPRODUCT(TRANSPOSE(BE$5:BE$81), Data_TR_USD!$B591:$BZ591, 1/OFFSET(Data_TR_USD!$B$467, BE$88, 0, 1, $B$82)), NA()))</f>
        <v>48837.186398654827</v>
      </c>
      <c r="BF820" s="466">
        <f t="array" aca="1" ref="BF820" ca="1">IF($B820=BF$85-1, BF$84, IF(AND($B820&gt;=BF$85, $B820&lt;=BF$86), BF$84*SUMPRODUCT(TRANSPOSE(BF$5:BF$81), Data_TR_USD!$B591:$BZ591, 1/OFFSET(Data_TR_USD!$B$467, BF$88, 0, 1, $B$82)), NA()))</f>
        <v>30973.868946772938</v>
      </c>
      <c r="BG820" s="466">
        <f t="array" aca="1" ref="BG820" ca="1">IF($B820=BG$85-1, BG$84, IF(AND($B820&gt;=BG$85, $B820&lt;=BG$86), BG$84*SUMPRODUCT(TRANSPOSE(BG$5:BG$81), Data_TR_USD!$B591:$BZ591, 1/OFFSET(Data_TR_USD!$B$467, BG$88, 0, 1, $B$82)), NA()))</f>
        <v>43606.338410948454</v>
      </c>
      <c r="BH820" s="466">
        <f t="array" aca="1" ref="BH820" ca="1">IF($B820=BH$85-1, BH$84, IF(AND($B820&gt;=BH$85, $B820&lt;=BH$86), BH$84*SUMPRODUCT(TRANSPOSE(BH$5:BH$81), Data_TR_USD!$B591:$BZ591, 1/OFFSET(Data_TR_USD!$B$467, BH$88, 0, 1, $B$82)), NA()))</f>
        <v>47378.766064575277</v>
      </c>
      <c r="BI820" s="466">
        <f t="array" aca="1" ref="BI820" ca="1">IF($B820=BI$85-1, BI$84, IF(AND($B820&gt;=BI$85, $B820&lt;=BI$86), BI$84*SUMPRODUCT(TRANSPOSE(BI$5:BI$81), Data_TR_USD!$B591:$BZ591, 1/OFFSET(Data_TR_USD!$B$467, BI$88, 0, 1, $B$82)), NA()))</f>
        <v>31527.863700140926</v>
      </c>
      <c r="BJ820" s="466">
        <f t="array" aca="1" ref="BJ820" ca="1">IF($B820=BJ$85-1, BJ$84, IF(AND($B820&gt;=BJ$85, $B820&lt;=BJ$86), BJ$84*SUMPRODUCT(TRANSPOSE(BJ$5:BJ$81), Data_TR_USD!$B591:$BZ591, 1/OFFSET(Data_TR_USD!$B$467, BJ$88, 0, 1, $B$82)), NA()))</f>
        <v>38413.806513351192</v>
      </c>
      <c r="BK820" s="466">
        <f t="array" aca="1" ref="BK820" ca="1">IF($B820=BK$85-1, BK$84, IF(AND($B820&gt;=BK$85, $B820&lt;=BK$86), BK$84*SUMPRODUCT(TRANSPOSE(BK$5:BK$81), Data_TR_USD!$B591:$BZ591, 1/OFFSET(Data_TR_USD!$B$467, BK$88, 0, 1, $B$82)), NA()))</f>
        <v>33935.75320891694</v>
      </c>
      <c r="BL820" s="466">
        <f t="array" aca="1" ref="BL820" ca="1">IF($B820=BL$85-1, BL$84, IF(AND($B820&gt;=BL$85, $B820&lt;=BL$86), BL$84*SUMPRODUCT(TRANSPOSE(BL$5:BL$81), Data_TR_USD!$B591:$BZ591, 1/OFFSET(Data_TR_USD!$B$467, BL$88, 0, 1, $B$82)), NA()))</f>
        <v>30368.551447920105</v>
      </c>
      <c r="BM820" s="466">
        <f t="array" aca="1" ref="BM820" ca="1">IF($B820=BM$85-1, BM$84, IF(AND($B820&gt;=BM$85, $B820&lt;=BM$86), BM$84*SUMPRODUCT(TRANSPOSE(BM$5:BM$81), Data_TR_USD!$B591:$BZ591, 1/OFFSET(Data_TR_USD!$B$467, BM$88, 0, 1, $B$82)), NA()))</f>
        <v>36175.038796735993</v>
      </c>
      <c r="BN820" s="466">
        <f t="array" aca="1" ref="BN820" ca="1">IF($B820=BN$85-1, BN$84, IF(AND($B820&gt;=BN$85, $B820&lt;=BN$86), BN$84*SUMPRODUCT(TRANSPOSE(BN$5:BN$81), Data_TR_USD!$B591:$BZ591, 1/OFFSET(Data_TR_USD!$B$467, BN$88, 0, 1, $B$82)), NA()))</f>
        <v>34108.319611128143</v>
      </c>
      <c r="BO820" s="466">
        <f t="array" aca="1" ref="BO820" ca="1">IF($B820=BO$85-1, BO$84, IF(AND($B820&gt;=BO$85, $B820&lt;=BO$86), BO$84*SUMPRODUCT(TRANSPOSE(BO$5:BO$81), Data_TR_USD!$B591:$BZ591, 1/OFFSET(Data_TR_USD!$B$467, BO$88, 0, 1, $B$82)), NA()))</f>
        <v>32635.07013644413</v>
      </c>
      <c r="BP820" s="466">
        <f t="array" aca="1" ref="BP820" ca="1">IF($B820=BP$85-1, BP$84, IF(AND($B820&gt;=BP$85, $B820&lt;=BP$86), BP$84*SUMPRODUCT(TRANSPOSE(BP$5:BP$81), Data_TR_USD!$B591:$BZ591, 1/OFFSET(Data_TR_USD!$B$467, BP$88, 0, 1, $B$82)), NA()))</f>
        <v>32383.239067976683</v>
      </c>
      <c r="BQ820" s="466">
        <f t="array" aca="1" ref="BQ820" ca="1">IF($B820=BQ$85-1, BQ$84, IF(AND($B820&gt;=BQ$85, $B820&lt;=BQ$86), BQ$84*SUMPRODUCT(TRANSPOSE(BQ$5:BQ$81), Data_TR_USD!$B591:$BZ591, 1/OFFSET(Data_TR_USD!$B$467, BQ$88, 0, 1, $B$82)), NA()))</f>
        <v>23771.107406483159</v>
      </c>
      <c r="BR820" s="466">
        <f t="array" aca="1" ref="BR820" ca="1">IF($B820=BR$85-1, BR$84, IF(AND($B820&gt;=BR$85, $B820&lt;=BR$86), BR$84*SUMPRODUCT(TRANSPOSE(BR$5:BR$81), Data_TR_USD!$B591:$BZ591, 1/OFFSET(Data_TR_USD!$B$467, BR$88, 0, 1, $B$82)), NA()))</f>
        <v>39075.622866046993</v>
      </c>
      <c r="BS820" s="466">
        <f t="array" aca="1" ref="BS820" ca="1">IF($B820=BS$85-1, BS$84, IF(AND($B820&gt;=BS$85, $B820&lt;=BS$86), BS$84*SUMPRODUCT(TRANSPOSE(BS$5:BS$81), Data_TR_USD!$B591:$BZ591, 1/OFFSET(Data_TR_USD!$B$467, BS$88, 0, 1, $B$82)), NA()))</f>
        <v>47576.579594042872</v>
      </c>
    </row>
    <row r="821" spans="2:71">
      <c r="B821" s="48">
        <f t="shared" si="1088"/>
        <v>1995</v>
      </c>
      <c r="E821" s="52"/>
      <c r="M821" s="466">
        <f t="array" aca="1" ref="M821" ca="1">IF($B821=M$85-1, M$84, IF(AND($B821&gt;=M$85, $B821&lt;=M$86), M$84*SUMPRODUCT(TRANSPOSE(M$5:M$81), Data_TR_USD!$B592:$BZ592, 1/OFFSET(Data_TR_USD!$B$467, M$88, 0, 1, $B$82)), NA()))</f>
        <v>161195.08233895144</v>
      </c>
      <c r="N821" s="466">
        <f t="array" aca="1" ref="N821" ca="1">IF($B821=N$85-1, N$84, IF(AND($B821&gt;=N$85, $B821&lt;=N$86), N$84*SUMPRODUCT(TRANSPOSE(N$5:N$81), Data_TR_USD!$B592:$BZ592, 1/OFFSET(Data_TR_USD!$B$467, N$88, 0, 1, $B$82)), NA()))</f>
        <v>140397.85940747772</v>
      </c>
      <c r="X821" s="466">
        <f t="array" aca="1" ref="X821" ca="1">IF($B821=X$85-1, X$84, IF(AND($B821&gt;=X$85, $B821&lt;=X$86), X$84*SUMPRODUCT(TRANSPOSE(X$5:X$81), Data_TR_USD!$B592:$BZ592, 1/OFFSET(Data_TR_USD!$B$467, X$88, 0, 1, $B$82)), NA()))</f>
        <v>42652.937348208121</v>
      </c>
      <c r="Y821" s="466">
        <f t="array" aca="1" ref="Y821" ca="1">IF($B821=Y$85-1, Y$84, IF(AND($B821&gt;=Y$85, $B821&lt;=Y$86), Y$84*SUMPRODUCT(TRANSPOSE(Y$5:Y$81), Data_TR_USD!$B592:$BZ592, 1/OFFSET(Data_TR_USD!$B$467, Y$88, 0, 1, $B$82)), NA()))</f>
        <v>41062.972730776986</v>
      </c>
      <c r="AA821" s="466">
        <f t="array" aca="1" ref="AA821" ca="1">IF($B821=AA$85-1, AA$84, IF(AND($B821&gt;=AA$85, $B821&lt;=AA$86), AA$84*SUMPRODUCT(TRANSPOSE(AA$5:AA$81), Data_TR_USD!$B592:$BZ592, 1/OFFSET(Data_TR_USD!$B$467, AA$88, 0, 1, $B$82)), NA()))</f>
        <v>161195.08233895144</v>
      </c>
      <c r="AB821" s="466">
        <f t="array" aca="1" ref="AB821" ca="1">IF($B821=AB$85-1, AB$84, IF(AND($B821&gt;=AB$85, $B821&lt;=AB$86), AB$84*SUMPRODUCT(TRANSPOSE(AB$5:AB$81), Data_TR_USD!$B592:$BZ592, 1/OFFSET(Data_TR_USD!$B$467, AB$88, 0, 1, $B$82)), NA()))</f>
        <v>198797.8893658513</v>
      </c>
      <c r="AC821" s="466">
        <f t="array" aca="1" ref="AC821" ca="1">IF($B821=AC$85-1, AC$84, IF(AND($B821&gt;=AC$85, $B821&lt;=AC$86), AC$84*SUMPRODUCT(TRANSPOSE(AC$5:AC$81), Data_TR_USD!$B592:$BZ592, 1/OFFSET(Data_TR_USD!$B$467, AC$88, 0, 1, $B$82)), NA()))</f>
        <v>210942.99458048539</v>
      </c>
      <c r="AD821" s="466">
        <f t="array" aca="1" ref="AD821" ca="1">IF($B821=AD$85-1, AD$84, IF(AND($B821&gt;=AD$85, $B821&lt;=AD$86), AD$84*SUMPRODUCT(TRANSPOSE(AD$5:AD$81), Data_TR_USD!$B592:$BZ592, 1/OFFSET(Data_TR_USD!$B$467, AD$88, 0, 1, $B$82)), NA()))</f>
        <v>198546.37285699393</v>
      </c>
      <c r="AE821" s="466">
        <f t="array" aca="1" ref="AE821" ca="1">IF($B821=AE$85-1, AE$84, IF(AND($B821&gt;=AE$85, $B821&lt;=AE$86), AE$84*SUMPRODUCT(TRANSPOSE(AE$5:AE$81), Data_TR_USD!$B592:$BZ592, 1/OFFSET(Data_TR_USD!$B$467, AE$88, 0, 1, $B$82)), NA()))</f>
        <v>167628.01457544547</v>
      </c>
      <c r="AG821" s="466">
        <f t="array" aca="1" ref="AG821" ca="1">IF($B821=AG$85-1, AG$84, IF(AND($B821&gt;=AG$85, $B821&lt;=AG$86), AG$84*SUMPRODUCT(TRANSPOSE(AG$5:AG$81), Data_TR_USD!$B592:$BZ592, 1/OFFSET(Data_TR_USD!$B$467, AG$88, 0, 1, $B$82)), NA()))</f>
        <v>10000</v>
      </c>
      <c r="AM821" s="466">
        <f t="array" aca="1" ref="AM821" ca="1">IF($B821=AM$85-1, AM$84, IF(AND($B821&gt;=AM$85, $B821&lt;=AM$86), AM$84*SUMPRODUCT(TRANSPOSE(AM$5:AM$81), Data_TR_USD!$B592:$BZ592, 1/OFFSET(Data_TR_USD!$B$467, AM$88, 0, 1, $B$82)), NA()))</f>
        <v>411.21758448428506</v>
      </c>
      <c r="AN821" s="466">
        <f t="array" aca="1" ref="AN821" ca="1">IF($B821=AN$85-1, AN$84, IF(AND($B821&gt;=AN$85, $B821&lt;=AN$86), AN$84*SUMPRODUCT(TRANSPOSE(AN$5:AN$81), Data_TR_USD!$B592:$BZ592, 1/OFFSET(Data_TR_USD!$B$467, AN$88, 0, 1, $B$82)), NA()))</f>
        <v>294.76512011993242</v>
      </c>
      <c r="AO821" s="466">
        <f t="array" aca="1" ref="AO821" ca="1">IF($B821=AO$85-1, AO$84, IF(AND($B821&gt;=AO$85, $B821&lt;=AO$86), AO$84*SUMPRODUCT(TRANSPOSE(AO$5:AO$81), Data_TR_USD!$B592:$BZ592, 1/OFFSET(Data_TR_USD!$B$467, AO$88, 0, 1, $B$82)), NA()))</f>
        <v>546.39729004434457</v>
      </c>
      <c r="AP821" s="466">
        <f t="array" aca="1" ref="AP821" ca="1">IF($B821=AP$85-1, AP$84, IF(AND($B821&gt;=AP$85, $B821&lt;=AP$86), AP$84*SUMPRODUCT(TRANSPOSE(AP$5:AP$81), Data_TR_USD!$B592:$BZ592, 1/OFFSET(Data_TR_USD!$B$467, AP$88, 0, 1, $B$82)), NA()))</f>
        <v>530.80149570378148</v>
      </c>
      <c r="AQ821" s="466">
        <f t="array" aca="1" ref="AQ821" ca="1">IF($B821=AQ$85-1, AQ$84, IF(AND($B821&gt;=AQ$85, $B821&lt;=AQ$86), AQ$84*SUMPRODUCT(TRANSPOSE(AQ$5:AQ$81), Data_TR_USD!$B592:$BZ592, 1/OFFSET(Data_TR_USD!$B$467, AQ$88, 0, 1, $B$82)), NA()))</f>
        <v>304.16508528790098</v>
      </c>
      <c r="AS821" s="466">
        <f t="array" aca="1" ref="AS821" ca="1">IF($B821=AS$85-1, AS$84, IF(AND($B821&gt;=AS$85, $B821&lt;=AS$86), AS$84*SUMPRODUCT(TRANSPOSE(AS$5:AS$81), Data_TR_USD!$B592:$BZ592, 1/OFFSET(Data_TR_USD!$B$467, AS$88, 0, 1, $B$82)), NA()))</f>
        <v>410.62972730776988</v>
      </c>
      <c r="AU821" s="466">
        <f t="array" aca="1" ref="AU821" ca="1">IF($B821=AU$85-1, AU$84, IF(AND($B821&gt;=AU$85, $B821&lt;=AU$86), AU$84*SUMPRODUCT(TRANSPOSE(AU$5:AU$81), Data_TR_USD!$B592:$BZ592, 1/OFFSET(Data_TR_USD!$B$467, AU$88, 0, 1, $B$82)), NA()))</f>
        <v>42797.466657762736</v>
      </c>
      <c r="AV821" s="466">
        <f t="array" aca="1" ref="AV821" ca="1">IF($B821=AV$85-1, AV$84, IF(AND($B821&gt;=AV$85, $B821&lt;=AV$86), AV$84*SUMPRODUCT(TRANSPOSE(AV$5:AV$81), Data_TR_USD!$B592:$BZ592, 1/OFFSET(Data_TR_USD!$B$467, AV$88, 0, 1, $B$82)), NA()))</f>
        <v>39338.680399015684</v>
      </c>
      <c r="AW821" s="466">
        <f t="array" aca="1" ref="AW821" ca="1">IF($B821=AW$85-1, AW$84, IF(AND($B821&gt;=AW$85, $B821&lt;=AW$86), AW$84*SUMPRODUCT(TRANSPOSE(AW$5:AW$81), Data_TR_USD!$B592:$BZ592, 1/OFFSET(Data_TR_USD!$B$467, AW$88, 0, 1, $B$82)), NA()))</f>
        <v>47602.237771325323</v>
      </c>
      <c r="AX821" s="466">
        <f t="array" aca="1" ref="AX821" ca="1">IF($B821=AX$85-1, AX$84, IF(AND($B821&gt;=AX$85, $B821&lt;=AX$86), AX$84*SUMPRODUCT(TRANSPOSE(AX$5:AX$81), Data_TR_USD!$B592:$BZ592, 1/OFFSET(Data_TR_USD!$B$467, AX$88, 0, 1, $B$82)), NA()))</f>
        <v>45980.959978898878</v>
      </c>
      <c r="AY821" s="466">
        <f t="array" aca="1" ref="AY821" ca="1">IF($B821=AY$85-1, AY$84, IF(AND($B821&gt;=AY$85, $B821&lt;=AY$86), AY$84*SUMPRODUCT(TRANSPOSE(AY$5:AY$81), Data_TR_USD!$B592:$BZ592, 1/OFFSET(Data_TR_USD!$B$467, AY$88, 0, 1, $B$82)), NA()))</f>
        <v>46040.317771120455</v>
      </c>
      <c r="AZ821" s="466">
        <f t="array" aca="1" ref="AZ821" ca="1">IF($B821=AZ$85-1, AZ$84, IF(AND($B821&gt;=AZ$85, $B821&lt;=AZ$86), AZ$84*SUMPRODUCT(TRANSPOSE(AZ$5:AZ$81), Data_TR_USD!$B592:$BZ592, 1/OFFSET(Data_TR_USD!$B$467, AZ$88, 0, 1, $B$82)), NA()))</f>
        <v>44328.422008651753</v>
      </c>
      <c r="BA821" s="466">
        <f t="array" aca="1" ref="BA821" ca="1">IF($B821=BA$85-1, BA$84, IF(AND($B821&gt;=BA$85, $B821&lt;=BA$86), BA$84*SUMPRODUCT(TRANSPOSE(BA$5:BA$81), Data_TR_USD!$B592:$BZ592, 1/OFFSET(Data_TR_USD!$B$467, BA$88, 0, 1, $B$82)), NA()))</f>
        <v>44922.011243774643</v>
      </c>
      <c r="BB821" s="466">
        <f t="array" aca="1" ref="BB821" ca="1">IF($B821=BB$85-1, BB$84, IF(AND($B821&gt;=BB$85, $B821&lt;=BB$86), BB$84*SUMPRODUCT(TRANSPOSE(BB$5:BB$81), Data_TR_USD!$B592:$BZ592, 1/OFFSET(Data_TR_USD!$B$467, BB$88, 0, 1, $B$82)), NA()))</f>
        <v>42652.937348208121</v>
      </c>
      <c r="BC821" s="466">
        <f t="array" aca="1" ref="BC821" ca="1">IF($B821=BC$85-1, BC$84, IF(AND($B821&gt;=BC$85, $B821&lt;=BC$86), BC$84*SUMPRODUCT(TRANSPOSE(BC$5:BC$81), Data_TR_USD!$B592:$BZ592, 1/OFFSET(Data_TR_USD!$B$467, BC$88, 0, 1, $B$82)), NA()))</f>
        <v>59744.094961367926</v>
      </c>
      <c r="BD821" s="466">
        <f t="array" aca="1" ref="BD821" ca="1">IF($B821=BD$85-1, BD$84, IF(AND($B821&gt;=BD$85, $B821&lt;=BD$86), BD$84*SUMPRODUCT(TRANSPOSE(BD$5:BD$81), Data_TR_USD!$B592:$BZ592, 1/OFFSET(Data_TR_USD!$B$467, BD$88, 0, 1, $B$82)), NA()))</f>
        <v>43019.357528016924</v>
      </c>
      <c r="BE821" s="466">
        <f t="array" aca="1" ref="BE821" ca="1">IF($B821=BE$85-1, BE$84, IF(AND($B821&gt;=BE$85, $B821&lt;=BE$86), BE$84*SUMPRODUCT(TRANSPOSE(BE$5:BE$81), Data_TR_USD!$B592:$BZ592, 1/OFFSET(Data_TR_USD!$B$467, BE$88, 0, 1, $B$82)), NA()))</f>
        <v>56373.83684115154</v>
      </c>
      <c r="BF821" s="466">
        <f t="array" aca="1" ref="BF821" ca="1">IF($B821=BF$85-1, BF$84, IF(AND($B821&gt;=BF$85, $B821&lt;=BF$86), BF$84*SUMPRODUCT(TRANSPOSE(BF$5:BF$81), Data_TR_USD!$B592:$BZ592, 1/OFFSET(Data_TR_USD!$B$467, BF$88, 0, 1, $B$82)), NA()))</f>
        <v>38077.537961704758</v>
      </c>
      <c r="BG821" s="466">
        <f t="array" aca="1" ref="BG821" ca="1">IF($B821=BG$85-1, BG$84, IF(AND($B821&gt;=BG$85, $B821&lt;=BG$86), BG$84*SUMPRODUCT(TRANSPOSE(BG$5:BG$81), Data_TR_USD!$B592:$BZ592, 1/OFFSET(Data_TR_USD!$B$467, BG$88, 0, 1, $B$82)), NA()))</f>
        <v>48912.471025628147</v>
      </c>
      <c r="BH821" s="466">
        <f t="array" aca="1" ref="BH821" ca="1">IF($B821=BH$85-1, BH$84, IF(AND($B821&gt;=BH$85, $B821&lt;=BH$86), BH$84*SUMPRODUCT(TRANSPOSE(BH$5:BH$81), Data_TR_USD!$B592:$BZ592, 1/OFFSET(Data_TR_USD!$B$467, BH$88, 0, 1, $B$82)), NA()))</f>
        <v>54317.750360725273</v>
      </c>
      <c r="BI821" s="466">
        <f t="array" aca="1" ref="BI821" ca="1">IF($B821=BI$85-1, BI$84, IF(AND($B821&gt;=BI$85, $B821&lt;=BI$86), BI$84*SUMPRODUCT(TRANSPOSE(BI$5:BI$81), Data_TR_USD!$B592:$BZ592, 1/OFFSET(Data_TR_USD!$B$467, BI$88, 0, 1, $B$82)), NA()))</f>
        <v>41062.972730776986</v>
      </c>
      <c r="BJ821" s="466">
        <f t="array" aca="1" ref="BJ821" ca="1">IF($B821=BJ$85-1, BJ$84, IF(AND($B821&gt;=BJ$85, $B821&lt;=BJ$86), BJ$84*SUMPRODUCT(TRANSPOSE(BJ$5:BJ$81), Data_TR_USD!$B592:$BZ592, 1/OFFSET(Data_TR_USD!$B$467, BJ$88, 0, 1, $B$82)), NA()))</f>
        <v>47996.702568360386</v>
      </c>
      <c r="BK821" s="466">
        <f t="array" aca="1" ref="BK821" ca="1">IF($B821=BK$85-1, BK$84, IF(AND($B821&gt;=BK$85, $B821&lt;=BK$86), BK$84*SUMPRODUCT(TRANSPOSE(BK$5:BK$81), Data_TR_USD!$B592:$BZ592, 1/OFFSET(Data_TR_USD!$B$467, BK$88, 0, 1, $B$82)), NA()))</f>
        <v>39985.977987222606</v>
      </c>
      <c r="BL821" s="466">
        <f t="array" aca="1" ref="BL821" ca="1">IF($B821=BL$85-1, BL$84, IF(AND($B821&gt;=BL$85, $B821&lt;=BL$86), BL$84*SUMPRODUCT(TRANSPOSE(BL$5:BL$81), Data_TR_USD!$B592:$BZ592, 1/OFFSET(Data_TR_USD!$B$467, BL$88, 0, 1, $B$82)), NA()))</f>
        <v>39403.376894645</v>
      </c>
      <c r="BM821" s="466">
        <f t="array" aca="1" ref="BM821" ca="1">IF($B821=BM$85-1, BM$84, IF(AND($B821&gt;=BM$85, $B821&lt;=BM$86), BM$84*SUMPRODUCT(TRANSPOSE(BM$5:BM$81), Data_TR_USD!$B592:$BZ592, 1/OFFSET(Data_TR_USD!$B$467, BM$88, 0, 1, $B$82)), NA()))</f>
        <v>43734.062222182401</v>
      </c>
      <c r="BN821" s="466">
        <f t="array" aca="1" ref="BN821" ca="1">IF($B821=BN$85-1, BN$84, IF(AND($B821&gt;=BN$85, $B821&lt;=BN$86), BN$84*SUMPRODUCT(TRANSPOSE(BN$5:BN$81), Data_TR_USD!$B592:$BZ592, 1/OFFSET(Data_TR_USD!$B$467, BN$88, 0, 1, $B$82)), NA()))</f>
        <v>41301.034820402143</v>
      </c>
      <c r="BO821" s="466">
        <f t="array" aca="1" ref="BO821" ca="1">IF($B821=BO$85-1, BO$84, IF(AND($B821&gt;=BO$85, $B821&lt;=BO$86), BO$84*SUMPRODUCT(TRANSPOSE(BO$5:BO$81), Data_TR_USD!$B592:$BZ592, 1/OFFSET(Data_TR_USD!$B$467, BO$88, 0, 1, $B$82)), NA()))</f>
        <v>39189.794141472252</v>
      </c>
      <c r="BP821" s="466">
        <f t="array" aca="1" ref="BP821" ca="1">IF($B821=BP$85-1, BP$84, IF(AND($B821&gt;=BP$85, $B821&lt;=BP$86), BP$84*SUMPRODUCT(TRANSPOSE(BP$5:BP$81), Data_TR_USD!$B592:$BZ592, 1/OFFSET(Data_TR_USD!$B$467, BP$88, 0, 1, $B$82)), NA()))</f>
        <v>39158.865001505816</v>
      </c>
      <c r="BQ821" s="466">
        <f t="array" aca="1" ref="BQ821" ca="1">IF($B821=BQ$85-1, BQ$84, IF(AND($B821&gt;=BQ$85, $B821&lt;=BQ$86), BQ$84*SUMPRODUCT(TRANSPOSE(BQ$5:BQ$81), Data_TR_USD!$B592:$BZ592, 1/OFFSET(Data_TR_USD!$B$467, BQ$88, 0, 1, $B$82)), NA()))</f>
        <v>29476.512011993244</v>
      </c>
      <c r="BR821" s="466">
        <f t="array" aca="1" ref="BR821" ca="1">IF($B821=BR$85-1, BR$84, IF(AND($B821&gt;=BR$85, $B821&lt;=BR$86), BR$84*SUMPRODUCT(TRANSPOSE(BR$5:BR$81), Data_TR_USD!$B592:$BZ592, 1/OFFSET(Data_TR_USD!$B$467, BR$88, 0, 1, $B$82)), NA()))</f>
        <v>46463.372833030342</v>
      </c>
      <c r="BS821" s="466">
        <f t="array" aca="1" ref="BS821" ca="1">IF($B821=BS$85-1, BS$84, IF(AND($B821&gt;=BS$85, $B821&lt;=BS$86), BS$84*SUMPRODUCT(TRANSPOSE(BS$5:BS$81), Data_TR_USD!$B592:$BZ592, 1/OFFSET(Data_TR_USD!$B$467, BS$88, 0, 1, $B$82)), NA()))</f>
        <v>51727.525169690663</v>
      </c>
    </row>
    <row r="822" spans="2:71">
      <c r="B822" s="48">
        <f t="shared" si="1088"/>
        <v>1996</v>
      </c>
      <c r="E822" s="52"/>
      <c r="M822" s="466">
        <f t="array" aca="1" ref="M822" ca="1">IF($B822=M$85-1, M$84, IF(AND($B822&gt;=M$85, $B822&lt;=M$86), M$84*SUMPRODUCT(TRANSPOSE(M$5:M$81), Data_TR_USD!$B593:$BZ593, 1/OFFSET(Data_TR_USD!$B$467, M$88, 0, 1, $B$82)), NA()))</f>
        <v>183126.32945312563</v>
      </c>
      <c r="N822" s="466">
        <f t="array" aca="1" ref="N822" ca="1">IF($B822=N$85-1, N$84, IF(AND($B822&gt;=N$85, $B822&lt;=N$86), N$84*SUMPRODUCT(TRANSPOSE(N$5:N$81), Data_TR_USD!$B593:$BZ593, 1/OFFSET(Data_TR_USD!$B$467, N$88, 0, 1, $B$82)), NA()))</f>
        <v>163116.49979327989</v>
      </c>
      <c r="X822" s="466">
        <f t="array" aca="1" ref="X822" ca="1">IF($B822=X$85-1, X$84, IF(AND($B822&gt;=X$85, $B822&lt;=X$86), X$84*SUMPRODUCT(TRANSPOSE(X$5:X$81), Data_TR_USD!$B593:$BZ593, 1/OFFSET(Data_TR_USD!$B$467, X$88, 0, 1, $B$82)), NA()))</f>
        <v>48450.90901893664</v>
      </c>
      <c r="Y822" s="466">
        <f t="array" aca="1" ref="Y822" ca="1">IF($B822=Y$85-1, Y$84, IF(AND($B822&gt;=Y$85, $B822&lt;=Y$86), Y$84*SUMPRODUCT(TRANSPOSE(Y$5:Y$81), Data_TR_USD!$B593:$BZ593, 1/OFFSET(Data_TR_USD!$B$467, Y$88, 0, 1, $B$82)), NA()))</f>
        <v>47631.70431902368</v>
      </c>
      <c r="AA822" s="466">
        <f t="array" aca="1" ref="AA822" ca="1">IF($B822=AA$85-1, AA$84, IF(AND($B822&gt;=AA$85, $B822&lt;=AA$86), AA$84*SUMPRODUCT(TRANSPOSE(AA$5:AA$81), Data_TR_USD!$B593:$BZ593, 1/OFFSET(Data_TR_USD!$B$467, AA$88, 0, 1, $B$82)), NA()))</f>
        <v>183126.32945312563</v>
      </c>
      <c r="AB822" s="466">
        <f t="array" aca="1" ref="AB822" ca="1">IF($B822=AB$85-1, AB$84, IF(AND($B822&gt;=AB$85, $B822&lt;=AB$86), AB$84*SUMPRODUCT(TRANSPOSE(AB$5:AB$81), Data_TR_USD!$B593:$BZ593, 1/OFFSET(Data_TR_USD!$B$467, AB$88, 0, 1, $B$82)), NA()))</f>
        <v>229813.80248319206</v>
      </c>
      <c r="AC822" s="466">
        <f t="array" aca="1" ref="AC822" ca="1">IF($B822=AC$85-1, AC$84, IF(AND($B822&gt;=AC$85, $B822&lt;=AC$86), AC$84*SUMPRODUCT(TRANSPOSE(AC$5:AC$81), Data_TR_USD!$B593:$BZ593, 1/OFFSET(Data_TR_USD!$B$467, AC$88, 0, 1, $B$82)), NA()))</f>
        <v>244503.16781403066</v>
      </c>
      <c r="AD822" s="466">
        <f t="array" aca="1" ref="AD822" ca="1">IF($B822=AD$85-1, AD$84, IF(AND($B822&gt;=AD$85, $B822&lt;=AD$86), AD$84*SUMPRODUCT(TRANSPOSE(AD$5:AD$81), Data_TR_USD!$B593:$BZ593, 1/OFFSET(Data_TR_USD!$B$467, AD$88, 0, 1, $B$82)), NA()))</f>
        <v>234523.18216328038</v>
      </c>
      <c r="AE822" s="466">
        <f t="array" aca="1" ref="AE822" ca="1">IF($B822=AE$85-1, AE$84, IF(AND($B822&gt;=AE$85, $B822&lt;=AE$86), AE$84*SUMPRODUCT(TRANSPOSE(AE$5:AE$81), Data_TR_USD!$B593:$BZ593, 1/OFFSET(Data_TR_USD!$B$467, AE$88, 0, 1, $B$82)), NA()))</f>
        <v>188026.23553336645</v>
      </c>
      <c r="AG822" s="466">
        <f t="array" aca="1" ref="AG822" ca="1">IF($B822=AG$85-1, AG$84, IF(AND($B822&gt;=AG$85, $B822&lt;=AG$86), AG$84*SUMPRODUCT(TRANSPOSE(AG$5:AG$81), Data_TR_USD!$B593:$BZ593, 1/OFFSET(Data_TR_USD!$B$467, AG$88, 0, 1, $B$82)), NA()))</f>
        <v>10000</v>
      </c>
      <c r="AM822" s="466">
        <f t="array" aca="1" ref="AM822" ca="1">IF($B822=AM$85-1, AM$84, IF(AND($B822&gt;=AM$85, $B822&lt;=AM$86), AM$84*SUMPRODUCT(TRANSPOSE(AM$5:AM$81), Data_TR_USD!$B593:$BZ593, 1/OFFSET(Data_TR_USD!$B$467, AM$88, 0, 1, $B$82)), NA()))</f>
        <v>481.13936546638928</v>
      </c>
      <c r="AN822" s="466">
        <f t="array" aca="1" ref="AN822" ca="1">IF($B822=AN$85-1, AN$84, IF(AND($B822&gt;=AN$85, $B822&lt;=AN$86), AN$84*SUMPRODUCT(TRANSPOSE(AN$5:AN$81), Data_TR_USD!$B593:$BZ593, 1/OFFSET(Data_TR_USD!$B$467, AN$88, 0, 1, $B$82)), NA()))</f>
        <v>320.15657447345586</v>
      </c>
      <c r="AO822" s="466">
        <f t="array" aca="1" ref="AO822" ca="1">IF($B822=AO$85-1, AO$84, IF(AND($B822&gt;=AO$85, $B822&lt;=AO$86), AO$84*SUMPRODUCT(TRANSPOSE(AO$5:AO$81), Data_TR_USD!$B593:$BZ593, 1/OFFSET(Data_TR_USD!$B$467, AO$88, 0, 1, $B$82)), NA()))</f>
        <v>632.25297593114021</v>
      </c>
      <c r="AP822" s="466">
        <f t="array" aca="1" ref="AP822" ca="1">IF($B822=AP$85-1, AP$84, IF(AND($B822&gt;=AP$85, $B822&lt;=AP$86), AP$84*SUMPRODUCT(TRANSPOSE(AP$5:AP$81), Data_TR_USD!$B593:$BZ593, 1/OFFSET(Data_TR_USD!$B$467, AP$88, 0, 1, $B$82)), NA()))</f>
        <v>603.76087389987174</v>
      </c>
      <c r="AQ822" s="466">
        <f t="array" aca="1" ref="AQ822" ca="1">IF($B822=AQ$85-1, AQ$84, IF(AND($B822&gt;=AQ$85, $B822&lt;=AQ$86), AQ$84*SUMPRODUCT(TRANSPOSE(AQ$5:AQ$81), Data_TR_USD!$B593:$BZ593, 1/OFFSET(Data_TR_USD!$B$467, AQ$88, 0, 1, $B$82)), NA()))</f>
        <v>326.15541874131787</v>
      </c>
      <c r="AS822" s="466">
        <f t="array" aca="1" ref="AS822" ca="1">IF($B822=AS$85-1, AS$84, IF(AND($B822&gt;=AS$85, $B822&lt;=AS$86), AS$84*SUMPRODUCT(TRANSPOSE(AS$5:AS$81), Data_TR_USD!$B593:$BZ593, 1/OFFSET(Data_TR_USD!$B$467, AS$88, 0, 1, $B$82)), NA()))</f>
        <v>476.3170431902368</v>
      </c>
      <c r="AU822" s="466">
        <f t="array" aca="1" ref="AU822" ca="1">IF($B822=AU$85-1, AU$84, IF(AND($B822&gt;=AU$85, $B822&lt;=AU$86), AU$84*SUMPRODUCT(TRANSPOSE(AU$5:AU$81), Data_TR_USD!$B593:$BZ593, 1/OFFSET(Data_TR_USD!$B$467, AU$88, 0, 1, $B$82)), NA()))</f>
        <v>49725.563357788022</v>
      </c>
      <c r="AV822" s="466">
        <f t="array" aca="1" ref="AV822" ca="1">IF($B822=AV$85-1, AV$84, IF(AND($B822&gt;=AV$85, $B822&lt;=AV$86), AV$84*SUMPRODUCT(TRANSPOSE(AV$5:AV$81), Data_TR_USD!$B593:$BZ593, 1/OFFSET(Data_TR_USD!$B$467, AV$88, 0, 1, $B$82)), NA()))</f>
        <v>43044.116589576253</v>
      </c>
      <c r="AW822" s="466">
        <f t="array" aca="1" ref="AW822" ca="1">IF($B822=AW$85-1, AW$84, IF(AND($B822&gt;=AW$85, $B822&lt;=AW$86), AW$84*SUMPRODUCT(TRANSPOSE(AW$5:AW$81), Data_TR_USD!$B593:$BZ593, 1/OFFSET(Data_TR_USD!$B$467, AW$88, 0, 1, $B$82)), NA()))</f>
        <v>53231.592401053647</v>
      </c>
      <c r="AX822" s="466">
        <f t="array" aca="1" ref="AX822" ca="1">IF($B822=AX$85-1, AX$84, IF(AND($B822&gt;=AX$85, $B822&lt;=AX$86), AX$84*SUMPRODUCT(TRANSPOSE(AX$5:AX$81), Data_TR_USD!$B593:$BZ593, 1/OFFSET(Data_TR_USD!$B$467, AX$88, 0, 1, $B$82)), NA()))</f>
        <v>52265.054288836916</v>
      </c>
      <c r="AY822" s="466">
        <f t="array" aca="1" ref="AY822" ca="1">IF($B822=AY$85-1, AY$84, IF(AND($B822&gt;=AY$85, $B822&lt;=AY$86), AY$84*SUMPRODUCT(TRANSPOSE(AY$5:AY$81), Data_TR_USD!$B593:$BZ593, 1/OFFSET(Data_TR_USD!$B$467, AY$88, 0, 1, $B$82)), NA()))</f>
        <v>52271.004630463947</v>
      </c>
      <c r="AZ822" s="466">
        <f t="array" aca="1" ref="AZ822" ca="1">IF($B822=AZ$85-1, AZ$84, IF(AND($B822&gt;=AZ$85, $B822&lt;=AZ$86), AZ$84*SUMPRODUCT(TRANSPOSE(AZ$5:AZ$81), Data_TR_USD!$B593:$BZ593, 1/OFFSET(Data_TR_USD!$B$467, AZ$88, 0, 1, $B$82)), NA()))</f>
        <v>51076.316650553454</v>
      </c>
      <c r="BA822" s="466">
        <f t="array" aca="1" ref="BA822" ca="1">IF($B822=BA$85-1, BA$84, IF(AND($B822&gt;=BA$85, $B822&lt;=BA$86), BA$84*SUMPRODUCT(TRANSPOSE(BA$5:BA$81), Data_TR_USD!$B593:$BZ593, 1/OFFSET(Data_TR_USD!$B$467, BA$88, 0, 1, $B$82)), NA()))</f>
        <v>52003.089440312273</v>
      </c>
      <c r="BB822" s="466">
        <f t="array" aca="1" ref="BB822" ca="1">IF($B822=BB$85-1, BB$84, IF(AND($B822&gt;=BB$85, $B822&lt;=BB$86), BB$84*SUMPRODUCT(TRANSPOSE(BB$5:BB$81), Data_TR_USD!$B593:$BZ593, 1/OFFSET(Data_TR_USD!$B$467, BB$88, 0, 1, $B$82)), NA()))</f>
        <v>48450.90901893664</v>
      </c>
      <c r="BC822" s="466">
        <f t="array" aca="1" ref="BC822" ca="1">IF($B822=BC$85-1, BC$84, IF(AND($B822&gt;=BC$85, $B822&lt;=BC$86), BC$84*SUMPRODUCT(TRANSPOSE(BC$5:BC$81), Data_TR_USD!$B593:$BZ593, 1/OFFSET(Data_TR_USD!$B$467, BC$88, 0, 1, $B$82)), NA()))</f>
        <v>68521.029837546579</v>
      </c>
      <c r="BD822" s="466">
        <f t="array" aca="1" ref="BD822" ca="1">IF($B822=BD$85-1, BD$84, IF(AND($B822&gt;=BD$85, $B822&lt;=BD$86), BD$84*SUMPRODUCT(TRANSPOSE(BD$5:BD$81), Data_TR_USD!$B593:$BZ593, 1/OFFSET(Data_TR_USD!$B$467, BD$88, 0, 1, $B$82)), NA()))</f>
        <v>50507.906241930148</v>
      </c>
      <c r="BE822" s="466">
        <f t="array" aca="1" ref="BE822" ca="1">IF($B822=BE$85-1, BE$84, IF(AND($B822&gt;=BE$85, $B822&lt;=BE$86), BE$84*SUMPRODUCT(TRANSPOSE(BE$5:BE$81), Data_TR_USD!$B593:$BZ593, 1/OFFSET(Data_TR_USD!$B$467, BE$88, 0, 1, $B$82)), NA()))</f>
        <v>63245.862977177319</v>
      </c>
      <c r="BF822" s="466">
        <f t="array" aca="1" ref="BF822" ca="1">IF($B822=BF$85-1, BF$84, IF(AND($B822&gt;=BF$85, $B822&lt;=BF$86), BF$84*SUMPRODUCT(TRANSPOSE(BF$5:BF$81), Data_TR_USD!$B593:$BZ593, 1/OFFSET(Data_TR_USD!$B$467, BF$88, 0, 1, $B$82)), NA()))</f>
        <v>43797.019817332606</v>
      </c>
      <c r="BG822" s="466">
        <f t="array" aca="1" ref="BG822" ca="1">IF($B822=BG$85-1, BG$84, IF(AND($B822&gt;=BG$85, $B822&lt;=BG$86), BG$84*SUMPRODUCT(TRANSPOSE(BG$5:BG$81), Data_TR_USD!$B593:$BZ593, 1/OFFSET(Data_TR_USD!$B$467, BG$88, 0, 1, $B$82)), NA()))</f>
        <v>54399.919224929523</v>
      </c>
      <c r="BH822" s="466">
        <f t="array" aca="1" ref="BH822" ca="1">IF($B822=BH$85-1, BH$84, IF(AND($B822&gt;=BH$85, $B822&lt;=BH$86), BH$84*SUMPRODUCT(TRANSPOSE(BH$5:BH$81), Data_TR_USD!$B593:$BZ593, 1/OFFSET(Data_TR_USD!$B$467, BH$88, 0, 1, $B$82)), NA()))</f>
        <v>62466.547256892933</v>
      </c>
      <c r="BI822" s="466">
        <f t="array" aca="1" ref="BI822" ca="1">IF($B822=BI$85-1, BI$84, IF(AND($B822&gt;=BI$85, $B822&lt;=BI$86), BI$84*SUMPRODUCT(TRANSPOSE(BI$5:BI$81), Data_TR_USD!$B593:$BZ593, 1/OFFSET(Data_TR_USD!$B$467, BI$88, 0, 1, $B$82)), NA()))</f>
        <v>47631.70431902368</v>
      </c>
      <c r="BJ822" s="466">
        <f t="array" aca="1" ref="BJ822" ca="1">IF($B822=BJ$85-1, BJ$84, IF(AND($B822&gt;=BJ$85, $B822&lt;=BJ$86), BJ$84*SUMPRODUCT(TRANSPOSE(BJ$5:BJ$81), Data_TR_USD!$B593:$BZ593, 1/OFFSET(Data_TR_USD!$B$467, BJ$88, 0, 1, $B$82)), NA()))</f>
        <v>55147.206553370408</v>
      </c>
      <c r="BK822" s="466">
        <f t="array" aca="1" ref="BK822" ca="1">IF($B822=BK$85-1, BK$84, IF(AND($B822&gt;=BK$85, $B822&lt;=BK$86), BK$84*SUMPRODUCT(TRANSPOSE(BK$5:BK$81), Data_TR_USD!$B593:$BZ593, 1/OFFSET(Data_TR_USD!$B$467, BK$88, 0, 1, $B$82)), NA()))</f>
        <v>45087.249251922942</v>
      </c>
      <c r="BL822" s="466">
        <f t="array" aca="1" ref="BL822" ca="1">IF($B822=BL$85-1, BL$84, IF(AND($B822&gt;=BL$85, $B822&lt;=BL$86), BL$84*SUMPRODUCT(TRANSPOSE(BL$5:BL$81), Data_TR_USD!$B593:$BZ593, 1/OFFSET(Data_TR_USD!$B$467, BL$88, 0, 1, $B$82)), NA()))</f>
        <v>44785.254104252366</v>
      </c>
      <c r="BM822" s="466">
        <f t="array" aca="1" ref="BM822" ca="1">IF($B822=BM$85-1, BM$84, IF(AND($B822&gt;=BM$85, $B822&lt;=BM$86), BM$84*SUMPRODUCT(TRANSPOSE(BM$5:BM$81), Data_TR_USD!$B593:$BZ593, 1/OFFSET(Data_TR_USD!$B$467, BM$88, 0, 1, $B$82)), NA()))</f>
        <v>48433.722528827748</v>
      </c>
      <c r="BN822" s="466">
        <f t="array" aca="1" ref="BN822" ca="1">IF($B822=BN$85-1, BN$84, IF(AND($B822&gt;=BN$85, $B822&lt;=BN$86), BN$84*SUMPRODUCT(TRANSPOSE(BN$5:BN$81), Data_TR_USD!$B593:$BZ593, 1/OFFSET(Data_TR_USD!$B$467, BN$88, 0, 1, $B$82)), NA()))</f>
        <v>45628.015129240855</v>
      </c>
      <c r="BO822" s="466">
        <f t="array" aca="1" ref="BO822" ca="1">IF($B822=BO$85-1, BO$84, IF(AND($B822&gt;=BO$85, $B822&lt;=BO$86), BO$84*SUMPRODUCT(TRANSPOSE(BO$5:BO$81), Data_TR_USD!$B593:$BZ593, 1/OFFSET(Data_TR_USD!$B$467, BO$88, 0, 1, $B$82)), NA()))</f>
        <v>44798.3434718141</v>
      </c>
      <c r="BP822" s="466">
        <f t="array" aca="1" ref="BP822" ca="1">IF($B822=BP$85-1, BP$84, IF(AND($B822&gt;=BP$85, $B822&lt;=BP$86), BP$84*SUMPRODUCT(TRANSPOSE(BP$5:BP$81), Data_TR_USD!$B593:$BZ593, 1/OFFSET(Data_TR_USD!$B$467, BP$88, 0, 1, $B$82)), NA()))</f>
        <v>46042.676130187123</v>
      </c>
      <c r="BQ822" s="466">
        <f t="array" aca="1" ref="BQ822" ca="1">IF($B822=BQ$85-1, BQ$84, IF(AND($B822&gt;=BQ$85, $B822&lt;=BQ$86), BQ$84*SUMPRODUCT(TRANSPOSE(BQ$5:BQ$81), Data_TR_USD!$B593:$BZ593, 1/OFFSET(Data_TR_USD!$B$467, BQ$88, 0, 1, $B$82)), NA()))</f>
        <v>32015.657447345584</v>
      </c>
      <c r="BR822" s="466">
        <f t="array" aca="1" ref="BR822" ca="1">IF($B822=BR$85-1, BR$84, IF(AND($B822&gt;=BR$85, $B822&lt;=BR$86), BR$84*SUMPRODUCT(TRANSPOSE(BR$5:BR$81), Data_TR_USD!$B593:$BZ593, 1/OFFSET(Data_TR_USD!$B$467, BR$88, 0, 1, $B$82)), NA()))</f>
        <v>52497.064448666351</v>
      </c>
      <c r="BS822" s="466">
        <f t="array" aca="1" ref="BS822" ca="1">IF($B822=BS$85-1, BS$84, IF(AND($B822&gt;=BS$85, $B822&lt;=BS$86), BS$84*SUMPRODUCT(TRANSPOSE(BS$5:BS$81), Data_TR_USD!$B593:$BZ593, 1/OFFSET(Data_TR_USD!$B$467, BS$88, 0, 1, $B$82)), NA()))</f>
        <v>57899.183849399968</v>
      </c>
    </row>
    <row r="823" spans="2:71">
      <c r="B823" s="48">
        <f t="shared" si="1088"/>
        <v>1997</v>
      </c>
      <c r="E823" s="52"/>
      <c r="M823" s="466">
        <f t="array" aca="1" ref="M823" ca="1">IF($B823=M$85-1, M$84, IF(AND($B823&gt;=M$85, $B823&lt;=M$86), M$84*SUMPRODUCT(TRANSPOSE(M$5:M$81), Data_TR_USD!$B594:$BZ594, 1/OFFSET(Data_TR_USD!$B$467, M$88, 0, 1, $B$82)), NA()))</f>
        <v>216349.76772297555</v>
      </c>
      <c r="N823" s="466">
        <f t="array" aca="1" ref="N823" ca="1">IF($B823=N$85-1, N$84, IF(AND($B823&gt;=N$85, $B823&lt;=N$86), N$84*SUMPRODUCT(TRANSPOSE(N$5:N$81), Data_TR_USD!$B594:$BZ594, 1/OFFSET(Data_TR_USD!$B$467, N$88, 0, 1, $B$82)), NA()))</f>
        <v>205054.41867662899</v>
      </c>
      <c r="X823" s="466">
        <f t="array" aca="1" ref="X823" ca="1">IF($B823=X$85-1, X$84, IF(AND($B823&gt;=X$85, $B823&lt;=X$86), X$84*SUMPRODUCT(TRANSPOSE(X$5:X$81), Data_TR_USD!$B594:$BZ594, 1/OFFSET(Data_TR_USD!$B$467, X$88, 0, 1, $B$82)), NA()))</f>
        <v>57200.27272505626</v>
      </c>
      <c r="Y823" s="466">
        <f t="array" aca="1" ref="Y823" ca="1">IF($B823=Y$85-1, Y$84, IF(AND($B823&gt;=Y$85, $B823&lt;=Y$86), Y$84*SUMPRODUCT(TRANSPOSE(Y$5:Y$81), Data_TR_USD!$B594:$BZ594, 1/OFFSET(Data_TR_USD!$B$467, Y$88, 0, 1, $B$82)), NA()))</f>
        <v>59776.49018352171</v>
      </c>
      <c r="AA823" s="466">
        <f t="array" aca="1" ref="AA823" ca="1">IF($B823=AA$85-1, AA$84, IF(AND($B823&gt;=AA$85, $B823&lt;=AA$86), AA$84*SUMPRODUCT(TRANSPOSE(AA$5:AA$81), Data_TR_USD!$B594:$BZ594, 1/OFFSET(Data_TR_USD!$B$467, AA$88, 0, 1, $B$82)), NA()))</f>
        <v>216349.76772297555</v>
      </c>
      <c r="AB823" s="466">
        <f t="array" aca="1" ref="AB823" ca="1">IF($B823=AB$85-1, AB$84, IF(AND($B823&gt;=AB$85, $B823&lt;=AB$86), AB$84*SUMPRODUCT(TRANSPOSE(AB$5:AB$81), Data_TR_USD!$B594:$BZ594, 1/OFFSET(Data_TR_USD!$B$467, AB$88, 0, 1, $B$82)), NA()))</f>
        <v>277363.53825135517</v>
      </c>
      <c r="AC823" s="466">
        <f t="array" aca="1" ref="AC823" ca="1">IF($B823=AC$85-1, AC$84, IF(AND($B823&gt;=AC$85, $B823&lt;=AC$86), AC$84*SUMPRODUCT(TRANSPOSE(AC$5:AC$81), Data_TR_USD!$B594:$BZ594, 1/OFFSET(Data_TR_USD!$B$467, AC$88, 0, 1, $B$82)), NA()))</f>
        <v>290533.97734381852</v>
      </c>
      <c r="AD823" s="466">
        <f t="array" aca="1" ref="AD823" ca="1">IF($B823=AD$85-1, AD$84, IF(AND($B823&gt;=AD$85, $B823&lt;=AD$86), AD$84*SUMPRODUCT(TRANSPOSE(AD$5:AD$81), Data_TR_USD!$B594:$BZ594, 1/OFFSET(Data_TR_USD!$B$467, AD$88, 0, 1, $B$82)), NA()))</f>
        <v>287206.76948328014</v>
      </c>
      <c r="AE823" s="466">
        <f t="array" aca="1" ref="AE823" ca="1">IF($B823=AE$85-1, AE$84, IF(AND($B823&gt;=AE$85, $B823&lt;=AE$86), AE$84*SUMPRODUCT(TRANSPOSE(AE$5:AE$81), Data_TR_USD!$B594:$BZ594, 1/OFFSET(Data_TR_USD!$B$467, AE$88, 0, 1, $B$82)), NA()))</f>
        <v>219809.1196841264</v>
      </c>
      <c r="AG823" s="466">
        <f t="array" aca="1" ref="AG823" ca="1">IF($B823=AG$85-1, AG$84, IF(AND($B823&gt;=AG$85, $B823&lt;=AG$86), AG$84*SUMPRODUCT(TRANSPOSE(AG$5:AG$81), Data_TR_USD!$B594:$BZ594, 1/OFFSET(Data_TR_USD!$B$467, AG$88, 0, 1, $B$82)), NA()))</f>
        <v>10000</v>
      </c>
      <c r="AM823" s="466">
        <f t="array" aca="1" ref="AM823" ca="1">IF($B823=AM$85-1, AM$84, IF(AND($B823&gt;=AM$85, $B823&lt;=AM$86), AM$84*SUMPRODUCT(TRANSPOSE(AM$5:AM$81), Data_TR_USD!$B594:$BZ594, 1/OFFSET(Data_TR_USD!$B$467, AM$88, 0, 1, $B$82)), NA()))</f>
        <v>576.55353873136403</v>
      </c>
      <c r="AN823" s="466">
        <f t="array" aca="1" ref="AN823" ca="1">IF($B823=AN$85-1, AN$84, IF(AND($B823&gt;=AN$85, $B823&lt;=AN$86), AN$84*SUMPRODUCT(TRANSPOSE(AN$5:AN$81), Data_TR_USD!$B594:$BZ594, 1/OFFSET(Data_TR_USD!$B$467, AN$88, 0, 1, $B$82)), NA()))</f>
        <v>375.41191815227535</v>
      </c>
      <c r="AO823" s="466">
        <f t="array" aca="1" ref="AO823" ca="1">IF($B823=AO$85-1, AO$84, IF(AND($B823&gt;=AO$85, $B823&lt;=AO$86), AO$84*SUMPRODUCT(TRANSPOSE(AO$5:AO$81), Data_TR_USD!$B594:$BZ594, 1/OFFSET(Data_TR_USD!$B$467, AO$88, 0, 1, $B$82)), NA()))</f>
        <v>695.48413960441212</v>
      </c>
      <c r="AP823" s="466">
        <f t="array" aca="1" ref="AP823" ca="1">IF($B823=AP$85-1, AP$84, IF(AND($B823&gt;=AP$85, $B823&lt;=AP$86), AP$84*SUMPRODUCT(TRANSPOSE(AP$5:AP$81), Data_TR_USD!$B594:$BZ594, 1/OFFSET(Data_TR_USD!$B$467, AP$88, 0, 1, $B$82)), NA()))</f>
        <v>651.47626820083315</v>
      </c>
      <c r="AQ823" s="466">
        <f t="array" aca="1" ref="AQ823" ca="1">IF($B823=AQ$85-1, AQ$84, IF(AND($B823&gt;=AQ$85, $B823&lt;=AQ$86), AQ$84*SUMPRODUCT(TRANSPOSE(AQ$5:AQ$81), Data_TR_USD!$B594:$BZ594, 1/OFFSET(Data_TR_USD!$B$467, AQ$88, 0, 1, $B$82)), NA()))</f>
        <v>372.80286925383882</v>
      </c>
      <c r="AS823" s="466">
        <f t="array" aca="1" ref="AS823" ca="1">IF($B823=AS$85-1, AS$84, IF(AND($B823&gt;=AS$85, $B823&lt;=AS$86), AS$84*SUMPRODUCT(TRANSPOSE(AS$5:AS$81), Data_TR_USD!$B594:$BZ594, 1/OFFSET(Data_TR_USD!$B$467, AS$88, 0, 1, $B$82)), NA()))</f>
        <v>597.76490183521707</v>
      </c>
      <c r="AU823" s="466">
        <f t="array" aca="1" ref="AU823" ca="1">IF($B823=AU$85-1, AU$84, IF(AND($B823&gt;=AU$85, $B823&lt;=AU$86), AU$84*SUMPRODUCT(TRANSPOSE(AU$5:AU$81), Data_TR_USD!$B594:$BZ594, 1/OFFSET(Data_TR_USD!$B$467, AU$88, 0, 1, $B$82)), NA()))</f>
        <v>61279.158772392671</v>
      </c>
      <c r="AV823" s="466">
        <f t="array" aca="1" ref="AV823" ca="1">IF($B823=AV$85-1, AV$84, IF(AND($B823&gt;=AV$85, $B823&lt;=AV$86), AV$84*SUMPRODUCT(TRANSPOSE(AV$5:AV$81), Data_TR_USD!$B594:$BZ594, 1/OFFSET(Data_TR_USD!$B$467, AV$88, 0, 1, $B$82)), NA()))</f>
        <v>51734.913123124694</v>
      </c>
      <c r="AW823" s="466">
        <f t="array" aca="1" ref="AW823" ca="1">IF($B823=AW$85-1, AW$84, IF(AND($B823&gt;=AW$85, $B823&lt;=AW$86), AW$84*SUMPRODUCT(TRANSPOSE(AW$5:AW$81), Data_TR_USD!$B594:$BZ594, 1/OFFSET(Data_TR_USD!$B$467, AW$88, 0, 1, $B$82)), NA()))</f>
        <v>61533.251206693763</v>
      </c>
      <c r="AX823" s="466">
        <f t="array" aca="1" ref="AX823" ca="1">IF($B823=AX$85-1, AX$84, IF(AND($B823&gt;=AX$85, $B823&lt;=AX$86), AX$84*SUMPRODUCT(TRANSPOSE(AX$5:AX$81), Data_TR_USD!$B594:$BZ594, 1/OFFSET(Data_TR_USD!$B$467, AX$88, 0, 1, $B$82)), NA()))</f>
        <v>61875.322693615017</v>
      </c>
      <c r="AY823" s="466">
        <f t="array" aca="1" ref="AY823" ca="1">IF($B823=AY$85-1, AY$84, IF(AND($B823&gt;=AY$85, $B823&lt;=AY$86), AY$84*SUMPRODUCT(TRANSPOSE(AY$5:AY$81), Data_TR_USD!$B594:$BZ594, 1/OFFSET(Data_TR_USD!$B$467, AY$88, 0, 1, $B$82)), NA()))</f>
        <v>61651.576353871998</v>
      </c>
      <c r="AZ823" s="466">
        <f t="array" aca="1" ref="AZ823" ca="1">IF($B823=AZ$85-1, AZ$84, IF(AND($B823&gt;=AZ$85, $B823&lt;=AZ$86), AZ$84*SUMPRODUCT(TRANSPOSE(AZ$5:AZ$81), Data_TR_USD!$B594:$BZ594, 1/OFFSET(Data_TR_USD!$B$467, AZ$88, 0, 1, $B$82)), NA()))</f>
        <v>60968.554449186093</v>
      </c>
      <c r="BA823" s="466">
        <f t="array" aca="1" ref="BA823" ca="1">IF($B823=BA$85-1, BA$84, IF(AND($B823&gt;=BA$85, $B823&lt;=BA$86), BA$84*SUMPRODUCT(TRANSPOSE(BA$5:BA$81), Data_TR_USD!$B594:$BZ594, 1/OFFSET(Data_TR_USD!$B$467, BA$88, 0, 1, $B$82)), NA()))</f>
        <v>59032.849033103848</v>
      </c>
      <c r="BB823" s="466">
        <f t="array" aca="1" ref="BB823" ca="1">IF($B823=BB$85-1, BB$84, IF(AND($B823&gt;=BB$85, $B823&lt;=BB$86), BB$84*SUMPRODUCT(TRANSPOSE(BB$5:BB$81), Data_TR_USD!$B594:$BZ594, 1/OFFSET(Data_TR_USD!$B$467, BB$88, 0, 1, $B$82)), NA()))</f>
        <v>57200.27272505626</v>
      </c>
      <c r="BC823" s="466">
        <f t="array" aca="1" ref="BC823" ca="1">IF($B823=BC$85-1, BC$84, IF(AND($B823&gt;=BC$85, $B823&lt;=BC$86), BC$84*SUMPRODUCT(TRANSPOSE(BC$5:BC$81), Data_TR_USD!$B594:$BZ594, 1/OFFSET(Data_TR_USD!$B$467, BC$88, 0, 1, $B$82)), NA()))</f>
        <v>72659.529701624735</v>
      </c>
      <c r="BD823" s="466">
        <f t="array" aca="1" ref="BD823" ca="1">IF($B823=BD$85-1, BD$84, IF(AND($B823&gt;=BD$85, $B823&lt;=BD$86), BD$84*SUMPRODUCT(TRANSPOSE(BD$5:BD$81), Data_TR_USD!$B594:$BZ594, 1/OFFSET(Data_TR_USD!$B$467, BD$88, 0, 1, $B$82)), NA()))</f>
        <v>64198.825765839276</v>
      </c>
      <c r="BE823" s="466">
        <f t="array" aca="1" ref="BE823" ca="1">IF($B823=BE$85-1, BE$84, IF(AND($B823&gt;=BE$85, $B823&lt;=BE$86), BE$84*SUMPRODUCT(TRANSPOSE(BE$5:BE$81), Data_TR_USD!$B594:$BZ594, 1/OFFSET(Data_TR_USD!$B$467, BE$88, 0, 1, $B$82)), NA()))</f>
        <v>66437.85510770329</v>
      </c>
      <c r="BF823" s="466">
        <f t="array" aca="1" ref="BF823" ca="1">IF($B823=BF$85-1, BF$84, IF(AND($B823&gt;=BF$85, $B823&lt;=BF$86), BF$84*SUMPRODUCT(TRANSPOSE(BF$5:BF$81), Data_TR_USD!$B594:$BZ594, 1/OFFSET(Data_TR_USD!$B$467, BF$88, 0, 1, $B$82)), NA()))</f>
        <v>52426.91703010699</v>
      </c>
      <c r="BG823" s="466">
        <f t="array" aca="1" ref="BG823" ca="1">IF($B823=BG$85-1, BG$84, IF(AND($B823&gt;=BG$85, $B823&lt;=BG$86), BG$84*SUMPRODUCT(TRANSPOSE(BG$5:BG$81), Data_TR_USD!$B594:$BZ594, 1/OFFSET(Data_TR_USD!$B$467, BG$88, 0, 1, $B$82)), NA()))</f>
        <v>56027.558872697417</v>
      </c>
      <c r="BH823" s="466">
        <f t="array" aca="1" ref="BH823" ca="1">IF($B823=BH$85-1, BH$84, IF(AND($B823&gt;=BH$85, $B823&lt;=BH$86), BH$84*SUMPRODUCT(TRANSPOSE(BH$5:BH$81), Data_TR_USD!$B594:$BZ594, 1/OFFSET(Data_TR_USD!$B$467, BH$88, 0, 1, $B$82)), NA()))</f>
        <v>66326.128079410541</v>
      </c>
      <c r="BI823" s="466">
        <f t="array" aca="1" ref="BI823" ca="1">IF($B823=BI$85-1, BI$84, IF(AND($B823&gt;=BI$85, $B823&lt;=BI$86), BI$84*SUMPRODUCT(TRANSPOSE(BI$5:BI$81), Data_TR_USD!$B594:$BZ594, 1/OFFSET(Data_TR_USD!$B$467, BI$88, 0, 1, $B$82)), NA()))</f>
        <v>59776.49018352171</v>
      </c>
      <c r="BJ823" s="466">
        <f t="array" aca="1" ref="BJ823" ca="1">IF($B823=BJ$85-1, BJ$84, IF(AND($B823&gt;=BJ$85, $B823&lt;=BJ$86), BJ$84*SUMPRODUCT(TRANSPOSE(BJ$5:BJ$81), Data_TR_USD!$B594:$BZ594, 1/OFFSET(Data_TR_USD!$B$467, BJ$88, 0, 1, $B$82)), NA()))</f>
        <v>66073.911936189557</v>
      </c>
      <c r="BK823" s="466">
        <f t="array" aca="1" ref="BK823" ca="1">IF($B823=BK$85-1, BK$84, IF(AND($B823&gt;=BK$85, $B823&lt;=BK$86), BK$84*SUMPRODUCT(TRANSPOSE(BK$5:BK$81), Data_TR_USD!$B594:$BZ594, 1/OFFSET(Data_TR_USD!$B$467, BK$88, 0, 1, $B$82)), NA()))</f>
        <v>51066.151904944367</v>
      </c>
      <c r="BL823" s="466">
        <f t="array" aca="1" ref="BL823" ca="1">IF($B823=BL$85-1, BL$84, IF(AND($B823&gt;=BL$85, $B823&lt;=BL$86), BL$84*SUMPRODUCT(TRANSPOSE(BL$5:BL$81), Data_TR_USD!$B594:$BZ594, 1/OFFSET(Data_TR_USD!$B$467, BL$88, 0, 1, $B$82)), NA()))</f>
        <v>54235.422902489081</v>
      </c>
      <c r="BM823" s="466">
        <f t="array" aca="1" ref="BM823" ca="1">IF($B823=BM$85-1, BM$84, IF(AND($B823&gt;=BM$85, $B823&lt;=BM$86), BM$84*SUMPRODUCT(TRANSPOSE(BM$5:BM$81), Data_TR_USD!$B594:$BZ594, 1/OFFSET(Data_TR_USD!$B$467, BM$88, 0, 1, $B$82)), NA()))</f>
        <v>54713.339649996058</v>
      </c>
      <c r="BN823" s="466">
        <f t="array" aca="1" ref="BN823" ca="1">IF($B823=BN$85-1, BN$84, IF(AND($B823&gt;=BN$85, $B823&lt;=BN$86), BN$84*SUMPRODUCT(TRANSPOSE(BN$5:BN$81), Data_TR_USD!$B594:$BZ594, 1/OFFSET(Data_TR_USD!$B$467, BN$88, 0, 1, $B$82)), NA()))</f>
        <v>50124.85532042924</v>
      </c>
      <c r="BO823" s="466">
        <f t="array" aca="1" ref="BO823" ca="1">IF($B823=BO$85-1, BO$84, IF(AND($B823&gt;=BO$85, $B823&lt;=BO$86), BO$84*SUMPRODUCT(TRANSPOSE(BO$5:BO$81), Data_TR_USD!$B594:$BZ594, 1/OFFSET(Data_TR_USD!$B$467, BO$88, 0, 1, $B$82)), NA()))</f>
        <v>49953.210820558561</v>
      </c>
      <c r="BP823" s="466">
        <f t="array" aca="1" ref="BP823" ca="1">IF($B823=BP$85-1, BP$84, IF(AND($B823&gt;=BP$85, $B823&lt;=BP$86), BP$84*SUMPRODUCT(TRANSPOSE(BP$5:BP$81), Data_TR_USD!$B594:$BZ594, 1/OFFSET(Data_TR_USD!$B$467, BP$88, 0, 1, $B$82)), NA()))</f>
        <v>51635.422126508805</v>
      </c>
      <c r="BQ823" s="466">
        <f t="array" aca="1" ref="BQ823" ca="1">IF($B823=BQ$85-1, BQ$84, IF(AND($B823&gt;=BQ$85, $B823&lt;=BQ$86), BQ$84*SUMPRODUCT(TRANSPOSE(BQ$5:BQ$81), Data_TR_USD!$B594:$BZ594, 1/OFFSET(Data_TR_USD!$B$467, BQ$88, 0, 1, $B$82)), NA()))</f>
        <v>37541.191815227532</v>
      </c>
      <c r="BR823" s="466">
        <f t="array" aca="1" ref="BR823" ca="1">IF($B823=BR$85-1, BR$84, IF(AND($B823&gt;=BR$85, $B823&lt;=BR$86), BR$84*SUMPRODUCT(TRANSPOSE(BR$5:BR$81), Data_TR_USD!$B594:$BZ594, 1/OFFSET(Data_TR_USD!$B$467, BR$88, 0, 1, $B$82)), NA()))</f>
        <v>58209.604350776448</v>
      </c>
      <c r="BS823" s="466">
        <f t="array" aca="1" ref="BS823" ca="1">IF($B823=BS$85-1, BS$84, IF(AND($B823&gt;=BS$85, $B823&lt;=BS$86), BS$84*SUMPRODUCT(TRANSPOSE(BS$5:BS$81), Data_TR_USD!$B594:$BZ594, 1/OFFSET(Data_TR_USD!$B$467, BS$88, 0, 1, $B$82)), NA()))</f>
        <v>56057.231717259885</v>
      </c>
    </row>
    <row r="824" spans="2:71">
      <c r="B824" s="48">
        <f t="shared" si="1088"/>
        <v>1998</v>
      </c>
      <c r="E824" s="52"/>
      <c r="M824" s="466">
        <f t="array" aca="1" ref="M824" ca="1">IF($B824=M$85-1, M$84, IF(AND($B824&gt;=M$85, $B824&lt;=M$86), M$84*SUMPRODUCT(TRANSPOSE(M$5:M$81), Data_TR_USD!$B595:$BZ595, 1/OFFSET(Data_TR_USD!$B$467, M$88, 0, 1, $B$82)), NA()))</f>
        <v>258865.40939833</v>
      </c>
      <c r="N824" s="466">
        <f t="array" aca="1" ref="N824" ca="1">IF($B824=N$85-1, N$84, IF(AND($B824&gt;=N$85, $B824&lt;=N$86), N$84*SUMPRODUCT(TRANSPOSE(N$5:N$81), Data_TR_USD!$B595:$BZ595, 1/OFFSET(Data_TR_USD!$B$467, N$88, 0, 1, $B$82)), NA()))</f>
        <v>246332.30281331117</v>
      </c>
      <c r="X824" s="466">
        <f t="array" aca="1" ref="X824" ca="1">IF($B824=X$85-1, X$84, IF(AND($B824&gt;=X$85, $B824&lt;=X$86), X$84*SUMPRODUCT(TRANSPOSE(X$5:X$81), Data_TR_USD!$B595:$BZ595, 1/OFFSET(Data_TR_USD!$B$467, X$88, 0, 1, $B$82)), NA()))</f>
        <v>66326.799499475645</v>
      </c>
      <c r="Y824" s="466">
        <f t="array" aca="1" ref="Y824" ca="1">IF($B824=Y$85-1, Y$84, IF(AND($B824&gt;=Y$85, $B824&lt;=Y$86), Y$84*SUMPRODUCT(TRANSPOSE(Y$5:Y$81), Data_TR_USD!$B595:$BZ595, 1/OFFSET(Data_TR_USD!$B$467, Y$88, 0, 1, $B$82)), NA()))</f>
        <v>71730.754878270542</v>
      </c>
      <c r="AA824" s="466">
        <f t="array" aca="1" ref="AA824" ca="1">IF($B824=AA$85-1, AA$84, IF(AND($B824&gt;=AA$85, $B824&lt;=AA$86), AA$84*SUMPRODUCT(TRANSPOSE(AA$5:AA$81), Data_TR_USD!$B595:$BZ595, 1/OFFSET(Data_TR_USD!$B$467, AA$88, 0, 1, $B$82)), NA()))</f>
        <v>258865.40939833</v>
      </c>
      <c r="AB824" s="466">
        <f t="array" aca="1" ref="AB824" ca="1">IF($B824=AB$85-1, AB$84, IF(AND($B824&gt;=AB$85, $B824&lt;=AB$86), AB$84*SUMPRODUCT(TRANSPOSE(AB$5:AB$81), Data_TR_USD!$B595:$BZ595, 1/OFFSET(Data_TR_USD!$B$467, AB$88, 0, 1, $B$82)), NA()))</f>
        <v>302888.33561722585</v>
      </c>
      <c r="AC824" s="466">
        <f t="array" aca="1" ref="AC824" ca="1">IF($B824=AC$85-1, AC$84, IF(AND($B824&gt;=AC$85, $B824&lt;=AC$86), AC$84*SUMPRODUCT(TRANSPOSE(AC$5:AC$81), Data_TR_USD!$B595:$BZ595, 1/OFFSET(Data_TR_USD!$B$467, AC$88, 0, 1, $B$82)), NA()))</f>
        <v>309342.96550740302</v>
      </c>
      <c r="AD824" s="466">
        <f t="array" aca="1" ref="AD824" ca="1">IF($B824=AD$85-1, AD$84, IF(AND($B824&gt;=AD$85, $B824&lt;=AD$86), AD$84*SUMPRODUCT(TRANSPOSE(AD$5:AD$81), Data_TR_USD!$B595:$BZ595, 1/OFFSET(Data_TR_USD!$B$467, AD$88, 0, 1, $B$82)), NA()))</f>
        <v>295813.54349947954</v>
      </c>
      <c r="AE824" s="466">
        <f t="array" aca="1" ref="AE824" ca="1">IF($B824=AE$85-1, AE$84, IF(AND($B824&gt;=AE$85, $B824&lt;=AE$86), AE$84*SUMPRODUCT(TRANSPOSE(AE$5:AE$81), Data_TR_USD!$B595:$BZ595, 1/OFFSET(Data_TR_USD!$B$467, AE$88, 0, 1, $B$82)), NA()))</f>
        <v>242393.72650733934</v>
      </c>
      <c r="AG824" s="466">
        <f t="array" aca="1" ref="AG824" ca="1">IF($B824=AG$85-1, AG$84, IF(AND($B824&gt;=AG$85, $B824&lt;=AG$86), AG$84*SUMPRODUCT(TRANSPOSE(AG$5:AG$81), Data_TR_USD!$B595:$BZ595, 1/OFFSET(Data_TR_USD!$B$467, AG$88, 0, 1, $B$82)), NA()))</f>
        <v>10000</v>
      </c>
      <c r="AM824" s="466">
        <f t="array" aca="1" ref="AM824" ca="1">IF($B824=AM$85-1, AM$84, IF(AND($B824&gt;=AM$85, $B824&lt;=AM$86), AM$84*SUMPRODUCT(TRANSPOSE(AM$5:AM$81), Data_TR_USD!$B595:$BZ595, 1/OFFSET(Data_TR_USD!$B$467, AM$88, 0, 1, $B$82)), NA()))</f>
        <v>659.52281952219084</v>
      </c>
      <c r="AN824" s="466">
        <f t="array" aca="1" ref="AN824" ca="1">IF($B824=AN$85-1, AN$84, IF(AND($B824&gt;=AN$85, $B824&lt;=AN$86), AN$84*SUMPRODUCT(TRANSPOSE(AN$5:AN$81), Data_TR_USD!$B595:$BZ595, 1/OFFSET(Data_TR_USD!$B$467, AN$88, 0, 1, $B$82)), NA()))</f>
        <v>436.93283093947389</v>
      </c>
      <c r="AO824" s="466">
        <f t="array" aca="1" ref="AO824" ca="1">IF($B824=AO$85-1, AO$84, IF(AND($B824&gt;=AO$85, $B824&lt;=AO$86), AO$84*SUMPRODUCT(TRANSPOSE(AO$5:AO$81), Data_TR_USD!$B595:$BZ595, 1/OFFSET(Data_TR_USD!$B$467, AO$88, 0, 1, $B$82)), NA()))</f>
        <v>743.49565777323903</v>
      </c>
      <c r="AP824" s="466">
        <f t="array" aca="1" ref="AP824" ca="1">IF($B824=AP$85-1, AP$84, IF(AND($B824&gt;=AP$85, $B824&lt;=AP$86), AP$84*SUMPRODUCT(TRANSPOSE(AP$5:AP$81), Data_TR_USD!$B595:$BZ595, 1/OFFSET(Data_TR_USD!$B$467, AP$88, 0, 1, $B$82)), NA()))</f>
        <v>687.82128832893818</v>
      </c>
      <c r="AQ824" s="466">
        <f t="array" aca="1" ref="AQ824" ca="1">IF($B824=AQ$85-1, AQ$84, IF(AND($B824&gt;=AQ$85, $B824&lt;=AQ$86), AQ$84*SUMPRODUCT(TRANSPOSE(AQ$5:AQ$81), Data_TR_USD!$B595:$BZ595, 1/OFFSET(Data_TR_USD!$B$467, AQ$88, 0, 1, $B$82)), NA()))</f>
        <v>430.79490454244637</v>
      </c>
      <c r="AS824" s="466">
        <f t="array" aca="1" ref="AS824" ca="1">IF($B824=AS$85-1, AS$84, IF(AND($B824&gt;=AS$85, $B824&lt;=AS$86), AS$84*SUMPRODUCT(TRANSPOSE(AS$5:AS$81), Data_TR_USD!$B595:$BZ595, 1/OFFSET(Data_TR_USD!$B$467, AS$88, 0, 1, $B$82)), NA()))</f>
        <v>717.30754878270545</v>
      </c>
      <c r="AU824" s="466">
        <f t="array" aca="1" ref="AU824" ca="1">IF($B824=AU$85-1, AU$84, IF(AND($B824&gt;=AU$85, $B824&lt;=AU$86), AU$84*SUMPRODUCT(TRANSPOSE(AU$5:AU$81), Data_TR_USD!$B595:$BZ595, 1/OFFSET(Data_TR_USD!$B$467, AU$88, 0, 1, $B$82)), NA()))</f>
        <v>68668.18135342015</v>
      </c>
      <c r="AV824" s="466">
        <f t="array" aca="1" ref="AV824" ca="1">IF($B824=AV$85-1, AV$84, IF(AND($B824&gt;=AV$85, $B824&lt;=AV$86), AV$84*SUMPRODUCT(TRANSPOSE(AV$5:AV$81), Data_TR_USD!$B595:$BZ595, 1/OFFSET(Data_TR_USD!$B$467, AV$88, 0, 1, $B$82)), NA()))</f>
        <v>57861.770240978789</v>
      </c>
      <c r="AW824" s="466">
        <f t="array" aca="1" ref="AW824" ca="1">IF($B824=AW$85-1, AW$84, IF(AND($B824&gt;=AW$85, $B824&lt;=AW$86), AW$84*SUMPRODUCT(TRANSPOSE(AW$5:AW$81), Data_TR_USD!$B595:$BZ595, 1/OFFSET(Data_TR_USD!$B$467, AW$88, 0, 1, $B$82)), NA()))</f>
        <v>74065.714105731036</v>
      </c>
      <c r="AX824" s="466">
        <f t="array" aca="1" ref="AX824" ca="1">IF($B824=AX$85-1, AX$84, IF(AND($B824&gt;=AX$85, $B824&lt;=AX$86), AX$84*SUMPRODUCT(TRANSPOSE(AX$5:AX$81), Data_TR_USD!$B595:$BZ595, 1/OFFSET(Data_TR_USD!$B$467, AX$88, 0, 1, $B$82)), NA()))</f>
        <v>74029.869512601057</v>
      </c>
      <c r="AY824" s="466">
        <f t="array" aca="1" ref="AY824" ca="1">IF($B824=AY$85-1, AY$84, IF(AND($B824&gt;=AY$85, $B824&lt;=AY$86), AY$84*SUMPRODUCT(TRANSPOSE(AY$5:AY$81), Data_TR_USD!$B595:$BZ595, 1/OFFSET(Data_TR_USD!$B$467, AY$88, 0, 1, $B$82)), NA()))</f>
        <v>73636.801505386044</v>
      </c>
      <c r="AZ824" s="466">
        <f t="array" aca="1" ref="AZ824" ca="1">IF($B824=AZ$85-1, AZ$84, IF(AND($B824&gt;=AZ$85, $B824&lt;=AZ$86), AZ$84*SUMPRODUCT(TRANSPOSE(AZ$5:AZ$81), Data_TR_USD!$B595:$BZ595, 1/OFFSET(Data_TR_USD!$B$467, AZ$88, 0, 1, $B$82)), NA()))</f>
        <v>71604.653078137955</v>
      </c>
      <c r="BA824" s="466">
        <f t="array" aca="1" ref="BA824" ca="1">IF($B824=BA$85-1, BA$84, IF(AND($B824&gt;=BA$85, $B824&lt;=BA$86), BA$84*SUMPRODUCT(TRANSPOSE(BA$5:BA$81), Data_TR_USD!$B595:$BZ595, 1/OFFSET(Data_TR_USD!$B$467, BA$88, 0, 1, $B$82)), NA()))</f>
        <v>63632.217293329864</v>
      </c>
      <c r="BB824" s="466">
        <f t="array" aca="1" ref="BB824" ca="1">IF($B824=BB$85-1, BB$84, IF(AND($B824&gt;=BB$85, $B824&lt;=BB$86), BB$84*SUMPRODUCT(TRANSPOSE(BB$5:BB$81), Data_TR_USD!$B595:$BZ595, 1/OFFSET(Data_TR_USD!$B$467, BB$88, 0, 1, $B$82)), NA()))</f>
        <v>66326.799499475645</v>
      </c>
      <c r="BC824" s="466">
        <f t="array" aca="1" ref="BC824" ca="1">IF($B824=BC$85-1, BC$84, IF(AND($B824&gt;=BC$85, $B824&lt;=BC$86), BC$84*SUMPRODUCT(TRANSPOSE(BC$5:BC$81), Data_TR_USD!$B595:$BZ595, 1/OFFSET(Data_TR_USD!$B$467, BC$88, 0, 1, $B$82)), NA()))</f>
        <v>75026.565800935947</v>
      </c>
      <c r="BD824" s="466">
        <f t="array" aca="1" ref="BD824" ca="1">IF($B824=BD$85-1, BD$84, IF(AND($B824&gt;=BD$85, $B824&lt;=BD$86), BD$84*SUMPRODUCT(TRANSPOSE(BD$5:BD$81), Data_TR_USD!$B595:$BZ595, 1/OFFSET(Data_TR_USD!$B$467, BD$88, 0, 1, $B$82)), NA()))</f>
        <v>77669.979712052766</v>
      </c>
      <c r="BE824" s="466">
        <f t="array" aca="1" ref="BE824" ca="1">IF($B824=BE$85-1, BE$84, IF(AND($B824&gt;=BE$85, $B824&lt;=BE$86), BE$84*SUMPRODUCT(TRANSPOSE(BE$5:BE$81), Data_TR_USD!$B595:$BZ595, 1/OFFSET(Data_TR_USD!$B$467, BE$88, 0, 1, $B$82)), NA()))</f>
        <v>70747.229240974775</v>
      </c>
      <c r="BF824" s="466">
        <f t="array" aca="1" ref="BF824" ca="1">IF($B824=BF$85-1, BF$84, IF(AND($B824&gt;=BF$85, $B824&lt;=BF$86), BF$84*SUMPRODUCT(TRANSPOSE(BF$5:BF$81), Data_TR_USD!$B595:$BZ595, 1/OFFSET(Data_TR_USD!$B$467, BF$88, 0, 1, $B$82)), NA()))</f>
        <v>56679.564304977299</v>
      </c>
      <c r="BG824" s="466">
        <f t="array" aca="1" ref="BG824" ca="1">IF($B824=BG$85-1, BG$84, IF(AND($B824&gt;=BG$85, $B824&lt;=BG$86), BG$84*SUMPRODUCT(TRANSPOSE(BG$5:BG$81), Data_TR_USD!$B595:$BZ595, 1/OFFSET(Data_TR_USD!$B$467, BG$88, 0, 1, $B$82)), NA()))</f>
        <v>58389.033394701743</v>
      </c>
      <c r="BH824" s="466">
        <f t="array" aca="1" ref="BH824" ca="1">IF($B824=BH$85-1, BH$84, IF(AND($B824&gt;=BH$85, $B824&lt;=BH$86), BH$84*SUMPRODUCT(TRANSPOSE(BH$5:BH$81), Data_TR_USD!$B595:$BZ595, 1/OFFSET(Data_TR_USD!$B$467, BH$88, 0, 1, $B$82)), NA()))</f>
        <v>69919.927795484356</v>
      </c>
      <c r="BI824" s="466">
        <f t="array" aca="1" ref="BI824" ca="1">IF($B824=BI$85-1, BI$84, IF(AND($B824&gt;=BI$85, $B824&lt;=BI$86), BI$84*SUMPRODUCT(TRANSPOSE(BI$5:BI$81), Data_TR_USD!$B595:$BZ595, 1/OFFSET(Data_TR_USD!$B$467, BI$88, 0, 1, $B$82)), NA()))</f>
        <v>71730.754878270542</v>
      </c>
      <c r="BJ824" s="466">
        <f t="array" aca="1" ref="BJ824" ca="1">IF($B824=BJ$85-1, BJ$84, IF(AND($B824&gt;=BJ$85, $B824&lt;=BJ$86), BJ$84*SUMPRODUCT(TRANSPOSE(BJ$5:BJ$81), Data_TR_USD!$B595:$BZ595, 1/OFFSET(Data_TR_USD!$B$467, BJ$88, 0, 1, $B$82)), NA()))</f>
        <v>79576.026339168267</v>
      </c>
      <c r="BK824" s="466">
        <f t="array" aca="1" ref="BK824" ca="1">IF($B824=BK$85-1, BK$84, IF(AND($B824&gt;=BK$85, $B824&lt;=BK$86), BK$84*SUMPRODUCT(TRANSPOSE(BK$5:BK$81), Data_TR_USD!$B595:$BZ595, 1/OFFSET(Data_TR_USD!$B$467, BK$88, 0, 1, $B$82)), NA()))</f>
        <v>56158.665711174428</v>
      </c>
      <c r="BL824" s="466">
        <f t="array" aca="1" ref="BL824" ca="1">IF($B824=BL$85-1, BL$84, IF(AND($B824&gt;=BL$85, $B824&lt;=BL$86), BL$84*SUMPRODUCT(TRANSPOSE(BL$5:BL$81), Data_TR_USD!$B595:$BZ595, 1/OFFSET(Data_TR_USD!$B$467, BL$88, 0, 1, $B$82)), NA()))</f>
        <v>63826.190008413294</v>
      </c>
      <c r="BM824" s="466">
        <f t="array" aca="1" ref="BM824" ca="1">IF($B824=BM$85-1, BM$84, IF(AND($B824&gt;=BM$85, $B824&lt;=BM$86), BM$84*SUMPRODUCT(TRANSPOSE(BM$5:BM$81), Data_TR_USD!$B595:$BZ595, 1/OFFSET(Data_TR_USD!$B$467, BM$88, 0, 1, $B$82)), NA()))</f>
        <v>64053.819301551266</v>
      </c>
      <c r="BN824" s="466">
        <f t="array" aca="1" ref="BN824" ca="1">IF($B824=BN$85-1, BN$84, IF(AND($B824&gt;=BN$85, $B824&lt;=BN$86), BN$84*SUMPRODUCT(TRANSPOSE(BN$5:BN$81), Data_TR_USD!$B595:$BZ595, 1/OFFSET(Data_TR_USD!$B$467, BN$88, 0, 1, $B$82)), NA()))</f>
        <v>58174.473615516043</v>
      </c>
      <c r="BO824" s="466">
        <f t="array" aca="1" ref="BO824" ca="1">IF($B824=BO$85-1, BO$84, IF(AND($B824&gt;=BO$85, $B824&lt;=BO$86), BO$84*SUMPRODUCT(TRANSPOSE(BO$5:BO$81), Data_TR_USD!$B595:$BZ595, 1/OFFSET(Data_TR_USD!$B$467, BO$88, 0, 1, $B$82)), NA()))</f>
        <v>54784.401132318002</v>
      </c>
      <c r="BP824" s="466">
        <f t="array" aca="1" ref="BP824" ca="1">IF($B824=BP$85-1, BP$84, IF(AND($B824&gt;=BP$85, $B824&lt;=BP$86), BP$84*SUMPRODUCT(TRANSPOSE(BP$5:BP$81), Data_TR_USD!$B595:$BZ595, 1/OFFSET(Data_TR_USD!$B$467, BP$88, 0, 1, $B$82)), NA()))</f>
        <v>53606.961815187555</v>
      </c>
      <c r="BQ824" s="466">
        <f t="array" aca="1" ref="BQ824" ca="1">IF($B824=BQ$85-1, BQ$84, IF(AND($B824&gt;=BQ$85, $B824&lt;=BQ$86), BQ$84*SUMPRODUCT(TRANSPOSE(BQ$5:BQ$81), Data_TR_USD!$B595:$BZ595, 1/OFFSET(Data_TR_USD!$B$467, BQ$88, 0, 1, $B$82)), NA()))</f>
        <v>43693.283093947386</v>
      </c>
      <c r="BR824" s="466">
        <f t="array" aca="1" ref="BR824" ca="1">IF($B824=BR$85-1, BR$84, IF(AND($B824&gt;=BR$85, $B824&lt;=BR$86), BR$84*SUMPRODUCT(TRANSPOSE(BR$5:BR$81), Data_TR_USD!$B595:$BZ595, 1/OFFSET(Data_TR_USD!$B$467, BR$88, 0, 1, $B$82)), NA()))</f>
        <v>60114.257791220502</v>
      </c>
      <c r="BS824" s="466">
        <f t="array" aca="1" ref="BS824" ca="1">IF($B824=BS$85-1, BS$84, IF(AND($B824&gt;=BS$85, $B824&lt;=BS$86), BS$84*SUMPRODUCT(TRANSPOSE(BS$5:BS$81), Data_TR_USD!$B595:$BZ595, 1/OFFSET(Data_TR_USD!$B$467, BS$88, 0, 1, $B$82)), NA()))</f>
        <v>51998.111616891059</v>
      </c>
    </row>
    <row r="825" spans="2:71">
      <c r="B825" s="48">
        <f t="shared" si="1088"/>
        <v>1999</v>
      </c>
      <c r="E825" s="52"/>
      <c r="M825" s="466">
        <f t="array" aca="1" ref="M825" ca="1">IF($B825=M$85-1, M$84, IF(AND($B825&gt;=M$85, $B825&lt;=M$86), M$84*SUMPRODUCT(TRANSPOSE(M$5:M$81), Data_TR_USD!$B596:$BZ596, 1/OFFSET(Data_TR_USD!$B$467, M$88, 0, 1, $B$82)), NA()))</f>
        <v>318910.32176027988</v>
      </c>
      <c r="N825" s="466">
        <f t="array" aca="1" ref="N825" ca="1">IF($B825=N$85-1, N$84, IF(AND($B825&gt;=N$85, $B825&lt;=N$86), N$84*SUMPRODUCT(TRANSPOSE(N$5:N$81), Data_TR_USD!$B596:$BZ596, 1/OFFSET(Data_TR_USD!$B$467, N$88, 0, 1, $B$82)), NA()))</f>
        <v>293313.52665304719</v>
      </c>
      <c r="X825" s="466">
        <f t="array" aca="1" ref="X825" ca="1">IF($B825=X$85-1, X$84, IF(AND($B825&gt;=X$85, $B825&lt;=X$86), X$84*SUMPRODUCT(TRANSPOSE(X$5:X$81), Data_TR_USD!$B596:$BZ596, 1/OFFSET(Data_TR_USD!$B$467, X$88, 0, 1, $B$82)), NA()))</f>
        <v>80186.706165886921</v>
      </c>
      <c r="Y825" s="466">
        <f t="array" aca="1" ref="Y825" ca="1">IF($B825=Y$85-1, Y$84, IF(AND($B825&gt;=Y$85, $B825&lt;=Y$86), Y$84*SUMPRODUCT(TRANSPOSE(Y$5:Y$81), Data_TR_USD!$B596:$BZ596, 1/OFFSET(Data_TR_USD!$B$467, Y$88, 0, 1, $B$82)), NA()))</f>
        <v>85264.396578462009</v>
      </c>
      <c r="AA825" s="466">
        <f t="array" aca="1" ref="AA825" ca="1">IF($B825=AA$85-1, AA$84, IF(AND($B825&gt;=AA$85, $B825&lt;=AA$86), AA$84*SUMPRODUCT(TRANSPOSE(AA$5:AA$81), Data_TR_USD!$B596:$BZ596, 1/OFFSET(Data_TR_USD!$B$467, AA$88, 0, 1, $B$82)), NA()))</f>
        <v>318910.32176027988</v>
      </c>
      <c r="AB825" s="466">
        <f t="array" aca="1" ref="AB825" ca="1">IF($B825=AB$85-1, AB$84, IF(AND($B825&gt;=AB$85, $B825&lt;=AB$86), AB$84*SUMPRODUCT(TRANSPOSE(AB$5:AB$81), Data_TR_USD!$B596:$BZ596, 1/OFFSET(Data_TR_USD!$B$467, AB$88, 0, 1, $B$82)), NA()))</f>
        <v>348432.56642568874</v>
      </c>
      <c r="AC825" s="466">
        <f t="array" aca="1" ref="AC825" ca="1">IF($B825=AC$85-1, AC$84, IF(AND($B825&gt;=AC$85, $B825&lt;=AC$86), AC$84*SUMPRODUCT(TRANSPOSE(AC$5:AC$81), Data_TR_USD!$B596:$BZ596, 1/OFFSET(Data_TR_USD!$B$467, AC$88, 0, 1, $B$82)), NA()))</f>
        <v>359180.95449870842</v>
      </c>
      <c r="AD825" s="466">
        <f t="array" aca="1" ref="AD825" ca="1">IF($B825=AD$85-1, AD$84, IF(AND($B825&gt;=AD$85, $B825&lt;=AD$86), AD$84*SUMPRODUCT(TRANSPOSE(AD$5:AD$81), Data_TR_USD!$B596:$BZ596, 1/OFFSET(Data_TR_USD!$B$467, AD$88, 0, 1, $B$82)), NA()))</f>
        <v>325596.10168244829</v>
      </c>
      <c r="AE825" s="466">
        <f t="array" aca="1" ref="AE825" ca="1">IF($B825=AE$85-1, AE$84, IF(AND($B825&gt;=AE$85, $B825&lt;=AE$86), AE$84*SUMPRODUCT(TRANSPOSE(AE$5:AE$81), Data_TR_USD!$B596:$BZ596, 1/OFFSET(Data_TR_USD!$B$467, AE$88, 0, 1, $B$82)), NA()))</f>
        <v>279986.09108769492</v>
      </c>
      <c r="AG825" s="466">
        <f t="array" aca="1" ref="AG825" ca="1">IF($B825=AG$85-1, AG$84, IF(AND($B825&gt;=AG$85, $B825&lt;=AG$86), AG$84*SUMPRODUCT(TRANSPOSE(AG$5:AG$81), Data_TR_USD!$B596:$BZ596, 1/OFFSET(Data_TR_USD!$B$467, AG$88, 0, 1, $B$82)), NA()))</f>
        <v>10000</v>
      </c>
      <c r="AM825" s="466">
        <f t="array" aca="1" ref="AM825" ca="1">IF($B825=AM$85-1, AM$84, IF(AND($B825&gt;=AM$85, $B825&lt;=AM$86), AM$84*SUMPRODUCT(TRANSPOSE(AM$5:AM$81), Data_TR_USD!$B596:$BZ596, 1/OFFSET(Data_TR_USD!$B$467, AM$88, 0, 1, $B$82)), NA()))</f>
        <v>781.56743086259257</v>
      </c>
      <c r="AN825" s="466">
        <f t="array" aca="1" ref="AN825" ca="1">IF($B825=AN$85-1, AN$84, IF(AND($B825&gt;=AN$85, $B825&lt;=AN$86), AN$84*SUMPRODUCT(TRANSPOSE(AN$5:AN$81), Data_TR_USD!$B596:$BZ596, 1/OFFSET(Data_TR_USD!$B$467, AN$88, 0, 1, $B$82)), NA()))</f>
        <v>485.93330175389883</v>
      </c>
      <c r="AO825" s="466">
        <f t="array" aca="1" ref="AO825" ca="1">IF($B825=AO$85-1, AO$84, IF(AND($B825&gt;=AO$85, $B825&lt;=AO$86), AO$84*SUMPRODUCT(TRANSPOSE(AO$5:AO$81), Data_TR_USD!$B596:$BZ596, 1/OFFSET(Data_TR_USD!$B$467, AO$88, 0, 1, $B$82)), NA()))</f>
        <v>910.25692797522174</v>
      </c>
      <c r="AP825" s="466">
        <f t="array" aca="1" ref="AP825" ca="1">IF($B825=AP$85-1, AP$84, IF(AND($B825&gt;=AP$85, $B825&lt;=AP$86), AP$84*SUMPRODUCT(TRANSPOSE(AP$5:AP$81), Data_TR_USD!$B596:$BZ596, 1/OFFSET(Data_TR_USD!$B$467, AP$88, 0, 1, $B$82)), NA()))</f>
        <v>840.72817427292966</v>
      </c>
      <c r="AQ825" s="466">
        <f t="array" aca="1" ref="AQ825" ca="1">IF($B825=AQ$85-1, AQ$84, IF(AND($B825&gt;=AQ$85, $B825&lt;=AQ$86), AQ$84*SUMPRODUCT(TRANSPOSE(AQ$5:AQ$81), Data_TR_USD!$B596:$BZ596, 1/OFFSET(Data_TR_USD!$B$467, AQ$88, 0, 1, $B$82)), NA()))</f>
        <v>477.33601173500278</v>
      </c>
      <c r="AS825" s="466">
        <f t="array" aca="1" ref="AS825" ca="1">IF($B825=AS$85-1, AS$84, IF(AND($B825&gt;=AS$85, $B825&lt;=AS$86), AS$84*SUMPRODUCT(TRANSPOSE(AS$5:AS$81), Data_TR_USD!$B596:$BZ596, 1/OFFSET(Data_TR_USD!$B$467, AS$88, 0, 1, $B$82)), NA()))</f>
        <v>852.64396578462004</v>
      </c>
      <c r="AU825" s="466">
        <f t="array" aca="1" ref="AU825" ca="1">IF($B825=AU$85-1, AU$84, IF(AND($B825&gt;=AU$85, $B825&lt;=AU$86), AU$84*SUMPRODUCT(TRANSPOSE(AU$5:AU$81), Data_TR_USD!$B596:$BZ596, 1/OFFSET(Data_TR_USD!$B$467, AU$88, 0, 1, $B$82)), NA()))</f>
        <v>71693.85249385082</v>
      </c>
      <c r="AV825" s="466">
        <f t="array" aca="1" ref="AV825" ca="1">IF($B825=AV$85-1, AV$84, IF(AND($B825&gt;=AV$85, $B825&lt;=AV$86), AV$84*SUMPRODUCT(TRANSPOSE(AV$5:AV$81), Data_TR_USD!$B596:$BZ596, 1/OFFSET(Data_TR_USD!$B$467, AV$88, 0, 1, $B$82)), NA()))</f>
        <v>55468.456983209282</v>
      </c>
      <c r="AW825" s="466">
        <f t="array" aca="1" ref="AW825" ca="1">IF($B825=AW$85-1, AW$84, IF(AND($B825&gt;=AW$85, $B825&lt;=AW$86), AW$84*SUMPRODUCT(TRANSPOSE(AW$5:AW$81), Data_TR_USD!$B596:$BZ596, 1/OFFSET(Data_TR_USD!$B$467, AW$88, 0, 1, $B$82)), NA()))</f>
        <v>90799.385582826522</v>
      </c>
      <c r="AX825" s="466">
        <f t="array" aca="1" ref="AX825" ca="1">IF($B825=AX$85-1, AX$84, IF(AND($B825&gt;=AX$85, $B825&lt;=AX$86), AX$84*SUMPRODUCT(TRANSPOSE(AX$5:AX$81), Data_TR_USD!$B596:$BZ596, 1/OFFSET(Data_TR_USD!$B$467, AX$88, 0, 1, $B$82)), NA()))</f>
        <v>91049.246919058467</v>
      </c>
      <c r="AY825" s="466">
        <f t="array" aca="1" ref="AY825" ca="1">IF($B825=AY$85-1, AY$84, IF(AND($B825&gt;=AY$85, $B825&lt;=AY$86), AY$84*SUMPRODUCT(TRANSPOSE(AY$5:AY$81), Data_TR_USD!$B596:$BZ596, 1/OFFSET(Data_TR_USD!$B$467, AY$88, 0, 1, $B$82)), NA()))</f>
        <v>90753.980084258932</v>
      </c>
      <c r="AZ825" s="466">
        <f t="array" aca="1" ref="AZ825" ca="1">IF($B825=AZ$85-1, AZ$84, IF(AND($B825&gt;=AZ$85, $B825&lt;=AZ$86), AZ$84*SUMPRODUCT(TRANSPOSE(AZ$5:AZ$81), Data_TR_USD!$B596:$BZ596, 1/OFFSET(Data_TR_USD!$B$467, AZ$88, 0, 1, $B$82)), NA()))</f>
        <v>86895.077447453717</v>
      </c>
      <c r="BA825" s="466">
        <f t="array" aca="1" ref="BA825" ca="1">IF($B825=BA$85-1, BA$84, IF(AND($B825&gt;=BA$85, $B825&lt;=BA$86), BA$84*SUMPRODUCT(TRANSPOSE(BA$5:BA$81), Data_TR_USD!$B596:$BZ596, 1/OFFSET(Data_TR_USD!$B$467, BA$88, 0, 1, $B$82)), NA()))</f>
        <v>75676.469763215006</v>
      </c>
      <c r="BB825" s="466">
        <f t="array" aca="1" ref="BB825" ca="1">IF($B825=BB$85-1, BB$84, IF(AND($B825&gt;=BB$85, $B825&lt;=BB$86), BB$84*SUMPRODUCT(TRANSPOSE(BB$5:BB$81), Data_TR_USD!$B596:$BZ596, 1/OFFSET(Data_TR_USD!$B$467, BB$88, 0, 1, $B$82)), NA()))</f>
        <v>80186.706165886921</v>
      </c>
      <c r="BC825" s="466">
        <f t="array" aca="1" ref="BC825" ca="1">IF($B825=BC$85-1, BC$84, IF(AND($B825&gt;=BC$85, $B825&lt;=BC$86), BC$84*SUMPRODUCT(TRANSPOSE(BC$5:BC$81), Data_TR_USD!$B596:$BZ596, 1/OFFSET(Data_TR_USD!$B$467, BC$88, 0, 1, $B$82)), NA()))</f>
        <v>93964.376824692983</v>
      </c>
      <c r="BD825" s="466">
        <f t="array" aca="1" ref="BD825" ca="1">IF($B825=BD$85-1, BD$84, IF(AND($B825&gt;=BD$85, $B825&lt;=BD$86), BD$84*SUMPRODUCT(TRANSPOSE(BD$5:BD$81), Data_TR_USD!$B596:$BZ596, 1/OFFSET(Data_TR_USD!$B$467, BD$88, 0, 1, $B$82)), NA()))</f>
        <v>93504.863182334535</v>
      </c>
      <c r="BE825" s="466">
        <f t="array" aca="1" ref="BE825" ca="1">IF($B825=BE$85-1, BE$84, IF(AND($B825&gt;=BE$85, $B825&lt;=BE$86), BE$84*SUMPRODUCT(TRANSPOSE(BE$5:BE$81), Data_TR_USD!$B596:$BZ596, 1/OFFSET(Data_TR_USD!$B$467, BE$88, 0, 1, $B$82)), NA()))</f>
        <v>90695.141082523522</v>
      </c>
      <c r="BF825" s="466">
        <f t="array" aca="1" ref="BF825" ca="1">IF($B825=BF$85-1, BF$84, IF(AND($B825&gt;=BF$85, $B825&lt;=BF$86), BF$84*SUMPRODUCT(TRANSPOSE(BF$5:BF$81), Data_TR_USD!$B596:$BZ596, 1/OFFSET(Data_TR_USD!$B$467, BF$88, 0, 1, $B$82)), NA()))</f>
        <v>63219.484507658686</v>
      </c>
      <c r="BG825" s="466">
        <f t="array" aca="1" ref="BG825" ca="1">IF($B825=BG$85-1, BG$84, IF(AND($B825&gt;=BG$85, $B825&lt;=BG$86), BG$84*SUMPRODUCT(TRANSPOSE(BG$5:BG$81), Data_TR_USD!$B596:$BZ596, 1/OFFSET(Data_TR_USD!$B$467, BG$88, 0, 1, $B$82)), NA()))</f>
        <v>70701.901716205291</v>
      </c>
      <c r="BH825" s="466">
        <f t="array" aca="1" ref="BH825" ca="1">IF($B825=BH$85-1, BH$84, IF(AND($B825&gt;=BH$85, $B825&lt;=BH$86), BH$84*SUMPRODUCT(TRANSPOSE(BH$5:BH$81), Data_TR_USD!$B596:$BZ596, 1/OFFSET(Data_TR_USD!$B$467, BH$88, 0, 1, $B$82)), NA()))</f>
        <v>87894.162535692303</v>
      </c>
      <c r="BI825" s="466">
        <f t="array" aca="1" ref="BI825" ca="1">IF($B825=BI$85-1, BI$84, IF(AND($B825&gt;=BI$85, $B825&lt;=BI$86), BI$84*SUMPRODUCT(TRANSPOSE(BI$5:BI$81), Data_TR_USD!$B596:$BZ596, 1/OFFSET(Data_TR_USD!$B$467, BI$88, 0, 1, $B$82)), NA()))</f>
        <v>85264.396578462009</v>
      </c>
      <c r="BJ825" s="466">
        <f t="array" aca="1" ref="BJ825" ca="1">IF($B825=BJ$85-1, BJ$84, IF(AND($B825&gt;=BJ$85, $B825&lt;=BJ$86), BJ$84*SUMPRODUCT(TRANSPOSE(BJ$5:BJ$81), Data_TR_USD!$B596:$BZ596, 1/OFFSET(Data_TR_USD!$B$467, BJ$88, 0, 1, $B$82)), NA()))</f>
        <v>98994.446688131444</v>
      </c>
      <c r="BK825" s="466">
        <f t="array" aca="1" ref="BK825" ca="1">IF($B825=BK$85-1, BK$84, IF(AND($B825&gt;=BK$85, $B825&lt;=BK$86), BK$84*SUMPRODUCT(TRANSPOSE(BK$5:BK$81), Data_TR_USD!$B596:$BZ596, 1/OFFSET(Data_TR_USD!$B$467, BK$88, 0, 1, $B$82)), NA()))</f>
        <v>65392.44995055256</v>
      </c>
      <c r="BL825" s="466">
        <f t="array" aca="1" ref="BL825" ca="1">IF($B825=BL$85-1, BL$84, IF(AND($B825&gt;=BL$85, $B825&lt;=BL$86), BL$84*SUMPRODUCT(TRANSPOSE(BL$5:BL$81), Data_TR_USD!$B596:$BZ596, 1/OFFSET(Data_TR_USD!$B$467, BL$88, 0, 1, $B$82)), NA()))</f>
        <v>75547.595800591822</v>
      </c>
      <c r="BM825" s="466">
        <f t="array" aca="1" ref="BM825" ca="1">IF($B825=BM$85-1, BM$84, IF(AND($B825&gt;=BM$85, $B825&lt;=BM$86), BM$84*SUMPRODUCT(TRANSPOSE(BM$5:BM$81), Data_TR_USD!$B596:$BZ596, 1/OFFSET(Data_TR_USD!$B$467, BM$88, 0, 1, $B$82)), NA()))</f>
        <v>78292.651492470875</v>
      </c>
      <c r="BN825" s="466">
        <f t="array" aca="1" ref="BN825" ca="1">IF($B825=BN$85-1, BN$84, IF(AND($B825&gt;=BN$85, $B825&lt;=BN$86), BN$84*SUMPRODUCT(TRANSPOSE(BN$5:BN$81), Data_TR_USD!$B596:$BZ596, 1/OFFSET(Data_TR_USD!$B$467, BN$88, 0, 1, $B$82)), NA()))</f>
        <v>68305.137829788844</v>
      </c>
      <c r="BO825" s="466">
        <f t="array" aca="1" ref="BO825" ca="1">IF($B825=BO$85-1, BO$84, IF(AND($B825&gt;=BO$85, $B825&lt;=BO$86), BO$84*SUMPRODUCT(TRANSPOSE(BO$5:BO$81), Data_TR_USD!$B596:$BZ596, 1/OFFSET(Data_TR_USD!$B$467, BO$88, 0, 1, $B$82)), NA()))</f>
        <v>62555.897750035314</v>
      </c>
      <c r="BP825" s="466">
        <f t="array" aca="1" ref="BP825" ca="1">IF($B825=BP$85-1, BP$84, IF(AND($B825&gt;=BP$85, $B825&lt;=BP$86), BP$84*SUMPRODUCT(TRANSPOSE(BP$5:BP$81), Data_TR_USD!$B596:$BZ596, 1/OFFSET(Data_TR_USD!$B$467, BP$88, 0, 1, $B$82)), NA()))</f>
        <v>61751.561182702768</v>
      </c>
      <c r="BQ825" s="466">
        <f t="array" aca="1" ref="BQ825" ca="1">IF($B825=BQ$85-1, BQ$84, IF(AND($B825&gt;=BQ$85, $B825&lt;=BQ$86), BQ$84*SUMPRODUCT(TRANSPOSE(BQ$5:BQ$81), Data_TR_USD!$B596:$BZ596, 1/OFFSET(Data_TR_USD!$B$467, BQ$88, 0, 1, $B$82)), NA()))</f>
        <v>48593.330175389885</v>
      </c>
      <c r="BR825" s="466">
        <f t="array" aca="1" ref="BR825" ca="1">IF($B825=BR$85-1, BR$84, IF(AND($B825&gt;=BR$85, $B825&lt;=BR$86), BR$84*SUMPRODUCT(TRANSPOSE(BR$5:BR$81), Data_TR_USD!$B596:$BZ596, 1/OFFSET(Data_TR_USD!$B$467, BR$88, 0, 1, $B$82)), NA()))</f>
        <v>70214.790908596129</v>
      </c>
      <c r="BS825" s="466">
        <f t="array" aca="1" ref="BS825" ca="1">IF($B825=BS$85-1, BS$84, IF(AND($B825&gt;=BS$85, $B825&lt;=BS$86), BS$84*SUMPRODUCT(TRANSPOSE(BS$5:BS$81), Data_TR_USD!$B596:$BZ596, 1/OFFSET(Data_TR_USD!$B$467, BS$88, 0, 1, $B$82)), NA()))</f>
        <v>65662.906844062614</v>
      </c>
    </row>
    <row r="826" spans="2:71">
      <c r="B826" s="48">
        <f t="shared" si="1088"/>
        <v>2000</v>
      </c>
      <c r="E826" s="52"/>
      <c r="M826" s="466">
        <f t="array" aca="1" ref="M826" ca="1">IF($B826=M$85-1, M$84, IF(AND($B826&gt;=M$85, $B826&lt;=M$86), M$84*SUMPRODUCT(TRANSPOSE(M$5:M$81), Data_TR_USD!$B597:$BZ597, 1/OFFSET(Data_TR_USD!$B$467, M$88, 0, 1, $B$82)), NA()))</f>
        <v>285825.17708551942</v>
      </c>
      <c r="N826" s="466">
        <f t="array" aca="1" ref="N826" ca="1">IF($B826=N$85-1, N$84, IF(AND($B826&gt;=N$85, $B826&lt;=N$86), N$84*SUMPRODUCT(TRANSPOSE(N$5:N$81), Data_TR_USD!$B597:$BZ597, 1/OFFSET(Data_TR_USD!$B$467, N$88, 0, 1, $B$82)), NA()))</f>
        <v>272657.92550812988</v>
      </c>
      <c r="X826" s="466">
        <f t="array" aca="1" ref="X826" ca="1">IF($B826=X$85-1, X$84, IF(AND($B826&gt;=X$85, $B826&lt;=X$86), X$84*SUMPRODUCT(TRANSPOSE(X$5:X$81), Data_TR_USD!$B597:$BZ597, 1/OFFSET(Data_TR_USD!$B$467, X$88, 0, 1, $B$82)), NA()))</f>
        <v>74213.97303920312</v>
      </c>
      <c r="Y826" s="466">
        <f t="array" aca="1" ref="Y826" ca="1">IF($B826=Y$85-1, Y$84, IF(AND($B826&gt;=Y$85, $B826&lt;=Y$86), Y$84*SUMPRODUCT(TRANSPOSE(Y$5:Y$81), Data_TR_USD!$B597:$BZ597, 1/OFFSET(Data_TR_USD!$B$467, Y$88, 0, 1, $B$82)), NA()))</f>
        <v>79395.614602981907</v>
      </c>
      <c r="AA826" s="466">
        <f t="array" aca="1" ref="AA826" ca="1">IF($B826=AA$85-1, AA$84, IF(AND($B826&gt;=AA$85, $B826&lt;=AA$86), AA$84*SUMPRODUCT(TRANSPOSE(AA$5:AA$81), Data_TR_USD!$B597:$BZ597, 1/OFFSET(Data_TR_USD!$B$467, AA$88, 0, 1, $B$82)), NA()))</f>
        <v>285825.17708551942</v>
      </c>
      <c r="AB826" s="466">
        <f t="array" aca="1" ref="AB826" ca="1">IF($B826=AB$85-1, AB$84, IF(AND($B826&gt;=AB$85, $B826&lt;=AB$86), AB$84*SUMPRODUCT(TRANSPOSE(AB$5:AB$81), Data_TR_USD!$B597:$BZ597, 1/OFFSET(Data_TR_USD!$B$467, AB$88, 0, 1, $B$82)), NA()))</f>
        <v>363259.20585272292</v>
      </c>
      <c r="AC826" s="466">
        <f t="array" aca="1" ref="AC826" ca="1">IF($B826=AC$85-1, AC$84, IF(AND($B826&gt;=AC$85, $B826&lt;=AC$86), AC$84*SUMPRODUCT(TRANSPOSE(AC$5:AC$81), Data_TR_USD!$B597:$BZ597, 1/OFFSET(Data_TR_USD!$B$467, AC$88, 0, 1, $B$82)), NA()))</f>
        <v>374696.63971787633</v>
      </c>
      <c r="AD826" s="466">
        <f t="array" aca="1" ref="AD826" ca="1">IF($B826=AD$85-1, AD$84, IF(AND($B826&gt;=AD$85, $B826&lt;=AD$86), AD$84*SUMPRODUCT(TRANSPOSE(AD$5:AD$81), Data_TR_USD!$B597:$BZ597, 1/OFFSET(Data_TR_USD!$B$467, AD$88, 0, 1, $B$82)), NA()))</f>
        <v>350494.44288426742</v>
      </c>
      <c r="AE826" s="466">
        <f t="array" aca="1" ref="AE826" ca="1">IF($B826=AE$85-1, AE$84, IF(AND($B826&gt;=AE$85, $B826&lt;=AE$86), AE$84*SUMPRODUCT(TRANSPOSE(AE$5:AE$81), Data_TR_USD!$B597:$BZ597, 1/OFFSET(Data_TR_USD!$B$467, AE$88, 0, 1, $B$82)), NA()))</f>
        <v>275388.24113043491</v>
      </c>
      <c r="AG826" s="466">
        <f t="array" aca="1" ref="AG826" ca="1">IF($B826=AG$85-1, AG$84, IF(AND($B826&gt;=AG$85, $B826&lt;=AG$86), AG$84*SUMPRODUCT(TRANSPOSE(AG$5:AG$81), Data_TR_USD!$B597:$BZ597, 1/OFFSET(Data_TR_USD!$B$467, AG$88, 0, 1, $B$82)), NA()))</f>
        <v>10000</v>
      </c>
      <c r="AM826" s="466">
        <f t="array" aca="1" ref="AM826" ca="1">IF($B826=AM$85-1, AM$84, IF(AND($B826&gt;=AM$85, $B826&lt;=AM$86), AM$84*SUMPRODUCT(TRANSPOSE(AM$5:AM$81), Data_TR_USD!$B597:$BZ597, 1/OFFSET(Data_TR_USD!$B$467, AM$88, 0, 1, $B$82)), NA()))</f>
        <v>759.16184291681873</v>
      </c>
      <c r="AN826" s="466">
        <f t="array" aca="1" ref="AN826" ca="1">IF($B826=AN$85-1, AN$84, IF(AND($B826&gt;=AN$85, $B826&lt;=AN$86), AN$84*SUMPRODUCT(TRANSPOSE(AN$5:AN$81), Data_TR_USD!$B597:$BZ597, 1/OFFSET(Data_TR_USD!$B$467, AN$88, 0, 1, $B$82)), NA()))</f>
        <v>478.70128832715631</v>
      </c>
      <c r="AO826" s="466">
        <f t="array" aca="1" ref="AO826" ca="1">IF($B826=AO$85-1, AO$84, IF(AND($B826&gt;=AO$85, $B826&lt;=AO$86), AO$84*SUMPRODUCT(TRANSPOSE(AO$5:AO$81), Data_TR_USD!$B597:$BZ597, 1/OFFSET(Data_TR_USD!$B$467, AO$88, 0, 1, $B$82)), NA()))</f>
        <v>856.85131924485574</v>
      </c>
      <c r="AP826" s="466">
        <f t="array" aca="1" ref="AP826" ca="1">IF($B826=AP$85-1, AP$84, IF(AND($B826&gt;=AP$85, $B826&lt;=AP$86), AP$84*SUMPRODUCT(TRANSPOSE(AP$5:AP$81), Data_TR_USD!$B597:$BZ597, 1/OFFSET(Data_TR_USD!$B$467, AP$88, 0, 1, $B$82)), NA()))</f>
        <v>799.88956876409111</v>
      </c>
      <c r="AQ826" s="466">
        <f t="array" aca="1" ref="AQ826" ca="1">IF($B826=AQ$85-1, AQ$84, IF(AND($B826&gt;=AQ$85, $B826&lt;=AQ$86), AQ$84*SUMPRODUCT(TRANSPOSE(AQ$5:AQ$81), Data_TR_USD!$B597:$BZ597, 1/OFFSET(Data_TR_USD!$B$467, AQ$88, 0, 1, $B$82)), NA()))</f>
        <v>471.53003884566419</v>
      </c>
      <c r="AS826" s="466">
        <f t="array" aca="1" ref="AS826" ca="1">IF($B826=AS$85-1, AS$84, IF(AND($B826&gt;=AS$85, $B826&lt;=AS$86), AS$84*SUMPRODUCT(TRANSPOSE(AS$5:AS$81), Data_TR_USD!$B597:$BZ597, 1/OFFSET(Data_TR_USD!$B$467, AS$88, 0, 1, $B$82)), NA()))</f>
        <v>793.95614602981902</v>
      </c>
      <c r="AU826" s="466">
        <f t="array" aca="1" ref="AU826" ca="1">IF($B826=AU$85-1, AU$84, IF(AND($B826&gt;=AU$85, $B826&lt;=AU$86), AU$84*SUMPRODUCT(TRANSPOSE(AU$5:AU$81), Data_TR_USD!$B597:$BZ597, 1/OFFSET(Data_TR_USD!$B$467, AU$88, 0, 1, $B$82)), NA()))</f>
        <v>79151.676450589162</v>
      </c>
      <c r="AV826" s="466">
        <f t="array" aca="1" ref="AV826" ca="1">IF($B826=AV$85-1, AV$84, IF(AND($B826&gt;=AV$85, $B826&lt;=AV$86), AV$84*SUMPRODUCT(TRANSPOSE(AV$5:AV$81), Data_TR_USD!$B597:$BZ597, 1/OFFSET(Data_TR_USD!$B$467, AV$88, 0, 1, $B$82)), NA()))</f>
        <v>64438.754831231192</v>
      </c>
      <c r="AW826" s="466">
        <f t="array" aca="1" ref="AW826" ca="1">IF($B826=AW$85-1, AW$84, IF(AND($B826&gt;=AW$85, $B826&lt;=AW$86), AW$84*SUMPRODUCT(TRANSPOSE(AW$5:AW$81), Data_TR_USD!$B597:$BZ597, 1/OFFSET(Data_TR_USD!$B$467, AW$88, 0, 1, $B$82)), NA()))</f>
        <v>81421.698280935874</v>
      </c>
      <c r="AX826" s="466">
        <f t="array" aca="1" ref="AX826" ca="1">IF($B826=AX$85-1, AX$84, IF(AND($B826&gt;=AX$85, $B826&lt;=AX$86), AX$84*SUMPRODUCT(TRANSPOSE(AX$5:AX$81), Data_TR_USD!$B597:$BZ597, 1/OFFSET(Data_TR_USD!$B$467, AX$88, 0, 1, $B$82)), NA()))</f>
        <v>81747.571137885025</v>
      </c>
      <c r="AY826" s="466">
        <f t="array" aca="1" ref="AY826" ca="1">IF($B826=AY$85-1, AY$84, IF(AND($B826&gt;=AY$85, $B826&lt;=AY$86), AY$84*SUMPRODUCT(TRANSPOSE(AY$5:AY$81), Data_TR_USD!$B597:$BZ597, 1/OFFSET(Data_TR_USD!$B$467, AY$88, 0, 1, $B$82)), NA()))</f>
        <v>81469.979227876247</v>
      </c>
      <c r="AZ826" s="466">
        <f t="array" aca="1" ref="AZ826" ca="1">IF($B826=AZ$85-1, AZ$84, IF(AND($B826&gt;=AZ$85, $B826&lt;=AZ$86), AZ$84*SUMPRODUCT(TRANSPOSE(AZ$5:AZ$81), Data_TR_USD!$B597:$BZ597, 1/OFFSET(Data_TR_USD!$B$467, AZ$88, 0, 1, $B$82)), NA()))</f>
        <v>79450.666166087627</v>
      </c>
      <c r="BA826" s="466">
        <f t="array" aca="1" ref="BA826" ca="1">IF($B826=BA$85-1, BA$84, IF(AND($B826&gt;=BA$85, $B826&lt;=BA$86), BA$84*SUMPRODUCT(TRANSPOSE(BA$5:BA$81), Data_TR_USD!$B597:$BZ597, 1/OFFSET(Data_TR_USD!$B$467, BA$88, 0, 1, $B$82)), NA()))</f>
        <v>73013.368545729143</v>
      </c>
      <c r="BB826" s="466">
        <f t="array" aca="1" ref="BB826" ca="1">IF($B826=BB$85-1, BB$84, IF(AND($B826&gt;=BB$85, $B826&lt;=BB$86), BB$84*SUMPRODUCT(TRANSPOSE(BB$5:BB$81), Data_TR_USD!$B597:$BZ597, 1/OFFSET(Data_TR_USD!$B$467, BB$88, 0, 1, $B$82)), NA()))</f>
        <v>74213.97303920312</v>
      </c>
      <c r="BC826" s="466">
        <f t="array" aca="1" ref="BC826" ca="1">IF($B826=BC$85-1, BC$84, IF(AND($B826&gt;=BC$85, $B826&lt;=BC$86), BC$84*SUMPRODUCT(TRANSPOSE(BC$5:BC$81), Data_TR_USD!$B597:$BZ597, 1/OFFSET(Data_TR_USD!$B$467, BC$88, 0, 1, $B$82)), NA()))</f>
        <v>86051.348632144203</v>
      </c>
      <c r="BD826" s="466">
        <f t="array" aca="1" ref="BD826" ca="1">IF($B826=BD$85-1, BD$84, IF(AND($B826&gt;=BD$85, $B826&lt;=BD$86), BD$84*SUMPRODUCT(TRANSPOSE(BD$5:BD$81), Data_TR_USD!$B597:$BZ597, 1/OFFSET(Data_TR_USD!$B$467, BD$88, 0, 1, $B$82)), NA()))</f>
        <v>85977.767409488806</v>
      </c>
      <c r="BE826" s="466">
        <f t="array" aca="1" ref="BE826" ca="1">IF($B826=BE$85-1, BE$84, IF(AND($B826&gt;=BE$85, $B826&lt;=BE$86), BE$84*SUMPRODUCT(TRANSPOSE(BE$5:BE$81), Data_TR_USD!$B597:$BZ597, 1/OFFSET(Data_TR_USD!$B$467, BE$88, 0, 1, $B$82)), NA()))</f>
        <v>80208.640952551825</v>
      </c>
      <c r="BF826" s="466">
        <f t="array" aca="1" ref="BF826" ca="1">IF($B826=BF$85-1, BF$84, IF(AND($B826&gt;=BF$85, $B826&lt;=BF$86), BF$84*SUMPRODUCT(TRANSPOSE(BF$5:BF$81), Data_TR_USD!$B597:$BZ597, 1/OFFSET(Data_TR_USD!$B$467, BF$88, 0, 1, $B$82)), NA()))</f>
        <v>65291.895325874575</v>
      </c>
      <c r="BG826" s="466">
        <f t="array" aca="1" ref="BG826" ca="1">IF($B826=BG$85-1, BG$84, IF(AND($B826&gt;=BG$85, $B826&lt;=BG$86), BG$84*SUMPRODUCT(TRANSPOSE(BG$5:BG$81), Data_TR_USD!$B597:$BZ597, 1/OFFSET(Data_TR_USD!$B$467, BG$88, 0, 1, $B$82)), NA()))</f>
        <v>67208.795063190759</v>
      </c>
      <c r="BH826" s="466">
        <f t="array" aca="1" ref="BH826" ca="1">IF($B826=BH$85-1, BH$84, IF(AND($B826&gt;=BH$85, $B826&lt;=BH$86), BH$84*SUMPRODUCT(TRANSPOSE(BH$5:BH$81), Data_TR_USD!$B597:$BZ597, 1/OFFSET(Data_TR_USD!$B$467, BH$88, 0, 1, $B$82)), NA()))</f>
        <v>78924.352896803946</v>
      </c>
      <c r="BI826" s="466">
        <f t="array" aca="1" ref="BI826" ca="1">IF($B826=BI$85-1, BI$84, IF(AND($B826&gt;=BI$85, $B826&lt;=BI$86), BI$84*SUMPRODUCT(TRANSPOSE(BI$5:BI$81), Data_TR_USD!$B597:$BZ597, 1/OFFSET(Data_TR_USD!$B$467, BI$88, 0, 1, $B$82)), NA()))</f>
        <v>79395.614602981907</v>
      </c>
      <c r="BJ826" s="466">
        <f t="array" aca="1" ref="BJ826" ca="1">IF($B826=BJ$85-1, BJ$84, IF(AND($B826&gt;=BJ$85, $B826&lt;=BJ$86), BJ$84*SUMPRODUCT(TRANSPOSE(BJ$5:BJ$81), Data_TR_USD!$B597:$BZ597, 1/OFFSET(Data_TR_USD!$B$467, BJ$88, 0, 1, $B$82)), NA()))</f>
        <v>88052.132034383176</v>
      </c>
      <c r="BK826" s="466">
        <f t="array" aca="1" ref="BK826" ca="1">IF($B826=BK$85-1, BK$84, IF(AND($B826&gt;=BK$85, $B826&lt;=BK$86), BK$84*SUMPRODUCT(TRANSPOSE(BK$5:BK$81), Data_TR_USD!$B597:$BZ597, 1/OFFSET(Data_TR_USD!$B$467, BK$88, 0, 1, $B$82)), NA()))</f>
        <v>64267.104571501222</v>
      </c>
      <c r="BL826" s="466">
        <f t="array" aca="1" ref="BL826" ca="1">IF($B826=BL$85-1, BL$84, IF(AND($B826&gt;=BL$85, $B826&lt;=BL$86), BL$84*SUMPRODUCT(TRANSPOSE(BL$5:BL$81), Data_TR_USD!$B597:$BZ597, 1/OFFSET(Data_TR_USD!$B$467, BL$88, 0, 1, $B$82)), NA()))</f>
        <v>71425.502246431177</v>
      </c>
      <c r="BM826" s="466">
        <f t="array" aca="1" ref="BM826" ca="1">IF($B826=BM$85-1, BM$84, IF(AND($B826&gt;=BM$85, $B826&lt;=BM$86), BM$84*SUMPRODUCT(TRANSPOSE(BM$5:BM$81), Data_TR_USD!$B597:$BZ597, 1/OFFSET(Data_TR_USD!$B$467, BM$88, 0, 1, $B$82)), NA()))</f>
        <v>71193.484278586053</v>
      </c>
      <c r="BN826" s="466">
        <f t="array" aca="1" ref="BN826" ca="1">IF($B826=BN$85-1, BN$84, IF(AND($B826&gt;=BN$85, $B826&lt;=BN$86), BN$84*SUMPRODUCT(TRANSPOSE(BN$5:BN$81), Data_TR_USD!$B597:$BZ597, 1/OFFSET(Data_TR_USD!$B$467, BN$88, 0, 1, $B$82)), NA()))</f>
        <v>63024.497287485086</v>
      </c>
      <c r="BO826" s="466">
        <f t="array" aca="1" ref="BO826" ca="1">IF($B826=BO$85-1, BO$84, IF(AND($B826&gt;=BO$85, $B826&lt;=BO$86), BO$84*SUMPRODUCT(TRANSPOSE(BO$5:BO$81), Data_TR_USD!$B597:$BZ597, 1/OFFSET(Data_TR_USD!$B$467, BO$88, 0, 1, $B$82)), NA()))</f>
        <v>60416.006027241121</v>
      </c>
      <c r="BP826" s="466">
        <f t="array" aca="1" ref="BP826" ca="1">IF($B826=BP$85-1, BP$84, IF(AND($B826&gt;=BP$85, $B826&lt;=BP$86), BP$84*SUMPRODUCT(TRANSPOSE(BP$5:BP$81), Data_TR_USD!$B597:$BZ597, 1/OFFSET(Data_TR_USD!$B$467, BP$88, 0, 1, $B$82)), NA()))</f>
        <v>63473.87449946149</v>
      </c>
      <c r="BQ826" s="466">
        <f t="array" aca="1" ref="BQ826" ca="1">IF($B826=BQ$85-1, BQ$84, IF(AND($B826&gt;=BQ$85, $B826&lt;=BQ$86), BQ$84*SUMPRODUCT(TRANSPOSE(BQ$5:BQ$81), Data_TR_USD!$B597:$BZ597, 1/OFFSET(Data_TR_USD!$B$467, BQ$88, 0, 1, $B$82)), NA()))</f>
        <v>47870.128832715636</v>
      </c>
      <c r="BR826" s="466">
        <f t="array" aca="1" ref="BR826" ca="1">IF($B826=BR$85-1, BR$84, IF(AND($B826&gt;=BR$85, $B826&lt;=BR$86), BR$84*SUMPRODUCT(TRANSPOSE(BR$5:BR$81), Data_TR_USD!$B597:$BZ597, 1/OFFSET(Data_TR_USD!$B$467, BR$88, 0, 1, $B$82)), NA()))</f>
        <v>71774.385103853216</v>
      </c>
      <c r="BS826" s="466">
        <f t="array" aca="1" ref="BS826" ca="1">IF($B826=BS$85-1, BS$84, IF(AND($B826&gt;=BS$85, $B826&lt;=BS$86), BS$84*SUMPRODUCT(TRANSPOSE(BS$5:BS$81), Data_TR_USD!$B597:$BZ597, 1/OFFSET(Data_TR_USD!$B$467, BS$88, 0, 1, $B$82)), NA()))</f>
        <v>60884.537283498794</v>
      </c>
    </row>
    <row r="827" spans="2:71">
      <c r="B827" s="48">
        <f t="shared" ref="B827:B843" si="1089">B826+1</f>
        <v>2001</v>
      </c>
      <c r="E827" s="52"/>
      <c r="M827" s="466">
        <f t="array" aca="1" ref="M827" ca="1">IF($B827=M$85-1, M$84, IF(AND($B827&gt;=M$85, $B827&lt;=M$86), M$84*SUMPRODUCT(TRANSPOSE(M$5:M$81), Data_TR_USD!$B598:$BZ598, 1/OFFSET(Data_TR_USD!$B$467, M$88, 0, 1, $B$82)), NA()))</f>
        <v>252585.43929292745</v>
      </c>
      <c r="N827" s="466">
        <f t="array" aca="1" ref="N827" ca="1">IF($B827=N$85-1, N$84, IF(AND($B827&gt;=N$85, $B827&lt;=N$86), N$84*SUMPRODUCT(TRANSPOSE(N$5:N$81), Data_TR_USD!$B598:$BZ598, 1/OFFSET(Data_TR_USD!$B$467, N$88, 0, 1, $B$82)), NA()))</f>
        <v>252948.22010997467</v>
      </c>
      <c r="X827" s="466">
        <f t="array" aca="1" ref="X827" ca="1">IF($B827=X$85-1, X$84, IF(AND($B827&gt;=X$85, $B827&lt;=X$86), X$84*SUMPRODUCT(TRANSPOSE(X$5:X$81), Data_TR_USD!$B598:$BZ598, 1/OFFSET(Data_TR_USD!$B$467, X$88, 0, 1, $B$82)), NA()))</f>
        <v>67640.883037993961</v>
      </c>
      <c r="Y827" s="466">
        <f t="array" aca="1" ref="Y827" ca="1">IF($B827=Y$85-1, Y$84, IF(AND($B827&gt;=Y$85, $B827&lt;=Y$86), Y$84*SUMPRODUCT(TRANSPOSE(Y$5:Y$81), Data_TR_USD!$B598:$BZ598, 1/OFFSET(Data_TR_USD!$B$467, Y$88, 0, 1, $B$82)), NA()))</f>
        <v>73784.673796702409</v>
      </c>
      <c r="AA827" s="466">
        <f t="array" aca="1" ref="AA827" ca="1">IF($B827=AA$85-1, AA$84, IF(AND($B827&gt;=AA$85, $B827&lt;=AA$86), AA$84*SUMPRODUCT(TRANSPOSE(AA$5:AA$81), Data_TR_USD!$B598:$BZ598, 1/OFFSET(Data_TR_USD!$B$467, AA$88, 0, 1, $B$82)), NA()))</f>
        <v>252585.43929292745</v>
      </c>
      <c r="AB827" s="466">
        <f t="array" aca="1" ref="AB827" ca="1">IF($B827=AB$85-1, AB$84, IF(AND($B827&gt;=AB$85, $B827&lt;=AB$86), AB$84*SUMPRODUCT(TRANSPOSE(AB$5:AB$81), Data_TR_USD!$B598:$BZ598, 1/OFFSET(Data_TR_USD!$B$467, AB$88, 0, 1, $B$82)), NA()))</f>
        <v>347656.30202782754</v>
      </c>
      <c r="AC827" s="466">
        <f t="array" aca="1" ref="AC827" ca="1">IF($B827=AC$85-1, AC$84, IF(AND($B827&gt;=AC$85, $B827&lt;=AC$86), AC$84*SUMPRODUCT(TRANSPOSE(AC$5:AC$81), Data_TR_USD!$B598:$BZ598, 1/OFFSET(Data_TR_USD!$B$467, AC$88, 0, 1, $B$82)), NA()))</f>
        <v>369283.02601012011</v>
      </c>
      <c r="AD827" s="466">
        <f t="array" aca="1" ref="AD827" ca="1">IF($B827=AD$85-1, AD$84, IF(AND($B827&gt;=AD$85, $B827&lt;=AD$86), AD$84*SUMPRODUCT(TRANSPOSE(AD$5:AD$81), Data_TR_USD!$B598:$BZ598, 1/OFFSET(Data_TR_USD!$B$467, AD$88, 0, 1, $B$82)), NA()))</f>
        <v>357083.67813478917</v>
      </c>
      <c r="AE827" s="466">
        <f t="array" aca="1" ref="AE827" ca="1">IF($B827=AE$85-1, AE$84, IF(AND($B827&gt;=AE$85, $B827&lt;=AE$86), AE$84*SUMPRODUCT(TRANSPOSE(AE$5:AE$81), Data_TR_USD!$B598:$BZ598, 1/OFFSET(Data_TR_USD!$B$467, AE$88, 0, 1, $B$82)), NA()))</f>
        <v>266683.60613655165</v>
      </c>
      <c r="AG827" s="466">
        <f t="array" aca="1" ref="AG827" ca="1">IF($B827=AG$85-1, AG$84, IF(AND($B827&gt;=AG$85, $B827&lt;=AG$86), AG$84*SUMPRODUCT(TRANSPOSE(AG$5:AG$81), Data_TR_USD!$B598:$BZ598, 1/OFFSET(Data_TR_USD!$B$467, AG$88, 0, 1, $B$82)), NA()))</f>
        <v>10000</v>
      </c>
      <c r="AM827" s="466">
        <f t="array" aca="1" ref="AM827" ca="1">IF($B827=AM$85-1, AM$84, IF(AND($B827&gt;=AM$85, $B827&lt;=AM$86), AM$84*SUMPRODUCT(TRANSPOSE(AM$5:AM$81), Data_TR_USD!$B598:$BZ598, 1/OFFSET(Data_TR_USD!$B$467, AM$88, 0, 1, $B$82)), NA()))</f>
        <v>691.55536445811299</v>
      </c>
      <c r="AN827" s="466">
        <f t="array" aca="1" ref="AN827" ca="1">IF($B827=AN$85-1, AN$84, IF(AND($B827&gt;=AN$85, $B827&lt;=AN$86), AN$84*SUMPRODUCT(TRANSPOSE(AN$5:AN$81), Data_TR_USD!$B598:$BZ598, 1/OFFSET(Data_TR_USD!$B$467, AN$88, 0, 1, $B$82)), NA()))</f>
        <v>458.04897689423194</v>
      </c>
      <c r="AO827" s="466">
        <f t="array" aca="1" ref="AO827" ca="1">IF($B827=AO$85-1, AO$84, IF(AND($B827&gt;=AO$85, $B827&lt;=AO$86), AO$84*SUMPRODUCT(TRANSPOSE(AO$5:AO$81), Data_TR_USD!$B598:$BZ598, 1/OFFSET(Data_TR_USD!$B$467, AO$88, 0, 1, $B$82)), NA()))</f>
        <v>792.76255973904313</v>
      </c>
      <c r="AP827" s="466">
        <f t="array" aca="1" ref="AP827" ca="1">IF($B827=AP$85-1, AP$84, IF(AND($B827&gt;=AP$85, $B827&lt;=AP$86), AP$84*SUMPRODUCT(TRANSPOSE(AP$5:AP$81), Data_TR_USD!$B598:$BZ598, 1/OFFSET(Data_TR_USD!$B$467, AP$88, 0, 1, $B$82)), NA()))</f>
        <v>761.40996288089627</v>
      </c>
      <c r="AQ827" s="466">
        <f t="array" aca="1" ref="AQ827" ca="1">IF($B827=AQ$85-1, AQ$84, IF(AND($B827&gt;=AQ$85, $B827&lt;=AQ$86), AQ$84*SUMPRODUCT(TRANSPOSE(AQ$5:AQ$81), Data_TR_USD!$B598:$BZ598, 1/OFFSET(Data_TR_USD!$B$467, AQ$88, 0, 1, $B$82)), NA()))</f>
        <v>451.58977687305304</v>
      </c>
      <c r="AS827" s="466">
        <f t="array" aca="1" ref="AS827" ca="1">IF($B827=AS$85-1, AS$84, IF(AND($B827&gt;=AS$85, $B827&lt;=AS$86), AS$84*SUMPRODUCT(TRANSPOSE(AS$5:AS$81), Data_TR_USD!$B598:$BZ598, 1/OFFSET(Data_TR_USD!$B$467, AS$88, 0, 1, $B$82)), NA()))</f>
        <v>737.84673796702418</v>
      </c>
      <c r="AU827" s="466">
        <f t="array" aca="1" ref="AU827" ca="1">IF($B827=AU$85-1, AU$84, IF(AND($B827&gt;=AU$85, $B827&lt;=AU$86), AU$84*SUMPRODUCT(TRANSPOSE(AU$5:AU$81), Data_TR_USD!$B598:$BZ598, 1/OFFSET(Data_TR_USD!$B$467, AU$88, 0, 1, $B$82)), NA()))</f>
        <v>82464.902305469659</v>
      </c>
      <c r="AV827" s="466">
        <f t="array" aca="1" ref="AV827" ca="1">IF($B827=AV$85-1, AV$84, IF(AND($B827&gt;=AV$85, $B827&lt;=AV$86), AV$84*SUMPRODUCT(TRANSPOSE(AV$5:AV$81), Data_TR_USD!$B598:$BZ598, 1/OFFSET(Data_TR_USD!$B$467, AV$88, 0, 1, $B$82)), NA()))</f>
        <v>69197.647089774386</v>
      </c>
      <c r="AW827" s="466">
        <f t="array" aca="1" ref="AW827" ca="1">IF($B827=AW$85-1, AW$84, IF(AND($B827&gt;=AW$85, $B827&lt;=AW$86), AW$84*SUMPRODUCT(TRANSPOSE(AW$5:AW$81), Data_TR_USD!$B598:$BZ598, 1/OFFSET(Data_TR_USD!$B$467, AW$88, 0, 1, $B$82)), NA()))</f>
        <v>70623.342358608716</v>
      </c>
      <c r="AX827" s="466">
        <f t="array" aca="1" ref="AX827" ca="1">IF($B827=AX$85-1, AX$84, IF(AND($B827&gt;=AX$85, $B827&lt;=AX$86), AX$84*SUMPRODUCT(TRANSPOSE(AX$5:AX$81), Data_TR_USD!$B598:$BZ598, 1/OFFSET(Data_TR_USD!$B$467, AX$88, 0, 1, $B$82)), NA()))</f>
        <v>72411.034932099763</v>
      </c>
      <c r="AY827" s="466">
        <f t="array" aca="1" ref="AY827" ca="1">IF($B827=AY$85-1, AY$84, IF(AND($B827&gt;=AY$85, $B827&lt;=AY$86), AY$84*SUMPRODUCT(TRANSPOSE(AY$5:AY$81), Data_TR_USD!$B598:$BZ598, 1/OFFSET(Data_TR_USD!$B$467, AY$88, 0, 1, $B$82)), NA()))</f>
        <v>72079.693623808023</v>
      </c>
      <c r="AZ827" s="466">
        <f t="array" aca="1" ref="AZ827" ca="1">IF($B827=AZ$85-1, AZ$84, IF(AND($B827&gt;=AZ$85, $B827&lt;=AZ$86), AZ$84*SUMPRODUCT(TRANSPOSE(AZ$5:AZ$81), Data_TR_USD!$B598:$BZ598, 1/OFFSET(Data_TR_USD!$B$467, AZ$88, 0, 1, $B$82)), NA()))</f>
        <v>71682.478750059789</v>
      </c>
      <c r="BA827" s="466">
        <f t="array" aca="1" ref="BA827" ca="1">IF($B827=BA$85-1, BA$84, IF(AND($B827&gt;=BA$85, $B827&lt;=BA$86), BA$84*SUMPRODUCT(TRANSPOSE(BA$5:BA$81), Data_TR_USD!$B598:$BZ598, 1/OFFSET(Data_TR_USD!$B$467, BA$88, 0, 1, $B$82)), NA()))</f>
        <v>70051.278899193552</v>
      </c>
      <c r="BB827" s="466">
        <f t="array" aca="1" ref="BB827" ca="1">IF($B827=BB$85-1, BB$84, IF(AND($B827&gt;=BB$85, $B827&lt;=BB$86), BB$84*SUMPRODUCT(TRANSPOSE(BB$5:BB$81), Data_TR_USD!$B598:$BZ598, 1/OFFSET(Data_TR_USD!$B$467, BB$88, 0, 1, $B$82)), NA()))</f>
        <v>67640.883037993961</v>
      </c>
      <c r="BC827" s="466">
        <f t="array" aca="1" ref="BC827" ca="1">IF($B827=BC$85-1, BC$84, IF(AND($B827&gt;=BC$85, $B827&lt;=BC$86), BC$84*SUMPRODUCT(TRANSPOSE(BC$5:BC$81), Data_TR_USD!$B598:$BZ598, 1/OFFSET(Data_TR_USD!$B$467, BC$88, 0, 1, $B$82)), NA()))</f>
        <v>81884.674696952497</v>
      </c>
      <c r="BD827" s="466">
        <f t="array" aca="1" ref="BD827" ca="1">IF($B827=BD$85-1, BD$84, IF(AND($B827&gt;=BD$85, $B827&lt;=BD$86), BD$84*SUMPRODUCT(TRANSPOSE(BD$5:BD$81), Data_TR_USD!$B598:$BZ598, 1/OFFSET(Data_TR_USD!$B$467, BD$88, 0, 1, $B$82)), NA()))</f>
        <v>78871.155941627716</v>
      </c>
      <c r="BE827" s="466">
        <f t="array" aca="1" ref="BE827" ca="1">IF($B827=BE$85-1, BE$84, IF(AND($B827&gt;=BE$85, $B827&lt;=BE$86), BE$84*SUMPRODUCT(TRANSPOSE(BE$5:BE$81), Data_TR_USD!$B598:$BZ598, 1/OFFSET(Data_TR_USD!$B$467, BE$88, 0, 1, $B$82)), NA()))</f>
        <v>74583.826087711874</v>
      </c>
      <c r="BF827" s="466">
        <f t="array" aca="1" ref="BF827" ca="1">IF($B827=BF$85-1, BF$84, IF(AND($B827&gt;=BF$85, $B827&lt;=BF$86), BF$84*SUMPRODUCT(TRANSPOSE(BF$5:BF$81), Data_TR_USD!$B598:$BZ598, 1/OFFSET(Data_TR_USD!$B$467, BF$88, 0, 1, $B$82)), NA()))</f>
        <v>64427.765904183972</v>
      </c>
      <c r="BG827" s="466">
        <f t="array" aca="1" ref="BG827" ca="1">IF($B827=BG$85-1, BG$84, IF(AND($B827&gt;=BG$85, $B827&lt;=BG$86), BG$84*SUMPRODUCT(TRANSPOSE(BG$5:BG$81), Data_TR_USD!$B598:$BZ598, 1/OFFSET(Data_TR_USD!$B$467, BG$88, 0, 1, $B$82)), NA()))</f>
        <v>64944.831647548825</v>
      </c>
      <c r="BH827" s="466">
        <f t="array" aca="1" ref="BH827" ca="1">IF($B827=BH$85-1, BH$84, IF(AND($B827&gt;=BH$85, $B827&lt;=BH$86), BH$84*SUMPRODUCT(TRANSPOSE(BH$5:BH$81), Data_TR_USD!$B598:$BZ598, 1/OFFSET(Data_TR_USD!$B$467, BH$88, 0, 1, $B$82)), NA()))</f>
        <v>74223.168492298399</v>
      </c>
      <c r="BI827" s="466">
        <f t="array" aca="1" ref="BI827" ca="1">IF($B827=BI$85-1, BI$84, IF(AND($B827&gt;=BI$85, $B827&lt;=BI$86), BI$84*SUMPRODUCT(TRANSPOSE(BI$5:BI$81), Data_TR_USD!$B598:$BZ598, 1/OFFSET(Data_TR_USD!$B$467, BI$88, 0, 1, $B$82)), NA()))</f>
        <v>73784.673796702409</v>
      </c>
      <c r="BJ827" s="466">
        <f t="array" aca="1" ref="BJ827" ca="1">IF($B827=BJ$85-1, BJ$84, IF(AND($B827&gt;=BJ$85, $B827&lt;=BJ$86), BJ$84*SUMPRODUCT(TRANSPOSE(BJ$5:BJ$81), Data_TR_USD!$B598:$BZ598, 1/OFFSET(Data_TR_USD!$B$467, BJ$88, 0, 1, $B$82)), NA()))</f>
        <v>77166.175768733316</v>
      </c>
      <c r="BK827" s="466">
        <f t="array" aca="1" ref="BK827" ca="1">IF($B827=BK$85-1, BK$84, IF(AND($B827&gt;=BK$85, $B827&lt;=BK$86), BK$84*SUMPRODUCT(TRANSPOSE(BK$5:BK$81), Data_TR_USD!$B598:$BZ598, 1/OFFSET(Data_TR_USD!$B$467, BK$88, 0, 1, $B$82)), NA()))</f>
        <v>60195.419502199307</v>
      </c>
      <c r="BL827" s="466">
        <f t="array" aca="1" ref="BL827" ca="1">IF($B827=BL$85-1, BL$84, IF(AND($B827&gt;=BL$85, $B827&lt;=BL$86), BL$84*SUMPRODUCT(TRANSPOSE(BL$5:BL$81), Data_TR_USD!$B598:$BZ598, 1/OFFSET(Data_TR_USD!$B$467, BL$88, 0, 1, $B$82)), NA()))</f>
        <v>67041.485110318463</v>
      </c>
      <c r="BM827" s="466">
        <f t="array" aca="1" ref="BM827" ca="1">IF($B827=BM$85-1, BM$84, IF(AND($B827&gt;=BM$85, $B827&lt;=BM$86), BM$84*SUMPRODUCT(TRANSPOSE(BM$5:BM$81), Data_TR_USD!$B598:$BZ598, 1/OFFSET(Data_TR_USD!$B$467, BM$88, 0, 1, $B$82)), NA()))</f>
        <v>63550.521510888844</v>
      </c>
      <c r="BN827" s="466">
        <f t="array" aca="1" ref="BN827" ca="1">IF($B827=BN$85-1, BN$84, IF(AND($B827&gt;=BN$85, $B827&lt;=BN$86), BN$84*SUMPRODUCT(TRANSPOSE(BN$5:BN$81), Data_TR_USD!$B598:$BZ598, 1/OFFSET(Data_TR_USD!$B$467, BN$88, 0, 1, $B$82)), NA()))</f>
        <v>57527.405778418142</v>
      </c>
      <c r="BO827" s="466">
        <f t="array" aca="1" ref="BO827" ca="1">IF($B827=BO$85-1, BO$84, IF(AND($B827&gt;=BO$85, $B827&lt;=BO$86), BO$84*SUMPRODUCT(TRANSPOSE(BO$5:BO$81), Data_TR_USD!$B598:$BZ598, 1/OFFSET(Data_TR_USD!$B$467, BO$88, 0, 1, $B$82)), NA()))</f>
        <v>57253.353065688665</v>
      </c>
      <c r="BP827" s="466">
        <f t="array" aca="1" ref="BP827" ca="1">IF($B827=BP$85-1, BP$84, IF(AND($B827&gt;=BP$85, $B827&lt;=BP$86), BP$84*SUMPRODUCT(TRANSPOSE(BP$5:BP$81), Data_TR_USD!$B598:$BZ598, 1/OFFSET(Data_TR_USD!$B$467, BP$88, 0, 1, $B$82)), NA()))</f>
        <v>60503.735030568809</v>
      </c>
      <c r="BQ827" s="466">
        <f t="array" aca="1" ref="BQ827" ca="1">IF($B827=BQ$85-1, BQ$84, IF(AND($B827&gt;=BQ$85, $B827&lt;=BQ$86), BQ$84*SUMPRODUCT(TRANSPOSE(BQ$5:BQ$81), Data_TR_USD!$B598:$BZ598, 1/OFFSET(Data_TR_USD!$B$467, BQ$88, 0, 1, $B$82)), NA()))</f>
        <v>45804.897689423196</v>
      </c>
      <c r="BR827" s="466">
        <f t="array" aca="1" ref="BR827" ca="1">IF($B827=BR$85-1, BR$84, IF(AND($B827&gt;=BR$85, $B827&lt;=BR$86), BR$84*SUMPRODUCT(TRANSPOSE(BR$5:BR$81), Data_TR_USD!$B598:$BZ598, 1/OFFSET(Data_TR_USD!$B$467, BR$88, 0, 1, $B$82)), NA()))</f>
        <v>70143.377939775412</v>
      </c>
      <c r="BS827" s="466">
        <f t="array" aca="1" ref="BS827" ca="1">IF($B827=BS$85-1, BS$84, IF(AND($B827&gt;=BS$85, $B827&lt;=BS$86), BS$84*SUMPRODUCT(TRANSPOSE(BS$5:BS$81), Data_TR_USD!$B598:$BZ598, 1/OFFSET(Data_TR_USD!$B$467, BS$88, 0, 1, $B$82)), NA()))</f>
        <v>63691.267471335523</v>
      </c>
    </row>
    <row r="828" spans="2:71">
      <c r="B828" s="48">
        <f t="shared" si="1089"/>
        <v>2002</v>
      </c>
      <c r="E828" s="52"/>
      <c r="M828" s="466">
        <f t="array" aca="1" ref="M828" ca="1">IF($B828=M$85-1, M$84, IF(AND($B828&gt;=M$85, $B828&lt;=M$86), M$84*SUMPRODUCT(TRANSPOSE(M$5:M$81), Data_TR_USD!$B599:$BZ599, 1/OFFSET(Data_TR_USD!$B$467, M$88, 0, 1, $B$82)), NA()))</f>
        <v>211538.73997866447</v>
      </c>
      <c r="N828" s="466">
        <f t="array" aca="1" ref="N828" ca="1">IF($B828=N$85-1, N$84, IF(AND($B828&gt;=N$85, $B828&lt;=N$86), N$84*SUMPRODUCT(TRANSPOSE(N$5:N$81), Data_TR_USD!$B599:$BZ599, 1/OFFSET(Data_TR_USD!$B$467, N$88, 0, 1, $B$82)), NA()))</f>
        <v>216573.56847636797</v>
      </c>
      <c r="X828" s="466">
        <f t="array" aca="1" ref="X828" ca="1">IF($B828=X$85-1, X$84, IF(AND($B828&gt;=X$85, $B828&lt;=X$86), X$84*SUMPRODUCT(TRANSPOSE(X$5:X$81), Data_TR_USD!$B599:$BZ599, 1/OFFSET(Data_TR_USD!$B$467, X$88, 0, 1, $B$82)), NA()))</f>
        <v>56604.312886037515</v>
      </c>
      <c r="Y828" s="466">
        <f t="array" aca="1" ref="Y828" ca="1">IF($B828=Y$85-1, Y$84, IF(AND($B828&gt;=Y$85, $B828&lt;=Y$86), Y$84*SUMPRODUCT(TRANSPOSE(Y$5:Y$81), Data_TR_USD!$B599:$BZ599, 1/OFFSET(Data_TR_USD!$B$467, Y$88, 0, 1, $B$82)), NA()))</f>
        <v>63375.461860014861</v>
      </c>
      <c r="AA828" s="466">
        <f t="array" aca="1" ref="AA828" ca="1">IF($B828=AA$85-1, AA$84, IF(AND($B828&gt;=AA$85, $B828&lt;=AA$86), AA$84*SUMPRODUCT(TRANSPOSE(AA$5:AA$81), Data_TR_USD!$B599:$BZ599, 1/OFFSET(Data_TR_USD!$B$467, AA$88, 0, 1, $B$82)), NA()))</f>
        <v>211538.73997866447</v>
      </c>
      <c r="AB828" s="466">
        <f t="array" aca="1" ref="AB828" ca="1">IF($B828=AB$85-1, AB$84, IF(AND($B828&gt;=AB$85, $B828&lt;=AB$86), AB$84*SUMPRODUCT(TRANSPOSE(AB$5:AB$81), Data_TR_USD!$B599:$BZ599, 1/OFFSET(Data_TR_USD!$B$467, AB$88, 0, 1, $B$82)), NA()))</f>
        <v>296378.09328824934</v>
      </c>
      <c r="AC828" s="466">
        <f t="array" aca="1" ref="AC828" ca="1">IF($B828=AC$85-1, AC$84, IF(AND($B828&gt;=AC$85, $B828&lt;=AC$86), AC$84*SUMPRODUCT(TRANSPOSE(AC$5:AC$81), Data_TR_USD!$B599:$BZ599, 1/OFFSET(Data_TR_USD!$B$467, AC$88, 0, 1, $B$82)), NA()))</f>
        <v>312519.07458770333</v>
      </c>
      <c r="AD828" s="466">
        <f t="array" aca="1" ref="AD828" ca="1">IF($B828=AD$85-1, AD$84, IF(AND($B828&gt;=AD$85, $B828&lt;=AD$86), AD$84*SUMPRODUCT(TRANSPOSE(AD$5:AD$81), Data_TR_USD!$B599:$BZ599, 1/OFFSET(Data_TR_USD!$B$467, AD$88, 0, 1, $B$82)), NA()))</f>
        <v>316697.7586353572</v>
      </c>
      <c r="AE828" s="466">
        <f t="array" aca="1" ref="AE828" ca="1">IF($B828=AE$85-1, AE$84, IF(AND($B828&gt;=AE$85, $B828&lt;=AE$86), AE$84*SUMPRODUCT(TRANSPOSE(AE$5:AE$81), Data_TR_USD!$B599:$BZ599, 1/OFFSET(Data_TR_USD!$B$467, AE$88, 0, 1, $B$82)), NA()))</f>
        <v>237974.4131965441</v>
      </c>
      <c r="AG828" s="466">
        <f t="array" aca="1" ref="AG828" ca="1">IF($B828=AG$85-1, AG$84, IF(AND($B828&gt;=AG$85, $B828&lt;=AG$86), AG$84*SUMPRODUCT(TRANSPOSE(AG$5:AG$81), Data_TR_USD!$B599:$BZ599, 1/OFFSET(Data_TR_USD!$B$467, AG$88, 0, 1, $B$82)), NA()))</f>
        <v>10000</v>
      </c>
      <c r="AM828" s="466">
        <f t="array" aca="1" ref="AM828" ca="1">IF($B828=AM$85-1, AM$84, IF(AND($B828&gt;=AM$85, $B828&lt;=AM$86), AM$84*SUMPRODUCT(TRANSPOSE(AM$5:AM$81), Data_TR_USD!$B599:$BZ599, 1/OFFSET(Data_TR_USD!$B$467, AM$88, 0, 1, $B$82)), NA()))</f>
        <v>628.79269446974433</v>
      </c>
      <c r="AN828" s="466">
        <f t="array" aca="1" ref="AN828" ca="1">IF($B828=AN$85-1, AN$84, IF(AND($B828&gt;=AN$85, $B828&lt;=AN$86), AN$84*SUMPRODUCT(TRANSPOSE(AN$5:AN$81), Data_TR_USD!$B599:$BZ599, 1/OFFSET(Data_TR_USD!$B$467, AN$88, 0, 1, $B$82)), NA()))</f>
        <v>438.35211094462886</v>
      </c>
      <c r="AO828" s="466">
        <f t="array" aca="1" ref="AO828" ca="1">IF($B828=AO$85-1, AO$84, IF(AND($B828&gt;=AO$85, $B828&lt;=AO$86), AO$84*SUMPRODUCT(TRANSPOSE(AO$5:AO$81), Data_TR_USD!$B599:$BZ599, 1/OFFSET(Data_TR_USD!$B$467, AO$88, 0, 1, $B$82)), NA()))</f>
        <v>693.29233709747007</v>
      </c>
      <c r="AP828" s="466">
        <f t="array" aca="1" ref="AP828" ca="1">IF($B828=AP$85-1, AP$84, IF(AND($B828&gt;=AP$85, $B828&lt;=AP$86), AP$84*SUMPRODUCT(TRANSPOSE(AP$5:AP$81), Data_TR_USD!$B599:$BZ599, 1/OFFSET(Data_TR_USD!$B$467, AP$88, 0, 1, $B$82)), NA()))</f>
        <v>690.18208099361345</v>
      </c>
      <c r="AQ828" s="466">
        <f t="array" aca="1" ref="AQ828" ca="1">IF($B828=AQ$85-1, AQ$84, IF(AND($B828&gt;=AQ$85, $B828&lt;=AQ$86), AQ$84*SUMPRODUCT(TRANSPOSE(AQ$5:AQ$81), Data_TR_USD!$B599:$BZ599, 1/OFFSET(Data_TR_USD!$B$467, AQ$88, 0, 1, $B$82)), NA()))</f>
        <v>440.56439887765447</v>
      </c>
      <c r="AS828" s="466">
        <f t="array" aca="1" ref="AS828" ca="1">IF($B828=AS$85-1, AS$84, IF(AND($B828&gt;=AS$85, $B828&lt;=AS$86), AS$84*SUMPRODUCT(TRANSPOSE(AS$5:AS$81), Data_TR_USD!$B599:$BZ599, 1/OFFSET(Data_TR_USD!$B$467, AS$88, 0, 1, $B$82)), NA()))</f>
        <v>633.75461860014855</v>
      </c>
      <c r="AU828" s="466">
        <f t="array" aca="1" ref="AU828" ca="1">IF($B828=AU$85-1, AU$84, IF(AND($B828&gt;=AU$85, $B828&lt;=AU$86), AU$84*SUMPRODUCT(TRANSPOSE(AU$5:AU$81), Data_TR_USD!$B599:$BZ599, 1/OFFSET(Data_TR_USD!$B$467, AU$88, 0, 1, $B$82)), NA()))</f>
        <v>76777.116570676342</v>
      </c>
      <c r="AV828" s="466">
        <f t="array" aca="1" ref="AV828" ca="1">IF($B828=AV$85-1, AV$84, IF(AND($B828&gt;=AV$85, $B828&lt;=AV$86), AV$84*SUMPRODUCT(TRANSPOSE(AV$5:AV$81), Data_TR_USD!$B599:$BZ599, 1/OFFSET(Data_TR_USD!$B$467, AV$88, 0, 1, $B$82)), NA()))</f>
        <v>72410.32776979958</v>
      </c>
      <c r="AW828" s="466">
        <f t="array" aca="1" ref="AW828" ca="1">IF($B828=AW$85-1, AW$84, IF(AND($B828&gt;=AW$85, $B828&lt;=AW$86), AW$84*SUMPRODUCT(TRANSPOSE(AW$5:AW$81), Data_TR_USD!$B599:$BZ599, 1/OFFSET(Data_TR_USD!$B$467, AW$88, 0, 1, $B$82)), NA()))</f>
        <v>59648.369678639203</v>
      </c>
      <c r="AX828" s="466">
        <f t="array" aca="1" ref="AX828" ca="1">IF($B828=AX$85-1, AX$84, IF(AND($B828&gt;=AX$85, $B828&lt;=AX$86), AX$84*SUMPRODUCT(TRANSPOSE(AX$5:AX$81), Data_TR_USD!$B599:$BZ599, 1/OFFSET(Data_TR_USD!$B$467, AX$88, 0, 1, $B$82)), NA()))</f>
        <v>60743.065863847965</v>
      </c>
      <c r="AY828" s="466">
        <f t="array" aca="1" ref="AY828" ca="1">IF($B828=AY$85-1, AY$84, IF(AND($B828&gt;=AY$85, $B828&lt;=AY$86), AY$84*SUMPRODUCT(TRANSPOSE(AY$5:AY$81), Data_TR_USD!$B599:$BZ599, 1/OFFSET(Data_TR_USD!$B$467, AY$88, 0, 1, $B$82)), NA()))</f>
        <v>60717.940690396143</v>
      </c>
      <c r="AZ828" s="466">
        <f t="array" aca="1" ref="AZ828" ca="1">IF($B828=AZ$85-1, AZ$84, IF(AND($B828&gt;=AZ$85, $B828&lt;=AZ$86), AZ$84*SUMPRODUCT(TRANSPOSE(AZ$5:AZ$81), Data_TR_USD!$B599:$BZ599, 1/OFFSET(Data_TR_USD!$B$467, AZ$88, 0, 1, $B$82)), NA()))</f>
        <v>61081.231523794049</v>
      </c>
      <c r="BA828" s="466">
        <f t="array" aca="1" ref="BA828" ca="1">IF($B828=BA$85-1, BA$84, IF(AND($B828&gt;=BA$85, $B828&lt;=BA$86), BA$84*SUMPRODUCT(TRANSPOSE(BA$5:BA$81), Data_TR_USD!$B599:$BZ599, 1/OFFSET(Data_TR_USD!$B$467, BA$88, 0, 1, $B$82)), NA()))</f>
        <v>61779.010227245017</v>
      </c>
      <c r="BB828" s="466">
        <f t="array" aca="1" ref="BB828" ca="1">IF($B828=BB$85-1, BB$84, IF(AND($B828&gt;=BB$85, $B828&lt;=BB$86), BB$84*SUMPRODUCT(TRANSPOSE(BB$5:BB$81), Data_TR_USD!$B599:$BZ599, 1/OFFSET(Data_TR_USD!$B$467, BB$88, 0, 1, $B$82)), NA()))</f>
        <v>56604.312886037515</v>
      </c>
      <c r="BC828" s="466">
        <f t="array" aca="1" ref="BC828" ca="1">IF($B828=BC$85-1, BC$84, IF(AND($B828&gt;=BC$85, $B828&lt;=BC$86), BC$84*SUMPRODUCT(TRANSPOSE(BC$5:BC$81), Data_TR_USD!$B599:$BZ599, 1/OFFSET(Data_TR_USD!$B$467, BC$88, 0, 1, $B$82)), NA()))</f>
        <v>72757.595498836134</v>
      </c>
      <c r="BD828" s="466">
        <f t="array" aca="1" ref="BD828" ca="1">IF($B828=BD$85-1, BD$84, IF(AND($B828&gt;=BD$85, $B828&lt;=BD$86), BD$84*SUMPRODUCT(TRANSPOSE(BD$5:BD$81), Data_TR_USD!$B599:$BZ599, 1/OFFSET(Data_TR_USD!$B$467, BD$88, 0, 1, $B$82)), NA()))</f>
        <v>66131.593983998202</v>
      </c>
      <c r="BE828" s="466">
        <f t="array" aca="1" ref="BE828" ca="1">IF($B828=BE$85-1, BE$84, IF(AND($B828&gt;=BE$85, $B828&lt;=BE$86), BE$84*SUMPRODUCT(TRANSPOSE(BE$5:BE$81), Data_TR_USD!$B599:$BZ599, 1/OFFSET(Data_TR_USD!$B$467, BE$88, 0, 1, $B$82)), NA()))</f>
        <v>67107.282125884027</v>
      </c>
      <c r="BF828" s="466">
        <f t="array" aca="1" ref="BF828" ca="1">IF($B828=BF$85-1, BF$84, IF(AND($B828&gt;=BF$85, $B828&lt;=BF$86), BF$84*SUMPRODUCT(TRANSPOSE(BF$5:BF$81), Data_TR_USD!$B599:$BZ599, 1/OFFSET(Data_TR_USD!$B$467, BF$88, 0, 1, $B$82)), NA()))</f>
        <v>58252.343474071051</v>
      </c>
      <c r="BG828" s="466">
        <f t="array" aca="1" ref="BG828" ca="1">IF($B828=BG$85-1, BG$84, IF(AND($B828&gt;=BG$85, $B828&lt;=BG$86), BG$84*SUMPRODUCT(TRANSPOSE(BG$5:BG$81), Data_TR_USD!$B599:$BZ599, 1/OFFSET(Data_TR_USD!$B$467, BG$88, 0, 1, $B$82)), NA()))</f>
        <v>61547.120263916913</v>
      </c>
      <c r="BH828" s="466">
        <f t="array" aca="1" ref="BH828" ca="1">IF($B828=BH$85-1, BH$84, IF(AND($B828&gt;=BH$85, $B828&lt;=BH$86), BH$84*SUMPRODUCT(TRANSPOSE(BH$5:BH$81), Data_TR_USD!$B599:$BZ599, 1/OFFSET(Data_TR_USD!$B$467, BH$88, 0, 1, $B$82)), NA()))</f>
        <v>67938.520780076607</v>
      </c>
      <c r="BI828" s="466">
        <f t="array" aca="1" ref="BI828" ca="1">IF($B828=BI$85-1, BI$84, IF(AND($B828&gt;=BI$85, $B828&lt;=BI$86), BI$84*SUMPRODUCT(TRANSPOSE(BI$5:BI$81), Data_TR_USD!$B599:$BZ599, 1/OFFSET(Data_TR_USD!$B$467, BI$88, 0, 1, $B$82)), NA()))</f>
        <v>63375.461860014861</v>
      </c>
      <c r="BJ828" s="466">
        <f t="array" aca="1" ref="BJ828" ca="1">IF($B828=BJ$85-1, BJ$84, IF(AND($B828&gt;=BJ$85, $B828&lt;=BJ$86), BJ$84*SUMPRODUCT(TRANSPOSE(BJ$5:BJ$81), Data_TR_USD!$B599:$BZ599, 1/OFFSET(Data_TR_USD!$B$467, BJ$88, 0, 1, $B$82)), NA()))</f>
        <v>63474.072814379499</v>
      </c>
      <c r="BK828" s="466">
        <f t="array" aca="1" ref="BK828" ca="1">IF($B828=BK$85-1, BK$84, IF(AND($B828&gt;=BK$85, $B828&lt;=BK$86), BK$84*SUMPRODUCT(TRANSPOSE(BK$5:BK$81), Data_TR_USD!$B599:$BZ599, 1/OFFSET(Data_TR_USD!$B$467, BK$88, 0, 1, $B$82)), NA()))</f>
        <v>53374.094766841044</v>
      </c>
      <c r="BL828" s="466">
        <f t="array" aca="1" ref="BL828" ca="1">IF($B828=BL$85-1, BL$84, IF(AND($B828&gt;=BL$85, $B828&lt;=BL$86), BL$84*SUMPRODUCT(TRANSPOSE(BL$5:BL$81), Data_TR_USD!$B599:$BZ599, 1/OFFSET(Data_TR_USD!$B$467, BL$88, 0, 1, $B$82)), NA()))</f>
        <v>60493.703868772383</v>
      </c>
      <c r="BM828" s="466">
        <f t="array" aca="1" ref="BM828" ca="1">IF($B828=BM$85-1, BM$84, IF(AND($B828&gt;=BM$85, $B828&lt;=BM$86), BM$84*SUMPRODUCT(TRANSPOSE(BM$5:BM$81), Data_TR_USD!$B599:$BZ599, 1/OFFSET(Data_TR_USD!$B$467, BM$88, 0, 1, $B$82)), NA()))</f>
        <v>56262.715005865233</v>
      </c>
      <c r="BN828" s="466">
        <f t="array" aca="1" ref="BN828" ca="1">IF($B828=BN$85-1, BN$84, IF(AND($B828&gt;=BN$85, $B828&lt;=BN$86), BN$84*SUMPRODUCT(TRANSPOSE(BN$5:BN$81), Data_TR_USD!$B599:$BZ599, 1/OFFSET(Data_TR_USD!$B$467, BN$88, 0, 1, $B$82)), NA()))</f>
        <v>54260.513224296767</v>
      </c>
      <c r="BO828" s="466">
        <f t="array" aca="1" ref="BO828" ca="1">IF($B828=BO$85-1, BO$84, IF(AND($B828&gt;=BO$85, $B828&lt;=BO$86), BO$84*SUMPRODUCT(TRANSPOSE(BO$5:BO$81), Data_TR_USD!$B599:$BZ599, 1/OFFSET(Data_TR_USD!$B$467, BO$88, 0, 1, $B$82)), NA()))</f>
        <v>55061.492678425479</v>
      </c>
      <c r="BP828" s="466">
        <f t="array" aca="1" ref="BP828" ca="1">IF($B828=BP$85-1, BP$84, IF(AND($B828&gt;=BP$85, $B828&lt;=BP$86), BP$84*SUMPRODUCT(TRANSPOSE(BP$5:BP$81), Data_TR_USD!$B599:$BZ599, 1/OFFSET(Data_TR_USD!$B$467, BP$88, 0, 1, $B$82)), NA()))</f>
        <v>58597.777155464784</v>
      </c>
      <c r="BQ828" s="466">
        <f t="array" aca="1" ref="BQ828" ca="1">IF($B828=BQ$85-1, BQ$84, IF(AND($B828&gt;=BQ$85, $B828&lt;=BQ$86), BQ$84*SUMPRODUCT(TRANSPOSE(BQ$5:BQ$81), Data_TR_USD!$B599:$BZ599, 1/OFFSET(Data_TR_USD!$B$467, BQ$88, 0, 1, $B$82)), NA()))</f>
        <v>43835.211094462888</v>
      </c>
      <c r="BR828" s="466">
        <f t="array" aca="1" ref="BR828" ca="1">IF($B828=BR$85-1, BR$84, IF(AND($B828&gt;=BR$85, $B828&lt;=BR$86), BR$84*SUMPRODUCT(TRANSPOSE(BR$5:BR$81), Data_TR_USD!$B599:$BZ599, 1/OFFSET(Data_TR_USD!$B$467, BR$88, 0, 1, $B$82)), NA()))</f>
        <v>63828.589722934659</v>
      </c>
      <c r="BS828" s="466">
        <f t="array" aca="1" ref="BS828" ca="1">IF($B828=BS$85-1, BS$84, IF(AND($B828&gt;=BS$85, $B828&lt;=BS$86), BS$84*SUMPRODUCT(TRANSPOSE(BS$5:BS$81), Data_TR_USD!$B599:$BZ599, 1/OFFSET(Data_TR_USD!$B$467, BS$88, 0, 1, $B$82)), NA()))</f>
        <v>63305.599523885976</v>
      </c>
    </row>
    <row r="829" spans="2:71">
      <c r="B829" s="48">
        <f t="shared" si="1089"/>
        <v>2003</v>
      </c>
      <c r="E829" s="52"/>
      <c r="M829" s="466">
        <f t="array" aca="1" ref="M829" ca="1">IF($B829=M$85-1, M$84, IF(AND($B829&gt;=M$85, $B829&lt;=M$86), M$84*SUMPRODUCT(TRANSPOSE(M$5:M$81), Data_TR_USD!$B600:$BZ600, 1/OFFSET(Data_TR_USD!$B$467, M$88, 0, 1, $B$82)), NA()))</f>
        <v>274059.60316841153</v>
      </c>
      <c r="N829" s="466">
        <f t="array" aca="1" ref="N829" ca="1">IF($B829=N$85-1, N$84, IF(AND($B829&gt;=N$85, $B829&lt;=N$86), N$84*SUMPRODUCT(TRANSPOSE(N$5:N$81), Data_TR_USD!$B600:$BZ600, 1/OFFSET(Data_TR_USD!$B$467, N$88, 0, 1, $B$82)), NA()))</f>
        <v>267591.40642411873</v>
      </c>
      <c r="X829" s="466">
        <f t="array" aca="1" ref="X829" ca="1">IF($B829=X$85-1, X$84, IF(AND($B829&gt;=X$85, $B829&lt;=X$86), X$84*SUMPRODUCT(TRANSPOSE(X$5:X$81), Data_TR_USD!$B600:$BZ600, 1/OFFSET(Data_TR_USD!$B$467, X$88, 0, 1, $B$82)), NA()))</f>
        <v>73956.696700240442</v>
      </c>
      <c r="Y829" s="466">
        <f t="array" aca="1" ref="Y829" ca="1">IF($B829=Y$85-1, Y$84, IF(AND($B829&gt;=Y$85, $B829&lt;=Y$86), Y$84*SUMPRODUCT(TRANSPOSE(Y$5:Y$81), Data_TR_USD!$B600:$BZ600, 1/OFFSET(Data_TR_USD!$B$467, Y$88, 0, 1, $B$82)), NA()))</f>
        <v>78116.255793320655</v>
      </c>
      <c r="AA829" s="466">
        <f t="array" aca="1" ref="AA829" ca="1">IF($B829=AA$85-1, AA$84, IF(AND($B829&gt;=AA$85, $B829&lt;=AA$86), AA$84*SUMPRODUCT(TRANSPOSE(AA$5:AA$81), Data_TR_USD!$B600:$BZ600, 1/OFFSET(Data_TR_USD!$B$467, AA$88, 0, 1, $B$82)), NA()))</f>
        <v>274059.60316841153</v>
      </c>
      <c r="AB829" s="466">
        <f t="array" aca="1" ref="AB829" ca="1">IF($B829=AB$85-1, AB$84, IF(AND($B829&gt;=AB$85, $B829&lt;=AB$86), AB$84*SUMPRODUCT(TRANSPOSE(AB$5:AB$81), Data_TR_USD!$B600:$BZ600, 1/OFFSET(Data_TR_USD!$B$467, AB$88, 0, 1, $B$82)), NA()))</f>
        <v>393616.00227608159</v>
      </c>
      <c r="AC829" s="466">
        <f t="array" aca="1" ref="AC829" ca="1">IF($B829=AC$85-1, AC$84, IF(AND($B829&gt;=AC$85, $B829&lt;=AC$86), AC$84*SUMPRODUCT(TRANSPOSE(AC$5:AC$81), Data_TR_USD!$B600:$BZ600, 1/OFFSET(Data_TR_USD!$B$467, AC$88, 0, 1, $B$82)), NA()))</f>
        <v>421294.54994784878</v>
      </c>
      <c r="AD829" s="466">
        <f t="array" aca="1" ref="AD829" ca="1">IF($B829=AD$85-1, AD$84, IF(AND($B829&gt;=AD$85, $B829&lt;=AD$86), AD$84*SUMPRODUCT(TRANSPOSE(AD$5:AD$81), Data_TR_USD!$B600:$BZ600, 1/OFFSET(Data_TR_USD!$B$467, AD$88, 0, 1, $B$82)), NA()))</f>
        <v>417855.44459882914</v>
      </c>
      <c r="AE829" s="466">
        <f t="array" aca="1" ref="AE829" ca="1">IF($B829=AE$85-1, AE$84, IF(AND($B829&gt;=AE$85, $B829&lt;=AE$86), AE$84*SUMPRODUCT(TRANSPOSE(AE$5:AE$81), Data_TR_USD!$B600:$BZ600, 1/OFFSET(Data_TR_USD!$B$467, AE$88, 0, 1, $B$82)), NA()))</f>
        <v>305290.96231453907</v>
      </c>
      <c r="AG829" s="466">
        <f t="array" aca="1" ref="AG829" ca="1">IF($B829=AG$85-1, AG$84, IF(AND($B829&gt;=AG$85, $B829&lt;=AG$86), AG$84*SUMPRODUCT(TRANSPOSE(AG$5:AG$81), Data_TR_USD!$B600:$BZ600, 1/OFFSET(Data_TR_USD!$B$467, AG$88, 0, 1, $B$82)), NA()))</f>
        <v>10000</v>
      </c>
      <c r="AM829" s="466">
        <f t="array" aca="1" ref="AM829" ca="1">IF($B829=AM$85-1, AM$84, IF(AND($B829&gt;=AM$85, $B829&lt;=AM$86), AM$84*SUMPRODUCT(TRANSPOSE(AM$5:AM$81), Data_TR_USD!$B600:$BZ600, 1/OFFSET(Data_TR_USD!$B$467, AM$88, 0, 1, $B$82)), NA()))</f>
        <v>773.19255093148513</v>
      </c>
      <c r="AN829" s="466">
        <f t="array" aca="1" ref="AN829" ca="1">IF($B829=AN$85-1, AN$84, IF(AND($B829&gt;=AN$85, $B829&lt;=AN$86), AN$84*SUMPRODUCT(TRANSPOSE(AN$5:AN$81), Data_TR_USD!$B600:$BZ600, 1/OFFSET(Data_TR_USD!$B$467, AN$88, 0, 1, $B$82)), NA()))</f>
        <v>506.90784124184381</v>
      </c>
      <c r="AO829" s="466">
        <f t="array" aca="1" ref="AO829" ca="1">IF($B829=AO$85-1, AO$84, IF(AND($B829&gt;=AO$85, $B829&lt;=AO$86), AO$84*SUMPRODUCT(TRANSPOSE(AO$5:AO$81), Data_TR_USD!$B600:$BZ600, 1/OFFSET(Data_TR_USD!$B$467, AO$88, 0, 1, $B$82)), NA()))</f>
        <v>937.10457109430911</v>
      </c>
      <c r="AP829" s="466">
        <f t="array" aca="1" ref="AP829" ca="1">IF($B829=AP$85-1, AP$84, IF(AND($B829&gt;=AP$85, $B829&lt;=AP$86), AP$84*SUMPRODUCT(TRANSPOSE(AP$5:AP$81), Data_TR_USD!$B600:$BZ600, 1/OFFSET(Data_TR_USD!$B$467, AP$88, 0, 1, $B$82)), NA()))</f>
        <v>937.2154310937359</v>
      </c>
      <c r="AQ829" s="466">
        <f t="array" aca="1" ref="AQ829" ca="1">IF($B829=AQ$85-1, AQ$84, IF(AND($B829&gt;=AQ$85, $B829&lt;=AQ$86), AQ$84*SUMPRODUCT(TRANSPOSE(AQ$5:AQ$81), Data_TR_USD!$B600:$BZ600, 1/OFFSET(Data_TR_USD!$B$467, AQ$88, 0, 1, $B$82)), NA()))</f>
        <v>507.80482065981454</v>
      </c>
      <c r="AS829" s="466">
        <f t="array" aca="1" ref="AS829" ca="1">IF($B829=AS$85-1, AS$84, IF(AND($B829&gt;=AS$85, $B829&lt;=AS$86), AS$84*SUMPRODUCT(TRANSPOSE(AS$5:AS$81), Data_TR_USD!$B600:$BZ600, 1/OFFSET(Data_TR_USD!$B$467, AS$88, 0, 1, $B$82)), NA()))</f>
        <v>781.16255793320647</v>
      </c>
      <c r="AU829" s="466">
        <f t="array" aca="1" ref="AU829" ca="1">IF($B829=AU$85-1, AU$84, IF(AND($B829&gt;=AU$85, $B829&lt;=AU$86), AU$84*SUMPRODUCT(TRANSPOSE(AU$5:AU$81), Data_TR_USD!$B600:$BZ600, 1/OFFSET(Data_TR_USD!$B$467, AU$88, 0, 1, $B$82)), NA()))</f>
        <v>92706.894138453514</v>
      </c>
      <c r="AV829" s="466">
        <f t="array" aca="1" ref="AV829" ca="1">IF($B829=AV$85-1, AV$84, IF(AND($B829&gt;=AV$85, $B829&lt;=AV$86), AV$84*SUMPRODUCT(TRANSPOSE(AV$5:AV$81), Data_TR_USD!$B600:$BZ600, 1/OFFSET(Data_TR_USD!$B$467, AV$88, 0, 1, $B$82)), NA()))</f>
        <v>79401.646290432618</v>
      </c>
      <c r="AW829" s="466">
        <f t="array" aca="1" ref="AW829" ca="1">IF($B829=AW$85-1, AW$84, IF(AND($B829&gt;=AW$85, $B829&lt;=AW$86), AW$84*SUMPRODUCT(TRANSPOSE(AW$5:AW$81), Data_TR_USD!$B600:$BZ600, 1/OFFSET(Data_TR_USD!$B$467, AW$88, 0, 1, $B$82)), NA()))</f>
        <v>77285.954468949931</v>
      </c>
      <c r="AX829" s="466">
        <f t="array" aca="1" ref="AX829" ca="1">IF($B829=AX$85-1, AX$84, IF(AND($B829&gt;=AX$85, $B829&lt;=AX$86), AX$84*SUMPRODUCT(TRANSPOSE(AX$5:AX$81), Data_TR_USD!$B600:$BZ600, 1/OFFSET(Data_TR_USD!$B$467, AX$88, 0, 1, $B$82)), NA()))</f>
        <v>78497.238556138895</v>
      </c>
      <c r="AY829" s="466">
        <f t="array" aca="1" ref="AY829" ca="1">IF($B829=AY$85-1, AY$84, IF(AND($B829&gt;=AY$85, $B829&lt;=AY$86), AY$84*SUMPRODUCT(TRANSPOSE(AY$5:AY$81), Data_TR_USD!$B600:$BZ600, 1/OFFSET(Data_TR_USD!$B$467, AY$88, 0, 1, $B$82)), NA()))</f>
        <v>78658.888873258154</v>
      </c>
      <c r="AZ829" s="466">
        <f t="array" aca="1" ref="AZ829" ca="1">IF($B829=AZ$85-1, AZ$84, IF(AND($B829&gt;=AZ$85, $B829&lt;=AZ$86), AZ$84*SUMPRODUCT(TRANSPOSE(AZ$5:AZ$81), Data_TR_USD!$B600:$BZ600, 1/OFFSET(Data_TR_USD!$B$467, AZ$88, 0, 1, $B$82)), NA()))</f>
        <v>78887.153792823097</v>
      </c>
      <c r="BA829" s="466">
        <f t="array" aca="1" ref="BA829" ca="1">IF($B829=BA$85-1, BA$84, IF(AND($B829&gt;=BA$85, $B829&lt;=BA$86), BA$84*SUMPRODUCT(TRANSPOSE(BA$5:BA$81), Data_TR_USD!$B600:$BZ600, 1/OFFSET(Data_TR_USD!$B$467, BA$88, 0, 1, $B$82)), NA()))</f>
        <v>79996.576744267441</v>
      </c>
      <c r="BB829" s="466">
        <f t="array" aca="1" ref="BB829" ca="1">IF($B829=BB$85-1, BB$84, IF(AND($B829&gt;=BB$85, $B829&lt;=BB$86), BB$84*SUMPRODUCT(TRANSPOSE(BB$5:BB$81), Data_TR_USD!$B600:$BZ600, 1/OFFSET(Data_TR_USD!$B$467, BB$88, 0, 1, $B$82)), NA()))</f>
        <v>73956.696700240442</v>
      </c>
      <c r="BC829" s="466">
        <f t="array" aca="1" ref="BC829" ca="1">IF($B829=BC$85-1, BC$84, IF(AND($B829&gt;=BC$85, $B829&lt;=BC$86), BC$84*SUMPRODUCT(TRANSPOSE(BC$5:BC$81), Data_TR_USD!$B600:$BZ600, 1/OFFSET(Data_TR_USD!$B$467, BC$88, 0, 1, $B$82)), NA()))</f>
        <v>101447.79198266107</v>
      </c>
      <c r="BD829" s="466">
        <f t="array" aca="1" ref="BD829" ca="1">IF($B829=BD$85-1, BD$84, IF(AND($B829&gt;=BD$85, $B829&lt;=BD$86), BD$84*SUMPRODUCT(TRANSPOSE(BD$5:BD$81), Data_TR_USD!$B600:$BZ600, 1/OFFSET(Data_TR_USD!$B$467, BD$88, 0, 1, $B$82)), NA()))</f>
        <v>83018.995478033379</v>
      </c>
      <c r="BE829" s="466">
        <f t="array" aca="1" ref="BE829" ca="1">IF($B829=BE$85-1, BE$84, IF(AND($B829&gt;=BE$85, $B829&lt;=BE$86), BE$84*SUMPRODUCT(TRANSPOSE(BE$5:BE$81), Data_TR_USD!$B600:$BZ600, 1/OFFSET(Data_TR_USD!$B$467, BE$88, 0, 1, $B$82)), NA()))</f>
        <v>89707.486499676743</v>
      </c>
      <c r="BF829" s="466">
        <f t="array" aca="1" ref="BF829" ca="1">IF($B829=BF$85-1, BF$84, IF(AND($B829&gt;=BF$85, $B829&lt;=BF$86), BF$84*SUMPRODUCT(TRANSPOSE(BF$5:BF$81), Data_TR_USD!$B600:$BZ600, 1/OFFSET(Data_TR_USD!$B$467, BF$88, 0, 1, $B$82)), NA()))</f>
        <v>73136.130358149167</v>
      </c>
      <c r="BG829" s="466">
        <f t="array" aca="1" ref="BG829" ca="1">IF($B829=BG$85-1, BG$84, IF(AND($B829&gt;=BG$85, $B829&lt;=BG$86), BG$84*SUMPRODUCT(TRANSPOSE(BG$5:BG$81), Data_TR_USD!$B600:$BZ600, 1/OFFSET(Data_TR_USD!$B$467, BG$88, 0, 1, $B$82)), NA()))</f>
        <v>82600.988519568695</v>
      </c>
      <c r="BH829" s="466">
        <f t="array" aca="1" ref="BH829" ca="1">IF($B829=BH$85-1, BH$84, IF(AND($B829&gt;=BH$85, $B829&lt;=BH$86), BH$84*SUMPRODUCT(TRANSPOSE(BH$5:BH$81), Data_TR_USD!$B600:$BZ600, 1/OFFSET(Data_TR_USD!$B$467, BH$88, 0, 1, $B$82)), NA()))</f>
        <v>90245.3709341707</v>
      </c>
      <c r="BI829" s="466">
        <f t="array" aca="1" ref="BI829" ca="1">IF($B829=BI$85-1, BI$84, IF(AND($B829&gt;=BI$85, $B829&lt;=BI$86), BI$84*SUMPRODUCT(TRANSPOSE(BI$5:BI$81), Data_TR_USD!$B600:$BZ600, 1/OFFSET(Data_TR_USD!$B$467, BI$88, 0, 1, $B$82)), NA()))</f>
        <v>78116.255793320655</v>
      </c>
      <c r="BJ829" s="466">
        <f t="array" aca="1" ref="BJ829" ca="1">IF($B829=BJ$85-1, BJ$84, IF(AND($B829&gt;=BJ$85, $B829&lt;=BJ$86), BJ$84*SUMPRODUCT(TRANSPOSE(BJ$5:BJ$81), Data_TR_USD!$B600:$BZ600, 1/OFFSET(Data_TR_USD!$B$467, BJ$88, 0, 1, $B$82)), NA()))</f>
        <v>83561.628557970864</v>
      </c>
      <c r="BK829" s="466">
        <f t="array" aca="1" ref="BK829" ca="1">IF($B829=BK$85-1, BK$84, IF(AND($B829&gt;=BK$85, $B829&lt;=BK$86), BK$84*SUMPRODUCT(TRANSPOSE(BK$5:BK$81), Data_TR_USD!$B600:$BZ600, 1/OFFSET(Data_TR_USD!$B$467, BK$88, 0, 1, $B$82)), NA()))</f>
        <v>69064.338246996311</v>
      </c>
      <c r="BL829" s="466">
        <f t="array" aca="1" ref="BL829" ca="1">IF($B829=BL$85-1, BL$84, IF(AND($B829&gt;=BL$85, $B829&lt;=BL$86), BL$84*SUMPRODUCT(TRANSPOSE(BL$5:BL$81), Data_TR_USD!$B600:$BZ600, 1/OFFSET(Data_TR_USD!$B$467, BL$88, 0, 1, $B$82)), NA()))</f>
        <v>74021.767694204216</v>
      </c>
      <c r="BM829" s="466">
        <f t="array" aca="1" ref="BM829" ca="1">IF($B829=BM$85-1, BM$84, IF(AND($B829&gt;=BM$85, $B829&lt;=BM$86), BM$84*SUMPRODUCT(TRANSPOSE(BM$5:BM$81), Data_TR_USD!$B600:$BZ600, 1/OFFSET(Data_TR_USD!$B$467, BM$88, 0, 1, $B$82)), NA()))</f>
        <v>71714.673351845195</v>
      </c>
      <c r="BN829" s="466">
        <f t="array" aca="1" ref="BN829" ca="1">IF($B829=BN$85-1, BN$84, IF(AND($B829&gt;=BN$85, $B829&lt;=BN$86), BN$84*SUMPRODUCT(TRANSPOSE(BN$5:BN$81), Data_TR_USD!$B600:$BZ600, 1/OFFSET(Data_TR_USD!$B$467, BN$88, 0, 1, $B$82)), NA()))</f>
        <v>67757.0880197324</v>
      </c>
      <c r="BO829" s="466">
        <f t="array" aca="1" ref="BO829" ca="1">IF($B829=BO$85-1, BO$84, IF(AND($B829&gt;=BO$85, $B829&lt;=BO$86), BO$84*SUMPRODUCT(TRANSPOSE(BO$5:BO$81), Data_TR_USD!$B600:$BZ600, 1/OFFSET(Data_TR_USD!$B$467, BO$88, 0, 1, $B$82)), NA()))</f>
        <v>70013.653110627143</v>
      </c>
      <c r="BP829" s="466">
        <f t="array" aca="1" ref="BP829" ca="1">IF($B829=BP$85-1, BP$84, IF(AND($B829&gt;=BP$85, $B829&lt;=BP$86), BP$84*SUMPRODUCT(TRANSPOSE(BP$5:BP$81), Data_TR_USD!$B600:$BZ600, 1/OFFSET(Data_TR_USD!$B$467, BP$88, 0, 1, $B$82)), NA()))</f>
        <v>75354.906314450491</v>
      </c>
      <c r="BQ829" s="466">
        <f t="array" aca="1" ref="BQ829" ca="1">IF($B829=BQ$85-1, BQ$84, IF(AND($B829&gt;=BQ$85, $B829&lt;=BQ$86), BQ$84*SUMPRODUCT(TRANSPOSE(BQ$5:BQ$81), Data_TR_USD!$B600:$BZ600, 1/OFFSET(Data_TR_USD!$B$467, BQ$88, 0, 1, $B$82)), NA()))</f>
        <v>50690.784124184385</v>
      </c>
      <c r="BR829" s="466">
        <f t="array" aca="1" ref="BR829" ca="1">IF($B829=BR$85-1, BR$84, IF(AND($B829&gt;=BR$85, $B829&lt;=BR$86), BR$84*SUMPRODUCT(TRANSPOSE(BR$5:BR$81), Data_TR_USD!$B600:$BZ600, 1/OFFSET(Data_TR_USD!$B$467, BR$88, 0, 1, $B$82)), NA()))</f>
        <v>84062.022481745938</v>
      </c>
      <c r="BS829" s="466">
        <f t="array" aca="1" ref="BS829" ca="1">IF($B829=BS$85-1, BS$84, IF(AND($B829&gt;=BS$85, $B829&lt;=BS$86), BS$84*SUMPRODUCT(TRANSPOSE(BS$5:BS$81), Data_TR_USD!$B600:$BZ600, 1/OFFSET(Data_TR_USD!$B$467, BS$88, 0, 1, $B$82)), NA()))</f>
        <v>81974.369574965851</v>
      </c>
    </row>
    <row r="830" spans="2:71">
      <c r="B830" s="48">
        <f t="shared" si="1089"/>
        <v>2004</v>
      </c>
      <c r="E830" s="52"/>
      <c r="M830" s="466">
        <f t="array" aca="1" ref="M830" ca="1">IF($B830=M$85-1, M$84, IF(AND($B830&gt;=M$85, $B830&lt;=M$86), M$84*SUMPRODUCT(TRANSPOSE(M$5:M$81), Data_TR_USD!$B601:$BZ601, 1/OFFSET(Data_TR_USD!$B$467, M$88, 0, 1, $B$82)), NA()))</f>
        <v>311736.08463543945</v>
      </c>
      <c r="N830" s="466">
        <f t="array" aca="1" ref="N830" ca="1">IF($B830=N$85-1, N$84, IF(AND($B830&gt;=N$85, $B830&lt;=N$86), N$84*SUMPRODUCT(TRANSPOSE(N$5:N$81), Data_TR_USD!$B601:$BZ601, 1/OFFSET(Data_TR_USD!$B$467, N$88, 0, 1, $B$82)), NA()))</f>
        <v>295773.88227552309</v>
      </c>
      <c r="X830" s="466">
        <f t="array" aca="1" ref="X830" ca="1">IF($B830=X$85-1, X$84, IF(AND($B830&gt;=X$85, $B830&lt;=X$86), X$84*SUMPRODUCT(TRANSPOSE(X$5:X$81), Data_TR_USD!$B601:$BZ601, 1/OFFSET(Data_TR_USD!$B$467, X$88, 0, 1, $B$82)), NA()))</f>
        <v>84517.292447335756</v>
      </c>
      <c r="Y830" s="466">
        <f t="array" aca="1" ref="Y830" ca="1">IF($B830=Y$85-1, Y$84, IF(AND($B830&gt;=Y$85, $B830&lt;=Y$86), Y$84*SUMPRODUCT(TRANSPOSE(Y$5:Y$81), Data_TR_USD!$B601:$BZ601, 1/OFFSET(Data_TR_USD!$B$467, Y$88, 0, 1, $B$82)), NA()))</f>
        <v>86280.406276477486</v>
      </c>
      <c r="AA830" s="466">
        <f t="array" aca="1" ref="AA830" ca="1">IF($B830=AA$85-1, AA$84, IF(AND($B830&gt;=AA$85, $B830&lt;=AA$86), AA$84*SUMPRODUCT(TRANSPOSE(AA$5:AA$81), Data_TR_USD!$B601:$BZ601, 1/OFFSET(Data_TR_USD!$B$467, AA$88, 0, 1, $B$82)), NA()))</f>
        <v>311736.08463543945</v>
      </c>
      <c r="AB830" s="466">
        <f t="array" aca="1" ref="AB830" ca="1">IF($B830=AB$85-1, AB$84, IF(AND($B830&gt;=AB$85, $B830&lt;=AB$86), AB$84*SUMPRODUCT(TRANSPOSE(AB$5:AB$81), Data_TR_USD!$B601:$BZ601, 1/OFFSET(Data_TR_USD!$B$467, AB$88, 0, 1, $B$82)), NA()))</f>
        <v>466129.31711052638</v>
      </c>
      <c r="AC830" s="466">
        <f t="array" aca="1" ref="AC830" ca="1">IF($B830=AC$85-1, AC$84, IF(AND($B830&gt;=AC$85, $B830&lt;=AC$86), AC$84*SUMPRODUCT(TRANSPOSE(AC$5:AC$81), Data_TR_USD!$B601:$BZ601, 1/OFFSET(Data_TR_USD!$B$467, AC$88, 0, 1, $B$82)), NA()))</f>
        <v>499053.76894930931</v>
      </c>
      <c r="AD830" s="466">
        <f t="array" aca="1" ref="AD830" ca="1">IF($B830=AD$85-1, AD$84, IF(AND($B830&gt;=AD$85, $B830&lt;=AD$86), AD$84*SUMPRODUCT(TRANSPOSE(AD$5:AD$81), Data_TR_USD!$B601:$BZ601, 1/OFFSET(Data_TR_USD!$B$467, AD$88, 0, 1, $B$82)), NA()))</f>
        <v>501849.01845934364</v>
      </c>
      <c r="AE830" s="466">
        <f t="array" aca="1" ref="AE830" ca="1">IF($B830=AE$85-1, AE$84, IF(AND($B830&gt;=AE$85, $B830&lt;=AE$86), AE$84*SUMPRODUCT(TRANSPOSE(AE$5:AE$81), Data_TR_USD!$B601:$BZ601, 1/OFFSET(Data_TR_USD!$B$467, AE$88, 0, 1, $B$82)), NA()))</f>
        <v>355061.34300712508</v>
      </c>
      <c r="AG830" s="466">
        <f t="array" aca="1" ref="AG830" ca="1">IF($B830=AG$85-1, AG$84, IF(AND($B830&gt;=AG$85, $B830&lt;=AG$86), AG$84*SUMPRODUCT(TRANSPOSE(AG$5:AG$81), Data_TR_USD!$B601:$BZ601, 1/OFFSET(Data_TR_USD!$B$467, AG$88, 0, 1, $B$82)), NA()))</f>
        <v>10000</v>
      </c>
      <c r="AM830" s="466">
        <f t="array" aca="1" ref="AM830" ca="1">IF($B830=AM$85-1, AM$84, IF(AND($B830&gt;=AM$85, $B830&lt;=AM$86), AM$84*SUMPRODUCT(TRANSPOSE(AM$5:AM$81), Data_TR_USD!$B601:$BZ601, 1/OFFSET(Data_TR_USD!$B$467, AM$88, 0, 1, $B$82)), NA()))</f>
        <v>859.55068207324973</v>
      </c>
      <c r="AN830" s="466">
        <f t="array" aca="1" ref="AN830" ca="1">IF($B830=AN$85-1, AN$84, IF(AND($B830&gt;=AN$85, $B830&lt;=AN$86), AN$84*SUMPRODUCT(TRANSPOSE(AN$5:AN$81), Data_TR_USD!$B601:$BZ601, 1/OFFSET(Data_TR_USD!$B$467, AN$88, 0, 1, $B$82)), NA()))</f>
        <v>551.49587327678194</v>
      </c>
      <c r="AO830" s="466">
        <f t="array" aca="1" ref="AO830" ca="1">IF($B830=AO$85-1, AO$84, IF(AND($B830&gt;=AO$85, $B830&lt;=AO$86), AO$84*SUMPRODUCT(TRANSPOSE(AO$5:AO$81), Data_TR_USD!$B601:$BZ601, 1/OFFSET(Data_TR_USD!$B$467, AO$88, 0, 1, $B$82)), NA()))</f>
        <v>1115.5214401083133</v>
      </c>
      <c r="AP830" s="466">
        <f t="array" aca="1" ref="AP830" ca="1">IF($B830=AP$85-1, AP$84, IF(AND($B830&gt;=AP$85, $B830&lt;=AP$86), AP$84*SUMPRODUCT(TRANSPOSE(AP$5:AP$81), Data_TR_USD!$B601:$BZ601, 1/OFFSET(Data_TR_USD!$B$467, AP$88, 0, 1, $B$82)), NA()))</f>
        <v>1111.618312154631</v>
      </c>
      <c r="AQ830" s="466">
        <f t="array" aca="1" ref="AQ830" ca="1">IF($B830=AQ$85-1, AQ$84, IF(AND($B830&gt;=AQ$85, $B830&lt;=AQ$86), AQ$84*SUMPRODUCT(TRANSPOSE(AQ$5:AQ$81), Data_TR_USD!$B601:$BZ601, 1/OFFSET(Data_TR_USD!$B$467, AQ$88, 0, 1, $B$82)), NA()))</f>
        <v>553.31035244246573</v>
      </c>
      <c r="AS830" s="466">
        <f t="array" aca="1" ref="AS830" ca="1">IF($B830=AS$85-1, AS$84, IF(AND($B830&gt;=AS$85, $B830&lt;=AS$86), AS$84*SUMPRODUCT(TRANSPOSE(AS$5:AS$81), Data_TR_USD!$B601:$BZ601, 1/OFFSET(Data_TR_USD!$B$467, AS$88, 0, 1, $B$82)), NA()))</f>
        <v>862.80406276477493</v>
      </c>
      <c r="AU830" s="466">
        <f t="array" aca="1" ref="AU830" ca="1">IF($B830=AU$85-1, AU$84, IF(AND($B830&gt;=AU$85, $B830&lt;=AU$86), AU$84*SUMPRODUCT(TRANSPOSE(AU$5:AU$81), Data_TR_USD!$B601:$BZ601, 1/OFFSET(Data_TR_USD!$B$467, AU$88, 0, 1, $B$82)), NA()))</f>
        <v>103066.71341532684</v>
      </c>
      <c r="AV830" s="466">
        <f t="array" aca="1" ref="AV830" ca="1">IF($B830=AV$85-1, AV$84, IF(AND($B830&gt;=AV$85, $B830&lt;=AV$86), AV$84*SUMPRODUCT(TRANSPOSE(AV$5:AV$81), Data_TR_USD!$B601:$BZ601, 1/OFFSET(Data_TR_USD!$B$467, AV$88, 0, 1, $B$82)), NA()))</f>
        <v>85416.122492817158</v>
      </c>
      <c r="AW830" s="466">
        <f t="array" aca="1" ref="AW830" ca="1">IF($B830=AW$85-1, AW$84, IF(AND($B830&gt;=AW$85, $B830&lt;=AW$86), AW$84*SUMPRODUCT(TRANSPOSE(AW$5:AW$81), Data_TR_USD!$B601:$BZ601, 1/OFFSET(Data_TR_USD!$B$467, AW$88, 0, 1, $B$82)), NA()))</f>
        <v>88353.325355374996</v>
      </c>
      <c r="AX830" s="466">
        <f t="array" aca="1" ref="AX830" ca="1">IF($B830=AX$85-1, AX$84, IF(AND($B830&gt;=AX$85, $B830&lt;=AX$86), AX$84*SUMPRODUCT(TRANSPOSE(AX$5:AX$81), Data_TR_USD!$B601:$BZ601, 1/OFFSET(Data_TR_USD!$B$467, AX$88, 0, 1, $B$82)), NA()))</f>
        <v>89171.405109836618</v>
      </c>
      <c r="AY830" s="466">
        <f t="array" aca="1" ref="AY830" ca="1">IF($B830=AY$85-1, AY$84, IF(AND($B830&gt;=AY$85, $B830&lt;=AY$86), AY$84*SUMPRODUCT(TRANSPOSE(AY$5:AY$81), Data_TR_USD!$B601:$BZ601, 1/OFFSET(Data_TR_USD!$B$467, AY$88, 0, 1, $B$82)), NA()))</f>
        <v>89542.975458715024</v>
      </c>
      <c r="AZ830" s="466">
        <f t="array" aca="1" ref="AZ830" ca="1">IF($B830=AZ$85-1, AZ$84, IF(AND($B830&gt;=AZ$85, $B830&lt;=AZ$86), AZ$84*SUMPRODUCT(TRANSPOSE(AZ$5:AZ$81), Data_TR_USD!$B601:$BZ601, 1/OFFSET(Data_TR_USD!$B$467, AZ$88, 0, 1, $B$82)), NA()))</f>
        <v>90432.509121824012</v>
      </c>
      <c r="BA830" s="466">
        <f t="array" aca="1" ref="BA830" ca="1">IF($B830=BA$85-1, BA$84, IF(AND($B830&gt;=BA$85, $B830&lt;=BA$86), BA$84*SUMPRODUCT(TRANSPOSE(BA$5:BA$81), Data_TR_USD!$B601:$BZ601, 1/OFFSET(Data_TR_USD!$B$467, BA$88, 0, 1, $B$82)), NA()))</f>
        <v>92732.053293459758</v>
      </c>
      <c r="BB830" s="466">
        <f t="array" aca="1" ref="BB830" ca="1">IF($B830=BB$85-1, BB$84, IF(AND($B830&gt;=BB$85, $B830&lt;=BB$86), BB$84*SUMPRODUCT(TRANSPOSE(BB$5:BB$81), Data_TR_USD!$B601:$BZ601, 1/OFFSET(Data_TR_USD!$B$467, BB$88, 0, 1, $B$82)), NA()))</f>
        <v>84517.292447335756</v>
      </c>
      <c r="BC830" s="466">
        <f t="array" aca="1" ref="BC830" ca="1">IF($B830=BC$85-1, BC$84, IF(AND($B830&gt;=BC$85, $B830&lt;=BC$86), BC$84*SUMPRODUCT(TRANSPOSE(BC$5:BC$81), Data_TR_USD!$B601:$BZ601, 1/OFFSET(Data_TR_USD!$B$467, BC$88, 0, 1, $B$82)), NA()))</f>
        <v>123797.66301003887</v>
      </c>
      <c r="BD830" s="466">
        <f t="array" aca="1" ref="BD830" ca="1">IF($B830=BD$85-1, BD$84, IF(AND($B830&gt;=BD$85, $B830&lt;=BD$86), BD$84*SUMPRODUCT(TRANSPOSE(BD$5:BD$81), Data_TR_USD!$B601:$BZ601, 1/OFFSET(Data_TR_USD!$B$467, BD$88, 0, 1, $B$82)), NA()))</f>
        <v>92199.92203088211</v>
      </c>
      <c r="BE830" s="466">
        <f t="array" aca="1" ref="BE830" ca="1">IF($B830=BE$85-1, BE$84, IF(AND($B830&gt;=BE$85, $B830&lt;=BE$86), BE$84*SUMPRODUCT(TRANSPOSE(BE$5:BE$81), Data_TR_USD!$B601:$BZ601, 1/OFFSET(Data_TR_USD!$B$467, BE$88, 0, 1, $B$82)), NA()))</f>
        <v>105134.38953687118</v>
      </c>
      <c r="BF830" s="466">
        <f t="array" aca="1" ref="BF830" ca="1">IF($B830=BF$85-1, BF$84, IF(AND($B830&gt;=BF$85, $B830&lt;=BF$86), BF$84*SUMPRODUCT(TRANSPOSE(BF$5:BF$81), Data_TR_USD!$B601:$BZ601, 1/OFFSET(Data_TR_USD!$B$467, BF$88, 0, 1, $B$82)), NA()))</f>
        <v>84528.996409800428</v>
      </c>
      <c r="BG830" s="466">
        <f t="array" aca="1" ref="BG830" ca="1">IF($B830=BG$85-1, BG$84, IF(AND($B830&gt;=BG$85, $B830&lt;=BG$86), BG$84*SUMPRODUCT(TRANSPOSE(BG$5:BG$81), Data_TR_USD!$B601:$BZ601, 1/OFFSET(Data_TR_USD!$B$467, BG$88, 0, 1, $B$82)), NA()))</f>
        <v>97767.490467555646</v>
      </c>
      <c r="BH830" s="466">
        <f t="array" aca="1" ref="BH830" ca="1">IF($B830=BH$85-1, BH$84, IF(AND($B830&gt;=BH$85, $B830&lt;=BH$86), BH$84*SUMPRODUCT(TRANSPOSE(BH$5:BH$81), Data_TR_USD!$B601:$BZ601, 1/OFFSET(Data_TR_USD!$B$467, BH$88, 0, 1, $B$82)), NA()))</f>
        <v>106664.88613040411</v>
      </c>
      <c r="BI830" s="466">
        <f t="array" aca="1" ref="BI830" ca="1">IF($B830=BI$85-1, BI$84, IF(AND($B830&gt;=BI$85, $B830&lt;=BI$86), BI$84*SUMPRODUCT(TRANSPOSE(BI$5:BI$81), Data_TR_USD!$B601:$BZ601, 1/OFFSET(Data_TR_USD!$B$467, BI$88, 0, 1, $B$82)), NA()))</f>
        <v>86280.406276477486</v>
      </c>
      <c r="BJ830" s="466">
        <f t="array" aca="1" ref="BJ830" ca="1">IF($B830=BJ$85-1, BJ$84, IF(AND($B830&gt;=BJ$85, $B830&lt;=BJ$86), BJ$84*SUMPRODUCT(TRANSPOSE(BJ$5:BJ$81), Data_TR_USD!$B601:$BZ601, 1/OFFSET(Data_TR_USD!$B$467, BJ$88, 0, 1, $B$82)), NA()))</f>
        <v>95462.491213119662</v>
      </c>
      <c r="BK830" s="466">
        <f t="array" aca="1" ref="BK830" ca="1">IF($B830=BK$85-1, BK$84, IF(AND($B830&gt;=BK$85, $B830&lt;=BK$86), BK$84*SUMPRODUCT(TRANSPOSE(BK$5:BK$81), Data_TR_USD!$B601:$BZ601, 1/OFFSET(Data_TR_USD!$B$467, BK$88, 0, 1, $B$82)), NA()))</f>
        <v>80656.152061927816</v>
      </c>
      <c r="BL830" s="466">
        <f t="array" aca="1" ref="BL830" ca="1">IF($B830=BL$85-1, BL$84, IF(AND($B830&gt;=BL$85, $B830&lt;=BL$86), BL$84*SUMPRODUCT(TRANSPOSE(BL$5:BL$81), Data_TR_USD!$B601:$BZ601, 1/OFFSET(Data_TR_USD!$B$467, BL$88, 0, 1, $B$82)), NA()))</f>
        <v>82218.742266464891</v>
      </c>
      <c r="BM830" s="466">
        <f t="array" aca="1" ref="BM830" ca="1">IF($B830=BM$85-1, BM$84, IF(AND($B830&gt;=BM$85, $B830&lt;=BM$86), BM$84*SUMPRODUCT(TRANSPOSE(BM$5:BM$81), Data_TR_USD!$B601:$BZ601, 1/OFFSET(Data_TR_USD!$B$467, BM$88, 0, 1, $B$82)), NA()))</f>
        <v>81807.413512864339</v>
      </c>
      <c r="BN830" s="466">
        <f t="array" aca="1" ref="BN830" ca="1">IF($B830=BN$85-1, BN$84, IF(AND($B830&gt;=BN$85, $B830&lt;=BN$86), BN$84*SUMPRODUCT(TRANSPOSE(BN$5:BN$81), Data_TR_USD!$B601:$BZ601, 1/OFFSET(Data_TR_USD!$B$467, BN$88, 0, 1, $B$82)), NA()))</f>
        <v>76886.174890868628</v>
      </c>
      <c r="BO830" s="466">
        <f t="array" aca="1" ref="BO830" ca="1">IF($B830=BO$85-1, BO$84, IF(AND($B830&gt;=BO$85, $B830&lt;=BO$86), BO$84*SUMPRODUCT(TRANSPOSE(BO$5:BO$81), Data_TR_USD!$B601:$BZ601, 1/OFFSET(Data_TR_USD!$B$467, BO$88, 0, 1, $B$82)), NA()))</f>
        <v>82179.377463757526</v>
      </c>
      <c r="BP830" s="466">
        <f t="array" aca="1" ref="BP830" ca="1">IF($B830=BP$85-1, BP$84, IF(AND($B830&gt;=BP$85, $B830&lt;=BP$86), BP$84*SUMPRODUCT(TRANSPOSE(BP$5:BP$81), Data_TR_USD!$B601:$BZ601, 1/OFFSET(Data_TR_USD!$B$467, BP$88, 0, 1, $B$82)), NA()))</f>
        <v>91727.193820495479</v>
      </c>
      <c r="BQ830" s="466">
        <f t="array" aca="1" ref="BQ830" ca="1">IF($B830=BQ$85-1, BQ$84, IF(AND($B830&gt;=BQ$85, $B830&lt;=BQ$86), BQ$84*SUMPRODUCT(TRANSPOSE(BQ$5:BQ$81), Data_TR_USD!$B601:$BZ601, 1/OFFSET(Data_TR_USD!$B$467, BQ$88, 0, 1, $B$82)), NA()))</f>
        <v>55149.5873276782</v>
      </c>
      <c r="BR830" s="466">
        <f t="array" aca="1" ref="BR830" ca="1">IF($B830=BR$85-1, BR$84, IF(AND($B830&gt;=BR$85, $B830&lt;=BR$86), BR$84*SUMPRODUCT(TRANSPOSE(BR$5:BR$81), Data_TR_USD!$B601:$BZ601, 1/OFFSET(Data_TR_USD!$B$467, BR$88, 0, 1, $B$82)), NA()))</f>
        <v>99436.863579879253</v>
      </c>
      <c r="BS830" s="466">
        <f t="array" aca="1" ref="BS830" ca="1">IF($B830=BS$85-1, BS$84, IF(AND($B830&gt;=BS$85, $B830&lt;=BS$86), BS$84*SUMPRODUCT(TRANSPOSE(BS$5:BS$81), Data_TR_USD!$B601:$BZ601, 1/OFFSET(Data_TR_USD!$B$467, BS$88, 0, 1, $B$82)), NA()))</f>
        <v>96415.941704337311</v>
      </c>
    </row>
    <row r="831" spans="2:71">
      <c r="B831" s="48">
        <f t="shared" si="1089"/>
        <v>2005</v>
      </c>
      <c r="E831" s="52"/>
      <c r="M831" s="466">
        <f t="array" aca="1" ref="M831" ca="1">IF($B831=M$85-1, M$84, IF(AND($B831&gt;=M$85, $B831&lt;=M$86), M$84*SUMPRODUCT(TRANSPOSE(M$5:M$81), Data_TR_USD!$B602:$BZ602, 1/OFFSET(Data_TR_USD!$B$467, M$88, 0, 1, $B$82)), NA()))</f>
        <v>337575.67945024086</v>
      </c>
      <c r="N831" s="466">
        <f t="array" aca="1" ref="N831" ca="1">IF($B831=N$85-1, N$84, IF(AND($B831&gt;=N$85, $B831&lt;=N$86), N$84*SUMPRODUCT(TRANSPOSE(N$5:N$81), Data_TR_USD!$B602:$BZ602, 1/OFFSET(Data_TR_USD!$B$467, N$88, 0, 1, $B$82)), NA()))</f>
        <v>311066.31181688083</v>
      </c>
      <c r="X831" s="466">
        <f t="array" aca="1" ref="X831" ca="1">IF($B831=X$85-1, X$84, IF(AND($B831&gt;=X$85, $B831&lt;=X$86), X$84*SUMPRODUCT(TRANSPOSE(X$5:X$81), Data_TR_USD!$B602:$BZ602, 1/OFFSET(Data_TR_USD!$B$467, X$88, 0, 1, $B$82)), NA()))</f>
        <v>90707.818145447673</v>
      </c>
      <c r="Y831" s="466">
        <f t="array" aca="1" ref="Y831" ca="1">IF($B831=Y$85-1, Y$84, IF(AND($B831&gt;=Y$85, $B831&lt;=Y$86), Y$84*SUMPRODUCT(TRANSPOSE(Y$5:Y$81), Data_TR_USD!$B602:$BZ602, 1/OFFSET(Data_TR_USD!$B$467, Y$88, 0, 1, $B$82)), NA()))</f>
        <v>90712.43471891433</v>
      </c>
      <c r="AA831" s="466">
        <f t="array" aca="1" ref="AA831" ca="1">IF($B831=AA$85-1, AA$84, IF(AND($B831&gt;=AA$85, $B831&lt;=AA$86), AA$84*SUMPRODUCT(TRANSPOSE(AA$5:AA$81), Data_TR_USD!$B602:$BZ602, 1/OFFSET(Data_TR_USD!$B$467, AA$88, 0, 1, $B$82)), NA()))</f>
        <v>337575.67945024086</v>
      </c>
      <c r="AB831" s="466">
        <f t="array" aca="1" ref="AB831" ca="1">IF($B831=AB$85-1, AB$84, IF(AND($B831&gt;=AB$85, $B831&lt;=AB$86), AB$84*SUMPRODUCT(TRANSPOSE(AB$5:AB$81), Data_TR_USD!$B602:$BZ602, 1/OFFSET(Data_TR_USD!$B$467, AB$88, 0, 1, $B$82)), NA()))</f>
        <v>507560.17091019911</v>
      </c>
      <c r="AC831" s="466">
        <f t="array" aca="1" ref="AC831" ca="1">IF($B831=AC$85-1, AC$84, IF(AND($B831&gt;=AC$85, $B831&lt;=AC$86), AC$84*SUMPRODUCT(TRANSPOSE(AC$5:AC$81), Data_TR_USD!$B602:$BZ602, 1/OFFSET(Data_TR_USD!$B$467, AC$88, 0, 1, $B$82)), NA()))</f>
        <v>542721.30499617127</v>
      </c>
      <c r="AD831" s="466">
        <f t="array" aca="1" ref="AD831" ca="1">IF($B831=AD$85-1, AD$84, IF(AND($B831&gt;=AD$85, $B831&lt;=AD$86), AD$84*SUMPRODUCT(TRANSPOSE(AD$5:AD$81), Data_TR_USD!$B602:$BZ602, 1/OFFSET(Data_TR_USD!$B$467, AD$88, 0, 1, $B$82)), NA()))</f>
        <v>540202.81602471718</v>
      </c>
      <c r="AE831" s="466">
        <f t="array" aca="1" ref="AE831" ca="1">IF($B831=AE$85-1, AE$84, IF(AND($B831&gt;=AE$85, $B831&lt;=AE$86), AE$84*SUMPRODUCT(TRANSPOSE(AE$5:AE$81), Data_TR_USD!$B602:$BZ602, 1/OFFSET(Data_TR_USD!$B$467, AE$88, 0, 1, $B$82)), NA()))</f>
        <v>381744.15557339857</v>
      </c>
      <c r="AG831" s="466">
        <f t="array" aca="1" ref="AG831" ca="1">IF($B831=AG$85-1, AG$84, IF(AND($B831&gt;=AG$85, $B831&lt;=AG$86), AG$84*SUMPRODUCT(TRANSPOSE(AG$5:AG$81), Data_TR_USD!$B602:$BZ602, 1/OFFSET(Data_TR_USD!$B$467, AG$88, 0, 1, $B$82)), NA()))</f>
        <v>10000</v>
      </c>
      <c r="AM831" s="466">
        <f t="array" aca="1" ref="AM831" ca="1">IF($B831=AM$85-1, AM$84, IF(AND($B831&gt;=AM$85, $B831&lt;=AM$86), AM$84*SUMPRODUCT(TRANSPOSE(AM$5:AM$81), Data_TR_USD!$B602:$BZ602, 1/OFFSET(Data_TR_USD!$B$467, AM$88, 0, 1, $B$82)), NA()))</f>
        <v>918.85076718975188</v>
      </c>
      <c r="AN831" s="466">
        <f t="array" aca="1" ref="AN831" ca="1">IF($B831=AN$85-1, AN$84, IF(AND($B831&gt;=AN$85, $B831&lt;=AN$86), AN$84*SUMPRODUCT(TRANSPOSE(AN$5:AN$81), Data_TR_USD!$B602:$BZ602, 1/OFFSET(Data_TR_USD!$B$467, AN$88, 0, 1, $B$82)), NA()))</f>
        <v>587.49060449634385</v>
      </c>
      <c r="AO831" s="466">
        <f t="array" aca="1" ref="AO831" ca="1">IF($B831=AO$85-1, AO$84, IF(AND($B831&gt;=AO$85, $B831&lt;=AO$86), AO$84*SUMPRODUCT(TRANSPOSE(AO$5:AO$81), Data_TR_USD!$B602:$BZ602, 1/OFFSET(Data_TR_USD!$B$467, AO$88, 0, 1, $B$82)), NA()))</f>
        <v>1260.5413182128689</v>
      </c>
      <c r="AP831" s="466">
        <f t="array" aca="1" ref="AP831" ca="1">IF($B831=AP$85-1, AP$84, IF(AND($B831&gt;=AP$85, $B831&lt;=AP$86), AP$84*SUMPRODUCT(TRANSPOSE(AP$5:AP$81), Data_TR_USD!$B602:$BZ602, 1/OFFSET(Data_TR_USD!$B$467, AP$88, 0, 1, $B$82)), NA()))</f>
        <v>1253.8205086123116</v>
      </c>
      <c r="AQ831" s="466">
        <f t="array" aca="1" ref="AQ831" ca="1">IF($B831=AQ$85-1, AQ$84, IF(AND($B831&gt;=AQ$85, $B831&lt;=AQ$86), AQ$84*SUMPRODUCT(TRANSPOSE(AQ$5:AQ$81), Data_TR_USD!$B602:$BZ602, 1/OFFSET(Data_TR_USD!$B$467, AQ$88, 0, 1, $B$82)), NA()))</f>
        <v>592.16969413982724</v>
      </c>
      <c r="AS831" s="466">
        <f t="array" aca="1" ref="AS831" ca="1">IF($B831=AS$85-1, AS$84, IF(AND($B831&gt;=AS$85, $B831&lt;=AS$86), AS$84*SUMPRODUCT(TRANSPOSE(AS$5:AS$81), Data_TR_USD!$B602:$BZ602, 1/OFFSET(Data_TR_USD!$B$467, AS$88, 0, 1, $B$82)), NA()))</f>
        <v>907.12434718914335</v>
      </c>
      <c r="AU831" s="466">
        <f t="array" aca="1" ref="AU831" ca="1">IF($B831=AU$85-1, AU$84, IF(AND($B831&gt;=AU$85, $B831&lt;=AU$86), AU$84*SUMPRODUCT(TRANSPOSE(AU$5:AU$81), Data_TR_USD!$B602:$BZ602, 1/OFFSET(Data_TR_USD!$B$467, AU$88, 0, 1, $B$82)), NA()))</f>
        <v>110099.95501877471</v>
      </c>
      <c r="AV831" s="466">
        <f t="array" aca="1" ref="AV831" ca="1">IF($B831=AV$85-1, AV$84, IF(AND($B831&gt;=AV$85, $B831&lt;=AV$86), AV$84*SUMPRODUCT(TRANSPOSE(AV$5:AV$81), Data_TR_USD!$B602:$BZ602, 1/OFFSET(Data_TR_USD!$B$467, AV$88, 0, 1, $B$82)), NA()))</f>
        <v>88390.038546425072</v>
      </c>
      <c r="AW831" s="466">
        <f t="array" aca="1" ref="AW831" ca="1">IF($B831=AW$85-1, AW$84, IF(AND($B831&gt;=AW$85, $B831&lt;=AW$86), AW$84*SUMPRODUCT(TRANSPOSE(AW$5:AW$81), Data_TR_USD!$B602:$BZ602, 1/OFFSET(Data_TR_USD!$B$467, AW$88, 0, 1, $B$82)), NA()))</f>
        <v>95880.231437653507</v>
      </c>
      <c r="AX831" s="466">
        <f t="array" aca="1" ref="AX831" ca="1">IF($B831=AX$85-1, AX$84, IF(AND($B831&gt;=AX$85, $B831&lt;=AX$86), AX$84*SUMPRODUCT(TRANSPOSE(AX$5:AX$81), Data_TR_USD!$B602:$BZ602, 1/OFFSET(Data_TR_USD!$B$467, AX$88, 0, 1, $B$82)), NA()))</f>
        <v>96445.562003747516</v>
      </c>
      <c r="AY831" s="466">
        <f t="array" aca="1" ref="AY831" ca="1">IF($B831=AY$85-1, AY$84, IF(AND($B831&gt;=AY$85, $B831&lt;=AY$86), AY$84*SUMPRODUCT(TRANSPOSE(AY$5:AY$81), Data_TR_USD!$B602:$BZ602, 1/OFFSET(Data_TR_USD!$B$467, AY$88, 0, 1, $B$82)), NA()))</f>
        <v>96836.714674411574</v>
      </c>
      <c r="AZ831" s="466">
        <f t="array" aca="1" ref="AZ831" ca="1">IF($B831=AZ$85-1, AZ$84, IF(AND($B831&gt;=AZ$85, $B831&lt;=AZ$86), AZ$84*SUMPRODUCT(TRANSPOSE(AZ$5:AZ$81), Data_TR_USD!$B602:$BZ602, 1/OFFSET(Data_TR_USD!$B$467, AZ$88, 0, 1, $B$82)), NA()))</f>
        <v>97809.661633880751</v>
      </c>
      <c r="BA831" s="466">
        <f t="array" aca="1" ref="BA831" ca="1">IF($B831=BA$85-1, BA$84, IF(AND($B831&gt;=BA$85, $B831&lt;=BA$86), BA$84*SUMPRODUCT(TRANSPOSE(BA$5:BA$81), Data_TR_USD!$B602:$BZ602, 1/OFFSET(Data_TR_USD!$B$467, BA$88, 0, 1, $B$82)), NA()))</f>
        <v>102373.58492893947</v>
      </c>
      <c r="BB831" s="466">
        <f t="array" aca="1" ref="BB831" ca="1">IF($B831=BB$85-1, BB$84, IF(AND($B831&gt;=BB$85, $B831&lt;=BB$86), BB$84*SUMPRODUCT(TRANSPOSE(BB$5:BB$81), Data_TR_USD!$B602:$BZ602, 1/OFFSET(Data_TR_USD!$B$467, BB$88, 0, 1, $B$82)), NA()))</f>
        <v>90707.818145447673</v>
      </c>
      <c r="BC831" s="466">
        <f t="array" aca="1" ref="BC831" ca="1">IF($B831=BC$85-1, BC$84, IF(AND($B831&gt;=BC$85, $B831&lt;=BC$86), BC$84*SUMPRODUCT(TRANSPOSE(BC$5:BC$81), Data_TR_USD!$B602:$BZ602, 1/OFFSET(Data_TR_USD!$B$467, BC$88, 0, 1, $B$82)), NA()))</f>
        <v>143281.70103131767</v>
      </c>
      <c r="BD831" s="466">
        <f t="array" aca="1" ref="BD831" ca="1">IF($B831=BD$85-1, BD$84, IF(AND($B831&gt;=BD$85, $B831&lt;=BD$86), BD$84*SUMPRODUCT(TRANSPOSE(BD$5:BD$81), Data_TR_USD!$B602:$BZ602, 1/OFFSET(Data_TR_USD!$B$467, BD$88, 0, 1, $B$82)), NA()))</f>
        <v>97167.932437125768</v>
      </c>
      <c r="BE831" s="466">
        <f t="array" aca="1" ref="BE831" ca="1">IF($B831=BE$85-1, BE$84, IF(AND($B831&gt;=BE$85, $B831&lt;=BE$86), BE$84*SUMPRODUCT(TRANSPOSE(BE$5:BE$81), Data_TR_USD!$B602:$BZ602, 1/OFFSET(Data_TR_USD!$B$467, BE$88, 0, 1, $B$82)), NA()))</f>
        <v>120387.91721279592</v>
      </c>
      <c r="BF831" s="466">
        <f t="array" aca="1" ref="BF831" ca="1">IF($B831=BF$85-1, BF$84, IF(AND($B831&gt;=BF$85, $B831&lt;=BF$86), BF$84*SUMPRODUCT(TRANSPOSE(BF$5:BF$81), Data_TR_USD!$B602:$BZ602, 1/OFFSET(Data_TR_USD!$B$467, BF$88, 0, 1, $B$82)), NA()))</f>
        <v>90369.091031451389</v>
      </c>
      <c r="BG831" s="466">
        <f t="array" aca="1" ref="BG831" ca="1">IF($B831=BG$85-1, BG$84, IF(AND($B831&gt;=BG$85, $B831&lt;=BG$86), BG$84*SUMPRODUCT(TRANSPOSE(BG$5:BG$81), Data_TR_USD!$B602:$BZ602, 1/OFFSET(Data_TR_USD!$B$467, BG$88, 0, 1, $B$82)), NA()))</f>
        <v>110480.34487976129</v>
      </c>
      <c r="BH831" s="466">
        <f t="array" aca="1" ref="BH831" ca="1">IF($B831=BH$85-1, BH$84, IF(AND($B831&gt;=BH$85, $B831&lt;=BH$86), BH$84*SUMPRODUCT(TRANSPOSE(BH$5:BH$81), Data_TR_USD!$B602:$BZ602, 1/OFFSET(Data_TR_USD!$B$467, BH$88, 0, 1, $B$82)), NA()))</f>
        <v>121995.82278193605</v>
      </c>
      <c r="BI831" s="466">
        <f t="array" aca="1" ref="BI831" ca="1">IF($B831=BI$85-1, BI$84, IF(AND($B831&gt;=BI$85, $B831&lt;=BI$86), BI$84*SUMPRODUCT(TRANSPOSE(BI$5:BI$81), Data_TR_USD!$B602:$BZ602, 1/OFFSET(Data_TR_USD!$B$467, BI$88, 0, 1, $B$82)), NA()))</f>
        <v>90712.43471891433</v>
      </c>
      <c r="BJ831" s="466">
        <f t="array" aca="1" ref="BJ831" ca="1">IF($B831=BJ$85-1, BJ$84, IF(AND($B831&gt;=BJ$85, $B831&lt;=BJ$86), BJ$84*SUMPRODUCT(TRANSPOSE(BJ$5:BJ$81), Data_TR_USD!$B602:$BZ602, 1/OFFSET(Data_TR_USD!$B$467, BJ$88, 0, 1, $B$82)), NA()))</f>
        <v>103292.21239262303</v>
      </c>
      <c r="BK831" s="466">
        <f t="array" aca="1" ref="BK831" ca="1">IF($B831=BK$85-1, BK$84, IF(AND($B831&gt;=BK$85, $B831&lt;=BK$86), BK$84*SUMPRODUCT(TRANSPOSE(BK$5:BK$81), Data_TR_USD!$B602:$BZ602, 1/OFFSET(Data_TR_USD!$B$467, BK$88, 0, 1, $B$82)), NA()))</f>
        <v>87959.292854555257</v>
      </c>
      <c r="BL831" s="466">
        <f t="array" aca="1" ref="BL831" ca="1">IF($B831=BL$85-1, BL$84, IF(AND($B831&gt;=BL$85, $B831&lt;=BL$86), BL$84*SUMPRODUCT(TRANSPOSE(BL$5:BL$81), Data_TR_USD!$B602:$BZ602, 1/OFFSET(Data_TR_USD!$B$467, BL$88, 0, 1, $B$82)), NA()))</f>
        <v>86212.700354023196</v>
      </c>
      <c r="BM831" s="466">
        <f t="array" aca="1" ref="BM831" ca="1">IF($B831=BM$85-1, BM$84, IF(AND($B831&gt;=BM$85, $B831&lt;=BM$86), BM$84*SUMPRODUCT(TRANSPOSE(BM$5:BM$81), Data_TR_USD!$B602:$BZ602, 1/OFFSET(Data_TR_USD!$B$467, BM$88, 0, 1, $B$82)), NA()))</f>
        <v>88626.431968105055</v>
      </c>
      <c r="BN831" s="466">
        <f t="array" aca="1" ref="BN831" ca="1">IF($B831=BN$85-1, BN$84, IF(AND($B831&gt;=BN$85, $B831&lt;=BN$86), BN$84*SUMPRODUCT(TRANSPOSE(BN$5:BN$81), Data_TR_USD!$B602:$BZ602, 1/OFFSET(Data_TR_USD!$B$467, BN$88, 0, 1, $B$82)), NA()))</f>
        <v>80942.844688162018</v>
      </c>
      <c r="BO831" s="466">
        <f t="array" aca="1" ref="BO831" ca="1">IF($B831=BO$85-1, BO$84, IF(AND($B831&gt;=BO$85, $B831&lt;=BO$86), BO$84*SUMPRODUCT(TRANSPOSE(BO$5:BO$81), Data_TR_USD!$B602:$BZ602, 1/OFFSET(Data_TR_USD!$B$467, BO$88, 0, 1, $B$82)), NA()))</f>
        <v>87882.475868419933</v>
      </c>
      <c r="BP831" s="466">
        <f t="array" aca="1" ref="BP831" ca="1">IF($B831=BP$85-1, BP$84, IF(AND($B831&gt;=BP$85, $B831&lt;=BP$86), BP$84*SUMPRODUCT(TRANSPOSE(BP$5:BP$81), Data_TR_USD!$B602:$BZ602, 1/OFFSET(Data_TR_USD!$B$467, BP$88, 0, 1, $B$82)), NA()))</f>
        <v>106845.96704654057</v>
      </c>
      <c r="BQ831" s="466">
        <f t="array" aca="1" ref="BQ831" ca="1">IF($B831=BQ$85-1, BQ$84, IF(AND($B831&gt;=BQ$85, $B831&lt;=BQ$86), BQ$84*SUMPRODUCT(TRANSPOSE(BQ$5:BQ$81), Data_TR_USD!$B602:$BZ602, 1/OFFSET(Data_TR_USD!$B$467, BQ$88, 0, 1, $B$82)), NA()))</f>
        <v>58749.060449634388</v>
      </c>
      <c r="BR831" s="466">
        <f t="array" aca="1" ref="BR831" ca="1">IF($B831=BR$85-1, BR$84, IF(AND($B831&gt;=BR$85, $B831&lt;=BR$86), BR$84*SUMPRODUCT(TRANSPOSE(BR$5:BR$81), Data_TR_USD!$B602:$BZ602, 1/OFFSET(Data_TR_USD!$B$467, BR$88, 0, 1, $B$82)), NA()))</f>
        <v>109285.48374291582</v>
      </c>
      <c r="BS831" s="466">
        <f t="array" aca="1" ref="BS831" ca="1">IF($B831=BS$85-1, BS$84, IF(AND($B831&gt;=BS$85, $B831&lt;=BS$86), BS$84*SUMPRODUCT(TRANSPOSE(BS$5:BS$81), Data_TR_USD!$B602:$BZ602, 1/OFFSET(Data_TR_USD!$B$467, BS$88, 0, 1, $B$82)), NA()))</f>
        <v>112412.27197948485</v>
      </c>
    </row>
    <row r="832" spans="2:71">
      <c r="B832" s="48">
        <f t="shared" si="1089"/>
        <v>2006</v>
      </c>
      <c r="E832" s="52"/>
      <c r="M832" s="466">
        <f t="array" aca="1" ref="M832" ca="1">IF($B832=M$85-1, M$84, IF(AND($B832&gt;=M$85, $B832&lt;=M$86), M$84*SUMPRODUCT(TRANSPOSE(M$5:M$81), Data_TR_USD!$B603:$BZ603, 1/OFFSET(Data_TR_USD!$B$467, M$88, 0, 1, $B$82)), NA()))</f>
        <v>397348.80901024438</v>
      </c>
      <c r="N832" s="466">
        <f t="array" aca="1" ref="N832" ca="1">IF($B832=N$85-1, N$84, IF(AND($B832&gt;=N$85, $B832&lt;=N$86), N$84*SUMPRODUCT(TRANSPOSE(N$5:N$81), Data_TR_USD!$B603:$BZ603, 1/OFFSET(Data_TR_USD!$B$467, N$88, 0, 1, $B$82)), NA()))</f>
        <v>351621.41899923235</v>
      </c>
      <c r="X832" s="466">
        <f t="array" aca="1" ref="X832" ca="1">IF($B832=X$85-1, X$84, IF(AND($B832&gt;=X$85, $B832&lt;=X$86), X$84*SUMPRODUCT(TRANSPOSE(X$5:X$81), Data_TR_USD!$B603:$BZ603, 1/OFFSET(Data_TR_USD!$B$467, X$88, 0, 1, $B$82)), NA()))</f>
        <v>106282.05489940054</v>
      </c>
      <c r="Y832" s="466">
        <f t="array" aca="1" ref="Y832" ca="1">IF($B832=Y$85-1, Y$84, IF(AND($B832&gt;=Y$85, $B832&lt;=Y$86), Y$84*SUMPRODUCT(TRANSPOSE(Y$5:Y$81), Data_TR_USD!$B603:$BZ603, 1/OFFSET(Data_TR_USD!$B$467, Y$88, 0, 1, $B$82)), NA()))</f>
        <v>102445.37948634144</v>
      </c>
      <c r="AA832" s="466">
        <f t="array" aca="1" ref="AA832" ca="1">IF($B832=AA$85-1, AA$84, IF(AND($B832&gt;=AA$85, $B832&lt;=AA$86), AA$84*SUMPRODUCT(TRANSPOSE(AA$5:AA$81), Data_TR_USD!$B603:$BZ603, 1/OFFSET(Data_TR_USD!$B$467, AA$88, 0, 1, $B$82)), NA()))</f>
        <v>397348.80901024438</v>
      </c>
      <c r="AB832" s="466">
        <f t="array" aca="1" ref="AB832" ca="1">IF($B832=AB$85-1, AB$84, IF(AND($B832&gt;=AB$85, $B832&lt;=AB$86), AB$84*SUMPRODUCT(TRANSPOSE(AB$5:AB$81), Data_TR_USD!$B603:$BZ603, 1/OFFSET(Data_TR_USD!$B$467, AB$88, 0, 1, $B$82)), NA()))</f>
        <v>604421.12880456494</v>
      </c>
      <c r="AC832" s="466">
        <f t="array" aca="1" ref="AC832" ca="1">IF($B832=AC$85-1, AC$84, IF(AND($B832&gt;=AC$85, $B832&lt;=AC$86), AC$84*SUMPRODUCT(TRANSPOSE(AC$5:AC$81), Data_TR_USD!$B603:$BZ603, 1/OFFSET(Data_TR_USD!$B$467, AC$88, 0, 1, $B$82)), NA()))</f>
        <v>644745.67096157523</v>
      </c>
      <c r="AD832" s="466">
        <f t="array" aca="1" ref="AD832" ca="1">IF($B832=AD$85-1, AD$84, IF(AND($B832&gt;=AD$85, $B832&lt;=AD$86), AD$84*SUMPRODUCT(TRANSPOSE(AD$5:AD$81), Data_TR_USD!$B603:$BZ603, 1/OFFSET(Data_TR_USD!$B$467, AD$88, 0, 1, $B$82)), NA()))</f>
        <v>654080.17793458398</v>
      </c>
      <c r="AE832" s="466">
        <f t="array" aca="1" ref="AE832" ca="1">IF($B832=AE$85-1, AE$84, IF(AND($B832&gt;=AE$85, $B832&lt;=AE$86), AE$84*SUMPRODUCT(TRANSPOSE(AE$5:AE$81), Data_TR_USD!$B603:$BZ603, 1/OFFSET(Data_TR_USD!$B$467, AE$88, 0, 1, $B$82)), NA()))</f>
        <v>448640.23200601229</v>
      </c>
      <c r="AG832" s="466">
        <f t="array" aca="1" ref="AG832" ca="1">IF($B832=AG$85-1, AG$84, IF(AND($B832&gt;=AG$85, $B832&lt;=AG$86), AG$84*SUMPRODUCT(TRANSPOSE(AG$5:AG$81), Data_TR_USD!$B603:$BZ603, 1/OFFSET(Data_TR_USD!$B$467, AG$88, 0, 1, $B$82)), NA()))</f>
        <v>10000</v>
      </c>
      <c r="AM832" s="466">
        <f t="array" aca="1" ref="AM832" ca="1">IF($B832=AM$85-1, AM$84, IF(AND($B832&gt;=AM$85, $B832&lt;=AM$86), AM$84*SUMPRODUCT(TRANSPOSE(AM$5:AM$81), Data_TR_USD!$B603:$BZ603, 1/OFFSET(Data_TR_USD!$B$467, AM$88, 0, 1, $B$82)), NA()))</f>
        <v>1000.5324723772279</v>
      </c>
      <c r="AN832" s="466">
        <f t="array" aca="1" ref="AN832" ca="1">IF($B832=AN$85-1, AN$84, IF(AND($B832&gt;=AN$85, $B832&lt;=AN$86), AN$84*SUMPRODUCT(TRANSPOSE(AN$5:AN$81), Data_TR_USD!$B603:$BZ603, 1/OFFSET(Data_TR_USD!$B$467, AN$88, 0, 1, $B$82)), NA()))</f>
        <v>647.94594212699462</v>
      </c>
      <c r="AO832" s="466">
        <f t="array" aca="1" ref="AO832" ca="1">IF($B832=AO$85-1, AO$84, IF(AND($B832&gt;=AO$85, $B832&lt;=AO$86), AO$84*SUMPRODUCT(TRANSPOSE(AO$5:AO$81), Data_TR_USD!$B603:$BZ603, 1/OFFSET(Data_TR_USD!$B$467, AO$88, 0, 1, $B$82)), NA()))</f>
        <v>1558.2756638945305</v>
      </c>
      <c r="AP832" s="466">
        <f t="array" aca="1" ref="AP832" ca="1">IF($B832=AP$85-1, AP$84, IF(AND($B832&gt;=AP$85, $B832&lt;=AP$86), AP$84*SUMPRODUCT(TRANSPOSE(AP$5:AP$81), Data_TR_USD!$B603:$BZ603, 1/OFFSET(Data_TR_USD!$B$467, AP$88, 0, 1, $B$82)), NA()))</f>
        <v>1520.7176644785304</v>
      </c>
      <c r="AQ832" s="466">
        <f t="array" aca="1" ref="AQ832" ca="1">IF($B832=AQ$85-1, AQ$84, IF(AND($B832&gt;=AQ$85, $B832&lt;=AQ$86), AQ$84*SUMPRODUCT(TRANSPOSE(AQ$5:AQ$81), Data_TR_USD!$B603:$BZ603, 1/OFFSET(Data_TR_USD!$B$467, AQ$88, 0, 1, $B$82)), NA()))</f>
        <v>656.23651204174746</v>
      </c>
      <c r="AS832" s="466">
        <f t="array" aca="1" ref="AS832" ca="1">IF($B832=AS$85-1, AS$84, IF(AND($B832&gt;=AS$85, $B832&lt;=AS$86), AS$84*SUMPRODUCT(TRANSPOSE(AS$5:AS$81), Data_TR_USD!$B603:$BZ603, 1/OFFSET(Data_TR_USD!$B$467, AS$88, 0, 1, $B$82)), NA()))</f>
        <v>1024.4537948634143</v>
      </c>
      <c r="AU832" s="466">
        <f t="array" aca="1" ref="AU832" ca="1">IF($B832=AU$85-1, AU$84, IF(AND($B832&gt;=AU$85, $B832&lt;=AU$86), AU$84*SUMPRODUCT(TRANSPOSE(AU$5:AU$81), Data_TR_USD!$B603:$BZ603, 1/OFFSET(Data_TR_USD!$B$467, AU$88, 0, 1, $B$82)), NA()))</f>
        <v>126580.7622355576</v>
      </c>
      <c r="AV832" s="466">
        <f t="array" aca="1" ref="AV832" ca="1">IF($B832=AV$85-1, AV$84, IF(AND($B832&gt;=AV$85, $B832&lt;=AV$86), AV$84*SUMPRODUCT(TRANSPOSE(AV$5:AV$81), Data_TR_USD!$B603:$BZ603, 1/OFFSET(Data_TR_USD!$B$467, AV$88, 0, 1, $B$82)), NA()))</f>
        <v>98359.639384114926</v>
      </c>
      <c r="AW832" s="466">
        <f t="array" aca="1" ref="AW832" ca="1">IF($B832=AW$85-1, AW$84, IF(AND($B832&gt;=AW$85, $B832&lt;=AW$86), AW$84*SUMPRODUCT(TRANSPOSE(AW$5:AW$81), Data_TR_USD!$B603:$BZ603, 1/OFFSET(Data_TR_USD!$B$467, AW$88, 0, 1, $B$82)), NA()))</f>
        <v>113765.28973199683</v>
      </c>
      <c r="AX832" s="466">
        <f t="array" aca="1" ref="AX832" ca="1">IF($B832=AX$85-1, AX$84, IF(AND($B832&gt;=AX$85, $B832&lt;=AX$86), AX$84*SUMPRODUCT(TRANSPOSE(AX$5:AX$81), Data_TR_USD!$B603:$BZ603, 1/OFFSET(Data_TR_USD!$B$467, AX$88, 0, 1, $B$82)), NA()))</f>
        <v>113328.41488656713</v>
      </c>
      <c r="AY832" s="466">
        <f t="array" aca="1" ref="AY832" ca="1">IF($B832=AY$85-1, AY$84, IF(AND($B832&gt;=AY$85, $B832&lt;=AY$86), AY$84*SUMPRODUCT(TRANSPOSE(AY$5:AY$81), Data_TR_USD!$B603:$BZ603, 1/OFFSET(Data_TR_USD!$B$467, AY$88, 0, 1, $B$82)), NA()))</f>
        <v>113521.54844952541</v>
      </c>
      <c r="AZ832" s="466">
        <f t="array" aca="1" ref="AZ832" ca="1">IF($B832=AZ$85-1, AZ$84, IF(AND($B832&gt;=AZ$85, $B832&lt;=AZ$86), AZ$84*SUMPRODUCT(TRANSPOSE(AZ$5:AZ$81), Data_TR_USD!$B603:$BZ603, 1/OFFSET(Data_TR_USD!$B$467, AZ$88, 0, 1, $B$82)), NA()))</f>
        <v>116095.16363089239</v>
      </c>
      <c r="BA832" s="466">
        <f t="array" aca="1" ref="BA832" ca="1">IF($B832=BA$85-1, BA$84, IF(AND($B832&gt;=BA$85, $B832&lt;=BA$86), BA$84*SUMPRODUCT(TRANSPOSE(BA$5:BA$81), Data_TR_USD!$B603:$BZ603, 1/OFFSET(Data_TR_USD!$B$467, BA$88, 0, 1, $B$82)), NA()))</f>
        <v>123040.12696904583</v>
      </c>
      <c r="BB832" s="466">
        <f t="array" aca="1" ref="BB832" ca="1">IF($B832=BB$85-1, BB$84, IF(AND($B832&gt;=BB$85, $B832&lt;=BB$86), BB$84*SUMPRODUCT(TRANSPOSE(BB$5:BB$81), Data_TR_USD!$B603:$BZ603, 1/OFFSET(Data_TR_USD!$B$467, BB$88, 0, 1, $B$82)), NA()))</f>
        <v>106282.05489940054</v>
      </c>
      <c r="BC832" s="466">
        <f t="array" aca="1" ref="BC832" ca="1">IF($B832=BC$85-1, BC$84, IF(AND($B832&gt;=BC$85, $B832&lt;=BC$86), BC$84*SUMPRODUCT(TRANSPOSE(BC$5:BC$81), Data_TR_USD!$B603:$BZ603, 1/OFFSET(Data_TR_USD!$B$467, BC$88, 0, 1, $B$82)), NA()))</f>
        <v>176845.16110719077</v>
      </c>
      <c r="BD832" s="466">
        <f t="array" aca="1" ref="BD832" ca="1">IF($B832=BD$85-1, BD$84, IF(AND($B832&gt;=BD$85, $B832&lt;=BD$86), BD$84*SUMPRODUCT(TRANSPOSE(BD$5:BD$81), Data_TR_USD!$B603:$BZ603, 1/OFFSET(Data_TR_USD!$B$467, BD$88, 0, 1, $B$82)), NA()))</f>
        <v>110486.55761444122</v>
      </c>
      <c r="BE832" s="466">
        <f t="array" aca="1" ref="BE832" ca="1">IF($B832=BE$85-1, BE$84, IF(AND($B832&gt;=BE$85, $B832&lt;=BE$86), BE$84*SUMPRODUCT(TRANSPOSE(BE$5:BE$81), Data_TR_USD!$B603:$BZ603, 1/OFFSET(Data_TR_USD!$B$467, BE$88, 0, 1, $B$82)), NA()))</f>
        <v>143067.85930247849</v>
      </c>
      <c r="BF832" s="466">
        <f t="array" aca="1" ref="BF832" ca="1">IF($B832=BF$85-1, BF$84, IF(AND($B832&gt;=BF$85, $B832&lt;=BF$86), BF$84*SUMPRODUCT(TRANSPOSE(BF$5:BF$81), Data_TR_USD!$B603:$BZ603, 1/OFFSET(Data_TR_USD!$B$467, BF$88, 0, 1, $B$82)), NA()))</f>
        <v>106712.35223942257</v>
      </c>
      <c r="BG832" s="466">
        <f t="array" aca="1" ref="BG832" ca="1">IF($B832=BG$85-1, BG$84, IF(AND($B832&gt;=BG$85, $B832&lt;=BG$86), BG$84*SUMPRODUCT(TRANSPOSE(BG$5:BG$81), Data_TR_USD!$B603:$BZ603, 1/OFFSET(Data_TR_USD!$B$467, BG$88, 0, 1, $B$82)), NA()))</f>
        <v>133482.49557310011</v>
      </c>
      <c r="BH832" s="466">
        <f t="array" aca="1" ref="BH832" ca="1">IF($B832=BH$85-1, BH$84, IF(AND($B832&gt;=BH$85, $B832&lt;=BH$86), BH$84*SUMPRODUCT(TRANSPOSE(BH$5:BH$81), Data_TR_USD!$B603:$BZ603, 1/OFFSET(Data_TR_USD!$B$467, BH$88, 0, 1, $B$82)), NA()))</f>
        <v>148972.94597823793</v>
      </c>
      <c r="BI832" s="466">
        <f t="array" aca="1" ref="BI832" ca="1">IF($B832=BI$85-1, BI$84, IF(AND($B832&gt;=BI$85, $B832&lt;=BI$86), BI$84*SUMPRODUCT(TRANSPOSE(BI$5:BI$81), Data_TR_USD!$B603:$BZ603, 1/OFFSET(Data_TR_USD!$B$467, BI$88, 0, 1, $B$82)), NA()))</f>
        <v>102445.37948634144</v>
      </c>
      <c r="BJ832" s="466">
        <f t="array" aca="1" ref="BJ832" ca="1">IF($B832=BJ$85-1, BJ$84, IF(AND($B832&gt;=BJ$85, $B832&lt;=BJ$86), BJ$84*SUMPRODUCT(TRANSPOSE(BJ$5:BJ$81), Data_TR_USD!$B603:$BZ603, 1/OFFSET(Data_TR_USD!$B$467, BJ$88, 0, 1, $B$82)), NA()))</f>
        <v>121562.72657762516</v>
      </c>
      <c r="BK832" s="466">
        <f t="array" aca="1" ref="BK832" ca="1">IF($B832=BK$85-1, BK$84, IF(AND($B832&gt;=BK$85, $B832&lt;=BK$86), BK$84*SUMPRODUCT(TRANSPOSE(BK$5:BK$81), Data_TR_USD!$B603:$BZ603, 1/OFFSET(Data_TR_USD!$B$467, BK$88, 0, 1, $B$82)), NA()))</f>
        <v>106238.83295529283</v>
      </c>
      <c r="BL832" s="466">
        <f t="array" aca="1" ref="BL832" ca="1">IF($B832=BL$85-1, BL$84, IF(AND($B832&gt;=BL$85, $B832&lt;=BL$86), BL$84*SUMPRODUCT(TRANSPOSE(BL$5:BL$81), Data_TR_USD!$B603:$BZ603, 1/OFFSET(Data_TR_USD!$B$467, BL$88, 0, 1, $B$82)), NA()))</f>
        <v>95369.869173032974</v>
      </c>
      <c r="BM832" s="466">
        <f t="array" aca="1" ref="BM832" ca="1">IF($B832=BM$85-1, BM$84, IF(AND($B832&gt;=BM$85, $B832&lt;=BM$86), BM$84*SUMPRODUCT(TRANSPOSE(BM$5:BM$81), Data_TR_USD!$B603:$BZ603, 1/OFFSET(Data_TR_USD!$B$467, BM$88, 0, 1, $B$82)), NA()))</f>
        <v>102992.29199220228</v>
      </c>
      <c r="BN832" s="466">
        <f t="array" aca="1" ref="BN832" ca="1">IF($B832=BN$85-1, BN$84, IF(AND($B832&gt;=BN$85, $B832&lt;=BN$86), BN$84*SUMPRODUCT(TRANSPOSE(BN$5:BN$81), Data_TR_USD!$B603:$BZ603, 1/OFFSET(Data_TR_USD!$B$467, BN$88, 0, 1, $B$82)), NA()))</f>
        <v>92485.497986037371</v>
      </c>
      <c r="BO832" s="466">
        <f t="array" aca="1" ref="BO832" ca="1">IF($B832=BO$85-1, BO$84, IF(AND($B832&gt;=BO$85, $B832&lt;=BO$86), BO$84*SUMPRODUCT(TRANSPOSE(BO$5:BO$81), Data_TR_USD!$B603:$BZ603, 1/OFFSET(Data_TR_USD!$B$467, BO$88, 0, 1, $B$82)), NA()))</f>
        <v>105227.6282214042</v>
      </c>
      <c r="BP832" s="466">
        <f t="array" aca="1" ref="BP832" ca="1">IF($B832=BP$85-1, BP$84, IF(AND($B832&gt;=BP$85, $B832&lt;=BP$86), BP$84*SUMPRODUCT(TRANSPOSE(BP$5:BP$81), Data_TR_USD!$B603:$BZ603, 1/OFFSET(Data_TR_USD!$B$467, BP$88, 0, 1, $B$82)), NA()))</f>
        <v>127907.3056228043</v>
      </c>
      <c r="BQ832" s="466">
        <f t="array" aca="1" ref="BQ832" ca="1">IF($B832=BQ$85-1, BQ$84, IF(AND($B832&gt;=BQ$85, $B832&lt;=BQ$86), BQ$84*SUMPRODUCT(TRANSPOSE(BQ$5:BQ$81), Data_TR_USD!$B603:$BZ603, 1/OFFSET(Data_TR_USD!$B$467, BQ$88, 0, 1, $B$82)), NA()))</f>
        <v>64794.594212699463</v>
      </c>
      <c r="BR832" s="466">
        <f t="array" aca="1" ref="BR832" ca="1">IF($B832=BR$85-1, BR$84, IF(AND($B832&gt;=BR$85, $B832&lt;=BR$86), BR$84*SUMPRODUCT(TRANSPOSE(BR$5:BR$81), Data_TR_USD!$B603:$BZ603, 1/OFFSET(Data_TR_USD!$B$467, BR$88, 0, 1, $B$82)), NA()))</f>
        <v>129725.40546311953</v>
      </c>
      <c r="BS832" s="466">
        <f t="array" aca="1" ref="BS832" ca="1">IF($B832=BS$85-1, BS$84, IF(AND($B832&gt;=BS$85, $B832&lt;=BS$86), BS$84*SUMPRODUCT(TRANSPOSE(BS$5:BS$81), Data_TR_USD!$B603:$BZ603, 1/OFFSET(Data_TR_USD!$B$467, BS$88, 0, 1, $B$82)), NA()))</f>
        <v>134075.70335595307</v>
      </c>
    </row>
    <row r="833" spans="1:71">
      <c r="B833" s="48">
        <f t="shared" si="1089"/>
        <v>2007</v>
      </c>
      <c r="E833" s="52"/>
      <c r="M833" s="466">
        <f t="array" aca="1" ref="M833" ca="1">IF($B833=M$85-1, M$84, IF(AND($B833&gt;=M$85, $B833&lt;=M$86), M$84*SUMPRODUCT(TRANSPOSE(M$5:M$81), Data_TR_USD!$B604:$BZ604, 1/OFFSET(Data_TR_USD!$B$467, M$88, 0, 1, $B$82)), NA()))</f>
        <v>432523.2951304047</v>
      </c>
      <c r="N833" s="466">
        <f t="array" aca="1" ref="N833" ca="1">IF($B833=N$85-1, N$84, IF(AND($B833&gt;=N$85, $B833&lt;=N$86), N$84*SUMPRODUCT(TRANSPOSE(N$5:N$81), Data_TR_USD!$B604:$BZ604, 1/OFFSET(Data_TR_USD!$B$467, N$88, 0, 1, $B$82)), NA()))</f>
        <v>371945.80001941958</v>
      </c>
      <c r="X833" s="466">
        <f t="array" aca="1" ref="X833" ca="1">IF($B833=X$85-1, X$84, IF(AND($B833&gt;=X$85, $B833&lt;=X$86), X$84*SUMPRODUCT(TRANSPOSE(X$5:X$81), Data_TR_USD!$B604:$BZ604, 1/OFFSET(Data_TR_USD!$B$467, X$88, 0, 1, $B$82)), NA()))</f>
        <v>112712.20620630473</v>
      </c>
      <c r="Y833" s="466">
        <f t="array" aca="1" ref="Y833" ca="1">IF($B833=Y$85-1, Y$84, IF(AND($B833&gt;=Y$85, $B833&lt;=Y$86), Y$84*SUMPRODUCT(TRANSPOSE(Y$5:Y$81), Data_TR_USD!$B604:$BZ604, 1/OFFSET(Data_TR_USD!$B$467, Y$88, 0, 1, $B$82)), NA()))</f>
        <v>108379.62662401921</v>
      </c>
      <c r="AA833" s="466">
        <f t="array" aca="1" ref="AA833" ca="1">IF($B833=AA$85-1, AA$84, IF(AND($B833&gt;=AA$85, $B833&lt;=AA$86), AA$84*SUMPRODUCT(TRANSPOSE(AA$5:AA$81), Data_TR_USD!$B604:$BZ604, 1/OFFSET(Data_TR_USD!$B$467, AA$88, 0, 1, $B$82)), NA()))</f>
        <v>432523.2951304047</v>
      </c>
      <c r="AB833" s="466">
        <f t="array" aca="1" ref="AB833" ca="1">IF($B833=AB$85-1, AB$84, IF(AND($B833&gt;=AB$85, $B833&lt;=AB$86), AB$84*SUMPRODUCT(TRANSPOSE(AB$5:AB$81), Data_TR_USD!$B604:$BZ604, 1/OFFSET(Data_TR_USD!$B$467, AB$88, 0, 1, $B$82)), NA()))</f>
        <v>619253.30129137298</v>
      </c>
      <c r="AC833" s="466">
        <f t="array" aca="1" ref="AC833" ca="1">IF($B833=AC$85-1, AC$84, IF(AND($B833&gt;=AC$85, $B833&lt;=AC$86), AC$84*SUMPRODUCT(TRANSPOSE(AC$5:AC$81), Data_TR_USD!$B604:$BZ604, 1/OFFSET(Data_TR_USD!$B$467, AC$88, 0, 1, $B$82)), NA()))</f>
        <v>659875.53418536263</v>
      </c>
      <c r="AD833" s="466">
        <f t="array" aca="1" ref="AD833" ca="1">IF($B833=AD$85-1, AD$84, IF(AND($B833&gt;=AD$85, $B833&lt;=AD$86), AD$84*SUMPRODUCT(TRANSPOSE(AD$5:AD$81), Data_TR_USD!$B604:$BZ604, 1/OFFSET(Data_TR_USD!$B$467, AD$88, 0, 1, $B$82)), NA()))</f>
        <v>634977.96400114102</v>
      </c>
      <c r="AE833" s="466">
        <f t="array" aca="1" ref="AE833" ca="1">IF($B833=AE$85-1, AE$84, IF(AND($B833&gt;=AE$85, $B833&lt;=AE$86), AE$84*SUMPRODUCT(TRANSPOSE(AE$5:AE$81), Data_TR_USD!$B604:$BZ604, 1/OFFSET(Data_TR_USD!$B$467, AE$88, 0, 1, $B$82)), NA()))</f>
        <v>467256.99542059738</v>
      </c>
      <c r="AG833" s="466">
        <f t="array" aca="1" ref="AG833" ca="1">IF($B833=AG$85-1, AG$84, IF(AND($B833&gt;=AG$85, $B833&lt;=AG$86), AG$84*SUMPRODUCT(TRANSPOSE(AG$5:AG$81), Data_TR_USD!$B604:$BZ604, 1/OFFSET(Data_TR_USD!$B$467, AG$88, 0, 1, $B$82)), NA()))</f>
        <v>10000</v>
      </c>
      <c r="AM833" s="466">
        <f t="array" aca="1" ref="AM833" ca="1">IF($B833=AM$85-1, AM$84, IF(AND($B833&gt;=AM$85, $B833&lt;=AM$86), AM$84*SUMPRODUCT(TRANSPOSE(AM$5:AM$81), Data_TR_USD!$B604:$BZ604, 1/OFFSET(Data_TR_USD!$B$467, AM$88, 0, 1, $B$82)), NA()))</f>
        <v>1077.8130683612233</v>
      </c>
      <c r="AN833" s="466">
        <f t="array" aca="1" ref="AN833" ca="1">IF($B833=AN$85-1, AN$84, IF(AND($B833&gt;=AN$85, $B833&lt;=AN$86), AN$84*SUMPRODUCT(TRANSPOSE(AN$5:AN$81), Data_TR_USD!$B604:$BZ604, 1/OFFSET(Data_TR_USD!$B$467, AN$88, 0, 1, $B$82)), NA()))</f>
        <v>702.55919568333991</v>
      </c>
      <c r="AO833" s="466">
        <f t="array" aca="1" ref="AO833" ca="1">IF($B833=AO$85-1, AO$84, IF(AND($B833&gt;=AO$85, $B833&lt;=AO$86), AO$84*SUMPRODUCT(TRANSPOSE(AO$5:AO$81), Data_TR_USD!$B604:$BZ604, 1/OFFSET(Data_TR_USD!$B$467, AO$88, 0, 1, $B$82)), NA()))</f>
        <v>1724.8451729880674</v>
      </c>
      <c r="AP833" s="466">
        <f t="array" aca="1" ref="AP833" ca="1">IF($B833=AP$85-1, AP$84, IF(AND($B833&gt;=AP$85, $B833&lt;=AP$86), AP$84*SUMPRODUCT(TRANSPOSE(AP$5:AP$81), Data_TR_USD!$B604:$BZ604, 1/OFFSET(Data_TR_USD!$B$467, AP$88, 0, 1, $B$82)), NA()))</f>
        <v>1698.5714716747236</v>
      </c>
      <c r="AQ833" s="466">
        <f t="array" aca="1" ref="AQ833" ca="1">IF($B833=AQ$85-1, AQ$84, IF(AND($B833&gt;=AQ$85, $B833&lt;=AQ$86), AQ$84*SUMPRODUCT(TRANSPOSE(AQ$5:AQ$81), Data_TR_USD!$B604:$BZ604, 1/OFFSET(Data_TR_USD!$B$467, AQ$88, 0, 1, $B$82)), NA()))</f>
        <v>718.68391257274936</v>
      </c>
      <c r="AS833" s="466">
        <f t="array" aca="1" ref="AS833" ca="1">IF($B833=AS$85-1, AS$84, IF(AND($B833&gt;=AS$85, $B833&lt;=AS$86), AS$84*SUMPRODUCT(TRANSPOSE(AS$5:AS$81), Data_TR_USD!$B604:$BZ604, 1/OFFSET(Data_TR_USD!$B$467, AS$88, 0, 1, $B$82)), NA()))</f>
        <v>1083.7962662401922</v>
      </c>
      <c r="AU833" s="466">
        <f t="array" aca="1" ref="AU833" ca="1">IF($B833=AU$85-1, AU$84, IF(AND($B833&gt;=AU$85, $B833&lt;=AU$86), AU$84*SUMPRODUCT(TRANSPOSE(AU$5:AU$81), Data_TR_USD!$B604:$BZ604, 1/OFFSET(Data_TR_USD!$B$467, AU$88, 0, 1, $B$82)), NA()))</f>
        <v>137132.35736244655</v>
      </c>
      <c r="AV833" s="466">
        <f t="array" aca="1" ref="AV833" ca="1">IF($B833=AV$85-1, AV$84, IF(AND($B833&gt;=AV$85, $B833&lt;=AV$86), AV$84*SUMPRODUCT(TRANSPOSE(AV$5:AV$81), Data_TR_USD!$B604:$BZ604, 1/OFFSET(Data_TR_USD!$B$467, AV$88, 0, 1, $B$82)), NA()))</f>
        <v>103873.29716539479</v>
      </c>
      <c r="AW833" s="466">
        <f t="array" aca="1" ref="AW833" ca="1">IF($B833=AW$85-1, AW$84, IF(AND($B833&gt;=AW$85, $B833&lt;=AW$86), AW$84*SUMPRODUCT(TRANSPOSE(AW$5:AW$81), Data_TR_USD!$B604:$BZ604, 1/OFFSET(Data_TR_USD!$B$467, AW$88, 0, 1, $B$82)), NA()))</f>
        <v>122945.78977142737</v>
      </c>
      <c r="AX833" s="466">
        <f t="array" aca="1" ref="AX833" ca="1">IF($B833=AX$85-1, AX$84, IF(AND($B833&gt;=AX$85, $B833&lt;=AX$86), AX$84*SUMPRODUCT(TRANSPOSE(AX$5:AX$81), Data_TR_USD!$B604:$BZ604, 1/OFFSET(Data_TR_USD!$B$467, AX$88, 0, 1, $B$82)), NA()))</f>
        <v>123233.93663427624</v>
      </c>
      <c r="AY833" s="466">
        <f t="array" aca="1" ref="AY833" ca="1">IF($B833=AY$85-1, AY$84, IF(AND($B833&gt;=AY$85, $B833&lt;=AY$86), AY$84*SUMPRODUCT(TRANSPOSE(AY$5:AY$81), Data_TR_USD!$B604:$BZ604, 1/OFFSET(Data_TR_USD!$B$467, AY$88, 0, 1, $B$82)), NA()))</f>
        <v>123702.56272616428</v>
      </c>
      <c r="AZ833" s="466">
        <f t="array" aca="1" ref="AZ833" ca="1">IF($B833=AZ$85-1, AZ$84, IF(AND($B833&gt;=AZ$85, $B833&lt;=AZ$86), AZ$84*SUMPRODUCT(TRANSPOSE(AZ$5:AZ$81), Data_TR_USD!$B604:$BZ604, 1/OFFSET(Data_TR_USD!$B$467, AZ$88, 0, 1, $B$82)), NA()))</f>
        <v>122703.90607347927</v>
      </c>
      <c r="BA833" s="466">
        <f t="array" aca="1" ref="BA833" ca="1">IF($B833=BA$85-1, BA$84, IF(AND($B833&gt;=BA$85, $B833&lt;=BA$86), BA$84*SUMPRODUCT(TRANSPOSE(BA$5:BA$81), Data_TR_USD!$B604:$BZ604, 1/OFFSET(Data_TR_USD!$B$467, BA$88, 0, 1, $B$82)), NA()))</f>
        <v>134196.83490069714</v>
      </c>
      <c r="BB833" s="466">
        <f t="array" aca="1" ref="BB833" ca="1">IF($B833=BB$85-1, BB$84, IF(AND($B833&gt;=BB$85, $B833&lt;=BB$86), BB$84*SUMPRODUCT(TRANSPOSE(BB$5:BB$81), Data_TR_USD!$B604:$BZ604, 1/OFFSET(Data_TR_USD!$B$467, BB$88, 0, 1, $B$82)), NA()))</f>
        <v>112712.20620630473</v>
      </c>
      <c r="BC833" s="466">
        <f t="array" aca="1" ref="BC833" ca="1">IF($B833=BC$85-1, BC$84, IF(AND($B833&gt;=BC$85, $B833&lt;=BC$86), BC$84*SUMPRODUCT(TRANSPOSE(BC$5:BC$81), Data_TR_USD!$B604:$BZ604, 1/OFFSET(Data_TR_USD!$B$467, BC$88, 0, 1, $B$82)), NA()))</f>
        <v>197669.57107057082</v>
      </c>
      <c r="BD833" s="466">
        <f t="array" aca="1" ref="BD833" ca="1">IF($B833=BD$85-1, BD$84, IF(AND($B833&gt;=BD$85, $B833&lt;=BD$86), BD$84*SUMPRODUCT(TRANSPOSE(BD$5:BD$81), Data_TR_USD!$B604:$BZ604, 1/OFFSET(Data_TR_USD!$B$467, BD$88, 0, 1, $B$82)), NA()))</f>
        <v>116784.60158301955</v>
      </c>
      <c r="BE833" s="466">
        <f t="array" aca="1" ref="BE833" ca="1">IF($B833=BE$85-1, BE$84, IF(AND($B833&gt;=BE$85, $B833&lt;=BE$86), BE$84*SUMPRODUCT(TRANSPOSE(BE$5:BE$81), Data_TR_USD!$B604:$BZ604, 1/OFFSET(Data_TR_USD!$B$467, BE$88, 0, 1, $B$82)), NA()))</f>
        <v>168154.82476893673</v>
      </c>
      <c r="BF833" s="466">
        <f t="array" aca="1" ref="BF833" ca="1">IF($B833=BF$85-1, BF$84, IF(AND($B833&gt;=BF$85, $B833&lt;=BF$86), BF$84*SUMPRODUCT(TRANSPOSE(BF$5:BF$81), Data_TR_USD!$B604:$BZ604, 1/OFFSET(Data_TR_USD!$B$467, BF$88, 0, 1, $B$82)), NA()))</f>
        <v>107191.59673099968</v>
      </c>
      <c r="BG833" s="466">
        <f t="array" aca="1" ref="BG833" ca="1">IF($B833=BG$85-1, BG$84, IF(AND($B833&gt;=BG$85, $B833&lt;=BG$86), BG$84*SUMPRODUCT(TRANSPOSE(BG$5:BG$81), Data_TR_USD!$B604:$BZ604, 1/OFFSET(Data_TR_USD!$B$467, BG$88, 0, 1, $B$82)), NA()))</f>
        <v>148181.1213688931</v>
      </c>
      <c r="BH833" s="466">
        <f t="array" aca="1" ref="BH833" ca="1">IF($B833=BH$85-1, BH$84, IF(AND($B833&gt;=BH$85, $B833&lt;=BH$86), BH$84*SUMPRODUCT(TRANSPOSE(BH$5:BH$81), Data_TR_USD!$B604:$BZ604, 1/OFFSET(Data_TR_USD!$B$467, BH$88, 0, 1, $B$82)), NA()))</f>
        <v>170637.4441102166</v>
      </c>
      <c r="BI833" s="466">
        <f t="array" aca="1" ref="BI833" ca="1">IF($B833=BI$85-1, BI$84, IF(AND($B833&gt;=BI$85, $B833&lt;=BI$86), BI$84*SUMPRODUCT(TRANSPOSE(BI$5:BI$81), Data_TR_USD!$B604:$BZ604, 1/OFFSET(Data_TR_USD!$B$467, BI$88, 0, 1, $B$82)), NA()))</f>
        <v>108379.62662401921</v>
      </c>
      <c r="BJ833" s="466">
        <f t="array" aca="1" ref="BJ833" ca="1">IF($B833=BJ$85-1, BJ$84, IF(AND($B833&gt;=BJ$85, $B833&lt;=BJ$86), BJ$84*SUMPRODUCT(TRANSPOSE(BJ$5:BJ$81), Data_TR_USD!$B604:$BZ604, 1/OFFSET(Data_TR_USD!$B$467, BJ$88, 0, 1, $B$82)), NA()))</f>
        <v>132107.53768516466</v>
      </c>
      <c r="BK833" s="466">
        <f t="array" aca="1" ref="BK833" ca="1">IF($B833=BK$85-1, BK$84, IF(AND($B833&gt;=BK$85, $B833&lt;=BK$86), BK$84*SUMPRODUCT(TRANSPOSE(BK$5:BK$81), Data_TR_USD!$B604:$BZ604, 1/OFFSET(Data_TR_USD!$B$467, BK$88, 0, 1, $B$82)), NA()))</f>
        <v>110764.19703761121</v>
      </c>
      <c r="BL833" s="466">
        <f t="array" aca="1" ref="BL833" ca="1">IF($B833=BL$85-1, BL$84, IF(AND($B833&gt;=BL$85, $B833&lt;=BL$86), BL$84*SUMPRODUCT(TRANSPOSE(BL$5:BL$81), Data_TR_USD!$B604:$BZ604, 1/OFFSET(Data_TR_USD!$B$467, BL$88, 0, 1, $B$82)), NA()))</f>
        <v>102317.7821244591</v>
      </c>
      <c r="BM833" s="466">
        <f t="array" aca="1" ref="BM833" ca="1">IF($B833=BM$85-1, BM$84, IF(AND($B833&gt;=BM$85, $B833&lt;=BM$86), BM$84*SUMPRODUCT(TRANSPOSE(BM$5:BM$81), Data_TR_USD!$B604:$BZ604, 1/OFFSET(Data_TR_USD!$B$467, BM$88, 0, 1, $B$82)), NA()))</f>
        <v>113658.37130003197</v>
      </c>
      <c r="BN833" s="466">
        <f t="array" aca="1" ref="BN833" ca="1">IF($B833=BN$85-1, BN$84, IF(AND($B833&gt;=BN$85, $B833&lt;=BN$86), BN$84*SUMPRODUCT(TRANSPOSE(BN$5:BN$81), Data_TR_USD!$B604:$BZ604, 1/OFFSET(Data_TR_USD!$B$467, BN$88, 0, 1, $B$82)), NA()))</f>
        <v>101875.20916577373</v>
      </c>
      <c r="BO833" s="466">
        <f t="array" aca="1" ref="BO833" ca="1">IF($B833=BO$85-1, BO$84, IF(AND($B833&gt;=BO$85, $B833&lt;=BO$86), BO$84*SUMPRODUCT(TRANSPOSE(BO$5:BO$81), Data_TR_USD!$B604:$BZ604, 1/OFFSET(Data_TR_USD!$B$467, BO$88, 0, 1, $B$82)), NA()))</f>
        <v>107597.17626875888</v>
      </c>
      <c r="BP833" s="466">
        <f t="array" aca="1" ref="BP833" ca="1">IF($B833=BP$85-1, BP$84, IF(AND($B833&gt;=BP$85, $B833&lt;=BP$86), BP$84*SUMPRODUCT(TRANSPOSE(BP$5:BP$81), Data_TR_USD!$B604:$BZ604, 1/OFFSET(Data_TR_USD!$B$467, BP$88, 0, 1, $B$82)), NA()))</f>
        <v>144762.2536632171</v>
      </c>
      <c r="BQ833" s="466">
        <f t="array" aca="1" ref="BQ833" ca="1">IF($B833=BQ$85-1, BQ$84, IF(AND($B833&gt;=BQ$85, $B833&lt;=BQ$86), BQ$84*SUMPRODUCT(TRANSPOSE(BQ$5:BQ$81), Data_TR_USD!$B604:$BZ604, 1/OFFSET(Data_TR_USD!$B$467, BQ$88, 0, 1, $B$82)), NA()))</f>
        <v>70255.919568333993</v>
      </c>
      <c r="BR833" s="466">
        <f t="array" aca="1" ref="BR833" ca="1">IF($B833=BR$85-1, BR$84, IF(AND($B833&gt;=BR$85, $B833&lt;=BR$86), BR$84*SUMPRODUCT(TRANSPOSE(BR$5:BR$81), Data_TR_USD!$B604:$BZ604, 1/OFFSET(Data_TR_USD!$B$467, BR$88, 0, 1, $B$82)), NA()))</f>
        <v>139950.95949577933</v>
      </c>
      <c r="BS833" s="466">
        <f t="array" aca="1" ref="BS833" ca="1">IF($B833=BS$85-1, BS$84, IF(AND($B833&gt;=BS$85, $B833&lt;=BS$86), BS$84*SUMPRODUCT(TRANSPOSE(BS$5:BS$81), Data_TR_USD!$B604:$BZ604, 1/OFFSET(Data_TR_USD!$B$467, BS$88, 0, 1, $B$82)), NA()))</f>
        <v>164896.9063015618</v>
      </c>
    </row>
    <row r="834" spans="1:71">
      <c r="B834" s="48">
        <f t="shared" si="1089"/>
        <v>2008</v>
      </c>
      <c r="E834" s="52"/>
      <c r="M834" s="466">
        <f t="array" aca="1" ref="M834" ca="1">IF($B834=M$85-1, M$84, IF(AND($B834&gt;=M$85, $B834&lt;=M$86), M$84*SUMPRODUCT(TRANSPOSE(M$5:M$81), Data_TR_USD!$B605:$BZ605, 1/OFFSET(Data_TR_USD!$B$467, M$88, 0, 1, $B$82)), NA()))</f>
        <v>277932.17141815764</v>
      </c>
      <c r="N834" s="466">
        <f t="array" aca="1" ref="N834" ca="1">IF($B834=N$85-1, N$84, IF(AND($B834&gt;=N$85, $B834&lt;=N$86), N$84*SUMPRODUCT(TRANSPOSE(N$5:N$81), Data_TR_USD!$B605:$BZ605, 1/OFFSET(Data_TR_USD!$B$467, N$88, 0, 1, $B$82)), NA()))</f>
        <v>266301.66465472151</v>
      </c>
      <c r="X834" s="466">
        <f t="array" aca="1" ref="X834" ca="1">IF($B834=X$85-1, X$84, IF(AND($B834&gt;=X$85, $B834&lt;=X$86), X$84*SUMPRODUCT(TRANSPOSE(X$5:X$81), Data_TR_USD!$B605:$BZ605, 1/OFFSET(Data_TR_USD!$B$467, X$88, 0, 1, $B$82)), NA()))</f>
        <v>74722.114790896303</v>
      </c>
      <c r="Y834" s="466">
        <f t="array" aca="1" ref="Y834" ca="1">IF($B834=Y$85-1, Y$84, IF(AND($B834&gt;=Y$85, $B834&lt;=Y$86), Y$84*SUMPRODUCT(TRANSPOSE(Y$5:Y$81), Data_TR_USD!$B605:$BZ605, 1/OFFSET(Data_TR_USD!$B$467, Y$88, 0, 1, $B$82)), NA()))</f>
        <v>77994.764733571152</v>
      </c>
      <c r="AA834" s="466">
        <f t="array" aca="1" ref="AA834" ca="1">IF($B834=AA$85-1, AA$84, IF(AND($B834&gt;=AA$85, $B834&lt;=AA$86), AA$84*SUMPRODUCT(TRANSPOSE(AA$5:AA$81), Data_TR_USD!$B605:$BZ605, 1/OFFSET(Data_TR_USD!$B$467, AA$88, 0, 1, $B$82)), NA()))</f>
        <v>277932.17141815764</v>
      </c>
      <c r="AB834" s="466">
        <f t="array" aca="1" ref="AB834" ca="1">IF($B834=AB$85-1, AB$84, IF(AND($B834&gt;=AB$85, $B834&lt;=AB$86), AB$84*SUMPRODUCT(TRANSPOSE(AB$5:AB$81), Data_TR_USD!$B605:$BZ605, 1/OFFSET(Data_TR_USD!$B$467, AB$88, 0, 1, $B$82)), NA()))</f>
        <v>401001.08682198107</v>
      </c>
      <c r="AC834" s="466">
        <f t="array" aca="1" ref="AC834" ca="1">IF($B834=AC$85-1, AC$84, IF(AND($B834&gt;=AC$85, $B834&lt;=AC$86), AC$84*SUMPRODUCT(TRANSPOSE(AC$5:AC$81), Data_TR_USD!$B605:$BZ605, 1/OFFSET(Data_TR_USD!$B$467, AC$88, 0, 1, $B$82)), NA()))</f>
        <v>418533.01042249484</v>
      </c>
      <c r="AD834" s="466">
        <f t="array" aca="1" ref="AD834" ca="1">IF($B834=AD$85-1, AD$84, IF(AND($B834&gt;=AD$85, $B834&lt;=AD$86), AD$84*SUMPRODUCT(TRANSPOSE(AD$5:AD$81), Data_TR_USD!$B605:$BZ605, 1/OFFSET(Data_TR_USD!$B$467, AD$88, 0, 1, $B$82)), NA()))</f>
        <v>427409.82630661357</v>
      </c>
      <c r="AE834" s="466">
        <f t="array" aca="1" ref="AE834" ca="1">IF($B834=AE$85-1, AE$84, IF(AND($B834&gt;=AE$85, $B834&lt;=AE$86), AE$84*SUMPRODUCT(TRANSPOSE(AE$5:AE$81), Data_TR_USD!$B605:$BZ605, 1/OFFSET(Data_TR_USD!$B$467, AE$88, 0, 1, $B$82)), NA()))</f>
        <v>319643.96860469953</v>
      </c>
      <c r="AG834" s="466">
        <f t="array" aca="1" ref="AG834" ca="1">IF($B834=AG$85-1, AG$84, IF(AND($B834&gt;=AG$85, $B834&lt;=AG$86), AG$84*SUMPRODUCT(TRANSPOSE(AG$5:AG$81), Data_TR_USD!$B605:$BZ605, 1/OFFSET(Data_TR_USD!$B$467, AG$88, 0, 1, $B$82)), NA()))</f>
        <v>10000</v>
      </c>
      <c r="AM834" s="466">
        <f t="array" aca="1" ref="AM834" ca="1">IF($B834=AM$85-1, AM$84, IF(AND($B834&gt;=AM$85, $B834&lt;=AM$86), AM$84*SUMPRODUCT(TRANSPOSE(AM$5:AM$81), Data_TR_USD!$B605:$BZ605, 1/OFFSET(Data_TR_USD!$B$467, AM$88, 0, 1, $B$82)), NA()))</f>
        <v>752.45094751933584</v>
      </c>
      <c r="AN834" s="466">
        <f t="array" aca="1" ref="AN834" ca="1">IF($B834=AN$85-1, AN$84, IF(AND($B834&gt;=AN$85, $B834&lt;=AN$86), AN$84*SUMPRODUCT(TRANSPOSE(AN$5:AN$81), Data_TR_USD!$B605:$BZ605, 1/OFFSET(Data_TR_USD!$B$467, AN$88, 0, 1, $B$82)), NA()))</f>
        <v>623.59938951258732</v>
      </c>
      <c r="AO834" s="466">
        <f t="array" aca="1" ref="AO834" ca="1">IF($B834=AO$85-1, AO$84, IF(AND($B834&gt;=AO$85, $B834&lt;=AO$86), AO$84*SUMPRODUCT(TRANSPOSE(AO$5:AO$81), Data_TR_USD!$B605:$BZ605, 1/OFFSET(Data_TR_USD!$B$467, AO$88, 0, 1, $B$82)), NA()))</f>
        <v>1036.269174531513</v>
      </c>
      <c r="AP834" s="466">
        <f t="array" aca="1" ref="AP834" ca="1">IF($B834=AP$85-1, AP$84, IF(AND($B834&gt;=AP$85, $B834&lt;=AP$86), AP$84*SUMPRODUCT(TRANSPOSE(AP$5:AP$81), Data_TR_USD!$B605:$BZ605, 1/OFFSET(Data_TR_USD!$B$467, AP$88, 0, 1, $B$82)), NA()))</f>
        <v>1029.913844184274</v>
      </c>
      <c r="AQ834" s="466">
        <f t="array" aca="1" ref="AQ834" ca="1">IF($B834=AQ$85-1, AQ$84, IF(AND($B834&gt;=AQ$85, $B834&lt;=AQ$86), AQ$84*SUMPRODUCT(TRANSPOSE(AQ$5:AQ$81), Data_TR_USD!$B605:$BZ605, 1/OFFSET(Data_TR_USD!$B$467, AQ$88, 0, 1, $B$82)), NA()))</f>
        <v>639.11669746955329</v>
      </c>
      <c r="AS834" s="466">
        <f t="array" aca="1" ref="AS834" ca="1">IF($B834=AS$85-1, AS$84, IF(AND($B834&gt;=AS$85, $B834&lt;=AS$86), AS$84*SUMPRODUCT(TRANSPOSE(AS$5:AS$81), Data_TR_USD!$B605:$BZ605, 1/OFFSET(Data_TR_USD!$B$467, AS$88, 0, 1, $B$82)), NA()))</f>
        <v>779.94764733571151</v>
      </c>
      <c r="AU834" s="466">
        <f t="array" aca="1" ref="AU834" ca="1">IF($B834=AU$85-1, AU$84, IF(AND($B834&gt;=AU$85, $B834&lt;=AU$86), AU$84*SUMPRODUCT(TRANSPOSE(AU$5:AU$81), Data_TR_USD!$B605:$BZ605, 1/OFFSET(Data_TR_USD!$B$467, AU$88, 0, 1, $B$82)), NA()))</f>
        <v>106558.25946494554</v>
      </c>
      <c r="AV834" s="466">
        <f t="array" aca="1" ref="AV834" ca="1">IF($B834=AV$85-1, AV$84, IF(AND($B834&gt;=AV$85, $B834&lt;=AV$86), AV$84*SUMPRODUCT(TRANSPOSE(AV$5:AV$81), Data_TR_USD!$B605:$BZ605, 1/OFFSET(Data_TR_USD!$B$467, AV$88, 0, 1, $B$82)), NA()))</f>
        <v>93649.401694615342</v>
      </c>
      <c r="AW834" s="466">
        <f t="array" aca="1" ref="AW834" ca="1">IF($B834=AW$85-1, AW$84, IF(AND($B834&gt;=AW$85, $B834&lt;=AW$86), AW$84*SUMPRODUCT(TRANSPOSE(AW$5:AW$81), Data_TR_USD!$B605:$BZ605, 1/OFFSET(Data_TR_USD!$B$467, AW$88, 0, 1, $B$82)), NA()))</f>
        <v>79977.608651971488</v>
      </c>
      <c r="AX834" s="466">
        <f t="array" aca="1" ref="AX834" ca="1">IF($B834=AX$85-1, AX$84, IF(AND($B834&gt;=AX$85, $B834&lt;=AX$86), AX$84*SUMPRODUCT(TRANSPOSE(AX$5:AX$81), Data_TR_USD!$B605:$BZ605, 1/OFFSET(Data_TR_USD!$B$467, AX$88, 0, 1, $B$82)), NA()))</f>
        <v>79598.716775426656</v>
      </c>
      <c r="AY834" s="466">
        <f t="array" aca="1" ref="AY834" ca="1">IF($B834=AY$85-1, AY$84, IF(AND($B834&gt;=AY$85, $B834&lt;=AY$86), AY$84*SUMPRODUCT(TRANSPOSE(AY$5:AY$81), Data_TR_USD!$B605:$BZ605, 1/OFFSET(Data_TR_USD!$B$467, AY$88, 0, 1, $B$82)), NA()))</f>
        <v>79596.24703393002</v>
      </c>
      <c r="AZ834" s="466">
        <f t="array" aca="1" ref="AZ834" ca="1">IF($B834=AZ$85-1, AZ$84, IF(AND($B834&gt;=AZ$85, $B834&lt;=AZ$86), AZ$84*SUMPRODUCT(TRANSPOSE(AZ$5:AZ$81), Data_TR_USD!$B605:$BZ605, 1/OFFSET(Data_TR_USD!$B$467, AZ$88, 0, 1, $B$82)), NA()))</f>
        <v>79838.149140590991</v>
      </c>
      <c r="BA834" s="466">
        <f t="array" aca="1" ref="BA834" ca="1">IF($B834=BA$85-1, BA$84, IF(AND($B834&gt;=BA$85, $B834&lt;=BA$86), BA$84*SUMPRODUCT(TRANSPOSE(BA$5:BA$81), Data_TR_USD!$B605:$BZ605, 1/OFFSET(Data_TR_USD!$B$467, BA$88, 0, 1, $B$82)), NA()))</f>
        <v>85172.937958309485</v>
      </c>
      <c r="BB834" s="466">
        <f t="array" aca="1" ref="BB834" ca="1">IF($B834=BB$85-1, BB$84, IF(AND($B834&gt;=BB$85, $B834&lt;=BB$86), BB$84*SUMPRODUCT(TRANSPOSE(BB$5:BB$81), Data_TR_USD!$B605:$BZ605, 1/OFFSET(Data_TR_USD!$B$467, BB$88, 0, 1, $B$82)), NA()))</f>
        <v>74722.114790896303</v>
      </c>
      <c r="BC834" s="466">
        <f t="array" aca="1" ref="BC834" ca="1">IF($B834=BC$85-1, BC$84, IF(AND($B834&gt;=BC$85, $B834&lt;=BC$86), BC$84*SUMPRODUCT(TRANSPOSE(BC$5:BC$81), Data_TR_USD!$B605:$BZ605, 1/OFFSET(Data_TR_USD!$B$467, BC$88, 0, 1, $B$82)), NA()))</f>
        <v>113471.6400768266</v>
      </c>
      <c r="BD834" s="466">
        <f t="array" aca="1" ref="BD834" ca="1">IF($B834=BD$85-1, BD$84, IF(AND($B834&gt;=BD$85, $B834&lt;=BD$86), BD$84*SUMPRODUCT(TRANSPOSE(BD$5:BD$81), Data_TR_USD!$B605:$BZ605, 1/OFFSET(Data_TR_USD!$B$467, BD$88, 0, 1, $B$82)), NA()))</f>
        <v>80847.594212333788</v>
      </c>
      <c r="BE834" s="466">
        <f t="array" aca="1" ref="BE834" ca="1">IF($B834=BE$85-1, BE$84, IF(AND($B834&gt;=BE$85, $B834&lt;=BE$86), BE$84*SUMPRODUCT(TRANSPOSE(BE$5:BE$81), Data_TR_USD!$B605:$BZ605, 1/OFFSET(Data_TR_USD!$B$467, BE$88, 0, 1, $B$82)), NA()))</f>
        <v>102963.74324794364</v>
      </c>
      <c r="BF834" s="466">
        <f t="array" aca="1" ref="BF834" ca="1">IF($B834=BF$85-1, BF$84, IF(AND($B834&gt;=BF$85, $B834&lt;=BF$86), BF$84*SUMPRODUCT(TRANSPOSE(BF$5:BF$81), Data_TR_USD!$B605:$BZ605, 1/OFFSET(Data_TR_USD!$B$467, BF$88, 0, 1, $B$82)), NA()))</f>
        <v>77339.850937851006</v>
      </c>
      <c r="BG834" s="466">
        <f t="array" aca="1" ref="BG834" ca="1">IF($B834=BG$85-1, BG$84, IF(AND($B834&gt;=BG$85, $B834&lt;=BG$86), BG$84*SUMPRODUCT(TRANSPOSE(BG$5:BG$81), Data_TR_USD!$B605:$BZ605, 1/OFFSET(Data_TR_USD!$B$467, BG$88, 0, 1, $B$82)), NA()))</f>
        <v>93529.830599998473</v>
      </c>
      <c r="BH834" s="466">
        <f t="array" aca="1" ref="BH834" ca="1">IF($B834=BH$85-1, BH$84, IF(AND($B834&gt;=BH$85, $B834&lt;=BH$86), BH$84*SUMPRODUCT(TRANSPOSE(BH$5:BH$81), Data_TR_USD!$B605:$BZ605, 1/OFFSET(Data_TR_USD!$B$467, BH$88, 0, 1, $B$82)), NA()))</f>
        <v>103460.70991625641</v>
      </c>
      <c r="BI834" s="466">
        <f t="array" aca="1" ref="BI834" ca="1">IF($B834=BI$85-1, BI$84, IF(AND($B834&gt;=BI$85, $B834&lt;=BI$86), BI$84*SUMPRODUCT(TRANSPOSE(BI$5:BI$81), Data_TR_USD!$B605:$BZ605, 1/OFFSET(Data_TR_USD!$B$467, BI$88, 0, 1, $B$82)), NA()))</f>
        <v>77994.764733571152</v>
      </c>
      <c r="BJ834" s="466">
        <f t="array" aca="1" ref="BJ834" ca="1">IF($B834=BJ$85-1, BJ$84, IF(AND($B834&gt;=BJ$85, $B834&lt;=BJ$86), BJ$84*SUMPRODUCT(TRANSPOSE(BJ$5:BJ$81), Data_TR_USD!$B605:$BZ605, 1/OFFSET(Data_TR_USD!$B$467, BJ$88, 0, 1, $B$82)), NA()))</f>
        <v>82449.076512692671</v>
      </c>
      <c r="BK834" s="466">
        <f t="array" aca="1" ref="BK834" ca="1">IF($B834=BK$85-1, BK$84, IF(AND($B834&gt;=BK$85, $B834&lt;=BK$86), BK$84*SUMPRODUCT(TRANSPOSE(BK$5:BK$81), Data_TR_USD!$B605:$BZ605, 1/OFFSET(Data_TR_USD!$B$467, BK$88, 0, 1, $B$82)), NA()))</f>
        <v>73312.118536200607</v>
      </c>
      <c r="BL834" s="466">
        <f t="array" aca="1" ref="BL834" ca="1">IF($B834=BL$85-1, BL$84, IF(AND($B834&gt;=BL$85, $B834&lt;=BL$86), BL$84*SUMPRODUCT(TRANSPOSE(BL$5:BL$81), Data_TR_USD!$B605:$BZ605, 1/OFFSET(Data_TR_USD!$B$467, BL$88, 0, 1, $B$82)), NA()))</f>
        <v>75129.586547325365</v>
      </c>
      <c r="BM834" s="466">
        <f t="array" aca="1" ref="BM834" ca="1">IF($B834=BM$85-1, BM$84, IF(AND($B834&gt;=BM$85, $B834&lt;=BM$86), BM$84*SUMPRODUCT(TRANSPOSE(BM$5:BM$81), Data_TR_USD!$B605:$BZ605, 1/OFFSET(Data_TR_USD!$B$467, BM$88, 0, 1, $B$82)), NA()))</f>
        <v>75471.717614529363</v>
      </c>
      <c r="BN834" s="466">
        <f t="array" aca="1" ref="BN834" ca="1">IF($B834=BN$85-1, BN$84, IF(AND($B834&gt;=BN$85, $B834&lt;=BN$86), BN$84*SUMPRODUCT(TRANSPOSE(BN$5:BN$81), Data_TR_USD!$B605:$BZ605, 1/OFFSET(Data_TR_USD!$B$467, BN$88, 0, 1, $B$82)), NA()))</f>
        <v>72828.756619541498</v>
      </c>
      <c r="BO834" s="466">
        <f t="array" aca="1" ref="BO834" ca="1">IF($B834=BO$85-1, BO$84, IF(AND($B834&gt;=BO$85, $B834&lt;=BO$86), BO$84*SUMPRODUCT(TRANSPOSE(BO$5:BO$81), Data_TR_USD!$B605:$BZ605, 1/OFFSET(Data_TR_USD!$B$467, BO$88, 0, 1, $B$82)), NA()))</f>
        <v>74691.949280433517</v>
      </c>
      <c r="BP834" s="466">
        <f t="array" aca="1" ref="BP834" ca="1">IF($B834=BP$85-1, BP$84, IF(AND($B834&gt;=BP$85, $B834&lt;=BP$86), BP$84*SUMPRODUCT(TRANSPOSE(BP$5:BP$81), Data_TR_USD!$B605:$BZ605, 1/OFFSET(Data_TR_USD!$B$467, BP$88, 0, 1, $B$82)), NA()))</f>
        <v>93721.410934614149</v>
      </c>
      <c r="BQ834" s="466">
        <f t="array" aca="1" ref="BQ834" ca="1">IF($B834=BQ$85-1, BQ$84, IF(AND($B834&gt;=BQ$85, $B834&lt;=BQ$86), BQ$84*SUMPRODUCT(TRANSPOSE(BQ$5:BQ$81), Data_TR_USD!$B605:$BZ605, 1/OFFSET(Data_TR_USD!$B$467, BQ$88, 0, 1, $B$82)), NA()))</f>
        <v>62359.938951258737</v>
      </c>
      <c r="BR834" s="466">
        <f t="array" aca="1" ref="BR834" ca="1">IF($B834=BR$85-1, BR$84, IF(AND($B834&gt;=BR$85, $B834&lt;=BR$86), BR$84*SUMPRODUCT(TRANSPOSE(BR$5:BR$81), Data_TR_USD!$B605:$BZ605, 1/OFFSET(Data_TR_USD!$B$467, BR$88, 0, 1, $B$82)), NA()))</f>
        <v>92092.925721919368</v>
      </c>
      <c r="BS834" s="466">
        <f t="array" aca="1" ref="BS834" ca="1">IF($B834=BS$85-1, BS$84, IF(AND($B834&gt;=BS$85, $B834&lt;=BS$86), BS$84*SUMPRODUCT(TRANSPOSE(BS$5:BS$81), Data_TR_USD!$B605:$BZ605, 1/OFFSET(Data_TR_USD!$B$467, BS$88, 0, 1, $B$82)), NA()))</f>
        <v>102899.18186809888</v>
      </c>
    </row>
    <row r="835" spans="1:71">
      <c r="B835" s="48">
        <f t="shared" si="1089"/>
        <v>2009</v>
      </c>
      <c r="E835" s="52"/>
      <c r="M835" s="466">
        <f t="array" aca="1" ref="M835" ca="1">IF($B835=M$85-1, M$84, IF(AND($B835&gt;=M$85, $B835&lt;=M$86), M$84*SUMPRODUCT(TRANSPOSE(M$5:M$81), Data_TR_USD!$B606:$BZ606, 1/OFFSET(Data_TR_USD!$B$467, M$88, 0, 1, $B$82)), NA()))</f>
        <v>355214.86687480129</v>
      </c>
      <c r="N835" s="466">
        <f t="array" aca="1" ref="N835" ca="1">IF($B835=N$85-1, N$84, IF(AND($B835&gt;=N$85, $B835&lt;=N$86), N$84*SUMPRODUCT(TRANSPOSE(N$5:N$81), Data_TR_USD!$B606:$BZ606, 1/OFFSET(Data_TR_USD!$B$467, N$88, 0, 1, $B$82)), NA()))</f>
        <v>324478.0885903443</v>
      </c>
      <c r="X835" s="466">
        <f t="array" aca="1" ref="X835" ca="1">IF($B835=X$85-1, X$84, IF(AND($B835&gt;=X$85, $B835&lt;=X$86), X$84*SUMPRODUCT(TRANSPOSE(X$5:X$81), Data_TR_USD!$B606:$BZ606, 1/OFFSET(Data_TR_USD!$B$467, X$88, 0, 1, $B$82)), NA()))</f>
        <v>94024.602552632074</v>
      </c>
      <c r="Y835" s="466">
        <f t="array" aca="1" ref="Y835" ca="1">IF($B835=Y$85-1, Y$84, IF(AND($B835&gt;=Y$85, $B835&lt;=Y$86), Y$84*SUMPRODUCT(TRANSPOSE(Y$5:Y$81), Data_TR_USD!$B606:$BZ606, 1/OFFSET(Data_TR_USD!$B$467, Y$88, 0, 1, $B$82)), NA()))</f>
        <v>94834.541549683156</v>
      </c>
      <c r="AA835" s="466">
        <f t="array" aca="1" ref="AA835" ca="1">IF($B835=AA$85-1, AA$84, IF(AND($B835&gt;=AA$85, $B835&lt;=AA$86), AA$84*SUMPRODUCT(TRANSPOSE(AA$5:AA$81), Data_TR_USD!$B606:$BZ606, 1/OFFSET(Data_TR_USD!$B$467, AA$88, 0, 1, $B$82)), NA()))</f>
        <v>355214.86687480129</v>
      </c>
      <c r="AB835" s="466">
        <f t="array" aca="1" ref="AB835" ca="1">IF($B835=AB$85-1, AB$84, IF(AND($B835&gt;=AB$85, $B835&lt;=AB$86), AB$84*SUMPRODUCT(TRANSPOSE(AB$5:AB$81), Data_TR_USD!$B606:$BZ606, 1/OFFSET(Data_TR_USD!$B$467, AB$88, 0, 1, $B$82)), NA()))</f>
        <v>514799.13496195636</v>
      </c>
      <c r="AC835" s="466">
        <f t="array" aca="1" ref="AC835" ca="1">IF($B835=AC$85-1, AC$84, IF(AND($B835&gt;=AC$85, $B835&lt;=AC$86), AC$84*SUMPRODUCT(TRANSPOSE(AC$5:AC$81), Data_TR_USD!$B606:$BZ606, 1/OFFSET(Data_TR_USD!$B$467, AC$88, 0, 1, $B$82)), NA()))</f>
        <v>550765.181390616</v>
      </c>
      <c r="AD835" s="466">
        <f t="array" aca="1" ref="AD835" ca="1">IF($B835=AD$85-1, AD$84, IF(AND($B835&gt;=AD$85, $B835&lt;=AD$86), AD$84*SUMPRODUCT(TRANSPOSE(AD$5:AD$81), Data_TR_USD!$B606:$BZ606, 1/OFFSET(Data_TR_USD!$B$467, AD$88, 0, 1, $B$82)), NA()))</f>
        <v>543559.78463167476</v>
      </c>
      <c r="AE835" s="466">
        <f t="array" aca="1" ref="AE835" ca="1">IF($B835=AE$85-1, AE$84, IF(AND($B835&gt;=AE$85, $B835&lt;=AE$86), AE$84*SUMPRODUCT(TRANSPOSE(AE$5:AE$81), Data_TR_USD!$B606:$BZ606, 1/OFFSET(Data_TR_USD!$B$467, AE$88, 0, 1, $B$82)), NA()))</f>
        <v>407502.37240018032</v>
      </c>
      <c r="AG835" s="466">
        <f t="array" aca="1" ref="AG835" ca="1">IF($B835=AG$85-1, AG$84, IF(AND($B835&gt;=AG$85, $B835&lt;=AG$86), AG$84*SUMPRODUCT(TRANSPOSE(AG$5:AG$81), Data_TR_USD!$B606:$BZ606, 1/OFFSET(Data_TR_USD!$B$467, AG$88, 0, 1, $B$82)), NA()))</f>
        <v>10000</v>
      </c>
      <c r="AM835" s="466">
        <f t="array" aca="1" ref="AM835" ca="1">IF($B835=AM$85-1, AM$84, IF(AND($B835&gt;=AM$85, $B835&lt;=AM$86), AM$84*SUMPRODUCT(TRANSPOSE(AM$5:AM$81), Data_TR_USD!$B606:$BZ606, 1/OFFSET(Data_TR_USD!$B$467, AM$88, 0, 1, $B$82)), NA()))</f>
        <v>924.61735241966869</v>
      </c>
      <c r="AN835" s="466">
        <f t="array" aca="1" ref="AN835" ca="1">IF($B835=AN$85-1, AN$84, IF(AND($B835&gt;=AN$85, $B835&lt;=AN$86), AN$84*SUMPRODUCT(TRANSPOSE(AN$5:AN$81), Data_TR_USD!$B606:$BZ606, 1/OFFSET(Data_TR_USD!$B$467, AN$88, 0, 1, $B$82)), NA()))</f>
        <v>672.40278358366049</v>
      </c>
      <c r="AO835" s="466">
        <f t="array" aca="1" ref="AO835" ca="1">IF($B835=AO$85-1, AO$84, IF(AND($B835&gt;=AO$85, $B835&lt;=AO$86), AO$84*SUMPRODUCT(TRANSPOSE(AO$5:AO$81), Data_TR_USD!$B606:$BZ606, 1/OFFSET(Data_TR_USD!$B$467, AO$88, 0, 1, $B$82)), NA()))</f>
        <v>1418.5179077880832</v>
      </c>
      <c r="AP835" s="466">
        <f t="array" aca="1" ref="AP835" ca="1">IF($B835=AP$85-1, AP$84, IF(AND($B835&gt;=AP$85, $B835&lt;=AP$86), AP$84*SUMPRODUCT(TRANSPOSE(AP$5:AP$81), Data_TR_USD!$B606:$BZ606, 1/OFFSET(Data_TR_USD!$B$467, AP$88, 0, 1, $B$82)), NA()))</f>
        <v>1422.4979530353703</v>
      </c>
      <c r="AQ835" s="466">
        <f t="array" aca="1" ref="AQ835" ca="1">IF($B835=AQ$85-1, AQ$84, IF(AND($B835&gt;=AQ$85, $B835&lt;=AQ$86), AQ$84*SUMPRODUCT(TRANSPOSE(AQ$5:AQ$81), Data_TR_USD!$B606:$BZ606, 1/OFFSET(Data_TR_USD!$B$467, AQ$88, 0, 1, $B$82)), NA()))</f>
        <v>689.7677132178361</v>
      </c>
      <c r="AS835" s="466">
        <f t="array" aca="1" ref="AS835" ca="1">IF($B835=AS$85-1, AS$84, IF(AND($B835&gt;=AS$85, $B835&lt;=AS$86), AS$84*SUMPRODUCT(TRANSPOSE(AS$5:AS$81), Data_TR_USD!$B606:$BZ606, 1/OFFSET(Data_TR_USD!$B$467, AS$88, 0, 1, $B$82)), NA()))</f>
        <v>948.34541549683161</v>
      </c>
      <c r="AU835" s="466">
        <f t="array" aca="1" ref="AU835" ca="1">IF($B835=AU$85-1, AU$84, IF(AND($B835&gt;=AU$85, $B835&lt;=AU$86), AU$84*SUMPRODUCT(TRANSPOSE(AU$5:AU$81), Data_TR_USD!$B606:$BZ606, 1/OFFSET(Data_TR_USD!$B$467, AU$88, 0, 1, $B$82)), NA()))</f>
        <v>130209.79221004757</v>
      </c>
      <c r="AV835" s="466">
        <f t="array" aca="1" ref="AV835" ca="1">IF($B835=AV$85-1, AV$84, IF(AND($B835&gt;=AV$85, $B835&lt;=AV$86), AV$84*SUMPRODUCT(TRANSPOSE(AV$5:AV$81), Data_TR_USD!$B606:$BZ606, 1/OFFSET(Data_TR_USD!$B$467, AV$88, 0, 1, $B$82)), NA()))</f>
        <v>108655.89420144254</v>
      </c>
      <c r="AW835" s="466">
        <f t="array" aca="1" ref="AW835" ca="1">IF($B835=AW$85-1, AW$84, IF(AND($B835&gt;=AW$85, $B835&lt;=AW$86), AW$84*SUMPRODUCT(TRANSPOSE(AW$5:AW$81), Data_TR_USD!$B606:$BZ606, 1/OFFSET(Data_TR_USD!$B$467, AW$88, 0, 1, $B$82)), NA()))</f>
        <v>100020.71226385154</v>
      </c>
      <c r="AX835" s="466">
        <f t="array" aca="1" ref="AX835" ca="1">IF($B835=AX$85-1, AX$84, IF(AND($B835&gt;=AX$85, $B835&lt;=AX$86), AX$84*SUMPRODUCT(TRANSPOSE(AX$5:AX$81), Data_TR_USD!$B606:$BZ606, 1/OFFSET(Data_TR_USD!$B$467, AX$88, 0, 1, $B$82)), NA()))</f>
        <v>101495.24884762245</v>
      </c>
      <c r="AY835" s="466">
        <f t="array" aca="1" ref="AY835" ca="1">IF($B835=AY$85-1, AY$84, IF(AND($B835&gt;=AY$85, $B835&lt;=AY$86), AY$84*SUMPRODUCT(TRANSPOSE(AY$5:AY$81), Data_TR_USD!$B606:$BZ606, 1/OFFSET(Data_TR_USD!$B$467, AY$88, 0, 1, $B$82)), NA()))</f>
        <v>101788.84043112416</v>
      </c>
      <c r="AZ835" s="466">
        <f t="array" aca="1" ref="AZ835" ca="1">IF($B835=AZ$85-1, AZ$84, IF(AND($B835&gt;=AZ$85, $B835&lt;=AZ$86), AZ$84*SUMPRODUCT(TRANSPOSE(AZ$5:AZ$81), Data_TR_USD!$B606:$BZ606, 1/OFFSET(Data_TR_USD!$B$467, AZ$88, 0, 1, $B$82)), NA()))</f>
        <v>101496.11144859594</v>
      </c>
      <c r="BA835" s="466">
        <f t="array" aca="1" ref="BA835" ca="1">IF($B835=BA$85-1, BA$84, IF(AND($B835&gt;=BA$85, $B835&lt;=BA$86), BA$84*SUMPRODUCT(TRANSPOSE(BA$5:BA$81), Data_TR_USD!$B606:$BZ606, 1/OFFSET(Data_TR_USD!$B$467, BA$88, 0, 1, $B$82)), NA()))</f>
        <v>114117.04082427484</v>
      </c>
      <c r="BB835" s="466">
        <f t="array" aca="1" ref="BB835" ca="1">IF($B835=BB$85-1, BB$84, IF(AND($B835&gt;=BB$85, $B835&lt;=BB$86), BB$84*SUMPRODUCT(TRANSPOSE(BB$5:BB$81), Data_TR_USD!$B606:$BZ606, 1/OFFSET(Data_TR_USD!$B$467, BB$88, 0, 1, $B$82)), NA()))</f>
        <v>94024.602552632074</v>
      </c>
      <c r="BC835" s="466">
        <f t="array" aca="1" ref="BC835" ca="1">IF($B835=BC$85-1, BC$84, IF(AND($B835&gt;=BC$85, $B835&lt;=BC$86), BC$84*SUMPRODUCT(TRANSPOSE(BC$5:BC$81), Data_TR_USD!$B606:$BZ606, 1/OFFSET(Data_TR_USD!$B$467, BC$88, 0, 1, $B$82)), NA()))</f>
        <v>164285.41433354432</v>
      </c>
      <c r="BD835" s="466">
        <f t="array" aca="1" ref="BD835" ca="1">IF($B835=BD$85-1, BD$84, IF(AND($B835&gt;=BD$85, $B835&lt;=BD$86), BD$84*SUMPRODUCT(TRANSPOSE(BD$5:BD$81), Data_TR_USD!$B606:$BZ606, 1/OFFSET(Data_TR_USD!$B$467, BD$88, 0, 1, $B$82)), NA()))</f>
        <v>99891.857283434889</v>
      </c>
      <c r="BE835" s="466">
        <f t="array" aca="1" ref="BE835" ca="1">IF($B835=BE$85-1, BE$84, IF(AND($B835&gt;=BE$85, $B835&lt;=BE$86), BE$84*SUMPRODUCT(TRANSPOSE(BE$5:BE$81), Data_TR_USD!$B606:$BZ606, 1/OFFSET(Data_TR_USD!$B$467, BE$88, 0, 1, $B$82)), NA()))</f>
        <v>143111.26313563855</v>
      </c>
      <c r="BF835" s="466">
        <f t="array" aca="1" ref="BF835" ca="1">IF($B835=BF$85-1, BF$84, IF(AND($B835&gt;=BF$85, $B835&lt;=BF$86), BF$84*SUMPRODUCT(TRANSPOSE(BF$5:BF$81), Data_TR_USD!$B606:$BZ606, 1/OFFSET(Data_TR_USD!$B$467, BF$88, 0, 1, $B$82)), NA()))</f>
        <v>94326.452067622027</v>
      </c>
      <c r="BG835" s="466">
        <f t="array" aca="1" ref="BG835" ca="1">IF($B835=BG$85-1, BG$84, IF(AND($B835&gt;=BG$85, $B835&lt;=BG$86), BG$84*SUMPRODUCT(TRANSPOSE(BG$5:BG$81), Data_TR_USD!$B606:$BZ606, 1/OFFSET(Data_TR_USD!$B$467, BG$88, 0, 1, $B$82)), NA()))</f>
        <v>125943.90689808746</v>
      </c>
      <c r="BH835" s="466">
        <f t="array" aca="1" ref="BH835" ca="1">IF($B835=BH$85-1, BH$84, IF(AND($B835&gt;=BH$85, $B835&lt;=BH$86), BH$84*SUMPRODUCT(TRANSPOSE(BH$5:BH$81), Data_TR_USD!$B606:$BZ606, 1/OFFSET(Data_TR_USD!$B$467, BH$88, 0, 1, $B$82)), NA()))</f>
        <v>143894.9637655222</v>
      </c>
      <c r="BI835" s="466">
        <f t="array" aca="1" ref="BI835" ca="1">IF($B835=BI$85-1, BI$84, IF(AND($B835&gt;=BI$85, $B835&lt;=BI$86), BI$84*SUMPRODUCT(TRANSPOSE(BI$5:BI$81), Data_TR_USD!$B606:$BZ606, 1/OFFSET(Data_TR_USD!$B$467, BI$88, 0, 1, $B$82)), NA()))</f>
        <v>94834.541549683156</v>
      </c>
      <c r="BJ835" s="466">
        <f t="array" aca="1" ref="BJ835" ca="1">IF($B835=BJ$85-1, BJ$84, IF(AND($B835&gt;=BJ$85, $B835&lt;=BJ$86), BJ$84*SUMPRODUCT(TRANSPOSE(BJ$5:BJ$81), Data_TR_USD!$B606:$BZ606, 1/OFFSET(Data_TR_USD!$B$467, BJ$88, 0, 1, $B$82)), NA()))</f>
        <v>106846.15616487591</v>
      </c>
      <c r="BK835" s="466">
        <f t="array" aca="1" ref="BK835" ca="1">IF($B835=BK$85-1, BK$84, IF(AND($B835&gt;=BK$85, $B835&lt;=BK$86), BK$84*SUMPRODUCT(TRANSPOSE(BK$5:BK$81), Data_TR_USD!$B606:$BZ606, 1/OFFSET(Data_TR_USD!$B$467, BK$88, 0, 1, $B$82)), NA()))</f>
        <v>92489.633590493337</v>
      </c>
      <c r="BL835" s="466">
        <f t="array" aca="1" ref="BL835" ca="1">IF($B835=BL$85-1, BL$84, IF(AND($B835&gt;=BL$85, $B835&lt;=BL$86), BL$84*SUMPRODUCT(TRANSPOSE(BL$5:BL$81), Data_TR_USD!$B606:$BZ606, 1/OFFSET(Data_TR_USD!$B$467, BL$88, 0, 1, $B$82)), NA()))</f>
        <v>91245.183733440033</v>
      </c>
      <c r="BM835" s="466">
        <f t="array" aca="1" ref="BM835" ca="1">IF($B835=BM$85-1, BM$84, IF(AND($B835&gt;=BM$85, $B835&lt;=BM$86), BM$84*SUMPRODUCT(TRANSPOSE(BM$5:BM$81), Data_TR_USD!$B606:$BZ606, 1/OFFSET(Data_TR_USD!$B$467, BM$88, 0, 1, $B$82)), NA()))</f>
        <v>95544.198202344473</v>
      </c>
      <c r="BN835" s="466">
        <f t="array" aca="1" ref="BN835" ca="1">IF($B835=BN$85-1, BN$84, IF(AND($B835&gt;=BN$85, $B835&lt;=BN$86), BN$84*SUMPRODUCT(TRANSPOSE(BN$5:BN$81), Data_TR_USD!$B606:$BZ606, 1/OFFSET(Data_TR_USD!$B$467, BN$88, 0, 1, $B$82)), NA()))</f>
        <v>90570.330141267827</v>
      </c>
      <c r="BO835" s="466">
        <f t="array" aca="1" ref="BO835" ca="1">IF($B835=BO$85-1, BO$84, IF(AND($B835&gt;=BO$85, $B835&lt;=BO$86), BO$84*SUMPRODUCT(TRANSPOSE(BO$5:BO$81), Data_TR_USD!$B606:$BZ606, 1/OFFSET(Data_TR_USD!$B$467, BO$88, 0, 1, $B$82)), NA()))</f>
        <v>93744.219427603923</v>
      </c>
      <c r="BP835" s="466">
        <f t="array" aca="1" ref="BP835" ca="1">IF($B835=BP$85-1, BP$84, IF(AND($B835&gt;=BP$85, $B835&lt;=BP$86), BP$84*SUMPRODUCT(TRANSPOSE(BP$5:BP$81), Data_TR_USD!$B606:$BZ606, 1/OFFSET(Data_TR_USD!$B$467, BP$88, 0, 1, $B$82)), NA()))</f>
        <v>121673.87296347455</v>
      </c>
      <c r="BQ835" s="466">
        <f t="array" aca="1" ref="BQ835" ca="1">IF($B835=BQ$85-1, BQ$84, IF(AND($B835&gt;=BQ$85, $B835&lt;=BQ$86), BQ$84*SUMPRODUCT(TRANSPOSE(BQ$5:BQ$81), Data_TR_USD!$B606:$BZ606, 1/OFFSET(Data_TR_USD!$B$467, BQ$88, 0, 1, $B$82)), NA()))</f>
        <v>67240.278358366049</v>
      </c>
      <c r="BR835" s="466">
        <f t="array" aca="1" ref="BR835" ca="1">IF($B835=BR$85-1, BR$84, IF(AND($B835&gt;=BR$85, $B835&lt;=BR$86), BR$84*SUMPRODUCT(TRANSPOSE(BR$5:BR$81), Data_TR_USD!$B606:$BZ606, 1/OFFSET(Data_TR_USD!$B$467, BR$88, 0, 1, $B$82)), NA()))</f>
        <v>120768.7794775377</v>
      </c>
      <c r="BS835" s="466">
        <f t="array" aca="1" ref="BS835" ca="1">IF($B835=BS$85-1, BS$84, IF(AND($B835&gt;=BS$85, $B835&lt;=BS$86), BS$84*SUMPRODUCT(TRANSPOSE(BS$5:BS$81), Data_TR_USD!$B606:$BZ606, 1/OFFSET(Data_TR_USD!$B$467, BS$88, 0, 1, $B$82)), NA()))</f>
        <v>147546.02353369948</v>
      </c>
    </row>
    <row r="836" spans="1:71">
      <c r="B836" s="48">
        <f t="shared" si="1089"/>
        <v>2010</v>
      </c>
      <c r="E836" s="52"/>
      <c r="M836" s="466">
        <f t="array" aca="1" ref="M836" ca="1">IF($B836=M$85-1, M$84, IF(AND($B836&gt;=M$85, $B836&lt;=M$86), M$84*SUMPRODUCT(TRANSPOSE(M$5:M$81), Data_TR_USD!$B607:$BZ607, 1/OFFSET(Data_TR_USD!$B$467, M$88, 0, 1, $B$82)), NA()))</f>
        <v>404645.53845573717</v>
      </c>
      <c r="N836" s="466">
        <f t="array" aca="1" ref="N836" ca="1">IF($B836=N$85-1, N$84, IF(AND($B836&gt;=N$85, $B836&lt;=N$86), N$84*SUMPRODUCT(TRANSPOSE(N$5:N$81), Data_TR_USD!$B607:$BZ607, 1/OFFSET(Data_TR_USD!$B$467, N$88, 0, 1, $B$82)), NA()))</f>
        <v>370881.08919905737</v>
      </c>
      <c r="X836" s="466">
        <f t="array" aca="1" ref="X836" ca="1">IF($B836=X$85-1, X$84, IF(AND($B836&gt;=X$85, $B836&lt;=X$86), X$84*SUMPRODUCT(TRANSPOSE(X$5:X$81), Data_TR_USD!$B607:$BZ607, 1/OFFSET(Data_TR_USD!$B$467, X$88, 0, 1, $B$82)), NA()))</f>
        <v>108328.87845911177</v>
      </c>
      <c r="Y836" s="466">
        <f t="array" aca="1" ref="Y836" ca="1">IF($B836=Y$85-1, Y$84, IF(AND($B836&gt;=Y$85, $B836&lt;=Y$86), Y$84*SUMPRODUCT(TRANSPOSE(Y$5:Y$81), Data_TR_USD!$B607:$BZ607, 1/OFFSET(Data_TR_USD!$B$467, Y$88, 0, 1, $B$82)), NA()))</f>
        <v>108292.25472407928</v>
      </c>
      <c r="AA836" s="466">
        <f t="array" aca="1" ref="AA836" ca="1">IF($B836=AA$85-1, AA$84, IF(AND($B836&gt;=AA$85, $B836&lt;=AA$86), AA$84*SUMPRODUCT(TRANSPOSE(AA$5:AA$81), Data_TR_USD!$B607:$BZ607, 1/OFFSET(Data_TR_USD!$B$467, AA$88, 0, 1, $B$82)), NA()))</f>
        <v>404645.53845573717</v>
      </c>
      <c r="AB836" s="466">
        <f t="array" aca="1" ref="AB836" ca="1">IF($B836=AB$85-1, AB$84, IF(AND($B836&gt;=AB$85, $B836&lt;=AB$86), AB$84*SUMPRODUCT(TRANSPOSE(AB$5:AB$81), Data_TR_USD!$B607:$BZ607, 1/OFFSET(Data_TR_USD!$B$467, AB$88, 0, 1, $B$82)), NA()))</f>
        <v>603393.91165713826</v>
      </c>
      <c r="AC836" s="466">
        <f t="array" aca="1" ref="AC836" ca="1">IF($B836=AC$85-1, AC$84, IF(AND($B836&gt;=AC$85, $B836&lt;=AC$86), AC$84*SUMPRODUCT(TRANSPOSE(AC$5:AC$81), Data_TR_USD!$B607:$BZ607, 1/OFFSET(Data_TR_USD!$B$467, AC$88, 0, 1, $B$82)), NA()))</f>
        <v>648956.51295572321</v>
      </c>
      <c r="AD836" s="466">
        <f t="array" aca="1" ref="AD836" ca="1">IF($B836=AD$85-1, AD$84, IF(AND($B836&gt;=AD$85, $B836&lt;=AD$86), AD$84*SUMPRODUCT(TRANSPOSE(AD$5:AD$81), Data_TR_USD!$B607:$BZ607, 1/OFFSET(Data_TR_USD!$B$467, AD$88, 0, 1, $B$82)), NA()))</f>
        <v>651016.13587224134</v>
      </c>
      <c r="AE836" s="466">
        <f t="array" aca="1" ref="AE836" ca="1">IF($B836=AE$85-1, AE$84, IF(AND($B836&gt;=AE$85, $B836&lt;=AE$86), AE$84*SUMPRODUCT(TRANSPOSE(AE$5:AE$81), Data_TR_USD!$B607:$BZ607, 1/OFFSET(Data_TR_USD!$B$467, AE$88, 0, 1, $B$82)), NA()))</f>
        <v>472308.46621743817</v>
      </c>
      <c r="AG836" s="466">
        <f t="array" aca="1" ref="AG836" ca="1">IF($B836=AG$85-1, AG$84, IF(AND($B836&gt;=AG$85, $B836&lt;=AG$86), AG$84*SUMPRODUCT(TRANSPOSE(AG$5:AG$81), Data_TR_USD!$B607:$BZ607, 1/OFFSET(Data_TR_USD!$B$467, AG$88, 0, 1, $B$82)), NA()))</f>
        <v>10000</v>
      </c>
      <c r="AM836" s="466">
        <f t="array" aca="1" ref="AM836" ca="1">IF($B836=AM$85-1, AM$84, IF(AND($B836&gt;=AM$85, $B836&lt;=AM$86), AM$84*SUMPRODUCT(TRANSPOSE(AM$5:AM$81), Data_TR_USD!$B607:$BZ607, 1/OFFSET(Data_TR_USD!$B$467, AM$88, 0, 1, $B$82)), NA()))</f>
        <v>1057.3016270178791</v>
      </c>
      <c r="AN836" s="466">
        <f t="array" aca="1" ref="AN836" ca="1">IF($B836=AN$85-1, AN$84, IF(AND($B836&gt;=AN$85, $B836&lt;=AN$86), AN$84*SUMPRODUCT(TRANSPOSE(AN$5:AN$81), Data_TR_USD!$B607:$BZ607, 1/OFFSET(Data_TR_USD!$B$467, AN$88, 0, 1, $B$82)), NA()))</f>
        <v>764.89264933605068</v>
      </c>
      <c r="AO836" s="466">
        <f t="array" aca="1" ref="AO836" ca="1">IF($B836=AO$85-1, AO$84, IF(AND($B836&gt;=AO$85, $B836&lt;=AO$86), AO$84*SUMPRODUCT(TRANSPOSE(AO$5:AO$81), Data_TR_USD!$B607:$BZ607, 1/OFFSET(Data_TR_USD!$B$467, AO$88, 0, 1, $B$82)), NA()))</f>
        <v>1640.3254304829304</v>
      </c>
      <c r="AP836" s="466">
        <f t="array" aca="1" ref="AP836" ca="1">IF($B836=AP$85-1, AP$84, IF(AND($B836&gt;=AP$85, $B836&lt;=AP$86), AP$84*SUMPRODUCT(TRANSPOSE(AP$5:AP$81), Data_TR_USD!$B607:$BZ607, 1/OFFSET(Data_TR_USD!$B$467, AP$88, 0, 1, $B$82)), NA()))</f>
        <v>1649.4636180749694</v>
      </c>
      <c r="AQ836" s="466">
        <f t="array" aca="1" ref="AQ836" ca="1">IF($B836=AQ$85-1, AQ$84, IF(AND($B836&gt;=AQ$85, $B836&lt;=AQ$86), AQ$84*SUMPRODUCT(TRANSPOSE(AQ$5:AQ$81), Data_TR_USD!$B607:$BZ607, 1/OFFSET(Data_TR_USD!$B$467, AQ$88, 0, 1, $B$82)), NA()))</f>
        <v>779.77319824228175</v>
      </c>
      <c r="AS836" s="466">
        <f t="array" aca="1" ref="AS836" ca="1">IF($B836=AS$85-1, AS$84, IF(AND($B836&gt;=AS$85, $B836&lt;=AS$86), AS$84*SUMPRODUCT(TRANSPOSE(AS$5:AS$81), Data_TR_USD!$B607:$BZ607, 1/OFFSET(Data_TR_USD!$B$467, AS$88, 0, 1, $B$82)), NA()))</f>
        <v>1082.9225472407927</v>
      </c>
      <c r="AU836" s="466">
        <f t="array" aca="1" ref="AU836" ca="1">IF($B836=AU$85-1, AU$84, IF(AND($B836&gt;=AU$85, $B836&lt;=AU$86), AU$84*SUMPRODUCT(TRANSPOSE(AU$5:AU$81), Data_TR_USD!$B607:$BZ607, 1/OFFSET(Data_TR_USD!$B$467, AU$88, 0, 1, $B$82)), NA()))</f>
        <v>144450.85020503966</v>
      </c>
      <c r="AV836" s="466">
        <f t="array" aca="1" ref="AV836" ca="1">IF($B836=AV$85-1, AV$84, IF(AND($B836&gt;=AV$85, $B836&lt;=AV$86), AV$84*SUMPRODUCT(TRANSPOSE(AV$5:AV$81), Data_TR_USD!$B607:$BZ607, 1/OFFSET(Data_TR_USD!$B$467, AV$88, 0, 1, $B$82)), NA()))</f>
        <v>120224.53071942783</v>
      </c>
      <c r="AW836" s="466">
        <f t="array" aca="1" ref="AW836" ca="1">IF($B836=AW$85-1, AW$84, IF(AND($B836&gt;=AW$85, $B836&lt;=AW$86), AW$84*SUMPRODUCT(TRANSPOSE(AW$5:AW$81), Data_TR_USD!$B607:$BZ607, 1/OFFSET(Data_TR_USD!$B$467, AW$88, 0, 1, $B$82)), NA()))</f>
        <v>112151.17234934407</v>
      </c>
      <c r="AX836" s="466">
        <f t="array" aca="1" ref="AX836" ca="1">IF($B836=AX$85-1, AX$84, IF(AND($B836&gt;=AX$85, $B836&lt;=AX$86), AX$84*SUMPRODUCT(TRANSPOSE(AX$5:AX$81), Data_TR_USD!$B607:$BZ607, 1/OFFSET(Data_TR_USD!$B$467, AX$88, 0, 1, $B$82)), NA()))</f>
        <v>115612.29219549023</v>
      </c>
      <c r="AY836" s="466">
        <f t="array" aca="1" ref="AY836" ca="1">IF($B836=AY$85-1, AY$84, IF(AND($B836&gt;=AY$85, $B836&lt;=AY$86), AY$84*SUMPRODUCT(TRANSPOSE(AY$5:AY$81), Data_TR_USD!$B607:$BZ607, 1/OFFSET(Data_TR_USD!$B$467, AY$88, 0, 1, $B$82)), NA()))</f>
        <v>115907.48368294979</v>
      </c>
      <c r="AZ836" s="466">
        <f t="array" aca="1" ref="AZ836" ca="1">IF($B836=AZ$85-1, AZ$84, IF(AND($B836&gt;=AZ$85, $B836&lt;=AZ$86), AZ$84*SUMPRODUCT(TRANSPOSE(AZ$5:AZ$81), Data_TR_USD!$B607:$BZ607, 1/OFFSET(Data_TR_USD!$B$467, AZ$88, 0, 1, $B$82)), NA()))</f>
        <v>116939.09362120031</v>
      </c>
      <c r="BA836" s="466">
        <f t="array" aca="1" ref="BA836" ca="1">IF($B836=BA$85-1, BA$84, IF(AND($B836&gt;=BA$85, $B836&lt;=BA$86), BA$84*SUMPRODUCT(TRANSPOSE(BA$5:BA$81), Data_TR_USD!$B607:$BZ607, 1/OFFSET(Data_TR_USD!$B$467, BA$88, 0, 1, $B$82)), NA()))</f>
        <v>132085.33242304518</v>
      </c>
      <c r="BB836" s="466">
        <f t="array" aca="1" ref="BB836" ca="1">IF($B836=BB$85-1, BB$84, IF(AND($B836&gt;=BB$85, $B836&lt;=BB$86), BB$84*SUMPRODUCT(TRANSPOSE(BB$5:BB$81), Data_TR_USD!$B607:$BZ607, 1/OFFSET(Data_TR_USD!$B$467, BB$88, 0, 1, $B$82)), NA()))</f>
        <v>108328.87845911177</v>
      </c>
      <c r="BC836" s="466">
        <f t="array" aca="1" ref="BC836" ca="1">IF($B836=BC$85-1, BC$84, IF(AND($B836&gt;=BC$85, $B836&lt;=BC$86), BC$84*SUMPRODUCT(TRANSPOSE(BC$5:BC$81), Data_TR_USD!$B607:$BZ607, 1/OFFSET(Data_TR_USD!$B$467, BC$88, 0, 1, $B$82)), NA()))</f>
        <v>195058.00661345877</v>
      </c>
      <c r="BD836" s="466">
        <f t="array" aca="1" ref="BD836" ca="1">IF($B836=BD$85-1, BD$84, IF(AND($B836&gt;=BD$85, $B836&lt;=BD$86), BD$84*SUMPRODUCT(TRANSPOSE(BD$5:BD$81), Data_TR_USD!$B607:$BZ607, 1/OFFSET(Data_TR_USD!$B$467, BD$88, 0, 1, $B$82)), NA()))</f>
        <v>114902.31042762694</v>
      </c>
      <c r="BE836" s="466">
        <f t="array" aca="1" ref="BE836" ca="1">IF($B836=BE$85-1, BE$84, IF(AND($B836&gt;=BE$85, $B836&lt;=BE$86), BE$84*SUMPRODUCT(TRANSPOSE(BE$5:BE$81), Data_TR_USD!$B607:$BZ607, 1/OFFSET(Data_TR_USD!$B$467, BE$88, 0, 1, $B$82)), NA()))</f>
        <v>167325.78891322805</v>
      </c>
      <c r="BF836" s="466">
        <f t="array" aca="1" ref="BF836" ca="1">IF($B836=BF$85-1, BF$84, IF(AND($B836&gt;=BF$85, $B836&lt;=BF$86), BF$84*SUMPRODUCT(TRANSPOSE(BF$5:BF$81), Data_TR_USD!$B607:$BZ607, 1/OFFSET(Data_TR_USD!$B$467, BF$88, 0, 1, $B$82)), NA()))</f>
        <v>109862.11834357896</v>
      </c>
      <c r="BG836" s="466">
        <f t="array" aca="1" ref="BG836" ca="1">IF($B836=BG$85-1, BG$84, IF(AND($B836&gt;=BG$85, $B836&lt;=BG$86), BG$84*SUMPRODUCT(TRANSPOSE(BG$5:BG$81), Data_TR_USD!$B607:$BZ607, 1/OFFSET(Data_TR_USD!$B$467, BG$88, 0, 1, $B$82)), NA()))</f>
        <v>146345.28343581015</v>
      </c>
      <c r="BH836" s="466">
        <f t="array" aca="1" ref="BH836" ca="1">IF($B836=BH$85-1, BH$84, IF(AND($B836&gt;=BH$85, $B836&lt;=BH$86), BH$84*SUMPRODUCT(TRANSPOSE(BH$5:BH$81), Data_TR_USD!$B607:$BZ607, 1/OFFSET(Data_TR_USD!$B$467, BH$88, 0, 1, $B$82)), NA()))</f>
        <v>167850.56437439239</v>
      </c>
      <c r="BI836" s="466">
        <f t="array" aca="1" ref="BI836" ca="1">IF($B836=BI$85-1, BI$84, IF(AND($B836&gt;=BI$85, $B836&lt;=BI$86), BI$84*SUMPRODUCT(TRANSPOSE(BI$5:BI$81), Data_TR_USD!$B607:$BZ607, 1/OFFSET(Data_TR_USD!$B$467, BI$88, 0, 1, $B$82)), NA()))</f>
        <v>108292.25472407928</v>
      </c>
      <c r="BJ836" s="466">
        <f t="array" aca="1" ref="BJ836" ca="1">IF($B836=BJ$85-1, BJ$84, IF(AND($B836&gt;=BJ$85, $B836&lt;=BJ$86), BJ$84*SUMPRODUCT(TRANSPOSE(BJ$5:BJ$81), Data_TR_USD!$B607:$BZ607, 1/OFFSET(Data_TR_USD!$B$467, BJ$88, 0, 1, $B$82)), NA()))</f>
        <v>122517.53938649748</v>
      </c>
      <c r="BK836" s="466">
        <f t="array" aca="1" ref="BK836" ca="1">IF($B836=BK$85-1, BK$84, IF(AND($B836&gt;=BK$85, $B836&lt;=BK$86), BK$84*SUMPRODUCT(TRANSPOSE(BK$5:BK$81), Data_TR_USD!$B607:$BZ607, 1/OFFSET(Data_TR_USD!$B$467, BK$88, 0, 1, $B$82)), NA()))</f>
        <v>106650.75887258709</v>
      </c>
      <c r="BL836" s="466">
        <f t="array" aca="1" ref="BL836" ca="1">IF($B836=BL$85-1, BL$84, IF(AND($B836&gt;=BL$85, $B836&lt;=BL$86), BL$84*SUMPRODUCT(TRANSPOSE(BL$5:BL$81), Data_TR_USD!$B607:$BZ607, 1/OFFSET(Data_TR_USD!$B$467, BL$88, 0, 1, $B$82)), NA()))</f>
        <v>103158.15645782941</v>
      </c>
      <c r="BM836" s="466">
        <f t="array" aca="1" ref="BM836" ca="1">IF($B836=BM$85-1, BM$84, IF(AND($B836&gt;=BM$85, $B836&lt;=BM$86), BM$84*SUMPRODUCT(TRANSPOSE(BM$5:BM$81), Data_TR_USD!$B607:$BZ607, 1/OFFSET(Data_TR_USD!$B$467, BM$88, 0, 1, $B$82)), NA()))</f>
        <v>107403.34429592636</v>
      </c>
      <c r="BN836" s="466">
        <f t="array" aca="1" ref="BN836" ca="1">IF($B836=BN$85-1, BN$84, IF(AND($B836&gt;=BN$85, $B836&lt;=BN$86), BN$84*SUMPRODUCT(TRANSPOSE(BN$5:BN$81), Data_TR_USD!$B607:$BZ607, 1/OFFSET(Data_TR_USD!$B$467, BN$88, 0, 1, $B$82)), NA()))</f>
        <v>101463.13099787074</v>
      </c>
      <c r="BO836" s="466">
        <f t="array" aca="1" ref="BO836" ca="1">IF($B836=BO$85-1, BO$84, IF(AND($B836&gt;=BO$85, $B836&lt;=BO$86), BO$84*SUMPRODUCT(TRANSPOSE(BO$5:BO$81), Data_TR_USD!$B607:$BZ607, 1/OFFSET(Data_TR_USD!$B$467, BO$88, 0, 1, $B$82)), NA()))</f>
        <v>108483.96690238365</v>
      </c>
      <c r="BP836" s="466">
        <f t="array" aca="1" ref="BP836" ca="1">IF($B836=BP$85-1, BP$84, IF(AND($B836&gt;=BP$85, $B836&lt;=BP$86), BP$84*SUMPRODUCT(TRANSPOSE(BP$5:BP$81), Data_TR_USD!$B607:$BZ607, 1/OFFSET(Data_TR_USD!$B$467, BP$88, 0, 1, $B$82)), NA()))</f>
        <v>139807.65451396539</v>
      </c>
      <c r="BQ836" s="466">
        <f t="array" aca="1" ref="BQ836" ca="1">IF($B836=BQ$85-1, BQ$84, IF(AND($B836&gt;=BQ$85, $B836&lt;=BQ$86), BQ$84*SUMPRODUCT(TRANSPOSE(BQ$5:BQ$81), Data_TR_USD!$B607:$BZ607, 1/OFFSET(Data_TR_USD!$B$467, BQ$88, 0, 1, $B$82)), NA()))</f>
        <v>76489.264933605067</v>
      </c>
      <c r="BR836" s="466">
        <f t="array" aca="1" ref="BR836" ca="1">IF($B836=BR$85-1, BR$84, IF(AND($B836&gt;=BR$85, $B836&lt;=BR$86), BR$84*SUMPRODUCT(TRANSPOSE(BR$5:BR$81), Data_TR_USD!$B607:$BZ607, 1/OFFSET(Data_TR_USD!$B$467, BR$88, 0, 1, $B$82)), NA()))</f>
        <v>138749.16367944682</v>
      </c>
      <c r="BS836" s="466">
        <f t="array" aca="1" ref="BS836" ca="1">IF($B836=BS$85-1, BS$84, IF(AND($B836&gt;=BS$85, $B836&lt;=BS$86), BS$84*SUMPRODUCT(TRANSPOSE(BS$5:BS$81), Data_TR_USD!$B607:$BZ607, 1/OFFSET(Data_TR_USD!$B$467, BS$88, 0, 1, $B$82)), NA()))</f>
        <v>170847.50217253593</v>
      </c>
    </row>
    <row r="837" spans="1:71">
      <c r="B837" s="48">
        <f t="shared" si="1089"/>
        <v>2011</v>
      </c>
      <c r="E837" s="52"/>
      <c r="M837" s="466">
        <f t="array" aca="1" ref="M837" ca="1">IF($B837=M$85-1, M$84, IF(AND($B837&gt;=M$85, $B837&lt;=M$86), M$84*SUMPRODUCT(TRANSPOSE(M$5:M$81), Data_TR_USD!$B608:$BZ608, 1/OFFSET(Data_TR_USD!$B$467, M$88, 0, 1, $B$82)), NA()))</f>
        <v>392007.36562461773</v>
      </c>
      <c r="N837" s="466">
        <f t="array" aca="1" ref="N837" ca="1">IF($B837=N$85-1, N$84, IF(AND($B837&gt;=N$85, $B837&lt;=N$86), N$84*SUMPRODUCT(TRANSPOSE(N$5:N$81), Data_TR_USD!$B608:$BZ608, 1/OFFSET(Data_TR_USD!$B$467, N$88, 0, 1, $B$82)), NA()))</f>
        <v>380409.69603647984</v>
      </c>
      <c r="X837" s="466">
        <f t="array" aca="1" ref="X837" ca="1">IF($B837=X$85-1, X$84, IF(AND($B837&gt;=X$85, $B837&lt;=X$86), X$84*SUMPRODUCT(TRANSPOSE(X$5:X$81), Data_TR_USD!$B608:$BZ608, 1/OFFSET(Data_TR_USD!$B$467, X$88, 0, 1, $B$82)), NA()))</f>
        <v>104961.26038305789</v>
      </c>
      <c r="Y837" s="466">
        <f t="array" aca="1" ref="Y837" ca="1">IF($B837=Y$85-1, Y$84, IF(AND($B837&gt;=Y$85, $B837&lt;=Y$86), Y$84*SUMPRODUCT(TRANSPOSE(Y$5:Y$81), Data_TR_USD!$B608:$BZ608, 1/OFFSET(Data_TR_USD!$B$467, Y$88, 0, 1, $B$82)), NA()))</f>
        <v>111144.82117865066</v>
      </c>
      <c r="AA837" s="466">
        <f t="array" aca="1" ref="AA837" ca="1">IF($B837=AA$85-1, AA$84, IF(AND($B837&gt;=AA$85, $B837&lt;=AA$86), AA$84*SUMPRODUCT(TRANSPOSE(AA$5:AA$81), Data_TR_USD!$B608:$BZ608, 1/OFFSET(Data_TR_USD!$B$467, AA$88, 0, 1, $B$82)), NA()))</f>
        <v>392007.36562461773</v>
      </c>
      <c r="AB837" s="466">
        <f t="array" aca="1" ref="AB837" ca="1">IF($B837=AB$85-1, AB$84, IF(AND($B837&gt;=AB$85, $B837&lt;=AB$86), AB$84*SUMPRODUCT(TRANSPOSE(AB$5:AB$81), Data_TR_USD!$B608:$BZ608, 1/OFFSET(Data_TR_USD!$B$467, AB$88, 0, 1, $B$82)), NA()))</f>
        <v>582222.80871206941</v>
      </c>
      <c r="AC837" s="466">
        <f t="array" aca="1" ref="AC837" ca="1">IF($B837=AC$85-1, AC$84, IF(AND($B837&gt;=AC$85, $B837&lt;=AC$86), AC$84*SUMPRODUCT(TRANSPOSE(AC$5:AC$81), Data_TR_USD!$B608:$BZ608, 1/OFFSET(Data_TR_USD!$B$467, AC$88, 0, 1, $B$82)), NA()))</f>
        <v>619438.06881365355</v>
      </c>
      <c r="AD837" s="466">
        <f t="array" aca="1" ref="AD837" ca="1">IF($B837=AD$85-1, AD$84, IF(AND($B837&gt;=AD$85, $B837&lt;=AD$86), AD$84*SUMPRODUCT(TRANSPOSE(AD$5:AD$81), Data_TR_USD!$B608:$BZ608, 1/OFFSET(Data_TR_USD!$B$467, AD$88, 0, 1, $B$82)), NA()))</f>
        <v>637494.53678205353</v>
      </c>
      <c r="AE837" s="466">
        <f t="array" aca="1" ref="AE837" ca="1">IF($B837=AE$85-1, AE$84, IF(AND($B837&gt;=AE$85, $B837&lt;=AE$86), AE$84*SUMPRODUCT(TRANSPOSE(AE$5:AE$81), Data_TR_USD!$B608:$BZ608, 1/OFFSET(Data_TR_USD!$B$467, AE$88, 0, 1, $B$82)), NA()))</f>
        <v>456144.27068590239</v>
      </c>
      <c r="AG837" s="466">
        <f t="array" aca="1" ref="AG837" ca="1">IF($B837=AG$85-1, AG$84, IF(AND($B837&gt;=AG$85, $B837&lt;=AG$86), AG$84*SUMPRODUCT(TRANSPOSE(AG$5:AG$81), Data_TR_USD!$B608:$BZ608, 1/OFFSET(Data_TR_USD!$B$467, AG$88, 0, 1, $B$82)), NA()))</f>
        <v>10000</v>
      </c>
      <c r="AM837" s="466">
        <f t="array" aca="1" ref="AM837" ca="1">IF($B837=AM$85-1, AM$84, IF(AND($B837&gt;=AM$85, $B837&lt;=AM$86), AM$84*SUMPRODUCT(TRANSPOSE(AM$5:AM$81), Data_TR_USD!$B608:$BZ608, 1/OFFSET(Data_TR_USD!$B$467, AM$88, 0, 1, $B$82)), NA()))</f>
        <v>1095.969937703934</v>
      </c>
      <c r="AN837" s="466">
        <f t="array" aca="1" ref="AN837" ca="1">IF($B837=AN$85-1, AN$84, IF(AND($B837&gt;=AN$85, $B837&lt;=AN$86), AN$84*SUMPRODUCT(TRANSPOSE(AN$5:AN$81), Data_TR_USD!$B608:$BZ608, 1/OFFSET(Data_TR_USD!$B$467, AN$88, 0, 1, $B$82)), NA()))</f>
        <v>849.81641725987652</v>
      </c>
      <c r="AO837" s="466">
        <f t="array" aca="1" ref="AO837" ca="1">IF($B837=AO$85-1, AO$84, IF(AND($B837&gt;=AO$85, $B837&lt;=AO$86), AO$84*SUMPRODUCT(TRANSPOSE(AO$5:AO$81), Data_TR_USD!$B608:$BZ608, 1/OFFSET(Data_TR_USD!$B$467, AO$88, 0, 1, $B$82)), NA()))</f>
        <v>1527.7690211108568</v>
      </c>
      <c r="AP837" s="466">
        <f t="array" aca="1" ref="AP837" ca="1">IF($B837=AP$85-1, AP$84, IF(AND($B837&gt;=AP$85, $B837&lt;=AP$86), AP$84*SUMPRODUCT(TRANSPOSE(AP$5:AP$81), Data_TR_USD!$B608:$BZ608, 1/OFFSET(Data_TR_USD!$B$467, AP$88, 0, 1, $B$82)), NA()))</f>
        <v>1528.5666226292174</v>
      </c>
      <c r="AQ837" s="466">
        <f t="array" aca="1" ref="AQ837" ca="1">IF($B837=AQ$85-1, AQ$84, IF(AND($B837&gt;=AQ$85, $B837&lt;=AQ$86), AQ$84*SUMPRODUCT(TRANSPOSE(AQ$5:AQ$81), Data_TR_USD!$B608:$BZ608, 1/OFFSET(Data_TR_USD!$B$467, AQ$88, 0, 1, $B$82)), NA()))</f>
        <v>857.06992042081515</v>
      </c>
      <c r="AS837" s="466">
        <f t="array" aca="1" ref="AS837" ca="1">IF($B837=AS$85-1, AS$84, IF(AND($B837&gt;=AS$85, $B837&lt;=AS$86), AS$84*SUMPRODUCT(TRANSPOSE(AS$5:AS$81), Data_TR_USD!$B608:$BZ608, 1/OFFSET(Data_TR_USD!$B$467, AS$88, 0, 1, $B$82)), NA()))</f>
        <v>1111.4482117865066</v>
      </c>
      <c r="AU837" s="466">
        <f t="array" aca="1" ref="AU837" ca="1">IF($B837=AU$85-1, AU$84, IF(AND($B837&gt;=AU$85, $B837&lt;=AU$86), AU$84*SUMPRODUCT(TRANSPOSE(AU$5:AU$81), Data_TR_USD!$B608:$BZ608, 1/OFFSET(Data_TR_USD!$B$467, AU$88, 0, 1, $B$82)), NA()))</f>
        <v>150014.77916306735</v>
      </c>
      <c r="AV837" s="466">
        <f t="array" aca="1" ref="AV837" ca="1">IF($B837=AV$85-1, AV$84, IF(AND($B837&gt;=AV$85, $B837&lt;=AV$86), AV$84*SUMPRODUCT(TRANSPOSE(AV$5:AV$81), Data_TR_USD!$B608:$BZ608, 1/OFFSET(Data_TR_USD!$B$467, AV$88, 0, 1, $B$82)), NA()))</f>
        <v>131800.44583937249</v>
      </c>
      <c r="AW837" s="466">
        <f t="array" aca="1" ref="AW837" ca="1">IF($B837=AW$85-1, AW$84, IF(AND($B837&gt;=AW$85, $B837&lt;=AW$86), AW$84*SUMPRODUCT(TRANSPOSE(AW$5:AW$81), Data_TR_USD!$B608:$BZ608, 1/OFFSET(Data_TR_USD!$B$467, AW$88, 0, 1, $B$82)), NA()))</f>
        <v>108134.97013596568</v>
      </c>
      <c r="AX837" s="466">
        <f t="array" aca="1" ref="AX837" ca="1">IF($B837=AX$85-1, AX$84, IF(AND($B837&gt;=AX$85, $B837&lt;=AX$86), AX$84*SUMPRODUCT(TRANSPOSE(AX$5:AX$81), Data_TR_USD!$B608:$BZ608, 1/OFFSET(Data_TR_USD!$B$467, AX$88, 0, 1, $B$82)), NA()))</f>
        <v>112271.74763432176</v>
      </c>
      <c r="AY837" s="466">
        <f t="array" aca="1" ref="AY837" ca="1">IF($B837=AY$85-1, AY$84, IF(AND($B837&gt;=AY$85, $B837&lt;=AY$86), AY$84*SUMPRODUCT(TRANSPOSE(AY$5:AY$81), Data_TR_USD!$B608:$BZ608, 1/OFFSET(Data_TR_USD!$B$467, AY$88, 0, 1, $B$82)), NA()))</f>
        <v>112995.64162926307</v>
      </c>
      <c r="AZ837" s="466">
        <f t="array" aca="1" ref="AZ837" ca="1">IF($B837=AZ$85-1, AZ$84, IF(AND($B837&gt;=AZ$85, $B837&lt;=AZ$86), AZ$84*SUMPRODUCT(TRANSPOSE(AZ$5:AZ$81), Data_TR_USD!$B608:$BZ608, 1/OFFSET(Data_TR_USD!$B$467, AZ$88, 0, 1, $B$82)), NA()))</f>
        <v>115502.73541833735</v>
      </c>
      <c r="BA837" s="466">
        <f t="array" aca="1" ref="BA837" ca="1">IF($B837=BA$85-1, BA$84, IF(AND($B837&gt;=BA$85, $B837&lt;=BA$86), BA$84*SUMPRODUCT(TRANSPOSE(BA$5:BA$81), Data_TR_USD!$B608:$BZ608, 1/OFFSET(Data_TR_USD!$B$467, BA$88, 0, 1, $B$82)), NA()))</f>
        <v>124772.96036712712</v>
      </c>
      <c r="BB837" s="466">
        <f t="array" aca="1" ref="BB837" ca="1">IF($B837=BB$85-1, BB$84, IF(AND($B837&gt;=BB$85, $B837&lt;=BB$86), BB$84*SUMPRODUCT(TRANSPOSE(BB$5:BB$81), Data_TR_USD!$B608:$BZ608, 1/OFFSET(Data_TR_USD!$B$467, BB$88, 0, 1, $B$82)), NA()))</f>
        <v>104961.26038305789</v>
      </c>
      <c r="BC837" s="466">
        <f t="array" aca="1" ref="BC837" ca="1">IF($B837=BC$85-1, BC$84, IF(AND($B837&gt;=BC$85, $B837&lt;=BC$86), BC$84*SUMPRODUCT(TRANSPOSE(BC$5:BC$81), Data_TR_USD!$B608:$BZ608, 1/OFFSET(Data_TR_USD!$B$467, BC$88, 0, 1, $B$82)), NA()))</f>
        <v>177391.42709467653</v>
      </c>
      <c r="BD837" s="466">
        <f t="array" aca="1" ref="BD837" ca="1">IF($B837=BD$85-1, BD$84, IF(AND($B837&gt;=BD$85, $B837&lt;=BD$86), BD$84*SUMPRODUCT(TRANSPOSE(BD$5:BD$81), Data_TR_USD!$B608:$BZ608, 1/OFFSET(Data_TR_USD!$B$467, BD$88, 0, 1, $B$82)), NA()))</f>
        <v>117365.78035028279</v>
      </c>
      <c r="BE837" s="466">
        <f t="array" aca="1" ref="BE837" ca="1">IF($B837=BE$85-1, BE$84, IF(AND($B837&gt;=BE$85, $B837&lt;=BE$86), BE$84*SUMPRODUCT(TRANSPOSE(BE$5:BE$81), Data_TR_USD!$B608:$BZ608, 1/OFFSET(Data_TR_USD!$B$467, BE$88, 0, 1, $B$82)), NA()))</f>
        <v>156243.54172705341</v>
      </c>
      <c r="BF837" s="466">
        <f t="array" aca="1" ref="BF837" ca="1">IF($B837=BF$85-1, BF$84, IF(AND($B837&gt;=BF$85, $B837&lt;=BF$86), BF$84*SUMPRODUCT(TRANSPOSE(BF$5:BF$81), Data_TR_USD!$B608:$BZ608, 1/OFFSET(Data_TR_USD!$B$467, BF$88, 0, 1, $B$82)), NA()))</f>
        <v>110728.327437564</v>
      </c>
      <c r="BG837" s="466">
        <f t="array" aca="1" ref="BG837" ca="1">IF($B837=BG$85-1, BG$84, IF(AND($B837&gt;=BG$85, $B837&lt;=BG$86), BG$84*SUMPRODUCT(TRANSPOSE(BG$5:BG$81), Data_TR_USD!$B608:$BZ608, 1/OFFSET(Data_TR_USD!$B$467, BG$88, 0, 1, $B$82)), NA()))</f>
        <v>135047.49579351797</v>
      </c>
      <c r="BH837" s="466">
        <f t="array" aca="1" ref="BH837" ca="1">IF($B837=BH$85-1, BH$84, IF(AND($B837&gt;=BH$85, $B837&lt;=BH$86), BH$84*SUMPRODUCT(TRANSPOSE(BH$5:BH$81), Data_TR_USD!$B608:$BZ608, 1/OFFSET(Data_TR_USD!$B$467, BH$88, 0, 1, $B$82)), NA()))</f>
        <v>157518.98555394635</v>
      </c>
      <c r="BI837" s="466">
        <f t="array" aca="1" ref="BI837" ca="1">IF($B837=BI$85-1, BI$84, IF(AND($B837&gt;=BI$85, $B837&lt;=BI$86), BI$84*SUMPRODUCT(TRANSPOSE(BI$5:BI$81), Data_TR_USD!$B608:$BZ608, 1/OFFSET(Data_TR_USD!$B$467, BI$88, 0, 1, $B$82)), NA()))</f>
        <v>111144.82117865066</v>
      </c>
      <c r="BJ837" s="466">
        <f t="array" aca="1" ref="BJ837" ca="1">IF($B837=BJ$85-1, BJ$84, IF(AND($B837&gt;=BJ$85, $B837&lt;=BJ$86), BJ$84*SUMPRODUCT(TRANSPOSE(BJ$5:BJ$81), Data_TR_USD!$B608:$BZ608, 1/OFFSET(Data_TR_USD!$B$467, BJ$88, 0, 1, $B$82)), NA()))</f>
        <v>119216.6008008952</v>
      </c>
      <c r="BK837" s="466">
        <f t="array" aca="1" ref="BK837" ca="1">IF($B837=BK$85-1, BK$84, IF(AND($B837&gt;=BK$85, $B837&lt;=BK$86), BK$84*SUMPRODUCT(TRANSPOSE(BK$5:BK$81), Data_TR_USD!$B608:$BZ608, 1/OFFSET(Data_TR_USD!$B$467, BK$88, 0, 1, $B$82)), NA()))</f>
        <v>102359.39857543507</v>
      </c>
      <c r="BL837" s="466">
        <f t="array" aca="1" ref="BL837" ca="1">IF($B837=BL$85-1, BL$84, IF(AND($B837&gt;=BL$85, $B837&lt;=BL$86), BL$84*SUMPRODUCT(TRANSPOSE(BL$5:BL$81), Data_TR_USD!$B608:$BZ608, 1/OFFSET(Data_TR_USD!$B$467, BL$88, 0, 1, $B$82)), NA()))</f>
        <v>108543.33198172506</v>
      </c>
      <c r="BM837" s="466">
        <f t="array" aca="1" ref="BM837" ca="1">IF($B837=BM$85-1, BM$84, IF(AND($B837&gt;=BM$85, $B837&lt;=BM$86), BM$84*SUMPRODUCT(TRANSPOSE(BM$5:BM$81), Data_TR_USD!$B608:$BZ608, 1/OFFSET(Data_TR_USD!$B$467, BM$88, 0, 1, $B$82)), NA()))</f>
        <v>105441.851705747</v>
      </c>
      <c r="BN837" s="466">
        <f t="array" aca="1" ref="BN837" ca="1">IF($B837=BN$85-1, BN$84, IF(AND($B837&gt;=BN$85, $B837&lt;=BN$86), BN$84*SUMPRODUCT(TRANSPOSE(BN$5:BN$81), Data_TR_USD!$B608:$BZ608, 1/OFFSET(Data_TR_USD!$B$467, BN$88, 0, 1, $B$82)), NA()))</f>
        <v>101819.31297085916</v>
      </c>
      <c r="BO837" s="466">
        <f t="array" aca="1" ref="BO837" ca="1">IF($B837=BO$85-1, BO$84, IF(AND($B837&gt;=BO$85, $B837&lt;=BO$86), BO$84*SUMPRODUCT(TRANSPOSE(BO$5:BO$81), Data_TR_USD!$B608:$BZ608, 1/OFFSET(Data_TR_USD!$B$467, BO$88, 0, 1, $B$82)), NA()))</f>
        <v>111081.15546596554</v>
      </c>
      <c r="BP837" s="466">
        <f t="array" aca="1" ref="BP837" ca="1">IF($B837=BP$85-1, BP$84, IF(AND($B837&gt;=BP$85, $B837&lt;=BP$86), BP$84*SUMPRODUCT(TRANSPOSE(BP$5:BP$81), Data_TR_USD!$B608:$BZ608, 1/OFFSET(Data_TR_USD!$B$467, BP$88, 0, 1, $B$82)), NA()))</f>
        <v>141110.08981018834</v>
      </c>
      <c r="BQ837" s="466">
        <f t="array" aca="1" ref="BQ837" ca="1">IF($B837=BQ$85-1, BQ$84, IF(AND($B837&gt;=BQ$85, $B837&lt;=BQ$86), BQ$84*SUMPRODUCT(TRANSPOSE(BQ$5:BQ$81), Data_TR_USD!$B608:$BZ608, 1/OFFSET(Data_TR_USD!$B$467, BQ$88, 0, 1, $B$82)), NA()))</f>
        <v>84981.641725987647</v>
      </c>
      <c r="BR837" s="466">
        <f t="array" aca="1" ref="BR837" ca="1">IF($B837=BR$85-1, BR$84, IF(AND($B837&gt;=BR$85, $B837&lt;=BR$86), BR$84*SUMPRODUCT(TRANSPOSE(BR$5:BR$81), Data_TR_USD!$B608:$BZ608, 1/OFFSET(Data_TR_USD!$B$467, BR$88, 0, 1, $B$82)), NA()))</f>
        <v>133612.31527572119</v>
      </c>
      <c r="BS837" s="466">
        <f t="array" aca="1" ref="BS837" ca="1">IF($B837=BS$85-1, BS$84, IF(AND($B837&gt;=BS$85, $B837&lt;=BS$86), BS$84*SUMPRODUCT(TRANSPOSE(BS$5:BS$81), Data_TR_USD!$B608:$BZ608, 1/OFFSET(Data_TR_USD!$B$467, BS$88, 0, 1, $B$82)), NA()))</f>
        <v>154194.89949647736</v>
      </c>
    </row>
    <row r="838" spans="1:71">
      <c r="B838" s="48">
        <f t="shared" si="1089"/>
        <v>2012</v>
      </c>
      <c r="E838" s="52"/>
      <c r="M838" s="466">
        <f t="array" aca="1" ref="M838" ca="1">IF($B838=M$85-1, M$84, IF(AND($B838&gt;=M$85, $B838&lt;=M$86), M$84*SUMPRODUCT(TRANSPOSE(M$5:M$81), Data_TR_USD!$B609:$BZ609, 1/OFFSET(Data_TR_USD!$B$467, M$88, 0, 1, $B$82)), NA()))</f>
        <v>451815.43303035205</v>
      </c>
      <c r="N838" s="466">
        <f t="array" aca="1" ref="N838" ca="1">IF($B838=N$85-1, N$84, IF(AND($B838&gt;=N$85, $B838&lt;=N$86), N$84*SUMPRODUCT(TRANSPOSE(N$5:N$81), Data_TR_USD!$B609:$BZ609, 1/OFFSET(Data_TR_USD!$B$467, N$88, 0, 1, $B$82)), NA()))</f>
        <v>430374.65885211743</v>
      </c>
      <c r="X838" s="466">
        <f t="array" aca="1" ref="X838" ca="1">IF($B838=X$85-1, X$84, IF(AND($B838&gt;=X$85, $B838&lt;=X$86), X$84*SUMPRODUCT(TRANSPOSE(X$5:X$81), Data_TR_USD!$B609:$BZ609, 1/OFFSET(Data_TR_USD!$B$467, X$88, 0, 1, $B$82)), NA()))</f>
        <v>121076.5705165668</v>
      </c>
      <c r="Y838" s="466">
        <f t="array" aca="1" ref="Y838" ca="1">IF($B838=Y$85-1, Y$84, IF(AND($B838&gt;=Y$85, $B838&lt;=Y$86), Y$84*SUMPRODUCT(TRANSPOSE(Y$5:Y$81), Data_TR_USD!$B609:$BZ609, 1/OFFSET(Data_TR_USD!$B$467, Y$88, 0, 1, $B$82)), NA()))</f>
        <v>125605.34736438634</v>
      </c>
      <c r="AA838" s="466">
        <f t="array" aca="1" ref="AA838" ca="1">IF($B838=AA$85-1, AA$84, IF(AND($B838&gt;=AA$85, $B838&lt;=AA$86), AA$84*SUMPRODUCT(TRANSPOSE(AA$5:AA$81), Data_TR_USD!$B609:$BZ609, 1/OFFSET(Data_TR_USD!$B$467, AA$88, 0, 1, $B$82)), NA()))</f>
        <v>451815.43303035205</v>
      </c>
      <c r="AB838" s="466">
        <f t="array" aca="1" ref="AB838" ca="1">IF($B838=AB$85-1, AB$84, IF(AND($B838&gt;=AB$85, $B838&lt;=AB$86), AB$84*SUMPRODUCT(TRANSPOSE(AB$5:AB$81), Data_TR_USD!$B609:$BZ609, 1/OFFSET(Data_TR_USD!$B$467, AB$88, 0, 1, $B$82)), NA()))</f>
        <v>674288.10678956099</v>
      </c>
      <c r="AC838" s="466">
        <f t="array" aca="1" ref="AC838" ca="1">IF($B838=AC$85-1, AC$84, IF(AND($B838&gt;=AC$85, $B838&lt;=AC$86), AC$84*SUMPRODUCT(TRANSPOSE(AC$5:AC$81), Data_TR_USD!$B609:$BZ609, 1/OFFSET(Data_TR_USD!$B$467, AC$88, 0, 1, $B$82)), NA()))</f>
        <v>724080.85845477984</v>
      </c>
      <c r="AD838" s="466">
        <f t="array" aca="1" ref="AD838" ca="1">IF($B838=AD$85-1, AD$84, IF(AND($B838&gt;=AD$85, $B838&lt;=AD$86), AD$84*SUMPRODUCT(TRANSPOSE(AD$5:AD$81), Data_TR_USD!$B609:$BZ609, 1/OFFSET(Data_TR_USD!$B$467, AD$88, 0, 1, $B$82)), NA()))</f>
        <v>742900.75411803043</v>
      </c>
      <c r="AE838" s="466">
        <f t="array" aca="1" ref="AE838" ca="1">IF($B838=AE$85-1, AE$84, IF(AND($B838&gt;=AE$85, $B838&lt;=AE$86), AE$84*SUMPRODUCT(TRANSPOSE(AE$5:AE$81), Data_TR_USD!$B609:$BZ609, 1/OFFSET(Data_TR_USD!$B$467, AE$88, 0, 1, $B$82)), NA()))</f>
        <v>526970.18083577603</v>
      </c>
      <c r="AG838" s="466">
        <f t="array" aca="1" ref="AG838" ca="1">IF($B838=AG$85-1, AG$84, IF(AND($B838&gt;=AG$85, $B838&lt;=AG$86), AG$84*SUMPRODUCT(TRANSPOSE(AG$5:AG$81), Data_TR_USD!$B609:$BZ609, 1/OFFSET(Data_TR_USD!$B$467, AG$88, 0, 1, $B$82)), NA()))</f>
        <v>10000</v>
      </c>
      <c r="AM838" s="466">
        <f t="array" aca="1" ref="AM838" ca="1">IF($B838=AM$85-1, AM$84, IF(AND($B838&gt;=AM$85, $B838&lt;=AM$86), AM$84*SUMPRODUCT(TRANSPOSE(AM$5:AM$81), Data_TR_USD!$B609:$BZ609, 1/OFFSET(Data_TR_USD!$B$467, AM$88, 0, 1, $B$82)), NA()))</f>
        <v>1239.5184788294175</v>
      </c>
      <c r="AN838" s="466">
        <f t="array" aca="1" ref="AN838" ca="1">IF($B838=AN$85-1, AN$84, IF(AND($B838&gt;=AN$85, $B838&lt;=AN$86), AN$84*SUMPRODUCT(TRANSPOSE(AN$5:AN$81), Data_TR_USD!$B609:$BZ609, 1/OFFSET(Data_TR_USD!$B$467, AN$88, 0, 1, $B$82)), NA()))</f>
        <v>925.78261271041561</v>
      </c>
      <c r="AO838" s="466">
        <f t="array" aca="1" ref="AO838" ca="1">IF($B838=AO$85-1, AO$84, IF(AND($B838&gt;=AO$85, $B838&lt;=AO$86), AO$84*SUMPRODUCT(TRANSPOSE(AO$5:AO$81), Data_TR_USD!$B609:$BZ609, 1/OFFSET(Data_TR_USD!$B$467, AO$88, 0, 1, $B$82)), NA()))</f>
        <v>1777.178916545085</v>
      </c>
      <c r="AP838" s="466">
        <f t="array" aca="1" ref="AP838" ca="1">IF($B838=AP$85-1, AP$84, IF(AND($B838&gt;=AP$85, $B838&lt;=AP$86), AP$84*SUMPRODUCT(TRANSPOSE(AP$5:AP$81), Data_TR_USD!$B609:$BZ609, 1/OFFSET(Data_TR_USD!$B$467, AP$88, 0, 1, $B$82)), NA()))</f>
        <v>1778.1199724673936</v>
      </c>
      <c r="AQ838" s="466">
        <f t="array" aca="1" ref="AQ838" ca="1">IF($B838=AQ$85-1, AQ$84, IF(AND($B838&gt;=AQ$85, $B838&lt;=AQ$86), AQ$84*SUMPRODUCT(TRANSPOSE(AQ$5:AQ$81), Data_TR_USD!$B609:$BZ609, 1/OFFSET(Data_TR_USD!$B$467, AQ$88, 0, 1, $B$82)), NA()))</f>
        <v>931.33296859292921</v>
      </c>
      <c r="AS838" s="466">
        <f t="array" aca="1" ref="AS838" ca="1">IF($B838=AS$85-1, AS$84, IF(AND($B838&gt;=AS$85, $B838&lt;=AS$86), AS$84*SUMPRODUCT(TRANSPOSE(AS$5:AS$81), Data_TR_USD!$B609:$BZ609, 1/OFFSET(Data_TR_USD!$B$467, AS$88, 0, 1, $B$82)), NA()))</f>
        <v>1256.0534736438633</v>
      </c>
      <c r="AU838" s="466">
        <f t="array" aca="1" ref="AU838" ca="1">IF($B838=AU$85-1, AU$84, IF(AND($B838&gt;=AU$85, $B838&lt;=AU$86), AU$84*SUMPRODUCT(TRANSPOSE(AU$5:AU$81), Data_TR_USD!$B609:$BZ609, 1/OFFSET(Data_TR_USD!$B$467, AU$88, 0, 1, $B$82)), NA()))</f>
        <v>168874.78721422731</v>
      </c>
      <c r="AV838" s="466">
        <f t="array" aca="1" ref="AV838" ca="1">IF($B838=AV$85-1, AV$84, IF(AND($B838&gt;=AV$85, $B838&lt;=AV$86), AV$84*SUMPRODUCT(TRANSPOSE(AV$5:AV$81), Data_TR_USD!$B609:$BZ609, 1/OFFSET(Data_TR_USD!$B$467, AV$88, 0, 1, $B$82)), NA()))</f>
        <v>145053.61331066143</v>
      </c>
      <c r="AW838" s="466">
        <f t="array" aca="1" ref="AW838" ca="1">IF($B838=AW$85-1, AW$84, IF(AND($B838&gt;=AW$85, $B838&lt;=AW$86), AW$84*SUMPRODUCT(TRANSPOSE(AW$5:AW$81), Data_TR_USD!$B609:$BZ609, 1/OFFSET(Data_TR_USD!$B$467, AW$88, 0, 1, $B$82)), NA()))</f>
        <v>124807.61971462674</v>
      </c>
      <c r="AX838" s="466">
        <f t="array" aca="1" ref="AX838" ca="1">IF($B838=AX$85-1, AX$84, IF(AND($B838&gt;=AX$85, $B838&lt;=AX$86), AX$84*SUMPRODUCT(TRANSPOSE(AX$5:AX$81), Data_TR_USD!$B609:$BZ609, 1/OFFSET(Data_TR_USD!$B$467, AX$88, 0, 1, $B$82)), NA()))</f>
        <v>129273.90103294194</v>
      </c>
      <c r="AY838" s="466">
        <f t="array" aca="1" ref="AY838" ca="1">IF($B838=AY$85-1, AY$84, IF(AND($B838&gt;=AY$85, $B838&lt;=AY$86), AY$84*SUMPRODUCT(TRANSPOSE(AY$5:AY$81), Data_TR_USD!$B609:$BZ609, 1/OFFSET(Data_TR_USD!$B$467, AY$88, 0, 1, $B$82)), NA()))</f>
        <v>130248.14660935929</v>
      </c>
      <c r="AZ838" s="466">
        <f t="array" aca="1" ref="AZ838" ca="1">IF($B838=AZ$85-1, AZ$84, IF(AND($B838&gt;=AZ$85, $B838&lt;=AZ$86), AZ$84*SUMPRODUCT(TRANSPOSE(AZ$5:AZ$81), Data_TR_USD!$B609:$BZ609, 1/OFFSET(Data_TR_USD!$B$467, AZ$88, 0, 1, $B$82)), NA()))</f>
        <v>133069.5069612895</v>
      </c>
      <c r="BA838" s="466">
        <f t="array" aca="1" ref="BA838" ca="1">IF($B838=BA$85-1, BA$84, IF(AND($B838&gt;=BA$85, $B838&lt;=BA$86), BA$84*SUMPRODUCT(TRANSPOSE(BA$5:BA$81), Data_TR_USD!$B609:$BZ609, 1/OFFSET(Data_TR_USD!$B$467, BA$88, 0, 1, $B$82)), NA()))</f>
        <v>143861.08729983721</v>
      </c>
      <c r="BB838" s="466">
        <f t="array" aca="1" ref="BB838" ca="1">IF($B838=BB$85-1, BB$84, IF(AND($B838&gt;=BB$85, $B838&lt;=BB$86), BB$84*SUMPRODUCT(TRANSPOSE(BB$5:BB$81), Data_TR_USD!$B609:$BZ609, 1/OFFSET(Data_TR_USD!$B$467, BB$88, 0, 1, $B$82)), NA()))</f>
        <v>121076.5705165668</v>
      </c>
      <c r="BC838" s="466">
        <f t="array" aca="1" ref="BC838" ca="1">IF($B838=BC$85-1, BC$84, IF(AND($B838&gt;=BC$85, $B838&lt;=BC$86), BC$84*SUMPRODUCT(TRANSPOSE(BC$5:BC$81), Data_TR_USD!$B609:$BZ609, 1/OFFSET(Data_TR_USD!$B$467, BC$88, 0, 1, $B$82)), NA()))</f>
        <v>207937.33734919626</v>
      </c>
      <c r="BD838" s="466">
        <f t="array" aca="1" ref="BD838" ca="1">IF($B838=BD$85-1, BD$84, IF(AND($B838&gt;=BD$85, $B838&lt;=BD$86), BD$84*SUMPRODUCT(TRANSPOSE(BD$5:BD$81), Data_TR_USD!$B609:$BZ609, 1/OFFSET(Data_TR_USD!$B$467, BD$88, 0, 1, $B$82)), NA()))</f>
        <v>133738.36283100789</v>
      </c>
      <c r="BE838" s="466">
        <f t="array" aca="1" ref="BE838" ca="1">IF($B838=BE$85-1, BE$84, IF(AND($B838&gt;=BE$85, $B838&lt;=BE$86), BE$84*SUMPRODUCT(TRANSPOSE(BE$5:BE$81), Data_TR_USD!$B609:$BZ609, 1/OFFSET(Data_TR_USD!$B$467, BE$88, 0, 1, $B$82)), NA()))</f>
        <v>180883.883448395</v>
      </c>
      <c r="BF838" s="466">
        <f t="array" aca="1" ref="BF838" ca="1">IF($B838=BF$85-1, BF$84, IF(AND($B838&gt;=BF$85, $B838&lt;=BF$86), BF$84*SUMPRODUCT(TRANSPOSE(BF$5:BF$81), Data_TR_USD!$B609:$BZ609, 1/OFFSET(Data_TR_USD!$B$467, BF$88, 0, 1, $B$82)), NA()))</f>
        <v>125880.67154158623</v>
      </c>
      <c r="BG838" s="466">
        <f t="array" aca="1" ref="BG838" ca="1">IF($B838=BG$85-1, BG$84, IF(AND($B838&gt;=BG$85, $B838&lt;=BG$86), BG$84*SUMPRODUCT(TRANSPOSE(BG$5:BG$81), Data_TR_USD!$B609:$BZ609, 1/OFFSET(Data_TR_USD!$B$467, BG$88, 0, 1, $B$82)), NA()))</f>
        <v>155196.00693151727</v>
      </c>
      <c r="BH838" s="466">
        <f t="array" aca="1" ref="BH838" ca="1">IF($B838=BH$85-1, BH$84, IF(AND($B838&gt;=BH$85, $B838&lt;=BH$86), BH$84*SUMPRODUCT(TRANSPOSE(BH$5:BH$81), Data_TR_USD!$B609:$BZ609, 1/OFFSET(Data_TR_USD!$B$467, BH$88, 0, 1, $B$82)), NA()))</f>
        <v>182276.99123283927</v>
      </c>
      <c r="BI838" s="466">
        <f t="array" aca="1" ref="BI838" ca="1">IF($B838=BI$85-1, BI$84, IF(AND($B838&gt;=BI$85, $B838&lt;=BI$86), BI$84*SUMPRODUCT(TRANSPOSE(BI$5:BI$81), Data_TR_USD!$B609:$BZ609, 1/OFFSET(Data_TR_USD!$B$467, BI$88, 0, 1, $B$82)), NA()))</f>
        <v>125605.34736438634</v>
      </c>
      <c r="BJ838" s="466">
        <f t="array" aca="1" ref="BJ838" ca="1">IF($B838=BJ$85-1, BJ$84, IF(AND($B838&gt;=BJ$85, $B838&lt;=BJ$86), BJ$84*SUMPRODUCT(TRANSPOSE(BJ$5:BJ$81), Data_TR_USD!$B609:$BZ609, 1/OFFSET(Data_TR_USD!$B$467, BJ$88, 0, 1, $B$82)), NA()))</f>
        <v>138381.16207598083</v>
      </c>
      <c r="BK838" s="466">
        <f t="array" aca="1" ref="BK838" ca="1">IF($B838=BK$85-1, BK$84, IF(AND($B838&gt;=BK$85, $B838&lt;=BK$86), BK$84*SUMPRODUCT(TRANSPOSE(BK$5:BK$81), Data_TR_USD!$B609:$BZ609, 1/OFFSET(Data_TR_USD!$B$467, BK$88, 0, 1, $B$82)), NA()))</f>
        <v>117645.77428504128</v>
      </c>
      <c r="BL838" s="466">
        <f t="array" aca="1" ref="BL838" ca="1">IF($B838=BL$85-1, BL$84, IF(AND($B838&gt;=BL$85, $B838&lt;=BL$86), BL$84*SUMPRODUCT(TRANSPOSE(BL$5:BL$81), Data_TR_USD!$B609:$BZ609, 1/OFFSET(Data_TR_USD!$B$467, BL$88, 0, 1, $B$82)), NA()))</f>
        <v>122343.55977985158</v>
      </c>
      <c r="BM838" s="466">
        <f t="array" aca="1" ref="BM838" ca="1">IF($B838=BM$85-1, BM$84, IF(AND($B838&gt;=BM$85, $B838&lt;=BM$86), BM$84*SUMPRODUCT(TRANSPOSE(BM$5:BM$81), Data_TR_USD!$B609:$BZ609, 1/OFFSET(Data_TR_USD!$B$467, BM$88, 0, 1, $B$82)), NA()))</f>
        <v>120656.24360204246</v>
      </c>
      <c r="BN838" s="466">
        <f t="array" aca="1" ref="BN838" ca="1">IF($B838=BN$85-1, BN$84, IF(AND($B838&gt;=BN$85, $B838&lt;=BN$86), BN$84*SUMPRODUCT(TRANSPOSE(BN$5:BN$81), Data_TR_USD!$B609:$BZ609, 1/OFFSET(Data_TR_USD!$B$467, BN$88, 0, 1, $B$82)), NA()))</f>
        <v>114784.36944339133</v>
      </c>
      <c r="BO838" s="466">
        <f t="array" aca="1" ref="BO838" ca="1">IF($B838=BO$85-1, BO$84, IF(AND($B838&gt;=BO$85, $B838&lt;=BO$86), BO$84*SUMPRODUCT(TRANSPOSE(BO$5:BO$81), Data_TR_USD!$B609:$BZ609, 1/OFFSET(Data_TR_USD!$B$467, BO$88, 0, 1, $B$82)), NA()))</f>
        <v>126645.25358941276</v>
      </c>
      <c r="BP838" s="466">
        <f t="array" aca="1" ref="BP838" ca="1">IF($B838=BP$85-1, BP$84, IF(AND($B838&gt;=BP$85, $B838&lt;=BP$86), BP$84*SUMPRODUCT(TRANSPOSE(BP$5:BP$81), Data_TR_USD!$B609:$BZ609, 1/OFFSET(Data_TR_USD!$B$467, BP$88, 0, 1, $B$82)), NA()))</f>
        <v>155375.77469818541</v>
      </c>
      <c r="BQ838" s="466">
        <f t="array" aca="1" ref="BQ838" ca="1">IF($B838=BQ$85-1, BQ$84, IF(AND($B838&gt;=BQ$85, $B838&lt;=BQ$86), BQ$84*SUMPRODUCT(TRANSPOSE(BQ$5:BQ$81), Data_TR_USD!$B609:$BZ609, 1/OFFSET(Data_TR_USD!$B$467, BQ$88, 0, 1, $B$82)), NA()))</f>
        <v>92578.261271041556</v>
      </c>
      <c r="BR838" s="466">
        <f t="array" aca="1" ref="BR838" ca="1">IF($B838=BR$85-1, BR$84, IF(AND($B838&gt;=BR$85, $B838&lt;=BR$86), BR$84*SUMPRODUCT(TRANSPOSE(BR$5:BR$81), Data_TR_USD!$B609:$BZ609, 1/OFFSET(Data_TR_USD!$B$467, BR$88, 0, 1, $B$82)), NA()))</f>
        <v>153626.69566369525</v>
      </c>
      <c r="BS838" s="466">
        <f t="array" aca="1" ref="BS838" ca="1">IF($B838=BS$85-1, BS$84, IF(AND($B838&gt;=BS$85, $B838&lt;=BS$86), BS$84*SUMPRODUCT(TRANSPOSE(BS$5:BS$81), Data_TR_USD!$B609:$BZ609, 1/OFFSET(Data_TR_USD!$B$467, BS$88, 0, 1, $B$82)), NA()))</f>
        <v>176356.9083919554</v>
      </c>
    </row>
    <row r="839" spans="1:71">
      <c r="B839" s="48">
        <f t="shared" si="1089"/>
        <v>2013</v>
      </c>
      <c r="E839" s="52"/>
      <c r="M839" s="466">
        <f t="array" aca="1" ref="M839" ca="1">IF($B839=M$85-1, M$84, IF(AND($B839&gt;=M$85, $B839&lt;=M$86), M$84*SUMPRODUCT(TRANSPOSE(M$5:M$81), Data_TR_USD!$B610:$BZ610, 1/OFFSET(Data_TR_USD!$B$467, M$88, 0, 1, $B$82)), NA()))</f>
        <v>561255.22527795855</v>
      </c>
      <c r="N839" s="466">
        <f t="array" aca="1" ref="N839" ca="1">IF($B839=N$85-1, N$84, IF(AND($B839&gt;=N$85, $B839&lt;=N$86), N$84*SUMPRODUCT(TRANSPOSE(N$5:N$81), Data_TR_USD!$B610:$BZ610, 1/OFFSET(Data_TR_USD!$B$467, N$88, 0, 1, $B$82)), NA()))</f>
        <v>537887.75619306637</v>
      </c>
      <c r="X839" s="466">
        <f t="array" aca="1" ref="X839" ca="1">IF($B839=X$85-1, X$84, IF(AND($B839&gt;=X$85, $B839&lt;=X$86), X$84*SUMPRODUCT(TRANSPOSE(X$5:X$81), Data_TR_USD!$B610:$BZ610, 1/OFFSET(Data_TR_USD!$B$467, X$88, 0, 1, $B$82)), NA()))</f>
        <v>154763.2452448007</v>
      </c>
      <c r="Y839" s="466">
        <f t="array" aca="1" ref="Y839" ca="1">IF($B839=Y$85-1, Y$84, IF(AND($B839&gt;=Y$85, $B839&lt;=Y$86), Y$84*SUMPRODUCT(TRANSPOSE(Y$5:Y$81), Data_TR_USD!$B610:$BZ610, 1/OFFSET(Data_TR_USD!$B$467, Y$88, 0, 1, $B$82)), NA()))</f>
        <v>156553.27054133028</v>
      </c>
      <c r="AA839" s="466">
        <f t="array" aca="1" ref="AA839" ca="1">IF($B839=AA$85-1, AA$84, IF(AND($B839&gt;=AA$85, $B839&lt;=AA$86), AA$84*SUMPRODUCT(TRANSPOSE(AA$5:AA$81), Data_TR_USD!$B610:$BZ610, 1/OFFSET(Data_TR_USD!$B$467, AA$88, 0, 1, $B$82)), NA()))</f>
        <v>561255.22527795855</v>
      </c>
      <c r="AB839" s="466">
        <f t="array" aca="1" ref="AB839" ca="1">IF($B839=AB$85-1, AB$84, IF(AND($B839&gt;=AB$85, $B839&lt;=AB$86), AB$84*SUMPRODUCT(TRANSPOSE(AB$5:AB$81), Data_TR_USD!$B610:$BZ610, 1/OFFSET(Data_TR_USD!$B$467, AB$88, 0, 1, $B$82)), NA()))</f>
        <v>870058.10253345908</v>
      </c>
      <c r="AC839" s="466">
        <f t="array" aca="1" ref="AC839" ca="1">IF($B839=AC$85-1, AC$84, IF(AND($B839&gt;=AC$85, $B839&lt;=AC$86), AC$84*SUMPRODUCT(TRANSPOSE(AC$5:AC$81), Data_TR_USD!$B610:$BZ610, 1/OFFSET(Data_TR_USD!$B$467, AC$88, 0, 1, $B$82)), NA()))</f>
        <v>939177.16534382687</v>
      </c>
      <c r="AD839" s="466">
        <f t="array" aca="1" ref="AD839" ca="1">IF($B839=AD$85-1, AD$84, IF(AND($B839&gt;=AD$85, $B839&lt;=AD$86), AD$84*SUMPRODUCT(TRANSPOSE(AD$5:AD$81), Data_TR_USD!$B610:$BZ610, 1/OFFSET(Data_TR_USD!$B$467, AD$88, 0, 1, $B$82)), NA()))</f>
        <v>927010.79057742655</v>
      </c>
      <c r="AE839" s="466">
        <f t="array" aca="1" ref="AE839" ca="1">IF($B839=AE$85-1, AE$84, IF(AND($B839&gt;=AE$85, $B839&lt;=AE$86), AE$84*SUMPRODUCT(TRANSPOSE(AE$5:AE$81), Data_TR_USD!$B610:$BZ610, 1/OFFSET(Data_TR_USD!$B$467, AE$88, 0, 1, $B$82)), NA()))</f>
        <v>644225.27712258324</v>
      </c>
      <c r="AG839" s="466">
        <f t="array" aca="1" ref="AG839" ca="1">IF($B839=AG$85-1, AG$84, IF(AND($B839&gt;=AG$85, $B839&lt;=AG$86), AG$84*SUMPRODUCT(TRANSPOSE(AG$5:AG$81), Data_TR_USD!$B610:$BZ610, 1/OFFSET(Data_TR_USD!$B$467, AG$88, 0, 1, $B$82)), NA()))</f>
        <v>10000</v>
      </c>
      <c r="AM839" s="466">
        <f t="array" aca="1" ref="AM839" ca="1">IF($B839=AM$85-1, AM$84, IF(AND($B839&gt;=AM$85, $B839&lt;=AM$86), AM$84*SUMPRODUCT(TRANSPOSE(AM$5:AM$81), Data_TR_USD!$B610:$BZ610, 1/OFFSET(Data_TR_USD!$B$467, AM$88, 0, 1, $B$82)), NA()))</f>
        <v>1487.4992253703601</v>
      </c>
      <c r="AN839" s="466">
        <f t="array" aca="1" ref="AN839" ca="1">IF($B839=AN$85-1, AN$84, IF(AND($B839&gt;=AN$85, $B839&lt;=AN$86), AN$84*SUMPRODUCT(TRANSPOSE(AN$5:AN$81), Data_TR_USD!$B610:$BZ610, 1/OFFSET(Data_TR_USD!$B$467, AN$88, 0, 1, $B$82)), NA()))</f>
        <v>979.81900384364769</v>
      </c>
      <c r="AO839" s="466">
        <f t="array" aca="1" ref="AO839" ca="1">IF($B839=AO$85-1, AO$84, IF(AND($B839&gt;=AO$85, $B839&lt;=AO$86), AO$84*SUMPRODUCT(TRANSPOSE(AO$5:AO$81), Data_TR_USD!$B610:$BZ610, 1/OFFSET(Data_TR_USD!$B$467, AO$88, 0, 1, $B$82)), NA()))</f>
        <v>2042.7851427273622</v>
      </c>
      <c r="AP839" s="466">
        <f t="array" aca="1" ref="AP839" ca="1">IF($B839=AP$85-1, AP$84, IF(AND($B839&gt;=AP$85, $B839&lt;=AP$86), AP$84*SUMPRODUCT(TRANSPOSE(AP$5:AP$81), Data_TR_USD!$B610:$BZ610, 1/OFFSET(Data_TR_USD!$B$467, AP$88, 0, 1, $B$82)), NA()))</f>
        <v>2047.8173297708142</v>
      </c>
      <c r="AQ839" s="466">
        <f t="array" aca="1" ref="AQ839" ca="1">IF($B839=AQ$85-1, AQ$84, IF(AND($B839&gt;=AQ$85, $B839&lt;=AQ$86), AQ$84*SUMPRODUCT(TRANSPOSE(AQ$5:AQ$81), Data_TR_USD!$B610:$BZ610, 1/OFFSET(Data_TR_USD!$B$467, AQ$88, 0, 1, $B$82)), NA()))</f>
        <v>967.66705167743567</v>
      </c>
      <c r="AS839" s="466">
        <f t="array" aca="1" ref="AS839" ca="1">IF($B839=AS$85-1, AS$84, IF(AND($B839&gt;=AS$85, $B839&lt;=AS$86), AS$84*SUMPRODUCT(TRANSPOSE(AS$5:AS$81), Data_TR_USD!$B610:$BZ610, 1/OFFSET(Data_TR_USD!$B$467, AS$88, 0, 1, $B$82)), NA()))</f>
        <v>1565.5327054133027</v>
      </c>
      <c r="AU839" s="466">
        <f t="array" aca="1" ref="AU839" ca="1">IF($B839=AU$85-1, AU$84, IF(AND($B839&gt;=AU$85, $B839&lt;=AU$86), AU$84*SUMPRODUCT(TRANSPOSE(AU$5:AU$81), Data_TR_USD!$B610:$BZ610, 1/OFFSET(Data_TR_USD!$B$467, AU$88, 0, 1, $B$82)), NA()))</f>
        <v>202082.15649724574</v>
      </c>
      <c r="AV839" s="466">
        <f t="array" aca="1" ref="AV839" ca="1">IF($B839=AV$85-1, AV$84, IF(AND($B839&gt;=AV$85, $B839&lt;=AV$86), AV$84*SUMPRODUCT(TRANSPOSE(AV$5:AV$81), Data_TR_USD!$B610:$BZ610, 1/OFFSET(Data_TR_USD!$B$467, AV$88, 0, 1, $B$82)), NA()))</f>
        <v>158381.05226947702</v>
      </c>
      <c r="AW839" s="466">
        <f t="array" aca="1" ref="AW839" ca="1">IF($B839=AW$85-1, AW$84, IF(AND($B839&gt;=AW$85, $B839&lt;=AW$86), AW$84*SUMPRODUCT(TRANSPOSE(AW$5:AW$81), Data_TR_USD!$B610:$BZ610, 1/OFFSET(Data_TR_USD!$B$467, AW$88, 0, 1, $B$82)), NA()))</f>
        <v>155746.14930204491</v>
      </c>
      <c r="AX839" s="466">
        <f t="array" aca="1" ref="AX839" ca="1">IF($B839=AX$85-1, AX$84, IF(AND($B839&gt;=AX$85, $B839&lt;=AX$86), AX$84*SUMPRODUCT(TRANSPOSE(AX$5:AX$81), Data_TR_USD!$B610:$BZ610, 1/OFFSET(Data_TR_USD!$B$467, AX$88, 0, 1, $B$82)), NA()))</f>
        <v>160536.02593305917</v>
      </c>
      <c r="AY839" s="466">
        <f t="array" aca="1" ref="AY839" ca="1">IF($B839=AY$85-1, AY$84, IF(AND($B839&gt;=AY$85, $B839&lt;=AY$86), AY$84*SUMPRODUCT(TRANSPOSE(AY$5:AY$81), Data_TR_USD!$B610:$BZ610, 1/OFFSET(Data_TR_USD!$B$467, AY$88, 0, 1, $B$82)), NA()))</f>
        <v>160912.32600338542</v>
      </c>
      <c r="AZ839" s="466">
        <f t="array" aca="1" ref="AZ839" ca="1">IF($B839=AZ$85-1, AZ$84, IF(AND($B839&gt;=AZ$85, $B839&lt;=AZ$86), AZ$84*SUMPRODUCT(TRANSPOSE(AZ$5:AZ$81), Data_TR_USD!$B610:$BZ610, 1/OFFSET(Data_TR_USD!$B$467, AZ$88, 0, 1, $B$82)), NA()))</f>
        <v>162549.97055740611</v>
      </c>
      <c r="BA839" s="466">
        <f t="array" aca="1" ref="BA839" ca="1">IF($B839=BA$85-1, BA$84, IF(AND($B839&gt;=BA$85, $B839&lt;=BA$86), BA$84*SUMPRODUCT(TRANSPOSE(BA$5:BA$81), Data_TR_USD!$B610:$BZ610, 1/OFFSET(Data_TR_USD!$B$467, BA$88, 0, 1, $B$82)), NA()))</f>
        <v>168283.01950590618</v>
      </c>
      <c r="BB839" s="466">
        <f t="array" aca="1" ref="BB839" ca="1">IF($B839=BB$85-1, BB$84, IF(AND($B839&gt;=BB$85, $B839&lt;=BB$86), BB$84*SUMPRODUCT(TRANSPOSE(BB$5:BB$81), Data_TR_USD!$B610:$BZ610, 1/OFFSET(Data_TR_USD!$B$467, BB$88, 0, 1, $B$82)), NA()))</f>
        <v>154763.2452448007</v>
      </c>
      <c r="BC839" s="466">
        <f t="array" aca="1" ref="BC839" ca="1">IF($B839=BC$85-1, BC$84, IF(AND($B839&gt;=BC$85, $B839&lt;=BC$86), BC$84*SUMPRODUCT(TRANSPOSE(BC$5:BC$81), Data_TR_USD!$B610:$BZ610, 1/OFFSET(Data_TR_USD!$B$467, BC$88, 0, 1, $B$82)), NA()))</f>
        <v>240264.02149202151</v>
      </c>
      <c r="BD839" s="466">
        <f t="array" aca="1" ref="BD839" ca="1">IF($B839=BD$85-1, BD$84, IF(AND($B839&gt;=BD$85, $B839&lt;=BD$86), BD$84*SUMPRODUCT(TRANSPOSE(BD$5:BD$81), Data_TR_USD!$B610:$BZ610, 1/OFFSET(Data_TR_USD!$B$467, BD$88, 0, 1, $B$82)), NA()))</f>
        <v>170133.88519841243</v>
      </c>
      <c r="BE839" s="466">
        <f t="array" aca="1" ref="BE839" ca="1">IF($B839=BE$85-1, BE$84, IF(AND($B839&gt;=BE$85, $B839&lt;=BE$86), BE$84*SUMPRODUCT(TRANSPOSE(BE$5:BE$81), Data_TR_USD!$B610:$BZ610, 1/OFFSET(Data_TR_USD!$B$467, BE$88, 0, 1, $B$82)), NA()))</f>
        <v>201629.50361120768</v>
      </c>
      <c r="BF839" s="466">
        <f t="array" aca="1" ref="BF839" ca="1">IF($B839=BF$85-1, BF$84, IF(AND($B839&gt;=BF$85, $B839&lt;=BF$86), BF$84*SUMPRODUCT(TRANSPOSE(BF$5:BF$81), Data_TR_USD!$B610:$BZ610, 1/OFFSET(Data_TR_USD!$B$467, BF$88, 0, 1, $B$82)), NA()))</f>
        <v>150375.44392139206</v>
      </c>
      <c r="BG839" s="466">
        <f t="array" aca="1" ref="BG839" ca="1">IF($B839=BG$85-1, BG$84, IF(AND($B839&gt;=BG$85, $B839&lt;=BG$86), BG$84*SUMPRODUCT(TRANSPOSE(BG$5:BG$81), Data_TR_USD!$B610:$BZ610, 1/OFFSET(Data_TR_USD!$B$467, BG$88, 0, 1, $B$82)), NA()))</f>
        <v>174537.3315560034</v>
      </c>
      <c r="BH839" s="466">
        <f t="array" aca="1" ref="BH839" ca="1">IF($B839=BH$85-1, BH$84, IF(AND($B839&gt;=BH$85, $B839&lt;=BH$86), BH$84*SUMPRODUCT(TRANSPOSE(BH$5:BH$81), Data_TR_USD!$B610:$BZ610, 1/OFFSET(Data_TR_USD!$B$467, BH$88, 0, 1, $B$82)), NA()))</f>
        <v>197554.77968717637</v>
      </c>
      <c r="BI839" s="466">
        <f t="array" aca="1" ref="BI839" ca="1">IF($B839=BI$85-1, BI$84, IF(AND($B839&gt;=BI$85, $B839&lt;=BI$86), BI$84*SUMPRODUCT(TRANSPOSE(BI$5:BI$81), Data_TR_USD!$B610:$BZ610, 1/OFFSET(Data_TR_USD!$B$467, BI$88, 0, 1, $B$82)), NA()))</f>
        <v>156553.27054133028</v>
      </c>
      <c r="BJ839" s="466">
        <f t="array" aca="1" ref="BJ839" ca="1">IF($B839=BJ$85-1, BJ$84, IF(AND($B839&gt;=BJ$85, $B839&lt;=BJ$86), BJ$84*SUMPRODUCT(TRANSPOSE(BJ$5:BJ$81), Data_TR_USD!$B610:$BZ610, 1/OFFSET(Data_TR_USD!$B$467, BJ$88, 0, 1, $B$82)), NA()))</f>
        <v>174492.9406604676</v>
      </c>
      <c r="BK839" s="466">
        <f t="array" aca="1" ref="BK839" ca="1">IF($B839=BK$85-1, BK$84, IF(AND($B839&gt;=BK$85, $B839&lt;=BK$86), BK$84*SUMPRODUCT(TRANSPOSE(BK$5:BK$81), Data_TR_USD!$B610:$BZ610, 1/OFFSET(Data_TR_USD!$B$467, BK$88, 0, 1, $B$82)), NA()))</f>
        <v>141210.6801771645</v>
      </c>
      <c r="BL839" s="466">
        <f t="array" aca="1" ref="BL839" ca="1">IF($B839=BL$85-1, BL$84, IF(AND($B839&gt;=BL$85, $B839&lt;=BL$86), BL$84*SUMPRODUCT(TRANSPOSE(BL$5:BL$81), Data_TR_USD!$B610:$BZ610, 1/OFFSET(Data_TR_USD!$B$467, BL$88, 0, 1, $B$82)), NA()))</f>
        <v>144854.1562358794</v>
      </c>
      <c r="BM839" s="466">
        <f t="array" aca="1" ref="BM839" ca="1">IF($B839=BM$85-1, BM$84, IF(AND($B839&gt;=BM$85, $B839&lt;=BM$86), BM$84*SUMPRODUCT(TRANSPOSE(BM$5:BM$81), Data_TR_USD!$B610:$BZ610, 1/OFFSET(Data_TR_USD!$B$467, BM$88, 0, 1, $B$82)), NA()))</f>
        <v>141805.16971868544</v>
      </c>
      <c r="BN839" s="466">
        <f t="array" aca="1" ref="BN839" ca="1">IF($B839=BN$85-1, BN$84, IF(AND($B839&gt;=BN$85, $B839&lt;=BN$86), BN$84*SUMPRODUCT(TRANSPOSE(BN$5:BN$81), Data_TR_USD!$B610:$BZ610, 1/OFFSET(Data_TR_USD!$B$467, BN$88, 0, 1, $B$82)), NA()))</f>
        <v>129073.5837547711</v>
      </c>
      <c r="BO839" s="466">
        <f t="array" aca="1" ref="BO839" ca="1">IF($B839=BO$85-1, BO$84, IF(AND($B839&gt;=BO$85, $B839&lt;=BO$86), BO$84*SUMPRODUCT(TRANSPOSE(BO$5:BO$81), Data_TR_USD!$B610:$BZ610, 1/OFFSET(Data_TR_USD!$B$467, BO$88, 0, 1, $B$82)), NA()))</f>
        <v>138879.63743739825</v>
      </c>
      <c r="BP839" s="466">
        <f t="array" aca="1" ref="BP839" ca="1">IF($B839=BP$85-1, BP$84, IF(AND($B839&gt;=BP$85, $B839&lt;=BP$86), BP$84*SUMPRODUCT(TRANSPOSE(BP$5:BP$81), Data_TR_USD!$B610:$BZ610, 1/OFFSET(Data_TR_USD!$B$467, BP$88, 0, 1, $B$82)), NA()))</f>
        <v>174612.19272909337</v>
      </c>
      <c r="BQ839" s="466">
        <f t="array" aca="1" ref="BQ839" ca="1">IF($B839=BQ$85-1, BQ$84, IF(AND($B839&gt;=BQ$85, $B839&lt;=BQ$86), BQ$84*SUMPRODUCT(TRANSPOSE(BQ$5:BQ$81), Data_TR_USD!$B610:$BZ610, 1/OFFSET(Data_TR_USD!$B$467, BQ$88, 0, 1, $B$82)), NA()))</f>
        <v>97981.900384364766</v>
      </c>
      <c r="BR839" s="466">
        <f t="array" aca="1" ref="BR839" ca="1">IF($B839=BR$85-1, BR$84, IF(AND($B839&gt;=BR$85, $B839&lt;=BR$86), BR$84*SUMPRODUCT(TRANSPOSE(BR$5:BR$81), Data_TR_USD!$B610:$BZ610, 1/OFFSET(Data_TR_USD!$B$467, BR$88, 0, 1, $B$82)), NA()))</f>
        <v>179485.99588737907</v>
      </c>
      <c r="BS839" s="466">
        <f t="array" aca="1" ref="BS839" ca="1">IF($B839=BS$85-1, BS$84, IF(AND($B839&gt;=BS$85, $B839&lt;=BS$86), BS$84*SUMPRODUCT(TRANSPOSE(BS$5:BS$81), Data_TR_USD!$B610:$BZ610, 1/OFFSET(Data_TR_USD!$B$467, BS$88, 0, 1, $B$82)), NA()))</f>
        <v>179094.10651126984</v>
      </c>
    </row>
    <row r="840" spans="1:71">
      <c r="B840" s="48">
        <f t="shared" si="1089"/>
        <v>2014</v>
      </c>
      <c r="E840" s="52"/>
      <c r="M840" s="466">
        <f t="array" aca="1" ref="M840" ca="1">IF($B840=M$85-1, M$84, IF(AND($B840&gt;=M$85, $B840&lt;=M$86), M$84*SUMPRODUCT(TRANSPOSE(M$5:M$81), Data_TR_USD!$B611:$BZ611, 1/OFFSET(Data_TR_USD!$B$467, M$88, 0, 1, $B$82)), NA()))</f>
        <v>603386.79695717001</v>
      </c>
      <c r="N840" s="466">
        <f t="array" aca="1" ref="N840" ca="1">IF($B840=N$85-1, N$84, IF(AND($B840&gt;=N$85, $B840&lt;=N$86), N$84*SUMPRODUCT(TRANSPOSE(N$5:N$81), Data_TR_USD!$B611:$BZ611, 1/OFFSET(Data_TR_USD!$B$467, N$88, 0, 1, $B$82)), NA()))</f>
        <v>598148.78912857629</v>
      </c>
      <c r="X840" s="466">
        <f t="array" aca="1" ref="X840" ca="1">IF($B840=X$85-1, X$84, IF(AND($B840&gt;=X$85, $B840&lt;=X$86), X$84*SUMPRODUCT(TRANSPOSE(X$5:X$81), Data_TR_USD!$B611:$BZ611, 1/OFFSET(Data_TR_USD!$B$467, X$88, 0, 1, $B$82)), NA()))</f>
        <v>163952.23208983766</v>
      </c>
      <c r="Y840" s="466">
        <f t="array" aca="1" ref="Y840" ca="1">IF($B840=Y$85-1, Y$84, IF(AND($B840&gt;=Y$85, $B840&lt;=Y$86), Y$84*SUMPRODUCT(TRANSPOSE(Y$5:Y$81), Data_TR_USD!$B611:$BZ611, 1/OFFSET(Data_TR_USD!$B$467, Y$88, 0, 1, $B$82)), NA()))</f>
        <v>174008.37605277251</v>
      </c>
      <c r="AA840" s="466">
        <f t="array" aca="1" ref="AA840" ca="1">IF($B840=AA$85-1, AA$84, IF(AND($B840&gt;=AA$85, $B840&lt;=AA$86), AA$84*SUMPRODUCT(TRANSPOSE(AA$5:AA$81), Data_TR_USD!$B611:$BZ611, 1/OFFSET(Data_TR_USD!$B$467, AA$88, 0, 1, $B$82)), NA()))</f>
        <v>603386.79695717001</v>
      </c>
      <c r="AB840" s="466">
        <f t="array" aca="1" ref="AB840" ca="1">IF($B840=AB$85-1, AB$84, IF(AND($B840&gt;=AB$85, $B840&lt;=AB$86), AB$84*SUMPRODUCT(TRANSPOSE(AB$5:AB$81), Data_TR_USD!$B611:$BZ611, 1/OFFSET(Data_TR_USD!$B$467, AB$88, 0, 1, $B$82)), NA()))</f>
        <v>943554.24847140023</v>
      </c>
      <c r="AC840" s="466">
        <f t="array" aca="1" ref="AC840" ca="1">IF($B840=AC$85-1, AC$84, IF(AND($B840&gt;=AC$85, $B840&lt;=AC$86), AC$84*SUMPRODUCT(TRANSPOSE(AC$5:AC$81), Data_TR_USD!$B611:$BZ611, 1/OFFSET(Data_TR_USD!$B$467, AC$88, 0, 1, $B$82)), NA()))</f>
        <v>1013081.3151431701</v>
      </c>
      <c r="AD840" s="466">
        <f t="array" aca="1" ref="AD840" ca="1">IF($B840=AD$85-1, AD$84, IF(AND($B840&gt;=AD$85, $B840&lt;=AD$86), AD$84*SUMPRODUCT(TRANSPOSE(AD$5:AD$81), Data_TR_USD!$B611:$BZ611, 1/OFFSET(Data_TR_USD!$B$467, AD$88, 0, 1, $B$82)), NA()))</f>
        <v>1031815.1893489672</v>
      </c>
      <c r="AE840" s="466">
        <f t="array" aca="1" ref="AE840" ca="1">IF($B840=AE$85-1, AE$84, IF(AND($B840&gt;=AE$85, $B840&lt;=AE$86), AE$84*SUMPRODUCT(TRANSPOSE(AE$5:AE$81), Data_TR_USD!$B611:$BZ611, 1/OFFSET(Data_TR_USD!$B$467, AE$88, 0, 1, $B$82)), NA()))</f>
        <v>688653.64587941638</v>
      </c>
      <c r="AG840" s="466">
        <f t="array" aca="1" ref="AG840" ca="1">IF($B840=AG$85-1, AG$84, IF(AND($B840&gt;=AG$85, $B840&lt;=AG$86), AG$84*SUMPRODUCT(TRANSPOSE(AG$5:AG$81), Data_TR_USD!$B611:$BZ611, 1/OFFSET(Data_TR_USD!$B$467, AG$88, 0, 1, $B$82)), NA()))</f>
        <v>9999.99</v>
      </c>
      <c r="AM840" s="466">
        <f t="array" aca="1" ref="AM840" ca="1">IF($B840=AM$85-1, AM$84, IF(AND($B840&gt;=AM$85, $B840&lt;=AM$86), AM$84*SUMPRODUCT(TRANSPOSE(AM$5:AM$81), Data_TR_USD!$B611:$BZ611, 1/OFFSET(Data_TR_USD!$B$467, AM$88, 0, 1, $B$82)), NA()))</f>
        <v>1630.5217452736219</v>
      </c>
      <c r="AN840" s="466">
        <f t="array" aca="1" ref="AN840" ca="1">IF($B840=AN$85-1, AN$84, IF(AND($B840&gt;=AN$85, $B840&lt;=AN$86), AN$84*SUMPRODUCT(TRANSPOSE(AN$5:AN$81), Data_TR_USD!$B611:$BZ611, 1/OFFSET(Data_TR_USD!$B$467, AN$88, 0, 1, $B$82)), NA()))</f>
        <v>1117.8368762743335</v>
      </c>
      <c r="AO840" s="466">
        <f t="array" aca="1" ref="AO840" ca="1">IF($B840=AO$85-1, AO$84, IF(AND($B840&gt;=AO$85, $B840&lt;=AO$86), AO$84*SUMPRODUCT(TRANSPOSE(AO$5:AO$81), Data_TR_USD!$B611:$BZ611, 1/OFFSET(Data_TR_USD!$B$467, AO$88, 0, 1, $B$82)), NA()))</f>
        <v>2184.800850191536</v>
      </c>
      <c r="AP840" s="466">
        <f t="array" aca="1" ref="AP840" ca="1">IF($B840=AP$85-1, AP$84, IF(AND($B840&gt;=AP$85, $B840&lt;=AP$86), AP$84*SUMPRODUCT(TRANSPOSE(AP$5:AP$81), Data_TR_USD!$B611:$BZ611, 1/OFFSET(Data_TR_USD!$B$467, AP$88, 0, 1, $B$82)), NA()))</f>
        <v>2161.1717535653279</v>
      </c>
      <c r="AQ840" s="466">
        <f t="array" aca="1" ref="AQ840" ca="1">IF($B840=AQ$85-1, AQ$84, IF(AND($B840&gt;=AQ$85, $B840&lt;=AQ$86), AQ$84*SUMPRODUCT(TRANSPOSE(AQ$5:AQ$81), Data_TR_USD!$B611:$BZ611, 1/OFFSET(Data_TR_USD!$B$467, AQ$88, 0, 1, $B$82)), NA()))</f>
        <v>1090.2004008075826</v>
      </c>
      <c r="AS840" s="466">
        <f t="array" aca="1" ref="AS840" ca="1">IF($B840=AS$85-1, AS$84, IF(AND($B840&gt;=AS$85, $B840&lt;=AS$86), AS$84*SUMPRODUCT(TRANSPOSE(AS$5:AS$81), Data_TR_USD!$B611:$BZ611, 1/OFFSET(Data_TR_USD!$B$467, AS$88, 0, 1, $B$82)), NA()))</f>
        <v>1740.083760527725</v>
      </c>
      <c r="AU840" s="466">
        <f t="array" aca="1" ref="AU840" ca="1">IF($B840=AU$85-1, AU$84, IF(AND($B840&gt;=AU$85, $B840&lt;=AU$86), AU$84*SUMPRODUCT(TRANSPOSE(AU$5:AU$81), Data_TR_USD!$B611:$BZ611, 1/OFFSET(Data_TR_USD!$B$467, AU$88, 0, 1, $B$82)), NA()))</f>
        <v>221931.25194665909</v>
      </c>
      <c r="AV840" s="466">
        <f t="array" aca="1" ref="AV840" ca="1">IF($B840=AV$85-1, AV$84, IF(AND($B840&gt;=AV$85, $B840&lt;=AV$86), AV$84*SUMPRODUCT(TRANSPOSE(AV$5:AV$81), Data_TR_USD!$B611:$BZ611, 1/OFFSET(Data_TR_USD!$B$467, AV$88, 0, 1, $B$82)), NA()))</f>
        <v>171155.11765921945</v>
      </c>
      <c r="AW840" s="466">
        <f t="array" aca="1" ref="AW840" ca="1">IF($B840=AW$85-1, AW$84, IF(AND($B840&gt;=AW$85, $B840&lt;=AW$86), AW$84*SUMPRODUCT(TRANSPOSE(AW$5:AW$81), Data_TR_USD!$B611:$BZ611, 1/OFFSET(Data_TR_USD!$B$467, AW$88, 0, 1, $B$82)), NA()))</f>
        <v>163901.6620198036</v>
      </c>
      <c r="AX840" s="466">
        <f t="array" aca="1" ref="AX840" ca="1">IF($B840=AX$85-1, AX$84, IF(AND($B840&gt;=AX$85, $B840&lt;=AX$86), AX$84*SUMPRODUCT(TRANSPOSE(AX$5:AX$81), Data_TR_USD!$B611:$BZ611, 1/OFFSET(Data_TR_USD!$B$467, AX$88, 0, 1, $B$82)), NA()))</f>
        <v>172806.06102161744</v>
      </c>
      <c r="AY840" s="466">
        <f t="array" aca="1" ref="AY840" ca="1">IF($B840=AY$85-1, AY$84, IF(AND($B840&gt;=AY$85, $B840&lt;=AY$86), AY$84*SUMPRODUCT(TRANSPOSE(AY$5:AY$81), Data_TR_USD!$B611:$BZ611, 1/OFFSET(Data_TR_USD!$B$467, AY$88, 0, 1, $B$82)), NA()))</f>
        <v>173051.81932220494</v>
      </c>
      <c r="AZ840" s="466">
        <f t="array" aca="1" ref="AZ840" ca="1">IF($B840=AZ$85-1, AZ$84, IF(AND($B840&gt;=AZ$85, $B840&lt;=AZ$86), AZ$84*SUMPRODUCT(TRANSPOSE(AZ$5:AZ$81), Data_TR_USD!$B611:$BZ611, 1/OFFSET(Data_TR_USD!$B$467, AZ$88, 0, 1, $B$82)), NA()))</f>
        <v>178929.13024086819</v>
      </c>
      <c r="BA840" s="466">
        <f t="array" aca="1" ref="BA840" ca="1">IF($B840=BA$85-1, BA$84, IF(AND($B840&gt;=BA$85, $B840&lt;=BA$86), BA$84*SUMPRODUCT(TRANSPOSE(BA$5:BA$81), Data_TR_USD!$B611:$BZ611, 1/OFFSET(Data_TR_USD!$B$467, BA$88, 0, 1, $B$82)), NA()))</f>
        <v>180976.30368910733</v>
      </c>
      <c r="BB840" s="466">
        <f t="array" aca="1" ref="BB840" ca="1">IF($B840=BB$85-1, BB$84, IF(AND($B840&gt;=BB$85, $B840&lt;=BB$86), BB$84*SUMPRODUCT(TRANSPOSE(BB$5:BB$81), Data_TR_USD!$B611:$BZ611, 1/OFFSET(Data_TR_USD!$B$467, BB$88, 0, 1, $B$82)), NA()))</f>
        <v>163952.23208983766</v>
      </c>
      <c r="BC840" s="466">
        <f t="array" aca="1" ref="BC840" ca="1">IF($B840=BC$85-1, BC$84, IF(AND($B840&gt;=BC$85, $B840&lt;=BC$86), BC$84*SUMPRODUCT(TRANSPOSE(BC$5:BC$81), Data_TR_USD!$B611:$BZ611, 1/OFFSET(Data_TR_USD!$B$467, BC$88, 0, 1, $B$82)), NA()))</f>
        <v>256943.29027031513</v>
      </c>
      <c r="BD840" s="466">
        <f t="array" aca="1" ref="BD840" ca="1">IF($B840=BD$85-1, BD$84, IF(AND($B840&gt;=BD$85, $B840&lt;=BD$86), BD$84*SUMPRODUCT(TRANSPOSE(BD$5:BD$81), Data_TR_USD!$B611:$BZ611, 1/OFFSET(Data_TR_USD!$B$467, BD$88, 0, 1, $B$82)), NA()))</f>
        <v>189777.78222394906</v>
      </c>
      <c r="BE840" s="466">
        <f t="array" aca="1" ref="BE840" ca="1">IF($B840=BE$85-1, BE$84, IF(AND($B840&gt;=BE$85, $B840&lt;=BE$86), BE$84*SUMPRODUCT(TRANSPOSE(BE$5:BE$81), Data_TR_USD!$B611:$BZ611, 1/OFFSET(Data_TR_USD!$B$467, BE$88, 0, 1, $B$82)), NA()))</f>
        <v>213207.9098082516</v>
      </c>
      <c r="BF840" s="466">
        <f t="array" aca="1" ref="BF840" ca="1">IF($B840=BF$85-1, BF$84, IF(AND($B840&gt;=BF$85, $B840&lt;=BF$86), BF$84*SUMPRODUCT(TRANSPOSE(BF$5:BF$81), Data_TR_USD!$B611:$BZ611, 1/OFFSET(Data_TR_USD!$B$467, BF$88, 0, 1, $B$82)), NA()))</f>
        <v>166732.30004609629</v>
      </c>
      <c r="BG840" s="466">
        <f t="array" aca="1" ref="BG840" ca="1">IF($B840=BG$85-1, BG$84, IF(AND($B840&gt;=BG$85, $B840&lt;=BG$86), BG$84*SUMPRODUCT(TRANSPOSE(BG$5:BG$81), Data_TR_USD!$B611:$BZ611, 1/OFFSET(Data_TR_USD!$B$467, BG$88, 0, 1, $B$82)), NA()))</f>
        <v>182328.60494657952</v>
      </c>
      <c r="BH840" s="466">
        <f t="array" aca="1" ref="BH840" ca="1">IF($B840=BH$85-1, BH$84, IF(AND($B840&gt;=BH$85, $B840&lt;=BH$86), BH$84*SUMPRODUCT(TRANSPOSE(BH$5:BH$81), Data_TR_USD!$B611:$BZ611, 1/OFFSET(Data_TR_USD!$B$467, BH$88, 0, 1, $B$82)), NA()))</f>
        <v>213504.70359424976</v>
      </c>
      <c r="BI840" s="466">
        <f t="array" aca="1" ref="BI840" ca="1">IF($B840=BI$85-1, BI$84, IF(AND($B840&gt;=BI$85, $B840&lt;=BI$86), BI$84*SUMPRODUCT(TRANSPOSE(BI$5:BI$81), Data_TR_USD!$B611:$BZ611, 1/OFFSET(Data_TR_USD!$B$467, BI$88, 0, 1, $B$82)), NA()))</f>
        <v>174008.37605277251</v>
      </c>
      <c r="BJ840" s="466">
        <f t="array" aca="1" ref="BJ840" ca="1">IF($B840=BJ$85-1, BJ$84, IF(AND($B840&gt;=BJ$85, $B840&lt;=BJ$86), BJ$84*SUMPRODUCT(TRANSPOSE(BJ$5:BJ$81), Data_TR_USD!$B611:$BZ611, 1/OFFSET(Data_TR_USD!$B$467, BJ$88, 0, 1, $B$82)), NA()))</f>
        <v>188821.22549338153</v>
      </c>
      <c r="BK840" s="466">
        <f t="array" aca="1" ref="BK840" ca="1">IF($B840=BK$85-1, BK$84, IF(AND($B840&gt;=BK$85, $B840&lt;=BK$86), BK$84*SUMPRODUCT(TRANSPOSE(BK$5:BK$81), Data_TR_USD!$B611:$BZ611, 1/OFFSET(Data_TR_USD!$B$467, BK$88, 0, 1, $B$82)), NA()))</f>
        <v>151211.21850816594</v>
      </c>
      <c r="BL840" s="466">
        <f t="array" aca="1" ref="BL840" ca="1">IF($B840=BL$85-1, BL$84, IF(AND($B840&gt;=BL$85, $B840&lt;=BL$86), BL$84*SUMPRODUCT(TRANSPOSE(BL$5:BL$81), Data_TR_USD!$B611:$BZ611, 1/OFFSET(Data_TR_USD!$B$467, BL$88, 0, 1, $B$82)), NA()))</f>
        <v>159467.76138453331</v>
      </c>
      <c r="BM840" s="466">
        <f t="array" aca="1" ref="BM840" ca="1">IF($B840=BM$85-1, BM$84, IF(AND($B840&gt;=BM$85, $B840&lt;=BM$86), BM$84*SUMPRODUCT(TRANSPOSE(BM$5:BM$81), Data_TR_USD!$B611:$BZ611, 1/OFFSET(Data_TR_USD!$B$467, BM$88, 0, 1, $B$82)), NA()))</f>
        <v>149842.72265367577</v>
      </c>
      <c r="BN840" s="466">
        <f t="array" aca="1" ref="BN840" ca="1">IF($B840=BN$85-1, BN$84, IF(AND($B840&gt;=BN$85, $B840&lt;=BN$86), BN$84*SUMPRODUCT(TRANSPOSE(BN$5:BN$81), Data_TR_USD!$B611:$BZ611, 1/OFFSET(Data_TR_USD!$B$467, BN$88, 0, 1, $B$82)), NA()))</f>
        <v>135421.04961527954</v>
      </c>
      <c r="BO840" s="466">
        <f t="array" aca="1" ref="BO840" ca="1">IF($B840=BO$85-1, BO$84, IF(AND($B840&gt;=BO$85, $B840&lt;=BO$86), BO$84*SUMPRODUCT(TRANSPOSE(BO$5:BO$81), Data_TR_USD!$B611:$BZ611, 1/OFFSET(Data_TR_USD!$B$467, BO$88, 0, 1, $B$82)), NA()))</f>
        <v>154691.14920109222</v>
      </c>
      <c r="BP840" s="466">
        <f t="array" aca="1" ref="BP840" ca="1">IF($B840=BP$85-1, BP$84, IF(AND($B840&gt;=BP$85, $B840&lt;=BP$86), BP$84*SUMPRODUCT(TRANSPOSE(BP$5:BP$81), Data_TR_USD!$B611:$BZ611, 1/OFFSET(Data_TR_USD!$B$467, BP$88, 0, 1, $B$82)), NA()))</f>
        <v>179389.82294886178</v>
      </c>
      <c r="BQ840" s="466">
        <f t="array" aca="1" ref="BQ840" ca="1">IF($B840=BQ$85-1, BQ$84, IF(AND($B840&gt;=BQ$85, $B840&lt;=BQ$86), BQ$84*SUMPRODUCT(TRANSPOSE(BQ$5:BQ$81), Data_TR_USD!$B611:$BZ611, 1/OFFSET(Data_TR_USD!$B$467, BQ$88, 0, 1, $B$82)), NA()))</f>
        <v>111783.68762743335</v>
      </c>
      <c r="BR840" s="466">
        <f t="array" aca="1" ref="BR840" ca="1">IF($B840=BR$85-1, BR$84, IF(AND($B840&gt;=BR$85, $B840&lt;=BR$86), BR$84*SUMPRODUCT(TRANSPOSE(BR$5:BR$81), Data_TR_USD!$B611:$BZ611, 1/OFFSET(Data_TR_USD!$B$467, BR$88, 0, 1, $B$82)), NA()))</f>
        <v>189537.92586168699</v>
      </c>
      <c r="BS840" s="466">
        <f t="array" aca="1" ref="BS840" ca="1">IF($B840=BS$85-1, BS$84, IF(AND($B840&gt;=BS$85, $B840&lt;=BS$86), BS$84*SUMPRODUCT(TRANSPOSE(BS$5:BS$81), Data_TR_USD!$B611:$BZ611, 1/OFFSET(Data_TR_USD!$B$467, BS$88, 0, 1, $B$82)), NA()))</f>
        <v>184797.33475830578</v>
      </c>
    </row>
    <row r="841" spans="1:71">
      <c r="B841" s="48">
        <f t="shared" si="1089"/>
        <v>2015</v>
      </c>
      <c r="E841" s="52"/>
      <c r="M841" s="466">
        <f t="array" aca="1" ref="M841" ca="1">IF($B841=M$85-1, M$84, IF(AND($B841&gt;=M$85, $B841&lt;=M$86), M$84*SUMPRODUCT(TRANSPOSE(M$5:M$81), Data_TR_USD!$B612:$BZ612, 1/OFFSET(Data_TR_USD!$B$467, M$88, 0, 1, $B$82)), NA()))</f>
        <v>598642.77988976089</v>
      </c>
      <c r="N841" s="466">
        <f t="array" aca="1" ref="N841" ca="1">IF($B841=N$85-1, N$84, IF(AND($B841&gt;=N$85, $B841&lt;=N$86), N$84*SUMPRODUCT(TRANSPOSE(N$5:N$81), Data_TR_USD!$B612:$BZ612, 1/OFFSET(Data_TR_USD!$B$467, N$88, 0, 1, $B$82)), NA()))</f>
        <v>599910.61457525939</v>
      </c>
      <c r="X841" s="466">
        <f t="array" aca="1" ref="X841" ca="1">IF($B841=X$85-1, X$84, IF(AND($B841&gt;=X$85, $B841&lt;=X$86), X$84*SUMPRODUCT(TRANSPOSE(X$5:X$81), Data_TR_USD!$B612:$BZ612, 1/OFFSET(Data_TR_USD!$B$467, X$88, 0, 1, $B$82)), NA()))</f>
        <v>162609.981925189</v>
      </c>
      <c r="Y841" s="466">
        <f t="array" aca="1" ref="Y841" ca="1">IF($B841=Y$85-1, Y$84, IF(AND($B841&gt;=Y$85, $B841&lt;=Y$86), Y$84*SUMPRODUCT(TRANSPOSE(Y$5:Y$81), Data_TR_USD!$B612:$BZ612, 1/OFFSET(Data_TR_USD!$B$467, Y$88, 0, 1, $B$82)), NA()))</f>
        <v>174520.97733440678</v>
      </c>
      <c r="AA841" s="466">
        <f t="array" aca="1" ref="AA841" ca="1">IF($B841=AA$85-1, AA$84, IF(AND($B841&gt;=AA$85, $B841&lt;=AA$86), AA$84*SUMPRODUCT(TRANSPOSE(AA$5:AA$81), Data_TR_USD!$B612:$BZ612, 1/OFFSET(Data_TR_USD!$B$467, AA$88, 0, 1, $B$82)), NA()))</f>
        <v>598642.77988976089</v>
      </c>
      <c r="AB841" s="466">
        <f t="array" aca="1" ref="AB841" ca="1">IF($B841=AB$85-1, AB$84, IF(AND($B841&gt;=AB$85, $B841&lt;=AB$86), AB$84*SUMPRODUCT(TRANSPOSE(AB$5:AB$81), Data_TR_USD!$B612:$BZ612, 1/OFFSET(Data_TR_USD!$B$467, AB$88, 0, 1, $B$82)), NA()))</f>
        <v>917522.77130281809</v>
      </c>
      <c r="AC841" s="466">
        <f t="array" aca="1" ref="AC841" ca="1">IF($B841=AC$85-1, AC$84, IF(AND($B841&gt;=AC$85, $B841&lt;=AC$86), AC$84*SUMPRODUCT(TRANSPOSE(AC$5:AC$81), Data_TR_USD!$B612:$BZ612, 1/OFFSET(Data_TR_USD!$B$467, AC$88, 0, 1, $B$82)), NA()))</f>
        <v>980382.23758821725</v>
      </c>
      <c r="AD841" s="466">
        <f t="array" aca="1" ref="AD841" ca="1">IF($B841=AD$85-1, AD$84, IF(AND($B841&gt;=AD$85, $B841&lt;=AD$86), AD$84*SUMPRODUCT(TRANSPOSE(AD$5:AD$81), Data_TR_USD!$B612:$BZ612, 1/OFFSET(Data_TR_USD!$B$467, AD$88, 0, 1, $B$82)), NA()))</f>
        <v>1005481.0061472142</v>
      </c>
      <c r="AE841" s="466">
        <f t="array" aca="1" ref="AE841" ca="1">IF($B841=AE$85-1, AE$84, IF(AND($B841&gt;=AE$85, $B841&lt;=AE$86), AE$84*SUMPRODUCT(TRANSPOSE(AE$5:AE$81), Data_TR_USD!$B612:$BZ612, 1/OFFSET(Data_TR_USD!$B$467, AE$88, 0, 1, $B$82)), NA()))</f>
        <v>671164.29734790779</v>
      </c>
      <c r="AG841" s="466">
        <f t="array" aca="1" ref="AG841" ca="1">IF($B841=AG$85-1, AG$84, IF(AND($B841&gt;=AG$85, $B841&lt;=AG$86), AG$84*SUMPRODUCT(TRANSPOSE(AG$5:AG$81), Data_TR_USD!$B612:$BZ612, 1/OFFSET(Data_TR_USD!$B$467, AG$88, 0, 1, $B$82)), NA()))</f>
        <v>9999.9999999899992</v>
      </c>
      <c r="AM841" s="466">
        <f t="array" aca="1" ref="AM841" ca="1">IF($B841=AM$85-1, AM$84, IF(AND($B841&gt;=AM$85, $B841&lt;=AM$86), AM$84*SUMPRODUCT(TRANSPOSE(AM$5:AM$81), Data_TR_USD!$B612:$BZ612, 1/OFFSET(Data_TR_USD!$B$467, AM$88, 0, 1, $B$82)), NA()))</f>
        <v>1619.1517079819221</v>
      </c>
      <c r="AN841" s="466">
        <f t="array" aca="1" ref="AN841" ca="1">IF($B841=AN$85-1, AN$84, IF(AND($B841&gt;=AN$85, $B841&lt;=AN$86), AN$84*SUMPRODUCT(TRANSPOSE(AN$5:AN$81), Data_TR_USD!$B612:$BZ612, 1/OFFSET(Data_TR_USD!$B$467, AN$88, 0, 1, $B$82)), NA()))</f>
        <v>1103.6182251601656</v>
      </c>
      <c r="AO841" s="466">
        <f t="array" aca="1" ref="AO841" ca="1">IF($B841=AO$85-1, AO$84, IF(AND($B841&gt;=AO$85, $B841&lt;=AO$86), AO$84*SUMPRODUCT(TRANSPOSE(AO$5:AO$81), Data_TR_USD!$B612:$BZ612, 1/OFFSET(Data_TR_USD!$B$467, AO$88, 0, 1, $B$82)), NA()))</f>
        <v>2093.1883026852624</v>
      </c>
      <c r="AP841" s="466">
        <f t="array" aca="1" ref="AP841" ca="1">IF($B841=AP$85-1, AP$84, IF(AND($B841&gt;=AP$85, $B841&lt;=AP$86), AP$84*SUMPRODUCT(TRANSPOSE(AP$5:AP$81), Data_TR_USD!$B612:$BZ612, 1/OFFSET(Data_TR_USD!$B$467, AP$88, 0, 1, $B$82)), NA()))</f>
        <v>2056.1111831256699</v>
      </c>
      <c r="AQ841" s="466">
        <f t="array" aca="1" ref="AQ841" ca="1">IF($B841=AQ$85-1, AQ$84, IF(AND($B841&gt;=AQ$85, $B841&lt;=AQ$86), AQ$84*SUMPRODUCT(TRANSPOSE(AQ$5:AQ$81), Data_TR_USD!$B612:$BZ612, 1/OFFSET(Data_TR_USD!$B$467, AQ$88, 0, 1, $B$82)), NA()))</f>
        <v>1073.1225763369466</v>
      </c>
      <c r="AS841" s="466">
        <f t="array" aca="1" ref="AS841" ca="1">IF($B841=AS$85-1, AS$84, IF(AND($B841&gt;=AS$85, $B841&lt;=AS$86), AS$84*SUMPRODUCT(TRANSPOSE(AS$5:AS$81), Data_TR_USD!$B612:$BZ612, 1/OFFSET(Data_TR_USD!$B$467, AS$88, 0, 1, $B$82)), NA()))</f>
        <v>1745.2097733440678</v>
      </c>
      <c r="AU841" s="466">
        <f t="array" aca="1" ref="AU841" ca="1">IF($B841=AU$85-1, AU$84, IF(AND($B841&gt;=AU$85, $B841&lt;=AU$86), AU$84*SUMPRODUCT(TRANSPOSE(AU$5:AU$81), Data_TR_USD!$B612:$BZ612, 1/OFFSET(Data_TR_USD!$B$467, AU$88, 0, 1, $B$82)), NA()))</f>
        <v>222056.62091088379</v>
      </c>
      <c r="AV841" s="466">
        <f t="array" aca="1" ref="AV841" ca="1">IF($B841=AV$85-1, AV$84, IF(AND($B841&gt;=AV$85, $B841&lt;=AV$86), AV$84*SUMPRODUCT(TRANSPOSE(AV$5:AV$81), Data_TR_USD!$B612:$BZ612, 1/OFFSET(Data_TR_USD!$B$467, AV$88, 0, 1, $B$82)), NA()))</f>
        <v>173338.86868992163</v>
      </c>
      <c r="AW841" s="466">
        <f t="array" aca="1" ref="AW841" ca="1">IF($B841=AW$85-1, AW$84, IF(AND($B841&gt;=AW$85, $B841&lt;=AW$86), AW$84*SUMPRODUCT(TRANSPOSE(AW$5:AW$81), Data_TR_USD!$B612:$BZ612, 1/OFFSET(Data_TR_USD!$B$467, AW$88, 0, 1, $B$82)), NA()))</f>
        <v>164130.67700100833</v>
      </c>
      <c r="AX841" s="466">
        <f t="array" aca="1" ref="AX841" ca="1">IF($B841=AX$85-1, AX$84, IF(AND($B841&gt;=AX$85, $B841&lt;=AX$86), AX$84*SUMPRODUCT(TRANSPOSE(AX$5:AX$81), Data_TR_USD!$B612:$BZ612, 1/OFFSET(Data_TR_USD!$B$467, AX$88, 0, 1, $B$82)), NA()))</f>
        <v>171524.2110341017</v>
      </c>
      <c r="AY841" s="466">
        <f t="array" aca="1" ref="AY841" ca="1">IF($B841=AY$85-1, AY$84, IF(AND($B841&gt;=AY$85, $B841&lt;=AY$86), AY$84*SUMPRODUCT(TRANSPOSE(AY$5:AY$81), Data_TR_USD!$B612:$BZ612, 1/OFFSET(Data_TR_USD!$B$467, AY$88, 0, 1, $B$82)), NA()))</f>
        <v>171596.7974649384</v>
      </c>
      <c r="AZ841" s="466">
        <f t="array" aca="1" ref="AZ841" ca="1">IF($B841=AZ$85-1, AZ$84, IF(AND($B841&gt;=AZ$85, $B841&lt;=AZ$86), AZ$84*SUMPRODUCT(TRANSPOSE(AZ$5:AZ$81), Data_TR_USD!$B612:$BZ612, 1/OFFSET(Data_TR_USD!$B$467, AZ$88, 0, 1, $B$82)), NA()))</f>
        <v>178380.11958307878</v>
      </c>
      <c r="BA841" s="466">
        <f t="array" aca="1" ref="BA841" ca="1">IF($B841=BA$85-1, BA$84, IF(AND($B841&gt;=BA$85, $B841&lt;=BA$86), BA$84*SUMPRODUCT(TRANSPOSE(BA$5:BA$81), Data_TR_USD!$B612:$BZ612, 1/OFFSET(Data_TR_USD!$B$467, BA$88, 0, 1, $B$82)), NA()))</f>
        <v>174832.43684137764</v>
      </c>
      <c r="BB841" s="466">
        <f t="array" aca="1" ref="BB841" ca="1">IF($B841=BB$85-1, BB$84, IF(AND($B841&gt;=BB$85, $B841&lt;=BB$86), BB$84*SUMPRODUCT(TRANSPOSE(BB$5:BB$81), Data_TR_USD!$B612:$BZ612, 1/OFFSET(Data_TR_USD!$B$467, BB$88, 0, 1, $B$82)), NA()))</f>
        <v>162609.981925189</v>
      </c>
      <c r="BC841" s="466">
        <f t="array" aca="1" ref="BC841" ca="1">IF($B841=BC$85-1, BC$84, IF(AND($B841&gt;=BC$85, $B841&lt;=BC$86), BC$84*SUMPRODUCT(TRANSPOSE(BC$5:BC$81), Data_TR_USD!$B612:$BZ612, 1/OFFSET(Data_TR_USD!$B$467, BC$88, 0, 1, $B$82)), NA()))</f>
        <v>245596.49363268859</v>
      </c>
      <c r="BD841" s="466">
        <f t="array" aca="1" ref="BD841" ca="1">IF($B841=BD$85-1, BD$84, IF(AND($B841&gt;=BD$85, $B841&lt;=BD$86), BD$84*SUMPRODUCT(TRANSPOSE(BD$5:BD$81), Data_TR_USD!$B612:$BZ612, 1/OFFSET(Data_TR_USD!$B$467, BD$88, 0, 1, $B$82)), NA()))</f>
        <v>190336.30765406624</v>
      </c>
      <c r="BE841" s="466">
        <f t="array" aca="1" ref="BE841" ca="1">IF($B841=BE$85-1, BE$84, IF(AND($B841&gt;=BE$85, $B841&lt;=BE$86), BE$84*SUMPRODUCT(TRANSPOSE(BE$5:BE$81), Data_TR_USD!$B612:$BZ612, 1/OFFSET(Data_TR_USD!$B$467, BE$88, 0, 1, $B$82)), NA()))</f>
        <v>201630.76465963776</v>
      </c>
      <c r="BF841" s="466">
        <f t="array" aca="1" ref="BF841" ca="1">IF($B841=BF$85-1, BF$84, IF(AND($B841&gt;=BF$85, $B841&lt;=BF$86), BF$84*SUMPRODUCT(TRANSPOSE(BF$5:BF$81), Data_TR_USD!$B612:$BZ612, 1/OFFSET(Data_TR_USD!$B$467, BF$88, 0, 1, $B$82)), NA()))</f>
        <v>164587.63460082313</v>
      </c>
      <c r="BG841" s="466">
        <f t="array" aca="1" ref="BG841" ca="1">IF($B841=BG$85-1, BG$84, IF(AND($B841&gt;=BG$85, $B841&lt;=BG$86), BG$84*SUMPRODUCT(TRANSPOSE(BG$5:BG$81), Data_TR_USD!$B612:$BZ612, 1/OFFSET(Data_TR_USD!$B$467, BG$88, 0, 1, $B$82)), NA()))</f>
        <v>174162.10014534392</v>
      </c>
      <c r="BH841" s="466">
        <f t="array" aca="1" ref="BH841" ca="1">IF($B841=BH$85-1, BH$84, IF(AND($B841&gt;=BH$85, $B841&lt;=BH$86), BH$84*SUMPRODUCT(TRANSPOSE(BH$5:BH$81), Data_TR_USD!$B612:$BZ612, 1/OFFSET(Data_TR_USD!$B$467, BH$88, 0, 1, $B$82)), NA()))</f>
        <v>204690.67803433913</v>
      </c>
      <c r="BI841" s="466">
        <f t="array" aca="1" ref="BI841" ca="1">IF($B841=BI$85-1, BI$84, IF(AND($B841&gt;=BI$85, $B841&lt;=BI$86), BI$84*SUMPRODUCT(TRANSPOSE(BI$5:BI$81), Data_TR_USD!$B612:$BZ612, 1/OFFSET(Data_TR_USD!$B$467, BI$88, 0, 1, $B$82)), NA()))</f>
        <v>174520.97733440678</v>
      </c>
      <c r="BJ841" s="466">
        <f t="array" aca="1" ref="BJ841" ca="1">IF($B841=BJ$85-1, BJ$84, IF(AND($B841&gt;=BJ$85, $B841&lt;=BJ$86), BJ$84*SUMPRODUCT(TRANSPOSE(BJ$5:BJ$81), Data_TR_USD!$B612:$BZ612, 1/OFFSET(Data_TR_USD!$B$467, BJ$88, 0, 1, $B$82)), NA()))</f>
        <v>187412.12778459789</v>
      </c>
      <c r="BK841" s="466">
        <f t="array" aca="1" ref="BK841" ca="1">IF($B841=BK$85-1, BK$84, IF(AND($B841&gt;=BK$85, $B841&lt;=BK$86), BK$84*SUMPRODUCT(TRANSPOSE(BK$5:BK$81), Data_TR_USD!$B612:$BZ612, 1/OFFSET(Data_TR_USD!$B$467, BK$88, 0, 1, $B$82)), NA()))</f>
        <v>148370.07353597149</v>
      </c>
      <c r="BL841" s="466">
        <f t="array" aca="1" ref="BL841" ca="1">IF($B841=BL$85-1, BL$84, IF(AND($B841&gt;=BL$85, $B841&lt;=BL$86), BL$84*SUMPRODUCT(TRANSPOSE(BL$5:BL$81), Data_TR_USD!$B612:$BZ612, 1/OFFSET(Data_TR_USD!$B$467, BL$88, 0, 1, $B$82)), NA()))</f>
        <v>159068.57916893071</v>
      </c>
      <c r="BM841" s="466">
        <f t="array" aca="1" ref="BM841" ca="1">IF($B841=BM$85-1, BM$84, IF(AND($B841&gt;=BM$85, $B841&lt;=BM$86), BM$84*SUMPRODUCT(TRANSPOSE(BM$5:BM$81), Data_TR_USD!$B612:$BZ612, 1/OFFSET(Data_TR_USD!$B$467, BM$88, 0, 1, $B$82)), NA()))</f>
        <v>147741.07414634305</v>
      </c>
      <c r="BN841" s="466">
        <f t="array" aca="1" ref="BN841" ca="1">IF($B841=BN$85-1, BN$84, IF(AND($B841&gt;=BN$85, $B841&lt;=BN$86), BN$84*SUMPRODUCT(TRANSPOSE(BN$5:BN$81), Data_TR_USD!$B612:$BZ612, 1/OFFSET(Data_TR_USD!$B$467, BN$88, 0, 1, $B$82)), NA()))</f>
        <v>132885.90339939215</v>
      </c>
      <c r="BO841" s="466">
        <f t="array" aca="1" ref="BO841" ca="1">IF($B841=BO$85-1, BO$84, IF(AND($B841&gt;=BO$85, $B841&lt;=BO$86), BO$84*SUMPRODUCT(TRANSPOSE(BO$5:BO$81), Data_TR_USD!$B612:$BZ612, 1/OFFSET(Data_TR_USD!$B$467, BO$88, 0, 1, $B$82)), NA()))</f>
        <v>153691.24034475334</v>
      </c>
      <c r="BP841" s="466">
        <f t="array" aca="1" ref="BP841" ca="1">IF($B841=BP$85-1, BP$84, IF(AND($B841&gt;=BP$85, $B841&lt;=BP$86), BP$84*SUMPRODUCT(TRANSPOSE(BP$5:BP$81), Data_TR_USD!$B612:$BZ612, 1/OFFSET(Data_TR_USD!$B$467, BP$88, 0, 1, $B$82)), NA()))</f>
        <v>167702.66562559918</v>
      </c>
      <c r="BQ841" s="466">
        <f t="array" aca="1" ref="BQ841" ca="1">IF($B841=BQ$85-1, BQ$84, IF(AND($B841&gt;=BQ$85, $B841&lt;=BQ$86), BQ$84*SUMPRODUCT(TRANSPOSE(BQ$5:BQ$81), Data_TR_USD!$B612:$BZ612, 1/OFFSET(Data_TR_USD!$B$467, BQ$88, 0, 1, $B$82)), NA()))</f>
        <v>110361.82251601655</v>
      </c>
      <c r="BR841" s="466">
        <f t="array" aca="1" ref="BR841" ca="1">IF($B841=BR$85-1, BR$84, IF(AND($B841&gt;=BR$85, $B841&lt;=BR$86), BR$84*SUMPRODUCT(TRANSPOSE(BR$5:BR$81), Data_TR_USD!$B612:$BZ612, 1/OFFSET(Data_TR_USD!$B$467, BR$88, 0, 1, $B$82)), NA()))</f>
        <v>180092.32608663858</v>
      </c>
      <c r="BS841" s="466">
        <f t="array" aca="1" ref="BS841" ca="1">IF($B841=BS$85-1, BS$84, IF(AND($B841&gt;=BS$85, $B841&lt;=BS$86), BS$84*SUMPRODUCT(TRANSPOSE(BS$5:BS$81), Data_TR_USD!$B612:$BZ612, 1/OFFSET(Data_TR_USD!$B$467, BS$88, 0, 1, $B$82)), NA()))</f>
        <v>167680.03599047422</v>
      </c>
    </row>
    <row r="842" spans="1:71">
      <c r="B842" s="48">
        <f t="shared" si="1089"/>
        <v>2016</v>
      </c>
      <c r="E842" s="52"/>
      <c r="M842" s="466">
        <f t="array" aca="1" ref="M842" ca="1">IF($B842=M$85-1, M$84, IF(AND($B842&gt;=M$85, $B842&lt;=M$86), M$84*SUMPRODUCT(TRANSPOSE(M$5:M$81), Data_TR_USD!$B613:$BZ613, 1/OFFSET(Data_TR_USD!$B$467, M$88, 0, 1, $B$82)), NA()))</f>
        <v>657861.64851494657</v>
      </c>
      <c r="N842" s="466">
        <f t="array" aca="1" ref="N842" ca="1">IF($B842=N$85-1, N$84, IF(AND($B842&gt;=N$85, $B842&lt;=N$86), N$84*SUMPRODUCT(TRANSPOSE(N$5:N$81), Data_TR_USD!$B613:$BZ613, 1/OFFSET(Data_TR_USD!$B$467, N$88, 0, 1, $B$82)), NA()))</f>
        <v>664563.13874757593</v>
      </c>
      <c r="X842" s="466">
        <f t="array" aca="1" ref="X842" ca="1">IF($B842=X$85-1, X$84, IF(AND($B842&gt;=X$85, $B842&lt;=X$86), X$84*SUMPRODUCT(TRANSPOSE(X$5:X$81), Data_TR_USD!$B613:$BZ613, 1/OFFSET(Data_TR_USD!$B$467, X$88, 0, 1, $B$82)), NA()))</f>
        <v>180722.69071637161</v>
      </c>
      <c r="Y842" s="466">
        <f t="array" aca="1" ref="Y842" ca="1">IF($B842=Y$85-1, Y$84, IF(AND($B842&gt;=Y$85, $B842&lt;=Y$86), Y$84*SUMPRODUCT(TRANSPOSE(Y$5:Y$81), Data_TR_USD!$B613:$BZ613, 1/OFFSET(Data_TR_USD!$B$467, Y$88, 0, 1, $B$82)), NA()))</f>
        <v>193193.74049829997</v>
      </c>
      <c r="AA842" s="466">
        <f t="array" aca="1" ref="AA842" ca="1">IF($B842=AA$85-1, AA$84, IF(AND($B842&gt;=AA$85, $B842&lt;=AA$86), AA$84*SUMPRODUCT(TRANSPOSE(AA$5:AA$81), Data_TR_USD!$B613:$BZ613, 1/OFFSET(Data_TR_USD!$B$467, AA$88, 0, 1, $B$82)), NA()))</f>
        <v>657861.64851494657</v>
      </c>
      <c r="AB842" s="466">
        <f t="array" aca="1" ref="AB842" ca="1">IF($B842=AB$85-1, AB$84, IF(AND($B842&gt;=AB$85, $B842&lt;=AB$86), AB$84*SUMPRODUCT(TRANSPOSE(AB$5:AB$81), Data_TR_USD!$B613:$BZ613, 1/OFFSET(Data_TR_USD!$B$467, AB$88, 0, 1, $B$82)), NA()))</f>
        <v>1054469.1807072889</v>
      </c>
      <c r="AC842" s="466">
        <f t="array" aca="1" ref="AC842" ca="1">IF($B842=AC$85-1, AC$84, IF(AND($B842&gt;=AC$85, $B842&lt;=AC$86), AC$84*SUMPRODUCT(TRANSPOSE(AC$5:AC$81), Data_TR_USD!$B613:$BZ613, 1/OFFSET(Data_TR_USD!$B$467, AC$88, 0, 1, $B$82)), NA()))</f>
        <v>1120782.4707127472</v>
      </c>
      <c r="AD842" s="466">
        <f t="array" aca="1" ref="AD842" ca="1">IF($B842=AD$85-1, AD$84, IF(AND($B842&gt;=AD$85, $B842&lt;=AD$86), AD$84*SUMPRODUCT(TRANSPOSE(AD$5:AD$81), Data_TR_USD!$B613:$BZ613, 1/OFFSET(Data_TR_USD!$B$467, AD$88, 0, 1, $B$82)), NA()))</f>
        <v>1176784.0354081558</v>
      </c>
      <c r="AE842" s="466">
        <f t="array" aca="1" ref="AE842" ca="1">IF($B842=AE$85-1, AE$84, IF(AND($B842&gt;=AE$85, $B842&lt;=AE$86), AE$84*SUMPRODUCT(TRANSPOSE(AE$5:AE$81), Data_TR_USD!$B613:$BZ613, 1/OFFSET(Data_TR_USD!$B$467, AE$88, 0, 1, $B$82)), NA()))</f>
        <v>765010.58463542245</v>
      </c>
      <c r="AG842" s="466">
        <f t="array" aca="1" ref="AG842" ca="1">IF($B842=AG$85-1, AG$84, IF(AND($B842&gt;=AG$85, $B842&lt;=AG$86), AG$84*SUMPRODUCT(TRANSPOSE(AG$5:AG$81), Data_TR_USD!$B613:$BZ613, 1/OFFSET(Data_TR_USD!$B$467, AG$88, 0, 1, $B$82)), NA()))</f>
        <v>9999.9999999899992</v>
      </c>
      <c r="AM842" s="466">
        <f t="array" aca="1" ref="AM842" ca="1">IF($B842=AM$85-1, AM$84, IF(AND($B842&gt;=AM$85, $B842&lt;=AM$86), AM$84*SUMPRODUCT(TRANSPOSE(AM$5:AM$81), Data_TR_USD!$B613:$BZ613, 1/OFFSET(Data_TR_USD!$B$467, AM$88, 0, 1, $B$82)), NA()))</f>
        <v>1789.5352732792969</v>
      </c>
      <c r="AN842" s="466">
        <f t="array" aca="1" ref="AN842" ca="1">IF($B842=AN$85-1, AN$84, IF(AND($B842&gt;=AN$85, $B842&lt;=AN$86), AN$84*SUMPRODUCT(TRANSPOSE(AN$5:AN$81), Data_TR_USD!$B613:$BZ613, 1/OFFSET(Data_TR_USD!$B$467, AN$88, 0, 1, $B$82)), NA()))</f>
        <v>1189.5332286940722</v>
      </c>
      <c r="AO842" s="466">
        <f t="array" aca="1" ref="AO842" ca="1">IF($B842=AO$85-1, AO$84, IF(AND($B842&gt;=AO$85, $B842&lt;=AO$86), AO$84*SUMPRODUCT(TRANSPOSE(AO$5:AO$81), Data_TR_USD!$B613:$BZ613, 1/OFFSET(Data_TR_USD!$B$467, AO$88, 0, 1, $B$82)), NA()))</f>
        <v>2326.4329587190687</v>
      </c>
      <c r="AP842" s="466">
        <f t="array" aca="1" ref="AP842" ca="1">IF($B842=AP$85-1, AP$84, IF(AND($B842&gt;=AP$85, $B842&lt;=AP$86), AP$84*SUMPRODUCT(TRANSPOSE(AP$5:AP$81), Data_TR_USD!$B613:$BZ613, 1/OFFSET(Data_TR_USD!$B$467, AP$88, 0, 1, $B$82)), NA()))</f>
        <v>2282.3966156544584</v>
      </c>
      <c r="AQ842" s="466">
        <f t="array" aca="1" ref="AQ842" ca="1">IF($B842=AQ$85-1, AQ$84, IF(AND($B842&gt;=AQ$85, $B842&lt;=AQ$86), AQ$84*SUMPRODUCT(TRANSPOSE(AQ$5:AQ$81), Data_TR_USD!$B613:$BZ613, 1/OFFSET(Data_TR_USD!$B$467, AQ$88, 0, 1, $B$82)), NA()))</f>
        <v>1147.5322778968437</v>
      </c>
      <c r="AS842" s="466">
        <f t="array" aca="1" ref="AS842" ca="1">IF($B842=AS$85-1, AS$84, IF(AND($B842&gt;=AS$85, $B842&lt;=AS$86), AS$84*SUMPRODUCT(TRANSPOSE(AS$5:AS$81), Data_TR_USD!$B613:$BZ613, 1/OFFSET(Data_TR_USD!$B$467, AS$88, 0, 1, $B$82)), NA()))</f>
        <v>1931.9374049829996</v>
      </c>
      <c r="AU842" s="466">
        <f t="array" aca="1" ref="AU842" ca="1">IF($B842=AU$85-1, AU$84, IF(AND($B842&gt;=AU$85, $B842&lt;=AU$86), AU$84*SUMPRODUCT(TRANSPOSE(AU$5:AU$81), Data_TR_USD!$B613:$BZ613, 1/OFFSET(Data_TR_USD!$B$467, AU$88, 0, 1, $B$82)), NA()))</f>
        <v>246505.05487317211</v>
      </c>
      <c r="AV842" s="466">
        <f t="array" aca="1" ref="AV842" ca="1">IF($B842=AV$85-1, AV$84, IF(AND($B842&gt;=AV$85, $B842&lt;=AV$86), AV$84*SUMPRODUCT(TRANSPOSE(AV$5:AV$81), Data_TR_USD!$B613:$BZ613, 1/OFFSET(Data_TR_USD!$B$467, AV$88, 0, 1, $B$82)), NA()))</f>
        <v>187344.64928006727</v>
      </c>
      <c r="AW842" s="466">
        <f t="array" aca="1" ref="AW842" ca="1">IF($B842=AW$85-1, AW$84, IF(AND($B842&gt;=AW$85, $B842&lt;=AW$86), AW$84*SUMPRODUCT(TRANSPOSE(AW$5:AW$81), Data_TR_USD!$B613:$BZ613, 1/OFFSET(Data_TR_USD!$B$467, AW$88, 0, 1, $B$82)), NA()))</f>
        <v>177747.22376715261</v>
      </c>
      <c r="AX842" s="466">
        <f t="array" aca="1" ref="AX842" ca="1">IF($B842=AX$85-1, AX$84, IF(AND($B842&gt;=AX$85, $B842&lt;=AX$86), AX$84*SUMPRODUCT(TRANSPOSE(AX$5:AX$81), Data_TR_USD!$B613:$BZ613, 1/OFFSET(Data_TR_USD!$B$467, AX$88, 0, 1, $B$82)), NA()))</f>
        <v>188526.30473225066</v>
      </c>
      <c r="AY842" s="466">
        <f t="array" aca="1" ref="AY842" ca="1">IF($B842=AY$85-1, AY$84, IF(AND($B842&gt;=AY$85, $B842&lt;=AY$86), AY$84*SUMPRODUCT(TRANSPOSE(AY$5:AY$81), Data_TR_USD!$B613:$BZ613, 1/OFFSET(Data_TR_USD!$B$467, AY$88, 0, 1, $B$82)), NA()))</f>
        <v>188763.02264050237</v>
      </c>
      <c r="AZ842" s="466">
        <f t="array" aca="1" ref="AZ842" ca="1">IF($B842=AZ$85-1, AZ$84, IF(AND($B842&gt;=AZ$85, $B842&lt;=AZ$86), AZ$84*SUMPRODUCT(TRANSPOSE(AZ$5:AZ$81), Data_TR_USD!$B613:$BZ613, 1/OFFSET(Data_TR_USD!$B$467, AZ$88, 0, 1, $B$82)), NA()))</f>
        <v>196025.63408628953</v>
      </c>
      <c r="BA842" s="466">
        <f t="array" aca="1" ref="BA842" ca="1">IF($B842=BA$85-1, BA$84, IF(AND($B842&gt;=BA$85, $B842&lt;=BA$86), BA$84*SUMPRODUCT(TRANSPOSE(BA$5:BA$81), Data_TR_USD!$B613:$BZ613, 1/OFFSET(Data_TR_USD!$B$467, BA$88, 0, 1, $B$82)), NA()))</f>
        <v>196567.80847999227</v>
      </c>
      <c r="BB842" s="466">
        <f t="array" aca="1" ref="BB842" ca="1">IF($B842=BB$85-1, BB$84, IF(AND($B842&gt;=BB$85, $B842&lt;=BB$86), BB$84*SUMPRODUCT(TRANSPOSE(BB$5:BB$81), Data_TR_USD!$B613:$BZ613, 1/OFFSET(Data_TR_USD!$B$467, BB$88, 0, 1, $B$82)), NA()))</f>
        <v>180722.69071637161</v>
      </c>
      <c r="BC842" s="466">
        <f t="array" aca="1" ref="BC842" ca="1">IF($B842=BC$85-1, BC$84, IF(AND($B842&gt;=BC$85, $B842&lt;=BC$86), BC$84*SUMPRODUCT(TRANSPOSE(BC$5:BC$81), Data_TR_USD!$B613:$BZ613, 1/OFFSET(Data_TR_USD!$B$467, BC$88, 0, 1, $B$82)), NA()))</f>
        <v>274319.28304266691</v>
      </c>
      <c r="BD842" s="466">
        <f t="array" aca="1" ref="BD842" ca="1">IF($B842=BD$85-1, BD$84, IF(AND($B842&gt;=BD$85, $B842&lt;=BD$86), BD$84*SUMPRODUCT(TRANSPOSE(BD$5:BD$81), Data_TR_USD!$B613:$BZ613, 1/OFFSET(Data_TR_USD!$B$467, BD$88, 0, 1, $B$82)), NA()))</f>
        <v>211789.41053103976</v>
      </c>
      <c r="BE842" s="466">
        <f t="array" aca="1" ref="BE842" ca="1">IF($B842=BE$85-1, BE$84, IF(AND($B842&gt;=BE$85, $B842&lt;=BE$86), BE$84*SUMPRODUCT(TRANSPOSE(BE$5:BE$81), Data_TR_USD!$B613:$BZ613, 1/OFFSET(Data_TR_USD!$B$467, BE$88, 0, 1, $B$82)), NA()))</f>
        <v>223495.27080395375</v>
      </c>
      <c r="BF842" s="466">
        <f t="array" aca="1" ref="BF842" ca="1">IF($B842=BF$85-1, BF$84, IF(AND($B842&gt;=BF$85, $B842&lt;=BF$86), BF$84*SUMPRODUCT(TRANSPOSE(BF$5:BF$81), Data_TR_USD!$B613:$BZ613, 1/OFFSET(Data_TR_USD!$B$467, BF$88, 0, 1, $B$82)), NA()))</f>
        <v>185457.53411670067</v>
      </c>
      <c r="BG842" s="466">
        <f t="array" aca="1" ref="BG842" ca="1">IF($B842=BG$85-1, BG$84, IF(AND($B842&gt;=BG$85, $B842&lt;=BG$86), BG$84*SUMPRODUCT(TRANSPOSE(BG$5:BG$81), Data_TR_USD!$B613:$BZ613, 1/OFFSET(Data_TR_USD!$B$467, BG$88, 0, 1, $B$82)), NA()))</f>
        <v>192311.5962079243</v>
      </c>
      <c r="BH842" s="466">
        <f t="array" aca="1" ref="BH842" ca="1">IF($B842=BH$85-1, BH$84, IF(AND($B842&gt;=BH$85, $B842&lt;=BH$86), BH$84*SUMPRODUCT(TRANSPOSE(BH$5:BH$81), Data_TR_USD!$B613:$BZ613, 1/OFFSET(Data_TR_USD!$B$467, BH$88, 0, 1, $B$82)), NA()))</f>
        <v>223887.05673135287</v>
      </c>
      <c r="BI842" s="466">
        <f t="array" aca="1" ref="BI842" ca="1">IF($B842=BI$85-1, BI$84, IF(AND($B842&gt;=BI$85, $B842&lt;=BI$86), BI$84*SUMPRODUCT(TRANSPOSE(BI$5:BI$81), Data_TR_USD!$B613:$BZ613, 1/OFFSET(Data_TR_USD!$B$467, BI$88, 0, 1, $B$82)), NA()))</f>
        <v>193193.74049829997</v>
      </c>
      <c r="BJ842" s="466">
        <f t="array" aca="1" ref="BJ842" ca="1">IF($B842=BJ$85-1, BJ$84, IF(AND($B842&gt;=BJ$85, $B842&lt;=BJ$86), BJ$84*SUMPRODUCT(TRANSPOSE(BJ$5:BJ$81), Data_TR_USD!$B613:$BZ613, 1/OFFSET(Data_TR_USD!$B$467, BJ$88, 0, 1, $B$82)), NA()))</f>
        <v>207358.69267324219</v>
      </c>
      <c r="BK842" s="466">
        <f t="array" aca="1" ref="BK842" ca="1">IF($B842=BK$85-1, BK$84, IF(AND($B842&gt;=BK$85, $B842&lt;=BK$86), BK$84*SUMPRODUCT(TRANSPOSE(BK$5:BK$81), Data_TR_USD!$B613:$BZ613, 1/OFFSET(Data_TR_USD!$B$467, BK$88, 0, 1, $B$82)), NA()))</f>
        <v>164956.79431547481</v>
      </c>
      <c r="BL842" s="466">
        <f t="array" aca="1" ref="BL842" ca="1">IF($B842=BL$85-1, BL$84, IF(AND($B842&gt;=BL$85, $B842&lt;=BL$86), BL$84*SUMPRODUCT(TRANSPOSE(BL$5:BL$81), Data_TR_USD!$B613:$BZ613, 1/OFFSET(Data_TR_USD!$B$467, BL$88, 0, 1, $B$82)), NA()))</f>
        <v>175781.66000681883</v>
      </c>
      <c r="BM842" s="466">
        <f t="array" aca="1" ref="BM842" ca="1">IF($B842=BM$85-1, BM$84, IF(AND($B842&gt;=BM$85, $B842&lt;=BM$86), BM$84*SUMPRODUCT(TRANSPOSE(BM$5:BM$81), Data_TR_USD!$B613:$BZ613, 1/OFFSET(Data_TR_USD!$B$467, BM$88, 0, 1, $B$82)), NA()))</f>
        <v>160947.22520376675</v>
      </c>
      <c r="BN842" s="466">
        <f t="array" aca="1" ref="BN842" ca="1">IF($B842=BN$85-1, BN$84, IF(AND($B842&gt;=BN$85, $B842&lt;=BN$86), BN$84*SUMPRODUCT(TRANSPOSE(BN$5:BN$81), Data_TR_USD!$B613:$BZ613, 1/OFFSET(Data_TR_USD!$B$467, BN$88, 0, 1, $B$82)), NA()))</f>
        <v>143538.91981167835</v>
      </c>
      <c r="BO842" s="466">
        <f t="array" aca="1" ref="BO842" ca="1">IF($B842=BO$85-1, BO$84, IF(AND($B842&gt;=BO$85, $B842&lt;=BO$86), BO$84*SUMPRODUCT(TRANSPOSE(BO$5:BO$81), Data_TR_USD!$B613:$BZ613, 1/OFFSET(Data_TR_USD!$B$467, BO$88, 0, 1, $B$82)), NA()))</f>
        <v>166165.35544452726</v>
      </c>
      <c r="BP842" s="466">
        <f t="array" aca="1" ref="BP842" ca="1">IF($B842=BP$85-1, BP$84, IF(AND($B842&gt;=BP$85, $B842&lt;=BP$86), BP$84*SUMPRODUCT(TRANSPOSE(BP$5:BP$81), Data_TR_USD!$B613:$BZ613, 1/OFFSET(Data_TR_USD!$B$467, BP$88, 0, 1, $B$82)), NA()))</f>
        <v>191214.17673572298</v>
      </c>
      <c r="BQ842" s="466">
        <f t="array" aca="1" ref="BQ842" ca="1">IF($B842=BQ$85-1, BQ$84, IF(AND($B842&gt;=BQ$85, $B842&lt;=BQ$86), BQ$84*SUMPRODUCT(TRANSPOSE(BQ$5:BQ$81), Data_TR_USD!$B613:$BZ613, 1/OFFSET(Data_TR_USD!$B$467, BQ$88, 0, 1, $B$82)), NA()))</f>
        <v>118953.32286940723</v>
      </c>
      <c r="BR842" s="466">
        <f t="array" aca="1" ref="BR842" ca="1">IF($B842=BR$85-1, BR$84, IF(AND($B842&gt;=BR$85, $B842&lt;=BR$86), BR$84*SUMPRODUCT(TRANSPOSE(BR$5:BR$81), Data_TR_USD!$B613:$BZ613, 1/OFFSET(Data_TR_USD!$B$467, BR$88, 0, 1, $B$82)), NA()))</f>
        <v>206270.24060285813</v>
      </c>
      <c r="BS842" s="466">
        <f t="array" aca="1" ref="BS842" ca="1">IF($B842=BS$85-1, BS$84, IF(AND($B842&gt;=BS$85, $B842&lt;=BS$86), BS$84*SUMPRODUCT(TRANSPOSE(BS$5:BS$81), Data_TR_USD!$B613:$BZ613, 1/OFFSET(Data_TR_USD!$B$467, BS$88, 0, 1, $B$82)), NA()))</f>
        <v>188583.77852040253</v>
      </c>
    </row>
    <row r="843" spans="1:71">
      <c r="B843" s="48">
        <f t="shared" si="1089"/>
        <v>2017</v>
      </c>
      <c r="E843" s="52"/>
      <c r="M843" s="466" t="e">
        <f t="array" aca="1" ref="M843" ca="1">IF($B843=M$85-1, M$84, IF(AND($B843&gt;=M$85, $B843&lt;=M$86), M$84*SUMPRODUCT(TRANSPOSE(M$5:M$81), Data_TR_USD!$B614:$BZ614, 1/OFFSET(Data_TR_USD!$B$467, M$88, 0, 1, $B$82)), NA()))</f>
        <v>#N/A</v>
      </c>
      <c r="N843" s="466" t="e">
        <f t="array" aca="1" ref="N843" ca="1">IF($B843=N$85-1, N$84, IF(AND($B843&gt;=N$85, $B843&lt;=N$86), N$84*SUMPRODUCT(TRANSPOSE(N$5:N$81), Data_TR_USD!$B614:$BZ614, 1/OFFSET(Data_TR_USD!$B$467, N$88, 0, 1, $B$82)), NA()))</f>
        <v>#N/A</v>
      </c>
      <c r="X843" s="466" t="e">
        <f t="array" aca="1" ref="X843" ca="1">IF($B843=X$85-1, X$84, IF(AND($B843&gt;=X$85, $B843&lt;=X$86), X$84*SUMPRODUCT(TRANSPOSE(X$5:X$81), Data_TR_USD!$B614:$BZ614, 1/OFFSET(Data_TR_USD!$B$467, X$88, 0, 1, $B$82)), NA()))</f>
        <v>#N/A</v>
      </c>
      <c r="Y843" s="466" t="e">
        <f t="array" aca="1" ref="Y843" ca="1">IF($B843=Y$85-1, Y$84, IF(AND($B843&gt;=Y$85, $B843&lt;=Y$86), Y$84*SUMPRODUCT(TRANSPOSE(Y$5:Y$81), Data_TR_USD!$B614:$BZ614, 1/OFFSET(Data_TR_USD!$B$467, Y$88, 0, 1, $B$82)), NA()))</f>
        <v>#N/A</v>
      </c>
      <c r="AA843" s="466" t="e">
        <f t="array" aca="1" ref="AA843" ca="1">IF($B843=AA$85-1, AA$84, IF(AND($B843&gt;=AA$85, $B843&lt;=AA$86), AA$84*SUMPRODUCT(TRANSPOSE(AA$5:AA$81), Data_TR_USD!$B614:$BZ614, 1/OFFSET(Data_TR_USD!$B$467, AA$88, 0, 1, $B$82)), NA()))</f>
        <v>#N/A</v>
      </c>
      <c r="AB843" s="466" t="e">
        <f t="array" aca="1" ref="AB843" ca="1">IF($B843=AB$85-1, AB$84, IF(AND($B843&gt;=AB$85, $B843&lt;=AB$86), AB$84*SUMPRODUCT(TRANSPOSE(AB$5:AB$81), Data_TR_USD!$B614:$BZ614, 1/OFFSET(Data_TR_USD!$B$467, AB$88, 0, 1, $B$82)), NA()))</f>
        <v>#N/A</v>
      </c>
      <c r="AC843" s="466" t="e">
        <f t="array" aca="1" ref="AC843" ca="1">IF($B843=AC$85-1, AC$84, IF(AND($B843&gt;=AC$85, $B843&lt;=AC$86), AC$84*SUMPRODUCT(TRANSPOSE(AC$5:AC$81), Data_TR_USD!$B614:$BZ614, 1/OFFSET(Data_TR_USD!$B$467, AC$88, 0, 1, $B$82)), NA()))</f>
        <v>#N/A</v>
      </c>
      <c r="AD843" s="466" t="e">
        <f t="array" aca="1" ref="AD843" ca="1">IF($B843=AD$85-1, AD$84, IF(AND($B843&gt;=AD$85, $B843&lt;=AD$86), AD$84*SUMPRODUCT(TRANSPOSE(AD$5:AD$81), Data_TR_USD!$B614:$BZ614, 1/OFFSET(Data_TR_USD!$B$467, AD$88, 0, 1, $B$82)), NA()))</f>
        <v>#N/A</v>
      </c>
      <c r="AE843" s="466" t="e">
        <f t="array" aca="1" ref="AE843" ca="1">IF($B843=AE$85-1, AE$84, IF(AND($B843&gt;=AE$85, $B843&lt;=AE$86), AE$84*SUMPRODUCT(TRANSPOSE(AE$5:AE$81), Data_TR_USD!$B614:$BZ614, 1/OFFSET(Data_TR_USD!$B$467, AE$88, 0, 1, $B$82)), NA()))</f>
        <v>#N/A</v>
      </c>
      <c r="AG843" s="466" t="e">
        <f t="array" aca="1" ref="AG843" ca="1">IF($B843=AG$85-1, AG$84, IF(AND($B843&gt;=AG$85, $B843&lt;=AG$86), AG$84*SUMPRODUCT(TRANSPOSE(AG$5:AG$81), Data_TR_USD!$B614:$BZ614, 1/OFFSET(Data_TR_USD!$B$467, AG$88, 0, 1, $B$82)), NA()))</f>
        <v>#N/A</v>
      </c>
      <c r="AM843" s="466" t="e">
        <f t="array" aca="1" ref="AM843" ca="1">IF($B843=AM$85-1, AM$84, IF(AND($B843&gt;=AM$85, $B843&lt;=AM$86), AM$84*SUMPRODUCT(TRANSPOSE(AM$5:AM$81), Data_TR_USD!$B614:$BZ614, 1/OFFSET(Data_TR_USD!$B$467, AM$88, 0, 1, $B$82)), NA()))</f>
        <v>#N/A</v>
      </c>
      <c r="AN843" s="466" t="e">
        <f t="array" aca="1" ref="AN843" ca="1">IF($B843=AN$85-1, AN$84, IF(AND($B843&gt;=AN$85, $B843&lt;=AN$86), AN$84*SUMPRODUCT(TRANSPOSE(AN$5:AN$81), Data_TR_USD!$B614:$BZ614, 1/OFFSET(Data_TR_USD!$B$467, AN$88, 0, 1, $B$82)), NA()))</f>
        <v>#N/A</v>
      </c>
      <c r="AO843" s="466" t="e">
        <f t="array" aca="1" ref="AO843" ca="1">IF($B843=AO$85-1, AO$84, IF(AND($B843&gt;=AO$85, $B843&lt;=AO$86), AO$84*SUMPRODUCT(TRANSPOSE(AO$5:AO$81), Data_TR_USD!$B614:$BZ614, 1/OFFSET(Data_TR_USD!$B$467, AO$88, 0, 1, $B$82)), NA()))</f>
        <v>#N/A</v>
      </c>
      <c r="AP843" s="466" t="e">
        <f t="array" aca="1" ref="AP843" ca="1">IF($B843=AP$85-1, AP$84, IF(AND($B843&gt;=AP$85, $B843&lt;=AP$86), AP$84*SUMPRODUCT(TRANSPOSE(AP$5:AP$81), Data_TR_USD!$B614:$BZ614, 1/OFFSET(Data_TR_USD!$B$467, AP$88, 0, 1, $B$82)), NA()))</f>
        <v>#N/A</v>
      </c>
      <c r="AQ843" s="466" t="e">
        <f t="array" aca="1" ref="AQ843" ca="1">IF($B843=AQ$85-1, AQ$84, IF(AND($B843&gt;=AQ$85, $B843&lt;=AQ$86), AQ$84*SUMPRODUCT(TRANSPOSE(AQ$5:AQ$81), Data_TR_USD!$B614:$BZ614, 1/OFFSET(Data_TR_USD!$B$467, AQ$88, 0, 1, $B$82)), NA()))</f>
        <v>#N/A</v>
      </c>
      <c r="AS843" s="466" t="e">
        <f t="array" aca="1" ref="AS843" ca="1">IF($B843=AS$85-1, AS$84, IF(AND($B843&gt;=AS$85, $B843&lt;=AS$86), AS$84*SUMPRODUCT(TRANSPOSE(AS$5:AS$81), Data_TR_USD!$B614:$BZ614, 1/OFFSET(Data_TR_USD!$B$467, AS$88, 0, 1, $B$82)), NA()))</f>
        <v>#N/A</v>
      </c>
      <c r="AU843" s="466" t="e">
        <f t="array" aca="1" ref="AU843" ca="1">IF($B843=AU$85-1, AU$84, IF(AND($B843&gt;=AU$85, $B843&lt;=AU$86), AU$84*SUMPRODUCT(TRANSPOSE(AU$5:AU$81), Data_TR_USD!$B614:$BZ614, 1/OFFSET(Data_TR_USD!$B$467, AU$88, 0, 1, $B$82)), NA()))</f>
        <v>#N/A</v>
      </c>
      <c r="AV843" s="466" t="e">
        <f t="array" aca="1" ref="AV843" ca="1">IF($B843=AV$85-1, AV$84, IF(AND($B843&gt;=AV$85, $B843&lt;=AV$86), AV$84*SUMPRODUCT(TRANSPOSE(AV$5:AV$81), Data_TR_USD!$B614:$BZ614, 1/OFFSET(Data_TR_USD!$B$467, AV$88, 0, 1, $B$82)), NA()))</f>
        <v>#N/A</v>
      </c>
      <c r="AW843" s="466" t="e">
        <f t="array" aca="1" ref="AW843" ca="1">IF($B843=AW$85-1, AW$84, IF(AND($B843&gt;=AW$85, $B843&lt;=AW$86), AW$84*SUMPRODUCT(TRANSPOSE(AW$5:AW$81), Data_TR_USD!$B614:$BZ614, 1/OFFSET(Data_TR_USD!$B$467, AW$88, 0, 1, $B$82)), NA()))</f>
        <v>#N/A</v>
      </c>
      <c r="AX843" s="466" t="e">
        <f t="array" aca="1" ref="AX843" ca="1">IF($B843=AX$85-1, AX$84, IF(AND($B843&gt;=AX$85, $B843&lt;=AX$86), AX$84*SUMPRODUCT(TRANSPOSE(AX$5:AX$81), Data_TR_USD!$B614:$BZ614, 1/OFFSET(Data_TR_USD!$B$467, AX$88, 0, 1, $B$82)), NA()))</f>
        <v>#N/A</v>
      </c>
      <c r="AY843" s="466" t="e">
        <f t="array" aca="1" ref="AY843" ca="1">IF($B843=AY$85-1, AY$84, IF(AND($B843&gt;=AY$85, $B843&lt;=AY$86), AY$84*SUMPRODUCT(TRANSPOSE(AY$5:AY$81), Data_TR_USD!$B614:$BZ614, 1/OFFSET(Data_TR_USD!$B$467, AY$88, 0, 1, $B$82)), NA()))</f>
        <v>#N/A</v>
      </c>
      <c r="AZ843" s="466" t="e">
        <f t="array" aca="1" ref="AZ843" ca="1">IF($B843=AZ$85-1, AZ$84, IF(AND($B843&gt;=AZ$85, $B843&lt;=AZ$86), AZ$84*SUMPRODUCT(TRANSPOSE(AZ$5:AZ$81), Data_TR_USD!$B614:$BZ614, 1/OFFSET(Data_TR_USD!$B$467, AZ$88, 0, 1, $B$82)), NA()))</f>
        <v>#N/A</v>
      </c>
      <c r="BA843" s="466" t="e">
        <f t="array" aca="1" ref="BA843" ca="1">IF($B843=BA$85-1, BA$84, IF(AND($B843&gt;=BA$85, $B843&lt;=BA$86), BA$84*SUMPRODUCT(TRANSPOSE(BA$5:BA$81), Data_TR_USD!$B614:$BZ614, 1/OFFSET(Data_TR_USD!$B$467, BA$88, 0, 1, $B$82)), NA()))</f>
        <v>#N/A</v>
      </c>
      <c r="BB843" s="466" t="e">
        <f t="array" aca="1" ref="BB843" ca="1">IF($B843=BB$85-1, BB$84, IF(AND($B843&gt;=BB$85, $B843&lt;=BB$86), BB$84*SUMPRODUCT(TRANSPOSE(BB$5:BB$81), Data_TR_USD!$B614:$BZ614, 1/OFFSET(Data_TR_USD!$B$467, BB$88, 0, 1, $B$82)), NA()))</f>
        <v>#N/A</v>
      </c>
      <c r="BC843" s="466" t="e">
        <f t="array" aca="1" ref="BC843" ca="1">IF($B843=BC$85-1, BC$84, IF(AND($B843&gt;=BC$85, $B843&lt;=BC$86), BC$84*SUMPRODUCT(TRANSPOSE(BC$5:BC$81), Data_TR_USD!$B614:$BZ614, 1/OFFSET(Data_TR_USD!$B$467, BC$88, 0, 1, $B$82)), NA()))</f>
        <v>#N/A</v>
      </c>
      <c r="BD843" s="466" t="e">
        <f t="array" aca="1" ref="BD843" ca="1">IF($B843=BD$85-1, BD$84, IF(AND($B843&gt;=BD$85, $B843&lt;=BD$86), BD$84*SUMPRODUCT(TRANSPOSE(BD$5:BD$81), Data_TR_USD!$B614:$BZ614, 1/OFFSET(Data_TR_USD!$B$467, BD$88, 0, 1, $B$82)), NA()))</f>
        <v>#N/A</v>
      </c>
      <c r="BE843" s="466" t="e">
        <f t="array" aca="1" ref="BE843" ca="1">IF($B843=BE$85-1, BE$84, IF(AND($B843&gt;=BE$85, $B843&lt;=BE$86), BE$84*SUMPRODUCT(TRANSPOSE(BE$5:BE$81), Data_TR_USD!$B614:$BZ614, 1/OFFSET(Data_TR_USD!$B$467, BE$88, 0, 1, $B$82)), NA()))</f>
        <v>#N/A</v>
      </c>
      <c r="BF843" s="466" t="e">
        <f t="array" aca="1" ref="BF843" ca="1">IF($B843=BF$85-1, BF$84, IF(AND($B843&gt;=BF$85, $B843&lt;=BF$86), BF$84*SUMPRODUCT(TRANSPOSE(BF$5:BF$81), Data_TR_USD!$B614:$BZ614, 1/OFFSET(Data_TR_USD!$B$467, BF$88, 0, 1, $B$82)), NA()))</f>
        <v>#N/A</v>
      </c>
      <c r="BG843" s="466" t="e">
        <f t="array" aca="1" ref="BG843" ca="1">IF($B843=BG$85-1, BG$84, IF(AND($B843&gt;=BG$85, $B843&lt;=BG$86), BG$84*SUMPRODUCT(TRANSPOSE(BG$5:BG$81), Data_TR_USD!$B614:$BZ614, 1/OFFSET(Data_TR_USD!$B$467, BG$88, 0, 1, $B$82)), NA()))</f>
        <v>#N/A</v>
      </c>
      <c r="BH843" s="466" t="e">
        <f t="array" aca="1" ref="BH843" ca="1">IF($B843=BH$85-1, BH$84, IF(AND($B843&gt;=BH$85, $B843&lt;=BH$86), BH$84*SUMPRODUCT(TRANSPOSE(BH$5:BH$81), Data_TR_USD!$B614:$BZ614, 1/OFFSET(Data_TR_USD!$B$467, BH$88, 0, 1, $B$82)), NA()))</f>
        <v>#N/A</v>
      </c>
      <c r="BI843" s="466" t="e">
        <f t="array" aca="1" ref="BI843" ca="1">IF($B843=BI$85-1, BI$84, IF(AND($B843&gt;=BI$85, $B843&lt;=BI$86), BI$84*SUMPRODUCT(TRANSPOSE(BI$5:BI$81), Data_TR_USD!$B614:$BZ614, 1/OFFSET(Data_TR_USD!$B$467, BI$88, 0, 1, $B$82)), NA()))</f>
        <v>#N/A</v>
      </c>
      <c r="BJ843" s="466" t="e">
        <f t="array" aca="1" ref="BJ843" ca="1">IF($B843=BJ$85-1, BJ$84, IF(AND($B843&gt;=BJ$85, $B843&lt;=BJ$86), BJ$84*SUMPRODUCT(TRANSPOSE(BJ$5:BJ$81), Data_TR_USD!$B614:$BZ614, 1/OFFSET(Data_TR_USD!$B$467, BJ$88, 0, 1, $B$82)), NA()))</f>
        <v>#N/A</v>
      </c>
      <c r="BK843" s="466" t="e">
        <f t="array" aca="1" ref="BK843" ca="1">IF($B843=BK$85-1, BK$84, IF(AND($B843&gt;=BK$85, $B843&lt;=BK$86), BK$84*SUMPRODUCT(TRANSPOSE(BK$5:BK$81), Data_TR_USD!$B614:$BZ614, 1/OFFSET(Data_TR_USD!$B$467, BK$88, 0, 1, $B$82)), NA()))</f>
        <v>#N/A</v>
      </c>
      <c r="BL843" s="466" t="e">
        <f t="array" aca="1" ref="BL843" ca="1">IF($B843=BL$85-1, BL$84, IF(AND($B843&gt;=BL$85, $B843&lt;=BL$86), BL$84*SUMPRODUCT(TRANSPOSE(BL$5:BL$81), Data_TR_USD!$B614:$BZ614, 1/OFFSET(Data_TR_USD!$B$467, BL$88, 0, 1, $B$82)), NA()))</f>
        <v>#N/A</v>
      </c>
      <c r="BM843" s="466" t="e">
        <f t="array" aca="1" ref="BM843" ca="1">IF($B843=BM$85-1, BM$84, IF(AND($B843&gt;=BM$85, $B843&lt;=BM$86), BM$84*SUMPRODUCT(TRANSPOSE(BM$5:BM$81), Data_TR_USD!$B614:$BZ614, 1/OFFSET(Data_TR_USD!$B$467, BM$88, 0, 1, $B$82)), NA()))</f>
        <v>#N/A</v>
      </c>
      <c r="BN843" s="466" t="e">
        <f t="array" aca="1" ref="BN843" ca="1">IF($B843=BN$85-1, BN$84, IF(AND($B843&gt;=BN$85, $B843&lt;=BN$86), BN$84*SUMPRODUCT(TRANSPOSE(BN$5:BN$81), Data_TR_USD!$B614:$BZ614, 1/OFFSET(Data_TR_USD!$B$467, BN$88, 0, 1, $B$82)), NA()))</f>
        <v>#N/A</v>
      </c>
      <c r="BO843" s="466" t="e">
        <f t="array" aca="1" ref="BO843" ca="1">IF($B843=BO$85-1, BO$84, IF(AND($B843&gt;=BO$85, $B843&lt;=BO$86), BO$84*SUMPRODUCT(TRANSPOSE(BO$5:BO$81), Data_TR_USD!$B614:$BZ614, 1/OFFSET(Data_TR_USD!$B$467, BO$88, 0, 1, $B$82)), NA()))</f>
        <v>#N/A</v>
      </c>
      <c r="BP843" s="466" t="e">
        <f t="array" aca="1" ref="BP843" ca="1">IF($B843=BP$85-1, BP$84, IF(AND($B843&gt;=BP$85, $B843&lt;=BP$86), BP$84*SUMPRODUCT(TRANSPOSE(BP$5:BP$81), Data_TR_USD!$B614:$BZ614, 1/OFFSET(Data_TR_USD!$B$467, BP$88, 0, 1, $B$82)), NA()))</f>
        <v>#N/A</v>
      </c>
      <c r="BQ843" s="466" t="e">
        <f t="array" aca="1" ref="BQ843" ca="1">IF($B843=BQ$85-1, BQ$84, IF(AND($B843&gt;=BQ$85, $B843&lt;=BQ$86), BQ$84*SUMPRODUCT(TRANSPOSE(BQ$5:BQ$81), Data_TR_USD!$B614:$BZ614, 1/OFFSET(Data_TR_USD!$B$467, BQ$88, 0, 1, $B$82)), NA()))</f>
        <v>#N/A</v>
      </c>
      <c r="BR843" s="466" t="e">
        <f t="array" aca="1" ref="BR843" ca="1">IF($B843=BR$85-1, BR$84, IF(AND($B843&gt;=BR$85, $B843&lt;=BR$86), BR$84*SUMPRODUCT(TRANSPOSE(BR$5:BR$81), Data_TR_USD!$B614:$BZ614, 1/OFFSET(Data_TR_USD!$B$467, BR$88, 0, 1, $B$82)), NA()))</f>
        <v>#N/A</v>
      </c>
      <c r="BS843" s="466" t="e">
        <f t="array" aca="1" ref="BS843" ca="1">IF($B843=BS$85-1, BS$84, IF(AND($B843&gt;=BS$85, $B843&lt;=BS$86), BS$84*SUMPRODUCT(TRANSPOSE(BS$5:BS$81), Data_TR_USD!$B614:$BZ614, 1/OFFSET(Data_TR_USD!$B$467, BS$88, 0, 1, $B$82)), NA()))</f>
        <v>#N/A</v>
      </c>
    </row>
    <row r="846" spans="1:71">
      <c r="A846" s="534" t="s">
        <v>943</v>
      </c>
      <c r="B846" s="308">
        <f>StartYear-1</f>
        <v>1870</v>
      </c>
      <c r="E846" s="52" t="s">
        <v>954</v>
      </c>
      <c r="I846" s="466" t="s">
        <v>953</v>
      </c>
      <c r="J846" s="466" t="s">
        <v>953</v>
      </c>
      <c r="K846" s="466" t="s">
        <v>953</v>
      </c>
      <c r="M846" s="466" t="e">
        <f t="shared" ref="M846:M877" ca="1" si="1090">IF(ISNUMBER(M696), IF($B846=M$85-1, M$84, M845*(1+M1146)), NA())</f>
        <v>#N/A</v>
      </c>
      <c r="N846" s="466" t="e">
        <f t="shared" ref="N846:N877" ca="1" si="1091">IF(ISNUMBER(N696), IF($B846=N$85-1, N$84, N845*(1+N1146)), NA())</f>
        <v>#N/A</v>
      </c>
      <c r="X846" s="466" t="e">
        <f ca="1">IF(ISNUMBER(X696), IF($B846=X$85-1, X$84, X845*(1+X1146)), NA())</f>
        <v>#N/A</v>
      </c>
      <c r="Y846" s="466" t="e">
        <f ca="1">IF(ISNUMBER(Y696), IF($B846=Y$85-1, Y$84, Y845*(1+Y1146)), NA())</f>
        <v>#N/A</v>
      </c>
      <c r="AA846" s="52" t="s">
        <v>950</v>
      </c>
      <c r="AB846" s="52"/>
      <c r="AC846" s="52"/>
      <c r="AD846" s="52"/>
      <c r="AE846" s="52"/>
      <c r="AF846" s="52"/>
      <c r="AG846" s="52"/>
      <c r="AM846" s="52"/>
      <c r="AN846" s="52"/>
      <c r="AO846" s="52"/>
      <c r="AP846" s="52"/>
      <c r="AQ846" s="52"/>
      <c r="AR846" s="52"/>
      <c r="AS846" s="52"/>
      <c r="AU846" s="52" t="s">
        <v>950</v>
      </c>
      <c r="AV846" s="52"/>
      <c r="AW846" s="52"/>
      <c r="AX846" s="52"/>
      <c r="AY846" s="52"/>
      <c r="AZ846" s="52"/>
      <c r="BA846" s="52"/>
      <c r="BB846" s="52"/>
      <c r="BC846" s="52"/>
      <c r="BD846" s="52"/>
      <c r="BE846" s="52"/>
      <c r="BF846" s="52"/>
      <c r="BG846" s="52"/>
      <c r="BH846" s="52"/>
      <c r="BI846" s="52"/>
      <c r="BJ846" s="52"/>
      <c r="BK846" s="52"/>
      <c r="BL846" s="52"/>
      <c r="BM846" s="52"/>
      <c r="BN846" s="52"/>
      <c r="BO846" s="52"/>
      <c r="BP846" s="52"/>
      <c r="BQ846" s="52"/>
      <c r="BR846" s="52"/>
      <c r="BS846" s="52"/>
    </row>
    <row r="847" spans="1:71">
      <c r="B847" s="48">
        <f>B846+1</f>
        <v>1871</v>
      </c>
      <c r="E847" s="52"/>
      <c r="M847" s="466" t="e">
        <f t="shared" ca="1" si="1090"/>
        <v>#N/A</v>
      </c>
      <c r="N847" s="466" t="e">
        <f t="shared" ca="1" si="1091"/>
        <v>#N/A</v>
      </c>
      <c r="X847" s="466" t="e">
        <f t="shared" ref="X847:X910" ca="1" si="1092">IF(ISNUMBER(X697), IF($B847=X$85-1, X$84, X846*(1+X1147)), NA())</f>
        <v>#N/A</v>
      </c>
      <c r="Y847" s="466" t="e">
        <f t="shared" ref="Y847:Y910" ca="1" si="1093">IF(ISNUMBER(Y697), IF($B847=Y$85-1, Y$84, Y846*(1+Y1147)), NA())</f>
        <v>#N/A</v>
      </c>
      <c r="AA847" s="466"/>
      <c r="AB847" s="466"/>
      <c r="AC847" s="466"/>
      <c r="AD847" s="466"/>
      <c r="AE847" s="466"/>
      <c r="AG847" s="466"/>
      <c r="AM847" s="466"/>
      <c r="AN847" s="466"/>
      <c r="AO847" s="466"/>
      <c r="AP847" s="466"/>
      <c r="AQ847" s="466"/>
      <c r="AS847" s="466"/>
      <c r="AU847" s="466"/>
      <c r="AV847" s="466"/>
      <c r="AW847" s="466"/>
      <c r="AX847" s="466"/>
      <c r="AY847" s="466"/>
      <c r="AZ847" s="466"/>
      <c r="BA847" s="466"/>
      <c r="BB847" s="466"/>
      <c r="BC847" s="466"/>
      <c r="BD847" s="466"/>
      <c r="BE847" s="466"/>
      <c r="BF847" s="466"/>
      <c r="BG847" s="466"/>
      <c r="BH847" s="466"/>
      <c r="BI847" s="466"/>
      <c r="BJ847" s="466"/>
      <c r="BK847" s="466"/>
      <c r="BL847" s="466"/>
      <c r="BM847" s="466"/>
      <c r="BN847" s="466"/>
      <c r="BO847" s="466"/>
      <c r="BP847" s="466"/>
      <c r="BQ847" s="466"/>
      <c r="BR847" s="466"/>
      <c r="BS847" s="466"/>
    </row>
    <row r="848" spans="1:71">
      <c r="B848" s="48">
        <f t="shared" ref="B848:B911" si="1094">B847+1</f>
        <v>1872</v>
      </c>
      <c r="E848" s="52"/>
      <c r="M848" s="466" t="e">
        <f t="shared" ca="1" si="1090"/>
        <v>#N/A</v>
      </c>
      <c r="N848" s="466" t="e">
        <f t="shared" ca="1" si="1091"/>
        <v>#N/A</v>
      </c>
      <c r="X848" s="466" t="e">
        <f t="shared" ca="1" si="1092"/>
        <v>#N/A</v>
      </c>
      <c r="Y848" s="466" t="e">
        <f t="shared" ca="1" si="1093"/>
        <v>#N/A</v>
      </c>
      <c r="AA848" s="466"/>
      <c r="AB848" s="466"/>
      <c r="AC848" s="466"/>
      <c r="AD848" s="466"/>
      <c r="AE848" s="466"/>
      <c r="AG848" s="466"/>
      <c r="AM848" s="466"/>
      <c r="AN848" s="466"/>
      <c r="AO848" s="466"/>
      <c r="AP848" s="466"/>
      <c r="AQ848" s="466"/>
      <c r="AS848" s="466"/>
      <c r="AU848" s="466"/>
      <c r="AV848" s="466"/>
      <c r="AW848" s="466"/>
      <c r="AX848" s="466"/>
      <c r="AY848" s="466"/>
      <c r="AZ848" s="466"/>
      <c r="BA848" s="466"/>
      <c r="BB848" s="466"/>
      <c r="BC848" s="466"/>
      <c r="BD848" s="466"/>
      <c r="BE848" s="466"/>
      <c r="BF848" s="466"/>
      <c r="BG848" s="466"/>
      <c r="BH848" s="466"/>
      <c r="BI848" s="466"/>
      <c r="BJ848" s="466"/>
      <c r="BK848" s="466"/>
      <c r="BL848" s="466"/>
      <c r="BM848" s="466"/>
      <c r="BN848" s="466"/>
      <c r="BO848" s="466"/>
      <c r="BP848" s="466"/>
      <c r="BQ848" s="466"/>
      <c r="BR848" s="466"/>
      <c r="BS848" s="466"/>
    </row>
    <row r="849" spans="2:71">
      <c r="B849" s="48">
        <f t="shared" si="1094"/>
        <v>1873</v>
      </c>
      <c r="E849" s="52"/>
      <c r="M849" s="466" t="e">
        <f t="shared" ca="1" si="1090"/>
        <v>#N/A</v>
      </c>
      <c r="N849" s="466" t="e">
        <f t="shared" ca="1" si="1091"/>
        <v>#N/A</v>
      </c>
      <c r="X849" s="466" t="e">
        <f t="shared" ca="1" si="1092"/>
        <v>#N/A</v>
      </c>
      <c r="Y849" s="466" t="e">
        <f t="shared" ca="1" si="1093"/>
        <v>#N/A</v>
      </c>
      <c r="AA849" s="466"/>
      <c r="AB849" s="466"/>
      <c r="AC849" s="466"/>
      <c r="AD849" s="466"/>
      <c r="AE849" s="466"/>
      <c r="AG849" s="466"/>
      <c r="AM849" s="466"/>
      <c r="AN849" s="466"/>
      <c r="AO849" s="466"/>
      <c r="AP849" s="466"/>
      <c r="AQ849" s="466"/>
      <c r="AS849" s="466"/>
      <c r="AU849" s="466"/>
      <c r="AV849" s="466"/>
      <c r="AW849" s="466"/>
      <c r="AX849" s="466"/>
      <c r="AY849" s="466"/>
      <c r="AZ849" s="466"/>
      <c r="BA849" s="466"/>
      <c r="BB849" s="466"/>
      <c r="BC849" s="466"/>
      <c r="BD849" s="466"/>
      <c r="BE849" s="466"/>
      <c r="BF849" s="466"/>
      <c r="BG849" s="466"/>
      <c r="BH849" s="466"/>
      <c r="BI849" s="466"/>
      <c r="BJ849" s="466"/>
      <c r="BK849" s="466"/>
      <c r="BL849" s="466"/>
      <c r="BM849" s="466"/>
      <c r="BN849" s="466"/>
      <c r="BO849" s="466"/>
      <c r="BP849" s="466"/>
      <c r="BQ849" s="466"/>
      <c r="BR849" s="466"/>
      <c r="BS849" s="466"/>
    </row>
    <row r="850" spans="2:71">
      <c r="B850" s="48">
        <f t="shared" si="1094"/>
        <v>1874</v>
      </c>
      <c r="E850" s="52"/>
      <c r="M850" s="466" t="e">
        <f t="shared" ca="1" si="1090"/>
        <v>#N/A</v>
      </c>
      <c r="N850" s="466" t="e">
        <f t="shared" ca="1" si="1091"/>
        <v>#N/A</v>
      </c>
      <c r="X850" s="466" t="e">
        <f t="shared" ca="1" si="1092"/>
        <v>#N/A</v>
      </c>
      <c r="Y850" s="466" t="e">
        <f t="shared" ca="1" si="1093"/>
        <v>#N/A</v>
      </c>
      <c r="AA850" s="466"/>
      <c r="AB850" s="466"/>
      <c r="AC850" s="466"/>
      <c r="AD850" s="466"/>
      <c r="AE850" s="466"/>
      <c r="AG850" s="466"/>
      <c r="AM850" s="466"/>
      <c r="AN850" s="466"/>
      <c r="AO850" s="466"/>
      <c r="AP850" s="466"/>
      <c r="AQ850" s="466"/>
      <c r="AS850" s="466"/>
      <c r="AU850" s="466"/>
      <c r="AV850" s="466"/>
      <c r="AW850" s="466"/>
      <c r="AX850" s="466"/>
      <c r="AY850" s="466"/>
      <c r="AZ850" s="466"/>
      <c r="BA850" s="466"/>
      <c r="BB850" s="466"/>
      <c r="BC850" s="466"/>
      <c r="BD850" s="466"/>
      <c r="BE850" s="466"/>
      <c r="BF850" s="466"/>
      <c r="BG850" s="466"/>
      <c r="BH850" s="466"/>
      <c r="BI850" s="466"/>
      <c r="BJ850" s="466"/>
      <c r="BK850" s="466"/>
      <c r="BL850" s="466"/>
      <c r="BM850" s="466"/>
      <c r="BN850" s="466"/>
      <c r="BO850" s="466"/>
      <c r="BP850" s="466"/>
      <c r="BQ850" s="466"/>
      <c r="BR850" s="466"/>
      <c r="BS850" s="466"/>
    </row>
    <row r="851" spans="2:71">
      <c r="B851" s="48">
        <f t="shared" si="1094"/>
        <v>1875</v>
      </c>
      <c r="E851" s="52"/>
      <c r="M851" s="466" t="e">
        <f t="shared" ca="1" si="1090"/>
        <v>#N/A</v>
      </c>
      <c r="N851" s="466" t="e">
        <f t="shared" ca="1" si="1091"/>
        <v>#N/A</v>
      </c>
      <c r="X851" s="466" t="e">
        <f t="shared" ca="1" si="1092"/>
        <v>#N/A</v>
      </c>
      <c r="Y851" s="466" t="e">
        <f t="shared" ca="1" si="1093"/>
        <v>#N/A</v>
      </c>
      <c r="AA851" s="466"/>
      <c r="AB851" s="466"/>
      <c r="AC851" s="466"/>
      <c r="AD851" s="466"/>
      <c r="AE851" s="466"/>
      <c r="AG851" s="466"/>
      <c r="AM851" s="466"/>
      <c r="AN851" s="466"/>
      <c r="AO851" s="466"/>
      <c r="AP851" s="466"/>
      <c r="AQ851" s="466"/>
      <c r="AS851" s="466"/>
      <c r="AU851" s="466"/>
      <c r="AV851" s="466"/>
      <c r="AW851" s="466"/>
      <c r="AX851" s="466"/>
      <c r="AY851" s="466"/>
      <c r="AZ851" s="466"/>
      <c r="BA851" s="466"/>
      <c r="BB851" s="466"/>
      <c r="BC851" s="466"/>
      <c r="BD851" s="466"/>
      <c r="BE851" s="466"/>
      <c r="BF851" s="466"/>
      <c r="BG851" s="466"/>
      <c r="BH851" s="466"/>
      <c r="BI851" s="466"/>
      <c r="BJ851" s="466"/>
      <c r="BK851" s="466"/>
      <c r="BL851" s="466"/>
      <c r="BM851" s="466"/>
      <c r="BN851" s="466"/>
      <c r="BO851" s="466"/>
      <c r="BP851" s="466"/>
      <c r="BQ851" s="466"/>
      <c r="BR851" s="466"/>
      <c r="BS851" s="466"/>
    </row>
    <row r="852" spans="2:71">
      <c r="B852" s="48">
        <f t="shared" si="1094"/>
        <v>1876</v>
      </c>
      <c r="E852" s="52"/>
      <c r="M852" s="466" t="e">
        <f t="shared" ca="1" si="1090"/>
        <v>#N/A</v>
      </c>
      <c r="N852" s="466" t="e">
        <f t="shared" ca="1" si="1091"/>
        <v>#N/A</v>
      </c>
      <c r="X852" s="466" t="e">
        <f t="shared" ca="1" si="1092"/>
        <v>#N/A</v>
      </c>
      <c r="Y852" s="466" t="e">
        <f t="shared" ca="1" si="1093"/>
        <v>#N/A</v>
      </c>
      <c r="AA852" s="466"/>
      <c r="AB852" s="466"/>
      <c r="AC852" s="466"/>
      <c r="AD852" s="466"/>
      <c r="AE852" s="466"/>
      <c r="AG852" s="466"/>
      <c r="AM852" s="466"/>
      <c r="AN852" s="466"/>
      <c r="AO852" s="466"/>
      <c r="AP852" s="466"/>
      <c r="AQ852" s="466"/>
      <c r="AS852" s="466"/>
      <c r="AU852" s="466"/>
      <c r="AV852" s="466"/>
      <c r="AW852" s="466"/>
      <c r="AX852" s="466"/>
      <c r="AY852" s="466"/>
      <c r="AZ852" s="466"/>
      <c r="BA852" s="466"/>
      <c r="BB852" s="466"/>
      <c r="BC852" s="466"/>
      <c r="BD852" s="466"/>
      <c r="BE852" s="466"/>
      <c r="BF852" s="466"/>
      <c r="BG852" s="466"/>
      <c r="BH852" s="466"/>
      <c r="BI852" s="466"/>
      <c r="BJ852" s="466"/>
      <c r="BK852" s="466"/>
      <c r="BL852" s="466"/>
      <c r="BM852" s="466"/>
      <c r="BN852" s="466"/>
      <c r="BO852" s="466"/>
      <c r="BP852" s="466"/>
      <c r="BQ852" s="466"/>
      <c r="BR852" s="466"/>
      <c r="BS852" s="466"/>
    </row>
    <row r="853" spans="2:71">
      <c r="B853" s="48">
        <f t="shared" si="1094"/>
        <v>1877</v>
      </c>
      <c r="E853" s="52"/>
      <c r="M853" s="466" t="e">
        <f t="shared" ca="1" si="1090"/>
        <v>#N/A</v>
      </c>
      <c r="N853" s="466" t="e">
        <f t="shared" ca="1" si="1091"/>
        <v>#N/A</v>
      </c>
      <c r="X853" s="466" t="e">
        <f t="shared" ca="1" si="1092"/>
        <v>#N/A</v>
      </c>
      <c r="Y853" s="466" t="e">
        <f t="shared" ca="1" si="1093"/>
        <v>#N/A</v>
      </c>
      <c r="AA853" s="466"/>
      <c r="AB853" s="466"/>
      <c r="AC853" s="466"/>
      <c r="AD853" s="466"/>
      <c r="AE853" s="466"/>
      <c r="AG853" s="466"/>
      <c r="AM853" s="466"/>
      <c r="AN853" s="466"/>
      <c r="AO853" s="466"/>
      <c r="AP853" s="466"/>
      <c r="AQ853" s="466"/>
      <c r="AS853" s="466"/>
      <c r="AU853" s="466"/>
      <c r="AV853" s="466"/>
      <c r="AW853" s="466"/>
      <c r="AX853" s="466"/>
      <c r="AY853" s="466"/>
      <c r="AZ853" s="466"/>
      <c r="BA853" s="466"/>
      <c r="BB853" s="466"/>
      <c r="BC853" s="466"/>
      <c r="BD853" s="466"/>
      <c r="BE853" s="466"/>
      <c r="BF853" s="466"/>
      <c r="BG853" s="466"/>
      <c r="BH853" s="466"/>
      <c r="BI853" s="466"/>
      <c r="BJ853" s="466"/>
      <c r="BK853" s="466"/>
      <c r="BL853" s="466"/>
      <c r="BM853" s="466"/>
      <c r="BN853" s="466"/>
      <c r="BO853" s="466"/>
      <c r="BP853" s="466"/>
      <c r="BQ853" s="466"/>
      <c r="BR853" s="466"/>
      <c r="BS853" s="466"/>
    </row>
    <row r="854" spans="2:71">
      <c r="B854" s="48">
        <f t="shared" si="1094"/>
        <v>1878</v>
      </c>
      <c r="E854" s="52"/>
      <c r="M854" s="466" t="e">
        <f t="shared" ca="1" si="1090"/>
        <v>#N/A</v>
      </c>
      <c r="N854" s="466" t="e">
        <f t="shared" ca="1" si="1091"/>
        <v>#N/A</v>
      </c>
      <c r="X854" s="466" t="e">
        <f t="shared" ca="1" si="1092"/>
        <v>#N/A</v>
      </c>
      <c r="Y854" s="466" t="e">
        <f t="shared" ca="1" si="1093"/>
        <v>#N/A</v>
      </c>
      <c r="AA854" s="466"/>
      <c r="AB854" s="466"/>
      <c r="AC854" s="466"/>
      <c r="AD854" s="466"/>
      <c r="AE854" s="466"/>
      <c r="AG854" s="466"/>
      <c r="AM854" s="466"/>
      <c r="AN854" s="466"/>
      <c r="AO854" s="466"/>
      <c r="AP854" s="466"/>
      <c r="AQ854" s="466"/>
      <c r="AS854" s="466"/>
      <c r="AU854" s="466"/>
      <c r="AV854" s="466"/>
      <c r="AW854" s="466"/>
      <c r="AX854" s="466"/>
      <c r="AY854" s="466"/>
      <c r="AZ854" s="466"/>
      <c r="BA854" s="466"/>
      <c r="BB854" s="466"/>
      <c r="BC854" s="466"/>
      <c r="BD854" s="466"/>
      <c r="BE854" s="466"/>
      <c r="BF854" s="466"/>
      <c r="BG854" s="466"/>
      <c r="BH854" s="466"/>
      <c r="BI854" s="466"/>
      <c r="BJ854" s="466"/>
      <c r="BK854" s="466"/>
      <c r="BL854" s="466"/>
      <c r="BM854" s="466"/>
      <c r="BN854" s="466"/>
      <c r="BO854" s="466"/>
      <c r="BP854" s="466"/>
      <c r="BQ854" s="466"/>
      <c r="BR854" s="466"/>
      <c r="BS854" s="466"/>
    </row>
    <row r="855" spans="2:71">
      <c r="B855" s="48">
        <f t="shared" si="1094"/>
        <v>1879</v>
      </c>
      <c r="E855" s="52"/>
      <c r="M855" s="466" t="e">
        <f t="shared" ca="1" si="1090"/>
        <v>#N/A</v>
      </c>
      <c r="N855" s="466" t="e">
        <f t="shared" ca="1" si="1091"/>
        <v>#N/A</v>
      </c>
      <c r="X855" s="466" t="e">
        <f t="shared" ca="1" si="1092"/>
        <v>#N/A</v>
      </c>
      <c r="Y855" s="466" t="e">
        <f t="shared" ca="1" si="1093"/>
        <v>#N/A</v>
      </c>
      <c r="AA855" s="466"/>
      <c r="AB855" s="466"/>
      <c r="AC855" s="466"/>
      <c r="AD855" s="466"/>
      <c r="AE855" s="466"/>
      <c r="AG855" s="466"/>
      <c r="AM855" s="466"/>
      <c r="AN855" s="466"/>
      <c r="AO855" s="466"/>
      <c r="AP855" s="466"/>
      <c r="AQ855" s="466"/>
      <c r="AS855" s="466"/>
      <c r="AU855" s="466"/>
      <c r="AV855" s="466"/>
      <c r="AW855" s="466"/>
      <c r="AX855" s="466"/>
      <c r="AY855" s="466"/>
      <c r="AZ855" s="466"/>
      <c r="BA855" s="466"/>
      <c r="BB855" s="466"/>
      <c r="BC855" s="466"/>
      <c r="BD855" s="466"/>
      <c r="BE855" s="466"/>
      <c r="BF855" s="466"/>
      <c r="BG855" s="466"/>
      <c r="BH855" s="466"/>
      <c r="BI855" s="466"/>
      <c r="BJ855" s="466"/>
      <c r="BK855" s="466"/>
      <c r="BL855" s="466"/>
      <c r="BM855" s="466"/>
      <c r="BN855" s="466"/>
      <c r="BO855" s="466"/>
      <c r="BP855" s="466"/>
      <c r="BQ855" s="466"/>
      <c r="BR855" s="466"/>
      <c r="BS855" s="466"/>
    </row>
    <row r="856" spans="2:71">
      <c r="B856" s="48">
        <f t="shared" si="1094"/>
        <v>1880</v>
      </c>
      <c r="E856" s="52"/>
      <c r="M856" s="466" t="e">
        <f t="shared" ca="1" si="1090"/>
        <v>#N/A</v>
      </c>
      <c r="N856" s="466" t="e">
        <f t="shared" ca="1" si="1091"/>
        <v>#N/A</v>
      </c>
      <c r="X856" s="466" t="e">
        <f t="shared" ca="1" si="1092"/>
        <v>#N/A</v>
      </c>
      <c r="Y856" s="466" t="e">
        <f t="shared" ca="1" si="1093"/>
        <v>#N/A</v>
      </c>
      <c r="AA856" s="466"/>
      <c r="AB856" s="466"/>
      <c r="AC856" s="466"/>
      <c r="AD856" s="466"/>
      <c r="AE856" s="466"/>
      <c r="AG856" s="466"/>
      <c r="AM856" s="466"/>
      <c r="AN856" s="466"/>
      <c r="AO856" s="466"/>
      <c r="AP856" s="466"/>
      <c r="AQ856" s="466"/>
      <c r="AS856" s="466"/>
      <c r="AU856" s="466"/>
      <c r="AV856" s="466"/>
      <c r="AW856" s="466"/>
      <c r="AX856" s="466"/>
      <c r="AY856" s="466"/>
      <c r="AZ856" s="466"/>
      <c r="BA856" s="466"/>
      <c r="BB856" s="466"/>
      <c r="BC856" s="466"/>
      <c r="BD856" s="466"/>
      <c r="BE856" s="466"/>
      <c r="BF856" s="466"/>
      <c r="BG856" s="466"/>
      <c r="BH856" s="466"/>
      <c r="BI856" s="466"/>
      <c r="BJ856" s="466"/>
      <c r="BK856" s="466"/>
      <c r="BL856" s="466"/>
      <c r="BM856" s="466"/>
      <c r="BN856" s="466"/>
      <c r="BO856" s="466"/>
      <c r="BP856" s="466"/>
      <c r="BQ856" s="466"/>
      <c r="BR856" s="466"/>
      <c r="BS856" s="466"/>
    </row>
    <row r="857" spans="2:71">
      <c r="B857" s="48">
        <f t="shared" si="1094"/>
        <v>1881</v>
      </c>
      <c r="E857" s="52"/>
      <c r="M857" s="466" t="e">
        <f t="shared" ca="1" si="1090"/>
        <v>#N/A</v>
      </c>
      <c r="N857" s="466" t="e">
        <f t="shared" ca="1" si="1091"/>
        <v>#N/A</v>
      </c>
      <c r="X857" s="466" t="e">
        <f t="shared" ca="1" si="1092"/>
        <v>#N/A</v>
      </c>
      <c r="Y857" s="466" t="e">
        <f t="shared" ca="1" si="1093"/>
        <v>#N/A</v>
      </c>
      <c r="AA857" s="466"/>
      <c r="AB857" s="466"/>
      <c r="AC857" s="466"/>
      <c r="AD857" s="466"/>
      <c r="AE857" s="466"/>
      <c r="AG857" s="466"/>
      <c r="AM857" s="466"/>
      <c r="AN857" s="466"/>
      <c r="AO857" s="466"/>
      <c r="AP857" s="466"/>
      <c r="AQ857" s="466"/>
      <c r="AS857" s="466"/>
      <c r="AU857" s="466"/>
      <c r="AV857" s="466"/>
      <c r="AW857" s="466"/>
      <c r="AX857" s="466"/>
      <c r="AY857" s="466"/>
      <c r="AZ857" s="466"/>
      <c r="BA857" s="466"/>
      <c r="BB857" s="466"/>
      <c r="BC857" s="466"/>
      <c r="BD857" s="466"/>
      <c r="BE857" s="466"/>
      <c r="BF857" s="466"/>
      <c r="BG857" s="466"/>
      <c r="BH857" s="466"/>
      <c r="BI857" s="466"/>
      <c r="BJ857" s="466"/>
      <c r="BK857" s="466"/>
      <c r="BL857" s="466"/>
      <c r="BM857" s="466"/>
      <c r="BN857" s="466"/>
      <c r="BO857" s="466"/>
      <c r="BP857" s="466"/>
      <c r="BQ857" s="466"/>
      <c r="BR857" s="466"/>
      <c r="BS857" s="466"/>
    </row>
    <row r="858" spans="2:71">
      <c r="B858" s="48">
        <f t="shared" si="1094"/>
        <v>1882</v>
      </c>
      <c r="E858" s="52"/>
      <c r="M858" s="466" t="e">
        <f t="shared" ca="1" si="1090"/>
        <v>#N/A</v>
      </c>
      <c r="N858" s="466" t="e">
        <f t="shared" ca="1" si="1091"/>
        <v>#N/A</v>
      </c>
      <c r="X858" s="466" t="e">
        <f t="shared" ca="1" si="1092"/>
        <v>#N/A</v>
      </c>
      <c r="Y858" s="466" t="e">
        <f t="shared" ca="1" si="1093"/>
        <v>#N/A</v>
      </c>
      <c r="AA858" s="466"/>
      <c r="AB858" s="466"/>
      <c r="AC858" s="466"/>
      <c r="AD858" s="466"/>
      <c r="AE858" s="466"/>
      <c r="AG858" s="466"/>
      <c r="AM858" s="466"/>
      <c r="AN858" s="466"/>
      <c r="AO858" s="466"/>
      <c r="AP858" s="466"/>
      <c r="AQ858" s="466"/>
      <c r="AS858" s="466"/>
      <c r="AU858" s="466"/>
      <c r="AV858" s="466"/>
      <c r="AW858" s="466"/>
      <c r="AX858" s="466"/>
      <c r="AY858" s="466"/>
      <c r="AZ858" s="466"/>
      <c r="BA858" s="466"/>
      <c r="BB858" s="466"/>
      <c r="BC858" s="466"/>
      <c r="BD858" s="466"/>
      <c r="BE858" s="466"/>
      <c r="BF858" s="466"/>
      <c r="BG858" s="466"/>
      <c r="BH858" s="466"/>
      <c r="BI858" s="466"/>
      <c r="BJ858" s="466"/>
      <c r="BK858" s="466"/>
      <c r="BL858" s="466"/>
      <c r="BM858" s="466"/>
      <c r="BN858" s="466"/>
      <c r="BO858" s="466"/>
      <c r="BP858" s="466"/>
      <c r="BQ858" s="466"/>
      <c r="BR858" s="466"/>
      <c r="BS858" s="466"/>
    </row>
    <row r="859" spans="2:71">
      <c r="B859" s="48">
        <f t="shared" si="1094"/>
        <v>1883</v>
      </c>
      <c r="E859" s="52"/>
      <c r="M859" s="466" t="e">
        <f t="shared" ca="1" si="1090"/>
        <v>#N/A</v>
      </c>
      <c r="N859" s="466" t="e">
        <f t="shared" ca="1" si="1091"/>
        <v>#N/A</v>
      </c>
      <c r="X859" s="466" t="e">
        <f t="shared" ca="1" si="1092"/>
        <v>#N/A</v>
      </c>
      <c r="Y859" s="466" t="e">
        <f t="shared" ca="1" si="1093"/>
        <v>#N/A</v>
      </c>
      <c r="AA859" s="466"/>
      <c r="AB859" s="466"/>
      <c r="AC859" s="466"/>
      <c r="AD859" s="466"/>
      <c r="AE859" s="466"/>
      <c r="AG859" s="466"/>
      <c r="AM859" s="466"/>
      <c r="AN859" s="466"/>
      <c r="AO859" s="466"/>
      <c r="AP859" s="466"/>
      <c r="AQ859" s="466"/>
      <c r="AS859" s="466"/>
      <c r="AU859" s="466"/>
      <c r="AV859" s="466"/>
      <c r="AW859" s="466"/>
      <c r="AX859" s="466"/>
      <c r="AY859" s="466"/>
      <c r="AZ859" s="466"/>
      <c r="BA859" s="466"/>
      <c r="BB859" s="466"/>
      <c r="BC859" s="466"/>
      <c r="BD859" s="466"/>
      <c r="BE859" s="466"/>
      <c r="BF859" s="466"/>
      <c r="BG859" s="466"/>
      <c r="BH859" s="466"/>
      <c r="BI859" s="466"/>
      <c r="BJ859" s="466"/>
      <c r="BK859" s="466"/>
      <c r="BL859" s="466"/>
      <c r="BM859" s="466"/>
      <c r="BN859" s="466"/>
      <c r="BO859" s="466"/>
      <c r="BP859" s="466"/>
      <c r="BQ859" s="466"/>
      <c r="BR859" s="466"/>
      <c r="BS859" s="466"/>
    </row>
    <row r="860" spans="2:71">
      <c r="B860" s="48">
        <f t="shared" si="1094"/>
        <v>1884</v>
      </c>
      <c r="E860" s="52"/>
      <c r="M860" s="466" t="e">
        <f t="shared" ca="1" si="1090"/>
        <v>#N/A</v>
      </c>
      <c r="N860" s="466" t="e">
        <f t="shared" ca="1" si="1091"/>
        <v>#N/A</v>
      </c>
      <c r="X860" s="466" t="e">
        <f t="shared" ca="1" si="1092"/>
        <v>#N/A</v>
      </c>
      <c r="Y860" s="466" t="e">
        <f t="shared" ca="1" si="1093"/>
        <v>#N/A</v>
      </c>
      <c r="AA860" s="466"/>
      <c r="AB860" s="466"/>
      <c r="AC860" s="466"/>
      <c r="AD860" s="466"/>
      <c r="AE860" s="466"/>
      <c r="AG860" s="466"/>
      <c r="AM860" s="466"/>
      <c r="AN860" s="466"/>
      <c r="AO860" s="466"/>
      <c r="AP860" s="466"/>
      <c r="AQ860" s="466"/>
      <c r="AS860" s="466"/>
      <c r="AU860" s="466"/>
      <c r="AV860" s="466"/>
      <c r="AW860" s="466"/>
      <c r="AX860" s="466"/>
      <c r="AY860" s="466"/>
      <c r="AZ860" s="466"/>
      <c r="BA860" s="466"/>
      <c r="BB860" s="466"/>
      <c r="BC860" s="466"/>
      <c r="BD860" s="466"/>
      <c r="BE860" s="466"/>
      <c r="BF860" s="466"/>
      <c r="BG860" s="466"/>
      <c r="BH860" s="466"/>
      <c r="BI860" s="466"/>
      <c r="BJ860" s="466"/>
      <c r="BK860" s="466"/>
      <c r="BL860" s="466"/>
      <c r="BM860" s="466"/>
      <c r="BN860" s="466"/>
      <c r="BO860" s="466"/>
      <c r="BP860" s="466"/>
      <c r="BQ860" s="466"/>
      <c r="BR860" s="466"/>
      <c r="BS860" s="466"/>
    </row>
    <row r="861" spans="2:71">
      <c r="B861" s="48">
        <f t="shared" si="1094"/>
        <v>1885</v>
      </c>
      <c r="E861" s="52"/>
      <c r="M861" s="466" t="e">
        <f t="shared" ca="1" si="1090"/>
        <v>#N/A</v>
      </c>
      <c r="N861" s="466" t="e">
        <f t="shared" ca="1" si="1091"/>
        <v>#N/A</v>
      </c>
      <c r="X861" s="466" t="e">
        <f t="shared" ca="1" si="1092"/>
        <v>#N/A</v>
      </c>
      <c r="Y861" s="466" t="e">
        <f t="shared" ca="1" si="1093"/>
        <v>#N/A</v>
      </c>
      <c r="AA861" s="466"/>
      <c r="AB861" s="466"/>
      <c r="AC861" s="466"/>
      <c r="AD861" s="466"/>
      <c r="AE861" s="466"/>
      <c r="AG861" s="466"/>
      <c r="AM861" s="466"/>
      <c r="AN861" s="466"/>
      <c r="AO861" s="466"/>
      <c r="AP861" s="466"/>
      <c r="AQ861" s="466"/>
      <c r="AS861" s="466"/>
      <c r="AU861" s="466"/>
      <c r="AV861" s="466"/>
      <c r="AW861" s="466"/>
      <c r="AX861" s="466"/>
      <c r="AY861" s="466"/>
      <c r="AZ861" s="466"/>
      <c r="BA861" s="466"/>
      <c r="BB861" s="466"/>
      <c r="BC861" s="466"/>
      <c r="BD861" s="466"/>
      <c r="BE861" s="466"/>
      <c r="BF861" s="466"/>
      <c r="BG861" s="466"/>
      <c r="BH861" s="466"/>
      <c r="BI861" s="466"/>
      <c r="BJ861" s="466"/>
      <c r="BK861" s="466"/>
      <c r="BL861" s="466"/>
      <c r="BM861" s="466"/>
      <c r="BN861" s="466"/>
      <c r="BO861" s="466"/>
      <c r="BP861" s="466"/>
      <c r="BQ861" s="466"/>
      <c r="BR861" s="466"/>
      <c r="BS861" s="466"/>
    </row>
    <row r="862" spans="2:71">
      <c r="B862" s="48">
        <f t="shared" si="1094"/>
        <v>1886</v>
      </c>
      <c r="E862" s="52"/>
      <c r="M862" s="466" t="e">
        <f t="shared" ca="1" si="1090"/>
        <v>#N/A</v>
      </c>
      <c r="N862" s="466" t="e">
        <f t="shared" ca="1" si="1091"/>
        <v>#N/A</v>
      </c>
      <c r="X862" s="466" t="e">
        <f t="shared" ca="1" si="1092"/>
        <v>#N/A</v>
      </c>
      <c r="Y862" s="466" t="e">
        <f t="shared" ca="1" si="1093"/>
        <v>#N/A</v>
      </c>
      <c r="AA862" s="466"/>
      <c r="AB862" s="466"/>
      <c r="AC862" s="466"/>
      <c r="AD862" s="466"/>
      <c r="AE862" s="466"/>
      <c r="AG862" s="466"/>
      <c r="AM862" s="466"/>
      <c r="AN862" s="466"/>
      <c r="AO862" s="466"/>
      <c r="AP862" s="466"/>
      <c r="AQ862" s="466"/>
      <c r="AS862" s="466"/>
      <c r="AU862" s="466"/>
      <c r="AV862" s="466"/>
      <c r="AW862" s="466"/>
      <c r="AX862" s="466"/>
      <c r="AY862" s="466"/>
      <c r="AZ862" s="466"/>
      <c r="BA862" s="466"/>
      <c r="BB862" s="466"/>
      <c r="BC862" s="466"/>
      <c r="BD862" s="466"/>
      <c r="BE862" s="466"/>
      <c r="BF862" s="466"/>
      <c r="BG862" s="466"/>
      <c r="BH862" s="466"/>
      <c r="BI862" s="466"/>
      <c r="BJ862" s="466"/>
      <c r="BK862" s="466"/>
      <c r="BL862" s="466"/>
      <c r="BM862" s="466"/>
      <c r="BN862" s="466"/>
      <c r="BO862" s="466"/>
      <c r="BP862" s="466"/>
      <c r="BQ862" s="466"/>
      <c r="BR862" s="466"/>
      <c r="BS862" s="466"/>
    </row>
    <row r="863" spans="2:71">
      <c r="B863" s="48">
        <f t="shared" si="1094"/>
        <v>1887</v>
      </c>
      <c r="E863" s="52"/>
      <c r="M863" s="466" t="e">
        <f t="shared" ca="1" si="1090"/>
        <v>#N/A</v>
      </c>
      <c r="N863" s="466" t="e">
        <f t="shared" ca="1" si="1091"/>
        <v>#N/A</v>
      </c>
      <c r="X863" s="466" t="e">
        <f t="shared" ca="1" si="1092"/>
        <v>#N/A</v>
      </c>
      <c r="Y863" s="466" t="e">
        <f t="shared" ca="1" si="1093"/>
        <v>#N/A</v>
      </c>
      <c r="AA863" s="466"/>
      <c r="AB863" s="466"/>
      <c r="AC863" s="466"/>
      <c r="AD863" s="466"/>
      <c r="AE863" s="466"/>
      <c r="AG863" s="466"/>
      <c r="AM863" s="466"/>
      <c r="AN863" s="466"/>
      <c r="AO863" s="466"/>
      <c r="AP863" s="466"/>
      <c r="AQ863" s="466"/>
      <c r="AS863" s="466"/>
      <c r="AU863" s="466"/>
      <c r="AV863" s="466"/>
      <c r="AW863" s="466"/>
      <c r="AX863" s="466"/>
      <c r="AY863" s="466"/>
      <c r="AZ863" s="466"/>
      <c r="BA863" s="466"/>
      <c r="BB863" s="466"/>
      <c r="BC863" s="466"/>
      <c r="BD863" s="466"/>
      <c r="BE863" s="466"/>
      <c r="BF863" s="466"/>
      <c r="BG863" s="466"/>
      <c r="BH863" s="466"/>
      <c r="BI863" s="466"/>
      <c r="BJ863" s="466"/>
      <c r="BK863" s="466"/>
      <c r="BL863" s="466"/>
      <c r="BM863" s="466"/>
      <c r="BN863" s="466"/>
      <c r="BO863" s="466"/>
      <c r="BP863" s="466"/>
      <c r="BQ863" s="466"/>
      <c r="BR863" s="466"/>
      <c r="BS863" s="466"/>
    </row>
    <row r="864" spans="2:71">
      <c r="B864" s="48">
        <f t="shared" si="1094"/>
        <v>1888</v>
      </c>
      <c r="E864" s="52"/>
      <c r="M864" s="466" t="e">
        <f t="shared" ca="1" si="1090"/>
        <v>#N/A</v>
      </c>
      <c r="N864" s="466" t="e">
        <f t="shared" ca="1" si="1091"/>
        <v>#N/A</v>
      </c>
      <c r="X864" s="466" t="e">
        <f t="shared" ca="1" si="1092"/>
        <v>#N/A</v>
      </c>
      <c r="Y864" s="466" t="e">
        <f t="shared" ca="1" si="1093"/>
        <v>#N/A</v>
      </c>
      <c r="AA864" s="466"/>
      <c r="AB864" s="466"/>
      <c r="AC864" s="466"/>
      <c r="AD864" s="466"/>
      <c r="AE864" s="466"/>
      <c r="AG864" s="466"/>
      <c r="AM864" s="466"/>
      <c r="AN864" s="466"/>
      <c r="AO864" s="466"/>
      <c r="AP864" s="466"/>
      <c r="AQ864" s="466"/>
      <c r="AS864" s="466"/>
      <c r="AU864" s="466"/>
      <c r="AV864" s="466"/>
      <c r="AW864" s="466"/>
      <c r="AX864" s="466"/>
      <c r="AY864" s="466"/>
      <c r="AZ864" s="466"/>
      <c r="BA864" s="466"/>
      <c r="BB864" s="466"/>
      <c r="BC864" s="466"/>
      <c r="BD864" s="466"/>
      <c r="BE864" s="466"/>
      <c r="BF864" s="466"/>
      <c r="BG864" s="466"/>
      <c r="BH864" s="466"/>
      <c r="BI864" s="466"/>
      <c r="BJ864" s="466"/>
      <c r="BK864" s="466"/>
      <c r="BL864" s="466"/>
      <c r="BM864" s="466"/>
      <c r="BN864" s="466"/>
      <c r="BO864" s="466"/>
      <c r="BP864" s="466"/>
      <c r="BQ864" s="466"/>
      <c r="BR864" s="466"/>
      <c r="BS864" s="466"/>
    </row>
    <row r="865" spans="2:71">
      <c r="B865" s="48">
        <f t="shared" si="1094"/>
        <v>1889</v>
      </c>
      <c r="E865" s="52"/>
      <c r="M865" s="466" t="e">
        <f t="shared" ca="1" si="1090"/>
        <v>#N/A</v>
      </c>
      <c r="N865" s="466" t="e">
        <f t="shared" ca="1" si="1091"/>
        <v>#N/A</v>
      </c>
      <c r="X865" s="466" t="e">
        <f t="shared" ca="1" si="1092"/>
        <v>#N/A</v>
      </c>
      <c r="Y865" s="466" t="e">
        <f t="shared" ca="1" si="1093"/>
        <v>#N/A</v>
      </c>
      <c r="AA865" s="466"/>
      <c r="AB865" s="466"/>
      <c r="AC865" s="466"/>
      <c r="AD865" s="466"/>
      <c r="AE865" s="466"/>
      <c r="AG865" s="466"/>
      <c r="AM865" s="466"/>
      <c r="AN865" s="466"/>
      <c r="AO865" s="466"/>
      <c r="AP865" s="466"/>
      <c r="AQ865" s="466"/>
      <c r="AS865" s="466"/>
      <c r="AU865" s="466"/>
      <c r="AV865" s="466"/>
      <c r="AW865" s="466"/>
      <c r="AX865" s="466"/>
      <c r="AY865" s="466"/>
      <c r="AZ865" s="466"/>
      <c r="BA865" s="466"/>
      <c r="BB865" s="466"/>
      <c r="BC865" s="466"/>
      <c r="BD865" s="466"/>
      <c r="BE865" s="466"/>
      <c r="BF865" s="466"/>
      <c r="BG865" s="466"/>
      <c r="BH865" s="466"/>
      <c r="BI865" s="466"/>
      <c r="BJ865" s="466"/>
      <c r="BK865" s="466"/>
      <c r="BL865" s="466"/>
      <c r="BM865" s="466"/>
      <c r="BN865" s="466"/>
      <c r="BO865" s="466"/>
      <c r="BP865" s="466"/>
      <c r="BQ865" s="466"/>
      <c r="BR865" s="466"/>
      <c r="BS865" s="466"/>
    </row>
    <row r="866" spans="2:71">
      <c r="B866" s="48">
        <f t="shared" si="1094"/>
        <v>1890</v>
      </c>
      <c r="E866" s="52"/>
      <c r="M866" s="466" t="e">
        <f t="shared" ca="1" si="1090"/>
        <v>#N/A</v>
      </c>
      <c r="N866" s="466" t="e">
        <f t="shared" ca="1" si="1091"/>
        <v>#N/A</v>
      </c>
      <c r="X866" s="466" t="e">
        <f t="shared" ca="1" si="1092"/>
        <v>#N/A</v>
      </c>
      <c r="Y866" s="466" t="e">
        <f t="shared" ca="1" si="1093"/>
        <v>#N/A</v>
      </c>
      <c r="AA866" s="466"/>
      <c r="AB866" s="466"/>
      <c r="AC866" s="466"/>
      <c r="AD866" s="466"/>
      <c r="AE866" s="466"/>
      <c r="AG866" s="466"/>
      <c r="AM866" s="466"/>
      <c r="AN866" s="466"/>
      <c r="AO866" s="466"/>
      <c r="AP866" s="466"/>
      <c r="AQ866" s="466"/>
      <c r="AS866" s="466"/>
      <c r="AU866" s="466"/>
      <c r="AV866" s="466"/>
      <c r="AW866" s="466"/>
      <c r="AX866" s="466"/>
      <c r="AY866" s="466"/>
      <c r="AZ866" s="466"/>
      <c r="BA866" s="466"/>
      <c r="BB866" s="466"/>
      <c r="BC866" s="466"/>
      <c r="BD866" s="466"/>
      <c r="BE866" s="466"/>
      <c r="BF866" s="466"/>
      <c r="BG866" s="466"/>
      <c r="BH866" s="466"/>
      <c r="BI866" s="466"/>
      <c r="BJ866" s="466"/>
      <c r="BK866" s="466"/>
      <c r="BL866" s="466"/>
      <c r="BM866" s="466"/>
      <c r="BN866" s="466"/>
      <c r="BO866" s="466"/>
      <c r="BP866" s="466"/>
      <c r="BQ866" s="466"/>
      <c r="BR866" s="466"/>
      <c r="BS866" s="466"/>
    </row>
    <row r="867" spans="2:71">
      <c r="B867" s="48">
        <f t="shared" si="1094"/>
        <v>1891</v>
      </c>
      <c r="E867" s="52"/>
      <c r="M867" s="466" t="e">
        <f t="shared" ca="1" si="1090"/>
        <v>#N/A</v>
      </c>
      <c r="N867" s="466" t="e">
        <f t="shared" ca="1" si="1091"/>
        <v>#N/A</v>
      </c>
      <c r="X867" s="466" t="e">
        <f t="shared" ca="1" si="1092"/>
        <v>#N/A</v>
      </c>
      <c r="Y867" s="466" t="e">
        <f t="shared" ca="1" si="1093"/>
        <v>#N/A</v>
      </c>
      <c r="AA867" s="466"/>
      <c r="AB867" s="466"/>
      <c r="AC867" s="466"/>
      <c r="AD867" s="466"/>
      <c r="AE867" s="466"/>
      <c r="AG867" s="466"/>
      <c r="AM867" s="466"/>
      <c r="AN867" s="466"/>
      <c r="AO867" s="466"/>
      <c r="AP867" s="466"/>
      <c r="AQ867" s="466"/>
      <c r="AS867" s="466"/>
      <c r="AU867" s="466"/>
      <c r="AV867" s="466"/>
      <c r="AW867" s="466"/>
      <c r="AX867" s="466"/>
      <c r="AY867" s="466"/>
      <c r="AZ867" s="466"/>
      <c r="BA867" s="466"/>
      <c r="BB867" s="466"/>
      <c r="BC867" s="466"/>
      <c r="BD867" s="466"/>
      <c r="BE867" s="466"/>
      <c r="BF867" s="466"/>
      <c r="BG867" s="466"/>
      <c r="BH867" s="466"/>
      <c r="BI867" s="466"/>
      <c r="BJ867" s="466"/>
      <c r="BK867" s="466"/>
      <c r="BL867" s="466"/>
      <c r="BM867" s="466"/>
      <c r="BN867" s="466"/>
      <c r="BO867" s="466"/>
      <c r="BP867" s="466"/>
      <c r="BQ867" s="466"/>
      <c r="BR867" s="466"/>
      <c r="BS867" s="466"/>
    </row>
    <row r="868" spans="2:71">
      <c r="B868" s="48">
        <f t="shared" si="1094"/>
        <v>1892</v>
      </c>
      <c r="E868" s="52"/>
      <c r="M868" s="466" t="e">
        <f t="shared" ca="1" si="1090"/>
        <v>#N/A</v>
      </c>
      <c r="N868" s="466" t="e">
        <f t="shared" ca="1" si="1091"/>
        <v>#N/A</v>
      </c>
      <c r="X868" s="466" t="e">
        <f t="shared" ca="1" si="1092"/>
        <v>#N/A</v>
      </c>
      <c r="Y868" s="466" t="e">
        <f t="shared" ca="1" si="1093"/>
        <v>#N/A</v>
      </c>
      <c r="AA868" s="466"/>
      <c r="AB868" s="466"/>
      <c r="AC868" s="466"/>
      <c r="AD868" s="466"/>
      <c r="AE868" s="466"/>
      <c r="AG868" s="466"/>
      <c r="AM868" s="466"/>
      <c r="AN868" s="466"/>
      <c r="AO868" s="466"/>
      <c r="AP868" s="466"/>
      <c r="AQ868" s="466"/>
      <c r="AS868" s="466"/>
      <c r="AU868" s="466"/>
      <c r="AV868" s="466"/>
      <c r="AW868" s="466"/>
      <c r="AX868" s="466"/>
      <c r="AY868" s="466"/>
      <c r="AZ868" s="466"/>
      <c r="BA868" s="466"/>
      <c r="BB868" s="466"/>
      <c r="BC868" s="466"/>
      <c r="BD868" s="466"/>
      <c r="BE868" s="466"/>
      <c r="BF868" s="466"/>
      <c r="BG868" s="466"/>
      <c r="BH868" s="466"/>
      <c r="BI868" s="466"/>
      <c r="BJ868" s="466"/>
      <c r="BK868" s="466"/>
      <c r="BL868" s="466"/>
      <c r="BM868" s="466"/>
      <c r="BN868" s="466"/>
      <c r="BO868" s="466"/>
      <c r="BP868" s="466"/>
      <c r="BQ868" s="466"/>
      <c r="BR868" s="466"/>
      <c r="BS868" s="466"/>
    </row>
    <row r="869" spans="2:71">
      <c r="B869" s="48">
        <f t="shared" si="1094"/>
        <v>1893</v>
      </c>
      <c r="E869" s="52"/>
      <c r="M869" s="466" t="e">
        <f t="shared" ca="1" si="1090"/>
        <v>#N/A</v>
      </c>
      <c r="N869" s="466" t="e">
        <f t="shared" ca="1" si="1091"/>
        <v>#N/A</v>
      </c>
      <c r="X869" s="466" t="e">
        <f t="shared" ca="1" si="1092"/>
        <v>#N/A</v>
      </c>
      <c r="Y869" s="466" t="e">
        <f t="shared" ca="1" si="1093"/>
        <v>#N/A</v>
      </c>
      <c r="AA869" s="466"/>
      <c r="AB869" s="466"/>
      <c r="AC869" s="466"/>
      <c r="AD869" s="466"/>
      <c r="AE869" s="466"/>
      <c r="AG869" s="466"/>
      <c r="AM869" s="466"/>
      <c r="AN869" s="466"/>
      <c r="AO869" s="466"/>
      <c r="AP869" s="466"/>
      <c r="AQ869" s="466"/>
      <c r="AS869" s="466"/>
      <c r="AU869" s="466"/>
      <c r="AV869" s="466"/>
      <c r="AW869" s="466"/>
      <c r="AX869" s="466"/>
      <c r="AY869" s="466"/>
      <c r="AZ869" s="466"/>
      <c r="BA869" s="466"/>
      <c r="BB869" s="466"/>
      <c r="BC869" s="466"/>
      <c r="BD869" s="466"/>
      <c r="BE869" s="466"/>
      <c r="BF869" s="466"/>
      <c r="BG869" s="466"/>
      <c r="BH869" s="466"/>
      <c r="BI869" s="466"/>
      <c r="BJ869" s="466"/>
      <c r="BK869" s="466"/>
      <c r="BL869" s="466"/>
      <c r="BM869" s="466"/>
      <c r="BN869" s="466"/>
      <c r="BO869" s="466"/>
      <c r="BP869" s="466"/>
      <c r="BQ869" s="466"/>
      <c r="BR869" s="466"/>
      <c r="BS869" s="466"/>
    </row>
    <row r="870" spans="2:71">
      <c r="B870" s="48">
        <f t="shared" si="1094"/>
        <v>1894</v>
      </c>
      <c r="E870" s="52"/>
      <c r="M870" s="466" t="e">
        <f t="shared" ca="1" si="1090"/>
        <v>#N/A</v>
      </c>
      <c r="N870" s="466" t="e">
        <f t="shared" ca="1" si="1091"/>
        <v>#N/A</v>
      </c>
      <c r="X870" s="466" t="e">
        <f t="shared" ca="1" si="1092"/>
        <v>#N/A</v>
      </c>
      <c r="Y870" s="466" t="e">
        <f t="shared" ca="1" si="1093"/>
        <v>#N/A</v>
      </c>
      <c r="AA870" s="466"/>
      <c r="AB870" s="466"/>
      <c r="AC870" s="466"/>
      <c r="AD870" s="466"/>
      <c r="AE870" s="466"/>
      <c r="AG870" s="466"/>
      <c r="AM870" s="466"/>
      <c r="AN870" s="466"/>
      <c r="AO870" s="466"/>
      <c r="AP870" s="466"/>
      <c r="AQ870" s="466"/>
      <c r="AS870" s="466"/>
      <c r="AU870" s="466"/>
      <c r="AV870" s="466"/>
      <c r="AW870" s="466"/>
      <c r="AX870" s="466"/>
      <c r="AY870" s="466"/>
      <c r="AZ870" s="466"/>
      <c r="BA870" s="466"/>
      <c r="BB870" s="466"/>
      <c r="BC870" s="466"/>
      <c r="BD870" s="466"/>
      <c r="BE870" s="466"/>
      <c r="BF870" s="466"/>
      <c r="BG870" s="466"/>
      <c r="BH870" s="466"/>
      <c r="BI870" s="466"/>
      <c r="BJ870" s="466"/>
      <c r="BK870" s="466"/>
      <c r="BL870" s="466"/>
      <c r="BM870" s="466"/>
      <c r="BN870" s="466"/>
      <c r="BO870" s="466"/>
      <c r="BP870" s="466"/>
      <c r="BQ870" s="466"/>
      <c r="BR870" s="466"/>
      <c r="BS870" s="466"/>
    </row>
    <row r="871" spans="2:71">
      <c r="B871" s="48">
        <f t="shared" si="1094"/>
        <v>1895</v>
      </c>
      <c r="E871" s="52"/>
      <c r="M871" s="466" t="e">
        <f t="shared" ca="1" si="1090"/>
        <v>#N/A</v>
      </c>
      <c r="N871" s="466" t="e">
        <f t="shared" ca="1" si="1091"/>
        <v>#N/A</v>
      </c>
      <c r="X871" s="466" t="e">
        <f t="shared" ca="1" si="1092"/>
        <v>#N/A</v>
      </c>
      <c r="Y871" s="466" t="e">
        <f t="shared" ca="1" si="1093"/>
        <v>#N/A</v>
      </c>
      <c r="AA871" s="466"/>
      <c r="AB871" s="466"/>
      <c r="AC871" s="466"/>
      <c r="AD871" s="466"/>
      <c r="AE871" s="466"/>
      <c r="AG871" s="466"/>
      <c r="AM871" s="466"/>
      <c r="AN871" s="466"/>
      <c r="AO871" s="466"/>
      <c r="AP871" s="466"/>
      <c r="AQ871" s="466"/>
      <c r="AS871" s="466"/>
      <c r="AU871" s="466"/>
      <c r="AV871" s="466"/>
      <c r="AW871" s="466"/>
      <c r="AX871" s="466"/>
      <c r="AY871" s="466"/>
      <c r="AZ871" s="466"/>
      <c r="BA871" s="466"/>
      <c r="BB871" s="466"/>
      <c r="BC871" s="466"/>
      <c r="BD871" s="466"/>
      <c r="BE871" s="466"/>
      <c r="BF871" s="466"/>
      <c r="BG871" s="466"/>
      <c r="BH871" s="466"/>
      <c r="BI871" s="466"/>
      <c r="BJ871" s="466"/>
      <c r="BK871" s="466"/>
      <c r="BL871" s="466"/>
      <c r="BM871" s="466"/>
      <c r="BN871" s="466"/>
      <c r="BO871" s="466"/>
      <c r="BP871" s="466"/>
      <c r="BQ871" s="466"/>
      <c r="BR871" s="466"/>
      <c r="BS871" s="466"/>
    </row>
    <row r="872" spans="2:71">
      <c r="B872" s="48">
        <f t="shared" si="1094"/>
        <v>1896</v>
      </c>
      <c r="E872" s="52"/>
      <c r="M872" s="466" t="e">
        <f t="shared" ca="1" si="1090"/>
        <v>#N/A</v>
      </c>
      <c r="N872" s="466" t="e">
        <f t="shared" ca="1" si="1091"/>
        <v>#N/A</v>
      </c>
      <c r="X872" s="466" t="e">
        <f t="shared" ca="1" si="1092"/>
        <v>#N/A</v>
      </c>
      <c r="Y872" s="466" t="e">
        <f t="shared" ca="1" si="1093"/>
        <v>#N/A</v>
      </c>
      <c r="AA872" s="466"/>
      <c r="AB872" s="466"/>
      <c r="AC872" s="466"/>
      <c r="AD872" s="466"/>
      <c r="AE872" s="466"/>
      <c r="AG872" s="466"/>
      <c r="AM872" s="466"/>
      <c r="AN872" s="466"/>
      <c r="AO872" s="466"/>
      <c r="AP872" s="466"/>
      <c r="AQ872" s="466"/>
      <c r="AS872" s="466"/>
      <c r="AU872" s="466"/>
      <c r="AV872" s="466"/>
      <c r="AW872" s="466"/>
      <c r="AX872" s="466"/>
      <c r="AY872" s="466"/>
      <c r="AZ872" s="466"/>
      <c r="BA872" s="466"/>
      <c r="BB872" s="466"/>
      <c r="BC872" s="466"/>
      <c r="BD872" s="466"/>
      <c r="BE872" s="466"/>
      <c r="BF872" s="466"/>
      <c r="BG872" s="466"/>
      <c r="BH872" s="466"/>
      <c r="BI872" s="466"/>
      <c r="BJ872" s="466"/>
      <c r="BK872" s="466"/>
      <c r="BL872" s="466"/>
      <c r="BM872" s="466"/>
      <c r="BN872" s="466"/>
      <c r="BO872" s="466"/>
      <c r="BP872" s="466"/>
      <c r="BQ872" s="466"/>
      <c r="BR872" s="466"/>
      <c r="BS872" s="466"/>
    </row>
    <row r="873" spans="2:71">
      <c r="B873" s="48">
        <f t="shared" si="1094"/>
        <v>1897</v>
      </c>
      <c r="E873" s="52"/>
      <c r="M873" s="466" t="e">
        <f t="shared" ca="1" si="1090"/>
        <v>#N/A</v>
      </c>
      <c r="N873" s="466" t="e">
        <f t="shared" ca="1" si="1091"/>
        <v>#N/A</v>
      </c>
      <c r="X873" s="466" t="e">
        <f t="shared" ca="1" si="1092"/>
        <v>#N/A</v>
      </c>
      <c r="Y873" s="466" t="e">
        <f t="shared" ca="1" si="1093"/>
        <v>#N/A</v>
      </c>
      <c r="AA873" s="466"/>
      <c r="AB873" s="466"/>
      <c r="AC873" s="466"/>
      <c r="AD873" s="466"/>
      <c r="AE873" s="466"/>
      <c r="AG873" s="466"/>
      <c r="AM873" s="466"/>
      <c r="AN873" s="466"/>
      <c r="AO873" s="466"/>
      <c r="AP873" s="466"/>
      <c r="AQ873" s="466"/>
      <c r="AS873" s="466"/>
      <c r="AU873" s="466"/>
      <c r="AV873" s="466"/>
      <c r="AW873" s="466"/>
      <c r="AX873" s="466"/>
      <c r="AY873" s="466"/>
      <c r="AZ873" s="466"/>
      <c r="BA873" s="466"/>
      <c r="BB873" s="466"/>
      <c r="BC873" s="466"/>
      <c r="BD873" s="466"/>
      <c r="BE873" s="466"/>
      <c r="BF873" s="466"/>
      <c r="BG873" s="466"/>
      <c r="BH873" s="466"/>
      <c r="BI873" s="466"/>
      <c r="BJ873" s="466"/>
      <c r="BK873" s="466"/>
      <c r="BL873" s="466"/>
      <c r="BM873" s="466"/>
      <c r="BN873" s="466"/>
      <c r="BO873" s="466"/>
      <c r="BP873" s="466"/>
      <c r="BQ873" s="466"/>
      <c r="BR873" s="466"/>
      <c r="BS873" s="466"/>
    </row>
    <row r="874" spans="2:71">
      <c r="B874" s="48">
        <f t="shared" si="1094"/>
        <v>1898</v>
      </c>
      <c r="E874" s="52"/>
      <c r="M874" s="466" t="e">
        <f t="shared" ca="1" si="1090"/>
        <v>#N/A</v>
      </c>
      <c r="N874" s="466" t="e">
        <f t="shared" ca="1" si="1091"/>
        <v>#N/A</v>
      </c>
      <c r="X874" s="466" t="e">
        <f t="shared" ca="1" si="1092"/>
        <v>#N/A</v>
      </c>
      <c r="Y874" s="466" t="e">
        <f t="shared" ca="1" si="1093"/>
        <v>#N/A</v>
      </c>
      <c r="AA874" s="466"/>
      <c r="AB874" s="466"/>
      <c r="AC874" s="466"/>
      <c r="AD874" s="466"/>
      <c r="AE874" s="466"/>
      <c r="AG874" s="466"/>
      <c r="AM874" s="466"/>
      <c r="AN874" s="466"/>
      <c r="AO874" s="466"/>
      <c r="AP874" s="466"/>
      <c r="AQ874" s="466"/>
      <c r="AS874" s="466"/>
      <c r="AU874" s="466"/>
      <c r="AV874" s="466"/>
      <c r="AW874" s="466"/>
      <c r="AX874" s="466"/>
      <c r="AY874" s="466"/>
      <c r="AZ874" s="466"/>
      <c r="BA874" s="466"/>
      <c r="BB874" s="466"/>
      <c r="BC874" s="466"/>
      <c r="BD874" s="466"/>
      <c r="BE874" s="466"/>
      <c r="BF874" s="466"/>
      <c r="BG874" s="466"/>
      <c r="BH874" s="466"/>
      <c r="BI874" s="466"/>
      <c r="BJ874" s="466"/>
      <c r="BK874" s="466"/>
      <c r="BL874" s="466"/>
      <c r="BM874" s="466"/>
      <c r="BN874" s="466"/>
      <c r="BO874" s="466"/>
      <c r="BP874" s="466"/>
      <c r="BQ874" s="466"/>
      <c r="BR874" s="466"/>
      <c r="BS874" s="466"/>
    </row>
    <row r="875" spans="2:71">
      <c r="B875" s="48">
        <f t="shared" si="1094"/>
        <v>1899</v>
      </c>
      <c r="E875" s="52"/>
      <c r="M875" s="466" t="e">
        <f t="shared" ca="1" si="1090"/>
        <v>#N/A</v>
      </c>
      <c r="N875" s="466" t="e">
        <f t="shared" ca="1" si="1091"/>
        <v>#N/A</v>
      </c>
      <c r="X875" s="466" t="e">
        <f t="shared" ca="1" si="1092"/>
        <v>#N/A</v>
      </c>
      <c r="Y875" s="466" t="e">
        <f t="shared" ca="1" si="1093"/>
        <v>#N/A</v>
      </c>
      <c r="AA875" s="466"/>
      <c r="AB875" s="466"/>
      <c r="AC875" s="466"/>
      <c r="AD875" s="466"/>
      <c r="AE875" s="466"/>
      <c r="AG875" s="466"/>
      <c r="AM875" s="466"/>
      <c r="AN875" s="466"/>
      <c r="AO875" s="466"/>
      <c r="AP875" s="466"/>
      <c r="AQ875" s="466"/>
      <c r="AS875" s="466"/>
      <c r="AU875" s="466"/>
      <c r="AV875" s="466"/>
      <c r="AW875" s="466"/>
      <c r="AX875" s="466"/>
      <c r="AY875" s="466"/>
      <c r="AZ875" s="466"/>
      <c r="BA875" s="466"/>
      <c r="BB875" s="466"/>
      <c r="BC875" s="466"/>
      <c r="BD875" s="466"/>
      <c r="BE875" s="466"/>
      <c r="BF875" s="466"/>
      <c r="BG875" s="466"/>
      <c r="BH875" s="466"/>
      <c r="BI875" s="466"/>
      <c r="BJ875" s="466"/>
      <c r="BK875" s="466"/>
      <c r="BL875" s="466"/>
      <c r="BM875" s="466"/>
      <c r="BN875" s="466"/>
      <c r="BO875" s="466"/>
      <c r="BP875" s="466"/>
      <c r="BQ875" s="466"/>
      <c r="BR875" s="466"/>
      <c r="BS875" s="466"/>
    </row>
    <row r="876" spans="2:71">
      <c r="B876" s="48">
        <f t="shared" si="1094"/>
        <v>1900</v>
      </c>
      <c r="E876" s="52"/>
      <c r="M876" s="466" t="e">
        <f t="shared" ca="1" si="1090"/>
        <v>#N/A</v>
      </c>
      <c r="N876" s="466" t="e">
        <f t="shared" ca="1" si="1091"/>
        <v>#N/A</v>
      </c>
      <c r="X876" s="466" t="e">
        <f t="shared" ca="1" si="1092"/>
        <v>#N/A</v>
      </c>
      <c r="Y876" s="466" t="e">
        <f t="shared" ca="1" si="1093"/>
        <v>#N/A</v>
      </c>
      <c r="AA876" s="466"/>
      <c r="AB876" s="466"/>
      <c r="AC876" s="466"/>
      <c r="AD876" s="466"/>
      <c r="AE876" s="466"/>
      <c r="AG876" s="466"/>
      <c r="AM876" s="466"/>
      <c r="AN876" s="466"/>
      <c r="AO876" s="466"/>
      <c r="AP876" s="466"/>
      <c r="AQ876" s="466"/>
      <c r="AS876" s="466"/>
      <c r="AU876" s="466"/>
      <c r="AV876" s="466"/>
      <c r="AW876" s="466"/>
      <c r="AX876" s="466"/>
      <c r="AY876" s="466"/>
      <c r="AZ876" s="466"/>
      <c r="BA876" s="466"/>
      <c r="BB876" s="466"/>
      <c r="BC876" s="466"/>
      <c r="BD876" s="466"/>
      <c r="BE876" s="466"/>
      <c r="BF876" s="466"/>
      <c r="BG876" s="466"/>
      <c r="BH876" s="466"/>
      <c r="BI876" s="466"/>
      <c r="BJ876" s="466"/>
      <c r="BK876" s="466"/>
      <c r="BL876" s="466"/>
      <c r="BM876" s="466"/>
      <c r="BN876" s="466"/>
      <c r="BO876" s="466"/>
      <c r="BP876" s="466"/>
      <c r="BQ876" s="466"/>
      <c r="BR876" s="466"/>
      <c r="BS876" s="466"/>
    </row>
    <row r="877" spans="2:71">
      <c r="B877" s="48">
        <f t="shared" si="1094"/>
        <v>1901</v>
      </c>
      <c r="E877" s="52"/>
      <c r="M877" s="466" t="e">
        <f t="shared" ca="1" si="1090"/>
        <v>#N/A</v>
      </c>
      <c r="N877" s="466" t="e">
        <f t="shared" ca="1" si="1091"/>
        <v>#N/A</v>
      </c>
      <c r="X877" s="466" t="e">
        <f t="shared" ca="1" si="1092"/>
        <v>#N/A</v>
      </c>
      <c r="Y877" s="466" t="e">
        <f t="shared" ca="1" si="1093"/>
        <v>#N/A</v>
      </c>
      <c r="AA877" s="466"/>
      <c r="AB877" s="466"/>
      <c r="AC877" s="466"/>
      <c r="AD877" s="466"/>
      <c r="AE877" s="466"/>
      <c r="AG877" s="466"/>
      <c r="AM877" s="466"/>
      <c r="AN877" s="466"/>
      <c r="AO877" s="466"/>
      <c r="AP877" s="466"/>
      <c r="AQ877" s="466"/>
      <c r="AS877" s="466"/>
      <c r="AU877" s="466"/>
      <c r="AV877" s="466"/>
      <c r="AW877" s="466"/>
      <c r="AX877" s="466"/>
      <c r="AY877" s="466"/>
      <c r="AZ877" s="466"/>
      <c r="BA877" s="466"/>
      <c r="BB877" s="466"/>
      <c r="BC877" s="466"/>
      <c r="BD877" s="466"/>
      <c r="BE877" s="466"/>
      <c r="BF877" s="466"/>
      <c r="BG877" s="466"/>
      <c r="BH877" s="466"/>
      <c r="BI877" s="466"/>
      <c r="BJ877" s="466"/>
      <c r="BK877" s="466"/>
      <c r="BL877" s="466"/>
      <c r="BM877" s="466"/>
      <c r="BN877" s="466"/>
      <c r="BO877" s="466"/>
      <c r="BP877" s="466"/>
      <c r="BQ877" s="466"/>
      <c r="BR877" s="466"/>
      <c r="BS877" s="466"/>
    </row>
    <row r="878" spans="2:71">
      <c r="B878" s="48">
        <f t="shared" si="1094"/>
        <v>1902</v>
      </c>
      <c r="E878" s="52"/>
      <c r="M878" s="466" t="e">
        <f t="shared" ref="M878:M909" ca="1" si="1095">IF(ISNUMBER(M728), IF($B878=M$85-1, M$84, M877*(1+M1178)), NA())</f>
        <v>#N/A</v>
      </c>
      <c r="N878" s="466" t="e">
        <f t="shared" ref="N878:N909" ca="1" si="1096">IF(ISNUMBER(N728), IF($B878=N$85-1, N$84, N877*(1+N1178)), NA())</f>
        <v>#N/A</v>
      </c>
      <c r="X878" s="466" t="e">
        <f t="shared" ca="1" si="1092"/>
        <v>#N/A</v>
      </c>
      <c r="Y878" s="466" t="e">
        <f t="shared" ca="1" si="1093"/>
        <v>#N/A</v>
      </c>
      <c r="AA878" s="466"/>
      <c r="AB878" s="466"/>
      <c r="AC878" s="466"/>
      <c r="AD878" s="466"/>
      <c r="AE878" s="466"/>
      <c r="AG878" s="466"/>
      <c r="AM878" s="466"/>
      <c r="AN878" s="466"/>
      <c r="AO878" s="466"/>
      <c r="AP878" s="466"/>
      <c r="AQ878" s="466"/>
      <c r="AS878" s="466"/>
      <c r="AU878" s="466"/>
      <c r="AV878" s="466"/>
      <c r="AW878" s="466"/>
      <c r="AX878" s="466"/>
      <c r="AY878" s="466"/>
      <c r="AZ878" s="466"/>
      <c r="BA878" s="466"/>
      <c r="BB878" s="466"/>
      <c r="BC878" s="466"/>
      <c r="BD878" s="466"/>
      <c r="BE878" s="466"/>
      <c r="BF878" s="466"/>
      <c r="BG878" s="466"/>
      <c r="BH878" s="466"/>
      <c r="BI878" s="466"/>
      <c r="BJ878" s="466"/>
      <c r="BK878" s="466"/>
      <c r="BL878" s="466"/>
      <c r="BM878" s="466"/>
      <c r="BN878" s="466"/>
      <c r="BO878" s="466"/>
      <c r="BP878" s="466"/>
      <c r="BQ878" s="466"/>
      <c r="BR878" s="466"/>
      <c r="BS878" s="466"/>
    </row>
    <row r="879" spans="2:71">
      <c r="B879" s="48">
        <f t="shared" si="1094"/>
        <v>1903</v>
      </c>
      <c r="E879" s="52"/>
      <c r="M879" s="466" t="e">
        <f t="shared" ca="1" si="1095"/>
        <v>#N/A</v>
      </c>
      <c r="N879" s="466" t="e">
        <f t="shared" ca="1" si="1096"/>
        <v>#N/A</v>
      </c>
      <c r="X879" s="466" t="e">
        <f t="shared" ca="1" si="1092"/>
        <v>#N/A</v>
      </c>
      <c r="Y879" s="466" t="e">
        <f t="shared" ca="1" si="1093"/>
        <v>#N/A</v>
      </c>
      <c r="AA879" s="466"/>
      <c r="AB879" s="466"/>
      <c r="AC879" s="466"/>
      <c r="AD879" s="466"/>
      <c r="AE879" s="466"/>
      <c r="AG879" s="466"/>
      <c r="AM879" s="466"/>
      <c r="AN879" s="466"/>
      <c r="AO879" s="466"/>
      <c r="AP879" s="466"/>
      <c r="AQ879" s="466"/>
      <c r="AS879" s="466"/>
      <c r="AU879" s="466"/>
      <c r="AV879" s="466"/>
      <c r="AW879" s="466"/>
      <c r="AX879" s="466"/>
      <c r="AY879" s="466"/>
      <c r="AZ879" s="466"/>
      <c r="BA879" s="466"/>
      <c r="BB879" s="466"/>
      <c r="BC879" s="466"/>
      <c r="BD879" s="466"/>
      <c r="BE879" s="466"/>
      <c r="BF879" s="466"/>
      <c r="BG879" s="466"/>
      <c r="BH879" s="466"/>
      <c r="BI879" s="466"/>
      <c r="BJ879" s="466"/>
      <c r="BK879" s="466"/>
      <c r="BL879" s="466"/>
      <c r="BM879" s="466"/>
      <c r="BN879" s="466"/>
      <c r="BO879" s="466"/>
      <c r="BP879" s="466"/>
      <c r="BQ879" s="466"/>
      <c r="BR879" s="466"/>
      <c r="BS879" s="466"/>
    </row>
    <row r="880" spans="2:71">
      <c r="B880" s="48">
        <f t="shared" si="1094"/>
        <v>1904</v>
      </c>
      <c r="E880" s="52"/>
      <c r="M880" s="466" t="e">
        <f t="shared" ca="1" si="1095"/>
        <v>#N/A</v>
      </c>
      <c r="N880" s="466" t="e">
        <f t="shared" ca="1" si="1096"/>
        <v>#N/A</v>
      </c>
      <c r="X880" s="466" t="e">
        <f t="shared" ca="1" si="1092"/>
        <v>#N/A</v>
      </c>
      <c r="Y880" s="466" t="e">
        <f t="shared" ca="1" si="1093"/>
        <v>#N/A</v>
      </c>
      <c r="AA880" s="466"/>
      <c r="AB880" s="466"/>
      <c r="AC880" s="466"/>
      <c r="AD880" s="466"/>
      <c r="AE880" s="466"/>
      <c r="AG880" s="466"/>
      <c r="AM880" s="466"/>
      <c r="AN880" s="466"/>
      <c r="AO880" s="466"/>
      <c r="AP880" s="466"/>
      <c r="AQ880" s="466"/>
      <c r="AS880" s="466"/>
      <c r="AU880" s="466"/>
      <c r="AV880" s="466"/>
      <c r="AW880" s="466"/>
      <c r="AX880" s="466"/>
      <c r="AY880" s="466"/>
      <c r="AZ880" s="466"/>
      <c r="BA880" s="466"/>
      <c r="BB880" s="466"/>
      <c r="BC880" s="466"/>
      <c r="BD880" s="466"/>
      <c r="BE880" s="466"/>
      <c r="BF880" s="466"/>
      <c r="BG880" s="466"/>
      <c r="BH880" s="466"/>
      <c r="BI880" s="466"/>
      <c r="BJ880" s="466"/>
      <c r="BK880" s="466"/>
      <c r="BL880" s="466"/>
      <c r="BM880" s="466"/>
      <c r="BN880" s="466"/>
      <c r="BO880" s="466"/>
      <c r="BP880" s="466"/>
      <c r="BQ880" s="466"/>
      <c r="BR880" s="466"/>
      <c r="BS880" s="466"/>
    </row>
    <row r="881" spans="2:71">
      <c r="B881" s="48">
        <f t="shared" si="1094"/>
        <v>1905</v>
      </c>
      <c r="E881" s="52"/>
      <c r="M881" s="466" t="e">
        <f t="shared" ca="1" si="1095"/>
        <v>#N/A</v>
      </c>
      <c r="N881" s="466" t="e">
        <f t="shared" ca="1" si="1096"/>
        <v>#N/A</v>
      </c>
      <c r="X881" s="466" t="e">
        <f t="shared" ca="1" si="1092"/>
        <v>#N/A</v>
      </c>
      <c r="Y881" s="466" t="e">
        <f t="shared" ca="1" si="1093"/>
        <v>#N/A</v>
      </c>
      <c r="AA881" s="466"/>
      <c r="AB881" s="466"/>
      <c r="AC881" s="466"/>
      <c r="AD881" s="466"/>
      <c r="AE881" s="466"/>
      <c r="AG881" s="466"/>
      <c r="AM881" s="466"/>
      <c r="AN881" s="466"/>
      <c r="AO881" s="466"/>
      <c r="AP881" s="466"/>
      <c r="AQ881" s="466"/>
      <c r="AS881" s="466"/>
      <c r="AU881" s="466"/>
      <c r="AV881" s="466"/>
      <c r="AW881" s="466"/>
      <c r="AX881" s="466"/>
      <c r="AY881" s="466"/>
      <c r="AZ881" s="466"/>
      <c r="BA881" s="466"/>
      <c r="BB881" s="466"/>
      <c r="BC881" s="466"/>
      <c r="BD881" s="466"/>
      <c r="BE881" s="466"/>
      <c r="BF881" s="466"/>
      <c r="BG881" s="466"/>
      <c r="BH881" s="466"/>
      <c r="BI881" s="466"/>
      <c r="BJ881" s="466"/>
      <c r="BK881" s="466"/>
      <c r="BL881" s="466"/>
      <c r="BM881" s="466"/>
      <c r="BN881" s="466"/>
      <c r="BO881" s="466"/>
      <c r="BP881" s="466"/>
      <c r="BQ881" s="466"/>
      <c r="BR881" s="466"/>
      <c r="BS881" s="466"/>
    </row>
    <row r="882" spans="2:71">
      <c r="B882" s="48">
        <f t="shared" si="1094"/>
        <v>1906</v>
      </c>
      <c r="E882" s="52"/>
      <c r="M882" s="466" t="e">
        <f t="shared" ca="1" si="1095"/>
        <v>#N/A</v>
      </c>
      <c r="N882" s="466" t="e">
        <f t="shared" ca="1" si="1096"/>
        <v>#N/A</v>
      </c>
      <c r="X882" s="466" t="e">
        <f t="shared" ca="1" si="1092"/>
        <v>#N/A</v>
      </c>
      <c r="Y882" s="466" t="e">
        <f t="shared" ca="1" si="1093"/>
        <v>#N/A</v>
      </c>
      <c r="AA882" s="466"/>
      <c r="AB882" s="466"/>
      <c r="AC882" s="466"/>
      <c r="AD882" s="466"/>
      <c r="AE882" s="466"/>
      <c r="AG882" s="466"/>
      <c r="AM882" s="466"/>
      <c r="AN882" s="466"/>
      <c r="AO882" s="466"/>
      <c r="AP882" s="466"/>
      <c r="AQ882" s="466"/>
      <c r="AS882" s="466"/>
      <c r="AU882" s="466"/>
      <c r="AV882" s="466"/>
      <c r="AW882" s="466"/>
      <c r="AX882" s="466"/>
      <c r="AY882" s="466"/>
      <c r="AZ882" s="466"/>
      <c r="BA882" s="466"/>
      <c r="BB882" s="466"/>
      <c r="BC882" s="466"/>
      <c r="BD882" s="466"/>
      <c r="BE882" s="466"/>
      <c r="BF882" s="466"/>
      <c r="BG882" s="466"/>
      <c r="BH882" s="466"/>
      <c r="BI882" s="466"/>
      <c r="BJ882" s="466"/>
      <c r="BK882" s="466"/>
      <c r="BL882" s="466"/>
      <c r="BM882" s="466"/>
      <c r="BN882" s="466"/>
      <c r="BO882" s="466"/>
      <c r="BP882" s="466"/>
      <c r="BQ882" s="466"/>
      <c r="BR882" s="466"/>
      <c r="BS882" s="466"/>
    </row>
    <row r="883" spans="2:71">
      <c r="B883" s="48">
        <f t="shared" si="1094"/>
        <v>1907</v>
      </c>
      <c r="E883" s="52"/>
      <c r="M883" s="466" t="e">
        <f t="shared" ca="1" si="1095"/>
        <v>#N/A</v>
      </c>
      <c r="N883" s="466" t="e">
        <f t="shared" ca="1" si="1096"/>
        <v>#N/A</v>
      </c>
      <c r="X883" s="466" t="e">
        <f t="shared" ca="1" si="1092"/>
        <v>#N/A</v>
      </c>
      <c r="Y883" s="466" t="e">
        <f t="shared" ca="1" si="1093"/>
        <v>#N/A</v>
      </c>
      <c r="AA883" s="466"/>
      <c r="AB883" s="466"/>
      <c r="AC883" s="466"/>
      <c r="AD883" s="466"/>
      <c r="AE883" s="466"/>
      <c r="AG883" s="466"/>
      <c r="AM883" s="466"/>
      <c r="AN883" s="466"/>
      <c r="AO883" s="466"/>
      <c r="AP883" s="466"/>
      <c r="AQ883" s="466"/>
      <c r="AS883" s="466"/>
      <c r="AU883" s="466"/>
      <c r="AV883" s="466"/>
      <c r="AW883" s="466"/>
      <c r="AX883" s="466"/>
      <c r="AY883" s="466"/>
      <c r="AZ883" s="466"/>
      <c r="BA883" s="466"/>
      <c r="BB883" s="466"/>
      <c r="BC883" s="466"/>
      <c r="BD883" s="466"/>
      <c r="BE883" s="466"/>
      <c r="BF883" s="466"/>
      <c r="BG883" s="466"/>
      <c r="BH883" s="466"/>
      <c r="BI883" s="466"/>
      <c r="BJ883" s="466"/>
      <c r="BK883" s="466"/>
      <c r="BL883" s="466"/>
      <c r="BM883" s="466"/>
      <c r="BN883" s="466"/>
      <c r="BO883" s="466"/>
      <c r="BP883" s="466"/>
      <c r="BQ883" s="466"/>
      <c r="BR883" s="466"/>
      <c r="BS883" s="466"/>
    </row>
    <row r="884" spans="2:71">
      <c r="B884" s="48">
        <f t="shared" si="1094"/>
        <v>1908</v>
      </c>
      <c r="E884" s="52"/>
      <c r="M884" s="466" t="e">
        <f t="shared" ca="1" si="1095"/>
        <v>#N/A</v>
      </c>
      <c r="N884" s="466" t="e">
        <f t="shared" ca="1" si="1096"/>
        <v>#N/A</v>
      </c>
      <c r="X884" s="466" t="e">
        <f t="shared" ca="1" si="1092"/>
        <v>#N/A</v>
      </c>
      <c r="Y884" s="466" t="e">
        <f t="shared" ca="1" si="1093"/>
        <v>#N/A</v>
      </c>
      <c r="AA884" s="466"/>
      <c r="AB884" s="466"/>
      <c r="AC884" s="466"/>
      <c r="AD884" s="466"/>
      <c r="AE884" s="466"/>
      <c r="AG884" s="466"/>
      <c r="AM884" s="466"/>
      <c r="AN884" s="466"/>
      <c r="AO884" s="466"/>
      <c r="AP884" s="466"/>
      <c r="AQ884" s="466"/>
      <c r="AS884" s="466"/>
      <c r="AU884" s="466"/>
      <c r="AV884" s="466"/>
      <c r="AW884" s="466"/>
      <c r="AX884" s="466"/>
      <c r="AY884" s="466"/>
      <c r="AZ884" s="466"/>
      <c r="BA884" s="466"/>
      <c r="BB884" s="466"/>
      <c r="BC884" s="466"/>
      <c r="BD884" s="466"/>
      <c r="BE884" s="466"/>
      <c r="BF884" s="466"/>
      <c r="BG884" s="466"/>
      <c r="BH884" s="466"/>
      <c r="BI884" s="466"/>
      <c r="BJ884" s="466"/>
      <c r="BK884" s="466"/>
      <c r="BL884" s="466"/>
      <c r="BM884" s="466"/>
      <c r="BN884" s="466"/>
      <c r="BO884" s="466"/>
      <c r="BP884" s="466"/>
      <c r="BQ884" s="466"/>
      <c r="BR884" s="466"/>
      <c r="BS884" s="466"/>
    </row>
    <row r="885" spans="2:71">
      <c r="B885" s="48">
        <f t="shared" si="1094"/>
        <v>1909</v>
      </c>
      <c r="E885" s="52"/>
      <c r="M885" s="466" t="e">
        <f t="shared" ca="1" si="1095"/>
        <v>#N/A</v>
      </c>
      <c r="N885" s="466" t="e">
        <f t="shared" ca="1" si="1096"/>
        <v>#N/A</v>
      </c>
      <c r="X885" s="466" t="e">
        <f t="shared" ca="1" si="1092"/>
        <v>#N/A</v>
      </c>
      <c r="Y885" s="466" t="e">
        <f t="shared" ca="1" si="1093"/>
        <v>#N/A</v>
      </c>
      <c r="AA885" s="466"/>
      <c r="AB885" s="466"/>
      <c r="AC885" s="466"/>
      <c r="AD885" s="466"/>
      <c r="AE885" s="466"/>
      <c r="AG885" s="466"/>
      <c r="AM885" s="466"/>
      <c r="AN885" s="466"/>
      <c r="AO885" s="466"/>
      <c r="AP885" s="466"/>
      <c r="AQ885" s="466"/>
      <c r="AS885" s="466"/>
      <c r="AU885" s="466"/>
      <c r="AV885" s="466"/>
      <c r="AW885" s="466"/>
      <c r="AX885" s="466"/>
      <c r="AY885" s="466"/>
      <c r="AZ885" s="466"/>
      <c r="BA885" s="466"/>
      <c r="BB885" s="466"/>
      <c r="BC885" s="466"/>
      <c r="BD885" s="466"/>
      <c r="BE885" s="466"/>
      <c r="BF885" s="466"/>
      <c r="BG885" s="466"/>
      <c r="BH885" s="466"/>
      <c r="BI885" s="466"/>
      <c r="BJ885" s="466"/>
      <c r="BK885" s="466"/>
      <c r="BL885" s="466"/>
      <c r="BM885" s="466"/>
      <c r="BN885" s="466"/>
      <c r="BO885" s="466"/>
      <c r="BP885" s="466"/>
      <c r="BQ885" s="466"/>
      <c r="BR885" s="466"/>
      <c r="BS885" s="466"/>
    </row>
    <row r="886" spans="2:71">
      <c r="B886" s="48">
        <f t="shared" si="1094"/>
        <v>1910</v>
      </c>
      <c r="E886" s="52"/>
      <c r="M886" s="466" t="e">
        <f t="shared" ca="1" si="1095"/>
        <v>#N/A</v>
      </c>
      <c r="N886" s="466" t="e">
        <f t="shared" ca="1" si="1096"/>
        <v>#N/A</v>
      </c>
      <c r="X886" s="466" t="e">
        <f t="shared" ca="1" si="1092"/>
        <v>#N/A</v>
      </c>
      <c r="Y886" s="466" t="e">
        <f t="shared" ca="1" si="1093"/>
        <v>#N/A</v>
      </c>
      <c r="AA886" s="466"/>
      <c r="AB886" s="466"/>
      <c r="AC886" s="466"/>
      <c r="AD886" s="466"/>
      <c r="AE886" s="466"/>
      <c r="AG886" s="466"/>
      <c r="AM886" s="466"/>
      <c r="AN886" s="466"/>
      <c r="AO886" s="466"/>
      <c r="AP886" s="466"/>
      <c r="AQ886" s="466"/>
      <c r="AS886" s="466"/>
      <c r="AU886" s="466"/>
      <c r="AV886" s="466"/>
      <c r="AW886" s="466"/>
      <c r="AX886" s="466"/>
      <c r="AY886" s="466"/>
      <c r="AZ886" s="466"/>
      <c r="BA886" s="466"/>
      <c r="BB886" s="466"/>
      <c r="BC886" s="466"/>
      <c r="BD886" s="466"/>
      <c r="BE886" s="466"/>
      <c r="BF886" s="466"/>
      <c r="BG886" s="466"/>
      <c r="BH886" s="466"/>
      <c r="BI886" s="466"/>
      <c r="BJ886" s="466"/>
      <c r="BK886" s="466"/>
      <c r="BL886" s="466"/>
      <c r="BM886" s="466"/>
      <c r="BN886" s="466"/>
      <c r="BO886" s="466"/>
      <c r="BP886" s="466"/>
      <c r="BQ886" s="466"/>
      <c r="BR886" s="466"/>
      <c r="BS886" s="466"/>
    </row>
    <row r="887" spans="2:71">
      <c r="B887" s="48">
        <f t="shared" si="1094"/>
        <v>1911</v>
      </c>
      <c r="E887" s="52"/>
      <c r="M887" s="466" t="e">
        <f t="shared" ca="1" si="1095"/>
        <v>#N/A</v>
      </c>
      <c r="N887" s="466" t="e">
        <f t="shared" ca="1" si="1096"/>
        <v>#N/A</v>
      </c>
      <c r="X887" s="466" t="e">
        <f t="shared" ca="1" si="1092"/>
        <v>#N/A</v>
      </c>
      <c r="Y887" s="466" t="e">
        <f t="shared" ca="1" si="1093"/>
        <v>#N/A</v>
      </c>
      <c r="AA887" s="466"/>
      <c r="AB887" s="466"/>
      <c r="AC887" s="466"/>
      <c r="AD887" s="466"/>
      <c r="AE887" s="466"/>
      <c r="AG887" s="466"/>
      <c r="AM887" s="466"/>
      <c r="AN887" s="466"/>
      <c r="AO887" s="466"/>
      <c r="AP887" s="466"/>
      <c r="AQ887" s="466"/>
      <c r="AS887" s="466"/>
      <c r="AU887" s="466"/>
      <c r="AV887" s="466"/>
      <c r="AW887" s="466"/>
      <c r="AX887" s="466"/>
      <c r="AY887" s="466"/>
      <c r="AZ887" s="466"/>
      <c r="BA887" s="466"/>
      <c r="BB887" s="466"/>
      <c r="BC887" s="466"/>
      <c r="BD887" s="466"/>
      <c r="BE887" s="466"/>
      <c r="BF887" s="466"/>
      <c r="BG887" s="466"/>
      <c r="BH887" s="466"/>
      <c r="BI887" s="466"/>
      <c r="BJ887" s="466"/>
      <c r="BK887" s="466"/>
      <c r="BL887" s="466"/>
      <c r="BM887" s="466"/>
      <c r="BN887" s="466"/>
      <c r="BO887" s="466"/>
      <c r="BP887" s="466"/>
      <c r="BQ887" s="466"/>
      <c r="BR887" s="466"/>
      <c r="BS887" s="466"/>
    </row>
    <row r="888" spans="2:71">
      <c r="B888" s="48">
        <f t="shared" si="1094"/>
        <v>1912</v>
      </c>
      <c r="E888" s="52"/>
      <c r="M888" s="466" t="e">
        <f t="shared" ca="1" si="1095"/>
        <v>#N/A</v>
      </c>
      <c r="N888" s="466" t="e">
        <f t="shared" ca="1" si="1096"/>
        <v>#N/A</v>
      </c>
      <c r="X888" s="466" t="e">
        <f t="shared" ca="1" si="1092"/>
        <v>#N/A</v>
      </c>
      <c r="Y888" s="466" t="e">
        <f t="shared" ca="1" si="1093"/>
        <v>#N/A</v>
      </c>
      <c r="AA888" s="466"/>
      <c r="AB888" s="466"/>
      <c r="AC888" s="466"/>
      <c r="AD888" s="466"/>
      <c r="AE888" s="466"/>
      <c r="AG888" s="466"/>
      <c r="AM888" s="466"/>
      <c r="AN888" s="466"/>
      <c r="AO888" s="466"/>
      <c r="AP888" s="466"/>
      <c r="AQ888" s="466"/>
      <c r="AS888" s="466"/>
      <c r="AU888" s="466"/>
      <c r="AV888" s="466"/>
      <c r="AW888" s="466"/>
      <c r="AX888" s="466"/>
      <c r="AY888" s="466"/>
      <c r="AZ888" s="466"/>
      <c r="BA888" s="466"/>
      <c r="BB888" s="466"/>
      <c r="BC888" s="466"/>
      <c r="BD888" s="466"/>
      <c r="BE888" s="466"/>
      <c r="BF888" s="466"/>
      <c r="BG888" s="466"/>
      <c r="BH888" s="466"/>
      <c r="BI888" s="466"/>
      <c r="BJ888" s="466"/>
      <c r="BK888" s="466"/>
      <c r="BL888" s="466"/>
      <c r="BM888" s="466"/>
      <c r="BN888" s="466"/>
      <c r="BO888" s="466"/>
      <c r="BP888" s="466"/>
      <c r="BQ888" s="466"/>
      <c r="BR888" s="466"/>
      <c r="BS888" s="466"/>
    </row>
    <row r="889" spans="2:71">
      <c r="B889" s="48">
        <f t="shared" si="1094"/>
        <v>1913</v>
      </c>
      <c r="E889" s="52"/>
      <c r="M889" s="466" t="e">
        <f t="shared" ca="1" si="1095"/>
        <v>#N/A</v>
      </c>
      <c r="N889" s="466" t="e">
        <f t="shared" ca="1" si="1096"/>
        <v>#N/A</v>
      </c>
      <c r="X889" s="466" t="e">
        <f t="shared" ca="1" si="1092"/>
        <v>#N/A</v>
      </c>
      <c r="Y889" s="466" t="e">
        <f t="shared" ca="1" si="1093"/>
        <v>#N/A</v>
      </c>
      <c r="AA889" s="466"/>
      <c r="AB889" s="466"/>
      <c r="AC889" s="466"/>
      <c r="AD889" s="466"/>
      <c r="AE889" s="466"/>
      <c r="AG889" s="466"/>
      <c r="AM889" s="466"/>
      <c r="AN889" s="466"/>
      <c r="AO889" s="466"/>
      <c r="AP889" s="466"/>
      <c r="AQ889" s="466"/>
      <c r="AS889" s="466"/>
      <c r="AU889" s="466"/>
      <c r="AV889" s="466"/>
      <c r="AW889" s="466"/>
      <c r="AX889" s="466"/>
      <c r="AY889" s="466"/>
      <c r="AZ889" s="466"/>
      <c r="BA889" s="466"/>
      <c r="BB889" s="466"/>
      <c r="BC889" s="466"/>
      <c r="BD889" s="466"/>
      <c r="BE889" s="466"/>
      <c r="BF889" s="466"/>
      <c r="BG889" s="466"/>
      <c r="BH889" s="466"/>
      <c r="BI889" s="466"/>
      <c r="BJ889" s="466"/>
      <c r="BK889" s="466"/>
      <c r="BL889" s="466"/>
      <c r="BM889" s="466"/>
      <c r="BN889" s="466"/>
      <c r="BO889" s="466"/>
      <c r="BP889" s="466"/>
      <c r="BQ889" s="466"/>
      <c r="BR889" s="466"/>
      <c r="BS889" s="466"/>
    </row>
    <row r="890" spans="2:71">
      <c r="B890" s="48">
        <f t="shared" si="1094"/>
        <v>1914</v>
      </c>
      <c r="E890" s="52"/>
      <c r="M890" s="466" t="e">
        <f t="shared" ca="1" si="1095"/>
        <v>#N/A</v>
      </c>
      <c r="N890" s="466" t="e">
        <f t="shared" ca="1" si="1096"/>
        <v>#N/A</v>
      </c>
      <c r="X890" s="466" t="e">
        <f t="shared" ca="1" si="1092"/>
        <v>#N/A</v>
      </c>
      <c r="Y890" s="466" t="e">
        <f t="shared" ca="1" si="1093"/>
        <v>#N/A</v>
      </c>
      <c r="AA890" s="466"/>
      <c r="AB890" s="466"/>
      <c r="AC890" s="466"/>
      <c r="AD890" s="466"/>
      <c r="AE890" s="466"/>
      <c r="AG890" s="466"/>
      <c r="AM890" s="466"/>
      <c r="AN890" s="466"/>
      <c r="AO890" s="466"/>
      <c r="AP890" s="466"/>
      <c r="AQ890" s="466"/>
      <c r="AS890" s="466"/>
      <c r="AU890" s="466"/>
      <c r="AV890" s="466"/>
      <c r="AW890" s="466"/>
      <c r="AX890" s="466"/>
      <c r="AY890" s="466"/>
      <c r="AZ890" s="466"/>
      <c r="BA890" s="466"/>
      <c r="BB890" s="466"/>
      <c r="BC890" s="466"/>
      <c r="BD890" s="466"/>
      <c r="BE890" s="466"/>
      <c r="BF890" s="466"/>
      <c r="BG890" s="466"/>
      <c r="BH890" s="466"/>
      <c r="BI890" s="466"/>
      <c r="BJ890" s="466"/>
      <c r="BK890" s="466"/>
      <c r="BL890" s="466"/>
      <c r="BM890" s="466"/>
      <c r="BN890" s="466"/>
      <c r="BO890" s="466"/>
      <c r="BP890" s="466"/>
      <c r="BQ890" s="466"/>
      <c r="BR890" s="466"/>
      <c r="BS890" s="466"/>
    </row>
    <row r="891" spans="2:71">
      <c r="B891" s="48">
        <f t="shared" si="1094"/>
        <v>1915</v>
      </c>
      <c r="E891" s="52"/>
      <c r="M891" s="466" t="e">
        <f t="shared" ca="1" si="1095"/>
        <v>#N/A</v>
      </c>
      <c r="N891" s="466" t="e">
        <f t="shared" ca="1" si="1096"/>
        <v>#N/A</v>
      </c>
      <c r="X891" s="466" t="e">
        <f t="shared" ca="1" si="1092"/>
        <v>#N/A</v>
      </c>
      <c r="Y891" s="466" t="e">
        <f t="shared" ca="1" si="1093"/>
        <v>#N/A</v>
      </c>
      <c r="AA891" s="466"/>
      <c r="AB891" s="466"/>
      <c r="AC891" s="466"/>
      <c r="AD891" s="466"/>
      <c r="AE891" s="466"/>
      <c r="AG891" s="466"/>
      <c r="AM891" s="466"/>
      <c r="AN891" s="466"/>
      <c r="AO891" s="466"/>
      <c r="AP891" s="466"/>
      <c r="AQ891" s="466"/>
      <c r="AS891" s="466"/>
      <c r="AU891" s="466"/>
      <c r="AV891" s="466"/>
      <c r="AW891" s="466"/>
      <c r="AX891" s="466"/>
      <c r="AY891" s="466"/>
      <c r="AZ891" s="466"/>
      <c r="BA891" s="466"/>
      <c r="BB891" s="466"/>
      <c r="BC891" s="466"/>
      <c r="BD891" s="466"/>
      <c r="BE891" s="466"/>
      <c r="BF891" s="466"/>
      <c r="BG891" s="466"/>
      <c r="BH891" s="466"/>
      <c r="BI891" s="466"/>
      <c r="BJ891" s="466"/>
      <c r="BK891" s="466"/>
      <c r="BL891" s="466"/>
      <c r="BM891" s="466"/>
      <c r="BN891" s="466"/>
      <c r="BO891" s="466"/>
      <c r="BP891" s="466"/>
      <c r="BQ891" s="466"/>
      <c r="BR891" s="466"/>
      <c r="BS891" s="466"/>
    </row>
    <row r="892" spans="2:71">
      <c r="B892" s="48">
        <f t="shared" si="1094"/>
        <v>1916</v>
      </c>
      <c r="E892" s="52"/>
      <c r="M892" s="466" t="e">
        <f t="shared" ca="1" si="1095"/>
        <v>#N/A</v>
      </c>
      <c r="N892" s="466" t="e">
        <f t="shared" ca="1" si="1096"/>
        <v>#N/A</v>
      </c>
      <c r="X892" s="466" t="e">
        <f t="shared" ca="1" si="1092"/>
        <v>#N/A</v>
      </c>
      <c r="Y892" s="466" t="e">
        <f t="shared" ca="1" si="1093"/>
        <v>#N/A</v>
      </c>
      <c r="AA892" s="466"/>
      <c r="AB892" s="466"/>
      <c r="AC892" s="466"/>
      <c r="AD892" s="466"/>
      <c r="AE892" s="466"/>
      <c r="AG892" s="466"/>
      <c r="AM892" s="466"/>
      <c r="AN892" s="466"/>
      <c r="AO892" s="466"/>
      <c r="AP892" s="466"/>
      <c r="AQ892" s="466"/>
      <c r="AS892" s="466"/>
      <c r="AU892" s="466"/>
      <c r="AV892" s="466"/>
      <c r="AW892" s="466"/>
      <c r="AX892" s="466"/>
      <c r="AY892" s="466"/>
      <c r="AZ892" s="466"/>
      <c r="BA892" s="466"/>
      <c r="BB892" s="466"/>
      <c r="BC892" s="466"/>
      <c r="BD892" s="466"/>
      <c r="BE892" s="466"/>
      <c r="BF892" s="466"/>
      <c r="BG892" s="466"/>
      <c r="BH892" s="466"/>
      <c r="BI892" s="466"/>
      <c r="BJ892" s="466"/>
      <c r="BK892" s="466"/>
      <c r="BL892" s="466"/>
      <c r="BM892" s="466"/>
      <c r="BN892" s="466"/>
      <c r="BO892" s="466"/>
      <c r="BP892" s="466"/>
      <c r="BQ892" s="466"/>
      <c r="BR892" s="466"/>
      <c r="BS892" s="466"/>
    </row>
    <row r="893" spans="2:71">
      <c r="B893" s="48">
        <f t="shared" si="1094"/>
        <v>1917</v>
      </c>
      <c r="E893" s="52"/>
      <c r="M893" s="466" t="e">
        <f t="shared" ca="1" si="1095"/>
        <v>#N/A</v>
      </c>
      <c r="N893" s="466" t="e">
        <f t="shared" ca="1" si="1096"/>
        <v>#N/A</v>
      </c>
      <c r="X893" s="466" t="e">
        <f t="shared" ca="1" si="1092"/>
        <v>#N/A</v>
      </c>
      <c r="Y893" s="466" t="e">
        <f t="shared" ca="1" si="1093"/>
        <v>#N/A</v>
      </c>
      <c r="AA893" s="466"/>
      <c r="AB893" s="466"/>
      <c r="AC893" s="466"/>
      <c r="AD893" s="466"/>
      <c r="AE893" s="466"/>
      <c r="AG893" s="466"/>
      <c r="AM893" s="466"/>
      <c r="AN893" s="466"/>
      <c r="AO893" s="466"/>
      <c r="AP893" s="466"/>
      <c r="AQ893" s="466"/>
      <c r="AS893" s="466"/>
      <c r="AU893" s="466"/>
      <c r="AV893" s="466"/>
      <c r="AW893" s="466"/>
      <c r="AX893" s="466"/>
      <c r="AY893" s="466"/>
      <c r="AZ893" s="466"/>
      <c r="BA893" s="466"/>
      <c r="BB893" s="466"/>
      <c r="BC893" s="466"/>
      <c r="BD893" s="466"/>
      <c r="BE893" s="466"/>
      <c r="BF893" s="466"/>
      <c r="BG893" s="466"/>
      <c r="BH893" s="466"/>
      <c r="BI893" s="466"/>
      <c r="BJ893" s="466"/>
      <c r="BK893" s="466"/>
      <c r="BL893" s="466"/>
      <c r="BM893" s="466"/>
      <c r="BN893" s="466"/>
      <c r="BO893" s="466"/>
      <c r="BP893" s="466"/>
      <c r="BQ893" s="466"/>
      <c r="BR893" s="466"/>
      <c r="BS893" s="466"/>
    </row>
    <row r="894" spans="2:71">
      <c r="B894" s="48">
        <f t="shared" si="1094"/>
        <v>1918</v>
      </c>
      <c r="E894" s="52"/>
      <c r="M894" s="466" t="e">
        <f t="shared" ca="1" si="1095"/>
        <v>#N/A</v>
      </c>
      <c r="N894" s="466" t="e">
        <f t="shared" ca="1" si="1096"/>
        <v>#N/A</v>
      </c>
      <c r="X894" s="466" t="e">
        <f t="shared" ca="1" si="1092"/>
        <v>#N/A</v>
      </c>
      <c r="Y894" s="466" t="e">
        <f t="shared" ca="1" si="1093"/>
        <v>#N/A</v>
      </c>
      <c r="AA894" s="466"/>
      <c r="AB894" s="466"/>
      <c r="AC894" s="466"/>
      <c r="AD894" s="466"/>
      <c r="AE894" s="466"/>
      <c r="AG894" s="466"/>
      <c r="AM894" s="466"/>
      <c r="AN894" s="466"/>
      <c r="AO894" s="466"/>
      <c r="AP894" s="466"/>
      <c r="AQ894" s="466"/>
      <c r="AS894" s="466"/>
      <c r="AU894" s="466"/>
      <c r="AV894" s="466"/>
      <c r="AW894" s="466"/>
      <c r="AX894" s="466"/>
      <c r="AY894" s="466"/>
      <c r="AZ894" s="466"/>
      <c r="BA894" s="466"/>
      <c r="BB894" s="466"/>
      <c r="BC894" s="466"/>
      <c r="BD894" s="466"/>
      <c r="BE894" s="466"/>
      <c r="BF894" s="466"/>
      <c r="BG894" s="466"/>
      <c r="BH894" s="466"/>
      <c r="BI894" s="466"/>
      <c r="BJ894" s="466"/>
      <c r="BK894" s="466"/>
      <c r="BL894" s="466"/>
      <c r="BM894" s="466"/>
      <c r="BN894" s="466"/>
      <c r="BO894" s="466"/>
      <c r="BP894" s="466"/>
      <c r="BQ894" s="466"/>
      <c r="BR894" s="466"/>
      <c r="BS894" s="466"/>
    </row>
    <row r="895" spans="2:71">
      <c r="B895" s="48">
        <f t="shared" si="1094"/>
        <v>1919</v>
      </c>
      <c r="E895" s="52"/>
      <c r="M895" s="466" t="e">
        <f t="shared" ca="1" si="1095"/>
        <v>#N/A</v>
      </c>
      <c r="N895" s="466" t="e">
        <f t="shared" ca="1" si="1096"/>
        <v>#N/A</v>
      </c>
      <c r="X895" s="466" t="e">
        <f t="shared" ca="1" si="1092"/>
        <v>#N/A</v>
      </c>
      <c r="Y895" s="466" t="e">
        <f t="shared" ca="1" si="1093"/>
        <v>#N/A</v>
      </c>
      <c r="AA895" s="466"/>
      <c r="AB895" s="466"/>
      <c r="AC895" s="466"/>
      <c r="AD895" s="466"/>
      <c r="AE895" s="466"/>
      <c r="AG895" s="466"/>
      <c r="AM895" s="466"/>
      <c r="AN895" s="466"/>
      <c r="AO895" s="466"/>
      <c r="AP895" s="466"/>
      <c r="AQ895" s="466"/>
      <c r="AS895" s="466"/>
      <c r="AU895" s="466"/>
      <c r="AV895" s="466"/>
      <c r="AW895" s="466"/>
      <c r="AX895" s="466"/>
      <c r="AY895" s="466"/>
      <c r="AZ895" s="466"/>
      <c r="BA895" s="466"/>
      <c r="BB895" s="466"/>
      <c r="BC895" s="466"/>
      <c r="BD895" s="466"/>
      <c r="BE895" s="466"/>
      <c r="BF895" s="466"/>
      <c r="BG895" s="466"/>
      <c r="BH895" s="466"/>
      <c r="BI895" s="466"/>
      <c r="BJ895" s="466"/>
      <c r="BK895" s="466"/>
      <c r="BL895" s="466"/>
      <c r="BM895" s="466"/>
      <c r="BN895" s="466"/>
      <c r="BO895" s="466"/>
      <c r="BP895" s="466"/>
      <c r="BQ895" s="466"/>
      <c r="BR895" s="466"/>
      <c r="BS895" s="466"/>
    </row>
    <row r="896" spans="2:71">
      <c r="B896" s="48">
        <f t="shared" si="1094"/>
        <v>1920</v>
      </c>
      <c r="E896" s="52"/>
      <c r="M896" s="466" t="e">
        <f t="shared" ca="1" si="1095"/>
        <v>#N/A</v>
      </c>
      <c r="N896" s="466" t="e">
        <f t="shared" ca="1" si="1096"/>
        <v>#N/A</v>
      </c>
      <c r="X896" s="466" t="e">
        <f t="shared" ca="1" si="1092"/>
        <v>#N/A</v>
      </c>
      <c r="Y896" s="466" t="e">
        <f t="shared" ca="1" si="1093"/>
        <v>#N/A</v>
      </c>
      <c r="AA896" s="466"/>
      <c r="AB896" s="466"/>
      <c r="AC896" s="466"/>
      <c r="AD896" s="466"/>
      <c r="AE896" s="466"/>
      <c r="AG896" s="466"/>
      <c r="AM896" s="466"/>
      <c r="AN896" s="466"/>
      <c r="AO896" s="466"/>
      <c r="AP896" s="466"/>
      <c r="AQ896" s="466"/>
      <c r="AS896" s="466"/>
      <c r="AU896" s="466"/>
      <c r="AV896" s="466"/>
      <c r="AW896" s="466"/>
      <c r="AX896" s="466"/>
      <c r="AY896" s="466"/>
      <c r="AZ896" s="466"/>
      <c r="BA896" s="466"/>
      <c r="BB896" s="466"/>
      <c r="BC896" s="466"/>
      <c r="BD896" s="466"/>
      <c r="BE896" s="466"/>
      <c r="BF896" s="466"/>
      <c r="BG896" s="466"/>
      <c r="BH896" s="466"/>
      <c r="BI896" s="466"/>
      <c r="BJ896" s="466"/>
      <c r="BK896" s="466"/>
      <c r="BL896" s="466"/>
      <c r="BM896" s="466"/>
      <c r="BN896" s="466"/>
      <c r="BO896" s="466"/>
      <c r="BP896" s="466"/>
      <c r="BQ896" s="466"/>
      <c r="BR896" s="466"/>
      <c r="BS896" s="466"/>
    </row>
    <row r="897" spans="2:71">
      <c r="B897" s="48">
        <f t="shared" si="1094"/>
        <v>1921</v>
      </c>
      <c r="E897" s="52"/>
      <c r="M897" s="466" t="e">
        <f t="shared" ca="1" si="1095"/>
        <v>#N/A</v>
      </c>
      <c r="N897" s="466" t="e">
        <f t="shared" ca="1" si="1096"/>
        <v>#N/A</v>
      </c>
      <c r="X897" s="466" t="e">
        <f t="shared" ca="1" si="1092"/>
        <v>#N/A</v>
      </c>
      <c r="Y897" s="466" t="e">
        <f t="shared" ca="1" si="1093"/>
        <v>#N/A</v>
      </c>
      <c r="AA897" s="466"/>
      <c r="AB897" s="466"/>
      <c r="AC897" s="466"/>
      <c r="AD897" s="466"/>
      <c r="AE897" s="466"/>
      <c r="AG897" s="466"/>
      <c r="AM897" s="466"/>
      <c r="AN897" s="466"/>
      <c r="AO897" s="466"/>
      <c r="AP897" s="466"/>
      <c r="AQ897" s="466"/>
      <c r="AS897" s="466"/>
      <c r="AU897" s="466"/>
      <c r="AV897" s="466"/>
      <c r="AW897" s="466"/>
      <c r="AX897" s="466"/>
      <c r="AY897" s="466"/>
      <c r="AZ897" s="466"/>
      <c r="BA897" s="466"/>
      <c r="BB897" s="466"/>
      <c r="BC897" s="466"/>
      <c r="BD897" s="466"/>
      <c r="BE897" s="466"/>
      <c r="BF897" s="466"/>
      <c r="BG897" s="466"/>
      <c r="BH897" s="466"/>
      <c r="BI897" s="466"/>
      <c r="BJ897" s="466"/>
      <c r="BK897" s="466"/>
      <c r="BL897" s="466"/>
      <c r="BM897" s="466"/>
      <c r="BN897" s="466"/>
      <c r="BO897" s="466"/>
      <c r="BP897" s="466"/>
      <c r="BQ897" s="466"/>
      <c r="BR897" s="466"/>
      <c r="BS897" s="466"/>
    </row>
    <row r="898" spans="2:71">
      <c r="B898" s="48">
        <f t="shared" si="1094"/>
        <v>1922</v>
      </c>
      <c r="E898" s="52"/>
      <c r="M898" s="466" t="e">
        <f t="shared" ca="1" si="1095"/>
        <v>#N/A</v>
      </c>
      <c r="N898" s="466" t="e">
        <f t="shared" ca="1" si="1096"/>
        <v>#N/A</v>
      </c>
      <c r="X898" s="466" t="e">
        <f t="shared" ca="1" si="1092"/>
        <v>#N/A</v>
      </c>
      <c r="Y898" s="466" t="e">
        <f t="shared" ca="1" si="1093"/>
        <v>#N/A</v>
      </c>
      <c r="AA898" s="466"/>
      <c r="AB898" s="466"/>
      <c r="AC898" s="466"/>
      <c r="AD898" s="466"/>
      <c r="AE898" s="466"/>
      <c r="AG898" s="466"/>
      <c r="AM898" s="466"/>
      <c r="AN898" s="466"/>
      <c r="AO898" s="466"/>
      <c r="AP898" s="466"/>
      <c r="AQ898" s="466"/>
      <c r="AS898" s="466"/>
      <c r="AU898" s="466"/>
      <c r="AV898" s="466"/>
      <c r="AW898" s="466"/>
      <c r="AX898" s="466"/>
      <c r="AY898" s="466"/>
      <c r="AZ898" s="466"/>
      <c r="BA898" s="466"/>
      <c r="BB898" s="466"/>
      <c r="BC898" s="466"/>
      <c r="BD898" s="466"/>
      <c r="BE898" s="466"/>
      <c r="BF898" s="466"/>
      <c r="BG898" s="466"/>
      <c r="BH898" s="466"/>
      <c r="BI898" s="466"/>
      <c r="BJ898" s="466"/>
      <c r="BK898" s="466"/>
      <c r="BL898" s="466"/>
      <c r="BM898" s="466"/>
      <c r="BN898" s="466"/>
      <c r="BO898" s="466"/>
      <c r="BP898" s="466"/>
      <c r="BQ898" s="466"/>
      <c r="BR898" s="466"/>
      <c r="BS898" s="466"/>
    </row>
    <row r="899" spans="2:71">
      <c r="B899" s="48">
        <f t="shared" si="1094"/>
        <v>1923</v>
      </c>
      <c r="E899" s="52"/>
      <c r="M899" s="466" t="e">
        <f t="shared" ca="1" si="1095"/>
        <v>#N/A</v>
      </c>
      <c r="N899" s="466" t="e">
        <f t="shared" ca="1" si="1096"/>
        <v>#N/A</v>
      </c>
      <c r="X899" s="466" t="e">
        <f t="shared" ca="1" si="1092"/>
        <v>#N/A</v>
      </c>
      <c r="Y899" s="466" t="e">
        <f t="shared" ca="1" si="1093"/>
        <v>#N/A</v>
      </c>
      <c r="AA899" s="466"/>
      <c r="AB899" s="466"/>
      <c r="AC899" s="466"/>
      <c r="AD899" s="466"/>
      <c r="AE899" s="466"/>
      <c r="AG899" s="466"/>
      <c r="AM899" s="466"/>
      <c r="AN899" s="466"/>
      <c r="AO899" s="466"/>
      <c r="AP899" s="466"/>
      <c r="AQ899" s="466"/>
      <c r="AS899" s="466"/>
      <c r="AU899" s="466"/>
      <c r="AV899" s="466"/>
      <c r="AW899" s="466"/>
      <c r="AX899" s="466"/>
      <c r="AY899" s="466"/>
      <c r="AZ899" s="466"/>
      <c r="BA899" s="466"/>
      <c r="BB899" s="466"/>
      <c r="BC899" s="466"/>
      <c r="BD899" s="466"/>
      <c r="BE899" s="466"/>
      <c r="BF899" s="466"/>
      <c r="BG899" s="466"/>
      <c r="BH899" s="466"/>
      <c r="BI899" s="466"/>
      <c r="BJ899" s="466"/>
      <c r="BK899" s="466"/>
      <c r="BL899" s="466"/>
      <c r="BM899" s="466"/>
      <c r="BN899" s="466"/>
      <c r="BO899" s="466"/>
      <c r="BP899" s="466"/>
      <c r="BQ899" s="466"/>
      <c r="BR899" s="466"/>
      <c r="BS899" s="466"/>
    </row>
    <row r="900" spans="2:71">
      <c r="B900" s="48">
        <f t="shared" si="1094"/>
        <v>1924</v>
      </c>
      <c r="E900" s="52"/>
      <c r="M900" s="466" t="e">
        <f t="shared" ca="1" si="1095"/>
        <v>#N/A</v>
      </c>
      <c r="N900" s="466" t="e">
        <f t="shared" ca="1" si="1096"/>
        <v>#N/A</v>
      </c>
      <c r="X900" s="466" t="e">
        <f t="shared" ca="1" si="1092"/>
        <v>#N/A</v>
      </c>
      <c r="Y900" s="466" t="e">
        <f t="shared" ca="1" si="1093"/>
        <v>#N/A</v>
      </c>
      <c r="AA900" s="466"/>
      <c r="AB900" s="466"/>
      <c r="AC900" s="466"/>
      <c r="AD900" s="466"/>
      <c r="AE900" s="466"/>
      <c r="AG900" s="466"/>
      <c r="AM900" s="466"/>
      <c r="AN900" s="466"/>
      <c r="AO900" s="466"/>
      <c r="AP900" s="466"/>
      <c r="AQ900" s="466"/>
      <c r="AS900" s="466"/>
      <c r="AU900" s="466"/>
      <c r="AV900" s="466"/>
      <c r="AW900" s="466"/>
      <c r="AX900" s="466"/>
      <c r="AY900" s="466"/>
      <c r="AZ900" s="466"/>
      <c r="BA900" s="466"/>
      <c r="BB900" s="466"/>
      <c r="BC900" s="466"/>
      <c r="BD900" s="466"/>
      <c r="BE900" s="466"/>
      <c r="BF900" s="466"/>
      <c r="BG900" s="466"/>
      <c r="BH900" s="466"/>
      <c r="BI900" s="466"/>
      <c r="BJ900" s="466"/>
      <c r="BK900" s="466"/>
      <c r="BL900" s="466"/>
      <c r="BM900" s="466"/>
      <c r="BN900" s="466"/>
      <c r="BO900" s="466"/>
      <c r="BP900" s="466"/>
      <c r="BQ900" s="466"/>
      <c r="BR900" s="466"/>
      <c r="BS900" s="466"/>
    </row>
    <row r="901" spans="2:71">
      <c r="B901" s="48">
        <f t="shared" si="1094"/>
        <v>1925</v>
      </c>
      <c r="E901" s="52"/>
      <c r="M901" s="466" t="e">
        <f t="shared" ca="1" si="1095"/>
        <v>#N/A</v>
      </c>
      <c r="N901" s="466" t="e">
        <f t="shared" ca="1" si="1096"/>
        <v>#N/A</v>
      </c>
      <c r="X901" s="466" t="e">
        <f t="shared" ca="1" si="1092"/>
        <v>#N/A</v>
      </c>
      <c r="Y901" s="466" t="e">
        <f t="shared" ca="1" si="1093"/>
        <v>#N/A</v>
      </c>
      <c r="AA901" s="466"/>
      <c r="AB901" s="466"/>
      <c r="AC901" s="466"/>
      <c r="AD901" s="466"/>
      <c r="AE901" s="466"/>
      <c r="AG901" s="466"/>
      <c r="AM901" s="466"/>
      <c r="AN901" s="466"/>
      <c r="AO901" s="466"/>
      <c r="AP901" s="466"/>
      <c r="AQ901" s="466"/>
      <c r="AS901" s="466"/>
      <c r="AU901" s="466"/>
      <c r="AV901" s="466"/>
      <c r="AW901" s="466"/>
      <c r="AX901" s="466"/>
      <c r="AY901" s="466"/>
      <c r="AZ901" s="466"/>
      <c r="BA901" s="466"/>
      <c r="BB901" s="466"/>
      <c r="BC901" s="466"/>
      <c r="BD901" s="466"/>
      <c r="BE901" s="466"/>
      <c r="BF901" s="466"/>
      <c r="BG901" s="466"/>
      <c r="BH901" s="466"/>
      <c r="BI901" s="466"/>
      <c r="BJ901" s="466"/>
      <c r="BK901" s="466"/>
      <c r="BL901" s="466"/>
      <c r="BM901" s="466"/>
      <c r="BN901" s="466"/>
      <c r="BO901" s="466"/>
      <c r="BP901" s="466"/>
      <c r="BQ901" s="466"/>
      <c r="BR901" s="466"/>
      <c r="BS901" s="466"/>
    </row>
    <row r="902" spans="2:71">
      <c r="B902" s="48">
        <f t="shared" si="1094"/>
        <v>1926</v>
      </c>
      <c r="E902" s="52"/>
      <c r="M902" s="466" t="e">
        <f t="shared" ca="1" si="1095"/>
        <v>#N/A</v>
      </c>
      <c r="N902" s="466" t="e">
        <f t="shared" ca="1" si="1096"/>
        <v>#N/A</v>
      </c>
      <c r="X902" s="466" t="e">
        <f t="shared" ca="1" si="1092"/>
        <v>#N/A</v>
      </c>
      <c r="Y902" s="466" t="e">
        <f t="shared" ca="1" si="1093"/>
        <v>#N/A</v>
      </c>
      <c r="AA902" s="466"/>
      <c r="AB902" s="466"/>
      <c r="AC902" s="466"/>
      <c r="AD902" s="466"/>
      <c r="AE902" s="466"/>
      <c r="AG902" s="466"/>
      <c r="AM902" s="466"/>
      <c r="AN902" s="466"/>
      <c r="AO902" s="466"/>
      <c r="AP902" s="466"/>
      <c r="AQ902" s="466"/>
      <c r="AS902" s="466"/>
      <c r="AU902" s="466"/>
      <c r="AV902" s="466"/>
      <c r="AW902" s="466"/>
      <c r="AX902" s="466"/>
      <c r="AY902" s="466"/>
      <c r="AZ902" s="466"/>
      <c r="BA902" s="466"/>
      <c r="BB902" s="466"/>
      <c r="BC902" s="466"/>
      <c r="BD902" s="466"/>
      <c r="BE902" s="466"/>
      <c r="BF902" s="466"/>
      <c r="BG902" s="466"/>
      <c r="BH902" s="466"/>
      <c r="BI902" s="466"/>
      <c r="BJ902" s="466"/>
      <c r="BK902" s="466"/>
      <c r="BL902" s="466"/>
      <c r="BM902" s="466"/>
      <c r="BN902" s="466"/>
      <c r="BO902" s="466"/>
      <c r="BP902" s="466"/>
      <c r="BQ902" s="466"/>
      <c r="BR902" s="466"/>
      <c r="BS902" s="466"/>
    </row>
    <row r="903" spans="2:71">
      <c r="B903" s="48">
        <f t="shared" si="1094"/>
        <v>1927</v>
      </c>
      <c r="E903" s="52"/>
      <c r="M903" s="466" t="e">
        <f t="shared" ca="1" si="1095"/>
        <v>#N/A</v>
      </c>
      <c r="N903" s="466" t="e">
        <f t="shared" ca="1" si="1096"/>
        <v>#N/A</v>
      </c>
      <c r="X903" s="466" t="e">
        <f t="shared" ca="1" si="1092"/>
        <v>#N/A</v>
      </c>
      <c r="Y903" s="466" t="e">
        <f t="shared" ca="1" si="1093"/>
        <v>#N/A</v>
      </c>
      <c r="AA903" s="466"/>
      <c r="AB903" s="466"/>
      <c r="AC903" s="466"/>
      <c r="AD903" s="466"/>
      <c r="AE903" s="466"/>
      <c r="AG903" s="466"/>
      <c r="AM903" s="466"/>
      <c r="AN903" s="466"/>
      <c r="AO903" s="466"/>
      <c r="AP903" s="466"/>
      <c r="AQ903" s="466"/>
      <c r="AS903" s="466"/>
      <c r="AU903" s="466"/>
      <c r="AV903" s="466"/>
      <c r="AW903" s="466"/>
      <c r="AX903" s="466"/>
      <c r="AY903" s="466"/>
      <c r="AZ903" s="466"/>
      <c r="BA903" s="466"/>
      <c r="BB903" s="466"/>
      <c r="BC903" s="466"/>
      <c r="BD903" s="466"/>
      <c r="BE903" s="466"/>
      <c r="BF903" s="466"/>
      <c r="BG903" s="466"/>
      <c r="BH903" s="466"/>
      <c r="BI903" s="466"/>
      <c r="BJ903" s="466"/>
      <c r="BK903" s="466"/>
      <c r="BL903" s="466"/>
      <c r="BM903" s="466"/>
      <c r="BN903" s="466"/>
      <c r="BO903" s="466"/>
      <c r="BP903" s="466"/>
      <c r="BQ903" s="466"/>
      <c r="BR903" s="466"/>
      <c r="BS903" s="466"/>
    </row>
    <row r="904" spans="2:71">
      <c r="B904" s="48">
        <f t="shared" si="1094"/>
        <v>1928</v>
      </c>
      <c r="E904" s="52"/>
      <c r="M904" s="466" t="e">
        <f t="shared" ca="1" si="1095"/>
        <v>#N/A</v>
      </c>
      <c r="N904" s="466" t="e">
        <f t="shared" ca="1" si="1096"/>
        <v>#N/A</v>
      </c>
      <c r="X904" s="466" t="e">
        <f t="shared" ca="1" si="1092"/>
        <v>#N/A</v>
      </c>
      <c r="Y904" s="466" t="e">
        <f t="shared" ca="1" si="1093"/>
        <v>#N/A</v>
      </c>
      <c r="AA904" s="466"/>
      <c r="AB904" s="466"/>
      <c r="AC904" s="466"/>
      <c r="AD904" s="466"/>
      <c r="AE904" s="466"/>
      <c r="AG904" s="466"/>
      <c r="AM904" s="466"/>
      <c r="AN904" s="466"/>
      <c r="AO904" s="466"/>
      <c r="AP904" s="466"/>
      <c r="AQ904" s="466"/>
      <c r="AS904" s="466"/>
      <c r="AU904" s="466"/>
      <c r="AV904" s="466"/>
      <c r="AW904" s="466"/>
      <c r="AX904" s="466"/>
      <c r="AY904" s="466"/>
      <c r="AZ904" s="466"/>
      <c r="BA904" s="466"/>
      <c r="BB904" s="466"/>
      <c r="BC904" s="466"/>
      <c r="BD904" s="466"/>
      <c r="BE904" s="466"/>
      <c r="BF904" s="466"/>
      <c r="BG904" s="466"/>
      <c r="BH904" s="466"/>
      <c r="BI904" s="466"/>
      <c r="BJ904" s="466"/>
      <c r="BK904" s="466"/>
      <c r="BL904" s="466"/>
      <c r="BM904" s="466"/>
      <c r="BN904" s="466"/>
      <c r="BO904" s="466"/>
      <c r="BP904" s="466"/>
      <c r="BQ904" s="466"/>
      <c r="BR904" s="466"/>
      <c r="BS904" s="466"/>
    </row>
    <row r="905" spans="2:71">
      <c r="B905" s="48">
        <f t="shared" si="1094"/>
        <v>1929</v>
      </c>
      <c r="E905" s="52"/>
      <c r="M905" s="466" t="e">
        <f t="shared" ca="1" si="1095"/>
        <v>#N/A</v>
      </c>
      <c r="N905" s="466" t="e">
        <f t="shared" ca="1" si="1096"/>
        <v>#N/A</v>
      </c>
      <c r="X905" s="466" t="e">
        <f t="shared" ca="1" si="1092"/>
        <v>#N/A</v>
      </c>
      <c r="Y905" s="466" t="e">
        <f t="shared" ca="1" si="1093"/>
        <v>#N/A</v>
      </c>
      <c r="AA905" s="466"/>
      <c r="AB905" s="466"/>
      <c r="AC905" s="466"/>
      <c r="AD905" s="466"/>
      <c r="AE905" s="466"/>
      <c r="AG905" s="466"/>
      <c r="AM905" s="466"/>
      <c r="AN905" s="466"/>
      <c r="AO905" s="466"/>
      <c r="AP905" s="466"/>
      <c r="AQ905" s="466"/>
      <c r="AS905" s="466"/>
      <c r="AU905" s="466"/>
      <c r="AV905" s="466"/>
      <c r="AW905" s="466"/>
      <c r="AX905" s="466"/>
      <c r="AY905" s="466"/>
      <c r="AZ905" s="466"/>
      <c r="BA905" s="466"/>
      <c r="BB905" s="466"/>
      <c r="BC905" s="466"/>
      <c r="BD905" s="466"/>
      <c r="BE905" s="466"/>
      <c r="BF905" s="466"/>
      <c r="BG905" s="466"/>
      <c r="BH905" s="466"/>
      <c r="BI905" s="466"/>
      <c r="BJ905" s="466"/>
      <c r="BK905" s="466"/>
      <c r="BL905" s="466"/>
      <c r="BM905" s="466"/>
      <c r="BN905" s="466"/>
      <c r="BO905" s="466"/>
      <c r="BP905" s="466"/>
      <c r="BQ905" s="466"/>
      <c r="BR905" s="466"/>
      <c r="BS905" s="466"/>
    </row>
    <row r="906" spans="2:71">
      <c r="B906" s="48">
        <f t="shared" si="1094"/>
        <v>1930</v>
      </c>
      <c r="E906" s="52"/>
      <c r="M906" s="466" t="e">
        <f t="shared" ca="1" si="1095"/>
        <v>#N/A</v>
      </c>
      <c r="N906" s="466" t="e">
        <f t="shared" ca="1" si="1096"/>
        <v>#N/A</v>
      </c>
      <c r="X906" s="466" t="e">
        <f t="shared" ca="1" si="1092"/>
        <v>#N/A</v>
      </c>
      <c r="Y906" s="466" t="e">
        <f t="shared" ca="1" si="1093"/>
        <v>#N/A</v>
      </c>
      <c r="AA906" s="466"/>
      <c r="AB906" s="466"/>
      <c r="AC906" s="466"/>
      <c r="AD906" s="466"/>
      <c r="AE906" s="466"/>
      <c r="AG906" s="466"/>
      <c r="AM906" s="466"/>
      <c r="AN906" s="466"/>
      <c r="AO906" s="466"/>
      <c r="AP906" s="466"/>
      <c r="AQ906" s="466"/>
      <c r="AS906" s="466"/>
      <c r="AU906" s="466"/>
      <c r="AV906" s="466"/>
      <c r="AW906" s="466"/>
      <c r="AX906" s="466"/>
      <c r="AY906" s="466"/>
      <c r="AZ906" s="466"/>
      <c r="BA906" s="466"/>
      <c r="BB906" s="466"/>
      <c r="BC906" s="466"/>
      <c r="BD906" s="466"/>
      <c r="BE906" s="466"/>
      <c r="BF906" s="466"/>
      <c r="BG906" s="466"/>
      <c r="BH906" s="466"/>
      <c r="BI906" s="466"/>
      <c r="BJ906" s="466"/>
      <c r="BK906" s="466"/>
      <c r="BL906" s="466"/>
      <c r="BM906" s="466"/>
      <c r="BN906" s="466"/>
      <c r="BO906" s="466"/>
      <c r="BP906" s="466"/>
      <c r="BQ906" s="466"/>
      <c r="BR906" s="466"/>
      <c r="BS906" s="466"/>
    </row>
    <row r="907" spans="2:71">
      <c r="B907" s="48">
        <f t="shared" si="1094"/>
        <v>1931</v>
      </c>
      <c r="E907" s="52"/>
      <c r="M907" s="466" t="e">
        <f t="shared" ca="1" si="1095"/>
        <v>#N/A</v>
      </c>
      <c r="N907" s="466" t="e">
        <f t="shared" ca="1" si="1096"/>
        <v>#N/A</v>
      </c>
      <c r="X907" s="466" t="e">
        <f t="shared" ca="1" si="1092"/>
        <v>#N/A</v>
      </c>
      <c r="Y907" s="466" t="e">
        <f t="shared" ca="1" si="1093"/>
        <v>#N/A</v>
      </c>
      <c r="AA907" s="466"/>
      <c r="AB907" s="466"/>
      <c r="AC907" s="466"/>
      <c r="AD907" s="466"/>
      <c r="AE907" s="466"/>
      <c r="AG907" s="466"/>
      <c r="AM907" s="466"/>
      <c r="AN907" s="466"/>
      <c r="AO907" s="466"/>
      <c r="AP907" s="466"/>
      <c r="AQ907" s="466"/>
      <c r="AS907" s="466"/>
      <c r="AU907" s="466"/>
      <c r="AV907" s="466"/>
      <c r="AW907" s="466"/>
      <c r="AX907" s="466"/>
      <c r="AY907" s="466"/>
      <c r="AZ907" s="466"/>
      <c r="BA907" s="466"/>
      <c r="BB907" s="466"/>
      <c r="BC907" s="466"/>
      <c r="BD907" s="466"/>
      <c r="BE907" s="466"/>
      <c r="BF907" s="466"/>
      <c r="BG907" s="466"/>
      <c r="BH907" s="466"/>
      <c r="BI907" s="466"/>
      <c r="BJ907" s="466"/>
      <c r="BK907" s="466"/>
      <c r="BL907" s="466"/>
      <c r="BM907" s="466"/>
      <c r="BN907" s="466"/>
      <c r="BO907" s="466"/>
      <c r="BP907" s="466"/>
      <c r="BQ907" s="466"/>
      <c r="BR907" s="466"/>
      <c r="BS907" s="466"/>
    </row>
    <row r="908" spans="2:71">
      <c r="B908" s="48">
        <f t="shared" si="1094"/>
        <v>1932</v>
      </c>
      <c r="E908" s="52"/>
      <c r="M908" s="466" t="e">
        <f t="shared" ca="1" si="1095"/>
        <v>#N/A</v>
      </c>
      <c r="N908" s="466" t="e">
        <f t="shared" ca="1" si="1096"/>
        <v>#N/A</v>
      </c>
      <c r="X908" s="466" t="e">
        <f t="shared" ca="1" si="1092"/>
        <v>#N/A</v>
      </c>
      <c r="Y908" s="466" t="e">
        <f t="shared" ca="1" si="1093"/>
        <v>#N/A</v>
      </c>
      <c r="AA908" s="466"/>
      <c r="AB908" s="466"/>
      <c r="AC908" s="466"/>
      <c r="AD908" s="466"/>
      <c r="AE908" s="466"/>
      <c r="AG908" s="466"/>
      <c r="AM908" s="466"/>
      <c r="AN908" s="466"/>
      <c r="AO908" s="466"/>
      <c r="AP908" s="466"/>
      <c r="AQ908" s="466"/>
      <c r="AS908" s="466"/>
      <c r="AU908" s="466"/>
      <c r="AV908" s="466"/>
      <c r="AW908" s="466"/>
      <c r="AX908" s="466"/>
      <c r="AY908" s="466"/>
      <c r="AZ908" s="466"/>
      <c r="BA908" s="466"/>
      <c r="BB908" s="466"/>
      <c r="BC908" s="466"/>
      <c r="BD908" s="466"/>
      <c r="BE908" s="466"/>
      <c r="BF908" s="466"/>
      <c r="BG908" s="466"/>
      <c r="BH908" s="466"/>
      <c r="BI908" s="466"/>
      <c r="BJ908" s="466"/>
      <c r="BK908" s="466"/>
      <c r="BL908" s="466"/>
      <c r="BM908" s="466"/>
      <c r="BN908" s="466"/>
      <c r="BO908" s="466"/>
      <c r="BP908" s="466"/>
      <c r="BQ908" s="466"/>
      <c r="BR908" s="466"/>
      <c r="BS908" s="466"/>
    </row>
    <row r="909" spans="2:71">
      <c r="B909" s="48">
        <f t="shared" si="1094"/>
        <v>1933</v>
      </c>
      <c r="E909" s="52"/>
      <c r="M909" s="466" t="e">
        <f t="shared" ca="1" si="1095"/>
        <v>#N/A</v>
      </c>
      <c r="N909" s="466" t="e">
        <f t="shared" ca="1" si="1096"/>
        <v>#N/A</v>
      </c>
      <c r="X909" s="466" t="e">
        <f t="shared" ca="1" si="1092"/>
        <v>#N/A</v>
      </c>
      <c r="Y909" s="466" t="e">
        <f t="shared" ca="1" si="1093"/>
        <v>#N/A</v>
      </c>
      <c r="AA909" s="466"/>
      <c r="AB909" s="466"/>
      <c r="AC909" s="466"/>
      <c r="AD909" s="466"/>
      <c r="AE909" s="466"/>
      <c r="AG909" s="466"/>
      <c r="AM909" s="466"/>
      <c r="AN909" s="466"/>
      <c r="AO909" s="466"/>
      <c r="AP909" s="466"/>
      <c r="AQ909" s="466"/>
      <c r="AS909" s="466"/>
      <c r="AU909" s="466"/>
      <c r="AV909" s="466"/>
      <c r="AW909" s="466"/>
      <c r="AX909" s="466"/>
      <c r="AY909" s="466"/>
      <c r="AZ909" s="466"/>
      <c r="BA909" s="466"/>
      <c r="BB909" s="466"/>
      <c r="BC909" s="466"/>
      <c r="BD909" s="466"/>
      <c r="BE909" s="466"/>
      <c r="BF909" s="466"/>
      <c r="BG909" s="466"/>
      <c r="BH909" s="466"/>
      <c r="BI909" s="466"/>
      <c r="BJ909" s="466"/>
      <c r="BK909" s="466"/>
      <c r="BL909" s="466"/>
      <c r="BM909" s="466"/>
      <c r="BN909" s="466"/>
      <c r="BO909" s="466"/>
      <c r="BP909" s="466"/>
      <c r="BQ909" s="466"/>
      <c r="BR909" s="466"/>
      <c r="BS909" s="466"/>
    </row>
    <row r="910" spans="2:71">
      <c r="B910" s="48">
        <f t="shared" si="1094"/>
        <v>1934</v>
      </c>
      <c r="E910" s="52"/>
      <c r="M910" s="466" t="e">
        <f t="shared" ref="M910:M941" ca="1" si="1097">IF(ISNUMBER(M760), IF($B910=M$85-1, M$84, M909*(1+M1210)), NA())</f>
        <v>#N/A</v>
      </c>
      <c r="N910" s="466" t="e">
        <f t="shared" ref="N910:N941" ca="1" si="1098">IF(ISNUMBER(N760), IF($B910=N$85-1, N$84, N909*(1+N1210)), NA())</f>
        <v>#N/A</v>
      </c>
      <c r="X910" s="466" t="e">
        <f t="shared" ca="1" si="1092"/>
        <v>#N/A</v>
      </c>
      <c r="Y910" s="466" t="e">
        <f t="shared" ca="1" si="1093"/>
        <v>#N/A</v>
      </c>
      <c r="AA910" s="466"/>
      <c r="AB910" s="466"/>
      <c r="AC910" s="466"/>
      <c r="AD910" s="466"/>
      <c r="AE910" s="466"/>
      <c r="AG910" s="466"/>
      <c r="AM910" s="466"/>
      <c r="AN910" s="466"/>
      <c r="AO910" s="466"/>
      <c r="AP910" s="466"/>
      <c r="AQ910" s="466"/>
      <c r="AS910" s="466"/>
      <c r="AU910" s="466"/>
      <c r="AV910" s="466"/>
      <c r="AW910" s="466"/>
      <c r="AX910" s="466"/>
      <c r="AY910" s="466"/>
      <c r="AZ910" s="466"/>
      <c r="BA910" s="466"/>
      <c r="BB910" s="466"/>
      <c r="BC910" s="466"/>
      <c r="BD910" s="466"/>
      <c r="BE910" s="466"/>
      <c r="BF910" s="466"/>
      <c r="BG910" s="466"/>
      <c r="BH910" s="466"/>
      <c r="BI910" s="466"/>
      <c r="BJ910" s="466"/>
      <c r="BK910" s="466"/>
      <c r="BL910" s="466"/>
      <c r="BM910" s="466"/>
      <c r="BN910" s="466"/>
      <c r="BO910" s="466"/>
      <c r="BP910" s="466"/>
      <c r="BQ910" s="466"/>
      <c r="BR910" s="466"/>
      <c r="BS910" s="466"/>
    </row>
    <row r="911" spans="2:71">
      <c r="B911" s="48">
        <f t="shared" si="1094"/>
        <v>1935</v>
      </c>
      <c r="E911" s="52"/>
      <c r="M911" s="466" t="e">
        <f t="shared" ca="1" si="1097"/>
        <v>#N/A</v>
      </c>
      <c r="N911" s="466" t="e">
        <f t="shared" ca="1" si="1098"/>
        <v>#N/A</v>
      </c>
      <c r="X911" s="466" t="e">
        <f t="shared" ref="X911:X974" ca="1" si="1099">IF(ISNUMBER(X761), IF($B911=X$85-1, X$84, X910*(1+X1211)), NA())</f>
        <v>#N/A</v>
      </c>
      <c r="Y911" s="466" t="e">
        <f t="shared" ref="Y911:Y974" ca="1" si="1100">IF(ISNUMBER(Y761), IF($B911=Y$85-1, Y$84, Y910*(1+Y1211)), NA())</f>
        <v>#N/A</v>
      </c>
      <c r="AA911" s="466"/>
      <c r="AB911" s="466"/>
      <c r="AC911" s="466"/>
      <c r="AD911" s="466"/>
      <c r="AE911" s="466"/>
      <c r="AG911" s="466"/>
      <c r="AM911" s="466"/>
      <c r="AN911" s="466"/>
      <c r="AO911" s="466"/>
      <c r="AP911" s="466"/>
      <c r="AQ911" s="466"/>
      <c r="AS911" s="466"/>
      <c r="AU911" s="466"/>
      <c r="AV911" s="466"/>
      <c r="AW911" s="466"/>
      <c r="AX911" s="466"/>
      <c r="AY911" s="466"/>
      <c r="AZ911" s="466"/>
      <c r="BA911" s="466"/>
      <c r="BB911" s="466"/>
      <c r="BC911" s="466"/>
      <c r="BD911" s="466"/>
      <c r="BE911" s="466"/>
      <c r="BF911" s="466"/>
      <c r="BG911" s="466"/>
      <c r="BH911" s="466"/>
      <c r="BI911" s="466"/>
      <c r="BJ911" s="466"/>
      <c r="BK911" s="466"/>
      <c r="BL911" s="466"/>
      <c r="BM911" s="466"/>
      <c r="BN911" s="466"/>
      <c r="BO911" s="466"/>
      <c r="BP911" s="466"/>
      <c r="BQ911" s="466"/>
      <c r="BR911" s="466"/>
      <c r="BS911" s="466"/>
    </row>
    <row r="912" spans="2:71">
      <c r="B912" s="48">
        <f t="shared" ref="B912:B975" si="1101">B911+1</f>
        <v>1936</v>
      </c>
      <c r="E912" s="52"/>
      <c r="M912" s="466" t="e">
        <f t="shared" ca="1" si="1097"/>
        <v>#N/A</v>
      </c>
      <c r="N912" s="466" t="e">
        <f t="shared" ca="1" si="1098"/>
        <v>#N/A</v>
      </c>
      <c r="X912" s="466" t="e">
        <f t="shared" ca="1" si="1099"/>
        <v>#N/A</v>
      </c>
      <c r="Y912" s="466" t="e">
        <f t="shared" ca="1" si="1100"/>
        <v>#N/A</v>
      </c>
      <c r="AA912" s="466"/>
      <c r="AB912" s="466"/>
      <c r="AC912" s="466"/>
      <c r="AD912" s="466"/>
      <c r="AE912" s="466"/>
      <c r="AG912" s="466"/>
      <c r="AM912" s="466"/>
      <c r="AN912" s="466"/>
      <c r="AO912" s="466"/>
      <c r="AP912" s="466"/>
      <c r="AQ912" s="466"/>
      <c r="AS912" s="466"/>
      <c r="AU912" s="466"/>
      <c r="AV912" s="466"/>
      <c r="AW912" s="466"/>
      <c r="AX912" s="466"/>
      <c r="AY912" s="466"/>
      <c r="AZ912" s="466"/>
      <c r="BA912" s="466"/>
      <c r="BB912" s="466"/>
      <c r="BC912" s="466"/>
      <c r="BD912" s="466"/>
      <c r="BE912" s="466"/>
      <c r="BF912" s="466"/>
      <c r="BG912" s="466"/>
      <c r="BH912" s="466"/>
      <c r="BI912" s="466"/>
      <c r="BJ912" s="466"/>
      <c r="BK912" s="466"/>
      <c r="BL912" s="466"/>
      <c r="BM912" s="466"/>
      <c r="BN912" s="466"/>
      <c r="BO912" s="466"/>
      <c r="BP912" s="466"/>
      <c r="BQ912" s="466"/>
      <c r="BR912" s="466"/>
      <c r="BS912" s="466"/>
    </row>
    <row r="913" spans="2:71">
      <c r="B913" s="48">
        <f t="shared" si="1101"/>
        <v>1937</v>
      </c>
      <c r="E913" s="52"/>
      <c r="M913" s="466" t="e">
        <f t="shared" ca="1" si="1097"/>
        <v>#N/A</v>
      </c>
      <c r="N913" s="466" t="e">
        <f t="shared" ca="1" si="1098"/>
        <v>#N/A</v>
      </c>
      <c r="X913" s="466" t="e">
        <f t="shared" ca="1" si="1099"/>
        <v>#N/A</v>
      </c>
      <c r="Y913" s="466" t="e">
        <f t="shared" ca="1" si="1100"/>
        <v>#N/A</v>
      </c>
      <c r="AA913" s="466"/>
      <c r="AB913" s="466"/>
      <c r="AC913" s="466"/>
      <c r="AD913" s="466"/>
      <c r="AE913" s="466"/>
      <c r="AG913" s="466"/>
      <c r="AM913" s="466"/>
      <c r="AN913" s="466"/>
      <c r="AO913" s="466"/>
      <c r="AP913" s="466"/>
      <c r="AQ913" s="466"/>
      <c r="AS913" s="466"/>
      <c r="AU913" s="466"/>
      <c r="AV913" s="466"/>
      <c r="AW913" s="466"/>
      <c r="AX913" s="466"/>
      <c r="AY913" s="466"/>
      <c r="AZ913" s="466"/>
      <c r="BA913" s="466"/>
      <c r="BB913" s="466"/>
      <c r="BC913" s="466"/>
      <c r="BD913" s="466"/>
      <c r="BE913" s="466"/>
      <c r="BF913" s="466"/>
      <c r="BG913" s="466"/>
      <c r="BH913" s="466"/>
      <c r="BI913" s="466"/>
      <c r="BJ913" s="466"/>
      <c r="BK913" s="466"/>
      <c r="BL913" s="466"/>
      <c r="BM913" s="466"/>
      <c r="BN913" s="466"/>
      <c r="BO913" s="466"/>
      <c r="BP913" s="466"/>
      <c r="BQ913" s="466"/>
      <c r="BR913" s="466"/>
      <c r="BS913" s="466"/>
    </row>
    <row r="914" spans="2:71">
      <c r="B914" s="48">
        <f t="shared" si="1101"/>
        <v>1938</v>
      </c>
      <c r="E914" s="52"/>
      <c r="M914" s="466" t="e">
        <f t="shared" ca="1" si="1097"/>
        <v>#N/A</v>
      </c>
      <c r="N914" s="466" t="e">
        <f t="shared" ca="1" si="1098"/>
        <v>#N/A</v>
      </c>
      <c r="X914" s="466" t="e">
        <f t="shared" ca="1" si="1099"/>
        <v>#N/A</v>
      </c>
      <c r="Y914" s="466" t="e">
        <f t="shared" ca="1" si="1100"/>
        <v>#N/A</v>
      </c>
      <c r="AA914" s="466"/>
      <c r="AB914" s="466"/>
      <c r="AC914" s="466"/>
      <c r="AD914" s="466"/>
      <c r="AE914" s="466"/>
      <c r="AG914" s="466"/>
      <c r="AM914" s="466"/>
      <c r="AN914" s="466"/>
      <c r="AO914" s="466"/>
      <c r="AP914" s="466"/>
      <c r="AQ914" s="466"/>
      <c r="AS914" s="466"/>
      <c r="AU914" s="466"/>
      <c r="AV914" s="466"/>
      <c r="AW914" s="466"/>
      <c r="AX914" s="466"/>
      <c r="AY914" s="466"/>
      <c r="AZ914" s="466"/>
      <c r="BA914" s="466"/>
      <c r="BB914" s="466"/>
      <c r="BC914" s="466"/>
      <c r="BD914" s="466"/>
      <c r="BE914" s="466"/>
      <c r="BF914" s="466"/>
      <c r="BG914" s="466"/>
      <c r="BH914" s="466"/>
      <c r="BI914" s="466"/>
      <c r="BJ914" s="466"/>
      <c r="BK914" s="466"/>
      <c r="BL914" s="466"/>
      <c r="BM914" s="466"/>
      <c r="BN914" s="466"/>
      <c r="BO914" s="466"/>
      <c r="BP914" s="466"/>
      <c r="BQ914" s="466"/>
      <c r="BR914" s="466"/>
      <c r="BS914" s="466"/>
    </row>
    <row r="915" spans="2:71">
      <c r="B915" s="48">
        <f t="shared" si="1101"/>
        <v>1939</v>
      </c>
      <c r="E915" s="52"/>
      <c r="M915" s="466" t="e">
        <f t="shared" ca="1" si="1097"/>
        <v>#N/A</v>
      </c>
      <c r="N915" s="466" t="e">
        <f t="shared" ca="1" si="1098"/>
        <v>#N/A</v>
      </c>
      <c r="X915" s="466" t="e">
        <f t="shared" ca="1" si="1099"/>
        <v>#N/A</v>
      </c>
      <c r="Y915" s="466" t="e">
        <f t="shared" ca="1" si="1100"/>
        <v>#N/A</v>
      </c>
      <c r="AA915" s="466"/>
      <c r="AB915" s="466"/>
      <c r="AC915" s="466"/>
      <c r="AD915" s="466"/>
      <c r="AE915" s="466"/>
      <c r="AG915" s="466"/>
      <c r="AM915" s="466"/>
      <c r="AN915" s="466"/>
      <c r="AO915" s="466"/>
      <c r="AP915" s="466"/>
      <c r="AQ915" s="466"/>
      <c r="AS915" s="466"/>
      <c r="AU915" s="466"/>
      <c r="AV915" s="466"/>
      <c r="AW915" s="466"/>
      <c r="AX915" s="466"/>
      <c r="AY915" s="466"/>
      <c r="AZ915" s="466"/>
      <c r="BA915" s="466"/>
      <c r="BB915" s="466"/>
      <c r="BC915" s="466"/>
      <c r="BD915" s="466"/>
      <c r="BE915" s="466"/>
      <c r="BF915" s="466"/>
      <c r="BG915" s="466"/>
      <c r="BH915" s="466"/>
      <c r="BI915" s="466"/>
      <c r="BJ915" s="466"/>
      <c r="BK915" s="466"/>
      <c r="BL915" s="466"/>
      <c r="BM915" s="466"/>
      <c r="BN915" s="466"/>
      <c r="BO915" s="466"/>
      <c r="BP915" s="466"/>
      <c r="BQ915" s="466"/>
      <c r="BR915" s="466"/>
      <c r="BS915" s="466"/>
    </row>
    <row r="916" spans="2:71">
      <c r="B916" s="48">
        <f t="shared" si="1101"/>
        <v>1940</v>
      </c>
      <c r="E916" s="52"/>
      <c r="M916" s="466" t="e">
        <f t="shared" ca="1" si="1097"/>
        <v>#N/A</v>
      </c>
      <c r="N916" s="466" t="e">
        <f t="shared" ca="1" si="1098"/>
        <v>#N/A</v>
      </c>
      <c r="X916" s="466" t="e">
        <f t="shared" ca="1" si="1099"/>
        <v>#N/A</v>
      </c>
      <c r="Y916" s="466" t="e">
        <f t="shared" ca="1" si="1100"/>
        <v>#N/A</v>
      </c>
      <c r="AA916" s="466"/>
      <c r="AB916" s="466"/>
      <c r="AC916" s="466"/>
      <c r="AD916" s="466"/>
      <c r="AE916" s="466"/>
      <c r="AG916" s="466"/>
      <c r="AM916" s="466"/>
      <c r="AN916" s="466"/>
      <c r="AO916" s="466"/>
      <c r="AP916" s="466"/>
      <c r="AQ916" s="466"/>
      <c r="AS916" s="466"/>
      <c r="AU916" s="466"/>
      <c r="AV916" s="466"/>
      <c r="AW916" s="466"/>
      <c r="AX916" s="466"/>
      <c r="AY916" s="466"/>
      <c r="AZ916" s="466"/>
      <c r="BA916" s="466"/>
      <c r="BB916" s="466"/>
      <c r="BC916" s="466"/>
      <c r="BD916" s="466"/>
      <c r="BE916" s="466"/>
      <c r="BF916" s="466"/>
      <c r="BG916" s="466"/>
      <c r="BH916" s="466"/>
      <c r="BI916" s="466"/>
      <c r="BJ916" s="466"/>
      <c r="BK916" s="466"/>
      <c r="BL916" s="466"/>
      <c r="BM916" s="466"/>
      <c r="BN916" s="466"/>
      <c r="BO916" s="466"/>
      <c r="BP916" s="466"/>
      <c r="BQ916" s="466"/>
      <c r="BR916" s="466"/>
      <c r="BS916" s="466"/>
    </row>
    <row r="917" spans="2:71">
      <c r="B917" s="48">
        <f t="shared" si="1101"/>
        <v>1941</v>
      </c>
      <c r="E917" s="52"/>
      <c r="M917" s="466" t="e">
        <f t="shared" ca="1" si="1097"/>
        <v>#N/A</v>
      </c>
      <c r="N917" s="466" t="e">
        <f t="shared" ca="1" si="1098"/>
        <v>#N/A</v>
      </c>
      <c r="X917" s="466" t="e">
        <f t="shared" ca="1" si="1099"/>
        <v>#N/A</v>
      </c>
      <c r="Y917" s="466" t="e">
        <f t="shared" ca="1" si="1100"/>
        <v>#N/A</v>
      </c>
      <c r="AA917" s="466"/>
      <c r="AB917" s="466"/>
      <c r="AC917" s="466"/>
      <c r="AD917" s="466"/>
      <c r="AE917" s="466"/>
      <c r="AG917" s="466"/>
      <c r="AM917" s="466"/>
      <c r="AN917" s="466"/>
      <c r="AO917" s="466"/>
      <c r="AP917" s="466"/>
      <c r="AQ917" s="466"/>
      <c r="AS917" s="466"/>
      <c r="AU917" s="466"/>
      <c r="AV917" s="466"/>
      <c r="AW917" s="466"/>
      <c r="AX917" s="466"/>
      <c r="AY917" s="466"/>
      <c r="AZ917" s="466"/>
      <c r="BA917" s="466"/>
      <c r="BB917" s="466"/>
      <c r="BC917" s="466"/>
      <c r="BD917" s="466"/>
      <c r="BE917" s="466"/>
      <c r="BF917" s="466"/>
      <c r="BG917" s="466"/>
      <c r="BH917" s="466"/>
      <c r="BI917" s="466"/>
      <c r="BJ917" s="466"/>
      <c r="BK917" s="466"/>
      <c r="BL917" s="466"/>
      <c r="BM917" s="466"/>
      <c r="BN917" s="466"/>
      <c r="BO917" s="466"/>
      <c r="BP917" s="466"/>
      <c r="BQ917" s="466"/>
      <c r="BR917" s="466"/>
      <c r="BS917" s="466"/>
    </row>
    <row r="918" spans="2:71">
      <c r="B918" s="48">
        <f t="shared" si="1101"/>
        <v>1942</v>
      </c>
      <c r="E918" s="52"/>
      <c r="M918" s="466" t="e">
        <f t="shared" ca="1" si="1097"/>
        <v>#N/A</v>
      </c>
      <c r="N918" s="466" t="e">
        <f t="shared" ca="1" si="1098"/>
        <v>#N/A</v>
      </c>
      <c r="X918" s="466" t="e">
        <f t="shared" ca="1" si="1099"/>
        <v>#N/A</v>
      </c>
      <c r="Y918" s="466" t="e">
        <f t="shared" ca="1" si="1100"/>
        <v>#N/A</v>
      </c>
      <c r="AA918" s="466"/>
      <c r="AB918" s="466"/>
      <c r="AC918" s="466"/>
      <c r="AD918" s="466"/>
      <c r="AE918" s="466"/>
      <c r="AG918" s="466"/>
      <c r="AM918" s="466"/>
      <c r="AN918" s="466"/>
      <c r="AO918" s="466"/>
      <c r="AP918" s="466"/>
      <c r="AQ918" s="466"/>
      <c r="AS918" s="466"/>
      <c r="AU918" s="466"/>
      <c r="AV918" s="466"/>
      <c r="AW918" s="466"/>
      <c r="AX918" s="466"/>
      <c r="AY918" s="466"/>
      <c r="AZ918" s="466"/>
      <c r="BA918" s="466"/>
      <c r="BB918" s="466"/>
      <c r="BC918" s="466"/>
      <c r="BD918" s="466"/>
      <c r="BE918" s="466"/>
      <c r="BF918" s="466"/>
      <c r="BG918" s="466"/>
      <c r="BH918" s="466"/>
      <c r="BI918" s="466"/>
      <c r="BJ918" s="466"/>
      <c r="BK918" s="466"/>
      <c r="BL918" s="466"/>
      <c r="BM918" s="466"/>
      <c r="BN918" s="466"/>
      <c r="BO918" s="466"/>
      <c r="BP918" s="466"/>
      <c r="BQ918" s="466"/>
      <c r="BR918" s="466"/>
      <c r="BS918" s="466"/>
    </row>
    <row r="919" spans="2:71">
      <c r="B919" s="48">
        <f t="shared" si="1101"/>
        <v>1943</v>
      </c>
      <c r="E919" s="52"/>
      <c r="M919" s="466" t="e">
        <f t="shared" ca="1" si="1097"/>
        <v>#N/A</v>
      </c>
      <c r="N919" s="466" t="e">
        <f t="shared" ca="1" si="1098"/>
        <v>#N/A</v>
      </c>
      <c r="X919" s="466" t="e">
        <f t="shared" ca="1" si="1099"/>
        <v>#N/A</v>
      </c>
      <c r="Y919" s="466" t="e">
        <f t="shared" ca="1" si="1100"/>
        <v>#N/A</v>
      </c>
      <c r="AA919" s="466"/>
      <c r="AB919" s="466"/>
      <c r="AC919" s="466"/>
      <c r="AD919" s="466"/>
      <c r="AE919" s="466"/>
      <c r="AG919" s="466"/>
      <c r="AM919" s="466"/>
      <c r="AN919" s="466"/>
      <c r="AO919" s="466"/>
      <c r="AP919" s="466"/>
      <c r="AQ919" s="466"/>
      <c r="AS919" s="466"/>
      <c r="AU919" s="466"/>
      <c r="AV919" s="466"/>
      <c r="AW919" s="466"/>
      <c r="AX919" s="466"/>
      <c r="AY919" s="466"/>
      <c r="AZ919" s="466"/>
      <c r="BA919" s="466"/>
      <c r="BB919" s="466"/>
      <c r="BC919" s="466"/>
      <c r="BD919" s="466"/>
      <c r="BE919" s="466"/>
      <c r="BF919" s="466"/>
      <c r="BG919" s="466"/>
      <c r="BH919" s="466"/>
      <c r="BI919" s="466"/>
      <c r="BJ919" s="466"/>
      <c r="BK919" s="466"/>
      <c r="BL919" s="466"/>
      <c r="BM919" s="466"/>
      <c r="BN919" s="466"/>
      <c r="BO919" s="466"/>
      <c r="BP919" s="466"/>
      <c r="BQ919" s="466"/>
      <c r="BR919" s="466"/>
      <c r="BS919" s="466"/>
    </row>
    <row r="920" spans="2:71">
      <c r="B920" s="48">
        <f t="shared" si="1101"/>
        <v>1944</v>
      </c>
      <c r="E920" s="52"/>
      <c r="M920" s="466" t="e">
        <f t="shared" ca="1" si="1097"/>
        <v>#N/A</v>
      </c>
      <c r="N920" s="466" t="e">
        <f t="shared" ca="1" si="1098"/>
        <v>#N/A</v>
      </c>
      <c r="X920" s="466" t="e">
        <f t="shared" ca="1" si="1099"/>
        <v>#N/A</v>
      </c>
      <c r="Y920" s="466" t="e">
        <f t="shared" ca="1" si="1100"/>
        <v>#N/A</v>
      </c>
      <c r="AA920" s="466"/>
      <c r="AB920" s="466"/>
      <c r="AC920" s="466"/>
      <c r="AD920" s="466"/>
      <c r="AE920" s="466"/>
      <c r="AG920" s="466"/>
      <c r="AM920" s="466"/>
      <c r="AN920" s="466"/>
      <c r="AO920" s="466"/>
      <c r="AP920" s="466"/>
      <c r="AQ920" s="466"/>
      <c r="AS920" s="466"/>
      <c r="AU920" s="466"/>
      <c r="AV920" s="466"/>
      <c r="AW920" s="466"/>
      <c r="AX920" s="466"/>
      <c r="AY920" s="466"/>
      <c r="AZ920" s="466"/>
      <c r="BA920" s="466"/>
      <c r="BB920" s="466"/>
      <c r="BC920" s="466"/>
      <c r="BD920" s="466"/>
      <c r="BE920" s="466"/>
      <c r="BF920" s="466"/>
      <c r="BG920" s="466"/>
      <c r="BH920" s="466"/>
      <c r="BI920" s="466"/>
      <c r="BJ920" s="466"/>
      <c r="BK920" s="466"/>
      <c r="BL920" s="466"/>
      <c r="BM920" s="466"/>
      <c r="BN920" s="466"/>
      <c r="BO920" s="466"/>
      <c r="BP920" s="466"/>
      <c r="BQ920" s="466"/>
      <c r="BR920" s="466"/>
      <c r="BS920" s="466"/>
    </row>
    <row r="921" spans="2:71">
      <c r="B921" s="48">
        <f t="shared" si="1101"/>
        <v>1945</v>
      </c>
      <c r="E921" s="52"/>
      <c r="M921" s="466" t="e">
        <f t="shared" ca="1" si="1097"/>
        <v>#N/A</v>
      </c>
      <c r="N921" s="466" t="e">
        <f t="shared" ca="1" si="1098"/>
        <v>#N/A</v>
      </c>
      <c r="X921" s="466" t="e">
        <f t="shared" ca="1" si="1099"/>
        <v>#N/A</v>
      </c>
      <c r="Y921" s="466" t="e">
        <f t="shared" ca="1" si="1100"/>
        <v>#N/A</v>
      </c>
      <c r="AA921" s="466"/>
      <c r="AB921" s="466"/>
      <c r="AC921" s="466"/>
      <c r="AD921" s="466"/>
      <c r="AE921" s="466"/>
      <c r="AG921" s="466"/>
      <c r="AM921" s="466"/>
      <c r="AN921" s="466"/>
      <c r="AO921" s="466"/>
      <c r="AP921" s="466"/>
      <c r="AQ921" s="466"/>
      <c r="AS921" s="466"/>
      <c r="AU921" s="466"/>
      <c r="AV921" s="466"/>
      <c r="AW921" s="466"/>
      <c r="AX921" s="466"/>
      <c r="AY921" s="466"/>
      <c r="AZ921" s="466"/>
      <c r="BA921" s="466"/>
      <c r="BB921" s="466"/>
      <c r="BC921" s="466"/>
      <c r="BD921" s="466"/>
      <c r="BE921" s="466"/>
      <c r="BF921" s="466"/>
      <c r="BG921" s="466"/>
      <c r="BH921" s="466"/>
      <c r="BI921" s="466"/>
      <c r="BJ921" s="466"/>
      <c r="BK921" s="466"/>
      <c r="BL921" s="466"/>
      <c r="BM921" s="466"/>
      <c r="BN921" s="466"/>
      <c r="BO921" s="466"/>
      <c r="BP921" s="466"/>
      <c r="BQ921" s="466"/>
      <c r="BR921" s="466"/>
      <c r="BS921" s="466"/>
    </row>
    <row r="922" spans="2:71">
      <c r="B922" s="48">
        <f t="shared" si="1101"/>
        <v>1946</v>
      </c>
      <c r="E922" s="52"/>
      <c r="M922" s="466" t="e">
        <f t="shared" ca="1" si="1097"/>
        <v>#N/A</v>
      </c>
      <c r="N922" s="466" t="e">
        <f t="shared" ca="1" si="1098"/>
        <v>#N/A</v>
      </c>
      <c r="X922" s="466" t="e">
        <f t="shared" ca="1" si="1099"/>
        <v>#N/A</v>
      </c>
      <c r="Y922" s="466" t="e">
        <f t="shared" ca="1" si="1100"/>
        <v>#N/A</v>
      </c>
      <c r="AA922" s="466"/>
      <c r="AB922" s="466"/>
      <c r="AC922" s="466"/>
      <c r="AD922" s="466"/>
      <c r="AE922" s="466"/>
      <c r="AG922" s="466"/>
      <c r="AM922" s="466"/>
      <c r="AN922" s="466"/>
      <c r="AO922" s="466"/>
      <c r="AP922" s="466"/>
      <c r="AQ922" s="466"/>
      <c r="AS922" s="466"/>
      <c r="AU922" s="466"/>
      <c r="AV922" s="466"/>
      <c r="AW922" s="466"/>
      <c r="AX922" s="466"/>
      <c r="AY922" s="466"/>
      <c r="AZ922" s="466"/>
      <c r="BA922" s="466"/>
      <c r="BB922" s="466"/>
      <c r="BC922" s="466"/>
      <c r="BD922" s="466"/>
      <c r="BE922" s="466"/>
      <c r="BF922" s="466"/>
      <c r="BG922" s="466"/>
      <c r="BH922" s="466"/>
      <c r="BI922" s="466"/>
      <c r="BJ922" s="466"/>
      <c r="BK922" s="466"/>
      <c r="BL922" s="466"/>
      <c r="BM922" s="466"/>
      <c r="BN922" s="466"/>
      <c r="BO922" s="466"/>
      <c r="BP922" s="466"/>
      <c r="BQ922" s="466"/>
      <c r="BR922" s="466"/>
      <c r="BS922" s="466"/>
    </row>
    <row r="923" spans="2:71">
      <c r="B923" s="48">
        <f t="shared" si="1101"/>
        <v>1947</v>
      </c>
      <c r="E923" s="52"/>
      <c r="M923" s="466" t="e">
        <f t="shared" ca="1" si="1097"/>
        <v>#N/A</v>
      </c>
      <c r="N923" s="466" t="e">
        <f t="shared" ca="1" si="1098"/>
        <v>#N/A</v>
      </c>
      <c r="X923" s="466" t="e">
        <f t="shared" ca="1" si="1099"/>
        <v>#N/A</v>
      </c>
      <c r="Y923" s="466" t="e">
        <f t="shared" ca="1" si="1100"/>
        <v>#N/A</v>
      </c>
      <c r="AA923" s="466"/>
      <c r="AB923" s="466"/>
      <c r="AC923" s="466"/>
      <c r="AD923" s="466"/>
      <c r="AE923" s="466"/>
      <c r="AG923" s="466"/>
      <c r="AM923" s="466"/>
      <c r="AN923" s="466"/>
      <c r="AO923" s="466"/>
      <c r="AP923" s="466"/>
      <c r="AQ923" s="466"/>
      <c r="AS923" s="466"/>
      <c r="AU923" s="466"/>
      <c r="AV923" s="466"/>
      <c r="AW923" s="466"/>
      <c r="AX923" s="466"/>
      <c r="AY923" s="466"/>
      <c r="AZ923" s="466"/>
      <c r="BA923" s="466"/>
      <c r="BB923" s="466"/>
      <c r="BC923" s="466"/>
      <c r="BD923" s="466"/>
      <c r="BE923" s="466"/>
      <c r="BF923" s="466"/>
      <c r="BG923" s="466"/>
      <c r="BH923" s="466"/>
      <c r="BI923" s="466"/>
      <c r="BJ923" s="466"/>
      <c r="BK923" s="466"/>
      <c r="BL923" s="466"/>
      <c r="BM923" s="466"/>
      <c r="BN923" s="466"/>
      <c r="BO923" s="466"/>
      <c r="BP923" s="466"/>
      <c r="BQ923" s="466"/>
      <c r="BR923" s="466"/>
      <c r="BS923" s="466"/>
    </row>
    <row r="924" spans="2:71">
      <c r="B924" s="48">
        <f t="shared" si="1101"/>
        <v>1948</v>
      </c>
      <c r="E924" s="52"/>
      <c r="M924" s="466" t="e">
        <f t="shared" ca="1" si="1097"/>
        <v>#N/A</v>
      </c>
      <c r="N924" s="466" t="e">
        <f t="shared" ca="1" si="1098"/>
        <v>#N/A</v>
      </c>
      <c r="X924" s="466" t="e">
        <f t="shared" ca="1" si="1099"/>
        <v>#N/A</v>
      </c>
      <c r="Y924" s="466" t="e">
        <f t="shared" ca="1" si="1100"/>
        <v>#N/A</v>
      </c>
      <c r="AA924" s="466"/>
      <c r="AB924" s="466"/>
      <c r="AC924" s="466"/>
      <c r="AD924" s="466"/>
      <c r="AE924" s="466"/>
      <c r="AG924" s="466"/>
      <c r="AM924" s="466"/>
      <c r="AN924" s="466"/>
      <c r="AO924" s="466"/>
      <c r="AP924" s="466"/>
      <c r="AQ924" s="466"/>
      <c r="AS924" s="466"/>
      <c r="AU924" s="466"/>
      <c r="AV924" s="466"/>
      <c r="AW924" s="466"/>
      <c r="AX924" s="466"/>
      <c r="AY924" s="466"/>
      <c r="AZ924" s="466"/>
      <c r="BA924" s="466"/>
      <c r="BB924" s="466"/>
      <c r="BC924" s="466"/>
      <c r="BD924" s="466"/>
      <c r="BE924" s="466"/>
      <c r="BF924" s="466"/>
      <c r="BG924" s="466"/>
      <c r="BH924" s="466"/>
      <c r="BI924" s="466"/>
      <c r="BJ924" s="466"/>
      <c r="BK924" s="466"/>
      <c r="BL924" s="466"/>
      <c r="BM924" s="466"/>
      <c r="BN924" s="466"/>
      <c r="BO924" s="466"/>
      <c r="BP924" s="466"/>
      <c r="BQ924" s="466"/>
      <c r="BR924" s="466"/>
      <c r="BS924" s="466"/>
    </row>
    <row r="925" spans="2:71">
      <c r="B925" s="48">
        <f t="shared" si="1101"/>
        <v>1949</v>
      </c>
      <c r="E925" s="52"/>
      <c r="M925" s="466" t="e">
        <f t="shared" ca="1" si="1097"/>
        <v>#N/A</v>
      </c>
      <c r="N925" s="466" t="e">
        <f t="shared" ca="1" si="1098"/>
        <v>#N/A</v>
      </c>
      <c r="X925" s="466" t="e">
        <f t="shared" ca="1" si="1099"/>
        <v>#N/A</v>
      </c>
      <c r="Y925" s="466" t="e">
        <f t="shared" ca="1" si="1100"/>
        <v>#N/A</v>
      </c>
      <c r="AA925" s="466"/>
      <c r="AB925" s="466"/>
      <c r="AC925" s="466"/>
      <c r="AD925" s="466"/>
      <c r="AE925" s="466"/>
      <c r="AG925" s="466"/>
      <c r="AM925" s="466"/>
      <c r="AN925" s="466"/>
      <c r="AO925" s="466"/>
      <c r="AP925" s="466"/>
      <c r="AQ925" s="466"/>
      <c r="AS925" s="466"/>
      <c r="AU925" s="466"/>
      <c r="AV925" s="466"/>
      <c r="AW925" s="466"/>
      <c r="AX925" s="466"/>
      <c r="AY925" s="466"/>
      <c r="AZ925" s="466"/>
      <c r="BA925" s="466"/>
      <c r="BB925" s="466"/>
      <c r="BC925" s="466"/>
      <c r="BD925" s="466"/>
      <c r="BE925" s="466"/>
      <c r="BF925" s="466"/>
      <c r="BG925" s="466"/>
      <c r="BH925" s="466"/>
      <c r="BI925" s="466"/>
      <c r="BJ925" s="466"/>
      <c r="BK925" s="466"/>
      <c r="BL925" s="466"/>
      <c r="BM925" s="466"/>
      <c r="BN925" s="466"/>
      <c r="BO925" s="466"/>
      <c r="BP925" s="466"/>
      <c r="BQ925" s="466"/>
      <c r="BR925" s="466"/>
      <c r="BS925" s="466"/>
    </row>
    <row r="926" spans="2:71">
      <c r="B926" s="48">
        <f t="shared" si="1101"/>
        <v>1950</v>
      </c>
      <c r="E926" s="52"/>
      <c r="M926" s="466" t="e">
        <f t="shared" ca="1" si="1097"/>
        <v>#N/A</v>
      </c>
      <c r="N926" s="466" t="e">
        <f t="shared" ca="1" si="1098"/>
        <v>#N/A</v>
      </c>
      <c r="X926" s="466" t="e">
        <f t="shared" ca="1" si="1099"/>
        <v>#N/A</v>
      </c>
      <c r="Y926" s="466" t="e">
        <f t="shared" ca="1" si="1100"/>
        <v>#N/A</v>
      </c>
      <c r="AA926" s="466"/>
      <c r="AB926" s="466"/>
      <c r="AC926" s="466"/>
      <c r="AD926" s="466"/>
      <c r="AE926" s="466"/>
      <c r="AG926" s="466"/>
      <c r="AM926" s="466"/>
      <c r="AN926" s="466"/>
      <c r="AO926" s="466"/>
      <c r="AP926" s="466"/>
      <c r="AQ926" s="466"/>
      <c r="AS926" s="466"/>
      <c r="AU926" s="466"/>
      <c r="AV926" s="466"/>
      <c r="AW926" s="466"/>
      <c r="AX926" s="466"/>
      <c r="AY926" s="466"/>
      <c r="AZ926" s="466"/>
      <c r="BA926" s="466"/>
      <c r="BB926" s="466"/>
      <c r="BC926" s="466"/>
      <c r="BD926" s="466"/>
      <c r="BE926" s="466"/>
      <c r="BF926" s="466"/>
      <c r="BG926" s="466"/>
      <c r="BH926" s="466"/>
      <c r="BI926" s="466"/>
      <c r="BJ926" s="466"/>
      <c r="BK926" s="466"/>
      <c r="BL926" s="466"/>
      <c r="BM926" s="466"/>
      <c r="BN926" s="466"/>
      <c r="BO926" s="466"/>
      <c r="BP926" s="466"/>
      <c r="BQ926" s="466"/>
      <c r="BR926" s="466"/>
      <c r="BS926" s="466"/>
    </row>
    <row r="927" spans="2:71">
      <c r="B927" s="48">
        <f t="shared" si="1101"/>
        <v>1951</v>
      </c>
      <c r="E927" s="52"/>
      <c r="M927" s="466" t="e">
        <f t="shared" ca="1" si="1097"/>
        <v>#N/A</v>
      </c>
      <c r="N927" s="466" t="e">
        <f t="shared" ca="1" si="1098"/>
        <v>#N/A</v>
      </c>
      <c r="X927" s="466" t="e">
        <f t="shared" ca="1" si="1099"/>
        <v>#N/A</v>
      </c>
      <c r="Y927" s="466" t="e">
        <f t="shared" ca="1" si="1100"/>
        <v>#N/A</v>
      </c>
      <c r="AA927" s="466"/>
      <c r="AB927" s="466"/>
      <c r="AC927" s="466"/>
      <c r="AD927" s="466"/>
      <c r="AE927" s="466"/>
      <c r="AG927" s="466"/>
      <c r="AM927" s="466"/>
      <c r="AN927" s="466"/>
      <c r="AO927" s="466"/>
      <c r="AP927" s="466"/>
      <c r="AQ927" s="466"/>
      <c r="AS927" s="466"/>
      <c r="AU927" s="466"/>
      <c r="AV927" s="466"/>
      <c r="AW927" s="466"/>
      <c r="AX927" s="466"/>
      <c r="AY927" s="466"/>
      <c r="AZ927" s="466"/>
      <c r="BA927" s="466"/>
      <c r="BB927" s="466"/>
      <c r="BC927" s="466"/>
      <c r="BD927" s="466"/>
      <c r="BE927" s="466"/>
      <c r="BF927" s="466"/>
      <c r="BG927" s="466"/>
      <c r="BH927" s="466"/>
      <c r="BI927" s="466"/>
      <c r="BJ927" s="466"/>
      <c r="BK927" s="466"/>
      <c r="BL927" s="466"/>
      <c r="BM927" s="466"/>
      <c r="BN927" s="466"/>
      <c r="BO927" s="466"/>
      <c r="BP927" s="466"/>
      <c r="BQ927" s="466"/>
      <c r="BR927" s="466"/>
      <c r="BS927" s="466"/>
    </row>
    <row r="928" spans="2:71">
      <c r="B928" s="48">
        <f t="shared" si="1101"/>
        <v>1952</v>
      </c>
      <c r="E928" s="52"/>
      <c r="M928" s="466" t="e">
        <f t="shared" ca="1" si="1097"/>
        <v>#N/A</v>
      </c>
      <c r="N928" s="466" t="e">
        <f t="shared" ca="1" si="1098"/>
        <v>#N/A</v>
      </c>
      <c r="X928" s="466" t="e">
        <f t="shared" ca="1" si="1099"/>
        <v>#N/A</v>
      </c>
      <c r="Y928" s="466" t="e">
        <f t="shared" ca="1" si="1100"/>
        <v>#N/A</v>
      </c>
      <c r="AA928" s="466"/>
      <c r="AB928" s="466"/>
      <c r="AC928" s="466"/>
      <c r="AD928" s="466"/>
      <c r="AE928" s="466"/>
      <c r="AG928" s="466"/>
      <c r="AM928" s="466"/>
      <c r="AN928" s="466"/>
      <c r="AO928" s="466"/>
      <c r="AP928" s="466"/>
      <c r="AQ928" s="466"/>
      <c r="AS928" s="466"/>
      <c r="AU928" s="466"/>
      <c r="AV928" s="466"/>
      <c r="AW928" s="466"/>
      <c r="AX928" s="466"/>
      <c r="AY928" s="466"/>
      <c r="AZ928" s="466"/>
      <c r="BA928" s="466"/>
      <c r="BB928" s="466"/>
      <c r="BC928" s="466"/>
      <c r="BD928" s="466"/>
      <c r="BE928" s="466"/>
      <c r="BF928" s="466"/>
      <c r="BG928" s="466"/>
      <c r="BH928" s="466"/>
      <c r="BI928" s="466"/>
      <c r="BJ928" s="466"/>
      <c r="BK928" s="466"/>
      <c r="BL928" s="466"/>
      <c r="BM928" s="466"/>
      <c r="BN928" s="466"/>
      <c r="BO928" s="466"/>
      <c r="BP928" s="466"/>
      <c r="BQ928" s="466"/>
      <c r="BR928" s="466"/>
      <c r="BS928" s="466"/>
    </row>
    <row r="929" spans="2:71">
      <c r="B929" s="48">
        <f t="shared" si="1101"/>
        <v>1953</v>
      </c>
      <c r="E929" s="52"/>
      <c r="M929" s="466" t="e">
        <f t="shared" ca="1" si="1097"/>
        <v>#N/A</v>
      </c>
      <c r="N929" s="466" t="e">
        <f t="shared" ca="1" si="1098"/>
        <v>#N/A</v>
      </c>
      <c r="X929" s="466" t="e">
        <f t="shared" ca="1" si="1099"/>
        <v>#N/A</v>
      </c>
      <c r="Y929" s="466" t="e">
        <f t="shared" ca="1" si="1100"/>
        <v>#N/A</v>
      </c>
      <c r="AA929" s="466"/>
      <c r="AB929" s="466"/>
      <c r="AC929" s="466"/>
      <c r="AD929" s="466"/>
      <c r="AE929" s="466"/>
      <c r="AG929" s="466"/>
      <c r="AM929" s="466"/>
      <c r="AN929" s="466"/>
      <c r="AO929" s="466"/>
      <c r="AP929" s="466"/>
      <c r="AQ929" s="466"/>
      <c r="AS929" s="466"/>
      <c r="AU929" s="466"/>
      <c r="AV929" s="466"/>
      <c r="AW929" s="466"/>
      <c r="AX929" s="466"/>
      <c r="AY929" s="466"/>
      <c r="AZ929" s="466"/>
      <c r="BA929" s="466"/>
      <c r="BB929" s="466"/>
      <c r="BC929" s="466"/>
      <c r="BD929" s="466"/>
      <c r="BE929" s="466"/>
      <c r="BF929" s="466"/>
      <c r="BG929" s="466"/>
      <c r="BH929" s="466"/>
      <c r="BI929" s="466"/>
      <c r="BJ929" s="466"/>
      <c r="BK929" s="466"/>
      <c r="BL929" s="466"/>
      <c r="BM929" s="466"/>
      <c r="BN929" s="466"/>
      <c r="BO929" s="466"/>
      <c r="BP929" s="466"/>
      <c r="BQ929" s="466"/>
      <c r="BR929" s="466"/>
      <c r="BS929" s="466"/>
    </row>
    <row r="930" spans="2:71">
      <c r="B930" s="48">
        <f t="shared" si="1101"/>
        <v>1954</v>
      </c>
      <c r="E930" s="52"/>
      <c r="M930" s="466" t="e">
        <f t="shared" ca="1" si="1097"/>
        <v>#N/A</v>
      </c>
      <c r="N930" s="466" t="e">
        <f t="shared" ca="1" si="1098"/>
        <v>#N/A</v>
      </c>
      <c r="X930" s="466" t="e">
        <f t="shared" ca="1" si="1099"/>
        <v>#N/A</v>
      </c>
      <c r="Y930" s="466" t="e">
        <f t="shared" ca="1" si="1100"/>
        <v>#N/A</v>
      </c>
      <c r="AA930" s="466"/>
      <c r="AB930" s="466"/>
      <c r="AC930" s="466"/>
      <c r="AD930" s="466"/>
      <c r="AE930" s="466"/>
      <c r="AG930" s="466"/>
      <c r="AM930" s="466"/>
      <c r="AN930" s="466"/>
      <c r="AO930" s="466"/>
      <c r="AP930" s="466"/>
      <c r="AQ930" s="466"/>
      <c r="AS930" s="466"/>
      <c r="AU930" s="466"/>
      <c r="AV930" s="466"/>
      <c r="AW930" s="466"/>
      <c r="AX930" s="466"/>
      <c r="AY930" s="466"/>
      <c r="AZ930" s="466"/>
      <c r="BA930" s="466"/>
      <c r="BB930" s="466"/>
      <c r="BC930" s="466"/>
      <c r="BD930" s="466"/>
      <c r="BE930" s="466"/>
      <c r="BF930" s="466"/>
      <c r="BG930" s="466"/>
      <c r="BH930" s="466"/>
      <c r="BI930" s="466"/>
      <c r="BJ930" s="466"/>
      <c r="BK930" s="466"/>
      <c r="BL930" s="466"/>
      <c r="BM930" s="466"/>
      <c r="BN930" s="466"/>
      <c r="BO930" s="466"/>
      <c r="BP930" s="466"/>
      <c r="BQ930" s="466"/>
      <c r="BR930" s="466"/>
      <c r="BS930" s="466"/>
    </row>
    <row r="931" spans="2:71">
      <c r="B931" s="48">
        <f t="shared" si="1101"/>
        <v>1955</v>
      </c>
      <c r="E931" s="52"/>
      <c r="M931" s="466" t="e">
        <f t="shared" ca="1" si="1097"/>
        <v>#N/A</v>
      </c>
      <c r="N931" s="466" t="e">
        <f t="shared" ca="1" si="1098"/>
        <v>#N/A</v>
      </c>
      <c r="X931" s="466" t="e">
        <f t="shared" ca="1" si="1099"/>
        <v>#N/A</v>
      </c>
      <c r="Y931" s="466" t="e">
        <f t="shared" ca="1" si="1100"/>
        <v>#N/A</v>
      </c>
      <c r="AA931" s="466"/>
      <c r="AB931" s="466"/>
      <c r="AC931" s="466"/>
      <c r="AD931" s="466"/>
      <c r="AE931" s="466"/>
      <c r="AG931" s="466"/>
      <c r="AM931" s="466"/>
      <c r="AN931" s="466"/>
      <c r="AO931" s="466"/>
      <c r="AP931" s="466"/>
      <c r="AQ931" s="466"/>
      <c r="AS931" s="466"/>
      <c r="AU931" s="466"/>
      <c r="AV931" s="466"/>
      <c r="AW931" s="466"/>
      <c r="AX931" s="466"/>
      <c r="AY931" s="466"/>
      <c r="AZ931" s="466"/>
      <c r="BA931" s="466"/>
      <c r="BB931" s="466"/>
      <c r="BC931" s="466"/>
      <c r="BD931" s="466"/>
      <c r="BE931" s="466"/>
      <c r="BF931" s="466"/>
      <c r="BG931" s="466"/>
      <c r="BH931" s="466"/>
      <c r="BI931" s="466"/>
      <c r="BJ931" s="466"/>
      <c r="BK931" s="466"/>
      <c r="BL931" s="466"/>
      <c r="BM931" s="466"/>
      <c r="BN931" s="466"/>
      <c r="BO931" s="466"/>
      <c r="BP931" s="466"/>
      <c r="BQ931" s="466"/>
      <c r="BR931" s="466"/>
      <c r="BS931" s="466"/>
    </row>
    <row r="932" spans="2:71">
      <c r="B932" s="48">
        <f t="shared" si="1101"/>
        <v>1956</v>
      </c>
      <c r="E932" s="52"/>
      <c r="M932" s="466" t="e">
        <f t="shared" ca="1" si="1097"/>
        <v>#N/A</v>
      </c>
      <c r="N932" s="466" t="e">
        <f t="shared" ca="1" si="1098"/>
        <v>#N/A</v>
      </c>
      <c r="X932" s="466" t="e">
        <f t="shared" ca="1" si="1099"/>
        <v>#N/A</v>
      </c>
      <c r="Y932" s="466" t="e">
        <f t="shared" ca="1" si="1100"/>
        <v>#N/A</v>
      </c>
      <c r="AA932" s="466"/>
      <c r="AB932" s="466"/>
      <c r="AC932" s="466"/>
      <c r="AD932" s="466"/>
      <c r="AE932" s="466"/>
      <c r="AG932" s="466"/>
      <c r="AM932" s="466"/>
      <c r="AN932" s="466"/>
      <c r="AO932" s="466"/>
      <c r="AP932" s="466"/>
      <c r="AQ932" s="466"/>
      <c r="AS932" s="466"/>
      <c r="AU932" s="466"/>
      <c r="AV932" s="466"/>
      <c r="AW932" s="466"/>
      <c r="AX932" s="466"/>
      <c r="AY932" s="466"/>
      <c r="AZ932" s="466"/>
      <c r="BA932" s="466"/>
      <c r="BB932" s="466"/>
      <c r="BC932" s="466"/>
      <c r="BD932" s="466"/>
      <c r="BE932" s="466"/>
      <c r="BF932" s="466"/>
      <c r="BG932" s="466"/>
      <c r="BH932" s="466"/>
      <c r="BI932" s="466"/>
      <c r="BJ932" s="466"/>
      <c r="BK932" s="466"/>
      <c r="BL932" s="466"/>
      <c r="BM932" s="466"/>
      <c r="BN932" s="466"/>
      <c r="BO932" s="466"/>
      <c r="BP932" s="466"/>
      <c r="BQ932" s="466"/>
      <c r="BR932" s="466"/>
      <c r="BS932" s="466"/>
    </row>
    <row r="933" spans="2:71">
      <c r="B933" s="48">
        <f t="shared" si="1101"/>
        <v>1957</v>
      </c>
      <c r="E933" s="52"/>
      <c r="M933" s="466" t="e">
        <f t="shared" ca="1" si="1097"/>
        <v>#N/A</v>
      </c>
      <c r="N933" s="466" t="e">
        <f t="shared" ca="1" si="1098"/>
        <v>#N/A</v>
      </c>
      <c r="X933" s="466" t="e">
        <f t="shared" ca="1" si="1099"/>
        <v>#N/A</v>
      </c>
      <c r="Y933" s="466" t="e">
        <f t="shared" ca="1" si="1100"/>
        <v>#N/A</v>
      </c>
      <c r="AA933" s="466"/>
      <c r="AB933" s="466"/>
      <c r="AC933" s="466"/>
      <c r="AD933" s="466"/>
      <c r="AE933" s="466"/>
      <c r="AG933" s="466"/>
      <c r="AM933" s="466"/>
      <c r="AN933" s="466"/>
      <c r="AO933" s="466"/>
      <c r="AP933" s="466"/>
      <c r="AQ933" s="466"/>
      <c r="AS933" s="466"/>
      <c r="AU933" s="466"/>
      <c r="AV933" s="466"/>
      <c r="AW933" s="466"/>
      <c r="AX933" s="466"/>
      <c r="AY933" s="466"/>
      <c r="AZ933" s="466"/>
      <c r="BA933" s="466"/>
      <c r="BB933" s="466"/>
      <c r="BC933" s="466"/>
      <c r="BD933" s="466"/>
      <c r="BE933" s="466"/>
      <c r="BF933" s="466"/>
      <c r="BG933" s="466"/>
      <c r="BH933" s="466"/>
      <c r="BI933" s="466"/>
      <c r="BJ933" s="466"/>
      <c r="BK933" s="466"/>
      <c r="BL933" s="466"/>
      <c r="BM933" s="466"/>
      <c r="BN933" s="466"/>
      <c r="BO933" s="466"/>
      <c r="BP933" s="466"/>
      <c r="BQ933" s="466"/>
      <c r="BR933" s="466"/>
      <c r="BS933" s="466"/>
    </row>
    <row r="934" spans="2:71">
      <c r="B934" s="48">
        <f t="shared" si="1101"/>
        <v>1958</v>
      </c>
      <c r="E934" s="52"/>
      <c r="M934" s="466" t="e">
        <f t="shared" ca="1" si="1097"/>
        <v>#N/A</v>
      </c>
      <c r="N934" s="466" t="e">
        <f t="shared" ca="1" si="1098"/>
        <v>#N/A</v>
      </c>
      <c r="X934" s="466" t="e">
        <f t="shared" ca="1" si="1099"/>
        <v>#N/A</v>
      </c>
      <c r="Y934" s="466" t="e">
        <f t="shared" ca="1" si="1100"/>
        <v>#N/A</v>
      </c>
      <c r="AA934" s="466"/>
      <c r="AB934" s="466"/>
      <c r="AC934" s="466"/>
      <c r="AD934" s="466"/>
      <c r="AE934" s="466"/>
      <c r="AG934" s="466"/>
      <c r="AM934" s="466"/>
      <c r="AN934" s="466"/>
      <c r="AO934" s="466"/>
      <c r="AP934" s="466"/>
      <c r="AQ934" s="466"/>
      <c r="AS934" s="466"/>
      <c r="AU934" s="466"/>
      <c r="AV934" s="466"/>
      <c r="AW934" s="466"/>
      <c r="AX934" s="466"/>
      <c r="AY934" s="466"/>
      <c r="AZ934" s="466"/>
      <c r="BA934" s="466"/>
      <c r="BB934" s="466"/>
      <c r="BC934" s="466"/>
      <c r="BD934" s="466"/>
      <c r="BE934" s="466"/>
      <c r="BF934" s="466"/>
      <c r="BG934" s="466"/>
      <c r="BH934" s="466"/>
      <c r="BI934" s="466"/>
      <c r="BJ934" s="466"/>
      <c r="BK934" s="466"/>
      <c r="BL934" s="466"/>
      <c r="BM934" s="466"/>
      <c r="BN934" s="466"/>
      <c r="BO934" s="466"/>
      <c r="BP934" s="466"/>
      <c r="BQ934" s="466"/>
      <c r="BR934" s="466"/>
      <c r="BS934" s="466"/>
    </row>
    <row r="935" spans="2:71">
      <c r="B935" s="48">
        <f t="shared" si="1101"/>
        <v>1959</v>
      </c>
      <c r="E935" s="52"/>
      <c r="M935" s="466" t="e">
        <f t="shared" ca="1" si="1097"/>
        <v>#N/A</v>
      </c>
      <c r="N935" s="466" t="e">
        <f t="shared" ca="1" si="1098"/>
        <v>#N/A</v>
      </c>
      <c r="X935" s="466" t="e">
        <f t="shared" ca="1" si="1099"/>
        <v>#N/A</v>
      </c>
      <c r="Y935" s="466" t="e">
        <f t="shared" ca="1" si="1100"/>
        <v>#N/A</v>
      </c>
      <c r="AA935" s="466"/>
      <c r="AB935" s="466"/>
      <c r="AC935" s="466"/>
      <c r="AD935" s="466"/>
      <c r="AE935" s="466"/>
      <c r="AG935" s="466"/>
      <c r="AM935" s="466"/>
      <c r="AN935" s="466"/>
      <c r="AO935" s="466"/>
      <c r="AP935" s="466"/>
      <c r="AQ935" s="466"/>
      <c r="AS935" s="466"/>
      <c r="AU935" s="466"/>
      <c r="AV935" s="466"/>
      <c r="AW935" s="466"/>
      <c r="AX935" s="466"/>
      <c r="AY935" s="466"/>
      <c r="AZ935" s="466"/>
      <c r="BA935" s="466"/>
      <c r="BB935" s="466"/>
      <c r="BC935" s="466"/>
      <c r="BD935" s="466"/>
      <c r="BE935" s="466"/>
      <c r="BF935" s="466"/>
      <c r="BG935" s="466"/>
      <c r="BH935" s="466"/>
      <c r="BI935" s="466"/>
      <c r="BJ935" s="466"/>
      <c r="BK935" s="466"/>
      <c r="BL935" s="466"/>
      <c r="BM935" s="466"/>
      <c r="BN935" s="466"/>
      <c r="BO935" s="466"/>
      <c r="BP935" s="466"/>
      <c r="BQ935" s="466"/>
      <c r="BR935" s="466"/>
      <c r="BS935" s="466"/>
    </row>
    <row r="936" spans="2:71">
      <c r="B936" s="48">
        <f t="shared" si="1101"/>
        <v>1960</v>
      </c>
      <c r="E936" s="52"/>
      <c r="M936" s="466" t="e">
        <f t="shared" ca="1" si="1097"/>
        <v>#N/A</v>
      </c>
      <c r="N936" s="466" t="e">
        <f t="shared" ca="1" si="1098"/>
        <v>#N/A</v>
      </c>
      <c r="X936" s="466" t="e">
        <f t="shared" ca="1" si="1099"/>
        <v>#N/A</v>
      </c>
      <c r="Y936" s="466" t="e">
        <f t="shared" ca="1" si="1100"/>
        <v>#N/A</v>
      </c>
      <c r="AA936" s="466"/>
      <c r="AB936" s="466"/>
      <c r="AC936" s="466"/>
      <c r="AD936" s="466"/>
      <c r="AE936" s="466"/>
      <c r="AG936" s="466"/>
      <c r="AM936" s="466"/>
      <c r="AN936" s="466"/>
      <c r="AO936" s="466"/>
      <c r="AP936" s="466"/>
      <c r="AQ936" s="466"/>
      <c r="AS936" s="466"/>
      <c r="AU936" s="466"/>
      <c r="AV936" s="466"/>
      <c r="AW936" s="466"/>
      <c r="AX936" s="466"/>
      <c r="AY936" s="466"/>
      <c r="AZ936" s="466"/>
      <c r="BA936" s="466"/>
      <c r="BB936" s="466"/>
      <c r="BC936" s="466"/>
      <c r="BD936" s="466"/>
      <c r="BE936" s="466"/>
      <c r="BF936" s="466"/>
      <c r="BG936" s="466"/>
      <c r="BH936" s="466"/>
      <c r="BI936" s="466"/>
      <c r="BJ936" s="466"/>
      <c r="BK936" s="466"/>
      <c r="BL936" s="466"/>
      <c r="BM936" s="466"/>
      <c r="BN936" s="466"/>
      <c r="BO936" s="466"/>
      <c r="BP936" s="466"/>
      <c r="BQ936" s="466"/>
      <c r="BR936" s="466"/>
      <c r="BS936" s="466"/>
    </row>
    <row r="937" spans="2:71">
      <c r="B937" s="48">
        <f t="shared" si="1101"/>
        <v>1961</v>
      </c>
      <c r="E937" s="52"/>
      <c r="M937" s="466" t="e">
        <f t="shared" ca="1" si="1097"/>
        <v>#N/A</v>
      </c>
      <c r="N937" s="466" t="e">
        <f t="shared" ca="1" si="1098"/>
        <v>#N/A</v>
      </c>
      <c r="X937" s="466" t="e">
        <f t="shared" ca="1" si="1099"/>
        <v>#N/A</v>
      </c>
      <c r="Y937" s="466" t="e">
        <f t="shared" ca="1" si="1100"/>
        <v>#N/A</v>
      </c>
      <c r="AA937" s="466"/>
      <c r="AB937" s="466"/>
      <c r="AC937" s="466"/>
      <c r="AD937" s="466"/>
      <c r="AE937" s="466"/>
      <c r="AG937" s="466"/>
      <c r="AM937" s="466"/>
      <c r="AN937" s="466"/>
      <c r="AO937" s="466"/>
      <c r="AP937" s="466"/>
      <c r="AQ937" s="466"/>
      <c r="AS937" s="466"/>
      <c r="AU937" s="466"/>
      <c r="AV937" s="466"/>
      <c r="AW937" s="466"/>
      <c r="AX937" s="466"/>
      <c r="AY937" s="466"/>
      <c r="AZ937" s="466"/>
      <c r="BA937" s="466"/>
      <c r="BB937" s="466"/>
      <c r="BC937" s="466"/>
      <c r="BD937" s="466"/>
      <c r="BE937" s="466"/>
      <c r="BF937" s="466"/>
      <c r="BG937" s="466"/>
      <c r="BH937" s="466"/>
      <c r="BI937" s="466"/>
      <c r="BJ937" s="466"/>
      <c r="BK937" s="466"/>
      <c r="BL937" s="466"/>
      <c r="BM937" s="466"/>
      <c r="BN937" s="466"/>
      <c r="BO937" s="466"/>
      <c r="BP937" s="466"/>
      <c r="BQ937" s="466"/>
      <c r="BR937" s="466"/>
      <c r="BS937" s="466"/>
    </row>
    <row r="938" spans="2:71">
      <c r="B938" s="48">
        <f t="shared" si="1101"/>
        <v>1962</v>
      </c>
      <c r="E938" s="52"/>
      <c r="M938" s="466" t="e">
        <f t="shared" ca="1" si="1097"/>
        <v>#N/A</v>
      </c>
      <c r="N938" s="466" t="e">
        <f t="shared" ca="1" si="1098"/>
        <v>#N/A</v>
      </c>
      <c r="X938" s="466" t="e">
        <f t="shared" ca="1" si="1099"/>
        <v>#N/A</v>
      </c>
      <c r="Y938" s="466" t="e">
        <f t="shared" ca="1" si="1100"/>
        <v>#N/A</v>
      </c>
      <c r="AA938" s="466"/>
      <c r="AB938" s="466"/>
      <c r="AC938" s="466"/>
      <c r="AD938" s="466"/>
      <c r="AE938" s="466"/>
      <c r="AG938" s="466"/>
      <c r="AM938" s="466"/>
      <c r="AN938" s="466"/>
      <c r="AO938" s="466"/>
      <c r="AP938" s="466"/>
      <c r="AQ938" s="466"/>
      <c r="AS938" s="466"/>
      <c r="AU938" s="466"/>
      <c r="AV938" s="466"/>
      <c r="AW938" s="466"/>
      <c r="AX938" s="466"/>
      <c r="AY938" s="466"/>
      <c r="AZ938" s="466"/>
      <c r="BA938" s="466"/>
      <c r="BB938" s="466"/>
      <c r="BC938" s="466"/>
      <c r="BD938" s="466"/>
      <c r="BE938" s="466"/>
      <c r="BF938" s="466"/>
      <c r="BG938" s="466"/>
      <c r="BH938" s="466"/>
      <c r="BI938" s="466"/>
      <c r="BJ938" s="466"/>
      <c r="BK938" s="466"/>
      <c r="BL938" s="466"/>
      <c r="BM938" s="466"/>
      <c r="BN938" s="466"/>
      <c r="BO938" s="466"/>
      <c r="BP938" s="466"/>
      <c r="BQ938" s="466"/>
      <c r="BR938" s="466"/>
      <c r="BS938" s="466"/>
    </row>
    <row r="939" spans="2:71">
      <c r="B939" s="48">
        <f t="shared" si="1101"/>
        <v>1963</v>
      </c>
      <c r="E939" s="52"/>
      <c r="M939" s="466" t="e">
        <f t="shared" ca="1" si="1097"/>
        <v>#N/A</v>
      </c>
      <c r="N939" s="466" t="e">
        <f t="shared" ca="1" si="1098"/>
        <v>#N/A</v>
      </c>
      <c r="X939" s="466" t="e">
        <f t="shared" ca="1" si="1099"/>
        <v>#N/A</v>
      </c>
      <c r="Y939" s="466" t="e">
        <f t="shared" ca="1" si="1100"/>
        <v>#N/A</v>
      </c>
      <c r="AA939" s="466"/>
      <c r="AB939" s="466"/>
      <c r="AC939" s="466"/>
      <c r="AD939" s="466"/>
      <c r="AE939" s="466"/>
      <c r="AG939" s="466"/>
      <c r="AM939" s="466"/>
      <c r="AN939" s="466"/>
      <c r="AO939" s="466"/>
      <c r="AP939" s="466"/>
      <c r="AQ939" s="466"/>
      <c r="AS939" s="466"/>
      <c r="AU939" s="466"/>
      <c r="AV939" s="466"/>
      <c r="AW939" s="466"/>
      <c r="AX939" s="466"/>
      <c r="AY939" s="466"/>
      <c r="AZ939" s="466"/>
      <c r="BA939" s="466"/>
      <c r="BB939" s="466"/>
      <c r="BC939" s="466"/>
      <c r="BD939" s="466"/>
      <c r="BE939" s="466"/>
      <c r="BF939" s="466"/>
      <c r="BG939" s="466"/>
      <c r="BH939" s="466"/>
      <c r="BI939" s="466"/>
      <c r="BJ939" s="466"/>
      <c r="BK939" s="466"/>
      <c r="BL939" s="466"/>
      <c r="BM939" s="466"/>
      <c r="BN939" s="466"/>
      <c r="BO939" s="466"/>
      <c r="BP939" s="466"/>
      <c r="BQ939" s="466"/>
      <c r="BR939" s="466"/>
      <c r="BS939" s="466"/>
    </row>
    <row r="940" spans="2:71">
      <c r="B940" s="48">
        <f t="shared" si="1101"/>
        <v>1964</v>
      </c>
      <c r="E940" s="52"/>
      <c r="M940" s="466" t="e">
        <f t="shared" ca="1" si="1097"/>
        <v>#N/A</v>
      </c>
      <c r="N940" s="466" t="e">
        <f t="shared" ca="1" si="1098"/>
        <v>#N/A</v>
      </c>
      <c r="X940" s="466" t="e">
        <f t="shared" ca="1" si="1099"/>
        <v>#N/A</v>
      </c>
      <c r="Y940" s="466" t="e">
        <f t="shared" ca="1" si="1100"/>
        <v>#N/A</v>
      </c>
      <c r="AA940" s="466"/>
      <c r="AB940" s="466"/>
      <c r="AC940" s="466"/>
      <c r="AD940" s="466"/>
      <c r="AE940" s="466"/>
      <c r="AG940" s="466"/>
      <c r="AM940" s="466"/>
      <c r="AN940" s="466"/>
      <c r="AO940" s="466"/>
      <c r="AP940" s="466"/>
      <c r="AQ940" s="466"/>
      <c r="AS940" s="466"/>
      <c r="AU940" s="466"/>
      <c r="AV940" s="466"/>
      <c r="AW940" s="466"/>
      <c r="AX940" s="466"/>
      <c r="AY940" s="466"/>
      <c r="AZ940" s="466"/>
      <c r="BA940" s="466"/>
      <c r="BB940" s="466"/>
      <c r="BC940" s="466"/>
      <c r="BD940" s="466"/>
      <c r="BE940" s="466"/>
      <c r="BF940" s="466"/>
      <c r="BG940" s="466"/>
      <c r="BH940" s="466"/>
      <c r="BI940" s="466"/>
      <c r="BJ940" s="466"/>
      <c r="BK940" s="466"/>
      <c r="BL940" s="466"/>
      <c r="BM940" s="466"/>
      <c r="BN940" s="466"/>
      <c r="BO940" s="466"/>
      <c r="BP940" s="466"/>
      <c r="BQ940" s="466"/>
      <c r="BR940" s="466"/>
      <c r="BS940" s="466"/>
    </row>
    <row r="941" spans="2:71">
      <c r="B941" s="48">
        <f t="shared" si="1101"/>
        <v>1965</v>
      </c>
      <c r="E941" s="52"/>
      <c r="M941" s="466" t="e">
        <f t="shared" ca="1" si="1097"/>
        <v>#N/A</v>
      </c>
      <c r="N941" s="466" t="e">
        <f t="shared" ca="1" si="1098"/>
        <v>#N/A</v>
      </c>
      <c r="X941" s="466" t="e">
        <f t="shared" ca="1" si="1099"/>
        <v>#N/A</v>
      </c>
      <c r="Y941" s="466" t="e">
        <f t="shared" ca="1" si="1100"/>
        <v>#N/A</v>
      </c>
      <c r="AA941" s="466"/>
      <c r="AB941" s="466"/>
      <c r="AC941" s="466"/>
      <c r="AD941" s="466"/>
      <c r="AE941" s="466"/>
      <c r="AG941" s="466"/>
      <c r="AM941" s="466"/>
      <c r="AN941" s="466"/>
      <c r="AO941" s="466"/>
      <c r="AP941" s="466"/>
      <c r="AQ941" s="466"/>
      <c r="AS941" s="466"/>
      <c r="AU941" s="466"/>
      <c r="AV941" s="466"/>
      <c r="AW941" s="466"/>
      <c r="AX941" s="466"/>
      <c r="AY941" s="466"/>
      <c r="AZ941" s="466"/>
      <c r="BA941" s="466"/>
      <c r="BB941" s="466"/>
      <c r="BC941" s="466"/>
      <c r="BD941" s="466"/>
      <c r="BE941" s="466"/>
      <c r="BF941" s="466"/>
      <c r="BG941" s="466"/>
      <c r="BH941" s="466"/>
      <c r="BI941" s="466"/>
      <c r="BJ941" s="466"/>
      <c r="BK941" s="466"/>
      <c r="BL941" s="466"/>
      <c r="BM941" s="466"/>
      <c r="BN941" s="466"/>
      <c r="BO941" s="466"/>
      <c r="BP941" s="466"/>
      <c r="BQ941" s="466"/>
      <c r="BR941" s="466"/>
      <c r="BS941" s="466"/>
    </row>
    <row r="942" spans="2:71">
      <c r="B942" s="48">
        <f t="shared" si="1101"/>
        <v>1966</v>
      </c>
      <c r="E942" s="52"/>
      <c r="M942" s="466" t="e">
        <f t="shared" ref="M942:M973" ca="1" si="1102">IF(ISNUMBER(M792), IF($B942=M$85-1, M$84, M941*(1+M1242)), NA())</f>
        <v>#N/A</v>
      </c>
      <c r="N942" s="466" t="e">
        <f t="shared" ref="N942:N973" ca="1" si="1103">IF(ISNUMBER(N792), IF($B942=N$85-1, N$84, N941*(1+N1242)), NA())</f>
        <v>#N/A</v>
      </c>
      <c r="X942" s="466" t="e">
        <f t="shared" ca="1" si="1099"/>
        <v>#N/A</v>
      </c>
      <c r="Y942" s="466" t="e">
        <f t="shared" ca="1" si="1100"/>
        <v>#N/A</v>
      </c>
      <c r="AA942" s="466"/>
      <c r="AB942" s="466"/>
      <c r="AC942" s="466"/>
      <c r="AD942" s="466"/>
      <c r="AE942" s="466"/>
      <c r="AG942" s="466"/>
      <c r="AM942" s="466"/>
      <c r="AN942" s="466"/>
      <c r="AO942" s="466"/>
      <c r="AP942" s="466"/>
      <c r="AQ942" s="466"/>
      <c r="AS942" s="466"/>
      <c r="AU942" s="466"/>
      <c r="AV942" s="466"/>
      <c r="AW942" s="466"/>
      <c r="AX942" s="466"/>
      <c r="AY942" s="466"/>
      <c r="AZ942" s="466"/>
      <c r="BA942" s="466"/>
      <c r="BB942" s="466"/>
      <c r="BC942" s="466"/>
      <c r="BD942" s="466"/>
      <c r="BE942" s="466"/>
      <c r="BF942" s="466"/>
      <c r="BG942" s="466"/>
      <c r="BH942" s="466"/>
      <c r="BI942" s="466"/>
      <c r="BJ942" s="466"/>
      <c r="BK942" s="466"/>
      <c r="BL942" s="466"/>
      <c r="BM942" s="466"/>
      <c r="BN942" s="466"/>
      <c r="BO942" s="466"/>
      <c r="BP942" s="466"/>
      <c r="BQ942" s="466"/>
      <c r="BR942" s="466"/>
      <c r="BS942" s="466"/>
    </row>
    <row r="943" spans="2:71">
      <c r="B943" s="48">
        <f t="shared" si="1101"/>
        <v>1967</v>
      </c>
      <c r="E943" s="52"/>
      <c r="M943" s="466" t="e">
        <f t="shared" ca="1" si="1102"/>
        <v>#N/A</v>
      </c>
      <c r="N943" s="466" t="e">
        <f t="shared" ca="1" si="1103"/>
        <v>#N/A</v>
      </c>
      <c r="X943" s="466" t="e">
        <f t="shared" ca="1" si="1099"/>
        <v>#N/A</v>
      </c>
      <c r="Y943" s="466" t="e">
        <f t="shared" ca="1" si="1100"/>
        <v>#N/A</v>
      </c>
      <c r="AA943" s="466"/>
      <c r="AB943" s="466"/>
      <c r="AC943" s="466"/>
      <c r="AD943" s="466"/>
      <c r="AE943" s="466"/>
      <c r="AG943" s="466"/>
      <c r="AM943" s="466"/>
      <c r="AN943" s="466"/>
      <c r="AO943" s="466"/>
      <c r="AP943" s="466"/>
      <c r="AQ943" s="466"/>
      <c r="AS943" s="466"/>
      <c r="AU943" s="466"/>
      <c r="AV943" s="466"/>
      <c r="AW943" s="466"/>
      <c r="AX943" s="466"/>
      <c r="AY943" s="466"/>
      <c r="AZ943" s="466"/>
      <c r="BA943" s="466"/>
      <c r="BB943" s="466"/>
      <c r="BC943" s="466"/>
      <c r="BD943" s="466"/>
      <c r="BE943" s="466"/>
      <c r="BF943" s="466"/>
      <c r="BG943" s="466"/>
      <c r="BH943" s="466"/>
      <c r="BI943" s="466"/>
      <c r="BJ943" s="466"/>
      <c r="BK943" s="466"/>
      <c r="BL943" s="466"/>
      <c r="BM943" s="466"/>
      <c r="BN943" s="466"/>
      <c r="BO943" s="466"/>
      <c r="BP943" s="466"/>
      <c r="BQ943" s="466"/>
      <c r="BR943" s="466"/>
      <c r="BS943" s="466"/>
    </row>
    <row r="944" spans="2:71">
      <c r="B944" s="48">
        <f t="shared" si="1101"/>
        <v>1968</v>
      </c>
      <c r="E944" s="52"/>
      <c r="M944" s="466" t="e">
        <f t="shared" ca="1" si="1102"/>
        <v>#N/A</v>
      </c>
      <c r="N944" s="466" t="e">
        <f t="shared" ca="1" si="1103"/>
        <v>#N/A</v>
      </c>
      <c r="X944" s="466" t="e">
        <f t="shared" ca="1" si="1099"/>
        <v>#N/A</v>
      </c>
      <c r="Y944" s="466" t="e">
        <f t="shared" ca="1" si="1100"/>
        <v>#N/A</v>
      </c>
      <c r="AA944" s="466"/>
      <c r="AB944" s="466"/>
      <c r="AC944" s="466"/>
      <c r="AD944" s="466"/>
      <c r="AE944" s="466"/>
      <c r="AG944" s="466"/>
      <c r="AM944" s="466"/>
      <c r="AN944" s="466"/>
      <c r="AO944" s="466"/>
      <c r="AP944" s="466"/>
      <c r="AQ944" s="466"/>
      <c r="AS944" s="466"/>
      <c r="AU944" s="466"/>
      <c r="AV944" s="466"/>
      <c r="AW944" s="466"/>
      <c r="AX944" s="466"/>
      <c r="AY944" s="466"/>
      <c r="AZ944" s="466"/>
      <c r="BA944" s="466"/>
      <c r="BB944" s="466"/>
      <c r="BC944" s="466"/>
      <c r="BD944" s="466"/>
      <c r="BE944" s="466"/>
      <c r="BF944" s="466"/>
      <c r="BG944" s="466"/>
      <c r="BH944" s="466"/>
      <c r="BI944" s="466"/>
      <c r="BJ944" s="466"/>
      <c r="BK944" s="466"/>
      <c r="BL944" s="466"/>
      <c r="BM944" s="466"/>
      <c r="BN944" s="466"/>
      <c r="BO944" s="466"/>
      <c r="BP944" s="466"/>
      <c r="BQ944" s="466"/>
      <c r="BR944" s="466"/>
      <c r="BS944" s="466"/>
    </row>
    <row r="945" spans="2:71">
      <c r="B945" s="48">
        <f t="shared" si="1101"/>
        <v>1969</v>
      </c>
      <c r="E945" s="52"/>
      <c r="M945" s="466">
        <f t="shared" ca="1" si="1102"/>
        <v>10000</v>
      </c>
      <c r="N945" s="466">
        <f t="shared" ca="1" si="1103"/>
        <v>10000</v>
      </c>
      <c r="X945" s="466" t="e">
        <f t="shared" ca="1" si="1099"/>
        <v>#N/A</v>
      </c>
      <c r="Y945" s="466" t="e">
        <f t="shared" ca="1" si="1100"/>
        <v>#N/A</v>
      </c>
      <c r="AA945" s="466"/>
      <c r="AB945" s="466"/>
      <c r="AC945" s="466"/>
      <c r="AD945" s="466"/>
      <c r="AE945" s="466"/>
      <c r="AG945" s="466"/>
      <c r="AM945" s="466"/>
      <c r="AN945" s="466"/>
      <c r="AO945" s="466"/>
      <c r="AP945" s="466"/>
      <c r="AQ945" s="466"/>
      <c r="AS945" s="466"/>
      <c r="AU945" s="466"/>
      <c r="AV945" s="466"/>
      <c r="AW945" s="466"/>
      <c r="AX945" s="466"/>
      <c r="AY945" s="466"/>
      <c r="AZ945" s="466"/>
      <c r="BA945" s="466"/>
      <c r="BB945" s="466"/>
      <c r="BC945" s="466"/>
      <c r="BD945" s="466"/>
      <c r="BE945" s="466"/>
      <c r="BF945" s="466"/>
      <c r="BG945" s="466"/>
      <c r="BH945" s="466"/>
      <c r="BI945" s="466"/>
      <c r="BJ945" s="466"/>
      <c r="BK945" s="466"/>
      <c r="BL945" s="466"/>
      <c r="BM945" s="466"/>
      <c r="BN945" s="466"/>
      <c r="BO945" s="466"/>
      <c r="BP945" s="466"/>
      <c r="BQ945" s="466"/>
      <c r="BR945" s="466"/>
      <c r="BS945" s="466"/>
    </row>
    <row r="946" spans="2:71">
      <c r="B946" s="48">
        <f t="shared" si="1101"/>
        <v>1970</v>
      </c>
      <c r="E946" s="52"/>
      <c r="M946" s="466">
        <f t="shared" ca="1" si="1102"/>
        <v>9361.0229222722555</v>
      </c>
      <c r="N946" s="466">
        <f t="shared" ca="1" si="1103"/>
        <v>10081.301500417047</v>
      </c>
      <c r="X946" s="466" t="e">
        <f t="shared" ca="1" si="1099"/>
        <v>#N/A</v>
      </c>
      <c r="Y946" s="466" t="e">
        <f t="shared" ca="1" si="1100"/>
        <v>#N/A</v>
      </c>
      <c r="AA946" s="466"/>
      <c r="AB946" s="466"/>
      <c r="AC946" s="466"/>
      <c r="AD946" s="466"/>
      <c r="AE946" s="466"/>
      <c r="AG946" s="466"/>
      <c r="AM946" s="466"/>
      <c r="AN946" s="466"/>
      <c r="AO946" s="466"/>
      <c r="AP946" s="466"/>
      <c r="AQ946" s="466"/>
      <c r="AS946" s="466"/>
      <c r="AU946" s="466"/>
      <c r="AV946" s="466"/>
      <c r="AW946" s="466"/>
      <c r="AX946" s="466"/>
      <c r="AY946" s="466"/>
      <c r="AZ946" s="466"/>
      <c r="BA946" s="466"/>
      <c r="BB946" s="466"/>
      <c r="BC946" s="466"/>
      <c r="BD946" s="466"/>
      <c r="BE946" s="466"/>
      <c r="BF946" s="466"/>
      <c r="BG946" s="466"/>
      <c r="BH946" s="466"/>
      <c r="BI946" s="466"/>
      <c r="BJ946" s="466"/>
      <c r="BK946" s="466"/>
      <c r="BL946" s="466"/>
      <c r="BM946" s="466"/>
      <c r="BN946" s="466"/>
      <c r="BO946" s="466"/>
      <c r="BP946" s="466"/>
      <c r="BQ946" s="466"/>
      <c r="BR946" s="466"/>
      <c r="BS946" s="466"/>
    </row>
    <row r="947" spans="2:71">
      <c r="B947" s="48">
        <f t="shared" si="1101"/>
        <v>1971</v>
      </c>
      <c r="E947" s="52"/>
      <c r="M947" s="466">
        <f t="shared" ca="1" si="1102"/>
        <v>10697.935321041477</v>
      </c>
      <c r="N947" s="466">
        <f t="shared" ca="1" si="1103"/>
        <v>10960.397830460664</v>
      </c>
      <c r="X947" s="466" t="e">
        <f t="shared" ca="1" si="1099"/>
        <v>#N/A</v>
      </c>
      <c r="Y947" s="466" t="e">
        <f t="shared" ca="1" si="1100"/>
        <v>#N/A</v>
      </c>
      <c r="AA947" s="466"/>
      <c r="AB947" s="466"/>
      <c r="AC947" s="466"/>
      <c r="AD947" s="466"/>
      <c r="AE947" s="466"/>
      <c r="AG947" s="466"/>
      <c r="AM947" s="466"/>
      <c r="AN947" s="466"/>
      <c r="AO947" s="466"/>
      <c r="AP947" s="466"/>
      <c r="AQ947" s="466"/>
      <c r="AS947" s="466"/>
      <c r="AU947" s="466"/>
      <c r="AV947" s="466"/>
      <c r="AW947" s="466"/>
      <c r="AX947" s="466"/>
      <c r="AY947" s="466"/>
      <c r="AZ947" s="466"/>
      <c r="BA947" s="466"/>
      <c r="BB947" s="466"/>
      <c r="BC947" s="466"/>
      <c r="BD947" s="466"/>
      <c r="BE947" s="466"/>
      <c r="BF947" s="466"/>
      <c r="BG947" s="466"/>
      <c r="BH947" s="466"/>
      <c r="BI947" s="466"/>
      <c r="BJ947" s="466"/>
      <c r="BK947" s="466"/>
      <c r="BL947" s="466"/>
      <c r="BM947" s="466"/>
      <c r="BN947" s="466"/>
      <c r="BO947" s="466"/>
      <c r="BP947" s="466"/>
      <c r="BQ947" s="466"/>
      <c r="BR947" s="466"/>
      <c r="BS947" s="466"/>
    </row>
    <row r="948" spans="2:71">
      <c r="B948" s="48">
        <f t="shared" si="1101"/>
        <v>1972</v>
      </c>
      <c r="E948" s="52"/>
      <c r="M948" s="466">
        <f t="shared" ca="1" si="1102"/>
        <v>12431.748601642734</v>
      </c>
      <c r="N948" s="466">
        <f t="shared" ca="1" si="1103"/>
        <v>11763.811248988222</v>
      </c>
      <c r="X948" s="466" t="e">
        <f t="shared" ca="1" si="1099"/>
        <v>#N/A</v>
      </c>
      <c r="Y948" s="466" t="e">
        <f t="shared" ca="1" si="1100"/>
        <v>#N/A</v>
      </c>
      <c r="AA948" s="466"/>
      <c r="AB948" s="466"/>
      <c r="AC948" s="466"/>
      <c r="AD948" s="466"/>
      <c r="AE948" s="466"/>
      <c r="AG948" s="466"/>
      <c r="AM948" s="466"/>
      <c r="AN948" s="466"/>
      <c r="AO948" s="466"/>
      <c r="AP948" s="466"/>
      <c r="AQ948" s="466"/>
      <c r="AS948" s="466"/>
      <c r="AU948" s="466"/>
      <c r="AV948" s="466"/>
      <c r="AW948" s="466"/>
      <c r="AX948" s="466"/>
      <c r="AY948" s="466"/>
      <c r="AZ948" s="466"/>
      <c r="BA948" s="466"/>
      <c r="BB948" s="466"/>
      <c r="BC948" s="466"/>
      <c r="BD948" s="466"/>
      <c r="BE948" s="466"/>
      <c r="BF948" s="466"/>
      <c r="BG948" s="466"/>
      <c r="BH948" s="466"/>
      <c r="BI948" s="466"/>
      <c r="BJ948" s="466"/>
      <c r="BK948" s="466"/>
      <c r="BL948" s="466"/>
      <c r="BM948" s="466"/>
      <c r="BN948" s="466"/>
      <c r="BO948" s="466"/>
      <c r="BP948" s="466"/>
      <c r="BQ948" s="466"/>
      <c r="BR948" s="466"/>
      <c r="BS948" s="466"/>
    </row>
    <row r="949" spans="2:71">
      <c r="B949" s="48">
        <f t="shared" si="1101"/>
        <v>1973</v>
      </c>
      <c r="E949" s="52"/>
      <c r="M949" s="466">
        <f t="shared" ca="1" si="1102"/>
        <v>10072.019342632955</v>
      </c>
      <c r="N949" s="466">
        <f t="shared" ca="1" si="1103"/>
        <v>9777.8913988802542</v>
      </c>
      <c r="X949" s="466" t="e">
        <f t="shared" ca="1" si="1099"/>
        <v>#N/A</v>
      </c>
      <c r="Y949" s="466" t="e">
        <f t="shared" ca="1" si="1100"/>
        <v>#N/A</v>
      </c>
      <c r="AA949" s="466"/>
      <c r="AB949" s="466"/>
      <c r="AC949" s="466"/>
      <c r="AD949" s="466"/>
      <c r="AE949" s="466"/>
      <c r="AG949" s="466"/>
      <c r="AM949" s="466"/>
      <c r="AN949" s="466"/>
      <c r="AO949" s="466"/>
      <c r="AP949" s="466"/>
      <c r="AQ949" s="466"/>
      <c r="AS949" s="466"/>
      <c r="AU949" s="466"/>
      <c r="AV949" s="466"/>
      <c r="AW949" s="466"/>
      <c r="AX949" s="466"/>
      <c r="AY949" s="466"/>
      <c r="AZ949" s="466"/>
      <c r="BA949" s="466"/>
      <c r="BB949" s="466"/>
      <c r="BC949" s="466"/>
      <c r="BD949" s="466"/>
      <c r="BE949" s="466"/>
      <c r="BF949" s="466"/>
      <c r="BG949" s="466"/>
      <c r="BH949" s="466"/>
      <c r="BI949" s="466"/>
      <c r="BJ949" s="466"/>
      <c r="BK949" s="466"/>
      <c r="BL949" s="466"/>
      <c r="BM949" s="466"/>
      <c r="BN949" s="466"/>
      <c r="BO949" s="466"/>
      <c r="BP949" s="466"/>
      <c r="BQ949" s="466"/>
      <c r="BR949" s="466"/>
      <c r="BS949" s="466"/>
    </row>
    <row r="950" spans="2:71">
      <c r="B950" s="48">
        <f t="shared" si="1101"/>
        <v>1974</v>
      </c>
      <c r="E950" s="52"/>
      <c r="M950" s="466">
        <f t="shared" ca="1" si="1102"/>
        <v>7378.2361184325919</v>
      </c>
      <c r="N950" s="466">
        <f t="shared" ca="1" si="1103"/>
        <v>7586.0230772726281</v>
      </c>
      <c r="X950" s="466" t="e">
        <f t="shared" ca="1" si="1099"/>
        <v>#N/A</v>
      </c>
      <c r="Y950" s="466" t="e">
        <f t="shared" ca="1" si="1100"/>
        <v>#N/A</v>
      </c>
      <c r="AA950" s="466"/>
      <c r="AB950" s="466"/>
      <c r="AC950" s="466"/>
      <c r="AD950" s="466"/>
      <c r="AE950" s="466"/>
      <c r="AG950" s="466"/>
      <c r="AM950" s="466"/>
      <c r="AN950" s="466"/>
      <c r="AO950" s="466"/>
      <c r="AP950" s="466"/>
      <c r="AQ950" s="466"/>
      <c r="AS950" s="466"/>
      <c r="AU950" s="466"/>
      <c r="AV950" s="466"/>
      <c r="AW950" s="466"/>
      <c r="AX950" s="466"/>
      <c r="AY950" s="466"/>
      <c r="AZ950" s="466"/>
      <c r="BA950" s="466"/>
      <c r="BB950" s="466"/>
      <c r="BC950" s="466"/>
      <c r="BD950" s="466"/>
      <c r="BE950" s="466"/>
      <c r="BF950" s="466"/>
      <c r="BG950" s="466"/>
      <c r="BH950" s="466"/>
      <c r="BI950" s="466"/>
      <c r="BJ950" s="466"/>
      <c r="BK950" s="466"/>
      <c r="BL950" s="466"/>
      <c r="BM950" s="466"/>
      <c r="BN950" s="466"/>
      <c r="BO950" s="466"/>
      <c r="BP950" s="466"/>
      <c r="BQ950" s="466"/>
      <c r="BR950" s="466"/>
      <c r="BS950" s="466"/>
    </row>
    <row r="951" spans="2:71">
      <c r="B951" s="48">
        <f t="shared" si="1101"/>
        <v>1975</v>
      </c>
      <c r="E951" s="52"/>
      <c r="M951" s="466">
        <f t="shared" ca="1" si="1102"/>
        <v>8782.5463494912583</v>
      </c>
      <c r="N951" s="466">
        <f t="shared" ca="1" si="1103"/>
        <v>8626.3366447316675</v>
      </c>
      <c r="X951" s="466" t="e">
        <f t="shared" ca="1" si="1099"/>
        <v>#N/A</v>
      </c>
      <c r="Y951" s="466" t="e">
        <f t="shared" ca="1" si="1100"/>
        <v>#N/A</v>
      </c>
      <c r="AA951" s="466"/>
      <c r="AB951" s="466"/>
      <c r="AC951" s="466"/>
      <c r="AD951" s="466"/>
      <c r="AE951" s="466"/>
      <c r="AG951" s="466"/>
      <c r="AM951" s="466"/>
      <c r="AN951" s="466"/>
      <c r="AO951" s="466"/>
      <c r="AP951" s="466"/>
      <c r="AQ951" s="466"/>
      <c r="AS951" s="466"/>
      <c r="AU951" s="466"/>
      <c r="AV951" s="466"/>
      <c r="AW951" s="466"/>
      <c r="AX951" s="466"/>
      <c r="AY951" s="466"/>
      <c r="AZ951" s="466"/>
      <c r="BA951" s="466"/>
      <c r="BB951" s="466"/>
      <c r="BC951" s="466"/>
      <c r="BD951" s="466"/>
      <c r="BE951" s="466"/>
      <c r="BF951" s="466"/>
      <c r="BG951" s="466"/>
      <c r="BH951" s="466"/>
      <c r="BI951" s="466"/>
      <c r="BJ951" s="466"/>
      <c r="BK951" s="466"/>
      <c r="BL951" s="466"/>
      <c r="BM951" s="466"/>
      <c r="BN951" s="466"/>
      <c r="BO951" s="466"/>
      <c r="BP951" s="466"/>
      <c r="BQ951" s="466"/>
      <c r="BR951" s="466"/>
      <c r="BS951" s="466"/>
    </row>
    <row r="952" spans="2:71">
      <c r="B952" s="48">
        <f t="shared" si="1101"/>
        <v>1976</v>
      </c>
      <c r="E952" s="52"/>
      <c r="M952" s="466">
        <f t="shared" ca="1" si="1102"/>
        <v>9694.6354316877459</v>
      </c>
      <c r="N952" s="466">
        <f t="shared" ca="1" si="1103"/>
        <v>9977.0680625788318</v>
      </c>
      <c r="X952" s="466" t="e">
        <f t="shared" ca="1" si="1099"/>
        <v>#N/A</v>
      </c>
      <c r="Y952" s="466" t="e">
        <f t="shared" ca="1" si="1100"/>
        <v>#N/A</v>
      </c>
      <c r="AA952" s="466"/>
      <c r="AB952" s="466"/>
      <c r="AC952" s="466"/>
      <c r="AD952" s="466"/>
      <c r="AE952" s="466"/>
      <c r="AG952" s="466"/>
      <c r="AM952" s="466"/>
      <c r="AN952" s="466"/>
      <c r="AO952" s="466"/>
      <c r="AP952" s="466"/>
      <c r="AQ952" s="466"/>
      <c r="AS952" s="466"/>
      <c r="AU952" s="466"/>
      <c r="AV952" s="466"/>
      <c r="AW952" s="466"/>
      <c r="AX952" s="466"/>
      <c r="AY952" s="466"/>
      <c r="AZ952" s="466"/>
      <c r="BA952" s="466"/>
      <c r="BB952" s="466"/>
      <c r="BC952" s="466"/>
      <c r="BD952" s="466"/>
      <c r="BE952" s="466"/>
      <c r="BF952" s="466"/>
      <c r="BG952" s="466"/>
      <c r="BH952" s="466"/>
      <c r="BI952" s="466"/>
      <c r="BJ952" s="466"/>
      <c r="BK952" s="466"/>
      <c r="BL952" s="466"/>
      <c r="BM952" s="466"/>
      <c r="BN952" s="466"/>
      <c r="BO952" s="466"/>
      <c r="BP952" s="466"/>
      <c r="BQ952" s="466"/>
      <c r="BR952" s="466"/>
      <c r="BS952" s="466"/>
    </row>
    <row r="953" spans="2:71">
      <c r="B953" s="48">
        <f t="shared" si="1101"/>
        <v>1977</v>
      </c>
      <c r="E953" s="52"/>
      <c r="M953" s="466">
        <f t="shared" ca="1" si="1102"/>
        <v>9386.8591284945378</v>
      </c>
      <c r="N953" s="466">
        <f t="shared" ca="1" si="1103"/>
        <v>9244.5914287127071</v>
      </c>
      <c r="X953" s="466" t="e">
        <f t="shared" ca="1" si="1099"/>
        <v>#N/A</v>
      </c>
      <c r="Y953" s="466" t="e">
        <f t="shared" ca="1" si="1100"/>
        <v>#N/A</v>
      </c>
      <c r="AA953" s="466"/>
      <c r="AB953" s="466"/>
      <c r="AC953" s="466"/>
      <c r="AD953" s="466"/>
      <c r="AE953" s="466"/>
      <c r="AG953" s="466"/>
      <c r="AM953" s="466"/>
      <c r="AN953" s="466"/>
      <c r="AO953" s="466"/>
      <c r="AP953" s="466"/>
      <c r="AQ953" s="466"/>
      <c r="AS953" s="466"/>
      <c r="AU953" s="466"/>
      <c r="AV953" s="466"/>
      <c r="AW953" s="466"/>
      <c r="AX953" s="466"/>
      <c r="AY953" s="466"/>
      <c r="AZ953" s="466"/>
      <c r="BA953" s="466"/>
      <c r="BB953" s="466"/>
      <c r="BC953" s="466"/>
      <c r="BD953" s="466"/>
      <c r="BE953" s="466"/>
      <c r="BF953" s="466"/>
      <c r="BG953" s="466"/>
      <c r="BH953" s="466"/>
      <c r="BI953" s="466"/>
      <c r="BJ953" s="466"/>
      <c r="BK953" s="466"/>
      <c r="BL953" s="466"/>
      <c r="BM953" s="466"/>
      <c r="BN953" s="466"/>
      <c r="BO953" s="466"/>
      <c r="BP953" s="466"/>
      <c r="BQ953" s="466"/>
      <c r="BR953" s="466"/>
      <c r="BS953" s="466"/>
    </row>
    <row r="954" spans="2:71">
      <c r="B954" s="48">
        <f t="shared" si="1101"/>
        <v>1978</v>
      </c>
      <c r="E954" s="52"/>
      <c r="M954" s="466">
        <f t="shared" ca="1" si="1102"/>
        <v>9804.2778706870777</v>
      </c>
      <c r="N954" s="466">
        <f t="shared" ca="1" si="1103"/>
        <v>8858.6440269881059</v>
      </c>
      <c r="X954" s="466" t="e">
        <f t="shared" ca="1" si="1099"/>
        <v>#N/A</v>
      </c>
      <c r="Y954" s="466" t="e">
        <f t="shared" ca="1" si="1100"/>
        <v>#N/A</v>
      </c>
      <c r="AA954" s="466"/>
      <c r="AB954" s="466"/>
      <c r="AC954" s="466"/>
      <c r="AD954" s="466"/>
      <c r="AE954" s="466"/>
      <c r="AG954" s="466"/>
      <c r="AM954" s="466"/>
      <c r="AN954" s="466"/>
      <c r="AO954" s="466"/>
      <c r="AP954" s="466"/>
      <c r="AQ954" s="466"/>
      <c r="AS954" s="466"/>
      <c r="AU954" s="466"/>
      <c r="AV954" s="466"/>
      <c r="AW954" s="466"/>
      <c r="AX954" s="466"/>
      <c r="AY954" s="466"/>
      <c r="AZ954" s="466"/>
      <c r="BA954" s="466"/>
      <c r="BB954" s="466"/>
      <c r="BC954" s="466"/>
      <c r="BD954" s="466"/>
      <c r="BE954" s="466"/>
      <c r="BF954" s="466"/>
      <c r="BG954" s="466"/>
      <c r="BH954" s="466"/>
      <c r="BI954" s="466"/>
      <c r="BJ954" s="466"/>
      <c r="BK954" s="466"/>
      <c r="BL954" s="466"/>
      <c r="BM954" s="466"/>
      <c r="BN954" s="466"/>
      <c r="BO954" s="466"/>
      <c r="BP954" s="466"/>
      <c r="BQ954" s="466"/>
      <c r="BR954" s="466"/>
      <c r="BS954" s="466"/>
    </row>
    <row r="955" spans="2:71">
      <c r="B955" s="48">
        <f t="shared" si="1101"/>
        <v>1979</v>
      </c>
      <c r="E955" s="52"/>
      <c r="M955" s="466">
        <f t="shared" ca="1" si="1102"/>
        <v>9789.2759352178273</v>
      </c>
      <c r="N955" s="466">
        <f t="shared" ca="1" si="1103"/>
        <v>8839.1469649569044</v>
      </c>
      <c r="X955" s="466" t="e">
        <f t="shared" ca="1" si="1099"/>
        <v>#N/A</v>
      </c>
      <c r="Y955" s="466" t="e">
        <f t="shared" ca="1" si="1100"/>
        <v>#N/A</v>
      </c>
      <c r="AA955" s="466"/>
      <c r="AB955" s="466"/>
      <c r="AC955" s="466"/>
      <c r="AD955" s="466"/>
      <c r="AE955" s="466"/>
      <c r="AG955" s="466"/>
      <c r="AM955" s="466"/>
      <c r="AN955" s="466"/>
      <c r="AO955" s="466"/>
      <c r="AP955" s="466"/>
      <c r="AQ955" s="466"/>
      <c r="AS955" s="466"/>
      <c r="AU955" s="466"/>
      <c r="AV955" s="466"/>
      <c r="AW955" s="466"/>
      <c r="AX955" s="466"/>
      <c r="AY955" s="466"/>
      <c r="AZ955" s="466"/>
      <c r="BA955" s="466"/>
      <c r="BB955" s="466"/>
      <c r="BC955" s="466"/>
      <c r="BD955" s="466"/>
      <c r="BE955" s="466"/>
      <c r="BF955" s="466"/>
      <c r="BG955" s="466"/>
      <c r="BH955" s="466"/>
      <c r="BI955" s="466"/>
      <c r="BJ955" s="466"/>
      <c r="BK955" s="466"/>
      <c r="BL955" s="466"/>
      <c r="BM955" s="466"/>
      <c r="BN955" s="466"/>
      <c r="BO955" s="466"/>
      <c r="BP955" s="466"/>
      <c r="BQ955" s="466"/>
      <c r="BR955" s="466"/>
      <c r="BS955" s="466"/>
    </row>
    <row r="956" spans="2:71">
      <c r="B956" s="48">
        <f t="shared" si="1101"/>
        <v>1980</v>
      </c>
      <c r="E956" s="52"/>
      <c r="M956" s="466">
        <f t="shared" ca="1" si="1102"/>
        <v>10752.264710924384</v>
      </c>
      <c r="N956" s="466">
        <f t="shared" ca="1" si="1103"/>
        <v>9451.5852141858977</v>
      </c>
      <c r="X956" s="466" t="e">
        <f t="shared" ca="1" si="1099"/>
        <v>#N/A</v>
      </c>
      <c r="Y956" s="466" t="e">
        <f t="shared" ca="1" si="1100"/>
        <v>#N/A</v>
      </c>
      <c r="AA956" s="466"/>
      <c r="AB956" s="466"/>
      <c r="AC956" s="466"/>
      <c r="AD956" s="466"/>
      <c r="AE956" s="466"/>
      <c r="AG956" s="466"/>
      <c r="AM956" s="466"/>
      <c r="AN956" s="466"/>
      <c r="AO956" s="466"/>
      <c r="AP956" s="466"/>
      <c r="AQ956" s="466"/>
      <c r="AS956" s="466"/>
      <c r="AU956" s="466"/>
      <c r="AV956" s="466"/>
      <c r="AW956" s="466"/>
      <c r="AX956" s="466"/>
      <c r="AY956" s="466"/>
      <c r="AZ956" s="466"/>
      <c r="BA956" s="466"/>
      <c r="BB956" s="466"/>
      <c r="BC956" s="466"/>
      <c r="BD956" s="466"/>
      <c r="BE956" s="466"/>
      <c r="BF956" s="466"/>
      <c r="BG956" s="466"/>
      <c r="BH956" s="466"/>
      <c r="BI956" s="466"/>
      <c r="BJ956" s="466"/>
      <c r="BK956" s="466"/>
      <c r="BL956" s="466"/>
      <c r="BM956" s="466"/>
      <c r="BN956" s="466"/>
      <c r="BO956" s="466"/>
      <c r="BP956" s="466"/>
      <c r="BQ956" s="466"/>
      <c r="BR956" s="466"/>
      <c r="BS956" s="466"/>
    </row>
    <row r="957" spans="2:71">
      <c r="B957" s="48">
        <f t="shared" si="1101"/>
        <v>1981</v>
      </c>
      <c r="E957" s="52"/>
      <c r="M957" s="466">
        <f t="shared" ca="1" si="1102"/>
        <v>9637.0780859329261</v>
      </c>
      <c r="N957" s="466">
        <f t="shared" ca="1" si="1103"/>
        <v>8646.0291115470754</v>
      </c>
      <c r="X957" s="466" t="e">
        <f t="shared" ca="1" si="1099"/>
        <v>#N/A</v>
      </c>
      <c r="Y957" s="466" t="e">
        <f t="shared" ca="1" si="1100"/>
        <v>#N/A</v>
      </c>
      <c r="AA957" s="466"/>
      <c r="AB957" s="466"/>
      <c r="AC957" s="466"/>
      <c r="AD957" s="466"/>
      <c r="AE957" s="466"/>
      <c r="AG957" s="466"/>
      <c r="AM957" s="466"/>
      <c r="AN957" s="466"/>
      <c r="AO957" s="466"/>
      <c r="AP957" s="466"/>
      <c r="AQ957" s="466"/>
      <c r="AS957" s="466"/>
      <c r="AU957" s="466"/>
      <c r="AV957" s="466"/>
      <c r="AW957" s="466"/>
      <c r="AX957" s="466"/>
      <c r="AY957" s="466"/>
      <c r="AZ957" s="466"/>
      <c r="BA957" s="466"/>
      <c r="BB957" s="466"/>
      <c r="BC957" s="466"/>
      <c r="BD957" s="466"/>
      <c r="BE957" s="466"/>
      <c r="BF957" s="466"/>
      <c r="BG957" s="466"/>
      <c r="BH957" s="466"/>
      <c r="BI957" s="466"/>
      <c r="BJ957" s="466"/>
      <c r="BK957" s="466"/>
      <c r="BL957" s="466"/>
      <c r="BM957" s="466"/>
      <c r="BN957" s="466"/>
      <c r="BO957" s="466"/>
      <c r="BP957" s="466"/>
      <c r="BQ957" s="466"/>
      <c r="BR957" s="466"/>
      <c r="BS957" s="466"/>
    </row>
    <row r="958" spans="2:71">
      <c r="B958" s="48">
        <f t="shared" si="1101"/>
        <v>1982</v>
      </c>
      <c r="E958" s="52"/>
      <c r="M958" s="466">
        <f t="shared" ca="1" si="1102"/>
        <v>10640.466320706204</v>
      </c>
      <c r="N958" s="466">
        <f t="shared" ca="1" si="1103"/>
        <v>10418.054723134001</v>
      </c>
      <c r="X958" s="466" t="e">
        <f t="shared" ca="1" si="1099"/>
        <v>#N/A</v>
      </c>
      <c r="Y958" s="466" t="e">
        <f t="shared" ca="1" si="1100"/>
        <v>#N/A</v>
      </c>
      <c r="AA958" s="466"/>
      <c r="AB958" s="466"/>
      <c r="AC958" s="466"/>
      <c r="AD958" s="466"/>
      <c r="AE958" s="466"/>
      <c r="AG958" s="466"/>
      <c r="AM958" s="466"/>
      <c r="AN958" s="466"/>
      <c r="AO958" s="466"/>
      <c r="AP958" s="466"/>
      <c r="AQ958" s="466"/>
      <c r="AS958" s="466"/>
      <c r="AU958" s="466"/>
      <c r="AV958" s="466"/>
      <c r="AW958" s="466"/>
      <c r="AX958" s="466"/>
      <c r="AY958" s="466"/>
      <c r="AZ958" s="466"/>
      <c r="BA958" s="466"/>
      <c r="BB958" s="466"/>
      <c r="BC958" s="466"/>
      <c r="BD958" s="466"/>
      <c r="BE958" s="466"/>
      <c r="BF958" s="466"/>
      <c r="BG958" s="466"/>
      <c r="BH958" s="466"/>
      <c r="BI958" s="466"/>
      <c r="BJ958" s="466"/>
      <c r="BK958" s="466"/>
      <c r="BL958" s="466"/>
      <c r="BM958" s="466"/>
      <c r="BN958" s="466"/>
      <c r="BO958" s="466"/>
      <c r="BP958" s="466"/>
      <c r="BQ958" s="466"/>
      <c r="BR958" s="466"/>
      <c r="BS958" s="466"/>
    </row>
    <row r="959" spans="2:71">
      <c r="B959" s="48">
        <f t="shared" si="1101"/>
        <v>1983</v>
      </c>
      <c r="E959" s="52"/>
      <c r="M959" s="466">
        <f t="shared" ca="1" si="1102"/>
        <v>12275.800772480967</v>
      </c>
      <c r="N959" s="466">
        <f t="shared" ca="1" si="1103"/>
        <v>11688.380608512218</v>
      </c>
      <c r="X959" s="466" t="e">
        <f t="shared" ca="1" si="1099"/>
        <v>#N/A</v>
      </c>
      <c r="Y959" s="466" t="e">
        <f t="shared" ca="1" si="1100"/>
        <v>#N/A</v>
      </c>
      <c r="AA959" s="466"/>
      <c r="AB959" s="466"/>
      <c r="AC959" s="466"/>
      <c r="AD959" s="466"/>
      <c r="AE959" s="466"/>
      <c r="AG959" s="466"/>
      <c r="AM959" s="466"/>
      <c r="AN959" s="466"/>
      <c r="AO959" s="466"/>
      <c r="AP959" s="466"/>
      <c r="AQ959" s="466"/>
      <c r="AS959" s="466"/>
      <c r="AU959" s="466"/>
      <c r="AV959" s="466"/>
      <c r="AW959" s="466"/>
      <c r="AX959" s="466"/>
      <c r="AY959" s="466"/>
      <c r="AZ959" s="466"/>
      <c r="BA959" s="466"/>
      <c r="BB959" s="466"/>
      <c r="BC959" s="466"/>
      <c r="BD959" s="466"/>
      <c r="BE959" s="466"/>
      <c r="BF959" s="466"/>
      <c r="BG959" s="466"/>
      <c r="BH959" s="466"/>
      <c r="BI959" s="466"/>
      <c r="BJ959" s="466"/>
      <c r="BK959" s="466"/>
      <c r="BL959" s="466"/>
      <c r="BM959" s="466"/>
      <c r="BN959" s="466"/>
      <c r="BO959" s="466"/>
      <c r="BP959" s="466"/>
      <c r="BQ959" s="466"/>
      <c r="BR959" s="466"/>
      <c r="BS959" s="466"/>
    </row>
    <row r="960" spans="2:71">
      <c r="B960" s="48">
        <f t="shared" si="1101"/>
        <v>1984</v>
      </c>
      <c r="E960" s="52"/>
      <c r="M960" s="466">
        <f t="shared" ca="1" si="1102"/>
        <v>12479.953798530316</v>
      </c>
      <c r="N960" s="466">
        <f t="shared" ca="1" si="1103"/>
        <v>12168.212160097368</v>
      </c>
      <c r="X960" s="466">
        <f t="shared" ca="1" si="1099"/>
        <v>10000</v>
      </c>
      <c r="Y960" s="466">
        <f t="shared" ca="1" si="1100"/>
        <v>10000</v>
      </c>
      <c r="AA960" s="466"/>
      <c r="AB960" s="466"/>
      <c r="AC960" s="466"/>
      <c r="AD960" s="466"/>
      <c r="AE960" s="466"/>
      <c r="AG960" s="466"/>
      <c r="AM960" s="466"/>
      <c r="AN960" s="466"/>
      <c r="AO960" s="466"/>
      <c r="AP960" s="466"/>
      <c r="AQ960" s="466"/>
      <c r="AS960" s="466"/>
      <c r="AU960" s="466"/>
      <c r="AV960" s="466"/>
      <c r="AW960" s="466"/>
      <c r="AX960" s="466"/>
      <c r="AY960" s="466"/>
      <c r="AZ960" s="466"/>
      <c r="BA960" s="466"/>
      <c r="BB960" s="466"/>
      <c r="BC960" s="466"/>
      <c r="BD960" s="466"/>
      <c r="BE960" s="466"/>
      <c r="BF960" s="466"/>
      <c r="BG960" s="466"/>
      <c r="BH960" s="466"/>
      <c r="BI960" s="466"/>
      <c r="BJ960" s="466"/>
      <c r="BK960" s="466"/>
      <c r="BL960" s="466"/>
      <c r="BM960" s="466"/>
      <c r="BN960" s="466"/>
      <c r="BO960" s="466"/>
      <c r="BP960" s="466"/>
      <c r="BQ960" s="466"/>
      <c r="BR960" s="466"/>
      <c r="BS960" s="466"/>
    </row>
    <row r="961" spans="2:71">
      <c r="B961" s="48">
        <f t="shared" si="1101"/>
        <v>1985</v>
      </c>
      <c r="E961" s="52"/>
      <c r="M961" s="466">
        <f t="shared" ca="1" si="1102"/>
        <v>16336.970742589989</v>
      </c>
      <c r="N961" s="466">
        <f t="shared" ca="1" si="1103"/>
        <v>15012.917192752855</v>
      </c>
      <c r="X961" s="466">
        <f t="shared" ca="1" si="1099"/>
        <v>12846.421853560523</v>
      </c>
      <c r="Y961" s="466">
        <f t="shared" ca="1" si="1100"/>
        <v>12325.629923803737</v>
      </c>
      <c r="AA961" s="466"/>
      <c r="AB961" s="466"/>
      <c r="AC961" s="466"/>
      <c r="AD961" s="466"/>
      <c r="AE961" s="466"/>
      <c r="AG961" s="466"/>
      <c r="AM961" s="466"/>
      <c r="AN961" s="466"/>
      <c r="AO961" s="466"/>
      <c r="AP961" s="466"/>
      <c r="AQ961" s="466"/>
      <c r="AS961" s="466"/>
      <c r="AU961" s="466"/>
      <c r="AV961" s="466"/>
      <c r="AW961" s="466"/>
      <c r="AX961" s="466"/>
      <c r="AY961" s="466"/>
      <c r="AZ961" s="466"/>
      <c r="BA961" s="466"/>
      <c r="BB961" s="466"/>
      <c r="BC961" s="466"/>
      <c r="BD961" s="466"/>
      <c r="BE961" s="466"/>
      <c r="BF961" s="466"/>
      <c r="BG961" s="466"/>
      <c r="BH961" s="466"/>
      <c r="BI961" s="466"/>
      <c r="BJ961" s="466"/>
      <c r="BK961" s="466"/>
      <c r="BL961" s="466"/>
      <c r="BM961" s="466"/>
      <c r="BN961" s="466"/>
      <c r="BO961" s="466"/>
      <c r="BP961" s="466"/>
      <c r="BQ961" s="466"/>
      <c r="BR961" s="466"/>
      <c r="BS961" s="466"/>
    </row>
    <row r="962" spans="2:71">
      <c r="B962" s="48">
        <f t="shared" si="1101"/>
        <v>1986</v>
      </c>
      <c r="E962" s="52"/>
      <c r="M962" s="466">
        <f t="shared" ca="1" si="1102"/>
        <v>21470.193522308644</v>
      </c>
      <c r="N962" s="466">
        <f t="shared" ca="1" si="1103"/>
        <v>17175.92311617942</v>
      </c>
      <c r="X962" s="466">
        <f t="shared" ca="1" si="1099"/>
        <v>16325.355588710889</v>
      </c>
      <c r="Y962" s="466">
        <f t="shared" ca="1" si="1100"/>
        <v>14100.06967167869</v>
      </c>
      <c r="AA962" s="466"/>
      <c r="AB962" s="466"/>
      <c r="AC962" s="466"/>
      <c r="AD962" s="466"/>
      <c r="AE962" s="466"/>
      <c r="AG962" s="466"/>
      <c r="AM962" s="466"/>
      <c r="AN962" s="466"/>
      <c r="AO962" s="466"/>
      <c r="AP962" s="466"/>
      <c r="AQ962" s="466"/>
      <c r="AS962" s="466"/>
      <c r="AU962" s="466"/>
      <c r="AV962" s="466"/>
      <c r="AW962" s="466"/>
      <c r="AX962" s="466"/>
      <c r="AY962" s="466"/>
      <c r="AZ962" s="466"/>
      <c r="BA962" s="466"/>
      <c r="BB962" s="466"/>
      <c r="BC962" s="466"/>
      <c r="BD962" s="466"/>
      <c r="BE962" s="466"/>
      <c r="BF962" s="466"/>
      <c r="BG962" s="466"/>
      <c r="BH962" s="466"/>
      <c r="BI962" s="466"/>
      <c r="BJ962" s="466"/>
      <c r="BK962" s="466"/>
      <c r="BL962" s="466"/>
      <c r="BM962" s="466"/>
      <c r="BN962" s="466"/>
      <c r="BO962" s="466"/>
      <c r="BP962" s="466"/>
      <c r="BQ962" s="466"/>
      <c r="BR962" s="466"/>
      <c r="BS962" s="466"/>
    </row>
    <row r="963" spans="2:71">
      <c r="B963" s="48">
        <f t="shared" si="1101"/>
        <v>1987</v>
      </c>
      <c r="E963" s="52"/>
      <c r="M963" s="466">
        <f t="shared" ca="1" si="1102"/>
        <v>22852.59644980359</v>
      </c>
      <c r="N963" s="466">
        <f t="shared" ca="1" si="1103"/>
        <v>16672.41235468601</v>
      </c>
      <c r="X963" s="466">
        <f t="shared" ca="1" si="1099"/>
        <v>17134.822256266794</v>
      </c>
      <c r="Y963" s="466">
        <f t="shared" ca="1" si="1100"/>
        <v>13686.116156260403</v>
      </c>
      <c r="AA963" s="466"/>
      <c r="AB963" s="466"/>
      <c r="AC963" s="466"/>
      <c r="AD963" s="466"/>
      <c r="AE963" s="466"/>
      <c r="AG963" s="466"/>
      <c r="AM963" s="466"/>
      <c r="AN963" s="466"/>
      <c r="AO963" s="466"/>
      <c r="AP963" s="466"/>
      <c r="AQ963" s="466"/>
      <c r="AS963" s="466"/>
      <c r="AU963" s="466"/>
      <c r="AV963" s="466"/>
      <c r="AW963" s="466"/>
      <c r="AX963" s="466"/>
      <c r="AY963" s="466"/>
      <c r="AZ963" s="466"/>
      <c r="BA963" s="466"/>
      <c r="BB963" s="466"/>
      <c r="BC963" s="466"/>
      <c r="BD963" s="466"/>
      <c r="BE963" s="466"/>
      <c r="BF963" s="466"/>
      <c r="BG963" s="466"/>
      <c r="BH963" s="466"/>
      <c r="BI963" s="466"/>
      <c r="BJ963" s="466"/>
      <c r="BK963" s="466"/>
      <c r="BL963" s="466"/>
      <c r="BM963" s="466"/>
      <c r="BN963" s="466"/>
      <c r="BO963" s="466"/>
      <c r="BP963" s="466"/>
      <c r="BQ963" s="466"/>
      <c r="BR963" s="466"/>
      <c r="BS963" s="466"/>
    </row>
    <row r="964" spans="2:71">
      <c r="B964" s="48">
        <f t="shared" si="1101"/>
        <v>1988</v>
      </c>
      <c r="E964" s="52"/>
      <c r="M964" s="466">
        <f t="shared" ca="1" si="1102"/>
        <v>26465.272668056172</v>
      </c>
      <c r="N964" s="466">
        <f t="shared" ca="1" si="1103"/>
        <v>18204.058327038958</v>
      </c>
      <c r="X964" s="466">
        <f t="shared" ca="1" si="1099"/>
        <v>19866.529347115124</v>
      </c>
      <c r="Y964" s="466">
        <f t="shared" ca="1" si="1100"/>
        <v>14926.528354078046</v>
      </c>
      <c r="AA964" s="466"/>
      <c r="AB964" s="466"/>
      <c r="AC964" s="466"/>
      <c r="AD964" s="466"/>
      <c r="AE964" s="466"/>
      <c r="AG964" s="466"/>
      <c r="AM964" s="466"/>
      <c r="AN964" s="466"/>
      <c r="AO964" s="466"/>
      <c r="AP964" s="466"/>
      <c r="AQ964" s="466"/>
      <c r="AS964" s="466"/>
      <c r="AU964" s="466"/>
      <c r="AV964" s="466"/>
      <c r="AW964" s="466"/>
      <c r="AX964" s="466"/>
      <c r="AY964" s="466"/>
      <c r="AZ964" s="466"/>
      <c r="BA964" s="466"/>
      <c r="BB964" s="466"/>
      <c r="BC964" s="466"/>
      <c r="BD964" s="466"/>
      <c r="BE964" s="466"/>
      <c r="BF964" s="466"/>
      <c r="BG964" s="466"/>
      <c r="BH964" s="466"/>
      <c r="BI964" s="466"/>
      <c r="BJ964" s="466"/>
      <c r="BK964" s="466"/>
      <c r="BL964" s="466"/>
      <c r="BM964" s="466"/>
      <c r="BN964" s="466"/>
      <c r="BO964" s="466"/>
      <c r="BP964" s="466"/>
      <c r="BQ964" s="466"/>
      <c r="BR964" s="466"/>
      <c r="BS964" s="466"/>
    </row>
    <row r="965" spans="2:71">
      <c r="B965" s="48">
        <f t="shared" si="1101"/>
        <v>1989</v>
      </c>
      <c r="E965" s="52"/>
      <c r="M965" s="466">
        <f t="shared" ca="1" si="1102"/>
        <v>29878.865002520426</v>
      </c>
      <c r="N965" s="466">
        <f t="shared" ca="1" si="1103"/>
        <v>21483.068445642682</v>
      </c>
      <c r="X965" s="466">
        <f t="shared" ca="1" si="1099"/>
        <v>22004.469817246394</v>
      </c>
      <c r="Y965" s="466">
        <f t="shared" ca="1" si="1100"/>
        <v>17589.555551301481</v>
      </c>
      <c r="AA965" s="466"/>
      <c r="AB965" s="466"/>
      <c r="AC965" s="466"/>
      <c r="AD965" s="466"/>
      <c r="AE965" s="466"/>
      <c r="AG965" s="466"/>
      <c r="AM965" s="466"/>
      <c r="AN965" s="466"/>
      <c r="AO965" s="466"/>
      <c r="AP965" s="466"/>
      <c r="AQ965" s="466"/>
      <c r="AS965" s="466"/>
      <c r="AU965" s="466"/>
      <c r="AV965" s="466"/>
      <c r="AW965" s="466"/>
      <c r="AX965" s="466"/>
      <c r="AY965" s="466"/>
      <c r="AZ965" s="466"/>
      <c r="BA965" s="466"/>
      <c r="BB965" s="466"/>
      <c r="BC965" s="466"/>
      <c r="BD965" s="466"/>
      <c r="BE965" s="466"/>
      <c r="BF965" s="466"/>
      <c r="BG965" s="466"/>
      <c r="BH965" s="466"/>
      <c r="BI965" s="466"/>
      <c r="BJ965" s="466"/>
      <c r="BK965" s="466"/>
      <c r="BL965" s="466"/>
      <c r="BM965" s="466"/>
      <c r="BN965" s="466"/>
      <c r="BO965" s="466"/>
      <c r="BP965" s="466"/>
      <c r="BQ965" s="466"/>
      <c r="BR965" s="466"/>
      <c r="BS965" s="466"/>
    </row>
    <row r="966" spans="2:71">
      <c r="B966" s="48">
        <f t="shared" si="1101"/>
        <v>1990</v>
      </c>
      <c r="E966" s="52"/>
      <c r="M966" s="466">
        <f t="shared" ca="1" si="1102"/>
        <v>24620.338316614954</v>
      </c>
      <c r="N966" s="466">
        <f t="shared" ca="1" si="1103"/>
        <v>19958.151747343396</v>
      </c>
      <c r="X966" s="466">
        <f t="shared" ca="1" si="1099"/>
        <v>18072.354250642369</v>
      </c>
      <c r="Y966" s="466">
        <f t="shared" ca="1" si="1100"/>
        <v>16369.224803928668</v>
      </c>
      <c r="AA966" s="466"/>
      <c r="AB966" s="466"/>
      <c r="AC966" s="466"/>
      <c r="AD966" s="466"/>
      <c r="AE966" s="466"/>
      <c r="AG966" s="466"/>
      <c r="AM966" s="466"/>
      <c r="AN966" s="466"/>
      <c r="AO966" s="466"/>
      <c r="AP966" s="466"/>
      <c r="AQ966" s="466"/>
      <c r="AS966" s="466"/>
      <c r="AU966" s="466"/>
      <c r="AV966" s="466"/>
      <c r="AW966" s="466"/>
      <c r="AX966" s="466"/>
      <c r="AY966" s="466"/>
      <c r="AZ966" s="466"/>
      <c r="BA966" s="466"/>
      <c r="BB966" s="466"/>
      <c r="BC966" s="466"/>
      <c r="BD966" s="466"/>
      <c r="BE966" s="466"/>
      <c r="BF966" s="466"/>
      <c r="BG966" s="466"/>
      <c r="BH966" s="466"/>
      <c r="BI966" s="466"/>
      <c r="BJ966" s="466"/>
      <c r="BK966" s="466"/>
      <c r="BL966" s="466"/>
      <c r="BM966" s="466"/>
      <c r="BN966" s="466"/>
      <c r="BO966" s="466"/>
      <c r="BP966" s="466"/>
      <c r="BQ966" s="466"/>
      <c r="BR966" s="466"/>
      <c r="BS966" s="466"/>
    </row>
    <row r="967" spans="2:71">
      <c r="B967" s="48">
        <f t="shared" si="1101"/>
        <v>1991</v>
      </c>
      <c r="E967" s="52"/>
      <c r="M967" s="466">
        <f t="shared" ca="1" si="1102"/>
        <v>29350.455894185172</v>
      </c>
      <c r="N967" s="466">
        <f t="shared" ca="1" si="1103"/>
        <v>24735.513128759056</v>
      </c>
      <c r="X967" s="466">
        <f t="shared" ca="1" si="1099"/>
        <v>21450.566131112304</v>
      </c>
      <c r="Y967" s="466">
        <f t="shared" ca="1" si="1100"/>
        <v>20250.637229826782</v>
      </c>
      <c r="AA967" s="466"/>
      <c r="AB967" s="466"/>
      <c r="AC967" s="466"/>
      <c r="AD967" s="466"/>
      <c r="AE967" s="466"/>
      <c r="AG967" s="466"/>
      <c r="AM967" s="466"/>
      <c r="AN967" s="466"/>
      <c r="AO967" s="466"/>
      <c r="AP967" s="466"/>
      <c r="AQ967" s="466"/>
      <c r="AS967" s="466"/>
      <c r="AU967" s="466"/>
      <c r="AV967" s="466"/>
      <c r="AW967" s="466"/>
      <c r="AX967" s="466"/>
      <c r="AY967" s="466"/>
      <c r="AZ967" s="466"/>
      <c r="BA967" s="466"/>
      <c r="BB967" s="466"/>
      <c r="BC967" s="466"/>
      <c r="BD967" s="466"/>
      <c r="BE967" s="466"/>
      <c r="BF967" s="466"/>
      <c r="BG967" s="466"/>
      <c r="BH967" s="466"/>
      <c r="BI967" s="466"/>
      <c r="BJ967" s="466"/>
      <c r="BK967" s="466"/>
      <c r="BL967" s="466"/>
      <c r="BM967" s="466"/>
      <c r="BN967" s="466"/>
      <c r="BO967" s="466"/>
      <c r="BP967" s="466"/>
      <c r="BQ967" s="466"/>
      <c r="BR967" s="466"/>
      <c r="BS967" s="466"/>
    </row>
    <row r="968" spans="2:71">
      <c r="B968" s="48">
        <f t="shared" si="1101"/>
        <v>1992</v>
      </c>
      <c r="E968" s="52"/>
      <c r="M968" s="466">
        <f t="shared" ca="1" si="1102"/>
        <v>28847.763637578657</v>
      </c>
      <c r="N968" s="466">
        <f t="shared" ca="1" si="1103"/>
        <v>26163.240972744952</v>
      </c>
      <c r="X968" s="466">
        <f t="shared" ca="1" si="1099"/>
        <v>21341.877531022055</v>
      </c>
      <c r="Y968" s="466">
        <f t="shared" ca="1" si="1100"/>
        <v>21413.874623328891</v>
      </c>
      <c r="AA968" s="466"/>
      <c r="AB968" s="466"/>
      <c r="AC968" s="466"/>
      <c r="AD968" s="466"/>
      <c r="AE968" s="466"/>
      <c r="AG968" s="466"/>
      <c r="AM968" s="466"/>
      <c r="AN968" s="466"/>
      <c r="AO968" s="466"/>
      <c r="AP968" s="466"/>
      <c r="AQ968" s="466"/>
      <c r="AS968" s="466"/>
      <c r="AU968" s="466"/>
      <c r="AV968" s="466"/>
      <c r="AW968" s="466"/>
      <c r="AX968" s="466"/>
      <c r="AY968" s="466"/>
      <c r="AZ968" s="466"/>
      <c r="BA968" s="466"/>
      <c r="BB968" s="466"/>
      <c r="BC968" s="466"/>
      <c r="BD968" s="466"/>
      <c r="BE968" s="466"/>
      <c r="BF968" s="466"/>
      <c r="BG968" s="466"/>
      <c r="BH968" s="466"/>
      <c r="BI968" s="466"/>
      <c r="BJ968" s="466"/>
      <c r="BK968" s="466"/>
      <c r="BL968" s="466"/>
      <c r="BM968" s="466"/>
      <c r="BN968" s="466"/>
      <c r="BO968" s="466"/>
      <c r="BP968" s="466"/>
      <c r="BQ968" s="466"/>
      <c r="BR968" s="466"/>
      <c r="BS968" s="466"/>
    </row>
    <row r="969" spans="2:71">
      <c r="B969" s="48">
        <f t="shared" si="1101"/>
        <v>1993</v>
      </c>
      <c r="E969" s="52"/>
      <c r="M969" s="466">
        <f t="shared" ca="1" si="1102"/>
        <v>33253.016334099259</v>
      </c>
      <c r="N969" s="466">
        <f t="shared" ca="1" si="1103"/>
        <v>28094.191381656248</v>
      </c>
      <c r="X969" s="466">
        <f t="shared" ca="1" si="1099"/>
        <v>24544.707044705065</v>
      </c>
      <c r="Y969" s="466">
        <f t="shared" ca="1" si="1100"/>
        <v>22992.063947013648</v>
      </c>
      <c r="AA969" s="466"/>
      <c r="AB969" s="466"/>
      <c r="AC969" s="466"/>
      <c r="AD969" s="466"/>
      <c r="AE969" s="466"/>
      <c r="AG969" s="466"/>
      <c r="AM969" s="466"/>
      <c r="AN969" s="466"/>
      <c r="AO969" s="466"/>
      <c r="AP969" s="466"/>
      <c r="AQ969" s="466"/>
      <c r="AS969" s="466"/>
      <c r="AU969" s="466"/>
      <c r="AV969" s="466"/>
      <c r="AW969" s="466"/>
      <c r="AX969" s="466"/>
      <c r="AY969" s="466"/>
      <c r="AZ969" s="466"/>
      <c r="BA969" s="466"/>
      <c r="BB969" s="466"/>
      <c r="BC969" s="466"/>
      <c r="BD969" s="466"/>
      <c r="BE969" s="466"/>
      <c r="BF969" s="466"/>
      <c r="BG969" s="466"/>
      <c r="BH969" s="466"/>
      <c r="BI969" s="466"/>
      <c r="BJ969" s="466"/>
      <c r="BK969" s="466"/>
      <c r="BL969" s="466"/>
      <c r="BM969" s="466"/>
      <c r="BN969" s="466"/>
      <c r="BO969" s="466"/>
      <c r="BP969" s="466"/>
      <c r="BQ969" s="466"/>
      <c r="BR969" s="466"/>
      <c r="BS969" s="466"/>
    </row>
    <row r="970" spans="2:71">
      <c r="B970" s="48">
        <f t="shared" si="1101"/>
        <v>1994</v>
      </c>
      <c r="E970" s="52"/>
      <c r="M970" s="466">
        <f t="shared" ca="1" si="1102"/>
        <v>32994.137036769753</v>
      </c>
      <c r="N970" s="466">
        <f t="shared" ca="1" si="1103"/>
        <v>27105.890453865071</v>
      </c>
      <c r="X970" s="466">
        <f t="shared" ca="1" si="1099"/>
        <v>24545.8565895422</v>
      </c>
      <c r="Y970" s="466">
        <f t="shared" ca="1" si="1100"/>
        <v>22176.914145790506</v>
      </c>
      <c r="AA970" s="466"/>
      <c r="AB970" s="466"/>
      <c r="AC970" s="466"/>
      <c r="AD970" s="466"/>
      <c r="AE970" s="466"/>
      <c r="AG970" s="466"/>
      <c r="AM970" s="466"/>
      <c r="AN970" s="466"/>
      <c r="AO970" s="466"/>
      <c r="AP970" s="466"/>
      <c r="AQ970" s="466"/>
      <c r="AS970" s="466"/>
      <c r="AU970" s="466"/>
      <c r="AV970" s="466"/>
      <c r="AW970" s="466"/>
      <c r="AX970" s="466"/>
      <c r="AY970" s="466"/>
      <c r="AZ970" s="466"/>
      <c r="BA970" s="466"/>
      <c r="BB970" s="466"/>
      <c r="BC970" s="466"/>
      <c r="BD970" s="466"/>
      <c r="BE970" s="466"/>
      <c r="BF970" s="466"/>
      <c r="BG970" s="466"/>
      <c r="BH970" s="466"/>
      <c r="BI970" s="466"/>
      <c r="BJ970" s="466"/>
      <c r="BK970" s="466"/>
      <c r="BL970" s="466"/>
      <c r="BM970" s="466"/>
      <c r="BN970" s="466"/>
      <c r="BO970" s="466"/>
      <c r="BP970" s="466"/>
      <c r="BQ970" s="466"/>
      <c r="BR970" s="466"/>
      <c r="BS970" s="466"/>
    </row>
    <row r="971" spans="2:71">
      <c r="B971" s="48">
        <f t="shared" si="1101"/>
        <v>1995</v>
      </c>
      <c r="E971" s="52"/>
      <c r="M971" s="466">
        <f t="shared" ca="1" si="1102"/>
        <v>39589.932274778308</v>
      </c>
      <c r="N971" s="466">
        <f t="shared" ca="1" si="1103"/>
        <v>34482.080128090631</v>
      </c>
      <c r="X971" s="466">
        <f t="shared" ca="1" si="1099"/>
        <v>29259.637151572075</v>
      </c>
      <c r="Y971" s="466">
        <f t="shared" ca="1" si="1100"/>
        <v>28168.931782090003</v>
      </c>
      <c r="AA971" s="466"/>
      <c r="AB971" s="466"/>
      <c r="AC971" s="466"/>
      <c r="AD971" s="466"/>
      <c r="AE971" s="466"/>
      <c r="AG971" s="466"/>
      <c r="AM971" s="466"/>
      <c r="AN971" s="466"/>
      <c r="AO971" s="466"/>
      <c r="AP971" s="466"/>
      <c r="AQ971" s="466"/>
      <c r="AS971" s="466"/>
      <c r="AU971" s="466"/>
      <c r="AV971" s="466"/>
      <c r="AW971" s="466"/>
      <c r="AX971" s="466"/>
      <c r="AY971" s="466"/>
      <c r="AZ971" s="466"/>
      <c r="BA971" s="466"/>
      <c r="BB971" s="466"/>
      <c r="BC971" s="466"/>
      <c r="BD971" s="466"/>
      <c r="BE971" s="466"/>
      <c r="BF971" s="466"/>
      <c r="BG971" s="466"/>
      <c r="BH971" s="466"/>
      <c r="BI971" s="466"/>
      <c r="BJ971" s="466"/>
      <c r="BK971" s="466"/>
      <c r="BL971" s="466"/>
      <c r="BM971" s="466"/>
      <c r="BN971" s="466"/>
      <c r="BO971" s="466"/>
      <c r="BP971" s="466"/>
      <c r="BQ971" s="466"/>
      <c r="BR971" s="466"/>
      <c r="BS971" s="466"/>
    </row>
    <row r="972" spans="2:71">
      <c r="B972" s="48">
        <f t="shared" si="1101"/>
        <v>1996</v>
      </c>
      <c r="E972" s="52"/>
      <c r="M972" s="466">
        <f t="shared" ca="1" si="1102"/>
        <v>43530.029132300355</v>
      </c>
      <c r="N972" s="466">
        <f t="shared" ca="1" si="1103"/>
        <v>38773.594213156706</v>
      </c>
      <c r="X972" s="466">
        <f t="shared" ca="1" si="1099"/>
        <v>32168.22647978579</v>
      </c>
      <c r="Y972" s="466">
        <f t="shared" ca="1" si="1100"/>
        <v>31624.328277384568</v>
      </c>
      <c r="AA972" s="466"/>
      <c r="AB972" s="466"/>
      <c r="AC972" s="466"/>
      <c r="AD972" s="466"/>
      <c r="AE972" s="466"/>
      <c r="AG972" s="466"/>
      <c r="AM972" s="466"/>
      <c r="AN972" s="466"/>
      <c r="AO972" s="466"/>
      <c r="AP972" s="466"/>
      <c r="AQ972" s="466"/>
      <c r="AS972" s="466"/>
      <c r="AU972" s="466"/>
      <c r="AV972" s="466"/>
      <c r="AW972" s="466"/>
      <c r="AX972" s="466"/>
      <c r="AY972" s="466"/>
      <c r="AZ972" s="466"/>
      <c r="BA972" s="466"/>
      <c r="BB972" s="466"/>
      <c r="BC972" s="466"/>
      <c r="BD972" s="466"/>
      <c r="BE972" s="466"/>
      <c r="BF972" s="466"/>
      <c r="BG972" s="466"/>
      <c r="BH972" s="466"/>
      <c r="BI972" s="466"/>
      <c r="BJ972" s="466"/>
      <c r="BK972" s="466"/>
      <c r="BL972" s="466"/>
      <c r="BM972" s="466"/>
      <c r="BN972" s="466"/>
      <c r="BO972" s="466"/>
      <c r="BP972" s="466"/>
      <c r="BQ972" s="466"/>
      <c r="BR972" s="466"/>
      <c r="BS972" s="466"/>
    </row>
    <row r="973" spans="2:71">
      <c r="B973" s="48">
        <f t="shared" si="1101"/>
        <v>1997</v>
      </c>
      <c r="E973" s="52"/>
      <c r="M973" s="466">
        <f t="shared" ca="1" si="1102"/>
        <v>50566.560713925472</v>
      </c>
      <c r="N973" s="466">
        <f t="shared" ca="1" si="1103"/>
        <v>47926.544228821534</v>
      </c>
      <c r="X973" s="466">
        <f t="shared" ca="1" si="1099"/>
        <v>37341.529559506642</v>
      </c>
      <c r="Y973" s="466">
        <f t="shared" ca="1" si="1100"/>
        <v>39023.337980935117</v>
      </c>
      <c r="AA973" s="466"/>
      <c r="AB973" s="466"/>
      <c r="AC973" s="466"/>
      <c r="AD973" s="466"/>
      <c r="AE973" s="466"/>
      <c r="AG973" s="466"/>
      <c r="AM973" s="466"/>
      <c r="AN973" s="466"/>
      <c r="AO973" s="466"/>
      <c r="AP973" s="466"/>
      <c r="AQ973" s="466"/>
      <c r="AS973" s="466"/>
      <c r="AU973" s="466"/>
      <c r="AV973" s="466"/>
      <c r="AW973" s="466"/>
      <c r="AX973" s="466"/>
      <c r="AY973" s="466"/>
      <c r="AZ973" s="466"/>
      <c r="BA973" s="466"/>
      <c r="BB973" s="466"/>
      <c r="BC973" s="466"/>
      <c r="BD973" s="466"/>
      <c r="BE973" s="466"/>
      <c r="BF973" s="466"/>
      <c r="BG973" s="466"/>
      <c r="BH973" s="466"/>
      <c r="BI973" s="466"/>
      <c r="BJ973" s="466"/>
      <c r="BK973" s="466"/>
      <c r="BL973" s="466"/>
      <c r="BM973" s="466"/>
      <c r="BN973" s="466"/>
      <c r="BO973" s="466"/>
      <c r="BP973" s="466"/>
      <c r="BQ973" s="466"/>
      <c r="BR973" s="466"/>
      <c r="BS973" s="466"/>
    </row>
    <row r="974" spans="2:71">
      <c r="B974" s="48">
        <f t="shared" si="1101"/>
        <v>1998</v>
      </c>
      <c r="E974" s="52"/>
      <c r="M974" s="466">
        <f t="shared" ref="M974:M993" ca="1" si="1104">IF(ISNUMBER(M824), IF($B974=M$85-1, M$84, M973*(1+M1274)), NA())</f>
        <v>59543.782393636611</v>
      </c>
      <c r="N974" s="466">
        <f t="shared" ref="N974:N993" ca="1" si="1105">IF(ISNUMBER(N824), IF($B974=N$85-1, N$84, N973*(1+N1274)), NA())</f>
        <v>56660.93847505693</v>
      </c>
      <c r="X974" s="466">
        <f t="shared" ca="1" si="1099"/>
        <v>42612.641777271398</v>
      </c>
      <c r="Y974" s="466">
        <f t="shared" ca="1" si="1100"/>
        <v>46084.493524599675</v>
      </c>
      <c r="AA974" s="466"/>
      <c r="AB974" s="466"/>
      <c r="AC974" s="466"/>
      <c r="AD974" s="466"/>
      <c r="AE974" s="466"/>
      <c r="AG974" s="466"/>
      <c r="AM974" s="466"/>
      <c r="AN974" s="466"/>
      <c r="AO974" s="466"/>
      <c r="AP974" s="466"/>
      <c r="AQ974" s="466"/>
      <c r="AS974" s="466"/>
      <c r="AU974" s="466"/>
      <c r="AV974" s="466"/>
      <c r="AW974" s="466"/>
      <c r="AX974" s="466"/>
      <c r="AY974" s="466"/>
      <c r="AZ974" s="466"/>
      <c r="BA974" s="466"/>
      <c r="BB974" s="466"/>
      <c r="BC974" s="466"/>
      <c r="BD974" s="466"/>
      <c r="BE974" s="466"/>
      <c r="BF974" s="466"/>
      <c r="BG974" s="466"/>
      <c r="BH974" s="466"/>
      <c r="BI974" s="466"/>
      <c r="BJ974" s="466"/>
      <c r="BK974" s="466"/>
      <c r="BL974" s="466"/>
      <c r="BM974" s="466"/>
      <c r="BN974" s="466"/>
      <c r="BO974" s="466"/>
      <c r="BP974" s="466"/>
      <c r="BQ974" s="466"/>
      <c r="BR974" s="466"/>
      <c r="BS974" s="466"/>
    </row>
    <row r="975" spans="2:71">
      <c r="B975" s="48">
        <f t="shared" si="1101"/>
        <v>1999</v>
      </c>
      <c r="E975" s="52"/>
      <c r="M975" s="466">
        <f t="shared" ca="1" si="1104"/>
        <v>71437.427987893956</v>
      </c>
      <c r="N975" s="466">
        <f t="shared" ca="1" si="1105"/>
        <v>65703.624211645161</v>
      </c>
      <c r="X975" s="466">
        <f t="shared" ref="X975:X993" ca="1" si="1106">IF(ISNUMBER(X825), IF($B975=X$85-1, X$84, X974*(1+X1275)), NA())</f>
        <v>50170.292093095006</v>
      </c>
      <c r="Y975" s="466">
        <f t="shared" ref="Y975:Y993" ca="1" si="1107">IF(ISNUMBER(Y825), IF($B975=Y$85-1, Y$84, Y974*(1+Y1275)), NA())</f>
        <v>53347.242779037719</v>
      </c>
      <c r="AA975" s="466"/>
      <c r="AB975" s="466"/>
      <c r="AC975" s="466"/>
      <c r="AD975" s="466"/>
      <c r="AE975" s="466"/>
      <c r="AG975" s="466"/>
      <c r="AM975" s="466"/>
      <c r="AN975" s="466"/>
      <c r="AO975" s="466"/>
      <c r="AP975" s="466"/>
      <c r="AQ975" s="466"/>
      <c r="AS975" s="466"/>
      <c r="AU975" s="466"/>
      <c r="AV975" s="466"/>
      <c r="AW975" s="466"/>
      <c r="AX975" s="466"/>
      <c r="AY975" s="466"/>
      <c r="AZ975" s="466"/>
      <c r="BA975" s="466"/>
      <c r="BB975" s="466"/>
      <c r="BC975" s="466"/>
      <c r="BD975" s="466"/>
      <c r="BE975" s="466"/>
      <c r="BF975" s="466"/>
      <c r="BG975" s="466"/>
      <c r="BH975" s="466"/>
      <c r="BI975" s="466"/>
      <c r="BJ975" s="466"/>
      <c r="BK975" s="466"/>
      <c r="BL975" s="466"/>
      <c r="BM975" s="466"/>
      <c r="BN975" s="466"/>
      <c r="BO975" s="466"/>
      <c r="BP975" s="466"/>
      <c r="BQ975" s="466"/>
      <c r="BR975" s="466"/>
      <c r="BS975" s="466"/>
    </row>
    <row r="976" spans="2:71">
      <c r="B976" s="48">
        <f t="shared" ref="B976:B993" si="1108">B975+1</f>
        <v>2000</v>
      </c>
      <c r="E976" s="52"/>
      <c r="M976" s="466">
        <f t="shared" ca="1" si="1104"/>
        <v>61928.788368529218</v>
      </c>
      <c r="N976" s="466">
        <f t="shared" ca="1" si="1105"/>
        <v>59075.883860094822</v>
      </c>
      <c r="X976" s="466">
        <f t="shared" ca="1" si="1106"/>
        <v>44912.249201310842</v>
      </c>
      <c r="Y976" s="466">
        <f t="shared" ca="1" si="1107"/>
        <v>48048.035733873527</v>
      </c>
      <c r="AA976" s="466"/>
      <c r="AB976" s="466"/>
      <c r="AC976" s="466"/>
      <c r="AD976" s="466"/>
      <c r="AE976" s="466"/>
      <c r="AG976" s="466"/>
      <c r="AM976" s="466"/>
      <c r="AN976" s="466"/>
      <c r="AO976" s="466"/>
      <c r="AP976" s="466"/>
      <c r="AQ976" s="466"/>
      <c r="AS976" s="466"/>
      <c r="AU976" s="466"/>
      <c r="AV976" s="466"/>
      <c r="AW976" s="466"/>
      <c r="AX976" s="466"/>
      <c r="AY976" s="466"/>
      <c r="AZ976" s="466"/>
      <c r="BA976" s="466"/>
      <c r="BB976" s="466"/>
      <c r="BC976" s="466"/>
      <c r="BD976" s="466"/>
      <c r="BE976" s="466"/>
      <c r="BF976" s="466"/>
      <c r="BG976" s="466"/>
      <c r="BH976" s="466"/>
      <c r="BI976" s="466"/>
      <c r="BJ976" s="466"/>
      <c r="BK976" s="466"/>
      <c r="BL976" s="466"/>
      <c r="BM976" s="466"/>
      <c r="BN976" s="466"/>
      <c r="BO976" s="466"/>
      <c r="BP976" s="466"/>
      <c r="BQ976" s="466"/>
      <c r="BR976" s="466"/>
      <c r="BS976" s="466"/>
    </row>
    <row r="977" spans="2:71">
      <c r="B977" s="48">
        <f t="shared" si="1108"/>
        <v>2001</v>
      </c>
      <c r="E977" s="52"/>
      <c r="M977" s="466">
        <f t="shared" ca="1" si="1104"/>
        <v>53890.61155259404</v>
      </c>
      <c r="N977" s="466">
        <f t="shared" ca="1" si="1105"/>
        <v>53968.013005919907</v>
      </c>
      <c r="X977" s="466">
        <f t="shared" ca="1" si="1106"/>
        <v>40308.913321453096</v>
      </c>
      <c r="Y977" s="466">
        <f t="shared" ca="1" si="1107"/>
        <v>43970.153654741152</v>
      </c>
      <c r="AA977" s="466"/>
      <c r="AB977" s="466"/>
      <c r="AC977" s="466"/>
      <c r="AD977" s="466"/>
      <c r="AE977" s="466"/>
      <c r="AG977" s="466"/>
      <c r="AM977" s="466"/>
      <c r="AN977" s="466"/>
      <c r="AO977" s="466"/>
      <c r="AP977" s="466"/>
      <c r="AQ977" s="466"/>
      <c r="AS977" s="466"/>
      <c r="AU977" s="466"/>
      <c r="AV977" s="466"/>
      <c r="AW977" s="466"/>
      <c r="AX977" s="466"/>
      <c r="AY977" s="466"/>
      <c r="AZ977" s="466"/>
      <c r="BA977" s="466"/>
      <c r="BB977" s="466"/>
      <c r="BC977" s="466"/>
      <c r="BD977" s="466"/>
      <c r="BE977" s="466"/>
      <c r="BF977" s="466"/>
      <c r="BG977" s="466"/>
      <c r="BH977" s="466"/>
      <c r="BI977" s="466"/>
      <c r="BJ977" s="466"/>
      <c r="BK977" s="466"/>
      <c r="BL977" s="466"/>
      <c r="BM977" s="466"/>
      <c r="BN977" s="466"/>
      <c r="BO977" s="466"/>
      <c r="BP977" s="466"/>
      <c r="BQ977" s="466"/>
      <c r="BR977" s="466"/>
      <c r="BS977" s="466"/>
    </row>
    <row r="978" spans="2:71">
      <c r="B978" s="48">
        <f t="shared" si="1108"/>
        <v>2002</v>
      </c>
      <c r="E978" s="52"/>
      <c r="M978" s="466">
        <f t="shared" ca="1" si="1104"/>
        <v>44085.187933640977</v>
      </c>
      <c r="N978" s="466">
        <f t="shared" ca="1" si="1105"/>
        <v>45134.458438690293</v>
      </c>
      <c r="X978" s="466">
        <f t="shared" ca="1" si="1106"/>
        <v>32948.779142618841</v>
      </c>
      <c r="Y978" s="466">
        <f t="shared" ca="1" si="1107"/>
        <v>36890.194217023563</v>
      </c>
      <c r="AA978" s="466"/>
      <c r="AB978" s="466"/>
      <c r="AC978" s="466"/>
      <c r="AD978" s="466"/>
      <c r="AE978" s="466"/>
      <c r="AG978" s="466"/>
      <c r="AM978" s="466"/>
      <c r="AN978" s="466"/>
      <c r="AO978" s="466"/>
      <c r="AP978" s="466"/>
      <c r="AQ978" s="466"/>
      <c r="AS978" s="466"/>
      <c r="AU978" s="466"/>
      <c r="AV978" s="466"/>
      <c r="AW978" s="466"/>
      <c r="AX978" s="466"/>
      <c r="AY978" s="466"/>
      <c r="AZ978" s="466"/>
      <c r="BA978" s="466"/>
      <c r="BB978" s="466"/>
      <c r="BC978" s="466"/>
      <c r="BD978" s="466"/>
      <c r="BE978" s="466"/>
      <c r="BF978" s="466"/>
      <c r="BG978" s="466"/>
      <c r="BH978" s="466"/>
      <c r="BI978" s="466"/>
      <c r="BJ978" s="466"/>
      <c r="BK978" s="466"/>
      <c r="BL978" s="466"/>
      <c r="BM978" s="466"/>
      <c r="BN978" s="466"/>
      <c r="BO978" s="466"/>
      <c r="BP978" s="466"/>
      <c r="BQ978" s="466"/>
      <c r="BR978" s="466"/>
      <c r="BS978" s="466"/>
    </row>
    <row r="979" spans="2:71">
      <c r="B979" s="48">
        <f t="shared" si="1108"/>
        <v>2003</v>
      </c>
      <c r="E979" s="52"/>
      <c r="M979" s="466">
        <f t="shared" ca="1" si="1104"/>
        <v>56061.025715947449</v>
      </c>
      <c r="N979" s="466">
        <f t="shared" ca="1" si="1105"/>
        <v>54737.905709111648</v>
      </c>
      <c r="X979" s="466">
        <f t="shared" ca="1" si="1106"/>
        <v>42255.236910121079</v>
      </c>
      <c r="Y979" s="466">
        <f t="shared" ca="1" si="1107"/>
        <v>44631.805399005214</v>
      </c>
      <c r="AA979" s="466"/>
      <c r="AB979" s="466"/>
      <c r="AC979" s="466"/>
      <c r="AD979" s="466"/>
      <c r="AE979" s="466"/>
      <c r="AG979" s="466"/>
      <c r="AM979" s="466"/>
      <c r="AN979" s="466"/>
      <c r="AO979" s="466"/>
      <c r="AP979" s="466"/>
      <c r="AQ979" s="466"/>
      <c r="AS979" s="466"/>
      <c r="AU979" s="466"/>
      <c r="AV979" s="466"/>
      <c r="AW979" s="466"/>
      <c r="AX979" s="466"/>
      <c r="AY979" s="466"/>
      <c r="AZ979" s="466"/>
      <c r="BA979" s="466"/>
      <c r="BB979" s="466"/>
      <c r="BC979" s="466"/>
      <c r="BD979" s="466"/>
      <c r="BE979" s="466"/>
      <c r="BF979" s="466"/>
      <c r="BG979" s="466"/>
      <c r="BH979" s="466"/>
      <c r="BI979" s="466"/>
      <c r="BJ979" s="466"/>
      <c r="BK979" s="466"/>
      <c r="BL979" s="466"/>
      <c r="BM979" s="466"/>
      <c r="BN979" s="466"/>
      <c r="BO979" s="466"/>
      <c r="BP979" s="466"/>
      <c r="BQ979" s="466"/>
      <c r="BR979" s="466"/>
      <c r="BS979" s="466"/>
    </row>
    <row r="980" spans="2:71">
      <c r="B980" s="48">
        <f t="shared" si="1108"/>
        <v>2004</v>
      </c>
      <c r="E980" s="52"/>
      <c r="M980" s="466">
        <f t="shared" ca="1" si="1104"/>
        <v>61757.490229932038</v>
      </c>
      <c r="N980" s="466">
        <f t="shared" ca="1" si="1105"/>
        <v>58595.246252166173</v>
      </c>
      <c r="X980" s="466">
        <f t="shared" ca="1" si="1106"/>
        <v>46766.531238594078</v>
      </c>
      <c r="Y980" s="466">
        <f t="shared" ca="1" si="1107"/>
        <v>47742.127067330926</v>
      </c>
      <c r="AA980" s="466"/>
      <c r="AB980" s="466"/>
      <c r="AC980" s="466"/>
      <c r="AD980" s="466"/>
      <c r="AE980" s="466"/>
      <c r="AG980" s="466"/>
      <c r="AM980" s="466"/>
      <c r="AN980" s="466"/>
      <c r="AO980" s="466"/>
      <c r="AP980" s="466"/>
      <c r="AQ980" s="466"/>
      <c r="AS980" s="466"/>
      <c r="AU980" s="466"/>
      <c r="AV980" s="466"/>
      <c r="AW980" s="466"/>
      <c r="AX980" s="466"/>
      <c r="AY980" s="466"/>
      <c r="AZ980" s="466"/>
      <c r="BA980" s="466"/>
      <c r="BB980" s="466"/>
      <c r="BC980" s="466"/>
      <c r="BD980" s="466"/>
      <c r="BE980" s="466"/>
      <c r="BF980" s="466"/>
      <c r="BG980" s="466"/>
      <c r="BH980" s="466"/>
      <c r="BI980" s="466"/>
      <c r="BJ980" s="466"/>
      <c r="BK980" s="466"/>
      <c r="BL980" s="466"/>
      <c r="BM980" s="466"/>
      <c r="BN980" s="466"/>
      <c r="BO980" s="466"/>
      <c r="BP980" s="466"/>
      <c r="BQ980" s="466"/>
      <c r="BR980" s="466"/>
      <c r="BS980" s="466"/>
    </row>
    <row r="981" spans="2:71">
      <c r="B981" s="48">
        <f t="shared" si="1108"/>
        <v>2005</v>
      </c>
      <c r="E981" s="52"/>
      <c r="M981" s="466">
        <f t="shared" ca="1" si="1104"/>
        <v>64667.698756473976</v>
      </c>
      <c r="N981" s="466">
        <f t="shared" ca="1" si="1105"/>
        <v>59589.430668172805</v>
      </c>
      <c r="X981" s="466">
        <f t="shared" ca="1" si="1106"/>
        <v>48534.213672335558</v>
      </c>
      <c r="Y981" s="466">
        <f t="shared" ca="1" si="1107"/>
        <v>48536.683820638595</v>
      </c>
      <c r="AA981" s="466"/>
      <c r="AB981" s="466"/>
      <c r="AC981" s="466"/>
      <c r="AD981" s="466"/>
      <c r="AE981" s="466"/>
      <c r="AG981" s="466"/>
      <c r="AM981" s="466"/>
      <c r="AN981" s="466"/>
      <c r="AO981" s="466"/>
      <c r="AP981" s="466"/>
      <c r="AQ981" s="466"/>
      <c r="AS981" s="466"/>
      <c r="AU981" s="466"/>
      <c r="AV981" s="466"/>
      <c r="AW981" s="466"/>
      <c r="AX981" s="466"/>
      <c r="AY981" s="466"/>
      <c r="AZ981" s="466"/>
      <c r="BA981" s="466"/>
      <c r="BB981" s="466"/>
      <c r="BC981" s="466"/>
      <c r="BD981" s="466"/>
      <c r="BE981" s="466"/>
      <c r="BF981" s="466"/>
      <c r="BG981" s="466"/>
      <c r="BH981" s="466"/>
      <c r="BI981" s="466"/>
      <c r="BJ981" s="466"/>
      <c r="BK981" s="466"/>
      <c r="BL981" s="466"/>
      <c r="BM981" s="466"/>
      <c r="BN981" s="466"/>
      <c r="BO981" s="466"/>
      <c r="BP981" s="466"/>
      <c r="BQ981" s="466"/>
      <c r="BR981" s="466"/>
      <c r="BS981" s="466"/>
    </row>
    <row r="982" spans="2:71">
      <c r="B982" s="48">
        <f t="shared" si="1108"/>
        <v>2006</v>
      </c>
      <c r="E982" s="52"/>
      <c r="M982" s="466">
        <f t="shared" ca="1" si="1104"/>
        <v>74232.161048990136</v>
      </c>
      <c r="N982" s="466">
        <f t="shared" ca="1" si="1105"/>
        <v>65689.432588062729</v>
      </c>
      <c r="X982" s="466">
        <f t="shared" ca="1" si="1106"/>
        <v>55458.376515891352</v>
      </c>
      <c r="Y982" s="466">
        <f t="shared" ca="1" si="1107"/>
        <v>53456.384836034435</v>
      </c>
      <c r="AA982" s="466"/>
      <c r="AB982" s="466"/>
      <c r="AC982" s="466"/>
      <c r="AD982" s="466"/>
      <c r="AE982" s="466"/>
      <c r="AG982" s="466"/>
      <c r="AM982" s="466"/>
      <c r="AN982" s="466"/>
      <c r="AO982" s="466"/>
      <c r="AP982" s="466"/>
      <c r="AQ982" s="466"/>
      <c r="AS982" s="466"/>
      <c r="AU982" s="466"/>
      <c r="AV982" s="466"/>
      <c r="AW982" s="466"/>
      <c r="AX982" s="466"/>
      <c r="AY982" s="466"/>
      <c r="AZ982" s="466"/>
      <c r="BA982" s="466"/>
      <c r="BB982" s="466"/>
      <c r="BC982" s="466"/>
      <c r="BD982" s="466"/>
      <c r="BE982" s="466"/>
      <c r="BF982" s="466"/>
      <c r="BG982" s="466"/>
      <c r="BH982" s="466"/>
      <c r="BI982" s="466"/>
      <c r="BJ982" s="466"/>
      <c r="BK982" s="466"/>
      <c r="BL982" s="466"/>
      <c r="BM982" s="466"/>
      <c r="BN982" s="466"/>
      <c r="BO982" s="466"/>
      <c r="BP982" s="466"/>
      <c r="BQ982" s="466"/>
      <c r="BR982" s="466"/>
      <c r="BS982" s="466"/>
    </row>
    <row r="983" spans="2:71">
      <c r="B983" s="48">
        <f t="shared" si="1108"/>
        <v>2007</v>
      </c>
      <c r="E983" s="52"/>
      <c r="M983" s="466">
        <f t="shared" ca="1" si="1104"/>
        <v>77634.920806034483</v>
      </c>
      <c r="N983" s="466">
        <f t="shared" ca="1" si="1105"/>
        <v>66761.682096079327</v>
      </c>
      <c r="X983" s="466">
        <f t="shared" ca="1" si="1106"/>
        <v>56507.433551981034</v>
      </c>
      <c r="Y983" s="466">
        <f t="shared" ca="1" si="1107"/>
        <v>54335.326722605743</v>
      </c>
      <c r="AA983" s="466"/>
      <c r="AB983" s="466"/>
      <c r="AC983" s="466"/>
      <c r="AD983" s="466"/>
      <c r="AE983" s="466"/>
      <c r="AG983" s="466"/>
      <c r="AM983" s="466"/>
      <c r="AN983" s="466"/>
      <c r="AO983" s="466"/>
      <c r="AP983" s="466"/>
      <c r="AQ983" s="466"/>
      <c r="AS983" s="466"/>
      <c r="AU983" s="466"/>
      <c r="AV983" s="466"/>
      <c r="AW983" s="466"/>
      <c r="AX983" s="466"/>
      <c r="AY983" s="466"/>
      <c r="AZ983" s="466"/>
      <c r="BA983" s="466"/>
      <c r="BB983" s="466"/>
      <c r="BC983" s="466"/>
      <c r="BD983" s="466"/>
      <c r="BE983" s="466"/>
      <c r="BF983" s="466"/>
      <c r="BG983" s="466"/>
      <c r="BH983" s="466"/>
      <c r="BI983" s="466"/>
      <c r="BJ983" s="466"/>
      <c r="BK983" s="466"/>
      <c r="BL983" s="466"/>
      <c r="BM983" s="466"/>
      <c r="BN983" s="466"/>
      <c r="BO983" s="466"/>
      <c r="BP983" s="466"/>
      <c r="BQ983" s="466"/>
      <c r="BR983" s="466"/>
      <c r="BS983" s="466"/>
    </row>
    <row r="984" spans="2:71">
      <c r="B984" s="48">
        <f t="shared" si="1108"/>
        <v>2008</v>
      </c>
      <c r="E984" s="52"/>
      <c r="M984" s="466">
        <f t="shared" ca="1" si="1104"/>
        <v>49841.32875955887</v>
      </c>
      <c r="N984" s="466">
        <f t="shared" ca="1" si="1105"/>
        <v>47755.640340406608</v>
      </c>
      <c r="X984" s="466">
        <f t="shared" ca="1" si="1106"/>
        <v>37427.168062681376</v>
      </c>
      <c r="Y984" s="466">
        <f t="shared" ca="1" si="1107"/>
        <v>39066.388523151247</v>
      </c>
      <c r="AA984" s="466"/>
      <c r="AB984" s="466"/>
      <c r="AC984" s="466"/>
      <c r="AD984" s="466"/>
      <c r="AE984" s="466"/>
      <c r="AG984" s="466"/>
      <c r="AM984" s="466"/>
      <c r="AN984" s="466"/>
      <c r="AO984" s="466"/>
      <c r="AP984" s="466"/>
      <c r="AQ984" s="466"/>
      <c r="AS984" s="466"/>
      <c r="AU984" s="466"/>
      <c r="AV984" s="466"/>
      <c r="AW984" s="466"/>
      <c r="AX984" s="466"/>
      <c r="AY984" s="466"/>
      <c r="AZ984" s="466"/>
      <c r="BA984" s="466"/>
      <c r="BB984" s="466"/>
      <c r="BC984" s="466"/>
      <c r="BD984" s="466"/>
      <c r="BE984" s="466"/>
      <c r="BF984" s="466"/>
      <c r="BG984" s="466"/>
      <c r="BH984" s="466"/>
      <c r="BI984" s="466"/>
      <c r="BJ984" s="466"/>
      <c r="BK984" s="466"/>
      <c r="BL984" s="466"/>
      <c r="BM984" s="466"/>
      <c r="BN984" s="466"/>
      <c r="BO984" s="466"/>
      <c r="BP984" s="466"/>
      <c r="BQ984" s="466"/>
      <c r="BR984" s="466"/>
      <c r="BS984" s="466"/>
    </row>
    <row r="985" spans="2:71">
      <c r="B985" s="48">
        <f t="shared" si="1108"/>
        <v>2009</v>
      </c>
      <c r="E985" s="52"/>
      <c r="M985" s="466">
        <f t="shared" ca="1" si="1104"/>
        <v>62012.792285122909</v>
      </c>
      <c r="N985" s="466">
        <f t="shared" ca="1" si="1105"/>
        <v>56646.819109400742</v>
      </c>
      <c r="X985" s="466">
        <f t="shared" ca="1" si="1106"/>
        <v>45847.818923876264</v>
      </c>
      <c r="Y985" s="466">
        <f t="shared" ca="1" si="1107"/>
        <v>46242.757434309184</v>
      </c>
      <c r="AA985" s="466"/>
      <c r="AB985" s="466"/>
      <c r="AC985" s="466"/>
      <c r="AD985" s="466"/>
      <c r="AE985" s="466"/>
      <c r="AG985" s="466"/>
      <c r="AM985" s="466"/>
      <c r="AN985" s="466"/>
      <c r="AO985" s="466"/>
      <c r="AP985" s="466"/>
      <c r="AQ985" s="466"/>
      <c r="AS985" s="466"/>
      <c r="AU985" s="466"/>
      <c r="AV985" s="466"/>
      <c r="AW985" s="466"/>
      <c r="AX985" s="466"/>
      <c r="AY985" s="466"/>
      <c r="AZ985" s="466"/>
      <c r="BA985" s="466"/>
      <c r="BB985" s="466"/>
      <c r="BC985" s="466"/>
      <c r="BD985" s="466"/>
      <c r="BE985" s="466"/>
      <c r="BF985" s="466"/>
      <c r="BG985" s="466"/>
      <c r="BH985" s="466"/>
      <c r="BI985" s="466"/>
      <c r="BJ985" s="466"/>
      <c r="BK985" s="466"/>
      <c r="BL985" s="466"/>
      <c r="BM985" s="466"/>
      <c r="BN985" s="466"/>
      <c r="BO985" s="466"/>
      <c r="BP985" s="466"/>
      <c r="BQ985" s="466"/>
      <c r="BR985" s="466"/>
      <c r="BS985" s="466"/>
    </row>
    <row r="986" spans="2:71">
      <c r="B986" s="48">
        <f t="shared" si="1108"/>
        <v>2010</v>
      </c>
      <c r="E986" s="52"/>
      <c r="M986" s="466">
        <f t="shared" ca="1" si="1104"/>
        <v>69601.270193683202</v>
      </c>
      <c r="N986" s="466">
        <f t="shared" ca="1" si="1105"/>
        <v>63793.59821335286</v>
      </c>
      <c r="X986" s="466">
        <f t="shared" ca="1" si="1106"/>
        <v>52044.360553449318</v>
      </c>
      <c r="Y986" s="466">
        <f t="shared" ca="1" si="1107"/>
        <v>52026.765440327523</v>
      </c>
      <c r="AA986" s="466"/>
      <c r="AB986" s="466"/>
      <c r="AC986" s="466"/>
      <c r="AD986" s="466"/>
      <c r="AE986" s="466"/>
      <c r="AG986" s="466"/>
      <c r="AM986" s="466"/>
      <c r="AN986" s="466"/>
      <c r="AO986" s="466"/>
      <c r="AP986" s="466"/>
      <c r="AQ986" s="466"/>
      <c r="AS986" s="466"/>
      <c r="AU986" s="466"/>
      <c r="AV986" s="466"/>
      <c r="AW986" s="466"/>
      <c r="AX986" s="466"/>
      <c r="AY986" s="466"/>
      <c r="AZ986" s="466"/>
      <c r="BA986" s="466"/>
      <c r="BB986" s="466"/>
      <c r="BC986" s="466"/>
      <c r="BD986" s="466"/>
      <c r="BE986" s="466"/>
      <c r="BF986" s="466"/>
      <c r="BG986" s="466"/>
      <c r="BH986" s="466"/>
      <c r="BI986" s="466"/>
      <c r="BJ986" s="466"/>
      <c r="BK986" s="466"/>
      <c r="BL986" s="466"/>
      <c r="BM986" s="466"/>
      <c r="BN986" s="466"/>
      <c r="BO986" s="466"/>
      <c r="BP986" s="466"/>
      <c r="BQ986" s="466"/>
      <c r="BR986" s="466"/>
      <c r="BS986" s="466"/>
    </row>
    <row r="987" spans="2:71">
      <c r="B987" s="48">
        <f t="shared" si="1108"/>
        <v>2011</v>
      </c>
      <c r="E987" s="52"/>
      <c r="M987" s="466">
        <f t="shared" ca="1" si="1104"/>
        <v>65487.422826261507</v>
      </c>
      <c r="N987" s="466">
        <f t="shared" ca="1" si="1105"/>
        <v>63549.955424577667</v>
      </c>
      <c r="X987" s="466">
        <f t="shared" ca="1" si="1106"/>
        <v>48975.596078981856</v>
      </c>
      <c r="Y987" s="466">
        <f t="shared" ca="1" si="1107"/>
        <v>51860.885134672935</v>
      </c>
      <c r="AA987" s="466"/>
      <c r="AB987" s="466"/>
      <c r="AC987" s="466"/>
      <c r="AD987" s="466"/>
      <c r="AE987" s="466"/>
      <c r="AG987" s="466"/>
      <c r="AM987" s="466"/>
      <c r="AN987" s="466"/>
      <c r="AO987" s="466"/>
      <c r="AP987" s="466"/>
      <c r="AQ987" s="466"/>
      <c r="AS987" s="466"/>
      <c r="AU987" s="466"/>
      <c r="AV987" s="466"/>
      <c r="AW987" s="466"/>
      <c r="AX987" s="466"/>
      <c r="AY987" s="466"/>
      <c r="AZ987" s="466"/>
      <c r="BA987" s="466"/>
      <c r="BB987" s="466"/>
      <c r="BC987" s="466"/>
      <c r="BD987" s="466"/>
      <c r="BE987" s="466"/>
      <c r="BF987" s="466"/>
      <c r="BG987" s="466"/>
      <c r="BH987" s="466"/>
      <c r="BI987" s="466"/>
      <c r="BJ987" s="466"/>
      <c r="BK987" s="466"/>
      <c r="BL987" s="466"/>
      <c r="BM987" s="466"/>
      <c r="BN987" s="466"/>
      <c r="BO987" s="466"/>
      <c r="BP987" s="466"/>
      <c r="BQ987" s="466"/>
      <c r="BR987" s="466"/>
      <c r="BS987" s="466"/>
    </row>
    <row r="988" spans="2:71">
      <c r="B988" s="48">
        <f t="shared" si="1108"/>
        <v>2012</v>
      </c>
      <c r="E988" s="52"/>
      <c r="M988" s="466">
        <f t="shared" ca="1" si="1104"/>
        <v>74187.141280936368</v>
      </c>
      <c r="N988" s="466">
        <f t="shared" ca="1" si="1105"/>
        <v>70666.611376800749</v>
      </c>
      <c r="X988" s="466">
        <f t="shared" ca="1" si="1106"/>
        <v>55528.342103886665</v>
      </c>
      <c r="Y988" s="466">
        <f t="shared" ca="1" si="1107"/>
        <v>57605.337422179684</v>
      </c>
      <c r="AA988" s="466"/>
      <c r="AB988" s="466"/>
      <c r="AC988" s="466"/>
      <c r="AD988" s="466"/>
      <c r="AE988" s="466"/>
      <c r="AG988" s="466"/>
      <c r="AM988" s="466"/>
      <c r="AN988" s="466"/>
      <c r="AO988" s="466"/>
      <c r="AP988" s="466"/>
      <c r="AQ988" s="466"/>
      <c r="AS988" s="466"/>
      <c r="AU988" s="466"/>
      <c r="AV988" s="466"/>
      <c r="AW988" s="466"/>
      <c r="AX988" s="466"/>
      <c r="AY988" s="466"/>
      <c r="AZ988" s="466"/>
      <c r="BA988" s="466"/>
      <c r="BB988" s="466"/>
      <c r="BC988" s="466"/>
      <c r="BD988" s="466"/>
      <c r="BE988" s="466"/>
      <c r="BF988" s="466"/>
      <c r="BG988" s="466"/>
      <c r="BH988" s="466"/>
      <c r="BI988" s="466"/>
      <c r="BJ988" s="466"/>
      <c r="BK988" s="466"/>
      <c r="BL988" s="466"/>
      <c r="BM988" s="466"/>
      <c r="BN988" s="466"/>
      <c r="BO988" s="466"/>
      <c r="BP988" s="466"/>
      <c r="BQ988" s="466"/>
      <c r="BR988" s="466"/>
      <c r="BS988" s="466"/>
    </row>
    <row r="989" spans="2:71">
      <c r="B989" s="48">
        <f t="shared" si="1108"/>
        <v>2013</v>
      </c>
      <c r="E989" s="52"/>
      <c r="M989" s="466">
        <f t="shared" ca="1" si="1104"/>
        <v>90793.446841561352</v>
      </c>
      <c r="N989" s="466">
        <f t="shared" ca="1" si="1105"/>
        <v>87013.32513110376</v>
      </c>
      <c r="X989" s="466">
        <f t="shared" ca="1" si="1106"/>
        <v>69927.653516116814</v>
      </c>
      <c r="Y989" s="466">
        <f t="shared" ca="1" si="1107"/>
        <v>70736.451939300634</v>
      </c>
      <c r="AA989" s="466"/>
      <c r="AB989" s="466"/>
      <c r="AC989" s="466"/>
      <c r="AD989" s="466"/>
      <c r="AE989" s="466"/>
      <c r="AG989" s="466"/>
      <c r="AM989" s="466"/>
      <c r="AN989" s="466"/>
      <c r="AO989" s="466"/>
      <c r="AP989" s="466"/>
      <c r="AQ989" s="466"/>
      <c r="AS989" s="466"/>
      <c r="AU989" s="466"/>
      <c r="AV989" s="466"/>
      <c r="AW989" s="466"/>
      <c r="AX989" s="466"/>
      <c r="AY989" s="466"/>
      <c r="AZ989" s="466"/>
      <c r="BA989" s="466"/>
      <c r="BB989" s="466"/>
      <c r="BC989" s="466"/>
      <c r="BD989" s="466"/>
      <c r="BE989" s="466"/>
      <c r="BF989" s="466"/>
      <c r="BG989" s="466"/>
      <c r="BH989" s="466"/>
      <c r="BI989" s="466"/>
      <c r="BJ989" s="466"/>
      <c r="BK989" s="466"/>
      <c r="BL989" s="466"/>
      <c r="BM989" s="466"/>
      <c r="BN989" s="466"/>
      <c r="BO989" s="466"/>
      <c r="BP989" s="466"/>
      <c r="BQ989" s="466"/>
      <c r="BR989" s="466"/>
      <c r="BS989" s="466"/>
    </row>
    <row r="990" spans="2:71">
      <c r="B990" s="48">
        <f t="shared" si="1108"/>
        <v>2014</v>
      </c>
      <c r="E990" s="52"/>
      <c r="M990" s="466">
        <f t="shared" ca="1" si="1104"/>
        <v>96876.148771294917</v>
      </c>
      <c r="N990" s="466">
        <f t="shared" ca="1" si="1105"/>
        <v>96035.165792835644</v>
      </c>
      <c r="X990" s="466">
        <f t="shared" ca="1" si="1106"/>
        <v>73523.372055345986</v>
      </c>
      <c r="Y990" s="466">
        <f t="shared" ca="1" si="1107"/>
        <v>78032.988085604389</v>
      </c>
      <c r="AA990" s="466"/>
      <c r="AB990" s="466"/>
      <c r="AC990" s="466"/>
      <c r="AD990" s="466"/>
      <c r="AE990" s="466"/>
      <c r="AG990" s="466"/>
      <c r="AM990" s="466"/>
      <c r="AN990" s="466"/>
      <c r="AO990" s="466"/>
      <c r="AP990" s="466"/>
      <c r="AQ990" s="466"/>
      <c r="AS990" s="466"/>
      <c r="AU990" s="466"/>
      <c r="AV990" s="466"/>
      <c r="AW990" s="466"/>
      <c r="AX990" s="466"/>
      <c r="AY990" s="466"/>
      <c r="AZ990" s="466"/>
      <c r="BA990" s="466"/>
      <c r="BB990" s="466"/>
      <c r="BC990" s="466"/>
      <c r="BD990" s="466"/>
      <c r="BE990" s="466"/>
      <c r="BF990" s="466"/>
      <c r="BG990" s="466"/>
      <c r="BH990" s="466"/>
      <c r="BI990" s="466"/>
      <c r="BJ990" s="466"/>
      <c r="BK990" s="466"/>
      <c r="BL990" s="466"/>
      <c r="BM990" s="466"/>
      <c r="BN990" s="466"/>
      <c r="BO990" s="466"/>
      <c r="BP990" s="466"/>
      <c r="BQ990" s="466"/>
      <c r="BR990" s="466"/>
      <c r="BS990" s="466"/>
    </row>
    <row r="991" spans="2:71">
      <c r="B991" s="48">
        <f t="shared" si="1108"/>
        <v>2015</v>
      </c>
      <c r="E991" s="52"/>
      <c r="M991" s="466">
        <f t="shared" ca="1" si="1104"/>
        <v>95418.381997015036</v>
      </c>
      <c r="N991" s="466">
        <f t="shared" ca="1" si="1105"/>
        <v>95620.463669748555</v>
      </c>
      <c r="X991" s="466">
        <f t="shared" ca="1" si="1106"/>
        <v>72393.324581851382</v>
      </c>
      <c r="Y991" s="466">
        <f t="shared" ca="1" si="1107"/>
        <v>77696.05290482202</v>
      </c>
      <c r="AA991" s="466"/>
      <c r="AB991" s="466"/>
      <c r="AC991" s="466"/>
      <c r="AD991" s="466"/>
      <c r="AE991" s="466"/>
      <c r="AG991" s="466"/>
      <c r="AM991" s="466"/>
      <c r="AN991" s="466"/>
      <c r="AO991" s="466"/>
      <c r="AP991" s="466"/>
      <c r="AQ991" s="466"/>
      <c r="AS991" s="466"/>
      <c r="AU991" s="466"/>
      <c r="AV991" s="466"/>
      <c r="AW991" s="466"/>
      <c r="AX991" s="466"/>
      <c r="AY991" s="466"/>
      <c r="AZ991" s="466"/>
      <c r="BA991" s="466"/>
      <c r="BB991" s="466"/>
      <c r="BC991" s="466"/>
      <c r="BD991" s="466"/>
      <c r="BE991" s="466"/>
      <c r="BF991" s="466"/>
      <c r="BG991" s="466"/>
      <c r="BH991" s="466"/>
      <c r="BI991" s="466"/>
      <c r="BJ991" s="466"/>
      <c r="BK991" s="466"/>
      <c r="BL991" s="466"/>
      <c r="BM991" s="466"/>
      <c r="BN991" s="466"/>
      <c r="BO991" s="466"/>
      <c r="BP991" s="466"/>
      <c r="BQ991" s="466"/>
      <c r="BR991" s="466"/>
      <c r="BS991" s="466"/>
    </row>
    <row r="992" spans="2:71">
      <c r="B992" s="48">
        <f t="shared" si="1108"/>
        <v>2016</v>
      </c>
      <c r="E992" s="52"/>
      <c r="M992" s="466">
        <f t="shared" ca="1" si="1104"/>
        <v>102726.16781956611</v>
      </c>
      <c r="N992" s="466">
        <f t="shared" ca="1" si="1105"/>
        <v>103772.61643354488</v>
      </c>
      <c r="X992" s="466">
        <f t="shared" ca="1" si="1106"/>
        <v>78821.777280699855</v>
      </c>
      <c r="Y992" s="466">
        <f t="shared" ca="1" si="1107"/>
        <v>84260.996365316023</v>
      </c>
      <c r="AA992" s="466"/>
      <c r="AB992" s="466"/>
      <c r="AC992" s="466"/>
      <c r="AD992" s="466"/>
      <c r="AE992" s="466"/>
      <c r="AG992" s="466"/>
      <c r="AM992" s="466"/>
      <c r="AN992" s="466"/>
      <c r="AO992" s="466"/>
      <c r="AP992" s="466"/>
      <c r="AQ992" s="466"/>
      <c r="AS992" s="466"/>
      <c r="AU992" s="466"/>
      <c r="AV992" s="466"/>
      <c r="AW992" s="466"/>
      <c r="AX992" s="466"/>
      <c r="AY992" s="466"/>
      <c r="AZ992" s="466"/>
      <c r="BA992" s="466"/>
      <c r="BB992" s="466"/>
      <c r="BC992" s="466"/>
      <c r="BD992" s="466"/>
      <c r="BE992" s="466"/>
      <c r="BF992" s="466"/>
      <c r="BG992" s="466"/>
      <c r="BH992" s="466"/>
      <c r="BI992" s="466"/>
      <c r="BJ992" s="466"/>
      <c r="BK992" s="466"/>
      <c r="BL992" s="466"/>
      <c r="BM992" s="466"/>
      <c r="BN992" s="466"/>
      <c r="BO992" s="466"/>
      <c r="BP992" s="466"/>
      <c r="BQ992" s="466"/>
      <c r="BR992" s="466"/>
      <c r="BS992" s="466"/>
    </row>
    <row r="993" spans="1:71">
      <c r="B993" s="48">
        <f t="shared" si="1108"/>
        <v>2017</v>
      </c>
      <c r="E993" s="52"/>
      <c r="M993" s="466" t="e">
        <f t="shared" ca="1" si="1104"/>
        <v>#N/A</v>
      </c>
      <c r="N993" s="466" t="e">
        <f t="shared" ca="1" si="1105"/>
        <v>#N/A</v>
      </c>
      <c r="X993" s="466" t="e">
        <f t="shared" ca="1" si="1106"/>
        <v>#N/A</v>
      </c>
      <c r="Y993" s="466" t="e">
        <f t="shared" ca="1" si="1107"/>
        <v>#N/A</v>
      </c>
      <c r="AA993" s="466"/>
      <c r="AB993" s="466"/>
      <c r="AC993" s="466"/>
      <c r="AD993" s="466"/>
      <c r="AE993" s="466"/>
      <c r="AG993" s="466"/>
      <c r="AM993" s="466"/>
      <c r="AN993" s="466"/>
      <c r="AO993" s="466"/>
      <c r="AP993" s="466"/>
      <c r="AQ993" s="466"/>
      <c r="AS993" s="466"/>
      <c r="AU993" s="466"/>
      <c r="AV993" s="466"/>
      <c r="AW993" s="466"/>
      <c r="AX993" s="466"/>
      <c r="AY993" s="466"/>
      <c r="AZ993" s="466"/>
      <c r="BA993" s="466"/>
      <c r="BB993" s="466"/>
      <c r="BC993" s="466"/>
      <c r="BD993" s="466"/>
      <c r="BE993" s="466"/>
      <c r="BF993" s="466"/>
      <c r="BG993" s="466"/>
      <c r="BH993" s="466"/>
      <c r="BI993" s="466"/>
      <c r="BJ993" s="466"/>
      <c r="BK993" s="466"/>
      <c r="BL993" s="466"/>
      <c r="BM993" s="466"/>
      <c r="BN993" s="466"/>
      <c r="BO993" s="466"/>
      <c r="BP993" s="466"/>
      <c r="BQ993" s="466"/>
      <c r="BR993" s="466"/>
      <c r="BS993" s="466"/>
    </row>
    <row r="996" spans="1:71">
      <c r="A996" s="534" t="s">
        <v>938</v>
      </c>
      <c r="B996" s="308">
        <f>StartYear-1</f>
        <v>1870</v>
      </c>
      <c r="E996" s="52" t="s">
        <v>954</v>
      </c>
      <c r="I996" s="466" t="s">
        <v>953</v>
      </c>
      <c r="J996" s="466" t="s">
        <v>953</v>
      </c>
      <c r="K996" s="466" t="s">
        <v>953</v>
      </c>
    </row>
    <row r="997" spans="1:71">
      <c r="B997" s="48">
        <f>B996+1</f>
        <v>1871</v>
      </c>
      <c r="M997" s="49" t="e">
        <f t="array" aca="1" ref="M997" ca="1">IF(AND(ISNUMBER(M696), ISNUMBER(M697)), M697/M696-1, NA())</f>
        <v>#N/A</v>
      </c>
      <c r="N997" s="49" t="e">
        <f t="array" aca="1" ref="N997" ca="1">IF(AND(ISNUMBER(N696), ISNUMBER(N697)), N697/N696-1, NA())</f>
        <v>#N/A</v>
      </c>
      <c r="X997" s="49" t="e">
        <f t="array" aca="1" ref="X997" ca="1">IF(AND(ISNUMBER(X696), ISNUMBER(X697)), X697/X696-1, NA())</f>
        <v>#N/A</v>
      </c>
      <c r="Y997" s="49" t="e">
        <f t="array" aca="1" ref="Y997" ca="1">IF(AND(ISNUMBER(Y696), ISNUMBER(Y697)), Y697/Y696-1, NA())</f>
        <v>#N/A</v>
      </c>
      <c r="AA997" s="49" t="e">
        <f t="array" aca="1" ref="AA997" ca="1">IF(AND(ISNUMBER(AA696), ISNUMBER(AA697)), AA697/AA696-1, NA())</f>
        <v>#N/A</v>
      </c>
      <c r="AB997" s="49" t="e">
        <f t="array" aca="1" ref="AB997" ca="1">IF(AND(ISNUMBER(AB696), ISNUMBER(AB697)), AB697/AB696-1, NA())</f>
        <v>#N/A</v>
      </c>
      <c r="AC997" s="49" t="e">
        <f t="array" aca="1" ref="AC997" ca="1">IF(AND(ISNUMBER(AC696), ISNUMBER(AC697)), AC697/AC696-1, NA())</f>
        <v>#N/A</v>
      </c>
      <c r="AD997" s="49" t="e">
        <f t="array" aca="1" ref="AD997" ca="1">IF(AND(ISNUMBER(AD696), ISNUMBER(AD697)), AD697/AD696-1, NA())</f>
        <v>#N/A</v>
      </c>
      <c r="AE997" s="49" t="e">
        <f t="array" aca="1" ref="AE997" ca="1">IF(AND(ISNUMBER(AE696), ISNUMBER(AE697)), AE697/AE696-1, NA())</f>
        <v>#N/A</v>
      </c>
      <c r="AG997" s="49" t="e">
        <f t="array" aca="1" ref="AG997" ca="1">IF(AND(ISNUMBER(AG696), ISNUMBER(AG697)), AG697/AG696-1, NA())</f>
        <v>#N/A</v>
      </c>
      <c r="AM997" s="49" t="e">
        <f t="array" aca="1" ref="AM997" ca="1">IF(AND(ISNUMBER(AM696), ISNUMBER(AM697)), AM697/AM696-1, NA())</f>
        <v>#N/A</v>
      </c>
      <c r="AN997" s="49" t="e">
        <f t="array" aca="1" ref="AN997" ca="1">IF(AND(ISNUMBER(AN696), ISNUMBER(AN697)), AN697/AN696-1, NA())</f>
        <v>#N/A</v>
      </c>
      <c r="AO997" s="49" t="e">
        <f t="array" aca="1" ref="AO997" ca="1">IF(AND(ISNUMBER(AO696), ISNUMBER(AO697)), AO697/AO696-1, NA())</f>
        <v>#N/A</v>
      </c>
      <c r="AP997" s="49" t="e">
        <f t="array" aca="1" ref="AP997" ca="1">IF(AND(ISNUMBER(AP696), ISNUMBER(AP697)), AP697/AP696-1, NA())</f>
        <v>#N/A</v>
      </c>
      <c r="AQ997" s="49" t="e">
        <f t="array" aca="1" ref="AQ997" ca="1">IF(AND(ISNUMBER(AQ696), ISNUMBER(AQ697)), AQ697/AQ696-1, NA())</f>
        <v>#N/A</v>
      </c>
      <c r="AS997" s="49" t="e">
        <f t="array" aca="1" ref="AS997" ca="1">IF(AND(ISNUMBER(AS696), ISNUMBER(AS697)), AS697/AS696-1, NA())</f>
        <v>#N/A</v>
      </c>
      <c r="AU997" s="49" t="e">
        <f t="array" aca="1" ref="AU997" ca="1">IF(AND(ISNUMBER(AU696), ISNUMBER(AU697)), AU697/AU696-1, NA())</f>
        <v>#N/A</v>
      </c>
      <c r="AV997" s="49" t="e">
        <f t="array" aca="1" ref="AV997" ca="1">IF(AND(ISNUMBER(AV696), ISNUMBER(AV697)), AV697/AV696-1, NA())</f>
        <v>#N/A</v>
      </c>
      <c r="AW997" s="49" t="e">
        <f t="array" aca="1" ref="AW997" ca="1">IF(AND(ISNUMBER(AW696), ISNUMBER(AW697)), AW697/AW696-1, NA())</f>
        <v>#N/A</v>
      </c>
      <c r="AX997" s="49" t="e">
        <f t="array" aca="1" ref="AX997" ca="1">IF(AND(ISNUMBER(AX696), ISNUMBER(AX697)), AX697/AX696-1, NA())</f>
        <v>#N/A</v>
      </c>
      <c r="AY997" s="49" t="e">
        <f t="array" aca="1" ref="AY997" ca="1">IF(AND(ISNUMBER(AY696), ISNUMBER(AY697)), AY697/AY696-1, NA())</f>
        <v>#N/A</v>
      </c>
      <c r="AZ997" s="49" t="e">
        <f t="array" aca="1" ref="AZ997" ca="1">IF(AND(ISNUMBER(AZ696), ISNUMBER(AZ697)), AZ697/AZ696-1, NA())</f>
        <v>#N/A</v>
      </c>
      <c r="BA997" s="49" t="e">
        <f t="array" aca="1" ref="BA997" ca="1">IF(AND(ISNUMBER(BA696), ISNUMBER(BA697)), BA697/BA696-1, NA())</f>
        <v>#N/A</v>
      </c>
      <c r="BB997" s="49" t="e">
        <f t="array" aca="1" ref="BB997" ca="1">IF(AND(ISNUMBER(BB696), ISNUMBER(BB697)), BB697/BB696-1, NA())</f>
        <v>#N/A</v>
      </c>
      <c r="BC997" s="49" t="e">
        <f t="array" aca="1" ref="BC997" ca="1">IF(AND(ISNUMBER(BC696), ISNUMBER(BC697)), BC697/BC696-1, NA())</f>
        <v>#N/A</v>
      </c>
      <c r="BD997" s="49" t="e">
        <f t="array" aca="1" ref="BD997" ca="1">IF(AND(ISNUMBER(BD696), ISNUMBER(BD697)), BD697/BD696-1, NA())</f>
        <v>#N/A</v>
      </c>
      <c r="BE997" s="49" t="e">
        <f t="array" aca="1" ref="BE997" ca="1">IF(AND(ISNUMBER(BE696), ISNUMBER(BE697)), BE697/BE696-1, NA())</f>
        <v>#N/A</v>
      </c>
      <c r="BF997" s="49" t="e">
        <f t="array" aca="1" ref="BF997" ca="1">IF(AND(ISNUMBER(BF696), ISNUMBER(BF697)), BF697/BF696-1, NA())</f>
        <v>#N/A</v>
      </c>
      <c r="BG997" s="49" t="e">
        <f t="array" aca="1" ref="BG997" ca="1">IF(AND(ISNUMBER(BG696), ISNUMBER(BG697)), BG697/BG696-1, NA())</f>
        <v>#N/A</v>
      </c>
      <c r="BH997" s="49" t="e">
        <f t="array" aca="1" ref="BH997" ca="1">IF(AND(ISNUMBER(BH696), ISNUMBER(BH697)), BH697/BH696-1, NA())</f>
        <v>#N/A</v>
      </c>
      <c r="BI997" s="49" t="e">
        <f t="array" aca="1" ref="BI997" ca="1">IF(AND(ISNUMBER(BI696), ISNUMBER(BI697)), BI697/BI696-1, NA())</f>
        <v>#N/A</v>
      </c>
      <c r="BJ997" s="49" t="e">
        <f t="array" aca="1" ref="BJ997" ca="1">IF(AND(ISNUMBER(BJ696), ISNUMBER(BJ697)), BJ697/BJ696-1, NA())</f>
        <v>#N/A</v>
      </c>
      <c r="BK997" s="49" t="e">
        <f t="array" aca="1" ref="BK997" ca="1">IF(AND(ISNUMBER(BK696), ISNUMBER(BK697)), BK697/BK696-1, NA())</f>
        <v>#N/A</v>
      </c>
      <c r="BL997" s="49" t="e">
        <f t="array" aca="1" ref="BL997" ca="1">IF(AND(ISNUMBER(BL696), ISNUMBER(BL697)), BL697/BL696-1, NA())</f>
        <v>#N/A</v>
      </c>
      <c r="BM997" s="49" t="e">
        <f t="array" aca="1" ref="BM997" ca="1">IF(AND(ISNUMBER(BM696), ISNUMBER(BM697)), BM697/BM696-1, NA())</f>
        <v>#N/A</v>
      </c>
      <c r="BN997" s="49" t="e">
        <f t="array" aca="1" ref="BN997" ca="1">IF(AND(ISNUMBER(BN696), ISNUMBER(BN697)), BN697/BN696-1, NA())</f>
        <v>#N/A</v>
      </c>
      <c r="BO997" s="49" t="e">
        <f t="array" aca="1" ref="BO997" ca="1">IF(AND(ISNUMBER(BO696), ISNUMBER(BO697)), BO697/BO696-1, NA())</f>
        <v>#N/A</v>
      </c>
      <c r="BP997" s="49" t="e">
        <f t="array" aca="1" ref="BP997" ca="1">IF(AND(ISNUMBER(BP696), ISNUMBER(BP697)), BP697/BP696-1, NA())</f>
        <v>#N/A</v>
      </c>
      <c r="BQ997" s="49" t="e">
        <f t="array" aca="1" ref="BQ997" ca="1">IF(AND(ISNUMBER(BQ696), ISNUMBER(BQ697)), BQ697/BQ696-1, NA())</f>
        <v>#N/A</v>
      </c>
      <c r="BR997" s="49" t="e">
        <f t="array" aca="1" ref="BR997" ca="1">IF(AND(ISNUMBER(BR696), ISNUMBER(BR697)), BR697/BR696-1, NA())</f>
        <v>#N/A</v>
      </c>
      <c r="BS997" s="49" t="e">
        <f t="array" aca="1" ref="BS997" ca="1">IF(AND(ISNUMBER(BS696), ISNUMBER(BS697)), BS697/BS696-1, NA())</f>
        <v>#N/A</v>
      </c>
    </row>
    <row r="998" spans="1:71">
      <c r="B998" s="48">
        <f>B997+1</f>
        <v>1872</v>
      </c>
      <c r="M998" s="49" t="e">
        <f t="array" aca="1" ref="M998" ca="1">IF(AND(ISNUMBER(M697), ISNUMBER(M698)), M698/M697-1, NA())</f>
        <v>#N/A</v>
      </c>
      <c r="N998" s="49" t="e">
        <f t="array" aca="1" ref="N998" ca="1">IF(AND(ISNUMBER(N697), ISNUMBER(N698)), N698/N697-1, NA())</f>
        <v>#N/A</v>
      </c>
      <c r="X998" s="49" t="e">
        <f t="array" aca="1" ref="X998" ca="1">IF(AND(ISNUMBER(X697), ISNUMBER(X698)), X698/X697-1, NA())</f>
        <v>#N/A</v>
      </c>
      <c r="Y998" s="49" t="e">
        <f t="array" aca="1" ref="Y998" ca="1">IF(AND(ISNUMBER(Y697), ISNUMBER(Y698)), Y698/Y697-1, NA())</f>
        <v>#N/A</v>
      </c>
      <c r="AA998" s="49" t="e">
        <f t="array" aca="1" ref="AA998" ca="1">IF(AND(ISNUMBER(AA697), ISNUMBER(AA698)), AA698/AA697-1, NA())</f>
        <v>#N/A</v>
      </c>
      <c r="AB998" s="49" t="e">
        <f t="array" aca="1" ref="AB998" ca="1">IF(AND(ISNUMBER(AB697), ISNUMBER(AB698)), AB698/AB697-1, NA())</f>
        <v>#N/A</v>
      </c>
      <c r="AC998" s="49" t="e">
        <f t="array" aca="1" ref="AC998" ca="1">IF(AND(ISNUMBER(AC697), ISNUMBER(AC698)), AC698/AC697-1, NA())</f>
        <v>#N/A</v>
      </c>
      <c r="AD998" s="49" t="e">
        <f t="array" aca="1" ref="AD998" ca="1">IF(AND(ISNUMBER(AD697), ISNUMBER(AD698)), AD698/AD697-1, NA())</f>
        <v>#N/A</v>
      </c>
      <c r="AE998" s="49" t="e">
        <f t="array" aca="1" ref="AE998" ca="1">IF(AND(ISNUMBER(AE697), ISNUMBER(AE698)), AE698/AE697-1, NA())</f>
        <v>#N/A</v>
      </c>
      <c r="AG998" s="49" t="e">
        <f t="array" aca="1" ref="AG998" ca="1">IF(AND(ISNUMBER(AG697), ISNUMBER(AG698)), AG698/AG697-1, NA())</f>
        <v>#N/A</v>
      </c>
      <c r="AM998" s="49" t="e">
        <f t="array" aca="1" ref="AM998" ca="1">IF(AND(ISNUMBER(AM697), ISNUMBER(AM698)), AM698/AM697-1, NA())</f>
        <v>#N/A</v>
      </c>
      <c r="AN998" s="49" t="e">
        <f t="array" aca="1" ref="AN998" ca="1">IF(AND(ISNUMBER(AN697), ISNUMBER(AN698)), AN698/AN697-1, NA())</f>
        <v>#N/A</v>
      </c>
      <c r="AO998" s="49" t="e">
        <f t="array" aca="1" ref="AO998" ca="1">IF(AND(ISNUMBER(AO697), ISNUMBER(AO698)), AO698/AO697-1, NA())</f>
        <v>#N/A</v>
      </c>
      <c r="AP998" s="49" t="e">
        <f t="array" aca="1" ref="AP998" ca="1">IF(AND(ISNUMBER(AP697), ISNUMBER(AP698)), AP698/AP697-1, NA())</f>
        <v>#N/A</v>
      </c>
      <c r="AQ998" s="49" t="e">
        <f t="array" aca="1" ref="AQ998" ca="1">IF(AND(ISNUMBER(AQ697), ISNUMBER(AQ698)), AQ698/AQ697-1, NA())</f>
        <v>#N/A</v>
      </c>
      <c r="AS998" s="49" t="e">
        <f t="array" aca="1" ref="AS998" ca="1">IF(AND(ISNUMBER(AS697), ISNUMBER(AS698)), AS698/AS697-1, NA())</f>
        <v>#N/A</v>
      </c>
      <c r="AU998" s="49" t="e">
        <f t="array" aca="1" ref="AU998" ca="1">IF(AND(ISNUMBER(AU697), ISNUMBER(AU698)), AU698/AU697-1, NA())</f>
        <v>#N/A</v>
      </c>
      <c r="AV998" s="49" t="e">
        <f t="array" aca="1" ref="AV998" ca="1">IF(AND(ISNUMBER(AV697), ISNUMBER(AV698)), AV698/AV697-1, NA())</f>
        <v>#N/A</v>
      </c>
      <c r="AW998" s="49" t="e">
        <f t="array" aca="1" ref="AW998" ca="1">IF(AND(ISNUMBER(AW697), ISNUMBER(AW698)), AW698/AW697-1, NA())</f>
        <v>#N/A</v>
      </c>
      <c r="AX998" s="49" t="e">
        <f t="array" aca="1" ref="AX998" ca="1">IF(AND(ISNUMBER(AX697), ISNUMBER(AX698)), AX698/AX697-1, NA())</f>
        <v>#N/A</v>
      </c>
      <c r="AY998" s="49" t="e">
        <f t="array" aca="1" ref="AY998" ca="1">IF(AND(ISNUMBER(AY697), ISNUMBER(AY698)), AY698/AY697-1, NA())</f>
        <v>#N/A</v>
      </c>
      <c r="AZ998" s="49" t="e">
        <f t="array" aca="1" ref="AZ998" ca="1">IF(AND(ISNUMBER(AZ697), ISNUMBER(AZ698)), AZ698/AZ697-1, NA())</f>
        <v>#N/A</v>
      </c>
      <c r="BA998" s="49" t="e">
        <f t="array" aca="1" ref="BA998" ca="1">IF(AND(ISNUMBER(BA697), ISNUMBER(BA698)), BA698/BA697-1, NA())</f>
        <v>#N/A</v>
      </c>
      <c r="BB998" s="49" t="e">
        <f t="array" aca="1" ref="BB998" ca="1">IF(AND(ISNUMBER(BB697), ISNUMBER(BB698)), BB698/BB697-1, NA())</f>
        <v>#N/A</v>
      </c>
      <c r="BC998" s="49" t="e">
        <f t="array" aca="1" ref="BC998" ca="1">IF(AND(ISNUMBER(BC697), ISNUMBER(BC698)), BC698/BC697-1, NA())</f>
        <v>#N/A</v>
      </c>
      <c r="BD998" s="49" t="e">
        <f t="array" aca="1" ref="BD998" ca="1">IF(AND(ISNUMBER(BD697), ISNUMBER(BD698)), BD698/BD697-1, NA())</f>
        <v>#N/A</v>
      </c>
      <c r="BE998" s="49" t="e">
        <f t="array" aca="1" ref="BE998" ca="1">IF(AND(ISNUMBER(BE697), ISNUMBER(BE698)), BE698/BE697-1, NA())</f>
        <v>#N/A</v>
      </c>
      <c r="BF998" s="49" t="e">
        <f t="array" aca="1" ref="BF998" ca="1">IF(AND(ISNUMBER(BF697), ISNUMBER(BF698)), BF698/BF697-1, NA())</f>
        <v>#N/A</v>
      </c>
      <c r="BG998" s="49" t="e">
        <f t="array" aca="1" ref="BG998" ca="1">IF(AND(ISNUMBER(BG697), ISNUMBER(BG698)), BG698/BG697-1, NA())</f>
        <v>#N/A</v>
      </c>
      <c r="BH998" s="49" t="e">
        <f t="array" aca="1" ref="BH998" ca="1">IF(AND(ISNUMBER(BH697), ISNUMBER(BH698)), BH698/BH697-1, NA())</f>
        <v>#N/A</v>
      </c>
      <c r="BI998" s="49" t="e">
        <f t="array" aca="1" ref="BI998" ca="1">IF(AND(ISNUMBER(BI697), ISNUMBER(BI698)), BI698/BI697-1, NA())</f>
        <v>#N/A</v>
      </c>
      <c r="BJ998" s="49" t="e">
        <f t="array" aca="1" ref="BJ998" ca="1">IF(AND(ISNUMBER(BJ697), ISNUMBER(BJ698)), BJ698/BJ697-1, NA())</f>
        <v>#N/A</v>
      </c>
      <c r="BK998" s="49" t="e">
        <f t="array" aca="1" ref="BK998" ca="1">IF(AND(ISNUMBER(BK697), ISNUMBER(BK698)), BK698/BK697-1, NA())</f>
        <v>#N/A</v>
      </c>
      <c r="BL998" s="49" t="e">
        <f t="array" aca="1" ref="BL998" ca="1">IF(AND(ISNUMBER(BL697), ISNUMBER(BL698)), BL698/BL697-1, NA())</f>
        <v>#N/A</v>
      </c>
      <c r="BM998" s="49" t="e">
        <f t="array" aca="1" ref="BM998" ca="1">IF(AND(ISNUMBER(BM697), ISNUMBER(BM698)), BM698/BM697-1, NA())</f>
        <v>#N/A</v>
      </c>
      <c r="BN998" s="49" t="e">
        <f t="array" aca="1" ref="BN998" ca="1">IF(AND(ISNUMBER(BN697), ISNUMBER(BN698)), BN698/BN697-1, NA())</f>
        <v>#N/A</v>
      </c>
      <c r="BO998" s="49" t="e">
        <f t="array" aca="1" ref="BO998" ca="1">IF(AND(ISNUMBER(BO697), ISNUMBER(BO698)), BO698/BO697-1, NA())</f>
        <v>#N/A</v>
      </c>
      <c r="BP998" s="49" t="e">
        <f t="array" aca="1" ref="BP998" ca="1">IF(AND(ISNUMBER(BP697), ISNUMBER(BP698)), BP698/BP697-1, NA())</f>
        <v>#N/A</v>
      </c>
      <c r="BQ998" s="49" t="e">
        <f t="array" aca="1" ref="BQ998" ca="1">IF(AND(ISNUMBER(BQ697), ISNUMBER(BQ698)), BQ698/BQ697-1, NA())</f>
        <v>#N/A</v>
      </c>
      <c r="BR998" s="49" t="e">
        <f t="array" aca="1" ref="BR998" ca="1">IF(AND(ISNUMBER(BR697), ISNUMBER(BR698)), BR698/BR697-1, NA())</f>
        <v>#N/A</v>
      </c>
      <c r="BS998" s="49" t="e">
        <f t="array" aca="1" ref="BS998" ca="1">IF(AND(ISNUMBER(BS697), ISNUMBER(BS698)), BS698/BS697-1, NA())</f>
        <v>#N/A</v>
      </c>
    </row>
    <row r="999" spans="1:71">
      <c r="B999" s="48">
        <f t="shared" ref="B999:B1062" si="1109">B998+1</f>
        <v>1873</v>
      </c>
      <c r="M999" s="49" t="e">
        <f t="array" aca="1" ref="M999" ca="1">IF(AND(ISNUMBER(M698), ISNUMBER(M699)), M699/M698-1, NA())</f>
        <v>#N/A</v>
      </c>
      <c r="N999" s="49" t="e">
        <f t="array" aca="1" ref="N999" ca="1">IF(AND(ISNUMBER(N698), ISNUMBER(N699)), N699/N698-1, NA())</f>
        <v>#N/A</v>
      </c>
      <c r="X999" s="49" t="e">
        <f t="array" aca="1" ref="X999" ca="1">IF(AND(ISNUMBER(X698), ISNUMBER(X699)), X699/X698-1, NA())</f>
        <v>#N/A</v>
      </c>
      <c r="Y999" s="49" t="e">
        <f t="array" aca="1" ref="Y999" ca="1">IF(AND(ISNUMBER(Y698), ISNUMBER(Y699)), Y699/Y698-1, NA())</f>
        <v>#N/A</v>
      </c>
      <c r="AA999" s="49" t="e">
        <f t="array" aca="1" ref="AA999" ca="1">IF(AND(ISNUMBER(AA698), ISNUMBER(AA699)), AA699/AA698-1, NA())</f>
        <v>#N/A</v>
      </c>
      <c r="AB999" s="49" t="e">
        <f t="array" aca="1" ref="AB999" ca="1">IF(AND(ISNUMBER(AB698), ISNUMBER(AB699)), AB699/AB698-1, NA())</f>
        <v>#N/A</v>
      </c>
      <c r="AC999" s="49" t="e">
        <f t="array" aca="1" ref="AC999" ca="1">IF(AND(ISNUMBER(AC698), ISNUMBER(AC699)), AC699/AC698-1, NA())</f>
        <v>#N/A</v>
      </c>
      <c r="AD999" s="49" t="e">
        <f t="array" aca="1" ref="AD999" ca="1">IF(AND(ISNUMBER(AD698), ISNUMBER(AD699)), AD699/AD698-1, NA())</f>
        <v>#N/A</v>
      </c>
      <c r="AE999" s="49" t="e">
        <f t="array" aca="1" ref="AE999" ca="1">IF(AND(ISNUMBER(AE698), ISNUMBER(AE699)), AE699/AE698-1, NA())</f>
        <v>#N/A</v>
      </c>
      <c r="AG999" s="49" t="e">
        <f t="array" aca="1" ref="AG999" ca="1">IF(AND(ISNUMBER(AG698), ISNUMBER(AG699)), AG699/AG698-1, NA())</f>
        <v>#N/A</v>
      </c>
      <c r="AM999" s="49" t="e">
        <f t="array" aca="1" ref="AM999" ca="1">IF(AND(ISNUMBER(AM698), ISNUMBER(AM699)), AM699/AM698-1, NA())</f>
        <v>#N/A</v>
      </c>
      <c r="AN999" s="49" t="e">
        <f t="array" aca="1" ref="AN999" ca="1">IF(AND(ISNUMBER(AN698), ISNUMBER(AN699)), AN699/AN698-1, NA())</f>
        <v>#N/A</v>
      </c>
      <c r="AO999" s="49" t="e">
        <f t="array" aca="1" ref="AO999" ca="1">IF(AND(ISNUMBER(AO698), ISNUMBER(AO699)), AO699/AO698-1, NA())</f>
        <v>#N/A</v>
      </c>
      <c r="AP999" s="49" t="e">
        <f t="array" aca="1" ref="AP999" ca="1">IF(AND(ISNUMBER(AP698), ISNUMBER(AP699)), AP699/AP698-1, NA())</f>
        <v>#N/A</v>
      </c>
      <c r="AQ999" s="49" t="e">
        <f t="array" aca="1" ref="AQ999" ca="1">IF(AND(ISNUMBER(AQ698), ISNUMBER(AQ699)), AQ699/AQ698-1, NA())</f>
        <v>#N/A</v>
      </c>
      <c r="AS999" s="49" t="e">
        <f t="array" aca="1" ref="AS999" ca="1">IF(AND(ISNUMBER(AS698), ISNUMBER(AS699)), AS699/AS698-1, NA())</f>
        <v>#N/A</v>
      </c>
      <c r="AU999" s="49" t="e">
        <f t="array" aca="1" ref="AU999" ca="1">IF(AND(ISNUMBER(AU698), ISNUMBER(AU699)), AU699/AU698-1, NA())</f>
        <v>#N/A</v>
      </c>
      <c r="AV999" s="49" t="e">
        <f t="array" aca="1" ref="AV999" ca="1">IF(AND(ISNUMBER(AV698), ISNUMBER(AV699)), AV699/AV698-1, NA())</f>
        <v>#N/A</v>
      </c>
      <c r="AW999" s="49" t="e">
        <f t="array" aca="1" ref="AW999" ca="1">IF(AND(ISNUMBER(AW698), ISNUMBER(AW699)), AW699/AW698-1, NA())</f>
        <v>#N/A</v>
      </c>
      <c r="AX999" s="49" t="e">
        <f t="array" aca="1" ref="AX999" ca="1">IF(AND(ISNUMBER(AX698), ISNUMBER(AX699)), AX699/AX698-1, NA())</f>
        <v>#N/A</v>
      </c>
      <c r="AY999" s="49" t="e">
        <f t="array" aca="1" ref="AY999" ca="1">IF(AND(ISNUMBER(AY698), ISNUMBER(AY699)), AY699/AY698-1, NA())</f>
        <v>#N/A</v>
      </c>
      <c r="AZ999" s="49" t="e">
        <f t="array" aca="1" ref="AZ999" ca="1">IF(AND(ISNUMBER(AZ698), ISNUMBER(AZ699)), AZ699/AZ698-1, NA())</f>
        <v>#N/A</v>
      </c>
      <c r="BA999" s="49" t="e">
        <f t="array" aca="1" ref="BA999" ca="1">IF(AND(ISNUMBER(BA698), ISNUMBER(BA699)), BA699/BA698-1, NA())</f>
        <v>#N/A</v>
      </c>
      <c r="BB999" s="49" t="e">
        <f t="array" aca="1" ref="BB999" ca="1">IF(AND(ISNUMBER(BB698), ISNUMBER(BB699)), BB699/BB698-1, NA())</f>
        <v>#N/A</v>
      </c>
      <c r="BC999" s="49" t="e">
        <f t="array" aca="1" ref="BC999" ca="1">IF(AND(ISNUMBER(BC698), ISNUMBER(BC699)), BC699/BC698-1, NA())</f>
        <v>#N/A</v>
      </c>
      <c r="BD999" s="49" t="e">
        <f t="array" aca="1" ref="BD999" ca="1">IF(AND(ISNUMBER(BD698), ISNUMBER(BD699)), BD699/BD698-1, NA())</f>
        <v>#N/A</v>
      </c>
      <c r="BE999" s="49" t="e">
        <f t="array" aca="1" ref="BE999" ca="1">IF(AND(ISNUMBER(BE698), ISNUMBER(BE699)), BE699/BE698-1, NA())</f>
        <v>#N/A</v>
      </c>
      <c r="BF999" s="49" t="e">
        <f t="array" aca="1" ref="BF999" ca="1">IF(AND(ISNUMBER(BF698), ISNUMBER(BF699)), BF699/BF698-1, NA())</f>
        <v>#N/A</v>
      </c>
      <c r="BG999" s="49" t="e">
        <f t="array" aca="1" ref="BG999" ca="1">IF(AND(ISNUMBER(BG698), ISNUMBER(BG699)), BG699/BG698-1, NA())</f>
        <v>#N/A</v>
      </c>
      <c r="BH999" s="49" t="e">
        <f t="array" aca="1" ref="BH999" ca="1">IF(AND(ISNUMBER(BH698), ISNUMBER(BH699)), BH699/BH698-1, NA())</f>
        <v>#N/A</v>
      </c>
      <c r="BI999" s="49" t="e">
        <f t="array" aca="1" ref="BI999" ca="1">IF(AND(ISNUMBER(BI698), ISNUMBER(BI699)), BI699/BI698-1, NA())</f>
        <v>#N/A</v>
      </c>
      <c r="BJ999" s="49" t="e">
        <f t="array" aca="1" ref="BJ999" ca="1">IF(AND(ISNUMBER(BJ698), ISNUMBER(BJ699)), BJ699/BJ698-1, NA())</f>
        <v>#N/A</v>
      </c>
      <c r="BK999" s="49" t="e">
        <f t="array" aca="1" ref="BK999" ca="1">IF(AND(ISNUMBER(BK698), ISNUMBER(BK699)), BK699/BK698-1, NA())</f>
        <v>#N/A</v>
      </c>
      <c r="BL999" s="49" t="e">
        <f t="array" aca="1" ref="BL999" ca="1">IF(AND(ISNUMBER(BL698), ISNUMBER(BL699)), BL699/BL698-1, NA())</f>
        <v>#N/A</v>
      </c>
      <c r="BM999" s="49" t="e">
        <f t="array" aca="1" ref="BM999" ca="1">IF(AND(ISNUMBER(BM698), ISNUMBER(BM699)), BM699/BM698-1, NA())</f>
        <v>#N/A</v>
      </c>
      <c r="BN999" s="49" t="e">
        <f t="array" aca="1" ref="BN999" ca="1">IF(AND(ISNUMBER(BN698), ISNUMBER(BN699)), BN699/BN698-1, NA())</f>
        <v>#N/A</v>
      </c>
      <c r="BO999" s="49" t="e">
        <f t="array" aca="1" ref="BO999" ca="1">IF(AND(ISNUMBER(BO698), ISNUMBER(BO699)), BO699/BO698-1, NA())</f>
        <v>#N/A</v>
      </c>
      <c r="BP999" s="49" t="e">
        <f t="array" aca="1" ref="BP999" ca="1">IF(AND(ISNUMBER(BP698), ISNUMBER(BP699)), BP699/BP698-1, NA())</f>
        <v>#N/A</v>
      </c>
      <c r="BQ999" s="49" t="e">
        <f t="array" aca="1" ref="BQ999" ca="1">IF(AND(ISNUMBER(BQ698), ISNUMBER(BQ699)), BQ699/BQ698-1, NA())</f>
        <v>#N/A</v>
      </c>
      <c r="BR999" s="49" t="e">
        <f t="array" aca="1" ref="BR999" ca="1">IF(AND(ISNUMBER(BR698), ISNUMBER(BR699)), BR699/BR698-1, NA())</f>
        <v>#N/A</v>
      </c>
      <c r="BS999" s="49" t="e">
        <f t="array" aca="1" ref="BS999" ca="1">IF(AND(ISNUMBER(BS698), ISNUMBER(BS699)), BS699/BS698-1, NA())</f>
        <v>#N/A</v>
      </c>
    </row>
    <row r="1000" spans="1:71">
      <c r="B1000" s="48">
        <f t="shared" si="1109"/>
        <v>1874</v>
      </c>
      <c r="M1000" s="49" t="e">
        <f t="array" aca="1" ref="M1000" ca="1">IF(AND(ISNUMBER(M699), ISNUMBER(M700)), M700/M699-1, NA())</f>
        <v>#N/A</v>
      </c>
      <c r="N1000" s="49" t="e">
        <f t="array" aca="1" ref="N1000" ca="1">IF(AND(ISNUMBER(N699), ISNUMBER(N700)), N700/N699-1, NA())</f>
        <v>#N/A</v>
      </c>
      <c r="X1000" s="49" t="e">
        <f t="array" aca="1" ref="X1000" ca="1">IF(AND(ISNUMBER(X699), ISNUMBER(X700)), X700/X699-1, NA())</f>
        <v>#N/A</v>
      </c>
      <c r="Y1000" s="49" t="e">
        <f t="array" aca="1" ref="Y1000" ca="1">IF(AND(ISNUMBER(Y699), ISNUMBER(Y700)), Y700/Y699-1, NA())</f>
        <v>#N/A</v>
      </c>
      <c r="AA1000" s="49" t="e">
        <f t="array" aca="1" ref="AA1000" ca="1">IF(AND(ISNUMBER(AA699), ISNUMBER(AA700)), AA700/AA699-1, NA())</f>
        <v>#N/A</v>
      </c>
      <c r="AB1000" s="49" t="e">
        <f t="array" aca="1" ref="AB1000" ca="1">IF(AND(ISNUMBER(AB699), ISNUMBER(AB700)), AB700/AB699-1, NA())</f>
        <v>#N/A</v>
      </c>
      <c r="AC1000" s="49" t="e">
        <f t="array" aca="1" ref="AC1000" ca="1">IF(AND(ISNUMBER(AC699), ISNUMBER(AC700)), AC700/AC699-1, NA())</f>
        <v>#N/A</v>
      </c>
      <c r="AD1000" s="49" t="e">
        <f t="array" aca="1" ref="AD1000" ca="1">IF(AND(ISNUMBER(AD699), ISNUMBER(AD700)), AD700/AD699-1, NA())</f>
        <v>#N/A</v>
      </c>
      <c r="AE1000" s="49" t="e">
        <f t="array" aca="1" ref="AE1000" ca="1">IF(AND(ISNUMBER(AE699), ISNUMBER(AE700)), AE700/AE699-1, NA())</f>
        <v>#N/A</v>
      </c>
      <c r="AG1000" s="49" t="e">
        <f t="array" aca="1" ref="AG1000" ca="1">IF(AND(ISNUMBER(AG699), ISNUMBER(AG700)), AG700/AG699-1, NA())</f>
        <v>#N/A</v>
      </c>
      <c r="AM1000" s="49" t="e">
        <f t="array" aca="1" ref="AM1000" ca="1">IF(AND(ISNUMBER(AM699), ISNUMBER(AM700)), AM700/AM699-1, NA())</f>
        <v>#N/A</v>
      </c>
      <c r="AN1000" s="49" t="e">
        <f t="array" aca="1" ref="AN1000" ca="1">IF(AND(ISNUMBER(AN699), ISNUMBER(AN700)), AN700/AN699-1, NA())</f>
        <v>#N/A</v>
      </c>
      <c r="AO1000" s="49" t="e">
        <f t="array" aca="1" ref="AO1000" ca="1">IF(AND(ISNUMBER(AO699), ISNUMBER(AO700)), AO700/AO699-1, NA())</f>
        <v>#N/A</v>
      </c>
      <c r="AP1000" s="49" t="e">
        <f t="array" aca="1" ref="AP1000" ca="1">IF(AND(ISNUMBER(AP699), ISNUMBER(AP700)), AP700/AP699-1, NA())</f>
        <v>#N/A</v>
      </c>
      <c r="AQ1000" s="49" t="e">
        <f t="array" aca="1" ref="AQ1000" ca="1">IF(AND(ISNUMBER(AQ699), ISNUMBER(AQ700)), AQ700/AQ699-1, NA())</f>
        <v>#N/A</v>
      </c>
      <c r="AS1000" s="49" t="e">
        <f t="array" aca="1" ref="AS1000" ca="1">IF(AND(ISNUMBER(AS699), ISNUMBER(AS700)), AS700/AS699-1, NA())</f>
        <v>#N/A</v>
      </c>
      <c r="AU1000" s="49" t="e">
        <f t="array" aca="1" ref="AU1000" ca="1">IF(AND(ISNUMBER(AU699), ISNUMBER(AU700)), AU700/AU699-1, NA())</f>
        <v>#N/A</v>
      </c>
      <c r="AV1000" s="49" t="e">
        <f t="array" aca="1" ref="AV1000" ca="1">IF(AND(ISNUMBER(AV699), ISNUMBER(AV700)), AV700/AV699-1, NA())</f>
        <v>#N/A</v>
      </c>
      <c r="AW1000" s="49" t="e">
        <f t="array" aca="1" ref="AW1000" ca="1">IF(AND(ISNUMBER(AW699), ISNUMBER(AW700)), AW700/AW699-1, NA())</f>
        <v>#N/A</v>
      </c>
      <c r="AX1000" s="49" t="e">
        <f t="array" aca="1" ref="AX1000" ca="1">IF(AND(ISNUMBER(AX699), ISNUMBER(AX700)), AX700/AX699-1, NA())</f>
        <v>#N/A</v>
      </c>
      <c r="AY1000" s="49" t="e">
        <f t="array" aca="1" ref="AY1000" ca="1">IF(AND(ISNUMBER(AY699), ISNUMBER(AY700)), AY700/AY699-1, NA())</f>
        <v>#N/A</v>
      </c>
      <c r="AZ1000" s="49" t="e">
        <f t="array" aca="1" ref="AZ1000" ca="1">IF(AND(ISNUMBER(AZ699), ISNUMBER(AZ700)), AZ700/AZ699-1, NA())</f>
        <v>#N/A</v>
      </c>
      <c r="BA1000" s="49" t="e">
        <f t="array" aca="1" ref="BA1000" ca="1">IF(AND(ISNUMBER(BA699), ISNUMBER(BA700)), BA700/BA699-1, NA())</f>
        <v>#N/A</v>
      </c>
      <c r="BB1000" s="49" t="e">
        <f t="array" aca="1" ref="BB1000" ca="1">IF(AND(ISNUMBER(BB699), ISNUMBER(BB700)), BB700/BB699-1, NA())</f>
        <v>#N/A</v>
      </c>
      <c r="BC1000" s="49" t="e">
        <f t="array" aca="1" ref="BC1000" ca="1">IF(AND(ISNUMBER(BC699), ISNUMBER(BC700)), BC700/BC699-1, NA())</f>
        <v>#N/A</v>
      </c>
      <c r="BD1000" s="49" t="e">
        <f t="array" aca="1" ref="BD1000" ca="1">IF(AND(ISNUMBER(BD699), ISNUMBER(BD700)), BD700/BD699-1, NA())</f>
        <v>#N/A</v>
      </c>
      <c r="BE1000" s="49" t="e">
        <f t="array" aca="1" ref="BE1000" ca="1">IF(AND(ISNUMBER(BE699), ISNUMBER(BE700)), BE700/BE699-1, NA())</f>
        <v>#N/A</v>
      </c>
      <c r="BF1000" s="49" t="e">
        <f t="array" aca="1" ref="BF1000" ca="1">IF(AND(ISNUMBER(BF699), ISNUMBER(BF700)), BF700/BF699-1, NA())</f>
        <v>#N/A</v>
      </c>
      <c r="BG1000" s="49" t="e">
        <f t="array" aca="1" ref="BG1000" ca="1">IF(AND(ISNUMBER(BG699), ISNUMBER(BG700)), BG700/BG699-1, NA())</f>
        <v>#N/A</v>
      </c>
      <c r="BH1000" s="49" t="e">
        <f t="array" aca="1" ref="BH1000" ca="1">IF(AND(ISNUMBER(BH699), ISNUMBER(BH700)), BH700/BH699-1, NA())</f>
        <v>#N/A</v>
      </c>
      <c r="BI1000" s="49" t="e">
        <f t="array" aca="1" ref="BI1000" ca="1">IF(AND(ISNUMBER(BI699), ISNUMBER(BI700)), BI700/BI699-1, NA())</f>
        <v>#N/A</v>
      </c>
      <c r="BJ1000" s="49" t="e">
        <f t="array" aca="1" ref="BJ1000" ca="1">IF(AND(ISNUMBER(BJ699), ISNUMBER(BJ700)), BJ700/BJ699-1, NA())</f>
        <v>#N/A</v>
      </c>
      <c r="BK1000" s="49" t="e">
        <f t="array" aca="1" ref="BK1000" ca="1">IF(AND(ISNUMBER(BK699), ISNUMBER(BK700)), BK700/BK699-1, NA())</f>
        <v>#N/A</v>
      </c>
      <c r="BL1000" s="49" t="e">
        <f t="array" aca="1" ref="BL1000" ca="1">IF(AND(ISNUMBER(BL699), ISNUMBER(BL700)), BL700/BL699-1, NA())</f>
        <v>#N/A</v>
      </c>
      <c r="BM1000" s="49" t="e">
        <f t="array" aca="1" ref="BM1000" ca="1">IF(AND(ISNUMBER(BM699), ISNUMBER(BM700)), BM700/BM699-1, NA())</f>
        <v>#N/A</v>
      </c>
      <c r="BN1000" s="49" t="e">
        <f t="array" aca="1" ref="BN1000" ca="1">IF(AND(ISNUMBER(BN699), ISNUMBER(BN700)), BN700/BN699-1, NA())</f>
        <v>#N/A</v>
      </c>
      <c r="BO1000" s="49" t="e">
        <f t="array" aca="1" ref="BO1000" ca="1">IF(AND(ISNUMBER(BO699), ISNUMBER(BO700)), BO700/BO699-1, NA())</f>
        <v>#N/A</v>
      </c>
      <c r="BP1000" s="49" t="e">
        <f t="array" aca="1" ref="BP1000" ca="1">IF(AND(ISNUMBER(BP699), ISNUMBER(BP700)), BP700/BP699-1, NA())</f>
        <v>#N/A</v>
      </c>
      <c r="BQ1000" s="49" t="e">
        <f t="array" aca="1" ref="BQ1000" ca="1">IF(AND(ISNUMBER(BQ699), ISNUMBER(BQ700)), BQ700/BQ699-1, NA())</f>
        <v>#N/A</v>
      </c>
      <c r="BR1000" s="49" t="e">
        <f t="array" aca="1" ref="BR1000" ca="1">IF(AND(ISNUMBER(BR699), ISNUMBER(BR700)), BR700/BR699-1, NA())</f>
        <v>#N/A</v>
      </c>
      <c r="BS1000" s="49" t="e">
        <f t="array" aca="1" ref="BS1000" ca="1">IF(AND(ISNUMBER(BS699), ISNUMBER(BS700)), BS700/BS699-1, NA())</f>
        <v>#N/A</v>
      </c>
    </row>
    <row r="1001" spans="1:71">
      <c r="B1001" s="48">
        <f t="shared" si="1109"/>
        <v>1875</v>
      </c>
      <c r="M1001" s="49" t="e">
        <f t="array" aca="1" ref="M1001" ca="1">IF(AND(ISNUMBER(M700), ISNUMBER(M701)), M701/M700-1, NA())</f>
        <v>#N/A</v>
      </c>
      <c r="N1001" s="49" t="e">
        <f t="array" aca="1" ref="N1001" ca="1">IF(AND(ISNUMBER(N700), ISNUMBER(N701)), N701/N700-1, NA())</f>
        <v>#N/A</v>
      </c>
      <c r="X1001" s="49" t="e">
        <f t="array" aca="1" ref="X1001" ca="1">IF(AND(ISNUMBER(X700), ISNUMBER(X701)), X701/X700-1, NA())</f>
        <v>#N/A</v>
      </c>
      <c r="Y1001" s="49" t="e">
        <f t="array" aca="1" ref="Y1001" ca="1">IF(AND(ISNUMBER(Y700), ISNUMBER(Y701)), Y701/Y700-1, NA())</f>
        <v>#N/A</v>
      </c>
      <c r="AA1001" s="49" t="e">
        <f t="array" aca="1" ref="AA1001" ca="1">IF(AND(ISNUMBER(AA700), ISNUMBER(AA701)), AA701/AA700-1, NA())</f>
        <v>#N/A</v>
      </c>
      <c r="AB1001" s="49" t="e">
        <f t="array" aca="1" ref="AB1001" ca="1">IF(AND(ISNUMBER(AB700), ISNUMBER(AB701)), AB701/AB700-1, NA())</f>
        <v>#N/A</v>
      </c>
      <c r="AC1001" s="49" t="e">
        <f t="array" aca="1" ref="AC1001" ca="1">IF(AND(ISNUMBER(AC700), ISNUMBER(AC701)), AC701/AC700-1, NA())</f>
        <v>#N/A</v>
      </c>
      <c r="AD1001" s="49" t="e">
        <f t="array" aca="1" ref="AD1001" ca="1">IF(AND(ISNUMBER(AD700), ISNUMBER(AD701)), AD701/AD700-1, NA())</f>
        <v>#N/A</v>
      </c>
      <c r="AE1001" s="49" t="e">
        <f t="array" aca="1" ref="AE1001" ca="1">IF(AND(ISNUMBER(AE700), ISNUMBER(AE701)), AE701/AE700-1, NA())</f>
        <v>#N/A</v>
      </c>
      <c r="AG1001" s="49" t="e">
        <f t="array" aca="1" ref="AG1001" ca="1">IF(AND(ISNUMBER(AG700), ISNUMBER(AG701)), AG701/AG700-1, NA())</f>
        <v>#N/A</v>
      </c>
      <c r="AM1001" s="49" t="e">
        <f t="array" aca="1" ref="AM1001" ca="1">IF(AND(ISNUMBER(AM700), ISNUMBER(AM701)), AM701/AM700-1, NA())</f>
        <v>#N/A</v>
      </c>
      <c r="AN1001" s="49" t="e">
        <f t="array" aca="1" ref="AN1001" ca="1">IF(AND(ISNUMBER(AN700), ISNUMBER(AN701)), AN701/AN700-1, NA())</f>
        <v>#N/A</v>
      </c>
      <c r="AO1001" s="49" t="e">
        <f t="array" aca="1" ref="AO1001" ca="1">IF(AND(ISNUMBER(AO700), ISNUMBER(AO701)), AO701/AO700-1, NA())</f>
        <v>#N/A</v>
      </c>
      <c r="AP1001" s="49" t="e">
        <f t="array" aca="1" ref="AP1001" ca="1">IF(AND(ISNUMBER(AP700), ISNUMBER(AP701)), AP701/AP700-1, NA())</f>
        <v>#N/A</v>
      </c>
      <c r="AQ1001" s="49" t="e">
        <f t="array" aca="1" ref="AQ1001" ca="1">IF(AND(ISNUMBER(AQ700), ISNUMBER(AQ701)), AQ701/AQ700-1, NA())</f>
        <v>#N/A</v>
      </c>
      <c r="AS1001" s="49" t="e">
        <f t="array" aca="1" ref="AS1001" ca="1">IF(AND(ISNUMBER(AS700), ISNUMBER(AS701)), AS701/AS700-1, NA())</f>
        <v>#N/A</v>
      </c>
      <c r="AU1001" s="49" t="e">
        <f t="array" aca="1" ref="AU1001" ca="1">IF(AND(ISNUMBER(AU700), ISNUMBER(AU701)), AU701/AU700-1, NA())</f>
        <v>#N/A</v>
      </c>
      <c r="AV1001" s="49" t="e">
        <f t="array" aca="1" ref="AV1001" ca="1">IF(AND(ISNUMBER(AV700), ISNUMBER(AV701)), AV701/AV700-1, NA())</f>
        <v>#N/A</v>
      </c>
      <c r="AW1001" s="49" t="e">
        <f t="array" aca="1" ref="AW1001" ca="1">IF(AND(ISNUMBER(AW700), ISNUMBER(AW701)), AW701/AW700-1, NA())</f>
        <v>#N/A</v>
      </c>
      <c r="AX1001" s="49" t="e">
        <f t="array" aca="1" ref="AX1001" ca="1">IF(AND(ISNUMBER(AX700), ISNUMBER(AX701)), AX701/AX700-1, NA())</f>
        <v>#N/A</v>
      </c>
      <c r="AY1001" s="49" t="e">
        <f t="array" aca="1" ref="AY1001" ca="1">IF(AND(ISNUMBER(AY700), ISNUMBER(AY701)), AY701/AY700-1, NA())</f>
        <v>#N/A</v>
      </c>
      <c r="AZ1001" s="49" t="e">
        <f t="array" aca="1" ref="AZ1001" ca="1">IF(AND(ISNUMBER(AZ700), ISNUMBER(AZ701)), AZ701/AZ700-1, NA())</f>
        <v>#N/A</v>
      </c>
      <c r="BA1001" s="49" t="e">
        <f t="array" aca="1" ref="BA1001" ca="1">IF(AND(ISNUMBER(BA700), ISNUMBER(BA701)), BA701/BA700-1, NA())</f>
        <v>#N/A</v>
      </c>
      <c r="BB1001" s="49" t="e">
        <f t="array" aca="1" ref="BB1001" ca="1">IF(AND(ISNUMBER(BB700), ISNUMBER(BB701)), BB701/BB700-1, NA())</f>
        <v>#N/A</v>
      </c>
      <c r="BC1001" s="49" t="e">
        <f t="array" aca="1" ref="BC1001" ca="1">IF(AND(ISNUMBER(BC700), ISNUMBER(BC701)), BC701/BC700-1, NA())</f>
        <v>#N/A</v>
      </c>
      <c r="BD1001" s="49" t="e">
        <f t="array" aca="1" ref="BD1001" ca="1">IF(AND(ISNUMBER(BD700), ISNUMBER(BD701)), BD701/BD700-1, NA())</f>
        <v>#N/A</v>
      </c>
      <c r="BE1001" s="49" t="e">
        <f t="array" aca="1" ref="BE1001" ca="1">IF(AND(ISNUMBER(BE700), ISNUMBER(BE701)), BE701/BE700-1, NA())</f>
        <v>#N/A</v>
      </c>
      <c r="BF1001" s="49" t="e">
        <f t="array" aca="1" ref="BF1001" ca="1">IF(AND(ISNUMBER(BF700), ISNUMBER(BF701)), BF701/BF700-1, NA())</f>
        <v>#N/A</v>
      </c>
      <c r="BG1001" s="49" t="e">
        <f t="array" aca="1" ref="BG1001" ca="1">IF(AND(ISNUMBER(BG700), ISNUMBER(BG701)), BG701/BG700-1, NA())</f>
        <v>#N/A</v>
      </c>
      <c r="BH1001" s="49" t="e">
        <f t="array" aca="1" ref="BH1001" ca="1">IF(AND(ISNUMBER(BH700), ISNUMBER(BH701)), BH701/BH700-1, NA())</f>
        <v>#N/A</v>
      </c>
      <c r="BI1001" s="49" t="e">
        <f t="array" aca="1" ref="BI1001" ca="1">IF(AND(ISNUMBER(BI700), ISNUMBER(BI701)), BI701/BI700-1, NA())</f>
        <v>#N/A</v>
      </c>
      <c r="BJ1001" s="49" t="e">
        <f t="array" aca="1" ref="BJ1001" ca="1">IF(AND(ISNUMBER(BJ700), ISNUMBER(BJ701)), BJ701/BJ700-1, NA())</f>
        <v>#N/A</v>
      </c>
      <c r="BK1001" s="49" t="e">
        <f t="array" aca="1" ref="BK1001" ca="1">IF(AND(ISNUMBER(BK700), ISNUMBER(BK701)), BK701/BK700-1, NA())</f>
        <v>#N/A</v>
      </c>
      <c r="BL1001" s="49" t="e">
        <f t="array" aca="1" ref="BL1001" ca="1">IF(AND(ISNUMBER(BL700), ISNUMBER(BL701)), BL701/BL700-1, NA())</f>
        <v>#N/A</v>
      </c>
      <c r="BM1001" s="49" t="e">
        <f t="array" aca="1" ref="BM1001" ca="1">IF(AND(ISNUMBER(BM700), ISNUMBER(BM701)), BM701/BM700-1, NA())</f>
        <v>#N/A</v>
      </c>
      <c r="BN1001" s="49" t="e">
        <f t="array" aca="1" ref="BN1001" ca="1">IF(AND(ISNUMBER(BN700), ISNUMBER(BN701)), BN701/BN700-1, NA())</f>
        <v>#N/A</v>
      </c>
      <c r="BO1001" s="49" t="e">
        <f t="array" aca="1" ref="BO1001" ca="1">IF(AND(ISNUMBER(BO700), ISNUMBER(BO701)), BO701/BO700-1, NA())</f>
        <v>#N/A</v>
      </c>
      <c r="BP1001" s="49" t="e">
        <f t="array" aca="1" ref="BP1001" ca="1">IF(AND(ISNUMBER(BP700), ISNUMBER(BP701)), BP701/BP700-1, NA())</f>
        <v>#N/A</v>
      </c>
      <c r="BQ1001" s="49" t="e">
        <f t="array" aca="1" ref="BQ1001" ca="1">IF(AND(ISNUMBER(BQ700), ISNUMBER(BQ701)), BQ701/BQ700-1, NA())</f>
        <v>#N/A</v>
      </c>
      <c r="BR1001" s="49" t="e">
        <f t="array" aca="1" ref="BR1001" ca="1">IF(AND(ISNUMBER(BR700), ISNUMBER(BR701)), BR701/BR700-1, NA())</f>
        <v>#N/A</v>
      </c>
      <c r="BS1001" s="49" t="e">
        <f t="array" aca="1" ref="BS1001" ca="1">IF(AND(ISNUMBER(BS700), ISNUMBER(BS701)), BS701/BS700-1, NA())</f>
        <v>#N/A</v>
      </c>
    </row>
    <row r="1002" spans="1:71">
      <c r="B1002" s="48">
        <f t="shared" si="1109"/>
        <v>1876</v>
      </c>
      <c r="M1002" s="49" t="e">
        <f t="array" aca="1" ref="M1002" ca="1">IF(AND(ISNUMBER(M701), ISNUMBER(M702)), M702/M701-1, NA())</f>
        <v>#N/A</v>
      </c>
      <c r="N1002" s="49" t="e">
        <f t="array" aca="1" ref="N1002" ca="1">IF(AND(ISNUMBER(N701), ISNUMBER(N702)), N702/N701-1, NA())</f>
        <v>#N/A</v>
      </c>
      <c r="X1002" s="49" t="e">
        <f t="array" aca="1" ref="X1002" ca="1">IF(AND(ISNUMBER(X701), ISNUMBER(X702)), X702/X701-1, NA())</f>
        <v>#N/A</v>
      </c>
      <c r="Y1002" s="49" t="e">
        <f t="array" aca="1" ref="Y1002" ca="1">IF(AND(ISNUMBER(Y701), ISNUMBER(Y702)), Y702/Y701-1, NA())</f>
        <v>#N/A</v>
      </c>
      <c r="AA1002" s="49" t="e">
        <f t="array" aca="1" ref="AA1002" ca="1">IF(AND(ISNUMBER(AA701), ISNUMBER(AA702)), AA702/AA701-1, NA())</f>
        <v>#N/A</v>
      </c>
      <c r="AB1002" s="49" t="e">
        <f t="array" aca="1" ref="AB1002" ca="1">IF(AND(ISNUMBER(AB701), ISNUMBER(AB702)), AB702/AB701-1, NA())</f>
        <v>#N/A</v>
      </c>
      <c r="AC1002" s="49" t="e">
        <f t="array" aca="1" ref="AC1002" ca="1">IF(AND(ISNUMBER(AC701), ISNUMBER(AC702)), AC702/AC701-1, NA())</f>
        <v>#N/A</v>
      </c>
      <c r="AD1002" s="49" t="e">
        <f t="array" aca="1" ref="AD1002" ca="1">IF(AND(ISNUMBER(AD701), ISNUMBER(AD702)), AD702/AD701-1, NA())</f>
        <v>#N/A</v>
      </c>
      <c r="AE1002" s="49" t="e">
        <f t="array" aca="1" ref="AE1002" ca="1">IF(AND(ISNUMBER(AE701), ISNUMBER(AE702)), AE702/AE701-1, NA())</f>
        <v>#N/A</v>
      </c>
      <c r="AG1002" s="49" t="e">
        <f t="array" aca="1" ref="AG1002" ca="1">IF(AND(ISNUMBER(AG701), ISNUMBER(AG702)), AG702/AG701-1, NA())</f>
        <v>#N/A</v>
      </c>
      <c r="AM1002" s="49" t="e">
        <f t="array" aca="1" ref="AM1002" ca="1">IF(AND(ISNUMBER(AM701), ISNUMBER(AM702)), AM702/AM701-1, NA())</f>
        <v>#N/A</v>
      </c>
      <c r="AN1002" s="49" t="e">
        <f t="array" aca="1" ref="AN1002" ca="1">IF(AND(ISNUMBER(AN701), ISNUMBER(AN702)), AN702/AN701-1, NA())</f>
        <v>#N/A</v>
      </c>
      <c r="AO1002" s="49" t="e">
        <f t="array" aca="1" ref="AO1002" ca="1">IF(AND(ISNUMBER(AO701), ISNUMBER(AO702)), AO702/AO701-1, NA())</f>
        <v>#N/A</v>
      </c>
      <c r="AP1002" s="49" t="e">
        <f t="array" aca="1" ref="AP1002" ca="1">IF(AND(ISNUMBER(AP701), ISNUMBER(AP702)), AP702/AP701-1, NA())</f>
        <v>#N/A</v>
      </c>
      <c r="AQ1002" s="49" t="e">
        <f t="array" aca="1" ref="AQ1002" ca="1">IF(AND(ISNUMBER(AQ701), ISNUMBER(AQ702)), AQ702/AQ701-1, NA())</f>
        <v>#N/A</v>
      </c>
      <c r="AS1002" s="49" t="e">
        <f t="array" aca="1" ref="AS1002" ca="1">IF(AND(ISNUMBER(AS701), ISNUMBER(AS702)), AS702/AS701-1, NA())</f>
        <v>#N/A</v>
      </c>
      <c r="AU1002" s="49" t="e">
        <f t="array" aca="1" ref="AU1002" ca="1">IF(AND(ISNUMBER(AU701), ISNUMBER(AU702)), AU702/AU701-1, NA())</f>
        <v>#N/A</v>
      </c>
      <c r="AV1002" s="49" t="e">
        <f t="array" aca="1" ref="AV1002" ca="1">IF(AND(ISNUMBER(AV701), ISNUMBER(AV702)), AV702/AV701-1, NA())</f>
        <v>#N/A</v>
      </c>
      <c r="AW1002" s="49" t="e">
        <f t="array" aca="1" ref="AW1002" ca="1">IF(AND(ISNUMBER(AW701), ISNUMBER(AW702)), AW702/AW701-1, NA())</f>
        <v>#N/A</v>
      </c>
      <c r="AX1002" s="49" t="e">
        <f t="array" aca="1" ref="AX1002" ca="1">IF(AND(ISNUMBER(AX701), ISNUMBER(AX702)), AX702/AX701-1, NA())</f>
        <v>#N/A</v>
      </c>
      <c r="AY1002" s="49" t="e">
        <f t="array" aca="1" ref="AY1002" ca="1">IF(AND(ISNUMBER(AY701), ISNUMBER(AY702)), AY702/AY701-1, NA())</f>
        <v>#N/A</v>
      </c>
      <c r="AZ1002" s="49" t="e">
        <f t="array" aca="1" ref="AZ1002" ca="1">IF(AND(ISNUMBER(AZ701), ISNUMBER(AZ702)), AZ702/AZ701-1, NA())</f>
        <v>#N/A</v>
      </c>
      <c r="BA1002" s="49" t="e">
        <f t="array" aca="1" ref="BA1002" ca="1">IF(AND(ISNUMBER(BA701), ISNUMBER(BA702)), BA702/BA701-1, NA())</f>
        <v>#N/A</v>
      </c>
      <c r="BB1002" s="49" t="e">
        <f t="array" aca="1" ref="BB1002" ca="1">IF(AND(ISNUMBER(BB701), ISNUMBER(BB702)), BB702/BB701-1, NA())</f>
        <v>#N/A</v>
      </c>
      <c r="BC1002" s="49" t="e">
        <f t="array" aca="1" ref="BC1002" ca="1">IF(AND(ISNUMBER(BC701), ISNUMBER(BC702)), BC702/BC701-1, NA())</f>
        <v>#N/A</v>
      </c>
      <c r="BD1002" s="49" t="e">
        <f t="array" aca="1" ref="BD1002" ca="1">IF(AND(ISNUMBER(BD701), ISNUMBER(BD702)), BD702/BD701-1, NA())</f>
        <v>#N/A</v>
      </c>
      <c r="BE1002" s="49" t="e">
        <f t="array" aca="1" ref="BE1002" ca="1">IF(AND(ISNUMBER(BE701), ISNUMBER(BE702)), BE702/BE701-1, NA())</f>
        <v>#N/A</v>
      </c>
      <c r="BF1002" s="49" t="e">
        <f t="array" aca="1" ref="BF1002" ca="1">IF(AND(ISNUMBER(BF701), ISNUMBER(BF702)), BF702/BF701-1, NA())</f>
        <v>#N/A</v>
      </c>
      <c r="BG1002" s="49" t="e">
        <f t="array" aca="1" ref="BG1002" ca="1">IF(AND(ISNUMBER(BG701), ISNUMBER(BG702)), BG702/BG701-1, NA())</f>
        <v>#N/A</v>
      </c>
      <c r="BH1002" s="49" t="e">
        <f t="array" aca="1" ref="BH1002" ca="1">IF(AND(ISNUMBER(BH701), ISNUMBER(BH702)), BH702/BH701-1, NA())</f>
        <v>#N/A</v>
      </c>
      <c r="BI1002" s="49" t="e">
        <f t="array" aca="1" ref="BI1002" ca="1">IF(AND(ISNUMBER(BI701), ISNUMBER(BI702)), BI702/BI701-1, NA())</f>
        <v>#N/A</v>
      </c>
      <c r="BJ1002" s="49" t="e">
        <f t="array" aca="1" ref="BJ1002" ca="1">IF(AND(ISNUMBER(BJ701), ISNUMBER(BJ702)), BJ702/BJ701-1, NA())</f>
        <v>#N/A</v>
      </c>
      <c r="BK1002" s="49" t="e">
        <f t="array" aca="1" ref="BK1002" ca="1">IF(AND(ISNUMBER(BK701), ISNUMBER(BK702)), BK702/BK701-1, NA())</f>
        <v>#N/A</v>
      </c>
      <c r="BL1002" s="49" t="e">
        <f t="array" aca="1" ref="BL1002" ca="1">IF(AND(ISNUMBER(BL701), ISNUMBER(BL702)), BL702/BL701-1, NA())</f>
        <v>#N/A</v>
      </c>
      <c r="BM1002" s="49" t="e">
        <f t="array" aca="1" ref="BM1002" ca="1">IF(AND(ISNUMBER(BM701), ISNUMBER(BM702)), BM702/BM701-1, NA())</f>
        <v>#N/A</v>
      </c>
      <c r="BN1002" s="49" t="e">
        <f t="array" aca="1" ref="BN1002" ca="1">IF(AND(ISNUMBER(BN701), ISNUMBER(BN702)), BN702/BN701-1, NA())</f>
        <v>#N/A</v>
      </c>
      <c r="BO1002" s="49" t="e">
        <f t="array" aca="1" ref="BO1002" ca="1">IF(AND(ISNUMBER(BO701), ISNUMBER(BO702)), BO702/BO701-1, NA())</f>
        <v>#N/A</v>
      </c>
      <c r="BP1002" s="49" t="e">
        <f t="array" aca="1" ref="BP1002" ca="1">IF(AND(ISNUMBER(BP701), ISNUMBER(BP702)), BP702/BP701-1, NA())</f>
        <v>#N/A</v>
      </c>
      <c r="BQ1002" s="49" t="e">
        <f t="array" aca="1" ref="BQ1002" ca="1">IF(AND(ISNUMBER(BQ701), ISNUMBER(BQ702)), BQ702/BQ701-1, NA())</f>
        <v>#N/A</v>
      </c>
      <c r="BR1002" s="49" t="e">
        <f t="array" aca="1" ref="BR1002" ca="1">IF(AND(ISNUMBER(BR701), ISNUMBER(BR702)), BR702/BR701-1, NA())</f>
        <v>#N/A</v>
      </c>
      <c r="BS1002" s="49" t="e">
        <f t="array" aca="1" ref="BS1002" ca="1">IF(AND(ISNUMBER(BS701), ISNUMBER(BS702)), BS702/BS701-1, NA())</f>
        <v>#N/A</v>
      </c>
    </row>
    <row r="1003" spans="1:71">
      <c r="B1003" s="48">
        <f t="shared" si="1109"/>
        <v>1877</v>
      </c>
      <c r="M1003" s="49" t="e">
        <f t="array" aca="1" ref="M1003" ca="1">IF(AND(ISNUMBER(M702), ISNUMBER(M703)), M703/M702-1, NA())</f>
        <v>#N/A</v>
      </c>
      <c r="N1003" s="49" t="e">
        <f t="array" aca="1" ref="N1003" ca="1">IF(AND(ISNUMBER(N702), ISNUMBER(N703)), N703/N702-1, NA())</f>
        <v>#N/A</v>
      </c>
      <c r="X1003" s="49" t="e">
        <f t="array" aca="1" ref="X1003" ca="1">IF(AND(ISNUMBER(X702), ISNUMBER(X703)), X703/X702-1, NA())</f>
        <v>#N/A</v>
      </c>
      <c r="Y1003" s="49" t="e">
        <f t="array" aca="1" ref="Y1003" ca="1">IF(AND(ISNUMBER(Y702), ISNUMBER(Y703)), Y703/Y702-1, NA())</f>
        <v>#N/A</v>
      </c>
      <c r="AA1003" s="49" t="e">
        <f t="array" aca="1" ref="AA1003" ca="1">IF(AND(ISNUMBER(AA702), ISNUMBER(AA703)), AA703/AA702-1, NA())</f>
        <v>#N/A</v>
      </c>
      <c r="AB1003" s="49" t="e">
        <f t="array" aca="1" ref="AB1003" ca="1">IF(AND(ISNUMBER(AB702), ISNUMBER(AB703)), AB703/AB702-1, NA())</f>
        <v>#N/A</v>
      </c>
      <c r="AC1003" s="49" t="e">
        <f t="array" aca="1" ref="AC1003" ca="1">IF(AND(ISNUMBER(AC702), ISNUMBER(AC703)), AC703/AC702-1, NA())</f>
        <v>#N/A</v>
      </c>
      <c r="AD1003" s="49" t="e">
        <f t="array" aca="1" ref="AD1003" ca="1">IF(AND(ISNUMBER(AD702), ISNUMBER(AD703)), AD703/AD702-1, NA())</f>
        <v>#N/A</v>
      </c>
      <c r="AE1003" s="49" t="e">
        <f t="array" aca="1" ref="AE1003" ca="1">IF(AND(ISNUMBER(AE702), ISNUMBER(AE703)), AE703/AE702-1, NA())</f>
        <v>#N/A</v>
      </c>
      <c r="AG1003" s="49" t="e">
        <f t="array" aca="1" ref="AG1003" ca="1">IF(AND(ISNUMBER(AG702), ISNUMBER(AG703)), AG703/AG702-1, NA())</f>
        <v>#N/A</v>
      </c>
      <c r="AM1003" s="49" t="e">
        <f t="array" aca="1" ref="AM1003" ca="1">IF(AND(ISNUMBER(AM702), ISNUMBER(AM703)), AM703/AM702-1, NA())</f>
        <v>#N/A</v>
      </c>
      <c r="AN1003" s="49" t="e">
        <f t="array" aca="1" ref="AN1003" ca="1">IF(AND(ISNUMBER(AN702), ISNUMBER(AN703)), AN703/AN702-1, NA())</f>
        <v>#N/A</v>
      </c>
      <c r="AO1003" s="49" t="e">
        <f t="array" aca="1" ref="AO1003" ca="1">IF(AND(ISNUMBER(AO702), ISNUMBER(AO703)), AO703/AO702-1, NA())</f>
        <v>#N/A</v>
      </c>
      <c r="AP1003" s="49" t="e">
        <f t="array" aca="1" ref="AP1003" ca="1">IF(AND(ISNUMBER(AP702), ISNUMBER(AP703)), AP703/AP702-1, NA())</f>
        <v>#N/A</v>
      </c>
      <c r="AQ1003" s="49" t="e">
        <f t="array" aca="1" ref="AQ1003" ca="1">IF(AND(ISNUMBER(AQ702), ISNUMBER(AQ703)), AQ703/AQ702-1, NA())</f>
        <v>#N/A</v>
      </c>
      <c r="AS1003" s="49" t="e">
        <f t="array" aca="1" ref="AS1003" ca="1">IF(AND(ISNUMBER(AS702), ISNUMBER(AS703)), AS703/AS702-1, NA())</f>
        <v>#N/A</v>
      </c>
      <c r="AU1003" s="49" t="e">
        <f t="array" aca="1" ref="AU1003" ca="1">IF(AND(ISNUMBER(AU702), ISNUMBER(AU703)), AU703/AU702-1, NA())</f>
        <v>#N/A</v>
      </c>
      <c r="AV1003" s="49" t="e">
        <f t="array" aca="1" ref="AV1003" ca="1">IF(AND(ISNUMBER(AV702), ISNUMBER(AV703)), AV703/AV702-1, NA())</f>
        <v>#N/A</v>
      </c>
      <c r="AW1003" s="49" t="e">
        <f t="array" aca="1" ref="AW1003" ca="1">IF(AND(ISNUMBER(AW702), ISNUMBER(AW703)), AW703/AW702-1, NA())</f>
        <v>#N/A</v>
      </c>
      <c r="AX1003" s="49" t="e">
        <f t="array" aca="1" ref="AX1003" ca="1">IF(AND(ISNUMBER(AX702), ISNUMBER(AX703)), AX703/AX702-1, NA())</f>
        <v>#N/A</v>
      </c>
      <c r="AY1003" s="49" t="e">
        <f t="array" aca="1" ref="AY1003" ca="1">IF(AND(ISNUMBER(AY702), ISNUMBER(AY703)), AY703/AY702-1, NA())</f>
        <v>#N/A</v>
      </c>
      <c r="AZ1003" s="49" t="e">
        <f t="array" aca="1" ref="AZ1003" ca="1">IF(AND(ISNUMBER(AZ702), ISNUMBER(AZ703)), AZ703/AZ702-1, NA())</f>
        <v>#N/A</v>
      </c>
      <c r="BA1003" s="49" t="e">
        <f t="array" aca="1" ref="BA1003" ca="1">IF(AND(ISNUMBER(BA702), ISNUMBER(BA703)), BA703/BA702-1, NA())</f>
        <v>#N/A</v>
      </c>
      <c r="BB1003" s="49" t="e">
        <f t="array" aca="1" ref="BB1003" ca="1">IF(AND(ISNUMBER(BB702), ISNUMBER(BB703)), BB703/BB702-1, NA())</f>
        <v>#N/A</v>
      </c>
      <c r="BC1003" s="49" t="e">
        <f t="array" aca="1" ref="BC1003" ca="1">IF(AND(ISNUMBER(BC702), ISNUMBER(BC703)), BC703/BC702-1, NA())</f>
        <v>#N/A</v>
      </c>
      <c r="BD1003" s="49" t="e">
        <f t="array" aca="1" ref="BD1003" ca="1">IF(AND(ISNUMBER(BD702), ISNUMBER(BD703)), BD703/BD702-1, NA())</f>
        <v>#N/A</v>
      </c>
      <c r="BE1003" s="49" t="e">
        <f t="array" aca="1" ref="BE1003" ca="1">IF(AND(ISNUMBER(BE702), ISNUMBER(BE703)), BE703/BE702-1, NA())</f>
        <v>#N/A</v>
      </c>
      <c r="BF1003" s="49" t="e">
        <f t="array" aca="1" ref="BF1003" ca="1">IF(AND(ISNUMBER(BF702), ISNUMBER(BF703)), BF703/BF702-1, NA())</f>
        <v>#N/A</v>
      </c>
      <c r="BG1003" s="49" t="e">
        <f t="array" aca="1" ref="BG1003" ca="1">IF(AND(ISNUMBER(BG702), ISNUMBER(BG703)), BG703/BG702-1, NA())</f>
        <v>#N/A</v>
      </c>
      <c r="BH1003" s="49" t="e">
        <f t="array" aca="1" ref="BH1003" ca="1">IF(AND(ISNUMBER(BH702), ISNUMBER(BH703)), BH703/BH702-1, NA())</f>
        <v>#N/A</v>
      </c>
      <c r="BI1003" s="49" t="e">
        <f t="array" aca="1" ref="BI1003" ca="1">IF(AND(ISNUMBER(BI702), ISNUMBER(BI703)), BI703/BI702-1, NA())</f>
        <v>#N/A</v>
      </c>
      <c r="BJ1003" s="49" t="e">
        <f t="array" aca="1" ref="BJ1003" ca="1">IF(AND(ISNUMBER(BJ702), ISNUMBER(BJ703)), BJ703/BJ702-1, NA())</f>
        <v>#N/A</v>
      </c>
      <c r="BK1003" s="49" t="e">
        <f t="array" aca="1" ref="BK1003" ca="1">IF(AND(ISNUMBER(BK702), ISNUMBER(BK703)), BK703/BK702-1, NA())</f>
        <v>#N/A</v>
      </c>
      <c r="BL1003" s="49" t="e">
        <f t="array" aca="1" ref="BL1003" ca="1">IF(AND(ISNUMBER(BL702), ISNUMBER(BL703)), BL703/BL702-1, NA())</f>
        <v>#N/A</v>
      </c>
      <c r="BM1003" s="49" t="e">
        <f t="array" aca="1" ref="BM1003" ca="1">IF(AND(ISNUMBER(BM702), ISNUMBER(BM703)), BM703/BM702-1, NA())</f>
        <v>#N/A</v>
      </c>
      <c r="BN1003" s="49" t="e">
        <f t="array" aca="1" ref="BN1003" ca="1">IF(AND(ISNUMBER(BN702), ISNUMBER(BN703)), BN703/BN702-1, NA())</f>
        <v>#N/A</v>
      </c>
      <c r="BO1003" s="49" t="e">
        <f t="array" aca="1" ref="BO1003" ca="1">IF(AND(ISNUMBER(BO702), ISNUMBER(BO703)), BO703/BO702-1, NA())</f>
        <v>#N/A</v>
      </c>
      <c r="BP1003" s="49" t="e">
        <f t="array" aca="1" ref="BP1003" ca="1">IF(AND(ISNUMBER(BP702), ISNUMBER(BP703)), BP703/BP702-1, NA())</f>
        <v>#N/A</v>
      </c>
      <c r="BQ1003" s="49" t="e">
        <f t="array" aca="1" ref="BQ1003" ca="1">IF(AND(ISNUMBER(BQ702), ISNUMBER(BQ703)), BQ703/BQ702-1, NA())</f>
        <v>#N/A</v>
      </c>
      <c r="BR1003" s="49" t="e">
        <f t="array" aca="1" ref="BR1003" ca="1">IF(AND(ISNUMBER(BR702), ISNUMBER(BR703)), BR703/BR702-1, NA())</f>
        <v>#N/A</v>
      </c>
      <c r="BS1003" s="49" t="e">
        <f t="array" aca="1" ref="BS1003" ca="1">IF(AND(ISNUMBER(BS702), ISNUMBER(BS703)), BS703/BS702-1, NA())</f>
        <v>#N/A</v>
      </c>
    </row>
    <row r="1004" spans="1:71">
      <c r="B1004" s="48">
        <f t="shared" si="1109"/>
        <v>1878</v>
      </c>
      <c r="M1004" s="49" t="e">
        <f t="array" aca="1" ref="M1004" ca="1">IF(AND(ISNUMBER(M703), ISNUMBER(M704)), M704/M703-1, NA())</f>
        <v>#N/A</v>
      </c>
      <c r="N1004" s="49" t="e">
        <f t="array" aca="1" ref="N1004" ca="1">IF(AND(ISNUMBER(N703), ISNUMBER(N704)), N704/N703-1, NA())</f>
        <v>#N/A</v>
      </c>
      <c r="X1004" s="49" t="e">
        <f t="array" aca="1" ref="X1004" ca="1">IF(AND(ISNUMBER(X703), ISNUMBER(X704)), X704/X703-1, NA())</f>
        <v>#N/A</v>
      </c>
      <c r="Y1004" s="49" t="e">
        <f t="array" aca="1" ref="Y1004" ca="1">IF(AND(ISNUMBER(Y703), ISNUMBER(Y704)), Y704/Y703-1, NA())</f>
        <v>#N/A</v>
      </c>
      <c r="AA1004" s="49" t="e">
        <f t="array" aca="1" ref="AA1004" ca="1">IF(AND(ISNUMBER(AA703), ISNUMBER(AA704)), AA704/AA703-1, NA())</f>
        <v>#N/A</v>
      </c>
      <c r="AB1004" s="49" t="e">
        <f t="array" aca="1" ref="AB1004" ca="1">IF(AND(ISNUMBER(AB703), ISNUMBER(AB704)), AB704/AB703-1, NA())</f>
        <v>#N/A</v>
      </c>
      <c r="AC1004" s="49" t="e">
        <f t="array" aca="1" ref="AC1004" ca="1">IF(AND(ISNUMBER(AC703), ISNUMBER(AC704)), AC704/AC703-1, NA())</f>
        <v>#N/A</v>
      </c>
      <c r="AD1004" s="49" t="e">
        <f t="array" aca="1" ref="AD1004" ca="1">IF(AND(ISNUMBER(AD703), ISNUMBER(AD704)), AD704/AD703-1, NA())</f>
        <v>#N/A</v>
      </c>
      <c r="AE1004" s="49" t="e">
        <f t="array" aca="1" ref="AE1004" ca="1">IF(AND(ISNUMBER(AE703), ISNUMBER(AE704)), AE704/AE703-1, NA())</f>
        <v>#N/A</v>
      </c>
      <c r="AG1004" s="49" t="e">
        <f t="array" aca="1" ref="AG1004" ca="1">IF(AND(ISNUMBER(AG703), ISNUMBER(AG704)), AG704/AG703-1, NA())</f>
        <v>#N/A</v>
      </c>
      <c r="AM1004" s="49" t="e">
        <f t="array" aca="1" ref="AM1004" ca="1">IF(AND(ISNUMBER(AM703), ISNUMBER(AM704)), AM704/AM703-1, NA())</f>
        <v>#N/A</v>
      </c>
      <c r="AN1004" s="49" t="e">
        <f t="array" aca="1" ref="AN1004" ca="1">IF(AND(ISNUMBER(AN703), ISNUMBER(AN704)), AN704/AN703-1, NA())</f>
        <v>#N/A</v>
      </c>
      <c r="AO1004" s="49" t="e">
        <f t="array" aca="1" ref="AO1004" ca="1">IF(AND(ISNUMBER(AO703), ISNUMBER(AO704)), AO704/AO703-1, NA())</f>
        <v>#N/A</v>
      </c>
      <c r="AP1004" s="49" t="e">
        <f t="array" aca="1" ref="AP1004" ca="1">IF(AND(ISNUMBER(AP703), ISNUMBER(AP704)), AP704/AP703-1, NA())</f>
        <v>#N/A</v>
      </c>
      <c r="AQ1004" s="49" t="e">
        <f t="array" aca="1" ref="AQ1004" ca="1">IF(AND(ISNUMBER(AQ703), ISNUMBER(AQ704)), AQ704/AQ703-1, NA())</f>
        <v>#N/A</v>
      </c>
      <c r="AS1004" s="49" t="e">
        <f t="array" aca="1" ref="AS1004" ca="1">IF(AND(ISNUMBER(AS703), ISNUMBER(AS704)), AS704/AS703-1, NA())</f>
        <v>#N/A</v>
      </c>
      <c r="AU1004" s="49" t="e">
        <f t="array" aca="1" ref="AU1004" ca="1">IF(AND(ISNUMBER(AU703), ISNUMBER(AU704)), AU704/AU703-1, NA())</f>
        <v>#N/A</v>
      </c>
      <c r="AV1004" s="49" t="e">
        <f t="array" aca="1" ref="AV1004" ca="1">IF(AND(ISNUMBER(AV703), ISNUMBER(AV704)), AV704/AV703-1, NA())</f>
        <v>#N/A</v>
      </c>
      <c r="AW1004" s="49" t="e">
        <f t="array" aca="1" ref="AW1004" ca="1">IF(AND(ISNUMBER(AW703), ISNUMBER(AW704)), AW704/AW703-1, NA())</f>
        <v>#N/A</v>
      </c>
      <c r="AX1004" s="49" t="e">
        <f t="array" aca="1" ref="AX1004" ca="1">IF(AND(ISNUMBER(AX703), ISNUMBER(AX704)), AX704/AX703-1, NA())</f>
        <v>#N/A</v>
      </c>
      <c r="AY1004" s="49" t="e">
        <f t="array" aca="1" ref="AY1004" ca="1">IF(AND(ISNUMBER(AY703), ISNUMBER(AY704)), AY704/AY703-1, NA())</f>
        <v>#N/A</v>
      </c>
      <c r="AZ1004" s="49" t="e">
        <f t="array" aca="1" ref="AZ1004" ca="1">IF(AND(ISNUMBER(AZ703), ISNUMBER(AZ704)), AZ704/AZ703-1, NA())</f>
        <v>#N/A</v>
      </c>
      <c r="BA1004" s="49" t="e">
        <f t="array" aca="1" ref="BA1004" ca="1">IF(AND(ISNUMBER(BA703), ISNUMBER(BA704)), BA704/BA703-1, NA())</f>
        <v>#N/A</v>
      </c>
      <c r="BB1004" s="49" t="e">
        <f t="array" aca="1" ref="BB1004" ca="1">IF(AND(ISNUMBER(BB703), ISNUMBER(BB704)), BB704/BB703-1, NA())</f>
        <v>#N/A</v>
      </c>
      <c r="BC1004" s="49" t="e">
        <f t="array" aca="1" ref="BC1004" ca="1">IF(AND(ISNUMBER(BC703), ISNUMBER(BC704)), BC704/BC703-1, NA())</f>
        <v>#N/A</v>
      </c>
      <c r="BD1004" s="49" t="e">
        <f t="array" aca="1" ref="BD1004" ca="1">IF(AND(ISNUMBER(BD703), ISNUMBER(BD704)), BD704/BD703-1, NA())</f>
        <v>#N/A</v>
      </c>
      <c r="BE1004" s="49" t="e">
        <f t="array" aca="1" ref="BE1004" ca="1">IF(AND(ISNUMBER(BE703), ISNUMBER(BE704)), BE704/BE703-1, NA())</f>
        <v>#N/A</v>
      </c>
      <c r="BF1004" s="49" t="e">
        <f t="array" aca="1" ref="BF1004" ca="1">IF(AND(ISNUMBER(BF703), ISNUMBER(BF704)), BF704/BF703-1, NA())</f>
        <v>#N/A</v>
      </c>
      <c r="BG1004" s="49" t="e">
        <f t="array" aca="1" ref="BG1004" ca="1">IF(AND(ISNUMBER(BG703), ISNUMBER(BG704)), BG704/BG703-1, NA())</f>
        <v>#N/A</v>
      </c>
      <c r="BH1004" s="49" t="e">
        <f t="array" aca="1" ref="BH1004" ca="1">IF(AND(ISNUMBER(BH703), ISNUMBER(BH704)), BH704/BH703-1, NA())</f>
        <v>#N/A</v>
      </c>
      <c r="BI1004" s="49" t="e">
        <f t="array" aca="1" ref="BI1004" ca="1">IF(AND(ISNUMBER(BI703), ISNUMBER(BI704)), BI704/BI703-1, NA())</f>
        <v>#N/A</v>
      </c>
      <c r="BJ1004" s="49" t="e">
        <f t="array" aca="1" ref="BJ1004" ca="1">IF(AND(ISNUMBER(BJ703), ISNUMBER(BJ704)), BJ704/BJ703-1, NA())</f>
        <v>#N/A</v>
      </c>
      <c r="BK1004" s="49" t="e">
        <f t="array" aca="1" ref="BK1004" ca="1">IF(AND(ISNUMBER(BK703), ISNUMBER(BK704)), BK704/BK703-1, NA())</f>
        <v>#N/A</v>
      </c>
      <c r="BL1004" s="49" t="e">
        <f t="array" aca="1" ref="BL1004" ca="1">IF(AND(ISNUMBER(BL703), ISNUMBER(BL704)), BL704/BL703-1, NA())</f>
        <v>#N/A</v>
      </c>
      <c r="BM1004" s="49" t="e">
        <f t="array" aca="1" ref="BM1004" ca="1">IF(AND(ISNUMBER(BM703), ISNUMBER(BM704)), BM704/BM703-1, NA())</f>
        <v>#N/A</v>
      </c>
      <c r="BN1004" s="49" t="e">
        <f t="array" aca="1" ref="BN1004" ca="1">IF(AND(ISNUMBER(BN703), ISNUMBER(BN704)), BN704/BN703-1, NA())</f>
        <v>#N/A</v>
      </c>
      <c r="BO1004" s="49" t="e">
        <f t="array" aca="1" ref="BO1004" ca="1">IF(AND(ISNUMBER(BO703), ISNUMBER(BO704)), BO704/BO703-1, NA())</f>
        <v>#N/A</v>
      </c>
      <c r="BP1004" s="49" t="e">
        <f t="array" aca="1" ref="BP1004" ca="1">IF(AND(ISNUMBER(BP703), ISNUMBER(BP704)), BP704/BP703-1, NA())</f>
        <v>#N/A</v>
      </c>
      <c r="BQ1004" s="49" t="e">
        <f t="array" aca="1" ref="BQ1004" ca="1">IF(AND(ISNUMBER(BQ703), ISNUMBER(BQ704)), BQ704/BQ703-1, NA())</f>
        <v>#N/A</v>
      </c>
      <c r="BR1004" s="49" t="e">
        <f t="array" aca="1" ref="BR1004" ca="1">IF(AND(ISNUMBER(BR703), ISNUMBER(BR704)), BR704/BR703-1, NA())</f>
        <v>#N/A</v>
      </c>
      <c r="BS1004" s="49" t="e">
        <f t="array" aca="1" ref="BS1004" ca="1">IF(AND(ISNUMBER(BS703), ISNUMBER(BS704)), BS704/BS703-1, NA())</f>
        <v>#N/A</v>
      </c>
    </row>
    <row r="1005" spans="1:71">
      <c r="B1005" s="48">
        <f t="shared" si="1109"/>
        <v>1879</v>
      </c>
      <c r="M1005" s="49" t="e">
        <f t="array" aca="1" ref="M1005" ca="1">IF(AND(ISNUMBER(M704), ISNUMBER(M705)), M705/M704-1, NA())</f>
        <v>#N/A</v>
      </c>
      <c r="N1005" s="49" t="e">
        <f t="array" aca="1" ref="N1005" ca="1">IF(AND(ISNUMBER(N704), ISNUMBER(N705)), N705/N704-1, NA())</f>
        <v>#N/A</v>
      </c>
      <c r="X1005" s="49" t="e">
        <f t="array" aca="1" ref="X1005" ca="1">IF(AND(ISNUMBER(X704), ISNUMBER(X705)), X705/X704-1, NA())</f>
        <v>#N/A</v>
      </c>
      <c r="Y1005" s="49" t="e">
        <f t="array" aca="1" ref="Y1005" ca="1">IF(AND(ISNUMBER(Y704), ISNUMBER(Y705)), Y705/Y704-1, NA())</f>
        <v>#N/A</v>
      </c>
      <c r="AA1005" s="49" t="e">
        <f t="array" aca="1" ref="AA1005" ca="1">IF(AND(ISNUMBER(AA704), ISNUMBER(AA705)), AA705/AA704-1, NA())</f>
        <v>#N/A</v>
      </c>
      <c r="AB1005" s="49" t="e">
        <f t="array" aca="1" ref="AB1005" ca="1">IF(AND(ISNUMBER(AB704), ISNUMBER(AB705)), AB705/AB704-1, NA())</f>
        <v>#N/A</v>
      </c>
      <c r="AC1005" s="49" t="e">
        <f t="array" aca="1" ref="AC1005" ca="1">IF(AND(ISNUMBER(AC704), ISNUMBER(AC705)), AC705/AC704-1, NA())</f>
        <v>#N/A</v>
      </c>
      <c r="AD1005" s="49" t="e">
        <f t="array" aca="1" ref="AD1005" ca="1">IF(AND(ISNUMBER(AD704), ISNUMBER(AD705)), AD705/AD704-1, NA())</f>
        <v>#N/A</v>
      </c>
      <c r="AE1005" s="49" t="e">
        <f t="array" aca="1" ref="AE1005" ca="1">IF(AND(ISNUMBER(AE704), ISNUMBER(AE705)), AE705/AE704-1, NA())</f>
        <v>#N/A</v>
      </c>
      <c r="AG1005" s="49" t="e">
        <f t="array" aca="1" ref="AG1005" ca="1">IF(AND(ISNUMBER(AG704), ISNUMBER(AG705)), AG705/AG704-1, NA())</f>
        <v>#N/A</v>
      </c>
      <c r="AM1005" s="49" t="e">
        <f t="array" aca="1" ref="AM1005" ca="1">IF(AND(ISNUMBER(AM704), ISNUMBER(AM705)), AM705/AM704-1, NA())</f>
        <v>#N/A</v>
      </c>
      <c r="AN1005" s="49" t="e">
        <f t="array" aca="1" ref="AN1005" ca="1">IF(AND(ISNUMBER(AN704), ISNUMBER(AN705)), AN705/AN704-1, NA())</f>
        <v>#N/A</v>
      </c>
      <c r="AO1005" s="49" t="e">
        <f t="array" aca="1" ref="AO1005" ca="1">IF(AND(ISNUMBER(AO704), ISNUMBER(AO705)), AO705/AO704-1, NA())</f>
        <v>#N/A</v>
      </c>
      <c r="AP1005" s="49" t="e">
        <f t="array" aca="1" ref="AP1005" ca="1">IF(AND(ISNUMBER(AP704), ISNUMBER(AP705)), AP705/AP704-1, NA())</f>
        <v>#N/A</v>
      </c>
      <c r="AQ1005" s="49" t="e">
        <f t="array" aca="1" ref="AQ1005" ca="1">IF(AND(ISNUMBER(AQ704), ISNUMBER(AQ705)), AQ705/AQ704-1, NA())</f>
        <v>#N/A</v>
      </c>
      <c r="AS1005" s="49" t="e">
        <f t="array" aca="1" ref="AS1005" ca="1">IF(AND(ISNUMBER(AS704), ISNUMBER(AS705)), AS705/AS704-1, NA())</f>
        <v>#N/A</v>
      </c>
      <c r="AU1005" s="49" t="e">
        <f t="array" aca="1" ref="AU1005" ca="1">IF(AND(ISNUMBER(AU704), ISNUMBER(AU705)), AU705/AU704-1, NA())</f>
        <v>#N/A</v>
      </c>
      <c r="AV1005" s="49" t="e">
        <f t="array" aca="1" ref="AV1005" ca="1">IF(AND(ISNUMBER(AV704), ISNUMBER(AV705)), AV705/AV704-1, NA())</f>
        <v>#N/A</v>
      </c>
      <c r="AW1005" s="49" t="e">
        <f t="array" aca="1" ref="AW1005" ca="1">IF(AND(ISNUMBER(AW704), ISNUMBER(AW705)), AW705/AW704-1, NA())</f>
        <v>#N/A</v>
      </c>
      <c r="AX1005" s="49" t="e">
        <f t="array" aca="1" ref="AX1005" ca="1">IF(AND(ISNUMBER(AX704), ISNUMBER(AX705)), AX705/AX704-1, NA())</f>
        <v>#N/A</v>
      </c>
      <c r="AY1005" s="49" t="e">
        <f t="array" aca="1" ref="AY1005" ca="1">IF(AND(ISNUMBER(AY704), ISNUMBER(AY705)), AY705/AY704-1, NA())</f>
        <v>#N/A</v>
      </c>
      <c r="AZ1005" s="49" t="e">
        <f t="array" aca="1" ref="AZ1005" ca="1">IF(AND(ISNUMBER(AZ704), ISNUMBER(AZ705)), AZ705/AZ704-1, NA())</f>
        <v>#N/A</v>
      </c>
      <c r="BA1005" s="49" t="e">
        <f t="array" aca="1" ref="BA1005" ca="1">IF(AND(ISNUMBER(BA704), ISNUMBER(BA705)), BA705/BA704-1, NA())</f>
        <v>#N/A</v>
      </c>
      <c r="BB1005" s="49" t="e">
        <f t="array" aca="1" ref="BB1005" ca="1">IF(AND(ISNUMBER(BB704), ISNUMBER(BB705)), BB705/BB704-1, NA())</f>
        <v>#N/A</v>
      </c>
      <c r="BC1005" s="49" t="e">
        <f t="array" aca="1" ref="BC1005" ca="1">IF(AND(ISNUMBER(BC704), ISNUMBER(BC705)), BC705/BC704-1, NA())</f>
        <v>#N/A</v>
      </c>
      <c r="BD1005" s="49" t="e">
        <f t="array" aca="1" ref="BD1005" ca="1">IF(AND(ISNUMBER(BD704), ISNUMBER(BD705)), BD705/BD704-1, NA())</f>
        <v>#N/A</v>
      </c>
      <c r="BE1005" s="49" t="e">
        <f t="array" aca="1" ref="BE1005" ca="1">IF(AND(ISNUMBER(BE704), ISNUMBER(BE705)), BE705/BE704-1, NA())</f>
        <v>#N/A</v>
      </c>
      <c r="BF1005" s="49" t="e">
        <f t="array" aca="1" ref="BF1005" ca="1">IF(AND(ISNUMBER(BF704), ISNUMBER(BF705)), BF705/BF704-1, NA())</f>
        <v>#N/A</v>
      </c>
      <c r="BG1005" s="49" t="e">
        <f t="array" aca="1" ref="BG1005" ca="1">IF(AND(ISNUMBER(BG704), ISNUMBER(BG705)), BG705/BG704-1, NA())</f>
        <v>#N/A</v>
      </c>
      <c r="BH1005" s="49" t="e">
        <f t="array" aca="1" ref="BH1005" ca="1">IF(AND(ISNUMBER(BH704), ISNUMBER(BH705)), BH705/BH704-1, NA())</f>
        <v>#N/A</v>
      </c>
      <c r="BI1005" s="49" t="e">
        <f t="array" aca="1" ref="BI1005" ca="1">IF(AND(ISNUMBER(BI704), ISNUMBER(BI705)), BI705/BI704-1, NA())</f>
        <v>#N/A</v>
      </c>
      <c r="BJ1005" s="49" t="e">
        <f t="array" aca="1" ref="BJ1005" ca="1">IF(AND(ISNUMBER(BJ704), ISNUMBER(BJ705)), BJ705/BJ704-1, NA())</f>
        <v>#N/A</v>
      </c>
      <c r="BK1005" s="49" t="e">
        <f t="array" aca="1" ref="BK1005" ca="1">IF(AND(ISNUMBER(BK704), ISNUMBER(BK705)), BK705/BK704-1, NA())</f>
        <v>#N/A</v>
      </c>
      <c r="BL1005" s="49" t="e">
        <f t="array" aca="1" ref="BL1005" ca="1">IF(AND(ISNUMBER(BL704), ISNUMBER(BL705)), BL705/BL704-1, NA())</f>
        <v>#N/A</v>
      </c>
      <c r="BM1005" s="49" t="e">
        <f t="array" aca="1" ref="BM1005" ca="1">IF(AND(ISNUMBER(BM704), ISNUMBER(BM705)), BM705/BM704-1, NA())</f>
        <v>#N/A</v>
      </c>
      <c r="BN1005" s="49" t="e">
        <f t="array" aca="1" ref="BN1005" ca="1">IF(AND(ISNUMBER(BN704), ISNUMBER(BN705)), BN705/BN704-1, NA())</f>
        <v>#N/A</v>
      </c>
      <c r="BO1005" s="49" t="e">
        <f t="array" aca="1" ref="BO1005" ca="1">IF(AND(ISNUMBER(BO704), ISNUMBER(BO705)), BO705/BO704-1, NA())</f>
        <v>#N/A</v>
      </c>
      <c r="BP1005" s="49" t="e">
        <f t="array" aca="1" ref="BP1005" ca="1">IF(AND(ISNUMBER(BP704), ISNUMBER(BP705)), BP705/BP704-1, NA())</f>
        <v>#N/A</v>
      </c>
      <c r="BQ1005" s="49" t="e">
        <f t="array" aca="1" ref="BQ1005" ca="1">IF(AND(ISNUMBER(BQ704), ISNUMBER(BQ705)), BQ705/BQ704-1, NA())</f>
        <v>#N/A</v>
      </c>
      <c r="BR1005" s="49" t="e">
        <f t="array" aca="1" ref="BR1005" ca="1">IF(AND(ISNUMBER(BR704), ISNUMBER(BR705)), BR705/BR704-1, NA())</f>
        <v>#N/A</v>
      </c>
      <c r="BS1005" s="49" t="e">
        <f t="array" aca="1" ref="BS1005" ca="1">IF(AND(ISNUMBER(BS704), ISNUMBER(BS705)), BS705/BS704-1, NA())</f>
        <v>#N/A</v>
      </c>
    </row>
    <row r="1006" spans="1:71">
      <c r="B1006" s="48">
        <f t="shared" si="1109"/>
        <v>1880</v>
      </c>
      <c r="M1006" s="49" t="e">
        <f t="array" aca="1" ref="M1006" ca="1">IF(AND(ISNUMBER(M705), ISNUMBER(M706)), M706/M705-1, NA())</f>
        <v>#N/A</v>
      </c>
      <c r="N1006" s="49" t="e">
        <f t="array" aca="1" ref="N1006" ca="1">IF(AND(ISNUMBER(N705), ISNUMBER(N706)), N706/N705-1, NA())</f>
        <v>#N/A</v>
      </c>
      <c r="X1006" s="49" t="e">
        <f t="array" aca="1" ref="X1006" ca="1">IF(AND(ISNUMBER(X705), ISNUMBER(X706)), X706/X705-1, NA())</f>
        <v>#N/A</v>
      </c>
      <c r="Y1006" s="49" t="e">
        <f t="array" aca="1" ref="Y1006" ca="1">IF(AND(ISNUMBER(Y705), ISNUMBER(Y706)), Y706/Y705-1, NA())</f>
        <v>#N/A</v>
      </c>
      <c r="AA1006" s="49" t="e">
        <f t="array" aca="1" ref="AA1006" ca="1">IF(AND(ISNUMBER(AA705), ISNUMBER(AA706)), AA706/AA705-1, NA())</f>
        <v>#N/A</v>
      </c>
      <c r="AB1006" s="49" t="e">
        <f t="array" aca="1" ref="AB1006" ca="1">IF(AND(ISNUMBER(AB705), ISNUMBER(AB706)), AB706/AB705-1, NA())</f>
        <v>#N/A</v>
      </c>
      <c r="AC1006" s="49" t="e">
        <f t="array" aca="1" ref="AC1006" ca="1">IF(AND(ISNUMBER(AC705), ISNUMBER(AC706)), AC706/AC705-1, NA())</f>
        <v>#N/A</v>
      </c>
      <c r="AD1006" s="49" t="e">
        <f t="array" aca="1" ref="AD1006" ca="1">IF(AND(ISNUMBER(AD705), ISNUMBER(AD706)), AD706/AD705-1, NA())</f>
        <v>#N/A</v>
      </c>
      <c r="AE1006" s="49" t="e">
        <f t="array" aca="1" ref="AE1006" ca="1">IF(AND(ISNUMBER(AE705), ISNUMBER(AE706)), AE706/AE705-1, NA())</f>
        <v>#N/A</v>
      </c>
      <c r="AG1006" s="49" t="e">
        <f t="array" aca="1" ref="AG1006" ca="1">IF(AND(ISNUMBER(AG705), ISNUMBER(AG706)), AG706/AG705-1, NA())</f>
        <v>#N/A</v>
      </c>
      <c r="AM1006" s="49" t="e">
        <f t="array" aca="1" ref="AM1006" ca="1">IF(AND(ISNUMBER(AM705), ISNUMBER(AM706)), AM706/AM705-1, NA())</f>
        <v>#N/A</v>
      </c>
      <c r="AN1006" s="49" t="e">
        <f t="array" aca="1" ref="AN1006" ca="1">IF(AND(ISNUMBER(AN705), ISNUMBER(AN706)), AN706/AN705-1, NA())</f>
        <v>#N/A</v>
      </c>
      <c r="AO1006" s="49" t="e">
        <f t="array" aca="1" ref="AO1006" ca="1">IF(AND(ISNUMBER(AO705), ISNUMBER(AO706)), AO706/AO705-1, NA())</f>
        <v>#N/A</v>
      </c>
      <c r="AP1006" s="49" t="e">
        <f t="array" aca="1" ref="AP1006" ca="1">IF(AND(ISNUMBER(AP705), ISNUMBER(AP706)), AP706/AP705-1, NA())</f>
        <v>#N/A</v>
      </c>
      <c r="AQ1006" s="49" t="e">
        <f t="array" aca="1" ref="AQ1006" ca="1">IF(AND(ISNUMBER(AQ705), ISNUMBER(AQ706)), AQ706/AQ705-1, NA())</f>
        <v>#N/A</v>
      </c>
      <c r="AS1006" s="49" t="e">
        <f t="array" aca="1" ref="AS1006" ca="1">IF(AND(ISNUMBER(AS705), ISNUMBER(AS706)), AS706/AS705-1, NA())</f>
        <v>#N/A</v>
      </c>
      <c r="AU1006" s="49" t="e">
        <f t="array" aca="1" ref="AU1006" ca="1">IF(AND(ISNUMBER(AU705), ISNUMBER(AU706)), AU706/AU705-1, NA())</f>
        <v>#N/A</v>
      </c>
      <c r="AV1006" s="49" t="e">
        <f t="array" aca="1" ref="AV1006" ca="1">IF(AND(ISNUMBER(AV705), ISNUMBER(AV706)), AV706/AV705-1, NA())</f>
        <v>#N/A</v>
      </c>
      <c r="AW1006" s="49" t="e">
        <f t="array" aca="1" ref="AW1006" ca="1">IF(AND(ISNUMBER(AW705), ISNUMBER(AW706)), AW706/AW705-1, NA())</f>
        <v>#N/A</v>
      </c>
      <c r="AX1006" s="49" t="e">
        <f t="array" aca="1" ref="AX1006" ca="1">IF(AND(ISNUMBER(AX705), ISNUMBER(AX706)), AX706/AX705-1, NA())</f>
        <v>#N/A</v>
      </c>
      <c r="AY1006" s="49" t="e">
        <f t="array" aca="1" ref="AY1006" ca="1">IF(AND(ISNUMBER(AY705), ISNUMBER(AY706)), AY706/AY705-1, NA())</f>
        <v>#N/A</v>
      </c>
      <c r="AZ1006" s="49" t="e">
        <f t="array" aca="1" ref="AZ1006" ca="1">IF(AND(ISNUMBER(AZ705), ISNUMBER(AZ706)), AZ706/AZ705-1, NA())</f>
        <v>#N/A</v>
      </c>
      <c r="BA1006" s="49" t="e">
        <f t="array" aca="1" ref="BA1006" ca="1">IF(AND(ISNUMBER(BA705), ISNUMBER(BA706)), BA706/BA705-1, NA())</f>
        <v>#N/A</v>
      </c>
      <c r="BB1006" s="49" t="e">
        <f t="array" aca="1" ref="BB1006" ca="1">IF(AND(ISNUMBER(BB705), ISNUMBER(BB706)), BB706/BB705-1, NA())</f>
        <v>#N/A</v>
      </c>
      <c r="BC1006" s="49" t="e">
        <f t="array" aca="1" ref="BC1006" ca="1">IF(AND(ISNUMBER(BC705), ISNUMBER(BC706)), BC706/BC705-1, NA())</f>
        <v>#N/A</v>
      </c>
      <c r="BD1006" s="49" t="e">
        <f t="array" aca="1" ref="BD1006" ca="1">IF(AND(ISNUMBER(BD705), ISNUMBER(BD706)), BD706/BD705-1, NA())</f>
        <v>#N/A</v>
      </c>
      <c r="BE1006" s="49" t="e">
        <f t="array" aca="1" ref="BE1006" ca="1">IF(AND(ISNUMBER(BE705), ISNUMBER(BE706)), BE706/BE705-1, NA())</f>
        <v>#N/A</v>
      </c>
      <c r="BF1006" s="49" t="e">
        <f t="array" aca="1" ref="BF1006" ca="1">IF(AND(ISNUMBER(BF705), ISNUMBER(BF706)), BF706/BF705-1, NA())</f>
        <v>#N/A</v>
      </c>
      <c r="BG1006" s="49" t="e">
        <f t="array" aca="1" ref="BG1006" ca="1">IF(AND(ISNUMBER(BG705), ISNUMBER(BG706)), BG706/BG705-1, NA())</f>
        <v>#N/A</v>
      </c>
      <c r="BH1006" s="49" t="e">
        <f t="array" aca="1" ref="BH1006" ca="1">IF(AND(ISNUMBER(BH705), ISNUMBER(BH706)), BH706/BH705-1, NA())</f>
        <v>#N/A</v>
      </c>
      <c r="BI1006" s="49" t="e">
        <f t="array" aca="1" ref="BI1006" ca="1">IF(AND(ISNUMBER(BI705), ISNUMBER(BI706)), BI706/BI705-1, NA())</f>
        <v>#N/A</v>
      </c>
      <c r="BJ1006" s="49" t="e">
        <f t="array" aca="1" ref="BJ1006" ca="1">IF(AND(ISNUMBER(BJ705), ISNUMBER(BJ706)), BJ706/BJ705-1, NA())</f>
        <v>#N/A</v>
      </c>
      <c r="BK1006" s="49" t="e">
        <f t="array" aca="1" ref="BK1006" ca="1">IF(AND(ISNUMBER(BK705), ISNUMBER(BK706)), BK706/BK705-1, NA())</f>
        <v>#N/A</v>
      </c>
      <c r="BL1006" s="49" t="e">
        <f t="array" aca="1" ref="BL1006" ca="1">IF(AND(ISNUMBER(BL705), ISNUMBER(BL706)), BL706/BL705-1, NA())</f>
        <v>#N/A</v>
      </c>
      <c r="BM1006" s="49" t="e">
        <f t="array" aca="1" ref="BM1006" ca="1">IF(AND(ISNUMBER(BM705), ISNUMBER(BM706)), BM706/BM705-1, NA())</f>
        <v>#N/A</v>
      </c>
      <c r="BN1006" s="49" t="e">
        <f t="array" aca="1" ref="BN1006" ca="1">IF(AND(ISNUMBER(BN705), ISNUMBER(BN706)), BN706/BN705-1, NA())</f>
        <v>#N/A</v>
      </c>
      <c r="BO1006" s="49" t="e">
        <f t="array" aca="1" ref="BO1006" ca="1">IF(AND(ISNUMBER(BO705), ISNUMBER(BO706)), BO706/BO705-1, NA())</f>
        <v>#N/A</v>
      </c>
      <c r="BP1006" s="49" t="e">
        <f t="array" aca="1" ref="BP1006" ca="1">IF(AND(ISNUMBER(BP705), ISNUMBER(BP706)), BP706/BP705-1, NA())</f>
        <v>#N/A</v>
      </c>
      <c r="BQ1006" s="49" t="e">
        <f t="array" aca="1" ref="BQ1006" ca="1">IF(AND(ISNUMBER(BQ705), ISNUMBER(BQ706)), BQ706/BQ705-1, NA())</f>
        <v>#N/A</v>
      </c>
      <c r="BR1006" s="49" t="e">
        <f t="array" aca="1" ref="BR1006" ca="1">IF(AND(ISNUMBER(BR705), ISNUMBER(BR706)), BR706/BR705-1, NA())</f>
        <v>#N/A</v>
      </c>
      <c r="BS1006" s="49" t="e">
        <f t="array" aca="1" ref="BS1006" ca="1">IF(AND(ISNUMBER(BS705), ISNUMBER(BS706)), BS706/BS705-1, NA())</f>
        <v>#N/A</v>
      </c>
    </row>
    <row r="1007" spans="1:71">
      <c r="B1007" s="48">
        <f t="shared" si="1109"/>
        <v>1881</v>
      </c>
      <c r="M1007" s="49" t="e">
        <f t="array" aca="1" ref="M1007" ca="1">IF(AND(ISNUMBER(M706), ISNUMBER(M707)), M707/M706-1, NA())</f>
        <v>#N/A</v>
      </c>
      <c r="N1007" s="49" t="e">
        <f t="array" aca="1" ref="N1007" ca="1">IF(AND(ISNUMBER(N706), ISNUMBER(N707)), N707/N706-1, NA())</f>
        <v>#N/A</v>
      </c>
      <c r="X1007" s="49" t="e">
        <f t="array" aca="1" ref="X1007" ca="1">IF(AND(ISNUMBER(X706), ISNUMBER(X707)), X707/X706-1, NA())</f>
        <v>#N/A</v>
      </c>
      <c r="Y1007" s="49" t="e">
        <f t="array" aca="1" ref="Y1007" ca="1">IF(AND(ISNUMBER(Y706), ISNUMBER(Y707)), Y707/Y706-1, NA())</f>
        <v>#N/A</v>
      </c>
      <c r="AA1007" s="49" t="e">
        <f t="array" aca="1" ref="AA1007" ca="1">IF(AND(ISNUMBER(AA706), ISNUMBER(AA707)), AA707/AA706-1, NA())</f>
        <v>#N/A</v>
      </c>
      <c r="AB1007" s="49" t="e">
        <f t="array" aca="1" ref="AB1007" ca="1">IF(AND(ISNUMBER(AB706), ISNUMBER(AB707)), AB707/AB706-1, NA())</f>
        <v>#N/A</v>
      </c>
      <c r="AC1007" s="49" t="e">
        <f t="array" aca="1" ref="AC1007" ca="1">IF(AND(ISNUMBER(AC706), ISNUMBER(AC707)), AC707/AC706-1, NA())</f>
        <v>#N/A</v>
      </c>
      <c r="AD1007" s="49" t="e">
        <f t="array" aca="1" ref="AD1007" ca="1">IF(AND(ISNUMBER(AD706), ISNUMBER(AD707)), AD707/AD706-1, NA())</f>
        <v>#N/A</v>
      </c>
      <c r="AE1007" s="49" t="e">
        <f t="array" aca="1" ref="AE1007" ca="1">IF(AND(ISNUMBER(AE706), ISNUMBER(AE707)), AE707/AE706-1, NA())</f>
        <v>#N/A</v>
      </c>
      <c r="AG1007" s="49" t="e">
        <f t="array" aca="1" ref="AG1007" ca="1">IF(AND(ISNUMBER(AG706), ISNUMBER(AG707)), AG707/AG706-1, NA())</f>
        <v>#N/A</v>
      </c>
      <c r="AM1007" s="49" t="e">
        <f t="array" aca="1" ref="AM1007" ca="1">IF(AND(ISNUMBER(AM706), ISNUMBER(AM707)), AM707/AM706-1, NA())</f>
        <v>#N/A</v>
      </c>
      <c r="AN1007" s="49" t="e">
        <f t="array" aca="1" ref="AN1007" ca="1">IF(AND(ISNUMBER(AN706), ISNUMBER(AN707)), AN707/AN706-1, NA())</f>
        <v>#N/A</v>
      </c>
      <c r="AO1007" s="49" t="e">
        <f t="array" aca="1" ref="AO1007" ca="1">IF(AND(ISNUMBER(AO706), ISNUMBER(AO707)), AO707/AO706-1, NA())</f>
        <v>#N/A</v>
      </c>
      <c r="AP1007" s="49" t="e">
        <f t="array" aca="1" ref="AP1007" ca="1">IF(AND(ISNUMBER(AP706), ISNUMBER(AP707)), AP707/AP706-1, NA())</f>
        <v>#N/A</v>
      </c>
      <c r="AQ1007" s="49" t="e">
        <f t="array" aca="1" ref="AQ1007" ca="1">IF(AND(ISNUMBER(AQ706), ISNUMBER(AQ707)), AQ707/AQ706-1, NA())</f>
        <v>#N/A</v>
      </c>
      <c r="AS1007" s="49" t="e">
        <f t="array" aca="1" ref="AS1007" ca="1">IF(AND(ISNUMBER(AS706), ISNUMBER(AS707)), AS707/AS706-1, NA())</f>
        <v>#N/A</v>
      </c>
      <c r="AU1007" s="49" t="e">
        <f t="array" aca="1" ref="AU1007" ca="1">IF(AND(ISNUMBER(AU706), ISNUMBER(AU707)), AU707/AU706-1, NA())</f>
        <v>#N/A</v>
      </c>
      <c r="AV1007" s="49" t="e">
        <f t="array" aca="1" ref="AV1007" ca="1">IF(AND(ISNUMBER(AV706), ISNUMBER(AV707)), AV707/AV706-1, NA())</f>
        <v>#N/A</v>
      </c>
      <c r="AW1007" s="49" t="e">
        <f t="array" aca="1" ref="AW1007" ca="1">IF(AND(ISNUMBER(AW706), ISNUMBER(AW707)), AW707/AW706-1, NA())</f>
        <v>#N/A</v>
      </c>
      <c r="AX1007" s="49" t="e">
        <f t="array" aca="1" ref="AX1007" ca="1">IF(AND(ISNUMBER(AX706), ISNUMBER(AX707)), AX707/AX706-1, NA())</f>
        <v>#N/A</v>
      </c>
      <c r="AY1007" s="49" t="e">
        <f t="array" aca="1" ref="AY1007" ca="1">IF(AND(ISNUMBER(AY706), ISNUMBER(AY707)), AY707/AY706-1, NA())</f>
        <v>#N/A</v>
      </c>
      <c r="AZ1007" s="49" t="e">
        <f t="array" aca="1" ref="AZ1007" ca="1">IF(AND(ISNUMBER(AZ706), ISNUMBER(AZ707)), AZ707/AZ706-1, NA())</f>
        <v>#N/A</v>
      </c>
      <c r="BA1007" s="49" t="e">
        <f t="array" aca="1" ref="BA1007" ca="1">IF(AND(ISNUMBER(BA706), ISNUMBER(BA707)), BA707/BA706-1, NA())</f>
        <v>#N/A</v>
      </c>
      <c r="BB1007" s="49" t="e">
        <f t="array" aca="1" ref="BB1007" ca="1">IF(AND(ISNUMBER(BB706), ISNUMBER(BB707)), BB707/BB706-1, NA())</f>
        <v>#N/A</v>
      </c>
      <c r="BC1007" s="49" t="e">
        <f t="array" aca="1" ref="BC1007" ca="1">IF(AND(ISNUMBER(BC706), ISNUMBER(BC707)), BC707/BC706-1, NA())</f>
        <v>#N/A</v>
      </c>
      <c r="BD1007" s="49" t="e">
        <f t="array" aca="1" ref="BD1007" ca="1">IF(AND(ISNUMBER(BD706), ISNUMBER(BD707)), BD707/BD706-1, NA())</f>
        <v>#N/A</v>
      </c>
      <c r="BE1007" s="49" t="e">
        <f t="array" aca="1" ref="BE1007" ca="1">IF(AND(ISNUMBER(BE706), ISNUMBER(BE707)), BE707/BE706-1, NA())</f>
        <v>#N/A</v>
      </c>
      <c r="BF1007" s="49" t="e">
        <f t="array" aca="1" ref="BF1007" ca="1">IF(AND(ISNUMBER(BF706), ISNUMBER(BF707)), BF707/BF706-1, NA())</f>
        <v>#N/A</v>
      </c>
      <c r="BG1007" s="49" t="e">
        <f t="array" aca="1" ref="BG1007" ca="1">IF(AND(ISNUMBER(BG706), ISNUMBER(BG707)), BG707/BG706-1, NA())</f>
        <v>#N/A</v>
      </c>
      <c r="BH1007" s="49" t="e">
        <f t="array" aca="1" ref="BH1007" ca="1">IF(AND(ISNUMBER(BH706), ISNUMBER(BH707)), BH707/BH706-1, NA())</f>
        <v>#N/A</v>
      </c>
      <c r="BI1007" s="49" t="e">
        <f t="array" aca="1" ref="BI1007" ca="1">IF(AND(ISNUMBER(BI706), ISNUMBER(BI707)), BI707/BI706-1, NA())</f>
        <v>#N/A</v>
      </c>
      <c r="BJ1007" s="49" t="e">
        <f t="array" aca="1" ref="BJ1007" ca="1">IF(AND(ISNUMBER(BJ706), ISNUMBER(BJ707)), BJ707/BJ706-1, NA())</f>
        <v>#N/A</v>
      </c>
      <c r="BK1007" s="49" t="e">
        <f t="array" aca="1" ref="BK1007" ca="1">IF(AND(ISNUMBER(BK706), ISNUMBER(BK707)), BK707/BK706-1, NA())</f>
        <v>#N/A</v>
      </c>
      <c r="BL1007" s="49" t="e">
        <f t="array" aca="1" ref="BL1007" ca="1">IF(AND(ISNUMBER(BL706), ISNUMBER(BL707)), BL707/BL706-1, NA())</f>
        <v>#N/A</v>
      </c>
      <c r="BM1007" s="49" t="e">
        <f t="array" aca="1" ref="BM1007" ca="1">IF(AND(ISNUMBER(BM706), ISNUMBER(BM707)), BM707/BM706-1, NA())</f>
        <v>#N/A</v>
      </c>
      <c r="BN1007" s="49" t="e">
        <f t="array" aca="1" ref="BN1007" ca="1">IF(AND(ISNUMBER(BN706), ISNUMBER(BN707)), BN707/BN706-1, NA())</f>
        <v>#N/A</v>
      </c>
      <c r="BO1007" s="49" t="e">
        <f t="array" aca="1" ref="BO1007" ca="1">IF(AND(ISNUMBER(BO706), ISNUMBER(BO707)), BO707/BO706-1, NA())</f>
        <v>#N/A</v>
      </c>
      <c r="BP1007" s="49" t="e">
        <f t="array" aca="1" ref="BP1007" ca="1">IF(AND(ISNUMBER(BP706), ISNUMBER(BP707)), BP707/BP706-1, NA())</f>
        <v>#N/A</v>
      </c>
      <c r="BQ1007" s="49" t="e">
        <f t="array" aca="1" ref="BQ1007" ca="1">IF(AND(ISNUMBER(BQ706), ISNUMBER(BQ707)), BQ707/BQ706-1, NA())</f>
        <v>#N/A</v>
      </c>
      <c r="BR1007" s="49" t="e">
        <f t="array" aca="1" ref="BR1007" ca="1">IF(AND(ISNUMBER(BR706), ISNUMBER(BR707)), BR707/BR706-1, NA())</f>
        <v>#N/A</v>
      </c>
      <c r="BS1007" s="49" t="e">
        <f t="array" aca="1" ref="BS1007" ca="1">IF(AND(ISNUMBER(BS706), ISNUMBER(BS707)), BS707/BS706-1, NA())</f>
        <v>#N/A</v>
      </c>
    </row>
    <row r="1008" spans="1:71">
      <c r="B1008" s="48">
        <f t="shared" si="1109"/>
        <v>1882</v>
      </c>
      <c r="M1008" s="49" t="e">
        <f t="array" aca="1" ref="M1008" ca="1">IF(AND(ISNUMBER(M707), ISNUMBER(M708)), M708/M707-1, NA())</f>
        <v>#N/A</v>
      </c>
      <c r="N1008" s="49" t="e">
        <f t="array" aca="1" ref="N1008" ca="1">IF(AND(ISNUMBER(N707), ISNUMBER(N708)), N708/N707-1, NA())</f>
        <v>#N/A</v>
      </c>
      <c r="X1008" s="49" t="e">
        <f t="array" aca="1" ref="X1008" ca="1">IF(AND(ISNUMBER(X707), ISNUMBER(X708)), X708/X707-1, NA())</f>
        <v>#N/A</v>
      </c>
      <c r="Y1008" s="49" t="e">
        <f t="array" aca="1" ref="Y1008" ca="1">IF(AND(ISNUMBER(Y707), ISNUMBER(Y708)), Y708/Y707-1, NA())</f>
        <v>#N/A</v>
      </c>
      <c r="AA1008" s="49" t="e">
        <f t="array" aca="1" ref="AA1008" ca="1">IF(AND(ISNUMBER(AA707), ISNUMBER(AA708)), AA708/AA707-1, NA())</f>
        <v>#N/A</v>
      </c>
      <c r="AB1008" s="49" t="e">
        <f t="array" aca="1" ref="AB1008" ca="1">IF(AND(ISNUMBER(AB707), ISNUMBER(AB708)), AB708/AB707-1, NA())</f>
        <v>#N/A</v>
      </c>
      <c r="AC1008" s="49" t="e">
        <f t="array" aca="1" ref="AC1008" ca="1">IF(AND(ISNUMBER(AC707), ISNUMBER(AC708)), AC708/AC707-1, NA())</f>
        <v>#N/A</v>
      </c>
      <c r="AD1008" s="49" t="e">
        <f t="array" aca="1" ref="AD1008" ca="1">IF(AND(ISNUMBER(AD707), ISNUMBER(AD708)), AD708/AD707-1, NA())</f>
        <v>#N/A</v>
      </c>
      <c r="AE1008" s="49" t="e">
        <f t="array" aca="1" ref="AE1008" ca="1">IF(AND(ISNUMBER(AE707), ISNUMBER(AE708)), AE708/AE707-1, NA())</f>
        <v>#N/A</v>
      </c>
      <c r="AG1008" s="49" t="e">
        <f t="array" aca="1" ref="AG1008" ca="1">IF(AND(ISNUMBER(AG707), ISNUMBER(AG708)), AG708/AG707-1, NA())</f>
        <v>#N/A</v>
      </c>
      <c r="AM1008" s="49" t="e">
        <f t="array" aca="1" ref="AM1008" ca="1">IF(AND(ISNUMBER(AM707), ISNUMBER(AM708)), AM708/AM707-1, NA())</f>
        <v>#N/A</v>
      </c>
      <c r="AN1008" s="49" t="e">
        <f t="array" aca="1" ref="AN1008" ca="1">IF(AND(ISNUMBER(AN707), ISNUMBER(AN708)), AN708/AN707-1, NA())</f>
        <v>#N/A</v>
      </c>
      <c r="AO1008" s="49" t="e">
        <f t="array" aca="1" ref="AO1008" ca="1">IF(AND(ISNUMBER(AO707), ISNUMBER(AO708)), AO708/AO707-1, NA())</f>
        <v>#N/A</v>
      </c>
      <c r="AP1008" s="49" t="e">
        <f t="array" aca="1" ref="AP1008" ca="1">IF(AND(ISNUMBER(AP707), ISNUMBER(AP708)), AP708/AP707-1, NA())</f>
        <v>#N/A</v>
      </c>
      <c r="AQ1008" s="49" t="e">
        <f t="array" aca="1" ref="AQ1008" ca="1">IF(AND(ISNUMBER(AQ707), ISNUMBER(AQ708)), AQ708/AQ707-1, NA())</f>
        <v>#N/A</v>
      </c>
      <c r="AS1008" s="49" t="e">
        <f t="array" aca="1" ref="AS1008" ca="1">IF(AND(ISNUMBER(AS707), ISNUMBER(AS708)), AS708/AS707-1, NA())</f>
        <v>#N/A</v>
      </c>
      <c r="AU1008" s="49" t="e">
        <f t="array" aca="1" ref="AU1008" ca="1">IF(AND(ISNUMBER(AU707), ISNUMBER(AU708)), AU708/AU707-1, NA())</f>
        <v>#N/A</v>
      </c>
      <c r="AV1008" s="49" t="e">
        <f t="array" aca="1" ref="AV1008" ca="1">IF(AND(ISNUMBER(AV707), ISNUMBER(AV708)), AV708/AV707-1, NA())</f>
        <v>#N/A</v>
      </c>
      <c r="AW1008" s="49" t="e">
        <f t="array" aca="1" ref="AW1008" ca="1">IF(AND(ISNUMBER(AW707), ISNUMBER(AW708)), AW708/AW707-1, NA())</f>
        <v>#N/A</v>
      </c>
      <c r="AX1008" s="49" t="e">
        <f t="array" aca="1" ref="AX1008" ca="1">IF(AND(ISNUMBER(AX707), ISNUMBER(AX708)), AX708/AX707-1, NA())</f>
        <v>#N/A</v>
      </c>
      <c r="AY1008" s="49" t="e">
        <f t="array" aca="1" ref="AY1008" ca="1">IF(AND(ISNUMBER(AY707), ISNUMBER(AY708)), AY708/AY707-1, NA())</f>
        <v>#N/A</v>
      </c>
      <c r="AZ1008" s="49" t="e">
        <f t="array" aca="1" ref="AZ1008" ca="1">IF(AND(ISNUMBER(AZ707), ISNUMBER(AZ708)), AZ708/AZ707-1, NA())</f>
        <v>#N/A</v>
      </c>
      <c r="BA1008" s="49" t="e">
        <f t="array" aca="1" ref="BA1008" ca="1">IF(AND(ISNUMBER(BA707), ISNUMBER(BA708)), BA708/BA707-1, NA())</f>
        <v>#N/A</v>
      </c>
      <c r="BB1008" s="49" t="e">
        <f t="array" aca="1" ref="BB1008" ca="1">IF(AND(ISNUMBER(BB707), ISNUMBER(BB708)), BB708/BB707-1, NA())</f>
        <v>#N/A</v>
      </c>
      <c r="BC1008" s="49" t="e">
        <f t="array" aca="1" ref="BC1008" ca="1">IF(AND(ISNUMBER(BC707), ISNUMBER(BC708)), BC708/BC707-1, NA())</f>
        <v>#N/A</v>
      </c>
      <c r="BD1008" s="49" t="e">
        <f t="array" aca="1" ref="BD1008" ca="1">IF(AND(ISNUMBER(BD707), ISNUMBER(BD708)), BD708/BD707-1, NA())</f>
        <v>#N/A</v>
      </c>
      <c r="BE1008" s="49" t="e">
        <f t="array" aca="1" ref="BE1008" ca="1">IF(AND(ISNUMBER(BE707), ISNUMBER(BE708)), BE708/BE707-1, NA())</f>
        <v>#N/A</v>
      </c>
      <c r="BF1008" s="49" t="e">
        <f t="array" aca="1" ref="BF1008" ca="1">IF(AND(ISNUMBER(BF707), ISNUMBER(BF708)), BF708/BF707-1, NA())</f>
        <v>#N/A</v>
      </c>
      <c r="BG1008" s="49" t="e">
        <f t="array" aca="1" ref="BG1008" ca="1">IF(AND(ISNUMBER(BG707), ISNUMBER(BG708)), BG708/BG707-1, NA())</f>
        <v>#N/A</v>
      </c>
      <c r="BH1008" s="49" t="e">
        <f t="array" aca="1" ref="BH1008" ca="1">IF(AND(ISNUMBER(BH707), ISNUMBER(BH708)), BH708/BH707-1, NA())</f>
        <v>#N/A</v>
      </c>
      <c r="BI1008" s="49" t="e">
        <f t="array" aca="1" ref="BI1008" ca="1">IF(AND(ISNUMBER(BI707), ISNUMBER(BI708)), BI708/BI707-1, NA())</f>
        <v>#N/A</v>
      </c>
      <c r="BJ1008" s="49" t="e">
        <f t="array" aca="1" ref="BJ1008" ca="1">IF(AND(ISNUMBER(BJ707), ISNUMBER(BJ708)), BJ708/BJ707-1, NA())</f>
        <v>#N/A</v>
      </c>
      <c r="BK1008" s="49" t="e">
        <f t="array" aca="1" ref="BK1008" ca="1">IF(AND(ISNUMBER(BK707), ISNUMBER(BK708)), BK708/BK707-1, NA())</f>
        <v>#N/A</v>
      </c>
      <c r="BL1008" s="49" t="e">
        <f t="array" aca="1" ref="BL1008" ca="1">IF(AND(ISNUMBER(BL707), ISNUMBER(BL708)), BL708/BL707-1, NA())</f>
        <v>#N/A</v>
      </c>
      <c r="BM1008" s="49" t="e">
        <f t="array" aca="1" ref="BM1008" ca="1">IF(AND(ISNUMBER(BM707), ISNUMBER(BM708)), BM708/BM707-1, NA())</f>
        <v>#N/A</v>
      </c>
      <c r="BN1008" s="49" t="e">
        <f t="array" aca="1" ref="BN1008" ca="1">IF(AND(ISNUMBER(BN707), ISNUMBER(BN708)), BN708/BN707-1, NA())</f>
        <v>#N/A</v>
      </c>
      <c r="BO1008" s="49" t="e">
        <f t="array" aca="1" ref="BO1008" ca="1">IF(AND(ISNUMBER(BO707), ISNUMBER(BO708)), BO708/BO707-1, NA())</f>
        <v>#N/A</v>
      </c>
      <c r="BP1008" s="49" t="e">
        <f t="array" aca="1" ref="BP1008" ca="1">IF(AND(ISNUMBER(BP707), ISNUMBER(BP708)), BP708/BP707-1, NA())</f>
        <v>#N/A</v>
      </c>
      <c r="BQ1008" s="49" t="e">
        <f t="array" aca="1" ref="BQ1008" ca="1">IF(AND(ISNUMBER(BQ707), ISNUMBER(BQ708)), BQ708/BQ707-1, NA())</f>
        <v>#N/A</v>
      </c>
      <c r="BR1008" s="49" t="e">
        <f t="array" aca="1" ref="BR1008" ca="1">IF(AND(ISNUMBER(BR707), ISNUMBER(BR708)), BR708/BR707-1, NA())</f>
        <v>#N/A</v>
      </c>
      <c r="BS1008" s="49" t="e">
        <f t="array" aca="1" ref="BS1008" ca="1">IF(AND(ISNUMBER(BS707), ISNUMBER(BS708)), BS708/BS707-1, NA())</f>
        <v>#N/A</v>
      </c>
    </row>
    <row r="1009" spans="2:71">
      <c r="B1009" s="48">
        <f t="shared" si="1109"/>
        <v>1883</v>
      </c>
      <c r="M1009" s="49" t="e">
        <f t="array" aca="1" ref="M1009" ca="1">IF(AND(ISNUMBER(M708), ISNUMBER(M709)), M709/M708-1, NA())</f>
        <v>#N/A</v>
      </c>
      <c r="N1009" s="49" t="e">
        <f t="array" aca="1" ref="N1009" ca="1">IF(AND(ISNUMBER(N708), ISNUMBER(N709)), N709/N708-1, NA())</f>
        <v>#N/A</v>
      </c>
      <c r="X1009" s="49" t="e">
        <f t="array" aca="1" ref="X1009" ca="1">IF(AND(ISNUMBER(X708), ISNUMBER(X709)), X709/X708-1, NA())</f>
        <v>#N/A</v>
      </c>
      <c r="Y1009" s="49" t="e">
        <f t="array" aca="1" ref="Y1009" ca="1">IF(AND(ISNUMBER(Y708), ISNUMBER(Y709)), Y709/Y708-1, NA())</f>
        <v>#N/A</v>
      </c>
      <c r="AA1009" s="49" t="e">
        <f t="array" aca="1" ref="AA1009" ca="1">IF(AND(ISNUMBER(AA708), ISNUMBER(AA709)), AA709/AA708-1, NA())</f>
        <v>#N/A</v>
      </c>
      <c r="AB1009" s="49" t="e">
        <f t="array" aca="1" ref="AB1009" ca="1">IF(AND(ISNUMBER(AB708), ISNUMBER(AB709)), AB709/AB708-1, NA())</f>
        <v>#N/A</v>
      </c>
      <c r="AC1009" s="49" t="e">
        <f t="array" aca="1" ref="AC1009" ca="1">IF(AND(ISNUMBER(AC708), ISNUMBER(AC709)), AC709/AC708-1, NA())</f>
        <v>#N/A</v>
      </c>
      <c r="AD1009" s="49" t="e">
        <f t="array" aca="1" ref="AD1009" ca="1">IF(AND(ISNUMBER(AD708), ISNUMBER(AD709)), AD709/AD708-1, NA())</f>
        <v>#N/A</v>
      </c>
      <c r="AE1009" s="49" t="e">
        <f t="array" aca="1" ref="AE1009" ca="1">IF(AND(ISNUMBER(AE708), ISNUMBER(AE709)), AE709/AE708-1, NA())</f>
        <v>#N/A</v>
      </c>
      <c r="AG1009" s="49" t="e">
        <f t="array" aca="1" ref="AG1009" ca="1">IF(AND(ISNUMBER(AG708), ISNUMBER(AG709)), AG709/AG708-1, NA())</f>
        <v>#N/A</v>
      </c>
      <c r="AM1009" s="49" t="e">
        <f t="array" aca="1" ref="AM1009" ca="1">IF(AND(ISNUMBER(AM708), ISNUMBER(AM709)), AM709/AM708-1, NA())</f>
        <v>#N/A</v>
      </c>
      <c r="AN1009" s="49" t="e">
        <f t="array" aca="1" ref="AN1009" ca="1">IF(AND(ISNUMBER(AN708), ISNUMBER(AN709)), AN709/AN708-1, NA())</f>
        <v>#N/A</v>
      </c>
      <c r="AO1009" s="49" t="e">
        <f t="array" aca="1" ref="AO1009" ca="1">IF(AND(ISNUMBER(AO708), ISNUMBER(AO709)), AO709/AO708-1, NA())</f>
        <v>#N/A</v>
      </c>
      <c r="AP1009" s="49" t="e">
        <f t="array" aca="1" ref="AP1009" ca="1">IF(AND(ISNUMBER(AP708), ISNUMBER(AP709)), AP709/AP708-1, NA())</f>
        <v>#N/A</v>
      </c>
      <c r="AQ1009" s="49" t="e">
        <f t="array" aca="1" ref="AQ1009" ca="1">IF(AND(ISNUMBER(AQ708), ISNUMBER(AQ709)), AQ709/AQ708-1, NA())</f>
        <v>#N/A</v>
      </c>
      <c r="AS1009" s="49" t="e">
        <f t="array" aca="1" ref="AS1009" ca="1">IF(AND(ISNUMBER(AS708), ISNUMBER(AS709)), AS709/AS708-1, NA())</f>
        <v>#N/A</v>
      </c>
      <c r="AU1009" s="49" t="e">
        <f t="array" aca="1" ref="AU1009" ca="1">IF(AND(ISNUMBER(AU708), ISNUMBER(AU709)), AU709/AU708-1, NA())</f>
        <v>#N/A</v>
      </c>
      <c r="AV1009" s="49" t="e">
        <f t="array" aca="1" ref="AV1009" ca="1">IF(AND(ISNUMBER(AV708), ISNUMBER(AV709)), AV709/AV708-1, NA())</f>
        <v>#N/A</v>
      </c>
      <c r="AW1009" s="49" t="e">
        <f t="array" aca="1" ref="AW1009" ca="1">IF(AND(ISNUMBER(AW708), ISNUMBER(AW709)), AW709/AW708-1, NA())</f>
        <v>#N/A</v>
      </c>
      <c r="AX1009" s="49" t="e">
        <f t="array" aca="1" ref="AX1009" ca="1">IF(AND(ISNUMBER(AX708), ISNUMBER(AX709)), AX709/AX708-1, NA())</f>
        <v>#N/A</v>
      </c>
      <c r="AY1009" s="49" t="e">
        <f t="array" aca="1" ref="AY1009" ca="1">IF(AND(ISNUMBER(AY708), ISNUMBER(AY709)), AY709/AY708-1, NA())</f>
        <v>#N/A</v>
      </c>
      <c r="AZ1009" s="49" t="e">
        <f t="array" aca="1" ref="AZ1009" ca="1">IF(AND(ISNUMBER(AZ708), ISNUMBER(AZ709)), AZ709/AZ708-1, NA())</f>
        <v>#N/A</v>
      </c>
      <c r="BA1009" s="49" t="e">
        <f t="array" aca="1" ref="BA1009" ca="1">IF(AND(ISNUMBER(BA708), ISNUMBER(BA709)), BA709/BA708-1, NA())</f>
        <v>#N/A</v>
      </c>
      <c r="BB1009" s="49" t="e">
        <f t="array" aca="1" ref="BB1009" ca="1">IF(AND(ISNUMBER(BB708), ISNUMBER(BB709)), BB709/BB708-1, NA())</f>
        <v>#N/A</v>
      </c>
      <c r="BC1009" s="49" t="e">
        <f t="array" aca="1" ref="BC1009" ca="1">IF(AND(ISNUMBER(BC708), ISNUMBER(BC709)), BC709/BC708-1, NA())</f>
        <v>#N/A</v>
      </c>
      <c r="BD1009" s="49" t="e">
        <f t="array" aca="1" ref="BD1009" ca="1">IF(AND(ISNUMBER(BD708), ISNUMBER(BD709)), BD709/BD708-1, NA())</f>
        <v>#N/A</v>
      </c>
      <c r="BE1009" s="49" t="e">
        <f t="array" aca="1" ref="BE1009" ca="1">IF(AND(ISNUMBER(BE708), ISNUMBER(BE709)), BE709/BE708-1, NA())</f>
        <v>#N/A</v>
      </c>
      <c r="BF1009" s="49" t="e">
        <f t="array" aca="1" ref="BF1009" ca="1">IF(AND(ISNUMBER(BF708), ISNUMBER(BF709)), BF709/BF708-1, NA())</f>
        <v>#N/A</v>
      </c>
      <c r="BG1009" s="49" t="e">
        <f t="array" aca="1" ref="BG1009" ca="1">IF(AND(ISNUMBER(BG708), ISNUMBER(BG709)), BG709/BG708-1, NA())</f>
        <v>#N/A</v>
      </c>
      <c r="BH1009" s="49" t="e">
        <f t="array" aca="1" ref="BH1009" ca="1">IF(AND(ISNUMBER(BH708), ISNUMBER(BH709)), BH709/BH708-1, NA())</f>
        <v>#N/A</v>
      </c>
      <c r="BI1009" s="49" t="e">
        <f t="array" aca="1" ref="BI1009" ca="1">IF(AND(ISNUMBER(BI708), ISNUMBER(BI709)), BI709/BI708-1, NA())</f>
        <v>#N/A</v>
      </c>
      <c r="BJ1009" s="49" t="e">
        <f t="array" aca="1" ref="BJ1009" ca="1">IF(AND(ISNUMBER(BJ708), ISNUMBER(BJ709)), BJ709/BJ708-1, NA())</f>
        <v>#N/A</v>
      </c>
      <c r="BK1009" s="49" t="e">
        <f t="array" aca="1" ref="BK1009" ca="1">IF(AND(ISNUMBER(BK708), ISNUMBER(BK709)), BK709/BK708-1, NA())</f>
        <v>#N/A</v>
      </c>
      <c r="BL1009" s="49" t="e">
        <f t="array" aca="1" ref="BL1009" ca="1">IF(AND(ISNUMBER(BL708), ISNUMBER(BL709)), BL709/BL708-1, NA())</f>
        <v>#N/A</v>
      </c>
      <c r="BM1009" s="49" t="e">
        <f t="array" aca="1" ref="BM1009" ca="1">IF(AND(ISNUMBER(BM708), ISNUMBER(BM709)), BM709/BM708-1, NA())</f>
        <v>#N/A</v>
      </c>
      <c r="BN1009" s="49" t="e">
        <f t="array" aca="1" ref="BN1009" ca="1">IF(AND(ISNUMBER(BN708), ISNUMBER(BN709)), BN709/BN708-1, NA())</f>
        <v>#N/A</v>
      </c>
      <c r="BO1009" s="49" t="e">
        <f t="array" aca="1" ref="BO1009" ca="1">IF(AND(ISNUMBER(BO708), ISNUMBER(BO709)), BO709/BO708-1, NA())</f>
        <v>#N/A</v>
      </c>
      <c r="BP1009" s="49" t="e">
        <f t="array" aca="1" ref="BP1009" ca="1">IF(AND(ISNUMBER(BP708), ISNUMBER(BP709)), BP709/BP708-1, NA())</f>
        <v>#N/A</v>
      </c>
      <c r="BQ1009" s="49" t="e">
        <f t="array" aca="1" ref="BQ1009" ca="1">IF(AND(ISNUMBER(BQ708), ISNUMBER(BQ709)), BQ709/BQ708-1, NA())</f>
        <v>#N/A</v>
      </c>
      <c r="BR1009" s="49" t="e">
        <f t="array" aca="1" ref="BR1009" ca="1">IF(AND(ISNUMBER(BR708), ISNUMBER(BR709)), BR709/BR708-1, NA())</f>
        <v>#N/A</v>
      </c>
      <c r="BS1009" s="49" t="e">
        <f t="array" aca="1" ref="BS1009" ca="1">IF(AND(ISNUMBER(BS708), ISNUMBER(BS709)), BS709/BS708-1, NA())</f>
        <v>#N/A</v>
      </c>
    </row>
    <row r="1010" spans="2:71">
      <c r="B1010" s="48">
        <f t="shared" si="1109"/>
        <v>1884</v>
      </c>
      <c r="M1010" s="49" t="e">
        <f t="array" aca="1" ref="M1010" ca="1">IF(AND(ISNUMBER(M709), ISNUMBER(M710)), M710/M709-1, NA())</f>
        <v>#N/A</v>
      </c>
      <c r="N1010" s="49" t="e">
        <f t="array" aca="1" ref="N1010" ca="1">IF(AND(ISNUMBER(N709), ISNUMBER(N710)), N710/N709-1, NA())</f>
        <v>#N/A</v>
      </c>
      <c r="X1010" s="49" t="e">
        <f t="array" aca="1" ref="X1010" ca="1">IF(AND(ISNUMBER(X709), ISNUMBER(X710)), X710/X709-1, NA())</f>
        <v>#N/A</v>
      </c>
      <c r="Y1010" s="49" t="e">
        <f t="array" aca="1" ref="Y1010" ca="1">IF(AND(ISNUMBER(Y709), ISNUMBER(Y710)), Y710/Y709-1, NA())</f>
        <v>#N/A</v>
      </c>
      <c r="AA1010" s="49" t="e">
        <f t="array" aca="1" ref="AA1010" ca="1">IF(AND(ISNUMBER(AA709), ISNUMBER(AA710)), AA710/AA709-1, NA())</f>
        <v>#N/A</v>
      </c>
      <c r="AB1010" s="49" t="e">
        <f t="array" aca="1" ref="AB1010" ca="1">IF(AND(ISNUMBER(AB709), ISNUMBER(AB710)), AB710/AB709-1, NA())</f>
        <v>#N/A</v>
      </c>
      <c r="AC1010" s="49" t="e">
        <f t="array" aca="1" ref="AC1010" ca="1">IF(AND(ISNUMBER(AC709), ISNUMBER(AC710)), AC710/AC709-1, NA())</f>
        <v>#N/A</v>
      </c>
      <c r="AD1010" s="49" t="e">
        <f t="array" aca="1" ref="AD1010" ca="1">IF(AND(ISNUMBER(AD709), ISNUMBER(AD710)), AD710/AD709-1, NA())</f>
        <v>#N/A</v>
      </c>
      <c r="AE1010" s="49" t="e">
        <f t="array" aca="1" ref="AE1010" ca="1">IF(AND(ISNUMBER(AE709), ISNUMBER(AE710)), AE710/AE709-1, NA())</f>
        <v>#N/A</v>
      </c>
      <c r="AG1010" s="49" t="e">
        <f t="array" aca="1" ref="AG1010" ca="1">IF(AND(ISNUMBER(AG709), ISNUMBER(AG710)), AG710/AG709-1, NA())</f>
        <v>#N/A</v>
      </c>
      <c r="AM1010" s="49" t="e">
        <f t="array" aca="1" ref="AM1010" ca="1">IF(AND(ISNUMBER(AM709), ISNUMBER(AM710)), AM710/AM709-1, NA())</f>
        <v>#N/A</v>
      </c>
      <c r="AN1010" s="49" t="e">
        <f t="array" aca="1" ref="AN1010" ca="1">IF(AND(ISNUMBER(AN709), ISNUMBER(AN710)), AN710/AN709-1, NA())</f>
        <v>#N/A</v>
      </c>
      <c r="AO1010" s="49" t="e">
        <f t="array" aca="1" ref="AO1010" ca="1">IF(AND(ISNUMBER(AO709), ISNUMBER(AO710)), AO710/AO709-1, NA())</f>
        <v>#N/A</v>
      </c>
      <c r="AP1010" s="49" t="e">
        <f t="array" aca="1" ref="AP1010" ca="1">IF(AND(ISNUMBER(AP709), ISNUMBER(AP710)), AP710/AP709-1, NA())</f>
        <v>#N/A</v>
      </c>
      <c r="AQ1010" s="49" t="e">
        <f t="array" aca="1" ref="AQ1010" ca="1">IF(AND(ISNUMBER(AQ709), ISNUMBER(AQ710)), AQ710/AQ709-1, NA())</f>
        <v>#N/A</v>
      </c>
      <c r="AS1010" s="49" t="e">
        <f t="array" aca="1" ref="AS1010" ca="1">IF(AND(ISNUMBER(AS709), ISNUMBER(AS710)), AS710/AS709-1, NA())</f>
        <v>#N/A</v>
      </c>
      <c r="AU1010" s="49" t="e">
        <f t="array" aca="1" ref="AU1010" ca="1">IF(AND(ISNUMBER(AU709), ISNUMBER(AU710)), AU710/AU709-1, NA())</f>
        <v>#N/A</v>
      </c>
      <c r="AV1010" s="49" t="e">
        <f t="array" aca="1" ref="AV1010" ca="1">IF(AND(ISNUMBER(AV709), ISNUMBER(AV710)), AV710/AV709-1, NA())</f>
        <v>#N/A</v>
      </c>
      <c r="AW1010" s="49" t="e">
        <f t="array" aca="1" ref="AW1010" ca="1">IF(AND(ISNUMBER(AW709), ISNUMBER(AW710)), AW710/AW709-1, NA())</f>
        <v>#N/A</v>
      </c>
      <c r="AX1010" s="49" t="e">
        <f t="array" aca="1" ref="AX1010" ca="1">IF(AND(ISNUMBER(AX709), ISNUMBER(AX710)), AX710/AX709-1, NA())</f>
        <v>#N/A</v>
      </c>
      <c r="AY1010" s="49" t="e">
        <f t="array" aca="1" ref="AY1010" ca="1">IF(AND(ISNUMBER(AY709), ISNUMBER(AY710)), AY710/AY709-1, NA())</f>
        <v>#N/A</v>
      </c>
      <c r="AZ1010" s="49" t="e">
        <f t="array" aca="1" ref="AZ1010" ca="1">IF(AND(ISNUMBER(AZ709), ISNUMBER(AZ710)), AZ710/AZ709-1, NA())</f>
        <v>#N/A</v>
      </c>
      <c r="BA1010" s="49" t="e">
        <f t="array" aca="1" ref="BA1010" ca="1">IF(AND(ISNUMBER(BA709), ISNUMBER(BA710)), BA710/BA709-1, NA())</f>
        <v>#N/A</v>
      </c>
      <c r="BB1010" s="49" t="e">
        <f t="array" aca="1" ref="BB1010" ca="1">IF(AND(ISNUMBER(BB709), ISNUMBER(BB710)), BB710/BB709-1, NA())</f>
        <v>#N/A</v>
      </c>
      <c r="BC1010" s="49" t="e">
        <f t="array" aca="1" ref="BC1010" ca="1">IF(AND(ISNUMBER(BC709), ISNUMBER(BC710)), BC710/BC709-1, NA())</f>
        <v>#N/A</v>
      </c>
      <c r="BD1010" s="49" t="e">
        <f t="array" aca="1" ref="BD1010" ca="1">IF(AND(ISNUMBER(BD709), ISNUMBER(BD710)), BD710/BD709-1, NA())</f>
        <v>#N/A</v>
      </c>
      <c r="BE1010" s="49" t="e">
        <f t="array" aca="1" ref="BE1010" ca="1">IF(AND(ISNUMBER(BE709), ISNUMBER(BE710)), BE710/BE709-1, NA())</f>
        <v>#N/A</v>
      </c>
      <c r="BF1010" s="49" t="e">
        <f t="array" aca="1" ref="BF1010" ca="1">IF(AND(ISNUMBER(BF709), ISNUMBER(BF710)), BF710/BF709-1, NA())</f>
        <v>#N/A</v>
      </c>
      <c r="BG1010" s="49" t="e">
        <f t="array" aca="1" ref="BG1010" ca="1">IF(AND(ISNUMBER(BG709), ISNUMBER(BG710)), BG710/BG709-1, NA())</f>
        <v>#N/A</v>
      </c>
      <c r="BH1010" s="49" t="e">
        <f t="array" aca="1" ref="BH1010" ca="1">IF(AND(ISNUMBER(BH709), ISNUMBER(BH710)), BH710/BH709-1, NA())</f>
        <v>#N/A</v>
      </c>
      <c r="BI1010" s="49" t="e">
        <f t="array" aca="1" ref="BI1010" ca="1">IF(AND(ISNUMBER(BI709), ISNUMBER(BI710)), BI710/BI709-1, NA())</f>
        <v>#N/A</v>
      </c>
      <c r="BJ1010" s="49" t="e">
        <f t="array" aca="1" ref="BJ1010" ca="1">IF(AND(ISNUMBER(BJ709), ISNUMBER(BJ710)), BJ710/BJ709-1, NA())</f>
        <v>#N/A</v>
      </c>
      <c r="BK1010" s="49" t="e">
        <f t="array" aca="1" ref="BK1010" ca="1">IF(AND(ISNUMBER(BK709), ISNUMBER(BK710)), BK710/BK709-1, NA())</f>
        <v>#N/A</v>
      </c>
      <c r="BL1010" s="49" t="e">
        <f t="array" aca="1" ref="BL1010" ca="1">IF(AND(ISNUMBER(BL709), ISNUMBER(BL710)), BL710/BL709-1, NA())</f>
        <v>#N/A</v>
      </c>
      <c r="BM1010" s="49" t="e">
        <f t="array" aca="1" ref="BM1010" ca="1">IF(AND(ISNUMBER(BM709), ISNUMBER(BM710)), BM710/BM709-1, NA())</f>
        <v>#N/A</v>
      </c>
      <c r="BN1010" s="49" t="e">
        <f t="array" aca="1" ref="BN1010" ca="1">IF(AND(ISNUMBER(BN709), ISNUMBER(BN710)), BN710/BN709-1, NA())</f>
        <v>#N/A</v>
      </c>
      <c r="BO1010" s="49" t="e">
        <f t="array" aca="1" ref="BO1010" ca="1">IF(AND(ISNUMBER(BO709), ISNUMBER(BO710)), BO710/BO709-1, NA())</f>
        <v>#N/A</v>
      </c>
      <c r="BP1010" s="49" t="e">
        <f t="array" aca="1" ref="BP1010" ca="1">IF(AND(ISNUMBER(BP709), ISNUMBER(BP710)), BP710/BP709-1, NA())</f>
        <v>#N/A</v>
      </c>
      <c r="BQ1010" s="49" t="e">
        <f t="array" aca="1" ref="BQ1010" ca="1">IF(AND(ISNUMBER(BQ709), ISNUMBER(BQ710)), BQ710/BQ709-1, NA())</f>
        <v>#N/A</v>
      </c>
      <c r="BR1010" s="49" t="e">
        <f t="array" aca="1" ref="BR1010" ca="1">IF(AND(ISNUMBER(BR709), ISNUMBER(BR710)), BR710/BR709-1, NA())</f>
        <v>#N/A</v>
      </c>
      <c r="BS1010" s="49" t="e">
        <f t="array" aca="1" ref="BS1010" ca="1">IF(AND(ISNUMBER(BS709), ISNUMBER(BS710)), BS710/BS709-1, NA())</f>
        <v>#N/A</v>
      </c>
    </row>
    <row r="1011" spans="2:71">
      <c r="B1011" s="48">
        <f t="shared" si="1109"/>
        <v>1885</v>
      </c>
      <c r="M1011" s="49" t="e">
        <f t="array" aca="1" ref="M1011" ca="1">IF(AND(ISNUMBER(M710), ISNUMBER(M711)), M711/M710-1, NA())</f>
        <v>#N/A</v>
      </c>
      <c r="N1011" s="49" t="e">
        <f t="array" aca="1" ref="N1011" ca="1">IF(AND(ISNUMBER(N710), ISNUMBER(N711)), N711/N710-1, NA())</f>
        <v>#N/A</v>
      </c>
      <c r="X1011" s="49" t="e">
        <f t="array" aca="1" ref="X1011" ca="1">IF(AND(ISNUMBER(X710), ISNUMBER(X711)), X711/X710-1, NA())</f>
        <v>#N/A</v>
      </c>
      <c r="Y1011" s="49" t="e">
        <f t="array" aca="1" ref="Y1011" ca="1">IF(AND(ISNUMBER(Y710), ISNUMBER(Y711)), Y711/Y710-1, NA())</f>
        <v>#N/A</v>
      </c>
      <c r="AA1011" s="49" t="e">
        <f t="array" aca="1" ref="AA1011" ca="1">IF(AND(ISNUMBER(AA710), ISNUMBER(AA711)), AA711/AA710-1, NA())</f>
        <v>#N/A</v>
      </c>
      <c r="AB1011" s="49" t="e">
        <f t="array" aca="1" ref="AB1011" ca="1">IF(AND(ISNUMBER(AB710), ISNUMBER(AB711)), AB711/AB710-1, NA())</f>
        <v>#N/A</v>
      </c>
      <c r="AC1011" s="49" t="e">
        <f t="array" aca="1" ref="AC1011" ca="1">IF(AND(ISNUMBER(AC710), ISNUMBER(AC711)), AC711/AC710-1, NA())</f>
        <v>#N/A</v>
      </c>
      <c r="AD1011" s="49" t="e">
        <f t="array" aca="1" ref="AD1011" ca="1">IF(AND(ISNUMBER(AD710), ISNUMBER(AD711)), AD711/AD710-1, NA())</f>
        <v>#N/A</v>
      </c>
      <c r="AE1011" s="49" t="e">
        <f t="array" aca="1" ref="AE1011" ca="1">IF(AND(ISNUMBER(AE710), ISNUMBER(AE711)), AE711/AE710-1, NA())</f>
        <v>#N/A</v>
      </c>
      <c r="AG1011" s="49" t="e">
        <f t="array" aca="1" ref="AG1011" ca="1">IF(AND(ISNUMBER(AG710), ISNUMBER(AG711)), AG711/AG710-1, NA())</f>
        <v>#N/A</v>
      </c>
      <c r="AM1011" s="49" t="e">
        <f t="array" aca="1" ref="AM1011" ca="1">IF(AND(ISNUMBER(AM710), ISNUMBER(AM711)), AM711/AM710-1, NA())</f>
        <v>#N/A</v>
      </c>
      <c r="AN1011" s="49" t="e">
        <f t="array" aca="1" ref="AN1011" ca="1">IF(AND(ISNUMBER(AN710), ISNUMBER(AN711)), AN711/AN710-1, NA())</f>
        <v>#N/A</v>
      </c>
      <c r="AO1011" s="49" t="e">
        <f t="array" aca="1" ref="AO1011" ca="1">IF(AND(ISNUMBER(AO710), ISNUMBER(AO711)), AO711/AO710-1, NA())</f>
        <v>#N/A</v>
      </c>
      <c r="AP1011" s="49" t="e">
        <f t="array" aca="1" ref="AP1011" ca="1">IF(AND(ISNUMBER(AP710), ISNUMBER(AP711)), AP711/AP710-1, NA())</f>
        <v>#N/A</v>
      </c>
      <c r="AQ1011" s="49" t="e">
        <f t="array" aca="1" ref="AQ1011" ca="1">IF(AND(ISNUMBER(AQ710), ISNUMBER(AQ711)), AQ711/AQ710-1, NA())</f>
        <v>#N/A</v>
      </c>
      <c r="AS1011" s="49" t="e">
        <f t="array" aca="1" ref="AS1011" ca="1">IF(AND(ISNUMBER(AS710), ISNUMBER(AS711)), AS711/AS710-1, NA())</f>
        <v>#N/A</v>
      </c>
      <c r="AU1011" s="49" t="e">
        <f t="array" aca="1" ref="AU1011" ca="1">IF(AND(ISNUMBER(AU710), ISNUMBER(AU711)), AU711/AU710-1, NA())</f>
        <v>#N/A</v>
      </c>
      <c r="AV1011" s="49" t="e">
        <f t="array" aca="1" ref="AV1011" ca="1">IF(AND(ISNUMBER(AV710), ISNUMBER(AV711)), AV711/AV710-1, NA())</f>
        <v>#N/A</v>
      </c>
      <c r="AW1011" s="49" t="e">
        <f t="array" aca="1" ref="AW1011" ca="1">IF(AND(ISNUMBER(AW710), ISNUMBER(AW711)), AW711/AW710-1, NA())</f>
        <v>#N/A</v>
      </c>
      <c r="AX1011" s="49" t="e">
        <f t="array" aca="1" ref="AX1011" ca="1">IF(AND(ISNUMBER(AX710), ISNUMBER(AX711)), AX711/AX710-1, NA())</f>
        <v>#N/A</v>
      </c>
      <c r="AY1011" s="49" t="e">
        <f t="array" aca="1" ref="AY1011" ca="1">IF(AND(ISNUMBER(AY710), ISNUMBER(AY711)), AY711/AY710-1, NA())</f>
        <v>#N/A</v>
      </c>
      <c r="AZ1011" s="49" t="e">
        <f t="array" aca="1" ref="AZ1011" ca="1">IF(AND(ISNUMBER(AZ710), ISNUMBER(AZ711)), AZ711/AZ710-1, NA())</f>
        <v>#N/A</v>
      </c>
      <c r="BA1011" s="49" t="e">
        <f t="array" aca="1" ref="BA1011" ca="1">IF(AND(ISNUMBER(BA710), ISNUMBER(BA711)), BA711/BA710-1, NA())</f>
        <v>#N/A</v>
      </c>
      <c r="BB1011" s="49" t="e">
        <f t="array" aca="1" ref="BB1011" ca="1">IF(AND(ISNUMBER(BB710), ISNUMBER(BB711)), BB711/BB710-1, NA())</f>
        <v>#N/A</v>
      </c>
      <c r="BC1011" s="49" t="e">
        <f t="array" aca="1" ref="BC1011" ca="1">IF(AND(ISNUMBER(BC710), ISNUMBER(BC711)), BC711/BC710-1, NA())</f>
        <v>#N/A</v>
      </c>
      <c r="BD1011" s="49" t="e">
        <f t="array" aca="1" ref="BD1011" ca="1">IF(AND(ISNUMBER(BD710), ISNUMBER(BD711)), BD711/BD710-1, NA())</f>
        <v>#N/A</v>
      </c>
      <c r="BE1011" s="49" t="e">
        <f t="array" aca="1" ref="BE1011" ca="1">IF(AND(ISNUMBER(BE710), ISNUMBER(BE711)), BE711/BE710-1, NA())</f>
        <v>#N/A</v>
      </c>
      <c r="BF1011" s="49" t="e">
        <f t="array" aca="1" ref="BF1011" ca="1">IF(AND(ISNUMBER(BF710), ISNUMBER(BF711)), BF711/BF710-1, NA())</f>
        <v>#N/A</v>
      </c>
      <c r="BG1011" s="49" t="e">
        <f t="array" aca="1" ref="BG1011" ca="1">IF(AND(ISNUMBER(BG710), ISNUMBER(BG711)), BG711/BG710-1, NA())</f>
        <v>#N/A</v>
      </c>
      <c r="BH1011" s="49" t="e">
        <f t="array" aca="1" ref="BH1011" ca="1">IF(AND(ISNUMBER(BH710), ISNUMBER(BH711)), BH711/BH710-1, NA())</f>
        <v>#N/A</v>
      </c>
      <c r="BI1011" s="49" t="e">
        <f t="array" aca="1" ref="BI1011" ca="1">IF(AND(ISNUMBER(BI710), ISNUMBER(BI711)), BI711/BI710-1, NA())</f>
        <v>#N/A</v>
      </c>
      <c r="BJ1011" s="49" t="e">
        <f t="array" aca="1" ref="BJ1011" ca="1">IF(AND(ISNUMBER(BJ710), ISNUMBER(BJ711)), BJ711/BJ710-1, NA())</f>
        <v>#N/A</v>
      </c>
      <c r="BK1011" s="49" t="e">
        <f t="array" aca="1" ref="BK1011" ca="1">IF(AND(ISNUMBER(BK710), ISNUMBER(BK711)), BK711/BK710-1, NA())</f>
        <v>#N/A</v>
      </c>
      <c r="BL1011" s="49" t="e">
        <f t="array" aca="1" ref="BL1011" ca="1">IF(AND(ISNUMBER(BL710), ISNUMBER(BL711)), BL711/BL710-1, NA())</f>
        <v>#N/A</v>
      </c>
      <c r="BM1011" s="49" t="e">
        <f t="array" aca="1" ref="BM1011" ca="1">IF(AND(ISNUMBER(BM710), ISNUMBER(BM711)), BM711/BM710-1, NA())</f>
        <v>#N/A</v>
      </c>
      <c r="BN1011" s="49" t="e">
        <f t="array" aca="1" ref="BN1011" ca="1">IF(AND(ISNUMBER(BN710), ISNUMBER(BN711)), BN711/BN710-1, NA())</f>
        <v>#N/A</v>
      </c>
      <c r="BO1011" s="49" t="e">
        <f t="array" aca="1" ref="BO1011" ca="1">IF(AND(ISNUMBER(BO710), ISNUMBER(BO711)), BO711/BO710-1, NA())</f>
        <v>#N/A</v>
      </c>
      <c r="BP1011" s="49" t="e">
        <f t="array" aca="1" ref="BP1011" ca="1">IF(AND(ISNUMBER(BP710), ISNUMBER(BP711)), BP711/BP710-1, NA())</f>
        <v>#N/A</v>
      </c>
      <c r="BQ1011" s="49" t="e">
        <f t="array" aca="1" ref="BQ1011" ca="1">IF(AND(ISNUMBER(BQ710), ISNUMBER(BQ711)), BQ711/BQ710-1, NA())</f>
        <v>#N/A</v>
      </c>
      <c r="BR1011" s="49" t="e">
        <f t="array" aca="1" ref="BR1011" ca="1">IF(AND(ISNUMBER(BR710), ISNUMBER(BR711)), BR711/BR710-1, NA())</f>
        <v>#N/A</v>
      </c>
      <c r="BS1011" s="49" t="e">
        <f t="array" aca="1" ref="BS1011" ca="1">IF(AND(ISNUMBER(BS710), ISNUMBER(BS711)), BS711/BS710-1, NA())</f>
        <v>#N/A</v>
      </c>
    </row>
    <row r="1012" spans="2:71">
      <c r="B1012" s="48">
        <f t="shared" si="1109"/>
        <v>1886</v>
      </c>
      <c r="M1012" s="49" t="e">
        <f t="array" aca="1" ref="M1012" ca="1">IF(AND(ISNUMBER(M711), ISNUMBER(M712)), M712/M711-1, NA())</f>
        <v>#N/A</v>
      </c>
      <c r="N1012" s="49" t="e">
        <f t="array" aca="1" ref="N1012" ca="1">IF(AND(ISNUMBER(N711), ISNUMBER(N712)), N712/N711-1, NA())</f>
        <v>#N/A</v>
      </c>
      <c r="X1012" s="49" t="e">
        <f t="array" aca="1" ref="X1012" ca="1">IF(AND(ISNUMBER(X711), ISNUMBER(X712)), X712/X711-1, NA())</f>
        <v>#N/A</v>
      </c>
      <c r="Y1012" s="49" t="e">
        <f t="array" aca="1" ref="Y1012" ca="1">IF(AND(ISNUMBER(Y711), ISNUMBER(Y712)), Y712/Y711-1, NA())</f>
        <v>#N/A</v>
      </c>
      <c r="AA1012" s="49" t="e">
        <f t="array" aca="1" ref="AA1012" ca="1">IF(AND(ISNUMBER(AA711), ISNUMBER(AA712)), AA712/AA711-1, NA())</f>
        <v>#N/A</v>
      </c>
      <c r="AB1012" s="49" t="e">
        <f t="array" aca="1" ref="AB1012" ca="1">IF(AND(ISNUMBER(AB711), ISNUMBER(AB712)), AB712/AB711-1, NA())</f>
        <v>#N/A</v>
      </c>
      <c r="AC1012" s="49" t="e">
        <f t="array" aca="1" ref="AC1012" ca="1">IF(AND(ISNUMBER(AC711), ISNUMBER(AC712)), AC712/AC711-1, NA())</f>
        <v>#N/A</v>
      </c>
      <c r="AD1012" s="49" t="e">
        <f t="array" aca="1" ref="AD1012" ca="1">IF(AND(ISNUMBER(AD711), ISNUMBER(AD712)), AD712/AD711-1, NA())</f>
        <v>#N/A</v>
      </c>
      <c r="AE1012" s="49" t="e">
        <f t="array" aca="1" ref="AE1012" ca="1">IF(AND(ISNUMBER(AE711), ISNUMBER(AE712)), AE712/AE711-1, NA())</f>
        <v>#N/A</v>
      </c>
      <c r="AG1012" s="49" t="e">
        <f t="array" aca="1" ref="AG1012" ca="1">IF(AND(ISNUMBER(AG711), ISNUMBER(AG712)), AG712/AG711-1, NA())</f>
        <v>#N/A</v>
      </c>
      <c r="AM1012" s="49" t="e">
        <f t="array" aca="1" ref="AM1012" ca="1">IF(AND(ISNUMBER(AM711), ISNUMBER(AM712)), AM712/AM711-1, NA())</f>
        <v>#N/A</v>
      </c>
      <c r="AN1012" s="49" t="e">
        <f t="array" aca="1" ref="AN1012" ca="1">IF(AND(ISNUMBER(AN711), ISNUMBER(AN712)), AN712/AN711-1, NA())</f>
        <v>#N/A</v>
      </c>
      <c r="AO1012" s="49" t="e">
        <f t="array" aca="1" ref="AO1012" ca="1">IF(AND(ISNUMBER(AO711), ISNUMBER(AO712)), AO712/AO711-1, NA())</f>
        <v>#N/A</v>
      </c>
      <c r="AP1012" s="49" t="e">
        <f t="array" aca="1" ref="AP1012" ca="1">IF(AND(ISNUMBER(AP711), ISNUMBER(AP712)), AP712/AP711-1, NA())</f>
        <v>#N/A</v>
      </c>
      <c r="AQ1012" s="49" t="e">
        <f t="array" aca="1" ref="AQ1012" ca="1">IF(AND(ISNUMBER(AQ711), ISNUMBER(AQ712)), AQ712/AQ711-1, NA())</f>
        <v>#N/A</v>
      </c>
      <c r="AS1012" s="49" t="e">
        <f t="array" aca="1" ref="AS1012" ca="1">IF(AND(ISNUMBER(AS711), ISNUMBER(AS712)), AS712/AS711-1, NA())</f>
        <v>#N/A</v>
      </c>
      <c r="AU1012" s="49" t="e">
        <f t="array" aca="1" ref="AU1012" ca="1">IF(AND(ISNUMBER(AU711), ISNUMBER(AU712)), AU712/AU711-1, NA())</f>
        <v>#N/A</v>
      </c>
      <c r="AV1012" s="49" t="e">
        <f t="array" aca="1" ref="AV1012" ca="1">IF(AND(ISNUMBER(AV711), ISNUMBER(AV712)), AV712/AV711-1, NA())</f>
        <v>#N/A</v>
      </c>
      <c r="AW1012" s="49" t="e">
        <f t="array" aca="1" ref="AW1012" ca="1">IF(AND(ISNUMBER(AW711), ISNUMBER(AW712)), AW712/AW711-1, NA())</f>
        <v>#N/A</v>
      </c>
      <c r="AX1012" s="49" t="e">
        <f t="array" aca="1" ref="AX1012" ca="1">IF(AND(ISNUMBER(AX711), ISNUMBER(AX712)), AX712/AX711-1, NA())</f>
        <v>#N/A</v>
      </c>
      <c r="AY1012" s="49" t="e">
        <f t="array" aca="1" ref="AY1012" ca="1">IF(AND(ISNUMBER(AY711), ISNUMBER(AY712)), AY712/AY711-1, NA())</f>
        <v>#N/A</v>
      </c>
      <c r="AZ1012" s="49" t="e">
        <f t="array" aca="1" ref="AZ1012" ca="1">IF(AND(ISNUMBER(AZ711), ISNUMBER(AZ712)), AZ712/AZ711-1, NA())</f>
        <v>#N/A</v>
      </c>
      <c r="BA1012" s="49" t="e">
        <f t="array" aca="1" ref="BA1012" ca="1">IF(AND(ISNUMBER(BA711), ISNUMBER(BA712)), BA712/BA711-1, NA())</f>
        <v>#N/A</v>
      </c>
      <c r="BB1012" s="49" t="e">
        <f t="array" aca="1" ref="BB1012" ca="1">IF(AND(ISNUMBER(BB711), ISNUMBER(BB712)), BB712/BB711-1, NA())</f>
        <v>#N/A</v>
      </c>
      <c r="BC1012" s="49" t="e">
        <f t="array" aca="1" ref="BC1012" ca="1">IF(AND(ISNUMBER(BC711), ISNUMBER(BC712)), BC712/BC711-1, NA())</f>
        <v>#N/A</v>
      </c>
      <c r="BD1012" s="49" t="e">
        <f t="array" aca="1" ref="BD1012" ca="1">IF(AND(ISNUMBER(BD711), ISNUMBER(BD712)), BD712/BD711-1, NA())</f>
        <v>#N/A</v>
      </c>
      <c r="BE1012" s="49" t="e">
        <f t="array" aca="1" ref="BE1012" ca="1">IF(AND(ISNUMBER(BE711), ISNUMBER(BE712)), BE712/BE711-1, NA())</f>
        <v>#N/A</v>
      </c>
      <c r="BF1012" s="49" t="e">
        <f t="array" aca="1" ref="BF1012" ca="1">IF(AND(ISNUMBER(BF711), ISNUMBER(BF712)), BF712/BF711-1, NA())</f>
        <v>#N/A</v>
      </c>
      <c r="BG1012" s="49" t="e">
        <f t="array" aca="1" ref="BG1012" ca="1">IF(AND(ISNUMBER(BG711), ISNUMBER(BG712)), BG712/BG711-1, NA())</f>
        <v>#N/A</v>
      </c>
      <c r="BH1012" s="49" t="e">
        <f t="array" aca="1" ref="BH1012" ca="1">IF(AND(ISNUMBER(BH711), ISNUMBER(BH712)), BH712/BH711-1, NA())</f>
        <v>#N/A</v>
      </c>
      <c r="BI1012" s="49" t="e">
        <f t="array" aca="1" ref="BI1012" ca="1">IF(AND(ISNUMBER(BI711), ISNUMBER(BI712)), BI712/BI711-1, NA())</f>
        <v>#N/A</v>
      </c>
      <c r="BJ1012" s="49" t="e">
        <f t="array" aca="1" ref="BJ1012" ca="1">IF(AND(ISNUMBER(BJ711), ISNUMBER(BJ712)), BJ712/BJ711-1, NA())</f>
        <v>#N/A</v>
      </c>
      <c r="BK1012" s="49" t="e">
        <f t="array" aca="1" ref="BK1012" ca="1">IF(AND(ISNUMBER(BK711), ISNUMBER(BK712)), BK712/BK711-1, NA())</f>
        <v>#N/A</v>
      </c>
      <c r="BL1012" s="49" t="e">
        <f t="array" aca="1" ref="BL1012" ca="1">IF(AND(ISNUMBER(BL711), ISNUMBER(BL712)), BL712/BL711-1, NA())</f>
        <v>#N/A</v>
      </c>
      <c r="BM1012" s="49" t="e">
        <f t="array" aca="1" ref="BM1012" ca="1">IF(AND(ISNUMBER(BM711), ISNUMBER(BM712)), BM712/BM711-1, NA())</f>
        <v>#N/A</v>
      </c>
      <c r="BN1012" s="49" t="e">
        <f t="array" aca="1" ref="BN1012" ca="1">IF(AND(ISNUMBER(BN711), ISNUMBER(BN712)), BN712/BN711-1, NA())</f>
        <v>#N/A</v>
      </c>
      <c r="BO1012" s="49" t="e">
        <f t="array" aca="1" ref="BO1012" ca="1">IF(AND(ISNUMBER(BO711), ISNUMBER(BO712)), BO712/BO711-1, NA())</f>
        <v>#N/A</v>
      </c>
      <c r="BP1012" s="49" t="e">
        <f t="array" aca="1" ref="BP1012" ca="1">IF(AND(ISNUMBER(BP711), ISNUMBER(BP712)), BP712/BP711-1, NA())</f>
        <v>#N/A</v>
      </c>
      <c r="BQ1012" s="49" t="e">
        <f t="array" aca="1" ref="BQ1012" ca="1">IF(AND(ISNUMBER(BQ711), ISNUMBER(BQ712)), BQ712/BQ711-1, NA())</f>
        <v>#N/A</v>
      </c>
      <c r="BR1012" s="49" t="e">
        <f t="array" aca="1" ref="BR1012" ca="1">IF(AND(ISNUMBER(BR711), ISNUMBER(BR712)), BR712/BR711-1, NA())</f>
        <v>#N/A</v>
      </c>
      <c r="BS1012" s="49" t="e">
        <f t="array" aca="1" ref="BS1012" ca="1">IF(AND(ISNUMBER(BS711), ISNUMBER(BS712)), BS712/BS711-1, NA())</f>
        <v>#N/A</v>
      </c>
    </row>
    <row r="1013" spans="2:71">
      <c r="B1013" s="48">
        <f t="shared" si="1109"/>
        <v>1887</v>
      </c>
      <c r="M1013" s="49" t="e">
        <f t="array" aca="1" ref="M1013" ca="1">IF(AND(ISNUMBER(M712), ISNUMBER(M713)), M713/M712-1, NA())</f>
        <v>#N/A</v>
      </c>
      <c r="N1013" s="49" t="e">
        <f t="array" aca="1" ref="N1013" ca="1">IF(AND(ISNUMBER(N712), ISNUMBER(N713)), N713/N712-1, NA())</f>
        <v>#N/A</v>
      </c>
      <c r="X1013" s="49" t="e">
        <f t="array" aca="1" ref="X1013" ca="1">IF(AND(ISNUMBER(X712), ISNUMBER(X713)), X713/X712-1, NA())</f>
        <v>#N/A</v>
      </c>
      <c r="Y1013" s="49" t="e">
        <f t="array" aca="1" ref="Y1013" ca="1">IF(AND(ISNUMBER(Y712), ISNUMBER(Y713)), Y713/Y712-1, NA())</f>
        <v>#N/A</v>
      </c>
      <c r="AA1013" s="49" t="e">
        <f t="array" aca="1" ref="AA1013" ca="1">IF(AND(ISNUMBER(AA712), ISNUMBER(AA713)), AA713/AA712-1, NA())</f>
        <v>#N/A</v>
      </c>
      <c r="AB1013" s="49" t="e">
        <f t="array" aca="1" ref="AB1013" ca="1">IF(AND(ISNUMBER(AB712), ISNUMBER(AB713)), AB713/AB712-1, NA())</f>
        <v>#N/A</v>
      </c>
      <c r="AC1013" s="49" t="e">
        <f t="array" aca="1" ref="AC1013" ca="1">IF(AND(ISNUMBER(AC712), ISNUMBER(AC713)), AC713/AC712-1, NA())</f>
        <v>#N/A</v>
      </c>
      <c r="AD1013" s="49" t="e">
        <f t="array" aca="1" ref="AD1013" ca="1">IF(AND(ISNUMBER(AD712), ISNUMBER(AD713)), AD713/AD712-1, NA())</f>
        <v>#N/A</v>
      </c>
      <c r="AE1013" s="49" t="e">
        <f t="array" aca="1" ref="AE1013" ca="1">IF(AND(ISNUMBER(AE712), ISNUMBER(AE713)), AE713/AE712-1, NA())</f>
        <v>#N/A</v>
      </c>
      <c r="AG1013" s="49" t="e">
        <f t="array" aca="1" ref="AG1013" ca="1">IF(AND(ISNUMBER(AG712), ISNUMBER(AG713)), AG713/AG712-1, NA())</f>
        <v>#N/A</v>
      </c>
      <c r="AM1013" s="49" t="e">
        <f t="array" aca="1" ref="AM1013" ca="1">IF(AND(ISNUMBER(AM712), ISNUMBER(AM713)), AM713/AM712-1, NA())</f>
        <v>#N/A</v>
      </c>
      <c r="AN1013" s="49" t="e">
        <f t="array" aca="1" ref="AN1013" ca="1">IF(AND(ISNUMBER(AN712), ISNUMBER(AN713)), AN713/AN712-1, NA())</f>
        <v>#N/A</v>
      </c>
      <c r="AO1013" s="49" t="e">
        <f t="array" aca="1" ref="AO1013" ca="1">IF(AND(ISNUMBER(AO712), ISNUMBER(AO713)), AO713/AO712-1, NA())</f>
        <v>#N/A</v>
      </c>
      <c r="AP1013" s="49" t="e">
        <f t="array" aca="1" ref="AP1013" ca="1">IF(AND(ISNUMBER(AP712), ISNUMBER(AP713)), AP713/AP712-1, NA())</f>
        <v>#N/A</v>
      </c>
      <c r="AQ1013" s="49" t="e">
        <f t="array" aca="1" ref="AQ1013" ca="1">IF(AND(ISNUMBER(AQ712), ISNUMBER(AQ713)), AQ713/AQ712-1, NA())</f>
        <v>#N/A</v>
      </c>
      <c r="AS1013" s="49" t="e">
        <f t="array" aca="1" ref="AS1013" ca="1">IF(AND(ISNUMBER(AS712), ISNUMBER(AS713)), AS713/AS712-1, NA())</f>
        <v>#N/A</v>
      </c>
      <c r="AU1013" s="49" t="e">
        <f t="array" aca="1" ref="AU1013" ca="1">IF(AND(ISNUMBER(AU712), ISNUMBER(AU713)), AU713/AU712-1, NA())</f>
        <v>#N/A</v>
      </c>
      <c r="AV1013" s="49" t="e">
        <f t="array" aca="1" ref="AV1013" ca="1">IF(AND(ISNUMBER(AV712), ISNUMBER(AV713)), AV713/AV712-1, NA())</f>
        <v>#N/A</v>
      </c>
      <c r="AW1013" s="49" t="e">
        <f t="array" aca="1" ref="AW1013" ca="1">IF(AND(ISNUMBER(AW712), ISNUMBER(AW713)), AW713/AW712-1, NA())</f>
        <v>#N/A</v>
      </c>
      <c r="AX1013" s="49" t="e">
        <f t="array" aca="1" ref="AX1013" ca="1">IF(AND(ISNUMBER(AX712), ISNUMBER(AX713)), AX713/AX712-1, NA())</f>
        <v>#N/A</v>
      </c>
      <c r="AY1013" s="49" t="e">
        <f t="array" aca="1" ref="AY1013" ca="1">IF(AND(ISNUMBER(AY712), ISNUMBER(AY713)), AY713/AY712-1, NA())</f>
        <v>#N/A</v>
      </c>
      <c r="AZ1013" s="49" t="e">
        <f t="array" aca="1" ref="AZ1013" ca="1">IF(AND(ISNUMBER(AZ712), ISNUMBER(AZ713)), AZ713/AZ712-1, NA())</f>
        <v>#N/A</v>
      </c>
      <c r="BA1013" s="49" t="e">
        <f t="array" aca="1" ref="BA1013" ca="1">IF(AND(ISNUMBER(BA712), ISNUMBER(BA713)), BA713/BA712-1, NA())</f>
        <v>#N/A</v>
      </c>
      <c r="BB1013" s="49" t="e">
        <f t="array" aca="1" ref="BB1013" ca="1">IF(AND(ISNUMBER(BB712), ISNUMBER(BB713)), BB713/BB712-1, NA())</f>
        <v>#N/A</v>
      </c>
      <c r="BC1013" s="49" t="e">
        <f t="array" aca="1" ref="BC1013" ca="1">IF(AND(ISNUMBER(BC712), ISNUMBER(BC713)), BC713/BC712-1, NA())</f>
        <v>#N/A</v>
      </c>
      <c r="BD1013" s="49" t="e">
        <f t="array" aca="1" ref="BD1013" ca="1">IF(AND(ISNUMBER(BD712), ISNUMBER(BD713)), BD713/BD712-1, NA())</f>
        <v>#N/A</v>
      </c>
      <c r="BE1013" s="49" t="e">
        <f t="array" aca="1" ref="BE1013" ca="1">IF(AND(ISNUMBER(BE712), ISNUMBER(BE713)), BE713/BE712-1, NA())</f>
        <v>#N/A</v>
      </c>
      <c r="BF1013" s="49" t="e">
        <f t="array" aca="1" ref="BF1013" ca="1">IF(AND(ISNUMBER(BF712), ISNUMBER(BF713)), BF713/BF712-1, NA())</f>
        <v>#N/A</v>
      </c>
      <c r="BG1013" s="49" t="e">
        <f t="array" aca="1" ref="BG1013" ca="1">IF(AND(ISNUMBER(BG712), ISNUMBER(BG713)), BG713/BG712-1, NA())</f>
        <v>#N/A</v>
      </c>
      <c r="BH1013" s="49" t="e">
        <f t="array" aca="1" ref="BH1013" ca="1">IF(AND(ISNUMBER(BH712), ISNUMBER(BH713)), BH713/BH712-1, NA())</f>
        <v>#N/A</v>
      </c>
      <c r="BI1013" s="49" t="e">
        <f t="array" aca="1" ref="BI1013" ca="1">IF(AND(ISNUMBER(BI712), ISNUMBER(BI713)), BI713/BI712-1, NA())</f>
        <v>#N/A</v>
      </c>
      <c r="BJ1013" s="49" t="e">
        <f t="array" aca="1" ref="BJ1013" ca="1">IF(AND(ISNUMBER(BJ712), ISNUMBER(BJ713)), BJ713/BJ712-1, NA())</f>
        <v>#N/A</v>
      </c>
      <c r="BK1013" s="49" t="e">
        <f t="array" aca="1" ref="BK1013" ca="1">IF(AND(ISNUMBER(BK712), ISNUMBER(BK713)), BK713/BK712-1, NA())</f>
        <v>#N/A</v>
      </c>
      <c r="BL1013" s="49" t="e">
        <f t="array" aca="1" ref="BL1013" ca="1">IF(AND(ISNUMBER(BL712), ISNUMBER(BL713)), BL713/BL712-1, NA())</f>
        <v>#N/A</v>
      </c>
      <c r="BM1013" s="49" t="e">
        <f t="array" aca="1" ref="BM1013" ca="1">IF(AND(ISNUMBER(BM712), ISNUMBER(BM713)), BM713/BM712-1, NA())</f>
        <v>#N/A</v>
      </c>
      <c r="BN1013" s="49" t="e">
        <f t="array" aca="1" ref="BN1013" ca="1">IF(AND(ISNUMBER(BN712), ISNUMBER(BN713)), BN713/BN712-1, NA())</f>
        <v>#N/A</v>
      </c>
      <c r="BO1013" s="49" t="e">
        <f t="array" aca="1" ref="BO1013" ca="1">IF(AND(ISNUMBER(BO712), ISNUMBER(BO713)), BO713/BO712-1, NA())</f>
        <v>#N/A</v>
      </c>
      <c r="BP1013" s="49" t="e">
        <f t="array" aca="1" ref="BP1013" ca="1">IF(AND(ISNUMBER(BP712), ISNUMBER(BP713)), BP713/BP712-1, NA())</f>
        <v>#N/A</v>
      </c>
      <c r="BQ1013" s="49" t="e">
        <f t="array" aca="1" ref="BQ1013" ca="1">IF(AND(ISNUMBER(BQ712), ISNUMBER(BQ713)), BQ713/BQ712-1, NA())</f>
        <v>#N/A</v>
      </c>
      <c r="BR1013" s="49" t="e">
        <f t="array" aca="1" ref="BR1013" ca="1">IF(AND(ISNUMBER(BR712), ISNUMBER(BR713)), BR713/BR712-1, NA())</f>
        <v>#N/A</v>
      </c>
      <c r="BS1013" s="49" t="e">
        <f t="array" aca="1" ref="BS1013" ca="1">IF(AND(ISNUMBER(BS712), ISNUMBER(BS713)), BS713/BS712-1, NA())</f>
        <v>#N/A</v>
      </c>
    </row>
    <row r="1014" spans="2:71">
      <c r="B1014" s="48">
        <f t="shared" si="1109"/>
        <v>1888</v>
      </c>
      <c r="M1014" s="49" t="e">
        <f t="array" aca="1" ref="M1014" ca="1">IF(AND(ISNUMBER(M713), ISNUMBER(M714)), M714/M713-1, NA())</f>
        <v>#N/A</v>
      </c>
      <c r="N1014" s="49" t="e">
        <f t="array" aca="1" ref="N1014" ca="1">IF(AND(ISNUMBER(N713), ISNUMBER(N714)), N714/N713-1, NA())</f>
        <v>#N/A</v>
      </c>
      <c r="X1014" s="49" t="e">
        <f t="array" aca="1" ref="X1014" ca="1">IF(AND(ISNUMBER(X713), ISNUMBER(X714)), X714/X713-1, NA())</f>
        <v>#N/A</v>
      </c>
      <c r="Y1014" s="49" t="e">
        <f t="array" aca="1" ref="Y1014" ca="1">IF(AND(ISNUMBER(Y713), ISNUMBER(Y714)), Y714/Y713-1, NA())</f>
        <v>#N/A</v>
      </c>
      <c r="AA1014" s="49" t="e">
        <f t="array" aca="1" ref="AA1014" ca="1">IF(AND(ISNUMBER(AA713), ISNUMBER(AA714)), AA714/AA713-1, NA())</f>
        <v>#N/A</v>
      </c>
      <c r="AB1014" s="49" t="e">
        <f t="array" aca="1" ref="AB1014" ca="1">IF(AND(ISNUMBER(AB713), ISNUMBER(AB714)), AB714/AB713-1, NA())</f>
        <v>#N/A</v>
      </c>
      <c r="AC1014" s="49" t="e">
        <f t="array" aca="1" ref="AC1014" ca="1">IF(AND(ISNUMBER(AC713), ISNUMBER(AC714)), AC714/AC713-1, NA())</f>
        <v>#N/A</v>
      </c>
      <c r="AD1014" s="49" t="e">
        <f t="array" aca="1" ref="AD1014" ca="1">IF(AND(ISNUMBER(AD713), ISNUMBER(AD714)), AD714/AD713-1, NA())</f>
        <v>#N/A</v>
      </c>
      <c r="AE1014" s="49" t="e">
        <f t="array" aca="1" ref="AE1014" ca="1">IF(AND(ISNUMBER(AE713), ISNUMBER(AE714)), AE714/AE713-1, NA())</f>
        <v>#N/A</v>
      </c>
      <c r="AG1014" s="49" t="e">
        <f t="array" aca="1" ref="AG1014" ca="1">IF(AND(ISNUMBER(AG713), ISNUMBER(AG714)), AG714/AG713-1, NA())</f>
        <v>#N/A</v>
      </c>
      <c r="AM1014" s="49" t="e">
        <f t="array" aca="1" ref="AM1014" ca="1">IF(AND(ISNUMBER(AM713), ISNUMBER(AM714)), AM714/AM713-1, NA())</f>
        <v>#N/A</v>
      </c>
      <c r="AN1014" s="49" t="e">
        <f t="array" aca="1" ref="AN1014" ca="1">IF(AND(ISNUMBER(AN713), ISNUMBER(AN714)), AN714/AN713-1, NA())</f>
        <v>#N/A</v>
      </c>
      <c r="AO1014" s="49" t="e">
        <f t="array" aca="1" ref="AO1014" ca="1">IF(AND(ISNUMBER(AO713), ISNUMBER(AO714)), AO714/AO713-1, NA())</f>
        <v>#N/A</v>
      </c>
      <c r="AP1014" s="49" t="e">
        <f t="array" aca="1" ref="AP1014" ca="1">IF(AND(ISNUMBER(AP713), ISNUMBER(AP714)), AP714/AP713-1, NA())</f>
        <v>#N/A</v>
      </c>
      <c r="AQ1014" s="49" t="e">
        <f t="array" aca="1" ref="AQ1014" ca="1">IF(AND(ISNUMBER(AQ713), ISNUMBER(AQ714)), AQ714/AQ713-1, NA())</f>
        <v>#N/A</v>
      </c>
      <c r="AS1014" s="49" t="e">
        <f t="array" aca="1" ref="AS1014" ca="1">IF(AND(ISNUMBER(AS713), ISNUMBER(AS714)), AS714/AS713-1, NA())</f>
        <v>#N/A</v>
      </c>
      <c r="AU1014" s="49" t="e">
        <f t="array" aca="1" ref="AU1014" ca="1">IF(AND(ISNUMBER(AU713), ISNUMBER(AU714)), AU714/AU713-1, NA())</f>
        <v>#N/A</v>
      </c>
      <c r="AV1014" s="49" t="e">
        <f t="array" aca="1" ref="AV1014" ca="1">IF(AND(ISNUMBER(AV713), ISNUMBER(AV714)), AV714/AV713-1, NA())</f>
        <v>#N/A</v>
      </c>
      <c r="AW1014" s="49" t="e">
        <f t="array" aca="1" ref="AW1014" ca="1">IF(AND(ISNUMBER(AW713), ISNUMBER(AW714)), AW714/AW713-1, NA())</f>
        <v>#N/A</v>
      </c>
      <c r="AX1014" s="49" t="e">
        <f t="array" aca="1" ref="AX1014" ca="1">IF(AND(ISNUMBER(AX713), ISNUMBER(AX714)), AX714/AX713-1, NA())</f>
        <v>#N/A</v>
      </c>
      <c r="AY1014" s="49" t="e">
        <f t="array" aca="1" ref="AY1014" ca="1">IF(AND(ISNUMBER(AY713), ISNUMBER(AY714)), AY714/AY713-1, NA())</f>
        <v>#N/A</v>
      </c>
      <c r="AZ1014" s="49" t="e">
        <f t="array" aca="1" ref="AZ1014" ca="1">IF(AND(ISNUMBER(AZ713), ISNUMBER(AZ714)), AZ714/AZ713-1, NA())</f>
        <v>#N/A</v>
      </c>
      <c r="BA1014" s="49" t="e">
        <f t="array" aca="1" ref="BA1014" ca="1">IF(AND(ISNUMBER(BA713), ISNUMBER(BA714)), BA714/BA713-1, NA())</f>
        <v>#N/A</v>
      </c>
      <c r="BB1014" s="49" t="e">
        <f t="array" aca="1" ref="BB1014" ca="1">IF(AND(ISNUMBER(BB713), ISNUMBER(BB714)), BB714/BB713-1, NA())</f>
        <v>#N/A</v>
      </c>
      <c r="BC1014" s="49" t="e">
        <f t="array" aca="1" ref="BC1014" ca="1">IF(AND(ISNUMBER(BC713), ISNUMBER(BC714)), BC714/BC713-1, NA())</f>
        <v>#N/A</v>
      </c>
      <c r="BD1014" s="49" t="e">
        <f t="array" aca="1" ref="BD1014" ca="1">IF(AND(ISNUMBER(BD713), ISNUMBER(BD714)), BD714/BD713-1, NA())</f>
        <v>#N/A</v>
      </c>
      <c r="BE1014" s="49" t="e">
        <f t="array" aca="1" ref="BE1014" ca="1">IF(AND(ISNUMBER(BE713), ISNUMBER(BE714)), BE714/BE713-1, NA())</f>
        <v>#N/A</v>
      </c>
      <c r="BF1014" s="49" t="e">
        <f t="array" aca="1" ref="BF1014" ca="1">IF(AND(ISNUMBER(BF713), ISNUMBER(BF714)), BF714/BF713-1, NA())</f>
        <v>#N/A</v>
      </c>
      <c r="BG1014" s="49" t="e">
        <f t="array" aca="1" ref="BG1014" ca="1">IF(AND(ISNUMBER(BG713), ISNUMBER(BG714)), BG714/BG713-1, NA())</f>
        <v>#N/A</v>
      </c>
      <c r="BH1014" s="49" t="e">
        <f t="array" aca="1" ref="BH1014" ca="1">IF(AND(ISNUMBER(BH713), ISNUMBER(BH714)), BH714/BH713-1, NA())</f>
        <v>#N/A</v>
      </c>
      <c r="BI1014" s="49" t="e">
        <f t="array" aca="1" ref="BI1014" ca="1">IF(AND(ISNUMBER(BI713), ISNUMBER(BI714)), BI714/BI713-1, NA())</f>
        <v>#N/A</v>
      </c>
      <c r="BJ1014" s="49" t="e">
        <f t="array" aca="1" ref="BJ1014" ca="1">IF(AND(ISNUMBER(BJ713), ISNUMBER(BJ714)), BJ714/BJ713-1, NA())</f>
        <v>#N/A</v>
      </c>
      <c r="BK1014" s="49" t="e">
        <f t="array" aca="1" ref="BK1014" ca="1">IF(AND(ISNUMBER(BK713), ISNUMBER(BK714)), BK714/BK713-1, NA())</f>
        <v>#N/A</v>
      </c>
      <c r="BL1014" s="49" t="e">
        <f t="array" aca="1" ref="BL1014" ca="1">IF(AND(ISNUMBER(BL713), ISNUMBER(BL714)), BL714/BL713-1, NA())</f>
        <v>#N/A</v>
      </c>
      <c r="BM1014" s="49" t="e">
        <f t="array" aca="1" ref="BM1014" ca="1">IF(AND(ISNUMBER(BM713), ISNUMBER(BM714)), BM714/BM713-1, NA())</f>
        <v>#N/A</v>
      </c>
      <c r="BN1014" s="49" t="e">
        <f t="array" aca="1" ref="BN1014" ca="1">IF(AND(ISNUMBER(BN713), ISNUMBER(BN714)), BN714/BN713-1, NA())</f>
        <v>#N/A</v>
      </c>
      <c r="BO1014" s="49" t="e">
        <f t="array" aca="1" ref="BO1014" ca="1">IF(AND(ISNUMBER(BO713), ISNUMBER(BO714)), BO714/BO713-1, NA())</f>
        <v>#N/A</v>
      </c>
      <c r="BP1014" s="49" t="e">
        <f t="array" aca="1" ref="BP1014" ca="1">IF(AND(ISNUMBER(BP713), ISNUMBER(BP714)), BP714/BP713-1, NA())</f>
        <v>#N/A</v>
      </c>
      <c r="BQ1014" s="49" t="e">
        <f t="array" aca="1" ref="BQ1014" ca="1">IF(AND(ISNUMBER(BQ713), ISNUMBER(BQ714)), BQ714/BQ713-1, NA())</f>
        <v>#N/A</v>
      </c>
      <c r="BR1014" s="49" t="e">
        <f t="array" aca="1" ref="BR1014" ca="1">IF(AND(ISNUMBER(BR713), ISNUMBER(BR714)), BR714/BR713-1, NA())</f>
        <v>#N/A</v>
      </c>
      <c r="BS1014" s="49" t="e">
        <f t="array" aca="1" ref="BS1014" ca="1">IF(AND(ISNUMBER(BS713), ISNUMBER(BS714)), BS714/BS713-1, NA())</f>
        <v>#N/A</v>
      </c>
    </row>
    <row r="1015" spans="2:71">
      <c r="B1015" s="48">
        <f t="shared" si="1109"/>
        <v>1889</v>
      </c>
      <c r="M1015" s="49" t="e">
        <f t="array" aca="1" ref="M1015" ca="1">IF(AND(ISNUMBER(M714), ISNUMBER(M715)), M715/M714-1, NA())</f>
        <v>#N/A</v>
      </c>
      <c r="N1015" s="49" t="e">
        <f t="array" aca="1" ref="N1015" ca="1">IF(AND(ISNUMBER(N714), ISNUMBER(N715)), N715/N714-1, NA())</f>
        <v>#N/A</v>
      </c>
      <c r="X1015" s="49" t="e">
        <f t="array" aca="1" ref="X1015" ca="1">IF(AND(ISNUMBER(X714), ISNUMBER(X715)), X715/X714-1, NA())</f>
        <v>#N/A</v>
      </c>
      <c r="Y1015" s="49" t="e">
        <f t="array" aca="1" ref="Y1015" ca="1">IF(AND(ISNUMBER(Y714), ISNUMBER(Y715)), Y715/Y714-1, NA())</f>
        <v>#N/A</v>
      </c>
      <c r="AA1015" s="49" t="e">
        <f t="array" aca="1" ref="AA1015" ca="1">IF(AND(ISNUMBER(AA714), ISNUMBER(AA715)), AA715/AA714-1, NA())</f>
        <v>#N/A</v>
      </c>
      <c r="AB1015" s="49" t="e">
        <f t="array" aca="1" ref="AB1015" ca="1">IF(AND(ISNUMBER(AB714), ISNUMBER(AB715)), AB715/AB714-1, NA())</f>
        <v>#N/A</v>
      </c>
      <c r="AC1015" s="49" t="e">
        <f t="array" aca="1" ref="AC1015" ca="1">IF(AND(ISNUMBER(AC714), ISNUMBER(AC715)), AC715/AC714-1, NA())</f>
        <v>#N/A</v>
      </c>
      <c r="AD1015" s="49" t="e">
        <f t="array" aca="1" ref="AD1015" ca="1">IF(AND(ISNUMBER(AD714), ISNUMBER(AD715)), AD715/AD714-1, NA())</f>
        <v>#N/A</v>
      </c>
      <c r="AE1015" s="49" t="e">
        <f t="array" aca="1" ref="AE1015" ca="1">IF(AND(ISNUMBER(AE714), ISNUMBER(AE715)), AE715/AE714-1, NA())</f>
        <v>#N/A</v>
      </c>
      <c r="AG1015" s="49" t="e">
        <f t="array" aca="1" ref="AG1015" ca="1">IF(AND(ISNUMBER(AG714), ISNUMBER(AG715)), AG715/AG714-1, NA())</f>
        <v>#N/A</v>
      </c>
      <c r="AM1015" s="49" t="e">
        <f t="array" aca="1" ref="AM1015" ca="1">IF(AND(ISNUMBER(AM714), ISNUMBER(AM715)), AM715/AM714-1, NA())</f>
        <v>#N/A</v>
      </c>
      <c r="AN1015" s="49" t="e">
        <f t="array" aca="1" ref="AN1015" ca="1">IF(AND(ISNUMBER(AN714), ISNUMBER(AN715)), AN715/AN714-1, NA())</f>
        <v>#N/A</v>
      </c>
      <c r="AO1015" s="49" t="e">
        <f t="array" aca="1" ref="AO1015" ca="1">IF(AND(ISNUMBER(AO714), ISNUMBER(AO715)), AO715/AO714-1, NA())</f>
        <v>#N/A</v>
      </c>
      <c r="AP1015" s="49" t="e">
        <f t="array" aca="1" ref="AP1015" ca="1">IF(AND(ISNUMBER(AP714), ISNUMBER(AP715)), AP715/AP714-1, NA())</f>
        <v>#N/A</v>
      </c>
      <c r="AQ1015" s="49" t="e">
        <f t="array" aca="1" ref="AQ1015" ca="1">IF(AND(ISNUMBER(AQ714), ISNUMBER(AQ715)), AQ715/AQ714-1, NA())</f>
        <v>#N/A</v>
      </c>
      <c r="AS1015" s="49" t="e">
        <f t="array" aca="1" ref="AS1015" ca="1">IF(AND(ISNUMBER(AS714), ISNUMBER(AS715)), AS715/AS714-1, NA())</f>
        <v>#N/A</v>
      </c>
      <c r="AU1015" s="49" t="e">
        <f t="array" aca="1" ref="AU1015" ca="1">IF(AND(ISNUMBER(AU714), ISNUMBER(AU715)), AU715/AU714-1, NA())</f>
        <v>#N/A</v>
      </c>
      <c r="AV1015" s="49" t="e">
        <f t="array" aca="1" ref="AV1015" ca="1">IF(AND(ISNUMBER(AV714), ISNUMBER(AV715)), AV715/AV714-1, NA())</f>
        <v>#N/A</v>
      </c>
      <c r="AW1015" s="49" t="e">
        <f t="array" aca="1" ref="AW1015" ca="1">IF(AND(ISNUMBER(AW714), ISNUMBER(AW715)), AW715/AW714-1, NA())</f>
        <v>#N/A</v>
      </c>
      <c r="AX1015" s="49" t="e">
        <f t="array" aca="1" ref="AX1015" ca="1">IF(AND(ISNUMBER(AX714), ISNUMBER(AX715)), AX715/AX714-1, NA())</f>
        <v>#N/A</v>
      </c>
      <c r="AY1015" s="49" t="e">
        <f t="array" aca="1" ref="AY1015" ca="1">IF(AND(ISNUMBER(AY714), ISNUMBER(AY715)), AY715/AY714-1, NA())</f>
        <v>#N/A</v>
      </c>
      <c r="AZ1015" s="49" t="e">
        <f t="array" aca="1" ref="AZ1015" ca="1">IF(AND(ISNUMBER(AZ714), ISNUMBER(AZ715)), AZ715/AZ714-1, NA())</f>
        <v>#N/A</v>
      </c>
      <c r="BA1015" s="49" t="e">
        <f t="array" aca="1" ref="BA1015" ca="1">IF(AND(ISNUMBER(BA714), ISNUMBER(BA715)), BA715/BA714-1, NA())</f>
        <v>#N/A</v>
      </c>
      <c r="BB1015" s="49" t="e">
        <f t="array" aca="1" ref="BB1015" ca="1">IF(AND(ISNUMBER(BB714), ISNUMBER(BB715)), BB715/BB714-1, NA())</f>
        <v>#N/A</v>
      </c>
      <c r="BC1015" s="49" t="e">
        <f t="array" aca="1" ref="BC1015" ca="1">IF(AND(ISNUMBER(BC714), ISNUMBER(BC715)), BC715/BC714-1, NA())</f>
        <v>#N/A</v>
      </c>
      <c r="BD1015" s="49" t="e">
        <f t="array" aca="1" ref="BD1015" ca="1">IF(AND(ISNUMBER(BD714), ISNUMBER(BD715)), BD715/BD714-1, NA())</f>
        <v>#N/A</v>
      </c>
      <c r="BE1015" s="49" t="e">
        <f t="array" aca="1" ref="BE1015" ca="1">IF(AND(ISNUMBER(BE714), ISNUMBER(BE715)), BE715/BE714-1, NA())</f>
        <v>#N/A</v>
      </c>
      <c r="BF1015" s="49" t="e">
        <f t="array" aca="1" ref="BF1015" ca="1">IF(AND(ISNUMBER(BF714), ISNUMBER(BF715)), BF715/BF714-1, NA())</f>
        <v>#N/A</v>
      </c>
      <c r="BG1015" s="49" t="e">
        <f t="array" aca="1" ref="BG1015" ca="1">IF(AND(ISNUMBER(BG714), ISNUMBER(BG715)), BG715/BG714-1, NA())</f>
        <v>#N/A</v>
      </c>
      <c r="BH1015" s="49" t="e">
        <f t="array" aca="1" ref="BH1015" ca="1">IF(AND(ISNUMBER(BH714), ISNUMBER(BH715)), BH715/BH714-1, NA())</f>
        <v>#N/A</v>
      </c>
      <c r="BI1015" s="49" t="e">
        <f t="array" aca="1" ref="BI1015" ca="1">IF(AND(ISNUMBER(BI714), ISNUMBER(BI715)), BI715/BI714-1, NA())</f>
        <v>#N/A</v>
      </c>
      <c r="BJ1015" s="49" t="e">
        <f t="array" aca="1" ref="BJ1015" ca="1">IF(AND(ISNUMBER(BJ714), ISNUMBER(BJ715)), BJ715/BJ714-1, NA())</f>
        <v>#N/A</v>
      </c>
      <c r="BK1015" s="49" t="e">
        <f t="array" aca="1" ref="BK1015" ca="1">IF(AND(ISNUMBER(BK714), ISNUMBER(BK715)), BK715/BK714-1, NA())</f>
        <v>#N/A</v>
      </c>
      <c r="BL1015" s="49" t="e">
        <f t="array" aca="1" ref="BL1015" ca="1">IF(AND(ISNUMBER(BL714), ISNUMBER(BL715)), BL715/BL714-1, NA())</f>
        <v>#N/A</v>
      </c>
      <c r="BM1015" s="49" t="e">
        <f t="array" aca="1" ref="BM1015" ca="1">IF(AND(ISNUMBER(BM714), ISNUMBER(BM715)), BM715/BM714-1, NA())</f>
        <v>#N/A</v>
      </c>
      <c r="BN1015" s="49" t="e">
        <f t="array" aca="1" ref="BN1015" ca="1">IF(AND(ISNUMBER(BN714), ISNUMBER(BN715)), BN715/BN714-1, NA())</f>
        <v>#N/A</v>
      </c>
      <c r="BO1015" s="49" t="e">
        <f t="array" aca="1" ref="BO1015" ca="1">IF(AND(ISNUMBER(BO714), ISNUMBER(BO715)), BO715/BO714-1, NA())</f>
        <v>#N/A</v>
      </c>
      <c r="BP1015" s="49" t="e">
        <f t="array" aca="1" ref="BP1015" ca="1">IF(AND(ISNUMBER(BP714), ISNUMBER(BP715)), BP715/BP714-1, NA())</f>
        <v>#N/A</v>
      </c>
      <c r="BQ1015" s="49" t="e">
        <f t="array" aca="1" ref="BQ1015" ca="1">IF(AND(ISNUMBER(BQ714), ISNUMBER(BQ715)), BQ715/BQ714-1, NA())</f>
        <v>#N/A</v>
      </c>
      <c r="BR1015" s="49" t="e">
        <f t="array" aca="1" ref="BR1015" ca="1">IF(AND(ISNUMBER(BR714), ISNUMBER(BR715)), BR715/BR714-1, NA())</f>
        <v>#N/A</v>
      </c>
      <c r="BS1015" s="49" t="e">
        <f t="array" aca="1" ref="BS1015" ca="1">IF(AND(ISNUMBER(BS714), ISNUMBER(BS715)), BS715/BS714-1, NA())</f>
        <v>#N/A</v>
      </c>
    </row>
    <row r="1016" spans="2:71">
      <c r="B1016" s="48">
        <f t="shared" si="1109"/>
        <v>1890</v>
      </c>
      <c r="M1016" s="49" t="e">
        <f t="array" aca="1" ref="M1016" ca="1">IF(AND(ISNUMBER(M715), ISNUMBER(M716)), M716/M715-1, NA())</f>
        <v>#N/A</v>
      </c>
      <c r="N1016" s="49" t="e">
        <f t="array" aca="1" ref="N1016" ca="1">IF(AND(ISNUMBER(N715), ISNUMBER(N716)), N716/N715-1, NA())</f>
        <v>#N/A</v>
      </c>
      <c r="X1016" s="49" t="e">
        <f t="array" aca="1" ref="X1016" ca="1">IF(AND(ISNUMBER(X715), ISNUMBER(X716)), X716/X715-1, NA())</f>
        <v>#N/A</v>
      </c>
      <c r="Y1016" s="49" t="e">
        <f t="array" aca="1" ref="Y1016" ca="1">IF(AND(ISNUMBER(Y715), ISNUMBER(Y716)), Y716/Y715-1, NA())</f>
        <v>#N/A</v>
      </c>
      <c r="AA1016" s="49" t="e">
        <f t="array" aca="1" ref="AA1016" ca="1">IF(AND(ISNUMBER(AA715), ISNUMBER(AA716)), AA716/AA715-1, NA())</f>
        <v>#N/A</v>
      </c>
      <c r="AB1016" s="49" t="e">
        <f t="array" aca="1" ref="AB1016" ca="1">IF(AND(ISNUMBER(AB715), ISNUMBER(AB716)), AB716/AB715-1, NA())</f>
        <v>#N/A</v>
      </c>
      <c r="AC1016" s="49" t="e">
        <f t="array" aca="1" ref="AC1016" ca="1">IF(AND(ISNUMBER(AC715), ISNUMBER(AC716)), AC716/AC715-1, NA())</f>
        <v>#N/A</v>
      </c>
      <c r="AD1016" s="49" t="e">
        <f t="array" aca="1" ref="AD1016" ca="1">IF(AND(ISNUMBER(AD715), ISNUMBER(AD716)), AD716/AD715-1, NA())</f>
        <v>#N/A</v>
      </c>
      <c r="AE1016" s="49" t="e">
        <f t="array" aca="1" ref="AE1016" ca="1">IF(AND(ISNUMBER(AE715), ISNUMBER(AE716)), AE716/AE715-1, NA())</f>
        <v>#N/A</v>
      </c>
      <c r="AG1016" s="49" t="e">
        <f t="array" aca="1" ref="AG1016" ca="1">IF(AND(ISNUMBER(AG715), ISNUMBER(AG716)), AG716/AG715-1, NA())</f>
        <v>#N/A</v>
      </c>
      <c r="AM1016" s="49" t="e">
        <f t="array" aca="1" ref="AM1016" ca="1">IF(AND(ISNUMBER(AM715), ISNUMBER(AM716)), AM716/AM715-1, NA())</f>
        <v>#N/A</v>
      </c>
      <c r="AN1016" s="49" t="e">
        <f t="array" aca="1" ref="AN1016" ca="1">IF(AND(ISNUMBER(AN715), ISNUMBER(AN716)), AN716/AN715-1, NA())</f>
        <v>#N/A</v>
      </c>
      <c r="AO1016" s="49" t="e">
        <f t="array" aca="1" ref="AO1016" ca="1">IF(AND(ISNUMBER(AO715), ISNUMBER(AO716)), AO716/AO715-1, NA())</f>
        <v>#N/A</v>
      </c>
      <c r="AP1016" s="49" t="e">
        <f t="array" aca="1" ref="AP1016" ca="1">IF(AND(ISNUMBER(AP715), ISNUMBER(AP716)), AP716/AP715-1, NA())</f>
        <v>#N/A</v>
      </c>
      <c r="AQ1016" s="49" t="e">
        <f t="array" aca="1" ref="AQ1016" ca="1">IF(AND(ISNUMBER(AQ715), ISNUMBER(AQ716)), AQ716/AQ715-1, NA())</f>
        <v>#N/A</v>
      </c>
      <c r="AS1016" s="49" t="e">
        <f t="array" aca="1" ref="AS1016" ca="1">IF(AND(ISNUMBER(AS715), ISNUMBER(AS716)), AS716/AS715-1, NA())</f>
        <v>#N/A</v>
      </c>
      <c r="AU1016" s="49" t="e">
        <f t="array" aca="1" ref="AU1016" ca="1">IF(AND(ISNUMBER(AU715), ISNUMBER(AU716)), AU716/AU715-1, NA())</f>
        <v>#N/A</v>
      </c>
      <c r="AV1016" s="49" t="e">
        <f t="array" aca="1" ref="AV1016" ca="1">IF(AND(ISNUMBER(AV715), ISNUMBER(AV716)), AV716/AV715-1, NA())</f>
        <v>#N/A</v>
      </c>
      <c r="AW1016" s="49" t="e">
        <f t="array" aca="1" ref="AW1016" ca="1">IF(AND(ISNUMBER(AW715), ISNUMBER(AW716)), AW716/AW715-1, NA())</f>
        <v>#N/A</v>
      </c>
      <c r="AX1016" s="49" t="e">
        <f t="array" aca="1" ref="AX1016" ca="1">IF(AND(ISNUMBER(AX715), ISNUMBER(AX716)), AX716/AX715-1, NA())</f>
        <v>#N/A</v>
      </c>
      <c r="AY1016" s="49" t="e">
        <f t="array" aca="1" ref="AY1016" ca="1">IF(AND(ISNUMBER(AY715), ISNUMBER(AY716)), AY716/AY715-1, NA())</f>
        <v>#N/A</v>
      </c>
      <c r="AZ1016" s="49" t="e">
        <f t="array" aca="1" ref="AZ1016" ca="1">IF(AND(ISNUMBER(AZ715), ISNUMBER(AZ716)), AZ716/AZ715-1, NA())</f>
        <v>#N/A</v>
      </c>
      <c r="BA1016" s="49" t="e">
        <f t="array" aca="1" ref="BA1016" ca="1">IF(AND(ISNUMBER(BA715), ISNUMBER(BA716)), BA716/BA715-1, NA())</f>
        <v>#N/A</v>
      </c>
      <c r="BB1016" s="49" t="e">
        <f t="array" aca="1" ref="BB1016" ca="1">IF(AND(ISNUMBER(BB715), ISNUMBER(BB716)), BB716/BB715-1, NA())</f>
        <v>#N/A</v>
      </c>
      <c r="BC1016" s="49" t="e">
        <f t="array" aca="1" ref="BC1016" ca="1">IF(AND(ISNUMBER(BC715), ISNUMBER(BC716)), BC716/BC715-1, NA())</f>
        <v>#N/A</v>
      </c>
      <c r="BD1016" s="49" t="e">
        <f t="array" aca="1" ref="BD1016" ca="1">IF(AND(ISNUMBER(BD715), ISNUMBER(BD716)), BD716/BD715-1, NA())</f>
        <v>#N/A</v>
      </c>
      <c r="BE1016" s="49" t="e">
        <f t="array" aca="1" ref="BE1016" ca="1">IF(AND(ISNUMBER(BE715), ISNUMBER(BE716)), BE716/BE715-1, NA())</f>
        <v>#N/A</v>
      </c>
      <c r="BF1016" s="49" t="e">
        <f t="array" aca="1" ref="BF1016" ca="1">IF(AND(ISNUMBER(BF715), ISNUMBER(BF716)), BF716/BF715-1, NA())</f>
        <v>#N/A</v>
      </c>
      <c r="BG1016" s="49" t="e">
        <f t="array" aca="1" ref="BG1016" ca="1">IF(AND(ISNUMBER(BG715), ISNUMBER(BG716)), BG716/BG715-1, NA())</f>
        <v>#N/A</v>
      </c>
      <c r="BH1016" s="49" t="e">
        <f t="array" aca="1" ref="BH1016" ca="1">IF(AND(ISNUMBER(BH715), ISNUMBER(BH716)), BH716/BH715-1, NA())</f>
        <v>#N/A</v>
      </c>
      <c r="BI1016" s="49" t="e">
        <f t="array" aca="1" ref="BI1016" ca="1">IF(AND(ISNUMBER(BI715), ISNUMBER(BI716)), BI716/BI715-1, NA())</f>
        <v>#N/A</v>
      </c>
      <c r="BJ1016" s="49" t="e">
        <f t="array" aca="1" ref="BJ1016" ca="1">IF(AND(ISNUMBER(BJ715), ISNUMBER(BJ716)), BJ716/BJ715-1, NA())</f>
        <v>#N/A</v>
      </c>
      <c r="BK1016" s="49" t="e">
        <f t="array" aca="1" ref="BK1016" ca="1">IF(AND(ISNUMBER(BK715), ISNUMBER(BK716)), BK716/BK715-1, NA())</f>
        <v>#N/A</v>
      </c>
      <c r="BL1016" s="49" t="e">
        <f t="array" aca="1" ref="BL1016" ca="1">IF(AND(ISNUMBER(BL715), ISNUMBER(BL716)), BL716/BL715-1, NA())</f>
        <v>#N/A</v>
      </c>
      <c r="BM1016" s="49" t="e">
        <f t="array" aca="1" ref="BM1016" ca="1">IF(AND(ISNUMBER(BM715), ISNUMBER(BM716)), BM716/BM715-1, NA())</f>
        <v>#N/A</v>
      </c>
      <c r="BN1016" s="49" t="e">
        <f t="array" aca="1" ref="BN1016" ca="1">IF(AND(ISNUMBER(BN715), ISNUMBER(BN716)), BN716/BN715-1, NA())</f>
        <v>#N/A</v>
      </c>
      <c r="BO1016" s="49" t="e">
        <f t="array" aca="1" ref="BO1016" ca="1">IF(AND(ISNUMBER(BO715), ISNUMBER(BO716)), BO716/BO715-1, NA())</f>
        <v>#N/A</v>
      </c>
      <c r="BP1016" s="49" t="e">
        <f t="array" aca="1" ref="BP1016" ca="1">IF(AND(ISNUMBER(BP715), ISNUMBER(BP716)), BP716/BP715-1, NA())</f>
        <v>#N/A</v>
      </c>
      <c r="BQ1016" s="49" t="e">
        <f t="array" aca="1" ref="BQ1016" ca="1">IF(AND(ISNUMBER(BQ715), ISNUMBER(BQ716)), BQ716/BQ715-1, NA())</f>
        <v>#N/A</v>
      </c>
      <c r="BR1016" s="49" t="e">
        <f t="array" aca="1" ref="BR1016" ca="1">IF(AND(ISNUMBER(BR715), ISNUMBER(BR716)), BR716/BR715-1, NA())</f>
        <v>#N/A</v>
      </c>
      <c r="BS1016" s="49" t="e">
        <f t="array" aca="1" ref="BS1016" ca="1">IF(AND(ISNUMBER(BS715), ISNUMBER(BS716)), BS716/BS715-1, NA())</f>
        <v>#N/A</v>
      </c>
    </row>
    <row r="1017" spans="2:71">
      <c r="B1017" s="48">
        <f t="shared" si="1109"/>
        <v>1891</v>
      </c>
      <c r="M1017" s="49" t="e">
        <f t="array" aca="1" ref="M1017" ca="1">IF(AND(ISNUMBER(M716), ISNUMBER(M717)), M717/M716-1, NA())</f>
        <v>#N/A</v>
      </c>
      <c r="N1017" s="49" t="e">
        <f t="array" aca="1" ref="N1017" ca="1">IF(AND(ISNUMBER(N716), ISNUMBER(N717)), N717/N716-1, NA())</f>
        <v>#N/A</v>
      </c>
      <c r="X1017" s="49" t="e">
        <f t="array" aca="1" ref="X1017" ca="1">IF(AND(ISNUMBER(X716), ISNUMBER(X717)), X717/X716-1, NA())</f>
        <v>#N/A</v>
      </c>
      <c r="Y1017" s="49" t="e">
        <f t="array" aca="1" ref="Y1017" ca="1">IF(AND(ISNUMBER(Y716), ISNUMBER(Y717)), Y717/Y716-1, NA())</f>
        <v>#N/A</v>
      </c>
      <c r="AA1017" s="49" t="e">
        <f t="array" aca="1" ref="AA1017" ca="1">IF(AND(ISNUMBER(AA716), ISNUMBER(AA717)), AA717/AA716-1, NA())</f>
        <v>#N/A</v>
      </c>
      <c r="AB1017" s="49" t="e">
        <f t="array" aca="1" ref="AB1017" ca="1">IF(AND(ISNUMBER(AB716), ISNUMBER(AB717)), AB717/AB716-1, NA())</f>
        <v>#N/A</v>
      </c>
      <c r="AC1017" s="49" t="e">
        <f t="array" aca="1" ref="AC1017" ca="1">IF(AND(ISNUMBER(AC716), ISNUMBER(AC717)), AC717/AC716-1, NA())</f>
        <v>#N/A</v>
      </c>
      <c r="AD1017" s="49" t="e">
        <f t="array" aca="1" ref="AD1017" ca="1">IF(AND(ISNUMBER(AD716), ISNUMBER(AD717)), AD717/AD716-1, NA())</f>
        <v>#N/A</v>
      </c>
      <c r="AE1017" s="49" t="e">
        <f t="array" aca="1" ref="AE1017" ca="1">IF(AND(ISNUMBER(AE716), ISNUMBER(AE717)), AE717/AE716-1, NA())</f>
        <v>#N/A</v>
      </c>
      <c r="AG1017" s="49" t="e">
        <f t="array" aca="1" ref="AG1017" ca="1">IF(AND(ISNUMBER(AG716), ISNUMBER(AG717)), AG717/AG716-1, NA())</f>
        <v>#N/A</v>
      </c>
      <c r="AM1017" s="49" t="e">
        <f t="array" aca="1" ref="AM1017" ca="1">IF(AND(ISNUMBER(AM716), ISNUMBER(AM717)), AM717/AM716-1, NA())</f>
        <v>#N/A</v>
      </c>
      <c r="AN1017" s="49" t="e">
        <f t="array" aca="1" ref="AN1017" ca="1">IF(AND(ISNUMBER(AN716), ISNUMBER(AN717)), AN717/AN716-1, NA())</f>
        <v>#N/A</v>
      </c>
      <c r="AO1017" s="49" t="e">
        <f t="array" aca="1" ref="AO1017" ca="1">IF(AND(ISNUMBER(AO716), ISNUMBER(AO717)), AO717/AO716-1, NA())</f>
        <v>#N/A</v>
      </c>
      <c r="AP1017" s="49" t="e">
        <f t="array" aca="1" ref="AP1017" ca="1">IF(AND(ISNUMBER(AP716), ISNUMBER(AP717)), AP717/AP716-1, NA())</f>
        <v>#N/A</v>
      </c>
      <c r="AQ1017" s="49" t="e">
        <f t="array" aca="1" ref="AQ1017" ca="1">IF(AND(ISNUMBER(AQ716), ISNUMBER(AQ717)), AQ717/AQ716-1, NA())</f>
        <v>#N/A</v>
      </c>
      <c r="AS1017" s="49" t="e">
        <f t="array" aca="1" ref="AS1017" ca="1">IF(AND(ISNUMBER(AS716), ISNUMBER(AS717)), AS717/AS716-1, NA())</f>
        <v>#N/A</v>
      </c>
      <c r="AU1017" s="49" t="e">
        <f t="array" aca="1" ref="AU1017" ca="1">IF(AND(ISNUMBER(AU716), ISNUMBER(AU717)), AU717/AU716-1, NA())</f>
        <v>#N/A</v>
      </c>
      <c r="AV1017" s="49" t="e">
        <f t="array" aca="1" ref="AV1017" ca="1">IF(AND(ISNUMBER(AV716), ISNUMBER(AV717)), AV717/AV716-1, NA())</f>
        <v>#N/A</v>
      </c>
      <c r="AW1017" s="49" t="e">
        <f t="array" aca="1" ref="AW1017" ca="1">IF(AND(ISNUMBER(AW716), ISNUMBER(AW717)), AW717/AW716-1, NA())</f>
        <v>#N/A</v>
      </c>
      <c r="AX1017" s="49" t="e">
        <f t="array" aca="1" ref="AX1017" ca="1">IF(AND(ISNUMBER(AX716), ISNUMBER(AX717)), AX717/AX716-1, NA())</f>
        <v>#N/A</v>
      </c>
      <c r="AY1017" s="49" t="e">
        <f t="array" aca="1" ref="AY1017" ca="1">IF(AND(ISNUMBER(AY716), ISNUMBER(AY717)), AY717/AY716-1, NA())</f>
        <v>#N/A</v>
      </c>
      <c r="AZ1017" s="49" t="e">
        <f t="array" aca="1" ref="AZ1017" ca="1">IF(AND(ISNUMBER(AZ716), ISNUMBER(AZ717)), AZ717/AZ716-1, NA())</f>
        <v>#N/A</v>
      </c>
      <c r="BA1017" s="49" t="e">
        <f t="array" aca="1" ref="BA1017" ca="1">IF(AND(ISNUMBER(BA716), ISNUMBER(BA717)), BA717/BA716-1, NA())</f>
        <v>#N/A</v>
      </c>
      <c r="BB1017" s="49" t="e">
        <f t="array" aca="1" ref="BB1017" ca="1">IF(AND(ISNUMBER(BB716), ISNUMBER(BB717)), BB717/BB716-1, NA())</f>
        <v>#N/A</v>
      </c>
      <c r="BC1017" s="49" t="e">
        <f t="array" aca="1" ref="BC1017" ca="1">IF(AND(ISNUMBER(BC716), ISNUMBER(BC717)), BC717/BC716-1, NA())</f>
        <v>#N/A</v>
      </c>
      <c r="BD1017" s="49" t="e">
        <f t="array" aca="1" ref="BD1017" ca="1">IF(AND(ISNUMBER(BD716), ISNUMBER(BD717)), BD717/BD716-1, NA())</f>
        <v>#N/A</v>
      </c>
      <c r="BE1017" s="49" t="e">
        <f t="array" aca="1" ref="BE1017" ca="1">IF(AND(ISNUMBER(BE716), ISNUMBER(BE717)), BE717/BE716-1, NA())</f>
        <v>#N/A</v>
      </c>
      <c r="BF1017" s="49" t="e">
        <f t="array" aca="1" ref="BF1017" ca="1">IF(AND(ISNUMBER(BF716), ISNUMBER(BF717)), BF717/BF716-1, NA())</f>
        <v>#N/A</v>
      </c>
      <c r="BG1017" s="49" t="e">
        <f t="array" aca="1" ref="BG1017" ca="1">IF(AND(ISNUMBER(BG716), ISNUMBER(BG717)), BG717/BG716-1, NA())</f>
        <v>#N/A</v>
      </c>
      <c r="BH1017" s="49" t="e">
        <f t="array" aca="1" ref="BH1017" ca="1">IF(AND(ISNUMBER(BH716), ISNUMBER(BH717)), BH717/BH716-1, NA())</f>
        <v>#N/A</v>
      </c>
      <c r="BI1017" s="49" t="e">
        <f t="array" aca="1" ref="BI1017" ca="1">IF(AND(ISNUMBER(BI716), ISNUMBER(BI717)), BI717/BI716-1, NA())</f>
        <v>#N/A</v>
      </c>
      <c r="BJ1017" s="49" t="e">
        <f t="array" aca="1" ref="BJ1017" ca="1">IF(AND(ISNUMBER(BJ716), ISNUMBER(BJ717)), BJ717/BJ716-1, NA())</f>
        <v>#N/A</v>
      </c>
      <c r="BK1017" s="49" t="e">
        <f t="array" aca="1" ref="BK1017" ca="1">IF(AND(ISNUMBER(BK716), ISNUMBER(BK717)), BK717/BK716-1, NA())</f>
        <v>#N/A</v>
      </c>
      <c r="BL1017" s="49" t="e">
        <f t="array" aca="1" ref="BL1017" ca="1">IF(AND(ISNUMBER(BL716), ISNUMBER(BL717)), BL717/BL716-1, NA())</f>
        <v>#N/A</v>
      </c>
      <c r="BM1017" s="49" t="e">
        <f t="array" aca="1" ref="BM1017" ca="1">IF(AND(ISNUMBER(BM716), ISNUMBER(BM717)), BM717/BM716-1, NA())</f>
        <v>#N/A</v>
      </c>
      <c r="BN1017" s="49" t="e">
        <f t="array" aca="1" ref="BN1017" ca="1">IF(AND(ISNUMBER(BN716), ISNUMBER(BN717)), BN717/BN716-1, NA())</f>
        <v>#N/A</v>
      </c>
      <c r="BO1017" s="49" t="e">
        <f t="array" aca="1" ref="BO1017" ca="1">IF(AND(ISNUMBER(BO716), ISNUMBER(BO717)), BO717/BO716-1, NA())</f>
        <v>#N/A</v>
      </c>
      <c r="BP1017" s="49" t="e">
        <f t="array" aca="1" ref="BP1017" ca="1">IF(AND(ISNUMBER(BP716), ISNUMBER(BP717)), BP717/BP716-1, NA())</f>
        <v>#N/A</v>
      </c>
      <c r="BQ1017" s="49" t="e">
        <f t="array" aca="1" ref="BQ1017" ca="1">IF(AND(ISNUMBER(BQ716), ISNUMBER(BQ717)), BQ717/BQ716-1, NA())</f>
        <v>#N/A</v>
      </c>
      <c r="BR1017" s="49" t="e">
        <f t="array" aca="1" ref="BR1017" ca="1">IF(AND(ISNUMBER(BR716), ISNUMBER(BR717)), BR717/BR716-1, NA())</f>
        <v>#N/A</v>
      </c>
      <c r="BS1017" s="49" t="e">
        <f t="array" aca="1" ref="BS1017" ca="1">IF(AND(ISNUMBER(BS716), ISNUMBER(BS717)), BS717/BS716-1, NA())</f>
        <v>#N/A</v>
      </c>
    </row>
    <row r="1018" spans="2:71">
      <c r="B1018" s="48">
        <f t="shared" si="1109"/>
        <v>1892</v>
      </c>
      <c r="M1018" s="49" t="e">
        <f t="array" aca="1" ref="M1018" ca="1">IF(AND(ISNUMBER(M717), ISNUMBER(M718)), M718/M717-1, NA())</f>
        <v>#N/A</v>
      </c>
      <c r="N1018" s="49" t="e">
        <f t="array" aca="1" ref="N1018" ca="1">IF(AND(ISNUMBER(N717), ISNUMBER(N718)), N718/N717-1, NA())</f>
        <v>#N/A</v>
      </c>
      <c r="X1018" s="49" t="e">
        <f t="array" aca="1" ref="X1018" ca="1">IF(AND(ISNUMBER(X717), ISNUMBER(X718)), X718/X717-1, NA())</f>
        <v>#N/A</v>
      </c>
      <c r="Y1018" s="49" t="e">
        <f t="array" aca="1" ref="Y1018" ca="1">IF(AND(ISNUMBER(Y717), ISNUMBER(Y718)), Y718/Y717-1, NA())</f>
        <v>#N/A</v>
      </c>
      <c r="AA1018" s="49" t="e">
        <f t="array" aca="1" ref="AA1018" ca="1">IF(AND(ISNUMBER(AA717), ISNUMBER(AA718)), AA718/AA717-1, NA())</f>
        <v>#N/A</v>
      </c>
      <c r="AB1018" s="49" t="e">
        <f t="array" aca="1" ref="AB1018" ca="1">IF(AND(ISNUMBER(AB717), ISNUMBER(AB718)), AB718/AB717-1, NA())</f>
        <v>#N/A</v>
      </c>
      <c r="AC1018" s="49" t="e">
        <f t="array" aca="1" ref="AC1018" ca="1">IF(AND(ISNUMBER(AC717), ISNUMBER(AC718)), AC718/AC717-1, NA())</f>
        <v>#N/A</v>
      </c>
      <c r="AD1018" s="49" t="e">
        <f t="array" aca="1" ref="AD1018" ca="1">IF(AND(ISNUMBER(AD717), ISNUMBER(AD718)), AD718/AD717-1, NA())</f>
        <v>#N/A</v>
      </c>
      <c r="AE1018" s="49" t="e">
        <f t="array" aca="1" ref="AE1018" ca="1">IF(AND(ISNUMBER(AE717), ISNUMBER(AE718)), AE718/AE717-1, NA())</f>
        <v>#N/A</v>
      </c>
      <c r="AG1018" s="49" t="e">
        <f t="array" aca="1" ref="AG1018" ca="1">IF(AND(ISNUMBER(AG717), ISNUMBER(AG718)), AG718/AG717-1, NA())</f>
        <v>#N/A</v>
      </c>
      <c r="AM1018" s="49" t="e">
        <f t="array" aca="1" ref="AM1018" ca="1">IF(AND(ISNUMBER(AM717), ISNUMBER(AM718)), AM718/AM717-1, NA())</f>
        <v>#N/A</v>
      </c>
      <c r="AN1018" s="49" t="e">
        <f t="array" aca="1" ref="AN1018" ca="1">IF(AND(ISNUMBER(AN717), ISNUMBER(AN718)), AN718/AN717-1, NA())</f>
        <v>#N/A</v>
      </c>
      <c r="AO1018" s="49" t="e">
        <f t="array" aca="1" ref="AO1018" ca="1">IF(AND(ISNUMBER(AO717), ISNUMBER(AO718)), AO718/AO717-1, NA())</f>
        <v>#N/A</v>
      </c>
      <c r="AP1018" s="49" t="e">
        <f t="array" aca="1" ref="AP1018" ca="1">IF(AND(ISNUMBER(AP717), ISNUMBER(AP718)), AP718/AP717-1, NA())</f>
        <v>#N/A</v>
      </c>
      <c r="AQ1018" s="49" t="e">
        <f t="array" aca="1" ref="AQ1018" ca="1">IF(AND(ISNUMBER(AQ717), ISNUMBER(AQ718)), AQ718/AQ717-1, NA())</f>
        <v>#N/A</v>
      </c>
      <c r="AS1018" s="49" t="e">
        <f t="array" aca="1" ref="AS1018" ca="1">IF(AND(ISNUMBER(AS717), ISNUMBER(AS718)), AS718/AS717-1, NA())</f>
        <v>#N/A</v>
      </c>
      <c r="AU1018" s="49" t="e">
        <f t="array" aca="1" ref="AU1018" ca="1">IF(AND(ISNUMBER(AU717), ISNUMBER(AU718)), AU718/AU717-1, NA())</f>
        <v>#N/A</v>
      </c>
      <c r="AV1018" s="49" t="e">
        <f t="array" aca="1" ref="AV1018" ca="1">IF(AND(ISNUMBER(AV717), ISNUMBER(AV718)), AV718/AV717-1, NA())</f>
        <v>#N/A</v>
      </c>
      <c r="AW1018" s="49" t="e">
        <f t="array" aca="1" ref="AW1018" ca="1">IF(AND(ISNUMBER(AW717), ISNUMBER(AW718)), AW718/AW717-1, NA())</f>
        <v>#N/A</v>
      </c>
      <c r="AX1018" s="49" t="e">
        <f t="array" aca="1" ref="AX1018" ca="1">IF(AND(ISNUMBER(AX717), ISNUMBER(AX718)), AX718/AX717-1, NA())</f>
        <v>#N/A</v>
      </c>
      <c r="AY1018" s="49" t="e">
        <f t="array" aca="1" ref="AY1018" ca="1">IF(AND(ISNUMBER(AY717), ISNUMBER(AY718)), AY718/AY717-1, NA())</f>
        <v>#N/A</v>
      </c>
      <c r="AZ1018" s="49" t="e">
        <f t="array" aca="1" ref="AZ1018" ca="1">IF(AND(ISNUMBER(AZ717), ISNUMBER(AZ718)), AZ718/AZ717-1, NA())</f>
        <v>#N/A</v>
      </c>
      <c r="BA1018" s="49" t="e">
        <f t="array" aca="1" ref="BA1018" ca="1">IF(AND(ISNUMBER(BA717), ISNUMBER(BA718)), BA718/BA717-1, NA())</f>
        <v>#N/A</v>
      </c>
      <c r="BB1018" s="49" t="e">
        <f t="array" aca="1" ref="BB1018" ca="1">IF(AND(ISNUMBER(BB717), ISNUMBER(BB718)), BB718/BB717-1, NA())</f>
        <v>#N/A</v>
      </c>
      <c r="BC1018" s="49" t="e">
        <f t="array" aca="1" ref="BC1018" ca="1">IF(AND(ISNUMBER(BC717), ISNUMBER(BC718)), BC718/BC717-1, NA())</f>
        <v>#N/A</v>
      </c>
      <c r="BD1018" s="49" t="e">
        <f t="array" aca="1" ref="BD1018" ca="1">IF(AND(ISNUMBER(BD717), ISNUMBER(BD718)), BD718/BD717-1, NA())</f>
        <v>#N/A</v>
      </c>
      <c r="BE1018" s="49" t="e">
        <f t="array" aca="1" ref="BE1018" ca="1">IF(AND(ISNUMBER(BE717), ISNUMBER(BE718)), BE718/BE717-1, NA())</f>
        <v>#N/A</v>
      </c>
      <c r="BF1018" s="49" t="e">
        <f t="array" aca="1" ref="BF1018" ca="1">IF(AND(ISNUMBER(BF717), ISNUMBER(BF718)), BF718/BF717-1, NA())</f>
        <v>#N/A</v>
      </c>
      <c r="BG1018" s="49" t="e">
        <f t="array" aca="1" ref="BG1018" ca="1">IF(AND(ISNUMBER(BG717), ISNUMBER(BG718)), BG718/BG717-1, NA())</f>
        <v>#N/A</v>
      </c>
      <c r="BH1018" s="49" t="e">
        <f t="array" aca="1" ref="BH1018" ca="1">IF(AND(ISNUMBER(BH717), ISNUMBER(BH718)), BH718/BH717-1, NA())</f>
        <v>#N/A</v>
      </c>
      <c r="BI1018" s="49" t="e">
        <f t="array" aca="1" ref="BI1018" ca="1">IF(AND(ISNUMBER(BI717), ISNUMBER(BI718)), BI718/BI717-1, NA())</f>
        <v>#N/A</v>
      </c>
      <c r="BJ1018" s="49" t="e">
        <f t="array" aca="1" ref="BJ1018" ca="1">IF(AND(ISNUMBER(BJ717), ISNUMBER(BJ718)), BJ718/BJ717-1, NA())</f>
        <v>#N/A</v>
      </c>
      <c r="BK1018" s="49" t="e">
        <f t="array" aca="1" ref="BK1018" ca="1">IF(AND(ISNUMBER(BK717), ISNUMBER(BK718)), BK718/BK717-1, NA())</f>
        <v>#N/A</v>
      </c>
      <c r="BL1018" s="49" t="e">
        <f t="array" aca="1" ref="BL1018" ca="1">IF(AND(ISNUMBER(BL717), ISNUMBER(BL718)), BL718/BL717-1, NA())</f>
        <v>#N/A</v>
      </c>
      <c r="BM1018" s="49" t="e">
        <f t="array" aca="1" ref="BM1018" ca="1">IF(AND(ISNUMBER(BM717), ISNUMBER(BM718)), BM718/BM717-1, NA())</f>
        <v>#N/A</v>
      </c>
      <c r="BN1018" s="49" t="e">
        <f t="array" aca="1" ref="BN1018" ca="1">IF(AND(ISNUMBER(BN717), ISNUMBER(BN718)), BN718/BN717-1, NA())</f>
        <v>#N/A</v>
      </c>
      <c r="BO1018" s="49" t="e">
        <f t="array" aca="1" ref="BO1018" ca="1">IF(AND(ISNUMBER(BO717), ISNUMBER(BO718)), BO718/BO717-1, NA())</f>
        <v>#N/A</v>
      </c>
      <c r="BP1018" s="49" t="e">
        <f t="array" aca="1" ref="BP1018" ca="1">IF(AND(ISNUMBER(BP717), ISNUMBER(BP718)), BP718/BP717-1, NA())</f>
        <v>#N/A</v>
      </c>
      <c r="BQ1018" s="49" t="e">
        <f t="array" aca="1" ref="BQ1018" ca="1">IF(AND(ISNUMBER(BQ717), ISNUMBER(BQ718)), BQ718/BQ717-1, NA())</f>
        <v>#N/A</v>
      </c>
      <c r="BR1018" s="49" t="e">
        <f t="array" aca="1" ref="BR1018" ca="1">IF(AND(ISNUMBER(BR717), ISNUMBER(BR718)), BR718/BR717-1, NA())</f>
        <v>#N/A</v>
      </c>
      <c r="BS1018" s="49" t="e">
        <f t="array" aca="1" ref="BS1018" ca="1">IF(AND(ISNUMBER(BS717), ISNUMBER(BS718)), BS718/BS717-1, NA())</f>
        <v>#N/A</v>
      </c>
    </row>
    <row r="1019" spans="2:71">
      <c r="B1019" s="48">
        <f t="shared" si="1109"/>
        <v>1893</v>
      </c>
      <c r="M1019" s="49" t="e">
        <f t="array" aca="1" ref="M1019" ca="1">IF(AND(ISNUMBER(M718), ISNUMBER(M719)), M719/M718-1, NA())</f>
        <v>#N/A</v>
      </c>
      <c r="N1019" s="49" t="e">
        <f t="array" aca="1" ref="N1019" ca="1">IF(AND(ISNUMBER(N718), ISNUMBER(N719)), N719/N718-1, NA())</f>
        <v>#N/A</v>
      </c>
      <c r="X1019" s="49" t="e">
        <f t="array" aca="1" ref="X1019" ca="1">IF(AND(ISNUMBER(X718), ISNUMBER(X719)), X719/X718-1, NA())</f>
        <v>#N/A</v>
      </c>
      <c r="Y1019" s="49" t="e">
        <f t="array" aca="1" ref="Y1019" ca="1">IF(AND(ISNUMBER(Y718), ISNUMBER(Y719)), Y719/Y718-1, NA())</f>
        <v>#N/A</v>
      </c>
      <c r="AA1019" s="49" t="e">
        <f t="array" aca="1" ref="AA1019" ca="1">IF(AND(ISNUMBER(AA718), ISNUMBER(AA719)), AA719/AA718-1, NA())</f>
        <v>#N/A</v>
      </c>
      <c r="AB1019" s="49" t="e">
        <f t="array" aca="1" ref="AB1019" ca="1">IF(AND(ISNUMBER(AB718), ISNUMBER(AB719)), AB719/AB718-1, NA())</f>
        <v>#N/A</v>
      </c>
      <c r="AC1019" s="49" t="e">
        <f t="array" aca="1" ref="AC1019" ca="1">IF(AND(ISNUMBER(AC718), ISNUMBER(AC719)), AC719/AC718-1, NA())</f>
        <v>#N/A</v>
      </c>
      <c r="AD1019" s="49" t="e">
        <f t="array" aca="1" ref="AD1019" ca="1">IF(AND(ISNUMBER(AD718), ISNUMBER(AD719)), AD719/AD718-1, NA())</f>
        <v>#N/A</v>
      </c>
      <c r="AE1019" s="49" t="e">
        <f t="array" aca="1" ref="AE1019" ca="1">IF(AND(ISNUMBER(AE718), ISNUMBER(AE719)), AE719/AE718-1, NA())</f>
        <v>#N/A</v>
      </c>
      <c r="AG1019" s="49" t="e">
        <f t="array" aca="1" ref="AG1019" ca="1">IF(AND(ISNUMBER(AG718), ISNUMBER(AG719)), AG719/AG718-1, NA())</f>
        <v>#N/A</v>
      </c>
      <c r="AM1019" s="49" t="e">
        <f t="array" aca="1" ref="AM1019" ca="1">IF(AND(ISNUMBER(AM718), ISNUMBER(AM719)), AM719/AM718-1, NA())</f>
        <v>#N/A</v>
      </c>
      <c r="AN1019" s="49" t="e">
        <f t="array" aca="1" ref="AN1019" ca="1">IF(AND(ISNUMBER(AN718), ISNUMBER(AN719)), AN719/AN718-1, NA())</f>
        <v>#N/A</v>
      </c>
      <c r="AO1019" s="49" t="e">
        <f t="array" aca="1" ref="AO1019" ca="1">IF(AND(ISNUMBER(AO718), ISNUMBER(AO719)), AO719/AO718-1, NA())</f>
        <v>#N/A</v>
      </c>
      <c r="AP1019" s="49" t="e">
        <f t="array" aca="1" ref="AP1019" ca="1">IF(AND(ISNUMBER(AP718), ISNUMBER(AP719)), AP719/AP718-1, NA())</f>
        <v>#N/A</v>
      </c>
      <c r="AQ1019" s="49" t="e">
        <f t="array" aca="1" ref="AQ1019" ca="1">IF(AND(ISNUMBER(AQ718), ISNUMBER(AQ719)), AQ719/AQ718-1, NA())</f>
        <v>#N/A</v>
      </c>
      <c r="AS1019" s="49" t="e">
        <f t="array" aca="1" ref="AS1019" ca="1">IF(AND(ISNUMBER(AS718), ISNUMBER(AS719)), AS719/AS718-1, NA())</f>
        <v>#N/A</v>
      </c>
      <c r="AU1019" s="49" t="e">
        <f t="array" aca="1" ref="AU1019" ca="1">IF(AND(ISNUMBER(AU718), ISNUMBER(AU719)), AU719/AU718-1, NA())</f>
        <v>#N/A</v>
      </c>
      <c r="AV1019" s="49" t="e">
        <f t="array" aca="1" ref="AV1019" ca="1">IF(AND(ISNUMBER(AV718), ISNUMBER(AV719)), AV719/AV718-1, NA())</f>
        <v>#N/A</v>
      </c>
      <c r="AW1019" s="49" t="e">
        <f t="array" aca="1" ref="AW1019" ca="1">IF(AND(ISNUMBER(AW718), ISNUMBER(AW719)), AW719/AW718-1, NA())</f>
        <v>#N/A</v>
      </c>
      <c r="AX1019" s="49" t="e">
        <f t="array" aca="1" ref="AX1019" ca="1">IF(AND(ISNUMBER(AX718), ISNUMBER(AX719)), AX719/AX718-1, NA())</f>
        <v>#N/A</v>
      </c>
      <c r="AY1019" s="49" t="e">
        <f t="array" aca="1" ref="AY1019" ca="1">IF(AND(ISNUMBER(AY718), ISNUMBER(AY719)), AY719/AY718-1, NA())</f>
        <v>#N/A</v>
      </c>
      <c r="AZ1019" s="49" t="e">
        <f t="array" aca="1" ref="AZ1019" ca="1">IF(AND(ISNUMBER(AZ718), ISNUMBER(AZ719)), AZ719/AZ718-1, NA())</f>
        <v>#N/A</v>
      </c>
      <c r="BA1019" s="49" t="e">
        <f t="array" aca="1" ref="BA1019" ca="1">IF(AND(ISNUMBER(BA718), ISNUMBER(BA719)), BA719/BA718-1, NA())</f>
        <v>#N/A</v>
      </c>
      <c r="BB1019" s="49" t="e">
        <f t="array" aca="1" ref="BB1019" ca="1">IF(AND(ISNUMBER(BB718), ISNUMBER(BB719)), BB719/BB718-1, NA())</f>
        <v>#N/A</v>
      </c>
      <c r="BC1019" s="49" t="e">
        <f t="array" aca="1" ref="BC1019" ca="1">IF(AND(ISNUMBER(BC718), ISNUMBER(BC719)), BC719/BC718-1, NA())</f>
        <v>#N/A</v>
      </c>
      <c r="BD1019" s="49" t="e">
        <f t="array" aca="1" ref="BD1019" ca="1">IF(AND(ISNUMBER(BD718), ISNUMBER(BD719)), BD719/BD718-1, NA())</f>
        <v>#N/A</v>
      </c>
      <c r="BE1019" s="49" t="e">
        <f t="array" aca="1" ref="BE1019" ca="1">IF(AND(ISNUMBER(BE718), ISNUMBER(BE719)), BE719/BE718-1, NA())</f>
        <v>#N/A</v>
      </c>
      <c r="BF1019" s="49" t="e">
        <f t="array" aca="1" ref="BF1019" ca="1">IF(AND(ISNUMBER(BF718), ISNUMBER(BF719)), BF719/BF718-1, NA())</f>
        <v>#N/A</v>
      </c>
      <c r="BG1019" s="49" t="e">
        <f t="array" aca="1" ref="BG1019" ca="1">IF(AND(ISNUMBER(BG718), ISNUMBER(BG719)), BG719/BG718-1, NA())</f>
        <v>#N/A</v>
      </c>
      <c r="BH1019" s="49" t="e">
        <f t="array" aca="1" ref="BH1019" ca="1">IF(AND(ISNUMBER(BH718), ISNUMBER(BH719)), BH719/BH718-1, NA())</f>
        <v>#N/A</v>
      </c>
      <c r="BI1019" s="49" t="e">
        <f t="array" aca="1" ref="BI1019" ca="1">IF(AND(ISNUMBER(BI718), ISNUMBER(BI719)), BI719/BI718-1, NA())</f>
        <v>#N/A</v>
      </c>
      <c r="BJ1019" s="49" t="e">
        <f t="array" aca="1" ref="BJ1019" ca="1">IF(AND(ISNUMBER(BJ718), ISNUMBER(BJ719)), BJ719/BJ718-1, NA())</f>
        <v>#N/A</v>
      </c>
      <c r="BK1019" s="49" t="e">
        <f t="array" aca="1" ref="BK1019" ca="1">IF(AND(ISNUMBER(BK718), ISNUMBER(BK719)), BK719/BK718-1, NA())</f>
        <v>#N/A</v>
      </c>
      <c r="BL1019" s="49" t="e">
        <f t="array" aca="1" ref="BL1019" ca="1">IF(AND(ISNUMBER(BL718), ISNUMBER(BL719)), BL719/BL718-1, NA())</f>
        <v>#N/A</v>
      </c>
      <c r="BM1019" s="49" t="e">
        <f t="array" aca="1" ref="BM1019" ca="1">IF(AND(ISNUMBER(BM718), ISNUMBER(BM719)), BM719/BM718-1, NA())</f>
        <v>#N/A</v>
      </c>
      <c r="BN1019" s="49" t="e">
        <f t="array" aca="1" ref="BN1019" ca="1">IF(AND(ISNUMBER(BN718), ISNUMBER(BN719)), BN719/BN718-1, NA())</f>
        <v>#N/A</v>
      </c>
      <c r="BO1019" s="49" t="e">
        <f t="array" aca="1" ref="BO1019" ca="1">IF(AND(ISNUMBER(BO718), ISNUMBER(BO719)), BO719/BO718-1, NA())</f>
        <v>#N/A</v>
      </c>
      <c r="BP1019" s="49" t="e">
        <f t="array" aca="1" ref="BP1019" ca="1">IF(AND(ISNUMBER(BP718), ISNUMBER(BP719)), BP719/BP718-1, NA())</f>
        <v>#N/A</v>
      </c>
      <c r="BQ1019" s="49" t="e">
        <f t="array" aca="1" ref="BQ1019" ca="1">IF(AND(ISNUMBER(BQ718), ISNUMBER(BQ719)), BQ719/BQ718-1, NA())</f>
        <v>#N/A</v>
      </c>
      <c r="BR1019" s="49" t="e">
        <f t="array" aca="1" ref="BR1019" ca="1">IF(AND(ISNUMBER(BR718), ISNUMBER(BR719)), BR719/BR718-1, NA())</f>
        <v>#N/A</v>
      </c>
      <c r="BS1019" s="49" t="e">
        <f t="array" aca="1" ref="BS1019" ca="1">IF(AND(ISNUMBER(BS718), ISNUMBER(BS719)), BS719/BS718-1, NA())</f>
        <v>#N/A</v>
      </c>
    </row>
    <row r="1020" spans="2:71">
      <c r="B1020" s="48">
        <f t="shared" si="1109"/>
        <v>1894</v>
      </c>
      <c r="M1020" s="49" t="e">
        <f t="array" aca="1" ref="M1020" ca="1">IF(AND(ISNUMBER(M719), ISNUMBER(M720)), M720/M719-1, NA())</f>
        <v>#N/A</v>
      </c>
      <c r="N1020" s="49" t="e">
        <f t="array" aca="1" ref="N1020" ca="1">IF(AND(ISNUMBER(N719), ISNUMBER(N720)), N720/N719-1, NA())</f>
        <v>#N/A</v>
      </c>
      <c r="X1020" s="49" t="e">
        <f t="array" aca="1" ref="X1020" ca="1">IF(AND(ISNUMBER(X719), ISNUMBER(X720)), X720/X719-1, NA())</f>
        <v>#N/A</v>
      </c>
      <c r="Y1020" s="49" t="e">
        <f t="array" aca="1" ref="Y1020" ca="1">IF(AND(ISNUMBER(Y719), ISNUMBER(Y720)), Y720/Y719-1, NA())</f>
        <v>#N/A</v>
      </c>
      <c r="AA1020" s="49" t="e">
        <f t="array" aca="1" ref="AA1020" ca="1">IF(AND(ISNUMBER(AA719), ISNUMBER(AA720)), AA720/AA719-1, NA())</f>
        <v>#N/A</v>
      </c>
      <c r="AB1020" s="49" t="e">
        <f t="array" aca="1" ref="AB1020" ca="1">IF(AND(ISNUMBER(AB719), ISNUMBER(AB720)), AB720/AB719-1, NA())</f>
        <v>#N/A</v>
      </c>
      <c r="AC1020" s="49" t="e">
        <f t="array" aca="1" ref="AC1020" ca="1">IF(AND(ISNUMBER(AC719), ISNUMBER(AC720)), AC720/AC719-1, NA())</f>
        <v>#N/A</v>
      </c>
      <c r="AD1020" s="49" t="e">
        <f t="array" aca="1" ref="AD1020" ca="1">IF(AND(ISNUMBER(AD719), ISNUMBER(AD720)), AD720/AD719-1, NA())</f>
        <v>#N/A</v>
      </c>
      <c r="AE1020" s="49" t="e">
        <f t="array" aca="1" ref="AE1020" ca="1">IF(AND(ISNUMBER(AE719), ISNUMBER(AE720)), AE720/AE719-1, NA())</f>
        <v>#N/A</v>
      </c>
      <c r="AG1020" s="49" t="e">
        <f t="array" aca="1" ref="AG1020" ca="1">IF(AND(ISNUMBER(AG719), ISNUMBER(AG720)), AG720/AG719-1, NA())</f>
        <v>#N/A</v>
      </c>
      <c r="AM1020" s="49" t="e">
        <f t="array" aca="1" ref="AM1020" ca="1">IF(AND(ISNUMBER(AM719), ISNUMBER(AM720)), AM720/AM719-1, NA())</f>
        <v>#N/A</v>
      </c>
      <c r="AN1020" s="49" t="e">
        <f t="array" aca="1" ref="AN1020" ca="1">IF(AND(ISNUMBER(AN719), ISNUMBER(AN720)), AN720/AN719-1, NA())</f>
        <v>#N/A</v>
      </c>
      <c r="AO1020" s="49" t="e">
        <f t="array" aca="1" ref="AO1020" ca="1">IF(AND(ISNUMBER(AO719), ISNUMBER(AO720)), AO720/AO719-1, NA())</f>
        <v>#N/A</v>
      </c>
      <c r="AP1020" s="49" t="e">
        <f t="array" aca="1" ref="AP1020" ca="1">IF(AND(ISNUMBER(AP719), ISNUMBER(AP720)), AP720/AP719-1, NA())</f>
        <v>#N/A</v>
      </c>
      <c r="AQ1020" s="49" t="e">
        <f t="array" aca="1" ref="AQ1020" ca="1">IF(AND(ISNUMBER(AQ719), ISNUMBER(AQ720)), AQ720/AQ719-1, NA())</f>
        <v>#N/A</v>
      </c>
      <c r="AS1020" s="49" t="e">
        <f t="array" aca="1" ref="AS1020" ca="1">IF(AND(ISNUMBER(AS719), ISNUMBER(AS720)), AS720/AS719-1, NA())</f>
        <v>#N/A</v>
      </c>
      <c r="AU1020" s="49" t="e">
        <f t="array" aca="1" ref="AU1020" ca="1">IF(AND(ISNUMBER(AU719), ISNUMBER(AU720)), AU720/AU719-1, NA())</f>
        <v>#N/A</v>
      </c>
      <c r="AV1020" s="49" t="e">
        <f t="array" aca="1" ref="AV1020" ca="1">IF(AND(ISNUMBER(AV719), ISNUMBER(AV720)), AV720/AV719-1, NA())</f>
        <v>#N/A</v>
      </c>
      <c r="AW1020" s="49" t="e">
        <f t="array" aca="1" ref="AW1020" ca="1">IF(AND(ISNUMBER(AW719), ISNUMBER(AW720)), AW720/AW719-1, NA())</f>
        <v>#N/A</v>
      </c>
      <c r="AX1020" s="49" t="e">
        <f t="array" aca="1" ref="AX1020" ca="1">IF(AND(ISNUMBER(AX719), ISNUMBER(AX720)), AX720/AX719-1, NA())</f>
        <v>#N/A</v>
      </c>
      <c r="AY1020" s="49" t="e">
        <f t="array" aca="1" ref="AY1020" ca="1">IF(AND(ISNUMBER(AY719), ISNUMBER(AY720)), AY720/AY719-1, NA())</f>
        <v>#N/A</v>
      </c>
      <c r="AZ1020" s="49" t="e">
        <f t="array" aca="1" ref="AZ1020" ca="1">IF(AND(ISNUMBER(AZ719), ISNUMBER(AZ720)), AZ720/AZ719-1, NA())</f>
        <v>#N/A</v>
      </c>
      <c r="BA1020" s="49" t="e">
        <f t="array" aca="1" ref="BA1020" ca="1">IF(AND(ISNUMBER(BA719), ISNUMBER(BA720)), BA720/BA719-1, NA())</f>
        <v>#N/A</v>
      </c>
      <c r="BB1020" s="49" t="e">
        <f t="array" aca="1" ref="BB1020" ca="1">IF(AND(ISNUMBER(BB719), ISNUMBER(BB720)), BB720/BB719-1, NA())</f>
        <v>#N/A</v>
      </c>
      <c r="BC1020" s="49" t="e">
        <f t="array" aca="1" ref="BC1020" ca="1">IF(AND(ISNUMBER(BC719), ISNUMBER(BC720)), BC720/BC719-1, NA())</f>
        <v>#N/A</v>
      </c>
      <c r="BD1020" s="49" t="e">
        <f t="array" aca="1" ref="BD1020" ca="1">IF(AND(ISNUMBER(BD719), ISNUMBER(BD720)), BD720/BD719-1, NA())</f>
        <v>#N/A</v>
      </c>
      <c r="BE1020" s="49" t="e">
        <f t="array" aca="1" ref="BE1020" ca="1">IF(AND(ISNUMBER(BE719), ISNUMBER(BE720)), BE720/BE719-1, NA())</f>
        <v>#N/A</v>
      </c>
      <c r="BF1020" s="49" t="e">
        <f t="array" aca="1" ref="BF1020" ca="1">IF(AND(ISNUMBER(BF719), ISNUMBER(BF720)), BF720/BF719-1, NA())</f>
        <v>#N/A</v>
      </c>
      <c r="BG1020" s="49" t="e">
        <f t="array" aca="1" ref="BG1020" ca="1">IF(AND(ISNUMBER(BG719), ISNUMBER(BG720)), BG720/BG719-1, NA())</f>
        <v>#N/A</v>
      </c>
      <c r="BH1020" s="49" t="e">
        <f t="array" aca="1" ref="BH1020" ca="1">IF(AND(ISNUMBER(BH719), ISNUMBER(BH720)), BH720/BH719-1, NA())</f>
        <v>#N/A</v>
      </c>
      <c r="BI1020" s="49" t="e">
        <f t="array" aca="1" ref="BI1020" ca="1">IF(AND(ISNUMBER(BI719), ISNUMBER(BI720)), BI720/BI719-1, NA())</f>
        <v>#N/A</v>
      </c>
      <c r="BJ1020" s="49" t="e">
        <f t="array" aca="1" ref="BJ1020" ca="1">IF(AND(ISNUMBER(BJ719), ISNUMBER(BJ720)), BJ720/BJ719-1, NA())</f>
        <v>#N/A</v>
      </c>
      <c r="BK1020" s="49" t="e">
        <f t="array" aca="1" ref="BK1020" ca="1">IF(AND(ISNUMBER(BK719), ISNUMBER(BK720)), BK720/BK719-1, NA())</f>
        <v>#N/A</v>
      </c>
      <c r="BL1020" s="49" t="e">
        <f t="array" aca="1" ref="BL1020" ca="1">IF(AND(ISNUMBER(BL719), ISNUMBER(BL720)), BL720/BL719-1, NA())</f>
        <v>#N/A</v>
      </c>
      <c r="BM1020" s="49" t="e">
        <f t="array" aca="1" ref="BM1020" ca="1">IF(AND(ISNUMBER(BM719), ISNUMBER(BM720)), BM720/BM719-1, NA())</f>
        <v>#N/A</v>
      </c>
      <c r="BN1020" s="49" t="e">
        <f t="array" aca="1" ref="BN1020" ca="1">IF(AND(ISNUMBER(BN719), ISNUMBER(BN720)), BN720/BN719-1, NA())</f>
        <v>#N/A</v>
      </c>
      <c r="BO1020" s="49" t="e">
        <f t="array" aca="1" ref="BO1020" ca="1">IF(AND(ISNUMBER(BO719), ISNUMBER(BO720)), BO720/BO719-1, NA())</f>
        <v>#N/A</v>
      </c>
      <c r="BP1020" s="49" t="e">
        <f t="array" aca="1" ref="BP1020" ca="1">IF(AND(ISNUMBER(BP719), ISNUMBER(BP720)), BP720/BP719-1, NA())</f>
        <v>#N/A</v>
      </c>
      <c r="BQ1020" s="49" t="e">
        <f t="array" aca="1" ref="BQ1020" ca="1">IF(AND(ISNUMBER(BQ719), ISNUMBER(BQ720)), BQ720/BQ719-1, NA())</f>
        <v>#N/A</v>
      </c>
      <c r="BR1020" s="49" t="e">
        <f t="array" aca="1" ref="BR1020" ca="1">IF(AND(ISNUMBER(BR719), ISNUMBER(BR720)), BR720/BR719-1, NA())</f>
        <v>#N/A</v>
      </c>
      <c r="BS1020" s="49" t="e">
        <f t="array" aca="1" ref="BS1020" ca="1">IF(AND(ISNUMBER(BS719), ISNUMBER(BS720)), BS720/BS719-1, NA())</f>
        <v>#N/A</v>
      </c>
    </row>
    <row r="1021" spans="2:71">
      <c r="B1021" s="48">
        <f t="shared" si="1109"/>
        <v>1895</v>
      </c>
      <c r="M1021" s="49" t="e">
        <f t="array" aca="1" ref="M1021" ca="1">IF(AND(ISNUMBER(M720), ISNUMBER(M721)), M721/M720-1, NA())</f>
        <v>#N/A</v>
      </c>
      <c r="N1021" s="49" t="e">
        <f t="array" aca="1" ref="N1021" ca="1">IF(AND(ISNUMBER(N720), ISNUMBER(N721)), N721/N720-1, NA())</f>
        <v>#N/A</v>
      </c>
      <c r="X1021" s="49" t="e">
        <f t="array" aca="1" ref="X1021" ca="1">IF(AND(ISNUMBER(X720), ISNUMBER(X721)), X721/X720-1, NA())</f>
        <v>#N/A</v>
      </c>
      <c r="Y1021" s="49" t="e">
        <f t="array" aca="1" ref="Y1021" ca="1">IF(AND(ISNUMBER(Y720), ISNUMBER(Y721)), Y721/Y720-1, NA())</f>
        <v>#N/A</v>
      </c>
      <c r="AA1021" s="49" t="e">
        <f t="array" aca="1" ref="AA1021" ca="1">IF(AND(ISNUMBER(AA720), ISNUMBER(AA721)), AA721/AA720-1, NA())</f>
        <v>#N/A</v>
      </c>
      <c r="AB1021" s="49" t="e">
        <f t="array" aca="1" ref="AB1021" ca="1">IF(AND(ISNUMBER(AB720), ISNUMBER(AB721)), AB721/AB720-1, NA())</f>
        <v>#N/A</v>
      </c>
      <c r="AC1021" s="49" t="e">
        <f t="array" aca="1" ref="AC1021" ca="1">IF(AND(ISNUMBER(AC720), ISNUMBER(AC721)), AC721/AC720-1, NA())</f>
        <v>#N/A</v>
      </c>
      <c r="AD1021" s="49" t="e">
        <f t="array" aca="1" ref="AD1021" ca="1">IF(AND(ISNUMBER(AD720), ISNUMBER(AD721)), AD721/AD720-1, NA())</f>
        <v>#N/A</v>
      </c>
      <c r="AE1021" s="49" t="e">
        <f t="array" aca="1" ref="AE1021" ca="1">IF(AND(ISNUMBER(AE720), ISNUMBER(AE721)), AE721/AE720-1, NA())</f>
        <v>#N/A</v>
      </c>
      <c r="AG1021" s="49" t="e">
        <f t="array" aca="1" ref="AG1021" ca="1">IF(AND(ISNUMBER(AG720), ISNUMBER(AG721)), AG721/AG720-1, NA())</f>
        <v>#N/A</v>
      </c>
      <c r="AM1021" s="49" t="e">
        <f t="array" aca="1" ref="AM1021" ca="1">IF(AND(ISNUMBER(AM720), ISNUMBER(AM721)), AM721/AM720-1, NA())</f>
        <v>#N/A</v>
      </c>
      <c r="AN1021" s="49" t="e">
        <f t="array" aca="1" ref="AN1021" ca="1">IF(AND(ISNUMBER(AN720), ISNUMBER(AN721)), AN721/AN720-1, NA())</f>
        <v>#N/A</v>
      </c>
      <c r="AO1021" s="49" t="e">
        <f t="array" aca="1" ref="AO1021" ca="1">IF(AND(ISNUMBER(AO720), ISNUMBER(AO721)), AO721/AO720-1, NA())</f>
        <v>#N/A</v>
      </c>
      <c r="AP1021" s="49" t="e">
        <f t="array" aca="1" ref="AP1021" ca="1">IF(AND(ISNUMBER(AP720), ISNUMBER(AP721)), AP721/AP720-1, NA())</f>
        <v>#N/A</v>
      </c>
      <c r="AQ1021" s="49" t="e">
        <f t="array" aca="1" ref="AQ1021" ca="1">IF(AND(ISNUMBER(AQ720), ISNUMBER(AQ721)), AQ721/AQ720-1, NA())</f>
        <v>#N/A</v>
      </c>
      <c r="AS1021" s="49" t="e">
        <f t="array" aca="1" ref="AS1021" ca="1">IF(AND(ISNUMBER(AS720), ISNUMBER(AS721)), AS721/AS720-1, NA())</f>
        <v>#N/A</v>
      </c>
      <c r="AU1021" s="49" t="e">
        <f t="array" aca="1" ref="AU1021" ca="1">IF(AND(ISNUMBER(AU720), ISNUMBER(AU721)), AU721/AU720-1, NA())</f>
        <v>#N/A</v>
      </c>
      <c r="AV1021" s="49" t="e">
        <f t="array" aca="1" ref="AV1021" ca="1">IF(AND(ISNUMBER(AV720), ISNUMBER(AV721)), AV721/AV720-1, NA())</f>
        <v>#N/A</v>
      </c>
      <c r="AW1021" s="49" t="e">
        <f t="array" aca="1" ref="AW1021" ca="1">IF(AND(ISNUMBER(AW720), ISNUMBER(AW721)), AW721/AW720-1, NA())</f>
        <v>#N/A</v>
      </c>
      <c r="AX1021" s="49" t="e">
        <f t="array" aca="1" ref="AX1021" ca="1">IF(AND(ISNUMBER(AX720), ISNUMBER(AX721)), AX721/AX720-1, NA())</f>
        <v>#N/A</v>
      </c>
      <c r="AY1021" s="49" t="e">
        <f t="array" aca="1" ref="AY1021" ca="1">IF(AND(ISNUMBER(AY720), ISNUMBER(AY721)), AY721/AY720-1, NA())</f>
        <v>#N/A</v>
      </c>
      <c r="AZ1021" s="49" t="e">
        <f t="array" aca="1" ref="AZ1021" ca="1">IF(AND(ISNUMBER(AZ720), ISNUMBER(AZ721)), AZ721/AZ720-1, NA())</f>
        <v>#N/A</v>
      </c>
      <c r="BA1021" s="49" t="e">
        <f t="array" aca="1" ref="BA1021" ca="1">IF(AND(ISNUMBER(BA720), ISNUMBER(BA721)), BA721/BA720-1, NA())</f>
        <v>#N/A</v>
      </c>
      <c r="BB1021" s="49" t="e">
        <f t="array" aca="1" ref="BB1021" ca="1">IF(AND(ISNUMBER(BB720), ISNUMBER(BB721)), BB721/BB720-1, NA())</f>
        <v>#N/A</v>
      </c>
      <c r="BC1021" s="49" t="e">
        <f t="array" aca="1" ref="BC1021" ca="1">IF(AND(ISNUMBER(BC720), ISNUMBER(BC721)), BC721/BC720-1, NA())</f>
        <v>#N/A</v>
      </c>
      <c r="BD1021" s="49" t="e">
        <f t="array" aca="1" ref="BD1021" ca="1">IF(AND(ISNUMBER(BD720), ISNUMBER(BD721)), BD721/BD720-1, NA())</f>
        <v>#N/A</v>
      </c>
      <c r="BE1021" s="49" t="e">
        <f t="array" aca="1" ref="BE1021" ca="1">IF(AND(ISNUMBER(BE720), ISNUMBER(BE721)), BE721/BE720-1, NA())</f>
        <v>#N/A</v>
      </c>
      <c r="BF1021" s="49" t="e">
        <f t="array" aca="1" ref="BF1021" ca="1">IF(AND(ISNUMBER(BF720), ISNUMBER(BF721)), BF721/BF720-1, NA())</f>
        <v>#N/A</v>
      </c>
      <c r="BG1021" s="49" t="e">
        <f t="array" aca="1" ref="BG1021" ca="1">IF(AND(ISNUMBER(BG720), ISNUMBER(BG721)), BG721/BG720-1, NA())</f>
        <v>#N/A</v>
      </c>
      <c r="BH1021" s="49" t="e">
        <f t="array" aca="1" ref="BH1021" ca="1">IF(AND(ISNUMBER(BH720), ISNUMBER(BH721)), BH721/BH720-1, NA())</f>
        <v>#N/A</v>
      </c>
      <c r="BI1021" s="49" t="e">
        <f t="array" aca="1" ref="BI1021" ca="1">IF(AND(ISNUMBER(BI720), ISNUMBER(BI721)), BI721/BI720-1, NA())</f>
        <v>#N/A</v>
      </c>
      <c r="BJ1021" s="49" t="e">
        <f t="array" aca="1" ref="BJ1021" ca="1">IF(AND(ISNUMBER(BJ720), ISNUMBER(BJ721)), BJ721/BJ720-1, NA())</f>
        <v>#N/A</v>
      </c>
      <c r="BK1021" s="49" t="e">
        <f t="array" aca="1" ref="BK1021" ca="1">IF(AND(ISNUMBER(BK720), ISNUMBER(BK721)), BK721/BK720-1, NA())</f>
        <v>#N/A</v>
      </c>
      <c r="BL1021" s="49" t="e">
        <f t="array" aca="1" ref="BL1021" ca="1">IF(AND(ISNUMBER(BL720), ISNUMBER(BL721)), BL721/BL720-1, NA())</f>
        <v>#N/A</v>
      </c>
      <c r="BM1021" s="49" t="e">
        <f t="array" aca="1" ref="BM1021" ca="1">IF(AND(ISNUMBER(BM720), ISNUMBER(BM721)), BM721/BM720-1, NA())</f>
        <v>#N/A</v>
      </c>
      <c r="BN1021" s="49" t="e">
        <f t="array" aca="1" ref="BN1021" ca="1">IF(AND(ISNUMBER(BN720), ISNUMBER(BN721)), BN721/BN720-1, NA())</f>
        <v>#N/A</v>
      </c>
      <c r="BO1021" s="49" t="e">
        <f t="array" aca="1" ref="BO1021" ca="1">IF(AND(ISNUMBER(BO720), ISNUMBER(BO721)), BO721/BO720-1, NA())</f>
        <v>#N/A</v>
      </c>
      <c r="BP1021" s="49" t="e">
        <f t="array" aca="1" ref="BP1021" ca="1">IF(AND(ISNUMBER(BP720), ISNUMBER(BP721)), BP721/BP720-1, NA())</f>
        <v>#N/A</v>
      </c>
      <c r="BQ1021" s="49" t="e">
        <f t="array" aca="1" ref="BQ1021" ca="1">IF(AND(ISNUMBER(BQ720), ISNUMBER(BQ721)), BQ721/BQ720-1, NA())</f>
        <v>#N/A</v>
      </c>
      <c r="BR1021" s="49" t="e">
        <f t="array" aca="1" ref="BR1021" ca="1">IF(AND(ISNUMBER(BR720), ISNUMBER(BR721)), BR721/BR720-1, NA())</f>
        <v>#N/A</v>
      </c>
      <c r="BS1021" s="49" t="e">
        <f t="array" aca="1" ref="BS1021" ca="1">IF(AND(ISNUMBER(BS720), ISNUMBER(BS721)), BS721/BS720-1, NA())</f>
        <v>#N/A</v>
      </c>
    </row>
    <row r="1022" spans="2:71">
      <c r="B1022" s="48">
        <f t="shared" si="1109"/>
        <v>1896</v>
      </c>
      <c r="M1022" s="49" t="e">
        <f t="array" aca="1" ref="M1022" ca="1">IF(AND(ISNUMBER(M721), ISNUMBER(M722)), M722/M721-1, NA())</f>
        <v>#N/A</v>
      </c>
      <c r="N1022" s="49" t="e">
        <f t="array" aca="1" ref="N1022" ca="1">IF(AND(ISNUMBER(N721), ISNUMBER(N722)), N722/N721-1, NA())</f>
        <v>#N/A</v>
      </c>
      <c r="X1022" s="49" t="e">
        <f t="array" aca="1" ref="X1022" ca="1">IF(AND(ISNUMBER(X721), ISNUMBER(X722)), X722/X721-1, NA())</f>
        <v>#N/A</v>
      </c>
      <c r="Y1022" s="49" t="e">
        <f t="array" aca="1" ref="Y1022" ca="1">IF(AND(ISNUMBER(Y721), ISNUMBER(Y722)), Y722/Y721-1, NA())</f>
        <v>#N/A</v>
      </c>
      <c r="AA1022" s="49" t="e">
        <f t="array" aca="1" ref="AA1022" ca="1">IF(AND(ISNUMBER(AA721), ISNUMBER(AA722)), AA722/AA721-1, NA())</f>
        <v>#N/A</v>
      </c>
      <c r="AB1022" s="49" t="e">
        <f t="array" aca="1" ref="AB1022" ca="1">IF(AND(ISNUMBER(AB721), ISNUMBER(AB722)), AB722/AB721-1, NA())</f>
        <v>#N/A</v>
      </c>
      <c r="AC1022" s="49" t="e">
        <f t="array" aca="1" ref="AC1022" ca="1">IF(AND(ISNUMBER(AC721), ISNUMBER(AC722)), AC722/AC721-1, NA())</f>
        <v>#N/A</v>
      </c>
      <c r="AD1022" s="49" t="e">
        <f t="array" aca="1" ref="AD1022" ca="1">IF(AND(ISNUMBER(AD721), ISNUMBER(AD722)), AD722/AD721-1, NA())</f>
        <v>#N/A</v>
      </c>
      <c r="AE1022" s="49" t="e">
        <f t="array" aca="1" ref="AE1022" ca="1">IF(AND(ISNUMBER(AE721), ISNUMBER(AE722)), AE722/AE721-1, NA())</f>
        <v>#N/A</v>
      </c>
      <c r="AG1022" s="49" t="e">
        <f t="array" aca="1" ref="AG1022" ca="1">IF(AND(ISNUMBER(AG721), ISNUMBER(AG722)), AG722/AG721-1, NA())</f>
        <v>#N/A</v>
      </c>
      <c r="AM1022" s="49" t="e">
        <f t="array" aca="1" ref="AM1022" ca="1">IF(AND(ISNUMBER(AM721), ISNUMBER(AM722)), AM722/AM721-1, NA())</f>
        <v>#N/A</v>
      </c>
      <c r="AN1022" s="49" t="e">
        <f t="array" aca="1" ref="AN1022" ca="1">IF(AND(ISNUMBER(AN721), ISNUMBER(AN722)), AN722/AN721-1, NA())</f>
        <v>#N/A</v>
      </c>
      <c r="AO1022" s="49" t="e">
        <f t="array" aca="1" ref="AO1022" ca="1">IF(AND(ISNUMBER(AO721), ISNUMBER(AO722)), AO722/AO721-1, NA())</f>
        <v>#N/A</v>
      </c>
      <c r="AP1022" s="49" t="e">
        <f t="array" aca="1" ref="AP1022" ca="1">IF(AND(ISNUMBER(AP721), ISNUMBER(AP722)), AP722/AP721-1, NA())</f>
        <v>#N/A</v>
      </c>
      <c r="AQ1022" s="49" t="e">
        <f t="array" aca="1" ref="AQ1022" ca="1">IF(AND(ISNUMBER(AQ721), ISNUMBER(AQ722)), AQ722/AQ721-1, NA())</f>
        <v>#N/A</v>
      </c>
      <c r="AS1022" s="49" t="e">
        <f t="array" aca="1" ref="AS1022" ca="1">IF(AND(ISNUMBER(AS721), ISNUMBER(AS722)), AS722/AS721-1, NA())</f>
        <v>#N/A</v>
      </c>
      <c r="AU1022" s="49" t="e">
        <f t="array" aca="1" ref="AU1022" ca="1">IF(AND(ISNUMBER(AU721), ISNUMBER(AU722)), AU722/AU721-1, NA())</f>
        <v>#N/A</v>
      </c>
      <c r="AV1022" s="49" t="e">
        <f t="array" aca="1" ref="AV1022" ca="1">IF(AND(ISNUMBER(AV721), ISNUMBER(AV722)), AV722/AV721-1, NA())</f>
        <v>#N/A</v>
      </c>
      <c r="AW1022" s="49" t="e">
        <f t="array" aca="1" ref="AW1022" ca="1">IF(AND(ISNUMBER(AW721), ISNUMBER(AW722)), AW722/AW721-1, NA())</f>
        <v>#N/A</v>
      </c>
      <c r="AX1022" s="49" t="e">
        <f t="array" aca="1" ref="AX1022" ca="1">IF(AND(ISNUMBER(AX721), ISNUMBER(AX722)), AX722/AX721-1, NA())</f>
        <v>#N/A</v>
      </c>
      <c r="AY1022" s="49" t="e">
        <f t="array" aca="1" ref="AY1022" ca="1">IF(AND(ISNUMBER(AY721), ISNUMBER(AY722)), AY722/AY721-1, NA())</f>
        <v>#N/A</v>
      </c>
      <c r="AZ1022" s="49" t="e">
        <f t="array" aca="1" ref="AZ1022" ca="1">IF(AND(ISNUMBER(AZ721), ISNUMBER(AZ722)), AZ722/AZ721-1, NA())</f>
        <v>#N/A</v>
      </c>
      <c r="BA1022" s="49" t="e">
        <f t="array" aca="1" ref="BA1022" ca="1">IF(AND(ISNUMBER(BA721), ISNUMBER(BA722)), BA722/BA721-1, NA())</f>
        <v>#N/A</v>
      </c>
      <c r="BB1022" s="49" t="e">
        <f t="array" aca="1" ref="BB1022" ca="1">IF(AND(ISNUMBER(BB721), ISNUMBER(BB722)), BB722/BB721-1, NA())</f>
        <v>#N/A</v>
      </c>
      <c r="BC1022" s="49" t="e">
        <f t="array" aca="1" ref="BC1022" ca="1">IF(AND(ISNUMBER(BC721), ISNUMBER(BC722)), BC722/BC721-1, NA())</f>
        <v>#N/A</v>
      </c>
      <c r="BD1022" s="49" t="e">
        <f t="array" aca="1" ref="BD1022" ca="1">IF(AND(ISNUMBER(BD721), ISNUMBER(BD722)), BD722/BD721-1, NA())</f>
        <v>#N/A</v>
      </c>
      <c r="BE1022" s="49" t="e">
        <f t="array" aca="1" ref="BE1022" ca="1">IF(AND(ISNUMBER(BE721), ISNUMBER(BE722)), BE722/BE721-1, NA())</f>
        <v>#N/A</v>
      </c>
      <c r="BF1022" s="49" t="e">
        <f t="array" aca="1" ref="BF1022" ca="1">IF(AND(ISNUMBER(BF721), ISNUMBER(BF722)), BF722/BF721-1, NA())</f>
        <v>#N/A</v>
      </c>
      <c r="BG1022" s="49" t="e">
        <f t="array" aca="1" ref="BG1022" ca="1">IF(AND(ISNUMBER(BG721), ISNUMBER(BG722)), BG722/BG721-1, NA())</f>
        <v>#N/A</v>
      </c>
      <c r="BH1022" s="49" t="e">
        <f t="array" aca="1" ref="BH1022" ca="1">IF(AND(ISNUMBER(BH721), ISNUMBER(BH722)), BH722/BH721-1, NA())</f>
        <v>#N/A</v>
      </c>
      <c r="BI1022" s="49" t="e">
        <f t="array" aca="1" ref="BI1022" ca="1">IF(AND(ISNUMBER(BI721), ISNUMBER(BI722)), BI722/BI721-1, NA())</f>
        <v>#N/A</v>
      </c>
      <c r="BJ1022" s="49" t="e">
        <f t="array" aca="1" ref="BJ1022" ca="1">IF(AND(ISNUMBER(BJ721), ISNUMBER(BJ722)), BJ722/BJ721-1, NA())</f>
        <v>#N/A</v>
      </c>
      <c r="BK1022" s="49" t="e">
        <f t="array" aca="1" ref="BK1022" ca="1">IF(AND(ISNUMBER(BK721), ISNUMBER(BK722)), BK722/BK721-1, NA())</f>
        <v>#N/A</v>
      </c>
      <c r="BL1022" s="49" t="e">
        <f t="array" aca="1" ref="BL1022" ca="1">IF(AND(ISNUMBER(BL721), ISNUMBER(BL722)), BL722/BL721-1, NA())</f>
        <v>#N/A</v>
      </c>
      <c r="BM1022" s="49" t="e">
        <f t="array" aca="1" ref="BM1022" ca="1">IF(AND(ISNUMBER(BM721), ISNUMBER(BM722)), BM722/BM721-1, NA())</f>
        <v>#N/A</v>
      </c>
      <c r="BN1022" s="49" t="e">
        <f t="array" aca="1" ref="BN1022" ca="1">IF(AND(ISNUMBER(BN721), ISNUMBER(BN722)), BN722/BN721-1, NA())</f>
        <v>#N/A</v>
      </c>
      <c r="BO1022" s="49" t="e">
        <f t="array" aca="1" ref="BO1022" ca="1">IF(AND(ISNUMBER(BO721), ISNUMBER(BO722)), BO722/BO721-1, NA())</f>
        <v>#N/A</v>
      </c>
      <c r="BP1022" s="49" t="e">
        <f t="array" aca="1" ref="BP1022" ca="1">IF(AND(ISNUMBER(BP721), ISNUMBER(BP722)), BP722/BP721-1, NA())</f>
        <v>#N/A</v>
      </c>
      <c r="BQ1022" s="49" t="e">
        <f t="array" aca="1" ref="BQ1022" ca="1">IF(AND(ISNUMBER(BQ721), ISNUMBER(BQ722)), BQ722/BQ721-1, NA())</f>
        <v>#N/A</v>
      </c>
      <c r="BR1022" s="49" t="e">
        <f t="array" aca="1" ref="BR1022" ca="1">IF(AND(ISNUMBER(BR721), ISNUMBER(BR722)), BR722/BR721-1, NA())</f>
        <v>#N/A</v>
      </c>
      <c r="BS1022" s="49" t="e">
        <f t="array" aca="1" ref="BS1022" ca="1">IF(AND(ISNUMBER(BS721), ISNUMBER(BS722)), BS722/BS721-1, NA())</f>
        <v>#N/A</v>
      </c>
    </row>
    <row r="1023" spans="2:71">
      <c r="B1023" s="48">
        <f t="shared" si="1109"/>
        <v>1897</v>
      </c>
      <c r="M1023" s="49" t="e">
        <f t="array" aca="1" ref="M1023" ca="1">IF(AND(ISNUMBER(M722), ISNUMBER(M723)), M723/M722-1, NA())</f>
        <v>#N/A</v>
      </c>
      <c r="N1023" s="49" t="e">
        <f t="array" aca="1" ref="N1023" ca="1">IF(AND(ISNUMBER(N722), ISNUMBER(N723)), N723/N722-1, NA())</f>
        <v>#N/A</v>
      </c>
      <c r="X1023" s="49" t="e">
        <f t="array" aca="1" ref="X1023" ca="1">IF(AND(ISNUMBER(X722), ISNUMBER(X723)), X723/X722-1, NA())</f>
        <v>#N/A</v>
      </c>
      <c r="Y1023" s="49" t="e">
        <f t="array" aca="1" ref="Y1023" ca="1">IF(AND(ISNUMBER(Y722), ISNUMBER(Y723)), Y723/Y722-1, NA())</f>
        <v>#N/A</v>
      </c>
      <c r="AA1023" s="49" t="e">
        <f t="array" aca="1" ref="AA1023" ca="1">IF(AND(ISNUMBER(AA722), ISNUMBER(AA723)), AA723/AA722-1, NA())</f>
        <v>#N/A</v>
      </c>
      <c r="AB1023" s="49" t="e">
        <f t="array" aca="1" ref="AB1023" ca="1">IF(AND(ISNUMBER(AB722), ISNUMBER(AB723)), AB723/AB722-1, NA())</f>
        <v>#N/A</v>
      </c>
      <c r="AC1023" s="49" t="e">
        <f t="array" aca="1" ref="AC1023" ca="1">IF(AND(ISNUMBER(AC722), ISNUMBER(AC723)), AC723/AC722-1, NA())</f>
        <v>#N/A</v>
      </c>
      <c r="AD1023" s="49" t="e">
        <f t="array" aca="1" ref="AD1023" ca="1">IF(AND(ISNUMBER(AD722), ISNUMBER(AD723)), AD723/AD722-1, NA())</f>
        <v>#N/A</v>
      </c>
      <c r="AE1023" s="49" t="e">
        <f t="array" aca="1" ref="AE1023" ca="1">IF(AND(ISNUMBER(AE722), ISNUMBER(AE723)), AE723/AE722-1, NA())</f>
        <v>#N/A</v>
      </c>
      <c r="AG1023" s="49" t="e">
        <f t="array" aca="1" ref="AG1023" ca="1">IF(AND(ISNUMBER(AG722), ISNUMBER(AG723)), AG723/AG722-1, NA())</f>
        <v>#N/A</v>
      </c>
      <c r="AM1023" s="49" t="e">
        <f t="array" aca="1" ref="AM1023" ca="1">IF(AND(ISNUMBER(AM722), ISNUMBER(AM723)), AM723/AM722-1, NA())</f>
        <v>#N/A</v>
      </c>
      <c r="AN1023" s="49" t="e">
        <f t="array" aca="1" ref="AN1023" ca="1">IF(AND(ISNUMBER(AN722), ISNUMBER(AN723)), AN723/AN722-1, NA())</f>
        <v>#N/A</v>
      </c>
      <c r="AO1023" s="49" t="e">
        <f t="array" aca="1" ref="AO1023" ca="1">IF(AND(ISNUMBER(AO722), ISNUMBER(AO723)), AO723/AO722-1, NA())</f>
        <v>#N/A</v>
      </c>
      <c r="AP1023" s="49" t="e">
        <f t="array" aca="1" ref="AP1023" ca="1">IF(AND(ISNUMBER(AP722), ISNUMBER(AP723)), AP723/AP722-1, NA())</f>
        <v>#N/A</v>
      </c>
      <c r="AQ1023" s="49" t="e">
        <f t="array" aca="1" ref="AQ1023" ca="1">IF(AND(ISNUMBER(AQ722), ISNUMBER(AQ723)), AQ723/AQ722-1, NA())</f>
        <v>#N/A</v>
      </c>
      <c r="AS1023" s="49" t="e">
        <f t="array" aca="1" ref="AS1023" ca="1">IF(AND(ISNUMBER(AS722), ISNUMBER(AS723)), AS723/AS722-1, NA())</f>
        <v>#N/A</v>
      </c>
      <c r="AU1023" s="49" t="e">
        <f t="array" aca="1" ref="AU1023" ca="1">IF(AND(ISNUMBER(AU722), ISNUMBER(AU723)), AU723/AU722-1, NA())</f>
        <v>#N/A</v>
      </c>
      <c r="AV1023" s="49" t="e">
        <f t="array" aca="1" ref="AV1023" ca="1">IF(AND(ISNUMBER(AV722), ISNUMBER(AV723)), AV723/AV722-1, NA())</f>
        <v>#N/A</v>
      </c>
      <c r="AW1023" s="49" t="e">
        <f t="array" aca="1" ref="AW1023" ca="1">IF(AND(ISNUMBER(AW722), ISNUMBER(AW723)), AW723/AW722-1, NA())</f>
        <v>#N/A</v>
      </c>
      <c r="AX1023" s="49" t="e">
        <f t="array" aca="1" ref="AX1023" ca="1">IF(AND(ISNUMBER(AX722), ISNUMBER(AX723)), AX723/AX722-1, NA())</f>
        <v>#N/A</v>
      </c>
      <c r="AY1023" s="49" t="e">
        <f t="array" aca="1" ref="AY1023" ca="1">IF(AND(ISNUMBER(AY722), ISNUMBER(AY723)), AY723/AY722-1, NA())</f>
        <v>#N/A</v>
      </c>
      <c r="AZ1023" s="49" t="e">
        <f t="array" aca="1" ref="AZ1023" ca="1">IF(AND(ISNUMBER(AZ722), ISNUMBER(AZ723)), AZ723/AZ722-1, NA())</f>
        <v>#N/A</v>
      </c>
      <c r="BA1023" s="49" t="e">
        <f t="array" aca="1" ref="BA1023" ca="1">IF(AND(ISNUMBER(BA722), ISNUMBER(BA723)), BA723/BA722-1, NA())</f>
        <v>#N/A</v>
      </c>
      <c r="BB1023" s="49" t="e">
        <f t="array" aca="1" ref="BB1023" ca="1">IF(AND(ISNUMBER(BB722), ISNUMBER(BB723)), BB723/BB722-1, NA())</f>
        <v>#N/A</v>
      </c>
      <c r="BC1023" s="49" t="e">
        <f t="array" aca="1" ref="BC1023" ca="1">IF(AND(ISNUMBER(BC722), ISNUMBER(BC723)), BC723/BC722-1, NA())</f>
        <v>#N/A</v>
      </c>
      <c r="BD1023" s="49" t="e">
        <f t="array" aca="1" ref="BD1023" ca="1">IF(AND(ISNUMBER(BD722), ISNUMBER(BD723)), BD723/BD722-1, NA())</f>
        <v>#N/A</v>
      </c>
      <c r="BE1023" s="49" t="e">
        <f t="array" aca="1" ref="BE1023" ca="1">IF(AND(ISNUMBER(BE722), ISNUMBER(BE723)), BE723/BE722-1, NA())</f>
        <v>#N/A</v>
      </c>
      <c r="BF1023" s="49" t="e">
        <f t="array" aca="1" ref="BF1023" ca="1">IF(AND(ISNUMBER(BF722), ISNUMBER(BF723)), BF723/BF722-1, NA())</f>
        <v>#N/A</v>
      </c>
      <c r="BG1023" s="49" t="e">
        <f t="array" aca="1" ref="BG1023" ca="1">IF(AND(ISNUMBER(BG722), ISNUMBER(BG723)), BG723/BG722-1, NA())</f>
        <v>#N/A</v>
      </c>
      <c r="BH1023" s="49" t="e">
        <f t="array" aca="1" ref="BH1023" ca="1">IF(AND(ISNUMBER(BH722), ISNUMBER(BH723)), BH723/BH722-1, NA())</f>
        <v>#N/A</v>
      </c>
      <c r="BI1023" s="49" t="e">
        <f t="array" aca="1" ref="BI1023" ca="1">IF(AND(ISNUMBER(BI722), ISNUMBER(BI723)), BI723/BI722-1, NA())</f>
        <v>#N/A</v>
      </c>
      <c r="BJ1023" s="49" t="e">
        <f t="array" aca="1" ref="BJ1023" ca="1">IF(AND(ISNUMBER(BJ722), ISNUMBER(BJ723)), BJ723/BJ722-1, NA())</f>
        <v>#N/A</v>
      </c>
      <c r="BK1023" s="49" t="e">
        <f t="array" aca="1" ref="BK1023" ca="1">IF(AND(ISNUMBER(BK722), ISNUMBER(BK723)), BK723/BK722-1, NA())</f>
        <v>#N/A</v>
      </c>
      <c r="BL1023" s="49" t="e">
        <f t="array" aca="1" ref="BL1023" ca="1">IF(AND(ISNUMBER(BL722), ISNUMBER(BL723)), BL723/BL722-1, NA())</f>
        <v>#N/A</v>
      </c>
      <c r="BM1023" s="49" t="e">
        <f t="array" aca="1" ref="BM1023" ca="1">IF(AND(ISNUMBER(BM722), ISNUMBER(BM723)), BM723/BM722-1, NA())</f>
        <v>#N/A</v>
      </c>
      <c r="BN1023" s="49" t="e">
        <f t="array" aca="1" ref="BN1023" ca="1">IF(AND(ISNUMBER(BN722), ISNUMBER(BN723)), BN723/BN722-1, NA())</f>
        <v>#N/A</v>
      </c>
      <c r="BO1023" s="49" t="e">
        <f t="array" aca="1" ref="BO1023" ca="1">IF(AND(ISNUMBER(BO722), ISNUMBER(BO723)), BO723/BO722-1, NA())</f>
        <v>#N/A</v>
      </c>
      <c r="BP1023" s="49" t="e">
        <f t="array" aca="1" ref="BP1023" ca="1">IF(AND(ISNUMBER(BP722), ISNUMBER(BP723)), BP723/BP722-1, NA())</f>
        <v>#N/A</v>
      </c>
      <c r="BQ1023" s="49" t="e">
        <f t="array" aca="1" ref="BQ1023" ca="1">IF(AND(ISNUMBER(BQ722), ISNUMBER(BQ723)), BQ723/BQ722-1, NA())</f>
        <v>#N/A</v>
      </c>
      <c r="BR1023" s="49" t="e">
        <f t="array" aca="1" ref="BR1023" ca="1">IF(AND(ISNUMBER(BR722), ISNUMBER(BR723)), BR723/BR722-1, NA())</f>
        <v>#N/A</v>
      </c>
      <c r="BS1023" s="49" t="e">
        <f t="array" aca="1" ref="BS1023" ca="1">IF(AND(ISNUMBER(BS722), ISNUMBER(BS723)), BS723/BS722-1, NA())</f>
        <v>#N/A</v>
      </c>
    </row>
    <row r="1024" spans="2:71">
      <c r="B1024" s="48">
        <f t="shared" si="1109"/>
        <v>1898</v>
      </c>
      <c r="M1024" s="49" t="e">
        <f t="array" aca="1" ref="M1024" ca="1">IF(AND(ISNUMBER(M723), ISNUMBER(M724)), M724/M723-1, NA())</f>
        <v>#N/A</v>
      </c>
      <c r="N1024" s="49" t="e">
        <f t="array" aca="1" ref="N1024" ca="1">IF(AND(ISNUMBER(N723), ISNUMBER(N724)), N724/N723-1, NA())</f>
        <v>#N/A</v>
      </c>
      <c r="X1024" s="49" t="e">
        <f t="array" aca="1" ref="X1024" ca="1">IF(AND(ISNUMBER(X723), ISNUMBER(X724)), X724/X723-1, NA())</f>
        <v>#N/A</v>
      </c>
      <c r="Y1024" s="49" t="e">
        <f t="array" aca="1" ref="Y1024" ca="1">IF(AND(ISNUMBER(Y723), ISNUMBER(Y724)), Y724/Y723-1, NA())</f>
        <v>#N/A</v>
      </c>
      <c r="AA1024" s="49" t="e">
        <f t="array" aca="1" ref="AA1024" ca="1">IF(AND(ISNUMBER(AA723), ISNUMBER(AA724)), AA724/AA723-1, NA())</f>
        <v>#N/A</v>
      </c>
      <c r="AB1024" s="49" t="e">
        <f t="array" aca="1" ref="AB1024" ca="1">IF(AND(ISNUMBER(AB723), ISNUMBER(AB724)), AB724/AB723-1, NA())</f>
        <v>#N/A</v>
      </c>
      <c r="AC1024" s="49" t="e">
        <f t="array" aca="1" ref="AC1024" ca="1">IF(AND(ISNUMBER(AC723), ISNUMBER(AC724)), AC724/AC723-1, NA())</f>
        <v>#N/A</v>
      </c>
      <c r="AD1024" s="49" t="e">
        <f t="array" aca="1" ref="AD1024" ca="1">IF(AND(ISNUMBER(AD723), ISNUMBER(AD724)), AD724/AD723-1, NA())</f>
        <v>#N/A</v>
      </c>
      <c r="AE1024" s="49" t="e">
        <f t="array" aca="1" ref="AE1024" ca="1">IF(AND(ISNUMBER(AE723), ISNUMBER(AE724)), AE724/AE723-1, NA())</f>
        <v>#N/A</v>
      </c>
      <c r="AG1024" s="49" t="e">
        <f t="array" aca="1" ref="AG1024" ca="1">IF(AND(ISNUMBER(AG723), ISNUMBER(AG724)), AG724/AG723-1, NA())</f>
        <v>#N/A</v>
      </c>
      <c r="AM1024" s="49" t="e">
        <f t="array" aca="1" ref="AM1024" ca="1">IF(AND(ISNUMBER(AM723), ISNUMBER(AM724)), AM724/AM723-1, NA())</f>
        <v>#N/A</v>
      </c>
      <c r="AN1024" s="49" t="e">
        <f t="array" aca="1" ref="AN1024" ca="1">IF(AND(ISNUMBER(AN723), ISNUMBER(AN724)), AN724/AN723-1, NA())</f>
        <v>#N/A</v>
      </c>
      <c r="AO1024" s="49" t="e">
        <f t="array" aca="1" ref="AO1024" ca="1">IF(AND(ISNUMBER(AO723), ISNUMBER(AO724)), AO724/AO723-1, NA())</f>
        <v>#N/A</v>
      </c>
      <c r="AP1024" s="49" t="e">
        <f t="array" aca="1" ref="AP1024" ca="1">IF(AND(ISNUMBER(AP723), ISNUMBER(AP724)), AP724/AP723-1, NA())</f>
        <v>#N/A</v>
      </c>
      <c r="AQ1024" s="49" t="e">
        <f t="array" aca="1" ref="AQ1024" ca="1">IF(AND(ISNUMBER(AQ723), ISNUMBER(AQ724)), AQ724/AQ723-1, NA())</f>
        <v>#N/A</v>
      </c>
      <c r="AS1024" s="49" t="e">
        <f t="array" aca="1" ref="AS1024" ca="1">IF(AND(ISNUMBER(AS723), ISNUMBER(AS724)), AS724/AS723-1, NA())</f>
        <v>#N/A</v>
      </c>
      <c r="AU1024" s="49" t="e">
        <f t="array" aca="1" ref="AU1024" ca="1">IF(AND(ISNUMBER(AU723), ISNUMBER(AU724)), AU724/AU723-1, NA())</f>
        <v>#N/A</v>
      </c>
      <c r="AV1024" s="49" t="e">
        <f t="array" aca="1" ref="AV1024" ca="1">IF(AND(ISNUMBER(AV723), ISNUMBER(AV724)), AV724/AV723-1, NA())</f>
        <v>#N/A</v>
      </c>
      <c r="AW1024" s="49" t="e">
        <f t="array" aca="1" ref="AW1024" ca="1">IF(AND(ISNUMBER(AW723), ISNUMBER(AW724)), AW724/AW723-1, NA())</f>
        <v>#N/A</v>
      </c>
      <c r="AX1024" s="49" t="e">
        <f t="array" aca="1" ref="AX1024" ca="1">IF(AND(ISNUMBER(AX723), ISNUMBER(AX724)), AX724/AX723-1, NA())</f>
        <v>#N/A</v>
      </c>
      <c r="AY1024" s="49" t="e">
        <f t="array" aca="1" ref="AY1024" ca="1">IF(AND(ISNUMBER(AY723), ISNUMBER(AY724)), AY724/AY723-1, NA())</f>
        <v>#N/A</v>
      </c>
      <c r="AZ1024" s="49" t="e">
        <f t="array" aca="1" ref="AZ1024" ca="1">IF(AND(ISNUMBER(AZ723), ISNUMBER(AZ724)), AZ724/AZ723-1, NA())</f>
        <v>#N/A</v>
      </c>
      <c r="BA1024" s="49" t="e">
        <f t="array" aca="1" ref="BA1024" ca="1">IF(AND(ISNUMBER(BA723), ISNUMBER(BA724)), BA724/BA723-1, NA())</f>
        <v>#N/A</v>
      </c>
      <c r="BB1024" s="49" t="e">
        <f t="array" aca="1" ref="BB1024" ca="1">IF(AND(ISNUMBER(BB723), ISNUMBER(BB724)), BB724/BB723-1, NA())</f>
        <v>#N/A</v>
      </c>
      <c r="BC1024" s="49" t="e">
        <f t="array" aca="1" ref="BC1024" ca="1">IF(AND(ISNUMBER(BC723), ISNUMBER(BC724)), BC724/BC723-1, NA())</f>
        <v>#N/A</v>
      </c>
      <c r="BD1024" s="49" t="e">
        <f t="array" aca="1" ref="BD1024" ca="1">IF(AND(ISNUMBER(BD723), ISNUMBER(BD724)), BD724/BD723-1, NA())</f>
        <v>#N/A</v>
      </c>
      <c r="BE1024" s="49" t="e">
        <f t="array" aca="1" ref="BE1024" ca="1">IF(AND(ISNUMBER(BE723), ISNUMBER(BE724)), BE724/BE723-1, NA())</f>
        <v>#N/A</v>
      </c>
      <c r="BF1024" s="49" t="e">
        <f t="array" aca="1" ref="BF1024" ca="1">IF(AND(ISNUMBER(BF723), ISNUMBER(BF724)), BF724/BF723-1, NA())</f>
        <v>#N/A</v>
      </c>
      <c r="BG1024" s="49" t="e">
        <f t="array" aca="1" ref="BG1024" ca="1">IF(AND(ISNUMBER(BG723), ISNUMBER(BG724)), BG724/BG723-1, NA())</f>
        <v>#N/A</v>
      </c>
      <c r="BH1024" s="49" t="e">
        <f t="array" aca="1" ref="BH1024" ca="1">IF(AND(ISNUMBER(BH723), ISNUMBER(BH724)), BH724/BH723-1, NA())</f>
        <v>#N/A</v>
      </c>
      <c r="BI1024" s="49" t="e">
        <f t="array" aca="1" ref="BI1024" ca="1">IF(AND(ISNUMBER(BI723), ISNUMBER(BI724)), BI724/BI723-1, NA())</f>
        <v>#N/A</v>
      </c>
      <c r="BJ1024" s="49" t="e">
        <f t="array" aca="1" ref="BJ1024" ca="1">IF(AND(ISNUMBER(BJ723), ISNUMBER(BJ724)), BJ724/BJ723-1, NA())</f>
        <v>#N/A</v>
      </c>
      <c r="BK1024" s="49" t="e">
        <f t="array" aca="1" ref="BK1024" ca="1">IF(AND(ISNUMBER(BK723), ISNUMBER(BK724)), BK724/BK723-1, NA())</f>
        <v>#N/A</v>
      </c>
      <c r="BL1024" s="49" t="e">
        <f t="array" aca="1" ref="BL1024" ca="1">IF(AND(ISNUMBER(BL723), ISNUMBER(BL724)), BL724/BL723-1, NA())</f>
        <v>#N/A</v>
      </c>
      <c r="BM1024" s="49" t="e">
        <f t="array" aca="1" ref="BM1024" ca="1">IF(AND(ISNUMBER(BM723), ISNUMBER(BM724)), BM724/BM723-1, NA())</f>
        <v>#N/A</v>
      </c>
      <c r="BN1024" s="49" t="e">
        <f t="array" aca="1" ref="BN1024" ca="1">IF(AND(ISNUMBER(BN723), ISNUMBER(BN724)), BN724/BN723-1, NA())</f>
        <v>#N/A</v>
      </c>
      <c r="BO1024" s="49" t="e">
        <f t="array" aca="1" ref="BO1024" ca="1">IF(AND(ISNUMBER(BO723), ISNUMBER(BO724)), BO724/BO723-1, NA())</f>
        <v>#N/A</v>
      </c>
      <c r="BP1024" s="49" t="e">
        <f t="array" aca="1" ref="BP1024" ca="1">IF(AND(ISNUMBER(BP723), ISNUMBER(BP724)), BP724/BP723-1, NA())</f>
        <v>#N/A</v>
      </c>
      <c r="BQ1024" s="49" t="e">
        <f t="array" aca="1" ref="BQ1024" ca="1">IF(AND(ISNUMBER(BQ723), ISNUMBER(BQ724)), BQ724/BQ723-1, NA())</f>
        <v>#N/A</v>
      </c>
      <c r="BR1024" s="49" t="e">
        <f t="array" aca="1" ref="BR1024" ca="1">IF(AND(ISNUMBER(BR723), ISNUMBER(BR724)), BR724/BR723-1, NA())</f>
        <v>#N/A</v>
      </c>
      <c r="BS1024" s="49" t="e">
        <f t="array" aca="1" ref="BS1024" ca="1">IF(AND(ISNUMBER(BS723), ISNUMBER(BS724)), BS724/BS723-1, NA())</f>
        <v>#N/A</v>
      </c>
    </row>
    <row r="1025" spans="2:71">
      <c r="B1025" s="48">
        <f t="shared" si="1109"/>
        <v>1899</v>
      </c>
      <c r="M1025" s="49" t="e">
        <f t="array" aca="1" ref="M1025" ca="1">IF(AND(ISNUMBER(M724), ISNUMBER(M725)), M725/M724-1, NA())</f>
        <v>#N/A</v>
      </c>
      <c r="N1025" s="49" t="e">
        <f t="array" aca="1" ref="N1025" ca="1">IF(AND(ISNUMBER(N724), ISNUMBER(N725)), N725/N724-1, NA())</f>
        <v>#N/A</v>
      </c>
      <c r="X1025" s="49" t="e">
        <f t="array" aca="1" ref="X1025" ca="1">IF(AND(ISNUMBER(X724), ISNUMBER(X725)), X725/X724-1, NA())</f>
        <v>#N/A</v>
      </c>
      <c r="Y1025" s="49" t="e">
        <f t="array" aca="1" ref="Y1025" ca="1">IF(AND(ISNUMBER(Y724), ISNUMBER(Y725)), Y725/Y724-1, NA())</f>
        <v>#N/A</v>
      </c>
      <c r="AA1025" s="49" t="e">
        <f t="array" aca="1" ref="AA1025" ca="1">IF(AND(ISNUMBER(AA724), ISNUMBER(AA725)), AA725/AA724-1, NA())</f>
        <v>#N/A</v>
      </c>
      <c r="AB1025" s="49" t="e">
        <f t="array" aca="1" ref="AB1025" ca="1">IF(AND(ISNUMBER(AB724), ISNUMBER(AB725)), AB725/AB724-1, NA())</f>
        <v>#N/A</v>
      </c>
      <c r="AC1025" s="49" t="e">
        <f t="array" aca="1" ref="AC1025" ca="1">IF(AND(ISNUMBER(AC724), ISNUMBER(AC725)), AC725/AC724-1, NA())</f>
        <v>#N/A</v>
      </c>
      <c r="AD1025" s="49" t="e">
        <f t="array" aca="1" ref="AD1025" ca="1">IF(AND(ISNUMBER(AD724), ISNUMBER(AD725)), AD725/AD724-1, NA())</f>
        <v>#N/A</v>
      </c>
      <c r="AE1025" s="49" t="e">
        <f t="array" aca="1" ref="AE1025" ca="1">IF(AND(ISNUMBER(AE724), ISNUMBER(AE725)), AE725/AE724-1, NA())</f>
        <v>#N/A</v>
      </c>
      <c r="AG1025" s="49" t="e">
        <f t="array" aca="1" ref="AG1025" ca="1">IF(AND(ISNUMBER(AG724), ISNUMBER(AG725)), AG725/AG724-1, NA())</f>
        <v>#N/A</v>
      </c>
      <c r="AM1025" s="49" t="e">
        <f t="array" aca="1" ref="AM1025" ca="1">IF(AND(ISNUMBER(AM724), ISNUMBER(AM725)), AM725/AM724-1, NA())</f>
        <v>#N/A</v>
      </c>
      <c r="AN1025" s="49" t="e">
        <f t="array" aca="1" ref="AN1025" ca="1">IF(AND(ISNUMBER(AN724), ISNUMBER(AN725)), AN725/AN724-1, NA())</f>
        <v>#N/A</v>
      </c>
      <c r="AO1025" s="49" t="e">
        <f t="array" aca="1" ref="AO1025" ca="1">IF(AND(ISNUMBER(AO724), ISNUMBER(AO725)), AO725/AO724-1, NA())</f>
        <v>#N/A</v>
      </c>
      <c r="AP1025" s="49" t="e">
        <f t="array" aca="1" ref="AP1025" ca="1">IF(AND(ISNUMBER(AP724), ISNUMBER(AP725)), AP725/AP724-1, NA())</f>
        <v>#N/A</v>
      </c>
      <c r="AQ1025" s="49" t="e">
        <f t="array" aca="1" ref="AQ1025" ca="1">IF(AND(ISNUMBER(AQ724), ISNUMBER(AQ725)), AQ725/AQ724-1, NA())</f>
        <v>#N/A</v>
      </c>
      <c r="AS1025" s="49" t="e">
        <f t="array" aca="1" ref="AS1025" ca="1">IF(AND(ISNUMBER(AS724), ISNUMBER(AS725)), AS725/AS724-1, NA())</f>
        <v>#N/A</v>
      </c>
      <c r="AU1025" s="49" t="e">
        <f t="array" aca="1" ref="AU1025" ca="1">IF(AND(ISNUMBER(AU724), ISNUMBER(AU725)), AU725/AU724-1, NA())</f>
        <v>#N/A</v>
      </c>
      <c r="AV1025" s="49" t="e">
        <f t="array" aca="1" ref="AV1025" ca="1">IF(AND(ISNUMBER(AV724), ISNUMBER(AV725)), AV725/AV724-1, NA())</f>
        <v>#N/A</v>
      </c>
      <c r="AW1025" s="49" t="e">
        <f t="array" aca="1" ref="AW1025" ca="1">IF(AND(ISNUMBER(AW724), ISNUMBER(AW725)), AW725/AW724-1, NA())</f>
        <v>#N/A</v>
      </c>
      <c r="AX1025" s="49" t="e">
        <f t="array" aca="1" ref="AX1025" ca="1">IF(AND(ISNUMBER(AX724), ISNUMBER(AX725)), AX725/AX724-1, NA())</f>
        <v>#N/A</v>
      </c>
      <c r="AY1025" s="49" t="e">
        <f t="array" aca="1" ref="AY1025" ca="1">IF(AND(ISNUMBER(AY724), ISNUMBER(AY725)), AY725/AY724-1, NA())</f>
        <v>#N/A</v>
      </c>
      <c r="AZ1025" s="49" t="e">
        <f t="array" aca="1" ref="AZ1025" ca="1">IF(AND(ISNUMBER(AZ724), ISNUMBER(AZ725)), AZ725/AZ724-1, NA())</f>
        <v>#N/A</v>
      </c>
      <c r="BA1025" s="49" t="e">
        <f t="array" aca="1" ref="BA1025" ca="1">IF(AND(ISNUMBER(BA724), ISNUMBER(BA725)), BA725/BA724-1, NA())</f>
        <v>#N/A</v>
      </c>
      <c r="BB1025" s="49" t="e">
        <f t="array" aca="1" ref="BB1025" ca="1">IF(AND(ISNUMBER(BB724), ISNUMBER(BB725)), BB725/BB724-1, NA())</f>
        <v>#N/A</v>
      </c>
      <c r="BC1025" s="49" t="e">
        <f t="array" aca="1" ref="BC1025" ca="1">IF(AND(ISNUMBER(BC724), ISNUMBER(BC725)), BC725/BC724-1, NA())</f>
        <v>#N/A</v>
      </c>
      <c r="BD1025" s="49" t="e">
        <f t="array" aca="1" ref="BD1025" ca="1">IF(AND(ISNUMBER(BD724), ISNUMBER(BD725)), BD725/BD724-1, NA())</f>
        <v>#N/A</v>
      </c>
      <c r="BE1025" s="49" t="e">
        <f t="array" aca="1" ref="BE1025" ca="1">IF(AND(ISNUMBER(BE724), ISNUMBER(BE725)), BE725/BE724-1, NA())</f>
        <v>#N/A</v>
      </c>
      <c r="BF1025" s="49" t="e">
        <f t="array" aca="1" ref="BF1025" ca="1">IF(AND(ISNUMBER(BF724), ISNUMBER(BF725)), BF725/BF724-1, NA())</f>
        <v>#N/A</v>
      </c>
      <c r="BG1025" s="49" t="e">
        <f t="array" aca="1" ref="BG1025" ca="1">IF(AND(ISNUMBER(BG724), ISNUMBER(BG725)), BG725/BG724-1, NA())</f>
        <v>#N/A</v>
      </c>
      <c r="BH1025" s="49" t="e">
        <f t="array" aca="1" ref="BH1025" ca="1">IF(AND(ISNUMBER(BH724), ISNUMBER(BH725)), BH725/BH724-1, NA())</f>
        <v>#N/A</v>
      </c>
      <c r="BI1025" s="49" t="e">
        <f t="array" aca="1" ref="BI1025" ca="1">IF(AND(ISNUMBER(BI724), ISNUMBER(BI725)), BI725/BI724-1, NA())</f>
        <v>#N/A</v>
      </c>
      <c r="BJ1025" s="49" t="e">
        <f t="array" aca="1" ref="BJ1025" ca="1">IF(AND(ISNUMBER(BJ724), ISNUMBER(BJ725)), BJ725/BJ724-1, NA())</f>
        <v>#N/A</v>
      </c>
      <c r="BK1025" s="49" t="e">
        <f t="array" aca="1" ref="BK1025" ca="1">IF(AND(ISNUMBER(BK724), ISNUMBER(BK725)), BK725/BK724-1, NA())</f>
        <v>#N/A</v>
      </c>
      <c r="BL1025" s="49" t="e">
        <f t="array" aca="1" ref="BL1025" ca="1">IF(AND(ISNUMBER(BL724), ISNUMBER(BL725)), BL725/BL724-1, NA())</f>
        <v>#N/A</v>
      </c>
      <c r="BM1025" s="49" t="e">
        <f t="array" aca="1" ref="BM1025" ca="1">IF(AND(ISNUMBER(BM724), ISNUMBER(BM725)), BM725/BM724-1, NA())</f>
        <v>#N/A</v>
      </c>
      <c r="BN1025" s="49" t="e">
        <f t="array" aca="1" ref="BN1025" ca="1">IF(AND(ISNUMBER(BN724), ISNUMBER(BN725)), BN725/BN724-1, NA())</f>
        <v>#N/A</v>
      </c>
      <c r="BO1025" s="49" t="e">
        <f t="array" aca="1" ref="BO1025" ca="1">IF(AND(ISNUMBER(BO724), ISNUMBER(BO725)), BO725/BO724-1, NA())</f>
        <v>#N/A</v>
      </c>
      <c r="BP1025" s="49" t="e">
        <f t="array" aca="1" ref="BP1025" ca="1">IF(AND(ISNUMBER(BP724), ISNUMBER(BP725)), BP725/BP724-1, NA())</f>
        <v>#N/A</v>
      </c>
      <c r="BQ1025" s="49" t="e">
        <f t="array" aca="1" ref="BQ1025" ca="1">IF(AND(ISNUMBER(BQ724), ISNUMBER(BQ725)), BQ725/BQ724-1, NA())</f>
        <v>#N/A</v>
      </c>
      <c r="BR1025" s="49" t="e">
        <f t="array" aca="1" ref="BR1025" ca="1">IF(AND(ISNUMBER(BR724), ISNUMBER(BR725)), BR725/BR724-1, NA())</f>
        <v>#N/A</v>
      </c>
      <c r="BS1025" s="49" t="e">
        <f t="array" aca="1" ref="BS1025" ca="1">IF(AND(ISNUMBER(BS724), ISNUMBER(BS725)), BS725/BS724-1, NA())</f>
        <v>#N/A</v>
      </c>
    </row>
    <row r="1026" spans="2:71">
      <c r="B1026" s="48">
        <f t="shared" si="1109"/>
        <v>1900</v>
      </c>
      <c r="M1026" s="49" t="e">
        <f t="array" aca="1" ref="M1026" ca="1">IF(AND(ISNUMBER(M725), ISNUMBER(M726)), M726/M725-1, NA())</f>
        <v>#N/A</v>
      </c>
      <c r="N1026" s="49" t="e">
        <f t="array" aca="1" ref="N1026" ca="1">IF(AND(ISNUMBER(N725), ISNUMBER(N726)), N726/N725-1, NA())</f>
        <v>#N/A</v>
      </c>
      <c r="X1026" s="49" t="e">
        <f t="array" aca="1" ref="X1026" ca="1">IF(AND(ISNUMBER(X725), ISNUMBER(X726)), X726/X725-1, NA())</f>
        <v>#N/A</v>
      </c>
      <c r="Y1026" s="49" t="e">
        <f t="array" aca="1" ref="Y1026" ca="1">IF(AND(ISNUMBER(Y725), ISNUMBER(Y726)), Y726/Y725-1, NA())</f>
        <v>#N/A</v>
      </c>
      <c r="AA1026" s="49" t="e">
        <f t="array" aca="1" ref="AA1026" ca="1">IF(AND(ISNUMBER(AA725), ISNUMBER(AA726)), AA726/AA725-1, NA())</f>
        <v>#N/A</v>
      </c>
      <c r="AB1026" s="49" t="e">
        <f t="array" aca="1" ref="AB1026" ca="1">IF(AND(ISNUMBER(AB725), ISNUMBER(AB726)), AB726/AB725-1, NA())</f>
        <v>#N/A</v>
      </c>
      <c r="AC1026" s="49" t="e">
        <f t="array" aca="1" ref="AC1026" ca="1">IF(AND(ISNUMBER(AC725), ISNUMBER(AC726)), AC726/AC725-1, NA())</f>
        <v>#N/A</v>
      </c>
      <c r="AD1026" s="49" t="e">
        <f t="array" aca="1" ref="AD1026" ca="1">IF(AND(ISNUMBER(AD725), ISNUMBER(AD726)), AD726/AD725-1, NA())</f>
        <v>#N/A</v>
      </c>
      <c r="AE1026" s="49" t="e">
        <f t="array" aca="1" ref="AE1026" ca="1">IF(AND(ISNUMBER(AE725), ISNUMBER(AE726)), AE726/AE725-1, NA())</f>
        <v>#N/A</v>
      </c>
      <c r="AG1026" s="49" t="e">
        <f t="array" aca="1" ref="AG1026" ca="1">IF(AND(ISNUMBER(AG725), ISNUMBER(AG726)), AG726/AG725-1, NA())</f>
        <v>#N/A</v>
      </c>
      <c r="AM1026" s="49" t="e">
        <f t="array" aca="1" ref="AM1026" ca="1">IF(AND(ISNUMBER(AM725), ISNUMBER(AM726)), AM726/AM725-1, NA())</f>
        <v>#N/A</v>
      </c>
      <c r="AN1026" s="49" t="e">
        <f t="array" aca="1" ref="AN1026" ca="1">IF(AND(ISNUMBER(AN725), ISNUMBER(AN726)), AN726/AN725-1, NA())</f>
        <v>#N/A</v>
      </c>
      <c r="AO1026" s="49" t="e">
        <f t="array" aca="1" ref="AO1026" ca="1">IF(AND(ISNUMBER(AO725), ISNUMBER(AO726)), AO726/AO725-1, NA())</f>
        <v>#N/A</v>
      </c>
      <c r="AP1026" s="49" t="e">
        <f t="array" aca="1" ref="AP1026" ca="1">IF(AND(ISNUMBER(AP725), ISNUMBER(AP726)), AP726/AP725-1, NA())</f>
        <v>#N/A</v>
      </c>
      <c r="AQ1026" s="49" t="e">
        <f t="array" aca="1" ref="AQ1026" ca="1">IF(AND(ISNUMBER(AQ725), ISNUMBER(AQ726)), AQ726/AQ725-1, NA())</f>
        <v>#N/A</v>
      </c>
      <c r="AS1026" s="49" t="e">
        <f t="array" aca="1" ref="AS1026" ca="1">IF(AND(ISNUMBER(AS725), ISNUMBER(AS726)), AS726/AS725-1, NA())</f>
        <v>#N/A</v>
      </c>
      <c r="AU1026" s="49" t="e">
        <f t="array" aca="1" ref="AU1026" ca="1">IF(AND(ISNUMBER(AU725), ISNUMBER(AU726)), AU726/AU725-1, NA())</f>
        <v>#N/A</v>
      </c>
      <c r="AV1026" s="49" t="e">
        <f t="array" aca="1" ref="AV1026" ca="1">IF(AND(ISNUMBER(AV725), ISNUMBER(AV726)), AV726/AV725-1, NA())</f>
        <v>#N/A</v>
      </c>
      <c r="AW1026" s="49" t="e">
        <f t="array" aca="1" ref="AW1026" ca="1">IF(AND(ISNUMBER(AW725), ISNUMBER(AW726)), AW726/AW725-1, NA())</f>
        <v>#N/A</v>
      </c>
      <c r="AX1026" s="49" t="e">
        <f t="array" aca="1" ref="AX1026" ca="1">IF(AND(ISNUMBER(AX725), ISNUMBER(AX726)), AX726/AX725-1, NA())</f>
        <v>#N/A</v>
      </c>
      <c r="AY1026" s="49" t="e">
        <f t="array" aca="1" ref="AY1026" ca="1">IF(AND(ISNUMBER(AY725), ISNUMBER(AY726)), AY726/AY725-1, NA())</f>
        <v>#N/A</v>
      </c>
      <c r="AZ1026" s="49" t="e">
        <f t="array" aca="1" ref="AZ1026" ca="1">IF(AND(ISNUMBER(AZ725), ISNUMBER(AZ726)), AZ726/AZ725-1, NA())</f>
        <v>#N/A</v>
      </c>
      <c r="BA1026" s="49" t="e">
        <f t="array" aca="1" ref="BA1026" ca="1">IF(AND(ISNUMBER(BA725), ISNUMBER(BA726)), BA726/BA725-1, NA())</f>
        <v>#N/A</v>
      </c>
      <c r="BB1026" s="49" t="e">
        <f t="array" aca="1" ref="BB1026" ca="1">IF(AND(ISNUMBER(BB725), ISNUMBER(BB726)), BB726/BB725-1, NA())</f>
        <v>#N/A</v>
      </c>
      <c r="BC1026" s="49" t="e">
        <f t="array" aca="1" ref="BC1026" ca="1">IF(AND(ISNUMBER(BC725), ISNUMBER(BC726)), BC726/BC725-1, NA())</f>
        <v>#N/A</v>
      </c>
      <c r="BD1026" s="49" t="e">
        <f t="array" aca="1" ref="BD1026" ca="1">IF(AND(ISNUMBER(BD725), ISNUMBER(BD726)), BD726/BD725-1, NA())</f>
        <v>#N/A</v>
      </c>
      <c r="BE1026" s="49" t="e">
        <f t="array" aca="1" ref="BE1026" ca="1">IF(AND(ISNUMBER(BE725), ISNUMBER(BE726)), BE726/BE725-1, NA())</f>
        <v>#N/A</v>
      </c>
      <c r="BF1026" s="49" t="e">
        <f t="array" aca="1" ref="BF1026" ca="1">IF(AND(ISNUMBER(BF725), ISNUMBER(BF726)), BF726/BF725-1, NA())</f>
        <v>#N/A</v>
      </c>
      <c r="BG1026" s="49" t="e">
        <f t="array" aca="1" ref="BG1026" ca="1">IF(AND(ISNUMBER(BG725), ISNUMBER(BG726)), BG726/BG725-1, NA())</f>
        <v>#N/A</v>
      </c>
      <c r="BH1026" s="49" t="e">
        <f t="array" aca="1" ref="BH1026" ca="1">IF(AND(ISNUMBER(BH725), ISNUMBER(BH726)), BH726/BH725-1, NA())</f>
        <v>#N/A</v>
      </c>
      <c r="BI1026" s="49" t="e">
        <f t="array" aca="1" ref="BI1026" ca="1">IF(AND(ISNUMBER(BI725), ISNUMBER(BI726)), BI726/BI725-1, NA())</f>
        <v>#N/A</v>
      </c>
      <c r="BJ1026" s="49" t="e">
        <f t="array" aca="1" ref="BJ1026" ca="1">IF(AND(ISNUMBER(BJ725), ISNUMBER(BJ726)), BJ726/BJ725-1, NA())</f>
        <v>#N/A</v>
      </c>
      <c r="BK1026" s="49" t="e">
        <f t="array" aca="1" ref="BK1026" ca="1">IF(AND(ISNUMBER(BK725), ISNUMBER(BK726)), BK726/BK725-1, NA())</f>
        <v>#N/A</v>
      </c>
      <c r="BL1026" s="49" t="e">
        <f t="array" aca="1" ref="BL1026" ca="1">IF(AND(ISNUMBER(BL725), ISNUMBER(BL726)), BL726/BL725-1, NA())</f>
        <v>#N/A</v>
      </c>
      <c r="BM1026" s="49" t="e">
        <f t="array" aca="1" ref="BM1026" ca="1">IF(AND(ISNUMBER(BM725), ISNUMBER(BM726)), BM726/BM725-1, NA())</f>
        <v>#N/A</v>
      </c>
      <c r="BN1026" s="49" t="e">
        <f t="array" aca="1" ref="BN1026" ca="1">IF(AND(ISNUMBER(BN725), ISNUMBER(BN726)), BN726/BN725-1, NA())</f>
        <v>#N/A</v>
      </c>
      <c r="BO1026" s="49" t="e">
        <f t="array" aca="1" ref="BO1026" ca="1">IF(AND(ISNUMBER(BO725), ISNUMBER(BO726)), BO726/BO725-1, NA())</f>
        <v>#N/A</v>
      </c>
      <c r="BP1026" s="49" t="e">
        <f t="array" aca="1" ref="BP1026" ca="1">IF(AND(ISNUMBER(BP725), ISNUMBER(BP726)), BP726/BP725-1, NA())</f>
        <v>#N/A</v>
      </c>
      <c r="BQ1026" s="49" t="e">
        <f t="array" aca="1" ref="BQ1026" ca="1">IF(AND(ISNUMBER(BQ725), ISNUMBER(BQ726)), BQ726/BQ725-1, NA())</f>
        <v>#N/A</v>
      </c>
      <c r="BR1026" s="49" t="e">
        <f t="array" aca="1" ref="BR1026" ca="1">IF(AND(ISNUMBER(BR725), ISNUMBER(BR726)), BR726/BR725-1, NA())</f>
        <v>#N/A</v>
      </c>
      <c r="BS1026" s="49" t="e">
        <f t="array" aca="1" ref="BS1026" ca="1">IF(AND(ISNUMBER(BS725), ISNUMBER(BS726)), BS726/BS725-1, NA())</f>
        <v>#N/A</v>
      </c>
    </row>
    <row r="1027" spans="2:71">
      <c r="B1027" s="48">
        <f t="shared" si="1109"/>
        <v>1901</v>
      </c>
      <c r="M1027" s="49" t="e">
        <f t="array" aca="1" ref="M1027" ca="1">IF(AND(ISNUMBER(M726), ISNUMBER(M727)), M727/M726-1, NA())</f>
        <v>#N/A</v>
      </c>
      <c r="N1027" s="49" t="e">
        <f t="array" aca="1" ref="N1027" ca="1">IF(AND(ISNUMBER(N726), ISNUMBER(N727)), N727/N726-1, NA())</f>
        <v>#N/A</v>
      </c>
      <c r="X1027" s="49" t="e">
        <f t="array" aca="1" ref="X1027" ca="1">IF(AND(ISNUMBER(X726), ISNUMBER(X727)), X727/X726-1, NA())</f>
        <v>#N/A</v>
      </c>
      <c r="Y1027" s="49" t="e">
        <f t="array" aca="1" ref="Y1027" ca="1">IF(AND(ISNUMBER(Y726), ISNUMBER(Y727)), Y727/Y726-1, NA())</f>
        <v>#N/A</v>
      </c>
      <c r="AA1027" s="49" t="e">
        <f t="array" aca="1" ref="AA1027" ca="1">IF(AND(ISNUMBER(AA726), ISNUMBER(AA727)), AA727/AA726-1, NA())</f>
        <v>#N/A</v>
      </c>
      <c r="AB1027" s="49" t="e">
        <f t="array" aca="1" ref="AB1027" ca="1">IF(AND(ISNUMBER(AB726), ISNUMBER(AB727)), AB727/AB726-1, NA())</f>
        <v>#N/A</v>
      </c>
      <c r="AC1027" s="49" t="e">
        <f t="array" aca="1" ref="AC1027" ca="1">IF(AND(ISNUMBER(AC726), ISNUMBER(AC727)), AC727/AC726-1, NA())</f>
        <v>#N/A</v>
      </c>
      <c r="AD1027" s="49" t="e">
        <f t="array" aca="1" ref="AD1027" ca="1">IF(AND(ISNUMBER(AD726), ISNUMBER(AD727)), AD727/AD726-1, NA())</f>
        <v>#N/A</v>
      </c>
      <c r="AE1027" s="49" t="e">
        <f t="array" aca="1" ref="AE1027" ca="1">IF(AND(ISNUMBER(AE726), ISNUMBER(AE727)), AE727/AE726-1, NA())</f>
        <v>#N/A</v>
      </c>
      <c r="AG1027" s="49" t="e">
        <f t="array" aca="1" ref="AG1027" ca="1">IF(AND(ISNUMBER(AG726), ISNUMBER(AG727)), AG727/AG726-1, NA())</f>
        <v>#N/A</v>
      </c>
      <c r="AM1027" s="49" t="e">
        <f t="array" aca="1" ref="AM1027" ca="1">IF(AND(ISNUMBER(AM726), ISNUMBER(AM727)), AM727/AM726-1, NA())</f>
        <v>#N/A</v>
      </c>
      <c r="AN1027" s="49" t="e">
        <f t="array" aca="1" ref="AN1027" ca="1">IF(AND(ISNUMBER(AN726), ISNUMBER(AN727)), AN727/AN726-1, NA())</f>
        <v>#N/A</v>
      </c>
      <c r="AO1027" s="49" t="e">
        <f t="array" aca="1" ref="AO1027" ca="1">IF(AND(ISNUMBER(AO726), ISNUMBER(AO727)), AO727/AO726-1, NA())</f>
        <v>#N/A</v>
      </c>
      <c r="AP1027" s="49" t="e">
        <f t="array" aca="1" ref="AP1027" ca="1">IF(AND(ISNUMBER(AP726), ISNUMBER(AP727)), AP727/AP726-1, NA())</f>
        <v>#N/A</v>
      </c>
      <c r="AQ1027" s="49" t="e">
        <f t="array" aca="1" ref="AQ1027" ca="1">IF(AND(ISNUMBER(AQ726), ISNUMBER(AQ727)), AQ727/AQ726-1, NA())</f>
        <v>#N/A</v>
      </c>
      <c r="AS1027" s="49" t="e">
        <f t="array" aca="1" ref="AS1027" ca="1">IF(AND(ISNUMBER(AS726), ISNUMBER(AS727)), AS727/AS726-1, NA())</f>
        <v>#N/A</v>
      </c>
      <c r="AU1027" s="49" t="e">
        <f t="array" aca="1" ref="AU1027" ca="1">IF(AND(ISNUMBER(AU726), ISNUMBER(AU727)), AU727/AU726-1, NA())</f>
        <v>#N/A</v>
      </c>
      <c r="AV1027" s="49" t="e">
        <f t="array" aca="1" ref="AV1027" ca="1">IF(AND(ISNUMBER(AV726), ISNUMBER(AV727)), AV727/AV726-1, NA())</f>
        <v>#N/A</v>
      </c>
      <c r="AW1027" s="49" t="e">
        <f t="array" aca="1" ref="AW1027" ca="1">IF(AND(ISNUMBER(AW726), ISNUMBER(AW727)), AW727/AW726-1, NA())</f>
        <v>#N/A</v>
      </c>
      <c r="AX1027" s="49" t="e">
        <f t="array" aca="1" ref="AX1027" ca="1">IF(AND(ISNUMBER(AX726), ISNUMBER(AX727)), AX727/AX726-1, NA())</f>
        <v>#N/A</v>
      </c>
      <c r="AY1027" s="49" t="e">
        <f t="array" aca="1" ref="AY1027" ca="1">IF(AND(ISNUMBER(AY726), ISNUMBER(AY727)), AY727/AY726-1, NA())</f>
        <v>#N/A</v>
      </c>
      <c r="AZ1027" s="49" t="e">
        <f t="array" aca="1" ref="AZ1027" ca="1">IF(AND(ISNUMBER(AZ726), ISNUMBER(AZ727)), AZ727/AZ726-1, NA())</f>
        <v>#N/A</v>
      </c>
      <c r="BA1027" s="49" t="e">
        <f t="array" aca="1" ref="BA1027" ca="1">IF(AND(ISNUMBER(BA726), ISNUMBER(BA727)), BA727/BA726-1, NA())</f>
        <v>#N/A</v>
      </c>
      <c r="BB1027" s="49" t="e">
        <f t="array" aca="1" ref="BB1027" ca="1">IF(AND(ISNUMBER(BB726), ISNUMBER(BB727)), BB727/BB726-1, NA())</f>
        <v>#N/A</v>
      </c>
      <c r="BC1027" s="49" t="e">
        <f t="array" aca="1" ref="BC1027" ca="1">IF(AND(ISNUMBER(BC726), ISNUMBER(BC727)), BC727/BC726-1, NA())</f>
        <v>#N/A</v>
      </c>
      <c r="BD1027" s="49" t="e">
        <f t="array" aca="1" ref="BD1027" ca="1">IF(AND(ISNUMBER(BD726), ISNUMBER(BD727)), BD727/BD726-1, NA())</f>
        <v>#N/A</v>
      </c>
      <c r="BE1027" s="49" t="e">
        <f t="array" aca="1" ref="BE1027" ca="1">IF(AND(ISNUMBER(BE726), ISNUMBER(BE727)), BE727/BE726-1, NA())</f>
        <v>#N/A</v>
      </c>
      <c r="BF1027" s="49" t="e">
        <f t="array" aca="1" ref="BF1027" ca="1">IF(AND(ISNUMBER(BF726), ISNUMBER(BF727)), BF727/BF726-1, NA())</f>
        <v>#N/A</v>
      </c>
      <c r="BG1027" s="49" t="e">
        <f t="array" aca="1" ref="BG1027" ca="1">IF(AND(ISNUMBER(BG726), ISNUMBER(BG727)), BG727/BG726-1, NA())</f>
        <v>#N/A</v>
      </c>
      <c r="BH1027" s="49" t="e">
        <f t="array" aca="1" ref="BH1027" ca="1">IF(AND(ISNUMBER(BH726), ISNUMBER(BH727)), BH727/BH726-1, NA())</f>
        <v>#N/A</v>
      </c>
      <c r="BI1027" s="49" t="e">
        <f t="array" aca="1" ref="BI1027" ca="1">IF(AND(ISNUMBER(BI726), ISNUMBER(BI727)), BI727/BI726-1, NA())</f>
        <v>#N/A</v>
      </c>
      <c r="BJ1027" s="49" t="e">
        <f t="array" aca="1" ref="BJ1027" ca="1">IF(AND(ISNUMBER(BJ726), ISNUMBER(BJ727)), BJ727/BJ726-1, NA())</f>
        <v>#N/A</v>
      </c>
      <c r="BK1027" s="49" t="e">
        <f t="array" aca="1" ref="BK1027" ca="1">IF(AND(ISNUMBER(BK726), ISNUMBER(BK727)), BK727/BK726-1, NA())</f>
        <v>#N/A</v>
      </c>
      <c r="BL1027" s="49" t="e">
        <f t="array" aca="1" ref="BL1027" ca="1">IF(AND(ISNUMBER(BL726), ISNUMBER(BL727)), BL727/BL726-1, NA())</f>
        <v>#N/A</v>
      </c>
      <c r="BM1027" s="49" t="e">
        <f t="array" aca="1" ref="BM1027" ca="1">IF(AND(ISNUMBER(BM726), ISNUMBER(BM727)), BM727/BM726-1, NA())</f>
        <v>#N/A</v>
      </c>
      <c r="BN1027" s="49" t="e">
        <f t="array" aca="1" ref="BN1027" ca="1">IF(AND(ISNUMBER(BN726), ISNUMBER(BN727)), BN727/BN726-1, NA())</f>
        <v>#N/A</v>
      </c>
      <c r="BO1027" s="49" t="e">
        <f t="array" aca="1" ref="BO1027" ca="1">IF(AND(ISNUMBER(BO726), ISNUMBER(BO727)), BO727/BO726-1, NA())</f>
        <v>#N/A</v>
      </c>
      <c r="BP1027" s="49" t="e">
        <f t="array" aca="1" ref="BP1027" ca="1">IF(AND(ISNUMBER(BP726), ISNUMBER(BP727)), BP727/BP726-1, NA())</f>
        <v>#N/A</v>
      </c>
      <c r="BQ1027" s="49" t="e">
        <f t="array" aca="1" ref="BQ1027" ca="1">IF(AND(ISNUMBER(BQ726), ISNUMBER(BQ727)), BQ727/BQ726-1, NA())</f>
        <v>#N/A</v>
      </c>
      <c r="BR1027" s="49" t="e">
        <f t="array" aca="1" ref="BR1027" ca="1">IF(AND(ISNUMBER(BR726), ISNUMBER(BR727)), BR727/BR726-1, NA())</f>
        <v>#N/A</v>
      </c>
      <c r="BS1027" s="49" t="e">
        <f t="array" aca="1" ref="BS1027" ca="1">IF(AND(ISNUMBER(BS726), ISNUMBER(BS727)), BS727/BS726-1, NA())</f>
        <v>#N/A</v>
      </c>
    </row>
    <row r="1028" spans="2:71">
      <c r="B1028" s="48">
        <f t="shared" si="1109"/>
        <v>1902</v>
      </c>
      <c r="M1028" s="49" t="e">
        <f t="array" aca="1" ref="M1028" ca="1">IF(AND(ISNUMBER(M727), ISNUMBER(M728)), M728/M727-1, NA())</f>
        <v>#N/A</v>
      </c>
      <c r="N1028" s="49" t="e">
        <f t="array" aca="1" ref="N1028" ca="1">IF(AND(ISNUMBER(N727), ISNUMBER(N728)), N728/N727-1, NA())</f>
        <v>#N/A</v>
      </c>
      <c r="X1028" s="49" t="e">
        <f t="array" aca="1" ref="X1028" ca="1">IF(AND(ISNUMBER(X727), ISNUMBER(X728)), X728/X727-1, NA())</f>
        <v>#N/A</v>
      </c>
      <c r="Y1028" s="49" t="e">
        <f t="array" aca="1" ref="Y1028" ca="1">IF(AND(ISNUMBER(Y727), ISNUMBER(Y728)), Y728/Y727-1, NA())</f>
        <v>#N/A</v>
      </c>
      <c r="AA1028" s="49" t="e">
        <f t="array" aca="1" ref="AA1028" ca="1">IF(AND(ISNUMBER(AA727), ISNUMBER(AA728)), AA728/AA727-1, NA())</f>
        <v>#N/A</v>
      </c>
      <c r="AB1028" s="49" t="e">
        <f t="array" aca="1" ref="AB1028" ca="1">IF(AND(ISNUMBER(AB727), ISNUMBER(AB728)), AB728/AB727-1, NA())</f>
        <v>#N/A</v>
      </c>
      <c r="AC1028" s="49" t="e">
        <f t="array" aca="1" ref="AC1028" ca="1">IF(AND(ISNUMBER(AC727), ISNUMBER(AC728)), AC728/AC727-1, NA())</f>
        <v>#N/A</v>
      </c>
      <c r="AD1028" s="49" t="e">
        <f t="array" aca="1" ref="AD1028" ca="1">IF(AND(ISNUMBER(AD727), ISNUMBER(AD728)), AD728/AD727-1, NA())</f>
        <v>#N/A</v>
      </c>
      <c r="AE1028" s="49" t="e">
        <f t="array" aca="1" ref="AE1028" ca="1">IF(AND(ISNUMBER(AE727), ISNUMBER(AE728)), AE728/AE727-1, NA())</f>
        <v>#N/A</v>
      </c>
      <c r="AG1028" s="49" t="e">
        <f t="array" aca="1" ref="AG1028" ca="1">IF(AND(ISNUMBER(AG727), ISNUMBER(AG728)), AG728/AG727-1, NA())</f>
        <v>#N/A</v>
      </c>
      <c r="AM1028" s="49" t="e">
        <f t="array" aca="1" ref="AM1028" ca="1">IF(AND(ISNUMBER(AM727), ISNUMBER(AM728)), AM728/AM727-1, NA())</f>
        <v>#N/A</v>
      </c>
      <c r="AN1028" s="49" t="e">
        <f t="array" aca="1" ref="AN1028" ca="1">IF(AND(ISNUMBER(AN727), ISNUMBER(AN728)), AN728/AN727-1, NA())</f>
        <v>#N/A</v>
      </c>
      <c r="AO1028" s="49" t="e">
        <f t="array" aca="1" ref="AO1028" ca="1">IF(AND(ISNUMBER(AO727), ISNUMBER(AO728)), AO728/AO727-1, NA())</f>
        <v>#N/A</v>
      </c>
      <c r="AP1028" s="49" t="e">
        <f t="array" aca="1" ref="AP1028" ca="1">IF(AND(ISNUMBER(AP727), ISNUMBER(AP728)), AP728/AP727-1, NA())</f>
        <v>#N/A</v>
      </c>
      <c r="AQ1028" s="49" t="e">
        <f t="array" aca="1" ref="AQ1028" ca="1">IF(AND(ISNUMBER(AQ727), ISNUMBER(AQ728)), AQ728/AQ727-1, NA())</f>
        <v>#N/A</v>
      </c>
      <c r="AS1028" s="49" t="e">
        <f t="array" aca="1" ref="AS1028" ca="1">IF(AND(ISNUMBER(AS727), ISNUMBER(AS728)), AS728/AS727-1, NA())</f>
        <v>#N/A</v>
      </c>
      <c r="AU1028" s="49" t="e">
        <f t="array" aca="1" ref="AU1028" ca="1">IF(AND(ISNUMBER(AU727), ISNUMBER(AU728)), AU728/AU727-1, NA())</f>
        <v>#N/A</v>
      </c>
      <c r="AV1028" s="49" t="e">
        <f t="array" aca="1" ref="AV1028" ca="1">IF(AND(ISNUMBER(AV727), ISNUMBER(AV728)), AV728/AV727-1, NA())</f>
        <v>#N/A</v>
      </c>
      <c r="AW1028" s="49" t="e">
        <f t="array" aca="1" ref="AW1028" ca="1">IF(AND(ISNUMBER(AW727), ISNUMBER(AW728)), AW728/AW727-1, NA())</f>
        <v>#N/A</v>
      </c>
      <c r="AX1028" s="49" t="e">
        <f t="array" aca="1" ref="AX1028" ca="1">IF(AND(ISNUMBER(AX727), ISNUMBER(AX728)), AX728/AX727-1, NA())</f>
        <v>#N/A</v>
      </c>
      <c r="AY1028" s="49" t="e">
        <f t="array" aca="1" ref="AY1028" ca="1">IF(AND(ISNUMBER(AY727), ISNUMBER(AY728)), AY728/AY727-1, NA())</f>
        <v>#N/A</v>
      </c>
      <c r="AZ1028" s="49" t="e">
        <f t="array" aca="1" ref="AZ1028" ca="1">IF(AND(ISNUMBER(AZ727), ISNUMBER(AZ728)), AZ728/AZ727-1, NA())</f>
        <v>#N/A</v>
      </c>
      <c r="BA1028" s="49" t="e">
        <f t="array" aca="1" ref="BA1028" ca="1">IF(AND(ISNUMBER(BA727), ISNUMBER(BA728)), BA728/BA727-1, NA())</f>
        <v>#N/A</v>
      </c>
      <c r="BB1028" s="49" t="e">
        <f t="array" aca="1" ref="BB1028" ca="1">IF(AND(ISNUMBER(BB727), ISNUMBER(BB728)), BB728/BB727-1, NA())</f>
        <v>#N/A</v>
      </c>
      <c r="BC1028" s="49" t="e">
        <f t="array" aca="1" ref="BC1028" ca="1">IF(AND(ISNUMBER(BC727), ISNUMBER(BC728)), BC728/BC727-1, NA())</f>
        <v>#N/A</v>
      </c>
      <c r="BD1028" s="49" t="e">
        <f t="array" aca="1" ref="BD1028" ca="1">IF(AND(ISNUMBER(BD727), ISNUMBER(BD728)), BD728/BD727-1, NA())</f>
        <v>#N/A</v>
      </c>
      <c r="BE1028" s="49" t="e">
        <f t="array" aca="1" ref="BE1028" ca="1">IF(AND(ISNUMBER(BE727), ISNUMBER(BE728)), BE728/BE727-1, NA())</f>
        <v>#N/A</v>
      </c>
      <c r="BF1028" s="49" t="e">
        <f t="array" aca="1" ref="BF1028" ca="1">IF(AND(ISNUMBER(BF727), ISNUMBER(BF728)), BF728/BF727-1, NA())</f>
        <v>#N/A</v>
      </c>
      <c r="BG1028" s="49" t="e">
        <f t="array" aca="1" ref="BG1028" ca="1">IF(AND(ISNUMBER(BG727), ISNUMBER(BG728)), BG728/BG727-1, NA())</f>
        <v>#N/A</v>
      </c>
      <c r="BH1028" s="49" t="e">
        <f t="array" aca="1" ref="BH1028" ca="1">IF(AND(ISNUMBER(BH727), ISNUMBER(BH728)), BH728/BH727-1, NA())</f>
        <v>#N/A</v>
      </c>
      <c r="BI1028" s="49" t="e">
        <f t="array" aca="1" ref="BI1028" ca="1">IF(AND(ISNUMBER(BI727), ISNUMBER(BI728)), BI728/BI727-1, NA())</f>
        <v>#N/A</v>
      </c>
      <c r="BJ1028" s="49" t="e">
        <f t="array" aca="1" ref="BJ1028" ca="1">IF(AND(ISNUMBER(BJ727), ISNUMBER(BJ728)), BJ728/BJ727-1, NA())</f>
        <v>#N/A</v>
      </c>
      <c r="BK1028" s="49" t="e">
        <f t="array" aca="1" ref="BK1028" ca="1">IF(AND(ISNUMBER(BK727), ISNUMBER(BK728)), BK728/BK727-1, NA())</f>
        <v>#N/A</v>
      </c>
      <c r="BL1028" s="49" t="e">
        <f t="array" aca="1" ref="BL1028" ca="1">IF(AND(ISNUMBER(BL727), ISNUMBER(BL728)), BL728/BL727-1, NA())</f>
        <v>#N/A</v>
      </c>
      <c r="BM1028" s="49" t="e">
        <f t="array" aca="1" ref="BM1028" ca="1">IF(AND(ISNUMBER(BM727), ISNUMBER(BM728)), BM728/BM727-1, NA())</f>
        <v>#N/A</v>
      </c>
      <c r="BN1028" s="49" t="e">
        <f t="array" aca="1" ref="BN1028" ca="1">IF(AND(ISNUMBER(BN727), ISNUMBER(BN728)), BN728/BN727-1, NA())</f>
        <v>#N/A</v>
      </c>
      <c r="BO1028" s="49" t="e">
        <f t="array" aca="1" ref="BO1028" ca="1">IF(AND(ISNUMBER(BO727), ISNUMBER(BO728)), BO728/BO727-1, NA())</f>
        <v>#N/A</v>
      </c>
      <c r="BP1028" s="49" t="e">
        <f t="array" aca="1" ref="BP1028" ca="1">IF(AND(ISNUMBER(BP727), ISNUMBER(BP728)), BP728/BP727-1, NA())</f>
        <v>#N/A</v>
      </c>
      <c r="BQ1028" s="49" t="e">
        <f t="array" aca="1" ref="BQ1028" ca="1">IF(AND(ISNUMBER(BQ727), ISNUMBER(BQ728)), BQ728/BQ727-1, NA())</f>
        <v>#N/A</v>
      </c>
      <c r="BR1028" s="49" t="e">
        <f t="array" aca="1" ref="BR1028" ca="1">IF(AND(ISNUMBER(BR727), ISNUMBER(BR728)), BR728/BR727-1, NA())</f>
        <v>#N/A</v>
      </c>
      <c r="BS1028" s="49" t="e">
        <f t="array" aca="1" ref="BS1028" ca="1">IF(AND(ISNUMBER(BS727), ISNUMBER(BS728)), BS728/BS727-1, NA())</f>
        <v>#N/A</v>
      </c>
    </row>
    <row r="1029" spans="2:71">
      <c r="B1029" s="48">
        <f t="shared" si="1109"/>
        <v>1903</v>
      </c>
      <c r="M1029" s="49" t="e">
        <f t="array" aca="1" ref="M1029" ca="1">IF(AND(ISNUMBER(M728), ISNUMBER(M729)), M729/M728-1, NA())</f>
        <v>#N/A</v>
      </c>
      <c r="N1029" s="49" t="e">
        <f t="array" aca="1" ref="N1029" ca="1">IF(AND(ISNUMBER(N728), ISNUMBER(N729)), N729/N728-1, NA())</f>
        <v>#N/A</v>
      </c>
      <c r="X1029" s="49" t="e">
        <f t="array" aca="1" ref="X1029" ca="1">IF(AND(ISNUMBER(X728), ISNUMBER(X729)), X729/X728-1, NA())</f>
        <v>#N/A</v>
      </c>
      <c r="Y1029" s="49" t="e">
        <f t="array" aca="1" ref="Y1029" ca="1">IF(AND(ISNUMBER(Y728), ISNUMBER(Y729)), Y729/Y728-1, NA())</f>
        <v>#N/A</v>
      </c>
      <c r="AA1029" s="49" t="e">
        <f t="array" aca="1" ref="AA1029" ca="1">IF(AND(ISNUMBER(AA728), ISNUMBER(AA729)), AA729/AA728-1, NA())</f>
        <v>#N/A</v>
      </c>
      <c r="AB1029" s="49" t="e">
        <f t="array" aca="1" ref="AB1029" ca="1">IF(AND(ISNUMBER(AB728), ISNUMBER(AB729)), AB729/AB728-1, NA())</f>
        <v>#N/A</v>
      </c>
      <c r="AC1029" s="49" t="e">
        <f t="array" aca="1" ref="AC1029" ca="1">IF(AND(ISNUMBER(AC728), ISNUMBER(AC729)), AC729/AC728-1, NA())</f>
        <v>#N/A</v>
      </c>
      <c r="AD1029" s="49" t="e">
        <f t="array" aca="1" ref="AD1029" ca="1">IF(AND(ISNUMBER(AD728), ISNUMBER(AD729)), AD729/AD728-1, NA())</f>
        <v>#N/A</v>
      </c>
      <c r="AE1029" s="49" t="e">
        <f t="array" aca="1" ref="AE1029" ca="1">IF(AND(ISNUMBER(AE728), ISNUMBER(AE729)), AE729/AE728-1, NA())</f>
        <v>#N/A</v>
      </c>
      <c r="AG1029" s="49" t="e">
        <f t="array" aca="1" ref="AG1029" ca="1">IF(AND(ISNUMBER(AG728), ISNUMBER(AG729)), AG729/AG728-1, NA())</f>
        <v>#N/A</v>
      </c>
      <c r="AM1029" s="49" t="e">
        <f t="array" aca="1" ref="AM1029" ca="1">IF(AND(ISNUMBER(AM728), ISNUMBER(AM729)), AM729/AM728-1, NA())</f>
        <v>#N/A</v>
      </c>
      <c r="AN1029" s="49" t="e">
        <f t="array" aca="1" ref="AN1029" ca="1">IF(AND(ISNUMBER(AN728), ISNUMBER(AN729)), AN729/AN728-1, NA())</f>
        <v>#N/A</v>
      </c>
      <c r="AO1029" s="49" t="e">
        <f t="array" aca="1" ref="AO1029" ca="1">IF(AND(ISNUMBER(AO728), ISNUMBER(AO729)), AO729/AO728-1, NA())</f>
        <v>#N/A</v>
      </c>
      <c r="AP1029" s="49" t="e">
        <f t="array" aca="1" ref="AP1029" ca="1">IF(AND(ISNUMBER(AP728), ISNUMBER(AP729)), AP729/AP728-1, NA())</f>
        <v>#N/A</v>
      </c>
      <c r="AQ1029" s="49" t="e">
        <f t="array" aca="1" ref="AQ1029" ca="1">IF(AND(ISNUMBER(AQ728), ISNUMBER(AQ729)), AQ729/AQ728-1, NA())</f>
        <v>#N/A</v>
      </c>
      <c r="AS1029" s="49" t="e">
        <f t="array" aca="1" ref="AS1029" ca="1">IF(AND(ISNUMBER(AS728), ISNUMBER(AS729)), AS729/AS728-1, NA())</f>
        <v>#N/A</v>
      </c>
      <c r="AU1029" s="49" t="e">
        <f t="array" aca="1" ref="AU1029" ca="1">IF(AND(ISNUMBER(AU728), ISNUMBER(AU729)), AU729/AU728-1, NA())</f>
        <v>#N/A</v>
      </c>
      <c r="AV1029" s="49" t="e">
        <f t="array" aca="1" ref="AV1029" ca="1">IF(AND(ISNUMBER(AV728), ISNUMBER(AV729)), AV729/AV728-1, NA())</f>
        <v>#N/A</v>
      </c>
      <c r="AW1029" s="49" t="e">
        <f t="array" aca="1" ref="AW1029" ca="1">IF(AND(ISNUMBER(AW728), ISNUMBER(AW729)), AW729/AW728-1, NA())</f>
        <v>#N/A</v>
      </c>
      <c r="AX1029" s="49" t="e">
        <f t="array" aca="1" ref="AX1029" ca="1">IF(AND(ISNUMBER(AX728), ISNUMBER(AX729)), AX729/AX728-1, NA())</f>
        <v>#N/A</v>
      </c>
      <c r="AY1029" s="49" t="e">
        <f t="array" aca="1" ref="AY1029" ca="1">IF(AND(ISNUMBER(AY728), ISNUMBER(AY729)), AY729/AY728-1, NA())</f>
        <v>#N/A</v>
      </c>
      <c r="AZ1029" s="49" t="e">
        <f t="array" aca="1" ref="AZ1029" ca="1">IF(AND(ISNUMBER(AZ728), ISNUMBER(AZ729)), AZ729/AZ728-1, NA())</f>
        <v>#N/A</v>
      </c>
      <c r="BA1029" s="49" t="e">
        <f t="array" aca="1" ref="BA1029" ca="1">IF(AND(ISNUMBER(BA728), ISNUMBER(BA729)), BA729/BA728-1, NA())</f>
        <v>#N/A</v>
      </c>
      <c r="BB1029" s="49" t="e">
        <f t="array" aca="1" ref="BB1029" ca="1">IF(AND(ISNUMBER(BB728), ISNUMBER(BB729)), BB729/BB728-1, NA())</f>
        <v>#N/A</v>
      </c>
      <c r="BC1029" s="49" t="e">
        <f t="array" aca="1" ref="BC1029" ca="1">IF(AND(ISNUMBER(BC728), ISNUMBER(BC729)), BC729/BC728-1, NA())</f>
        <v>#N/A</v>
      </c>
      <c r="BD1029" s="49" t="e">
        <f t="array" aca="1" ref="BD1029" ca="1">IF(AND(ISNUMBER(BD728), ISNUMBER(BD729)), BD729/BD728-1, NA())</f>
        <v>#N/A</v>
      </c>
      <c r="BE1029" s="49" t="e">
        <f t="array" aca="1" ref="BE1029" ca="1">IF(AND(ISNUMBER(BE728), ISNUMBER(BE729)), BE729/BE728-1, NA())</f>
        <v>#N/A</v>
      </c>
      <c r="BF1029" s="49" t="e">
        <f t="array" aca="1" ref="BF1029" ca="1">IF(AND(ISNUMBER(BF728), ISNUMBER(BF729)), BF729/BF728-1, NA())</f>
        <v>#N/A</v>
      </c>
      <c r="BG1029" s="49" t="e">
        <f t="array" aca="1" ref="BG1029" ca="1">IF(AND(ISNUMBER(BG728), ISNUMBER(BG729)), BG729/BG728-1, NA())</f>
        <v>#N/A</v>
      </c>
      <c r="BH1029" s="49" t="e">
        <f t="array" aca="1" ref="BH1029" ca="1">IF(AND(ISNUMBER(BH728), ISNUMBER(BH729)), BH729/BH728-1, NA())</f>
        <v>#N/A</v>
      </c>
      <c r="BI1029" s="49" t="e">
        <f t="array" aca="1" ref="BI1029" ca="1">IF(AND(ISNUMBER(BI728), ISNUMBER(BI729)), BI729/BI728-1, NA())</f>
        <v>#N/A</v>
      </c>
      <c r="BJ1029" s="49" t="e">
        <f t="array" aca="1" ref="BJ1029" ca="1">IF(AND(ISNUMBER(BJ728), ISNUMBER(BJ729)), BJ729/BJ728-1, NA())</f>
        <v>#N/A</v>
      </c>
      <c r="BK1029" s="49" t="e">
        <f t="array" aca="1" ref="BK1029" ca="1">IF(AND(ISNUMBER(BK728), ISNUMBER(BK729)), BK729/BK728-1, NA())</f>
        <v>#N/A</v>
      </c>
      <c r="BL1029" s="49" t="e">
        <f t="array" aca="1" ref="BL1029" ca="1">IF(AND(ISNUMBER(BL728), ISNUMBER(BL729)), BL729/BL728-1, NA())</f>
        <v>#N/A</v>
      </c>
      <c r="BM1029" s="49" t="e">
        <f t="array" aca="1" ref="BM1029" ca="1">IF(AND(ISNUMBER(BM728), ISNUMBER(BM729)), BM729/BM728-1, NA())</f>
        <v>#N/A</v>
      </c>
      <c r="BN1029" s="49" t="e">
        <f t="array" aca="1" ref="BN1029" ca="1">IF(AND(ISNUMBER(BN728), ISNUMBER(BN729)), BN729/BN728-1, NA())</f>
        <v>#N/A</v>
      </c>
      <c r="BO1029" s="49" t="e">
        <f t="array" aca="1" ref="BO1029" ca="1">IF(AND(ISNUMBER(BO728), ISNUMBER(BO729)), BO729/BO728-1, NA())</f>
        <v>#N/A</v>
      </c>
      <c r="BP1029" s="49" t="e">
        <f t="array" aca="1" ref="BP1029" ca="1">IF(AND(ISNUMBER(BP728), ISNUMBER(BP729)), BP729/BP728-1, NA())</f>
        <v>#N/A</v>
      </c>
      <c r="BQ1029" s="49" t="e">
        <f t="array" aca="1" ref="BQ1029" ca="1">IF(AND(ISNUMBER(BQ728), ISNUMBER(BQ729)), BQ729/BQ728-1, NA())</f>
        <v>#N/A</v>
      </c>
      <c r="BR1029" s="49" t="e">
        <f t="array" aca="1" ref="BR1029" ca="1">IF(AND(ISNUMBER(BR728), ISNUMBER(BR729)), BR729/BR728-1, NA())</f>
        <v>#N/A</v>
      </c>
      <c r="BS1029" s="49" t="e">
        <f t="array" aca="1" ref="BS1029" ca="1">IF(AND(ISNUMBER(BS728), ISNUMBER(BS729)), BS729/BS728-1, NA())</f>
        <v>#N/A</v>
      </c>
    </row>
    <row r="1030" spans="2:71">
      <c r="B1030" s="48">
        <f t="shared" si="1109"/>
        <v>1904</v>
      </c>
      <c r="M1030" s="49" t="e">
        <f t="array" aca="1" ref="M1030" ca="1">IF(AND(ISNUMBER(M729), ISNUMBER(M730)), M730/M729-1, NA())</f>
        <v>#N/A</v>
      </c>
      <c r="N1030" s="49" t="e">
        <f t="array" aca="1" ref="N1030" ca="1">IF(AND(ISNUMBER(N729), ISNUMBER(N730)), N730/N729-1, NA())</f>
        <v>#N/A</v>
      </c>
      <c r="X1030" s="49" t="e">
        <f t="array" aca="1" ref="X1030" ca="1">IF(AND(ISNUMBER(X729), ISNUMBER(X730)), X730/X729-1, NA())</f>
        <v>#N/A</v>
      </c>
      <c r="Y1030" s="49" t="e">
        <f t="array" aca="1" ref="Y1030" ca="1">IF(AND(ISNUMBER(Y729), ISNUMBER(Y730)), Y730/Y729-1, NA())</f>
        <v>#N/A</v>
      </c>
      <c r="AA1030" s="49" t="e">
        <f t="array" aca="1" ref="AA1030" ca="1">IF(AND(ISNUMBER(AA729), ISNUMBER(AA730)), AA730/AA729-1, NA())</f>
        <v>#N/A</v>
      </c>
      <c r="AB1030" s="49" t="e">
        <f t="array" aca="1" ref="AB1030" ca="1">IF(AND(ISNUMBER(AB729), ISNUMBER(AB730)), AB730/AB729-1, NA())</f>
        <v>#N/A</v>
      </c>
      <c r="AC1030" s="49" t="e">
        <f t="array" aca="1" ref="AC1030" ca="1">IF(AND(ISNUMBER(AC729), ISNUMBER(AC730)), AC730/AC729-1, NA())</f>
        <v>#N/A</v>
      </c>
      <c r="AD1030" s="49" t="e">
        <f t="array" aca="1" ref="AD1030" ca="1">IF(AND(ISNUMBER(AD729), ISNUMBER(AD730)), AD730/AD729-1, NA())</f>
        <v>#N/A</v>
      </c>
      <c r="AE1030" s="49" t="e">
        <f t="array" aca="1" ref="AE1030" ca="1">IF(AND(ISNUMBER(AE729), ISNUMBER(AE730)), AE730/AE729-1, NA())</f>
        <v>#N/A</v>
      </c>
      <c r="AG1030" s="49" t="e">
        <f t="array" aca="1" ref="AG1030" ca="1">IF(AND(ISNUMBER(AG729), ISNUMBER(AG730)), AG730/AG729-1, NA())</f>
        <v>#N/A</v>
      </c>
      <c r="AM1030" s="49" t="e">
        <f t="array" aca="1" ref="AM1030" ca="1">IF(AND(ISNUMBER(AM729), ISNUMBER(AM730)), AM730/AM729-1, NA())</f>
        <v>#N/A</v>
      </c>
      <c r="AN1030" s="49" t="e">
        <f t="array" aca="1" ref="AN1030" ca="1">IF(AND(ISNUMBER(AN729), ISNUMBER(AN730)), AN730/AN729-1, NA())</f>
        <v>#N/A</v>
      </c>
      <c r="AO1030" s="49" t="e">
        <f t="array" aca="1" ref="AO1030" ca="1">IF(AND(ISNUMBER(AO729), ISNUMBER(AO730)), AO730/AO729-1, NA())</f>
        <v>#N/A</v>
      </c>
      <c r="AP1030" s="49" t="e">
        <f t="array" aca="1" ref="AP1030" ca="1">IF(AND(ISNUMBER(AP729), ISNUMBER(AP730)), AP730/AP729-1, NA())</f>
        <v>#N/A</v>
      </c>
      <c r="AQ1030" s="49" t="e">
        <f t="array" aca="1" ref="AQ1030" ca="1">IF(AND(ISNUMBER(AQ729), ISNUMBER(AQ730)), AQ730/AQ729-1, NA())</f>
        <v>#N/A</v>
      </c>
      <c r="AS1030" s="49" t="e">
        <f t="array" aca="1" ref="AS1030" ca="1">IF(AND(ISNUMBER(AS729), ISNUMBER(AS730)), AS730/AS729-1, NA())</f>
        <v>#N/A</v>
      </c>
      <c r="AU1030" s="49" t="e">
        <f t="array" aca="1" ref="AU1030" ca="1">IF(AND(ISNUMBER(AU729), ISNUMBER(AU730)), AU730/AU729-1, NA())</f>
        <v>#N/A</v>
      </c>
      <c r="AV1030" s="49" t="e">
        <f t="array" aca="1" ref="AV1030" ca="1">IF(AND(ISNUMBER(AV729), ISNUMBER(AV730)), AV730/AV729-1, NA())</f>
        <v>#N/A</v>
      </c>
      <c r="AW1030" s="49" t="e">
        <f t="array" aca="1" ref="AW1030" ca="1">IF(AND(ISNUMBER(AW729), ISNUMBER(AW730)), AW730/AW729-1, NA())</f>
        <v>#N/A</v>
      </c>
      <c r="AX1030" s="49" t="e">
        <f t="array" aca="1" ref="AX1030" ca="1">IF(AND(ISNUMBER(AX729), ISNUMBER(AX730)), AX730/AX729-1, NA())</f>
        <v>#N/A</v>
      </c>
      <c r="AY1030" s="49" t="e">
        <f t="array" aca="1" ref="AY1030" ca="1">IF(AND(ISNUMBER(AY729), ISNUMBER(AY730)), AY730/AY729-1, NA())</f>
        <v>#N/A</v>
      </c>
      <c r="AZ1030" s="49" t="e">
        <f t="array" aca="1" ref="AZ1030" ca="1">IF(AND(ISNUMBER(AZ729), ISNUMBER(AZ730)), AZ730/AZ729-1, NA())</f>
        <v>#N/A</v>
      </c>
      <c r="BA1030" s="49" t="e">
        <f t="array" aca="1" ref="BA1030" ca="1">IF(AND(ISNUMBER(BA729), ISNUMBER(BA730)), BA730/BA729-1, NA())</f>
        <v>#N/A</v>
      </c>
      <c r="BB1030" s="49" t="e">
        <f t="array" aca="1" ref="BB1030" ca="1">IF(AND(ISNUMBER(BB729), ISNUMBER(BB730)), BB730/BB729-1, NA())</f>
        <v>#N/A</v>
      </c>
      <c r="BC1030" s="49" t="e">
        <f t="array" aca="1" ref="BC1030" ca="1">IF(AND(ISNUMBER(BC729), ISNUMBER(BC730)), BC730/BC729-1, NA())</f>
        <v>#N/A</v>
      </c>
      <c r="BD1030" s="49" t="e">
        <f t="array" aca="1" ref="BD1030" ca="1">IF(AND(ISNUMBER(BD729), ISNUMBER(BD730)), BD730/BD729-1, NA())</f>
        <v>#N/A</v>
      </c>
      <c r="BE1030" s="49" t="e">
        <f t="array" aca="1" ref="BE1030" ca="1">IF(AND(ISNUMBER(BE729), ISNUMBER(BE730)), BE730/BE729-1, NA())</f>
        <v>#N/A</v>
      </c>
      <c r="BF1030" s="49" t="e">
        <f t="array" aca="1" ref="BF1030" ca="1">IF(AND(ISNUMBER(BF729), ISNUMBER(BF730)), BF730/BF729-1, NA())</f>
        <v>#N/A</v>
      </c>
      <c r="BG1030" s="49" t="e">
        <f t="array" aca="1" ref="BG1030" ca="1">IF(AND(ISNUMBER(BG729), ISNUMBER(BG730)), BG730/BG729-1, NA())</f>
        <v>#N/A</v>
      </c>
      <c r="BH1030" s="49" t="e">
        <f t="array" aca="1" ref="BH1030" ca="1">IF(AND(ISNUMBER(BH729), ISNUMBER(BH730)), BH730/BH729-1, NA())</f>
        <v>#N/A</v>
      </c>
      <c r="BI1030" s="49" t="e">
        <f t="array" aca="1" ref="BI1030" ca="1">IF(AND(ISNUMBER(BI729), ISNUMBER(BI730)), BI730/BI729-1, NA())</f>
        <v>#N/A</v>
      </c>
      <c r="BJ1030" s="49" t="e">
        <f t="array" aca="1" ref="BJ1030" ca="1">IF(AND(ISNUMBER(BJ729), ISNUMBER(BJ730)), BJ730/BJ729-1, NA())</f>
        <v>#N/A</v>
      </c>
      <c r="BK1030" s="49" t="e">
        <f t="array" aca="1" ref="BK1030" ca="1">IF(AND(ISNUMBER(BK729), ISNUMBER(BK730)), BK730/BK729-1, NA())</f>
        <v>#N/A</v>
      </c>
      <c r="BL1030" s="49" t="e">
        <f t="array" aca="1" ref="BL1030" ca="1">IF(AND(ISNUMBER(BL729), ISNUMBER(BL730)), BL730/BL729-1, NA())</f>
        <v>#N/A</v>
      </c>
      <c r="BM1030" s="49" t="e">
        <f t="array" aca="1" ref="BM1030" ca="1">IF(AND(ISNUMBER(BM729), ISNUMBER(BM730)), BM730/BM729-1, NA())</f>
        <v>#N/A</v>
      </c>
      <c r="BN1030" s="49" t="e">
        <f t="array" aca="1" ref="BN1030" ca="1">IF(AND(ISNUMBER(BN729), ISNUMBER(BN730)), BN730/BN729-1, NA())</f>
        <v>#N/A</v>
      </c>
      <c r="BO1030" s="49" t="e">
        <f t="array" aca="1" ref="BO1030" ca="1">IF(AND(ISNUMBER(BO729), ISNUMBER(BO730)), BO730/BO729-1, NA())</f>
        <v>#N/A</v>
      </c>
      <c r="BP1030" s="49" t="e">
        <f t="array" aca="1" ref="BP1030" ca="1">IF(AND(ISNUMBER(BP729), ISNUMBER(BP730)), BP730/BP729-1, NA())</f>
        <v>#N/A</v>
      </c>
      <c r="BQ1030" s="49" t="e">
        <f t="array" aca="1" ref="BQ1030" ca="1">IF(AND(ISNUMBER(BQ729), ISNUMBER(BQ730)), BQ730/BQ729-1, NA())</f>
        <v>#N/A</v>
      </c>
      <c r="BR1030" s="49" t="e">
        <f t="array" aca="1" ref="BR1030" ca="1">IF(AND(ISNUMBER(BR729), ISNUMBER(BR730)), BR730/BR729-1, NA())</f>
        <v>#N/A</v>
      </c>
      <c r="BS1030" s="49" t="e">
        <f t="array" aca="1" ref="BS1030" ca="1">IF(AND(ISNUMBER(BS729), ISNUMBER(BS730)), BS730/BS729-1, NA())</f>
        <v>#N/A</v>
      </c>
    </row>
    <row r="1031" spans="2:71">
      <c r="B1031" s="48">
        <f t="shared" si="1109"/>
        <v>1905</v>
      </c>
      <c r="M1031" s="49" t="e">
        <f t="array" aca="1" ref="M1031" ca="1">IF(AND(ISNUMBER(M730), ISNUMBER(M731)), M731/M730-1, NA())</f>
        <v>#N/A</v>
      </c>
      <c r="N1031" s="49" t="e">
        <f t="array" aca="1" ref="N1031" ca="1">IF(AND(ISNUMBER(N730), ISNUMBER(N731)), N731/N730-1, NA())</f>
        <v>#N/A</v>
      </c>
      <c r="X1031" s="49" t="e">
        <f t="array" aca="1" ref="X1031" ca="1">IF(AND(ISNUMBER(X730), ISNUMBER(X731)), X731/X730-1, NA())</f>
        <v>#N/A</v>
      </c>
      <c r="Y1031" s="49" t="e">
        <f t="array" aca="1" ref="Y1031" ca="1">IF(AND(ISNUMBER(Y730), ISNUMBER(Y731)), Y731/Y730-1, NA())</f>
        <v>#N/A</v>
      </c>
      <c r="AA1031" s="49" t="e">
        <f t="array" aca="1" ref="AA1031" ca="1">IF(AND(ISNUMBER(AA730), ISNUMBER(AA731)), AA731/AA730-1, NA())</f>
        <v>#N/A</v>
      </c>
      <c r="AB1031" s="49" t="e">
        <f t="array" aca="1" ref="AB1031" ca="1">IF(AND(ISNUMBER(AB730), ISNUMBER(AB731)), AB731/AB730-1, NA())</f>
        <v>#N/A</v>
      </c>
      <c r="AC1031" s="49" t="e">
        <f t="array" aca="1" ref="AC1031" ca="1">IF(AND(ISNUMBER(AC730), ISNUMBER(AC731)), AC731/AC730-1, NA())</f>
        <v>#N/A</v>
      </c>
      <c r="AD1031" s="49" t="e">
        <f t="array" aca="1" ref="AD1031" ca="1">IF(AND(ISNUMBER(AD730), ISNUMBER(AD731)), AD731/AD730-1, NA())</f>
        <v>#N/A</v>
      </c>
      <c r="AE1031" s="49" t="e">
        <f t="array" aca="1" ref="AE1031" ca="1">IF(AND(ISNUMBER(AE730), ISNUMBER(AE731)), AE731/AE730-1, NA())</f>
        <v>#N/A</v>
      </c>
      <c r="AG1031" s="49" t="e">
        <f t="array" aca="1" ref="AG1031" ca="1">IF(AND(ISNUMBER(AG730), ISNUMBER(AG731)), AG731/AG730-1, NA())</f>
        <v>#N/A</v>
      </c>
      <c r="AM1031" s="49" t="e">
        <f t="array" aca="1" ref="AM1031" ca="1">IF(AND(ISNUMBER(AM730), ISNUMBER(AM731)), AM731/AM730-1, NA())</f>
        <v>#N/A</v>
      </c>
      <c r="AN1031" s="49" t="e">
        <f t="array" aca="1" ref="AN1031" ca="1">IF(AND(ISNUMBER(AN730), ISNUMBER(AN731)), AN731/AN730-1, NA())</f>
        <v>#N/A</v>
      </c>
      <c r="AO1031" s="49" t="e">
        <f t="array" aca="1" ref="AO1031" ca="1">IF(AND(ISNUMBER(AO730), ISNUMBER(AO731)), AO731/AO730-1, NA())</f>
        <v>#N/A</v>
      </c>
      <c r="AP1031" s="49" t="e">
        <f t="array" aca="1" ref="AP1031" ca="1">IF(AND(ISNUMBER(AP730), ISNUMBER(AP731)), AP731/AP730-1, NA())</f>
        <v>#N/A</v>
      </c>
      <c r="AQ1031" s="49" t="e">
        <f t="array" aca="1" ref="AQ1031" ca="1">IF(AND(ISNUMBER(AQ730), ISNUMBER(AQ731)), AQ731/AQ730-1, NA())</f>
        <v>#N/A</v>
      </c>
      <c r="AS1031" s="49" t="e">
        <f t="array" aca="1" ref="AS1031" ca="1">IF(AND(ISNUMBER(AS730), ISNUMBER(AS731)), AS731/AS730-1, NA())</f>
        <v>#N/A</v>
      </c>
      <c r="AU1031" s="49" t="e">
        <f t="array" aca="1" ref="AU1031" ca="1">IF(AND(ISNUMBER(AU730), ISNUMBER(AU731)), AU731/AU730-1, NA())</f>
        <v>#N/A</v>
      </c>
      <c r="AV1031" s="49" t="e">
        <f t="array" aca="1" ref="AV1031" ca="1">IF(AND(ISNUMBER(AV730), ISNUMBER(AV731)), AV731/AV730-1, NA())</f>
        <v>#N/A</v>
      </c>
      <c r="AW1031" s="49" t="e">
        <f t="array" aca="1" ref="AW1031" ca="1">IF(AND(ISNUMBER(AW730), ISNUMBER(AW731)), AW731/AW730-1, NA())</f>
        <v>#N/A</v>
      </c>
      <c r="AX1031" s="49" t="e">
        <f t="array" aca="1" ref="AX1031" ca="1">IF(AND(ISNUMBER(AX730), ISNUMBER(AX731)), AX731/AX730-1, NA())</f>
        <v>#N/A</v>
      </c>
      <c r="AY1031" s="49" t="e">
        <f t="array" aca="1" ref="AY1031" ca="1">IF(AND(ISNUMBER(AY730), ISNUMBER(AY731)), AY731/AY730-1, NA())</f>
        <v>#N/A</v>
      </c>
      <c r="AZ1031" s="49" t="e">
        <f t="array" aca="1" ref="AZ1031" ca="1">IF(AND(ISNUMBER(AZ730), ISNUMBER(AZ731)), AZ731/AZ730-1, NA())</f>
        <v>#N/A</v>
      </c>
      <c r="BA1031" s="49" t="e">
        <f t="array" aca="1" ref="BA1031" ca="1">IF(AND(ISNUMBER(BA730), ISNUMBER(BA731)), BA731/BA730-1, NA())</f>
        <v>#N/A</v>
      </c>
      <c r="BB1031" s="49" t="e">
        <f t="array" aca="1" ref="BB1031" ca="1">IF(AND(ISNUMBER(BB730), ISNUMBER(BB731)), BB731/BB730-1, NA())</f>
        <v>#N/A</v>
      </c>
      <c r="BC1031" s="49" t="e">
        <f t="array" aca="1" ref="BC1031" ca="1">IF(AND(ISNUMBER(BC730), ISNUMBER(BC731)), BC731/BC730-1, NA())</f>
        <v>#N/A</v>
      </c>
      <c r="BD1031" s="49" t="e">
        <f t="array" aca="1" ref="BD1031" ca="1">IF(AND(ISNUMBER(BD730), ISNUMBER(BD731)), BD731/BD730-1, NA())</f>
        <v>#N/A</v>
      </c>
      <c r="BE1031" s="49" t="e">
        <f t="array" aca="1" ref="BE1031" ca="1">IF(AND(ISNUMBER(BE730), ISNUMBER(BE731)), BE731/BE730-1, NA())</f>
        <v>#N/A</v>
      </c>
      <c r="BF1031" s="49" t="e">
        <f t="array" aca="1" ref="BF1031" ca="1">IF(AND(ISNUMBER(BF730), ISNUMBER(BF731)), BF731/BF730-1, NA())</f>
        <v>#N/A</v>
      </c>
      <c r="BG1031" s="49" t="e">
        <f t="array" aca="1" ref="BG1031" ca="1">IF(AND(ISNUMBER(BG730), ISNUMBER(BG731)), BG731/BG730-1, NA())</f>
        <v>#N/A</v>
      </c>
      <c r="BH1031" s="49" t="e">
        <f t="array" aca="1" ref="BH1031" ca="1">IF(AND(ISNUMBER(BH730), ISNUMBER(BH731)), BH731/BH730-1, NA())</f>
        <v>#N/A</v>
      </c>
      <c r="BI1031" s="49" t="e">
        <f t="array" aca="1" ref="BI1031" ca="1">IF(AND(ISNUMBER(BI730), ISNUMBER(BI731)), BI731/BI730-1, NA())</f>
        <v>#N/A</v>
      </c>
      <c r="BJ1031" s="49" t="e">
        <f t="array" aca="1" ref="BJ1031" ca="1">IF(AND(ISNUMBER(BJ730), ISNUMBER(BJ731)), BJ731/BJ730-1, NA())</f>
        <v>#N/A</v>
      </c>
      <c r="BK1031" s="49" t="e">
        <f t="array" aca="1" ref="BK1031" ca="1">IF(AND(ISNUMBER(BK730), ISNUMBER(BK731)), BK731/BK730-1, NA())</f>
        <v>#N/A</v>
      </c>
      <c r="BL1031" s="49" t="e">
        <f t="array" aca="1" ref="BL1031" ca="1">IF(AND(ISNUMBER(BL730), ISNUMBER(BL731)), BL731/BL730-1, NA())</f>
        <v>#N/A</v>
      </c>
      <c r="BM1031" s="49" t="e">
        <f t="array" aca="1" ref="BM1031" ca="1">IF(AND(ISNUMBER(BM730), ISNUMBER(BM731)), BM731/BM730-1, NA())</f>
        <v>#N/A</v>
      </c>
      <c r="BN1031" s="49" t="e">
        <f t="array" aca="1" ref="BN1031" ca="1">IF(AND(ISNUMBER(BN730), ISNUMBER(BN731)), BN731/BN730-1, NA())</f>
        <v>#N/A</v>
      </c>
      <c r="BO1031" s="49" t="e">
        <f t="array" aca="1" ref="BO1031" ca="1">IF(AND(ISNUMBER(BO730), ISNUMBER(BO731)), BO731/BO730-1, NA())</f>
        <v>#N/A</v>
      </c>
      <c r="BP1031" s="49" t="e">
        <f t="array" aca="1" ref="BP1031" ca="1">IF(AND(ISNUMBER(BP730), ISNUMBER(BP731)), BP731/BP730-1, NA())</f>
        <v>#N/A</v>
      </c>
      <c r="BQ1031" s="49" t="e">
        <f t="array" aca="1" ref="BQ1031" ca="1">IF(AND(ISNUMBER(BQ730), ISNUMBER(BQ731)), BQ731/BQ730-1, NA())</f>
        <v>#N/A</v>
      </c>
      <c r="BR1031" s="49" t="e">
        <f t="array" aca="1" ref="BR1031" ca="1">IF(AND(ISNUMBER(BR730), ISNUMBER(BR731)), BR731/BR730-1, NA())</f>
        <v>#N/A</v>
      </c>
      <c r="BS1031" s="49" t="e">
        <f t="array" aca="1" ref="BS1031" ca="1">IF(AND(ISNUMBER(BS730), ISNUMBER(BS731)), BS731/BS730-1, NA())</f>
        <v>#N/A</v>
      </c>
    </row>
    <row r="1032" spans="2:71">
      <c r="B1032" s="48">
        <f t="shared" si="1109"/>
        <v>1906</v>
      </c>
      <c r="M1032" s="49" t="e">
        <f t="array" aca="1" ref="M1032" ca="1">IF(AND(ISNUMBER(M731), ISNUMBER(M732)), M732/M731-1, NA())</f>
        <v>#N/A</v>
      </c>
      <c r="N1032" s="49" t="e">
        <f t="array" aca="1" ref="N1032" ca="1">IF(AND(ISNUMBER(N731), ISNUMBER(N732)), N732/N731-1, NA())</f>
        <v>#N/A</v>
      </c>
      <c r="X1032" s="49" t="e">
        <f t="array" aca="1" ref="X1032" ca="1">IF(AND(ISNUMBER(X731), ISNUMBER(X732)), X732/X731-1, NA())</f>
        <v>#N/A</v>
      </c>
      <c r="Y1032" s="49" t="e">
        <f t="array" aca="1" ref="Y1032" ca="1">IF(AND(ISNUMBER(Y731), ISNUMBER(Y732)), Y732/Y731-1, NA())</f>
        <v>#N/A</v>
      </c>
      <c r="AA1032" s="49" t="e">
        <f t="array" aca="1" ref="AA1032" ca="1">IF(AND(ISNUMBER(AA731), ISNUMBER(AA732)), AA732/AA731-1, NA())</f>
        <v>#N/A</v>
      </c>
      <c r="AB1032" s="49" t="e">
        <f t="array" aca="1" ref="AB1032" ca="1">IF(AND(ISNUMBER(AB731), ISNUMBER(AB732)), AB732/AB731-1, NA())</f>
        <v>#N/A</v>
      </c>
      <c r="AC1032" s="49" t="e">
        <f t="array" aca="1" ref="AC1032" ca="1">IF(AND(ISNUMBER(AC731), ISNUMBER(AC732)), AC732/AC731-1, NA())</f>
        <v>#N/A</v>
      </c>
      <c r="AD1032" s="49" t="e">
        <f t="array" aca="1" ref="AD1032" ca="1">IF(AND(ISNUMBER(AD731), ISNUMBER(AD732)), AD732/AD731-1, NA())</f>
        <v>#N/A</v>
      </c>
      <c r="AE1032" s="49" t="e">
        <f t="array" aca="1" ref="AE1032" ca="1">IF(AND(ISNUMBER(AE731), ISNUMBER(AE732)), AE732/AE731-1, NA())</f>
        <v>#N/A</v>
      </c>
      <c r="AG1032" s="49" t="e">
        <f t="array" aca="1" ref="AG1032" ca="1">IF(AND(ISNUMBER(AG731), ISNUMBER(AG732)), AG732/AG731-1, NA())</f>
        <v>#N/A</v>
      </c>
      <c r="AM1032" s="49" t="e">
        <f t="array" aca="1" ref="AM1032" ca="1">IF(AND(ISNUMBER(AM731), ISNUMBER(AM732)), AM732/AM731-1, NA())</f>
        <v>#N/A</v>
      </c>
      <c r="AN1032" s="49" t="e">
        <f t="array" aca="1" ref="AN1032" ca="1">IF(AND(ISNUMBER(AN731), ISNUMBER(AN732)), AN732/AN731-1, NA())</f>
        <v>#N/A</v>
      </c>
      <c r="AO1032" s="49" t="e">
        <f t="array" aca="1" ref="AO1032" ca="1">IF(AND(ISNUMBER(AO731), ISNUMBER(AO732)), AO732/AO731-1, NA())</f>
        <v>#N/A</v>
      </c>
      <c r="AP1032" s="49" t="e">
        <f t="array" aca="1" ref="AP1032" ca="1">IF(AND(ISNUMBER(AP731), ISNUMBER(AP732)), AP732/AP731-1, NA())</f>
        <v>#N/A</v>
      </c>
      <c r="AQ1032" s="49" t="e">
        <f t="array" aca="1" ref="AQ1032" ca="1">IF(AND(ISNUMBER(AQ731), ISNUMBER(AQ732)), AQ732/AQ731-1, NA())</f>
        <v>#N/A</v>
      </c>
      <c r="AS1032" s="49" t="e">
        <f t="array" aca="1" ref="AS1032" ca="1">IF(AND(ISNUMBER(AS731), ISNUMBER(AS732)), AS732/AS731-1, NA())</f>
        <v>#N/A</v>
      </c>
      <c r="AU1032" s="49" t="e">
        <f t="array" aca="1" ref="AU1032" ca="1">IF(AND(ISNUMBER(AU731), ISNUMBER(AU732)), AU732/AU731-1, NA())</f>
        <v>#N/A</v>
      </c>
      <c r="AV1032" s="49" t="e">
        <f t="array" aca="1" ref="AV1032" ca="1">IF(AND(ISNUMBER(AV731), ISNUMBER(AV732)), AV732/AV731-1, NA())</f>
        <v>#N/A</v>
      </c>
      <c r="AW1032" s="49" t="e">
        <f t="array" aca="1" ref="AW1032" ca="1">IF(AND(ISNUMBER(AW731), ISNUMBER(AW732)), AW732/AW731-1, NA())</f>
        <v>#N/A</v>
      </c>
      <c r="AX1032" s="49" t="e">
        <f t="array" aca="1" ref="AX1032" ca="1">IF(AND(ISNUMBER(AX731), ISNUMBER(AX732)), AX732/AX731-1, NA())</f>
        <v>#N/A</v>
      </c>
      <c r="AY1032" s="49" t="e">
        <f t="array" aca="1" ref="AY1032" ca="1">IF(AND(ISNUMBER(AY731), ISNUMBER(AY732)), AY732/AY731-1, NA())</f>
        <v>#N/A</v>
      </c>
      <c r="AZ1032" s="49" t="e">
        <f t="array" aca="1" ref="AZ1032" ca="1">IF(AND(ISNUMBER(AZ731), ISNUMBER(AZ732)), AZ732/AZ731-1, NA())</f>
        <v>#N/A</v>
      </c>
      <c r="BA1032" s="49" t="e">
        <f t="array" aca="1" ref="BA1032" ca="1">IF(AND(ISNUMBER(BA731), ISNUMBER(BA732)), BA732/BA731-1, NA())</f>
        <v>#N/A</v>
      </c>
      <c r="BB1032" s="49" t="e">
        <f t="array" aca="1" ref="BB1032" ca="1">IF(AND(ISNUMBER(BB731), ISNUMBER(BB732)), BB732/BB731-1, NA())</f>
        <v>#N/A</v>
      </c>
      <c r="BC1032" s="49" t="e">
        <f t="array" aca="1" ref="BC1032" ca="1">IF(AND(ISNUMBER(BC731), ISNUMBER(BC732)), BC732/BC731-1, NA())</f>
        <v>#N/A</v>
      </c>
      <c r="BD1032" s="49" t="e">
        <f t="array" aca="1" ref="BD1032" ca="1">IF(AND(ISNUMBER(BD731), ISNUMBER(BD732)), BD732/BD731-1, NA())</f>
        <v>#N/A</v>
      </c>
      <c r="BE1032" s="49" t="e">
        <f t="array" aca="1" ref="BE1032" ca="1">IF(AND(ISNUMBER(BE731), ISNUMBER(BE732)), BE732/BE731-1, NA())</f>
        <v>#N/A</v>
      </c>
      <c r="BF1032" s="49" t="e">
        <f t="array" aca="1" ref="BF1032" ca="1">IF(AND(ISNUMBER(BF731), ISNUMBER(BF732)), BF732/BF731-1, NA())</f>
        <v>#N/A</v>
      </c>
      <c r="BG1032" s="49" t="e">
        <f t="array" aca="1" ref="BG1032" ca="1">IF(AND(ISNUMBER(BG731), ISNUMBER(BG732)), BG732/BG731-1, NA())</f>
        <v>#N/A</v>
      </c>
      <c r="BH1032" s="49" t="e">
        <f t="array" aca="1" ref="BH1032" ca="1">IF(AND(ISNUMBER(BH731), ISNUMBER(BH732)), BH732/BH731-1, NA())</f>
        <v>#N/A</v>
      </c>
      <c r="BI1032" s="49" t="e">
        <f t="array" aca="1" ref="BI1032" ca="1">IF(AND(ISNUMBER(BI731), ISNUMBER(BI732)), BI732/BI731-1, NA())</f>
        <v>#N/A</v>
      </c>
      <c r="BJ1032" s="49" t="e">
        <f t="array" aca="1" ref="BJ1032" ca="1">IF(AND(ISNUMBER(BJ731), ISNUMBER(BJ732)), BJ732/BJ731-1, NA())</f>
        <v>#N/A</v>
      </c>
      <c r="BK1032" s="49" t="e">
        <f t="array" aca="1" ref="BK1032" ca="1">IF(AND(ISNUMBER(BK731), ISNUMBER(BK732)), BK732/BK731-1, NA())</f>
        <v>#N/A</v>
      </c>
      <c r="BL1032" s="49" t="e">
        <f t="array" aca="1" ref="BL1032" ca="1">IF(AND(ISNUMBER(BL731), ISNUMBER(BL732)), BL732/BL731-1, NA())</f>
        <v>#N/A</v>
      </c>
      <c r="BM1032" s="49" t="e">
        <f t="array" aca="1" ref="BM1032" ca="1">IF(AND(ISNUMBER(BM731), ISNUMBER(BM732)), BM732/BM731-1, NA())</f>
        <v>#N/A</v>
      </c>
      <c r="BN1032" s="49" t="e">
        <f t="array" aca="1" ref="BN1032" ca="1">IF(AND(ISNUMBER(BN731), ISNUMBER(BN732)), BN732/BN731-1, NA())</f>
        <v>#N/A</v>
      </c>
      <c r="BO1032" s="49" t="e">
        <f t="array" aca="1" ref="BO1032" ca="1">IF(AND(ISNUMBER(BO731), ISNUMBER(BO732)), BO732/BO731-1, NA())</f>
        <v>#N/A</v>
      </c>
      <c r="BP1032" s="49" t="e">
        <f t="array" aca="1" ref="BP1032" ca="1">IF(AND(ISNUMBER(BP731), ISNUMBER(BP732)), BP732/BP731-1, NA())</f>
        <v>#N/A</v>
      </c>
      <c r="BQ1032" s="49" t="e">
        <f t="array" aca="1" ref="BQ1032" ca="1">IF(AND(ISNUMBER(BQ731), ISNUMBER(BQ732)), BQ732/BQ731-1, NA())</f>
        <v>#N/A</v>
      </c>
      <c r="BR1032" s="49" t="e">
        <f t="array" aca="1" ref="BR1032" ca="1">IF(AND(ISNUMBER(BR731), ISNUMBER(BR732)), BR732/BR731-1, NA())</f>
        <v>#N/A</v>
      </c>
      <c r="BS1032" s="49" t="e">
        <f t="array" aca="1" ref="BS1032" ca="1">IF(AND(ISNUMBER(BS731), ISNUMBER(BS732)), BS732/BS731-1, NA())</f>
        <v>#N/A</v>
      </c>
    </row>
    <row r="1033" spans="2:71">
      <c r="B1033" s="48">
        <f t="shared" si="1109"/>
        <v>1907</v>
      </c>
      <c r="M1033" s="49" t="e">
        <f t="array" aca="1" ref="M1033" ca="1">IF(AND(ISNUMBER(M732), ISNUMBER(M733)), M733/M732-1, NA())</f>
        <v>#N/A</v>
      </c>
      <c r="N1033" s="49" t="e">
        <f t="array" aca="1" ref="N1033" ca="1">IF(AND(ISNUMBER(N732), ISNUMBER(N733)), N733/N732-1, NA())</f>
        <v>#N/A</v>
      </c>
      <c r="X1033" s="49" t="e">
        <f t="array" aca="1" ref="X1033" ca="1">IF(AND(ISNUMBER(X732), ISNUMBER(X733)), X733/X732-1, NA())</f>
        <v>#N/A</v>
      </c>
      <c r="Y1033" s="49" t="e">
        <f t="array" aca="1" ref="Y1033" ca="1">IF(AND(ISNUMBER(Y732), ISNUMBER(Y733)), Y733/Y732-1, NA())</f>
        <v>#N/A</v>
      </c>
      <c r="AA1033" s="49" t="e">
        <f t="array" aca="1" ref="AA1033" ca="1">IF(AND(ISNUMBER(AA732), ISNUMBER(AA733)), AA733/AA732-1, NA())</f>
        <v>#N/A</v>
      </c>
      <c r="AB1033" s="49" t="e">
        <f t="array" aca="1" ref="AB1033" ca="1">IF(AND(ISNUMBER(AB732), ISNUMBER(AB733)), AB733/AB732-1, NA())</f>
        <v>#N/A</v>
      </c>
      <c r="AC1033" s="49" t="e">
        <f t="array" aca="1" ref="AC1033" ca="1">IF(AND(ISNUMBER(AC732), ISNUMBER(AC733)), AC733/AC732-1, NA())</f>
        <v>#N/A</v>
      </c>
      <c r="AD1033" s="49" t="e">
        <f t="array" aca="1" ref="AD1033" ca="1">IF(AND(ISNUMBER(AD732), ISNUMBER(AD733)), AD733/AD732-1, NA())</f>
        <v>#N/A</v>
      </c>
      <c r="AE1033" s="49" t="e">
        <f t="array" aca="1" ref="AE1033" ca="1">IF(AND(ISNUMBER(AE732), ISNUMBER(AE733)), AE733/AE732-1, NA())</f>
        <v>#N/A</v>
      </c>
      <c r="AG1033" s="49" t="e">
        <f t="array" aca="1" ref="AG1033" ca="1">IF(AND(ISNUMBER(AG732), ISNUMBER(AG733)), AG733/AG732-1, NA())</f>
        <v>#N/A</v>
      </c>
      <c r="AM1033" s="49" t="e">
        <f t="array" aca="1" ref="AM1033" ca="1">IF(AND(ISNUMBER(AM732), ISNUMBER(AM733)), AM733/AM732-1, NA())</f>
        <v>#N/A</v>
      </c>
      <c r="AN1033" s="49" t="e">
        <f t="array" aca="1" ref="AN1033" ca="1">IF(AND(ISNUMBER(AN732), ISNUMBER(AN733)), AN733/AN732-1, NA())</f>
        <v>#N/A</v>
      </c>
      <c r="AO1033" s="49" t="e">
        <f t="array" aca="1" ref="AO1033" ca="1">IF(AND(ISNUMBER(AO732), ISNUMBER(AO733)), AO733/AO732-1, NA())</f>
        <v>#N/A</v>
      </c>
      <c r="AP1033" s="49" t="e">
        <f t="array" aca="1" ref="AP1033" ca="1">IF(AND(ISNUMBER(AP732), ISNUMBER(AP733)), AP733/AP732-1, NA())</f>
        <v>#N/A</v>
      </c>
      <c r="AQ1033" s="49" t="e">
        <f t="array" aca="1" ref="AQ1033" ca="1">IF(AND(ISNUMBER(AQ732), ISNUMBER(AQ733)), AQ733/AQ732-1, NA())</f>
        <v>#N/A</v>
      </c>
      <c r="AS1033" s="49" t="e">
        <f t="array" aca="1" ref="AS1033" ca="1">IF(AND(ISNUMBER(AS732), ISNUMBER(AS733)), AS733/AS732-1, NA())</f>
        <v>#N/A</v>
      </c>
      <c r="AU1033" s="49" t="e">
        <f t="array" aca="1" ref="AU1033" ca="1">IF(AND(ISNUMBER(AU732), ISNUMBER(AU733)), AU733/AU732-1, NA())</f>
        <v>#N/A</v>
      </c>
      <c r="AV1033" s="49" t="e">
        <f t="array" aca="1" ref="AV1033" ca="1">IF(AND(ISNUMBER(AV732), ISNUMBER(AV733)), AV733/AV732-1, NA())</f>
        <v>#N/A</v>
      </c>
      <c r="AW1033" s="49" t="e">
        <f t="array" aca="1" ref="AW1033" ca="1">IF(AND(ISNUMBER(AW732), ISNUMBER(AW733)), AW733/AW732-1, NA())</f>
        <v>#N/A</v>
      </c>
      <c r="AX1033" s="49" t="e">
        <f t="array" aca="1" ref="AX1033" ca="1">IF(AND(ISNUMBER(AX732), ISNUMBER(AX733)), AX733/AX732-1, NA())</f>
        <v>#N/A</v>
      </c>
      <c r="AY1033" s="49" t="e">
        <f t="array" aca="1" ref="AY1033" ca="1">IF(AND(ISNUMBER(AY732), ISNUMBER(AY733)), AY733/AY732-1, NA())</f>
        <v>#N/A</v>
      </c>
      <c r="AZ1033" s="49" t="e">
        <f t="array" aca="1" ref="AZ1033" ca="1">IF(AND(ISNUMBER(AZ732), ISNUMBER(AZ733)), AZ733/AZ732-1, NA())</f>
        <v>#N/A</v>
      </c>
      <c r="BA1033" s="49" t="e">
        <f t="array" aca="1" ref="BA1033" ca="1">IF(AND(ISNUMBER(BA732), ISNUMBER(BA733)), BA733/BA732-1, NA())</f>
        <v>#N/A</v>
      </c>
      <c r="BB1033" s="49" t="e">
        <f t="array" aca="1" ref="BB1033" ca="1">IF(AND(ISNUMBER(BB732), ISNUMBER(BB733)), BB733/BB732-1, NA())</f>
        <v>#N/A</v>
      </c>
      <c r="BC1033" s="49" t="e">
        <f t="array" aca="1" ref="BC1033" ca="1">IF(AND(ISNUMBER(BC732), ISNUMBER(BC733)), BC733/BC732-1, NA())</f>
        <v>#N/A</v>
      </c>
      <c r="BD1033" s="49" t="e">
        <f t="array" aca="1" ref="BD1033" ca="1">IF(AND(ISNUMBER(BD732), ISNUMBER(BD733)), BD733/BD732-1, NA())</f>
        <v>#N/A</v>
      </c>
      <c r="BE1033" s="49" t="e">
        <f t="array" aca="1" ref="BE1033" ca="1">IF(AND(ISNUMBER(BE732), ISNUMBER(BE733)), BE733/BE732-1, NA())</f>
        <v>#N/A</v>
      </c>
      <c r="BF1033" s="49" t="e">
        <f t="array" aca="1" ref="BF1033" ca="1">IF(AND(ISNUMBER(BF732), ISNUMBER(BF733)), BF733/BF732-1, NA())</f>
        <v>#N/A</v>
      </c>
      <c r="BG1033" s="49" t="e">
        <f t="array" aca="1" ref="BG1033" ca="1">IF(AND(ISNUMBER(BG732), ISNUMBER(BG733)), BG733/BG732-1, NA())</f>
        <v>#N/A</v>
      </c>
      <c r="BH1033" s="49" t="e">
        <f t="array" aca="1" ref="BH1033" ca="1">IF(AND(ISNUMBER(BH732), ISNUMBER(BH733)), BH733/BH732-1, NA())</f>
        <v>#N/A</v>
      </c>
      <c r="BI1033" s="49" t="e">
        <f t="array" aca="1" ref="BI1033" ca="1">IF(AND(ISNUMBER(BI732), ISNUMBER(BI733)), BI733/BI732-1, NA())</f>
        <v>#N/A</v>
      </c>
      <c r="BJ1033" s="49" t="e">
        <f t="array" aca="1" ref="BJ1033" ca="1">IF(AND(ISNUMBER(BJ732), ISNUMBER(BJ733)), BJ733/BJ732-1, NA())</f>
        <v>#N/A</v>
      </c>
      <c r="BK1033" s="49" t="e">
        <f t="array" aca="1" ref="BK1033" ca="1">IF(AND(ISNUMBER(BK732), ISNUMBER(BK733)), BK733/BK732-1, NA())</f>
        <v>#N/A</v>
      </c>
      <c r="BL1033" s="49" t="e">
        <f t="array" aca="1" ref="BL1033" ca="1">IF(AND(ISNUMBER(BL732), ISNUMBER(BL733)), BL733/BL732-1, NA())</f>
        <v>#N/A</v>
      </c>
      <c r="BM1033" s="49" t="e">
        <f t="array" aca="1" ref="BM1033" ca="1">IF(AND(ISNUMBER(BM732), ISNUMBER(BM733)), BM733/BM732-1, NA())</f>
        <v>#N/A</v>
      </c>
      <c r="BN1033" s="49" t="e">
        <f t="array" aca="1" ref="BN1033" ca="1">IF(AND(ISNUMBER(BN732), ISNUMBER(BN733)), BN733/BN732-1, NA())</f>
        <v>#N/A</v>
      </c>
      <c r="BO1033" s="49" t="e">
        <f t="array" aca="1" ref="BO1033" ca="1">IF(AND(ISNUMBER(BO732), ISNUMBER(BO733)), BO733/BO732-1, NA())</f>
        <v>#N/A</v>
      </c>
      <c r="BP1033" s="49" t="e">
        <f t="array" aca="1" ref="BP1033" ca="1">IF(AND(ISNUMBER(BP732), ISNUMBER(BP733)), BP733/BP732-1, NA())</f>
        <v>#N/A</v>
      </c>
      <c r="BQ1033" s="49" t="e">
        <f t="array" aca="1" ref="BQ1033" ca="1">IF(AND(ISNUMBER(BQ732), ISNUMBER(BQ733)), BQ733/BQ732-1, NA())</f>
        <v>#N/A</v>
      </c>
      <c r="BR1033" s="49" t="e">
        <f t="array" aca="1" ref="BR1033" ca="1">IF(AND(ISNUMBER(BR732), ISNUMBER(BR733)), BR733/BR732-1, NA())</f>
        <v>#N/A</v>
      </c>
      <c r="BS1033" s="49" t="e">
        <f t="array" aca="1" ref="BS1033" ca="1">IF(AND(ISNUMBER(BS732), ISNUMBER(BS733)), BS733/BS732-1, NA())</f>
        <v>#N/A</v>
      </c>
    </row>
    <row r="1034" spans="2:71">
      <c r="B1034" s="48">
        <f t="shared" si="1109"/>
        <v>1908</v>
      </c>
      <c r="M1034" s="49" t="e">
        <f t="array" aca="1" ref="M1034" ca="1">IF(AND(ISNUMBER(M733), ISNUMBER(M734)), M734/M733-1, NA())</f>
        <v>#N/A</v>
      </c>
      <c r="N1034" s="49" t="e">
        <f t="array" aca="1" ref="N1034" ca="1">IF(AND(ISNUMBER(N733), ISNUMBER(N734)), N734/N733-1, NA())</f>
        <v>#N/A</v>
      </c>
      <c r="X1034" s="49" t="e">
        <f t="array" aca="1" ref="X1034" ca="1">IF(AND(ISNUMBER(X733), ISNUMBER(X734)), X734/X733-1, NA())</f>
        <v>#N/A</v>
      </c>
      <c r="Y1034" s="49" t="e">
        <f t="array" aca="1" ref="Y1034" ca="1">IF(AND(ISNUMBER(Y733), ISNUMBER(Y734)), Y734/Y733-1, NA())</f>
        <v>#N/A</v>
      </c>
      <c r="AA1034" s="49" t="e">
        <f t="array" aca="1" ref="AA1034" ca="1">IF(AND(ISNUMBER(AA733), ISNUMBER(AA734)), AA734/AA733-1, NA())</f>
        <v>#N/A</v>
      </c>
      <c r="AB1034" s="49" t="e">
        <f t="array" aca="1" ref="AB1034" ca="1">IF(AND(ISNUMBER(AB733), ISNUMBER(AB734)), AB734/AB733-1, NA())</f>
        <v>#N/A</v>
      </c>
      <c r="AC1034" s="49" t="e">
        <f t="array" aca="1" ref="AC1034" ca="1">IF(AND(ISNUMBER(AC733), ISNUMBER(AC734)), AC734/AC733-1, NA())</f>
        <v>#N/A</v>
      </c>
      <c r="AD1034" s="49" t="e">
        <f t="array" aca="1" ref="AD1034" ca="1">IF(AND(ISNUMBER(AD733), ISNUMBER(AD734)), AD734/AD733-1, NA())</f>
        <v>#N/A</v>
      </c>
      <c r="AE1034" s="49" t="e">
        <f t="array" aca="1" ref="AE1034" ca="1">IF(AND(ISNUMBER(AE733), ISNUMBER(AE734)), AE734/AE733-1, NA())</f>
        <v>#N/A</v>
      </c>
      <c r="AG1034" s="49" t="e">
        <f t="array" aca="1" ref="AG1034" ca="1">IF(AND(ISNUMBER(AG733), ISNUMBER(AG734)), AG734/AG733-1, NA())</f>
        <v>#N/A</v>
      </c>
      <c r="AM1034" s="49" t="e">
        <f t="array" aca="1" ref="AM1034" ca="1">IF(AND(ISNUMBER(AM733), ISNUMBER(AM734)), AM734/AM733-1, NA())</f>
        <v>#N/A</v>
      </c>
      <c r="AN1034" s="49" t="e">
        <f t="array" aca="1" ref="AN1034" ca="1">IF(AND(ISNUMBER(AN733), ISNUMBER(AN734)), AN734/AN733-1, NA())</f>
        <v>#N/A</v>
      </c>
      <c r="AO1034" s="49" t="e">
        <f t="array" aca="1" ref="AO1034" ca="1">IF(AND(ISNUMBER(AO733), ISNUMBER(AO734)), AO734/AO733-1, NA())</f>
        <v>#N/A</v>
      </c>
      <c r="AP1034" s="49" t="e">
        <f t="array" aca="1" ref="AP1034" ca="1">IF(AND(ISNUMBER(AP733), ISNUMBER(AP734)), AP734/AP733-1, NA())</f>
        <v>#N/A</v>
      </c>
      <c r="AQ1034" s="49" t="e">
        <f t="array" aca="1" ref="AQ1034" ca="1">IF(AND(ISNUMBER(AQ733), ISNUMBER(AQ734)), AQ734/AQ733-1, NA())</f>
        <v>#N/A</v>
      </c>
      <c r="AS1034" s="49" t="e">
        <f t="array" aca="1" ref="AS1034" ca="1">IF(AND(ISNUMBER(AS733), ISNUMBER(AS734)), AS734/AS733-1, NA())</f>
        <v>#N/A</v>
      </c>
      <c r="AU1034" s="49" t="e">
        <f t="array" aca="1" ref="AU1034" ca="1">IF(AND(ISNUMBER(AU733), ISNUMBER(AU734)), AU734/AU733-1, NA())</f>
        <v>#N/A</v>
      </c>
      <c r="AV1034" s="49" t="e">
        <f t="array" aca="1" ref="AV1034" ca="1">IF(AND(ISNUMBER(AV733), ISNUMBER(AV734)), AV734/AV733-1, NA())</f>
        <v>#N/A</v>
      </c>
      <c r="AW1034" s="49" t="e">
        <f t="array" aca="1" ref="AW1034" ca="1">IF(AND(ISNUMBER(AW733), ISNUMBER(AW734)), AW734/AW733-1, NA())</f>
        <v>#N/A</v>
      </c>
      <c r="AX1034" s="49" t="e">
        <f t="array" aca="1" ref="AX1034" ca="1">IF(AND(ISNUMBER(AX733), ISNUMBER(AX734)), AX734/AX733-1, NA())</f>
        <v>#N/A</v>
      </c>
      <c r="AY1034" s="49" t="e">
        <f t="array" aca="1" ref="AY1034" ca="1">IF(AND(ISNUMBER(AY733), ISNUMBER(AY734)), AY734/AY733-1, NA())</f>
        <v>#N/A</v>
      </c>
      <c r="AZ1034" s="49" t="e">
        <f t="array" aca="1" ref="AZ1034" ca="1">IF(AND(ISNUMBER(AZ733), ISNUMBER(AZ734)), AZ734/AZ733-1, NA())</f>
        <v>#N/A</v>
      </c>
      <c r="BA1034" s="49" t="e">
        <f t="array" aca="1" ref="BA1034" ca="1">IF(AND(ISNUMBER(BA733), ISNUMBER(BA734)), BA734/BA733-1, NA())</f>
        <v>#N/A</v>
      </c>
      <c r="BB1034" s="49" t="e">
        <f t="array" aca="1" ref="BB1034" ca="1">IF(AND(ISNUMBER(BB733), ISNUMBER(BB734)), BB734/BB733-1, NA())</f>
        <v>#N/A</v>
      </c>
      <c r="BC1034" s="49" t="e">
        <f t="array" aca="1" ref="BC1034" ca="1">IF(AND(ISNUMBER(BC733), ISNUMBER(BC734)), BC734/BC733-1, NA())</f>
        <v>#N/A</v>
      </c>
      <c r="BD1034" s="49" t="e">
        <f t="array" aca="1" ref="BD1034" ca="1">IF(AND(ISNUMBER(BD733), ISNUMBER(BD734)), BD734/BD733-1, NA())</f>
        <v>#N/A</v>
      </c>
      <c r="BE1034" s="49" t="e">
        <f t="array" aca="1" ref="BE1034" ca="1">IF(AND(ISNUMBER(BE733), ISNUMBER(BE734)), BE734/BE733-1, NA())</f>
        <v>#N/A</v>
      </c>
      <c r="BF1034" s="49" t="e">
        <f t="array" aca="1" ref="BF1034" ca="1">IF(AND(ISNUMBER(BF733), ISNUMBER(BF734)), BF734/BF733-1, NA())</f>
        <v>#N/A</v>
      </c>
      <c r="BG1034" s="49" t="e">
        <f t="array" aca="1" ref="BG1034" ca="1">IF(AND(ISNUMBER(BG733), ISNUMBER(BG734)), BG734/BG733-1, NA())</f>
        <v>#N/A</v>
      </c>
      <c r="BH1034" s="49" t="e">
        <f t="array" aca="1" ref="BH1034" ca="1">IF(AND(ISNUMBER(BH733), ISNUMBER(BH734)), BH734/BH733-1, NA())</f>
        <v>#N/A</v>
      </c>
      <c r="BI1034" s="49" t="e">
        <f t="array" aca="1" ref="BI1034" ca="1">IF(AND(ISNUMBER(BI733), ISNUMBER(BI734)), BI734/BI733-1, NA())</f>
        <v>#N/A</v>
      </c>
      <c r="BJ1034" s="49" t="e">
        <f t="array" aca="1" ref="BJ1034" ca="1">IF(AND(ISNUMBER(BJ733), ISNUMBER(BJ734)), BJ734/BJ733-1, NA())</f>
        <v>#N/A</v>
      </c>
      <c r="BK1034" s="49" t="e">
        <f t="array" aca="1" ref="BK1034" ca="1">IF(AND(ISNUMBER(BK733), ISNUMBER(BK734)), BK734/BK733-1, NA())</f>
        <v>#N/A</v>
      </c>
      <c r="BL1034" s="49" t="e">
        <f t="array" aca="1" ref="BL1034" ca="1">IF(AND(ISNUMBER(BL733), ISNUMBER(BL734)), BL734/BL733-1, NA())</f>
        <v>#N/A</v>
      </c>
      <c r="BM1034" s="49" t="e">
        <f t="array" aca="1" ref="BM1034" ca="1">IF(AND(ISNUMBER(BM733), ISNUMBER(BM734)), BM734/BM733-1, NA())</f>
        <v>#N/A</v>
      </c>
      <c r="BN1034" s="49" t="e">
        <f t="array" aca="1" ref="BN1034" ca="1">IF(AND(ISNUMBER(BN733), ISNUMBER(BN734)), BN734/BN733-1, NA())</f>
        <v>#N/A</v>
      </c>
      <c r="BO1034" s="49" t="e">
        <f t="array" aca="1" ref="BO1034" ca="1">IF(AND(ISNUMBER(BO733), ISNUMBER(BO734)), BO734/BO733-1, NA())</f>
        <v>#N/A</v>
      </c>
      <c r="BP1034" s="49" t="e">
        <f t="array" aca="1" ref="BP1034" ca="1">IF(AND(ISNUMBER(BP733), ISNUMBER(BP734)), BP734/BP733-1, NA())</f>
        <v>#N/A</v>
      </c>
      <c r="BQ1034" s="49" t="e">
        <f t="array" aca="1" ref="BQ1034" ca="1">IF(AND(ISNUMBER(BQ733), ISNUMBER(BQ734)), BQ734/BQ733-1, NA())</f>
        <v>#N/A</v>
      </c>
      <c r="BR1034" s="49" t="e">
        <f t="array" aca="1" ref="BR1034" ca="1">IF(AND(ISNUMBER(BR733), ISNUMBER(BR734)), BR734/BR733-1, NA())</f>
        <v>#N/A</v>
      </c>
      <c r="BS1034" s="49" t="e">
        <f t="array" aca="1" ref="BS1034" ca="1">IF(AND(ISNUMBER(BS733), ISNUMBER(BS734)), BS734/BS733-1, NA())</f>
        <v>#N/A</v>
      </c>
    </row>
    <row r="1035" spans="2:71">
      <c r="B1035" s="48">
        <f t="shared" si="1109"/>
        <v>1909</v>
      </c>
      <c r="M1035" s="49" t="e">
        <f t="array" aca="1" ref="M1035" ca="1">IF(AND(ISNUMBER(M734), ISNUMBER(M735)), M735/M734-1, NA())</f>
        <v>#N/A</v>
      </c>
      <c r="N1035" s="49" t="e">
        <f t="array" aca="1" ref="N1035" ca="1">IF(AND(ISNUMBER(N734), ISNUMBER(N735)), N735/N734-1, NA())</f>
        <v>#N/A</v>
      </c>
      <c r="X1035" s="49" t="e">
        <f t="array" aca="1" ref="X1035" ca="1">IF(AND(ISNUMBER(X734), ISNUMBER(X735)), X735/X734-1, NA())</f>
        <v>#N/A</v>
      </c>
      <c r="Y1035" s="49" t="e">
        <f t="array" aca="1" ref="Y1035" ca="1">IF(AND(ISNUMBER(Y734), ISNUMBER(Y735)), Y735/Y734-1, NA())</f>
        <v>#N/A</v>
      </c>
      <c r="AA1035" s="49" t="e">
        <f t="array" aca="1" ref="AA1035" ca="1">IF(AND(ISNUMBER(AA734), ISNUMBER(AA735)), AA735/AA734-1, NA())</f>
        <v>#N/A</v>
      </c>
      <c r="AB1035" s="49" t="e">
        <f t="array" aca="1" ref="AB1035" ca="1">IF(AND(ISNUMBER(AB734), ISNUMBER(AB735)), AB735/AB734-1, NA())</f>
        <v>#N/A</v>
      </c>
      <c r="AC1035" s="49" t="e">
        <f t="array" aca="1" ref="AC1035" ca="1">IF(AND(ISNUMBER(AC734), ISNUMBER(AC735)), AC735/AC734-1, NA())</f>
        <v>#N/A</v>
      </c>
      <c r="AD1035" s="49" t="e">
        <f t="array" aca="1" ref="AD1035" ca="1">IF(AND(ISNUMBER(AD734), ISNUMBER(AD735)), AD735/AD734-1, NA())</f>
        <v>#N/A</v>
      </c>
      <c r="AE1035" s="49" t="e">
        <f t="array" aca="1" ref="AE1035" ca="1">IF(AND(ISNUMBER(AE734), ISNUMBER(AE735)), AE735/AE734-1, NA())</f>
        <v>#N/A</v>
      </c>
      <c r="AG1035" s="49" t="e">
        <f t="array" aca="1" ref="AG1035" ca="1">IF(AND(ISNUMBER(AG734), ISNUMBER(AG735)), AG735/AG734-1, NA())</f>
        <v>#N/A</v>
      </c>
      <c r="AM1035" s="49" t="e">
        <f t="array" aca="1" ref="AM1035" ca="1">IF(AND(ISNUMBER(AM734), ISNUMBER(AM735)), AM735/AM734-1, NA())</f>
        <v>#N/A</v>
      </c>
      <c r="AN1035" s="49" t="e">
        <f t="array" aca="1" ref="AN1035" ca="1">IF(AND(ISNUMBER(AN734), ISNUMBER(AN735)), AN735/AN734-1, NA())</f>
        <v>#N/A</v>
      </c>
      <c r="AO1035" s="49" t="e">
        <f t="array" aca="1" ref="AO1035" ca="1">IF(AND(ISNUMBER(AO734), ISNUMBER(AO735)), AO735/AO734-1, NA())</f>
        <v>#N/A</v>
      </c>
      <c r="AP1035" s="49" t="e">
        <f t="array" aca="1" ref="AP1035" ca="1">IF(AND(ISNUMBER(AP734), ISNUMBER(AP735)), AP735/AP734-1, NA())</f>
        <v>#N/A</v>
      </c>
      <c r="AQ1035" s="49" t="e">
        <f t="array" aca="1" ref="AQ1035" ca="1">IF(AND(ISNUMBER(AQ734), ISNUMBER(AQ735)), AQ735/AQ734-1, NA())</f>
        <v>#N/A</v>
      </c>
      <c r="AS1035" s="49" t="e">
        <f t="array" aca="1" ref="AS1035" ca="1">IF(AND(ISNUMBER(AS734), ISNUMBER(AS735)), AS735/AS734-1, NA())</f>
        <v>#N/A</v>
      </c>
      <c r="AU1035" s="49" t="e">
        <f t="array" aca="1" ref="AU1035" ca="1">IF(AND(ISNUMBER(AU734), ISNUMBER(AU735)), AU735/AU734-1, NA())</f>
        <v>#N/A</v>
      </c>
      <c r="AV1035" s="49" t="e">
        <f t="array" aca="1" ref="AV1035" ca="1">IF(AND(ISNUMBER(AV734), ISNUMBER(AV735)), AV735/AV734-1, NA())</f>
        <v>#N/A</v>
      </c>
      <c r="AW1035" s="49" t="e">
        <f t="array" aca="1" ref="AW1035" ca="1">IF(AND(ISNUMBER(AW734), ISNUMBER(AW735)), AW735/AW734-1, NA())</f>
        <v>#N/A</v>
      </c>
      <c r="AX1035" s="49" t="e">
        <f t="array" aca="1" ref="AX1035" ca="1">IF(AND(ISNUMBER(AX734), ISNUMBER(AX735)), AX735/AX734-1, NA())</f>
        <v>#N/A</v>
      </c>
      <c r="AY1035" s="49" t="e">
        <f t="array" aca="1" ref="AY1035" ca="1">IF(AND(ISNUMBER(AY734), ISNUMBER(AY735)), AY735/AY734-1, NA())</f>
        <v>#N/A</v>
      </c>
      <c r="AZ1035" s="49" t="e">
        <f t="array" aca="1" ref="AZ1035" ca="1">IF(AND(ISNUMBER(AZ734), ISNUMBER(AZ735)), AZ735/AZ734-1, NA())</f>
        <v>#N/A</v>
      </c>
      <c r="BA1035" s="49" t="e">
        <f t="array" aca="1" ref="BA1035" ca="1">IF(AND(ISNUMBER(BA734), ISNUMBER(BA735)), BA735/BA734-1, NA())</f>
        <v>#N/A</v>
      </c>
      <c r="BB1035" s="49" t="e">
        <f t="array" aca="1" ref="BB1035" ca="1">IF(AND(ISNUMBER(BB734), ISNUMBER(BB735)), BB735/BB734-1, NA())</f>
        <v>#N/A</v>
      </c>
      <c r="BC1035" s="49" t="e">
        <f t="array" aca="1" ref="BC1035" ca="1">IF(AND(ISNUMBER(BC734), ISNUMBER(BC735)), BC735/BC734-1, NA())</f>
        <v>#N/A</v>
      </c>
      <c r="BD1035" s="49" t="e">
        <f t="array" aca="1" ref="BD1035" ca="1">IF(AND(ISNUMBER(BD734), ISNUMBER(BD735)), BD735/BD734-1, NA())</f>
        <v>#N/A</v>
      </c>
      <c r="BE1035" s="49" t="e">
        <f t="array" aca="1" ref="BE1035" ca="1">IF(AND(ISNUMBER(BE734), ISNUMBER(BE735)), BE735/BE734-1, NA())</f>
        <v>#N/A</v>
      </c>
      <c r="BF1035" s="49" t="e">
        <f t="array" aca="1" ref="BF1035" ca="1">IF(AND(ISNUMBER(BF734), ISNUMBER(BF735)), BF735/BF734-1, NA())</f>
        <v>#N/A</v>
      </c>
      <c r="BG1035" s="49" t="e">
        <f t="array" aca="1" ref="BG1035" ca="1">IF(AND(ISNUMBER(BG734), ISNUMBER(BG735)), BG735/BG734-1, NA())</f>
        <v>#N/A</v>
      </c>
      <c r="BH1035" s="49" t="e">
        <f t="array" aca="1" ref="BH1035" ca="1">IF(AND(ISNUMBER(BH734), ISNUMBER(BH735)), BH735/BH734-1, NA())</f>
        <v>#N/A</v>
      </c>
      <c r="BI1035" s="49" t="e">
        <f t="array" aca="1" ref="BI1035" ca="1">IF(AND(ISNUMBER(BI734), ISNUMBER(BI735)), BI735/BI734-1, NA())</f>
        <v>#N/A</v>
      </c>
      <c r="BJ1035" s="49" t="e">
        <f t="array" aca="1" ref="BJ1035" ca="1">IF(AND(ISNUMBER(BJ734), ISNUMBER(BJ735)), BJ735/BJ734-1, NA())</f>
        <v>#N/A</v>
      </c>
      <c r="BK1035" s="49" t="e">
        <f t="array" aca="1" ref="BK1035" ca="1">IF(AND(ISNUMBER(BK734), ISNUMBER(BK735)), BK735/BK734-1, NA())</f>
        <v>#N/A</v>
      </c>
      <c r="BL1035" s="49" t="e">
        <f t="array" aca="1" ref="BL1035" ca="1">IF(AND(ISNUMBER(BL734), ISNUMBER(BL735)), BL735/BL734-1, NA())</f>
        <v>#N/A</v>
      </c>
      <c r="BM1035" s="49" t="e">
        <f t="array" aca="1" ref="BM1035" ca="1">IF(AND(ISNUMBER(BM734), ISNUMBER(BM735)), BM735/BM734-1, NA())</f>
        <v>#N/A</v>
      </c>
      <c r="BN1035" s="49" t="e">
        <f t="array" aca="1" ref="BN1035" ca="1">IF(AND(ISNUMBER(BN734), ISNUMBER(BN735)), BN735/BN734-1, NA())</f>
        <v>#N/A</v>
      </c>
      <c r="BO1035" s="49" t="e">
        <f t="array" aca="1" ref="BO1035" ca="1">IF(AND(ISNUMBER(BO734), ISNUMBER(BO735)), BO735/BO734-1, NA())</f>
        <v>#N/A</v>
      </c>
      <c r="BP1035" s="49" t="e">
        <f t="array" aca="1" ref="BP1035" ca="1">IF(AND(ISNUMBER(BP734), ISNUMBER(BP735)), BP735/BP734-1, NA())</f>
        <v>#N/A</v>
      </c>
      <c r="BQ1035" s="49" t="e">
        <f t="array" aca="1" ref="BQ1035" ca="1">IF(AND(ISNUMBER(BQ734), ISNUMBER(BQ735)), BQ735/BQ734-1, NA())</f>
        <v>#N/A</v>
      </c>
      <c r="BR1035" s="49" t="e">
        <f t="array" aca="1" ref="BR1035" ca="1">IF(AND(ISNUMBER(BR734), ISNUMBER(BR735)), BR735/BR734-1, NA())</f>
        <v>#N/A</v>
      </c>
      <c r="BS1035" s="49" t="e">
        <f t="array" aca="1" ref="BS1035" ca="1">IF(AND(ISNUMBER(BS734), ISNUMBER(BS735)), BS735/BS734-1, NA())</f>
        <v>#N/A</v>
      </c>
    </row>
    <row r="1036" spans="2:71">
      <c r="B1036" s="48">
        <f t="shared" si="1109"/>
        <v>1910</v>
      </c>
      <c r="M1036" s="49" t="e">
        <f t="array" aca="1" ref="M1036" ca="1">IF(AND(ISNUMBER(M735), ISNUMBER(M736)), M736/M735-1, NA())</f>
        <v>#N/A</v>
      </c>
      <c r="N1036" s="49" t="e">
        <f t="array" aca="1" ref="N1036" ca="1">IF(AND(ISNUMBER(N735), ISNUMBER(N736)), N736/N735-1, NA())</f>
        <v>#N/A</v>
      </c>
      <c r="X1036" s="49" t="e">
        <f t="array" aca="1" ref="X1036" ca="1">IF(AND(ISNUMBER(X735), ISNUMBER(X736)), X736/X735-1, NA())</f>
        <v>#N/A</v>
      </c>
      <c r="Y1036" s="49" t="e">
        <f t="array" aca="1" ref="Y1036" ca="1">IF(AND(ISNUMBER(Y735), ISNUMBER(Y736)), Y736/Y735-1, NA())</f>
        <v>#N/A</v>
      </c>
      <c r="AA1036" s="49" t="e">
        <f t="array" aca="1" ref="AA1036" ca="1">IF(AND(ISNUMBER(AA735), ISNUMBER(AA736)), AA736/AA735-1, NA())</f>
        <v>#N/A</v>
      </c>
      <c r="AB1036" s="49" t="e">
        <f t="array" aca="1" ref="AB1036" ca="1">IF(AND(ISNUMBER(AB735), ISNUMBER(AB736)), AB736/AB735-1, NA())</f>
        <v>#N/A</v>
      </c>
      <c r="AC1036" s="49" t="e">
        <f t="array" aca="1" ref="AC1036" ca="1">IF(AND(ISNUMBER(AC735), ISNUMBER(AC736)), AC736/AC735-1, NA())</f>
        <v>#N/A</v>
      </c>
      <c r="AD1036" s="49" t="e">
        <f t="array" aca="1" ref="AD1036" ca="1">IF(AND(ISNUMBER(AD735), ISNUMBER(AD736)), AD736/AD735-1, NA())</f>
        <v>#N/A</v>
      </c>
      <c r="AE1036" s="49" t="e">
        <f t="array" aca="1" ref="AE1036" ca="1">IF(AND(ISNUMBER(AE735), ISNUMBER(AE736)), AE736/AE735-1, NA())</f>
        <v>#N/A</v>
      </c>
      <c r="AG1036" s="49" t="e">
        <f t="array" aca="1" ref="AG1036" ca="1">IF(AND(ISNUMBER(AG735), ISNUMBER(AG736)), AG736/AG735-1, NA())</f>
        <v>#N/A</v>
      </c>
      <c r="AM1036" s="49" t="e">
        <f t="array" aca="1" ref="AM1036" ca="1">IF(AND(ISNUMBER(AM735), ISNUMBER(AM736)), AM736/AM735-1, NA())</f>
        <v>#N/A</v>
      </c>
      <c r="AN1036" s="49" t="e">
        <f t="array" aca="1" ref="AN1036" ca="1">IF(AND(ISNUMBER(AN735), ISNUMBER(AN736)), AN736/AN735-1, NA())</f>
        <v>#N/A</v>
      </c>
      <c r="AO1036" s="49" t="e">
        <f t="array" aca="1" ref="AO1036" ca="1">IF(AND(ISNUMBER(AO735), ISNUMBER(AO736)), AO736/AO735-1, NA())</f>
        <v>#N/A</v>
      </c>
      <c r="AP1036" s="49" t="e">
        <f t="array" aca="1" ref="AP1036" ca="1">IF(AND(ISNUMBER(AP735), ISNUMBER(AP736)), AP736/AP735-1, NA())</f>
        <v>#N/A</v>
      </c>
      <c r="AQ1036" s="49" t="e">
        <f t="array" aca="1" ref="AQ1036" ca="1">IF(AND(ISNUMBER(AQ735), ISNUMBER(AQ736)), AQ736/AQ735-1, NA())</f>
        <v>#N/A</v>
      </c>
      <c r="AS1036" s="49" t="e">
        <f t="array" aca="1" ref="AS1036" ca="1">IF(AND(ISNUMBER(AS735), ISNUMBER(AS736)), AS736/AS735-1, NA())</f>
        <v>#N/A</v>
      </c>
      <c r="AU1036" s="49" t="e">
        <f t="array" aca="1" ref="AU1036" ca="1">IF(AND(ISNUMBER(AU735), ISNUMBER(AU736)), AU736/AU735-1, NA())</f>
        <v>#N/A</v>
      </c>
      <c r="AV1036" s="49" t="e">
        <f t="array" aca="1" ref="AV1036" ca="1">IF(AND(ISNUMBER(AV735), ISNUMBER(AV736)), AV736/AV735-1, NA())</f>
        <v>#N/A</v>
      </c>
      <c r="AW1036" s="49" t="e">
        <f t="array" aca="1" ref="AW1036" ca="1">IF(AND(ISNUMBER(AW735), ISNUMBER(AW736)), AW736/AW735-1, NA())</f>
        <v>#N/A</v>
      </c>
      <c r="AX1036" s="49" t="e">
        <f t="array" aca="1" ref="AX1036" ca="1">IF(AND(ISNUMBER(AX735), ISNUMBER(AX736)), AX736/AX735-1, NA())</f>
        <v>#N/A</v>
      </c>
      <c r="AY1036" s="49" t="e">
        <f t="array" aca="1" ref="AY1036" ca="1">IF(AND(ISNUMBER(AY735), ISNUMBER(AY736)), AY736/AY735-1, NA())</f>
        <v>#N/A</v>
      </c>
      <c r="AZ1036" s="49" t="e">
        <f t="array" aca="1" ref="AZ1036" ca="1">IF(AND(ISNUMBER(AZ735), ISNUMBER(AZ736)), AZ736/AZ735-1, NA())</f>
        <v>#N/A</v>
      </c>
      <c r="BA1036" s="49" t="e">
        <f t="array" aca="1" ref="BA1036" ca="1">IF(AND(ISNUMBER(BA735), ISNUMBER(BA736)), BA736/BA735-1, NA())</f>
        <v>#N/A</v>
      </c>
      <c r="BB1036" s="49" t="e">
        <f t="array" aca="1" ref="BB1036" ca="1">IF(AND(ISNUMBER(BB735), ISNUMBER(BB736)), BB736/BB735-1, NA())</f>
        <v>#N/A</v>
      </c>
      <c r="BC1036" s="49" t="e">
        <f t="array" aca="1" ref="BC1036" ca="1">IF(AND(ISNUMBER(BC735), ISNUMBER(BC736)), BC736/BC735-1, NA())</f>
        <v>#N/A</v>
      </c>
      <c r="BD1036" s="49" t="e">
        <f t="array" aca="1" ref="BD1036" ca="1">IF(AND(ISNUMBER(BD735), ISNUMBER(BD736)), BD736/BD735-1, NA())</f>
        <v>#N/A</v>
      </c>
      <c r="BE1036" s="49" t="e">
        <f t="array" aca="1" ref="BE1036" ca="1">IF(AND(ISNUMBER(BE735), ISNUMBER(BE736)), BE736/BE735-1, NA())</f>
        <v>#N/A</v>
      </c>
      <c r="BF1036" s="49" t="e">
        <f t="array" aca="1" ref="BF1036" ca="1">IF(AND(ISNUMBER(BF735), ISNUMBER(BF736)), BF736/BF735-1, NA())</f>
        <v>#N/A</v>
      </c>
      <c r="BG1036" s="49" t="e">
        <f t="array" aca="1" ref="BG1036" ca="1">IF(AND(ISNUMBER(BG735), ISNUMBER(BG736)), BG736/BG735-1, NA())</f>
        <v>#N/A</v>
      </c>
      <c r="BH1036" s="49" t="e">
        <f t="array" aca="1" ref="BH1036" ca="1">IF(AND(ISNUMBER(BH735), ISNUMBER(BH736)), BH736/BH735-1, NA())</f>
        <v>#N/A</v>
      </c>
      <c r="BI1036" s="49" t="e">
        <f t="array" aca="1" ref="BI1036" ca="1">IF(AND(ISNUMBER(BI735), ISNUMBER(BI736)), BI736/BI735-1, NA())</f>
        <v>#N/A</v>
      </c>
      <c r="BJ1036" s="49" t="e">
        <f t="array" aca="1" ref="BJ1036" ca="1">IF(AND(ISNUMBER(BJ735), ISNUMBER(BJ736)), BJ736/BJ735-1, NA())</f>
        <v>#N/A</v>
      </c>
      <c r="BK1036" s="49" t="e">
        <f t="array" aca="1" ref="BK1036" ca="1">IF(AND(ISNUMBER(BK735), ISNUMBER(BK736)), BK736/BK735-1, NA())</f>
        <v>#N/A</v>
      </c>
      <c r="BL1036" s="49" t="e">
        <f t="array" aca="1" ref="BL1036" ca="1">IF(AND(ISNUMBER(BL735), ISNUMBER(BL736)), BL736/BL735-1, NA())</f>
        <v>#N/A</v>
      </c>
      <c r="BM1036" s="49" t="e">
        <f t="array" aca="1" ref="BM1036" ca="1">IF(AND(ISNUMBER(BM735), ISNUMBER(BM736)), BM736/BM735-1, NA())</f>
        <v>#N/A</v>
      </c>
      <c r="BN1036" s="49" t="e">
        <f t="array" aca="1" ref="BN1036" ca="1">IF(AND(ISNUMBER(BN735), ISNUMBER(BN736)), BN736/BN735-1, NA())</f>
        <v>#N/A</v>
      </c>
      <c r="BO1036" s="49" t="e">
        <f t="array" aca="1" ref="BO1036" ca="1">IF(AND(ISNUMBER(BO735), ISNUMBER(BO736)), BO736/BO735-1, NA())</f>
        <v>#N/A</v>
      </c>
      <c r="BP1036" s="49" t="e">
        <f t="array" aca="1" ref="BP1036" ca="1">IF(AND(ISNUMBER(BP735), ISNUMBER(BP736)), BP736/BP735-1, NA())</f>
        <v>#N/A</v>
      </c>
      <c r="BQ1036" s="49" t="e">
        <f t="array" aca="1" ref="BQ1036" ca="1">IF(AND(ISNUMBER(BQ735), ISNUMBER(BQ736)), BQ736/BQ735-1, NA())</f>
        <v>#N/A</v>
      </c>
      <c r="BR1036" s="49" t="e">
        <f t="array" aca="1" ref="BR1036" ca="1">IF(AND(ISNUMBER(BR735), ISNUMBER(BR736)), BR736/BR735-1, NA())</f>
        <v>#N/A</v>
      </c>
      <c r="BS1036" s="49" t="e">
        <f t="array" aca="1" ref="BS1036" ca="1">IF(AND(ISNUMBER(BS735), ISNUMBER(BS736)), BS736/BS735-1, NA())</f>
        <v>#N/A</v>
      </c>
    </row>
    <row r="1037" spans="2:71">
      <c r="B1037" s="48">
        <f t="shared" si="1109"/>
        <v>1911</v>
      </c>
      <c r="M1037" s="49" t="e">
        <f t="array" aca="1" ref="M1037" ca="1">IF(AND(ISNUMBER(M736), ISNUMBER(M737)), M737/M736-1, NA())</f>
        <v>#N/A</v>
      </c>
      <c r="N1037" s="49" t="e">
        <f t="array" aca="1" ref="N1037" ca="1">IF(AND(ISNUMBER(N736), ISNUMBER(N737)), N737/N736-1, NA())</f>
        <v>#N/A</v>
      </c>
      <c r="X1037" s="49" t="e">
        <f t="array" aca="1" ref="X1037" ca="1">IF(AND(ISNUMBER(X736), ISNUMBER(X737)), X737/X736-1, NA())</f>
        <v>#N/A</v>
      </c>
      <c r="Y1037" s="49" t="e">
        <f t="array" aca="1" ref="Y1037" ca="1">IF(AND(ISNUMBER(Y736), ISNUMBER(Y737)), Y737/Y736-1, NA())</f>
        <v>#N/A</v>
      </c>
      <c r="AA1037" s="49" t="e">
        <f t="array" aca="1" ref="AA1037" ca="1">IF(AND(ISNUMBER(AA736), ISNUMBER(AA737)), AA737/AA736-1, NA())</f>
        <v>#N/A</v>
      </c>
      <c r="AB1037" s="49" t="e">
        <f t="array" aca="1" ref="AB1037" ca="1">IF(AND(ISNUMBER(AB736), ISNUMBER(AB737)), AB737/AB736-1, NA())</f>
        <v>#N/A</v>
      </c>
      <c r="AC1037" s="49" t="e">
        <f t="array" aca="1" ref="AC1037" ca="1">IF(AND(ISNUMBER(AC736), ISNUMBER(AC737)), AC737/AC736-1, NA())</f>
        <v>#N/A</v>
      </c>
      <c r="AD1037" s="49" t="e">
        <f t="array" aca="1" ref="AD1037" ca="1">IF(AND(ISNUMBER(AD736), ISNUMBER(AD737)), AD737/AD736-1, NA())</f>
        <v>#N/A</v>
      </c>
      <c r="AE1037" s="49" t="e">
        <f t="array" aca="1" ref="AE1037" ca="1">IF(AND(ISNUMBER(AE736), ISNUMBER(AE737)), AE737/AE736-1, NA())</f>
        <v>#N/A</v>
      </c>
      <c r="AG1037" s="49" t="e">
        <f t="array" aca="1" ref="AG1037" ca="1">IF(AND(ISNUMBER(AG736), ISNUMBER(AG737)), AG737/AG736-1, NA())</f>
        <v>#N/A</v>
      </c>
      <c r="AM1037" s="49" t="e">
        <f t="array" aca="1" ref="AM1037" ca="1">IF(AND(ISNUMBER(AM736), ISNUMBER(AM737)), AM737/AM736-1, NA())</f>
        <v>#N/A</v>
      </c>
      <c r="AN1037" s="49" t="e">
        <f t="array" aca="1" ref="AN1037" ca="1">IF(AND(ISNUMBER(AN736), ISNUMBER(AN737)), AN737/AN736-1, NA())</f>
        <v>#N/A</v>
      </c>
      <c r="AO1037" s="49" t="e">
        <f t="array" aca="1" ref="AO1037" ca="1">IF(AND(ISNUMBER(AO736), ISNUMBER(AO737)), AO737/AO736-1, NA())</f>
        <v>#N/A</v>
      </c>
      <c r="AP1037" s="49" t="e">
        <f t="array" aca="1" ref="AP1037" ca="1">IF(AND(ISNUMBER(AP736), ISNUMBER(AP737)), AP737/AP736-1, NA())</f>
        <v>#N/A</v>
      </c>
      <c r="AQ1037" s="49" t="e">
        <f t="array" aca="1" ref="AQ1037" ca="1">IF(AND(ISNUMBER(AQ736), ISNUMBER(AQ737)), AQ737/AQ736-1, NA())</f>
        <v>#N/A</v>
      </c>
      <c r="AS1037" s="49" t="e">
        <f t="array" aca="1" ref="AS1037" ca="1">IF(AND(ISNUMBER(AS736), ISNUMBER(AS737)), AS737/AS736-1, NA())</f>
        <v>#N/A</v>
      </c>
      <c r="AU1037" s="49" t="e">
        <f t="array" aca="1" ref="AU1037" ca="1">IF(AND(ISNUMBER(AU736), ISNUMBER(AU737)), AU737/AU736-1, NA())</f>
        <v>#N/A</v>
      </c>
      <c r="AV1037" s="49" t="e">
        <f t="array" aca="1" ref="AV1037" ca="1">IF(AND(ISNUMBER(AV736), ISNUMBER(AV737)), AV737/AV736-1, NA())</f>
        <v>#N/A</v>
      </c>
      <c r="AW1037" s="49" t="e">
        <f t="array" aca="1" ref="AW1037" ca="1">IF(AND(ISNUMBER(AW736), ISNUMBER(AW737)), AW737/AW736-1, NA())</f>
        <v>#N/A</v>
      </c>
      <c r="AX1037" s="49" t="e">
        <f t="array" aca="1" ref="AX1037" ca="1">IF(AND(ISNUMBER(AX736), ISNUMBER(AX737)), AX737/AX736-1, NA())</f>
        <v>#N/A</v>
      </c>
      <c r="AY1037" s="49" t="e">
        <f t="array" aca="1" ref="AY1037" ca="1">IF(AND(ISNUMBER(AY736), ISNUMBER(AY737)), AY737/AY736-1, NA())</f>
        <v>#N/A</v>
      </c>
      <c r="AZ1037" s="49" t="e">
        <f t="array" aca="1" ref="AZ1037" ca="1">IF(AND(ISNUMBER(AZ736), ISNUMBER(AZ737)), AZ737/AZ736-1, NA())</f>
        <v>#N/A</v>
      </c>
      <c r="BA1037" s="49" t="e">
        <f t="array" aca="1" ref="BA1037" ca="1">IF(AND(ISNUMBER(BA736), ISNUMBER(BA737)), BA737/BA736-1, NA())</f>
        <v>#N/A</v>
      </c>
      <c r="BB1037" s="49" t="e">
        <f t="array" aca="1" ref="BB1037" ca="1">IF(AND(ISNUMBER(BB736), ISNUMBER(BB737)), BB737/BB736-1, NA())</f>
        <v>#N/A</v>
      </c>
      <c r="BC1037" s="49" t="e">
        <f t="array" aca="1" ref="BC1037" ca="1">IF(AND(ISNUMBER(BC736), ISNUMBER(BC737)), BC737/BC736-1, NA())</f>
        <v>#N/A</v>
      </c>
      <c r="BD1037" s="49" t="e">
        <f t="array" aca="1" ref="BD1037" ca="1">IF(AND(ISNUMBER(BD736), ISNUMBER(BD737)), BD737/BD736-1, NA())</f>
        <v>#N/A</v>
      </c>
      <c r="BE1037" s="49" t="e">
        <f t="array" aca="1" ref="BE1037" ca="1">IF(AND(ISNUMBER(BE736), ISNUMBER(BE737)), BE737/BE736-1, NA())</f>
        <v>#N/A</v>
      </c>
      <c r="BF1037" s="49" t="e">
        <f t="array" aca="1" ref="BF1037" ca="1">IF(AND(ISNUMBER(BF736), ISNUMBER(BF737)), BF737/BF736-1, NA())</f>
        <v>#N/A</v>
      </c>
      <c r="BG1037" s="49" t="e">
        <f t="array" aca="1" ref="BG1037" ca="1">IF(AND(ISNUMBER(BG736), ISNUMBER(BG737)), BG737/BG736-1, NA())</f>
        <v>#N/A</v>
      </c>
      <c r="BH1037" s="49" t="e">
        <f t="array" aca="1" ref="BH1037" ca="1">IF(AND(ISNUMBER(BH736), ISNUMBER(BH737)), BH737/BH736-1, NA())</f>
        <v>#N/A</v>
      </c>
      <c r="BI1037" s="49" t="e">
        <f t="array" aca="1" ref="BI1037" ca="1">IF(AND(ISNUMBER(BI736), ISNUMBER(BI737)), BI737/BI736-1, NA())</f>
        <v>#N/A</v>
      </c>
      <c r="BJ1037" s="49" t="e">
        <f t="array" aca="1" ref="BJ1037" ca="1">IF(AND(ISNUMBER(BJ736), ISNUMBER(BJ737)), BJ737/BJ736-1, NA())</f>
        <v>#N/A</v>
      </c>
      <c r="BK1037" s="49" t="e">
        <f t="array" aca="1" ref="BK1037" ca="1">IF(AND(ISNUMBER(BK736), ISNUMBER(BK737)), BK737/BK736-1, NA())</f>
        <v>#N/A</v>
      </c>
      <c r="BL1037" s="49" t="e">
        <f t="array" aca="1" ref="BL1037" ca="1">IF(AND(ISNUMBER(BL736), ISNUMBER(BL737)), BL737/BL736-1, NA())</f>
        <v>#N/A</v>
      </c>
      <c r="BM1037" s="49" t="e">
        <f t="array" aca="1" ref="BM1037" ca="1">IF(AND(ISNUMBER(BM736), ISNUMBER(BM737)), BM737/BM736-1, NA())</f>
        <v>#N/A</v>
      </c>
      <c r="BN1037" s="49" t="e">
        <f t="array" aca="1" ref="BN1037" ca="1">IF(AND(ISNUMBER(BN736), ISNUMBER(BN737)), BN737/BN736-1, NA())</f>
        <v>#N/A</v>
      </c>
      <c r="BO1037" s="49" t="e">
        <f t="array" aca="1" ref="BO1037" ca="1">IF(AND(ISNUMBER(BO736), ISNUMBER(BO737)), BO737/BO736-1, NA())</f>
        <v>#N/A</v>
      </c>
      <c r="BP1037" s="49" t="e">
        <f t="array" aca="1" ref="BP1037" ca="1">IF(AND(ISNUMBER(BP736), ISNUMBER(BP737)), BP737/BP736-1, NA())</f>
        <v>#N/A</v>
      </c>
      <c r="BQ1037" s="49" t="e">
        <f t="array" aca="1" ref="BQ1037" ca="1">IF(AND(ISNUMBER(BQ736), ISNUMBER(BQ737)), BQ737/BQ736-1, NA())</f>
        <v>#N/A</v>
      </c>
      <c r="BR1037" s="49" t="e">
        <f t="array" aca="1" ref="BR1037" ca="1">IF(AND(ISNUMBER(BR736), ISNUMBER(BR737)), BR737/BR736-1, NA())</f>
        <v>#N/A</v>
      </c>
      <c r="BS1037" s="49" t="e">
        <f t="array" aca="1" ref="BS1037" ca="1">IF(AND(ISNUMBER(BS736), ISNUMBER(BS737)), BS737/BS736-1, NA())</f>
        <v>#N/A</v>
      </c>
    </row>
    <row r="1038" spans="2:71">
      <c r="B1038" s="48">
        <f t="shared" si="1109"/>
        <v>1912</v>
      </c>
      <c r="M1038" s="49" t="e">
        <f t="array" aca="1" ref="M1038" ca="1">IF(AND(ISNUMBER(M737), ISNUMBER(M738)), M738/M737-1, NA())</f>
        <v>#N/A</v>
      </c>
      <c r="N1038" s="49" t="e">
        <f t="array" aca="1" ref="N1038" ca="1">IF(AND(ISNUMBER(N737), ISNUMBER(N738)), N738/N737-1, NA())</f>
        <v>#N/A</v>
      </c>
      <c r="X1038" s="49" t="e">
        <f t="array" aca="1" ref="X1038" ca="1">IF(AND(ISNUMBER(X737), ISNUMBER(X738)), X738/X737-1, NA())</f>
        <v>#N/A</v>
      </c>
      <c r="Y1038" s="49" t="e">
        <f t="array" aca="1" ref="Y1038" ca="1">IF(AND(ISNUMBER(Y737), ISNUMBER(Y738)), Y738/Y737-1, NA())</f>
        <v>#N/A</v>
      </c>
      <c r="AA1038" s="49" t="e">
        <f t="array" aca="1" ref="AA1038" ca="1">IF(AND(ISNUMBER(AA737), ISNUMBER(AA738)), AA738/AA737-1, NA())</f>
        <v>#N/A</v>
      </c>
      <c r="AB1038" s="49" t="e">
        <f t="array" aca="1" ref="AB1038" ca="1">IF(AND(ISNUMBER(AB737), ISNUMBER(AB738)), AB738/AB737-1, NA())</f>
        <v>#N/A</v>
      </c>
      <c r="AC1038" s="49" t="e">
        <f t="array" aca="1" ref="AC1038" ca="1">IF(AND(ISNUMBER(AC737), ISNUMBER(AC738)), AC738/AC737-1, NA())</f>
        <v>#N/A</v>
      </c>
      <c r="AD1038" s="49" t="e">
        <f t="array" aca="1" ref="AD1038" ca="1">IF(AND(ISNUMBER(AD737), ISNUMBER(AD738)), AD738/AD737-1, NA())</f>
        <v>#N/A</v>
      </c>
      <c r="AE1038" s="49" t="e">
        <f t="array" aca="1" ref="AE1038" ca="1">IF(AND(ISNUMBER(AE737), ISNUMBER(AE738)), AE738/AE737-1, NA())</f>
        <v>#N/A</v>
      </c>
      <c r="AG1038" s="49" t="e">
        <f t="array" aca="1" ref="AG1038" ca="1">IF(AND(ISNUMBER(AG737), ISNUMBER(AG738)), AG738/AG737-1, NA())</f>
        <v>#N/A</v>
      </c>
      <c r="AM1038" s="49" t="e">
        <f t="array" aca="1" ref="AM1038" ca="1">IF(AND(ISNUMBER(AM737), ISNUMBER(AM738)), AM738/AM737-1, NA())</f>
        <v>#N/A</v>
      </c>
      <c r="AN1038" s="49" t="e">
        <f t="array" aca="1" ref="AN1038" ca="1">IF(AND(ISNUMBER(AN737), ISNUMBER(AN738)), AN738/AN737-1, NA())</f>
        <v>#N/A</v>
      </c>
      <c r="AO1038" s="49" t="e">
        <f t="array" aca="1" ref="AO1038" ca="1">IF(AND(ISNUMBER(AO737), ISNUMBER(AO738)), AO738/AO737-1, NA())</f>
        <v>#N/A</v>
      </c>
      <c r="AP1038" s="49" t="e">
        <f t="array" aca="1" ref="AP1038" ca="1">IF(AND(ISNUMBER(AP737), ISNUMBER(AP738)), AP738/AP737-1, NA())</f>
        <v>#N/A</v>
      </c>
      <c r="AQ1038" s="49" t="e">
        <f t="array" aca="1" ref="AQ1038" ca="1">IF(AND(ISNUMBER(AQ737), ISNUMBER(AQ738)), AQ738/AQ737-1, NA())</f>
        <v>#N/A</v>
      </c>
      <c r="AS1038" s="49" t="e">
        <f t="array" aca="1" ref="AS1038" ca="1">IF(AND(ISNUMBER(AS737), ISNUMBER(AS738)), AS738/AS737-1, NA())</f>
        <v>#N/A</v>
      </c>
      <c r="AU1038" s="49" t="e">
        <f t="array" aca="1" ref="AU1038" ca="1">IF(AND(ISNUMBER(AU737), ISNUMBER(AU738)), AU738/AU737-1, NA())</f>
        <v>#N/A</v>
      </c>
      <c r="AV1038" s="49" t="e">
        <f t="array" aca="1" ref="AV1038" ca="1">IF(AND(ISNUMBER(AV737), ISNUMBER(AV738)), AV738/AV737-1, NA())</f>
        <v>#N/A</v>
      </c>
      <c r="AW1038" s="49" t="e">
        <f t="array" aca="1" ref="AW1038" ca="1">IF(AND(ISNUMBER(AW737), ISNUMBER(AW738)), AW738/AW737-1, NA())</f>
        <v>#N/A</v>
      </c>
      <c r="AX1038" s="49" t="e">
        <f t="array" aca="1" ref="AX1038" ca="1">IF(AND(ISNUMBER(AX737), ISNUMBER(AX738)), AX738/AX737-1, NA())</f>
        <v>#N/A</v>
      </c>
      <c r="AY1038" s="49" t="e">
        <f t="array" aca="1" ref="AY1038" ca="1">IF(AND(ISNUMBER(AY737), ISNUMBER(AY738)), AY738/AY737-1, NA())</f>
        <v>#N/A</v>
      </c>
      <c r="AZ1038" s="49" t="e">
        <f t="array" aca="1" ref="AZ1038" ca="1">IF(AND(ISNUMBER(AZ737), ISNUMBER(AZ738)), AZ738/AZ737-1, NA())</f>
        <v>#N/A</v>
      </c>
      <c r="BA1038" s="49" t="e">
        <f t="array" aca="1" ref="BA1038" ca="1">IF(AND(ISNUMBER(BA737), ISNUMBER(BA738)), BA738/BA737-1, NA())</f>
        <v>#N/A</v>
      </c>
      <c r="BB1038" s="49" t="e">
        <f t="array" aca="1" ref="BB1038" ca="1">IF(AND(ISNUMBER(BB737), ISNUMBER(BB738)), BB738/BB737-1, NA())</f>
        <v>#N/A</v>
      </c>
      <c r="BC1038" s="49" t="e">
        <f t="array" aca="1" ref="BC1038" ca="1">IF(AND(ISNUMBER(BC737), ISNUMBER(BC738)), BC738/BC737-1, NA())</f>
        <v>#N/A</v>
      </c>
      <c r="BD1038" s="49" t="e">
        <f t="array" aca="1" ref="BD1038" ca="1">IF(AND(ISNUMBER(BD737), ISNUMBER(BD738)), BD738/BD737-1, NA())</f>
        <v>#N/A</v>
      </c>
      <c r="BE1038" s="49" t="e">
        <f t="array" aca="1" ref="BE1038" ca="1">IF(AND(ISNUMBER(BE737), ISNUMBER(BE738)), BE738/BE737-1, NA())</f>
        <v>#N/A</v>
      </c>
      <c r="BF1038" s="49" t="e">
        <f t="array" aca="1" ref="BF1038" ca="1">IF(AND(ISNUMBER(BF737), ISNUMBER(BF738)), BF738/BF737-1, NA())</f>
        <v>#N/A</v>
      </c>
      <c r="BG1038" s="49" t="e">
        <f t="array" aca="1" ref="BG1038" ca="1">IF(AND(ISNUMBER(BG737), ISNUMBER(BG738)), BG738/BG737-1, NA())</f>
        <v>#N/A</v>
      </c>
      <c r="BH1038" s="49" t="e">
        <f t="array" aca="1" ref="BH1038" ca="1">IF(AND(ISNUMBER(BH737), ISNUMBER(BH738)), BH738/BH737-1, NA())</f>
        <v>#N/A</v>
      </c>
      <c r="BI1038" s="49" t="e">
        <f t="array" aca="1" ref="BI1038" ca="1">IF(AND(ISNUMBER(BI737), ISNUMBER(BI738)), BI738/BI737-1, NA())</f>
        <v>#N/A</v>
      </c>
      <c r="BJ1038" s="49" t="e">
        <f t="array" aca="1" ref="BJ1038" ca="1">IF(AND(ISNUMBER(BJ737), ISNUMBER(BJ738)), BJ738/BJ737-1, NA())</f>
        <v>#N/A</v>
      </c>
      <c r="BK1038" s="49" t="e">
        <f t="array" aca="1" ref="BK1038" ca="1">IF(AND(ISNUMBER(BK737), ISNUMBER(BK738)), BK738/BK737-1, NA())</f>
        <v>#N/A</v>
      </c>
      <c r="BL1038" s="49" t="e">
        <f t="array" aca="1" ref="BL1038" ca="1">IF(AND(ISNUMBER(BL737), ISNUMBER(BL738)), BL738/BL737-1, NA())</f>
        <v>#N/A</v>
      </c>
      <c r="BM1038" s="49" t="e">
        <f t="array" aca="1" ref="BM1038" ca="1">IF(AND(ISNUMBER(BM737), ISNUMBER(BM738)), BM738/BM737-1, NA())</f>
        <v>#N/A</v>
      </c>
      <c r="BN1038" s="49" t="e">
        <f t="array" aca="1" ref="BN1038" ca="1">IF(AND(ISNUMBER(BN737), ISNUMBER(BN738)), BN738/BN737-1, NA())</f>
        <v>#N/A</v>
      </c>
      <c r="BO1038" s="49" t="e">
        <f t="array" aca="1" ref="BO1038" ca="1">IF(AND(ISNUMBER(BO737), ISNUMBER(BO738)), BO738/BO737-1, NA())</f>
        <v>#N/A</v>
      </c>
      <c r="BP1038" s="49" t="e">
        <f t="array" aca="1" ref="BP1038" ca="1">IF(AND(ISNUMBER(BP737), ISNUMBER(BP738)), BP738/BP737-1, NA())</f>
        <v>#N/A</v>
      </c>
      <c r="BQ1038" s="49" t="e">
        <f t="array" aca="1" ref="BQ1038" ca="1">IF(AND(ISNUMBER(BQ737), ISNUMBER(BQ738)), BQ738/BQ737-1, NA())</f>
        <v>#N/A</v>
      </c>
      <c r="BR1038" s="49" t="e">
        <f t="array" aca="1" ref="BR1038" ca="1">IF(AND(ISNUMBER(BR737), ISNUMBER(BR738)), BR738/BR737-1, NA())</f>
        <v>#N/A</v>
      </c>
      <c r="BS1038" s="49" t="e">
        <f t="array" aca="1" ref="BS1038" ca="1">IF(AND(ISNUMBER(BS737), ISNUMBER(BS738)), BS738/BS737-1, NA())</f>
        <v>#N/A</v>
      </c>
    </row>
    <row r="1039" spans="2:71">
      <c r="B1039" s="48">
        <f t="shared" si="1109"/>
        <v>1913</v>
      </c>
      <c r="M1039" s="49" t="e">
        <f t="array" aca="1" ref="M1039" ca="1">IF(AND(ISNUMBER(M738), ISNUMBER(M739)), M739/M738-1, NA())</f>
        <v>#N/A</v>
      </c>
      <c r="N1039" s="49" t="e">
        <f t="array" aca="1" ref="N1039" ca="1">IF(AND(ISNUMBER(N738), ISNUMBER(N739)), N739/N738-1, NA())</f>
        <v>#N/A</v>
      </c>
      <c r="X1039" s="49" t="e">
        <f t="array" aca="1" ref="X1039" ca="1">IF(AND(ISNUMBER(X738), ISNUMBER(X739)), X739/X738-1, NA())</f>
        <v>#N/A</v>
      </c>
      <c r="Y1039" s="49" t="e">
        <f t="array" aca="1" ref="Y1039" ca="1">IF(AND(ISNUMBER(Y738), ISNUMBER(Y739)), Y739/Y738-1, NA())</f>
        <v>#N/A</v>
      </c>
      <c r="AA1039" s="49" t="e">
        <f t="array" aca="1" ref="AA1039" ca="1">IF(AND(ISNUMBER(AA738), ISNUMBER(AA739)), AA739/AA738-1, NA())</f>
        <v>#N/A</v>
      </c>
      <c r="AB1039" s="49" t="e">
        <f t="array" aca="1" ref="AB1039" ca="1">IF(AND(ISNUMBER(AB738), ISNUMBER(AB739)), AB739/AB738-1, NA())</f>
        <v>#N/A</v>
      </c>
      <c r="AC1039" s="49" t="e">
        <f t="array" aca="1" ref="AC1039" ca="1">IF(AND(ISNUMBER(AC738), ISNUMBER(AC739)), AC739/AC738-1, NA())</f>
        <v>#N/A</v>
      </c>
      <c r="AD1039" s="49" t="e">
        <f t="array" aca="1" ref="AD1039" ca="1">IF(AND(ISNUMBER(AD738), ISNUMBER(AD739)), AD739/AD738-1, NA())</f>
        <v>#N/A</v>
      </c>
      <c r="AE1039" s="49" t="e">
        <f t="array" aca="1" ref="AE1039" ca="1">IF(AND(ISNUMBER(AE738), ISNUMBER(AE739)), AE739/AE738-1, NA())</f>
        <v>#N/A</v>
      </c>
      <c r="AG1039" s="49" t="e">
        <f t="array" aca="1" ref="AG1039" ca="1">IF(AND(ISNUMBER(AG738), ISNUMBER(AG739)), AG739/AG738-1, NA())</f>
        <v>#N/A</v>
      </c>
      <c r="AM1039" s="49" t="e">
        <f t="array" aca="1" ref="AM1039" ca="1">IF(AND(ISNUMBER(AM738), ISNUMBER(AM739)), AM739/AM738-1, NA())</f>
        <v>#N/A</v>
      </c>
      <c r="AN1039" s="49" t="e">
        <f t="array" aca="1" ref="AN1039" ca="1">IF(AND(ISNUMBER(AN738), ISNUMBER(AN739)), AN739/AN738-1, NA())</f>
        <v>#N/A</v>
      </c>
      <c r="AO1039" s="49" t="e">
        <f t="array" aca="1" ref="AO1039" ca="1">IF(AND(ISNUMBER(AO738), ISNUMBER(AO739)), AO739/AO738-1, NA())</f>
        <v>#N/A</v>
      </c>
      <c r="AP1039" s="49" t="e">
        <f t="array" aca="1" ref="AP1039" ca="1">IF(AND(ISNUMBER(AP738), ISNUMBER(AP739)), AP739/AP738-1, NA())</f>
        <v>#N/A</v>
      </c>
      <c r="AQ1039" s="49" t="e">
        <f t="array" aca="1" ref="AQ1039" ca="1">IF(AND(ISNUMBER(AQ738), ISNUMBER(AQ739)), AQ739/AQ738-1, NA())</f>
        <v>#N/A</v>
      </c>
      <c r="AS1039" s="49" t="e">
        <f t="array" aca="1" ref="AS1039" ca="1">IF(AND(ISNUMBER(AS738), ISNUMBER(AS739)), AS739/AS738-1, NA())</f>
        <v>#N/A</v>
      </c>
      <c r="AU1039" s="49" t="e">
        <f t="array" aca="1" ref="AU1039" ca="1">IF(AND(ISNUMBER(AU738), ISNUMBER(AU739)), AU739/AU738-1, NA())</f>
        <v>#N/A</v>
      </c>
      <c r="AV1039" s="49" t="e">
        <f t="array" aca="1" ref="AV1039" ca="1">IF(AND(ISNUMBER(AV738), ISNUMBER(AV739)), AV739/AV738-1, NA())</f>
        <v>#N/A</v>
      </c>
      <c r="AW1039" s="49" t="e">
        <f t="array" aca="1" ref="AW1039" ca="1">IF(AND(ISNUMBER(AW738), ISNUMBER(AW739)), AW739/AW738-1, NA())</f>
        <v>#N/A</v>
      </c>
      <c r="AX1039" s="49" t="e">
        <f t="array" aca="1" ref="AX1039" ca="1">IF(AND(ISNUMBER(AX738), ISNUMBER(AX739)), AX739/AX738-1, NA())</f>
        <v>#N/A</v>
      </c>
      <c r="AY1039" s="49" t="e">
        <f t="array" aca="1" ref="AY1039" ca="1">IF(AND(ISNUMBER(AY738), ISNUMBER(AY739)), AY739/AY738-1, NA())</f>
        <v>#N/A</v>
      </c>
      <c r="AZ1039" s="49" t="e">
        <f t="array" aca="1" ref="AZ1039" ca="1">IF(AND(ISNUMBER(AZ738), ISNUMBER(AZ739)), AZ739/AZ738-1, NA())</f>
        <v>#N/A</v>
      </c>
      <c r="BA1039" s="49" t="e">
        <f t="array" aca="1" ref="BA1039" ca="1">IF(AND(ISNUMBER(BA738), ISNUMBER(BA739)), BA739/BA738-1, NA())</f>
        <v>#N/A</v>
      </c>
      <c r="BB1039" s="49" t="e">
        <f t="array" aca="1" ref="BB1039" ca="1">IF(AND(ISNUMBER(BB738), ISNUMBER(BB739)), BB739/BB738-1, NA())</f>
        <v>#N/A</v>
      </c>
      <c r="BC1039" s="49" t="e">
        <f t="array" aca="1" ref="BC1039" ca="1">IF(AND(ISNUMBER(BC738), ISNUMBER(BC739)), BC739/BC738-1, NA())</f>
        <v>#N/A</v>
      </c>
      <c r="BD1039" s="49" t="e">
        <f t="array" aca="1" ref="BD1039" ca="1">IF(AND(ISNUMBER(BD738), ISNUMBER(BD739)), BD739/BD738-1, NA())</f>
        <v>#N/A</v>
      </c>
      <c r="BE1039" s="49" t="e">
        <f t="array" aca="1" ref="BE1039" ca="1">IF(AND(ISNUMBER(BE738), ISNUMBER(BE739)), BE739/BE738-1, NA())</f>
        <v>#N/A</v>
      </c>
      <c r="BF1039" s="49" t="e">
        <f t="array" aca="1" ref="BF1039" ca="1">IF(AND(ISNUMBER(BF738), ISNUMBER(BF739)), BF739/BF738-1, NA())</f>
        <v>#N/A</v>
      </c>
      <c r="BG1039" s="49" t="e">
        <f t="array" aca="1" ref="BG1039" ca="1">IF(AND(ISNUMBER(BG738), ISNUMBER(BG739)), BG739/BG738-1, NA())</f>
        <v>#N/A</v>
      </c>
      <c r="BH1039" s="49" t="e">
        <f t="array" aca="1" ref="BH1039" ca="1">IF(AND(ISNUMBER(BH738), ISNUMBER(BH739)), BH739/BH738-1, NA())</f>
        <v>#N/A</v>
      </c>
      <c r="BI1039" s="49" t="e">
        <f t="array" aca="1" ref="BI1039" ca="1">IF(AND(ISNUMBER(BI738), ISNUMBER(BI739)), BI739/BI738-1, NA())</f>
        <v>#N/A</v>
      </c>
      <c r="BJ1039" s="49" t="e">
        <f t="array" aca="1" ref="BJ1039" ca="1">IF(AND(ISNUMBER(BJ738), ISNUMBER(BJ739)), BJ739/BJ738-1, NA())</f>
        <v>#N/A</v>
      </c>
      <c r="BK1039" s="49" t="e">
        <f t="array" aca="1" ref="BK1039" ca="1">IF(AND(ISNUMBER(BK738), ISNUMBER(BK739)), BK739/BK738-1, NA())</f>
        <v>#N/A</v>
      </c>
      <c r="BL1039" s="49" t="e">
        <f t="array" aca="1" ref="BL1039" ca="1">IF(AND(ISNUMBER(BL738), ISNUMBER(BL739)), BL739/BL738-1, NA())</f>
        <v>#N/A</v>
      </c>
      <c r="BM1039" s="49" t="e">
        <f t="array" aca="1" ref="BM1039" ca="1">IF(AND(ISNUMBER(BM738), ISNUMBER(BM739)), BM739/BM738-1, NA())</f>
        <v>#N/A</v>
      </c>
      <c r="BN1039" s="49" t="e">
        <f t="array" aca="1" ref="BN1039" ca="1">IF(AND(ISNUMBER(BN738), ISNUMBER(BN739)), BN739/BN738-1, NA())</f>
        <v>#N/A</v>
      </c>
      <c r="BO1039" s="49" t="e">
        <f t="array" aca="1" ref="BO1039" ca="1">IF(AND(ISNUMBER(BO738), ISNUMBER(BO739)), BO739/BO738-1, NA())</f>
        <v>#N/A</v>
      </c>
      <c r="BP1039" s="49" t="e">
        <f t="array" aca="1" ref="BP1039" ca="1">IF(AND(ISNUMBER(BP738), ISNUMBER(BP739)), BP739/BP738-1, NA())</f>
        <v>#N/A</v>
      </c>
      <c r="BQ1039" s="49" t="e">
        <f t="array" aca="1" ref="BQ1039" ca="1">IF(AND(ISNUMBER(BQ738), ISNUMBER(BQ739)), BQ739/BQ738-1, NA())</f>
        <v>#N/A</v>
      </c>
      <c r="BR1039" s="49" t="e">
        <f t="array" aca="1" ref="BR1039" ca="1">IF(AND(ISNUMBER(BR738), ISNUMBER(BR739)), BR739/BR738-1, NA())</f>
        <v>#N/A</v>
      </c>
      <c r="BS1039" s="49" t="e">
        <f t="array" aca="1" ref="BS1039" ca="1">IF(AND(ISNUMBER(BS738), ISNUMBER(BS739)), BS739/BS738-1, NA())</f>
        <v>#N/A</v>
      </c>
    </row>
    <row r="1040" spans="2:71">
      <c r="B1040" s="48">
        <f t="shared" si="1109"/>
        <v>1914</v>
      </c>
      <c r="M1040" s="49" t="e">
        <f t="array" aca="1" ref="M1040" ca="1">IF(AND(ISNUMBER(M739), ISNUMBER(M740)), M740/M739-1, NA())</f>
        <v>#N/A</v>
      </c>
      <c r="N1040" s="49" t="e">
        <f t="array" aca="1" ref="N1040" ca="1">IF(AND(ISNUMBER(N739), ISNUMBER(N740)), N740/N739-1, NA())</f>
        <v>#N/A</v>
      </c>
      <c r="X1040" s="49" t="e">
        <f t="array" aca="1" ref="X1040" ca="1">IF(AND(ISNUMBER(X739), ISNUMBER(X740)), X740/X739-1, NA())</f>
        <v>#N/A</v>
      </c>
      <c r="Y1040" s="49" t="e">
        <f t="array" aca="1" ref="Y1040" ca="1">IF(AND(ISNUMBER(Y739), ISNUMBER(Y740)), Y740/Y739-1, NA())</f>
        <v>#N/A</v>
      </c>
      <c r="AA1040" s="49" t="e">
        <f t="array" aca="1" ref="AA1040" ca="1">IF(AND(ISNUMBER(AA739), ISNUMBER(AA740)), AA740/AA739-1, NA())</f>
        <v>#N/A</v>
      </c>
      <c r="AB1040" s="49" t="e">
        <f t="array" aca="1" ref="AB1040" ca="1">IF(AND(ISNUMBER(AB739), ISNUMBER(AB740)), AB740/AB739-1, NA())</f>
        <v>#N/A</v>
      </c>
      <c r="AC1040" s="49" t="e">
        <f t="array" aca="1" ref="AC1040" ca="1">IF(AND(ISNUMBER(AC739), ISNUMBER(AC740)), AC740/AC739-1, NA())</f>
        <v>#N/A</v>
      </c>
      <c r="AD1040" s="49" t="e">
        <f t="array" aca="1" ref="AD1040" ca="1">IF(AND(ISNUMBER(AD739), ISNUMBER(AD740)), AD740/AD739-1, NA())</f>
        <v>#N/A</v>
      </c>
      <c r="AE1040" s="49" t="e">
        <f t="array" aca="1" ref="AE1040" ca="1">IF(AND(ISNUMBER(AE739), ISNUMBER(AE740)), AE740/AE739-1, NA())</f>
        <v>#N/A</v>
      </c>
      <c r="AG1040" s="49" t="e">
        <f t="array" aca="1" ref="AG1040" ca="1">IF(AND(ISNUMBER(AG739), ISNUMBER(AG740)), AG740/AG739-1, NA())</f>
        <v>#N/A</v>
      </c>
      <c r="AM1040" s="49" t="e">
        <f t="array" aca="1" ref="AM1040" ca="1">IF(AND(ISNUMBER(AM739), ISNUMBER(AM740)), AM740/AM739-1, NA())</f>
        <v>#N/A</v>
      </c>
      <c r="AN1040" s="49" t="e">
        <f t="array" aca="1" ref="AN1040" ca="1">IF(AND(ISNUMBER(AN739), ISNUMBER(AN740)), AN740/AN739-1, NA())</f>
        <v>#N/A</v>
      </c>
      <c r="AO1040" s="49" t="e">
        <f t="array" aca="1" ref="AO1040" ca="1">IF(AND(ISNUMBER(AO739), ISNUMBER(AO740)), AO740/AO739-1, NA())</f>
        <v>#N/A</v>
      </c>
      <c r="AP1040" s="49" t="e">
        <f t="array" aca="1" ref="AP1040" ca="1">IF(AND(ISNUMBER(AP739), ISNUMBER(AP740)), AP740/AP739-1, NA())</f>
        <v>#N/A</v>
      </c>
      <c r="AQ1040" s="49" t="e">
        <f t="array" aca="1" ref="AQ1040" ca="1">IF(AND(ISNUMBER(AQ739), ISNUMBER(AQ740)), AQ740/AQ739-1, NA())</f>
        <v>#N/A</v>
      </c>
      <c r="AS1040" s="49" t="e">
        <f t="array" aca="1" ref="AS1040" ca="1">IF(AND(ISNUMBER(AS739), ISNUMBER(AS740)), AS740/AS739-1, NA())</f>
        <v>#N/A</v>
      </c>
      <c r="AU1040" s="49" t="e">
        <f t="array" aca="1" ref="AU1040" ca="1">IF(AND(ISNUMBER(AU739), ISNUMBER(AU740)), AU740/AU739-1, NA())</f>
        <v>#N/A</v>
      </c>
      <c r="AV1040" s="49" t="e">
        <f t="array" aca="1" ref="AV1040" ca="1">IF(AND(ISNUMBER(AV739), ISNUMBER(AV740)), AV740/AV739-1, NA())</f>
        <v>#N/A</v>
      </c>
      <c r="AW1040" s="49" t="e">
        <f t="array" aca="1" ref="AW1040" ca="1">IF(AND(ISNUMBER(AW739), ISNUMBER(AW740)), AW740/AW739-1, NA())</f>
        <v>#N/A</v>
      </c>
      <c r="AX1040" s="49" t="e">
        <f t="array" aca="1" ref="AX1040" ca="1">IF(AND(ISNUMBER(AX739), ISNUMBER(AX740)), AX740/AX739-1, NA())</f>
        <v>#N/A</v>
      </c>
      <c r="AY1040" s="49" t="e">
        <f t="array" aca="1" ref="AY1040" ca="1">IF(AND(ISNUMBER(AY739), ISNUMBER(AY740)), AY740/AY739-1, NA())</f>
        <v>#N/A</v>
      </c>
      <c r="AZ1040" s="49" t="e">
        <f t="array" aca="1" ref="AZ1040" ca="1">IF(AND(ISNUMBER(AZ739), ISNUMBER(AZ740)), AZ740/AZ739-1, NA())</f>
        <v>#N/A</v>
      </c>
      <c r="BA1040" s="49" t="e">
        <f t="array" aca="1" ref="BA1040" ca="1">IF(AND(ISNUMBER(BA739), ISNUMBER(BA740)), BA740/BA739-1, NA())</f>
        <v>#N/A</v>
      </c>
      <c r="BB1040" s="49" t="e">
        <f t="array" aca="1" ref="BB1040" ca="1">IF(AND(ISNUMBER(BB739), ISNUMBER(BB740)), BB740/BB739-1, NA())</f>
        <v>#N/A</v>
      </c>
      <c r="BC1040" s="49" t="e">
        <f t="array" aca="1" ref="BC1040" ca="1">IF(AND(ISNUMBER(BC739), ISNUMBER(BC740)), BC740/BC739-1, NA())</f>
        <v>#N/A</v>
      </c>
      <c r="BD1040" s="49" t="e">
        <f t="array" aca="1" ref="BD1040" ca="1">IF(AND(ISNUMBER(BD739), ISNUMBER(BD740)), BD740/BD739-1, NA())</f>
        <v>#N/A</v>
      </c>
      <c r="BE1040" s="49" t="e">
        <f t="array" aca="1" ref="BE1040" ca="1">IF(AND(ISNUMBER(BE739), ISNUMBER(BE740)), BE740/BE739-1, NA())</f>
        <v>#N/A</v>
      </c>
      <c r="BF1040" s="49" t="e">
        <f t="array" aca="1" ref="BF1040" ca="1">IF(AND(ISNUMBER(BF739), ISNUMBER(BF740)), BF740/BF739-1, NA())</f>
        <v>#N/A</v>
      </c>
      <c r="BG1040" s="49" t="e">
        <f t="array" aca="1" ref="BG1040" ca="1">IF(AND(ISNUMBER(BG739), ISNUMBER(BG740)), BG740/BG739-1, NA())</f>
        <v>#N/A</v>
      </c>
      <c r="BH1040" s="49" t="e">
        <f t="array" aca="1" ref="BH1040" ca="1">IF(AND(ISNUMBER(BH739), ISNUMBER(BH740)), BH740/BH739-1, NA())</f>
        <v>#N/A</v>
      </c>
      <c r="BI1040" s="49" t="e">
        <f t="array" aca="1" ref="BI1040" ca="1">IF(AND(ISNUMBER(BI739), ISNUMBER(BI740)), BI740/BI739-1, NA())</f>
        <v>#N/A</v>
      </c>
      <c r="BJ1040" s="49" t="e">
        <f t="array" aca="1" ref="BJ1040" ca="1">IF(AND(ISNUMBER(BJ739), ISNUMBER(BJ740)), BJ740/BJ739-1, NA())</f>
        <v>#N/A</v>
      </c>
      <c r="BK1040" s="49" t="e">
        <f t="array" aca="1" ref="BK1040" ca="1">IF(AND(ISNUMBER(BK739), ISNUMBER(BK740)), BK740/BK739-1, NA())</f>
        <v>#N/A</v>
      </c>
      <c r="BL1040" s="49" t="e">
        <f t="array" aca="1" ref="BL1040" ca="1">IF(AND(ISNUMBER(BL739), ISNUMBER(BL740)), BL740/BL739-1, NA())</f>
        <v>#N/A</v>
      </c>
      <c r="BM1040" s="49" t="e">
        <f t="array" aca="1" ref="BM1040" ca="1">IF(AND(ISNUMBER(BM739), ISNUMBER(BM740)), BM740/BM739-1, NA())</f>
        <v>#N/A</v>
      </c>
      <c r="BN1040" s="49" t="e">
        <f t="array" aca="1" ref="BN1040" ca="1">IF(AND(ISNUMBER(BN739), ISNUMBER(BN740)), BN740/BN739-1, NA())</f>
        <v>#N/A</v>
      </c>
      <c r="BO1040" s="49" t="e">
        <f t="array" aca="1" ref="BO1040" ca="1">IF(AND(ISNUMBER(BO739), ISNUMBER(BO740)), BO740/BO739-1, NA())</f>
        <v>#N/A</v>
      </c>
      <c r="BP1040" s="49" t="e">
        <f t="array" aca="1" ref="BP1040" ca="1">IF(AND(ISNUMBER(BP739), ISNUMBER(BP740)), BP740/BP739-1, NA())</f>
        <v>#N/A</v>
      </c>
      <c r="BQ1040" s="49" t="e">
        <f t="array" aca="1" ref="BQ1040" ca="1">IF(AND(ISNUMBER(BQ739), ISNUMBER(BQ740)), BQ740/BQ739-1, NA())</f>
        <v>#N/A</v>
      </c>
      <c r="BR1040" s="49" t="e">
        <f t="array" aca="1" ref="BR1040" ca="1">IF(AND(ISNUMBER(BR739), ISNUMBER(BR740)), BR740/BR739-1, NA())</f>
        <v>#N/A</v>
      </c>
      <c r="BS1040" s="49" t="e">
        <f t="array" aca="1" ref="BS1040" ca="1">IF(AND(ISNUMBER(BS739), ISNUMBER(BS740)), BS740/BS739-1, NA())</f>
        <v>#N/A</v>
      </c>
    </row>
    <row r="1041" spans="2:71">
      <c r="B1041" s="48">
        <f t="shared" si="1109"/>
        <v>1915</v>
      </c>
      <c r="M1041" s="49" t="e">
        <f t="array" aca="1" ref="M1041" ca="1">IF(AND(ISNUMBER(M740), ISNUMBER(M741)), M741/M740-1, NA())</f>
        <v>#N/A</v>
      </c>
      <c r="N1041" s="49" t="e">
        <f t="array" aca="1" ref="N1041" ca="1">IF(AND(ISNUMBER(N740), ISNUMBER(N741)), N741/N740-1, NA())</f>
        <v>#N/A</v>
      </c>
      <c r="X1041" s="49" t="e">
        <f t="array" aca="1" ref="X1041" ca="1">IF(AND(ISNUMBER(X740), ISNUMBER(X741)), X741/X740-1, NA())</f>
        <v>#N/A</v>
      </c>
      <c r="Y1041" s="49" t="e">
        <f t="array" aca="1" ref="Y1041" ca="1">IF(AND(ISNUMBER(Y740), ISNUMBER(Y741)), Y741/Y740-1, NA())</f>
        <v>#N/A</v>
      </c>
      <c r="AA1041" s="49" t="e">
        <f t="array" aca="1" ref="AA1041" ca="1">IF(AND(ISNUMBER(AA740), ISNUMBER(AA741)), AA741/AA740-1, NA())</f>
        <v>#N/A</v>
      </c>
      <c r="AB1041" s="49" t="e">
        <f t="array" aca="1" ref="AB1041" ca="1">IF(AND(ISNUMBER(AB740), ISNUMBER(AB741)), AB741/AB740-1, NA())</f>
        <v>#N/A</v>
      </c>
      <c r="AC1041" s="49" t="e">
        <f t="array" aca="1" ref="AC1041" ca="1">IF(AND(ISNUMBER(AC740), ISNUMBER(AC741)), AC741/AC740-1, NA())</f>
        <v>#N/A</v>
      </c>
      <c r="AD1041" s="49" t="e">
        <f t="array" aca="1" ref="AD1041" ca="1">IF(AND(ISNUMBER(AD740), ISNUMBER(AD741)), AD741/AD740-1, NA())</f>
        <v>#N/A</v>
      </c>
      <c r="AE1041" s="49" t="e">
        <f t="array" aca="1" ref="AE1041" ca="1">IF(AND(ISNUMBER(AE740), ISNUMBER(AE741)), AE741/AE740-1, NA())</f>
        <v>#N/A</v>
      </c>
      <c r="AG1041" s="49" t="e">
        <f t="array" aca="1" ref="AG1041" ca="1">IF(AND(ISNUMBER(AG740), ISNUMBER(AG741)), AG741/AG740-1, NA())</f>
        <v>#N/A</v>
      </c>
      <c r="AM1041" s="49" t="e">
        <f t="array" aca="1" ref="AM1041" ca="1">IF(AND(ISNUMBER(AM740), ISNUMBER(AM741)), AM741/AM740-1, NA())</f>
        <v>#N/A</v>
      </c>
      <c r="AN1041" s="49" t="e">
        <f t="array" aca="1" ref="AN1041" ca="1">IF(AND(ISNUMBER(AN740), ISNUMBER(AN741)), AN741/AN740-1, NA())</f>
        <v>#N/A</v>
      </c>
      <c r="AO1041" s="49" t="e">
        <f t="array" aca="1" ref="AO1041" ca="1">IF(AND(ISNUMBER(AO740), ISNUMBER(AO741)), AO741/AO740-1, NA())</f>
        <v>#N/A</v>
      </c>
      <c r="AP1041" s="49" t="e">
        <f t="array" aca="1" ref="AP1041" ca="1">IF(AND(ISNUMBER(AP740), ISNUMBER(AP741)), AP741/AP740-1, NA())</f>
        <v>#N/A</v>
      </c>
      <c r="AQ1041" s="49" t="e">
        <f t="array" aca="1" ref="AQ1041" ca="1">IF(AND(ISNUMBER(AQ740), ISNUMBER(AQ741)), AQ741/AQ740-1, NA())</f>
        <v>#N/A</v>
      </c>
      <c r="AS1041" s="49" t="e">
        <f t="array" aca="1" ref="AS1041" ca="1">IF(AND(ISNUMBER(AS740), ISNUMBER(AS741)), AS741/AS740-1, NA())</f>
        <v>#N/A</v>
      </c>
      <c r="AU1041" s="49" t="e">
        <f t="array" aca="1" ref="AU1041" ca="1">IF(AND(ISNUMBER(AU740), ISNUMBER(AU741)), AU741/AU740-1, NA())</f>
        <v>#N/A</v>
      </c>
      <c r="AV1041" s="49" t="e">
        <f t="array" aca="1" ref="AV1041" ca="1">IF(AND(ISNUMBER(AV740), ISNUMBER(AV741)), AV741/AV740-1, NA())</f>
        <v>#N/A</v>
      </c>
      <c r="AW1041" s="49" t="e">
        <f t="array" aca="1" ref="AW1041" ca="1">IF(AND(ISNUMBER(AW740), ISNUMBER(AW741)), AW741/AW740-1, NA())</f>
        <v>#N/A</v>
      </c>
      <c r="AX1041" s="49" t="e">
        <f t="array" aca="1" ref="AX1041" ca="1">IF(AND(ISNUMBER(AX740), ISNUMBER(AX741)), AX741/AX740-1, NA())</f>
        <v>#N/A</v>
      </c>
      <c r="AY1041" s="49" t="e">
        <f t="array" aca="1" ref="AY1041" ca="1">IF(AND(ISNUMBER(AY740), ISNUMBER(AY741)), AY741/AY740-1, NA())</f>
        <v>#N/A</v>
      </c>
      <c r="AZ1041" s="49" t="e">
        <f t="array" aca="1" ref="AZ1041" ca="1">IF(AND(ISNUMBER(AZ740), ISNUMBER(AZ741)), AZ741/AZ740-1, NA())</f>
        <v>#N/A</v>
      </c>
      <c r="BA1041" s="49" t="e">
        <f t="array" aca="1" ref="BA1041" ca="1">IF(AND(ISNUMBER(BA740), ISNUMBER(BA741)), BA741/BA740-1, NA())</f>
        <v>#N/A</v>
      </c>
      <c r="BB1041" s="49" t="e">
        <f t="array" aca="1" ref="BB1041" ca="1">IF(AND(ISNUMBER(BB740), ISNUMBER(BB741)), BB741/BB740-1, NA())</f>
        <v>#N/A</v>
      </c>
      <c r="BC1041" s="49" t="e">
        <f t="array" aca="1" ref="BC1041" ca="1">IF(AND(ISNUMBER(BC740), ISNUMBER(BC741)), BC741/BC740-1, NA())</f>
        <v>#N/A</v>
      </c>
      <c r="BD1041" s="49" t="e">
        <f t="array" aca="1" ref="BD1041" ca="1">IF(AND(ISNUMBER(BD740), ISNUMBER(BD741)), BD741/BD740-1, NA())</f>
        <v>#N/A</v>
      </c>
      <c r="BE1041" s="49" t="e">
        <f t="array" aca="1" ref="BE1041" ca="1">IF(AND(ISNUMBER(BE740), ISNUMBER(BE741)), BE741/BE740-1, NA())</f>
        <v>#N/A</v>
      </c>
      <c r="BF1041" s="49" t="e">
        <f t="array" aca="1" ref="BF1041" ca="1">IF(AND(ISNUMBER(BF740), ISNUMBER(BF741)), BF741/BF740-1, NA())</f>
        <v>#N/A</v>
      </c>
      <c r="BG1041" s="49" t="e">
        <f t="array" aca="1" ref="BG1041" ca="1">IF(AND(ISNUMBER(BG740), ISNUMBER(BG741)), BG741/BG740-1, NA())</f>
        <v>#N/A</v>
      </c>
      <c r="BH1041" s="49" t="e">
        <f t="array" aca="1" ref="BH1041" ca="1">IF(AND(ISNUMBER(BH740), ISNUMBER(BH741)), BH741/BH740-1, NA())</f>
        <v>#N/A</v>
      </c>
      <c r="BI1041" s="49" t="e">
        <f t="array" aca="1" ref="BI1041" ca="1">IF(AND(ISNUMBER(BI740), ISNUMBER(BI741)), BI741/BI740-1, NA())</f>
        <v>#N/A</v>
      </c>
      <c r="BJ1041" s="49" t="e">
        <f t="array" aca="1" ref="BJ1041" ca="1">IF(AND(ISNUMBER(BJ740), ISNUMBER(BJ741)), BJ741/BJ740-1, NA())</f>
        <v>#N/A</v>
      </c>
      <c r="BK1041" s="49" t="e">
        <f t="array" aca="1" ref="BK1041" ca="1">IF(AND(ISNUMBER(BK740), ISNUMBER(BK741)), BK741/BK740-1, NA())</f>
        <v>#N/A</v>
      </c>
      <c r="BL1041" s="49" t="e">
        <f t="array" aca="1" ref="BL1041" ca="1">IF(AND(ISNUMBER(BL740), ISNUMBER(BL741)), BL741/BL740-1, NA())</f>
        <v>#N/A</v>
      </c>
      <c r="BM1041" s="49" t="e">
        <f t="array" aca="1" ref="BM1041" ca="1">IF(AND(ISNUMBER(BM740), ISNUMBER(BM741)), BM741/BM740-1, NA())</f>
        <v>#N/A</v>
      </c>
      <c r="BN1041" s="49" t="e">
        <f t="array" aca="1" ref="BN1041" ca="1">IF(AND(ISNUMBER(BN740), ISNUMBER(BN741)), BN741/BN740-1, NA())</f>
        <v>#N/A</v>
      </c>
      <c r="BO1041" s="49" t="e">
        <f t="array" aca="1" ref="BO1041" ca="1">IF(AND(ISNUMBER(BO740), ISNUMBER(BO741)), BO741/BO740-1, NA())</f>
        <v>#N/A</v>
      </c>
      <c r="BP1041" s="49" t="e">
        <f t="array" aca="1" ref="BP1041" ca="1">IF(AND(ISNUMBER(BP740), ISNUMBER(BP741)), BP741/BP740-1, NA())</f>
        <v>#N/A</v>
      </c>
      <c r="BQ1041" s="49" t="e">
        <f t="array" aca="1" ref="BQ1041" ca="1">IF(AND(ISNUMBER(BQ740), ISNUMBER(BQ741)), BQ741/BQ740-1, NA())</f>
        <v>#N/A</v>
      </c>
      <c r="BR1041" s="49" t="e">
        <f t="array" aca="1" ref="BR1041" ca="1">IF(AND(ISNUMBER(BR740), ISNUMBER(BR741)), BR741/BR740-1, NA())</f>
        <v>#N/A</v>
      </c>
      <c r="BS1041" s="49" t="e">
        <f t="array" aca="1" ref="BS1041" ca="1">IF(AND(ISNUMBER(BS740), ISNUMBER(BS741)), BS741/BS740-1, NA())</f>
        <v>#N/A</v>
      </c>
    </row>
    <row r="1042" spans="2:71">
      <c r="B1042" s="48">
        <f t="shared" si="1109"/>
        <v>1916</v>
      </c>
      <c r="M1042" s="49" t="e">
        <f t="array" aca="1" ref="M1042" ca="1">IF(AND(ISNUMBER(M741), ISNUMBER(M742)), M742/M741-1, NA())</f>
        <v>#N/A</v>
      </c>
      <c r="N1042" s="49" t="e">
        <f t="array" aca="1" ref="N1042" ca="1">IF(AND(ISNUMBER(N741), ISNUMBER(N742)), N742/N741-1, NA())</f>
        <v>#N/A</v>
      </c>
      <c r="X1042" s="49" t="e">
        <f t="array" aca="1" ref="X1042" ca="1">IF(AND(ISNUMBER(X741), ISNUMBER(X742)), X742/X741-1, NA())</f>
        <v>#N/A</v>
      </c>
      <c r="Y1042" s="49" t="e">
        <f t="array" aca="1" ref="Y1042" ca="1">IF(AND(ISNUMBER(Y741), ISNUMBER(Y742)), Y742/Y741-1, NA())</f>
        <v>#N/A</v>
      </c>
      <c r="AA1042" s="49" t="e">
        <f t="array" aca="1" ref="AA1042" ca="1">IF(AND(ISNUMBER(AA741), ISNUMBER(AA742)), AA742/AA741-1, NA())</f>
        <v>#N/A</v>
      </c>
      <c r="AB1042" s="49" t="e">
        <f t="array" aca="1" ref="AB1042" ca="1">IF(AND(ISNUMBER(AB741), ISNUMBER(AB742)), AB742/AB741-1, NA())</f>
        <v>#N/A</v>
      </c>
      <c r="AC1042" s="49" t="e">
        <f t="array" aca="1" ref="AC1042" ca="1">IF(AND(ISNUMBER(AC741), ISNUMBER(AC742)), AC742/AC741-1, NA())</f>
        <v>#N/A</v>
      </c>
      <c r="AD1042" s="49" t="e">
        <f t="array" aca="1" ref="AD1042" ca="1">IF(AND(ISNUMBER(AD741), ISNUMBER(AD742)), AD742/AD741-1, NA())</f>
        <v>#N/A</v>
      </c>
      <c r="AE1042" s="49" t="e">
        <f t="array" aca="1" ref="AE1042" ca="1">IF(AND(ISNUMBER(AE741), ISNUMBER(AE742)), AE742/AE741-1, NA())</f>
        <v>#N/A</v>
      </c>
      <c r="AG1042" s="49" t="e">
        <f t="array" aca="1" ref="AG1042" ca="1">IF(AND(ISNUMBER(AG741), ISNUMBER(AG742)), AG742/AG741-1, NA())</f>
        <v>#N/A</v>
      </c>
      <c r="AM1042" s="49" t="e">
        <f t="array" aca="1" ref="AM1042" ca="1">IF(AND(ISNUMBER(AM741), ISNUMBER(AM742)), AM742/AM741-1, NA())</f>
        <v>#N/A</v>
      </c>
      <c r="AN1042" s="49" t="e">
        <f t="array" aca="1" ref="AN1042" ca="1">IF(AND(ISNUMBER(AN741), ISNUMBER(AN742)), AN742/AN741-1, NA())</f>
        <v>#N/A</v>
      </c>
      <c r="AO1042" s="49" t="e">
        <f t="array" aca="1" ref="AO1042" ca="1">IF(AND(ISNUMBER(AO741), ISNUMBER(AO742)), AO742/AO741-1, NA())</f>
        <v>#N/A</v>
      </c>
      <c r="AP1042" s="49" t="e">
        <f t="array" aca="1" ref="AP1042" ca="1">IF(AND(ISNUMBER(AP741), ISNUMBER(AP742)), AP742/AP741-1, NA())</f>
        <v>#N/A</v>
      </c>
      <c r="AQ1042" s="49" t="e">
        <f t="array" aca="1" ref="AQ1042" ca="1">IF(AND(ISNUMBER(AQ741), ISNUMBER(AQ742)), AQ742/AQ741-1, NA())</f>
        <v>#N/A</v>
      </c>
      <c r="AS1042" s="49" t="e">
        <f t="array" aca="1" ref="AS1042" ca="1">IF(AND(ISNUMBER(AS741), ISNUMBER(AS742)), AS742/AS741-1, NA())</f>
        <v>#N/A</v>
      </c>
      <c r="AU1042" s="49" t="e">
        <f t="array" aca="1" ref="AU1042" ca="1">IF(AND(ISNUMBER(AU741), ISNUMBER(AU742)), AU742/AU741-1, NA())</f>
        <v>#N/A</v>
      </c>
      <c r="AV1042" s="49" t="e">
        <f t="array" aca="1" ref="AV1042" ca="1">IF(AND(ISNUMBER(AV741), ISNUMBER(AV742)), AV742/AV741-1, NA())</f>
        <v>#N/A</v>
      </c>
      <c r="AW1042" s="49" t="e">
        <f t="array" aca="1" ref="AW1042" ca="1">IF(AND(ISNUMBER(AW741), ISNUMBER(AW742)), AW742/AW741-1, NA())</f>
        <v>#N/A</v>
      </c>
      <c r="AX1042" s="49" t="e">
        <f t="array" aca="1" ref="AX1042" ca="1">IF(AND(ISNUMBER(AX741), ISNUMBER(AX742)), AX742/AX741-1, NA())</f>
        <v>#N/A</v>
      </c>
      <c r="AY1042" s="49" t="e">
        <f t="array" aca="1" ref="AY1042" ca="1">IF(AND(ISNUMBER(AY741), ISNUMBER(AY742)), AY742/AY741-1, NA())</f>
        <v>#N/A</v>
      </c>
      <c r="AZ1042" s="49" t="e">
        <f t="array" aca="1" ref="AZ1042" ca="1">IF(AND(ISNUMBER(AZ741), ISNUMBER(AZ742)), AZ742/AZ741-1, NA())</f>
        <v>#N/A</v>
      </c>
      <c r="BA1042" s="49" t="e">
        <f t="array" aca="1" ref="BA1042" ca="1">IF(AND(ISNUMBER(BA741), ISNUMBER(BA742)), BA742/BA741-1, NA())</f>
        <v>#N/A</v>
      </c>
      <c r="BB1042" s="49" t="e">
        <f t="array" aca="1" ref="BB1042" ca="1">IF(AND(ISNUMBER(BB741), ISNUMBER(BB742)), BB742/BB741-1, NA())</f>
        <v>#N/A</v>
      </c>
      <c r="BC1042" s="49" t="e">
        <f t="array" aca="1" ref="BC1042" ca="1">IF(AND(ISNUMBER(BC741), ISNUMBER(BC742)), BC742/BC741-1, NA())</f>
        <v>#N/A</v>
      </c>
      <c r="BD1042" s="49" t="e">
        <f t="array" aca="1" ref="BD1042" ca="1">IF(AND(ISNUMBER(BD741), ISNUMBER(BD742)), BD742/BD741-1, NA())</f>
        <v>#N/A</v>
      </c>
      <c r="BE1042" s="49" t="e">
        <f t="array" aca="1" ref="BE1042" ca="1">IF(AND(ISNUMBER(BE741), ISNUMBER(BE742)), BE742/BE741-1, NA())</f>
        <v>#N/A</v>
      </c>
      <c r="BF1042" s="49" t="e">
        <f t="array" aca="1" ref="BF1042" ca="1">IF(AND(ISNUMBER(BF741), ISNUMBER(BF742)), BF742/BF741-1, NA())</f>
        <v>#N/A</v>
      </c>
      <c r="BG1042" s="49" t="e">
        <f t="array" aca="1" ref="BG1042" ca="1">IF(AND(ISNUMBER(BG741), ISNUMBER(BG742)), BG742/BG741-1, NA())</f>
        <v>#N/A</v>
      </c>
      <c r="BH1042" s="49" t="e">
        <f t="array" aca="1" ref="BH1042" ca="1">IF(AND(ISNUMBER(BH741), ISNUMBER(BH742)), BH742/BH741-1, NA())</f>
        <v>#N/A</v>
      </c>
      <c r="BI1042" s="49" t="e">
        <f t="array" aca="1" ref="BI1042" ca="1">IF(AND(ISNUMBER(BI741), ISNUMBER(BI742)), BI742/BI741-1, NA())</f>
        <v>#N/A</v>
      </c>
      <c r="BJ1042" s="49" t="e">
        <f t="array" aca="1" ref="BJ1042" ca="1">IF(AND(ISNUMBER(BJ741), ISNUMBER(BJ742)), BJ742/BJ741-1, NA())</f>
        <v>#N/A</v>
      </c>
      <c r="BK1042" s="49" t="e">
        <f t="array" aca="1" ref="BK1042" ca="1">IF(AND(ISNUMBER(BK741), ISNUMBER(BK742)), BK742/BK741-1, NA())</f>
        <v>#N/A</v>
      </c>
      <c r="BL1042" s="49" t="e">
        <f t="array" aca="1" ref="BL1042" ca="1">IF(AND(ISNUMBER(BL741), ISNUMBER(BL742)), BL742/BL741-1, NA())</f>
        <v>#N/A</v>
      </c>
      <c r="BM1042" s="49" t="e">
        <f t="array" aca="1" ref="BM1042" ca="1">IF(AND(ISNUMBER(BM741), ISNUMBER(BM742)), BM742/BM741-1, NA())</f>
        <v>#N/A</v>
      </c>
      <c r="BN1042" s="49" t="e">
        <f t="array" aca="1" ref="BN1042" ca="1">IF(AND(ISNUMBER(BN741), ISNUMBER(BN742)), BN742/BN741-1, NA())</f>
        <v>#N/A</v>
      </c>
      <c r="BO1042" s="49" t="e">
        <f t="array" aca="1" ref="BO1042" ca="1">IF(AND(ISNUMBER(BO741), ISNUMBER(BO742)), BO742/BO741-1, NA())</f>
        <v>#N/A</v>
      </c>
      <c r="BP1042" s="49" t="e">
        <f t="array" aca="1" ref="BP1042" ca="1">IF(AND(ISNUMBER(BP741), ISNUMBER(BP742)), BP742/BP741-1, NA())</f>
        <v>#N/A</v>
      </c>
      <c r="BQ1042" s="49" t="e">
        <f t="array" aca="1" ref="BQ1042" ca="1">IF(AND(ISNUMBER(BQ741), ISNUMBER(BQ742)), BQ742/BQ741-1, NA())</f>
        <v>#N/A</v>
      </c>
      <c r="BR1042" s="49" t="e">
        <f t="array" aca="1" ref="BR1042" ca="1">IF(AND(ISNUMBER(BR741), ISNUMBER(BR742)), BR742/BR741-1, NA())</f>
        <v>#N/A</v>
      </c>
      <c r="BS1042" s="49" t="e">
        <f t="array" aca="1" ref="BS1042" ca="1">IF(AND(ISNUMBER(BS741), ISNUMBER(BS742)), BS742/BS741-1, NA())</f>
        <v>#N/A</v>
      </c>
    </row>
    <row r="1043" spans="2:71">
      <c r="B1043" s="48">
        <f t="shared" si="1109"/>
        <v>1917</v>
      </c>
      <c r="M1043" s="49" t="e">
        <f t="array" aca="1" ref="M1043" ca="1">IF(AND(ISNUMBER(M742), ISNUMBER(M743)), M743/M742-1, NA())</f>
        <v>#N/A</v>
      </c>
      <c r="N1043" s="49" t="e">
        <f t="array" aca="1" ref="N1043" ca="1">IF(AND(ISNUMBER(N742), ISNUMBER(N743)), N743/N742-1, NA())</f>
        <v>#N/A</v>
      </c>
      <c r="X1043" s="49" t="e">
        <f t="array" aca="1" ref="X1043" ca="1">IF(AND(ISNUMBER(X742), ISNUMBER(X743)), X743/X742-1, NA())</f>
        <v>#N/A</v>
      </c>
      <c r="Y1043" s="49" t="e">
        <f t="array" aca="1" ref="Y1043" ca="1">IF(AND(ISNUMBER(Y742), ISNUMBER(Y743)), Y743/Y742-1, NA())</f>
        <v>#N/A</v>
      </c>
      <c r="AA1043" s="49" t="e">
        <f t="array" aca="1" ref="AA1043" ca="1">IF(AND(ISNUMBER(AA742), ISNUMBER(AA743)), AA743/AA742-1, NA())</f>
        <v>#N/A</v>
      </c>
      <c r="AB1043" s="49" t="e">
        <f t="array" aca="1" ref="AB1043" ca="1">IF(AND(ISNUMBER(AB742), ISNUMBER(AB743)), AB743/AB742-1, NA())</f>
        <v>#N/A</v>
      </c>
      <c r="AC1043" s="49" t="e">
        <f t="array" aca="1" ref="AC1043" ca="1">IF(AND(ISNUMBER(AC742), ISNUMBER(AC743)), AC743/AC742-1, NA())</f>
        <v>#N/A</v>
      </c>
      <c r="AD1043" s="49" t="e">
        <f t="array" aca="1" ref="AD1043" ca="1">IF(AND(ISNUMBER(AD742), ISNUMBER(AD743)), AD743/AD742-1, NA())</f>
        <v>#N/A</v>
      </c>
      <c r="AE1043" s="49" t="e">
        <f t="array" aca="1" ref="AE1043" ca="1">IF(AND(ISNUMBER(AE742), ISNUMBER(AE743)), AE743/AE742-1, NA())</f>
        <v>#N/A</v>
      </c>
      <c r="AG1043" s="49" t="e">
        <f t="array" aca="1" ref="AG1043" ca="1">IF(AND(ISNUMBER(AG742), ISNUMBER(AG743)), AG743/AG742-1, NA())</f>
        <v>#N/A</v>
      </c>
      <c r="AM1043" s="49" t="e">
        <f t="array" aca="1" ref="AM1043" ca="1">IF(AND(ISNUMBER(AM742), ISNUMBER(AM743)), AM743/AM742-1, NA())</f>
        <v>#N/A</v>
      </c>
      <c r="AN1043" s="49" t="e">
        <f t="array" aca="1" ref="AN1043" ca="1">IF(AND(ISNUMBER(AN742), ISNUMBER(AN743)), AN743/AN742-1, NA())</f>
        <v>#N/A</v>
      </c>
      <c r="AO1043" s="49" t="e">
        <f t="array" aca="1" ref="AO1043" ca="1">IF(AND(ISNUMBER(AO742), ISNUMBER(AO743)), AO743/AO742-1, NA())</f>
        <v>#N/A</v>
      </c>
      <c r="AP1043" s="49" t="e">
        <f t="array" aca="1" ref="AP1043" ca="1">IF(AND(ISNUMBER(AP742), ISNUMBER(AP743)), AP743/AP742-1, NA())</f>
        <v>#N/A</v>
      </c>
      <c r="AQ1043" s="49" t="e">
        <f t="array" aca="1" ref="AQ1043" ca="1">IF(AND(ISNUMBER(AQ742), ISNUMBER(AQ743)), AQ743/AQ742-1, NA())</f>
        <v>#N/A</v>
      </c>
      <c r="AS1043" s="49" t="e">
        <f t="array" aca="1" ref="AS1043" ca="1">IF(AND(ISNUMBER(AS742), ISNUMBER(AS743)), AS743/AS742-1, NA())</f>
        <v>#N/A</v>
      </c>
      <c r="AU1043" s="49" t="e">
        <f t="array" aca="1" ref="AU1043" ca="1">IF(AND(ISNUMBER(AU742), ISNUMBER(AU743)), AU743/AU742-1, NA())</f>
        <v>#N/A</v>
      </c>
      <c r="AV1043" s="49" t="e">
        <f t="array" aca="1" ref="AV1043" ca="1">IF(AND(ISNUMBER(AV742), ISNUMBER(AV743)), AV743/AV742-1, NA())</f>
        <v>#N/A</v>
      </c>
      <c r="AW1043" s="49" t="e">
        <f t="array" aca="1" ref="AW1043" ca="1">IF(AND(ISNUMBER(AW742), ISNUMBER(AW743)), AW743/AW742-1, NA())</f>
        <v>#N/A</v>
      </c>
      <c r="AX1043" s="49" t="e">
        <f t="array" aca="1" ref="AX1043" ca="1">IF(AND(ISNUMBER(AX742), ISNUMBER(AX743)), AX743/AX742-1, NA())</f>
        <v>#N/A</v>
      </c>
      <c r="AY1043" s="49" t="e">
        <f t="array" aca="1" ref="AY1043" ca="1">IF(AND(ISNUMBER(AY742), ISNUMBER(AY743)), AY743/AY742-1, NA())</f>
        <v>#N/A</v>
      </c>
      <c r="AZ1043" s="49" t="e">
        <f t="array" aca="1" ref="AZ1043" ca="1">IF(AND(ISNUMBER(AZ742), ISNUMBER(AZ743)), AZ743/AZ742-1, NA())</f>
        <v>#N/A</v>
      </c>
      <c r="BA1043" s="49" t="e">
        <f t="array" aca="1" ref="BA1043" ca="1">IF(AND(ISNUMBER(BA742), ISNUMBER(BA743)), BA743/BA742-1, NA())</f>
        <v>#N/A</v>
      </c>
      <c r="BB1043" s="49" t="e">
        <f t="array" aca="1" ref="BB1043" ca="1">IF(AND(ISNUMBER(BB742), ISNUMBER(BB743)), BB743/BB742-1, NA())</f>
        <v>#N/A</v>
      </c>
      <c r="BC1043" s="49" t="e">
        <f t="array" aca="1" ref="BC1043" ca="1">IF(AND(ISNUMBER(BC742), ISNUMBER(BC743)), BC743/BC742-1, NA())</f>
        <v>#N/A</v>
      </c>
      <c r="BD1043" s="49" t="e">
        <f t="array" aca="1" ref="BD1043" ca="1">IF(AND(ISNUMBER(BD742), ISNUMBER(BD743)), BD743/BD742-1, NA())</f>
        <v>#N/A</v>
      </c>
      <c r="BE1043" s="49" t="e">
        <f t="array" aca="1" ref="BE1043" ca="1">IF(AND(ISNUMBER(BE742), ISNUMBER(BE743)), BE743/BE742-1, NA())</f>
        <v>#N/A</v>
      </c>
      <c r="BF1043" s="49" t="e">
        <f t="array" aca="1" ref="BF1043" ca="1">IF(AND(ISNUMBER(BF742), ISNUMBER(BF743)), BF743/BF742-1, NA())</f>
        <v>#N/A</v>
      </c>
      <c r="BG1043" s="49" t="e">
        <f t="array" aca="1" ref="BG1043" ca="1">IF(AND(ISNUMBER(BG742), ISNUMBER(BG743)), BG743/BG742-1, NA())</f>
        <v>#N/A</v>
      </c>
      <c r="BH1043" s="49" t="e">
        <f t="array" aca="1" ref="BH1043" ca="1">IF(AND(ISNUMBER(BH742), ISNUMBER(BH743)), BH743/BH742-1, NA())</f>
        <v>#N/A</v>
      </c>
      <c r="BI1043" s="49" t="e">
        <f t="array" aca="1" ref="BI1043" ca="1">IF(AND(ISNUMBER(BI742), ISNUMBER(BI743)), BI743/BI742-1, NA())</f>
        <v>#N/A</v>
      </c>
      <c r="BJ1043" s="49" t="e">
        <f t="array" aca="1" ref="BJ1043" ca="1">IF(AND(ISNUMBER(BJ742), ISNUMBER(BJ743)), BJ743/BJ742-1, NA())</f>
        <v>#N/A</v>
      </c>
      <c r="BK1043" s="49" t="e">
        <f t="array" aca="1" ref="BK1043" ca="1">IF(AND(ISNUMBER(BK742), ISNUMBER(BK743)), BK743/BK742-1, NA())</f>
        <v>#N/A</v>
      </c>
      <c r="BL1043" s="49" t="e">
        <f t="array" aca="1" ref="BL1043" ca="1">IF(AND(ISNUMBER(BL742), ISNUMBER(BL743)), BL743/BL742-1, NA())</f>
        <v>#N/A</v>
      </c>
      <c r="BM1043" s="49" t="e">
        <f t="array" aca="1" ref="BM1043" ca="1">IF(AND(ISNUMBER(BM742), ISNUMBER(BM743)), BM743/BM742-1, NA())</f>
        <v>#N/A</v>
      </c>
      <c r="BN1043" s="49" t="e">
        <f t="array" aca="1" ref="BN1043" ca="1">IF(AND(ISNUMBER(BN742), ISNUMBER(BN743)), BN743/BN742-1, NA())</f>
        <v>#N/A</v>
      </c>
      <c r="BO1043" s="49" t="e">
        <f t="array" aca="1" ref="BO1043" ca="1">IF(AND(ISNUMBER(BO742), ISNUMBER(BO743)), BO743/BO742-1, NA())</f>
        <v>#N/A</v>
      </c>
      <c r="BP1043" s="49" t="e">
        <f t="array" aca="1" ref="BP1043" ca="1">IF(AND(ISNUMBER(BP742), ISNUMBER(BP743)), BP743/BP742-1, NA())</f>
        <v>#N/A</v>
      </c>
      <c r="BQ1043" s="49" t="e">
        <f t="array" aca="1" ref="BQ1043" ca="1">IF(AND(ISNUMBER(BQ742), ISNUMBER(BQ743)), BQ743/BQ742-1, NA())</f>
        <v>#N/A</v>
      </c>
      <c r="BR1043" s="49" t="e">
        <f t="array" aca="1" ref="BR1043" ca="1">IF(AND(ISNUMBER(BR742), ISNUMBER(BR743)), BR743/BR742-1, NA())</f>
        <v>#N/A</v>
      </c>
      <c r="BS1043" s="49" t="e">
        <f t="array" aca="1" ref="BS1043" ca="1">IF(AND(ISNUMBER(BS742), ISNUMBER(BS743)), BS743/BS742-1, NA())</f>
        <v>#N/A</v>
      </c>
    </row>
    <row r="1044" spans="2:71">
      <c r="B1044" s="48">
        <f t="shared" si="1109"/>
        <v>1918</v>
      </c>
      <c r="M1044" s="49" t="e">
        <f t="array" aca="1" ref="M1044" ca="1">IF(AND(ISNUMBER(M743), ISNUMBER(M744)), M744/M743-1, NA())</f>
        <v>#N/A</v>
      </c>
      <c r="N1044" s="49" t="e">
        <f t="array" aca="1" ref="N1044" ca="1">IF(AND(ISNUMBER(N743), ISNUMBER(N744)), N744/N743-1, NA())</f>
        <v>#N/A</v>
      </c>
      <c r="X1044" s="49" t="e">
        <f t="array" aca="1" ref="X1044" ca="1">IF(AND(ISNUMBER(X743), ISNUMBER(X744)), X744/X743-1, NA())</f>
        <v>#N/A</v>
      </c>
      <c r="Y1044" s="49" t="e">
        <f t="array" aca="1" ref="Y1044" ca="1">IF(AND(ISNUMBER(Y743), ISNUMBER(Y744)), Y744/Y743-1, NA())</f>
        <v>#N/A</v>
      </c>
      <c r="AA1044" s="49" t="e">
        <f t="array" aca="1" ref="AA1044" ca="1">IF(AND(ISNUMBER(AA743), ISNUMBER(AA744)), AA744/AA743-1, NA())</f>
        <v>#N/A</v>
      </c>
      <c r="AB1044" s="49" t="e">
        <f t="array" aca="1" ref="AB1044" ca="1">IF(AND(ISNUMBER(AB743), ISNUMBER(AB744)), AB744/AB743-1, NA())</f>
        <v>#N/A</v>
      </c>
      <c r="AC1044" s="49" t="e">
        <f t="array" aca="1" ref="AC1044" ca="1">IF(AND(ISNUMBER(AC743), ISNUMBER(AC744)), AC744/AC743-1, NA())</f>
        <v>#N/A</v>
      </c>
      <c r="AD1044" s="49" t="e">
        <f t="array" aca="1" ref="AD1044" ca="1">IF(AND(ISNUMBER(AD743), ISNUMBER(AD744)), AD744/AD743-1, NA())</f>
        <v>#N/A</v>
      </c>
      <c r="AE1044" s="49" t="e">
        <f t="array" aca="1" ref="AE1044" ca="1">IF(AND(ISNUMBER(AE743), ISNUMBER(AE744)), AE744/AE743-1, NA())</f>
        <v>#N/A</v>
      </c>
      <c r="AG1044" s="49" t="e">
        <f t="array" aca="1" ref="AG1044" ca="1">IF(AND(ISNUMBER(AG743), ISNUMBER(AG744)), AG744/AG743-1, NA())</f>
        <v>#N/A</v>
      </c>
      <c r="AM1044" s="49" t="e">
        <f t="array" aca="1" ref="AM1044" ca="1">IF(AND(ISNUMBER(AM743), ISNUMBER(AM744)), AM744/AM743-1, NA())</f>
        <v>#N/A</v>
      </c>
      <c r="AN1044" s="49" t="e">
        <f t="array" aca="1" ref="AN1044" ca="1">IF(AND(ISNUMBER(AN743), ISNUMBER(AN744)), AN744/AN743-1, NA())</f>
        <v>#N/A</v>
      </c>
      <c r="AO1044" s="49" t="e">
        <f t="array" aca="1" ref="AO1044" ca="1">IF(AND(ISNUMBER(AO743), ISNUMBER(AO744)), AO744/AO743-1, NA())</f>
        <v>#N/A</v>
      </c>
      <c r="AP1044" s="49" t="e">
        <f t="array" aca="1" ref="AP1044" ca="1">IF(AND(ISNUMBER(AP743), ISNUMBER(AP744)), AP744/AP743-1, NA())</f>
        <v>#N/A</v>
      </c>
      <c r="AQ1044" s="49" t="e">
        <f t="array" aca="1" ref="AQ1044" ca="1">IF(AND(ISNUMBER(AQ743), ISNUMBER(AQ744)), AQ744/AQ743-1, NA())</f>
        <v>#N/A</v>
      </c>
      <c r="AS1044" s="49" t="e">
        <f t="array" aca="1" ref="AS1044" ca="1">IF(AND(ISNUMBER(AS743), ISNUMBER(AS744)), AS744/AS743-1, NA())</f>
        <v>#N/A</v>
      </c>
      <c r="AU1044" s="49" t="e">
        <f t="array" aca="1" ref="AU1044" ca="1">IF(AND(ISNUMBER(AU743), ISNUMBER(AU744)), AU744/AU743-1, NA())</f>
        <v>#N/A</v>
      </c>
      <c r="AV1044" s="49" t="e">
        <f t="array" aca="1" ref="AV1044" ca="1">IF(AND(ISNUMBER(AV743), ISNUMBER(AV744)), AV744/AV743-1, NA())</f>
        <v>#N/A</v>
      </c>
      <c r="AW1044" s="49" t="e">
        <f t="array" aca="1" ref="AW1044" ca="1">IF(AND(ISNUMBER(AW743), ISNUMBER(AW744)), AW744/AW743-1, NA())</f>
        <v>#N/A</v>
      </c>
      <c r="AX1044" s="49" t="e">
        <f t="array" aca="1" ref="AX1044" ca="1">IF(AND(ISNUMBER(AX743), ISNUMBER(AX744)), AX744/AX743-1, NA())</f>
        <v>#N/A</v>
      </c>
      <c r="AY1044" s="49" t="e">
        <f t="array" aca="1" ref="AY1044" ca="1">IF(AND(ISNUMBER(AY743), ISNUMBER(AY744)), AY744/AY743-1, NA())</f>
        <v>#N/A</v>
      </c>
      <c r="AZ1044" s="49" t="e">
        <f t="array" aca="1" ref="AZ1044" ca="1">IF(AND(ISNUMBER(AZ743), ISNUMBER(AZ744)), AZ744/AZ743-1, NA())</f>
        <v>#N/A</v>
      </c>
      <c r="BA1044" s="49" t="e">
        <f t="array" aca="1" ref="BA1044" ca="1">IF(AND(ISNUMBER(BA743), ISNUMBER(BA744)), BA744/BA743-1, NA())</f>
        <v>#N/A</v>
      </c>
      <c r="BB1044" s="49" t="e">
        <f t="array" aca="1" ref="BB1044" ca="1">IF(AND(ISNUMBER(BB743), ISNUMBER(BB744)), BB744/BB743-1, NA())</f>
        <v>#N/A</v>
      </c>
      <c r="BC1044" s="49" t="e">
        <f t="array" aca="1" ref="BC1044" ca="1">IF(AND(ISNUMBER(BC743), ISNUMBER(BC744)), BC744/BC743-1, NA())</f>
        <v>#N/A</v>
      </c>
      <c r="BD1044" s="49" t="e">
        <f t="array" aca="1" ref="BD1044" ca="1">IF(AND(ISNUMBER(BD743), ISNUMBER(BD744)), BD744/BD743-1, NA())</f>
        <v>#N/A</v>
      </c>
      <c r="BE1044" s="49" t="e">
        <f t="array" aca="1" ref="BE1044" ca="1">IF(AND(ISNUMBER(BE743), ISNUMBER(BE744)), BE744/BE743-1, NA())</f>
        <v>#N/A</v>
      </c>
      <c r="BF1044" s="49" t="e">
        <f t="array" aca="1" ref="BF1044" ca="1">IF(AND(ISNUMBER(BF743), ISNUMBER(BF744)), BF744/BF743-1, NA())</f>
        <v>#N/A</v>
      </c>
      <c r="BG1044" s="49" t="e">
        <f t="array" aca="1" ref="BG1044" ca="1">IF(AND(ISNUMBER(BG743), ISNUMBER(BG744)), BG744/BG743-1, NA())</f>
        <v>#N/A</v>
      </c>
      <c r="BH1044" s="49" t="e">
        <f t="array" aca="1" ref="BH1044" ca="1">IF(AND(ISNUMBER(BH743), ISNUMBER(BH744)), BH744/BH743-1, NA())</f>
        <v>#N/A</v>
      </c>
      <c r="BI1044" s="49" t="e">
        <f t="array" aca="1" ref="BI1044" ca="1">IF(AND(ISNUMBER(BI743), ISNUMBER(BI744)), BI744/BI743-1, NA())</f>
        <v>#N/A</v>
      </c>
      <c r="BJ1044" s="49" t="e">
        <f t="array" aca="1" ref="BJ1044" ca="1">IF(AND(ISNUMBER(BJ743), ISNUMBER(BJ744)), BJ744/BJ743-1, NA())</f>
        <v>#N/A</v>
      </c>
      <c r="BK1044" s="49" t="e">
        <f t="array" aca="1" ref="BK1044" ca="1">IF(AND(ISNUMBER(BK743), ISNUMBER(BK744)), BK744/BK743-1, NA())</f>
        <v>#N/A</v>
      </c>
      <c r="BL1044" s="49" t="e">
        <f t="array" aca="1" ref="BL1044" ca="1">IF(AND(ISNUMBER(BL743), ISNUMBER(BL744)), BL744/BL743-1, NA())</f>
        <v>#N/A</v>
      </c>
      <c r="BM1044" s="49" t="e">
        <f t="array" aca="1" ref="BM1044" ca="1">IF(AND(ISNUMBER(BM743), ISNUMBER(BM744)), BM744/BM743-1, NA())</f>
        <v>#N/A</v>
      </c>
      <c r="BN1044" s="49" t="e">
        <f t="array" aca="1" ref="BN1044" ca="1">IF(AND(ISNUMBER(BN743), ISNUMBER(BN744)), BN744/BN743-1, NA())</f>
        <v>#N/A</v>
      </c>
      <c r="BO1044" s="49" t="e">
        <f t="array" aca="1" ref="BO1044" ca="1">IF(AND(ISNUMBER(BO743), ISNUMBER(BO744)), BO744/BO743-1, NA())</f>
        <v>#N/A</v>
      </c>
      <c r="BP1044" s="49" t="e">
        <f t="array" aca="1" ref="BP1044" ca="1">IF(AND(ISNUMBER(BP743), ISNUMBER(BP744)), BP744/BP743-1, NA())</f>
        <v>#N/A</v>
      </c>
      <c r="BQ1044" s="49" t="e">
        <f t="array" aca="1" ref="BQ1044" ca="1">IF(AND(ISNUMBER(BQ743), ISNUMBER(BQ744)), BQ744/BQ743-1, NA())</f>
        <v>#N/A</v>
      </c>
      <c r="BR1044" s="49" t="e">
        <f t="array" aca="1" ref="BR1044" ca="1">IF(AND(ISNUMBER(BR743), ISNUMBER(BR744)), BR744/BR743-1, NA())</f>
        <v>#N/A</v>
      </c>
      <c r="BS1044" s="49" t="e">
        <f t="array" aca="1" ref="BS1044" ca="1">IF(AND(ISNUMBER(BS743), ISNUMBER(BS744)), BS744/BS743-1, NA())</f>
        <v>#N/A</v>
      </c>
    </row>
    <row r="1045" spans="2:71">
      <c r="B1045" s="48">
        <f t="shared" si="1109"/>
        <v>1919</v>
      </c>
      <c r="M1045" s="49" t="e">
        <f t="array" aca="1" ref="M1045" ca="1">IF(AND(ISNUMBER(M744), ISNUMBER(M745)), M745/M744-1, NA())</f>
        <v>#N/A</v>
      </c>
      <c r="N1045" s="49" t="e">
        <f t="array" aca="1" ref="N1045" ca="1">IF(AND(ISNUMBER(N744), ISNUMBER(N745)), N745/N744-1, NA())</f>
        <v>#N/A</v>
      </c>
      <c r="X1045" s="49" t="e">
        <f t="array" aca="1" ref="X1045" ca="1">IF(AND(ISNUMBER(X744), ISNUMBER(X745)), X745/X744-1, NA())</f>
        <v>#N/A</v>
      </c>
      <c r="Y1045" s="49" t="e">
        <f t="array" aca="1" ref="Y1045" ca="1">IF(AND(ISNUMBER(Y744), ISNUMBER(Y745)), Y745/Y744-1, NA())</f>
        <v>#N/A</v>
      </c>
      <c r="AA1045" s="49" t="e">
        <f t="array" aca="1" ref="AA1045" ca="1">IF(AND(ISNUMBER(AA744), ISNUMBER(AA745)), AA745/AA744-1, NA())</f>
        <v>#N/A</v>
      </c>
      <c r="AB1045" s="49" t="e">
        <f t="array" aca="1" ref="AB1045" ca="1">IF(AND(ISNUMBER(AB744), ISNUMBER(AB745)), AB745/AB744-1, NA())</f>
        <v>#N/A</v>
      </c>
      <c r="AC1045" s="49" t="e">
        <f t="array" aca="1" ref="AC1045" ca="1">IF(AND(ISNUMBER(AC744), ISNUMBER(AC745)), AC745/AC744-1, NA())</f>
        <v>#N/A</v>
      </c>
      <c r="AD1045" s="49" t="e">
        <f t="array" aca="1" ref="AD1045" ca="1">IF(AND(ISNUMBER(AD744), ISNUMBER(AD745)), AD745/AD744-1, NA())</f>
        <v>#N/A</v>
      </c>
      <c r="AE1045" s="49" t="e">
        <f t="array" aca="1" ref="AE1045" ca="1">IF(AND(ISNUMBER(AE744), ISNUMBER(AE745)), AE745/AE744-1, NA())</f>
        <v>#N/A</v>
      </c>
      <c r="AG1045" s="49" t="e">
        <f t="array" aca="1" ref="AG1045" ca="1">IF(AND(ISNUMBER(AG744), ISNUMBER(AG745)), AG745/AG744-1, NA())</f>
        <v>#N/A</v>
      </c>
      <c r="AM1045" s="49" t="e">
        <f t="array" aca="1" ref="AM1045" ca="1">IF(AND(ISNUMBER(AM744), ISNUMBER(AM745)), AM745/AM744-1, NA())</f>
        <v>#N/A</v>
      </c>
      <c r="AN1045" s="49" t="e">
        <f t="array" aca="1" ref="AN1045" ca="1">IF(AND(ISNUMBER(AN744), ISNUMBER(AN745)), AN745/AN744-1, NA())</f>
        <v>#N/A</v>
      </c>
      <c r="AO1045" s="49" t="e">
        <f t="array" aca="1" ref="AO1045" ca="1">IF(AND(ISNUMBER(AO744), ISNUMBER(AO745)), AO745/AO744-1, NA())</f>
        <v>#N/A</v>
      </c>
      <c r="AP1045" s="49" t="e">
        <f t="array" aca="1" ref="AP1045" ca="1">IF(AND(ISNUMBER(AP744), ISNUMBER(AP745)), AP745/AP744-1, NA())</f>
        <v>#N/A</v>
      </c>
      <c r="AQ1045" s="49" t="e">
        <f t="array" aca="1" ref="AQ1045" ca="1">IF(AND(ISNUMBER(AQ744), ISNUMBER(AQ745)), AQ745/AQ744-1, NA())</f>
        <v>#N/A</v>
      </c>
      <c r="AS1045" s="49" t="e">
        <f t="array" aca="1" ref="AS1045" ca="1">IF(AND(ISNUMBER(AS744), ISNUMBER(AS745)), AS745/AS744-1, NA())</f>
        <v>#N/A</v>
      </c>
      <c r="AU1045" s="49" t="e">
        <f t="array" aca="1" ref="AU1045" ca="1">IF(AND(ISNUMBER(AU744), ISNUMBER(AU745)), AU745/AU744-1, NA())</f>
        <v>#N/A</v>
      </c>
      <c r="AV1045" s="49" t="e">
        <f t="array" aca="1" ref="AV1045" ca="1">IF(AND(ISNUMBER(AV744), ISNUMBER(AV745)), AV745/AV744-1, NA())</f>
        <v>#N/A</v>
      </c>
      <c r="AW1045" s="49" t="e">
        <f t="array" aca="1" ref="AW1045" ca="1">IF(AND(ISNUMBER(AW744), ISNUMBER(AW745)), AW745/AW744-1, NA())</f>
        <v>#N/A</v>
      </c>
      <c r="AX1045" s="49" t="e">
        <f t="array" aca="1" ref="AX1045" ca="1">IF(AND(ISNUMBER(AX744), ISNUMBER(AX745)), AX745/AX744-1, NA())</f>
        <v>#N/A</v>
      </c>
      <c r="AY1045" s="49" t="e">
        <f t="array" aca="1" ref="AY1045" ca="1">IF(AND(ISNUMBER(AY744), ISNUMBER(AY745)), AY745/AY744-1, NA())</f>
        <v>#N/A</v>
      </c>
      <c r="AZ1045" s="49" t="e">
        <f t="array" aca="1" ref="AZ1045" ca="1">IF(AND(ISNUMBER(AZ744), ISNUMBER(AZ745)), AZ745/AZ744-1, NA())</f>
        <v>#N/A</v>
      </c>
      <c r="BA1045" s="49" t="e">
        <f t="array" aca="1" ref="BA1045" ca="1">IF(AND(ISNUMBER(BA744), ISNUMBER(BA745)), BA745/BA744-1, NA())</f>
        <v>#N/A</v>
      </c>
      <c r="BB1045" s="49" t="e">
        <f t="array" aca="1" ref="BB1045" ca="1">IF(AND(ISNUMBER(BB744), ISNUMBER(BB745)), BB745/BB744-1, NA())</f>
        <v>#N/A</v>
      </c>
      <c r="BC1045" s="49" t="e">
        <f t="array" aca="1" ref="BC1045" ca="1">IF(AND(ISNUMBER(BC744), ISNUMBER(BC745)), BC745/BC744-1, NA())</f>
        <v>#N/A</v>
      </c>
      <c r="BD1045" s="49" t="e">
        <f t="array" aca="1" ref="BD1045" ca="1">IF(AND(ISNUMBER(BD744), ISNUMBER(BD745)), BD745/BD744-1, NA())</f>
        <v>#N/A</v>
      </c>
      <c r="BE1045" s="49" t="e">
        <f t="array" aca="1" ref="BE1045" ca="1">IF(AND(ISNUMBER(BE744), ISNUMBER(BE745)), BE745/BE744-1, NA())</f>
        <v>#N/A</v>
      </c>
      <c r="BF1045" s="49" t="e">
        <f t="array" aca="1" ref="BF1045" ca="1">IF(AND(ISNUMBER(BF744), ISNUMBER(BF745)), BF745/BF744-1, NA())</f>
        <v>#N/A</v>
      </c>
      <c r="BG1045" s="49" t="e">
        <f t="array" aca="1" ref="BG1045" ca="1">IF(AND(ISNUMBER(BG744), ISNUMBER(BG745)), BG745/BG744-1, NA())</f>
        <v>#N/A</v>
      </c>
      <c r="BH1045" s="49" t="e">
        <f t="array" aca="1" ref="BH1045" ca="1">IF(AND(ISNUMBER(BH744), ISNUMBER(BH745)), BH745/BH744-1, NA())</f>
        <v>#N/A</v>
      </c>
      <c r="BI1045" s="49" t="e">
        <f t="array" aca="1" ref="BI1045" ca="1">IF(AND(ISNUMBER(BI744), ISNUMBER(BI745)), BI745/BI744-1, NA())</f>
        <v>#N/A</v>
      </c>
      <c r="BJ1045" s="49" t="e">
        <f t="array" aca="1" ref="BJ1045" ca="1">IF(AND(ISNUMBER(BJ744), ISNUMBER(BJ745)), BJ745/BJ744-1, NA())</f>
        <v>#N/A</v>
      </c>
      <c r="BK1045" s="49" t="e">
        <f t="array" aca="1" ref="BK1045" ca="1">IF(AND(ISNUMBER(BK744), ISNUMBER(BK745)), BK745/BK744-1, NA())</f>
        <v>#N/A</v>
      </c>
      <c r="BL1045" s="49" t="e">
        <f t="array" aca="1" ref="BL1045" ca="1">IF(AND(ISNUMBER(BL744), ISNUMBER(BL745)), BL745/BL744-1, NA())</f>
        <v>#N/A</v>
      </c>
      <c r="BM1045" s="49" t="e">
        <f t="array" aca="1" ref="BM1045" ca="1">IF(AND(ISNUMBER(BM744), ISNUMBER(BM745)), BM745/BM744-1, NA())</f>
        <v>#N/A</v>
      </c>
      <c r="BN1045" s="49" t="e">
        <f t="array" aca="1" ref="BN1045" ca="1">IF(AND(ISNUMBER(BN744), ISNUMBER(BN745)), BN745/BN744-1, NA())</f>
        <v>#N/A</v>
      </c>
      <c r="BO1045" s="49" t="e">
        <f t="array" aca="1" ref="BO1045" ca="1">IF(AND(ISNUMBER(BO744), ISNUMBER(BO745)), BO745/BO744-1, NA())</f>
        <v>#N/A</v>
      </c>
      <c r="BP1045" s="49" t="e">
        <f t="array" aca="1" ref="BP1045" ca="1">IF(AND(ISNUMBER(BP744), ISNUMBER(BP745)), BP745/BP744-1, NA())</f>
        <v>#N/A</v>
      </c>
      <c r="BQ1045" s="49" t="e">
        <f t="array" aca="1" ref="BQ1045" ca="1">IF(AND(ISNUMBER(BQ744), ISNUMBER(BQ745)), BQ745/BQ744-1, NA())</f>
        <v>#N/A</v>
      </c>
      <c r="BR1045" s="49" t="e">
        <f t="array" aca="1" ref="BR1045" ca="1">IF(AND(ISNUMBER(BR744), ISNUMBER(BR745)), BR745/BR744-1, NA())</f>
        <v>#N/A</v>
      </c>
      <c r="BS1045" s="49" t="e">
        <f t="array" aca="1" ref="BS1045" ca="1">IF(AND(ISNUMBER(BS744), ISNUMBER(BS745)), BS745/BS744-1, NA())</f>
        <v>#N/A</v>
      </c>
    </row>
    <row r="1046" spans="2:71">
      <c r="B1046" s="48">
        <f t="shared" si="1109"/>
        <v>1920</v>
      </c>
      <c r="M1046" s="49" t="e">
        <f t="array" aca="1" ref="M1046" ca="1">IF(AND(ISNUMBER(M745), ISNUMBER(M746)), M746/M745-1, NA())</f>
        <v>#N/A</v>
      </c>
      <c r="N1046" s="49" t="e">
        <f t="array" aca="1" ref="N1046" ca="1">IF(AND(ISNUMBER(N745), ISNUMBER(N746)), N746/N745-1, NA())</f>
        <v>#N/A</v>
      </c>
      <c r="X1046" s="49" t="e">
        <f t="array" aca="1" ref="X1046" ca="1">IF(AND(ISNUMBER(X745), ISNUMBER(X746)), X746/X745-1, NA())</f>
        <v>#N/A</v>
      </c>
      <c r="Y1046" s="49" t="e">
        <f t="array" aca="1" ref="Y1046" ca="1">IF(AND(ISNUMBER(Y745), ISNUMBER(Y746)), Y746/Y745-1, NA())</f>
        <v>#N/A</v>
      </c>
      <c r="AA1046" s="49" t="e">
        <f t="array" aca="1" ref="AA1046" ca="1">IF(AND(ISNUMBER(AA745), ISNUMBER(AA746)), AA746/AA745-1, NA())</f>
        <v>#N/A</v>
      </c>
      <c r="AB1046" s="49" t="e">
        <f t="array" aca="1" ref="AB1046" ca="1">IF(AND(ISNUMBER(AB745), ISNUMBER(AB746)), AB746/AB745-1, NA())</f>
        <v>#N/A</v>
      </c>
      <c r="AC1046" s="49" t="e">
        <f t="array" aca="1" ref="AC1046" ca="1">IF(AND(ISNUMBER(AC745), ISNUMBER(AC746)), AC746/AC745-1, NA())</f>
        <v>#N/A</v>
      </c>
      <c r="AD1046" s="49" t="e">
        <f t="array" aca="1" ref="AD1046" ca="1">IF(AND(ISNUMBER(AD745), ISNUMBER(AD746)), AD746/AD745-1, NA())</f>
        <v>#N/A</v>
      </c>
      <c r="AE1046" s="49" t="e">
        <f t="array" aca="1" ref="AE1046" ca="1">IF(AND(ISNUMBER(AE745), ISNUMBER(AE746)), AE746/AE745-1, NA())</f>
        <v>#N/A</v>
      </c>
      <c r="AG1046" s="49" t="e">
        <f t="array" aca="1" ref="AG1046" ca="1">IF(AND(ISNUMBER(AG745), ISNUMBER(AG746)), AG746/AG745-1, NA())</f>
        <v>#N/A</v>
      </c>
      <c r="AM1046" s="49" t="e">
        <f t="array" aca="1" ref="AM1046" ca="1">IF(AND(ISNUMBER(AM745), ISNUMBER(AM746)), AM746/AM745-1, NA())</f>
        <v>#N/A</v>
      </c>
      <c r="AN1046" s="49" t="e">
        <f t="array" aca="1" ref="AN1046" ca="1">IF(AND(ISNUMBER(AN745), ISNUMBER(AN746)), AN746/AN745-1, NA())</f>
        <v>#N/A</v>
      </c>
      <c r="AO1046" s="49" t="e">
        <f t="array" aca="1" ref="AO1046" ca="1">IF(AND(ISNUMBER(AO745), ISNUMBER(AO746)), AO746/AO745-1, NA())</f>
        <v>#N/A</v>
      </c>
      <c r="AP1046" s="49" t="e">
        <f t="array" aca="1" ref="AP1046" ca="1">IF(AND(ISNUMBER(AP745), ISNUMBER(AP746)), AP746/AP745-1, NA())</f>
        <v>#N/A</v>
      </c>
      <c r="AQ1046" s="49" t="e">
        <f t="array" aca="1" ref="AQ1046" ca="1">IF(AND(ISNUMBER(AQ745), ISNUMBER(AQ746)), AQ746/AQ745-1, NA())</f>
        <v>#N/A</v>
      </c>
      <c r="AS1046" s="49" t="e">
        <f t="array" aca="1" ref="AS1046" ca="1">IF(AND(ISNUMBER(AS745), ISNUMBER(AS746)), AS746/AS745-1, NA())</f>
        <v>#N/A</v>
      </c>
      <c r="AU1046" s="49" t="e">
        <f t="array" aca="1" ref="AU1046" ca="1">IF(AND(ISNUMBER(AU745), ISNUMBER(AU746)), AU746/AU745-1, NA())</f>
        <v>#N/A</v>
      </c>
      <c r="AV1046" s="49" t="e">
        <f t="array" aca="1" ref="AV1046" ca="1">IF(AND(ISNUMBER(AV745), ISNUMBER(AV746)), AV746/AV745-1, NA())</f>
        <v>#N/A</v>
      </c>
      <c r="AW1046" s="49" t="e">
        <f t="array" aca="1" ref="AW1046" ca="1">IF(AND(ISNUMBER(AW745), ISNUMBER(AW746)), AW746/AW745-1, NA())</f>
        <v>#N/A</v>
      </c>
      <c r="AX1046" s="49" t="e">
        <f t="array" aca="1" ref="AX1046" ca="1">IF(AND(ISNUMBER(AX745), ISNUMBER(AX746)), AX746/AX745-1, NA())</f>
        <v>#N/A</v>
      </c>
      <c r="AY1046" s="49" t="e">
        <f t="array" aca="1" ref="AY1046" ca="1">IF(AND(ISNUMBER(AY745), ISNUMBER(AY746)), AY746/AY745-1, NA())</f>
        <v>#N/A</v>
      </c>
      <c r="AZ1046" s="49" t="e">
        <f t="array" aca="1" ref="AZ1046" ca="1">IF(AND(ISNUMBER(AZ745), ISNUMBER(AZ746)), AZ746/AZ745-1, NA())</f>
        <v>#N/A</v>
      </c>
      <c r="BA1046" s="49" t="e">
        <f t="array" aca="1" ref="BA1046" ca="1">IF(AND(ISNUMBER(BA745), ISNUMBER(BA746)), BA746/BA745-1, NA())</f>
        <v>#N/A</v>
      </c>
      <c r="BB1046" s="49" t="e">
        <f t="array" aca="1" ref="BB1046" ca="1">IF(AND(ISNUMBER(BB745), ISNUMBER(BB746)), BB746/BB745-1, NA())</f>
        <v>#N/A</v>
      </c>
      <c r="BC1046" s="49" t="e">
        <f t="array" aca="1" ref="BC1046" ca="1">IF(AND(ISNUMBER(BC745), ISNUMBER(BC746)), BC746/BC745-1, NA())</f>
        <v>#N/A</v>
      </c>
      <c r="BD1046" s="49" t="e">
        <f t="array" aca="1" ref="BD1046" ca="1">IF(AND(ISNUMBER(BD745), ISNUMBER(BD746)), BD746/BD745-1, NA())</f>
        <v>#N/A</v>
      </c>
      <c r="BE1046" s="49" t="e">
        <f t="array" aca="1" ref="BE1046" ca="1">IF(AND(ISNUMBER(BE745), ISNUMBER(BE746)), BE746/BE745-1, NA())</f>
        <v>#N/A</v>
      </c>
      <c r="BF1046" s="49" t="e">
        <f t="array" aca="1" ref="BF1046" ca="1">IF(AND(ISNUMBER(BF745), ISNUMBER(BF746)), BF746/BF745-1, NA())</f>
        <v>#N/A</v>
      </c>
      <c r="BG1046" s="49" t="e">
        <f t="array" aca="1" ref="BG1046" ca="1">IF(AND(ISNUMBER(BG745), ISNUMBER(BG746)), BG746/BG745-1, NA())</f>
        <v>#N/A</v>
      </c>
      <c r="BH1046" s="49" t="e">
        <f t="array" aca="1" ref="BH1046" ca="1">IF(AND(ISNUMBER(BH745), ISNUMBER(BH746)), BH746/BH745-1, NA())</f>
        <v>#N/A</v>
      </c>
      <c r="BI1046" s="49" t="e">
        <f t="array" aca="1" ref="BI1046" ca="1">IF(AND(ISNUMBER(BI745), ISNUMBER(BI746)), BI746/BI745-1, NA())</f>
        <v>#N/A</v>
      </c>
      <c r="BJ1046" s="49" t="e">
        <f t="array" aca="1" ref="BJ1046" ca="1">IF(AND(ISNUMBER(BJ745), ISNUMBER(BJ746)), BJ746/BJ745-1, NA())</f>
        <v>#N/A</v>
      </c>
      <c r="BK1046" s="49" t="e">
        <f t="array" aca="1" ref="BK1046" ca="1">IF(AND(ISNUMBER(BK745), ISNUMBER(BK746)), BK746/BK745-1, NA())</f>
        <v>#N/A</v>
      </c>
      <c r="BL1046" s="49" t="e">
        <f t="array" aca="1" ref="BL1046" ca="1">IF(AND(ISNUMBER(BL745), ISNUMBER(BL746)), BL746/BL745-1, NA())</f>
        <v>#N/A</v>
      </c>
      <c r="BM1046" s="49" t="e">
        <f t="array" aca="1" ref="BM1046" ca="1">IF(AND(ISNUMBER(BM745), ISNUMBER(BM746)), BM746/BM745-1, NA())</f>
        <v>#N/A</v>
      </c>
      <c r="BN1046" s="49" t="e">
        <f t="array" aca="1" ref="BN1046" ca="1">IF(AND(ISNUMBER(BN745), ISNUMBER(BN746)), BN746/BN745-1, NA())</f>
        <v>#N/A</v>
      </c>
      <c r="BO1046" s="49" t="e">
        <f t="array" aca="1" ref="BO1046" ca="1">IF(AND(ISNUMBER(BO745), ISNUMBER(BO746)), BO746/BO745-1, NA())</f>
        <v>#N/A</v>
      </c>
      <c r="BP1046" s="49" t="e">
        <f t="array" aca="1" ref="BP1046" ca="1">IF(AND(ISNUMBER(BP745), ISNUMBER(BP746)), BP746/BP745-1, NA())</f>
        <v>#N/A</v>
      </c>
      <c r="BQ1046" s="49" t="e">
        <f t="array" aca="1" ref="BQ1046" ca="1">IF(AND(ISNUMBER(BQ745), ISNUMBER(BQ746)), BQ746/BQ745-1, NA())</f>
        <v>#N/A</v>
      </c>
      <c r="BR1046" s="49" t="e">
        <f t="array" aca="1" ref="BR1046" ca="1">IF(AND(ISNUMBER(BR745), ISNUMBER(BR746)), BR746/BR745-1, NA())</f>
        <v>#N/A</v>
      </c>
      <c r="BS1046" s="49" t="e">
        <f t="array" aca="1" ref="BS1046" ca="1">IF(AND(ISNUMBER(BS745), ISNUMBER(BS746)), BS746/BS745-1, NA())</f>
        <v>#N/A</v>
      </c>
    </row>
    <row r="1047" spans="2:71">
      <c r="B1047" s="48">
        <f t="shared" si="1109"/>
        <v>1921</v>
      </c>
      <c r="M1047" s="49" t="e">
        <f t="array" aca="1" ref="M1047" ca="1">IF(AND(ISNUMBER(M746), ISNUMBER(M747)), M747/M746-1, NA())</f>
        <v>#N/A</v>
      </c>
      <c r="N1047" s="49" t="e">
        <f t="array" aca="1" ref="N1047" ca="1">IF(AND(ISNUMBER(N746), ISNUMBER(N747)), N747/N746-1, NA())</f>
        <v>#N/A</v>
      </c>
      <c r="X1047" s="49" t="e">
        <f t="array" aca="1" ref="X1047" ca="1">IF(AND(ISNUMBER(X746), ISNUMBER(X747)), X747/X746-1, NA())</f>
        <v>#N/A</v>
      </c>
      <c r="Y1047" s="49" t="e">
        <f t="array" aca="1" ref="Y1047" ca="1">IF(AND(ISNUMBER(Y746), ISNUMBER(Y747)), Y747/Y746-1, NA())</f>
        <v>#N/A</v>
      </c>
      <c r="AA1047" s="49" t="e">
        <f t="array" aca="1" ref="AA1047" ca="1">IF(AND(ISNUMBER(AA746), ISNUMBER(AA747)), AA747/AA746-1, NA())</f>
        <v>#N/A</v>
      </c>
      <c r="AB1047" s="49" t="e">
        <f t="array" aca="1" ref="AB1047" ca="1">IF(AND(ISNUMBER(AB746), ISNUMBER(AB747)), AB747/AB746-1, NA())</f>
        <v>#N/A</v>
      </c>
      <c r="AC1047" s="49" t="e">
        <f t="array" aca="1" ref="AC1047" ca="1">IF(AND(ISNUMBER(AC746), ISNUMBER(AC747)), AC747/AC746-1, NA())</f>
        <v>#N/A</v>
      </c>
      <c r="AD1047" s="49" t="e">
        <f t="array" aca="1" ref="AD1047" ca="1">IF(AND(ISNUMBER(AD746), ISNUMBER(AD747)), AD747/AD746-1, NA())</f>
        <v>#N/A</v>
      </c>
      <c r="AE1047" s="49" t="e">
        <f t="array" aca="1" ref="AE1047" ca="1">IF(AND(ISNUMBER(AE746), ISNUMBER(AE747)), AE747/AE746-1, NA())</f>
        <v>#N/A</v>
      </c>
      <c r="AG1047" s="49" t="e">
        <f t="array" aca="1" ref="AG1047" ca="1">IF(AND(ISNUMBER(AG746), ISNUMBER(AG747)), AG747/AG746-1, NA())</f>
        <v>#N/A</v>
      </c>
      <c r="AM1047" s="49" t="e">
        <f t="array" aca="1" ref="AM1047" ca="1">IF(AND(ISNUMBER(AM746), ISNUMBER(AM747)), AM747/AM746-1, NA())</f>
        <v>#N/A</v>
      </c>
      <c r="AN1047" s="49" t="e">
        <f t="array" aca="1" ref="AN1047" ca="1">IF(AND(ISNUMBER(AN746), ISNUMBER(AN747)), AN747/AN746-1, NA())</f>
        <v>#N/A</v>
      </c>
      <c r="AO1047" s="49" t="e">
        <f t="array" aca="1" ref="AO1047" ca="1">IF(AND(ISNUMBER(AO746), ISNUMBER(AO747)), AO747/AO746-1, NA())</f>
        <v>#N/A</v>
      </c>
      <c r="AP1047" s="49" t="e">
        <f t="array" aca="1" ref="AP1047" ca="1">IF(AND(ISNUMBER(AP746), ISNUMBER(AP747)), AP747/AP746-1, NA())</f>
        <v>#N/A</v>
      </c>
      <c r="AQ1047" s="49" t="e">
        <f t="array" aca="1" ref="AQ1047" ca="1">IF(AND(ISNUMBER(AQ746), ISNUMBER(AQ747)), AQ747/AQ746-1, NA())</f>
        <v>#N/A</v>
      </c>
      <c r="AS1047" s="49" t="e">
        <f t="array" aca="1" ref="AS1047" ca="1">IF(AND(ISNUMBER(AS746), ISNUMBER(AS747)), AS747/AS746-1, NA())</f>
        <v>#N/A</v>
      </c>
      <c r="AU1047" s="49" t="e">
        <f t="array" aca="1" ref="AU1047" ca="1">IF(AND(ISNUMBER(AU746), ISNUMBER(AU747)), AU747/AU746-1, NA())</f>
        <v>#N/A</v>
      </c>
      <c r="AV1047" s="49" t="e">
        <f t="array" aca="1" ref="AV1047" ca="1">IF(AND(ISNUMBER(AV746), ISNUMBER(AV747)), AV747/AV746-1, NA())</f>
        <v>#N/A</v>
      </c>
      <c r="AW1047" s="49" t="e">
        <f t="array" aca="1" ref="AW1047" ca="1">IF(AND(ISNUMBER(AW746), ISNUMBER(AW747)), AW747/AW746-1, NA())</f>
        <v>#N/A</v>
      </c>
      <c r="AX1047" s="49" t="e">
        <f t="array" aca="1" ref="AX1047" ca="1">IF(AND(ISNUMBER(AX746), ISNUMBER(AX747)), AX747/AX746-1, NA())</f>
        <v>#N/A</v>
      </c>
      <c r="AY1047" s="49" t="e">
        <f t="array" aca="1" ref="AY1047" ca="1">IF(AND(ISNUMBER(AY746), ISNUMBER(AY747)), AY747/AY746-1, NA())</f>
        <v>#N/A</v>
      </c>
      <c r="AZ1047" s="49" t="e">
        <f t="array" aca="1" ref="AZ1047" ca="1">IF(AND(ISNUMBER(AZ746), ISNUMBER(AZ747)), AZ747/AZ746-1, NA())</f>
        <v>#N/A</v>
      </c>
      <c r="BA1047" s="49" t="e">
        <f t="array" aca="1" ref="BA1047" ca="1">IF(AND(ISNUMBER(BA746), ISNUMBER(BA747)), BA747/BA746-1, NA())</f>
        <v>#N/A</v>
      </c>
      <c r="BB1047" s="49" t="e">
        <f t="array" aca="1" ref="BB1047" ca="1">IF(AND(ISNUMBER(BB746), ISNUMBER(BB747)), BB747/BB746-1, NA())</f>
        <v>#N/A</v>
      </c>
      <c r="BC1047" s="49" t="e">
        <f t="array" aca="1" ref="BC1047" ca="1">IF(AND(ISNUMBER(BC746), ISNUMBER(BC747)), BC747/BC746-1, NA())</f>
        <v>#N/A</v>
      </c>
      <c r="BD1047" s="49" t="e">
        <f t="array" aca="1" ref="BD1047" ca="1">IF(AND(ISNUMBER(BD746), ISNUMBER(BD747)), BD747/BD746-1, NA())</f>
        <v>#N/A</v>
      </c>
      <c r="BE1047" s="49" t="e">
        <f t="array" aca="1" ref="BE1047" ca="1">IF(AND(ISNUMBER(BE746), ISNUMBER(BE747)), BE747/BE746-1, NA())</f>
        <v>#N/A</v>
      </c>
      <c r="BF1047" s="49" t="e">
        <f t="array" aca="1" ref="BF1047" ca="1">IF(AND(ISNUMBER(BF746), ISNUMBER(BF747)), BF747/BF746-1, NA())</f>
        <v>#N/A</v>
      </c>
      <c r="BG1047" s="49" t="e">
        <f t="array" aca="1" ref="BG1047" ca="1">IF(AND(ISNUMBER(BG746), ISNUMBER(BG747)), BG747/BG746-1, NA())</f>
        <v>#N/A</v>
      </c>
      <c r="BH1047" s="49" t="e">
        <f t="array" aca="1" ref="BH1047" ca="1">IF(AND(ISNUMBER(BH746), ISNUMBER(BH747)), BH747/BH746-1, NA())</f>
        <v>#N/A</v>
      </c>
      <c r="BI1047" s="49" t="e">
        <f t="array" aca="1" ref="BI1047" ca="1">IF(AND(ISNUMBER(BI746), ISNUMBER(BI747)), BI747/BI746-1, NA())</f>
        <v>#N/A</v>
      </c>
      <c r="BJ1047" s="49" t="e">
        <f t="array" aca="1" ref="BJ1047" ca="1">IF(AND(ISNUMBER(BJ746), ISNUMBER(BJ747)), BJ747/BJ746-1, NA())</f>
        <v>#N/A</v>
      </c>
      <c r="BK1047" s="49" t="e">
        <f t="array" aca="1" ref="BK1047" ca="1">IF(AND(ISNUMBER(BK746), ISNUMBER(BK747)), BK747/BK746-1, NA())</f>
        <v>#N/A</v>
      </c>
      <c r="BL1047" s="49" t="e">
        <f t="array" aca="1" ref="BL1047" ca="1">IF(AND(ISNUMBER(BL746), ISNUMBER(BL747)), BL747/BL746-1, NA())</f>
        <v>#N/A</v>
      </c>
      <c r="BM1047" s="49" t="e">
        <f t="array" aca="1" ref="BM1047" ca="1">IF(AND(ISNUMBER(BM746), ISNUMBER(BM747)), BM747/BM746-1, NA())</f>
        <v>#N/A</v>
      </c>
      <c r="BN1047" s="49" t="e">
        <f t="array" aca="1" ref="BN1047" ca="1">IF(AND(ISNUMBER(BN746), ISNUMBER(BN747)), BN747/BN746-1, NA())</f>
        <v>#N/A</v>
      </c>
      <c r="BO1047" s="49" t="e">
        <f t="array" aca="1" ref="BO1047" ca="1">IF(AND(ISNUMBER(BO746), ISNUMBER(BO747)), BO747/BO746-1, NA())</f>
        <v>#N/A</v>
      </c>
      <c r="BP1047" s="49" t="e">
        <f t="array" aca="1" ref="BP1047" ca="1">IF(AND(ISNUMBER(BP746), ISNUMBER(BP747)), BP747/BP746-1, NA())</f>
        <v>#N/A</v>
      </c>
      <c r="BQ1047" s="49" t="e">
        <f t="array" aca="1" ref="BQ1047" ca="1">IF(AND(ISNUMBER(BQ746), ISNUMBER(BQ747)), BQ747/BQ746-1, NA())</f>
        <v>#N/A</v>
      </c>
      <c r="BR1047" s="49" t="e">
        <f t="array" aca="1" ref="BR1047" ca="1">IF(AND(ISNUMBER(BR746), ISNUMBER(BR747)), BR747/BR746-1, NA())</f>
        <v>#N/A</v>
      </c>
      <c r="BS1047" s="49" t="e">
        <f t="array" aca="1" ref="BS1047" ca="1">IF(AND(ISNUMBER(BS746), ISNUMBER(BS747)), BS747/BS746-1, NA())</f>
        <v>#N/A</v>
      </c>
    </row>
    <row r="1048" spans="2:71">
      <c r="B1048" s="48">
        <f t="shared" si="1109"/>
        <v>1922</v>
      </c>
      <c r="M1048" s="49" t="e">
        <f t="array" aca="1" ref="M1048" ca="1">IF(AND(ISNUMBER(M747), ISNUMBER(M748)), M748/M747-1, NA())</f>
        <v>#N/A</v>
      </c>
      <c r="N1048" s="49" t="e">
        <f t="array" aca="1" ref="N1048" ca="1">IF(AND(ISNUMBER(N747), ISNUMBER(N748)), N748/N747-1, NA())</f>
        <v>#N/A</v>
      </c>
      <c r="X1048" s="49" t="e">
        <f t="array" aca="1" ref="X1048" ca="1">IF(AND(ISNUMBER(X747), ISNUMBER(X748)), X748/X747-1, NA())</f>
        <v>#N/A</v>
      </c>
      <c r="Y1048" s="49" t="e">
        <f t="array" aca="1" ref="Y1048" ca="1">IF(AND(ISNUMBER(Y747), ISNUMBER(Y748)), Y748/Y747-1, NA())</f>
        <v>#N/A</v>
      </c>
      <c r="AA1048" s="49" t="e">
        <f t="array" aca="1" ref="AA1048" ca="1">IF(AND(ISNUMBER(AA747), ISNUMBER(AA748)), AA748/AA747-1, NA())</f>
        <v>#N/A</v>
      </c>
      <c r="AB1048" s="49" t="e">
        <f t="array" aca="1" ref="AB1048" ca="1">IF(AND(ISNUMBER(AB747), ISNUMBER(AB748)), AB748/AB747-1, NA())</f>
        <v>#N/A</v>
      </c>
      <c r="AC1048" s="49" t="e">
        <f t="array" aca="1" ref="AC1048" ca="1">IF(AND(ISNUMBER(AC747), ISNUMBER(AC748)), AC748/AC747-1, NA())</f>
        <v>#N/A</v>
      </c>
      <c r="AD1048" s="49" t="e">
        <f t="array" aca="1" ref="AD1048" ca="1">IF(AND(ISNUMBER(AD747), ISNUMBER(AD748)), AD748/AD747-1, NA())</f>
        <v>#N/A</v>
      </c>
      <c r="AE1048" s="49" t="e">
        <f t="array" aca="1" ref="AE1048" ca="1">IF(AND(ISNUMBER(AE747), ISNUMBER(AE748)), AE748/AE747-1, NA())</f>
        <v>#N/A</v>
      </c>
      <c r="AG1048" s="49" t="e">
        <f t="array" aca="1" ref="AG1048" ca="1">IF(AND(ISNUMBER(AG747), ISNUMBER(AG748)), AG748/AG747-1, NA())</f>
        <v>#N/A</v>
      </c>
      <c r="AM1048" s="49" t="e">
        <f t="array" aca="1" ref="AM1048" ca="1">IF(AND(ISNUMBER(AM747), ISNUMBER(AM748)), AM748/AM747-1, NA())</f>
        <v>#N/A</v>
      </c>
      <c r="AN1048" s="49" t="e">
        <f t="array" aca="1" ref="AN1048" ca="1">IF(AND(ISNUMBER(AN747), ISNUMBER(AN748)), AN748/AN747-1, NA())</f>
        <v>#N/A</v>
      </c>
      <c r="AO1048" s="49" t="e">
        <f t="array" aca="1" ref="AO1048" ca="1">IF(AND(ISNUMBER(AO747), ISNUMBER(AO748)), AO748/AO747-1, NA())</f>
        <v>#N/A</v>
      </c>
      <c r="AP1048" s="49" t="e">
        <f t="array" aca="1" ref="AP1048" ca="1">IF(AND(ISNUMBER(AP747), ISNUMBER(AP748)), AP748/AP747-1, NA())</f>
        <v>#N/A</v>
      </c>
      <c r="AQ1048" s="49" t="e">
        <f t="array" aca="1" ref="AQ1048" ca="1">IF(AND(ISNUMBER(AQ747), ISNUMBER(AQ748)), AQ748/AQ747-1, NA())</f>
        <v>#N/A</v>
      </c>
      <c r="AS1048" s="49" t="e">
        <f t="array" aca="1" ref="AS1048" ca="1">IF(AND(ISNUMBER(AS747), ISNUMBER(AS748)), AS748/AS747-1, NA())</f>
        <v>#N/A</v>
      </c>
      <c r="AU1048" s="49" t="e">
        <f t="array" aca="1" ref="AU1048" ca="1">IF(AND(ISNUMBER(AU747), ISNUMBER(AU748)), AU748/AU747-1, NA())</f>
        <v>#N/A</v>
      </c>
      <c r="AV1048" s="49" t="e">
        <f t="array" aca="1" ref="AV1048" ca="1">IF(AND(ISNUMBER(AV747), ISNUMBER(AV748)), AV748/AV747-1, NA())</f>
        <v>#N/A</v>
      </c>
      <c r="AW1048" s="49" t="e">
        <f t="array" aca="1" ref="AW1048" ca="1">IF(AND(ISNUMBER(AW747), ISNUMBER(AW748)), AW748/AW747-1, NA())</f>
        <v>#N/A</v>
      </c>
      <c r="AX1048" s="49" t="e">
        <f t="array" aca="1" ref="AX1048" ca="1">IF(AND(ISNUMBER(AX747), ISNUMBER(AX748)), AX748/AX747-1, NA())</f>
        <v>#N/A</v>
      </c>
      <c r="AY1048" s="49" t="e">
        <f t="array" aca="1" ref="AY1048" ca="1">IF(AND(ISNUMBER(AY747), ISNUMBER(AY748)), AY748/AY747-1, NA())</f>
        <v>#N/A</v>
      </c>
      <c r="AZ1048" s="49" t="e">
        <f t="array" aca="1" ref="AZ1048" ca="1">IF(AND(ISNUMBER(AZ747), ISNUMBER(AZ748)), AZ748/AZ747-1, NA())</f>
        <v>#N/A</v>
      </c>
      <c r="BA1048" s="49" t="e">
        <f t="array" aca="1" ref="BA1048" ca="1">IF(AND(ISNUMBER(BA747), ISNUMBER(BA748)), BA748/BA747-1, NA())</f>
        <v>#N/A</v>
      </c>
      <c r="BB1048" s="49" t="e">
        <f t="array" aca="1" ref="BB1048" ca="1">IF(AND(ISNUMBER(BB747), ISNUMBER(BB748)), BB748/BB747-1, NA())</f>
        <v>#N/A</v>
      </c>
      <c r="BC1048" s="49" t="e">
        <f t="array" aca="1" ref="BC1048" ca="1">IF(AND(ISNUMBER(BC747), ISNUMBER(BC748)), BC748/BC747-1, NA())</f>
        <v>#N/A</v>
      </c>
      <c r="BD1048" s="49" t="e">
        <f t="array" aca="1" ref="BD1048" ca="1">IF(AND(ISNUMBER(BD747), ISNUMBER(BD748)), BD748/BD747-1, NA())</f>
        <v>#N/A</v>
      </c>
      <c r="BE1048" s="49" t="e">
        <f t="array" aca="1" ref="BE1048" ca="1">IF(AND(ISNUMBER(BE747), ISNUMBER(BE748)), BE748/BE747-1, NA())</f>
        <v>#N/A</v>
      </c>
      <c r="BF1048" s="49" t="e">
        <f t="array" aca="1" ref="BF1048" ca="1">IF(AND(ISNUMBER(BF747), ISNUMBER(BF748)), BF748/BF747-1, NA())</f>
        <v>#N/A</v>
      </c>
      <c r="BG1048" s="49" t="e">
        <f t="array" aca="1" ref="BG1048" ca="1">IF(AND(ISNUMBER(BG747), ISNUMBER(BG748)), BG748/BG747-1, NA())</f>
        <v>#N/A</v>
      </c>
      <c r="BH1048" s="49" t="e">
        <f t="array" aca="1" ref="BH1048" ca="1">IF(AND(ISNUMBER(BH747), ISNUMBER(BH748)), BH748/BH747-1, NA())</f>
        <v>#N/A</v>
      </c>
      <c r="BI1048" s="49" t="e">
        <f t="array" aca="1" ref="BI1048" ca="1">IF(AND(ISNUMBER(BI747), ISNUMBER(BI748)), BI748/BI747-1, NA())</f>
        <v>#N/A</v>
      </c>
      <c r="BJ1048" s="49" t="e">
        <f t="array" aca="1" ref="BJ1048" ca="1">IF(AND(ISNUMBER(BJ747), ISNUMBER(BJ748)), BJ748/BJ747-1, NA())</f>
        <v>#N/A</v>
      </c>
      <c r="BK1048" s="49" t="e">
        <f t="array" aca="1" ref="BK1048" ca="1">IF(AND(ISNUMBER(BK747), ISNUMBER(BK748)), BK748/BK747-1, NA())</f>
        <v>#N/A</v>
      </c>
      <c r="BL1048" s="49" t="e">
        <f t="array" aca="1" ref="BL1048" ca="1">IF(AND(ISNUMBER(BL747), ISNUMBER(BL748)), BL748/BL747-1, NA())</f>
        <v>#N/A</v>
      </c>
      <c r="BM1048" s="49" t="e">
        <f t="array" aca="1" ref="BM1048" ca="1">IF(AND(ISNUMBER(BM747), ISNUMBER(BM748)), BM748/BM747-1, NA())</f>
        <v>#N/A</v>
      </c>
      <c r="BN1048" s="49" t="e">
        <f t="array" aca="1" ref="BN1048" ca="1">IF(AND(ISNUMBER(BN747), ISNUMBER(BN748)), BN748/BN747-1, NA())</f>
        <v>#N/A</v>
      </c>
      <c r="BO1048" s="49" t="e">
        <f t="array" aca="1" ref="BO1048" ca="1">IF(AND(ISNUMBER(BO747), ISNUMBER(BO748)), BO748/BO747-1, NA())</f>
        <v>#N/A</v>
      </c>
      <c r="BP1048" s="49" t="e">
        <f t="array" aca="1" ref="BP1048" ca="1">IF(AND(ISNUMBER(BP747), ISNUMBER(BP748)), BP748/BP747-1, NA())</f>
        <v>#N/A</v>
      </c>
      <c r="BQ1048" s="49" t="e">
        <f t="array" aca="1" ref="BQ1048" ca="1">IF(AND(ISNUMBER(BQ747), ISNUMBER(BQ748)), BQ748/BQ747-1, NA())</f>
        <v>#N/A</v>
      </c>
      <c r="BR1048" s="49" t="e">
        <f t="array" aca="1" ref="BR1048" ca="1">IF(AND(ISNUMBER(BR747), ISNUMBER(BR748)), BR748/BR747-1, NA())</f>
        <v>#N/A</v>
      </c>
      <c r="BS1048" s="49" t="e">
        <f t="array" aca="1" ref="BS1048" ca="1">IF(AND(ISNUMBER(BS747), ISNUMBER(BS748)), BS748/BS747-1, NA())</f>
        <v>#N/A</v>
      </c>
    </row>
    <row r="1049" spans="2:71">
      <c r="B1049" s="48">
        <f t="shared" si="1109"/>
        <v>1923</v>
      </c>
      <c r="M1049" s="49" t="e">
        <f t="array" aca="1" ref="M1049" ca="1">IF(AND(ISNUMBER(M748), ISNUMBER(M749)), M749/M748-1, NA())</f>
        <v>#N/A</v>
      </c>
      <c r="N1049" s="49" t="e">
        <f t="array" aca="1" ref="N1049" ca="1">IF(AND(ISNUMBER(N748), ISNUMBER(N749)), N749/N748-1, NA())</f>
        <v>#N/A</v>
      </c>
      <c r="X1049" s="49" t="e">
        <f t="array" aca="1" ref="X1049" ca="1">IF(AND(ISNUMBER(X748), ISNUMBER(X749)), X749/X748-1, NA())</f>
        <v>#N/A</v>
      </c>
      <c r="Y1049" s="49" t="e">
        <f t="array" aca="1" ref="Y1049" ca="1">IF(AND(ISNUMBER(Y748), ISNUMBER(Y749)), Y749/Y748-1, NA())</f>
        <v>#N/A</v>
      </c>
      <c r="AA1049" s="49" t="e">
        <f t="array" aca="1" ref="AA1049" ca="1">IF(AND(ISNUMBER(AA748), ISNUMBER(AA749)), AA749/AA748-1, NA())</f>
        <v>#N/A</v>
      </c>
      <c r="AB1049" s="49" t="e">
        <f t="array" aca="1" ref="AB1049" ca="1">IF(AND(ISNUMBER(AB748), ISNUMBER(AB749)), AB749/AB748-1, NA())</f>
        <v>#N/A</v>
      </c>
      <c r="AC1049" s="49" t="e">
        <f t="array" aca="1" ref="AC1049" ca="1">IF(AND(ISNUMBER(AC748), ISNUMBER(AC749)), AC749/AC748-1, NA())</f>
        <v>#N/A</v>
      </c>
      <c r="AD1049" s="49" t="e">
        <f t="array" aca="1" ref="AD1049" ca="1">IF(AND(ISNUMBER(AD748), ISNUMBER(AD749)), AD749/AD748-1, NA())</f>
        <v>#N/A</v>
      </c>
      <c r="AE1049" s="49" t="e">
        <f t="array" aca="1" ref="AE1049" ca="1">IF(AND(ISNUMBER(AE748), ISNUMBER(AE749)), AE749/AE748-1, NA())</f>
        <v>#N/A</v>
      </c>
      <c r="AG1049" s="49" t="e">
        <f t="array" aca="1" ref="AG1049" ca="1">IF(AND(ISNUMBER(AG748), ISNUMBER(AG749)), AG749/AG748-1, NA())</f>
        <v>#N/A</v>
      </c>
      <c r="AM1049" s="49" t="e">
        <f t="array" aca="1" ref="AM1049" ca="1">IF(AND(ISNUMBER(AM748), ISNUMBER(AM749)), AM749/AM748-1, NA())</f>
        <v>#N/A</v>
      </c>
      <c r="AN1049" s="49" t="e">
        <f t="array" aca="1" ref="AN1049" ca="1">IF(AND(ISNUMBER(AN748), ISNUMBER(AN749)), AN749/AN748-1, NA())</f>
        <v>#N/A</v>
      </c>
      <c r="AO1049" s="49" t="e">
        <f t="array" aca="1" ref="AO1049" ca="1">IF(AND(ISNUMBER(AO748), ISNUMBER(AO749)), AO749/AO748-1, NA())</f>
        <v>#N/A</v>
      </c>
      <c r="AP1049" s="49" t="e">
        <f t="array" aca="1" ref="AP1049" ca="1">IF(AND(ISNUMBER(AP748), ISNUMBER(AP749)), AP749/AP748-1, NA())</f>
        <v>#N/A</v>
      </c>
      <c r="AQ1049" s="49" t="e">
        <f t="array" aca="1" ref="AQ1049" ca="1">IF(AND(ISNUMBER(AQ748), ISNUMBER(AQ749)), AQ749/AQ748-1, NA())</f>
        <v>#N/A</v>
      </c>
      <c r="AS1049" s="49" t="e">
        <f t="array" aca="1" ref="AS1049" ca="1">IF(AND(ISNUMBER(AS748), ISNUMBER(AS749)), AS749/AS748-1, NA())</f>
        <v>#N/A</v>
      </c>
      <c r="AU1049" s="49" t="e">
        <f t="array" aca="1" ref="AU1049" ca="1">IF(AND(ISNUMBER(AU748), ISNUMBER(AU749)), AU749/AU748-1, NA())</f>
        <v>#N/A</v>
      </c>
      <c r="AV1049" s="49" t="e">
        <f t="array" aca="1" ref="AV1049" ca="1">IF(AND(ISNUMBER(AV748), ISNUMBER(AV749)), AV749/AV748-1, NA())</f>
        <v>#N/A</v>
      </c>
      <c r="AW1049" s="49" t="e">
        <f t="array" aca="1" ref="AW1049" ca="1">IF(AND(ISNUMBER(AW748), ISNUMBER(AW749)), AW749/AW748-1, NA())</f>
        <v>#N/A</v>
      </c>
      <c r="AX1049" s="49" t="e">
        <f t="array" aca="1" ref="AX1049" ca="1">IF(AND(ISNUMBER(AX748), ISNUMBER(AX749)), AX749/AX748-1, NA())</f>
        <v>#N/A</v>
      </c>
      <c r="AY1049" s="49" t="e">
        <f t="array" aca="1" ref="AY1049" ca="1">IF(AND(ISNUMBER(AY748), ISNUMBER(AY749)), AY749/AY748-1, NA())</f>
        <v>#N/A</v>
      </c>
      <c r="AZ1049" s="49" t="e">
        <f t="array" aca="1" ref="AZ1049" ca="1">IF(AND(ISNUMBER(AZ748), ISNUMBER(AZ749)), AZ749/AZ748-1, NA())</f>
        <v>#N/A</v>
      </c>
      <c r="BA1049" s="49" t="e">
        <f t="array" aca="1" ref="BA1049" ca="1">IF(AND(ISNUMBER(BA748), ISNUMBER(BA749)), BA749/BA748-1, NA())</f>
        <v>#N/A</v>
      </c>
      <c r="BB1049" s="49" t="e">
        <f t="array" aca="1" ref="BB1049" ca="1">IF(AND(ISNUMBER(BB748), ISNUMBER(BB749)), BB749/BB748-1, NA())</f>
        <v>#N/A</v>
      </c>
      <c r="BC1049" s="49" t="e">
        <f t="array" aca="1" ref="BC1049" ca="1">IF(AND(ISNUMBER(BC748), ISNUMBER(BC749)), BC749/BC748-1, NA())</f>
        <v>#N/A</v>
      </c>
      <c r="BD1049" s="49" t="e">
        <f t="array" aca="1" ref="BD1049" ca="1">IF(AND(ISNUMBER(BD748), ISNUMBER(BD749)), BD749/BD748-1, NA())</f>
        <v>#N/A</v>
      </c>
      <c r="BE1049" s="49" t="e">
        <f t="array" aca="1" ref="BE1049" ca="1">IF(AND(ISNUMBER(BE748), ISNUMBER(BE749)), BE749/BE748-1, NA())</f>
        <v>#N/A</v>
      </c>
      <c r="BF1049" s="49" t="e">
        <f t="array" aca="1" ref="BF1049" ca="1">IF(AND(ISNUMBER(BF748), ISNUMBER(BF749)), BF749/BF748-1, NA())</f>
        <v>#N/A</v>
      </c>
      <c r="BG1049" s="49" t="e">
        <f t="array" aca="1" ref="BG1049" ca="1">IF(AND(ISNUMBER(BG748), ISNUMBER(BG749)), BG749/BG748-1, NA())</f>
        <v>#N/A</v>
      </c>
      <c r="BH1049" s="49" t="e">
        <f t="array" aca="1" ref="BH1049" ca="1">IF(AND(ISNUMBER(BH748), ISNUMBER(BH749)), BH749/BH748-1, NA())</f>
        <v>#N/A</v>
      </c>
      <c r="BI1049" s="49" t="e">
        <f t="array" aca="1" ref="BI1049" ca="1">IF(AND(ISNUMBER(BI748), ISNUMBER(BI749)), BI749/BI748-1, NA())</f>
        <v>#N/A</v>
      </c>
      <c r="BJ1049" s="49" t="e">
        <f t="array" aca="1" ref="BJ1049" ca="1">IF(AND(ISNUMBER(BJ748), ISNUMBER(BJ749)), BJ749/BJ748-1, NA())</f>
        <v>#N/A</v>
      </c>
      <c r="BK1049" s="49" t="e">
        <f t="array" aca="1" ref="BK1049" ca="1">IF(AND(ISNUMBER(BK748), ISNUMBER(BK749)), BK749/BK748-1, NA())</f>
        <v>#N/A</v>
      </c>
      <c r="BL1049" s="49" t="e">
        <f t="array" aca="1" ref="BL1049" ca="1">IF(AND(ISNUMBER(BL748), ISNUMBER(BL749)), BL749/BL748-1, NA())</f>
        <v>#N/A</v>
      </c>
      <c r="BM1049" s="49" t="e">
        <f t="array" aca="1" ref="BM1049" ca="1">IF(AND(ISNUMBER(BM748), ISNUMBER(BM749)), BM749/BM748-1, NA())</f>
        <v>#N/A</v>
      </c>
      <c r="BN1049" s="49" t="e">
        <f t="array" aca="1" ref="BN1049" ca="1">IF(AND(ISNUMBER(BN748), ISNUMBER(BN749)), BN749/BN748-1, NA())</f>
        <v>#N/A</v>
      </c>
      <c r="BO1049" s="49" t="e">
        <f t="array" aca="1" ref="BO1049" ca="1">IF(AND(ISNUMBER(BO748), ISNUMBER(BO749)), BO749/BO748-1, NA())</f>
        <v>#N/A</v>
      </c>
      <c r="BP1049" s="49" t="e">
        <f t="array" aca="1" ref="BP1049" ca="1">IF(AND(ISNUMBER(BP748), ISNUMBER(BP749)), BP749/BP748-1, NA())</f>
        <v>#N/A</v>
      </c>
      <c r="BQ1049" s="49" t="e">
        <f t="array" aca="1" ref="BQ1049" ca="1">IF(AND(ISNUMBER(BQ748), ISNUMBER(BQ749)), BQ749/BQ748-1, NA())</f>
        <v>#N/A</v>
      </c>
      <c r="BR1049" s="49" t="e">
        <f t="array" aca="1" ref="BR1049" ca="1">IF(AND(ISNUMBER(BR748), ISNUMBER(BR749)), BR749/BR748-1, NA())</f>
        <v>#N/A</v>
      </c>
      <c r="BS1049" s="49" t="e">
        <f t="array" aca="1" ref="BS1049" ca="1">IF(AND(ISNUMBER(BS748), ISNUMBER(BS749)), BS749/BS748-1, NA())</f>
        <v>#N/A</v>
      </c>
    </row>
    <row r="1050" spans="2:71">
      <c r="B1050" s="48">
        <f t="shared" si="1109"/>
        <v>1924</v>
      </c>
      <c r="M1050" s="49" t="e">
        <f t="array" aca="1" ref="M1050" ca="1">IF(AND(ISNUMBER(M749), ISNUMBER(M750)), M750/M749-1, NA())</f>
        <v>#N/A</v>
      </c>
      <c r="N1050" s="49" t="e">
        <f t="array" aca="1" ref="N1050" ca="1">IF(AND(ISNUMBER(N749), ISNUMBER(N750)), N750/N749-1, NA())</f>
        <v>#N/A</v>
      </c>
      <c r="X1050" s="49" t="e">
        <f t="array" aca="1" ref="X1050" ca="1">IF(AND(ISNUMBER(X749), ISNUMBER(X750)), X750/X749-1, NA())</f>
        <v>#N/A</v>
      </c>
      <c r="Y1050" s="49" t="e">
        <f t="array" aca="1" ref="Y1050" ca="1">IF(AND(ISNUMBER(Y749), ISNUMBER(Y750)), Y750/Y749-1, NA())</f>
        <v>#N/A</v>
      </c>
      <c r="AA1050" s="49" t="e">
        <f t="array" aca="1" ref="AA1050" ca="1">IF(AND(ISNUMBER(AA749), ISNUMBER(AA750)), AA750/AA749-1, NA())</f>
        <v>#N/A</v>
      </c>
      <c r="AB1050" s="49" t="e">
        <f t="array" aca="1" ref="AB1050" ca="1">IF(AND(ISNUMBER(AB749), ISNUMBER(AB750)), AB750/AB749-1, NA())</f>
        <v>#N/A</v>
      </c>
      <c r="AC1050" s="49" t="e">
        <f t="array" aca="1" ref="AC1050" ca="1">IF(AND(ISNUMBER(AC749), ISNUMBER(AC750)), AC750/AC749-1, NA())</f>
        <v>#N/A</v>
      </c>
      <c r="AD1050" s="49" t="e">
        <f t="array" aca="1" ref="AD1050" ca="1">IF(AND(ISNUMBER(AD749), ISNUMBER(AD750)), AD750/AD749-1, NA())</f>
        <v>#N/A</v>
      </c>
      <c r="AE1050" s="49" t="e">
        <f t="array" aca="1" ref="AE1050" ca="1">IF(AND(ISNUMBER(AE749), ISNUMBER(AE750)), AE750/AE749-1, NA())</f>
        <v>#N/A</v>
      </c>
      <c r="AG1050" s="49" t="e">
        <f t="array" aca="1" ref="AG1050" ca="1">IF(AND(ISNUMBER(AG749), ISNUMBER(AG750)), AG750/AG749-1, NA())</f>
        <v>#N/A</v>
      </c>
      <c r="AM1050" s="49" t="e">
        <f t="array" aca="1" ref="AM1050" ca="1">IF(AND(ISNUMBER(AM749), ISNUMBER(AM750)), AM750/AM749-1, NA())</f>
        <v>#N/A</v>
      </c>
      <c r="AN1050" s="49" t="e">
        <f t="array" aca="1" ref="AN1050" ca="1">IF(AND(ISNUMBER(AN749), ISNUMBER(AN750)), AN750/AN749-1, NA())</f>
        <v>#N/A</v>
      </c>
      <c r="AO1050" s="49" t="e">
        <f t="array" aca="1" ref="AO1050" ca="1">IF(AND(ISNUMBER(AO749), ISNUMBER(AO750)), AO750/AO749-1, NA())</f>
        <v>#N/A</v>
      </c>
      <c r="AP1050" s="49" t="e">
        <f t="array" aca="1" ref="AP1050" ca="1">IF(AND(ISNUMBER(AP749), ISNUMBER(AP750)), AP750/AP749-1, NA())</f>
        <v>#N/A</v>
      </c>
      <c r="AQ1050" s="49" t="e">
        <f t="array" aca="1" ref="AQ1050" ca="1">IF(AND(ISNUMBER(AQ749), ISNUMBER(AQ750)), AQ750/AQ749-1, NA())</f>
        <v>#N/A</v>
      </c>
      <c r="AS1050" s="49" t="e">
        <f t="array" aca="1" ref="AS1050" ca="1">IF(AND(ISNUMBER(AS749), ISNUMBER(AS750)), AS750/AS749-1, NA())</f>
        <v>#N/A</v>
      </c>
      <c r="AU1050" s="49" t="e">
        <f t="array" aca="1" ref="AU1050" ca="1">IF(AND(ISNUMBER(AU749), ISNUMBER(AU750)), AU750/AU749-1, NA())</f>
        <v>#N/A</v>
      </c>
      <c r="AV1050" s="49" t="e">
        <f t="array" aca="1" ref="AV1050" ca="1">IF(AND(ISNUMBER(AV749), ISNUMBER(AV750)), AV750/AV749-1, NA())</f>
        <v>#N/A</v>
      </c>
      <c r="AW1050" s="49" t="e">
        <f t="array" aca="1" ref="AW1050" ca="1">IF(AND(ISNUMBER(AW749), ISNUMBER(AW750)), AW750/AW749-1, NA())</f>
        <v>#N/A</v>
      </c>
      <c r="AX1050" s="49" t="e">
        <f t="array" aca="1" ref="AX1050" ca="1">IF(AND(ISNUMBER(AX749), ISNUMBER(AX750)), AX750/AX749-1, NA())</f>
        <v>#N/A</v>
      </c>
      <c r="AY1050" s="49" t="e">
        <f t="array" aca="1" ref="AY1050" ca="1">IF(AND(ISNUMBER(AY749), ISNUMBER(AY750)), AY750/AY749-1, NA())</f>
        <v>#N/A</v>
      </c>
      <c r="AZ1050" s="49" t="e">
        <f t="array" aca="1" ref="AZ1050" ca="1">IF(AND(ISNUMBER(AZ749), ISNUMBER(AZ750)), AZ750/AZ749-1, NA())</f>
        <v>#N/A</v>
      </c>
      <c r="BA1050" s="49" t="e">
        <f t="array" aca="1" ref="BA1050" ca="1">IF(AND(ISNUMBER(BA749), ISNUMBER(BA750)), BA750/BA749-1, NA())</f>
        <v>#N/A</v>
      </c>
      <c r="BB1050" s="49" t="e">
        <f t="array" aca="1" ref="BB1050" ca="1">IF(AND(ISNUMBER(BB749), ISNUMBER(BB750)), BB750/BB749-1, NA())</f>
        <v>#N/A</v>
      </c>
      <c r="BC1050" s="49" t="e">
        <f t="array" aca="1" ref="BC1050" ca="1">IF(AND(ISNUMBER(BC749), ISNUMBER(BC750)), BC750/BC749-1, NA())</f>
        <v>#N/A</v>
      </c>
      <c r="BD1050" s="49" t="e">
        <f t="array" aca="1" ref="BD1050" ca="1">IF(AND(ISNUMBER(BD749), ISNUMBER(BD750)), BD750/BD749-1, NA())</f>
        <v>#N/A</v>
      </c>
      <c r="BE1050" s="49" t="e">
        <f t="array" aca="1" ref="BE1050" ca="1">IF(AND(ISNUMBER(BE749), ISNUMBER(BE750)), BE750/BE749-1, NA())</f>
        <v>#N/A</v>
      </c>
      <c r="BF1050" s="49" t="e">
        <f t="array" aca="1" ref="BF1050" ca="1">IF(AND(ISNUMBER(BF749), ISNUMBER(BF750)), BF750/BF749-1, NA())</f>
        <v>#N/A</v>
      </c>
      <c r="BG1050" s="49" t="e">
        <f t="array" aca="1" ref="BG1050" ca="1">IF(AND(ISNUMBER(BG749), ISNUMBER(BG750)), BG750/BG749-1, NA())</f>
        <v>#N/A</v>
      </c>
      <c r="BH1050" s="49" t="e">
        <f t="array" aca="1" ref="BH1050" ca="1">IF(AND(ISNUMBER(BH749), ISNUMBER(BH750)), BH750/BH749-1, NA())</f>
        <v>#N/A</v>
      </c>
      <c r="BI1050" s="49" t="e">
        <f t="array" aca="1" ref="BI1050" ca="1">IF(AND(ISNUMBER(BI749), ISNUMBER(BI750)), BI750/BI749-1, NA())</f>
        <v>#N/A</v>
      </c>
      <c r="BJ1050" s="49" t="e">
        <f t="array" aca="1" ref="BJ1050" ca="1">IF(AND(ISNUMBER(BJ749), ISNUMBER(BJ750)), BJ750/BJ749-1, NA())</f>
        <v>#N/A</v>
      </c>
      <c r="BK1050" s="49" t="e">
        <f t="array" aca="1" ref="BK1050" ca="1">IF(AND(ISNUMBER(BK749), ISNUMBER(BK750)), BK750/BK749-1, NA())</f>
        <v>#N/A</v>
      </c>
      <c r="BL1050" s="49" t="e">
        <f t="array" aca="1" ref="BL1050" ca="1">IF(AND(ISNUMBER(BL749), ISNUMBER(BL750)), BL750/BL749-1, NA())</f>
        <v>#N/A</v>
      </c>
      <c r="BM1050" s="49" t="e">
        <f t="array" aca="1" ref="BM1050" ca="1">IF(AND(ISNUMBER(BM749), ISNUMBER(BM750)), BM750/BM749-1, NA())</f>
        <v>#N/A</v>
      </c>
      <c r="BN1050" s="49" t="e">
        <f t="array" aca="1" ref="BN1050" ca="1">IF(AND(ISNUMBER(BN749), ISNUMBER(BN750)), BN750/BN749-1, NA())</f>
        <v>#N/A</v>
      </c>
      <c r="BO1050" s="49" t="e">
        <f t="array" aca="1" ref="BO1050" ca="1">IF(AND(ISNUMBER(BO749), ISNUMBER(BO750)), BO750/BO749-1, NA())</f>
        <v>#N/A</v>
      </c>
      <c r="BP1050" s="49" t="e">
        <f t="array" aca="1" ref="BP1050" ca="1">IF(AND(ISNUMBER(BP749), ISNUMBER(BP750)), BP750/BP749-1, NA())</f>
        <v>#N/A</v>
      </c>
      <c r="BQ1050" s="49" t="e">
        <f t="array" aca="1" ref="BQ1050" ca="1">IF(AND(ISNUMBER(BQ749), ISNUMBER(BQ750)), BQ750/BQ749-1, NA())</f>
        <v>#N/A</v>
      </c>
      <c r="BR1050" s="49" t="e">
        <f t="array" aca="1" ref="BR1050" ca="1">IF(AND(ISNUMBER(BR749), ISNUMBER(BR750)), BR750/BR749-1, NA())</f>
        <v>#N/A</v>
      </c>
      <c r="BS1050" s="49" t="e">
        <f t="array" aca="1" ref="BS1050" ca="1">IF(AND(ISNUMBER(BS749), ISNUMBER(BS750)), BS750/BS749-1, NA())</f>
        <v>#N/A</v>
      </c>
    </row>
    <row r="1051" spans="2:71">
      <c r="B1051" s="48">
        <f t="shared" si="1109"/>
        <v>1925</v>
      </c>
      <c r="M1051" s="49" t="e">
        <f t="array" aca="1" ref="M1051" ca="1">IF(AND(ISNUMBER(M750), ISNUMBER(M751)), M751/M750-1, NA())</f>
        <v>#N/A</v>
      </c>
      <c r="N1051" s="49" t="e">
        <f t="array" aca="1" ref="N1051" ca="1">IF(AND(ISNUMBER(N750), ISNUMBER(N751)), N751/N750-1, NA())</f>
        <v>#N/A</v>
      </c>
      <c r="X1051" s="49" t="e">
        <f t="array" aca="1" ref="X1051" ca="1">IF(AND(ISNUMBER(X750), ISNUMBER(X751)), X751/X750-1, NA())</f>
        <v>#N/A</v>
      </c>
      <c r="Y1051" s="49" t="e">
        <f t="array" aca="1" ref="Y1051" ca="1">IF(AND(ISNUMBER(Y750), ISNUMBER(Y751)), Y751/Y750-1, NA())</f>
        <v>#N/A</v>
      </c>
      <c r="AA1051" s="49" t="e">
        <f t="array" aca="1" ref="AA1051" ca="1">IF(AND(ISNUMBER(AA750), ISNUMBER(AA751)), AA751/AA750-1, NA())</f>
        <v>#N/A</v>
      </c>
      <c r="AB1051" s="49" t="e">
        <f t="array" aca="1" ref="AB1051" ca="1">IF(AND(ISNUMBER(AB750), ISNUMBER(AB751)), AB751/AB750-1, NA())</f>
        <v>#N/A</v>
      </c>
      <c r="AC1051" s="49" t="e">
        <f t="array" aca="1" ref="AC1051" ca="1">IF(AND(ISNUMBER(AC750), ISNUMBER(AC751)), AC751/AC750-1, NA())</f>
        <v>#N/A</v>
      </c>
      <c r="AD1051" s="49" t="e">
        <f t="array" aca="1" ref="AD1051" ca="1">IF(AND(ISNUMBER(AD750), ISNUMBER(AD751)), AD751/AD750-1, NA())</f>
        <v>#N/A</v>
      </c>
      <c r="AE1051" s="49" t="e">
        <f t="array" aca="1" ref="AE1051" ca="1">IF(AND(ISNUMBER(AE750), ISNUMBER(AE751)), AE751/AE750-1, NA())</f>
        <v>#N/A</v>
      </c>
      <c r="AG1051" s="49" t="e">
        <f t="array" aca="1" ref="AG1051" ca="1">IF(AND(ISNUMBER(AG750), ISNUMBER(AG751)), AG751/AG750-1, NA())</f>
        <v>#N/A</v>
      </c>
      <c r="AM1051" s="49" t="e">
        <f t="array" aca="1" ref="AM1051" ca="1">IF(AND(ISNUMBER(AM750), ISNUMBER(AM751)), AM751/AM750-1, NA())</f>
        <v>#N/A</v>
      </c>
      <c r="AN1051" s="49" t="e">
        <f t="array" aca="1" ref="AN1051" ca="1">IF(AND(ISNUMBER(AN750), ISNUMBER(AN751)), AN751/AN750-1, NA())</f>
        <v>#N/A</v>
      </c>
      <c r="AO1051" s="49" t="e">
        <f t="array" aca="1" ref="AO1051" ca="1">IF(AND(ISNUMBER(AO750), ISNUMBER(AO751)), AO751/AO750-1, NA())</f>
        <v>#N/A</v>
      </c>
      <c r="AP1051" s="49" t="e">
        <f t="array" aca="1" ref="AP1051" ca="1">IF(AND(ISNUMBER(AP750), ISNUMBER(AP751)), AP751/AP750-1, NA())</f>
        <v>#N/A</v>
      </c>
      <c r="AQ1051" s="49" t="e">
        <f t="array" aca="1" ref="AQ1051" ca="1">IF(AND(ISNUMBER(AQ750), ISNUMBER(AQ751)), AQ751/AQ750-1, NA())</f>
        <v>#N/A</v>
      </c>
      <c r="AS1051" s="49" t="e">
        <f t="array" aca="1" ref="AS1051" ca="1">IF(AND(ISNUMBER(AS750), ISNUMBER(AS751)), AS751/AS750-1, NA())</f>
        <v>#N/A</v>
      </c>
      <c r="AU1051" s="49" t="e">
        <f t="array" aca="1" ref="AU1051" ca="1">IF(AND(ISNUMBER(AU750), ISNUMBER(AU751)), AU751/AU750-1, NA())</f>
        <v>#N/A</v>
      </c>
      <c r="AV1051" s="49" t="e">
        <f t="array" aca="1" ref="AV1051" ca="1">IF(AND(ISNUMBER(AV750), ISNUMBER(AV751)), AV751/AV750-1, NA())</f>
        <v>#N/A</v>
      </c>
      <c r="AW1051" s="49" t="e">
        <f t="array" aca="1" ref="AW1051" ca="1">IF(AND(ISNUMBER(AW750), ISNUMBER(AW751)), AW751/AW750-1, NA())</f>
        <v>#N/A</v>
      </c>
      <c r="AX1051" s="49" t="e">
        <f t="array" aca="1" ref="AX1051" ca="1">IF(AND(ISNUMBER(AX750), ISNUMBER(AX751)), AX751/AX750-1, NA())</f>
        <v>#N/A</v>
      </c>
      <c r="AY1051" s="49" t="e">
        <f t="array" aca="1" ref="AY1051" ca="1">IF(AND(ISNUMBER(AY750), ISNUMBER(AY751)), AY751/AY750-1, NA())</f>
        <v>#N/A</v>
      </c>
      <c r="AZ1051" s="49" t="e">
        <f t="array" aca="1" ref="AZ1051" ca="1">IF(AND(ISNUMBER(AZ750), ISNUMBER(AZ751)), AZ751/AZ750-1, NA())</f>
        <v>#N/A</v>
      </c>
      <c r="BA1051" s="49" t="e">
        <f t="array" aca="1" ref="BA1051" ca="1">IF(AND(ISNUMBER(BA750), ISNUMBER(BA751)), BA751/BA750-1, NA())</f>
        <v>#N/A</v>
      </c>
      <c r="BB1051" s="49" t="e">
        <f t="array" aca="1" ref="BB1051" ca="1">IF(AND(ISNUMBER(BB750), ISNUMBER(BB751)), BB751/BB750-1, NA())</f>
        <v>#N/A</v>
      </c>
      <c r="BC1051" s="49" t="e">
        <f t="array" aca="1" ref="BC1051" ca="1">IF(AND(ISNUMBER(BC750), ISNUMBER(BC751)), BC751/BC750-1, NA())</f>
        <v>#N/A</v>
      </c>
      <c r="BD1051" s="49" t="e">
        <f t="array" aca="1" ref="BD1051" ca="1">IF(AND(ISNUMBER(BD750), ISNUMBER(BD751)), BD751/BD750-1, NA())</f>
        <v>#N/A</v>
      </c>
      <c r="BE1051" s="49" t="e">
        <f t="array" aca="1" ref="BE1051" ca="1">IF(AND(ISNUMBER(BE750), ISNUMBER(BE751)), BE751/BE750-1, NA())</f>
        <v>#N/A</v>
      </c>
      <c r="BF1051" s="49" t="e">
        <f t="array" aca="1" ref="BF1051" ca="1">IF(AND(ISNUMBER(BF750), ISNUMBER(BF751)), BF751/BF750-1, NA())</f>
        <v>#N/A</v>
      </c>
      <c r="BG1051" s="49" t="e">
        <f t="array" aca="1" ref="BG1051" ca="1">IF(AND(ISNUMBER(BG750), ISNUMBER(BG751)), BG751/BG750-1, NA())</f>
        <v>#N/A</v>
      </c>
      <c r="BH1051" s="49" t="e">
        <f t="array" aca="1" ref="BH1051" ca="1">IF(AND(ISNUMBER(BH750), ISNUMBER(BH751)), BH751/BH750-1, NA())</f>
        <v>#N/A</v>
      </c>
      <c r="BI1051" s="49" t="e">
        <f t="array" aca="1" ref="BI1051" ca="1">IF(AND(ISNUMBER(BI750), ISNUMBER(BI751)), BI751/BI750-1, NA())</f>
        <v>#N/A</v>
      </c>
      <c r="BJ1051" s="49" t="e">
        <f t="array" aca="1" ref="BJ1051" ca="1">IF(AND(ISNUMBER(BJ750), ISNUMBER(BJ751)), BJ751/BJ750-1, NA())</f>
        <v>#N/A</v>
      </c>
      <c r="BK1051" s="49" t="e">
        <f t="array" aca="1" ref="BK1051" ca="1">IF(AND(ISNUMBER(BK750), ISNUMBER(BK751)), BK751/BK750-1, NA())</f>
        <v>#N/A</v>
      </c>
      <c r="BL1051" s="49" t="e">
        <f t="array" aca="1" ref="BL1051" ca="1">IF(AND(ISNUMBER(BL750), ISNUMBER(BL751)), BL751/BL750-1, NA())</f>
        <v>#N/A</v>
      </c>
      <c r="BM1051" s="49" t="e">
        <f t="array" aca="1" ref="BM1051" ca="1">IF(AND(ISNUMBER(BM750), ISNUMBER(BM751)), BM751/BM750-1, NA())</f>
        <v>#N/A</v>
      </c>
      <c r="BN1051" s="49" t="e">
        <f t="array" aca="1" ref="BN1051" ca="1">IF(AND(ISNUMBER(BN750), ISNUMBER(BN751)), BN751/BN750-1, NA())</f>
        <v>#N/A</v>
      </c>
      <c r="BO1051" s="49" t="e">
        <f t="array" aca="1" ref="BO1051" ca="1">IF(AND(ISNUMBER(BO750), ISNUMBER(BO751)), BO751/BO750-1, NA())</f>
        <v>#N/A</v>
      </c>
      <c r="BP1051" s="49" t="e">
        <f t="array" aca="1" ref="BP1051" ca="1">IF(AND(ISNUMBER(BP750), ISNUMBER(BP751)), BP751/BP750-1, NA())</f>
        <v>#N/A</v>
      </c>
      <c r="BQ1051" s="49" t="e">
        <f t="array" aca="1" ref="BQ1051" ca="1">IF(AND(ISNUMBER(BQ750), ISNUMBER(BQ751)), BQ751/BQ750-1, NA())</f>
        <v>#N/A</v>
      </c>
      <c r="BR1051" s="49" t="e">
        <f t="array" aca="1" ref="BR1051" ca="1">IF(AND(ISNUMBER(BR750), ISNUMBER(BR751)), BR751/BR750-1, NA())</f>
        <v>#N/A</v>
      </c>
      <c r="BS1051" s="49" t="e">
        <f t="array" aca="1" ref="BS1051" ca="1">IF(AND(ISNUMBER(BS750), ISNUMBER(BS751)), BS751/BS750-1, NA())</f>
        <v>#N/A</v>
      </c>
    </row>
    <row r="1052" spans="2:71">
      <c r="B1052" s="48">
        <f t="shared" si="1109"/>
        <v>1926</v>
      </c>
      <c r="M1052" s="49" t="e">
        <f t="array" aca="1" ref="M1052" ca="1">IF(AND(ISNUMBER(M751), ISNUMBER(M752)), M752/M751-1, NA())</f>
        <v>#N/A</v>
      </c>
      <c r="N1052" s="49" t="e">
        <f t="array" aca="1" ref="N1052" ca="1">IF(AND(ISNUMBER(N751), ISNUMBER(N752)), N752/N751-1, NA())</f>
        <v>#N/A</v>
      </c>
      <c r="X1052" s="49" t="e">
        <f t="array" aca="1" ref="X1052" ca="1">IF(AND(ISNUMBER(X751), ISNUMBER(X752)), X752/X751-1, NA())</f>
        <v>#N/A</v>
      </c>
      <c r="Y1052" s="49" t="e">
        <f t="array" aca="1" ref="Y1052" ca="1">IF(AND(ISNUMBER(Y751), ISNUMBER(Y752)), Y752/Y751-1, NA())</f>
        <v>#N/A</v>
      </c>
      <c r="AA1052" s="49" t="e">
        <f t="array" aca="1" ref="AA1052" ca="1">IF(AND(ISNUMBER(AA751), ISNUMBER(AA752)), AA752/AA751-1, NA())</f>
        <v>#N/A</v>
      </c>
      <c r="AB1052" s="49" t="e">
        <f t="array" aca="1" ref="AB1052" ca="1">IF(AND(ISNUMBER(AB751), ISNUMBER(AB752)), AB752/AB751-1, NA())</f>
        <v>#N/A</v>
      </c>
      <c r="AC1052" s="49" t="e">
        <f t="array" aca="1" ref="AC1052" ca="1">IF(AND(ISNUMBER(AC751), ISNUMBER(AC752)), AC752/AC751-1, NA())</f>
        <v>#N/A</v>
      </c>
      <c r="AD1052" s="49" t="e">
        <f t="array" aca="1" ref="AD1052" ca="1">IF(AND(ISNUMBER(AD751), ISNUMBER(AD752)), AD752/AD751-1, NA())</f>
        <v>#N/A</v>
      </c>
      <c r="AE1052" s="49" t="e">
        <f t="array" aca="1" ref="AE1052" ca="1">IF(AND(ISNUMBER(AE751), ISNUMBER(AE752)), AE752/AE751-1, NA())</f>
        <v>#N/A</v>
      </c>
      <c r="AG1052" s="49" t="e">
        <f t="array" aca="1" ref="AG1052" ca="1">IF(AND(ISNUMBER(AG751), ISNUMBER(AG752)), AG752/AG751-1, NA())</f>
        <v>#N/A</v>
      </c>
      <c r="AM1052" s="49" t="e">
        <f t="array" aca="1" ref="AM1052" ca="1">IF(AND(ISNUMBER(AM751), ISNUMBER(AM752)), AM752/AM751-1, NA())</f>
        <v>#N/A</v>
      </c>
      <c r="AN1052" s="49" t="e">
        <f t="array" aca="1" ref="AN1052" ca="1">IF(AND(ISNUMBER(AN751), ISNUMBER(AN752)), AN752/AN751-1, NA())</f>
        <v>#N/A</v>
      </c>
      <c r="AO1052" s="49" t="e">
        <f t="array" aca="1" ref="AO1052" ca="1">IF(AND(ISNUMBER(AO751), ISNUMBER(AO752)), AO752/AO751-1, NA())</f>
        <v>#N/A</v>
      </c>
      <c r="AP1052" s="49" t="e">
        <f t="array" aca="1" ref="AP1052" ca="1">IF(AND(ISNUMBER(AP751), ISNUMBER(AP752)), AP752/AP751-1, NA())</f>
        <v>#N/A</v>
      </c>
      <c r="AQ1052" s="49" t="e">
        <f t="array" aca="1" ref="AQ1052" ca="1">IF(AND(ISNUMBER(AQ751), ISNUMBER(AQ752)), AQ752/AQ751-1, NA())</f>
        <v>#N/A</v>
      </c>
      <c r="AS1052" s="49" t="e">
        <f t="array" aca="1" ref="AS1052" ca="1">IF(AND(ISNUMBER(AS751), ISNUMBER(AS752)), AS752/AS751-1, NA())</f>
        <v>#N/A</v>
      </c>
      <c r="AU1052" s="49" t="e">
        <f t="array" aca="1" ref="AU1052" ca="1">IF(AND(ISNUMBER(AU751), ISNUMBER(AU752)), AU752/AU751-1, NA())</f>
        <v>#N/A</v>
      </c>
      <c r="AV1052" s="49" t="e">
        <f t="array" aca="1" ref="AV1052" ca="1">IF(AND(ISNUMBER(AV751), ISNUMBER(AV752)), AV752/AV751-1, NA())</f>
        <v>#N/A</v>
      </c>
      <c r="AW1052" s="49" t="e">
        <f t="array" aca="1" ref="AW1052" ca="1">IF(AND(ISNUMBER(AW751), ISNUMBER(AW752)), AW752/AW751-1, NA())</f>
        <v>#N/A</v>
      </c>
      <c r="AX1052" s="49" t="e">
        <f t="array" aca="1" ref="AX1052" ca="1">IF(AND(ISNUMBER(AX751), ISNUMBER(AX752)), AX752/AX751-1, NA())</f>
        <v>#N/A</v>
      </c>
      <c r="AY1052" s="49" t="e">
        <f t="array" aca="1" ref="AY1052" ca="1">IF(AND(ISNUMBER(AY751), ISNUMBER(AY752)), AY752/AY751-1, NA())</f>
        <v>#N/A</v>
      </c>
      <c r="AZ1052" s="49" t="e">
        <f t="array" aca="1" ref="AZ1052" ca="1">IF(AND(ISNUMBER(AZ751), ISNUMBER(AZ752)), AZ752/AZ751-1, NA())</f>
        <v>#N/A</v>
      </c>
      <c r="BA1052" s="49" t="e">
        <f t="array" aca="1" ref="BA1052" ca="1">IF(AND(ISNUMBER(BA751), ISNUMBER(BA752)), BA752/BA751-1, NA())</f>
        <v>#N/A</v>
      </c>
      <c r="BB1052" s="49" t="e">
        <f t="array" aca="1" ref="BB1052" ca="1">IF(AND(ISNUMBER(BB751), ISNUMBER(BB752)), BB752/BB751-1, NA())</f>
        <v>#N/A</v>
      </c>
      <c r="BC1052" s="49" t="e">
        <f t="array" aca="1" ref="BC1052" ca="1">IF(AND(ISNUMBER(BC751), ISNUMBER(BC752)), BC752/BC751-1, NA())</f>
        <v>#N/A</v>
      </c>
      <c r="BD1052" s="49" t="e">
        <f t="array" aca="1" ref="BD1052" ca="1">IF(AND(ISNUMBER(BD751), ISNUMBER(BD752)), BD752/BD751-1, NA())</f>
        <v>#N/A</v>
      </c>
      <c r="BE1052" s="49" t="e">
        <f t="array" aca="1" ref="BE1052" ca="1">IF(AND(ISNUMBER(BE751), ISNUMBER(BE752)), BE752/BE751-1, NA())</f>
        <v>#N/A</v>
      </c>
      <c r="BF1052" s="49" t="e">
        <f t="array" aca="1" ref="BF1052" ca="1">IF(AND(ISNUMBER(BF751), ISNUMBER(BF752)), BF752/BF751-1, NA())</f>
        <v>#N/A</v>
      </c>
      <c r="BG1052" s="49" t="e">
        <f t="array" aca="1" ref="BG1052" ca="1">IF(AND(ISNUMBER(BG751), ISNUMBER(BG752)), BG752/BG751-1, NA())</f>
        <v>#N/A</v>
      </c>
      <c r="BH1052" s="49" t="e">
        <f t="array" aca="1" ref="BH1052" ca="1">IF(AND(ISNUMBER(BH751), ISNUMBER(BH752)), BH752/BH751-1, NA())</f>
        <v>#N/A</v>
      </c>
      <c r="BI1052" s="49" t="e">
        <f t="array" aca="1" ref="BI1052" ca="1">IF(AND(ISNUMBER(BI751), ISNUMBER(BI752)), BI752/BI751-1, NA())</f>
        <v>#N/A</v>
      </c>
      <c r="BJ1052" s="49" t="e">
        <f t="array" aca="1" ref="BJ1052" ca="1">IF(AND(ISNUMBER(BJ751), ISNUMBER(BJ752)), BJ752/BJ751-1, NA())</f>
        <v>#N/A</v>
      </c>
      <c r="BK1052" s="49" t="e">
        <f t="array" aca="1" ref="BK1052" ca="1">IF(AND(ISNUMBER(BK751), ISNUMBER(BK752)), BK752/BK751-1, NA())</f>
        <v>#N/A</v>
      </c>
      <c r="BL1052" s="49" t="e">
        <f t="array" aca="1" ref="BL1052" ca="1">IF(AND(ISNUMBER(BL751), ISNUMBER(BL752)), BL752/BL751-1, NA())</f>
        <v>#N/A</v>
      </c>
      <c r="BM1052" s="49" t="e">
        <f t="array" aca="1" ref="BM1052" ca="1">IF(AND(ISNUMBER(BM751), ISNUMBER(BM752)), BM752/BM751-1, NA())</f>
        <v>#N/A</v>
      </c>
      <c r="BN1052" s="49" t="e">
        <f t="array" aca="1" ref="BN1052" ca="1">IF(AND(ISNUMBER(BN751), ISNUMBER(BN752)), BN752/BN751-1, NA())</f>
        <v>#N/A</v>
      </c>
      <c r="BO1052" s="49" t="e">
        <f t="array" aca="1" ref="BO1052" ca="1">IF(AND(ISNUMBER(BO751), ISNUMBER(BO752)), BO752/BO751-1, NA())</f>
        <v>#N/A</v>
      </c>
      <c r="BP1052" s="49" t="e">
        <f t="array" aca="1" ref="BP1052" ca="1">IF(AND(ISNUMBER(BP751), ISNUMBER(BP752)), BP752/BP751-1, NA())</f>
        <v>#N/A</v>
      </c>
      <c r="BQ1052" s="49" t="e">
        <f t="array" aca="1" ref="BQ1052" ca="1">IF(AND(ISNUMBER(BQ751), ISNUMBER(BQ752)), BQ752/BQ751-1, NA())</f>
        <v>#N/A</v>
      </c>
      <c r="BR1052" s="49" t="e">
        <f t="array" aca="1" ref="BR1052" ca="1">IF(AND(ISNUMBER(BR751), ISNUMBER(BR752)), BR752/BR751-1, NA())</f>
        <v>#N/A</v>
      </c>
      <c r="BS1052" s="49" t="e">
        <f t="array" aca="1" ref="BS1052" ca="1">IF(AND(ISNUMBER(BS751), ISNUMBER(BS752)), BS752/BS751-1, NA())</f>
        <v>#N/A</v>
      </c>
    </row>
    <row r="1053" spans="2:71">
      <c r="B1053" s="48">
        <f t="shared" si="1109"/>
        <v>1927</v>
      </c>
      <c r="M1053" s="49" t="e">
        <f t="array" aca="1" ref="M1053" ca="1">IF(AND(ISNUMBER(M752), ISNUMBER(M753)), M753/M752-1, NA())</f>
        <v>#N/A</v>
      </c>
      <c r="N1053" s="49" t="e">
        <f t="array" aca="1" ref="N1053" ca="1">IF(AND(ISNUMBER(N752), ISNUMBER(N753)), N753/N752-1, NA())</f>
        <v>#N/A</v>
      </c>
      <c r="X1053" s="49" t="e">
        <f t="array" aca="1" ref="X1053" ca="1">IF(AND(ISNUMBER(X752), ISNUMBER(X753)), X753/X752-1, NA())</f>
        <v>#N/A</v>
      </c>
      <c r="Y1053" s="49" t="e">
        <f t="array" aca="1" ref="Y1053" ca="1">IF(AND(ISNUMBER(Y752), ISNUMBER(Y753)), Y753/Y752-1, NA())</f>
        <v>#N/A</v>
      </c>
      <c r="AA1053" s="49" t="e">
        <f t="array" aca="1" ref="AA1053" ca="1">IF(AND(ISNUMBER(AA752), ISNUMBER(AA753)), AA753/AA752-1, NA())</f>
        <v>#N/A</v>
      </c>
      <c r="AB1053" s="49" t="e">
        <f t="array" aca="1" ref="AB1053" ca="1">IF(AND(ISNUMBER(AB752), ISNUMBER(AB753)), AB753/AB752-1, NA())</f>
        <v>#N/A</v>
      </c>
      <c r="AC1053" s="49" t="e">
        <f t="array" aca="1" ref="AC1053" ca="1">IF(AND(ISNUMBER(AC752), ISNUMBER(AC753)), AC753/AC752-1, NA())</f>
        <v>#N/A</v>
      </c>
      <c r="AD1053" s="49" t="e">
        <f t="array" aca="1" ref="AD1053" ca="1">IF(AND(ISNUMBER(AD752), ISNUMBER(AD753)), AD753/AD752-1, NA())</f>
        <v>#N/A</v>
      </c>
      <c r="AE1053" s="49" t="e">
        <f t="array" aca="1" ref="AE1053" ca="1">IF(AND(ISNUMBER(AE752), ISNUMBER(AE753)), AE753/AE752-1, NA())</f>
        <v>#N/A</v>
      </c>
      <c r="AG1053" s="49" t="e">
        <f t="array" aca="1" ref="AG1053" ca="1">IF(AND(ISNUMBER(AG752), ISNUMBER(AG753)), AG753/AG752-1, NA())</f>
        <v>#N/A</v>
      </c>
      <c r="AM1053" s="49" t="e">
        <f t="array" aca="1" ref="AM1053" ca="1">IF(AND(ISNUMBER(AM752), ISNUMBER(AM753)), AM753/AM752-1, NA())</f>
        <v>#N/A</v>
      </c>
      <c r="AN1053" s="49" t="e">
        <f t="array" aca="1" ref="AN1053" ca="1">IF(AND(ISNUMBER(AN752), ISNUMBER(AN753)), AN753/AN752-1, NA())</f>
        <v>#N/A</v>
      </c>
      <c r="AO1053" s="49" t="e">
        <f t="array" aca="1" ref="AO1053" ca="1">IF(AND(ISNUMBER(AO752), ISNUMBER(AO753)), AO753/AO752-1, NA())</f>
        <v>#N/A</v>
      </c>
      <c r="AP1053" s="49" t="e">
        <f t="array" aca="1" ref="AP1053" ca="1">IF(AND(ISNUMBER(AP752), ISNUMBER(AP753)), AP753/AP752-1, NA())</f>
        <v>#N/A</v>
      </c>
      <c r="AQ1053" s="49" t="e">
        <f t="array" aca="1" ref="AQ1053" ca="1">IF(AND(ISNUMBER(AQ752), ISNUMBER(AQ753)), AQ753/AQ752-1, NA())</f>
        <v>#N/A</v>
      </c>
      <c r="AS1053" s="49" t="e">
        <f t="array" aca="1" ref="AS1053" ca="1">IF(AND(ISNUMBER(AS752), ISNUMBER(AS753)), AS753/AS752-1, NA())</f>
        <v>#N/A</v>
      </c>
      <c r="AU1053" s="49" t="e">
        <f t="array" aca="1" ref="AU1053" ca="1">IF(AND(ISNUMBER(AU752), ISNUMBER(AU753)), AU753/AU752-1, NA())</f>
        <v>#N/A</v>
      </c>
      <c r="AV1053" s="49" t="e">
        <f t="array" aca="1" ref="AV1053" ca="1">IF(AND(ISNUMBER(AV752), ISNUMBER(AV753)), AV753/AV752-1, NA())</f>
        <v>#N/A</v>
      </c>
      <c r="AW1053" s="49" t="e">
        <f t="array" aca="1" ref="AW1053" ca="1">IF(AND(ISNUMBER(AW752), ISNUMBER(AW753)), AW753/AW752-1, NA())</f>
        <v>#N/A</v>
      </c>
      <c r="AX1053" s="49" t="e">
        <f t="array" aca="1" ref="AX1053" ca="1">IF(AND(ISNUMBER(AX752), ISNUMBER(AX753)), AX753/AX752-1, NA())</f>
        <v>#N/A</v>
      </c>
      <c r="AY1053" s="49" t="e">
        <f t="array" aca="1" ref="AY1053" ca="1">IF(AND(ISNUMBER(AY752), ISNUMBER(AY753)), AY753/AY752-1, NA())</f>
        <v>#N/A</v>
      </c>
      <c r="AZ1053" s="49" t="e">
        <f t="array" aca="1" ref="AZ1053" ca="1">IF(AND(ISNUMBER(AZ752), ISNUMBER(AZ753)), AZ753/AZ752-1, NA())</f>
        <v>#N/A</v>
      </c>
      <c r="BA1053" s="49" t="e">
        <f t="array" aca="1" ref="BA1053" ca="1">IF(AND(ISNUMBER(BA752), ISNUMBER(BA753)), BA753/BA752-1, NA())</f>
        <v>#N/A</v>
      </c>
      <c r="BB1053" s="49" t="e">
        <f t="array" aca="1" ref="BB1053" ca="1">IF(AND(ISNUMBER(BB752), ISNUMBER(BB753)), BB753/BB752-1, NA())</f>
        <v>#N/A</v>
      </c>
      <c r="BC1053" s="49" t="e">
        <f t="array" aca="1" ref="BC1053" ca="1">IF(AND(ISNUMBER(BC752), ISNUMBER(BC753)), BC753/BC752-1, NA())</f>
        <v>#N/A</v>
      </c>
      <c r="BD1053" s="49" t="e">
        <f t="array" aca="1" ref="BD1053" ca="1">IF(AND(ISNUMBER(BD752), ISNUMBER(BD753)), BD753/BD752-1, NA())</f>
        <v>#N/A</v>
      </c>
      <c r="BE1053" s="49" t="e">
        <f t="array" aca="1" ref="BE1053" ca="1">IF(AND(ISNUMBER(BE752), ISNUMBER(BE753)), BE753/BE752-1, NA())</f>
        <v>#N/A</v>
      </c>
      <c r="BF1053" s="49" t="e">
        <f t="array" aca="1" ref="BF1053" ca="1">IF(AND(ISNUMBER(BF752), ISNUMBER(BF753)), BF753/BF752-1, NA())</f>
        <v>#N/A</v>
      </c>
      <c r="BG1053" s="49" t="e">
        <f t="array" aca="1" ref="BG1053" ca="1">IF(AND(ISNUMBER(BG752), ISNUMBER(BG753)), BG753/BG752-1, NA())</f>
        <v>#N/A</v>
      </c>
      <c r="BH1053" s="49" t="e">
        <f t="array" aca="1" ref="BH1053" ca="1">IF(AND(ISNUMBER(BH752), ISNUMBER(BH753)), BH753/BH752-1, NA())</f>
        <v>#N/A</v>
      </c>
      <c r="BI1053" s="49" t="e">
        <f t="array" aca="1" ref="BI1053" ca="1">IF(AND(ISNUMBER(BI752), ISNUMBER(BI753)), BI753/BI752-1, NA())</f>
        <v>#N/A</v>
      </c>
      <c r="BJ1053" s="49" t="e">
        <f t="array" aca="1" ref="BJ1053" ca="1">IF(AND(ISNUMBER(BJ752), ISNUMBER(BJ753)), BJ753/BJ752-1, NA())</f>
        <v>#N/A</v>
      </c>
      <c r="BK1053" s="49" t="e">
        <f t="array" aca="1" ref="BK1053" ca="1">IF(AND(ISNUMBER(BK752), ISNUMBER(BK753)), BK753/BK752-1, NA())</f>
        <v>#N/A</v>
      </c>
      <c r="BL1053" s="49" t="e">
        <f t="array" aca="1" ref="BL1053" ca="1">IF(AND(ISNUMBER(BL752), ISNUMBER(BL753)), BL753/BL752-1, NA())</f>
        <v>#N/A</v>
      </c>
      <c r="BM1053" s="49" t="e">
        <f t="array" aca="1" ref="BM1053" ca="1">IF(AND(ISNUMBER(BM752), ISNUMBER(BM753)), BM753/BM752-1, NA())</f>
        <v>#N/A</v>
      </c>
      <c r="BN1053" s="49" t="e">
        <f t="array" aca="1" ref="BN1053" ca="1">IF(AND(ISNUMBER(BN752), ISNUMBER(BN753)), BN753/BN752-1, NA())</f>
        <v>#N/A</v>
      </c>
      <c r="BO1053" s="49" t="e">
        <f t="array" aca="1" ref="BO1053" ca="1">IF(AND(ISNUMBER(BO752), ISNUMBER(BO753)), BO753/BO752-1, NA())</f>
        <v>#N/A</v>
      </c>
      <c r="BP1053" s="49" t="e">
        <f t="array" aca="1" ref="BP1053" ca="1">IF(AND(ISNUMBER(BP752), ISNUMBER(BP753)), BP753/BP752-1, NA())</f>
        <v>#N/A</v>
      </c>
      <c r="BQ1053" s="49" t="e">
        <f t="array" aca="1" ref="BQ1053" ca="1">IF(AND(ISNUMBER(BQ752), ISNUMBER(BQ753)), BQ753/BQ752-1, NA())</f>
        <v>#N/A</v>
      </c>
      <c r="BR1053" s="49" t="e">
        <f t="array" aca="1" ref="BR1053" ca="1">IF(AND(ISNUMBER(BR752), ISNUMBER(BR753)), BR753/BR752-1, NA())</f>
        <v>#N/A</v>
      </c>
      <c r="BS1053" s="49" t="e">
        <f t="array" aca="1" ref="BS1053" ca="1">IF(AND(ISNUMBER(BS752), ISNUMBER(BS753)), BS753/BS752-1, NA())</f>
        <v>#N/A</v>
      </c>
    </row>
    <row r="1054" spans="2:71">
      <c r="B1054" s="48">
        <f t="shared" si="1109"/>
        <v>1928</v>
      </c>
      <c r="M1054" s="49" t="e">
        <f t="array" aca="1" ref="M1054" ca="1">IF(AND(ISNUMBER(M753), ISNUMBER(M754)), M754/M753-1, NA())</f>
        <v>#N/A</v>
      </c>
      <c r="N1054" s="49" t="e">
        <f t="array" aca="1" ref="N1054" ca="1">IF(AND(ISNUMBER(N753), ISNUMBER(N754)), N754/N753-1, NA())</f>
        <v>#N/A</v>
      </c>
      <c r="X1054" s="49" t="e">
        <f t="array" aca="1" ref="X1054" ca="1">IF(AND(ISNUMBER(X753), ISNUMBER(X754)), X754/X753-1, NA())</f>
        <v>#N/A</v>
      </c>
      <c r="Y1054" s="49" t="e">
        <f t="array" aca="1" ref="Y1054" ca="1">IF(AND(ISNUMBER(Y753), ISNUMBER(Y754)), Y754/Y753-1, NA())</f>
        <v>#N/A</v>
      </c>
      <c r="AA1054" s="49" t="e">
        <f t="array" aca="1" ref="AA1054" ca="1">IF(AND(ISNUMBER(AA753), ISNUMBER(AA754)), AA754/AA753-1, NA())</f>
        <v>#N/A</v>
      </c>
      <c r="AB1054" s="49" t="e">
        <f t="array" aca="1" ref="AB1054" ca="1">IF(AND(ISNUMBER(AB753), ISNUMBER(AB754)), AB754/AB753-1, NA())</f>
        <v>#N/A</v>
      </c>
      <c r="AC1054" s="49" t="e">
        <f t="array" aca="1" ref="AC1054" ca="1">IF(AND(ISNUMBER(AC753), ISNUMBER(AC754)), AC754/AC753-1, NA())</f>
        <v>#N/A</v>
      </c>
      <c r="AD1054" s="49" t="e">
        <f t="array" aca="1" ref="AD1054" ca="1">IF(AND(ISNUMBER(AD753), ISNUMBER(AD754)), AD754/AD753-1, NA())</f>
        <v>#N/A</v>
      </c>
      <c r="AE1054" s="49" t="e">
        <f t="array" aca="1" ref="AE1054" ca="1">IF(AND(ISNUMBER(AE753), ISNUMBER(AE754)), AE754/AE753-1, NA())</f>
        <v>#N/A</v>
      </c>
      <c r="AG1054" s="49" t="e">
        <f t="array" aca="1" ref="AG1054" ca="1">IF(AND(ISNUMBER(AG753), ISNUMBER(AG754)), AG754/AG753-1, NA())</f>
        <v>#N/A</v>
      </c>
      <c r="AM1054" s="49" t="e">
        <f t="array" aca="1" ref="AM1054" ca="1">IF(AND(ISNUMBER(AM753), ISNUMBER(AM754)), AM754/AM753-1, NA())</f>
        <v>#N/A</v>
      </c>
      <c r="AN1054" s="49" t="e">
        <f t="array" aca="1" ref="AN1054" ca="1">IF(AND(ISNUMBER(AN753), ISNUMBER(AN754)), AN754/AN753-1, NA())</f>
        <v>#N/A</v>
      </c>
      <c r="AO1054" s="49" t="e">
        <f t="array" aca="1" ref="AO1054" ca="1">IF(AND(ISNUMBER(AO753), ISNUMBER(AO754)), AO754/AO753-1, NA())</f>
        <v>#N/A</v>
      </c>
      <c r="AP1054" s="49" t="e">
        <f t="array" aca="1" ref="AP1054" ca="1">IF(AND(ISNUMBER(AP753), ISNUMBER(AP754)), AP754/AP753-1, NA())</f>
        <v>#N/A</v>
      </c>
      <c r="AQ1054" s="49" t="e">
        <f t="array" aca="1" ref="AQ1054" ca="1">IF(AND(ISNUMBER(AQ753), ISNUMBER(AQ754)), AQ754/AQ753-1, NA())</f>
        <v>#N/A</v>
      </c>
      <c r="AS1054" s="49" t="e">
        <f t="array" aca="1" ref="AS1054" ca="1">IF(AND(ISNUMBER(AS753), ISNUMBER(AS754)), AS754/AS753-1, NA())</f>
        <v>#N/A</v>
      </c>
      <c r="AU1054" s="49" t="e">
        <f t="array" aca="1" ref="AU1054" ca="1">IF(AND(ISNUMBER(AU753), ISNUMBER(AU754)), AU754/AU753-1, NA())</f>
        <v>#N/A</v>
      </c>
      <c r="AV1054" s="49" t="e">
        <f t="array" aca="1" ref="AV1054" ca="1">IF(AND(ISNUMBER(AV753), ISNUMBER(AV754)), AV754/AV753-1, NA())</f>
        <v>#N/A</v>
      </c>
      <c r="AW1054" s="49" t="e">
        <f t="array" aca="1" ref="AW1054" ca="1">IF(AND(ISNUMBER(AW753), ISNUMBER(AW754)), AW754/AW753-1, NA())</f>
        <v>#N/A</v>
      </c>
      <c r="AX1054" s="49" t="e">
        <f t="array" aca="1" ref="AX1054" ca="1">IF(AND(ISNUMBER(AX753), ISNUMBER(AX754)), AX754/AX753-1, NA())</f>
        <v>#N/A</v>
      </c>
      <c r="AY1054" s="49" t="e">
        <f t="array" aca="1" ref="AY1054" ca="1">IF(AND(ISNUMBER(AY753), ISNUMBER(AY754)), AY754/AY753-1, NA())</f>
        <v>#N/A</v>
      </c>
      <c r="AZ1054" s="49" t="e">
        <f t="array" aca="1" ref="AZ1054" ca="1">IF(AND(ISNUMBER(AZ753), ISNUMBER(AZ754)), AZ754/AZ753-1, NA())</f>
        <v>#N/A</v>
      </c>
      <c r="BA1054" s="49" t="e">
        <f t="array" aca="1" ref="BA1054" ca="1">IF(AND(ISNUMBER(BA753), ISNUMBER(BA754)), BA754/BA753-1, NA())</f>
        <v>#N/A</v>
      </c>
      <c r="BB1054" s="49" t="e">
        <f t="array" aca="1" ref="BB1054" ca="1">IF(AND(ISNUMBER(BB753), ISNUMBER(BB754)), BB754/BB753-1, NA())</f>
        <v>#N/A</v>
      </c>
      <c r="BC1054" s="49" t="e">
        <f t="array" aca="1" ref="BC1054" ca="1">IF(AND(ISNUMBER(BC753), ISNUMBER(BC754)), BC754/BC753-1, NA())</f>
        <v>#N/A</v>
      </c>
      <c r="BD1054" s="49" t="e">
        <f t="array" aca="1" ref="BD1054" ca="1">IF(AND(ISNUMBER(BD753), ISNUMBER(BD754)), BD754/BD753-1, NA())</f>
        <v>#N/A</v>
      </c>
      <c r="BE1054" s="49" t="e">
        <f t="array" aca="1" ref="BE1054" ca="1">IF(AND(ISNUMBER(BE753), ISNUMBER(BE754)), BE754/BE753-1, NA())</f>
        <v>#N/A</v>
      </c>
      <c r="BF1054" s="49" t="e">
        <f t="array" aca="1" ref="BF1054" ca="1">IF(AND(ISNUMBER(BF753), ISNUMBER(BF754)), BF754/BF753-1, NA())</f>
        <v>#N/A</v>
      </c>
      <c r="BG1054" s="49" t="e">
        <f t="array" aca="1" ref="BG1054" ca="1">IF(AND(ISNUMBER(BG753), ISNUMBER(BG754)), BG754/BG753-1, NA())</f>
        <v>#N/A</v>
      </c>
      <c r="BH1054" s="49" t="e">
        <f t="array" aca="1" ref="BH1054" ca="1">IF(AND(ISNUMBER(BH753), ISNUMBER(BH754)), BH754/BH753-1, NA())</f>
        <v>#N/A</v>
      </c>
      <c r="BI1054" s="49" t="e">
        <f t="array" aca="1" ref="BI1054" ca="1">IF(AND(ISNUMBER(BI753), ISNUMBER(BI754)), BI754/BI753-1, NA())</f>
        <v>#N/A</v>
      </c>
      <c r="BJ1054" s="49" t="e">
        <f t="array" aca="1" ref="BJ1054" ca="1">IF(AND(ISNUMBER(BJ753), ISNUMBER(BJ754)), BJ754/BJ753-1, NA())</f>
        <v>#N/A</v>
      </c>
      <c r="BK1054" s="49" t="e">
        <f t="array" aca="1" ref="BK1054" ca="1">IF(AND(ISNUMBER(BK753), ISNUMBER(BK754)), BK754/BK753-1, NA())</f>
        <v>#N/A</v>
      </c>
      <c r="BL1054" s="49" t="e">
        <f t="array" aca="1" ref="BL1054" ca="1">IF(AND(ISNUMBER(BL753), ISNUMBER(BL754)), BL754/BL753-1, NA())</f>
        <v>#N/A</v>
      </c>
      <c r="BM1054" s="49" t="e">
        <f t="array" aca="1" ref="BM1054" ca="1">IF(AND(ISNUMBER(BM753), ISNUMBER(BM754)), BM754/BM753-1, NA())</f>
        <v>#N/A</v>
      </c>
      <c r="BN1054" s="49" t="e">
        <f t="array" aca="1" ref="BN1054" ca="1">IF(AND(ISNUMBER(BN753), ISNUMBER(BN754)), BN754/BN753-1, NA())</f>
        <v>#N/A</v>
      </c>
      <c r="BO1054" s="49" t="e">
        <f t="array" aca="1" ref="BO1054" ca="1">IF(AND(ISNUMBER(BO753), ISNUMBER(BO754)), BO754/BO753-1, NA())</f>
        <v>#N/A</v>
      </c>
      <c r="BP1054" s="49" t="e">
        <f t="array" aca="1" ref="BP1054" ca="1">IF(AND(ISNUMBER(BP753), ISNUMBER(BP754)), BP754/BP753-1, NA())</f>
        <v>#N/A</v>
      </c>
      <c r="BQ1054" s="49" t="e">
        <f t="array" aca="1" ref="BQ1054" ca="1">IF(AND(ISNUMBER(BQ753), ISNUMBER(BQ754)), BQ754/BQ753-1, NA())</f>
        <v>#N/A</v>
      </c>
      <c r="BR1054" s="49" t="e">
        <f t="array" aca="1" ref="BR1054" ca="1">IF(AND(ISNUMBER(BR753), ISNUMBER(BR754)), BR754/BR753-1, NA())</f>
        <v>#N/A</v>
      </c>
      <c r="BS1054" s="49" t="e">
        <f t="array" aca="1" ref="BS1054" ca="1">IF(AND(ISNUMBER(BS753), ISNUMBER(BS754)), BS754/BS753-1, NA())</f>
        <v>#N/A</v>
      </c>
    </row>
    <row r="1055" spans="2:71">
      <c r="B1055" s="48">
        <f t="shared" si="1109"/>
        <v>1929</v>
      </c>
      <c r="M1055" s="49" t="e">
        <f t="array" aca="1" ref="M1055" ca="1">IF(AND(ISNUMBER(M754), ISNUMBER(M755)), M755/M754-1, NA())</f>
        <v>#N/A</v>
      </c>
      <c r="N1055" s="49" t="e">
        <f t="array" aca="1" ref="N1055" ca="1">IF(AND(ISNUMBER(N754), ISNUMBER(N755)), N755/N754-1, NA())</f>
        <v>#N/A</v>
      </c>
      <c r="X1055" s="49" t="e">
        <f t="array" aca="1" ref="X1055" ca="1">IF(AND(ISNUMBER(X754), ISNUMBER(X755)), X755/X754-1, NA())</f>
        <v>#N/A</v>
      </c>
      <c r="Y1055" s="49" t="e">
        <f t="array" aca="1" ref="Y1055" ca="1">IF(AND(ISNUMBER(Y754), ISNUMBER(Y755)), Y755/Y754-1, NA())</f>
        <v>#N/A</v>
      </c>
      <c r="AA1055" s="49" t="e">
        <f t="array" aca="1" ref="AA1055" ca="1">IF(AND(ISNUMBER(AA754), ISNUMBER(AA755)), AA755/AA754-1, NA())</f>
        <v>#N/A</v>
      </c>
      <c r="AB1055" s="49" t="e">
        <f t="array" aca="1" ref="AB1055" ca="1">IF(AND(ISNUMBER(AB754), ISNUMBER(AB755)), AB755/AB754-1, NA())</f>
        <v>#N/A</v>
      </c>
      <c r="AC1055" s="49" t="e">
        <f t="array" aca="1" ref="AC1055" ca="1">IF(AND(ISNUMBER(AC754), ISNUMBER(AC755)), AC755/AC754-1, NA())</f>
        <v>#N/A</v>
      </c>
      <c r="AD1055" s="49" t="e">
        <f t="array" aca="1" ref="AD1055" ca="1">IF(AND(ISNUMBER(AD754), ISNUMBER(AD755)), AD755/AD754-1, NA())</f>
        <v>#N/A</v>
      </c>
      <c r="AE1055" s="49" t="e">
        <f t="array" aca="1" ref="AE1055" ca="1">IF(AND(ISNUMBER(AE754), ISNUMBER(AE755)), AE755/AE754-1, NA())</f>
        <v>#N/A</v>
      </c>
      <c r="AG1055" s="49" t="e">
        <f t="array" aca="1" ref="AG1055" ca="1">IF(AND(ISNUMBER(AG754), ISNUMBER(AG755)), AG755/AG754-1, NA())</f>
        <v>#N/A</v>
      </c>
      <c r="AM1055" s="49" t="e">
        <f t="array" aca="1" ref="AM1055" ca="1">IF(AND(ISNUMBER(AM754), ISNUMBER(AM755)), AM755/AM754-1, NA())</f>
        <v>#N/A</v>
      </c>
      <c r="AN1055" s="49" t="e">
        <f t="array" aca="1" ref="AN1055" ca="1">IF(AND(ISNUMBER(AN754), ISNUMBER(AN755)), AN755/AN754-1, NA())</f>
        <v>#N/A</v>
      </c>
      <c r="AO1055" s="49" t="e">
        <f t="array" aca="1" ref="AO1055" ca="1">IF(AND(ISNUMBER(AO754), ISNUMBER(AO755)), AO755/AO754-1, NA())</f>
        <v>#N/A</v>
      </c>
      <c r="AP1055" s="49" t="e">
        <f t="array" aca="1" ref="AP1055" ca="1">IF(AND(ISNUMBER(AP754), ISNUMBER(AP755)), AP755/AP754-1, NA())</f>
        <v>#N/A</v>
      </c>
      <c r="AQ1055" s="49" t="e">
        <f t="array" aca="1" ref="AQ1055" ca="1">IF(AND(ISNUMBER(AQ754), ISNUMBER(AQ755)), AQ755/AQ754-1, NA())</f>
        <v>#N/A</v>
      </c>
      <c r="AS1055" s="49" t="e">
        <f t="array" aca="1" ref="AS1055" ca="1">IF(AND(ISNUMBER(AS754), ISNUMBER(AS755)), AS755/AS754-1, NA())</f>
        <v>#N/A</v>
      </c>
      <c r="AU1055" s="49" t="e">
        <f t="array" aca="1" ref="AU1055" ca="1">IF(AND(ISNUMBER(AU754), ISNUMBER(AU755)), AU755/AU754-1, NA())</f>
        <v>#N/A</v>
      </c>
      <c r="AV1055" s="49" t="e">
        <f t="array" aca="1" ref="AV1055" ca="1">IF(AND(ISNUMBER(AV754), ISNUMBER(AV755)), AV755/AV754-1, NA())</f>
        <v>#N/A</v>
      </c>
      <c r="AW1055" s="49" t="e">
        <f t="array" aca="1" ref="AW1055" ca="1">IF(AND(ISNUMBER(AW754), ISNUMBER(AW755)), AW755/AW754-1, NA())</f>
        <v>#N/A</v>
      </c>
      <c r="AX1055" s="49" t="e">
        <f t="array" aca="1" ref="AX1055" ca="1">IF(AND(ISNUMBER(AX754), ISNUMBER(AX755)), AX755/AX754-1, NA())</f>
        <v>#N/A</v>
      </c>
      <c r="AY1055" s="49" t="e">
        <f t="array" aca="1" ref="AY1055" ca="1">IF(AND(ISNUMBER(AY754), ISNUMBER(AY755)), AY755/AY754-1, NA())</f>
        <v>#N/A</v>
      </c>
      <c r="AZ1055" s="49" t="e">
        <f t="array" aca="1" ref="AZ1055" ca="1">IF(AND(ISNUMBER(AZ754), ISNUMBER(AZ755)), AZ755/AZ754-1, NA())</f>
        <v>#N/A</v>
      </c>
      <c r="BA1055" s="49" t="e">
        <f t="array" aca="1" ref="BA1055" ca="1">IF(AND(ISNUMBER(BA754), ISNUMBER(BA755)), BA755/BA754-1, NA())</f>
        <v>#N/A</v>
      </c>
      <c r="BB1055" s="49" t="e">
        <f t="array" aca="1" ref="BB1055" ca="1">IF(AND(ISNUMBER(BB754), ISNUMBER(BB755)), BB755/BB754-1, NA())</f>
        <v>#N/A</v>
      </c>
      <c r="BC1055" s="49" t="e">
        <f t="array" aca="1" ref="BC1055" ca="1">IF(AND(ISNUMBER(BC754), ISNUMBER(BC755)), BC755/BC754-1, NA())</f>
        <v>#N/A</v>
      </c>
      <c r="BD1055" s="49" t="e">
        <f t="array" aca="1" ref="BD1055" ca="1">IF(AND(ISNUMBER(BD754), ISNUMBER(BD755)), BD755/BD754-1, NA())</f>
        <v>#N/A</v>
      </c>
      <c r="BE1055" s="49" t="e">
        <f t="array" aca="1" ref="BE1055" ca="1">IF(AND(ISNUMBER(BE754), ISNUMBER(BE755)), BE755/BE754-1, NA())</f>
        <v>#N/A</v>
      </c>
      <c r="BF1055" s="49" t="e">
        <f t="array" aca="1" ref="BF1055" ca="1">IF(AND(ISNUMBER(BF754), ISNUMBER(BF755)), BF755/BF754-1, NA())</f>
        <v>#N/A</v>
      </c>
      <c r="BG1055" s="49" t="e">
        <f t="array" aca="1" ref="BG1055" ca="1">IF(AND(ISNUMBER(BG754), ISNUMBER(BG755)), BG755/BG754-1, NA())</f>
        <v>#N/A</v>
      </c>
      <c r="BH1055" s="49" t="e">
        <f t="array" aca="1" ref="BH1055" ca="1">IF(AND(ISNUMBER(BH754), ISNUMBER(BH755)), BH755/BH754-1, NA())</f>
        <v>#N/A</v>
      </c>
      <c r="BI1055" s="49" t="e">
        <f t="array" aca="1" ref="BI1055" ca="1">IF(AND(ISNUMBER(BI754), ISNUMBER(BI755)), BI755/BI754-1, NA())</f>
        <v>#N/A</v>
      </c>
      <c r="BJ1055" s="49" t="e">
        <f t="array" aca="1" ref="BJ1055" ca="1">IF(AND(ISNUMBER(BJ754), ISNUMBER(BJ755)), BJ755/BJ754-1, NA())</f>
        <v>#N/A</v>
      </c>
      <c r="BK1055" s="49" t="e">
        <f t="array" aca="1" ref="BK1055" ca="1">IF(AND(ISNUMBER(BK754), ISNUMBER(BK755)), BK755/BK754-1, NA())</f>
        <v>#N/A</v>
      </c>
      <c r="BL1055" s="49" t="e">
        <f t="array" aca="1" ref="BL1055" ca="1">IF(AND(ISNUMBER(BL754), ISNUMBER(BL755)), BL755/BL754-1, NA())</f>
        <v>#N/A</v>
      </c>
      <c r="BM1055" s="49" t="e">
        <f t="array" aca="1" ref="BM1055" ca="1">IF(AND(ISNUMBER(BM754), ISNUMBER(BM755)), BM755/BM754-1, NA())</f>
        <v>#N/A</v>
      </c>
      <c r="BN1055" s="49" t="e">
        <f t="array" aca="1" ref="BN1055" ca="1">IF(AND(ISNUMBER(BN754), ISNUMBER(BN755)), BN755/BN754-1, NA())</f>
        <v>#N/A</v>
      </c>
      <c r="BO1055" s="49" t="e">
        <f t="array" aca="1" ref="BO1055" ca="1">IF(AND(ISNUMBER(BO754), ISNUMBER(BO755)), BO755/BO754-1, NA())</f>
        <v>#N/A</v>
      </c>
      <c r="BP1055" s="49" t="e">
        <f t="array" aca="1" ref="BP1055" ca="1">IF(AND(ISNUMBER(BP754), ISNUMBER(BP755)), BP755/BP754-1, NA())</f>
        <v>#N/A</v>
      </c>
      <c r="BQ1055" s="49" t="e">
        <f t="array" aca="1" ref="BQ1055" ca="1">IF(AND(ISNUMBER(BQ754), ISNUMBER(BQ755)), BQ755/BQ754-1, NA())</f>
        <v>#N/A</v>
      </c>
      <c r="BR1055" s="49" t="e">
        <f t="array" aca="1" ref="BR1055" ca="1">IF(AND(ISNUMBER(BR754), ISNUMBER(BR755)), BR755/BR754-1, NA())</f>
        <v>#N/A</v>
      </c>
      <c r="BS1055" s="49" t="e">
        <f t="array" aca="1" ref="BS1055" ca="1">IF(AND(ISNUMBER(BS754), ISNUMBER(BS755)), BS755/BS754-1, NA())</f>
        <v>#N/A</v>
      </c>
    </row>
    <row r="1056" spans="2:71">
      <c r="B1056" s="48">
        <f t="shared" si="1109"/>
        <v>1930</v>
      </c>
      <c r="M1056" s="49" t="e">
        <f t="array" aca="1" ref="M1056" ca="1">IF(AND(ISNUMBER(M755), ISNUMBER(M756)), M756/M755-1, NA())</f>
        <v>#N/A</v>
      </c>
      <c r="N1056" s="49" t="e">
        <f t="array" aca="1" ref="N1056" ca="1">IF(AND(ISNUMBER(N755), ISNUMBER(N756)), N756/N755-1, NA())</f>
        <v>#N/A</v>
      </c>
      <c r="X1056" s="49" t="e">
        <f t="array" aca="1" ref="X1056" ca="1">IF(AND(ISNUMBER(X755), ISNUMBER(X756)), X756/X755-1, NA())</f>
        <v>#N/A</v>
      </c>
      <c r="Y1056" s="49" t="e">
        <f t="array" aca="1" ref="Y1056" ca="1">IF(AND(ISNUMBER(Y755), ISNUMBER(Y756)), Y756/Y755-1, NA())</f>
        <v>#N/A</v>
      </c>
      <c r="AA1056" s="49" t="e">
        <f t="array" aca="1" ref="AA1056" ca="1">IF(AND(ISNUMBER(AA755), ISNUMBER(AA756)), AA756/AA755-1, NA())</f>
        <v>#N/A</v>
      </c>
      <c r="AB1056" s="49" t="e">
        <f t="array" aca="1" ref="AB1056" ca="1">IF(AND(ISNUMBER(AB755), ISNUMBER(AB756)), AB756/AB755-1, NA())</f>
        <v>#N/A</v>
      </c>
      <c r="AC1056" s="49" t="e">
        <f t="array" aca="1" ref="AC1056" ca="1">IF(AND(ISNUMBER(AC755), ISNUMBER(AC756)), AC756/AC755-1, NA())</f>
        <v>#N/A</v>
      </c>
      <c r="AD1056" s="49" t="e">
        <f t="array" aca="1" ref="AD1056" ca="1">IF(AND(ISNUMBER(AD755), ISNUMBER(AD756)), AD756/AD755-1, NA())</f>
        <v>#N/A</v>
      </c>
      <c r="AE1056" s="49" t="e">
        <f t="array" aca="1" ref="AE1056" ca="1">IF(AND(ISNUMBER(AE755), ISNUMBER(AE756)), AE756/AE755-1, NA())</f>
        <v>#N/A</v>
      </c>
      <c r="AG1056" s="49" t="e">
        <f t="array" aca="1" ref="AG1056" ca="1">IF(AND(ISNUMBER(AG755), ISNUMBER(AG756)), AG756/AG755-1, NA())</f>
        <v>#N/A</v>
      </c>
      <c r="AM1056" s="49" t="e">
        <f t="array" aca="1" ref="AM1056" ca="1">IF(AND(ISNUMBER(AM755), ISNUMBER(AM756)), AM756/AM755-1, NA())</f>
        <v>#N/A</v>
      </c>
      <c r="AN1056" s="49" t="e">
        <f t="array" aca="1" ref="AN1056" ca="1">IF(AND(ISNUMBER(AN755), ISNUMBER(AN756)), AN756/AN755-1, NA())</f>
        <v>#N/A</v>
      </c>
      <c r="AO1056" s="49" t="e">
        <f t="array" aca="1" ref="AO1056" ca="1">IF(AND(ISNUMBER(AO755), ISNUMBER(AO756)), AO756/AO755-1, NA())</f>
        <v>#N/A</v>
      </c>
      <c r="AP1056" s="49" t="e">
        <f t="array" aca="1" ref="AP1056" ca="1">IF(AND(ISNUMBER(AP755), ISNUMBER(AP756)), AP756/AP755-1, NA())</f>
        <v>#N/A</v>
      </c>
      <c r="AQ1056" s="49" t="e">
        <f t="array" aca="1" ref="AQ1056" ca="1">IF(AND(ISNUMBER(AQ755), ISNUMBER(AQ756)), AQ756/AQ755-1, NA())</f>
        <v>#N/A</v>
      </c>
      <c r="AS1056" s="49" t="e">
        <f t="array" aca="1" ref="AS1056" ca="1">IF(AND(ISNUMBER(AS755), ISNUMBER(AS756)), AS756/AS755-1, NA())</f>
        <v>#N/A</v>
      </c>
      <c r="AU1056" s="49" t="e">
        <f t="array" aca="1" ref="AU1056" ca="1">IF(AND(ISNUMBER(AU755), ISNUMBER(AU756)), AU756/AU755-1, NA())</f>
        <v>#N/A</v>
      </c>
      <c r="AV1056" s="49" t="e">
        <f t="array" aca="1" ref="AV1056" ca="1">IF(AND(ISNUMBER(AV755), ISNUMBER(AV756)), AV756/AV755-1, NA())</f>
        <v>#N/A</v>
      </c>
      <c r="AW1056" s="49" t="e">
        <f t="array" aca="1" ref="AW1056" ca="1">IF(AND(ISNUMBER(AW755), ISNUMBER(AW756)), AW756/AW755-1, NA())</f>
        <v>#N/A</v>
      </c>
      <c r="AX1056" s="49" t="e">
        <f t="array" aca="1" ref="AX1056" ca="1">IF(AND(ISNUMBER(AX755), ISNUMBER(AX756)), AX756/AX755-1, NA())</f>
        <v>#N/A</v>
      </c>
      <c r="AY1056" s="49" t="e">
        <f t="array" aca="1" ref="AY1056" ca="1">IF(AND(ISNUMBER(AY755), ISNUMBER(AY756)), AY756/AY755-1, NA())</f>
        <v>#N/A</v>
      </c>
      <c r="AZ1056" s="49" t="e">
        <f t="array" aca="1" ref="AZ1056" ca="1">IF(AND(ISNUMBER(AZ755), ISNUMBER(AZ756)), AZ756/AZ755-1, NA())</f>
        <v>#N/A</v>
      </c>
      <c r="BA1056" s="49" t="e">
        <f t="array" aca="1" ref="BA1056" ca="1">IF(AND(ISNUMBER(BA755), ISNUMBER(BA756)), BA756/BA755-1, NA())</f>
        <v>#N/A</v>
      </c>
      <c r="BB1056" s="49" t="e">
        <f t="array" aca="1" ref="BB1056" ca="1">IF(AND(ISNUMBER(BB755), ISNUMBER(BB756)), BB756/BB755-1, NA())</f>
        <v>#N/A</v>
      </c>
      <c r="BC1056" s="49" t="e">
        <f t="array" aca="1" ref="BC1056" ca="1">IF(AND(ISNUMBER(BC755), ISNUMBER(BC756)), BC756/BC755-1, NA())</f>
        <v>#N/A</v>
      </c>
      <c r="BD1056" s="49" t="e">
        <f t="array" aca="1" ref="BD1056" ca="1">IF(AND(ISNUMBER(BD755), ISNUMBER(BD756)), BD756/BD755-1, NA())</f>
        <v>#N/A</v>
      </c>
      <c r="BE1056" s="49" t="e">
        <f t="array" aca="1" ref="BE1056" ca="1">IF(AND(ISNUMBER(BE755), ISNUMBER(BE756)), BE756/BE755-1, NA())</f>
        <v>#N/A</v>
      </c>
      <c r="BF1056" s="49" t="e">
        <f t="array" aca="1" ref="BF1056" ca="1">IF(AND(ISNUMBER(BF755), ISNUMBER(BF756)), BF756/BF755-1, NA())</f>
        <v>#N/A</v>
      </c>
      <c r="BG1056" s="49" t="e">
        <f t="array" aca="1" ref="BG1056" ca="1">IF(AND(ISNUMBER(BG755), ISNUMBER(BG756)), BG756/BG755-1, NA())</f>
        <v>#N/A</v>
      </c>
      <c r="BH1056" s="49" t="e">
        <f t="array" aca="1" ref="BH1056" ca="1">IF(AND(ISNUMBER(BH755), ISNUMBER(BH756)), BH756/BH755-1, NA())</f>
        <v>#N/A</v>
      </c>
      <c r="BI1056" s="49" t="e">
        <f t="array" aca="1" ref="BI1056" ca="1">IF(AND(ISNUMBER(BI755), ISNUMBER(BI756)), BI756/BI755-1, NA())</f>
        <v>#N/A</v>
      </c>
      <c r="BJ1056" s="49" t="e">
        <f t="array" aca="1" ref="BJ1056" ca="1">IF(AND(ISNUMBER(BJ755), ISNUMBER(BJ756)), BJ756/BJ755-1, NA())</f>
        <v>#N/A</v>
      </c>
      <c r="BK1056" s="49" t="e">
        <f t="array" aca="1" ref="BK1056" ca="1">IF(AND(ISNUMBER(BK755), ISNUMBER(BK756)), BK756/BK755-1, NA())</f>
        <v>#N/A</v>
      </c>
      <c r="BL1056" s="49" t="e">
        <f t="array" aca="1" ref="BL1056" ca="1">IF(AND(ISNUMBER(BL755), ISNUMBER(BL756)), BL756/BL755-1, NA())</f>
        <v>#N/A</v>
      </c>
      <c r="BM1056" s="49" t="e">
        <f t="array" aca="1" ref="BM1056" ca="1">IF(AND(ISNUMBER(BM755), ISNUMBER(BM756)), BM756/BM755-1, NA())</f>
        <v>#N/A</v>
      </c>
      <c r="BN1056" s="49" t="e">
        <f t="array" aca="1" ref="BN1056" ca="1">IF(AND(ISNUMBER(BN755), ISNUMBER(BN756)), BN756/BN755-1, NA())</f>
        <v>#N/A</v>
      </c>
      <c r="BO1056" s="49" t="e">
        <f t="array" aca="1" ref="BO1056" ca="1">IF(AND(ISNUMBER(BO755), ISNUMBER(BO756)), BO756/BO755-1, NA())</f>
        <v>#N/A</v>
      </c>
      <c r="BP1056" s="49" t="e">
        <f t="array" aca="1" ref="BP1056" ca="1">IF(AND(ISNUMBER(BP755), ISNUMBER(BP756)), BP756/BP755-1, NA())</f>
        <v>#N/A</v>
      </c>
      <c r="BQ1056" s="49" t="e">
        <f t="array" aca="1" ref="BQ1056" ca="1">IF(AND(ISNUMBER(BQ755), ISNUMBER(BQ756)), BQ756/BQ755-1, NA())</f>
        <v>#N/A</v>
      </c>
      <c r="BR1056" s="49" t="e">
        <f t="array" aca="1" ref="BR1056" ca="1">IF(AND(ISNUMBER(BR755), ISNUMBER(BR756)), BR756/BR755-1, NA())</f>
        <v>#N/A</v>
      </c>
      <c r="BS1056" s="49" t="e">
        <f t="array" aca="1" ref="BS1056" ca="1">IF(AND(ISNUMBER(BS755), ISNUMBER(BS756)), BS756/BS755-1, NA())</f>
        <v>#N/A</v>
      </c>
    </row>
    <row r="1057" spans="2:71">
      <c r="B1057" s="48">
        <f t="shared" si="1109"/>
        <v>1931</v>
      </c>
      <c r="M1057" s="49" t="e">
        <f t="array" aca="1" ref="M1057" ca="1">IF(AND(ISNUMBER(M756), ISNUMBER(M757)), M757/M756-1, NA())</f>
        <v>#N/A</v>
      </c>
      <c r="N1057" s="49" t="e">
        <f t="array" aca="1" ref="N1057" ca="1">IF(AND(ISNUMBER(N756), ISNUMBER(N757)), N757/N756-1, NA())</f>
        <v>#N/A</v>
      </c>
      <c r="X1057" s="49" t="e">
        <f t="array" aca="1" ref="X1057" ca="1">IF(AND(ISNUMBER(X756), ISNUMBER(X757)), X757/X756-1, NA())</f>
        <v>#N/A</v>
      </c>
      <c r="Y1057" s="49" t="e">
        <f t="array" aca="1" ref="Y1057" ca="1">IF(AND(ISNUMBER(Y756), ISNUMBER(Y757)), Y757/Y756-1, NA())</f>
        <v>#N/A</v>
      </c>
      <c r="AA1057" s="49" t="e">
        <f t="array" aca="1" ref="AA1057" ca="1">IF(AND(ISNUMBER(AA756), ISNUMBER(AA757)), AA757/AA756-1, NA())</f>
        <v>#N/A</v>
      </c>
      <c r="AB1057" s="49" t="e">
        <f t="array" aca="1" ref="AB1057" ca="1">IF(AND(ISNUMBER(AB756), ISNUMBER(AB757)), AB757/AB756-1, NA())</f>
        <v>#N/A</v>
      </c>
      <c r="AC1057" s="49" t="e">
        <f t="array" aca="1" ref="AC1057" ca="1">IF(AND(ISNUMBER(AC756), ISNUMBER(AC757)), AC757/AC756-1, NA())</f>
        <v>#N/A</v>
      </c>
      <c r="AD1057" s="49" t="e">
        <f t="array" aca="1" ref="AD1057" ca="1">IF(AND(ISNUMBER(AD756), ISNUMBER(AD757)), AD757/AD756-1, NA())</f>
        <v>#N/A</v>
      </c>
      <c r="AE1057" s="49" t="e">
        <f t="array" aca="1" ref="AE1057" ca="1">IF(AND(ISNUMBER(AE756), ISNUMBER(AE757)), AE757/AE756-1, NA())</f>
        <v>#N/A</v>
      </c>
      <c r="AG1057" s="49" t="e">
        <f t="array" aca="1" ref="AG1057" ca="1">IF(AND(ISNUMBER(AG756), ISNUMBER(AG757)), AG757/AG756-1, NA())</f>
        <v>#N/A</v>
      </c>
      <c r="AM1057" s="49" t="e">
        <f t="array" aca="1" ref="AM1057" ca="1">IF(AND(ISNUMBER(AM756), ISNUMBER(AM757)), AM757/AM756-1, NA())</f>
        <v>#N/A</v>
      </c>
      <c r="AN1057" s="49" t="e">
        <f t="array" aca="1" ref="AN1057" ca="1">IF(AND(ISNUMBER(AN756), ISNUMBER(AN757)), AN757/AN756-1, NA())</f>
        <v>#N/A</v>
      </c>
      <c r="AO1057" s="49" t="e">
        <f t="array" aca="1" ref="AO1057" ca="1">IF(AND(ISNUMBER(AO756), ISNUMBER(AO757)), AO757/AO756-1, NA())</f>
        <v>#N/A</v>
      </c>
      <c r="AP1057" s="49" t="e">
        <f t="array" aca="1" ref="AP1057" ca="1">IF(AND(ISNUMBER(AP756), ISNUMBER(AP757)), AP757/AP756-1, NA())</f>
        <v>#N/A</v>
      </c>
      <c r="AQ1057" s="49" t="e">
        <f t="array" aca="1" ref="AQ1057" ca="1">IF(AND(ISNUMBER(AQ756), ISNUMBER(AQ757)), AQ757/AQ756-1, NA())</f>
        <v>#N/A</v>
      </c>
      <c r="AS1057" s="49" t="e">
        <f t="array" aca="1" ref="AS1057" ca="1">IF(AND(ISNUMBER(AS756), ISNUMBER(AS757)), AS757/AS756-1, NA())</f>
        <v>#N/A</v>
      </c>
      <c r="AU1057" s="49" t="e">
        <f t="array" aca="1" ref="AU1057" ca="1">IF(AND(ISNUMBER(AU756), ISNUMBER(AU757)), AU757/AU756-1, NA())</f>
        <v>#N/A</v>
      </c>
      <c r="AV1057" s="49" t="e">
        <f t="array" aca="1" ref="AV1057" ca="1">IF(AND(ISNUMBER(AV756), ISNUMBER(AV757)), AV757/AV756-1, NA())</f>
        <v>#N/A</v>
      </c>
      <c r="AW1057" s="49" t="e">
        <f t="array" aca="1" ref="AW1057" ca="1">IF(AND(ISNUMBER(AW756), ISNUMBER(AW757)), AW757/AW756-1, NA())</f>
        <v>#N/A</v>
      </c>
      <c r="AX1057" s="49" t="e">
        <f t="array" aca="1" ref="AX1057" ca="1">IF(AND(ISNUMBER(AX756), ISNUMBER(AX757)), AX757/AX756-1, NA())</f>
        <v>#N/A</v>
      </c>
      <c r="AY1057" s="49" t="e">
        <f t="array" aca="1" ref="AY1057" ca="1">IF(AND(ISNUMBER(AY756), ISNUMBER(AY757)), AY757/AY756-1, NA())</f>
        <v>#N/A</v>
      </c>
      <c r="AZ1057" s="49" t="e">
        <f t="array" aca="1" ref="AZ1057" ca="1">IF(AND(ISNUMBER(AZ756), ISNUMBER(AZ757)), AZ757/AZ756-1, NA())</f>
        <v>#N/A</v>
      </c>
      <c r="BA1057" s="49" t="e">
        <f t="array" aca="1" ref="BA1057" ca="1">IF(AND(ISNUMBER(BA756), ISNUMBER(BA757)), BA757/BA756-1, NA())</f>
        <v>#N/A</v>
      </c>
      <c r="BB1057" s="49" t="e">
        <f t="array" aca="1" ref="BB1057" ca="1">IF(AND(ISNUMBER(BB756), ISNUMBER(BB757)), BB757/BB756-1, NA())</f>
        <v>#N/A</v>
      </c>
      <c r="BC1057" s="49" t="e">
        <f t="array" aca="1" ref="BC1057" ca="1">IF(AND(ISNUMBER(BC756), ISNUMBER(BC757)), BC757/BC756-1, NA())</f>
        <v>#N/A</v>
      </c>
      <c r="BD1057" s="49" t="e">
        <f t="array" aca="1" ref="BD1057" ca="1">IF(AND(ISNUMBER(BD756), ISNUMBER(BD757)), BD757/BD756-1, NA())</f>
        <v>#N/A</v>
      </c>
      <c r="BE1057" s="49" t="e">
        <f t="array" aca="1" ref="BE1057" ca="1">IF(AND(ISNUMBER(BE756), ISNUMBER(BE757)), BE757/BE756-1, NA())</f>
        <v>#N/A</v>
      </c>
      <c r="BF1057" s="49" t="e">
        <f t="array" aca="1" ref="BF1057" ca="1">IF(AND(ISNUMBER(BF756), ISNUMBER(BF757)), BF757/BF756-1, NA())</f>
        <v>#N/A</v>
      </c>
      <c r="BG1057" s="49" t="e">
        <f t="array" aca="1" ref="BG1057" ca="1">IF(AND(ISNUMBER(BG756), ISNUMBER(BG757)), BG757/BG756-1, NA())</f>
        <v>#N/A</v>
      </c>
      <c r="BH1057" s="49" t="e">
        <f t="array" aca="1" ref="BH1057" ca="1">IF(AND(ISNUMBER(BH756), ISNUMBER(BH757)), BH757/BH756-1, NA())</f>
        <v>#N/A</v>
      </c>
      <c r="BI1057" s="49" t="e">
        <f t="array" aca="1" ref="BI1057" ca="1">IF(AND(ISNUMBER(BI756), ISNUMBER(BI757)), BI757/BI756-1, NA())</f>
        <v>#N/A</v>
      </c>
      <c r="BJ1057" s="49" t="e">
        <f t="array" aca="1" ref="BJ1057" ca="1">IF(AND(ISNUMBER(BJ756), ISNUMBER(BJ757)), BJ757/BJ756-1, NA())</f>
        <v>#N/A</v>
      </c>
      <c r="BK1057" s="49" t="e">
        <f t="array" aca="1" ref="BK1057" ca="1">IF(AND(ISNUMBER(BK756), ISNUMBER(BK757)), BK757/BK756-1, NA())</f>
        <v>#N/A</v>
      </c>
      <c r="BL1057" s="49" t="e">
        <f t="array" aca="1" ref="BL1057" ca="1">IF(AND(ISNUMBER(BL756), ISNUMBER(BL757)), BL757/BL756-1, NA())</f>
        <v>#N/A</v>
      </c>
      <c r="BM1057" s="49" t="e">
        <f t="array" aca="1" ref="BM1057" ca="1">IF(AND(ISNUMBER(BM756), ISNUMBER(BM757)), BM757/BM756-1, NA())</f>
        <v>#N/A</v>
      </c>
      <c r="BN1057" s="49" t="e">
        <f t="array" aca="1" ref="BN1057" ca="1">IF(AND(ISNUMBER(BN756), ISNUMBER(BN757)), BN757/BN756-1, NA())</f>
        <v>#N/A</v>
      </c>
      <c r="BO1057" s="49" t="e">
        <f t="array" aca="1" ref="BO1057" ca="1">IF(AND(ISNUMBER(BO756), ISNUMBER(BO757)), BO757/BO756-1, NA())</f>
        <v>#N/A</v>
      </c>
      <c r="BP1057" s="49" t="e">
        <f t="array" aca="1" ref="BP1057" ca="1">IF(AND(ISNUMBER(BP756), ISNUMBER(BP757)), BP757/BP756-1, NA())</f>
        <v>#N/A</v>
      </c>
      <c r="BQ1057" s="49" t="e">
        <f t="array" aca="1" ref="BQ1057" ca="1">IF(AND(ISNUMBER(BQ756), ISNUMBER(BQ757)), BQ757/BQ756-1, NA())</f>
        <v>#N/A</v>
      </c>
      <c r="BR1057" s="49" t="e">
        <f t="array" aca="1" ref="BR1057" ca="1">IF(AND(ISNUMBER(BR756), ISNUMBER(BR757)), BR757/BR756-1, NA())</f>
        <v>#N/A</v>
      </c>
      <c r="BS1057" s="49" t="e">
        <f t="array" aca="1" ref="BS1057" ca="1">IF(AND(ISNUMBER(BS756), ISNUMBER(BS757)), BS757/BS756-1, NA())</f>
        <v>#N/A</v>
      </c>
    </row>
    <row r="1058" spans="2:71">
      <c r="B1058" s="48">
        <f t="shared" si="1109"/>
        <v>1932</v>
      </c>
      <c r="M1058" s="49" t="e">
        <f t="array" aca="1" ref="M1058" ca="1">IF(AND(ISNUMBER(M757), ISNUMBER(M758)), M758/M757-1, NA())</f>
        <v>#N/A</v>
      </c>
      <c r="N1058" s="49" t="e">
        <f t="array" aca="1" ref="N1058" ca="1">IF(AND(ISNUMBER(N757), ISNUMBER(N758)), N758/N757-1, NA())</f>
        <v>#N/A</v>
      </c>
      <c r="X1058" s="49" t="e">
        <f t="array" aca="1" ref="X1058" ca="1">IF(AND(ISNUMBER(X757), ISNUMBER(X758)), X758/X757-1, NA())</f>
        <v>#N/A</v>
      </c>
      <c r="Y1058" s="49" t="e">
        <f t="array" aca="1" ref="Y1058" ca="1">IF(AND(ISNUMBER(Y757), ISNUMBER(Y758)), Y758/Y757-1, NA())</f>
        <v>#N/A</v>
      </c>
      <c r="AA1058" s="49" t="e">
        <f t="array" aca="1" ref="AA1058" ca="1">IF(AND(ISNUMBER(AA757), ISNUMBER(AA758)), AA758/AA757-1, NA())</f>
        <v>#N/A</v>
      </c>
      <c r="AB1058" s="49" t="e">
        <f t="array" aca="1" ref="AB1058" ca="1">IF(AND(ISNUMBER(AB757), ISNUMBER(AB758)), AB758/AB757-1, NA())</f>
        <v>#N/A</v>
      </c>
      <c r="AC1058" s="49" t="e">
        <f t="array" aca="1" ref="AC1058" ca="1">IF(AND(ISNUMBER(AC757), ISNUMBER(AC758)), AC758/AC757-1, NA())</f>
        <v>#N/A</v>
      </c>
      <c r="AD1058" s="49" t="e">
        <f t="array" aca="1" ref="AD1058" ca="1">IF(AND(ISNUMBER(AD757), ISNUMBER(AD758)), AD758/AD757-1, NA())</f>
        <v>#N/A</v>
      </c>
      <c r="AE1058" s="49" t="e">
        <f t="array" aca="1" ref="AE1058" ca="1">IF(AND(ISNUMBER(AE757), ISNUMBER(AE758)), AE758/AE757-1, NA())</f>
        <v>#N/A</v>
      </c>
      <c r="AG1058" s="49" t="e">
        <f t="array" aca="1" ref="AG1058" ca="1">IF(AND(ISNUMBER(AG757), ISNUMBER(AG758)), AG758/AG757-1, NA())</f>
        <v>#N/A</v>
      </c>
      <c r="AM1058" s="49" t="e">
        <f t="array" aca="1" ref="AM1058" ca="1">IF(AND(ISNUMBER(AM757), ISNUMBER(AM758)), AM758/AM757-1, NA())</f>
        <v>#N/A</v>
      </c>
      <c r="AN1058" s="49" t="e">
        <f t="array" aca="1" ref="AN1058" ca="1">IF(AND(ISNUMBER(AN757), ISNUMBER(AN758)), AN758/AN757-1, NA())</f>
        <v>#N/A</v>
      </c>
      <c r="AO1058" s="49" t="e">
        <f t="array" aca="1" ref="AO1058" ca="1">IF(AND(ISNUMBER(AO757), ISNUMBER(AO758)), AO758/AO757-1, NA())</f>
        <v>#N/A</v>
      </c>
      <c r="AP1058" s="49" t="e">
        <f t="array" aca="1" ref="AP1058" ca="1">IF(AND(ISNUMBER(AP757), ISNUMBER(AP758)), AP758/AP757-1, NA())</f>
        <v>#N/A</v>
      </c>
      <c r="AQ1058" s="49" t="e">
        <f t="array" aca="1" ref="AQ1058" ca="1">IF(AND(ISNUMBER(AQ757), ISNUMBER(AQ758)), AQ758/AQ757-1, NA())</f>
        <v>#N/A</v>
      </c>
      <c r="AS1058" s="49" t="e">
        <f t="array" aca="1" ref="AS1058" ca="1">IF(AND(ISNUMBER(AS757), ISNUMBER(AS758)), AS758/AS757-1, NA())</f>
        <v>#N/A</v>
      </c>
      <c r="AU1058" s="49" t="e">
        <f t="array" aca="1" ref="AU1058" ca="1">IF(AND(ISNUMBER(AU757), ISNUMBER(AU758)), AU758/AU757-1, NA())</f>
        <v>#N/A</v>
      </c>
      <c r="AV1058" s="49" t="e">
        <f t="array" aca="1" ref="AV1058" ca="1">IF(AND(ISNUMBER(AV757), ISNUMBER(AV758)), AV758/AV757-1, NA())</f>
        <v>#N/A</v>
      </c>
      <c r="AW1058" s="49" t="e">
        <f t="array" aca="1" ref="AW1058" ca="1">IF(AND(ISNUMBER(AW757), ISNUMBER(AW758)), AW758/AW757-1, NA())</f>
        <v>#N/A</v>
      </c>
      <c r="AX1058" s="49" t="e">
        <f t="array" aca="1" ref="AX1058" ca="1">IF(AND(ISNUMBER(AX757), ISNUMBER(AX758)), AX758/AX757-1, NA())</f>
        <v>#N/A</v>
      </c>
      <c r="AY1058" s="49" t="e">
        <f t="array" aca="1" ref="AY1058" ca="1">IF(AND(ISNUMBER(AY757), ISNUMBER(AY758)), AY758/AY757-1, NA())</f>
        <v>#N/A</v>
      </c>
      <c r="AZ1058" s="49" t="e">
        <f t="array" aca="1" ref="AZ1058" ca="1">IF(AND(ISNUMBER(AZ757), ISNUMBER(AZ758)), AZ758/AZ757-1, NA())</f>
        <v>#N/A</v>
      </c>
      <c r="BA1058" s="49" t="e">
        <f t="array" aca="1" ref="BA1058" ca="1">IF(AND(ISNUMBER(BA757), ISNUMBER(BA758)), BA758/BA757-1, NA())</f>
        <v>#N/A</v>
      </c>
      <c r="BB1058" s="49" t="e">
        <f t="array" aca="1" ref="BB1058" ca="1">IF(AND(ISNUMBER(BB757), ISNUMBER(BB758)), BB758/BB757-1, NA())</f>
        <v>#N/A</v>
      </c>
      <c r="BC1058" s="49" t="e">
        <f t="array" aca="1" ref="BC1058" ca="1">IF(AND(ISNUMBER(BC757), ISNUMBER(BC758)), BC758/BC757-1, NA())</f>
        <v>#N/A</v>
      </c>
      <c r="BD1058" s="49" t="e">
        <f t="array" aca="1" ref="BD1058" ca="1">IF(AND(ISNUMBER(BD757), ISNUMBER(BD758)), BD758/BD757-1, NA())</f>
        <v>#N/A</v>
      </c>
      <c r="BE1058" s="49" t="e">
        <f t="array" aca="1" ref="BE1058" ca="1">IF(AND(ISNUMBER(BE757), ISNUMBER(BE758)), BE758/BE757-1, NA())</f>
        <v>#N/A</v>
      </c>
      <c r="BF1058" s="49" t="e">
        <f t="array" aca="1" ref="BF1058" ca="1">IF(AND(ISNUMBER(BF757), ISNUMBER(BF758)), BF758/BF757-1, NA())</f>
        <v>#N/A</v>
      </c>
      <c r="BG1058" s="49" t="e">
        <f t="array" aca="1" ref="BG1058" ca="1">IF(AND(ISNUMBER(BG757), ISNUMBER(BG758)), BG758/BG757-1, NA())</f>
        <v>#N/A</v>
      </c>
      <c r="BH1058" s="49" t="e">
        <f t="array" aca="1" ref="BH1058" ca="1">IF(AND(ISNUMBER(BH757), ISNUMBER(BH758)), BH758/BH757-1, NA())</f>
        <v>#N/A</v>
      </c>
      <c r="BI1058" s="49" t="e">
        <f t="array" aca="1" ref="BI1058" ca="1">IF(AND(ISNUMBER(BI757), ISNUMBER(BI758)), BI758/BI757-1, NA())</f>
        <v>#N/A</v>
      </c>
      <c r="BJ1058" s="49" t="e">
        <f t="array" aca="1" ref="BJ1058" ca="1">IF(AND(ISNUMBER(BJ757), ISNUMBER(BJ758)), BJ758/BJ757-1, NA())</f>
        <v>#N/A</v>
      </c>
      <c r="BK1058" s="49" t="e">
        <f t="array" aca="1" ref="BK1058" ca="1">IF(AND(ISNUMBER(BK757), ISNUMBER(BK758)), BK758/BK757-1, NA())</f>
        <v>#N/A</v>
      </c>
      <c r="BL1058" s="49" t="e">
        <f t="array" aca="1" ref="BL1058" ca="1">IF(AND(ISNUMBER(BL757), ISNUMBER(BL758)), BL758/BL757-1, NA())</f>
        <v>#N/A</v>
      </c>
      <c r="BM1058" s="49" t="e">
        <f t="array" aca="1" ref="BM1058" ca="1">IF(AND(ISNUMBER(BM757), ISNUMBER(BM758)), BM758/BM757-1, NA())</f>
        <v>#N/A</v>
      </c>
      <c r="BN1058" s="49" t="e">
        <f t="array" aca="1" ref="BN1058" ca="1">IF(AND(ISNUMBER(BN757), ISNUMBER(BN758)), BN758/BN757-1, NA())</f>
        <v>#N/A</v>
      </c>
      <c r="BO1058" s="49" t="e">
        <f t="array" aca="1" ref="BO1058" ca="1">IF(AND(ISNUMBER(BO757), ISNUMBER(BO758)), BO758/BO757-1, NA())</f>
        <v>#N/A</v>
      </c>
      <c r="BP1058" s="49" t="e">
        <f t="array" aca="1" ref="BP1058" ca="1">IF(AND(ISNUMBER(BP757), ISNUMBER(BP758)), BP758/BP757-1, NA())</f>
        <v>#N/A</v>
      </c>
      <c r="BQ1058" s="49" t="e">
        <f t="array" aca="1" ref="BQ1058" ca="1">IF(AND(ISNUMBER(BQ757), ISNUMBER(BQ758)), BQ758/BQ757-1, NA())</f>
        <v>#N/A</v>
      </c>
      <c r="BR1058" s="49" t="e">
        <f t="array" aca="1" ref="BR1058" ca="1">IF(AND(ISNUMBER(BR757), ISNUMBER(BR758)), BR758/BR757-1, NA())</f>
        <v>#N/A</v>
      </c>
      <c r="BS1058" s="49" t="e">
        <f t="array" aca="1" ref="BS1058" ca="1">IF(AND(ISNUMBER(BS757), ISNUMBER(BS758)), BS758/BS757-1, NA())</f>
        <v>#N/A</v>
      </c>
    </row>
    <row r="1059" spans="2:71">
      <c r="B1059" s="48">
        <f t="shared" si="1109"/>
        <v>1933</v>
      </c>
      <c r="M1059" s="49" t="e">
        <f t="array" aca="1" ref="M1059" ca="1">IF(AND(ISNUMBER(M758), ISNUMBER(M759)), M759/M758-1, NA())</f>
        <v>#N/A</v>
      </c>
      <c r="N1059" s="49" t="e">
        <f t="array" aca="1" ref="N1059" ca="1">IF(AND(ISNUMBER(N758), ISNUMBER(N759)), N759/N758-1, NA())</f>
        <v>#N/A</v>
      </c>
      <c r="X1059" s="49" t="e">
        <f t="array" aca="1" ref="X1059" ca="1">IF(AND(ISNUMBER(X758), ISNUMBER(X759)), X759/X758-1, NA())</f>
        <v>#N/A</v>
      </c>
      <c r="Y1059" s="49" t="e">
        <f t="array" aca="1" ref="Y1059" ca="1">IF(AND(ISNUMBER(Y758), ISNUMBER(Y759)), Y759/Y758-1, NA())</f>
        <v>#N/A</v>
      </c>
      <c r="AA1059" s="49" t="e">
        <f t="array" aca="1" ref="AA1059" ca="1">IF(AND(ISNUMBER(AA758), ISNUMBER(AA759)), AA759/AA758-1, NA())</f>
        <v>#N/A</v>
      </c>
      <c r="AB1059" s="49" t="e">
        <f t="array" aca="1" ref="AB1059" ca="1">IF(AND(ISNUMBER(AB758), ISNUMBER(AB759)), AB759/AB758-1, NA())</f>
        <v>#N/A</v>
      </c>
      <c r="AC1059" s="49" t="e">
        <f t="array" aca="1" ref="AC1059" ca="1">IF(AND(ISNUMBER(AC758), ISNUMBER(AC759)), AC759/AC758-1, NA())</f>
        <v>#N/A</v>
      </c>
      <c r="AD1059" s="49" t="e">
        <f t="array" aca="1" ref="AD1059" ca="1">IF(AND(ISNUMBER(AD758), ISNUMBER(AD759)), AD759/AD758-1, NA())</f>
        <v>#N/A</v>
      </c>
      <c r="AE1059" s="49" t="e">
        <f t="array" aca="1" ref="AE1059" ca="1">IF(AND(ISNUMBER(AE758), ISNUMBER(AE759)), AE759/AE758-1, NA())</f>
        <v>#N/A</v>
      </c>
      <c r="AG1059" s="49" t="e">
        <f t="array" aca="1" ref="AG1059" ca="1">IF(AND(ISNUMBER(AG758), ISNUMBER(AG759)), AG759/AG758-1, NA())</f>
        <v>#N/A</v>
      </c>
      <c r="AM1059" s="49" t="e">
        <f t="array" aca="1" ref="AM1059" ca="1">IF(AND(ISNUMBER(AM758), ISNUMBER(AM759)), AM759/AM758-1, NA())</f>
        <v>#N/A</v>
      </c>
      <c r="AN1059" s="49" t="e">
        <f t="array" aca="1" ref="AN1059" ca="1">IF(AND(ISNUMBER(AN758), ISNUMBER(AN759)), AN759/AN758-1, NA())</f>
        <v>#N/A</v>
      </c>
      <c r="AO1059" s="49" t="e">
        <f t="array" aca="1" ref="AO1059" ca="1">IF(AND(ISNUMBER(AO758), ISNUMBER(AO759)), AO759/AO758-1, NA())</f>
        <v>#N/A</v>
      </c>
      <c r="AP1059" s="49" t="e">
        <f t="array" aca="1" ref="AP1059" ca="1">IF(AND(ISNUMBER(AP758), ISNUMBER(AP759)), AP759/AP758-1, NA())</f>
        <v>#N/A</v>
      </c>
      <c r="AQ1059" s="49" t="e">
        <f t="array" aca="1" ref="AQ1059" ca="1">IF(AND(ISNUMBER(AQ758), ISNUMBER(AQ759)), AQ759/AQ758-1, NA())</f>
        <v>#N/A</v>
      </c>
      <c r="AS1059" s="49" t="e">
        <f t="array" aca="1" ref="AS1059" ca="1">IF(AND(ISNUMBER(AS758), ISNUMBER(AS759)), AS759/AS758-1, NA())</f>
        <v>#N/A</v>
      </c>
      <c r="AU1059" s="49" t="e">
        <f t="array" aca="1" ref="AU1059" ca="1">IF(AND(ISNUMBER(AU758), ISNUMBER(AU759)), AU759/AU758-1, NA())</f>
        <v>#N/A</v>
      </c>
      <c r="AV1059" s="49" t="e">
        <f t="array" aca="1" ref="AV1059" ca="1">IF(AND(ISNUMBER(AV758), ISNUMBER(AV759)), AV759/AV758-1, NA())</f>
        <v>#N/A</v>
      </c>
      <c r="AW1059" s="49" t="e">
        <f t="array" aca="1" ref="AW1059" ca="1">IF(AND(ISNUMBER(AW758), ISNUMBER(AW759)), AW759/AW758-1, NA())</f>
        <v>#N/A</v>
      </c>
      <c r="AX1059" s="49" t="e">
        <f t="array" aca="1" ref="AX1059" ca="1">IF(AND(ISNUMBER(AX758), ISNUMBER(AX759)), AX759/AX758-1, NA())</f>
        <v>#N/A</v>
      </c>
      <c r="AY1059" s="49" t="e">
        <f t="array" aca="1" ref="AY1059" ca="1">IF(AND(ISNUMBER(AY758), ISNUMBER(AY759)), AY759/AY758-1, NA())</f>
        <v>#N/A</v>
      </c>
      <c r="AZ1059" s="49" t="e">
        <f t="array" aca="1" ref="AZ1059" ca="1">IF(AND(ISNUMBER(AZ758), ISNUMBER(AZ759)), AZ759/AZ758-1, NA())</f>
        <v>#N/A</v>
      </c>
      <c r="BA1059" s="49" t="e">
        <f t="array" aca="1" ref="BA1059" ca="1">IF(AND(ISNUMBER(BA758), ISNUMBER(BA759)), BA759/BA758-1, NA())</f>
        <v>#N/A</v>
      </c>
      <c r="BB1059" s="49" t="e">
        <f t="array" aca="1" ref="BB1059" ca="1">IF(AND(ISNUMBER(BB758), ISNUMBER(BB759)), BB759/BB758-1, NA())</f>
        <v>#N/A</v>
      </c>
      <c r="BC1059" s="49" t="e">
        <f t="array" aca="1" ref="BC1059" ca="1">IF(AND(ISNUMBER(BC758), ISNUMBER(BC759)), BC759/BC758-1, NA())</f>
        <v>#N/A</v>
      </c>
      <c r="BD1059" s="49" t="e">
        <f t="array" aca="1" ref="BD1059" ca="1">IF(AND(ISNUMBER(BD758), ISNUMBER(BD759)), BD759/BD758-1, NA())</f>
        <v>#N/A</v>
      </c>
      <c r="BE1059" s="49" t="e">
        <f t="array" aca="1" ref="BE1059" ca="1">IF(AND(ISNUMBER(BE758), ISNUMBER(BE759)), BE759/BE758-1, NA())</f>
        <v>#N/A</v>
      </c>
      <c r="BF1059" s="49" t="e">
        <f t="array" aca="1" ref="BF1059" ca="1">IF(AND(ISNUMBER(BF758), ISNUMBER(BF759)), BF759/BF758-1, NA())</f>
        <v>#N/A</v>
      </c>
      <c r="BG1059" s="49" t="e">
        <f t="array" aca="1" ref="BG1059" ca="1">IF(AND(ISNUMBER(BG758), ISNUMBER(BG759)), BG759/BG758-1, NA())</f>
        <v>#N/A</v>
      </c>
      <c r="BH1059" s="49" t="e">
        <f t="array" aca="1" ref="BH1059" ca="1">IF(AND(ISNUMBER(BH758), ISNUMBER(BH759)), BH759/BH758-1, NA())</f>
        <v>#N/A</v>
      </c>
      <c r="BI1059" s="49" t="e">
        <f t="array" aca="1" ref="BI1059" ca="1">IF(AND(ISNUMBER(BI758), ISNUMBER(BI759)), BI759/BI758-1, NA())</f>
        <v>#N/A</v>
      </c>
      <c r="BJ1059" s="49" t="e">
        <f t="array" aca="1" ref="BJ1059" ca="1">IF(AND(ISNUMBER(BJ758), ISNUMBER(BJ759)), BJ759/BJ758-1, NA())</f>
        <v>#N/A</v>
      </c>
      <c r="BK1059" s="49" t="e">
        <f t="array" aca="1" ref="BK1059" ca="1">IF(AND(ISNUMBER(BK758), ISNUMBER(BK759)), BK759/BK758-1, NA())</f>
        <v>#N/A</v>
      </c>
      <c r="BL1059" s="49" t="e">
        <f t="array" aca="1" ref="BL1059" ca="1">IF(AND(ISNUMBER(BL758), ISNUMBER(BL759)), BL759/BL758-1, NA())</f>
        <v>#N/A</v>
      </c>
      <c r="BM1059" s="49" t="e">
        <f t="array" aca="1" ref="BM1059" ca="1">IF(AND(ISNUMBER(BM758), ISNUMBER(BM759)), BM759/BM758-1, NA())</f>
        <v>#N/A</v>
      </c>
      <c r="BN1059" s="49" t="e">
        <f t="array" aca="1" ref="BN1059" ca="1">IF(AND(ISNUMBER(BN758), ISNUMBER(BN759)), BN759/BN758-1, NA())</f>
        <v>#N/A</v>
      </c>
      <c r="BO1059" s="49" t="e">
        <f t="array" aca="1" ref="BO1059" ca="1">IF(AND(ISNUMBER(BO758), ISNUMBER(BO759)), BO759/BO758-1, NA())</f>
        <v>#N/A</v>
      </c>
      <c r="BP1059" s="49" t="e">
        <f t="array" aca="1" ref="BP1059" ca="1">IF(AND(ISNUMBER(BP758), ISNUMBER(BP759)), BP759/BP758-1, NA())</f>
        <v>#N/A</v>
      </c>
      <c r="BQ1059" s="49" t="e">
        <f t="array" aca="1" ref="BQ1059" ca="1">IF(AND(ISNUMBER(BQ758), ISNUMBER(BQ759)), BQ759/BQ758-1, NA())</f>
        <v>#N/A</v>
      </c>
      <c r="BR1059" s="49" t="e">
        <f t="array" aca="1" ref="BR1059" ca="1">IF(AND(ISNUMBER(BR758), ISNUMBER(BR759)), BR759/BR758-1, NA())</f>
        <v>#N/A</v>
      </c>
      <c r="BS1059" s="49" t="e">
        <f t="array" aca="1" ref="BS1059" ca="1">IF(AND(ISNUMBER(BS758), ISNUMBER(BS759)), BS759/BS758-1, NA())</f>
        <v>#N/A</v>
      </c>
    </row>
    <row r="1060" spans="2:71">
      <c r="B1060" s="48">
        <f t="shared" si="1109"/>
        <v>1934</v>
      </c>
      <c r="M1060" s="49" t="e">
        <f t="array" aca="1" ref="M1060" ca="1">IF(AND(ISNUMBER(M759), ISNUMBER(M760)), M760/M759-1, NA())</f>
        <v>#N/A</v>
      </c>
      <c r="N1060" s="49" t="e">
        <f t="array" aca="1" ref="N1060" ca="1">IF(AND(ISNUMBER(N759), ISNUMBER(N760)), N760/N759-1, NA())</f>
        <v>#N/A</v>
      </c>
      <c r="X1060" s="49" t="e">
        <f t="array" aca="1" ref="X1060" ca="1">IF(AND(ISNUMBER(X759), ISNUMBER(X760)), X760/X759-1, NA())</f>
        <v>#N/A</v>
      </c>
      <c r="Y1060" s="49" t="e">
        <f t="array" aca="1" ref="Y1060" ca="1">IF(AND(ISNUMBER(Y759), ISNUMBER(Y760)), Y760/Y759-1, NA())</f>
        <v>#N/A</v>
      </c>
      <c r="AA1060" s="49" t="e">
        <f t="array" aca="1" ref="AA1060" ca="1">IF(AND(ISNUMBER(AA759), ISNUMBER(AA760)), AA760/AA759-1, NA())</f>
        <v>#N/A</v>
      </c>
      <c r="AB1060" s="49" t="e">
        <f t="array" aca="1" ref="AB1060" ca="1">IF(AND(ISNUMBER(AB759), ISNUMBER(AB760)), AB760/AB759-1, NA())</f>
        <v>#N/A</v>
      </c>
      <c r="AC1060" s="49" t="e">
        <f t="array" aca="1" ref="AC1060" ca="1">IF(AND(ISNUMBER(AC759), ISNUMBER(AC760)), AC760/AC759-1, NA())</f>
        <v>#N/A</v>
      </c>
      <c r="AD1060" s="49" t="e">
        <f t="array" aca="1" ref="AD1060" ca="1">IF(AND(ISNUMBER(AD759), ISNUMBER(AD760)), AD760/AD759-1, NA())</f>
        <v>#N/A</v>
      </c>
      <c r="AE1060" s="49" t="e">
        <f t="array" aca="1" ref="AE1060" ca="1">IF(AND(ISNUMBER(AE759), ISNUMBER(AE760)), AE760/AE759-1, NA())</f>
        <v>#N/A</v>
      </c>
      <c r="AG1060" s="49" t="e">
        <f t="array" aca="1" ref="AG1060" ca="1">IF(AND(ISNUMBER(AG759), ISNUMBER(AG760)), AG760/AG759-1, NA())</f>
        <v>#N/A</v>
      </c>
      <c r="AM1060" s="49" t="e">
        <f t="array" aca="1" ref="AM1060" ca="1">IF(AND(ISNUMBER(AM759), ISNUMBER(AM760)), AM760/AM759-1, NA())</f>
        <v>#N/A</v>
      </c>
      <c r="AN1060" s="49" t="e">
        <f t="array" aca="1" ref="AN1060" ca="1">IF(AND(ISNUMBER(AN759), ISNUMBER(AN760)), AN760/AN759-1, NA())</f>
        <v>#N/A</v>
      </c>
      <c r="AO1060" s="49" t="e">
        <f t="array" aca="1" ref="AO1060" ca="1">IF(AND(ISNUMBER(AO759), ISNUMBER(AO760)), AO760/AO759-1, NA())</f>
        <v>#N/A</v>
      </c>
      <c r="AP1060" s="49" t="e">
        <f t="array" aca="1" ref="AP1060" ca="1">IF(AND(ISNUMBER(AP759), ISNUMBER(AP760)), AP760/AP759-1, NA())</f>
        <v>#N/A</v>
      </c>
      <c r="AQ1060" s="49" t="e">
        <f t="array" aca="1" ref="AQ1060" ca="1">IF(AND(ISNUMBER(AQ759), ISNUMBER(AQ760)), AQ760/AQ759-1, NA())</f>
        <v>#N/A</v>
      </c>
      <c r="AS1060" s="49" t="e">
        <f t="array" aca="1" ref="AS1060" ca="1">IF(AND(ISNUMBER(AS759), ISNUMBER(AS760)), AS760/AS759-1, NA())</f>
        <v>#N/A</v>
      </c>
      <c r="AU1060" s="49" t="e">
        <f t="array" aca="1" ref="AU1060" ca="1">IF(AND(ISNUMBER(AU759), ISNUMBER(AU760)), AU760/AU759-1, NA())</f>
        <v>#N/A</v>
      </c>
      <c r="AV1060" s="49" t="e">
        <f t="array" aca="1" ref="AV1060" ca="1">IF(AND(ISNUMBER(AV759), ISNUMBER(AV760)), AV760/AV759-1, NA())</f>
        <v>#N/A</v>
      </c>
      <c r="AW1060" s="49" t="e">
        <f t="array" aca="1" ref="AW1060" ca="1">IF(AND(ISNUMBER(AW759), ISNUMBER(AW760)), AW760/AW759-1, NA())</f>
        <v>#N/A</v>
      </c>
      <c r="AX1060" s="49" t="e">
        <f t="array" aca="1" ref="AX1060" ca="1">IF(AND(ISNUMBER(AX759), ISNUMBER(AX760)), AX760/AX759-1, NA())</f>
        <v>#N/A</v>
      </c>
      <c r="AY1060" s="49" t="e">
        <f t="array" aca="1" ref="AY1060" ca="1">IF(AND(ISNUMBER(AY759), ISNUMBER(AY760)), AY760/AY759-1, NA())</f>
        <v>#N/A</v>
      </c>
      <c r="AZ1060" s="49" t="e">
        <f t="array" aca="1" ref="AZ1060" ca="1">IF(AND(ISNUMBER(AZ759), ISNUMBER(AZ760)), AZ760/AZ759-1, NA())</f>
        <v>#N/A</v>
      </c>
      <c r="BA1060" s="49" t="e">
        <f t="array" aca="1" ref="BA1060" ca="1">IF(AND(ISNUMBER(BA759), ISNUMBER(BA760)), BA760/BA759-1, NA())</f>
        <v>#N/A</v>
      </c>
      <c r="BB1060" s="49" t="e">
        <f t="array" aca="1" ref="BB1060" ca="1">IF(AND(ISNUMBER(BB759), ISNUMBER(BB760)), BB760/BB759-1, NA())</f>
        <v>#N/A</v>
      </c>
      <c r="BC1060" s="49" t="e">
        <f t="array" aca="1" ref="BC1060" ca="1">IF(AND(ISNUMBER(BC759), ISNUMBER(BC760)), BC760/BC759-1, NA())</f>
        <v>#N/A</v>
      </c>
      <c r="BD1060" s="49" t="e">
        <f t="array" aca="1" ref="BD1060" ca="1">IF(AND(ISNUMBER(BD759), ISNUMBER(BD760)), BD760/BD759-1, NA())</f>
        <v>#N/A</v>
      </c>
      <c r="BE1060" s="49" t="e">
        <f t="array" aca="1" ref="BE1060" ca="1">IF(AND(ISNUMBER(BE759), ISNUMBER(BE760)), BE760/BE759-1, NA())</f>
        <v>#N/A</v>
      </c>
      <c r="BF1060" s="49" t="e">
        <f t="array" aca="1" ref="BF1060" ca="1">IF(AND(ISNUMBER(BF759), ISNUMBER(BF760)), BF760/BF759-1, NA())</f>
        <v>#N/A</v>
      </c>
      <c r="BG1060" s="49" t="e">
        <f t="array" aca="1" ref="BG1060" ca="1">IF(AND(ISNUMBER(BG759), ISNUMBER(BG760)), BG760/BG759-1, NA())</f>
        <v>#N/A</v>
      </c>
      <c r="BH1060" s="49" t="e">
        <f t="array" aca="1" ref="BH1060" ca="1">IF(AND(ISNUMBER(BH759), ISNUMBER(BH760)), BH760/BH759-1, NA())</f>
        <v>#N/A</v>
      </c>
      <c r="BI1060" s="49" t="e">
        <f t="array" aca="1" ref="BI1060" ca="1">IF(AND(ISNUMBER(BI759), ISNUMBER(BI760)), BI760/BI759-1, NA())</f>
        <v>#N/A</v>
      </c>
      <c r="BJ1060" s="49" t="e">
        <f t="array" aca="1" ref="BJ1060" ca="1">IF(AND(ISNUMBER(BJ759), ISNUMBER(BJ760)), BJ760/BJ759-1, NA())</f>
        <v>#N/A</v>
      </c>
      <c r="BK1060" s="49" t="e">
        <f t="array" aca="1" ref="BK1060" ca="1">IF(AND(ISNUMBER(BK759), ISNUMBER(BK760)), BK760/BK759-1, NA())</f>
        <v>#N/A</v>
      </c>
      <c r="BL1060" s="49" t="e">
        <f t="array" aca="1" ref="BL1060" ca="1">IF(AND(ISNUMBER(BL759), ISNUMBER(BL760)), BL760/BL759-1, NA())</f>
        <v>#N/A</v>
      </c>
      <c r="BM1060" s="49" t="e">
        <f t="array" aca="1" ref="BM1060" ca="1">IF(AND(ISNUMBER(BM759), ISNUMBER(BM760)), BM760/BM759-1, NA())</f>
        <v>#N/A</v>
      </c>
      <c r="BN1060" s="49" t="e">
        <f t="array" aca="1" ref="BN1060" ca="1">IF(AND(ISNUMBER(BN759), ISNUMBER(BN760)), BN760/BN759-1, NA())</f>
        <v>#N/A</v>
      </c>
      <c r="BO1060" s="49" t="e">
        <f t="array" aca="1" ref="BO1060" ca="1">IF(AND(ISNUMBER(BO759), ISNUMBER(BO760)), BO760/BO759-1, NA())</f>
        <v>#N/A</v>
      </c>
      <c r="BP1060" s="49" t="e">
        <f t="array" aca="1" ref="BP1060" ca="1">IF(AND(ISNUMBER(BP759), ISNUMBER(BP760)), BP760/BP759-1, NA())</f>
        <v>#N/A</v>
      </c>
      <c r="BQ1060" s="49" t="e">
        <f t="array" aca="1" ref="BQ1060" ca="1">IF(AND(ISNUMBER(BQ759), ISNUMBER(BQ760)), BQ760/BQ759-1, NA())</f>
        <v>#N/A</v>
      </c>
      <c r="BR1060" s="49" t="e">
        <f t="array" aca="1" ref="BR1060" ca="1">IF(AND(ISNUMBER(BR759), ISNUMBER(BR760)), BR760/BR759-1, NA())</f>
        <v>#N/A</v>
      </c>
      <c r="BS1060" s="49" t="e">
        <f t="array" aca="1" ref="BS1060" ca="1">IF(AND(ISNUMBER(BS759), ISNUMBER(BS760)), BS760/BS759-1, NA())</f>
        <v>#N/A</v>
      </c>
    </row>
    <row r="1061" spans="2:71">
      <c r="B1061" s="48">
        <f t="shared" si="1109"/>
        <v>1935</v>
      </c>
      <c r="M1061" s="49" t="e">
        <f t="array" aca="1" ref="M1061" ca="1">IF(AND(ISNUMBER(M760), ISNUMBER(M761)), M761/M760-1, NA())</f>
        <v>#N/A</v>
      </c>
      <c r="N1061" s="49" t="e">
        <f t="array" aca="1" ref="N1061" ca="1">IF(AND(ISNUMBER(N760), ISNUMBER(N761)), N761/N760-1, NA())</f>
        <v>#N/A</v>
      </c>
      <c r="X1061" s="49" t="e">
        <f t="array" aca="1" ref="X1061" ca="1">IF(AND(ISNUMBER(X760), ISNUMBER(X761)), X761/X760-1, NA())</f>
        <v>#N/A</v>
      </c>
      <c r="Y1061" s="49" t="e">
        <f t="array" aca="1" ref="Y1061" ca="1">IF(AND(ISNUMBER(Y760), ISNUMBER(Y761)), Y761/Y760-1, NA())</f>
        <v>#N/A</v>
      </c>
      <c r="AA1061" s="49" t="e">
        <f t="array" aca="1" ref="AA1061" ca="1">IF(AND(ISNUMBER(AA760), ISNUMBER(AA761)), AA761/AA760-1, NA())</f>
        <v>#N/A</v>
      </c>
      <c r="AB1061" s="49" t="e">
        <f t="array" aca="1" ref="AB1061" ca="1">IF(AND(ISNUMBER(AB760), ISNUMBER(AB761)), AB761/AB760-1, NA())</f>
        <v>#N/A</v>
      </c>
      <c r="AC1061" s="49" t="e">
        <f t="array" aca="1" ref="AC1061" ca="1">IF(AND(ISNUMBER(AC760), ISNUMBER(AC761)), AC761/AC760-1, NA())</f>
        <v>#N/A</v>
      </c>
      <c r="AD1061" s="49" t="e">
        <f t="array" aca="1" ref="AD1061" ca="1">IF(AND(ISNUMBER(AD760), ISNUMBER(AD761)), AD761/AD760-1, NA())</f>
        <v>#N/A</v>
      </c>
      <c r="AE1061" s="49" t="e">
        <f t="array" aca="1" ref="AE1061" ca="1">IF(AND(ISNUMBER(AE760), ISNUMBER(AE761)), AE761/AE760-1, NA())</f>
        <v>#N/A</v>
      </c>
      <c r="AG1061" s="49" t="e">
        <f t="array" aca="1" ref="AG1061" ca="1">IF(AND(ISNUMBER(AG760), ISNUMBER(AG761)), AG761/AG760-1, NA())</f>
        <v>#N/A</v>
      </c>
      <c r="AM1061" s="49" t="e">
        <f t="array" aca="1" ref="AM1061" ca="1">IF(AND(ISNUMBER(AM760), ISNUMBER(AM761)), AM761/AM760-1, NA())</f>
        <v>#N/A</v>
      </c>
      <c r="AN1061" s="49" t="e">
        <f t="array" aca="1" ref="AN1061" ca="1">IF(AND(ISNUMBER(AN760), ISNUMBER(AN761)), AN761/AN760-1, NA())</f>
        <v>#N/A</v>
      </c>
      <c r="AO1061" s="49" t="e">
        <f t="array" aca="1" ref="AO1061" ca="1">IF(AND(ISNUMBER(AO760), ISNUMBER(AO761)), AO761/AO760-1, NA())</f>
        <v>#N/A</v>
      </c>
      <c r="AP1061" s="49" t="e">
        <f t="array" aca="1" ref="AP1061" ca="1">IF(AND(ISNUMBER(AP760), ISNUMBER(AP761)), AP761/AP760-1, NA())</f>
        <v>#N/A</v>
      </c>
      <c r="AQ1061" s="49" t="e">
        <f t="array" aca="1" ref="AQ1061" ca="1">IF(AND(ISNUMBER(AQ760), ISNUMBER(AQ761)), AQ761/AQ760-1, NA())</f>
        <v>#N/A</v>
      </c>
      <c r="AS1061" s="49" t="e">
        <f t="array" aca="1" ref="AS1061" ca="1">IF(AND(ISNUMBER(AS760), ISNUMBER(AS761)), AS761/AS760-1, NA())</f>
        <v>#N/A</v>
      </c>
      <c r="AU1061" s="49" t="e">
        <f t="array" aca="1" ref="AU1061" ca="1">IF(AND(ISNUMBER(AU760), ISNUMBER(AU761)), AU761/AU760-1, NA())</f>
        <v>#N/A</v>
      </c>
      <c r="AV1061" s="49" t="e">
        <f t="array" aca="1" ref="AV1061" ca="1">IF(AND(ISNUMBER(AV760), ISNUMBER(AV761)), AV761/AV760-1, NA())</f>
        <v>#N/A</v>
      </c>
      <c r="AW1061" s="49" t="e">
        <f t="array" aca="1" ref="AW1061" ca="1">IF(AND(ISNUMBER(AW760), ISNUMBER(AW761)), AW761/AW760-1, NA())</f>
        <v>#N/A</v>
      </c>
      <c r="AX1061" s="49" t="e">
        <f t="array" aca="1" ref="AX1061" ca="1">IF(AND(ISNUMBER(AX760), ISNUMBER(AX761)), AX761/AX760-1, NA())</f>
        <v>#N/A</v>
      </c>
      <c r="AY1061" s="49" t="e">
        <f t="array" aca="1" ref="AY1061" ca="1">IF(AND(ISNUMBER(AY760), ISNUMBER(AY761)), AY761/AY760-1, NA())</f>
        <v>#N/A</v>
      </c>
      <c r="AZ1061" s="49" t="e">
        <f t="array" aca="1" ref="AZ1061" ca="1">IF(AND(ISNUMBER(AZ760), ISNUMBER(AZ761)), AZ761/AZ760-1, NA())</f>
        <v>#N/A</v>
      </c>
      <c r="BA1061" s="49" t="e">
        <f t="array" aca="1" ref="BA1061" ca="1">IF(AND(ISNUMBER(BA760), ISNUMBER(BA761)), BA761/BA760-1, NA())</f>
        <v>#N/A</v>
      </c>
      <c r="BB1061" s="49" t="e">
        <f t="array" aca="1" ref="BB1061" ca="1">IF(AND(ISNUMBER(BB760), ISNUMBER(BB761)), BB761/BB760-1, NA())</f>
        <v>#N/A</v>
      </c>
      <c r="BC1061" s="49" t="e">
        <f t="array" aca="1" ref="BC1061" ca="1">IF(AND(ISNUMBER(BC760), ISNUMBER(BC761)), BC761/BC760-1, NA())</f>
        <v>#N/A</v>
      </c>
      <c r="BD1061" s="49" t="e">
        <f t="array" aca="1" ref="BD1061" ca="1">IF(AND(ISNUMBER(BD760), ISNUMBER(BD761)), BD761/BD760-1, NA())</f>
        <v>#N/A</v>
      </c>
      <c r="BE1061" s="49" t="e">
        <f t="array" aca="1" ref="BE1061" ca="1">IF(AND(ISNUMBER(BE760), ISNUMBER(BE761)), BE761/BE760-1, NA())</f>
        <v>#N/A</v>
      </c>
      <c r="BF1061" s="49" t="e">
        <f t="array" aca="1" ref="BF1061" ca="1">IF(AND(ISNUMBER(BF760), ISNUMBER(BF761)), BF761/BF760-1, NA())</f>
        <v>#N/A</v>
      </c>
      <c r="BG1061" s="49" t="e">
        <f t="array" aca="1" ref="BG1061" ca="1">IF(AND(ISNUMBER(BG760), ISNUMBER(BG761)), BG761/BG760-1, NA())</f>
        <v>#N/A</v>
      </c>
      <c r="BH1061" s="49" t="e">
        <f t="array" aca="1" ref="BH1061" ca="1">IF(AND(ISNUMBER(BH760), ISNUMBER(BH761)), BH761/BH760-1, NA())</f>
        <v>#N/A</v>
      </c>
      <c r="BI1061" s="49" t="e">
        <f t="array" aca="1" ref="BI1061" ca="1">IF(AND(ISNUMBER(BI760), ISNUMBER(BI761)), BI761/BI760-1, NA())</f>
        <v>#N/A</v>
      </c>
      <c r="BJ1061" s="49" t="e">
        <f t="array" aca="1" ref="BJ1061" ca="1">IF(AND(ISNUMBER(BJ760), ISNUMBER(BJ761)), BJ761/BJ760-1, NA())</f>
        <v>#N/A</v>
      </c>
      <c r="BK1061" s="49" t="e">
        <f t="array" aca="1" ref="BK1061" ca="1">IF(AND(ISNUMBER(BK760), ISNUMBER(BK761)), BK761/BK760-1, NA())</f>
        <v>#N/A</v>
      </c>
      <c r="BL1061" s="49" t="e">
        <f t="array" aca="1" ref="BL1061" ca="1">IF(AND(ISNUMBER(BL760), ISNUMBER(BL761)), BL761/BL760-1, NA())</f>
        <v>#N/A</v>
      </c>
      <c r="BM1061" s="49" t="e">
        <f t="array" aca="1" ref="BM1061" ca="1">IF(AND(ISNUMBER(BM760), ISNUMBER(BM761)), BM761/BM760-1, NA())</f>
        <v>#N/A</v>
      </c>
      <c r="BN1061" s="49" t="e">
        <f t="array" aca="1" ref="BN1061" ca="1">IF(AND(ISNUMBER(BN760), ISNUMBER(BN761)), BN761/BN760-1, NA())</f>
        <v>#N/A</v>
      </c>
      <c r="BO1061" s="49" t="e">
        <f t="array" aca="1" ref="BO1061" ca="1">IF(AND(ISNUMBER(BO760), ISNUMBER(BO761)), BO761/BO760-1, NA())</f>
        <v>#N/A</v>
      </c>
      <c r="BP1061" s="49" t="e">
        <f t="array" aca="1" ref="BP1061" ca="1">IF(AND(ISNUMBER(BP760), ISNUMBER(BP761)), BP761/BP760-1, NA())</f>
        <v>#N/A</v>
      </c>
      <c r="BQ1061" s="49" t="e">
        <f t="array" aca="1" ref="BQ1061" ca="1">IF(AND(ISNUMBER(BQ760), ISNUMBER(BQ761)), BQ761/BQ760-1, NA())</f>
        <v>#N/A</v>
      </c>
      <c r="BR1061" s="49" t="e">
        <f t="array" aca="1" ref="BR1061" ca="1">IF(AND(ISNUMBER(BR760), ISNUMBER(BR761)), BR761/BR760-1, NA())</f>
        <v>#N/A</v>
      </c>
      <c r="BS1061" s="49" t="e">
        <f t="array" aca="1" ref="BS1061" ca="1">IF(AND(ISNUMBER(BS760), ISNUMBER(BS761)), BS761/BS760-1, NA())</f>
        <v>#N/A</v>
      </c>
    </row>
    <row r="1062" spans="2:71">
      <c r="B1062" s="48">
        <f t="shared" si="1109"/>
        <v>1936</v>
      </c>
      <c r="M1062" s="49" t="e">
        <f t="array" aca="1" ref="M1062" ca="1">IF(AND(ISNUMBER(M761), ISNUMBER(M762)), M762/M761-1, NA())</f>
        <v>#N/A</v>
      </c>
      <c r="N1062" s="49" t="e">
        <f t="array" aca="1" ref="N1062" ca="1">IF(AND(ISNUMBER(N761), ISNUMBER(N762)), N762/N761-1, NA())</f>
        <v>#N/A</v>
      </c>
      <c r="X1062" s="49" t="e">
        <f t="array" aca="1" ref="X1062" ca="1">IF(AND(ISNUMBER(X761), ISNUMBER(X762)), X762/X761-1, NA())</f>
        <v>#N/A</v>
      </c>
      <c r="Y1062" s="49" t="e">
        <f t="array" aca="1" ref="Y1062" ca="1">IF(AND(ISNUMBER(Y761), ISNUMBER(Y762)), Y762/Y761-1, NA())</f>
        <v>#N/A</v>
      </c>
      <c r="AA1062" s="49" t="e">
        <f t="array" aca="1" ref="AA1062" ca="1">IF(AND(ISNUMBER(AA761), ISNUMBER(AA762)), AA762/AA761-1, NA())</f>
        <v>#N/A</v>
      </c>
      <c r="AB1062" s="49" t="e">
        <f t="array" aca="1" ref="AB1062" ca="1">IF(AND(ISNUMBER(AB761), ISNUMBER(AB762)), AB762/AB761-1, NA())</f>
        <v>#N/A</v>
      </c>
      <c r="AC1062" s="49" t="e">
        <f t="array" aca="1" ref="AC1062" ca="1">IF(AND(ISNUMBER(AC761), ISNUMBER(AC762)), AC762/AC761-1, NA())</f>
        <v>#N/A</v>
      </c>
      <c r="AD1062" s="49" t="e">
        <f t="array" aca="1" ref="AD1062" ca="1">IF(AND(ISNUMBER(AD761), ISNUMBER(AD762)), AD762/AD761-1, NA())</f>
        <v>#N/A</v>
      </c>
      <c r="AE1062" s="49" t="e">
        <f t="array" aca="1" ref="AE1062" ca="1">IF(AND(ISNUMBER(AE761), ISNUMBER(AE762)), AE762/AE761-1, NA())</f>
        <v>#N/A</v>
      </c>
      <c r="AG1062" s="49" t="e">
        <f t="array" aca="1" ref="AG1062" ca="1">IF(AND(ISNUMBER(AG761), ISNUMBER(AG762)), AG762/AG761-1, NA())</f>
        <v>#N/A</v>
      </c>
      <c r="AM1062" s="49" t="e">
        <f t="array" aca="1" ref="AM1062" ca="1">IF(AND(ISNUMBER(AM761), ISNUMBER(AM762)), AM762/AM761-1, NA())</f>
        <v>#N/A</v>
      </c>
      <c r="AN1062" s="49" t="e">
        <f t="array" aca="1" ref="AN1062" ca="1">IF(AND(ISNUMBER(AN761), ISNUMBER(AN762)), AN762/AN761-1, NA())</f>
        <v>#N/A</v>
      </c>
      <c r="AO1062" s="49" t="e">
        <f t="array" aca="1" ref="AO1062" ca="1">IF(AND(ISNUMBER(AO761), ISNUMBER(AO762)), AO762/AO761-1, NA())</f>
        <v>#N/A</v>
      </c>
      <c r="AP1062" s="49" t="e">
        <f t="array" aca="1" ref="AP1062" ca="1">IF(AND(ISNUMBER(AP761), ISNUMBER(AP762)), AP762/AP761-1, NA())</f>
        <v>#N/A</v>
      </c>
      <c r="AQ1062" s="49" t="e">
        <f t="array" aca="1" ref="AQ1062" ca="1">IF(AND(ISNUMBER(AQ761), ISNUMBER(AQ762)), AQ762/AQ761-1, NA())</f>
        <v>#N/A</v>
      </c>
      <c r="AS1062" s="49" t="e">
        <f t="array" aca="1" ref="AS1062" ca="1">IF(AND(ISNUMBER(AS761), ISNUMBER(AS762)), AS762/AS761-1, NA())</f>
        <v>#N/A</v>
      </c>
      <c r="AU1062" s="49" t="e">
        <f t="array" aca="1" ref="AU1062" ca="1">IF(AND(ISNUMBER(AU761), ISNUMBER(AU762)), AU762/AU761-1, NA())</f>
        <v>#N/A</v>
      </c>
      <c r="AV1062" s="49" t="e">
        <f t="array" aca="1" ref="AV1062" ca="1">IF(AND(ISNUMBER(AV761), ISNUMBER(AV762)), AV762/AV761-1, NA())</f>
        <v>#N/A</v>
      </c>
      <c r="AW1062" s="49" t="e">
        <f t="array" aca="1" ref="AW1062" ca="1">IF(AND(ISNUMBER(AW761), ISNUMBER(AW762)), AW762/AW761-1, NA())</f>
        <v>#N/A</v>
      </c>
      <c r="AX1062" s="49" t="e">
        <f t="array" aca="1" ref="AX1062" ca="1">IF(AND(ISNUMBER(AX761), ISNUMBER(AX762)), AX762/AX761-1, NA())</f>
        <v>#N/A</v>
      </c>
      <c r="AY1062" s="49" t="e">
        <f t="array" aca="1" ref="AY1062" ca="1">IF(AND(ISNUMBER(AY761), ISNUMBER(AY762)), AY762/AY761-1, NA())</f>
        <v>#N/A</v>
      </c>
      <c r="AZ1062" s="49" t="e">
        <f t="array" aca="1" ref="AZ1062" ca="1">IF(AND(ISNUMBER(AZ761), ISNUMBER(AZ762)), AZ762/AZ761-1, NA())</f>
        <v>#N/A</v>
      </c>
      <c r="BA1062" s="49" t="e">
        <f t="array" aca="1" ref="BA1062" ca="1">IF(AND(ISNUMBER(BA761), ISNUMBER(BA762)), BA762/BA761-1, NA())</f>
        <v>#N/A</v>
      </c>
      <c r="BB1062" s="49" t="e">
        <f t="array" aca="1" ref="BB1062" ca="1">IF(AND(ISNUMBER(BB761), ISNUMBER(BB762)), BB762/BB761-1, NA())</f>
        <v>#N/A</v>
      </c>
      <c r="BC1062" s="49" t="e">
        <f t="array" aca="1" ref="BC1062" ca="1">IF(AND(ISNUMBER(BC761), ISNUMBER(BC762)), BC762/BC761-1, NA())</f>
        <v>#N/A</v>
      </c>
      <c r="BD1062" s="49" t="e">
        <f t="array" aca="1" ref="BD1062" ca="1">IF(AND(ISNUMBER(BD761), ISNUMBER(BD762)), BD762/BD761-1, NA())</f>
        <v>#N/A</v>
      </c>
      <c r="BE1062" s="49" t="e">
        <f t="array" aca="1" ref="BE1062" ca="1">IF(AND(ISNUMBER(BE761), ISNUMBER(BE762)), BE762/BE761-1, NA())</f>
        <v>#N/A</v>
      </c>
      <c r="BF1062" s="49" t="e">
        <f t="array" aca="1" ref="BF1062" ca="1">IF(AND(ISNUMBER(BF761), ISNUMBER(BF762)), BF762/BF761-1, NA())</f>
        <v>#N/A</v>
      </c>
      <c r="BG1062" s="49" t="e">
        <f t="array" aca="1" ref="BG1062" ca="1">IF(AND(ISNUMBER(BG761), ISNUMBER(BG762)), BG762/BG761-1, NA())</f>
        <v>#N/A</v>
      </c>
      <c r="BH1062" s="49" t="e">
        <f t="array" aca="1" ref="BH1062" ca="1">IF(AND(ISNUMBER(BH761), ISNUMBER(BH762)), BH762/BH761-1, NA())</f>
        <v>#N/A</v>
      </c>
      <c r="BI1062" s="49" t="e">
        <f t="array" aca="1" ref="BI1062" ca="1">IF(AND(ISNUMBER(BI761), ISNUMBER(BI762)), BI762/BI761-1, NA())</f>
        <v>#N/A</v>
      </c>
      <c r="BJ1062" s="49" t="e">
        <f t="array" aca="1" ref="BJ1062" ca="1">IF(AND(ISNUMBER(BJ761), ISNUMBER(BJ762)), BJ762/BJ761-1, NA())</f>
        <v>#N/A</v>
      </c>
      <c r="BK1062" s="49" t="e">
        <f t="array" aca="1" ref="BK1062" ca="1">IF(AND(ISNUMBER(BK761), ISNUMBER(BK762)), BK762/BK761-1, NA())</f>
        <v>#N/A</v>
      </c>
      <c r="BL1062" s="49" t="e">
        <f t="array" aca="1" ref="BL1062" ca="1">IF(AND(ISNUMBER(BL761), ISNUMBER(BL762)), BL762/BL761-1, NA())</f>
        <v>#N/A</v>
      </c>
      <c r="BM1062" s="49" t="e">
        <f t="array" aca="1" ref="BM1062" ca="1">IF(AND(ISNUMBER(BM761), ISNUMBER(BM762)), BM762/BM761-1, NA())</f>
        <v>#N/A</v>
      </c>
      <c r="BN1062" s="49" t="e">
        <f t="array" aca="1" ref="BN1062" ca="1">IF(AND(ISNUMBER(BN761), ISNUMBER(BN762)), BN762/BN761-1, NA())</f>
        <v>#N/A</v>
      </c>
      <c r="BO1062" s="49" t="e">
        <f t="array" aca="1" ref="BO1062" ca="1">IF(AND(ISNUMBER(BO761), ISNUMBER(BO762)), BO762/BO761-1, NA())</f>
        <v>#N/A</v>
      </c>
      <c r="BP1062" s="49" t="e">
        <f t="array" aca="1" ref="BP1062" ca="1">IF(AND(ISNUMBER(BP761), ISNUMBER(BP762)), BP762/BP761-1, NA())</f>
        <v>#N/A</v>
      </c>
      <c r="BQ1062" s="49" t="e">
        <f t="array" aca="1" ref="BQ1062" ca="1">IF(AND(ISNUMBER(BQ761), ISNUMBER(BQ762)), BQ762/BQ761-1, NA())</f>
        <v>#N/A</v>
      </c>
      <c r="BR1062" s="49" t="e">
        <f t="array" aca="1" ref="BR1062" ca="1">IF(AND(ISNUMBER(BR761), ISNUMBER(BR762)), BR762/BR761-1, NA())</f>
        <v>#N/A</v>
      </c>
      <c r="BS1062" s="49" t="e">
        <f t="array" aca="1" ref="BS1062" ca="1">IF(AND(ISNUMBER(BS761), ISNUMBER(BS762)), BS762/BS761-1, NA())</f>
        <v>#N/A</v>
      </c>
    </row>
    <row r="1063" spans="2:71">
      <c r="B1063" s="48">
        <f t="shared" ref="B1063:B1126" si="1110">B1062+1</f>
        <v>1937</v>
      </c>
      <c r="M1063" s="49" t="e">
        <f t="array" aca="1" ref="M1063" ca="1">IF(AND(ISNUMBER(M762), ISNUMBER(M763)), M763/M762-1, NA())</f>
        <v>#N/A</v>
      </c>
      <c r="N1063" s="49" t="e">
        <f t="array" aca="1" ref="N1063" ca="1">IF(AND(ISNUMBER(N762), ISNUMBER(N763)), N763/N762-1, NA())</f>
        <v>#N/A</v>
      </c>
      <c r="X1063" s="49" t="e">
        <f t="array" aca="1" ref="X1063" ca="1">IF(AND(ISNUMBER(X762), ISNUMBER(X763)), X763/X762-1, NA())</f>
        <v>#N/A</v>
      </c>
      <c r="Y1063" s="49" t="e">
        <f t="array" aca="1" ref="Y1063" ca="1">IF(AND(ISNUMBER(Y762), ISNUMBER(Y763)), Y763/Y762-1, NA())</f>
        <v>#N/A</v>
      </c>
      <c r="AA1063" s="49" t="e">
        <f t="array" aca="1" ref="AA1063" ca="1">IF(AND(ISNUMBER(AA762), ISNUMBER(AA763)), AA763/AA762-1, NA())</f>
        <v>#N/A</v>
      </c>
      <c r="AB1063" s="49" t="e">
        <f t="array" aca="1" ref="AB1063" ca="1">IF(AND(ISNUMBER(AB762), ISNUMBER(AB763)), AB763/AB762-1, NA())</f>
        <v>#N/A</v>
      </c>
      <c r="AC1063" s="49" t="e">
        <f t="array" aca="1" ref="AC1063" ca="1">IF(AND(ISNUMBER(AC762), ISNUMBER(AC763)), AC763/AC762-1, NA())</f>
        <v>#N/A</v>
      </c>
      <c r="AD1063" s="49" t="e">
        <f t="array" aca="1" ref="AD1063" ca="1">IF(AND(ISNUMBER(AD762), ISNUMBER(AD763)), AD763/AD762-1, NA())</f>
        <v>#N/A</v>
      </c>
      <c r="AE1063" s="49" t="e">
        <f t="array" aca="1" ref="AE1063" ca="1">IF(AND(ISNUMBER(AE762), ISNUMBER(AE763)), AE763/AE762-1, NA())</f>
        <v>#N/A</v>
      </c>
      <c r="AG1063" s="49" t="e">
        <f t="array" aca="1" ref="AG1063" ca="1">IF(AND(ISNUMBER(AG762), ISNUMBER(AG763)), AG763/AG762-1, NA())</f>
        <v>#N/A</v>
      </c>
      <c r="AM1063" s="49" t="e">
        <f t="array" aca="1" ref="AM1063" ca="1">IF(AND(ISNUMBER(AM762), ISNUMBER(AM763)), AM763/AM762-1, NA())</f>
        <v>#N/A</v>
      </c>
      <c r="AN1063" s="49" t="e">
        <f t="array" aca="1" ref="AN1063" ca="1">IF(AND(ISNUMBER(AN762), ISNUMBER(AN763)), AN763/AN762-1, NA())</f>
        <v>#N/A</v>
      </c>
      <c r="AO1063" s="49" t="e">
        <f t="array" aca="1" ref="AO1063" ca="1">IF(AND(ISNUMBER(AO762), ISNUMBER(AO763)), AO763/AO762-1, NA())</f>
        <v>#N/A</v>
      </c>
      <c r="AP1063" s="49" t="e">
        <f t="array" aca="1" ref="AP1063" ca="1">IF(AND(ISNUMBER(AP762), ISNUMBER(AP763)), AP763/AP762-1, NA())</f>
        <v>#N/A</v>
      </c>
      <c r="AQ1063" s="49" t="e">
        <f t="array" aca="1" ref="AQ1063" ca="1">IF(AND(ISNUMBER(AQ762), ISNUMBER(AQ763)), AQ763/AQ762-1, NA())</f>
        <v>#N/A</v>
      </c>
      <c r="AS1063" s="49" t="e">
        <f t="array" aca="1" ref="AS1063" ca="1">IF(AND(ISNUMBER(AS762), ISNUMBER(AS763)), AS763/AS762-1, NA())</f>
        <v>#N/A</v>
      </c>
      <c r="AU1063" s="49" t="e">
        <f t="array" aca="1" ref="AU1063" ca="1">IF(AND(ISNUMBER(AU762), ISNUMBER(AU763)), AU763/AU762-1, NA())</f>
        <v>#N/A</v>
      </c>
      <c r="AV1063" s="49" t="e">
        <f t="array" aca="1" ref="AV1063" ca="1">IF(AND(ISNUMBER(AV762), ISNUMBER(AV763)), AV763/AV762-1, NA())</f>
        <v>#N/A</v>
      </c>
      <c r="AW1063" s="49" t="e">
        <f t="array" aca="1" ref="AW1063" ca="1">IF(AND(ISNUMBER(AW762), ISNUMBER(AW763)), AW763/AW762-1, NA())</f>
        <v>#N/A</v>
      </c>
      <c r="AX1063" s="49" t="e">
        <f t="array" aca="1" ref="AX1063" ca="1">IF(AND(ISNUMBER(AX762), ISNUMBER(AX763)), AX763/AX762-1, NA())</f>
        <v>#N/A</v>
      </c>
      <c r="AY1063" s="49" t="e">
        <f t="array" aca="1" ref="AY1063" ca="1">IF(AND(ISNUMBER(AY762), ISNUMBER(AY763)), AY763/AY762-1, NA())</f>
        <v>#N/A</v>
      </c>
      <c r="AZ1063" s="49" t="e">
        <f t="array" aca="1" ref="AZ1063" ca="1">IF(AND(ISNUMBER(AZ762), ISNUMBER(AZ763)), AZ763/AZ762-1, NA())</f>
        <v>#N/A</v>
      </c>
      <c r="BA1063" s="49" t="e">
        <f t="array" aca="1" ref="BA1063" ca="1">IF(AND(ISNUMBER(BA762), ISNUMBER(BA763)), BA763/BA762-1, NA())</f>
        <v>#N/A</v>
      </c>
      <c r="BB1063" s="49" t="e">
        <f t="array" aca="1" ref="BB1063" ca="1">IF(AND(ISNUMBER(BB762), ISNUMBER(BB763)), BB763/BB762-1, NA())</f>
        <v>#N/A</v>
      </c>
      <c r="BC1063" s="49" t="e">
        <f t="array" aca="1" ref="BC1063" ca="1">IF(AND(ISNUMBER(BC762), ISNUMBER(BC763)), BC763/BC762-1, NA())</f>
        <v>#N/A</v>
      </c>
      <c r="BD1063" s="49" t="e">
        <f t="array" aca="1" ref="BD1063" ca="1">IF(AND(ISNUMBER(BD762), ISNUMBER(BD763)), BD763/BD762-1, NA())</f>
        <v>#N/A</v>
      </c>
      <c r="BE1063" s="49" t="e">
        <f t="array" aca="1" ref="BE1063" ca="1">IF(AND(ISNUMBER(BE762), ISNUMBER(BE763)), BE763/BE762-1, NA())</f>
        <v>#N/A</v>
      </c>
      <c r="BF1063" s="49" t="e">
        <f t="array" aca="1" ref="BF1063" ca="1">IF(AND(ISNUMBER(BF762), ISNUMBER(BF763)), BF763/BF762-1, NA())</f>
        <v>#N/A</v>
      </c>
      <c r="BG1063" s="49" t="e">
        <f t="array" aca="1" ref="BG1063" ca="1">IF(AND(ISNUMBER(BG762), ISNUMBER(BG763)), BG763/BG762-1, NA())</f>
        <v>#N/A</v>
      </c>
      <c r="BH1063" s="49" t="e">
        <f t="array" aca="1" ref="BH1063" ca="1">IF(AND(ISNUMBER(BH762), ISNUMBER(BH763)), BH763/BH762-1, NA())</f>
        <v>#N/A</v>
      </c>
      <c r="BI1063" s="49" t="e">
        <f t="array" aca="1" ref="BI1063" ca="1">IF(AND(ISNUMBER(BI762), ISNUMBER(BI763)), BI763/BI762-1, NA())</f>
        <v>#N/A</v>
      </c>
      <c r="BJ1063" s="49" t="e">
        <f t="array" aca="1" ref="BJ1063" ca="1">IF(AND(ISNUMBER(BJ762), ISNUMBER(BJ763)), BJ763/BJ762-1, NA())</f>
        <v>#N/A</v>
      </c>
      <c r="BK1063" s="49" t="e">
        <f t="array" aca="1" ref="BK1063" ca="1">IF(AND(ISNUMBER(BK762), ISNUMBER(BK763)), BK763/BK762-1, NA())</f>
        <v>#N/A</v>
      </c>
      <c r="BL1063" s="49" t="e">
        <f t="array" aca="1" ref="BL1063" ca="1">IF(AND(ISNUMBER(BL762), ISNUMBER(BL763)), BL763/BL762-1, NA())</f>
        <v>#N/A</v>
      </c>
      <c r="BM1063" s="49" t="e">
        <f t="array" aca="1" ref="BM1063" ca="1">IF(AND(ISNUMBER(BM762), ISNUMBER(BM763)), BM763/BM762-1, NA())</f>
        <v>#N/A</v>
      </c>
      <c r="BN1063" s="49" t="e">
        <f t="array" aca="1" ref="BN1063" ca="1">IF(AND(ISNUMBER(BN762), ISNUMBER(BN763)), BN763/BN762-1, NA())</f>
        <v>#N/A</v>
      </c>
      <c r="BO1063" s="49" t="e">
        <f t="array" aca="1" ref="BO1063" ca="1">IF(AND(ISNUMBER(BO762), ISNUMBER(BO763)), BO763/BO762-1, NA())</f>
        <v>#N/A</v>
      </c>
      <c r="BP1063" s="49" t="e">
        <f t="array" aca="1" ref="BP1063" ca="1">IF(AND(ISNUMBER(BP762), ISNUMBER(BP763)), BP763/BP762-1, NA())</f>
        <v>#N/A</v>
      </c>
      <c r="BQ1063" s="49" t="e">
        <f t="array" aca="1" ref="BQ1063" ca="1">IF(AND(ISNUMBER(BQ762), ISNUMBER(BQ763)), BQ763/BQ762-1, NA())</f>
        <v>#N/A</v>
      </c>
      <c r="BR1063" s="49" t="e">
        <f t="array" aca="1" ref="BR1063" ca="1">IF(AND(ISNUMBER(BR762), ISNUMBER(BR763)), BR763/BR762-1, NA())</f>
        <v>#N/A</v>
      </c>
      <c r="BS1063" s="49" t="e">
        <f t="array" aca="1" ref="BS1063" ca="1">IF(AND(ISNUMBER(BS762), ISNUMBER(BS763)), BS763/BS762-1, NA())</f>
        <v>#N/A</v>
      </c>
    </row>
    <row r="1064" spans="2:71">
      <c r="B1064" s="48">
        <f t="shared" si="1110"/>
        <v>1938</v>
      </c>
      <c r="M1064" s="49" t="e">
        <f t="array" aca="1" ref="M1064" ca="1">IF(AND(ISNUMBER(M763), ISNUMBER(M764)), M764/M763-1, NA())</f>
        <v>#N/A</v>
      </c>
      <c r="N1064" s="49" t="e">
        <f t="array" aca="1" ref="N1064" ca="1">IF(AND(ISNUMBER(N763), ISNUMBER(N764)), N764/N763-1, NA())</f>
        <v>#N/A</v>
      </c>
      <c r="X1064" s="49" t="e">
        <f t="array" aca="1" ref="X1064" ca="1">IF(AND(ISNUMBER(X763), ISNUMBER(X764)), X764/X763-1, NA())</f>
        <v>#N/A</v>
      </c>
      <c r="Y1064" s="49" t="e">
        <f t="array" aca="1" ref="Y1064" ca="1">IF(AND(ISNUMBER(Y763), ISNUMBER(Y764)), Y764/Y763-1, NA())</f>
        <v>#N/A</v>
      </c>
      <c r="AA1064" s="49" t="e">
        <f t="array" aca="1" ref="AA1064" ca="1">IF(AND(ISNUMBER(AA763), ISNUMBER(AA764)), AA764/AA763-1, NA())</f>
        <v>#N/A</v>
      </c>
      <c r="AB1064" s="49" t="e">
        <f t="array" aca="1" ref="AB1064" ca="1">IF(AND(ISNUMBER(AB763), ISNUMBER(AB764)), AB764/AB763-1, NA())</f>
        <v>#N/A</v>
      </c>
      <c r="AC1064" s="49" t="e">
        <f t="array" aca="1" ref="AC1064" ca="1">IF(AND(ISNUMBER(AC763), ISNUMBER(AC764)), AC764/AC763-1, NA())</f>
        <v>#N/A</v>
      </c>
      <c r="AD1064" s="49" t="e">
        <f t="array" aca="1" ref="AD1064" ca="1">IF(AND(ISNUMBER(AD763), ISNUMBER(AD764)), AD764/AD763-1, NA())</f>
        <v>#N/A</v>
      </c>
      <c r="AE1064" s="49" t="e">
        <f t="array" aca="1" ref="AE1064" ca="1">IF(AND(ISNUMBER(AE763), ISNUMBER(AE764)), AE764/AE763-1, NA())</f>
        <v>#N/A</v>
      </c>
      <c r="AG1064" s="49" t="e">
        <f t="array" aca="1" ref="AG1064" ca="1">IF(AND(ISNUMBER(AG763), ISNUMBER(AG764)), AG764/AG763-1, NA())</f>
        <v>#N/A</v>
      </c>
      <c r="AM1064" s="49" t="e">
        <f t="array" aca="1" ref="AM1064" ca="1">IF(AND(ISNUMBER(AM763), ISNUMBER(AM764)), AM764/AM763-1, NA())</f>
        <v>#N/A</v>
      </c>
      <c r="AN1064" s="49" t="e">
        <f t="array" aca="1" ref="AN1064" ca="1">IF(AND(ISNUMBER(AN763), ISNUMBER(AN764)), AN764/AN763-1, NA())</f>
        <v>#N/A</v>
      </c>
      <c r="AO1064" s="49" t="e">
        <f t="array" aca="1" ref="AO1064" ca="1">IF(AND(ISNUMBER(AO763), ISNUMBER(AO764)), AO764/AO763-1, NA())</f>
        <v>#N/A</v>
      </c>
      <c r="AP1064" s="49" t="e">
        <f t="array" aca="1" ref="AP1064" ca="1">IF(AND(ISNUMBER(AP763), ISNUMBER(AP764)), AP764/AP763-1, NA())</f>
        <v>#N/A</v>
      </c>
      <c r="AQ1064" s="49" t="e">
        <f t="array" aca="1" ref="AQ1064" ca="1">IF(AND(ISNUMBER(AQ763), ISNUMBER(AQ764)), AQ764/AQ763-1, NA())</f>
        <v>#N/A</v>
      </c>
      <c r="AS1064" s="49" t="e">
        <f t="array" aca="1" ref="AS1064" ca="1">IF(AND(ISNUMBER(AS763), ISNUMBER(AS764)), AS764/AS763-1, NA())</f>
        <v>#N/A</v>
      </c>
      <c r="AU1064" s="49" t="e">
        <f t="array" aca="1" ref="AU1064" ca="1">IF(AND(ISNUMBER(AU763), ISNUMBER(AU764)), AU764/AU763-1, NA())</f>
        <v>#N/A</v>
      </c>
      <c r="AV1064" s="49" t="e">
        <f t="array" aca="1" ref="AV1064" ca="1">IF(AND(ISNUMBER(AV763), ISNUMBER(AV764)), AV764/AV763-1, NA())</f>
        <v>#N/A</v>
      </c>
      <c r="AW1064" s="49" t="e">
        <f t="array" aca="1" ref="AW1064" ca="1">IF(AND(ISNUMBER(AW763), ISNUMBER(AW764)), AW764/AW763-1, NA())</f>
        <v>#N/A</v>
      </c>
      <c r="AX1064" s="49" t="e">
        <f t="array" aca="1" ref="AX1064" ca="1">IF(AND(ISNUMBER(AX763), ISNUMBER(AX764)), AX764/AX763-1, NA())</f>
        <v>#N/A</v>
      </c>
      <c r="AY1064" s="49" t="e">
        <f t="array" aca="1" ref="AY1064" ca="1">IF(AND(ISNUMBER(AY763), ISNUMBER(AY764)), AY764/AY763-1, NA())</f>
        <v>#N/A</v>
      </c>
      <c r="AZ1064" s="49" t="e">
        <f t="array" aca="1" ref="AZ1064" ca="1">IF(AND(ISNUMBER(AZ763), ISNUMBER(AZ764)), AZ764/AZ763-1, NA())</f>
        <v>#N/A</v>
      </c>
      <c r="BA1064" s="49" t="e">
        <f t="array" aca="1" ref="BA1064" ca="1">IF(AND(ISNUMBER(BA763), ISNUMBER(BA764)), BA764/BA763-1, NA())</f>
        <v>#N/A</v>
      </c>
      <c r="BB1064" s="49" t="e">
        <f t="array" aca="1" ref="BB1064" ca="1">IF(AND(ISNUMBER(BB763), ISNUMBER(BB764)), BB764/BB763-1, NA())</f>
        <v>#N/A</v>
      </c>
      <c r="BC1064" s="49" t="e">
        <f t="array" aca="1" ref="BC1064" ca="1">IF(AND(ISNUMBER(BC763), ISNUMBER(BC764)), BC764/BC763-1, NA())</f>
        <v>#N/A</v>
      </c>
      <c r="BD1064" s="49" t="e">
        <f t="array" aca="1" ref="BD1064" ca="1">IF(AND(ISNUMBER(BD763), ISNUMBER(BD764)), BD764/BD763-1, NA())</f>
        <v>#N/A</v>
      </c>
      <c r="BE1064" s="49" t="e">
        <f t="array" aca="1" ref="BE1064" ca="1">IF(AND(ISNUMBER(BE763), ISNUMBER(BE764)), BE764/BE763-1, NA())</f>
        <v>#N/A</v>
      </c>
      <c r="BF1064" s="49" t="e">
        <f t="array" aca="1" ref="BF1064" ca="1">IF(AND(ISNUMBER(BF763), ISNUMBER(BF764)), BF764/BF763-1, NA())</f>
        <v>#N/A</v>
      </c>
      <c r="BG1064" s="49" t="e">
        <f t="array" aca="1" ref="BG1064" ca="1">IF(AND(ISNUMBER(BG763), ISNUMBER(BG764)), BG764/BG763-1, NA())</f>
        <v>#N/A</v>
      </c>
      <c r="BH1064" s="49" t="e">
        <f t="array" aca="1" ref="BH1064" ca="1">IF(AND(ISNUMBER(BH763), ISNUMBER(BH764)), BH764/BH763-1, NA())</f>
        <v>#N/A</v>
      </c>
      <c r="BI1064" s="49" t="e">
        <f t="array" aca="1" ref="BI1064" ca="1">IF(AND(ISNUMBER(BI763), ISNUMBER(BI764)), BI764/BI763-1, NA())</f>
        <v>#N/A</v>
      </c>
      <c r="BJ1064" s="49" t="e">
        <f t="array" aca="1" ref="BJ1064" ca="1">IF(AND(ISNUMBER(BJ763), ISNUMBER(BJ764)), BJ764/BJ763-1, NA())</f>
        <v>#N/A</v>
      </c>
      <c r="BK1064" s="49" t="e">
        <f t="array" aca="1" ref="BK1064" ca="1">IF(AND(ISNUMBER(BK763), ISNUMBER(BK764)), BK764/BK763-1, NA())</f>
        <v>#N/A</v>
      </c>
      <c r="BL1064" s="49" t="e">
        <f t="array" aca="1" ref="BL1064" ca="1">IF(AND(ISNUMBER(BL763), ISNUMBER(BL764)), BL764/BL763-1, NA())</f>
        <v>#N/A</v>
      </c>
      <c r="BM1064" s="49" t="e">
        <f t="array" aca="1" ref="BM1064" ca="1">IF(AND(ISNUMBER(BM763), ISNUMBER(BM764)), BM764/BM763-1, NA())</f>
        <v>#N/A</v>
      </c>
      <c r="BN1064" s="49" t="e">
        <f t="array" aca="1" ref="BN1064" ca="1">IF(AND(ISNUMBER(BN763), ISNUMBER(BN764)), BN764/BN763-1, NA())</f>
        <v>#N/A</v>
      </c>
      <c r="BO1064" s="49" t="e">
        <f t="array" aca="1" ref="BO1064" ca="1">IF(AND(ISNUMBER(BO763), ISNUMBER(BO764)), BO764/BO763-1, NA())</f>
        <v>#N/A</v>
      </c>
      <c r="BP1064" s="49" t="e">
        <f t="array" aca="1" ref="BP1064" ca="1">IF(AND(ISNUMBER(BP763), ISNUMBER(BP764)), BP764/BP763-1, NA())</f>
        <v>#N/A</v>
      </c>
      <c r="BQ1064" s="49" t="e">
        <f t="array" aca="1" ref="BQ1064" ca="1">IF(AND(ISNUMBER(BQ763), ISNUMBER(BQ764)), BQ764/BQ763-1, NA())</f>
        <v>#N/A</v>
      </c>
      <c r="BR1064" s="49" t="e">
        <f t="array" aca="1" ref="BR1064" ca="1">IF(AND(ISNUMBER(BR763), ISNUMBER(BR764)), BR764/BR763-1, NA())</f>
        <v>#N/A</v>
      </c>
      <c r="BS1064" s="49" t="e">
        <f t="array" aca="1" ref="BS1064" ca="1">IF(AND(ISNUMBER(BS763), ISNUMBER(BS764)), BS764/BS763-1, NA())</f>
        <v>#N/A</v>
      </c>
    </row>
    <row r="1065" spans="2:71">
      <c r="B1065" s="48">
        <f t="shared" si="1110"/>
        <v>1939</v>
      </c>
      <c r="M1065" s="49" t="e">
        <f t="array" aca="1" ref="M1065" ca="1">IF(AND(ISNUMBER(M764), ISNUMBER(M765)), M765/M764-1, NA())</f>
        <v>#N/A</v>
      </c>
      <c r="N1065" s="49" t="e">
        <f t="array" aca="1" ref="N1065" ca="1">IF(AND(ISNUMBER(N764), ISNUMBER(N765)), N765/N764-1, NA())</f>
        <v>#N/A</v>
      </c>
      <c r="X1065" s="49" t="e">
        <f t="array" aca="1" ref="X1065" ca="1">IF(AND(ISNUMBER(X764), ISNUMBER(X765)), X765/X764-1, NA())</f>
        <v>#N/A</v>
      </c>
      <c r="Y1065" s="49" t="e">
        <f t="array" aca="1" ref="Y1065" ca="1">IF(AND(ISNUMBER(Y764), ISNUMBER(Y765)), Y765/Y764-1, NA())</f>
        <v>#N/A</v>
      </c>
      <c r="AA1065" s="49" t="e">
        <f t="array" aca="1" ref="AA1065" ca="1">IF(AND(ISNUMBER(AA764), ISNUMBER(AA765)), AA765/AA764-1, NA())</f>
        <v>#N/A</v>
      </c>
      <c r="AB1065" s="49" t="e">
        <f t="array" aca="1" ref="AB1065" ca="1">IF(AND(ISNUMBER(AB764), ISNUMBER(AB765)), AB765/AB764-1, NA())</f>
        <v>#N/A</v>
      </c>
      <c r="AC1065" s="49" t="e">
        <f t="array" aca="1" ref="AC1065" ca="1">IF(AND(ISNUMBER(AC764), ISNUMBER(AC765)), AC765/AC764-1, NA())</f>
        <v>#N/A</v>
      </c>
      <c r="AD1065" s="49" t="e">
        <f t="array" aca="1" ref="AD1065" ca="1">IF(AND(ISNUMBER(AD764), ISNUMBER(AD765)), AD765/AD764-1, NA())</f>
        <v>#N/A</v>
      </c>
      <c r="AE1065" s="49" t="e">
        <f t="array" aca="1" ref="AE1065" ca="1">IF(AND(ISNUMBER(AE764), ISNUMBER(AE765)), AE765/AE764-1, NA())</f>
        <v>#N/A</v>
      </c>
      <c r="AG1065" s="49" t="e">
        <f t="array" aca="1" ref="AG1065" ca="1">IF(AND(ISNUMBER(AG764), ISNUMBER(AG765)), AG765/AG764-1, NA())</f>
        <v>#N/A</v>
      </c>
      <c r="AM1065" s="49" t="e">
        <f t="array" aca="1" ref="AM1065" ca="1">IF(AND(ISNUMBER(AM764), ISNUMBER(AM765)), AM765/AM764-1, NA())</f>
        <v>#N/A</v>
      </c>
      <c r="AN1065" s="49" t="e">
        <f t="array" aca="1" ref="AN1065" ca="1">IF(AND(ISNUMBER(AN764), ISNUMBER(AN765)), AN765/AN764-1, NA())</f>
        <v>#N/A</v>
      </c>
      <c r="AO1065" s="49" t="e">
        <f t="array" aca="1" ref="AO1065" ca="1">IF(AND(ISNUMBER(AO764), ISNUMBER(AO765)), AO765/AO764-1, NA())</f>
        <v>#N/A</v>
      </c>
      <c r="AP1065" s="49" t="e">
        <f t="array" aca="1" ref="AP1065" ca="1">IF(AND(ISNUMBER(AP764), ISNUMBER(AP765)), AP765/AP764-1, NA())</f>
        <v>#N/A</v>
      </c>
      <c r="AQ1065" s="49" t="e">
        <f t="array" aca="1" ref="AQ1065" ca="1">IF(AND(ISNUMBER(AQ764), ISNUMBER(AQ765)), AQ765/AQ764-1, NA())</f>
        <v>#N/A</v>
      </c>
      <c r="AS1065" s="49" t="e">
        <f t="array" aca="1" ref="AS1065" ca="1">IF(AND(ISNUMBER(AS764), ISNUMBER(AS765)), AS765/AS764-1, NA())</f>
        <v>#N/A</v>
      </c>
      <c r="AU1065" s="49" t="e">
        <f t="array" aca="1" ref="AU1065" ca="1">IF(AND(ISNUMBER(AU764), ISNUMBER(AU765)), AU765/AU764-1, NA())</f>
        <v>#N/A</v>
      </c>
      <c r="AV1065" s="49" t="e">
        <f t="array" aca="1" ref="AV1065" ca="1">IF(AND(ISNUMBER(AV764), ISNUMBER(AV765)), AV765/AV764-1, NA())</f>
        <v>#N/A</v>
      </c>
      <c r="AW1065" s="49" t="e">
        <f t="array" aca="1" ref="AW1065" ca="1">IF(AND(ISNUMBER(AW764), ISNUMBER(AW765)), AW765/AW764-1, NA())</f>
        <v>#N/A</v>
      </c>
      <c r="AX1065" s="49" t="e">
        <f t="array" aca="1" ref="AX1065" ca="1">IF(AND(ISNUMBER(AX764), ISNUMBER(AX765)), AX765/AX764-1, NA())</f>
        <v>#N/A</v>
      </c>
      <c r="AY1065" s="49" t="e">
        <f t="array" aca="1" ref="AY1065" ca="1">IF(AND(ISNUMBER(AY764), ISNUMBER(AY765)), AY765/AY764-1, NA())</f>
        <v>#N/A</v>
      </c>
      <c r="AZ1065" s="49" t="e">
        <f t="array" aca="1" ref="AZ1065" ca="1">IF(AND(ISNUMBER(AZ764), ISNUMBER(AZ765)), AZ765/AZ764-1, NA())</f>
        <v>#N/A</v>
      </c>
      <c r="BA1065" s="49" t="e">
        <f t="array" aca="1" ref="BA1065" ca="1">IF(AND(ISNUMBER(BA764), ISNUMBER(BA765)), BA765/BA764-1, NA())</f>
        <v>#N/A</v>
      </c>
      <c r="BB1065" s="49" t="e">
        <f t="array" aca="1" ref="BB1065" ca="1">IF(AND(ISNUMBER(BB764), ISNUMBER(BB765)), BB765/BB764-1, NA())</f>
        <v>#N/A</v>
      </c>
      <c r="BC1065" s="49" t="e">
        <f t="array" aca="1" ref="BC1065" ca="1">IF(AND(ISNUMBER(BC764), ISNUMBER(BC765)), BC765/BC764-1, NA())</f>
        <v>#N/A</v>
      </c>
      <c r="BD1065" s="49" t="e">
        <f t="array" aca="1" ref="BD1065" ca="1">IF(AND(ISNUMBER(BD764), ISNUMBER(BD765)), BD765/BD764-1, NA())</f>
        <v>#N/A</v>
      </c>
      <c r="BE1065" s="49" t="e">
        <f t="array" aca="1" ref="BE1065" ca="1">IF(AND(ISNUMBER(BE764), ISNUMBER(BE765)), BE765/BE764-1, NA())</f>
        <v>#N/A</v>
      </c>
      <c r="BF1065" s="49" t="e">
        <f t="array" aca="1" ref="BF1065" ca="1">IF(AND(ISNUMBER(BF764), ISNUMBER(BF765)), BF765/BF764-1, NA())</f>
        <v>#N/A</v>
      </c>
      <c r="BG1065" s="49" t="e">
        <f t="array" aca="1" ref="BG1065" ca="1">IF(AND(ISNUMBER(BG764), ISNUMBER(BG765)), BG765/BG764-1, NA())</f>
        <v>#N/A</v>
      </c>
      <c r="BH1065" s="49" t="e">
        <f t="array" aca="1" ref="BH1065" ca="1">IF(AND(ISNUMBER(BH764), ISNUMBER(BH765)), BH765/BH764-1, NA())</f>
        <v>#N/A</v>
      </c>
      <c r="BI1065" s="49" t="e">
        <f t="array" aca="1" ref="BI1065" ca="1">IF(AND(ISNUMBER(BI764), ISNUMBER(BI765)), BI765/BI764-1, NA())</f>
        <v>#N/A</v>
      </c>
      <c r="BJ1065" s="49" t="e">
        <f t="array" aca="1" ref="BJ1065" ca="1">IF(AND(ISNUMBER(BJ764), ISNUMBER(BJ765)), BJ765/BJ764-1, NA())</f>
        <v>#N/A</v>
      </c>
      <c r="BK1065" s="49" t="e">
        <f t="array" aca="1" ref="BK1065" ca="1">IF(AND(ISNUMBER(BK764), ISNUMBER(BK765)), BK765/BK764-1, NA())</f>
        <v>#N/A</v>
      </c>
      <c r="BL1065" s="49" t="e">
        <f t="array" aca="1" ref="BL1065" ca="1">IF(AND(ISNUMBER(BL764), ISNUMBER(BL765)), BL765/BL764-1, NA())</f>
        <v>#N/A</v>
      </c>
      <c r="BM1065" s="49" t="e">
        <f t="array" aca="1" ref="BM1065" ca="1">IF(AND(ISNUMBER(BM764), ISNUMBER(BM765)), BM765/BM764-1, NA())</f>
        <v>#N/A</v>
      </c>
      <c r="BN1065" s="49" t="e">
        <f t="array" aca="1" ref="BN1065" ca="1">IF(AND(ISNUMBER(BN764), ISNUMBER(BN765)), BN765/BN764-1, NA())</f>
        <v>#N/A</v>
      </c>
      <c r="BO1065" s="49" t="e">
        <f t="array" aca="1" ref="BO1065" ca="1">IF(AND(ISNUMBER(BO764), ISNUMBER(BO765)), BO765/BO764-1, NA())</f>
        <v>#N/A</v>
      </c>
      <c r="BP1065" s="49" t="e">
        <f t="array" aca="1" ref="BP1065" ca="1">IF(AND(ISNUMBER(BP764), ISNUMBER(BP765)), BP765/BP764-1, NA())</f>
        <v>#N/A</v>
      </c>
      <c r="BQ1065" s="49" t="e">
        <f t="array" aca="1" ref="BQ1065" ca="1">IF(AND(ISNUMBER(BQ764), ISNUMBER(BQ765)), BQ765/BQ764-1, NA())</f>
        <v>#N/A</v>
      </c>
      <c r="BR1065" s="49" t="e">
        <f t="array" aca="1" ref="BR1065" ca="1">IF(AND(ISNUMBER(BR764), ISNUMBER(BR765)), BR765/BR764-1, NA())</f>
        <v>#N/A</v>
      </c>
      <c r="BS1065" s="49" t="e">
        <f t="array" aca="1" ref="BS1065" ca="1">IF(AND(ISNUMBER(BS764), ISNUMBER(BS765)), BS765/BS764-1, NA())</f>
        <v>#N/A</v>
      </c>
    </row>
    <row r="1066" spans="2:71">
      <c r="B1066" s="48">
        <f t="shared" si="1110"/>
        <v>1940</v>
      </c>
      <c r="M1066" s="49" t="e">
        <f t="array" aca="1" ref="M1066" ca="1">IF(AND(ISNUMBER(M765), ISNUMBER(M766)), M766/M765-1, NA())</f>
        <v>#N/A</v>
      </c>
      <c r="N1066" s="49" t="e">
        <f t="array" aca="1" ref="N1066" ca="1">IF(AND(ISNUMBER(N765), ISNUMBER(N766)), N766/N765-1, NA())</f>
        <v>#N/A</v>
      </c>
      <c r="X1066" s="49" t="e">
        <f t="array" aca="1" ref="X1066" ca="1">IF(AND(ISNUMBER(X765), ISNUMBER(X766)), X766/X765-1, NA())</f>
        <v>#N/A</v>
      </c>
      <c r="Y1066" s="49" t="e">
        <f t="array" aca="1" ref="Y1066" ca="1">IF(AND(ISNUMBER(Y765), ISNUMBER(Y766)), Y766/Y765-1, NA())</f>
        <v>#N/A</v>
      </c>
      <c r="AA1066" s="49" t="e">
        <f t="array" aca="1" ref="AA1066" ca="1">IF(AND(ISNUMBER(AA765), ISNUMBER(AA766)), AA766/AA765-1, NA())</f>
        <v>#N/A</v>
      </c>
      <c r="AB1066" s="49" t="e">
        <f t="array" aca="1" ref="AB1066" ca="1">IF(AND(ISNUMBER(AB765), ISNUMBER(AB766)), AB766/AB765-1, NA())</f>
        <v>#N/A</v>
      </c>
      <c r="AC1066" s="49" t="e">
        <f t="array" aca="1" ref="AC1066" ca="1">IF(AND(ISNUMBER(AC765), ISNUMBER(AC766)), AC766/AC765-1, NA())</f>
        <v>#N/A</v>
      </c>
      <c r="AD1066" s="49" t="e">
        <f t="array" aca="1" ref="AD1066" ca="1">IF(AND(ISNUMBER(AD765), ISNUMBER(AD766)), AD766/AD765-1, NA())</f>
        <v>#N/A</v>
      </c>
      <c r="AE1066" s="49" t="e">
        <f t="array" aca="1" ref="AE1066" ca="1">IF(AND(ISNUMBER(AE765), ISNUMBER(AE766)), AE766/AE765-1, NA())</f>
        <v>#N/A</v>
      </c>
      <c r="AG1066" s="49" t="e">
        <f t="array" aca="1" ref="AG1066" ca="1">IF(AND(ISNUMBER(AG765), ISNUMBER(AG766)), AG766/AG765-1, NA())</f>
        <v>#N/A</v>
      </c>
      <c r="AM1066" s="49" t="e">
        <f t="array" aca="1" ref="AM1066" ca="1">IF(AND(ISNUMBER(AM765), ISNUMBER(AM766)), AM766/AM765-1, NA())</f>
        <v>#N/A</v>
      </c>
      <c r="AN1066" s="49" t="e">
        <f t="array" aca="1" ref="AN1066" ca="1">IF(AND(ISNUMBER(AN765), ISNUMBER(AN766)), AN766/AN765-1, NA())</f>
        <v>#N/A</v>
      </c>
      <c r="AO1066" s="49" t="e">
        <f t="array" aca="1" ref="AO1066" ca="1">IF(AND(ISNUMBER(AO765), ISNUMBER(AO766)), AO766/AO765-1, NA())</f>
        <v>#N/A</v>
      </c>
      <c r="AP1066" s="49" t="e">
        <f t="array" aca="1" ref="AP1066" ca="1">IF(AND(ISNUMBER(AP765), ISNUMBER(AP766)), AP766/AP765-1, NA())</f>
        <v>#N/A</v>
      </c>
      <c r="AQ1066" s="49" t="e">
        <f t="array" aca="1" ref="AQ1066" ca="1">IF(AND(ISNUMBER(AQ765), ISNUMBER(AQ766)), AQ766/AQ765-1, NA())</f>
        <v>#N/A</v>
      </c>
      <c r="AS1066" s="49" t="e">
        <f t="array" aca="1" ref="AS1066" ca="1">IF(AND(ISNUMBER(AS765), ISNUMBER(AS766)), AS766/AS765-1, NA())</f>
        <v>#N/A</v>
      </c>
      <c r="AU1066" s="49" t="e">
        <f t="array" aca="1" ref="AU1066" ca="1">IF(AND(ISNUMBER(AU765), ISNUMBER(AU766)), AU766/AU765-1, NA())</f>
        <v>#N/A</v>
      </c>
      <c r="AV1066" s="49" t="e">
        <f t="array" aca="1" ref="AV1066" ca="1">IF(AND(ISNUMBER(AV765), ISNUMBER(AV766)), AV766/AV765-1, NA())</f>
        <v>#N/A</v>
      </c>
      <c r="AW1066" s="49" t="e">
        <f t="array" aca="1" ref="AW1066" ca="1">IF(AND(ISNUMBER(AW765), ISNUMBER(AW766)), AW766/AW765-1, NA())</f>
        <v>#N/A</v>
      </c>
      <c r="AX1066" s="49" t="e">
        <f t="array" aca="1" ref="AX1066" ca="1">IF(AND(ISNUMBER(AX765), ISNUMBER(AX766)), AX766/AX765-1, NA())</f>
        <v>#N/A</v>
      </c>
      <c r="AY1066" s="49" t="e">
        <f t="array" aca="1" ref="AY1066" ca="1">IF(AND(ISNUMBER(AY765), ISNUMBER(AY766)), AY766/AY765-1, NA())</f>
        <v>#N/A</v>
      </c>
      <c r="AZ1066" s="49" t="e">
        <f t="array" aca="1" ref="AZ1066" ca="1">IF(AND(ISNUMBER(AZ765), ISNUMBER(AZ766)), AZ766/AZ765-1, NA())</f>
        <v>#N/A</v>
      </c>
      <c r="BA1066" s="49" t="e">
        <f t="array" aca="1" ref="BA1066" ca="1">IF(AND(ISNUMBER(BA765), ISNUMBER(BA766)), BA766/BA765-1, NA())</f>
        <v>#N/A</v>
      </c>
      <c r="BB1066" s="49" t="e">
        <f t="array" aca="1" ref="BB1066" ca="1">IF(AND(ISNUMBER(BB765), ISNUMBER(BB766)), BB766/BB765-1, NA())</f>
        <v>#N/A</v>
      </c>
      <c r="BC1066" s="49" t="e">
        <f t="array" aca="1" ref="BC1066" ca="1">IF(AND(ISNUMBER(BC765), ISNUMBER(BC766)), BC766/BC765-1, NA())</f>
        <v>#N/A</v>
      </c>
      <c r="BD1066" s="49" t="e">
        <f t="array" aca="1" ref="BD1066" ca="1">IF(AND(ISNUMBER(BD765), ISNUMBER(BD766)), BD766/BD765-1, NA())</f>
        <v>#N/A</v>
      </c>
      <c r="BE1066" s="49" t="e">
        <f t="array" aca="1" ref="BE1066" ca="1">IF(AND(ISNUMBER(BE765), ISNUMBER(BE766)), BE766/BE765-1, NA())</f>
        <v>#N/A</v>
      </c>
      <c r="BF1066" s="49" t="e">
        <f t="array" aca="1" ref="BF1066" ca="1">IF(AND(ISNUMBER(BF765), ISNUMBER(BF766)), BF766/BF765-1, NA())</f>
        <v>#N/A</v>
      </c>
      <c r="BG1066" s="49" t="e">
        <f t="array" aca="1" ref="BG1066" ca="1">IF(AND(ISNUMBER(BG765), ISNUMBER(BG766)), BG766/BG765-1, NA())</f>
        <v>#N/A</v>
      </c>
      <c r="BH1066" s="49" t="e">
        <f t="array" aca="1" ref="BH1066" ca="1">IF(AND(ISNUMBER(BH765), ISNUMBER(BH766)), BH766/BH765-1, NA())</f>
        <v>#N/A</v>
      </c>
      <c r="BI1066" s="49" t="e">
        <f t="array" aca="1" ref="BI1066" ca="1">IF(AND(ISNUMBER(BI765), ISNUMBER(BI766)), BI766/BI765-1, NA())</f>
        <v>#N/A</v>
      </c>
      <c r="BJ1066" s="49" t="e">
        <f t="array" aca="1" ref="BJ1066" ca="1">IF(AND(ISNUMBER(BJ765), ISNUMBER(BJ766)), BJ766/BJ765-1, NA())</f>
        <v>#N/A</v>
      </c>
      <c r="BK1066" s="49" t="e">
        <f t="array" aca="1" ref="BK1066" ca="1">IF(AND(ISNUMBER(BK765), ISNUMBER(BK766)), BK766/BK765-1, NA())</f>
        <v>#N/A</v>
      </c>
      <c r="BL1066" s="49" t="e">
        <f t="array" aca="1" ref="BL1066" ca="1">IF(AND(ISNUMBER(BL765), ISNUMBER(BL766)), BL766/BL765-1, NA())</f>
        <v>#N/A</v>
      </c>
      <c r="BM1066" s="49" t="e">
        <f t="array" aca="1" ref="BM1066" ca="1">IF(AND(ISNUMBER(BM765), ISNUMBER(BM766)), BM766/BM765-1, NA())</f>
        <v>#N/A</v>
      </c>
      <c r="BN1066" s="49" t="e">
        <f t="array" aca="1" ref="BN1066" ca="1">IF(AND(ISNUMBER(BN765), ISNUMBER(BN766)), BN766/BN765-1, NA())</f>
        <v>#N/A</v>
      </c>
      <c r="BO1066" s="49" t="e">
        <f t="array" aca="1" ref="BO1066" ca="1">IF(AND(ISNUMBER(BO765), ISNUMBER(BO766)), BO766/BO765-1, NA())</f>
        <v>#N/A</v>
      </c>
      <c r="BP1066" s="49" t="e">
        <f t="array" aca="1" ref="BP1066" ca="1">IF(AND(ISNUMBER(BP765), ISNUMBER(BP766)), BP766/BP765-1, NA())</f>
        <v>#N/A</v>
      </c>
      <c r="BQ1066" s="49" t="e">
        <f t="array" aca="1" ref="BQ1066" ca="1">IF(AND(ISNUMBER(BQ765), ISNUMBER(BQ766)), BQ766/BQ765-1, NA())</f>
        <v>#N/A</v>
      </c>
      <c r="BR1066" s="49" t="e">
        <f t="array" aca="1" ref="BR1066" ca="1">IF(AND(ISNUMBER(BR765), ISNUMBER(BR766)), BR766/BR765-1, NA())</f>
        <v>#N/A</v>
      </c>
      <c r="BS1066" s="49" t="e">
        <f t="array" aca="1" ref="BS1066" ca="1">IF(AND(ISNUMBER(BS765), ISNUMBER(BS766)), BS766/BS765-1, NA())</f>
        <v>#N/A</v>
      </c>
    </row>
    <row r="1067" spans="2:71">
      <c r="B1067" s="48">
        <f t="shared" si="1110"/>
        <v>1941</v>
      </c>
      <c r="M1067" s="49" t="e">
        <f t="array" aca="1" ref="M1067" ca="1">IF(AND(ISNUMBER(M766), ISNUMBER(M767)), M767/M766-1, NA())</f>
        <v>#N/A</v>
      </c>
      <c r="N1067" s="49" t="e">
        <f t="array" aca="1" ref="N1067" ca="1">IF(AND(ISNUMBER(N766), ISNUMBER(N767)), N767/N766-1, NA())</f>
        <v>#N/A</v>
      </c>
      <c r="X1067" s="49" t="e">
        <f t="array" aca="1" ref="X1067" ca="1">IF(AND(ISNUMBER(X766), ISNUMBER(X767)), X767/X766-1, NA())</f>
        <v>#N/A</v>
      </c>
      <c r="Y1067" s="49" t="e">
        <f t="array" aca="1" ref="Y1067" ca="1">IF(AND(ISNUMBER(Y766), ISNUMBER(Y767)), Y767/Y766-1, NA())</f>
        <v>#N/A</v>
      </c>
      <c r="AA1067" s="49" t="e">
        <f t="array" aca="1" ref="AA1067" ca="1">IF(AND(ISNUMBER(AA766), ISNUMBER(AA767)), AA767/AA766-1, NA())</f>
        <v>#N/A</v>
      </c>
      <c r="AB1067" s="49" t="e">
        <f t="array" aca="1" ref="AB1067" ca="1">IF(AND(ISNUMBER(AB766), ISNUMBER(AB767)), AB767/AB766-1, NA())</f>
        <v>#N/A</v>
      </c>
      <c r="AC1067" s="49" t="e">
        <f t="array" aca="1" ref="AC1067" ca="1">IF(AND(ISNUMBER(AC766), ISNUMBER(AC767)), AC767/AC766-1, NA())</f>
        <v>#N/A</v>
      </c>
      <c r="AD1067" s="49" t="e">
        <f t="array" aca="1" ref="AD1067" ca="1">IF(AND(ISNUMBER(AD766), ISNUMBER(AD767)), AD767/AD766-1, NA())</f>
        <v>#N/A</v>
      </c>
      <c r="AE1067" s="49" t="e">
        <f t="array" aca="1" ref="AE1067" ca="1">IF(AND(ISNUMBER(AE766), ISNUMBER(AE767)), AE767/AE766-1, NA())</f>
        <v>#N/A</v>
      </c>
      <c r="AG1067" s="49" t="e">
        <f t="array" aca="1" ref="AG1067" ca="1">IF(AND(ISNUMBER(AG766), ISNUMBER(AG767)), AG767/AG766-1, NA())</f>
        <v>#N/A</v>
      </c>
      <c r="AM1067" s="49" t="e">
        <f t="array" aca="1" ref="AM1067" ca="1">IF(AND(ISNUMBER(AM766), ISNUMBER(AM767)), AM767/AM766-1, NA())</f>
        <v>#N/A</v>
      </c>
      <c r="AN1067" s="49" t="e">
        <f t="array" aca="1" ref="AN1067" ca="1">IF(AND(ISNUMBER(AN766), ISNUMBER(AN767)), AN767/AN766-1, NA())</f>
        <v>#N/A</v>
      </c>
      <c r="AO1067" s="49" t="e">
        <f t="array" aca="1" ref="AO1067" ca="1">IF(AND(ISNUMBER(AO766), ISNUMBER(AO767)), AO767/AO766-1, NA())</f>
        <v>#N/A</v>
      </c>
      <c r="AP1067" s="49" t="e">
        <f t="array" aca="1" ref="AP1067" ca="1">IF(AND(ISNUMBER(AP766), ISNUMBER(AP767)), AP767/AP766-1, NA())</f>
        <v>#N/A</v>
      </c>
      <c r="AQ1067" s="49" t="e">
        <f t="array" aca="1" ref="AQ1067" ca="1">IF(AND(ISNUMBER(AQ766), ISNUMBER(AQ767)), AQ767/AQ766-1, NA())</f>
        <v>#N/A</v>
      </c>
      <c r="AS1067" s="49" t="e">
        <f t="array" aca="1" ref="AS1067" ca="1">IF(AND(ISNUMBER(AS766), ISNUMBER(AS767)), AS767/AS766-1, NA())</f>
        <v>#N/A</v>
      </c>
      <c r="AU1067" s="49" t="e">
        <f t="array" aca="1" ref="AU1067" ca="1">IF(AND(ISNUMBER(AU766), ISNUMBER(AU767)), AU767/AU766-1, NA())</f>
        <v>#N/A</v>
      </c>
      <c r="AV1067" s="49" t="e">
        <f t="array" aca="1" ref="AV1067" ca="1">IF(AND(ISNUMBER(AV766), ISNUMBER(AV767)), AV767/AV766-1, NA())</f>
        <v>#N/A</v>
      </c>
      <c r="AW1067" s="49" t="e">
        <f t="array" aca="1" ref="AW1067" ca="1">IF(AND(ISNUMBER(AW766), ISNUMBER(AW767)), AW767/AW766-1, NA())</f>
        <v>#N/A</v>
      </c>
      <c r="AX1067" s="49" t="e">
        <f t="array" aca="1" ref="AX1067" ca="1">IF(AND(ISNUMBER(AX766), ISNUMBER(AX767)), AX767/AX766-1, NA())</f>
        <v>#N/A</v>
      </c>
      <c r="AY1067" s="49" t="e">
        <f t="array" aca="1" ref="AY1067" ca="1">IF(AND(ISNUMBER(AY766), ISNUMBER(AY767)), AY767/AY766-1, NA())</f>
        <v>#N/A</v>
      </c>
      <c r="AZ1067" s="49" t="e">
        <f t="array" aca="1" ref="AZ1067" ca="1">IF(AND(ISNUMBER(AZ766), ISNUMBER(AZ767)), AZ767/AZ766-1, NA())</f>
        <v>#N/A</v>
      </c>
      <c r="BA1067" s="49" t="e">
        <f t="array" aca="1" ref="BA1067" ca="1">IF(AND(ISNUMBER(BA766), ISNUMBER(BA767)), BA767/BA766-1, NA())</f>
        <v>#N/A</v>
      </c>
      <c r="BB1067" s="49" t="e">
        <f t="array" aca="1" ref="BB1067" ca="1">IF(AND(ISNUMBER(BB766), ISNUMBER(BB767)), BB767/BB766-1, NA())</f>
        <v>#N/A</v>
      </c>
      <c r="BC1067" s="49" t="e">
        <f t="array" aca="1" ref="BC1067" ca="1">IF(AND(ISNUMBER(BC766), ISNUMBER(BC767)), BC767/BC766-1, NA())</f>
        <v>#N/A</v>
      </c>
      <c r="BD1067" s="49" t="e">
        <f t="array" aca="1" ref="BD1067" ca="1">IF(AND(ISNUMBER(BD766), ISNUMBER(BD767)), BD767/BD766-1, NA())</f>
        <v>#N/A</v>
      </c>
      <c r="BE1067" s="49" t="e">
        <f t="array" aca="1" ref="BE1067" ca="1">IF(AND(ISNUMBER(BE766), ISNUMBER(BE767)), BE767/BE766-1, NA())</f>
        <v>#N/A</v>
      </c>
      <c r="BF1067" s="49" t="e">
        <f t="array" aca="1" ref="BF1067" ca="1">IF(AND(ISNUMBER(BF766), ISNUMBER(BF767)), BF767/BF766-1, NA())</f>
        <v>#N/A</v>
      </c>
      <c r="BG1067" s="49" t="e">
        <f t="array" aca="1" ref="BG1067" ca="1">IF(AND(ISNUMBER(BG766), ISNUMBER(BG767)), BG767/BG766-1, NA())</f>
        <v>#N/A</v>
      </c>
      <c r="BH1067" s="49" t="e">
        <f t="array" aca="1" ref="BH1067" ca="1">IF(AND(ISNUMBER(BH766), ISNUMBER(BH767)), BH767/BH766-1, NA())</f>
        <v>#N/A</v>
      </c>
      <c r="BI1067" s="49" t="e">
        <f t="array" aca="1" ref="BI1067" ca="1">IF(AND(ISNUMBER(BI766), ISNUMBER(BI767)), BI767/BI766-1, NA())</f>
        <v>#N/A</v>
      </c>
      <c r="BJ1067" s="49" t="e">
        <f t="array" aca="1" ref="BJ1067" ca="1">IF(AND(ISNUMBER(BJ766), ISNUMBER(BJ767)), BJ767/BJ766-1, NA())</f>
        <v>#N/A</v>
      </c>
      <c r="BK1067" s="49" t="e">
        <f t="array" aca="1" ref="BK1067" ca="1">IF(AND(ISNUMBER(BK766), ISNUMBER(BK767)), BK767/BK766-1, NA())</f>
        <v>#N/A</v>
      </c>
      <c r="BL1067" s="49" t="e">
        <f t="array" aca="1" ref="BL1067" ca="1">IF(AND(ISNUMBER(BL766), ISNUMBER(BL767)), BL767/BL766-1, NA())</f>
        <v>#N/A</v>
      </c>
      <c r="BM1067" s="49" t="e">
        <f t="array" aca="1" ref="BM1067" ca="1">IF(AND(ISNUMBER(BM766), ISNUMBER(BM767)), BM767/BM766-1, NA())</f>
        <v>#N/A</v>
      </c>
      <c r="BN1067" s="49" t="e">
        <f t="array" aca="1" ref="BN1067" ca="1">IF(AND(ISNUMBER(BN766), ISNUMBER(BN767)), BN767/BN766-1, NA())</f>
        <v>#N/A</v>
      </c>
      <c r="BO1067" s="49" t="e">
        <f t="array" aca="1" ref="BO1067" ca="1">IF(AND(ISNUMBER(BO766), ISNUMBER(BO767)), BO767/BO766-1, NA())</f>
        <v>#N/A</v>
      </c>
      <c r="BP1067" s="49" t="e">
        <f t="array" aca="1" ref="BP1067" ca="1">IF(AND(ISNUMBER(BP766), ISNUMBER(BP767)), BP767/BP766-1, NA())</f>
        <v>#N/A</v>
      </c>
      <c r="BQ1067" s="49" t="e">
        <f t="array" aca="1" ref="BQ1067" ca="1">IF(AND(ISNUMBER(BQ766), ISNUMBER(BQ767)), BQ767/BQ766-1, NA())</f>
        <v>#N/A</v>
      </c>
      <c r="BR1067" s="49" t="e">
        <f t="array" aca="1" ref="BR1067" ca="1">IF(AND(ISNUMBER(BR766), ISNUMBER(BR767)), BR767/BR766-1, NA())</f>
        <v>#N/A</v>
      </c>
      <c r="BS1067" s="49" t="e">
        <f t="array" aca="1" ref="BS1067" ca="1">IF(AND(ISNUMBER(BS766), ISNUMBER(BS767)), BS767/BS766-1, NA())</f>
        <v>#N/A</v>
      </c>
    </row>
    <row r="1068" spans="2:71">
      <c r="B1068" s="48">
        <f t="shared" si="1110"/>
        <v>1942</v>
      </c>
      <c r="M1068" s="49" t="e">
        <f t="array" aca="1" ref="M1068" ca="1">IF(AND(ISNUMBER(M767), ISNUMBER(M768)), M768/M767-1, NA())</f>
        <v>#N/A</v>
      </c>
      <c r="N1068" s="49" t="e">
        <f t="array" aca="1" ref="N1068" ca="1">IF(AND(ISNUMBER(N767), ISNUMBER(N768)), N768/N767-1, NA())</f>
        <v>#N/A</v>
      </c>
      <c r="X1068" s="49" t="e">
        <f t="array" aca="1" ref="X1068" ca="1">IF(AND(ISNUMBER(X767), ISNUMBER(X768)), X768/X767-1, NA())</f>
        <v>#N/A</v>
      </c>
      <c r="Y1068" s="49" t="e">
        <f t="array" aca="1" ref="Y1068" ca="1">IF(AND(ISNUMBER(Y767), ISNUMBER(Y768)), Y768/Y767-1, NA())</f>
        <v>#N/A</v>
      </c>
      <c r="AA1068" s="49" t="e">
        <f t="array" aca="1" ref="AA1068" ca="1">IF(AND(ISNUMBER(AA767), ISNUMBER(AA768)), AA768/AA767-1, NA())</f>
        <v>#N/A</v>
      </c>
      <c r="AB1068" s="49" t="e">
        <f t="array" aca="1" ref="AB1068" ca="1">IF(AND(ISNUMBER(AB767), ISNUMBER(AB768)), AB768/AB767-1, NA())</f>
        <v>#N/A</v>
      </c>
      <c r="AC1068" s="49" t="e">
        <f t="array" aca="1" ref="AC1068" ca="1">IF(AND(ISNUMBER(AC767), ISNUMBER(AC768)), AC768/AC767-1, NA())</f>
        <v>#N/A</v>
      </c>
      <c r="AD1068" s="49" t="e">
        <f t="array" aca="1" ref="AD1068" ca="1">IF(AND(ISNUMBER(AD767), ISNUMBER(AD768)), AD768/AD767-1, NA())</f>
        <v>#N/A</v>
      </c>
      <c r="AE1068" s="49" t="e">
        <f t="array" aca="1" ref="AE1068" ca="1">IF(AND(ISNUMBER(AE767), ISNUMBER(AE768)), AE768/AE767-1, NA())</f>
        <v>#N/A</v>
      </c>
      <c r="AG1068" s="49" t="e">
        <f t="array" aca="1" ref="AG1068" ca="1">IF(AND(ISNUMBER(AG767), ISNUMBER(AG768)), AG768/AG767-1, NA())</f>
        <v>#N/A</v>
      </c>
      <c r="AM1068" s="49" t="e">
        <f t="array" aca="1" ref="AM1068" ca="1">IF(AND(ISNUMBER(AM767), ISNUMBER(AM768)), AM768/AM767-1, NA())</f>
        <v>#N/A</v>
      </c>
      <c r="AN1068" s="49" t="e">
        <f t="array" aca="1" ref="AN1068" ca="1">IF(AND(ISNUMBER(AN767), ISNUMBER(AN768)), AN768/AN767-1, NA())</f>
        <v>#N/A</v>
      </c>
      <c r="AO1068" s="49" t="e">
        <f t="array" aca="1" ref="AO1068" ca="1">IF(AND(ISNUMBER(AO767), ISNUMBER(AO768)), AO768/AO767-1, NA())</f>
        <v>#N/A</v>
      </c>
      <c r="AP1068" s="49" t="e">
        <f t="array" aca="1" ref="AP1068" ca="1">IF(AND(ISNUMBER(AP767), ISNUMBER(AP768)), AP768/AP767-1, NA())</f>
        <v>#N/A</v>
      </c>
      <c r="AQ1068" s="49" t="e">
        <f t="array" aca="1" ref="AQ1068" ca="1">IF(AND(ISNUMBER(AQ767), ISNUMBER(AQ768)), AQ768/AQ767-1, NA())</f>
        <v>#N/A</v>
      </c>
      <c r="AS1068" s="49" t="e">
        <f t="array" aca="1" ref="AS1068" ca="1">IF(AND(ISNUMBER(AS767), ISNUMBER(AS768)), AS768/AS767-1, NA())</f>
        <v>#N/A</v>
      </c>
      <c r="AU1068" s="49" t="e">
        <f t="array" aca="1" ref="AU1068" ca="1">IF(AND(ISNUMBER(AU767), ISNUMBER(AU768)), AU768/AU767-1, NA())</f>
        <v>#N/A</v>
      </c>
      <c r="AV1068" s="49" t="e">
        <f t="array" aca="1" ref="AV1068" ca="1">IF(AND(ISNUMBER(AV767), ISNUMBER(AV768)), AV768/AV767-1, NA())</f>
        <v>#N/A</v>
      </c>
      <c r="AW1068" s="49" t="e">
        <f t="array" aca="1" ref="AW1068" ca="1">IF(AND(ISNUMBER(AW767), ISNUMBER(AW768)), AW768/AW767-1, NA())</f>
        <v>#N/A</v>
      </c>
      <c r="AX1068" s="49" t="e">
        <f t="array" aca="1" ref="AX1068" ca="1">IF(AND(ISNUMBER(AX767), ISNUMBER(AX768)), AX768/AX767-1, NA())</f>
        <v>#N/A</v>
      </c>
      <c r="AY1068" s="49" t="e">
        <f t="array" aca="1" ref="AY1068" ca="1">IF(AND(ISNUMBER(AY767), ISNUMBER(AY768)), AY768/AY767-1, NA())</f>
        <v>#N/A</v>
      </c>
      <c r="AZ1068" s="49" t="e">
        <f t="array" aca="1" ref="AZ1068" ca="1">IF(AND(ISNUMBER(AZ767), ISNUMBER(AZ768)), AZ768/AZ767-1, NA())</f>
        <v>#N/A</v>
      </c>
      <c r="BA1068" s="49" t="e">
        <f t="array" aca="1" ref="BA1068" ca="1">IF(AND(ISNUMBER(BA767), ISNUMBER(BA768)), BA768/BA767-1, NA())</f>
        <v>#N/A</v>
      </c>
      <c r="BB1068" s="49" t="e">
        <f t="array" aca="1" ref="BB1068" ca="1">IF(AND(ISNUMBER(BB767), ISNUMBER(BB768)), BB768/BB767-1, NA())</f>
        <v>#N/A</v>
      </c>
      <c r="BC1068" s="49" t="e">
        <f t="array" aca="1" ref="BC1068" ca="1">IF(AND(ISNUMBER(BC767), ISNUMBER(BC768)), BC768/BC767-1, NA())</f>
        <v>#N/A</v>
      </c>
      <c r="BD1068" s="49" t="e">
        <f t="array" aca="1" ref="BD1068" ca="1">IF(AND(ISNUMBER(BD767), ISNUMBER(BD768)), BD768/BD767-1, NA())</f>
        <v>#N/A</v>
      </c>
      <c r="BE1068" s="49" t="e">
        <f t="array" aca="1" ref="BE1068" ca="1">IF(AND(ISNUMBER(BE767), ISNUMBER(BE768)), BE768/BE767-1, NA())</f>
        <v>#N/A</v>
      </c>
      <c r="BF1068" s="49" t="e">
        <f t="array" aca="1" ref="BF1068" ca="1">IF(AND(ISNUMBER(BF767), ISNUMBER(BF768)), BF768/BF767-1, NA())</f>
        <v>#N/A</v>
      </c>
      <c r="BG1068" s="49" t="e">
        <f t="array" aca="1" ref="BG1068" ca="1">IF(AND(ISNUMBER(BG767), ISNUMBER(BG768)), BG768/BG767-1, NA())</f>
        <v>#N/A</v>
      </c>
      <c r="BH1068" s="49" t="e">
        <f t="array" aca="1" ref="BH1068" ca="1">IF(AND(ISNUMBER(BH767), ISNUMBER(BH768)), BH768/BH767-1, NA())</f>
        <v>#N/A</v>
      </c>
      <c r="BI1068" s="49" t="e">
        <f t="array" aca="1" ref="BI1068" ca="1">IF(AND(ISNUMBER(BI767), ISNUMBER(BI768)), BI768/BI767-1, NA())</f>
        <v>#N/A</v>
      </c>
      <c r="BJ1068" s="49" t="e">
        <f t="array" aca="1" ref="BJ1068" ca="1">IF(AND(ISNUMBER(BJ767), ISNUMBER(BJ768)), BJ768/BJ767-1, NA())</f>
        <v>#N/A</v>
      </c>
      <c r="BK1068" s="49" t="e">
        <f t="array" aca="1" ref="BK1068" ca="1">IF(AND(ISNUMBER(BK767), ISNUMBER(BK768)), BK768/BK767-1, NA())</f>
        <v>#N/A</v>
      </c>
      <c r="BL1068" s="49" t="e">
        <f t="array" aca="1" ref="BL1068" ca="1">IF(AND(ISNUMBER(BL767), ISNUMBER(BL768)), BL768/BL767-1, NA())</f>
        <v>#N/A</v>
      </c>
      <c r="BM1068" s="49" t="e">
        <f t="array" aca="1" ref="BM1068" ca="1">IF(AND(ISNUMBER(BM767), ISNUMBER(BM768)), BM768/BM767-1, NA())</f>
        <v>#N/A</v>
      </c>
      <c r="BN1068" s="49" t="e">
        <f t="array" aca="1" ref="BN1068" ca="1">IF(AND(ISNUMBER(BN767), ISNUMBER(BN768)), BN768/BN767-1, NA())</f>
        <v>#N/A</v>
      </c>
      <c r="BO1068" s="49" t="e">
        <f t="array" aca="1" ref="BO1068" ca="1">IF(AND(ISNUMBER(BO767), ISNUMBER(BO768)), BO768/BO767-1, NA())</f>
        <v>#N/A</v>
      </c>
      <c r="BP1068" s="49" t="e">
        <f t="array" aca="1" ref="BP1068" ca="1">IF(AND(ISNUMBER(BP767), ISNUMBER(BP768)), BP768/BP767-1, NA())</f>
        <v>#N/A</v>
      </c>
      <c r="BQ1068" s="49" t="e">
        <f t="array" aca="1" ref="BQ1068" ca="1">IF(AND(ISNUMBER(BQ767), ISNUMBER(BQ768)), BQ768/BQ767-1, NA())</f>
        <v>#N/A</v>
      </c>
      <c r="BR1068" s="49" t="e">
        <f t="array" aca="1" ref="BR1068" ca="1">IF(AND(ISNUMBER(BR767), ISNUMBER(BR768)), BR768/BR767-1, NA())</f>
        <v>#N/A</v>
      </c>
      <c r="BS1068" s="49" t="e">
        <f t="array" aca="1" ref="BS1068" ca="1">IF(AND(ISNUMBER(BS767), ISNUMBER(BS768)), BS768/BS767-1, NA())</f>
        <v>#N/A</v>
      </c>
    </row>
    <row r="1069" spans="2:71">
      <c r="B1069" s="48">
        <f t="shared" si="1110"/>
        <v>1943</v>
      </c>
      <c r="M1069" s="49" t="e">
        <f t="array" aca="1" ref="M1069" ca="1">IF(AND(ISNUMBER(M768), ISNUMBER(M769)), M769/M768-1, NA())</f>
        <v>#N/A</v>
      </c>
      <c r="N1069" s="49" t="e">
        <f t="array" aca="1" ref="N1069" ca="1">IF(AND(ISNUMBER(N768), ISNUMBER(N769)), N769/N768-1, NA())</f>
        <v>#N/A</v>
      </c>
      <c r="X1069" s="49" t="e">
        <f t="array" aca="1" ref="X1069" ca="1">IF(AND(ISNUMBER(X768), ISNUMBER(X769)), X769/X768-1, NA())</f>
        <v>#N/A</v>
      </c>
      <c r="Y1069" s="49" t="e">
        <f t="array" aca="1" ref="Y1069" ca="1">IF(AND(ISNUMBER(Y768), ISNUMBER(Y769)), Y769/Y768-1, NA())</f>
        <v>#N/A</v>
      </c>
      <c r="AA1069" s="49" t="e">
        <f t="array" aca="1" ref="AA1069" ca="1">IF(AND(ISNUMBER(AA768), ISNUMBER(AA769)), AA769/AA768-1, NA())</f>
        <v>#N/A</v>
      </c>
      <c r="AB1069" s="49" t="e">
        <f t="array" aca="1" ref="AB1069" ca="1">IF(AND(ISNUMBER(AB768), ISNUMBER(AB769)), AB769/AB768-1, NA())</f>
        <v>#N/A</v>
      </c>
      <c r="AC1069" s="49" t="e">
        <f t="array" aca="1" ref="AC1069" ca="1">IF(AND(ISNUMBER(AC768), ISNUMBER(AC769)), AC769/AC768-1, NA())</f>
        <v>#N/A</v>
      </c>
      <c r="AD1069" s="49" t="e">
        <f t="array" aca="1" ref="AD1069" ca="1">IF(AND(ISNUMBER(AD768), ISNUMBER(AD769)), AD769/AD768-1, NA())</f>
        <v>#N/A</v>
      </c>
      <c r="AE1069" s="49" t="e">
        <f t="array" aca="1" ref="AE1069" ca="1">IF(AND(ISNUMBER(AE768), ISNUMBER(AE769)), AE769/AE768-1, NA())</f>
        <v>#N/A</v>
      </c>
      <c r="AG1069" s="49" t="e">
        <f t="array" aca="1" ref="AG1069" ca="1">IF(AND(ISNUMBER(AG768), ISNUMBER(AG769)), AG769/AG768-1, NA())</f>
        <v>#N/A</v>
      </c>
      <c r="AM1069" s="49" t="e">
        <f t="array" aca="1" ref="AM1069" ca="1">IF(AND(ISNUMBER(AM768), ISNUMBER(AM769)), AM769/AM768-1, NA())</f>
        <v>#N/A</v>
      </c>
      <c r="AN1069" s="49" t="e">
        <f t="array" aca="1" ref="AN1069" ca="1">IF(AND(ISNUMBER(AN768), ISNUMBER(AN769)), AN769/AN768-1, NA())</f>
        <v>#N/A</v>
      </c>
      <c r="AO1069" s="49" t="e">
        <f t="array" aca="1" ref="AO1069" ca="1">IF(AND(ISNUMBER(AO768), ISNUMBER(AO769)), AO769/AO768-1, NA())</f>
        <v>#N/A</v>
      </c>
      <c r="AP1069" s="49" t="e">
        <f t="array" aca="1" ref="AP1069" ca="1">IF(AND(ISNUMBER(AP768), ISNUMBER(AP769)), AP769/AP768-1, NA())</f>
        <v>#N/A</v>
      </c>
      <c r="AQ1069" s="49" t="e">
        <f t="array" aca="1" ref="AQ1069" ca="1">IF(AND(ISNUMBER(AQ768), ISNUMBER(AQ769)), AQ769/AQ768-1, NA())</f>
        <v>#N/A</v>
      </c>
      <c r="AS1069" s="49" t="e">
        <f t="array" aca="1" ref="AS1069" ca="1">IF(AND(ISNUMBER(AS768), ISNUMBER(AS769)), AS769/AS768-1, NA())</f>
        <v>#N/A</v>
      </c>
      <c r="AU1069" s="49" t="e">
        <f t="array" aca="1" ref="AU1069" ca="1">IF(AND(ISNUMBER(AU768), ISNUMBER(AU769)), AU769/AU768-1, NA())</f>
        <v>#N/A</v>
      </c>
      <c r="AV1069" s="49" t="e">
        <f t="array" aca="1" ref="AV1069" ca="1">IF(AND(ISNUMBER(AV768), ISNUMBER(AV769)), AV769/AV768-1, NA())</f>
        <v>#N/A</v>
      </c>
      <c r="AW1069" s="49" t="e">
        <f t="array" aca="1" ref="AW1069" ca="1">IF(AND(ISNUMBER(AW768), ISNUMBER(AW769)), AW769/AW768-1, NA())</f>
        <v>#N/A</v>
      </c>
      <c r="AX1069" s="49" t="e">
        <f t="array" aca="1" ref="AX1069" ca="1">IF(AND(ISNUMBER(AX768), ISNUMBER(AX769)), AX769/AX768-1, NA())</f>
        <v>#N/A</v>
      </c>
      <c r="AY1069" s="49" t="e">
        <f t="array" aca="1" ref="AY1069" ca="1">IF(AND(ISNUMBER(AY768), ISNUMBER(AY769)), AY769/AY768-1, NA())</f>
        <v>#N/A</v>
      </c>
      <c r="AZ1069" s="49" t="e">
        <f t="array" aca="1" ref="AZ1069" ca="1">IF(AND(ISNUMBER(AZ768), ISNUMBER(AZ769)), AZ769/AZ768-1, NA())</f>
        <v>#N/A</v>
      </c>
      <c r="BA1069" s="49" t="e">
        <f t="array" aca="1" ref="BA1069" ca="1">IF(AND(ISNUMBER(BA768), ISNUMBER(BA769)), BA769/BA768-1, NA())</f>
        <v>#N/A</v>
      </c>
      <c r="BB1069" s="49" t="e">
        <f t="array" aca="1" ref="BB1069" ca="1">IF(AND(ISNUMBER(BB768), ISNUMBER(BB769)), BB769/BB768-1, NA())</f>
        <v>#N/A</v>
      </c>
      <c r="BC1069" s="49" t="e">
        <f t="array" aca="1" ref="BC1069" ca="1">IF(AND(ISNUMBER(BC768), ISNUMBER(BC769)), BC769/BC768-1, NA())</f>
        <v>#N/A</v>
      </c>
      <c r="BD1069" s="49" t="e">
        <f t="array" aca="1" ref="BD1069" ca="1">IF(AND(ISNUMBER(BD768), ISNUMBER(BD769)), BD769/BD768-1, NA())</f>
        <v>#N/A</v>
      </c>
      <c r="BE1069" s="49" t="e">
        <f t="array" aca="1" ref="BE1069" ca="1">IF(AND(ISNUMBER(BE768), ISNUMBER(BE769)), BE769/BE768-1, NA())</f>
        <v>#N/A</v>
      </c>
      <c r="BF1069" s="49" t="e">
        <f t="array" aca="1" ref="BF1069" ca="1">IF(AND(ISNUMBER(BF768), ISNUMBER(BF769)), BF769/BF768-1, NA())</f>
        <v>#N/A</v>
      </c>
      <c r="BG1069" s="49" t="e">
        <f t="array" aca="1" ref="BG1069" ca="1">IF(AND(ISNUMBER(BG768), ISNUMBER(BG769)), BG769/BG768-1, NA())</f>
        <v>#N/A</v>
      </c>
      <c r="BH1069" s="49" t="e">
        <f t="array" aca="1" ref="BH1069" ca="1">IF(AND(ISNUMBER(BH768), ISNUMBER(BH769)), BH769/BH768-1, NA())</f>
        <v>#N/A</v>
      </c>
      <c r="BI1069" s="49" t="e">
        <f t="array" aca="1" ref="BI1069" ca="1">IF(AND(ISNUMBER(BI768), ISNUMBER(BI769)), BI769/BI768-1, NA())</f>
        <v>#N/A</v>
      </c>
      <c r="BJ1069" s="49" t="e">
        <f t="array" aca="1" ref="BJ1069" ca="1">IF(AND(ISNUMBER(BJ768), ISNUMBER(BJ769)), BJ769/BJ768-1, NA())</f>
        <v>#N/A</v>
      </c>
      <c r="BK1069" s="49" t="e">
        <f t="array" aca="1" ref="BK1069" ca="1">IF(AND(ISNUMBER(BK768), ISNUMBER(BK769)), BK769/BK768-1, NA())</f>
        <v>#N/A</v>
      </c>
      <c r="BL1069" s="49" t="e">
        <f t="array" aca="1" ref="BL1069" ca="1">IF(AND(ISNUMBER(BL768), ISNUMBER(BL769)), BL769/BL768-1, NA())</f>
        <v>#N/A</v>
      </c>
      <c r="BM1069" s="49" t="e">
        <f t="array" aca="1" ref="BM1069" ca="1">IF(AND(ISNUMBER(BM768), ISNUMBER(BM769)), BM769/BM768-1, NA())</f>
        <v>#N/A</v>
      </c>
      <c r="BN1069" s="49" t="e">
        <f t="array" aca="1" ref="BN1069" ca="1">IF(AND(ISNUMBER(BN768), ISNUMBER(BN769)), BN769/BN768-1, NA())</f>
        <v>#N/A</v>
      </c>
      <c r="BO1069" s="49" t="e">
        <f t="array" aca="1" ref="BO1069" ca="1">IF(AND(ISNUMBER(BO768), ISNUMBER(BO769)), BO769/BO768-1, NA())</f>
        <v>#N/A</v>
      </c>
      <c r="BP1069" s="49" t="e">
        <f t="array" aca="1" ref="BP1069" ca="1">IF(AND(ISNUMBER(BP768), ISNUMBER(BP769)), BP769/BP768-1, NA())</f>
        <v>#N/A</v>
      </c>
      <c r="BQ1069" s="49" t="e">
        <f t="array" aca="1" ref="BQ1069" ca="1">IF(AND(ISNUMBER(BQ768), ISNUMBER(BQ769)), BQ769/BQ768-1, NA())</f>
        <v>#N/A</v>
      </c>
      <c r="BR1069" s="49" t="e">
        <f t="array" aca="1" ref="BR1069" ca="1">IF(AND(ISNUMBER(BR768), ISNUMBER(BR769)), BR769/BR768-1, NA())</f>
        <v>#N/A</v>
      </c>
      <c r="BS1069" s="49" t="e">
        <f t="array" aca="1" ref="BS1069" ca="1">IF(AND(ISNUMBER(BS768), ISNUMBER(BS769)), BS769/BS768-1, NA())</f>
        <v>#N/A</v>
      </c>
    </row>
    <row r="1070" spans="2:71">
      <c r="B1070" s="48">
        <f t="shared" si="1110"/>
        <v>1944</v>
      </c>
      <c r="M1070" s="49" t="e">
        <f t="array" aca="1" ref="M1070" ca="1">IF(AND(ISNUMBER(M769), ISNUMBER(M770)), M770/M769-1, NA())</f>
        <v>#N/A</v>
      </c>
      <c r="N1070" s="49" t="e">
        <f t="array" aca="1" ref="N1070" ca="1">IF(AND(ISNUMBER(N769), ISNUMBER(N770)), N770/N769-1, NA())</f>
        <v>#N/A</v>
      </c>
      <c r="X1070" s="49" t="e">
        <f t="array" aca="1" ref="X1070" ca="1">IF(AND(ISNUMBER(X769), ISNUMBER(X770)), X770/X769-1, NA())</f>
        <v>#N/A</v>
      </c>
      <c r="Y1070" s="49" t="e">
        <f t="array" aca="1" ref="Y1070" ca="1">IF(AND(ISNUMBER(Y769), ISNUMBER(Y770)), Y770/Y769-1, NA())</f>
        <v>#N/A</v>
      </c>
      <c r="AA1070" s="49" t="e">
        <f t="array" aca="1" ref="AA1070" ca="1">IF(AND(ISNUMBER(AA769), ISNUMBER(AA770)), AA770/AA769-1, NA())</f>
        <v>#N/A</v>
      </c>
      <c r="AB1070" s="49" t="e">
        <f t="array" aca="1" ref="AB1070" ca="1">IF(AND(ISNUMBER(AB769), ISNUMBER(AB770)), AB770/AB769-1, NA())</f>
        <v>#N/A</v>
      </c>
      <c r="AC1070" s="49" t="e">
        <f t="array" aca="1" ref="AC1070" ca="1">IF(AND(ISNUMBER(AC769), ISNUMBER(AC770)), AC770/AC769-1, NA())</f>
        <v>#N/A</v>
      </c>
      <c r="AD1070" s="49" t="e">
        <f t="array" aca="1" ref="AD1070" ca="1">IF(AND(ISNUMBER(AD769), ISNUMBER(AD770)), AD770/AD769-1, NA())</f>
        <v>#N/A</v>
      </c>
      <c r="AE1070" s="49" t="e">
        <f t="array" aca="1" ref="AE1070" ca="1">IF(AND(ISNUMBER(AE769), ISNUMBER(AE770)), AE770/AE769-1, NA())</f>
        <v>#N/A</v>
      </c>
      <c r="AG1070" s="49" t="e">
        <f t="array" aca="1" ref="AG1070" ca="1">IF(AND(ISNUMBER(AG769), ISNUMBER(AG770)), AG770/AG769-1, NA())</f>
        <v>#N/A</v>
      </c>
      <c r="AM1070" s="49" t="e">
        <f t="array" aca="1" ref="AM1070" ca="1">IF(AND(ISNUMBER(AM769), ISNUMBER(AM770)), AM770/AM769-1, NA())</f>
        <v>#N/A</v>
      </c>
      <c r="AN1070" s="49" t="e">
        <f t="array" aca="1" ref="AN1070" ca="1">IF(AND(ISNUMBER(AN769), ISNUMBER(AN770)), AN770/AN769-1, NA())</f>
        <v>#N/A</v>
      </c>
      <c r="AO1070" s="49" t="e">
        <f t="array" aca="1" ref="AO1070" ca="1">IF(AND(ISNUMBER(AO769), ISNUMBER(AO770)), AO770/AO769-1, NA())</f>
        <v>#N/A</v>
      </c>
      <c r="AP1070" s="49" t="e">
        <f t="array" aca="1" ref="AP1070" ca="1">IF(AND(ISNUMBER(AP769), ISNUMBER(AP770)), AP770/AP769-1, NA())</f>
        <v>#N/A</v>
      </c>
      <c r="AQ1070" s="49" t="e">
        <f t="array" aca="1" ref="AQ1070" ca="1">IF(AND(ISNUMBER(AQ769), ISNUMBER(AQ770)), AQ770/AQ769-1, NA())</f>
        <v>#N/A</v>
      </c>
      <c r="AS1070" s="49" t="e">
        <f t="array" aca="1" ref="AS1070" ca="1">IF(AND(ISNUMBER(AS769), ISNUMBER(AS770)), AS770/AS769-1, NA())</f>
        <v>#N/A</v>
      </c>
      <c r="AU1070" s="49" t="e">
        <f t="array" aca="1" ref="AU1070" ca="1">IF(AND(ISNUMBER(AU769), ISNUMBER(AU770)), AU770/AU769-1, NA())</f>
        <v>#N/A</v>
      </c>
      <c r="AV1070" s="49" t="e">
        <f t="array" aca="1" ref="AV1070" ca="1">IF(AND(ISNUMBER(AV769), ISNUMBER(AV770)), AV770/AV769-1, NA())</f>
        <v>#N/A</v>
      </c>
      <c r="AW1070" s="49" t="e">
        <f t="array" aca="1" ref="AW1070" ca="1">IF(AND(ISNUMBER(AW769), ISNUMBER(AW770)), AW770/AW769-1, NA())</f>
        <v>#N/A</v>
      </c>
      <c r="AX1070" s="49" t="e">
        <f t="array" aca="1" ref="AX1070" ca="1">IF(AND(ISNUMBER(AX769), ISNUMBER(AX770)), AX770/AX769-1, NA())</f>
        <v>#N/A</v>
      </c>
      <c r="AY1070" s="49" t="e">
        <f t="array" aca="1" ref="AY1070" ca="1">IF(AND(ISNUMBER(AY769), ISNUMBER(AY770)), AY770/AY769-1, NA())</f>
        <v>#N/A</v>
      </c>
      <c r="AZ1070" s="49" t="e">
        <f t="array" aca="1" ref="AZ1070" ca="1">IF(AND(ISNUMBER(AZ769), ISNUMBER(AZ770)), AZ770/AZ769-1, NA())</f>
        <v>#N/A</v>
      </c>
      <c r="BA1070" s="49" t="e">
        <f t="array" aca="1" ref="BA1070" ca="1">IF(AND(ISNUMBER(BA769), ISNUMBER(BA770)), BA770/BA769-1, NA())</f>
        <v>#N/A</v>
      </c>
      <c r="BB1070" s="49" t="e">
        <f t="array" aca="1" ref="BB1070" ca="1">IF(AND(ISNUMBER(BB769), ISNUMBER(BB770)), BB770/BB769-1, NA())</f>
        <v>#N/A</v>
      </c>
      <c r="BC1070" s="49" t="e">
        <f t="array" aca="1" ref="BC1070" ca="1">IF(AND(ISNUMBER(BC769), ISNUMBER(BC770)), BC770/BC769-1, NA())</f>
        <v>#N/A</v>
      </c>
      <c r="BD1070" s="49" t="e">
        <f t="array" aca="1" ref="BD1070" ca="1">IF(AND(ISNUMBER(BD769), ISNUMBER(BD770)), BD770/BD769-1, NA())</f>
        <v>#N/A</v>
      </c>
      <c r="BE1070" s="49" t="e">
        <f t="array" aca="1" ref="BE1070" ca="1">IF(AND(ISNUMBER(BE769), ISNUMBER(BE770)), BE770/BE769-1, NA())</f>
        <v>#N/A</v>
      </c>
      <c r="BF1070" s="49" t="e">
        <f t="array" aca="1" ref="BF1070" ca="1">IF(AND(ISNUMBER(BF769), ISNUMBER(BF770)), BF770/BF769-1, NA())</f>
        <v>#N/A</v>
      </c>
      <c r="BG1070" s="49" t="e">
        <f t="array" aca="1" ref="BG1070" ca="1">IF(AND(ISNUMBER(BG769), ISNUMBER(BG770)), BG770/BG769-1, NA())</f>
        <v>#N/A</v>
      </c>
      <c r="BH1070" s="49" t="e">
        <f t="array" aca="1" ref="BH1070" ca="1">IF(AND(ISNUMBER(BH769), ISNUMBER(BH770)), BH770/BH769-1, NA())</f>
        <v>#N/A</v>
      </c>
      <c r="BI1070" s="49" t="e">
        <f t="array" aca="1" ref="BI1070" ca="1">IF(AND(ISNUMBER(BI769), ISNUMBER(BI770)), BI770/BI769-1, NA())</f>
        <v>#N/A</v>
      </c>
      <c r="BJ1070" s="49" t="e">
        <f t="array" aca="1" ref="BJ1070" ca="1">IF(AND(ISNUMBER(BJ769), ISNUMBER(BJ770)), BJ770/BJ769-1, NA())</f>
        <v>#N/A</v>
      </c>
      <c r="BK1070" s="49" t="e">
        <f t="array" aca="1" ref="BK1070" ca="1">IF(AND(ISNUMBER(BK769), ISNUMBER(BK770)), BK770/BK769-1, NA())</f>
        <v>#N/A</v>
      </c>
      <c r="BL1070" s="49" t="e">
        <f t="array" aca="1" ref="BL1070" ca="1">IF(AND(ISNUMBER(BL769), ISNUMBER(BL770)), BL770/BL769-1, NA())</f>
        <v>#N/A</v>
      </c>
      <c r="BM1070" s="49" t="e">
        <f t="array" aca="1" ref="BM1070" ca="1">IF(AND(ISNUMBER(BM769), ISNUMBER(BM770)), BM770/BM769-1, NA())</f>
        <v>#N/A</v>
      </c>
      <c r="BN1070" s="49" t="e">
        <f t="array" aca="1" ref="BN1070" ca="1">IF(AND(ISNUMBER(BN769), ISNUMBER(BN770)), BN770/BN769-1, NA())</f>
        <v>#N/A</v>
      </c>
      <c r="BO1070" s="49" t="e">
        <f t="array" aca="1" ref="BO1070" ca="1">IF(AND(ISNUMBER(BO769), ISNUMBER(BO770)), BO770/BO769-1, NA())</f>
        <v>#N/A</v>
      </c>
      <c r="BP1070" s="49" t="e">
        <f t="array" aca="1" ref="BP1070" ca="1">IF(AND(ISNUMBER(BP769), ISNUMBER(BP770)), BP770/BP769-1, NA())</f>
        <v>#N/A</v>
      </c>
      <c r="BQ1070" s="49" t="e">
        <f t="array" aca="1" ref="BQ1070" ca="1">IF(AND(ISNUMBER(BQ769), ISNUMBER(BQ770)), BQ770/BQ769-1, NA())</f>
        <v>#N/A</v>
      </c>
      <c r="BR1070" s="49" t="e">
        <f t="array" aca="1" ref="BR1070" ca="1">IF(AND(ISNUMBER(BR769), ISNUMBER(BR770)), BR770/BR769-1, NA())</f>
        <v>#N/A</v>
      </c>
      <c r="BS1070" s="49" t="e">
        <f t="array" aca="1" ref="BS1070" ca="1">IF(AND(ISNUMBER(BS769), ISNUMBER(BS770)), BS770/BS769-1, NA())</f>
        <v>#N/A</v>
      </c>
    </row>
    <row r="1071" spans="2:71">
      <c r="B1071" s="48">
        <f t="shared" si="1110"/>
        <v>1945</v>
      </c>
      <c r="M1071" s="49" t="e">
        <f t="array" aca="1" ref="M1071" ca="1">IF(AND(ISNUMBER(M770), ISNUMBER(M771)), M771/M770-1, NA())</f>
        <v>#N/A</v>
      </c>
      <c r="N1071" s="49" t="e">
        <f t="array" aca="1" ref="N1071" ca="1">IF(AND(ISNUMBER(N770), ISNUMBER(N771)), N771/N770-1, NA())</f>
        <v>#N/A</v>
      </c>
      <c r="X1071" s="49" t="e">
        <f t="array" aca="1" ref="X1071" ca="1">IF(AND(ISNUMBER(X770), ISNUMBER(X771)), X771/X770-1, NA())</f>
        <v>#N/A</v>
      </c>
      <c r="Y1071" s="49" t="e">
        <f t="array" aca="1" ref="Y1071" ca="1">IF(AND(ISNUMBER(Y770), ISNUMBER(Y771)), Y771/Y770-1, NA())</f>
        <v>#N/A</v>
      </c>
      <c r="AA1071" s="49" t="e">
        <f t="array" aca="1" ref="AA1071" ca="1">IF(AND(ISNUMBER(AA770), ISNUMBER(AA771)), AA771/AA770-1, NA())</f>
        <v>#N/A</v>
      </c>
      <c r="AB1071" s="49" t="e">
        <f t="array" aca="1" ref="AB1071" ca="1">IF(AND(ISNUMBER(AB770), ISNUMBER(AB771)), AB771/AB770-1, NA())</f>
        <v>#N/A</v>
      </c>
      <c r="AC1071" s="49" t="e">
        <f t="array" aca="1" ref="AC1071" ca="1">IF(AND(ISNUMBER(AC770), ISNUMBER(AC771)), AC771/AC770-1, NA())</f>
        <v>#N/A</v>
      </c>
      <c r="AD1071" s="49" t="e">
        <f t="array" aca="1" ref="AD1071" ca="1">IF(AND(ISNUMBER(AD770), ISNUMBER(AD771)), AD771/AD770-1, NA())</f>
        <v>#N/A</v>
      </c>
      <c r="AE1071" s="49" t="e">
        <f t="array" aca="1" ref="AE1071" ca="1">IF(AND(ISNUMBER(AE770), ISNUMBER(AE771)), AE771/AE770-1, NA())</f>
        <v>#N/A</v>
      </c>
      <c r="AG1071" s="49" t="e">
        <f t="array" aca="1" ref="AG1071" ca="1">IF(AND(ISNUMBER(AG770), ISNUMBER(AG771)), AG771/AG770-1, NA())</f>
        <v>#N/A</v>
      </c>
      <c r="AM1071" s="49" t="e">
        <f t="array" aca="1" ref="AM1071" ca="1">IF(AND(ISNUMBER(AM770), ISNUMBER(AM771)), AM771/AM770-1, NA())</f>
        <v>#N/A</v>
      </c>
      <c r="AN1071" s="49" t="e">
        <f t="array" aca="1" ref="AN1071" ca="1">IF(AND(ISNUMBER(AN770), ISNUMBER(AN771)), AN771/AN770-1, NA())</f>
        <v>#N/A</v>
      </c>
      <c r="AO1071" s="49" t="e">
        <f t="array" aca="1" ref="AO1071" ca="1">IF(AND(ISNUMBER(AO770), ISNUMBER(AO771)), AO771/AO770-1, NA())</f>
        <v>#N/A</v>
      </c>
      <c r="AP1071" s="49" t="e">
        <f t="array" aca="1" ref="AP1071" ca="1">IF(AND(ISNUMBER(AP770), ISNUMBER(AP771)), AP771/AP770-1, NA())</f>
        <v>#N/A</v>
      </c>
      <c r="AQ1071" s="49" t="e">
        <f t="array" aca="1" ref="AQ1071" ca="1">IF(AND(ISNUMBER(AQ770), ISNUMBER(AQ771)), AQ771/AQ770-1, NA())</f>
        <v>#N/A</v>
      </c>
      <c r="AS1071" s="49" t="e">
        <f t="array" aca="1" ref="AS1071" ca="1">IF(AND(ISNUMBER(AS770), ISNUMBER(AS771)), AS771/AS770-1, NA())</f>
        <v>#N/A</v>
      </c>
      <c r="AU1071" s="49" t="e">
        <f t="array" aca="1" ref="AU1071" ca="1">IF(AND(ISNUMBER(AU770), ISNUMBER(AU771)), AU771/AU770-1, NA())</f>
        <v>#N/A</v>
      </c>
      <c r="AV1071" s="49" t="e">
        <f t="array" aca="1" ref="AV1071" ca="1">IF(AND(ISNUMBER(AV770), ISNUMBER(AV771)), AV771/AV770-1, NA())</f>
        <v>#N/A</v>
      </c>
      <c r="AW1071" s="49" t="e">
        <f t="array" aca="1" ref="AW1071" ca="1">IF(AND(ISNUMBER(AW770), ISNUMBER(AW771)), AW771/AW770-1, NA())</f>
        <v>#N/A</v>
      </c>
      <c r="AX1071" s="49" t="e">
        <f t="array" aca="1" ref="AX1071" ca="1">IF(AND(ISNUMBER(AX770), ISNUMBER(AX771)), AX771/AX770-1, NA())</f>
        <v>#N/A</v>
      </c>
      <c r="AY1071" s="49" t="e">
        <f t="array" aca="1" ref="AY1071" ca="1">IF(AND(ISNUMBER(AY770), ISNUMBER(AY771)), AY771/AY770-1, NA())</f>
        <v>#N/A</v>
      </c>
      <c r="AZ1071" s="49" t="e">
        <f t="array" aca="1" ref="AZ1071" ca="1">IF(AND(ISNUMBER(AZ770), ISNUMBER(AZ771)), AZ771/AZ770-1, NA())</f>
        <v>#N/A</v>
      </c>
      <c r="BA1071" s="49" t="e">
        <f t="array" aca="1" ref="BA1071" ca="1">IF(AND(ISNUMBER(BA770), ISNUMBER(BA771)), BA771/BA770-1, NA())</f>
        <v>#N/A</v>
      </c>
      <c r="BB1071" s="49" t="e">
        <f t="array" aca="1" ref="BB1071" ca="1">IF(AND(ISNUMBER(BB770), ISNUMBER(BB771)), BB771/BB770-1, NA())</f>
        <v>#N/A</v>
      </c>
      <c r="BC1071" s="49" t="e">
        <f t="array" aca="1" ref="BC1071" ca="1">IF(AND(ISNUMBER(BC770), ISNUMBER(BC771)), BC771/BC770-1, NA())</f>
        <v>#N/A</v>
      </c>
      <c r="BD1071" s="49" t="e">
        <f t="array" aca="1" ref="BD1071" ca="1">IF(AND(ISNUMBER(BD770), ISNUMBER(BD771)), BD771/BD770-1, NA())</f>
        <v>#N/A</v>
      </c>
      <c r="BE1071" s="49" t="e">
        <f t="array" aca="1" ref="BE1071" ca="1">IF(AND(ISNUMBER(BE770), ISNUMBER(BE771)), BE771/BE770-1, NA())</f>
        <v>#N/A</v>
      </c>
      <c r="BF1071" s="49" t="e">
        <f t="array" aca="1" ref="BF1071" ca="1">IF(AND(ISNUMBER(BF770), ISNUMBER(BF771)), BF771/BF770-1, NA())</f>
        <v>#N/A</v>
      </c>
      <c r="BG1071" s="49" t="e">
        <f t="array" aca="1" ref="BG1071" ca="1">IF(AND(ISNUMBER(BG770), ISNUMBER(BG771)), BG771/BG770-1, NA())</f>
        <v>#N/A</v>
      </c>
      <c r="BH1071" s="49" t="e">
        <f t="array" aca="1" ref="BH1071" ca="1">IF(AND(ISNUMBER(BH770), ISNUMBER(BH771)), BH771/BH770-1, NA())</f>
        <v>#N/A</v>
      </c>
      <c r="BI1071" s="49" t="e">
        <f t="array" aca="1" ref="BI1071" ca="1">IF(AND(ISNUMBER(BI770), ISNUMBER(BI771)), BI771/BI770-1, NA())</f>
        <v>#N/A</v>
      </c>
      <c r="BJ1071" s="49" t="e">
        <f t="array" aca="1" ref="BJ1071" ca="1">IF(AND(ISNUMBER(BJ770), ISNUMBER(BJ771)), BJ771/BJ770-1, NA())</f>
        <v>#N/A</v>
      </c>
      <c r="BK1071" s="49" t="e">
        <f t="array" aca="1" ref="BK1071" ca="1">IF(AND(ISNUMBER(BK770), ISNUMBER(BK771)), BK771/BK770-1, NA())</f>
        <v>#N/A</v>
      </c>
      <c r="BL1071" s="49" t="e">
        <f t="array" aca="1" ref="BL1071" ca="1">IF(AND(ISNUMBER(BL770), ISNUMBER(BL771)), BL771/BL770-1, NA())</f>
        <v>#N/A</v>
      </c>
      <c r="BM1071" s="49" t="e">
        <f t="array" aca="1" ref="BM1071" ca="1">IF(AND(ISNUMBER(BM770), ISNUMBER(BM771)), BM771/BM770-1, NA())</f>
        <v>#N/A</v>
      </c>
      <c r="BN1071" s="49" t="e">
        <f t="array" aca="1" ref="BN1071" ca="1">IF(AND(ISNUMBER(BN770), ISNUMBER(BN771)), BN771/BN770-1, NA())</f>
        <v>#N/A</v>
      </c>
      <c r="BO1071" s="49" t="e">
        <f t="array" aca="1" ref="BO1071" ca="1">IF(AND(ISNUMBER(BO770), ISNUMBER(BO771)), BO771/BO770-1, NA())</f>
        <v>#N/A</v>
      </c>
      <c r="BP1071" s="49" t="e">
        <f t="array" aca="1" ref="BP1071" ca="1">IF(AND(ISNUMBER(BP770), ISNUMBER(BP771)), BP771/BP770-1, NA())</f>
        <v>#N/A</v>
      </c>
      <c r="BQ1071" s="49" t="e">
        <f t="array" aca="1" ref="BQ1071" ca="1">IF(AND(ISNUMBER(BQ770), ISNUMBER(BQ771)), BQ771/BQ770-1, NA())</f>
        <v>#N/A</v>
      </c>
      <c r="BR1071" s="49" t="e">
        <f t="array" aca="1" ref="BR1071" ca="1">IF(AND(ISNUMBER(BR770), ISNUMBER(BR771)), BR771/BR770-1, NA())</f>
        <v>#N/A</v>
      </c>
      <c r="BS1071" s="49" t="e">
        <f t="array" aca="1" ref="BS1071" ca="1">IF(AND(ISNUMBER(BS770), ISNUMBER(BS771)), BS771/BS770-1, NA())</f>
        <v>#N/A</v>
      </c>
    </row>
    <row r="1072" spans="2:71">
      <c r="B1072" s="48">
        <f t="shared" si="1110"/>
        <v>1946</v>
      </c>
      <c r="M1072" s="49" t="e">
        <f t="array" aca="1" ref="M1072" ca="1">IF(AND(ISNUMBER(M771), ISNUMBER(M772)), M772/M771-1, NA())</f>
        <v>#N/A</v>
      </c>
      <c r="N1072" s="49" t="e">
        <f t="array" aca="1" ref="N1072" ca="1">IF(AND(ISNUMBER(N771), ISNUMBER(N772)), N772/N771-1, NA())</f>
        <v>#N/A</v>
      </c>
      <c r="X1072" s="49" t="e">
        <f t="array" aca="1" ref="X1072" ca="1">IF(AND(ISNUMBER(X771), ISNUMBER(X772)), X772/X771-1, NA())</f>
        <v>#N/A</v>
      </c>
      <c r="Y1072" s="49" t="e">
        <f t="array" aca="1" ref="Y1072" ca="1">IF(AND(ISNUMBER(Y771), ISNUMBER(Y772)), Y772/Y771-1, NA())</f>
        <v>#N/A</v>
      </c>
      <c r="AA1072" s="49" t="e">
        <f t="array" aca="1" ref="AA1072" ca="1">IF(AND(ISNUMBER(AA771), ISNUMBER(AA772)), AA772/AA771-1, NA())</f>
        <v>#N/A</v>
      </c>
      <c r="AB1072" s="49" t="e">
        <f t="array" aca="1" ref="AB1072" ca="1">IF(AND(ISNUMBER(AB771), ISNUMBER(AB772)), AB772/AB771-1, NA())</f>
        <v>#N/A</v>
      </c>
      <c r="AC1072" s="49" t="e">
        <f t="array" aca="1" ref="AC1072" ca="1">IF(AND(ISNUMBER(AC771), ISNUMBER(AC772)), AC772/AC771-1, NA())</f>
        <v>#N/A</v>
      </c>
      <c r="AD1072" s="49" t="e">
        <f t="array" aca="1" ref="AD1072" ca="1">IF(AND(ISNUMBER(AD771), ISNUMBER(AD772)), AD772/AD771-1, NA())</f>
        <v>#N/A</v>
      </c>
      <c r="AE1072" s="49" t="e">
        <f t="array" aca="1" ref="AE1072" ca="1">IF(AND(ISNUMBER(AE771), ISNUMBER(AE772)), AE772/AE771-1, NA())</f>
        <v>#N/A</v>
      </c>
      <c r="AG1072" s="49" t="e">
        <f t="array" aca="1" ref="AG1072" ca="1">IF(AND(ISNUMBER(AG771), ISNUMBER(AG772)), AG772/AG771-1, NA())</f>
        <v>#N/A</v>
      </c>
      <c r="AM1072" s="49" t="e">
        <f t="array" aca="1" ref="AM1072" ca="1">IF(AND(ISNUMBER(AM771), ISNUMBER(AM772)), AM772/AM771-1, NA())</f>
        <v>#N/A</v>
      </c>
      <c r="AN1072" s="49" t="e">
        <f t="array" aca="1" ref="AN1072" ca="1">IF(AND(ISNUMBER(AN771), ISNUMBER(AN772)), AN772/AN771-1, NA())</f>
        <v>#N/A</v>
      </c>
      <c r="AO1072" s="49" t="e">
        <f t="array" aca="1" ref="AO1072" ca="1">IF(AND(ISNUMBER(AO771), ISNUMBER(AO772)), AO772/AO771-1, NA())</f>
        <v>#N/A</v>
      </c>
      <c r="AP1072" s="49" t="e">
        <f t="array" aca="1" ref="AP1072" ca="1">IF(AND(ISNUMBER(AP771), ISNUMBER(AP772)), AP772/AP771-1, NA())</f>
        <v>#N/A</v>
      </c>
      <c r="AQ1072" s="49" t="e">
        <f t="array" aca="1" ref="AQ1072" ca="1">IF(AND(ISNUMBER(AQ771), ISNUMBER(AQ772)), AQ772/AQ771-1, NA())</f>
        <v>#N/A</v>
      </c>
      <c r="AS1072" s="49" t="e">
        <f t="array" aca="1" ref="AS1072" ca="1">IF(AND(ISNUMBER(AS771), ISNUMBER(AS772)), AS772/AS771-1, NA())</f>
        <v>#N/A</v>
      </c>
      <c r="AU1072" s="49" t="e">
        <f t="array" aca="1" ref="AU1072" ca="1">IF(AND(ISNUMBER(AU771), ISNUMBER(AU772)), AU772/AU771-1, NA())</f>
        <v>#N/A</v>
      </c>
      <c r="AV1072" s="49" t="e">
        <f t="array" aca="1" ref="AV1072" ca="1">IF(AND(ISNUMBER(AV771), ISNUMBER(AV772)), AV772/AV771-1, NA())</f>
        <v>#N/A</v>
      </c>
      <c r="AW1072" s="49" t="e">
        <f t="array" aca="1" ref="AW1072" ca="1">IF(AND(ISNUMBER(AW771), ISNUMBER(AW772)), AW772/AW771-1, NA())</f>
        <v>#N/A</v>
      </c>
      <c r="AX1072" s="49" t="e">
        <f t="array" aca="1" ref="AX1072" ca="1">IF(AND(ISNUMBER(AX771), ISNUMBER(AX772)), AX772/AX771-1, NA())</f>
        <v>#N/A</v>
      </c>
      <c r="AY1072" s="49" t="e">
        <f t="array" aca="1" ref="AY1072" ca="1">IF(AND(ISNUMBER(AY771), ISNUMBER(AY772)), AY772/AY771-1, NA())</f>
        <v>#N/A</v>
      </c>
      <c r="AZ1072" s="49" t="e">
        <f t="array" aca="1" ref="AZ1072" ca="1">IF(AND(ISNUMBER(AZ771), ISNUMBER(AZ772)), AZ772/AZ771-1, NA())</f>
        <v>#N/A</v>
      </c>
      <c r="BA1072" s="49" t="e">
        <f t="array" aca="1" ref="BA1072" ca="1">IF(AND(ISNUMBER(BA771), ISNUMBER(BA772)), BA772/BA771-1, NA())</f>
        <v>#N/A</v>
      </c>
      <c r="BB1072" s="49" t="e">
        <f t="array" aca="1" ref="BB1072" ca="1">IF(AND(ISNUMBER(BB771), ISNUMBER(BB772)), BB772/BB771-1, NA())</f>
        <v>#N/A</v>
      </c>
      <c r="BC1072" s="49" t="e">
        <f t="array" aca="1" ref="BC1072" ca="1">IF(AND(ISNUMBER(BC771), ISNUMBER(BC772)), BC772/BC771-1, NA())</f>
        <v>#N/A</v>
      </c>
      <c r="BD1072" s="49" t="e">
        <f t="array" aca="1" ref="BD1072" ca="1">IF(AND(ISNUMBER(BD771), ISNUMBER(BD772)), BD772/BD771-1, NA())</f>
        <v>#N/A</v>
      </c>
      <c r="BE1072" s="49" t="e">
        <f t="array" aca="1" ref="BE1072" ca="1">IF(AND(ISNUMBER(BE771), ISNUMBER(BE772)), BE772/BE771-1, NA())</f>
        <v>#N/A</v>
      </c>
      <c r="BF1072" s="49" t="e">
        <f t="array" aca="1" ref="BF1072" ca="1">IF(AND(ISNUMBER(BF771), ISNUMBER(BF772)), BF772/BF771-1, NA())</f>
        <v>#N/A</v>
      </c>
      <c r="BG1072" s="49" t="e">
        <f t="array" aca="1" ref="BG1072" ca="1">IF(AND(ISNUMBER(BG771), ISNUMBER(BG772)), BG772/BG771-1, NA())</f>
        <v>#N/A</v>
      </c>
      <c r="BH1072" s="49" t="e">
        <f t="array" aca="1" ref="BH1072" ca="1">IF(AND(ISNUMBER(BH771), ISNUMBER(BH772)), BH772/BH771-1, NA())</f>
        <v>#N/A</v>
      </c>
      <c r="BI1072" s="49" t="e">
        <f t="array" aca="1" ref="BI1072" ca="1">IF(AND(ISNUMBER(BI771), ISNUMBER(BI772)), BI772/BI771-1, NA())</f>
        <v>#N/A</v>
      </c>
      <c r="BJ1072" s="49" t="e">
        <f t="array" aca="1" ref="BJ1072" ca="1">IF(AND(ISNUMBER(BJ771), ISNUMBER(BJ772)), BJ772/BJ771-1, NA())</f>
        <v>#N/A</v>
      </c>
      <c r="BK1072" s="49" t="e">
        <f t="array" aca="1" ref="BK1072" ca="1">IF(AND(ISNUMBER(BK771), ISNUMBER(BK772)), BK772/BK771-1, NA())</f>
        <v>#N/A</v>
      </c>
      <c r="BL1072" s="49" t="e">
        <f t="array" aca="1" ref="BL1072" ca="1">IF(AND(ISNUMBER(BL771), ISNUMBER(BL772)), BL772/BL771-1, NA())</f>
        <v>#N/A</v>
      </c>
      <c r="BM1072" s="49" t="e">
        <f t="array" aca="1" ref="BM1072" ca="1">IF(AND(ISNUMBER(BM771), ISNUMBER(BM772)), BM772/BM771-1, NA())</f>
        <v>#N/A</v>
      </c>
      <c r="BN1072" s="49" t="e">
        <f t="array" aca="1" ref="BN1072" ca="1">IF(AND(ISNUMBER(BN771), ISNUMBER(BN772)), BN772/BN771-1, NA())</f>
        <v>#N/A</v>
      </c>
      <c r="BO1072" s="49" t="e">
        <f t="array" aca="1" ref="BO1072" ca="1">IF(AND(ISNUMBER(BO771), ISNUMBER(BO772)), BO772/BO771-1, NA())</f>
        <v>#N/A</v>
      </c>
      <c r="BP1072" s="49" t="e">
        <f t="array" aca="1" ref="BP1072" ca="1">IF(AND(ISNUMBER(BP771), ISNUMBER(BP772)), BP772/BP771-1, NA())</f>
        <v>#N/A</v>
      </c>
      <c r="BQ1072" s="49" t="e">
        <f t="array" aca="1" ref="BQ1072" ca="1">IF(AND(ISNUMBER(BQ771), ISNUMBER(BQ772)), BQ772/BQ771-1, NA())</f>
        <v>#N/A</v>
      </c>
      <c r="BR1072" s="49" t="e">
        <f t="array" aca="1" ref="BR1072" ca="1">IF(AND(ISNUMBER(BR771), ISNUMBER(BR772)), BR772/BR771-1, NA())</f>
        <v>#N/A</v>
      </c>
      <c r="BS1072" s="49" t="e">
        <f t="array" aca="1" ref="BS1072" ca="1">IF(AND(ISNUMBER(BS771), ISNUMBER(BS772)), BS772/BS771-1, NA())</f>
        <v>#N/A</v>
      </c>
    </row>
    <row r="1073" spans="2:71">
      <c r="B1073" s="48">
        <f t="shared" si="1110"/>
        <v>1947</v>
      </c>
      <c r="M1073" s="49" t="e">
        <f t="array" aca="1" ref="M1073" ca="1">IF(AND(ISNUMBER(M772), ISNUMBER(M773)), M773/M772-1, NA())</f>
        <v>#N/A</v>
      </c>
      <c r="N1073" s="49" t="e">
        <f t="array" aca="1" ref="N1073" ca="1">IF(AND(ISNUMBER(N772), ISNUMBER(N773)), N773/N772-1, NA())</f>
        <v>#N/A</v>
      </c>
      <c r="X1073" s="49" t="e">
        <f t="array" aca="1" ref="X1073" ca="1">IF(AND(ISNUMBER(X772), ISNUMBER(X773)), X773/X772-1, NA())</f>
        <v>#N/A</v>
      </c>
      <c r="Y1073" s="49" t="e">
        <f t="array" aca="1" ref="Y1073" ca="1">IF(AND(ISNUMBER(Y772), ISNUMBER(Y773)), Y773/Y772-1, NA())</f>
        <v>#N/A</v>
      </c>
      <c r="AA1073" s="49" t="e">
        <f t="array" aca="1" ref="AA1073" ca="1">IF(AND(ISNUMBER(AA772), ISNUMBER(AA773)), AA773/AA772-1, NA())</f>
        <v>#N/A</v>
      </c>
      <c r="AB1073" s="49" t="e">
        <f t="array" aca="1" ref="AB1073" ca="1">IF(AND(ISNUMBER(AB772), ISNUMBER(AB773)), AB773/AB772-1, NA())</f>
        <v>#N/A</v>
      </c>
      <c r="AC1073" s="49" t="e">
        <f t="array" aca="1" ref="AC1073" ca="1">IF(AND(ISNUMBER(AC772), ISNUMBER(AC773)), AC773/AC772-1, NA())</f>
        <v>#N/A</v>
      </c>
      <c r="AD1073" s="49" t="e">
        <f t="array" aca="1" ref="AD1073" ca="1">IF(AND(ISNUMBER(AD772), ISNUMBER(AD773)), AD773/AD772-1, NA())</f>
        <v>#N/A</v>
      </c>
      <c r="AE1073" s="49" t="e">
        <f t="array" aca="1" ref="AE1073" ca="1">IF(AND(ISNUMBER(AE772), ISNUMBER(AE773)), AE773/AE772-1, NA())</f>
        <v>#N/A</v>
      </c>
      <c r="AG1073" s="49" t="e">
        <f t="array" aca="1" ref="AG1073" ca="1">IF(AND(ISNUMBER(AG772), ISNUMBER(AG773)), AG773/AG772-1, NA())</f>
        <v>#N/A</v>
      </c>
      <c r="AM1073" s="49" t="e">
        <f t="array" aca="1" ref="AM1073" ca="1">IF(AND(ISNUMBER(AM772), ISNUMBER(AM773)), AM773/AM772-1, NA())</f>
        <v>#N/A</v>
      </c>
      <c r="AN1073" s="49" t="e">
        <f t="array" aca="1" ref="AN1073" ca="1">IF(AND(ISNUMBER(AN772), ISNUMBER(AN773)), AN773/AN772-1, NA())</f>
        <v>#N/A</v>
      </c>
      <c r="AO1073" s="49" t="e">
        <f t="array" aca="1" ref="AO1073" ca="1">IF(AND(ISNUMBER(AO772), ISNUMBER(AO773)), AO773/AO772-1, NA())</f>
        <v>#N/A</v>
      </c>
      <c r="AP1073" s="49" t="e">
        <f t="array" aca="1" ref="AP1073" ca="1">IF(AND(ISNUMBER(AP772), ISNUMBER(AP773)), AP773/AP772-1, NA())</f>
        <v>#N/A</v>
      </c>
      <c r="AQ1073" s="49" t="e">
        <f t="array" aca="1" ref="AQ1073" ca="1">IF(AND(ISNUMBER(AQ772), ISNUMBER(AQ773)), AQ773/AQ772-1, NA())</f>
        <v>#N/A</v>
      </c>
      <c r="AS1073" s="49" t="e">
        <f t="array" aca="1" ref="AS1073" ca="1">IF(AND(ISNUMBER(AS772), ISNUMBER(AS773)), AS773/AS772-1, NA())</f>
        <v>#N/A</v>
      </c>
      <c r="AU1073" s="49" t="e">
        <f t="array" aca="1" ref="AU1073" ca="1">IF(AND(ISNUMBER(AU772), ISNUMBER(AU773)), AU773/AU772-1, NA())</f>
        <v>#N/A</v>
      </c>
      <c r="AV1073" s="49" t="e">
        <f t="array" aca="1" ref="AV1073" ca="1">IF(AND(ISNUMBER(AV772), ISNUMBER(AV773)), AV773/AV772-1, NA())</f>
        <v>#N/A</v>
      </c>
      <c r="AW1073" s="49" t="e">
        <f t="array" aca="1" ref="AW1073" ca="1">IF(AND(ISNUMBER(AW772), ISNUMBER(AW773)), AW773/AW772-1, NA())</f>
        <v>#N/A</v>
      </c>
      <c r="AX1073" s="49" t="e">
        <f t="array" aca="1" ref="AX1073" ca="1">IF(AND(ISNUMBER(AX772), ISNUMBER(AX773)), AX773/AX772-1, NA())</f>
        <v>#N/A</v>
      </c>
      <c r="AY1073" s="49" t="e">
        <f t="array" aca="1" ref="AY1073" ca="1">IF(AND(ISNUMBER(AY772), ISNUMBER(AY773)), AY773/AY772-1, NA())</f>
        <v>#N/A</v>
      </c>
      <c r="AZ1073" s="49" t="e">
        <f t="array" aca="1" ref="AZ1073" ca="1">IF(AND(ISNUMBER(AZ772), ISNUMBER(AZ773)), AZ773/AZ772-1, NA())</f>
        <v>#N/A</v>
      </c>
      <c r="BA1073" s="49" t="e">
        <f t="array" aca="1" ref="BA1073" ca="1">IF(AND(ISNUMBER(BA772), ISNUMBER(BA773)), BA773/BA772-1, NA())</f>
        <v>#N/A</v>
      </c>
      <c r="BB1073" s="49" t="e">
        <f t="array" aca="1" ref="BB1073" ca="1">IF(AND(ISNUMBER(BB772), ISNUMBER(BB773)), BB773/BB772-1, NA())</f>
        <v>#N/A</v>
      </c>
      <c r="BC1073" s="49" t="e">
        <f t="array" aca="1" ref="BC1073" ca="1">IF(AND(ISNUMBER(BC772), ISNUMBER(BC773)), BC773/BC772-1, NA())</f>
        <v>#N/A</v>
      </c>
      <c r="BD1073" s="49" t="e">
        <f t="array" aca="1" ref="BD1073" ca="1">IF(AND(ISNUMBER(BD772), ISNUMBER(BD773)), BD773/BD772-1, NA())</f>
        <v>#N/A</v>
      </c>
      <c r="BE1073" s="49" t="e">
        <f t="array" aca="1" ref="BE1073" ca="1">IF(AND(ISNUMBER(BE772), ISNUMBER(BE773)), BE773/BE772-1, NA())</f>
        <v>#N/A</v>
      </c>
      <c r="BF1073" s="49" t="e">
        <f t="array" aca="1" ref="BF1073" ca="1">IF(AND(ISNUMBER(BF772), ISNUMBER(BF773)), BF773/BF772-1, NA())</f>
        <v>#N/A</v>
      </c>
      <c r="BG1073" s="49" t="e">
        <f t="array" aca="1" ref="BG1073" ca="1">IF(AND(ISNUMBER(BG772), ISNUMBER(BG773)), BG773/BG772-1, NA())</f>
        <v>#N/A</v>
      </c>
      <c r="BH1073" s="49" t="e">
        <f t="array" aca="1" ref="BH1073" ca="1">IF(AND(ISNUMBER(BH772), ISNUMBER(BH773)), BH773/BH772-1, NA())</f>
        <v>#N/A</v>
      </c>
      <c r="BI1073" s="49" t="e">
        <f t="array" aca="1" ref="BI1073" ca="1">IF(AND(ISNUMBER(BI772), ISNUMBER(BI773)), BI773/BI772-1, NA())</f>
        <v>#N/A</v>
      </c>
      <c r="BJ1073" s="49" t="e">
        <f t="array" aca="1" ref="BJ1073" ca="1">IF(AND(ISNUMBER(BJ772), ISNUMBER(BJ773)), BJ773/BJ772-1, NA())</f>
        <v>#N/A</v>
      </c>
      <c r="BK1073" s="49" t="e">
        <f t="array" aca="1" ref="BK1073" ca="1">IF(AND(ISNUMBER(BK772), ISNUMBER(BK773)), BK773/BK772-1, NA())</f>
        <v>#N/A</v>
      </c>
      <c r="BL1073" s="49" t="e">
        <f t="array" aca="1" ref="BL1073" ca="1">IF(AND(ISNUMBER(BL772), ISNUMBER(BL773)), BL773/BL772-1, NA())</f>
        <v>#N/A</v>
      </c>
      <c r="BM1073" s="49" t="e">
        <f t="array" aca="1" ref="BM1073" ca="1">IF(AND(ISNUMBER(BM772), ISNUMBER(BM773)), BM773/BM772-1, NA())</f>
        <v>#N/A</v>
      </c>
      <c r="BN1073" s="49" t="e">
        <f t="array" aca="1" ref="BN1073" ca="1">IF(AND(ISNUMBER(BN772), ISNUMBER(BN773)), BN773/BN772-1, NA())</f>
        <v>#N/A</v>
      </c>
      <c r="BO1073" s="49" t="e">
        <f t="array" aca="1" ref="BO1073" ca="1">IF(AND(ISNUMBER(BO772), ISNUMBER(BO773)), BO773/BO772-1, NA())</f>
        <v>#N/A</v>
      </c>
      <c r="BP1073" s="49" t="e">
        <f t="array" aca="1" ref="BP1073" ca="1">IF(AND(ISNUMBER(BP772), ISNUMBER(BP773)), BP773/BP772-1, NA())</f>
        <v>#N/A</v>
      </c>
      <c r="BQ1073" s="49" t="e">
        <f t="array" aca="1" ref="BQ1073" ca="1">IF(AND(ISNUMBER(BQ772), ISNUMBER(BQ773)), BQ773/BQ772-1, NA())</f>
        <v>#N/A</v>
      </c>
      <c r="BR1073" s="49" t="e">
        <f t="array" aca="1" ref="BR1073" ca="1">IF(AND(ISNUMBER(BR772), ISNUMBER(BR773)), BR773/BR772-1, NA())</f>
        <v>#N/A</v>
      </c>
      <c r="BS1073" s="49" t="e">
        <f t="array" aca="1" ref="BS1073" ca="1">IF(AND(ISNUMBER(BS772), ISNUMBER(BS773)), BS773/BS772-1, NA())</f>
        <v>#N/A</v>
      </c>
    </row>
    <row r="1074" spans="2:71">
      <c r="B1074" s="48">
        <f t="shared" si="1110"/>
        <v>1948</v>
      </c>
      <c r="M1074" s="49" t="e">
        <f t="array" aca="1" ref="M1074" ca="1">IF(AND(ISNUMBER(M773), ISNUMBER(M774)), M774/M773-1, NA())</f>
        <v>#N/A</v>
      </c>
      <c r="N1074" s="49" t="e">
        <f t="array" aca="1" ref="N1074" ca="1">IF(AND(ISNUMBER(N773), ISNUMBER(N774)), N774/N773-1, NA())</f>
        <v>#N/A</v>
      </c>
      <c r="X1074" s="49" t="e">
        <f t="array" aca="1" ref="X1074" ca="1">IF(AND(ISNUMBER(X773), ISNUMBER(X774)), X774/X773-1, NA())</f>
        <v>#N/A</v>
      </c>
      <c r="Y1074" s="49" t="e">
        <f t="array" aca="1" ref="Y1074" ca="1">IF(AND(ISNUMBER(Y773), ISNUMBER(Y774)), Y774/Y773-1, NA())</f>
        <v>#N/A</v>
      </c>
      <c r="AA1074" s="49" t="e">
        <f t="array" aca="1" ref="AA1074" ca="1">IF(AND(ISNUMBER(AA773), ISNUMBER(AA774)), AA774/AA773-1, NA())</f>
        <v>#N/A</v>
      </c>
      <c r="AB1074" s="49" t="e">
        <f t="array" aca="1" ref="AB1074" ca="1">IF(AND(ISNUMBER(AB773), ISNUMBER(AB774)), AB774/AB773-1, NA())</f>
        <v>#N/A</v>
      </c>
      <c r="AC1074" s="49" t="e">
        <f t="array" aca="1" ref="AC1074" ca="1">IF(AND(ISNUMBER(AC773), ISNUMBER(AC774)), AC774/AC773-1, NA())</f>
        <v>#N/A</v>
      </c>
      <c r="AD1074" s="49" t="e">
        <f t="array" aca="1" ref="AD1074" ca="1">IF(AND(ISNUMBER(AD773), ISNUMBER(AD774)), AD774/AD773-1, NA())</f>
        <v>#N/A</v>
      </c>
      <c r="AE1074" s="49" t="e">
        <f t="array" aca="1" ref="AE1074" ca="1">IF(AND(ISNUMBER(AE773), ISNUMBER(AE774)), AE774/AE773-1, NA())</f>
        <v>#N/A</v>
      </c>
      <c r="AG1074" s="49" t="e">
        <f t="array" aca="1" ref="AG1074" ca="1">IF(AND(ISNUMBER(AG773), ISNUMBER(AG774)), AG774/AG773-1, NA())</f>
        <v>#N/A</v>
      </c>
      <c r="AM1074" s="49" t="e">
        <f t="array" aca="1" ref="AM1074" ca="1">IF(AND(ISNUMBER(AM773), ISNUMBER(AM774)), AM774/AM773-1, NA())</f>
        <v>#N/A</v>
      </c>
      <c r="AN1074" s="49" t="e">
        <f t="array" aca="1" ref="AN1074" ca="1">IF(AND(ISNUMBER(AN773), ISNUMBER(AN774)), AN774/AN773-1, NA())</f>
        <v>#N/A</v>
      </c>
      <c r="AO1074" s="49" t="e">
        <f t="array" aca="1" ref="AO1074" ca="1">IF(AND(ISNUMBER(AO773), ISNUMBER(AO774)), AO774/AO773-1, NA())</f>
        <v>#N/A</v>
      </c>
      <c r="AP1074" s="49" t="e">
        <f t="array" aca="1" ref="AP1074" ca="1">IF(AND(ISNUMBER(AP773), ISNUMBER(AP774)), AP774/AP773-1, NA())</f>
        <v>#N/A</v>
      </c>
      <c r="AQ1074" s="49" t="e">
        <f t="array" aca="1" ref="AQ1074" ca="1">IF(AND(ISNUMBER(AQ773), ISNUMBER(AQ774)), AQ774/AQ773-1, NA())</f>
        <v>#N/A</v>
      </c>
      <c r="AS1074" s="49" t="e">
        <f t="array" aca="1" ref="AS1074" ca="1">IF(AND(ISNUMBER(AS773), ISNUMBER(AS774)), AS774/AS773-1, NA())</f>
        <v>#N/A</v>
      </c>
      <c r="AU1074" s="49" t="e">
        <f t="array" aca="1" ref="AU1074" ca="1">IF(AND(ISNUMBER(AU773), ISNUMBER(AU774)), AU774/AU773-1, NA())</f>
        <v>#N/A</v>
      </c>
      <c r="AV1074" s="49" t="e">
        <f t="array" aca="1" ref="AV1074" ca="1">IF(AND(ISNUMBER(AV773), ISNUMBER(AV774)), AV774/AV773-1, NA())</f>
        <v>#N/A</v>
      </c>
      <c r="AW1074" s="49" t="e">
        <f t="array" aca="1" ref="AW1074" ca="1">IF(AND(ISNUMBER(AW773), ISNUMBER(AW774)), AW774/AW773-1, NA())</f>
        <v>#N/A</v>
      </c>
      <c r="AX1074" s="49" t="e">
        <f t="array" aca="1" ref="AX1074" ca="1">IF(AND(ISNUMBER(AX773), ISNUMBER(AX774)), AX774/AX773-1, NA())</f>
        <v>#N/A</v>
      </c>
      <c r="AY1074" s="49" t="e">
        <f t="array" aca="1" ref="AY1074" ca="1">IF(AND(ISNUMBER(AY773), ISNUMBER(AY774)), AY774/AY773-1, NA())</f>
        <v>#N/A</v>
      </c>
      <c r="AZ1074" s="49" t="e">
        <f t="array" aca="1" ref="AZ1074" ca="1">IF(AND(ISNUMBER(AZ773), ISNUMBER(AZ774)), AZ774/AZ773-1, NA())</f>
        <v>#N/A</v>
      </c>
      <c r="BA1074" s="49" t="e">
        <f t="array" aca="1" ref="BA1074" ca="1">IF(AND(ISNUMBER(BA773), ISNUMBER(BA774)), BA774/BA773-1, NA())</f>
        <v>#N/A</v>
      </c>
      <c r="BB1074" s="49" t="e">
        <f t="array" aca="1" ref="BB1074" ca="1">IF(AND(ISNUMBER(BB773), ISNUMBER(BB774)), BB774/BB773-1, NA())</f>
        <v>#N/A</v>
      </c>
      <c r="BC1074" s="49" t="e">
        <f t="array" aca="1" ref="BC1074" ca="1">IF(AND(ISNUMBER(BC773), ISNUMBER(BC774)), BC774/BC773-1, NA())</f>
        <v>#N/A</v>
      </c>
      <c r="BD1074" s="49" t="e">
        <f t="array" aca="1" ref="BD1074" ca="1">IF(AND(ISNUMBER(BD773), ISNUMBER(BD774)), BD774/BD773-1, NA())</f>
        <v>#N/A</v>
      </c>
      <c r="BE1074" s="49" t="e">
        <f t="array" aca="1" ref="BE1074" ca="1">IF(AND(ISNUMBER(BE773), ISNUMBER(BE774)), BE774/BE773-1, NA())</f>
        <v>#N/A</v>
      </c>
      <c r="BF1074" s="49" t="e">
        <f t="array" aca="1" ref="BF1074" ca="1">IF(AND(ISNUMBER(BF773), ISNUMBER(BF774)), BF774/BF773-1, NA())</f>
        <v>#N/A</v>
      </c>
      <c r="BG1074" s="49" t="e">
        <f t="array" aca="1" ref="BG1074" ca="1">IF(AND(ISNUMBER(BG773), ISNUMBER(BG774)), BG774/BG773-1, NA())</f>
        <v>#N/A</v>
      </c>
      <c r="BH1074" s="49" t="e">
        <f t="array" aca="1" ref="BH1074" ca="1">IF(AND(ISNUMBER(BH773), ISNUMBER(BH774)), BH774/BH773-1, NA())</f>
        <v>#N/A</v>
      </c>
      <c r="BI1074" s="49" t="e">
        <f t="array" aca="1" ref="BI1074" ca="1">IF(AND(ISNUMBER(BI773), ISNUMBER(BI774)), BI774/BI773-1, NA())</f>
        <v>#N/A</v>
      </c>
      <c r="BJ1074" s="49" t="e">
        <f t="array" aca="1" ref="BJ1074" ca="1">IF(AND(ISNUMBER(BJ773), ISNUMBER(BJ774)), BJ774/BJ773-1, NA())</f>
        <v>#N/A</v>
      </c>
      <c r="BK1074" s="49" t="e">
        <f t="array" aca="1" ref="BK1074" ca="1">IF(AND(ISNUMBER(BK773), ISNUMBER(BK774)), BK774/BK773-1, NA())</f>
        <v>#N/A</v>
      </c>
      <c r="BL1074" s="49" t="e">
        <f t="array" aca="1" ref="BL1074" ca="1">IF(AND(ISNUMBER(BL773), ISNUMBER(BL774)), BL774/BL773-1, NA())</f>
        <v>#N/A</v>
      </c>
      <c r="BM1074" s="49" t="e">
        <f t="array" aca="1" ref="BM1074" ca="1">IF(AND(ISNUMBER(BM773), ISNUMBER(BM774)), BM774/BM773-1, NA())</f>
        <v>#N/A</v>
      </c>
      <c r="BN1074" s="49" t="e">
        <f t="array" aca="1" ref="BN1074" ca="1">IF(AND(ISNUMBER(BN773), ISNUMBER(BN774)), BN774/BN773-1, NA())</f>
        <v>#N/A</v>
      </c>
      <c r="BO1074" s="49" t="e">
        <f t="array" aca="1" ref="BO1074" ca="1">IF(AND(ISNUMBER(BO773), ISNUMBER(BO774)), BO774/BO773-1, NA())</f>
        <v>#N/A</v>
      </c>
      <c r="BP1074" s="49" t="e">
        <f t="array" aca="1" ref="BP1074" ca="1">IF(AND(ISNUMBER(BP773), ISNUMBER(BP774)), BP774/BP773-1, NA())</f>
        <v>#N/A</v>
      </c>
      <c r="BQ1074" s="49" t="e">
        <f t="array" aca="1" ref="BQ1074" ca="1">IF(AND(ISNUMBER(BQ773), ISNUMBER(BQ774)), BQ774/BQ773-1, NA())</f>
        <v>#N/A</v>
      </c>
      <c r="BR1074" s="49" t="e">
        <f t="array" aca="1" ref="BR1074" ca="1">IF(AND(ISNUMBER(BR773), ISNUMBER(BR774)), BR774/BR773-1, NA())</f>
        <v>#N/A</v>
      </c>
      <c r="BS1074" s="49" t="e">
        <f t="array" aca="1" ref="BS1074" ca="1">IF(AND(ISNUMBER(BS773), ISNUMBER(BS774)), BS774/BS773-1, NA())</f>
        <v>#N/A</v>
      </c>
    </row>
    <row r="1075" spans="2:71">
      <c r="B1075" s="48">
        <f t="shared" si="1110"/>
        <v>1949</v>
      </c>
      <c r="M1075" s="49" t="e">
        <f t="array" aca="1" ref="M1075" ca="1">IF(AND(ISNUMBER(M774), ISNUMBER(M775)), M775/M774-1, NA())</f>
        <v>#N/A</v>
      </c>
      <c r="N1075" s="49" t="e">
        <f t="array" aca="1" ref="N1075" ca="1">IF(AND(ISNUMBER(N774), ISNUMBER(N775)), N775/N774-1, NA())</f>
        <v>#N/A</v>
      </c>
      <c r="X1075" s="49" t="e">
        <f t="array" aca="1" ref="X1075" ca="1">IF(AND(ISNUMBER(X774), ISNUMBER(X775)), X775/X774-1, NA())</f>
        <v>#N/A</v>
      </c>
      <c r="Y1075" s="49" t="e">
        <f t="array" aca="1" ref="Y1075" ca="1">IF(AND(ISNUMBER(Y774), ISNUMBER(Y775)), Y775/Y774-1, NA())</f>
        <v>#N/A</v>
      </c>
      <c r="AA1075" s="49" t="e">
        <f t="array" aca="1" ref="AA1075" ca="1">IF(AND(ISNUMBER(AA774), ISNUMBER(AA775)), AA775/AA774-1, NA())</f>
        <v>#N/A</v>
      </c>
      <c r="AB1075" s="49" t="e">
        <f t="array" aca="1" ref="AB1075" ca="1">IF(AND(ISNUMBER(AB774), ISNUMBER(AB775)), AB775/AB774-1, NA())</f>
        <v>#N/A</v>
      </c>
      <c r="AC1075" s="49" t="e">
        <f t="array" aca="1" ref="AC1075" ca="1">IF(AND(ISNUMBER(AC774), ISNUMBER(AC775)), AC775/AC774-1, NA())</f>
        <v>#N/A</v>
      </c>
      <c r="AD1075" s="49" t="e">
        <f t="array" aca="1" ref="AD1075" ca="1">IF(AND(ISNUMBER(AD774), ISNUMBER(AD775)), AD775/AD774-1, NA())</f>
        <v>#N/A</v>
      </c>
      <c r="AE1075" s="49" t="e">
        <f t="array" aca="1" ref="AE1075" ca="1">IF(AND(ISNUMBER(AE774), ISNUMBER(AE775)), AE775/AE774-1, NA())</f>
        <v>#N/A</v>
      </c>
      <c r="AG1075" s="49" t="e">
        <f t="array" aca="1" ref="AG1075" ca="1">IF(AND(ISNUMBER(AG774), ISNUMBER(AG775)), AG775/AG774-1, NA())</f>
        <v>#N/A</v>
      </c>
      <c r="AM1075" s="49" t="e">
        <f t="array" aca="1" ref="AM1075" ca="1">IF(AND(ISNUMBER(AM774), ISNUMBER(AM775)), AM775/AM774-1, NA())</f>
        <v>#N/A</v>
      </c>
      <c r="AN1075" s="49" t="e">
        <f t="array" aca="1" ref="AN1075" ca="1">IF(AND(ISNUMBER(AN774), ISNUMBER(AN775)), AN775/AN774-1, NA())</f>
        <v>#N/A</v>
      </c>
      <c r="AO1075" s="49" t="e">
        <f t="array" aca="1" ref="AO1075" ca="1">IF(AND(ISNUMBER(AO774), ISNUMBER(AO775)), AO775/AO774-1, NA())</f>
        <v>#N/A</v>
      </c>
      <c r="AP1075" s="49" t="e">
        <f t="array" aca="1" ref="AP1075" ca="1">IF(AND(ISNUMBER(AP774), ISNUMBER(AP775)), AP775/AP774-1, NA())</f>
        <v>#N/A</v>
      </c>
      <c r="AQ1075" s="49" t="e">
        <f t="array" aca="1" ref="AQ1075" ca="1">IF(AND(ISNUMBER(AQ774), ISNUMBER(AQ775)), AQ775/AQ774-1, NA())</f>
        <v>#N/A</v>
      </c>
      <c r="AS1075" s="49" t="e">
        <f t="array" aca="1" ref="AS1075" ca="1">IF(AND(ISNUMBER(AS774), ISNUMBER(AS775)), AS775/AS774-1, NA())</f>
        <v>#N/A</v>
      </c>
      <c r="AU1075" s="49" t="e">
        <f t="array" aca="1" ref="AU1075" ca="1">IF(AND(ISNUMBER(AU774), ISNUMBER(AU775)), AU775/AU774-1, NA())</f>
        <v>#N/A</v>
      </c>
      <c r="AV1075" s="49" t="e">
        <f t="array" aca="1" ref="AV1075" ca="1">IF(AND(ISNUMBER(AV774), ISNUMBER(AV775)), AV775/AV774-1, NA())</f>
        <v>#N/A</v>
      </c>
      <c r="AW1075" s="49" t="e">
        <f t="array" aca="1" ref="AW1075" ca="1">IF(AND(ISNUMBER(AW774), ISNUMBER(AW775)), AW775/AW774-1, NA())</f>
        <v>#N/A</v>
      </c>
      <c r="AX1075" s="49" t="e">
        <f t="array" aca="1" ref="AX1075" ca="1">IF(AND(ISNUMBER(AX774), ISNUMBER(AX775)), AX775/AX774-1, NA())</f>
        <v>#N/A</v>
      </c>
      <c r="AY1075" s="49" t="e">
        <f t="array" aca="1" ref="AY1075" ca="1">IF(AND(ISNUMBER(AY774), ISNUMBER(AY775)), AY775/AY774-1, NA())</f>
        <v>#N/A</v>
      </c>
      <c r="AZ1075" s="49" t="e">
        <f t="array" aca="1" ref="AZ1075" ca="1">IF(AND(ISNUMBER(AZ774), ISNUMBER(AZ775)), AZ775/AZ774-1, NA())</f>
        <v>#N/A</v>
      </c>
      <c r="BA1075" s="49" t="e">
        <f t="array" aca="1" ref="BA1075" ca="1">IF(AND(ISNUMBER(BA774), ISNUMBER(BA775)), BA775/BA774-1, NA())</f>
        <v>#N/A</v>
      </c>
      <c r="BB1075" s="49" t="e">
        <f t="array" aca="1" ref="BB1075" ca="1">IF(AND(ISNUMBER(BB774), ISNUMBER(BB775)), BB775/BB774-1, NA())</f>
        <v>#N/A</v>
      </c>
      <c r="BC1075" s="49" t="e">
        <f t="array" aca="1" ref="BC1075" ca="1">IF(AND(ISNUMBER(BC774), ISNUMBER(BC775)), BC775/BC774-1, NA())</f>
        <v>#N/A</v>
      </c>
      <c r="BD1075" s="49" t="e">
        <f t="array" aca="1" ref="BD1075" ca="1">IF(AND(ISNUMBER(BD774), ISNUMBER(BD775)), BD775/BD774-1, NA())</f>
        <v>#N/A</v>
      </c>
      <c r="BE1075" s="49" t="e">
        <f t="array" aca="1" ref="BE1075" ca="1">IF(AND(ISNUMBER(BE774), ISNUMBER(BE775)), BE775/BE774-1, NA())</f>
        <v>#N/A</v>
      </c>
      <c r="BF1075" s="49" t="e">
        <f t="array" aca="1" ref="BF1075" ca="1">IF(AND(ISNUMBER(BF774), ISNUMBER(BF775)), BF775/BF774-1, NA())</f>
        <v>#N/A</v>
      </c>
      <c r="BG1075" s="49" t="e">
        <f t="array" aca="1" ref="BG1075" ca="1">IF(AND(ISNUMBER(BG774), ISNUMBER(BG775)), BG775/BG774-1, NA())</f>
        <v>#N/A</v>
      </c>
      <c r="BH1075" s="49" t="e">
        <f t="array" aca="1" ref="BH1075" ca="1">IF(AND(ISNUMBER(BH774), ISNUMBER(BH775)), BH775/BH774-1, NA())</f>
        <v>#N/A</v>
      </c>
      <c r="BI1075" s="49" t="e">
        <f t="array" aca="1" ref="BI1075" ca="1">IF(AND(ISNUMBER(BI774), ISNUMBER(BI775)), BI775/BI774-1, NA())</f>
        <v>#N/A</v>
      </c>
      <c r="BJ1075" s="49" t="e">
        <f t="array" aca="1" ref="BJ1075" ca="1">IF(AND(ISNUMBER(BJ774), ISNUMBER(BJ775)), BJ775/BJ774-1, NA())</f>
        <v>#N/A</v>
      </c>
      <c r="BK1075" s="49" t="e">
        <f t="array" aca="1" ref="BK1075" ca="1">IF(AND(ISNUMBER(BK774), ISNUMBER(BK775)), BK775/BK774-1, NA())</f>
        <v>#N/A</v>
      </c>
      <c r="BL1075" s="49" t="e">
        <f t="array" aca="1" ref="BL1075" ca="1">IF(AND(ISNUMBER(BL774), ISNUMBER(BL775)), BL775/BL774-1, NA())</f>
        <v>#N/A</v>
      </c>
      <c r="BM1075" s="49" t="e">
        <f t="array" aca="1" ref="BM1075" ca="1">IF(AND(ISNUMBER(BM774), ISNUMBER(BM775)), BM775/BM774-1, NA())</f>
        <v>#N/A</v>
      </c>
      <c r="BN1075" s="49" t="e">
        <f t="array" aca="1" ref="BN1075" ca="1">IF(AND(ISNUMBER(BN774), ISNUMBER(BN775)), BN775/BN774-1, NA())</f>
        <v>#N/A</v>
      </c>
      <c r="BO1075" s="49" t="e">
        <f t="array" aca="1" ref="BO1075" ca="1">IF(AND(ISNUMBER(BO774), ISNUMBER(BO775)), BO775/BO774-1, NA())</f>
        <v>#N/A</v>
      </c>
      <c r="BP1075" s="49" t="e">
        <f t="array" aca="1" ref="BP1075" ca="1">IF(AND(ISNUMBER(BP774), ISNUMBER(BP775)), BP775/BP774-1, NA())</f>
        <v>#N/A</v>
      </c>
      <c r="BQ1075" s="49" t="e">
        <f t="array" aca="1" ref="BQ1075" ca="1">IF(AND(ISNUMBER(BQ774), ISNUMBER(BQ775)), BQ775/BQ774-1, NA())</f>
        <v>#N/A</v>
      </c>
      <c r="BR1075" s="49" t="e">
        <f t="array" aca="1" ref="BR1075" ca="1">IF(AND(ISNUMBER(BR774), ISNUMBER(BR775)), BR775/BR774-1, NA())</f>
        <v>#N/A</v>
      </c>
      <c r="BS1075" s="49" t="e">
        <f t="array" aca="1" ref="BS1075" ca="1">IF(AND(ISNUMBER(BS774), ISNUMBER(BS775)), BS775/BS774-1, NA())</f>
        <v>#N/A</v>
      </c>
    </row>
    <row r="1076" spans="2:71">
      <c r="B1076" s="48">
        <f t="shared" si="1110"/>
        <v>1950</v>
      </c>
      <c r="M1076" s="49" t="e">
        <f t="array" aca="1" ref="M1076" ca="1">IF(AND(ISNUMBER(M775), ISNUMBER(M776)), M776/M775-1, NA())</f>
        <v>#N/A</v>
      </c>
      <c r="N1076" s="49" t="e">
        <f t="array" aca="1" ref="N1076" ca="1">IF(AND(ISNUMBER(N775), ISNUMBER(N776)), N776/N775-1, NA())</f>
        <v>#N/A</v>
      </c>
      <c r="X1076" s="49" t="e">
        <f t="array" aca="1" ref="X1076" ca="1">IF(AND(ISNUMBER(X775), ISNUMBER(X776)), X776/X775-1, NA())</f>
        <v>#N/A</v>
      </c>
      <c r="Y1076" s="49" t="e">
        <f t="array" aca="1" ref="Y1076" ca="1">IF(AND(ISNUMBER(Y775), ISNUMBER(Y776)), Y776/Y775-1, NA())</f>
        <v>#N/A</v>
      </c>
      <c r="AA1076" s="49" t="e">
        <f t="array" aca="1" ref="AA1076" ca="1">IF(AND(ISNUMBER(AA775), ISNUMBER(AA776)), AA776/AA775-1, NA())</f>
        <v>#N/A</v>
      </c>
      <c r="AB1076" s="49" t="e">
        <f t="array" aca="1" ref="AB1076" ca="1">IF(AND(ISNUMBER(AB775), ISNUMBER(AB776)), AB776/AB775-1, NA())</f>
        <v>#N/A</v>
      </c>
      <c r="AC1076" s="49" t="e">
        <f t="array" aca="1" ref="AC1076" ca="1">IF(AND(ISNUMBER(AC775), ISNUMBER(AC776)), AC776/AC775-1, NA())</f>
        <v>#N/A</v>
      </c>
      <c r="AD1076" s="49" t="e">
        <f t="array" aca="1" ref="AD1076" ca="1">IF(AND(ISNUMBER(AD775), ISNUMBER(AD776)), AD776/AD775-1, NA())</f>
        <v>#N/A</v>
      </c>
      <c r="AE1076" s="49" t="e">
        <f t="array" aca="1" ref="AE1076" ca="1">IF(AND(ISNUMBER(AE775), ISNUMBER(AE776)), AE776/AE775-1, NA())</f>
        <v>#N/A</v>
      </c>
      <c r="AG1076" s="49" t="e">
        <f t="array" aca="1" ref="AG1076" ca="1">IF(AND(ISNUMBER(AG775), ISNUMBER(AG776)), AG776/AG775-1, NA())</f>
        <v>#N/A</v>
      </c>
      <c r="AM1076" s="49" t="e">
        <f t="array" aca="1" ref="AM1076" ca="1">IF(AND(ISNUMBER(AM775), ISNUMBER(AM776)), AM776/AM775-1, NA())</f>
        <v>#N/A</v>
      </c>
      <c r="AN1076" s="49" t="e">
        <f t="array" aca="1" ref="AN1076" ca="1">IF(AND(ISNUMBER(AN775), ISNUMBER(AN776)), AN776/AN775-1, NA())</f>
        <v>#N/A</v>
      </c>
      <c r="AO1076" s="49" t="e">
        <f t="array" aca="1" ref="AO1076" ca="1">IF(AND(ISNUMBER(AO775), ISNUMBER(AO776)), AO776/AO775-1, NA())</f>
        <v>#N/A</v>
      </c>
      <c r="AP1076" s="49" t="e">
        <f t="array" aca="1" ref="AP1076" ca="1">IF(AND(ISNUMBER(AP775), ISNUMBER(AP776)), AP776/AP775-1, NA())</f>
        <v>#N/A</v>
      </c>
      <c r="AQ1076" s="49" t="e">
        <f t="array" aca="1" ref="AQ1076" ca="1">IF(AND(ISNUMBER(AQ775), ISNUMBER(AQ776)), AQ776/AQ775-1, NA())</f>
        <v>#N/A</v>
      </c>
      <c r="AS1076" s="49" t="e">
        <f t="array" aca="1" ref="AS1076" ca="1">IF(AND(ISNUMBER(AS775), ISNUMBER(AS776)), AS776/AS775-1, NA())</f>
        <v>#N/A</v>
      </c>
      <c r="AU1076" s="49" t="e">
        <f t="array" aca="1" ref="AU1076" ca="1">IF(AND(ISNUMBER(AU775), ISNUMBER(AU776)), AU776/AU775-1, NA())</f>
        <v>#N/A</v>
      </c>
      <c r="AV1076" s="49" t="e">
        <f t="array" aca="1" ref="AV1076" ca="1">IF(AND(ISNUMBER(AV775), ISNUMBER(AV776)), AV776/AV775-1, NA())</f>
        <v>#N/A</v>
      </c>
      <c r="AW1076" s="49" t="e">
        <f t="array" aca="1" ref="AW1076" ca="1">IF(AND(ISNUMBER(AW775), ISNUMBER(AW776)), AW776/AW775-1, NA())</f>
        <v>#N/A</v>
      </c>
      <c r="AX1076" s="49" t="e">
        <f t="array" aca="1" ref="AX1076" ca="1">IF(AND(ISNUMBER(AX775), ISNUMBER(AX776)), AX776/AX775-1, NA())</f>
        <v>#N/A</v>
      </c>
      <c r="AY1076" s="49" t="e">
        <f t="array" aca="1" ref="AY1076" ca="1">IF(AND(ISNUMBER(AY775), ISNUMBER(AY776)), AY776/AY775-1, NA())</f>
        <v>#N/A</v>
      </c>
      <c r="AZ1076" s="49" t="e">
        <f t="array" aca="1" ref="AZ1076" ca="1">IF(AND(ISNUMBER(AZ775), ISNUMBER(AZ776)), AZ776/AZ775-1, NA())</f>
        <v>#N/A</v>
      </c>
      <c r="BA1076" s="49" t="e">
        <f t="array" aca="1" ref="BA1076" ca="1">IF(AND(ISNUMBER(BA775), ISNUMBER(BA776)), BA776/BA775-1, NA())</f>
        <v>#N/A</v>
      </c>
      <c r="BB1076" s="49" t="e">
        <f t="array" aca="1" ref="BB1076" ca="1">IF(AND(ISNUMBER(BB775), ISNUMBER(BB776)), BB776/BB775-1, NA())</f>
        <v>#N/A</v>
      </c>
      <c r="BC1076" s="49" t="e">
        <f t="array" aca="1" ref="BC1076" ca="1">IF(AND(ISNUMBER(BC775), ISNUMBER(BC776)), BC776/BC775-1, NA())</f>
        <v>#N/A</v>
      </c>
      <c r="BD1076" s="49" t="e">
        <f t="array" aca="1" ref="BD1076" ca="1">IF(AND(ISNUMBER(BD775), ISNUMBER(BD776)), BD776/BD775-1, NA())</f>
        <v>#N/A</v>
      </c>
      <c r="BE1076" s="49" t="e">
        <f t="array" aca="1" ref="BE1076" ca="1">IF(AND(ISNUMBER(BE775), ISNUMBER(BE776)), BE776/BE775-1, NA())</f>
        <v>#N/A</v>
      </c>
      <c r="BF1076" s="49" t="e">
        <f t="array" aca="1" ref="BF1076" ca="1">IF(AND(ISNUMBER(BF775), ISNUMBER(BF776)), BF776/BF775-1, NA())</f>
        <v>#N/A</v>
      </c>
      <c r="BG1076" s="49" t="e">
        <f t="array" aca="1" ref="BG1076" ca="1">IF(AND(ISNUMBER(BG775), ISNUMBER(BG776)), BG776/BG775-1, NA())</f>
        <v>#N/A</v>
      </c>
      <c r="BH1076" s="49" t="e">
        <f t="array" aca="1" ref="BH1076" ca="1">IF(AND(ISNUMBER(BH775), ISNUMBER(BH776)), BH776/BH775-1, NA())</f>
        <v>#N/A</v>
      </c>
      <c r="BI1076" s="49" t="e">
        <f t="array" aca="1" ref="BI1076" ca="1">IF(AND(ISNUMBER(BI775), ISNUMBER(BI776)), BI776/BI775-1, NA())</f>
        <v>#N/A</v>
      </c>
      <c r="BJ1076" s="49" t="e">
        <f t="array" aca="1" ref="BJ1076" ca="1">IF(AND(ISNUMBER(BJ775), ISNUMBER(BJ776)), BJ776/BJ775-1, NA())</f>
        <v>#N/A</v>
      </c>
      <c r="BK1076" s="49" t="e">
        <f t="array" aca="1" ref="BK1076" ca="1">IF(AND(ISNUMBER(BK775), ISNUMBER(BK776)), BK776/BK775-1, NA())</f>
        <v>#N/A</v>
      </c>
      <c r="BL1076" s="49" t="e">
        <f t="array" aca="1" ref="BL1076" ca="1">IF(AND(ISNUMBER(BL775), ISNUMBER(BL776)), BL776/BL775-1, NA())</f>
        <v>#N/A</v>
      </c>
      <c r="BM1076" s="49" t="e">
        <f t="array" aca="1" ref="BM1076" ca="1">IF(AND(ISNUMBER(BM775), ISNUMBER(BM776)), BM776/BM775-1, NA())</f>
        <v>#N/A</v>
      </c>
      <c r="BN1076" s="49" t="e">
        <f t="array" aca="1" ref="BN1076" ca="1">IF(AND(ISNUMBER(BN775), ISNUMBER(BN776)), BN776/BN775-1, NA())</f>
        <v>#N/A</v>
      </c>
      <c r="BO1076" s="49" t="e">
        <f t="array" aca="1" ref="BO1076" ca="1">IF(AND(ISNUMBER(BO775), ISNUMBER(BO776)), BO776/BO775-1, NA())</f>
        <v>#N/A</v>
      </c>
      <c r="BP1076" s="49" t="e">
        <f t="array" aca="1" ref="BP1076" ca="1">IF(AND(ISNUMBER(BP775), ISNUMBER(BP776)), BP776/BP775-1, NA())</f>
        <v>#N/A</v>
      </c>
      <c r="BQ1076" s="49" t="e">
        <f t="array" aca="1" ref="BQ1076" ca="1">IF(AND(ISNUMBER(BQ775), ISNUMBER(BQ776)), BQ776/BQ775-1, NA())</f>
        <v>#N/A</v>
      </c>
      <c r="BR1076" s="49" t="e">
        <f t="array" aca="1" ref="BR1076" ca="1">IF(AND(ISNUMBER(BR775), ISNUMBER(BR776)), BR776/BR775-1, NA())</f>
        <v>#N/A</v>
      </c>
      <c r="BS1076" s="49" t="e">
        <f t="array" aca="1" ref="BS1076" ca="1">IF(AND(ISNUMBER(BS775), ISNUMBER(BS776)), BS776/BS775-1, NA())</f>
        <v>#N/A</v>
      </c>
    </row>
    <row r="1077" spans="2:71">
      <c r="B1077" s="48">
        <f t="shared" si="1110"/>
        <v>1951</v>
      </c>
      <c r="M1077" s="49" t="e">
        <f t="array" aca="1" ref="M1077" ca="1">IF(AND(ISNUMBER(M776), ISNUMBER(M777)), M777/M776-1, NA())</f>
        <v>#N/A</v>
      </c>
      <c r="N1077" s="49" t="e">
        <f t="array" aca="1" ref="N1077" ca="1">IF(AND(ISNUMBER(N776), ISNUMBER(N777)), N777/N776-1, NA())</f>
        <v>#N/A</v>
      </c>
      <c r="X1077" s="49" t="e">
        <f t="array" aca="1" ref="X1077" ca="1">IF(AND(ISNUMBER(X776), ISNUMBER(X777)), X777/X776-1, NA())</f>
        <v>#N/A</v>
      </c>
      <c r="Y1077" s="49" t="e">
        <f t="array" aca="1" ref="Y1077" ca="1">IF(AND(ISNUMBER(Y776), ISNUMBER(Y777)), Y777/Y776-1, NA())</f>
        <v>#N/A</v>
      </c>
      <c r="AA1077" s="49" t="e">
        <f t="array" aca="1" ref="AA1077" ca="1">IF(AND(ISNUMBER(AA776), ISNUMBER(AA777)), AA777/AA776-1, NA())</f>
        <v>#N/A</v>
      </c>
      <c r="AB1077" s="49" t="e">
        <f t="array" aca="1" ref="AB1077" ca="1">IF(AND(ISNUMBER(AB776), ISNUMBER(AB777)), AB777/AB776-1, NA())</f>
        <v>#N/A</v>
      </c>
      <c r="AC1077" s="49" t="e">
        <f t="array" aca="1" ref="AC1077" ca="1">IF(AND(ISNUMBER(AC776), ISNUMBER(AC777)), AC777/AC776-1, NA())</f>
        <v>#N/A</v>
      </c>
      <c r="AD1077" s="49" t="e">
        <f t="array" aca="1" ref="AD1077" ca="1">IF(AND(ISNUMBER(AD776), ISNUMBER(AD777)), AD777/AD776-1, NA())</f>
        <v>#N/A</v>
      </c>
      <c r="AE1077" s="49" t="e">
        <f t="array" aca="1" ref="AE1077" ca="1">IF(AND(ISNUMBER(AE776), ISNUMBER(AE777)), AE777/AE776-1, NA())</f>
        <v>#N/A</v>
      </c>
      <c r="AG1077" s="49" t="e">
        <f t="array" aca="1" ref="AG1077" ca="1">IF(AND(ISNUMBER(AG776), ISNUMBER(AG777)), AG777/AG776-1, NA())</f>
        <v>#N/A</v>
      </c>
      <c r="AM1077" s="49" t="e">
        <f t="array" aca="1" ref="AM1077" ca="1">IF(AND(ISNUMBER(AM776), ISNUMBER(AM777)), AM777/AM776-1, NA())</f>
        <v>#N/A</v>
      </c>
      <c r="AN1077" s="49" t="e">
        <f t="array" aca="1" ref="AN1077" ca="1">IF(AND(ISNUMBER(AN776), ISNUMBER(AN777)), AN777/AN776-1, NA())</f>
        <v>#N/A</v>
      </c>
      <c r="AO1077" s="49" t="e">
        <f t="array" aca="1" ref="AO1077" ca="1">IF(AND(ISNUMBER(AO776), ISNUMBER(AO777)), AO777/AO776-1, NA())</f>
        <v>#N/A</v>
      </c>
      <c r="AP1077" s="49" t="e">
        <f t="array" aca="1" ref="AP1077" ca="1">IF(AND(ISNUMBER(AP776), ISNUMBER(AP777)), AP777/AP776-1, NA())</f>
        <v>#N/A</v>
      </c>
      <c r="AQ1077" s="49" t="e">
        <f t="array" aca="1" ref="AQ1077" ca="1">IF(AND(ISNUMBER(AQ776), ISNUMBER(AQ777)), AQ777/AQ776-1, NA())</f>
        <v>#N/A</v>
      </c>
      <c r="AS1077" s="49" t="e">
        <f t="array" aca="1" ref="AS1077" ca="1">IF(AND(ISNUMBER(AS776), ISNUMBER(AS777)), AS777/AS776-1, NA())</f>
        <v>#N/A</v>
      </c>
      <c r="AU1077" s="49" t="e">
        <f t="array" aca="1" ref="AU1077" ca="1">IF(AND(ISNUMBER(AU776), ISNUMBER(AU777)), AU777/AU776-1, NA())</f>
        <v>#N/A</v>
      </c>
      <c r="AV1077" s="49" t="e">
        <f t="array" aca="1" ref="AV1077" ca="1">IF(AND(ISNUMBER(AV776), ISNUMBER(AV777)), AV777/AV776-1, NA())</f>
        <v>#N/A</v>
      </c>
      <c r="AW1077" s="49" t="e">
        <f t="array" aca="1" ref="AW1077" ca="1">IF(AND(ISNUMBER(AW776), ISNUMBER(AW777)), AW777/AW776-1, NA())</f>
        <v>#N/A</v>
      </c>
      <c r="AX1077" s="49" t="e">
        <f t="array" aca="1" ref="AX1077" ca="1">IF(AND(ISNUMBER(AX776), ISNUMBER(AX777)), AX777/AX776-1, NA())</f>
        <v>#N/A</v>
      </c>
      <c r="AY1077" s="49" t="e">
        <f t="array" aca="1" ref="AY1077" ca="1">IF(AND(ISNUMBER(AY776), ISNUMBER(AY777)), AY777/AY776-1, NA())</f>
        <v>#N/A</v>
      </c>
      <c r="AZ1077" s="49" t="e">
        <f t="array" aca="1" ref="AZ1077" ca="1">IF(AND(ISNUMBER(AZ776), ISNUMBER(AZ777)), AZ777/AZ776-1, NA())</f>
        <v>#N/A</v>
      </c>
      <c r="BA1077" s="49" t="e">
        <f t="array" aca="1" ref="BA1077" ca="1">IF(AND(ISNUMBER(BA776), ISNUMBER(BA777)), BA777/BA776-1, NA())</f>
        <v>#N/A</v>
      </c>
      <c r="BB1077" s="49" t="e">
        <f t="array" aca="1" ref="BB1077" ca="1">IF(AND(ISNUMBER(BB776), ISNUMBER(BB777)), BB777/BB776-1, NA())</f>
        <v>#N/A</v>
      </c>
      <c r="BC1077" s="49" t="e">
        <f t="array" aca="1" ref="BC1077" ca="1">IF(AND(ISNUMBER(BC776), ISNUMBER(BC777)), BC777/BC776-1, NA())</f>
        <v>#N/A</v>
      </c>
      <c r="BD1077" s="49" t="e">
        <f t="array" aca="1" ref="BD1077" ca="1">IF(AND(ISNUMBER(BD776), ISNUMBER(BD777)), BD777/BD776-1, NA())</f>
        <v>#N/A</v>
      </c>
      <c r="BE1077" s="49" t="e">
        <f t="array" aca="1" ref="BE1077" ca="1">IF(AND(ISNUMBER(BE776), ISNUMBER(BE777)), BE777/BE776-1, NA())</f>
        <v>#N/A</v>
      </c>
      <c r="BF1077" s="49" t="e">
        <f t="array" aca="1" ref="BF1077" ca="1">IF(AND(ISNUMBER(BF776), ISNUMBER(BF777)), BF777/BF776-1, NA())</f>
        <v>#N/A</v>
      </c>
      <c r="BG1077" s="49" t="e">
        <f t="array" aca="1" ref="BG1077" ca="1">IF(AND(ISNUMBER(BG776), ISNUMBER(BG777)), BG777/BG776-1, NA())</f>
        <v>#N/A</v>
      </c>
      <c r="BH1077" s="49" t="e">
        <f t="array" aca="1" ref="BH1077" ca="1">IF(AND(ISNUMBER(BH776), ISNUMBER(BH777)), BH777/BH776-1, NA())</f>
        <v>#N/A</v>
      </c>
      <c r="BI1077" s="49" t="e">
        <f t="array" aca="1" ref="BI1077" ca="1">IF(AND(ISNUMBER(BI776), ISNUMBER(BI777)), BI777/BI776-1, NA())</f>
        <v>#N/A</v>
      </c>
      <c r="BJ1077" s="49" t="e">
        <f t="array" aca="1" ref="BJ1077" ca="1">IF(AND(ISNUMBER(BJ776), ISNUMBER(BJ777)), BJ777/BJ776-1, NA())</f>
        <v>#N/A</v>
      </c>
      <c r="BK1077" s="49" t="e">
        <f t="array" aca="1" ref="BK1077" ca="1">IF(AND(ISNUMBER(BK776), ISNUMBER(BK777)), BK777/BK776-1, NA())</f>
        <v>#N/A</v>
      </c>
      <c r="BL1077" s="49" t="e">
        <f t="array" aca="1" ref="BL1077" ca="1">IF(AND(ISNUMBER(BL776), ISNUMBER(BL777)), BL777/BL776-1, NA())</f>
        <v>#N/A</v>
      </c>
      <c r="BM1077" s="49" t="e">
        <f t="array" aca="1" ref="BM1077" ca="1">IF(AND(ISNUMBER(BM776), ISNUMBER(BM777)), BM777/BM776-1, NA())</f>
        <v>#N/A</v>
      </c>
      <c r="BN1077" s="49" t="e">
        <f t="array" aca="1" ref="BN1077" ca="1">IF(AND(ISNUMBER(BN776), ISNUMBER(BN777)), BN777/BN776-1, NA())</f>
        <v>#N/A</v>
      </c>
      <c r="BO1077" s="49" t="e">
        <f t="array" aca="1" ref="BO1077" ca="1">IF(AND(ISNUMBER(BO776), ISNUMBER(BO777)), BO777/BO776-1, NA())</f>
        <v>#N/A</v>
      </c>
      <c r="BP1077" s="49" t="e">
        <f t="array" aca="1" ref="BP1077" ca="1">IF(AND(ISNUMBER(BP776), ISNUMBER(BP777)), BP777/BP776-1, NA())</f>
        <v>#N/A</v>
      </c>
      <c r="BQ1077" s="49" t="e">
        <f t="array" aca="1" ref="BQ1077" ca="1">IF(AND(ISNUMBER(BQ776), ISNUMBER(BQ777)), BQ777/BQ776-1, NA())</f>
        <v>#N/A</v>
      </c>
      <c r="BR1077" s="49" t="e">
        <f t="array" aca="1" ref="BR1077" ca="1">IF(AND(ISNUMBER(BR776), ISNUMBER(BR777)), BR777/BR776-1, NA())</f>
        <v>#N/A</v>
      </c>
      <c r="BS1077" s="49" t="e">
        <f t="array" aca="1" ref="BS1077" ca="1">IF(AND(ISNUMBER(BS776), ISNUMBER(BS777)), BS777/BS776-1, NA())</f>
        <v>#N/A</v>
      </c>
    </row>
    <row r="1078" spans="2:71">
      <c r="B1078" s="48">
        <f t="shared" si="1110"/>
        <v>1952</v>
      </c>
      <c r="M1078" s="49" t="e">
        <f t="array" aca="1" ref="M1078" ca="1">IF(AND(ISNUMBER(M777), ISNUMBER(M778)), M778/M777-1, NA())</f>
        <v>#N/A</v>
      </c>
      <c r="N1078" s="49" t="e">
        <f t="array" aca="1" ref="N1078" ca="1">IF(AND(ISNUMBER(N777), ISNUMBER(N778)), N778/N777-1, NA())</f>
        <v>#N/A</v>
      </c>
      <c r="X1078" s="49" t="e">
        <f t="array" aca="1" ref="X1078" ca="1">IF(AND(ISNUMBER(X777), ISNUMBER(X778)), X778/X777-1, NA())</f>
        <v>#N/A</v>
      </c>
      <c r="Y1078" s="49" t="e">
        <f t="array" aca="1" ref="Y1078" ca="1">IF(AND(ISNUMBER(Y777), ISNUMBER(Y778)), Y778/Y777-1, NA())</f>
        <v>#N/A</v>
      </c>
      <c r="AA1078" s="49" t="e">
        <f t="array" aca="1" ref="AA1078" ca="1">IF(AND(ISNUMBER(AA777), ISNUMBER(AA778)), AA778/AA777-1, NA())</f>
        <v>#N/A</v>
      </c>
      <c r="AB1078" s="49" t="e">
        <f t="array" aca="1" ref="AB1078" ca="1">IF(AND(ISNUMBER(AB777), ISNUMBER(AB778)), AB778/AB777-1, NA())</f>
        <v>#N/A</v>
      </c>
      <c r="AC1078" s="49" t="e">
        <f t="array" aca="1" ref="AC1078" ca="1">IF(AND(ISNUMBER(AC777), ISNUMBER(AC778)), AC778/AC777-1, NA())</f>
        <v>#N/A</v>
      </c>
      <c r="AD1078" s="49" t="e">
        <f t="array" aca="1" ref="AD1078" ca="1">IF(AND(ISNUMBER(AD777), ISNUMBER(AD778)), AD778/AD777-1, NA())</f>
        <v>#N/A</v>
      </c>
      <c r="AE1078" s="49" t="e">
        <f t="array" aca="1" ref="AE1078" ca="1">IF(AND(ISNUMBER(AE777), ISNUMBER(AE778)), AE778/AE777-1, NA())</f>
        <v>#N/A</v>
      </c>
      <c r="AG1078" s="49" t="e">
        <f t="array" aca="1" ref="AG1078" ca="1">IF(AND(ISNUMBER(AG777), ISNUMBER(AG778)), AG778/AG777-1, NA())</f>
        <v>#N/A</v>
      </c>
      <c r="AM1078" s="49" t="e">
        <f t="array" aca="1" ref="AM1078" ca="1">IF(AND(ISNUMBER(AM777), ISNUMBER(AM778)), AM778/AM777-1, NA())</f>
        <v>#N/A</v>
      </c>
      <c r="AN1078" s="49" t="e">
        <f t="array" aca="1" ref="AN1078" ca="1">IF(AND(ISNUMBER(AN777), ISNUMBER(AN778)), AN778/AN777-1, NA())</f>
        <v>#N/A</v>
      </c>
      <c r="AO1078" s="49" t="e">
        <f t="array" aca="1" ref="AO1078" ca="1">IF(AND(ISNUMBER(AO777), ISNUMBER(AO778)), AO778/AO777-1, NA())</f>
        <v>#N/A</v>
      </c>
      <c r="AP1078" s="49" t="e">
        <f t="array" aca="1" ref="AP1078" ca="1">IF(AND(ISNUMBER(AP777), ISNUMBER(AP778)), AP778/AP777-1, NA())</f>
        <v>#N/A</v>
      </c>
      <c r="AQ1078" s="49" t="e">
        <f t="array" aca="1" ref="AQ1078" ca="1">IF(AND(ISNUMBER(AQ777), ISNUMBER(AQ778)), AQ778/AQ777-1, NA())</f>
        <v>#N/A</v>
      </c>
      <c r="AS1078" s="49" t="e">
        <f t="array" aca="1" ref="AS1078" ca="1">IF(AND(ISNUMBER(AS777), ISNUMBER(AS778)), AS778/AS777-1, NA())</f>
        <v>#N/A</v>
      </c>
      <c r="AU1078" s="49" t="e">
        <f t="array" aca="1" ref="AU1078" ca="1">IF(AND(ISNUMBER(AU777), ISNUMBER(AU778)), AU778/AU777-1, NA())</f>
        <v>#N/A</v>
      </c>
      <c r="AV1078" s="49" t="e">
        <f t="array" aca="1" ref="AV1078" ca="1">IF(AND(ISNUMBER(AV777), ISNUMBER(AV778)), AV778/AV777-1, NA())</f>
        <v>#N/A</v>
      </c>
      <c r="AW1078" s="49" t="e">
        <f t="array" aca="1" ref="AW1078" ca="1">IF(AND(ISNUMBER(AW777), ISNUMBER(AW778)), AW778/AW777-1, NA())</f>
        <v>#N/A</v>
      </c>
      <c r="AX1078" s="49" t="e">
        <f t="array" aca="1" ref="AX1078" ca="1">IF(AND(ISNUMBER(AX777), ISNUMBER(AX778)), AX778/AX777-1, NA())</f>
        <v>#N/A</v>
      </c>
      <c r="AY1078" s="49" t="e">
        <f t="array" aca="1" ref="AY1078" ca="1">IF(AND(ISNUMBER(AY777), ISNUMBER(AY778)), AY778/AY777-1, NA())</f>
        <v>#N/A</v>
      </c>
      <c r="AZ1078" s="49" t="e">
        <f t="array" aca="1" ref="AZ1078" ca="1">IF(AND(ISNUMBER(AZ777), ISNUMBER(AZ778)), AZ778/AZ777-1, NA())</f>
        <v>#N/A</v>
      </c>
      <c r="BA1078" s="49" t="e">
        <f t="array" aca="1" ref="BA1078" ca="1">IF(AND(ISNUMBER(BA777), ISNUMBER(BA778)), BA778/BA777-1, NA())</f>
        <v>#N/A</v>
      </c>
      <c r="BB1078" s="49" t="e">
        <f t="array" aca="1" ref="BB1078" ca="1">IF(AND(ISNUMBER(BB777), ISNUMBER(BB778)), BB778/BB777-1, NA())</f>
        <v>#N/A</v>
      </c>
      <c r="BC1078" s="49" t="e">
        <f t="array" aca="1" ref="BC1078" ca="1">IF(AND(ISNUMBER(BC777), ISNUMBER(BC778)), BC778/BC777-1, NA())</f>
        <v>#N/A</v>
      </c>
      <c r="BD1078" s="49" t="e">
        <f t="array" aca="1" ref="BD1078" ca="1">IF(AND(ISNUMBER(BD777), ISNUMBER(BD778)), BD778/BD777-1, NA())</f>
        <v>#N/A</v>
      </c>
      <c r="BE1078" s="49" t="e">
        <f t="array" aca="1" ref="BE1078" ca="1">IF(AND(ISNUMBER(BE777), ISNUMBER(BE778)), BE778/BE777-1, NA())</f>
        <v>#N/A</v>
      </c>
      <c r="BF1078" s="49" t="e">
        <f t="array" aca="1" ref="BF1078" ca="1">IF(AND(ISNUMBER(BF777), ISNUMBER(BF778)), BF778/BF777-1, NA())</f>
        <v>#N/A</v>
      </c>
      <c r="BG1078" s="49" t="e">
        <f t="array" aca="1" ref="BG1078" ca="1">IF(AND(ISNUMBER(BG777), ISNUMBER(BG778)), BG778/BG777-1, NA())</f>
        <v>#N/A</v>
      </c>
      <c r="BH1078" s="49" t="e">
        <f t="array" aca="1" ref="BH1078" ca="1">IF(AND(ISNUMBER(BH777), ISNUMBER(BH778)), BH778/BH777-1, NA())</f>
        <v>#N/A</v>
      </c>
      <c r="BI1078" s="49" t="e">
        <f t="array" aca="1" ref="BI1078" ca="1">IF(AND(ISNUMBER(BI777), ISNUMBER(BI778)), BI778/BI777-1, NA())</f>
        <v>#N/A</v>
      </c>
      <c r="BJ1078" s="49" t="e">
        <f t="array" aca="1" ref="BJ1078" ca="1">IF(AND(ISNUMBER(BJ777), ISNUMBER(BJ778)), BJ778/BJ777-1, NA())</f>
        <v>#N/A</v>
      </c>
      <c r="BK1078" s="49" t="e">
        <f t="array" aca="1" ref="BK1078" ca="1">IF(AND(ISNUMBER(BK777), ISNUMBER(BK778)), BK778/BK777-1, NA())</f>
        <v>#N/A</v>
      </c>
      <c r="BL1078" s="49" t="e">
        <f t="array" aca="1" ref="BL1078" ca="1">IF(AND(ISNUMBER(BL777), ISNUMBER(BL778)), BL778/BL777-1, NA())</f>
        <v>#N/A</v>
      </c>
      <c r="BM1078" s="49" t="e">
        <f t="array" aca="1" ref="BM1078" ca="1">IF(AND(ISNUMBER(BM777), ISNUMBER(BM778)), BM778/BM777-1, NA())</f>
        <v>#N/A</v>
      </c>
      <c r="BN1078" s="49" t="e">
        <f t="array" aca="1" ref="BN1078" ca="1">IF(AND(ISNUMBER(BN777), ISNUMBER(BN778)), BN778/BN777-1, NA())</f>
        <v>#N/A</v>
      </c>
      <c r="BO1078" s="49" t="e">
        <f t="array" aca="1" ref="BO1078" ca="1">IF(AND(ISNUMBER(BO777), ISNUMBER(BO778)), BO778/BO777-1, NA())</f>
        <v>#N/A</v>
      </c>
      <c r="BP1078" s="49" t="e">
        <f t="array" aca="1" ref="BP1078" ca="1">IF(AND(ISNUMBER(BP777), ISNUMBER(BP778)), BP778/BP777-1, NA())</f>
        <v>#N/A</v>
      </c>
      <c r="BQ1078" s="49" t="e">
        <f t="array" aca="1" ref="BQ1078" ca="1">IF(AND(ISNUMBER(BQ777), ISNUMBER(BQ778)), BQ778/BQ777-1, NA())</f>
        <v>#N/A</v>
      </c>
      <c r="BR1078" s="49" t="e">
        <f t="array" aca="1" ref="BR1078" ca="1">IF(AND(ISNUMBER(BR777), ISNUMBER(BR778)), BR778/BR777-1, NA())</f>
        <v>#N/A</v>
      </c>
      <c r="BS1078" s="49" t="e">
        <f t="array" aca="1" ref="BS1078" ca="1">IF(AND(ISNUMBER(BS777), ISNUMBER(BS778)), BS778/BS777-1, NA())</f>
        <v>#N/A</v>
      </c>
    </row>
    <row r="1079" spans="2:71">
      <c r="B1079" s="48">
        <f t="shared" si="1110"/>
        <v>1953</v>
      </c>
      <c r="M1079" s="49" t="e">
        <f t="array" aca="1" ref="M1079" ca="1">IF(AND(ISNUMBER(M778), ISNUMBER(M779)), M779/M778-1, NA())</f>
        <v>#N/A</v>
      </c>
      <c r="N1079" s="49" t="e">
        <f t="array" aca="1" ref="N1079" ca="1">IF(AND(ISNUMBER(N778), ISNUMBER(N779)), N779/N778-1, NA())</f>
        <v>#N/A</v>
      </c>
      <c r="X1079" s="49" t="e">
        <f t="array" aca="1" ref="X1079" ca="1">IF(AND(ISNUMBER(X778), ISNUMBER(X779)), X779/X778-1, NA())</f>
        <v>#N/A</v>
      </c>
      <c r="Y1079" s="49" t="e">
        <f t="array" aca="1" ref="Y1079" ca="1">IF(AND(ISNUMBER(Y778), ISNUMBER(Y779)), Y779/Y778-1, NA())</f>
        <v>#N/A</v>
      </c>
      <c r="AA1079" s="49" t="e">
        <f t="array" aca="1" ref="AA1079" ca="1">IF(AND(ISNUMBER(AA778), ISNUMBER(AA779)), AA779/AA778-1, NA())</f>
        <v>#N/A</v>
      </c>
      <c r="AB1079" s="49" t="e">
        <f t="array" aca="1" ref="AB1079" ca="1">IF(AND(ISNUMBER(AB778), ISNUMBER(AB779)), AB779/AB778-1, NA())</f>
        <v>#N/A</v>
      </c>
      <c r="AC1079" s="49" t="e">
        <f t="array" aca="1" ref="AC1079" ca="1">IF(AND(ISNUMBER(AC778), ISNUMBER(AC779)), AC779/AC778-1, NA())</f>
        <v>#N/A</v>
      </c>
      <c r="AD1079" s="49" t="e">
        <f t="array" aca="1" ref="AD1079" ca="1">IF(AND(ISNUMBER(AD778), ISNUMBER(AD779)), AD779/AD778-1, NA())</f>
        <v>#N/A</v>
      </c>
      <c r="AE1079" s="49" t="e">
        <f t="array" aca="1" ref="AE1079" ca="1">IF(AND(ISNUMBER(AE778), ISNUMBER(AE779)), AE779/AE778-1, NA())</f>
        <v>#N/A</v>
      </c>
      <c r="AG1079" s="49" t="e">
        <f t="array" aca="1" ref="AG1079" ca="1">IF(AND(ISNUMBER(AG778), ISNUMBER(AG779)), AG779/AG778-1, NA())</f>
        <v>#N/A</v>
      </c>
      <c r="AM1079" s="49" t="e">
        <f t="array" aca="1" ref="AM1079" ca="1">IF(AND(ISNUMBER(AM778), ISNUMBER(AM779)), AM779/AM778-1, NA())</f>
        <v>#N/A</v>
      </c>
      <c r="AN1079" s="49" t="e">
        <f t="array" aca="1" ref="AN1079" ca="1">IF(AND(ISNUMBER(AN778), ISNUMBER(AN779)), AN779/AN778-1, NA())</f>
        <v>#N/A</v>
      </c>
      <c r="AO1079" s="49" t="e">
        <f t="array" aca="1" ref="AO1079" ca="1">IF(AND(ISNUMBER(AO778), ISNUMBER(AO779)), AO779/AO778-1, NA())</f>
        <v>#N/A</v>
      </c>
      <c r="AP1079" s="49" t="e">
        <f t="array" aca="1" ref="AP1079" ca="1">IF(AND(ISNUMBER(AP778), ISNUMBER(AP779)), AP779/AP778-1, NA())</f>
        <v>#N/A</v>
      </c>
      <c r="AQ1079" s="49" t="e">
        <f t="array" aca="1" ref="AQ1079" ca="1">IF(AND(ISNUMBER(AQ778), ISNUMBER(AQ779)), AQ779/AQ778-1, NA())</f>
        <v>#N/A</v>
      </c>
      <c r="AS1079" s="49" t="e">
        <f t="array" aca="1" ref="AS1079" ca="1">IF(AND(ISNUMBER(AS778), ISNUMBER(AS779)), AS779/AS778-1, NA())</f>
        <v>#N/A</v>
      </c>
      <c r="AU1079" s="49" t="e">
        <f t="array" aca="1" ref="AU1079" ca="1">IF(AND(ISNUMBER(AU778), ISNUMBER(AU779)), AU779/AU778-1, NA())</f>
        <v>#N/A</v>
      </c>
      <c r="AV1079" s="49" t="e">
        <f t="array" aca="1" ref="AV1079" ca="1">IF(AND(ISNUMBER(AV778), ISNUMBER(AV779)), AV779/AV778-1, NA())</f>
        <v>#N/A</v>
      </c>
      <c r="AW1079" s="49" t="e">
        <f t="array" aca="1" ref="AW1079" ca="1">IF(AND(ISNUMBER(AW778), ISNUMBER(AW779)), AW779/AW778-1, NA())</f>
        <v>#N/A</v>
      </c>
      <c r="AX1079" s="49" t="e">
        <f t="array" aca="1" ref="AX1079" ca="1">IF(AND(ISNUMBER(AX778), ISNUMBER(AX779)), AX779/AX778-1, NA())</f>
        <v>#N/A</v>
      </c>
      <c r="AY1079" s="49" t="e">
        <f t="array" aca="1" ref="AY1079" ca="1">IF(AND(ISNUMBER(AY778), ISNUMBER(AY779)), AY779/AY778-1, NA())</f>
        <v>#N/A</v>
      </c>
      <c r="AZ1079" s="49" t="e">
        <f t="array" aca="1" ref="AZ1079" ca="1">IF(AND(ISNUMBER(AZ778), ISNUMBER(AZ779)), AZ779/AZ778-1, NA())</f>
        <v>#N/A</v>
      </c>
      <c r="BA1079" s="49" t="e">
        <f t="array" aca="1" ref="BA1079" ca="1">IF(AND(ISNUMBER(BA778), ISNUMBER(BA779)), BA779/BA778-1, NA())</f>
        <v>#N/A</v>
      </c>
      <c r="BB1079" s="49" t="e">
        <f t="array" aca="1" ref="BB1079" ca="1">IF(AND(ISNUMBER(BB778), ISNUMBER(BB779)), BB779/BB778-1, NA())</f>
        <v>#N/A</v>
      </c>
      <c r="BC1079" s="49" t="e">
        <f t="array" aca="1" ref="BC1079" ca="1">IF(AND(ISNUMBER(BC778), ISNUMBER(BC779)), BC779/BC778-1, NA())</f>
        <v>#N/A</v>
      </c>
      <c r="BD1079" s="49" t="e">
        <f t="array" aca="1" ref="BD1079" ca="1">IF(AND(ISNUMBER(BD778), ISNUMBER(BD779)), BD779/BD778-1, NA())</f>
        <v>#N/A</v>
      </c>
      <c r="BE1079" s="49" t="e">
        <f t="array" aca="1" ref="BE1079" ca="1">IF(AND(ISNUMBER(BE778), ISNUMBER(BE779)), BE779/BE778-1, NA())</f>
        <v>#N/A</v>
      </c>
      <c r="BF1079" s="49" t="e">
        <f t="array" aca="1" ref="BF1079" ca="1">IF(AND(ISNUMBER(BF778), ISNUMBER(BF779)), BF779/BF778-1, NA())</f>
        <v>#N/A</v>
      </c>
      <c r="BG1079" s="49" t="e">
        <f t="array" aca="1" ref="BG1079" ca="1">IF(AND(ISNUMBER(BG778), ISNUMBER(BG779)), BG779/BG778-1, NA())</f>
        <v>#N/A</v>
      </c>
      <c r="BH1079" s="49" t="e">
        <f t="array" aca="1" ref="BH1079" ca="1">IF(AND(ISNUMBER(BH778), ISNUMBER(BH779)), BH779/BH778-1, NA())</f>
        <v>#N/A</v>
      </c>
      <c r="BI1079" s="49" t="e">
        <f t="array" aca="1" ref="BI1079" ca="1">IF(AND(ISNUMBER(BI778), ISNUMBER(BI779)), BI779/BI778-1, NA())</f>
        <v>#N/A</v>
      </c>
      <c r="BJ1079" s="49" t="e">
        <f t="array" aca="1" ref="BJ1079" ca="1">IF(AND(ISNUMBER(BJ778), ISNUMBER(BJ779)), BJ779/BJ778-1, NA())</f>
        <v>#N/A</v>
      </c>
      <c r="BK1079" s="49" t="e">
        <f t="array" aca="1" ref="BK1079" ca="1">IF(AND(ISNUMBER(BK778), ISNUMBER(BK779)), BK779/BK778-1, NA())</f>
        <v>#N/A</v>
      </c>
      <c r="BL1079" s="49" t="e">
        <f t="array" aca="1" ref="BL1079" ca="1">IF(AND(ISNUMBER(BL778), ISNUMBER(BL779)), BL779/BL778-1, NA())</f>
        <v>#N/A</v>
      </c>
      <c r="BM1079" s="49" t="e">
        <f t="array" aca="1" ref="BM1079" ca="1">IF(AND(ISNUMBER(BM778), ISNUMBER(BM779)), BM779/BM778-1, NA())</f>
        <v>#N/A</v>
      </c>
      <c r="BN1079" s="49" t="e">
        <f t="array" aca="1" ref="BN1079" ca="1">IF(AND(ISNUMBER(BN778), ISNUMBER(BN779)), BN779/BN778-1, NA())</f>
        <v>#N/A</v>
      </c>
      <c r="BO1079" s="49" t="e">
        <f t="array" aca="1" ref="BO1079" ca="1">IF(AND(ISNUMBER(BO778), ISNUMBER(BO779)), BO779/BO778-1, NA())</f>
        <v>#N/A</v>
      </c>
      <c r="BP1079" s="49" t="e">
        <f t="array" aca="1" ref="BP1079" ca="1">IF(AND(ISNUMBER(BP778), ISNUMBER(BP779)), BP779/BP778-1, NA())</f>
        <v>#N/A</v>
      </c>
      <c r="BQ1079" s="49" t="e">
        <f t="array" aca="1" ref="BQ1079" ca="1">IF(AND(ISNUMBER(BQ778), ISNUMBER(BQ779)), BQ779/BQ778-1, NA())</f>
        <v>#N/A</v>
      </c>
      <c r="BR1079" s="49" t="e">
        <f t="array" aca="1" ref="BR1079" ca="1">IF(AND(ISNUMBER(BR778), ISNUMBER(BR779)), BR779/BR778-1, NA())</f>
        <v>#N/A</v>
      </c>
      <c r="BS1079" s="49" t="e">
        <f t="array" aca="1" ref="BS1079" ca="1">IF(AND(ISNUMBER(BS778), ISNUMBER(BS779)), BS779/BS778-1, NA())</f>
        <v>#N/A</v>
      </c>
    </row>
    <row r="1080" spans="2:71">
      <c r="B1080" s="48">
        <f t="shared" si="1110"/>
        <v>1954</v>
      </c>
      <c r="M1080" s="49" t="e">
        <f t="array" aca="1" ref="M1080" ca="1">IF(AND(ISNUMBER(M779), ISNUMBER(M780)), M780/M779-1, NA())</f>
        <v>#N/A</v>
      </c>
      <c r="N1080" s="49" t="e">
        <f t="array" aca="1" ref="N1080" ca="1">IF(AND(ISNUMBER(N779), ISNUMBER(N780)), N780/N779-1, NA())</f>
        <v>#N/A</v>
      </c>
      <c r="X1080" s="49" t="e">
        <f t="array" aca="1" ref="X1080" ca="1">IF(AND(ISNUMBER(X779), ISNUMBER(X780)), X780/X779-1, NA())</f>
        <v>#N/A</v>
      </c>
      <c r="Y1080" s="49" t="e">
        <f t="array" aca="1" ref="Y1080" ca="1">IF(AND(ISNUMBER(Y779), ISNUMBER(Y780)), Y780/Y779-1, NA())</f>
        <v>#N/A</v>
      </c>
      <c r="AA1080" s="49" t="e">
        <f t="array" aca="1" ref="AA1080" ca="1">IF(AND(ISNUMBER(AA779), ISNUMBER(AA780)), AA780/AA779-1, NA())</f>
        <v>#N/A</v>
      </c>
      <c r="AB1080" s="49" t="e">
        <f t="array" aca="1" ref="AB1080" ca="1">IF(AND(ISNUMBER(AB779), ISNUMBER(AB780)), AB780/AB779-1, NA())</f>
        <v>#N/A</v>
      </c>
      <c r="AC1080" s="49" t="e">
        <f t="array" aca="1" ref="AC1080" ca="1">IF(AND(ISNUMBER(AC779), ISNUMBER(AC780)), AC780/AC779-1, NA())</f>
        <v>#N/A</v>
      </c>
      <c r="AD1080" s="49" t="e">
        <f t="array" aca="1" ref="AD1080" ca="1">IF(AND(ISNUMBER(AD779), ISNUMBER(AD780)), AD780/AD779-1, NA())</f>
        <v>#N/A</v>
      </c>
      <c r="AE1080" s="49" t="e">
        <f t="array" aca="1" ref="AE1080" ca="1">IF(AND(ISNUMBER(AE779), ISNUMBER(AE780)), AE780/AE779-1, NA())</f>
        <v>#N/A</v>
      </c>
      <c r="AG1080" s="49" t="e">
        <f t="array" aca="1" ref="AG1080" ca="1">IF(AND(ISNUMBER(AG779), ISNUMBER(AG780)), AG780/AG779-1, NA())</f>
        <v>#N/A</v>
      </c>
      <c r="AM1080" s="49" t="e">
        <f t="array" aca="1" ref="AM1080" ca="1">IF(AND(ISNUMBER(AM779), ISNUMBER(AM780)), AM780/AM779-1, NA())</f>
        <v>#N/A</v>
      </c>
      <c r="AN1080" s="49" t="e">
        <f t="array" aca="1" ref="AN1080" ca="1">IF(AND(ISNUMBER(AN779), ISNUMBER(AN780)), AN780/AN779-1, NA())</f>
        <v>#N/A</v>
      </c>
      <c r="AO1080" s="49" t="e">
        <f t="array" aca="1" ref="AO1080" ca="1">IF(AND(ISNUMBER(AO779), ISNUMBER(AO780)), AO780/AO779-1, NA())</f>
        <v>#N/A</v>
      </c>
      <c r="AP1080" s="49" t="e">
        <f t="array" aca="1" ref="AP1080" ca="1">IF(AND(ISNUMBER(AP779), ISNUMBER(AP780)), AP780/AP779-1, NA())</f>
        <v>#N/A</v>
      </c>
      <c r="AQ1080" s="49" t="e">
        <f t="array" aca="1" ref="AQ1080" ca="1">IF(AND(ISNUMBER(AQ779), ISNUMBER(AQ780)), AQ780/AQ779-1, NA())</f>
        <v>#N/A</v>
      </c>
      <c r="AS1080" s="49" t="e">
        <f t="array" aca="1" ref="AS1080" ca="1">IF(AND(ISNUMBER(AS779), ISNUMBER(AS780)), AS780/AS779-1, NA())</f>
        <v>#N/A</v>
      </c>
      <c r="AU1080" s="49" t="e">
        <f t="array" aca="1" ref="AU1080" ca="1">IF(AND(ISNUMBER(AU779), ISNUMBER(AU780)), AU780/AU779-1, NA())</f>
        <v>#N/A</v>
      </c>
      <c r="AV1080" s="49" t="e">
        <f t="array" aca="1" ref="AV1080" ca="1">IF(AND(ISNUMBER(AV779), ISNUMBER(AV780)), AV780/AV779-1, NA())</f>
        <v>#N/A</v>
      </c>
      <c r="AW1080" s="49" t="e">
        <f t="array" aca="1" ref="AW1080" ca="1">IF(AND(ISNUMBER(AW779), ISNUMBER(AW780)), AW780/AW779-1, NA())</f>
        <v>#N/A</v>
      </c>
      <c r="AX1080" s="49" t="e">
        <f t="array" aca="1" ref="AX1080" ca="1">IF(AND(ISNUMBER(AX779), ISNUMBER(AX780)), AX780/AX779-1, NA())</f>
        <v>#N/A</v>
      </c>
      <c r="AY1080" s="49" t="e">
        <f t="array" aca="1" ref="AY1080" ca="1">IF(AND(ISNUMBER(AY779), ISNUMBER(AY780)), AY780/AY779-1, NA())</f>
        <v>#N/A</v>
      </c>
      <c r="AZ1080" s="49" t="e">
        <f t="array" aca="1" ref="AZ1080" ca="1">IF(AND(ISNUMBER(AZ779), ISNUMBER(AZ780)), AZ780/AZ779-1, NA())</f>
        <v>#N/A</v>
      </c>
      <c r="BA1080" s="49" t="e">
        <f t="array" aca="1" ref="BA1080" ca="1">IF(AND(ISNUMBER(BA779), ISNUMBER(BA780)), BA780/BA779-1, NA())</f>
        <v>#N/A</v>
      </c>
      <c r="BB1080" s="49" t="e">
        <f t="array" aca="1" ref="BB1080" ca="1">IF(AND(ISNUMBER(BB779), ISNUMBER(BB780)), BB780/BB779-1, NA())</f>
        <v>#N/A</v>
      </c>
      <c r="BC1080" s="49" t="e">
        <f t="array" aca="1" ref="BC1080" ca="1">IF(AND(ISNUMBER(BC779), ISNUMBER(BC780)), BC780/BC779-1, NA())</f>
        <v>#N/A</v>
      </c>
      <c r="BD1080" s="49" t="e">
        <f t="array" aca="1" ref="BD1080" ca="1">IF(AND(ISNUMBER(BD779), ISNUMBER(BD780)), BD780/BD779-1, NA())</f>
        <v>#N/A</v>
      </c>
      <c r="BE1080" s="49" t="e">
        <f t="array" aca="1" ref="BE1080" ca="1">IF(AND(ISNUMBER(BE779), ISNUMBER(BE780)), BE780/BE779-1, NA())</f>
        <v>#N/A</v>
      </c>
      <c r="BF1080" s="49" t="e">
        <f t="array" aca="1" ref="BF1080" ca="1">IF(AND(ISNUMBER(BF779), ISNUMBER(BF780)), BF780/BF779-1, NA())</f>
        <v>#N/A</v>
      </c>
      <c r="BG1080" s="49" t="e">
        <f t="array" aca="1" ref="BG1080" ca="1">IF(AND(ISNUMBER(BG779), ISNUMBER(BG780)), BG780/BG779-1, NA())</f>
        <v>#N/A</v>
      </c>
      <c r="BH1080" s="49" t="e">
        <f t="array" aca="1" ref="BH1080" ca="1">IF(AND(ISNUMBER(BH779), ISNUMBER(BH780)), BH780/BH779-1, NA())</f>
        <v>#N/A</v>
      </c>
      <c r="BI1080" s="49" t="e">
        <f t="array" aca="1" ref="BI1080" ca="1">IF(AND(ISNUMBER(BI779), ISNUMBER(BI780)), BI780/BI779-1, NA())</f>
        <v>#N/A</v>
      </c>
      <c r="BJ1080" s="49" t="e">
        <f t="array" aca="1" ref="BJ1080" ca="1">IF(AND(ISNUMBER(BJ779), ISNUMBER(BJ780)), BJ780/BJ779-1, NA())</f>
        <v>#N/A</v>
      </c>
      <c r="BK1080" s="49" t="e">
        <f t="array" aca="1" ref="BK1080" ca="1">IF(AND(ISNUMBER(BK779), ISNUMBER(BK780)), BK780/BK779-1, NA())</f>
        <v>#N/A</v>
      </c>
      <c r="BL1080" s="49" t="e">
        <f t="array" aca="1" ref="BL1080" ca="1">IF(AND(ISNUMBER(BL779), ISNUMBER(BL780)), BL780/BL779-1, NA())</f>
        <v>#N/A</v>
      </c>
      <c r="BM1080" s="49" t="e">
        <f t="array" aca="1" ref="BM1080" ca="1">IF(AND(ISNUMBER(BM779), ISNUMBER(BM780)), BM780/BM779-1, NA())</f>
        <v>#N/A</v>
      </c>
      <c r="BN1080" s="49" t="e">
        <f t="array" aca="1" ref="BN1080" ca="1">IF(AND(ISNUMBER(BN779), ISNUMBER(BN780)), BN780/BN779-1, NA())</f>
        <v>#N/A</v>
      </c>
      <c r="BO1080" s="49" t="e">
        <f t="array" aca="1" ref="BO1080" ca="1">IF(AND(ISNUMBER(BO779), ISNUMBER(BO780)), BO780/BO779-1, NA())</f>
        <v>#N/A</v>
      </c>
      <c r="BP1080" s="49" t="e">
        <f t="array" aca="1" ref="BP1080" ca="1">IF(AND(ISNUMBER(BP779), ISNUMBER(BP780)), BP780/BP779-1, NA())</f>
        <v>#N/A</v>
      </c>
      <c r="BQ1080" s="49" t="e">
        <f t="array" aca="1" ref="BQ1080" ca="1">IF(AND(ISNUMBER(BQ779), ISNUMBER(BQ780)), BQ780/BQ779-1, NA())</f>
        <v>#N/A</v>
      </c>
      <c r="BR1080" s="49" t="e">
        <f t="array" aca="1" ref="BR1080" ca="1">IF(AND(ISNUMBER(BR779), ISNUMBER(BR780)), BR780/BR779-1, NA())</f>
        <v>#N/A</v>
      </c>
      <c r="BS1080" s="49" t="e">
        <f t="array" aca="1" ref="BS1080" ca="1">IF(AND(ISNUMBER(BS779), ISNUMBER(BS780)), BS780/BS779-1, NA())</f>
        <v>#N/A</v>
      </c>
    </row>
    <row r="1081" spans="2:71">
      <c r="B1081" s="48">
        <f t="shared" si="1110"/>
        <v>1955</v>
      </c>
      <c r="M1081" s="49" t="e">
        <f t="array" aca="1" ref="M1081" ca="1">IF(AND(ISNUMBER(M780), ISNUMBER(M781)), M781/M780-1, NA())</f>
        <v>#N/A</v>
      </c>
      <c r="N1081" s="49" t="e">
        <f t="array" aca="1" ref="N1081" ca="1">IF(AND(ISNUMBER(N780), ISNUMBER(N781)), N781/N780-1, NA())</f>
        <v>#N/A</v>
      </c>
      <c r="X1081" s="49" t="e">
        <f t="array" aca="1" ref="X1081" ca="1">IF(AND(ISNUMBER(X780), ISNUMBER(X781)), X781/X780-1, NA())</f>
        <v>#N/A</v>
      </c>
      <c r="Y1081" s="49" t="e">
        <f t="array" aca="1" ref="Y1081" ca="1">IF(AND(ISNUMBER(Y780), ISNUMBER(Y781)), Y781/Y780-1, NA())</f>
        <v>#N/A</v>
      </c>
      <c r="AA1081" s="49" t="e">
        <f t="array" aca="1" ref="AA1081" ca="1">IF(AND(ISNUMBER(AA780), ISNUMBER(AA781)), AA781/AA780-1, NA())</f>
        <v>#N/A</v>
      </c>
      <c r="AB1081" s="49" t="e">
        <f t="array" aca="1" ref="AB1081" ca="1">IF(AND(ISNUMBER(AB780), ISNUMBER(AB781)), AB781/AB780-1, NA())</f>
        <v>#N/A</v>
      </c>
      <c r="AC1081" s="49" t="e">
        <f t="array" aca="1" ref="AC1081" ca="1">IF(AND(ISNUMBER(AC780), ISNUMBER(AC781)), AC781/AC780-1, NA())</f>
        <v>#N/A</v>
      </c>
      <c r="AD1081" s="49" t="e">
        <f t="array" aca="1" ref="AD1081" ca="1">IF(AND(ISNUMBER(AD780), ISNUMBER(AD781)), AD781/AD780-1, NA())</f>
        <v>#N/A</v>
      </c>
      <c r="AE1081" s="49" t="e">
        <f t="array" aca="1" ref="AE1081" ca="1">IF(AND(ISNUMBER(AE780), ISNUMBER(AE781)), AE781/AE780-1, NA())</f>
        <v>#N/A</v>
      </c>
      <c r="AG1081" s="49" t="e">
        <f t="array" aca="1" ref="AG1081" ca="1">IF(AND(ISNUMBER(AG780), ISNUMBER(AG781)), AG781/AG780-1, NA())</f>
        <v>#N/A</v>
      </c>
      <c r="AM1081" s="49" t="e">
        <f t="array" aca="1" ref="AM1081" ca="1">IF(AND(ISNUMBER(AM780), ISNUMBER(AM781)), AM781/AM780-1, NA())</f>
        <v>#N/A</v>
      </c>
      <c r="AN1081" s="49" t="e">
        <f t="array" aca="1" ref="AN1081" ca="1">IF(AND(ISNUMBER(AN780), ISNUMBER(AN781)), AN781/AN780-1, NA())</f>
        <v>#N/A</v>
      </c>
      <c r="AO1081" s="49" t="e">
        <f t="array" aca="1" ref="AO1081" ca="1">IF(AND(ISNUMBER(AO780), ISNUMBER(AO781)), AO781/AO780-1, NA())</f>
        <v>#N/A</v>
      </c>
      <c r="AP1081" s="49" t="e">
        <f t="array" aca="1" ref="AP1081" ca="1">IF(AND(ISNUMBER(AP780), ISNUMBER(AP781)), AP781/AP780-1, NA())</f>
        <v>#N/A</v>
      </c>
      <c r="AQ1081" s="49" t="e">
        <f t="array" aca="1" ref="AQ1081" ca="1">IF(AND(ISNUMBER(AQ780), ISNUMBER(AQ781)), AQ781/AQ780-1, NA())</f>
        <v>#N/A</v>
      </c>
      <c r="AS1081" s="49" t="e">
        <f t="array" aca="1" ref="AS1081" ca="1">IF(AND(ISNUMBER(AS780), ISNUMBER(AS781)), AS781/AS780-1, NA())</f>
        <v>#N/A</v>
      </c>
      <c r="AU1081" s="49" t="e">
        <f t="array" aca="1" ref="AU1081" ca="1">IF(AND(ISNUMBER(AU780), ISNUMBER(AU781)), AU781/AU780-1, NA())</f>
        <v>#N/A</v>
      </c>
      <c r="AV1081" s="49" t="e">
        <f t="array" aca="1" ref="AV1081" ca="1">IF(AND(ISNUMBER(AV780), ISNUMBER(AV781)), AV781/AV780-1, NA())</f>
        <v>#N/A</v>
      </c>
      <c r="AW1081" s="49" t="e">
        <f t="array" aca="1" ref="AW1081" ca="1">IF(AND(ISNUMBER(AW780), ISNUMBER(AW781)), AW781/AW780-1, NA())</f>
        <v>#N/A</v>
      </c>
      <c r="AX1081" s="49" t="e">
        <f t="array" aca="1" ref="AX1081" ca="1">IF(AND(ISNUMBER(AX780), ISNUMBER(AX781)), AX781/AX780-1, NA())</f>
        <v>#N/A</v>
      </c>
      <c r="AY1081" s="49" t="e">
        <f t="array" aca="1" ref="AY1081" ca="1">IF(AND(ISNUMBER(AY780), ISNUMBER(AY781)), AY781/AY780-1, NA())</f>
        <v>#N/A</v>
      </c>
      <c r="AZ1081" s="49" t="e">
        <f t="array" aca="1" ref="AZ1081" ca="1">IF(AND(ISNUMBER(AZ780), ISNUMBER(AZ781)), AZ781/AZ780-1, NA())</f>
        <v>#N/A</v>
      </c>
      <c r="BA1081" s="49" t="e">
        <f t="array" aca="1" ref="BA1081" ca="1">IF(AND(ISNUMBER(BA780), ISNUMBER(BA781)), BA781/BA780-1, NA())</f>
        <v>#N/A</v>
      </c>
      <c r="BB1081" s="49" t="e">
        <f t="array" aca="1" ref="BB1081" ca="1">IF(AND(ISNUMBER(BB780), ISNUMBER(BB781)), BB781/BB780-1, NA())</f>
        <v>#N/A</v>
      </c>
      <c r="BC1081" s="49" t="e">
        <f t="array" aca="1" ref="BC1081" ca="1">IF(AND(ISNUMBER(BC780), ISNUMBER(BC781)), BC781/BC780-1, NA())</f>
        <v>#N/A</v>
      </c>
      <c r="BD1081" s="49" t="e">
        <f t="array" aca="1" ref="BD1081" ca="1">IF(AND(ISNUMBER(BD780), ISNUMBER(BD781)), BD781/BD780-1, NA())</f>
        <v>#N/A</v>
      </c>
      <c r="BE1081" s="49" t="e">
        <f t="array" aca="1" ref="BE1081" ca="1">IF(AND(ISNUMBER(BE780), ISNUMBER(BE781)), BE781/BE780-1, NA())</f>
        <v>#N/A</v>
      </c>
      <c r="BF1081" s="49" t="e">
        <f t="array" aca="1" ref="BF1081" ca="1">IF(AND(ISNUMBER(BF780), ISNUMBER(BF781)), BF781/BF780-1, NA())</f>
        <v>#N/A</v>
      </c>
      <c r="BG1081" s="49" t="e">
        <f t="array" aca="1" ref="BG1081" ca="1">IF(AND(ISNUMBER(BG780), ISNUMBER(BG781)), BG781/BG780-1, NA())</f>
        <v>#N/A</v>
      </c>
      <c r="BH1081" s="49" t="e">
        <f t="array" aca="1" ref="BH1081" ca="1">IF(AND(ISNUMBER(BH780), ISNUMBER(BH781)), BH781/BH780-1, NA())</f>
        <v>#N/A</v>
      </c>
      <c r="BI1081" s="49" t="e">
        <f t="array" aca="1" ref="BI1081" ca="1">IF(AND(ISNUMBER(BI780), ISNUMBER(BI781)), BI781/BI780-1, NA())</f>
        <v>#N/A</v>
      </c>
      <c r="BJ1081" s="49" t="e">
        <f t="array" aca="1" ref="BJ1081" ca="1">IF(AND(ISNUMBER(BJ780), ISNUMBER(BJ781)), BJ781/BJ780-1, NA())</f>
        <v>#N/A</v>
      </c>
      <c r="BK1081" s="49" t="e">
        <f t="array" aca="1" ref="BK1081" ca="1">IF(AND(ISNUMBER(BK780), ISNUMBER(BK781)), BK781/BK780-1, NA())</f>
        <v>#N/A</v>
      </c>
      <c r="BL1081" s="49" t="e">
        <f t="array" aca="1" ref="BL1081" ca="1">IF(AND(ISNUMBER(BL780), ISNUMBER(BL781)), BL781/BL780-1, NA())</f>
        <v>#N/A</v>
      </c>
      <c r="BM1081" s="49" t="e">
        <f t="array" aca="1" ref="BM1081" ca="1">IF(AND(ISNUMBER(BM780), ISNUMBER(BM781)), BM781/BM780-1, NA())</f>
        <v>#N/A</v>
      </c>
      <c r="BN1081" s="49" t="e">
        <f t="array" aca="1" ref="BN1081" ca="1">IF(AND(ISNUMBER(BN780), ISNUMBER(BN781)), BN781/BN780-1, NA())</f>
        <v>#N/A</v>
      </c>
      <c r="BO1081" s="49" t="e">
        <f t="array" aca="1" ref="BO1081" ca="1">IF(AND(ISNUMBER(BO780), ISNUMBER(BO781)), BO781/BO780-1, NA())</f>
        <v>#N/A</v>
      </c>
      <c r="BP1081" s="49" t="e">
        <f t="array" aca="1" ref="BP1081" ca="1">IF(AND(ISNUMBER(BP780), ISNUMBER(BP781)), BP781/BP780-1, NA())</f>
        <v>#N/A</v>
      </c>
      <c r="BQ1081" s="49" t="e">
        <f t="array" aca="1" ref="BQ1081" ca="1">IF(AND(ISNUMBER(BQ780), ISNUMBER(BQ781)), BQ781/BQ780-1, NA())</f>
        <v>#N/A</v>
      </c>
      <c r="BR1081" s="49" t="e">
        <f t="array" aca="1" ref="BR1081" ca="1">IF(AND(ISNUMBER(BR780), ISNUMBER(BR781)), BR781/BR780-1, NA())</f>
        <v>#N/A</v>
      </c>
      <c r="BS1081" s="49" t="e">
        <f t="array" aca="1" ref="BS1081" ca="1">IF(AND(ISNUMBER(BS780), ISNUMBER(BS781)), BS781/BS780-1, NA())</f>
        <v>#N/A</v>
      </c>
    </row>
    <row r="1082" spans="2:71">
      <c r="B1082" s="48">
        <f t="shared" si="1110"/>
        <v>1956</v>
      </c>
      <c r="M1082" s="49" t="e">
        <f t="array" aca="1" ref="M1082" ca="1">IF(AND(ISNUMBER(M781), ISNUMBER(M782)), M782/M781-1, NA())</f>
        <v>#N/A</v>
      </c>
      <c r="N1082" s="49" t="e">
        <f t="array" aca="1" ref="N1082" ca="1">IF(AND(ISNUMBER(N781), ISNUMBER(N782)), N782/N781-1, NA())</f>
        <v>#N/A</v>
      </c>
      <c r="X1082" s="49" t="e">
        <f t="array" aca="1" ref="X1082" ca="1">IF(AND(ISNUMBER(X781), ISNUMBER(X782)), X782/X781-1, NA())</f>
        <v>#N/A</v>
      </c>
      <c r="Y1082" s="49" t="e">
        <f t="array" aca="1" ref="Y1082" ca="1">IF(AND(ISNUMBER(Y781), ISNUMBER(Y782)), Y782/Y781-1, NA())</f>
        <v>#N/A</v>
      </c>
      <c r="AA1082" s="49" t="e">
        <f t="array" aca="1" ref="AA1082" ca="1">IF(AND(ISNUMBER(AA781), ISNUMBER(AA782)), AA782/AA781-1, NA())</f>
        <v>#N/A</v>
      </c>
      <c r="AB1082" s="49" t="e">
        <f t="array" aca="1" ref="AB1082" ca="1">IF(AND(ISNUMBER(AB781), ISNUMBER(AB782)), AB782/AB781-1, NA())</f>
        <v>#N/A</v>
      </c>
      <c r="AC1082" s="49" t="e">
        <f t="array" aca="1" ref="AC1082" ca="1">IF(AND(ISNUMBER(AC781), ISNUMBER(AC782)), AC782/AC781-1, NA())</f>
        <v>#N/A</v>
      </c>
      <c r="AD1082" s="49" t="e">
        <f t="array" aca="1" ref="AD1082" ca="1">IF(AND(ISNUMBER(AD781), ISNUMBER(AD782)), AD782/AD781-1, NA())</f>
        <v>#N/A</v>
      </c>
      <c r="AE1082" s="49" t="e">
        <f t="array" aca="1" ref="AE1082" ca="1">IF(AND(ISNUMBER(AE781), ISNUMBER(AE782)), AE782/AE781-1, NA())</f>
        <v>#N/A</v>
      </c>
      <c r="AG1082" s="49" t="e">
        <f t="array" aca="1" ref="AG1082" ca="1">IF(AND(ISNUMBER(AG781), ISNUMBER(AG782)), AG782/AG781-1, NA())</f>
        <v>#N/A</v>
      </c>
      <c r="AM1082" s="49" t="e">
        <f t="array" aca="1" ref="AM1082" ca="1">IF(AND(ISNUMBER(AM781), ISNUMBER(AM782)), AM782/AM781-1, NA())</f>
        <v>#N/A</v>
      </c>
      <c r="AN1082" s="49" t="e">
        <f t="array" aca="1" ref="AN1082" ca="1">IF(AND(ISNUMBER(AN781), ISNUMBER(AN782)), AN782/AN781-1, NA())</f>
        <v>#N/A</v>
      </c>
      <c r="AO1082" s="49" t="e">
        <f t="array" aca="1" ref="AO1082" ca="1">IF(AND(ISNUMBER(AO781), ISNUMBER(AO782)), AO782/AO781-1, NA())</f>
        <v>#N/A</v>
      </c>
      <c r="AP1082" s="49" t="e">
        <f t="array" aca="1" ref="AP1082" ca="1">IF(AND(ISNUMBER(AP781), ISNUMBER(AP782)), AP782/AP781-1, NA())</f>
        <v>#N/A</v>
      </c>
      <c r="AQ1082" s="49" t="e">
        <f t="array" aca="1" ref="AQ1082" ca="1">IF(AND(ISNUMBER(AQ781), ISNUMBER(AQ782)), AQ782/AQ781-1, NA())</f>
        <v>#N/A</v>
      </c>
      <c r="AS1082" s="49" t="e">
        <f t="array" aca="1" ref="AS1082" ca="1">IF(AND(ISNUMBER(AS781), ISNUMBER(AS782)), AS782/AS781-1, NA())</f>
        <v>#N/A</v>
      </c>
      <c r="AU1082" s="49" t="e">
        <f t="array" aca="1" ref="AU1082" ca="1">IF(AND(ISNUMBER(AU781), ISNUMBER(AU782)), AU782/AU781-1, NA())</f>
        <v>#N/A</v>
      </c>
      <c r="AV1082" s="49" t="e">
        <f t="array" aca="1" ref="AV1082" ca="1">IF(AND(ISNUMBER(AV781), ISNUMBER(AV782)), AV782/AV781-1, NA())</f>
        <v>#N/A</v>
      </c>
      <c r="AW1082" s="49" t="e">
        <f t="array" aca="1" ref="AW1082" ca="1">IF(AND(ISNUMBER(AW781), ISNUMBER(AW782)), AW782/AW781-1, NA())</f>
        <v>#N/A</v>
      </c>
      <c r="AX1082" s="49" t="e">
        <f t="array" aca="1" ref="AX1082" ca="1">IF(AND(ISNUMBER(AX781), ISNUMBER(AX782)), AX782/AX781-1, NA())</f>
        <v>#N/A</v>
      </c>
      <c r="AY1082" s="49" t="e">
        <f t="array" aca="1" ref="AY1082" ca="1">IF(AND(ISNUMBER(AY781), ISNUMBER(AY782)), AY782/AY781-1, NA())</f>
        <v>#N/A</v>
      </c>
      <c r="AZ1082" s="49" t="e">
        <f t="array" aca="1" ref="AZ1082" ca="1">IF(AND(ISNUMBER(AZ781), ISNUMBER(AZ782)), AZ782/AZ781-1, NA())</f>
        <v>#N/A</v>
      </c>
      <c r="BA1082" s="49" t="e">
        <f t="array" aca="1" ref="BA1082" ca="1">IF(AND(ISNUMBER(BA781), ISNUMBER(BA782)), BA782/BA781-1, NA())</f>
        <v>#N/A</v>
      </c>
      <c r="BB1082" s="49" t="e">
        <f t="array" aca="1" ref="BB1082" ca="1">IF(AND(ISNUMBER(BB781), ISNUMBER(BB782)), BB782/BB781-1, NA())</f>
        <v>#N/A</v>
      </c>
      <c r="BC1082" s="49" t="e">
        <f t="array" aca="1" ref="BC1082" ca="1">IF(AND(ISNUMBER(BC781), ISNUMBER(BC782)), BC782/BC781-1, NA())</f>
        <v>#N/A</v>
      </c>
      <c r="BD1082" s="49" t="e">
        <f t="array" aca="1" ref="BD1082" ca="1">IF(AND(ISNUMBER(BD781), ISNUMBER(BD782)), BD782/BD781-1, NA())</f>
        <v>#N/A</v>
      </c>
      <c r="BE1082" s="49" t="e">
        <f t="array" aca="1" ref="BE1082" ca="1">IF(AND(ISNUMBER(BE781), ISNUMBER(BE782)), BE782/BE781-1, NA())</f>
        <v>#N/A</v>
      </c>
      <c r="BF1082" s="49" t="e">
        <f t="array" aca="1" ref="BF1082" ca="1">IF(AND(ISNUMBER(BF781), ISNUMBER(BF782)), BF782/BF781-1, NA())</f>
        <v>#N/A</v>
      </c>
      <c r="BG1082" s="49" t="e">
        <f t="array" aca="1" ref="BG1082" ca="1">IF(AND(ISNUMBER(BG781), ISNUMBER(BG782)), BG782/BG781-1, NA())</f>
        <v>#N/A</v>
      </c>
      <c r="BH1082" s="49" t="e">
        <f t="array" aca="1" ref="BH1082" ca="1">IF(AND(ISNUMBER(BH781), ISNUMBER(BH782)), BH782/BH781-1, NA())</f>
        <v>#N/A</v>
      </c>
      <c r="BI1082" s="49" t="e">
        <f t="array" aca="1" ref="BI1082" ca="1">IF(AND(ISNUMBER(BI781), ISNUMBER(BI782)), BI782/BI781-1, NA())</f>
        <v>#N/A</v>
      </c>
      <c r="BJ1082" s="49" t="e">
        <f t="array" aca="1" ref="BJ1082" ca="1">IF(AND(ISNUMBER(BJ781), ISNUMBER(BJ782)), BJ782/BJ781-1, NA())</f>
        <v>#N/A</v>
      </c>
      <c r="BK1082" s="49" t="e">
        <f t="array" aca="1" ref="BK1082" ca="1">IF(AND(ISNUMBER(BK781), ISNUMBER(BK782)), BK782/BK781-1, NA())</f>
        <v>#N/A</v>
      </c>
      <c r="BL1082" s="49" t="e">
        <f t="array" aca="1" ref="BL1082" ca="1">IF(AND(ISNUMBER(BL781), ISNUMBER(BL782)), BL782/BL781-1, NA())</f>
        <v>#N/A</v>
      </c>
      <c r="BM1082" s="49" t="e">
        <f t="array" aca="1" ref="BM1082" ca="1">IF(AND(ISNUMBER(BM781), ISNUMBER(BM782)), BM782/BM781-1, NA())</f>
        <v>#N/A</v>
      </c>
      <c r="BN1082" s="49" t="e">
        <f t="array" aca="1" ref="BN1082" ca="1">IF(AND(ISNUMBER(BN781), ISNUMBER(BN782)), BN782/BN781-1, NA())</f>
        <v>#N/A</v>
      </c>
      <c r="BO1082" s="49" t="e">
        <f t="array" aca="1" ref="BO1082" ca="1">IF(AND(ISNUMBER(BO781), ISNUMBER(BO782)), BO782/BO781-1, NA())</f>
        <v>#N/A</v>
      </c>
      <c r="BP1082" s="49" t="e">
        <f t="array" aca="1" ref="BP1082" ca="1">IF(AND(ISNUMBER(BP781), ISNUMBER(BP782)), BP782/BP781-1, NA())</f>
        <v>#N/A</v>
      </c>
      <c r="BQ1082" s="49" t="e">
        <f t="array" aca="1" ref="BQ1082" ca="1">IF(AND(ISNUMBER(BQ781), ISNUMBER(BQ782)), BQ782/BQ781-1, NA())</f>
        <v>#N/A</v>
      </c>
      <c r="BR1082" s="49" t="e">
        <f t="array" aca="1" ref="BR1082" ca="1">IF(AND(ISNUMBER(BR781), ISNUMBER(BR782)), BR782/BR781-1, NA())</f>
        <v>#N/A</v>
      </c>
      <c r="BS1082" s="49" t="e">
        <f t="array" aca="1" ref="BS1082" ca="1">IF(AND(ISNUMBER(BS781), ISNUMBER(BS782)), BS782/BS781-1, NA())</f>
        <v>#N/A</v>
      </c>
    </row>
    <row r="1083" spans="2:71">
      <c r="B1083" s="48">
        <f t="shared" si="1110"/>
        <v>1957</v>
      </c>
      <c r="M1083" s="49" t="e">
        <f t="array" aca="1" ref="M1083" ca="1">IF(AND(ISNUMBER(M782), ISNUMBER(M783)), M783/M782-1, NA())</f>
        <v>#N/A</v>
      </c>
      <c r="N1083" s="49" t="e">
        <f t="array" aca="1" ref="N1083" ca="1">IF(AND(ISNUMBER(N782), ISNUMBER(N783)), N783/N782-1, NA())</f>
        <v>#N/A</v>
      </c>
      <c r="X1083" s="49" t="e">
        <f t="array" aca="1" ref="X1083" ca="1">IF(AND(ISNUMBER(X782), ISNUMBER(X783)), X783/X782-1, NA())</f>
        <v>#N/A</v>
      </c>
      <c r="Y1083" s="49" t="e">
        <f t="array" aca="1" ref="Y1083" ca="1">IF(AND(ISNUMBER(Y782), ISNUMBER(Y783)), Y783/Y782-1, NA())</f>
        <v>#N/A</v>
      </c>
      <c r="AA1083" s="49" t="e">
        <f t="array" aca="1" ref="AA1083" ca="1">IF(AND(ISNUMBER(AA782), ISNUMBER(AA783)), AA783/AA782-1, NA())</f>
        <v>#N/A</v>
      </c>
      <c r="AB1083" s="49" t="e">
        <f t="array" aca="1" ref="AB1083" ca="1">IF(AND(ISNUMBER(AB782), ISNUMBER(AB783)), AB783/AB782-1, NA())</f>
        <v>#N/A</v>
      </c>
      <c r="AC1083" s="49" t="e">
        <f t="array" aca="1" ref="AC1083" ca="1">IF(AND(ISNUMBER(AC782), ISNUMBER(AC783)), AC783/AC782-1, NA())</f>
        <v>#N/A</v>
      </c>
      <c r="AD1083" s="49" t="e">
        <f t="array" aca="1" ref="AD1083" ca="1">IF(AND(ISNUMBER(AD782), ISNUMBER(AD783)), AD783/AD782-1, NA())</f>
        <v>#N/A</v>
      </c>
      <c r="AE1083" s="49" t="e">
        <f t="array" aca="1" ref="AE1083" ca="1">IF(AND(ISNUMBER(AE782), ISNUMBER(AE783)), AE783/AE782-1, NA())</f>
        <v>#N/A</v>
      </c>
      <c r="AG1083" s="49" t="e">
        <f t="array" aca="1" ref="AG1083" ca="1">IF(AND(ISNUMBER(AG782), ISNUMBER(AG783)), AG783/AG782-1, NA())</f>
        <v>#N/A</v>
      </c>
      <c r="AM1083" s="49" t="e">
        <f t="array" aca="1" ref="AM1083" ca="1">IF(AND(ISNUMBER(AM782), ISNUMBER(AM783)), AM783/AM782-1, NA())</f>
        <v>#N/A</v>
      </c>
      <c r="AN1083" s="49" t="e">
        <f t="array" aca="1" ref="AN1083" ca="1">IF(AND(ISNUMBER(AN782), ISNUMBER(AN783)), AN783/AN782-1, NA())</f>
        <v>#N/A</v>
      </c>
      <c r="AO1083" s="49" t="e">
        <f t="array" aca="1" ref="AO1083" ca="1">IF(AND(ISNUMBER(AO782), ISNUMBER(AO783)), AO783/AO782-1, NA())</f>
        <v>#N/A</v>
      </c>
      <c r="AP1083" s="49" t="e">
        <f t="array" aca="1" ref="AP1083" ca="1">IF(AND(ISNUMBER(AP782), ISNUMBER(AP783)), AP783/AP782-1, NA())</f>
        <v>#N/A</v>
      </c>
      <c r="AQ1083" s="49" t="e">
        <f t="array" aca="1" ref="AQ1083" ca="1">IF(AND(ISNUMBER(AQ782), ISNUMBER(AQ783)), AQ783/AQ782-1, NA())</f>
        <v>#N/A</v>
      </c>
      <c r="AS1083" s="49" t="e">
        <f t="array" aca="1" ref="AS1083" ca="1">IF(AND(ISNUMBER(AS782), ISNUMBER(AS783)), AS783/AS782-1, NA())</f>
        <v>#N/A</v>
      </c>
      <c r="AU1083" s="49" t="e">
        <f t="array" aca="1" ref="AU1083" ca="1">IF(AND(ISNUMBER(AU782), ISNUMBER(AU783)), AU783/AU782-1, NA())</f>
        <v>#N/A</v>
      </c>
      <c r="AV1083" s="49" t="e">
        <f t="array" aca="1" ref="AV1083" ca="1">IF(AND(ISNUMBER(AV782), ISNUMBER(AV783)), AV783/AV782-1, NA())</f>
        <v>#N/A</v>
      </c>
      <c r="AW1083" s="49" t="e">
        <f t="array" aca="1" ref="AW1083" ca="1">IF(AND(ISNUMBER(AW782), ISNUMBER(AW783)), AW783/AW782-1, NA())</f>
        <v>#N/A</v>
      </c>
      <c r="AX1083" s="49" t="e">
        <f t="array" aca="1" ref="AX1083" ca="1">IF(AND(ISNUMBER(AX782), ISNUMBER(AX783)), AX783/AX782-1, NA())</f>
        <v>#N/A</v>
      </c>
      <c r="AY1083" s="49" t="e">
        <f t="array" aca="1" ref="AY1083" ca="1">IF(AND(ISNUMBER(AY782), ISNUMBER(AY783)), AY783/AY782-1, NA())</f>
        <v>#N/A</v>
      </c>
      <c r="AZ1083" s="49" t="e">
        <f t="array" aca="1" ref="AZ1083" ca="1">IF(AND(ISNUMBER(AZ782), ISNUMBER(AZ783)), AZ783/AZ782-1, NA())</f>
        <v>#N/A</v>
      </c>
      <c r="BA1083" s="49" t="e">
        <f t="array" aca="1" ref="BA1083" ca="1">IF(AND(ISNUMBER(BA782), ISNUMBER(BA783)), BA783/BA782-1, NA())</f>
        <v>#N/A</v>
      </c>
      <c r="BB1083" s="49" t="e">
        <f t="array" aca="1" ref="BB1083" ca="1">IF(AND(ISNUMBER(BB782), ISNUMBER(BB783)), BB783/BB782-1, NA())</f>
        <v>#N/A</v>
      </c>
      <c r="BC1083" s="49" t="e">
        <f t="array" aca="1" ref="BC1083" ca="1">IF(AND(ISNUMBER(BC782), ISNUMBER(BC783)), BC783/BC782-1, NA())</f>
        <v>#N/A</v>
      </c>
      <c r="BD1083" s="49" t="e">
        <f t="array" aca="1" ref="BD1083" ca="1">IF(AND(ISNUMBER(BD782), ISNUMBER(BD783)), BD783/BD782-1, NA())</f>
        <v>#N/A</v>
      </c>
      <c r="BE1083" s="49" t="e">
        <f t="array" aca="1" ref="BE1083" ca="1">IF(AND(ISNUMBER(BE782), ISNUMBER(BE783)), BE783/BE782-1, NA())</f>
        <v>#N/A</v>
      </c>
      <c r="BF1083" s="49" t="e">
        <f t="array" aca="1" ref="BF1083" ca="1">IF(AND(ISNUMBER(BF782), ISNUMBER(BF783)), BF783/BF782-1, NA())</f>
        <v>#N/A</v>
      </c>
      <c r="BG1083" s="49" t="e">
        <f t="array" aca="1" ref="BG1083" ca="1">IF(AND(ISNUMBER(BG782), ISNUMBER(BG783)), BG783/BG782-1, NA())</f>
        <v>#N/A</v>
      </c>
      <c r="BH1083" s="49" t="e">
        <f t="array" aca="1" ref="BH1083" ca="1">IF(AND(ISNUMBER(BH782), ISNUMBER(BH783)), BH783/BH782-1, NA())</f>
        <v>#N/A</v>
      </c>
      <c r="BI1083" s="49" t="e">
        <f t="array" aca="1" ref="BI1083" ca="1">IF(AND(ISNUMBER(BI782), ISNUMBER(BI783)), BI783/BI782-1, NA())</f>
        <v>#N/A</v>
      </c>
      <c r="BJ1083" s="49" t="e">
        <f t="array" aca="1" ref="BJ1083" ca="1">IF(AND(ISNUMBER(BJ782), ISNUMBER(BJ783)), BJ783/BJ782-1, NA())</f>
        <v>#N/A</v>
      </c>
      <c r="BK1083" s="49" t="e">
        <f t="array" aca="1" ref="BK1083" ca="1">IF(AND(ISNUMBER(BK782), ISNUMBER(BK783)), BK783/BK782-1, NA())</f>
        <v>#N/A</v>
      </c>
      <c r="BL1083" s="49" t="e">
        <f t="array" aca="1" ref="BL1083" ca="1">IF(AND(ISNUMBER(BL782), ISNUMBER(BL783)), BL783/BL782-1, NA())</f>
        <v>#N/A</v>
      </c>
      <c r="BM1083" s="49" t="e">
        <f t="array" aca="1" ref="BM1083" ca="1">IF(AND(ISNUMBER(BM782), ISNUMBER(BM783)), BM783/BM782-1, NA())</f>
        <v>#N/A</v>
      </c>
      <c r="BN1083" s="49" t="e">
        <f t="array" aca="1" ref="BN1083" ca="1">IF(AND(ISNUMBER(BN782), ISNUMBER(BN783)), BN783/BN782-1, NA())</f>
        <v>#N/A</v>
      </c>
      <c r="BO1083" s="49" t="e">
        <f t="array" aca="1" ref="BO1083" ca="1">IF(AND(ISNUMBER(BO782), ISNUMBER(BO783)), BO783/BO782-1, NA())</f>
        <v>#N/A</v>
      </c>
      <c r="BP1083" s="49" t="e">
        <f t="array" aca="1" ref="BP1083" ca="1">IF(AND(ISNUMBER(BP782), ISNUMBER(BP783)), BP783/BP782-1, NA())</f>
        <v>#N/A</v>
      </c>
      <c r="BQ1083" s="49" t="e">
        <f t="array" aca="1" ref="BQ1083" ca="1">IF(AND(ISNUMBER(BQ782), ISNUMBER(BQ783)), BQ783/BQ782-1, NA())</f>
        <v>#N/A</v>
      </c>
      <c r="BR1083" s="49" t="e">
        <f t="array" aca="1" ref="BR1083" ca="1">IF(AND(ISNUMBER(BR782), ISNUMBER(BR783)), BR783/BR782-1, NA())</f>
        <v>#N/A</v>
      </c>
      <c r="BS1083" s="49" t="e">
        <f t="array" aca="1" ref="BS1083" ca="1">IF(AND(ISNUMBER(BS782), ISNUMBER(BS783)), BS783/BS782-1, NA())</f>
        <v>#N/A</v>
      </c>
    </row>
    <row r="1084" spans="2:71">
      <c r="B1084" s="48">
        <f t="shared" si="1110"/>
        <v>1958</v>
      </c>
      <c r="M1084" s="49" t="e">
        <f t="array" aca="1" ref="M1084" ca="1">IF(AND(ISNUMBER(M783), ISNUMBER(M784)), M784/M783-1, NA())</f>
        <v>#N/A</v>
      </c>
      <c r="N1084" s="49" t="e">
        <f t="array" aca="1" ref="N1084" ca="1">IF(AND(ISNUMBER(N783), ISNUMBER(N784)), N784/N783-1, NA())</f>
        <v>#N/A</v>
      </c>
      <c r="X1084" s="49" t="e">
        <f t="array" aca="1" ref="X1084" ca="1">IF(AND(ISNUMBER(X783), ISNUMBER(X784)), X784/X783-1, NA())</f>
        <v>#N/A</v>
      </c>
      <c r="Y1084" s="49" t="e">
        <f t="array" aca="1" ref="Y1084" ca="1">IF(AND(ISNUMBER(Y783), ISNUMBER(Y784)), Y784/Y783-1, NA())</f>
        <v>#N/A</v>
      </c>
      <c r="AA1084" s="49" t="e">
        <f t="array" aca="1" ref="AA1084" ca="1">IF(AND(ISNUMBER(AA783), ISNUMBER(AA784)), AA784/AA783-1, NA())</f>
        <v>#N/A</v>
      </c>
      <c r="AB1084" s="49" t="e">
        <f t="array" aca="1" ref="AB1084" ca="1">IF(AND(ISNUMBER(AB783), ISNUMBER(AB784)), AB784/AB783-1, NA())</f>
        <v>#N/A</v>
      </c>
      <c r="AC1084" s="49" t="e">
        <f t="array" aca="1" ref="AC1084" ca="1">IF(AND(ISNUMBER(AC783), ISNUMBER(AC784)), AC784/AC783-1, NA())</f>
        <v>#N/A</v>
      </c>
      <c r="AD1084" s="49" t="e">
        <f t="array" aca="1" ref="AD1084" ca="1">IF(AND(ISNUMBER(AD783), ISNUMBER(AD784)), AD784/AD783-1, NA())</f>
        <v>#N/A</v>
      </c>
      <c r="AE1084" s="49" t="e">
        <f t="array" aca="1" ref="AE1084" ca="1">IF(AND(ISNUMBER(AE783), ISNUMBER(AE784)), AE784/AE783-1, NA())</f>
        <v>#N/A</v>
      </c>
      <c r="AG1084" s="49" t="e">
        <f t="array" aca="1" ref="AG1084" ca="1">IF(AND(ISNUMBER(AG783), ISNUMBER(AG784)), AG784/AG783-1, NA())</f>
        <v>#N/A</v>
      </c>
      <c r="AM1084" s="49" t="e">
        <f t="array" aca="1" ref="AM1084" ca="1">IF(AND(ISNUMBER(AM783), ISNUMBER(AM784)), AM784/AM783-1, NA())</f>
        <v>#N/A</v>
      </c>
      <c r="AN1084" s="49" t="e">
        <f t="array" aca="1" ref="AN1084" ca="1">IF(AND(ISNUMBER(AN783), ISNUMBER(AN784)), AN784/AN783-1, NA())</f>
        <v>#N/A</v>
      </c>
      <c r="AO1084" s="49" t="e">
        <f t="array" aca="1" ref="AO1084" ca="1">IF(AND(ISNUMBER(AO783), ISNUMBER(AO784)), AO784/AO783-1, NA())</f>
        <v>#N/A</v>
      </c>
      <c r="AP1084" s="49" t="e">
        <f t="array" aca="1" ref="AP1084" ca="1">IF(AND(ISNUMBER(AP783), ISNUMBER(AP784)), AP784/AP783-1, NA())</f>
        <v>#N/A</v>
      </c>
      <c r="AQ1084" s="49" t="e">
        <f t="array" aca="1" ref="AQ1084" ca="1">IF(AND(ISNUMBER(AQ783), ISNUMBER(AQ784)), AQ784/AQ783-1, NA())</f>
        <v>#N/A</v>
      </c>
      <c r="AS1084" s="49" t="e">
        <f t="array" aca="1" ref="AS1084" ca="1">IF(AND(ISNUMBER(AS783), ISNUMBER(AS784)), AS784/AS783-1, NA())</f>
        <v>#N/A</v>
      </c>
      <c r="AU1084" s="49" t="e">
        <f t="array" aca="1" ref="AU1084" ca="1">IF(AND(ISNUMBER(AU783), ISNUMBER(AU784)), AU784/AU783-1, NA())</f>
        <v>#N/A</v>
      </c>
      <c r="AV1084" s="49" t="e">
        <f t="array" aca="1" ref="AV1084" ca="1">IF(AND(ISNUMBER(AV783), ISNUMBER(AV784)), AV784/AV783-1, NA())</f>
        <v>#N/A</v>
      </c>
      <c r="AW1084" s="49" t="e">
        <f t="array" aca="1" ref="AW1084" ca="1">IF(AND(ISNUMBER(AW783), ISNUMBER(AW784)), AW784/AW783-1, NA())</f>
        <v>#N/A</v>
      </c>
      <c r="AX1084" s="49" t="e">
        <f t="array" aca="1" ref="AX1084" ca="1">IF(AND(ISNUMBER(AX783), ISNUMBER(AX784)), AX784/AX783-1, NA())</f>
        <v>#N/A</v>
      </c>
      <c r="AY1084" s="49" t="e">
        <f t="array" aca="1" ref="AY1084" ca="1">IF(AND(ISNUMBER(AY783), ISNUMBER(AY784)), AY784/AY783-1, NA())</f>
        <v>#N/A</v>
      </c>
      <c r="AZ1084" s="49" t="e">
        <f t="array" aca="1" ref="AZ1084" ca="1">IF(AND(ISNUMBER(AZ783), ISNUMBER(AZ784)), AZ784/AZ783-1, NA())</f>
        <v>#N/A</v>
      </c>
      <c r="BA1084" s="49" t="e">
        <f t="array" aca="1" ref="BA1084" ca="1">IF(AND(ISNUMBER(BA783), ISNUMBER(BA784)), BA784/BA783-1, NA())</f>
        <v>#N/A</v>
      </c>
      <c r="BB1084" s="49" t="e">
        <f t="array" aca="1" ref="BB1084" ca="1">IF(AND(ISNUMBER(BB783), ISNUMBER(BB784)), BB784/BB783-1, NA())</f>
        <v>#N/A</v>
      </c>
      <c r="BC1084" s="49" t="e">
        <f t="array" aca="1" ref="BC1084" ca="1">IF(AND(ISNUMBER(BC783), ISNUMBER(BC784)), BC784/BC783-1, NA())</f>
        <v>#N/A</v>
      </c>
      <c r="BD1084" s="49" t="e">
        <f t="array" aca="1" ref="BD1084" ca="1">IF(AND(ISNUMBER(BD783), ISNUMBER(BD784)), BD784/BD783-1, NA())</f>
        <v>#N/A</v>
      </c>
      <c r="BE1084" s="49" t="e">
        <f t="array" aca="1" ref="BE1084" ca="1">IF(AND(ISNUMBER(BE783), ISNUMBER(BE784)), BE784/BE783-1, NA())</f>
        <v>#N/A</v>
      </c>
      <c r="BF1084" s="49" t="e">
        <f t="array" aca="1" ref="BF1084" ca="1">IF(AND(ISNUMBER(BF783), ISNUMBER(BF784)), BF784/BF783-1, NA())</f>
        <v>#N/A</v>
      </c>
      <c r="BG1084" s="49" t="e">
        <f t="array" aca="1" ref="BG1084" ca="1">IF(AND(ISNUMBER(BG783), ISNUMBER(BG784)), BG784/BG783-1, NA())</f>
        <v>#N/A</v>
      </c>
      <c r="BH1084" s="49" t="e">
        <f t="array" aca="1" ref="BH1084" ca="1">IF(AND(ISNUMBER(BH783), ISNUMBER(BH784)), BH784/BH783-1, NA())</f>
        <v>#N/A</v>
      </c>
      <c r="BI1084" s="49" t="e">
        <f t="array" aca="1" ref="BI1084" ca="1">IF(AND(ISNUMBER(BI783), ISNUMBER(BI784)), BI784/BI783-1, NA())</f>
        <v>#N/A</v>
      </c>
      <c r="BJ1084" s="49" t="e">
        <f t="array" aca="1" ref="BJ1084" ca="1">IF(AND(ISNUMBER(BJ783), ISNUMBER(BJ784)), BJ784/BJ783-1, NA())</f>
        <v>#N/A</v>
      </c>
      <c r="BK1084" s="49" t="e">
        <f t="array" aca="1" ref="BK1084" ca="1">IF(AND(ISNUMBER(BK783), ISNUMBER(BK784)), BK784/BK783-1, NA())</f>
        <v>#N/A</v>
      </c>
      <c r="BL1084" s="49" t="e">
        <f t="array" aca="1" ref="BL1084" ca="1">IF(AND(ISNUMBER(BL783), ISNUMBER(BL784)), BL784/BL783-1, NA())</f>
        <v>#N/A</v>
      </c>
      <c r="BM1084" s="49" t="e">
        <f t="array" aca="1" ref="BM1084" ca="1">IF(AND(ISNUMBER(BM783), ISNUMBER(BM784)), BM784/BM783-1, NA())</f>
        <v>#N/A</v>
      </c>
      <c r="BN1084" s="49" t="e">
        <f t="array" aca="1" ref="BN1084" ca="1">IF(AND(ISNUMBER(BN783), ISNUMBER(BN784)), BN784/BN783-1, NA())</f>
        <v>#N/A</v>
      </c>
      <c r="BO1084" s="49" t="e">
        <f t="array" aca="1" ref="BO1084" ca="1">IF(AND(ISNUMBER(BO783), ISNUMBER(BO784)), BO784/BO783-1, NA())</f>
        <v>#N/A</v>
      </c>
      <c r="BP1084" s="49" t="e">
        <f t="array" aca="1" ref="BP1084" ca="1">IF(AND(ISNUMBER(BP783), ISNUMBER(BP784)), BP784/BP783-1, NA())</f>
        <v>#N/A</v>
      </c>
      <c r="BQ1084" s="49" t="e">
        <f t="array" aca="1" ref="BQ1084" ca="1">IF(AND(ISNUMBER(BQ783), ISNUMBER(BQ784)), BQ784/BQ783-1, NA())</f>
        <v>#N/A</v>
      </c>
      <c r="BR1084" s="49" t="e">
        <f t="array" aca="1" ref="BR1084" ca="1">IF(AND(ISNUMBER(BR783), ISNUMBER(BR784)), BR784/BR783-1, NA())</f>
        <v>#N/A</v>
      </c>
      <c r="BS1084" s="49" t="e">
        <f t="array" aca="1" ref="BS1084" ca="1">IF(AND(ISNUMBER(BS783), ISNUMBER(BS784)), BS784/BS783-1, NA())</f>
        <v>#N/A</v>
      </c>
    </row>
    <row r="1085" spans="2:71">
      <c r="B1085" s="48">
        <f t="shared" si="1110"/>
        <v>1959</v>
      </c>
      <c r="M1085" s="49" t="e">
        <f t="array" aca="1" ref="M1085" ca="1">IF(AND(ISNUMBER(M784), ISNUMBER(M785)), M785/M784-1, NA())</f>
        <v>#N/A</v>
      </c>
      <c r="N1085" s="49" t="e">
        <f t="array" aca="1" ref="N1085" ca="1">IF(AND(ISNUMBER(N784), ISNUMBER(N785)), N785/N784-1, NA())</f>
        <v>#N/A</v>
      </c>
      <c r="X1085" s="49" t="e">
        <f t="array" aca="1" ref="X1085" ca="1">IF(AND(ISNUMBER(X784), ISNUMBER(X785)), X785/X784-1, NA())</f>
        <v>#N/A</v>
      </c>
      <c r="Y1085" s="49" t="e">
        <f t="array" aca="1" ref="Y1085" ca="1">IF(AND(ISNUMBER(Y784), ISNUMBER(Y785)), Y785/Y784-1, NA())</f>
        <v>#N/A</v>
      </c>
      <c r="AA1085" s="49" t="e">
        <f t="array" aca="1" ref="AA1085" ca="1">IF(AND(ISNUMBER(AA784), ISNUMBER(AA785)), AA785/AA784-1, NA())</f>
        <v>#N/A</v>
      </c>
      <c r="AB1085" s="49" t="e">
        <f t="array" aca="1" ref="AB1085" ca="1">IF(AND(ISNUMBER(AB784), ISNUMBER(AB785)), AB785/AB784-1, NA())</f>
        <v>#N/A</v>
      </c>
      <c r="AC1085" s="49" t="e">
        <f t="array" aca="1" ref="AC1085" ca="1">IF(AND(ISNUMBER(AC784), ISNUMBER(AC785)), AC785/AC784-1, NA())</f>
        <v>#N/A</v>
      </c>
      <c r="AD1085" s="49" t="e">
        <f t="array" aca="1" ref="AD1085" ca="1">IF(AND(ISNUMBER(AD784), ISNUMBER(AD785)), AD785/AD784-1, NA())</f>
        <v>#N/A</v>
      </c>
      <c r="AE1085" s="49" t="e">
        <f t="array" aca="1" ref="AE1085" ca="1">IF(AND(ISNUMBER(AE784), ISNUMBER(AE785)), AE785/AE784-1, NA())</f>
        <v>#N/A</v>
      </c>
      <c r="AG1085" s="49" t="e">
        <f t="array" aca="1" ref="AG1085" ca="1">IF(AND(ISNUMBER(AG784), ISNUMBER(AG785)), AG785/AG784-1, NA())</f>
        <v>#N/A</v>
      </c>
      <c r="AM1085" s="49" t="e">
        <f t="array" aca="1" ref="AM1085" ca="1">IF(AND(ISNUMBER(AM784), ISNUMBER(AM785)), AM785/AM784-1, NA())</f>
        <v>#N/A</v>
      </c>
      <c r="AN1085" s="49" t="e">
        <f t="array" aca="1" ref="AN1085" ca="1">IF(AND(ISNUMBER(AN784), ISNUMBER(AN785)), AN785/AN784-1, NA())</f>
        <v>#N/A</v>
      </c>
      <c r="AO1085" s="49" t="e">
        <f t="array" aca="1" ref="AO1085" ca="1">IF(AND(ISNUMBER(AO784), ISNUMBER(AO785)), AO785/AO784-1, NA())</f>
        <v>#N/A</v>
      </c>
      <c r="AP1085" s="49" t="e">
        <f t="array" aca="1" ref="AP1085" ca="1">IF(AND(ISNUMBER(AP784), ISNUMBER(AP785)), AP785/AP784-1, NA())</f>
        <v>#N/A</v>
      </c>
      <c r="AQ1085" s="49" t="e">
        <f t="array" aca="1" ref="AQ1085" ca="1">IF(AND(ISNUMBER(AQ784), ISNUMBER(AQ785)), AQ785/AQ784-1, NA())</f>
        <v>#N/A</v>
      </c>
      <c r="AS1085" s="49" t="e">
        <f t="array" aca="1" ref="AS1085" ca="1">IF(AND(ISNUMBER(AS784), ISNUMBER(AS785)), AS785/AS784-1, NA())</f>
        <v>#N/A</v>
      </c>
      <c r="AU1085" s="49" t="e">
        <f t="array" aca="1" ref="AU1085" ca="1">IF(AND(ISNUMBER(AU784), ISNUMBER(AU785)), AU785/AU784-1, NA())</f>
        <v>#N/A</v>
      </c>
      <c r="AV1085" s="49" t="e">
        <f t="array" aca="1" ref="AV1085" ca="1">IF(AND(ISNUMBER(AV784), ISNUMBER(AV785)), AV785/AV784-1, NA())</f>
        <v>#N/A</v>
      </c>
      <c r="AW1085" s="49" t="e">
        <f t="array" aca="1" ref="AW1085" ca="1">IF(AND(ISNUMBER(AW784), ISNUMBER(AW785)), AW785/AW784-1, NA())</f>
        <v>#N/A</v>
      </c>
      <c r="AX1085" s="49" t="e">
        <f t="array" aca="1" ref="AX1085" ca="1">IF(AND(ISNUMBER(AX784), ISNUMBER(AX785)), AX785/AX784-1, NA())</f>
        <v>#N/A</v>
      </c>
      <c r="AY1085" s="49" t="e">
        <f t="array" aca="1" ref="AY1085" ca="1">IF(AND(ISNUMBER(AY784), ISNUMBER(AY785)), AY785/AY784-1, NA())</f>
        <v>#N/A</v>
      </c>
      <c r="AZ1085" s="49" t="e">
        <f t="array" aca="1" ref="AZ1085" ca="1">IF(AND(ISNUMBER(AZ784), ISNUMBER(AZ785)), AZ785/AZ784-1, NA())</f>
        <v>#N/A</v>
      </c>
      <c r="BA1085" s="49" t="e">
        <f t="array" aca="1" ref="BA1085" ca="1">IF(AND(ISNUMBER(BA784), ISNUMBER(BA785)), BA785/BA784-1, NA())</f>
        <v>#N/A</v>
      </c>
      <c r="BB1085" s="49" t="e">
        <f t="array" aca="1" ref="BB1085" ca="1">IF(AND(ISNUMBER(BB784), ISNUMBER(BB785)), BB785/BB784-1, NA())</f>
        <v>#N/A</v>
      </c>
      <c r="BC1085" s="49" t="e">
        <f t="array" aca="1" ref="BC1085" ca="1">IF(AND(ISNUMBER(BC784), ISNUMBER(BC785)), BC785/BC784-1, NA())</f>
        <v>#N/A</v>
      </c>
      <c r="BD1085" s="49" t="e">
        <f t="array" aca="1" ref="BD1085" ca="1">IF(AND(ISNUMBER(BD784), ISNUMBER(BD785)), BD785/BD784-1, NA())</f>
        <v>#N/A</v>
      </c>
      <c r="BE1085" s="49" t="e">
        <f t="array" aca="1" ref="BE1085" ca="1">IF(AND(ISNUMBER(BE784), ISNUMBER(BE785)), BE785/BE784-1, NA())</f>
        <v>#N/A</v>
      </c>
      <c r="BF1085" s="49" t="e">
        <f t="array" aca="1" ref="BF1085" ca="1">IF(AND(ISNUMBER(BF784), ISNUMBER(BF785)), BF785/BF784-1, NA())</f>
        <v>#N/A</v>
      </c>
      <c r="BG1085" s="49" t="e">
        <f t="array" aca="1" ref="BG1085" ca="1">IF(AND(ISNUMBER(BG784), ISNUMBER(BG785)), BG785/BG784-1, NA())</f>
        <v>#N/A</v>
      </c>
      <c r="BH1085" s="49" t="e">
        <f t="array" aca="1" ref="BH1085" ca="1">IF(AND(ISNUMBER(BH784), ISNUMBER(BH785)), BH785/BH784-1, NA())</f>
        <v>#N/A</v>
      </c>
      <c r="BI1085" s="49" t="e">
        <f t="array" aca="1" ref="BI1085" ca="1">IF(AND(ISNUMBER(BI784), ISNUMBER(BI785)), BI785/BI784-1, NA())</f>
        <v>#N/A</v>
      </c>
      <c r="BJ1085" s="49" t="e">
        <f t="array" aca="1" ref="BJ1085" ca="1">IF(AND(ISNUMBER(BJ784), ISNUMBER(BJ785)), BJ785/BJ784-1, NA())</f>
        <v>#N/A</v>
      </c>
      <c r="BK1085" s="49" t="e">
        <f t="array" aca="1" ref="BK1085" ca="1">IF(AND(ISNUMBER(BK784), ISNUMBER(BK785)), BK785/BK784-1, NA())</f>
        <v>#N/A</v>
      </c>
      <c r="BL1085" s="49" t="e">
        <f t="array" aca="1" ref="BL1085" ca="1">IF(AND(ISNUMBER(BL784), ISNUMBER(BL785)), BL785/BL784-1, NA())</f>
        <v>#N/A</v>
      </c>
      <c r="BM1085" s="49" t="e">
        <f t="array" aca="1" ref="BM1085" ca="1">IF(AND(ISNUMBER(BM784), ISNUMBER(BM785)), BM785/BM784-1, NA())</f>
        <v>#N/A</v>
      </c>
      <c r="BN1085" s="49" t="e">
        <f t="array" aca="1" ref="BN1085" ca="1">IF(AND(ISNUMBER(BN784), ISNUMBER(BN785)), BN785/BN784-1, NA())</f>
        <v>#N/A</v>
      </c>
      <c r="BO1085" s="49" t="e">
        <f t="array" aca="1" ref="BO1085" ca="1">IF(AND(ISNUMBER(BO784), ISNUMBER(BO785)), BO785/BO784-1, NA())</f>
        <v>#N/A</v>
      </c>
      <c r="BP1085" s="49" t="e">
        <f t="array" aca="1" ref="BP1085" ca="1">IF(AND(ISNUMBER(BP784), ISNUMBER(BP785)), BP785/BP784-1, NA())</f>
        <v>#N/A</v>
      </c>
      <c r="BQ1085" s="49" t="e">
        <f t="array" aca="1" ref="BQ1085" ca="1">IF(AND(ISNUMBER(BQ784), ISNUMBER(BQ785)), BQ785/BQ784-1, NA())</f>
        <v>#N/A</v>
      </c>
      <c r="BR1085" s="49" t="e">
        <f t="array" aca="1" ref="BR1085" ca="1">IF(AND(ISNUMBER(BR784), ISNUMBER(BR785)), BR785/BR784-1, NA())</f>
        <v>#N/A</v>
      </c>
      <c r="BS1085" s="49" t="e">
        <f t="array" aca="1" ref="BS1085" ca="1">IF(AND(ISNUMBER(BS784), ISNUMBER(BS785)), BS785/BS784-1, NA())</f>
        <v>#N/A</v>
      </c>
    </row>
    <row r="1086" spans="2:71">
      <c r="B1086" s="48">
        <f t="shared" si="1110"/>
        <v>1960</v>
      </c>
      <c r="M1086" s="49" t="e">
        <f t="array" aca="1" ref="M1086" ca="1">IF(AND(ISNUMBER(M785), ISNUMBER(M786)), M786/M785-1, NA())</f>
        <v>#N/A</v>
      </c>
      <c r="N1086" s="49" t="e">
        <f t="array" aca="1" ref="N1086" ca="1">IF(AND(ISNUMBER(N785), ISNUMBER(N786)), N786/N785-1, NA())</f>
        <v>#N/A</v>
      </c>
      <c r="X1086" s="49" t="e">
        <f t="array" aca="1" ref="X1086" ca="1">IF(AND(ISNUMBER(X785), ISNUMBER(X786)), X786/X785-1, NA())</f>
        <v>#N/A</v>
      </c>
      <c r="Y1086" s="49" t="e">
        <f t="array" aca="1" ref="Y1086" ca="1">IF(AND(ISNUMBER(Y785), ISNUMBER(Y786)), Y786/Y785-1, NA())</f>
        <v>#N/A</v>
      </c>
      <c r="AA1086" s="49" t="e">
        <f t="array" aca="1" ref="AA1086" ca="1">IF(AND(ISNUMBER(AA785), ISNUMBER(AA786)), AA786/AA785-1, NA())</f>
        <v>#N/A</v>
      </c>
      <c r="AB1086" s="49" t="e">
        <f t="array" aca="1" ref="AB1086" ca="1">IF(AND(ISNUMBER(AB785), ISNUMBER(AB786)), AB786/AB785-1, NA())</f>
        <v>#N/A</v>
      </c>
      <c r="AC1086" s="49" t="e">
        <f t="array" aca="1" ref="AC1086" ca="1">IF(AND(ISNUMBER(AC785), ISNUMBER(AC786)), AC786/AC785-1, NA())</f>
        <v>#N/A</v>
      </c>
      <c r="AD1086" s="49" t="e">
        <f t="array" aca="1" ref="AD1086" ca="1">IF(AND(ISNUMBER(AD785), ISNUMBER(AD786)), AD786/AD785-1, NA())</f>
        <v>#N/A</v>
      </c>
      <c r="AE1086" s="49" t="e">
        <f t="array" aca="1" ref="AE1086" ca="1">IF(AND(ISNUMBER(AE785), ISNUMBER(AE786)), AE786/AE785-1, NA())</f>
        <v>#N/A</v>
      </c>
      <c r="AG1086" s="49" t="e">
        <f t="array" aca="1" ref="AG1086" ca="1">IF(AND(ISNUMBER(AG785), ISNUMBER(AG786)), AG786/AG785-1, NA())</f>
        <v>#N/A</v>
      </c>
      <c r="AM1086" s="49" t="e">
        <f t="array" aca="1" ref="AM1086" ca="1">IF(AND(ISNUMBER(AM785), ISNUMBER(AM786)), AM786/AM785-1, NA())</f>
        <v>#N/A</v>
      </c>
      <c r="AN1086" s="49" t="e">
        <f t="array" aca="1" ref="AN1086" ca="1">IF(AND(ISNUMBER(AN785), ISNUMBER(AN786)), AN786/AN785-1, NA())</f>
        <v>#N/A</v>
      </c>
      <c r="AO1086" s="49" t="e">
        <f t="array" aca="1" ref="AO1086" ca="1">IF(AND(ISNUMBER(AO785), ISNUMBER(AO786)), AO786/AO785-1, NA())</f>
        <v>#N/A</v>
      </c>
      <c r="AP1086" s="49" t="e">
        <f t="array" aca="1" ref="AP1086" ca="1">IF(AND(ISNUMBER(AP785), ISNUMBER(AP786)), AP786/AP785-1, NA())</f>
        <v>#N/A</v>
      </c>
      <c r="AQ1086" s="49" t="e">
        <f t="array" aca="1" ref="AQ1086" ca="1">IF(AND(ISNUMBER(AQ785), ISNUMBER(AQ786)), AQ786/AQ785-1, NA())</f>
        <v>#N/A</v>
      </c>
      <c r="AS1086" s="49" t="e">
        <f t="array" aca="1" ref="AS1086" ca="1">IF(AND(ISNUMBER(AS785), ISNUMBER(AS786)), AS786/AS785-1, NA())</f>
        <v>#N/A</v>
      </c>
      <c r="AU1086" s="49" t="e">
        <f t="array" aca="1" ref="AU1086" ca="1">IF(AND(ISNUMBER(AU785), ISNUMBER(AU786)), AU786/AU785-1, NA())</f>
        <v>#N/A</v>
      </c>
      <c r="AV1086" s="49" t="e">
        <f t="array" aca="1" ref="AV1086" ca="1">IF(AND(ISNUMBER(AV785), ISNUMBER(AV786)), AV786/AV785-1, NA())</f>
        <v>#N/A</v>
      </c>
      <c r="AW1086" s="49" t="e">
        <f t="array" aca="1" ref="AW1086" ca="1">IF(AND(ISNUMBER(AW785), ISNUMBER(AW786)), AW786/AW785-1, NA())</f>
        <v>#N/A</v>
      </c>
      <c r="AX1086" s="49" t="e">
        <f t="array" aca="1" ref="AX1086" ca="1">IF(AND(ISNUMBER(AX785), ISNUMBER(AX786)), AX786/AX785-1, NA())</f>
        <v>#N/A</v>
      </c>
      <c r="AY1086" s="49" t="e">
        <f t="array" aca="1" ref="AY1086" ca="1">IF(AND(ISNUMBER(AY785), ISNUMBER(AY786)), AY786/AY785-1, NA())</f>
        <v>#N/A</v>
      </c>
      <c r="AZ1086" s="49" t="e">
        <f t="array" aca="1" ref="AZ1086" ca="1">IF(AND(ISNUMBER(AZ785), ISNUMBER(AZ786)), AZ786/AZ785-1, NA())</f>
        <v>#N/A</v>
      </c>
      <c r="BA1086" s="49" t="e">
        <f t="array" aca="1" ref="BA1086" ca="1">IF(AND(ISNUMBER(BA785), ISNUMBER(BA786)), BA786/BA785-1, NA())</f>
        <v>#N/A</v>
      </c>
      <c r="BB1086" s="49" t="e">
        <f t="array" aca="1" ref="BB1086" ca="1">IF(AND(ISNUMBER(BB785), ISNUMBER(BB786)), BB786/BB785-1, NA())</f>
        <v>#N/A</v>
      </c>
      <c r="BC1086" s="49" t="e">
        <f t="array" aca="1" ref="BC1086" ca="1">IF(AND(ISNUMBER(BC785), ISNUMBER(BC786)), BC786/BC785-1, NA())</f>
        <v>#N/A</v>
      </c>
      <c r="BD1086" s="49" t="e">
        <f t="array" aca="1" ref="BD1086" ca="1">IF(AND(ISNUMBER(BD785), ISNUMBER(BD786)), BD786/BD785-1, NA())</f>
        <v>#N/A</v>
      </c>
      <c r="BE1086" s="49" t="e">
        <f t="array" aca="1" ref="BE1086" ca="1">IF(AND(ISNUMBER(BE785), ISNUMBER(BE786)), BE786/BE785-1, NA())</f>
        <v>#N/A</v>
      </c>
      <c r="BF1086" s="49" t="e">
        <f t="array" aca="1" ref="BF1086" ca="1">IF(AND(ISNUMBER(BF785), ISNUMBER(BF786)), BF786/BF785-1, NA())</f>
        <v>#N/A</v>
      </c>
      <c r="BG1086" s="49" t="e">
        <f t="array" aca="1" ref="BG1086" ca="1">IF(AND(ISNUMBER(BG785), ISNUMBER(BG786)), BG786/BG785-1, NA())</f>
        <v>#N/A</v>
      </c>
      <c r="BH1086" s="49" t="e">
        <f t="array" aca="1" ref="BH1086" ca="1">IF(AND(ISNUMBER(BH785), ISNUMBER(BH786)), BH786/BH785-1, NA())</f>
        <v>#N/A</v>
      </c>
      <c r="BI1086" s="49" t="e">
        <f t="array" aca="1" ref="BI1086" ca="1">IF(AND(ISNUMBER(BI785), ISNUMBER(BI786)), BI786/BI785-1, NA())</f>
        <v>#N/A</v>
      </c>
      <c r="BJ1086" s="49" t="e">
        <f t="array" aca="1" ref="BJ1086" ca="1">IF(AND(ISNUMBER(BJ785), ISNUMBER(BJ786)), BJ786/BJ785-1, NA())</f>
        <v>#N/A</v>
      </c>
      <c r="BK1086" s="49" t="e">
        <f t="array" aca="1" ref="BK1086" ca="1">IF(AND(ISNUMBER(BK785), ISNUMBER(BK786)), BK786/BK785-1, NA())</f>
        <v>#N/A</v>
      </c>
      <c r="BL1086" s="49" t="e">
        <f t="array" aca="1" ref="BL1086" ca="1">IF(AND(ISNUMBER(BL785), ISNUMBER(BL786)), BL786/BL785-1, NA())</f>
        <v>#N/A</v>
      </c>
      <c r="BM1086" s="49" t="e">
        <f t="array" aca="1" ref="BM1086" ca="1">IF(AND(ISNUMBER(BM785), ISNUMBER(BM786)), BM786/BM785-1, NA())</f>
        <v>#N/A</v>
      </c>
      <c r="BN1086" s="49" t="e">
        <f t="array" aca="1" ref="BN1086" ca="1">IF(AND(ISNUMBER(BN785), ISNUMBER(BN786)), BN786/BN785-1, NA())</f>
        <v>#N/A</v>
      </c>
      <c r="BO1086" s="49" t="e">
        <f t="array" aca="1" ref="BO1086" ca="1">IF(AND(ISNUMBER(BO785), ISNUMBER(BO786)), BO786/BO785-1, NA())</f>
        <v>#N/A</v>
      </c>
      <c r="BP1086" s="49" t="e">
        <f t="array" aca="1" ref="BP1086" ca="1">IF(AND(ISNUMBER(BP785), ISNUMBER(BP786)), BP786/BP785-1, NA())</f>
        <v>#N/A</v>
      </c>
      <c r="BQ1086" s="49" t="e">
        <f t="array" aca="1" ref="BQ1086" ca="1">IF(AND(ISNUMBER(BQ785), ISNUMBER(BQ786)), BQ786/BQ785-1, NA())</f>
        <v>#N/A</v>
      </c>
      <c r="BR1086" s="49" t="e">
        <f t="array" aca="1" ref="BR1086" ca="1">IF(AND(ISNUMBER(BR785), ISNUMBER(BR786)), BR786/BR785-1, NA())</f>
        <v>#N/A</v>
      </c>
      <c r="BS1086" s="49" t="e">
        <f t="array" aca="1" ref="BS1086" ca="1">IF(AND(ISNUMBER(BS785), ISNUMBER(BS786)), BS786/BS785-1, NA())</f>
        <v>#N/A</v>
      </c>
    </row>
    <row r="1087" spans="2:71">
      <c r="B1087" s="48">
        <f t="shared" si="1110"/>
        <v>1961</v>
      </c>
      <c r="M1087" s="49" t="e">
        <f t="array" aca="1" ref="M1087" ca="1">IF(AND(ISNUMBER(M786), ISNUMBER(M787)), M787/M786-1, NA())</f>
        <v>#N/A</v>
      </c>
      <c r="N1087" s="49" t="e">
        <f t="array" aca="1" ref="N1087" ca="1">IF(AND(ISNUMBER(N786), ISNUMBER(N787)), N787/N786-1, NA())</f>
        <v>#N/A</v>
      </c>
      <c r="X1087" s="49" t="e">
        <f t="array" aca="1" ref="X1087" ca="1">IF(AND(ISNUMBER(X786), ISNUMBER(X787)), X787/X786-1, NA())</f>
        <v>#N/A</v>
      </c>
      <c r="Y1087" s="49" t="e">
        <f t="array" aca="1" ref="Y1087" ca="1">IF(AND(ISNUMBER(Y786), ISNUMBER(Y787)), Y787/Y786-1, NA())</f>
        <v>#N/A</v>
      </c>
      <c r="AA1087" s="49" t="e">
        <f t="array" aca="1" ref="AA1087" ca="1">IF(AND(ISNUMBER(AA786), ISNUMBER(AA787)), AA787/AA786-1, NA())</f>
        <v>#N/A</v>
      </c>
      <c r="AB1087" s="49" t="e">
        <f t="array" aca="1" ref="AB1087" ca="1">IF(AND(ISNUMBER(AB786), ISNUMBER(AB787)), AB787/AB786-1, NA())</f>
        <v>#N/A</v>
      </c>
      <c r="AC1087" s="49" t="e">
        <f t="array" aca="1" ref="AC1087" ca="1">IF(AND(ISNUMBER(AC786), ISNUMBER(AC787)), AC787/AC786-1, NA())</f>
        <v>#N/A</v>
      </c>
      <c r="AD1087" s="49" t="e">
        <f t="array" aca="1" ref="AD1087" ca="1">IF(AND(ISNUMBER(AD786), ISNUMBER(AD787)), AD787/AD786-1, NA())</f>
        <v>#N/A</v>
      </c>
      <c r="AE1087" s="49" t="e">
        <f t="array" aca="1" ref="AE1087" ca="1">IF(AND(ISNUMBER(AE786), ISNUMBER(AE787)), AE787/AE786-1, NA())</f>
        <v>#N/A</v>
      </c>
      <c r="AG1087" s="49" t="e">
        <f t="array" aca="1" ref="AG1087" ca="1">IF(AND(ISNUMBER(AG786), ISNUMBER(AG787)), AG787/AG786-1, NA())</f>
        <v>#N/A</v>
      </c>
      <c r="AM1087" s="49" t="e">
        <f t="array" aca="1" ref="AM1087" ca="1">IF(AND(ISNUMBER(AM786), ISNUMBER(AM787)), AM787/AM786-1, NA())</f>
        <v>#N/A</v>
      </c>
      <c r="AN1087" s="49" t="e">
        <f t="array" aca="1" ref="AN1087" ca="1">IF(AND(ISNUMBER(AN786), ISNUMBER(AN787)), AN787/AN786-1, NA())</f>
        <v>#N/A</v>
      </c>
      <c r="AO1087" s="49" t="e">
        <f t="array" aca="1" ref="AO1087" ca="1">IF(AND(ISNUMBER(AO786), ISNUMBER(AO787)), AO787/AO786-1, NA())</f>
        <v>#N/A</v>
      </c>
      <c r="AP1087" s="49" t="e">
        <f t="array" aca="1" ref="AP1087" ca="1">IF(AND(ISNUMBER(AP786), ISNUMBER(AP787)), AP787/AP786-1, NA())</f>
        <v>#N/A</v>
      </c>
      <c r="AQ1087" s="49" t="e">
        <f t="array" aca="1" ref="AQ1087" ca="1">IF(AND(ISNUMBER(AQ786), ISNUMBER(AQ787)), AQ787/AQ786-1, NA())</f>
        <v>#N/A</v>
      </c>
      <c r="AS1087" s="49" t="e">
        <f t="array" aca="1" ref="AS1087" ca="1">IF(AND(ISNUMBER(AS786), ISNUMBER(AS787)), AS787/AS786-1, NA())</f>
        <v>#N/A</v>
      </c>
      <c r="AU1087" s="49" t="e">
        <f t="array" aca="1" ref="AU1087" ca="1">IF(AND(ISNUMBER(AU786), ISNUMBER(AU787)), AU787/AU786-1, NA())</f>
        <v>#N/A</v>
      </c>
      <c r="AV1087" s="49" t="e">
        <f t="array" aca="1" ref="AV1087" ca="1">IF(AND(ISNUMBER(AV786), ISNUMBER(AV787)), AV787/AV786-1, NA())</f>
        <v>#N/A</v>
      </c>
      <c r="AW1087" s="49" t="e">
        <f t="array" aca="1" ref="AW1087" ca="1">IF(AND(ISNUMBER(AW786), ISNUMBER(AW787)), AW787/AW786-1, NA())</f>
        <v>#N/A</v>
      </c>
      <c r="AX1087" s="49" t="e">
        <f t="array" aca="1" ref="AX1087" ca="1">IF(AND(ISNUMBER(AX786), ISNUMBER(AX787)), AX787/AX786-1, NA())</f>
        <v>#N/A</v>
      </c>
      <c r="AY1087" s="49" t="e">
        <f t="array" aca="1" ref="AY1087" ca="1">IF(AND(ISNUMBER(AY786), ISNUMBER(AY787)), AY787/AY786-1, NA())</f>
        <v>#N/A</v>
      </c>
      <c r="AZ1087" s="49" t="e">
        <f t="array" aca="1" ref="AZ1087" ca="1">IF(AND(ISNUMBER(AZ786), ISNUMBER(AZ787)), AZ787/AZ786-1, NA())</f>
        <v>#N/A</v>
      </c>
      <c r="BA1087" s="49" t="e">
        <f t="array" aca="1" ref="BA1087" ca="1">IF(AND(ISNUMBER(BA786), ISNUMBER(BA787)), BA787/BA786-1, NA())</f>
        <v>#N/A</v>
      </c>
      <c r="BB1087" s="49" t="e">
        <f t="array" aca="1" ref="BB1087" ca="1">IF(AND(ISNUMBER(BB786), ISNUMBER(BB787)), BB787/BB786-1, NA())</f>
        <v>#N/A</v>
      </c>
      <c r="BC1087" s="49" t="e">
        <f t="array" aca="1" ref="BC1087" ca="1">IF(AND(ISNUMBER(BC786), ISNUMBER(BC787)), BC787/BC786-1, NA())</f>
        <v>#N/A</v>
      </c>
      <c r="BD1087" s="49" t="e">
        <f t="array" aca="1" ref="BD1087" ca="1">IF(AND(ISNUMBER(BD786), ISNUMBER(BD787)), BD787/BD786-1, NA())</f>
        <v>#N/A</v>
      </c>
      <c r="BE1087" s="49" t="e">
        <f t="array" aca="1" ref="BE1087" ca="1">IF(AND(ISNUMBER(BE786), ISNUMBER(BE787)), BE787/BE786-1, NA())</f>
        <v>#N/A</v>
      </c>
      <c r="BF1087" s="49" t="e">
        <f t="array" aca="1" ref="BF1087" ca="1">IF(AND(ISNUMBER(BF786), ISNUMBER(BF787)), BF787/BF786-1, NA())</f>
        <v>#N/A</v>
      </c>
      <c r="BG1087" s="49" t="e">
        <f t="array" aca="1" ref="BG1087" ca="1">IF(AND(ISNUMBER(BG786), ISNUMBER(BG787)), BG787/BG786-1, NA())</f>
        <v>#N/A</v>
      </c>
      <c r="BH1087" s="49" t="e">
        <f t="array" aca="1" ref="BH1087" ca="1">IF(AND(ISNUMBER(BH786), ISNUMBER(BH787)), BH787/BH786-1, NA())</f>
        <v>#N/A</v>
      </c>
      <c r="BI1087" s="49" t="e">
        <f t="array" aca="1" ref="BI1087" ca="1">IF(AND(ISNUMBER(BI786), ISNUMBER(BI787)), BI787/BI786-1, NA())</f>
        <v>#N/A</v>
      </c>
      <c r="BJ1087" s="49" t="e">
        <f t="array" aca="1" ref="BJ1087" ca="1">IF(AND(ISNUMBER(BJ786), ISNUMBER(BJ787)), BJ787/BJ786-1, NA())</f>
        <v>#N/A</v>
      </c>
      <c r="BK1087" s="49" t="e">
        <f t="array" aca="1" ref="BK1087" ca="1">IF(AND(ISNUMBER(BK786), ISNUMBER(BK787)), BK787/BK786-1, NA())</f>
        <v>#N/A</v>
      </c>
      <c r="BL1087" s="49" t="e">
        <f t="array" aca="1" ref="BL1087" ca="1">IF(AND(ISNUMBER(BL786), ISNUMBER(BL787)), BL787/BL786-1, NA())</f>
        <v>#N/A</v>
      </c>
      <c r="BM1087" s="49" t="e">
        <f t="array" aca="1" ref="BM1087" ca="1">IF(AND(ISNUMBER(BM786), ISNUMBER(BM787)), BM787/BM786-1, NA())</f>
        <v>#N/A</v>
      </c>
      <c r="BN1087" s="49" t="e">
        <f t="array" aca="1" ref="BN1087" ca="1">IF(AND(ISNUMBER(BN786), ISNUMBER(BN787)), BN787/BN786-1, NA())</f>
        <v>#N/A</v>
      </c>
      <c r="BO1087" s="49" t="e">
        <f t="array" aca="1" ref="BO1087" ca="1">IF(AND(ISNUMBER(BO786), ISNUMBER(BO787)), BO787/BO786-1, NA())</f>
        <v>#N/A</v>
      </c>
      <c r="BP1087" s="49" t="e">
        <f t="array" aca="1" ref="BP1087" ca="1">IF(AND(ISNUMBER(BP786), ISNUMBER(BP787)), BP787/BP786-1, NA())</f>
        <v>#N/A</v>
      </c>
      <c r="BQ1087" s="49" t="e">
        <f t="array" aca="1" ref="BQ1087" ca="1">IF(AND(ISNUMBER(BQ786), ISNUMBER(BQ787)), BQ787/BQ786-1, NA())</f>
        <v>#N/A</v>
      </c>
      <c r="BR1087" s="49" t="e">
        <f t="array" aca="1" ref="BR1087" ca="1">IF(AND(ISNUMBER(BR786), ISNUMBER(BR787)), BR787/BR786-1, NA())</f>
        <v>#N/A</v>
      </c>
      <c r="BS1087" s="49" t="e">
        <f t="array" aca="1" ref="BS1087" ca="1">IF(AND(ISNUMBER(BS786), ISNUMBER(BS787)), BS787/BS786-1, NA())</f>
        <v>#N/A</v>
      </c>
    </row>
    <row r="1088" spans="2:71">
      <c r="B1088" s="48">
        <f t="shared" si="1110"/>
        <v>1962</v>
      </c>
      <c r="M1088" s="49" t="e">
        <f t="array" aca="1" ref="M1088" ca="1">IF(AND(ISNUMBER(M787), ISNUMBER(M788)), M788/M787-1, NA())</f>
        <v>#N/A</v>
      </c>
      <c r="N1088" s="49" t="e">
        <f t="array" aca="1" ref="N1088" ca="1">IF(AND(ISNUMBER(N787), ISNUMBER(N788)), N788/N787-1, NA())</f>
        <v>#N/A</v>
      </c>
      <c r="X1088" s="49" t="e">
        <f t="array" aca="1" ref="X1088" ca="1">IF(AND(ISNUMBER(X787), ISNUMBER(X788)), X788/X787-1, NA())</f>
        <v>#N/A</v>
      </c>
      <c r="Y1088" s="49" t="e">
        <f t="array" aca="1" ref="Y1088" ca="1">IF(AND(ISNUMBER(Y787), ISNUMBER(Y788)), Y788/Y787-1, NA())</f>
        <v>#N/A</v>
      </c>
      <c r="AA1088" s="49" t="e">
        <f t="array" aca="1" ref="AA1088" ca="1">IF(AND(ISNUMBER(AA787), ISNUMBER(AA788)), AA788/AA787-1, NA())</f>
        <v>#N/A</v>
      </c>
      <c r="AB1088" s="49" t="e">
        <f t="array" aca="1" ref="AB1088" ca="1">IF(AND(ISNUMBER(AB787), ISNUMBER(AB788)), AB788/AB787-1, NA())</f>
        <v>#N/A</v>
      </c>
      <c r="AC1088" s="49" t="e">
        <f t="array" aca="1" ref="AC1088" ca="1">IF(AND(ISNUMBER(AC787), ISNUMBER(AC788)), AC788/AC787-1, NA())</f>
        <v>#N/A</v>
      </c>
      <c r="AD1088" s="49" t="e">
        <f t="array" aca="1" ref="AD1088" ca="1">IF(AND(ISNUMBER(AD787), ISNUMBER(AD788)), AD788/AD787-1, NA())</f>
        <v>#N/A</v>
      </c>
      <c r="AE1088" s="49" t="e">
        <f t="array" aca="1" ref="AE1088" ca="1">IF(AND(ISNUMBER(AE787), ISNUMBER(AE788)), AE788/AE787-1, NA())</f>
        <v>#N/A</v>
      </c>
      <c r="AG1088" s="49" t="e">
        <f t="array" aca="1" ref="AG1088" ca="1">IF(AND(ISNUMBER(AG787), ISNUMBER(AG788)), AG788/AG787-1, NA())</f>
        <v>#N/A</v>
      </c>
      <c r="AM1088" s="49" t="e">
        <f t="array" aca="1" ref="AM1088" ca="1">IF(AND(ISNUMBER(AM787), ISNUMBER(AM788)), AM788/AM787-1, NA())</f>
        <v>#N/A</v>
      </c>
      <c r="AN1088" s="49" t="e">
        <f t="array" aca="1" ref="AN1088" ca="1">IF(AND(ISNUMBER(AN787), ISNUMBER(AN788)), AN788/AN787-1, NA())</f>
        <v>#N/A</v>
      </c>
      <c r="AO1088" s="49" t="e">
        <f t="array" aca="1" ref="AO1088" ca="1">IF(AND(ISNUMBER(AO787), ISNUMBER(AO788)), AO788/AO787-1, NA())</f>
        <v>#N/A</v>
      </c>
      <c r="AP1088" s="49" t="e">
        <f t="array" aca="1" ref="AP1088" ca="1">IF(AND(ISNUMBER(AP787), ISNUMBER(AP788)), AP788/AP787-1, NA())</f>
        <v>#N/A</v>
      </c>
      <c r="AQ1088" s="49" t="e">
        <f t="array" aca="1" ref="AQ1088" ca="1">IF(AND(ISNUMBER(AQ787), ISNUMBER(AQ788)), AQ788/AQ787-1, NA())</f>
        <v>#N/A</v>
      </c>
      <c r="AS1088" s="49" t="e">
        <f t="array" aca="1" ref="AS1088" ca="1">IF(AND(ISNUMBER(AS787), ISNUMBER(AS788)), AS788/AS787-1, NA())</f>
        <v>#N/A</v>
      </c>
      <c r="AU1088" s="49" t="e">
        <f t="array" aca="1" ref="AU1088" ca="1">IF(AND(ISNUMBER(AU787), ISNUMBER(AU788)), AU788/AU787-1, NA())</f>
        <v>#N/A</v>
      </c>
      <c r="AV1088" s="49" t="e">
        <f t="array" aca="1" ref="AV1088" ca="1">IF(AND(ISNUMBER(AV787), ISNUMBER(AV788)), AV788/AV787-1, NA())</f>
        <v>#N/A</v>
      </c>
      <c r="AW1088" s="49" t="e">
        <f t="array" aca="1" ref="AW1088" ca="1">IF(AND(ISNUMBER(AW787), ISNUMBER(AW788)), AW788/AW787-1, NA())</f>
        <v>#N/A</v>
      </c>
      <c r="AX1088" s="49" t="e">
        <f t="array" aca="1" ref="AX1088" ca="1">IF(AND(ISNUMBER(AX787), ISNUMBER(AX788)), AX788/AX787-1, NA())</f>
        <v>#N/A</v>
      </c>
      <c r="AY1088" s="49" t="e">
        <f t="array" aca="1" ref="AY1088" ca="1">IF(AND(ISNUMBER(AY787), ISNUMBER(AY788)), AY788/AY787-1, NA())</f>
        <v>#N/A</v>
      </c>
      <c r="AZ1088" s="49" t="e">
        <f t="array" aca="1" ref="AZ1088" ca="1">IF(AND(ISNUMBER(AZ787), ISNUMBER(AZ788)), AZ788/AZ787-1, NA())</f>
        <v>#N/A</v>
      </c>
      <c r="BA1088" s="49" t="e">
        <f t="array" aca="1" ref="BA1088" ca="1">IF(AND(ISNUMBER(BA787), ISNUMBER(BA788)), BA788/BA787-1, NA())</f>
        <v>#N/A</v>
      </c>
      <c r="BB1088" s="49" t="e">
        <f t="array" aca="1" ref="BB1088" ca="1">IF(AND(ISNUMBER(BB787), ISNUMBER(BB788)), BB788/BB787-1, NA())</f>
        <v>#N/A</v>
      </c>
      <c r="BC1088" s="49" t="e">
        <f t="array" aca="1" ref="BC1088" ca="1">IF(AND(ISNUMBER(BC787), ISNUMBER(BC788)), BC788/BC787-1, NA())</f>
        <v>#N/A</v>
      </c>
      <c r="BD1088" s="49" t="e">
        <f t="array" aca="1" ref="BD1088" ca="1">IF(AND(ISNUMBER(BD787), ISNUMBER(BD788)), BD788/BD787-1, NA())</f>
        <v>#N/A</v>
      </c>
      <c r="BE1088" s="49" t="e">
        <f t="array" aca="1" ref="BE1088" ca="1">IF(AND(ISNUMBER(BE787), ISNUMBER(BE788)), BE788/BE787-1, NA())</f>
        <v>#N/A</v>
      </c>
      <c r="BF1088" s="49" t="e">
        <f t="array" aca="1" ref="BF1088" ca="1">IF(AND(ISNUMBER(BF787), ISNUMBER(BF788)), BF788/BF787-1, NA())</f>
        <v>#N/A</v>
      </c>
      <c r="BG1088" s="49" t="e">
        <f t="array" aca="1" ref="BG1088" ca="1">IF(AND(ISNUMBER(BG787), ISNUMBER(BG788)), BG788/BG787-1, NA())</f>
        <v>#N/A</v>
      </c>
      <c r="BH1088" s="49" t="e">
        <f t="array" aca="1" ref="BH1088" ca="1">IF(AND(ISNUMBER(BH787), ISNUMBER(BH788)), BH788/BH787-1, NA())</f>
        <v>#N/A</v>
      </c>
      <c r="BI1088" s="49" t="e">
        <f t="array" aca="1" ref="BI1088" ca="1">IF(AND(ISNUMBER(BI787), ISNUMBER(BI788)), BI788/BI787-1, NA())</f>
        <v>#N/A</v>
      </c>
      <c r="BJ1088" s="49" t="e">
        <f t="array" aca="1" ref="BJ1088" ca="1">IF(AND(ISNUMBER(BJ787), ISNUMBER(BJ788)), BJ788/BJ787-1, NA())</f>
        <v>#N/A</v>
      </c>
      <c r="BK1088" s="49" t="e">
        <f t="array" aca="1" ref="BK1088" ca="1">IF(AND(ISNUMBER(BK787), ISNUMBER(BK788)), BK788/BK787-1, NA())</f>
        <v>#N/A</v>
      </c>
      <c r="BL1088" s="49" t="e">
        <f t="array" aca="1" ref="BL1088" ca="1">IF(AND(ISNUMBER(BL787), ISNUMBER(BL788)), BL788/BL787-1, NA())</f>
        <v>#N/A</v>
      </c>
      <c r="BM1088" s="49" t="e">
        <f t="array" aca="1" ref="BM1088" ca="1">IF(AND(ISNUMBER(BM787), ISNUMBER(BM788)), BM788/BM787-1, NA())</f>
        <v>#N/A</v>
      </c>
      <c r="BN1088" s="49" t="e">
        <f t="array" aca="1" ref="BN1088" ca="1">IF(AND(ISNUMBER(BN787), ISNUMBER(BN788)), BN788/BN787-1, NA())</f>
        <v>#N/A</v>
      </c>
      <c r="BO1088" s="49" t="e">
        <f t="array" aca="1" ref="BO1088" ca="1">IF(AND(ISNUMBER(BO787), ISNUMBER(BO788)), BO788/BO787-1, NA())</f>
        <v>#N/A</v>
      </c>
      <c r="BP1088" s="49" t="e">
        <f t="array" aca="1" ref="BP1088" ca="1">IF(AND(ISNUMBER(BP787), ISNUMBER(BP788)), BP788/BP787-1, NA())</f>
        <v>#N/A</v>
      </c>
      <c r="BQ1088" s="49" t="e">
        <f t="array" aca="1" ref="BQ1088" ca="1">IF(AND(ISNUMBER(BQ787), ISNUMBER(BQ788)), BQ788/BQ787-1, NA())</f>
        <v>#N/A</v>
      </c>
      <c r="BR1088" s="49" t="e">
        <f t="array" aca="1" ref="BR1088" ca="1">IF(AND(ISNUMBER(BR787), ISNUMBER(BR788)), BR788/BR787-1, NA())</f>
        <v>#N/A</v>
      </c>
      <c r="BS1088" s="49" t="e">
        <f t="array" aca="1" ref="BS1088" ca="1">IF(AND(ISNUMBER(BS787), ISNUMBER(BS788)), BS788/BS787-1, NA())</f>
        <v>#N/A</v>
      </c>
    </row>
    <row r="1089" spans="2:71">
      <c r="B1089" s="48">
        <f t="shared" si="1110"/>
        <v>1963</v>
      </c>
      <c r="M1089" s="49" t="e">
        <f t="array" aca="1" ref="M1089" ca="1">IF(AND(ISNUMBER(M788), ISNUMBER(M789)), M789/M788-1, NA())</f>
        <v>#N/A</v>
      </c>
      <c r="N1089" s="49" t="e">
        <f t="array" aca="1" ref="N1089" ca="1">IF(AND(ISNUMBER(N788), ISNUMBER(N789)), N789/N788-1, NA())</f>
        <v>#N/A</v>
      </c>
      <c r="X1089" s="49" t="e">
        <f t="array" aca="1" ref="X1089" ca="1">IF(AND(ISNUMBER(X788), ISNUMBER(X789)), X789/X788-1, NA())</f>
        <v>#N/A</v>
      </c>
      <c r="Y1089" s="49" t="e">
        <f t="array" aca="1" ref="Y1089" ca="1">IF(AND(ISNUMBER(Y788), ISNUMBER(Y789)), Y789/Y788-1, NA())</f>
        <v>#N/A</v>
      </c>
      <c r="AA1089" s="49" t="e">
        <f t="array" aca="1" ref="AA1089" ca="1">IF(AND(ISNUMBER(AA788), ISNUMBER(AA789)), AA789/AA788-1, NA())</f>
        <v>#N/A</v>
      </c>
      <c r="AB1089" s="49" t="e">
        <f t="array" aca="1" ref="AB1089" ca="1">IF(AND(ISNUMBER(AB788), ISNUMBER(AB789)), AB789/AB788-1, NA())</f>
        <v>#N/A</v>
      </c>
      <c r="AC1089" s="49" t="e">
        <f t="array" aca="1" ref="AC1089" ca="1">IF(AND(ISNUMBER(AC788), ISNUMBER(AC789)), AC789/AC788-1, NA())</f>
        <v>#N/A</v>
      </c>
      <c r="AD1089" s="49" t="e">
        <f t="array" aca="1" ref="AD1089" ca="1">IF(AND(ISNUMBER(AD788), ISNUMBER(AD789)), AD789/AD788-1, NA())</f>
        <v>#N/A</v>
      </c>
      <c r="AE1089" s="49" t="e">
        <f t="array" aca="1" ref="AE1089" ca="1">IF(AND(ISNUMBER(AE788), ISNUMBER(AE789)), AE789/AE788-1, NA())</f>
        <v>#N/A</v>
      </c>
      <c r="AG1089" s="49" t="e">
        <f t="array" aca="1" ref="AG1089" ca="1">IF(AND(ISNUMBER(AG788), ISNUMBER(AG789)), AG789/AG788-1, NA())</f>
        <v>#N/A</v>
      </c>
      <c r="AM1089" s="49" t="e">
        <f t="array" aca="1" ref="AM1089" ca="1">IF(AND(ISNUMBER(AM788), ISNUMBER(AM789)), AM789/AM788-1, NA())</f>
        <v>#N/A</v>
      </c>
      <c r="AN1089" s="49" t="e">
        <f t="array" aca="1" ref="AN1089" ca="1">IF(AND(ISNUMBER(AN788), ISNUMBER(AN789)), AN789/AN788-1, NA())</f>
        <v>#N/A</v>
      </c>
      <c r="AO1089" s="49" t="e">
        <f t="array" aca="1" ref="AO1089" ca="1">IF(AND(ISNUMBER(AO788), ISNUMBER(AO789)), AO789/AO788-1, NA())</f>
        <v>#N/A</v>
      </c>
      <c r="AP1089" s="49" t="e">
        <f t="array" aca="1" ref="AP1089" ca="1">IF(AND(ISNUMBER(AP788), ISNUMBER(AP789)), AP789/AP788-1, NA())</f>
        <v>#N/A</v>
      </c>
      <c r="AQ1089" s="49" t="e">
        <f t="array" aca="1" ref="AQ1089" ca="1">IF(AND(ISNUMBER(AQ788), ISNUMBER(AQ789)), AQ789/AQ788-1, NA())</f>
        <v>#N/A</v>
      </c>
      <c r="AS1089" s="49" t="e">
        <f t="array" aca="1" ref="AS1089" ca="1">IF(AND(ISNUMBER(AS788), ISNUMBER(AS789)), AS789/AS788-1, NA())</f>
        <v>#N/A</v>
      </c>
      <c r="AU1089" s="49" t="e">
        <f t="array" aca="1" ref="AU1089" ca="1">IF(AND(ISNUMBER(AU788), ISNUMBER(AU789)), AU789/AU788-1, NA())</f>
        <v>#N/A</v>
      </c>
      <c r="AV1089" s="49" t="e">
        <f t="array" aca="1" ref="AV1089" ca="1">IF(AND(ISNUMBER(AV788), ISNUMBER(AV789)), AV789/AV788-1, NA())</f>
        <v>#N/A</v>
      </c>
      <c r="AW1089" s="49" t="e">
        <f t="array" aca="1" ref="AW1089" ca="1">IF(AND(ISNUMBER(AW788), ISNUMBER(AW789)), AW789/AW788-1, NA())</f>
        <v>#N/A</v>
      </c>
      <c r="AX1089" s="49" t="e">
        <f t="array" aca="1" ref="AX1089" ca="1">IF(AND(ISNUMBER(AX788), ISNUMBER(AX789)), AX789/AX788-1, NA())</f>
        <v>#N/A</v>
      </c>
      <c r="AY1089" s="49" t="e">
        <f t="array" aca="1" ref="AY1089" ca="1">IF(AND(ISNUMBER(AY788), ISNUMBER(AY789)), AY789/AY788-1, NA())</f>
        <v>#N/A</v>
      </c>
      <c r="AZ1089" s="49" t="e">
        <f t="array" aca="1" ref="AZ1089" ca="1">IF(AND(ISNUMBER(AZ788), ISNUMBER(AZ789)), AZ789/AZ788-1, NA())</f>
        <v>#N/A</v>
      </c>
      <c r="BA1089" s="49" t="e">
        <f t="array" aca="1" ref="BA1089" ca="1">IF(AND(ISNUMBER(BA788), ISNUMBER(BA789)), BA789/BA788-1, NA())</f>
        <v>#N/A</v>
      </c>
      <c r="BB1089" s="49" t="e">
        <f t="array" aca="1" ref="BB1089" ca="1">IF(AND(ISNUMBER(BB788), ISNUMBER(BB789)), BB789/BB788-1, NA())</f>
        <v>#N/A</v>
      </c>
      <c r="BC1089" s="49" t="e">
        <f t="array" aca="1" ref="BC1089" ca="1">IF(AND(ISNUMBER(BC788), ISNUMBER(BC789)), BC789/BC788-1, NA())</f>
        <v>#N/A</v>
      </c>
      <c r="BD1089" s="49" t="e">
        <f t="array" aca="1" ref="BD1089" ca="1">IF(AND(ISNUMBER(BD788), ISNUMBER(BD789)), BD789/BD788-1, NA())</f>
        <v>#N/A</v>
      </c>
      <c r="BE1089" s="49" t="e">
        <f t="array" aca="1" ref="BE1089" ca="1">IF(AND(ISNUMBER(BE788), ISNUMBER(BE789)), BE789/BE788-1, NA())</f>
        <v>#N/A</v>
      </c>
      <c r="BF1089" s="49" t="e">
        <f t="array" aca="1" ref="BF1089" ca="1">IF(AND(ISNUMBER(BF788), ISNUMBER(BF789)), BF789/BF788-1, NA())</f>
        <v>#N/A</v>
      </c>
      <c r="BG1089" s="49" t="e">
        <f t="array" aca="1" ref="BG1089" ca="1">IF(AND(ISNUMBER(BG788), ISNUMBER(BG789)), BG789/BG788-1, NA())</f>
        <v>#N/A</v>
      </c>
      <c r="BH1089" s="49" t="e">
        <f t="array" aca="1" ref="BH1089" ca="1">IF(AND(ISNUMBER(BH788), ISNUMBER(BH789)), BH789/BH788-1, NA())</f>
        <v>#N/A</v>
      </c>
      <c r="BI1089" s="49" t="e">
        <f t="array" aca="1" ref="BI1089" ca="1">IF(AND(ISNUMBER(BI788), ISNUMBER(BI789)), BI789/BI788-1, NA())</f>
        <v>#N/A</v>
      </c>
      <c r="BJ1089" s="49" t="e">
        <f t="array" aca="1" ref="BJ1089" ca="1">IF(AND(ISNUMBER(BJ788), ISNUMBER(BJ789)), BJ789/BJ788-1, NA())</f>
        <v>#N/A</v>
      </c>
      <c r="BK1089" s="49" t="e">
        <f t="array" aca="1" ref="BK1089" ca="1">IF(AND(ISNUMBER(BK788), ISNUMBER(BK789)), BK789/BK788-1, NA())</f>
        <v>#N/A</v>
      </c>
      <c r="BL1089" s="49" t="e">
        <f t="array" aca="1" ref="BL1089" ca="1">IF(AND(ISNUMBER(BL788), ISNUMBER(BL789)), BL789/BL788-1, NA())</f>
        <v>#N/A</v>
      </c>
      <c r="BM1089" s="49" t="e">
        <f t="array" aca="1" ref="BM1089" ca="1">IF(AND(ISNUMBER(BM788), ISNUMBER(BM789)), BM789/BM788-1, NA())</f>
        <v>#N/A</v>
      </c>
      <c r="BN1089" s="49" t="e">
        <f t="array" aca="1" ref="BN1089" ca="1">IF(AND(ISNUMBER(BN788), ISNUMBER(BN789)), BN789/BN788-1, NA())</f>
        <v>#N/A</v>
      </c>
      <c r="BO1089" s="49" t="e">
        <f t="array" aca="1" ref="BO1089" ca="1">IF(AND(ISNUMBER(BO788), ISNUMBER(BO789)), BO789/BO788-1, NA())</f>
        <v>#N/A</v>
      </c>
      <c r="BP1089" s="49" t="e">
        <f t="array" aca="1" ref="BP1089" ca="1">IF(AND(ISNUMBER(BP788), ISNUMBER(BP789)), BP789/BP788-1, NA())</f>
        <v>#N/A</v>
      </c>
      <c r="BQ1089" s="49" t="e">
        <f t="array" aca="1" ref="BQ1089" ca="1">IF(AND(ISNUMBER(BQ788), ISNUMBER(BQ789)), BQ789/BQ788-1, NA())</f>
        <v>#N/A</v>
      </c>
      <c r="BR1089" s="49" t="e">
        <f t="array" aca="1" ref="BR1089" ca="1">IF(AND(ISNUMBER(BR788), ISNUMBER(BR789)), BR789/BR788-1, NA())</f>
        <v>#N/A</v>
      </c>
      <c r="BS1089" s="49" t="e">
        <f t="array" aca="1" ref="BS1089" ca="1">IF(AND(ISNUMBER(BS788), ISNUMBER(BS789)), BS789/BS788-1, NA())</f>
        <v>#N/A</v>
      </c>
    </row>
    <row r="1090" spans="2:71">
      <c r="B1090" s="48">
        <f t="shared" si="1110"/>
        <v>1964</v>
      </c>
      <c r="M1090" s="49" t="e">
        <f t="array" aca="1" ref="M1090" ca="1">IF(AND(ISNUMBER(M789), ISNUMBER(M790)), M790/M789-1, NA())</f>
        <v>#N/A</v>
      </c>
      <c r="N1090" s="49" t="e">
        <f t="array" aca="1" ref="N1090" ca="1">IF(AND(ISNUMBER(N789), ISNUMBER(N790)), N790/N789-1, NA())</f>
        <v>#N/A</v>
      </c>
      <c r="X1090" s="49" t="e">
        <f t="array" aca="1" ref="X1090" ca="1">IF(AND(ISNUMBER(X789), ISNUMBER(X790)), X790/X789-1, NA())</f>
        <v>#N/A</v>
      </c>
      <c r="Y1090" s="49" t="e">
        <f t="array" aca="1" ref="Y1090" ca="1">IF(AND(ISNUMBER(Y789), ISNUMBER(Y790)), Y790/Y789-1, NA())</f>
        <v>#N/A</v>
      </c>
      <c r="AA1090" s="49" t="e">
        <f t="array" aca="1" ref="AA1090" ca="1">IF(AND(ISNUMBER(AA789), ISNUMBER(AA790)), AA790/AA789-1, NA())</f>
        <v>#N/A</v>
      </c>
      <c r="AB1090" s="49" t="e">
        <f t="array" aca="1" ref="AB1090" ca="1">IF(AND(ISNUMBER(AB789), ISNUMBER(AB790)), AB790/AB789-1, NA())</f>
        <v>#N/A</v>
      </c>
      <c r="AC1090" s="49" t="e">
        <f t="array" aca="1" ref="AC1090" ca="1">IF(AND(ISNUMBER(AC789), ISNUMBER(AC790)), AC790/AC789-1, NA())</f>
        <v>#N/A</v>
      </c>
      <c r="AD1090" s="49" t="e">
        <f t="array" aca="1" ref="AD1090" ca="1">IF(AND(ISNUMBER(AD789), ISNUMBER(AD790)), AD790/AD789-1, NA())</f>
        <v>#N/A</v>
      </c>
      <c r="AE1090" s="49" t="e">
        <f t="array" aca="1" ref="AE1090" ca="1">IF(AND(ISNUMBER(AE789), ISNUMBER(AE790)), AE790/AE789-1, NA())</f>
        <v>#N/A</v>
      </c>
      <c r="AG1090" s="49" t="e">
        <f t="array" aca="1" ref="AG1090" ca="1">IF(AND(ISNUMBER(AG789), ISNUMBER(AG790)), AG790/AG789-1, NA())</f>
        <v>#N/A</v>
      </c>
      <c r="AM1090" s="49" t="e">
        <f t="array" aca="1" ref="AM1090" ca="1">IF(AND(ISNUMBER(AM789), ISNUMBER(AM790)), AM790/AM789-1, NA())</f>
        <v>#N/A</v>
      </c>
      <c r="AN1090" s="49" t="e">
        <f t="array" aca="1" ref="AN1090" ca="1">IF(AND(ISNUMBER(AN789), ISNUMBER(AN790)), AN790/AN789-1, NA())</f>
        <v>#N/A</v>
      </c>
      <c r="AO1090" s="49" t="e">
        <f t="array" aca="1" ref="AO1090" ca="1">IF(AND(ISNUMBER(AO789), ISNUMBER(AO790)), AO790/AO789-1, NA())</f>
        <v>#N/A</v>
      </c>
      <c r="AP1090" s="49" t="e">
        <f t="array" aca="1" ref="AP1090" ca="1">IF(AND(ISNUMBER(AP789), ISNUMBER(AP790)), AP790/AP789-1, NA())</f>
        <v>#N/A</v>
      </c>
      <c r="AQ1090" s="49" t="e">
        <f t="array" aca="1" ref="AQ1090" ca="1">IF(AND(ISNUMBER(AQ789), ISNUMBER(AQ790)), AQ790/AQ789-1, NA())</f>
        <v>#N/A</v>
      </c>
      <c r="AS1090" s="49" t="e">
        <f t="array" aca="1" ref="AS1090" ca="1">IF(AND(ISNUMBER(AS789), ISNUMBER(AS790)), AS790/AS789-1, NA())</f>
        <v>#N/A</v>
      </c>
      <c r="AU1090" s="49" t="e">
        <f t="array" aca="1" ref="AU1090" ca="1">IF(AND(ISNUMBER(AU789), ISNUMBER(AU790)), AU790/AU789-1, NA())</f>
        <v>#N/A</v>
      </c>
      <c r="AV1090" s="49" t="e">
        <f t="array" aca="1" ref="AV1090" ca="1">IF(AND(ISNUMBER(AV789), ISNUMBER(AV790)), AV790/AV789-1, NA())</f>
        <v>#N/A</v>
      </c>
      <c r="AW1090" s="49" t="e">
        <f t="array" aca="1" ref="AW1090" ca="1">IF(AND(ISNUMBER(AW789), ISNUMBER(AW790)), AW790/AW789-1, NA())</f>
        <v>#N/A</v>
      </c>
      <c r="AX1090" s="49" t="e">
        <f t="array" aca="1" ref="AX1090" ca="1">IF(AND(ISNUMBER(AX789), ISNUMBER(AX790)), AX790/AX789-1, NA())</f>
        <v>#N/A</v>
      </c>
      <c r="AY1090" s="49" t="e">
        <f t="array" aca="1" ref="AY1090" ca="1">IF(AND(ISNUMBER(AY789), ISNUMBER(AY790)), AY790/AY789-1, NA())</f>
        <v>#N/A</v>
      </c>
      <c r="AZ1090" s="49" t="e">
        <f t="array" aca="1" ref="AZ1090" ca="1">IF(AND(ISNUMBER(AZ789), ISNUMBER(AZ790)), AZ790/AZ789-1, NA())</f>
        <v>#N/A</v>
      </c>
      <c r="BA1090" s="49" t="e">
        <f t="array" aca="1" ref="BA1090" ca="1">IF(AND(ISNUMBER(BA789), ISNUMBER(BA790)), BA790/BA789-1, NA())</f>
        <v>#N/A</v>
      </c>
      <c r="BB1090" s="49" t="e">
        <f t="array" aca="1" ref="BB1090" ca="1">IF(AND(ISNUMBER(BB789), ISNUMBER(BB790)), BB790/BB789-1, NA())</f>
        <v>#N/A</v>
      </c>
      <c r="BC1090" s="49" t="e">
        <f t="array" aca="1" ref="BC1090" ca="1">IF(AND(ISNUMBER(BC789), ISNUMBER(BC790)), BC790/BC789-1, NA())</f>
        <v>#N/A</v>
      </c>
      <c r="BD1090" s="49" t="e">
        <f t="array" aca="1" ref="BD1090" ca="1">IF(AND(ISNUMBER(BD789), ISNUMBER(BD790)), BD790/BD789-1, NA())</f>
        <v>#N/A</v>
      </c>
      <c r="BE1090" s="49" t="e">
        <f t="array" aca="1" ref="BE1090" ca="1">IF(AND(ISNUMBER(BE789), ISNUMBER(BE790)), BE790/BE789-1, NA())</f>
        <v>#N/A</v>
      </c>
      <c r="BF1090" s="49" t="e">
        <f t="array" aca="1" ref="BF1090" ca="1">IF(AND(ISNUMBER(BF789), ISNUMBER(BF790)), BF790/BF789-1, NA())</f>
        <v>#N/A</v>
      </c>
      <c r="BG1090" s="49" t="e">
        <f t="array" aca="1" ref="BG1090" ca="1">IF(AND(ISNUMBER(BG789), ISNUMBER(BG790)), BG790/BG789-1, NA())</f>
        <v>#N/A</v>
      </c>
      <c r="BH1090" s="49" t="e">
        <f t="array" aca="1" ref="BH1090" ca="1">IF(AND(ISNUMBER(BH789), ISNUMBER(BH790)), BH790/BH789-1, NA())</f>
        <v>#N/A</v>
      </c>
      <c r="BI1090" s="49" t="e">
        <f t="array" aca="1" ref="BI1090" ca="1">IF(AND(ISNUMBER(BI789), ISNUMBER(BI790)), BI790/BI789-1, NA())</f>
        <v>#N/A</v>
      </c>
      <c r="BJ1090" s="49" t="e">
        <f t="array" aca="1" ref="BJ1090" ca="1">IF(AND(ISNUMBER(BJ789), ISNUMBER(BJ790)), BJ790/BJ789-1, NA())</f>
        <v>#N/A</v>
      </c>
      <c r="BK1090" s="49" t="e">
        <f t="array" aca="1" ref="BK1090" ca="1">IF(AND(ISNUMBER(BK789), ISNUMBER(BK790)), BK790/BK789-1, NA())</f>
        <v>#N/A</v>
      </c>
      <c r="BL1090" s="49" t="e">
        <f t="array" aca="1" ref="BL1090" ca="1">IF(AND(ISNUMBER(BL789), ISNUMBER(BL790)), BL790/BL789-1, NA())</f>
        <v>#N/A</v>
      </c>
      <c r="BM1090" s="49" t="e">
        <f t="array" aca="1" ref="BM1090" ca="1">IF(AND(ISNUMBER(BM789), ISNUMBER(BM790)), BM790/BM789-1, NA())</f>
        <v>#N/A</v>
      </c>
      <c r="BN1090" s="49" t="e">
        <f t="array" aca="1" ref="BN1090" ca="1">IF(AND(ISNUMBER(BN789), ISNUMBER(BN790)), BN790/BN789-1, NA())</f>
        <v>#N/A</v>
      </c>
      <c r="BO1090" s="49" t="e">
        <f t="array" aca="1" ref="BO1090" ca="1">IF(AND(ISNUMBER(BO789), ISNUMBER(BO790)), BO790/BO789-1, NA())</f>
        <v>#N/A</v>
      </c>
      <c r="BP1090" s="49" t="e">
        <f t="array" aca="1" ref="BP1090" ca="1">IF(AND(ISNUMBER(BP789), ISNUMBER(BP790)), BP790/BP789-1, NA())</f>
        <v>#N/A</v>
      </c>
      <c r="BQ1090" s="49" t="e">
        <f t="array" aca="1" ref="BQ1090" ca="1">IF(AND(ISNUMBER(BQ789), ISNUMBER(BQ790)), BQ790/BQ789-1, NA())</f>
        <v>#N/A</v>
      </c>
      <c r="BR1090" s="49" t="e">
        <f t="array" aca="1" ref="BR1090" ca="1">IF(AND(ISNUMBER(BR789), ISNUMBER(BR790)), BR790/BR789-1, NA())</f>
        <v>#N/A</v>
      </c>
      <c r="BS1090" s="49" t="e">
        <f t="array" aca="1" ref="BS1090" ca="1">IF(AND(ISNUMBER(BS789), ISNUMBER(BS790)), BS790/BS789-1, NA())</f>
        <v>#N/A</v>
      </c>
    </row>
    <row r="1091" spans="2:71">
      <c r="B1091" s="48">
        <f t="shared" si="1110"/>
        <v>1965</v>
      </c>
      <c r="M1091" s="49" t="e">
        <f t="array" aca="1" ref="M1091" ca="1">IF(AND(ISNUMBER(M790), ISNUMBER(M791)), M791/M790-1, NA())</f>
        <v>#N/A</v>
      </c>
      <c r="N1091" s="49" t="e">
        <f t="array" aca="1" ref="N1091" ca="1">IF(AND(ISNUMBER(N790), ISNUMBER(N791)), N791/N790-1, NA())</f>
        <v>#N/A</v>
      </c>
      <c r="X1091" s="49" t="e">
        <f t="array" aca="1" ref="X1091" ca="1">IF(AND(ISNUMBER(X790), ISNUMBER(X791)), X791/X790-1, NA())</f>
        <v>#N/A</v>
      </c>
      <c r="Y1091" s="49" t="e">
        <f t="array" aca="1" ref="Y1091" ca="1">IF(AND(ISNUMBER(Y790), ISNUMBER(Y791)), Y791/Y790-1, NA())</f>
        <v>#N/A</v>
      </c>
      <c r="AA1091" s="49" t="e">
        <f t="array" aca="1" ref="AA1091" ca="1">IF(AND(ISNUMBER(AA790), ISNUMBER(AA791)), AA791/AA790-1, NA())</f>
        <v>#N/A</v>
      </c>
      <c r="AB1091" s="49" t="e">
        <f t="array" aca="1" ref="AB1091" ca="1">IF(AND(ISNUMBER(AB790), ISNUMBER(AB791)), AB791/AB790-1, NA())</f>
        <v>#N/A</v>
      </c>
      <c r="AC1091" s="49" t="e">
        <f t="array" aca="1" ref="AC1091" ca="1">IF(AND(ISNUMBER(AC790), ISNUMBER(AC791)), AC791/AC790-1, NA())</f>
        <v>#N/A</v>
      </c>
      <c r="AD1091" s="49" t="e">
        <f t="array" aca="1" ref="AD1091" ca="1">IF(AND(ISNUMBER(AD790), ISNUMBER(AD791)), AD791/AD790-1, NA())</f>
        <v>#N/A</v>
      </c>
      <c r="AE1091" s="49" t="e">
        <f t="array" aca="1" ref="AE1091" ca="1">IF(AND(ISNUMBER(AE790), ISNUMBER(AE791)), AE791/AE790-1, NA())</f>
        <v>#N/A</v>
      </c>
      <c r="AG1091" s="49" t="e">
        <f t="array" aca="1" ref="AG1091" ca="1">IF(AND(ISNUMBER(AG790), ISNUMBER(AG791)), AG791/AG790-1, NA())</f>
        <v>#N/A</v>
      </c>
      <c r="AM1091" s="49" t="e">
        <f t="array" aca="1" ref="AM1091" ca="1">IF(AND(ISNUMBER(AM790), ISNUMBER(AM791)), AM791/AM790-1, NA())</f>
        <v>#N/A</v>
      </c>
      <c r="AN1091" s="49" t="e">
        <f t="array" aca="1" ref="AN1091" ca="1">IF(AND(ISNUMBER(AN790), ISNUMBER(AN791)), AN791/AN790-1, NA())</f>
        <v>#N/A</v>
      </c>
      <c r="AO1091" s="49" t="e">
        <f t="array" aca="1" ref="AO1091" ca="1">IF(AND(ISNUMBER(AO790), ISNUMBER(AO791)), AO791/AO790-1, NA())</f>
        <v>#N/A</v>
      </c>
      <c r="AP1091" s="49" t="e">
        <f t="array" aca="1" ref="AP1091" ca="1">IF(AND(ISNUMBER(AP790), ISNUMBER(AP791)), AP791/AP790-1, NA())</f>
        <v>#N/A</v>
      </c>
      <c r="AQ1091" s="49" t="e">
        <f t="array" aca="1" ref="AQ1091" ca="1">IF(AND(ISNUMBER(AQ790), ISNUMBER(AQ791)), AQ791/AQ790-1, NA())</f>
        <v>#N/A</v>
      </c>
      <c r="AS1091" s="49" t="e">
        <f t="array" aca="1" ref="AS1091" ca="1">IF(AND(ISNUMBER(AS790), ISNUMBER(AS791)), AS791/AS790-1, NA())</f>
        <v>#N/A</v>
      </c>
      <c r="AU1091" s="49" t="e">
        <f t="array" aca="1" ref="AU1091" ca="1">IF(AND(ISNUMBER(AU790), ISNUMBER(AU791)), AU791/AU790-1, NA())</f>
        <v>#N/A</v>
      </c>
      <c r="AV1091" s="49" t="e">
        <f t="array" aca="1" ref="AV1091" ca="1">IF(AND(ISNUMBER(AV790), ISNUMBER(AV791)), AV791/AV790-1, NA())</f>
        <v>#N/A</v>
      </c>
      <c r="AW1091" s="49" t="e">
        <f t="array" aca="1" ref="AW1091" ca="1">IF(AND(ISNUMBER(AW790), ISNUMBER(AW791)), AW791/AW790-1, NA())</f>
        <v>#N/A</v>
      </c>
      <c r="AX1091" s="49" t="e">
        <f t="array" aca="1" ref="AX1091" ca="1">IF(AND(ISNUMBER(AX790), ISNUMBER(AX791)), AX791/AX790-1, NA())</f>
        <v>#N/A</v>
      </c>
      <c r="AY1091" s="49" t="e">
        <f t="array" aca="1" ref="AY1091" ca="1">IF(AND(ISNUMBER(AY790), ISNUMBER(AY791)), AY791/AY790-1, NA())</f>
        <v>#N/A</v>
      </c>
      <c r="AZ1091" s="49" t="e">
        <f t="array" aca="1" ref="AZ1091" ca="1">IF(AND(ISNUMBER(AZ790), ISNUMBER(AZ791)), AZ791/AZ790-1, NA())</f>
        <v>#N/A</v>
      </c>
      <c r="BA1091" s="49" t="e">
        <f t="array" aca="1" ref="BA1091" ca="1">IF(AND(ISNUMBER(BA790), ISNUMBER(BA791)), BA791/BA790-1, NA())</f>
        <v>#N/A</v>
      </c>
      <c r="BB1091" s="49" t="e">
        <f t="array" aca="1" ref="BB1091" ca="1">IF(AND(ISNUMBER(BB790), ISNUMBER(BB791)), BB791/BB790-1, NA())</f>
        <v>#N/A</v>
      </c>
      <c r="BC1091" s="49" t="e">
        <f t="array" aca="1" ref="BC1091" ca="1">IF(AND(ISNUMBER(BC790), ISNUMBER(BC791)), BC791/BC790-1, NA())</f>
        <v>#N/A</v>
      </c>
      <c r="BD1091" s="49" t="e">
        <f t="array" aca="1" ref="BD1091" ca="1">IF(AND(ISNUMBER(BD790), ISNUMBER(BD791)), BD791/BD790-1, NA())</f>
        <v>#N/A</v>
      </c>
      <c r="BE1091" s="49" t="e">
        <f t="array" aca="1" ref="BE1091" ca="1">IF(AND(ISNUMBER(BE790), ISNUMBER(BE791)), BE791/BE790-1, NA())</f>
        <v>#N/A</v>
      </c>
      <c r="BF1091" s="49" t="e">
        <f t="array" aca="1" ref="BF1091" ca="1">IF(AND(ISNUMBER(BF790), ISNUMBER(BF791)), BF791/BF790-1, NA())</f>
        <v>#N/A</v>
      </c>
      <c r="BG1091" s="49" t="e">
        <f t="array" aca="1" ref="BG1091" ca="1">IF(AND(ISNUMBER(BG790), ISNUMBER(BG791)), BG791/BG790-1, NA())</f>
        <v>#N/A</v>
      </c>
      <c r="BH1091" s="49" t="e">
        <f t="array" aca="1" ref="BH1091" ca="1">IF(AND(ISNUMBER(BH790), ISNUMBER(BH791)), BH791/BH790-1, NA())</f>
        <v>#N/A</v>
      </c>
      <c r="BI1091" s="49" t="e">
        <f t="array" aca="1" ref="BI1091" ca="1">IF(AND(ISNUMBER(BI790), ISNUMBER(BI791)), BI791/BI790-1, NA())</f>
        <v>#N/A</v>
      </c>
      <c r="BJ1091" s="49" t="e">
        <f t="array" aca="1" ref="BJ1091" ca="1">IF(AND(ISNUMBER(BJ790), ISNUMBER(BJ791)), BJ791/BJ790-1, NA())</f>
        <v>#N/A</v>
      </c>
      <c r="BK1091" s="49" t="e">
        <f t="array" aca="1" ref="BK1091" ca="1">IF(AND(ISNUMBER(BK790), ISNUMBER(BK791)), BK791/BK790-1, NA())</f>
        <v>#N/A</v>
      </c>
      <c r="BL1091" s="49" t="e">
        <f t="array" aca="1" ref="BL1091" ca="1">IF(AND(ISNUMBER(BL790), ISNUMBER(BL791)), BL791/BL790-1, NA())</f>
        <v>#N/A</v>
      </c>
      <c r="BM1091" s="49" t="e">
        <f t="array" aca="1" ref="BM1091" ca="1">IF(AND(ISNUMBER(BM790), ISNUMBER(BM791)), BM791/BM790-1, NA())</f>
        <v>#N/A</v>
      </c>
      <c r="BN1091" s="49" t="e">
        <f t="array" aca="1" ref="BN1091" ca="1">IF(AND(ISNUMBER(BN790), ISNUMBER(BN791)), BN791/BN790-1, NA())</f>
        <v>#N/A</v>
      </c>
      <c r="BO1091" s="49" t="e">
        <f t="array" aca="1" ref="BO1091" ca="1">IF(AND(ISNUMBER(BO790), ISNUMBER(BO791)), BO791/BO790-1, NA())</f>
        <v>#N/A</v>
      </c>
      <c r="BP1091" s="49" t="e">
        <f t="array" aca="1" ref="BP1091" ca="1">IF(AND(ISNUMBER(BP790), ISNUMBER(BP791)), BP791/BP790-1, NA())</f>
        <v>#N/A</v>
      </c>
      <c r="BQ1091" s="49" t="e">
        <f t="array" aca="1" ref="BQ1091" ca="1">IF(AND(ISNUMBER(BQ790), ISNUMBER(BQ791)), BQ791/BQ790-1, NA())</f>
        <v>#N/A</v>
      </c>
      <c r="BR1091" s="49" t="e">
        <f t="array" aca="1" ref="BR1091" ca="1">IF(AND(ISNUMBER(BR790), ISNUMBER(BR791)), BR791/BR790-1, NA())</f>
        <v>#N/A</v>
      </c>
      <c r="BS1091" s="49" t="e">
        <f t="array" aca="1" ref="BS1091" ca="1">IF(AND(ISNUMBER(BS790), ISNUMBER(BS791)), BS791/BS790-1, NA())</f>
        <v>#N/A</v>
      </c>
    </row>
    <row r="1092" spans="2:71">
      <c r="B1092" s="48">
        <f t="shared" si="1110"/>
        <v>1966</v>
      </c>
      <c r="M1092" s="49" t="e">
        <f t="array" aca="1" ref="M1092" ca="1">IF(AND(ISNUMBER(M791), ISNUMBER(M792)), M792/M791-1, NA())</f>
        <v>#N/A</v>
      </c>
      <c r="N1092" s="49" t="e">
        <f t="array" aca="1" ref="N1092" ca="1">IF(AND(ISNUMBER(N791), ISNUMBER(N792)), N792/N791-1, NA())</f>
        <v>#N/A</v>
      </c>
      <c r="X1092" s="49" t="e">
        <f t="array" aca="1" ref="X1092" ca="1">IF(AND(ISNUMBER(X791), ISNUMBER(X792)), X792/X791-1, NA())</f>
        <v>#N/A</v>
      </c>
      <c r="Y1092" s="49" t="e">
        <f t="array" aca="1" ref="Y1092" ca="1">IF(AND(ISNUMBER(Y791), ISNUMBER(Y792)), Y792/Y791-1, NA())</f>
        <v>#N/A</v>
      </c>
      <c r="AA1092" s="49" t="e">
        <f t="array" aca="1" ref="AA1092" ca="1">IF(AND(ISNUMBER(AA791), ISNUMBER(AA792)), AA792/AA791-1, NA())</f>
        <v>#N/A</v>
      </c>
      <c r="AB1092" s="49" t="e">
        <f t="array" aca="1" ref="AB1092" ca="1">IF(AND(ISNUMBER(AB791), ISNUMBER(AB792)), AB792/AB791-1, NA())</f>
        <v>#N/A</v>
      </c>
      <c r="AC1092" s="49" t="e">
        <f t="array" aca="1" ref="AC1092" ca="1">IF(AND(ISNUMBER(AC791), ISNUMBER(AC792)), AC792/AC791-1, NA())</f>
        <v>#N/A</v>
      </c>
      <c r="AD1092" s="49" t="e">
        <f t="array" aca="1" ref="AD1092" ca="1">IF(AND(ISNUMBER(AD791), ISNUMBER(AD792)), AD792/AD791-1, NA())</f>
        <v>#N/A</v>
      </c>
      <c r="AE1092" s="49" t="e">
        <f t="array" aca="1" ref="AE1092" ca="1">IF(AND(ISNUMBER(AE791), ISNUMBER(AE792)), AE792/AE791-1, NA())</f>
        <v>#N/A</v>
      </c>
      <c r="AG1092" s="49" t="e">
        <f t="array" aca="1" ref="AG1092" ca="1">IF(AND(ISNUMBER(AG791), ISNUMBER(AG792)), AG792/AG791-1, NA())</f>
        <v>#N/A</v>
      </c>
      <c r="AM1092" s="49" t="e">
        <f t="array" aca="1" ref="AM1092" ca="1">IF(AND(ISNUMBER(AM791), ISNUMBER(AM792)), AM792/AM791-1, NA())</f>
        <v>#N/A</v>
      </c>
      <c r="AN1092" s="49" t="e">
        <f t="array" aca="1" ref="AN1092" ca="1">IF(AND(ISNUMBER(AN791), ISNUMBER(AN792)), AN792/AN791-1, NA())</f>
        <v>#N/A</v>
      </c>
      <c r="AO1092" s="49" t="e">
        <f t="array" aca="1" ref="AO1092" ca="1">IF(AND(ISNUMBER(AO791), ISNUMBER(AO792)), AO792/AO791-1, NA())</f>
        <v>#N/A</v>
      </c>
      <c r="AP1092" s="49" t="e">
        <f t="array" aca="1" ref="AP1092" ca="1">IF(AND(ISNUMBER(AP791), ISNUMBER(AP792)), AP792/AP791-1, NA())</f>
        <v>#N/A</v>
      </c>
      <c r="AQ1092" s="49" t="e">
        <f t="array" aca="1" ref="AQ1092" ca="1">IF(AND(ISNUMBER(AQ791), ISNUMBER(AQ792)), AQ792/AQ791-1, NA())</f>
        <v>#N/A</v>
      </c>
      <c r="AS1092" s="49" t="e">
        <f t="array" aca="1" ref="AS1092" ca="1">IF(AND(ISNUMBER(AS791), ISNUMBER(AS792)), AS792/AS791-1, NA())</f>
        <v>#N/A</v>
      </c>
      <c r="AU1092" s="49" t="e">
        <f t="array" aca="1" ref="AU1092" ca="1">IF(AND(ISNUMBER(AU791), ISNUMBER(AU792)), AU792/AU791-1, NA())</f>
        <v>#N/A</v>
      </c>
      <c r="AV1092" s="49" t="e">
        <f t="array" aca="1" ref="AV1092" ca="1">IF(AND(ISNUMBER(AV791), ISNUMBER(AV792)), AV792/AV791-1, NA())</f>
        <v>#N/A</v>
      </c>
      <c r="AW1092" s="49" t="e">
        <f t="array" aca="1" ref="AW1092" ca="1">IF(AND(ISNUMBER(AW791), ISNUMBER(AW792)), AW792/AW791-1, NA())</f>
        <v>#N/A</v>
      </c>
      <c r="AX1092" s="49" t="e">
        <f t="array" aca="1" ref="AX1092" ca="1">IF(AND(ISNUMBER(AX791), ISNUMBER(AX792)), AX792/AX791-1, NA())</f>
        <v>#N/A</v>
      </c>
      <c r="AY1092" s="49" t="e">
        <f t="array" aca="1" ref="AY1092" ca="1">IF(AND(ISNUMBER(AY791), ISNUMBER(AY792)), AY792/AY791-1, NA())</f>
        <v>#N/A</v>
      </c>
      <c r="AZ1092" s="49" t="e">
        <f t="array" aca="1" ref="AZ1092" ca="1">IF(AND(ISNUMBER(AZ791), ISNUMBER(AZ792)), AZ792/AZ791-1, NA())</f>
        <v>#N/A</v>
      </c>
      <c r="BA1092" s="49" t="e">
        <f t="array" aca="1" ref="BA1092" ca="1">IF(AND(ISNUMBER(BA791), ISNUMBER(BA792)), BA792/BA791-1, NA())</f>
        <v>#N/A</v>
      </c>
      <c r="BB1092" s="49" t="e">
        <f t="array" aca="1" ref="BB1092" ca="1">IF(AND(ISNUMBER(BB791), ISNUMBER(BB792)), BB792/BB791-1, NA())</f>
        <v>#N/A</v>
      </c>
      <c r="BC1092" s="49" t="e">
        <f t="array" aca="1" ref="BC1092" ca="1">IF(AND(ISNUMBER(BC791), ISNUMBER(BC792)), BC792/BC791-1, NA())</f>
        <v>#N/A</v>
      </c>
      <c r="BD1092" s="49" t="e">
        <f t="array" aca="1" ref="BD1092" ca="1">IF(AND(ISNUMBER(BD791), ISNUMBER(BD792)), BD792/BD791-1, NA())</f>
        <v>#N/A</v>
      </c>
      <c r="BE1092" s="49" t="e">
        <f t="array" aca="1" ref="BE1092" ca="1">IF(AND(ISNUMBER(BE791), ISNUMBER(BE792)), BE792/BE791-1, NA())</f>
        <v>#N/A</v>
      </c>
      <c r="BF1092" s="49" t="e">
        <f t="array" aca="1" ref="BF1092" ca="1">IF(AND(ISNUMBER(BF791), ISNUMBER(BF792)), BF792/BF791-1, NA())</f>
        <v>#N/A</v>
      </c>
      <c r="BG1092" s="49" t="e">
        <f t="array" aca="1" ref="BG1092" ca="1">IF(AND(ISNUMBER(BG791), ISNUMBER(BG792)), BG792/BG791-1, NA())</f>
        <v>#N/A</v>
      </c>
      <c r="BH1092" s="49" t="e">
        <f t="array" aca="1" ref="BH1092" ca="1">IF(AND(ISNUMBER(BH791), ISNUMBER(BH792)), BH792/BH791-1, NA())</f>
        <v>#N/A</v>
      </c>
      <c r="BI1092" s="49" t="e">
        <f t="array" aca="1" ref="BI1092" ca="1">IF(AND(ISNUMBER(BI791), ISNUMBER(BI792)), BI792/BI791-1, NA())</f>
        <v>#N/A</v>
      </c>
      <c r="BJ1092" s="49" t="e">
        <f t="array" aca="1" ref="BJ1092" ca="1">IF(AND(ISNUMBER(BJ791), ISNUMBER(BJ792)), BJ792/BJ791-1, NA())</f>
        <v>#N/A</v>
      </c>
      <c r="BK1092" s="49" t="e">
        <f t="array" aca="1" ref="BK1092" ca="1">IF(AND(ISNUMBER(BK791), ISNUMBER(BK792)), BK792/BK791-1, NA())</f>
        <v>#N/A</v>
      </c>
      <c r="BL1092" s="49" t="e">
        <f t="array" aca="1" ref="BL1092" ca="1">IF(AND(ISNUMBER(BL791), ISNUMBER(BL792)), BL792/BL791-1, NA())</f>
        <v>#N/A</v>
      </c>
      <c r="BM1092" s="49" t="e">
        <f t="array" aca="1" ref="BM1092" ca="1">IF(AND(ISNUMBER(BM791), ISNUMBER(BM792)), BM792/BM791-1, NA())</f>
        <v>#N/A</v>
      </c>
      <c r="BN1092" s="49" t="e">
        <f t="array" aca="1" ref="BN1092" ca="1">IF(AND(ISNUMBER(BN791), ISNUMBER(BN792)), BN792/BN791-1, NA())</f>
        <v>#N/A</v>
      </c>
      <c r="BO1092" s="49" t="e">
        <f t="array" aca="1" ref="BO1092" ca="1">IF(AND(ISNUMBER(BO791), ISNUMBER(BO792)), BO792/BO791-1, NA())</f>
        <v>#N/A</v>
      </c>
      <c r="BP1092" s="49" t="e">
        <f t="array" aca="1" ref="BP1092" ca="1">IF(AND(ISNUMBER(BP791), ISNUMBER(BP792)), BP792/BP791-1, NA())</f>
        <v>#N/A</v>
      </c>
      <c r="BQ1092" s="49" t="e">
        <f t="array" aca="1" ref="BQ1092" ca="1">IF(AND(ISNUMBER(BQ791), ISNUMBER(BQ792)), BQ792/BQ791-1, NA())</f>
        <v>#N/A</v>
      </c>
      <c r="BR1092" s="49" t="e">
        <f t="array" aca="1" ref="BR1092" ca="1">IF(AND(ISNUMBER(BR791), ISNUMBER(BR792)), BR792/BR791-1, NA())</f>
        <v>#N/A</v>
      </c>
      <c r="BS1092" s="49" t="e">
        <f t="array" aca="1" ref="BS1092" ca="1">IF(AND(ISNUMBER(BS791), ISNUMBER(BS792)), BS792/BS791-1, NA())</f>
        <v>#N/A</v>
      </c>
    </row>
    <row r="1093" spans="2:71">
      <c r="B1093" s="48">
        <f t="shared" si="1110"/>
        <v>1967</v>
      </c>
      <c r="M1093" s="49" t="e">
        <f t="array" aca="1" ref="M1093" ca="1">IF(AND(ISNUMBER(M792), ISNUMBER(M793)), M793/M792-1, NA())</f>
        <v>#N/A</v>
      </c>
      <c r="N1093" s="49" t="e">
        <f t="array" aca="1" ref="N1093" ca="1">IF(AND(ISNUMBER(N792), ISNUMBER(N793)), N793/N792-1, NA())</f>
        <v>#N/A</v>
      </c>
      <c r="X1093" s="49" t="e">
        <f t="array" aca="1" ref="X1093" ca="1">IF(AND(ISNUMBER(X792), ISNUMBER(X793)), X793/X792-1, NA())</f>
        <v>#N/A</v>
      </c>
      <c r="Y1093" s="49" t="e">
        <f t="array" aca="1" ref="Y1093" ca="1">IF(AND(ISNUMBER(Y792), ISNUMBER(Y793)), Y793/Y792-1, NA())</f>
        <v>#N/A</v>
      </c>
      <c r="AA1093" s="49" t="e">
        <f t="array" aca="1" ref="AA1093" ca="1">IF(AND(ISNUMBER(AA792), ISNUMBER(AA793)), AA793/AA792-1, NA())</f>
        <v>#N/A</v>
      </c>
      <c r="AB1093" s="49" t="e">
        <f t="array" aca="1" ref="AB1093" ca="1">IF(AND(ISNUMBER(AB792), ISNUMBER(AB793)), AB793/AB792-1, NA())</f>
        <v>#N/A</v>
      </c>
      <c r="AC1093" s="49" t="e">
        <f t="array" aca="1" ref="AC1093" ca="1">IF(AND(ISNUMBER(AC792), ISNUMBER(AC793)), AC793/AC792-1, NA())</f>
        <v>#N/A</v>
      </c>
      <c r="AD1093" s="49" t="e">
        <f t="array" aca="1" ref="AD1093" ca="1">IF(AND(ISNUMBER(AD792), ISNUMBER(AD793)), AD793/AD792-1, NA())</f>
        <v>#N/A</v>
      </c>
      <c r="AE1093" s="49" t="e">
        <f t="array" aca="1" ref="AE1093" ca="1">IF(AND(ISNUMBER(AE792), ISNUMBER(AE793)), AE793/AE792-1, NA())</f>
        <v>#N/A</v>
      </c>
      <c r="AG1093" s="49" t="e">
        <f t="array" aca="1" ref="AG1093" ca="1">IF(AND(ISNUMBER(AG792), ISNUMBER(AG793)), AG793/AG792-1, NA())</f>
        <v>#N/A</v>
      </c>
      <c r="AM1093" s="49" t="e">
        <f t="array" aca="1" ref="AM1093" ca="1">IF(AND(ISNUMBER(AM792), ISNUMBER(AM793)), AM793/AM792-1, NA())</f>
        <v>#N/A</v>
      </c>
      <c r="AN1093" s="49" t="e">
        <f t="array" aca="1" ref="AN1093" ca="1">IF(AND(ISNUMBER(AN792), ISNUMBER(AN793)), AN793/AN792-1, NA())</f>
        <v>#N/A</v>
      </c>
      <c r="AO1093" s="49" t="e">
        <f t="array" aca="1" ref="AO1093" ca="1">IF(AND(ISNUMBER(AO792), ISNUMBER(AO793)), AO793/AO792-1, NA())</f>
        <v>#N/A</v>
      </c>
      <c r="AP1093" s="49" t="e">
        <f t="array" aca="1" ref="AP1093" ca="1">IF(AND(ISNUMBER(AP792), ISNUMBER(AP793)), AP793/AP792-1, NA())</f>
        <v>#N/A</v>
      </c>
      <c r="AQ1093" s="49" t="e">
        <f t="array" aca="1" ref="AQ1093" ca="1">IF(AND(ISNUMBER(AQ792), ISNUMBER(AQ793)), AQ793/AQ792-1, NA())</f>
        <v>#N/A</v>
      </c>
      <c r="AS1093" s="49" t="e">
        <f t="array" aca="1" ref="AS1093" ca="1">IF(AND(ISNUMBER(AS792), ISNUMBER(AS793)), AS793/AS792-1, NA())</f>
        <v>#N/A</v>
      </c>
      <c r="AU1093" s="49" t="e">
        <f t="array" aca="1" ref="AU1093" ca="1">IF(AND(ISNUMBER(AU792), ISNUMBER(AU793)), AU793/AU792-1, NA())</f>
        <v>#N/A</v>
      </c>
      <c r="AV1093" s="49" t="e">
        <f t="array" aca="1" ref="AV1093" ca="1">IF(AND(ISNUMBER(AV792), ISNUMBER(AV793)), AV793/AV792-1, NA())</f>
        <v>#N/A</v>
      </c>
      <c r="AW1093" s="49" t="e">
        <f t="array" aca="1" ref="AW1093" ca="1">IF(AND(ISNUMBER(AW792), ISNUMBER(AW793)), AW793/AW792-1, NA())</f>
        <v>#N/A</v>
      </c>
      <c r="AX1093" s="49" t="e">
        <f t="array" aca="1" ref="AX1093" ca="1">IF(AND(ISNUMBER(AX792), ISNUMBER(AX793)), AX793/AX792-1, NA())</f>
        <v>#N/A</v>
      </c>
      <c r="AY1093" s="49" t="e">
        <f t="array" aca="1" ref="AY1093" ca="1">IF(AND(ISNUMBER(AY792), ISNUMBER(AY793)), AY793/AY792-1, NA())</f>
        <v>#N/A</v>
      </c>
      <c r="AZ1093" s="49" t="e">
        <f t="array" aca="1" ref="AZ1093" ca="1">IF(AND(ISNUMBER(AZ792), ISNUMBER(AZ793)), AZ793/AZ792-1, NA())</f>
        <v>#N/A</v>
      </c>
      <c r="BA1093" s="49" t="e">
        <f t="array" aca="1" ref="BA1093" ca="1">IF(AND(ISNUMBER(BA792), ISNUMBER(BA793)), BA793/BA792-1, NA())</f>
        <v>#N/A</v>
      </c>
      <c r="BB1093" s="49" t="e">
        <f t="array" aca="1" ref="BB1093" ca="1">IF(AND(ISNUMBER(BB792), ISNUMBER(BB793)), BB793/BB792-1, NA())</f>
        <v>#N/A</v>
      </c>
      <c r="BC1093" s="49" t="e">
        <f t="array" aca="1" ref="BC1093" ca="1">IF(AND(ISNUMBER(BC792), ISNUMBER(BC793)), BC793/BC792-1, NA())</f>
        <v>#N/A</v>
      </c>
      <c r="BD1093" s="49" t="e">
        <f t="array" aca="1" ref="BD1093" ca="1">IF(AND(ISNUMBER(BD792), ISNUMBER(BD793)), BD793/BD792-1, NA())</f>
        <v>#N/A</v>
      </c>
      <c r="BE1093" s="49" t="e">
        <f t="array" aca="1" ref="BE1093" ca="1">IF(AND(ISNUMBER(BE792), ISNUMBER(BE793)), BE793/BE792-1, NA())</f>
        <v>#N/A</v>
      </c>
      <c r="BF1093" s="49" t="e">
        <f t="array" aca="1" ref="BF1093" ca="1">IF(AND(ISNUMBER(BF792), ISNUMBER(BF793)), BF793/BF792-1, NA())</f>
        <v>#N/A</v>
      </c>
      <c r="BG1093" s="49" t="e">
        <f t="array" aca="1" ref="BG1093" ca="1">IF(AND(ISNUMBER(BG792), ISNUMBER(BG793)), BG793/BG792-1, NA())</f>
        <v>#N/A</v>
      </c>
      <c r="BH1093" s="49" t="e">
        <f t="array" aca="1" ref="BH1093" ca="1">IF(AND(ISNUMBER(BH792), ISNUMBER(BH793)), BH793/BH792-1, NA())</f>
        <v>#N/A</v>
      </c>
      <c r="BI1093" s="49" t="e">
        <f t="array" aca="1" ref="BI1093" ca="1">IF(AND(ISNUMBER(BI792), ISNUMBER(BI793)), BI793/BI792-1, NA())</f>
        <v>#N/A</v>
      </c>
      <c r="BJ1093" s="49" t="e">
        <f t="array" aca="1" ref="BJ1093" ca="1">IF(AND(ISNUMBER(BJ792), ISNUMBER(BJ793)), BJ793/BJ792-1, NA())</f>
        <v>#N/A</v>
      </c>
      <c r="BK1093" s="49" t="e">
        <f t="array" aca="1" ref="BK1093" ca="1">IF(AND(ISNUMBER(BK792), ISNUMBER(BK793)), BK793/BK792-1, NA())</f>
        <v>#N/A</v>
      </c>
      <c r="BL1093" s="49" t="e">
        <f t="array" aca="1" ref="BL1093" ca="1">IF(AND(ISNUMBER(BL792), ISNUMBER(BL793)), BL793/BL792-1, NA())</f>
        <v>#N/A</v>
      </c>
      <c r="BM1093" s="49" t="e">
        <f t="array" aca="1" ref="BM1093" ca="1">IF(AND(ISNUMBER(BM792), ISNUMBER(BM793)), BM793/BM792-1, NA())</f>
        <v>#N/A</v>
      </c>
      <c r="BN1093" s="49" t="e">
        <f t="array" aca="1" ref="BN1093" ca="1">IF(AND(ISNUMBER(BN792), ISNUMBER(BN793)), BN793/BN792-1, NA())</f>
        <v>#N/A</v>
      </c>
      <c r="BO1093" s="49" t="e">
        <f t="array" aca="1" ref="BO1093" ca="1">IF(AND(ISNUMBER(BO792), ISNUMBER(BO793)), BO793/BO792-1, NA())</f>
        <v>#N/A</v>
      </c>
      <c r="BP1093" s="49" t="e">
        <f t="array" aca="1" ref="BP1093" ca="1">IF(AND(ISNUMBER(BP792), ISNUMBER(BP793)), BP793/BP792-1, NA())</f>
        <v>#N/A</v>
      </c>
      <c r="BQ1093" s="49" t="e">
        <f t="array" aca="1" ref="BQ1093" ca="1">IF(AND(ISNUMBER(BQ792), ISNUMBER(BQ793)), BQ793/BQ792-1, NA())</f>
        <v>#N/A</v>
      </c>
      <c r="BR1093" s="49" t="e">
        <f t="array" aca="1" ref="BR1093" ca="1">IF(AND(ISNUMBER(BR792), ISNUMBER(BR793)), BR793/BR792-1, NA())</f>
        <v>#N/A</v>
      </c>
      <c r="BS1093" s="49" t="e">
        <f t="array" aca="1" ref="BS1093" ca="1">IF(AND(ISNUMBER(BS792), ISNUMBER(BS793)), BS793/BS792-1, NA())</f>
        <v>#N/A</v>
      </c>
    </row>
    <row r="1094" spans="2:71">
      <c r="B1094" s="48">
        <f t="shared" si="1110"/>
        <v>1968</v>
      </c>
      <c r="M1094" s="49" t="e">
        <f t="array" aca="1" ref="M1094" ca="1">IF(AND(ISNUMBER(M793), ISNUMBER(M794)), M794/M793-1, NA())</f>
        <v>#N/A</v>
      </c>
      <c r="N1094" s="49" t="e">
        <f t="array" aca="1" ref="N1094" ca="1">IF(AND(ISNUMBER(N793), ISNUMBER(N794)), N794/N793-1, NA())</f>
        <v>#N/A</v>
      </c>
      <c r="X1094" s="49" t="e">
        <f t="array" aca="1" ref="X1094" ca="1">IF(AND(ISNUMBER(X793), ISNUMBER(X794)), X794/X793-1, NA())</f>
        <v>#N/A</v>
      </c>
      <c r="Y1094" s="49" t="e">
        <f t="array" aca="1" ref="Y1094" ca="1">IF(AND(ISNUMBER(Y793), ISNUMBER(Y794)), Y794/Y793-1, NA())</f>
        <v>#N/A</v>
      </c>
      <c r="AA1094" s="49" t="e">
        <f t="array" aca="1" ref="AA1094" ca="1">IF(AND(ISNUMBER(AA793), ISNUMBER(AA794)), AA794/AA793-1, NA())</f>
        <v>#N/A</v>
      </c>
      <c r="AB1094" s="49" t="e">
        <f t="array" aca="1" ref="AB1094" ca="1">IF(AND(ISNUMBER(AB793), ISNUMBER(AB794)), AB794/AB793-1, NA())</f>
        <v>#N/A</v>
      </c>
      <c r="AC1094" s="49" t="e">
        <f t="array" aca="1" ref="AC1094" ca="1">IF(AND(ISNUMBER(AC793), ISNUMBER(AC794)), AC794/AC793-1, NA())</f>
        <v>#N/A</v>
      </c>
      <c r="AD1094" s="49" t="e">
        <f t="array" aca="1" ref="AD1094" ca="1">IF(AND(ISNUMBER(AD793), ISNUMBER(AD794)), AD794/AD793-1, NA())</f>
        <v>#N/A</v>
      </c>
      <c r="AE1094" s="49" t="e">
        <f t="array" aca="1" ref="AE1094" ca="1">IF(AND(ISNUMBER(AE793), ISNUMBER(AE794)), AE794/AE793-1, NA())</f>
        <v>#N/A</v>
      </c>
      <c r="AG1094" s="49" t="e">
        <f t="array" aca="1" ref="AG1094" ca="1">IF(AND(ISNUMBER(AG793), ISNUMBER(AG794)), AG794/AG793-1, NA())</f>
        <v>#N/A</v>
      </c>
      <c r="AM1094" s="49" t="e">
        <f t="array" aca="1" ref="AM1094" ca="1">IF(AND(ISNUMBER(AM793), ISNUMBER(AM794)), AM794/AM793-1, NA())</f>
        <v>#N/A</v>
      </c>
      <c r="AN1094" s="49" t="e">
        <f t="array" aca="1" ref="AN1094" ca="1">IF(AND(ISNUMBER(AN793), ISNUMBER(AN794)), AN794/AN793-1, NA())</f>
        <v>#N/A</v>
      </c>
      <c r="AO1094" s="49" t="e">
        <f t="array" aca="1" ref="AO1094" ca="1">IF(AND(ISNUMBER(AO793), ISNUMBER(AO794)), AO794/AO793-1, NA())</f>
        <v>#N/A</v>
      </c>
      <c r="AP1094" s="49" t="e">
        <f t="array" aca="1" ref="AP1094" ca="1">IF(AND(ISNUMBER(AP793), ISNUMBER(AP794)), AP794/AP793-1, NA())</f>
        <v>#N/A</v>
      </c>
      <c r="AQ1094" s="49" t="e">
        <f t="array" aca="1" ref="AQ1094" ca="1">IF(AND(ISNUMBER(AQ793), ISNUMBER(AQ794)), AQ794/AQ793-1, NA())</f>
        <v>#N/A</v>
      </c>
      <c r="AS1094" s="49" t="e">
        <f t="array" aca="1" ref="AS1094" ca="1">IF(AND(ISNUMBER(AS793), ISNUMBER(AS794)), AS794/AS793-1, NA())</f>
        <v>#N/A</v>
      </c>
      <c r="AU1094" s="49" t="e">
        <f t="array" aca="1" ref="AU1094" ca="1">IF(AND(ISNUMBER(AU793), ISNUMBER(AU794)), AU794/AU793-1, NA())</f>
        <v>#N/A</v>
      </c>
      <c r="AV1094" s="49" t="e">
        <f t="array" aca="1" ref="AV1094" ca="1">IF(AND(ISNUMBER(AV793), ISNUMBER(AV794)), AV794/AV793-1, NA())</f>
        <v>#N/A</v>
      </c>
      <c r="AW1094" s="49" t="e">
        <f t="array" aca="1" ref="AW1094" ca="1">IF(AND(ISNUMBER(AW793), ISNUMBER(AW794)), AW794/AW793-1, NA())</f>
        <v>#N/A</v>
      </c>
      <c r="AX1094" s="49" t="e">
        <f t="array" aca="1" ref="AX1094" ca="1">IF(AND(ISNUMBER(AX793), ISNUMBER(AX794)), AX794/AX793-1, NA())</f>
        <v>#N/A</v>
      </c>
      <c r="AY1094" s="49" t="e">
        <f t="array" aca="1" ref="AY1094" ca="1">IF(AND(ISNUMBER(AY793), ISNUMBER(AY794)), AY794/AY793-1, NA())</f>
        <v>#N/A</v>
      </c>
      <c r="AZ1094" s="49" t="e">
        <f t="array" aca="1" ref="AZ1094" ca="1">IF(AND(ISNUMBER(AZ793), ISNUMBER(AZ794)), AZ794/AZ793-1, NA())</f>
        <v>#N/A</v>
      </c>
      <c r="BA1094" s="49" t="e">
        <f t="array" aca="1" ref="BA1094" ca="1">IF(AND(ISNUMBER(BA793), ISNUMBER(BA794)), BA794/BA793-1, NA())</f>
        <v>#N/A</v>
      </c>
      <c r="BB1094" s="49" t="e">
        <f t="array" aca="1" ref="BB1094" ca="1">IF(AND(ISNUMBER(BB793), ISNUMBER(BB794)), BB794/BB793-1, NA())</f>
        <v>#N/A</v>
      </c>
      <c r="BC1094" s="49" t="e">
        <f t="array" aca="1" ref="BC1094" ca="1">IF(AND(ISNUMBER(BC793), ISNUMBER(BC794)), BC794/BC793-1, NA())</f>
        <v>#N/A</v>
      </c>
      <c r="BD1094" s="49" t="e">
        <f t="array" aca="1" ref="BD1094" ca="1">IF(AND(ISNUMBER(BD793), ISNUMBER(BD794)), BD794/BD793-1, NA())</f>
        <v>#N/A</v>
      </c>
      <c r="BE1094" s="49" t="e">
        <f t="array" aca="1" ref="BE1094" ca="1">IF(AND(ISNUMBER(BE793), ISNUMBER(BE794)), BE794/BE793-1, NA())</f>
        <v>#N/A</v>
      </c>
      <c r="BF1094" s="49" t="e">
        <f t="array" aca="1" ref="BF1094" ca="1">IF(AND(ISNUMBER(BF793), ISNUMBER(BF794)), BF794/BF793-1, NA())</f>
        <v>#N/A</v>
      </c>
      <c r="BG1094" s="49" t="e">
        <f t="array" aca="1" ref="BG1094" ca="1">IF(AND(ISNUMBER(BG793), ISNUMBER(BG794)), BG794/BG793-1, NA())</f>
        <v>#N/A</v>
      </c>
      <c r="BH1094" s="49" t="e">
        <f t="array" aca="1" ref="BH1094" ca="1">IF(AND(ISNUMBER(BH793), ISNUMBER(BH794)), BH794/BH793-1, NA())</f>
        <v>#N/A</v>
      </c>
      <c r="BI1094" s="49" t="e">
        <f t="array" aca="1" ref="BI1094" ca="1">IF(AND(ISNUMBER(BI793), ISNUMBER(BI794)), BI794/BI793-1, NA())</f>
        <v>#N/A</v>
      </c>
      <c r="BJ1094" s="49" t="e">
        <f t="array" aca="1" ref="BJ1094" ca="1">IF(AND(ISNUMBER(BJ793), ISNUMBER(BJ794)), BJ794/BJ793-1, NA())</f>
        <v>#N/A</v>
      </c>
      <c r="BK1094" s="49" t="e">
        <f t="array" aca="1" ref="BK1094" ca="1">IF(AND(ISNUMBER(BK793), ISNUMBER(BK794)), BK794/BK793-1, NA())</f>
        <v>#N/A</v>
      </c>
      <c r="BL1094" s="49" t="e">
        <f t="array" aca="1" ref="BL1094" ca="1">IF(AND(ISNUMBER(BL793), ISNUMBER(BL794)), BL794/BL793-1, NA())</f>
        <v>#N/A</v>
      </c>
      <c r="BM1094" s="49" t="e">
        <f t="array" aca="1" ref="BM1094" ca="1">IF(AND(ISNUMBER(BM793), ISNUMBER(BM794)), BM794/BM793-1, NA())</f>
        <v>#N/A</v>
      </c>
      <c r="BN1094" s="49" t="e">
        <f t="array" aca="1" ref="BN1094" ca="1">IF(AND(ISNUMBER(BN793), ISNUMBER(BN794)), BN794/BN793-1, NA())</f>
        <v>#N/A</v>
      </c>
      <c r="BO1094" s="49" t="e">
        <f t="array" aca="1" ref="BO1094" ca="1">IF(AND(ISNUMBER(BO793), ISNUMBER(BO794)), BO794/BO793-1, NA())</f>
        <v>#N/A</v>
      </c>
      <c r="BP1094" s="49" t="e">
        <f t="array" aca="1" ref="BP1094" ca="1">IF(AND(ISNUMBER(BP793), ISNUMBER(BP794)), BP794/BP793-1, NA())</f>
        <v>#N/A</v>
      </c>
      <c r="BQ1094" s="49" t="e">
        <f t="array" aca="1" ref="BQ1094" ca="1">IF(AND(ISNUMBER(BQ793), ISNUMBER(BQ794)), BQ794/BQ793-1, NA())</f>
        <v>#N/A</v>
      </c>
      <c r="BR1094" s="49" t="e">
        <f t="array" aca="1" ref="BR1094" ca="1">IF(AND(ISNUMBER(BR793), ISNUMBER(BR794)), BR794/BR793-1, NA())</f>
        <v>#N/A</v>
      </c>
      <c r="BS1094" s="49" t="e">
        <f t="array" aca="1" ref="BS1094" ca="1">IF(AND(ISNUMBER(BS793), ISNUMBER(BS794)), BS794/BS793-1, NA())</f>
        <v>#N/A</v>
      </c>
    </row>
    <row r="1095" spans="2:71">
      <c r="B1095" s="48">
        <f t="shared" si="1110"/>
        <v>1969</v>
      </c>
      <c r="M1095" s="49" t="e">
        <f t="array" aca="1" ref="M1095" ca="1">IF(AND(ISNUMBER(M794), ISNUMBER(M795)), M795/M794-1, NA())</f>
        <v>#N/A</v>
      </c>
      <c r="N1095" s="49" t="e">
        <f t="array" aca="1" ref="N1095" ca="1">IF(AND(ISNUMBER(N794), ISNUMBER(N795)), N795/N794-1, NA())</f>
        <v>#N/A</v>
      </c>
      <c r="X1095" s="49" t="e">
        <f t="array" aca="1" ref="X1095" ca="1">IF(AND(ISNUMBER(X794), ISNUMBER(X795)), X795/X794-1, NA())</f>
        <v>#N/A</v>
      </c>
      <c r="Y1095" s="49" t="e">
        <f t="array" aca="1" ref="Y1095" ca="1">IF(AND(ISNUMBER(Y794), ISNUMBER(Y795)), Y795/Y794-1, NA())</f>
        <v>#N/A</v>
      </c>
      <c r="AA1095" s="49" t="e">
        <f t="array" aca="1" ref="AA1095" ca="1">IF(AND(ISNUMBER(AA794), ISNUMBER(AA795)), AA795/AA794-1, NA())</f>
        <v>#N/A</v>
      </c>
      <c r="AB1095" s="49" t="e">
        <f t="array" aca="1" ref="AB1095" ca="1">IF(AND(ISNUMBER(AB794), ISNUMBER(AB795)), AB795/AB794-1, NA())</f>
        <v>#N/A</v>
      </c>
      <c r="AC1095" s="49" t="e">
        <f t="array" aca="1" ref="AC1095" ca="1">IF(AND(ISNUMBER(AC794), ISNUMBER(AC795)), AC795/AC794-1, NA())</f>
        <v>#N/A</v>
      </c>
      <c r="AD1095" s="49" t="e">
        <f t="array" aca="1" ref="AD1095" ca="1">IF(AND(ISNUMBER(AD794), ISNUMBER(AD795)), AD795/AD794-1, NA())</f>
        <v>#N/A</v>
      </c>
      <c r="AE1095" s="49" t="e">
        <f t="array" aca="1" ref="AE1095" ca="1">IF(AND(ISNUMBER(AE794), ISNUMBER(AE795)), AE795/AE794-1, NA())</f>
        <v>#N/A</v>
      </c>
      <c r="AG1095" s="49" t="e">
        <f t="array" aca="1" ref="AG1095" ca="1">IF(AND(ISNUMBER(AG794), ISNUMBER(AG795)), AG795/AG794-1, NA())</f>
        <v>#N/A</v>
      </c>
      <c r="AM1095" s="49" t="e">
        <f t="array" aca="1" ref="AM1095" ca="1">IF(AND(ISNUMBER(AM794), ISNUMBER(AM795)), AM795/AM794-1, NA())</f>
        <v>#N/A</v>
      </c>
      <c r="AN1095" s="49" t="e">
        <f t="array" aca="1" ref="AN1095" ca="1">IF(AND(ISNUMBER(AN794), ISNUMBER(AN795)), AN795/AN794-1, NA())</f>
        <v>#N/A</v>
      </c>
      <c r="AO1095" s="49" t="e">
        <f t="array" aca="1" ref="AO1095" ca="1">IF(AND(ISNUMBER(AO794), ISNUMBER(AO795)), AO795/AO794-1, NA())</f>
        <v>#N/A</v>
      </c>
      <c r="AP1095" s="49" t="e">
        <f t="array" aca="1" ref="AP1095" ca="1">IF(AND(ISNUMBER(AP794), ISNUMBER(AP795)), AP795/AP794-1, NA())</f>
        <v>#N/A</v>
      </c>
      <c r="AQ1095" s="49" t="e">
        <f t="array" aca="1" ref="AQ1095" ca="1">IF(AND(ISNUMBER(AQ794), ISNUMBER(AQ795)), AQ795/AQ794-1, NA())</f>
        <v>#N/A</v>
      </c>
      <c r="AS1095" s="49" t="e">
        <f t="array" aca="1" ref="AS1095" ca="1">IF(AND(ISNUMBER(AS794), ISNUMBER(AS795)), AS795/AS794-1, NA())</f>
        <v>#N/A</v>
      </c>
      <c r="AU1095" s="49" t="e">
        <f t="array" aca="1" ref="AU1095" ca="1">IF(AND(ISNUMBER(AU794), ISNUMBER(AU795)), AU795/AU794-1, NA())</f>
        <v>#N/A</v>
      </c>
      <c r="AV1095" s="49" t="e">
        <f t="array" aca="1" ref="AV1095" ca="1">IF(AND(ISNUMBER(AV794), ISNUMBER(AV795)), AV795/AV794-1, NA())</f>
        <v>#N/A</v>
      </c>
      <c r="AW1095" s="49" t="e">
        <f t="array" aca="1" ref="AW1095" ca="1">IF(AND(ISNUMBER(AW794), ISNUMBER(AW795)), AW795/AW794-1, NA())</f>
        <v>#N/A</v>
      </c>
      <c r="AX1095" s="49" t="e">
        <f t="array" aca="1" ref="AX1095" ca="1">IF(AND(ISNUMBER(AX794), ISNUMBER(AX795)), AX795/AX794-1, NA())</f>
        <v>#N/A</v>
      </c>
      <c r="AY1095" s="49" t="e">
        <f t="array" aca="1" ref="AY1095" ca="1">IF(AND(ISNUMBER(AY794), ISNUMBER(AY795)), AY795/AY794-1, NA())</f>
        <v>#N/A</v>
      </c>
      <c r="AZ1095" s="49" t="e">
        <f t="array" aca="1" ref="AZ1095" ca="1">IF(AND(ISNUMBER(AZ794), ISNUMBER(AZ795)), AZ795/AZ794-1, NA())</f>
        <v>#N/A</v>
      </c>
      <c r="BA1095" s="49" t="e">
        <f t="array" aca="1" ref="BA1095" ca="1">IF(AND(ISNUMBER(BA794), ISNUMBER(BA795)), BA795/BA794-1, NA())</f>
        <v>#N/A</v>
      </c>
      <c r="BB1095" s="49" t="e">
        <f t="array" aca="1" ref="BB1095" ca="1">IF(AND(ISNUMBER(BB794), ISNUMBER(BB795)), BB795/BB794-1, NA())</f>
        <v>#N/A</v>
      </c>
      <c r="BC1095" s="49" t="e">
        <f t="array" aca="1" ref="BC1095" ca="1">IF(AND(ISNUMBER(BC794), ISNUMBER(BC795)), BC795/BC794-1, NA())</f>
        <v>#N/A</v>
      </c>
      <c r="BD1095" s="49" t="e">
        <f t="array" aca="1" ref="BD1095" ca="1">IF(AND(ISNUMBER(BD794), ISNUMBER(BD795)), BD795/BD794-1, NA())</f>
        <v>#N/A</v>
      </c>
      <c r="BE1095" s="49" t="e">
        <f t="array" aca="1" ref="BE1095" ca="1">IF(AND(ISNUMBER(BE794), ISNUMBER(BE795)), BE795/BE794-1, NA())</f>
        <v>#N/A</v>
      </c>
      <c r="BF1095" s="49" t="e">
        <f t="array" aca="1" ref="BF1095" ca="1">IF(AND(ISNUMBER(BF794), ISNUMBER(BF795)), BF795/BF794-1, NA())</f>
        <v>#N/A</v>
      </c>
      <c r="BG1095" s="49" t="e">
        <f t="array" aca="1" ref="BG1095" ca="1">IF(AND(ISNUMBER(BG794), ISNUMBER(BG795)), BG795/BG794-1, NA())</f>
        <v>#N/A</v>
      </c>
      <c r="BH1095" s="49" t="e">
        <f t="array" aca="1" ref="BH1095" ca="1">IF(AND(ISNUMBER(BH794), ISNUMBER(BH795)), BH795/BH794-1, NA())</f>
        <v>#N/A</v>
      </c>
      <c r="BI1095" s="49" t="e">
        <f t="array" aca="1" ref="BI1095" ca="1">IF(AND(ISNUMBER(BI794), ISNUMBER(BI795)), BI795/BI794-1, NA())</f>
        <v>#N/A</v>
      </c>
      <c r="BJ1095" s="49" t="e">
        <f t="array" aca="1" ref="BJ1095" ca="1">IF(AND(ISNUMBER(BJ794), ISNUMBER(BJ795)), BJ795/BJ794-1, NA())</f>
        <v>#N/A</v>
      </c>
      <c r="BK1095" s="49" t="e">
        <f t="array" aca="1" ref="BK1095" ca="1">IF(AND(ISNUMBER(BK794), ISNUMBER(BK795)), BK795/BK794-1, NA())</f>
        <v>#N/A</v>
      </c>
      <c r="BL1095" s="49" t="e">
        <f t="array" aca="1" ref="BL1095" ca="1">IF(AND(ISNUMBER(BL794), ISNUMBER(BL795)), BL795/BL794-1, NA())</f>
        <v>#N/A</v>
      </c>
      <c r="BM1095" s="49" t="e">
        <f t="array" aca="1" ref="BM1095" ca="1">IF(AND(ISNUMBER(BM794), ISNUMBER(BM795)), BM795/BM794-1, NA())</f>
        <v>#N/A</v>
      </c>
      <c r="BN1095" s="49" t="e">
        <f t="array" aca="1" ref="BN1095" ca="1">IF(AND(ISNUMBER(BN794), ISNUMBER(BN795)), BN795/BN794-1, NA())</f>
        <v>#N/A</v>
      </c>
      <c r="BO1095" s="49" t="e">
        <f t="array" aca="1" ref="BO1095" ca="1">IF(AND(ISNUMBER(BO794), ISNUMBER(BO795)), BO795/BO794-1, NA())</f>
        <v>#N/A</v>
      </c>
      <c r="BP1095" s="49" t="e">
        <f t="array" aca="1" ref="BP1095" ca="1">IF(AND(ISNUMBER(BP794), ISNUMBER(BP795)), BP795/BP794-1, NA())</f>
        <v>#N/A</v>
      </c>
      <c r="BQ1095" s="49" t="e">
        <f t="array" aca="1" ref="BQ1095" ca="1">IF(AND(ISNUMBER(BQ794), ISNUMBER(BQ795)), BQ795/BQ794-1, NA())</f>
        <v>#N/A</v>
      </c>
      <c r="BR1095" s="49" t="e">
        <f t="array" aca="1" ref="BR1095" ca="1">IF(AND(ISNUMBER(BR794), ISNUMBER(BR795)), BR795/BR794-1, NA())</f>
        <v>#N/A</v>
      </c>
      <c r="BS1095" s="49" t="e">
        <f t="array" aca="1" ref="BS1095" ca="1">IF(AND(ISNUMBER(BS794), ISNUMBER(BS795)), BS795/BS794-1, NA())</f>
        <v>#N/A</v>
      </c>
    </row>
    <row r="1096" spans="2:71">
      <c r="B1096" s="48">
        <f t="shared" si="1110"/>
        <v>1970</v>
      </c>
      <c r="M1096" s="49">
        <f t="array" aca="1" ref="M1096" ca="1">IF(AND(ISNUMBER(M795), ISNUMBER(M796)), M796/M795-1, NA())</f>
        <v>-1.1754078762770015E-2</v>
      </c>
      <c r="N1096" s="49">
        <f t="array" aca="1" ref="N1096" ca="1">IF(AND(ISNUMBER(N795), ISNUMBER(N796)), N796/N795-1, NA())</f>
        <v>6.4285940892833793E-2</v>
      </c>
      <c r="X1096" s="49" t="e">
        <f t="array" aca="1" ref="X1096" ca="1">IF(AND(ISNUMBER(X795), ISNUMBER(X796)), X796/X795-1, NA())</f>
        <v>#N/A</v>
      </c>
      <c r="Y1096" s="49" t="e">
        <f t="array" aca="1" ref="Y1096" ca="1">IF(AND(ISNUMBER(Y795), ISNUMBER(Y796)), Y796/Y795-1, NA())</f>
        <v>#N/A</v>
      </c>
      <c r="AA1096" s="49">
        <f t="array" aca="1" ref="AA1096" ca="1">IF(AND(ISNUMBER(AA795), ISNUMBER(AA796)), AA796/AA795-1, NA())</f>
        <v>-1.1754078762770015E-2</v>
      </c>
      <c r="AB1096" s="49">
        <f t="array" aca="1" ref="AB1096" ca="1">IF(AND(ISNUMBER(AB795), ISNUMBER(AB796)), AB796/AB795-1, NA())</f>
        <v>1.6220105429617826E-2</v>
      </c>
      <c r="AC1096" s="49">
        <f t="array" aca="1" ref="AC1096" ca="1">IF(AND(ISNUMBER(AC795), ISNUMBER(AC796)), AC796/AC795-1, NA())</f>
        <v>-2.0884219054297937E-3</v>
      </c>
      <c r="AD1096" s="49">
        <f t="array" aca="1" ref="AD1096" ca="1">IF(AND(ISNUMBER(AD795), ISNUMBER(AD796)), AD796/AD795-1, NA())</f>
        <v>2.8609259389558606E-2</v>
      </c>
      <c r="AE1096" s="49">
        <f t="array" aca="1" ref="AE1096" ca="1">IF(AND(ISNUMBER(AE795), ISNUMBER(AE796)), AE796/AE795-1, NA())</f>
        <v>2.4888132143338071E-2</v>
      </c>
      <c r="AG1096" s="49">
        <f t="array" aca="1" ref="AG1096" ca="1">IF(AND(ISNUMBER(AG795), ISNUMBER(AG796)), AG796/AG795-1, NA())</f>
        <v>0</v>
      </c>
      <c r="AM1096" s="49" t="e">
        <f t="array" aca="1" ref="AM1096" ca="1">IF(AND(ISNUMBER(AM795), ISNUMBER(AM796)), AM796/AM795-1, NA())</f>
        <v>#N/A</v>
      </c>
      <c r="AN1096" s="49" t="e">
        <f t="array" aca="1" ref="AN1096" ca="1">IF(AND(ISNUMBER(AN795), ISNUMBER(AN796)), AN796/AN795-1, NA())</f>
        <v>#N/A</v>
      </c>
      <c r="AO1096" s="49" t="e">
        <f t="array" aca="1" ref="AO1096" ca="1">IF(AND(ISNUMBER(AO795), ISNUMBER(AO796)), AO796/AO795-1, NA())</f>
        <v>#N/A</v>
      </c>
      <c r="AP1096" s="49" t="e">
        <f t="array" aca="1" ref="AP1096" ca="1">IF(AND(ISNUMBER(AP795), ISNUMBER(AP796)), AP796/AP795-1, NA())</f>
        <v>#N/A</v>
      </c>
      <c r="AQ1096" s="49" t="e">
        <f t="array" aca="1" ref="AQ1096" ca="1">IF(AND(ISNUMBER(AQ795), ISNUMBER(AQ796)), AQ796/AQ795-1, NA())</f>
        <v>#N/A</v>
      </c>
      <c r="AS1096" s="49" t="e">
        <f t="array" aca="1" ref="AS1096" ca="1">IF(AND(ISNUMBER(AS795), ISNUMBER(AS796)), AS796/AS795-1, NA())</f>
        <v>#N/A</v>
      </c>
      <c r="AU1096" s="49" t="e">
        <f t="array" aca="1" ref="AU1096" ca="1">IF(AND(ISNUMBER(AU795), ISNUMBER(AU796)), AU796/AU795-1, NA())</f>
        <v>#N/A</v>
      </c>
      <c r="AV1096" s="49" t="e">
        <f t="array" aca="1" ref="AV1096" ca="1">IF(AND(ISNUMBER(AV795), ISNUMBER(AV796)), AV796/AV795-1, NA())</f>
        <v>#N/A</v>
      </c>
      <c r="AW1096" s="49" t="e">
        <f t="array" aca="1" ref="AW1096" ca="1">IF(AND(ISNUMBER(AW795), ISNUMBER(AW796)), AW796/AW795-1, NA())</f>
        <v>#N/A</v>
      </c>
      <c r="AX1096" s="49" t="e">
        <f t="array" aca="1" ref="AX1096" ca="1">IF(AND(ISNUMBER(AX795), ISNUMBER(AX796)), AX796/AX795-1, NA())</f>
        <v>#N/A</v>
      </c>
      <c r="AY1096" s="49" t="e">
        <f t="array" aca="1" ref="AY1096" ca="1">IF(AND(ISNUMBER(AY795), ISNUMBER(AY796)), AY796/AY795-1, NA())</f>
        <v>#N/A</v>
      </c>
      <c r="AZ1096" s="49" t="e">
        <f t="array" aca="1" ref="AZ1096" ca="1">IF(AND(ISNUMBER(AZ795), ISNUMBER(AZ796)), AZ796/AZ795-1, NA())</f>
        <v>#N/A</v>
      </c>
      <c r="BA1096" s="49" t="e">
        <f t="array" aca="1" ref="BA1096" ca="1">IF(AND(ISNUMBER(BA795), ISNUMBER(BA796)), BA796/BA795-1, NA())</f>
        <v>#N/A</v>
      </c>
      <c r="BB1096" s="49" t="e">
        <f t="array" aca="1" ref="BB1096" ca="1">IF(AND(ISNUMBER(BB795), ISNUMBER(BB796)), BB796/BB795-1, NA())</f>
        <v>#N/A</v>
      </c>
      <c r="BC1096" s="49" t="e">
        <f t="array" aca="1" ref="BC1096" ca="1">IF(AND(ISNUMBER(BC795), ISNUMBER(BC796)), BC796/BC795-1, NA())</f>
        <v>#N/A</v>
      </c>
      <c r="BD1096" s="49" t="e">
        <f t="array" aca="1" ref="BD1096" ca="1">IF(AND(ISNUMBER(BD795), ISNUMBER(BD796)), BD796/BD795-1, NA())</f>
        <v>#N/A</v>
      </c>
      <c r="BE1096" s="49" t="e">
        <f t="array" aca="1" ref="BE1096" ca="1">IF(AND(ISNUMBER(BE795), ISNUMBER(BE796)), BE796/BE795-1, NA())</f>
        <v>#N/A</v>
      </c>
      <c r="BF1096" s="49" t="e">
        <f t="array" aca="1" ref="BF1096" ca="1">IF(AND(ISNUMBER(BF795), ISNUMBER(BF796)), BF796/BF795-1, NA())</f>
        <v>#N/A</v>
      </c>
      <c r="BG1096" s="49" t="e">
        <f t="array" aca="1" ref="BG1096" ca="1">IF(AND(ISNUMBER(BG795), ISNUMBER(BG796)), BG796/BG795-1, NA())</f>
        <v>#N/A</v>
      </c>
      <c r="BH1096" s="49" t="e">
        <f t="array" aca="1" ref="BH1096" ca="1">IF(AND(ISNUMBER(BH795), ISNUMBER(BH796)), BH796/BH795-1, NA())</f>
        <v>#N/A</v>
      </c>
      <c r="BI1096" s="49" t="e">
        <f t="array" aca="1" ref="BI1096" ca="1">IF(AND(ISNUMBER(BI795), ISNUMBER(BI796)), BI796/BI795-1, NA())</f>
        <v>#N/A</v>
      </c>
      <c r="BJ1096" s="49" t="e">
        <f t="array" aca="1" ref="BJ1096" ca="1">IF(AND(ISNUMBER(BJ795), ISNUMBER(BJ796)), BJ796/BJ795-1, NA())</f>
        <v>#N/A</v>
      </c>
      <c r="BK1096" s="49" t="e">
        <f t="array" aca="1" ref="BK1096" ca="1">IF(AND(ISNUMBER(BK795), ISNUMBER(BK796)), BK796/BK795-1, NA())</f>
        <v>#N/A</v>
      </c>
      <c r="BL1096" s="49" t="e">
        <f t="array" aca="1" ref="BL1096" ca="1">IF(AND(ISNUMBER(BL795), ISNUMBER(BL796)), BL796/BL795-1, NA())</f>
        <v>#N/A</v>
      </c>
      <c r="BM1096" s="49" t="e">
        <f t="array" aca="1" ref="BM1096" ca="1">IF(AND(ISNUMBER(BM795), ISNUMBER(BM796)), BM796/BM795-1, NA())</f>
        <v>#N/A</v>
      </c>
      <c r="BN1096" s="49" t="e">
        <f t="array" aca="1" ref="BN1096" ca="1">IF(AND(ISNUMBER(BN795), ISNUMBER(BN796)), BN796/BN795-1, NA())</f>
        <v>#N/A</v>
      </c>
      <c r="BO1096" s="49" t="e">
        <f t="array" aca="1" ref="BO1096" ca="1">IF(AND(ISNUMBER(BO795), ISNUMBER(BO796)), BO796/BO795-1, NA())</f>
        <v>#N/A</v>
      </c>
      <c r="BP1096" s="49" t="e">
        <f t="array" aca="1" ref="BP1096" ca="1">IF(AND(ISNUMBER(BP795), ISNUMBER(BP796)), BP796/BP795-1, NA())</f>
        <v>#N/A</v>
      </c>
      <c r="BQ1096" s="49" t="e">
        <f t="array" aca="1" ref="BQ1096" ca="1">IF(AND(ISNUMBER(BQ795), ISNUMBER(BQ796)), BQ796/BQ795-1, NA())</f>
        <v>#N/A</v>
      </c>
      <c r="BR1096" s="49" t="e">
        <f t="array" aca="1" ref="BR1096" ca="1">IF(AND(ISNUMBER(BR795), ISNUMBER(BR796)), BR796/BR795-1, NA())</f>
        <v>#N/A</v>
      </c>
      <c r="BS1096" s="49" t="e">
        <f t="array" aca="1" ref="BS1096" ca="1">IF(AND(ISNUMBER(BS795), ISNUMBER(BS796)), BS796/BS795-1, NA())</f>
        <v>#N/A</v>
      </c>
    </row>
    <row r="1097" spans="2:71">
      <c r="B1097" s="48">
        <f t="shared" si="1110"/>
        <v>1971</v>
      </c>
      <c r="M1097" s="49">
        <f t="array" aca="1" ref="M1097" ca="1">IF(AND(ISNUMBER(M796), ISNUMBER(M797)), M797/M796-1, NA())</f>
        <v>0.18014510390009897</v>
      </c>
      <c r="N1097" s="49">
        <f t="array" aca="1" ref="N1097" ca="1">IF(AND(ISNUMBER(N796), ISNUMBER(N797)), N797/N796-1, NA())</f>
        <v>0.12271225835309729</v>
      </c>
      <c r="X1097" s="49" t="e">
        <f t="array" aca="1" ref="X1097" ca="1">IF(AND(ISNUMBER(X796), ISNUMBER(X797)), X797/X796-1, NA())</f>
        <v>#N/A</v>
      </c>
      <c r="Y1097" s="49" t="e">
        <f t="array" aca="1" ref="Y1097" ca="1">IF(AND(ISNUMBER(Y796), ISNUMBER(Y797)), Y797/Y796-1, NA())</f>
        <v>#N/A</v>
      </c>
      <c r="AA1097" s="49">
        <f t="array" aca="1" ref="AA1097" ca="1">IF(AND(ISNUMBER(AA796), ISNUMBER(AA797)), AA797/AA796-1, NA())</f>
        <v>0.18014510390009897</v>
      </c>
      <c r="AB1097" s="49">
        <f t="array" aca="1" ref="AB1097" ca="1">IF(AND(ISNUMBER(AB796), ISNUMBER(AB797)), AB797/AB796-1, NA())</f>
        <v>0.16219901461154418</v>
      </c>
      <c r="AC1097" s="49">
        <f t="array" aca="1" ref="AC1097" ca="1">IF(AND(ISNUMBER(AC796), ISNUMBER(AC797)), AC797/AC796-1, NA())</f>
        <v>0.18221984265920788</v>
      </c>
      <c r="AD1097" s="49">
        <f t="array" aca="1" ref="AD1097" ca="1">IF(AND(ISNUMBER(AD796), ISNUMBER(AD797)), AD797/AD796-1, NA())</f>
        <v>0.14827654267875778</v>
      </c>
      <c r="AE1097" s="49">
        <f t="array" aca="1" ref="AE1097" ca="1">IF(AND(ISNUMBER(AE796), ISNUMBER(AE797)), AE797/AE796-1, NA())</f>
        <v>0.1611218817723048</v>
      </c>
      <c r="AG1097" s="49">
        <f t="array" aca="1" ref="AG1097" ca="1">IF(AND(ISNUMBER(AG796), ISNUMBER(AG797)), AG797/AG796-1, NA())</f>
        <v>0</v>
      </c>
      <c r="AM1097" s="49" t="e">
        <f t="array" aca="1" ref="AM1097" ca="1">IF(AND(ISNUMBER(AM796), ISNUMBER(AM797)), AM797/AM796-1, NA())</f>
        <v>#N/A</v>
      </c>
      <c r="AN1097" s="49" t="e">
        <f t="array" aca="1" ref="AN1097" ca="1">IF(AND(ISNUMBER(AN796), ISNUMBER(AN797)), AN797/AN796-1, NA())</f>
        <v>#N/A</v>
      </c>
      <c r="AO1097" s="49" t="e">
        <f t="array" aca="1" ref="AO1097" ca="1">IF(AND(ISNUMBER(AO796), ISNUMBER(AO797)), AO797/AO796-1, NA())</f>
        <v>#N/A</v>
      </c>
      <c r="AP1097" s="49" t="e">
        <f t="array" aca="1" ref="AP1097" ca="1">IF(AND(ISNUMBER(AP796), ISNUMBER(AP797)), AP797/AP796-1, NA())</f>
        <v>#N/A</v>
      </c>
      <c r="AQ1097" s="49" t="e">
        <f t="array" aca="1" ref="AQ1097" ca="1">IF(AND(ISNUMBER(AQ796), ISNUMBER(AQ797)), AQ797/AQ796-1, NA())</f>
        <v>#N/A</v>
      </c>
      <c r="AS1097" s="49" t="e">
        <f t="array" aca="1" ref="AS1097" ca="1">IF(AND(ISNUMBER(AS796), ISNUMBER(AS797)), AS797/AS796-1, NA())</f>
        <v>#N/A</v>
      </c>
      <c r="AU1097" s="49" t="e">
        <f t="array" aca="1" ref="AU1097" ca="1">IF(AND(ISNUMBER(AU796), ISNUMBER(AU797)), AU797/AU796-1, NA())</f>
        <v>#N/A</v>
      </c>
      <c r="AV1097" s="49" t="e">
        <f t="array" aca="1" ref="AV1097" ca="1">IF(AND(ISNUMBER(AV796), ISNUMBER(AV797)), AV797/AV796-1, NA())</f>
        <v>#N/A</v>
      </c>
      <c r="AW1097" s="49" t="e">
        <f t="array" aca="1" ref="AW1097" ca="1">IF(AND(ISNUMBER(AW796), ISNUMBER(AW797)), AW797/AW796-1, NA())</f>
        <v>#N/A</v>
      </c>
      <c r="AX1097" s="49" t="e">
        <f t="array" aca="1" ref="AX1097" ca="1">IF(AND(ISNUMBER(AX796), ISNUMBER(AX797)), AX797/AX796-1, NA())</f>
        <v>#N/A</v>
      </c>
      <c r="AY1097" s="49" t="e">
        <f t="array" aca="1" ref="AY1097" ca="1">IF(AND(ISNUMBER(AY796), ISNUMBER(AY797)), AY797/AY796-1, NA())</f>
        <v>#N/A</v>
      </c>
      <c r="AZ1097" s="49" t="e">
        <f t="array" aca="1" ref="AZ1097" ca="1">IF(AND(ISNUMBER(AZ796), ISNUMBER(AZ797)), AZ797/AZ796-1, NA())</f>
        <v>#N/A</v>
      </c>
      <c r="BA1097" s="49" t="e">
        <f t="array" aca="1" ref="BA1097" ca="1">IF(AND(ISNUMBER(BA796), ISNUMBER(BA797)), BA797/BA796-1, NA())</f>
        <v>#N/A</v>
      </c>
      <c r="BB1097" s="49" t="e">
        <f t="array" aca="1" ref="BB1097" ca="1">IF(AND(ISNUMBER(BB796), ISNUMBER(BB797)), BB797/BB796-1, NA())</f>
        <v>#N/A</v>
      </c>
      <c r="BC1097" s="49" t="e">
        <f t="array" aca="1" ref="BC1097" ca="1">IF(AND(ISNUMBER(BC796), ISNUMBER(BC797)), BC797/BC796-1, NA())</f>
        <v>#N/A</v>
      </c>
      <c r="BD1097" s="49" t="e">
        <f t="array" aca="1" ref="BD1097" ca="1">IF(AND(ISNUMBER(BD796), ISNUMBER(BD797)), BD797/BD796-1, NA())</f>
        <v>#N/A</v>
      </c>
      <c r="BE1097" s="49" t="e">
        <f t="array" aca="1" ref="BE1097" ca="1">IF(AND(ISNUMBER(BE796), ISNUMBER(BE797)), BE797/BE796-1, NA())</f>
        <v>#N/A</v>
      </c>
      <c r="BF1097" s="49" t="e">
        <f t="array" aca="1" ref="BF1097" ca="1">IF(AND(ISNUMBER(BF796), ISNUMBER(BF797)), BF797/BF796-1, NA())</f>
        <v>#N/A</v>
      </c>
      <c r="BG1097" s="49" t="e">
        <f t="array" aca="1" ref="BG1097" ca="1">IF(AND(ISNUMBER(BG796), ISNUMBER(BG797)), BG797/BG796-1, NA())</f>
        <v>#N/A</v>
      </c>
      <c r="BH1097" s="49" t="e">
        <f t="array" aca="1" ref="BH1097" ca="1">IF(AND(ISNUMBER(BH796), ISNUMBER(BH797)), BH797/BH796-1, NA())</f>
        <v>#N/A</v>
      </c>
      <c r="BI1097" s="49" t="e">
        <f t="array" aca="1" ref="BI1097" ca="1">IF(AND(ISNUMBER(BI796), ISNUMBER(BI797)), BI797/BI796-1, NA())</f>
        <v>#N/A</v>
      </c>
      <c r="BJ1097" s="49" t="e">
        <f t="array" aca="1" ref="BJ1097" ca="1">IF(AND(ISNUMBER(BJ796), ISNUMBER(BJ797)), BJ797/BJ796-1, NA())</f>
        <v>#N/A</v>
      </c>
      <c r="BK1097" s="49" t="e">
        <f t="array" aca="1" ref="BK1097" ca="1">IF(AND(ISNUMBER(BK796), ISNUMBER(BK797)), BK797/BK796-1, NA())</f>
        <v>#N/A</v>
      </c>
      <c r="BL1097" s="49" t="e">
        <f t="array" aca="1" ref="BL1097" ca="1">IF(AND(ISNUMBER(BL796), ISNUMBER(BL797)), BL797/BL796-1, NA())</f>
        <v>#N/A</v>
      </c>
      <c r="BM1097" s="49" t="e">
        <f t="array" aca="1" ref="BM1097" ca="1">IF(AND(ISNUMBER(BM796), ISNUMBER(BM797)), BM797/BM796-1, NA())</f>
        <v>#N/A</v>
      </c>
      <c r="BN1097" s="49" t="e">
        <f t="array" aca="1" ref="BN1097" ca="1">IF(AND(ISNUMBER(BN796), ISNUMBER(BN797)), BN797/BN796-1, NA())</f>
        <v>#N/A</v>
      </c>
      <c r="BO1097" s="49" t="e">
        <f t="array" aca="1" ref="BO1097" ca="1">IF(AND(ISNUMBER(BO796), ISNUMBER(BO797)), BO797/BO796-1, NA())</f>
        <v>#N/A</v>
      </c>
      <c r="BP1097" s="49" t="e">
        <f t="array" aca="1" ref="BP1097" ca="1">IF(AND(ISNUMBER(BP796), ISNUMBER(BP797)), BP797/BP796-1, NA())</f>
        <v>#N/A</v>
      </c>
      <c r="BQ1097" s="49" t="e">
        <f t="array" aca="1" ref="BQ1097" ca="1">IF(AND(ISNUMBER(BQ796), ISNUMBER(BQ797)), BQ797/BQ796-1, NA())</f>
        <v>#N/A</v>
      </c>
      <c r="BR1097" s="49" t="e">
        <f t="array" aca="1" ref="BR1097" ca="1">IF(AND(ISNUMBER(BR796), ISNUMBER(BR797)), BR797/BR796-1, NA())</f>
        <v>#N/A</v>
      </c>
      <c r="BS1097" s="49" t="e">
        <f t="array" aca="1" ref="BS1097" ca="1">IF(AND(ISNUMBER(BS796), ISNUMBER(BS797)), BS797/BS796-1, NA())</f>
        <v>#N/A</v>
      </c>
    </row>
    <row r="1098" spans="2:71">
      <c r="B1098" s="48">
        <f t="shared" si="1110"/>
        <v>1972</v>
      </c>
      <c r="M1098" s="49">
        <f t="array" aca="1" ref="M1098" ca="1">IF(AND(ISNUMBER(M797), ISNUMBER(M798)), M798/M797-1, NA())</f>
        <v>0.20165378691953895</v>
      </c>
      <c r="N1098" s="49">
        <f t="array" aca="1" ref="N1098" ca="1">IF(AND(ISNUMBER(N797), ISNUMBER(N798)), N798/N797-1, NA())</f>
        <v>0.10986163114932257</v>
      </c>
      <c r="X1098" s="49" t="e">
        <f t="array" aca="1" ref="X1098" ca="1">IF(AND(ISNUMBER(X797), ISNUMBER(X798)), X798/X797-1, NA())</f>
        <v>#N/A</v>
      </c>
      <c r="Y1098" s="49" t="e">
        <f t="array" aca="1" ref="Y1098" ca="1">IF(AND(ISNUMBER(Y797), ISNUMBER(Y798)), Y798/Y797-1, NA())</f>
        <v>#N/A</v>
      </c>
      <c r="AA1098" s="49">
        <f t="array" aca="1" ref="AA1098" ca="1">IF(AND(ISNUMBER(AA797), ISNUMBER(AA798)), AA798/AA797-1, NA())</f>
        <v>0.20165378691953895</v>
      </c>
      <c r="AB1098" s="49">
        <f t="array" aca="1" ref="AB1098" ca="1">IF(AND(ISNUMBER(AB797), ISNUMBER(AB798)), AB798/AB797-1, NA())</f>
        <v>0.159814148945151</v>
      </c>
      <c r="AC1098" s="49">
        <f t="array" aca="1" ref="AC1098" ca="1">IF(AND(ISNUMBER(AC797), ISNUMBER(AC798)), AC798/AC797-1, NA())</f>
        <v>0.1687817624869874</v>
      </c>
      <c r="AD1098" s="49">
        <f t="array" aca="1" ref="AD1098" ca="1">IF(AND(ISNUMBER(AD797), ISNUMBER(AD798)), AD798/AD797-1, NA())</f>
        <v>0.1441952242981257</v>
      </c>
      <c r="AE1098" s="49">
        <f t="array" aca="1" ref="AE1098" ca="1">IF(AND(ISNUMBER(AE797), ISNUMBER(AE798)), AE798/AE797-1, NA())</f>
        <v>0.16665332390120224</v>
      </c>
      <c r="AG1098" s="49">
        <f t="array" aca="1" ref="AG1098" ca="1">IF(AND(ISNUMBER(AG797), ISNUMBER(AG798)), AG798/AG797-1, NA())</f>
        <v>0</v>
      </c>
      <c r="AM1098" s="49" t="e">
        <f t="array" aca="1" ref="AM1098" ca="1">IF(AND(ISNUMBER(AM797), ISNUMBER(AM798)), AM798/AM797-1, NA())</f>
        <v>#N/A</v>
      </c>
      <c r="AN1098" s="49" t="e">
        <f t="array" aca="1" ref="AN1098" ca="1">IF(AND(ISNUMBER(AN797), ISNUMBER(AN798)), AN798/AN797-1, NA())</f>
        <v>#N/A</v>
      </c>
      <c r="AO1098" s="49" t="e">
        <f t="array" aca="1" ref="AO1098" ca="1">IF(AND(ISNUMBER(AO797), ISNUMBER(AO798)), AO798/AO797-1, NA())</f>
        <v>#N/A</v>
      </c>
      <c r="AP1098" s="49" t="e">
        <f t="array" aca="1" ref="AP1098" ca="1">IF(AND(ISNUMBER(AP797), ISNUMBER(AP798)), AP798/AP797-1, NA())</f>
        <v>#N/A</v>
      </c>
      <c r="AQ1098" s="49" t="e">
        <f t="array" aca="1" ref="AQ1098" ca="1">IF(AND(ISNUMBER(AQ797), ISNUMBER(AQ798)), AQ798/AQ797-1, NA())</f>
        <v>#N/A</v>
      </c>
      <c r="AS1098" s="49" t="e">
        <f t="array" aca="1" ref="AS1098" ca="1">IF(AND(ISNUMBER(AS797), ISNUMBER(AS798)), AS798/AS797-1, NA())</f>
        <v>#N/A</v>
      </c>
      <c r="AU1098" s="49" t="e">
        <f t="array" aca="1" ref="AU1098" ca="1">IF(AND(ISNUMBER(AU797), ISNUMBER(AU798)), AU798/AU797-1, NA())</f>
        <v>#N/A</v>
      </c>
      <c r="AV1098" s="49" t="e">
        <f t="array" aca="1" ref="AV1098" ca="1">IF(AND(ISNUMBER(AV797), ISNUMBER(AV798)), AV798/AV797-1, NA())</f>
        <v>#N/A</v>
      </c>
      <c r="AW1098" s="49" t="e">
        <f t="array" aca="1" ref="AW1098" ca="1">IF(AND(ISNUMBER(AW797), ISNUMBER(AW798)), AW798/AW797-1, NA())</f>
        <v>#N/A</v>
      </c>
      <c r="AX1098" s="49" t="e">
        <f t="array" aca="1" ref="AX1098" ca="1">IF(AND(ISNUMBER(AX797), ISNUMBER(AX798)), AX798/AX797-1, NA())</f>
        <v>#N/A</v>
      </c>
      <c r="AY1098" s="49" t="e">
        <f t="array" aca="1" ref="AY1098" ca="1">IF(AND(ISNUMBER(AY797), ISNUMBER(AY798)), AY798/AY797-1, NA())</f>
        <v>#N/A</v>
      </c>
      <c r="AZ1098" s="49" t="e">
        <f t="array" aca="1" ref="AZ1098" ca="1">IF(AND(ISNUMBER(AZ797), ISNUMBER(AZ798)), AZ798/AZ797-1, NA())</f>
        <v>#N/A</v>
      </c>
      <c r="BA1098" s="49" t="e">
        <f t="array" aca="1" ref="BA1098" ca="1">IF(AND(ISNUMBER(BA797), ISNUMBER(BA798)), BA798/BA797-1, NA())</f>
        <v>#N/A</v>
      </c>
      <c r="BB1098" s="49" t="e">
        <f t="array" aca="1" ref="BB1098" ca="1">IF(AND(ISNUMBER(BB797), ISNUMBER(BB798)), BB798/BB797-1, NA())</f>
        <v>#N/A</v>
      </c>
      <c r="BC1098" s="49" t="e">
        <f t="array" aca="1" ref="BC1098" ca="1">IF(AND(ISNUMBER(BC797), ISNUMBER(BC798)), BC798/BC797-1, NA())</f>
        <v>#N/A</v>
      </c>
      <c r="BD1098" s="49" t="e">
        <f t="array" aca="1" ref="BD1098" ca="1">IF(AND(ISNUMBER(BD797), ISNUMBER(BD798)), BD798/BD797-1, NA())</f>
        <v>#N/A</v>
      </c>
      <c r="BE1098" s="49" t="e">
        <f t="array" aca="1" ref="BE1098" ca="1">IF(AND(ISNUMBER(BE797), ISNUMBER(BE798)), BE798/BE797-1, NA())</f>
        <v>#N/A</v>
      </c>
      <c r="BF1098" s="49" t="e">
        <f t="array" aca="1" ref="BF1098" ca="1">IF(AND(ISNUMBER(BF797), ISNUMBER(BF798)), BF798/BF797-1, NA())</f>
        <v>#N/A</v>
      </c>
      <c r="BG1098" s="49" t="e">
        <f t="array" aca="1" ref="BG1098" ca="1">IF(AND(ISNUMBER(BG797), ISNUMBER(BG798)), BG798/BG797-1, NA())</f>
        <v>#N/A</v>
      </c>
      <c r="BH1098" s="49" t="e">
        <f t="array" aca="1" ref="BH1098" ca="1">IF(AND(ISNUMBER(BH797), ISNUMBER(BH798)), BH798/BH797-1, NA())</f>
        <v>#N/A</v>
      </c>
      <c r="BI1098" s="49" t="e">
        <f t="array" aca="1" ref="BI1098" ca="1">IF(AND(ISNUMBER(BI797), ISNUMBER(BI798)), BI798/BI797-1, NA())</f>
        <v>#N/A</v>
      </c>
      <c r="BJ1098" s="49" t="e">
        <f t="array" aca="1" ref="BJ1098" ca="1">IF(AND(ISNUMBER(BJ797), ISNUMBER(BJ798)), BJ798/BJ797-1, NA())</f>
        <v>#N/A</v>
      </c>
      <c r="BK1098" s="49" t="e">
        <f t="array" aca="1" ref="BK1098" ca="1">IF(AND(ISNUMBER(BK797), ISNUMBER(BK798)), BK798/BK797-1, NA())</f>
        <v>#N/A</v>
      </c>
      <c r="BL1098" s="49" t="e">
        <f t="array" aca="1" ref="BL1098" ca="1">IF(AND(ISNUMBER(BL797), ISNUMBER(BL798)), BL798/BL797-1, NA())</f>
        <v>#N/A</v>
      </c>
      <c r="BM1098" s="49" t="e">
        <f t="array" aca="1" ref="BM1098" ca="1">IF(AND(ISNUMBER(BM797), ISNUMBER(BM798)), BM798/BM797-1, NA())</f>
        <v>#N/A</v>
      </c>
      <c r="BN1098" s="49" t="e">
        <f t="array" aca="1" ref="BN1098" ca="1">IF(AND(ISNUMBER(BN797), ISNUMBER(BN798)), BN798/BN797-1, NA())</f>
        <v>#N/A</v>
      </c>
      <c r="BO1098" s="49" t="e">
        <f t="array" aca="1" ref="BO1098" ca="1">IF(AND(ISNUMBER(BO797), ISNUMBER(BO798)), BO798/BO797-1, NA())</f>
        <v>#N/A</v>
      </c>
      <c r="BP1098" s="49" t="e">
        <f t="array" aca="1" ref="BP1098" ca="1">IF(AND(ISNUMBER(BP797), ISNUMBER(BP798)), BP798/BP797-1, NA())</f>
        <v>#N/A</v>
      </c>
      <c r="BQ1098" s="49" t="e">
        <f t="array" aca="1" ref="BQ1098" ca="1">IF(AND(ISNUMBER(BQ797), ISNUMBER(BQ798)), BQ798/BQ797-1, NA())</f>
        <v>#N/A</v>
      </c>
      <c r="BR1098" s="49" t="e">
        <f t="array" aca="1" ref="BR1098" ca="1">IF(AND(ISNUMBER(BR797), ISNUMBER(BR798)), BR798/BR797-1, NA())</f>
        <v>#N/A</v>
      </c>
      <c r="BS1098" s="49" t="e">
        <f t="array" aca="1" ref="BS1098" ca="1">IF(AND(ISNUMBER(BS797), ISNUMBER(BS798)), BS798/BS797-1, NA())</f>
        <v>#N/A</v>
      </c>
    </row>
    <row r="1099" spans="2:71">
      <c r="B1099" s="48">
        <f t="shared" si="1110"/>
        <v>1973</v>
      </c>
      <c r="M1099" s="49">
        <f t="array" aca="1" ref="M1099" ca="1">IF(AND(ISNUMBER(M798), ISNUMBER(M799)), M799/M798-1, NA())</f>
        <v>-0.11928097582979813</v>
      </c>
      <c r="N1099" s="49">
        <f t="array" aca="1" ref="N1099" ca="1">IF(AND(ISNUMBER(N798), ISNUMBER(N799)), N799/N798-1, NA())</f>
        <v>-9.645412564917577E-2</v>
      </c>
      <c r="X1099" s="49" t="e">
        <f t="array" aca="1" ref="X1099" ca="1">IF(AND(ISNUMBER(X798), ISNUMBER(X799)), X799/X798-1, NA())</f>
        <v>#N/A</v>
      </c>
      <c r="Y1099" s="49" t="e">
        <f t="array" aca="1" ref="Y1099" ca="1">IF(AND(ISNUMBER(Y798), ISNUMBER(Y799)), Y799/Y798-1, NA())</f>
        <v>#N/A</v>
      </c>
      <c r="AA1099" s="49">
        <f t="array" aca="1" ref="AA1099" ca="1">IF(AND(ISNUMBER(AA798), ISNUMBER(AA799)), AA799/AA798-1, NA())</f>
        <v>-0.11928097582979813</v>
      </c>
      <c r="AB1099" s="49">
        <f t="array" aca="1" ref="AB1099" ca="1">IF(AND(ISNUMBER(AB798), ISNUMBER(AB799)), AB799/AB798-1, NA())</f>
        <v>-0.12124449927838921</v>
      </c>
      <c r="AC1099" s="49">
        <f t="array" aca="1" ref="AC1099" ca="1">IF(AND(ISNUMBER(AC798), ISNUMBER(AC799)), AC799/AC798-1, NA())</f>
        <v>-0.1533424014931617</v>
      </c>
      <c r="AD1099" s="49">
        <f t="array" aca="1" ref="AD1099" ca="1">IF(AND(ISNUMBER(AD798), ISNUMBER(AD799)), AD799/AD798-1, NA())</f>
        <v>-0.10786897301959641</v>
      </c>
      <c r="AE1099" s="49">
        <f t="array" aca="1" ref="AE1099" ca="1">IF(AND(ISNUMBER(AE798), ISNUMBER(AE799)), AE799/AE798-1, NA())</f>
        <v>-8.8191333523951365E-2</v>
      </c>
      <c r="AG1099" s="49">
        <f t="array" aca="1" ref="AG1099" ca="1">IF(AND(ISNUMBER(AG798), ISNUMBER(AG799)), AG799/AG798-1, NA())</f>
        <v>0</v>
      </c>
      <c r="AM1099" s="49" t="e">
        <f t="array" aca="1" ref="AM1099" ca="1">IF(AND(ISNUMBER(AM798), ISNUMBER(AM799)), AM799/AM798-1, NA())</f>
        <v>#N/A</v>
      </c>
      <c r="AN1099" s="49" t="e">
        <f t="array" aca="1" ref="AN1099" ca="1">IF(AND(ISNUMBER(AN798), ISNUMBER(AN799)), AN799/AN798-1, NA())</f>
        <v>#N/A</v>
      </c>
      <c r="AO1099" s="49" t="e">
        <f t="array" aca="1" ref="AO1099" ca="1">IF(AND(ISNUMBER(AO798), ISNUMBER(AO799)), AO799/AO798-1, NA())</f>
        <v>#N/A</v>
      </c>
      <c r="AP1099" s="49" t="e">
        <f t="array" aca="1" ref="AP1099" ca="1">IF(AND(ISNUMBER(AP798), ISNUMBER(AP799)), AP799/AP798-1, NA())</f>
        <v>#N/A</v>
      </c>
      <c r="AQ1099" s="49" t="e">
        <f t="array" aca="1" ref="AQ1099" ca="1">IF(AND(ISNUMBER(AQ798), ISNUMBER(AQ799)), AQ799/AQ798-1, NA())</f>
        <v>#N/A</v>
      </c>
      <c r="AS1099" s="49" t="e">
        <f t="array" aca="1" ref="AS1099" ca="1">IF(AND(ISNUMBER(AS798), ISNUMBER(AS799)), AS799/AS798-1, NA())</f>
        <v>#N/A</v>
      </c>
      <c r="AU1099" s="49" t="e">
        <f t="array" aca="1" ref="AU1099" ca="1">IF(AND(ISNUMBER(AU798), ISNUMBER(AU799)), AU799/AU798-1, NA())</f>
        <v>#N/A</v>
      </c>
      <c r="AV1099" s="49" t="e">
        <f t="array" aca="1" ref="AV1099" ca="1">IF(AND(ISNUMBER(AV798), ISNUMBER(AV799)), AV799/AV798-1, NA())</f>
        <v>#N/A</v>
      </c>
      <c r="AW1099" s="49" t="e">
        <f t="array" aca="1" ref="AW1099" ca="1">IF(AND(ISNUMBER(AW798), ISNUMBER(AW799)), AW799/AW798-1, NA())</f>
        <v>#N/A</v>
      </c>
      <c r="AX1099" s="49" t="e">
        <f t="array" aca="1" ref="AX1099" ca="1">IF(AND(ISNUMBER(AX798), ISNUMBER(AX799)), AX799/AX798-1, NA())</f>
        <v>#N/A</v>
      </c>
      <c r="AY1099" s="49" t="e">
        <f t="array" aca="1" ref="AY1099" ca="1">IF(AND(ISNUMBER(AY798), ISNUMBER(AY799)), AY799/AY798-1, NA())</f>
        <v>#N/A</v>
      </c>
      <c r="AZ1099" s="49" t="e">
        <f t="array" aca="1" ref="AZ1099" ca="1">IF(AND(ISNUMBER(AZ798), ISNUMBER(AZ799)), AZ799/AZ798-1, NA())</f>
        <v>#N/A</v>
      </c>
      <c r="BA1099" s="49" t="e">
        <f t="array" aca="1" ref="BA1099" ca="1">IF(AND(ISNUMBER(BA798), ISNUMBER(BA799)), BA799/BA798-1, NA())</f>
        <v>#N/A</v>
      </c>
      <c r="BB1099" s="49" t="e">
        <f t="array" aca="1" ref="BB1099" ca="1">IF(AND(ISNUMBER(BB798), ISNUMBER(BB799)), BB799/BB798-1, NA())</f>
        <v>#N/A</v>
      </c>
      <c r="BC1099" s="49" t="e">
        <f t="array" aca="1" ref="BC1099" ca="1">IF(AND(ISNUMBER(BC798), ISNUMBER(BC799)), BC799/BC798-1, NA())</f>
        <v>#N/A</v>
      </c>
      <c r="BD1099" s="49" t="e">
        <f t="array" aca="1" ref="BD1099" ca="1">IF(AND(ISNUMBER(BD798), ISNUMBER(BD799)), BD799/BD798-1, NA())</f>
        <v>#N/A</v>
      </c>
      <c r="BE1099" s="49" t="e">
        <f t="array" aca="1" ref="BE1099" ca="1">IF(AND(ISNUMBER(BE798), ISNUMBER(BE799)), BE799/BE798-1, NA())</f>
        <v>#N/A</v>
      </c>
      <c r="BF1099" s="49" t="e">
        <f t="array" aca="1" ref="BF1099" ca="1">IF(AND(ISNUMBER(BF798), ISNUMBER(BF799)), BF799/BF798-1, NA())</f>
        <v>#N/A</v>
      </c>
      <c r="BG1099" s="49" t="e">
        <f t="array" aca="1" ref="BG1099" ca="1">IF(AND(ISNUMBER(BG798), ISNUMBER(BG799)), BG799/BG798-1, NA())</f>
        <v>#N/A</v>
      </c>
      <c r="BH1099" s="49" t="e">
        <f t="array" aca="1" ref="BH1099" ca="1">IF(AND(ISNUMBER(BH798), ISNUMBER(BH799)), BH799/BH798-1, NA())</f>
        <v>#N/A</v>
      </c>
      <c r="BI1099" s="49" t="e">
        <f t="array" aca="1" ref="BI1099" ca="1">IF(AND(ISNUMBER(BI798), ISNUMBER(BI799)), BI799/BI798-1, NA())</f>
        <v>#N/A</v>
      </c>
      <c r="BJ1099" s="49" t="e">
        <f t="array" aca="1" ref="BJ1099" ca="1">IF(AND(ISNUMBER(BJ798), ISNUMBER(BJ799)), BJ799/BJ798-1, NA())</f>
        <v>#N/A</v>
      </c>
      <c r="BK1099" s="49" t="e">
        <f t="array" aca="1" ref="BK1099" ca="1">IF(AND(ISNUMBER(BK798), ISNUMBER(BK799)), BK799/BK798-1, NA())</f>
        <v>#N/A</v>
      </c>
      <c r="BL1099" s="49" t="e">
        <f t="array" aca="1" ref="BL1099" ca="1">IF(AND(ISNUMBER(BL798), ISNUMBER(BL799)), BL799/BL798-1, NA())</f>
        <v>#N/A</v>
      </c>
      <c r="BM1099" s="49" t="e">
        <f t="array" aca="1" ref="BM1099" ca="1">IF(AND(ISNUMBER(BM798), ISNUMBER(BM799)), BM799/BM798-1, NA())</f>
        <v>#N/A</v>
      </c>
      <c r="BN1099" s="49" t="e">
        <f t="array" aca="1" ref="BN1099" ca="1">IF(AND(ISNUMBER(BN798), ISNUMBER(BN799)), BN799/BN798-1, NA())</f>
        <v>#N/A</v>
      </c>
      <c r="BO1099" s="49" t="e">
        <f t="array" aca="1" ref="BO1099" ca="1">IF(AND(ISNUMBER(BO798), ISNUMBER(BO799)), BO799/BO798-1, NA())</f>
        <v>#N/A</v>
      </c>
      <c r="BP1099" s="49" t="e">
        <f t="array" aca="1" ref="BP1099" ca="1">IF(AND(ISNUMBER(BP798), ISNUMBER(BP799)), BP799/BP798-1, NA())</f>
        <v>#N/A</v>
      </c>
      <c r="BQ1099" s="49" t="e">
        <f t="array" aca="1" ref="BQ1099" ca="1">IF(AND(ISNUMBER(BQ798), ISNUMBER(BQ799)), BQ799/BQ798-1, NA())</f>
        <v>#N/A</v>
      </c>
      <c r="BR1099" s="49" t="e">
        <f t="array" aca="1" ref="BR1099" ca="1">IF(AND(ISNUMBER(BR798), ISNUMBER(BR799)), BR799/BR798-1, NA())</f>
        <v>#N/A</v>
      </c>
      <c r="BS1099" s="49" t="e">
        <f t="array" aca="1" ref="BS1099" ca="1">IF(AND(ISNUMBER(BS798), ISNUMBER(BS799)), BS799/BS798-1, NA())</f>
        <v>#N/A</v>
      </c>
    </row>
    <row r="1100" spans="2:71">
      <c r="B1100" s="48">
        <f t="shared" si="1110"/>
        <v>1974</v>
      </c>
      <c r="M1100" s="49">
        <f t="array" aca="1" ref="M1100" ca="1">IF(AND(ISNUMBER(M799), ISNUMBER(M800)), M800/M799-1, NA())</f>
        <v>-0.17707286937819566</v>
      </c>
      <c r="N1100" s="49">
        <f t="array" aca="1" ref="N1100" ca="1">IF(AND(ISNUMBER(N799), ISNUMBER(N800)), N800/N799-1, NA())</f>
        <v>-0.12844593565647644</v>
      </c>
      <c r="X1100" s="49" t="e">
        <f t="array" aca="1" ref="X1100" ca="1">IF(AND(ISNUMBER(X799), ISNUMBER(X800)), X800/X799-1, NA())</f>
        <v>#N/A</v>
      </c>
      <c r="Y1100" s="49" t="e">
        <f t="array" aca="1" ref="Y1100" ca="1">IF(AND(ISNUMBER(Y799), ISNUMBER(Y800)), Y800/Y799-1, NA())</f>
        <v>#N/A</v>
      </c>
      <c r="AA1100" s="49">
        <f t="array" aca="1" ref="AA1100" ca="1">IF(AND(ISNUMBER(AA799), ISNUMBER(AA800)), AA800/AA799-1, NA())</f>
        <v>-0.17707286937819566</v>
      </c>
      <c r="AB1100" s="49">
        <f t="array" aca="1" ref="AB1100" ca="1">IF(AND(ISNUMBER(AB799), ISNUMBER(AB800)), AB800/AB799-1, NA())</f>
        <v>-0.15152242938430061</v>
      </c>
      <c r="AC1100" s="49">
        <f t="array" aca="1" ref="AC1100" ca="1">IF(AND(ISNUMBER(AC799), ISNUMBER(AC800)), AC800/AC799-1, NA())</f>
        <v>-0.16270858880587813</v>
      </c>
      <c r="AD1100" s="49">
        <f t="array" aca="1" ref="AD1100" ca="1">IF(AND(ISNUMBER(AD799), ISNUMBER(AD800)), AD800/AD799-1, NA())</f>
        <v>-0.13801865379688327</v>
      </c>
      <c r="AE1100" s="49">
        <f t="array" aca="1" ref="AE1100" ca="1">IF(AND(ISNUMBER(AE799), ISNUMBER(AE800)), AE800/AE799-1, NA())</f>
        <v>-0.13083952883160277</v>
      </c>
      <c r="AG1100" s="49">
        <f t="array" aca="1" ref="AG1100" ca="1">IF(AND(ISNUMBER(AG799), ISNUMBER(AG800)), AG800/AG799-1, NA())</f>
        <v>0</v>
      </c>
      <c r="AM1100" s="49" t="e">
        <f t="array" aca="1" ref="AM1100" ca="1">IF(AND(ISNUMBER(AM799), ISNUMBER(AM800)), AM800/AM799-1, NA())</f>
        <v>#N/A</v>
      </c>
      <c r="AN1100" s="49" t="e">
        <f t="array" aca="1" ref="AN1100" ca="1">IF(AND(ISNUMBER(AN799), ISNUMBER(AN800)), AN800/AN799-1, NA())</f>
        <v>#N/A</v>
      </c>
      <c r="AO1100" s="49" t="e">
        <f t="array" aca="1" ref="AO1100" ca="1">IF(AND(ISNUMBER(AO799), ISNUMBER(AO800)), AO800/AO799-1, NA())</f>
        <v>#N/A</v>
      </c>
      <c r="AP1100" s="49" t="e">
        <f t="array" aca="1" ref="AP1100" ca="1">IF(AND(ISNUMBER(AP799), ISNUMBER(AP800)), AP800/AP799-1, NA())</f>
        <v>#N/A</v>
      </c>
      <c r="AQ1100" s="49" t="e">
        <f t="array" aca="1" ref="AQ1100" ca="1">IF(AND(ISNUMBER(AQ799), ISNUMBER(AQ800)), AQ800/AQ799-1, NA())</f>
        <v>#N/A</v>
      </c>
      <c r="AS1100" s="49" t="e">
        <f t="array" aca="1" ref="AS1100" ca="1">IF(AND(ISNUMBER(AS799), ISNUMBER(AS800)), AS800/AS799-1, NA())</f>
        <v>#N/A</v>
      </c>
      <c r="AU1100" s="49" t="e">
        <f t="array" aca="1" ref="AU1100" ca="1">IF(AND(ISNUMBER(AU799), ISNUMBER(AU800)), AU800/AU799-1, NA())</f>
        <v>#N/A</v>
      </c>
      <c r="AV1100" s="49" t="e">
        <f t="array" aca="1" ref="AV1100" ca="1">IF(AND(ISNUMBER(AV799), ISNUMBER(AV800)), AV800/AV799-1, NA())</f>
        <v>#N/A</v>
      </c>
      <c r="AW1100" s="49" t="e">
        <f t="array" aca="1" ref="AW1100" ca="1">IF(AND(ISNUMBER(AW799), ISNUMBER(AW800)), AW800/AW799-1, NA())</f>
        <v>#N/A</v>
      </c>
      <c r="AX1100" s="49" t="e">
        <f t="array" aca="1" ref="AX1100" ca="1">IF(AND(ISNUMBER(AX799), ISNUMBER(AX800)), AX800/AX799-1, NA())</f>
        <v>#N/A</v>
      </c>
      <c r="AY1100" s="49" t="e">
        <f t="array" aca="1" ref="AY1100" ca="1">IF(AND(ISNUMBER(AY799), ISNUMBER(AY800)), AY800/AY799-1, NA())</f>
        <v>#N/A</v>
      </c>
      <c r="AZ1100" s="49" t="e">
        <f t="array" aca="1" ref="AZ1100" ca="1">IF(AND(ISNUMBER(AZ799), ISNUMBER(AZ800)), AZ800/AZ799-1, NA())</f>
        <v>#N/A</v>
      </c>
      <c r="BA1100" s="49" t="e">
        <f t="array" aca="1" ref="BA1100" ca="1">IF(AND(ISNUMBER(BA799), ISNUMBER(BA800)), BA800/BA799-1, NA())</f>
        <v>#N/A</v>
      </c>
      <c r="BB1100" s="49" t="e">
        <f t="array" aca="1" ref="BB1100" ca="1">IF(AND(ISNUMBER(BB799), ISNUMBER(BB800)), BB800/BB799-1, NA())</f>
        <v>#N/A</v>
      </c>
      <c r="BC1100" s="49" t="e">
        <f t="array" aca="1" ref="BC1100" ca="1">IF(AND(ISNUMBER(BC799), ISNUMBER(BC800)), BC800/BC799-1, NA())</f>
        <v>#N/A</v>
      </c>
      <c r="BD1100" s="49" t="e">
        <f t="array" aca="1" ref="BD1100" ca="1">IF(AND(ISNUMBER(BD799), ISNUMBER(BD800)), BD800/BD799-1, NA())</f>
        <v>#N/A</v>
      </c>
      <c r="BE1100" s="49" t="e">
        <f t="array" aca="1" ref="BE1100" ca="1">IF(AND(ISNUMBER(BE799), ISNUMBER(BE800)), BE800/BE799-1, NA())</f>
        <v>#N/A</v>
      </c>
      <c r="BF1100" s="49" t="e">
        <f t="array" aca="1" ref="BF1100" ca="1">IF(AND(ISNUMBER(BF799), ISNUMBER(BF800)), BF800/BF799-1, NA())</f>
        <v>#N/A</v>
      </c>
      <c r="BG1100" s="49" t="e">
        <f t="array" aca="1" ref="BG1100" ca="1">IF(AND(ISNUMBER(BG799), ISNUMBER(BG800)), BG800/BG799-1, NA())</f>
        <v>#N/A</v>
      </c>
      <c r="BH1100" s="49" t="e">
        <f t="array" aca="1" ref="BH1100" ca="1">IF(AND(ISNUMBER(BH799), ISNUMBER(BH800)), BH800/BH799-1, NA())</f>
        <v>#N/A</v>
      </c>
      <c r="BI1100" s="49" t="e">
        <f t="array" aca="1" ref="BI1100" ca="1">IF(AND(ISNUMBER(BI799), ISNUMBER(BI800)), BI800/BI799-1, NA())</f>
        <v>#N/A</v>
      </c>
      <c r="BJ1100" s="49" t="e">
        <f t="array" aca="1" ref="BJ1100" ca="1">IF(AND(ISNUMBER(BJ799), ISNUMBER(BJ800)), BJ800/BJ799-1, NA())</f>
        <v>#N/A</v>
      </c>
      <c r="BK1100" s="49" t="e">
        <f t="array" aca="1" ref="BK1100" ca="1">IF(AND(ISNUMBER(BK799), ISNUMBER(BK800)), BK800/BK799-1, NA())</f>
        <v>#N/A</v>
      </c>
      <c r="BL1100" s="49" t="e">
        <f t="array" aca="1" ref="BL1100" ca="1">IF(AND(ISNUMBER(BL799), ISNUMBER(BL800)), BL800/BL799-1, NA())</f>
        <v>#N/A</v>
      </c>
      <c r="BM1100" s="49" t="e">
        <f t="array" aca="1" ref="BM1100" ca="1">IF(AND(ISNUMBER(BM799), ISNUMBER(BM800)), BM800/BM799-1, NA())</f>
        <v>#N/A</v>
      </c>
      <c r="BN1100" s="49" t="e">
        <f t="array" aca="1" ref="BN1100" ca="1">IF(AND(ISNUMBER(BN799), ISNUMBER(BN800)), BN800/BN799-1, NA())</f>
        <v>#N/A</v>
      </c>
      <c r="BO1100" s="49" t="e">
        <f t="array" aca="1" ref="BO1100" ca="1">IF(AND(ISNUMBER(BO799), ISNUMBER(BO800)), BO800/BO799-1, NA())</f>
        <v>#N/A</v>
      </c>
      <c r="BP1100" s="49" t="e">
        <f t="array" aca="1" ref="BP1100" ca="1">IF(AND(ISNUMBER(BP799), ISNUMBER(BP800)), BP800/BP799-1, NA())</f>
        <v>#N/A</v>
      </c>
      <c r="BQ1100" s="49" t="e">
        <f t="array" aca="1" ref="BQ1100" ca="1">IF(AND(ISNUMBER(BQ799), ISNUMBER(BQ800)), BQ800/BQ799-1, NA())</f>
        <v>#N/A</v>
      </c>
      <c r="BR1100" s="49" t="e">
        <f t="array" aca="1" ref="BR1100" ca="1">IF(AND(ISNUMBER(BR799), ISNUMBER(BR800)), BR800/BR799-1, NA())</f>
        <v>#N/A</v>
      </c>
      <c r="BS1100" s="49" t="e">
        <f t="array" aca="1" ref="BS1100" ca="1">IF(AND(ISNUMBER(BS799), ISNUMBER(BS800)), BS800/BS799-1, NA())</f>
        <v>#N/A</v>
      </c>
    </row>
    <row r="1101" spans="2:71">
      <c r="B1101" s="48">
        <f t="shared" si="1110"/>
        <v>1975</v>
      </c>
      <c r="M1101" s="49">
        <f t="array" aca="1" ref="M1101" ca="1">IF(AND(ISNUMBER(M800), ISNUMBER(M801)), M801/M800-1, NA())</f>
        <v>0.27289777193049591</v>
      </c>
      <c r="N1101" s="49">
        <f t="array" aca="1" ref="N1101" ca="1">IF(AND(ISNUMBER(N800), ISNUMBER(N801)), N801/N800-1, NA())</f>
        <v>0.21601202131373487</v>
      </c>
      <c r="X1101" s="49" t="e">
        <f t="array" aca="1" ref="X1101" ca="1">IF(AND(ISNUMBER(X800), ISNUMBER(X801)), X801/X800-1, NA())</f>
        <v>#N/A</v>
      </c>
      <c r="Y1101" s="49" t="e">
        <f t="array" aca="1" ref="Y1101" ca="1">IF(AND(ISNUMBER(Y800), ISNUMBER(Y801)), Y801/Y800-1, NA())</f>
        <v>#N/A</v>
      </c>
      <c r="AA1101" s="49">
        <f t="array" aca="1" ref="AA1101" ca="1">IF(AND(ISNUMBER(AA800), ISNUMBER(AA801)), AA801/AA800-1, NA())</f>
        <v>0.27289777193049591</v>
      </c>
      <c r="AB1101" s="49">
        <f t="array" aca="1" ref="AB1101" ca="1">IF(AND(ISNUMBER(AB800), ISNUMBER(AB801)), AB801/AB800-1, NA())</f>
        <v>0.28941183066241005</v>
      </c>
      <c r="AC1101" s="49">
        <f t="array" aca="1" ref="AC1101" ca="1">IF(AND(ISNUMBER(AC800), ISNUMBER(AC801)), AC801/AC800-1, NA())</f>
        <v>0.31795013150508633</v>
      </c>
      <c r="AD1101" s="49">
        <f t="array" aca="1" ref="AD1101" ca="1">IF(AND(ISNUMBER(AD800), ISNUMBER(AD801)), AD801/AD800-1, NA())</f>
        <v>0.27023814810716917</v>
      </c>
      <c r="AE1101" s="49">
        <f t="array" aca="1" ref="AE1101" ca="1">IF(AND(ISNUMBER(AE800), ISNUMBER(AE801)), AE801/AE800-1, NA())</f>
        <v>0.24297486387957723</v>
      </c>
      <c r="AG1101" s="49">
        <f t="array" aca="1" ref="AG1101" ca="1">IF(AND(ISNUMBER(AG800), ISNUMBER(AG801)), AG801/AG800-1, NA())</f>
        <v>0</v>
      </c>
      <c r="AM1101" s="49" t="e">
        <f t="array" aca="1" ref="AM1101" ca="1">IF(AND(ISNUMBER(AM800), ISNUMBER(AM801)), AM801/AM800-1, NA())</f>
        <v>#N/A</v>
      </c>
      <c r="AN1101" s="49" t="e">
        <f t="array" aca="1" ref="AN1101" ca="1">IF(AND(ISNUMBER(AN800), ISNUMBER(AN801)), AN801/AN800-1, NA())</f>
        <v>#N/A</v>
      </c>
      <c r="AO1101" s="49" t="e">
        <f t="array" aca="1" ref="AO1101" ca="1">IF(AND(ISNUMBER(AO800), ISNUMBER(AO801)), AO801/AO800-1, NA())</f>
        <v>#N/A</v>
      </c>
      <c r="AP1101" s="49" t="e">
        <f t="array" aca="1" ref="AP1101" ca="1">IF(AND(ISNUMBER(AP800), ISNUMBER(AP801)), AP801/AP800-1, NA())</f>
        <v>#N/A</v>
      </c>
      <c r="AQ1101" s="49" t="e">
        <f t="array" aca="1" ref="AQ1101" ca="1">IF(AND(ISNUMBER(AQ800), ISNUMBER(AQ801)), AQ801/AQ800-1, NA())</f>
        <v>#N/A</v>
      </c>
      <c r="AS1101" s="49" t="e">
        <f t="array" aca="1" ref="AS1101" ca="1">IF(AND(ISNUMBER(AS800), ISNUMBER(AS801)), AS801/AS800-1, NA())</f>
        <v>#N/A</v>
      </c>
      <c r="AU1101" s="49" t="e">
        <f t="array" aca="1" ref="AU1101" ca="1">IF(AND(ISNUMBER(AU800), ISNUMBER(AU801)), AU801/AU800-1, NA())</f>
        <v>#N/A</v>
      </c>
      <c r="AV1101" s="49" t="e">
        <f t="array" aca="1" ref="AV1101" ca="1">IF(AND(ISNUMBER(AV800), ISNUMBER(AV801)), AV801/AV800-1, NA())</f>
        <v>#N/A</v>
      </c>
      <c r="AW1101" s="49" t="e">
        <f t="array" aca="1" ref="AW1101" ca="1">IF(AND(ISNUMBER(AW800), ISNUMBER(AW801)), AW801/AW800-1, NA())</f>
        <v>#N/A</v>
      </c>
      <c r="AX1101" s="49" t="e">
        <f t="array" aca="1" ref="AX1101" ca="1">IF(AND(ISNUMBER(AX800), ISNUMBER(AX801)), AX801/AX800-1, NA())</f>
        <v>#N/A</v>
      </c>
      <c r="AY1101" s="49" t="e">
        <f t="array" aca="1" ref="AY1101" ca="1">IF(AND(ISNUMBER(AY800), ISNUMBER(AY801)), AY801/AY800-1, NA())</f>
        <v>#N/A</v>
      </c>
      <c r="AZ1101" s="49" t="e">
        <f t="array" aca="1" ref="AZ1101" ca="1">IF(AND(ISNUMBER(AZ800), ISNUMBER(AZ801)), AZ801/AZ800-1, NA())</f>
        <v>#N/A</v>
      </c>
      <c r="BA1101" s="49" t="e">
        <f t="array" aca="1" ref="BA1101" ca="1">IF(AND(ISNUMBER(BA800), ISNUMBER(BA801)), BA801/BA800-1, NA())</f>
        <v>#N/A</v>
      </c>
      <c r="BB1101" s="49" t="e">
        <f t="array" aca="1" ref="BB1101" ca="1">IF(AND(ISNUMBER(BB800), ISNUMBER(BB801)), BB801/BB800-1, NA())</f>
        <v>#N/A</v>
      </c>
      <c r="BC1101" s="49" t="e">
        <f t="array" aca="1" ref="BC1101" ca="1">IF(AND(ISNUMBER(BC800), ISNUMBER(BC801)), BC801/BC800-1, NA())</f>
        <v>#N/A</v>
      </c>
      <c r="BD1101" s="49" t="e">
        <f t="array" aca="1" ref="BD1101" ca="1">IF(AND(ISNUMBER(BD800), ISNUMBER(BD801)), BD801/BD800-1, NA())</f>
        <v>#N/A</v>
      </c>
      <c r="BE1101" s="49" t="e">
        <f t="array" aca="1" ref="BE1101" ca="1">IF(AND(ISNUMBER(BE800), ISNUMBER(BE801)), BE801/BE800-1, NA())</f>
        <v>#N/A</v>
      </c>
      <c r="BF1101" s="49" t="e">
        <f t="array" aca="1" ref="BF1101" ca="1">IF(AND(ISNUMBER(BF800), ISNUMBER(BF801)), BF801/BF800-1, NA())</f>
        <v>#N/A</v>
      </c>
      <c r="BG1101" s="49" t="e">
        <f t="array" aca="1" ref="BG1101" ca="1">IF(AND(ISNUMBER(BG800), ISNUMBER(BG801)), BG801/BG800-1, NA())</f>
        <v>#N/A</v>
      </c>
      <c r="BH1101" s="49" t="e">
        <f t="array" aca="1" ref="BH1101" ca="1">IF(AND(ISNUMBER(BH800), ISNUMBER(BH801)), BH801/BH800-1, NA())</f>
        <v>#N/A</v>
      </c>
      <c r="BI1101" s="49" t="e">
        <f t="array" aca="1" ref="BI1101" ca="1">IF(AND(ISNUMBER(BI800), ISNUMBER(BI801)), BI801/BI800-1, NA())</f>
        <v>#N/A</v>
      </c>
      <c r="BJ1101" s="49" t="e">
        <f t="array" aca="1" ref="BJ1101" ca="1">IF(AND(ISNUMBER(BJ800), ISNUMBER(BJ801)), BJ801/BJ800-1, NA())</f>
        <v>#N/A</v>
      </c>
      <c r="BK1101" s="49" t="e">
        <f t="array" aca="1" ref="BK1101" ca="1">IF(AND(ISNUMBER(BK800), ISNUMBER(BK801)), BK801/BK800-1, NA())</f>
        <v>#N/A</v>
      </c>
      <c r="BL1101" s="49" t="e">
        <f t="array" aca="1" ref="BL1101" ca="1">IF(AND(ISNUMBER(BL800), ISNUMBER(BL801)), BL801/BL800-1, NA())</f>
        <v>#N/A</v>
      </c>
      <c r="BM1101" s="49" t="e">
        <f t="array" aca="1" ref="BM1101" ca="1">IF(AND(ISNUMBER(BM800), ISNUMBER(BM801)), BM801/BM800-1, NA())</f>
        <v>#N/A</v>
      </c>
      <c r="BN1101" s="49" t="e">
        <f t="array" aca="1" ref="BN1101" ca="1">IF(AND(ISNUMBER(BN800), ISNUMBER(BN801)), BN801/BN800-1, NA())</f>
        <v>#N/A</v>
      </c>
      <c r="BO1101" s="49" t="e">
        <f t="array" aca="1" ref="BO1101" ca="1">IF(AND(ISNUMBER(BO800), ISNUMBER(BO801)), BO801/BO800-1, NA())</f>
        <v>#N/A</v>
      </c>
      <c r="BP1101" s="49" t="e">
        <f t="array" aca="1" ref="BP1101" ca="1">IF(AND(ISNUMBER(BP800), ISNUMBER(BP801)), BP801/BP800-1, NA())</f>
        <v>#N/A</v>
      </c>
      <c r="BQ1101" s="49" t="e">
        <f t="array" aca="1" ref="BQ1101" ca="1">IF(AND(ISNUMBER(BQ800), ISNUMBER(BQ801)), BQ801/BQ800-1, NA())</f>
        <v>#N/A</v>
      </c>
      <c r="BR1101" s="49" t="e">
        <f t="array" aca="1" ref="BR1101" ca="1">IF(AND(ISNUMBER(BR800), ISNUMBER(BR801)), BR801/BR800-1, NA())</f>
        <v>#N/A</v>
      </c>
      <c r="BS1101" s="49" t="e">
        <f t="array" aca="1" ref="BS1101" ca="1">IF(AND(ISNUMBER(BS800), ISNUMBER(BS801)), BS801/BS800-1, NA())</f>
        <v>#N/A</v>
      </c>
    </row>
    <row r="1102" spans="2:71">
      <c r="B1102" s="48">
        <f t="shared" si="1110"/>
        <v>1976</v>
      </c>
      <c r="M1102" s="49">
        <f t="array" aca="1" ref="M1102" ca="1">IF(AND(ISNUMBER(M801), ISNUMBER(M802)), M802/M801-1, NA())</f>
        <v>0.15755339511183553</v>
      </c>
      <c r="N1102" s="49">
        <f t="array" aca="1" ref="N1102" ca="1">IF(AND(ISNUMBER(N801), ISNUMBER(N802)), N802/N801-1, NA())</f>
        <v>0.21284843986335411</v>
      </c>
      <c r="X1102" s="49" t="e">
        <f t="array" aca="1" ref="X1102" ca="1">IF(AND(ISNUMBER(X801), ISNUMBER(X802)), X802/X801-1, NA())</f>
        <v>#N/A</v>
      </c>
      <c r="Y1102" s="49" t="e">
        <f t="array" aca="1" ref="Y1102" ca="1">IF(AND(ISNUMBER(Y801), ISNUMBER(Y802)), Y802/Y801-1, NA())</f>
        <v>#N/A</v>
      </c>
      <c r="AA1102" s="49">
        <f t="array" aca="1" ref="AA1102" ca="1">IF(AND(ISNUMBER(AA801), ISNUMBER(AA802)), AA802/AA801-1, NA())</f>
        <v>0.15755339511183553</v>
      </c>
      <c r="AB1102" s="49">
        <f t="array" aca="1" ref="AB1102" ca="1">IF(AND(ISNUMBER(AB801), ISNUMBER(AB802)), AB802/AB801-1, NA())</f>
        <v>0.216022778278538</v>
      </c>
      <c r="AC1102" s="49">
        <f t="array" aca="1" ref="AC1102" ca="1">IF(AND(ISNUMBER(AC801), ISNUMBER(AC802)), AC802/AC801-1, NA())</f>
        <v>0.22844717257885305</v>
      </c>
      <c r="AD1102" s="49">
        <f t="array" aca="1" ref="AD1102" ca="1">IF(AND(ISNUMBER(AD801), ISNUMBER(AD802)), AD802/AD801-1, NA())</f>
        <v>0.24049406040480981</v>
      </c>
      <c r="AE1102" s="49">
        <f t="array" aca="1" ref="AE1102" ca="1">IF(AND(ISNUMBER(AE801), ISNUMBER(AE802)), AE802/AE801-1, NA())</f>
        <v>0.17327282163842428</v>
      </c>
      <c r="AG1102" s="49">
        <f t="array" aca="1" ref="AG1102" ca="1">IF(AND(ISNUMBER(AG801), ISNUMBER(AG802)), AG802/AG801-1, NA())</f>
        <v>0</v>
      </c>
      <c r="AM1102" s="49" t="e">
        <f t="array" aca="1" ref="AM1102" ca="1">IF(AND(ISNUMBER(AM801), ISNUMBER(AM802)), AM802/AM801-1, NA())</f>
        <v>#N/A</v>
      </c>
      <c r="AN1102" s="49" t="e">
        <f t="array" aca="1" ref="AN1102" ca="1">IF(AND(ISNUMBER(AN801), ISNUMBER(AN802)), AN802/AN801-1, NA())</f>
        <v>#N/A</v>
      </c>
      <c r="AO1102" s="49" t="e">
        <f t="array" aca="1" ref="AO1102" ca="1">IF(AND(ISNUMBER(AO801), ISNUMBER(AO802)), AO802/AO801-1, NA())</f>
        <v>#N/A</v>
      </c>
      <c r="AP1102" s="49" t="e">
        <f t="array" aca="1" ref="AP1102" ca="1">IF(AND(ISNUMBER(AP801), ISNUMBER(AP802)), AP802/AP801-1, NA())</f>
        <v>#N/A</v>
      </c>
      <c r="AQ1102" s="49" t="e">
        <f t="array" aca="1" ref="AQ1102" ca="1">IF(AND(ISNUMBER(AQ801), ISNUMBER(AQ802)), AQ802/AQ801-1, NA())</f>
        <v>#N/A</v>
      </c>
      <c r="AS1102" s="49" t="e">
        <f t="array" aca="1" ref="AS1102" ca="1">IF(AND(ISNUMBER(AS801), ISNUMBER(AS802)), AS802/AS801-1, NA())</f>
        <v>#N/A</v>
      </c>
      <c r="AU1102" s="49" t="e">
        <f t="array" aca="1" ref="AU1102" ca="1">IF(AND(ISNUMBER(AU801), ISNUMBER(AU802)), AU802/AU801-1, NA())</f>
        <v>#N/A</v>
      </c>
      <c r="AV1102" s="49" t="e">
        <f t="array" aca="1" ref="AV1102" ca="1">IF(AND(ISNUMBER(AV801), ISNUMBER(AV802)), AV802/AV801-1, NA())</f>
        <v>#N/A</v>
      </c>
      <c r="AW1102" s="49" t="e">
        <f t="array" aca="1" ref="AW1102" ca="1">IF(AND(ISNUMBER(AW801), ISNUMBER(AW802)), AW802/AW801-1, NA())</f>
        <v>#N/A</v>
      </c>
      <c r="AX1102" s="49" t="e">
        <f t="array" aca="1" ref="AX1102" ca="1">IF(AND(ISNUMBER(AX801), ISNUMBER(AX802)), AX802/AX801-1, NA())</f>
        <v>#N/A</v>
      </c>
      <c r="AY1102" s="49" t="e">
        <f t="array" aca="1" ref="AY1102" ca="1">IF(AND(ISNUMBER(AY801), ISNUMBER(AY802)), AY802/AY801-1, NA())</f>
        <v>#N/A</v>
      </c>
      <c r="AZ1102" s="49" t="e">
        <f t="array" aca="1" ref="AZ1102" ca="1">IF(AND(ISNUMBER(AZ801), ISNUMBER(AZ802)), AZ802/AZ801-1, NA())</f>
        <v>#N/A</v>
      </c>
      <c r="BA1102" s="49" t="e">
        <f t="array" aca="1" ref="BA1102" ca="1">IF(AND(ISNUMBER(BA801), ISNUMBER(BA802)), BA802/BA801-1, NA())</f>
        <v>#N/A</v>
      </c>
      <c r="BB1102" s="49" t="e">
        <f t="array" aca="1" ref="BB1102" ca="1">IF(AND(ISNUMBER(BB801), ISNUMBER(BB802)), BB802/BB801-1, NA())</f>
        <v>#N/A</v>
      </c>
      <c r="BC1102" s="49" t="e">
        <f t="array" aca="1" ref="BC1102" ca="1">IF(AND(ISNUMBER(BC801), ISNUMBER(BC802)), BC802/BC801-1, NA())</f>
        <v>#N/A</v>
      </c>
      <c r="BD1102" s="49" t="e">
        <f t="array" aca="1" ref="BD1102" ca="1">IF(AND(ISNUMBER(BD801), ISNUMBER(BD802)), BD802/BD801-1, NA())</f>
        <v>#N/A</v>
      </c>
      <c r="BE1102" s="49" t="e">
        <f t="array" aca="1" ref="BE1102" ca="1">IF(AND(ISNUMBER(BE801), ISNUMBER(BE802)), BE802/BE801-1, NA())</f>
        <v>#N/A</v>
      </c>
      <c r="BF1102" s="49" t="e">
        <f t="array" aca="1" ref="BF1102" ca="1">IF(AND(ISNUMBER(BF801), ISNUMBER(BF802)), BF802/BF801-1, NA())</f>
        <v>#N/A</v>
      </c>
      <c r="BG1102" s="49" t="e">
        <f t="array" aca="1" ref="BG1102" ca="1">IF(AND(ISNUMBER(BG801), ISNUMBER(BG802)), BG802/BG801-1, NA())</f>
        <v>#N/A</v>
      </c>
      <c r="BH1102" s="49" t="e">
        <f t="array" aca="1" ref="BH1102" ca="1">IF(AND(ISNUMBER(BH801), ISNUMBER(BH802)), BH802/BH801-1, NA())</f>
        <v>#N/A</v>
      </c>
      <c r="BI1102" s="49" t="e">
        <f t="array" aca="1" ref="BI1102" ca="1">IF(AND(ISNUMBER(BI801), ISNUMBER(BI802)), BI802/BI801-1, NA())</f>
        <v>#N/A</v>
      </c>
      <c r="BJ1102" s="49" t="e">
        <f t="array" aca="1" ref="BJ1102" ca="1">IF(AND(ISNUMBER(BJ801), ISNUMBER(BJ802)), BJ802/BJ801-1, NA())</f>
        <v>#N/A</v>
      </c>
      <c r="BK1102" s="49" t="e">
        <f t="array" aca="1" ref="BK1102" ca="1">IF(AND(ISNUMBER(BK801), ISNUMBER(BK802)), BK802/BK801-1, NA())</f>
        <v>#N/A</v>
      </c>
      <c r="BL1102" s="49" t="e">
        <f t="array" aca="1" ref="BL1102" ca="1">IF(AND(ISNUMBER(BL801), ISNUMBER(BL802)), BL802/BL801-1, NA())</f>
        <v>#N/A</v>
      </c>
      <c r="BM1102" s="49" t="e">
        <f t="array" aca="1" ref="BM1102" ca="1">IF(AND(ISNUMBER(BM801), ISNUMBER(BM802)), BM802/BM801-1, NA())</f>
        <v>#N/A</v>
      </c>
      <c r="BN1102" s="49" t="e">
        <f t="array" aca="1" ref="BN1102" ca="1">IF(AND(ISNUMBER(BN801), ISNUMBER(BN802)), BN802/BN801-1, NA())</f>
        <v>#N/A</v>
      </c>
      <c r="BO1102" s="49" t="e">
        <f t="array" aca="1" ref="BO1102" ca="1">IF(AND(ISNUMBER(BO801), ISNUMBER(BO802)), BO802/BO801-1, NA())</f>
        <v>#N/A</v>
      </c>
      <c r="BP1102" s="49" t="e">
        <f t="array" aca="1" ref="BP1102" ca="1">IF(AND(ISNUMBER(BP801), ISNUMBER(BP802)), BP802/BP801-1, NA())</f>
        <v>#N/A</v>
      </c>
      <c r="BQ1102" s="49" t="e">
        <f t="array" aca="1" ref="BQ1102" ca="1">IF(AND(ISNUMBER(BQ801), ISNUMBER(BQ802)), BQ802/BQ801-1, NA())</f>
        <v>#N/A</v>
      </c>
      <c r="BR1102" s="49" t="e">
        <f t="array" aca="1" ref="BR1102" ca="1">IF(AND(ISNUMBER(BR801), ISNUMBER(BR802)), BR802/BR801-1, NA())</f>
        <v>#N/A</v>
      </c>
      <c r="BS1102" s="49" t="e">
        <f t="array" aca="1" ref="BS1102" ca="1">IF(AND(ISNUMBER(BS801), ISNUMBER(BS802)), BS802/BS801-1, NA())</f>
        <v>#N/A</v>
      </c>
    </row>
    <row r="1103" spans="2:71">
      <c r="B1103" s="48">
        <f t="shared" si="1110"/>
        <v>1977</v>
      </c>
      <c r="M1103" s="49">
        <f t="array" aca="1" ref="M1103" ca="1">IF(AND(ISNUMBER(M802), ISNUMBER(M803)), M803/M802-1, NA())</f>
        <v>3.3135854609810167E-2</v>
      </c>
      <c r="N1103" s="49">
        <f t="array" aca="1" ref="N1103" ca="1">IF(AND(ISNUMBER(N802), ISNUMBER(N803)), N803/N802-1, NA())</f>
        <v>-1.1325341509887621E-2</v>
      </c>
      <c r="X1103" s="49" t="e">
        <f t="array" aca="1" ref="X1103" ca="1">IF(AND(ISNUMBER(X802), ISNUMBER(X803)), X803/X802-1, NA())</f>
        <v>#N/A</v>
      </c>
      <c r="Y1103" s="49" t="e">
        <f t="array" aca="1" ref="Y1103" ca="1">IF(AND(ISNUMBER(Y802), ISNUMBER(Y803)), Y803/Y802-1, NA())</f>
        <v>#N/A</v>
      </c>
      <c r="AA1103" s="49">
        <f t="array" aca="1" ref="AA1103" ca="1">IF(AND(ISNUMBER(AA802), ISNUMBER(AA803)), AA803/AA802-1, NA())</f>
        <v>3.3135854609810167E-2</v>
      </c>
      <c r="AB1103" s="49">
        <f t="array" aca="1" ref="AB1103" ca="1">IF(AND(ISNUMBER(AB802), ISNUMBER(AB803)), AB803/AB802-1, NA())</f>
        <v>6.6778396904551451E-2</v>
      </c>
      <c r="AC1103" s="49">
        <f t="array" aca="1" ref="AC1103" ca="1">IF(AND(ISNUMBER(AC802), ISNUMBER(AC803)), AC803/AC802-1, NA())</f>
        <v>8.6289512147806668E-2</v>
      </c>
      <c r="AD1103" s="49">
        <f t="array" aca="1" ref="AD1103" ca="1">IF(AND(ISNUMBER(AD802), ISNUMBER(AD803)), AD803/AD802-1, NA())</f>
        <v>8.6511991219943463E-2</v>
      </c>
      <c r="AE1103" s="49">
        <f t="array" aca="1" ref="AE1103" ca="1">IF(AND(ISNUMBER(AE802), ISNUMBER(AE803)), AE803/AE802-1, NA())</f>
        <v>6.7547035028546976E-2</v>
      </c>
      <c r="AG1103" s="49">
        <f t="array" aca="1" ref="AG1103" ca="1">IF(AND(ISNUMBER(AG802), ISNUMBER(AG803)), AG803/AG802-1, NA())</f>
        <v>0</v>
      </c>
      <c r="AM1103" s="49" t="e">
        <f t="array" aca="1" ref="AM1103" ca="1">IF(AND(ISNUMBER(AM802), ISNUMBER(AM803)), AM803/AM802-1, NA())</f>
        <v>#N/A</v>
      </c>
      <c r="AN1103" s="49" t="e">
        <f t="array" aca="1" ref="AN1103" ca="1">IF(AND(ISNUMBER(AN802), ISNUMBER(AN803)), AN803/AN802-1, NA())</f>
        <v>#N/A</v>
      </c>
      <c r="AO1103" s="49" t="e">
        <f t="array" aca="1" ref="AO1103" ca="1">IF(AND(ISNUMBER(AO802), ISNUMBER(AO803)), AO803/AO802-1, NA())</f>
        <v>#N/A</v>
      </c>
      <c r="AP1103" s="49" t="e">
        <f t="array" aca="1" ref="AP1103" ca="1">IF(AND(ISNUMBER(AP802), ISNUMBER(AP803)), AP803/AP802-1, NA())</f>
        <v>#N/A</v>
      </c>
      <c r="AQ1103" s="49" t="e">
        <f t="array" aca="1" ref="AQ1103" ca="1">IF(AND(ISNUMBER(AQ802), ISNUMBER(AQ803)), AQ803/AQ802-1, NA())</f>
        <v>#N/A</v>
      </c>
      <c r="AS1103" s="49" t="e">
        <f t="array" aca="1" ref="AS1103" ca="1">IF(AND(ISNUMBER(AS802), ISNUMBER(AS803)), AS803/AS802-1, NA())</f>
        <v>#N/A</v>
      </c>
      <c r="AU1103" s="49" t="e">
        <f t="array" aca="1" ref="AU1103" ca="1">IF(AND(ISNUMBER(AU802), ISNUMBER(AU803)), AU803/AU802-1, NA())</f>
        <v>#N/A</v>
      </c>
      <c r="AV1103" s="49" t="e">
        <f t="array" aca="1" ref="AV1103" ca="1">IF(AND(ISNUMBER(AV802), ISNUMBER(AV803)), AV803/AV802-1, NA())</f>
        <v>#N/A</v>
      </c>
      <c r="AW1103" s="49" t="e">
        <f t="array" aca="1" ref="AW1103" ca="1">IF(AND(ISNUMBER(AW802), ISNUMBER(AW803)), AW803/AW802-1, NA())</f>
        <v>#N/A</v>
      </c>
      <c r="AX1103" s="49" t="e">
        <f t="array" aca="1" ref="AX1103" ca="1">IF(AND(ISNUMBER(AX802), ISNUMBER(AX803)), AX803/AX802-1, NA())</f>
        <v>#N/A</v>
      </c>
      <c r="AY1103" s="49" t="e">
        <f t="array" aca="1" ref="AY1103" ca="1">IF(AND(ISNUMBER(AY802), ISNUMBER(AY803)), AY803/AY802-1, NA())</f>
        <v>#N/A</v>
      </c>
      <c r="AZ1103" s="49" t="e">
        <f t="array" aca="1" ref="AZ1103" ca="1">IF(AND(ISNUMBER(AZ802), ISNUMBER(AZ803)), AZ803/AZ802-1, NA())</f>
        <v>#N/A</v>
      </c>
      <c r="BA1103" s="49" t="e">
        <f t="array" aca="1" ref="BA1103" ca="1">IF(AND(ISNUMBER(BA802), ISNUMBER(BA803)), BA803/BA802-1, NA())</f>
        <v>#N/A</v>
      </c>
      <c r="BB1103" s="49" t="e">
        <f t="array" aca="1" ref="BB1103" ca="1">IF(AND(ISNUMBER(BB802), ISNUMBER(BB803)), BB803/BB802-1, NA())</f>
        <v>#N/A</v>
      </c>
      <c r="BC1103" s="49" t="e">
        <f t="array" aca="1" ref="BC1103" ca="1">IF(AND(ISNUMBER(BC802), ISNUMBER(BC803)), BC803/BC802-1, NA())</f>
        <v>#N/A</v>
      </c>
      <c r="BD1103" s="49" t="e">
        <f t="array" aca="1" ref="BD1103" ca="1">IF(AND(ISNUMBER(BD802), ISNUMBER(BD803)), BD803/BD802-1, NA())</f>
        <v>#N/A</v>
      </c>
      <c r="BE1103" s="49" t="e">
        <f t="array" aca="1" ref="BE1103" ca="1">IF(AND(ISNUMBER(BE802), ISNUMBER(BE803)), BE803/BE802-1, NA())</f>
        <v>#N/A</v>
      </c>
      <c r="BF1103" s="49" t="e">
        <f t="array" aca="1" ref="BF1103" ca="1">IF(AND(ISNUMBER(BF802), ISNUMBER(BF803)), BF803/BF802-1, NA())</f>
        <v>#N/A</v>
      </c>
      <c r="BG1103" s="49" t="e">
        <f t="array" aca="1" ref="BG1103" ca="1">IF(AND(ISNUMBER(BG802), ISNUMBER(BG803)), BG803/BG802-1, NA())</f>
        <v>#N/A</v>
      </c>
      <c r="BH1103" s="49" t="e">
        <f t="array" aca="1" ref="BH1103" ca="1">IF(AND(ISNUMBER(BH802), ISNUMBER(BH803)), BH803/BH802-1, NA())</f>
        <v>#N/A</v>
      </c>
      <c r="BI1103" s="49" t="e">
        <f t="array" aca="1" ref="BI1103" ca="1">IF(AND(ISNUMBER(BI802), ISNUMBER(BI803)), BI803/BI802-1, NA())</f>
        <v>#N/A</v>
      </c>
      <c r="BJ1103" s="49" t="e">
        <f t="array" aca="1" ref="BJ1103" ca="1">IF(AND(ISNUMBER(BJ802), ISNUMBER(BJ803)), BJ803/BJ802-1, NA())</f>
        <v>#N/A</v>
      </c>
      <c r="BK1103" s="49" t="e">
        <f t="array" aca="1" ref="BK1103" ca="1">IF(AND(ISNUMBER(BK802), ISNUMBER(BK803)), BK803/BK802-1, NA())</f>
        <v>#N/A</v>
      </c>
      <c r="BL1103" s="49" t="e">
        <f t="array" aca="1" ref="BL1103" ca="1">IF(AND(ISNUMBER(BL802), ISNUMBER(BL803)), BL803/BL802-1, NA())</f>
        <v>#N/A</v>
      </c>
      <c r="BM1103" s="49" t="e">
        <f t="array" aca="1" ref="BM1103" ca="1">IF(AND(ISNUMBER(BM802), ISNUMBER(BM803)), BM803/BM802-1, NA())</f>
        <v>#N/A</v>
      </c>
      <c r="BN1103" s="49" t="e">
        <f t="array" aca="1" ref="BN1103" ca="1">IF(AND(ISNUMBER(BN802), ISNUMBER(BN803)), BN803/BN802-1, NA())</f>
        <v>#N/A</v>
      </c>
      <c r="BO1103" s="49" t="e">
        <f t="array" aca="1" ref="BO1103" ca="1">IF(AND(ISNUMBER(BO802), ISNUMBER(BO803)), BO803/BO802-1, NA())</f>
        <v>#N/A</v>
      </c>
      <c r="BP1103" s="49" t="e">
        <f t="array" aca="1" ref="BP1103" ca="1">IF(AND(ISNUMBER(BP802), ISNUMBER(BP803)), BP803/BP802-1, NA())</f>
        <v>#N/A</v>
      </c>
      <c r="BQ1103" s="49" t="e">
        <f t="array" aca="1" ref="BQ1103" ca="1">IF(AND(ISNUMBER(BQ802), ISNUMBER(BQ803)), BQ803/BQ802-1, NA())</f>
        <v>#N/A</v>
      </c>
      <c r="BR1103" s="49" t="e">
        <f t="array" aca="1" ref="BR1103" ca="1">IF(AND(ISNUMBER(BR802), ISNUMBER(BR803)), BR803/BR802-1, NA())</f>
        <v>#N/A</v>
      </c>
      <c r="BS1103" s="49" t="e">
        <f t="array" aca="1" ref="BS1103" ca="1">IF(AND(ISNUMBER(BS802), ISNUMBER(BS803)), BS803/BS802-1, NA())</f>
        <v>#N/A</v>
      </c>
    </row>
    <row r="1104" spans="2:71">
      <c r="B1104" s="48">
        <f t="shared" si="1110"/>
        <v>1978</v>
      </c>
      <c r="M1104" s="49">
        <f t="array" aca="1" ref="M1104" ca="1">IF(AND(ISNUMBER(M803), ISNUMBER(M804)), M804/M803-1, NA())</f>
        <v>0.13865558226832109</v>
      </c>
      <c r="N1104" s="49">
        <f t="array" aca="1" ref="N1104" ca="1">IF(AND(ISNUMBER(N803), ISNUMBER(N804)), N804/N803-1, NA())</f>
        <v>4.4663923536982342E-2</v>
      </c>
      <c r="X1104" s="49" t="e">
        <f t="array" aca="1" ref="X1104" ca="1">IF(AND(ISNUMBER(X803), ISNUMBER(X804)), X804/X803-1, NA())</f>
        <v>#N/A</v>
      </c>
      <c r="Y1104" s="49" t="e">
        <f t="array" aca="1" ref="Y1104" ca="1">IF(AND(ISNUMBER(Y803), ISNUMBER(Y804)), Y804/Y803-1, NA())</f>
        <v>#N/A</v>
      </c>
      <c r="AA1104" s="49">
        <f t="array" aca="1" ref="AA1104" ca="1">IF(AND(ISNUMBER(AA803), ISNUMBER(AA804)), AA804/AA803-1, NA())</f>
        <v>0.13865558226832109</v>
      </c>
      <c r="AB1104" s="49">
        <f t="array" aca="1" ref="AB1104" ca="1">IF(AND(ISNUMBER(AB803), ISNUMBER(AB804)), AB804/AB803-1, NA())</f>
        <v>0.14155385812782439</v>
      </c>
      <c r="AC1104" s="49">
        <f t="array" aca="1" ref="AC1104" ca="1">IF(AND(ISNUMBER(AC803), ISNUMBER(AC804)), AC804/AC803-1, NA())</f>
        <v>0.16136062587778421</v>
      </c>
      <c r="AD1104" s="49">
        <f t="array" aca="1" ref="AD1104" ca="1">IF(AND(ISNUMBER(AD803), ISNUMBER(AD804)), AD804/AD803-1, NA())</f>
        <v>0.13220267883572823</v>
      </c>
      <c r="AE1104" s="49">
        <f t="array" aca="1" ref="AE1104" ca="1">IF(AND(ISNUMBER(AE803), ISNUMBER(AE804)), AE804/AE803-1, NA())</f>
        <v>0.13182369138115768</v>
      </c>
      <c r="AG1104" s="49">
        <f t="array" aca="1" ref="AG1104" ca="1">IF(AND(ISNUMBER(AG803), ISNUMBER(AG804)), AG804/AG803-1, NA())</f>
        <v>0</v>
      </c>
      <c r="AM1104" s="49" t="e">
        <f t="array" aca="1" ref="AM1104" ca="1">IF(AND(ISNUMBER(AM803), ISNUMBER(AM804)), AM804/AM803-1, NA())</f>
        <v>#N/A</v>
      </c>
      <c r="AN1104" s="49" t="e">
        <f t="array" aca="1" ref="AN1104" ca="1">IF(AND(ISNUMBER(AN803), ISNUMBER(AN804)), AN804/AN803-1, NA())</f>
        <v>#N/A</v>
      </c>
      <c r="AO1104" s="49" t="e">
        <f t="array" aca="1" ref="AO1104" ca="1">IF(AND(ISNUMBER(AO803), ISNUMBER(AO804)), AO804/AO803-1, NA())</f>
        <v>#N/A</v>
      </c>
      <c r="AP1104" s="49" t="e">
        <f t="array" aca="1" ref="AP1104" ca="1">IF(AND(ISNUMBER(AP803), ISNUMBER(AP804)), AP804/AP803-1, NA())</f>
        <v>#N/A</v>
      </c>
      <c r="AQ1104" s="49" t="e">
        <f t="array" aca="1" ref="AQ1104" ca="1">IF(AND(ISNUMBER(AQ803), ISNUMBER(AQ804)), AQ804/AQ803-1, NA())</f>
        <v>#N/A</v>
      </c>
      <c r="AS1104" s="49" t="e">
        <f t="array" aca="1" ref="AS1104" ca="1">IF(AND(ISNUMBER(AS803), ISNUMBER(AS804)), AS804/AS803-1, NA())</f>
        <v>#N/A</v>
      </c>
      <c r="AU1104" s="49" t="e">
        <f t="array" aca="1" ref="AU1104" ca="1">IF(AND(ISNUMBER(AU803), ISNUMBER(AU804)), AU804/AU803-1, NA())</f>
        <v>#N/A</v>
      </c>
      <c r="AV1104" s="49" t="e">
        <f t="array" aca="1" ref="AV1104" ca="1">IF(AND(ISNUMBER(AV803), ISNUMBER(AV804)), AV804/AV803-1, NA())</f>
        <v>#N/A</v>
      </c>
      <c r="AW1104" s="49" t="e">
        <f t="array" aca="1" ref="AW1104" ca="1">IF(AND(ISNUMBER(AW803), ISNUMBER(AW804)), AW804/AW803-1, NA())</f>
        <v>#N/A</v>
      </c>
      <c r="AX1104" s="49" t="e">
        <f t="array" aca="1" ref="AX1104" ca="1">IF(AND(ISNUMBER(AX803), ISNUMBER(AX804)), AX804/AX803-1, NA())</f>
        <v>#N/A</v>
      </c>
      <c r="AY1104" s="49" t="e">
        <f t="array" aca="1" ref="AY1104" ca="1">IF(AND(ISNUMBER(AY803), ISNUMBER(AY804)), AY804/AY803-1, NA())</f>
        <v>#N/A</v>
      </c>
      <c r="AZ1104" s="49" t="e">
        <f t="array" aca="1" ref="AZ1104" ca="1">IF(AND(ISNUMBER(AZ803), ISNUMBER(AZ804)), AZ804/AZ803-1, NA())</f>
        <v>#N/A</v>
      </c>
      <c r="BA1104" s="49" t="e">
        <f t="array" aca="1" ref="BA1104" ca="1">IF(AND(ISNUMBER(BA803), ISNUMBER(BA804)), BA804/BA803-1, NA())</f>
        <v>#N/A</v>
      </c>
      <c r="BB1104" s="49" t="e">
        <f t="array" aca="1" ref="BB1104" ca="1">IF(AND(ISNUMBER(BB803), ISNUMBER(BB804)), BB804/BB803-1, NA())</f>
        <v>#N/A</v>
      </c>
      <c r="BC1104" s="49" t="e">
        <f t="array" aca="1" ref="BC1104" ca="1">IF(AND(ISNUMBER(BC803), ISNUMBER(BC804)), BC804/BC803-1, NA())</f>
        <v>#N/A</v>
      </c>
      <c r="BD1104" s="49" t="e">
        <f t="array" aca="1" ref="BD1104" ca="1">IF(AND(ISNUMBER(BD803), ISNUMBER(BD804)), BD804/BD803-1, NA())</f>
        <v>#N/A</v>
      </c>
      <c r="BE1104" s="49" t="e">
        <f t="array" aca="1" ref="BE1104" ca="1">IF(AND(ISNUMBER(BE803), ISNUMBER(BE804)), BE804/BE803-1, NA())</f>
        <v>#N/A</v>
      </c>
      <c r="BF1104" s="49" t="e">
        <f t="array" aca="1" ref="BF1104" ca="1">IF(AND(ISNUMBER(BF803), ISNUMBER(BF804)), BF804/BF803-1, NA())</f>
        <v>#N/A</v>
      </c>
      <c r="BG1104" s="49" t="e">
        <f t="array" aca="1" ref="BG1104" ca="1">IF(AND(ISNUMBER(BG803), ISNUMBER(BG804)), BG804/BG803-1, NA())</f>
        <v>#N/A</v>
      </c>
      <c r="BH1104" s="49" t="e">
        <f t="array" aca="1" ref="BH1104" ca="1">IF(AND(ISNUMBER(BH803), ISNUMBER(BH804)), BH804/BH803-1, NA())</f>
        <v>#N/A</v>
      </c>
      <c r="BI1104" s="49" t="e">
        <f t="array" aca="1" ref="BI1104" ca="1">IF(AND(ISNUMBER(BI803), ISNUMBER(BI804)), BI804/BI803-1, NA())</f>
        <v>#N/A</v>
      </c>
      <c r="BJ1104" s="49" t="e">
        <f t="array" aca="1" ref="BJ1104" ca="1">IF(AND(ISNUMBER(BJ803), ISNUMBER(BJ804)), BJ804/BJ803-1, NA())</f>
        <v>#N/A</v>
      </c>
      <c r="BK1104" s="49" t="e">
        <f t="array" aca="1" ref="BK1104" ca="1">IF(AND(ISNUMBER(BK803), ISNUMBER(BK804)), BK804/BK803-1, NA())</f>
        <v>#N/A</v>
      </c>
      <c r="BL1104" s="49" t="e">
        <f t="array" aca="1" ref="BL1104" ca="1">IF(AND(ISNUMBER(BL803), ISNUMBER(BL804)), BL804/BL803-1, NA())</f>
        <v>#N/A</v>
      </c>
      <c r="BM1104" s="49" t="e">
        <f t="array" aca="1" ref="BM1104" ca="1">IF(AND(ISNUMBER(BM803), ISNUMBER(BM804)), BM804/BM803-1, NA())</f>
        <v>#N/A</v>
      </c>
      <c r="BN1104" s="49" t="e">
        <f t="array" aca="1" ref="BN1104" ca="1">IF(AND(ISNUMBER(BN803), ISNUMBER(BN804)), BN804/BN803-1, NA())</f>
        <v>#N/A</v>
      </c>
      <c r="BO1104" s="49" t="e">
        <f t="array" aca="1" ref="BO1104" ca="1">IF(AND(ISNUMBER(BO803), ISNUMBER(BO804)), BO804/BO803-1, NA())</f>
        <v>#N/A</v>
      </c>
      <c r="BP1104" s="49" t="e">
        <f t="array" aca="1" ref="BP1104" ca="1">IF(AND(ISNUMBER(BP803), ISNUMBER(BP804)), BP804/BP803-1, NA())</f>
        <v>#N/A</v>
      </c>
      <c r="BQ1104" s="49" t="e">
        <f t="array" aca="1" ref="BQ1104" ca="1">IF(AND(ISNUMBER(BQ803), ISNUMBER(BQ804)), BQ804/BQ803-1, NA())</f>
        <v>#N/A</v>
      </c>
      <c r="BR1104" s="49" t="e">
        <f t="array" aca="1" ref="BR1104" ca="1">IF(AND(ISNUMBER(BR803), ISNUMBER(BR804)), BR804/BR803-1, NA())</f>
        <v>#N/A</v>
      </c>
      <c r="BS1104" s="49" t="e">
        <f t="array" aca="1" ref="BS1104" ca="1">IF(AND(ISNUMBER(BS803), ISNUMBER(BS804)), BS804/BS803-1, NA())</f>
        <v>#N/A</v>
      </c>
    </row>
    <row r="1105" spans="2:71">
      <c r="B1105" s="48">
        <f t="shared" si="1110"/>
        <v>1979</v>
      </c>
      <c r="M1105" s="49">
        <f t="array" aca="1" ref="M1105" ca="1">IF(AND(ISNUMBER(M804), ISNUMBER(M805)), M805/M804-1, NA())</f>
        <v>0.13120588069882211</v>
      </c>
      <c r="N1105" s="49">
        <f t="array" aca="1" ref="N1105" ca="1">IF(AND(ISNUMBER(N804), ISNUMBER(N805)), N805/N804-1, NA())</f>
        <v>0.13044594303121282</v>
      </c>
      <c r="X1105" s="49" t="e">
        <f t="array" aca="1" ref="X1105" ca="1">IF(AND(ISNUMBER(X804), ISNUMBER(X805)), X805/X804-1, NA())</f>
        <v>#N/A</v>
      </c>
      <c r="Y1105" s="49" t="e">
        <f t="array" aca="1" ref="Y1105" ca="1">IF(AND(ISNUMBER(Y804), ISNUMBER(Y805)), Y805/Y804-1, NA())</f>
        <v>#N/A</v>
      </c>
      <c r="AA1105" s="49">
        <f t="array" aca="1" ref="AA1105" ca="1">IF(AND(ISNUMBER(AA804), ISNUMBER(AA805)), AA805/AA804-1, NA())</f>
        <v>0.13120588069882211</v>
      </c>
      <c r="AB1105" s="49">
        <f t="array" aca="1" ref="AB1105" ca="1">IF(AND(ISNUMBER(AB804), ISNUMBER(AB805)), AB805/AB804-1, NA())</f>
        <v>0.16730319242570291</v>
      </c>
      <c r="AC1105" s="49">
        <f t="array" aca="1" ref="AC1105" ca="1">IF(AND(ISNUMBER(AC804), ISNUMBER(AC805)), AC805/AC804-1, NA())</f>
        <v>0.17899294880912464</v>
      </c>
      <c r="AD1105" s="49">
        <f t="array" aca="1" ref="AD1105" ca="1">IF(AND(ISNUMBER(AD804), ISNUMBER(AD805)), AD805/AD804-1, NA())</f>
        <v>0.18987878250874846</v>
      </c>
      <c r="AE1105" s="49">
        <f t="array" aca="1" ref="AE1105" ca="1">IF(AND(ISNUMBER(AE804), ISNUMBER(AE805)), AE805/AE804-1, NA())</f>
        <v>0.11157529346901063</v>
      </c>
      <c r="AG1105" s="49">
        <f t="array" aca="1" ref="AG1105" ca="1">IF(AND(ISNUMBER(AG804), ISNUMBER(AG805)), AG805/AG804-1, NA())</f>
        <v>0</v>
      </c>
      <c r="AM1105" s="49" t="e">
        <f t="array" aca="1" ref="AM1105" ca="1">IF(AND(ISNUMBER(AM804), ISNUMBER(AM805)), AM805/AM804-1, NA())</f>
        <v>#N/A</v>
      </c>
      <c r="AN1105" s="49" t="e">
        <f t="array" aca="1" ref="AN1105" ca="1">IF(AND(ISNUMBER(AN804), ISNUMBER(AN805)), AN805/AN804-1, NA())</f>
        <v>#N/A</v>
      </c>
      <c r="AO1105" s="49" t="e">
        <f t="array" aca="1" ref="AO1105" ca="1">IF(AND(ISNUMBER(AO804), ISNUMBER(AO805)), AO805/AO804-1, NA())</f>
        <v>#N/A</v>
      </c>
      <c r="AP1105" s="49" t="e">
        <f t="array" aca="1" ref="AP1105" ca="1">IF(AND(ISNUMBER(AP804), ISNUMBER(AP805)), AP805/AP804-1, NA())</f>
        <v>#N/A</v>
      </c>
      <c r="AQ1105" s="49" t="e">
        <f t="array" aca="1" ref="AQ1105" ca="1">IF(AND(ISNUMBER(AQ804), ISNUMBER(AQ805)), AQ805/AQ804-1, NA())</f>
        <v>#N/A</v>
      </c>
      <c r="AS1105" s="49" t="e">
        <f t="array" aca="1" ref="AS1105" ca="1">IF(AND(ISNUMBER(AS804), ISNUMBER(AS805)), AS805/AS804-1, NA())</f>
        <v>#N/A</v>
      </c>
      <c r="AU1105" s="49" t="e">
        <f t="array" aca="1" ref="AU1105" ca="1">IF(AND(ISNUMBER(AU804), ISNUMBER(AU805)), AU805/AU804-1, NA())</f>
        <v>#N/A</v>
      </c>
      <c r="AV1105" s="49" t="e">
        <f t="array" aca="1" ref="AV1105" ca="1">IF(AND(ISNUMBER(AV804), ISNUMBER(AV805)), AV805/AV804-1, NA())</f>
        <v>#N/A</v>
      </c>
      <c r="AW1105" s="49" t="e">
        <f t="array" aca="1" ref="AW1105" ca="1">IF(AND(ISNUMBER(AW804), ISNUMBER(AW805)), AW805/AW804-1, NA())</f>
        <v>#N/A</v>
      </c>
      <c r="AX1105" s="49" t="e">
        <f t="array" aca="1" ref="AX1105" ca="1">IF(AND(ISNUMBER(AX804), ISNUMBER(AX805)), AX805/AX804-1, NA())</f>
        <v>#N/A</v>
      </c>
      <c r="AY1105" s="49" t="e">
        <f t="array" aca="1" ref="AY1105" ca="1">IF(AND(ISNUMBER(AY804), ISNUMBER(AY805)), AY805/AY804-1, NA())</f>
        <v>#N/A</v>
      </c>
      <c r="AZ1105" s="49" t="e">
        <f t="array" aca="1" ref="AZ1105" ca="1">IF(AND(ISNUMBER(AZ804), ISNUMBER(AZ805)), AZ805/AZ804-1, NA())</f>
        <v>#N/A</v>
      </c>
      <c r="BA1105" s="49" t="e">
        <f t="array" aca="1" ref="BA1105" ca="1">IF(AND(ISNUMBER(BA804), ISNUMBER(BA805)), BA805/BA804-1, NA())</f>
        <v>#N/A</v>
      </c>
      <c r="BB1105" s="49" t="e">
        <f t="array" aca="1" ref="BB1105" ca="1">IF(AND(ISNUMBER(BB804), ISNUMBER(BB805)), BB805/BB804-1, NA())</f>
        <v>#N/A</v>
      </c>
      <c r="BC1105" s="49" t="e">
        <f t="array" aca="1" ref="BC1105" ca="1">IF(AND(ISNUMBER(BC804), ISNUMBER(BC805)), BC805/BC804-1, NA())</f>
        <v>#N/A</v>
      </c>
      <c r="BD1105" s="49" t="e">
        <f t="array" aca="1" ref="BD1105" ca="1">IF(AND(ISNUMBER(BD804), ISNUMBER(BD805)), BD805/BD804-1, NA())</f>
        <v>#N/A</v>
      </c>
      <c r="BE1105" s="49" t="e">
        <f t="array" aca="1" ref="BE1105" ca="1">IF(AND(ISNUMBER(BE804), ISNUMBER(BE805)), BE805/BE804-1, NA())</f>
        <v>#N/A</v>
      </c>
      <c r="BF1105" s="49" t="e">
        <f t="array" aca="1" ref="BF1105" ca="1">IF(AND(ISNUMBER(BF804), ISNUMBER(BF805)), BF805/BF804-1, NA())</f>
        <v>#N/A</v>
      </c>
      <c r="BG1105" s="49" t="e">
        <f t="array" aca="1" ref="BG1105" ca="1">IF(AND(ISNUMBER(BG804), ISNUMBER(BG805)), BG805/BG804-1, NA())</f>
        <v>#N/A</v>
      </c>
      <c r="BH1105" s="49" t="e">
        <f t="array" aca="1" ref="BH1105" ca="1">IF(AND(ISNUMBER(BH804), ISNUMBER(BH805)), BH805/BH804-1, NA())</f>
        <v>#N/A</v>
      </c>
      <c r="BI1105" s="49" t="e">
        <f t="array" aca="1" ref="BI1105" ca="1">IF(AND(ISNUMBER(BI804), ISNUMBER(BI805)), BI805/BI804-1, NA())</f>
        <v>#N/A</v>
      </c>
      <c r="BJ1105" s="49" t="e">
        <f t="array" aca="1" ref="BJ1105" ca="1">IF(AND(ISNUMBER(BJ804), ISNUMBER(BJ805)), BJ805/BJ804-1, NA())</f>
        <v>#N/A</v>
      </c>
      <c r="BK1105" s="49" t="e">
        <f t="array" aca="1" ref="BK1105" ca="1">IF(AND(ISNUMBER(BK804), ISNUMBER(BK805)), BK805/BK804-1, NA())</f>
        <v>#N/A</v>
      </c>
      <c r="BL1105" s="49" t="e">
        <f t="array" aca="1" ref="BL1105" ca="1">IF(AND(ISNUMBER(BL804), ISNUMBER(BL805)), BL805/BL804-1, NA())</f>
        <v>#N/A</v>
      </c>
      <c r="BM1105" s="49" t="e">
        <f t="array" aca="1" ref="BM1105" ca="1">IF(AND(ISNUMBER(BM804), ISNUMBER(BM805)), BM805/BM804-1, NA())</f>
        <v>#N/A</v>
      </c>
      <c r="BN1105" s="49" t="e">
        <f t="array" aca="1" ref="BN1105" ca="1">IF(AND(ISNUMBER(BN804), ISNUMBER(BN805)), BN805/BN804-1, NA())</f>
        <v>#N/A</v>
      </c>
      <c r="BO1105" s="49" t="e">
        <f t="array" aca="1" ref="BO1105" ca="1">IF(AND(ISNUMBER(BO804), ISNUMBER(BO805)), BO805/BO804-1, NA())</f>
        <v>#N/A</v>
      </c>
      <c r="BP1105" s="49" t="e">
        <f t="array" aca="1" ref="BP1105" ca="1">IF(AND(ISNUMBER(BP804), ISNUMBER(BP805)), BP805/BP804-1, NA())</f>
        <v>#N/A</v>
      </c>
      <c r="BQ1105" s="49" t="e">
        <f t="array" aca="1" ref="BQ1105" ca="1">IF(AND(ISNUMBER(BQ804), ISNUMBER(BQ805)), BQ805/BQ804-1, NA())</f>
        <v>#N/A</v>
      </c>
      <c r="BR1105" s="49" t="e">
        <f t="array" aca="1" ref="BR1105" ca="1">IF(AND(ISNUMBER(BR804), ISNUMBER(BR805)), BR805/BR804-1, NA())</f>
        <v>#N/A</v>
      </c>
      <c r="BS1105" s="49" t="e">
        <f t="array" aca="1" ref="BS1105" ca="1">IF(AND(ISNUMBER(BS804), ISNUMBER(BS805)), BS805/BS804-1, NA())</f>
        <v>#N/A</v>
      </c>
    </row>
    <row r="1106" spans="2:71">
      <c r="B1106" s="48">
        <f t="shared" si="1110"/>
        <v>1980</v>
      </c>
      <c r="M1106" s="49">
        <f t="array" aca="1" ref="M1106" ca="1">IF(AND(ISNUMBER(M805), ISNUMBER(M806)), M806/M805-1, NA())</f>
        <v>0.23584728887081385</v>
      </c>
      <c r="N1106" s="49">
        <f t="array" aca="1" ref="N1106" ca="1">IF(AND(ISNUMBER(N805), ISNUMBER(N806)), N806/N805-1, NA())</f>
        <v>0.20312217431517277</v>
      </c>
      <c r="X1106" s="49" t="e">
        <f t="array" aca="1" ref="X1106" ca="1">IF(AND(ISNUMBER(X805), ISNUMBER(X806)), X806/X805-1, NA())</f>
        <v>#N/A</v>
      </c>
      <c r="Y1106" s="49" t="e">
        <f t="array" aca="1" ref="Y1106" ca="1">IF(AND(ISNUMBER(Y805), ISNUMBER(Y806)), Y806/Y805-1, NA())</f>
        <v>#N/A</v>
      </c>
      <c r="AA1106" s="49">
        <f t="array" aca="1" ref="AA1106" ca="1">IF(AND(ISNUMBER(AA805), ISNUMBER(AA806)), AA806/AA805-1, NA())</f>
        <v>0.23584728887081385</v>
      </c>
      <c r="AB1106" s="49">
        <f t="array" aca="1" ref="AB1106" ca="1">IF(AND(ISNUMBER(AB805), ISNUMBER(AB806)), AB806/AB805-1, NA())</f>
        <v>0.21885013585704227</v>
      </c>
      <c r="AC1106" s="49">
        <f t="array" aca="1" ref="AC1106" ca="1">IF(AND(ISNUMBER(AC805), ISNUMBER(AC806)), AC806/AC805-1, NA())</f>
        <v>0.23062818283787601</v>
      </c>
      <c r="AD1106" s="49">
        <f t="array" aca="1" ref="AD1106" ca="1">IF(AND(ISNUMBER(AD805), ISNUMBER(AD806)), AD806/AD805-1, NA())</f>
        <v>0.20531011215761752</v>
      </c>
      <c r="AE1106" s="49">
        <f t="array" aca="1" ref="AE1106" ca="1">IF(AND(ISNUMBER(AE805), ISNUMBER(AE806)), AE806/AE805-1, NA())</f>
        <v>0.17755537777023633</v>
      </c>
      <c r="AG1106" s="49">
        <f t="array" aca="1" ref="AG1106" ca="1">IF(AND(ISNUMBER(AG805), ISNUMBER(AG806)), AG806/AG805-1, NA())</f>
        <v>0</v>
      </c>
      <c r="AM1106" s="49" t="e">
        <f t="array" aca="1" ref="AM1106" ca="1">IF(AND(ISNUMBER(AM805), ISNUMBER(AM806)), AM806/AM805-1, NA())</f>
        <v>#N/A</v>
      </c>
      <c r="AN1106" s="49" t="e">
        <f t="array" aca="1" ref="AN1106" ca="1">IF(AND(ISNUMBER(AN805), ISNUMBER(AN806)), AN806/AN805-1, NA())</f>
        <v>#N/A</v>
      </c>
      <c r="AO1106" s="49" t="e">
        <f t="array" aca="1" ref="AO1106" ca="1">IF(AND(ISNUMBER(AO805), ISNUMBER(AO806)), AO806/AO805-1, NA())</f>
        <v>#N/A</v>
      </c>
      <c r="AP1106" s="49" t="e">
        <f t="array" aca="1" ref="AP1106" ca="1">IF(AND(ISNUMBER(AP805), ISNUMBER(AP806)), AP806/AP805-1, NA())</f>
        <v>#N/A</v>
      </c>
      <c r="AQ1106" s="49" t="e">
        <f t="array" aca="1" ref="AQ1106" ca="1">IF(AND(ISNUMBER(AQ805), ISNUMBER(AQ806)), AQ806/AQ805-1, NA())</f>
        <v>#N/A</v>
      </c>
      <c r="AS1106" s="49" t="e">
        <f t="array" aca="1" ref="AS1106" ca="1">IF(AND(ISNUMBER(AS805), ISNUMBER(AS806)), AS806/AS805-1, NA())</f>
        <v>#N/A</v>
      </c>
      <c r="AU1106" s="49" t="e">
        <f t="array" aca="1" ref="AU1106" ca="1">IF(AND(ISNUMBER(AU805), ISNUMBER(AU806)), AU806/AU805-1, NA())</f>
        <v>#N/A</v>
      </c>
      <c r="AV1106" s="49" t="e">
        <f t="array" aca="1" ref="AV1106" ca="1">IF(AND(ISNUMBER(AV805), ISNUMBER(AV806)), AV806/AV805-1, NA())</f>
        <v>#N/A</v>
      </c>
      <c r="AW1106" s="49" t="e">
        <f t="array" aca="1" ref="AW1106" ca="1">IF(AND(ISNUMBER(AW805), ISNUMBER(AW806)), AW806/AW805-1, NA())</f>
        <v>#N/A</v>
      </c>
      <c r="AX1106" s="49" t="e">
        <f t="array" aca="1" ref="AX1106" ca="1">IF(AND(ISNUMBER(AX805), ISNUMBER(AX806)), AX806/AX805-1, NA())</f>
        <v>#N/A</v>
      </c>
      <c r="AY1106" s="49" t="e">
        <f t="array" aca="1" ref="AY1106" ca="1">IF(AND(ISNUMBER(AY805), ISNUMBER(AY806)), AY806/AY805-1, NA())</f>
        <v>#N/A</v>
      </c>
      <c r="AZ1106" s="49" t="e">
        <f t="array" aca="1" ref="AZ1106" ca="1">IF(AND(ISNUMBER(AZ805), ISNUMBER(AZ806)), AZ806/AZ805-1, NA())</f>
        <v>#N/A</v>
      </c>
      <c r="BA1106" s="49" t="e">
        <f t="array" aca="1" ref="BA1106" ca="1">IF(AND(ISNUMBER(BA805), ISNUMBER(BA806)), BA806/BA805-1, NA())</f>
        <v>#N/A</v>
      </c>
      <c r="BB1106" s="49" t="e">
        <f t="array" aca="1" ref="BB1106" ca="1">IF(AND(ISNUMBER(BB805), ISNUMBER(BB806)), BB806/BB805-1, NA())</f>
        <v>#N/A</v>
      </c>
      <c r="BC1106" s="49" t="e">
        <f t="array" aca="1" ref="BC1106" ca="1">IF(AND(ISNUMBER(BC805), ISNUMBER(BC806)), BC806/BC805-1, NA())</f>
        <v>#N/A</v>
      </c>
      <c r="BD1106" s="49" t="e">
        <f t="array" aca="1" ref="BD1106" ca="1">IF(AND(ISNUMBER(BD805), ISNUMBER(BD806)), BD806/BD805-1, NA())</f>
        <v>#N/A</v>
      </c>
      <c r="BE1106" s="49" t="e">
        <f t="array" aca="1" ref="BE1106" ca="1">IF(AND(ISNUMBER(BE805), ISNUMBER(BE806)), BE806/BE805-1, NA())</f>
        <v>#N/A</v>
      </c>
      <c r="BF1106" s="49" t="e">
        <f t="array" aca="1" ref="BF1106" ca="1">IF(AND(ISNUMBER(BF805), ISNUMBER(BF806)), BF806/BF805-1, NA())</f>
        <v>#N/A</v>
      </c>
      <c r="BG1106" s="49" t="e">
        <f t="array" aca="1" ref="BG1106" ca="1">IF(AND(ISNUMBER(BG805), ISNUMBER(BG806)), BG806/BG805-1, NA())</f>
        <v>#N/A</v>
      </c>
      <c r="BH1106" s="49" t="e">
        <f t="array" aca="1" ref="BH1106" ca="1">IF(AND(ISNUMBER(BH805), ISNUMBER(BH806)), BH806/BH805-1, NA())</f>
        <v>#N/A</v>
      </c>
      <c r="BI1106" s="49" t="e">
        <f t="array" aca="1" ref="BI1106" ca="1">IF(AND(ISNUMBER(BI805), ISNUMBER(BI806)), BI806/BI805-1, NA())</f>
        <v>#N/A</v>
      </c>
      <c r="BJ1106" s="49" t="e">
        <f t="array" aca="1" ref="BJ1106" ca="1">IF(AND(ISNUMBER(BJ805), ISNUMBER(BJ806)), BJ806/BJ805-1, NA())</f>
        <v>#N/A</v>
      </c>
      <c r="BK1106" s="49" t="e">
        <f t="array" aca="1" ref="BK1106" ca="1">IF(AND(ISNUMBER(BK805), ISNUMBER(BK806)), BK806/BK805-1, NA())</f>
        <v>#N/A</v>
      </c>
      <c r="BL1106" s="49" t="e">
        <f t="array" aca="1" ref="BL1106" ca="1">IF(AND(ISNUMBER(BL805), ISNUMBER(BL806)), BL806/BL805-1, NA())</f>
        <v>#N/A</v>
      </c>
      <c r="BM1106" s="49" t="e">
        <f t="array" aca="1" ref="BM1106" ca="1">IF(AND(ISNUMBER(BM805), ISNUMBER(BM806)), BM806/BM805-1, NA())</f>
        <v>#N/A</v>
      </c>
      <c r="BN1106" s="49" t="e">
        <f t="array" aca="1" ref="BN1106" ca="1">IF(AND(ISNUMBER(BN805), ISNUMBER(BN806)), BN806/BN805-1, NA())</f>
        <v>#N/A</v>
      </c>
      <c r="BO1106" s="49" t="e">
        <f t="array" aca="1" ref="BO1106" ca="1">IF(AND(ISNUMBER(BO805), ISNUMBER(BO806)), BO806/BO805-1, NA())</f>
        <v>#N/A</v>
      </c>
      <c r="BP1106" s="49" t="e">
        <f t="array" aca="1" ref="BP1106" ca="1">IF(AND(ISNUMBER(BP805), ISNUMBER(BP806)), BP806/BP805-1, NA())</f>
        <v>#N/A</v>
      </c>
      <c r="BQ1106" s="49" t="e">
        <f t="array" aca="1" ref="BQ1106" ca="1">IF(AND(ISNUMBER(BQ805), ISNUMBER(BQ806)), BQ806/BQ805-1, NA())</f>
        <v>#N/A</v>
      </c>
      <c r="BR1106" s="49" t="e">
        <f t="array" aca="1" ref="BR1106" ca="1">IF(AND(ISNUMBER(BR805), ISNUMBER(BR806)), BR806/BR805-1, NA())</f>
        <v>#N/A</v>
      </c>
      <c r="BS1106" s="49" t="e">
        <f t="array" aca="1" ref="BS1106" ca="1">IF(AND(ISNUMBER(BS805), ISNUMBER(BS806)), BS806/BS805-1, NA())</f>
        <v>#N/A</v>
      </c>
    </row>
    <row r="1107" spans="2:71">
      <c r="B1107" s="48">
        <f t="shared" si="1110"/>
        <v>1981</v>
      </c>
      <c r="M1107" s="49">
        <f t="array" aca="1" ref="M1107" ca="1">IF(AND(ISNUMBER(M806), ISNUMBER(M807)), M807/M806-1, NA())</f>
        <v>-2.3746760408646428E-2</v>
      </c>
      <c r="N1107" s="49">
        <f t="array" aca="1" ref="N1107" ca="1">IF(AND(ISNUMBER(N806), ISNUMBER(N807)), N807/N806-1, NA())</f>
        <v>-3.6106035349418031E-3</v>
      </c>
      <c r="X1107" s="49" t="e">
        <f t="array" aca="1" ref="X1107" ca="1">IF(AND(ISNUMBER(X806), ISNUMBER(X807)), X807/X806-1, NA())</f>
        <v>#N/A</v>
      </c>
      <c r="Y1107" s="49" t="e">
        <f t="array" aca="1" ref="Y1107" ca="1">IF(AND(ISNUMBER(Y806), ISNUMBER(Y807)), Y807/Y806-1, NA())</f>
        <v>#N/A</v>
      </c>
      <c r="AA1107" s="49">
        <f t="array" aca="1" ref="AA1107" ca="1">IF(AND(ISNUMBER(AA806), ISNUMBER(AA807)), AA807/AA806-1, NA())</f>
        <v>-2.3746760408646428E-2</v>
      </c>
      <c r="AB1107" s="49">
        <f t="array" aca="1" ref="AB1107" ca="1">IF(AND(ISNUMBER(AB806), ISNUMBER(AB807)), AB807/AB806-1, NA())</f>
        <v>3.7835373320801224E-2</v>
      </c>
      <c r="AC1107" s="49">
        <f t="array" aca="1" ref="AC1107" ca="1">IF(AND(ISNUMBER(AC806), ISNUMBER(AC807)), AC807/AC806-1, NA())</f>
        <v>4.5501563681316748E-2</v>
      </c>
      <c r="AD1107" s="49">
        <f t="array" aca="1" ref="AD1107" ca="1">IF(AND(ISNUMBER(AD806), ISNUMBER(AD807)), AD807/AD806-1, NA())</f>
        <v>5.8200387288457556E-2</v>
      </c>
      <c r="AE1107" s="49">
        <f t="array" aca="1" ref="AE1107" ca="1">IF(AND(ISNUMBER(AE806), ISNUMBER(AE807)), AE807/AE806-1, NA())</f>
        <v>1.6553786183413299E-2</v>
      </c>
      <c r="AG1107" s="49">
        <f t="array" aca="1" ref="AG1107" ca="1">IF(AND(ISNUMBER(AG806), ISNUMBER(AG807)), AG807/AG806-1, NA())</f>
        <v>0</v>
      </c>
      <c r="AM1107" s="49" t="e">
        <f t="array" aca="1" ref="AM1107" ca="1">IF(AND(ISNUMBER(AM806), ISNUMBER(AM807)), AM807/AM806-1, NA())</f>
        <v>#N/A</v>
      </c>
      <c r="AN1107" s="49" t="e">
        <f t="array" aca="1" ref="AN1107" ca="1">IF(AND(ISNUMBER(AN806), ISNUMBER(AN807)), AN807/AN806-1, NA())</f>
        <v>#N/A</v>
      </c>
      <c r="AO1107" s="49" t="e">
        <f t="array" aca="1" ref="AO1107" ca="1">IF(AND(ISNUMBER(AO806), ISNUMBER(AO807)), AO807/AO806-1, NA())</f>
        <v>#N/A</v>
      </c>
      <c r="AP1107" s="49" t="e">
        <f t="array" aca="1" ref="AP1107" ca="1">IF(AND(ISNUMBER(AP806), ISNUMBER(AP807)), AP807/AP806-1, NA())</f>
        <v>#N/A</v>
      </c>
      <c r="AQ1107" s="49" t="e">
        <f t="array" aca="1" ref="AQ1107" ca="1">IF(AND(ISNUMBER(AQ806), ISNUMBER(AQ807)), AQ807/AQ806-1, NA())</f>
        <v>#N/A</v>
      </c>
      <c r="AS1107" s="49" t="e">
        <f t="array" aca="1" ref="AS1107" ca="1">IF(AND(ISNUMBER(AS806), ISNUMBER(AS807)), AS807/AS806-1, NA())</f>
        <v>#N/A</v>
      </c>
      <c r="AU1107" s="49" t="e">
        <f t="array" aca="1" ref="AU1107" ca="1">IF(AND(ISNUMBER(AU806), ISNUMBER(AU807)), AU807/AU806-1, NA())</f>
        <v>#N/A</v>
      </c>
      <c r="AV1107" s="49" t="e">
        <f t="array" aca="1" ref="AV1107" ca="1">IF(AND(ISNUMBER(AV806), ISNUMBER(AV807)), AV807/AV806-1, NA())</f>
        <v>#N/A</v>
      </c>
      <c r="AW1107" s="49" t="e">
        <f t="array" aca="1" ref="AW1107" ca="1">IF(AND(ISNUMBER(AW806), ISNUMBER(AW807)), AW807/AW806-1, NA())</f>
        <v>#N/A</v>
      </c>
      <c r="AX1107" s="49" t="e">
        <f t="array" aca="1" ref="AX1107" ca="1">IF(AND(ISNUMBER(AX806), ISNUMBER(AX807)), AX807/AX806-1, NA())</f>
        <v>#N/A</v>
      </c>
      <c r="AY1107" s="49" t="e">
        <f t="array" aca="1" ref="AY1107" ca="1">IF(AND(ISNUMBER(AY806), ISNUMBER(AY807)), AY807/AY806-1, NA())</f>
        <v>#N/A</v>
      </c>
      <c r="AZ1107" s="49" t="e">
        <f t="array" aca="1" ref="AZ1107" ca="1">IF(AND(ISNUMBER(AZ806), ISNUMBER(AZ807)), AZ807/AZ806-1, NA())</f>
        <v>#N/A</v>
      </c>
      <c r="BA1107" s="49" t="e">
        <f t="array" aca="1" ref="BA1107" ca="1">IF(AND(ISNUMBER(BA806), ISNUMBER(BA807)), BA807/BA806-1, NA())</f>
        <v>#N/A</v>
      </c>
      <c r="BB1107" s="49" t="e">
        <f t="array" aca="1" ref="BB1107" ca="1">IF(AND(ISNUMBER(BB806), ISNUMBER(BB807)), BB807/BB806-1, NA())</f>
        <v>#N/A</v>
      </c>
      <c r="BC1107" s="49" t="e">
        <f t="array" aca="1" ref="BC1107" ca="1">IF(AND(ISNUMBER(BC806), ISNUMBER(BC807)), BC807/BC806-1, NA())</f>
        <v>#N/A</v>
      </c>
      <c r="BD1107" s="49" t="e">
        <f t="array" aca="1" ref="BD1107" ca="1">IF(AND(ISNUMBER(BD806), ISNUMBER(BD807)), BD807/BD806-1, NA())</f>
        <v>#N/A</v>
      </c>
      <c r="BE1107" s="49" t="e">
        <f t="array" aca="1" ref="BE1107" ca="1">IF(AND(ISNUMBER(BE806), ISNUMBER(BE807)), BE807/BE806-1, NA())</f>
        <v>#N/A</v>
      </c>
      <c r="BF1107" s="49" t="e">
        <f t="array" aca="1" ref="BF1107" ca="1">IF(AND(ISNUMBER(BF806), ISNUMBER(BF807)), BF807/BF806-1, NA())</f>
        <v>#N/A</v>
      </c>
      <c r="BG1107" s="49" t="e">
        <f t="array" aca="1" ref="BG1107" ca="1">IF(AND(ISNUMBER(BG806), ISNUMBER(BG807)), BG807/BG806-1, NA())</f>
        <v>#N/A</v>
      </c>
      <c r="BH1107" s="49" t="e">
        <f t="array" aca="1" ref="BH1107" ca="1">IF(AND(ISNUMBER(BH806), ISNUMBER(BH807)), BH807/BH806-1, NA())</f>
        <v>#N/A</v>
      </c>
      <c r="BI1107" s="49" t="e">
        <f t="array" aca="1" ref="BI1107" ca="1">IF(AND(ISNUMBER(BI806), ISNUMBER(BI807)), BI807/BI806-1, NA())</f>
        <v>#N/A</v>
      </c>
      <c r="BJ1107" s="49" t="e">
        <f t="array" aca="1" ref="BJ1107" ca="1">IF(AND(ISNUMBER(BJ806), ISNUMBER(BJ807)), BJ807/BJ806-1, NA())</f>
        <v>#N/A</v>
      </c>
      <c r="BK1107" s="49" t="e">
        <f t="array" aca="1" ref="BK1107" ca="1">IF(AND(ISNUMBER(BK806), ISNUMBER(BK807)), BK807/BK806-1, NA())</f>
        <v>#N/A</v>
      </c>
      <c r="BL1107" s="49" t="e">
        <f t="array" aca="1" ref="BL1107" ca="1">IF(AND(ISNUMBER(BL806), ISNUMBER(BL807)), BL807/BL806-1, NA())</f>
        <v>#N/A</v>
      </c>
      <c r="BM1107" s="49" t="e">
        <f t="array" aca="1" ref="BM1107" ca="1">IF(AND(ISNUMBER(BM806), ISNUMBER(BM807)), BM807/BM806-1, NA())</f>
        <v>#N/A</v>
      </c>
      <c r="BN1107" s="49" t="e">
        <f t="array" aca="1" ref="BN1107" ca="1">IF(AND(ISNUMBER(BN806), ISNUMBER(BN807)), BN807/BN806-1, NA())</f>
        <v>#N/A</v>
      </c>
      <c r="BO1107" s="49" t="e">
        <f t="array" aca="1" ref="BO1107" ca="1">IF(AND(ISNUMBER(BO806), ISNUMBER(BO807)), BO807/BO806-1, NA())</f>
        <v>#N/A</v>
      </c>
      <c r="BP1107" s="49" t="e">
        <f t="array" aca="1" ref="BP1107" ca="1">IF(AND(ISNUMBER(BP806), ISNUMBER(BP807)), BP807/BP806-1, NA())</f>
        <v>#N/A</v>
      </c>
      <c r="BQ1107" s="49" t="e">
        <f t="array" aca="1" ref="BQ1107" ca="1">IF(AND(ISNUMBER(BQ806), ISNUMBER(BQ807)), BQ807/BQ806-1, NA())</f>
        <v>#N/A</v>
      </c>
      <c r="BR1107" s="49" t="e">
        <f t="array" aca="1" ref="BR1107" ca="1">IF(AND(ISNUMBER(BR806), ISNUMBER(BR807)), BR807/BR806-1, NA())</f>
        <v>#N/A</v>
      </c>
      <c r="BS1107" s="49" t="e">
        <f t="array" aca="1" ref="BS1107" ca="1">IF(AND(ISNUMBER(BS806), ISNUMBER(BS807)), BS807/BS806-1, NA())</f>
        <v>#N/A</v>
      </c>
    </row>
    <row r="1108" spans="2:71">
      <c r="B1108" s="48">
        <f t="shared" si="1110"/>
        <v>1982</v>
      </c>
      <c r="M1108" s="49">
        <f t="array" aca="1" ref="M1108" ca="1">IF(AND(ISNUMBER(M807), ISNUMBER(M808)), M808/M807-1, NA())</f>
        <v>0.14640282490039591</v>
      </c>
      <c r="N1108" s="49">
        <f t="array" aca="1" ref="N1108" ca="1">IF(AND(ISNUMBER(N807), ISNUMBER(N808)), N808/N807-1, NA())</f>
        <v>0.25109965666315071</v>
      </c>
      <c r="X1108" s="49" t="e">
        <f t="array" aca="1" ref="X1108" ca="1">IF(AND(ISNUMBER(X807), ISNUMBER(X808)), X808/X807-1, NA())</f>
        <v>#N/A</v>
      </c>
      <c r="Y1108" s="49" t="e">
        <f t="array" aca="1" ref="Y1108" ca="1">IF(AND(ISNUMBER(Y807), ISNUMBER(Y808)), Y808/Y807-1, NA())</f>
        <v>#N/A</v>
      </c>
      <c r="AA1108" s="49">
        <f t="array" aca="1" ref="AA1108" ca="1">IF(AND(ISNUMBER(AA807), ISNUMBER(AA808)), AA808/AA807-1, NA())</f>
        <v>0.14640282490039591</v>
      </c>
      <c r="AB1108" s="49">
        <f t="array" aca="1" ref="AB1108" ca="1">IF(AND(ISNUMBER(AB807), ISNUMBER(AB808)), AB808/AB807-1, NA())</f>
        <v>0.17988205921905709</v>
      </c>
      <c r="AC1108" s="49">
        <f t="array" aca="1" ref="AC1108" ca="1">IF(AND(ISNUMBER(AC807), ISNUMBER(AC808)), AC808/AC807-1, NA())</f>
        <v>0.17912611647201038</v>
      </c>
      <c r="AD1108" s="49">
        <f t="array" aca="1" ref="AD1108" ca="1">IF(AND(ISNUMBER(AD807), ISNUMBER(AD808)), AD808/AD807-1, NA())</f>
        <v>0.20295196478122479</v>
      </c>
      <c r="AE1108" s="49">
        <f t="array" aca="1" ref="AE1108" ca="1">IF(AND(ISNUMBER(AE807), ISNUMBER(AE808)), AE808/AE807-1, NA())</f>
        <v>0.19030062297671768</v>
      </c>
      <c r="AG1108" s="49">
        <f t="array" aca="1" ref="AG1108" ca="1">IF(AND(ISNUMBER(AG807), ISNUMBER(AG808)), AG808/AG807-1, NA())</f>
        <v>0</v>
      </c>
      <c r="AM1108" s="49" t="e">
        <f t="array" aca="1" ref="AM1108" ca="1">IF(AND(ISNUMBER(AM807), ISNUMBER(AM808)), AM808/AM807-1, NA())</f>
        <v>#N/A</v>
      </c>
      <c r="AN1108" s="49" t="e">
        <f t="array" aca="1" ref="AN1108" ca="1">IF(AND(ISNUMBER(AN807), ISNUMBER(AN808)), AN808/AN807-1, NA())</f>
        <v>#N/A</v>
      </c>
      <c r="AO1108" s="49" t="e">
        <f t="array" aca="1" ref="AO1108" ca="1">IF(AND(ISNUMBER(AO807), ISNUMBER(AO808)), AO808/AO807-1, NA())</f>
        <v>#N/A</v>
      </c>
      <c r="AP1108" s="49" t="e">
        <f t="array" aca="1" ref="AP1108" ca="1">IF(AND(ISNUMBER(AP807), ISNUMBER(AP808)), AP808/AP807-1, NA())</f>
        <v>#N/A</v>
      </c>
      <c r="AQ1108" s="49" t="e">
        <f t="array" aca="1" ref="AQ1108" ca="1">IF(AND(ISNUMBER(AQ807), ISNUMBER(AQ808)), AQ808/AQ807-1, NA())</f>
        <v>#N/A</v>
      </c>
      <c r="AS1108" s="49" t="e">
        <f t="array" aca="1" ref="AS1108" ca="1">IF(AND(ISNUMBER(AS807), ISNUMBER(AS808)), AS808/AS807-1, NA())</f>
        <v>#N/A</v>
      </c>
      <c r="AU1108" s="49" t="e">
        <f t="array" aca="1" ref="AU1108" ca="1">IF(AND(ISNUMBER(AU807), ISNUMBER(AU808)), AU808/AU807-1, NA())</f>
        <v>#N/A</v>
      </c>
      <c r="AV1108" s="49" t="e">
        <f t="array" aca="1" ref="AV1108" ca="1">IF(AND(ISNUMBER(AV807), ISNUMBER(AV808)), AV808/AV807-1, NA())</f>
        <v>#N/A</v>
      </c>
      <c r="AW1108" s="49" t="e">
        <f t="array" aca="1" ref="AW1108" ca="1">IF(AND(ISNUMBER(AW807), ISNUMBER(AW808)), AW808/AW807-1, NA())</f>
        <v>#N/A</v>
      </c>
      <c r="AX1108" s="49" t="e">
        <f t="array" aca="1" ref="AX1108" ca="1">IF(AND(ISNUMBER(AX807), ISNUMBER(AX808)), AX808/AX807-1, NA())</f>
        <v>#N/A</v>
      </c>
      <c r="AY1108" s="49" t="e">
        <f t="array" aca="1" ref="AY1108" ca="1">IF(AND(ISNUMBER(AY807), ISNUMBER(AY808)), AY808/AY807-1, NA())</f>
        <v>#N/A</v>
      </c>
      <c r="AZ1108" s="49" t="e">
        <f t="array" aca="1" ref="AZ1108" ca="1">IF(AND(ISNUMBER(AZ807), ISNUMBER(AZ808)), AZ808/AZ807-1, NA())</f>
        <v>#N/A</v>
      </c>
      <c r="BA1108" s="49" t="e">
        <f t="array" aca="1" ref="BA1108" ca="1">IF(AND(ISNUMBER(BA807), ISNUMBER(BA808)), BA808/BA807-1, NA())</f>
        <v>#N/A</v>
      </c>
      <c r="BB1108" s="49" t="e">
        <f t="array" aca="1" ref="BB1108" ca="1">IF(AND(ISNUMBER(BB807), ISNUMBER(BB808)), BB808/BB807-1, NA())</f>
        <v>#N/A</v>
      </c>
      <c r="BC1108" s="49" t="e">
        <f t="array" aca="1" ref="BC1108" ca="1">IF(AND(ISNUMBER(BC807), ISNUMBER(BC808)), BC808/BC807-1, NA())</f>
        <v>#N/A</v>
      </c>
      <c r="BD1108" s="49" t="e">
        <f t="array" aca="1" ref="BD1108" ca="1">IF(AND(ISNUMBER(BD807), ISNUMBER(BD808)), BD808/BD807-1, NA())</f>
        <v>#N/A</v>
      </c>
      <c r="BE1108" s="49" t="e">
        <f t="array" aca="1" ref="BE1108" ca="1">IF(AND(ISNUMBER(BE807), ISNUMBER(BE808)), BE808/BE807-1, NA())</f>
        <v>#N/A</v>
      </c>
      <c r="BF1108" s="49" t="e">
        <f t="array" aca="1" ref="BF1108" ca="1">IF(AND(ISNUMBER(BF807), ISNUMBER(BF808)), BF808/BF807-1, NA())</f>
        <v>#N/A</v>
      </c>
      <c r="BG1108" s="49" t="e">
        <f t="array" aca="1" ref="BG1108" ca="1">IF(AND(ISNUMBER(BG807), ISNUMBER(BG808)), BG808/BG807-1, NA())</f>
        <v>#N/A</v>
      </c>
      <c r="BH1108" s="49" t="e">
        <f t="array" aca="1" ref="BH1108" ca="1">IF(AND(ISNUMBER(BH807), ISNUMBER(BH808)), BH808/BH807-1, NA())</f>
        <v>#N/A</v>
      </c>
      <c r="BI1108" s="49" t="e">
        <f t="array" aca="1" ref="BI1108" ca="1">IF(AND(ISNUMBER(BI807), ISNUMBER(BI808)), BI808/BI807-1, NA())</f>
        <v>#N/A</v>
      </c>
      <c r="BJ1108" s="49" t="e">
        <f t="array" aca="1" ref="BJ1108" ca="1">IF(AND(ISNUMBER(BJ807), ISNUMBER(BJ808)), BJ808/BJ807-1, NA())</f>
        <v>#N/A</v>
      </c>
      <c r="BK1108" s="49" t="e">
        <f t="array" aca="1" ref="BK1108" ca="1">IF(AND(ISNUMBER(BK807), ISNUMBER(BK808)), BK808/BK807-1, NA())</f>
        <v>#N/A</v>
      </c>
      <c r="BL1108" s="49" t="e">
        <f t="array" aca="1" ref="BL1108" ca="1">IF(AND(ISNUMBER(BL807), ISNUMBER(BL808)), BL808/BL807-1, NA())</f>
        <v>#N/A</v>
      </c>
      <c r="BM1108" s="49" t="e">
        <f t="array" aca="1" ref="BM1108" ca="1">IF(AND(ISNUMBER(BM807), ISNUMBER(BM808)), BM808/BM807-1, NA())</f>
        <v>#N/A</v>
      </c>
      <c r="BN1108" s="49" t="e">
        <f t="array" aca="1" ref="BN1108" ca="1">IF(AND(ISNUMBER(BN807), ISNUMBER(BN808)), BN808/BN807-1, NA())</f>
        <v>#N/A</v>
      </c>
      <c r="BO1108" s="49" t="e">
        <f t="array" aca="1" ref="BO1108" ca="1">IF(AND(ISNUMBER(BO807), ISNUMBER(BO808)), BO808/BO807-1, NA())</f>
        <v>#N/A</v>
      </c>
      <c r="BP1108" s="49" t="e">
        <f t="array" aca="1" ref="BP1108" ca="1">IF(AND(ISNUMBER(BP807), ISNUMBER(BP808)), BP808/BP807-1, NA())</f>
        <v>#N/A</v>
      </c>
      <c r="BQ1108" s="49" t="e">
        <f t="array" aca="1" ref="BQ1108" ca="1">IF(AND(ISNUMBER(BQ807), ISNUMBER(BQ808)), BQ808/BQ807-1, NA())</f>
        <v>#N/A</v>
      </c>
      <c r="BR1108" s="49" t="e">
        <f t="array" aca="1" ref="BR1108" ca="1">IF(AND(ISNUMBER(BR807), ISNUMBER(BR808)), BR808/BR807-1, NA())</f>
        <v>#N/A</v>
      </c>
      <c r="BS1108" s="49" t="e">
        <f t="array" aca="1" ref="BS1108" ca="1">IF(AND(ISNUMBER(BS807), ISNUMBER(BS808)), BS808/BS807-1, NA())</f>
        <v>#N/A</v>
      </c>
    </row>
    <row r="1109" spans="2:71">
      <c r="B1109" s="48">
        <f t="shared" si="1110"/>
        <v>1983</v>
      </c>
      <c r="M1109" s="49">
        <f t="array" aca="1" ref="M1109" ca="1">IF(AND(ISNUMBER(M808), ISNUMBER(M809)), M809/M808-1, NA())</f>
        <v>0.1974263141592969</v>
      </c>
      <c r="N1109" s="49">
        <f t="array" aca="1" ref="N1109" ca="1">IF(AND(ISNUMBER(N808), ISNUMBER(N809)), N809/N808-1, NA())</f>
        <v>0.16446741005440857</v>
      </c>
      <c r="X1109" s="49" t="e">
        <f t="array" aca="1" ref="X1109" ca="1">IF(AND(ISNUMBER(X808), ISNUMBER(X809)), X809/X808-1, NA())</f>
        <v>#N/A</v>
      </c>
      <c r="Y1109" s="49" t="e">
        <f t="array" aca="1" ref="Y1109" ca="1">IF(AND(ISNUMBER(Y808), ISNUMBER(Y809)), Y809/Y808-1, NA())</f>
        <v>#N/A</v>
      </c>
      <c r="AA1109" s="49">
        <f t="array" aca="1" ref="AA1109" ca="1">IF(AND(ISNUMBER(AA808), ISNUMBER(AA809)), AA809/AA808-1, NA())</f>
        <v>0.1974263141592969</v>
      </c>
      <c r="AB1109" s="49">
        <f t="array" aca="1" ref="AB1109" ca="1">IF(AND(ISNUMBER(AB808), ISNUMBER(AB809)), AB809/AB808-1, NA())</f>
        <v>0.24410276359013205</v>
      </c>
      <c r="AC1109" s="49">
        <f t="array" aca="1" ref="AC1109" ca="1">IF(AND(ISNUMBER(AC808), ISNUMBER(AC809)), AC809/AC808-1, NA())</f>
        <v>0.25421845289401213</v>
      </c>
      <c r="AD1109" s="49">
        <f t="array" aca="1" ref="AD1109" ca="1">IF(AND(ISNUMBER(AD808), ISNUMBER(AD809)), AD809/AD808-1, NA())</f>
        <v>0.26493440104643051</v>
      </c>
      <c r="AE1109" s="49">
        <f t="array" aca="1" ref="AE1109" ca="1">IF(AND(ISNUMBER(AE808), ISNUMBER(AE809)), AE809/AE808-1, NA())</f>
        <v>0.2137984878078143</v>
      </c>
      <c r="AG1109" s="49">
        <f t="array" aca="1" ref="AG1109" ca="1">IF(AND(ISNUMBER(AG808), ISNUMBER(AG809)), AG809/AG808-1, NA())</f>
        <v>0</v>
      </c>
      <c r="AM1109" s="49" t="e">
        <f t="array" aca="1" ref="AM1109" ca="1">IF(AND(ISNUMBER(AM808), ISNUMBER(AM809)), AM809/AM808-1, NA())</f>
        <v>#N/A</v>
      </c>
      <c r="AN1109" s="49" t="e">
        <f t="array" aca="1" ref="AN1109" ca="1">IF(AND(ISNUMBER(AN808), ISNUMBER(AN809)), AN809/AN808-1, NA())</f>
        <v>#N/A</v>
      </c>
      <c r="AO1109" s="49" t="e">
        <f t="array" aca="1" ref="AO1109" ca="1">IF(AND(ISNUMBER(AO808), ISNUMBER(AO809)), AO809/AO808-1, NA())</f>
        <v>#N/A</v>
      </c>
      <c r="AP1109" s="49" t="e">
        <f t="array" aca="1" ref="AP1109" ca="1">IF(AND(ISNUMBER(AP808), ISNUMBER(AP809)), AP809/AP808-1, NA())</f>
        <v>#N/A</v>
      </c>
      <c r="AQ1109" s="49" t="e">
        <f t="array" aca="1" ref="AQ1109" ca="1">IF(AND(ISNUMBER(AQ808), ISNUMBER(AQ809)), AQ809/AQ808-1, NA())</f>
        <v>#N/A</v>
      </c>
      <c r="AS1109" s="49" t="e">
        <f t="array" aca="1" ref="AS1109" ca="1">IF(AND(ISNUMBER(AS808), ISNUMBER(AS809)), AS809/AS808-1, NA())</f>
        <v>#N/A</v>
      </c>
      <c r="AU1109" s="49" t="e">
        <f t="array" aca="1" ref="AU1109" ca="1">IF(AND(ISNUMBER(AU808), ISNUMBER(AU809)), AU809/AU808-1, NA())</f>
        <v>#N/A</v>
      </c>
      <c r="AV1109" s="49" t="e">
        <f t="array" aca="1" ref="AV1109" ca="1">IF(AND(ISNUMBER(AV808), ISNUMBER(AV809)), AV809/AV808-1, NA())</f>
        <v>#N/A</v>
      </c>
      <c r="AW1109" s="49" t="e">
        <f t="array" aca="1" ref="AW1109" ca="1">IF(AND(ISNUMBER(AW808), ISNUMBER(AW809)), AW809/AW808-1, NA())</f>
        <v>#N/A</v>
      </c>
      <c r="AX1109" s="49" t="e">
        <f t="array" aca="1" ref="AX1109" ca="1">IF(AND(ISNUMBER(AX808), ISNUMBER(AX809)), AX809/AX808-1, NA())</f>
        <v>#N/A</v>
      </c>
      <c r="AY1109" s="49" t="e">
        <f t="array" aca="1" ref="AY1109" ca="1">IF(AND(ISNUMBER(AY808), ISNUMBER(AY809)), AY809/AY808-1, NA())</f>
        <v>#N/A</v>
      </c>
      <c r="AZ1109" s="49" t="e">
        <f t="array" aca="1" ref="AZ1109" ca="1">IF(AND(ISNUMBER(AZ808), ISNUMBER(AZ809)), AZ809/AZ808-1, NA())</f>
        <v>#N/A</v>
      </c>
      <c r="BA1109" s="49" t="e">
        <f t="array" aca="1" ref="BA1109" ca="1">IF(AND(ISNUMBER(BA808), ISNUMBER(BA809)), BA809/BA808-1, NA())</f>
        <v>#N/A</v>
      </c>
      <c r="BB1109" s="49" t="e">
        <f t="array" aca="1" ref="BB1109" ca="1">IF(AND(ISNUMBER(BB808), ISNUMBER(BB809)), BB809/BB808-1, NA())</f>
        <v>#N/A</v>
      </c>
      <c r="BC1109" s="49" t="e">
        <f t="array" aca="1" ref="BC1109" ca="1">IF(AND(ISNUMBER(BC808), ISNUMBER(BC809)), BC809/BC808-1, NA())</f>
        <v>#N/A</v>
      </c>
      <c r="BD1109" s="49" t="e">
        <f t="array" aca="1" ref="BD1109" ca="1">IF(AND(ISNUMBER(BD808), ISNUMBER(BD809)), BD809/BD808-1, NA())</f>
        <v>#N/A</v>
      </c>
      <c r="BE1109" s="49" t="e">
        <f t="array" aca="1" ref="BE1109" ca="1">IF(AND(ISNUMBER(BE808), ISNUMBER(BE809)), BE809/BE808-1, NA())</f>
        <v>#N/A</v>
      </c>
      <c r="BF1109" s="49" t="e">
        <f t="array" aca="1" ref="BF1109" ca="1">IF(AND(ISNUMBER(BF808), ISNUMBER(BF809)), BF809/BF808-1, NA())</f>
        <v>#N/A</v>
      </c>
      <c r="BG1109" s="49" t="e">
        <f t="array" aca="1" ref="BG1109" ca="1">IF(AND(ISNUMBER(BG808), ISNUMBER(BG809)), BG809/BG808-1, NA())</f>
        <v>#N/A</v>
      </c>
      <c r="BH1109" s="49" t="e">
        <f t="array" aca="1" ref="BH1109" ca="1">IF(AND(ISNUMBER(BH808), ISNUMBER(BH809)), BH809/BH808-1, NA())</f>
        <v>#N/A</v>
      </c>
      <c r="BI1109" s="49" t="e">
        <f t="array" aca="1" ref="BI1109" ca="1">IF(AND(ISNUMBER(BI808), ISNUMBER(BI809)), BI809/BI808-1, NA())</f>
        <v>#N/A</v>
      </c>
      <c r="BJ1109" s="49" t="e">
        <f t="array" aca="1" ref="BJ1109" ca="1">IF(AND(ISNUMBER(BJ808), ISNUMBER(BJ809)), BJ809/BJ808-1, NA())</f>
        <v>#N/A</v>
      </c>
      <c r="BK1109" s="49" t="e">
        <f t="array" aca="1" ref="BK1109" ca="1">IF(AND(ISNUMBER(BK808), ISNUMBER(BK809)), BK809/BK808-1, NA())</f>
        <v>#N/A</v>
      </c>
      <c r="BL1109" s="49" t="e">
        <f t="array" aca="1" ref="BL1109" ca="1">IF(AND(ISNUMBER(BL808), ISNUMBER(BL809)), BL809/BL808-1, NA())</f>
        <v>#N/A</v>
      </c>
      <c r="BM1109" s="49" t="e">
        <f t="array" aca="1" ref="BM1109" ca="1">IF(AND(ISNUMBER(BM808), ISNUMBER(BM809)), BM809/BM808-1, NA())</f>
        <v>#N/A</v>
      </c>
      <c r="BN1109" s="49" t="e">
        <f t="array" aca="1" ref="BN1109" ca="1">IF(AND(ISNUMBER(BN808), ISNUMBER(BN809)), BN809/BN808-1, NA())</f>
        <v>#N/A</v>
      </c>
      <c r="BO1109" s="49" t="e">
        <f t="array" aca="1" ref="BO1109" ca="1">IF(AND(ISNUMBER(BO808), ISNUMBER(BO809)), BO809/BO808-1, NA())</f>
        <v>#N/A</v>
      </c>
      <c r="BP1109" s="49" t="e">
        <f t="array" aca="1" ref="BP1109" ca="1">IF(AND(ISNUMBER(BP808), ISNUMBER(BP809)), BP809/BP808-1, NA())</f>
        <v>#N/A</v>
      </c>
      <c r="BQ1109" s="49" t="e">
        <f t="array" aca="1" ref="BQ1109" ca="1">IF(AND(ISNUMBER(BQ808), ISNUMBER(BQ809)), BQ809/BQ808-1, NA())</f>
        <v>#N/A</v>
      </c>
      <c r="BR1109" s="49" t="e">
        <f t="array" aca="1" ref="BR1109" ca="1">IF(AND(ISNUMBER(BR808), ISNUMBER(BR809)), BR809/BR808-1, NA())</f>
        <v>#N/A</v>
      </c>
      <c r="BS1109" s="49" t="e">
        <f t="array" aca="1" ref="BS1109" ca="1">IF(AND(ISNUMBER(BS808), ISNUMBER(BS809)), BS809/BS808-1, NA())</f>
        <v>#N/A</v>
      </c>
    </row>
    <row r="1110" spans="2:71">
      <c r="B1110" s="48">
        <f t="shared" si="1110"/>
        <v>1984</v>
      </c>
      <c r="M1110" s="49">
        <f t="array" aca="1" ref="M1110" ca="1">IF(AND(ISNUMBER(M809), ISNUMBER(M810)), M810/M809-1, NA())</f>
        <v>5.6773883574394057E-2</v>
      </c>
      <c r="N1110" s="49">
        <f t="array" aca="1" ref="N1110" ca="1">IF(AND(ISNUMBER(N809), ISNUMBER(N810)), N810/N809-1, NA())</f>
        <v>8.2159693573051529E-2</v>
      </c>
      <c r="X1110" s="49" t="e">
        <f t="array" aca="1" ref="X1110" ca="1">IF(AND(ISNUMBER(X809), ISNUMBER(X810)), X810/X809-1, NA())</f>
        <v>#N/A</v>
      </c>
      <c r="Y1110" s="49" t="e">
        <f t="array" aca="1" ref="Y1110" ca="1">IF(AND(ISNUMBER(Y809), ISNUMBER(Y810)), Y810/Y809-1, NA())</f>
        <v>#N/A</v>
      </c>
      <c r="AA1110" s="49">
        <f t="array" aca="1" ref="AA1110" ca="1">IF(AND(ISNUMBER(AA809), ISNUMBER(AA810)), AA810/AA809-1, NA())</f>
        <v>5.6773883574394057E-2</v>
      </c>
      <c r="AB1110" s="49">
        <f t="array" aca="1" ref="AB1110" ca="1">IF(AND(ISNUMBER(AB809), ISNUMBER(AB810)), AB810/AB809-1, NA())</f>
        <v>4.780995314931169E-2</v>
      </c>
      <c r="AC1110" s="49">
        <f t="array" aca="1" ref="AC1110" ca="1">IF(AND(ISNUMBER(AC809), ISNUMBER(AC810)), AC810/AC809-1, NA())</f>
        <v>4.7661829772346787E-2</v>
      </c>
      <c r="AD1110" s="49">
        <f t="array" aca="1" ref="AD1110" ca="1">IF(AND(ISNUMBER(AD809), ISNUMBER(AD810)), AD810/AD809-1, NA())</f>
        <v>7.5645105361239251E-2</v>
      </c>
      <c r="AE1110" s="49">
        <f t="array" aca="1" ref="AE1110" ca="1">IF(AND(ISNUMBER(AE809), ISNUMBER(AE810)), AE810/AE809-1, NA())</f>
        <v>6.7514595734105676E-2</v>
      </c>
      <c r="AG1110" s="49">
        <f t="array" aca="1" ref="AG1110" ca="1">IF(AND(ISNUMBER(AG809), ISNUMBER(AG810)), AG810/AG809-1, NA())</f>
        <v>0</v>
      </c>
      <c r="AM1110" s="49" t="e">
        <f t="array" aca="1" ref="AM1110" ca="1">IF(AND(ISNUMBER(AM809), ISNUMBER(AM810)), AM810/AM809-1, NA())</f>
        <v>#N/A</v>
      </c>
      <c r="AN1110" s="49" t="e">
        <f t="array" aca="1" ref="AN1110" ca="1">IF(AND(ISNUMBER(AN809), ISNUMBER(AN810)), AN810/AN809-1, NA())</f>
        <v>#N/A</v>
      </c>
      <c r="AO1110" s="49" t="e">
        <f t="array" aca="1" ref="AO1110" ca="1">IF(AND(ISNUMBER(AO809), ISNUMBER(AO810)), AO810/AO809-1, NA())</f>
        <v>#N/A</v>
      </c>
      <c r="AP1110" s="49" t="e">
        <f t="array" aca="1" ref="AP1110" ca="1">IF(AND(ISNUMBER(AP809), ISNUMBER(AP810)), AP810/AP809-1, NA())</f>
        <v>#N/A</v>
      </c>
      <c r="AQ1110" s="49" t="e">
        <f t="array" aca="1" ref="AQ1110" ca="1">IF(AND(ISNUMBER(AQ809), ISNUMBER(AQ810)), AQ810/AQ809-1, NA())</f>
        <v>#N/A</v>
      </c>
      <c r="AS1110" s="49" t="e">
        <f t="array" aca="1" ref="AS1110" ca="1">IF(AND(ISNUMBER(AS809), ISNUMBER(AS810)), AS810/AS809-1, NA())</f>
        <v>#N/A</v>
      </c>
      <c r="AU1110" s="49" t="e">
        <f t="array" aca="1" ref="AU1110" ca="1">IF(AND(ISNUMBER(AU809), ISNUMBER(AU810)), AU810/AU809-1, NA())</f>
        <v>#N/A</v>
      </c>
      <c r="AV1110" s="49" t="e">
        <f t="array" aca="1" ref="AV1110" ca="1">IF(AND(ISNUMBER(AV809), ISNUMBER(AV810)), AV810/AV809-1, NA())</f>
        <v>#N/A</v>
      </c>
      <c r="AW1110" s="49" t="e">
        <f t="array" aca="1" ref="AW1110" ca="1">IF(AND(ISNUMBER(AW809), ISNUMBER(AW810)), AW810/AW809-1, NA())</f>
        <v>#N/A</v>
      </c>
      <c r="AX1110" s="49" t="e">
        <f t="array" aca="1" ref="AX1110" ca="1">IF(AND(ISNUMBER(AX809), ISNUMBER(AX810)), AX810/AX809-1, NA())</f>
        <v>#N/A</v>
      </c>
      <c r="AY1110" s="49" t="e">
        <f t="array" aca="1" ref="AY1110" ca="1">IF(AND(ISNUMBER(AY809), ISNUMBER(AY810)), AY810/AY809-1, NA())</f>
        <v>#N/A</v>
      </c>
      <c r="AZ1110" s="49" t="e">
        <f t="array" aca="1" ref="AZ1110" ca="1">IF(AND(ISNUMBER(AZ809), ISNUMBER(AZ810)), AZ810/AZ809-1, NA())</f>
        <v>#N/A</v>
      </c>
      <c r="BA1110" s="49" t="e">
        <f t="array" aca="1" ref="BA1110" ca="1">IF(AND(ISNUMBER(BA809), ISNUMBER(BA810)), BA810/BA809-1, NA())</f>
        <v>#N/A</v>
      </c>
      <c r="BB1110" s="49" t="e">
        <f t="array" aca="1" ref="BB1110" ca="1">IF(AND(ISNUMBER(BB809), ISNUMBER(BB810)), BB810/BB809-1, NA())</f>
        <v>#N/A</v>
      </c>
      <c r="BC1110" s="49" t="e">
        <f t="array" aca="1" ref="BC1110" ca="1">IF(AND(ISNUMBER(BC809), ISNUMBER(BC810)), BC810/BC809-1, NA())</f>
        <v>#N/A</v>
      </c>
      <c r="BD1110" s="49" t="e">
        <f t="array" aca="1" ref="BD1110" ca="1">IF(AND(ISNUMBER(BD809), ISNUMBER(BD810)), BD810/BD809-1, NA())</f>
        <v>#N/A</v>
      </c>
      <c r="BE1110" s="49" t="e">
        <f t="array" aca="1" ref="BE1110" ca="1">IF(AND(ISNUMBER(BE809), ISNUMBER(BE810)), BE810/BE809-1, NA())</f>
        <v>#N/A</v>
      </c>
      <c r="BF1110" s="49" t="e">
        <f t="array" aca="1" ref="BF1110" ca="1">IF(AND(ISNUMBER(BF809), ISNUMBER(BF810)), BF810/BF809-1, NA())</f>
        <v>#N/A</v>
      </c>
      <c r="BG1110" s="49" t="e">
        <f t="array" aca="1" ref="BG1110" ca="1">IF(AND(ISNUMBER(BG809), ISNUMBER(BG810)), BG810/BG809-1, NA())</f>
        <v>#N/A</v>
      </c>
      <c r="BH1110" s="49" t="e">
        <f t="array" aca="1" ref="BH1110" ca="1">IF(AND(ISNUMBER(BH809), ISNUMBER(BH810)), BH810/BH809-1, NA())</f>
        <v>#N/A</v>
      </c>
      <c r="BI1110" s="49" t="e">
        <f t="array" aca="1" ref="BI1110" ca="1">IF(AND(ISNUMBER(BI809), ISNUMBER(BI810)), BI810/BI809-1, NA())</f>
        <v>#N/A</v>
      </c>
      <c r="BJ1110" s="49" t="e">
        <f t="array" aca="1" ref="BJ1110" ca="1">IF(AND(ISNUMBER(BJ809), ISNUMBER(BJ810)), BJ810/BJ809-1, NA())</f>
        <v>#N/A</v>
      </c>
      <c r="BK1110" s="49" t="e">
        <f t="array" aca="1" ref="BK1110" ca="1">IF(AND(ISNUMBER(BK809), ISNUMBER(BK810)), BK810/BK809-1, NA())</f>
        <v>#N/A</v>
      </c>
      <c r="BL1110" s="49" t="e">
        <f t="array" aca="1" ref="BL1110" ca="1">IF(AND(ISNUMBER(BL809), ISNUMBER(BL810)), BL810/BL809-1, NA())</f>
        <v>#N/A</v>
      </c>
      <c r="BM1110" s="49" t="e">
        <f t="array" aca="1" ref="BM1110" ca="1">IF(AND(ISNUMBER(BM809), ISNUMBER(BM810)), BM810/BM809-1, NA())</f>
        <v>#N/A</v>
      </c>
      <c r="BN1110" s="49" t="e">
        <f t="array" aca="1" ref="BN1110" ca="1">IF(AND(ISNUMBER(BN809), ISNUMBER(BN810)), BN810/BN809-1, NA())</f>
        <v>#N/A</v>
      </c>
      <c r="BO1110" s="49" t="e">
        <f t="array" aca="1" ref="BO1110" ca="1">IF(AND(ISNUMBER(BO809), ISNUMBER(BO810)), BO810/BO809-1, NA())</f>
        <v>#N/A</v>
      </c>
      <c r="BP1110" s="49" t="e">
        <f t="array" aca="1" ref="BP1110" ca="1">IF(AND(ISNUMBER(BP809), ISNUMBER(BP810)), BP810/BP809-1, NA())</f>
        <v>#N/A</v>
      </c>
      <c r="BQ1110" s="49" t="e">
        <f t="array" aca="1" ref="BQ1110" ca="1">IF(AND(ISNUMBER(BQ809), ISNUMBER(BQ810)), BQ810/BQ809-1, NA())</f>
        <v>#N/A</v>
      </c>
      <c r="BR1110" s="49" t="e">
        <f t="array" aca="1" ref="BR1110" ca="1">IF(AND(ISNUMBER(BR809), ISNUMBER(BR810)), BR810/BR809-1, NA())</f>
        <v>#N/A</v>
      </c>
      <c r="BS1110" s="49" t="e">
        <f t="array" aca="1" ref="BS1110" ca="1">IF(AND(ISNUMBER(BS809), ISNUMBER(BS810)), BS810/BS809-1, NA())</f>
        <v>#N/A</v>
      </c>
    </row>
    <row r="1111" spans="2:71">
      <c r="B1111" s="48">
        <f t="shared" si="1110"/>
        <v>1985</v>
      </c>
      <c r="M1111" s="49">
        <f t="array" aca="1" ref="M1111" ca="1">IF(AND(ISNUMBER(M810), ISNUMBER(M811)), M811/M810-1, NA())</f>
        <v>0.35878375023443643</v>
      </c>
      <c r="N1111" s="49">
        <f t="array" aca="1" ref="N1111" ca="1">IF(AND(ISNUMBER(N810), ISNUMBER(N811)), N811/N810-1, NA())</f>
        <v>0.28064897612820583</v>
      </c>
      <c r="X1111" s="49">
        <f t="array" aca="1" ref="X1111" ca="1">IF(AND(ISNUMBER(X810), ISNUMBER(X811)), X811/X810-1, NA())</f>
        <v>0.33344150863643418</v>
      </c>
      <c r="Y1111" s="49">
        <f t="array" aca="1" ref="Y1111" ca="1">IF(AND(ISNUMBER(Y810), ISNUMBER(Y811)), Y811/Y810-1, NA())</f>
        <v>0.27938399873860265</v>
      </c>
      <c r="AA1111" s="49">
        <f t="array" aca="1" ref="AA1111" ca="1">IF(AND(ISNUMBER(AA810), ISNUMBER(AA811)), AA811/AA810-1, NA())</f>
        <v>0.35878375023443643</v>
      </c>
      <c r="AB1111" s="49">
        <f t="array" aca="1" ref="AB1111" ca="1">IF(AND(ISNUMBER(AB810), ISNUMBER(AB811)), AB811/AB810-1, NA())</f>
        <v>0.33964509599840742</v>
      </c>
      <c r="AC1111" s="49">
        <f t="array" aca="1" ref="AC1111" ca="1">IF(AND(ISNUMBER(AC810), ISNUMBER(AC811)), AC811/AC810-1, NA())</f>
        <v>0.34882768252242724</v>
      </c>
      <c r="AD1111" s="49">
        <f t="array" aca="1" ref="AD1111" ca="1">IF(AND(ISNUMBER(AD810), ISNUMBER(AD811)), AD811/AD810-1, NA())</f>
        <v>0.29626993517916334</v>
      </c>
      <c r="AE1111" s="49">
        <f t="array" aca="1" ref="AE1111" ca="1">IF(AND(ISNUMBER(AE810), ISNUMBER(AE811)), AE811/AE810-1, NA())</f>
        <v>0.33853770332890787</v>
      </c>
      <c r="AG1111" s="49">
        <f t="array" aca="1" ref="AG1111" ca="1">IF(AND(ISNUMBER(AG810), ISNUMBER(AG811)), AG811/AG810-1, NA())</f>
        <v>0</v>
      </c>
      <c r="AM1111" s="49">
        <f t="array" aca="1" ref="AM1111" ca="1">IF(AND(ISNUMBER(AM810), ISNUMBER(AM811)), AM811/AM810-1, NA())</f>
        <v>0.26115917436533431</v>
      </c>
      <c r="AN1111" s="49">
        <f t="array" aca="1" ref="AN1111" ca="1">IF(AND(ISNUMBER(AN810), ISNUMBER(AN811)), AN811/AN810-1, NA())</f>
        <v>0.19149648743733794</v>
      </c>
      <c r="AO1111" s="49">
        <f t="array" aca="1" ref="AO1111" ca="1">IF(AND(ISNUMBER(AO810), ISNUMBER(AO811)), AO811/AO810-1, NA())</f>
        <v>0.3595820765880009</v>
      </c>
      <c r="AP1111" s="49">
        <f t="array" aca="1" ref="AP1111" ca="1">IF(AND(ISNUMBER(AP810), ISNUMBER(AP811)), AP811/AP810-1, NA())</f>
        <v>0.35612274412130707</v>
      </c>
      <c r="AQ1111" s="49">
        <f t="array" aca="1" ref="AQ1111" ca="1">IF(AND(ISNUMBER(AQ810), ISNUMBER(AQ811)), AQ811/AQ810-1, NA())</f>
        <v>0.21031770338260247</v>
      </c>
      <c r="AS1111" s="49">
        <f t="array" aca="1" ref="AS1111" ca="1">IF(AND(ISNUMBER(AS810), ISNUMBER(AS811)), AS811/AS810-1, NA())</f>
        <v>0.27938399873860265</v>
      </c>
      <c r="AU1111" s="49">
        <f t="array" aca="1" ref="AU1111" ca="1">IF(AND(ISNUMBER(AU810), ISNUMBER(AU811)), AU811/AU810-1, NA())</f>
        <v>0.28527009999999997</v>
      </c>
      <c r="AV1111" s="49">
        <f t="array" aca="1" ref="AV1111" ca="1">IF(AND(ISNUMBER(AV810), ISNUMBER(AV811)), AV811/AV810-1, NA())</f>
        <v>0.27413860000000034</v>
      </c>
      <c r="AW1111" s="49">
        <f t="array" aca="1" ref="AW1111" ca="1">IF(AND(ISNUMBER(AW810), ISNUMBER(AW811)), AW811/AW810-1, NA())</f>
        <v>0.39574633590014363</v>
      </c>
      <c r="AX1111" s="49">
        <f t="array" aca="1" ref="AX1111" ca="1">IF(AND(ISNUMBER(AX810), ISNUMBER(AX811)), AX811/AX810-1, NA())</f>
        <v>0.35517822922373243</v>
      </c>
      <c r="AY1111" s="49">
        <f t="array" aca="1" ref="AY1111" ca="1">IF(AND(ISNUMBER(AY810), ISNUMBER(AY811)), AY811/AY810-1, NA())</f>
        <v>0.35484902369971616</v>
      </c>
      <c r="AZ1111" s="49">
        <f t="array" aca="1" ref="AZ1111" ca="1">IF(AND(ISNUMBER(AZ810), ISNUMBER(AZ811)), AZ811/AZ810-1, NA())</f>
        <v>0.33350291618326167</v>
      </c>
      <c r="BA1111" s="49">
        <f t="array" aca="1" ref="BA1111" ca="1">IF(AND(ISNUMBER(BA810), ISNUMBER(BA811)), BA811/BA810-1, NA())</f>
        <v>0.27691615108934076</v>
      </c>
      <c r="BB1111" s="49">
        <f t="array" aca="1" ref="BB1111" ca="1">IF(AND(ISNUMBER(BB810), ISNUMBER(BB811)), BB811/BB810-1, NA())</f>
        <v>0.33344150863643418</v>
      </c>
      <c r="BC1111" s="49">
        <f t="array" aca="1" ref="BC1111" ca="1">IF(AND(ISNUMBER(BC810), ISNUMBER(BC811)), BC811/BC810-1, NA())</f>
        <v>0.39665036100368178</v>
      </c>
      <c r="BD1111" s="49">
        <f t="array" aca="1" ref="BD1111" ca="1">IF(AND(ISNUMBER(BD810), ISNUMBER(BD811)), BD811/BD810-1, NA())</f>
        <v>0.2894351635906931</v>
      </c>
      <c r="BE1111" s="49">
        <f t="array" aca="1" ref="BE1111" ca="1">IF(AND(ISNUMBER(BE810), ISNUMBER(BE811)), BE811/BE810-1, NA())</f>
        <v>0.3474871274673621</v>
      </c>
      <c r="BF1111" s="49">
        <f t="array" aca="1" ref="BF1111" ca="1">IF(AND(ISNUMBER(BF810), ISNUMBER(BF811)), BF811/BF810-1, NA())</f>
        <v>0.28092828532301573</v>
      </c>
      <c r="BG1111" s="49">
        <f t="array" aca="1" ref="BG1111" ca="1">IF(AND(ISNUMBER(BG810), ISNUMBER(BG811)), BG811/BG810-1, NA())</f>
        <v>0.34176695276225533</v>
      </c>
      <c r="BH1111" s="49">
        <f t="array" aca="1" ref="BH1111" ca="1">IF(AND(ISNUMBER(BH810), ISNUMBER(BH811)), BH811/BH810-1, NA())</f>
        <v>0.32314220780955094</v>
      </c>
      <c r="BI1111" s="49">
        <f t="array" aca="1" ref="BI1111" ca="1">IF(AND(ISNUMBER(BI810), ISNUMBER(BI811)), BI811/BI810-1, NA())</f>
        <v>0.27938399873860265</v>
      </c>
      <c r="BJ1111" s="49">
        <f t="array" aca="1" ref="BJ1111" ca="1">IF(AND(ISNUMBER(BJ810), ISNUMBER(BJ811)), BJ811/BJ810-1, NA())</f>
        <v>0.36490018855180661</v>
      </c>
      <c r="BK1111" s="49">
        <f t="array" aca="1" ref="BK1111" ca="1">IF(AND(ISNUMBER(BK810), ISNUMBER(BK811)), BK811/BK810-1, NA())</f>
        <v>0.31371041694723201</v>
      </c>
      <c r="BL1111" s="49">
        <f t="array" aca="1" ref="BL1111" ca="1">IF(AND(ISNUMBER(BL810), ISNUMBER(BL811)), BL811/BL810-1, NA())</f>
        <v>0.26768680626643127</v>
      </c>
      <c r="BM1111" s="49">
        <f t="array" aca="1" ref="BM1111" ca="1">IF(AND(ISNUMBER(BM810), ISNUMBER(BM811)), BM811/BM810-1, NA())</f>
        <v>0.34659452676485647</v>
      </c>
      <c r="BN1111" s="49">
        <f t="array" aca="1" ref="BN1111" ca="1">IF(AND(ISNUMBER(BN810), ISNUMBER(BN811)), BN811/BN810-1, NA())</f>
        <v>0.32527950925685456</v>
      </c>
      <c r="BO1111" s="49">
        <f t="array" aca="1" ref="BO1111" ca="1">IF(AND(ISNUMBER(BO810), ISNUMBER(BO811)), BO811/BO810-1, NA())</f>
        <v>0.29779900682417404</v>
      </c>
      <c r="BP1111" s="49">
        <f t="array" aca="1" ref="BP1111" ca="1">IF(AND(ISNUMBER(BP810), ISNUMBER(BP811)), BP811/BP810-1, NA())</f>
        <v>0.27220922235347822</v>
      </c>
      <c r="BQ1111" s="49">
        <f t="array" aca="1" ref="BQ1111" ca="1">IF(AND(ISNUMBER(BQ810), ISNUMBER(BQ811)), BQ811/BQ810-1, NA())</f>
        <v>0.19149648743733794</v>
      </c>
      <c r="BR1111" s="49">
        <f t="array" aca="1" ref="BR1111" ca="1">IF(AND(ISNUMBER(BR810), ISNUMBER(BR811)), BR811/BR810-1, NA())</f>
        <v>0.3188943533637647</v>
      </c>
      <c r="BS1111" s="49">
        <f t="array" aca="1" ref="BS1111" ca="1">IF(AND(ISNUMBER(BS810), ISNUMBER(BS811)), BS811/BS810-1, NA())</f>
        <v>0.25043840831971043</v>
      </c>
    </row>
    <row r="1112" spans="2:71">
      <c r="B1112" s="48">
        <f t="shared" si="1110"/>
        <v>1986</v>
      </c>
      <c r="M1112" s="49">
        <f t="array" aca="1" ref="M1112" ca="1">IF(AND(ISNUMBER(M811), ISNUMBER(M812)), M812/M811-1, NA())</f>
        <v>0.32863761561165328</v>
      </c>
      <c r="N1112" s="49">
        <f t="array" aca="1" ref="N1112" ca="1">IF(AND(ISNUMBER(N811), ISNUMBER(N812)), N812/N811-1, NA())</f>
        <v>0.15663708888462136</v>
      </c>
      <c r="X1112" s="49">
        <f t="array" aca="1" ref="X1112" ca="1">IF(AND(ISNUMBER(X811), ISNUMBER(X812)), X812/X811-1, NA())</f>
        <v>0.28476171449559673</v>
      </c>
      <c r="Y1112" s="49">
        <f t="array" aca="1" ref="Y1112" ca="1">IF(AND(ISNUMBER(Y811), ISNUMBER(Y812)), Y812/Y811-1, NA())</f>
        <v>0.15652293784665594</v>
      </c>
      <c r="AA1112" s="49">
        <f t="array" aca="1" ref="AA1112" ca="1">IF(AND(ISNUMBER(AA811), ISNUMBER(AA812)), AA812/AA811-1, NA())</f>
        <v>0.32863761561165328</v>
      </c>
      <c r="AB1112" s="49">
        <f t="array" aca="1" ref="AB1112" ca="1">IF(AND(ISNUMBER(AB811), ISNUMBER(AB812)), AB812/AB811-1, NA())</f>
        <v>0.26128905898196031</v>
      </c>
      <c r="AC1112" s="49">
        <f t="array" aca="1" ref="AC1112" ca="1">IF(AND(ISNUMBER(AC811), ISNUMBER(AC812)), AC812/AC811-1, NA())</f>
        <v>0.27294301511257713</v>
      </c>
      <c r="AD1112" s="49">
        <f t="array" aca="1" ref="AD1112" ca="1">IF(AND(ISNUMBER(AD811), ISNUMBER(AD812)), AD812/AD811-1, NA())</f>
        <v>0.21183813631572734</v>
      </c>
      <c r="AE1112" s="49">
        <f t="array" aca="1" ref="AE1112" ca="1">IF(AND(ISNUMBER(AE811), ISNUMBER(AE812)), AE812/AE811-1, NA())</f>
        <v>0.29108521067950166</v>
      </c>
      <c r="AG1112" s="49">
        <f t="array" aca="1" ref="AG1112" ca="1">IF(AND(ISNUMBER(AG811), ISNUMBER(AG812)), AG812/AG811-1, NA())</f>
        <v>0</v>
      </c>
      <c r="AM1112" s="49">
        <f t="array" aca="1" ref="AM1112" ca="1">IF(AND(ISNUMBER(AM811), ISNUMBER(AM812)), AM812/AM811-1, NA())</f>
        <v>0.14632867560744911</v>
      </c>
      <c r="AN1112" s="49">
        <f t="array" aca="1" ref="AN1112" ca="1">IF(AND(ISNUMBER(AN811), ISNUMBER(AN812)), AN812/AN811-1, NA())</f>
        <v>0.16515913656675418</v>
      </c>
      <c r="AO1112" s="49">
        <f t="array" aca="1" ref="AO1112" ca="1">IF(AND(ISNUMBER(AO811), ISNUMBER(AO812)), AO812/AO811-1, NA())</f>
        <v>0.32912286322195627</v>
      </c>
      <c r="AP1112" s="49">
        <f t="array" aca="1" ref="AP1112" ca="1">IF(AND(ISNUMBER(AP811), ISNUMBER(AP812)), AP812/AP811-1, NA())</f>
        <v>0.32007126222816984</v>
      </c>
      <c r="AQ1112" s="49">
        <f t="array" aca="1" ref="AQ1112" ca="1">IF(AND(ISNUMBER(AQ811), ISNUMBER(AQ812)), AQ812/AQ811-1, NA())</f>
        <v>0.20066970754337277</v>
      </c>
      <c r="AS1112" s="49">
        <f t="array" aca="1" ref="AS1112" ca="1">IF(AND(ISNUMBER(AS811), ISNUMBER(AS812)), AS812/AS811-1, NA())</f>
        <v>0.15652293784665594</v>
      </c>
      <c r="AU1112" s="49">
        <f t="array" aca="1" ref="AU1112" ca="1">IF(AND(ISNUMBER(AU811), ISNUMBER(AU812)), AU812/AU811-1, NA())</f>
        <v>0.18401920000000005</v>
      </c>
      <c r="AV1112" s="49">
        <f t="array" aca="1" ref="AV1112" ca="1">IF(AND(ISNUMBER(AV811), ISNUMBER(AV812)), AV812/AV811-1, NA())</f>
        <v>0.18337929999999969</v>
      </c>
      <c r="AW1112" s="49">
        <f t="array" aca="1" ref="AW1112" ca="1">IF(AND(ISNUMBER(AW811), ISNUMBER(AW812)), AW812/AW811-1, NA())</f>
        <v>0.39668150745058051</v>
      </c>
      <c r="AX1112" s="49">
        <f t="array" aca="1" ref="AX1112" ca="1">IF(AND(ISNUMBER(AX811), ISNUMBER(AX812)), AX812/AX811-1, NA())</f>
        <v>0.32170132224330272</v>
      </c>
      <c r="AY1112" s="49">
        <f t="array" aca="1" ref="AY1112" ca="1">IF(AND(ISNUMBER(AY811), ISNUMBER(AY812)), AY812/AY811-1, NA())</f>
        <v>0.32538498920721581</v>
      </c>
      <c r="AZ1112" s="49">
        <f t="array" aca="1" ref="AZ1112" ca="1">IF(AND(ISNUMBER(AZ811), ISNUMBER(AZ812)), AZ812/AZ811-1, NA())</f>
        <v>0.29316121175508902</v>
      </c>
      <c r="BA1112" s="49">
        <f t="array" aca="1" ref="BA1112" ca="1">IF(AND(ISNUMBER(BA811), ISNUMBER(BA812)), BA812/BA811-1, NA())</f>
        <v>0.22711322581801308</v>
      </c>
      <c r="BB1112" s="49">
        <f t="array" aca="1" ref="BB1112" ca="1">IF(AND(ISNUMBER(BB811), ISNUMBER(BB812)), BB812/BB811-1, NA())</f>
        <v>0.28476171449559673</v>
      </c>
      <c r="BC1112" s="49">
        <f t="array" aca="1" ref="BC1112" ca="1">IF(AND(ISNUMBER(BC811), ISNUMBER(BC812)), BC812/BC811-1, NA())</f>
        <v>0.37800953410610649</v>
      </c>
      <c r="BD1112" s="49">
        <f t="array" aca="1" ref="BD1112" ca="1">IF(AND(ISNUMBER(BD811), ISNUMBER(BD812)), BD812/BD811-1, NA())</f>
        <v>0.15742377044815803</v>
      </c>
      <c r="BE1112" s="49">
        <f t="array" aca="1" ref="BE1112" ca="1">IF(AND(ISNUMBER(BE811), ISNUMBER(BE812)), BE812/BE811-1, NA())</f>
        <v>0.3518948849116641</v>
      </c>
      <c r="BF1112" s="49">
        <f t="array" aca="1" ref="BF1112" ca="1">IF(AND(ISNUMBER(BF811), ISNUMBER(BF812)), BF812/BF811-1, NA())</f>
        <v>0.20292265522518393</v>
      </c>
      <c r="BG1112" s="49">
        <f t="array" aca="1" ref="BG1112" ca="1">IF(AND(ISNUMBER(BG811), ISNUMBER(BG812)), BG812/BG811-1, NA())</f>
        <v>0.32494994842517566</v>
      </c>
      <c r="BH1112" s="49">
        <f t="array" aca="1" ref="BH1112" ca="1">IF(AND(ISNUMBER(BH811), ISNUMBER(BH812)), BH812/BH811-1, NA())</f>
        <v>0.32218143794501697</v>
      </c>
      <c r="BI1112" s="49">
        <f t="array" aca="1" ref="BI1112" ca="1">IF(AND(ISNUMBER(BI811), ISNUMBER(BI812)), BI812/BI811-1, NA())</f>
        <v>0.15652293784665594</v>
      </c>
      <c r="BJ1112" s="49">
        <f t="array" aca="1" ref="BJ1112" ca="1">IF(AND(ISNUMBER(BJ811), ISNUMBER(BJ812)), BJ812/BJ811-1, NA())</f>
        <v>0.324992509898403</v>
      </c>
      <c r="BK1112" s="49">
        <f t="array" aca="1" ref="BK1112" ca="1">IF(AND(ISNUMBER(BK811), ISNUMBER(BK812)), BK812/BK811-1, NA())</f>
        <v>0.31231060144713929</v>
      </c>
      <c r="BL1112" s="49">
        <f t="array" aca="1" ref="BL1112" ca="1">IF(AND(ISNUMBER(BL811), ISNUMBER(BL812)), BL812/BL811-1, NA())</f>
        <v>0.17507689724447628</v>
      </c>
      <c r="BM1112" s="49">
        <f t="array" aca="1" ref="BM1112" ca="1">IF(AND(ISNUMBER(BM811), ISNUMBER(BM812)), BM812/BM811-1, NA())</f>
        <v>0.35018082656715244</v>
      </c>
      <c r="BN1112" s="49">
        <f t="array" aca="1" ref="BN1112" ca="1">IF(AND(ISNUMBER(BN811), ISNUMBER(BN812)), BN812/BN811-1, NA())</f>
        <v>0.32039183766502677</v>
      </c>
      <c r="BO1112" s="49">
        <f t="array" aca="1" ref="BO1112" ca="1">IF(AND(ISNUMBER(BO811), ISNUMBER(BO812)), BO812/BO811-1, NA())</f>
        <v>0.29624557822426478</v>
      </c>
      <c r="BP1112" s="49">
        <f t="array" aca="1" ref="BP1112" ca="1">IF(AND(ISNUMBER(BP811), ISNUMBER(BP812)), BP812/BP811-1, NA())</f>
        <v>0.27086905151849971</v>
      </c>
      <c r="BQ1112" s="49">
        <f t="array" aca="1" ref="BQ1112" ca="1">IF(AND(ISNUMBER(BQ811), ISNUMBER(BQ812)), BQ812/BQ811-1, NA())</f>
        <v>0.16515913656675418</v>
      </c>
      <c r="BR1112" s="49">
        <f t="array" aca="1" ref="BR1112" ca="1">IF(AND(ISNUMBER(BR811), ISNUMBER(BR812)), BR812/BR811-1, NA())</f>
        <v>0.2545978193452747</v>
      </c>
      <c r="BS1112" s="49">
        <f t="array" aca="1" ref="BS1112" ca="1">IF(AND(ISNUMBER(BS811), ISNUMBER(BS812)), BS812/BS811-1, NA())</f>
        <v>0.22881444383893812</v>
      </c>
    </row>
    <row r="1113" spans="2:71">
      <c r="B1113" s="48">
        <f t="shared" si="1110"/>
        <v>1987</v>
      </c>
      <c r="M1113" s="49">
        <f t="array" aca="1" ref="M1113" ca="1">IF(AND(ISNUMBER(M812), ISNUMBER(M813)), M813/M812-1, NA())</f>
        <v>0.11158613825468189</v>
      </c>
      <c r="N1113" s="49">
        <f t="array" aca="1" ref="N1113" ca="1">IF(AND(ISNUMBER(N812), ISNUMBER(N813)), N813/N812-1, NA())</f>
        <v>1.3729036849375653E-2</v>
      </c>
      <c r="X1113" s="49">
        <f t="array" aca="1" ref="X1113" ca="1">IF(AND(ISNUMBER(X812), ISNUMBER(X813)), X813/X812-1, NA())</f>
        <v>9.6126014307327035E-2</v>
      </c>
      <c r="Y1113" s="49">
        <f t="array" aca="1" ref="Y1113" ca="1">IF(AND(ISNUMBER(Y812), ISNUMBER(Y813)), Y813/Y812-1, NA())</f>
        <v>1.3683771614789286E-2</v>
      </c>
      <c r="AA1113" s="49">
        <f t="array" aca="1" ref="AA1113" ca="1">IF(AND(ISNUMBER(AA812), ISNUMBER(AA813)), AA813/AA812-1, NA())</f>
        <v>0.11158613825468189</v>
      </c>
      <c r="AB1113" s="49">
        <f t="array" aca="1" ref="AB1113" ca="1">IF(AND(ISNUMBER(AB812), ISNUMBER(AB813)), AB813/AB812-1, NA())</f>
        <v>7.2818183804230108E-2</v>
      </c>
      <c r="AC1113" s="49">
        <f t="array" aca="1" ref="AC1113" ca="1">IF(AND(ISNUMBER(AC812), ISNUMBER(AC813)), AC813/AC812-1, NA())</f>
        <v>7.6632668621853695E-2</v>
      </c>
      <c r="AD1113" s="49">
        <f t="array" aca="1" ref="AD1113" ca="1">IF(AND(ISNUMBER(AD812), ISNUMBER(AD813)), AD813/AD812-1, NA())</f>
        <v>3.5225526169798682E-2</v>
      </c>
      <c r="AE1113" s="49">
        <f t="array" aca="1" ref="AE1113" ca="1">IF(AND(ISNUMBER(AE812), ISNUMBER(AE813)), AE813/AE812-1, NA())</f>
        <v>8.8470065304472767E-2</v>
      </c>
      <c r="AG1113" s="49">
        <f t="array" aca="1" ref="AG1113" ca="1">IF(AND(ISNUMBER(AG812), ISNUMBER(AG813)), AG813/AG812-1, NA())</f>
        <v>0</v>
      </c>
      <c r="AM1113" s="49">
        <f t="array" aca="1" ref="AM1113" ca="1">IF(AND(ISNUMBER(AM812), ISNUMBER(AM813)), AM813/AM812-1, NA())</f>
        <v>4.0004948641932714E-2</v>
      </c>
      <c r="AN1113" s="49">
        <f t="array" aca="1" ref="AN1113" ca="1">IF(AND(ISNUMBER(AN812), ISNUMBER(AN813)), AN813/AN812-1, NA())</f>
        <v>6.2095393794561193E-2</v>
      </c>
      <c r="AO1113" s="49">
        <f t="array" aca="1" ref="AO1113" ca="1">IF(AND(ISNUMBER(AO812), ISNUMBER(AO813)), AO813/AO812-1, NA())</f>
        <v>0.10044086953144715</v>
      </c>
      <c r="AP1113" s="49">
        <f t="array" aca="1" ref="AP1113" ca="1">IF(AND(ISNUMBER(AP812), ISNUMBER(AP813)), AP813/AP812-1, NA())</f>
        <v>9.8937074685834681E-2</v>
      </c>
      <c r="AQ1113" s="49">
        <f t="array" aca="1" ref="AQ1113" ca="1">IF(AND(ISNUMBER(AQ812), ISNUMBER(AQ813)), AQ813/AQ812-1, NA())</f>
        <v>7.8662591859561148E-2</v>
      </c>
      <c r="AS1113" s="49">
        <f t="array" aca="1" ref="AS1113" ca="1">IF(AND(ISNUMBER(AS812), ISNUMBER(AS813)), AS813/AS812-1, NA())</f>
        <v>1.3683771614789286E-2</v>
      </c>
      <c r="AU1113" s="49">
        <f t="array" aca="1" ref="AU1113" ca="1">IF(AND(ISNUMBER(AU812), ISNUMBER(AU813)), AU813/AU812-1, NA())</f>
        <v>2.2750099999999884E-2</v>
      </c>
      <c r="AV1113" s="49">
        <f t="array" aca="1" ref="AV1113" ca="1">IF(AND(ISNUMBER(AV812), ISNUMBER(AV813)), AV813/AV812-1, NA())</f>
        <v>-1.9181200000000009E-2</v>
      </c>
      <c r="AW1113" s="49">
        <f t="array" aca="1" ref="AW1113" ca="1">IF(AND(ISNUMBER(AW812), ISNUMBER(AW813)), AW813/AW812-1, NA())</f>
        <v>0.13926873064351208</v>
      </c>
      <c r="AX1113" s="49">
        <f t="array" aca="1" ref="AX1113" ca="1">IF(AND(ISNUMBER(AX812), ISNUMBER(AX813)), AX813/AX812-1, NA())</f>
        <v>0.10813777787511869</v>
      </c>
      <c r="AY1113" s="49">
        <f t="array" aca="1" ref="AY1113" ca="1">IF(AND(ISNUMBER(AY812), ISNUMBER(AY813)), AY813/AY812-1, NA())</f>
        <v>0.10713719786828868</v>
      </c>
      <c r="AZ1113" s="49">
        <f t="array" aca="1" ref="AZ1113" ca="1">IF(AND(ISNUMBER(AZ812), ISNUMBER(AZ813)), AZ813/AZ812-1, NA())</f>
        <v>8.8750413600826805E-2</v>
      </c>
      <c r="BA1113" s="49">
        <f t="array" aca="1" ref="BA1113" ca="1">IF(AND(ISNUMBER(BA812), ISNUMBER(BA813)), BA813/BA812-1, NA())</f>
        <v>6.475964124575273E-2</v>
      </c>
      <c r="BB1113" s="49">
        <f t="array" aca="1" ref="BB1113" ca="1">IF(AND(ISNUMBER(BB812), ISNUMBER(BB813)), BB813/BB812-1, NA())</f>
        <v>9.6126014307327035E-2</v>
      </c>
      <c r="BC1113" s="49">
        <f t="array" aca="1" ref="BC1113" ca="1">IF(AND(ISNUMBER(BC812), ISNUMBER(BC813)), BC813/BC812-1, NA())</f>
        <v>0.14679591562879679</v>
      </c>
      <c r="BD1113" s="49">
        <f t="array" aca="1" ref="BD1113" ca="1">IF(AND(ISNUMBER(BD812), ISNUMBER(BD813)), BD813/BD812-1, NA())</f>
        <v>1.4040743261480637E-2</v>
      </c>
      <c r="BE1113" s="49">
        <f t="array" aca="1" ref="BE1113" ca="1">IF(AND(ISNUMBER(BE812), ISNUMBER(BE813)), BE813/BE812-1, NA())</f>
        <v>0.11690941919254572</v>
      </c>
      <c r="BF1113" s="49">
        <f t="array" aca="1" ref="BF1113" ca="1">IF(AND(ISNUMBER(BF812), ISNUMBER(BF813)), BF813/BF812-1, NA())</f>
        <v>2.9638248304149295E-2</v>
      </c>
      <c r="BG1113" s="49">
        <f t="array" aca="1" ref="BG1113" ca="1">IF(AND(ISNUMBER(BG812), ISNUMBER(BG813)), BG813/BG812-1, NA())</f>
        <v>0.13707477542094693</v>
      </c>
      <c r="BH1113" s="49">
        <f t="array" aca="1" ref="BH1113" ca="1">IF(AND(ISNUMBER(BH812), ISNUMBER(BH813)), BH813/BH812-1, NA())</f>
        <v>8.9043465345532979E-2</v>
      </c>
      <c r="BI1113" s="49">
        <f t="array" aca="1" ref="BI1113" ca="1">IF(AND(ISNUMBER(BI812), ISNUMBER(BI813)), BI813/BI812-1, NA())</f>
        <v>1.3683771614789286E-2</v>
      </c>
      <c r="BJ1113" s="49">
        <f t="array" aca="1" ref="BJ1113" ca="1">IF(AND(ISNUMBER(BJ812), ISNUMBER(BJ813)), BJ813/BJ812-1, NA())</f>
        <v>0.10677106779040413</v>
      </c>
      <c r="BK1113" s="49">
        <f t="array" aca="1" ref="BK1113" ca="1">IF(AND(ISNUMBER(BK812), ISNUMBER(BK813)), BK813/BK812-1, NA())</f>
        <v>0.10768345131995982</v>
      </c>
      <c r="BL1113" s="49">
        <f t="array" aca="1" ref="BL1113" ca="1">IF(AND(ISNUMBER(BL812), ISNUMBER(BL813)), BL813/BL812-1, NA())</f>
        <v>8.7396415561322716E-3</v>
      </c>
      <c r="BM1113" s="49">
        <f t="array" aca="1" ref="BM1113" ca="1">IF(AND(ISNUMBER(BM812), ISNUMBER(BM813)), BM813/BM812-1, NA())</f>
        <v>0.11312028606448465</v>
      </c>
      <c r="BN1113" s="49">
        <f t="array" aca="1" ref="BN1113" ca="1">IF(AND(ISNUMBER(BN812), ISNUMBER(BN813)), BN813/BN812-1, NA())</f>
        <v>0.1268889222595464</v>
      </c>
      <c r="BO1113" s="49">
        <f t="array" aca="1" ref="BO1113" ca="1">IF(AND(ISNUMBER(BO812), ISNUMBER(BO813)), BO813/BO812-1, NA())</f>
        <v>9.9061697276045857E-2</v>
      </c>
      <c r="BP1113" s="49">
        <f t="array" aca="1" ref="BP1113" ca="1">IF(AND(ISNUMBER(BP812), ISNUMBER(BP813)), BP813/BP812-1, NA())</f>
        <v>9.4047257187885647E-2</v>
      </c>
      <c r="BQ1113" s="49">
        <f t="array" aca="1" ref="BQ1113" ca="1">IF(AND(ISNUMBER(BQ812), ISNUMBER(BQ813)), BQ813/BQ812-1, NA())</f>
        <v>6.2095393794561193E-2</v>
      </c>
      <c r="BR1113" s="49">
        <f t="array" aca="1" ref="BR1113" ca="1">IF(AND(ISNUMBER(BR812), ISNUMBER(BR813)), BR813/BR812-1, NA())</f>
        <v>6.0635482748189196E-2</v>
      </c>
      <c r="BS1113" s="49">
        <f t="array" aca="1" ref="BS1113" ca="1">IF(AND(ISNUMBER(BS812), ISNUMBER(BS813)), BS813/BS812-1, NA())</f>
        <v>6.2264694020002898E-2</v>
      </c>
    </row>
    <row r="1114" spans="2:71">
      <c r="B1114" s="48">
        <f t="shared" si="1110"/>
        <v>1988</v>
      </c>
      <c r="M1114" s="49">
        <f t="array" aca="1" ref="M1114" ca="1">IF(AND(ISNUMBER(M813), ISNUMBER(M814)), M814/M813-1, NA())</f>
        <v>0.20926660709230793</v>
      </c>
      <c r="N1114" s="49">
        <f t="array" aca="1" ref="N1114" ca="1">IF(AND(ISNUMBER(N813), ISNUMBER(N814)), N814/N813-1, NA())</f>
        <v>0.14012117937271129</v>
      </c>
      <c r="X1114" s="49">
        <f t="array" aca="1" ref="X1114" ca="1">IF(AND(ISNUMBER(X813), ISNUMBER(X814)), X814/X813-1, NA())</f>
        <v>0.21066402496236014</v>
      </c>
      <c r="Y1114" s="49">
        <f t="array" aca="1" ref="Y1114" ca="1">IF(AND(ISNUMBER(Y813), ISNUMBER(Y814)), Y814/Y813-1, NA())</f>
        <v>0.13883243237848841</v>
      </c>
      <c r="AA1114" s="49">
        <f t="array" aca="1" ref="AA1114" ca="1">IF(AND(ISNUMBER(AA813), ISNUMBER(AA814)), AA814/AA813-1, NA())</f>
        <v>0.20926660709230793</v>
      </c>
      <c r="AB1114" s="49">
        <f t="array" aca="1" ref="AB1114" ca="1">IF(AND(ISNUMBER(AB813), ISNUMBER(AB814)), AB814/AB813-1, NA())</f>
        <v>0.23122701175348692</v>
      </c>
      <c r="AC1114" s="49">
        <f t="array" aca="1" ref="AC1114" ca="1">IF(AND(ISNUMBER(AC813), ISNUMBER(AC814)), AC814/AC813-1, NA())</f>
        <v>0.24492688133517238</v>
      </c>
      <c r="AD1114" s="49">
        <f t="array" aca="1" ref="AD1114" ca="1">IF(AND(ISNUMBER(AD813), ISNUMBER(AD814)), AD814/AD813-1, NA())</f>
        <v>0.21771136337930663</v>
      </c>
      <c r="AE1114" s="49">
        <f t="array" aca="1" ref="AE1114" ca="1">IF(AND(ISNUMBER(AE813), ISNUMBER(AE814)), AE814/AE813-1, NA())</f>
        <v>0.21427346159176563</v>
      </c>
      <c r="AG1114" s="49">
        <f t="array" aca="1" ref="AG1114" ca="1">IF(AND(ISNUMBER(AG813), ISNUMBER(AG814)), AG814/AG813-1, NA())</f>
        <v>0</v>
      </c>
      <c r="AM1114" s="49">
        <f t="array" aca="1" ref="AM1114" ca="1">IF(AND(ISNUMBER(AM813), ISNUMBER(AM814)), AM814/AM813-1, NA())</f>
        <v>0.16057626601561736</v>
      </c>
      <c r="AN1114" s="49">
        <f t="array" aca="1" ref="AN1114" ca="1">IF(AND(ISNUMBER(AN813), ISNUMBER(AN814)), AN814/AN813-1, NA())</f>
        <v>4.4091320737563278E-2</v>
      </c>
      <c r="AO1114" s="49">
        <f t="array" aca="1" ref="AO1114" ca="1">IF(AND(ISNUMBER(AO813), ISNUMBER(AO814)), AO814/AO813-1, NA())</f>
        <v>0.23441645345168083</v>
      </c>
      <c r="AP1114" s="49">
        <f t="array" aca="1" ref="AP1114" ca="1">IF(AND(ISNUMBER(AP813), ISNUMBER(AP814)), AP814/AP813-1, NA())</f>
        <v>0.22885357325589495</v>
      </c>
      <c r="AQ1114" s="49">
        <f t="array" aca="1" ref="AQ1114" ca="1">IF(AND(ISNUMBER(AQ813), ISNUMBER(AQ814)), AQ814/AQ813-1, NA())</f>
        <v>5.9235485075652239E-2</v>
      </c>
      <c r="AS1114" s="49">
        <f t="array" aca="1" ref="AS1114" ca="1">IF(AND(ISNUMBER(AS813), ISNUMBER(AS814)), AS814/AS813-1, NA())</f>
        <v>0.13883243237848863</v>
      </c>
      <c r="AU1114" s="49">
        <f t="array" aca="1" ref="AU1114" ca="1">IF(AND(ISNUMBER(AU813), ISNUMBER(AU814)), AU814/AU813-1, NA())</f>
        <v>0.16107650000000029</v>
      </c>
      <c r="AV1114" s="49">
        <f t="array" aca="1" ref="AV1114" ca="1">IF(AND(ISNUMBER(AV813), ISNUMBER(AV814)), AV814/AV813-1, NA())</f>
        <v>0.13614229999999994</v>
      </c>
      <c r="AW1114" s="49">
        <f t="array" aca="1" ref="AW1114" ca="1">IF(AND(ISNUMBER(AW813), ISNUMBER(AW814)), AW814/AW813-1, NA())</f>
        <v>0.22613313151156111</v>
      </c>
      <c r="AX1114" s="49">
        <f t="array" aca="1" ref="AX1114" ca="1">IF(AND(ISNUMBER(AX813), ISNUMBER(AX814)), AX814/AX813-1, NA())</f>
        <v>0.20683848973445573</v>
      </c>
      <c r="AY1114" s="49">
        <f t="array" aca="1" ref="AY1114" ca="1">IF(AND(ISNUMBER(AY813), ISNUMBER(AY814)), AY814/AY813-1, NA())</f>
        <v>0.20514507017669148</v>
      </c>
      <c r="AZ1114" s="49">
        <f t="array" aca="1" ref="AZ1114" ca="1">IF(AND(ISNUMBER(AZ813), ISNUMBER(AZ814)), AZ814/AZ813-1, NA())</f>
        <v>0.19660371041289815</v>
      </c>
      <c r="BA1114" s="49">
        <f t="array" aca="1" ref="BA1114" ca="1">IF(AND(ISNUMBER(BA813), ISNUMBER(BA814)), BA814/BA813-1, NA())</f>
        <v>0.19234918789068378</v>
      </c>
      <c r="BB1114" s="49">
        <f t="array" aca="1" ref="BB1114" ca="1">IF(AND(ISNUMBER(BB813), ISNUMBER(BB814)), BB814/BB813-1, NA())</f>
        <v>0.21066402496236014</v>
      </c>
      <c r="BC1114" s="49">
        <f t="array" aca="1" ref="BC1114" ca="1">IF(AND(ISNUMBER(BC813), ISNUMBER(BC814)), BC814/BC813-1, NA())</f>
        <v>0.25396146922882479</v>
      </c>
      <c r="BD1114" s="49">
        <f t="array" aca="1" ref="BD1114" ca="1">IF(AND(ISNUMBER(BD813), ISNUMBER(BD814)), BD814/BD813-1, NA())</f>
        <v>0.14899265196253531</v>
      </c>
      <c r="BE1114" s="49">
        <f t="array" aca="1" ref="BE1114" ca="1">IF(AND(ISNUMBER(BE813), ISNUMBER(BE814)), BE814/BE813-1, NA())</f>
        <v>0.23785651744270786</v>
      </c>
      <c r="BF1114" s="49">
        <f t="array" aca="1" ref="BF1114" ca="1">IF(AND(ISNUMBER(BF813), ISNUMBER(BF814)), BF814/BF813-1, NA())</f>
        <v>0.17325640279399668</v>
      </c>
      <c r="BG1114" s="49">
        <f t="array" aca="1" ref="BG1114" ca="1">IF(AND(ISNUMBER(BG813), ISNUMBER(BG814)), BG814/BG813-1, NA())</f>
        <v>0.20789430913119777</v>
      </c>
      <c r="BH1114" s="49">
        <f t="array" aca="1" ref="BH1114" ca="1">IF(AND(ISNUMBER(BH813), ISNUMBER(BH814)), BH814/BH813-1, NA())</f>
        <v>0.20659245186335395</v>
      </c>
      <c r="BI1114" s="49">
        <f t="array" aca="1" ref="BI1114" ca="1">IF(AND(ISNUMBER(BI813), ISNUMBER(BI814)), BI814/BI813-1, NA())</f>
        <v>0.13883243237848841</v>
      </c>
      <c r="BJ1114" s="49">
        <f t="array" aca="1" ref="BJ1114" ca="1">IF(AND(ISNUMBER(BJ813), ISNUMBER(BJ814)), BJ814/BJ813-1, NA())</f>
        <v>0.21238009224380772</v>
      </c>
      <c r="BK1114" s="49">
        <f t="array" aca="1" ref="BK1114" ca="1">IF(AND(ISNUMBER(BK813), ISNUMBER(BK814)), BK814/BK813-1, NA())</f>
        <v>0.20865992218694585</v>
      </c>
      <c r="BL1114" s="49">
        <f t="array" aca="1" ref="BL1114" ca="1">IF(AND(ISNUMBER(BL813), ISNUMBER(BL814)), BL814/BL813-1, NA())</f>
        <v>0.11813304928481361</v>
      </c>
      <c r="BM1114" s="49">
        <f t="array" aca="1" ref="BM1114" ca="1">IF(AND(ISNUMBER(BM813), ISNUMBER(BM814)), BM814/BM813-1, NA())</f>
        <v>0.19567257632389556</v>
      </c>
      <c r="BN1114" s="49">
        <f t="array" aca="1" ref="BN1114" ca="1">IF(AND(ISNUMBER(BN813), ISNUMBER(BN814)), BN814/BN813-1, NA())</f>
        <v>0.15882302297935125</v>
      </c>
      <c r="BO1114" s="49">
        <f t="array" aca="1" ref="BO1114" ca="1">IF(AND(ISNUMBER(BO813), ISNUMBER(BO814)), BO814/BO813-1, NA())</f>
        <v>0.15487458749167216</v>
      </c>
      <c r="BP1114" s="49">
        <f t="array" aca="1" ref="BP1114" ca="1">IF(AND(ISNUMBER(BP813), ISNUMBER(BP814)), BP814/BP813-1, NA())</f>
        <v>0.16245477356721771</v>
      </c>
      <c r="BQ1114" s="49">
        <f t="array" aca="1" ref="BQ1114" ca="1">IF(AND(ISNUMBER(BQ813), ISNUMBER(BQ814)), BQ814/BQ813-1, NA())</f>
        <v>4.4091320737563278E-2</v>
      </c>
      <c r="BR1114" s="49">
        <f t="array" aca="1" ref="BR1114" ca="1">IF(AND(ISNUMBER(BR813), ISNUMBER(BR814)), BR814/BR813-1, NA())</f>
        <v>0.20918592801679692</v>
      </c>
      <c r="BS1114" s="49">
        <f t="array" aca="1" ref="BS1114" ca="1">IF(AND(ISNUMBER(BS813), ISNUMBER(BS814)), BS814/BS813-1, NA())</f>
        <v>0.17971733733106166</v>
      </c>
    </row>
    <row r="1115" spans="2:71">
      <c r="B1115" s="48">
        <f t="shared" si="1110"/>
        <v>1989</v>
      </c>
      <c r="M1115" s="49">
        <f t="array" aca="1" ref="M1115" ca="1">IF(AND(ISNUMBER(M814), ISNUMBER(M815)), M815/M814-1, NA())</f>
        <v>0.18145113242583299</v>
      </c>
      <c r="N1115" s="49">
        <f t="array" aca="1" ref="N1115" ca="1">IF(AND(ISNUMBER(N814), ISNUMBER(N815)), N815/N814-1, NA())</f>
        <v>0.2349692198093154</v>
      </c>
      <c r="X1115" s="49">
        <f t="array" aca="1" ref="X1115" ca="1">IF(AND(ISNUMBER(X814), ISNUMBER(X815)), X815/X814-1, NA())</f>
        <v>0.15908943026030342</v>
      </c>
      <c r="Y1115" s="49">
        <f t="array" aca="1" ref="Y1115" ca="1">IF(AND(ISNUMBER(Y814), ISNUMBER(Y815)), Y815/Y814-1, NA())</f>
        <v>0.23317324971336251</v>
      </c>
      <c r="AA1115" s="49">
        <f t="array" aca="1" ref="AA1115" ca="1">IF(AND(ISNUMBER(AA814), ISNUMBER(AA815)), AA815/AA814-1, NA())</f>
        <v>0.18145113242583299</v>
      </c>
      <c r="AB1115" s="49">
        <f t="array" aca="1" ref="AB1115" ca="1">IF(AND(ISNUMBER(AB814), ISNUMBER(AB815)), AB815/AB814-1, NA())</f>
        <v>0.16625393917239761</v>
      </c>
      <c r="AC1115" s="49">
        <f t="array" aca="1" ref="AC1115" ca="1">IF(AND(ISNUMBER(AC814), ISNUMBER(AC815)), AC815/AC814-1, NA())</f>
        <v>0.15190258776744003</v>
      </c>
      <c r="AD1115" s="49">
        <f t="array" aca="1" ref="AD1115" ca="1">IF(AND(ISNUMBER(AD814), ISNUMBER(AD815)), AD815/AD814-1, NA())</f>
        <v>0.13807687748240993</v>
      </c>
      <c r="AE1115" s="49">
        <f t="array" aca="1" ref="AE1115" ca="1">IF(AND(ISNUMBER(AE814), ISNUMBER(AE815)), AE815/AE814-1, NA())</f>
        <v>0.14485031007437854</v>
      </c>
      <c r="AG1115" s="49">
        <f t="array" aca="1" ref="AG1115" ca="1">IF(AND(ISNUMBER(AG814), ISNUMBER(AG815)), AG815/AG814-1, NA())</f>
        <v>0</v>
      </c>
      <c r="AM1115" s="49">
        <f t="array" aca="1" ref="AM1115" ca="1">IF(AND(ISNUMBER(AM814), ISNUMBER(AM815)), AM815/AM814-1, NA())</f>
        <v>0.25333018235505822</v>
      </c>
      <c r="AN1115" s="49">
        <f t="array" aca="1" ref="AN1115" ca="1">IF(AND(ISNUMBER(AN814), ISNUMBER(AN815)), AN815/AN814-1, NA())</f>
        <v>0.14589918015899395</v>
      </c>
      <c r="AO1115" s="49">
        <f t="array" aca="1" ref="AO1115" ca="1">IF(AND(ISNUMBER(AO814), ISNUMBER(AO815)), AO815/AO814-1, NA())</f>
        <v>0.22670443126105577</v>
      </c>
      <c r="AP1115" s="49">
        <f t="array" aca="1" ref="AP1115" ca="1">IF(AND(ISNUMBER(AP814), ISNUMBER(AP815)), AP815/AP814-1, NA())</f>
        <v>0.21718345853800347</v>
      </c>
      <c r="AQ1115" s="49">
        <f t="array" aca="1" ref="AQ1115" ca="1">IF(AND(ISNUMBER(AQ814), ISNUMBER(AQ815)), AQ815/AQ814-1, NA())</f>
        <v>0.13704195318781154</v>
      </c>
      <c r="AS1115" s="49">
        <f t="array" aca="1" ref="AS1115" ca="1">IF(AND(ISNUMBER(AS814), ISNUMBER(AS815)), AS815/AS814-1, NA())</f>
        <v>0.23317324971336251</v>
      </c>
      <c r="AU1115" s="49">
        <f t="array" aca="1" ref="AU1115" ca="1">IF(AND(ISNUMBER(AU814), ISNUMBER(AU815)), AU815/AU814-1, NA())</f>
        <v>0.21604549999999967</v>
      </c>
      <c r="AV1115" s="49">
        <f t="array" aca="1" ref="AV1115" ca="1">IF(AND(ISNUMBER(AV814), ISNUMBER(AV815)), AV815/AV814-1, NA())</f>
        <v>0.20932679999999992</v>
      </c>
      <c r="AW1115" s="49">
        <f t="array" aca="1" ref="AW1115" ca="1">IF(AND(ISNUMBER(AW814), ISNUMBER(AW815)), AW815/AW814-1, NA())</f>
        <v>0.15701701395814593</v>
      </c>
      <c r="AX1115" s="49">
        <f t="array" aca="1" ref="AX1115" ca="1">IF(AND(ISNUMBER(AX814), ISNUMBER(AX815)), AX815/AX814-1, NA())</f>
        <v>0.18279868277174716</v>
      </c>
      <c r="AY1115" s="49">
        <f t="array" aca="1" ref="AY1115" ca="1">IF(AND(ISNUMBER(AY814), ISNUMBER(AY815)), AY815/AY814-1, NA())</f>
        <v>0.18256152686567395</v>
      </c>
      <c r="AZ1115" s="49">
        <f t="array" aca="1" ref="AZ1115" ca="1">IF(AND(ISNUMBER(AZ814), ISNUMBER(AZ815)), AZ815/AZ814-1, NA())</f>
        <v>0.1830033725406377</v>
      </c>
      <c r="BA1115" s="49">
        <f t="array" aca="1" ref="BA1115" ca="1">IF(AND(ISNUMBER(BA814), ISNUMBER(BA815)), BA815/BA814-1, NA())</f>
        <v>0.21500745275099997</v>
      </c>
      <c r="BB1115" s="49">
        <f t="array" aca="1" ref="BB1115" ca="1">IF(AND(ISNUMBER(BB814), ISNUMBER(BB815)), BB815/BB814-1, NA())</f>
        <v>0.15908943026030342</v>
      </c>
      <c r="BC1115" s="49">
        <f t="array" aca="1" ref="BC1115" ca="1">IF(AND(ISNUMBER(BC814), ISNUMBER(BC815)), BC815/BC814-1, NA())</f>
        <v>0.25508787163448621</v>
      </c>
      <c r="BD1115" s="49">
        <f t="array" aca="1" ref="BD1115" ca="1">IF(AND(ISNUMBER(BD814), ISNUMBER(BD815)), BD815/BD814-1, NA())</f>
        <v>0.247222989859047</v>
      </c>
      <c r="BE1115" s="49">
        <f t="array" aca="1" ref="BE1115" ca="1">IF(AND(ISNUMBER(BE814), ISNUMBER(BE815)), BE815/BE814-1, NA())</f>
        <v>0.22924990671420686</v>
      </c>
      <c r="BF1115" s="49">
        <f t="array" aca="1" ref="BF1115" ca="1">IF(AND(ISNUMBER(BF814), ISNUMBER(BF815)), BF815/BF814-1, NA())</f>
        <v>0.1580441376404369</v>
      </c>
      <c r="BG1115" s="49">
        <f t="array" aca="1" ref="BG1115" ca="1">IF(AND(ISNUMBER(BG814), ISNUMBER(BG815)), BG815/BG814-1, NA())</f>
        <v>0.23171222322588525</v>
      </c>
      <c r="BH1115" s="49">
        <f t="array" aca="1" ref="BH1115" ca="1">IF(AND(ISNUMBER(BH814), ISNUMBER(BH815)), BH815/BH814-1, NA())</f>
        <v>0.25146090629930673</v>
      </c>
      <c r="BI1115" s="49">
        <f t="array" aca="1" ref="BI1115" ca="1">IF(AND(ISNUMBER(BI814), ISNUMBER(BI815)), BI815/BI814-1, NA())</f>
        <v>0.23317324971336251</v>
      </c>
      <c r="BJ1115" s="49">
        <f t="array" aca="1" ref="BJ1115" ca="1">IF(AND(ISNUMBER(BJ814), ISNUMBER(BJ815)), BJ815/BJ814-1, NA())</f>
        <v>0.19327022958613327</v>
      </c>
      <c r="BK1115" s="49">
        <f t="array" aca="1" ref="BK1115" ca="1">IF(AND(ISNUMBER(BK814), ISNUMBER(BK815)), BK815/BK814-1, NA())</f>
        <v>0.13719667973137817</v>
      </c>
      <c r="BL1115" s="49">
        <f t="array" aca="1" ref="BL1115" ca="1">IF(AND(ISNUMBER(BL814), ISNUMBER(BL815)), BL815/BL814-1, NA())</f>
        <v>0.21685814941409731</v>
      </c>
      <c r="BM1115" s="49">
        <f t="array" aca="1" ref="BM1115" ca="1">IF(AND(ISNUMBER(BM814), ISNUMBER(BM815)), BM815/BM814-1, NA())</f>
        <v>0.16236391779990766</v>
      </c>
      <c r="BN1115" s="49">
        <f t="array" aca="1" ref="BN1115" ca="1">IF(AND(ISNUMBER(BN814), ISNUMBER(BN815)), BN815/BN814-1, NA())</f>
        <v>0.13533415231186208</v>
      </c>
      <c r="BO1115" s="49">
        <f t="array" aca="1" ref="BO1115" ca="1">IF(AND(ISNUMBER(BO814), ISNUMBER(BO815)), BO815/BO814-1, NA())</f>
        <v>0.12817803493505409</v>
      </c>
      <c r="BP1115" s="49">
        <f t="array" aca="1" ref="BP1115" ca="1">IF(AND(ISNUMBER(BP814), ISNUMBER(BP815)), BP815/BP814-1, NA())</f>
        <v>0.16942223605294693</v>
      </c>
      <c r="BQ1115" s="49">
        <f t="array" aca="1" ref="BQ1115" ca="1">IF(AND(ISNUMBER(BQ814), ISNUMBER(BQ815)), BQ815/BQ814-1, NA())</f>
        <v>0.14589918015899395</v>
      </c>
      <c r="BR1115" s="49">
        <f t="array" aca="1" ref="BR1115" ca="1">IF(AND(ISNUMBER(BR814), ISNUMBER(BR815)), BR815/BR814-1, NA())</f>
        <v>0.19427891375421513</v>
      </c>
      <c r="BS1115" s="49">
        <f t="array" aca="1" ref="BS1115" ca="1">IF(AND(ISNUMBER(BS814), ISNUMBER(BS815)), BS815/BS814-1, NA())</f>
        <v>0.29557343559713045</v>
      </c>
    </row>
    <row r="1116" spans="2:71">
      <c r="B1116" s="48">
        <f t="shared" si="1110"/>
        <v>1990</v>
      </c>
      <c r="M1116" s="49">
        <f t="array" aca="1" ref="M1116" ca="1">IF(AND(ISNUMBER(M815), ISNUMBER(M816)), M816/M815-1, NA())</f>
        <v>-0.12567892442684836</v>
      </c>
      <c r="N1116" s="49">
        <f t="array" aca="1" ref="N1116" ca="1">IF(AND(ISNUMBER(N815), ISNUMBER(N816)), N816/N815-1, NA())</f>
        <v>-1.4253973560346966E-2</v>
      </c>
      <c r="X1116" s="49">
        <f t="array" aca="1" ref="X1116" ca="1">IF(AND(ISNUMBER(X815), ISNUMBER(X816)), X816/X815-1, NA())</f>
        <v>-0.1285452351936015</v>
      </c>
      <c r="Y1116" s="49">
        <f t="array" aca="1" ref="Y1116" ca="1">IF(AND(ISNUMBER(Y815), ISNUMBER(Y816)), Y816/Y815-1, NA())</f>
        <v>-1.2551910318265413E-2</v>
      </c>
      <c r="AA1116" s="49">
        <f t="array" aca="1" ref="AA1116" ca="1">IF(AND(ISNUMBER(AA815), ISNUMBER(AA816)), AA816/AA815-1, NA())</f>
        <v>-0.12567892442684836</v>
      </c>
      <c r="AB1116" s="49">
        <f t="array" aca="1" ref="AB1116" ca="1">IF(AND(ISNUMBER(AB815), ISNUMBER(AB816)), AB816/AB815-1, NA())</f>
        <v>-0.1438548515214374</v>
      </c>
      <c r="AC1116" s="49">
        <f t="array" aca="1" ref="AC1116" ca="1">IF(AND(ISNUMBER(AC815), ISNUMBER(AC816)), AC816/AC815-1, NA())</f>
        <v>-0.16444905122390097</v>
      </c>
      <c r="AD1116" s="49">
        <f t="array" aca="1" ref="AD1116" ca="1">IF(AND(ISNUMBER(AD815), ISNUMBER(AD816)), AD816/AD815-1, NA())</f>
        <v>-0.14648229522539424</v>
      </c>
      <c r="AE1116" s="49">
        <f t="array" aca="1" ref="AE1116" ca="1">IF(AND(ISNUMBER(AE815), ISNUMBER(AE816)), AE816/AE815-1, NA())</f>
        <v>-0.1344416902599288</v>
      </c>
      <c r="AG1116" s="49">
        <f t="array" aca="1" ref="AG1116" ca="1">IF(AND(ISNUMBER(AG815), ISNUMBER(AG816)), AG816/AG815-1, NA())</f>
        <v>0</v>
      </c>
      <c r="AM1116" s="49">
        <f t="array" aca="1" ref="AM1116" ca="1">IF(AND(ISNUMBER(AM815), ISNUMBER(AM816)), AM816/AM815-1, NA())</f>
        <v>3.3067377848588153E-2</v>
      </c>
      <c r="AN1116" s="49">
        <f t="array" aca="1" ref="AN1116" ca="1">IF(AND(ISNUMBER(AN815), ISNUMBER(AN816)), AN816/AN815-1, NA())</f>
        <v>5.3074827656913737E-3</v>
      </c>
      <c r="AO1116" s="49">
        <f t="array" aca="1" ref="AO1116" ca="1">IF(AND(ISNUMBER(AO815), ISNUMBER(AO816)), AO816/AO815-1, NA())</f>
        <v>-0.12433854390972143</v>
      </c>
      <c r="AP1116" s="49">
        <f t="array" aca="1" ref="AP1116" ca="1">IF(AND(ISNUMBER(AP815), ISNUMBER(AP816)), AP816/AP815-1, NA())</f>
        <v>-0.12183772552958438</v>
      </c>
      <c r="AQ1116" s="49">
        <f t="array" aca="1" ref="AQ1116" ca="1">IF(AND(ISNUMBER(AQ815), ISNUMBER(AQ816)), AQ816/AQ815-1, NA())</f>
        <v>-1.5090582345166581E-2</v>
      </c>
      <c r="AS1116" s="49">
        <f t="array" aca="1" ref="AS1116" ca="1">IF(AND(ISNUMBER(AS815), ISNUMBER(AS816)), AS816/AS815-1, NA())</f>
        <v>-1.2551910318265525E-2</v>
      </c>
      <c r="AU1116" s="49">
        <f t="array" aca="1" ref="AU1116" ca="1">IF(AND(ISNUMBER(AU815), ISNUMBER(AU816)), AU816/AU815-1, NA())</f>
        <v>-2.8073600000000143E-2</v>
      </c>
      <c r="AV1116" s="49">
        <f t="array" aca="1" ref="AV1116" ca="1">IF(AND(ISNUMBER(AV815), ISNUMBER(AV816)), AV816/AV815-1, NA())</f>
        <v>3.7569799999999987E-2</v>
      </c>
      <c r="AW1116" s="49">
        <f t="array" aca="1" ref="AW1116" ca="1">IF(AND(ISNUMBER(AW815), ISNUMBER(AW816)), AW816/AW815-1, NA())</f>
        <v>-0.14773055801019874</v>
      </c>
      <c r="AX1116" s="49">
        <f t="array" aca="1" ref="AX1116" ca="1">IF(AND(ISNUMBER(AX815), ISNUMBER(AX816)), AX816/AX815-1, NA())</f>
        <v>-0.12192385740546441</v>
      </c>
      <c r="AY1116" s="49">
        <f t="array" aca="1" ref="AY1116" ca="1">IF(AND(ISNUMBER(AY815), ISNUMBER(AY816)), AY816/AY815-1, NA())</f>
        <v>-0.12144985916141138</v>
      </c>
      <c r="AZ1116" s="49">
        <f t="array" aca="1" ref="AZ1116" ca="1">IF(AND(ISNUMBER(AZ815), ISNUMBER(AZ816)), AZ816/AZ815-1, NA())</f>
        <v>-0.11387276007016467</v>
      </c>
      <c r="BA1116" s="49">
        <f t="array" aca="1" ref="BA1116" ca="1">IF(AND(ISNUMBER(BA815), ISNUMBER(BA816)), BA816/BA815-1, NA())</f>
        <v>-7.4485373499144081E-2</v>
      </c>
      <c r="BB1116" s="49">
        <f t="array" aca="1" ref="BB1116" ca="1">IF(AND(ISNUMBER(BB815), ISNUMBER(BB816)), BB816/BB815-1, NA())</f>
        <v>-0.1285452351936015</v>
      </c>
      <c r="BC1116" s="49">
        <f t="array" aca="1" ref="BC1116" ca="1">IF(AND(ISNUMBER(BC815), ISNUMBER(BC816)), BC816/BC815-1, NA())</f>
        <v>-0.15144649949918665</v>
      </c>
      <c r="BD1116" s="49">
        <f t="array" aca="1" ref="BD1116" ca="1">IF(AND(ISNUMBER(BD815), ISNUMBER(BD816)), BD816/BD815-1, NA())</f>
        <v>-2.5736205245413979E-2</v>
      </c>
      <c r="BE1116" s="49">
        <f t="array" aca="1" ref="BE1116" ca="1">IF(AND(ISNUMBER(BE815), ISNUMBER(BE816)), BE816/BE815-1, NA())</f>
        <v>-0.13111255965458646</v>
      </c>
      <c r="BF1116" s="49">
        <f t="array" aca="1" ref="BF1116" ca="1">IF(AND(ISNUMBER(BF815), ISNUMBER(BF816)), BF816/BF815-1, NA())</f>
        <v>-7.8728696215760507E-2</v>
      </c>
      <c r="BG1116" s="49">
        <f t="array" aca="1" ref="BG1116" ca="1">IF(AND(ISNUMBER(BG815), ISNUMBER(BG816)), BG816/BG815-1, NA())</f>
        <v>-0.11066614845048939</v>
      </c>
      <c r="BH1116" s="49">
        <f t="array" aca="1" ref="BH1116" ca="1">IF(AND(ISNUMBER(BH815), ISNUMBER(BH816)), BH816/BH815-1, NA())</f>
        <v>-9.5693941596794008E-2</v>
      </c>
      <c r="BI1116" s="49">
        <f t="array" aca="1" ref="BI1116" ca="1">IF(AND(ISNUMBER(BI815), ISNUMBER(BI816)), BI816/BI815-1, NA())</f>
        <v>-1.2551910318265413E-2</v>
      </c>
      <c r="BJ1116" s="49">
        <f t="array" aca="1" ref="BJ1116" ca="1">IF(AND(ISNUMBER(BJ815), ISNUMBER(BJ816)), BJ816/BJ815-1, NA())</f>
        <v>-0.12897986115146332</v>
      </c>
      <c r="BK1116" s="49">
        <f t="array" aca="1" ref="BK1116" ca="1">IF(AND(ISNUMBER(BK815), ISNUMBER(BK816)), BK816/BK815-1, NA())</f>
        <v>-0.14091401129152448</v>
      </c>
      <c r="BL1116" s="49">
        <f t="array" aca="1" ref="BL1116" ca="1">IF(AND(ISNUMBER(BL815), ISNUMBER(BL816)), BL816/BL815-1, NA())</f>
        <v>4.6934703916419185E-3</v>
      </c>
      <c r="BM1116" s="49">
        <f t="array" aca="1" ref="BM1116" ca="1">IF(AND(ISNUMBER(BM815), ISNUMBER(BM816)), BM816/BM815-1, NA())</f>
        <v>-0.11692652368001111</v>
      </c>
      <c r="BN1116" s="49">
        <f t="array" aca="1" ref="BN1116" ca="1">IF(AND(ISNUMBER(BN815), ISNUMBER(BN816)), BN816/BN815-1, NA())</f>
        <v>-7.3962493900249782E-2</v>
      </c>
      <c r="BO1116" s="49">
        <f t="array" aca="1" ref="BO1116" ca="1">IF(AND(ISNUMBER(BO815), ISNUMBER(BO816)), BO816/BO815-1, NA())</f>
        <v>-8.5277977092289681E-2</v>
      </c>
      <c r="BP1116" s="49">
        <f t="array" aca="1" ref="BP1116" ca="1">IF(AND(ISNUMBER(BP815), ISNUMBER(BP816)), BP816/BP815-1, NA())</f>
        <v>-7.34520803421016E-2</v>
      </c>
      <c r="BQ1116" s="49">
        <f t="array" aca="1" ref="BQ1116" ca="1">IF(AND(ISNUMBER(BQ815), ISNUMBER(BQ816)), BQ816/BQ815-1, NA())</f>
        <v>5.3074827656911516E-3</v>
      </c>
      <c r="BR1116" s="49">
        <f t="array" aca="1" ref="BR1116" ca="1">IF(AND(ISNUMBER(BR815), ISNUMBER(BR816)), BR816/BR815-1, NA())</f>
        <v>-9.8602969659831508E-2</v>
      </c>
      <c r="BS1116" s="49">
        <f t="array" aca="1" ref="BS1116" ca="1">IF(AND(ISNUMBER(BS815), ISNUMBER(BS816)), BS816/BS815-1, NA())</f>
        <v>-2.7631725208662861E-2</v>
      </c>
    </row>
    <row r="1117" spans="2:71">
      <c r="B1117" s="48">
        <f t="shared" si="1110"/>
        <v>1991</v>
      </c>
      <c r="M1117" s="49">
        <f t="array" aca="1" ref="M1117" ca="1">IF(AND(ISNUMBER(M816), ISNUMBER(M817)), M817/M816-1, NA())</f>
        <v>0.22865227108153707</v>
      </c>
      <c r="N1117" s="49">
        <f t="array" aca="1" ref="N1117" ca="1">IF(AND(ISNUMBER(N816), ISNUMBER(N817)), N817/N816-1, NA())</f>
        <v>0.27734660030943026</v>
      </c>
      <c r="X1117" s="49">
        <f t="array" aca="1" ref="X1117" ca="1">IF(AND(ISNUMBER(X816), ISNUMBER(X817)), X817/X816-1, NA())</f>
        <v>0.22329776009434643</v>
      </c>
      <c r="Y1117" s="49">
        <f t="array" aca="1" ref="Y1117" ca="1">IF(AND(ISNUMBER(Y816), ISNUMBER(Y817)), Y817/Y816-1, NA())</f>
        <v>0.27502509748411597</v>
      </c>
      <c r="AA1117" s="49">
        <f t="array" aca="1" ref="AA1117" ca="1">IF(AND(ISNUMBER(AA816), ISNUMBER(AA817)), AA817/AA816-1, NA())</f>
        <v>0.22865227108153707</v>
      </c>
      <c r="AB1117" s="49">
        <f t="array" aca="1" ref="AB1117" ca="1">IF(AND(ISNUMBER(AB816), ISNUMBER(AB817)), AB817/AB816-1, NA())</f>
        <v>0.2398802860531033</v>
      </c>
      <c r="AC1117" s="49">
        <f t="array" aca="1" ref="AC1117" ca="1">IF(AND(ISNUMBER(AC816), ISNUMBER(AC817)), AC817/AC816-1, NA())</f>
        <v>0.25149709466739023</v>
      </c>
      <c r="AD1117" s="49">
        <f t="array" aca="1" ref="AD1117" ca="1">IF(AND(ISNUMBER(AD816), ISNUMBER(AD817)), AD817/AD816-1, NA())</f>
        <v>0.26296230722185121</v>
      </c>
      <c r="AE1117" s="49">
        <f t="array" aca="1" ref="AE1117" ca="1">IF(AND(ISNUMBER(AE816), ISNUMBER(AE817)), AE817/AE816-1, NA())</f>
        <v>0.22030031769044389</v>
      </c>
      <c r="AG1117" s="49">
        <f t="array" aca="1" ref="AG1117" ca="1">IF(AND(ISNUMBER(AG816), ISNUMBER(AG817)), AG817/AG816-1, NA())</f>
        <v>0</v>
      </c>
      <c r="AM1117" s="49">
        <f t="array" aca="1" ref="AM1117" ca="1">IF(AND(ISNUMBER(AM816), ISNUMBER(AM817)), AM817/AM816-1, NA())</f>
        <v>0.21136417509490513</v>
      </c>
      <c r="AN1117" s="49">
        <f t="array" aca="1" ref="AN1117" ca="1">IF(AND(ISNUMBER(AN816), ISNUMBER(AN817)), AN817/AN816-1, NA())</f>
        <v>0.15685841150363489</v>
      </c>
      <c r="AO1117" s="49">
        <f t="array" aca="1" ref="AO1117" ca="1">IF(AND(ISNUMBER(AO816), ISNUMBER(AO817)), AO817/AO816-1, NA())</f>
        <v>0.2783481720569756</v>
      </c>
      <c r="AP1117" s="49">
        <f t="array" aca="1" ref="AP1117" ca="1">IF(AND(ISNUMBER(AP816), ISNUMBER(AP817)), AP817/AP816-1, NA())</f>
        <v>0.27686986082530463</v>
      </c>
      <c r="AQ1117" s="49">
        <f t="array" aca="1" ref="AQ1117" ca="1">IF(AND(ISNUMBER(AQ816), ISNUMBER(AQ817)), AQ817/AQ816-1, NA())</f>
        <v>0.15023678544429897</v>
      </c>
      <c r="AS1117" s="49">
        <f t="array" aca="1" ref="AS1117" ca="1">IF(AND(ISNUMBER(AS816), ISNUMBER(AS817)), AS817/AS816-1, NA())</f>
        <v>0.27502509748411574</v>
      </c>
      <c r="AU1117" s="49">
        <f t="array" aca="1" ref="AU1117" ca="1">IF(AND(ISNUMBER(AU816), ISNUMBER(AU817)), AU817/AU816-1, NA())</f>
        <v>0.23648500000000006</v>
      </c>
      <c r="AV1117" s="49">
        <f t="array" aca="1" ref="AV1117" ca="1">IF(AND(ISNUMBER(AV816), ISNUMBER(AV817)), AV817/AV816-1, NA())</f>
        <v>0.21567139999999996</v>
      </c>
      <c r="AW1117" s="49">
        <f t="array" aca="1" ref="AW1117" ca="1">IF(AND(ISNUMBER(AW816), ISNUMBER(AW817)), AW817/AW816-1, NA())</f>
        <v>0.19867014993534471</v>
      </c>
      <c r="AX1117" s="49">
        <f t="array" aca="1" ref="AX1117" ca="1">IF(AND(ISNUMBER(AX816), ISNUMBER(AX817)), AX817/AX816-1, NA())</f>
        <v>0.22997086007332457</v>
      </c>
      <c r="AY1117" s="49">
        <f t="array" aca="1" ref="AY1117" ca="1">IF(AND(ISNUMBER(AY816), ISNUMBER(AY817)), AY817/AY816-1, NA())</f>
        <v>0.22944341107141009</v>
      </c>
      <c r="AZ1117" s="49">
        <f t="array" aca="1" ref="AZ1117" ca="1">IF(AND(ISNUMBER(AZ816), ISNUMBER(AZ817)), AZ817/AZ816-1, NA())</f>
        <v>0.24200611113432369</v>
      </c>
      <c r="BA1117" s="49">
        <f t="array" aca="1" ref="BA1117" ca="1">IF(AND(ISNUMBER(BA816), ISNUMBER(BA817)), BA817/BA816-1, NA())</f>
        <v>0.2672911379452747</v>
      </c>
      <c r="BB1117" s="49">
        <f t="array" aca="1" ref="BB1117" ca="1">IF(AND(ISNUMBER(BB816), ISNUMBER(BB817)), BB817/BB816-1, NA())</f>
        <v>0.22329776009434643</v>
      </c>
      <c r="BC1117" s="49">
        <f t="array" aca="1" ref="BC1117" ca="1">IF(AND(ISNUMBER(BC816), ISNUMBER(BC817)), BC817/BC816-1, NA())</f>
        <v>0.28678960668323539</v>
      </c>
      <c r="BD1117" s="49">
        <f t="array" aca="1" ref="BD1117" ca="1">IF(AND(ISNUMBER(BD816), ISNUMBER(BD817)), BD817/BD816-1, NA())</f>
        <v>0.29321954634284997</v>
      </c>
      <c r="BE1117" s="49">
        <f t="array" aca="1" ref="BE1117" ca="1">IF(AND(ISNUMBER(BE816), ISNUMBER(BE817)), BE817/BE816-1, NA())</f>
        <v>0.31073559406063578</v>
      </c>
      <c r="BF1117" s="49">
        <f t="array" aca="1" ref="BF1117" ca="1">IF(AND(ISNUMBER(BF816), ISNUMBER(BF817)), BF817/BF816-1, NA())</f>
        <v>0.23343435324578787</v>
      </c>
      <c r="BG1117" s="49">
        <f t="array" aca="1" ref="BG1117" ca="1">IF(AND(ISNUMBER(BG816), ISNUMBER(BG817)), BG817/BG816-1, NA())</f>
        <v>0.21498466006412253</v>
      </c>
      <c r="BH1117" s="49">
        <f t="array" aca="1" ref="BH1117" ca="1">IF(AND(ISNUMBER(BH816), ISNUMBER(BH817)), BH817/BH816-1, NA())</f>
        <v>0.31452034336614432</v>
      </c>
      <c r="BI1117" s="49">
        <f t="array" aca="1" ref="BI1117" ca="1">IF(AND(ISNUMBER(BI816), ISNUMBER(BI817)), BI817/BI816-1, NA())</f>
        <v>0.27502509748411597</v>
      </c>
      <c r="BJ1117" s="49">
        <f t="array" aca="1" ref="BJ1117" ca="1">IF(AND(ISNUMBER(BJ816), ISNUMBER(BJ817)), BJ817/BJ816-1, NA())</f>
        <v>0.24528133879363789</v>
      </c>
      <c r="BK1117" s="49">
        <f t="array" aca="1" ref="BK1117" ca="1">IF(AND(ISNUMBER(BK816), ISNUMBER(BK817)), BK817/BK816-1, NA())</f>
        <v>0.19631970824704847</v>
      </c>
      <c r="BL1117" s="49">
        <f t="array" aca="1" ref="BL1117" ca="1">IF(AND(ISNUMBER(BL816), ISNUMBER(BL817)), BL817/BL816-1, NA())</f>
        <v>0.25295772431653307</v>
      </c>
      <c r="BM1117" s="49">
        <f t="array" aca="1" ref="BM1117" ca="1">IF(AND(ISNUMBER(BM816), ISNUMBER(BM817)), BM817/BM816-1, NA())</f>
        <v>0.20034036788994758</v>
      </c>
      <c r="BN1117" s="49">
        <f t="array" aca="1" ref="BN1117" ca="1">IF(AND(ISNUMBER(BN816), ISNUMBER(BN817)), BN817/BN816-1, NA())</f>
        <v>0.18795527611945251</v>
      </c>
      <c r="BO1117" s="49">
        <f t="array" aca="1" ref="BO1117" ca="1">IF(AND(ISNUMBER(BO816), ISNUMBER(BO817)), BO817/BO816-1, NA())</f>
        <v>0.20909869524737523</v>
      </c>
      <c r="BP1117" s="49">
        <f t="array" aca="1" ref="BP1117" ca="1">IF(AND(ISNUMBER(BP816), ISNUMBER(BP817)), BP817/BP816-1, NA())</f>
        <v>0.17283481933214584</v>
      </c>
      <c r="BQ1117" s="49">
        <f t="array" aca="1" ref="BQ1117" ca="1">IF(AND(ISNUMBER(BQ816), ISNUMBER(BQ817)), BQ817/BQ816-1, NA())</f>
        <v>0.15685841150363511</v>
      </c>
      <c r="BR1117" s="49">
        <f t="array" aca="1" ref="BR1117" ca="1">IF(AND(ISNUMBER(BR816), ISNUMBER(BR817)), BR817/BR816-1, NA())</f>
        <v>0.24939375434198885</v>
      </c>
      <c r="BS1117" s="49">
        <f t="array" aca="1" ref="BS1117" ca="1">IF(AND(ISNUMBER(BS816), ISNUMBER(BS817)), BS817/BS816-1, NA())</f>
        <v>0.33677438069213861</v>
      </c>
    </row>
    <row r="1118" spans="2:71">
      <c r="B1118" s="48">
        <f t="shared" si="1110"/>
        <v>1992</v>
      </c>
      <c r="M1118" s="49">
        <f t="array" aca="1" ref="M1118" ca="1">IF(AND(ISNUMBER(M817), ISNUMBER(M818)), M818/M817-1, NA())</f>
        <v>1.1382486326859453E-2</v>
      </c>
      <c r="N1118" s="49">
        <f t="array" aca="1" ref="N1118" ca="1">IF(AND(ISNUMBER(N817), ISNUMBER(N818)), N818/N817-1, NA())</f>
        <v>8.8400534663664709E-2</v>
      </c>
      <c r="X1118" s="49">
        <f t="array" aca="1" ref="X1118" ca="1">IF(AND(ISNUMBER(X817), ISNUMBER(X818)), X818/X817-1, NA())</f>
        <v>2.379261844560987E-2</v>
      </c>
      <c r="Y1118" s="49">
        <f t="array" aca="1" ref="Y1118" ca="1">IF(AND(ISNUMBER(Y817), ISNUMBER(Y818)), Y818/Y817-1, NA())</f>
        <v>8.8114734084896007E-2</v>
      </c>
      <c r="AA1118" s="49">
        <f t="array" aca="1" ref="AA1118" ca="1">IF(AND(ISNUMBER(AA817), ISNUMBER(AA818)), AA818/AA817-1, NA())</f>
        <v>1.1382486326859453E-2</v>
      </c>
      <c r="AB1118" s="49">
        <f t="array" aca="1" ref="AB1118" ca="1">IF(AND(ISNUMBER(AB817), ISNUMBER(AB818)), AB818/AB817-1, NA())</f>
        <v>7.3226494221211524E-2</v>
      </c>
      <c r="AC1118" s="49">
        <f t="array" aca="1" ref="AC1118" ca="1">IF(AND(ISNUMBER(AC817), ISNUMBER(AC818)), AC818/AC817-1, NA())</f>
        <v>7.1739940140187697E-2</v>
      </c>
      <c r="AD1118" s="49">
        <f t="array" aca="1" ref="AD1118" ca="1">IF(AND(ISNUMBER(AD817), ISNUMBER(AD818)), AD818/AD817-1, NA())</f>
        <v>0.11268514513920702</v>
      </c>
      <c r="AE1118" s="49">
        <f t="array" aca="1" ref="AE1118" ca="1">IF(AND(ISNUMBER(AE817), ISNUMBER(AE818)), AE818/AE817-1, NA())</f>
        <v>4.4939076588421445E-2</v>
      </c>
      <c r="AG1118" s="49">
        <f t="array" aca="1" ref="AG1118" ca="1">IF(AND(ISNUMBER(AG817), ISNUMBER(AG818)), AG818/AG817-1, NA())</f>
        <v>0</v>
      </c>
      <c r="AM1118" s="49">
        <f t="array" aca="1" ref="AM1118" ca="1">IF(AND(ISNUMBER(AM817), ISNUMBER(AM818)), AM818/AM817-1, NA())</f>
        <v>8.3379965291591862E-2</v>
      </c>
      <c r="AN1118" s="49">
        <f t="array" aca="1" ref="AN1118" ca="1">IF(AND(ISNUMBER(AN817), ISNUMBER(AN818)), AN818/AN817-1, NA())</f>
        <v>5.5937100173250487E-2</v>
      </c>
      <c r="AO1118" s="49">
        <f t="array" aca="1" ref="AO1118" ca="1">IF(AND(ISNUMBER(AO817), ISNUMBER(AO818)), AO818/AO817-1, NA())</f>
        <v>5.5104477391853424E-2</v>
      </c>
      <c r="AP1118" s="49">
        <f t="array" aca="1" ref="AP1118" ca="1">IF(AND(ISNUMBER(AP817), ISNUMBER(AP818)), AP818/AP817-1, NA())</f>
        <v>5.7853379830578922E-2</v>
      </c>
      <c r="AQ1118" s="49">
        <f t="array" aca="1" ref="AQ1118" ca="1">IF(AND(ISNUMBER(AQ817), ISNUMBER(AQ818)), AQ818/AQ817-1, NA())</f>
        <v>4.1360363601389283E-2</v>
      </c>
      <c r="AS1118" s="49">
        <f t="array" aca="1" ref="AS1118" ca="1">IF(AND(ISNUMBER(AS817), ISNUMBER(AS818)), AS818/AS817-1, NA())</f>
        <v>8.8114734084896007E-2</v>
      </c>
      <c r="AU1118" s="49">
        <f t="array" aca="1" ref="AU1118" ca="1">IF(AND(ISNUMBER(AU817), ISNUMBER(AU818)), AU818/AU817-1, NA())</f>
        <v>7.92632000000002E-2</v>
      </c>
      <c r="AV1118" s="49">
        <f t="array" aca="1" ref="AV1118" ca="1">IF(AND(ISNUMBER(AV817), ISNUMBER(AV818)), AV818/AV817-1, NA())</f>
        <v>8.6742399999999886E-2</v>
      </c>
      <c r="AW1118" s="49">
        <f t="array" aca="1" ref="AW1118" ca="1">IF(AND(ISNUMBER(AW817), ISNUMBER(AW818)), AW818/AW817-1, NA())</f>
        <v>-1.5530405854920604E-2</v>
      </c>
      <c r="AX1118" s="49">
        <f t="array" aca="1" ref="AX1118" ca="1">IF(AND(ISNUMBER(AX817), ISNUMBER(AX818)), AX818/AX817-1, NA())</f>
        <v>1.4140829799278443E-2</v>
      </c>
      <c r="AY1118" s="49">
        <f t="array" aca="1" ref="AY1118" ca="1">IF(AND(ISNUMBER(AY817), ISNUMBER(AY818)), AY818/AY817-1, NA())</f>
        <v>1.4284670177955316E-2</v>
      </c>
      <c r="AZ1118" s="49">
        <f t="array" aca="1" ref="AZ1118" ca="1">IF(AND(ISNUMBER(AZ817), ISNUMBER(AZ818)), AZ818/AZ817-1, NA())</f>
        <v>2.9228007961227709E-2</v>
      </c>
      <c r="BA1118" s="49">
        <f t="array" aca="1" ref="BA1118" ca="1">IF(AND(ISNUMBER(BA817), ISNUMBER(BA818)), BA818/BA817-1, NA())</f>
        <v>8.2490960703103244E-2</v>
      </c>
      <c r="BB1118" s="49">
        <f t="array" aca="1" ref="BB1118" ca="1">IF(AND(ISNUMBER(BB817), ISNUMBER(BB818)), BB818/BB817-1, NA())</f>
        <v>2.379261844560987E-2</v>
      </c>
      <c r="BC1118" s="49">
        <f t="array" aca="1" ref="BC1118" ca="1">IF(AND(ISNUMBER(BC817), ISNUMBER(BC818)), BC818/BC817-1, NA())</f>
        <v>3.0508167827645316E-2</v>
      </c>
      <c r="BD1118" s="49">
        <f t="array" aca="1" ref="BD1118" ca="1">IF(AND(ISNUMBER(BD817), ISNUMBER(BD818)), BD818/BD817-1, NA())</f>
        <v>9.0327162808978123E-2</v>
      </c>
      <c r="BE1118" s="49">
        <f t="array" aca="1" ref="BE1118" ca="1">IF(AND(ISNUMBER(BE817), ISNUMBER(BE818)), BE818/BE817-1, NA())</f>
        <v>4.9463982152971875E-2</v>
      </c>
      <c r="BF1118" s="49">
        <f t="array" aca="1" ref="BF1118" ca="1">IF(AND(ISNUMBER(BF817), ISNUMBER(BF818)), BF818/BF817-1, NA())</f>
        <v>8.3642321387981777E-2</v>
      </c>
      <c r="BG1118" s="49">
        <f t="array" aca="1" ref="BG1118" ca="1">IF(AND(ISNUMBER(BG817), ISNUMBER(BG818)), BG818/BG817-1, NA())</f>
        <v>1.4932269386947805E-2</v>
      </c>
      <c r="BH1118" s="49">
        <f t="array" aca="1" ref="BH1118" ca="1">IF(AND(ISNUMBER(BH817), ISNUMBER(BH818)), BH818/BH817-1, NA())</f>
        <v>6.1096095168918341E-2</v>
      </c>
      <c r="BI1118" s="49">
        <f t="array" aca="1" ref="BI1118" ca="1">IF(AND(ISNUMBER(BI817), ISNUMBER(BI818)), BI818/BI817-1, NA())</f>
        <v>8.8114734084896007E-2</v>
      </c>
      <c r="BJ1118" s="49">
        <f t="array" aca="1" ref="BJ1118" ca="1">IF(AND(ISNUMBER(BJ817), ISNUMBER(BJ818)), BJ818/BJ817-1, NA())</f>
        <v>1.8101174961135724E-2</v>
      </c>
      <c r="BK1118" s="49">
        <f t="array" aca="1" ref="BK1118" ca="1">IF(AND(ISNUMBER(BK817), ISNUMBER(BK818)), BK818/BK817-1, NA())</f>
        <v>1.4889068227110114E-2</v>
      </c>
      <c r="BL1118" s="49">
        <f t="array" aca="1" ref="BL1118" ca="1">IF(AND(ISNUMBER(BL817), ISNUMBER(BL818)), BL818/BL817-1, NA())</f>
        <v>8.6558155540396475E-2</v>
      </c>
      <c r="BM1118" s="49">
        <f t="array" aca="1" ref="BM1118" ca="1">IF(AND(ISNUMBER(BM817), ISNUMBER(BM818)), BM818/BM817-1, NA())</f>
        <v>2.0114185111295146E-3</v>
      </c>
      <c r="BN1118" s="49">
        <f t="array" aca="1" ref="BN1118" ca="1">IF(AND(ISNUMBER(BN817), ISNUMBER(BN818)), BN818/BN817-1, NA())</f>
        <v>1.1224481803233655E-2</v>
      </c>
      <c r="BO1118" s="49">
        <f t="array" aca="1" ref="BO1118" ca="1">IF(AND(ISNUMBER(BO817), ISNUMBER(BO818)), BO818/BO817-1, NA())</f>
        <v>3.0060358398489528E-2</v>
      </c>
      <c r="BP1118" s="49">
        <f t="array" aca="1" ref="BP1118" ca="1">IF(AND(ISNUMBER(BP817), ISNUMBER(BP818)), BP818/BP817-1, NA())</f>
        <v>3.471436773540626E-2</v>
      </c>
      <c r="BQ1118" s="49">
        <f t="array" aca="1" ref="BQ1118" ca="1">IF(AND(ISNUMBER(BQ817), ISNUMBER(BQ818)), BQ818/BQ817-1, NA())</f>
        <v>5.5937100173250487E-2</v>
      </c>
      <c r="BR1118" s="49">
        <f t="array" aca="1" ref="BR1118" ca="1">IF(AND(ISNUMBER(BR817), ISNUMBER(BR818)), BR818/BR817-1, NA())</f>
        <v>8.2463873957366429E-2</v>
      </c>
      <c r="BS1118" s="49">
        <f t="array" aca="1" ref="BS1118" ca="1">IF(AND(ISNUMBER(BS817), ISNUMBER(BS818)), BS818/BS817-1, NA())</f>
        <v>0.10833281470873302</v>
      </c>
    </row>
    <row r="1119" spans="2:71">
      <c r="B1119" s="48">
        <f t="shared" si="1110"/>
        <v>1993</v>
      </c>
      <c r="M1119" s="49">
        <f t="array" aca="1" ref="M1119" ca="1">IF(AND(ISNUMBER(M818), ISNUMBER(M819)), M819/M818-1, NA())</f>
        <v>0.18438806712484368</v>
      </c>
      <c r="N1119" s="49">
        <f t="array" aca="1" ref="N1119" ca="1">IF(AND(ISNUMBER(N818), ISNUMBER(N819)), N819/N818-1, NA())</f>
        <v>0.1033165274352621</v>
      </c>
      <c r="X1119" s="49">
        <f t="array" aca="1" ref="X1119" ca="1">IF(AND(ISNUMBER(X818), ISNUMBER(X819)), X819/X818-1, NA())</f>
        <v>0.18168128671385708</v>
      </c>
      <c r="Y1119" s="49">
        <f t="array" aca="1" ref="Y1119" ca="1">IF(AND(ISNUMBER(Y818), ISNUMBER(Y819)), Y819/Y818-1, NA())</f>
        <v>0.10320909006395906</v>
      </c>
      <c r="AA1119" s="49">
        <f t="array" aca="1" ref="AA1119" ca="1">IF(AND(ISNUMBER(AA818), ISNUMBER(AA819)), AA819/AA818-1, NA())</f>
        <v>0.18438806712484368</v>
      </c>
      <c r="AB1119" s="49">
        <f t="array" aca="1" ref="AB1119" ca="1">IF(AND(ISNUMBER(AB818), ISNUMBER(AB819)), AB819/AB818-1, NA())</f>
        <v>0.20955108745194351</v>
      </c>
      <c r="AC1119" s="49">
        <f t="array" aca="1" ref="AC1119" ca="1">IF(AND(ISNUMBER(AC818), ISNUMBER(AC819)), AC819/AC818-1, NA())</f>
        <v>0.21937016729017422</v>
      </c>
      <c r="AD1119" s="49">
        <f t="array" aca="1" ref="AD1119" ca="1">IF(AND(ISNUMBER(AD818), ISNUMBER(AD819)), AD819/AD818-1, NA())</f>
        <v>0.19548030139045047</v>
      </c>
      <c r="AE1119" s="49">
        <f t="array" aca="1" ref="AE1119" ca="1">IF(AND(ISNUMBER(AE818), ISNUMBER(AE819)), AE819/AE818-1, NA())</f>
        <v>0.20151990126787989</v>
      </c>
      <c r="AG1119" s="49">
        <f t="array" aca="1" ref="AG1119" ca="1">IF(AND(ISNUMBER(AG818), ISNUMBER(AG819)), AG819/AG818-1, NA())</f>
        <v>0</v>
      </c>
      <c r="AM1119" s="49">
        <f t="array" aca="1" ref="AM1119" ca="1">IF(AND(ISNUMBER(AM818), ISNUMBER(AM819)), AM819/AM818-1, NA())</f>
        <v>7.7807195042453259E-2</v>
      </c>
      <c r="AN1119" s="49">
        <f t="array" aca="1" ref="AN1119" ca="1">IF(AND(ISNUMBER(AN818), ISNUMBER(AN819)), AN819/AN818-1, NA())</f>
        <v>0.11937332264159828</v>
      </c>
      <c r="AO1119" s="49">
        <f t="array" aca="1" ref="AO1119" ca="1">IF(AND(ISNUMBER(AO818), ISNUMBER(AO819)), AO819/AO818-1, NA())</f>
        <v>0.32888868972906682</v>
      </c>
      <c r="AP1119" s="49">
        <f t="array" aca="1" ref="AP1119" ca="1">IF(AND(ISNUMBER(AP818), ISNUMBER(AP819)), AP819/AP818-1, NA())</f>
        <v>0.33296935291546137</v>
      </c>
      <c r="AQ1119" s="49">
        <f t="array" aca="1" ref="AQ1119" ca="1">IF(AND(ISNUMBER(AQ818), ISNUMBER(AQ819)), AQ819/AQ818-1, NA())</f>
        <v>0.13882792207203587</v>
      </c>
      <c r="AS1119" s="49">
        <f t="array" aca="1" ref="AS1119" ca="1">IF(AND(ISNUMBER(AS818), ISNUMBER(AS819)), AS819/AS818-1, NA())</f>
        <v>0.10320909006395906</v>
      </c>
      <c r="AU1119" s="49">
        <f t="array" aca="1" ref="AU1119" ca="1">IF(AND(ISNUMBER(AU818), ISNUMBER(AU819)), AU819/AU818-1, NA())</f>
        <v>0.13516070000000013</v>
      </c>
      <c r="AV1119" s="49">
        <f t="array" aca="1" ref="AV1119" ca="1">IF(AND(ISNUMBER(AV818), ISNUMBER(AV819)), AV819/AV818-1, NA())</f>
        <v>0.14649420000000002</v>
      </c>
      <c r="AW1119" s="49">
        <f t="array" aca="1" ref="AW1119" ca="1">IF(AND(ISNUMBER(AW818), ISNUMBER(AW819)), AW819/AW818-1, NA())</f>
        <v>0.20124474296571382</v>
      </c>
      <c r="AX1119" s="49">
        <f t="array" aca="1" ref="AX1119" ca="1">IF(AND(ISNUMBER(AX818), ISNUMBER(AX819)), AX819/AX818-1, NA())</f>
        <v>0.18119629566390172</v>
      </c>
      <c r="AY1119" s="49">
        <f t="array" aca="1" ref="AY1119" ca="1">IF(AND(ISNUMBER(AY818), ISNUMBER(AY819)), AY819/AY818-1, NA())</f>
        <v>0.18271761979255796</v>
      </c>
      <c r="AZ1119" s="49">
        <f t="array" aca="1" ref="AZ1119" ca="1">IF(AND(ISNUMBER(AZ818), ISNUMBER(AZ819)), AZ819/AZ818-1, NA())</f>
        <v>0.17280631016845871</v>
      </c>
      <c r="BA1119" s="49">
        <f t="array" aca="1" ref="BA1119" ca="1">IF(AND(ISNUMBER(BA818), ISNUMBER(BA819)), BA819/BA818-1, NA())</f>
        <v>0.25513503263934845</v>
      </c>
      <c r="BB1119" s="49">
        <f t="array" aca="1" ref="BB1119" ca="1">IF(AND(ISNUMBER(BB818), ISNUMBER(BB819)), BB819/BB818-1, NA())</f>
        <v>0.18168128671385708</v>
      </c>
      <c r="BC1119" s="49">
        <f t="array" aca="1" ref="BC1119" ca="1">IF(AND(ISNUMBER(BC818), ISNUMBER(BC819)), BC819/BC818-1, NA())</f>
        <v>0.36233100572131272</v>
      </c>
      <c r="BD1119" s="49">
        <f t="array" aca="1" ref="BD1119" ca="1">IF(AND(ISNUMBER(BD818), ISNUMBER(BD819)), BD819/BD818-1, NA())</f>
        <v>0.10403931060246685</v>
      </c>
      <c r="BE1119" s="49">
        <f t="array" aca="1" ref="BE1119" ca="1">IF(AND(ISNUMBER(BE818), ISNUMBER(BE819)), BE819/BE818-1, NA())</f>
        <v>0.34930529909144425</v>
      </c>
      <c r="BF1119" s="49">
        <f t="array" aca="1" ref="BF1119" ca="1">IF(AND(ISNUMBER(BF818), ISNUMBER(BF819)), BF819/BF818-1, NA())</f>
        <v>0.16506837250902295</v>
      </c>
      <c r="BG1119" s="49">
        <f t="array" aca="1" ref="BG1119" ca="1">IF(AND(ISNUMBER(BG818), ISNUMBER(BG819)), BG819/BG818-1, NA())</f>
        <v>0.31744927032040571</v>
      </c>
      <c r="BH1119" s="49">
        <f t="array" aca="1" ref="BH1119" ca="1">IF(AND(ISNUMBER(BH818), ISNUMBER(BH819)), BH819/BH818-1, NA())</f>
        <v>0.33851114065401666</v>
      </c>
      <c r="BI1119" s="49">
        <f t="array" aca="1" ref="BI1119" ca="1">IF(AND(ISNUMBER(BI818), ISNUMBER(BI819)), BI819/BI818-1, NA())</f>
        <v>0.10320909006395906</v>
      </c>
      <c r="BJ1119" s="49">
        <f t="array" aca="1" ref="BJ1119" ca="1">IF(AND(ISNUMBER(BJ818), ISNUMBER(BJ819)), BJ819/BJ818-1, NA())</f>
        <v>0.18116350588843977</v>
      </c>
      <c r="BK1119" s="49">
        <f t="array" aca="1" ref="BK1119" ca="1">IF(AND(ISNUMBER(BK818), ISNUMBER(BK819)), BK819/BK818-1, NA())</f>
        <v>0.21136508929926934</v>
      </c>
      <c r="BL1119" s="49">
        <f t="array" aca="1" ref="BL1119" ca="1">IF(AND(ISNUMBER(BL818), ISNUMBER(BL819)), BL819/BL818-1, NA())</f>
        <v>0.11089109781347117</v>
      </c>
      <c r="BM1119" s="49">
        <f t="array" aca="1" ref="BM1119" ca="1">IF(AND(ISNUMBER(BM818), ISNUMBER(BM819)), BM819/BM818-1, NA())</f>
        <v>0.19636949360570188</v>
      </c>
      <c r="BN1119" s="49">
        <f t="array" aca="1" ref="BN1119" ca="1">IF(AND(ISNUMBER(BN818), ISNUMBER(BN819)), BN819/BN818-1, NA())</f>
        <v>0.17559779228324168</v>
      </c>
      <c r="BO1119" s="49">
        <f t="array" aca="1" ref="BO1119" ca="1">IF(AND(ISNUMBER(BO818), ISNUMBER(BO819)), BO819/BO818-1, NA())</f>
        <v>0.17842973512388927</v>
      </c>
      <c r="BP1119" s="49">
        <f t="array" aca="1" ref="BP1119" ca="1">IF(AND(ISNUMBER(BP818), ISNUMBER(BP819)), BP819/BP818-1, NA())</f>
        <v>0.19180356973767321</v>
      </c>
      <c r="BQ1119" s="49">
        <f t="array" aca="1" ref="BQ1119" ca="1">IF(AND(ISNUMBER(BQ818), ISNUMBER(BQ819)), BQ819/BQ818-1, NA())</f>
        <v>0.11937332264159806</v>
      </c>
      <c r="BR1119" s="49">
        <f t="array" aca="1" ref="BR1119" ca="1">IF(AND(ISNUMBER(BR818), ISNUMBER(BR819)), BR819/BR818-1, NA())</f>
        <v>0.27952510194496494</v>
      </c>
      <c r="BS1119" s="49">
        <f t="array" aca="1" ref="BS1119" ca="1">IF(AND(ISNUMBER(BS818), ISNUMBER(BS819)), BS819/BS818-1, NA())</f>
        <v>0.39975727283341866</v>
      </c>
    </row>
    <row r="1120" spans="2:71">
      <c r="B1120" s="48">
        <f t="shared" si="1110"/>
        <v>1994</v>
      </c>
      <c r="M1120" s="49">
        <f t="array" aca="1" ref="M1120" ca="1">IF(AND(ISNUMBER(M819), ISNUMBER(M820)), M820/M819-1, NA())</f>
        <v>1.8755589494571678E-2</v>
      </c>
      <c r="N1120" s="49">
        <f t="array" aca="1" ref="N1120" ca="1">IF(AND(ISNUMBER(N819), ISNUMBER(N820)), N820/N819-1, NA())</f>
        <v>-9.3701306897463477E-3</v>
      </c>
      <c r="X1120" s="49">
        <f t="array" aca="1" ref="X1120" ca="1">IF(AND(ISNUMBER(X819), ISNUMBER(X820)), X820/X819-1, NA())</f>
        <v>2.6797058708850852E-2</v>
      </c>
      <c r="Y1120" s="49">
        <f t="array" aca="1" ref="Y1120" ca="1">IF(AND(ISNUMBER(Y819), ISNUMBER(Y820)), Y820/Y819-1, NA())</f>
        <v>-9.6529030229741686E-3</v>
      </c>
      <c r="AA1120" s="49">
        <f t="array" aca="1" ref="AA1120" ca="1">IF(AND(ISNUMBER(AA819), ISNUMBER(AA820)), AA820/AA819-1, NA())</f>
        <v>1.8755589494571678E-2</v>
      </c>
      <c r="AB1120" s="49">
        <f t="array" aca="1" ref="AB1120" ca="1">IF(AND(ISNUMBER(AB819), ISNUMBER(AB820)), AB820/AB819-1, NA())</f>
        <v>1.4200845733327583E-2</v>
      </c>
      <c r="AC1120" s="49">
        <f t="array" aca="1" ref="AC1120" ca="1">IF(AND(ISNUMBER(AC819), ISNUMBER(AC820)), AC820/AC819-1, NA())</f>
        <v>1.6202187201140861E-2</v>
      </c>
      <c r="AD1120" s="49">
        <f t="array" aca="1" ref="AD1120" ca="1">IF(AND(ISNUMBER(AD819), ISNUMBER(AD820)), AD820/AD819-1, NA())</f>
        <v>8.5324392131214122E-3</v>
      </c>
      <c r="AE1120" s="49">
        <f t="array" aca="1" ref="AE1120" ca="1">IF(AND(ISNUMBER(AE819), ISNUMBER(AE820)), AE820/AE819-1, NA())</f>
        <v>1.0947306280265634E-2</v>
      </c>
      <c r="AG1120" s="49">
        <f t="array" aca="1" ref="AG1120" ca="1">IF(AND(ISNUMBER(AG819), ISNUMBER(AG820)), AG820/AG819-1, NA())</f>
        <v>0</v>
      </c>
      <c r="AM1120" s="49">
        <f t="array" aca="1" ref="AM1120" ca="1">IF(AND(ISNUMBER(AM819), ISNUMBER(AM820)), AM820/AM819-1, NA())</f>
        <v>-9.7037580256810196E-3</v>
      </c>
      <c r="AN1120" s="49">
        <f t="array" aca="1" ref="AN1120" ca="1">IF(AND(ISNUMBER(AN819), ISNUMBER(AN820)), AN820/AN819-1, NA())</f>
        <v>-1.976352658483449E-2</v>
      </c>
      <c r="AO1120" s="49">
        <f t="array" aca="1" ref="AO1120" ca="1">IF(AND(ISNUMBER(AO819), ISNUMBER(AO820)), AO820/AO819-1, NA())</f>
        <v>-6.4573182214197056E-3</v>
      </c>
      <c r="AP1120" s="49">
        <f t="array" aca="1" ref="AP1120" ca="1">IF(AND(ISNUMBER(AP819), ISNUMBER(AP820)), AP820/AP819-1, NA())</f>
        <v>-1.2129010934055162E-2</v>
      </c>
      <c r="AQ1120" s="49">
        <f t="array" aca="1" ref="AQ1120" ca="1">IF(AND(ISNUMBER(AQ819), ISNUMBER(AQ820)), AQ820/AQ819-1, NA())</f>
        <v>-1.7368302418452441E-2</v>
      </c>
      <c r="AS1120" s="49">
        <f t="array" aca="1" ref="AS1120" ca="1">IF(AND(ISNUMBER(AS819), ISNUMBER(AS820)), AS820/AS819-1, NA())</f>
        <v>-9.6529030229741686E-3</v>
      </c>
      <c r="AU1120" s="49">
        <f t="array" aca="1" ref="AU1120" ca="1">IF(AND(ISNUMBER(AU819), ISNUMBER(AU820)), AU820/AU819-1, NA())</f>
        <v>-4.8705000000001109E-3</v>
      </c>
      <c r="AV1120" s="49">
        <f t="array" aca="1" ref="AV1120" ca="1">IF(AND(ISNUMBER(AV819), ISNUMBER(AV820)), AV820/AV819-1, NA())</f>
        <v>-4.435980000000006E-2</v>
      </c>
      <c r="AW1120" s="49">
        <f t="array" aca="1" ref="AW1120" ca="1">IF(AND(ISNUMBER(AW819), ISNUMBER(AW820)), AW820/AW819-1, NA())</f>
        <v>3.3216678846166525E-2</v>
      </c>
      <c r="AX1120" s="49">
        <f t="array" aca="1" ref="AX1120" ca="1">IF(AND(ISNUMBER(AX819), ISNUMBER(AX820)), AX820/AX819-1, NA())</f>
        <v>1.7676981310367657E-2</v>
      </c>
      <c r="AY1120" s="49">
        <f t="array" aca="1" ref="AY1120" ca="1">IF(AND(ISNUMBER(AY819), ISNUMBER(AY820)), AY820/AY819-1, NA())</f>
        <v>1.5859521065690219E-2</v>
      </c>
      <c r="AZ1120" s="49">
        <f t="array" aca="1" ref="AZ1120" ca="1">IF(AND(ISNUMBER(AZ819), ISNUMBER(AZ820)), AZ820/AZ819-1, NA())</f>
        <v>1.5485788705339454E-2</v>
      </c>
      <c r="BA1120" s="49">
        <f t="array" aca="1" ref="BA1120" ca="1">IF(AND(ISNUMBER(BA819), ISNUMBER(BA820)), BA820/BA819-1, NA())</f>
        <v>-9.7381066398332106E-3</v>
      </c>
      <c r="BB1120" s="49">
        <f t="array" aca="1" ref="BB1120" ca="1">IF(AND(ISNUMBER(BB819), ISNUMBER(BB820)), BB820/BB819-1, NA())</f>
        <v>2.6797058708850852E-2</v>
      </c>
      <c r="BC1120" s="49">
        <f t="array" aca="1" ref="BC1120" ca="1">IF(AND(ISNUMBER(BC819), ISNUMBER(BC820)), BC820/BC819-1, NA())</f>
        <v>-3.9151716045698892E-3</v>
      </c>
      <c r="BD1120" s="49">
        <f t="array" aca="1" ref="BD1120" ca="1">IF(AND(ISNUMBER(BD819), ISNUMBER(BD820)), BD820/BD819-1, NA())</f>
        <v>-7.4692149543308384E-3</v>
      </c>
      <c r="BE1120" s="49">
        <f t="array" aca="1" ref="BE1120" ca="1">IF(AND(ISNUMBER(BE819), ISNUMBER(BE820)), BE820/BE819-1, NA())</f>
        <v>-2.1866206363074236E-2</v>
      </c>
      <c r="BF1120" s="49">
        <f t="array" aca="1" ref="BF1120" ca="1">IF(AND(ISNUMBER(BF819), ISNUMBER(BF820)), BF820/BF819-1, NA())</f>
        <v>1.5883614432699034E-3</v>
      </c>
      <c r="BG1120" s="49">
        <f t="array" aca="1" ref="BG1120" ca="1">IF(AND(ISNUMBER(BG819), ISNUMBER(BG820)), BG820/BG819-1, NA())</f>
        <v>3.5505765459000749E-3</v>
      </c>
      <c r="BH1120" s="49">
        <f t="array" aca="1" ref="BH1120" ca="1">IF(AND(ISNUMBER(BH819), ISNUMBER(BH820)), BH820/BH819-1, NA())</f>
        <v>-2.455316759710835E-2</v>
      </c>
      <c r="BI1120" s="49">
        <f t="array" aca="1" ref="BI1120" ca="1">IF(AND(ISNUMBER(BI819), ISNUMBER(BI820)), BI820/BI819-1, NA())</f>
        <v>-9.6529030229741686E-3</v>
      </c>
      <c r="BJ1120" s="49">
        <f t="array" aca="1" ref="BJ1120" ca="1">IF(AND(ISNUMBER(BJ819), ISNUMBER(BJ820)), BJ820/BJ819-1, NA())</f>
        <v>1.7046927995635563E-2</v>
      </c>
      <c r="BK1120" s="49">
        <f t="array" aca="1" ref="BK1120" ca="1">IF(AND(ISNUMBER(BK819), ISNUMBER(BK820)), BK820/BK819-1, NA())</f>
        <v>2.3265468532814415E-2</v>
      </c>
      <c r="BL1120" s="49">
        <f t="array" aca="1" ref="BL1120" ca="1">IF(AND(ISNUMBER(BL819), ISNUMBER(BL820)), BL820/BL819-1, NA())</f>
        <v>-2.2450334735678923E-2</v>
      </c>
      <c r="BM1120" s="49">
        <f t="array" aca="1" ref="BM1120" ca="1">IF(AND(ISNUMBER(BM819), ISNUMBER(BM820)), BM820/BM819-1, NA())</f>
        <v>1.214907965307499E-2</v>
      </c>
      <c r="BN1120" s="49">
        <f t="array" aca="1" ref="BN1120" ca="1">IF(AND(ISNUMBER(BN819), ISNUMBER(BN820)), BN820/BN819-1, NA())</f>
        <v>5.2939716992648211E-3</v>
      </c>
      <c r="BO1120" s="49">
        <f t="array" aca="1" ref="BO1120" ca="1">IF(AND(ISNUMBER(BO819), ISNUMBER(BO820)), BO820/BO819-1, NA())</f>
        <v>9.1088921698292413E-3</v>
      </c>
      <c r="BP1120" s="49">
        <f t="array" aca="1" ref="BP1120" ca="1">IF(AND(ISNUMBER(BP819), ISNUMBER(BP820)), BP820/BP819-1, NA())</f>
        <v>4.9571642856125475E-3</v>
      </c>
      <c r="BQ1120" s="49">
        <f t="array" aca="1" ref="BQ1120" ca="1">IF(AND(ISNUMBER(BQ819), ISNUMBER(BQ820)), BQ820/BQ819-1, NA())</f>
        <v>-1.9763526584834601E-2</v>
      </c>
      <c r="BR1120" s="49">
        <f t="array" aca="1" ref="BR1120" ca="1">IF(AND(ISNUMBER(BR819), ISNUMBER(BR820)), BR820/BR819-1, NA())</f>
        <v>-1.1563677537947292E-2</v>
      </c>
      <c r="BS1120" s="49">
        <f t="array" aca="1" ref="BS1120" ca="1">IF(AND(ISNUMBER(BS819), ISNUMBER(BS820)), BS820/BS819-1, NA())</f>
        <v>-5.4285514851541317E-2</v>
      </c>
    </row>
    <row r="1121" spans="2:71">
      <c r="B1121" s="48">
        <f t="shared" si="1110"/>
        <v>1995</v>
      </c>
      <c r="M1121" s="49">
        <f t="array" aca="1" ref="M1121" ca="1">IF(AND(ISNUMBER(M820), ISNUMBER(M821)), M821/M820-1, NA())</f>
        <v>0.23036668879141908</v>
      </c>
      <c r="N1121" s="49">
        <f t="array" aca="1" ref="N1121" ca="1">IF(AND(ISNUMBER(N820), ISNUMBER(N821)), N821/N820-1, NA())</f>
        <v>0.30441672120780372</v>
      </c>
      <c r="X1121" s="49">
        <f t="array" aca="1" ref="X1121" ca="1">IF(AND(ISNUMBER(X820), ISNUMBER(X821)), X821/X820-1, NA())</f>
        <v>0.22229862471894912</v>
      </c>
      <c r="Y1121" s="49">
        <f t="array" aca="1" ref="Y1121" ca="1">IF(AND(ISNUMBER(Y820), ISNUMBER(Y821)), Y821/Y820-1, NA())</f>
        <v>0.30243435208055147</v>
      </c>
      <c r="AA1121" s="49">
        <f t="array" aca="1" ref="AA1121" ca="1">IF(AND(ISNUMBER(AA820), ISNUMBER(AA821)), AA821/AA820-1, NA())</f>
        <v>0.23036668879141908</v>
      </c>
      <c r="AB1121" s="49">
        <f t="array" aca="1" ref="AB1121" ca="1">IF(AND(ISNUMBER(AB820), ISNUMBER(AB821)), AB821/AB820-1, NA())</f>
        <v>0.23388407233729414</v>
      </c>
      <c r="AC1121" s="49">
        <f t="array" aca="1" ref="AC1121" ca="1">IF(AND(ISNUMBER(AC820), ISNUMBER(AC821)), AC821/AC820-1, NA())</f>
        <v>0.22115555580492141</v>
      </c>
      <c r="AD1121" s="49">
        <f t="array" aca="1" ref="AD1121" ca="1">IF(AND(ISNUMBER(AD820), ISNUMBER(AD821)), AD821/AD820-1, NA())</f>
        <v>0.21743733061378956</v>
      </c>
      <c r="AE1121" s="49">
        <f t="array" aca="1" ref="AE1121" ca="1">IF(AND(ISNUMBER(AE820), ISNUMBER(AE821)), AE821/AE820-1, NA())</f>
        <v>0.20174210286911731</v>
      </c>
      <c r="AG1121" s="49">
        <f t="array" aca="1" ref="AG1121" ca="1">IF(AND(ISNUMBER(AG820), ISNUMBER(AG821)), AG821/AG820-1, NA())</f>
        <v>0</v>
      </c>
      <c r="AM1121" s="49">
        <f t="array" aca="1" ref="AM1121" ca="1">IF(AND(ISNUMBER(AM820), ISNUMBER(AM821)), AM821/AM820-1, NA())</f>
        <v>0.29935447301149387</v>
      </c>
      <c r="AN1121" s="49">
        <f t="array" aca="1" ref="AN1121" ca="1">IF(AND(ISNUMBER(AN820), ISNUMBER(AN821)), AN821/AN820-1, NA())</f>
        <v>0.24001425377237706</v>
      </c>
      <c r="AO1121" s="49">
        <f t="array" aca="1" ref="AO1121" ca="1">IF(AND(ISNUMBER(AO820), ISNUMBER(AO821)), AO821/AO820-1, NA())</f>
        <v>0.16362660316600874</v>
      </c>
      <c r="AP1121" s="49">
        <f t="array" aca="1" ref="AP1121" ca="1">IF(AND(ISNUMBER(AP820), ISNUMBER(AP821)), AP821/AP820-1, NA())</f>
        <v>0.15488694430893846</v>
      </c>
      <c r="AQ1121" s="49">
        <f t="array" aca="1" ref="AQ1121" ca="1">IF(AND(ISNUMBER(AQ820), ISNUMBER(AQ821)), AQ821/AQ820-1, NA())</f>
        <v>0.22038912932966226</v>
      </c>
      <c r="AS1121" s="49">
        <f t="array" aca="1" ref="AS1121" ca="1">IF(AND(ISNUMBER(AS820), ISNUMBER(AS821)), AS821/AS820-1, NA())</f>
        <v>0.30243435208055147</v>
      </c>
      <c r="AU1121" s="49">
        <f t="array" aca="1" ref="AU1121" ca="1">IF(AND(ISNUMBER(AU820), ISNUMBER(AU821)), AU821/AU820-1, NA())</f>
        <v>0.32922399999999996</v>
      </c>
      <c r="AV1121" s="49">
        <f t="array" aca="1" ref="AV1121" ca="1">IF(AND(ISNUMBER(AV820), ISNUMBER(AV821)), AV821/AV820-1, NA())</f>
        <v>0.28910279999999999</v>
      </c>
      <c r="AW1121" s="49">
        <f t="array" aca="1" ref="AW1121" ca="1">IF(AND(ISNUMBER(AW820), ISNUMBER(AW821)), AW821/AW820-1, NA())</f>
        <v>0.21036990373535613</v>
      </c>
      <c r="AX1121" s="49">
        <f t="array" aca="1" ref="AX1121" ca="1">IF(AND(ISNUMBER(AX820), ISNUMBER(AX821)), AX821/AX820-1, NA())</f>
        <v>0.23264282526698898</v>
      </c>
      <c r="AY1121" s="49">
        <f t="array" aca="1" ref="AY1121" ca="1">IF(AND(ISNUMBER(AY820), ISNUMBER(AY821)), AY821/AY820-1, NA())</f>
        <v>0.23450020108766356</v>
      </c>
      <c r="AZ1121" s="49">
        <f t="array" aca="1" ref="AZ1121" ca="1">IF(AND(ISNUMBER(AZ820), ISNUMBER(AZ821)), AZ821/AZ820-1, NA())</f>
        <v>0.23634424508772356</v>
      </c>
      <c r="BA1121" s="49">
        <f t="array" aca="1" ref="BA1121" ca="1">IF(AND(ISNUMBER(BA820), ISNUMBER(BA821)), BA821/BA820-1, NA())</f>
        <v>0.17775161954709362</v>
      </c>
      <c r="BB1121" s="49">
        <f t="array" aca="1" ref="BB1121" ca="1">IF(AND(ISNUMBER(BB820), ISNUMBER(BB821)), BB821/BB820-1, NA())</f>
        <v>0.22229862471894912</v>
      </c>
      <c r="BC1121" s="49">
        <f t="array" aca="1" ref="BC1121" ca="1">IF(AND(ISNUMBER(BC820), ISNUMBER(BC821)), BC821/BC820-1, NA())</f>
        <v>0.12640203227090629</v>
      </c>
      <c r="BD1121" s="49">
        <f t="array" aca="1" ref="BD1121" ca="1">IF(AND(ISNUMBER(BD820), ISNUMBER(BD821)), BD821/BD820-1, NA())</f>
        <v>0.31771372898402239</v>
      </c>
      <c r="BE1121" s="49">
        <f t="array" aca="1" ref="BE1121" ca="1">IF(AND(ISNUMBER(BE820), ISNUMBER(BE821)), BE821/BE820-1, NA())</f>
        <v>0.1543219623869303</v>
      </c>
      <c r="BF1121" s="49">
        <f t="array" aca="1" ref="BF1121" ca="1">IF(AND(ISNUMBER(BF820), ISNUMBER(BF821)), BF821/BF820-1, NA())</f>
        <v>0.22934393592027935</v>
      </c>
      <c r="BG1121" s="49">
        <f t="array" aca="1" ref="BG1121" ca="1">IF(AND(ISNUMBER(BG820), ISNUMBER(BG821)), BG821/BG820-1, NA())</f>
        <v>0.12168259954950633</v>
      </c>
      <c r="BH1121" s="49">
        <f t="array" aca="1" ref="BH1121" ca="1">IF(AND(ISNUMBER(BH820), ISNUMBER(BH821)), BH821/BH820-1, NA())</f>
        <v>0.14645768289305905</v>
      </c>
      <c r="BI1121" s="49">
        <f t="array" aca="1" ref="BI1121" ca="1">IF(AND(ISNUMBER(BI820), ISNUMBER(BI821)), BI821/BI820-1, NA())</f>
        <v>0.30243435208055147</v>
      </c>
      <c r="BJ1121" s="49">
        <f t="array" aca="1" ref="BJ1121" ca="1">IF(AND(ISNUMBER(BJ820), ISNUMBER(BJ821)), BJ821/BJ820-1, NA())</f>
        <v>0.24946489100679314</v>
      </c>
      <c r="BK1121" s="49">
        <f t="array" aca="1" ref="BK1121" ca="1">IF(AND(ISNUMBER(BK820), ISNUMBER(BK821)), BK821/BK820-1, NA())</f>
        <v>0.17828467637240819</v>
      </c>
      <c r="BL1121" s="49">
        <f t="array" aca="1" ref="BL1121" ca="1">IF(AND(ISNUMBER(BL820), ISNUMBER(BL821)), BL821/BL820-1, NA())</f>
        <v>0.29750597298718628</v>
      </c>
      <c r="BM1121" s="49">
        <f t="array" aca="1" ref="BM1121" ca="1">IF(AND(ISNUMBER(BM820), ISNUMBER(BM821)), BM821/BM820-1, NA())</f>
        <v>0.20895688510300769</v>
      </c>
      <c r="BN1121" s="49">
        <f t="array" aca="1" ref="BN1121" ca="1">IF(AND(ISNUMBER(BN820), ISNUMBER(BN821)), BN821/BN820-1, NA())</f>
        <v>0.21087861528444551</v>
      </c>
      <c r="BO1121" s="49">
        <f t="array" aca="1" ref="BO1121" ca="1">IF(AND(ISNUMBER(BO820), ISNUMBER(BO821)), BO821/BO820-1, NA())</f>
        <v>0.20084908589512573</v>
      </c>
      <c r="BP1121" s="49">
        <f t="array" aca="1" ref="BP1121" ca="1">IF(AND(ISNUMBER(BP820), ISNUMBER(BP821)), BP821/BP820-1, NA())</f>
        <v>0.20923249583854786</v>
      </c>
      <c r="BQ1121" s="49">
        <f t="array" aca="1" ref="BQ1121" ca="1">IF(AND(ISNUMBER(BQ820), ISNUMBER(BQ821)), BQ821/BQ820-1, NA())</f>
        <v>0.24001425377237728</v>
      </c>
      <c r="BR1121" s="49">
        <f t="array" aca="1" ref="BR1121" ca="1">IF(AND(ISNUMBER(BR820), ISNUMBER(BR821)), BR821/BR820-1, NA())</f>
        <v>0.18906288435398433</v>
      </c>
      <c r="BS1121" s="49">
        <f t="array" aca="1" ref="BS1121" ca="1">IF(AND(ISNUMBER(BS820), ISNUMBER(BS821)), BS821/BS820-1, NA())</f>
        <v>8.7247667046824295E-2</v>
      </c>
    </row>
    <row r="1122" spans="2:71">
      <c r="B1122" s="48">
        <f t="shared" si="1110"/>
        <v>1996</v>
      </c>
      <c r="M1122" s="49">
        <f t="array" aca="1" ref="M1122" ca="1">IF(AND(ISNUMBER(M821), ISNUMBER(M822)), M822/M821-1, NA())</f>
        <v>0.13605407060780217</v>
      </c>
      <c r="N1122" s="49">
        <f t="array" aca="1" ref="N1122" ca="1">IF(AND(ISNUMBER(N821), ISNUMBER(N822)), N822/N821-1, NA())</f>
        <v>0.16181614507287967</v>
      </c>
      <c r="X1122" s="49">
        <f t="array" aca="1" ref="X1122" ca="1">IF(AND(ISNUMBER(X821), ISNUMBER(X822)), X822/X821-1, NA())</f>
        <v>0.13593370190182452</v>
      </c>
      <c r="Y1122" s="49">
        <f t="array" aca="1" ref="Y1122" ca="1">IF(AND(ISNUMBER(Y821), ISNUMBER(Y822)), Y822/Y821-1, NA())</f>
        <v>0.15996726859776</v>
      </c>
      <c r="AA1122" s="49">
        <f t="array" aca="1" ref="AA1122" ca="1">IF(AND(ISNUMBER(AA821), ISNUMBER(AA822)), AA822/AA821-1, NA())</f>
        <v>0.13605407060780217</v>
      </c>
      <c r="AB1122" s="49">
        <f t="array" aca="1" ref="AB1122" ca="1">IF(AND(ISNUMBER(AB821), ISNUMBER(AB822)), AB822/AB821-1, NA())</f>
        <v>0.15601731595983703</v>
      </c>
      <c r="AC1122" s="49">
        <f t="array" aca="1" ref="AC1122" ca="1">IF(AND(ISNUMBER(AC821), ISNUMBER(AC822)), AC822/AC821-1, NA())</f>
        <v>0.15909593632293095</v>
      </c>
      <c r="AD1122" s="49">
        <f t="array" aca="1" ref="AD1122" ca="1">IF(AND(ISNUMBER(AD821), ISNUMBER(AD822)), AD822/AD821-1, NA())</f>
        <v>0.18120104028392037</v>
      </c>
      <c r="AE1122" s="49">
        <f t="array" aca="1" ref="AE1122" ca="1">IF(AND(ISNUMBER(AE821), ISNUMBER(AE822)), AE822/AE821-1, NA())</f>
        <v>0.1216874220552211</v>
      </c>
      <c r="AG1122" s="49">
        <f t="array" aca="1" ref="AG1122" ca="1">IF(AND(ISNUMBER(AG821), ISNUMBER(AG822)), AG822/AG821-1, NA())</f>
        <v>0</v>
      </c>
      <c r="AM1122" s="49">
        <f t="array" aca="1" ref="AM1122" ca="1">IF(AND(ISNUMBER(AM821), ISNUMBER(AM822)), AM822/AM821-1, NA())</f>
        <v>0.17003597029974848</v>
      </c>
      <c r="AN1122" s="49">
        <f t="array" aca="1" ref="AN1122" ca="1">IF(AND(ISNUMBER(AN821), ISNUMBER(AN822)), AN822/AN821-1, NA())</f>
        <v>8.6141312592182828E-2</v>
      </c>
      <c r="AO1122" s="49">
        <f t="array" aca="1" ref="AO1122" ca="1">IF(AND(ISNUMBER(AO821), ISNUMBER(AO822)), AO822/AO821-1, NA())</f>
        <v>0.15713051190247995</v>
      </c>
      <c r="AP1122" s="49">
        <f t="array" aca="1" ref="AP1122" ca="1">IF(AND(ISNUMBER(AP821), ISNUMBER(AP822)), AP822/AP821-1, NA())</f>
        <v>0.13745134251996505</v>
      </c>
      <c r="AQ1122" s="49">
        <f t="array" aca="1" ref="AQ1122" ca="1">IF(AND(ISNUMBER(AQ821), ISNUMBER(AQ822)), AQ822/AQ821-1, NA())</f>
        <v>7.2297362574019308E-2</v>
      </c>
      <c r="AS1122" s="49">
        <f t="array" aca="1" ref="AS1122" ca="1">IF(AND(ISNUMBER(AS821), ISNUMBER(AS822)), AS822/AS821-1, NA())</f>
        <v>0.15996726859775978</v>
      </c>
      <c r="AU1122" s="49">
        <f t="array" aca="1" ref="AU1122" ca="1">IF(AND(ISNUMBER(AU821), ISNUMBER(AU822)), AU822/AU821-1, NA())</f>
        <v>0.16188099999999994</v>
      </c>
      <c r="AV1122" s="49">
        <f t="array" aca="1" ref="AV1122" ca="1">IF(AND(ISNUMBER(AV821), ISNUMBER(AV822)), AV822/AV821-1, NA())</f>
        <v>9.4193200000000088E-2</v>
      </c>
      <c r="AW1122" s="49">
        <f t="array" aca="1" ref="AW1122" ca="1">IF(AND(ISNUMBER(AW821), ISNUMBER(AW822)), AW822/AW821-1, NA())</f>
        <v>0.11825819317089636</v>
      </c>
      <c r="AX1122" s="49">
        <f t="array" aca="1" ref="AX1122" ca="1">IF(AND(ISNUMBER(AX821), ISNUMBER(AX822)), AX822/AX821-1, NA())</f>
        <v>0.13666731431492241</v>
      </c>
      <c r="AY1122" s="49">
        <f t="array" aca="1" ref="AY1122" ca="1">IF(AND(ISNUMBER(AY821), ISNUMBER(AY822)), AY822/AY821-1, NA())</f>
        <v>0.13533110023953387</v>
      </c>
      <c r="AZ1122" s="49">
        <f t="array" aca="1" ref="AZ1122" ca="1">IF(AND(ISNUMBER(AZ821), ISNUMBER(AZ822)), AZ822/AZ821-1, NA())</f>
        <v>0.15222501357221074</v>
      </c>
      <c r="BA1122" s="49">
        <f t="array" aca="1" ref="BA1122" ca="1">IF(AND(ISNUMBER(BA821), ISNUMBER(BA822)), BA822/BA821-1, NA())</f>
        <v>0.15763048003597424</v>
      </c>
      <c r="BB1122" s="49">
        <f t="array" aca="1" ref="BB1122" ca="1">IF(AND(ISNUMBER(BB821), ISNUMBER(BB822)), BB822/BB821-1, NA())</f>
        <v>0.13593370190182452</v>
      </c>
      <c r="BC1122" s="49">
        <f t="array" aca="1" ref="BC1122" ca="1">IF(AND(ISNUMBER(BC821), ISNUMBER(BC822)), BC822/BC821-1, NA())</f>
        <v>0.14690882641797565</v>
      </c>
      <c r="BD1122" s="49">
        <f t="array" aca="1" ref="BD1122" ca="1">IF(AND(ISNUMBER(BD821), ISNUMBER(BD822)), BD822/BD821-1, NA())</f>
        <v>0.17407393192788168</v>
      </c>
      <c r="BE1122" s="49">
        <f t="array" aca="1" ref="BE1122" ca="1">IF(AND(ISNUMBER(BE821), ISNUMBER(BE822)), BE822/BE821-1, NA())</f>
        <v>0.12190098317043008</v>
      </c>
      <c r="BF1122" s="49">
        <f t="array" aca="1" ref="BF1122" ca="1">IF(AND(ISNUMBER(BF821), ISNUMBER(BF822)), BF822/BF821-1, NA())</f>
        <v>0.1502061887872066</v>
      </c>
      <c r="BG1122" s="49">
        <f t="array" aca="1" ref="BG1122" ca="1">IF(AND(ISNUMBER(BG821), ISNUMBER(BG822)), BG822/BG821-1, NA())</f>
        <v>0.11218914285532988</v>
      </c>
      <c r="BH1122" s="49">
        <f t="array" aca="1" ref="BH1122" ca="1">IF(AND(ISNUMBER(BH821), ISNUMBER(BH822)), BH822/BH821-1, NA())</f>
        <v>0.15002088345064624</v>
      </c>
      <c r="BI1122" s="49">
        <f t="array" aca="1" ref="BI1122" ca="1">IF(AND(ISNUMBER(BI821), ISNUMBER(BI822)), BI822/BI821-1, NA())</f>
        <v>0.15996726859776</v>
      </c>
      <c r="BJ1122" s="49">
        <f t="array" aca="1" ref="BJ1122" ca="1">IF(AND(ISNUMBER(BJ821), ISNUMBER(BJ822)), BJ822/BJ821-1, NA())</f>
        <v>0.14897906736042454</v>
      </c>
      <c r="BK1122" s="49">
        <f t="array" aca="1" ref="BK1122" ca="1">IF(AND(ISNUMBER(BK821), ISNUMBER(BK822)), BK822/BK821-1, NA())</f>
        <v>0.12757650360159833</v>
      </c>
      <c r="BL1122" s="49">
        <f t="array" aca="1" ref="BL1122" ca="1">IF(AND(ISNUMBER(BL821), ISNUMBER(BL822)), BL822/BL821-1, NA())</f>
        <v>0.13658416191072131</v>
      </c>
      <c r="BM1122" s="49">
        <f t="array" aca="1" ref="BM1122" ca="1">IF(AND(ISNUMBER(BM821), ISNUMBER(BM822)), BM822/BM821-1, NA())</f>
        <v>0.10745995381745321</v>
      </c>
      <c r="BN1122" s="49">
        <f t="array" aca="1" ref="BN1122" ca="1">IF(AND(ISNUMBER(BN821), ISNUMBER(BN822)), BN822/BN821-1, NA())</f>
        <v>0.1047668739452805</v>
      </c>
      <c r="BO1122" s="49">
        <f t="array" aca="1" ref="BO1122" ca="1">IF(AND(ISNUMBER(BO821), ISNUMBER(BO822)), BO822/BO821-1, NA())</f>
        <v>0.14311249786348457</v>
      </c>
      <c r="BP1122" s="49">
        <f t="array" aca="1" ref="BP1122" ca="1">IF(AND(ISNUMBER(BP821), ISNUMBER(BP822)), BP822/BP821-1, NA())</f>
        <v>0.17579189612407298</v>
      </c>
      <c r="BQ1122" s="49">
        <f t="array" aca="1" ref="BQ1122" ca="1">IF(AND(ISNUMBER(BQ821), ISNUMBER(BQ822)), BQ822/BQ821-1, NA())</f>
        <v>8.6141312592182828E-2</v>
      </c>
      <c r="BR1122" s="49">
        <f t="array" aca="1" ref="BR1122" ca="1">IF(AND(ISNUMBER(BR821), ISNUMBER(BR822)), BR822/BR821-1, NA())</f>
        <v>0.12985909648269689</v>
      </c>
      <c r="BS1122" s="49">
        <f t="array" aca="1" ref="BS1122" ca="1">IF(AND(ISNUMBER(BS821), ISNUMBER(BS822)), BS822/BS821-1, NA())</f>
        <v>0.11931092120613451</v>
      </c>
    </row>
    <row r="1123" spans="2:71">
      <c r="B1123" s="48">
        <f t="shared" si="1110"/>
        <v>1997</v>
      </c>
      <c r="M1123" s="49">
        <f t="array" aca="1" ref="M1123" ca="1">IF(AND(ISNUMBER(M822), ISNUMBER(M823)), M823/M822-1, NA())</f>
        <v>0.18142360177843275</v>
      </c>
      <c r="N1123" s="49">
        <f t="array" aca="1" ref="N1123" ca="1">IF(AND(ISNUMBER(N822), ISNUMBER(N823)), N823/N822-1, NA())</f>
        <v>0.25710408779306615</v>
      </c>
      <c r="X1123" s="49">
        <f t="array" aca="1" ref="X1123" ca="1">IF(AND(ISNUMBER(X822), ISNUMBER(X823)), X823/X822-1, NA())</f>
        <v>0.18058203413067031</v>
      </c>
      <c r="Y1123" s="49">
        <f t="array" aca="1" ref="Y1123" ca="1">IF(AND(ISNUMBER(Y822), ISNUMBER(Y823)), Y823/Y822-1, NA())</f>
        <v>0.2549727337731964</v>
      </c>
      <c r="AA1123" s="49">
        <f t="array" aca="1" ref="AA1123" ca="1">IF(AND(ISNUMBER(AA822), ISNUMBER(AA823)), AA823/AA822-1, NA())</f>
        <v>0.18142360177843275</v>
      </c>
      <c r="AB1123" s="49">
        <f t="array" aca="1" ref="AB1123" ca="1">IF(AND(ISNUMBER(AB822), ISNUMBER(AB823)), AB823/AB822-1, NA())</f>
        <v>0.20690548284905885</v>
      </c>
      <c r="AC1123" s="49">
        <f t="array" aca="1" ref="AC1123" ca="1">IF(AND(ISNUMBER(AC822), ISNUMBER(AC823)), AC823/AC822-1, NA())</f>
        <v>0.18826263046538094</v>
      </c>
      <c r="AD1123" s="49">
        <f t="array" aca="1" ref="AD1123" ca="1">IF(AND(ISNUMBER(AD822), ISNUMBER(AD823)), AD823/AD822-1, NA())</f>
        <v>0.2246412778218243</v>
      </c>
      <c r="AE1123" s="49">
        <f t="array" aca="1" ref="AE1123" ca="1">IF(AND(ISNUMBER(AE822), ISNUMBER(AE823)), AE823/AE822-1, NA())</f>
        <v>0.16903430556168253</v>
      </c>
      <c r="AG1123" s="49">
        <f t="array" aca="1" ref="AG1123" ca="1">IF(AND(ISNUMBER(AG822), ISNUMBER(AG823)), AG823/AG822-1, NA())</f>
        <v>0</v>
      </c>
      <c r="AM1123" s="49">
        <f t="array" aca="1" ref="AM1123" ca="1">IF(AND(ISNUMBER(AM822), ISNUMBER(AM823)), AM823/AM822-1, NA())</f>
        <v>0.19830880637356629</v>
      </c>
      <c r="AN1123" s="49">
        <f t="array" aca="1" ref="AN1123" ca="1">IF(AND(ISNUMBER(AN822), ISNUMBER(AN823)), AN823/AN822-1, NA())</f>
        <v>0.17258850226547739</v>
      </c>
      <c r="AO1123" s="49">
        <f t="array" aca="1" ref="AO1123" ca="1">IF(AND(ISNUMBER(AO822), ISNUMBER(AO823)), AO823/AO822-1, NA())</f>
        <v>0.1000092780585955</v>
      </c>
      <c r="AP1123" s="49">
        <f t="array" aca="1" ref="AP1123" ca="1">IF(AND(ISNUMBER(AP822), ISNUMBER(AP823)), AP823/AP822-1, NA())</f>
        <v>7.9030285604221762E-2</v>
      </c>
      <c r="AQ1123" s="49">
        <f t="array" aca="1" ref="AQ1123" ca="1">IF(AND(ISNUMBER(AQ822), ISNUMBER(AQ823)), AQ823/AQ822-1, NA())</f>
        <v>0.14302215395513085</v>
      </c>
      <c r="AS1123" s="49">
        <f t="array" aca="1" ref="AS1123" ca="1">IF(AND(ISNUMBER(AS822), ISNUMBER(AS823)), AS823/AS822-1, NA())</f>
        <v>0.25497273377319618</v>
      </c>
      <c r="AU1123" s="49">
        <f t="array" aca="1" ref="AU1123" ca="1">IF(AND(ISNUMBER(AU822), ISNUMBER(AU823)), AU823/AU822-1, NA())</f>
        <v>0.2323472000000002</v>
      </c>
      <c r="AV1123" s="49">
        <f t="array" aca="1" ref="AV1123" ca="1">IF(AND(ISNUMBER(AV822), ISNUMBER(AV823)), AV823/AV822-1, NA())</f>
        <v>0.20190440000000009</v>
      </c>
      <c r="AW1123" s="49">
        <f t="array" aca="1" ref="AW1123" ca="1">IF(AND(ISNUMBER(AW822), ISNUMBER(AW823)), AW823/AW822-1, NA())</f>
        <v>0.15595360633013478</v>
      </c>
      <c r="AX1123" s="49">
        <f t="array" aca="1" ref="AX1123" ca="1">IF(AND(ISNUMBER(AX822), ISNUMBER(AX823)), AX823/AX822-1, NA())</f>
        <v>0.18387560360442823</v>
      </c>
      <c r="AY1123" s="49">
        <f t="array" aca="1" ref="AY1123" ca="1">IF(AND(ISNUMBER(AY822), ISNUMBER(AY823)), AY823/AY822-1, NA())</f>
        <v>0.17946032967464687</v>
      </c>
      <c r="AZ1123" s="49">
        <f t="array" aca="1" ref="AZ1123" ca="1">IF(AND(ISNUMBER(AZ822), ISNUMBER(AZ823)), AZ823/AZ822-1, NA())</f>
        <v>0.19367562986798603</v>
      </c>
      <c r="BA1123" s="49">
        <f t="array" aca="1" ref="BA1123" ca="1">IF(AND(ISNUMBER(BA822), ISNUMBER(BA823)), BA823/BA822-1, NA())</f>
        <v>0.13517965314080316</v>
      </c>
      <c r="BB1123" s="49">
        <f t="array" aca="1" ref="BB1123" ca="1">IF(AND(ISNUMBER(BB822), ISNUMBER(BB823)), BB823/BB822-1, NA())</f>
        <v>0.18058203413067031</v>
      </c>
      <c r="BC1123" s="49">
        <f t="array" aca="1" ref="BC1123" ca="1">IF(AND(ISNUMBER(BC822), ISNUMBER(BC823)), BC823/BC822-1, NA())</f>
        <v>6.0397514075458902E-2</v>
      </c>
      <c r="BD1123" s="49">
        <f t="array" aca="1" ref="BD1123" ca="1">IF(AND(ISNUMBER(BD822), ISNUMBER(BD823)), BD823/BD822-1, NA())</f>
        <v>0.27106487959192682</v>
      </c>
      <c r="BE1123" s="49">
        <f t="array" aca="1" ref="BE1123" ca="1">IF(AND(ISNUMBER(BE822), ISNUMBER(BE823)), BE823/BE822-1, NA())</f>
        <v>5.046957983129774E-2</v>
      </c>
      <c r="BF1123" s="49">
        <f t="array" aca="1" ref="BF1123" ca="1">IF(AND(ISNUMBER(BF822), ISNUMBER(BF823)), BF823/BF822-1, NA())</f>
        <v>0.19704302367530291</v>
      </c>
      <c r="BG1123" s="49">
        <f t="array" aca="1" ref="BG1123" ca="1">IF(AND(ISNUMBER(BG822), ISNUMBER(BG823)), BG823/BG822-1, NA())</f>
        <v>2.9919890892448286E-2</v>
      </c>
      <c r="BH1123" s="49">
        <f t="array" aca="1" ref="BH1123" ca="1">IF(AND(ISNUMBER(BH822), ISNUMBER(BH823)), BH823/BH822-1, NA())</f>
        <v>6.1786363934045019E-2</v>
      </c>
      <c r="BI1123" s="49">
        <f t="array" aca="1" ref="BI1123" ca="1">IF(AND(ISNUMBER(BI822), ISNUMBER(BI823)), BI823/BI822-1, NA())</f>
        <v>0.2549727337731964</v>
      </c>
      <c r="BJ1123" s="49">
        <f t="array" aca="1" ref="BJ1123" ca="1">IF(AND(ISNUMBER(BJ822), ISNUMBER(BJ823)), BJ823/BJ822-1, NA())</f>
        <v>0.19813706016540467</v>
      </c>
      <c r="BK1123" s="49">
        <f t="array" aca="1" ref="BK1123" ca="1">IF(AND(ISNUMBER(BK822), ISNUMBER(BK823)), BK823/BK822-1, NA())</f>
        <v>0.1326073946009565</v>
      </c>
      <c r="BL1123" s="49">
        <f t="array" aca="1" ref="BL1123" ca="1">IF(AND(ISNUMBER(BL822), ISNUMBER(BL823)), BL823/BL822-1, NA())</f>
        <v>0.21101072188266135</v>
      </c>
      <c r="BM1123" s="49">
        <f t="array" aca="1" ref="BM1123" ca="1">IF(AND(ISNUMBER(BM822), ISNUMBER(BM823)), BM823/BM822-1, NA())</f>
        <v>0.12965381955579991</v>
      </c>
      <c r="BN1123" s="49">
        <f t="array" aca="1" ref="BN1123" ca="1">IF(AND(ISNUMBER(BN822), ISNUMBER(BN823)), BN823/BN822-1, NA())</f>
        <v>9.8554367934943876E-2</v>
      </c>
      <c r="BO1123" s="49">
        <f t="array" aca="1" ref="BO1123" ca="1">IF(AND(ISNUMBER(BO822), ISNUMBER(BO823)), BO823/BO822-1, NA())</f>
        <v>0.11506825809279664</v>
      </c>
      <c r="BP1123" s="49">
        <f t="array" aca="1" ref="BP1123" ca="1">IF(AND(ISNUMBER(BP822), ISNUMBER(BP823)), BP823/BP822-1, NA())</f>
        <v>0.12146874305281519</v>
      </c>
      <c r="BQ1123" s="49">
        <f t="array" aca="1" ref="BQ1123" ca="1">IF(AND(ISNUMBER(BQ822), ISNUMBER(BQ823)), BQ823/BQ822-1, NA())</f>
        <v>0.17258850226547739</v>
      </c>
      <c r="BR1123" s="49">
        <f t="array" aca="1" ref="BR1123" ca="1">IF(AND(ISNUMBER(BR822), ISNUMBER(BR823)), BR823/BR822-1, NA())</f>
        <v>0.10881636834562514</v>
      </c>
      <c r="BS1123" s="49">
        <f t="array" aca="1" ref="BS1123" ca="1">IF(AND(ISNUMBER(BS822), ISNUMBER(BS823)), BS823/BS822-1, NA())</f>
        <v>-3.181309320233483E-2</v>
      </c>
    </row>
    <row r="1124" spans="2:71">
      <c r="B1124" s="48">
        <f t="shared" si="1110"/>
        <v>1998</v>
      </c>
      <c r="M1124" s="49">
        <f t="array" aca="1" ref="M1124" ca="1">IF(AND(ISNUMBER(M823), ISNUMBER(M824)), M824/M823-1, NA())</f>
        <v>0.19651346115514889</v>
      </c>
      <c r="N1124" s="49">
        <f t="array" aca="1" ref="N1124" ca="1">IF(AND(ISNUMBER(N823), ISNUMBER(N824)), N824/N823-1, NA())</f>
        <v>0.20130209533195886</v>
      </c>
      <c r="X1124" s="49">
        <f t="array" aca="1" ref="X1124" ca="1">IF(AND(ISNUMBER(X823), ISNUMBER(X824)), X824/X823-1, NA())</f>
        <v>0.1595539031481148</v>
      </c>
      <c r="Y1124" s="49">
        <f t="array" aca="1" ref="Y1124" ca="1">IF(AND(ISNUMBER(Y823), ISNUMBER(Y824)), Y824/Y823-1, NA())</f>
        <v>0.19998271323805827</v>
      </c>
      <c r="AA1124" s="49">
        <f t="array" aca="1" ref="AA1124" ca="1">IF(AND(ISNUMBER(AA823), ISNUMBER(AA824)), AA824/AA823-1, NA())</f>
        <v>0.19651346115514889</v>
      </c>
      <c r="AB1124" s="49">
        <f t="array" aca="1" ref="AB1124" ca="1">IF(AND(ISNUMBER(AB823), ISNUMBER(AB824)), AB824/AB823-1, NA())</f>
        <v>9.2026506175946432E-2</v>
      </c>
      <c r="AC1124" s="49">
        <f t="array" aca="1" ref="AC1124" ca="1">IF(AND(ISNUMBER(AC823), ISNUMBER(AC824)), AC824/AC823-1, NA())</f>
        <v>6.4739375186145365E-2</v>
      </c>
      <c r="AD1124" s="49">
        <f t="array" aca="1" ref="AD1124" ca="1">IF(AND(ISNUMBER(AD823), ISNUMBER(AD824)), AD824/AD823-1, NA())</f>
        <v>2.9967169756075052E-2</v>
      </c>
      <c r="AE1124" s="49">
        <f t="array" aca="1" ref="AE1124" ca="1">IF(AND(ISNUMBER(AE823), ISNUMBER(AE824)), AE824/AE823-1, NA())</f>
        <v>0.10274645044604069</v>
      </c>
      <c r="AG1124" s="49">
        <f t="array" aca="1" ref="AG1124" ca="1">IF(AND(ISNUMBER(AG823), ISNUMBER(AG824)), AG824/AG823-1, NA())</f>
        <v>0</v>
      </c>
      <c r="AM1124" s="49">
        <f t="array" aca="1" ref="AM1124" ca="1">IF(AND(ISNUMBER(AM823), ISNUMBER(AM824)), AM824/AM823-1, NA())</f>
        <v>0.14390559630141309</v>
      </c>
      <c r="AN1124" s="49">
        <f t="array" aca="1" ref="AN1124" ca="1">IF(AND(ISNUMBER(AN823), ISNUMBER(AN824)), AN824/AN823-1, NA())</f>
        <v>0.16387575836695811</v>
      </c>
      <c r="AO1124" s="49">
        <f t="array" aca="1" ref="AO1124" ca="1">IF(AND(ISNUMBER(AO823), ISNUMBER(AO824)), AO824/AO823-1, NA())</f>
        <v>6.9033232297915026E-2</v>
      </c>
      <c r="AP1124" s="49">
        <f t="array" aca="1" ref="AP1124" ca="1">IF(AND(ISNUMBER(AP823), ISNUMBER(AP824)), AP824/AP823-1, NA())</f>
        <v>5.5788709277896142E-2</v>
      </c>
      <c r="AQ1124" s="49">
        <f t="array" aca="1" ref="AQ1124" ca="1">IF(AND(ISNUMBER(AQ823), ISNUMBER(AQ824)), AQ824/AQ823-1, NA())</f>
        <v>0.15555683732981462</v>
      </c>
      <c r="AS1124" s="49">
        <f t="array" aca="1" ref="AS1124" ca="1">IF(AND(ISNUMBER(AS823), ISNUMBER(AS824)), AS824/AS823-1, NA())</f>
        <v>0.1999827132380585</v>
      </c>
      <c r="AU1124" s="49">
        <f t="array" aca="1" ref="AU1124" ca="1">IF(AND(ISNUMBER(AU823), ISNUMBER(AU824)), AU824/AU823-1, NA())</f>
        <v>0.12057969999999996</v>
      </c>
      <c r="AV1124" s="49">
        <f t="array" aca="1" ref="AV1124" ca="1">IF(AND(ISNUMBER(AV823), ISNUMBER(AV824)), AV824/AV823-1, NA())</f>
        <v>0.11842789999999992</v>
      </c>
      <c r="AW1124" s="49">
        <f t="array" aca="1" ref="AW1124" ca="1">IF(AND(ISNUMBER(AW823), ISNUMBER(AW824)), AW824/AW823-1, NA())</f>
        <v>0.20366976639898327</v>
      </c>
      <c r="AX1124" s="49">
        <f t="array" aca="1" ref="AX1124" ca="1">IF(AND(ISNUMBER(AX823), ISNUMBER(AX824)), AX824/AX823-1, NA())</f>
        <v>0.1964360958434288</v>
      </c>
      <c r="AY1124" s="49">
        <f t="array" aca="1" ref="AY1124" ca="1">IF(AND(ISNUMBER(AY823), ISNUMBER(AY824)), AY824/AY823-1, NA())</f>
        <v>0.19440257427839991</v>
      </c>
      <c r="AZ1124" s="49">
        <f t="array" aca="1" ref="AZ1124" ca="1">IF(AND(ISNUMBER(AZ823), ISNUMBER(AZ824)), AZ824/AZ823-1, NA())</f>
        <v>0.17445220286166463</v>
      </c>
      <c r="BA1124" s="49">
        <f t="array" aca="1" ref="BA1124" ca="1">IF(AND(ISNUMBER(BA823), ISNUMBER(BA824)), BA824/BA823-1, NA())</f>
        <v>7.7912015692260139E-2</v>
      </c>
      <c r="BB1124" s="49">
        <f t="array" aca="1" ref="BB1124" ca="1">IF(AND(ISNUMBER(BB823), ISNUMBER(BB824)), BB824/BB823-1, NA())</f>
        <v>0.1595539031481148</v>
      </c>
      <c r="BC1124" s="49">
        <f t="array" aca="1" ref="BC1124" ca="1">IF(AND(ISNUMBER(BC823), ISNUMBER(BC824)), BC824/BC823-1, NA())</f>
        <v>3.2577090837656364E-2</v>
      </c>
      <c r="BD1124" s="49">
        <f t="array" aca="1" ref="BD1124" ca="1">IF(AND(ISNUMBER(BD823), ISNUMBER(BD824)), BD824/BD823-1, NA())</f>
        <v>0.20983489628530871</v>
      </c>
      <c r="BE1124" s="49">
        <f t="array" aca="1" ref="BE1124" ca="1">IF(AND(ISNUMBER(BE823), ISNUMBER(BE824)), BE824/BE823-1, NA())</f>
        <v>6.4863233863969638E-2</v>
      </c>
      <c r="BF1124" s="49">
        <f t="array" aca="1" ref="BF1124" ca="1">IF(AND(ISNUMBER(BF823), ISNUMBER(BF824)), BF824/BF823-1, NA())</f>
        <v>8.1115722910583443E-2</v>
      </c>
      <c r="BG1124" s="49">
        <f t="array" aca="1" ref="BG1124" ca="1">IF(AND(ISNUMBER(BG823), ISNUMBER(BG824)), BG824/BG823-1, NA())</f>
        <v>4.2148445684916158E-2</v>
      </c>
      <c r="BH1124" s="49">
        <f t="array" aca="1" ref="BH1124" ca="1">IF(AND(ISNUMBER(BH823), ISNUMBER(BH824)), BH824/BH823-1, NA())</f>
        <v>5.4183770712064705E-2</v>
      </c>
      <c r="BI1124" s="49">
        <f t="array" aca="1" ref="BI1124" ca="1">IF(AND(ISNUMBER(BI823), ISNUMBER(BI824)), BI824/BI823-1, NA())</f>
        <v>0.19998271323805827</v>
      </c>
      <c r="BJ1124" s="49">
        <f t="array" aca="1" ref="BJ1124" ca="1">IF(AND(ISNUMBER(BJ823), ISNUMBER(BJ824)), BJ824/BJ823-1, NA())</f>
        <v>0.20434864543843401</v>
      </c>
      <c r="BK1124" s="49">
        <f t="array" aca="1" ref="BK1124" ca="1">IF(AND(ISNUMBER(BK823), ISNUMBER(BK824)), BK824/BK823-1, NA())</f>
        <v>9.9723860448881707E-2</v>
      </c>
      <c r="BL1124" s="49">
        <f t="array" aca="1" ref="BL1124" ca="1">IF(AND(ISNUMBER(BL823), ISNUMBER(BL824)), BL824/BL823-1, NA())</f>
        <v>0.17683584994197687</v>
      </c>
      <c r="BM1124" s="49">
        <f t="array" aca="1" ref="BM1124" ca="1">IF(AND(ISNUMBER(BM823), ISNUMBER(BM824)), BM824/BM823-1, NA())</f>
        <v>0.17071667917379418</v>
      </c>
      <c r="BN1124" s="49">
        <f t="array" aca="1" ref="BN1124" ca="1">IF(AND(ISNUMBER(BN823), ISNUMBER(BN824)), BN824/BN823-1, NA())</f>
        <v>0.16059135220697662</v>
      </c>
      <c r="BO1124" s="49">
        <f t="array" aca="1" ref="BO1124" ca="1">IF(AND(ISNUMBER(BO823), ISNUMBER(BO824)), BO824/BO823-1, NA())</f>
        <v>9.6714309899197382E-2</v>
      </c>
      <c r="BP1124" s="49">
        <f t="array" aca="1" ref="BP1124" ca="1">IF(AND(ISNUMBER(BP823), ISNUMBER(BP824)), BP824/BP823-1, NA())</f>
        <v>3.8181922554024972E-2</v>
      </c>
      <c r="BQ1124" s="49">
        <f t="array" aca="1" ref="BQ1124" ca="1">IF(AND(ISNUMBER(BQ823), ISNUMBER(BQ824)), BQ824/BQ823-1, NA())</f>
        <v>0.16387575836695811</v>
      </c>
      <c r="BR1124" s="49">
        <f t="array" aca="1" ref="BR1124" ca="1">IF(AND(ISNUMBER(BR823), ISNUMBER(BR824)), BR824/BR823-1, NA())</f>
        <v>3.2720604472183501E-2</v>
      </c>
      <c r="BS1124" s="49">
        <f t="array" aca="1" ref="BS1124" ca="1">IF(AND(ISNUMBER(BS823), ISNUMBER(BS824)), BS824/BS823-1, NA())</f>
        <v>-7.2410284561359006E-2</v>
      </c>
    </row>
    <row r="1125" spans="2:71">
      <c r="B1125" s="48">
        <f t="shared" si="1110"/>
        <v>1999</v>
      </c>
      <c r="M1125" s="49">
        <f t="array" aca="1" ref="M1125" ca="1">IF(AND(ISNUMBER(M824), ISNUMBER(M825)), M825/M824-1, NA())</f>
        <v>0.23195417457090839</v>
      </c>
      <c r="N1125" s="49">
        <f t="array" aca="1" ref="N1125" ca="1">IF(AND(ISNUMBER(N824), ISNUMBER(N825)), N825/N824-1, NA())</f>
        <v>0.19072295148940288</v>
      </c>
      <c r="X1125" s="49">
        <f t="array" aca="1" ref="X1125" ca="1">IF(AND(ISNUMBER(X824), ISNUMBER(X825)), X825/X824-1, NA())</f>
        <v>0.20896389952481953</v>
      </c>
      <c r="Y1125" s="49">
        <f t="array" aca="1" ref="Y1125" ca="1">IF(AND(ISNUMBER(Y824), ISNUMBER(Y825)), Y825/Y824-1, NA())</f>
        <v>0.18867279067616827</v>
      </c>
      <c r="AA1125" s="49">
        <f t="array" aca="1" ref="AA1125" ca="1">IF(AND(ISNUMBER(AA824), ISNUMBER(AA825)), AA825/AA824-1, NA())</f>
        <v>0.23195417457090839</v>
      </c>
      <c r="AB1125" s="49">
        <f t="array" aca="1" ref="AB1125" ca="1">IF(AND(ISNUMBER(AB824), ISNUMBER(AB825)), AB825/AB824-1, NA())</f>
        <v>0.15036640719641081</v>
      </c>
      <c r="AC1125" s="49">
        <f t="array" aca="1" ref="AC1125" ca="1">IF(AND(ISNUMBER(AC824), ISNUMBER(AC825)), AC825/AC824-1, NA())</f>
        <v>0.16110917185253637</v>
      </c>
      <c r="AD1125" s="49">
        <f t="array" aca="1" ref="AD1125" ca="1">IF(AND(ISNUMBER(AD824), ISNUMBER(AD825)), AD825/AD824-1, NA())</f>
        <v>0.10068017113293926</v>
      </c>
      <c r="AE1125" s="49">
        <f t="array" aca="1" ref="AE1125" ca="1">IF(AND(ISNUMBER(AE824), ISNUMBER(AE825)), AE825/AE824-1, NA())</f>
        <v>0.15508802608889849</v>
      </c>
      <c r="AG1125" s="49">
        <f t="array" aca="1" ref="AG1125" ca="1">IF(AND(ISNUMBER(AG824), ISNUMBER(AG825)), AG825/AG824-1, NA())</f>
        <v>0</v>
      </c>
      <c r="AM1125" s="49">
        <f t="array" aca="1" ref="AM1125" ca="1">IF(AND(ISNUMBER(AM824), ISNUMBER(AM825)), AM825/AM824-1, NA())</f>
        <v>0.1850498689777258</v>
      </c>
      <c r="AN1125" s="49">
        <f t="array" aca="1" ref="AN1125" ca="1">IF(AND(ISNUMBER(AN824), ISNUMBER(AN825)), AN825/AN824-1, NA())</f>
        <v>0.11214646129718897</v>
      </c>
      <c r="AO1125" s="49">
        <f t="array" aca="1" ref="AO1125" ca="1">IF(AND(ISNUMBER(AO824), ISNUMBER(AO825)), AO825/AO824-1, NA())</f>
        <v>0.2242935361605618</v>
      </c>
      <c r="AP1125" s="49">
        <f t="array" aca="1" ref="AP1125" ca="1">IF(AND(ISNUMBER(AP824), ISNUMBER(AP825)), AP825/AP824-1, NA())</f>
        <v>0.22230612593494858</v>
      </c>
      <c r="AQ1125" s="49">
        <f t="array" aca="1" ref="AQ1125" ca="1">IF(AND(ISNUMBER(AQ824), ISNUMBER(AQ825)), AQ825/AQ824-1, NA())</f>
        <v>0.1080354170901543</v>
      </c>
      <c r="AS1125" s="49">
        <f t="array" aca="1" ref="AS1125" ca="1">IF(AND(ISNUMBER(AS824), ISNUMBER(AS825)), AS825/AS824-1, NA())</f>
        <v>0.18867279067616805</v>
      </c>
      <c r="AU1125" s="49">
        <f t="array" aca="1" ref="AU1125" ca="1">IF(AND(ISNUMBER(AU824), ISNUMBER(AU825)), AU825/AU824-1, NA())</f>
        <v>4.406219999999994E-2</v>
      </c>
      <c r="AV1125" s="49">
        <f t="array" aca="1" ref="AV1125" ca="1">IF(AND(ISNUMBER(AV824), ISNUMBER(AV825)), AV825/AV824-1, NA())</f>
        <v>-4.1362599999999916E-2</v>
      </c>
      <c r="AW1125" s="49">
        <f t="array" aca="1" ref="AW1125" ca="1">IF(AND(ISNUMBER(AW824), ISNUMBER(AW825)), AW825/AW824-1, NA())</f>
        <v>0.22593006331117893</v>
      </c>
      <c r="AX1125" s="49">
        <f t="array" aca="1" ref="AX1125" ca="1">IF(AND(ISNUMBER(AX824), ISNUMBER(AX825)), AX825/AX824-1, NA())</f>
        <v>0.22989878975216138</v>
      </c>
      <c r="AY1125" s="49">
        <f t="array" aca="1" ref="AY1125" ca="1">IF(AND(ISNUMBER(AY824), ISNUMBER(AY825)), AY825/AY824-1, NA())</f>
        <v>0.23245412930680964</v>
      </c>
      <c r="AZ1125" s="49">
        <f t="array" aca="1" ref="AZ1125" ca="1">IF(AND(ISNUMBER(AZ824), ISNUMBER(AZ825)), AZ825/AZ824-1, NA())</f>
        <v>0.21353953565881012</v>
      </c>
      <c r="BA1125" s="49">
        <f t="array" aca="1" ref="BA1125" ca="1">IF(AND(ISNUMBER(BA824), ISNUMBER(BA825)), BA825/BA824-1, NA())</f>
        <v>0.18927915735458201</v>
      </c>
      <c r="BB1125" s="49">
        <f t="array" aca="1" ref="BB1125" ca="1">IF(AND(ISNUMBER(BB824), ISNUMBER(BB825)), BB825/BB824-1, NA())</f>
        <v>0.20896389952481953</v>
      </c>
      <c r="BC1125" s="49">
        <f t="array" aca="1" ref="BC1125" ca="1">IF(AND(ISNUMBER(BC824), ISNUMBER(BC825)), BC825/BC824-1, NA())</f>
        <v>0.25241473898730393</v>
      </c>
      <c r="BD1125" s="49">
        <f t="array" aca="1" ref="BD1125" ca="1">IF(AND(ISNUMBER(BD824), ISNUMBER(BD825)), BD825/BD824-1, NA())</f>
        <v>0.20387392309083507</v>
      </c>
      <c r="BE1125" s="49">
        <f t="array" aca="1" ref="BE1125" ca="1">IF(AND(ISNUMBER(BE824), ISNUMBER(BE825)), BE825/BE824-1, NA())</f>
        <v>0.28196032629918855</v>
      </c>
      <c r="BF1125" s="49">
        <f t="array" aca="1" ref="BF1125" ca="1">IF(AND(ISNUMBER(BF824), ISNUMBER(BF825)), BF825/BF824-1, NA())</f>
        <v>0.11538409447701214</v>
      </c>
      <c r="BG1125" s="49">
        <f t="array" aca="1" ref="BG1125" ca="1">IF(AND(ISNUMBER(BG824), ISNUMBER(BG825)), BG825/BG824-1, NA())</f>
        <v>0.21087638560943933</v>
      </c>
      <c r="BH1125" s="49">
        <f t="array" aca="1" ref="BH1125" ca="1">IF(AND(ISNUMBER(BH824), ISNUMBER(BH825)), BH825/BH824-1, NA())</f>
        <v>0.2570688401278467</v>
      </c>
      <c r="BI1125" s="49">
        <f t="array" aca="1" ref="BI1125" ca="1">IF(AND(ISNUMBER(BI824), ISNUMBER(BI825)), BI825/BI824-1, NA())</f>
        <v>0.18867279067616827</v>
      </c>
      <c r="BJ1125" s="49">
        <f t="array" aca="1" ref="BJ1125" ca="1">IF(AND(ISNUMBER(BJ824), ISNUMBER(BJ825)), BJ825/BJ824-1, NA())</f>
        <v>0.24402349856221961</v>
      </c>
      <c r="BK1125" s="49">
        <f t="array" aca="1" ref="BK1125" ca="1">IF(AND(ISNUMBER(BK824), ISNUMBER(BK825)), BK825/BK824-1, NA())</f>
        <v>0.16442314151243798</v>
      </c>
      <c r="BL1125" s="49">
        <f t="array" aca="1" ref="BL1125" ca="1">IF(AND(ISNUMBER(BL824), ISNUMBER(BL825)), BL825/BL824-1, NA())</f>
        <v>0.18364570704648764</v>
      </c>
      <c r="BM1125" s="49">
        <f t="array" aca="1" ref="BM1125" ca="1">IF(AND(ISNUMBER(BM824), ISNUMBER(BM825)), BM825/BM824-1, NA())</f>
        <v>0.22229481935942541</v>
      </c>
      <c r="BN1125" s="49">
        <f t="array" aca="1" ref="BN1125" ca="1">IF(AND(ISNUMBER(BN824), ISNUMBER(BN825)), BN825/BN824-1, NA())</f>
        <v>0.17414277404945522</v>
      </c>
      <c r="BO1125" s="49">
        <f t="array" aca="1" ref="BO1125" ca="1">IF(AND(ISNUMBER(BO824), ISNUMBER(BO825)), BO825/BO824-1, NA())</f>
        <v>0.14185601114717317</v>
      </c>
      <c r="BP1125" s="49">
        <f t="array" aca="1" ref="BP1125" ca="1">IF(AND(ISNUMBER(BP824), ISNUMBER(BP825)), BP825/BP824-1, NA())</f>
        <v>0.15193174714124047</v>
      </c>
      <c r="BQ1125" s="49">
        <f t="array" aca="1" ref="BQ1125" ca="1">IF(AND(ISNUMBER(BQ824), ISNUMBER(BQ825)), BQ825/BQ824-1, NA())</f>
        <v>0.11214646129718919</v>
      </c>
      <c r="BR1125" s="49">
        <f t="array" aca="1" ref="BR1125" ca="1">IF(AND(ISNUMBER(BR824), ISNUMBER(BR825)), BR825/BR824-1, NA())</f>
        <v>0.16802225442847907</v>
      </c>
      <c r="BS1125" s="49">
        <f t="array" aca="1" ref="BS1125" ca="1">IF(AND(ISNUMBER(BS824), ISNUMBER(BS825)), BS825/BS824-1, NA())</f>
        <v>0.26279406698170726</v>
      </c>
    </row>
    <row r="1126" spans="2:71">
      <c r="B1126" s="48">
        <f t="shared" si="1110"/>
        <v>2000</v>
      </c>
      <c r="M1126" s="49">
        <f t="array" aca="1" ref="M1126" ca="1">IF(AND(ISNUMBER(M825), ISNUMBER(M826)), M826/M825-1, NA())</f>
        <v>-0.10374435199256449</v>
      </c>
      <c r="N1126" s="49">
        <f t="array" aca="1" ref="N1126" ca="1">IF(AND(ISNUMBER(N825), ISNUMBER(N826)), N826/N825-1, NA())</f>
        <v>-7.0421577145162728E-2</v>
      </c>
      <c r="X1126" s="49">
        <f t="array" aca="1" ref="X1126" ca="1">IF(AND(ISNUMBER(X825), ISNUMBER(X826)), X826/X825-1, NA())</f>
        <v>-7.4485328207990698E-2</v>
      </c>
      <c r="Y1126" s="49">
        <f t="array" aca="1" ref="Y1126" ca="1">IF(AND(ISNUMBER(Y825), ISNUMBER(Y826)), Y826/Y825-1, NA())</f>
        <v>-6.8830393587310912E-2</v>
      </c>
      <c r="AA1126" s="49">
        <f t="array" aca="1" ref="AA1126" ca="1">IF(AND(ISNUMBER(AA825), ISNUMBER(AA826)), AA826/AA825-1, NA())</f>
        <v>-0.10374435199256449</v>
      </c>
      <c r="AB1126" s="49">
        <f t="array" aca="1" ref="AB1126" ca="1">IF(AND(ISNUMBER(AB825), ISNUMBER(AB826)), AB826/AB825-1, NA())</f>
        <v>4.2552392789025673E-2</v>
      </c>
      <c r="AC1126" s="49">
        <f t="array" aca="1" ref="AC1126" ca="1">IF(AND(ISNUMBER(AC825), ISNUMBER(AC826)), AC826/AC825-1, NA())</f>
        <v>4.3197405165378067E-2</v>
      </c>
      <c r="AD1126" s="49">
        <f t="array" aca="1" ref="AD1126" ca="1">IF(AND(ISNUMBER(AD825), ISNUMBER(AD826)), AD826/AD825-1, NA())</f>
        <v>7.64700224393422E-2</v>
      </c>
      <c r="AE1126" s="49">
        <f t="array" aca="1" ref="AE1126" ca="1">IF(AND(ISNUMBER(AE825), ISNUMBER(AE826)), AE826/AE825-1, NA())</f>
        <v>-1.6421708447723948E-2</v>
      </c>
      <c r="AG1126" s="49">
        <f t="array" aca="1" ref="AG1126" ca="1">IF(AND(ISNUMBER(AG825), ISNUMBER(AG826)), AG826/AG825-1, NA())</f>
        <v>0</v>
      </c>
      <c r="AM1126" s="49">
        <f t="array" aca="1" ref="AM1126" ca="1">IF(AND(ISNUMBER(AM825), ISNUMBER(AM826)), AM826/AM825-1, NA())</f>
        <v>-2.8667504633663521E-2</v>
      </c>
      <c r="AN1126" s="49">
        <f t="array" aca="1" ref="AN1126" ca="1">IF(AND(ISNUMBER(AN825), ISNUMBER(AN826)), AN826/AN825-1, NA())</f>
        <v>-1.4882728556861013E-2</v>
      </c>
      <c r="AO1126" s="49">
        <f t="array" aca="1" ref="AO1126" ca="1">IF(AND(ISNUMBER(AO825), ISNUMBER(AO826)), AO826/AO825-1, NA())</f>
        <v>-5.867091706641725E-2</v>
      </c>
      <c r="AP1126" s="49">
        <f t="array" aca="1" ref="AP1126" ca="1">IF(AND(ISNUMBER(AP825), ISNUMBER(AP826)), AP826/AP825-1, NA())</f>
        <v>-4.8575278857707183E-2</v>
      </c>
      <c r="AQ1126" s="49">
        <f t="array" aca="1" ref="AQ1126" ca="1">IF(AND(ISNUMBER(AQ825), ISNUMBER(AQ826)), AQ826/AQ825-1, NA())</f>
        <v>-1.2163282774822037E-2</v>
      </c>
      <c r="AS1126" s="49">
        <f t="array" aca="1" ref="AS1126" ca="1">IF(AND(ISNUMBER(AS825), ISNUMBER(AS826)), AS826/AS825-1, NA())</f>
        <v>-6.8830393587310912E-2</v>
      </c>
      <c r="AU1126" s="49">
        <f t="array" aca="1" ref="AU1126" ca="1">IF(AND(ISNUMBER(AU825), ISNUMBER(AU826)), AU826/AU825-1, NA())</f>
        <v>0.10402320000000009</v>
      </c>
      <c r="AV1126" s="49">
        <f t="array" aca="1" ref="AV1126" ca="1">IF(AND(ISNUMBER(AV825), ISNUMBER(AV826)), AV826/AV825-1, NA())</f>
        <v>0.16171889999999967</v>
      </c>
      <c r="AW1126" s="49">
        <f t="array" aca="1" ref="AW1126" ca="1">IF(AND(ISNUMBER(AW825), ISNUMBER(AW826)), AW826/AW825-1, NA())</f>
        <v>-0.10327919337445723</v>
      </c>
      <c r="AX1126" s="49">
        <f t="array" aca="1" ref="AX1126" ca="1">IF(AND(ISNUMBER(AX825), ISNUMBER(AX826)), AX826/AX825-1, NA())</f>
        <v>-0.10216093044067132</v>
      </c>
      <c r="AY1126" s="49">
        <f t="array" aca="1" ref="AY1126" ca="1">IF(AND(ISNUMBER(AY825), ISNUMBER(AY826)), AY826/AY825-1, NA())</f>
        <v>-0.1022985531627717</v>
      </c>
      <c r="AZ1126" s="49">
        <f t="array" aca="1" ref="AZ1126" ca="1">IF(AND(ISNUMBER(AZ825), ISNUMBER(AZ826)), AZ826/AZ825-1, NA())</f>
        <v>-8.5671265853555334E-2</v>
      </c>
      <c r="BA1126" s="49">
        <f t="array" aca="1" ref="BA1126" ca="1">IF(AND(ISNUMBER(BA825), ISNUMBER(BA826)), BA826/BA825-1, NA())</f>
        <v>-3.5190611108293912E-2</v>
      </c>
      <c r="BB1126" s="49">
        <f t="array" aca="1" ref="BB1126" ca="1">IF(AND(ISNUMBER(BB825), ISNUMBER(BB826)), BB826/BB825-1, NA())</f>
        <v>-7.4485328207990698E-2</v>
      </c>
      <c r="BC1126" s="49">
        <f t="array" aca="1" ref="BC1126" ca="1">IF(AND(ISNUMBER(BC825), ISNUMBER(BC826)), BC826/BC825-1, NA())</f>
        <v>-8.4213065205678062E-2</v>
      </c>
      <c r="BD1126" s="49">
        <f t="array" aca="1" ref="BD1126" ca="1">IF(AND(ISNUMBER(BD825), ISNUMBER(BD826)), BD826/BD825-1, NA())</f>
        <v>-8.0499511112784417E-2</v>
      </c>
      <c r="BE1126" s="49">
        <f t="array" aca="1" ref="BE1126" ca="1">IF(AND(ISNUMBER(BE825), ISNUMBER(BE826)), BE826/BE825-1, NA())</f>
        <v>-0.11562361560725765</v>
      </c>
      <c r="BF1126" s="49">
        <f t="array" aca="1" ref="BF1126" ca="1">IF(AND(ISNUMBER(BF825), ISNUMBER(BF826)), BF826/BF825-1, NA())</f>
        <v>3.2781203996764985E-2</v>
      </c>
      <c r="BG1126" s="49">
        <f t="array" aca="1" ref="BG1126" ca="1">IF(AND(ISNUMBER(BG825), ISNUMBER(BG826)), BG826/BG825-1, NA())</f>
        <v>-4.940612017814916E-2</v>
      </c>
      <c r="BH1126" s="49">
        <f t="array" aca="1" ref="BH1126" ca="1">IF(AND(ISNUMBER(BH825), ISNUMBER(BH826)), BH826/BH825-1, NA())</f>
        <v>-0.10205239324336102</v>
      </c>
      <c r="BI1126" s="49">
        <f t="array" aca="1" ref="BI1126" ca="1">IF(AND(ISNUMBER(BI825), ISNUMBER(BI826)), BI826/BI825-1, NA())</f>
        <v>-6.8830393587310912E-2</v>
      </c>
      <c r="BJ1126" s="49">
        <f t="array" aca="1" ref="BJ1126" ca="1">IF(AND(ISNUMBER(BJ825), ISNUMBER(BJ826)), BJ826/BJ825-1, NA())</f>
        <v>-0.11053463118209594</v>
      </c>
      <c r="BK1126" s="49">
        <f t="array" aca="1" ref="BK1126" ca="1">IF(AND(ISNUMBER(BK825), ISNUMBER(BK826)), BK826/BK825-1, NA())</f>
        <v>-1.72091025783907E-2</v>
      </c>
      <c r="BL1126" s="49">
        <f t="array" aca="1" ref="BL1126" ca="1">IF(AND(ISNUMBER(BL825), ISNUMBER(BL826)), BL826/BL825-1, NA())</f>
        <v>-5.4562868751520943E-2</v>
      </c>
      <c r="BM1126" s="49">
        <f t="array" aca="1" ref="BM1126" ca="1">IF(AND(ISNUMBER(BM825), ISNUMBER(BM826)), BM826/BM825-1, NA())</f>
        <v>-9.0674757829188102E-2</v>
      </c>
      <c r="BN1126" s="49">
        <f t="array" aca="1" ref="BN1126" ca="1">IF(AND(ISNUMBER(BN825), ISNUMBER(BN826)), BN826/BN825-1, NA())</f>
        <v>-7.7309565723484908E-2</v>
      </c>
      <c r="BO1126" s="49">
        <f t="array" aca="1" ref="BO1126" ca="1">IF(AND(ISNUMBER(BO825), ISNUMBER(BO826)), BO826/BO825-1, NA())</f>
        <v>-3.4207673453027665E-2</v>
      </c>
      <c r="BP1126" s="49">
        <f t="array" aca="1" ref="BP1126" ca="1">IF(AND(ISNUMBER(BP825), ISNUMBER(BP826)), BP826/BP825-1, NA())</f>
        <v>2.7891008482570312E-2</v>
      </c>
      <c r="BQ1126" s="49">
        <f t="array" aca="1" ref="BQ1126" ca="1">IF(AND(ISNUMBER(BQ825), ISNUMBER(BQ826)), BQ826/BQ825-1, NA())</f>
        <v>-1.4882728556861013E-2</v>
      </c>
      <c r="BR1126" s="49">
        <f t="array" aca="1" ref="BR1126" ca="1">IF(AND(ISNUMBER(BR825), ISNUMBER(BR826)), BR826/BR825-1, NA())</f>
        <v>2.2211761582930922E-2</v>
      </c>
      <c r="BS1126" s="49">
        <f t="array" aca="1" ref="BS1126" ca="1">IF(AND(ISNUMBER(BS825), ISNUMBER(BS826)), BS826/BS825-1, NA())</f>
        <v>-7.2771215747599705E-2</v>
      </c>
    </row>
    <row r="1127" spans="2:71">
      <c r="B1127" s="48">
        <f t="shared" ref="B1127:B1143" si="1111">B1126+1</f>
        <v>2001</v>
      </c>
      <c r="M1127" s="49">
        <f t="array" aca="1" ref="M1127" ca="1">IF(AND(ISNUMBER(M826), ISNUMBER(M827)), M827/M826-1, NA())</f>
        <v>-0.11629394629097556</v>
      </c>
      <c r="N1127" s="49">
        <f t="array" aca="1" ref="N1127" ca="1">IF(AND(ISNUMBER(N826), ISNUMBER(N827)), N827/N826-1, NA())</f>
        <v>-7.2287300511891805E-2</v>
      </c>
      <c r="X1127" s="49">
        <f t="array" aca="1" ref="X1127" ca="1">IF(AND(ISNUMBER(X826), ISNUMBER(X827)), X827/X826-1, NA())</f>
        <v>-8.8569439581639986E-2</v>
      </c>
      <c r="Y1127" s="49">
        <f t="array" aca="1" ref="Y1127" ca="1">IF(AND(ISNUMBER(Y826), ISNUMBER(Y827)), Y827/Y826-1, NA())</f>
        <v>-7.0670664045325848E-2</v>
      </c>
      <c r="AA1127" s="49">
        <f t="array" aca="1" ref="AA1127" ca="1">IF(AND(ISNUMBER(AA826), ISNUMBER(AA827)), AA827/AA826-1, NA())</f>
        <v>-0.11629394629097556</v>
      </c>
      <c r="AB1127" s="49">
        <f t="array" aca="1" ref="AB1127" ca="1">IF(AND(ISNUMBER(AB826), ISNUMBER(AB827)), AB827/AB826-1, NA())</f>
        <v>-4.2952535196647768E-2</v>
      </c>
      <c r="AC1127" s="49">
        <f t="array" aca="1" ref="AC1127" ca="1">IF(AND(ISNUMBER(AC826), ISNUMBER(AC827)), AC827/AC826-1, NA())</f>
        <v>-1.4447991078415656E-2</v>
      </c>
      <c r="AD1127" s="49">
        <f t="array" aca="1" ref="AD1127" ca="1">IF(AND(ISNUMBER(AD826), ISNUMBER(AD827)), AD827/AD826-1, NA())</f>
        <v>1.8799828026652809E-2</v>
      </c>
      <c r="AE1127" s="49">
        <f t="array" aca="1" ref="AE1127" ca="1">IF(AND(ISNUMBER(AE826), ISNUMBER(AE827)), AE827/AE826-1, NA())</f>
        <v>-3.1608593591911593E-2</v>
      </c>
      <c r="AG1127" s="49">
        <f t="array" aca="1" ref="AG1127" ca="1">IF(AND(ISNUMBER(AG826), ISNUMBER(AG827)), AG827/AG826-1, NA())</f>
        <v>0</v>
      </c>
      <c r="AM1127" s="49">
        <f t="array" aca="1" ref="AM1127" ca="1">IF(AND(ISNUMBER(AM826), ISNUMBER(AM827)), AM827/AM826-1, NA())</f>
        <v>-8.9054104983663396E-2</v>
      </c>
      <c r="AN1127" s="49">
        <f t="array" aca="1" ref="AN1127" ca="1">IF(AND(ISNUMBER(AN826), ISNUMBER(AN827)), AN827/AN826-1, NA())</f>
        <v>-4.314237696141332E-2</v>
      </c>
      <c r="AO1127" s="49">
        <f t="array" aca="1" ref="AO1127" ca="1">IF(AND(ISNUMBER(AO826), ISNUMBER(AO827)), AO827/AO826-1, NA())</f>
        <v>-7.479565948768585E-2</v>
      </c>
      <c r="AP1127" s="49">
        <f t="array" aca="1" ref="AP1127" ca="1">IF(AND(ISNUMBER(AP826), ISNUMBER(AP827)), AP827/AP826-1, NA())</f>
        <v>-4.8106147880700112E-2</v>
      </c>
      <c r="AQ1127" s="49">
        <f t="array" aca="1" ref="AQ1127" ca="1">IF(AND(ISNUMBER(AQ826), ISNUMBER(AQ827)), AQ827/AQ826-1, NA())</f>
        <v>-4.2288423493498262E-2</v>
      </c>
      <c r="AS1127" s="49">
        <f t="array" aca="1" ref="AS1127" ca="1">IF(AND(ISNUMBER(AS826), ISNUMBER(AS827)), AS827/AS826-1, NA())</f>
        <v>-7.0670664045325626E-2</v>
      </c>
      <c r="AU1127" s="49">
        <f t="array" aca="1" ref="AU1127" ca="1">IF(AND(ISNUMBER(AU826), ISNUMBER(AU827)), AU827/AU826-1, NA())</f>
        <v>4.1859199999999985E-2</v>
      </c>
      <c r="AV1127" s="49">
        <f t="array" aca="1" ref="AV1127" ca="1">IF(AND(ISNUMBER(AV826), ISNUMBER(AV827)), AV827/AV826-1, NA())</f>
        <v>7.3851400000000123E-2</v>
      </c>
      <c r="AW1127" s="49">
        <f t="array" aca="1" ref="AW1127" ca="1">IF(AND(ISNUMBER(AW826), ISNUMBER(AW827)), AW827/AW826-1, NA())</f>
        <v>-0.13262258280426331</v>
      </c>
      <c r="AX1127" s="49">
        <f t="array" aca="1" ref="AX1127" ca="1">IF(AND(ISNUMBER(AX826), ISNUMBER(AX827)), AX827/AX826-1, NA())</f>
        <v>-0.11421178728401815</v>
      </c>
      <c r="AY1127" s="49">
        <f t="array" aca="1" ref="AY1127" ca="1">IF(AND(ISNUMBER(AY826), ISNUMBER(AY827)), AY827/AY826-1, NA())</f>
        <v>-0.11526068489354901</v>
      </c>
      <c r="AZ1127" s="49">
        <f t="array" aca="1" ref="AZ1127" ca="1">IF(AND(ISNUMBER(AZ826), ISNUMBER(AZ827)), AZ827/AZ826-1, NA())</f>
        <v>-9.7773722875889257E-2</v>
      </c>
      <c r="BA1127" s="49">
        <f t="array" aca="1" ref="BA1127" ca="1">IF(AND(ISNUMBER(BA826), ISNUMBER(BA827)), BA827/BA826-1, NA())</f>
        <v>-4.056914104271736E-2</v>
      </c>
      <c r="BB1127" s="49">
        <f t="array" aca="1" ref="BB1127" ca="1">IF(AND(ISNUMBER(BB826), ISNUMBER(BB827)), BB827/BB826-1, NA())</f>
        <v>-8.8569439581639986E-2</v>
      </c>
      <c r="BC1127" s="49">
        <f t="array" aca="1" ref="BC1127" ca="1">IF(AND(ISNUMBER(BC826), ISNUMBER(BC827)), BC827/BC826-1, NA())</f>
        <v>-4.8420785977493219E-2</v>
      </c>
      <c r="BD1127" s="49">
        <f t="array" aca="1" ref="BD1127" ca="1">IF(AND(ISNUMBER(BD826), ISNUMBER(BD827)), BD827/BD826-1, NA())</f>
        <v>-8.2656385272418476E-2</v>
      </c>
      <c r="BE1127" s="49">
        <f t="array" aca="1" ref="BE1127" ca="1">IF(AND(ISNUMBER(BE826), ISNUMBER(BE827)), BE827/BE826-1, NA())</f>
        <v>-7.0127292995368906E-2</v>
      </c>
      <c r="BF1127" s="49">
        <f t="array" aca="1" ref="BF1127" ca="1">IF(AND(ISNUMBER(BF826), ISNUMBER(BF827)), BF827/BF826-1, NA())</f>
        <v>-1.3234865022338504E-2</v>
      </c>
      <c r="BG1127" s="49">
        <f t="array" aca="1" ref="BG1127" ca="1">IF(AND(ISNUMBER(BG826), ISNUMBER(BG827)), BG827/BG826-1, NA())</f>
        <v>-3.3685523055625666E-2</v>
      </c>
      <c r="BH1127" s="49">
        <f t="array" aca="1" ref="BH1127" ca="1">IF(AND(ISNUMBER(BH826), ISNUMBER(BH827)), BH827/BH826-1, NA())</f>
        <v>-5.9565700977650016E-2</v>
      </c>
      <c r="BI1127" s="49">
        <f t="array" aca="1" ref="BI1127" ca="1">IF(AND(ISNUMBER(BI826), ISNUMBER(BI827)), BI827/BI826-1, NA())</f>
        <v>-7.0670664045325848E-2</v>
      </c>
      <c r="BJ1127" s="49">
        <f t="array" aca="1" ref="BJ1127" ca="1">IF(AND(ISNUMBER(BJ826), ISNUMBER(BJ827)), BJ827/BJ826-1, NA())</f>
        <v>-0.12363080841017049</v>
      </c>
      <c r="BK1127" s="49">
        <f t="array" aca="1" ref="BK1127" ca="1">IF(AND(ISNUMBER(BK826), ISNUMBER(BK827)), BK827/BK826-1, NA())</f>
        <v>-6.335566377931201E-2</v>
      </c>
      <c r="BL1127" s="49">
        <f t="array" aca="1" ref="BL1127" ca="1">IF(AND(ISNUMBER(BL826), ISNUMBER(BL827)), BL827/BL826-1, NA())</f>
        <v>-6.1378877266932585E-2</v>
      </c>
      <c r="BM1127" s="49">
        <f t="array" aca="1" ref="BM1127" ca="1">IF(AND(ISNUMBER(BM826), ISNUMBER(BM827)), BM827/BM826-1, NA())</f>
        <v>-0.10735480704652212</v>
      </c>
      <c r="BN1127" s="49">
        <f t="array" aca="1" ref="BN1127" ca="1">IF(AND(ISNUMBER(BN826), ISNUMBER(BN827)), BN827/BN826-1, NA())</f>
        <v>-8.7221505060041338E-2</v>
      </c>
      <c r="BO1127" s="49">
        <f t="array" aca="1" ref="BO1127" ca="1">IF(AND(ISNUMBER(BO826), ISNUMBER(BO827)), BO827/BO826-1, NA())</f>
        <v>-5.2347931773683243E-2</v>
      </c>
      <c r="BP1127" s="49">
        <f t="array" aca="1" ref="BP1127" ca="1">IF(AND(ISNUMBER(BP826), ISNUMBER(BP827)), BP827/BP826-1, NA())</f>
        <v>-4.6793101765323586E-2</v>
      </c>
      <c r="BQ1127" s="49">
        <f t="array" aca="1" ref="BQ1127" ca="1">IF(AND(ISNUMBER(BQ826), ISNUMBER(BQ827)), BQ827/BQ826-1, NA())</f>
        <v>-4.314237696141332E-2</v>
      </c>
      <c r="BR1127" s="49">
        <f t="array" aca="1" ref="BR1127" ca="1">IF(AND(ISNUMBER(BR826), ISNUMBER(BR827)), BR827/BR826-1, NA())</f>
        <v>-2.2724084110478104E-2</v>
      </c>
      <c r="BS1127" s="49">
        <f t="array" aca="1" ref="BS1127" ca="1">IF(AND(ISNUMBER(BS826), ISNUMBER(BS827)), BS827/BS826-1, NA())</f>
        <v>4.6099228360193534E-2</v>
      </c>
    </row>
    <row r="1128" spans="2:71">
      <c r="B1128" s="48">
        <f t="shared" si="1111"/>
        <v>2002</v>
      </c>
      <c r="M1128" s="49">
        <f t="array" aca="1" ref="M1128" ca="1">IF(AND(ISNUMBER(M827), ISNUMBER(M828)), M828/M827-1, NA())</f>
        <v>-0.16250619762234375</v>
      </c>
      <c r="N1128" s="49">
        <f t="array" aca="1" ref="N1128" ca="1">IF(AND(ISNUMBER(N827), ISNUMBER(N828)), N828/N827-1, NA())</f>
        <v>-0.14380275780470819</v>
      </c>
      <c r="X1128" s="49">
        <f t="array" aca="1" ref="X1128" ca="1">IF(AND(ISNUMBER(X827), ISNUMBER(X828)), X828/X827-1, NA())</f>
        <v>-0.1631641938464522</v>
      </c>
      <c r="Y1128" s="49">
        <f t="array" aca="1" ref="Y1128" ca="1">IF(AND(ISNUMBER(Y827), ISNUMBER(Y828)), Y828/Y827-1, NA())</f>
        <v>-0.14107552966037185</v>
      </c>
      <c r="AA1128" s="49">
        <f t="array" aca="1" ref="AA1128" ca="1">IF(AND(ISNUMBER(AA827), ISNUMBER(AA828)), AA828/AA827-1, NA())</f>
        <v>-0.16250619762234375</v>
      </c>
      <c r="AB1128" s="49">
        <f t="array" aca="1" ref="AB1128" ca="1">IF(AND(ISNUMBER(AB827), ISNUMBER(AB828)), AB828/AB827-1, NA())</f>
        <v>-0.14749684800902507</v>
      </c>
      <c r="AC1128" s="49">
        <f t="array" aca="1" ref="AC1128" ca="1">IF(AND(ISNUMBER(AC827), ISNUMBER(AC828)), AC828/AC827-1, NA())</f>
        <v>-0.15371394682208106</v>
      </c>
      <c r="AD1128" s="49">
        <f t="array" aca="1" ref="AD1128" ca="1">IF(AND(ISNUMBER(AD827), ISNUMBER(AD828)), AD828/AD827-1, NA())</f>
        <v>-0.1130993152932277</v>
      </c>
      <c r="AE1128" s="49">
        <f t="array" aca="1" ref="AE1128" ca="1">IF(AND(ISNUMBER(AE827), ISNUMBER(AE828)), AE828/AE827-1, NA())</f>
        <v>-0.10765263510538925</v>
      </c>
      <c r="AG1128" s="49">
        <f t="array" aca="1" ref="AG1128" ca="1">IF(AND(ISNUMBER(AG827), ISNUMBER(AG828)), AG828/AG827-1, NA())</f>
        <v>0</v>
      </c>
      <c r="AM1128" s="49">
        <f t="array" aca="1" ref="AM1128" ca="1">IF(AND(ISNUMBER(AM827), ISNUMBER(AM828)), AM828/AM827-1, NA())</f>
        <v>-9.0755813943469321E-2</v>
      </c>
      <c r="AN1128" s="49">
        <f t="array" aca="1" ref="AN1128" ca="1">IF(AND(ISNUMBER(AN827), ISNUMBER(AN828)), AN828/AN827-1, NA())</f>
        <v>-4.3001659087105182E-2</v>
      </c>
      <c r="AO1128" s="49">
        <f t="array" aca="1" ref="AO1128" ca="1">IF(AND(ISNUMBER(AO827), ISNUMBER(AO828)), AO828/AO827-1, NA())</f>
        <v>-0.12547290663463728</v>
      </c>
      <c r="AP1128" s="49">
        <f t="array" aca="1" ref="AP1128" ca="1">IF(AND(ISNUMBER(AP827), ISNUMBER(AP828)), AP828/AP827-1, NA())</f>
        <v>-9.3547346842931534E-2</v>
      </c>
      <c r="AQ1128" s="49">
        <f t="array" aca="1" ref="AQ1128" ca="1">IF(AND(ISNUMBER(AQ827), ISNUMBER(AQ828)), AQ828/AQ827-1, NA())</f>
        <v>-2.4414587220600303E-2</v>
      </c>
      <c r="AS1128" s="49">
        <f t="array" aca="1" ref="AS1128" ca="1">IF(AND(ISNUMBER(AS827), ISNUMBER(AS828)), AS828/AS827-1, NA())</f>
        <v>-0.14107552966037196</v>
      </c>
      <c r="AU1128" s="49">
        <f t="array" aca="1" ref="AU1128" ca="1">IF(AND(ISNUMBER(AU827), ISNUMBER(AU828)), AU828/AU827-1, NA())</f>
        <v>-6.8972200000000039E-2</v>
      </c>
      <c r="AV1128" s="49">
        <f t="array" aca="1" ref="AV1128" ca="1">IF(AND(ISNUMBER(AV827), ISNUMBER(AV828)), AV828/AV827-1, NA())</f>
        <v>4.642759999999968E-2</v>
      </c>
      <c r="AW1128" s="49">
        <f t="array" aca="1" ref="AW1128" ca="1">IF(AND(ISNUMBER(AW827), ISNUMBER(AW828)), AW828/AW827-1, NA())</f>
        <v>-0.15540149068903009</v>
      </c>
      <c r="AX1128" s="49">
        <f t="array" aca="1" ref="AX1128" ca="1">IF(AND(ISNUMBER(AX827), ISNUMBER(AX828)), AX828/AX827-1, NA())</f>
        <v>-0.16113523414204645</v>
      </c>
      <c r="AY1128" s="49">
        <f t="array" aca="1" ref="AY1128" ca="1">IF(AND(ISNUMBER(AY827), ISNUMBER(AY828)), AY828/AY827-1, NA())</f>
        <v>-0.1576276529796331</v>
      </c>
      <c r="AZ1128" s="49">
        <f t="array" aca="1" ref="AZ1128" ca="1">IF(AND(ISNUMBER(AZ827), ISNUMBER(AZ828)), AZ828/AZ827-1, NA())</f>
        <v>-0.14789174999416288</v>
      </c>
      <c r="BA1128" s="49">
        <f t="array" aca="1" ref="BA1128" ca="1">IF(AND(ISNUMBER(BA827), ISNUMBER(BA828)), BA828/BA827-1, NA())</f>
        <v>-0.11808876014744352</v>
      </c>
      <c r="BB1128" s="49">
        <f t="array" aca="1" ref="BB1128" ca="1">IF(AND(ISNUMBER(BB827), ISNUMBER(BB828)), BB828/BB827-1, NA())</f>
        <v>-0.1631641938464522</v>
      </c>
      <c r="BC1128" s="49">
        <f t="array" aca="1" ref="BC1128" ca="1">IF(AND(ISNUMBER(BC827), ISNUMBER(BC828)), BC828/BC827-1, NA())</f>
        <v>-0.11146260557173648</v>
      </c>
      <c r="BD1128" s="49">
        <f t="array" aca="1" ref="BD1128" ca="1">IF(AND(ISNUMBER(BD827), ISNUMBER(BD828)), BD828/BD827-1, NA())</f>
        <v>-0.16152371301693635</v>
      </c>
      <c r="BE1128" s="49">
        <f t="array" aca="1" ref="BE1128" ca="1">IF(AND(ISNUMBER(BE827), ISNUMBER(BE828)), BE828/BE827-1, NA())</f>
        <v>-0.10024350256629766</v>
      </c>
      <c r="BF1128" s="49">
        <f t="array" aca="1" ref="BF1128" ca="1">IF(AND(ISNUMBER(BF827), ISNUMBER(BF828)), BF828/BF827-1, NA())</f>
        <v>-9.5850327004927016E-2</v>
      </c>
      <c r="BG1128" s="49">
        <f t="array" aca="1" ref="BG1128" ca="1">IF(AND(ISNUMBER(BG827), ISNUMBER(BG828)), BG828/BG827-1, NA())</f>
        <v>-5.23168864625142E-2</v>
      </c>
      <c r="BH1128" s="49">
        <f t="array" aca="1" ref="BH1128" ca="1">IF(AND(ISNUMBER(BH827), ISNUMBER(BH828)), BH828/BH827-1, NA())</f>
        <v>-8.4672317820464693E-2</v>
      </c>
      <c r="BI1128" s="49">
        <f t="array" aca="1" ref="BI1128" ca="1">IF(AND(ISNUMBER(BI827), ISNUMBER(BI828)), BI828/BI827-1, NA())</f>
        <v>-0.14107552966037185</v>
      </c>
      <c r="BJ1128" s="49">
        <f t="array" aca="1" ref="BJ1128" ca="1">IF(AND(ISNUMBER(BJ827), ISNUMBER(BJ828)), BJ828/BJ827-1, NA())</f>
        <v>-0.17743658821954567</v>
      </c>
      <c r="BK1128" s="49">
        <f t="array" aca="1" ref="BK1128" ca="1">IF(AND(ISNUMBER(BK827), ISNUMBER(BK828)), BK828/BK827-1, NA())</f>
        <v>-0.11331966438258712</v>
      </c>
      <c r="BL1128" s="49">
        <f t="array" aca="1" ref="BL1128" ca="1">IF(AND(ISNUMBER(BL827), ISNUMBER(BL828)), BL828/BL827-1, NA())</f>
        <v>-9.7667604331430624E-2</v>
      </c>
      <c r="BM1128" s="49">
        <f t="array" aca="1" ref="BM1128" ca="1">IF(AND(ISNUMBER(BM827), ISNUMBER(BM828)), BM828/BM827-1, NA())</f>
        <v>-0.11467736741979229</v>
      </c>
      <c r="BN1128" s="49">
        <f t="array" aca="1" ref="BN1128" ca="1">IF(AND(ISNUMBER(BN827), ISNUMBER(BN828)), BN828/BN827-1, NA())</f>
        <v>-5.6788456039625124E-2</v>
      </c>
      <c r="BO1128" s="49">
        <f t="array" aca="1" ref="BO1128" ca="1">IF(AND(ISNUMBER(BO827), ISNUMBER(BO828)), BO828/BO827-1, NA())</f>
        <v>-3.8283528734961436E-2</v>
      </c>
      <c r="BP1128" s="49">
        <f t="array" aca="1" ref="BP1128" ca="1">IF(AND(ISNUMBER(BP827), ISNUMBER(BP828)), BP828/BP827-1, NA())</f>
        <v>-3.1501491174735885E-2</v>
      </c>
      <c r="BQ1128" s="49">
        <f t="array" aca="1" ref="BQ1128" ca="1">IF(AND(ISNUMBER(BQ827), ISNUMBER(BQ828)), BQ828/BQ827-1, NA())</f>
        <v>-4.3001659087105182E-2</v>
      </c>
      <c r="BR1128" s="49">
        <f t="array" aca="1" ref="BR1128" ca="1">IF(AND(ISNUMBER(BR827), ISNUMBER(BR828)), BR828/BR827-1, NA())</f>
        <v>-9.0026862154579779E-2</v>
      </c>
      <c r="BS1128" s="49">
        <f t="array" aca="1" ref="BS1128" ca="1">IF(AND(ISNUMBER(BS827), ISNUMBER(BS828)), BS828/BS827-1, NA())</f>
        <v>-6.0552719825071044E-3</v>
      </c>
    </row>
    <row r="1129" spans="2:71">
      <c r="B1129" s="48">
        <f t="shared" si="1111"/>
        <v>2003</v>
      </c>
      <c r="M1129" s="49">
        <f t="array" aca="1" ref="M1129" ca="1">IF(AND(ISNUMBER(M828), ISNUMBER(M829)), M829/M828-1, NA())</f>
        <v>0.29555278241731431</v>
      </c>
      <c r="N1129" s="49">
        <f t="array" aca="1" ref="N1129" ca="1">IF(AND(ISNUMBER(N828), ISNUMBER(N829)), N829/N828-1, NA())</f>
        <v>0.23556816423476779</v>
      </c>
      <c r="X1129" s="49">
        <f t="array" aca="1" ref="X1129" ca="1">IF(AND(ISNUMBER(X828), ISNUMBER(X829)), X829/X828-1, NA())</f>
        <v>0.3065558599596252</v>
      </c>
      <c r="Y1129" s="49">
        <f t="array" aca="1" ref="Y1129" ca="1">IF(AND(ISNUMBER(Y828), ISNUMBER(Y829)), Y829/Y828-1, NA())</f>
        <v>0.23259465888967545</v>
      </c>
      <c r="AA1129" s="49">
        <f t="array" aca="1" ref="AA1129" ca="1">IF(AND(ISNUMBER(AA828), ISNUMBER(AA829)), AA829/AA828-1, NA())</f>
        <v>0.29555278241731431</v>
      </c>
      <c r="AB1129" s="49">
        <f t="array" aca="1" ref="AB1129" ca="1">IF(AND(ISNUMBER(AB828), ISNUMBER(AB829)), AB829/AB828-1, NA())</f>
        <v>0.32808736944420946</v>
      </c>
      <c r="AC1129" s="49">
        <f t="array" aca="1" ref="AC1129" ca="1">IF(AND(ISNUMBER(AC828), ISNUMBER(AC829)), AC829/AC828-1, NA())</f>
        <v>0.34806027601243072</v>
      </c>
      <c r="AD1129" s="49">
        <f t="array" aca="1" ref="AD1129" ca="1">IF(AND(ISNUMBER(AD828), ISNUMBER(AD829)), AD829/AD828-1, NA())</f>
        <v>0.31941396238280273</v>
      </c>
      <c r="AE1129" s="49">
        <f t="array" aca="1" ref="AE1129" ca="1">IF(AND(ISNUMBER(AE828), ISNUMBER(AE829)), AE829/AE828-1, NA())</f>
        <v>0.28287305434974619</v>
      </c>
      <c r="AG1129" s="49">
        <f t="array" aca="1" ref="AG1129" ca="1">IF(AND(ISNUMBER(AG828), ISNUMBER(AG829)), AG829/AG828-1, NA())</f>
        <v>0</v>
      </c>
      <c r="AM1129" s="49">
        <f t="array" aca="1" ref="AM1129" ca="1">IF(AND(ISNUMBER(AM828), ISNUMBER(AM829)), AM829/AM828-1, NA())</f>
        <v>0.22964620570776817</v>
      </c>
      <c r="AN1129" s="49">
        <f t="array" aca="1" ref="AN1129" ca="1">IF(AND(ISNUMBER(AN828), ISNUMBER(AN829)), AN829/AN828-1, NA())</f>
        <v>0.15639420590328745</v>
      </c>
      <c r="AO1129" s="49">
        <f t="array" aca="1" ref="AO1129" ca="1">IF(AND(ISNUMBER(AO828), ISNUMBER(AO829)), AO829/AO828-1, NA())</f>
        <v>0.35167305471394728</v>
      </c>
      <c r="AP1129" s="49">
        <f t="array" aca="1" ref="AP1129" ca="1">IF(AND(ISNUMBER(AP828), ISNUMBER(AP829)), AP829/AP828-1, NA())</f>
        <v>0.35792489678156159</v>
      </c>
      <c r="AQ1129" s="49">
        <f t="array" aca="1" ref="AQ1129" ca="1">IF(AND(ISNUMBER(AQ828), ISNUMBER(AQ829)), AQ829/AQ828-1, NA())</f>
        <v>0.15262336664845422</v>
      </c>
      <c r="AS1129" s="49">
        <f t="array" aca="1" ref="AS1129" ca="1">IF(AND(ISNUMBER(AS828), ISNUMBER(AS829)), AS829/AS828-1, NA())</f>
        <v>0.23259465888967545</v>
      </c>
      <c r="AU1129" s="49">
        <f t="array" aca="1" ref="AU1129" ca="1">IF(AND(ISNUMBER(AU828), ISNUMBER(AU829)), AU829/AU828-1, NA())</f>
        <v>0.20748079999999991</v>
      </c>
      <c r="AV1129" s="49">
        <f t="array" aca="1" ref="AV1129" ca="1">IF(AND(ISNUMBER(AV828), ISNUMBER(AV829)), AV829/AV828-1, NA())</f>
        <v>9.6551400000000065E-2</v>
      </c>
      <c r="AW1129" s="49">
        <f t="array" aca="1" ref="AW1129" ca="1">IF(AND(ISNUMBER(AW828), ISNUMBER(AW829)), AW829/AW828-1, NA())</f>
        <v>0.29569265489291241</v>
      </c>
      <c r="AX1129" s="49">
        <f t="array" aca="1" ref="AX1129" ca="1">IF(AND(ISNUMBER(AX828), ISNUMBER(AX829)), AX829/AX828-1, NA())</f>
        <v>0.29228311807780449</v>
      </c>
      <c r="AY1129" s="49">
        <f t="array" aca="1" ref="AY1129" ca="1">IF(AND(ISNUMBER(AY828), ISNUMBER(AY829)), AY829/AY828-1, NA())</f>
        <v>0.29548018227995931</v>
      </c>
      <c r="AZ1129" s="49">
        <f t="array" aca="1" ref="AZ1129" ca="1">IF(AND(ISNUMBER(AZ828), ISNUMBER(AZ829)), AZ829/AZ828-1, NA())</f>
        <v>0.29151216871082219</v>
      </c>
      <c r="BA1129" s="49">
        <f t="array" aca="1" ref="BA1129" ca="1">IF(AND(ISNUMBER(BA828), ISNUMBER(BA829)), BA829/BA828-1, NA())</f>
        <v>0.29488278381300992</v>
      </c>
      <c r="BB1129" s="49">
        <f t="array" aca="1" ref="BB1129" ca="1">IF(AND(ISNUMBER(BB828), ISNUMBER(BB829)), BB829/BB828-1, NA())</f>
        <v>0.3065558599596252</v>
      </c>
      <c r="BC1129" s="49">
        <f t="array" aca="1" ref="BC1129" ca="1">IF(AND(ISNUMBER(BC828), ISNUMBER(BC829)), BC829/BC828-1, NA())</f>
        <v>0.39432579220246344</v>
      </c>
      <c r="BD1129" s="49">
        <f t="array" aca="1" ref="BD1129" ca="1">IF(AND(ISNUMBER(BD828), ISNUMBER(BD829)), BD829/BD828-1, NA())</f>
        <v>0.25536056938414942</v>
      </c>
      <c r="BE1129" s="49">
        <f t="array" aca="1" ref="BE1129" ca="1">IF(AND(ISNUMBER(BE828), ISNUMBER(BE829)), BE829/BE828-1, NA())</f>
        <v>0.33677722682015099</v>
      </c>
      <c r="BF1129" s="49">
        <f t="array" aca="1" ref="BF1129" ca="1">IF(AND(ISNUMBER(BF828), ISNUMBER(BF829)), BF829/BF828-1, NA())</f>
        <v>0.25550537534516704</v>
      </c>
      <c r="BG1129" s="49">
        <f t="array" aca="1" ref="BG1129" ca="1">IF(AND(ISNUMBER(BG828), ISNUMBER(BG829)), BG829/BG828-1, NA())</f>
        <v>0.3420772274213939</v>
      </c>
      <c r="BH1129" s="49">
        <f t="array" aca="1" ref="BH1129" ca="1">IF(AND(ISNUMBER(BH828), ISNUMBER(BH829)), BH829/BH828-1, NA())</f>
        <v>0.32833876713776955</v>
      </c>
      <c r="BI1129" s="49">
        <f t="array" aca="1" ref="BI1129" ca="1">IF(AND(ISNUMBER(BI828), ISNUMBER(BI829)), BI829/BI828-1, NA())</f>
        <v>0.23259465888967545</v>
      </c>
      <c r="BJ1129" s="49">
        <f t="array" aca="1" ref="BJ1129" ca="1">IF(AND(ISNUMBER(BJ828), ISNUMBER(BJ829)), BJ829/BJ828-1, NA())</f>
        <v>0.31646867536504919</v>
      </c>
      <c r="BK1129" s="49">
        <f t="array" aca="1" ref="BK1129" ca="1">IF(AND(ISNUMBER(BK828), ISNUMBER(BK829)), BK829/BK828-1, NA())</f>
        <v>0.29396739277165063</v>
      </c>
      <c r="BL1129" s="49">
        <f t="array" aca="1" ref="BL1129" ca="1">IF(AND(ISNUMBER(BL828), ISNUMBER(BL829)), BL829/BL828-1, NA())</f>
        <v>0.22362763329516011</v>
      </c>
      <c r="BM1129" s="49">
        <f t="array" aca="1" ref="BM1129" ca="1">IF(AND(ISNUMBER(BM828), ISNUMBER(BM829)), BM829/BM828-1, NA())</f>
        <v>0.27463940096685935</v>
      </c>
      <c r="BN1129" s="49">
        <f t="array" aca="1" ref="BN1129" ca="1">IF(AND(ISNUMBER(BN828), ISNUMBER(BN829)), BN829/BN828-1, NA())</f>
        <v>0.24873658565750789</v>
      </c>
      <c r="BO1129" s="49">
        <f t="array" aca="1" ref="BO1129" ca="1">IF(AND(ISNUMBER(BO828), ISNUMBER(BO829)), BO829/BO828-1, NA())</f>
        <v>0.27155385197285642</v>
      </c>
      <c r="BP1129" s="49">
        <f t="array" aca="1" ref="BP1129" ca="1">IF(AND(ISNUMBER(BP828), ISNUMBER(BP829)), BP829/BP828-1, NA())</f>
        <v>0.28596868298481093</v>
      </c>
      <c r="BQ1129" s="49">
        <f t="array" aca="1" ref="BQ1129" ca="1">IF(AND(ISNUMBER(BQ828), ISNUMBER(BQ829)), BQ829/BQ828-1, NA())</f>
        <v>0.15639420590328745</v>
      </c>
      <c r="BR1129" s="49">
        <f t="array" aca="1" ref="BR1129" ca="1">IF(AND(ISNUMBER(BR828), ISNUMBER(BR829)), BR829/BR828-1, NA())</f>
        <v>0.31699639372638488</v>
      </c>
      <c r="BS1129" s="49">
        <f t="array" aca="1" ref="BS1129" ca="1">IF(AND(ISNUMBER(BS828), ISNUMBER(BS829)), BS829/BS828-1, NA())</f>
        <v>0.29489919045843527</v>
      </c>
    </row>
    <row r="1130" spans="2:71">
      <c r="B1130" s="48">
        <f t="shared" si="1111"/>
        <v>2004</v>
      </c>
      <c r="M1130" s="49">
        <f t="array" aca="1" ref="M1130" ca="1">IF(AND(ISNUMBER(M829), ISNUMBER(M830)), M830/M829-1, NA())</f>
        <v>0.13747550179394907</v>
      </c>
      <c r="N1130" s="49">
        <f t="array" aca="1" ref="N1130" ca="1">IF(AND(ISNUMBER(N829), ISNUMBER(N830)), N830/N829-1, NA())</f>
        <v>0.10531906172927163</v>
      </c>
      <c r="X1130" s="49">
        <f t="array" aca="1" ref="X1130" ca="1">IF(AND(ISNUMBER(X829), ISNUMBER(X830)), X830/X829-1, NA())</f>
        <v>0.14279431367654616</v>
      </c>
      <c r="Y1130" s="49">
        <f t="array" aca="1" ref="Y1130" ca="1">IF(AND(ISNUMBER(Y829), ISNUMBER(Y830)), Y830/Y829-1, NA())</f>
        <v>0.10451282387058436</v>
      </c>
      <c r="AA1130" s="49">
        <f t="array" aca="1" ref="AA1130" ca="1">IF(AND(ISNUMBER(AA829), ISNUMBER(AA830)), AA830/AA829-1, NA())</f>
        <v>0.13747550179394907</v>
      </c>
      <c r="AB1130" s="49">
        <f t="array" aca="1" ref="AB1130" ca="1">IF(AND(ISNUMBER(AB829), ISNUMBER(AB830)), AB830/AB829-1, NA())</f>
        <v>0.18422349298589769</v>
      </c>
      <c r="AC1130" s="49">
        <f t="array" aca="1" ref="AC1130" ca="1">IF(AND(ISNUMBER(AC829), ISNUMBER(AC830)), AC830/AC829-1, NA())</f>
        <v>0.18457209809879149</v>
      </c>
      <c r="AD1130" s="49">
        <f t="array" aca="1" ref="AD1130" ca="1">IF(AND(ISNUMBER(AD829), ISNUMBER(AD830)), AD830/AD829-1, NA())</f>
        <v>0.20101107918111327</v>
      </c>
      <c r="AE1130" s="49">
        <f t="array" aca="1" ref="AE1130" ca="1">IF(AND(ISNUMBER(AE829), ISNUMBER(AE830)), AE830/AE829-1, NA())</f>
        <v>0.16302605329439124</v>
      </c>
      <c r="AG1130" s="49">
        <f t="array" aca="1" ref="AG1130" ca="1">IF(AND(ISNUMBER(AG829), ISNUMBER(AG830)), AG830/AG829-1, NA())</f>
        <v>0</v>
      </c>
      <c r="AM1130" s="49">
        <f t="array" aca="1" ref="AM1130" ca="1">IF(AND(ISNUMBER(AM829), ISNUMBER(AM830)), AM830/AM829-1, NA())</f>
        <v>0.11169032996725936</v>
      </c>
      <c r="AN1130" s="49">
        <f t="array" aca="1" ref="AN1130" ca="1">IF(AND(ISNUMBER(AN829), ISNUMBER(AN830)), AN830/AN829-1, NA())</f>
        <v>8.7960825237393347E-2</v>
      </c>
      <c r="AO1130" s="49">
        <f t="array" aca="1" ref="AO1130" ca="1">IF(AND(ISNUMBER(AO829), ISNUMBER(AO830)), AO830/AO829-1, NA())</f>
        <v>0.19039163239344448</v>
      </c>
      <c r="AP1130" s="49">
        <f t="array" aca="1" ref="AP1130" ca="1">IF(AND(ISNUMBER(AP829), ISNUMBER(AP830)), AP830/AP829-1, NA())</f>
        <v>0.18608622444187239</v>
      </c>
      <c r="AQ1130" s="49">
        <f t="array" aca="1" ref="AQ1130" ca="1">IF(AND(ISNUMBER(AQ829), ISNUMBER(AQ830)), AQ830/AQ829-1, NA())</f>
        <v>8.9612248508243342E-2</v>
      </c>
      <c r="AS1130" s="49">
        <f t="array" aca="1" ref="AS1130" ca="1">IF(AND(ISNUMBER(AS829), ISNUMBER(AS830)), AS830/AS829-1, NA())</f>
        <v>0.10451282387058458</v>
      </c>
      <c r="AU1130" s="49">
        <f t="array" aca="1" ref="AU1130" ca="1">IF(AND(ISNUMBER(AU829), ISNUMBER(AU830)), AU830/AU829-1, NA())</f>
        <v>0.11174810000000002</v>
      </c>
      <c r="AV1130" s="49">
        <f t="array" aca="1" ref="AV1130" ca="1">IF(AND(ISNUMBER(AV829), ISNUMBER(AV830)), AV830/AV829-1, NA())</f>
        <v>7.5747499999999857E-2</v>
      </c>
      <c r="AW1130" s="49">
        <f t="array" aca="1" ref="AW1130" ca="1">IF(AND(ISNUMBER(AW829), ISNUMBER(AW830)), AW830/AW829-1, NA())</f>
        <v>0.14320028732868195</v>
      </c>
      <c r="AX1130" s="49">
        <f t="array" aca="1" ref="AX1130" ca="1">IF(AND(ISNUMBER(AX829), ISNUMBER(AX830)), AX830/AX829-1, NA())</f>
        <v>0.13598142750033015</v>
      </c>
      <c r="AY1130" s="49">
        <f t="array" aca="1" ref="AY1130" ca="1">IF(AND(ISNUMBER(AY829), ISNUMBER(AY830)), AY830/AY829-1, NA())</f>
        <v>0.13837071361374331</v>
      </c>
      <c r="AZ1130" s="49">
        <f t="array" aca="1" ref="AZ1130" ca="1">IF(AND(ISNUMBER(AZ829), ISNUMBER(AZ830)), AZ830/AZ829-1, NA())</f>
        <v>0.14635279350199193</v>
      </c>
      <c r="BA1130" s="49">
        <f t="array" aca="1" ref="BA1130" ca="1">IF(AND(ISNUMBER(BA829), ISNUMBER(BA830)), BA830/BA829-1, NA())</f>
        <v>0.15920026915532914</v>
      </c>
      <c r="BB1130" s="49">
        <f t="array" aca="1" ref="BB1130" ca="1">IF(AND(ISNUMBER(BB829), ISNUMBER(BB830)), BB830/BB829-1, NA())</f>
        <v>0.14279431367654616</v>
      </c>
      <c r="BC1130" s="49">
        <f t="array" aca="1" ref="BC1130" ca="1">IF(AND(ISNUMBER(BC829), ISNUMBER(BC830)), BC830/BC829-1, NA())</f>
        <v>0.22030909288984546</v>
      </c>
      <c r="BD1130" s="49">
        <f t="array" aca="1" ref="BD1130" ca="1">IF(AND(ISNUMBER(BD829), ISNUMBER(BD830)), BD830/BD829-1, NA())</f>
        <v>0.11058826356527018</v>
      </c>
      <c r="BE1130" s="49">
        <f t="array" aca="1" ref="BE1130" ca="1">IF(AND(ISNUMBER(BE829), ISNUMBER(BE830)), BE830/BE829-1, NA())</f>
        <v>0.17196895865820561</v>
      </c>
      <c r="BF1130" s="49">
        <f t="array" aca="1" ref="BF1130" ca="1">IF(AND(ISNUMBER(BF829), ISNUMBER(BF830)), BF830/BF829-1, NA())</f>
        <v>0.15577616693500396</v>
      </c>
      <c r="BG1130" s="49">
        <f t="array" aca="1" ref="BG1130" ca="1">IF(AND(ISNUMBER(BG829), ISNUMBER(BG830)), BG830/BG829-1, NA())</f>
        <v>0.18361162765496331</v>
      </c>
      <c r="BH1130" s="49">
        <f t="array" aca="1" ref="BH1130" ca="1">IF(AND(ISNUMBER(BH829), ISNUMBER(BH830)), BH830/BH829-1, NA())</f>
        <v>0.18194301853122852</v>
      </c>
      <c r="BI1130" s="49">
        <f t="array" aca="1" ref="BI1130" ca="1">IF(AND(ISNUMBER(BI829), ISNUMBER(BI830)), BI830/BI829-1, NA())</f>
        <v>0.10451282387058436</v>
      </c>
      <c r="BJ1130" s="49">
        <f t="array" aca="1" ref="BJ1130" ca="1">IF(AND(ISNUMBER(BJ829), ISNUMBER(BJ830)), BJ830/BJ829-1, NA())</f>
        <v>0.14242018568238612</v>
      </c>
      <c r="BK1130" s="49">
        <f t="array" aca="1" ref="BK1130" ca="1">IF(AND(ISNUMBER(BK829), ISNUMBER(BK830)), BK830/BK829-1, NA())</f>
        <v>0.16784080046456751</v>
      </c>
      <c r="BL1130" s="49">
        <f t="array" aca="1" ref="BL1130" ca="1">IF(AND(ISNUMBER(BL829), ISNUMBER(BL830)), BL830/BL829-1, NA())</f>
        <v>0.1107373523707742</v>
      </c>
      <c r="BM1130" s="49">
        <f t="array" aca="1" ref="BM1130" ca="1">IF(AND(ISNUMBER(BM829), ISNUMBER(BM830)), BM830/BM829-1, NA())</f>
        <v>0.14073465985827371</v>
      </c>
      <c r="BN1130" s="49">
        <f t="array" aca="1" ref="BN1130" ca="1">IF(AND(ISNUMBER(BN829), ISNUMBER(BN830)), BN830/BN829-1, NA())</f>
        <v>0.13473257393348481</v>
      </c>
      <c r="BO1130" s="49">
        <f t="array" aca="1" ref="BO1130" ca="1">IF(AND(ISNUMBER(BO829), ISNUMBER(BO830)), BO830/BO829-1, NA())</f>
        <v>0.17376217084270085</v>
      </c>
      <c r="BP1130" s="49">
        <f t="array" aca="1" ref="BP1130" ca="1">IF(AND(ISNUMBER(BP829), ISNUMBER(BP830)), BP830/BP829-1, NA())</f>
        <v>0.21726903139822951</v>
      </c>
      <c r="BQ1130" s="49">
        <f t="array" aca="1" ref="BQ1130" ca="1">IF(AND(ISNUMBER(BQ829), ISNUMBER(BQ830)), BQ830/BQ829-1, NA())</f>
        <v>8.7960825237393347E-2</v>
      </c>
      <c r="BR1130" s="49">
        <f t="array" aca="1" ref="BR1130" ca="1">IF(AND(ISNUMBER(BR829), ISNUMBER(BR830)), BR830/BR829-1, NA())</f>
        <v>0.18289877692952206</v>
      </c>
      <c r="BS1130" s="49">
        <f t="array" aca="1" ref="BS1130" ca="1">IF(AND(ISNUMBER(BS829), ISNUMBER(BS830)), BS830/BS829-1, NA())</f>
        <v>0.17617179862743071</v>
      </c>
    </row>
    <row r="1131" spans="2:71">
      <c r="B1131" s="48">
        <f t="shared" si="1111"/>
        <v>2005</v>
      </c>
      <c r="M1131" s="49">
        <f t="array" aca="1" ref="M1131" ca="1">IF(AND(ISNUMBER(M830), ISNUMBER(M831)), M831/M830-1, NA())</f>
        <v>8.2889328789188976E-2</v>
      </c>
      <c r="N1131" s="49">
        <f t="array" aca="1" ref="N1131" ca="1">IF(AND(ISNUMBER(N830), ISNUMBER(N831)), N831/N830-1, NA())</f>
        <v>5.1703109901746869E-2</v>
      </c>
      <c r="X1131" s="49">
        <f t="array" aca="1" ref="X1131" ca="1">IF(AND(ISNUMBER(X830), ISNUMBER(X831)), X831/X830-1, NA())</f>
        <v>7.3245669836966787E-2</v>
      </c>
      <c r="Y1131" s="49">
        <f t="array" aca="1" ref="Y1131" ca="1">IF(AND(ISNUMBER(Y830), ISNUMBER(Y831)), Y831/Y830-1, NA())</f>
        <v>5.1367728012717384E-2</v>
      </c>
      <c r="AA1131" s="49">
        <f t="array" aca="1" ref="AA1131" ca="1">IF(AND(ISNUMBER(AA830), ISNUMBER(AA831)), AA831/AA830-1, NA())</f>
        <v>8.2889328789188976E-2</v>
      </c>
      <c r="AB1131" s="49">
        <f t="array" aca="1" ref="AB1131" ca="1">IF(AND(ISNUMBER(AB830), ISNUMBER(AB831)), AB831/AB830-1, NA())</f>
        <v>8.8882746222651354E-2</v>
      </c>
      <c r="AC1131" s="49">
        <f t="array" aca="1" ref="AC1131" ca="1">IF(AND(ISNUMBER(AC830), ISNUMBER(AC831)), AC831/AC830-1, NA())</f>
        <v>8.7500663783780519E-2</v>
      </c>
      <c r="AD1131" s="49">
        <f t="array" aca="1" ref="AD1131" ca="1">IF(AND(ISNUMBER(AD830), ISNUMBER(AD831)), AD831/AD830-1, NA())</f>
        <v>7.6424972759971066E-2</v>
      </c>
      <c r="AE1131" s="49">
        <f t="array" aca="1" ref="AE1131" ca="1">IF(AND(ISNUMBER(AE830), ISNUMBER(AE831)), AE831/AE830-1, NA())</f>
        <v>7.5149866612592708E-2</v>
      </c>
      <c r="AG1131" s="49">
        <f t="array" aca="1" ref="AG1131" ca="1">IF(AND(ISNUMBER(AG830), ISNUMBER(AG831)), AG831/AG830-1, NA())</f>
        <v>0</v>
      </c>
      <c r="AM1131" s="49">
        <f t="array" aca="1" ref="AM1131" ca="1">IF(AND(ISNUMBER(AM830), ISNUMBER(AM831)), AM831/AM830-1, NA())</f>
        <v>6.8989631854481814E-2</v>
      </c>
      <c r="AN1131" s="49">
        <f t="array" aca="1" ref="AN1131" ca="1">IF(AND(ISNUMBER(AN830), ISNUMBER(AN831)), AN831/AN830-1, NA())</f>
        <v>6.5267453418453858E-2</v>
      </c>
      <c r="AO1131" s="49">
        <f t="array" aca="1" ref="AO1131" ca="1">IF(AND(ISNUMBER(AO830), ISNUMBER(AO831)), AO831/AO830-1, NA())</f>
        <v>0.13000187436153143</v>
      </c>
      <c r="AP1131" s="49">
        <f t="array" aca="1" ref="AP1131" ca="1">IF(AND(ISNUMBER(AP830), ISNUMBER(AP831)), AP831/AP830-1, NA())</f>
        <v>0.12792358213499799</v>
      </c>
      <c r="AQ1131" s="49">
        <f t="array" aca="1" ref="AQ1131" ca="1">IF(AND(ISNUMBER(AQ830), ISNUMBER(AQ831)), AQ831/AQ830-1, NA())</f>
        <v>7.0230642759213868E-2</v>
      </c>
      <c r="AS1131" s="49">
        <f t="array" aca="1" ref="AS1131" ca="1">IF(AND(ISNUMBER(AS830), ISNUMBER(AS831)), AS831/AS830-1, NA())</f>
        <v>5.1367728012717384E-2</v>
      </c>
      <c r="AU1131" s="49">
        <f t="array" aca="1" ref="AU1131" ca="1">IF(AND(ISNUMBER(AU830), ISNUMBER(AU831)), AU831/AU830-1, NA())</f>
        <v>6.8239699999999903E-2</v>
      </c>
      <c r="AV1131" s="49">
        <f t="array" aca="1" ref="AV1131" ca="1">IF(AND(ISNUMBER(AV830), ISNUMBER(AV831)), AV831/AV830-1, NA())</f>
        <v>3.4816799999999981E-2</v>
      </c>
      <c r="AW1131" s="49">
        <f t="array" aca="1" ref="AW1131" ca="1">IF(AND(ISNUMBER(AW830), ISNUMBER(AW831)), AW831/AW830-1, NA())</f>
        <v>8.5190976706352117E-2</v>
      </c>
      <c r="AX1131" s="49">
        <f t="array" aca="1" ref="AX1131" ca="1">IF(AND(ISNUMBER(AX830), ISNUMBER(AX831)), AX831/AX830-1, NA())</f>
        <v>8.1574994640389198E-2</v>
      </c>
      <c r="AY1131" s="49">
        <f t="array" aca="1" ref="AY1131" ca="1">IF(AND(ISNUMBER(AY830), ISNUMBER(AY831)), AY831/AY830-1, NA())</f>
        <v>8.1455180357050239E-2</v>
      </c>
      <c r="AZ1131" s="49">
        <f t="array" aca="1" ref="AZ1131" ca="1">IF(AND(ISNUMBER(AZ830), ISNUMBER(AZ831)), AZ831/AZ830-1, NA())</f>
        <v>8.1576333374967946E-2</v>
      </c>
      <c r="BA1131" s="49">
        <f t="array" aca="1" ref="BA1131" ca="1">IF(AND(ISNUMBER(BA830), ISNUMBER(BA831)), BA831/BA830-1, NA())</f>
        <v>0.10397194166474599</v>
      </c>
      <c r="BB1131" s="49">
        <f t="array" aca="1" ref="BB1131" ca="1">IF(AND(ISNUMBER(BB830), ISNUMBER(BB831)), BB831/BB830-1, NA())</f>
        <v>7.3245669836966787E-2</v>
      </c>
      <c r="BC1131" s="49">
        <f t="array" aca="1" ref="BC1131" ca="1">IF(AND(ISNUMBER(BC830), ISNUMBER(BC831)), BC831/BC830-1, NA())</f>
        <v>0.15738615372487952</v>
      </c>
      <c r="BD1131" s="49">
        <f t="array" aca="1" ref="BD1131" ca="1">IF(AND(ISNUMBER(BD830), ISNUMBER(BD831)), BD831/BD830-1, NA())</f>
        <v>5.388302177283455E-2</v>
      </c>
      <c r="BE1131" s="49">
        <f t="array" aca="1" ref="BE1131" ca="1">IF(AND(ISNUMBER(BE830), ISNUMBER(BE831)), BE831/BE830-1, NA())</f>
        <v>0.14508599653375298</v>
      </c>
      <c r="BF1131" s="49">
        <f t="array" aca="1" ref="BF1131" ca="1">IF(AND(ISNUMBER(BF830), ISNUMBER(BF831)), BF831/BF830-1, NA())</f>
        <v>6.9089837448653935E-2</v>
      </c>
      <c r="BG1131" s="49">
        <f t="array" aca="1" ref="BG1131" ca="1">IF(AND(ISNUMBER(BG830), ISNUMBER(BG831)), BG831/BG830-1, NA())</f>
        <v>0.13003150997748514</v>
      </c>
      <c r="BH1131" s="49">
        <f t="array" aca="1" ref="BH1131" ca="1">IF(AND(ISNUMBER(BH830), ISNUMBER(BH831)), BH831/BH830-1, NA())</f>
        <v>0.14372993032392101</v>
      </c>
      <c r="BI1131" s="49">
        <f t="array" aca="1" ref="BI1131" ca="1">IF(AND(ISNUMBER(BI830), ISNUMBER(BI831)), BI831/BI830-1, NA())</f>
        <v>5.1367728012717384E-2</v>
      </c>
      <c r="BJ1131" s="49">
        <f t="array" aca="1" ref="BJ1131" ca="1">IF(AND(ISNUMBER(BJ830), ISNUMBER(BJ831)), BJ831/BJ830-1, NA())</f>
        <v>8.201882310009645E-2</v>
      </c>
      <c r="BK1131" s="49">
        <f t="array" aca="1" ref="BK1131" ca="1">IF(AND(ISNUMBER(BK830), ISNUMBER(BK831)), BK831/BK830-1, NA())</f>
        <v>9.0546605633009758E-2</v>
      </c>
      <c r="BL1131" s="49">
        <f t="array" aca="1" ref="BL1131" ca="1">IF(AND(ISNUMBER(BL830), ISNUMBER(BL831)), BL831/BL830-1, NA())</f>
        <v>4.857722190171887E-2</v>
      </c>
      <c r="BM1131" s="49">
        <f t="array" aca="1" ref="BM1131" ca="1">IF(AND(ISNUMBER(BM830), ISNUMBER(BM831)), BM831/BM830-1, NA())</f>
        <v>8.3354529405436084E-2</v>
      </c>
      <c r="BN1131" s="49">
        <f t="array" aca="1" ref="BN1131" ca="1">IF(AND(ISNUMBER(BN830), ISNUMBER(BN831)), BN831/BN830-1, NA())</f>
        <v>5.2762018699088475E-2</v>
      </c>
      <c r="BO1131" s="49">
        <f t="array" aca="1" ref="BO1131" ca="1">IF(AND(ISNUMBER(BO830), ISNUMBER(BO831)), BO831/BO830-1, NA())</f>
        <v>6.9398169962744838E-2</v>
      </c>
      <c r="BP1131" s="49">
        <f t="array" aca="1" ref="BP1131" ca="1">IF(AND(ISNUMBER(BP830), ISNUMBER(BP831)), BP831/BP830-1, NA())</f>
        <v>0.16482323939432408</v>
      </c>
      <c r="BQ1131" s="49">
        <f t="array" aca="1" ref="BQ1131" ca="1">IF(AND(ISNUMBER(BQ830), ISNUMBER(BQ831)), BQ831/BQ830-1, NA())</f>
        <v>6.5267453418453858E-2</v>
      </c>
      <c r="BR1131" s="49">
        <f t="array" aca="1" ref="BR1131" ca="1">IF(AND(ISNUMBER(BR830), ISNUMBER(BR831)), BR831/BR830-1, NA())</f>
        <v>9.9043954208441143E-2</v>
      </c>
      <c r="BS1131" s="49">
        <f t="array" aca="1" ref="BS1131" ca="1">IF(AND(ISNUMBER(BS830), ISNUMBER(BS831)), BS831/BS830-1, NA())</f>
        <v>0.16590959951623785</v>
      </c>
    </row>
    <row r="1132" spans="2:71">
      <c r="B1132" s="48">
        <f t="shared" si="1111"/>
        <v>2006</v>
      </c>
      <c r="M1132" s="49">
        <f t="array" aca="1" ref="M1132" ca="1">IF(AND(ISNUMBER(M831), ISNUMBER(M832)), M832/M831-1, NA())</f>
        <v>0.17706586463025742</v>
      </c>
      <c r="N1132" s="49">
        <f t="array" aca="1" ref="N1132" ca="1">IF(AND(ISNUMBER(N831), ISNUMBER(N832)), N832/N831-1, NA())</f>
        <v>0.13037447528623924</v>
      </c>
      <c r="X1132" s="49">
        <f t="array" aca="1" ref="X1132" ca="1">IF(AND(ISNUMBER(X831), ISNUMBER(X832)), X832/X831-1, NA())</f>
        <v>0.17169674094662901</v>
      </c>
      <c r="Y1132" s="49">
        <f t="array" aca="1" ref="Y1132" ca="1">IF(AND(ISNUMBER(Y831), ISNUMBER(Y832)), Y832/Y831-1, NA())</f>
        <v>0.1293421878024037</v>
      </c>
      <c r="AA1132" s="49">
        <f t="array" aca="1" ref="AA1132" ca="1">IF(AND(ISNUMBER(AA831), ISNUMBER(AA832)), AA832/AA831-1, NA())</f>
        <v>0.17706586463025742</v>
      </c>
      <c r="AB1132" s="49">
        <f t="array" aca="1" ref="AB1132" ca="1">IF(AND(ISNUMBER(AB831), ISNUMBER(AB832)), AB832/AB831-1, NA())</f>
        <v>0.19083640412656244</v>
      </c>
      <c r="AC1132" s="49">
        <f t="array" aca="1" ref="AC1132" ca="1">IF(AND(ISNUMBER(AC831), ISNUMBER(AC832)), AC832/AC831-1, NA())</f>
        <v>0.18798666097348748</v>
      </c>
      <c r="AD1132" s="49">
        <f t="array" aca="1" ref="AD1132" ca="1">IF(AND(ISNUMBER(AD831), ISNUMBER(AD832)), AD832/AD831-1, NA())</f>
        <v>0.21080482835664505</v>
      </c>
      <c r="AE1132" s="49">
        <f t="array" aca="1" ref="AE1132" ca="1">IF(AND(ISNUMBER(AE831), ISNUMBER(AE832)), AE832/AE831-1, NA())</f>
        <v>0.17523798454001871</v>
      </c>
      <c r="AG1132" s="49">
        <f t="array" aca="1" ref="AG1132" ca="1">IF(AND(ISNUMBER(AG831), ISNUMBER(AG832)), AG832/AG831-1, NA())</f>
        <v>0</v>
      </c>
      <c r="AM1132" s="49">
        <f t="array" aca="1" ref="AM1132" ca="1">IF(AND(ISNUMBER(AM831), ISNUMBER(AM832)), AM832/AM831-1, NA())</f>
        <v>8.8895507414435082E-2</v>
      </c>
      <c r="AN1132" s="49">
        <f t="array" aca="1" ref="AN1132" ca="1">IF(AND(ISNUMBER(AN831), ISNUMBER(AN832)), AN832/AN831-1, NA())</f>
        <v>0.10290434803204929</v>
      </c>
      <c r="AO1132" s="49">
        <f t="array" aca="1" ref="AO1132" ca="1">IF(AND(ISNUMBER(AO831), ISNUMBER(AO832)), AO832/AO831-1, NA())</f>
        <v>0.23619562594249133</v>
      </c>
      <c r="AP1132" s="49">
        <f t="array" aca="1" ref="AP1132" ca="1">IF(AND(ISNUMBER(AP831), ISNUMBER(AP832)), AP832/AP831-1, NA())</f>
        <v>0.21286711617248311</v>
      </c>
      <c r="AQ1132" s="49">
        <f t="array" aca="1" ref="AQ1132" ca="1">IF(AND(ISNUMBER(AQ831), ISNUMBER(AQ832)), AQ832/AQ831-1, NA())</f>
        <v>0.10818996401864545</v>
      </c>
      <c r="AS1132" s="49">
        <f t="array" aca="1" ref="AS1132" ca="1">IF(AND(ISNUMBER(AS831), ISNUMBER(AS832)), AS832/AS831-1, NA())</f>
        <v>0.12934218780240347</v>
      </c>
      <c r="AU1132" s="49">
        <f t="array" aca="1" ref="AU1132" ca="1">IF(AND(ISNUMBER(AU831), ISNUMBER(AU832)), AU832/AU831-1, NA())</f>
        <v>0.14968950000000025</v>
      </c>
      <c r="AV1132" s="49">
        <f t="array" aca="1" ref="AV1132" ca="1">IF(AND(ISNUMBER(AV831), ISNUMBER(AV832)), AV832/AV831-1, NA())</f>
        <v>0.11279100000000031</v>
      </c>
      <c r="AW1132" s="49">
        <f t="array" aca="1" ref="AW1132" ca="1">IF(AND(ISNUMBER(AW831), ISNUMBER(AW832)), AW832/AW831-1, NA())</f>
        <v>0.18653541012751051</v>
      </c>
      <c r="AX1132" s="49">
        <f t="array" aca="1" ref="AX1132" ca="1">IF(AND(ISNUMBER(AX831), ISNUMBER(AX832)), AX832/AX831-1, NA())</f>
        <v>0.17505059364124609</v>
      </c>
      <c r="AY1132" s="49">
        <f t="array" aca="1" ref="AY1132" ca="1">IF(AND(ISNUMBER(AY831), ISNUMBER(AY832)), AY832/AY831-1, NA())</f>
        <v>0.17229863519443289</v>
      </c>
      <c r="AZ1132" s="49">
        <f t="array" aca="1" ref="AZ1132" ca="1">IF(AND(ISNUMBER(AZ831), ISNUMBER(AZ832)), AZ832/AZ831-1, NA())</f>
        <v>0.18694985435546818</v>
      </c>
      <c r="BA1132" s="49">
        <f t="array" aca="1" ref="BA1132" ca="1">IF(AND(ISNUMBER(BA831), ISNUMBER(BA832)), BA832/BA831-1, NA())</f>
        <v>0.20187377490445035</v>
      </c>
      <c r="BB1132" s="49">
        <f t="array" aca="1" ref="BB1132" ca="1">IF(AND(ISNUMBER(BB831), ISNUMBER(BB832)), BB832/BB831-1, NA())</f>
        <v>0.17169674094662901</v>
      </c>
      <c r="BC1132" s="49">
        <f t="array" aca="1" ref="BC1132" ca="1">IF(AND(ISNUMBER(BC831), ISNUMBER(BC832)), BC832/BC831-1, NA())</f>
        <v>0.23424805703930751</v>
      </c>
      <c r="BD1132" s="49">
        <f t="array" aca="1" ref="BD1132" ca="1">IF(AND(ISNUMBER(BD831), ISNUMBER(BD832)), BD832/BD831-1, NA())</f>
        <v>0.13706811335039482</v>
      </c>
      <c r="BE1132" s="49">
        <f t="array" aca="1" ref="BE1132" ca="1">IF(AND(ISNUMBER(BE831), ISNUMBER(BE832)), BE832/BE831-1, NA())</f>
        <v>0.18839051804172202</v>
      </c>
      <c r="BF1132" s="49">
        <f t="array" aca="1" ref="BF1132" ca="1">IF(AND(ISNUMBER(BF831), ISNUMBER(BF832)), BF832/BF831-1, NA())</f>
        <v>0.18085012277353996</v>
      </c>
      <c r="BG1132" s="49">
        <f t="array" aca="1" ref="BG1132" ca="1">IF(AND(ISNUMBER(BG831), ISNUMBER(BG832)), BG832/BG831-1, NA())</f>
        <v>0.20820129334654647</v>
      </c>
      <c r="BH1132" s="49">
        <f t="array" aca="1" ref="BH1132" ca="1">IF(AND(ISNUMBER(BH831), ISNUMBER(BH832)), BH832/BH831-1, NA())</f>
        <v>0.22113153205682057</v>
      </c>
      <c r="BI1132" s="49">
        <f t="array" aca="1" ref="BI1132" ca="1">IF(AND(ISNUMBER(BI831), ISNUMBER(BI832)), BI832/BI831-1, NA())</f>
        <v>0.1293421878024037</v>
      </c>
      <c r="BJ1132" s="49">
        <f t="array" aca="1" ref="BJ1132" ca="1">IF(AND(ISNUMBER(BJ831), ISNUMBER(BJ832)), BJ832/BJ831-1, NA())</f>
        <v>0.17688181675840431</v>
      </c>
      <c r="BK1132" s="49">
        <f t="array" aca="1" ref="BK1132" ca="1">IF(AND(ISNUMBER(BK831), ISNUMBER(BK832)), BK832/BK831-1, NA())</f>
        <v>0.2078181793817242</v>
      </c>
      <c r="BL1132" s="49">
        <f t="array" aca="1" ref="BL1132" ca="1">IF(AND(ISNUMBER(BL831), ISNUMBER(BL832)), BL832/BL831-1, NA())</f>
        <v>0.10621600740270098</v>
      </c>
      <c r="BM1132" s="49">
        <f t="array" aca="1" ref="BM1132" ca="1">IF(AND(ISNUMBER(BM831), ISNUMBER(BM832)), BM832/BM831-1, NA())</f>
        <v>0.16209453212860048</v>
      </c>
      <c r="BN1132" s="49">
        <f t="array" aca="1" ref="BN1132" ca="1">IF(AND(ISNUMBER(BN831), ISNUMBER(BN832)), BN832/BN831-1, NA())</f>
        <v>0.14260251591532569</v>
      </c>
      <c r="BO1132" s="49">
        <f t="array" aca="1" ref="BO1132" ca="1">IF(AND(ISNUMBER(BO831), ISNUMBER(BO832)), BO832/BO831-1, NA())</f>
        <v>0.19736758872103133</v>
      </c>
      <c r="BP1132" s="49">
        <f t="array" aca="1" ref="BP1132" ca="1">IF(AND(ISNUMBER(BP831), ISNUMBER(BP832)), BP832/BP831-1, NA())</f>
        <v>0.19711870422858091</v>
      </c>
      <c r="BQ1132" s="49">
        <f t="array" aca="1" ref="BQ1132" ca="1">IF(AND(ISNUMBER(BQ831), ISNUMBER(BQ832)), BQ832/BQ831-1, NA())</f>
        <v>0.10290434803204929</v>
      </c>
      <c r="BR1132" s="49">
        <f t="array" aca="1" ref="BR1132" ca="1">IF(AND(ISNUMBER(BR831), ISNUMBER(BR832)), BR832/BR831-1, NA())</f>
        <v>0.18703235800544893</v>
      </c>
      <c r="BS1132" s="49">
        <f t="array" aca="1" ref="BS1132" ca="1">IF(AND(ISNUMBER(BS831), ISNUMBER(BS832)), BS832/BS831-1, NA())</f>
        <v>0.19271411381509829</v>
      </c>
    </row>
    <row r="1133" spans="2:71">
      <c r="B1133" s="48">
        <f t="shared" si="1111"/>
        <v>2007</v>
      </c>
      <c r="M1133" s="49">
        <f t="array" aca="1" ref="M1133" ca="1">IF(AND(ISNUMBER(M832), ISNUMBER(M833)), M833/M832-1, NA())</f>
        <v>8.8522943375057395E-2</v>
      </c>
      <c r="N1133" s="49">
        <f t="array" aca="1" ref="N1133" ca="1">IF(AND(ISNUMBER(N832), ISNUMBER(N833)), N833/N832-1, NA())</f>
        <v>5.7801885556441501E-2</v>
      </c>
      <c r="X1133" s="49">
        <f t="array" aca="1" ref="X1133" ca="1">IF(AND(ISNUMBER(X832), ISNUMBER(X833)), X833/X832-1, NA())</f>
        <v>6.0500818440051285E-2</v>
      </c>
      <c r="Y1133" s="49">
        <f t="array" aca="1" ref="Y1133" ca="1">IF(AND(ISNUMBER(Y832), ISNUMBER(Y833)), Y833/Y832-1, NA())</f>
        <v>5.7925961789901503E-2</v>
      </c>
      <c r="AA1133" s="49">
        <f t="array" aca="1" ref="AA1133" ca="1">IF(AND(ISNUMBER(AA832), ISNUMBER(AA833)), AA833/AA832-1, NA())</f>
        <v>8.8522943375057395E-2</v>
      </c>
      <c r="AB1133" s="49">
        <f t="array" aca="1" ref="AB1133" ca="1">IF(AND(ISNUMBER(AB832), ISNUMBER(AB833)), AB833/AB832-1, NA())</f>
        <v>2.4539467235606738E-2</v>
      </c>
      <c r="AC1133" s="49">
        <f t="array" aca="1" ref="AC1133" ca="1">IF(AND(ISNUMBER(AC832), ISNUMBER(AC833)), AC833/AC832-1, NA())</f>
        <v>2.3466405290046621E-2</v>
      </c>
      <c r="AD1133" s="49">
        <f t="array" aca="1" ref="AD1133" ca="1">IF(AND(ISNUMBER(AD832), ISNUMBER(AD833)), AD833/AD832-1, NA())</f>
        <v>-2.9204697799836699E-2</v>
      </c>
      <c r="AE1133" s="49">
        <f t="array" aca="1" ref="AE1133" ca="1">IF(AND(ISNUMBER(AE832), ISNUMBER(AE833)), AE833/AE832-1, NA())</f>
        <v>4.1495974026546145E-2</v>
      </c>
      <c r="AG1133" s="49">
        <f t="array" aca="1" ref="AG1133" ca="1">IF(AND(ISNUMBER(AG832), ISNUMBER(AG833)), AG833/AG832-1, NA())</f>
        <v>0</v>
      </c>
      <c r="AM1133" s="49">
        <f t="array" aca="1" ref="AM1133" ca="1">IF(AND(ISNUMBER(AM832), ISNUMBER(AM833)), AM833/AM832-1, NA())</f>
        <v>7.7239468100799957E-2</v>
      </c>
      <c r="AN1133" s="49">
        <f t="array" aca="1" ref="AN1133" ca="1">IF(AND(ISNUMBER(AN832), ISNUMBER(AN833)), AN833/AN832-1, NA())</f>
        <v>8.4286743701284417E-2</v>
      </c>
      <c r="AO1133" s="49">
        <f t="array" aca="1" ref="AO1133" ca="1">IF(AND(ISNUMBER(AO832), ISNUMBER(AO833)), AO833/AO832-1, NA())</f>
        <v>0.10689348037255297</v>
      </c>
      <c r="AP1133" s="49">
        <f t="array" aca="1" ref="AP1133" ca="1">IF(AND(ISNUMBER(AP832), ISNUMBER(AP833)), AP833/AP832-1, NA())</f>
        <v>0.11695386418568443</v>
      </c>
      <c r="AQ1133" s="49">
        <f t="array" aca="1" ref="AQ1133" ca="1">IF(AND(ISNUMBER(AQ832), ISNUMBER(AQ833)), AQ833/AQ832-1, NA())</f>
        <v>9.5159899495243616E-2</v>
      </c>
      <c r="AS1133" s="49">
        <f t="array" aca="1" ref="AS1133" ca="1">IF(AND(ISNUMBER(AS832), ISNUMBER(AS833)), AS833/AS832-1, NA())</f>
        <v>5.7925961789901725E-2</v>
      </c>
      <c r="AU1133" s="49">
        <f t="array" aca="1" ref="AU1133" ca="1">IF(AND(ISNUMBER(AU832), ISNUMBER(AU833)), AU833/AU832-1, NA())</f>
        <v>8.3358599999999949E-2</v>
      </c>
      <c r="AV1133" s="49">
        <f t="array" aca="1" ref="AV1133" ca="1">IF(AND(ISNUMBER(AV832), ISNUMBER(AV833)), AV833/AV832-1, NA())</f>
        <v>5.605609999999972E-2</v>
      </c>
      <c r="AW1133" s="49">
        <f t="array" aca="1" ref="AW1133" ca="1">IF(AND(ISNUMBER(AW832), ISNUMBER(AW833)), AW833/AW832-1, NA())</f>
        <v>8.0696845769544945E-2</v>
      </c>
      <c r="AX1133" s="49">
        <f t="array" aca="1" ref="AX1133" ca="1">IF(AND(ISNUMBER(AX832), ISNUMBER(AX833)), AX833/AX832-1, NA())</f>
        <v>8.7405455706971225E-2</v>
      </c>
      <c r="AY1133" s="49">
        <f t="array" aca="1" ref="AY1133" ca="1">IF(AND(ISNUMBER(AY832), ISNUMBER(AY833)), AY833/AY832-1, NA())</f>
        <v>8.9683539519068711E-2</v>
      </c>
      <c r="AZ1133" s="49">
        <f t="array" aca="1" ref="AZ1133" ca="1">IF(AND(ISNUMBER(AZ832), ISNUMBER(AZ833)), AZ833/AZ832-1, NA())</f>
        <v>5.6925217518952076E-2</v>
      </c>
      <c r="BA1133" s="49">
        <f t="array" aca="1" ref="BA1133" ca="1">IF(AND(ISNUMBER(BA832), ISNUMBER(BA833)), BA833/BA832-1, NA())</f>
        <v>9.0675361010136957E-2</v>
      </c>
      <c r="BB1133" s="49">
        <f t="array" aca="1" ref="BB1133" ca="1">IF(AND(ISNUMBER(BB832), ISNUMBER(BB833)), BB833/BB832-1, NA())</f>
        <v>6.0500818440051285E-2</v>
      </c>
      <c r="BC1133" s="49">
        <f t="array" aca="1" ref="BC1133" ca="1">IF(AND(ISNUMBER(BC832), ISNUMBER(BC833)), BC833/BC832-1, NA())</f>
        <v>0.11775504533458969</v>
      </c>
      <c r="BD1133" s="49">
        <f t="array" aca="1" ref="BD1133" ca="1">IF(AND(ISNUMBER(BD832), ISNUMBER(BD833)), BD833/BD832-1, NA())</f>
        <v>5.7002807441573822E-2</v>
      </c>
      <c r="BE1133" s="49">
        <f t="array" aca="1" ref="BE1133" ca="1">IF(AND(ISNUMBER(BE832), ISNUMBER(BE833)), BE833/BE832-1, NA())</f>
        <v>0.17535011419593971</v>
      </c>
      <c r="BF1133" s="49">
        <f t="array" aca="1" ref="BF1133" ca="1">IF(AND(ISNUMBER(BF832), ISNUMBER(BF833)), BF833/BF832-1, NA())</f>
        <v>4.4909936058934452E-3</v>
      </c>
      <c r="BG1133" s="49">
        <f t="array" aca="1" ref="BG1133" ca="1">IF(AND(ISNUMBER(BG832), ISNUMBER(BG833)), BG833/BG832-1, NA())</f>
        <v>0.1101165042853387</v>
      </c>
      <c r="BH1133" s="49">
        <f t="array" aca="1" ref="BH1133" ca="1">IF(AND(ISNUMBER(BH832), ISNUMBER(BH833)), BH833/BH832-1, NA())</f>
        <v>0.1454257213597927</v>
      </c>
      <c r="BI1133" s="49">
        <f t="array" aca="1" ref="BI1133" ca="1">IF(AND(ISNUMBER(BI832), ISNUMBER(BI833)), BI833/BI832-1, NA())</f>
        <v>5.7925961789901503E-2</v>
      </c>
      <c r="BJ1133" s="49">
        <f t="array" aca="1" ref="BJ1133" ca="1">IF(AND(ISNUMBER(BJ832), ISNUMBER(BJ833)), BJ833/BJ832-1, NA())</f>
        <v>8.6743785734404444E-2</v>
      </c>
      <c r="BK1133" s="49">
        <f t="array" aca="1" ref="BK1133" ca="1">IF(AND(ISNUMBER(BK832), ISNUMBER(BK833)), BK833/BK832-1, NA())</f>
        <v>4.2596138873463918E-2</v>
      </c>
      <c r="BL1133" s="49">
        <f t="array" aca="1" ref="BL1133" ca="1">IF(AND(ISNUMBER(BL832), ISNUMBER(BL833)), BL833/BL832-1, NA())</f>
        <v>7.2852285650306214E-2</v>
      </c>
      <c r="BM1133" s="49">
        <f t="array" aca="1" ref="BM1133" ca="1">IF(AND(ISNUMBER(BM832), ISNUMBER(BM833)), BM833/BM832-1, NA())</f>
        <v>0.10356191809613513</v>
      </c>
      <c r="BN1133" s="49">
        <f t="array" aca="1" ref="BN1133" ca="1">IF(AND(ISNUMBER(BN832), ISNUMBER(BN833)), BN833/BN832-1, NA())</f>
        <v>0.10152630827758458</v>
      </c>
      <c r="BO1133" s="49">
        <f t="array" aca="1" ref="BO1133" ca="1">IF(AND(ISNUMBER(BO832), ISNUMBER(BO833)), BO833/BO832-1, NA())</f>
        <v>2.2518307096773382E-2</v>
      </c>
      <c r="BP1133" s="49">
        <f t="array" aca="1" ref="BP1133" ca="1">IF(AND(ISNUMBER(BP832), ISNUMBER(BP833)), BP833/BP832-1, NA())</f>
        <v>0.13177470949249481</v>
      </c>
      <c r="BQ1133" s="49">
        <f t="array" aca="1" ref="BQ1133" ca="1">IF(AND(ISNUMBER(BQ832), ISNUMBER(BQ833)), BQ833/BQ832-1, NA())</f>
        <v>8.4286743701284417E-2</v>
      </c>
      <c r="BR1133" s="49">
        <f t="array" aca="1" ref="BR1133" ca="1">IF(AND(ISNUMBER(BR832), ISNUMBER(BR833)), BR833/BR832-1, NA())</f>
        <v>7.8824606453566926E-2</v>
      </c>
      <c r="BS1133" s="49">
        <f t="array" aca="1" ref="BS1133" ca="1">IF(AND(ISNUMBER(BS832), ISNUMBER(BS833)), BS833/BS832-1, NA())</f>
        <v>0.22987910690859903</v>
      </c>
    </row>
    <row r="1134" spans="2:71">
      <c r="B1134" s="48">
        <f t="shared" si="1111"/>
        <v>2008</v>
      </c>
      <c r="M1134" s="49">
        <f t="array" aca="1" ref="M1134" ca="1">IF(AND(ISNUMBER(M833), ISNUMBER(M834)), M834/M833-1, NA())</f>
        <v>-0.35741687315509385</v>
      </c>
      <c r="N1134" s="49">
        <f t="array" aca="1" ref="N1134" ca="1">IF(AND(ISNUMBER(N833), ISNUMBER(N834)), N834/N833-1, NA())</f>
        <v>-0.28403099419104161</v>
      </c>
      <c r="X1134" s="49">
        <f t="array" aca="1" ref="X1134" ca="1">IF(AND(ISNUMBER(X833), ISNUMBER(X834)), X834/X833-1, NA())</f>
        <v>-0.33705392427393899</v>
      </c>
      <c r="Y1134" s="49">
        <f t="array" aca="1" ref="Y1134" ca="1">IF(AND(ISNUMBER(Y833), ISNUMBER(Y834)), Y834/Y833-1, NA())</f>
        <v>-0.28035584580722417</v>
      </c>
      <c r="AA1134" s="49">
        <f t="array" aca="1" ref="AA1134" ca="1">IF(AND(ISNUMBER(AA833), ISNUMBER(AA834)), AA834/AA833-1, NA())</f>
        <v>-0.35741687315509385</v>
      </c>
      <c r="AB1134" s="49">
        <f t="array" aca="1" ref="AB1134" ca="1">IF(AND(ISNUMBER(AB833), ISNUMBER(AB834)), AB834/AB833-1, NA())</f>
        <v>-0.35244416786193156</v>
      </c>
      <c r="AC1134" s="49">
        <f t="array" aca="1" ref="AC1134" ca="1">IF(AND(ISNUMBER(AC833), ISNUMBER(AC834)), AC834/AC833-1, NA())</f>
        <v>-0.36573946336836505</v>
      </c>
      <c r="AD1134" s="49">
        <f t="array" aca="1" ref="AD1134" ca="1">IF(AND(ISNUMBER(AD833), ISNUMBER(AD834)), AD834/AD833-1, NA())</f>
        <v>-0.32689030086429027</v>
      </c>
      <c r="AE1134" s="49">
        <f t="array" aca="1" ref="AE1134" ca="1">IF(AND(ISNUMBER(AE833), ISNUMBER(AE834)), AE834/AE833-1, NA())</f>
        <v>-0.31591400078028842</v>
      </c>
      <c r="AG1134" s="49">
        <f t="array" aca="1" ref="AG1134" ca="1">IF(AND(ISNUMBER(AG833), ISNUMBER(AG834)), AG834/AG833-1, NA())</f>
        <v>0</v>
      </c>
      <c r="AM1134" s="49">
        <f t="array" aca="1" ref="AM1134" ca="1">IF(AND(ISNUMBER(AM833), ISNUMBER(AM834)), AM834/AM833-1, NA())</f>
        <v>-0.30187249569778274</v>
      </c>
      <c r="AN1134" s="49">
        <f t="array" aca="1" ref="AN1134" ca="1">IF(AND(ISNUMBER(AN833), ISNUMBER(AN834)), AN834/AN833-1, NA())</f>
        <v>-0.1123888302308147</v>
      </c>
      <c r="AO1134" s="49">
        <f t="array" aca="1" ref="AO1134" ca="1">IF(AND(ISNUMBER(AO833), ISNUMBER(AO834)), AO834/AO833-1, NA())</f>
        <v>-0.39921032289738034</v>
      </c>
      <c r="AP1134" s="49">
        <f t="array" aca="1" ref="AP1134" ca="1">IF(AND(ISNUMBER(AP833), ISNUMBER(AP834)), AP834/AP833-1, NA())</f>
        <v>-0.39365881191397845</v>
      </c>
      <c r="AQ1134" s="49">
        <f t="array" aca="1" ref="AQ1134" ca="1">IF(AND(ISNUMBER(AQ833), ISNUMBER(AQ834)), AQ834/AQ833-1, NA())</f>
        <v>-0.11071239207005601</v>
      </c>
      <c r="AS1134" s="49">
        <f t="array" aca="1" ref="AS1134" ca="1">IF(AND(ISNUMBER(AS833), ISNUMBER(AS834)), AS834/AS833-1, NA())</f>
        <v>-0.28035584580722428</v>
      </c>
      <c r="AU1134" s="49">
        <f t="array" aca="1" ref="AU1134" ca="1">IF(AND(ISNUMBER(AU833), ISNUMBER(AU834)), AU834/AU833-1, NA())</f>
        <v>-0.22295319999999996</v>
      </c>
      <c r="AV1134" s="49">
        <f t="array" aca="1" ref="AV1134" ca="1">IF(AND(ISNUMBER(AV833), ISNUMBER(AV834)), AV834/AV833-1, NA())</f>
        <v>-9.8426600000000031E-2</v>
      </c>
      <c r="AW1134" s="49">
        <f t="array" aca="1" ref="AW1134" ca="1">IF(AND(ISNUMBER(AW833), ISNUMBER(AW834)), AW834/AW833-1, NA())</f>
        <v>-0.34948883731065106</v>
      </c>
      <c r="AX1134" s="49">
        <f t="array" aca="1" ref="AX1134" ca="1">IF(AND(ISNUMBER(AX833), ISNUMBER(AX834)), AX834/AX833-1, NA())</f>
        <v>-0.35408444338142564</v>
      </c>
      <c r="AY1134" s="49">
        <f t="array" aca="1" ref="AY1134" ca="1">IF(AND(ISNUMBER(AY833), ISNUMBER(AY834)), AY834/AY833-1, NA())</f>
        <v>-0.35655134962620583</v>
      </c>
      <c r="AZ1134" s="49">
        <f t="array" aca="1" ref="AZ1134" ca="1">IF(AND(ISNUMBER(AZ833), ISNUMBER(AZ834)), AZ834/AZ833-1, NA())</f>
        <v>-0.3493430511268224</v>
      </c>
      <c r="BA1134" s="49">
        <f t="array" aca="1" ref="BA1134" ca="1">IF(AND(ISNUMBER(BA833), ISNUMBER(BA834)), BA834/BA833-1, NA())</f>
        <v>-0.36531336211218635</v>
      </c>
      <c r="BB1134" s="49">
        <f t="array" aca="1" ref="BB1134" ca="1">IF(AND(ISNUMBER(BB833), ISNUMBER(BB834)), BB834/BB833-1, NA())</f>
        <v>-0.33705392427393899</v>
      </c>
      <c r="BC1134" s="49">
        <f t="array" aca="1" ref="BC1134" ca="1">IF(AND(ISNUMBER(BC833), ISNUMBER(BC834)), BC834/BC833-1, NA())</f>
        <v>-0.42595292000549934</v>
      </c>
      <c r="BD1134" s="49">
        <f t="array" aca="1" ref="BD1134" ca="1">IF(AND(ISNUMBER(BD833), ISNUMBER(BD834)), BD834/BD833-1, NA())</f>
        <v>-0.30772042618254736</v>
      </c>
      <c r="BE1134" s="49">
        <f t="array" aca="1" ref="BE1134" ca="1">IF(AND(ISNUMBER(BE833), ISNUMBER(BE834)), BE834/BE833-1, NA())</f>
        <v>-0.38768487083598591</v>
      </c>
      <c r="BF1134" s="49">
        <f t="array" aca="1" ref="BF1134" ca="1">IF(AND(ISNUMBER(BF833), ISNUMBER(BF834)), BF834/BF833-1, NA())</f>
        <v>-0.27848960836046188</v>
      </c>
      <c r="BG1134" s="49">
        <f t="array" aca="1" ref="BG1134" ca="1">IF(AND(ISNUMBER(BG833), ISNUMBER(BG834)), BG834/BG833-1, NA())</f>
        <v>-0.36881412601030084</v>
      </c>
      <c r="BH1134" s="49">
        <f t="array" aca="1" ref="BH1134" ca="1">IF(AND(ISNUMBER(BH833), ISNUMBER(BH834)), BH834/BH833-1, NA())</f>
        <v>-0.39368108532245716</v>
      </c>
      <c r="BI1134" s="49">
        <f t="array" aca="1" ref="BI1134" ca="1">IF(AND(ISNUMBER(BI833), ISNUMBER(BI834)), BI834/BI833-1, NA())</f>
        <v>-0.28035584580722417</v>
      </c>
      <c r="BJ1134" s="49">
        <f t="array" aca="1" ref="BJ1134" ca="1">IF(AND(ISNUMBER(BJ833), ISNUMBER(BJ834)), BJ834/BJ833-1, NA())</f>
        <v>-0.3758942301295235</v>
      </c>
      <c r="BK1134" s="49">
        <f t="array" aca="1" ref="BK1134" ca="1">IF(AND(ISNUMBER(BK833), ISNUMBER(BK834)), BK834/BK833-1, NA())</f>
        <v>-0.33812440755286055</v>
      </c>
      <c r="BL1134" s="49">
        <f t="array" aca="1" ref="BL1134" ca="1">IF(AND(ISNUMBER(BL833), ISNUMBER(BL834)), BL834/BL833-1, NA())</f>
        <v>-0.26572307386473726</v>
      </c>
      <c r="BM1134" s="49">
        <f t="array" aca="1" ref="BM1134" ca="1">IF(AND(ISNUMBER(BM833), ISNUMBER(BM834)), BM834/BM833-1, NA())</f>
        <v>-0.33597748453300125</v>
      </c>
      <c r="BN1134" s="49">
        <f t="array" aca="1" ref="BN1134" ca="1">IF(AND(ISNUMBER(BN833), ISNUMBER(BN834)), BN834/BN833-1, NA())</f>
        <v>-0.28511796720797078</v>
      </c>
      <c r="BO1134" s="49">
        <f t="array" aca="1" ref="BO1134" ca="1">IF(AND(ISNUMBER(BO833), ISNUMBER(BO834)), BO834/BO833-1, NA())</f>
        <v>-0.30581868529833789</v>
      </c>
      <c r="BP1134" s="49">
        <f t="array" aca="1" ref="BP1134" ca="1">IF(AND(ISNUMBER(BP833), ISNUMBER(BP834)), BP834/BP833-1, NA())</f>
        <v>-0.35258391906046993</v>
      </c>
      <c r="BQ1134" s="49">
        <f t="array" aca="1" ref="BQ1134" ca="1">IF(AND(ISNUMBER(BQ833), ISNUMBER(BQ834)), BQ834/BQ833-1, NA())</f>
        <v>-0.11238883023081458</v>
      </c>
      <c r="BR1134" s="49">
        <f t="array" aca="1" ref="BR1134" ca="1">IF(AND(ISNUMBER(BR833), ISNUMBER(BR834)), BR834/BR833-1, NA())</f>
        <v>-0.34196288432951594</v>
      </c>
      <c r="BS1134" s="49">
        <f t="array" aca="1" ref="BS1134" ca="1">IF(AND(ISNUMBER(BS833), ISNUMBER(BS834)), BS834/BS833-1, NA())</f>
        <v>-0.37597869980703036</v>
      </c>
    </row>
    <row r="1135" spans="2:71">
      <c r="B1135" s="48">
        <f t="shared" si="1111"/>
        <v>2009</v>
      </c>
      <c r="M1135" s="49">
        <f t="array" aca="1" ref="M1135" ca="1">IF(AND(ISNUMBER(M834), ISNUMBER(M835)), M835/M834-1, NA())</f>
        <v>0.27806315138800319</v>
      </c>
      <c r="N1135" s="49">
        <f t="array" aca="1" ref="N1135" ca="1">IF(AND(ISNUMBER(N834), ISNUMBER(N835)), N835/N834-1, NA())</f>
        <v>0.2184606093658954</v>
      </c>
      <c r="X1135" s="49">
        <f t="array" aca="1" ref="X1135" ca="1">IF(AND(ISNUMBER(X834), ISNUMBER(X835)), X835/X834-1, NA())</f>
        <v>0.25832362769378503</v>
      </c>
      <c r="Y1135" s="49">
        <f t="array" aca="1" ref="Y1135" ca="1">IF(AND(ISNUMBER(Y834), ISNUMBER(Y835)), Y835/Y834-1, NA())</f>
        <v>0.21590906612304561</v>
      </c>
      <c r="AA1135" s="49">
        <f t="array" aca="1" ref="AA1135" ca="1">IF(AND(ISNUMBER(AA834), ISNUMBER(AA835)), AA835/AA834-1, NA())</f>
        <v>0.27806315138800319</v>
      </c>
      <c r="AB1135" s="49">
        <f t="array" aca="1" ref="AB1135" ca="1">IF(AND(ISNUMBER(AB834), ISNUMBER(AB835)), AB835/AB834-1, NA())</f>
        <v>0.28378488707312255</v>
      </c>
      <c r="AC1135" s="49">
        <f t="array" aca="1" ref="AC1135" ca="1">IF(AND(ISNUMBER(AC834), ISNUMBER(AC835)), AC835/AC834-1, NA())</f>
        <v>0.31594203485798467</v>
      </c>
      <c r="AD1135" s="49">
        <f t="array" aca="1" ref="AD1135" ca="1">IF(AND(ISNUMBER(AD834), ISNUMBER(AD835)), AD835/AD834-1, NA())</f>
        <v>0.27175313054627348</v>
      </c>
      <c r="AE1135" s="49">
        <f t="array" aca="1" ref="AE1135" ca="1">IF(AND(ISNUMBER(AE834), ISNUMBER(AE835)), AE835/AE834-1, NA())</f>
        <v>0.27486332427606164</v>
      </c>
      <c r="AG1135" s="49">
        <f t="array" aca="1" ref="AG1135" ca="1">IF(AND(ISNUMBER(AG834), ISNUMBER(AG835)), AG835/AG834-1, NA())</f>
        <v>0</v>
      </c>
      <c r="AM1135" s="49">
        <f t="array" aca="1" ref="AM1135" ca="1">IF(AND(ISNUMBER(AM834), ISNUMBER(AM835)), AM835/AM834-1, NA())</f>
        <v>0.22880747970073978</v>
      </c>
      <c r="AN1135" s="49">
        <f t="array" aca="1" ref="AN1135" ca="1">IF(AND(ISNUMBER(AN834), ISNUMBER(AN835)), AN835/AN834-1, NA())</f>
        <v>7.8260811174331701E-2</v>
      </c>
      <c r="AO1135" s="49">
        <f t="array" aca="1" ref="AO1135" ca="1">IF(AND(ISNUMBER(AO834), ISNUMBER(AO835)), AO835/AO834-1, NA())</f>
        <v>0.36887011854751051</v>
      </c>
      <c r="AP1135" s="49">
        <f t="array" aca="1" ref="AP1135" ca="1">IF(AND(ISNUMBER(AP834), ISNUMBER(AP835)), AP835/AP834-1, NA())</f>
        <v>0.38118150471317924</v>
      </c>
      <c r="AQ1135" s="49">
        <f t="array" aca="1" ref="AQ1135" ca="1">IF(AND(ISNUMBER(AQ834), ISNUMBER(AQ835)), AQ835/AQ834-1, NA())</f>
        <v>7.9251592000060045E-2</v>
      </c>
      <c r="AS1135" s="49">
        <f t="array" aca="1" ref="AS1135" ca="1">IF(AND(ISNUMBER(AS834), ISNUMBER(AS835)), AS835/AS834-1, NA())</f>
        <v>0.21590906612304583</v>
      </c>
      <c r="AU1135" s="49">
        <f t="array" aca="1" ref="AU1135" ca="1">IF(AND(ISNUMBER(AU834), ISNUMBER(AU835)), AU835/AU834-1, NA())</f>
        <v>0.22195870000000029</v>
      </c>
      <c r="AV1135" s="49">
        <f t="array" aca="1" ref="AV1135" ca="1">IF(AND(ISNUMBER(AV834), ISNUMBER(AV835)), AV835/AV834-1, NA())</f>
        <v>0.16024119999999997</v>
      </c>
      <c r="AW1135" s="49">
        <f t="array" aca="1" ref="AW1135" ca="1">IF(AND(ISNUMBER(AW834), ISNUMBER(AW835)), AW835/AW834-1, NA())</f>
        <v>0.25060893854802679</v>
      </c>
      <c r="AX1135" s="49">
        <f t="array" aca="1" ref="AX1135" ca="1">IF(AND(ISNUMBER(AX834), ISNUMBER(AX835)), AX835/AX834-1, NA())</f>
        <v>0.27508649585360634</v>
      </c>
      <c r="AY1135" s="49">
        <f t="array" aca="1" ref="AY1135" ca="1">IF(AND(ISNUMBER(AY834), ISNUMBER(AY835)), AY835/AY834-1, NA())</f>
        <v>0.27881457008562172</v>
      </c>
      <c r="AZ1135" s="49">
        <f t="array" aca="1" ref="AZ1135" ca="1">IF(AND(ISNUMBER(AZ834), ISNUMBER(AZ835)), AZ835/AZ834-1, NA())</f>
        <v>0.27127335166383126</v>
      </c>
      <c r="BA1135" s="49">
        <f t="array" aca="1" ref="BA1135" ca="1">IF(AND(ISNUMBER(BA834), ISNUMBER(BA835)), BA835/BA834-1, NA())</f>
        <v>0.33982745646431667</v>
      </c>
      <c r="BB1135" s="49">
        <f t="array" aca="1" ref="BB1135" ca="1">IF(AND(ISNUMBER(BB834), ISNUMBER(BB835)), BB835/BB834-1, NA())</f>
        <v>0.25832362769378503</v>
      </c>
      <c r="BC1135" s="49">
        <f t="array" aca="1" ref="BC1135" ca="1">IF(AND(ISNUMBER(BC834), ISNUMBER(BC835)), BC835/BC834-1, NA())</f>
        <v>0.44781034470211201</v>
      </c>
      <c r="BD1135" s="49">
        <f t="array" aca="1" ref="BD1135" ca="1">IF(AND(ISNUMBER(BD834), ISNUMBER(BD835)), BD835/BD834-1, NA())</f>
        <v>0.23555757294501878</v>
      </c>
      <c r="BE1135" s="49">
        <f t="array" aca="1" ref="BE1135" ca="1">IF(AND(ISNUMBER(BE834), ISNUMBER(BE835)), BE835/BE834-1, NA())</f>
        <v>0.38991900081776332</v>
      </c>
      <c r="BF1135" s="49">
        <f t="array" aca="1" ref="BF1135" ca="1">IF(AND(ISNUMBER(BF834), ISNUMBER(BF835)), BF835/BF834-1, NA())</f>
        <v>0.2196358141861583</v>
      </c>
      <c r="BG1135" s="49">
        <f t="array" aca="1" ref="BG1135" ca="1">IF(AND(ISNUMBER(BG834), ISNUMBER(BG835)), BG835/BG834-1, NA())</f>
        <v>0.3465640436869295</v>
      </c>
      <c r="BH1135" s="49">
        <f t="array" aca="1" ref="BH1135" ca="1">IF(AND(ISNUMBER(BH834), ISNUMBER(BH835)), BH835/BH834-1, NA())</f>
        <v>0.39081747923433197</v>
      </c>
      <c r="BI1135" s="49">
        <f t="array" aca="1" ref="BI1135" ca="1">IF(AND(ISNUMBER(BI834), ISNUMBER(BI835)), BI835/BI834-1, NA())</f>
        <v>0.21590906612304561</v>
      </c>
      <c r="BJ1135" s="49">
        <f t="array" aca="1" ref="BJ1135" ca="1">IF(AND(ISNUMBER(BJ834), ISNUMBER(BJ835)), BJ835/BJ834-1, NA())</f>
        <v>0.29590482615566249</v>
      </c>
      <c r="BK1135" s="49">
        <f t="array" aca="1" ref="BK1135" ca="1">IF(AND(ISNUMBER(BK834), ISNUMBER(BK835)), BK835/BK834-1, NA())</f>
        <v>0.26158724419923995</v>
      </c>
      <c r="BL1135" s="49">
        <f t="array" aca="1" ref="BL1135" ca="1">IF(AND(ISNUMBER(BL834), ISNUMBER(BL835)), BL835/BL834-1, NA())</f>
        <v>0.21450400470343589</v>
      </c>
      <c r="BM1135" s="49">
        <f t="array" aca="1" ref="BM1135" ca="1">IF(AND(ISNUMBER(BM834), ISNUMBER(BM835)), BM835/BM834-1, NA())</f>
        <v>0.26596029906639984</v>
      </c>
      <c r="BN1135" s="49">
        <f t="array" aca="1" ref="BN1135" ca="1">IF(AND(ISNUMBER(BN834), ISNUMBER(BN835)), BN835/BN834-1, NA())</f>
        <v>0.24360670626863201</v>
      </c>
      <c r="BO1135" s="49">
        <f t="array" aca="1" ref="BO1135" ca="1">IF(AND(ISNUMBER(BO834), ISNUMBER(BO835)), BO835/BO834-1, NA())</f>
        <v>0.25507796128921467</v>
      </c>
      <c r="BP1135" s="49">
        <f t="array" aca="1" ref="BP1135" ca="1">IF(AND(ISNUMBER(BP834), ISNUMBER(BP835)), BP835/BP834-1, NA())</f>
        <v>0.29825054648784333</v>
      </c>
      <c r="BQ1135" s="49">
        <f t="array" aca="1" ref="BQ1135" ca="1">IF(AND(ISNUMBER(BQ834), ISNUMBER(BQ835)), BQ835/BQ834-1, NA())</f>
        <v>7.8260811174331701E-2</v>
      </c>
      <c r="BR1135" s="49">
        <f t="array" aca="1" ref="BR1135" ca="1">IF(AND(ISNUMBER(BR834), ISNUMBER(BR835)), BR835/BR834-1, NA())</f>
        <v>0.31137954984953953</v>
      </c>
      <c r="BS1135" s="49">
        <f t="array" aca="1" ref="BS1135" ca="1">IF(AND(ISNUMBER(BS834), ISNUMBER(BS835)), BS835/BS834-1, NA())</f>
        <v>0.43388918021555378</v>
      </c>
    </row>
    <row r="1136" spans="2:71">
      <c r="B1136" s="48">
        <f t="shared" si="1111"/>
        <v>2010</v>
      </c>
      <c r="M1136" s="49">
        <f t="array" aca="1" ref="M1136" ca="1">IF(AND(ISNUMBER(M835), ISNUMBER(M836)), M836/M835-1, NA())</f>
        <v>0.13915710233591705</v>
      </c>
      <c r="N1136" s="49">
        <f t="array" aca="1" ref="N1136" ca="1">IF(AND(ISNUMBER(N835), ISNUMBER(N836)), N836/N835-1, NA())</f>
        <v>0.14300811746736208</v>
      </c>
      <c r="X1136" s="49">
        <f t="array" aca="1" ref="X1136" ca="1">IF(AND(ISNUMBER(X835), ISNUMBER(X836)), X836/X835-1, NA())</f>
        <v>0.1521333301937926</v>
      </c>
      <c r="Y1136" s="49">
        <f t="array" aca="1" ref="Y1136" ca="1">IF(AND(ISNUMBER(Y835), ISNUMBER(Y836)), Y836/Y835-1, NA())</f>
        <v>0.14190729405641433</v>
      </c>
      <c r="AA1136" s="49">
        <f t="array" aca="1" ref="AA1136" ca="1">IF(AND(ISNUMBER(AA835), ISNUMBER(AA836)), AA836/AA835-1, NA())</f>
        <v>0.13915710233591705</v>
      </c>
      <c r="AB1136" s="49">
        <f t="array" aca="1" ref="AB1136" ca="1">IF(AND(ISNUMBER(AB835), ISNUMBER(AB836)), AB836/AB835-1, NA())</f>
        <v>0.17209581500506799</v>
      </c>
      <c r="AC1136" s="49">
        <f t="array" aca="1" ref="AC1136" ca="1">IF(AND(ISNUMBER(AC835), ISNUMBER(AC836)), AC836/AC835-1, NA())</f>
        <v>0.17828166137370172</v>
      </c>
      <c r="AD1136" s="49">
        <f t="array" aca="1" ref="AD1136" ca="1">IF(AND(ISNUMBER(AD835), ISNUMBER(AD836)), AD836/AD835-1, NA())</f>
        <v>0.19769003204197833</v>
      </c>
      <c r="AE1136" s="49">
        <f t="array" aca="1" ref="AE1136" ca="1">IF(AND(ISNUMBER(AE835), ISNUMBER(AE836)), AE836/AE835-1, NA())</f>
        <v>0.15903243319922611</v>
      </c>
      <c r="AG1136" s="49">
        <f t="array" aca="1" ref="AG1136" ca="1">IF(AND(ISNUMBER(AG835), ISNUMBER(AG836)), AG836/AG835-1, NA())</f>
        <v>0</v>
      </c>
      <c r="AM1136" s="49">
        <f t="array" aca="1" ref="AM1136" ca="1">IF(AND(ISNUMBER(AM835), ISNUMBER(AM836)), AM836/AM835-1, NA())</f>
        <v>0.14350182186283167</v>
      </c>
      <c r="AN1136" s="49">
        <f t="array" aca="1" ref="AN1136" ca="1">IF(AND(ISNUMBER(AN835), ISNUMBER(AN836)), AN836/AN835-1, NA())</f>
        <v>0.13755128326425581</v>
      </c>
      <c r="AO1136" s="49">
        <f t="array" aca="1" ref="AO1136" ca="1">IF(AND(ISNUMBER(AO835), ISNUMBER(AO836)), AO836/AO835-1, NA())</f>
        <v>0.15636568384301541</v>
      </c>
      <c r="AP1136" s="49">
        <f t="array" aca="1" ref="AP1136" ca="1">IF(AND(ISNUMBER(AP835), ISNUMBER(AP836)), AP836/AP835-1, NA())</f>
        <v>0.15955429992380155</v>
      </c>
      <c r="AQ1136" s="49">
        <f t="array" aca="1" ref="AQ1136" ca="1">IF(AND(ISNUMBER(AQ835), ISNUMBER(AQ836)), AQ836/AQ835-1, NA())</f>
        <v>0.13048665992868957</v>
      </c>
      <c r="AS1136" s="49">
        <f t="array" aca="1" ref="AS1136" ca="1">IF(AND(ISNUMBER(AS835), ISNUMBER(AS836)), AS836/AS835-1, NA())</f>
        <v>0.14190729405641411</v>
      </c>
      <c r="AU1136" s="49">
        <f t="array" aca="1" ref="AU1136" ca="1">IF(AND(ISNUMBER(AU835), ISNUMBER(AU836)), AU836/AU835-1, NA())</f>
        <v>0.1093700999999998</v>
      </c>
      <c r="AV1136" s="49">
        <f t="array" aca="1" ref="AV1136" ca="1">IF(AND(ISNUMBER(AV835), ISNUMBER(AV836)), AV836/AV835-1, NA())</f>
        <v>0.10647040000000008</v>
      </c>
      <c r="AW1136" s="49">
        <f t="array" aca="1" ref="AW1136" ca="1">IF(AND(ISNUMBER(AW835), ISNUMBER(AW836)), AW836/AW835-1, NA())</f>
        <v>0.12127948112879605</v>
      </c>
      <c r="AX1136" s="49">
        <f t="array" aca="1" ref="AX1136" ca="1">IF(AND(ISNUMBER(AX835), ISNUMBER(AX836)), AX836/AX835-1, NA())</f>
        <v>0.13909068166394745</v>
      </c>
      <c r="AY1136" s="49">
        <f t="array" aca="1" ref="AY1136" ca="1">IF(AND(ISNUMBER(AY835), ISNUMBER(AY836)), AY836/AY835-1, NA())</f>
        <v>0.13870521750740505</v>
      </c>
      <c r="AZ1136" s="49">
        <f t="array" aca="1" ref="AZ1136" ca="1">IF(AND(ISNUMBER(AZ835), ISNUMBER(AZ836)), AZ836/AZ835-1, NA())</f>
        <v>0.15215343673955117</v>
      </c>
      <c r="BA1136" s="49">
        <f t="array" aca="1" ref="BA1136" ca="1">IF(AND(ISNUMBER(BA835), ISNUMBER(BA836)), BA836/BA835-1, NA())</f>
        <v>0.15745493809674871</v>
      </c>
      <c r="BB1136" s="49">
        <f t="array" aca="1" ref="BB1136" ca="1">IF(AND(ISNUMBER(BB835), ISNUMBER(BB836)), BB836/BB835-1, NA())</f>
        <v>0.1521333301937926</v>
      </c>
      <c r="BC1136" s="49">
        <f t="array" aca="1" ref="BC1136" ca="1">IF(AND(ISNUMBER(BC835), ISNUMBER(BC836)), BC836/BC835-1, NA())</f>
        <v>0.18731177326209658</v>
      </c>
      <c r="BD1136" s="49">
        <f t="array" aca="1" ref="BD1136" ca="1">IF(AND(ISNUMBER(BD835), ISNUMBER(BD836)), BD836/BD835-1, NA())</f>
        <v>0.15026703429490884</v>
      </c>
      <c r="BE1136" s="49">
        <f t="array" aca="1" ref="BE1136" ca="1">IF(AND(ISNUMBER(BE835), ISNUMBER(BE836)), BE836/BE835-1, NA())</f>
        <v>0.16920069914161373</v>
      </c>
      <c r="BF1136" s="49">
        <f t="array" aca="1" ref="BF1136" ca="1">IF(AND(ISNUMBER(BF835), ISNUMBER(BF836)), BF836/BF835-1, NA())</f>
        <v>0.16470105612389108</v>
      </c>
      <c r="BG1136" s="49">
        <f t="array" aca="1" ref="BG1136" ca="1">IF(AND(ISNUMBER(BG835), ISNUMBER(BG836)), BG836/BG835-1, NA())</f>
        <v>0.16198780107902544</v>
      </c>
      <c r="BH1136" s="49">
        <f t="array" aca="1" ref="BH1136" ca="1">IF(AND(ISNUMBER(BH835), ISNUMBER(BH836)), BH836/BH835-1, NA())</f>
        <v>0.16647977095227584</v>
      </c>
      <c r="BI1136" s="49">
        <f t="array" aca="1" ref="BI1136" ca="1">IF(AND(ISNUMBER(BI835), ISNUMBER(BI836)), BI836/BI835-1, NA())</f>
        <v>0.14190729405641433</v>
      </c>
      <c r="BJ1136" s="49">
        <f t="array" aca="1" ref="BJ1136" ca="1">IF(AND(ISNUMBER(BJ835), ISNUMBER(BJ836)), BJ836/BJ835-1, NA())</f>
        <v>0.14667240997831321</v>
      </c>
      <c r="BK1136" s="49">
        <f t="array" aca="1" ref="BK1136" ca="1">IF(AND(ISNUMBER(BK835), ISNUMBER(BK836)), BK836/BK835-1, NA())</f>
        <v>0.15311040526761599</v>
      </c>
      <c r="BL1136" s="49">
        <f t="array" aca="1" ref="BL1136" ca="1">IF(AND(ISNUMBER(BL835), ISNUMBER(BL836)), BL836/BL835-1, NA())</f>
        <v>0.13056001683542484</v>
      </c>
      <c r="BM1136" s="49">
        <f t="array" aca="1" ref="BM1136" ca="1">IF(AND(ISNUMBER(BM835), ISNUMBER(BM836)), BM836/BM835-1, NA())</f>
        <v>0.12412209549832087</v>
      </c>
      <c r="BN1136" s="49">
        <f t="array" aca="1" ref="BN1136" ca="1">IF(AND(ISNUMBER(BN835), ISNUMBER(BN836)), BN836/BN835-1, NA())</f>
        <v>0.12026897593961272</v>
      </c>
      <c r="BO1136" s="49">
        <f t="array" aca="1" ref="BO1136" ca="1">IF(AND(ISNUMBER(BO835), ISNUMBER(BO836)), BO836/BO835-1, NA())</f>
        <v>0.15723366800406113</v>
      </c>
      <c r="BP1136" s="49">
        <f t="array" aca="1" ref="BP1136" ca="1">IF(AND(ISNUMBER(BP835), ISNUMBER(BP836)), BP836/BP835-1, NA())</f>
        <v>0.14903595249190804</v>
      </c>
      <c r="BQ1136" s="49">
        <f t="array" aca="1" ref="BQ1136" ca="1">IF(AND(ISNUMBER(BQ835), ISNUMBER(BQ836)), BQ836/BQ835-1, NA())</f>
        <v>0.13755128326425581</v>
      </c>
      <c r="BR1136" s="49">
        <f t="array" aca="1" ref="BR1136" ca="1">IF(AND(ISNUMBER(BR835), ISNUMBER(BR836)), BR836/BR835-1, NA())</f>
        <v>0.14888271852787405</v>
      </c>
      <c r="BS1136" s="49">
        <f t="array" aca="1" ref="BS1136" ca="1">IF(AND(ISNUMBER(BS835), ISNUMBER(BS836)), BS836/BS835-1, NA())</f>
        <v>0.1579268494044801</v>
      </c>
    </row>
    <row r="1137" spans="1:71">
      <c r="B1137" s="48">
        <f t="shared" si="1111"/>
        <v>2011</v>
      </c>
      <c r="M1137" s="49">
        <f t="array" aca="1" ref="M1137" ca="1">IF(AND(ISNUMBER(M836), ISNUMBER(M837)), M837/M836-1, NA())</f>
        <v>-3.1232700301975225E-2</v>
      </c>
      <c r="N1137" s="49">
        <f t="array" aca="1" ref="N1137" ca="1">IF(AND(ISNUMBER(N836), ISNUMBER(N837)), N837/N836-1, NA())</f>
        <v>2.5691810973700768E-2</v>
      </c>
      <c r="X1137" s="49">
        <f t="array" aca="1" ref="X1137" ca="1">IF(AND(ISNUMBER(X836), ISNUMBER(X837)), X837/X836-1, NA())</f>
        <v>-3.1086983673748403E-2</v>
      </c>
      <c r="Y1137" s="49">
        <f t="array" aca="1" ref="Y1137" ca="1">IF(AND(ISNUMBER(Y836), ISNUMBER(Y837)), Y837/Y836-1, NA())</f>
        <v>2.6341370967291278E-2</v>
      </c>
      <c r="AA1137" s="49">
        <f t="array" aca="1" ref="AA1137" ca="1">IF(AND(ISNUMBER(AA836), ISNUMBER(AA837)), AA837/AA836-1, NA())</f>
        <v>-3.1232700301975225E-2</v>
      </c>
      <c r="AB1137" s="49">
        <f t="array" aca="1" ref="AB1137" ca="1">IF(AND(ISNUMBER(AB836), ISNUMBER(AB837)), AB837/AB836-1, NA())</f>
        <v>-3.5086702958147753E-2</v>
      </c>
      <c r="AC1137" s="49">
        <f t="array" aca="1" ref="AC1137" ca="1">IF(AND(ISNUMBER(AC836), ISNUMBER(AC837)), AC837/AC836-1, NA())</f>
        <v>-4.5486012626062777E-2</v>
      </c>
      <c r="AD1137" s="49">
        <f t="array" aca="1" ref="AD1137" ca="1">IF(AND(ISNUMBER(AD836), ISNUMBER(AD837)), AD837/AD836-1, NA())</f>
        <v>-2.0769990703949803E-2</v>
      </c>
      <c r="AE1137" s="49">
        <f t="array" aca="1" ref="AE1137" ca="1">IF(AND(ISNUMBER(AE836), ISNUMBER(AE837)), AE837/AE836-1, NA())</f>
        <v>-3.4223810682432743E-2</v>
      </c>
      <c r="AG1137" s="49">
        <f t="array" aca="1" ref="AG1137" ca="1">IF(AND(ISNUMBER(AG836), ISNUMBER(AG837)), AG837/AG836-1, NA())</f>
        <v>0</v>
      </c>
      <c r="AM1137" s="49">
        <f t="array" aca="1" ref="AM1137" ca="1">IF(AND(ISNUMBER(AM836), ISNUMBER(AM837)), AM837/AM836-1, NA())</f>
        <v>3.6572638968804805E-2</v>
      </c>
      <c r="AN1137" s="49">
        <f t="array" aca="1" ref="AN1137" ca="1">IF(AND(ISNUMBER(AN836), ISNUMBER(AN837)), AN837/AN836-1, NA())</f>
        <v>0.11102704150385301</v>
      </c>
      <c r="AO1137" s="49">
        <f t="array" aca="1" ref="AO1137" ca="1">IF(AND(ISNUMBER(AO836), ISNUMBER(AO837)), AO837/AO836-1, NA())</f>
        <v>-6.8618340775790876E-2</v>
      </c>
      <c r="AP1137" s="49">
        <f t="array" aca="1" ref="AP1137" ca="1">IF(AND(ISNUMBER(AP836), ISNUMBER(AP837)), AP837/AP836-1, NA())</f>
        <v>-7.3294732979225508E-2</v>
      </c>
      <c r="AQ1137" s="49">
        <f t="array" aca="1" ref="AQ1137" ca="1">IF(AND(ISNUMBER(AQ836), ISNUMBER(AQ837)), AQ837/AQ836-1, NA())</f>
        <v>9.9127185126099526E-2</v>
      </c>
      <c r="AS1137" s="49">
        <f t="array" aca="1" ref="AS1137" ca="1">IF(AND(ISNUMBER(AS836), ISNUMBER(AS837)), AS837/AS836-1, NA())</f>
        <v>2.63413709672915E-2</v>
      </c>
      <c r="AU1137" s="49">
        <f t="array" aca="1" ref="AU1137" ca="1">IF(AND(ISNUMBER(AU836), ISNUMBER(AU837)), AU837/AU836-1, NA())</f>
        <v>3.8517799999999935E-2</v>
      </c>
      <c r="AV1137" s="49">
        <f t="array" aca="1" ref="AV1137" ca="1">IF(AND(ISNUMBER(AV836), ISNUMBER(AV837)), AV837/AV836-1, NA())</f>
        <v>9.6285799999999755E-2</v>
      </c>
      <c r="AW1137" s="49">
        <f t="array" aca="1" ref="AW1137" ca="1">IF(AND(ISNUMBER(AW836), ISNUMBER(AW837)), AW837/AW836-1, NA())</f>
        <v>-3.5810612847346435E-2</v>
      </c>
      <c r="AX1137" s="49">
        <f t="array" aca="1" ref="AX1137" ca="1">IF(AND(ISNUMBER(AX836), ISNUMBER(AX837)), AX837/AX836-1, NA())</f>
        <v>-2.8894371850355705E-2</v>
      </c>
      <c r="AY1137" s="49">
        <f t="array" aca="1" ref="AY1137" ca="1">IF(AND(ISNUMBER(AY836), ISNUMBER(AY837)), AY837/AY836-1, NA())</f>
        <v>-2.5122122930834156E-2</v>
      </c>
      <c r="AZ1137" s="49">
        <f t="array" aca="1" ref="AZ1137" ca="1">IF(AND(ISNUMBER(AZ836), ISNUMBER(AZ837)), AZ837/AZ836-1, NA())</f>
        <v>-1.2282959944223126E-2</v>
      </c>
      <c r="BA1137" s="49">
        <f t="array" aca="1" ref="BA1137" ca="1">IF(AND(ISNUMBER(BA836), ISNUMBER(BA837)), BA837/BA836-1, NA())</f>
        <v>-5.5360969471597854E-2</v>
      </c>
      <c r="BB1137" s="49">
        <f t="array" aca="1" ref="BB1137" ca="1">IF(AND(ISNUMBER(BB836), ISNUMBER(BB837)), BB837/BB836-1, NA())</f>
        <v>-3.1086983673748403E-2</v>
      </c>
      <c r="BC1137" s="49">
        <f t="array" aca="1" ref="BC1137" ca="1">IF(AND(ISNUMBER(BC836), ISNUMBER(BC837)), BC837/BC836-1, NA())</f>
        <v>-9.0570901576942808E-2</v>
      </c>
      <c r="BD1137" s="49">
        <f t="array" aca="1" ref="BD1137" ca="1">IF(AND(ISNUMBER(BD836), ISNUMBER(BD837)), BD837/BD836-1, NA())</f>
        <v>2.1439690059213312E-2</v>
      </c>
      <c r="BE1137" s="49">
        <f t="array" aca="1" ref="BE1137" ca="1">IF(AND(ISNUMBER(BE836), ISNUMBER(BE837)), BE837/BE836-1, NA())</f>
        <v>-6.6231554969220507E-2</v>
      </c>
      <c r="BF1137" s="49">
        <f t="array" aca="1" ref="BF1137" ca="1">IF(AND(ISNUMBER(BF836), ISNUMBER(BF837)), BF837/BF836-1, NA())</f>
        <v>7.8845111221694797E-3</v>
      </c>
      <c r="BG1137" s="49">
        <f t="array" aca="1" ref="BG1137" ca="1">IF(AND(ISNUMBER(BG836), ISNUMBER(BG837)), BG837/BG836-1, NA())</f>
        <v>-7.719953371266397E-2</v>
      </c>
      <c r="BH1137" s="49">
        <f t="array" aca="1" ref="BH1137" ca="1">IF(AND(ISNUMBER(BH836), ISNUMBER(BH837)), BH837/BH836-1, NA())</f>
        <v>-6.1552243562323361E-2</v>
      </c>
      <c r="BI1137" s="49">
        <f t="array" aca="1" ref="BI1137" ca="1">IF(AND(ISNUMBER(BI836), ISNUMBER(BI837)), BI837/BI836-1, NA())</f>
        <v>2.6341370967291278E-2</v>
      </c>
      <c r="BJ1137" s="49">
        <f t="array" aca="1" ref="BJ1137" ca="1">IF(AND(ISNUMBER(BJ836), ISNUMBER(BJ837)), BJ837/BJ836-1, NA())</f>
        <v>-2.6942579830868341E-2</v>
      </c>
      <c r="BK1137" s="49">
        <f t="array" aca="1" ref="BK1137" ca="1">IF(AND(ISNUMBER(BK836), ISNUMBER(BK837)), BK837/BK836-1, NA())</f>
        <v>-4.0237503628818949E-2</v>
      </c>
      <c r="BL1137" s="49">
        <f t="array" aca="1" ref="BL1137" ca="1">IF(AND(ISNUMBER(BL836), ISNUMBER(BL837)), BL837/BL836-1, NA())</f>
        <v>5.2203099675371734E-2</v>
      </c>
      <c r="BM1137" s="49">
        <f t="array" aca="1" ref="BM1137" ca="1">IF(AND(ISNUMBER(BM836), ISNUMBER(BM837)), BM837/BM836-1, NA())</f>
        <v>-1.8262863256612416E-2</v>
      </c>
      <c r="BN1137" s="49">
        <f t="array" aca="1" ref="BN1137" ca="1">IF(AND(ISNUMBER(BN836), ISNUMBER(BN837)), BN837/BN836-1, NA())</f>
        <v>3.5104571432542642E-3</v>
      </c>
      <c r="BO1137" s="49">
        <f t="array" aca="1" ref="BO1137" ca="1">IF(AND(ISNUMBER(BO836), ISNUMBER(BO837)), BO837/BO836-1, NA())</f>
        <v>2.3940759521809296E-2</v>
      </c>
      <c r="BP1137" s="49">
        <f t="array" aca="1" ref="BP1137" ca="1">IF(AND(ISNUMBER(BP836), ISNUMBER(BP837)), BP837/BP836-1, NA())</f>
        <v>9.3159083510183649E-3</v>
      </c>
      <c r="BQ1137" s="49">
        <f t="array" aca="1" ref="BQ1137" ca="1">IF(AND(ISNUMBER(BQ836), ISNUMBER(BQ837)), BQ837/BQ836-1, NA())</f>
        <v>0.11102704150385301</v>
      </c>
      <c r="BR1137" s="49">
        <f t="array" aca="1" ref="BR1137" ca="1">IF(AND(ISNUMBER(BR836), ISNUMBER(BR837)), BR837/BR836-1, NA())</f>
        <v>-3.7022553992421381E-2</v>
      </c>
      <c r="BS1137" s="49">
        <f t="array" aca="1" ref="BS1137" ca="1">IF(AND(ISNUMBER(BS836), ISNUMBER(BS837)), BS837/BS836-1, NA())</f>
        <v>-9.747056564655765E-2</v>
      </c>
    </row>
    <row r="1138" spans="1:71">
      <c r="B1138" s="48">
        <f t="shared" si="1111"/>
        <v>2012</v>
      </c>
      <c r="M1138" s="49">
        <f t="array" aca="1" ref="M1138" ca="1">IF(AND(ISNUMBER(M837), ISNUMBER(M838)), M838/M837-1, NA())</f>
        <v>0.15256873377987978</v>
      </c>
      <c r="N1138" s="49">
        <f t="array" aca="1" ref="N1138" ca="1">IF(AND(ISNUMBER(N837), ISNUMBER(N838)), N838/N837-1, NA())</f>
        <v>0.13134513482759957</v>
      </c>
      <c r="X1138" s="49">
        <f t="array" aca="1" ref="X1138" ca="1">IF(AND(ISNUMBER(X837), ISNUMBER(X838)), X838/X837-1, NA())</f>
        <v>0.15353579096416925</v>
      </c>
      <c r="Y1138" s="49">
        <f t="array" aca="1" ref="Y1138" ca="1">IF(AND(ISNUMBER(Y837), ISNUMBER(Y838)), Y838/Y837-1, NA())</f>
        <v>0.13010526295680735</v>
      </c>
      <c r="AA1138" s="49">
        <f t="array" aca="1" ref="AA1138" ca="1">IF(AND(ISNUMBER(AA837), ISNUMBER(AA838)), AA838/AA837-1, NA())</f>
        <v>0.15256873377987978</v>
      </c>
      <c r="AB1138" s="49">
        <f t="array" aca="1" ref="AB1138" ca="1">IF(AND(ISNUMBER(AB837), ISNUMBER(AB838)), AB838/AB837-1, NA())</f>
        <v>0.15812726107578734</v>
      </c>
      <c r="AC1138" s="49">
        <f t="array" aca="1" ref="AC1138" ca="1">IF(AND(ISNUMBER(AC837), ISNUMBER(AC838)), AC838/AC837-1, NA())</f>
        <v>0.16893180272490826</v>
      </c>
      <c r="AD1138" s="49">
        <f t="array" aca="1" ref="AD1138" ca="1">IF(AND(ISNUMBER(AD837), ISNUMBER(AD838)), AD838/AD837-1, NA())</f>
        <v>0.16534450297887515</v>
      </c>
      <c r="AE1138" s="49">
        <f t="array" aca="1" ref="AE1138" ca="1">IF(AND(ISNUMBER(AE837), ISNUMBER(AE838)), AE838/AE837-1, NA())</f>
        <v>0.15527085332755131</v>
      </c>
      <c r="AG1138" s="49">
        <f t="array" aca="1" ref="AG1138" ca="1">IF(AND(ISNUMBER(AG837), ISNUMBER(AG838)), AG838/AG837-1, NA())</f>
        <v>0</v>
      </c>
      <c r="AM1138" s="49">
        <f t="array" aca="1" ref="AM1138" ca="1">IF(AND(ISNUMBER(AM837), ISNUMBER(AM838)), AM838/AM837-1, NA())</f>
        <v>0.13097853890611177</v>
      </c>
      <c r="AN1138" s="49">
        <f t="array" aca="1" ref="AN1138" ca="1">IF(AND(ISNUMBER(AN837), ISNUMBER(AN838)), AN838/AN837-1, NA())</f>
        <v>8.939130135362916E-2</v>
      </c>
      <c r="AO1138" s="49">
        <f t="array" aca="1" ref="AO1138" ca="1">IF(AND(ISNUMBER(AO837), ISNUMBER(AO838)), AO838/AO837-1, NA())</f>
        <v>0.16325104907080767</v>
      </c>
      <c r="AP1138" s="49">
        <f t="array" aca="1" ref="AP1138" ca="1">IF(AND(ISNUMBER(AP837), ISNUMBER(AP838)), AP838/AP837-1, NA())</f>
        <v>0.16325971412939211</v>
      </c>
      <c r="AQ1138" s="49">
        <f t="array" aca="1" ref="AQ1138" ca="1">IF(AND(ISNUMBER(AQ837), ISNUMBER(AQ838)), AQ838/AQ837-1, NA())</f>
        <v>8.6647595957692003E-2</v>
      </c>
      <c r="AS1138" s="49">
        <f t="array" aca="1" ref="AS1138" ca="1">IF(AND(ISNUMBER(AS837), ISNUMBER(AS838)), AS838/AS837-1, NA())</f>
        <v>0.13010526295680735</v>
      </c>
      <c r="AU1138" s="49">
        <f t="array" aca="1" ref="AU1138" ca="1">IF(AND(ISNUMBER(AU837), ISNUMBER(AU838)), AU838/AU837-1, NA())</f>
        <v>0.12572099999999975</v>
      </c>
      <c r="AV1138" s="49">
        <f t="array" aca="1" ref="AV1138" ca="1">IF(AND(ISNUMBER(AV837), ISNUMBER(AV838)), AV838/AV837-1, NA())</f>
        <v>0.10055480000000006</v>
      </c>
      <c r="AW1138" s="49">
        <f t="array" aca="1" ref="AW1138" ca="1">IF(AND(ISNUMBER(AW837), ISNUMBER(AW838)), AW838/AW837-1, NA())</f>
        <v>0.15418369799979947</v>
      </c>
      <c r="AX1138" s="49">
        <f t="array" aca="1" ref="AX1138" ca="1">IF(AND(ISNUMBER(AX837), ISNUMBER(AX838)), AX838/AX837-1, NA())</f>
        <v>0.15143750548889279</v>
      </c>
      <c r="AY1138" s="49">
        <f t="array" aca="1" ref="AY1138" ca="1">IF(AND(ISNUMBER(AY837), ISNUMBER(AY838)), AY838/AY837-1, NA())</f>
        <v>0.15268292414942342</v>
      </c>
      <c r="AZ1138" s="49">
        <f t="array" aca="1" ref="AZ1138" ca="1">IF(AND(ISNUMBER(AZ837), ISNUMBER(AZ838)), AZ838/AZ837-1, NA())</f>
        <v>0.15208965813084308</v>
      </c>
      <c r="BA1138" s="49">
        <f t="array" aca="1" ref="BA1138" ca="1">IF(AND(ISNUMBER(BA837), ISNUMBER(BA838)), BA838/BA837-1, NA())</f>
        <v>0.15298288087856471</v>
      </c>
      <c r="BB1138" s="49">
        <f t="array" aca="1" ref="BB1138" ca="1">IF(AND(ISNUMBER(BB837), ISNUMBER(BB838)), BB838/BB837-1, NA())</f>
        <v>0.15353579096416925</v>
      </c>
      <c r="BC1138" s="49">
        <f t="array" aca="1" ref="BC1138" ca="1">IF(AND(ISNUMBER(BC837), ISNUMBER(BC838)), BC838/BC837-1, NA())</f>
        <v>0.17219496316593075</v>
      </c>
      <c r="BD1138" s="49">
        <f t="array" aca="1" ref="BD1138" ca="1">IF(AND(ISNUMBER(BD837), ISNUMBER(BD838)), BD838/BD837-1, NA())</f>
        <v>0.13950047817907807</v>
      </c>
      <c r="BE1138" s="49">
        <f t="array" aca="1" ref="BE1138" ca="1">IF(AND(ISNUMBER(BE837), ISNUMBER(BE838)), BE838/BE837-1, NA())</f>
        <v>0.1577047054167946</v>
      </c>
      <c r="BF1138" s="49">
        <f t="array" aca="1" ref="BF1138" ca="1">IF(AND(ISNUMBER(BF837), ISNUMBER(BF838)), BF838/BF837-1, NA())</f>
        <v>0.13684252670181563</v>
      </c>
      <c r="BG1138" s="49">
        <f t="array" aca="1" ref="BG1138" ca="1">IF(AND(ISNUMBER(BG837), ISNUMBER(BG838)), BG838/BG837-1, NA())</f>
        <v>0.14919574050307127</v>
      </c>
      <c r="BH1138" s="49">
        <f t="array" aca="1" ref="BH1138" ca="1">IF(AND(ISNUMBER(BH837), ISNUMBER(BH838)), BH838/BH837-1, NA())</f>
        <v>0.15717474050398783</v>
      </c>
      <c r="BI1138" s="49">
        <f t="array" aca="1" ref="BI1138" ca="1">IF(AND(ISNUMBER(BI837), ISNUMBER(BI838)), BI838/BI837-1, NA())</f>
        <v>0.13010526295680735</v>
      </c>
      <c r="BJ1138" s="49">
        <f t="array" aca="1" ref="BJ1138" ca="1">IF(AND(ISNUMBER(BJ837), ISNUMBER(BJ838)), BJ838/BJ837-1, NA())</f>
        <v>0.1607541327830051</v>
      </c>
      <c r="BK1138" s="49">
        <f t="array" aca="1" ref="BK1138" ca="1">IF(AND(ISNUMBER(BK837), ISNUMBER(BK838)), BK838/BK837-1, NA())</f>
        <v>0.1493402259328509</v>
      </c>
      <c r="BL1138" s="49">
        <f t="array" aca="1" ref="BL1138" ca="1">IF(AND(ISNUMBER(BL837), ISNUMBER(BL838)), BL838/BL837-1, NA())</f>
        <v>0.12714026321257577</v>
      </c>
      <c r="BM1138" s="49">
        <f t="array" aca="1" ref="BM1138" ca="1">IF(AND(ISNUMBER(BM837), ISNUMBER(BM838)), BM838/BM837-1, NA())</f>
        <v>0.14429177456740572</v>
      </c>
      <c r="BN1138" s="49">
        <f t="array" aca="1" ref="BN1138" ca="1">IF(AND(ISNUMBER(BN837), ISNUMBER(BN838)), BN838/BN837-1, NA())</f>
        <v>0.1273339614483826</v>
      </c>
      <c r="BO1138" s="49">
        <f t="array" aca="1" ref="BO1138" ca="1">IF(AND(ISNUMBER(BO837), ISNUMBER(BO838)), BO838/BO837-1, NA())</f>
        <v>0.14011465813583435</v>
      </c>
      <c r="BP1138" s="49">
        <f t="array" aca="1" ref="BP1138" ca="1">IF(AND(ISNUMBER(BP837), ISNUMBER(BP838)), BP838/BP837-1, NA())</f>
        <v>0.10109613640800807</v>
      </c>
      <c r="BQ1138" s="49">
        <f t="array" aca="1" ref="BQ1138" ca="1">IF(AND(ISNUMBER(BQ837), ISNUMBER(BQ838)), BQ838/BQ837-1, NA())</f>
        <v>8.939130135362916E-2</v>
      </c>
      <c r="BR1138" s="49">
        <f t="array" aca="1" ref="BR1138" ca="1">IF(AND(ISNUMBER(BR837), ISNUMBER(BR838)), BR838/BR837-1, NA())</f>
        <v>0.14979442835544443</v>
      </c>
      <c r="BS1138" s="49">
        <f t="array" aca="1" ref="BS1138" ca="1">IF(AND(ISNUMBER(BS837), ISNUMBER(BS838)), BS838/BS837-1, NA())</f>
        <v>0.14372725017395482</v>
      </c>
    </row>
    <row r="1139" spans="1:71">
      <c r="B1139" s="48">
        <f t="shared" si="1111"/>
        <v>2013</v>
      </c>
      <c r="M1139" s="49">
        <f t="array" aca="1" ref="M1139" ca="1">IF(AND(ISNUMBER(M838), ISNUMBER(M839)), M839/M838-1, NA())</f>
        <v>0.24222234179471802</v>
      </c>
      <c r="N1139" s="49">
        <f t="array" aca="1" ref="N1139" ca="1">IF(AND(ISNUMBER(N838), ISNUMBER(N839)), N839/N838-1, NA())</f>
        <v>0.24981279712821536</v>
      </c>
      <c r="X1139" s="49">
        <f t="array" aca="1" ref="X1139" ca="1">IF(AND(ISNUMBER(X838), ISNUMBER(X839)), X839/X838-1, NA())</f>
        <v>0.27822620499169637</v>
      </c>
      <c r="Y1139" s="49">
        <f t="array" aca="1" ref="Y1139" ca="1">IF(AND(ISNUMBER(Y838), ISNUMBER(Y839)), Y839/Y838-1, NA())</f>
        <v>0.24639017228432736</v>
      </c>
      <c r="AA1139" s="49">
        <f t="array" aca="1" ref="AA1139" ca="1">IF(AND(ISNUMBER(AA838), ISNUMBER(AA839)), AA839/AA838-1, NA())</f>
        <v>0.24222234179471802</v>
      </c>
      <c r="AB1139" s="49">
        <f t="array" aca="1" ref="AB1139" ca="1">IF(AND(ISNUMBER(AB838), ISNUMBER(AB839)), AB839/AB838-1, NA())</f>
        <v>0.29033582792376911</v>
      </c>
      <c r="AC1139" s="49">
        <f t="array" aca="1" ref="AC1139" ca="1">IF(AND(ISNUMBER(AC838), ISNUMBER(AC839)), AC839/AC838-1, NA())</f>
        <v>0.29706116986447051</v>
      </c>
      <c r="AD1139" s="49">
        <f t="array" aca="1" ref="AD1139" ca="1">IF(AND(ISNUMBER(AD838), ISNUMBER(AD839)), AD839/AD838-1, NA())</f>
        <v>0.24782588446551124</v>
      </c>
      <c r="AE1139" s="49">
        <f t="array" aca="1" ref="AE1139" ca="1">IF(AND(ISNUMBER(AE838), ISNUMBER(AE839)), AE839/AE838-1, NA())</f>
        <v>0.22250802901378663</v>
      </c>
      <c r="AG1139" s="49">
        <f t="array" aca="1" ref="AG1139" ca="1">IF(AND(ISNUMBER(AG838), ISNUMBER(AG839)), AG839/AG838-1, NA())</f>
        <v>0</v>
      </c>
      <c r="AM1139" s="49">
        <f t="array" aca="1" ref="AM1139" ca="1">IF(AND(ISNUMBER(AM838), ISNUMBER(AM839)), AM839/AM838-1, NA())</f>
        <v>0.20006216186073478</v>
      </c>
      <c r="AN1139" s="49">
        <f t="array" aca="1" ref="AN1139" ca="1">IF(AND(ISNUMBER(AN838), ISNUMBER(AN839)), AN839/AN838-1, NA())</f>
        <v>5.8368336574208923E-2</v>
      </c>
      <c r="AO1139" s="49">
        <f t="array" aca="1" ref="AO1139" ca="1">IF(AND(ISNUMBER(AO838), ISNUMBER(AO839)), AO839/AO838-1, NA())</f>
        <v>0.14945384716730015</v>
      </c>
      <c r="AP1139" s="49">
        <f t="array" aca="1" ref="AP1139" ca="1">IF(AND(ISNUMBER(AP838), ISNUMBER(AP839)), AP839/AP838-1, NA())</f>
        <v>0.15167556828529261</v>
      </c>
      <c r="AQ1139" s="49">
        <f t="array" aca="1" ref="AQ1139" ca="1">IF(AND(ISNUMBER(AQ838), ISNUMBER(AQ839)), AQ839/AQ838-1, NA())</f>
        <v>3.9012989242075857E-2</v>
      </c>
      <c r="AS1139" s="49">
        <f t="array" aca="1" ref="AS1139" ca="1">IF(AND(ISNUMBER(AS838), ISNUMBER(AS839)), AS839/AS838-1, NA())</f>
        <v>0.24639017228432736</v>
      </c>
      <c r="AU1139" s="49">
        <f t="array" aca="1" ref="AU1139" ca="1">IF(AND(ISNUMBER(AU838), ISNUMBER(AU839)), AU839/AU838-1, NA())</f>
        <v>0.19663900000000001</v>
      </c>
      <c r="AV1139" s="49">
        <f t="array" aca="1" ref="AV1139" ca="1">IF(AND(ISNUMBER(AV838), ISNUMBER(AV839)), AV839/AV838-1, NA())</f>
        <v>9.1879400000000055E-2</v>
      </c>
      <c r="AW1139" s="49">
        <f t="array" aca="1" ref="AW1139" ca="1">IF(AND(ISNUMBER(AW838), ISNUMBER(AW839)), AW839/AW838-1, NA())</f>
        <v>0.24788974950535292</v>
      </c>
      <c r="AX1139" s="49">
        <f t="array" aca="1" ref="AX1139" ca="1">IF(AND(ISNUMBER(AX838), ISNUMBER(AX839)), AX839/AX838-1, NA())</f>
        <v>0.24182858759828818</v>
      </c>
      <c r="AY1139" s="49">
        <f t="array" aca="1" ref="AY1139" ca="1">IF(AND(ISNUMBER(AY838), ISNUMBER(AY839)), AY839/AY838-1, NA())</f>
        <v>0.23542891159898227</v>
      </c>
      <c r="AZ1139" s="49">
        <f t="array" aca="1" ref="AZ1139" ca="1">IF(AND(ISNUMBER(AZ838), ISNUMBER(AZ839)), AZ839/AZ838-1, NA())</f>
        <v>0.22154184132276522</v>
      </c>
      <c r="BA1139" s="49">
        <f t="array" aca="1" ref="BA1139" ca="1">IF(AND(ISNUMBER(BA838), ISNUMBER(BA839)), BA839/BA838-1, NA())</f>
        <v>0.16976051456616936</v>
      </c>
      <c r="BB1139" s="49">
        <f t="array" aca="1" ref="BB1139" ca="1">IF(AND(ISNUMBER(BB838), ISNUMBER(BB839)), BB839/BB838-1, NA())</f>
        <v>0.27822620499169637</v>
      </c>
      <c r="BC1139" s="49">
        <f t="array" aca="1" ref="BC1139" ca="1">IF(AND(ISNUMBER(BC838), ISNUMBER(BC839)), BC839/BC838-1, NA())</f>
        <v>0.15546358607323096</v>
      </c>
      <c r="BD1139" s="49">
        <f t="array" aca="1" ref="BD1139" ca="1">IF(AND(ISNUMBER(BD838), ISNUMBER(BD839)), BD839/BD838-1, NA())</f>
        <v>0.27213973311004258</v>
      </c>
      <c r="BE1139" s="49">
        <f t="array" aca="1" ref="BE1139" ca="1">IF(AND(ISNUMBER(BE838), ISNUMBER(BE839)), BE839/BE838-1, NA())</f>
        <v>0.11469026298703544</v>
      </c>
      <c r="BF1139" s="49">
        <f t="array" aca="1" ref="BF1139" ca="1">IF(AND(ISNUMBER(BF838), ISNUMBER(BF839)), BF839/BF838-1, NA())</f>
        <v>0.19458723948508383</v>
      </c>
      <c r="BG1139" s="49">
        <f t="array" aca="1" ref="BG1139" ca="1">IF(AND(ISNUMBER(BG838), ISNUMBER(BG839)), BG839/BG838-1, NA())</f>
        <v>0.12462514343568643</v>
      </c>
      <c r="BH1139" s="49">
        <f t="array" aca="1" ref="BH1139" ca="1">IF(AND(ISNUMBER(BH838), ISNUMBER(BH839)), BH839/BH838-1, NA())</f>
        <v>8.3816330031591058E-2</v>
      </c>
      <c r="BI1139" s="49">
        <f t="array" aca="1" ref="BI1139" ca="1">IF(AND(ISNUMBER(BI838), ISNUMBER(BI839)), BI839/BI838-1, NA())</f>
        <v>0.24639017228432736</v>
      </c>
      <c r="BJ1139" s="49">
        <f t="array" aca="1" ref="BJ1139" ca="1">IF(AND(ISNUMBER(BJ838), ISNUMBER(BJ839)), BJ839/BJ838-1, NA())</f>
        <v>0.26095877533286593</v>
      </c>
      <c r="BK1139" s="49">
        <f t="array" aca="1" ref="BK1139" ca="1">IF(AND(ISNUMBER(BK838), ISNUMBER(BK839)), BK839/BK838-1, NA())</f>
        <v>0.20030388711649216</v>
      </c>
      <c r="BL1139" s="49">
        <f t="array" aca="1" ref="BL1139" ca="1">IF(AND(ISNUMBER(BL838), ISNUMBER(BL839)), BL839/BL838-1, NA())</f>
        <v>0.18399494420902918</v>
      </c>
      <c r="BM1139" s="49">
        <f t="array" aca="1" ref="BM1139" ca="1">IF(AND(ISNUMBER(BM838), ISNUMBER(BM839)), BM839/BM838-1, NA())</f>
        <v>0.17528248423179793</v>
      </c>
      <c r="BN1139" s="49">
        <f t="array" aca="1" ref="BN1139" ca="1">IF(AND(ISNUMBER(BN838), ISNUMBER(BN839)), BN839/BN838-1, NA())</f>
        <v>0.12448745748807588</v>
      </c>
      <c r="BO1139" s="49">
        <f t="array" aca="1" ref="BO1139" ca="1">IF(AND(ISNUMBER(BO838), ISNUMBER(BO839)), BO839/BO838-1, NA())</f>
        <v>9.6603571797879484E-2</v>
      </c>
      <c r="BP1139" s="49">
        <f t="array" aca="1" ref="BP1139" ca="1">IF(AND(ISNUMBER(BP838), ISNUMBER(BP839)), BP839/BP838-1, NA())</f>
        <v>0.12380577389412428</v>
      </c>
      <c r="BQ1139" s="49">
        <f t="array" aca="1" ref="BQ1139" ca="1">IF(AND(ISNUMBER(BQ838), ISNUMBER(BQ839)), BQ839/BQ838-1, NA())</f>
        <v>5.8368336574208923E-2</v>
      </c>
      <c r="BR1139" s="49">
        <f t="array" aca="1" ref="BR1139" ca="1">IF(AND(ISNUMBER(BR838), ISNUMBER(BR839)), BR839/BR838-1, NA())</f>
        <v>0.16832556419941813</v>
      </c>
      <c r="BS1139" s="49">
        <f t="array" aca="1" ref="BS1139" ca="1">IF(AND(ISNUMBER(BS838), ISNUMBER(BS839)), BS839/BS838-1, NA())</f>
        <v>1.5520787613440001E-2</v>
      </c>
    </row>
    <row r="1140" spans="1:71">
      <c r="B1140" s="48">
        <f t="shared" si="1111"/>
        <v>2014</v>
      </c>
      <c r="M1140" s="49">
        <f t="array" aca="1" ref="M1140" ca="1">IF(AND(ISNUMBER(M839), ISNUMBER(M840)), M840/M839-1, NA())</f>
        <v>7.506668941629191E-2</v>
      </c>
      <c r="N1140" s="49">
        <f t="array" aca="1" ref="N1140" ca="1">IF(AND(ISNUMBER(N839), ISNUMBER(N840)), N840/N839-1, NA())</f>
        <v>0.11203272846738721</v>
      </c>
      <c r="X1140" s="49">
        <f t="array" aca="1" ref="X1140" ca="1">IF(AND(ISNUMBER(X839), ISNUMBER(X840)), X840/X839-1, NA())</f>
        <v>5.9374477644883017E-2</v>
      </c>
      <c r="Y1140" s="49">
        <f t="array" aca="1" ref="Y1140" ca="1">IF(AND(ISNUMBER(Y839), ISNUMBER(Y840)), Y840/Y839-1, NA())</f>
        <v>0.11149626865721762</v>
      </c>
      <c r="AA1140" s="49">
        <f t="array" aca="1" ref="AA1140" ca="1">IF(AND(ISNUMBER(AA839), ISNUMBER(AA840)), AA840/AA839-1, NA())</f>
        <v>7.506668941629191E-2</v>
      </c>
      <c r="AB1140" s="49">
        <f t="array" aca="1" ref="AB1140" ca="1">IF(AND(ISNUMBER(AB839), ISNUMBER(AB840)), AB840/AB839-1, NA())</f>
        <v>8.4472687196329721E-2</v>
      </c>
      <c r="AC1140" s="49">
        <f t="array" aca="1" ref="AC1140" ca="1">IF(AND(ISNUMBER(AC839), ISNUMBER(AC840)), AC840/AC839-1, NA())</f>
        <v>7.8690318000105286E-2</v>
      </c>
      <c r="AD1140" s="49">
        <f t="array" aca="1" ref="AD1140" ca="1">IF(AND(ISNUMBER(AD839), ISNUMBER(AD840)), AD840/AD839-1, NA())</f>
        <v>0.11305628784133015</v>
      </c>
      <c r="AE1140" s="49">
        <f t="array" aca="1" ref="AE1140" ca="1">IF(AND(ISNUMBER(AE839), ISNUMBER(AE840)), AE840/AE839-1, NA())</f>
        <v>6.8964025993005773E-2</v>
      </c>
      <c r="AG1140" s="49">
        <f t="array" aca="1" ref="AG1140" ca="1">IF(AND(ISNUMBER(AG839), ISNUMBER(AG840)), AG840/AG839-1, NA())</f>
        <v>-1.0000000000287557E-6</v>
      </c>
      <c r="AM1140" s="49">
        <f t="array" aca="1" ref="AM1140" ca="1">IF(AND(ISNUMBER(AM839), ISNUMBER(AM840)), AM840/AM839-1, NA())</f>
        <v>9.6149643283109487E-2</v>
      </c>
      <c r="AN1140" s="49">
        <f t="array" aca="1" ref="AN1140" ca="1">IF(AND(ISNUMBER(AN839), ISNUMBER(AN840)), AN840/AN839-1, NA())</f>
        <v>0.14086057923888728</v>
      </c>
      <c r="AO1140" s="49">
        <f t="array" aca="1" ref="AO1140" ca="1">IF(AND(ISNUMBER(AO839), ISNUMBER(AO840)), AO840/AO839-1, NA())</f>
        <v>6.9520628720926458E-2</v>
      </c>
      <c r="AP1140" s="49">
        <f t="array" aca="1" ref="AP1140" ca="1">IF(AND(ISNUMBER(AP839), ISNUMBER(AP840)), AP840/AP839-1, NA())</f>
        <v>5.5353776992989934E-2</v>
      </c>
      <c r="AQ1140" s="49">
        <f t="array" aca="1" ref="AQ1140" ca="1">IF(AND(ISNUMBER(AQ839), ISNUMBER(AQ840)), AQ840/AQ839-1, NA())</f>
        <v>0.12662759253581823</v>
      </c>
      <c r="AS1140" s="49">
        <f t="array" aca="1" ref="AS1140" ca="1">IF(AND(ISNUMBER(AS839), ISNUMBER(AS840)), AS840/AS839-1, NA())</f>
        <v>0.11149626865721762</v>
      </c>
      <c r="AU1140" s="49">
        <f t="array" aca="1" ref="AU1140" ca="1">IF(AND(ISNUMBER(AU839), ISNUMBER(AU840)), AU840/AU839-1, NA())</f>
        <v>9.8222900000000113E-2</v>
      </c>
      <c r="AV1140" s="49">
        <f t="array" aca="1" ref="AV1140" ca="1">IF(AND(ISNUMBER(AV839), ISNUMBER(AV840)), AV840/AV839-1, NA())</f>
        <v>8.0654000000000226E-2</v>
      </c>
      <c r="AW1140" s="49">
        <f t="array" aca="1" ref="AW1140" ca="1">IF(AND(ISNUMBER(AW839), ISNUMBER(AW840)), AW840/AW839-1, NA())</f>
        <v>5.2364137118680043E-2</v>
      </c>
      <c r="AX1140" s="49">
        <f t="array" aca="1" ref="AX1140" ca="1">IF(AND(ISNUMBER(AX839), ISNUMBER(AX840)), AX840/AX839-1, NA())</f>
        <v>7.6431660851469463E-2</v>
      </c>
      <c r="AY1140" s="49">
        <f t="array" aca="1" ref="AY1140" ca="1">IF(AND(ISNUMBER(AY839), ISNUMBER(AY840)), AY840/AY839-1, NA())</f>
        <v>7.5441662054926306E-2</v>
      </c>
      <c r="AZ1140" s="49">
        <f t="array" aca="1" ref="AZ1140" ca="1">IF(AND(ISNUMBER(AZ839), ISNUMBER(AZ840)), AZ840/AZ839-1, NA())</f>
        <v>0.10076384281889261</v>
      </c>
      <c r="BA1140" s="49">
        <f t="array" aca="1" ref="BA1140" ca="1">IF(AND(ISNUMBER(BA839), ISNUMBER(BA840)), BA840/BA839-1, NA())</f>
        <v>7.5428193649423214E-2</v>
      </c>
      <c r="BB1140" s="49">
        <f t="array" aca="1" ref="BB1140" ca="1">IF(AND(ISNUMBER(BB839), ISNUMBER(BB840)), BB840/BB839-1, NA())</f>
        <v>5.9374477644883017E-2</v>
      </c>
      <c r="BC1140" s="49">
        <f t="array" aca="1" ref="BC1140" ca="1">IF(AND(ISNUMBER(BC839), ISNUMBER(BC840)), BC840/BC839-1, NA())</f>
        <v>6.942058438344878E-2</v>
      </c>
      <c r="BD1140" s="49">
        <f t="array" aca="1" ref="BD1140" ca="1">IF(AND(ISNUMBER(BD839), ISNUMBER(BD840)), BD840/BD839-1, NA())</f>
        <v>0.11546140266312999</v>
      </c>
      <c r="BE1140" s="49">
        <f t="array" aca="1" ref="BE1140" ca="1">IF(AND(ISNUMBER(BE839), ISNUMBER(BE840)), BE840/BE839-1, NA())</f>
        <v>5.7424166551389266E-2</v>
      </c>
      <c r="BF1140" s="49">
        <f t="array" aca="1" ref="BF1140" ca="1">IF(AND(ISNUMBER(BF839), ISNUMBER(BF840)), BF840/BF839-1, NA())</f>
        <v>0.10877345195572419</v>
      </c>
      <c r="BG1140" s="49">
        <f t="array" aca="1" ref="BG1140" ca="1">IF(AND(ISNUMBER(BG839), ISNUMBER(BG840)), BG840/BG839-1, NA())</f>
        <v>4.4639581235239367E-2</v>
      </c>
      <c r="BH1140" s="49">
        <f t="array" aca="1" ref="BH1140" ca="1">IF(AND(ISNUMBER(BH839), ISNUMBER(BH840)), BH840/BH839-1, NA())</f>
        <v>8.0736714810594412E-2</v>
      </c>
      <c r="BI1140" s="49">
        <f t="array" aca="1" ref="BI1140" ca="1">IF(AND(ISNUMBER(BI839), ISNUMBER(BI840)), BI840/BI839-1, NA())</f>
        <v>0.11149626865721762</v>
      </c>
      <c r="BJ1140" s="49">
        <f t="array" aca="1" ref="BJ1140" ca="1">IF(AND(ISNUMBER(BJ839), ISNUMBER(BJ840)), BJ840/BJ839-1, NA())</f>
        <v>8.2113836689784669E-2</v>
      </c>
      <c r="BK1140" s="49">
        <f t="array" aca="1" ref="BK1140" ca="1">IF(AND(ISNUMBER(BK839), ISNUMBER(BK840)), BK840/BK839-1, NA())</f>
        <v>7.0819985559553045E-2</v>
      </c>
      <c r="BL1140" s="49">
        <f t="array" aca="1" ref="BL1140" ca="1">IF(AND(ISNUMBER(BL839), ISNUMBER(BL840)), BL840/BL839-1, NA())</f>
        <v>0.10088495579551915</v>
      </c>
      <c r="BM1140" s="49">
        <f t="array" aca="1" ref="BM1140" ca="1">IF(AND(ISNUMBER(BM839), ISNUMBER(BM840)), BM840/BM839-1, NA())</f>
        <v>5.6680253272396897E-2</v>
      </c>
      <c r="BN1140" s="49">
        <f t="array" aca="1" ref="BN1140" ca="1">IF(AND(ISNUMBER(BN839), ISNUMBER(BN840)), BN840/BN839-1, NA())</f>
        <v>4.9177110264235768E-2</v>
      </c>
      <c r="BO1140" s="49">
        <f t="array" aca="1" ref="BO1140" ca="1">IF(AND(ISNUMBER(BO839), ISNUMBER(BO840)), BO840/BO839-1, NA())</f>
        <v>0.11385046832960821</v>
      </c>
      <c r="BP1140" s="49">
        <f t="array" aca="1" ref="BP1140" ca="1">IF(AND(ISNUMBER(BP839), ISNUMBER(BP840)), BP840/BP839-1, NA())</f>
        <v>2.7361378063562869E-2</v>
      </c>
      <c r="BQ1140" s="49">
        <f t="array" aca="1" ref="BQ1140" ca="1">IF(AND(ISNUMBER(BQ839), ISNUMBER(BQ840)), BQ840/BQ839-1, NA())</f>
        <v>0.14086057923888728</v>
      </c>
      <c r="BR1140" s="49">
        <f t="array" aca="1" ref="BR1140" ca="1">IF(AND(ISNUMBER(BR839), ISNUMBER(BR840)), BR840/BR839-1, NA())</f>
        <v>5.6003979166236117E-2</v>
      </c>
      <c r="BS1140" s="49">
        <f t="array" aca="1" ref="BS1140" ca="1">IF(AND(ISNUMBER(BS839), ISNUMBER(BS840)), BS840/BS839-1, NA())</f>
        <v>3.184486836632483E-2</v>
      </c>
    </row>
    <row r="1141" spans="1:71">
      <c r="B1141" s="48">
        <f t="shared" si="1111"/>
        <v>2015</v>
      </c>
      <c r="M1141" s="49">
        <f t="array" aca="1" ref="M1141" ca="1">IF(AND(ISNUMBER(M840), ISNUMBER(M841)), M841/M840-1, NA())</f>
        <v>-7.862315004790954E-3</v>
      </c>
      <c r="N1141" s="49">
        <f t="array" aca="1" ref="N1141" ca="1">IF(AND(ISNUMBER(N840), ISNUMBER(N841)), N841/N840-1, NA())</f>
        <v>2.9454635346664038E-3</v>
      </c>
      <c r="X1141" s="49">
        <f t="array" aca="1" ref="X1141" ca="1">IF(AND(ISNUMBER(X840), ISNUMBER(X841)), X841/X840-1, NA())</f>
        <v>-8.1868367849555757E-3</v>
      </c>
      <c r="Y1141" s="49">
        <f t="array" aca="1" ref="Y1141" ca="1">IF(AND(ISNUMBER(Y840), ISNUMBER(Y841)), Y841/Y840-1, NA())</f>
        <v>2.9458425695485513E-3</v>
      </c>
      <c r="AA1141" s="49">
        <f t="array" aca="1" ref="AA1141" ca="1">IF(AND(ISNUMBER(AA840), ISNUMBER(AA841)), AA841/AA840-1, NA())</f>
        <v>-7.862315004790954E-3</v>
      </c>
      <c r="AB1141" s="49">
        <f t="array" aca="1" ref="AB1141" ca="1">IF(AND(ISNUMBER(AB840), ISNUMBER(AB841)), AB841/AB840-1, NA())</f>
        <v>-2.7588744590736902E-2</v>
      </c>
      <c r="AC1141" s="49">
        <f t="array" aca="1" ref="AC1141" ca="1">IF(AND(ISNUMBER(AC840), ISNUMBER(AC841)), AC841/AC840-1, NA())</f>
        <v>-3.2276853857808763E-2</v>
      </c>
      <c r="AD1141" s="49">
        <f t="array" aca="1" ref="AD1141" ca="1">IF(AND(ISNUMBER(AD840), ISNUMBER(AD841)), AD841/AD840-1, NA())</f>
        <v>-2.552218989756172E-2</v>
      </c>
      <c r="AE1141" s="49">
        <f t="array" aca="1" ref="AE1141" ca="1">IF(AND(ISNUMBER(AE840), ISNUMBER(AE841)), AE841/AE840-1, NA())</f>
        <v>-2.5396436417866597E-2</v>
      </c>
      <c r="AG1141" s="49">
        <f t="array" aca="1" ref="AG1141" ca="1">IF(AND(ISNUMBER(AG840), ISNUMBER(AG841)), AG841/AG840-1, NA())</f>
        <v>9.9999999991773336E-7</v>
      </c>
      <c r="AM1141" s="49">
        <f t="array" aca="1" ref="AM1141" ca="1">IF(AND(ISNUMBER(AM840), ISNUMBER(AM841)), AM841/AM840-1, NA())</f>
        <v>-6.9732509392518294E-3</v>
      </c>
      <c r="AN1141" s="49">
        <f t="array" aca="1" ref="AN1141" ca="1">IF(AND(ISNUMBER(AN840), ISNUMBER(AN841)), AN841/AN840-1, NA())</f>
        <v>-1.2719790710034151E-2</v>
      </c>
      <c r="AO1141" s="49">
        <f t="array" aca="1" ref="AO1141" ca="1">IF(AND(ISNUMBER(AO840), ISNUMBER(AO841)), AO841/AO840-1, NA())</f>
        <v>-4.1931761193814143E-2</v>
      </c>
      <c r="AP1141" s="49">
        <f t="array" aca="1" ref="AP1141" ca="1">IF(AND(ISNUMBER(AP840), ISNUMBER(AP841)), AP841/AP840-1, NA())</f>
        <v>-4.8612781592364152E-2</v>
      </c>
      <c r="AQ1141" s="49">
        <f t="array" aca="1" ref="AQ1141" ca="1">IF(AND(ISNUMBER(AQ840), ISNUMBER(AQ841)), AQ841/AQ840-1, NA())</f>
        <v>-1.5664848827779965E-2</v>
      </c>
      <c r="AS1141" s="49">
        <f t="array" aca="1" ref="AS1141" ca="1">IF(AND(ISNUMBER(AS840), ISNUMBER(AS841)), AS841/AS840-1, NA())</f>
        <v>2.9458425695485513E-3</v>
      </c>
      <c r="AU1141" s="49">
        <f t="array" aca="1" ref="AU1141" ca="1">IF(AND(ISNUMBER(AU840), ISNUMBER(AU841)), AU841/AU840-1, NA())</f>
        <v>5.6490000000009033E-4</v>
      </c>
      <c r="AV1141" s="49">
        <f t="array" aca="1" ref="AV1141" ca="1">IF(AND(ISNUMBER(AV840), ISNUMBER(AV841)), AV841/AV840-1, NA())</f>
        <v>1.2758899999999684E-2</v>
      </c>
      <c r="AW1141" s="49">
        <f t="array" aca="1" ref="AW1141" ca="1">IF(AND(ISNUMBER(AW840), ISNUMBER(AW841)), AW841/AW840-1, NA())</f>
        <v>1.3972706462064277E-3</v>
      </c>
      <c r="AX1141" s="49">
        <f t="array" aca="1" ref="AX1141" ca="1">IF(AND(ISNUMBER(AX840), ISNUMBER(AX841)), AX841/AX840-1, NA())</f>
        <v>-7.41785316983401E-3</v>
      </c>
      <c r="AY1141" s="49">
        <f t="array" aca="1" ref="AY1141" ca="1">IF(AND(ISNUMBER(AY840), ISNUMBER(AY841)), AY841/AY840-1, NA())</f>
        <v>-8.4080124841533488E-3</v>
      </c>
      <c r="AZ1141" s="49">
        <f t="array" aca="1" ref="AZ1141" ca="1">IF(AND(ISNUMBER(AZ840), ISNUMBER(AZ841)), AZ841/AZ840-1, NA())</f>
        <v>-3.0683134548877833E-3</v>
      </c>
      <c r="BA1141" s="49">
        <f t="array" aca="1" ref="BA1141" ca="1">IF(AND(ISNUMBER(BA840), ISNUMBER(BA841)), BA841/BA840-1, NA())</f>
        <v>-3.3948460226505772E-2</v>
      </c>
      <c r="BB1141" s="49">
        <f t="array" aca="1" ref="BB1141" ca="1">IF(AND(ISNUMBER(BB840), ISNUMBER(BB841)), BB841/BB840-1, NA())</f>
        <v>-8.1868367849555757E-3</v>
      </c>
      <c r="BC1141" s="49">
        <f t="array" aca="1" ref="BC1141" ca="1">IF(AND(ISNUMBER(BC840), ISNUMBER(BC841)), BC841/BC840-1, NA())</f>
        <v>-4.4160704199316614E-2</v>
      </c>
      <c r="BD1141" s="49">
        <f t="array" aca="1" ref="BD1141" ca="1">IF(AND(ISNUMBER(BD840), ISNUMBER(BD841)), BD841/BD840-1, NA())</f>
        <v>2.9430496213622703E-3</v>
      </c>
      <c r="BE1141" s="49">
        <f t="array" aca="1" ref="BE1141" ca="1">IF(AND(ISNUMBER(BE840), ISNUMBER(BE841)), BE841/BE840-1, NA())</f>
        <v>-5.429979196843937E-2</v>
      </c>
      <c r="BF1141" s="49">
        <f t="array" aca="1" ref="BF1141" ca="1">IF(AND(ISNUMBER(BF840), ISNUMBER(BF841)), BF841/BF840-1, NA())</f>
        <v>-1.2862927247331402E-2</v>
      </c>
      <c r="BG1141" s="49">
        <f t="array" aca="1" ref="BG1141" ca="1">IF(AND(ISNUMBER(BG840), ISNUMBER(BG841)), BG841/BG840-1, NA())</f>
        <v>-4.4790036119830456E-2</v>
      </c>
      <c r="BH1141" s="49">
        <f t="array" aca="1" ref="BH1141" ca="1">IF(AND(ISNUMBER(BH840), ISNUMBER(BH841)), BH841/BH840-1, NA())</f>
        <v>-4.1282582592002459E-2</v>
      </c>
      <c r="BI1141" s="49">
        <f t="array" aca="1" ref="BI1141" ca="1">IF(AND(ISNUMBER(BI840), ISNUMBER(BI841)), BI841/BI840-1, NA())</f>
        <v>2.9458425695485513E-3</v>
      </c>
      <c r="BJ1141" s="49">
        <f t="array" aca="1" ref="BJ1141" ca="1">IF(AND(ISNUMBER(BJ840), ISNUMBER(BJ841)), BJ841/BJ840-1, NA())</f>
        <v>-7.4626022847893436E-3</v>
      </c>
      <c r="BK1141" s="49">
        <f t="array" aca="1" ref="BK1141" ca="1">IF(AND(ISNUMBER(BK840), ISNUMBER(BK841)), BK841/BK840-1, NA())</f>
        <v>-1.878924725443587E-2</v>
      </c>
      <c r="BL1141" s="49">
        <f t="array" aca="1" ref="BL1141" ca="1">IF(AND(ISNUMBER(BL840), ISNUMBER(BL841)), BL841/BL840-1, NA())</f>
        <v>-2.5032157731244009E-3</v>
      </c>
      <c r="BM1141" s="49">
        <f t="array" aca="1" ref="BM1141" ca="1">IF(AND(ISNUMBER(BM840), ISNUMBER(BM841)), BM841/BM840-1, NA())</f>
        <v>-1.4025696210754002E-2</v>
      </c>
      <c r="BN1141" s="49">
        <f t="array" aca="1" ref="BN1141" ca="1">IF(AND(ISNUMBER(BN840), ISNUMBER(BN841)), BN841/BN840-1, NA())</f>
        <v>-1.8720473833938933E-2</v>
      </c>
      <c r="BO1141" s="49">
        <f t="array" aca="1" ref="BO1141" ca="1">IF(AND(ISNUMBER(BO840), ISNUMBER(BO841)), BO841/BO840-1, NA())</f>
        <v>-6.4639047644480252E-3</v>
      </c>
      <c r="BP1141" s="49">
        <f t="array" aca="1" ref="BP1141" ca="1">IF(AND(ISNUMBER(BP840), ISNUMBER(BP841)), BP841/BP840-1, NA())</f>
        <v>-6.5149500295756613E-2</v>
      </c>
      <c r="BQ1141" s="49">
        <f t="array" aca="1" ref="BQ1141" ca="1">IF(AND(ISNUMBER(BQ840), ISNUMBER(BQ841)), BQ841/BQ840-1, NA())</f>
        <v>-1.2719790710034262E-2</v>
      </c>
      <c r="BR1141" s="49">
        <f t="array" aca="1" ref="BR1141" ca="1">IF(AND(ISNUMBER(BR840), ISNUMBER(BR841)), BR841/BR840-1, NA())</f>
        <v>-4.9834879917073804E-2</v>
      </c>
      <c r="BS1141" s="49">
        <f t="array" aca="1" ref="BS1141" ca="1">IF(AND(ISNUMBER(BS840), ISNUMBER(BS841)), BS841/BS840-1, NA())</f>
        <v>-9.2627411484148658E-2</v>
      </c>
    </row>
    <row r="1142" spans="1:71">
      <c r="B1142" s="48">
        <f t="shared" si="1111"/>
        <v>2016</v>
      </c>
      <c r="M1142" s="49">
        <f t="array" aca="1" ref="M1142" ca="1">IF(AND(ISNUMBER(M841), ISNUMBER(M842)), M842/M841-1, NA())</f>
        <v>9.8921878981135913E-2</v>
      </c>
      <c r="N1142" s="49">
        <f t="array" aca="1" ref="N1142" ca="1">IF(AND(ISNUMBER(N841), ISNUMBER(N842)), N842/N841-1, NA())</f>
        <v>0.10777026210494856</v>
      </c>
      <c r="X1142" s="49">
        <f t="array" aca="1" ref="X1142" ca="1">IF(AND(ISNUMBER(X841), ISNUMBER(X842)), X842/X841-1, NA())</f>
        <v>0.11138743499470793</v>
      </c>
      <c r="Y1142" s="49">
        <f t="array" aca="1" ref="Y1142" ca="1">IF(AND(ISNUMBER(Y841), ISNUMBER(Y842)), Y842/Y841-1, NA())</f>
        <v>0.10699437654485244</v>
      </c>
      <c r="AA1142" s="49">
        <f t="array" aca="1" ref="AA1142" ca="1">IF(AND(ISNUMBER(AA841), ISNUMBER(AA842)), AA842/AA841-1, NA())</f>
        <v>9.8921878981135913E-2</v>
      </c>
      <c r="AB1142" s="49">
        <f t="array" aca="1" ref="AB1142" ca="1">IF(AND(ISNUMBER(AB841), ISNUMBER(AB842)), AB842/AB841-1, NA())</f>
        <v>0.14925668734086739</v>
      </c>
      <c r="AC1142" s="49">
        <f t="array" aca="1" ref="AC1142" ca="1">IF(AND(ISNUMBER(AC841), ISNUMBER(AC842)), AC842/AC841-1, NA())</f>
        <v>0.1432096867339423</v>
      </c>
      <c r="AD1142" s="49">
        <f t="array" aca="1" ref="AD1142" ca="1">IF(AND(ISNUMBER(AD841), ISNUMBER(AD842)), AD842/AD841-1, NA())</f>
        <v>0.17036923443968144</v>
      </c>
      <c r="AE1142" s="49">
        <f t="array" aca="1" ref="AE1142" ca="1">IF(AND(ISNUMBER(AE841), ISNUMBER(AE842)), AE842/AE841-1, NA())</f>
        <v>0.13982610168381471</v>
      </c>
      <c r="AG1142" s="49">
        <f t="array" aca="1" ref="AG1142" ca="1">IF(AND(ISNUMBER(AG841), ISNUMBER(AG842)), AG842/AG841-1, NA())</f>
        <v>0</v>
      </c>
      <c r="AM1142" s="49">
        <f t="array" aca="1" ref="AM1142" ca="1">IF(AND(ISNUMBER(AM841), ISNUMBER(AM842)), AM842/AM841-1, NA())</f>
        <v>0.10523014270833064</v>
      </c>
      <c r="AN1142" s="49">
        <f t="array" aca="1" ref="AN1142" ca="1">IF(AND(ISNUMBER(AN841), ISNUMBER(AN842)), AN842/AN841-1, NA())</f>
        <v>7.7848481997873975E-2</v>
      </c>
      <c r="AO1142" s="49">
        <f t="array" aca="1" ref="AO1142" ca="1">IF(AND(ISNUMBER(AO841), ISNUMBER(AO842)), AO842/AO841-1, NA())</f>
        <v>0.1114303265189216</v>
      </c>
      <c r="AP1142" s="49">
        <f t="array" aca="1" ref="AP1142" ca="1">IF(AND(ISNUMBER(AP841), ISNUMBER(AP842)), AP842/AP841-1, NA())</f>
        <v>0.11005505654844638</v>
      </c>
      <c r="AQ1142" s="49">
        <f t="array" aca="1" ref="AQ1142" ca="1">IF(AND(ISNUMBER(AQ841), ISNUMBER(AQ842)), AQ842/AQ841-1, NA())</f>
        <v>6.9339424219263979E-2</v>
      </c>
      <c r="AS1142" s="49">
        <f t="array" aca="1" ref="AS1142" ca="1">IF(AND(ISNUMBER(AS841), ISNUMBER(AS842)), AS842/AS841-1, NA())</f>
        <v>0.10699437654485244</v>
      </c>
      <c r="AU1142" s="49">
        <f t="array" aca="1" ref="AU1142" ca="1">IF(AND(ISNUMBER(AU841), ISNUMBER(AU842)), AU842/AU841-1, NA())</f>
        <v>0.11010000000000009</v>
      </c>
      <c r="AV1142" s="49">
        <f t="array" aca="1" ref="AV1142" ca="1">IF(AND(ISNUMBER(AV841), ISNUMBER(AV842)), AV842/AV841-1, NA())</f>
        <v>8.0799999999999761E-2</v>
      </c>
      <c r="AW1142" s="49">
        <f t="array" aca="1" ref="AW1142" ca="1">IF(AND(ISNUMBER(AW841), ISNUMBER(AW842)), AW842/AW841-1, NA())</f>
        <v>8.296161945436098E-2</v>
      </c>
      <c r="AX1142" s="49">
        <f t="array" aca="1" ref="AX1142" ca="1">IF(AND(ISNUMBER(AX841), ISNUMBER(AX842)), AX842/AX841-1, NA())</f>
        <v>9.9123579089185787E-2</v>
      </c>
      <c r="AY1142" s="49">
        <f t="array" aca="1" ref="AY1142" ca="1">IF(AND(ISNUMBER(AY841), ISNUMBER(AY842)), AY842/AY841-1, NA())</f>
        <v>0.10003814423792767</v>
      </c>
      <c r="AZ1142" s="49">
        <f t="array" aca="1" ref="AZ1142" ca="1">IF(AND(ISNUMBER(AZ841), ISNUMBER(AZ842)), AZ842/AZ841-1, NA())</f>
        <v>9.8920858134039502E-2</v>
      </c>
      <c r="BA1142" s="49">
        <f t="array" aca="1" ref="BA1142" ca="1">IF(AND(ISNUMBER(BA841), ISNUMBER(BA842)), BA842/BA841-1, NA())</f>
        <v>0.12432116162937623</v>
      </c>
      <c r="BB1142" s="49">
        <f t="array" aca="1" ref="BB1142" ca="1">IF(AND(ISNUMBER(BB841), ISNUMBER(BB842)), BB842/BB841-1, NA())</f>
        <v>0.11138743499470793</v>
      </c>
      <c r="BC1142" s="49">
        <f t="array" aca="1" ref="BC1142" ca="1">IF(AND(ISNUMBER(BC841), ISNUMBER(BC842)), BC842/BC841-1, NA())</f>
        <v>0.11695113796264445</v>
      </c>
      <c r="BD1142" s="49">
        <f t="array" aca="1" ref="BD1142" ca="1">IF(AND(ISNUMBER(BD841), ISNUMBER(BD842)), BD842/BD841-1, NA())</f>
        <v>0.1127115637651448</v>
      </c>
      <c r="BE1142" s="49">
        <f t="array" aca="1" ref="BE1142" ca="1">IF(AND(ISNUMBER(BE841), ISNUMBER(BE842)), BE842/BE841-1, NA())</f>
        <v>0.10843834362888183</v>
      </c>
      <c r="BF1142" s="49">
        <f t="array" aca="1" ref="BF1142" ca="1">IF(AND(ISNUMBER(BF841), ISNUMBER(BF842)), BF842/BF841-1, NA())</f>
        <v>0.12680113889778921</v>
      </c>
      <c r="BG1142" s="49">
        <f t="array" aca="1" ref="BG1142" ca="1">IF(AND(ISNUMBER(BG841), ISNUMBER(BG842)), BG842/BG841-1, NA())</f>
        <v>0.10421036521398186</v>
      </c>
      <c r="BH1142" s="49">
        <f t="array" aca="1" ref="BH1142" ca="1">IF(AND(ISNUMBER(BH841), ISNUMBER(BH842)), BH842/BH841-1, NA())</f>
        <v>9.3782378764671215E-2</v>
      </c>
      <c r="BI1142" s="49">
        <f t="array" aca="1" ref="BI1142" ca="1">IF(AND(ISNUMBER(BI841), ISNUMBER(BI842)), BI842/BI841-1, NA())</f>
        <v>0.10699437654485244</v>
      </c>
      <c r="BJ1142" s="49">
        <f t="array" aca="1" ref="BJ1142" ca="1">IF(AND(ISNUMBER(BJ841), ISNUMBER(BJ842)), BJ842/BJ841-1, NA())</f>
        <v>0.10643155874933496</v>
      </c>
      <c r="BK1142" s="49">
        <f t="array" aca="1" ref="BK1142" ca="1">IF(AND(ISNUMBER(BK841), ISNUMBER(BK842)), BK842/BK841-1, NA())</f>
        <v>0.11179289990364505</v>
      </c>
      <c r="BL1142" s="49">
        <f t="array" aca="1" ref="BL1142" ca="1">IF(AND(ISNUMBER(BL841), ISNUMBER(BL842)), BL842/BL841-1, NA())</f>
        <v>0.1050683983298728</v>
      </c>
      <c r="BM1142" s="49">
        <f t="array" aca="1" ref="BM1142" ca="1">IF(AND(ISNUMBER(BM841), ISNUMBER(BM842)), BM842/BM841-1, NA())</f>
        <v>8.9387133088950632E-2</v>
      </c>
      <c r="BN1142" s="49">
        <f t="array" aca="1" ref="BN1142" ca="1">IF(AND(ISNUMBER(BN841), ISNUMBER(BN842)), BN842/BN841-1, NA())</f>
        <v>8.0166640251285948E-2</v>
      </c>
      <c r="BO1142" s="49">
        <f t="array" aca="1" ref="BO1142" ca="1">IF(AND(ISNUMBER(BO841), ISNUMBER(BO842)), BO842/BO841-1, NA())</f>
        <v>8.1163474715881812E-2</v>
      </c>
      <c r="BP1142" s="49">
        <f t="array" aca="1" ref="BP1142" ca="1">IF(AND(ISNUMBER(BP841), ISNUMBER(BP842)), BP842/BP841-1, NA())</f>
        <v>0.14019759925947683</v>
      </c>
      <c r="BQ1142" s="49">
        <f t="array" aca="1" ref="BQ1142" ca="1">IF(AND(ISNUMBER(BQ841), ISNUMBER(BQ842)), BQ842/BQ841-1, NA())</f>
        <v>7.7848481997873975E-2</v>
      </c>
      <c r="BR1142" s="49">
        <f t="array" aca="1" ref="BR1142" ca="1">IF(AND(ISNUMBER(BR841), ISNUMBER(BR842)), BR842/BR841-1, NA())</f>
        <v>0.14535830085078638</v>
      </c>
      <c r="BS1142" s="49">
        <f t="array" aca="1" ref="BS1142" ca="1">IF(AND(ISNUMBER(BS841), ISNUMBER(BS842)), BS842/BS841-1, NA())</f>
        <v>0.12466446829195466</v>
      </c>
    </row>
    <row r="1143" spans="1:71">
      <c r="B1143" s="48">
        <f t="shared" si="1111"/>
        <v>2017</v>
      </c>
      <c r="M1143" s="49" t="e">
        <f t="array" aca="1" ref="M1143" ca="1">IF(AND(ISNUMBER(M842), ISNUMBER(M843)), M843/M842-1, NA())</f>
        <v>#N/A</v>
      </c>
      <c r="N1143" s="49" t="e">
        <f t="array" aca="1" ref="N1143" ca="1">IF(AND(ISNUMBER(N842), ISNUMBER(N843)), N843/N842-1, NA())</f>
        <v>#N/A</v>
      </c>
      <c r="X1143" s="49" t="e">
        <f t="array" aca="1" ref="X1143" ca="1">IF(AND(ISNUMBER(X842), ISNUMBER(X843)), X843/X842-1, NA())</f>
        <v>#N/A</v>
      </c>
      <c r="Y1143" s="49" t="e">
        <f t="array" aca="1" ref="Y1143" ca="1">IF(AND(ISNUMBER(Y842), ISNUMBER(Y843)), Y843/Y842-1, NA())</f>
        <v>#N/A</v>
      </c>
      <c r="AA1143" s="49" t="e">
        <f t="array" aca="1" ref="AA1143" ca="1">IF(AND(ISNUMBER(AA842), ISNUMBER(AA843)), AA843/AA842-1, NA())</f>
        <v>#N/A</v>
      </c>
      <c r="AB1143" s="49" t="e">
        <f t="array" aca="1" ref="AB1143" ca="1">IF(AND(ISNUMBER(AB842), ISNUMBER(AB843)), AB843/AB842-1, NA())</f>
        <v>#N/A</v>
      </c>
      <c r="AC1143" s="49" t="e">
        <f t="array" aca="1" ref="AC1143" ca="1">IF(AND(ISNUMBER(AC842), ISNUMBER(AC843)), AC843/AC842-1, NA())</f>
        <v>#N/A</v>
      </c>
      <c r="AD1143" s="49" t="e">
        <f t="array" aca="1" ref="AD1143" ca="1">IF(AND(ISNUMBER(AD842), ISNUMBER(AD843)), AD843/AD842-1, NA())</f>
        <v>#N/A</v>
      </c>
      <c r="AE1143" s="49" t="e">
        <f t="array" aca="1" ref="AE1143" ca="1">IF(AND(ISNUMBER(AE842), ISNUMBER(AE843)), AE843/AE842-1, NA())</f>
        <v>#N/A</v>
      </c>
      <c r="AG1143" s="49" t="e">
        <f t="array" aca="1" ref="AG1143" ca="1">IF(AND(ISNUMBER(AG842), ISNUMBER(AG843)), AG843/AG842-1, NA())</f>
        <v>#N/A</v>
      </c>
      <c r="AM1143" s="49" t="e">
        <f t="array" aca="1" ref="AM1143" ca="1">IF(AND(ISNUMBER(AM842), ISNUMBER(AM843)), AM843/AM842-1, NA())</f>
        <v>#N/A</v>
      </c>
      <c r="AN1143" s="49" t="e">
        <f t="array" aca="1" ref="AN1143" ca="1">IF(AND(ISNUMBER(AN842), ISNUMBER(AN843)), AN843/AN842-1, NA())</f>
        <v>#N/A</v>
      </c>
      <c r="AO1143" s="49" t="e">
        <f t="array" aca="1" ref="AO1143" ca="1">IF(AND(ISNUMBER(AO842), ISNUMBER(AO843)), AO843/AO842-1, NA())</f>
        <v>#N/A</v>
      </c>
      <c r="AP1143" s="49" t="e">
        <f t="array" aca="1" ref="AP1143" ca="1">IF(AND(ISNUMBER(AP842), ISNUMBER(AP843)), AP843/AP842-1, NA())</f>
        <v>#N/A</v>
      </c>
      <c r="AQ1143" s="49" t="e">
        <f t="array" aca="1" ref="AQ1143" ca="1">IF(AND(ISNUMBER(AQ842), ISNUMBER(AQ843)), AQ843/AQ842-1, NA())</f>
        <v>#N/A</v>
      </c>
      <c r="AS1143" s="49" t="e">
        <f t="array" aca="1" ref="AS1143" ca="1">IF(AND(ISNUMBER(AS842), ISNUMBER(AS843)), AS843/AS842-1, NA())</f>
        <v>#N/A</v>
      </c>
      <c r="AU1143" s="49" t="e">
        <f t="array" aca="1" ref="AU1143" ca="1">IF(AND(ISNUMBER(AU842), ISNUMBER(AU843)), AU843/AU842-1, NA())</f>
        <v>#N/A</v>
      </c>
      <c r="AV1143" s="49" t="e">
        <f t="array" aca="1" ref="AV1143" ca="1">IF(AND(ISNUMBER(AV842), ISNUMBER(AV843)), AV843/AV842-1, NA())</f>
        <v>#N/A</v>
      </c>
      <c r="AW1143" s="49" t="e">
        <f t="array" aca="1" ref="AW1143" ca="1">IF(AND(ISNUMBER(AW842), ISNUMBER(AW843)), AW843/AW842-1, NA())</f>
        <v>#N/A</v>
      </c>
      <c r="AX1143" s="49" t="e">
        <f t="array" aca="1" ref="AX1143" ca="1">IF(AND(ISNUMBER(AX842), ISNUMBER(AX843)), AX843/AX842-1, NA())</f>
        <v>#N/A</v>
      </c>
      <c r="AY1143" s="49" t="e">
        <f t="array" aca="1" ref="AY1143" ca="1">IF(AND(ISNUMBER(AY842), ISNUMBER(AY843)), AY843/AY842-1, NA())</f>
        <v>#N/A</v>
      </c>
      <c r="AZ1143" s="49" t="e">
        <f t="array" aca="1" ref="AZ1143" ca="1">IF(AND(ISNUMBER(AZ842), ISNUMBER(AZ843)), AZ843/AZ842-1, NA())</f>
        <v>#N/A</v>
      </c>
      <c r="BA1143" s="49" t="e">
        <f t="array" aca="1" ref="BA1143" ca="1">IF(AND(ISNUMBER(BA842), ISNUMBER(BA843)), BA843/BA842-1, NA())</f>
        <v>#N/A</v>
      </c>
      <c r="BB1143" s="49" t="e">
        <f t="array" aca="1" ref="BB1143" ca="1">IF(AND(ISNUMBER(BB842), ISNUMBER(BB843)), BB843/BB842-1, NA())</f>
        <v>#N/A</v>
      </c>
      <c r="BC1143" s="49" t="e">
        <f t="array" aca="1" ref="BC1143" ca="1">IF(AND(ISNUMBER(BC842), ISNUMBER(BC843)), BC843/BC842-1, NA())</f>
        <v>#N/A</v>
      </c>
      <c r="BD1143" s="49" t="e">
        <f t="array" aca="1" ref="BD1143" ca="1">IF(AND(ISNUMBER(BD842), ISNUMBER(BD843)), BD843/BD842-1, NA())</f>
        <v>#N/A</v>
      </c>
      <c r="BE1143" s="49" t="e">
        <f t="array" aca="1" ref="BE1143" ca="1">IF(AND(ISNUMBER(BE842), ISNUMBER(BE843)), BE843/BE842-1, NA())</f>
        <v>#N/A</v>
      </c>
      <c r="BF1143" s="49" t="e">
        <f t="array" aca="1" ref="BF1143" ca="1">IF(AND(ISNUMBER(BF842), ISNUMBER(BF843)), BF843/BF842-1, NA())</f>
        <v>#N/A</v>
      </c>
      <c r="BG1143" s="49" t="e">
        <f t="array" aca="1" ref="BG1143" ca="1">IF(AND(ISNUMBER(BG842), ISNUMBER(BG843)), BG843/BG842-1, NA())</f>
        <v>#N/A</v>
      </c>
      <c r="BH1143" s="49" t="e">
        <f t="array" aca="1" ref="BH1143" ca="1">IF(AND(ISNUMBER(BH842), ISNUMBER(BH843)), BH843/BH842-1, NA())</f>
        <v>#N/A</v>
      </c>
      <c r="BI1143" s="49" t="e">
        <f t="array" aca="1" ref="BI1143" ca="1">IF(AND(ISNUMBER(BI842), ISNUMBER(BI843)), BI843/BI842-1, NA())</f>
        <v>#N/A</v>
      </c>
      <c r="BJ1143" s="49" t="e">
        <f t="array" aca="1" ref="BJ1143" ca="1">IF(AND(ISNUMBER(BJ842), ISNUMBER(BJ843)), BJ843/BJ842-1, NA())</f>
        <v>#N/A</v>
      </c>
      <c r="BK1143" s="49" t="e">
        <f t="array" aca="1" ref="BK1143" ca="1">IF(AND(ISNUMBER(BK842), ISNUMBER(BK843)), BK843/BK842-1, NA())</f>
        <v>#N/A</v>
      </c>
      <c r="BL1143" s="49" t="e">
        <f t="array" aca="1" ref="BL1143" ca="1">IF(AND(ISNUMBER(BL842), ISNUMBER(BL843)), BL843/BL842-1, NA())</f>
        <v>#N/A</v>
      </c>
      <c r="BM1143" s="49" t="e">
        <f t="array" aca="1" ref="BM1143" ca="1">IF(AND(ISNUMBER(BM842), ISNUMBER(BM843)), BM843/BM842-1, NA())</f>
        <v>#N/A</v>
      </c>
      <c r="BN1143" s="49" t="e">
        <f t="array" aca="1" ref="BN1143" ca="1">IF(AND(ISNUMBER(BN842), ISNUMBER(BN843)), BN843/BN842-1, NA())</f>
        <v>#N/A</v>
      </c>
      <c r="BO1143" s="49" t="e">
        <f t="array" aca="1" ref="BO1143" ca="1">IF(AND(ISNUMBER(BO842), ISNUMBER(BO843)), BO843/BO842-1, NA())</f>
        <v>#N/A</v>
      </c>
      <c r="BP1143" s="49" t="e">
        <f t="array" aca="1" ref="BP1143" ca="1">IF(AND(ISNUMBER(BP842), ISNUMBER(BP843)), BP843/BP842-1, NA())</f>
        <v>#N/A</v>
      </c>
      <c r="BQ1143" s="49" t="e">
        <f t="array" aca="1" ref="BQ1143" ca="1">IF(AND(ISNUMBER(BQ842), ISNUMBER(BQ843)), BQ843/BQ842-1, NA())</f>
        <v>#N/A</v>
      </c>
      <c r="BR1143" s="49" t="e">
        <f t="array" aca="1" ref="BR1143" ca="1">IF(AND(ISNUMBER(BR842), ISNUMBER(BR843)), BR843/BR842-1, NA())</f>
        <v>#N/A</v>
      </c>
      <c r="BS1143" s="49" t="e">
        <f t="array" aca="1" ref="BS1143" ca="1">IF(AND(ISNUMBER(BS842), ISNUMBER(BS843)), BS843/BS842-1, NA())</f>
        <v>#N/A</v>
      </c>
    </row>
    <row r="1146" spans="1:71">
      <c r="A1146" s="534" t="s">
        <v>941</v>
      </c>
      <c r="B1146" s="308">
        <f>StartYear-1</f>
        <v>1870</v>
      </c>
      <c r="E1146" s="52" t="s">
        <v>954</v>
      </c>
      <c r="I1146" s="466" t="s">
        <v>953</v>
      </c>
      <c r="J1146" s="466" t="s">
        <v>953</v>
      </c>
      <c r="K1146" s="466" t="s">
        <v>953</v>
      </c>
      <c r="AA1146" s="52" t="s">
        <v>950</v>
      </c>
      <c r="AU1146" s="52" t="s">
        <v>950</v>
      </c>
      <c r="AV1146" s="52"/>
      <c r="AW1146" s="52"/>
      <c r="AX1146" s="52"/>
      <c r="AY1146" s="52"/>
      <c r="AZ1146" s="52"/>
      <c r="BA1146" s="52"/>
      <c r="BB1146" s="52"/>
      <c r="BC1146" s="52"/>
      <c r="BD1146" s="52"/>
      <c r="BE1146" s="52"/>
      <c r="BF1146" s="52"/>
      <c r="BG1146" s="52"/>
      <c r="BH1146" s="52"/>
      <c r="BI1146" s="52"/>
      <c r="BJ1146" s="52"/>
      <c r="BK1146" s="52"/>
      <c r="BL1146" s="52"/>
      <c r="BM1146" s="52"/>
      <c r="BN1146" s="52"/>
      <c r="BO1146" s="52"/>
      <c r="BP1146" s="52"/>
      <c r="BQ1146" s="52"/>
      <c r="BR1146" s="52"/>
      <c r="BS1146" s="52"/>
    </row>
    <row r="1147" spans="1:71">
      <c r="B1147" s="48">
        <f>B1146+1</f>
        <v>1871</v>
      </c>
      <c r="M1147" s="49" t="e">
        <f t="shared" ref="M1147:N1166" ca="1" si="1112">IF(ISNUMBER(M997), (1+M997)/(1+$G97)-1, NA())</f>
        <v>#N/A</v>
      </c>
      <c r="N1147" s="49" t="e">
        <f t="shared" ca="1" si="1112"/>
        <v>#N/A</v>
      </c>
      <c r="X1147" s="49" t="e">
        <f t="shared" ref="X1147:Y1166" ca="1" si="1113">IF(ISNUMBER(X997), (1+X997)/(1+$G97)-1, NA())</f>
        <v>#N/A</v>
      </c>
      <c r="Y1147" s="49" t="e">
        <f t="shared" ca="1" si="1113"/>
        <v>#N/A</v>
      </c>
      <c r="AA1147" s="52"/>
      <c r="AB1147" s="466"/>
      <c r="AC1147" s="466"/>
      <c r="AD1147" s="466"/>
      <c r="AE1147" s="466"/>
      <c r="AG1147" s="466"/>
      <c r="AM1147" s="466"/>
      <c r="AN1147" s="466"/>
      <c r="AO1147" s="466"/>
      <c r="AP1147" s="466"/>
      <c r="AQ1147" s="466"/>
      <c r="AS1147" s="466"/>
      <c r="AU1147" s="52"/>
      <c r="AV1147" s="52"/>
      <c r="AW1147" s="52"/>
      <c r="AX1147" s="52"/>
      <c r="AY1147" s="52"/>
      <c r="AZ1147" s="52"/>
      <c r="BA1147" s="52"/>
      <c r="BB1147" s="52"/>
      <c r="BC1147" s="52"/>
      <c r="BD1147" s="52"/>
      <c r="BE1147" s="52"/>
      <c r="BF1147" s="52"/>
      <c r="BG1147" s="52"/>
      <c r="BH1147" s="52"/>
      <c r="BI1147" s="52"/>
      <c r="BJ1147" s="52"/>
      <c r="BK1147" s="52"/>
      <c r="BL1147" s="52"/>
      <c r="BM1147" s="52"/>
      <c r="BN1147" s="52"/>
      <c r="BO1147" s="52"/>
      <c r="BP1147" s="52"/>
      <c r="BQ1147" s="52"/>
      <c r="BR1147" s="52"/>
      <c r="BS1147" s="52"/>
    </row>
    <row r="1148" spans="1:71">
      <c r="B1148" s="48">
        <f>B1147+1</f>
        <v>1872</v>
      </c>
      <c r="M1148" s="49" t="e">
        <f t="shared" ca="1" si="1112"/>
        <v>#N/A</v>
      </c>
      <c r="N1148" s="49" t="e">
        <f t="shared" ca="1" si="1112"/>
        <v>#N/A</v>
      </c>
      <c r="X1148" s="49" t="e">
        <f t="shared" ca="1" si="1113"/>
        <v>#N/A</v>
      </c>
      <c r="Y1148" s="49" t="e">
        <f t="shared" ca="1" si="1113"/>
        <v>#N/A</v>
      </c>
      <c r="AA1148" s="466"/>
      <c r="AB1148" s="466"/>
      <c r="AC1148" s="466"/>
      <c r="AD1148" s="466"/>
      <c r="AE1148" s="466"/>
      <c r="AG1148" s="466"/>
      <c r="AM1148" s="466"/>
      <c r="AN1148" s="466"/>
      <c r="AO1148" s="466"/>
      <c r="AP1148" s="466"/>
      <c r="AQ1148" s="466"/>
      <c r="AS1148" s="466"/>
      <c r="AU1148" s="466"/>
      <c r="AV1148" s="466"/>
      <c r="AW1148" s="466"/>
      <c r="AX1148" s="466"/>
      <c r="AY1148" s="466"/>
      <c r="AZ1148" s="466"/>
      <c r="BA1148" s="466"/>
      <c r="BB1148" s="466"/>
      <c r="BC1148" s="466"/>
      <c r="BD1148" s="466"/>
      <c r="BE1148" s="466"/>
      <c r="BF1148" s="466"/>
      <c r="BG1148" s="466"/>
      <c r="BH1148" s="466"/>
      <c r="BI1148" s="466"/>
      <c r="BJ1148" s="466"/>
      <c r="BK1148" s="466"/>
      <c r="BL1148" s="466"/>
      <c r="BM1148" s="466"/>
      <c r="BN1148" s="466"/>
      <c r="BO1148" s="466"/>
      <c r="BP1148" s="466"/>
      <c r="BQ1148" s="466"/>
      <c r="BR1148" s="466"/>
      <c r="BS1148" s="466"/>
    </row>
    <row r="1149" spans="1:71">
      <c r="B1149" s="48">
        <f t="shared" ref="B1149:B1212" si="1114">B1148+1</f>
        <v>1873</v>
      </c>
      <c r="M1149" s="49" t="e">
        <f t="shared" ca="1" si="1112"/>
        <v>#N/A</v>
      </c>
      <c r="N1149" s="49" t="e">
        <f t="shared" ca="1" si="1112"/>
        <v>#N/A</v>
      </c>
      <c r="X1149" s="49" t="e">
        <f t="shared" ca="1" si="1113"/>
        <v>#N/A</v>
      </c>
      <c r="Y1149" s="49" t="e">
        <f t="shared" ca="1" si="1113"/>
        <v>#N/A</v>
      </c>
      <c r="AA1149" s="466"/>
      <c r="AB1149" s="466"/>
      <c r="AC1149" s="466"/>
      <c r="AD1149" s="466"/>
      <c r="AE1149" s="466"/>
      <c r="AG1149" s="466"/>
      <c r="AM1149" s="466"/>
      <c r="AN1149" s="466"/>
      <c r="AO1149" s="466"/>
      <c r="AP1149" s="466"/>
      <c r="AQ1149" s="466"/>
      <c r="AS1149" s="466"/>
      <c r="AU1149" s="466"/>
      <c r="AV1149" s="466"/>
      <c r="AW1149" s="466"/>
      <c r="AX1149" s="466"/>
      <c r="AY1149" s="466"/>
      <c r="AZ1149" s="466"/>
      <c r="BA1149" s="466"/>
      <c r="BB1149" s="466"/>
      <c r="BC1149" s="466"/>
      <c r="BD1149" s="466"/>
      <c r="BE1149" s="466"/>
      <c r="BF1149" s="466"/>
      <c r="BG1149" s="466"/>
      <c r="BH1149" s="466"/>
      <c r="BI1149" s="466"/>
      <c r="BJ1149" s="466"/>
      <c r="BK1149" s="466"/>
      <c r="BL1149" s="466"/>
      <c r="BM1149" s="466"/>
      <c r="BN1149" s="466"/>
      <c r="BO1149" s="466"/>
      <c r="BP1149" s="466"/>
      <c r="BQ1149" s="466"/>
      <c r="BR1149" s="466"/>
      <c r="BS1149" s="466"/>
    </row>
    <row r="1150" spans="1:71">
      <c r="B1150" s="48">
        <f t="shared" si="1114"/>
        <v>1874</v>
      </c>
      <c r="M1150" s="49" t="e">
        <f t="shared" ca="1" si="1112"/>
        <v>#N/A</v>
      </c>
      <c r="N1150" s="49" t="e">
        <f t="shared" ca="1" si="1112"/>
        <v>#N/A</v>
      </c>
      <c r="X1150" s="49" t="e">
        <f t="shared" ca="1" si="1113"/>
        <v>#N/A</v>
      </c>
      <c r="Y1150" s="49" t="e">
        <f t="shared" ca="1" si="1113"/>
        <v>#N/A</v>
      </c>
      <c r="AA1150" s="466"/>
      <c r="AB1150" s="466"/>
      <c r="AC1150" s="466"/>
      <c r="AD1150" s="466"/>
      <c r="AE1150" s="466"/>
      <c r="AG1150" s="466"/>
      <c r="AM1150" s="466"/>
      <c r="AN1150" s="466"/>
      <c r="AO1150" s="466"/>
      <c r="AP1150" s="466"/>
      <c r="AQ1150" s="466"/>
      <c r="AS1150" s="466"/>
      <c r="AU1150" s="466"/>
      <c r="AV1150" s="466"/>
      <c r="AW1150" s="466"/>
      <c r="AX1150" s="466"/>
      <c r="AY1150" s="466"/>
      <c r="AZ1150" s="466"/>
      <c r="BA1150" s="466"/>
      <c r="BB1150" s="466"/>
      <c r="BC1150" s="466"/>
      <c r="BD1150" s="466"/>
      <c r="BE1150" s="466"/>
      <c r="BF1150" s="466"/>
      <c r="BG1150" s="466"/>
      <c r="BH1150" s="466"/>
      <c r="BI1150" s="466"/>
      <c r="BJ1150" s="466"/>
      <c r="BK1150" s="466"/>
      <c r="BL1150" s="466"/>
      <c r="BM1150" s="466"/>
      <c r="BN1150" s="466"/>
      <c r="BO1150" s="466"/>
      <c r="BP1150" s="466"/>
      <c r="BQ1150" s="466"/>
      <c r="BR1150" s="466"/>
      <c r="BS1150" s="466"/>
    </row>
    <row r="1151" spans="1:71">
      <c r="B1151" s="48">
        <f t="shared" si="1114"/>
        <v>1875</v>
      </c>
      <c r="M1151" s="49" t="e">
        <f t="shared" ca="1" si="1112"/>
        <v>#N/A</v>
      </c>
      <c r="N1151" s="49" t="e">
        <f t="shared" ca="1" si="1112"/>
        <v>#N/A</v>
      </c>
      <c r="X1151" s="49" t="e">
        <f t="shared" ca="1" si="1113"/>
        <v>#N/A</v>
      </c>
      <c r="Y1151" s="49" t="e">
        <f t="shared" ca="1" si="1113"/>
        <v>#N/A</v>
      </c>
      <c r="AA1151" s="466"/>
      <c r="AB1151" s="466"/>
      <c r="AC1151" s="466"/>
      <c r="AD1151" s="466"/>
      <c r="AE1151" s="466"/>
      <c r="AG1151" s="466"/>
      <c r="AM1151" s="466"/>
      <c r="AN1151" s="466"/>
      <c r="AO1151" s="466"/>
      <c r="AP1151" s="466"/>
      <c r="AQ1151" s="466"/>
      <c r="AS1151" s="466"/>
      <c r="AU1151" s="466"/>
      <c r="AV1151" s="466"/>
      <c r="AW1151" s="466"/>
      <c r="AX1151" s="466"/>
      <c r="AY1151" s="466"/>
      <c r="AZ1151" s="466"/>
      <c r="BA1151" s="466"/>
      <c r="BB1151" s="466"/>
      <c r="BC1151" s="466"/>
      <c r="BD1151" s="466"/>
      <c r="BE1151" s="466"/>
      <c r="BF1151" s="466"/>
      <c r="BG1151" s="466"/>
      <c r="BH1151" s="466"/>
      <c r="BI1151" s="466"/>
      <c r="BJ1151" s="466"/>
      <c r="BK1151" s="466"/>
      <c r="BL1151" s="466"/>
      <c r="BM1151" s="466"/>
      <c r="BN1151" s="466"/>
      <c r="BO1151" s="466"/>
      <c r="BP1151" s="466"/>
      <c r="BQ1151" s="466"/>
      <c r="BR1151" s="466"/>
      <c r="BS1151" s="466"/>
    </row>
    <row r="1152" spans="1:71">
      <c r="B1152" s="48">
        <f t="shared" si="1114"/>
        <v>1876</v>
      </c>
      <c r="M1152" s="49" t="e">
        <f t="shared" ca="1" si="1112"/>
        <v>#N/A</v>
      </c>
      <c r="N1152" s="49" t="e">
        <f t="shared" ca="1" si="1112"/>
        <v>#N/A</v>
      </c>
      <c r="X1152" s="49" t="e">
        <f t="shared" ca="1" si="1113"/>
        <v>#N/A</v>
      </c>
      <c r="Y1152" s="49" t="e">
        <f t="shared" ca="1" si="1113"/>
        <v>#N/A</v>
      </c>
      <c r="AA1152" s="466"/>
      <c r="AB1152" s="466"/>
      <c r="AC1152" s="466"/>
      <c r="AD1152" s="466"/>
      <c r="AE1152" s="466"/>
      <c r="AG1152" s="466"/>
      <c r="AM1152" s="466"/>
      <c r="AN1152" s="466"/>
      <c r="AO1152" s="466"/>
      <c r="AP1152" s="466"/>
      <c r="AQ1152" s="466"/>
      <c r="AS1152" s="466"/>
      <c r="AU1152" s="466"/>
      <c r="AV1152" s="466"/>
      <c r="AW1152" s="466"/>
      <c r="AX1152" s="466"/>
      <c r="AY1152" s="466"/>
      <c r="AZ1152" s="466"/>
      <c r="BA1152" s="466"/>
      <c r="BB1152" s="466"/>
      <c r="BC1152" s="466"/>
      <c r="BD1152" s="466"/>
      <c r="BE1152" s="466"/>
      <c r="BF1152" s="466"/>
      <c r="BG1152" s="466"/>
      <c r="BH1152" s="466"/>
      <c r="BI1152" s="466"/>
      <c r="BJ1152" s="466"/>
      <c r="BK1152" s="466"/>
      <c r="BL1152" s="466"/>
      <c r="BM1152" s="466"/>
      <c r="BN1152" s="466"/>
      <c r="BO1152" s="466"/>
      <c r="BP1152" s="466"/>
      <c r="BQ1152" s="466"/>
      <c r="BR1152" s="466"/>
      <c r="BS1152" s="466"/>
    </row>
    <row r="1153" spans="2:71">
      <c r="B1153" s="48">
        <f t="shared" si="1114"/>
        <v>1877</v>
      </c>
      <c r="M1153" s="49" t="e">
        <f t="shared" ca="1" si="1112"/>
        <v>#N/A</v>
      </c>
      <c r="N1153" s="49" t="e">
        <f t="shared" ca="1" si="1112"/>
        <v>#N/A</v>
      </c>
      <c r="X1153" s="49" t="e">
        <f t="shared" ca="1" si="1113"/>
        <v>#N/A</v>
      </c>
      <c r="Y1153" s="49" t="e">
        <f t="shared" ca="1" si="1113"/>
        <v>#N/A</v>
      </c>
      <c r="AA1153" s="466"/>
      <c r="AB1153" s="466"/>
      <c r="AC1153" s="466"/>
      <c r="AD1153" s="466"/>
      <c r="AE1153" s="466"/>
      <c r="AG1153" s="466"/>
      <c r="AM1153" s="466"/>
      <c r="AN1153" s="466"/>
      <c r="AO1153" s="466"/>
      <c r="AP1153" s="466"/>
      <c r="AQ1153" s="466"/>
      <c r="AS1153" s="466"/>
      <c r="AU1153" s="466"/>
      <c r="AV1153" s="466"/>
      <c r="AW1153" s="466"/>
      <c r="AX1153" s="466"/>
      <c r="AY1153" s="466"/>
      <c r="AZ1153" s="466"/>
      <c r="BA1153" s="466"/>
      <c r="BB1153" s="466"/>
      <c r="BC1153" s="466"/>
      <c r="BD1153" s="466"/>
      <c r="BE1153" s="466"/>
      <c r="BF1153" s="466"/>
      <c r="BG1153" s="466"/>
      <c r="BH1153" s="466"/>
      <c r="BI1153" s="466"/>
      <c r="BJ1153" s="466"/>
      <c r="BK1153" s="466"/>
      <c r="BL1153" s="466"/>
      <c r="BM1153" s="466"/>
      <c r="BN1153" s="466"/>
      <c r="BO1153" s="466"/>
      <c r="BP1153" s="466"/>
      <c r="BQ1153" s="466"/>
      <c r="BR1153" s="466"/>
      <c r="BS1153" s="466"/>
    </row>
    <row r="1154" spans="2:71">
      <c r="B1154" s="48">
        <f t="shared" si="1114"/>
        <v>1878</v>
      </c>
      <c r="M1154" s="49" t="e">
        <f t="shared" ca="1" si="1112"/>
        <v>#N/A</v>
      </c>
      <c r="N1154" s="49" t="e">
        <f t="shared" ca="1" si="1112"/>
        <v>#N/A</v>
      </c>
      <c r="X1154" s="49" t="e">
        <f t="shared" ca="1" si="1113"/>
        <v>#N/A</v>
      </c>
      <c r="Y1154" s="49" t="e">
        <f t="shared" ca="1" si="1113"/>
        <v>#N/A</v>
      </c>
      <c r="AA1154" s="466"/>
      <c r="AB1154" s="466"/>
      <c r="AC1154" s="466"/>
      <c r="AD1154" s="466"/>
      <c r="AE1154" s="466"/>
      <c r="AG1154" s="466"/>
      <c r="AM1154" s="466"/>
      <c r="AN1154" s="466"/>
      <c r="AO1154" s="466"/>
      <c r="AP1154" s="466"/>
      <c r="AQ1154" s="466"/>
      <c r="AS1154" s="466"/>
      <c r="AU1154" s="466"/>
      <c r="AV1154" s="466"/>
      <c r="AW1154" s="466"/>
      <c r="AX1154" s="466"/>
      <c r="AY1154" s="466"/>
      <c r="AZ1154" s="466"/>
      <c r="BA1154" s="466"/>
      <c r="BB1154" s="466"/>
      <c r="BC1154" s="466"/>
      <c r="BD1154" s="466"/>
      <c r="BE1154" s="466"/>
      <c r="BF1154" s="466"/>
      <c r="BG1154" s="466"/>
      <c r="BH1154" s="466"/>
      <c r="BI1154" s="466"/>
      <c r="BJ1154" s="466"/>
      <c r="BK1154" s="466"/>
      <c r="BL1154" s="466"/>
      <c r="BM1154" s="466"/>
      <c r="BN1154" s="466"/>
      <c r="BO1154" s="466"/>
      <c r="BP1154" s="466"/>
      <c r="BQ1154" s="466"/>
      <c r="BR1154" s="466"/>
      <c r="BS1154" s="466"/>
    </row>
    <row r="1155" spans="2:71">
      <c r="B1155" s="48">
        <f t="shared" si="1114"/>
        <v>1879</v>
      </c>
      <c r="M1155" s="49" t="e">
        <f t="shared" ca="1" si="1112"/>
        <v>#N/A</v>
      </c>
      <c r="N1155" s="49" t="e">
        <f t="shared" ca="1" si="1112"/>
        <v>#N/A</v>
      </c>
      <c r="X1155" s="49" t="e">
        <f t="shared" ca="1" si="1113"/>
        <v>#N/A</v>
      </c>
      <c r="Y1155" s="49" t="e">
        <f t="shared" ca="1" si="1113"/>
        <v>#N/A</v>
      </c>
      <c r="AA1155" s="466"/>
      <c r="AB1155" s="466"/>
      <c r="AC1155" s="466"/>
      <c r="AD1155" s="466"/>
      <c r="AE1155" s="466"/>
      <c r="AG1155" s="466"/>
      <c r="AM1155" s="466"/>
      <c r="AN1155" s="466"/>
      <c r="AO1155" s="466"/>
      <c r="AP1155" s="466"/>
      <c r="AQ1155" s="466"/>
      <c r="AS1155" s="466"/>
      <c r="AU1155" s="466"/>
      <c r="AV1155" s="466"/>
      <c r="AW1155" s="466"/>
      <c r="AX1155" s="466"/>
      <c r="AY1155" s="466"/>
      <c r="AZ1155" s="466"/>
      <c r="BA1155" s="466"/>
      <c r="BB1155" s="466"/>
      <c r="BC1155" s="466"/>
      <c r="BD1155" s="466"/>
      <c r="BE1155" s="466"/>
      <c r="BF1155" s="466"/>
      <c r="BG1155" s="466"/>
      <c r="BH1155" s="466"/>
      <c r="BI1155" s="466"/>
      <c r="BJ1155" s="466"/>
      <c r="BK1155" s="466"/>
      <c r="BL1155" s="466"/>
      <c r="BM1155" s="466"/>
      <c r="BN1155" s="466"/>
      <c r="BO1155" s="466"/>
      <c r="BP1155" s="466"/>
      <c r="BQ1155" s="466"/>
      <c r="BR1155" s="466"/>
      <c r="BS1155" s="466"/>
    </row>
    <row r="1156" spans="2:71">
      <c r="B1156" s="48">
        <f t="shared" si="1114"/>
        <v>1880</v>
      </c>
      <c r="M1156" s="49" t="e">
        <f t="shared" ca="1" si="1112"/>
        <v>#N/A</v>
      </c>
      <c r="N1156" s="49" t="e">
        <f t="shared" ca="1" si="1112"/>
        <v>#N/A</v>
      </c>
      <c r="X1156" s="49" t="e">
        <f t="shared" ca="1" si="1113"/>
        <v>#N/A</v>
      </c>
      <c r="Y1156" s="49" t="e">
        <f t="shared" ca="1" si="1113"/>
        <v>#N/A</v>
      </c>
      <c r="AA1156" s="466"/>
      <c r="AB1156" s="466"/>
      <c r="AC1156" s="466"/>
      <c r="AD1156" s="466"/>
      <c r="AE1156" s="466"/>
      <c r="AG1156" s="466"/>
      <c r="AM1156" s="466"/>
      <c r="AN1156" s="466"/>
      <c r="AO1156" s="466"/>
      <c r="AP1156" s="466"/>
      <c r="AQ1156" s="466"/>
      <c r="AS1156" s="466"/>
      <c r="AU1156" s="466"/>
      <c r="AV1156" s="466"/>
      <c r="AW1156" s="466"/>
      <c r="AX1156" s="466"/>
      <c r="AY1156" s="466"/>
      <c r="AZ1156" s="466"/>
      <c r="BA1156" s="466"/>
      <c r="BB1156" s="466"/>
      <c r="BC1156" s="466"/>
      <c r="BD1156" s="466"/>
      <c r="BE1156" s="466"/>
      <c r="BF1156" s="466"/>
      <c r="BG1156" s="466"/>
      <c r="BH1156" s="466"/>
      <c r="BI1156" s="466"/>
      <c r="BJ1156" s="466"/>
      <c r="BK1156" s="466"/>
      <c r="BL1156" s="466"/>
      <c r="BM1156" s="466"/>
      <c r="BN1156" s="466"/>
      <c r="BO1156" s="466"/>
      <c r="BP1156" s="466"/>
      <c r="BQ1156" s="466"/>
      <c r="BR1156" s="466"/>
      <c r="BS1156" s="466"/>
    </row>
    <row r="1157" spans="2:71">
      <c r="B1157" s="48">
        <f t="shared" si="1114"/>
        <v>1881</v>
      </c>
      <c r="M1157" s="49" t="e">
        <f t="shared" ca="1" si="1112"/>
        <v>#N/A</v>
      </c>
      <c r="N1157" s="49" t="e">
        <f t="shared" ca="1" si="1112"/>
        <v>#N/A</v>
      </c>
      <c r="X1157" s="49" t="e">
        <f t="shared" ca="1" si="1113"/>
        <v>#N/A</v>
      </c>
      <c r="Y1157" s="49" t="e">
        <f t="shared" ca="1" si="1113"/>
        <v>#N/A</v>
      </c>
      <c r="AA1157" s="466"/>
      <c r="AB1157" s="466"/>
      <c r="AC1157" s="466"/>
      <c r="AD1157" s="466"/>
      <c r="AE1157" s="466"/>
      <c r="AG1157" s="466"/>
      <c r="AM1157" s="466"/>
      <c r="AN1157" s="466"/>
      <c r="AO1157" s="466"/>
      <c r="AP1157" s="466"/>
      <c r="AQ1157" s="466"/>
      <c r="AS1157" s="466"/>
      <c r="AU1157" s="466"/>
      <c r="AV1157" s="466"/>
      <c r="AW1157" s="466"/>
      <c r="AX1157" s="466"/>
      <c r="AY1157" s="466"/>
      <c r="AZ1157" s="466"/>
      <c r="BA1157" s="466"/>
      <c r="BB1157" s="466"/>
      <c r="BC1157" s="466"/>
      <c r="BD1157" s="466"/>
      <c r="BE1157" s="466"/>
      <c r="BF1157" s="466"/>
      <c r="BG1157" s="466"/>
      <c r="BH1157" s="466"/>
      <c r="BI1157" s="466"/>
      <c r="BJ1157" s="466"/>
      <c r="BK1157" s="466"/>
      <c r="BL1157" s="466"/>
      <c r="BM1157" s="466"/>
      <c r="BN1157" s="466"/>
      <c r="BO1157" s="466"/>
      <c r="BP1157" s="466"/>
      <c r="BQ1157" s="466"/>
      <c r="BR1157" s="466"/>
      <c r="BS1157" s="466"/>
    </row>
    <row r="1158" spans="2:71">
      <c r="B1158" s="48">
        <f t="shared" si="1114"/>
        <v>1882</v>
      </c>
      <c r="M1158" s="49" t="e">
        <f t="shared" ca="1" si="1112"/>
        <v>#N/A</v>
      </c>
      <c r="N1158" s="49" t="e">
        <f t="shared" ca="1" si="1112"/>
        <v>#N/A</v>
      </c>
      <c r="X1158" s="49" t="e">
        <f t="shared" ca="1" si="1113"/>
        <v>#N/A</v>
      </c>
      <c r="Y1158" s="49" t="e">
        <f t="shared" ca="1" si="1113"/>
        <v>#N/A</v>
      </c>
      <c r="AA1158" s="466"/>
      <c r="AB1158" s="466"/>
      <c r="AC1158" s="466"/>
      <c r="AD1158" s="466"/>
      <c r="AE1158" s="466"/>
      <c r="AG1158" s="466"/>
      <c r="AM1158" s="466"/>
      <c r="AN1158" s="466"/>
      <c r="AO1158" s="466"/>
      <c r="AP1158" s="466"/>
      <c r="AQ1158" s="466"/>
      <c r="AS1158" s="466"/>
      <c r="AU1158" s="466"/>
      <c r="AV1158" s="466"/>
      <c r="AW1158" s="466"/>
      <c r="AX1158" s="466"/>
      <c r="AY1158" s="466"/>
      <c r="AZ1158" s="466"/>
      <c r="BA1158" s="466"/>
      <c r="BB1158" s="466"/>
      <c r="BC1158" s="466"/>
      <c r="BD1158" s="466"/>
      <c r="BE1158" s="466"/>
      <c r="BF1158" s="466"/>
      <c r="BG1158" s="466"/>
      <c r="BH1158" s="466"/>
      <c r="BI1158" s="466"/>
      <c r="BJ1158" s="466"/>
      <c r="BK1158" s="466"/>
      <c r="BL1158" s="466"/>
      <c r="BM1158" s="466"/>
      <c r="BN1158" s="466"/>
      <c r="BO1158" s="466"/>
      <c r="BP1158" s="466"/>
      <c r="BQ1158" s="466"/>
      <c r="BR1158" s="466"/>
      <c r="BS1158" s="466"/>
    </row>
    <row r="1159" spans="2:71">
      <c r="B1159" s="48">
        <f t="shared" si="1114"/>
        <v>1883</v>
      </c>
      <c r="M1159" s="49" t="e">
        <f t="shared" ca="1" si="1112"/>
        <v>#N/A</v>
      </c>
      <c r="N1159" s="49" t="e">
        <f t="shared" ca="1" si="1112"/>
        <v>#N/A</v>
      </c>
      <c r="X1159" s="49" t="e">
        <f t="shared" ca="1" si="1113"/>
        <v>#N/A</v>
      </c>
      <c r="Y1159" s="49" t="e">
        <f t="shared" ca="1" si="1113"/>
        <v>#N/A</v>
      </c>
      <c r="AA1159" s="466"/>
      <c r="AB1159" s="466"/>
      <c r="AC1159" s="466"/>
      <c r="AD1159" s="466"/>
      <c r="AE1159" s="466"/>
      <c r="AG1159" s="466"/>
      <c r="AM1159" s="466"/>
      <c r="AN1159" s="466"/>
      <c r="AO1159" s="466"/>
      <c r="AP1159" s="466"/>
      <c r="AQ1159" s="466"/>
      <c r="AS1159" s="466"/>
      <c r="AU1159" s="466"/>
      <c r="AV1159" s="466"/>
      <c r="AW1159" s="466"/>
      <c r="AX1159" s="466"/>
      <c r="AY1159" s="466"/>
      <c r="AZ1159" s="466"/>
      <c r="BA1159" s="466"/>
      <c r="BB1159" s="466"/>
      <c r="BC1159" s="466"/>
      <c r="BD1159" s="466"/>
      <c r="BE1159" s="466"/>
      <c r="BF1159" s="466"/>
      <c r="BG1159" s="466"/>
      <c r="BH1159" s="466"/>
      <c r="BI1159" s="466"/>
      <c r="BJ1159" s="466"/>
      <c r="BK1159" s="466"/>
      <c r="BL1159" s="466"/>
      <c r="BM1159" s="466"/>
      <c r="BN1159" s="466"/>
      <c r="BO1159" s="466"/>
      <c r="BP1159" s="466"/>
      <c r="BQ1159" s="466"/>
      <c r="BR1159" s="466"/>
      <c r="BS1159" s="466"/>
    </row>
    <row r="1160" spans="2:71">
      <c r="B1160" s="48">
        <f t="shared" si="1114"/>
        <v>1884</v>
      </c>
      <c r="M1160" s="49" t="e">
        <f t="shared" ca="1" si="1112"/>
        <v>#N/A</v>
      </c>
      <c r="N1160" s="49" t="e">
        <f t="shared" ca="1" si="1112"/>
        <v>#N/A</v>
      </c>
      <c r="X1160" s="49" t="e">
        <f t="shared" ca="1" si="1113"/>
        <v>#N/A</v>
      </c>
      <c r="Y1160" s="49" t="e">
        <f t="shared" ca="1" si="1113"/>
        <v>#N/A</v>
      </c>
      <c r="AA1160" s="466"/>
      <c r="AB1160" s="466"/>
      <c r="AC1160" s="466"/>
      <c r="AD1160" s="466"/>
      <c r="AE1160" s="466"/>
      <c r="AG1160" s="466"/>
      <c r="AM1160" s="466"/>
      <c r="AN1160" s="466"/>
      <c r="AO1160" s="466"/>
      <c r="AP1160" s="466"/>
      <c r="AQ1160" s="466"/>
      <c r="AS1160" s="466"/>
      <c r="AU1160" s="466"/>
      <c r="AV1160" s="466"/>
      <c r="AW1160" s="466"/>
      <c r="AX1160" s="466"/>
      <c r="AY1160" s="466"/>
      <c r="AZ1160" s="466"/>
      <c r="BA1160" s="466"/>
      <c r="BB1160" s="466"/>
      <c r="BC1160" s="466"/>
      <c r="BD1160" s="466"/>
      <c r="BE1160" s="466"/>
      <c r="BF1160" s="466"/>
      <c r="BG1160" s="466"/>
      <c r="BH1160" s="466"/>
      <c r="BI1160" s="466"/>
      <c r="BJ1160" s="466"/>
      <c r="BK1160" s="466"/>
      <c r="BL1160" s="466"/>
      <c r="BM1160" s="466"/>
      <c r="BN1160" s="466"/>
      <c r="BO1160" s="466"/>
      <c r="BP1160" s="466"/>
      <c r="BQ1160" s="466"/>
      <c r="BR1160" s="466"/>
      <c r="BS1160" s="466"/>
    </row>
    <row r="1161" spans="2:71">
      <c r="B1161" s="48">
        <f t="shared" si="1114"/>
        <v>1885</v>
      </c>
      <c r="M1161" s="49" t="e">
        <f t="shared" ca="1" si="1112"/>
        <v>#N/A</v>
      </c>
      <c r="N1161" s="49" t="e">
        <f t="shared" ca="1" si="1112"/>
        <v>#N/A</v>
      </c>
      <c r="X1161" s="49" t="e">
        <f t="shared" ca="1" si="1113"/>
        <v>#N/A</v>
      </c>
      <c r="Y1161" s="49" t="e">
        <f t="shared" ca="1" si="1113"/>
        <v>#N/A</v>
      </c>
      <c r="AA1161" s="466"/>
      <c r="AB1161" s="466"/>
      <c r="AC1161" s="466"/>
      <c r="AD1161" s="466"/>
      <c r="AE1161" s="466"/>
      <c r="AG1161" s="466"/>
      <c r="AM1161" s="466"/>
      <c r="AN1161" s="466"/>
      <c r="AO1161" s="466"/>
      <c r="AP1161" s="466"/>
      <c r="AQ1161" s="466"/>
      <c r="AS1161" s="466"/>
      <c r="AU1161" s="466"/>
      <c r="AV1161" s="466"/>
      <c r="AW1161" s="466"/>
      <c r="AX1161" s="466"/>
      <c r="AY1161" s="466"/>
      <c r="AZ1161" s="466"/>
      <c r="BA1161" s="466"/>
      <c r="BB1161" s="466"/>
      <c r="BC1161" s="466"/>
      <c r="BD1161" s="466"/>
      <c r="BE1161" s="466"/>
      <c r="BF1161" s="466"/>
      <c r="BG1161" s="466"/>
      <c r="BH1161" s="466"/>
      <c r="BI1161" s="466"/>
      <c r="BJ1161" s="466"/>
      <c r="BK1161" s="466"/>
      <c r="BL1161" s="466"/>
      <c r="BM1161" s="466"/>
      <c r="BN1161" s="466"/>
      <c r="BO1161" s="466"/>
      <c r="BP1161" s="466"/>
      <c r="BQ1161" s="466"/>
      <c r="BR1161" s="466"/>
      <c r="BS1161" s="466"/>
    </row>
    <row r="1162" spans="2:71">
      <c r="B1162" s="48">
        <f t="shared" si="1114"/>
        <v>1886</v>
      </c>
      <c r="M1162" s="49" t="e">
        <f t="shared" ca="1" si="1112"/>
        <v>#N/A</v>
      </c>
      <c r="N1162" s="49" t="e">
        <f t="shared" ca="1" si="1112"/>
        <v>#N/A</v>
      </c>
      <c r="X1162" s="49" t="e">
        <f t="shared" ca="1" si="1113"/>
        <v>#N/A</v>
      </c>
      <c r="Y1162" s="49" t="e">
        <f t="shared" ca="1" si="1113"/>
        <v>#N/A</v>
      </c>
      <c r="AA1162" s="466"/>
      <c r="AB1162" s="466"/>
      <c r="AC1162" s="466"/>
      <c r="AD1162" s="466"/>
      <c r="AE1162" s="466"/>
      <c r="AG1162" s="466"/>
      <c r="AM1162" s="466"/>
      <c r="AN1162" s="466"/>
      <c r="AO1162" s="466"/>
      <c r="AP1162" s="466"/>
      <c r="AQ1162" s="466"/>
      <c r="AS1162" s="466"/>
      <c r="AU1162" s="466"/>
      <c r="AV1162" s="466"/>
      <c r="AW1162" s="466"/>
      <c r="AX1162" s="466"/>
      <c r="AY1162" s="466"/>
      <c r="AZ1162" s="466"/>
      <c r="BA1162" s="466"/>
      <c r="BB1162" s="466"/>
      <c r="BC1162" s="466"/>
      <c r="BD1162" s="466"/>
      <c r="BE1162" s="466"/>
      <c r="BF1162" s="466"/>
      <c r="BG1162" s="466"/>
      <c r="BH1162" s="466"/>
      <c r="BI1162" s="466"/>
      <c r="BJ1162" s="466"/>
      <c r="BK1162" s="466"/>
      <c r="BL1162" s="466"/>
      <c r="BM1162" s="466"/>
      <c r="BN1162" s="466"/>
      <c r="BO1162" s="466"/>
      <c r="BP1162" s="466"/>
      <c r="BQ1162" s="466"/>
      <c r="BR1162" s="466"/>
      <c r="BS1162" s="466"/>
    </row>
    <row r="1163" spans="2:71">
      <c r="B1163" s="48">
        <f t="shared" si="1114"/>
        <v>1887</v>
      </c>
      <c r="M1163" s="49" t="e">
        <f t="shared" ca="1" si="1112"/>
        <v>#N/A</v>
      </c>
      <c r="N1163" s="49" t="e">
        <f t="shared" ca="1" si="1112"/>
        <v>#N/A</v>
      </c>
      <c r="X1163" s="49" t="e">
        <f t="shared" ca="1" si="1113"/>
        <v>#N/A</v>
      </c>
      <c r="Y1163" s="49" t="e">
        <f t="shared" ca="1" si="1113"/>
        <v>#N/A</v>
      </c>
      <c r="AA1163" s="466"/>
      <c r="AB1163" s="466"/>
      <c r="AC1163" s="466"/>
      <c r="AD1163" s="466"/>
      <c r="AE1163" s="466"/>
      <c r="AG1163" s="466"/>
      <c r="AM1163" s="466"/>
      <c r="AN1163" s="466"/>
      <c r="AO1163" s="466"/>
      <c r="AP1163" s="466"/>
      <c r="AQ1163" s="466"/>
      <c r="AS1163" s="466"/>
      <c r="AU1163" s="466"/>
      <c r="AV1163" s="466"/>
      <c r="AW1163" s="466"/>
      <c r="AX1163" s="466"/>
      <c r="AY1163" s="466"/>
      <c r="AZ1163" s="466"/>
      <c r="BA1163" s="466"/>
      <c r="BB1163" s="466"/>
      <c r="BC1163" s="466"/>
      <c r="BD1163" s="466"/>
      <c r="BE1163" s="466"/>
      <c r="BF1163" s="466"/>
      <c r="BG1163" s="466"/>
      <c r="BH1163" s="466"/>
      <c r="BI1163" s="466"/>
      <c r="BJ1163" s="466"/>
      <c r="BK1163" s="466"/>
      <c r="BL1163" s="466"/>
      <c r="BM1163" s="466"/>
      <c r="BN1163" s="466"/>
      <c r="BO1163" s="466"/>
      <c r="BP1163" s="466"/>
      <c r="BQ1163" s="466"/>
      <c r="BR1163" s="466"/>
      <c r="BS1163" s="466"/>
    </row>
    <row r="1164" spans="2:71">
      <c r="B1164" s="48">
        <f t="shared" si="1114"/>
        <v>1888</v>
      </c>
      <c r="M1164" s="49" t="e">
        <f t="shared" ca="1" si="1112"/>
        <v>#N/A</v>
      </c>
      <c r="N1164" s="49" t="e">
        <f t="shared" ca="1" si="1112"/>
        <v>#N/A</v>
      </c>
      <c r="X1164" s="49" t="e">
        <f t="shared" ca="1" si="1113"/>
        <v>#N/A</v>
      </c>
      <c r="Y1164" s="49" t="e">
        <f t="shared" ca="1" si="1113"/>
        <v>#N/A</v>
      </c>
      <c r="AA1164" s="466"/>
      <c r="AB1164" s="466"/>
      <c r="AC1164" s="466"/>
      <c r="AD1164" s="466"/>
      <c r="AE1164" s="466"/>
      <c r="AG1164" s="466"/>
      <c r="AM1164" s="466"/>
      <c r="AN1164" s="466"/>
      <c r="AO1164" s="466"/>
      <c r="AP1164" s="466"/>
      <c r="AQ1164" s="466"/>
      <c r="AS1164" s="466"/>
      <c r="AU1164" s="466"/>
      <c r="AV1164" s="466"/>
      <c r="AW1164" s="466"/>
      <c r="AX1164" s="466"/>
      <c r="AY1164" s="466"/>
      <c r="AZ1164" s="466"/>
      <c r="BA1164" s="466"/>
      <c r="BB1164" s="466"/>
      <c r="BC1164" s="466"/>
      <c r="BD1164" s="466"/>
      <c r="BE1164" s="466"/>
      <c r="BF1164" s="466"/>
      <c r="BG1164" s="466"/>
      <c r="BH1164" s="466"/>
      <c r="BI1164" s="466"/>
      <c r="BJ1164" s="466"/>
      <c r="BK1164" s="466"/>
      <c r="BL1164" s="466"/>
      <c r="BM1164" s="466"/>
      <c r="BN1164" s="466"/>
      <c r="BO1164" s="466"/>
      <c r="BP1164" s="466"/>
      <c r="BQ1164" s="466"/>
      <c r="BR1164" s="466"/>
      <c r="BS1164" s="466"/>
    </row>
    <row r="1165" spans="2:71">
      <c r="B1165" s="48">
        <f t="shared" si="1114"/>
        <v>1889</v>
      </c>
      <c r="M1165" s="49" t="e">
        <f t="shared" ca="1" si="1112"/>
        <v>#N/A</v>
      </c>
      <c r="N1165" s="49" t="e">
        <f t="shared" ca="1" si="1112"/>
        <v>#N/A</v>
      </c>
      <c r="X1165" s="49" t="e">
        <f t="shared" ca="1" si="1113"/>
        <v>#N/A</v>
      </c>
      <c r="Y1165" s="49" t="e">
        <f t="shared" ca="1" si="1113"/>
        <v>#N/A</v>
      </c>
      <c r="AA1165" s="466"/>
      <c r="AB1165" s="466"/>
      <c r="AC1165" s="466"/>
      <c r="AD1165" s="466"/>
      <c r="AE1165" s="466"/>
      <c r="AG1165" s="466"/>
      <c r="AM1165" s="466"/>
      <c r="AN1165" s="466"/>
      <c r="AO1165" s="466"/>
      <c r="AP1165" s="466"/>
      <c r="AQ1165" s="466"/>
      <c r="AS1165" s="466"/>
      <c r="AU1165" s="466"/>
      <c r="AV1165" s="466"/>
      <c r="AW1165" s="466"/>
      <c r="AX1165" s="466"/>
      <c r="AY1165" s="466"/>
      <c r="AZ1165" s="466"/>
      <c r="BA1165" s="466"/>
      <c r="BB1165" s="466"/>
      <c r="BC1165" s="466"/>
      <c r="BD1165" s="466"/>
      <c r="BE1165" s="466"/>
      <c r="BF1165" s="466"/>
      <c r="BG1165" s="466"/>
      <c r="BH1165" s="466"/>
      <c r="BI1165" s="466"/>
      <c r="BJ1165" s="466"/>
      <c r="BK1165" s="466"/>
      <c r="BL1165" s="466"/>
      <c r="BM1165" s="466"/>
      <c r="BN1165" s="466"/>
      <c r="BO1165" s="466"/>
      <c r="BP1165" s="466"/>
      <c r="BQ1165" s="466"/>
      <c r="BR1165" s="466"/>
      <c r="BS1165" s="466"/>
    </row>
    <row r="1166" spans="2:71">
      <c r="B1166" s="48">
        <f t="shared" si="1114"/>
        <v>1890</v>
      </c>
      <c r="M1166" s="49" t="e">
        <f t="shared" ca="1" si="1112"/>
        <v>#N/A</v>
      </c>
      <c r="N1166" s="49" t="e">
        <f t="shared" ca="1" si="1112"/>
        <v>#N/A</v>
      </c>
      <c r="X1166" s="49" t="e">
        <f t="shared" ca="1" si="1113"/>
        <v>#N/A</v>
      </c>
      <c r="Y1166" s="49" t="e">
        <f t="shared" ca="1" si="1113"/>
        <v>#N/A</v>
      </c>
      <c r="AA1166" s="466"/>
      <c r="AB1166" s="466"/>
      <c r="AC1166" s="466"/>
      <c r="AD1166" s="466"/>
      <c r="AE1166" s="466"/>
      <c r="AG1166" s="466"/>
      <c r="AM1166" s="466"/>
      <c r="AN1166" s="466"/>
      <c r="AO1166" s="466"/>
      <c r="AP1166" s="466"/>
      <c r="AQ1166" s="466"/>
      <c r="AS1166" s="466"/>
      <c r="AU1166" s="466"/>
      <c r="AV1166" s="466"/>
      <c r="AW1166" s="466"/>
      <c r="AX1166" s="466"/>
      <c r="AY1166" s="466"/>
      <c r="AZ1166" s="466"/>
      <c r="BA1166" s="466"/>
      <c r="BB1166" s="466"/>
      <c r="BC1166" s="466"/>
      <c r="BD1166" s="466"/>
      <c r="BE1166" s="466"/>
      <c r="BF1166" s="466"/>
      <c r="BG1166" s="466"/>
      <c r="BH1166" s="466"/>
      <c r="BI1166" s="466"/>
      <c r="BJ1166" s="466"/>
      <c r="BK1166" s="466"/>
      <c r="BL1166" s="466"/>
      <c r="BM1166" s="466"/>
      <c r="BN1166" s="466"/>
      <c r="BO1166" s="466"/>
      <c r="BP1166" s="466"/>
      <c r="BQ1166" s="466"/>
      <c r="BR1166" s="466"/>
      <c r="BS1166" s="466"/>
    </row>
    <row r="1167" spans="2:71">
      <c r="B1167" s="48">
        <f t="shared" si="1114"/>
        <v>1891</v>
      </c>
      <c r="M1167" s="49" t="e">
        <f t="shared" ref="M1167:N1186" ca="1" si="1115">IF(ISNUMBER(M1017), (1+M1017)/(1+$G117)-1, NA())</f>
        <v>#N/A</v>
      </c>
      <c r="N1167" s="49" t="e">
        <f t="shared" ca="1" si="1115"/>
        <v>#N/A</v>
      </c>
      <c r="X1167" s="49" t="e">
        <f t="shared" ref="X1167:Y1186" ca="1" si="1116">IF(ISNUMBER(X1017), (1+X1017)/(1+$G117)-1, NA())</f>
        <v>#N/A</v>
      </c>
      <c r="Y1167" s="49" t="e">
        <f t="shared" ca="1" si="1116"/>
        <v>#N/A</v>
      </c>
      <c r="AA1167" s="466"/>
      <c r="AB1167" s="466"/>
      <c r="AC1167" s="466"/>
      <c r="AD1167" s="466"/>
      <c r="AE1167" s="466"/>
      <c r="AG1167" s="466"/>
      <c r="AM1167" s="466"/>
      <c r="AN1167" s="466"/>
      <c r="AO1167" s="466"/>
      <c r="AP1167" s="466"/>
      <c r="AQ1167" s="466"/>
      <c r="AS1167" s="466"/>
      <c r="AU1167" s="466"/>
      <c r="AV1167" s="466"/>
      <c r="AW1167" s="466"/>
      <c r="AX1167" s="466"/>
      <c r="AY1167" s="466"/>
      <c r="AZ1167" s="466"/>
      <c r="BA1167" s="466"/>
      <c r="BB1167" s="466"/>
      <c r="BC1167" s="466"/>
      <c r="BD1167" s="466"/>
      <c r="BE1167" s="466"/>
      <c r="BF1167" s="466"/>
      <c r="BG1167" s="466"/>
      <c r="BH1167" s="466"/>
      <c r="BI1167" s="466"/>
      <c r="BJ1167" s="466"/>
      <c r="BK1167" s="466"/>
      <c r="BL1167" s="466"/>
      <c r="BM1167" s="466"/>
      <c r="BN1167" s="466"/>
      <c r="BO1167" s="466"/>
      <c r="BP1167" s="466"/>
      <c r="BQ1167" s="466"/>
      <c r="BR1167" s="466"/>
      <c r="BS1167" s="466"/>
    </row>
    <row r="1168" spans="2:71">
      <c r="B1168" s="48">
        <f t="shared" si="1114"/>
        <v>1892</v>
      </c>
      <c r="M1168" s="49" t="e">
        <f t="shared" ca="1" si="1115"/>
        <v>#N/A</v>
      </c>
      <c r="N1168" s="49" t="e">
        <f t="shared" ca="1" si="1115"/>
        <v>#N/A</v>
      </c>
      <c r="X1168" s="49" t="e">
        <f t="shared" ca="1" si="1116"/>
        <v>#N/A</v>
      </c>
      <c r="Y1168" s="49" t="e">
        <f t="shared" ca="1" si="1116"/>
        <v>#N/A</v>
      </c>
      <c r="AA1168" s="466"/>
      <c r="AB1168" s="466"/>
      <c r="AC1168" s="466"/>
      <c r="AD1168" s="466"/>
      <c r="AE1168" s="466"/>
      <c r="AG1168" s="466"/>
      <c r="AM1168" s="466"/>
      <c r="AN1168" s="466"/>
      <c r="AO1168" s="466"/>
      <c r="AP1168" s="466"/>
      <c r="AQ1168" s="466"/>
      <c r="AS1168" s="466"/>
      <c r="AU1168" s="466"/>
      <c r="AV1168" s="466"/>
      <c r="AW1168" s="466"/>
      <c r="AX1168" s="466"/>
      <c r="AY1168" s="466"/>
      <c r="AZ1168" s="466"/>
      <c r="BA1168" s="466"/>
      <c r="BB1168" s="466"/>
      <c r="BC1168" s="466"/>
      <c r="BD1168" s="466"/>
      <c r="BE1168" s="466"/>
      <c r="BF1168" s="466"/>
      <c r="BG1168" s="466"/>
      <c r="BH1168" s="466"/>
      <c r="BI1168" s="466"/>
      <c r="BJ1168" s="466"/>
      <c r="BK1168" s="466"/>
      <c r="BL1168" s="466"/>
      <c r="BM1168" s="466"/>
      <c r="BN1168" s="466"/>
      <c r="BO1168" s="466"/>
      <c r="BP1168" s="466"/>
      <c r="BQ1168" s="466"/>
      <c r="BR1168" s="466"/>
      <c r="BS1168" s="466"/>
    </row>
    <row r="1169" spans="2:71">
      <c r="B1169" s="48">
        <f t="shared" si="1114"/>
        <v>1893</v>
      </c>
      <c r="M1169" s="49" t="e">
        <f t="shared" ca="1" si="1115"/>
        <v>#N/A</v>
      </c>
      <c r="N1169" s="49" t="e">
        <f t="shared" ca="1" si="1115"/>
        <v>#N/A</v>
      </c>
      <c r="X1169" s="49" t="e">
        <f t="shared" ca="1" si="1116"/>
        <v>#N/A</v>
      </c>
      <c r="Y1169" s="49" t="e">
        <f t="shared" ca="1" si="1116"/>
        <v>#N/A</v>
      </c>
      <c r="AA1169" s="466"/>
      <c r="AB1169" s="466"/>
      <c r="AC1169" s="466"/>
      <c r="AD1169" s="466"/>
      <c r="AE1169" s="466"/>
      <c r="AG1169" s="466"/>
      <c r="AM1169" s="466"/>
      <c r="AN1169" s="466"/>
      <c r="AO1169" s="466"/>
      <c r="AP1169" s="466"/>
      <c r="AQ1169" s="466"/>
      <c r="AS1169" s="466"/>
      <c r="AU1169" s="466"/>
      <c r="AV1169" s="466"/>
      <c r="AW1169" s="466"/>
      <c r="AX1169" s="466"/>
      <c r="AY1169" s="466"/>
      <c r="AZ1169" s="466"/>
      <c r="BA1169" s="466"/>
      <c r="BB1169" s="466"/>
      <c r="BC1169" s="466"/>
      <c r="BD1169" s="466"/>
      <c r="BE1169" s="466"/>
      <c r="BF1169" s="466"/>
      <c r="BG1169" s="466"/>
      <c r="BH1169" s="466"/>
      <c r="BI1169" s="466"/>
      <c r="BJ1169" s="466"/>
      <c r="BK1169" s="466"/>
      <c r="BL1169" s="466"/>
      <c r="BM1169" s="466"/>
      <c r="BN1169" s="466"/>
      <c r="BO1169" s="466"/>
      <c r="BP1169" s="466"/>
      <c r="BQ1169" s="466"/>
      <c r="BR1169" s="466"/>
      <c r="BS1169" s="466"/>
    </row>
    <row r="1170" spans="2:71">
      <c r="B1170" s="48">
        <f t="shared" si="1114"/>
        <v>1894</v>
      </c>
      <c r="M1170" s="49" t="e">
        <f t="shared" ca="1" si="1115"/>
        <v>#N/A</v>
      </c>
      <c r="N1170" s="49" t="e">
        <f t="shared" ca="1" si="1115"/>
        <v>#N/A</v>
      </c>
      <c r="X1170" s="49" t="e">
        <f t="shared" ca="1" si="1116"/>
        <v>#N/A</v>
      </c>
      <c r="Y1170" s="49" t="e">
        <f t="shared" ca="1" si="1116"/>
        <v>#N/A</v>
      </c>
      <c r="AA1170" s="466"/>
      <c r="AB1170" s="466"/>
      <c r="AC1170" s="466"/>
      <c r="AD1170" s="466"/>
      <c r="AE1170" s="466"/>
      <c r="AG1170" s="466"/>
      <c r="AM1170" s="466"/>
      <c r="AN1170" s="466"/>
      <c r="AO1170" s="466"/>
      <c r="AP1170" s="466"/>
      <c r="AQ1170" s="466"/>
      <c r="AS1170" s="466"/>
      <c r="AU1170" s="466"/>
      <c r="AV1170" s="466"/>
      <c r="AW1170" s="466"/>
      <c r="AX1170" s="466"/>
      <c r="AY1170" s="466"/>
      <c r="AZ1170" s="466"/>
      <c r="BA1170" s="466"/>
      <c r="BB1170" s="466"/>
      <c r="BC1170" s="466"/>
      <c r="BD1170" s="466"/>
      <c r="BE1170" s="466"/>
      <c r="BF1170" s="466"/>
      <c r="BG1170" s="466"/>
      <c r="BH1170" s="466"/>
      <c r="BI1170" s="466"/>
      <c r="BJ1170" s="466"/>
      <c r="BK1170" s="466"/>
      <c r="BL1170" s="466"/>
      <c r="BM1170" s="466"/>
      <c r="BN1170" s="466"/>
      <c r="BO1170" s="466"/>
      <c r="BP1170" s="466"/>
      <c r="BQ1170" s="466"/>
      <c r="BR1170" s="466"/>
      <c r="BS1170" s="466"/>
    </row>
    <row r="1171" spans="2:71">
      <c r="B1171" s="48">
        <f t="shared" si="1114"/>
        <v>1895</v>
      </c>
      <c r="M1171" s="49" t="e">
        <f t="shared" ca="1" si="1115"/>
        <v>#N/A</v>
      </c>
      <c r="N1171" s="49" t="e">
        <f t="shared" ca="1" si="1115"/>
        <v>#N/A</v>
      </c>
      <c r="X1171" s="49" t="e">
        <f t="shared" ca="1" si="1116"/>
        <v>#N/A</v>
      </c>
      <c r="Y1171" s="49" t="e">
        <f t="shared" ca="1" si="1116"/>
        <v>#N/A</v>
      </c>
      <c r="AA1171" s="466"/>
      <c r="AB1171" s="466"/>
      <c r="AC1171" s="466"/>
      <c r="AD1171" s="466"/>
      <c r="AE1171" s="466"/>
      <c r="AG1171" s="466"/>
      <c r="AM1171" s="466"/>
      <c r="AN1171" s="466"/>
      <c r="AO1171" s="466"/>
      <c r="AP1171" s="466"/>
      <c r="AQ1171" s="466"/>
      <c r="AS1171" s="466"/>
      <c r="AU1171" s="466"/>
      <c r="AV1171" s="466"/>
      <c r="AW1171" s="466"/>
      <c r="AX1171" s="466"/>
      <c r="AY1171" s="466"/>
      <c r="AZ1171" s="466"/>
      <c r="BA1171" s="466"/>
      <c r="BB1171" s="466"/>
      <c r="BC1171" s="466"/>
      <c r="BD1171" s="466"/>
      <c r="BE1171" s="466"/>
      <c r="BF1171" s="466"/>
      <c r="BG1171" s="466"/>
      <c r="BH1171" s="466"/>
      <c r="BI1171" s="466"/>
      <c r="BJ1171" s="466"/>
      <c r="BK1171" s="466"/>
      <c r="BL1171" s="466"/>
      <c r="BM1171" s="466"/>
      <c r="BN1171" s="466"/>
      <c r="BO1171" s="466"/>
      <c r="BP1171" s="466"/>
      <c r="BQ1171" s="466"/>
      <c r="BR1171" s="466"/>
      <c r="BS1171" s="466"/>
    </row>
    <row r="1172" spans="2:71">
      <c r="B1172" s="48">
        <f t="shared" si="1114"/>
        <v>1896</v>
      </c>
      <c r="M1172" s="49" t="e">
        <f t="shared" ca="1" si="1115"/>
        <v>#N/A</v>
      </c>
      <c r="N1172" s="49" t="e">
        <f t="shared" ca="1" si="1115"/>
        <v>#N/A</v>
      </c>
      <c r="X1172" s="49" t="e">
        <f t="shared" ca="1" si="1116"/>
        <v>#N/A</v>
      </c>
      <c r="Y1172" s="49" t="e">
        <f t="shared" ca="1" si="1116"/>
        <v>#N/A</v>
      </c>
      <c r="AA1172" s="466"/>
      <c r="AB1172" s="466"/>
      <c r="AC1172" s="466"/>
      <c r="AD1172" s="466"/>
      <c r="AE1172" s="466"/>
      <c r="AG1172" s="466"/>
      <c r="AM1172" s="466"/>
      <c r="AN1172" s="466"/>
      <c r="AO1172" s="466"/>
      <c r="AP1172" s="466"/>
      <c r="AQ1172" s="466"/>
      <c r="AS1172" s="466"/>
      <c r="AU1172" s="466"/>
      <c r="AV1172" s="466"/>
      <c r="AW1172" s="466"/>
      <c r="AX1172" s="466"/>
      <c r="AY1172" s="466"/>
      <c r="AZ1172" s="466"/>
      <c r="BA1172" s="466"/>
      <c r="BB1172" s="466"/>
      <c r="BC1172" s="466"/>
      <c r="BD1172" s="466"/>
      <c r="BE1172" s="466"/>
      <c r="BF1172" s="466"/>
      <c r="BG1172" s="466"/>
      <c r="BH1172" s="466"/>
      <c r="BI1172" s="466"/>
      <c r="BJ1172" s="466"/>
      <c r="BK1172" s="466"/>
      <c r="BL1172" s="466"/>
      <c r="BM1172" s="466"/>
      <c r="BN1172" s="466"/>
      <c r="BO1172" s="466"/>
      <c r="BP1172" s="466"/>
      <c r="BQ1172" s="466"/>
      <c r="BR1172" s="466"/>
      <c r="BS1172" s="466"/>
    </row>
    <row r="1173" spans="2:71">
      <c r="B1173" s="48">
        <f t="shared" si="1114"/>
        <v>1897</v>
      </c>
      <c r="M1173" s="49" t="e">
        <f t="shared" ca="1" si="1115"/>
        <v>#N/A</v>
      </c>
      <c r="N1173" s="49" t="e">
        <f t="shared" ca="1" si="1115"/>
        <v>#N/A</v>
      </c>
      <c r="X1173" s="49" t="e">
        <f t="shared" ca="1" si="1116"/>
        <v>#N/A</v>
      </c>
      <c r="Y1173" s="49" t="e">
        <f t="shared" ca="1" si="1116"/>
        <v>#N/A</v>
      </c>
      <c r="AA1173" s="466"/>
      <c r="AB1173" s="466"/>
      <c r="AC1173" s="466"/>
      <c r="AD1173" s="466"/>
      <c r="AE1173" s="466"/>
      <c r="AG1173" s="466"/>
      <c r="AM1173" s="466"/>
      <c r="AN1173" s="466"/>
      <c r="AO1173" s="466"/>
      <c r="AP1173" s="466"/>
      <c r="AQ1173" s="466"/>
      <c r="AS1173" s="466"/>
      <c r="AU1173" s="466"/>
      <c r="AV1173" s="466"/>
      <c r="AW1173" s="466"/>
      <c r="AX1173" s="466"/>
      <c r="AY1173" s="466"/>
      <c r="AZ1173" s="466"/>
      <c r="BA1173" s="466"/>
      <c r="BB1173" s="466"/>
      <c r="BC1173" s="466"/>
      <c r="BD1173" s="466"/>
      <c r="BE1173" s="466"/>
      <c r="BF1173" s="466"/>
      <c r="BG1173" s="466"/>
      <c r="BH1173" s="466"/>
      <c r="BI1173" s="466"/>
      <c r="BJ1173" s="466"/>
      <c r="BK1173" s="466"/>
      <c r="BL1173" s="466"/>
      <c r="BM1173" s="466"/>
      <c r="BN1173" s="466"/>
      <c r="BO1173" s="466"/>
      <c r="BP1173" s="466"/>
      <c r="BQ1173" s="466"/>
      <c r="BR1173" s="466"/>
      <c r="BS1173" s="466"/>
    </row>
    <row r="1174" spans="2:71">
      <c r="B1174" s="48">
        <f t="shared" si="1114"/>
        <v>1898</v>
      </c>
      <c r="M1174" s="49" t="e">
        <f t="shared" ca="1" si="1115"/>
        <v>#N/A</v>
      </c>
      <c r="N1174" s="49" t="e">
        <f t="shared" ca="1" si="1115"/>
        <v>#N/A</v>
      </c>
      <c r="X1174" s="49" t="e">
        <f t="shared" ca="1" si="1116"/>
        <v>#N/A</v>
      </c>
      <c r="Y1174" s="49" t="e">
        <f t="shared" ca="1" si="1116"/>
        <v>#N/A</v>
      </c>
      <c r="AA1174" s="466"/>
      <c r="AB1174" s="466"/>
      <c r="AC1174" s="466"/>
      <c r="AD1174" s="466"/>
      <c r="AE1174" s="466"/>
      <c r="AG1174" s="466"/>
      <c r="AM1174" s="466"/>
      <c r="AN1174" s="466"/>
      <c r="AO1174" s="466"/>
      <c r="AP1174" s="466"/>
      <c r="AQ1174" s="466"/>
      <c r="AS1174" s="466"/>
      <c r="AU1174" s="466"/>
      <c r="AV1174" s="466"/>
      <c r="AW1174" s="466"/>
      <c r="AX1174" s="466"/>
      <c r="AY1174" s="466"/>
      <c r="AZ1174" s="466"/>
      <c r="BA1174" s="466"/>
      <c r="BB1174" s="466"/>
      <c r="BC1174" s="466"/>
      <c r="BD1174" s="466"/>
      <c r="BE1174" s="466"/>
      <c r="BF1174" s="466"/>
      <c r="BG1174" s="466"/>
      <c r="BH1174" s="466"/>
      <c r="BI1174" s="466"/>
      <c r="BJ1174" s="466"/>
      <c r="BK1174" s="466"/>
      <c r="BL1174" s="466"/>
      <c r="BM1174" s="466"/>
      <c r="BN1174" s="466"/>
      <c r="BO1174" s="466"/>
      <c r="BP1174" s="466"/>
      <c r="BQ1174" s="466"/>
      <c r="BR1174" s="466"/>
      <c r="BS1174" s="466"/>
    </row>
    <row r="1175" spans="2:71">
      <c r="B1175" s="48">
        <f t="shared" si="1114"/>
        <v>1899</v>
      </c>
      <c r="M1175" s="49" t="e">
        <f t="shared" ca="1" si="1115"/>
        <v>#N/A</v>
      </c>
      <c r="N1175" s="49" t="e">
        <f t="shared" ca="1" si="1115"/>
        <v>#N/A</v>
      </c>
      <c r="X1175" s="49" t="e">
        <f t="shared" ca="1" si="1116"/>
        <v>#N/A</v>
      </c>
      <c r="Y1175" s="49" t="e">
        <f t="shared" ca="1" si="1116"/>
        <v>#N/A</v>
      </c>
      <c r="AA1175" s="466"/>
      <c r="AB1175" s="466"/>
      <c r="AC1175" s="466"/>
      <c r="AD1175" s="466"/>
      <c r="AE1175" s="466"/>
      <c r="AG1175" s="466"/>
      <c r="AM1175" s="466"/>
      <c r="AN1175" s="466"/>
      <c r="AO1175" s="466"/>
      <c r="AP1175" s="466"/>
      <c r="AQ1175" s="466"/>
      <c r="AS1175" s="466"/>
      <c r="AU1175" s="466"/>
      <c r="AV1175" s="466"/>
      <c r="AW1175" s="466"/>
      <c r="AX1175" s="466"/>
      <c r="AY1175" s="466"/>
      <c r="AZ1175" s="466"/>
      <c r="BA1175" s="466"/>
      <c r="BB1175" s="466"/>
      <c r="BC1175" s="466"/>
      <c r="BD1175" s="466"/>
      <c r="BE1175" s="466"/>
      <c r="BF1175" s="466"/>
      <c r="BG1175" s="466"/>
      <c r="BH1175" s="466"/>
      <c r="BI1175" s="466"/>
      <c r="BJ1175" s="466"/>
      <c r="BK1175" s="466"/>
      <c r="BL1175" s="466"/>
      <c r="BM1175" s="466"/>
      <c r="BN1175" s="466"/>
      <c r="BO1175" s="466"/>
      <c r="BP1175" s="466"/>
      <c r="BQ1175" s="466"/>
      <c r="BR1175" s="466"/>
      <c r="BS1175" s="466"/>
    </row>
    <row r="1176" spans="2:71">
      <c r="B1176" s="48">
        <f t="shared" si="1114"/>
        <v>1900</v>
      </c>
      <c r="M1176" s="49" t="e">
        <f t="shared" ca="1" si="1115"/>
        <v>#N/A</v>
      </c>
      <c r="N1176" s="49" t="e">
        <f t="shared" ca="1" si="1115"/>
        <v>#N/A</v>
      </c>
      <c r="X1176" s="49" t="e">
        <f t="shared" ca="1" si="1116"/>
        <v>#N/A</v>
      </c>
      <c r="Y1176" s="49" t="e">
        <f t="shared" ca="1" si="1116"/>
        <v>#N/A</v>
      </c>
      <c r="AA1176" s="466"/>
      <c r="AB1176" s="466"/>
      <c r="AC1176" s="466"/>
      <c r="AD1176" s="466"/>
      <c r="AE1176" s="466"/>
      <c r="AG1176" s="466"/>
      <c r="AM1176" s="466"/>
      <c r="AN1176" s="466"/>
      <c r="AO1176" s="466"/>
      <c r="AP1176" s="466"/>
      <c r="AQ1176" s="466"/>
      <c r="AS1176" s="466"/>
      <c r="AU1176" s="466"/>
      <c r="AV1176" s="466"/>
      <c r="AW1176" s="466"/>
      <c r="AX1176" s="466"/>
      <c r="AY1176" s="466"/>
      <c r="AZ1176" s="466"/>
      <c r="BA1176" s="466"/>
      <c r="BB1176" s="466"/>
      <c r="BC1176" s="466"/>
      <c r="BD1176" s="466"/>
      <c r="BE1176" s="466"/>
      <c r="BF1176" s="466"/>
      <c r="BG1176" s="466"/>
      <c r="BH1176" s="466"/>
      <c r="BI1176" s="466"/>
      <c r="BJ1176" s="466"/>
      <c r="BK1176" s="466"/>
      <c r="BL1176" s="466"/>
      <c r="BM1176" s="466"/>
      <c r="BN1176" s="466"/>
      <c r="BO1176" s="466"/>
      <c r="BP1176" s="466"/>
      <c r="BQ1176" s="466"/>
      <c r="BR1176" s="466"/>
      <c r="BS1176" s="466"/>
    </row>
    <row r="1177" spans="2:71">
      <c r="B1177" s="48">
        <f t="shared" si="1114"/>
        <v>1901</v>
      </c>
      <c r="M1177" s="49" t="e">
        <f t="shared" ca="1" si="1115"/>
        <v>#N/A</v>
      </c>
      <c r="N1177" s="49" t="e">
        <f t="shared" ca="1" si="1115"/>
        <v>#N/A</v>
      </c>
      <c r="X1177" s="49" t="e">
        <f t="shared" ca="1" si="1116"/>
        <v>#N/A</v>
      </c>
      <c r="Y1177" s="49" t="e">
        <f t="shared" ca="1" si="1116"/>
        <v>#N/A</v>
      </c>
      <c r="AA1177" s="466"/>
      <c r="AB1177" s="466"/>
      <c r="AC1177" s="466"/>
      <c r="AD1177" s="466"/>
      <c r="AE1177" s="466"/>
      <c r="AG1177" s="466"/>
      <c r="AM1177" s="466"/>
      <c r="AN1177" s="466"/>
      <c r="AO1177" s="466"/>
      <c r="AP1177" s="466"/>
      <c r="AQ1177" s="466"/>
      <c r="AS1177" s="466"/>
      <c r="AU1177" s="466"/>
      <c r="AV1177" s="466"/>
      <c r="AW1177" s="466"/>
      <c r="AX1177" s="466"/>
      <c r="AY1177" s="466"/>
      <c r="AZ1177" s="466"/>
      <c r="BA1177" s="466"/>
      <c r="BB1177" s="466"/>
      <c r="BC1177" s="466"/>
      <c r="BD1177" s="466"/>
      <c r="BE1177" s="466"/>
      <c r="BF1177" s="466"/>
      <c r="BG1177" s="466"/>
      <c r="BH1177" s="466"/>
      <c r="BI1177" s="466"/>
      <c r="BJ1177" s="466"/>
      <c r="BK1177" s="466"/>
      <c r="BL1177" s="466"/>
      <c r="BM1177" s="466"/>
      <c r="BN1177" s="466"/>
      <c r="BO1177" s="466"/>
      <c r="BP1177" s="466"/>
      <c r="BQ1177" s="466"/>
      <c r="BR1177" s="466"/>
      <c r="BS1177" s="466"/>
    </row>
    <row r="1178" spans="2:71">
      <c r="B1178" s="48">
        <f t="shared" si="1114"/>
        <v>1902</v>
      </c>
      <c r="M1178" s="49" t="e">
        <f t="shared" ca="1" si="1115"/>
        <v>#N/A</v>
      </c>
      <c r="N1178" s="49" t="e">
        <f t="shared" ca="1" si="1115"/>
        <v>#N/A</v>
      </c>
      <c r="X1178" s="49" t="e">
        <f t="shared" ca="1" si="1116"/>
        <v>#N/A</v>
      </c>
      <c r="Y1178" s="49" t="e">
        <f t="shared" ca="1" si="1116"/>
        <v>#N/A</v>
      </c>
      <c r="AA1178" s="466"/>
      <c r="AB1178" s="466"/>
      <c r="AC1178" s="466"/>
      <c r="AD1178" s="466"/>
      <c r="AE1178" s="466"/>
      <c r="AG1178" s="466"/>
      <c r="AM1178" s="466"/>
      <c r="AN1178" s="466"/>
      <c r="AO1178" s="466"/>
      <c r="AP1178" s="466"/>
      <c r="AQ1178" s="466"/>
      <c r="AS1178" s="466"/>
      <c r="AU1178" s="466"/>
      <c r="AV1178" s="466"/>
      <c r="AW1178" s="466"/>
      <c r="AX1178" s="466"/>
      <c r="AY1178" s="466"/>
      <c r="AZ1178" s="466"/>
      <c r="BA1178" s="466"/>
      <c r="BB1178" s="466"/>
      <c r="BC1178" s="466"/>
      <c r="BD1178" s="466"/>
      <c r="BE1178" s="466"/>
      <c r="BF1178" s="466"/>
      <c r="BG1178" s="466"/>
      <c r="BH1178" s="466"/>
      <c r="BI1178" s="466"/>
      <c r="BJ1178" s="466"/>
      <c r="BK1178" s="466"/>
      <c r="BL1178" s="466"/>
      <c r="BM1178" s="466"/>
      <c r="BN1178" s="466"/>
      <c r="BO1178" s="466"/>
      <c r="BP1178" s="466"/>
      <c r="BQ1178" s="466"/>
      <c r="BR1178" s="466"/>
      <c r="BS1178" s="466"/>
    </row>
    <row r="1179" spans="2:71">
      <c r="B1179" s="48">
        <f t="shared" si="1114"/>
        <v>1903</v>
      </c>
      <c r="M1179" s="49" t="e">
        <f t="shared" ca="1" si="1115"/>
        <v>#N/A</v>
      </c>
      <c r="N1179" s="49" t="e">
        <f t="shared" ca="1" si="1115"/>
        <v>#N/A</v>
      </c>
      <c r="X1179" s="49" t="e">
        <f t="shared" ca="1" si="1116"/>
        <v>#N/A</v>
      </c>
      <c r="Y1179" s="49" t="e">
        <f t="shared" ca="1" si="1116"/>
        <v>#N/A</v>
      </c>
      <c r="AA1179" s="466"/>
      <c r="AB1179" s="466"/>
      <c r="AC1179" s="466"/>
      <c r="AD1179" s="466"/>
      <c r="AE1179" s="466"/>
      <c r="AG1179" s="466"/>
      <c r="AM1179" s="466"/>
      <c r="AN1179" s="466"/>
      <c r="AO1179" s="466"/>
      <c r="AP1179" s="466"/>
      <c r="AQ1179" s="466"/>
      <c r="AS1179" s="466"/>
      <c r="AU1179" s="466"/>
      <c r="AV1179" s="466"/>
      <c r="AW1179" s="466"/>
      <c r="AX1179" s="466"/>
      <c r="AY1179" s="466"/>
      <c r="AZ1179" s="466"/>
      <c r="BA1179" s="466"/>
      <c r="BB1179" s="466"/>
      <c r="BC1179" s="466"/>
      <c r="BD1179" s="466"/>
      <c r="BE1179" s="466"/>
      <c r="BF1179" s="466"/>
      <c r="BG1179" s="466"/>
      <c r="BH1179" s="466"/>
      <c r="BI1179" s="466"/>
      <c r="BJ1179" s="466"/>
      <c r="BK1179" s="466"/>
      <c r="BL1179" s="466"/>
      <c r="BM1179" s="466"/>
      <c r="BN1179" s="466"/>
      <c r="BO1179" s="466"/>
      <c r="BP1179" s="466"/>
      <c r="BQ1179" s="466"/>
      <c r="BR1179" s="466"/>
      <c r="BS1179" s="466"/>
    </row>
    <row r="1180" spans="2:71">
      <c r="B1180" s="48">
        <f t="shared" si="1114"/>
        <v>1904</v>
      </c>
      <c r="M1180" s="49" t="e">
        <f t="shared" ca="1" si="1115"/>
        <v>#N/A</v>
      </c>
      <c r="N1180" s="49" t="e">
        <f t="shared" ca="1" si="1115"/>
        <v>#N/A</v>
      </c>
      <c r="X1180" s="49" t="e">
        <f t="shared" ca="1" si="1116"/>
        <v>#N/A</v>
      </c>
      <c r="Y1180" s="49" t="e">
        <f t="shared" ca="1" si="1116"/>
        <v>#N/A</v>
      </c>
      <c r="AA1180" s="466"/>
      <c r="AB1180" s="466"/>
      <c r="AC1180" s="466"/>
      <c r="AD1180" s="466"/>
      <c r="AE1180" s="466"/>
      <c r="AG1180" s="466"/>
      <c r="AM1180" s="466"/>
      <c r="AN1180" s="466"/>
      <c r="AO1180" s="466"/>
      <c r="AP1180" s="466"/>
      <c r="AQ1180" s="466"/>
      <c r="AS1180" s="466"/>
      <c r="AU1180" s="466"/>
      <c r="AV1180" s="466"/>
      <c r="AW1180" s="466"/>
      <c r="AX1180" s="466"/>
      <c r="AY1180" s="466"/>
      <c r="AZ1180" s="466"/>
      <c r="BA1180" s="466"/>
      <c r="BB1180" s="466"/>
      <c r="BC1180" s="466"/>
      <c r="BD1180" s="466"/>
      <c r="BE1180" s="466"/>
      <c r="BF1180" s="466"/>
      <c r="BG1180" s="466"/>
      <c r="BH1180" s="466"/>
      <c r="BI1180" s="466"/>
      <c r="BJ1180" s="466"/>
      <c r="BK1180" s="466"/>
      <c r="BL1180" s="466"/>
      <c r="BM1180" s="466"/>
      <c r="BN1180" s="466"/>
      <c r="BO1180" s="466"/>
      <c r="BP1180" s="466"/>
      <c r="BQ1180" s="466"/>
      <c r="BR1180" s="466"/>
      <c r="BS1180" s="466"/>
    </row>
    <row r="1181" spans="2:71">
      <c r="B1181" s="48">
        <f t="shared" si="1114"/>
        <v>1905</v>
      </c>
      <c r="M1181" s="49" t="e">
        <f t="shared" ca="1" si="1115"/>
        <v>#N/A</v>
      </c>
      <c r="N1181" s="49" t="e">
        <f t="shared" ca="1" si="1115"/>
        <v>#N/A</v>
      </c>
      <c r="X1181" s="49" t="e">
        <f t="shared" ca="1" si="1116"/>
        <v>#N/A</v>
      </c>
      <c r="Y1181" s="49" t="e">
        <f t="shared" ca="1" si="1116"/>
        <v>#N/A</v>
      </c>
      <c r="AA1181" s="466"/>
      <c r="AB1181" s="466"/>
      <c r="AC1181" s="466"/>
      <c r="AD1181" s="466"/>
      <c r="AE1181" s="466"/>
      <c r="AG1181" s="466"/>
      <c r="AM1181" s="466"/>
      <c r="AN1181" s="466"/>
      <c r="AO1181" s="466"/>
      <c r="AP1181" s="466"/>
      <c r="AQ1181" s="466"/>
      <c r="AS1181" s="466"/>
      <c r="AU1181" s="466"/>
      <c r="AV1181" s="466"/>
      <c r="AW1181" s="466"/>
      <c r="AX1181" s="466"/>
      <c r="AY1181" s="466"/>
      <c r="AZ1181" s="466"/>
      <c r="BA1181" s="466"/>
      <c r="BB1181" s="466"/>
      <c r="BC1181" s="466"/>
      <c r="BD1181" s="466"/>
      <c r="BE1181" s="466"/>
      <c r="BF1181" s="466"/>
      <c r="BG1181" s="466"/>
      <c r="BH1181" s="466"/>
      <c r="BI1181" s="466"/>
      <c r="BJ1181" s="466"/>
      <c r="BK1181" s="466"/>
      <c r="BL1181" s="466"/>
      <c r="BM1181" s="466"/>
      <c r="BN1181" s="466"/>
      <c r="BO1181" s="466"/>
      <c r="BP1181" s="466"/>
      <c r="BQ1181" s="466"/>
      <c r="BR1181" s="466"/>
      <c r="BS1181" s="466"/>
    </row>
    <row r="1182" spans="2:71">
      <c r="B1182" s="48">
        <f t="shared" si="1114"/>
        <v>1906</v>
      </c>
      <c r="M1182" s="49" t="e">
        <f t="shared" ca="1" si="1115"/>
        <v>#N/A</v>
      </c>
      <c r="N1182" s="49" t="e">
        <f t="shared" ca="1" si="1115"/>
        <v>#N/A</v>
      </c>
      <c r="X1182" s="49" t="e">
        <f t="shared" ca="1" si="1116"/>
        <v>#N/A</v>
      </c>
      <c r="Y1182" s="49" t="e">
        <f t="shared" ca="1" si="1116"/>
        <v>#N/A</v>
      </c>
      <c r="AA1182" s="466"/>
      <c r="AB1182" s="466"/>
      <c r="AC1182" s="466"/>
      <c r="AD1182" s="466"/>
      <c r="AE1182" s="466"/>
      <c r="AG1182" s="466"/>
      <c r="AM1182" s="466"/>
      <c r="AN1182" s="466"/>
      <c r="AO1182" s="466"/>
      <c r="AP1182" s="466"/>
      <c r="AQ1182" s="466"/>
      <c r="AS1182" s="466"/>
      <c r="AU1182" s="466"/>
      <c r="AV1182" s="466"/>
      <c r="AW1182" s="466"/>
      <c r="AX1182" s="466"/>
      <c r="AY1182" s="466"/>
      <c r="AZ1182" s="466"/>
      <c r="BA1182" s="466"/>
      <c r="BB1182" s="466"/>
      <c r="BC1182" s="466"/>
      <c r="BD1182" s="466"/>
      <c r="BE1182" s="466"/>
      <c r="BF1182" s="466"/>
      <c r="BG1182" s="466"/>
      <c r="BH1182" s="466"/>
      <c r="BI1182" s="466"/>
      <c r="BJ1182" s="466"/>
      <c r="BK1182" s="466"/>
      <c r="BL1182" s="466"/>
      <c r="BM1182" s="466"/>
      <c r="BN1182" s="466"/>
      <c r="BO1182" s="466"/>
      <c r="BP1182" s="466"/>
      <c r="BQ1182" s="466"/>
      <c r="BR1182" s="466"/>
      <c r="BS1182" s="466"/>
    </row>
    <row r="1183" spans="2:71">
      <c r="B1183" s="48">
        <f t="shared" si="1114"/>
        <v>1907</v>
      </c>
      <c r="M1183" s="49" t="e">
        <f t="shared" ca="1" si="1115"/>
        <v>#N/A</v>
      </c>
      <c r="N1183" s="49" t="e">
        <f t="shared" ca="1" si="1115"/>
        <v>#N/A</v>
      </c>
      <c r="X1183" s="49" t="e">
        <f t="shared" ca="1" si="1116"/>
        <v>#N/A</v>
      </c>
      <c r="Y1183" s="49" t="e">
        <f t="shared" ca="1" si="1116"/>
        <v>#N/A</v>
      </c>
      <c r="AA1183" s="466"/>
      <c r="AB1183" s="466"/>
      <c r="AC1183" s="466"/>
      <c r="AD1183" s="466"/>
      <c r="AE1183" s="466"/>
      <c r="AG1183" s="466"/>
      <c r="AM1183" s="466"/>
      <c r="AN1183" s="466"/>
      <c r="AO1183" s="466"/>
      <c r="AP1183" s="466"/>
      <c r="AQ1183" s="466"/>
      <c r="AS1183" s="466"/>
      <c r="AU1183" s="466"/>
      <c r="AV1183" s="466"/>
      <c r="AW1183" s="466"/>
      <c r="AX1183" s="466"/>
      <c r="AY1183" s="466"/>
      <c r="AZ1183" s="466"/>
      <c r="BA1183" s="466"/>
      <c r="BB1183" s="466"/>
      <c r="BC1183" s="466"/>
      <c r="BD1183" s="466"/>
      <c r="BE1183" s="466"/>
      <c r="BF1183" s="466"/>
      <c r="BG1183" s="466"/>
      <c r="BH1183" s="466"/>
      <c r="BI1183" s="466"/>
      <c r="BJ1183" s="466"/>
      <c r="BK1183" s="466"/>
      <c r="BL1183" s="466"/>
      <c r="BM1183" s="466"/>
      <c r="BN1183" s="466"/>
      <c r="BO1183" s="466"/>
      <c r="BP1183" s="466"/>
      <c r="BQ1183" s="466"/>
      <c r="BR1183" s="466"/>
      <c r="BS1183" s="466"/>
    </row>
    <row r="1184" spans="2:71">
      <c r="B1184" s="48">
        <f t="shared" si="1114"/>
        <v>1908</v>
      </c>
      <c r="M1184" s="49" t="e">
        <f t="shared" ca="1" si="1115"/>
        <v>#N/A</v>
      </c>
      <c r="N1184" s="49" t="e">
        <f t="shared" ca="1" si="1115"/>
        <v>#N/A</v>
      </c>
      <c r="X1184" s="49" t="e">
        <f t="shared" ca="1" si="1116"/>
        <v>#N/A</v>
      </c>
      <c r="Y1184" s="49" t="e">
        <f t="shared" ca="1" si="1116"/>
        <v>#N/A</v>
      </c>
      <c r="AA1184" s="466"/>
      <c r="AB1184" s="466"/>
      <c r="AC1184" s="466"/>
      <c r="AD1184" s="466"/>
      <c r="AE1184" s="466"/>
      <c r="AG1184" s="466"/>
      <c r="AM1184" s="466"/>
      <c r="AN1184" s="466"/>
      <c r="AO1184" s="466"/>
      <c r="AP1184" s="466"/>
      <c r="AQ1184" s="466"/>
      <c r="AS1184" s="466"/>
      <c r="AU1184" s="466"/>
      <c r="AV1184" s="466"/>
      <c r="AW1184" s="466"/>
      <c r="AX1184" s="466"/>
      <c r="AY1184" s="466"/>
      <c r="AZ1184" s="466"/>
      <c r="BA1184" s="466"/>
      <c r="BB1184" s="466"/>
      <c r="BC1184" s="466"/>
      <c r="BD1184" s="466"/>
      <c r="BE1184" s="466"/>
      <c r="BF1184" s="466"/>
      <c r="BG1184" s="466"/>
      <c r="BH1184" s="466"/>
      <c r="BI1184" s="466"/>
      <c r="BJ1184" s="466"/>
      <c r="BK1184" s="466"/>
      <c r="BL1184" s="466"/>
      <c r="BM1184" s="466"/>
      <c r="BN1184" s="466"/>
      <c r="BO1184" s="466"/>
      <c r="BP1184" s="466"/>
      <c r="BQ1184" s="466"/>
      <c r="BR1184" s="466"/>
      <c r="BS1184" s="466"/>
    </row>
    <row r="1185" spans="2:71">
      <c r="B1185" s="48">
        <f t="shared" si="1114"/>
        <v>1909</v>
      </c>
      <c r="M1185" s="49" t="e">
        <f t="shared" ca="1" si="1115"/>
        <v>#N/A</v>
      </c>
      <c r="N1185" s="49" t="e">
        <f t="shared" ca="1" si="1115"/>
        <v>#N/A</v>
      </c>
      <c r="X1185" s="49" t="e">
        <f t="shared" ca="1" si="1116"/>
        <v>#N/A</v>
      </c>
      <c r="Y1185" s="49" t="e">
        <f t="shared" ca="1" si="1116"/>
        <v>#N/A</v>
      </c>
      <c r="AA1185" s="466"/>
      <c r="AB1185" s="466"/>
      <c r="AC1185" s="466"/>
      <c r="AD1185" s="466"/>
      <c r="AE1185" s="466"/>
      <c r="AG1185" s="466"/>
      <c r="AM1185" s="466"/>
      <c r="AN1185" s="466"/>
      <c r="AO1185" s="466"/>
      <c r="AP1185" s="466"/>
      <c r="AQ1185" s="466"/>
      <c r="AS1185" s="466"/>
      <c r="AU1185" s="466"/>
      <c r="AV1185" s="466"/>
      <c r="AW1185" s="466"/>
      <c r="AX1185" s="466"/>
      <c r="AY1185" s="466"/>
      <c r="AZ1185" s="466"/>
      <c r="BA1185" s="466"/>
      <c r="BB1185" s="466"/>
      <c r="BC1185" s="466"/>
      <c r="BD1185" s="466"/>
      <c r="BE1185" s="466"/>
      <c r="BF1185" s="466"/>
      <c r="BG1185" s="466"/>
      <c r="BH1185" s="466"/>
      <c r="BI1185" s="466"/>
      <c r="BJ1185" s="466"/>
      <c r="BK1185" s="466"/>
      <c r="BL1185" s="466"/>
      <c r="BM1185" s="466"/>
      <c r="BN1185" s="466"/>
      <c r="BO1185" s="466"/>
      <c r="BP1185" s="466"/>
      <c r="BQ1185" s="466"/>
      <c r="BR1185" s="466"/>
      <c r="BS1185" s="466"/>
    </row>
    <row r="1186" spans="2:71">
      <c r="B1186" s="48">
        <f t="shared" si="1114"/>
        <v>1910</v>
      </c>
      <c r="M1186" s="49" t="e">
        <f t="shared" ca="1" si="1115"/>
        <v>#N/A</v>
      </c>
      <c r="N1186" s="49" t="e">
        <f t="shared" ca="1" si="1115"/>
        <v>#N/A</v>
      </c>
      <c r="X1186" s="49" t="e">
        <f t="shared" ca="1" si="1116"/>
        <v>#N/A</v>
      </c>
      <c r="Y1186" s="49" t="e">
        <f t="shared" ca="1" si="1116"/>
        <v>#N/A</v>
      </c>
      <c r="AA1186" s="466"/>
      <c r="AB1186" s="466"/>
      <c r="AC1186" s="466"/>
      <c r="AD1186" s="466"/>
      <c r="AE1186" s="466"/>
      <c r="AG1186" s="466"/>
      <c r="AM1186" s="466"/>
      <c r="AN1186" s="466"/>
      <c r="AO1186" s="466"/>
      <c r="AP1186" s="466"/>
      <c r="AQ1186" s="466"/>
      <c r="AS1186" s="466"/>
      <c r="AU1186" s="466"/>
      <c r="AV1186" s="466"/>
      <c r="AW1186" s="466"/>
      <c r="AX1186" s="466"/>
      <c r="AY1186" s="466"/>
      <c r="AZ1186" s="466"/>
      <c r="BA1186" s="466"/>
      <c r="BB1186" s="466"/>
      <c r="BC1186" s="466"/>
      <c r="BD1186" s="466"/>
      <c r="BE1186" s="466"/>
      <c r="BF1186" s="466"/>
      <c r="BG1186" s="466"/>
      <c r="BH1186" s="466"/>
      <c r="BI1186" s="466"/>
      <c r="BJ1186" s="466"/>
      <c r="BK1186" s="466"/>
      <c r="BL1186" s="466"/>
      <c r="BM1186" s="466"/>
      <c r="BN1186" s="466"/>
      <c r="BO1186" s="466"/>
      <c r="BP1186" s="466"/>
      <c r="BQ1186" s="466"/>
      <c r="BR1186" s="466"/>
      <c r="BS1186" s="466"/>
    </row>
    <row r="1187" spans="2:71">
      <c r="B1187" s="48">
        <f t="shared" si="1114"/>
        <v>1911</v>
      </c>
      <c r="M1187" s="49" t="e">
        <f t="shared" ref="M1187:N1206" ca="1" si="1117">IF(ISNUMBER(M1037), (1+M1037)/(1+$G137)-1, NA())</f>
        <v>#N/A</v>
      </c>
      <c r="N1187" s="49" t="e">
        <f t="shared" ca="1" si="1117"/>
        <v>#N/A</v>
      </c>
      <c r="X1187" s="49" t="e">
        <f t="shared" ref="X1187:Y1206" ca="1" si="1118">IF(ISNUMBER(X1037), (1+X1037)/(1+$G137)-1, NA())</f>
        <v>#N/A</v>
      </c>
      <c r="Y1187" s="49" t="e">
        <f t="shared" ca="1" si="1118"/>
        <v>#N/A</v>
      </c>
      <c r="AA1187" s="466"/>
      <c r="AB1187" s="466"/>
      <c r="AC1187" s="466"/>
      <c r="AD1187" s="466"/>
      <c r="AE1187" s="466"/>
      <c r="AG1187" s="466"/>
      <c r="AM1187" s="466"/>
      <c r="AN1187" s="466"/>
      <c r="AO1187" s="466"/>
      <c r="AP1187" s="466"/>
      <c r="AQ1187" s="466"/>
      <c r="AS1187" s="466"/>
      <c r="AU1187" s="466"/>
      <c r="AV1187" s="466"/>
      <c r="AW1187" s="466"/>
      <c r="AX1187" s="466"/>
      <c r="AY1187" s="466"/>
      <c r="AZ1187" s="466"/>
      <c r="BA1187" s="466"/>
      <c r="BB1187" s="466"/>
      <c r="BC1187" s="466"/>
      <c r="BD1187" s="466"/>
      <c r="BE1187" s="466"/>
      <c r="BF1187" s="466"/>
      <c r="BG1187" s="466"/>
      <c r="BH1187" s="466"/>
      <c r="BI1187" s="466"/>
      <c r="BJ1187" s="466"/>
      <c r="BK1187" s="466"/>
      <c r="BL1187" s="466"/>
      <c r="BM1187" s="466"/>
      <c r="BN1187" s="466"/>
      <c r="BO1187" s="466"/>
      <c r="BP1187" s="466"/>
      <c r="BQ1187" s="466"/>
      <c r="BR1187" s="466"/>
      <c r="BS1187" s="466"/>
    </row>
    <row r="1188" spans="2:71">
      <c r="B1188" s="48">
        <f t="shared" si="1114"/>
        <v>1912</v>
      </c>
      <c r="M1188" s="49" t="e">
        <f t="shared" ca="1" si="1117"/>
        <v>#N/A</v>
      </c>
      <c r="N1188" s="49" t="e">
        <f t="shared" ca="1" si="1117"/>
        <v>#N/A</v>
      </c>
      <c r="X1188" s="49" t="e">
        <f t="shared" ca="1" si="1118"/>
        <v>#N/A</v>
      </c>
      <c r="Y1188" s="49" t="e">
        <f t="shared" ca="1" si="1118"/>
        <v>#N/A</v>
      </c>
      <c r="AA1188" s="466"/>
      <c r="AB1188" s="466"/>
      <c r="AC1188" s="466"/>
      <c r="AD1188" s="466"/>
      <c r="AE1188" s="466"/>
      <c r="AG1188" s="466"/>
      <c r="AM1188" s="466"/>
      <c r="AN1188" s="466"/>
      <c r="AO1188" s="466"/>
      <c r="AP1188" s="466"/>
      <c r="AQ1188" s="466"/>
      <c r="AS1188" s="466"/>
      <c r="AU1188" s="466"/>
      <c r="AV1188" s="466"/>
      <c r="AW1188" s="466"/>
      <c r="AX1188" s="466"/>
      <c r="AY1188" s="466"/>
      <c r="AZ1188" s="466"/>
      <c r="BA1188" s="466"/>
      <c r="BB1188" s="466"/>
      <c r="BC1188" s="466"/>
      <c r="BD1188" s="466"/>
      <c r="BE1188" s="466"/>
      <c r="BF1188" s="466"/>
      <c r="BG1188" s="466"/>
      <c r="BH1188" s="466"/>
      <c r="BI1188" s="466"/>
      <c r="BJ1188" s="466"/>
      <c r="BK1188" s="466"/>
      <c r="BL1188" s="466"/>
      <c r="BM1188" s="466"/>
      <c r="BN1188" s="466"/>
      <c r="BO1188" s="466"/>
      <c r="BP1188" s="466"/>
      <c r="BQ1188" s="466"/>
      <c r="BR1188" s="466"/>
      <c r="BS1188" s="466"/>
    </row>
    <row r="1189" spans="2:71">
      <c r="B1189" s="48">
        <f t="shared" si="1114"/>
        <v>1913</v>
      </c>
      <c r="M1189" s="49" t="e">
        <f t="shared" ca="1" si="1117"/>
        <v>#N/A</v>
      </c>
      <c r="N1189" s="49" t="e">
        <f t="shared" ca="1" si="1117"/>
        <v>#N/A</v>
      </c>
      <c r="X1189" s="49" t="e">
        <f t="shared" ca="1" si="1118"/>
        <v>#N/A</v>
      </c>
      <c r="Y1189" s="49" t="e">
        <f t="shared" ca="1" si="1118"/>
        <v>#N/A</v>
      </c>
      <c r="AA1189" s="466"/>
      <c r="AB1189" s="466"/>
      <c r="AC1189" s="466"/>
      <c r="AD1189" s="466"/>
      <c r="AE1189" s="466"/>
      <c r="AG1189" s="466"/>
      <c r="AM1189" s="466"/>
      <c r="AN1189" s="466"/>
      <c r="AO1189" s="466"/>
      <c r="AP1189" s="466"/>
      <c r="AQ1189" s="466"/>
      <c r="AS1189" s="466"/>
      <c r="AU1189" s="466"/>
      <c r="AV1189" s="466"/>
      <c r="AW1189" s="466"/>
      <c r="AX1189" s="466"/>
      <c r="AY1189" s="466"/>
      <c r="AZ1189" s="466"/>
      <c r="BA1189" s="466"/>
      <c r="BB1189" s="466"/>
      <c r="BC1189" s="466"/>
      <c r="BD1189" s="466"/>
      <c r="BE1189" s="466"/>
      <c r="BF1189" s="466"/>
      <c r="BG1189" s="466"/>
      <c r="BH1189" s="466"/>
      <c r="BI1189" s="466"/>
      <c r="BJ1189" s="466"/>
      <c r="BK1189" s="466"/>
      <c r="BL1189" s="466"/>
      <c r="BM1189" s="466"/>
      <c r="BN1189" s="466"/>
      <c r="BO1189" s="466"/>
      <c r="BP1189" s="466"/>
      <c r="BQ1189" s="466"/>
      <c r="BR1189" s="466"/>
      <c r="BS1189" s="466"/>
    </row>
    <row r="1190" spans="2:71">
      <c r="B1190" s="48">
        <f t="shared" si="1114"/>
        <v>1914</v>
      </c>
      <c r="M1190" s="49" t="e">
        <f t="shared" ca="1" si="1117"/>
        <v>#N/A</v>
      </c>
      <c r="N1190" s="49" t="e">
        <f t="shared" ca="1" si="1117"/>
        <v>#N/A</v>
      </c>
      <c r="X1190" s="49" t="e">
        <f t="shared" ca="1" si="1118"/>
        <v>#N/A</v>
      </c>
      <c r="Y1190" s="49" t="e">
        <f t="shared" ca="1" si="1118"/>
        <v>#N/A</v>
      </c>
      <c r="AA1190" s="466"/>
      <c r="AB1190" s="466"/>
      <c r="AC1190" s="466"/>
      <c r="AD1190" s="466"/>
      <c r="AE1190" s="466"/>
      <c r="AG1190" s="466"/>
      <c r="AM1190" s="466"/>
      <c r="AN1190" s="466"/>
      <c r="AO1190" s="466"/>
      <c r="AP1190" s="466"/>
      <c r="AQ1190" s="466"/>
      <c r="AS1190" s="466"/>
      <c r="AU1190" s="466"/>
      <c r="AV1190" s="466"/>
      <c r="AW1190" s="466"/>
      <c r="AX1190" s="466"/>
      <c r="AY1190" s="466"/>
      <c r="AZ1190" s="466"/>
      <c r="BA1190" s="466"/>
      <c r="BB1190" s="466"/>
      <c r="BC1190" s="466"/>
      <c r="BD1190" s="466"/>
      <c r="BE1190" s="466"/>
      <c r="BF1190" s="466"/>
      <c r="BG1190" s="466"/>
      <c r="BH1190" s="466"/>
      <c r="BI1190" s="466"/>
      <c r="BJ1190" s="466"/>
      <c r="BK1190" s="466"/>
      <c r="BL1190" s="466"/>
      <c r="BM1190" s="466"/>
      <c r="BN1190" s="466"/>
      <c r="BO1190" s="466"/>
      <c r="BP1190" s="466"/>
      <c r="BQ1190" s="466"/>
      <c r="BR1190" s="466"/>
      <c r="BS1190" s="466"/>
    </row>
    <row r="1191" spans="2:71">
      <c r="B1191" s="48">
        <f t="shared" si="1114"/>
        <v>1915</v>
      </c>
      <c r="M1191" s="49" t="e">
        <f t="shared" ca="1" si="1117"/>
        <v>#N/A</v>
      </c>
      <c r="N1191" s="49" t="e">
        <f t="shared" ca="1" si="1117"/>
        <v>#N/A</v>
      </c>
      <c r="X1191" s="49" t="e">
        <f t="shared" ca="1" si="1118"/>
        <v>#N/A</v>
      </c>
      <c r="Y1191" s="49" t="e">
        <f t="shared" ca="1" si="1118"/>
        <v>#N/A</v>
      </c>
      <c r="AA1191" s="466"/>
      <c r="AB1191" s="466"/>
      <c r="AC1191" s="466"/>
      <c r="AD1191" s="466"/>
      <c r="AE1191" s="466"/>
      <c r="AG1191" s="466"/>
      <c r="AM1191" s="466"/>
      <c r="AN1191" s="466"/>
      <c r="AO1191" s="466"/>
      <c r="AP1191" s="466"/>
      <c r="AQ1191" s="466"/>
      <c r="AS1191" s="466"/>
      <c r="AU1191" s="466"/>
      <c r="AV1191" s="466"/>
      <c r="AW1191" s="466"/>
      <c r="AX1191" s="466"/>
      <c r="AY1191" s="466"/>
      <c r="AZ1191" s="466"/>
      <c r="BA1191" s="466"/>
      <c r="BB1191" s="466"/>
      <c r="BC1191" s="466"/>
      <c r="BD1191" s="466"/>
      <c r="BE1191" s="466"/>
      <c r="BF1191" s="466"/>
      <c r="BG1191" s="466"/>
      <c r="BH1191" s="466"/>
      <c r="BI1191" s="466"/>
      <c r="BJ1191" s="466"/>
      <c r="BK1191" s="466"/>
      <c r="BL1191" s="466"/>
      <c r="BM1191" s="466"/>
      <c r="BN1191" s="466"/>
      <c r="BO1191" s="466"/>
      <c r="BP1191" s="466"/>
      <c r="BQ1191" s="466"/>
      <c r="BR1191" s="466"/>
      <c r="BS1191" s="466"/>
    </row>
    <row r="1192" spans="2:71">
      <c r="B1192" s="48">
        <f t="shared" si="1114"/>
        <v>1916</v>
      </c>
      <c r="M1192" s="49" t="e">
        <f t="shared" ca="1" si="1117"/>
        <v>#N/A</v>
      </c>
      <c r="N1192" s="49" t="e">
        <f t="shared" ca="1" si="1117"/>
        <v>#N/A</v>
      </c>
      <c r="X1192" s="49" t="e">
        <f t="shared" ca="1" si="1118"/>
        <v>#N/A</v>
      </c>
      <c r="Y1192" s="49" t="e">
        <f t="shared" ca="1" si="1118"/>
        <v>#N/A</v>
      </c>
      <c r="AA1192" s="466"/>
      <c r="AB1192" s="466"/>
      <c r="AC1192" s="466"/>
      <c r="AD1192" s="466"/>
      <c r="AE1192" s="466"/>
      <c r="AG1192" s="466"/>
      <c r="AM1192" s="466"/>
      <c r="AN1192" s="466"/>
      <c r="AO1192" s="466"/>
      <c r="AP1192" s="466"/>
      <c r="AQ1192" s="466"/>
      <c r="AS1192" s="466"/>
      <c r="AU1192" s="466"/>
      <c r="AV1192" s="466"/>
      <c r="AW1192" s="466"/>
      <c r="AX1192" s="466"/>
      <c r="AY1192" s="466"/>
      <c r="AZ1192" s="466"/>
      <c r="BA1192" s="466"/>
      <c r="BB1192" s="466"/>
      <c r="BC1192" s="466"/>
      <c r="BD1192" s="466"/>
      <c r="BE1192" s="466"/>
      <c r="BF1192" s="466"/>
      <c r="BG1192" s="466"/>
      <c r="BH1192" s="466"/>
      <c r="BI1192" s="466"/>
      <c r="BJ1192" s="466"/>
      <c r="BK1192" s="466"/>
      <c r="BL1192" s="466"/>
      <c r="BM1192" s="466"/>
      <c r="BN1192" s="466"/>
      <c r="BO1192" s="466"/>
      <c r="BP1192" s="466"/>
      <c r="BQ1192" s="466"/>
      <c r="BR1192" s="466"/>
      <c r="BS1192" s="466"/>
    </row>
    <row r="1193" spans="2:71">
      <c r="B1193" s="48">
        <f t="shared" si="1114"/>
        <v>1917</v>
      </c>
      <c r="M1193" s="49" t="e">
        <f t="shared" ca="1" si="1117"/>
        <v>#N/A</v>
      </c>
      <c r="N1193" s="49" t="e">
        <f t="shared" ca="1" si="1117"/>
        <v>#N/A</v>
      </c>
      <c r="X1193" s="49" t="e">
        <f t="shared" ca="1" si="1118"/>
        <v>#N/A</v>
      </c>
      <c r="Y1193" s="49" t="e">
        <f t="shared" ca="1" si="1118"/>
        <v>#N/A</v>
      </c>
      <c r="AA1193" s="466"/>
      <c r="AB1193" s="466"/>
      <c r="AC1193" s="466"/>
      <c r="AD1193" s="466"/>
      <c r="AE1193" s="466"/>
      <c r="AG1193" s="466"/>
      <c r="AM1193" s="466"/>
      <c r="AN1193" s="466"/>
      <c r="AO1193" s="466"/>
      <c r="AP1193" s="466"/>
      <c r="AQ1193" s="466"/>
      <c r="AS1193" s="466"/>
      <c r="AU1193" s="466"/>
      <c r="AV1193" s="466"/>
      <c r="AW1193" s="466"/>
      <c r="AX1193" s="466"/>
      <c r="AY1193" s="466"/>
      <c r="AZ1193" s="466"/>
      <c r="BA1193" s="466"/>
      <c r="BB1193" s="466"/>
      <c r="BC1193" s="466"/>
      <c r="BD1193" s="466"/>
      <c r="BE1193" s="466"/>
      <c r="BF1193" s="466"/>
      <c r="BG1193" s="466"/>
      <c r="BH1193" s="466"/>
      <c r="BI1193" s="466"/>
      <c r="BJ1193" s="466"/>
      <c r="BK1193" s="466"/>
      <c r="BL1193" s="466"/>
      <c r="BM1193" s="466"/>
      <c r="BN1193" s="466"/>
      <c r="BO1193" s="466"/>
      <c r="BP1193" s="466"/>
      <c r="BQ1193" s="466"/>
      <c r="BR1193" s="466"/>
      <c r="BS1193" s="466"/>
    </row>
    <row r="1194" spans="2:71">
      <c r="B1194" s="48">
        <f t="shared" si="1114"/>
        <v>1918</v>
      </c>
      <c r="M1194" s="49" t="e">
        <f t="shared" ca="1" si="1117"/>
        <v>#N/A</v>
      </c>
      <c r="N1194" s="49" t="e">
        <f t="shared" ca="1" si="1117"/>
        <v>#N/A</v>
      </c>
      <c r="X1194" s="49" t="e">
        <f t="shared" ca="1" si="1118"/>
        <v>#N/A</v>
      </c>
      <c r="Y1194" s="49" t="e">
        <f t="shared" ca="1" si="1118"/>
        <v>#N/A</v>
      </c>
      <c r="AA1194" s="466"/>
      <c r="AB1194" s="466"/>
      <c r="AC1194" s="466"/>
      <c r="AD1194" s="466"/>
      <c r="AE1194" s="466"/>
      <c r="AG1194" s="466"/>
      <c r="AM1194" s="466"/>
      <c r="AN1194" s="466"/>
      <c r="AO1194" s="466"/>
      <c r="AP1194" s="466"/>
      <c r="AQ1194" s="466"/>
      <c r="AS1194" s="466"/>
      <c r="AU1194" s="466"/>
      <c r="AV1194" s="466"/>
      <c r="AW1194" s="466"/>
      <c r="AX1194" s="466"/>
      <c r="AY1194" s="466"/>
      <c r="AZ1194" s="466"/>
      <c r="BA1194" s="466"/>
      <c r="BB1194" s="466"/>
      <c r="BC1194" s="466"/>
      <c r="BD1194" s="466"/>
      <c r="BE1194" s="466"/>
      <c r="BF1194" s="466"/>
      <c r="BG1194" s="466"/>
      <c r="BH1194" s="466"/>
      <c r="BI1194" s="466"/>
      <c r="BJ1194" s="466"/>
      <c r="BK1194" s="466"/>
      <c r="BL1194" s="466"/>
      <c r="BM1194" s="466"/>
      <c r="BN1194" s="466"/>
      <c r="BO1194" s="466"/>
      <c r="BP1194" s="466"/>
      <c r="BQ1194" s="466"/>
      <c r="BR1194" s="466"/>
      <c r="BS1194" s="466"/>
    </row>
    <row r="1195" spans="2:71">
      <c r="B1195" s="48">
        <f t="shared" si="1114"/>
        <v>1919</v>
      </c>
      <c r="M1195" s="49" t="e">
        <f t="shared" ca="1" si="1117"/>
        <v>#N/A</v>
      </c>
      <c r="N1195" s="49" t="e">
        <f t="shared" ca="1" si="1117"/>
        <v>#N/A</v>
      </c>
      <c r="X1195" s="49" t="e">
        <f t="shared" ca="1" si="1118"/>
        <v>#N/A</v>
      </c>
      <c r="Y1195" s="49" t="e">
        <f t="shared" ca="1" si="1118"/>
        <v>#N/A</v>
      </c>
      <c r="AA1195" s="466"/>
      <c r="AB1195" s="466"/>
      <c r="AC1195" s="466"/>
      <c r="AD1195" s="466"/>
      <c r="AE1195" s="466"/>
      <c r="AG1195" s="466"/>
      <c r="AM1195" s="466"/>
      <c r="AN1195" s="466"/>
      <c r="AO1195" s="466"/>
      <c r="AP1195" s="466"/>
      <c r="AQ1195" s="466"/>
      <c r="AS1195" s="466"/>
      <c r="AU1195" s="466"/>
      <c r="AV1195" s="466"/>
      <c r="AW1195" s="466"/>
      <c r="AX1195" s="466"/>
      <c r="AY1195" s="466"/>
      <c r="AZ1195" s="466"/>
      <c r="BA1195" s="466"/>
      <c r="BB1195" s="466"/>
      <c r="BC1195" s="466"/>
      <c r="BD1195" s="466"/>
      <c r="BE1195" s="466"/>
      <c r="BF1195" s="466"/>
      <c r="BG1195" s="466"/>
      <c r="BH1195" s="466"/>
      <c r="BI1195" s="466"/>
      <c r="BJ1195" s="466"/>
      <c r="BK1195" s="466"/>
      <c r="BL1195" s="466"/>
      <c r="BM1195" s="466"/>
      <c r="BN1195" s="466"/>
      <c r="BO1195" s="466"/>
      <c r="BP1195" s="466"/>
      <c r="BQ1195" s="466"/>
      <c r="BR1195" s="466"/>
      <c r="BS1195" s="466"/>
    </row>
    <row r="1196" spans="2:71">
      <c r="B1196" s="48">
        <f t="shared" si="1114"/>
        <v>1920</v>
      </c>
      <c r="M1196" s="49" t="e">
        <f t="shared" ca="1" si="1117"/>
        <v>#N/A</v>
      </c>
      <c r="N1196" s="49" t="e">
        <f t="shared" ca="1" si="1117"/>
        <v>#N/A</v>
      </c>
      <c r="X1196" s="49" t="e">
        <f t="shared" ca="1" si="1118"/>
        <v>#N/A</v>
      </c>
      <c r="Y1196" s="49" t="e">
        <f t="shared" ca="1" si="1118"/>
        <v>#N/A</v>
      </c>
      <c r="AA1196" s="466"/>
      <c r="AB1196" s="466"/>
      <c r="AC1196" s="466"/>
      <c r="AD1196" s="466"/>
      <c r="AE1196" s="466"/>
      <c r="AG1196" s="466"/>
      <c r="AM1196" s="466"/>
      <c r="AN1196" s="466"/>
      <c r="AO1196" s="466"/>
      <c r="AP1196" s="466"/>
      <c r="AQ1196" s="466"/>
      <c r="AS1196" s="466"/>
      <c r="AU1196" s="466"/>
      <c r="AV1196" s="466"/>
      <c r="AW1196" s="466"/>
      <c r="AX1196" s="466"/>
      <c r="AY1196" s="466"/>
      <c r="AZ1196" s="466"/>
      <c r="BA1196" s="466"/>
      <c r="BB1196" s="466"/>
      <c r="BC1196" s="466"/>
      <c r="BD1196" s="466"/>
      <c r="BE1196" s="466"/>
      <c r="BF1196" s="466"/>
      <c r="BG1196" s="466"/>
      <c r="BH1196" s="466"/>
      <c r="BI1196" s="466"/>
      <c r="BJ1196" s="466"/>
      <c r="BK1196" s="466"/>
      <c r="BL1196" s="466"/>
      <c r="BM1196" s="466"/>
      <c r="BN1196" s="466"/>
      <c r="BO1196" s="466"/>
      <c r="BP1196" s="466"/>
      <c r="BQ1196" s="466"/>
      <c r="BR1196" s="466"/>
      <c r="BS1196" s="466"/>
    </row>
    <row r="1197" spans="2:71">
      <c r="B1197" s="48">
        <f t="shared" si="1114"/>
        <v>1921</v>
      </c>
      <c r="M1197" s="49" t="e">
        <f t="shared" ca="1" si="1117"/>
        <v>#N/A</v>
      </c>
      <c r="N1197" s="49" t="e">
        <f t="shared" ca="1" si="1117"/>
        <v>#N/A</v>
      </c>
      <c r="X1197" s="49" t="e">
        <f t="shared" ca="1" si="1118"/>
        <v>#N/A</v>
      </c>
      <c r="Y1197" s="49" t="e">
        <f t="shared" ca="1" si="1118"/>
        <v>#N/A</v>
      </c>
      <c r="AA1197" s="466"/>
      <c r="AB1197" s="466"/>
      <c r="AC1197" s="466"/>
      <c r="AD1197" s="466"/>
      <c r="AE1197" s="466"/>
      <c r="AG1197" s="466"/>
      <c r="AM1197" s="466"/>
      <c r="AN1197" s="466"/>
      <c r="AO1197" s="466"/>
      <c r="AP1197" s="466"/>
      <c r="AQ1197" s="466"/>
      <c r="AS1197" s="466"/>
      <c r="AU1197" s="466"/>
      <c r="AV1197" s="466"/>
      <c r="AW1197" s="466"/>
      <c r="AX1197" s="466"/>
      <c r="AY1197" s="466"/>
      <c r="AZ1197" s="466"/>
      <c r="BA1197" s="466"/>
      <c r="BB1197" s="466"/>
      <c r="BC1197" s="466"/>
      <c r="BD1197" s="466"/>
      <c r="BE1197" s="466"/>
      <c r="BF1197" s="466"/>
      <c r="BG1197" s="466"/>
      <c r="BH1197" s="466"/>
      <c r="BI1197" s="466"/>
      <c r="BJ1197" s="466"/>
      <c r="BK1197" s="466"/>
      <c r="BL1197" s="466"/>
      <c r="BM1197" s="466"/>
      <c r="BN1197" s="466"/>
      <c r="BO1197" s="466"/>
      <c r="BP1197" s="466"/>
      <c r="BQ1197" s="466"/>
      <c r="BR1197" s="466"/>
      <c r="BS1197" s="466"/>
    </row>
    <row r="1198" spans="2:71">
      <c r="B1198" s="48">
        <f t="shared" si="1114"/>
        <v>1922</v>
      </c>
      <c r="M1198" s="49" t="e">
        <f t="shared" ca="1" si="1117"/>
        <v>#N/A</v>
      </c>
      <c r="N1198" s="49" t="e">
        <f t="shared" ca="1" si="1117"/>
        <v>#N/A</v>
      </c>
      <c r="X1198" s="49" t="e">
        <f t="shared" ca="1" si="1118"/>
        <v>#N/A</v>
      </c>
      <c r="Y1198" s="49" t="e">
        <f t="shared" ca="1" si="1118"/>
        <v>#N/A</v>
      </c>
      <c r="AA1198" s="466"/>
      <c r="AB1198" s="466"/>
      <c r="AC1198" s="466"/>
      <c r="AD1198" s="466"/>
      <c r="AE1198" s="466"/>
      <c r="AG1198" s="466"/>
      <c r="AM1198" s="466"/>
      <c r="AN1198" s="466"/>
      <c r="AO1198" s="466"/>
      <c r="AP1198" s="466"/>
      <c r="AQ1198" s="466"/>
      <c r="AS1198" s="466"/>
      <c r="AU1198" s="466"/>
      <c r="AV1198" s="466"/>
      <c r="AW1198" s="466"/>
      <c r="AX1198" s="466"/>
      <c r="AY1198" s="466"/>
      <c r="AZ1198" s="466"/>
      <c r="BA1198" s="466"/>
      <c r="BB1198" s="466"/>
      <c r="BC1198" s="466"/>
      <c r="BD1198" s="466"/>
      <c r="BE1198" s="466"/>
      <c r="BF1198" s="466"/>
      <c r="BG1198" s="466"/>
      <c r="BH1198" s="466"/>
      <c r="BI1198" s="466"/>
      <c r="BJ1198" s="466"/>
      <c r="BK1198" s="466"/>
      <c r="BL1198" s="466"/>
      <c r="BM1198" s="466"/>
      <c r="BN1198" s="466"/>
      <c r="BO1198" s="466"/>
      <c r="BP1198" s="466"/>
      <c r="BQ1198" s="466"/>
      <c r="BR1198" s="466"/>
      <c r="BS1198" s="466"/>
    </row>
    <row r="1199" spans="2:71">
      <c r="B1199" s="48">
        <f t="shared" si="1114"/>
        <v>1923</v>
      </c>
      <c r="M1199" s="49" t="e">
        <f t="shared" ca="1" si="1117"/>
        <v>#N/A</v>
      </c>
      <c r="N1199" s="49" t="e">
        <f t="shared" ca="1" si="1117"/>
        <v>#N/A</v>
      </c>
      <c r="X1199" s="49" t="e">
        <f t="shared" ca="1" si="1118"/>
        <v>#N/A</v>
      </c>
      <c r="Y1199" s="49" t="e">
        <f t="shared" ca="1" si="1118"/>
        <v>#N/A</v>
      </c>
      <c r="AA1199" s="466"/>
      <c r="AB1199" s="466"/>
      <c r="AC1199" s="466"/>
      <c r="AD1199" s="466"/>
      <c r="AE1199" s="466"/>
      <c r="AG1199" s="466"/>
      <c r="AM1199" s="466"/>
      <c r="AN1199" s="466"/>
      <c r="AO1199" s="466"/>
      <c r="AP1199" s="466"/>
      <c r="AQ1199" s="466"/>
      <c r="AS1199" s="466"/>
      <c r="AU1199" s="466"/>
      <c r="AV1199" s="466"/>
      <c r="AW1199" s="466"/>
      <c r="AX1199" s="466"/>
      <c r="AY1199" s="466"/>
      <c r="AZ1199" s="466"/>
      <c r="BA1199" s="466"/>
      <c r="BB1199" s="466"/>
      <c r="BC1199" s="466"/>
      <c r="BD1199" s="466"/>
      <c r="BE1199" s="466"/>
      <c r="BF1199" s="466"/>
      <c r="BG1199" s="466"/>
      <c r="BH1199" s="466"/>
      <c r="BI1199" s="466"/>
      <c r="BJ1199" s="466"/>
      <c r="BK1199" s="466"/>
      <c r="BL1199" s="466"/>
      <c r="BM1199" s="466"/>
      <c r="BN1199" s="466"/>
      <c r="BO1199" s="466"/>
      <c r="BP1199" s="466"/>
      <c r="BQ1199" s="466"/>
      <c r="BR1199" s="466"/>
      <c r="BS1199" s="466"/>
    </row>
    <row r="1200" spans="2:71">
      <c r="B1200" s="48">
        <f t="shared" si="1114"/>
        <v>1924</v>
      </c>
      <c r="M1200" s="49" t="e">
        <f t="shared" ca="1" si="1117"/>
        <v>#N/A</v>
      </c>
      <c r="N1200" s="49" t="e">
        <f t="shared" ca="1" si="1117"/>
        <v>#N/A</v>
      </c>
      <c r="X1200" s="49" t="e">
        <f t="shared" ca="1" si="1118"/>
        <v>#N/A</v>
      </c>
      <c r="Y1200" s="49" t="e">
        <f t="shared" ca="1" si="1118"/>
        <v>#N/A</v>
      </c>
      <c r="AA1200" s="466"/>
      <c r="AB1200" s="466"/>
      <c r="AC1200" s="466"/>
      <c r="AD1200" s="466"/>
      <c r="AE1200" s="466"/>
      <c r="AG1200" s="466"/>
      <c r="AM1200" s="466"/>
      <c r="AN1200" s="466"/>
      <c r="AO1200" s="466"/>
      <c r="AP1200" s="466"/>
      <c r="AQ1200" s="466"/>
      <c r="AS1200" s="466"/>
      <c r="AU1200" s="466"/>
      <c r="AV1200" s="466"/>
      <c r="AW1200" s="466"/>
      <c r="AX1200" s="466"/>
      <c r="AY1200" s="466"/>
      <c r="AZ1200" s="466"/>
      <c r="BA1200" s="466"/>
      <c r="BB1200" s="466"/>
      <c r="BC1200" s="466"/>
      <c r="BD1200" s="466"/>
      <c r="BE1200" s="466"/>
      <c r="BF1200" s="466"/>
      <c r="BG1200" s="466"/>
      <c r="BH1200" s="466"/>
      <c r="BI1200" s="466"/>
      <c r="BJ1200" s="466"/>
      <c r="BK1200" s="466"/>
      <c r="BL1200" s="466"/>
      <c r="BM1200" s="466"/>
      <c r="BN1200" s="466"/>
      <c r="BO1200" s="466"/>
      <c r="BP1200" s="466"/>
      <c r="BQ1200" s="466"/>
      <c r="BR1200" s="466"/>
      <c r="BS1200" s="466"/>
    </row>
    <row r="1201" spans="2:71">
      <c r="B1201" s="48">
        <f t="shared" si="1114"/>
        <v>1925</v>
      </c>
      <c r="M1201" s="49" t="e">
        <f t="shared" ca="1" si="1117"/>
        <v>#N/A</v>
      </c>
      <c r="N1201" s="49" t="e">
        <f t="shared" ca="1" si="1117"/>
        <v>#N/A</v>
      </c>
      <c r="X1201" s="49" t="e">
        <f t="shared" ca="1" si="1118"/>
        <v>#N/A</v>
      </c>
      <c r="Y1201" s="49" t="e">
        <f t="shared" ca="1" si="1118"/>
        <v>#N/A</v>
      </c>
      <c r="AA1201" s="466"/>
      <c r="AB1201" s="466"/>
      <c r="AC1201" s="466"/>
      <c r="AD1201" s="466"/>
      <c r="AE1201" s="466"/>
      <c r="AG1201" s="466"/>
      <c r="AM1201" s="466"/>
      <c r="AN1201" s="466"/>
      <c r="AO1201" s="466"/>
      <c r="AP1201" s="466"/>
      <c r="AQ1201" s="466"/>
      <c r="AS1201" s="466"/>
      <c r="AU1201" s="466"/>
      <c r="AV1201" s="466"/>
      <c r="AW1201" s="466"/>
      <c r="AX1201" s="466"/>
      <c r="AY1201" s="466"/>
      <c r="AZ1201" s="466"/>
      <c r="BA1201" s="466"/>
      <c r="BB1201" s="466"/>
      <c r="BC1201" s="466"/>
      <c r="BD1201" s="466"/>
      <c r="BE1201" s="466"/>
      <c r="BF1201" s="466"/>
      <c r="BG1201" s="466"/>
      <c r="BH1201" s="466"/>
      <c r="BI1201" s="466"/>
      <c r="BJ1201" s="466"/>
      <c r="BK1201" s="466"/>
      <c r="BL1201" s="466"/>
      <c r="BM1201" s="466"/>
      <c r="BN1201" s="466"/>
      <c r="BO1201" s="466"/>
      <c r="BP1201" s="466"/>
      <c r="BQ1201" s="466"/>
      <c r="BR1201" s="466"/>
      <c r="BS1201" s="466"/>
    </row>
    <row r="1202" spans="2:71">
      <c r="B1202" s="48">
        <f t="shared" si="1114"/>
        <v>1926</v>
      </c>
      <c r="M1202" s="49" t="e">
        <f t="shared" ca="1" si="1117"/>
        <v>#N/A</v>
      </c>
      <c r="N1202" s="49" t="e">
        <f t="shared" ca="1" si="1117"/>
        <v>#N/A</v>
      </c>
      <c r="X1202" s="49" t="e">
        <f t="shared" ca="1" si="1118"/>
        <v>#N/A</v>
      </c>
      <c r="Y1202" s="49" t="e">
        <f t="shared" ca="1" si="1118"/>
        <v>#N/A</v>
      </c>
      <c r="AA1202" s="466"/>
      <c r="AB1202" s="466"/>
      <c r="AC1202" s="466"/>
      <c r="AD1202" s="466"/>
      <c r="AE1202" s="466"/>
      <c r="AG1202" s="466"/>
      <c r="AM1202" s="466"/>
      <c r="AN1202" s="466"/>
      <c r="AO1202" s="466"/>
      <c r="AP1202" s="466"/>
      <c r="AQ1202" s="466"/>
      <c r="AS1202" s="466"/>
      <c r="AU1202" s="466"/>
      <c r="AV1202" s="466"/>
      <c r="AW1202" s="466"/>
      <c r="AX1202" s="466"/>
      <c r="AY1202" s="466"/>
      <c r="AZ1202" s="466"/>
      <c r="BA1202" s="466"/>
      <c r="BB1202" s="466"/>
      <c r="BC1202" s="466"/>
      <c r="BD1202" s="466"/>
      <c r="BE1202" s="466"/>
      <c r="BF1202" s="466"/>
      <c r="BG1202" s="466"/>
      <c r="BH1202" s="466"/>
      <c r="BI1202" s="466"/>
      <c r="BJ1202" s="466"/>
      <c r="BK1202" s="466"/>
      <c r="BL1202" s="466"/>
      <c r="BM1202" s="466"/>
      <c r="BN1202" s="466"/>
      <c r="BO1202" s="466"/>
      <c r="BP1202" s="466"/>
      <c r="BQ1202" s="466"/>
      <c r="BR1202" s="466"/>
      <c r="BS1202" s="466"/>
    </row>
    <row r="1203" spans="2:71">
      <c r="B1203" s="48">
        <f t="shared" si="1114"/>
        <v>1927</v>
      </c>
      <c r="M1203" s="49" t="e">
        <f t="shared" ca="1" si="1117"/>
        <v>#N/A</v>
      </c>
      <c r="N1203" s="49" t="e">
        <f t="shared" ca="1" si="1117"/>
        <v>#N/A</v>
      </c>
      <c r="X1203" s="49" t="e">
        <f t="shared" ca="1" si="1118"/>
        <v>#N/A</v>
      </c>
      <c r="Y1203" s="49" t="e">
        <f t="shared" ca="1" si="1118"/>
        <v>#N/A</v>
      </c>
      <c r="AA1203" s="466"/>
      <c r="AB1203" s="466"/>
      <c r="AC1203" s="466"/>
      <c r="AD1203" s="466"/>
      <c r="AE1203" s="466"/>
      <c r="AG1203" s="466"/>
      <c r="AM1203" s="466"/>
      <c r="AN1203" s="466"/>
      <c r="AO1203" s="466"/>
      <c r="AP1203" s="466"/>
      <c r="AQ1203" s="466"/>
      <c r="AS1203" s="466"/>
      <c r="AU1203" s="466"/>
      <c r="AV1203" s="466"/>
      <c r="AW1203" s="466"/>
      <c r="AX1203" s="466"/>
      <c r="AY1203" s="466"/>
      <c r="AZ1203" s="466"/>
      <c r="BA1203" s="466"/>
      <c r="BB1203" s="466"/>
      <c r="BC1203" s="466"/>
      <c r="BD1203" s="466"/>
      <c r="BE1203" s="466"/>
      <c r="BF1203" s="466"/>
      <c r="BG1203" s="466"/>
      <c r="BH1203" s="466"/>
      <c r="BI1203" s="466"/>
      <c r="BJ1203" s="466"/>
      <c r="BK1203" s="466"/>
      <c r="BL1203" s="466"/>
      <c r="BM1203" s="466"/>
      <c r="BN1203" s="466"/>
      <c r="BO1203" s="466"/>
      <c r="BP1203" s="466"/>
      <c r="BQ1203" s="466"/>
      <c r="BR1203" s="466"/>
      <c r="BS1203" s="466"/>
    </row>
    <row r="1204" spans="2:71">
      <c r="B1204" s="48">
        <f t="shared" si="1114"/>
        <v>1928</v>
      </c>
      <c r="M1204" s="49" t="e">
        <f t="shared" ca="1" si="1117"/>
        <v>#N/A</v>
      </c>
      <c r="N1204" s="49" t="e">
        <f t="shared" ca="1" si="1117"/>
        <v>#N/A</v>
      </c>
      <c r="X1204" s="49" t="e">
        <f t="shared" ca="1" si="1118"/>
        <v>#N/A</v>
      </c>
      <c r="Y1204" s="49" t="e">
        <f t="shared" ca="1" si="1118"/>
        <v>#N/A</v>
      </c>
      <c r="AA1204" s="466"/>
      <c r="AB1204" s="466"/>
      <c r="AC1204" s="466"/>
      <c r="AD1204" s="466"/>
      <c r="AE1204" s="466"/>
      <c r="AG1204" s="466"/>
      <c r="AM1204" s="466"/>
      <c r="AN1204" s="466"/>
      <c r="AO1204" s="466"/>
      <c r="AP1204" s="466"/>
      <c r="AQ1204" s="466"/>
      <c r="AS1204" s="466"/>
      <c r="AU1204" s="466"/>
      <c r="AV1204" s="466"/>
      <c r="AW1204" s="466"/>
      <c r="AX1204" s="466"/>
      <c r="AY1204" s="466"/>
      <c r="AZ1204" s="466"/>
      <c r="BA1204" s="466"/>
      <c r="BB1204" s="466"/>
      <c r="BC1204" s="466"/>
      <c r="BD1204" s="466"/>
      <c r="BE1204" s="466"/>
      <c r="BF1204" s="466"/>
      <c r="BG1204" s="466"/>
      <c r="BH1204" s="466"/>
      <c r="BI1204" s="466"/>
      <c r="BJ1204" s="466"/>
      <c r="BK1204" s="466"/>
      <c r="BL1204" s="466"/>
      <c r="BM1204" s="466"/>
      <c r="BN1204" s="466"/>
      <c r="BO1204" s="466"/>
      <c r="BP1204" s="466"/>
      <c r="BQ1204" s="466"/>
      <c r="BR1204" s="466"/>
      <c r="BS1204" s="466"/>
    </row>
    <row r="1205" spans="2:71">
      <c r="B1205" s="48">
        <f t="shared" si="1114"/>
        <v>1929</v>
      </c>
      <c r="M1205" s="49" t="e">
        <f t="shared" ca="1" si="1117"/>
        <v>#N/A</v>
      </c>
      <c r="N1205" s="49" t="e">
        <f t="shared" ca="1" si="1117"/>
        <v>#N/A</v>
      </c>
      <c r="X1205" s="49" t="e">
        <f t="shared" ca="1" si="1118"/>
        <v>#N/A</v>
      </c>
      <c r="Y1205" s="49" t="e">
        <f t="shared" ca="1" si="1118"/>
        <v>#N/A</v>
      </c>
      <c r="AA1205" s="466"/>
      <c r="AB1205" s="466"/>
      <c r="AC1205" s="466"/>
      <c r="AD1205" s="466"/>
      <c r="AE1205" s="466"/>
      <c r="AG1205" s="466"/>
      <c r="AM1205" s="466"/>
      <c r="AN1205" s="466"/>
      <c r="AO1205" s="466"/>
      <c r="AP1205" s="466"/>
      <c r="AQ1205" s="466"/>
      <c r="AS1205" s="466"/>
      <c r="AU1205" s="466"/>
      <c r="AV1205" s="466"/>
      <c r="AW1205" s="466"/>
      <c r="AX1205" s="466"/>
      <c r="AY1205" s="466"/>
      <c r="AZ1205" s="466"/>
      <c r="BA1205" s="466"/>
      <c r="BB1205" s="466"/>
      <c r="BC1205" s="466"/>
      <c r="BD1205" s="466"/>
      <c r="BE1205" s="466"/>
      <c r="BF1205" s="466"/>
      <c r="BG1205" s="466"/>
      <c r="BH1205" s="466"/>
      <c r="BI1205" s="466"/>
      <c r="BJ1205" s="466"/>
      <c r="BK1205" s="466"/>
      <c r="BL1205" s="466"/>
      <c r="BM1205" s="466"/>
      <c r="BN1205" s="466"/>
      <c r="BO1205" s="466"/>
      <c r="BP1205" s="466"/>
      <c r="BQ1205" s="466"/>
      <c r="BR1205" s="466"/>
      <c r="BS1205" s="466"/>
    </row>
    <row r="1206" spans="2:71">
      <c r="B1206" s="48">
        <f t="shared" si="1114"/>
        <v>1930</v>
      </c>
      <c r="M1206" s="49" t="e">
        <f t="shared" ca="1" si="1117"/>
        <v>#N/A</v>
      </c>
      <c r="N1206" s="49" t="e">
        <f t="shared" ca="1" si="1117"/>
        <v>#N/A</v>
      </c>
      <c r="X1206" s="49" t="e">
        <f t="shared" ca="1" si="1118"/>
        <v>#N/A</v>
      </c>
      <c r="Y1206" s="49" t="e">
        <f t="shared" ca="1" si="1118"/>
        <v>#N/A</v>
      </c>
      <c r="AA1206" s="466"/>
      <c r="AB1206" s="466"/>
      <c r="AC1206" s="466"/>
      <c r="AD1206" s="466"/>
      <c r="AE1206" s="466"/>
      <c r="AG1206" s="466"/>
      <c r="AM1206" s="466"/>
      <c r="AN1206" s="466"/>
      <c r="AO1206" s="466"/>
      <c r="AP1206" s="466"/>
      <c r="AQ1206" s="466"/>
      <c r="AS1206" s="466"/>
      <c r="AU1206" s="466"/>
      <c r="AV1206" s="466"/>
      <c r="AW1206" s="466"/>
      <c r="AX1206" s="466"/>
      <c r="AY1206" s="466"/>
      <c r="AZ1206" s="466"/>
      <c r="BA1206" s="466"/>
      <c r="BB1206" s="466"/>
      <c r="BC1206" s="466"/>
      <c r="BD1206" s="466"/>
      <c r="BE1206" s="466"/>
      <c r="BF1206" s="466"/>
      <c r="BG1206" s="466"/>
      <c r="BH1206" s="466"/>
      <c r="BI1206" s="466"/>
      <c r="BJ1206" s="466"/>
      <c r="BK1206" s="466"/>
      <c r="BL1206" s="466"/>
      <c r="BM1206" s="466"/>
      <c r="BN1206" s="466"/>
      <c r="BO1206" s="466"/>
      <c r="BP1206" s="466"/>
      <c r="BQ1206" s="466"/>
      <c r="BR1206" s="466"/>
      <c r="BS1206" s="466"/>
    </row>
    <row r="1207" spans="2:71">
      <c r="B1207" s="48">
        <f t="shared" si="1114"/>
        <v>1931</v>
      </c>
      <c r="M1207" s="49" t="e">
        <f t="shared" ref="M1207:N1226" ca="1" si="1119">IF(ISNUMBER(M1057), (1+M1057)/(1+$G157)-1, NA())</f>
        <v>#N/A</v>
      </c>
      <c r="N1207" s="49" t="e">
        <f t="shared" ca="1" si="1119"/>
        <v>#N/A</v>
      </c>
      <c r="X1207" s="49" t="e">
        <f t="shared" ref="X1207:Y1226" ca="1" si="1120">IF(ISNUMBER(X1057), (1+X1057)/(1+$G157)-1, NA())</f>
        <v>#N/A</v>
      </c>
      <c r="Y1207" s="49" t="e">
        <f t="shared" ca="1" si="1120"/>
        <v>#N/A</v>
      </c>
      <c r="AA1207" s="466"/>
      <c r="AB1207" s="466"/>
      <c r="AC1207" s="466"/>
      <c r="AD1207" s="466"/>
      <c r="AE1207" s="466"/>
      <c r="AG1207" s="466"/>
      <c r="AM1207" s="466"/>
      <c r="AN1207" s="466"/>
      <c r="AO1207" s="466"/>
      <c r="AP1207" s="466"/>
      <c r="AQ1207" s="466"/>
      <c r="AS1207" s="466"/>
      <c r="AU1207" s="466"/>
      <c r="AV1207" s="466"/>
      <c r="AW1207" s="466"/>
      <c r="AX1207" s="466"/>
      <c r="AY1207" s="466"/>
      <c r="AZ1207" s="466"/>
      <c r="BA1207" s="466"/>
      <c r="BB1207" s="466"/>
      <c r="BC1207" s="466"/>
      <c r="BD1207" s="466"/>
      <c r="BE1207" s="466"/>
      <c r="BF1207" s="466"/>
      <c r="BG1207" s="466"/>
      <c r="BH1207" s="466"/>
      <c r="BI1207" s="466"/>
      <c r="BJ1207" s="466"/>
      <c r="BK1207" s="466"/>
      <c r="BL1207" s="466"/>
      <c r="BM1207" s="466"/>
      <c r="BN1207" s="466"/>
      <c r="BO1207" s="466"/>
      <c r="BP1207" s="466"/>
      <c r="BQ1207" s="466"/>
      <c r="BR1207" s="466"/>
      <c r="BS1207" s="466"/>
    </row>
    <row r="1208" spans="2:71">
      <c r="B1208" s="48">
        <f t="shared" si="1114"/>
        <v>1932</v>
      </c>
      <c r="M1208" s="49" t="e">
        <f t="shared" ca="1" si="1119"/>
        <v>#N/A</v>
      </c>
      <c r="N1208" s="49" t="e">
        <f t="shared" ca="1" si="1119"/>
        <v>#N/A</v>
      </c>
      <c r="X1208" s="49" t="e">
        <f t="shared" ca="1" si="1120"/>
        <v>#N/A</v>
      </c>
      <c r="Y1208" s="49" t="e">
        <f t="shared" ca="1" si="1120"/>
        <v>#N/A</v>
      </c>
      <c r="AA1208" s="466"/>
      <c r="AB1208" s="466"/>
      <c r="AC1208" s="466"/>
      <c r="AD1208" s="466"/>
      <c r="AE1208" s="466"/>
      <c r="AG1208" s="466"/>
      <c r="AM1208" s="466"/>
      <c r="AN1208" s="466"/>
      <c r="AO1208" s="466"/>
      <c r="AP1208" s="466"/>
      <c r="AQ1208" s="466"/>
      <c r="AS1208" s="466"/>
      <c r="AU1208" s="466"/>
      <c r="AV1208" s="466"/>
      <c r="AW1208" s="466"/>
      <c r="AX1208" s="466"/>
      <c r="AY1208" s="466"/>
      <c r="AZ1208" s="466"/>
      <c r="BA1208" s="466"/>
      <c r="BB1208" s="466"/>
      <c r="BC1208" s="466"/>
      <c r="BD1208" s="466"/>
      <c r="BE1208" s="466"/>
      <c r="BF1208" s="466"/>
      <c r="BG1208" s="466"/>
      <c r="BH1208" s="466"/>
      <c r="BI1208" s="466"/>
      <c r="BJ1208" s="466"/>
      <c r="BK1208" s="466"/>
      <c r="BL1208" s="466"/>
      <c r="BM1208" s="466"/>
      <c r="BN1208" s="466"/>
      <c r="BO1208" s="466"/>
      <c r="BP1208" s="466"/>
      <c r="BQ1208" s="466"/>
      <c r="BR1208" s="466"/>
      <c r="BS1208" s="466"/>
    </row>
    <row r="1209" spans="2:71">
      <c r="B1209" s="48">
        <f t="shared" si="1114"/>
        <v>1933</v>
      </c>
      <c r="M1209" s="49" t="e">
        <f t="shared" ca="1" si="1119"/>
        <v>#N/A</v>
      </c>
      <c r="N1209" s="49" t="e">
        <f t="shared" ca="1" si="1119"/>
        <v>#N/A</v>
      </c>
      <c r="X1209" s="49" t="e">
        <f t="shared" ca="1" si="1120"/>
        <v>#N/A</v>
      </c>
      <c r="Y1209" s="49" t="e">
        <f t="shared" ca="1" si="1120"/>
        <v>#N/A</v>
      </c>
      <c r="AA1209" s="466"/>
      <c r="AB1209" s="466"/>
      <c r="AC1209" s="466"/>
      <c r="AD1209" s="466"/>
      <c r="AE1209" s="466"/>
      <c r="AG1209" s="466"/>
      <c r="AM1209" s="466"/>
      <c r="AN1209" s="466"/>
      <c r="AO1209" s="466"/>
      <c r="AP1209" s="466"/>
      <c r="AQ1209" s="466"/>
      <c r="AS1209" s="466"/>
      <c r="AU1209" s="466"/>
      <c r="AV1209" s="466"/>
      <c r="AW1209" s="466"/>
      <c r="AX1209" s="466"/>
      <c r="AY1209" s="466"/>
      <c r="AZ1209" s="466"/>
      <c r="BA1209" s="466"/>
      <c r="BB1209" s="466"/>
      <c r="BC1209" s="466"/>
      <c r="BD1209" s="466"/>
      <c r="BE1209" s="466"/>
      <c r="BF1209" s="466"/>
      <c r="BG1209" s="466"/>
      <c r="BH1209" s="466"/>
      <c r="BI1209" s="466"/>
      <c r="BJ1209" s="466"/>
      <c r="BK1209" s="466"/>
      <c r="BL1209" s="466"/>
      <c r="BM1209" s="466"/>
      <c r="BN1209" s="466"/>
      <c r="BO1209" s="466"/>
      <c r="BP1209" s="466"/>
      <c r="BQ1209" s="466"/>
      <c r="BR1209" s="466"/>
      <c r="BS1209" s="466"/>
    </row>
    <row r="1210" spans="2:71">
      <c r="B1210" s="48">
        <f t="shared" si="1114"/>
        <v>1934</v>
      </c>
      <c r="M1210" s="49" t="e">
        <f t="shared" ca="1" si="1119"/>
        <v>#N/A</v>
      </c>
      <c r="N1210" s="49" t="e">
        <f t="shared" ca="1" si="1119"/>
        <v>#N/A</v>
      </c>
      <c r="X1210" s="49" t="e">
        <f t="shared" ca="1" si="1120"/>
        <v>#N/A</v>
      </c>
      <c r="Y1210" s="49" t="e">
        <f t="shared" ca="1" si="1120"/>
        <v>#N/A</v>
      </c>
      <c r="AA1210" s="466"/>
      <c r="AB1210" s="466"/>
      <c r="AC1210" s="466"/>
      <c r="AD1210" s="466"/>
      <c r="AE1210" s="466"/>
      <c r="AG1210" s="466"/>
      <c r="AM1210" s="466"/>
      <c r="AN1210" s="466"/>
      <c r="AO1210" s="466"/>
      <c r="AP1210" s="466"/>
      <c r="AQ1210" s="466"/>
      <c r="AS1210" s="466"/>
      <c r="AU1210" s="466"/>
      <c r="AV1210" s="466"/>
      <c r="AW1210" s="466"/>
      <c r="AX1210" s="466"/>
      <c r="AY1210" s="466"/>
      <c r="AZ1210" s="466"/>
      <c r="BA1210" s="466"/>
      <c r="BB1210" s="466"/>
      <c r="BC1210" s="466"/>
      <c r="BD1210" s="466"/>
      <c r="BE1210" s="466"/>
      <c r="BF1210" s="466"/>
      <c r="BG1210" s="466"/>
      <c r="BH1210" s="466"/>
      <c r="BI1210" s="466"/>
      <c r="BJ1210" s="466"/>
      <c r="BK1210" s="466"/>
      <c r="BL1210" s="466"/>
      <c r="BM1210" s="466"/>
      <c r="BN1210" s="466"/>
      <c r="BO1210" s="466"/>
      <c r="BP1210" s="466"/>
      <c r="BQ1210" s="466"/>
      <c r="BR1210" s="466"/>
      <c r="BS1210" s="466"/>
    </row>
    <row r="1211" spans="2:71">
      <c r="B1211" s="48">
        <f t="shared" si="1114"/>
        <v>1935</v>
      </c>
      <c r="M1211" s="49" t="e">
        <f t="shared" ca="1" si="1119"/>
        <v>#N/A</v>
      </c>
      <c r="N1211" s="49" t="e">
        <f t="shared" ca="1" si="1119"/>
        <v>#N/A</v>
      </c>
      <c r="X1211" s="49" t="e">
        <f t="shared" ca="1" si="1120"/>
        <v>#N/A</v>
      </c>
      <c r="Y1211" s="49" t="e">
        <f t="shared" ca="1" si="1120"/>
        <v>#N/A</v>
      </c>
      <c r="AA1211" s="466"/>
      <c r="AB1211" s="466"/>
      <c r="AC1211" s="466"/>
      <c r="AD1211" s="466"/>
      <c r="AE1211" s="466"/>
      <c r="AG1211" s="466"/>
      <c r="AM1211" s="466"/>
      <c r="AN1211" s="466"/>
      <c r="AO1211" s="466"/>
      <c r="AP1211" s="466"/>
      <c r="AQ1211" s="466"/>
      <c r="AS1211" s="466"/>
      <c r="AU1211" s="466"/>
      <c r="AV1211" s="466"/>
      <c r="AW1211" s="466"/>
      <c r="AX1211" s="466"/>
      <c r="AY1211" s="466"/>
      <c r="AZ1211" s="466"/>
      <c r="BA1211" s="466"/>
      <c r="BB1211" s="466"/>
      <c r="BC1211" s="466"/>
      <c r="BD1211" s="466"/>
      <c r="BE1211" s="466"/>
      <c r="BF1211" s="466"/>
      <c r="BG1211" s="466"/>
      <c r="BH1211" s="466"/>
      <c r="BI1211" s="466"/>
      <c r="BJ1211" s="466"/>
      <c r="BK1211" s="466"/>
      <c r="BL1211" s="466"/>
      <c r="BM1211" s="466"/>
      <c r="BN1211" s="466"/>
      <c r="BO1211" s="466"/>
      <c r="BP1211" s="466"/>
      <c r="BQ1211" s="466"/>
      <c r="BR1211" s="466"/>
      <c r="BS1211" s="466"/>
    </row>
    <row r="1212" spans="2:71">
      <c r="B1212" s="48">
        <f t="shared" si="1114"/>
        <v>1936</v>
      </c>
      <c r="M1212" s="49" t="e">
        <f t="shared" ca="1" si="1119"/>
        <v>#N/A</v>
      </c>
      <c r="N1212" s="49" t="e">
        <f t="shared" ca="1" si="1119"/>
        <v>#N/A</v>
      </c>
      <c r="X1212" s="49" t="e">
        <f t="shared" ca="1" si="1120"/>
        <v>#N/A</v>
      </c>
      <c r="Y1212" s="49" t="e">
        <f t="shared" ca="1" si="1120"/>
        <v>#N/A</v>
      </c>
      <c r="AA1212" s="466"/>
      <c r="AB1212" s="466"/>
      <c r="AC1212" s="466"/>
      <c r="AD1212" s="466"/>
      <c r="AE1212" s="466"/>
      <c r="AG1212" s="466"/>
      <c r="AM1212" s="466"/>
      <c r="AN1212" s="466"/>
      <c r="AO1212" s="466"/>
      <c r="AP1212" s="466"/>
      <c r="AQ1212" s="466"/>
      <c r="AS1212" s="466"/>
      <c r="AU1212" s="466"/>
      <c r="AV1212" s="466"/>
      <c r="AW1212" s="466"/>
      <c r="AX1212" s="466"/>
      <c r="AY1212" s="466"/>
      <c r="AZ1212" s="466"/>
      <c r="BA1212" s="466"/>
      <c r="BB1212" s="466"/>
      <c r="BC1212" s="466"/>
      <c r="BD1212" s="466"/>
      <c r="BE1212" s="466"/>
      <c r="BF1212" s="466"/>
      <c r="BG1212" s="466"/>
      <c r="BH1212" s="466"/>
      <c r="BI1212" s="466"/>
      <c r="BJ1212" s="466"/>
      <c r="BK1212" s="466"/>
      <c r="BL1212" s="466"/>
      <c r="BM1212" s="466"/>
      <c r="BN1212" s="466"/>
      <c r="BO1212" s="466"/>
      <c r="BP1212" s="466"/>
      <c r="BQ1212" s="466"/>
      <c r="BR1212" s="466"/>
      <c r="BS1212" s="466"/>
    </row>
    <row r="1213" spans="2:71">
      <c r="B1213" s="48">
        <f t="shared" ref="B1213:B1276" si="1121">B1212+1</f>
        <v>1937</v>
      </c>
      <c r="M1213" s="49" t="e">
        <f t="shared" ca="1" si="1119"/>
        <v>#N/A</v>
      </c>
      <c r="N1213" s="49" t="e">
        <f t="shared" ca="1" si="1119"/>
        <v>#N/A</v>
      </c>
      <c r="X1213" s="49" t="e">
        <f t="shared" ca="1" si="1120"/>
        <v>#N/A</v>
      </c>
      <c r="Y1213" s="49" t="e">
        <f t="shared" ca="1" si="1120"/>
        <v>#N/A</v>
      </c>
      <c r="AA1213" s="466"/>
      <c r="AB1213" s="466"/>
      <c r="AC1213" s="466"/>
      <c r="AD1213" s="466"/>
      <c r="AE1213" s="466"/>
      <c r="AG1213" s="466"/>
      <c r="AM1213" s="466"/>
      <c r="AN1213" s="466"/>
      <c r="AO1213" s="466"/>
      <c r="AP1213" s="466"/>
      <c r="AQ1213" s="466"/>
      <c r="AS1213" s="466"/>
      <c r="AU1213" s="466"/>
      <c r="AV1213" s="466"/>
      <c r="AW1213" s="466"/>
      <c r="AX1213" s="466"/>
      <c r="AY1213" s="466"/>
      <c r="AZ1213" s="466"/>
      <c r="BA1213" s="466"/>
      <c r="BB1213" s="466"/>
      <c r="BC1213" s="466"/>
      <c r="BD1213" s="466"/>
      <c r="BE1213" s="466"/>
      <c r="BF1213" s="466"/>
      <c r="BG1213" s="466"/>
      <c r="BH1213" s="466"/>
      <c r="BI1213" s="466"/>
      <c r="BJ1213" s="466"/>
      <c r="BK1213" s="466"/>
      <c r="BL1213" s="466"/>
      <c r="BM1213" s="466"/>
      <c r="BN1213" s="466"/>
      <c r="BO1213" s="466"/>
      <c r="BP1213" s="466"/>
      <c r="BQ1213" s="466"/>
      <c r="BR1213" s="466"/>
      <c r="BS1213" s="466"/>
    </row>
    <row r="1214" spans="2:71">
      <c r="B1214" s="48">
        <f t="shared" si="1121"/>
        <v>1938</v>
      </c>
      <c r="M1214" s="49" t="e">
        <f t="shared" ca="1" si="1119"/>
        <v>#N/A</v>
      </c>
      <c r="N1214" s="49" t="e">
        <f t="shared" ca="1" si="1119"/>
        <v>#N/A</v>
      </c>
      <c r="X1214" s="49" t="e">
        <f t="shared" ca="1" si="1120"/>
        <v>#N/A</v>
      </c>
      <c r="Y1214" s="49" t="e">
        <f t="shared" ca="1" si="1120"/>
        <v>#N/A</v>
      </c>
      <c r="AA1214" s="466"/>
      <c r="AB1214" s="466"/>
      <c r="AC1214" s="466"/>
      <c r="AD1214" s="466"/>
      <c r="AE1214" s="466"/>
      <c r="AG1214" s="466"/>
      <c r="AM1214" s="466"/>
      <c r="AN1214" s="466"/>
      <c r="AO1214" s="466"/>
      <c r="AP1214" s="466"/>
      <c r="AQ1214" s="466"/>
      <c r="AS1214" s="466"/>
      <c r="AU1214" s="466"/>
      <c r="AV1214" s="466"/>
      <c r="AW1214" s="466"/>
      <c r="AX1214" s="466"/>
      <c r="AY1214" s="466"/>
      <c r="AZ1214" s="466"/>
      <c r="BA1214" s="466"/>
      <c r="BB1214" s="466"/>
      <c r="BC1214" s="466"/>
      <c r="BD1214" s="466"/>
      <c r="BE1214" s="466"/>
      <c r="BF1214" s="466"/>
      <c r="BG1214" s="466"/>
      <c r="BH1214" s="466"/>
      <c r="BI1214" s="466"/>
      <c r="BJ1214" s="466"/>
      <c r="BK1214" s="466"/>
      <c r="BL1214" s="466"/>
      <c r="BM1214" s="466"/>
      <c r="BN1214" s="466"/>
      <c r="BO1214" s="466"/>
      <c r="BP1214" s="466"/>
      <c r="BQ1214" s="466"/>
      <c r="BR1214" s="466"/>
      <c r="BS1214" s="466"/>
    </row>
    <row r="1215" spans="2:71">
      <c r="B1215" s="48">
        <f t="shared" si="1121"/>
        <v>1939</v>
      </c>
      <c r="M1215" s="49" t="e">
        <f t="shared" ca="1" si="1119"/>
        <v>#N/A</v>
      </c>
      <c r="N1215" s="49" t="e">
        <f t="shared" ca="1" si="1119"/>
        <v>#N/A</v>
      </c>
      <c r="X1215" s="49" t="e">
        <f t="shared" ca="1" si="1120"/>
        <v>#N/A</v>
      </c>
      <c r="Y1215" s="49" t="e">
        <f t="shared" ca="1" si="1120"/>
        <v>#N/A</v>
      </c>
      <c r="AA1215" s="466"/>
      <c r="AB1215" s="466"/>
      <c r="AC1215" s="466"/>
      <c r="AD1215" s="466"/>
      <c r="AE1215" s="466"/>
      <c r="AG1215" s="466"/>
      <c r="AM1215" s="466"/>
      <c r="AN1215" s="466"/>
      <c r="AO1215" s="466"/>
      <c r="AP1215" s="466"/>
      <c r="AQ1215" s="466"/>
      <c r="AS1215" s="466"/>
      <c r="AU1215" s="466"/>
      <c r="AV1215" s="466"/>
      <c r="AW1215" s="466"/>
      <c r="AX1215" s="466"/>
      <c r="AY1215" s="466"/>
      <c r="AZ1215" s="466"/>
      <c r="BA1215" s="466"/>
      <c r="BB1215" s="466"/>
      <c r="BC1215" s="466"/>
      <c r="BD1215" s="466"/>
      <c r="BE1215" s="466"/>
      <c r="BF1215" s="466"/>
      <c r="BG1215" s="466"/>
      <c r="BH1215" s="466"/>
      <c r="BI1215" s="466"/>
      <c r="BJ1215" s="466"/>
      <c r="BK1215" s="466"/>
      <c r="BL1215" s="466"/>
      <c r="BM1215" s="466"/>
      <c r="BN1215" s="466"/>
      <c r="BO1215" s="466"/>
      <c r="BP1215" s="466"/>
      <c r="BQ1215" s="466"/>
      <c r="BR1215" s="466"/>
      <c r="BS1215" s="466"/>
    </row>
    <row r="1216" spans="2:71">
      <c r="B1216" s="48">
        <f t="shared" si="1121"/>
        <v>1940</v>
      </c>
      <c r="M1216" s="49" t="e">
        <f t="shared" ca="1" si="1119"/>
        <v>#N/A</v>
      </c>
      <c r="N1216" s="49" t="e">
        <f t="shared" ca="1" si="1119"/>
        <v>#N/A</v>
      </c>
      <c r="X1216" s="49" t="e">
        <f t="shared" ca="1" si="1120"/>
        <v>#N/A</v>
      </c>
      <c r="Y1216" s="49" t="e">
        <f t="shared" ca="1" si="1120"/>
        <v>#N/A</v>
      </c>
      <c r="AA1216" s="466"/>
      <c r="AB1216" s="466"/>
      <c r="AC1216" s="466"/>
      <c r="AD1216" s="466"/>
      <c r="AE1216" s="466"/>
      <c r="AG1216" s="466"/>
      <c r="AM1216" s="466"/>
      <c r="AN1216" s="466"/>
      <c r="AO1216" s="466"/>
      <c r="AP1216" s="466"/>
      <c r="AQ1216" s="466"/>
      <c r="AS1216" s="466"/>
      <c r="AU1216" s="466"/>
      <c r="AV1216" s="466"/>
      <c r="AW1216" s="466"/>
      <c r="AX1216" s="466"/>
      <c r="AY1216" s="466"/>
      <c r="AZ1216" s="466"/>
      <c r="BA1216" s="466"/>
      <c r="BB1216" s="466"/>
      <c r="BC1216" s="466"/>
      <c r="BD1216" s="466"/>
      <c r="BE1216" s="466"/>
      <c r="BF1216" s="466"/>
      <c r="BG1216" s="466"/>
      <c r="BH1216" s="466"/>
      <c r="BI1216" s="466"/>
      <c r="BJ1216" s="466"/>
      <c r="BK1216" s="466"/>
      <c r="BL1216" s="466"/>
      <c r="BM1216" s="466"/>
      <c r="BN1216" s="466"/>
      <c r="BO1216" s="466"/>
      <c r="BP1216" s="466"/>
      <c r="BQ1216" s="466"/>
      <c r="BR1216" s="466"/>
      <c r="BS1216" s="466"/>
    </row>
    <row r="1217" spans="2:71">
      <c r="B1217" s="48">
        <f t="shared" si="1121"/>
        <v>1941</v>
      </c>
      <c r="M1217" s="49" t="e">
        <f t="shared" ca="1" si="1119"/>
        <v>#N/A</v>
      </c>
      <c r="N1217" s="49" t="e">
        <f t="shared" ca="1" si="1119"/>
        <v>#N/A</v>
      </c>
      <c r="X1217" s="49" t="e">
        <f t="shared" ca="1" si="1120"/>
        <v>#N/A</v>
      </c>
      <c r="Y1217" s="49" t="e">
        <f t="shared" ca="1" si="1120"/>
        <v>#N/A</v>
      </c>
      <c r="AA1217" s="466"/>
      <c r="AB1217" s="466"/>
      <c r="AC1217" s="466"/>
      <c r="AD1217" s="466"/>
      <c r="AE1217" s="466"/>
      <c r="AG1217" s="466"/>
      <c r="AM1217" s="466"/>
      <c r="AN1217" s="466"/>
      <c r="AO1217" s="466"/>
      <c r="AP1217" s="466"/>
      <c r="AQ1217" s="466"/>
      <c r="AS1217" s="466"/>
      <c r="AU1217" s="466"/>
      <c r="AV1217" s="466"/>
      <c r="AW1217" s="466"/>
      <c r="AX1217" s="466"/>
      <c r="AY1217" s="466"/>
      <c r="AZ1217" s="466"/>
      <c r="BA1217" s="466"/>
      <c r="BB1217" s="466"/>
      <c r="BC1217" s="466"/>
      <c r="BD1217" s="466"/>
      <c r="BE1217" s="466"/>
      <c r="BF1217" s="466"/>
      <c r="BG1217" s="466"/>
      <c r="BH1217" s="466"/>
      <c r="BI1217" s="466"/>
      <c r="BJ1217" s="466"/>
      <c r="BK1217" s="466"/>
      <c r="BL1217" s="466"/>
      <c r="BM1217" s="466"/>
      <c r="BN1217" s="466"/>
      <c r="BO1217" s="466"/>
      <c r="BP1217" s="466"/>
      <c r="BQ1217" s="466"/>
      <c r="BR1217" s="466"/>
      <c r="BS1217" s="466"/>
    </row>
    <row r="1218" spans="2:71">
      <c r="B1218" s="48">
        <f t="shared" si="1121"/>
        <v>1942</v>
      </c>
      <c r="M1218" s="49" t="e">
        <f t="shared" ca="1" si="1119"/>
        <v>#N/A</v>
      </c>
      <c r="N1218" s="49" t="e">
        <f t="shared" ca="1" si="1119"/>
        <v>#N/A</v>
      </c>
      <c r="X1218" s="49" t="e">
        <f t="shared" ca="1" si="1120"/>
        <v>#N/A</v>
      </c>
      <c r="Y1218" s="49" t="e">
        <f t="shared" ca="1" si="1120"/>
        <v>#N/A</v>
      </c>
      <c r="AA1218" s="466"/>
      <c r="AB1218" s="466"/>
      <c r="AC1218" s="466"/>
      <c r="AD1218" s="466"/>
      <c r="AE1218" s="466"/>
      <c r="AG1218" s="466"/>
      <c r="AM1218" s="466"/>
      <c r="AN1218" s="466"/>
      <c r="AO1218" s="466"/>
      <c r="AP1218" s="466"/>
      <c r="AQ1218" s="466"/>
      <c r="AS1218" s="466"/>
      <c r="AU1218" s="466"/>
      <c r="AV1218" s="466"/>
      <c r="AW1218" s="466"/>
      <c r="AX1218" s="466"/>
      <c r="AY1218" s="466"/>
      <c r="AZ1218" s="466"/>
      <c r="BA1218" s="466"/>
      <c r="BB1218" s="466"/>
      <c r="BC1218" s="466"/>
      <c r="BD1218" s="466"/>
      <c r="BE1218" s="466"/>
      <c r="BF1218" s="466"/>
      <c r="BG1218" s="466"/>
      <c r="BH1218" s="466"/>
      <c r="BI1218" s="466"/>
      <c r="BJ1218" s="466"/>
      <c r="BK1218" s="466"/>
      <c r="BL1218" s="466"/>
      <c r="BM1218" s="466"/>
      <c r="BN1218" s="466"/>
      <c r="BO1218" s="466"/>
      <c r="BP1218" s="466"/>
      <c r="BQ1218" s="466"/>
      <c r="BR1218" s="466"/>
      <c r="BS1218" s="466"/>
    </row>
    <row r="1219" spans="2:71">
      <c r="B1219" s="48">
        <f t="shared" si="1121"/>
        <v>1943</v>
      </c>
      <c r="M1219" s="49" t="e">
        <f t="shared" ca="1" si="1119"/>
        <v>#N/A</v>
      </c>
      <c r="N1219" s="49" t="e">
        <f t="shared" ca="1" si="1119"/>
        <v>#N/A</v>
      </c>
      <c r="X1219" s="49" t="e">
        <f t="shared" ca="1" si="1120"/>
        <v>#N/A</v>
      </c>
      <c r="Y1219" s="49" t="e">
        <f t="shared" ca="1" si="1120"/>
        <v>#N/A</v>
      </c>
      <c r="AA1219" s="466"/>
      <c r="AB1219" s="466"/>
      <c r="AC1219" s="466"/>
      <c r="AD1219" s="466"/>
      <c r="AE1219" s="466"/>
      <c r="AG1219" s="466"/>
      <c r="AM1219" s="466"/>
      <c r="AN1219" s="466"/>
      <c r="AO1219" s="466"/>
      <c r="AP1219" s="466"/>
      <c r="AQ1219" s="466"/>
      <c r="AS1219" s="466"/>
      <c r="AU1219" s="466"/>
      <c r="AV1219" s="466"/>
      <c r="AW1219" s="466"/>
      <c r="AX1219" s="466"/>
      <c r="AY1219" s="466"/>
      <c r="AZ1219" s="466"/>
      <c r="BA1219" s="466"/>
      <c r="BB1219" s="466"/>
      <c r="BC1219" s="466"/>
      <c r="BD1219" s="466"/>
      <c r="BE1219" s="466"/>
      <c r="BF1219" s="466"/>
      <c r="BG1219" s="466"/>
      <c r="BH1219" s="466"/>
      <c r="BI1219" s="466"/>
      <c r="BJ1219" s="466"/>
      <c r="BK1219" s="466"/>
      <c r="BL1219" s="466"/>
      <c r="BM1219" s="466"/>
      <c r="BN1219" s="466"/>
      <c r="BO1219" s="466"/>
      <c r="BP1219" s="466"/>
      <c r="BQ1219" s="466"/>
      <c r="BR1219" s="466"/>
      <c r="BS1219" s="466"/>
    </row>
    <row r="1220" spans="2:71">
      <c r="B1220" s="48">
        <f t="shared" si="1121"/>
        <v>1944</v>
      </c>
      <c r="M1220" s="49" t="e">
        <f t="shared" ca="1" si="1119"/>
        <v>#N/A</v>
      </c>
      <c r="N1220" s="49" t="e">
        <f t="shared" ca="1" si="1119"/>
        <v>#N/A</v>
      </c>
      <c r="X1220" s="49" t="e">
        <f t="shared" ca="1" si="1120"/>
        <v>#N/A</v>
      </c>
      <c r="Y1220" s="49" t="e">
        <f t="shared" ca="1" si="1120"/>
        <v>#N/A</v>
      </c>
      <c r="AA1220" s="466"/>
      <c r="AB1220" s="466"/>
      <c r="AC1220" s="466"/>
      <c r="AD1220" s="466"/>
      <c r="AE1220" s="466"/>
      <c r="AG1220" s="466"/>
      <c r="AM1220" s="466"/>
      <c r="AN1220" s="466"/>
      <c r="AO1220" s="466"/>
      <c r="AP1220" s="466"/>
      <c r="AQ1220" s="466"/>
      <c r="AS1220" s="466"/>
      <c r="AU1220" s="466"/>
      <c r="AV1220" s="466"/>
      <c r="AW1220" s="466"/>
      <c r="AX1220" s="466"/>
      <c r="AY1220" s="466"/>
      <c r="AZ1220" s="466"/>
      <c r="BA1220" s="466"/>
      <c r="BB1220" s="466"/>
      <c r="BC1220" s="466"/>
      <c r="BD1220" s="466"/>
      <c r="BE1220" s="466"/>
      <c r="BF1220" s="466"/>
      <c r="BG1220" s="466"/>
      <c r="BH1220" s="466"/>
      <c r="BI1220" s="466"/>
      <c r="BJ1220" s="466"/>
      <c r="BK1220" s="466"/>
      <c r="BL1220" s="466"/>
      <c r="BM1220" s="466"/>
      <c r="BN1220" s="466"/>
      <c r="BO1220" s="466"/>
      <c r="BP1220" s="466"/>
      <c r="BQ1220" s="466"/>
      <c r="BR1220" s="466"/>
      <c r="BS1220" s="466"/>
    </row>
    <row r="1221" spans="2:71">
      <c r="B1221" s="48">
        <f t="shared" si="1121"/>
        <v>1945</v>
      </c>
      <c r="M1221" s="49" t="e">
        <f t="shared" ca="1" si="1119"/>
        <v>#N/A</v>
      </c>
      <c r="N1221" s="49" t="e">
        <f t="shared" ca="1" si="1119"/>
        <v>#N/A</v>
      </c>
      <c r="X1221" s="49" t="e">
        <f t="shared" ca="1" si="1120"/>
        <v>#N/A</v>
      </c>
      <c r="Y1221" s="49" t="e">
        <f t="shared" ca="1" si="1120"/>
        <v>#N/A</v>
      </c>
      <c r="AA1221" s="466"/>
      <c r="AB1221" s="466"/>
      <c r="AC1221" s="466"/>
      <c r="AD1221" s="466"/>
      <c r="AE1221" s="466"/>
      <c r="AG1221" s="466"/>
      <c r="AM1221" s="466"/>
      <c r="AN1221" s="466"/>
      <c r="AO1221" s="466"/>
      <c r="AP1221" s="466"/>
      <c r="AQ1221" s="466"/>
      <c r="AS1221" s="466"/>
      <c r="AU1221" s="466"/>
      <c r="AV1221" s="466"/>
      <c r="AW1221" s="466"/>
      <c r="AX1221" s="466"/>
      <c r="AY1221" s="466"/>
      <c r="AZ1221" s="466"/>
      <c r="BA1221" s="466"/>
      <c r="BB1221" s="466"/>
      <c r="BC1221" s="466"/>
      <c r="BD1221" s="466"/>
      <c r="BE1221" s="466"/>
      <c r="BF1221" s="466"/>
      <c r="BG1221" s="466"/>
      <c r="BH1221" s="466"/>
      <c r="BI1221" s="466"/>
      <c r="BJ1221" s="466"/>
      <c r="BK1221" s="466"/>
      <c r="BL1221" s="466"/>
      <c r="BM1221" s="466"/>
      <c r="BN1221" s="466"/>
      <c r="BO1221" s="466"/>
      <c r="BP1221" s="466"/>
      <c r="BQ1221" s="466"/>
      <c r="BR1221" s="466"/>
      <c r="BS1221" s="466"/>
    </row>
    <row r="1222" spans="2:71">
      <c r="B1222" s="48">
        <f t="shared" si="1121"/>
        <v>1946</v>
      </c>
      <c r="M1222" s="49" t="e">
        <f t="shared" ca="1" si="1119"/>
        <v>#N/A</v>
      </c>
      <c r="N1222" s="49" t="e">
        <f t="shared" ca="1" si="1119"/>
        <v>#N/A</v>
      </c>
      <c r="X1222" s="49" t="e">
        <f t="shared" ca="1" si="1120"/>
        <v>#N/A</v>
      </c>
      <c r="Y1222" s="49" t="e">
        <f t="shared" ca="1" si="1120"/>
        <v>#N/A</v>
      </c>
      <c r="AA1222" s="466"/>
      <c r="AB1222" s="466"/>
      <c r="AC1222" s="466"/>
      <c r="AD1222" s="466"/>
      <c r="AE1222" s="466"/>
      <c r="AG1222" s="466"/>
      <c r="AM1222" s="466"/>
      <c r="AN1222" s="466"/>
      <c r="AO1222" s="466"/>
      <c r="AP1222" s="466"/>
      <c r="AQ1222" s="466"/>
      <c r="AS1222" s="466"/>
      <c r="AU1222" s="466"/>
      <c r="AV1222" s="466"/>
      <c r="AW1222" s="466"/>
      <c r="AX1222" s="466"/>
      <c r="AY1222" s="466"/>
      <c r="AZ1222" s="466"/>
      <c r="BA1222" s="466"/>
      <c r="BB1222" s="466"/>
      <c r="BC1222" s="466"/>
      <c r="BD1222" s="466"/>
      <c r="BE1222" s="466"/>
      <c r="BF1222" s="466"/>
      <c r="BG1222" s="466"/>
      <c r="BH1222" s="466"/>
      <c r="BI1222" s="466"/>
      <c r="BJ1222" s="466"/>
      <c r="BK1222" s="466"/>
      <c r="BL1222" s="466"/>
      <c r="BM1222" s="466"/>
      <c r="BN1222" s="466"/>
      <c r="BO1222" s="466"/>
      <c r="BP1222" s="466"/>
      <c r="BQ1222" s="466"/>
      <c r="BR1222" s="466"/>
      <c r="BS1222" s="466"/>
    </row>
    <row r="1223" spans="2:71">
      <c r="B1223" s="48">
        <f t="shared" si="1121"/>
        <v>1947</v>
      </c>
      <c r="M1223" s="49" t="e">
        <f t="shared" ca="1" si="1119"/>
        <v>#N/A</v>
      </c>
      <c r="N1223" s="49" t="e">
        <f t="shared" ca="1" si="1119"/>
        <v>#N/A</v>
      </c>
      <c r="X1223" s="49" t="e">
        <f t="shared" ca="1" si="1120"/>
        <v>#N/A</v>
      </c>
      <c r="Y1223" s="49" t="e">
        <f t="shared" ca="1" si="1120"/>
        <v>#N/A</v>
      </c>
      <c r="AA1223" s="466"/>
      <c r="AB1223" s="466"/>
      <c r="AC1223" s="466"/>
      <c r="AD1223" s="466"/>
      <c r="AE1223" s="466"/>
      <c r="AG1223" s="466"/>
      <c r="AM1223" s="466"/>
      <c r="AN1223" s="466"/>
      <c r="AO1223" s="466"/>
      <c r="AP1223" s="466"/>
      <c r="AQ1223" s="466"/>
      <c r="AS1223" s="466"/>
      <c r="AU1223" s="466"/>
      <c r="AV1223" s="466"/>
      <c r="AW1223" s="466"/>
      <c r="AX1223" s="466"/>
      <c r="AY1223" s="466"/>
      <c r="AZ1223" s="466"/>
      <c r="BA1223" s="466"/>
      <c r="BB1223" s="466"/>
      <c r="BC1223" s="466"/>
      <c r="BD1223" s="466"/>
      <c r="BE1223" s="466"/>
      <c r="BF1223" s="466"/>
      <c r="BG1223" s="466"/>
      <c r="BH1223" s="466"/>
      <c r="BI1223" s="466"/>
      <c r="BJ1223" s="466"/>
      <c r="BK1223" s="466"/>
      <c r="BL1223" s="466"/>
      <c r="BM1223" s="466"/>
      <c r="BN1223" s="466"/>
      <c r="BO1223" s="466"/>
      <c r="BP1223" s="466"/>
      <c r="BQ1223" s="466"/>
      <c r="BR1223" s="466"/>
      <c r="BS1223" s="466"/>
    </row>
    <row r="1224" spans="2:71">
      <c r="B1224" s="48">
        <f t="shared" si="1121"/>
        <v>1948</v>
      </c>
      <c r="M1224" s="49" t="e">
        <f t="shared" ca="1" si="1119"/>
        <v>#N/A</v>
      </c>
      <c r="N1224" s="49" t="e">
        <f t="shared" ca="1" si="1119"/>
        <v>#N/A</v>
      </c>
      <c r="X1224" s="49" t="e">
        <f t="shared" ca="1" si="1120"/>
        <v>#N/A</v>
      </c>
      <c r="Y1224" s="49" t="e">
        <f t="shared" ca="1" si="1120"/>
        <v>#N/A</v>
      </c>
      <c r="AA1224" s="466"/>
      <c r="AB1224" s="466"/>
      <c r="AC1224" s="466"/>
      <c r="AD1224" s="466"/>
      <c r="AE1224" s="466"/>
      <c r="AG1224" s="466"/>
      <c r="AM1224" s="466"/>
      <c r="AN1224" s="466"/>
      <c r="AO1224" s="466"/>
      <c r="AP1224" s="466"/>
      <c r="AQ1224" s="466"/>
      <c r="AS1224" s="466"/>
      <c r="AU1224" s="466"/>
      <c r="AV1224" s="466"/>
      <c r="AW1224" s="466"/>
      <c r="AX1224" s="466"/>
      <c r="AY1224" s="466"/>
      <c r="AZ1224" s="466"/>
      <c r="BA1224" s="466"/>
      <c r="BB1224" s="466"/>
      <c r="BC1224" s="466"/>
      <c r="BD1224" s="466"/>
      <c r="BE1224" s="466"/>
      <c r="BF1224" s="466"/>
      <c r="BG1224" s="466"/>
      <c r="BH1224" s="466"/>
      <c r="BI1224" s="466"/>
      <c r="BJ1224" s="466"/>
      <c r="BK1224" s="466"/>
      <c r="BL1224" s="466"/>
      <c r="BM1224" s="466"/>
      <c r="BN1224" s="466"/>
      <c r="BO1224" s="466"/>
      <c r="BP1224" s="466"/>
      <c r="BQ1224" s="466"/>
      <c r="BR1224" s="466"/>
      <c r="BS1224" s="466"/>
    </row>
    <row r="1225" spans="2:71">
      <c r="B1225" s="48">
        <f t="shared" si="1121"/>
        <v>1949</v>
      </c>
      <c r="M1225" s="49" t="e">
        <f t="shared" ca="1" si="1119"/>
        <v>#N/A</v>
      </c>
      <c r="N1225" s="49" t="e">
        <f t="shared" ca="1" si="1119"/>
        <v>#N/A</v>
      </c>
      <c r="X1225" s="49" t="e">
        <f t="shared" ca="1" si="1120"/>
        <v>#N/A</v>
      </c>
      <c r="Y1225" s="49" t="e">
        <f t="shared" ca="1" si="1120"/>
        <v>#N/A</v>
      </c>
      <c r="AA1225" s="466"/>
      <c r="AB1225" s="466"/>
      <c r="AC1225" s="466"/>
      <c r="AD1225" s="466"/>
      <c r="AE1225" s="466"/>
      <c r="AG1225" s="466"/>
      <c r="AM1225" s="466"/>
      <c r="AN1225" s="466"/>
      <c r="AO1225" s="466"/>
      <c r="AP1225" s="466"/>
      <c r="AQ1225" s="466"/>
      <c r="AS1225" s="466"/>
      <c r="AU1225" s="466"/>
      <c r="AV1225" s="466"/>
      <c r="AW1225" s="466"/>
      <c r="AX1225" s="466"/>
      <c r="AY1225" s="466"/>
      <c r="AZ1225" s="466"/>
      <c r="BA1225" s="466"/>
      <c r="BB1225" s="466"/>
      <c r="BC1225" s="466"/>
      <c r="BD1225" s="466"/>
      <c r="BE1225" s="466"/>
      <c r="BF1225" s="466"/>
      <c r="BG1225" s="466"/>
      <c r="BH1225" s="466"/>
      <c r="BI1225" s="466"/>
      <c r="BJ1225" s="466"/>
      <c r="BK1225" s="466"/>
      <c r="BL1225" s="466"/>
      <c r="BM1225" s="466"/>
      <c r="BN1225" s="466"/>
      <c r="BO1225" s="466"/>
      <c r="BP1225" s="466"/>
      <c r="BQ1225" s="466"/>
      <c r="BR1225" s="466"/>
      <c r="BS1225" s="466"/>
    </row>
    <row r="1226" spans="2:71">
      <c r="B1226" s="48">
        <f t="shared" si="1121"/>
        <v>1950</v>
      </c>
      <c r="M1226" s="49" t="e">
        <f t="shared" ca="1" si="1119"/>
        <v>#N/A</v>
      </c>
      <c r="N1226" s="49" t="e">
        <f t="shared" ca="1" si="1119"/>
        <v>#N/A</v>
      </c>
      <c r="X1226" s="49" t="e">
        <f t="shared" ca="1" si="1120"/>
        <v>#N/A</v>
      </c>
      <c r="Y1226" s="49" t="e">
        <f t="shared" ca="1" si="1120"/>
        <v>#N/A</v>
      </c>
      <c r="AA1226" s="466"/>
      <c r="AB1226" s="466"/>
      <c r="AC1226" s="466"/>
      <c r="AD1226" s="466"/>
      <c r="AE1226" s="466"/>
      <c r="AG1226" s="466"/>
      <c r="AM1226" s="466"/>
      <c r="AN1226" s="466"/>
      <c r="AO1226" s="466"/>
      <c r="AP1226" s="466"/>
      <c r="AQ1226" s="466"/>
      <c r="AS1226" s="466"/>
      <c r="AU1226" s="466"/>
      <c r="AV1226" s="466"/>
      <c r="AW1226" s="466"/>
      <c r="AX1226" s="466"/>
      <c r="AY1226" s="466"/>
      <c r="AZ1226" s="466"/>
      <c r="BA1226" s="466"/>
      <c r="BB1226" s="466"/>
      <c r="BC1226" s="466"/>
      <c r="BD1226" s="466"/>
      <c r="BE1226" s="466"/>
      <c r="BF1226" s="466"/>
      <c r="BG1226" s="466"/>
      <c r="BH1226" s="466"/>
      <c r="BI1226" s="466"/>
      <c r="BJ1226" s="466"/>
      <c r="BK1226" s="466"/>
      <c r="BL1226" s="466"/>
      <c r="BM1226" s="466"/>
      <c r="BN1226" s="466"/>
      <c r="BO1226" s="466"/>
      <c r="BP1226" s="466"/>
      <c r="BQ1226" s="466"/>
      <c r="BR1226" s="466"/>
      <c r="BS1226" s="466"/>
    </row>
    <row r="1227" spans="2:71">
      <c r="B1227" s="48">
        <f t="shared" si="1121"/>
        <v>1951</v>
      </c>
      <c r="M1227" s="49" t="e">
        <f t="shared" ref="M1227:N1246" ca="1" si="1122">IF(ISNUMBER(M1077), (1+M1077)/(1+$G177)-1, NA())</f>
        <v>#N/A</v>
      </c>
      <c r="N1227" s="49" t="e">
        <f t="shared" ca="1" si="1122"/>
        <v>#N/A</v>
      </c>
      <c r="X1227" s="49" t="e">
        <f t="shared" ref="X1227:Y1246" ca="1" si="1123">IF(ISNUMBER(X1077), (1+X1077)/(1+$G177)-1, NA())</f>
        <v>#N/A</v>
      </c>
      <c r="Y1227" s="49" t="e">
        <f t="shared" ca="1" si="1123"/>
        <v>#N/A</v>
      </c>
      <c r="AA1227" s="466"/>
      <c r="AB1227" s="466"/>
      <c r="AC1227" s="466"/>
      <c r="AD1227" s="466"/>
      <c r="AE1227" s="466"/>
      <c r="AG1227" s="466"/>
      <c r="AM1227" s="466"/>
      <c r="AN1227" s="466"/>
      <c r="AO1227" s="466"/>
      <c r="AP1227" s="466"/>
      <c r="AQ1227" s="466"/>
      <c r="AS1227" s="466"/>
      <c r="AU1227" s="466"/>
      <c r="AV1227" s="466"/>
      <c r="AW1227" s="466"/>
      <c r="AX1227" s="466"/>
      <c r="AY1227" s="466"/>
      <c r="AZ1227" s="466"/>
      <c r="BA1227" s="466"/>
      <c r="BB1227" s="466"/>
      <c r="BC1227" s="466"/>
      <c r="BD1227" s="466"/>
      <c r="BE1227" s="466"/>
      <c r="BF1227" s="466"/>
      <c r="BG1227" s="466"/>
      <c r="BH1227" s="466"/>
      <c r="BI1227" s="466"/>
      <c r="BJ1227" s="466"/>
      <c r="BK1227" s="466"/>
      <c r="BL1227" s="466"/>
      <c r="BM1227" s="466"/>
      <c r="BN1227" s="466"/>
      <c r="BO1227" s="466"/>
      <c r="BP1227" s="466"/>
      <c r="BQ1227" s="466"/>
      <c r="BR1227" s="466"/>
      <c r="BS1227" s="466"/>
    </row>
    <row r="1228" spans="2:71">
      <c r="B1228" s="48">
        <f t="shared" si="1121"/>
        <v>1952</v>
      </c>
      <c r="M1228" s="49" t="e">
        <f t="shared" ca="1" si="1122"/>
        <v>#N/A</v>
      </c>
      <c r="N1228" s="49" t="e">
        <f t="shared" ca="1" si="1122"/>
        <v>#N/A</v>
      </c>
      <c r="X1228" s="49" t="e">
        <f t="shared" ca="1" si="1123"/>
        <v>#N/A</v>
      </c>
      <c r="Y1228" s="49" t="e">
        <f t="shared" ca="1" si="1123"/>
        <v>#N/A</v>
      </c>
      <c r="AA1228" s="466"/>
      <c r="AB1228" s="466"/>
      <c r="AC1228" s="466"/>
      <c r="AD1228" s="466"/>
      <c r="AE1228" s="466"/>
      <c r="AG1228" s="466"/>
      <c r="AM1228" s="466"/>
      <c r="AN1228" s="466"/>
      <c r="AO1228" s="466"/>
      <c r="AP1228" s="466"/>
      <c r="AQ1228" s="466"/>
      <c r="AS1228" s="466"/>
      <c r="AU1228" s="466"/>
      <c r="AV1228" s="466"/>
      <c r="AW1228" s="466"/>
      <c r="AX1228" s="466"/>
      <c r="AY1228" s="466"/>
      <c r="AZ1228" s="466"/>
      <c r="BA1228" s="466"/>
      <c r="BB1228" s="466"/>
      <c r="BC1228" s="466"/>
      <c r="BD1228" s="466"/>
      <c r="BE1228" s="466"/>
      <c r="BF1228" s="466"/>
      <c r="BG1228" s="466"/>
      <c r="BH1228" s="466"/>
      <c r="BI1228" s="466"/>
      <c r="BJ1228" s="466"/>
      <c r="BK1228" s="466"/>
      <c r="BL1228" s="466"/>
      <c r="BM1228" s="466"/>
      <c r="BN1228" s="466"/>
      <c r="BO1228" s="466"/>
      <c r="BP1228" s="466"/>
      <c r="BQ1228" s="466"/>
      <c r="BR1228" s="466"/>
      <c r="BS1228" s="466"/>
    </row>
    <row r="1229" spans="2:71">
      <c r="B1229" s="48">
        <f t="shared" si="1121"/>
        <v>1953</v>
      </c>
      <c r="M1229" s="49" t="e">
        <f t="shared" ca="1" si="1122"/>
        <v>#N/A</v>
      </c>
      <c r="N1229" s="49" t="e">
        <f t="shared" ca="1" si="1122"/>
        <v>#N/A</v>
      </c>
      <c r="X1229" s="49" t="e">
        <f t="shared" ca="1" si="1123"/>
        <v>#N/A</v>
      </c>
      <c r="Y1229" s="49" t="e">
        <f t="shared" ca="1" si="1123"/>
        <v>#N/A</v>
      </c>
      <c r="AA1229" s="466"/>
      <c r="AB1229" s="466"/>
      <c r="AC1229" s="466"/>
      <c r="AD1229" s="466"/>
      <c r="AE1229" s="466"/>
      <c r="AG1229" s="466"/>
      <c r="AM1229" s="466"/>
      <c r="AN1229" s="466"/>
      <c r="AO1229" s="466"/>
      <c r="AP1229" s="466"/>
      <c r="AQ1229" s="466"/>
      <c r="AS1229" s="466"/>
      <c r="AU1229" s="466"/>
      <c r="AV1229" s="466"/>
      <c r="AW1229" s="466"/>
      <c r="AX1229" s="466"/>
      <c r="AY1229" s="466"/>
      <c r="AZ1229" s="466"/>
      <c r="BA1229" s="466"/>
      <c r="BB1229" s="466"/>
      <c r="BC1229" s="466"/>
      <c r="BD1229" s="466"/>
      <c r="BE1229" s="466"/>
      <c r="BF1229" s="466"/>
      <c r="BG1229" s="466"/>
      <c r="BH1229" s="466"/>
      <c r="BI1229" s="466"/>
      <c r="BJ1229" s="466"/>
      <c r="BK1229" s="466"/>
      <c r="BL1229" s="466"/>
      <c r="BM1229" s="466"/>
      <c r="BN1229" s="466"/>
      <c r="BO1229" s="466"/>
      <c r="BP1229" s="466"/>
      <c r="BQ1229" s="466"/>
      <c r="BR1229" s="466"/>
      <c r="BS1229" s="466"/>
    </row>
    <row r="1230" spans="2:71">
      <c r="B1230" s="48">
        <f t="shared" si="1121"/>
        <v>1954</v>
      </c>
      <c r="M1230" s="49" t="e">
        <f t="shared" ca="1" si="1122"/>
        <v>#N/A</v>
      </c>
      <c r="N1230" s="49" t="e">
        <f t="shared" ca="1" si="1122"/>
        <v>#N/A</v>
      </c>
      <c r="X1230" s="49" t="e">
        <f t="shared" ca="1" si="1123"/>
        <v>#N/A</v>
      </c>
      <c r="Y1230" s="49" t="e">
        <f t="shared" ca="1" si="1123"/>
        <v>#N/A</v>
      </c>
      <c r="AA1230" s="466"/>
      <c r="AB1230" s="466"/>
      <c r="AC1230" s="466"/>
      <c r="AD1230" s="466"/>
      <c r="AE1230" s="466"/>
      <c r="AG1230" s="466"/>
      <c r="AM1230" s="466"/>
      <c r="AN1230" s="466"/>
      <c r="AO1230" s="466"/>
      <c r="AP1230" s="466"/>
      <c r="AQ1230" s="466"/>
      <c r="AS1230" s="466"/>
      <c r="AU1230" s="466"/>
      <c r="AV1230" s="466"/>
      <c r="AW1230" s="466"/>
      <c r="AX1230" s="466"/>
      <c r="AY1230" s="466"/>
      <c r="AZ1230" s="466"/>
      <c r="BA1230" s="466"/>
      <c r="BB1230" s="466"/>
      <c r="BC1230" s="466"/>
      <c r="BD1230" s="466"/>
      <c r="BE1230" s="466"/>
      <c r="BF1230" s="466"/>
      <c r="BG1230" s="466"/>
      <c r="BH1230" s="466"/>
      <c r="BI1230" s="466"/>
      <c r="BJ1230" s="466"/>
      <c r="BK1230" s="466"/>
      <c r="BL1230" s="466"/>
      <c r="BM1230" s="466"/>
      <c r="BN1230" s="466"/>
      <c r="BO1230" s="466"/>
      <c r="BP1230" s="466"/>
      <c r="BQ1230" s="466"/>
      <c r="BR1230" s="466"/>
      <c r="BS1230" s="466"/>
    </row>
    <row r="1231" spans="2:71">
      <c r="B1231" s="48">
        <f t="shared" si="1121"/>
        <v>1955</v>
      </c>
      <c r="M1231" s="49" t="e">
        <f t="shared" ca="1" si="1122"/>
        <v>#N/A</v>
      </c>
      <c r="N1231" s="49" t="e">
        <f t="shared" ca="1" si="1122"/>
        <v>#N/A</v>
      </c>
      <c r="X1231" s="49" t="e">
        <f t="shared" ca="1" si="1123"/>
        <v>#N/A</v>
      </c>
      <c r="Y1231" s="49" t="e">
        <f t="shared" ca="1" si="1123"/>
        <v>#N/A</v>
      </c>
      <c r="AA1231" s="466"/>
      <c r="AB1231" s="466"/>
      <c r="AC1231" s="466"/>
      <c r="AD1231" s="466"/>
      <c r="AE1231" s="466"/>
      <c r="AG1231" s="466"/>
      <c r="AM1231" s="466"/>
      <c r="AN1231" s="466"/>
      <c r="AO1231" s="466"/>
      <c r="AP1231" s="466"/>
      <c r="AQ1231" s="466"/>
      <c r="AS1231" s="466"/>
      <c r="AU1231" s="466"/>
      <c r="AV1231" s="466"/>
      <c r="AW1231" s="466"/>
      <c r="AX1231" s="466"/>
      <c r="AY1231" s="466"/>
      <c r="AZ1231" s="466"/>
      <c r="BA1231" s="466"/>
      <c r="BB1231" s="466"/>
      <c r="BC1231" s="466"/>
      <c r="BD1231" s="466"/>
      <c r="BE1231" s="466"/>
      <c r="BF1231" s="466"/>
      <c r="BG1231" s="466"/>
      <c r="BH1231" s="466"/>
      <c r="BI1231" s="466"/>
      <c r="BJ1231" s="466"/>
      <c r="BK1231" s="466"/>
      <c r="BL1231" s="466"/>
      <c r="BM1231" s="466"/>
      <c r="BN1231" s="466"/>
      <c r="BO1231" s="466"/>
      <c r="BP1231" s="466"/>
      <c r="BQ1231" s="466"/>
      <c r="BR1231" s="466"/>
      <c r="BS1231" s="466"/>
    </row>
    <row r="1232" spans="2:71">
      <c r="B1232" s="48">
        <f t="shared" si="1121"/>
        <v>1956</v>
      </c>
      <c r="M1232" s="49" t="e">
        <f t="shared" ca="1" si="1122"/>
        <v>#N/A</v>
      </c>
      <c r="N1232" s="49" t="e">
        <f t="shared" ca="1" si="1122"/>
        <v>#N/A</v>
      </c>
      <c r="X1232" s="49" t="e">
        <f t="shared" ca="1" si="1123"/>
        <v>#N/A</v>
      </c>
      <c r="Y1232" s="49" t="e">
        <f t="shared" ca="1" si="1123"/>
        <v>#N/A</v>
      </c>
      <c r="AA1232" s="466"/>
      <c r="AB1232" s="466"/>
      <c r="AC1232" s="466"/>
      <c r="AD1232" s="466"/>
      <c r="AE1232" s="466"/>
      <c r="AG1232" s="466"/>
      <c r="AM1232" s="466"/>
      <c r="AN1232" s="466"/>
      <c r="AO1232" s="466"/>
      <c r="AP1232" s="466"/>
      <c r="AQ1232" s="466"/>
      <c r="AS1232" s="466"/>
      <c r="AU1232" s="466"/>
      <c r="AV1232" s="466"/>
      <c r="AW1232" s="466"/>
      <c r="AX1232" s="466"/>
      <c r="AY1232" s="466"/>
      <c r="AZ1232" s="466"/>
      <c r="BA1232" s="466"/>
      <c r="BB1232" s="466"/>
      <c r="BC1232" s="466"/>
      <c r="BD1232" s="466"/>
      <c r="BE1232" s="466"/>
      <c r="BF1232" s="466"/>
      <c r="BG1232" s="466"/>
      <c r="BH1232" s="466"/>
      <c r="BI1232" s="466"/>
      <c r="BJ1232" s="466"/>
      <c r="BK1232" s="466"/>
      <c r="BL1232" s="466"/>
      <c r="BM1232" s="466"/>
      <c r="BN1232" s="466"/>
      <c r="BO1232" s="466"/>
      <c r="BP1232" s="466"/>
      <c r="BQ1232" s="466"/>
      <c r="BR1232" s="466"/>
      <c r="BS1232" s="466"/>
    </row>
    <row r="1233" spans="2:71">
      <c r="B1233" s="48">
        <f t="shared" si="1121"/>
        <v>1957</v>
      </c>
      <c r="M1233" s="49" t="e">
        <f t="shared" ca="1" si="1122"/>
        <v>#N/A</v>
      </c>
      <c r="N1233" s="49" t="e">
        <f t="shared" ca="1" si="1122"/>
        <v>#N/A</v>
      </c>
      <c r="X1233" s="49" t="e">
        <f t="shared" ca="1" si="1123"/>
        <v>#N/A</v>
      </c>
      <c r="Y1233" s="49" t="e">
        <f t="shared" ca="1" si="1123"/>
        <v>#N/A</v>
      </c>
      <c r="AA1233" s="466"/>
      <c r="AB1233" s="466"/>
      <c r="AC1233" s="466"/>
      <c r="AD1233" s="466"/>
      <c r="AE1233" s="466"/>
      <c r="AG1233" s="466"/>
      <c r="AM1233" s="466"/>
      <c r="AN1233" s="466"/>
      <c r="AO1233" s="466"/>
      <c r="AP1233" s="466"/>
      <c r="AQ1233" s="466"/>
      <c r="AS1233" s="466"/>
      <c r="AU1233" s="466"/>
      <c r="AV1233" s="466"/>
      <c r="AW1233" s="466"/>
      <c r="AX1233" s="466"/>
      <c r="AY1233" s="466"/>
      <c r="AZ1233" s="466"/>
      <c r="BA1233" s="466"/>
      <c r="BB1233" s="466"/>
      <c r="BC1233" s="466"/>
      <c r="BD1233" s="466"/>
      <c r="BE1233" s="466"/>
      <c r="BF1233" s="466"/>
      <c r="BG1233" s="466"/>
      <c r="BH1233" s="466"/>
      <c r="BI1233" s="466"/>
      <c r="BJ1233" s="466"/>
      <c r="BK1233" s="466"/>
      <c r="BL1233" s="466"/>
      <c r="BM1233" s="466"/>
      <c r="BN1233" s="466"/>
      <c r="BO1233" s="466"/>
      <c r="BP1233" s="466"/>
      <c r="BQ1233" s="466"/>
      <c r="BR1233" s="466"/>
      <c r="BS1233" s="466"/>
    </row>
    <row r="1234" spans="2:71">
      <c r="B1234" s="48">
        <f t="shared" si="1121"/>
        <v>1958</v>
      </c>
      <c r="M1234" s="49" t="e">
        <f t="shared" ca="1" si="1122"/>
        <v>#N/A</v>
      </c>
      <c r="N1234" s="49" t="e">
        <f t="shared" ca="1" si="1122"/>
        <v>#N/A</v>
      </c>
      <c r="X1234" s="49" t="e">
        <f t="shared" ca="1" si="1123"/>
        <v>#N/A</v>
      </c>
      <c r="Y1234" s="49" t="e">
        <f t="shared" ca="1" si="1123"/>
        <v>#N/A</v>
      </c>
      <c r="AA1234" s="466"/>
      <c r="AB1234" s="466"/>
      <c r="AC1234" s="466"/>
      <c r="AD1234" s="466"/>
      <c r="AE1234" s="466"/>
      <c r="AG1234" s="466"/>
      <c r="AM1234" s="466"/>
      <c r="AN1234" s="466"/>
      <c r="AO1234" s="466"/>
      <c r="AP1234" s="466"/>
      <c r="AQ1234" s="466"/>
      <c r="AS1234" s="466"/>
      <c r="AU1234" s="466"/>
      <c r="AV1234" s="466"/>
      <c r="AW1234" s="466"/>
      <c r="AX1234" s="466"/>
      <c r="AY1234" s="466"/>
      <c r="AZ1234" s="466"/>
      <c r="BA1234" s="466"/>
      <c r="BB1234" s="466"/>
      <c r="BC1234" s="466"/>
      <c r="BD1234" s="466"/>
      <c r="BE1234" s="466"/>
      <c r="BF1234" s="466"/>
      <c r="BG1234" s="466"/>
      <c r="BH1234" s="466"/>
      <c r="BI1234" s="466"/>
      <c r="BJ1234" s="466"/>
      <c r="BK1234" s="466"/>
      <c r="BL1234" s="466"/>
      <c r="BM1234" s="466"/>
      <c r="BN1234" s="466"/>
      <c r="BO1234" s="466"/>
      <c r="BP1234" s="466"/>
      <c r="BQ1234" s="466"/>
      <c r="BR1234" s="466"/>
      <c r="BS1234" s="466"/>
    </row>
    <row r="1235" spans="2:71">
      <c r="B1235" s="48">
        <f t="shared" si="1121"/>
        <v>1959</v>
      </c>
      <c r="M1235" s="49" t="e">
        <f t="shared" ca="1" si="1122"/>
        <v>#N/A</v>
      </c>
      <c r="N1235" s="49" t="e">
        <f t="shared" ca="1" si="1122"/>
        <v>#N/A</v>
      </c>
      <c r="X1235" s="49" t="e">
        <f t="shared" ca="1" si="1123"/>
        <v>#N/A</v>
      </c>
      <c r="Y1235" s="49" t="e">
        <f t="shared" ca="1" si="1123"/>
        <v>#N/A</v>
      </c>
      <c r="AA1235" s="466"/>
      <c r="AB1235" s="466"/>
      <c r="AC1235" s="466"/>
      <c r="AD1235" s="466"/>
      <c r="AE1235" s="466"/>
      <c r="AG1235" s="466"/>
      <c r="AM1235" s="466"/>
      <c r="AN1235" s="466"/>
      <c r="AO1235" s="466"/>
      <c r="AP1235" s="466"/>
      <c r="AQ1235" s="466"/>
      <c r="AS1235" s="466"/>
      <c r="AU1235" s="466"/>
      <c r="AV1235" s="466"/>
      <c r="AW1235" s="466"/>
      <c r="AX1235" s="466"/>
      <c r="AY1235" s="466"/>
      <c r="AZ1235" s="466"/>
      <c r="BA1235" s="466"/>
      <c r="BB1235" s="466"/>
      <c r="BC1235" s="466"/>
      <c r="BD1235" s="466"/>
      <c r="BE1235" s="466"/>
      <c r="BF1235" s="466"/>
      <c r="BG1235" s="466"/>
      <c r="BH1235" s="466"/>
      <c r="BI1235" s="466"/>
      <c r="BJ1235" s="466"/>
      <c r="BK1235" s="466"/>
      <c r="BL1235" s="466"/>
      <c r="BM1235" s="466"/>
      <c r="BN1235" s="466"/>
      <c r="BO1235" s="466"/>
      <c r="BP1235" s="466"/>
      <c r="BQ1235" s="466"/>
      <c r="BR1235" s="466"/>
      <c r="BS1235" s="466"/>
    </row>
    <row r="1236" spans="2:71">
      <c r="B1236" s="48">
        <f t="shared" si="1121"/>
        <v>1960</v>
      </c>
      <c r="M1236" s="49" t="e">
        <f t="shared" ca="1" si="1122"/>
        <v>#N/A</v>
      </c>
      <c r="N1236" s="49" t="e">
        <f t="shared" ca="1" si="1122"/>
        <v>#N/A</v>
      </c>
      <c r="X1236" s="49" t="e">
        <f t="shared" ca="1" si="1123"/>
        <v>#N/A</v>
      </c>
      <c r="Y1236" s="49" t="e">
        <f t="shared" ca="1" si="1123"/>
        <v>#N/A</v>
      </c>
      <c r="AA1236" s="466"/>
      <c r="AB1236" s="466"/>
      <c r="AC1236" s="466"/>
      <c r="AD1236" s="466"/>
      <c r="AE1236" s="466"/>
      <c r="AG1236" s="466"/>
      <c r="AM1236" s="466"/>
      <c r="AN1236" s="466"/>
      <c r="AO1236" s="466"/>
      <c r="AP1236" s="466"/>
      <c r="AQ1236" s="466"/>
      <c r="AS1236" s="466"/>
      <c r="AU1236" s="466"/>
      <c r="AV1236" s="466"/>
      <c r="AW1236" s="466"/>
      <c r="AX1236" s="466"/>
      <c r="AY1236" s="466"/>
      <c r="AZ1236" s="466"/>
      <c r="BA1236" s="466"/>
      <c r="BB1236" s="466"/>
      <c r="BC1236" s="466"/>
      <c r="BD1236" s="466"/>
      <c r="BE1236" s="466"/>
      <c r="BF1236" s="466"/>
      <c r="BG1236" s="466"/>
      <c r="BH1236" s="466"/>
      <c r="BI1236" s="466"/>
      <c r="BJ1236" s="466"/>
      <c r="BK1236" s="466"/>
      <c r="BL1236" s="466"/>
      <c r="BM1236" s="466"/>
      <c r="BN1236" s="466"/>
      <c r="BO1236" s="466"/>
      <c r="BP1236" s="466"/>
      <c r="BQ1236" s="466"/>
      <c r="BR1236" s="466"/>
      <c r="BS1236" s="466"/>
    </row>
    <row r="1237" spans="2:71">
      <c r="B1237" s="48">
        <f t="shared" si="1121"/>
        <v>1961</v>
      </c>
      <c r="M1237" s="49" t="e">
        <f t="shared" ca="1" si="1122"/>
        <v>#N/A</v>
      </c>
      <c r="N1237" s="49" t="e">
        <f t="shared" ca="1" si="1122"/>
        <v>#N/A</v>
      </c>
      <c r="X1237" s="49" t="e">
        <f t="shared" ca="1" si="1123"/>
        <v>#N/A</v>
      </c>
      <c r="Y1237" s="49" t="e">
        <f t="shared" ca="1" si="1123"/>
        <v>#N/A</v>
      </c>
      <c r="AA1237" s="466"/>
      <c r="AB1237" s="466"/>
      <c r="AC1237" s="466"/>
      <c r="AD1237" s="466"/>
      <c r="AE1237" s="466"/>
      <c r="AG1237" s="466"/>
      <c r="AM1237" s="466"/>
      <c r="AN1237" s="466"/>
      <c r="AO1237" s="466"/>
      <c r="AP1237" s="466"/>
      <c r="AQ1237" s="466"/>
      <c r="AS1237" s="466"/>
      <c r="AU1237" s="466"/>
      <c r="AV1237" s="466"/>
      <c r="AW1237" s="466"/>
      <c r="AX1237" s="466"/>
      <c r="AY1237" s="466"/>
      <c r="AZ1237" s="466"/>
      <c r="BA1237" s="466"/>
      <c r="BB1237" s="466"/>
      <c r="BC1237" s="466"/>
      <c r="BD1237" s="466"/>
      <c r="BE1237" s="466"/>
      <c r="BF1237" s="466"/>
      <c r="BG1237" s="466"/>
      <c r="BH1237" s="466"/>
      <c r="BI1237" s="466"/>
      <c r="BJ1237" s="466"/>
      <c r="BK1237" s="466"/>
      <c r="BL1237" s="466"/>
      <c r="BM1237" s="466"/>
      <c r="BN1237" s="466"/>
      <c r="BO1237" s="466"/>
      <c r="BP1237" s="466"/>
      <c r="BQ1237" s="466"/>
      <c r="BR1237" s="466"/>
      <c r="BS1237" s="466"/>
    </row>
    <row r="1238" spans="2:71">
      <c r="B1238" s="48">
        <f t="shared" si="1121"/>
        <v>1962</v>
      </c>
      <c r="M1238" s="49" t="e">
        <f t="shared" ca="1" si="1122"/>
        <v>#N/A</v>
      </c>
      <c r="N1238" s="49" t="e">
        <f t="shared" ca="1" si="1122"/>
        <v>#N/A</v>
      </c>
      <c r="X1238" s="49" t="e">
        <f t="shared" ca="1" si="1123"/>
        <v>#N/A</v>
      </c>
      <c r="Y1238" s="49" t="e">
        <f t="shared" ca="1" si="1123"/>
        <v>#N/A</v>
      </c>
      <c r="AA1238" s="466"/>
      <c r="AB1238" s="466"/>
      <c r="AC1238" s="466"/>
      <c r="AD1238" s="466"/>
      <c r="AE1238" s="466"/>
      <c r="AG1238" s="466"/>
      <c r="AM1238" s="466"/>
      <c r="AN1238" s="466"/>
      <c r="AO1238" s="466"/>
      <c r="AP1238" s="466"/>
      <c r="AQ1238" s="466"/>
      <c r="AS1238" s="466"/>
      <c r="AU1238" s="466"/>
      <c r="AV1238" s="466"/>
      <c r="AW1238" s="466"/>
      <c r="AX1238" s="466"/>
      <c r="AY1238" s="466"/>
      <c r="AZ1238" s="466"/>
      <c r="BA1238" s="466"/>
      <c r="BB1238" s="466"/>
      <c r="BC1238" s="466"/>
      <c r="BD1238" s="466"/>
      <c r="BE1238" s="466"/>
      <c r="BF1238" s="466"/>
      <c r="BG1238" s="466"/>
      <c r="BH1238" s="466"/>
      <c r="BI1238" s="466"/>
      <c r="BJ1238" s="466"/>
      <c r="BK1238" s="466"/>
      <c r="BL1238" s="466"/>
      <c r="BM1238" s="466"/>
      <c r="BN1238" s="466"/>
      <c r="BO1238" s="466"/>
      <c r="BP1238" s="466"/>
      <c r="BQ1238" s="466"/>
      <c r="BR1238" s="466"/>
      <c r="BS1238" s="466"/>
    </row>
    <row r="1239" spans="2:71">
      <c r="B1239" s="48">
        <f t="shared" si="1121"/>
        <v>1963</v>
      </c>
      <c r="M1239" s="49" t="e">
        <f t="shared" ca="1" si="1122"/>
        <v>#N/A</v>
      </c>
      <c r="N1239" s="49" t="e">
        <f t="shared" ca="1" si="1122"/>
        <v>#N/A</v>
      </c>
      <c r="X1239" s="49" t="e">
        <f t="shared" ca="1" si="1123"/>
        <v>#N/A</v>
      </c>
      <c r="Y1239" s="49" t="e">
        <f t="shared" ca="1" si="1123"/>
        <v>#N/A</v>
      </c>
      <c r="AA1239" s="466"/>
      <c r="AB1239" s="466"/>
      <c r="AC1239" s="466"/>
      <c r="AD1239" s="466"/>
      <c r="AE1239" s="466"/>
      <c r="AG1239" s="466"/>
      <c r="AM1239" s="466"/>
      <c r="AN1239" s="466"/>
      <c r="AO1239" s="466"/>
      <c r="AP1239" s="466"/>
      <c r="AQ1239" s="466"/>
      <c r="AS1239" s="466"/>
      <c r="AU1239" s="466"/>
      <c r="AV1239" s="466"/>
      <c r="AW1239" s="466"/>
      <c r="AX1239" s="466"/>
      <c r="AY1239" s="466"/>
      <c r="AZ1239" s="466"/>
      <c r="BA1239" s="466"/>
      <c r="BB1239" s="466"/>
      <c r="BC1239" s="466"/>
      <c r="BD1239" s="466"/>
      <c r="BE1239" s="466"/>
      <c r="BF1239" s="466"/>
      <c r="BG1239" s="466"/>
      <c r="BH1239" s="466"/>
      <c r="BI1239" s="466"/>
      <c r="BJ1239" s="466"/>
      <c r="BK1239" s="466"/>
      <c r="BL1239" s="466"/>
      <c r="BM1239" s="466"/>
      <c r="BN1239" s="466"/>
      <c r="BO1239" s="466"/>
      <c r="BP1239" s="466"/>
      <c r="BQ1239" s="466"/>
      <c r="BR1239" s="466"/>
      <c r="BS1239" s="466"/>
    </row>
    <row r="1240" spans="2:71">
      <c r="B1240" s="48">
        <f t="shared" si="1121"/>
        <v>1964</v>
      </c>
      <c r="M1240" s="49" t="e">
        <f t="shared" ca="1" si="1122"/>
        <v>#N/A</v>
      </c>
      <c r="N1240" s="49" t="e">
        <f t="shared" ca="1" si="1122"/>
        <v>#N/A</v>
      </c>
      <c r="X1240" s="49" t="e">
        <f t="shared" ca="1" si="1123"/>
        <v>#N/A</v>
      </c>
      <c r="Y1240" s="49" t="e">
        <f t="shared" ca="1" si="1123"/>
        <v>#N/A</v>
      </c>
      <c r="AA1240" s="466"/>
      <c r="AB1240" s="466"/>
      <c r="AC1240" s="466"/>
      <c r="AD1240" s="466"/>
      <c r="AE1240" s="466"/>
      <c r="AG1240" s="466"/>
      <c r="AM1240" s="466"/>
      <c r="AN1240" s="466"/>
      <c r="AO1240" s="466"/>
      <c r="AP1240" s="466"/>
      <c r="AQ1240" s="466"/>
      <c r="AS1240" s="466"/>
      <c r="AU1240" s="466"/>
      <c r="AV1240" s="466"/>
      <c r="AW1240" s="466"/>
      <c r="AX1240" s="466"/>
      <c r="AY1240" s="466"/>
      <c r="AZ1240" s="466"/>
      <c r="BA1240" s="466"/>
      <c r="BB1240" s="466"/>
      <c r="BC1240" s="466"/>
      <c r="BD1240" s="466"/>
      <c r="BE1240" s="466"/>
      <c r="BF1240" s="466"/>
      <c r="BG1240" s="466"/>
      <c r="BH1240" s="466"/>
      <c r="BI1240" s="466"/>
      <c r="BJ1240" s="466"/>
      <c r="BK1240" s="466"/>
      <c r="BL1240" s="466"/>
      <c r="BM1240" s="466"/>
      <c r="BN1240" s="466"/>
      <c r="BO1240" s="466"/>
      <c r="BP1240" s="466"/>
      <c r="BQ1240" s="466"/>
      <c r="BR1240" s="466"/>
      <c r="BS1240" s="466"/>
    </row>
    <row r="1241" spans="2:71">
      <c r="B1241" s="48">
        <f t="shared" si="1121"/>
        <v>1965</v>
      </c>
      <c r="M1241" s="49" t="e">
        <f t="shared" ca="1" si="1122"/>
        <v>#N/A</v>
      </c>
      <c r="N1241" s="49" t="e">
        <f t="shared" ca="1" si="1122"/>
        <v>#N/A</v>
      </c>
      <c r="X1241" s="49" t="e">
        <f t="shared" ca="1" si="1123"/>
        <v>#N/A</v>
      </c>
      <c r="Y1241" s="49" t="e">
        <f t="shared" ca="1" si="1123"/>
        <v>#N/A</v>
      </c>
      <c r="AA1241" s="466"/>
      <c r="AB1241" s="466"/>
      <c r="AC1241" s="466"/>
      <c r="AD1241" s="466"/>
      <c r="AE1241" s="466"/>
      <c r="AG1241" s="466"/>
      <c r="AM1241" s="466"/>
      <c r="AN1241" s="466"/>
      <c r="AO1241" s="466"/>
      <c r="AP1241" s="466"/>
      <c r="AQ1241" s="466"/>
      <c r="AS1241" s="466"/>
      <c r="AU1241" s="466"/>
      <c r="AV1241" s="466"/>
      <c r="AW1241" s="466"/>
      <c r="AX1241" s="466"/>
      <c r="AY1241" s="466"/>
      <c r="AZ1241" s="466"/>
      <c r="BA1241" s="466"/>
      <c r="BB1241" s="466"/>
      <c r="BC1241" s="466"/>
      <c r="BD1241" s="466"/>
      <c r="BE1241" s="466"/>
      <c r="BF1241" s="466"/>
      <c r="BG1241" s="466"/>
      <c r="BH1241" s="466"/>
      <c r="BI1241" s="466"/>
      <c r="BJ1241" s="466"/>
      <c r="BK1241" s="466"/>
      <c r="BL1241" s="466"/>
      <c r="BM1241" s="466"/>
      <c r="BN1241" s="466"/>
      <c r="BO1241" s="466"/>
      <c r="BP1241" s="466"/>
      <c r="BQ1241" s="466"/>
      <c r="BR1241" s="466"/>
      <c r="BS1241" s="466"/>
    </row>
    <row r="1242" spans="2:71">
      <c r="B1242" s="48">
        <f t="shared" si="1121"/>
        <v>1966</v>
      </c>
      <c r="M1242" s="49" t="e">
        <f t="shared" ca="1" si="1122"/>
        <v>#N/A</v>
      </c>
      <c r="N1242" s="49" t="e">
        <f t="shared" ca="1" si="1122"/>
        <v>#N/A</v>
      </c>
      <c r="X1242" s="49" t="e">
        <f t="shared" ca="1" si="1123"/>
        <v>#N/A</v>
      </c>
      <c r="Y1242" s="49" t="e">
        <f t="shared" ca="1" si="1123"/>
        <v>#N/A</v>
      </c>
      <c r="AA1242" s="466"/>
      <c r="AB1242" s="466"/>
      <c r="AC1242" s="466"/>
      <c r="AD1242" s="466"/>
      <c r="AE1242" s="466"/>
      <c r="AG1242" s="466"/>
      <c r="AM1242" s="466"/>
      <c r="AN1242" s="466"/>
      <c r="AO1242" s="466"/>
      <c r="AP1242" s="466"/>
      <c r="AQ1242" s="466"/>
      <c r="AS1242" s="466"/>
      <c r="AU1242" s="466"/>
      <c r="AV1242" s="466"/>
      <c r="AW1242" s="466"/>
      <c r="AX1242" s="466"/>
      <c r="AY1242" s="466"/>
      <c r="AZ1242" s="466"/>
      <c r="BA1242" s="466"/>
      <c r="BB1242" s="466"/>
      <c r="BC1242" s="466"/>
      <c r="BD1242" s="466"/>
      <c r="BE1242" s="466"/>
      <c r="BF1242" s="466"/>
      <c r="BG1242" s="466"/>
      <c r="BH1242" s="466"/>
      <c r="BI1242" s="466"/>
      <c r="BJ1242" s="466"/>
      <c r="BK1242" s="466"/>
      <c r="BL1242" s="466"/>
      <c r="BM1242" s="466"/>
      <c r="BN1242" s="466"/>
      <c r="BO1242" s="466"/>
      <c r="BP1242" s="466"/>
      <c r="BQ1242" s="466"/>
      <c r="BR1242" s="466"/>
      <c r="BS1242" s="466"/>
    </row>
    <row r="1243" spans="2:71">
      <c r="B1243" s="48">
        <f t="shared" si="1121"/>
        <v>1967</v>
      </c>
      <c r="M1243" s="49" t="e">
        <f t="shared" ca="1" si="1122"/>
        <v>#N/A</v>
      </c>
      <c r="N1243" s="49" t="e">
        <f t="shared" ca="1" si="1122"/>
        <v>#N/A</v>
      </c>
      <c r="X1243" s="49" t="e">
        <f t="shared" ca="1" si="1123"/>
        <v>#N/A</v>
      </c>
      <c r="Y1243" s="49" t="e">
        <f t="shared" ca="1" si="1123"/>
        <v>#N/A</v>
      </c>
      <c r="AA1243" s="466"/>
      <c r="AB1243" s="466"/>
      <c r="AC1243" s="466"/>
      <c r="AD1243" s="466"/>
      <c r="AE1243" s="466"/>
      <c r="AG1243" s="466"/>
      <c r="AM1243" s="466"/>
      <c r="AN1243" s="466"/>
      <c r="AO1243" s="466"/>
      <c r="AP1243" s="466"/>
      <c r="AQ1243" s="466"/>
      <c r="AS1243" s="466"/>
      <c r="AU1243" s="466"/>
      <c r="AV1243" s="466"/>
      <c r="AW1243" s="466"/>
      <c r="AX1243" s="466"/>
      <c r="AY1243" s="466"/>
      <c r="AZ1243" s="466"/>
      <c r="BA1243" s="466"/>
      <c r="BB1243" s="466"/>
      <c r="BC1243" s="466"/>
      <c r="BD1243" s="466"/>
      <c r="BE1243" s="466"/>
      <c r="BF1243" s="466"/>
      <c r="BG1243" s="466"/>
      <c r="BH1243" s="466"/>
      <c r="BI1243" s="466"/>
      <c r="BJ1243" s="466"/>
      <c r="BK1243" s="466"/>
      <c r="BL1243" s="466"/>
      <c r="BM1243" s="466"/>
      <c r="BN1243" s="466"/>
      <c r="BO1243" s="466"/>
      <c r="BP1243" s="466"/>
      <c r="BQ1243" s="466"/>
      <c r="BR1243" s="466"/>
      <c r="BS1243" s="466"/>
    </row>
    <row r="1244" spans="2:71">
      <c r="B1244" s="48">
        <f t="shared" si="1121"/>
        <v>1968</v>
      </c>
      <c r="M1244" s="49" t="e">
        <f t="shared" ca="1" si="1122"/>
        <v>#N/A</v>
      </c>
      <c r="N1244" s="49" t="e">
        <f t="shared" ca="1" si="1122"/>
        <v>#N/A</v>
      </c>
      <c r="X1244" s="49" t="e">
        <f t="shared" ca="1" si="1123"/>
        <v>#N/A</v>
      </c>
      <c r="Y1244" s="49" t="e">
        <f t="shared" ca="1" si="1123"/>
        <v>#N/A</v>
      </c>
      <c r="AA1244" s="466"/>
      <c r="AB1244" s="466"/>
      <c r="AC1244" s="466"/>
      <c r="AD1244" s="466"/>
      <c r="AE1244" s="466"/>
      <c r="AG1244" s="466"/>
      <c r="AM1244" s="466"/>
      <c r="AN1244" s="466"/>
      <c r="AO1244" s="466"/>
      <c r="AP1244" s="466"/>
      <c r="AQ1244" s="466"/>
      <c r="AS1244" s="466"/>
      <c r="AU1244" s="466"/>
      <c r="AV1244" s="466"/>
      <c r="AW1244" s="466"/>
      <c r="AX1244" s="466"/>
      <c r="AY1244" s="466"/>
      <c r="AZ1244" s="466"/>
      <c r="BA1244" s="466"/>
      <c r="BB1244" s="466"/>
      <c r="BC1244" s="466"/>
      <c r="BD1244" s="466"/>
      <c r="BE1244" s="466"/>
      <c r="BF1244" s="466"/>
      <c r="BG1244" s="466"/>
      <c r="BH1244" s="466"/>
      <c r="BI1244" s="466"/>
      <c r="BJ1244" s="466"/>
      <c r="BK1244" s="466"/>
      <c r="BL1244" s="466"/>
      <c r="BM1244" s="466"/>
      <c r="BN1244" s="466"/>
      <c r="BO1244" s="466"/>
      <c r="BP1244" s="466"/>
      <c r="BQ1244" s="466"/>
      <c r="BR1244" s="466"/>
      <c r="BS1244" s="466"/>
    </row>
    <row r="1245" spans="2:71">
      <c r="B1245" s="48">
        <f t="shared" si="1121"/>
        <v>1969</v>
      </c>
      <c r="M1245" s="49" t="e">
        <f t="shared" ca="1" si="1122"/>
        <v>#N/A</v>
      </c>
      <c r="N1245" s="49" t="e">
        <f t="shared" ca="1" si="1122"/>
        <v>#N/A</v>
      </c>
      <c r="X1245" s="49" t="e">
        <f t="shared" ca="1" si="1123"/>
        <v>#N/A</v>
      </c>
      <c r="Y1245" s="49" t="e">
        <f t="shared" ca="1" si="1123"/>
        <v>#N/A</v>
      </c>
      <c r="AA1245" s="466"/>
      <c r="AB1245" s="466"/>
      <c r="AC1245" s="466"/>
      <c r="AD1245" s="466"/>
      <c r="AE1245" s="466"/>
      <c r="AG1245" s="466"/>
      <c r="AM1245" s="466"/>
      <c r="AN1245" s="466"/>
      <c r="AO1245" s="466"/>
      <c r="AP1245" s="466"/>
      <c r="AQ1245" s="466"/>
      <c r="AS1245" s="466"/>
      <c r="AU1245" s="466"/>
      <c r="AV1245" s="466"/>
      <c r="AW1245" s="466"/>
      <c r="AX1245" s="466"/>
      <c r="AY1245" s="466"/>
      <c r="AZ1245" s="466"/>
      <c r="BA1245" s="466"/>
      <c r="BB1245" s="466"/>
      <c r="BC1245" s="466"/>
      <c r="BD1245" s="466"/>
      <c r="BE1245" s="466"/>
      <c r="BF1245" s="466"/>
      <c r="BG1245" s="466"/>
      <c r="BH1245" s="466"/>
      <c r="BI1245" s="466"/>
      <c r="BJ1245" s="466"/>
      <c r="BK1245" s="466"/>
      <c r="BL1245" s="466"/>
      <c r="BM1245" s="466"/>
      <c r="BN1245" s="466"/>
      <c r="BO1245" s="466"/>
      <c r="BP1245" s="466"/>
      <c r="BQ1245" s="466"/>
      <c r="BR1245" s="466"/>
      <c r="BS1245" s="466"/>
    </row>
    <row r="1246" spans="2:71">
      <c r="B1246" s="48">
        <f t="shared" si="1121"/>
        <v>1970</v>
      </c>
      <c r="M1246" s="49">
        <f t="shared" ca="1" si="1122"/>
        <v>-6.389770777277437E-2</v>
      </c>
      <c r="N1246" s="49">
        <f t="shared" ca="1" si="1122"/>
        <v>8.1301500417045869E-3</v>
      </c>
      <c r="X1246" s="49" t="e">
        <f t="shared" ca="1" si="1123"/>
        <v>#N/A</v>
      </c>
      <c r="Y1246" s="49" t="e">
        <f t="shared" ca="1" si="1123"/>
        <v>#N/A</v>
      </c>
      <c r="AA1246" s="466"/>
      <c r="AB1246" s="466"/>
      <c r="AC1246" s="466"/>
      <c r="AD1246" s="466"/>
      <c r="AE1246" s="466"/>
      <c r="AG1246" s="466"/>
      <c r="AM1246" s="466"/>
      <c r="AN1246" s="466"/>
      <c r="AO1246" s="466"/>
      <c r="AP1246" s="466"/>
      <c r="AQ1246" s="466"/>
      <c r="AS1246" s="466"/>
      <c r="AU1246" s="466"/>
      <c r="AV1246" s="466"/>
      <c r="AW1246" s="466"/>
      <c r="AX1246" s="466"/>
      <c r="AY1246" s="466"/>
      <c r="AZ1246" s="466"/>
      <c r="BA1246" s="466"/>
      <c r="BB1246" s="466"/>
      <c r="BC1246" s="466"/>
      <c r="BD1246" s="466"/>
      <c r="BE1246" s="466"/>
      <c r="BF1246" s="466"/>
      <c r="BG1246" s="466"/>
      <c r="BH1246" s="466"/>
      <c r="BI1246" s="466"/>
      <c r="BJ1246" s="466"/>
      <c r="BK1246" s="466"/>
      <c r="BL1246" s="466"/>
      <c r="BM1246" s="466"/>
      <c r="BN1246" s="466"/>
      <c r="BO1246" s="466"/>
      <c r="BP1246" s="466"/>
      <c r="BQ1246" s="466"/>
      <c r="BR1246" s="466"/>
      <c r="BS1246" s="466"/>
    </row>
    <row r="1247" spans="2:71">
      <c r="B1247" s="48">
        <f t="shared" si="1121"/>
        <v>1971</v>
      </c>
      <c r="M1247" s="49">
        <f t="shared" ref="M1247:N1266" ca="1" si="1124">IF(ISNUMBER(M1097), (1+M1097)/(1+$G197)-1, NA())</f>
        <v>0.14281691326578927</v>
      </c>
      <c r="N1247" s="49">
        <f t="shared" ca="1" si="1124"/>
        <v>8.720067840518908E-2</v>
      </c>
      <c r="X1247" s="49" t="e">
        <f t="shared" ref="X1247:Y1266" ca="1" si="1125">IF(ISNUMBER(X1097), (1+X1097)/(1+$G197)-1, NA())</f>
        <v>#N/A</v>
      </c>
      <c r="Y1247" s="49" t="e">
        <f t="shared" ca="1" si="1125"/>
        <v>#N/A</v>
      </c>
      <c r="AA1247" s="466"/>
      <c r="AB1247" s="466"/>
      <c r="AC1247" s="466"/>
      <c r="AD1247" s="466"/>
      <c r="AE1247" s="466"/>
      <c r="AG1247" s="466"/>
      <c r="AM1247" s="466"/>
      <c r="AN1247" s="466"/>
      <c r="AO1247" s="466"/>
      <c r="AP1247" s="466"/>
      <c r="AQ1247" s="466"/>
      <c r="AS1247" s="466"/>
      <c r="AU1247" s="466"/>
      <c r="AV1247" s="466"/>
      <c r="AW1247" s="466"/>
      <c r="AX1247" s="466"/>
      <c r="AY1247" s="466"/>
      <c r="AZ1247" s="466"/>
      <c r="BA1247" s="466"/>
      <c r="BB1247" s="466"/>
      <c r="BC1247" s="466"/>
      <c r="BD1247" s="466"/>
      <c r="BE1247" s="466"/>
      <c r="BF1247" s="466"/>
      <c r="BG1247" s="466"/>
      <c r="BH1247" s="466"/>
      <c r="BI1247" s="466"/>
      <c r="BJ1247" s="466"/>
      <c r="BK1247" s="466"/>
      <c r="BL1247" s="466"/>
      <c r="BM1247" s="466"/>
      <c r="BN1247" s="466"/>
      <c r="BO1247" s="466"/>
      <c r="BP1247" s="466"/>
      <c r="BQ1247" s="466"/>
      <c r="BR1247" s="466"/>
      <c r="BS1247" s="466"/>
    </row>
    <row r="1248" spans="2:71">
      <c r="B1248" s="48">
        <f t="shared" si="1121"/>
        <v>1972</v>
      </c>
      <c r="M1248" s="49">
        <f t="shared" ca="1" si="1124"/>
        <v>0.16206989746807188</v>
      </c>
      <c r="N1248" s="49">
        <f t="shared" ca="1" si="1124"/>
        <v>7.3301483299697878E-2</v>
      </c>
      <c r="X1248" s="49" t="e">
        <f t="shared" ca="1" si="1125"/>
        <v>#N/A</v>
      </c>
      <c r="Y1248" s="49" t="e">
        <f t="shared" ca="1" si="1125"/>
        <v>#N/A</v>
      </c>
      <c r="AA1248" s="466"/>
      <c r="AB1248" s="466"/>
      <c r="AC1248" s="466"/>
      <c r="AD1248" s="466"/>
      <c r="AE1248" s="466"/>
      <c r="AG1248" s="466"/>
      <c r="AM1248" s="466"/>
      <c r="AN1248" s="466"/>
      <c r="AO1248" s="466"/>
      <c r="AP1248" s="466"/>
      <c r="AQ1248" s="466"/>
      <c r="AS1248" s="466"/>
      <c r="AU1248" s="466"/>
      <c r="AV1248" s="466"/>
      <c r="AW1248" s="466"/>
      <c r="AX1248" s="466"/>
      <c r="AY1248" s="466"/>
      <c r="AZ1248" s="466"/>
      <c r="BA1248" s="466"/>
      <c r="BB1248" s="466"/>
      <c r="BC1248" s="466"/>
      <c r="BD1248" s="466"/>
      <c r="BE1248" s="466"/>
      <c r="BF1248" s="466"/>
      <c r="BG1248" s="466"/>
      <c r="BH1248" s="466"/>
      <c r="BI1248" s="466"/>
      <c r="BJ1248" s="466"/>
      <c r="BK1248" s="466"/>
      <c r="BL1248" s="466"/>
      <c r="BM1248" s="466"/>
      <c r="BN1248" s="466"/>
      <c r="BO1248" s="466"/>
      <c r="BP1248" s="466"/>
      <c r="BQ1248" s="466"/>
      <c r="BR1248" s="466"/>
      <c r="BS1248" s="466"/>
    </row>
    <row r="1249" spans="2:71">
      <c r="B1249" s="48">
        <f t="shared" si="1121"/>
        <v>1973</v>
      </c>
      <c r="M1249" s="49">
        <f t="shared" ca="1" si="1124"/>
        <v>-0.18981475049277974</v>
      </c>
      <c r="N1249" s="49">
        <f t="shared" ca="1" si="1124"/>
        <v>-0.16881602467727219</v>
      </c>
      <c r="X1249" s="49" t="e">
        <f t="shared" ca="1" si="1125"/>
        <v>#N/A</v>
      </c>
      <c r="Y1249" s="49" t="e">
        <f t="shared" ca="1" si="1125"/>
        <v>#N/A</v>
      </c>
      <c r="AA1249" s="466"/>
      <c r="AB1249" s="466"/>
      <c r="AC1249" s="466"/>
      <c r="AD1249" s="466"/>
      <c r="AE1249" s="466"/>
      <c r="AG1249" s="466"/>
      <c r="AM1249" s="466"/>
      <c r="AN1249" s="466"/>
      <c r="AO1249" s="466"/>
      <c r="AP1249" s="466"/>
      <c r="AQ1249" s="466"/>
      <c r="AS1249" s="466"/>
      <c r="AU1249" s="466"/>
      <c r="AV1249" s="466"/>
      <c r="AW1249" s="466"/>
      <c r="AX1249" s="466"/>
      <c r="AY1249" s="466"/>
      <c r="AZ1249" s="466"/>
      <c r="BA1249" s="466"/>
      <c r="BB1249" s="466"/>
      <c r="BC1249" s="466"/>
      <c r="BD1249" s="466"/>
      <c r="BE1249" s="466"/>
      <c r="BF1249" s="466"/>
      <c r="BG1249" s="466"/>
      <c r="BH1249" s="466"/>
      <c r="BI1249" s="466"/>
      <c r="BJ1249" s="466"/>
      <c r="BK1249" s="466"/>
      <c r="BL1249" s="466"/>
      <c r="BM1249" s="466"/>
      <c r="BN1249" s="466"/>
      <c r="BO1249" s="466"/>
      <c r="BP1249" s="466"/>
      <c r="BQ1249" s="466"/>
      <c r="BR1249" s="466"/>
      <c r="BS1249" s="466"/>
    </row>
    <row r="1250" spans="2:71">
      <c r="B1250" s="48">
        <f t="shared" si="1121"/>
        <v>1974</v>
      </c>
      <c r="M1250" s="49">
        <f t="shared" ca="1" si="1124"/>
        <v>-0.26745214961989672</v>
      </c>
      <c r="N1250" s="49">
        <f t="shared" ca="1" si="1124"/>
        <v>-0.22416574619131424</v>
      </c>
      <c r="X1250" s="49" t="e">
        <f t="shared" ca="1" si="1125"/>
        <v>#N/A</v>
      </c>
      <c r="Y1250" s="49" t="e">
        <f t="shared" ca="1" si="1125"/>
        <v>#N/A</v>
      </c>
      <c r="AA1250" s="466"/>
      <c r="AB1250" s="466"/>
      <c r="AC1250" s="466"/>
      <c r="AD1250" s="466"/>
      <c r="AE1250" s="466"/>
      <c r="AG1250" s="466"/>
      <c r="AM1250" s="466"/>
      <c r="AN1250" s="466"/>
      <c r="AO1250" s="466"/>
      <c r="AP1250" s="466"/>
      <c r="AQ1250" s="466"/>
      <c r="AS1250" s="466"/>
      <c r="AU1250" s="466"/>
      <c r="AV1250" s="466"/>
      <c r="AW1250" s="466"/>
      <c r="AX1250" s="466"/>
      <c r="AY1250" s="466"/>
      <c r="AZ1250" s="466"/>
      <c r="BA1250" s="466"/>
      <c r="BB1250" s="466"/>
      <c r="BC1250" s="466"/>
      <c r="BD1250" s="466"/>
      <c r="BE1250" s="466"/>
      <c r="BF1250" s="466"/>
      <c r="BG1250" s="466"/>
      <c r="BH1250" s="466"/>
      <c r="BI1250" s="466"/>
      <c r="BJ1250" s="466"/>
      <c r="BK1250" s="466"/>
      <c r="BL1250" s="466"/>
      <c r="BM1250" s="466"/>
      <c r="BN1250" s="466"/>
      <c r="BO1250" s="466"/>
      <c r="BP1250" s="466"/>
      <c r="BQ1250" s="466"/>
      <c r="BR1250" s="466"/>
      <c r="BS1250" s="466"/>
    </row>
    <row r="1251" spans="2:71">
      <c r="B1251" s="48">
        <f t="shared" si="1121"/>
        <v>1975</v>
      </c>
      <c r="M1251" s="49">
        <f t="shared" ca="1" si="1124"/>
        <v>0.19033142996743679</v>
      </c>
      <c r="N1251" s="49">
        <f t="shared" ca="1" si="1124"/>
        <v>0.13713556587716824</v>
      </c>
      <c r="X1251" s="49" t="e">
        <f t="shared" ca="1" si="1125"/>
        <v>#N/A</v>
      </c>
      <c r="Y1251" s="49" t="e">
        <f t="shared" ca="1" si="1125"/>
        <v>#N/A</v>
      </c>
      <c r="AA1251" s="466"/>
      <c r="AB1251" s="466"/>
      <c r="AC1251" s="466"/>
      <c r="AD1251" s="466"/>
      <c r="AE1251" s="466"/>
      <c r="AG1251" s="466"/>
      <c r="AM1251" s="466"/>
      <c r="AN1251" s="466"/>
      <c r="AO1251" s="466"/>
      <c r="AP1251" s="466"/>
      <c r="AQ1251" s="466"/>
      <c r="AS1251" s="466"/>
      <c r="AU1251" s="466"/>
      <c r="AV1251" s="466"/>
      <c r="AW1251" s="466"/>
      <c r="AX1251" s="466"/>
      <c r="AY1251" s="466"/>
      <c r="AZ1251" s="466"/>
      <c r="BA1251" s="466"/>
      <c r="BB1251" s="466"/>
      <c r="BC1251" s="466"/>
      <c r="BD1251" s="466"/>
      <c r="BE1251" s="466"/>
      <c r="BF1251" s="466"/>
      <c r="BG1251" s="466"/>
      <c r="BH1251" s="466"/>
      <c r="BI1251" s="466"/>
      <c r="BJ1251" s="466"/>
      <c r="BK1251" s="466"/>
      <c r="BL1251" s="466"/>
      <c r="BM1251" s="466"/>
      <c r="BN1251" s="466"/>
      <c r="BO1251" s="466"/>
      <c r="BP1251" s="466"/>
      <c r="BQ1251" s="466"/>
      <c r="BR1251" s="466"/>
      <c r="BS1251" s="466"/>
    </row>
    <row r="1252" spans="2:71">
      <c r="B1252" s="48">
        <f t="shared" si="1121"/>
        <v>1976</v>
      </c>
      <c r="M1252" s="49">
        <f t="shared" ca="1" si="1124"/>
        <v>0.10385246441077101</v>
      </c>
      <c r="N1252" s="49">
        <f t="shared" ca="1" si="1124"/>
        <v>0.15658227512742529</v>
      </c>
      <c r="X1252" s="49" t="e">
        <f t="shared" ca="1" si="1125"/>
        <v>#N/A</v>
      </c>
      <c r="Y1252" s="49" t="e">
        <f t="shared" ca="1" si="1125"/>
        <v>#N/A</v>
      </c>
      <c r="AA1252" s="466"/>
      <c r="AB1252" s="466"/>
      <c r="AC1252" s="466"/>
      <c r="AD1252" s="466"/>
      <c r="AE1252" s="466"/>
      <c r="AG1252" s="466"/>
      <c r="AM1252" s="466"/>
      <c r="AN1252" s="466"/>
      <c r="AO1252" s="466"/>
      <c r="AP1252" s="466"/>
      <c r="AQ1252" s="466"/>
      <c r="AS1252" s="466"/>
      <c r="AU1252" s="466"/>
      <c r="AV1252" s="466"/>
      <c r="AW1252" s="466"/>
      <c r="AX1252" s="466"/>
      <c r="AY1252" s="466"/>
      <c r="AZ1252" s="466"/>
      <c r="BA1252" s="466"/>
      <c r="BB1252" s="466"/>
      <c r="BC1252" s="466"/>
      <c r="BD1252" s="466"/>
      <c r="BE1252" s="466"/>
      <c r="BF1252" s="466"/>
      <c r="BG1252" s="466"/>
      <c r="BH1252" s="466"/>
      <c r="BI1252" s="466"/>
      <c r="BJ1252" s="466"/>
      <c r="BK1252" s="466"/>
      <c r="BL1252" s="466"/>
      <c r="BM1252" s="466"/>
      <c r="BN1252" s="466"/>
      <c r="BO1252" s="466"/>
      <c r="BP1252" s="466"/>
      <c r="BQ1252" s="466"/>
      <c r="BR1252" s="466"/>
      <c r="BS1252" s="466"/>
    </row>
    <row r="1253" spans="2:71">
      <c r="B1253" s="48">
        <f t="shared" si="1121"/>
        <v>1977</v>
      </c>
      <c r="M1253" s="49">
        <f t="shared" ca="1" si="1124"/>
        <v>-3.174707345747263E-2</v>
      </c>
      <c r="N1253" s="49">
        <f t="shared" ca="1" si="1124"/>
        <v>-7.3416020545498561E-2</v>
      </c>
      <c r="X1253" s="49" t="e">
        <f t="shared" ca="1" si="1125"/>
        <v>#N/A</v>
      </c>
      <c r="Y1253" s="49" t="e">
        <f t="shared" ca="1" si="1125"/>
        <v>#N/A</v>
      </c>
      <c r="AA1253" s="466"/>
      <c r="AB1253" s="466"/>
      <c r="AC1253" s="466"/>
      <c r="AD1253" s="466"/>
      <c r="AE1253" s="466"/>
      <c r="AG1253" s="466"/>
      <c r="AM1253" s="466"/>
      <c r="AN1253" s="466"/>
      <c r="AO1253" s="466"/>
      <c r="AP1253" s="466"/>
      <c r="AQ1253" s="466"/>
      <c r="AS1253" s="466"/>
      <c r="AU1253" s="466"/>
      <c r="AV1253" s="466"/>
      <c r="AW1253" s="466"/>
      <c r="AX1253" s="466"/>
      <c r="AY1253" s="466"/>
      <c r="AZ1253" s="466"/>
      <c r="BA1253" s="466"/>
      <c r="BB1253" s="466"/>
      <c r="BC1253" s="466"/>
      <c r="BD1253" s="466"/>
      <c r="BE1253" s="466"/>
      <c r="BF1253" s="466"/>
      <c r="BG1253" s="466"/>
      <c r="BH1253" s="466"/>
      <c r="BI1253" s="466"/>
      <c r="BJ1253" s="466"/>
      <c r="BK1253" s="466"/>
      <c r="BL1253" s="466"/>
      <c r="BM1253" s="466"/>
      <c r="BN1253" s="466"/>
      <c r="BO1253" s="466"/>
      <c r="BP1253" s="466"/>
      <c r="BQ1253" s="466"/>
      <c r="BR1253" s="466"/>
      <c r="BS1253" s="466"/>
    </row>
    <row r="1254" spans="2:71">
      <c r="B1254" s="48">
        <f t="shared" si="1121"/>
        <v>1978</v>
      </c>
      <c r="M1254" s="49">
        <f t="shared" ca="1" si="1124"/>
        <v>4.4468414458829209E-2</v>
      </c>
      <c r="N1254" s="49">
        <f t="shared" ca="1" si="1124"/>
        <v>-4.1748454185426831E-2</v>
      </c>
      <c r="X1254" s="49" t="e">
        <f t="shared" ca="1" si="1125"/>
        <v>#N/A</v>
      </c>
      <c r="Y1254" s="49" t="e">
        <f t="shared" ca="1" si="1125"/>
        <v>#N/A</v>
      </c>
      <c r="AA1254" s="466"/>
      <c r="AB1254" s="466"/>
      <c r="AC1254" s="466"/>
      <c r="AD1254" s="466"/>
      <c r="AE1254" s="466"/>
      <c r="AG1254" s="466"/>
      <c r="AM1254" s="466"/>
      <c r="AN1254" s="466"/>
      <c r="AO1254" s="466"/>
      <c r="AP1254" s="466"/>
      <c r="AQ1254" s="466"/>
      <c r="AS1254" s="466"/>
      <c r="AU1254" s="466"/>
      <c r="AV1254" s="466"/>
      <c r="AW1254" s="466"/>
      <c r="AX1254" s="466"/>
      <c r="AY1254" s="466"/>
      <c r="AZ1254" s="466"/>
      <c r="BA1254" s="466"/>
      <c r="BB1254" s="466"/>
      <c r="BC1254" s="466"/>
      <c r="BD1254" s="466"/>
      <c r="BE1254" s="466"/>
      <c r="BF1254" s="466"/>
      <c r="BG1254" s="466"/>
      <c r="BH1254" s="466"/>
      <c r="BI1254" s="466"/>
      <c r="BJ1254" s="466"/>
      <c r="BK1254" s="466"/>
      <c r="BL1254" s="466"/>
      <c r="BM1254" s="466"/>
      <c r="BN1254" s="466"/>
      <c r="BO1254" s="466"/>
      <c r="BP1254" s="466"/>
      <c r="BQ1254" s="466"/>
      <c r="BR1254" s="466"/>
      <c r="BS1254" s="466"/>
    </row>
    <row r="1255" spans="2:71">
      <c r="B1255" s="48">
        <f t="shared" si="1121"/>
        <v>1979</v>
      </c>
      <c r="M1255" s="49">
        <f t="shared" ca="1" si="1124"/>
        <v>-1.5301418082104279E-3</v>
      </c>
      <c r="N1255" s="49">
        <f t="shared" ca="1" si="1124"/>
        <v>-2.2009081719281953E-3</v>
      </c>
      <c r="X1255" s="49" t="e">
        <f t="shared" ca="1" si="1125"/>
        <v>#N/A</v>
      </c>
      <c r="Y1255" s="49" t="e">
        <f t="shared" ca="1" si="1125"/>
        <v>#N/A</v>
      </c>
      <c r="AA1255" s="466"/>
      <c r="AB1255" s="466"/>
      <c r="AC1255" s="466"/>
      <c r="AD1255" s="466"/>
      <c r="AE1255" s="466"/>
      <c r="AG1255" s="466"/>
      <c r="AM1255" s="466"/>
      <c r="AN1255" s="466"/>
      <c r="AO1255" s="466"/>
      <c r="AP1255" s="466"/>
      <c r="AQ1255" s="466"/>
      <c r="AS1255" s="466"/>
      <c r="AU1255" s="466"/>
      <c r="AV1255" s="466"/>
      <c r="AW1255" s="466"/>
      <c r="AX1255" s="466"/>
      <c r="AY1255" s="466"/>
      <c r="AZ1255" s="466"/>
      <c r="BA1255" s="466"/>
      <c r="BB1255" s="466"/>
      <c r="BC1255" s="466"/>
      <c r="BD1255" s="466"/>
      <c r="BE1255" s="466"/>
      <c r="BF1255" s="466"/>
      <c r="BG1255" s="466"/>
      <c r="BH1255" s="466"/>
      <c r="BI1255" s="466"/>
      <c r="BJ1255" s="466"/>
      <c r="BK1255" s="466"/>
      <c r="BL1255" s="466"/>
      <c r="BM1255" s="466"/>
      <c r="BN1255" s="466"/>
      <c r="BO1255" s="466"/>
      <c r="BP1255" s="466"/>
      <c r="BQ1255" s="466"/>
      <c r="BR1255" s="466"/>
      <c r="BS1255" s="466"/>
    </row>
    <row r="1256" spans="2:71">
      <c r="B1256" s="48">
        <f t="shared" si="1121"/>
        <v>1980</v>
      </c>
      <c r="M1256" s="49">
        <f t="shared" ca="1" si="1124"/>
        <v>9.8371808301175312E-2</v>
      </c>
      <c r="N1256" s="49">
        <f t="shared" ca="1" si="1124"/>
        <v>6.9287030938282257E-2</v>
      </c>
      <c r="X1256" s="49" t="e">
        <f t="shared" ca="1" si="1125"/>
        <v>#N/A</v>
      </c>
      <c r="Y1256" s="49" t="e">
        <f t="shared" ca="1" si="1125"/>
        <v>#N/A</v>
      </c>
      <c r="AA1256" s="466"/>
      <c r="AB1256" s="466"/>
      <c r="AC1256" s="466"/>
      <c r="AD1256" s="466"/>
      <c r="AE1256" s="466"/>
      <c r="AG1256" s="466"/>
      <c r="AM1256" s="466"/>
      <c r="AN1256" s="466"/>
      <c r="AO1256" s="466"/>
      <c r="AP1256" s="466"/>
      <c r="AQ1256" s="466"/>
      <c r="AS1256" s="466"/>
      <c r="AU1256" s="466"/>
      <c r="AV1256" s="466"/>
      <c r="AW1256" s="466"/>
      <c r="AX1256" s="466"/>
      <c r="AY1256" s="466"/>
      <c r="AZ1256" s="466"/>
      <c r="BA1256" s="466"/>
      <c r="BB1256" s="466"/>
      <c r="BC1256" s="466"/>
      <c r="BD1256" s="466"/>
      <c r="BE1256" s="466"/>
      <c r="BF1256" s="466"/>
      <c r="BG1256" s="466"/>
      <c r="BH1256" s="466"/>
      <c r="BI1256" s="466"/>
      <c r="BJ1256" s="466"/>
      <c r="BK1256" s="466"/>
      <c r="BL1256" s="466"/>
      <c r="BM1256" s="466"/>
      <c r="BN1256" s="466"/>
      <c r="BO1256" s="466"/>
      <c r="BP1256" s="466"/>
      <c r="BQ1256" s="466"/>
      <c r="BR1256" s="466"/>
      <c r="BS1256" s="466"/>
    </row>
    <row r="1257" spans="2:71">
      <c r="B1257" s="48">
        <f t="shared" si="1121"/>
        <v>1981</v>
      </c>
      <c r="M1257" s="49">
        <f t="shared" ca="1" si="1124"/>
        <v>-0.10371644067304453</v>
      </c>
      <c r="N1257" s="49">
        <f t="shared" ca="1" si="1124"/>
        <v>-8.5229734947505076E-2</v>
      </c>
      <c r="X1257" s="49" t="e">
        <f t="shared" ca="1" si="1125"/>
        <v>#N/A</v>
      </c>
      <c r="Y1257" s="49" t="e">
        <f t="shared" ca="1" si="1125"/>
        <v>#N/A</v>
      </c>
      <c r="AA1257" s="466"/>
      <c r="AB1257" s="466"/>
      <c r="AC1257" s="466"/>
      <c r="AD1257" s="466"/>
      <c r="AE1257" s="466"/>
      <c r="AG1257" s="466"/>
      <c r="AM1257" s="466"/>
      <c r="AN1257" s="466"/>
      <c r="AO1257" s="466"/>
      <c r="AP1257" s="466"/>
      <c r="AQ1257" s="466"/>
      <c r="AS1257" s="466"/>
      <c r="AU1257" s="466"/>
      <c r="AV1257" s="466"/>
      <c r="AW1257" s="466"/>
      <c r="AX1257" s="466"/>
      <c r="AY1257" s="466"/>
      <c r="AZ1257" s="466"/>
      <c r="BA1257" s="466"/>
      <c r="BB1257" s="466"/>
      <c r="BC1257" s="466"/>
      <c r="BD1257" s="466"/>
      <c r="BE1257" s="466"/>
      <c r="BF1257" s="466"/>
      <c r="BG1257" s="466"/>
      <c r="BH1257" s="466"/>
      <c r="BI1257" s="466"/>
      <c r="BJ1257" s="466"/>
      <c r="BK1257" s="466"/>
      <c r="BL1257" s="466"/>
      <c r="BM1257" s="466"/>
      <c r="BN1257" s="466"/>
      <c r="BO1257" s="466"/>
      <c r="BP1257" s="466"/>
      <c r="BQ1257" s="466"/>
      <c r="BR1257" s="466"/>
      <c r="BS1257" s="466"/>
    </row>
    <row r="1258" spans="2:71">
      <c r="B1258" s="48">
        <f t="shared" si="1121"/>
        <v>1982</v>
      </c>
      <c r="M1258" s="49">
        <f t="shared" ca="1" si="1124"/>
        <v>0.10411747480161093</v>
      </c>
      <c r="N1258" s="49">
        <f t="shared" ca="1" si="1124"/>
        <v>0.20495253817967396</v>
      </c>
      <c r="X1258" s="49" t="e">
        <f t="shared" ca="1" si="1125"/>
        <v>#N/A</v>
      </c>
      <c r="Y1258" s="49" t="e">
        <f t="shared" ca="1" si="1125"/>
        <v>#N/A</v>
      </c>
      <c r="AA1258" s="466"/>
      <c r="AB1258" s="466"/>
      <c r="AC1258" s="466"/>
      <c r="AD1258" s="466"/>
      <c r="AE1258" s="466"/>
      <c r="AG1258" s="466"/>
      <c r="AM1258" s="466"/>
      <c r="AN1258" s="466"/>
      <c r="AO1258" s="466"/>
      <c r="AP1258" s="466"/>
      <c r="AQ1258" s="466"/>
      <c r="AS1258" s="466"/>
      <c r="AU1258" s="466"/>
      <c r="AV1258" s="466"/>
      <c r="AW1258" s="466"/>
      <c r="AX1258" s="466"/>
      <c r="AY1258" s="466"/>
      <c r="AZ1258" s="466"/>
      <c r="BA1258" s="466"/>
      <c r="BB1258" s="466"/>
      <c r="BC1258" s="466"/>
      <c r="BD1258" s="466"/>
      <c r="BE1258" s="466"/>
      <c r="BF1258" s="466"/>
      <c r="BG1258" s="466"/>
      <c r="BH1258" s="466"/>
      <c r="BI1258" s="466"/>
      <c r="BJ1258" s="466"/>
      <c r="BK1258" s="466"/>
      <c r="BL1258" s="466"/>
      <c r="BM1258" s="466"/>
      <c r="BN1258" s="466"/>
      <c r="BO1258" s="466"/>
      <c r="BP1258" s="466"/>
      <c r="BQ1258" s="466"/>
      <c r="BR1258" s="466"/>
      <c r="BS1258" s="466"/>
    </row>
    <row r="1259" spans="2:71">
      <c r="B1259" s="48">
        <f t="shared" si="1121"/>
        <v>1983</v>
      </c>
      <c r="M1259" s="49">
        <f t="shared" ca="1" si="1124"/>
        <v>0.15369011117420905</v>
      </c>
      <c r="N1259" s="49">
        <f t="shared" ca="1" si="1124"/>
        <v>0.12193503673554074</v>
      </c>
      <c r="X1259" s="49" t="e">
        <f t="shared" ca="1" si="1125"/>
        <v>#N/A</v>
      </c>
      <c r="Y1259" s="49" t="e">
        <f t="shared" ca="1" si="1125"/>
        <v>#N/A</v>
      </c>
      <c r="AA1259" s="466"/>
      <c r="AB1259" s="466"/>
      <c r="AC1259" s="466"/>
      <c r="AD1259" s="466"/>
      <c r="AE1259" s="466"/>
      <c r="AG1259" s="466"/>
      <c r="AM1259" s="466"/>
      <c r="AN1259" s="466"/>
      <c r="AO1259" s="466"/>
      <c r="AP1259" s="466"/>
      <c r="AQ1259" s="466"/>
      <c r="AS1259" s="466"/>
      <c r="AU1259" s="466"/>
      <c r="AV1259" s="466"/>
      <c r="AW1259" s="466"/>
      <c r="AX1259" s="466"/>
      <c r="AY1259" s="466"/>
      <c r="AZ1259" s="466"/>
      <c r="BA1259" s="466"/>
      <c r="BB1259" s="466"/>
      <c r="BC1259" s="466"/>
      <c r="BD1259" s="466"/>
      <c r="BE1259" s="466"/>
      <c r="BF1259" s="466"/>
      <c r="BG1259" s="466"/>
      <c r="BH1259" s="466"/>
      <c r="BI1259" s="466"/>
      <c r="BJ1259" s="466"/>
      <c r="BK1259" s="466"/>
      <c r="BL1259" s="466"/>
      <c r="BM1259" s="466"/>
      <c r="BN1259" s="466"/>
      <c r="BO1259" s="466"/>
      <c r="BP1259" s="466"/>
      <c r="BQ1259" s="466"/>
      <c r="BR1259" s="466"/>
      <c r="BS1259" s="466"/>
    </row>
    <row r="1260" spans="2:71">
      <c r="B1260" s="48">
        <f t="shared" si="1121"/>
        <v>1984</v>
      </c>
      <c r="M1260" s="49">
        <f t="shared" ca="1" si="1124"/>
        <v>1.6630526173657456E-2</v>
      </c>
      <c r="N1260" s="49">
        <f t="shared" ca="1" si="1124"/>
        <v>4.1052012905509416E-2</v>
      </c>
      <c r="X1260" s="49" t="e">
        <f t="shared" ca="1" si="1125"/>
        <v>#N/A</v>
      </c>
      <c r="Y1260" s="49" t="e">
        <f t="shared" ca="1" si="1125"/>
        <v>#N/A</v>
      </c>
      <c r="AA1260" s="466"/>
      <c r="AB1260" s="466"/>
      <c r="AC1260" s="466"/>
      <c r="AD1260" s="466"/>
      <c r="AE1260" s="466"/>
      <c r="AG1260" s="466"/>
      <c r="AM1260" s="466"/>
      <c r="AN1260" s="466"/>
      <c r="AO1260" s="466"/>
      <c r="AP1260" s="466"/>
      <c r="AQ1260" s="466"/>
      <c r="AS1260" s="466"/>
      <c r="AU1260" s="466"/>
      <c r="AV1260" s="466"/>
      <c r="AW1260" s="466"/>
      <c r="AX1260" s="466"/>
      <c r="AY1260" s="466"/>
      <c r="AZ1260" s="466"/>
      <c r="BA1260" s="466"/>
      <c r="BB1260" s="466"/>
      <c r="BC1260" s="466"/>
      <c r="BD1260" s="466"/>
      <c r="BE1260" s="466"/>
      <c r="BF1260" s="466"/>
      <c r="BG1260" s="466"/>
      <c r="BH1260" s="466"/>
      <c r="BI1260" s="466"/>
      <c r="BJ1260" s="466"/>
      <c r="BK1260" s="466"/>
      <c r="BL1260" s="466"/>
      <c r="BM1260" s="466"/>
      <c r="BN1260" s="466"/>
      <c r="BO1260" s="466"/>
      <c r="BP1260" s="466"/>
      <c r="BQ1260" s="466"/>
      <c r="BR1260" s="466"/>
      <c r="BS1260" s="466"/>
    </row>
    <row r="1261" spans="2:71">
      <c r="B1261" s="48">
        <f t="shared" si="1121"/>
        <v>1985</v>
      </c>
      <c r="M1261" s="49">
        <f t="shared" ca="1" si="1124"/>
        <v>0.30905698901817158</v>
      </c>
      <c r="N1261" s="49">
        <f t="shared" ca="1" si="1124"/>
        <v>0.2337816759954261</v>
      </c>
      <c r="X1261" s="49">
        <f t="shared" ca="1" si="1125"/>
        <v>0.28464218535605235</v>
      </c>
      <c r="Y1261" s="49">
        <f t="shared" ca="1" si="1125"/>
        <v>0.23256299238037381</v>
      </c>
      <c r="AA1261" s="466"/>
      <c r="AB1261" s="466"/>
      <c r="AC1261" s="466"/>
      <c r="AD1261" s="466"/>
      <c r="AE1261" s="466"/>
      <c r="AG1261" s="466"/>
      <c r="AM1261" s="466"/>
      <c r="AN1261" s="466"/>
      <c r="AO1261" s="466"/>
      <c r="AP1261" s="466"/>
      <c r="AQ1261" s="466"/>
      <c r="AS1261" s="466"/>
      <c r="AU1261" s="466"/>
      <c r="AV1261" s="466"/>
      <c r="AW1261" s="466"/>
      <c r="AX1261" s="466"/>
      <c r="AY1261" s="466"/>
      <c r="AZ1261" s="466"/>
      <c r="BA1261" s="466"/>
      <c r="BB1261" s="466"/>
      <c r="BC1261" s="466"/>
      <c r="BD1261" s="466"/>
      <c r="BE1261" s="466"/>
      <c r="BF1261" s="466"/>
      <c r="BG1261" s="466"/>
      <c r="BH1261" s="466"/>
      <c r="BI1261" s="466"/>
      <c r="BJ1261" s="466"/>
      <c r="BK1261" s="466"/>
      <c r="BL1261" s="466"/>
      <c r="BM1261" s="466"/>
      <c r="BN1261" s="466"/>
      <c r="BO1261" s="466"/>
      <c r="BP1261" s="466"/>
      <c r="BQ1261" s="466"/>
      <c r="BR1261" s="466"/>
      <c r="BS1261" s="466"/>
    </row>
    <row r="1262" spans="2:71">
      <c r="B1262" s="48">
        <f t="shared" si="1121"/>
        <v>1986</v>
      </c>
      <c r="M1262" s="49">
        <f t="shared" ca="1" si="1124"/>
        <v>0.31420897182220564</v>
      </c>
      <c r="N1262" s="49">
        <f t="shared" ca="1" si="1124"/>
        <v>0.1440763241184535</v>
      </c>
      <c r="X1262" s="49">
        <f t="shared" ca="1" si="1125"/>
        <v>0.27080955108025995</v>
      </c>
      <c r="Y1262" s="49">
        <f t="shared" ca="1" si="1125"/>
        <v>0.14396341272976931</v>
      </c>
      <c r="AA1262" s="466"/>
      <c r="AB1262" s="466"/>
      <c r="AC1262" s="466"/>
      <c r="AD1262" s="466"/>
      <c r="AE1262" s="466"/>
      <c r="AG1262" s="466"/>
      <c r="AM1262" s="466"/>
      <c r="AN1262" s="466"/>
      <c r="AO1262" s="466"/>
      <c r="AP1262" s="466"/>
      <c r="AQ1262" s="466"/>
      <c r="AS1262" s="466"/>
      <c r="AU1262" s="466"/>
      <c r="AV1262" s="466"/>
      <c r="AW1262" s="466"/>
      <c r="AX1262" s="466"/>
      <c r="AY1262" s="466"/>
      <c r="AZ1262" s="466"/>
      <c r="BA1262" s="466"/>
      <c r="BB1262" s="466"/>
      <c r="BC1262" s="466"/>
      <c r="BD1262" s="466"/>
      <c r="BE1262" s="466"/>
      <c r="BF1262" s="466"/>
      <c r="BG1262" s="466"/>
      <c r="BH1262" s="466"/>
      <c r="BI1262" s="466"/>
      <c r="BJ1262" s="466"/>
      <c r="BK1262" s="466"/>
      <c r="BL1262" s="466"/>
      <c r="BM1262" s="466"/>
      <c r="BN1262" s="466"/>
      <c r="BO1262" s="466"/>
      <c r="BP1262" s="466"/>
      <c r="BQ1262" s="466"/>
      <c r="BR1262" s="466"/>
      <c r="BS1262" s="466"/>
    </row>
    <row r="1263" spans="2:71">
      <c r="B1263" s="48">
        <f t="shared" si="1121"/>
        <v>1987</v>
      </c>
      <c r="M1263" s="49">
        <f t="shared" ca="1" si="1124"/>
        <v>6.438707345877237E-2</v>
      </c>
      <c r="N1263" s="49">
        <f t="shared" ca="1" si="1124"/>
        <v>-2.9314917054974021E-2</v>
      </c>
      <c r="X1263" s="49">
        <f t="shared" ca="1" si="1125"/>
        <v>4.9583401914728098E-2</v>
      </c>
      <c r="Y1263" s="49">
        <f t="shared" ca="1" si="1125"/>
        <v>-2.9358260282199233E-2</v>
      </c>
      <c r="AA1263" s="466"/>
      <c r="AB1263" s="466"/>
      <c r="AC1263" s="466"/>
      <c r="AD1263" s="466"/>
      <c r="AE1263" s="466"/>
      <c r="AG1263" s="466"/>
      <c r="AM1263" s="466"/>
      <c r="AN1263" s="466"/>
      <c r="AO1263" s="466"/>
      <c r="AP1263" s="466"/>
      <c r="AQ1263" s="466"/>
      <c r="AS1263" s="466"/>
      <c r="AU1263" s="466"/>
      <c r="AV1263" s="466"/>
      <c r="AW1263" s="466"/>
      <c r="AX1263" s="466"/>
      <c r="AY1263" s="466"/>
      <c r="AZ1263" s="466"/>
      <c r="BA1263" s="466"/>
      <c r="BB1263" s="466"/>
      <c r="BC1263" s="466"/>
      <c r="BD1263" s="466"/>
      <c r="BE1263" s="466"/>
      <c r="BF1263" s="466"/>
      <c r="BG1263" s="466"/>
      <c r="BH1263" s="466"/>
      <c r="BI1263" s="466"/>
      <c r="BJ1263" s="466"/>
      <c r="BK1263" s="466"/>
      <c r="BL1263" s="466"/>
      <c r="BM1263" s="466"/>
      <c r="BN1263" s="466"/>
      <c r="BO1263" s="466"/>
      <c r="BP1263" s="466"/>
      <c r="BQ1263" s="466"/>
      <c r="BR1263" s="466"/>
      <c r="BS1263" s="466"/>
    </row>
    <row r="1264" spans="2:71">
      <c r="B1264" s="48">
        <f t="shared" si="1121"/>
        <v>1988</v>
      </c>
      <c r="M1264" s="49">
        <f t="shared" ca="1" si="1124"/>
        <v>0.15808602870084942</v>
      </c>
      <c r="N1264" s="49">
        <f t="shared" ca="1" si="1124"/>
        <v>9.18670879635759E-2</v>
      </c>
      <c r="X1264" s="49">
        <f t="shared" ca="1" si="1125"/>
        <v>0.15942430274403629</v>
      </c>
      <c r="Y1264" s="49">
        <f t="shared" ca="1" si="1125"/>
        <v>9.0632885447946787E-2</v>
      </c>
      <c r="AA1264" s="466"/>
      <c r="AB1264" s="466"/>
      <c r="AC1264" s="466"/>
      <c r="AD1264" s="466"/>
      <c r="AE1264" s="466"/>
      <c r="AG1264" s="466"/>
      <c r="AM1264" s="466"/>
      <c r="AN1264" s="466"/>
      <c r="AO1264" s="466"/>
      <c r="AP1264" s="466"/>
      <c r="AQ1264" s="466"/>
      <c r="AS1264" s="466"/>
      <c r="AU1264" s="466"/>
      <c r="AV1264" s="466"/>
      <c r="AW1264" s="466"/>
      <c r="AX1264" s="466"/>
      <c r="AY1264" s="466"/>
      <c r="AZ1264" s="466"/>
      <c r="BA1264" s="466"/>
      <c r="BB1264" s="466"/>
      <c r="BC1264" s="466"/>
      <c r="BD1264" s="466"/>
      <c r="BE1264" s="466"/>
      <c r="BF1264" s="466"/>
      <c r="BG1264" s="466"/>
      <c r="BH1264" s="466"/>
      <c r="BI1264" s="466"/>
      <c r="BJ1264" s="466"/>
      <c r="BK1264" s="466"/>
      <c r="BL1264" s="466"/>
      <c r="BM1264" s="466"/>
      <c r="BN1264" s="466"/>
      <c r="BO1264" s="466"/>
      <c r="BP1264" s="466"/>
      <c r="BQ1264" s="466"/>
      <c r="BR1264" s="466"/>
      <c r="BS1264" s="466"/>
    </row>
    <row r="1265" spans="2:71">
      <c r="B1265" s="48">
        <f t="shared" si="1121"/>
        <v>1989</v>
      </c>
      <c r="M1265" s="49">
        <f t="shared" ca="1" si="1124"/>
        <v>0.1289838339200069</v>
      </c>
      <c r="N1265" s="49">
        <f t="shared" ca="1" si="1124"/>
        <v>0.18012522590818802</v>
      </c>
      <c r="X1265" s="49">
        <f t="shared" ca="1" si="1125"/>
        <v>0.10761519703700673</v>
      </c>
      <c r="Y1265" s="49">
        <f t="shared" ca="1" si="1125"/>
        <v>0.17840901340571103</v>
      </c>
      <c r="AA1265" s="466"/>
      <c r="AB1265" s="466"/>
      <c r="AC1265" s="466"/>
      <c r="AD1265" s="466"/>
      <c r="AE1265" s="466"/>
      <c r="AG1265" s="466"/>
      <c r="AM1265" s="466"/>
      <c r="AN1265" s="466"/>
      <c r="AO1265" s="466"/>
      <c r="AP1265" s="466"/>
      <c r="AQ1265" s="466"/>
      <c r="AS1265" s="466"/>
      <c r="AU1265" s="466"/>
      <c r="AV1265" s="466"/>
      <c r="AW1265" s="466"/>
      <c r="AX1265" s="466"/>
      <c r="AY1265" s="466"/>
      <c r="AZ1265" s="466"/>
      <c r="BA1265" s="466"/>
      <c r="BB1265" s="466"/>
      <c r="BC1265" s="466"/>
      <c r="BD1265" s="466"/>
      <c r="BE1265" s="466"/>
      <c r="BF1265" s="466"/>
      <c r="BG1265" s="466"/>
      <c r="BH1265" s="466"/>
      <c r="BI1265" s="466"/>
      <c r="BJ1265" s="466"/>
      <c r="BK1265" s="466"/>
      <c r="BL1265" s="466"/>
      <c r="BM1265" s="466"/>
      <c r="BN1265" s="466"/>
      <c r="BO1265" s="466"/>
      <c r="BP1265" s="466"/>
      <c r="BQ1265" s="466"/>
      <c r="BR1265" s="466"/>
      <c r="BS1265" s="466"/>
    </row>
    <row r="1266" spans="2:71">
      <c r="B1266" s="48">
        <f t="shared" si="1121"/>
        <v>1990</v>
      </c>
      <c r="M1266" s="49">
        <f t="shared" ca="1" si="1124"/>
        <v>-0.17599486076401794</v>
      </c>
      <c r="N1266" s="49">
        <f t="shared" ca="1" si="1124"/>
        <v>-7.0982257593122378E-2</v>
      </c>
      <c r="X1266" s="49">
        <f t="shared" ca="1" si="1125"/>
        <v>-0.17869621941639147</v>
      </c>
      <c r="Y1266" s="49">
        <f t="shared" ca="1" si="1125"/>
        <v>-6.9378145673641978E-2</v>
      </c>
      <c r="AA1266" s="466"/>
      <c r="AB1266" s="466"/>
      <c r="AC1266" s="466"/>
      <c r="AD1266" s="466"/>
      <c r="AE1266" s="466"/>
      <c r="AG1266" s="466"/>
      <c r="AM1266" s="466"/>
      <c r="AN1266" s="466"/>
      <c r="AO1266" s="466"/>
      <c r="AP1266" s="466"/>
      <c r="AQ1266" s="466"/>
      <c r="AS1266" s="466"/>
      <c r="AU1266" s="466"/>
      <c r="AV1266" s="466"/>
      <c r="AW1266" s="466"/>
      <c r="AX1266" s="466"/>
      <c r="AY1266" s="466"/>
      <c r="AZ1266" s="466"/>
      <c r="BA1266" s="466"/>
      <c r="BB1266" s="466"/>
      <c r="BC1266" s="466"/>
      <c r="BD1266" s="466"/>
      <c r="BE1266" s="466"/>
      <c r="BF1266" s="466"/>
      <c r="BG1266" s="466"/>
      <c r="BH1266" s="466"/>
      <c r="BI1266" s="466"/>
      <c r="BJ1266" s="466"/>
      <c r="BK1266" s="466"/>
      <c r="BL1266" s="466"/>
      <c r="BM1266" s="466"/>
      <c r="BN1266" s="466"/>
      <c r="BO1266" s="466"/>
      <c r="BP1266" s="466"/>
      <c r="BQ1266" s="466"/>
      <c r="BR1266" s="466"/>
      <c r="BS1266" s="466"/>
    </row>
    <row r="1267" spans="2:71">
      <c r="B1267" s="48">
        <f t="shared" si="1121"/>
        <v>1991</v>
      </c>
      <c r="M1267" s="49">
        <f t="shared" ref="M1267:N1286" ca="1" si="1126">IF(ISNUMBER(M1117), (1+M1117)/(1+$G217)-1, NA())</f>
        <v>0.19212236309434116</v>
      </c>
      <c r="N1267" s="49">
        <f t="shared" ca="1" si="1126"/>
        <v>0.23936892763888151</v>
      </c>
      <c r="X1267" s="49">
        <f t="shared" ref="X1267:Y1286" ca="1" si="1127">IF(ISNUMBER(X1117), (1+X1117)/(1+$G217)-1, NA())</f>
        <v>0.18692705076594307</v>
      </c>
      <c r="Y1267" s="49">
        <f t="shared" ca="1" si="1127"/>
        <v>0.23711644701504508</v>
      </c>
      <c r="AA1267" s="466"/>
      <c r="AB1267" s="466"/>
      <c r="AC1267" s="466"/>
      <c r="AD1267" s="466"/>
      <c r="AE1267" s="466"/>
      <c r="AG1267" s="466"/>
      <c r="AM1267" s="466"/>
      <c r="AN1267" s="466"/>
      <c r="AO1267" s="466"/>
      <c r="AP1267" s="466"/>
      <c r="AQ1267" s="466"/>
      <c r="AS1267" s="466"/>
      <c r="AU1267" s="466"/>
      <c r="AV1267" s="466"/>
      <c r="AW1267" s="466"/>
      <c r="AX1267" s="466"/>
      <c r="AY1267" s="466"/>
      <c r="AZ1267" s="466"/>
      <c r="BA1267" s="466"/>
      <c r="BB1267" s="466"/>
      <c r="BC1267" s="466"/>
      <c r="BD1267" s="466"/>
      <c r="BE1267" s="466"/>
      <c r="BF1267" s="466"/>
      <c r="BG1267" s="466"/>
      <c r="BH1267" s="466"/>
      <c r="BI1267" s="466"/>
      <c r="BJ1267" s="466"/>
      <c r="BK1267" s="466"/>
      <c r="BL1267" s="466"/>
      <c r="BM1267" s="466"/>
      <c r="BN1267" s="466"/>
      <c r="BO1267" s="466"/>
      <c r="BP1267" s="466"/>
      <c r="BQ1267" s="466"/>
      <c r="BR1267" s="466"/>
      <c r="BS1267" s="466"/>
    </row>
    <row r="1268" spans="2:71">
      <c r="B1268" s="48">
        <f t="shared" si="1121"/>
        <v>1992</v>
      </c>
      <c r="M1268" s="49">
        <f t="shared" ca="1" si="1126"/>
        <v>-1.7127238446272508E-2</v>
      </c>
      <c r="N1268" s="49">
        <f t="shared" ca="1" si="1126"/>
        <v>5.7719758492736917E-2</v>
      </c>
      <c r="X1268" s="49">
        <f t="shared" ca="1" si="1127"/>
        <v>-5.0669338713911216E-3</v>
      </c>
      <c r="Y1268" s="49">
        <f t="shared" ca="1" si="1127"/>
        <v>5.7442014308013878E-2</v>
      </c>
      <c r="AA1268" s="466"/>
      <c r="AB1268" s="466"/>
      <c r="AC1268" s="466"/>
      <c r="AD1268" s="466"/>
      <c r="AE1268" s="466"/>
      <c r="AG1268" s="466"/>
      <c r="AM1268" s="466"/>
      <c r="AN1268" s="466"/>
      <c r="AO1268" s="466"/>
      <c r="AP1268" s="466"/>
      <c r="AQ1268" s="466"/>
      <c r="AS1268" s="466"/>
      <c r="AU1268" s="466"/>
      <c r="AV1268" s="466"/>
      <c r="AW1268" s="466"/>
      <c r="AX1268" s="466"/>
      <c r="AY1268" s="466"/>
      <c r="AZ1268" s="466"/>
      <c r="BA1268" s="466"/>
      <c r="BB1268" s="466"/>
      <c r="BC1268" s="466"/>
      <c r="BD1268" s="466"/>
      <c r="BE1268" s="466"/>
      <c r="BF1268" s="466"/>
      <c r="BG1268" s="466"/>
      <c r="BH1268" s="466"/>
      <c r="BI1268" s="466"/>
      <c r="BJ1268" s="466"/>
      <c r="BK1268" s="466"/>
      <c r="BL1268" s="466"/>
      <c r="BM1268" s="466"/>
      <c r="BN1268" s="466"/>
      <c r="BO1268" s="466"/>
      <c r="BP1268" s="466"/>
      <c r="BQ1268" s="466"/>
      <c r="BR1268" s="466"/>
      <c r="BS1268" s="466"/>
    </row>
    <row r="1269" spans="2:71">
      <c r="B1269" s="48">
        <f t="shared" si="1121"/>
        <v>1993</v>
      </c>
      <c r="M1269" s="49">
        <f t="shared" ca="1" si="1126"/>
        <v>0.15270690483549587</v>
      </c>
      <c r="N1269" s="49">
        <f t="shared" ca="1" si="1126"/>
        <v>7.3803945425676698E-2</v>
      </c>
      <c r="X1269" s="49">
        <f t="shared" ca="1" si="1127"/>
        <v>0.15007252801574977</v>
      </c>
      <c r="Y1269" s="49">
        <f t="shared" ca="1" si="1127"/>
        <v>7.3699381893523874E-2</v>
      </c>
      <c r="AA1269" s="466"/>
      <c r="AB1269" s="466"/>
      <c r="AC1269" s="466"/>
      <c r="AD1269" s="466"/>
      <c r="AE1269" s="466"/>
      <c r="AG1269" s="466"/>
      <c r="AM1269" s="466"/>
      <c r="AN1269" s="466"/>
      <c r="AO1269" s="466"/>
      <c r="AP1269" s="466"/>
      <c r="AQ1269" s="466"/>
      <c r="AS1269" s="466"/>
      <c r="AU1269" s="466"/>
      <c r="AV1269" s="466"/>
      <c r="AW1269" s="466"/>
      <c r="AX1269" s="466"/>
      <c r="AY1269" s="466"/>
      <c r="AZ1269" s="466"/>
      <c r="BA1269" s="466"/>
      <c r="BB1269" s="466"/>
      <c r="BC1269" s="466"/>
      <c r="BD1269" s="466"/>
      <c r="BE1269" s="466"/>
      <c r="BF1269" s="466"/>
      <c r="BG1269" s="466"/>
      <c r="BH1269" s="466"/>
      <c r="BI1269" s="466"/>
      <c r="BJ1269" s="466"/>
      <c r="BK1269" s="466"/>
      <c r="BL1269" s="466"/>
      <c r="BM1269" s="466"/>
      <c r="BN1269" s="466"/>
      <c r="BO1269" s="466"/>
      <c r="BP1269" s="466"/>
      <c r="BQ1269" s="466"/>
      <c r="BR1269" s="466"/>
      <c r="BS1269" s="466"/>
    </row>
    <row r="1270" spans="2:71">
      <c r="B1270" s="48">
        <f t="shared" si="1121"/>
        <v>1994</v>
      </c>
      <c r="M1270" s="49">
        <f t="shared" ca="1" si="1126"/>
        <v>-7.7851372858478429E-3</v>
      </c>
      <c r="N1270" s="49">
        <f t="shared" ca="1" si="1126"/>
        <v>-3.5178123276987217E-2</v>
      </c>
      <c r="X1270" s="49">
        <f t="shared" ca="1" si="1127"/>
        <v>4.6834734472200878E-5</v>
      </c>
      <c r="Y1270" s="49">
        <f t="shared" ca="1" si="1127"/>
        <v>-3.5453528795922562E-2</v>
      </c>
      <c r="AA1270" s="466"/>
      <c r="AB1270" s="466"/>
      <c r="AC1270" s="466"/>
      <c r="AD1270" s="466"/>
      <c r="AE1270" s="466"/>
      <c r="AG1270" s="466"/>
      <c r="AM1270" s="466"/>
      <c r="AN1270" s="466"/>
      <c r="AO1270" s="466"/>
      <c r="AP1270" s="466"/>
      <c r="AQ1270" s="466"/>
      <c r="AS1270" s="466"/>
      <c r="AU1270" s="466"/>
      <c r="AV1270" s="466"/>
      <c r="AW1270" s="466"/>
      <c r="AX1270" s="466"/>
      <c r="AY1270" s="466"/>
      <c r="AZ1270" s="466"/>
      <c r="BA1270" s="466"/>
      <c r="BB1270" s="466"/>
      <c r="BC1270" s="466"/>
      <c r="BD1270" s="466"/>
      <c r="BE1270" s="466"/>
      <c r="BF1270" s="466"/>
      <c r="BG1270" s="466"/>
      <c r="BH1270" s="466"/>
      <c r="BI1270" s="466"/>
      <c r="BJ1270" s="466"/>
      <c r="BK1270" s="466"/>
      <c r="BL1270" s="466"/>
      <c r="BM1270" s="466"/>
      <c r="BN1270" s="466"/>
      <c r="BO1270" s="466"/>
      <c r="BP1270" s="466"/>
      <c r="BQ1270" s="466"/>
      <c r="BR1270" s="466"/>
      <c r="BS1270" s="466"/>
    </row>
    <row r="1271" spans="2:71">
      <c r="B1271" s="48">
        <f t="shared" si="1121"/>
        <v>1995</v>
      </c>
      <c r="M1271" s="49">
        <f t="shared" ca="1" si="1126"/>
        <v>0.19990809975293433</v>
      </c>
      <c r="N1271" s="49">
        <f t="shared" ca="1" si="1126"/>
        <v>0.27212497175770811</v>
      </c>
      <c r="X1271" s="49">
        <f t="shared" ca="1" si="1127"/>
        <v>0.19203976625685115</v>
      </c>
      <c r="Y1271" s="49">
        <f t="shared" ca="1" si="1127"/>
        <v>0.2701916775665052</v>
      </c>
      <c r="AA1271" s="466"/>
      <c r="AB1271" s="466"/>
      <c r="AC1271" s="466"/>
      <c r="AD1271" s="466"/>
      <c r="AE1271" s="466"/>
      <c r="AG1271" s="466"/>
      <c r="AM1271" s="466"/>
      <c r="AN1271" s="466"/>
      <c r="AO1271" s="466"/>
      <c r="AP1271" s="466"/>
      <c r="AQ1271" s="466"/>
      <c r="AS1271" s="466"/>
      <c r="AU1271" s="466"/>
      <c r="AV1271" s="466"/>
      <c r="AW1271" s="466"/>
      <c r="AX1271" s="466"/>
      <c r="AY1271" s="466"/>
      <c r="AZ1271" s="466"/>
      <c r="BA1271" s="466"/>
      <c r="BB1271" s="466"/>
      <c r="BC1271" s="466"/>
      <c r="BD1271" s="466"/>
      <c r="BE1271" s="466"/>
      <c r="BF1271" s="466"/>
      <c r="BG1271" s="466"/>
      <c r="BH1271" s="466"/>
      <c r="BI1271" s="466"/>
      <c r="BJ1271" s="466"/>
      <c r="BK1271" s="466"/>
      <c r="BL1271" s="466"/>
      <c r="BM1271" s="466"/>
      <c r="BN1271" s="466"/>
      <c r="BO1271" s="466"/>
      <c r="BP1271" s="466"/>
      <c r="BQ1271" s="466"/>
      <c r="BR1271" s="466"/>
      <c r="BS1271" s="466"/>
    </row>
    <row r="1272" spans="2:71">
      <c r="B1272" s="48">
        <f t="shared" si="1121"/>
        <v>1996</v>
      </c>
      <c r="M1272" s="49">
        <f t="shared" ca="1" si="1126"/>
        <v>9.9522697593301457E-2</v>
      </c>
      <c r="N1272" s="49">
        <f t="shared" ca="1" si="1126"/>
        <v>0.12445635730571891</v>
      </c>
      <c r="X1272" s="49">
        <f t="shared" ca="1" si="1127"/>
        <v>9.9406199507755755E-2</v>
      </c>
      <c r="Y1272" s="49">
        <f t="shared" ca="1" si="1127"/>
        <v>0.12266693398333017</v>
      </c>
      <c r="AA1272" s="466"/>
      <c r="AB1272" s="466"/>
      <c r="AC1272" s="466"/>
      <c r="AD1272" s="466"/>
      <c r="AE1272" s="466"/>
      <c r="AG1272" s="466"/>
      <c r="AM1272" s="466"/>
      <c r="AN1272" s="466"/>
      <c r="AO1272" s="466"/>
      <c r="AP1272" s="466"/>
      <c r="AQ1272" s="466"/>
      <c r="AS1272" s="466"/>
      <c r="AU1272" s="466"/>
      <c r="AV1272" s="466"/>
      <c r="AW1272" s="466"/>
      <c r="AX1272" s="466"/>
      <c r="AY1272" s="466"/>
      <c r="AZ1272" s="466"/>
      <c r="BA1272" s="466"/>
      <c r="BB1272" s="466"/>
      <c r="BC1272" s="466"/>
      <c r="BD1272" s="466"/>
      <c r="BE1272" s="466"/>
      <c r="BF1272" s="466"/>
      <c r="BG1272" s="466"/>
      <c r="BH1272" s="466"/>
      <c r="BI1272" s="466"/>
      <c r="BJ1272" s="466"/>
      <c r="BK1272" s="466"/>
      <c r="BL1272" s="466"/>
      <c r="BM1272" s="466"/>
      <c r="BN1272" s="466"/>
      <c r="BO1272" s="466"/>
      <c r="BP1272" s="466"/>
      <c r="BQ1272" s="466"/>
      <c r="BR1272" s="466"/>
      <c r="BS1272" s="466"/>
    </row>
    <row r="1273" spans="2:71">
      <c r="B1273" s="48">
        <f t="shared" si="1121"/>
        <v>1997</v>
      </c>
      <c r="M1273" s="49">
        <f t="shared" ca="1" si="1126"/>
        <v>0.16164775723533431</v>
      </c>
      <c r="N1273" s="49">
        <f t="shared" ca="1" si="1126"/>
        <v>0.23606142792300222</v>
      </c>
      <c r="X1273" s="49">
        <f t="shared" ca="1" si="1127"/>
        <v>0.16082027658477549</v>
      </c>
      <c r="Y1273" s="49">
        <f t="shared" ca="1" si="1127"/>
        <v>0.23396575062882152</v>
      </c>
      <c r="AA1273" s="466"/>
      <c r="AB1273" s="466"/>
      <c r="AC1273" s="466"/>
      <c r="AD1273" s="466"/>
      <c r="AE1273" s="466"/>
      <c r="AG1273" s="466"/>
      <c r="AM1273" s="466"/>
      <c r="AN1273" s="466"/>
      <c r="AO1273" s="466"/>
      <c r="AP1273" s="466"/>
      <c r="AQ1273" s="466"/>
      <c r="AS1273" s="466"/>
      <c r="AU1273" s="466"/>
      <c r="AV1273" s="466"/>
      <c r="AW1273" s="466"/>
      <c r="AX1273" s="466"/>
      <c r="AY1273" s="466"/>
      <c r="AZ1273" s="466"/>
      <c r="BA1273" s="466"/>
      <c r="BB1273" s="466"/>
      <c r="BC1273" s="466"/>
      <c r="BD1273" s="466"/>
      <c r="BE1273" s="466"/>
      <c r="BF1273" s="466"/>
      <c r="BG1273" s="466"/>
      <c r="BH1273" s="466"/>
      <c r="BI1273" s="466"/>
      <c r="BJ1273" s="466"/>
      <c r="BK1273" s="466"/>
      <c r="BL1273" s="466"/>
      <c r="BM1273" s="466"/>
      <c r="BN1273" s="466"/>
      <c r="BO1273" s="466"/>
      <c r="BP1273" s="466"/>
      <c r="BQ1273" s="466"/>
      <c r="BR1273" s="466"/>
      <c r="BS1273" s="466"/>
    </row>
    <row r="1274" spans="2:71">
      <c r="B1274" s="48">
        <f t="shared" si="1121"/>
        <v>1998</v>
      </c>
      <c r="M1274" s="49">
        <f t="shared" ca="1" si="1126"/>
        <v>0.1775327717164461</v>
      </c>
      <c r="N1274" s="49">
        <f t="shared" ca="1" si="1126"/>
        <v>0.18224544220283678</v>
      </c>
      <c r="X1274" s="49">
        <f t="shared" ca="1" si="1127"/>
        <v>0.14115951542276339</v>
      </c>
      <c r="Y1274" s="49">
        <f t="shared" ca="1" si="1127"/>
        <v>0.18094698990420266</v>
      </c>
      <c r="AA1274" s="466"/>
      <c r="AB1274" s="466"/>
      <c r="AC1274" s="466"/>
      <c r="AD1274" s="466"/>
      <c r="AE1274" s="466"/>
      <c r="AG1274" s="466"/>
      <c r="AM1274" s="466"/>
      <c r="AN1274" s="466"/>
      <c r="AO1274" s="466"/>
      <c r="AP1274" s="466"/>
      <c r="AQ1274" s="466"/>
      <c r="AS1274" s="466"/>
      <c r="AU1274" s="466"/>
      <c r="AV1274" s="466"/>
      <c r="AW1274" s="466"/>
      <c r="AX1274" s="466"/>
      <c r="AY1274" s="466"/>
      <c r="AZ1274" s="466"/>
      <c r="BA1274" s="466"/>
      <c r="BB1274" s="466"/>
      <c r="BC1274" s="466"/>
      <c r="BD1274" s="466"/>
      <c r="BE1274" s="466"/>
      <c r="BF1274" s="466"/>
      <c r="BG1274" s="466"/>
      <c r="BH1274" s="466"/>
      <c r="BI1274" s="466"/>
      <c r="BJ1274" s="466"/>
      <c r="BK1274" s="466"/>
      <c r="BL1274" s="466"/>
      <c r="BM1274" s="466"/>
      <c r="BN1274" s="466"/>
      <c r="BO1274" s="466"/>
      <c r="BP1274" s="466"/>
      <c r="BQ1274" s="466"/>
      <c r="BR1274" s="466"/>
      <c r="BS1274" s="466"/>
    </row>
    <row r="1275" spans="2:71">
      <c r="B1275" s="48">
        <f t="shared" si="1121"/>
        <v>1999</v>
      </c>
      <c r="M1275" s="49">
        <f t="shared" ca="1" si="1126"/>
        <v>0.19974622229454475</v>
      </c>
      <c r="N1275" s="49">
        <f t="shared" ca="1" si="1126"/>
        <v>0.15959293968575849</v>
      </c>
      <c r="X1275" s="49">
        <f t="shared" ca="1" si="1127"/>
        <v>0.17735700019083733</v>
      </c>
      <c r="Y1275" s="49">
        <f t="shared" ca="1" si="1127"/>
        <v>0.15759637784803315</v>
      </c>
      <c r="AA1275" s="466"/>
      <c r="AB1275" s="466"/>
      <c r="AC1275" s="466"/>
      <c r="AD1275" s="466"/>
      <c r="AE1275" s="466"/>
      <c r="AG1275" s="466"/>
      <c r="AM1275" s="466"/>
      <c r="AN1275" s="466"/>
      <c r="AO1275" s="466"/>
      <c r="AP1275" s="466"/>
      <c r="AQ1275" s="466"/>
      <c r="AS1275" s="466"/>
      <c r="AU1275" s="466"/>
      <c r="AV1275" s="466"/>
      <c r="AW1275" s="466"/>
      <c r="AX1275" s="466"/>
      <c r="AY1275" s="466"/>
      <c r="AZ1275" s="466"/>
      <c r="BA1275" s="466"/>
      <c r="BB1275" s="466"/>
      <c r="BC1275" s="466"/>
      <c r="BD1275" s="466"/>
      <c r="BE1275" s="466"/>
      <c r="BF1275" s="466"/>
      <c r="BG1275" s="466"/>
      <c r="BH1275" s="466"/>
      <c r="BI1275" s="466"/>
      <c r="BJ1275" s="466"/>
      <c r="BK1275" s="466"/>
      <c r="BL1275" s="466"/>
      <c r="BM1275" s="466"/>
      <c r="BN1275" s="466"/>
      <c r="BO1275" s="466"/>
      <c r="BP1275" s="466"/>
      <c r="BQ1275" s="466"/>
      <c r="BR1275" s="466"/>
      <c r="BS1275" s="466"/>
    </row>
    <row r="1276" spans="2:71">
      <c r="B1276" s="48">
        <f t="shared" si="1121"/>
        <v>2000</v>
      </c>
      <c r="M1276" s="49">
        <f t="shared" ca="1" si="1126"/>
        <v>-0.13310445080660105</v>
      </c>
      <c r="N1276" s="49">
        <f t="shared" ca="1" si="1126"/>
        <v>-0.10087328410075214</v>
      </c>
      <c r="X1276" s="49">
        <f t="shared" ca="1" si="1127"/>
        <v>-0.10480391228393571</v>
      </c>
      <c r="Y1276" s="49">
        <f t="shared" ca="1" si="1127"/>
        <v>-9.9334225521519603E-2</v>
      </c>
      <c r="AA1276" s="466"/>
      <c r="AB1276" s="466"/>
      <c r="AC1276" s="466"/>
      <c r="AD1276" s="466"/>
      <c r="AE1276" s="466"/>
      <c r="AG1276" s="466"/>
      <c r="AM1276" s="466"/>
      <c r="AN1276" s="466"/>
      <c r="AO1276" s="466"/>
      <c r="AP1276" s="466"/>
      <c r="AQ1276" s="466"/>
      <c r="AS1276" s="466"/>
      <c r="AU1276" s="466"/>
      <c r="AV1276" s="466"/>
      <c r="AW1276" s="466"/>
      <c r="AX1276" s="466"/>
      <c r="AY1276" s="466"/>
      <c r="AZ1276" s="466"/>
      <c r="BA1276" s="466"/>
      <c r="BB1276" s="466"/>
      <c r="BC1276" s="466"/>
      <c r="BD1276" s="466"/>
      <c r="BE1276" s="466"/>
      <c r="BF1276" s="466"/>
      <c r="BG1276" s="466"/>
      <c r="BH1276" s="466"/>
      <c r="BI1276" s="466"/>
      <c r="BJ1276" s="466"/>
      <c r="BK1276" s="466"/>
      <c r="BL1276" s="466"/>
      <c r="BM1276" s="466"/>
      <c r="BN1276" s="466"/>
      <c r="BO1276" s="466"/>
      <c r="BP1276" s="466"/>
      <c r="BQ1276" s="466"/>
      <c r="BR1276" s="466"/>
      <c r="BS1276" s="466"/>
    </row>
    <row r="1277" spans="2:71">
      <c r="B1277" s="48">
        <f t="shared" ref="B1277:B1293" si="1128">B1276+1</f>
        <v>2001</v>
      </c>
      <c r="M1277" s="49">
        <f t="shared" ca="1" si="1126"/>
        <v>-0.12979709481963631</v>
      </c>
      <c r="N1277" s="49">
        <f t="shared" ca="1" si="1126"/>
        <v>-8.6462876565190583E-2</v>
      </c>
      <c r="X1277" s="49">
        <f t="shared" ca="1" si="1127"/>
        <v>-0.10249622233845701</v>
      </c>
      <c r="Y1277" s="49">
        <f t="shared" ca="1" si="1127"/>
        <v>-8.4870942523410875E-2</v>
      </c>
      <c r="AA1277" s="466"/>
      <c r="AB1277" s="466"/>
      <c r="AC1277" s="466"/>
      <c r="AD1277" s="466"/>
      <c r="AE1277" s="466"/>
      <c r="AG1277" s="466"/>
      <c r="AM1277" s="466"/>
      <c r="AN1277" s="466"/>
      <c r="AO1277" s="466"/>
      <c r="AP1277" s="466"/>
      <c r="AQ1277" s="466"/>
      <c r="AS1277" s="466"/>
      <c r="AU1277" s="466"/>
      <c r="AV1277" s="466"/>
      <c r="AW1277" s="466"/>
      <c r="AX1277" s="466"/>
      <c r="AY1277" s="466"/>
      <c r="AZ1277" s="466"/>
      <c r="BA1277" s="466"/>
      <c r="BB1277" s="466"/>
      <c r="BC1277" s="466"/>
      <c r="BD1277" s="466"/>
      <c r="BE1277" s="466"/>
      <c r="BF1277" s="466"/>
      <c r="BG1277" s="466"/>
      <c r="BH1277" s="466"/>
      <c r="BI1277" s="466"/>
      <c r="BJ1277" s="466"/>
      <c r="BK1277" s="466"/>
      <c r="BL1277" s="466"/>
      <c r="BM1277" s="466"/>
      <c r="BN1277" s="466"/>
      <c r="BO1277" s="466"/>
      <c r="BP1277" s="466"/>
      <c r="BQ1277" s="466"/>
      <c r="BR1277" s="466"/>
      <c r="BS1277" s="466"/>
    </row>
    <row r="1278" spans="2:71">
      <c r="B1278" s="48">
        <f t="shared" si="1128"/>
        <v>2002</v>
      </c>
      <c r="M1278" s="49">
        <f t="shared" ca="1" si="1126"/>
        <v>-0.18195049817505882</v>
      </c>
      <c r="N1278" s="49">
        <f t="shared" ca="1" si="1126"/>
        <v>-0.16368130074124898</v>
      </c>
      <c r="X1278" s="49">
        <f t="shared" ca="1" si="1127"/>
        <v>-0.18259321753824265</v>
      </c>
      <c r="Y1278" s="49">
        <f t="shared" ca="1" si="1127"/>
        <v>-0.16101739132663184</v>
      </c>
      <c r="AA1278" s="466"/>
      <c r="AB1278" s="466"/>
      <c r="AC1278" s="466"/>
      <c r="AD1278" s="466"/>
      <c r="AE1278" s="466"/>
      <c r="AG1278" s="466"/>
      <c r="AM1278" s="466"/>
      <c r="AN1278" s="466"/>
      <c r="AO1278" s="466"/>
      <c r="AP1278" s="466"/>
      <c r="AQ1278" s="466"/>
      <c r="AS1278" s="466"/>
      <c r="AU1278" s="466"/>
      <c r="AV1278" s="466"/>
      <c r="AW1278" s="466"/>
      <c r="AX1278" s="466"/>
      <c r="AY1278" s="466"/>
      <c r="AZ1278" s="466"/>
      <c r="BA1278" s="466"/>
      <c r="BB1278" s="466"/>
      <c r="BC1278" s="466"/>
      <c r="BD1278" s="466"/>
      <c r="BE1278" s="466"/>
      <c r="BF1278" s="466"/>
      <c r="BG1278" s="466"/>
      <c r="BH1278" s="466"/>
      <c r="BI1278" s="466"/>
      <c r="BJ1278" s="466"/>
      <c r="BK1278" s="466"/>
      <c r="BL1278" s="466"/>
      <c r="BM1278" s="466"/>
      <c r="BN1278" s="466"/>
      <c r="BO1278" s="466"/>
      <c r="BP1278" s="466"/>
      <c r="BQ1278" s="466"/>
      <c r="BR1278" s="466"/>
      <c r="BS1278" s="466"/>
    </row>
    <row r="1279" spans="2:71">
      <c r="B1279" s="48">
        <f t="shared" si="1128"/>
        <v>2003</v>
      </c>
      <c r="M1279" s="49">
        <f t="shared" ca="1" si="1126"/>
        <v>0.27165218849317485</v>
      </c>
      <c r="N1279" s="49">
        <f t="shared" ca="1" si="1126"/>
        <v>0.21277417748274252</v>
      </c>
      <c r="X1279" s="49">
        <f t="shared" ca="1" si="1127"/>
        <v>0.28245227925499816</v>
      </c>
      <c r="Y1279" s="49">
        <f t="shared" ca="1" si="1127"/>
        <v>0.20985552790636053</v>
      </c>
      <c r="AA1279" s="466"/>
      <c r="AB1279" s="466"/>
      <c r="AC1279" s="466"/>
      <c r="AD1279" s="466"/>
      <c r="AE1279" s="466"/>
      <c r="AG1279" s="466"/>
      <c r="AM1279" s="466"/>
      <c r="AN1279" s="466"/>
      <c r="AO1279" s="466"/>
      <c r="AP1279" s="466"/>
      <c r="AQ1279" s="466"/>
      <c r="AS1279" s="466"/>
      <c r="AU1279" s="466"/>
      <c r="AV1279" s="466"/>
      <c r="AW1279" s="466"/>
      <c r="AX1279" s="466"/>
      <c r="AY1279" s="466"/>
      <c r="AZ1279" s="466"/>
      <c r="BA1279" s="466"/>
      <c r="BB1279" s="466"/>
      <c r="BC1279" s="466"/>
      <c r="BD1279" s="466"/>
      <c r="BE1279" s="466"/>
      <c r="BF1279" s="466"/>
      <c r="BG1279" s="466"/>
      <c r="BH1279" s="466"/>
      <c r="BI1279" s="466"/>
      <c r="BJ1279" s="466"/>
      <c r="BK1279" s="466"/>
      <c r="BL1279" s="466"/>
      <c r="BM1279" s="466"/>
      <c r="BN1279" s="466"/>
      <c r="BO1279" s="466"/>
      <c r="BP1279" s="466"/>
      <c r="BQ1279" s="466"/>
      <c r="BR1279" s="466"/>
      <c r="BS1279" s="466"/>
    </row>
    <row r="1280" spans="2:71">
      <c r="B1280" s="48">
        <f t="shared" si="1128"/>
        <v>2004</v>
      </c>
      <c r="M1280" s="49">
        <f t="shared" ca="1" si="1126"/>
        <v>0.10161184960916869</v>
      </c>
      <c r="N1280" s="49">
        <f t="shared" ca="1" si="1126"/>
        <v>7.0469275232289963E-2</v>
      </c>
      <c r="X1280" s="49">
        <f t="shared" ca="1" si="1127"/>
        <v>0.1067629637970966</v>
      </c>
      <c r="Y1280" s="49">
        <f t="shared" ca="1" si="1127"/>
        <v>6.9688457379656787E-2</v>
      </c>
      <c r="AA1280" s="466"/>
      <c r="AB1280" s="466"/>
      <c r="AC1280" s="466"/>
      <c r="AD1280" s="466"/>
      <c r="AE1280" s="466"/>
      <c r="AG1280" s="466"/>
      <c r="AM1280" s="466"/>
      <c r="AN1280" s="466"/>
      <c r="AO1280" s="466"/>
      <c r="AP1280" s="466"/>
      <c r="AQ1280" s="466"/>
      <c r="AS1280" s="466"/>
      <c r="AU1280" s="466"/>
      <c r="AV1280" s="466"/>
      <c r="AW1280" s="466"/>
      <c r="AX1280" s="466"/>
      <c r="AY1280" s="466"/>
      <c r="AZ1280" s="466"/>
      <c r="BA1280" s="466"/>
      <c r="BB1280" s="466"/>
      <c r="BC1280" s="466"/>
      <c r="BD1280" s="466"/>
      <c r="BE1280" s="466"/>
      <c r="BF1280" s="466"/>
      <c r="BG1280" s="466"/>
      <c r="BH1280" s="466"/>
      <c r="BI1280" s="466"/>
      <c r="BJ1280" s="466"/>
      <c r="BK1280" s="466"/>
      <c r="BL1280" s="466"/>
      <c r="BM1280" s="466"/>
      <c r="BN1280" s="466"/>
      <c r="BO1280" s="466"/>
      <c r="BP1280" s="466"/>
      <c r="BQ1280" s="466"/>
      <c r="BR1280" s="466"/>
      <c r="BS1280" s="466"/>
    </row>
    <row r="1281" spans="1:71">
      <c r="B1281" s="48">
        <f t="shared" si="1128"/>
        <v>2005</v>
      </c>
      <c r="M1281" s="49">
        <f t="shared" ca="1" si="1126"/>
        <v>4.7123167015155731E-2</v>
      </c>
      <c r="N1281" s="49">
        <f t="shared" ca="1" si="1126"/>
        <v>1.696698076373182E-2</v>
      </c>
      <c r="X1281" s="49">
        <f t="shared" ca="1" si="1127"/>
        <v>3.7798023221416566E-2</v>
      </c>
      <c r="Y1281" s="49">
        <f t="shared" ca="1" si="1127"/>
        <v>1.664267602042746E-2</v>
      </c>
      <c r="AA1281" s="466"/>
      <c r="AB1281" s="466"/>
      <c r="AC1281" s="466"/>
      <c r="AD1281" s="466"/>
      <c r="AE1281" s="466"/>
      <c r="AG1281" s="466"/>
      <c r="AM1281" s="466"/>
      <c r="AN1281" s="466"/>
      <c r="AO1281" s="466"/>
      <c r="AP1281" s="466"/>
      <c r="AQ1281" s="466"/>
      <c r="AS1281" s="466"/>
      <c r="AU1281" s="466"/>
      <c r="AV1281" s="466"/>
      <c r="AW1281" s="466"/>
      <c r="AX1281" s="466"/>
      <c r="AY1281" s="466"/>
      <c r="AZ1281" s="466"/>
      <c r="BA1281" s="466"/>
      <c r="BB1281" s="466"/>
      <c r="BC1281" s="466"/>
      <c r="BD1281" s="466"/>
      <c r="BE1281" s="466"/>
      <c r="BF1281" s="466"/>
      <c r="BG1281" s="466"/>
      <c r="BH1281" s="466"/>
      <c r="BI1281" s="466"/>
      <c r="BJ1281" s="466"/>
      <c r="BK1281" s="466"/>
      <c r="BL1281" s="466"/>
      <c r="BM1281" s="466"/>
      <c r="BN1281" s="466"/>
      <c r="BO1281" s="466"/>
      <c r="BP1281" s="466"/>
      <c r="BQ1281" s="466"/>
      <c r="BR1281" s="466"/>
      <c r="BS1281" s="466"/>
    </row>
    <row r="1282" spans="1:71">
      <c r="B1282" s="48">
        <f t="shared" si="1128"/>
        <v>2006</v>
      </c>
      <c r="M1282" s="49">
        <f t="shared" ca="1" si="1126"/>
        <v>0.14790169553634613</v>
      </c>
      <c r="N1282" s="49">
        <f t="shared" ca="1" si="1126"/>
        <v>0.10236717907002912</v>
      </c>
      <c r="X1282" s="49">
        <f t="shared" ca="1" si="1127"/>
        <v>0.14266560266747574</v>
      </c>
      <c r="Y1282" s="49">
        <f t="shared" ca="1" si="1127"/>
        <v>0.1013604685803422</v>
      </c>
      <c r="AA1282" s="466"/>
      <c r="AB1282" s="466"/>
      <c r="AC1282" s="466"/>
      <c r="AD1282" s="466"/>
      <c r="AE1282" s="466"/>
      <c r="AG1282" s="466"/>
      <c r="AM1282" s="466"/>
      <c r="AN1282" s="466"/>
      <c r="AO1282" s="466"/>
      <c r="AP1282" s="466"/>
      <c r="AQ1282" s="466"/>
      <c r="AS1282" s="466"/>
      <c r="AU1282" s="466"/>
      <c r="AV1282" s="466"/>
      <c r="AW1282" s="466"/>
      <c r="AX1282" s="466"/>
      <c r="AY1282" s="466"/>
      <c r="AZ1282" s="466"/>
      <c r="BA1282" s="466"/>
      <c r="BB1282" s="466"/>
      <c r="BC1282" s="466"/>
      <c r="BD1282" s="466"/>
      <c r="BE1282" s="466"/>
      <c r="BF1282" s="466"/>
      <c r="BG1282" s="466"/>
      <c r="BH1282" s="466"/>
      <c r="BI1282" s="466"/>
      <c r="BJ1282" s="466"/>
      <c r="BK1282" s="466"/>
      <c r="BL1282" s="466"/>
      <c r="BM1282" s="466"/>
      <c r="BN1282" s="466"/>
      <c r="BO1282" s="466"/>
      <c r="BP1282" s="466"/>
      <c r="BQ1282" s="466"/>
      <c r="BR1282" s="466"/>
      <c r="BS1282" s="466"/>
    </row>
    <row r="1283" spans="1:71">
      <c r="B1283" s="48">
        <f t="shared" si="1128"/>
        <v>2007</v>
      </c>
      <c r="M1283" s="49">
        <f t="shared" ca="1" si="1126"/>
        <v>4.5839427398572719E-2</v>
      </c>
      <c r="N1283" s="49">
        <f t="shared" ca="1" si="1126"/>
        <v>1.6323013699032218E-2</v>
      </c>
      <c r="X1283" s="49">
        <f t="shared" ca="1" si="1127"/>
        <v>1.8916115147890711E-2</v>
      </c>
      <c r="Y1283" s="49">
        <f t="shared" ca="1" si="1127"/>
        <v>1.644222461483813E-2</v>
      </c>
      <c r="AA1283" s="466"/>
      <c r="AB1283" s="466"/>
      <c r="AC1283" s="466"/>
      <c r="AD1283" s="466"/>
      <c r="AE1283" s="466"/>
      <c r="AG1283" s="466"/>
      <c r="AM1283" s="466"/>
      <c r="AN1283" s="466"/>
      <c r="AO1283" s="466"/>
      <c r="AP1283" s="466"/>
      <c r="AQ1283" s="466"/>
      <c r="AS1283" s="466"/>
      <c r="AU1283" s="466"/>
      <c r="AV1283" s="466"/>
      <c r="AW1283" s="466"/>
      <c r="AX1283" s="466"/>
      <c r="AY1283" s="466"/>
      <c r="AZ1283" s="466"/>
      <c r="BA1283" s="466"/>
      <c r="BB1283" s="466"/>
      <c r="BC1283" s="466"/>
      <c r="BD1283" s="466"/>
      <c r="BE1283" s="466"/>
      <c r="BF1283" s="466"/>
      <c r="BG1283" s="466"/>
      <c r="BH1283" s="466"/>
      <c r="BI1283" s="466"/>
      <c r="BJ1283" s="466"/>
      <c r="BK1283" s="466"/>
      <c r="BL1283" s="466"/>
      <c r="BM1283" s="466"/>
      <c r="BN1283" s="466"/>
      <c r="BO1283" s="466"/>
      <c r="BP1283" s="466"/>
      <c r="BQ1283" s="466"/>
      <c r="BR1283" s="466"/>
      <c r="BS1283" s="466"/>
    </row>
    <row r="1284" spans="1:71">
      <c r="B1284" s="48">
        <f t="shared" si="1128"/>
        <v>2008</v>
      </c>
      <c r="M1284" s="49">
        <f t="shared" ca="1" si="1126"/>
        <v>-0.3580037405578862</v>
      </c>
      <c r="N1284" s="49">
        <f t="shared" ca="1" si="1126"/>
        <v>-0.28468488448688856</v>
      </c>
      <c r="X1284" s="49">
        <f t="shared" ca="1" si="1127"/>
        <v>-0.33765938903857262</v>
      </c>
      <c r="Y1284" s="49">
        <f t="shared" ca="1" si="1127"/>
        <v>-0.28101309259454565</v>
      </c>
      <c r="AA1284" s="466"/>
      <c r="AB1284" s="466"/>
      <c r="AC1284" s="466"/>
      <c r="AD1284" s="466"/>
      <c r="AE1284" s="466"/>
      <c r="AG1284" s="466"/>
      <c r="AM1284" s="466"/>
      <c r="AN1284" s="466"/>
      <c r="AO1284" s="466"/>
      <c r="AP1284" s="466"/>
      <c r="AQ1284" s="466"/>
      <c r="AS1284" s="466"/>
      <c r="AU1284" s="466"/>
      <c r="AV1284" s="466"/>
      <c r="AW1284" s="466"/>
      <c r="AX1284" s="466"/>
      <c r="AY1284" s="466"/>
      <c r="AZ1284" s="466"/>
      <c r="BA1284" s="466"/>
      <c r="BB1284" s="466"/>
      <c r="BC1284" s="466"/>
      <c r="BD1284" s="466"/>
      <c r="BE1284" s="466"/>
      <c r="BF1284" s="466"/>
      <c r="BG1284" s="466"/>
      <c r="BH1284" s="466"/>
      <c r="BI1284" s="466"/>
      <c r="BJ1284" s="466"/>
      <c r="BK1284" s="466"/>
      <c r="BL1284" s="466"/>
      <c r="BM1284" s="466"/>
      <c r="BN1284" s="466"/>
      <c r="BO1284" s="466"/>
      <c r="BP1284" s="466"/>
      <c r="BQ1284" s="466"/>
      <c r="BR1284" s="466"/>
      <c r="BS1284" s="466"/>
    </row>
    <row r="1285" spans="1:71">
      <c r="B1285" s="48">
        <f t="shared" si="1128"/>
        <v>2009</v>
      </c>
      <c r="M1285" s="49">
        <f t="shared" ca="1" si="1126"/>
        <v>0.24420423428678606</v>
      </c>
      <c r="N1285" s="49">
        <f t="shared" ca="1" si="1126"/>
        <v>0.18618070463754632</v>
      </c>
      <c r="X1285" s="49">
        <f t="shared" ca="1" si="1127"/>
        <v>0.22498765728393755</v>
      </c>
      <c r="Y1285" s="49">
        <f t="shared" ca="1" si="1127"/>
        <v>0.18369675781279682</v>
      </c>
      <c r="AA1285" s="466"/>
      <c r="AB1285" s="466"/>
      <c r="AC1285" s="466"/>
      <c r="AD1285" s="466"/>
      <c r="AE1285" s="466"/>
      <c r="AG1285" s="466"/>
      <c r="AM1285" s="466"/>
      <c r="AN1285" s="466"/>
      <c r="AO1285" s="466"/>
      <c r="AP1285" s="466"/>
      <c r="AQ1285" s="466"/>
      <c r="AS1285" s="466"/>
      <c r="AU1285" s="466"/>
      <c r="AV1285" s="466"/>
      <c r="AW1285" s="466"/>
      <c r="AX1285" s="466"/>
      <c r="AY1285" s="466"/>
      <c r="AZ1285" s="466"/>
      <c r="BA1285" s="466"/>
      <c r="BB1285" s="466"/>
      <c r="BC1285" s="466"/>
      <c r="BD1285" s="466"/>
      <c r="BE1285" s="466"/>
      <c r="BF1285" s="466"/>
      <c r="BG1285" s="466"/>
      <c r="BH1285" s="466"/>
      <c r="BI1285" s="466"/>
      <c r="BJ1285" s="466"/>
      <c r="BK1285" s="466"/>
      <c r="BL1285" s="466"/>
      <c r="BM1285" s="466"/>
      <c r="BN1285" s="466"/>
      <c r="BO1285" s="466"/>
      <c r="BP1285" s="466"/>
      <c r="BQ1285" s="466"/>
      <c r="BR1285" s="466"/>
      <c r="BS1285" s="466"/>
    </row>
    <row r="1286" spans="1:71">
      <c r="B1286" s="48">
        <f t="shared" si="1128"/>
        <v>2010</v>
      </c>
      <c r="M1286" s="49">
        <f t="shared" ca="1" si="1126"/>
        <v>0.12236955681127748</v>
      </c>
      <c r="N1286" s="49">
        <f t="shared" ca="1" si="1126"/>
        <v>0.12616382025175499</v>
      </c>
      <c r="X1286" s="49">
        <f t="shared" ca="1" si="1127"/>
        <v>0.13515455642200824</v>
      </c>
      <c r="Y1286" s="49">
        <f t="shared" ca="1" si="1127"/>
        <v>0.1250792194698791</v>
      </c>
      <c r="AA1286" s="466"/>
      <c r="AB1286" s="466"/>
      <c r="AC1286" s="466"/>
      <c r="AD1286" s="466"/>
      <c r="AE1286" s="466"/>
      <c r="AG1286" s="466"/>
      <c r="AM1286" s="466"/>
      <c r="AN1286" s="466"/>
      <c r="AO1286" s="466"/>
      <c r="AP1286" s="466"/>
      <c r="AQ1286" s="466"/>
      <c r="AS1286" s="466"/>
      <c r="AU1286" s="466"/>
      <c r="AV1286" s="466"/>
      <c r="AW1286" s="466"/>
      <c r="AX1286" s="466"/>
      <c r="AY1286" s="466"/>
      <c r="AZ1286" s="466"/>
      <c r="BA1286" s="466"/>
      <c r="BB1286" s="466"/>
      <c r="BC1286" s="466"/>
      <c r="BD1286" s="466"/>
      <c r="BE1286" s="466"/>
      <c r="BF1286" s="466"/>
      <c r="BG1286" s="466"/>
      <c r="BH1286" s="466"/>
      <c r="BI1286" s="466"/>
      <c r="BJ1286" s="466"/>
      <c r="BK1286" s="466"/>
      <c r="BL1286" s="466"/>
      <c r="BM1286" s="466"/>
      <c r="BN1286" s="466"/>
      <c r="BO1286" s="466"/>
      <c r="BP1286" s="466"/>
      <c r="BQ1286" s="466"/>
      <c r="BR1286" s="466"/>
      <c r="BS1286" s="466"/>
    </row>
    <row r="1287" spans="1:71">
      <c r="B1287" s="48">
        <f t="shared" si="1128"/>
        <v>2011</v>
      </c>
      <c r="M1287" s="49">
        <f t="shared" ref="M1287:N1293" ca="1" si="1129">IF(ISNUMBER(M1137), (1+M1137)/(1+$G237)-1, NA())</f>
        <v>-5.9105923727740484E-2</v>
      </c>
      <c r="N1287" s="49">
        <f t="shared" ca="1" si="1129"/>
        <v>-3.8192357164169577E-3</v>
      </c>
      <c r="X1287" s="49">
        <f t="shared" ref="X1287:Y1293" ca="1" si="1130">IF(ISNUMBER(X1137), (1+X1137)/(1+$G237)-1, NA())</f>
        <v>-5.896439963588096E-2</v>
      </c>
      <c r="Y1287" s="49">
        <f t="shared" ca="1" si="1130"/>
        <v>-3.1883647628420109E-3</v>
      </c>
      <c r="AA1287" s="466"/>
      <c r="AB1287" s="466"/>
      <c r="AC1287" s="466"/>
      <c r="AD1287" s="466"/>
      <c r="AE1287" s="466"/>
      <c r="AG1287" s="466"/>
      <c r="AM1287" s="466"/>
      <c r="AN1287" s="466"/>
      <c r="AO1287" s="466"/>
      <c r="AP1287" s="466"/>
      <c r="AQ1287" s="466"/>
      <c r="AS1287" s="466"/>
      <c r="AU1287" s="466"/>
      <c r="AV1287" s="466"/>
      <c r="AW1287" s="466"/>
      <c r="AX1287" s="466"/>
      <c r="AY1287" s="466"/>
      <c r="AZ1287" s="466"/>
      <c r="BA1287" s="466"/>
      <c r="BB1287" s="466"/>
      <c r="BC1287" s="466"/>
      <c r="BD1287" s="466"/>
      <c r="BE1287" s="466"/>
      <c r="BF1287" s="466"/>
      <c r="BG1287" s="466"/>
      <c r="BH1287" s="466"/>
      <c r="BI1287" s="466"/>
      <c r="BJ1287" s="466"/>
      <c r="BK1287" s="466"/>
      <c r="BL1287" s="466"/>
      <c r="BM1287" s="466"/>
      <c r="BN1287" s="466"/>
      <c r="BO1287" s="466"/>
      <c r="BP1287" s="466"/>
      <c r="BQ1287" s="466"/>
      <c r="BR1287" s="466"/>
      <c r="BS1287" s="466"/>
    </row>
    <row r="1288" spans="1:71">
      <c r="B1288" s="48">
        <f t="shared" si="1128"/>
        <v>2012</v>
      </c>
      <c r="M1288" s="49">
        <f t="shared" ca="1" si="1129"/>
        <v>0.13284563782201753</v>
      </c>
      <c r="N1288" s="49">
        <f t="shared" ca="1" si="1129"/>
        <v>0.11198522335187588</v>
      </c>
      <c r="X1288" s="49">
        <f t="shared" ca="1" si="1130"/>
        <v>0.1337961464386741</v>
      </c>
      <c r="Y1288" s="49">
        <f t="shared" ca="1" si="1130"/>
        <v>0.11076656853405975</v>
      </c>
      <c r="AA1288" s="466"/>
      <c r="AB1288" s="466"/>
      <c r="AC1288" s="466"/>
      <c r="AD1288" s="466"/>
      <c r="AE1288" s="466"/>
      <c r="AG1288" s="466"/>
      <c r="AM1288" s="466"/>
      <c r="AN1288" s="466"/>
      <c r="AO1288" s="466"/>
      <c r="AP1288" s="466"/>
      <c r="AQ1288" s="466"/>
      <c r="AS1288" s="466"/>
      <c r="AU1288" s="466"/>
      <c r="AV1288" s="466"/>
      <c r="AW1288" s="466"/>
      <c r="AX1288" s="466"/>
      <c r="AY1288" s="466"/>
      <c r="AZ1288" s="466"/>
      <c r="BA1288" s="466"/>
      <c r="BB1288" s="466"/>
      <c r="BC1288" s="466"/>
      <c r="BD1288" s="466"/>
      <c r="BE1288" s="466"/>
      <c r="BF1288" s="466"/>
      <c r="BG1288" s="466"/>
      <c r="BH1288" s="466"/>
      <c r="BI1288" s="466"/>
      <c r="BJ1288" s="466"/>
      <c r="BK1288" s="466"/>
      <c r="BL1288" s="466"/>
      <c r="BM1288" s="466"/>
      <c r="BN1288" s="466"/>
      <c r="BO1288" s="466"/>
      <c r="BP1288" s="466"/>
      <c r="BQ1288" s="466"/>
      <c r="BR1288" s="466"/>
      <c r="BS1288" s="466"/>
    </row>
    <row r="1289" spans="1:71">
      <c r="B1289" s="48">
        <f t="shared" si="1128"/>
        <v>2013</v>
      </c>
      <c r="M1289" s="49">
        <f t="shared" ca="1" si="1129"/>
        <v>0.22384344879578544</v>
      </c>
      <c r="N1289" s="49">
        <f t="shared" ca="1" si="1129"/>
        <v>0.23132160203834951</v>
      </c>
      <c r="X1289" s="49">
        <f t="shared" ca="1" si="1130"/>
        <v>0.25931462865019128</v>
      </c>
      <c r="Y1289" s="49">
        <f t="shared" ca="1" si="1130"/>
        <v>0.22794961551713944</v>
      </c>
      <c r="AA1289" s="466"/>
      <c r="AB1289" s="466"/>
      <c r="AC1289" s="466"/>
      <c r="AD1289" s="466"/>
      <c r="AE1289" s="466"/>
      <c r="AG1289" s="466"/>
      <c r="AM1289" s="466"/>
      <c r="AN1289" s="466"/>
      <c r="AO1289" s="466"/>
      <c r="AP1289" s="466"/>
      <c r="AQ1289" s="466"/>
      <c r="AS1289" s="466"/>
      <c r="AU1289" s="466"/>
      <c r="AV1289" s="466"/>
      <c r="AW1289" s="466"/>
      <c r="AX1289" s="466"/>
      <c r="AY1289" s="466"/>
      <c r="AZ1289" s="466"/>
      <c r="BA1289" s="466"/>
      <c r="BB1289" s="466"/>
      <c r="BC1289" s="466"/>
      <c r="BD1289" s="466"/>
      <c r="BE1289" s="466"/>
      <c r="BF1289" s="466"/>
      <c r="BG1289" s="466"/>
      <c r="BH1289" s="466"/>
      <c r="BI1289" s="466"/>
      <c r="BJ1289" s="466"/>
      <c r="BK1289" s="466"/>
      <c r="BL1289" s="466"/>
      <c r="BM1289" s="466"/>
      <c r="BN1289" s="466"/>
      <c r="BO1289" s="466"/>
      <c r="BP1289" s="466"/>
      <c r="BQ1289" s="466"/>
      <c r="BR1289" s="466"/>
      <c r="BS1289" s="466"/>
    </row>
    <row r="1290" spans="1:71">
      <c r="B1290" s="48">
        <f t="shared" si="1128"/>
        <v>2014</v>
      </c>
      <c r="M1290" s="49">
        <f t="shared" ca="1" si="1129"/>
        <v>6.6994944473780738E-2</v>
      </c>
      <c r="N1290" s="49">
        <f t="shared" ca="1" si="1129"/>
        <v>0.10368343754406117</v>
      </c>
      <c r="X1290" s="49">
        <f t="shared" ca="1" si="1130"/>
        <v>5.1420551933727188E-2</v>
      </c>
      <c r="Y1290" s="49">
        <f t="shared" ca="1" si="1130"/>
        <v>0.10315100554612155</v>
      </c>
      <c r="AA1290" s="466"/>
      <c r="AB1290" s="466"/>
      <c r="AC1290" s="466"/>
      <c r="AD1290" s="466"/>
      <c r="AE1290" s="466"/>
      <c r="AG1290" s="466"/>
      <c r="AM1290" s="466"/>
      <c r="AN1290" s="466"/>
      <c r="AO1290" s="466"/>
      <c r="AP1290" s="466"/>
      <c r="AQ1290" s="466"/>
      <c r="AS1290" s="466"/>
      <c r="AU1290" s="466"/>
      <c r="AV1290" s="466"/>
      <c r="AW1290" s="466"/>
      <c r="AX1290" s="466"/>
      <c r="AY1290" s="466"/>
      <c r="AZ1290" s="466"/>
      <c r="BA1290" s="466"/>
      <c r="BB1290" s="466"/>
      <c r="BC1290" s="466"/>
      <c r="BD1290" s="466"/>
      <c r="BE1290" s="466"/>
      <c r="BF1290" s="466"/>
      <c r="BG1290" s="466"/>
      <c r="BH1290" s="466"/>
      <c r="BI1290" s="466"/>
      <c r="BJ1290" s="466"/>
      <c r="BK1290" s="466"/>
      <c r="BL1290" s="466"/>
      <c r="BM1290" s="466"/>
      <c r="BN1290" s="466"/>
      <c r="BO1290" s="466"/>
      <c r="BP1290" s="466"/>
      <c r="BQ1290" s="466"/>
      <c r="BR1290" s="466"/>
      <c r="BS1290" s="466"/>
    </row>
    <row r="1291" spans="1:71">
      <c r="B1291" s="48">
        <f t="shared" si="1128"/>
        <v>2015</v>
      </c>
      <c r="M1291" s="49">
        <f t="shared" ca="1" si="1129"/>
        <v>-1.5047736649000942E-2</v>
      </c>
      <c r="N1291" s="49">
        <f t="shared" ca="1" si="1129"/>
        <v>-4.3182319691275062E-3</v>
      </c>
      <c r="X1291" s="49">
        <f t="shared" ca="1" si="1130"/>
        <v>-1.5369908124506781E-2</v>
      </c>
      <c r="Y1291" s="49">
        <f t="shared" ca="1" si="1130"/>
        <v>-4.3178556793537215E-3</v>
      </c>
      <c r="AA1291" s="466"/>
      <c r="AB1291" s="466"/>
      <c r="AC1291" s="466"/>
      <c r="AD1291" s="466"/>
      <c r="AE1291" s="466"/>
      <c r="AG1291" s="466"/>
      <c r="AM1291" s="466"/>
      <c r="AN1291" s="466"/>
      <c r="AO1291" s="466"/>
      <c r="AP1291" s="466"/>
      <c r="AQ1291" s="466"/>
      <c r="AS1291" s="466"/>
      <c r="AU1291" s="466"/>
      <c r="AV1291" s="466"/>
      <c r="AW1291" s="466"/>
      <c r="AX1291" s="466"/>
      <c r="AY1291" s="466"/>
      <c r="AZ1291" s="466"/>
      <c r="BA1291" s="466"/>
      <c r="BB1291" s="466"/>
      <c r="BC1291" s="466"/>
      <c r="BD1291" s="466"/>
      <c r="BE1291" s="466"/>
      <c r="BF1291" s="466"/>
      <c r="BG1291" s="466"/>
      <c r="BH1291" s="466"/>
      <c r="BI1291" s="466"/>
      <c r="BJ1291" s="466"/>
      <c r="BK1291" s="466"/>
      <c r="BL1291" s="466"/>
      <c r="BM1291" s="466"/>
      <c r="BN1291" s="466"/>
      <c r="BO1291" s="466"/>
      <c r="BP1291" s="466"/>
      <c r="BQ1291" s="466"/>
      <c r="BR1291" s="466"/>
      <c r="BS1291" s="466"/>
    </row>
    <row r="1292" spans="1:71">
      <c r="B1292" s="48">
        <f t="shared" si="1128"/>
        <v>2016</v>
      </c>
      <c r="M1292" s="49">
        <f t="shared" ca="1" si="1129"/>
        <v>7.6586771538210252E-2</v>
      </c>
      <c r="N1292" s="49">
        <f t="shared" ca="1" si="1129"/>
        <v>8.5255315137897858E-2</v>
      </c>
      <c r="X1292" s="49">
        <f t="shared" ca="1" si="1130"/>
        <v>8.8798970567792512E-2</v>
      </c>
      <c r="Y1292" s="49">
        <f t="shared" ca="1" si="1130"/>
        <v>8.449519911308867E-2</v>
      </c>
      <c r="AA1292" s="466"/>
      <c r="AB1292" s="466"/>
      <c r="AC1292" s="466"/>
      <c r="AD1292" s="466"/>
      <c r="AE1292" s="466"/>
      <c r="AG1292" s="466"/>
      <c r="AM1292" s="466"/>
      <c r="AN1292" s="466"/>
      <c r="AO1292" s="466"/>
      <c r="AP1292" s="466"/>
      <c r="AQ1292" s="466"/>
      <c r="AS1292" s="466"/>
      <c r="AU1292" s="466"/>
      <c r="AV1292" s="466"/>
      <c r="AW1292" s="466"/>
      <c r="AX1292" s="466"/>
      <c r="AY1292" s="466"/>
      <c r="AZ1292" s="466"/>
      <c r="BA1292" s="466"/>
      <c r="BB1292" s="466"/>
      <c r="BC1292" s="466"/>
      <c r="BD1292" s="466"/>
      <c r="BE1292" s="466"/>
      <c r="BF1292" s="466"/>
      <c r="BG1292" s="466"/>
      <c r="BH1292" s="466"/>
      <c r="BI1292" s="466"/>
      <c r="BJ1292" s="466"/>
      <c r="BK1292" s="466"/>
      <c r="BL1292" s="466"/>
      <c r="BM1292" s="466"/>
      <c r="BN1292" s="466"/>
      <c r="BO1292" s="466"/>
      <c r="BP1292" s="466"/>
      <c r="BQ1292" s="466"/>
      <c r="BR1292" s="466"/>
      <c r="BS1292" s="466"/>
    </row>
    <row r="1293" spans="1:71">
      <c r="B1293" s="48">
        <f t="shared" si="1128"/>
        <v>2017</v>
      </c>
      <c r="M1293" s="49" t="e">
        <f t="shared" ca="1" si="1129"/>
        <v>#N/A</v>
      </c>
      <c r="N1293" s="49" t="e">
        <f t="shared" ca="1" si="1129"/>
        <v>#N/A</v>
      </c>
      <c r="X1293" s="49" t="e">
        <f t="shared" ca="1" si="1130"/>
        <v>#N/A</v>
      </c>
      <c r="Y1293" s="49" t="e">
        <f t="shared" ca="1" si="1130"/>
        <v>#N/A</v>
      </c>
      <c r="AA1293" s="466"/>
      <c r="AB1293" s="466"/>
      <c r="AC1293" s="466"/>
      <c r="AD1293" s="466"/>
      <c r="AE1293" s="466"/>
      <c r="AG1293" s="466"/>
      <c r="AM1293" s="466"/>
      <c r="AN1293" s="466"/>
      <c r="AO1293" s="466"/>
      <c r="AP1293" s="466"/>
      <c r="AQ1293" s="466"/>
      <c r="AS1293" s="466"/>
      <c r="AU1293" s="466"/>
      <c r="AV1293" s="466"/>
      <c r="AW1293" s="466"/>
      <c r="AX1293" s="466"/>
      <c r="AY1293" s="466"/>
      <c r="AZ1293" s="466"/>
      <c r="BA1293" s="466"/>
      <c r="BB1293" s="466"/>
      <c r="BC1293" s="466"/>
      <c r="BD1293" s="466"/>
      <c r="BE1293" s="466"/>
      <c r="BF1293" s="466"/>
      <c r="BG1293" s="466"/>
      <c r="BH1293" s="466"/>
      <c r="BI1293" s="466"/>
      <c r="BJ1293" s="466"/>
      <c r="BK1293" s="466"/>
      <c r="BL1293" s="466"/>
      <c r="BM1293" s="466"/>
      <c r="BN1293" s="466"/>
      <c r="BO1293" s="466"/>
      <c r="BP1293" s="466"/>
      <c r="BQ1293" s="466"/>
      <c r="BR1293" s="466"/>
      <c r="BS1293" s="466"/>
    </row>
    <row r="1294" spans="1:71">
      <c r="AA1294" s="466"/>
      <c r="AB1294" s="466"/>
      <c r="AC1294" s="466"/>
      <c r="AD1294" s="466"/>
      <c r="AE1294" s="466"/>
      <c r="AG1294" s="466"/>
      <c r="AM1294" s="466"/>
      <c r="AN1294" s="466"/>
      <c r="AO1294" s="466"/>
      <c r="AP1294" s="466"/>
      <c r="AQ1294" s="466"/>
      <c r="AS1294" s="466"/>
      <c r="AU1294" s="466"/>
      <c r="AV1294" s="466"/>
      <c r="AW1294" s="466"/>
      <c r="AX1294" s="466"/>
      <c r="AY1294" s="466"/>
      <c r="AZ1294" s="466"/>
      <c r="BA1294" s="466"/>
      <c r="BB1294" s="466"/>
      <c r="BC1294" s="466"/>
      <c r="BD1294" s="466"/>
      <c r="BE1294" s="466"/>
      <c r="BF1294" s="466"/>
      <c r="BG1294" s="466"/>
      <c r="BH1294" s="466"/>
      <c r="BI1294" s="466"/>
      <c r="BJ1294" s="466"/>
      <c r="BK1294" s="466"/>
      <c r="BL1294" s="466"/>
      <c r="BM1294" s="466"/>
      <c r="BN1294" s="466"/>
      <c r="BO1294" s="466"/>
      <c r="BP1294" s="466"/>
      <c r="BQ1294" s="466"/>
      <c r="BR1294" s="466"/>
      <c r="BS1294" s="466"/>
    </row>
    <row r="1295" spans="1:71">
      <c r="M1295" s="180" t="s">
        <v>1046</v>
      </c>
      <c r="AA1295" s="180" t="s">
        <v>1047</v>
      </c>
      <c r="AU1295" s="180" t="s">
        <v>1047</v>
      </c>
    </row>
    <row r="1296" spans="1:71">
      <c r="A1296" s="534" t="s">
        <v>1043</v>
      </c>
      <c r="B1296" s="308">
        <f>StartYear-1</f>
        <v>1870</v>
      </c>
      <c r="E1296" s="52" t="s">
        <v>954</v>
      </c>
      <c r="I1296" s="466" t="s">
        <v>953</v>
      </c>
      <c r="J1296" s="466" t="s">
        <v>953</v>
      </c>
      <c r="K1296" s="466" t="s">
        <v>953</v>
      </c>
      <c r="M1296" s="49" t="e">
        <f t="array" ref="M1296">IF(ISNUMBER(M396), -IF(M$91, MIN(0, M396/MAX(IF(ISNUMBER(M$396:M396), M$396:M396))-1), MIN(0, M546/MAX(IF(ISNUMBER(M$546:M546), M$546:M546))-1)), NA())</f>
        <v>#N/A</v>
      </c>
      <c r="N1296" s="49" t="e">
        <f t="array" ref="N1296">IF(ISNUMBER(N396), -IF(N$91, MIN(0, N396/MAX(IF(ISNUMBER(N$396:N396), N$396:N396))-1), MIN(0, N546/MAX(IF(ISNUMBER(N$546:N546), N$546:N546))-1)), NA())</f>
        <v>#N/A</v>
      </c>
      <c r="X1296" s="49" t="e">
        <f t="array" ref="X1296">IF(ISNUMBER(X396), -IF(X$91, MIN(0, X396/MAX(IF(ISNUMBER(X$396:X396), X$396:X396))-1), MIN(0, X546/MAX(IF(ISNUMBER(X$546:X546), X$546:X546))-1)), NA())</f>
        <v>#N/A</v>
      </c>
      <c r="Y1296" s="49" t="e">
        <f t="array" ref="Y1296">IF(ISNUMBER(Y396), -IF(Y$91, MIN(0, Y396/MAX(IF(ISNUMBER(Y$396:Y396), Y$396:Y396))-1), MIN(0, Y546/MAX(IF(ISNUMBER(Y$546:Y546), Y$546:Y546))-1)), NA())</f>
        <v>#N/A</v>
      </c>
      <c r="AA1296" s="49" t="e">
        <f t="array" ref="AA1296">IF(ISNUMBER(AA396), -MIN(0, AA396/MAX(IF(ISNUMBER(AA$396:AA396), AA$396:AA396))-1), NA())</f>
        <v>#N/A</v>
      </c>
      <c r="AB1296" s="49" t="e">
        <f t="array" ref="AB1296">IF(ISNUMBER(AB396), -MIN(0, AB396/MAX(IF(ISNUMBER(AB$396:AB396), AB$396:AB396))-1), NA())</f>
        <v>#N/A</v>
      </c>
      <c r="AC1296" s="49" t="e">
        <f t="array" ref="AC1296">IF(ISNUMBER(AC396), -MIN(0, AC396/MAX(IF(ISNUMBER(AC$396:AC396), AC$396:AC396))-1), NA())</f>
        <v>#N/A</v>
      </c>
      <c r="AD1296" s="49" t="e">
        <f t="array" ref="AD1296">IF(ISNUMBER(AD396), -MIN(0, AD396/MAX(IF(ISNUMBER(AD$396:AD396), AD$396:AD396))-1), NA())</f>
        <v>#N/A</v>
      </c>
      <c r="AE1296" s="49" t="e">
        <f t="array" ref="AE1296">IF(ISNUMBER(AE396), -MIN(0, AE396/MAX(IF(ISNUMBER(AE$396:AE396), AE$396:AE396))-1), NA())</f>
        <v>#N/A</v>
      </c>
      <c r="AG1296" s="49" t="e">
        <f t="array" ref="AG1296">IF(ISNUMBER(AG396), -MIN(0, AG396/MAX(IF(ISNUMBER(AG$396:AG396), AG$396:AG396))-1), NA())</f>
        <v>#N/A</v>
      </c>
      <c r="AM1296" s="49" t="e">
        <f t="array" ref="AM1296">IF(ISNUMBER(AM396), -MIN(0, AM396/MAX(IF(ISNUMBER(AM$396:AM396), AM$396:AM396))-1), NA())</f>
        <v>#N/A</v>
      </c>
      <c r="AN1296" s="49" t="e">
        <f t="array" ref="AN1296">IF(ISNUMBER(AN396), -MIN(0, AN396/MAX(IF(ISNUMBER(AN$396:AN396), AN$396:AN396))-1), NA())</f>
        <v>#N/A</v>
      </c>
      <c r="AO1296" s="49" t="e">
        <f t="array" ref="AO1296">IF(ISNUMBER(AO396), -MIN(0, AO396/MAX(IF(ISNUMBER(AO$396:AO396), AO$396:AO396))-1), NA())</f>
        <v>#N/A</v>
      </c>
      <c r="AP1296" s="49" t="e">
        <f t="array" ref="AP1296">IF(ISNUMBER(AP396), -MIN(0, AP396/MAX(IF(ISNUMBER(AP$396:AP396), AP$396:AP396))-1), NA())</f>
        <v>#N/A</v>
      </c>
      <c r="AQ1296" s="49" t="e">
        <f t="array" ref="AQ1296">IF(ISNUMBER(AQ396), -MIN(0, AQ396/MAX(IF(ISNUMBER(AQ$396:AQ396), AQ$396:AQ396))-1), NA())</f>
        <v>#N/A</v>
      </c>
      <c r="AS1296" s="49" t="e">
        <f t="array" ref="AS1296">IF(ISNUMBER(AS396), -MIN(0, AS396/MAX(IF(ISNUMBER(AS$396:AS396), AS$396:AS396))-1), NA())</f>
        <v>#N/A</v>
      </c>
      <c r="AU1296" s="49" t="e">
        <f t="array" ref="AU1296">IF(ISNUMBER(AU396), -MIN(0, AU396/MAX(IF(ISNUMBER(AU$396:AU396), AU$396:AU396))-1), NA())</f>
        <v>#N/A</v>
      </c>
      <c r="AV1296" s="49" t="e">
        <f t="array" ref="AV1296">IF(ISNUMBER(AV396), -MIN(0, AV396/MAX(IF(ISNUMBER(AV$396:AV396), AV$396:AV396))-1), NA())</f>
        <v>#N/A</v>
      </c>
      <c r="AW1296" s="49" t="e">
        <f t="array" ref="AW1296">IF(ISNUMBER(AW396), -MIN(0, AW396/MAX(IF(ISNUMBER(AW$396:AW396), AW$396:AW396))-1), NA())</f>
        <v>#N/A</v>
      </c>
      <c r="AX1296" s="49" t="e">
        <f t="array" ref="AX1296">IF(ISNUMBER(AX396), -MIN(0, AX396/MAX(IF(ISNUMBER(AX$396:AX396), AX$396:AX396))-1), NA())</f>
        <v>#N/A</v>
      </c>
      <c r="AY1296" s="49" t="e">
        <f t="array" ref="AY1296">IF(ISNUMBER(AY396), -MIN(0, AY396/MAX(IF(ISNUMBER(AY$396:AY396), AY$396:AY396))-1), NA())</f>
        <v>#N/A</v>
      </c>
      <c r="AZ1296" s="49" t="e">
        <f t="array" ref="AZ1296">IF(ISNUMBER(AZ396), -MIN(0, AZ396/MAX(IF(ISNUMBER(AZ$396:AZ396), AZ$396:AZ396))-1), NA())</f>
        <v>#N/A</v>
      </c>
      <c r="BA1296" s="49" t="e">
        <f t="array" ref="BA1296">IF(ISNUMBER(BA396), -MIN(0, BA396/MAX(IF(ISNUMBER(BA$396:BA396), BA$396:BA396))-1), NA())</f>
        <v>#N/A</v>
      </c>
      <c r="BB1296" s="49" t="e">
        <f t="array" ref="BB1296">IF(ISNUMBER(BB396), -MIN(0, BB396/MAX(IF(ISNUMBER(BB$396:BB396), BB$396:BB396))-1), NA())</f>
        <v>#N/A</v>
      </c>
      <c r="BC1296" s="49" t="e">
        <f t="array" ref="BC1296">IF(ISNUMBER(BC396), -MIN(0, BC396/MAX(IF(ISNUMBER(BC$396:BC396), BC$396:BC396))-1), NA())</f>
        <v>#N/A</v>
      </c>
      <c r="BD1296" s="49" t="e">
        <f t="array" ref="BD1296">IF(ISNUMBER(BD396), -MIN(0, BD396/MAX(IF(ISNUMBER(BD$396:BD396), BD$396:BD396))-1), NA())</f>
        <v>#N/A</v>
      </c>
      <c r="BE1296" s="49" t="e">
        <f t="array" ref="BE1296">IF(ISNUMBER(BE396), -MIN(0, BE396/MAX(IF(ISNUMBER(BE$396:BE396), BE$396:BE396))-1), NA())</f>
        <v>#N/A</v>
      </c>
      <c r="BF1296" s="49" t="e">
        <f t="array" ref="BF1296">IF(ISNUMBER(BF396), -MIN(0, BF396/MAX(IF(ISNUMBER(BF$396:BF396), BF$396:BF396))-1), NA())</f>
        <v>#N/A</v>
      </c>
      <c r="BG1296" s="49" t="e">
        <f t="array" ref="BG1296">IF(ISNUMBER(BG396), -MIN(0, BG396/MAX(IF(ISNUMBER(BG$396:BG396), BG$396:BG396))-1), NA())</f>
        <v>#N/A</v>
      </c>
      <c r="BH1296" s="49" t="e">
        <f t="array" ref="BH1296">IF(ISNUMBER(BH396), -MIN(0, BH396/MAX(IF(ISNUMBER(BH$396:BH396), BH$396:BH396))-1), NA())</f>
        <v>#N/A</v>
      </c>
      <c r="BI1296" s="49" t="e">
        <f t="array" ref="BI1296">IF(ISNUMBER(BI396), -MIN(0, BI396/MAX(IF(ISNUMBER(BI$396:BI396), BI$396:BI396))-1), NA())</f>
        <v>#N/A</v>
      </c>
      <c r="BJ1296" s="49" t="e">
        <f t="array" ref="BJ1296">IF(ISNUMBER(BJ396), -MIN(0, BJ396/MAX(IF(ISNUMBER(BJ$396:BJ396), BJ$396:BJ396))-1), NA())</f>
        <v>#N/A</v>
      </c>
      <c r="BK1296" s="49" t="e">
        <f t="array" ref="BK1296">IF(ISNUMBER(BK396), -MIN(0, BK396/MAX(IF(ISNUMBER(BK$396:BK396), BK$396:BK396))-1), NA())</f>
        <v>#N/A</v>
      </c>
      <c r="BL1296" s="49" t="e">
        <f t="array" ref="BL1296">IF(ISNUMBER(BL396), -MIN(0, BL396/MAX(IF(ISNUMBER(BL$396:BL396), BL$396:BL396))-1), NA())</f>
        <v>#N/A</v>
      </c>
      <c r="BM1296" s="49" t="e">
        <f t="array" ref="BM1296">IF(ISNUMBER(BM396), -MIN(0, BM396/MAX(IF(ISNUMBER(BM$396:BM396), BM$396:BM396))-1), NA())</f>
        <v>#N/A</v>
      </c>
      <c r="BN1296" s="49" t="e">
        <f t="array" ref="BN1296">IF(ISNUMBER(BN396), -MIN(0, BN396/MAX(IF(ISNUMBER(BN$396:BN396), BN$396:BN396))-1), NA())</f>
        <v>#N/A</v>
      </c>
      <c r="BO1296" s="49" t="e">
        <f t="array" ref="BO1296">IF(ISNUMBER(BO396), -MIN(0, BO396/MAX(IF(ISNUMBER(BO$396:BO396), BO$396:BO396))-1), NA())</f>
        <v>#N/A</v>
      </c>
      <c r="BP1296" s="49" t="e">
        <f t="array" ref="BP1296">IF(ISNUMBER(BP396), -MIN(0, BP396/MAX(IF(ISNUMBER(BP$396:BP396), BP$396:BP396))-1), NA())</f>
        <v>#N/A</v>
      </c>
      <c r="BQ1296" s="49" t="e">
        <f t="array" ref="BQ1296">IF(ISNUMBER(BQ396), -MIN(0, BQ396/MAX(IF(ISNUMBER(BQ$396:BQ396), BQ$396:BQ396))-1), NA())</f>
        <v>#N/A</v>
      </c>
      <c r="BR1296" s="49" t="e">
        <f t="array" ref="BR1296">IF(ISNUMBER(BR396), -MIN(0, BR396/MAX(IF(ISNUMBER(BR$396:BR396), BR$396:BR396))-1), NA())</f>
        <v>#N/A</v>
      </c>
      <c r="BS1296" s="49" t="e">
        <f t="array" ref="BS1296">IF(ISNUMBER(BS396), -MIN(0, BS396/MAX(IF(ISNUMBER(BS$396:BS396), BS$396:BS396))-1), NA())</f>
        <v>#N/A</v>
      </c>
    </row>
    <row r="1297" spans="2:71">
      <c r="B1297" s="48">
        <f>B1296+1</f>
        <v>1871</v>
      </c>
      <c r="M1297" s="49" t="e">
        <f t="array" ref="M1297">IF(ISNUMBER(M397), -IF(M$91, MIN(0, M397/MAX(IF(ISNUMBER(M$396:M397), M$396:M397))-1), MIN(0, M547/MAX(IF(ISNUMBER(M$546:M547), M$546:M547))-1)), NA())</f>
        <v>#N/A</v>
      </c>
      <c r="N1297" s="49" t="e">
        <f t="array" ref="N1297">IF(ISNUMBER(N397), -IF(N$91, MIN(0, N397/MAX(IF(ISNUMBER(N$396:N397), N$396:N397))-1), MIN(0, N547/MAX(IF(ISNUMBER(N$546:N547), N$546:N547))-1)), NA())</f>
        <v>#N/A</v>
      </c>
      <c r="X1297" s="49" t="e">
        <f t="array" ref="X1297">IF(ISNUMBER(X397), -IF(X$91, MIN(0, X397/MAX(IF(ISNUMBER(X$396:X397), X$396:X397))-1), MIN(0, X547/MAX(IF(ISNUMBER(X$546:X547), X$546:X547))-1)), NA())</f>
        <v>#N/A</v>
      </c>
      <c r="Y1297" s="49" t="e">
        <f t="array" ref="Y1297">IF(ISNUMBER(Y397), -IF(Y$91, MIN(0, Y397/MAX(IF(ISNUMBER(Y$396:Y397), Y$396:Y397))-1), MIN(0, Y547/MAX(IF(ISNUMBER(Y$546:Y547), Y$546:Y547))-1)), NA())</f>
        <v>#N/A</v>
      </c>
      <c r="AA1297" s="49" t="e">
        <f t="array" ref="AA1297">IF(ISNUMBER(AA397), -MIN(0, AA397/MAX(IF(ISNUMBER(AA$396:AA397), AA$396:AA397))-1), NA())</f>
        <v>#N/A</v>
      </c>
      <c r="AB1297" s="49" t="e">
        <f t="array" ref="AB1297">IF(ISNUMBER(AB397), -MIN(0, AB397/MAX(IF(ISNUMBER(AB$396:AB397), AB$396:AB397))-1), NA())</f>
        <v>#N/A</v>
      </c>
      <c r="AC1297" s="49" t="e">
        <f t="array" ref="AC1297">IF(ISNUMBER(AC397), -MIN(0, AC397/MAX(IF(ISNUMBER(AC$396:AC397), AC$396:AC397))-1), NA())</f>
        <v>#N/A</v>
      </c>
      <c r="AD1297" s="49" t="e">
        <f t="array" ref="AD1297">IF(ISNUMBER(AD397), -MIN(0, AD397/MAX(IF(ISNUMBER(AD$396:AD397), AD$396:AD397))-1), NA())</f>
        <v>#N/A</v>
      </c>
      <c r="AE1297" s="49" t="e">
        <f t="array" ref="AE1297">IF(ISNUMBER(AE397), -MIN(0, AE397/MAX(IF(ISNUMBER(AE$396:AE397), AE$396:AE397))-1), NA())</f>
        <v>#N/A</v>
      </c>
      <c r="AG1297" s="49" t="e">
        <f t="array" ref="AG1297">IF(ISNUMBER(AG397), -MIN(0, AG397/MAX(IF(ISNUMBER(AG$396:AG397), AG$396:AG397))-1), NA())</f>
        <v>#N/A</v>
      </c>
      <c r="AM1297" s="49" t="e">
        <f t="array" ref="AM1297">IF(ISNUMBER(AM397), -MIN(0, AM397/MAX(IF(ISNUMBER(AM$396:AM397), AM$396:AM397))-1), NA())</f>
        <v>#N/A</v>
      </c>
      <c r="AN1297" s="49" t="e">
        <f t="array" ref="AN1297">IF(ISNUMBER(AN397), -MIN(0, AN397/MAX(IF(ISNUMBER(AN$396:AN397), AN$396:AN397))-1), NA())</f>
        <v>#N/A</v>
      </c>
      <c r="AO1297" s="49" t="e">
        <f t="array" ref="AO1297">IF(ISNUMBER(AO397), -MIN(0, AO397/MAX(IF(ISNUMBER(AO$396:AO397), AO$396:AO397))-1), NA())</f>
        <v>#N/A</v>
      </c>
      <c r="AP1297" s="49" t="e">
        <f t="array" ref="AP1297">IF(ISNUMBER(AP397), -MIN(0, AP397/MAX(IF(ISNUMBER(AP$396:AP397), AP$396:AP397))-1), NA())</f>
        <v>#N/A</v>
      </c>
      <c r="AQ1297" s="49" t="e">
        <f t="array" ref="AQ1297">IF(ISNUMBER(AQ397), -MIN(0, AQ397/MAX(IF(ISNUMBER(AQ$396:AQ397), AQ$396:AQ397))-1), NA())</f>
        <v>#N/A</v>
      </c>
      <c r="AS1297" s="49" t="e">
        <f t="array" ref="AS1297">IF(ISNUMBER(AS397), -MIN(0, AS397/MAX(IF(ISNUMBER(AS$396:AS397), AS$396:AS397))-1), NA())</f>
        <v>#N/A</v>
      </c>
      <c r="AU1297" s="49" t="e">
        <f t="array" ref="AU1297">IF(ISNUMBER(AU397), -MIN(0, AU397/MAX(IF(ISNUMBER(AU$396:AU397), AU$396:AU397))-1), NA())</f>
        <v>#N/A</v>
      </c>
      <c r="AV1297" s="49" t="e">
        <f t="array" ref="AV1297">IF(ISNUMBER(AV397), -MIN(0, AV397/MAX(IF(ISNUMBER(AV$396:AV397), AV$396:AV397))-1), NA())</f>
        <v>#N/A</v>
      </c>
      <c r="AW1297" s="49" t="e">
        <f t="array" ref="AW1297">IF(ISNUMBER(AW397), -MIN(0, AW397/MAX(IF(ISNUMBER(AW$396:AW397), AW$396:AW397))-1), NA())</f>
        <v>#N/A</v>
      </c>
      <c r="AX1297" s="49" t="e">
        <f t="array" ref="AX1297">IF(ISNUMBER(AX397), -MIN(0, AX397/MAX(IF(ISNUMBER(AX$396:AX397), AX$396:AX397))-1), NA())</f>
        <v>#N/A</v>
      </c>
      <c r="AY1297" s="49" t="e">
        <f t="array" ref="AY1297">IF(ISNUMBER(AY397), -MIN(0, AY397/MAX(IF(ISNUMBER(AY$396:AY397), AY$396:AY397))-1), NA())</f>
        <v>#N/A</v>
      </c>
      <c r="AZ1297" s="49" t="e">
        <f t="array" ref="AZ1297">IF(ISNUMBER(AZ397), -MIN(0, AZ397/MAX(IF(ISNUMBER(AZ$396:AZ397), AZ$396:AZ397))-1), NA())</f>
        <v>#N/A</v>
      </c>
      <c r="BA1297" s="49" t="e">
        <f t="array" ref="BA1297">IF(ISNUMBER(BA397), -MIN(0, BA397/MAX(IF(ISNUMBER(BA$396:BA397), BA$396:BA397))-1), NA())</f>
        <v>#N/A</v>
      </c>
      <c r="BB1297" s="49" t="e">
        <f t="array" ref="BB1297">IF(ISNUMBER(BB397), -MIN(0, BB397/MAX(IF(ISNUMBER(BB$396:BB397), BB$396:BB397))-1), NA())</f>
        <v>#N/A</v>
      </c>
      <c r="BC1297" s="49" t="e">
        <f t="array" ref="BC1297">IF(ISNUMBER(BC397), -MIN(0, BC397/MAX(IF(ISNUMBER(BC$396:BC397), BC$396:BC397))-1), NA())</f>
        <v>#N/A</v>
      </c>
      <c r="BD1297" s="49" t="e">
        <f t="array" ref="BD1297">IF(ISNUMBER(BD397), -MIN(0, BD397/MAX(IF(ISNUMBER(BD$396:BD397), BD$396:BD397))-1), NA())</f>
        <v>#N/A</v>
      </c>
      <c r="BE1297" s="49" t="e">
        <f t="array" ref="BE1297">IF(ISNUMBER(BE397), -MIN(0, BE397/MAX(IF(ISNUMBER(BE$396:BE397), BE$396:BE397))-1), NA())</f>
        <v>#N/A</v>
      </c>
      <c r="BF1297" s="49" t="e">
        <f t="array" ref="BF1297">IF(ISNUMBER(BF397), -MIN(0, BF397/MAX(IF(ISNUMBER(BF$396:BF397), BF$396:BF397))-1), NA())</f>
        <v>#N/A</v>
      </c>
      <c r="BG1297" s="49" t="e">
        <f t="array" ref="BG1297">IF(ISNUMBER(BG397), -MIN(0, BG397/MAX(IF(ISNUMBER(BG$396:BG397), BG$396:BG397))-1), NA())</f>
        <v>#N/A</v>
      </c>
      <c r="BH1297" s="49" t="e">
        <f t="array" ref="BH1297">IF(ISNUMBER(BH397), -MIN(0, BH397/MAX(IF(ISNUMBER(BH$396:BH397), BH$396:BH397))-1), NA())</f>
        <v>#N/A</v>
      </c>
      <c r="BI1297" s="49" t="e">
        <f t="array" ref="BI1297">IF(ISNUMBER(BI397), -MIN(0, BI397/MAX(IF(ISNUMBER(BI$396:BI397), BI$396:BI397))-1), NA())</f>
        <v>#N/A</v>
      </c>
      <c r="BJ1297" s="49" t="e">
        <f t="array" ref="BJ1297">IF(ISNUMBER(BJ397), -MIN(0, BJ397/MAX(IF(ISNUMBER(BJ$396:BJ397), BJ$396:BJ397))-1), NA())</f>
        <v>#N/A</v>
      </c>
      <c r="BK1297" s="49" t="e">
        <f t="array" ref="BK1297">IF(ISNUMBER(BK397), -MIN(0, BK397/MAX(IF(ISNUMBER(BK$396:BK397), BK$396:BK397))-1), NA())</f>
        <v>#N/A</v>
      </c>
      <c r="BL1297" s="49" t="e">
        <f t="array" ref="BL1297">IF(ISNUMBER(BL397), -MIN(0, BL397/MAX(IF(ISNUMBER(BL$396:BL397), BL$396:BL397))-1), NA())</f>
        <v>#N/A</v>
      </c>
      <c r="BM1297" s="49" t="e">
        <f t="array" ref="BM1297">IF(ISNUMBER(BM397), -MIN(0, BM397/MAX(IF(ISNUMBER(BM$396:BM397), BM$396:BM397))-1), NA())</f>
        <v>#N/A</v>
      </c>
      <c r="BN1297" s="49" t="e">
        <f t="array" ref="BN1297">IF(ISNUMBER(BN397), -MIN(0, BN397/MAX(IF(ISNUMBER(BN$396:BN397), BN$396:BN397))-1), NA())</f>
        <v>#N/A</v>
      </c>
      <c r="BO1297" s="49" t="e">
        <f t="array" ref="BO1297">IF(ISNUMBER(BO397), -MIN(0, BO397/MAX(IF(ISNUMBER(BO$396:BO397), BO$396:BO397))-1), NA())</f>
        <v>#N/A</v>
      </c>
      <c r="BP1297" s="49" t="e">
        <f t="array" ref="BP1297">IF(ISNUMBER(BP397), -MIN(0, BP397/MAX(IF(ISNUMBER(BP$396:BP397), BP$396:BP397))-1), NA())</f>
        <v>#N/A</v>
      </c>
      <c r="BQ1297" s="49" t="e">
        <f t="array" ref="BQ1297">IF(ISNUMBER(BQ397), -MIN(0, BQ397/MAX(IF(ISNUMBER(BQ$396:BQ397), BQ$396:BQ397))-1), NA())</f>
        <v>#N/A</v>
      </c>
      <c r="BR1297" s="49" t="e">
        <f t="array" ref="BR1297">IF(ISNUMBER(BR397), -MIN(0, BR397/MAX(IF(ISNUMBER(BR$396:BR397), BR$396:BR397))-1), NA())</f>
        <v>#N/A</v>
      </c>
      <c r="BS1297" s="49" t="e">
        <f t="array" ref="BS1297">IF(ISNUMBER(BS397), -MIN(0, BS397/MAX(IF(ISNUMBER(BS$396:BS397), BS$396:BS397))-1), NA())</f>
        <v>#N/A</v>
      </c>
    </row>
    <row r="1298" spans="2:71">
      <c r="B1298" s="48">
        <f>B1297+1</f>
        <v>1872</v>
      </c>
      <c r="M1298" s="49" t="e">
        <f t="array" ref="M1298">IF(ISNUMBER(M398), -IF(M$91, MIN(0, M398/MAX(IF(ISNUMBER(M$396:M398), M$396:M398))-1), MIN(0, M548/MAX(IF(ISNUMBER(M$546:M548), M$546:M548))-1)), NA())</f>
        <v>#N/A</v>
      </c>
      <c r="N1298" s="49" t="e">
        <f t="array" ref="N1298">IF(ISNUMBER(N398), -IF(N$91, MIN(0, N398/MAX(IF(ISNUMBER(N$396:N398), N$396:N398))-1), MIN(0, N548/MAX(IF(ISNUMBER(N$546:N548), N$546:N548))-1)), NA())</f>
        <v>#N/A</v>
      </c>
      <c r="X1298" s="49" t="e">
        <f t="array" ref="X1298">IF(ISNUMBER(X398), -IF(X$91, MIN(0, X398/MAX(IF(ISNUMBER(X$396:X398), X$396:X398))-1), MIN(0, X548/MAX(IF(ISNUMBER(X$546:X548), X$546:X548))-1)), NA())</f>
        <v>#N/A</v>
      </c>
      <c r="Y1298" s="49" t="e">
        <f t="array" ref="Y1298">IF(ISNUMBER(Y398), -IF(Y$91, MIN(0, Y398/MAX(IF(ISNUMBER(Y$396:Y398), Y$396:Y398))-1), MIN(0, Y548/MAX(IF(ISNUMBER(Y$546:Y548), Y$546:Y548))-1)), NA())</f>
        <v>#N/A</v>
      </c>
      <c r="AA1298" s="49" t="e">
        <f t="array" ref="AA1298">IF(ISNUMBER(AA398), -MIN(0, AA398/MAX(IF(ISNUMBER(AA$396:AA398), AA$396:AA398))-1), NA())</f>
        <v>#N/A</v>
      </c>
      <c r="AB1298" s="49" t="e">
        <f t="array" ref="AB1298">IF(ISNUMBER(AB398), -MIN(0, AB398/MAX(IF(ISNUMBER(AB$396:AB398), AB$396:AB398))-1), NA())</f>
        <v>#N/A</v>
      </c>
      <c r="AC1298" s="49" t="e">
        <f t="array" ref="AC1298">IF(ISNUMBER(AC398), -MIN(0, AC398/MAX(IF(ISNUMBER(AC$396:AC398), AC$396:AC398))-1), NA())</f>
        <v>#N/A</v>
      </c>
      <c r="AD1298" s="49" t="e">
        <f t="array" ref="AD1298">IF(ISNUMBER(AD398), -MIN(0, AD398/MAX(IF(ISNUMBER(AD$396:AD398), AD$396:AD398))-1), NA())</f>
        <v>#N/A</v>
      </c>
      <c r="AE1298" s="49" t="e">
        <f t="array" ref="AE1298">IF(ISNUMBER(AE398), -MIN(0, AE398/MAX(IF(ISNUMBER(AE$396:AE398), AE$396:AE398))-1), NA())</f>
        <v>#N/A</v>
      </c>
      <c r="AG1298" s="49" t="e">
        <f t="array" ref="AG1298">IF(ISNUMBER(AG398), -MIN(0, AG398/MAX(IF(ISNUMBER(AG$396:AG398), AG$396:AG398))-1), NA())</f>
        <v>#N/A</v>
      </c>
      <c r="AM1298" s="49" t="e">
        <f t="array" ref="AM1298">IF(ISNUMBER(AM398), -MIN(0, AM398/MAX(IF(ISNUMBER(AM$396:AM398), AM$396:AM398))-1), NA())</f>
        <v>#N/A</v>
      </c>
      <c r="AN1298" s="49" t="e">
        <f t="array" ref="AN1298">IF(ISNUMBER(AN398), -MIN(0, AN398/MAX(IF(ISNUMBER(AN$396:AN398), AN$396:AN398))-1), NA())</f>
        <v>#N/A</v>
      </c>
      <c r="AO1298" s="49" t="e">
        <f t="array" ref="AO1298">IF(ISNUMBER(AO398), -MIN(0, AO398/MAX(IF(ISNUMBER(AO$396:AO398), AO$396:AO398))-1), NA())</f>
        <v>#N/A</v>
      </c>
      <c r="AP1298" s="49" t="e">
        <f t="array" ref="AP1298">IF(ISNUMBER(AP398), -MIN(0, AP398/MAX(IF(ISNUMBER(AP$396:AP398), AP$396:AP398))-1), NA())</f>
        <v>#N/A</v>
      </c>
      <c r="AQ1298" s="49" t="e">
        <f t="array" ref="AQ1298">IF(ISNUMBER(AQ398), -MIN(0, AQ398/MAX(IF(ISNUMBER(AQ$396:AQ398), AQ$396:AQ398))-1), NA())</f>
        <v>#N/A</v>
      </c>
      <c r="AS1298" s="49" t="e">
        <f t="array" ref="AS1298">IF(ISNUMBER(AS398), -MIN(0, AS398/MAX(IF(ISNUMBER(AS$396:AS398), AS$396:AS398))-1), NA())</f>
        <v>#N/A</v>
      </c>
      <c r="AU1298" s="49" t="e">
        <f t="array" ref="AU1298">IF(ISNUMBER(AU398), -MIN(0, AU398/MAX(IF(ISNUMBER(AU$396:AU398), AU$396:AU398))-1), NA())</f>
        <v>#N/A</v>
      </c>
      <c r="AV1298" s="49" t="e">
        <f t="array" ref="AV1298">IF(ISNUMBER(AV398), -MIN(0, AV398/MAX(IF(ISNUMBER(AV$396:AV398), AV$396:AV398))-1), NA())</f>
        <v>#N/A</v>
      </c>
      <c r="AW1298" s="49" t="e">
        <f t="array" ref="AW1298">IF(ISNUMBER(AW398), -MIN(0, AW398/MAX(IF(ISNUMBER(AW$396:AW398), AW$396:AW398))-1), NA())</f>
        <v>#N/A</v>
      </c>
      <c r="AX1298" s="49" t="e">
        <f t="array" ref="AX1298">IF(ISNUMBER(AX398), -MIN(0, AX398/MAX(IF(ISNUMBER(AX$396:AX398), AX$396:AX398))-1), NA())</f>
        <v>#N/A</v>
      </c>
      <c r="AY1298" s="49" t="e">
        <f t="array" ref="AY1298">IF(ISNUMBER(AY398), -MIN(0, AY398/MAX(IF(ISNUMBER(AY$396:AY398), AY$396:AY398))-1), NA())</f>
        <v>#N/A</v>
      </c>
      <c r="AZ1298" s="49" t="e">
        <f t="array" ref="AZ1298">IF(ISNUMBER(AZ398), -MIN(0, AZ398/MAX(IF(ISNUMBER(AZ$396:AZ398), AZ$396:AZ398))-1), NA())</f>
        <v>#N/A</v>
      </c>
      <c r="BA1298" s="49" t="e">
        <f t="array" ref="BA1298">IF(ISNUMBER(BA398), -MIN(0, BA398/MAX(IF(ISNUMBER(BA$396:BA398), BA$396:BA398))-1), NA())</f>
        <v>#N/A</v>
      </c>
      <c r="BB1298" s="49" t="e">
        <f t="array" ref="BB1298">IF(ISNUMBER(BB398), -MIN(0, BB398/MAX(IF(ISNUMBER(BB$396:BB398), BB$396:BB398))-1), NA())</f>
        <v>#N/A</v>
      </c>
      <c r="BC1298" s="49" t="e">
        <f t="array" ref="BC1298">IF(ISNUMBER(BC398), -MIN(0, BC398/MAX(IF(ISNUMBER(BC$396:BC398), BC$396:BC398))-1), NA())</f>
        <v>#N/A</v>
      </c>
      <c r="BD1298" s="49" t="e">
        <f t="array" ref="BD1298">IF(ISNUMBER(BD398), -MIN(0, BD398/MAX(IF(ISNUMBER(BD$396:BD398), BD$396:BD398))-1), NA())</f>
        <v>#N/A</v>
      </c>
      <c r="BE1298" s="49" t="e">
        <f t="array" ref="BE1298">IF(ISNUMBER(BE398), -MIN(0, BE398/MAX(IF(ISNUMBER(BE$396:BE398), BE$396:BE398))-1), NA())</f>
        <v>#N/A</v>
      </c>
      <c r="BF1298" s="49" t="e">
        <f t="array" ref="BF1298">IF(ISNUMBER(BF398), -MIN(0, BF398/MAX(IF(ISNUMBER(BF$396:BF398), BF$396:BF398))-1), NA())</f>
        <v>#N/A</v>
      </c>
      <c r="BG1298" s="49" t="e">
        <f t="array" ref="BG1298">IF(ISNUMBER(BG398), -MIN(0, BG398/MAX(IF(ISNUMBER(BG$396:BG398), BG$396:BG398))-1), NA())</f>
        <v>#N/A</v>
      </c>
      <c r="BH1298" s="49" t="e">
        <f t="array" ref="BH1298">IF(ISNUMBER(BH398), -MIN(0, BH398/MAX(IF(ISNUMBER(BH$396:BH398), BH$396:BH398))-1), NA())</f>
        <v>#N/A</v>
      </c>
      <c r="BI1298" s="49" t="e">
        <f t="array" ref="BI1298">IF(ISNUMBER(BI398), -MIN(0, BI398/MAX(IF(ISNUMBER(BI$396:BI398), BI$396:BI398))-1), NA())</f>
        <v>#N/A</v>
      </c>
      <c r="BJ1298" s="49" t="e">
        <f t="array" ref="BJ1298">IF(ISNUMBER(BJ398), -MIN(0, BJ398/MAX(IF(ISNUMBER(BJ$396:BJ398), BJ$396:BJ398))-1), NA())</f>
        <v>#N/A</v>
      </c>
      <c r="BK1298" s="49" t="e">
        <f t="array" ref="BK1298">IF(ISNUMBER(BK398), -MIN(0, BK398/MAX(IF(ISNUMBER(BK$396:BK398), BK$396:BK398))-1), NA())</f>
        <v>#N/A</v>
      </c>
      <c r="BL1298" s="49" t="e">
        <f t="array" ref="BL1298">IF(ISNUMBER(BL398), -MIN(0, BL398/MAX(IF(ISNUMBER(BL$396:BL398), BL$396:BL398))-1), NA())</f>
        <v>#N/A</v>
      </c>
      <c r="BM1298" s="49" t="e">
        <f t="array" ref="BM1298">IF(ISNUMBER(BM398), -MIN(0, BM398/MAX(IF(ISNUMBER(BM$396:BM398), BM$396:BM398))-1), NA())</f>
        <v>#N/A</v>
      </c>
      <c r="BN1298" s="49" t="e">
        <f t="array" ref="BN1298">IF(ISNUMBER(BN398), -MIN(0, BN398/MAX(IF(ISNUMBER(BN$396:BN398), BN$396:BN398))-1), NA())</f>
        <v>#N/A</v>
      </c>
      <c r="BO1298" s="49" t="e">
        <f t="array" ref="BO1298">IF(ISNUMBER(BO398), -MIN(0, BO398/MAX(IF(ISNUMBER(BO$396:BO398), BO$396:BO398))-1), NA())</f>
        <v>#N/A</v>
      </c>
      <c r="BP1298" s="49" t="e">
        <f t="array" ref="BP1298">IF(ISNUMBER(BP398), -MIN(0, BP398/MAX(IF(ISNUMBER(BP$396:BP398), BP$396:BP398))-1), NA())</f>
        <v>#N/A</v>
      </c>
      <c r="BQ1298" s="49" t="e">
        <f t="array" ref="BQ1298">IF(ISNUMBER(BQ398), -MIN(0, BQ398/MAX(IF(ISNUMBER(BQ$396:BQ398), BQ$396:BQ398))-1), NA())</f>
        <v>#N/A</v>
      </c>
      <c r="BR1298" s="49" t="e">
        <f t="array" ref="BR1298">IF(ISNUMBER(BR398), -MIN(0, BR398/MAX(IF(ISNUMBER(BR$396:BR398), BR$396:BR398))-1), NA())</f>
        <v>#N/A</v>
      </c>
      <c r="BS1298" s="49" t="e">
        <f t="array" ref="BS1298">IF(ISNUMBER(BS398), -MIN(0, BS398/MAX(IF(ISNUMBER(BS$396:BS398), BS$396:BS398))-1), NA())</f>
        <v>#N/A</v>
      </c>
    </row>
    <row r="1299" spans="2:71">
      <c r="B1299" s="48">
        <f t="shared" ref="B1299:B1362" si="1131">B1298+1</f>
        <v>1873</v>
      </c>
      <c r="M1299" s="49" t="e">
        <f t="array" ref="M1299">IF(ISNUMBER(M399), -IF(M$91, MIN(0, M399/MAX(IF(ISNUMBER(M$396:M399), M$396:M399))-1), MIN(0, M549/MAX(IF(ISNUMBER(M$546:M549), M$546:M549))-1)), NA())</f>
        <v>#N/A</v>
      </c>
      <c r="N1299" s="49" t="e">
        <f t="array" ref="N1299">IF(ISNUMBER(N399), -IF(N$91, MIN(0, N399/MAX(IF(ISNUMBER(N$396:N399), N$396:N399))-1), MIN(0, N549/MAX(IF(ISNUMBER(N$546:N549), N$546:N549))-1)), NA())</f>
        <v>#N/A</v>
      </c>
      <c r="X1299" s="49" t="e">
        <f t="array" ref="X1299">IF(ISNUMBER(X399), -IF(X$91, MIN(0, X399/MAX(IF(ISNUMBER(X$396:X399), X$396:X399))-1), MIN(0, X549/MAX(IF(ISNUMBER(X$546:X549), X$546:X549))-1)), NA())</f>
        <v>#N/A</v>
      </c>
      <c r="Y1299" s="49" t="e">
        <f t="array" ref="Y1299">IF(ISNUMBER(Y399), -IF(Y$91, MIN(0, Y399/MAX(IF(ISNUMBER(Y$396:Y399), Y$396:Y399))-1), MIN(0, Y549/MAX(IF(ISNUMBER(Y$546:Y549), Y$546:Y549))-1)), NA())</f>
        <v>#N/A</v>
      </c>
      <c r="AA1299" s="49" t="e">
        <f t="array" ref="AA1299">IF(ISNUMBER(AA399), -MIN(0, AA399/MAX(IF(ISNUMBER(AA$396:AA399), AA$396:AA399))-1), NA())</f>
        <v>#N/A</v>
      </c>
      <c r="AB1299" s="49" t="e">
        <f t="array" ref="AB1299">IF(ISNUMBER(AB399), -MIN(0, AB399/MAX(IF(ISNUMBER(AB$396:AB399), AB$396:AB399))-1), NA())</f>
        <v>#N/A</v>
      </c>
      <c r="AC1299" s="49" t="e">
        <f t="array" ref="AC1299">IF(ISNUMBER(AC399), -MIN(0, AC399/MAX(IF(ISNUMBER(AC$396:AC399), AC$396:AC399))-1), NA())</f>
        <v>#N/A</v>
      </c>
      <c r="AD1299" s="49" t="e">
        <f t="array" ref="AD1299">IF(ISNUMBER(AD399), -MIN(0, AD399/MAX(IF(ISNUMBER(AD$396:AD399), AD$396:AD399))-1), NA())</f>
        <v>#N/A</v>
      </c>
      <c r="AE1299" s="49" t="e">
        <f t="array" ref="AE1299">IF(ISNUMBER(AE399), -MIN(0, AE399/MAX(IF(ISNUMBER(AE$396:AE399), AE$396:AE399))-1), NA())</f>
        <v>#N/A</v>
      </c>
      <c r="AG1299" s="49" t="e">
        <f t="array" ref="AG1299">IF(ISNUMBER(AG399), -MIN(0, AG399/MAX(IF(ISNUMBER(AG$396:AG399), AG$396:AG399))-1), NA())</f>
        <v>#N/A</v>
      </c>
      <c r="AM1299" s="49" t="e">
        <f t="array" ref="AM1299">IF(ISNUMBER(AM399), -MIN(0, AM399/MAX(IF(ISNUMBER(AM$396:AM399), AM$396:AM399))-1), NA())</f>
        <v>#N/A</v>
      </c>
      <c r="AN1299" s="49" t="e">
        <f t="array" ref="AN1299">IF(ISNUMBER(AN399), -MIN(0, AN399/MAX(IF(ISNUMBER(AN$396:AN399), AN$396:AN399))-1), NA())</f>
        <v>#N/A</v>
      </c>
      <c r="AO1299" s="49" t="e">
        <f t="array" ref="AO1299">IF(ISNUMBER(AO399), -MIN(0, AO399/MAX(IF(ISNUMBER(AO$396:AO399), AO$396:AO399))-1), NA())</f>
        <v>#N/A</v>
      </c>
      <c r="AP1299" s="49" t="e">
        <f t="array" ref="AP1299">IF(ISNUMBER(AP399), -MIN(0, AP399/MAX(IF(ISNUMBER(AP$396:AP399), AP$396:AP399))-1), NA())</f>
        <v>#N/A</v>
      </c>
      <c r="AQ1299" s="49" t="e">
        <f t="array" ref="AQ1299">IF(ISNUMBER(AQ399), -MIN(0, AQ399/MAX(IF(ISNUMBER(AQ$396:AQ399), AQ$396:AQ399))-1), NA())</f>
        <v>#N/A</v>
      </c>
      <c r="AS1299" s="49" t="e">
        <f t="array" ref="AS1299">IF(ISNUMBER(AS399), -MIN(0, AS399/MAX(IF(ISNUMBER(AS$396:AS399), AS$396:AS399))-1), NA())</f>
        <v>#N/A</v>
      </c>
      <c r="AU1299" s="49" t="e">
        <f t="array" ref="AU1299">IF(ISNUMBER(AU399), -MIN(0, AU399/MAX(IF(ISNUMBER(AU$396:AU399), AU$396:AU399))-1), NA())</f>
        <v>#N/A</v>
      </c>
      <c r="AV1299" s="49" t="e">
        <f t="array" ref="AV1299">IF(ISNUMBER(AV399), -MIN(0, AV399/MAX(IF(ISNUMBER(AV$396:AV399), AV$396:AV399))-1), NA())</f>
        <v>#N/A</v>
      </c>
      <c r="AW1299" s="49" t="e">
        <f t="array" ref="AW1299">IF(ISNUMBER(AW399), -MIN(0, AW399/MAX(IF(ISNUMBER(AW$396:AW399), AW$396:AW399))-1), NA())</f>
        <v>#N/A</v>
      </c>
      <c r="AX1299" s="49" t="e">
        <f t="array" ref="AX1299">IF(ISNUMBER(AX399), -MIN(0, AX399/MAX(IF(ISNUMBER(AX$396:AX399), AX$396:AX399))-1), NA())</f>
        <v>#N/A</v>
      </c>
      <c r="AY1299" s="49" t="e">
        <f t="array" ref="AY1299">IF(ISNUMBER(AY399), -MIN(0, AY399/MAX(IF(ISNUMBER(AY$396:AY399), AY$396:AY399))-1), NA())</f>
        <v>#N/A</v>
      </c>
      <c r="AZ1299" s="49" t="e">
        <f t="array" ref="AZ1299">IF(ISNUMBER(AZ399), -MIN(0, AZ399/MAX(IF(ISNUMBER(AZ$396:AZ399), AZ$396:AZ399))-1), NA())</f>
        <v>#N/A</v>
      </c>
      <c r="BA1299" s="49" t="e">
        <f t="array" ref="BA1299">IF(ISNUMBER(BA399), -MIN(0, BA399/MAX(IF(ISNUMBER(BA$396:BA399), BA$396:BA399))-1), NA())</f>
        <v>#N/A</v>
      </c>
      <c r="BB1299" s="49" t="e">
        <f t="array" ref="BB1299">IF(ISNUMBER(BB399), -MIN(0, BB399/MAX(IF(ISNUMBER(BB$396:BB399), BB$396:BB399))-1), NA())</f>
        <v>#N/A</v>
      </c>
      <c r="BC1299" s="49" t="e">
        <f t="array" ref="BC1299">IF(ISNUMBER(BC399), -MIN(0, BC399/MAX(IF(ISNUMBER(BC$396:BC399), BC$396:BC399))-1), NA())</f>
        <v>#N/A</v>
      </c>
      <c r="BD1299" s="49" t="e">
        <f t="array" ref="BD1299">IF(ISNUMBER(BD399), -MIN(0, BD399/MAX(IF(ISNUMBER(BD$396:BD399), BD$396:BD399))-1), NA())</f>
        <v>#N/A</v>
      </c>
      <c r="BE1299" s="49" t="e">
        <f t="array" ref="BE1299">IF(ISNUMBER(BE399), -MIN(0, BE399/MAX(IF(ISNUMBER(BE$396:BE399), BE$396:BE399))-1), NA())</f>
        <v>#N/A</v>
      </c>
      <c r="BF1299" s="49" t="e">
        <f t="array" ref="BF1299">IF(ISNUMBER(BF399), -MIN(0, BF399/MAX(IF(ISNUMBER(BF$396:BF399), BF$396:BF399))-1), NA())</f>
        <v>#N/A</v>
      </c>
      <c r="BG1299" s="49" t="e">
        <f t="array" ref="BG1299">IF(ISNUMBER(BG399), -MIN(0, BG399/MAX(IF(ISNUMBER(BG$396:BG399), BG$396:BG399))-1), NA())</f>
        <v>#N/A</v>
      </c>
      <c r="BH1299" s="49" t="e">
        <f t="array" ref="BH1299">IF(ISNUMBER(BH399), -MIN(0, BH399/MAX(IF(ISNUMBER(BH$396:BH399), BH$396:BH399))-1), NA())</f>
        <v>#N/A</v>
      </c>
      <c r="BI1299" s="49" t="e">
        <f t="array" ref="BI1299">IF(ISNUMBER(BI399), -MIN(0, BI399/MAX(IF(ISNUMBER(BI$396:BI399), BI$396:BI399))-1), NA())</f>
        <v>#N/A</v>
      </c>
      <c r="BJ1299" s="49" t="e">
        <f t="array" ref="BJ1299">IF(ISNUMBER(BJ399), -MIN(0, BJ399/MAX(IF(ISNUMBER(BJ$396:BJ399), BJ$396:BJ399))-1), NA())</f>
        <v>#N/A</v>
      </c>
      <c r="BK1299" s="49" t="e">
        <f t="array" ref="BK1299">IF(ISNUMBER(BK399), -MIN(0, BK399/MAX(IF(ISNUMBER(BK$396:BK399), BK$396:BK399))-1), NA())</f>
        <v>#N/A</v>
      </c>
      <c r="BL1299" s="49" t="e">
        <f t="array" ref="BL1299">IF(ISNUMBER(BL399), -MIN(0, BL399/MAX(IF(ISNUMBER(BL$396:BL399), BL$396:BL399))-1), NA())</f>
        <v>#N/A</v>
      </c>
      <c r="BM1299" s="49" t="e">
        <f t="array" ref="BM1299">IF(ISNUMBER(BM399), -MIN(0, BM399/MAX(IF(ISNUMBER(BM$396:BM399), BM$396:BM399))-1), NA())</f>
        <v>#N/A</v>
      </c>
      <c r="BN1299" s="49" t="e">
        <f t="array" ref="BN1299">IF(ISNUMBER(BN399), -MIN(0, BN399/MAX(IF(ISNUMBER(BN$396:BN399), BN$396:BN399))-1), NA())</f>
        <v>#N/A</v>
      </c>
      <c r="BO1299" s="49" t="e">
        <f t="array" ref="BO1299">IF(ISNUMBER(BO399), -MIN(0, BO399/MAX(IF(ISNUMBER(BO$396:BO399), BO$396:BO399))-1), NA())</f>
        <v>#N/A</v>
      </c>
      <c r="BP1299" s="49" t="e">
        <f t="array" ref="BP1299">IF(ISNUMBER(BP399), -MIN(0, BP399/MAX(IF(ISNUMBER(BP$396:BP399), BP$396:BP399))-1), NA())</f>
        <v>#N/A</v>
      </c>
      <c r="BQ1299" s="49" t="e">
        <f t="array" ref="BQ1299">IF(ISNUMBER(BQ399), -MIN(0, BQ399/MAX(IF(ISNUMBER(BQ$396:BQ399), BQ$396:BQ399))-1), NA())</f>
        <v>#N/A</v>
      </c>
      <c r="BR1299" s="49" t="e">
        <f t="array" ref="BR1299">IF(ISNUMBER(BR399), -MIN(0, BR399/MAX(IF(ISNUMBER(BR$396:BR399), BR$396:BR399))-1), NA())</f>
        <v>#N/A</v>
      </c>
      <c r="BS1299" s="49" t="e">
        <f t="array" ref="BS1299">IF(ISNUMBER(BS399), -MIN(0, BS399/MAX(IF(ISNUMBER(BS$396:BS399), BS$396:BS399))-1), NA())</f>
        <v>#N/A</v>
      </c>
    </row>
    <row r="1300" spans="2:71">
      <c r="B1300" s="48">
        <f t="shared" si="1131"/>
        <v>1874</v>
      </c>
      <c r="M1300" s="49" t="e">
        <f t="array" ref="M1300">IF(ISNUMBER(M400), -IF(M$91, MIN(0, M400/MAX(IF(ISNUMBER(M$396:M400), M$396:M400))-1), MIN(0, M550/MAX(IF(ISNUMBER(M$546:M550), M$546:M550))-1)), NA())</f>
        <v>#N/A</v>
      </c>
      <c r="N1300" s="49" t="e">
        <f t="array" ref="N1300">IF(ISNUMBER(N400), -IF(N$91, MIN(0, N400/MAX(IF(ISNUMBER(N$396:N400), N$396:N400))-1), MIN(0, N550/MAX(IF(ISNUMBER(N$546:N550), N$546:N550))-1)), NA())</f>
        <v>#N/A</v>
      </c>
      <c r="X1300" s="49" t="e">
        <f t="array" ref="X1300">IF(ISNUMBER(X400), -IF(X$91, MIN(0, X400/MAX(IF(ISNUMBER(X$396:X400), X$396:X400))-1), MIN(0, X550/MAX(IF(ISNUMBER(X$546:X550), X$546:X550))-1)), NA())</f>
        <v>#N/A</v>
      </c>
      <c r="Y1300" s="49" t="e">
        <f t="array" ref="Y1300">IF(ISNUMBER(Y400), -IF(Y$91, MIN(0, Y400/MAX(IF(ISNUMBER(Y$396:Y400), Y$396:Y400))-1), MIN(0, Y550/MAX(IF(ISNUMBER(Y$546:Y550), Y$546:Y550))-1)), NA())</f>
        <v>#N/A</v>
      </c>
      <c r="AA1300" s="49" t="e">
        <f t="array" ref="AA1300">IF(ISNUMBER(AA400), -MIN(0, AA400/MAX(IF(ISNUMBER(AA$396:AA400), AA$396:AA400))-1), NA())</f>
        <v>#N/A</v>
      </c>
      <c r="AB1300" s="49" t="e">
        <f t="array" ref="AB1300">IF(ISNUMBER(AB400), -MIN(0, AB400/MAX(IF(ISNUMBER(AB$396:AB400), AB$396:AB400))-1), NA())</f>
        <v>#N/A</v>
      </c>
      <c r="AC1300" s="49" t="e">
        <f t="array" ref="AC1300">IF(ISNUMBER(AC400), -MIN(0, AC400/MAX(IF(ISNUMBER(AC$396:AC400), AC$396:AC400))-1), NA())</f>
        <v>#N/A</v>
      </c>
      <c r="AD1300" s="49" t="e">
        <f t="array" ref="AD1300">IF(ISNUMBER(AD400), -MIN(0, AD400/MAX(IF(ISNUMBER(AD$396:AD400), AD$396:AD400))-1), NA())</f>
        <v>#N/A</v>
      </c>
      <c r="AE1300" s="49" t="e">
        <f t="array" ref="AE1300">IF(ISNUMBER(AE400), -MIN(0, AE400/MAX(IF(ISNUMBER(AE$396:AE400), AE$396:AE400))-1), NA())</f>
        <v>#N/A</v>
      </c>
      <c r="AG1300" s="49" t="e">
        <f t="array" ref="AG1300">IF(ISNUMBER(AG400), -MIN(0, AG400/MAX(IF(ISNUMBER(AG$396:AG400), AG$396:AG400))-1), NA())</f>
        <v>#N/A</v>
      </c>
      <c r="AM1300" s="49" t="e">
        <f t="array" ref="AM1300">IF(ISNUMBER(AM400), -MIN(0, AM400/MAX(IF(ISNUMBER(AM$396:AM400), AM$396:AM400))-1), NA())</f>
        <v>#N/A</v>
      </c>
      <c r="AN1300" s="49" t="e">
        <f t="array" ref="AN1300">IF(ISNUMBER(AN400), -MIN(0, AN400/MAX(IF(ISNUMBER(AN$396:AN400), AN$396:AN400))-1), NA())</f>
        <v>#N/A</v>
      </c>
      <c r="AO1300" s="49" t="e">
        <f t="array" ref="AO1300">IF(ISNUMBER(AO400), -MIN(0, AO400/MAX(IF(ISNUMBER(AO$396:AO400), AO$396:AO400))-1), NA())</f>
        <v>#N/A</v>
      </c>
      <c r="AP1300" s="49" t="e">
        <f t="array" ref="AP1300">IF(ISNUMBER(AP400), -MIN(0, AP400/MAX(IF(ISNUMBER(AP$396:AP400), AP$396:AP400))-1), NA())</f>
        <v>#N/A</v>
      </c>
      <c r="AQ1300" s="49" t="e">
        <f t="array" ref="AQ1300">IF(ISNUMBER(AQ400), -MIN(0, AQ400/MAX(IF(ISNUMBER(AQ$396:AQ400), AQ$396:AQ400))-1), NA())</f>
        <v>#N/A</v>
      </c>
      <c r="AS1300" s="49" t="e">
        <f t="array" ref="AS1300">IF(ISNUMBER(AS400), -MIN(0, AS400/MAX(IF(ISNUMBER(AS$396:AS400), AS$396:AS400))-1), NA())</f>
        <v>#N/A</v>
      </c>
      <c r="AU1300" s="49" t="e">
        <f t="array" ref="AU1300">IF(ISNUMBER(AU400), -MIN(0, AU400/MAX(IF(ISNUMBER(AU$396:AU400), AU$396:AU400))-1), NA())</f>
        <v>#N/A</v>
      </c>
      <c r="AV1300" s="49" t="e">
        <f t="array" ref="AV1300">IF(ISNUMBER(AV400), -MIN(0, AV400/MAX(IF(ISNUMBER(AV$396:AV400), AV$396:AV400))-1), NA())</f>
        <v>#N/A</v>
      </c>
      <c r="AW1300" s="49" t="e">
        <f t="array" ref="AW1300">IF(ISNUMBER(AW400), -MIN(0, AW400/MAX(IF(ISNUMBER(AW$396:AW400), AW$396:AW400))-1), NA())</f>
        <v>#N/A</v>
      </c>
      <c r="AX1300" s="49" t="e">
        <f t="array" ref="AX1300">IF(ISNUMBER(AX400), -MIN(0, AX400/MAX(IF(ISNUMBER(AX$396:AX400), AX$396:AX400))-1), NA())</f>
        <v>#N/A</v>
      </c>
      <c r="AY1300" s="49" t="e">
        <f t="array" ref="AY1300">IF(ISNUMBER(AY400), -MIN(0, AY400/MAX(IF(ISNUMBER(AY$396:AY400), AY$396:AY400))-1), NA())</f>
        <v>#N/A</v>
      </c>
      <c r="AZ1300" s="49" t="e">
        <f t="array" ref="AZ1300">IF(ISNUMBER(AZ400), -MIN(0, AZ400/MAX(IF(ISNUMBER(AZ$396:AZ400), AZ$396:AZ400))-1), NA())</f>
        <v>#N/A</v>
      </c>
      <c r="BA1300" s="49" t="e">
        <f t="array" ref="BA1300">IF(ISNUMBER(BA400), -MIN(0, BA400/MAX(IF(ISNUMBER(BA$396:BA400), BA$396:BA400))-1), NA())</f>
        <v>#N/A</v>
      </c>
      <c r="BB1300" s="49" t="e">
        <f t="array" ref="BB1300">IF(ISNUMBER(BB400), -MIN(0, BB400/MAX(IF(ISNUMBER(BB$396:BB400), BB$396:BB400))-1), NA())</f>
        <v>#N/A</v>
      </c>
      <c r="BC1300" s="49" t="e">
        <f t="array" ref="BC1300">IF(ISNUMBER(BC400), -MIN(0, BC400/MAX(IF(ISNUMBER(BC$396:BC400), BC$396:BC400))-1), NA())</f>
        <v>#N/A</v>
      </c>
      <c r="BD1300" s="49" t="e">
        <f t="array" ref="BD1300">IF(ISNUMBER(BD400), -MIN(0, BD400/MAX(IF(ISNUMBER(BD$396:BD400), BD$396:BD400))-1), NA())</f>
        <v>#N/A</v>
      </c>
      <c r="BE1300" s="49" t="e">
        <f t="array" ref="BE1300">IF(ISNUMBER(BE400), -MIN(0, BE400/MAX(IF(ISNUMBER(BE$396:BE400), BE$396:BE400))-1), NA())</f>
        <v>#N/A</v>
      </c>
      <c r="BF1300" s="49" t="e">
        <f t="array" ref="BF1300">IF(ISNUMBER(BF400), -MIN(0, BF400/MAX(IF(ISNUMBER(BF$396:BF400), BF$396:BF400))-1), NA())</f>
        <v>#N/A</v>
      </c>
      <c r="BG1300" s="49" t="e">
        <f t="array" ref="BG1300">IF(ISNUMBER(BG400), -MIN(0, BG400/MAX(IF(ISNUMBER(BG$396:BG400), BG$396:BG400))-1), NA())</f>
        <v>#N/A</v>
      </c>
      <c r="BH1300" s="49" t="e">
        <f t="array" ref="BH1300">IF(ISNUMBER(BH400), -MIN(0, BH400/MAX(IF(ISNUMBER(BH$396:BH400), BH$396:BH400))-1), NA())</f>
        <v>#N/A</v>
      </c>
      <c r="BI1300" s="49" t="e">
        <f t="array" ref="BI1300">IF(ISNUMBER(BI400), -MIN(0, BI400/MAX(IF(ISNUMBER(BI$396:BI400), BI$396:BI400))-1), NA())</f>
        <v>#N/A</v>
      </c>
      <c r="BJ1300" s="49" t="e">
        <f t="array" ref="BJ1300">IF(ISNUMBER(BJ400), -MIN(0, BJ400/MAX(IF(ISNUMBER(BJ$396:BJ400), BJ$396:BJ400))-1), NA())</f>
        <v>#N/A</v>
      </c>
      <c r="BK1300" s="49" t="e">
        <f t="array" ref="BK1300">IF(ISNUMBER(BK400), -MIN(0, BK400/MAX(IF(ISNUMBER(BK$396:BK400), BK$396:BK400))-1), NA())</f>
        <v>#N/A</v>
      </c>
      <c r="BL1300" s="49" t="e">
        <f t="array" ref="BL1300">IF(ISNUMBER(BL400), -MIN(0, BL400/MAX(IF(ISNUMBER(BL$396:BL400), BL$396:BL400))-1), NA())</f>
        <v>#N/A</v>
      </c>
      <c r="BM1300" s="49" t="e">
        <f t="array" ref="BM1300">IF(ISNUMBER(BM400), -MIN(0, BM400/MAX(IF(ISNUMBER(BM$396:BM400), BM$396:BM400))-1), NA())</f>
        <v>#N/A</v>
      </c>
      <c r="BN1300" s="49" t="e">
        <f t="array" ref="BN1300">IF(ISNUMBER(BN400), -MIN(0, BN400/MAX(IF(ISNUMBER(BN$396:BN400), BN$396:BN400))-1), NA())</f>
        <v>#N/A</v>
      </c>
      <c r="BO1300" s="49" t="e">
        <f t="array" ref="BO1300">IF(ISNUMBER(BO400), -MIN(0, BO400/MAX(IF(ISNUMBER(BO$396:BO400), BO$396:BO400))-1), NA())</f>
        <v>#N/A</v>
      </c>
      <c r="BP1300" s="49" t="e">
        <f t="array" ref="BP1300">IF(ISNUMBER(BP400), -MIN(0, BP400/MAX(IF(ISNUMBER(BP$396:BP400), BP$396:BP400))-1), NA())</f>
        <v>#N/A</v>
      </c>
      <c r="BQ1300" s="49" t="e">
        <f t="array" ref="BQ1300">IF(ISNUMBER(BQ400), -MIN(0, BQ400/MAX(IF(ISNUMBER(BQ$396:BQ400), BQ$396:BQ400))-1), NA())</f>
        <v>#N/A</v>
      </c>
      <c r="BR1300" s="49" t="e">
        <f t="array" ref="BR1300">IF(ISNUMBER(BR400), -MIN(0, BR400/MAX(IF(ISNUMBER(BR$396:BR400), BR$396:BR400))-1), NA())</f>
        <v>#N/A</v>
      </c>
      <c r="BS1300" s="49" t="e">
        <f t="array" ref="BS1300">IF(ISNUMBER(BS400), -MIN(0, BS400/MAX(IF(ISNUMBER(BS$396:BS400), BS$396:BS400))-1), NA())</f>
        <v>#N/A</v>
      </c>
    </row>
    <row r="1301" spans="2:71">
      <c r="B1301" s="48">
        <f t="shared" si="1131"/>
        <v>1875</v>
      </c>
      <c r="M1301" s="49" t="e">
        <f t="array" ref="M1301">IF(ISNUMBER(M401), -IF(M$91, MIN(0, M401/MAX(IF(ISNUMBER(M$396:M401), M$396:M401))-1), MIN(0, M551/MAX(IF(ISNUMBER(M$546:M551), M$546:M551))-1)), NA())</f>
        <v>#N/A</v>
      </c>
      <c r="N1301" s="49" t="e">
        <f t="array" ref="N1301">IF(ISNUMBER(N401), -IF(N$91, MIN(0, N401/MAX(IF(ISNUMBER(N$396:N401), N$396:N401))-1), MIN(0, N551/MAX(IF(ISNUMBER(N$546:N551), N$546:N551))-1)), NA())</f>
        <v>#N/A</v>
      </c>
      <c r="X1301" s="49" t="e">
        <f t="array" ref="X1301">IF(ISNUMBER(X401), -IF(X$91, MIN(0, X401/MAX(IF(ISNUMBER(X$396:X401), X$396:X401))-1), MIN(0, X551/MAX(IF(ISNUMBER(X$546:X551), X$546:X551))-1)), NA())</f>
        <v>#N/A</v>
      </c>
      <c r="Y1301" s="49" t="e">
        <f t="array" ref="Y1301">IF(ISNUMBER(Y401), -IF(Y$91, MIN(0, Y401/MAX(IF(ISNUMBER(Y$396:Y401), Y$396:Y401))-1), MIN(0, Y551/MAX(IF(ISNUMBER(Y$546:Y551), Y$546:Y551))-1)), NA())</f>
        <v>#N/A</v>
      </c>
      <c r="AA1301" s="49" t="e">
        <f t="array" ref="AA1301">IF(ISNUMBER(AA401), -MIN(0, AA401/MAX(IF(ISNUMBER(AA$396:AA401), AA$396:AA401))-1), NA())</f>
        <v>#N/A</v>
      </c>
      <c r="AB1301" s="49" t="e">
        <f t="array" ref="AB1301">IF(ISNUMBER(AB401), -MIN(0, AB401/MAX(IF(ISNUMBER(AB$396:AB401), AB$396:AB401))-1), NA())</f>
        <v>#N/A</v>
      </c>
      <c r="AC1301" s="49" t="e">
        <f t="array" ref="AC1301">IF(ISNUMBER(AC401), -MIN(0, AC401/MAX(IF(ISNUMBER(AC$396:AC401), AC$396:AC401))-1), NA())</f>
        <v>#N/A</v>
      </c>
      <c r="AD1301" s="49" t="e">
        <f t="array" ref="AD1301">IF(ISNUMBER(AD401), -MIN(0, AD401/MAX(IF(ISNUMBER(AD$396:AD401), AD$396:AD401))-1), NA())</f>
        <v>#N/A</v>
      </c>
      <c r="AE1301" s="49" t="e">
        <f t="array" ref="AE1301">IF(ISNUMBER(AE401), -MIN(0, AE401/MAX(IF(ISNUMBER(AE$396:AE401), AE$396:AE401))-1), NA())</f>
        <v>#N/A</v>
      </c>
      <c r="AG1301" s="49" t="e">
        <f t="array" ref="AG1301">IF(ISNUMBER(AG401), -MIN(0, AG401/MAX(IF(ISNUMBER(AG$396:AG401), AG$396:AG401))-1), NA())</f>
        <v>#N/A</v>
      </c>
      <c r="AM1301" s="49" t="e">
        <f t="array" ref="AM1301">IF(ISNUMBER(AM401), -MIN(0, AM401/MAX(IF(ISNUMBER(AM$396:AM401), AM$396:AM401))-1), NA())</f>
        <v>#N/A</v>
      </c>
      <c r="AN1301" s="49" t="e">
        <f t="array" ref="AN1301">IF(ISNUMBER(AN401), -MIN(0, AN401/MAX(IF(ISNUMBER(AN$396:AN401), AN$396:AN401))-1), NA())</f>
        <v>#N/A</v>
      </c>
      <c r="AO1301" s="49" t="e">
        <f t="array" ref="AO1301">IF(ISNUMBER(AO401), -MIN(0, AO401/MAX(IF(ISNUMBER(AO$396:AO401), AO$396:AO401))-1), NA())</f>
        <v>#N/A</v>
      </c>
      <c r="AP1301" s="49" t="e">
        <f t="array" ref="AP1301">IF(ISNUMBER(AP401), -MIN(0, AP401/MAX(IF(ISNUMBER(AP$396:AP401), AP$396:AP401))-1), NA())</f>
        <v>#N/A</v>
      </c>
      <c r="AQ1301" s="49" t="e">
        <f t="array" ref="AQ1301">IF(ISNUMBER(AQ401), -MIN(0, AQ401/MAX(IF(ISNUMBER(AQ$396:AQ401), AQ$396:AQ401))-1), NA())</f>
        <v>#N/A</v>
      </c>
      <c r="AS1301" s="49" t="e">
        <f t="array" ref="AS1301">IF(ISNUMBER(AS401), -MIN(0, AS401/MAX(IF(ISNUMBER(AS$396:AS401), AS$396:AS401))-1), NA())</f>
        <v>#N/A</v>
      </c>
      <c r="AU1301" s="49" t="e">
        <f t="array" ref="AU1301">IF(ISNUMBER(AU401), -MIN(0, AU401/MAX(IF(ISNUMBER(AU$396:AU401), AU$396:AU401))-1), NA())</f>
        <v>#N/A</v>
      </c>
      <c r="AV1301" s="49" t="e">
        <f t="array" ref="AV1301">IF(ISNUMBER(AV401), -MIN(0, AV401/MAX(IF(ISNUMBER(AV$396:AV401), AV$396:AV401))-1), NA())</f>
        <v>#N/A</v>
      </c>
      <c r="AW1301" s="49" t="e">
        <f t="array" ref="AW1301">IF(ISNUMBER(AW401), -MIN(0, AW401/MAX(IF(ISNUMBER(AW$396:AW401), AW$396:AW401))-1), NA())</f>
        <v>#N/A</v>
      </c>
      <c r="AX1301" s="49" t="e">
        <f t="array" ref="AX1301">IF(ISNUMBER(AX401), -MIN(0, AX401/MAX(IF(ISNUMBER(AX$396:AX401), AX$396:AX401))-1), NA())</f>
        <v>#N/A</v>
      </c>
      <c r="AY1301" s="49" t="e">
        <f t="array" ref="AY1301">IF(ISNUMBER(AY401), -MIN(0, AY401/MAX(IF(ISNUMBER(AY$396:AY401), AY$396:AY401))-1), NA())</f>
        <v>#N/A</v>
      </c>
      <c r="AZ1301" s="49" t="e">
        <f t="array" ref="AZ1301">IF(ISNUMBER(AZ401), -MIN(0, AZ401/MAX(IF(ISNUMBER(AZ$396:AZ401), AZ$396:AZ401))-1), NA())</f>
        <v>#N/A</v>
      </c>
      <c r="BA1301" s="49" t="e">
        <f t="array" ref="BA1301">IF(ISNUMBER(BA401), -MIN(0, BA401/MAX(IF(ISNUMBER(BA$396:BA401), BA$396:BA401))-1), NA())</f>
        <v>#N/A</v>
      </c>
      <c r="BB1301" s="49" t="e">
        <f t="array" ref="BB1301">IF(ISNUMBER(BB401), -MIN(0, BB401/MAX(IF(ISNUMBER(BB$396:BB401), BB$396:BB401))-1), NA())</f>
        <v>#N/A</v>
      </c>
      <c r="BC1301" s="49" t="e">
        <f t="array" ref="BC1301">IF(ISNUMBER(BC401), -MIN(0, BC401/MAX(IF(ISNUMBER(BC$396:BC401), BC$396:BC401))-1), NA())</f>
        <v>#N/A</v>
      </c>
      <c r="BD1301" s="49" t="e">
        <f t="array" ref="BD1301">IF(ISNUMBER(BD401), -MIN(0, BD401/MAX(IF(ISNUMBER(BD$396:BD401), BD$396:BD401))-1), NA())</f>
        <v>#N/A</v>
      </c>
      <c r="BE1301" s="49" t="e">
        <f t="array" ref="BE1301">IF(ISNUMBER(BE401), -MIN(0, BE401/MAX(IF(ISNUMBER(BE$396:BE401), BE$396:BE401))-1), NA())</f>
        <v>#N/A</v>
      </c>
      <c r="BF1301" s="49" t="e">
        <f t="array" ref="BF1301">IF(ISNUMBER(BF401), -MIN(0, BF401/MAX(IF(ISNUMBER(BF$396:BF401), BF$396:BF401))-1), NA())</f>
        <v>#N/A</v>
      </c>
      <c r="BG1301" s="49" t="e">
        <f t="array" ref="BG1301">IF(ISNUMBER(BG401), -MIN(0, BG401/MAX(IF(ISNUMBER(BG$396:BG401), BG$396:BG401))-1), NA())</f>
        <v>#N/A</v>
      </c>
      <c r="BH1301" s="49" t="e">
        <f t="array" ref="BH1301">IF(ISNUMBER(BH401), -MIN(0, BH401/MAX(IF(ISNUMBER(BH$396:BH401), BH$396:BH401))-1), NA())</f>
        <v>#N/A</v>
      </c>
      <c r="BI1301" s="49" t="e">
        <f t="array" ref="BI1301">IF(ISNUMBER(BI401), -MIN(0, BI401/MAX(IF(ISNUMBER(BI$396:BI401), BI$396:BI401))-1), NA())</f>
        <v>#N/A</v>
      </c>
      <c r="BJ1301" s="49" t="e">
        <f t="array" ref="BJ1301">IF(ISNUMBER(BJ401), -MIN(0, BJ401/MAX(IF(ISNUMBER(BJ$396:BJ401), BJ$396:BJ401))-1), NA())</f>
        <v>#N/A</v>
      </c>
      <c r="BK1301" s="49" t="e">
        <f t="array" ref="BK1301">IF(ISNUMBER(BK401), -MIN(0, BK401/MAX(IF(ISNUMBER(BK$396:BK401), BK$396:BK401))-1), NA())</f>
        <v>#N/A</v>
      </c>
      <c r="BL1301" s="49" t="e">
        <f t="array" ref="BL1301">IF(ISNUMBER(BL401), -MIN(0, BL401/MAX(IF(ISNUMBER(BL$396:BL401), BL$396:BL401))-1), NA())</f>
        <v>#N/A</v>
      </c>
      <c r="BM1301" s="49" t="e">
        <f t="array" ref="BM1301">IF(ISNUMBER(BM401), -MIN(0, BM401/MAX(IF(ISNUMBER(BM$396:BM401), BM$396:BM401))-1), NA())</f>
        <v>#N/A</v>
      </c>
      <c r="BN1301" s="49" t="e">
        <f t="array" ref="BN1301">IF(ISNUMBER(BN401), -MIN(0, BN401/MAX(IF(ISNUMBER(BN$396:BN401), BN$396:BN401))-1), NA())</f>
        <v>#N/A</v>
      </c>
      <c r="BO1301" s="49" t="e">
        <f t="array" ref="BO1301">IF(ISNUMBER(BO401), -MIN(0, BO401/MAX(IF(ISNUMBER(BO$396:BO401), BO$396:BO401))-1), NA())</f>
        <v>#N/A</v>
      </c>
      <c r="BP1301" s="49" t="e">
        <f t="array" ref="BP1301">IF(ISNUMBER(BP401), -MIN(0, BP401/MAX(IF(ISNUMBER(BP$396:BP401), BP$396:BP401))-1), NA())</f>
        <v>#N/A</v>
      </c>
      <c r="BQ1301" s="49" t="e">
        <f t="array" ref="BQ1301">IF(ISNUMBER(BQ401), -MIN(0, BQ401/MAX(IF(ISNUMBER(BQ$396:BQ401), BQ$396:BQ401))-1), NA())</f>
        <v>#N/A</v>
      </c>
      <c r="BR1301" s="49" t="e">
        <f t="array" ref="BR1301">IF(ISNUMBER(BR401), -MIN(0, BR401/MAX(IF(ISNUMBER(BR$396:BR401), BR$396:BR401))-1), NA())</f>
        <v>#N/A</v>
      </c>
      <c r="BS1301" s="49" t="e">
        <f t="array" ref="BS1301">IF(ISNUMBER(BS401), -MIN(0, BS401/MAX(IF(ISNUMBER(BS$396:BS401), BS$396:BS401))-1), NA())</f>
        <v>#N/A</v>
      </c>
    </row>
    <row r="1302" spans="2:71">
      <c r="B1302" s="48">
        <f t="shared" si="1131"/>
        <v>1876</v>
      </c>
      <c r="M1302" s="49" t="e">
        <f t="array" ref="M1302">IF(ISNUMBER(M402), -IF(M$91, MIN(0, M402/MAX(IF(ISNUMBER(M$396:M402), M$396:M402))-1), MIN(0, M552/MAX(IF(ISNUMBER(M$546:M552), M$546:M552))-1)), NA())</f>
        <v>#N/A</v>
      </c>
      <c r="N1302" s="49" t="e">
        <f t="array" ref="N1302">IF(ISNUMBER(N402), -IF(N$91, MIN(0, N402/MAX(IF(ISNUMBER(N$396:N402), N$396:N402))-1), MIN(0, N552/MAX(IF(ISNUMBER(N$546:N552), N$546:N552))-1)), NA())</f>
        <v>#N/A</v>
      </c>
      <c r="X1302" s="49" t="e">
        <f t="array" ref="X1302">IF(ISNUMBER(X402), -IF(X$91, MIN(0, X402/MAX(IF(ISNUMBER(X$396:X402), X$396:X402))-1), MIN(0, X552/MAX(IF(ISNUMBER(X$546:X552), X$546:X552))-1)), NA())</f>
        <v>#N/A</v>
      </c>
      <c r="Y1302" s="49" t="e">
        <f t="array" ref="Y1302">IF(ISNUMBER(Y402), -IF(Y$91, MIN(0, Y402/MAX(IF(ISNUMBER(Y$396:Y402), Y$396:Y402))-1), MIN(0, Y552/MAX(IF(ISNUMBER(Y$546:Y552), Y$546:Y552))-1)), NA())</f>
        <v>#N/A</v>
      </c>
      <c r="AA1302" s="49" t="e">
        <f t="array" ref="AA1302">IF(ISNUMBER(AA402), -MIN(0, AA402/MAX(IF(ISNUMBER(AA$396:AA402), AA$396:AA402))-1), NA())</f>
        <v>#N/A</v>
      </c>
      <c r="AB1302" s="49" t="e">
        <f t="array" ref="AB1302">IF(ISNUMBER(AB402), -MIN(0, AB402/MAX(IF(ISNUMBER(AB$396:AB402), AB$396:AB402))-1), NA())</f>
        <v>#N/A</v>
      </c>
      <c r="AC1302" s="49" t="e">
        <f t="array" ref="AC1302">IF(ISNUMBER(AC402), -MIN(0, AC402/MAX(IF(ISNUMBER(AC$396:AC402), AC$396:AC402))-1), NA())</f>
        <v>#N/A</v>
      </c>
      <c r="AD1302" s="49" t="e">
        <f t="array" ref="AD1302">IF(ISNUMBER(AD402), -MIN(0, AD402/MAX(IF(ISNUMBER(AD$396:AD402), AD$396:AD402))-1), NA())</f>
        <v>#N/A</v>
      </c>
      <c r="AE1302" s="49" t="e">
        <f t="array" ref="AE1302">IF(ISNUMBER(AE402), -MIN(0, AE402/MAX(IF(ISNUMBER(AE$396:AE402), AE$396:AE402))-1), NA())</f>
        <v>#N/A</v>
      </c>
      <c r="AG1302" s="49" t="e">
        <f t="array" ref="AG1302">IF(ISNUMBER(AG402), -MIN(0, AG402/MAX(IF(ISNUMBER(AG$396:AG402), AG$396:AG402))-1), NA())</f>
        <v>#N/A</v>
      </c>
      <c r="AM1302" s="49" t="e">
        <f t="array" ref="AM1302">IF(ISNUMBER(AM402), -MIN(0, AM402/MAX(IF(ISNUMBER(AM$396:AM402), AM$396:AM402))-1), NA())</f>
        <v>#N/A</v>
      </c>
      <c r="AN1302" s="49" t="e">
        <f t="array" ref="AN1302">IF(ISNUMBER(AN402), -MIN(0, AN402/MAX(IF(ISNUMBER(AN$396:AN402), AN$396:AN402))-1), NA())</f>
        <v>#N/A</v>
      </c>
      <c r="AO1302" s="49" t="e">
        <f t="array" ref="AO1302">IF(ISNUMBER(AO402), -MIN(0, AO402/MAX(IF(ISNUMBER(AO$396:AO402), AO$396:AO402))-1), NA())</f>
        <v>#N/A</v>
      </c>
      <c r="AP1302" s="49" t="e">
        <f t="array" ref="AP1302">IF(ISNUMBER(AP402), -MIN(0, AP402/MAX(IF(ISNUMBER(AP$396:AP402), AP$396:AP402))-1), NA())</f>
        <v>#N/A</v>
      </c>
      <c r="AQ1302" s="49" t="e">
        <f t="array" ref="AQ1302">IF(ISNUMBER(AQ402), -MIN(0, AQ402/MAX(IF(ISNUMBER(AQ$396:AQ402), AQ$396:AQ402))-1), NA())</f>
        <v>#N/A</v>
      </c>
      <c r="AS1302" s="49" t="e">
        <f t="array" ref="AS1302">IF(ISNUMBER(AS402), -MIN(0, AS402/MAX(IF(ISNUMBER(AS$396:AS402), AS$396:AS402))-1), NA())</f>
        <v>#N/A</v>
      </c>
      <c r="AU1302" s="49" t="e">
        <f t="array" ref="AU1302">IF(ISNUMBER(AU402), -MIN(0, AU402/MAX(IF(ISNUMBER(AU$396:AU402), AU$396:AU402))-1), NA())</f>
        <v>#N/A</v>
      </c>
      <c r="AV1302" s="49" t="e">
        <f t="array" ref="AV1302">IF(ISNUMBER(AV402), -MIN(0, AV402/MAX(IF(ISNUMBER(AV$396:AV402), AV$396:AV402))-1), NA())</f>
        <v>#N/A</v>
      </c>
      <c r="AW1302" s="49" t="e">
        <f t="array" ref="AW1302">IF(ISNUMBER(AW402), -MIN(0, AW402/MAX(IF(ISNUMBER(AW$396:AW402), AW$396:AW402))-1), NA())</f>
        <v>#N/A</v>
      </c>
      <c r="AX1302" s="49" t="e">
        <f t="array" ref="AX1302">IF(ISNUMBER(AX402), -MIN(0, AX402/MAX(IF(ISNUMBER(AX$396:AX402), AX$396:AX402))-1), NA())</f>
        <v>#N/A</v>
      </c>
      <c r="AY1302" s="49" t="e">
        <f t="array" ref="AY1302">IF(ISNUMBER(AY402), -MIN(0, AY402/MAX(IF(ISNUMBER(AY$396:AY402), AY$396:AY402))-1), NA())</f>
        <v>#N/A</v>
      </c>
      <c r="AZ1302" s="49" t="e">
        <f t="array" ref="AZ1302">IF(ISNUMBER(AZ402), -MIN(0, AZ402/MAX(IF(ISNUMBER(AZ$396:AZ402), AZ$396:AZ402))-1), NA())</f>
        <v>#N/A</v>
      </c>
      <c r="BA1302" s="49" t="e">
        <f t="array" ref="BA1302">IF(ISNUMBER(BA402), -MIN(0, BA402/MAX(IF(ISNUMBER(BA$396:BA402), BA$396:BA402))-1), NA())</f>
        <v>#N/A</v>
      </c>
      <c r="BB1302" s="49" t="e">
        <f t="array" ref="BB1302">IF(ISNUMBER(BB402), -MIN(0, BB402/MAX(IF(ISNUMBER(BB$396:BB402), BB$396:BB402))-1), NA())</f>
        <v>#N/A</v>
      </c>
      <c r="BC1302" s="49" t="e">
        <f t="array" ref="BC1302">IF(ISNUMBER(BC402), -MIN(0, BC402/MAX(IF(ISNUMBER(BC$396:BC402), BC$396:BC402))-1), NA())</f>
        <v>#N/A</v>
      </c>
      <c r="BD1302" s="49" t="e">
        <f t="array" ref="BD1302">IF(ISNUMBER(BD402), -MIN(0, BD402/MAX(IF(ISNUMBER(BD$396:BD402), BD$396:BD402))-1), NA())</f>
        <v>#N/A</v>
      </c>
      <c r="BE1302" s="49" t="e">
        <f t="array" ref="BE1302">IF(ISNUMBER(BE402), -MIN(0, BE402/MAX(IF(ISNUMBER(BE$396:BE402), BE$396:BE402))-1), NA())</f>
        <v>#N/A</v>
      </c>
      <c r="BF1302" s="49" t="e">
        <f t="array" ref="BF1302">IF(ISNUMBER(BF402), -MIN(0, BF402/MAX(IF(ISNUMBER(BF$396:BF402), BF$396:BF402))-1), NA())</f>
        <v>#N/A</v>
      </c>
      <c r="BG1302" s="49" t="e">
        <f t="array" ref="BG1302">IF(ISNUMBER(BG402), -MIN(0, BG402/MAX(IF(ISNUMBER(BG$396:BG402), BG$396:BG402))-1), NA())</f>
        <v>#N/A</v>
      </c>
      <c r="BH1302" s="49" t="e">
        <f t="array" ref="BH1302">IF(ISNUMBER(BH402), -MIN(0, BH402/MAX(IF(ISNUMBER(BH$396:BH402), BH$396:BH402))-1), NA())</f>
        <v>#N/A</v>
      </c>
      <c r="BI1302" s="49" t="e">
        <f t="array" ref="BI1302">IF(ISNUMBER(BI402), -MIN(0, BI402/MAX(IF(ISNUMBER(BI$396:BI402), BI$396:BI402))-1), NA())</f>
        <v>#N/A</v>
      </c>
      <c r="BJ1302" s="49" t="e">
        <f t="array" ref="BJ1302">IF(ISNUMBER(BJ402), -MIN(0, BJ402/MAX(IF(ISNUMBER(BJ$396:BJ402), BJ$396:BJ402))-1), NA())</f>
        <v>#N/A</v>
      </c>
      <c r="BK1302" s="49" t="e">
        <f t="array" ref="BK1302">IF(ISNUMBER(BK402), -MIN(0, BK402/MAX(IF(ISNUMBER(BK$396:BK402), BK$396:BK402))-1), NA())</f>
        <v>#N/A</v>
      </c>
      <c r="BL1302" s="49" t="e">
        <f t="array" ref="BL1302">IF(ISNUMBER(BL402), -MIN(0, BL402/MAX(IF(ISNUMBER(BL$396:BL402), BL$396:BL402))-1), NA())</f>
        <v>#N/A</v>
      </c>
      <c r="BM1302" s="49" t="e">
        <f t="array" ref="BM1302">IF(ISNUMBER(BM402), -MIN(0, BM402/MAX(IF(ISNUMBER(BM$396:BM402), BM$396:BM402))-1), NA())</f>
        <v>#N/A</v>
      </c>
      <c r="BN1302" s="49" t="e">
        <f t="array" ref="BN1302">IF(ISNUMBER(BN402), -MIN(0, BN402/MAX(IF(ISNUMBER(BN$396:BN402), BN$396:BN402))-1), NA())</f>
        <v>#N/A</v>
      </c>
      <c r="BO1302" s="49" t="e">
        <f t="array" ref="BO1302">IF(ISNUMBER(BO402), -MIN(0, BO402/MAX(IF(ISNUMBER(BO$396:BO402), BO$396:BO402))-1), NA())</f>
        <v>#N/A</v>
      </c>
      <c r="BP1302" s="49" t="e">
        <f t="array" ref="BP1302">IF(ISNUMBER(BP402), -MIN(0, BP402/MAX(IF(ISNUMBER(BP$396:BP402), BP$396:BP402))-1), NA())</f>
        <v>#N/A</v>
      </c>
      <c r="BQ1302" s="49" t="e">
        <f t="array" ref="BQ1302">IF(ISNUMBER(BQ402), -MIN(0, BQ402/MAX(IF(ISNUMBER(BQ$396:BQ402), BQ$396:BQ402))-1), NA())</f>
        <v>#N/A</v>
      </c>
      <c r="BR1302" s="49" t="e">
        <f t="array" ref="BR1302">IF(ISNUMBER(BR402), -MIN(0, BR402/MAX(IF(ISNUMBER(BR$396:BR402), BR$396:BR402))-1), NA())</f>
        <v>#N/A</v>
      </c>
      <c r="BS1302" s="49" t="e">
        <f t="array" ref="BS1302">IF(ISNUMBER(BS402), -MIN(0, BS402/MAX(IF(ISNUMBER(BS$396:BS402), BS$396:BS402))-1), NA())</f>
        <v>#N/A</v>
      </c>
    </row>
    <row r="1303" spans="2:71">
      <c r="B1303" s="48">
        <f t="shared" si="1131"/>
        <v>1877</v>
      </c>
      <c r="M1303" s="49" t="e">
        <f t="array" ref="M1303">IF(ISNUMBER(M403), -IF(M$91, MIN(0, M403/MAX(IF(ISNUMBER(M$396:M403), M$396:M403))-1), MIN(0, M553/MAX(IF(ISNUMBER(M$546:M553), M$546:M553))-1)), NA())</f>
        <v>#N/A</v>
      </c>
      <c r="N1303" s="49" t="e">
        <f t="array" ref="N1303">IF(ISNUMBER(N403), -IF(N$91, MIN(0, N403/MAX(IF(ISNUMBER(N$396:N403), N$396:N403))-1), MIN(0, N553/MAX(IF(ISNUMBER(N$546:N553), N$546:N553))-1)), NA())</f>
        <v>#N/A</v>
      </c>
      <c r="X1303" s="49" t="e">
        <f t="array" ref="X1303">IF(ISNUMBER(X403), -IF(X$91, MIN(0, X403/MAX(IF(ISNUMBER(X$396:X403), X$396:X403))-1), MIN(0, X553/MAX(IF(ISNUMBER(X$546:X553), X$546:X553))-1)), NA())</f>
        <v>#N/A</v>
      </c>
      <c r="Y1303" s="49" t="e">
        <f t="array" ref="Y1303">IF(ISNUMBER(Y403), -IF(Y$91, MIN(0, Y403/MAX(IF(ISNUMBER(Y$396:Y403), Y$396:Y403))-1), MIN(0, Y553/MAX(IF(ISNUMBER(Y$546:Y553), Y$546:Y553))-1)), NA())</f>
        <v>#N/A</v>
      </c>
      <c r="AA1303" s="49" t="e">
        <f t="array" ref="AA1303">IF(ISNUMBER(AA403), -MIN(0, AA403/MAX(IF(ISNUMBER(AA$396:AA403), AA$396:AA403))-1), NA())</f>
        <v>#N/A</v>
      </c>
      <c r="AB1303" s="49" t="e">
        <f t="array" ref="AB1303">IF(ISNUMBER(AB403), -MIN(0, AB403/MAX(IF(ISNUMBER(AB$396:AB403), AB$396:AB403))-1), NA())</f>
        <v>#N/A</v>
      </c>
      <c r="AC1303" s="49" t="e">
        <f t="array" ref="AC1303">IF(ISNUMBER(AC403), -MIN(0, AC403/MAX(IF(ISNUMBER(AC$396:AC403), AC$396:AC403))-1), NA())</f>
        <v>#N/A</v>
      </c>
      <c r="AD1303" s="49" t="e">
        <f t="array" ref="AD1303">IF(ISNUMBER(AD403), -MIN(0, AD403/MAX(IF(ISNUMBER(AD$396:AD403), AD$396:AD403))-1), NA())</f>
        <v>#N/A</v>
      </c>
      <c r="AE1303" s="49" t="e">
        <f t="array" ref="AE1303">IF(ISNUMBER(AE403), -MIN(0, AE403/MAX(IF(ISNUMBER(AE$396:AE403), AE$396:AE403))-1), NA())</f>
        <v>#N/A</v>
      </c>
      <c r="AG1303" s="49" t="e">
        <f t="array" ref="AG1303">IF(ISNUMBER(AG403), -MIN(0, AG403/MAX(IF(ISNUMBER(AG$396:AG403), AG$396:AG403))-1), NA())</f>
        <v>#N/A</v>
      </c>
      <c r="AM1303" s="49" t="e">
        <f t="array" ref="AM1303">IF(ISNUMBER(AM403), -MIN(0, AM403/MAX(IF(ISNUMBER(AM$396:AM403), AM$396:AM403))-1), NA())</f>
        <v>#N/A</v>
      </c>
      <c r="AN1303" s="49" t="e">
        <f t="array" ref="AN1303">IF(ISNUMBER(AN403), -MIN(0, AN403/MAX(IF(ISNUMBER(AN$396:AN403), AN$396:AN403))-1), NA())</f>
        <v>#N/A</v>
      </c>
      <c r="AO1303" s="49" t="e">
        <f t="array" ref="AO1303">IF(ISNUMBER(AO403), -MIN(0, AO403/MAX(IF(ISNUMBER(AO$396:AO403), AO$396:AO403))-1), NA())</f>
        <v>#N/A</v>
      </c>
      <c r="AP1303" s="49" t="e">
        <f t="array" ref="AP1303">IF(ISNUMBER(AP403), -MIN(0, AP403/MAX(IF(ISNUMBER(AP$396:AP403), AP$396:AP403))-1), NA())</f>
        <v>#N/A</v>
      </c>
      <c r="AQ1303" s="49" t="e">
        <f t="array" ref="AQ1303">IF(ISNUMBER(AQ403), -MIN(0, AQ403/MAX(IF(ISNUMBER(AQ$396:AQ403), AQ$396:AQ403))-1), NA())</f>
        <v>#N/A</v>
      </c>
      <c r="AS1303" s="49" t="e">
        <f t="array" ref="AS1303">IF(ISNUMBER(AS403), -MIN(0, AS403/MAX(IF(ISNUMBER(AS$396:AS403), AS$396:AS403))-1), NA())</f>
        <v>#N/A</v>
      </c>
      <c r="AU1303" s="49" t="e">
        <f t="array" ref="AU1303">IF(ISNUMBER(AU403), -MIN(0, AU403/MAX(IF(ISNUMBER(AU$396:AU403), AU$396:AU403))-1), NA())</f>
        <v>#N/A</v>
      </c>
      <c r="AV1303" s="49" t="e">
        <f t="array" ref="AV1303">IF(ISNUMBER(AV403), -MIN(0, AV403/MAX(IF(ISNUMBER(AV$396:AV403), AV$396:AV403))-1), NA())</f>
        <v>#N/A</v>
      </c>
      <c r="AW1303" s="49" t="e">
        <f t="array" ref="AW1303">IF(ISNUMBER(AW403), -MIN(0, AW403/MAX(IF(ISNUMBER(AW$396:AW403), AW$396:AW403))-1), NA())</f>
        <v>#N/A</v>
      </c>
      <c r="AX1303" s="49" t="e">
        <f t="array" ref="AX1303">IF(ISNUMBER(AX403), -MIN(0, AX403/MAX(IF(ISNUMBER(AX$396:AX403), AX$396:AX403))-1), NA())</f>
        <v>#N/A</v>
      </c>
      <c r="AY1303" s="49" t="e">
        <f t="array" ref="AY1303">IF(ISNUMBER(AY403), -MIN(0, AY403/MAX(IF(ISNUMBER(AY$396:AY403), AY$396:AY403))-1), NA())</f>
        <v>#N/A</v>
      </c>
      <c r="AZ1303" s="49" t="e">
        <f t="array" ref="AZ1303">IF(ISNUMBER(AZ403), -MIN(0, AZ403/MAX(IF(ISNUMBER(AZ$396:AZ403), AZ$396:AZ403))-1), NA())</f>
        <v>#N/A</v>
      </c>
      <c r="BA1303" s="49" t="e">
        <f t="array" ref="BA1303">IF(ISNUMBER(BA403), -MIN(0, BA403/MAX(IF(ISNUMBER(BA$396:BA403), BA$396:BA403))-1), NA())</f>
        <v>#N/A</v>
      </c>
      <c r="BB1303" s="49" t="e">
        <f t="array" ref="BB1303">IF(ISNUMBER(BB403), -MIN(0, BB403/MAX(IF(ISNUMBER(BB$396:BB403), BB$396:BB403))-1), NA())</f>
        <v>#N/A</v>
      </c>
      <c r="BC1303" s="49" t="e">
        <f t="array" ref="BC1303">IF(ISNUMBER(BC403), -MIN(0, BC403/MAX(IF(ISNUMBER(BC$396:BC403), BC$396:BC403))-1), NA())</f>
        <v>#N/A</v>
      </c>
      <c r="BD1303" s="49" t="e">
        <f t="array" ref="BD1303">IF(ISNUMBER(BD403), -MIN(0, BD403/MAX(IF(ISNUMBER(BD$396:BD403), BD$396:BD403))-1), NA())</f>
        <v>#N/A</v>
      </c>
      <c r="BE1303" s="49" t="e">
        <f t="array" ref="BE1303">IF(ISNUMBER(BE403), -MIN(0, BE403/MAX(IF(ISNUMBER(BE$396:BE403), BE$396:BE403))-1), NA())</f>
        <v>#N/A</v>
      </c>
      <c r="BF1303" s="49" t="e">
        <f t="array" ref="BF1303">IF(ISNUMBER(BF403), -MIN(0, BF403/MAX(IF(ISNUMBER(BF$396:BF403), BF$396:BF403))-1), NA())</f>
        <v>#N/A</v>
      </c>
      <c r="BG1303" s="49" t="e">
        <f t="array" ref="BG1303">IF(ISNUMBER(BG403), -MIN(0, BG403/MAX(IF(ISNUMBER(BG$396:BG403), BG$396:BG403))-1), NA())</f>
        <v>#N/A</v>
      </c>
      <c r="BH1303" s="49" t="e">
        <f t="array" ref="BH1303">IF(ISNUMBER(BH403), -MIN(0, BH403/MAX(IF(ISNUMBER(BH$396:BH403), BH$396:BH403))-1), NA())</f>
        <v>#N/A</v>
      </c>
      <c r="BI1303" s="49" t="e">
        <f t="array" ref="BI1303">IF(ISNUMBER(BI403), -MIN(0, BI403/MAX(IF(ISNUMBER(BI$396:BI403), BI$396:BI403))-1), NA())</f>
        <v>#N/A</v>
      </c>
      <c r="BJ1303" s="49" t="e">
        <f t="array" ref="BJ1303">IF(ISNUMBER(BJ403), -MIN(0, BJ403/MAX(IF(ISNUMBER(BJ$396:BJ403), BJ$396:BJ403))-1), NA())</f>
        <v>#N/A</v>
      </c>
      <c r="BK1303" s="49" t="e">
        <f t="array" ref="BK1303">IF(ISNUMBER(BK403), -MIN(0, BK403/MAX(IF(ISNUMBER(BK$396:BK403), BK$396:BK403))-1), NA())</f>
        <v>#N/A</v>
      </c>
      <c r="BL1303" s="49" t="e">
        <f t="array" ref="BL1303">IF(ISNUMBER(BL403), -MIN(0, BL403/MAX(IF(ISNUMBER(BL$396:BL403), BL$396:BL403))-1), NA())</f>
        <v>#N/A</v>
      </c>
      <c r="BM1303" s="49" t="e">
        <f t="array" ref="BM1303">IF(ISNUMBER(BM403), -MIN(0, BM403/MAX(IF(ISNUMBER(BM$396:BM403), BM$396:BM403))-1), NA())</f>
        <v>#N/A</v>
      </c>
      <c r="BN1303" s="49" t="e">
        <f t="array" ref="BN1303">IF(ISNUMBER(BN403), -MIN(0, BN403/MAX(IF(ISNUMBER(BN$396:BN403), BN$396:BN403))-1), NA())</f>
        <v>#N/A</v>
      </c>
      <c r="BO1303" s="49" t="e">
        <f t="array" ref="BO1303">IF(ISNUMBER(BO403), -MIN(0, BO403/MAX(IF(ISNUMBER(BO$396:BO403), BO$396:BO403))-1), NA())</f>
        <v>#N/A</v>
      </c>
      <c r="BP1303" s="49" t="e">
        <f t="array" ref="BP1303">IF(ISNUMBER(BP403), -MIN(0, BP403/MAX(IF(ISNUMBER(BP$396:BP403), BP$396:BP403))-1), NA())</f>
        <v>#N/A</v>
      </c>
      <c r="BQ1303" s="49" t="e">
        <f t="array" ref="BQ1303">IF(ISNUMBER(BQ403), -MIN(0, BQ403/MAX(IF(ISNUMBER(BQ$396:BQ403), BQ$396:BQ403))-1), NA())</f>
        <v>#N/A</v>
      </c>
      <c r="BR1303" s="49" t="e">
        <f t="array" ref="BR1303">IF(ISNUMBER(BR403), -MIN(0, BR403/MAX(IF(ISNUMBER(BR$396:BR403), BR$396:BR403))-1), NA())</f>
        <v>#N/A</v>
      </c>
      <c r="BS1303" s="49" t="e">
        <f t="array" ref="BS1303">IF(ISNUMBER(BS403), -MIN(0, BS403/MAX(IF(ISNUMBER(BS$396:BS403), BS$396:BS403))-1), NA())</f>
        <v>#N/A</v>
      </c>
    </row>
    <row r="1304" spans="2:71">
      <c r="B1304" s="48">
        <f t="shared" si="1131"/>
        <v>1878</v>
      </c>
      <c r="M1304" s="49" t="e">
        <f t="array" ref="M1304">IF(ISNUMBER(M404), -IF(M$91, MIN(0, M404/MAX(IF(ISNUMBER(M$396:M404), M$396:M404))-1), MIN(0, M554/MAX(IF(ISNUMBER(M$546:M554), M$546:M554))-1)), NA())</f>
        <v>#N/A</v>
      </c>
      <c r="N1304" s="49" t="e">
        <f t="array" ref="N1304">IF(ISNUMBER(N404), -IF(N$91, MIN(0, N404/MAX(IF(ISNUMBER(N$396:N404), N$396:N404))-1), MIN(0, N554/MAX(IF(ISNUMBER(N$546:N554), N$546:N554))-1)), NA())</f>
        <v>#N/A</v>
      </c>
      <c r="X1304" s="49" t="e">
        <f t="array" ref="X1304">IF(ISNUMBER(X404), -IF(X$91, MIN(0, X404/MAX(IF(ISNUMBER(X$396:X404), X$396:X404))-1), MIN(0, X554/MAX(IF(ISNUMBER(X$546:X554), X$546:X554))-1)), NA())</f>
        <v>#N/A</v>
      </c>
      <c r="Y1304" s="49" t="e">
        <f t="array" ref="Y1304">IF(ISNUMBER(Y404), -IF(Y$91, MIN(0, Y404/MAX(IF(ISNUMBER(Y$396:Y404), Y$396:Y404))-1), MIN(0, Y554/MAX(IF(ISNUMBER(Y$546:Y554), Y$546:Y554))-1)), NA())</f>
        <v>#N/A</v>
      </c>
      <c r="AA1304" s="49" t="e">
        <f t="array" ref="AA1304">IF(ISNUMBER(AA404), -MIN(0, AA404/MAX(IF(ISNUMBER(AA$396:AA404), AA$396:AA404))-1), NA())</f>
        <v>#N/A</v>
      </c>
      <c r="AB1304" s="49" t="e">
        <f t="array" ref="AB1304">IF(ISNUMBER(AB404), -MIN(0, AB404/MAX(IF(ISNUMBER(AB$396:AB404), AB$396:AB404))-1), NA())</f>
        <v>#N/A</v>
      </c>
      <c r="AC1304" s="49" t="e">
        <f t="array" ref="AC1304">IF(ISNUMBER(AC404), -MIN(0, AC404/MAX(IF(ISNUMBER(AC$396:AC404), AC$396:AC404))-1), NA())</f>
        <v>#N/A</v>
      </c>
      <c r="AD1304" s="49" t="e">
        <f t="array" ref="AD1304">IF(ISNUMBER(AD404), -MIN(0, AD404/MAX(IF(ISNUMBER(AD$396:AD404), AD$396:AD404))-1), NA())</f>
        <v>#N/A</v>
      </c>
      <c r="AE1304" s="49" t="e">
        <f t="array" ref="AE1304">IF(ISNUMBER(AE404), -MIN(0, AE404/MAX(IF(ISNUMBER(AE$396:AE404), AE$396:AE404))-1), NA())</f>
        <v>#N/A</v>
      </c>
      <c r="AG1304" s="49" t="e">
        <f t="array" ref="AG1304">IF(ISNUMBER(AG404), -MIN(0, AG404/MAX(IF(ISNUMBER(AG$396:AG404), AG$396:AG404))-1), NA())</f>
        <v>#N/A</v>
      </c>
      <c r="AM1304" s="49" t="e">
        <f t="array" ref="AM1304">IF(ISNUMBER(AM404), -MIN(0, AM404/MAX(IF(ISNUMBER(AM$396:AM404), AM$396:AM404))-1), NA())</f>
        <v>#N/A</v>
      </c>
      <c r="AN1304" s="49" t="e">
        <f t="array" ref="AN1304">IF(ISNUMBER(AN404), -MIN(0, AN404/MAX(IF(ISNUMBER(AN$396:AN404), AN$396:AN404))-1), NA())</f>
        <v>#N/A</v>
      </c>
      <c r="AO1304" s="49" t="e">
        <f t="array" ref="AO1304">IF(ISNUMBER(AO404), -MIN(0, AO404/MAX(IF(ISNUMBER(AO$396:AO404), AO$396:AO404))-1), NA())</f>
        <v>#N/A</v>
      </c>
      <c r="AP1304" s="49" t="e">
        <f t="array" ref="AP1304">IF(ISNUMBER(AP404), -MIN(0, AP404/MAX(IF(ISNUMBER(AP$396:AP404), AP$396:AP404))-1), NA())</f>
        <v>#N/A</v>
      </c>
      <c r="AQ1304" s="49" t="e">
        <f t="array" ref="AQ1304">IF(ISNUMBER(AQ404), -MIN(0, AQ404/MAX(IF(ISNUMBER(AQ$396:AQ404), AQ$396:AQ404))-1), NA())</f>
        <v>#N/A</v>
      </c>
      <c r="AS1304" s="49" t="e">
        <f t="array" ref="AS1304">IF(ISNUMBER(AS404), -MIN(0, AS404/MAX(IF(ISNUMBER(AS$396:AS404), AS$396:AS404))-1), NA())</f>
        <v>#N/A</v>
      </c>
      <c r="AU1304" s="49" t="e">
        <f t="array" ref="AU1304">IF(ISNUMBER(AU404), -MIN(0, AU404/MAX(IF(ISNUMBER(AU$396:AU404), AU$396:AU404))-1), NA())</f>
        <v>#N/A</v>
      </c>
      <c r="AV1304" s="49" t="e">
        <f t="array" ref="AV1304">IF(ISNUMBER(AV404), -MIN(0, AV404/MAX(IF(ISNUMBER(AV$396:AV404), AV$396:AV404))-1), NA())</f>
        <v>#N/A</v>
      </c>
      <c r="AW1304" s="49" t="e">
        <f t="array" ref="AW1304">IF(ISNUMBER(AW404), -MIN(0, AW404/MAX(IF(ISNUMBER(AW$396:AW404), AW$396:AW404))-1), NA())</f>
        <v>#N/A</v>
      </c>
      <c r="AX1304" s="49" t="e">
        <f t="array" ref="AX1304">IF(ISNUMBER(AX404), -MIN(0, AX404/MAX(IF(ISNUMBER(AX$396:AX404), AX$396:AX404))-1), NA())</f>
        <v>#N/A</v>
      </c>
      <c r="AY1304" s="49" t="e">
        <f t="array" ref="AY1304">IF(ISNUMBER(AY404), -MIN(0, AY404/MAX(IF(ISNUMBER(AY$396:AY404), AY$396:AY404))-1), NA())</f>
        <v>#N/A</v>
      </c>
      <c r="AZ1304" s="49" t="e">
        <f t="array" ref="AZ1304">IF(ISNUMBER(AZ404), -MIN(0, AZ404/MAX(IF(ISNUMBER(AZ$396:AZ404), AZ$396:AZ404))-1), NA())</f>
        <v>#N/A</v>
      </c>
      <c r="BA1304" s="49" t="e">
        <f t="array" ref="BA1304">IF(ISNUMBER(BA404), -MIN(0, BA404/MAX(IF(ISNUMBER(BA$396:BA404), BA$396:BA404))-1), NA())</f>
        <v>#N/A</v>
      </c>
      <c r="BB1304" s="49" t="e">
        <f t="array" ref="BB1304">IF(ISNUMBER(BB404), -MIN(0, BB404/MAX(IF(ISNUMBER(BB$396:BB404), BB$396:BB404))-1), NA())</f>
        <v>#N/A</v>
      </c>
      <c r="BC1304" s="49" t="e">
        <f t="array" ref="BC1304">IF(ISNUMBER(BC404), -MIN(0, BC404/MAX(IF(ISNUMBER(BC$396:BC404), BC$396:BC404))-1), NA())</f>
        <v>#N/A</v>
      </c>
      <c r="BD1304" s="49" t="e">
        <f t="array" ref="BD1304">IF(ISNUMBER(BD404), -MIN(0, BD404/MAX(IF(ISNUMBER(BD$396:BD404), BD$396:BD404))-1), NA())</f>
        <v>#N/A</v>
      </c>
      <c r="BE1304" s="49" t="e">
        <f t="array" ref="BE1304">IF(ISNUMBER(BE404), -MIN(0, BE404/MAX(IF(ISNUMBER(BE$396:BE404), BE$396:BE404))-1), NA())</f>
        <v>#N/A</v>
      </c>
      <c r="BF1304" s="49" t="e">
        <f t="array" ref="BF1304">IF(ISNUMBER(BF404), -MIN(0, BF404/MAX(IF(ISNUMBER(BF$396:BF404), BF$396:BF404))-1), NA())</f>
        <v>#N/A</v>
      </c>
      <c r="BG1304" s="49" t="e">
        <f t="array" ref="BG1304">IF(ISNUMBER(BG404), -MIN(0, BG404/MAX(IF(ISNUMBER(BG$396:BG404), BG$396:BG404))-1), NA())</f>
        <v>#N/A</v>
      </c>
      <c r="BH1304" s="49" t="e">
        <f t="array" ref="BH1304">IF(ISNUMBER(BH404), -MIN(0, BH404/MAX(IF(ISNUMBER(BH$396:BH404), BH$396:BH404))-1), NA())</f>
        <v>#N/A</v>
      </c>
      <c r="BI1304" s="49" t="e">
        <f t="array" ref="BI1304">IF(ISNUMBER(BI404), -MIN(0, BI404/MAX(IF(ISNUMBER(BI$396:BI404), BI$396:BI404))-1), NA())</f>
        <v>#N/A</v>
      </c>
      <c r="BJ1304" s="49" t="e">
        <f t="array" ref="BJ1304">IF(ISNUMBER(BJ404), -MIN(0, BJ404/MAX(IF(ISNUMBER(BJ$396:BJ404), BJ$396:BJ404))-1), NA())</f>
        <v>#N/A</v>
      </c>
      <c r="BK1304" s="49" t="e">
        <f t="array" ref="BK1304">IF(ISNUMBER(BK404), -MIN(0, BK404/MAX(IF(ISNUMBER(BK$396:BK404), BK$396:BK404))-1), NA())</f>
        <v>#N/A</v>
      </c>
      <c r="BL1304" s="49" t="e">
        <f t="array" ref="BL1304">IF(ISNUMBER(BL404), -MIN(0, BL404/MAX(IF(ISNUMBER(BL$396:BL404), BL$396:BL404))-1), NA())</f>
        <v>#N/A</v>
      </c>
      <c r="BM1304" s="49" t="e">
        <f t="array" ref="BM1304">IF(ISNUMBER(BM404), -MIN(0, BM404/MAX(IF(ISNUMBER(BM$396:BM404), BM$396:BM404))-1), NA())</f>
        <v>#N/A</v>
      </c>
      <c r="BN1304" s="49" t="e">
        <f t="array" ref="BN1304">IF(ISNUMBER(BN404), -MIN(0, BN404/MAX(IF(ISNUMBER(BN$396:BN404), BN$396:BN404))-1), NA())</f>
        <v>#N/A</v>
      </c>
      <c r="BO1304" s="49" t="e">
        <f t="array" ref="BO1304">IF(ISNUMBER(BO404), -MIN(0, BO404/MAX(IF(ISNUMBER(BO$396:BO404), BO$396:BO404))-1), NA())</f>
        <v>#N/A</v>
      </c>
      <c r="BP1304" s="49" t="e">
        <f t="array" ref="BP1304">IF(ISNUMBER(BP404), -MIN(0, BP404/MAX(IF(ISNUMBER(BP$396:BP404), BP$396:BP404))-1), NA())</f>
        <v>#N/A</v>
      </c>
      <c r="BQ1304" s="49" t="e">
        <f t="array" ref="BQ1304">IF(ISNUMBER(BQ404), -MIN(0, BQ404/MAX(IF(ISNUMBER(BQ$396:BQ404), BQ$396:BQ404))-1), NA())</f>
        <v>#N/A</v>
      </c>
      <c r="BR1304" s="49" t="e">
        <f t="array" ref="BR1304">IF(ISNUMBER(BR404), -MIN(0, BR404/MAX(IF(ISNUMBER(BR$396:BR404), BR$396:BR404))-1), NA())</f>
        <v>#N/A</v>
      </c>
      <c r="BS1304" s="49" t="e">
        <f t="array" ref="BS1304">IF(ISNUMBER(BS404), -MIN(0, BS404/MAX(IF(ISNUMBER(BS$396:BS404), BS$396:BS404))-1), NA())</f>
        <v>#N/A</v>
      </c>
    </row>
    <row r="1305" spans="2:71">
      <c r="B1305" s="48">
        <f t="shared" si="1131"/>
        <v>1879</v>
      </c>
      <c r="M1305" s="49" t="e">
        <f t="array" ref="M1305">IF(ISNUMBER(M405), -IF(M$91, MIN(0, M405/MAX(IF(ISNUMBER(M$396:M405), M$396:M405))-1), MIN(0, M555/MAX(IF(ISNUMBER(M$546:M555), M$546:M555))-1)), NA())</f>
        <v>#N/A</v>
      </c>
      <c r="N1305" s="49" t="e">
        <f t="array" ref="N1305">IF(ISNUMBER(N405), -IF(N$91, MIN(0, N405/MAX(IF(ISNUMBER(N$396:N405), N$396:N405))-1), MIN(0, N555/MAX(IF(ISNUMBER(N$546:N555), N$546:N555))-1)), NA())</f>
        <v>#N/A</v>
      </c>
      <c r="X1305" s="49" t="e">
        <f t="array" ref="X1305">IF(ISNUMBER(X405), -IF(X$91, MIN(0, X405/MAX(IF(ISNUMBER(X$396:X405), X$396:X405))-1), MIN(0, X555/MAX(IF(ISNUMBER(X$546:X555), X$546:X555))-1)), NA())</f>
        <v>#N/A</v>
      </c>
      <c r="Y1305" s="49" t="e">
        <f t="array" ref="Y1305">IF(ISNUMBER(Y405), -IF(Y$91, MIN(0, Y405/MAX(IF(ISNUMBER(Y$396:Y405), Y$396:Y405))-1), MIN(0, Y555/MAX(IF(ISNUMBER(Y$546:Y555), Y$546:Y555))-1)), NA())</f>
        <v>#N/A</v>
      </c>
      <c r="AA1305" s="49" t="e">
        <f t="array" ref="AA1305">IF(ISNUMBER(AA405), -MIN(0, AA405/MAX(IF(ISNUMBER(AA$396:AA405), AA$396:AA405))-1), NA())</f>
        <v>#N/A</v>
      </c>
      <c r="AB1305" s="49" t="e">
        <f t="array" ref="AB1305">IF(ISNUMBER(AB405), -MIN(0, AB405/MAX(IF(ISNUMBER(AB$396:AB405), AB$396:AB405))-1), NA())</f>
        <v>#N/A</v>
      </c>
      <c r="AC1305" s="49" t="e">
        <f t="array" ref="AC1305">IF(ISNUMBER(AC405), -MIN(0, AC405/MAX(IF(ISNUMBER(AC$396:AC405), AC$396:AC405))-1), NA())</f>
        <v>#N/A</v>
      </c>
      <c r="AD1305" s="49" t="e">
        <f t="array" ref="AD1305">IF(ISNUMBER(AD405), -MIN(0, AD405/MAX(IF(ISNUMBER(AD$396:AD405), AD$396:AD405))-1), NA())</f>
        <v>#N/A</v>
      </c>
      <c r="AE1305" s="49" t="e">
        <f t="array" ref="AE1305">IF(ISNUMBER(AE405), -MIN(0, AE405/MAX(IF(ISNUMBER(AE$396:AE405), AE$396:AE405))-1), NA())</f>
        <v>#N/A</v>
      </c>
      <c r="AG1305" s="49" t="e">
        <f t="array" ref="AG1305">IF(ISNUMBER(AG405), -MIN(0, AG405/MAX(IF(ISNUMBER(AG$396:AG405), AG$396:AG405))-1), NA())</f>
        <v>#N/A</v>
      </c>
      <c r="AM1305" s="49" t="e">
        <f t="array" ref="AM1305">IF(ISNUMBER(AM405), -MIN(0, AM405/MAX(IF(ISNUMBER(AM$396:AM405), AM$396:AM405))-1), NA())</f>
        <v>#N/A</v>
      </c>
      <c r="AN1305" s="49" t="e">
        <f t="array" ref="AN1305">IF(ISNUMBER(AN405), -MIN(0, AN405/MAX(IF(ISNUMBER(AN$396:AN405), AN$396:AN405))-1), NA())</f>
        <v>#N/A</v>
      </c>
      <c r="AO1305" s="49" t="e">
        <f t="array" ref="AO1305">IF(ISNUMBER(AO405), -MIN(0, AO405/MAX(IF(ISNUMBER(AO$396:AO405), AO$396:AO405))-1), NA())</f>
        <v>#N/A</v>
      </c>
      <c r="AP1305" s="49" t="e">
        <f t="array" ref="AP1305">IF(ISNUMBER(AP405), -MIN(0, AP405/MAX(IF(ISNUMBER(AP$396:AP405), AP$396:AP405))-1), NA())</f>
        <v>#N/A</v>
      </c>
      <c r="AQ1305" s="49" t="e">
        <f t="array" ref="AQ1305">IF(ISNUMBER(AQ405), -MIN(0, AQ405/MAX(IF(ISNUMBER(AQ$396:AQ405), AQ$396:AQ405))-1), NA())</f>
        <v>#N/A</v>
      </c>
      <c r="AS1305" s="49" t="e">
        <f t="array" ref="AS1305">IF(ISNUMBER(AS405), -MIN(0, AS405/MAX(IF(ISNUMBER(AS$396:AS405), AS$396:AS405))-1), NA())</f>
        <v>#N/A</v>
      </c>
      <c r="AU1305" s="49" t="e">
        <f t="array" ref="AU1305">IF(ISNUMBER(AU405), -MIN(0, AU405/MAX(IF(ISNUMBER(AU$396:AU405), AU$396:AU405))-1), NA())</f>
        <v>#N/A</v>
      </c>
      <c r="AV1305" s="49" t="e">
        <f t="array" ref="AV1305">IF(ISNUMBER(AV405), -MIN(0, AV405/MAX(IF(ISNUMBER(AV$396:AV405), AV$396:AV405))-1), NA())</f>
        <v>#N/A</v>
      </c>
      <c r="AW1305" s="49" t="e">
        <f t="array" ref="AW1305">IF(ISNUMBER(AW405), -MIN(0, AW405/MAX(IF(ISNUMBER(AW$396:AW405), AW$396:AW405))-1), NA())</f>
        <v>#N/A</v>
      </c>
      <c r="AX1305" s="49" t="e">
        <f t="array" ref="AX1305">IF(ISNUMBER(AX405), -MIN(0, AX405/MAX(IF(ISNUMBER(AX$396:AX405), AX$396:AX405))-1), NA())</f>
        <v>#N/A</v>
      </c>
      <c r="AY1305" s="49" t="e">
        <f t="array" ref="AY1305">IF(ISNUMBER(AY405), -MIN(0, AY405/MAX(IF(ISNUMBER(AY$396:AY405), AY$396:AY405))-1), NA())</f>
        <v>#N/A</v>
      </c>
      <c r="AZ1305" s="49" t="e">
        <f t="array" ref="AZ1305">IF(ISNUMBER(AZ405), -MIN(0, AZ405/MAX(IF(ISNUMBER(AZ$396:AZ405), AZ$396:AZ405))-1), NA())</f>
        <v>#N/A</v>
      </c>
      <c r="BA1305" s="49" t="e">
        <f t="array" ref="BA1305">IF(ISNUMBER(BA405), -MIN(0, BA405/MAX(IF(ISNUMBER(BA$396:BA405), BA$396:BA405))-1), NA())</f>
        <v>#N/A</v>
      </c>
      <c r="BB1305" s="49" t="e">
        <f t="array" ref="BB1305">IF(ISNUMBER(BB405), -MIN(0, BB405/MAX(IF(ISNUMBER(BB$396:BB405), BB$396:BB405))-1), NA())</f>
        <v>#N/A</v>
      </c>
      <c r="BC1305" s="49" t="e">
        <f t="array" ref="BC1305">IF(ISNUMBER(BC405), -MIN(0, BC405/MAX(IF(ISNUMBER(BC$396:BC405), BC$396:BC405))-1), NA())</f>
        <v>#N/A</v>
      </c>
      <c r="BD1305" s="49" t="e">
        <f t="array" ref="BD1305">IF(ISNUMBER(BD405), -MIN(0, BD405/MAX(IF(ISNUMBER(BD$396:BD405), BD$396:BD405))-1), NA())</f>
        <v>#N/A</v>
      </c>
      <c r="BE1305" s="49" t="e">
        <f t="array" ref="BE1305">IF(ISNUMBER(BE405), -MIN(0, BE405/MAX(IF(ISNUMBER(BE$396:BE405), BE$396:BE405))-1), NA())</f>
        <v>#N/A</v>
      </c>
      <c r="BF1305" s="49" t="e">
        <f t="array" ref="BF1305">IF(ISNUMBER(BF405), -MIN(0, BF405/MAX(IF(ISNUMBER(BF$396:BF405), BF$396:BF405))-1), NA())</f>
        <v>#N/A</v>
      </c>
      <c r="BG1305" s="49" t="e">
        <f t="array" ref="BG1305">IF(ISNUMBER(BG405), -MIN(0, BG405/MAX(IF(ISNUMBER(BG$396:BG405), BG$396:BG405))-1), NA())</f>
        <v>#N/A</v>
      </c>
      <c r="BH1305" s="49" t="e">
        <f t="array" ref="BH1305">IF(ISNUMBER(BH405), -MIN(0, BH405/MAX(IF(ISNUMBER(BH$396:BH405), BH$396:BH405))-1), NA())</f>
        <v>#N/A</v>
      </c>
      <c r="BI1305" s="49" t="e">
        <f t="array" ref="BI1305">IF(ISNUMBER(BI405), -MIN(0, BI405/MAX(IF(ISNUMBER(BI$396:BI405), BI$396:BI405))-1), NA())</f>
        <v>#N/A</v>
      </c>
      <c r="BJ1305" s="49" t="e">
        <f t="array" ref="BJ1305">IF(ISNUMBER(BJ405), -MIN(0, BJ405/MAX(IF(ISNUMBER(BJ$396:BJ405), BJ$396:BJ405))-1), NA())</f>
        <v>#N/A</v>
      </c>
      <c r="BK1305" s="49" t="e">
        <f t="array" ref="BK1305">IF(ISNUMBER(BK405), -MIN(0, BK405/MAX(IF(ISNUMBER(BK$396:BK405), BK$396:BK405))-1), NA())</f>
        <v>#N/A</v>
      </c>
      <c r="BL1305" s="49" t="e">
        <f t="array" ref="BL1305">IF(ISNUMBER(BL405), -MIN(0, BL405/MAX(IF(ISNUMBER(BL$396:BL405), BL$396:BL405))-1), NA())</f>
        <v>#N/A</v>
      </c>
      <c r="BM1305" s="49" t="e">
        <f t="array" ref="BM1305">IF(ISNUMBER(BM405), -MIN(0, BM405/MAX(IF(ISNUMBER(BM$396:BM405), BM$396:BM405))-1), NA())</f>
        <v>#N/A</v>
      </c>
      <c r="BN1305" s="49" t="e">
        <f t="array" ref="BN1305">IF(ISNUMBER(BN405), -MIN(0, BN405/MAX(IF(ISNUMBER(BN$396:BN405), BN$396:BN405))-1), NA())</f>
        <v>#N/A</v>
      </c>
      <c r="BO1305" s="49" t="e">
        <f t="array" ref="BO1305">IF(ISNUMBER(BO405), -MIN(0, BO405/MAX(IF(ISNUMBER(BO$396:BO405), BO$396:BO405))-1), NA())</f>
        <v>#N/A</v>
      </c>
      <c r="BP1305" s="49" t="e">
        <f t="array" ref="BP1305">IF(ISNUMBER(BP405), -MIN(0, BP405/MAX(IF(ISNUMBER(BP$396:BP405), BP$396:BP405))-1), NA())</f>
        <v>#N/A</v>
      </c>
      <c r="BQ1305" s="49" t="e">
        <f t="array" ref="BQ1305">IF(ISNUMBER(BQ405), -MIN(0, BQ405/MAX(IF(ISNUMBER(BQ$396:BQ405), BQ$396:BQ405))-1), NA())</f>
        <v>#N/A</v>
      </c>
      <c r="BR1305" s="49" t="e">
        <f t="array" ref="BR1305">IF(ISNUMBER(BR405), -MIN(0, BR405/MAX(IF(ISNUMBER(BR$396:BR405), BR$396:BR405))-1), NA())</f>
        <v>#N/A</v>
      </c>
      <c r="BS1305" s="49" t="e">
        <f t="array" ref="BS1305">IF(ISNUMBER(BS405), -MIN(0, BS405/MAX(IF(ISNUMBER(BS$396:BS405), BS$396:BS405))-1), NA())</f>
        <v>#N/A</v>
      </c>
    </row>
    <row r="1306" spans="2:71">
      <c r="B1306" s="48">
        <f t="shared" si="1131"/>
        <v>1880</v>
      </c>
      <c r="M1306" s="49" t="e">
        <f t="array" ref="M1306">IF(ISNUMBER(M406), -IF(M$91, MIN(0, M406/MAX(IF(ISNUMBER(M$396:M406), M$396:M406))-1), MIN(0, M556/MAX(IF(ISNUMBER(M$546:M556), M$546:M556))-1)), NA())</f>
        <v>#N/A</v>
      </c>
      <c r="N1306" s="49" t="e">
        <f t="array" ref="N1306">IF(ISNUMBER(N406), -IF(N$91, MIN(0, N406/MAX(IF(ISNUMBER(N$396:N406), N$396:N406))-1), MIN(0, N556/MAX(IF(ISNUMBER(N$546:N556), N$546:N556))-1)), NA())</f>
        <v>#N/A</v>
      </c>
      <c r="X1306" s="49" t="e">
        <f t="array" ref="X1306">IF(ISNUMBER(X406), -IF(X$91, MIN(0, X406/MAX(IF(ISNUMBER(X$396:X406), X$396:X406))-1), MIN(0, X556/MAX(IF(ISNUMBER(X$546:X556), X$546:X556))-1)), NA())</f>
        <v>#N/A</v>
      </c>
      <c r="Y1306" s="49" t="e">
        <f t="array" ref="Y1306">IF(ISNUMBER(Y406), -IF(Y$91, MIN(0, Y406/MAX(IF(ISNUMBER(Y$396:Y406), Y$396:Y406))-1), MIN(0, Y556/MAX(IF(ISNUMBER(Y$546:Y556), Y$546:Y556))-1)), NA())</f>
        <v>#N/A</v>
      </c>
      <c r="AA1306" s="49" t="e">
        <f t="array" ref="AA1306">IF(ISNUMBER(AA406), -MIN(0, AA406/MAX(IF(ISNUMBER(AA$396:AA406), AA$396:AA406))-1), NA())</f>
        <v>#N/A</v>
      </c>
      <c r="AB1306" s="49" t="e">
        <f t="array" ref="AB1306">IF(ISNUMBER(AB406), -MIN(0, AB406/MAX(IF(ISNUMBER(AB$396:AB406), AB$396:AB406))-1), NA())</f>
        <v>#N/A</v>
      </c>
      <c r="AC1306" s="49" t="e">
        <f t="array" ref="AC1306">IF(ISNUMBER(AC406), -MIN(0, AC406/MAX(IF(ISNUMBER(AC$396:AC406), AC$396:AC406))-1), NA())</f>
        <v>#N/A</v>
      </c>
      <c r="AD1306" s="49" t="e">
        <f t="array" ref="AD1306">IF(ISNUMBER(AD406), -MIN(0, AD406/MAX(IF(ISNUMBER(AD$396:AD406), AD$396:AD406))-1), NA())</f>
        <v>#N/A</v>
      </c>
      <c r="AE1306" s="49" t="e">
        <f t="array" ref="AE1306">IF(ISNUMBER(AE406), -MIN(0, AE406/MAX(IF(ISNUMBER(AE$396:AE406), AE$396:AE406))-1), NA())</f>
        <v>#N/A</v>
      </c>
      <c r="AG1306" s="49" t="e">
        <f t="array" ref="AG1306">IF(ISNUMBER(AG406), -MIN(0, AG406/MAX(IF(ISNUMBER(AG$396:AG406), AG$396:AG406))-1), NA())</f>
        <v>#N/A</v>
      </c>
      <c r="AM1306" s="49" t="e">
        <f t="array" ref="AM1306">IF(ISNUMBER(AM406), -MIN(0, AM406/MAX(IF(ISNUMBER(AM$396:AM406), AM$396:AM406))-1), NA())</f>
        <v>#N/A</v>
      </c>
      <c r="AN1306" s="49" t="e">
        <f t="array" ref="AN1306">IF(ISNUMBER(AN406), -MIN(0, AN406/MAX(IF(ISNUMBER(AN$396:AN406), AN$396:AN406))-1), NA())</f>
        <v>#N/A</v>
      </c>
      <c r="AO1306" s="49" t="e">
        <f t="array" ref="AO1306">IF(ISNUMBER(AO406), -MIN(0, AO406/MAX(IF(ISNUMBER(AO$396:AO406), AO$396:AO406))-1), NA())</f>
        <v>#N/A</v>
      </c>
      <c r="AP1306" s="49" t="e">
        <f t="array" ref="AP1306">IF(ISNUMBER(AP406), -MIN(0, AP406/MAX(IF(ISNUMBER(AP$396:AP406), AP$396:AP406))-1), NA())</f>
        <v>#N/A</v>
      </c>
      <c r="AQ1306" s="49" t="e">
        <f t="array" ref="AQ1306">IF(ISNUMBER(AQ406), -MIN(0, AQ406/MAX(IF(ISNUMBER(AQ$396:AQ406), AQ$396:AQ406))-1), NA())</f>
        <v>#N/A</v>
      </c>
      <c r="AS1306" s="49" t="e">
        <f t="array" ref="AS1306">IF(ISNUMBER(AS406), -MIN(0, AS406/MAX(IF(ISNUMBER(AS$396:AS406), AS$396:AS406))-1), NA())</f>
        <v>#N/A</v>
      </c>
      <c r="AU1306" s="49" t="e">
        <f t="array" ref="AU1306">IF(ISNUMBER(AU406), -MIN(0, AU406/MAX(IF(ISNUMBER(AU$396:AU406), AU$396:AU406))-1), NA())</f>
        <v>#N/A</v>
      </c>
      <c r="AV1306" s="49" t="e">
        <f t="array" ref="AV1306">IF(ISNUMBER(AV406), -MIN(0, AV406/MAX(IF(ISNUMBER(AV$396:AV406), AV$396:AV406))-1), NA())</f>
        <v>#N/A</v>
      </c>
      <c r="AW1306" s="49" t="e">
        <f t="array" ref="AW1306">IF(ISNUMBER(AW406), -MIN(0, AW406/MAX(IF(ISNUMBER(AW$396:AW406), AW$396:AW406))-1), NA())</f>
        <v>#N/A</v>
      </c>
      <c r="AX1306" s="49" t="e">
        <f t="array" ref="AX1306">IF(ISNUMBER(AX406), -MIN(0, AX406/MAX(IF(ISNUMBER(AX$396:AX406), AX$396:AX406))-1), NA())</f>
        <v>#N/A</v>
      </c>
      <c r="AY1306" s="49" t="e">
        <f t="array" ref="AY1306">IF(ISNUMBER(AY406), -MIN(0, AY406/MAX(IF(ISNUMBER(AY$396:AY406), AY$396:AY406))-1), NA())</f>
        <v>#N/A</v>
      </c>
      <c r="AZ1306" s="49" t="e">
        <f t="array" ref="AZ1306">IF(ISNUMBER(AZ406), -MIN(0, AZ406/MAX(IF(ISNUMBER(AZ$396:AZ406), AZ$396:AZ406))-1), NA())</f>
        <v>#N/A</v>
      </c>
      <c r="BA1306" s="49" t="e">
        <f t="array" ref="BA1306">IF(ISNUMBER(BA406), -MIN(0, BA406/MAX(IF(ISNUMBER(BA$396:BA406), BA$396:BA406))-1), NA())</f>
        <v>#N/A</v>
      </c>
      <c r="BB1306" s="49" t="e">
        <f t="array" ref="BB1306">IF(ISNUMBER(BB406), -MIN(0, BB406/MAX(IF(ISNUMBER(BB$396:BB406), BB$396:BB406))-1), NA())</f>
        <v>#N/A</v>
      </c>
      <c r="BC1306" s="49" t="e">
        <f t="array" ref="BC1306">IF(ISNUMBER(BC406), -MIN(0, BC406/MAX(IF(ISNUMBER(BC$396:BC406), BC$396:BC406))-1), NA())</f>
        <v>#N/A</v>
      </c>
      <c r="BD1306" s="49" t="e">
        <f t="array" ref="BD1306">IF(ISNUMBER(BD406), -MIN(0, BD406/MAX(IF(ISNUMBER(BD$396:BD406), BD$396:BD406))-1), NA())</f>
        <v>#N/A</v>
      </c>
      <c r="BE1306" s="49" t="e">
        <f t="array" ref="BE1306">IF(ISNUMBER(BE406), -MIN(0, BE406/MAX(IF(ISNUMBER(BE$396:BE406), BE$396:BE406))-1), NA())</f>
        <v>#N/A</v>
      </c>
      <c r="BF1306" s="49" t="e">
        <f t="array" ref="BF1306">IF(ISNUMBER(BF406), -MIN(0, BF406/MAX(IF(ISNUMBER(BF$396:BF406), BF$396:BF406))-1), NA())</f>
        <v>#N/A</v>
      </c>
      <c r="BG1306" s="49" t="e">
        <f t="array" ref="BG1306">IF(ISNUMBER(BG406), -MIN(0, BG406/MAX(IF(ISNUMBER(BG$396:BG406), BG$396:BG406))-1), NA())</f>
        <v>#N/A</v>
      </c>
      <c r="BH1306" s="49" t="e">
        <f t="array" ref="BH1306">IF(ISNUMBER(BH406), -MIN(0, BH406/MAX(IF(ISNUMBER(BH$396:BH406), BH$396:BH406))-1), NA())</f>
        <v>#N/A</v>
      </c>
      <c r="BI1306" s="49" t="e">
        <f t="array" ref="BI1306">IF(ISNUMBER(BI406), -MIN(0, BI406/MAX(IF(ISNUMBER(BI$396:BI406), BI$396:BI406))-1), NA())</f>
        <v>#N/A</v>
      </c>
      <c r="BJ1306" s="49" t="e">
        <f t="array" ref="BJ1306">IF(ISNUMBER(BJ406), -MIN(0, BJ406/MAX(IF(ISNUMBER(BJ$396:BJ406), BJ$396:BJ406))-1), NA())</f>
        <v>#N/A</v>
      </c>
      <c r="BK1306" s="49" t="e">
        <f t="array" ref="BK1306">IF(ISNUMBER(BK406), -MIN(0, BK406/MAX(IF(ISNUMBER(BK$396:BK406), BK$396:BK406))-1), NA())</f>
        <v>#N/A</v>
      </c>
      <c r="BL1306" s="49" t="e">
        <f t="array" ref="BL1306">IF(ISNUMBER(BL406), -MIN(0, BL406/MAX(IF(ISNUMBER(BL$396:BL406), BL$396:BL406))-1), NA())</f>
        <v>#N/A</v>
      </c>
      <c r="BM1306" s="49" t="e">
        <f t="array" ref="BM1306">IF(ISNUMBER(BM406), -MIN(0, BM406/MAX(IF(ISNUMBER(BM$396:BM406), BM$396:BM406))-1), NA())</f>
        <v>#N/A</v>
      </c>
      <c r="BN1306" s="49" t="e">
        <f t="array" ref="BN1306">IF(ISNUMBER(BN406), -MIN(0, BN406/MAX(IF(ISNUMBER(BN$396:BN406), BN$396:BN406))-1), NA())</f>
        <v>#N/A</v>
      </c>
      <c r="BO1306" s="49" t="e">
        <f t="array" ref="BO1306">IF(ISNUMBER(BO406), -MIN(0, BO406/MAX(IF(ISNUMBER(BO$396:BO406), BO$396:BO406))-1), NA())</f>
        <v>#N/A</v>
      </c>
      <c r="BP1306" s="49" t="e">
        <f t="array" ref="BP1306">IF(ISNUMBER(BP406), -MIN(0, BP406/MAX(IF(ISNUMBER(BP$396:BP406), BP$396:BP406))-1), NA())</f>
        <v>#N/A</v>
      </c>
      <c r="BQ1306" s="49" t="e">
        <f t="array" ref="BQ1306">IF(ISNUMBER(BQ406), -MIN(0, BQ406/MAX(IF(ISNUMBER(BQ$396:BQ406), BQ$396:BQ406))-1), NA())</f>
        <v>#N/A</v>
      </c>
      <c r="BR1306" s="49" t="e">
        <f t="array" ref="BR1306">IF(ISNUMBER(BR406), -MIN(0, BR406/MAX(IF(ISNUMBER(BR$396:BR406), BR$396:BR406))-1), NA())</f>
        <v>#N/A</v>
      </c>
      <c r="BS1306" s="49" t="e">
        <f t="array" ref="BS1306">IF(ISNUMBER(BS406), -MIN(0, BS406/MAX(IF(ISNUMBER(BS$396:BS406), BS$396:BS406))-1), NA())</f>
        <v>#N/A</v>
      </c>
    </row>
    <row r="1307" spans="2:71">
      <c r="B1307" s="48">
        <f t="shared" si="1131"/>
        <v>1881</v>
      </c>
      <c r="M1307" s="49" t="e">
        <f t="array" ref="M1307">IF(ISNUMBER(M407), -IF(M$91, MIN(0, M407/MAX(IF(ISNUMBER(M$396:M407), M$396:M407))-1), MIN(0, M557/MAX(IF(ISNUMBER(M$546:M557), M$546:M557))-1)), NA())</f>
        <v>#N/A</v>
      </c>
      <c r="N1307" s="49" t="e">
        <f t="array" ref="N1307">IF(ISNUMBER(N407), -IF(N$91, MIN(0, N407/MAX(IF(ISNUMBER(N$396:N407), N$396:N407))-1), MIN(0, N557/MAX(IF(ISNUMBER(N$546:N557), N$546:N557))-1)), NA())</f>
        <v>#N/A</v>
      </c>
      <c r="X1307" s="49" t="e">
        <f t="array" ref="X1307">IF(ISNUMBER(X407), -IF(X$91, MIN(0, X407/MAX(IF(ISNUMBER(X$396:X407), X$396:X407))-1), MIN(0, X557/MAX(IF(ISNUMBER(X$546:X557), X$546:X557))-1)), NA())</f>
        <v>#N/A</v>
      </c>
      <c r="Y1307" s="49" t="e">
        <f t="array" ref="Y1307">IF(ISNUMBER(Y407), -IF(Y$91, MIN(0, Y407/MAX(IF(ISNUMBER(Y$396:Y407), Y$396:Y407))-1), MIN(0, Y557/MAX(IF(ISNUMBER(Y$546:Y557), Y$546:Y557))-1)), NA())</f>
        <v>#N/A</v>
      </c>
      <c r="AA1307" s="49" t="e">
        <f t="array" ref="AA1307">IF(ISNUMBER(AA407), -MIN(0, AA407/MAX(IF(ISNUMBER(AA$396:AA407), AA$396:AA407))-1), NA())</f>
        <v>#N/A</v>
      </c>
      <c r="AB1307" s="49" t="e">
        <f t="array" ref="AB1307">IF(ISNUMBER(AB407), -MIN(0, AB407/MAX(IF(ISNUMBER(AB$396:AB407), AB$396:AB407))-1), NA())</f>
        <v>#N/A</v>
      </c>
      <c r="AC1307" s="49" t="e">
        <f t="array" ref="AC1307">IF(ISNUMBER(AC407), -MIN(0, AC407/MAX(IF(ISNUMBER(AC$396:AC407), AC$396:AC407))-1), NA())</f>
        <v>#N/A</v>
      </c>
      <c r="AD1307" s="49" t="e">
        <f t="array" ref="AD1307">IF(ISNUMBER(AD407), -MIN(0, AD407/MAX(IF(ISNUMBER(AD$396:AD407), AD$396:AD407))-1), NA())</f>
        <v>#N/A</v>
      </c>
      <c r="AE1307" s="49" t="e">
        <f t="array" ref="AE1307">IF(ISNUMBER(AE407), -MIN(0, AE407/MAX(IF(ISNUMBER(AE$396:AE407), AE$396:AE407))-1), NA())</f>
        <v>#N/A</v>
      </c>
      <c r="AG1307" s="49" t="e">
        <f t="array" ref="AG1307">IF(ISNUMBER(AG407), -MIN(0, AG407/MAX(IF(ISNUMBER(AG$396:AG407), AG$396:AG407))-1), NA())</f>
        <v>#N/A</v>
      </c>
      <c r="AM1307" s="49" t="e">
        <f t="array" ref="AM1307">IF(ISNUMBER(AM407), -MIN(0, AM407/MAX(IF(ISNUMBER(AM$396:AM407), AM$396:AM407))-1), NA())</f>
        <v>#N/A</v>
      </c>
      <c r="AN1307" s="49" t="e">
        <f t="array" ref="AN1307">IF(ISNUMBER(AN407), -MIN(0, AN407/MAX(IF(ISNUMBER(AN$396:AN407), AN$396:AN407))-1), NA())</f>
        <v>#N/A</v>
      </c>
      <c r="AO1307" s="49" t="e">
        <f t="array" ref="AO1307">IF(ISNUMBER(AO407), -MIN(0, AO407/MAX(IF(ISNUMBER(AO$396:AO407), AO$396:AO407))-1), NA())</f>
        <v>#N/A</v>
      </c>
      <c r="AP1307" s="49" t="e">
        <f t="array" ref="AP1307">IF(ISNUMBER(AP407), -MIN(0, AP407/MAX(IF(ISNUMBER(AP$396:AP407), AP$396:AP407))-1), NA())</f>
        <v>#N/A</v>
      </c>
      <c r="AQ1307" s="49" t="e">
        <f t="array" ref="AQ1307">IF(ISNUMBER(AQ407), -MIN(0, AQ407/MAX(IF(ISNUMBER(AQ$396:AQ407), AQ$396:AQ407))-1), NA())</f>
        <v>#N/A</v>
      </c>
      <c r="AS1307" s="49" t="e">
        <f t="array" ref="AS1307">IF(ISNUMBER(AS407), -MIN(0, AS407/MAX(IF(ISNUMBER(AS$396:AS407), AS$396:AS407))-1), NA())</f>
        <v>#N/A</v>
      </c>
      <c r="AU1307" s="49" t="e">
        <f t="array" ref="AU1307">IF(ISNUMBER(AU407), -MIN(0, AU407/MAX(IF(ISNUMBER(AU$396:AU407), AU$396:AU407))-1), NA())</f>
        <v>#N/A</v>
      </c>
      <c r="AV1307" s="49" t="e">
        <f t="array" ref="AV1307">IF(ISNUMBER(AV407), -MIN(0, AV407/MAX(IF(ISNUMBER(AV$396:AV407), AV$396:AV407))-1), NA())</f>
        <v>#N/A</v>
      </c>
      <c r="AW1307" s="49" t="e">
        <f t="array" ref="AW1307">IF(ISNUMBER(AW407), -MIN(0, AW407/MAX(IF(ISNUMBER(AW$396:AW407), AW$396:AW407))-1), NA())</f>
        <v>#N/A</v>
      </c>
      <c r="AX1307" s="49" t="e">
        <f t="array" ref="AX1307">IF(ISNUMBER(AX407), -MIN(0, AX407/MAX(IF(ISNUMBER(AX$396:AX407), AX$396:AX407))-1), NA())</f>
        <v>#N/A</v>
      </c>
      <c r="AY1307" s="49" t="e">
        <f t="array" ref="AY1307">IF(ISNUMBER(AY407), -MIN(0, AY407/MAX(IF(ISNUMBER(AY$396:AY407), AY$396:AY407))-1), NA())</f>
        <v>#N/A</v>
      </c>
      <c r="AZ1307" s="49" t="e">
        <f t="array" ref="AZ1307">IF(ISNUMBER(AZ407), -MIN(0, AZ407/MAX(IF(ISNUMBER(AZ$396:AZ407), AZ$396:AZ407))-1), NA())</f>
        <v>#N/A</v>
      </c>
      <c r="BA1307" s="49" t="e">
        <f t="array" ref="BA1307">IF(ISNUMBER(BA407), -MIN(0, BA407/MAX(IF(ISNUMBER(BA$396:BA407), BA$396:BA407))-1), NA())</f>
        <v>#N/A</v>
      </c>
      <c r="BB1307" s="49" t="e">
        <f t="array" ref="BB1307">IF(ISNUMBER(BB407), -MIN(0, BB407/MAX(IF(ISNUMBER(BB$396:BB407), BB$396:BB407))-1), NA())</f>
        <v>#N/A</v>
      </c>
      <c r="BC1307" s="49" t="e">
        <f t="array" ref="BC1307">IF(ISNUMBER(BC407), -MIN(0, BC407/MAX(IF(ISNUMBER(BC$396:BC407), BC$396:BC407))-1), NA())</f>
        <v>#N/A</v>
      </c>
      <c r="BD1307" s="49" t="e">
        <f t="array" ref="BD1307">IF(ISNUMBER(BD407), -MIN(0, BD407/MAX(IF(ISNUMBER(BD$396:BD407), BD$396:BD407))-1), NA())</f>
        <v>#N/A</v>
      </c>
      <c r="BE1307" s="49" t="e">
        <f t="array" ref="BE1307">IF(ISNUMBER(BE407), -MIN(0, BE407/MAX(IF(ISNUMBER(BE$396:BE407), BE$396:BE407))-1), NA())</f>
        <v>#N/A</v>
      </c>
      <c r="BF1307" s="49" t="e">
        <f t="array" ref="BF1307">IF(ISNUMBER(BF407), -MIN(0, BF407/MAX(IF(ISNUMBER(BF$396:BF407), BF$396:BF407))-1), NA())</f>
        <v>#N/A</v>
      </c>
      <c r="BG1307" s="49" t="e">
        <f t="array" ref="BG1307">IF(ISNUMBER(BG407), -MIN(0, BG407/MAX(IF(ISNUMBER(BG$396:BG407), BG$396:BG407))-1), NA())</f>
        <v>#N/A</v>
      </c>
      <c r="BH1307" s="49" t="e">
        <f t="array" ref="BH1307">IF(ISNUMBER(BH407), -MIN(0, BH407/MAX(IF(ISNUMBER(BH$396:BH407), BH$396:BH407))-1), NA())</f>
        <v>#N/A</v>
      </c>
      <c r="BI1307" s="49" t="e">
        <f t="array" ref="BI1307">IF(ISNUMBER(BI407), -MIN(0, BI407/MAX(IF(ISNUMBER(BI$396:BI407), BI$396:BI407))-1), NA())</f>
        <v>#N/A</v>
      </c>
      <c r="BJ1307" s="49" t="e">
        <f t="array" ref="BJ1307">IF(ISNUMBER(BJ407), -MIN(0, BJ407/MAX(IF(ISNUMBER(BJ$396:BJ407), BJ$396:BJ407))-1), NA())</f>
        <v>#N/A</v>
      </c>
      <c r="BK1307" s="49" t="e">
        <f t="array" ref="BK1307">IF(ISNUMBER(BK407), -MIN(0, BK407/MAX(IF(ISNUMBER(BK$396:BK407), BK$396:BK407))-1), NA())</f>
        <v>#N/A</v>
      </c>
      <c r="BL1307" s="49" t="e">
        <f t="array" ref="BL1307">IF(ISNUMBER(BL407), -MIN(0, BL407/MAX(IF(ISNUMBER(BL$396:BL407), BL$396:BL407))-1), NA())</f>
        <v>#N/A</v>
      </c>
      <c r="BM1307" s="49" t="e">
        <f t="array" ref="BM1307">IF(ISNUMBER(BM407), -MIN(0, BM407/MAX(IF(ISNUMBER(BM$396:BM407), BM$396:BM407))-1), NA())</f>
        <v>#N/A</v>
      </c>
      <c r="BN1307" s="49" t="e">
        <f t="array" ref="BN1307">IF(ISNUMBER(BN407), -MIN(0, BN407/MAX(IF(ISNUMBER(BN$396:BN407), BN$396:BN407))-1), NA())</f>
        <v>#N/A</v>
      </c>
      <c r="BO1307" s="49" t="e">
        <f t="array" ref="BO1307">IF(ISNUMBER(BO407), -MIN(0, BO407/MAX(IF(ISNUMBER(BO$396:BO407), BO$396:BO407))-1), NA())</f>
        <v>#N/A</v>
      </c>
      <c r="BP1307" s="49" t="e">
        <f t="array" ref="BP1307">IF(ISNUMBER(BP407), -MIN(0, BP407/MAX(IF(ISNUMBER(BP$396:BP407), BP$396:BP407))-1), NA())</f>
        <v>#N/A</v>
      </c>
      <c r="BQ1307" s="49" t="e">
        <f t="array" ref="BQ1307">IF(ISNUMBER(BQ407), -MIN(0, BQ407/MAX(IF(ISNUMBER(BQ$396:BQ407), BQ$396:BQ407))-1), NA())</f>
        <v>#N/A</v>
      </c>
      <c r="BR1307" s="49" t="e">
        <f t="array" ref="BR1307">IF(ISNUMBER(BR407), -MIN(0, BR407/MAX(IF(ISNUMBER(BR$396:BR407), BR$396:BR407))-1), NA())</f>
        <v>#N/A</v>
      </c>
      <c r="BS1307" s="49" t="e">
        <f t="array" ref="BS1307">IF(ISNUMBER(BS407), -MIN(0, BS407/MAX(IF(ISNUMBER(BS$396:BS407), BS$396:BS407))-1), NA())</f>
        <v>#N/A</v>
      </c>
    </row>
    <row r="1308" spans="2:71">
      <c r="B1308" s="48">
        <f t="shared" si="1131"/>
        <v>1882</v>
      </c>
      <c r="M1308" s="49" t="e">
        <f t="array" ref="M1308">IF(ISNUMBER(M408), -IF(M$91, MIN(0, M408/MAX(IF(ISNUMBER(M$396:M408), M$396:M408))-1), MIN(0, M558/MAX(IF(ISNUMBER(M$546:M558), M$546:M558))-1)), NA())</f>
        <v>#N/A</v>
      </c>
      <c r="N1308" s="49" t="e">
        <f t="array" ref="N1308">IF(ISNUMBER(N408), -IF(N$91, MIN(0, N408/MAX(IF(ISNUMBER(N$396:N408), N$396:N408))-1), MIN(0, N558/MAX(IF(ISNUMBER(N$546:N558), N$546:N558))-1)), NA())</f>
        <v>#N/A</v>
      </c>
      <c r="X1308" s="49" t="e">
        <f t="array" ref="X1308">IF(ISNUMBER(X408), -IF(X$91, MIN(0, X408/MAX(IF(ISNUMBER(X$396:X408), X$396:X408))-1), MIN(0, X558/MAX(IF(ISNUMBER(X$546:X558), X$546:X558))-1)), NA())</f>
        <v>#N/A</v>
      </c>
      <c r="Y1308" s="49" t="e">
        <f t="array" ref="Y1308">IF(ISNUMBER(Y408), -IF(Y$91, MIN(0, Y408/MAX(IF(ISNUMBER(Y$396:Y408), Y$396:Y408))-1), MIN(0, Y558/MAX(IF(ISNUMBER(Y$546:Y558), Y$546:Y558))-1)), NA())</f>
        <v>#N/A</v>
      </c>
      <c r="AA1308" s="49" t="e">
        <f t="array" ref="AA1308">IF(ISNUMBER(AA408), -MIN(0, AA408/MAX(IF(ISNUMBER(AA$396:AA408), AA$396:AA408))-1), NA())</f>
        <v>#N/A</v>
      </c>
      <c r="AB1308" s="49" t="e">
        <f t="array" ref="AB1308">IF(ISNUMBER(AB408), -MIN(0, AB408/MAX(IF(ISNUMBER(AB$396:AB408), AB$396:AB408))-1), NA())</f>
        <v>#N/A</v>
      </c>
      <c r="AC1308" s="49" t="e">
        <f t="array" ref="AC1308">IF(ISNUMBER(AC408), -MIN(0, AC408/MAX(IF(ISNUMBER(AC$396:AC408), AC$396:AC408))-1), NA())</f>
        <v>#N/A</v>
      </c>
      <c r="AD1308" s="49" t="e">
        <f t="array" ref="AD1308">IF(ISNUMBER(AD408), -MIN(0, AD408/MAX(IF(ISNUMBER(AD$396:AD408), AD$396:AD408))-1), NA())</f>
        <v>#N/A</v>
      </c>
      <c r="AE1308" s="49" t="e">
        <f t="array" ref="AE1308">IF(ISNUMBER(AE408), -MIN(0, AE408/MAX(IF(ISNUMBER(AE$396:AE408), AE$396:AE408))-1), NA())</f>
        <v>#N/A</v>
      </c>
      <c r="AG1308" s="49" t="e">
        <f t="array" ref="AG1308">IF(ISNUMBER(AG408), -MIN(0, AG408/MAX(IF(ISNUMBER(AG$396:AG408), AG$396:AG408))-1), NA())</f>
        <v>#N/A</v>
      </c>
      <c r="AM1308" s="49" t="e">
        <f t="array" ref="AM1308">IF(ISNUMBER(AM408), -MIN(0, AM408/MAX(IF(ISNUMBER(AM$396:AM408), AM$396:AM408))-1), NA())</f>
        <v>#N/A</v>
      </c>
      <c r="AN1308" s="49" t="e">
        <f t="array" ref="AN1308">IF(ISNUMBER(AN408), -MIN(0, AN408/MAX(IF(ISNUMBER(AN$396:AN408), AN$396:AN408))-1), NA())</f>
        <v>#N/A</v>
      </c>
      <c r="AO1308" s="49" t="e">
        <f t="array" ref="AO1308">IF(ISNUMBER(AO408), -MIN(0, AO408/MAX(IF(ISNUMBER(AO$396:AO408), AO$396:AO408))-1), NA())</f>
        <v>#N/A</v>
      </c>
      <c r="AP1308" s="49" t="e">
        <f t="array" ref="AP1308">IF(ISNUMBER(AP408), -MIN(0, AP408/MAX(IF(ISNUMBER(AP$396:AP408), AP$396:AP408))-1), NA())</f>
        <v>#N/A</v>
      </c>
      <c r="AQ1308" s="49" t="e">
        <f t="array" ref="AQ1308">IF(ISNUMBER(AQ408), -MIN(0, AQ408/MAX(IF(ISNUMBER(AQ$396:AQ408), AQ$396:AQ408))-1), NA())</f>
        <v>#N/A</v>
      </c>
      <c r="AS1308" s="49" t="e">
        <f t="array" ref="AS1308">IF(ISNUMBER(AS408), -MIN(0, AS408/MAX(IF(ISNUMBER(AS$396:AS408), AS$396:AS408))-1), NA())</f>
        <v>#N/A</v>
      </c>
      <c r="AU1308" s="49" t="e">
        <f t="array" ref="AU1308">IF(ISNUMBER(AU408), -MIN(0, AU408/MAX(IF(ISNUMBER(AU$396:AU408), AU$396:AU408))-1), NA())</f>
        <v>#N/A</v>
      </c>
      <c r="AV1308" s="49" t="e">
        <f t="array" ref="AV1308">IF(ISNUMBER(AV408), -MIN(0, AV408/MAX(IF(ISNUMBER(AV$396:AV408), AV$396:AV408))-1), NA())</f>
        <v>#N/A</v>
      </c>
      <c r="AW1308" s="49" t="e">
        <f t="array" ref="AW1308">IF(ISNUMBER(AW408), -MIN(0, AW408/MAX(IF(ISNUMBER(AW$396:AW408), AW$396:AW408))-1), NA())</f>
        <v>#N/A</v>
      </c>
      <c r="AX1308" s="49" t="e">
        <f t="array" ref="AX1308">IF(ISNUMBER(AX408), -MIN(0, AX408/MAX(IF(ISNUMBER(AX$396:AX408), AX$396:AX408))-1), NA())</f>
        <v>#N/A</v>
      </c>
      <c r="AY1308" s="49" t="e">
        <f t="array" ref="AY1308">IF(ISNUMBER(AY408), -MIN(0, AY408/MAX(IF(ISNUMBER(AY$396:AY408), AY$396:AY408))-1), NA())</f>
        <v>#N/A</v>
      </c>
      <c r="AZ1308" s="49" t="e">
        <f t="array" ref="AZ1308">IF(ISNUMBER(AZ408), -MIN(0, AZ408/MAX(IF(ISNUMBER(AZ$396:AZ408), AZ$396:AZ408))-1), NA())</f>
        <v>#N/A</v>
      </c>
      <c r="BA1308" s="49" t="e">
        <f t="array" ref="BA1308">IF(ISNUMBER(BA408), -MIN(0, BA408/MAX(IF(ISNUMBER(BA$396:BA408), BA$396:BA408))-1), NA())</f>
        <v>#N/A</v>
      </c>
      <c r="BB1308" s="49" t="e">
        <f t="array" ref="BB1308">IF(ISNUMBER(BB408), -MIN(0, BB408/MAX(IF(ISNUMBER(BB$396:BB408), BB$396:BB408))-1), NA())</f>
        <v>#N/A</v>
      </c>
      <c r="BC1308" s="49" t="e">
        <f t="array" ref="BC1308">IF(ISNUMBER(BC408), -MIN(0, BC408/MAX(IF(ISNUMBER(BC$396:BC408), BC$396:BC408))-1), NA())</f>
        <v>#N/A</v>
      </c>
      <c r="BD1308" s="49" t="e">
        <f t="array" ref="BD1308">IF(ISNUMBER(BD408), -MIN(0, BD408/MAX(IF(ISNUMBER(BD$396:BD408), BD$396:BD408))-1), NA())</f>
        <v>#N/A</v>
      </c>
      <c r="BE1308" s="49" t="e">
        <f t="array" ref="BE1308">IF(ISNUMBER(BE408), -MIN(0, BE408/MAX(IF(ISNUMBER(BE$396:BE408), BE$396:BE408))-1), NA())</f>
        <v>#N/A</v>
      </c>
      <c r="BF1308" s="49" t="e">
        <f t="array" ref="BF1308">IF(ISNUMBER(BF408), -MIN(0, BF408/MAX(IF(ISNUMBER(BF$396:BF408), BF$396:BF408))-1), NA())</f>
        <v>#N/A</v>
      </c>
      <c r="BG1308" s="49" t="e">
        <f t="array" ref="BG1308">IF(ISNUMBER(BG408), -MIN(0, BG408/MAX(IF(ISNUMBER(BG$396:BG408), BG$396:BG408))-1), NA())</f>
        <v>#N/A</v>
      </c>
      <c r="BH1308" s="49" t="e">
        <f t="array" ref="BH1308">IF(ISNUMBER(BH408), -MIN(0, BH408/MAX(IF(ISNUMBER(BH$396:BH408), BH$396:BH408))-1), NA())</f>
        <v>#N/A</v>
      </c>
      <c r="BI1308" s="49" t="e">
        <f t="array" ref="BI1308">IF(ISNUMBER(BI408), -MIN(0, BI408/MAX(IF(ISNUMBER(BI$396:BI408), BI$396:BI408))-1), NA())</f>
        <v>#N/A</v>
      </c>
      <c r="BJ1308" s="49" t="e">
        <f t="array" ref="BJ1308">IF(ISNUMBER(BJ408), -MIN(0, BJ408/MAX(IF(ISNUMBER(BJ$396:BJ408), BJ$396:BJ408))-1), NA())</f>
        <v>#N/A</v>
      </c>
      <c r="BK1308" s="49" t="e">
        <f t="array" ref="BK1308">IF(ISNUMBER(BK408), -MIN(0, BK408/MAX(IF(ISNUMBER(BK$396:BK408), BK$396:BK408))-1), NA())</f>
        <v>#N/A</v>
      </c>
      <c r="BL1308" s="49" t="e">
        <f t="array" ref="BL1308">IF(ISNUMBER(BL408), -MIN(0, BL408/MAX(IF(ISNUMBER(BL$396:BL408), BL$396:BL408))-1), NA())</f>
        <v>#N/A</v>
      </c>
      <c r="BM1308" s="49" t="e">
        <f t="array" ref="BM1308">IF(ISNUMBER(BM408), -MIN(0, BM408/MAX(IF(ISNUMBER(BM$396:BM408), BM$396:BM408))-1), NA())</f>
        <v>#N/A</v>
      </c>
      <c r="BN1308" s="49" t="e">
        <f t="array" ref="BN1308">IF(ISNUMBER(BN408), -MIN(0, BN408/MAX(IF(ISNUMBER(BN$396:BN408), BN$396:BN408))-1), NA())</f>
        <v>#N/A</v>
      </c>
      <c r="BO1308" s="49" t="e">
        <f t="array" ref="BO1308">IF(ISNUMBER(BO408), -MIN(0, BO408/MAX(IF(ISNUMBER(BO$396:BO408), BO$396:BO408))-1), NA())</f>
        <v>#N/A</v>
      </c>
      <c r="BP1308" s="49" t="e">
        <f t="array" ref="BP1308">IF(ISNUMBER(BP408), -MIN(0, BP408/MAX(IF(ISNUMBER(BP$396:BP408), BP$396:BP408))-1), NA())</f>
        <v>#N/A</v>
      </c>
      <c r="BQ1308" s="49" t="e">
        <f t="array" ref="BQ1308">IF(ISNUMBER(BQ408), -MIN(0, BQ408/MAX(IF(ISNUMBER(BQ$396:BQ408), BQ$396:BQ408))-1), NA())</f>
        <v>#N/A</v>
      </c>
      <c r="BR1308" s="49" t="e">
        <f t="array" ref="BR1308">IF(ISNUMBER(BR408), -MIN(0, BR408/MAX(IF(ISNUMBER(BR$396:BR408), BR$396:BR408))-1), NA())</f>
        <v>#N/A</v>
      </c>
      <c r="BS1308" s="49" t="e">
        <f t="array" ref="BS1308">IF(ISNUMBER(BS408), -MIN(0, BS408/MAX(IF(ISNUMBER(BS$396:BS408), BS$396:BS408))-1), NA())</f>
        <v>#N/A</v>
      </c>
    </row>
    <row r="1309" spans="2:71">
      <c r="B1309" s="48">
        <f t="shared" si="1131"/>
        <v>1883</v>
      </c>
      <c r="M1309" s="49" t="e">
        <f t="array" ref="M1309">IF(ISNUMBER(M409), -IF(M$91, MIN(0, M409/MAX(IF(ISNUMBER(M$396:M409), M$396:M409))-1), MIN(0, M559/MAX(IF(ISNUMBER(M$546:M559), M$546:M559))-1)), NA())</f>
        <v>#N/A</v>
      </c>
      <c r="N1309" s="49" t="e">
        <f t="array" ref="N1309">IF(ISNUMBER(N409), -IF(N$91, MIN(0, N409/MAX(IF(ISNUMBER(N$396:N409), N$396:N409))-1), MIN(0, N559/MAX(IF(ISNUMBER(N$546:N559), N$546:N559))-1)), NA())</f>
        <v>#N/A</v>
      </c>
      <c r="X1309" s="49" t="e">
        <f t="array" ref="X1309">IF(ISNUMBER(X409), -IF(X$91, MIN(0, X409/MAX(IF(ISNUMBER(X$396:X409), X$396:X409))-1), MIN(0, X559/MAX(IF(ISNUMBER(X$546:X559), X$546:X559))-1)), NA())</f>
        <v>#N/A</v>
      </c>
      <c r="Y1309" s="49" t="e">
        <f t="array" ref="Y1309">IF(ISNUMBER(Y409), -IF(Y$91, MIN(0, Y409/MAX(IF(ISNUMBER(Y$396:Y409), Y$396:Y409))-1), MIN(0, Y559/MAX(IF(ISNUMBER(Y$546:Y559), Y$546:Y559))-1)), NA())</f>
        <v>#N/A</v>
      </c>
      <c r="AA1309" s="49" t="e">
        <f t="array" ref="AA1309">IF(ISNUMBER(AA409), -MIN(0, AA409/MAX(IF(ISNUMBER(AA$396:AA409), AA$396:AA409))-1), NA())</f>
        <v>#N/A</v>
      </c>
      <c r="AB1309" s="49" t="e">
        <f t="array" ref="AB1309">IF(ISNUMBER(AB409), -MIN(0, AB409/MAX(IF(ISNUMBER(AB$396:AB409), AB$396:AB409))-1), NA())</f>
        <v>#N/A</v>
      </c>
      <c r="AC1309" s="49" t="e">
        <f t="array" ref="AC1309">IF(ISNUMBER(AC409), -MIN(0, AC409/MAX(IF(ISNUMBER(AC$396:AC409), AC$396:AC409))-1), NA())</f>
        <v>#N/A</v>
      </c>
      <c r="AD1309" s="49" t="e">
        <f t="array" ref="AD1309">IF(ISNUMBER(AD409), -MIN(0, AD409/MAX(IF(ISNUMBER(AD$396:AD409), AD$396:AD409))-1), NA())</f>
        <v>#N/A</v>
      </c>
      <c r="AE1309" s="49" t="e">
        <f t="array" ref="AE1309">IF(ISNUMBER(AE409), -MIN(0, AE409/MAX(IF(ISNUMBER(AE$396:AE409), AE$396:AE409))-1), NA())</f>
        <v>#N/A</v>
      </c>
      <c r="AG1309" s="49" t="e">
        <f t="array" ref="AG1309">IF(ISNUMBER(AG409), -MIN(0, AG409/MAX(IF(ISNUMBER(AG$396:AG409), AG$396:AG409))-1), NA())</f>
        <v>#N/A</v>
      </c>
      <c r="AM1309" s="49" t="e">
        <f t="array" ref="AM1309">IF(ISNUMBER(AM409), -MIN(0, AM409/MAX(IF(ISNUMBER(AM$396:AM409), AM$396:AM409))-1), NA())</f>
        <v>#N/A</v>
      </c>
      <c r="AN1309" s="49" t="e">
        <f t="array" ref="AN1309">IF(ISNUMBER(AN409), -MIN(0, AN409/MAX(IF(ISNUMBER(AN$396:AN409), AN$396:AN409))-1), NA())</f>
        <v>#N/A</v>
      </c>
      <c r="AO1309" s="49" t="e">
        <f t="array" ref="AO1309">IF(ISNUMBER(AO409), -MIN(0, AO409/MAX(IF(ISNUMBER(AO$396:AO409), AO$396:AO409))-1), NA())</f>
        <v>#N/A</v>
      </c>
      <c r="AP1309" s="49" t="e">
        <f t="array" ref="AP1309">IF(ISNUMBER(AP409), -MIN(0, AP409/MAX(IF(ISNUMBER(AP$396:AP409), AP$396:AP409))-1), NA())</f>
        <v>#N/A</v>
      </c>
      <c r="AQ1309" s="49" t="e">
        <f t="array" ref="AQ1309">IF(ISNUMBER(AQ409), -MIN(0, AQ409/MAX(IF(ISNUMBER(AQ$396:AQ409), AQ$396:AQ409))-1), NA())</f>
        <v>#N/A</v>
      </c>
      <c r="AS1309" s="49" t="e">
        <f t="array" ref="AS1309">IF(ISNUMBER(AS409), -MIN(0, AS409/MAX(IF(ISNUMBER(AS$396:AS409), AS$396:AS409))-1), NA())</f>
        <v>#N/A</v>
      </c>
      <c r="AU1309" s="49" t="e">
        <f t="array" ref="AU1309">IF(ISNUMBER(AU409), -MIN(0, AU409/MAX(IF(ISNUMBER(AU$396:AU409), AU$396:AU409))-1), NA())</f>
        <v>#N/A</v>
      </c>
      <c r="AV1309" s="49" t="e">
        <f t="array" ref="AV1309">IF(ISNUMBER(AV409), -MIN(0, AV409/MAX(IF(ISNUMBER(AV$396:AV409), AV$396:AV409))-1), NA())</f>
        <v>#N/A</v>
      </c>
      <c r="AW1309" s="49" t="e">
        <f t="array" ref="AW1309">IF(ISNUMBER(AW409), -MIN(0, AW409/MAX(IF(ISNUMBER(AW$396:AW409), AW$396:AW409))-1), NA())</f>
        <v>#N/A</v>
      </c>
      <c r="AX1309" s="49" t="e">
        <f t="array" ref="AX1309">IF(ISNUMBER(AX409), -MIN(0, AX409/MAX(IF(ISNUMBER(AX$396:AX409), AX$396:AX409))-1), NA())</f>
        <v>#N/A</v>
      </c>
      <c r="AY1309" s="49" t="e">
        <f t="array" ref="AY1309">IF(ISNUMBER(AY409), -MIN(0, AY409/MAX(IF(ISNUMBER(AY$396:AY409), AY$396:AY409))-1), NA())</f>
        <v>#N/A</v>
      </c>
      <c r="AZ1309" s="49" t="e">
        <f t="array" ref="AZ1309">IF(ISNUMBER(AZ409), -MIN(0, AZ409/MAX(IF(ISNUMBER(AZ$396:AZ409), AZ$396:AZ409))-1), NA())</f>
        <v>#N/A</v>
      </c>
      <c r="BA1309" s="49" t="e">
        <f t="array" ref="BA1309">IF(ISNUMBER(BA409), -MIN(0, BA409/MAX(IF(ISNUMBER(BA$396:BA409), BA$396:BA409))-1), NA())</f>
        <v>#N/A</v>
      </c>
      <c r="BB1309" s="49" t="e">
        <f t="array" ref="BB1309">IF(ISNUMBER(BB409), -MIN(0, BB409/MAX(IF(ISNUMBER(BB$396:BB409), BB$396:BB409))-1), NA())</f>
        <v>#N/A</v>
      </c>
      <c r="BC1309" s="49" t="e">
        <f t="array" ref="BC1309">IF(ISNUMBER(BC409), -MIN(0, BC409/MAX(IF(ISNUMBER(BC$396:BC409), BC$396:BC409))-1), NA())</f>
        <v>#N/A</v>
      </c>
      <c r="BD1309" s="49" t="e">
        <f t="array" ref="BD1309">IF(ISNUMBER(BD409), -MIN(0, BD409/MAX(IF(ISNUMBER(BD$396:BD409), BD$396:BD409))-1), NA())</f>
        <v>#N/A</v>
      </c>
      <c r="BE1309" s="49" t="e">
        <f t="array" ref="BE1309">IF(ISNUMBER(BE409), -MIN(0, BE409/MAX(IF(ISNUMBER(BE$396:BE409), BE$396:BE409))-1), NA())</f>
        <v>#N/A</v>
      </c>
      <c r="BF1309" s="49" t="e">
        <f t="array" ref="BF1309">IF(ISNUMBER(BF409), -MIN(0, BF409/MAX(IF(ISNUMBER(BF$396:BF409), BF$396:BF409))-1), NA())</f>
        <v>#N/A</v>
      </c>
      <c r="BG1309" s="49" t="e">
        <f t="array" ref="BG1309">IF(ISNUMBER(BG409), -MIN(0, BG409/MAX(IF(ISNUMBER(BG$396:BG409), BG$396:BG409))-1), NA())</f>
        <v>#N/A</v>
      </c>
      <c r="BH1309" s="49" t="e">
        <f t="array" ref="BH1309">IF(ISNUMBER(BH409), -MIN(0, BH409/MAX(IF(ISNUMBER(BH$396:BH409), BH$396:BH409))-1), NA())</f>
        <v>#N/A</v>
      </c>
      <c r="BI1309" s="49" t="e">
        <f t="array" ref="BI1309">IF(ISNUMBER(BI409), -MIN(0, BI409/MAX(IF(ISNUMBER(BI$396:BI409), BI$396:BI409))-1), NA())</f>
        <v>#N/A</v>
      </c>
      <c r="BJ1309" s="49" t="e">
        <f t="array" ref="BJ1309">IF(ISNUMBER(BJ409), -MIN(0, BJ409/MAX(IF(ISNUMBER(BJ$396:BJ409), BJ$396:BJ409))-1), NA())</f>
        <v>#N/A</v>
      </c>
      <c r="BK1309" s="49" t="e">
        <f t="array" ref="BK1309">IF(ISNUMBER(BK409), -MIN(0, BK409/MAX(IF(ISNUMBER(BK$396:BK409), BK$396:BK409))-1), NA())</f>
        <v>#N/A</v>
      </c>
      <c r="BL1309" s="49" t="e">
        <f t="array" ref="BL1309">IF(ISNUMBER(BL409), -MIN(0, BL409/MAX(IF(ISNUMBER(BL$396:BL409), BL$396:BL409))-1), NA())</f>
        <v>#N/A</v>
      </c>
      <c r="BM1309" s="49" t="e">
        <f t="array" ref="BM1309">IF(ISNUMBER(BM409), -MIN(0, BM409/MAX(IF(ISNUMBER(BM$396:BM409), BM$396:BM409))-1), NA())</f>
        <v>#N/A</v>
      </c>
      <c r="BN1309" s="49" t="e">
        <f t="array" ref="BN1309">IF(ISNUMBER(BN409), -MIN(0, BN409/MAX(IF(ISNUMBER(BN$396:BN409), BN$396:BN409))-1), NA())</f>
        <v>#N/A</v>
      </c>
      <c r="BO1309" s="49" t="e">
        <f t="array" ref="BO1309">IF(ISNUMBER(BO409), -MIN(0, BO409/MAX(IF(ISNUMBER(BO$396:BO409), BO$396:BO409))-1), NA())</f>
        <v>#N/A</v>
      </c>
      <c r="BP1309" s="49" t="e">
        <f t="array" ref="BP1309">IF(ISNUMBER(BP409), -MIN(0, BP409/MAX(IF(ISNUMBER(BP$396:BP409), BP$396:BP409))-1), NA())</f>
        <v>#N/A</v>
      </c>
      <c r="BQ1309" s="49" t="e">
        <f t="array" ref="BQ1309">IF(ISNUMBER(BQ409), -MIN(0, BQ409/MAX(IF(ISNUMBER(BQ$396:BQ409), BQ$396:BQ409))-1), NA())</f>
        <v>#N/A</v>
      </c>
      <c r="BR1309" s="49" t="e">
        <f t="array" ref="BR1309">IF(ISNUMBER(BR409), -MIN(0, BR409/MAX(IF(ISNUMBER(BR$396:BR409), BR$396:BR409))-1), NA())</f>
        <v>#N/A</v>
      </c>
      <c r="BS1309" s="49" t="e">
        <f t="array" ref="BS1309">IF(ISNUMBER(BS409), -MIN(0, BS409/MAX(IF(ISNUMBER(BS$396:BS409), BS$396:BS409))-1), NA())</f>
        <v>#N/A</v>
      </c>
    </row>
    <row r="1310" spans="2:71">
      <c r="B1310" s="48">
        <f t="shared" si="1131"/>
        <v>1884</v>
      </c>
      <c r="M1310" s="49" t="e">
        <f t="array" ref="M1310">IF(ISNUMBER(M410), -IF(M$91, MIN(0, M410/MAX(IF(ISNUMBER(M$396:M410), M$396:M410))-1), MIN(0, M560/MAX(IF(ISNUMBER(M$546:M560), M$546:M560))-1)), NA())</f>
        <v>#N/A</v>
      </c>
      <c r="N1310" s="49" t="e">
        <f t="array" ref="N1310">IF(ISNUMBER(N410), -IF(N$91, MIN(0, N410/MAX(IF(ISNUMBER(N$396:N410), N$396:N410))-1), MIN(0, N560/MAX(IF(ISNUMBER(N$546:N560), N$546:N560))-1)), NA())</f>
        <v>#N/A</v>
      </c>
      <c r="X1310" s="49" t="e">
        <f t="array" ref="X1310">IF(ISNUMBER(X410), -IF(X$91, MIN(0, X410/MAX(IF(ISNUMBER(X$396:X410), X$396:X410))-1), MIN(0, X560/MAX(IF(ISNUMBER(X$546:X560), X$546:X560))-1)), NA())</f>
        <v>#N/A</v>
      </c>
      <c r="Y1310" s="49" t="e">
        <f t="array" ref="Y1310">IF(ISNUMBER(Y410), -IF(Y$91, MIN(0, Y410/MAX(IF(ISNUMBER(Y$396:Y410), Y$396:Y410))-1), MIN(0, Y560/MAX(IF(ISNUMBER(Y$546:Y560), Y$546:Y560))-1)), NA())</f>
        <v>#N/A</v>
      </c>
      <c r="AA1310" s="49" t="e">
        <f t="array" ref="AA1310">IF(ISNUMBER(AA410), -MIN(0, AA410/MAX(IF(ISNUMBER(AA$396:AA410), AA$396:AA410))-1), NA())</f>
        <v>#N/A</v>
      </c>
      <c r="AB1310" s="49" t="e">
        <f t="array" ref="AB1310">IF(ISNUMBER(AB410), -MIN(0, AB410/MAX(IF(ISNUMBER(AB$396:AB410), AB$396:AB410))-1), NA())</f>
        <v>#N/A</v>
      </c>
      <c r="AC1310" s="49" t="e">
        <f t="array" ref="AC1310">IF(ISNUMBER(AC410), -MIN(0, AC410/MAX(IF(ISNUMBER(AC$396:AC410), AC$396:AC410))-1), NA())</f>
        <v>#N/A</v>
      </c>
      <c r="AD1310" s="49" t="e">
        <f t="array" ref="AD1310">IF(ISNUMBER(AD410), -MIN(0, AD410/MAX(IF(ISNUMBER(AD$396:AD410), AD$396:AD410))-1), NA())</f>
        <v>#N/A</v>
      </c>
      <c r="AE1310" s="49" t="e">
        <f t="array" ref="AE1310">IF(ISNUMBER(AE410), -MIN(0, AE410/MAX(IF(ISNUMBER(AE$396:AE410), AE$396:AE410))-1), NA())</f>
        <v>#N/A</v>
      </c>
      <c r="AG1310" s="49" t="e">
        <f t="array" ref="AG1310">IF(ISNUMBER(AG410), -MIN(0, AG410/MAX(IF(ISNUMBER(AG$396:AG410), AG$396:AG410))-1), NA())</f>
        <v>#N/A</v>
      </c>
      <c r="AM1310" s="49" t="e">
        <f t="array" ref="AM1310">IF(ISNUMBER(AM410), -MIN(0, AM410/MAX(IF(ISNUMBER(AM$396:AM410), AM$396:AM410))-1), NA())</f>
        <v>#N/A</v>
      </c>
      <c r="AN1310" s="49" t="e">
        <f t="array" ref="AN1310">IF(ISNUMBER(AN410), -MIN(0, AN410/MAX(IF(ISNUMBER(AN$396:AN410), AN$396:AN410))-1), NA())</f>
        <v>#N/A</v>
      </c>
      <c r="AO1310" s="49" t="e">
        <f t="array" ref="AO1310">IF(ISNUMBER(AO410), -MIN(0, AO410/MAX(IF(ISNUMBER(AO$396:AO410), AO$396:AO410))-1), NA())</f>
        <v>#N/A</v>
      </c>
      <c r="AP1310" s="49" t="e">
        <f t="array" ref="AP1310">IF(ISNUMBER(AP410), -MIN(0, AP410/MAX(IF(ISNUMBER(AP$396:AP410), AP$396:AP410))-1), NA())</f>
        <v>#N/A</v>
      </c>
      <c r="AQ1310" s="49" t="e">
        <f t="array" ref="AQ1310">IF(ISNUMBER(AQ410), -MIN(0, AQ410/MAX(IF(ISNUMBER(AQ$396:AQ410), AQ$396:AQ410))-1), NA())</f>
        <v>#N/A</v>
      </c>
      <c r="AS1310" s="49" t="e">
        <f t="array" ref="AS1310">IF(ISNUMBER(AS410), -MIN(0, AS410/MAX(IF(ISNUMBER(AS$396:AS410), AS$396:AS410))-1), NA())</f>
        <v>#N/A</v>
      </c>
      <c r="AU1310" s="49" t="e">
        <f t="array" ref="AU1310">IF(ISNUMBER(AU410), -MIN(0, AU410/MAX(IF(ISNUMBER(AU$396:AU410), AU$396:AU410))-1), NA())</f>
        <v>#N/A</v>
      </c>
      <c r="AV1310" s="49" t="e">
        <f t="array" ref="AV1310">IF(ISNUMBER(AV410), -MIN(0, AV410/MAX(IF(ISNUMBER(AV$396:AV410), AV$396:AV410))-1), NA())</f>
        <v>#N/A</v>
      </c>
      <c r="AW1310" s="49" t="e">
        <f t="array" ref="AW1310">IF(ISNUMBER(AW410), -MIN(0, AW410/MAX(IF(ISNUMBER(AW$396:AW410), AW$396:AW410))-1), NA())</f>
        <v>#N/A</v>
      </c>
      <c r="AX1310" s="49" t="e">
        <f t="array" ref="AX1310">IF(ISNUMBER(AX410), -MIN(0, AX410/MAX(IF(ISNUMBER(AX$396:AX410), AX$396:AX410))-1), NA())</f>
        <v>#N/A</v>
      </c>
      <c r="AY1310" s="49" t="e">
        <f t="array" ref="AY1310">IF(ISNUMBER(AY410), -MIN(0, AY410/MAX(IF(ISNUMBER(AY$396:AY410), AY$396:AY410))-1), NA())</f>
        <v>#N/A</v>
      </c>
      <c r="AZ1310" s="49" t="e">
        <f t="array" ref="AZ1310">IF(ISNUMBER(AZ410), -MIN(0, AZ410/MAX(IF(ISNUMBER(AZ$396:AZ410), AZ$396:AZ410))-1), NA())</f>
        <v>#N/A</v>
      </c>
      <c r="BA1310" s="49" t="e">
        <f t="array" ref="BA1310">IF(ISNUMBER(BA410), -MIN(0, BA410/MAX(IF(ISNUMBER(BA$396:BA410), BA$396:BA410))-1), NA())</f>
        <v>#N/A</v>
      </c>
      <c r="BB1310" s="49" t="e">
        <f t="array" ref="BB1310">IF(ISNUMBER(BB410), -MIN(0, BB410/MAX(IF(ISNUMBER(BB$396:BB410), BB$396:BB410))-1), NA())</f>
        <v>#N/A</v>
      </c>
      <c r="BC1310" s="49" t="e">
        <f t="array" ref="BC1310">IF(ISNUMBER(BC410), -MIN(0, BC410/MAX(IF(ISNUMBER(BC$396:BC410), BC$396:BC410))-1), NA())</f>
        <v>#N/A</v>
      </c>
      <c r="BD1310" s="49" t="e">
        <f t="array" ref="BD1310">IF(ISNUMBER(BD410), -MIN(0, BD410/MAX(IF(ISNUMBER(BD$396:BD410), BD$396:BD410))-1), NA())</f>
        <v>#N/A</v>
      </c>
      <c r="BE1310" s="49" t="e">
        <f t="array" ref="BE1310">IF(ISNUMBER(BE410), -MIN(0, BE410/MAX(IF(ISNUMBER(BE$396:BE410), BE$396:BE410))-1), NA())</f>
        <v>#N/A</v>
      </c>
      <c r="BF1310" s="49" t="e">
        <f t="array" ref="BF1310">IF(ISNUMBER(BF410), -MIN(0, BF410/MAX(IF(ISNUMBER(BF$396:BF410), BF$396:BF410))-1), NA())</f>
        <v>#N/A</v>
      </c>
      <c r="BG1310" s="49" t="e">
        <f t="array" ref="BG1310">IF(ISNUMBER(BG410), -MIN(0, BG410/MAX(IF(ISNUMBER(BG$396:BG410), BG$396:BG410))-1), NA())</f>
        <v>#N/A</v>
      </c>
      <c r="BH1310" s="49" t="e">
        <f t="array" ref="BH1310">IF(ISNUMBER(BH410), -MIN(0, BH410/MAX(IF(ISNUMBER(BH$396:BH410), BH$396:BH410))-1), NA())</f>
        <v>#N/A</v>
      </c>
      <c r="BI1310" s="49" t="e">
        <f t="array" ref="BI1310">IF(ISNUMBER(BI410), -MIN(0, BI410/MAX(IF(ISNUMBER(BI$396:BI410), BI$396:BI410))-1), NA())</f>
        <v>#N/A</v>
      </c>
      <c r="BJ1310" s="49" t="e">
        <f t="array" ref="BJ1310">IF(ISNUMBER(BJ410), -MIN(0, BJ410/MAX(IF(ISNUMBER(BJ$396:BJ410), BJ$396:BJ410))-1), NA())</f>
        <v>#N/A</v>
      </c>
      <c r="BK1310" s="49" t="e">
        <f t="array" ref="BK1310">IF(ISNUMBER(BK410), -MIN(0, BK410/MAX(IF(ISNUMBER(BK$396:BK410), BK$396:BK410))-1), NA())</f>
        <v>#N/A</v>
      </c>
      <c r="BL1310" s="49" t="e">
        <f t="array" ref="BL1310">IF(ISNUMBER(BL410), -MIN(0, BL410/MAX(IF(ISNUMBER(BL$396:BL410), BL$396:BL410))-1), NA())</f>
        <v>#N/A</v>
      </c>
      <c r="BM1310" s="49" t="e">
        <f t="array" ref="BM1310">IF(ISNUMBER(BM410), -MIN(0, BM410/MAX(IF(ISNUMBER(BM$396:BM410), BM$396:BM410))-1), NA())</f>
        <v>#N/A</v>
      </c>
      <c r="BN1310" s="49" t="e">
        <f t="array" ref="BN1310">IF(ISNUMBER(BN410), -MIN(0, BN410/MAX(IF(ISNUMBER(BN$396:BN410), BN$396:BN410))-1), NA())</f>
        <v>#N/A</v>
      </c>
      <c r="BO1310" s="49" t="e">
        <f t="array" ref="BO1310">IF(ISNUMBER(BO410), -MIN(0, BO410/MAX(IF(ISNUMBER(BO$396:BO410), BO$396:BO410))-1), NA())</f>
        <v>#N/A</v>
      </c>
      <c r="BP1310" s="49" t="e">
        <f t="array" ref="BP1310">IF(ISNUMBER(BP410), -MIN(0, BP410/MAX(IF(ISNUMBER(BP$396:BP410), BP$396:BP410))-1), NA())</f>
        <v>#N/A</v>
      </c>
      <c r="BQ1310" s="49" t="e">
        <f t="array" ref="BQ1310">IF(ISNUMBER(BQ410), -MIN(0, BQ410/MAX(IF(ISNUMBER(BQ$396:BQ410), BQ$396:BQ410))-1), NA())</f>
        <v>#N/A</v>
      </c>
      <c r="BR1310" s="49" t="e">
        <f t="array" ref="BR1310">IF(ISNUMBER(BR410), -MIN(0, BR410/MAX(IF(ISNUMBER(BR$396:BR410), BR$396:BR410))-1), NA())</f>
        <v>#N/A</v>
      </c>
      <c r="BS1310" s="49" t="e">
        <f t="array" ref="BS1310">IF(ISNUMBER(BS410), -MIN(0, BS410/MAX(IF(ISNUMBER(BS$396:BS410), BS$396:BS410))-1), NA())</f>
        <v>#N/A</v>
      </c>
    </row>
    <row r="1311" spans="2:71">
      <c r="B1311" s="48">
        <f t="shared" si="1131"/>
        <v>1885</v>
      </c>
      <c r="M1311" s="49" t="e">
        <f t="array" ref="M1311">IF(ISNUMBER(M411), -IF(M$91, MIN(0, M411/MAX(IF(ISNUMBER(M$396:M411), M$396:M411))-1), MIN(0, M561/MAX(IF(ISNUMBER(M$546:M561), M$546:M561))-1)), NA())</f>
        <v>#N/A</v>
      </c>
      <c r="N1311" s="49" t="e">
        <f t="array" ref="N1311">IF(ISNUMBER(N411), -IF(N$91, MIN(0, N411/MAX(IF(ISNUMBER(N$396:N411), N$396:N411))-1), MIN(0, N561/MAX(IF(ISNUMBER(N$546:N561), N$546:N561))-1)), NA())</f>
        <v>#N/A</v>
      </c>
      <c r="X1311" s="49" t="e">
        <f t="array" ref="X1311">IF(ISNUMBER(X411), -IF(X$91, MIN(0, X411/MAX(IF(ISNUMBER(X$396:X411), X$396:X411))-1), MIN(0, X561/MAX(IF(ISNUMBER(X$546:X561), X$546:X561))-1)), NA())</f>
        <v>#N/A</v>
      </c>
      <c r="Y1311" s="49" t="e">
        <f t="array" ref="Y1311">IF(ISNUMBER(Y411), -IF(Y$91, MIN(0, Y411/MAX(IF(ISNUMBER(Y$396:Y411), Y$396:Y411))-1), MIN(0, Y561/MAX(IF(ISNUMBER(Y$546:Y561), Y$546:Y561))-1)), NA())</f>
        <v>#N/A</v>
      </c>
      <c r="AA1311" s="49" t="e">
        <f t="array" ref="AA1311">IF(ISNUMBER(AA411), -MIN(0, AA411/MAX(IF(ISNUMBER(AA$396:AA411), AA$396:AA411))-1), NA())</f>
        <v>#N/A</v>
      </c>
      <c r="AB1311" s="49" t="e">
        <f t="array" ref="AB1311">IF(ISNUMBER(AB411), -MIN(0, AB411/MAX(IF(ISNUMBER(AB$396:AB411), AB$396:AB411))-1), NA())</f>
        <v>#N/A</v>
      </c>
      <c r="AC1311" s="49" t="e">
        <f t="array" ref="AC1311">IF(ISNUMBER(AC411), -MIN(0, AC411/MAX(IF(ISNUMBER(AC$396:AC411), AC$396:AC411))-1), NA())</f>
        <v>#N/A</v>
      </c>
      <c r="AD1311" s="49" t="e">
        <f t="array" ref="AD1311">IF(ISNUMBER(AD411), -MIN(0, AD411/MAX(IF(ISNUMBER(AD$396:AD411), AD$396:AD411))-1), NA())</f>
        <v>#N/A</v>
      </c>
      <c r="AE1311" s="49" t="e">
        <f t="array" ref="AE1311">IF(ISNUMBER(AE411), -MIN(0, AE411/MAX(IF(ISNUMBER(AE$396:AE411), AE$396:AE411))-1), NA())</f>
        <v>#N/A</v>
      </c>
      <c r="AG1311" s="49" t="e">
        <f t="array" ref="AG1311">IF(ISNUMBER(AG411), -MIN(0, AG411/MAX(IF(ISNUMBER(AG$396:AG411), AG$396:AG411))-1), NA())</f>
        <v>#N/A</v>
      </c>
      <c r="AM1311" s="49" t="e">
        <f t="array" ref="AM1311">IF(ISNUMBER(AM411), -MIN(0, AM411/MAX(IF(ISNUMBER(AM$396:AM411), AM$396:AM411))-1), NA())</f>
        <v>#N/A</v>
      </c>
      <c r="AN1311" s="49" t="e">
        <f t="array" ref="AN1311">IF(ISNUMBER(AN411), -MIN(0, AN411/MAX(IF(ISNUMBER(AN$396:AN411), AN$396:AN411))-1), NA())</f>
        <v>#N/A</v>
      </c>
      <c r="AO1311" s="49" t="e">
        <f t="array" ref="AO1311">IF(ISNUMBER(AO411), -MIN(0, AO411/MAX(IF(ISNUMBER(AO$396:AO411), AO$396:AO411))-1), NA())</f>
        <v>#N/A</v>
      </c>
      <c r="AP1311" s="49" t="e">
        <f t="array" ref="AP1311">IF(ISNUMBER(AP411), -MIN(0, AP411/MAX(IF(ISNUMBER(AP$396:AP411), AP$396:AP411))-1), NA())</f>
        <v>#N/A</v>
      </c>
      <c r="AQ1311" s="49" t="e">
        <f t="array" ref="AQ1311">IF(ISNUMBER(AQ411), -MIN(0, AQ411/MAX(IF(ISNUMBER(AQ$396:AQ411), AQ$396:AQ411))-1), NA())</f>
        <v>#N/A</v>
      </c>
      <c r="AS1311" s="49" t="e">
        <f t="array" ref="AS1311">IF(ISNUMBER(AS411), -MIN(0, AS411/MAX(IF(ISNUMBER(AS$396:AS411), AS$396:AS411))-1), NA())</f>
        <v>#N/A</v>
      </c>
      <c r="AU1311" s="49" t="e">
        <f t="array" ref="AU1311">IF(ISNUMBER(AU411), -MIN(0, AU411/MAX(IF(ISNUMBER(AU$396:AU411), AU$396:AU411))-1), NA())</f>
        <v>#N/A</v>
      </c>
      <c r="AV1311" s="49" t="e">
        <f t="array" ref="AV1311">IF(ISNUMBER(AV411), -MIN(0, AV411/MAX(IF(ISNUMBER(AV$396:AV411), AV$396:AV411))-1), NA())</f>
        <v>#N/A</v>
      </c>
      <c r="AW1311" s="49" t="e">
        <f t="array" ref="AW1311">IF(ISNUMBER(AW411), -MIN(0, AW411/MAX(IF(ISNUMBER(AW$396:AW411), AW$396:AW411))-1), NA())</f>
        <v>#N/A</v>
      </c>
      <c r="AX1311" s="49" t="e">
        <f t="array" ref="AX1311">IF(ISNUMBER(AX411), -MIN(0, AX411/MAX(IF(ISNUMBER(AX$396:AX411), AX$396:AX411))-1), NA())</f>
        <v>#N/A</v>
      </c>
      <c r="AY1311" s="49" t="e">
        <f t="array" ref="AY1311">IF(ISNUMBER(AY411), -MIN(0, AY411/MAX(IF(ISNUMBER(AY$396:AY411), AY$396:AY411))-1), NA())</f>
        <v>#N/A</v>
      </c>
      <c r="AZ1311" s="49" t="e">
        <f t="array" ref="AZ1311">IF(ISNUMBER(AZ411), -MIN(0, AZ411/MAX(IF(ISNUMBER(AZ$396:AZ411), AZ$396:AZ411))-1), NA())</f>
        <v>#N/A</v>
      </c>
      <c r="BA1311" s="49" t="e">
        <f t="array" ref="BA1311">IF(ISNUMBER(BA411), -MIN(0, BA411/MAX(IF(ISNUMBER(BA$396:BA411), BA$396:BA411))-1), NA())</f>
        <v>#N/A</v>
      </c>
      <c r="BB1311" s="49" t="e">
        <f t="array" ref="BB1311">IF(ISNUMBER(BB411), -MIN(0, BB411/MAX(IF(ISNUMBER(BB$396:BB411), BB$396:BB411))-1), NA())</f>
        <v>#N/A</v>
      </c>
      <c r="BC1311" s="49" t="e">
        <f t="array" ref="BC1311">IF(ISNUMBER(BC411), -MIN(0, BC411/MAX(IF(ISNUMBER(BC$396:BC411), BC$396:BC411))-1), NA())</f>
        <v>#N/A</v>
      </c>
      <c r="BD1311" s="49" t="e">
        <f t="array" ref="BD1311">IF(ISNUMBER(BD411), -MIN(0, BD411/MAX(IF(ISNUMBER(BD$396:BD411), BD$396:BD411))-1), NA())</f>
        <v>#N/A</v>
      </c>
      <c r="BE1311" s="49" t="e">
        <f t="array" ref="BE1311">IF(ISNUMBER(BE411), -MIN(0, BE411/MAX(IF(ISNUMBER(BE$396:BE411), BE$396:BE411))-1), NA())</f>
        <v>#N/A</v>
      </c>
      <c r="BF1311" s="49" t="e">
        <f t="array" ref="BF1311">IF(ISNUMBER(BF411), -MIN(0, BF411/MAX(IF(ISNUMBER(BF$396:BF411), BF$396:BF411))-1), NA())</f>
        <v>#N/A</v>
      </c>
      <c r="BG1311" s="49" t="e">
        <f t="array" ref="BG1311">IF(ISNUMBER(BG411), -MIN(0, BG411/MAX(IF(ISNUMBER(BG$396:BG411), BG$396:BG411))-1), NA())</f>
        <v>#N/A</v>
      </c>
      <c r="BH1311" s="49" t="e">
        <f t="array" ref="BH1311">IF(ISNUMBER(BH411), -MIN(0, BH411/MAX(IF(ISNUMBER(BH$396:BH411), BH$396:BH411))-1), NA())</f>
        <v>#N/A</v>
      </c>
      <c r="BI1311" s="49" t="e">
        <f t="array" ref="BI1311">IF(ISNUMBER(BI411), -MIN(0, BI411/MAX(IF(ISNUMBER(BI$396:BI411), BI$396:BI411))-1), NA())</f>
        <v>#N/A</v>
      </c>
      <c r="BJ1311" s="49" t="e">
        <f t="array" ref="BJ1311">IF(ISNUMBER(BJ411), -MIN(0, BJ411/MAX(IF(ISNUMBER(BJ$396:BJ411), BJ$396:BJ411))-1), NA())</f>
        <v>#N/A</v>
      </c>
      <c r="BK1311" s="49" t="e">
        <f t="array" ref="BK1311">IF(ISNUMBER(BK411), -MIN(0, BK411/MAX(IF(ISNUMBER(BK$396:BK411), BK$396:BK411))-1), NA())</f>
        <v>#N/A</v>
      </c>
      <c r="BL1311" s="49" t="e">
        <f t="array" ref="BL1311">IF(ISNUMBER(BL411), -MIN(0, BL411/MAX(IF(ISNUMBER(BL$396:BL411), BL$396:BL411))-1), NA())</f>
        <v>#N/A</v>
      </c>
      <c r="BM1311" s="49" t="e">
        <f t="array" ref="BM1311">IF(ISNUMBER(BM411), -MIN(0, BM411/MAX(IF(ISNUMBER(BM$396:BM411), BM$396:BM411))-1), NA())</f>
        <v>#N/A</v>
      </c>
      <c r="BN1311" s="49" t="e">
        <f t="array" ref="BN1311">IF(ISNUMBER(BN411), -MIN(0, BN411/MAX(IF(ISNUMBER(BN$396:BN411), BN$396:BN411))-1), NA())</f>
        <v>#N/A</v>
      </c>
      <c r="BO1311" s="49" t="e">
        <f t="array" ref="BO1311">IF(ISNUMBER(BO411), -MIN(0, BO411/MAX(IF(ISNUMBER(BO$396:BO411), BO$396:BO411))-1), NA())</f>
        <v>#N/A</v>
      </c>
      <c r="BP1311" s="49" t="e">
        <f t="array" ref="BP1311">IF(ISNUMBER(BP411), -MIN(0, BP411/MAX(IF(ISNUMBER(BP$396:BP411), BP$396:BP411))-1), NA())</f>
        <v>#N/A</v>
      </c>
      <c r="BQ1311" s="49" t="e">
        <f t="array" ref="BQ1311">IF(ISNUMBER(BQ411), -MIN(0, BQ411/MAX(IF(ISNUMBER(BQ$396:BQ411), BQ$396:BQ411))-1), NA())</f>
        <v>#N/A</v>
      </c>
      <c r="BR1311" s="49" t="e">
        <f t="array" ref="BR1311">IF(ISNUMBER(BR411), -MIN(0, BR411/MAX(IF(ISNUMBER(BR$396:BR411), BR$396:BR411))-1), NA())</f>
        <v>#N/A</v>
      </c>
      <c r="BS1311" s="49" t="e">
        <f t="array" ref="BS1311">IF(ISNUMBER(BS411), -MIN(0, BS411/MAX(IF(ISNUMBER(BS$396:BS411), BS$396:BS411))-1), NA())</f>
        <v>#N/A</v>
      </c>
    </row>
    <row r="1312" spans="2:71">
      <c r="B1312" s="48">
        <f t="shared" si="1131"/>
        <v>1886</v>
      </c>
      <c r="M1312" s="49" t="e">
        <f t="array" ref="M1312">IF(ISNUMBER(M412), -IF(M$91, MIN(0, M412/MAX(IF(ISNUMBER(M$396:M412), M$396:M412))-1), MIN(0, M562/MAX(IF(ISNUMBER(M$546:M562), M$546:M562))-1)), NA())</f>
        <v>#N/A</v>
      </c>
      <c r="N1312" s="49" t="e">
        <f t="array" ref="N1312">IF(ISNUMBER(N412), -IF(N$91, MIN(0, N412/MAX(IF(ISNUMBER(N$396:N412), N$396:N412))-1), MIN(0, N562/MAX(IF(ISNUMBER(N$546:N562), N$546:N562))-1)), NA())</f>
        <v>#N/A</v>
      </c>
      <c r="X1312" s="49" t="e">
        <f t="array" ref="X1312">IF(ISNUMBER(X412), -IF(X$91, MIN(0, X412/MAX(IF(ISNUMBER(X$396:X412), X$396:X412))-1), MIN(0, X562/MAX(IF(ISNUMBER(X$546:X562), X$546:X562))-1)), NA())</f>
        <v>#N/A</v>
      </c>
      <c r="Y1312" s="49" t="e">
        <f t="array" ref="Y1312">IF(ISNUMBER(Y412), -IF(Y$91, MIN(0, Y412/MAX(IF(ISNUMBER(Y$396:Y412), Y$396:Y412))-1), MIN(0, Y562/MAX(IF(ISNUMBER(Y$546:Y562), Y$546:Y562))-1)), NA())</f>
        <v>#N/A</v>
      </c>
      <c r="AA1312" s="49" t="e">
        <f t="array" ref="AA1312">IF(ISNUMBER(AA412), -MIN(0, AA412/MAX(IF(ISNUMBER(AA$396:AA412), AA$396:AA412))-1), NA())</f>
        <v>#N/A</v>
      </c>
      <c r="AB1312" s="49" t="e">
        <f t="array" ref="AB1312">IF(ISNUMBER(AB412), -MIN(0, AB412/MAX(IF(ISNUMBER(AB$396:AB412), AB$396:AB412))-1), NA())</f>
        <v>#N/A</v>
      </c>
      <c r="AC1312" s="49" t="e">
        <f t="array" ref="AC1312">IF(ISNUMBER(AC412), -MIN(0, AC412/MAX(IF(ISNUMBER(AC$396:AC412), AC$396:AC412))-1), NA())</f>
        <v>#N/A</v>
      </c>
      <c r="AD1312" s="49" t="e">
        <f t="array" ref="AD1312">IF(ISNUMBER(AD412), -MIN(0, AD412/MAX(IF(ISNUMBER(AD$396:AD412), AD$396:AD412))-1), NA())</f>
        <v>#N/A</v>
      </c>
      <c r="AE1312" s="49" t="e">
        <f t="array" ref="AE1312">IF(ISNUMBER(AE412), -MIN(0, AE412/MAX(IF(ISNUMBER(AE$396:AE412), AE$396:AE412))-1), NA())</f>
        <v>#N/A</v>
      </c>
      <c r="AG1312" s="49" t="e">
        <f t="array" ref="AG1312">IF(ISNUMBER(AG412), -MIN(0, AG412/MAX(IF(ISNUMBER(AG$396:AG412), AG$396:AG412))-1), NA())</f>
        <v>#N/A</v>
      </c>
      <c r="AM1312" s="49" t="e">
        <f t="array" ref="AM1312">IF(ISNUMBER(AM412), -MIN(0, AM412/MAX(IF(ISNUMBER(AM$396:AM412), AM$396:AM412))-1), NA())</f>
        <v>#N/A</v>
      </c>
      <c r="AN1312" s="49" t="e">
        <f t="array" ref="AN1312">IF(ISNUMBER(AN412), -MIN(0, AN412/MAX(IF(ISNUMBER(AN$396:AN412), AN$396:AN412))-1), NA())</f>
        <v>#N/A</v>
      </c>
      <c r="AO1312" s="49" t="e">
        <f t="array" ref="AO1312">IF(ISNUMBER(AO412), -MIN(0, AO412/MAX(IF(ISNUMBER(AO$396:AO412), AO$396:AO412))-1), NA())</f>
        <v>#N/A</v>
      </c>
      <c r="AP1312" s="49" t="e">
        <f t="array" ref="AP1312">IF(ISNUMBER(AP412), -MIN(0, AP412/MAX(IF(ISNUMBER(AP$396:AP412), AP$396:AP412))-1), NA())</f>
        <v>#N/A</v>
      </c>
      <c r="AQ1312" s="49" t="e">
        <f t="array" ref="AQ1312">IF(ISNUMBER(AQ412), -MIN(0, AQ412/MAX(IF(ISNUMBER(AQ$396:AQ412), AQ$396:AQ412))-1), NA())</f>
        <v>#N/A</v>
      </c>
      <c r="AS1312" s="49" t="e">
        <f t="array" ref="AS1312">IF(ISNUMBER(AS412), -MIN(0, AS412/MAX(IF(ISNUMBER(AS$396:AS412), AS$396:AS412))-1), NA())</f>
        <v>#N/A</v>
      </c>
      <c r="AU1312" s="49" t="e">
        <f t="array" ref="AU1312">IF(ISNUMBER(AU412), -MIN(0, AU412/MAX(IF(ISNUMBER(AU$396:AU412), AU$396:AU412))-1), NA())</f>
        <v>#N/A</v>
      </c>
      <c r="AV1312" s="49" t="e">
        <f t="array" ref="AV1312">IF(ISNUMBER(AV412), -MIN(0, AV412/MAX(IF(ISNUMBER(AV$396:AV412), AV$396:AV412))-1), NA())</f>
        <v>#N/A</v>
      </c>
      <c r="AW1312" s="49" t="e">
        <f t="array" ref="AW1312">IF(ISNUMBER(AW412), -MIN(0, AW412/MAX(IF(ISNUMBER(AW$396:AW412), AW$396:AW412))-1), NA())</f>
        <v>#N/A</v>
      </c>
      <c r="AX1312" s="49" t="e">
        <f t="array" ref="AX1312">IF(ISNUMBER(AX412), -MIN(0, AX412/MAX(IF(ISNUMBER(AX$396:AX412), AX$396:AX412))-1), NA())</f>
        <v>#N/A</v>
      </c>
      <c r="AY1312" s="49" t="e">
        <f t="array" ref="AY1312">IF(ISNUMBER(AY412), -MIN(0, AY412/MAX(IF(ISNUMBER(AY$396:AY412), AY$396:AY412))-1), NA())</f>
        <v>#N/A</v>
      </c>
      <c r="AZ1312" s="49" t="e">
        <f t="array" ref="AZ1312">IF(ISNUMBER(AZ412), -MIN(0, AZ412/MAX(IF(ISNUMBER(AZ$396:AZ412), AZ$396:AZ412))-1), NA())</f>
        <v>#N/A</v>
      </c>
      <c r="BA1312" s="49" t="e">
        <f t="array" ref="BA1312">IF(ISNUMBER(BA412), -MIN(0, BA412/MAX(IF(ISNUMBER(BA$396:BA412), BA$396:BA412))-1), NA())</f>
        <v>#N/A</v>
      </c>
      <c r="BB1312" s="49" t="e">
        <f t="array" ref="BB1312">IF(ISNUMBER(BB412), -MIN(0, BB412/MAX(IF(ISNUMBER(BB$396:BB412), BB$396:BB412))-1), NA())</f>
        <v>#N/A</v>
      </c>
      <c r="BC1312" s="49" t="e">
        <f t="array" ref="BC1312">IF(ISNUMBER(BC412), -MIN(0, BC412/MAX(IF(ISNUMBER(BC$396:BC412), BC$396:BC412))-1), NA())</f>
        <v>#N/A</v>
      </c>
      <c r="BD1312" s="49" t="e">
        <f t="array" ref="BD1312">IF(ISNUMBER(BD412), -MIN(0, BD412/MAX(IF(ISNUMBER(BD$396:BD412), BD$396:BD412))-1), NA())</f>
        <v>#N/A</v>
      </c>
      <c r="BE1312" s="49" t="e">
        <f t="array" ref="BE1312">IF(ISNUMBER(BE412), -MIN(0, BE412/MAX(IF(ISNUMBER(BE$396:BE412), BE$396:BE412))-1), NA())</f>
        <v>#N/A</v>
      </c>
      <c r="BF1312" s="49" t="e">
        <f t="array" ref="BF1312">IF(ISNUMBER(BF412), -MIN(0, BF412/MAX(IF(ISNUMBER(BF$396:BF412), BF$396:BF412))-1), NA())</f>
        <v>#N/A</v>
      </c>
      <c r="BG1312" s="49" t="e">
        <f t="array" ref="BG1312">IF(ISNUMBER(BG412), -MIN(0, BG412/MAX(IF(ISNUMBER(BG$396:BG412), BG$396:BG412))-1), NA())</f>
        <v>#N/A</v>
      </c>
      <c r="BH1312" s="49" t="e">
        <f t="array" ref="BH1312">IF(ISNUMBER(BH412), -MIN(0, BH412/MAX(IF(ISNUMBER(BH$396:BH412), BH$396:BH412))-1), NA())</f>
        <v>#N/A</v>
      </c>
      <c r="BI1312" s="49" t="e">
        <f t="array" ref="BI1312">IF(ISNUMBER(BI412), -MIN(0, BI412/MAX(IF(ISNUMBER(BI$396:BI412), BI$396:BI412))-1), NA())</f>
        <v>#N/A</v>
      </c>
      <c r="BJ1312" s="49" t="e">
        <f t="array" ref="BJ1312">IF(ISNUMBER(BJ412), -MIN(0, BJ412/MAX(IF(ISNUMBER(BJ$396:BJ412), BJ$396:BJ412))-1), NA())</f>
        <v>#N/A</v>
      </c>
      <c r="BK1312" s="49" t="e">
        <f t="array" ref="BK1312">IF(ISNUMBER(BK412), -MIN(0, BK412/MAX(IF(ISNUMBER(BK$396:BK412), BK$396:BK412))-1), NA())</f>
        <v>#N/A</v>
      </c>
      <c r="BL1312" s="49" t="e">
        <f t="array" ref="BL1312">IF(ISNUMBER(BL412), -MIN(0, BL412/MAX(IF(ISNUMBER(BL$396:BL412), BL$396:BL412))-1), NA())</f>
        <v>#N/A</v>
      </c>
      <c r="BM1312" s="49" t="e">
        <f t="array" ref="BM1312">IF(ISNUMBER(BM412), -MIN(0, BM412/MAX(IF(ISNUMBER(BM$396:BM412), BM$396:BM412))-1), NA())</f>
        <v>#N/A</v>
      </c>
      <c r="BN1312" s="49" t="e">
        <f t="array" ref="BN1312">IF(ISNUMBER(BN412), -MIN(0, BN412/MAX(IF(ISNUMBER(BN$396:BN412), BN$396:BN412))-1), NA())</f>
        <v>#N/A</v>
      </c>
      <c r="BO1312" s="49" t="e">
        <f t="array" ref="BO1312">IF(ISNUMBER(BO412), -MIN(0, BO412/MAX(IF(ISNUMBER(BO$396:BO412), BO$396:BO412))-1), NA())</f>
        <v>#N/A</v>
      </c>
      <c r="BP1312" s="49" t="e">
        <f t="array" ref="BP1312">IF(ISNUMBER(BP412), -MIN(0, BP412/MAX(IF(ISNUMBER(BP$396:BP412), BP$396:BP412))-1), NA())</f>
        <v>#N/A</v>
      </c>
      <c r="BQ1312" s="49" t="e">
        <f t="array" ref="BQ1312">IF(ISNUMBER(BQ412), -MIN(0, BQ412/MAX(IF(ISNUMBER(BQ$396:BQ412), BQ$396:BQ412))-1), NA())</f>
        <v>#N/A</v>
      </c>
      <c r="BR1312" s="49" t="e">
        <f t="array" ref="BR1312">IF(ISNUMBER(BR412), -MIN(0, BR412/MAX(IF(ISNUMBER(BR$396:BR412), BR$396:BR412))-1), NA())</f>
        <v>#N/A</v>
      </c>
      <c r="BS1312" s="49" t="e">
        <f t="array" ref="BS1312">IF(ISNUMBER(BS412), -MIN(0, BS412/MAX(IF(ISNUMBER(BS$396:BS412), BS$396:BS412))-1), NA())</f>
        <v>#N/A</v>
      </c>
    </row>
    <row r="1313" spans="2:71">
      <c r="B1313" s="48">
        <f t="shared" si="1131"/>
        <v>1887</v>
      </c>
      <c r="M1313" s="49" t="e">
        <f t="array" ref="M1313">IF(ISNUMBER(M413), -IF(M$91, MIN(0, M413/MAX(IF(ISNUMBER(M$396:M413), M$396:M413))-1), MIN(0, M563/MAX(IF(ISNUMBER(M$546:M563), M$546:M563))-1)), NA())</f>
        <v>#N/A</v>
      </c>
      <c r="N1313" s="49" t="e">
        <f t="array" ref="N1313">IF(ISNUMBER(N413), -IF(N$91, MIN(0, N413/MAX(IF(ISNUMBER(N$396:N413), N$396:N413))-1), MIN(0, N563/MAX(IF(ISNUMBER(N$546:N563), N$546:N563))-1)), NA())</f>
        <v>#N/A</v>
      </c>
      <c r="X1313" s="49" t="e">
        <f t="array" ref="X1313">IF(ISNUMBER(X413), -IF(X$91, MIN(0, X413/MAX(IF(ISNUMBER(X$396:X413), X$396:X413))-1), MIN(0, X563/MAX(IF(ISNUMBER(X$546:X563), X$546:X563))-1)), NA())</f>
        <v>#N/A</v>
      </c>
      <c r="Y1313" s="49" t="e">
        <f t="array" ref="Y1313">IF(ISNUMBER(Y413), -IF(Y$91, MIN(0, Y413/MAX(IF(ISNUMBER(Y$396:Y413), Y$396:Y413))-1), MIN(0, Y563/MAX(IF(ISNUMBER(Y$546:Y563), Y$546:Y563))-1)), NA())</f>
        <v>#N/A</v>
      </c>
      <c r="AA1313" s="49" t="e">
        <f t="array" ref="AA1313">IF(ISNUMBER(AA413), -MIN(0, AA413/MAX(IF(ISNUMBER(AA$396:AA413), AA$396:AA413))-1), NA())</f>
        <v>#N/A</v>
      </c>
      <c r="AB1313" s="49" t="e">
        <f t="array" ref="AB1313">IF(ISNUMBER(AB413), -MIN(0, AB413/MAX(IF(ISNUMBER(AB$396:AB413), AB$396:AB413))-1), NA())</f>
        <v>#N/A</v>
      </c>
      <c r="AC1313" s="49" t="e">
        <f t="array" ref="AC1313">IF(ISNUMBER(AC413), -MIN(0, AC413/MAX(IF(ISNUMBER(AC$396:AC413), AC$396:AC413))-1), NA())</f>
        <v>#N/A</v>
      </c>
      <c r="AD1313" s="49" t="e">
        <f t="array" ref="AD1313">IF(ISNUMBER(AD413), -MIN(0, AD413/MAX(IF(ISNUMBER(AD$396:AD413), AD$396:AD413))-1), NA())</f>
        <v>#N/A</v>
      </c>
      <c r="AE1313" s="49" t="e">
        <f t="array" ref="AE1313">IF(ISNUMBER(AE413), -MIN(0, AE413/MAX(IF(ISNUMBER(AE$396:AE413), AE$396:AE413))-1), NA())</f>
        <v>#N/A</v>
      </c>
      <c r="AG1313" s="49" t="e">
        <f t="array" ref="AG1313">IF(ISNUMBER(AG413), -MIN(0, AG413/MAX(IF(ISNUMBER(AG$396:AG413), AG$396:AG413))-1), NA())</f>
        <v>#N/A</v>
      </c>
      <c r="AM1313" s="49" t="e">
        <f t="array" ref="AM1313">IF(ISNUMBER(AM413), -MIN(0, AM413/MAX(IF(ISNUMBER(AM$396:AM413), AM$396:AM413))-1), NA())</f>
        <v>#N/A</v>
      </c>
      <c r="AN1313" s="49" t="e">
        <f t="array" ref="AN1313">IF(ISNUMBER(AN413), -MIN(0, AN413/MAX(IF(ISNUMBER(AN$396:AN413), AN$396:AN413))-1), NA())</f>
        <v>#N/A</v>
      </c>
      <c r="AO1313" s="49" t="e">
        <f t="array" ref="AO1313">IF(ISNUMBER(AO413), -MIN(0, AO413/MAX(IF(ISNUMBER(AO$396:AO413), AO$396:AO413))-1), NA())</f>
        <v>#N/A</v>
      </c>
      <c r="AP1313" s="49" t="e">
        <f t="array" ref="AP1313">IF(ISNUMBER(AP413), -MIN(0, AP413/MAX(IF(ISNUMBER(AP$396:AP413), AP$396:AP413))-1), NA())</f>
        <v>#N/A</v>
      </c>
      <c r="AQ1313" s="49" t="e">
        <f t="array" ref="AQ1313">IF(ISNUMBER(AQ413), -MIN(0, AQ413/MAX(IF(ISNUMBER(AQ$396:AQ413), AQ$396:AQ413))-1), NA())</f>
        <v>#N/A</v>
      </c>
      <c r="AS1313" s="49" t="e">
        <f t="array" ref="AS1313">IF(ISNUMBER(AS413), -MIN(0, AS413/MAX(IF(ISNUMBER(AS$396:AS413), AS$396:AS413))-1), NA())</f>
        <v>#N/A</v>
      </c>
      <c r="AU1313" s="49" t="e">
        <f t="array" ref="AU1313">IF(ISNUMBER(AU413), -MIN(0, AU413/MAX(IF(ISNUMBER(AU$396:AU413), AU$396:AU413))-1), NA())</f>
        <v>#N/A</v>
      </c>
      <c r="AV1313" s="49" t="e">
        <f t="array" ref="AV1313">IF(ISNUMBER(AV413), -MIN(0, AV413/MAX(IF(ISNUMBER(AV$396:AV413), AV$396:AV413))-1), NA())</f>
        <v>#N/A</v>
      </c>
      <c r="AW1313" s="49" t="e">
        <f t="array" ref="AW1313">IF(ISNUMBER(AW413), -MIN(0, AW413/MAX(IF(ISNUMBER(AW$396:AW413), AW$396:AW413))-1), NA())</f>
        <v>#N/A</v>
      </c>
      <c r="AX1313" s="49" t="e">
        <f t="array" ref="AX1313">IF(ISNUMBER(AX413), -MIN(0, AX413/MAX(IF(ISNUMBER(AX$396:AX413), AX$396:AX413))-1), NA())</f>
        <v>#N/A</v>
      </c>
      <c r="AY1313" s="49" t="e">
        <f t="array" ref="AY1313">IF(ISNUMBER(AY413), -MIN(0, AY413/MAX(IF(ISNUMBER(AY$396:AY413), AY$396:AY413))-1), NA())</f>
        <v>#N/A</v>
      </c>
      <c r="AZ1313" s="49" t="e">
        <f t="array" ref="AZ1313">IF(ISNUMBER(AZ413), -MIN(0, AZ413/MAX(IF(ISNUMBER(AZ$396:AZ413), AZ$396:AZ413))-1), NA())</f>
        <v>#N/A</v>
      </c>
      <c r="BA1313" s="49" t="e">
        <f t="array" ref="BA1313">IF(ISNUMBER(BA413), -MIN(0, BA413/MAX(IF(ISNUMBER(BA$396:BA413), BA$396:BA413))-1), NA())</f>
        <v>#N/A</v>
      </c>
      <c r="BB1313" s="49" t="e">
        <f t="array" ref="BB1313">IF(ISNUMBER(BB413), -MIN(0, BB413/MAX(IF(ISNUMBER(BB$396:BB413), BB$396:BB413))-1), NA())</f>
        <v>#N/A</v>
      </c>
      <c r="BC1313" s="49" t="e">
        <f t="array" ref="BC1313">IF(ISNUMBER(BC413), -MIN(0, BC413/MAX(IF(ISNUMBER(BC$396:BC413), BC$396:BC413))-1), NA())</f>
        <v>#N/A</v>
      </c>
      <c r="BD1313" s="49" t="e">
        <f t="array" ref="BD1313">IF(ISNUMBER(BD413), -MIN(0, BD413/MAX(IF(ISNUMBER(BD$396:BD413), BD$396:BD413))-1), NA())</f>
        <v>#N/A</v>
      </c>
      <c r="BE1313" s="49" t="e">
        <f t="array" ref="BE1313">IF(ISNUMBER(BE413), -MIN(0, BE413/MAX(IF(ISNUMBER(BE$396:BE413), BE$396:BE413))-1), NA())</f>
        <v>#N/A</v>
      </c>
      <c r="BF1313" s="49" t="e">
        <f t="array" ref="BF1313">IF(ISNUMBER(BF413), -MIN(0, BF413/MAX(IF(ISNUMBER(BF$396:BF413), BF$396:BF413))-1), NA())</f>
        <v>#N/A</v>
      </c>
      <c r="BG1313" s="49" t="e">
        <f t="array" ref="BG1313">IF(ISNUMBER(BG413), -MIN(0, BG413/MAX(IF(ISNUMBER(BG$396:BG413), BG$396:BG413))-1), NA())</f>
        <v>#N/A</v>
      </c>
      <c r="BH1313" s="49" t="e">
        <f t="array" ref="BH1313">IF(ISNUMBER(BH413), -MIN(0, BH413/MAX(IF(ISNUMBER(BH$396:BH413), BH$396:BH413))-1), NA())</f>
        <v>#N/A</v>
      </c>
      <c r="BI1313" s="49" t="e">
        <f t="array" ref="BI1313">IF(ISNUMBER(BI413), -MIN(0, BI413/MAX(IF(ISNUMBER(BI$396:BI413), BI$396:BI413))-1), NA())</f>
        <v>#N/A</v>
      </c>
      <c r="BJ1313" s="49" t="e">
        <f t="array" ref="BJ1313">IF(ISNUMBER(BJ413), -MIN(0, BJ413/MAX(IF(ISNUMBER(BJ$396:BJ413), BJ$396:BJ413))-1), NA())</f>
        <v>#N/A</v>
      </c>
      <c r="BK1313" s="49" t="e">
        <f t="array" ref="BK1313">IF(ISNUMBER(BK413), -MIN(0, BK413/MAX(IF(ISNUMBER(BK$396:BK413), BK$396:BK413))-1), NA())</f>
        <v>#N/A</v>
      </c>
      <c r="BL1313" s="49" t="e">
        <f t="array" ref="BL1313">IF(ISNUMBER(BL413), -MIN(0, BL413/MAX(IF(ISNUMBER(BL$396:BL413), BL$396:BL413))-1), NA())</f>
        <v>#N/A</v>
      </c>
      <c r="BM1313" s="49" t="e">
        <f t="array" ref="BM1313">IF(ISNUMBER(BM413), -MIN(0, BM413/MAX(IF(ISNUMBER(BM$396:BM413), BM$396:BM413))-1), NA())</f>
        <v>#N/A</v>
      </c>
      <c r="BN1313" s="49" t="e">
        <f t="array" ref="BN1313">IF(ISNUMBER(BN413), -MIN(0, BN413/MAX(IF(ISNUMBER(BN$396:BN413), BN$396:BN413))-1), NA())</f>
        <v>#N/A</v>
      </c>
      <c r="BO1313" s="49" t="e">
        <f t="array" ref="BO1313">IF(ISNUMBER(BO413), -MIN(0, BO413/MAX(IF(ISNUMBER(BO$396:BO413), BO$396:BO413))-1), NA())</f>
        <v>#N/A</v>
      </c>
      <c r="BP1313" s="49" t="e">
        <f t="array" ref="BP1313">IF(ISNUMBER(BP413), -MIN(0, BP413/MAX(IF(ISNUMBER(BP$396:BP413), BP$396:BP413))-1), NA())</f>
        <v>#N/A</v>
      </c>
      <c r="BQ1313" s="49" t="e">
        <f t="array" ref="BQ1313">IF(ISNUMBER(BQ413), -MIN(0, BQ413/MAX(IF(ISNUMBER(BQ$396:BQ413), BQ$396:BQ413))-1), NA())</f>
        <v>#N/A</v>
      </c>
      <c r="BR1313" s="49" t="e">
        <f t="array" ref="BR1313">IF(ISNUMBER(BR413), -MIN(0, BR413/MAX(IF(ISNUMBER(BR$396:BR413), BR$396:BR413))-1), NA())</f>
        <v>#N/A</v>
      </c>
      <c r="BS1313" s="49" t="e">
        <f t="array" ref="BS1313">IF(ISNUMBER(BS413), -MIN(0, BS413/MAX(IF(ISNUMBER(BS$396:BS413), BS$396:BS413))-1), NA())</f>
        <v>#N/A</v>
      </c>
    </row>
    <row r="1314" spans="2:71">
      <c r="B1314" s="48">
        <f t="shared" si="1131"/>
        <v>1888</v>
      </c>
      <c r="M1314" s="49" t="e">
        <f t="array" ref="M1314">IF(ISNUMBER(M414), -IF(M$91, MIN(0, M414/MAX(IF(ISNUMBER(M$396:M414), M$396:M414))-1), MIN(0, M564/MAX(IF(ISNUMBER(M$546:M564), M$546:M564))-1)), NA())</f>
        <v>#N/A</v>
      </c>
      <c r="N1314" s="49" t="e">
        <f t="array" ref="N1314">IF(ISNUMBER(N414), -IF(N$91, MIN(0, N414/MAX(IF(ISNUMBER(N$396:N414), N$396:N414))-1), MIN(0, N564/MAX(IF(ISNUMBER(N$546:N564), N$546:N564))-1)), NA())</f>
        <v>#N/A</v>
      </c>
      <c r="X1314" s="49" t="e">
        <f t="array" ref="X1314">IF(ISNUMBER(X414), -IF(X$91, MIN(0, X414/MAX(IF(ISNUMBER(X$396:X414), X$396:X414))-1), MIN(0, X564/MAX(IF(ISNUMBER(X$546:X564), X$546:X564))-1)), NA())</f>
        <v>#N/A</v>
      </c>
      <c r="Y1314" s="49" t="e">
        <f t="array" ref="Y1314">IF(ISNUMBER(Y414), -IF(Y$91, MIN(0, Y414/MAX(IF(ISNUMBER(Y$396:Y414), Y$396:Y414))-1), MIN(0, Y564/MAX(IF(ISNUMBER(Y$546:Y564), Y$546:Y564))-1)), NA())</f>
        <v>#N/A</v>
      </c>
      <c r="AA1314" s="49" t="e">
        <f t="array" ref="AA1314">IF(ISNUMBER(AA414), -MIN(0, AA414/MAX(IF(ISNUMBER(AA$396:AA414), AA$396:AA414))-1), NA())</f>
        <v>#N/A</v>
      </c>
      <c r="AB1314" s="49" t="e">
        <f t="array" ref="AB1314">IF(ISNUMBER(AB414), -MIN(0, AB414/MAX(IF(ISNUMBER(AB$396:AB414), AB$396:AB414))-1), NA())</f>
        <v>#N/A</v>
      </c>
      <c r="AC1314" s="49" t="e">
        <f t="array" ref="AC1314">IF(ISNUMBER(AC414), -MIN(0, AC414/MAX(IF(ISNUMBER(AC$396:AC414), AC$396:AC414))-1), NA())</f>
        <v>#N/A</v>
      </c>
      <c r="AD1314" s="49" t="e">
        <f t="array" ref="AD1314">IF(ISNUMBER(AD414), -MIN(0, AD414/MAX(IF(ISNUMBER(AD$396:AD414), AD$396:AD414))-1), NA())</f>
        <v>#N/A</v>
      </c>
      <c r="AE1314" s="49" t="e">
        <f t="array" ref="AE1314">IF(ISNUMBER(AE414), -MIN(0, AE414/MAX(IF(ISNUMBER(AE$396:AE414), AE$396:AE414))-1), NA())</f>
        <v>#N/A</v>
      </c>
      <c r="AG1314" s="49" t="e">
        <f t="array" ref="AG1314">IF(ISNUMBER(AG414), -MIN(0, AG414/MAX(IF(ISNUMBER(AG$396:AG414), AG$396:AG414))-1), NA())</f>
        <v>#N/A</v>
      </c>
      <c r="AM1314" s="49" t="e">
        <f t="array" ref="AM1314">IF(ISNUMBER(AM414), -MIN(0, AM414/MAX(IF(ISNUMBER(AM$396:AM414), AM$396:AM414))-1), NA())</f>
        <v>#N/A</v>
      </c>
      <c r="AN1314" s="49" t="e">
        <f t="array" ref="AN1314">IF(ISNUMBER(AN414), -MIN(0, AN414/MAX(IF(ISNUMBER(AN$396:AN414), AN$396:AN414))-1), NA())</f>
        <v>#N/A</v>
      </c>
      <c r="AO1314" s="49" t="e">
        <f t="array" ref="AO1314">IF(ISNUMBER(AO414), -MIN(0, AO414/MAX(IF(ISNUMBER(AO$396:AO414), AO$396:AO414))-1), NA())</f>
        <v>#N/A</v>
      </c>
      <c r="AP1314" s="49" t="e">
        <f t="array" ref="AP1314">IF(ISNUMBER(AP414), -MIN(0, AP414/MAX(IF(ISNUMBER(AP$396:AP414), AP$396:AP414))-1), NA())</f>
        <v>#N/A</v>
      </c>
      <c r="AQ1314" s="49" t="e">
        <f t="array" ref="AQ1314">IF(ISNUMBER(AQ414), -MIN(0, AQ414/MAX(IF(ISNUMBER(AQ$396:AQ414), AQ$396:AQ414))-1), NA())</f>
        <v>#N/A</v>
      </c>
      <c r="AS1314" s="49" t="e">
        <f t="array" ref="AS1314">IF(ISNUMBER(AS414), -MIN(0, AS414/MAX(IF(ISNUMBER(AS$396:AS414), AS$396:AS414))-1), NA())</f>
        <v>#N/A</v>
      </c>
      <c r="AU1314" s="49" t="e">
        <f t="array" ref="AU1314">IF(ISNUMBER(AU414), -MIN(0, AU414/MAX(IF(ISNUMBER(AU$396:AU414), AU$396:AU414))-1), NA())</f>
        <v>#N/A</v>
      </c>
      <c r="AV1314" s="49" t="e">
        <f t="array" ref="AV1314">IF(ISNUMBER(AV414), -MIN(0, AV414/MAX(IF(ISNUMBER(AV$396:AV414), AV$396:AV414))-1), NA())</f>
        <v>#N/A</v>
      </c>
      <c r="AW1314" s="49" t="e">
        <f t="array" ref="AW1314">IF(ISNUMBER(AW414), -MIN(0, AW414/MAX(IF(ISNUMBER(AW$396:AW414), AW$396:AW414))-1), NA())</f>
        <v>#N/A</v>
      </c>
      <c r="AX1314" s="49" t="e">
        <f t="array" ref="AX1314">IF(ISNUMBER(AX414), -MIN(0, AX414/MAX(IF(ISNUMBER(AX$396:AX414), AX$396:AX414))-1), NA())</f>
        <v>#N/A</v>
      </c>
      <c r="AY1314" s="49" t="e">
        <f t="array" ref="AY1314">IF(ISNUMBER(AY414), -MIN(0, AY414/MAX(IF(ISNUMBER(AY$396:AY414), AY$396:AY414))-1), NA())</f>
        <v>#N/A</v>
      </c>
      <c r="AZ1314" s="49" t="e">
        <f t="array" ref="AZ1314">IF(ISNUMBER(AZ414), -MIN(0, AZ414/MAX(IF(ISNUMBER(AZ$396:AZ414), AZ$396:AZ414))-1), NA())</f>
        <v>#N/A</v>
      </c>
      <c r="BA1314" s="49" t="e">
        <f t="array" ref="BA1314">IF(ISNUMBER(BA414), -MIN(0, BA414/MAX(IF(ISNUMBER(BA$396:BA414), BA$396:BA414))-1), NA())</f>
        <v>#N/A</v>
      </c>
      <c r="BB1314" s="49" t="e">
        <f t="array" ref="BB1314">IF(ISNUMBER(BB414), -MIN(0, BB414/MAX(IF(ISNUMBER(BB$396:BB414), BB$396:BB414))-1), NA())</f>
        <v>#N/A</v>
      </c>
      <c r="BC1314" s="49" t="e">
        <f t="array" ref="BC1314">IF(ISNUMBER(BC414), -MIN(0, BC414/MAX(IF(ISNUMBER(BC$396:BC414), BC$396:BC414))-1), NA())</f>
        <v>#N/A</v>
      </c>
      <c r="BD1314" s="49" t="e">
        <f t="array" ref="BD1314">IF(ISNUMBER(BD414), -MIN(0, BD414/MAX(IF(ISNUMBER(BD$396:BD414), BD$396:BD414))-1), NA())</f>
        <v>#N/A</v>
      </c>
      <c r="BE1314" s="49" t="e">
        <f t="array" ref="BE1314">IF(ISNUMBER(BE414), -MIN(0, BE414/MAX(IF(ISNUMBER(BE$396:BE414), BE$396:BE414))-1), NA())</f>
        <v>#N/A</v>
      </c>
      <c r="BF1314" s="49" t="e">
        <f t="array" ref="BF1314">IF(ISNUMBER(BF414), -MIN(0, BF414/MAX(IF(ISNUMBER(BF$396:BF414), BF$396:BF414))-1), NA())</f>
        <v>#N/A</v>
      </c>
      <c r="BG1314" s="49" t="e">
        <f t="array" ref="BG1314">IF(ISNUMBER(BG414), -MIN(0, BG414/MAX(IF(ISNUMBER(BG$396:BG414), BG$396:BG414))-1), NA())</f>
        <v>#N/A</v>
      </c>
      <c r="BH1314" s="49" t="e">
        <f t="array" ref="BH1314">IF(ISNUMBER(BH414), -MIN(0, BH414/MAX(IF(ISNUMBER(BH$396:BH414), BH$396:BH414))-1), NA())</f>
        <v>#N/A</v>
      </c>
      <c r="BI1314" s="49" t="e">
        <f t="array" ref="BI1314">IF(ISNUMBER(BI414), -MIN(0, BI414/MAX(IF(ISNUMBER(BI$396:BI414), BI$396:BI414))-1), NA())</f>
        <v>#N/A</v>
      </c>
      <c r="BJ1314" s="49" t="e">
        <f t="array" ref="BJ1314">IF(ISNUMBER(BJ414), -MIN(0, BJ414/MAX(IF(ISNUMBER(BJ$396:BJ414), BJ$396:BJ414))-1), NA())</f>
        <v>#N/A</v>
      </c>
      <c r="BK1314" s="49" t="e">
        <f t="array" ref="BK1314">IF(ISNUMBER(BK414), -MIN(0, BK414/MAX(IF(ISNUMBER(BK$396:BK414), BK$396:BK414))-1), NA())</f>
        <v>#N/A</v>
      </c>
      <c r="BL1314" s="49" t="e">
        <f t="array" ref="BL1314">IF(ISNUMBER(BL414), -MIN(0, BL414/MAX(IF(ISNUMBER(BL$396:BL414), BL$396:BL414))-1), NA())</f>
        <v>#N/A</v>
      </c>
      <c r="BM1314" s="49" t="e">
        <f t="array" ref="BM1314">IF(ISNUMBER(BM414), -MIN(0, BM414/MAX(IF(ISNUMBER(BM$396:BM414), BM$396:BM414))-1), NA())</f>
        <v>#N/A</v>
      </c>
      <c r="BN1314" s="49" t="e">
        <f t="array" ref="BN1314">IF(ISNUMBER(BN414), -MIN(0, BN414/MAX(IF(ISNUMBER(BN$396:BN414), BN$396:BN414))-1), NA())</f>
        <v>#N/A</v>
      </c>
      <c r="BO1314" s="49" t="e">
        <f t="array" ref="BO1314">IF(ISNUMBER(BO414), -MIN(0, BO414/MAX(IF(ISNUMBER(BO$396:BO414), BO$396:BO414))-1), NA())</f>
        <v>#N/A</v>
      </c>
      <c r="BP1314" s="49" t="e">
        <f t="array" ref="BP1314">IF(ISNUMBER(BP414), -MIN(0, BP414/MAX(IF(ISNUMBER(BP$396:BP414), BP$396:BP414))-1), NA())</f>
        <v>#N/A</v>
      </c>
      <c r="BQ1314" s="49" t="e">
        <f t="array" ref="BQ1314">IF(ISNUMBER(BQ414), -MIN(0, BQ414/MAX(IF(ISNUMBER(BQ$396:BQ414), BQ$396:BQ414))-1), NA())</f>
        <v>#N/A</v>
      </c>
      <c r="BR1314" s="49" t="e">
        <f t="array" ref="BR1314">IF(ISNUMBER(BR414), -MIN(0, BR414/MAX(IF(ISNUMBER(BR$396:BR414), BR$396:BR414))-1), NA())</f>
        <v>#N/A</v>
      </c>
      <c r="BS1314" s="49" t="e">
        <f t="array" ref="BS1314">IF(ISNUMBER(BS414), -MIN(0, BS414/MAX(IF(ISNUMBER(BS$396:BS414), BS$396:BS414))-1), NA())</f>
        <v>#N/A</v>
      </c>
    </row>
    <row r="1315" spans="2:71">
      <c r="B1315" s="48">
        <f t="shared" si="1131"/>
        <v>1889</v>
      </c>
      <c r="M1315" s="49" t="e">
        <f t="array" ref="M1315">IF(ISNUMBER(M415), -IF(M$91, MIN(0, M415/MAX(IF(ISNUMBER(M$396:M415), M$396:M415))-1), MIN(0, M565/MAX(IF(ISNUMBER(M$546:M565), M$546:M565))-1)), NA())</f>
        <v>#N/A</v>
      </c>
      <c r="N1315" s="49" t="e">
        <f t="array" ref="N1315">IF(ISNUMBER(N415), -IF(N$91, MIN(0, N415/MAX(IF(ISNUMBER(N$396:N415), N$396:N415))-1), MIN(0, N565/MAX(IF(ISNUMBER(N$546:N565), N$546:N565))-1)), NA())</f>
        <v>#N/A</v>
      </c>
      <c r="X1315" s="49" t="e">
        <f t="array" ref="X1315">IF(ISNUMBER(X415), -IF(X$91, MIN(0, X415/MAX(IF(ISNUMBER(X$396:X415), X$396:X415))-1), MIN(0, X565/MAX(IF(ISNUMBER(X$546:X565), X$546:X565))-1)), NA())</f>
        <v>#N/A</v>
      </c>
      <c r="Y1315" s="49" t="e">
        <f t="array" ref="Y1315">IF(ISNUMBER(Y415), -IF(Y$91, MIN(0, Y415/MAX(IF(ISNUMBER(Y$396:Y415), Y$396:Y415))-1), MIN(0, Y565/MAX(IF(ISNUMBER(Y$546:Y565), Y$546:Y565))-1)), NA())</f>
        <v>#N/A</v>
      </c>
      <c r="AA1315" s="49" t="e">
        <f t="array" ref="AA1315">IF(ISNUMBER(AA415), -MIN(0, AA415/MAX(IF(ISNUMBER(AA$396:AA415), AA$396:AA415))-1), NA())</f>
        <v>#N/A</v>
      </c>
      <c r="AB1315" s="49" t="e">
        <f t="array" ref="AB1315">IF(ISNUMBER(AB415), -MIN(0, AB415/MAX(IF(ISNUMBER(AB$396:AB415), AB$396:AB415))-1), NA())</f>
        <v>#N/A</v>
      </c>
      <c r="AC1315" s="49" t="e">
        <f t="array" ref="AC1315">IF(ISNUMBER(AC415), -MIN(0, AC415/MAX(IF(ISNUMBER(AC$396:AC415), AC$396:AC415))-1), NA())</f>
        <v>#N/A</v>
      </c>
      <c r="AD1315" s="49" t="e">
        <f t="array" ref="AD1315">IF(ISNUMBER(AD415), -MIN(0, AD415/MAX(IF(ISNUMBER(AD$396:AD415), AD$396:AD415))-1), NA())</f>
        <v>#N/A</v>
      </c>
      <c r="AE1315" s="49" t="e">
        <f t="array" ref="AE1315">IF(ISNUMBER(AE415), -MIN(0, AE415/MAX(IF(ISNUMBER(AE$396:AE415), AE$396:AE415))-1), NA())</f>
        <v>#N/A</v>
      </c>
      <c r="AG1315" s="49" t="e">
        <f t="array" ref="AG1315">IF(ISNUMBER(AG415), -MIN(0, AG415/MAX(IF(ISNUMBER(AG$396:AG415), AG$396:AG415))-1), NA())</f>
        <v>#N/A</v>
      </c>
      <c r="AM1315" s="49" t="e">
        <f t="array" ref="AM1315">IF(ISNUMBER(AM415), -MIN(0, AM415/MAX(IF(ISNUMBER(AM$396:AM415), AM$396:AM415))-1), NA())</f>
        <v>#N/A</v>
      </c>
      <c r="AN1315" s="49" t="e">
        <f t="array" ref="AN1315">IF(ISNUMBER(AN415), -MIN(0, AN415/MAX(IF(ISNUMBER(AN$396:AN415), AN$396:AN415))-1), NA())</f>
        <v>#N/A</v>
      </c>
      <c r="AO1315" s="49" t="e">
        <f t="array" ref="AO1315">IF(ISNUMBER(AO415), -MIN(0, AO415/MAX(IF(ISNUMBER(AO$396:AO415), AO$396:AO415))-1), NA())</f>
        <v>#N/A</v>
      </c>
      <c r="AP1315" s="49" t="e">
        <f t="array" ref="AP1315">IF(ISNUMBER(AP415), -MIN(0, AP415/MAX(IF(ISNUMBER(AP$396:AP415), AP$396:AP415))-1), NA())</f>
        <v>#N/A</v>
      </c>
      <c r="AQ1315" s="49" t="e">
        <f t="array" ref="AQ1315">IF(ISNUMBER(AQ415), -MIN(0, AQ415/MAX(IF(ISNUMBER(AQ$396:AQ415), AQ$396:AQ415))-1), NA())</f>
        <v>#N/A</v>
      </c>
      <c r="AS1315" s="49" t="e">
        <f t="array" ref="AS1315">IF(ISNUMBER(AS415), -MIN(0, AS415/MAX(IF(ISNUMBER(AS$396:AS415), AS$396:AS415))-1), NA())</f>
        <v>#N/A</v>
      </c>
      <c r="AU1315" s="49" t="e">
        <f t="array" ref="AU1315">IF(ISNUMBER(AU415), -MIN(0, AU415/MAX(IF(ISNUMBER(AU$396:AU415), AU$396:AU415))-1), NA())</f>
        <v>#N/A</v>
      </c>
      <c r="AV1315" s="49" t="e">
        <f t="array" ref="AV1315">IF(ISNUMBER(AV415), -MIN(0, AV415/MAX(IF(ISNUMBER(AV$396:AV415), AV$396:AV415))-1), NA())</f>
        <v>#N/A</v>
      </c>
      <c r="AW1315" s="49" t="e">
        <f t="array" ref="AW1315">IF(ISNUMBER(AW415), -MIN(0, AW415/MAX(IF(ISNUMBER(AW$396:AW415), AW$396:AW415))-1), NA())</f>
        <v>#N/A</v>
      </c>
      <c r="AX1315" s="49" t="e">
        <f t="array" ref="AX1315">IF(ISNUMBER(AX415), -MIN(0, AX415/MAX(IF(ISNUMBER(AX$396:AX415), AX$396:AX415))-1), NA())</f>
        <v>#N/A</v>
      </c>
      <c r="AY1315" s="49" t="e">
        <f t="array" ref="AY1315">IF(ISNUMBER(AY415), -MIN(0, AY415/MAX(IF(ISNUMBER(AY$396:AY415), AY$396:AY415))-1), NA())</f>
        <v>#N/A</v>
      </c>
      <c r="AZ1315" s="49" t="e">
        <f t="array" ref="AZ1315">IF(ISNUMBER(AZ415), -MIN(0, AZ415/MAX(IF(ISNUMBER(AZ$396:AZ415), AZ$396:AZ415))-1), NA())</f>
        <v>#N/A</v>
      </c>
      <c r="BA1315" s="49" t="e">
        <f t="array" ref="BA1315">IF(ISNUMBER(BA415), -MIN(0, BA415/MAX(IF(ISNUMBER(BA$396:BA415), BA$396:BA415))-1), NA())</f>
        <v>#N/A</v>
      </c>
      <c r="BB1315" s="49" t="e">
        <f t="array" ref="BB1315">IF(ISNUMBER(BB415), -MIN(0, BB415/MAX(IF(ISNUMBER(BB$396:BB415), BB$396:BB415))-1), NA())</f>
        <v>#N/A</v>
      </c>
      <c r="BC1315" s="49" t="e">
        <f t="array" ref="BC1315">IF(ISNUMBER(BC415), -MIN(0, BC415/MAX(IF(ISNUMBER(BC$396:BC415), BC$396:BC415))-1), NA())</f>
        <v>#N/A</v>
      </c>
      <c r="BD1315" s="49" t="e">
        <f t="array" ref="BD1315">IF(ISNUMBER(BD415), -MIN(0, BD415/MAX(IF(ISNUMBER(BD$396:BD415), BD$396:BD415))-1), NA())</f>
        <v>#N/A</v>
      </c>
      <c r="BE1315" s="49" t="e">
        <f t="array" ref="BE1315">IF(ISNUMBER(BE415), -MIN(0, BE415/MAX(IF(ISNUMBER(BE$396:BE415), BE$396:BE415))-1), NA())</f>
        <v>#N/A</v>
      </c>
      <c r="BF1315" s="49" t="e">
        <f t="array" ref="BF1315">IF(ISNUMBER(BF415), -MIN(0, BF415/MAX(IF(ISNUMBER(BF$396:BF415), BF$396:BF415))-1), NA())</f>
        <v>#N/A</v>
      </c>
      <c r="BG1315" s="49" t="e">
        <f t="array" ref="BG1315">IF(ISNUMBER(BG415), -MIN(0, BG415/MAX(IF(ISNUMBER(BG$396:BG415), BG$396:BG415))-1), NA())</f>
        <v>#N/A</v>
      </c>
      <c r="BH1315" s="49" t="e">
        <f t="array" ref="BH1315">IF(ISNUMBER(BH415), -MIN(0, BH415/MAX(IF(ISNUMBER(BH$396:BH415), BH$396:BH415))-1), NA())</f>
        <v>#N/A</v>
      </c>
      <c r="BI1315" s="49" t="e">
        <f t="array" ref="BI1315">IF(ISNUMBER(BI415), -MIN(0, BI415/MAX(IF(ISNUMBER(BI$396:BI415), BI$396:BI415))-1), NA())</f>
        <v>#N/A</v>
      </c>
      <c r="BJ1315" s="49" t="e">
        <f t="array" ref="BJ1315">IF(ISNUMBER(BJ415), -MIN(0, BJ415/MAX(IF(ISNUMBER(BJ$396:BJ415), BJ$396:BJ415))-1), NA())</f>
        <v>#N/A</v>
      </c>
      <c r="BK1315" s="49" t="e">
        <f t="array" ref="BK1315">IF(ISNUMBER(BK415), -MIN(0, BK415/MAX(IF(ISNUMBER(BK$396:BK415), BK$396:BK415))-1), NA())</f>
        <v>#N/A</v>
      </c>
      <c r="BL1315" s="49" t="e">
        <f t="array" ref="BL1315">IF(ISNUMBER(BL415), -MIN(0, BL415/MAX(IF(ISNUMBER(BL$396:BL415), BL$396:BL415))-1), NA())</f>
        <v>#N/A</v>
      </c>
      <c r="BM1315" s="49" t="e">
        <f t="array" ref="BM1315">IF(ISNUMBER(BM415), -MIN(0, BM415/MAX(IF(ISNUMBER(BM$396:BM415), BM$396:BM415))-1), NA())</f>
        <v>#N/A</v>
      </c>
      <c r="BN1315" s="49" t="e">
        <f t="array" ref="BN1315">IF(ISNUMBER(BN415), -MIN(0, BN415/MAX(IF(ISNUMBER(BN$396:BN415), BN$396:BN415))-1), NA())</f>
        <v>#N/A</v>
      </c>
      <c r="BO1315" s="49" t="e">
        <f t="array" ref="BO1315">IF(ISNUMBER(BO415), -MIN(0, BO415/MAX(IF(ISNUMBER(BO$396:BO415), BO$396:BO415))-1), NA())</f>
        <v>#N/A</v>
      </c>
      <c r="BP1315" s="49" t="e">
        <f t="array" ref="BP1315">IF(ISNUMBER(BP415), -MIN(0, BP415/MAX(IF(ISNUMBER(BP$396:BP415), BP$396:BP415))-1), NA())</f>
        <v>#N/A</v>
      </c>
      <c r="BQ1315" s="49" t="e">
        <f t="array" ref="BQ1315">IF(ISNUMBER(BQ415), -MIN(0, BQ415/MAX(IF(ISNUMBER(BQ$396:BQ415), BQ$396:BQ415))-1), NA())</f>
        <v>#N/A</v>
      </c>
      <c r="BR1315" s="49" t="e">
        <f t="array" ref="BR1315">IF(ISNUMBER(BR415), -MIN(0, BR415/MAX(IF(ISNUMBER(BR$396:BR415), BR$396:BR415))-1), NA())</f>
        <v>#N/A</v>
      </c>
      <c r="BS1315" s="49" t="e">
        <f t="array" ref="BS1315">IF(ISNUMBER(BS415), -MIN(0, BS415/MAX(IF(ISNUMBER(BS$396:BS415), BS$396:BS415))-1), NA())</f>
        <v>#N/A</v>
      </c>
    </row>
    <row r="1316" spans="2:71">
      <c r="B1316" s="48">
        <f t="shared" si="1131"/>
        <v>1890</v>
      </c>
      <c r="M1316" s="49" t="e">
        <f t="array" ref="M1316">IF(ISNUMBER(M416), -IF(M$91, MIN(0, M416/MAX(IF(ISNUMBER(M$396:M416), M$396:M416))-1), MIN(0, M566/MAX(IF(ISNUMBER(M$546:M566), M$546:M566))-1)), NA())</f>
        <v>#N/A</v>
      </c>
      <c r="N1316" s="49" t="e">
        <f t="array" ref="N1316">IF(ISNUMBER(N416), -IF(N$91, MIN(0, N416/MAX(IF(ISNUMBER(N$396:N416), N$396:N416))-1), MIN(0, N566/MAX(IF(ISNUMBER(N$546:N566), N$546:N566))-1)), NA())</f>
        <v>#N/A</v>
      </c>
      <c r="X1316" s="49" t="e">
        <f t="array" ref="X1316">IF(ISNUMBER(X416), -IF(X$91, MIN(0, X416/MAX(IF(ISNUMBER(X$396:X416), X$396:X416))-1), MIN(0, X566/MAX(IF(ISNUMBER(X$546:X566), X$546:X566))-1)), NA())</f>
        <v>#N/A</v>
      </c>
      <c r="Y1316" s="49" t="e">
        <f t="array" ref="Y1316">IF(ISNUMBER(Y416), -IF(Y$91, MIN(0, Y416/MAX(IF(ISNUMBER(Y$396:Y416), Y$396:Y416))-1), MIN(0, Y566/MAX(IF(ISNUMBER(Y$546:Y566), Y$546:Y566))-1)), NA())</f>
        <v>#N/A</v>
      </c>
      <c r="AA1316" s="49" t="e">
        <f t="array" ref="AA1316">IF(ISNUMBER(AA416), -MIN(0, AA416/MAX(IF(ISNUMBER(AA$396:AA416), AA$396:AA416))-1), NA())</f>
        <v>#N/A</v>
      </c>
      <c r="AB1316" s="49" t="e">
        <f t="array" ref="AB1316">IF(ISNUMBER(AB416), -MIN(0, AB416/MAX(IF(ISNUMBER(AB$396:AB416), AB$396:AB416))-1), NA())</f>
        <v>#N/A</v>
      </c>
      <c r="AC1316" s="49" t="e">
        <f t="array" ref="AC1316">IF(ISNUMBER(AC416), -MIN(0, AC416/MAX(IF(ISNUMBER(AC$396:AC416), AC$396:AC416))-1), NA())</f>
        <v>#N/A</v>
      </c>
      <c r="AD1316" s="49" t="e">
        <f t="array" ref="AD1316">IF(ISNUMBER(AD416), -MIN(0, AD416/MAX(IF(ISNUMBER(AD$396:AD416), AD$396:AD416))-1), NA())</f>
        <v>#N/A</v>
      </c>
      <c r="AE1316" s="49" t="e">
        <f t="array" ref="AE1316">IF(ISNUMBER(AE416), -MIN(0, AE416/MAX(IF(ISNUMBER(AE$396:AE416), AE$396:AE416))-1), NA())</f>
        <v>#N/A</v>
      </c>
      <c r="AG1316" s="49" t="e">
        <f t="array" ref="AG1316">IF(ISNUMBER(AG416), -MIN(0, AG416/MAX(IF(ISNUMBER(AG$396:AG416), AG$396:AG416))-1), NA())</f>
        <v>#N/A</v>
      </c>
      <c r="AM1316" s="49" t="e">
        <f t="array" ref="AM1316">IF(ISNUMBER(AM416), -MIN(0, AM416/MAX(IF(ISNUMBER(AM$396:AM416), AM$396:AM416))-1), NA())</f>
        <v>#N/A</v>
      </c>
      <c r="AN1316" s="49" t="e">
        <f t="array" ref="AN1316">IF(ISNUMBER(AN416), -MIN(0, AN416/MAX(IF(ISNUMBER(AN$396:AN416), AN$396:AN416))-1), NA())</f>
        <v>#N/A</v>
      </c>
      <c r="AO1316" s="49" t="e">
        <f t="array" ref="AO1316">IF(ISNUMBER(AO416), -MIN(0, AO416/MAX(IF(ISNUMBER(AO$396:AO416), AO$396:AO416))-1), NA())</f>
        <v>#N/A</v>
      </c>
      <c r="AP1316" s="49" t="e">
        <f t="array" ref="AP1316">IF(ISNUMBER(AP416), -MIN(0, AP416/MAX(IF(ISNUMBER(AP$396:AP416), AP$396:AP416))-1), NA())</f>
        <v>#N/A</v>
      </c>
      <c r="AQ1316" s="49" t="e">
        <f t="array" ref="AQ1316">IF(ISNUMBER(AQ416), -MIN(0, AQ416/MAX(IF(ISNUMBER(AQ$396:AQ416), AQ$396:AQ416))-1), NA())</f>
        <v>#N/A</v>
      </c>
      <c r="AS1316" s="49" t="e">
        <f t="array" ref="AS1316">IF(ISNUMBER(AS416), -MIN(0, AS416/MAX(IF(ISNUMBER(AS$396:AS416), AS$396:AS416))-1), NA())</f>
        <v>#N/A</v>
      </c>
      <c r="AU1316" s="49" t="e">
        <f t="array" ref="AU1316">IF(ISNUMBER(AU416), -MIN(0, AU416/MAX(IF(ISNUMBER(AU$396:AU416), AU$396:AU416))-1), NA())</f>
        <v>#N/A</v>
      </c>
      <c r="AV1316" s="49" t="e">
        <f t="array" ref="AV1316">IF(ISNUMBER(AV416), -MIN(0, AV416/MAX(IF(ISNUMBER(AV$396:AV416), AV$396:AV416))-1), NA())</f>
        <v>#N/A</v>
      </c>
      <c r="AW1316" s="49" t="e">
        <f t="array" ref="AW1316">IF(ISNUMBER(AW416), -MIN(0, AW416/MAX(IF(ISNUMBER(AW$396:AW416), AW$396:AW416))-1), NA())</f>
        <v>#N/A</v>
      </c>
      <c r="AX1316" s="49" t="e">
        <f t="array" ref="AX1316">IF(ISNUMBER(AX416), -MIN(0, AX416/MAX(IF(ISNUMBER(AX$396:AX416), AX$396:AX416))-1), NA())</f>
        <v>#N/A</v>
      </c>
      <c r="AY1316" s="49" t="e">
        <f t="array" ref="AY1316">IF(ISNUMBER(AY416), -MIN(0, AY416/MAX(IF(ISNUMBER(AY$396:AY416), AY$396:AY416))-1), NA())</f>
        <v>#N/A</v>
      </c>
      <c r="AZ1316" s="49" t="e">
        <f t="array" ref="AZ1316">IF(ISNUMBER(AZ416), -MIN(0, AZ416/MAX(IF(ISNUMBER(AZ$396:AZ416), AZ$396:AZ416))-1), NA())</f>
        <v>#N/A</v>
      </c>
      <c r="BA1316" s="49" t="e">
        <f t="array" ref="BA1316">IF(ISNUMBER(BA416), -MIN(0, BA416/MAX(IF(ISNUMBER(BA$396:BA416), BA$396:BA416))-1), NA())</f>
        <v>#N/A</v>
      </c>
      <c r="BB1316" s="49" t="e">
        <f t="array" ref="BB1316">IF(ISNUMBER(BB416), -MIN(0, BB416/MAX(IF(ISNUMBER(BB$396:BB416), BB$396:BB416))-1), NA())</f>
        <v>#N/A</v>
      </c>
      <c r="BC1316" s="49" t="e">
        <f t="array" ref="BC1316">IF(ISNUMBER(BC416), -MIN(0, BC416/MAX(IF(ISNUMBER(BC$396:BC416), BC$396:BC416))-1), NA())</f>
        <v>#N/A</v>
      </c>
      <c r="BD1316" s="49" t="e">
        <f t="array" ref="BD1316">IF(ISNUMBER(BD416), -MIN(0, BD416/MAX(IF(ISNUMBER(BD$396:BD416), BD$396:BD416))-1), NA())</f>
        <v>#N/A</v>
      </c>
      <c r="BE1316" s="49" t="e">
        <f t="array" ref="BE1316">IF(ISNUMBER(BE416), -MIN(0, BE416/MAX(IF(ISNUMBER(BE$396:BE416), BE$396:BE416))-1), NA())</f>
        <v>#N/A</v>
      </c>
      <c r="BF1316" s="49" t="e">
        <f t="array" ref="BF1316">IF(ISNUMBER(BF416), -MIN(0, BF416/MAX(IF(ISNUMBER(BF$396:BF416), BF$396:BF416))-1), NA())</f>
        <v>#N/A</v>
      </c>
      <c r="BG1316" s="49" t="e">
        <f t="array" ref="BG1316">IF(ISNUMBER(BG416), -MIN(0, BG416/MAX(IF(ISNUMBER(BG$396:BG416), BG$396:BG416))-1), NA())</f>
        <v>#N/A</v>
      </c>
      <c r="BH1316" s="49" t="e">
        <f t="array" ref="BH1316">IF(ISNUMBER(BH416), -MIN(0, BH416/MAX(IF(ISNUMBER(BH$396:BH416), BH$396:BH416))-1), NA())</f>
        <v>#N/A</v>
      </c>
      <c r="BI1316" s="49" t="e">
        <f t="array" ref="BI1316">IF(ISNUMBER(BI416), -MIN(0, BI416/MAX(IF(ISNUMBER(BI$396:BI416), BI$396:BI416))-1), NA())</f>
        <v>#N/A</v>
      </c>
      <c r="BJ1316" s="49" t="e">
        <f t="array" ref="BJ1316">IF(ISNUMBER(BJ416), -MIN(0, BJ416/MAX(IF(ISNUMBER(BJ$396:BJ416), BJ$396:BJ416))-1), NA())</f>
        <v>#N/A</v>
      </c>
      <c r="BK1316" s="49" t="e">
        <f t="array" ref="BK1316">IF(ISNUMBER(BK416), -MIN(0, BK416/MAX(IF(ISNUMBER(BK$396:BK416), BK$396:BK416))-1), NA())</f>
        <v>#N/A</v>
      </c>
      <c r="BL1316" s="49" t="e">
        <f t="array" ref="BL1316">IF(ISNUMBER(BL416), -MIN(0, BL416/MAX(IF(ISNUMBER(BL$396:BL416), BL$396:BL416))-1), NA())</f>
        <v>#N/A</v>
      </c>
      <c r="BM1316" s="49" t="e">
        <f t="array" ref="BM1316">IF(ISNUMBER(BM416), -MIN(0, BM416/MAX(IF(ISNUMBER(BM$396:BM416), BM$396:BM416))-1), NA())</f>
        <v>#N/A</v>
      </c>
      <c r="BN1316" s="49" t="e">
        <f t="array" ref="BN1316">IF(ISNUMBER(BN416), -MIN(0, BN416/MAX(IF(ISNUMBER(BN$396:BN416), BN$396:BN416))-1), NA())</f>
        <v>#N/A</v>
      </c>
      <c r="BO1316" s="49" t="e">
        <f t="array" ref="BO1316">IF(ISNUMBER(BO416), -MIN(0, BO416/MAX(IF(ISNUMBER(BO$396:BO416), BO$396:BO416))-1), NA())</f>
        <v>#N/A</v>
      </c>
      <c r="BP1316" s="49" t="e">
        <f t="array" ref="BP1316">IF(ISNUMBER(BP416), -MIN(0, BP416/MAX(IF(ISNUMBER(BP$396:BP416), BP$396:BP416))-1), NA())</f>
        <v>#N/A</v>
      </c>
      <c r="BQ1316" s="49" t="e">
        <f t="array" ref="BQ1316">IF(ISNUMBER(BQ416), -MIN(0, BQ416/MAX(IF(ISNUMBER(BQ$396:BQ416), BQ$396:BQ416))-1), NA())</f>
        <v>#N/A</v>
      </c>
      <c r="BR1316" s="49" t="e">
        <f t="array" ref="BR1316">IF(ISNUMBER(BR416), -MIN(0, BR416/MAX(IF(ISNUMBER(BR$396:BR416), BR$396:BR416))-1), NA())</f>
        <v>#N/A</v>
      </c>
      <c r="BS1316" s="49" t="e">
        <f t="array" ref="BS1316">IF(ISNUMBER(BS416), -MIN(0, BS416/MAX(IF(ISNUMBER(BS$396:BS416), BS$396:BS416))-1), NA())</f>
        <v>#N/A</v>
      </c>
    </row>
    <row r="1317" spans="2:71">
      <c r="B1317" s="48">
        <f t="shared" si="1131"/>
        <v>1891</v>
      </c>
      <c r="M1317" s="49" t="e">
        <f t="array" ref="M1317">IF(ISNUMBER(M417), -IF(M$91, MIN(0, M417/MAX(IF(ISNUMBER(M$396:M417), M$396:M417))-1), MIN(0, M567/MAX(IF(ISNUMBER(M$546:M567), M$546:M567))-1)), NA())</f>
        <v>#N/A</v>
      </c>
      <c r="N1317" s="49" t="e">
        <f t="array" ref="N1317">IF(ISNUMBER(N417), -IF(N$91, MIN(0, N417/MAX(IF(ISNUMBER(N$396:N417), N$396:N417))-1), MIN(0, N567/MAX(IF(ISNUMBER(N$546:N567), N$546:N567))-1)), NA())</f>
        <v>#N/A</v>
      </c>
      <c r="X1317" s="49" t="e">
        <f t="array" ref="X1317">IF(ISNUMBER(X417), -IF(X$91, MIN(0, X417/MAX(IF(ISNUMBER(X$396:X417), X$396:X417))-1), MIN(0, X567/MAX(IF(ISNUMBER(X$546:X567), X$546:X567))-1)), NA())</f>
        <v>#N/A</v>
      </c>
      <c r="Y1317" s="49" t="e">
        <f t="array" ref="Y1317">IF(ISNUMBER(Y417), -IF(Y$91, MIN(0, Y417/MAX(IF(ISNUMBER(Y$396:Y417), Y$396:Y417))-1), MIN(0, Y567/MAX(IF(ISNUMBER(Y$546:Y567), Y$546:Y567))-1)), NA())</f>
        <v>#N/A</v>
      </c>
      <c r="AA1317" s="49" t="e">
        <f t="array" ref="AA1317">IF(ISNUMBER(AA417), -MIN(0, AA417/MAX(IF(ISNUMBER(AA$396:AA417), AA$396:AA417))-1), NA())</f>
        <v>#N/A</v>
      </c>
      <c r="AB1317" s="49" t="e">
        <f t="array" ref="AB1317">IF(ISNUMBER(AB417), -MIN(0, AB417/MAX(IF(ISNUMBER(AB$396:AB417), AB$396:AB417))-1), NA())</f>
        <v>#N/A</v>
      </c>
      <c r="AC1317" s="49" t="e">
        <f t="array" ref="AC1317">IF(ISNUMBER(AC417), -MIN(0, AC417/MAX(IF(ISNUMBER(AC$396:AC417), AC$396:AC417))-1), NA())</f>
        <v>#N/A</v>
      </c>
      <c r="AD1317" s="49" t="e">
        <f t="array" ref="AD1317">IF(ISNUMBER(AD417), -MIN(0, AD417/MAX(IF(ISNUMBER(AD$396:AD417), AD$396:AD417))-1), NA())</f>
        <v>#N/A</v>
      </c>
      <c r="AE1317" s="49" t="e">
        <f t="array" ref="AE1317">IF(ISNUMBER(AE417), -MIN(0, AE417/MAX(IF(ISNUMBER(AE$396:AE417), AE$396:AE417))-1), NA())</f>
        <v>#N/A</v>
      </c>
      <c r="AG1317" s="49" t="e">
        <f t="array" ref="AG1317">IF(ISNUMBER(AG417), -MIN(0, AG417/MAX(IF(ISNUMBER(AG$396:AG417), AG$396:AG417))-1), NA())</f>
        <v>#N/A</v>
      </c>
      <c r="AM1317" s="49" t="e">
        <f t="array" ref="AM1317">IF(ISNUMBER(AM417), -MIN(0, AM417/MAX(IF(ISNUMBER(AM$396:AM417), AM$396:AM417))-1), NA())</f>
        <v>#N/A</v>
      </c>
      <c r="AN1317" s="49" t="e">
        <f t="array" ref="AN1317">IF(ISNUMBER(AN417), -MIN(0, AN417/MAX(IF(ISNUMBER(AN$396:AN417), AN$396:AN417))-1), NA())</f>
        <v>#N/A</v>
      </c>
      <c r="AO1317" s="49" t="e">
        <f t="array" ref="AO1317">IF(ISNUMBER(AO417), -MIN(0, AO417/MAX(IF(ISNUMBER(AO$396:AO417), AO$396:AO417))-1), NA())</f>
        <v>#N/A</v>
      </c>
      <c r="AP1317" s="49" t="e">
        <f t="array" ref="AP1317">IF(ISNUMBER(AP417), -MIN(0, AP417/MAX(IF(ISNUMBER(AP$396:AP417), AP$396:AP417))-1), NA())</f>
        <v>#N/A</v>
      </c>
      <c r="AQ1317" s="49" t="e">
        <f t="array" ref="AQ1317">IF(ISNUMBER(AQ417), -MIN(0, AQ417/MAX(IF(ISNUMBER(AQ$396:AQ417), AQ$396:AQ417))-1), NA())</f>
        <v>#N/A</v>
      </c>
      <c r="AS1317" s="49" t="e">
        <f t="array" ref="AS1317">IF(ISNUMBER(AS417), -MIN(0, AS417/MAX(IF(ISNUMBER(AS$396:AS417), AS$396:AS417))-1), NA())</f>
        <v>#N/A</v>
      </c>
      <c r="AU1317" s="49" t="e">
        <f t="array" ref="AU1317">IF(ISNUMBER(AU417), -MIN(0, AU417/MAX(IF(ISNUMBER(AU$396:AU417), AU$396:AU417))-1), NA())</f>
        <v>#N/A</v>
      </c>
      <c r="AV1317" s="49" t="e">
        <f t="array" ref="AV1317">IF(ISNUMBER(AV417), -MIN(0, AV417/MAX(IF(ISNUMBER(AV$396:AV417), AV$396:AV417))-1), NA())</f>
        <v>#N/A</v>
      </c>
      <c r="AW1317" s="49" t="e">
        <f t="array" ref="AW1317">IF(ISNUMBER(AW417), -MIN(0, AW417/MAX(IF(ISNUMBER(AW$396:AW417), AW$396:AW417))-1), NA())</f>
        <v>#N/A</v>
      </c>
      <c r="AX1317" s="49" t="e">
        <f t="array" ref="AX1317">IF(ISNUMBER(AX417), -MIN(0, AX417/MAX(IF(ISNUMBER(AX$396:AX417), AX$396:AX417))-1), NA())</f>
        <v>#N/A</v>
      </c>
      <c r="AY1317" s="49" t="e">
        <f t="array" ref="AY1317">IF(ISNUMBER(AY417), -MIN(0, AY417/MAX(IF(ISNUMBER(AY$396:AY417), AY$396:AY417))-1), NA())</f>
        <v>#N/A</v>
      </c>
      <c r="AZ1317" s="49" t="e">
        <f t="array" ref="AZ1317">IF(ISNUMBER(AZ417), -MIN(0, AZ417/MAX(IF(ISNUMBER(AZ$396:AZ417), AZ$396:AZ417))-1), NA())</f>
        <v>#N/A</v>
      </c>
      <c r="BA1317" s="49" t="e">
        <f t="array" ref="BA1317">IF(ISNUMBER(BA417), -MIN(0, BA417/MAX(IF(ISNUMBER(BA$396:BA417), BA$396:BA417))-1), NA())</f>
        <v>#N/A</v>
      </c>
      <c r="BB1317" s="49" t="e">
        <f t="array" ref="BB1317">IF(ISNUMBER(BB417), -MIN(0, BB417/MAX(IF(ISNUMBER(BB$396:BB417), BB$396:BB417))-1), NA())</f>
        <v>#N/A</v>
      </c>
      <c r="BC1317" s="49" t="e">
        <f t="array" ref="BC1317">IF(ISNUMBER(BC417), -MIN(0, BC417/MAX(IF(ISNUMBER(BC$396:BC417), BC$396:BC417))-1), NA())</f>
        <v>#N/A</v>
      </c>
      <c r="BD1317" s="49" t="e">
        <f t="array" ref="BD1317">IF(ISNUMBER(BD417), -MIN(0, BD417/MAX(IF(ISNUMBER(BD$396:BD417), BD$396:BD417))-1), NA())</f>
        <v>#N/A</v>
      </c>
      <c r="BE1317" s="49" t="e">
        <f t="array" ref="BE1317">IF(ISNUMBER(BE417), -MIN(0, BE417/MAX(IF(ISNUMBER(BE$396:BE417), BE$396:BE417))-1), NA())</f>
        <v>#N/A</v>
      </c>
      <c r="BF1317" s="49" t="e">
        <f t="array" ref="BF1317">IF(ISNUMBER(BF417), -MIN(0, BF417/MAX(IF(ISNUMBER(BF$396:BF417), BF$396:BF417))-1), NA())</f>
        <v>#N/A</v>
      </c>
      <c r="BG1317" s="49" t="e">
        <f t="array" ref="BG1317">IF(ISNUMBER(BG417), -MIN(0, BG417/MAX(IF(ISNUMBER(BG$396:BG417), BG$396:BG417))-1), NA())</f>
        <v>#N/A</v>
      </c>
      <c r="BH1317" s="49" t="e">
        <f t="array" ref="BH1317">IF(ISNUMBER(BH417), -MIN(0, BH417/MAX(IF(ISNUMBER(BH$396:BH417), BH$396:BH417))-1), NA())</f>
        <v>#N/A</v>
      </c>
      <c r="BI1317" s="49" t="e">
        <f t="array" ref="BI1317">IF(ISNUMBER(BI417), -MIN(0, BI417/MAX(IF(ISNUMBER(BI$396:BI417), BI$396:BI417))-1), NA())</f>
        <v>#N/A</v>
      </c>
      <c r="BJ1317" s="49" t="e">
        <f t="array" ref="BJ1317">IF(ISNUMBER(BJ417), -MIN(0, BJ417/MAX(IF(ISNUMBER(BJ$396:BJ417), BJ$396:BJ417))-1), NA())</f>
        <v>#N/A</v>
      </c>
      <c r="BK1317" s="49" t="e">
        <f t="array" ref="BK1317">IF(ISNUMBER(BK417), -MIN(0, BK417/MAX(IF(ISNUMBER(BK$396:BK417), BK$396:BK417))-1), NA())</f>
        <v>#N/A</v>
      </c>
      <c r="BL1317" s="49" t="e">
        <f t="array" ref="BL1317">IF(ISNUMBER(BL417), -MIN(0, BL417/MAX(IF(ISNUMBER(BL$396:BL417), BL$396:BL417))-1), NA())</f>
        <v>#N/A</v>
      </c>
      <c r="BM1317" s="49" t="e">
        <f t="array" ref="BM1317">IF(ISNUMBER(BM417), -MIN(0, BM417/MAX(IF(ISNUMBER(BM$396:BM417), BM$396:BM417))-1), NA())</f>
        <v>#N/A</v>
      </c>
      <c r="BN1317" s="49" t="e">
        <f t="array" ref="BN1317">IF(ISNUMBER(BN417), -MIN(0, BN417/MAX(IF(ISNUMBER(BN$396:BN417), BN$396:BN417))-1), NA())</f>
        <v>#N/A</v>
      </c>
      <c r="BO1317" s="49" t="e">
        <f t="array" ref="BO1317">IF(ISNUMBER(BO417), -MIN(0, BO417/MAX(IF(ISNUMBER(BO$396:BO417), BO$396:BO417))-1), NA())</f>
        <v>#N/A</v>
      </c>
      <c r="BP1317" s="49" t="e">
        <f t="array" ref="BP1317">IF(ISNUMBER(BP417), -MIN(0, BP417/MAX(IF(ISNUMBER(BP$396:BP417), BP$396:BP417))-1), NA())</f>
        <v>#N/A</v>
      </c>
      <c r="BQ1317" s="49" t="e">
        <f t="array" ref="BQ1317">IF(ISNUMBER(BQ417), -MIN(0, BQ417/MAX(IF(ISNUMBER(BQ$396:BQ417), BQ$396:BQ417))-1), NA())</f>
        <v>#N/A</v>
      </c>
      <c r="BR1317" s="49" t="e">
        <f t="array" ref="BR1317">IF(ISNUMBER(BR417), -MIN(0, BR417/MAX(IF(ISNUMBER(BR$396:BR417), BR$396:BR417))-1), NA())</f>
        <v>#N/A</v>
      </c>
      <c r="BS1317" s="49" t="e">
        <f t="array" ref="BS1317">IF(ISNUMBER(BS417), -MIN(0, BS417/MAX(IF(ISNUMBER(BS$396:BS417), BS$396:BS417))-1), NA())</f>
        <v>#N/A</v>
      </c>
    </row>
    <row r="1318" spans="2:71">
      <c r="B1318" s="48">
        <f t="shared" si="1131"/>
        <v>1892</v>
      </c>
      <c r="M1318" s="49" t="e">
        <f t="array" ref="M1318">IF(ISNUMBER(M418), -IF(M$91, MIN(0, M418/MAX(IF(ISNUMBER(M$396:M418), M$396:M418))-1), MIN(0, M568/MAX(IF(ISNUMBER(M$546:M568), M$546:M568))-1)), NA())</f>
        <v>#N/A</v>
      </c>
      <c r="N1318" s="49" t="e">
        <f t="array" ref="N1318">IF(ISNUMBER(N418), -IF(N$91, MIN(0, N418/MAX(IF(ISNUMBER(N$396:N418), N$396:N418))-1), MIN(0, N568/MAX(IF(ISNUMBER(N$546:N568), N$546:N568))-1)), NA())</f>
        <v>#N/A</v>
      </c>
      <c r="X1318" s="49" t="e">
        <f t="array" ref="X1318">IF(ISNUMBER(X418), -IF(X$91, MIN(0, X418/MAX(IF(ISNUMBER(X$396:X418), X$396:X418))-1), MIN(0, X568/MAX(IF(ISNUMBER(X$546:X568), X$546:X568))-1)), NA())</f>
        <v>#N/A</v>
      </c>
      <c r="Y1318" s="49" t="e">
        <f t="array" ref="Y1318">IF(ISNUMBER(Y418), -IF(Y$91, MIN(0, Y418/MAX(IF(ISNUMBER(Y$396:Y418), Y$396:Y418))-1), MIN(0, Y568/MAX(IF(ISNUMBER(Y$546:Y568), Y$546:Y568))-1)), NA())</f>
        <v>#N/A</v>
      </c>
      <c r="AA1318" s="49" t="e">
        <f t="array" ref="AA1318">IF(ISNUMBER(AA418), -MIN(0, AA418/MAX(IF(ISNUMBER(AA$396:AA418), AA$396:AA418))-1), NA())</f>
        <v>#N/A</v>
      </c>
      <c r="AB1318" s="49" t="e">
        <f t="array" ref="AB1318">IF(ISNUMBER(AB418), -MIN(0, AB418/MAX(IF(ISNUMBER(AB$396:AB418), AB$396:AB418))-1), NA())</f>
        <v>#N/A</v>
      </c>
      <c r="AC1318" s="49" t="e">
        <f t="array" ref="AC1318">IF(ISNUMBER(AC418), -MIN(0, AC418/MAX(IF(ISNUMBER(AC$396:AC418), AC$396:AC418))-1), NA())</f>
        <v>#N/A</v>
      </c>
      <c r="AD1318" s="49" t="e">
        <f t="array" ref="AD1318">IF(ISNUMBER(AD418), -MIN(0, AD418/MAX(IF(ISNUMBER(AD$396:AD418), AD$396:AD418))-1), NA())</f>
        <v>#N/A</v>
      </c>
      <c r="AE1318" s="49" t="e">
        <f t="array" ref="AE1318">IF(ISNUMBER(AE418), -MIN(0, AE418/MAX(IF(ISNUMBER(AE$396:AE418), AE$396:AE418))-1), NA())</f>
        <v>#N/A</v>
      </c>
      <c r="AG1318" s="49" t="e">
        <f t="array" ref="AG1318">IF(ISNUMBER(AG418), -MIN(0, AG418/MAX(IF(ISNUMBER(AG$396:AG418), AG$396:AG418))-1), NA())</f>
        <v>#N/A</v>
      </c>
      <c r="AM1318" s="49" t="e">
        <f t="array" ref="AM1318">IF(ISNUMBER(AM418), -MIN(0, AM418/MAX(IF(ISNUMBER(AM$396:AM418), AM$396:AM418))-1), NA())</f>
        <v>#N/A</v>
      </c>
      <c r="AN1318" s="49" t="e">
        <f t="array" ref="AN1318">IF(ISNUMBER(AN418), -MIN(0, AN418/MAX(IF(ISNUMBER(AN$396:AN418), AN$396:AN418))-1), NA())</f>
        <v>#N/A</v>
      </c>
      <c r="AO1318" s="49" t="e">
        <f t="array" ref="AO1318">IF(ISNUMBER(AO418), -MIN(0, AO418/MAX(IF(ISNUMBER(AO$396:AO418), AO$396:AO418))-1), NA())</f>
        <v>#N/A</v>
      </c>
      <c r="AP1318" s="49" t="e">
        <f t="array" ref="AP1318">IF(ISNUMBER(AP418), -MIN(0, AP418/MAX(IF(ISNUMBER(AP$396:AP418), AP$396:AP418))-1), NA())</f>
        <v>#N/A</v>
      </c>
      <c r="AQ1318" s="49" t="e">
        <f t="array" ref="AQ1318">IF(ISNUMBER(AQ418), -MIN(0, AQ418/MAX(IF(ISNUMBER(AQ$396:AQ418), AQ$396:AQ418))-1), NA())</f>
        <v>#N/A</v>
      </c>
      <c r="AS1318" s="49" t="e">
        <f t="array" ref="AS1318">IF(ISNUMBER(AS418), -MIN(0, AS418/MAX(IF(ISNUMBER(AS$396:AS418), AS$396:AS418))-1), NA())</f>
        <v>#N/A</v>
      </c>
      <c r="AU1318" s="49" t="e">
        <f t="array" ref="AU1318">IF(ISNUMBER(AU418), -MIN(0, AU418/MAX(IF(ISNUMBER(AU$396:AU418), AU$396:AU418))-1), NA())</f>
        <v>#N/A</v>
      </c>
      <c r="AV1318" s="49" t="e">
        <f t="array" ref="AV1318">IF(ISNUMBER(AV418), -MIN(0, AV418/MAX(IF(ISNUMBER(AV$396:AV418), AV$396:AV418))-1), NA())</f>
        <v>#N/A</v>
      </c>
      <c r="AW1318" s="49" t="e">
        <f t="array" ref="AW1318">IF(ISNUMBER(AW418), -MIN(0, AW418/MAX(IF(ISNUMBER(AW$396:AW418), AW$396:AW418))-1), NA())</f>
        <v>#N/A</v>
      </c>
      <c r="AX1318" s="49" t="e">
        <f t="array" ref="AX1318">IF(ISNUMBER(AX418), -MIN(0, AX418/MAX(IF(ISNUMBER(AX$396:AX418), AX$396:AX418))-1), NA())</f>
        <v>#N/A</v>
      </c>
      <c r="AY1318" s="49" t="e">
        <f t="array" ref="AY1318">IF(ISNUMBER(AY418), -MIN(0, AY418/MAX(IF(ISNUMBER(AY$396:AY418), AY$396:AY418))-1), NA())</f>
        <v>#N/A</v>
      </c>
      <c r="AZ1318" s="49" t="e">
        <f t="array" ref="AZ1318">IF(ISNUMBER(AZ418), -MIN(0, AZ418/MAX(IF(ISNUMBER(AZ$396:AZ418), AZ$396:AZ418))-1), NA())</f>
        <v>#N/A</v>
      </c>
      <c r="BA1318" s="49" t="e">
        <f t="array" ref="BA1318">IF(ISNUMBER(BA418), -MIN(0, BA418/MAX(IF(ISNUMBER(BA$396:BA418), BA$396:BA418))-1), NA())</f>
        <v>#N/A</v>
      </c>
      <c r="BB1318" s="49" t="e">
        <f t="array" ref="BB1318">IF(ISNUMBER(BB418), -MIN(0, BB418/MAX(IF(ISNUMBER(BB$396:BB418), BB$396:BB418))-1), NA())</f>
        <v>#N/A</v>
      </c>
      <c r="BC1318" s="49" t="e">
        <f t="array" ref="BC1318">IF(ISNUMBER(BC418), -MIN(0, BC418/MAX(IF(ISNUMBER(BC$396:BC418), BC$396:BC418))-1), NA())</f>
        <v>#N/A</v>
      </c>
      <c r="BD1318" s="49" t="e">
        <f t="array" ref="BD1318">IF(ISNUMBER(BD418), -MIN(0, BD418/MAX(IF(ISNUMBER(BD$396:BD418), BD$396:BD418))-1), NA())</f>
        <v>#N/A</v>
      </c>
      <c r="BE1318" s="49" t="e">
        <f t="array" ref="BE1318">IF(ISNUMBER(BE418), -MIN(0, BE418/MAX(IF(ISNUMBER(BE$396:BE418), BE$396:BE418))-1), NA())</f>
        <v>#N/A</v>
      </c>
      <c r="BF1318" s="49" t="e">
        <f t="array" ref="BF1318">IF(ISNUMBER(BF418), -MIN(0, BF418/MAX(IF(ISNUMBER(BF$396:BF418), BF$396:BF418))-1), NA())</f>
        <v>#N/A</v>
      </c>
      <c r="BG1318" s="49" t="e">
        <f t="array" ref="BG1318">IF(ISNUMBER(BG418), -MIN(0, BG418/MAX(IF(ISNUMBER(BG$396:BG418), BG$396:BG418))-1), NA())</f>
        <v>#N/A</v>
      </c>
      <c r="BH1318" s="49" t="e">
        <f t="array" ref="BH1318">IF(ISNUMBER(BH418), -MIN(0, BH418/MAX(IF(ISNUMBER(BH$396:BH418), BH$396:BH418))-1), NA())</f>
        <v>#N/A</v>
      </c>
      <c r="BI1318" s="49" t="e">
        <f t="array" ref="BI1318">IF(ISNUMBER(BI418), -MIN(0, BI418/MAX(IF(ISNUMBER(BI$396:BI418), BI$396:BI418))-1), NA())</f>
        <v>#N/A</v>
      </c>
      <c r="BJ1318" s="49" t="e">
        <f t="array" ref="BJ1318">IF(ISNUMBER(BJ418), -MIN(0, BJ418/MAX(IF(ISNUMBER(BJ$396:BJ418), BJ$396:BJ418))-1), NA())</f>
        <v>#N/A</v>
      </c>
      <c r="BK1318" s="49" t="e">
        <f t="array" ref="BK1318">IF(ISNUMBER(BK418), -MIN(0, BK418/MAX(IF(ISNUMBER(BK$396:BK418), BK$396:BK418))-1), NA())</f>
        <v>#N/A</v>
      </c>
      <c r="BL1318" s="49" t="e">
        <f t="array" ref="BL1318">IF(ISNUMBER(BL418), -MIN(0, BL418/MAX(IF(ISNUMBER(BL$396:BL418), BL$396:BL418))-1), NA())</f>
        <v>#N/A</v>
      </c>
      <c r="BM1318" s="49" t="e">
        <f t="array" ref="BM1318">IF(ISNUMBER(BM418), -MIN(0, BM418/MAX(IF(ISNUMBER(BM$396:BM418), BM$396:BM418))-1), NA())</f>
        <v>#N/A</v>
      </c>
      <c r="BN1318" s="49" t="e">
        <f t="array" ref="BN1318">IF(ISNUMBER(BN418), -MIN(0, BN418/MAX(IF(ISNUMBER(BN$396:BN418), BN$396:BN418))-1), NA())</f>
        <v>#N/A</v>
      </c>
      <c r="BO1318" s="49" t="e">
        <f t="array" ref="BO1318">IF(ISNUMBER(BO418), -MIN(0, BO418/MAX(IF(ISNUMBER(BO$396:BO418), BO$396:BO418))-1), NA())</f>
        <v>#N/A</v>
      </c>
      <c r="BP1318" s="49" t="e">
        <f t="array" ref="BP1318">IF(ISNUMBER(BP418), -MIN(0, BP418/MAX(IF(ISNUMBER(BP$396:BP418), BP$396:BP418))-1), NA())</f>
        <v>#N/A</v>
      </c>
      <c r="BQ1318" s="49" t="e">
        <f t="array" ref="BQ1318">IF(ISNUMBER(BQ418), -MIN(0, BQ418/MAX(IF(ISNUMBER(BQ$396:BQ418), BQ$396:BQ418))-1), NA())</f>
        <v>#N/A</v>
      </c>
      <c r="BR1318" s="49" t="e">
        <f t="array" ref="BR1318">IF(ISNUMBER(BR418), -MIN(0, BR418/MAX(IF(ISNUMBER(BR$396:BR418), BR$396:BR418))-1), NA())</f>
        <v>#N/A</v>
      </c>
      <c r="BS1318" s="49" t="e">
        <f t="array" ref="BS1318">IF(ISNUMBER(BS418), -MIN(0, BS418/MAX(IF(ISNUMBER(BS$396:BS418), BS$396:BS418))-1), NA())</f>
        <v>#N/A</v>
      </c>
    </row>
    <row r="1319" spans="2:71">
      <c r="B1319" s="48">
        <f t="shared" si="1131"/>
        <v>1893</v>
      </c>
      <c r="M1319" s="49" t="e">
        <f t="array" ref="M1319">IF(ISNUMBER(M419), -IF(M$91, MIN(0, M419/MAX(IF(ISNUMBER(M$396:M419), M$396:M419))-1), MIN(0, M569/MAX(IF(ISNUMBER(M$546:M569), M$546:M569))-1)), NA())</f>
        <v>#N/A</v>
      </c>
      <c r="N1319" s="49" t="e">
        <f t="array" ref="N1319">IF(ISNUMBER(N419), -IF(N$91, MIN(0, N419/MAX(IF(ISNUMBER(N$396:N419), N$396:N419))-1), MIN(0, N569/MAX(IF(ISNUMBER(N$546:N569), N$546:N569))-1)), NA())</f>
        <v>#N/A</v>
      </c>
      <c r="X1319" s="49" t="e">
        <f t="array" ref="X1319">IF(ISNUMBER(X419), -IF(X$91, MIN(0, X419/MAX(IF(ISNUMBER(X$396:X419), X$396:X419))-1), MIN(0, X569/MAX(IF(ISNUMBER(X$546:X569), X$546:X569))-1)), NA())</f>
        <v>#N/A</v>
      </c>
      <c r="Y1319" s="49" t="e">
        <f t="array" ref="Y1319">IF(ISNUMBER(Y419), -IF(Y$91, MIN(0, Y419/MAX(IF(ISNUMBER(Y$396:Y419), Y$396:Y419))-1), MIN(0, Y569/MAX(IF(ISNUMBER(Y$546:Y569), Y$546:Y569))-1)), NA())</f>
        <v>#N/A</v>
      </c>
      <c r="AA1319" s="49" t="e">
        <f t="array" ref="AA1319">IF(ISNUMBER(AA419), -MIN(0, AA419/MAX(IF(ISNUMBER(AA$396:AA419), AA$396:AA419))-1), NA())</f>
        <v>#N/A</v>
      </c>
      <c r="AB1319" s="49" t="e">
        <f t="array" ref="AB1319">IF(ISNUMBER(AB419), -MIN(0, AB419/MAX(IF(ISNUMBER(AB$396:AB419), AB$396:AB419))-1), NA())</f>
        <v>#N/A</v>
      </c>
      <c r="AC1319" s="49" t="e">
        <f t="array" ref="AC1319">IF(ISNUMBER(AC419), -MIN(0, AC419/MAX(IF(ISNUMBER(AC$396:AC419), AC$396:AC419))-1), NA())</f>
        <v>#N/A</v>
      </c>
      <c r="AD1319" s="49" t="e">
        <f t="array" ref="AD1319">IF(ISNUMBER(AD419), -MIN(0, AD419/MAX(IF(ISNUMBER(AD$396:AD419), AD$396:AD419))-1), NA())</f>
        <v>#N/A</v>
      </c>
      <c r="AE1319" s="49" t="e">
        <f t="array" ref="AE1319">IF(ISNUMBER(AE419), -MIN(0, AE419/MAX(IF(ISNUMBER(AE$396:AE419), AE$396:AE419))-1), NA())</f>
        <v>#N/A</v>
      </c>
      <c r="AG1319" s="49" t="e">
        <f t="array" ref="AG1319">IF(ISNUMBER(AG419), -MIN(0, AG419/MAX(IF(ISNUMBER(AG$396:AG419), AG$396:AG419))-1), NA())</f>
        <v>#N/A</v>
      </c>
      <c r="AM1319" s="49" t="e">
        <f t="array" ref="AM1319">IF(ISNUMBER(AM419), -MIN(0, AM419/MAX(IF(ISNUMBER(AM$396:AM419), AM$396:AM419))-1), NA())</f>
        <v>#N/A</v>
      </c>
      <c r="AN1319" s="49" t="e">
        <f t="array" ref="AN1319">IF(ISNUMBER(AN419), -MIN(0, AN419/MAX(IF(ISNUMBER(AN$396:AN419), AN$396:AN419))-1), NA())</f>
        <v>#N/A</v>
      </c>
      <c r="AO1319" s="49" t="e">
        <f t="array" ref="AO1319">IF(ISNUMBER(AO419), -MIN(0, AO419/MAX(IF(ISNUMBER(AO$396:AO419), AO$396:AO419))-1), NA())</f>
        <v>#N/A</v>
      </c>
      <c r="AP1319" s="49" t="e">
        <f t="array" ref="AP1319">IF(ISNUMBER(AP419), -MIN(0, AP419/MAX(IF(ISNUMBER(AP$396:AP419), AP$396:AP419))-1), NA())</f>
        <v>#N/A</v>
      </c>
      <c r="AQ1319" s="49" t="e">
        <f t="array" ref="AQ1319">IF(ISNUMBER(AQ419), -MIN(0, AQ419/MAX(IF(ISNUMBER(AQ$396:AQ419), AQ$396:AQ419))-1), NA())</f>
        <v>#N/A</v>
      </c>
      <c r="AS1319" s="49" t="e">
        <f t="array" ref="AS1319">IF(ISNUMBER(AS419), -MIN(0, AS419/MAX(IF(ISNUMBER(AS$396:AS419), AS$396:AS419))-1), NA())</f>
        <v>#N/A</v>
      </c>
      <c r="AU1319" s="49" t="e">
        <f t="array" ref="AU1319">IF(ISNUMBER(AU419), -MIN(0, AU419/MAX(IF(ISNUMBER(AU$396:AU419), AU$396:AU419))-1), NA())</f>
        <v>#N/A</v>
      </c>
      <c r="AV1319" s="49" t="e">
        <f t="array" ref="AV1319">IF(ISNUMBER(AV419), -MIN(0, AV419/MAX(IF(ISNUMBER(AV$396:AV419), AV$396:AV419))-1), NA())</f>
        <v>#N/A</v>
      </c>
      <c r="AW1319" s="49" t="e">
        <f t="array" ref="AW1319">IF(ISNUMBER(AW419), -MIN(0, AW419/MAX(IF(ISNUMBER(AW$396:AW419), AW$396:AW419))-1), NA())</f>
        <v>#N/A</v>
      </c>
      <c r="AX1319" s="49" t="e">
        <f t="array" ref="AX1319">IF(ISNUMBER(AX419), -MIN(0, AX419/MAX(IF(ISNUMBER(AX$396:AX419), AX$396:AX419))-1), NA())</f>
        <v>#N/A</v>
      </c>
      <c r="AY1319" s="49" t="e">
        <f t="array" ref="AY1319">IF(ISNUMBER(AY419), -MIN(0, AY419/MAX(IF(ISNUMBER(AY$396:AY419), AY$396:AY419))-1), NA())</f>
        <v>#N/A</v>
      </c>
      <c r="AZ1319" s="49" t="e">
        <f t="array" ref="AZ1319">IF(ISNUMBER(AZ419), -MIN(0, AZ419/MAX(IF(ISNUMBER(AZ$396:AZ419), AZ$396:AZ419))-1), NA())</f>
        <v>#N/A</v>
      </c>
      <c r="BA1319" s="49" t="e">
        <f t="array" ref="BA1319">IF(ISNUMBER(BA419), -MIN(0, BA419/MAX(IF(ISNUMBER(BA$396:BA419), BA$396:BA419))-1), NA())</f>
        <v>#N/A</v>
      </c>
      <c r="BB1319" s="49" t="e">
        <f t="array" ref="BB1319">IF(ISNUMBER(BB419), -MIN(0, BB419/MAX(IF(ISNUMBER(BB$396:BB419), BB$396:BB419))-1), NA())</f>
        <v>#N/A</v>
      </c>
      <c r="BC1319" s="49" t="e">
        <f t="array" ref="BC1319">IF(ISNUMBER(BC419), -MIN(0, BC419/MAX(IF(ISNUMBER(BC$396:BC419), BC$396:BC419))-1), NA())</f>
        <v>#N/A</v>
      </c>
      <c r="BD1319" s="49" t="e">
        <f t="array" ref="BD1319">IF(ISNUMBER(BD419), -MIN(0, BD419/MAX(IF(ISNUMBER(BD$396:BD419), BD$396:BD419))-1), NA())</f>
        <v>#N/A</v>
      </c>
      <c r="BE1319" s="49" t="e">
        <f t="array" ref="BE1319">IF(ISNUMBER(BE419), -MIN(0, BE419/MAX(IF(ISNUMBER(BE$396:BE419), BE$396:BE419))-1), NA())</f>
        <v>#N/A</v>
      </c>
      <c r="BF1319" s="49" t="e">
        <f t="array" ref="BF1319">IF(ISNUMBER(BF419), -MIN(0, BF419/MAX(IF(ISNUMBER(BF$396:BF419), BF$396:BF419))-1), NA())</f>
        <v>#N/A</v>
      </c>
      <c r="BG1319" s="49" t="e">
        <f t="array" ref="BG1319">IF(ISNUMBER(BG419), -MIN(0, BG419/MAX(IF(ISNUMBER(BG$396:BG419), BG$396:BG419))-1), NA())</f>
        <v>#N/A</v>
      </c>
      <c r="BH1319" s="49" t="e">
        <f t="array" ref="BH1319">IF(ISNUMBER(BH419), -MIN(0, BH419/MAX(IF(ISNUMBER(BH$396:BH419), BH$396:BH419))-1), NA())</f>
        <v>#N/A</v>
      </c>
      <c r="BI1319" s="49" t="e">
        <f t="array" ref="BI1319">IF(ISNUMBER(BI419), -MIN(0, BI419/MAX(IF(ISNUMBER(BI$396:BI419), BI$396:BI419))-1), NA())</f>
        <v>#N/A</v>
      </c>
      <c r="BJ1319" s="49" t="e">
        <f t="array" ref="BJ1319">IF(ISNUMBER(BJ419), -MIN(0, BJ419/MAX(IF(ISNUMBER(BJ$396:BJ419), BJ$396:BJ419))-1), NA())</f>
        <v>#N/A</v>
      </c>
      <c r="BK1319" s="49" t="e">
        <f t="array" ref="BK1319">IF(ISNUMBER(BK419), -MIN(0, BK419/MAX(IF(ISNUMBER(BK$396:BK419), BK$396:BK419))-1), NA())</f>
        <v>#N/A</v>
      </c>
      <c r="BL1319" s="49" t="e">
        <f t="array" ref="BL1319">IF(ISNUMBER(BL419), -MIN(0, BL419/MAX(IF(ISNUMBER(BL$396:BL419), BL$396:BL419))-1), NA())</f>
        <v>#N/A</v>
      </c>
      <c r="BM1319" s="49" t="e">
        <f t="array" ref="BM1319">IF(ISNUMBER(BM419), -MIN(0, BM419/MAX(IF(ISNUMBER(BM$396:BM419), BM$396:BM419))-1), NA())</f>
        <v>#N/A</v>
      </c>
      <c r="BN1319" s="49" t="e">
        <f t="array" ref="BN1319">IF(ISNUMBER(BN419), -MIN(0, BN419/MAX(IF(ISNUMBER(BN$396:BN419), BN$396:BN419))-1), NA())</f>
        <v>#N/A</v>
      </c>
      <c r="BO1319" s="49" t="e">
        <f t="array" ref="BO1319">IF(ISNUMBER(BO419), -MIN(0, BO419/MAX(IF(ISNUMBER(BO$396:BO419), BO$396:BO419))-1), NA())</f>
        <v>#N/A</v>
      </c>
      <c r="BP1319" s="49" t="e">
        <f t="array" ref="BP1319">IF(ISNUMBER(BP419), -MIN(0, BP419/MAX(IF(ISNUMBER(BP$396:BP419), BP$396:BP419))-1), NA())</f>
        <v>#N/A</v>
      </c>
      <c r="BQ1319" s="49" t="e">
        <f t="array" ref="BQ1319">IF(ISNUMBER(BQ419), -MIN(0, BQ419/MAX(IF(ISNUMBER(BQ$396:BQ419), BQ$396:BQ419))-1), NA())</f>
        <v>#N/A</v>
      </c>
      <c r="BR1319" s="49" t="e">
        <f t="array" ref="BR1319">IF(ISNUMBER(BR419), -MIN(0, BR419/MAX(IF(ISNUMBER(BR$396:BR419), BR$396:BR419))-1), NA())</f>
        <v>#N/A</v>
      </c>
      <c r="BS1319" s="49" t="e">
        <f t="array" ref="BS1319">IF(ISNUMBER(BS419), -MIN(0, BS419/MAX(IF(ISNUMBER(BS$396:BS419), BS$396:BS419))-1), NA())</f>
        <v>#N/A</v>
      </c>
    </row>
    <row r="1320" spans="2:71">
      <c r="B1320" s="48">
        <f t="shared" si="1131"/>
        <v>1894</v>
      </c>
      <c r="M1320" s="49" t="e">
        <f t="array" ref="M1320">IF(ISNUMBER(M420), -IF(M$91, MIN(0, M420/MAX(IF(ISNUMBER(M$396:M420), M$396:M420))-1), MIN(0, M570/MAX(IF(ISNUMBER(M$546:M570), M$546:M570))-1)), NA())</f>
        <v>#N/A</v>
      </c>
      <c r="N1320" s="49" t="e">
        <f t="array" ref="N1320">IF(ISNUMBER(N420), -IF(N$91, MIN(0, N420/MAX(IF(ISNUMBER(N$396:N420), N$396:N420))-1), MIN(0, N570/MAX(IF(ISNUMBER(N$546:N570), N$546:N570))-1)), NA())</f>
        <v>#N/A</v>
      </c>
      <c r="X1320" s="49" t="e">
        <f t="array" ref="X1320">IF(ISNUMBER(X420), -IF(X$91, MIN(0, X420/MAX(IF(ISNUMBER(X$396:X420), X$396:X420))-1), MIN(0, X570/MAX(IF(ISNUMBER(X$546:X570), X$546:X570))-1)), NA())</f>
        <v>#N/A</v>
      </c>
      <c r="Y1320" s="49" t="e">
        <f t="array" ref="Y1320">IF(ISNUMBER(Y420), -IF(Y$91, MIN(0, Y420/MAX(IF(ISNUMBER(Y$396:Y420), Y$396:Y420))-1), MIN(0, Y570/MAX(IF(ISNUMBER(Y$546:Y570), Y$546:Y570))-1)), NA())</f>
        <v>#N/A</v>
      </c>
      <c r="AA1320" s="49" t="e">
        <f t="array" ref="AA1320">IF(ISNUMBER(AA420), -MIN(0, AA420/MAX(IF(ISNUMBER(AA$396:AA420), AA$396:AA420))-1), NA())</f>
        <v>#N/A</v>
      </c>
      <c r="AB1320" s="49" t="e">
        <f t="array" ref="AB1320">IF(ISNUMBER(AB420), -MIN(0, AB420/MAX(IF(ISNUMBER(AB$396:AB420), AB$396:AB420))-1), NA())</f>
        <v>#N/A</v>
      </c>
      <c r="AC1320" s="49" t="e">
        <f t="array" ref="AC1320">IF(ISNUMBER(AC420), -MIN(0, AC420/MAX(IF(ISNUMBER(AC$396:AC420), AC$396:AC420))-1), NA())</f>
        <v>#N/A</v>
      </c>
      <c r="AD1320" s="49" t="e">
        <f t="array" ref="AD1320">IF(ISNUMBER(AD420), -MIN(0, AD420/MAX(IF(ISNUMBER(AD$396:AD420), AD$396:AD420))-1), NA())</f>
        <v>#N/A</v>
      </c>
      <c r="AE1320" s="49" t="e">
        <f t="array" ref="AE1320">IF(ISNUMBER(AE420), -MIN(0, AE420/MAX(IF(ISNUMBER(AE$396:AE420), AE$396:AE420))-1), NA())</f>
        <v>#N/A</v>
      </c>
      <c r="AG1320" s="49" t="e">
        <f t="array" ref="AG1320">IF(ISNUMBER(AG420), -MIN(0, AG420/MAX(IF(ISNUMBER(AG$396:AG420), AG$396:AG420))-1), NA())</f>
        <v>#N/A</v>
      </c>
      <c r="AM1320" s="49" t="e">
        <f t="array" ref="AM1320">IF(ISNUMBER(AM420), -MIN(0, AM420/MAX(IF(ISNUMBER(AM$396:AM420), AM$396:AM420))-1), NA())</f>
        <v>#N/A</v>
      </c>
      <c r="AN1320" s="49" t="e">
        <f t="array" ref="AN1320">IF(ISNUMBER(AN420), -MIN(0, AN420/MAX(IF(ISNUMBER(AN$396:AN420), AN$396:AN420))-1), NA())</f>
        <v>#N/A</v>
      </c>
      <c r="AO1320" s="49" t="e">
        <f t="array" ref="AO1320">IF(ISNUMBER(AO420), -MIN(0, AO420/MAX(IF(ISNUMBER(AO$396:AO420), AO$396:AO420))-1), NA())</f>
        <v>#N/A</v>
      </c>
      <c r="AP1320" s="49" t="e">
        <f t="array" ref="AP1320">IF(ISNUMBER(AP420), -MIN(0, AP420/MAX(IF(ISNUMBER(AP$396:AP420), AP$396:AP420))-1), NA())</f>
        <v>#N/A</v>
      </c>
      <c r="AQ1320" s="49" t="e">
        <f t="array" ref="AQ1320">IF(ISNUMBER(AQ420), -MIN(0, AQ420/MAX(IF(ISNUMBER(AQ$396:AQ420), AQ$396:AQ420))-1), NA())</f>
        <v>#N/A</v>
      </c>
      <c r="AS1320" s="49" t="e">
        <f t="array" ref="AS1320">IF(ISNUMBER(AS420), -MIN(0, AS420/MAX(IF(ISNUMBER(AS$396:AS420), AS$396:AS420))-1), NA())</f>
        <v>#N/A</v>
      </c>
      <c r="AU1320" s="49" t="e">
        <f t="array" ref="AU1320">IF(ISNUMBER(AU420), -MIN(0, AU420/MAX(IF(ISNUMBER(AU$396:AU420), AU$396:AU420))-1), NA())</f>
        <v>#N/A</v>
      </c>
      <c r="AV1320" s="49" t="e">
        <f t="array" ref="AV1320">IF(ISNUMBER(AV420), -MIN(0, AV420/MAX(IF(ISNUMBER(AV$396:AV420), AV$396:AV420))-1), NA())</f>
        <v>#N/A</v>
      </c>
      <c r="AW1320" s="49" t="e">
        <f t="array" ref="AW1320">IF(ISNUMBER(AW420), -MIN(0, AW420/MAX(IF(ISNUMBER(AW$396:AW420), AW$396:AW420))-1), NA())</f>
        <v>#N/A</v>
      </c>
      <c r="AX1320" s="49" t="e">
        <f t="array" ref="AX1320">IF(ISNUMBER(AX420), -MIN(0, AX420/MAX(IF(ISNUMBER(AX$396:AX420), AX$396:AX420))-1), NA())</f>
        <v>#N/A</v>
      </c>
      <c r="AY1320" s="49" t="e">
        <f t="array" ref="AY1320">IF(ISNUMBER(AY420), -MIN(0, AY420/MAX(IF(ISNUMBER(AY$396:AY420), AY$396:AY420))-1), NA())</f>
        <v>#N/A</v>
      </c>
      <c r="AZ1320" s="49" t="e">
        <f t="array" ref="AZ1320">IF(ISNUMBER(AZ420), -MIN(0, AZ420/MAX(IF(ISNUMBER(AZ$396:AZ420), AZ$396:AZ420))-1), NA())</f>
        <v>#N/A</v>
      </c>
      <c r="BA1320" s="49" t="e">
        <f t="array" ref="BA1320">IF(ISNUMBER(BA420), -MIN(0, BA420/MAX(IF(ISNUMBER(BA$396:BA420), BA$396:BA420))-1), NA())</f>
        <v>#N/A</v>
      </c>
      <c r="BB1320" s="49" t="e">
        <f t="array" ref="BB1320">IF(ISNUMBER(BB420), -MIN(0, BB420/MAX(IF(ISNUMBER(BB$396:BB420), BB$396:BB420))-1), NA())</f>
        <v>#N/A</v>
      </c>
      <c r="BC1320" s="49" t="e">
        <f t="array" ref="BC1320">IF(ISNUMBER(BC420), -MIN(0, BC420/MAX(IF(ISNUMBER(BC$396:BC420), BC$396:BC420))-1), NA())</f>
        <v>#N/A</v>
      </c>
      <c r="BD1320" s="49" t="e">
        <f t="array" ref="BD1320">IF(ISNUMBER(BD420), -MIN(0, BD420/MAX(IF(ISNUMBER(BD$396:BD420), BD$396:BD420))-1), NA())</f>
        <v>#N/A</v>
      </c>
      <c r="BE1320" s="49" t="e">
        <f t="array" ref="BE1320">IF(ISNUMBER(BE420), -MIN(0, BE420/MAX(IF(ISNUMBER(BE$396:BE420), BE$396:BE420))-1), NA())</f>
        <v>#N/A</v>
      </c>
      <c r="BF1320" s="49" t="e">
        <f t="array" ref="BF1320">IF(ISNUMBER(BF420), -MIN(0, BF420/MAX(IF(ISNUMBER(BF$396:BF420), BF$396:BF420))-1), NA())</f>
        <v>#N/A</v>
      </c>
      <c r="BG1320" s="49" t="e">
        <f t="array" ref="BG1320">IF(ISNUMBER(BG420), -MIN(0, BG420/MAX(IF(ISNUMBER(BG$396:BG420), BG$396:BG420))-1), NA())</f>
        <v>#N/A</v>
      </c>
      <c r="BH1320" s="49" t="e">
        <f t="array" ref="BH1320">IF(ISNUMBER(BH420), -MIN(0, BH420/MAX(IF(ISNUMBER(BH$396:BH420), BH$396:BH420))-1), NA())</f>
        <v>#N/A</v>
      </c>
      <c r="BI1320" s="49" t="e">
        <f t="array" ref="BI1320">IF(ISNUMBER(BI420), -MIN(0, BI420/MAX(IF(ISNUMBER(BI$396:BI420), BI$396:BI420))-1), NA())</f>
        <v>#N/A</v>
      </c>
      <c r="BJ1320" s="49" t="e">
        <f t="array" ref="BJ1320">IF(ISNUMBER(BJ420), -MIN(0, BJ420/MAX(IF(ISNUMBER(BJ$396:BJ420), BJ$396:BJ420))-1), NA())</f>
        <v>#N/A</v>
      </c>
      <c r="BK1320" s="49" t="e">
        <f t="array" ref="BK1320">IF(ISNUMBER(BK420), -MIN(0, BK420/MAX(IF(ISNUMBER(BK$396:BK420), BK$396:BK420))-1), NA())</f>
        <v>#N/A</v>
      </c>
      <c r="BL1320" s="49" t="e">
        <f t="array" ref="BL1320">IF(ISNUMBER(BL420), -MIN(0, BL420/MAX(IF(ISNUMBER(BL$396:BL420), BL$396:BL420))-1), NA())</f>
        <v>#N/A</v>
      </c>
      <c r="BM1320" s="49" t="e">
        <f t="array" ref="BM1320">IF(ISNUMBER(BM420), -MIN(0, BM420/MAX(IF(ISNUMBER(BM$396:BM420), BM$396:BM420))-1), NA())</f>
        <v>#N/A</v>
      </c>
      <c r="BN1320" s="49" t="e">
        <f t="array" ref="BN1320">IF(ISNUMBER(BN420), -MIN(0, BN420/MAX(IF(ISNUMBER(BN$396:BN420), BN$396:BN420))-1), NA())</f>
        <v>#N/A</v>
      </c>
      <c r="BO1320" s="49" t="e">
        <f t="array" ref="BO1320">IF(ISNUMBER(BO420), -MIN(0, BO420/MAX(IF(ISNUMBER(BO$396:BO420), BO$396:BO420))-1), NA())</f>
        <v>#N/A</v>
      </c>
      <c r="BP1320" s="49" t="e">
        <f t="array" ref="BP1320">IF(ISNUMBER(BP420), -MIN(0, BP420/MAX(IF(ISNUMBER(BP$396:BP420), BP$396:BP420))-1), NA())</f>
        <v>#N/A</v>
      </c>
      <c r="BQ1320" s="49" t="e">
        <f t="array" ref="BQ1320">IF(ISNUMBER(BQ420), -MIN(0, BQ420/MAX(IF(ISNUMBER(BQ$396:BQ420), BQ$396:BQ420))-1), NA())</f>
        <v>#N/A</v>
      </c>
      <c r="BR1320" s="49" t="e">
        <f t="array" ref="BR1320">IF(ISNUMBER(BR420), -MIN(0, BR420/MAX(IF(ISNUMBER(BR$396:BR420), BR$396:BR420))-1), NA())</f>
        <v>#N/A</v>
      </c>
      <c r="BS1320" s="49" t="e">
        <f t="array" ref="BS1320">IF(ISNUMBER(BS420), -MIN(0, BS420/MAX(IF(ISNUMBER(BS$396:BS420), BS$396:BS420))-1), NA())</f>
        <v>#N/A</v>
      </c>
    </row>
    <row r="1321" spans="2:71">
      <c r="B1321" s="48">
        <f t="shared" si="1131"/>
        <v>1895</v>
      </c>
      <c r="M1321" s="49" t="e">
        <f t="array" ref="M1321">IF(ISNUMBER(M421), -IF(M$91, MIN(0, M421/MAX(IF(ISNUMBER(M$396:M421), M$396:M421))-1), MIN(0, M571/MAX(IF(ISNUMBER(M$546:M571), M$546:M571))-1)), NA())</f>
        <v>#N/A</v>
      </c>
      <c r="N1321" s="49" t="e">
        <f t="array" ref="N1321">IF(ISNUMBER(N421), -IF(N$91, MIN(0, N421/MAX(IF(ISNUMBER(N$396:N421), N$396:N421))-1), MIN(0, N571/MAX(IF(ISNUMBER(N$546:N571), N$546:N571))-1)), NA())</f>
        <v>#N/A</v>
      </c>
      <c r="X1321" s="49" t="e">
        <f t="array" ref="X1321">IF(ISNUMBER(X421), -IF(X$91, MIN(0, X421/MAX(IF(ISNUMBER(X$396:X421), X$396:X421))-1), MIN(0, X571/MAX(IF(ISNUMBER(X$546:X571), X$546:X571))-1)), NA())</f>
        <v>#N/A</v>
      </c>
      <c r="Y1321" s="49" t="e">
        <f t="array" ref="Y1321">IF(ISNUMBER(Y421), -IF(Y$91, MIN(0, Y421/MAX(IF(ISNUMBER(Y$396:Y421), Y$396:Y421))-1), MIN(0, Y571/MAX(IF(ISNUMBER(Y$546:Y571), Y$546:Y571))-1)), NA())</f>
        <v>#N/A</v>
      </c>
      <c r="AA1321" s="49" t="e">
        <f t="array" ref="AA1321">IF(ISNUMBER(AA421), -MIN(0, AA421/MAX(IF(ISNUMBER(AA$396:AA421), AA$396:AA421))-1), NA())</f>
        <v>#N/A</v>
      </c>
      <c r="AB1321" s="49" t="e">
        <f t="array" ref="AB1321">IF(ISNUMBER(AB421), -MIN(0, AB421/MAX(IF(ISNUMBER(AB$396:AB421), AB$396:AB421))-1), NA())</f>
        <v>#N/A</v>
      </c>
      <c r="AC1321" s="49" t="e">
        <f t="array" ref="AC1321">IF(ISNUMBER(AC421), -MIN(0, AC421/MAX(IF(ISNUMBER(AC$396:AC421), AC$396:AC421))-1), NA())</f>
        <v>#N/A</v>
      </c>
      <c r="AD1321" s="49" t="e">
        <f t="array" ref="AD1321">IF(ISNUMBER(AD421), -MIN(0, AD421/MAX(IF(ISNUMBER(AD$396:AD421), AD$396:AD421))-1), NA())</f>
        <v>#N/A</v>
      </c>
      <c r="AE1321" s="49" t="e">
        <f t="array" ref="AE1321">IF(ISNUMBER(AE421), -MIN(0, AE421/MAX(IF(ISNUMBER(AE$396:AE421), AE$396:AE421))-1), NA())</f>
        <v>#N/A</v>
      </c>
      <c r="AG1321" s="49" t="e">
        <f t="array" ref="AG1321">IF(ISNUMBER(AG421), -MIN(0, AG421/MAX(IF(ISNUMBER(AG$396:AG421), AG$396:AG421))-1), NA())</f>
        <v>#N/A</v>
      </c>
      <c r="AM1321" s="49" t="e">
        <f t="array" ref="AM1321">IF(ISNUMBER(AM421), -MIN(0, AM421/MAX(IF(ISNUMBER(AM$396:AM421), AM$396:AM421))-1), NA())</f>
        <v>#N/A</v>
      </c>
      <c r="AN1321" s="49" t="e">
        <f t="array" ref="AN1321">IF(ISNUMBER(AN421), -MIN(0, AN421/MAX(IF(ISNUMBER(AN$396:AN421), AN$396:AN421))-1), NA())</f>
        <v>#N/A</v>
      </c>
      <c r="AO1321" s="49" t="e">
        <f t="array" ref="AO1321">IF(ISNUMBER(AO421), -MIN(0, AO421/MAX(IF(ISNUMBER(AO$396:AO421), AO$396:AO421))-1), NA())</f>
        <v>#N/A</v>
      </c>
      <c r="AP1321" s="49" t="e">
        <f t="array" ref="AP1321">IF(ISNUMBER(AP421), -MIN(0, AP421/MAX(IF(ISNUMBER(AP$396:AP421), AP$396:AP421))-1), NA())</f>
        <v>#N/A</v>
      </c>
      <c r="AQ1321" s="49" t="e">
        <f t="array" ref="AQ1321">IF(ISNUMBER(AQ421), -MIN(0, AQ421/MAX(IF(ISNUMBER(AQ$396:AQ421), AQ$396:AQ421))-1), NA())</f>
        <v>#N/A</v>
      </c>
      <c r="AS1321" s="49" t="e">
        <f t="array" ref="AS1321">IF(ISNUMBER(AS421), -MIN(0, AS421/MAX(IF(ISNUMBER(AS$396:AS421), AS$396:AS421))-1), NA())</f>
        <v>#N/A</v>
      </c>
      <c r="AU1321" s="49" t="e">
        <f t="array" ref="AU1321">IF(ISNUMBER(AU421), -MIN(0, AU421/MAX(IF(ISNUMBER(AU$396:AU421), AU$396:AU421))-1), NA())</f>
        <v>#N/A</v>
      </c>
      <c r="AV1321" s="49" t="e">
        <f t="array" ref="AV1321">IF(ISNUMBER(AV421), -MIN(0, AV421/MAX(IF(ISNUMBER(AV$396:AV421), AV$396:AV421))-1), NA())</f>
        <v>#N/A</v>
      </c>
      <c r="AW1321" s="49" t="e">
        <f t="array" ref="AW1321">IF(ISNUMBER(AW421), -MIN(0, AW421/MAX(IF(ISNUMBER(AW$396:AW421), AW$396:AW421))-1), NA())</f>
        <v>#N/A</v>
      </c>
      <c r="AX1321" s="49" t="e">
        <f t="array" ref="AX1321">IF(ISNUMBER(AX421), -MIN(0, AX421/MAX(IF(ISNUMBER(AX$396:AX421), AX$396:AX421))-1), NA())</f>
        <v>#N/A</v>
      </c>
      <c r="AY1321" s="49" t="e">
        <f t="array" ref="AY1321">IF(ISNUMBER(AY421), -MIN(0, AY421/MAX(IF(ISNUMBER(AY$396:AY421), AY$396:AY421))-1), NA())</f>
        <v>#N/A</v>
      </c>
      <c r="AZ1321" s="49" t="e">
        <f t="array" ref="AZ1321">IF(ISNUMBER(AZ421), -MIN(0, AZ421/MAX(IF(ISNUMBER(AZ$396:AZ421), AZ$396:AZ421))-1), NA())</f>
        <v>#N/A</v>
      </c>
      <c r="BA1321" s="49" t="e">
        <f t="array" ref="BA1321">IF(ISNUMBER(BA421), -MIN(0, BA421/MAX(IF(ISNUMBER(BA$396:BA421), BA$396:BA421))-1), NA())</f>
        <v>#N/A</v>
      </c>
      <c r="BB1321" s="49" t="e">
        <f t="array" ref="BB1321">IF(ISNUMBER(BB421), -MIN(0, BB421/MAX(IF(ISNUMBER(BB$396:BB421), BB$396:BB421))-1), NA())</f>
        <v>#N/A</v>
      </c>
      <c r="BC1321" s="49" t="e">
        <f t="array" ref="BC1321">IF(ISNUMBER(BC421), -MIN(0, BC421/MAX(IF(ISNUMBER(BC$396:BC421), BC$396:BC421))-1), NA())</f>
        <v>#N/A</v>
      </c>
      <c r="BD1321" s="49" t="e">
        <f t="array" ref="BD1321">IF(ISNUMBER(BD421), -MIN(0, BD421/MAX(IF(ISNUMBER(BD$396:BD421), BD$396:BD421))-1), NA())</f>
        <v>#N/A</v>
      </c>
      <c r="BE1321" s="49" t="e">
        <f t="array" ref="BE1321">IF(ISNUMBER(BE421), -MIN(0, BE421/MAX(IF(ISNUMBER(BE$396:BE421), BE$396:BE421))-1), NA())</f>
        <v>#N/A</v>
      </c>
      <c r="BF1321" s="49" t="e">
        <f t="array" ref="BF1321">IF(ISNUMBER(BF421), -MIN(0, BF421/MAX(IF(ISNUMBER(BF$396:BF421), BF$396:BF421))-1), NA())</f>
        <v>#N/A</v>
      </c>
      <c r="BG1321" s="49" t="e">
        <f t="array" ref="BG1321">IF(ISNUMBER(BG421), -MIN(0, BG421/MAX(IF(ISNUMBER(BG$396:BG421), BG$396:BG421))-1), NA())</f>
        <v>#N/A</v>
      </c>
      <c r="BH1321" s="49" t="e">
        <f t="array" ref="BH1321">IF(ISNUMBER(BH421), -MIN(0, BH421/MAX(IF(ISNUMBER(BH$396:BH421), BH$396:BH421))-1), NA())</f>
        <v>#N/A</v>
      </c>
      <c r="BI1321" s="49" t="e">
        <f t="array" ref="BI1321">IF(ISNUMBER(BI421), -MIN(0, BI421/MAX(IF(ISNUMBER(BI$396:BI421), BI$396:BI421))-1), NA())</f>
        <v>#N/A</v>
      </c>
      <c r="BJ1321" s="49" t="e">
        <f t="array" ref="BJ1321">IF(ISNUMBER(BJ421), -MIN(0, BJ421/MAX(IF(ISNUMBER(BJ$396:BJ421), BJ$396:BJ421))-1), NA())</f>
        <v>#N/A</v>
      </c>
      <c r="BK1321" s="49" t="e">
        <f t="array" ref="BK1321">IF(ISNUMBER(BK421), -MIN(0, BK421/MAX(IF(ISNUMBER(BK$396:BK421), BK$396:BK421))-1), NA())</f>
        <v>#N/A</v>
      </c>
      <c r="BL1321" s="49" t="e">
        <f t="array" ref="BL1321">IF(ISNUMBER(BL421), -MIN(0, BL421/MAX(IF(ISNUMBER(BL$396:BL421), BL$396:BL421))-1), NA())</f>
        <v>#N/A</v>
      </c>
      <c r="BM1321" s="49" t="e">
        <f t="array" ref="BM1321">IF(ISNUMBER(BM421), -MIN(0, BM421/MAX(IF(ISNUMBER(BM$396:BM421), BM$396:BM421))-1), NA())</f>
        <v>#N/A</v>
      </c>
      <c r="BN1321" s="49" t="e">
        <f t="array" ref="BN1321">IF(ISNUMBER(BN421), -MIN(0, BN421/MAX(IF(ISNUMBER(BN$396:BN421), BN$396:BN421))-1), NA())</f>
        <v>#N/A</v>
      </c>
      <c r="BO1321" s="49" t="e">
        <f t="array" ref="BO1321">IF(ISNUMBER(BO421), -MIN(0, BO421/MAX(IF(ISNUMBER(BO$396:BO421), BO$396:BO421))-1), NA())</f>
        <v>#N/A</v>
      </c>
      <c r="BP1321" s="49" t="e">
        <f t="array" ref="BP1321">IF(ISNUMBER(BP421), -MIN(0, BP421/MAX(IF(ISNUMBER(BP$396:BP421), BP$396:BP421))-1), NA())</f>
        <v>#N/A</v>
      </c>
      <c r="BQ1321" s="49" t="e">
        <f t="array" ref="BQ1321">IF(ISNUMBER(BQ421), -MIN(0, BQ421/MAX(IF(ISNUMBER(BQ$396:BQ421), BQ$396:BQ421))-1), NA())</f>
        <v>#N/A</v>
      </c>
      <c r="BR1321" s="49" t="e">
        <f t="array" ref="BR1321">IF(ISNUMBER(BR421), -MIN(0, BR421/MAX(IF(ISNUMBER(BR$396:BR421), BR$396:BR421))-1), NA())</f>
        <v>#N/A</v>
      </c>
      <c r="BS1321" s="49" t="e">
        <f t="array" ref="BS1321">IF(ISNUMBER(BS421), -MIN(0, BS421/MAX(IF(ISNUMBER(BS$396:BS421), BS$396:BS421))-1), NA())</f>
        <v>#N/A</v>
      </c>
    </row>
    <row r="1322" spans="2:71">
      <c r="B1322" s="48">
        <f t="shared" si="1131"/>
        <v>1896</v>
      </c>
      <c r="M1322" s="49" t="e">
        <f t="array" ref="M1322">IF(ISNUMBER(M422), -IF(M$91, MIN(0, M422/MAX(IF(ISNUMBER(M$396:M422), M$396:M422))-1), MIN(0, M572/MAX(IF(ISNUMBER(M$546:M572), M$546:M572))-1)), NA())</f>
        <v>#N/A</v>
      </c>
      <c r="N1322" s="49" t="e">
        <f t="array" ref="N1322">IF(ISNUMBER(N422), -IF(N$91, MIN(0, N422/MAX(IF(ISNUMBER(N$396:N422), N$396:N422))-1), MIN(0, N572/MAX(IF(ISNUMBER(N$546:N572), N$546:N572))-1)), NA())</f>
        <v>#N/A</v>
      </c>
      <c r="X1322" s="49" t="e">
        <f t="array" ref="X1322">IF(ISNUMBER(X422), -IF(X$91, MIN(0, X422/MAX(IF(ISNUMBER(X$396:X422), X$396:X422))-1), MIN(0, X572/MAX(IF(ISNUMBER(X$546:X572), X$546:X572))-1)), NA())</f>
        <v>#N/A</v>
      </c>
      <c r="Y1322" s="49" t="e">
        <f t="array" ref="Y1322">IF(ISNUMBER(Y422), -IF(Y$91, MIN(0, Y422/MAX(IF(ISNUMBER(Y$396:Y422), Y$396:Y422))-1), MIN(0, Y572/MAX(IF(ISNUMBER(Y$546:Y572), Y$546:Y572))-1)), NA())</f>
        <v>#N/A</v>
      </c>
      <c r="AA1322" s="49" t="e">
        <f t="array" ref="AA1322">IF(ISNUMBER(AA422), -MIN(0, AA422/MAX(IF(ISNUMBER(AA$396:AA422), AA$396:AA422))-1), NA())</f>
        <v>#N/A</v>
      </c>
      <c r="AB1322" s="49" t="e">
        <f t="array" ref="AB1322">IF(ISNUMBER(AB422), -MIN(0, AB422/MAX(IF(ISNUMBER(AB$396:AB422), AB$396:AB422))-1), NA())</f>
        <v>#N/A</v>
      </c>
      <c r="AC1322" s="49" t="e">
        <f t="array" ref="AC1322">IF(ISNUMBER(AC422), -MIN(0, AC422/MAX(IF(ISNUMBER(AC$396:AC422), AC$396:AC422))-1), NA())</f>
        <v>#N/A</v>
      </c>
      <c r="AD1322" s="49" t="e">
        <f t="array" ref="AD1322">IF(ISNUMBER(AD422), -MIN(0, AD422/MAX(IF(ISNUMBER(AD$396:AD422), AD$396:AD422))-1), NA())</f>
        <v>#N/A</v>
      </c>
      <c r="AE1322" s="49" t="e">
        <f t="array" ref="AE1322">IF(ISNUMBER(AE422), -MIN(0, AE422/MAX(IF(ISNUMBER(AE$396:AE422), AE$396:AE422))-1), NA())</f>
        <v>#N/A</v>
      </c>
      <c r="AG1322" s="49" t="e">
        <f t="array" ref="AG1322">IF(ISNUMBER(AG422), -MIN(0, AG422/MAX(IF(ISNUMBER(AG$396:AG422), AG$396:AG422))-1), NA())</f>
        <v>#N/A</v>
      </c>
      <c r="AM1322" s="49" t="e">
        <f t="array" ref="AM1322">IF(ISNUMBER(AM422), -MIN(0, AM422/MAX(IF(ISNUMBER(AM$396:AM422), AM$396:AM422))-1), NA())</f>
        <v>#N/A</v>
      </c>
      <c r="AN1322" s="49" t="e">
        <f t="array" ref="AN1322">IF(ISNUMBER(AN422), -MIN(0, AN422/MAX(IF(ISNUMBER(AN$396:AN422), AN$396:AN422))-1), NA())</f>
        <v>#N/A</v>
      </c>
      <c r="AO1322" s="49" t="e">
        <f t="array" ref="AO1322">IF(ISNUMBER(AO422), -MIN(0, AO422/MAX(IF(ISNUMBER(AO$396:AO422), AO$396:AO422))-1), NA())</f>
        <v>#N/A</v>
      </c>
      <c r="AP1322" s="49" t="e">
        <f t="array" ref="AP1322">IF(ISNUMBER(AP422), -MIN(0, AP422/MAX(IF(ISNUMBER(AP$396:AP422), AP$396:AP422))-1), NA())</f>
        <v>#N/A</v>
      </c>
      <c r="AQ1322" s="49" t="e">
        <f t="array" ref="AQ1322">IF(ISNUMBER(AQ422), -MIN(0, AQ422/MAX(IF(ISNUMBER(AQ$396:AQ422), AQ$396:AQ422))-1), NA())</f>
        <v>#N/A</v>
      </c>
      <c r="AS1322" s="49" t="e">
        <f t="array" ref="AS1322">IF(ISNUMBER(AS422), -MIN(0, AS422/MAX(IF(ISNUMBER(AS$396:AS422), AS$396:AS422))-1), NA())</f>
        <v>#N/A</v>
      </c>
      <c r="AU1322" s="49" t="e">
        <f t="array" ref="AU1322">IF(ISNUMBER(AU422), -MIN(0, AU422/MAX(IF(ISNUMBER(AU$396:AU422), AU$396:AU422))-1), NA())</f>
        <v>#N/A</v>
      </c>
      <c r="AV1322" s="49" t="e">
        <f t="array" ref="AV1322">IF(ISNUMBER(AV422), -MIN(0, AV422/MAX(IF(ISNUMBER(AV$396:AV422), AV$396:AV422))-1), NA())</f>
        <v>#N/A</v>
      </c>
      <c r="AW1322" s="49" t="e">
        <f t="array" ref="AW1322">IF(ISNUMBER(AW422), -MIN(0, AW422/MAX(IF(ISNUMBER(AW$396:AW422), AW$396:AW422))-1), NA())</f>
        <v>#N/A</v>
      </c>
      <c r="AX1322" s="49" t="e">
        <f t="array" ref="AX1322">IF(ISNUMBER(AX422), -MIN(0, AX422/MAX(IF(ISNUMBER(AX$396:AX422), AX$396:AX422))-1), NA())</f>
        <v>#N/A</v>
      </c>
      <c r="AY1322" s="49" t="e">
        <f t="array" ref="AY1322">IF(ISNUMBER(AY422), -MIN(0, AY422/MAX(IF(ISNUMBER(AY$396:AY422), AY$396:AY422))-1), NA())</f>
        <v>#N/A</v>
      </c>
      <c r="AZ1322" s="49" t="e">
        <f t="array" ref="AZ1322">IF(ISNUMBER(AZ422), -MIN(0, AZ422/MAX(IF(ISNUMBER(AZ$396:AZ422), AZ$396:AZ422))-1), NA())</f>
        <v>#N/A</v>
      </c>
      <c r="BA1322" s="49" t="e">
        <f t="array" ref="BA1322">IF(ISNUMBER(BA422), -MIN(0, BA422/MAX(IF(ISNUMBER(BA$396:BA422), BA$396:BA422))-1), NA())</f>
        <v>#N/A</v>
      </c>
      <c r="BB1322" s="49" t="e">
        <f t="array" ref="BB1322">IF(ISNUMBER(BB422), -MIN(0, BB422/MAX(IF(ISNUMBER(BB$396:BB422), BB$396:BB422))-1), NA())</f>
        <v>#N/A</v>
      </c>
      <c r="BC1322" s="49" t="e">
        <f t="array" ref="BC1322">IF(ISNUMBER(BC422), -MIN(0, BC422/MAX(IF(ISNUMBER(BC$396:BC422), BC$396:BC422))-1), NA())</f>
        <v>#N/A</v>
      </c>
      <c r="BD1322" s="49" t="e">
        <f t="array" ref="BD1322">IF(ISNUMBER(BD422), -MIN(0, BD422/MAX(IF(ISNUMBER(BD$396:BD422), BD$396:BD422))-1), NA())</f>
        <v>#N/A</v>
      </c>
      <c r="BE1322" s="49" t="e">
        <f t="array" ref="BE1322">IF(ISNUMBER(BE422), -MIN(0, BE422/MAX(IF(ISNUMBER(BE$396:BE422), BE$396:BE422))-1), NA())</f>
        <v>#N/A</v>
      </c>
      <c r="BF1322" s="49" t="e">
        <f t="array" ref="BF1322">IF(ISNUMBER(BF422), -MIN(0, BF422/MAX(IF(ISNUMBER(BF$396:BF422), BF$396:BF422))-1), NA())</f>
        <v>#N/A</v>
      </c>
      <c r="BG1322" s="49" t="e">
        <f t="array" ref="BG1322">IF(ISNUMBER(BG422), -MIN(0, BG422/MAX(IF(ISNUMBER(BG$396:BG422), BG$396:BG422))-1), NA())</f>
        <v>#N/A</v>
      </c>
      <c r="BH1322" s="49" t="e">
        <f t="array" ref="BH1322">IF(ISNUMBER(BH422), -MIN(0, BH422/MAX(IF(ISNUMBER(BH$396:BH422), BH$396:BH422))-1), NA())</f>
        <v>#N/A</v>
      </c>
      <c r="BI1322" s="49" t="e">
        <f t="array" ref="BI1322">IF(ISNUMBER(BI422), -MIN(0, BI422/MAX(IF(ISNUMBER(BI$396:BI422), BI$396:BI422))-1), NA())</f>
        <v>#N/A</v>
      </c>
      <c r="BJ1322" s="49" t="e">
        <f t="array" ref="BJ1322">IF(ISNUMBER(BJ422), -MIN(0, BJ422/MAX(IF(ISNUMBER(BJ$396:BJ422), BJ$396:BJ422))-1), NA())</f>
        <v>#N/A</v>
      </c>
      <c r="BK1322" s="49" t="e">
        <f t="array" ref="BK1322">IF(ISNUMBER(BK422), -MIN(0, BK422/MAX(IF(ISNUMBER(BK$396:BK422), BK$396:BK422))-1), NA())</f>
        <v>#N/A</v>
      </c>
      <c r="BL1322" s="49" t="e">
        <f t="array" ref="BL1322">IF(ISNUMBER(BL422), -MIN(0, BL422/MAX(IF(ISNUMBER(BL$396:BL422), BL$396:BL422))-1), NA())</f>
        <v>#N/A</v>
      </c>
      <c r="BM1322" s="49" t="e">
        <f t="array" ref="BM1322">IF(ISNUMBER(BM422), -MIN(0, BM422/MAX(IF(ISNUMBER(BM$396:BM422), BM$396:BM422))-1), NA())</f>
        <v>#N/A</v>
      </c>
      <c r="BN1322" s="49" t="e">
        <f t="array" ref="BN1322">IF(ISNUMBER(BN422), -MIN(0, BN422/MAX(IF(ISNUMBER(BN$396:BN422), BN$396:BN422))-1), NA())</f>
        <v>#N/A</v>
      </c>
      <c r="BO1322" s="49" t="e">
        <f t="array" ref="BO1322">IF(ISNUMBER(BO422), -MIN(0, BO422/MAX(IF(ISNUMBER(BO$396:BO422), BO$396:BO422))-1), NA())</f>
        <v>#N/A</v>
      </c>
      <c r="BP1322" s="49" t="e">
        <f t="array" ref="BP1322">IF(ISNUMBER(BP422), -MIN(0, BP422/MAX(IF(ISNUMBER(BP$396:BP422), BP$396:BP422))-1), NA())</f>
        <v>#N/A</v>
      </c>
      <c r="BQ1322" s="49" t="e">
        <f t="array" ref="BQ1322">IF(ISNUMBER(BQ422), -MIN(0, BQ422/MAX(IF(ISNUMBER(BQ$396:BQ422), BQ$396:BQ422))-1), NA())</f>
        <v>#N/A</v>
      </c>
      <c r="BR1322" s="49" t="e">
        <f t="array" ref="BR1322">IF(ISNUMBER(BR422), -MIN(0, BR422/MAX(IF(ISNUMBER(BR$396:BR422), BR$396:BR422))-1), NA())</f>
        <v>#N/A</v>
      </c>
      <c r="BS1322" s="49" t="e">
        <f t="array" ref="BS1322">IF(ISNUMBER(BS422), -MIN(0, BS422/MAX(IF(ISNUMBER(BS$396:BS422), BS$396:BS422))-1), NA())</f>
        <v>#N/A</v>
      </c>
    </row>
    <row r="1323" spans="2:71">
      <c r="B1323" s="48">
        <f t="shared" si="1131"/>
        <v>1897</v>
      </c>
      <c r="M1323" s="49" t="e">
        <f t="array" ref="M1323">IF(ISNUMBER(M423), -IF(M$91, MIN(0, M423/MAX(IF(ISNUMBER(M$396:M423), M$396:M423))-1), MIN(0, M573/MAX(IF(ISNUMBER(M$546:M573), M$546:M573))-1)), NA())</f>
        <v>#N/A</v>
      </c>
      <c r="N1323" s="49" t="e">
        <f t="array" ref="N1323">IF(ISNUMBER(N423), -IF(N$91, MIN(0, N423/MAX(IF(ISNUMBER(N$396:N423), N$396:N423))-1), MIN(0, N573/MAX(IF(ISNUMBER(N$546:N573), N$546:N573))-1)), NA())</f>
        <v>#N/A</v>
      </c>
      <c r="X1323" s="49" t="e">
        <f t="array" ref="X1323">IF(ISNUMBER(X423), -IF(X$91, MIN(0, X423/MAX(IF(ISNUMBER(X$396:X423), X$396:X423))-1), MIN(0, X573/MAX(IF(ISNUMBER(X$546:X573), X$546:X573))-1)), NA())</f>
        <v>#N/A</v>
      </c>
      <c r="Y1323" s="49" t="e">
        <f t="array" ref="Y1323">IF(ISNUMBER(Y423), -IF(Y$91, MIN(0, Y423/MAX(IF(ISNUMBER(Y$396:Y423), Y$396:Y423))-1), MIN(0, Y573/MAX(IF(ISNUMBER(Y$546:Y573), Y$546:Y573))-1)), NA())</f>
        <v>#N/A</v>
      </c>
      <c r="AA1323" s="49" t="e">
        <f t="array" ref="AA1323">IF(ISNUMBER(AA423), -MIN(0, AA423/MAX(IF(ISNUMBER(AA$396:AA423), AA$396:AA423))-1), NA())</f>
        <v>#N/A</v>
      </c>
      <c r="AB1323" s="49" t="e">
        <f t="array" ref="AB1323">IF(ISNUMBER(AB423), -MIN(0, AB423/MAX(IF(ISNUMBER(AB$396:AB423), AB$396:AB423))-1), NA())</f>
        <v>#N/A</v>
      </c>
      <c r="AC1323" s="49" t="e">
        <f t="array" ref="AC1323">IF(ISNUMBER(AC423), -MIN(0, AC423/MAX(IF(ISNUMBER(AC$396:AC423), AC$396:AC423))-1), NA())</f>
        <v>#N/A</v>
      </c>
      <c r="AD1323" s="49" t="e">
        <f t="array" ref="AD1323">IF(ISNUMBER(AD423), -MIN(0, AD423/MAX(IF(ISNUMBER(AD$396:AD423), AD$396:AD423))-1), NA())</f>
        <v>#N/A</v>
      </c>
      <c r="AE1323" s="49" t="e">
        <f t="array" ref="AE1323">IF(ISNUMBER(AE423), -MIN(0, AE423/MAX(IF(ISNUMBER(AE$396:AE423), AE$396:AE423))-1), NA())</f>
        <v>#N/A</v>
      </c>
      <c r="AG1323" s="49" t="e">
        <f t="array" ref="AG1323">IF(ISNUMBER(AG423), -MIN(0, AG423/MAX(IF(ISNUMBER(AG$396:AG423), AG$396:AG423))-1), NA())</f>
        <v>#N/A</v>
      </c>
      <c r="AM1323" s="49" t="e">
        <f t="array" ref="AM1323">IF(ISNUMBER(AM423), -MIN(0, AM423/MAX(IF(ISNUMBER(AM$396:AM423), AM$396:AM423))-1), NA())</f>
        <v>#N/A</v>
      </c>
      <c r="AN1323" s="49" t="e">
        <f t="array" ref="AN1323">IF(ISNUMBER(AN423), -MIN(0, AN423/MAX(IF(ISNUMBER(AN$396:AN423), AN$396:AN423))-1), NA())</f>
        <v>#N/A</v>
      </c>
      <c r="AO1323" s="49" t="e">
        <f t="array" ref="AO1323">IF(ISNUMBER(AO423), -MIN(0, AO423/MAX(IF(ISNUMBER(AO$396:AO423), AO$396:AO423))-1), NA())</f>
        <v>#N/A</v>
      </c>
      <c r="AP1323" s="49" t="e">
        <f t="array" ref="AP1323">IF(ISNUMBER(AP423), -MIN(0, AP423/MAX(IF(ISNUMBER(AP$396:AP423), AP$396:AP423))-1), NA())</f>
        <v>#N/A</v>
      </c>
      <c r="AQ1323" s="49" t="e">
        <f t="array" ref="AQ1323">IF(ISNUMBER(AQ423), -MIN(0, AQ423/MAX(IF(ISNUMBER(AQ$396:AQ423), AQ$396:AQ423))-1), NA())</f>
        <v>#N/A</v>
      </c>
      <c r="AS1323" s="49" t="e">
        <f t="array" ref="AS1323">IF(ISNUMBER(AS423), -MIN(0, AS423/MAX(IF(ISNUMBER(AS$396:AS423), AS$396:AS423))-1), NA())</f>
        <v>#N/A</v>
      </c>
      <c r="AU1323" s="49" t="e">
        <f t="array" ref="AU1323">IF(ISNUMBER(AU423), -MIN(0, AU423/MAX(IF(ISNUMBER(AU$396:AU423), AU$396:AU423))-1), NA())</f>
        <v>#N/A</v>
      </c>
      <c r="AV1323" s="49" t="e">
        <f t="array" ref="AV1323">IF(ISNUMBER(AV423), -MIN(0, AV423/MAX(IF(ISNUMBER(AV$396:AV423), AV$396:AV423))-1), NA())</f>
        <v>#N/A</v>
      </c>
      <c r="AW1323" s="49" t="e">
        <f t="array" ref="AW1323">IF(ISNUMBER(AW423), -MIN(0, AW423/MAX(IF(ISNUMBER(AW$396:AW423), AW$396:AW423))-1), NA())</f>
        <v>#N/A</v>
      </c>
      <c r="AX1323" s="49" t="e">
        <f t="array" ref="AX1323">IF(ISNUMBER(AX423), -MIN(0, AX423/MAX(IF(ISNUMBER(AX$396:AX423), AX$396:AX423))-1), NA())</f>
        <v>#N/A</v>
      </c>
      <c r="AY1323" s="49" t="e">
        <f t="array" ref="AY1323">IF(ISNUMBER(AY423), -MIN(0, AY423/MAX(IF(ISNUMBER(AY$396:AY423), AY$396:AY423))-1), NA())</f>
        <v>#N/A</v>
      </c>
      <c r="AZ1323" s="49" t="e">
        <f t="array" ref="AZ1323">IF(ISNUMBER(AZ423), -MIN(0, AZ423/MAX(IF(ISNUMBER(AZ$396:AZ423), AZ$396:AZ423))-1), NA())</f>
        <v>#N/A</v>
      </c>
      <c r="BA1323" s="49" t="e">
        <f t="array" ref="BA1323">IF(ISNUMBER(BA423), -MIN(0, BA423/MAX(IF(ISNUMBER(BA$396:BA423), BA$396:BA423))-1), NA())</f>
        <v>#N/A</v>
      </c>
      <c r="BB1323" s="49" t="e">
        <f t="array" ref="BB1323">IF(ISNUMBER(BB423), -MIN(0, BB423/MAX(IF(ISNUMBER(BB$396:BB423), BB$396:BB423))-1), NA())</f>
        <v>#N/A</v>
      </c>
      <c r="BC1323" s="49" t="e">
        <f t="array" ref="BC1323">IF(ISNUMBER(BC423), -MIN(0, BC423/MAX(IF(ISNUMBER(BC$396:BC423), BC$396:BC423))-1), NA())</f>
        <v>#N/A</v>
      </c>
      <c r="BD1323" s="49" t="e">
        <f t="array" ref="BD1323">IF(ISNUMBER(BD423), -MIN(0, BD423/MAX(IF(ISNUMBER(BD$396:BD423), BD$396:BD423))-1), NA())</f>
        <v>#N/A</v>
      </c>
      <c r="BE1323" s="49" t="e">
        <f t="array" ref="BE1323">IF(ISNUMBER(BE423), -MIN(0, BE423/MAX(IF(ISNUMBER(BE$396:BE423), BE$396:BE423))-1), NA())</f>
        <v>#N/A</v>
      </c>
      <c r="BF1323" s="49" t="e">
        <f t="array" ref="BF1323">IF(ISNUMBER(BF423), -MIN(0, BF423/MAX(IF(ISNUMBER(BF$396:BF423), BF$396:BF423))-1), NA())</f>
        <v>#N/A</v>
      </c>
      <c r="BG1323" s="49" t="e">
        <f t="array" ref="BG1323">IF(ISNUMBER(BG423), -MIN(0, BG423/MAX(IF(ISNUMBER(BG$396:BG423), BG$396:BG423))-1), NA())</f>
        <v>#N/A</v>
      </c>
      <c r="BH1323" s="49" t="e">
        <f t="array" ref="BH1323">IF(ISNUMBER(BH423), -MIN(0, BH423/MAX(IF(ISNUMBER(BH$396:BH423), BH$396:BH423))-1), NA())</f>
        <v>#N/A</v>
      </c>
      <c r="BI1323" s="49" t="e">
        <f t="array" ref="BI1323">IF(ISNUMBER(BI423), -MIN(0, BI423/MAX(IF(ISNUMBER(BI$396:BI423), BI$396:BI423))-1), NA())</f>
        <v>#N/A</v>
      </c>
      <c r="BJ1323" s="49" t="e">
        <f t="array" ref="BJ1323">IF(ISNUMBER(BJ423), -MIN(0, BJ423/MAX(IF(ISNUMBER(BJ$396:BJ423), BJ$396:BJ423))-1), NA())</f>
        <v>#N/A</v>
      </c>
      <c r="BK1323" s="49" t="e">
        <f t="array" ref="BK1323">IF(ISNUMBER(BK423), -MIN(0, BK423/MAX(IF(ISNUMBER(BK$396:BK423), BK$396:BK423))-1), NA())</f>
        <v>#N/A</v>
      </c>
      <c r="BL1323" s="49" t="e">
        <f t="array" ref="BL1323">IF(ISNUMBER(BL423), -MIN(0, BL423/MAX(IF(ISNUMBER(BL$396:BL423), BL$396:BL423))-1), NA())</f>
        <v>#N/A</v>
      </c>
      <c r="BM1323" s="49" t="e">
        <f t="array" ref="BM1323">IF(ISNUMBER(BM423), -MIN(0, BM423/MAX(IF(ISNUMBER(BM$396:BM423), BM$396:BM423))-1), NA())</f>
        <v>#N/A</v>
      </c>
      <c r="BN1323" s="49" t="e">
        <f t="array" ref="BN1323">IF(ISNUMBER(BN423), -MIN(0, BN423/MAX(IF(ISNUMBER(BN$396:BN423), BN$396:BN423))-1), NA())</f>
        <v>#N/A</v>
      </c>
      <c r="BO1323" s="49" t="e">
        <f t="array" ref="BO1323">IF(ISNUMBER(BO423), -MIN(0, BO423/MAX(IF(ISNUMBER(BO$396:BO423), BO$396:BO423))-1), NA())</f>
        <v>#N/A</v>
      </c>
      <c r="BP1323" s="49" t="e">
        <f t="array" ref="BP1323">IF(ISNUMBER(BP423), -MIN(0, BP423/MAX(IF(ISNUMBER(BP$396:BP423), BP$396:BP423))-1), NA())</f>
        <v>#N/A</v>
      </c>
      <c r="BQ1323" s="49" t="e">
        <f t="array" ref="BQ1323">IF(ISNUMBER(BQ423), -MIN(0, BQ423/MAX(IF(ISNUMBER(BQ$396:BQ423), BQ$396:BQ423))-1), NA())</f>
        <v>#N/A</v>
      </c>
      <c r="BR1323" s="49" t="e">
        <f t="array" ref="BR1323">IF(ISNUMBER(BR423), -MIN(0, BR423/MAX(IF(ISNUMBER(BR$396:BR423), BR$396:BR423))-1), NA())</f>
        <v>#N/A</v>
      </c>
      <c r="BS1323" s="49" t="e">
        <f t="array" ref="BS1323">IF(ISNUMBER(BS423), -MIN(0, BS423/MAX(IF(ISNUMBER(BS$396:BS423), BS$396:BS423))-1), NA())</f>
        <v>#N/A</v>
      </c>
    </row>
    <row r="1324" spans="2:71">
      <c r="B1324" s="48">
        <f t="shared" si="1131"/>
        <v>1898</v>
      </c>
      <c r="M1324" s="49" t="e">
        <f t="array" ref="M1324">IF(ISNUMBER(M424), -IF(M$91, MIN(0, M424/MAX(IF(ISNUMBER(M$396:M424), M$396:M424))-1), MIN(0, M574/MAX(IF(ISNUMBER(M$546:M574), M$546:M574))-1)), NA())</f>
        <v>#N/A</v>
      </c>
      <c r="N1324" s="49" t="e">
        <f t="array" ref="N1324">IF(ISNUMBER(N424), -IF(N$91, MIN(0, N424/MAX(IF(ISNUMBER(N$396:N424), N$396:N424))-1), MIN(0, N574/MAX(IF(ISNUMBER(N$546:N574), N$546:N574))-1)), NA())</f>
        <v>#N/A</v>
      </c>
      <c r="X1324" s="49" t="e">
        <f t="array" ref="X1324">IF(ISNUMBER(X424), -IF(X$91, MIN(0, X424/MAX(IF(ISNUMBER(X$396:X424), X$396:X424))-1), MIN(0, X574/MAX(IF(ISNUMBER(X$546:X574), X$546:X574))-1)), NA())</f>
        <v>#N/A</v>
      </c>
      <c r="Y1324" s="49" t="e">
        <f t="array" ref="Y1324">IF(ISNUMBER(Y424), -IF(Y$91, MIN(0, Y424/MAX(IF(ISNUMBER(Y$396:Y424), Y$396:Y424))-1), MIN(0, Y574/MAX(IF(ISNUMBER(Y$546:Y574), Y$546:Y574))-1)), NA())</f>
        <v>#N/A</v>
      </c>
      <c r="AA1324" s="49" t="e">
        <f t="array" ref="AA1324">IF(ISNUMBER(AA424), -MIN(0, AA424/MAX(IF(ISNUMBER(AA$396:AA424), AA$396:AA424))-1), NA())</f>
        <v>#N/A</v>
      </c>
      <c r="AB1324" s="49" t="e">
        <f t="array" ref="AB1324">IF(ISNUMBER(AB424), -MIN(0, AB424/MAX(IF(ISNUMBER(AB$396:AB424), AB$396:AB424))-1), NA())</f>
        <v>#N/A</v>
      </c>
      <c r="AC1324" s="49" t="e">
        <f t="array" ref="AC1324">IF(ISNUMBER(AC424), -MIN(0, AC424/MAX(IF(ISNUMBER(AC$396:AC424), AC$396:AC424))-1), NA())</f>
        <v>#N/A</v>
      </c>
      <c r="AD1324" s="49" t="e">
        <f t="array" ref="AD1324">IF(ISNUMBER(AD424), -MIN(0, AD424/MAX(IF(ISNUMBER(AD$396:AD424), AD$396:AD424))-1), NA())</f>
        <v>#N/A</v>
      </c>
      <c r="AE1324" s="49" t="e">
        <f t="array" ref="AE1324">IF(ISNUMBER(AE424), -MIN(0, AE424/MAX(IF(ISNUMBER(AE$396:AE424), AE$396:AE424))-1), NA())</f>
        <v>#N/A</v>
      </c>
      <c r="AG1324" s="49" t="e">
        <f t="array" ref="AG1324">IF(ISNUMBER(AG424), -MIN(0, AG424/MAX(IF(ISNUMBER(AG$396:AG424), AG$396:AG424))-1), NA())</f>
        <v>#N/A</v>
      </c>
      <c r="AM1324" s="49" t="e">
        <f t="array" ref="AM1324">IF(ISNUMBER(AM424), -MIN(0, AM424/MAX(IF(ISNUMBER(AM$396:AM424), AM$396:AM424))-1), NA())</f>
        <v>#N/A</v>
      </c>
      <c r="AN1324" s="49" t="e">
        <f t="array" ref="AN1324">IF(ISNUMBER(AN424), -MIN(0, AN424/MAX(IF(ISNUMBER(AN$396:AN424), AN$396:AN424))-1), NA())</f>
        <v>#N/A</v>
      </c>
      <c r="AO1324" s="49" t="e">
        <f t="array" ref="AO1324">IF(ISNUMBER(AO424), -MIN(0, AO424/MAX(IF(ISNUMBER(AO$396:AO424), AO$396:AO424))-1), NA())</f>
        <v>#N/A</v>
      </c>
      <c r="AP1324" s="49" t="e">
        <f t="array" ref="AP1324">IF(ISNUMBER(AP424), -MIN(0, AP424/MAX(IF(ISNUMBER(AP$396:AP424), AP$396:AP424))-1), NA())</f>
        <v>#N/A</v>
      </c>
      <c r="AQ1324" s="49" t="e">
        <f t="array" ref="AQ1324">IF(ISNUMBER(AQ424), -MIN(0, AQ424/MAX(IF(ISNUMBER(AQ$396:AQ424), AQ$396:AQ424))-1), NA())</f>
        <v>#N/A</v>
      </c>
      <c r="AS1324" s="49" t="e">
        <f t="array" ref="AS1324">IF(ISNUMBER(AS424), -MIN(0, AS424/MAX(IF(ISNUMBER(AS$396:AS424), AS$396:AS424))-1), NA())</f>
        <v>#N/A</v>
      </c>
      <c r="AU1324" s="49" t="e">
        <f t="array" ref="AU1324">IF(ISNUMBER(AU424), -MIN(0, AU424/MAX(IF(ISNUMBER(AU$396:AU424), AU$396:AU424))-1), NA())</f>
        <v>#N/A</v>
      </c>
      <c r="AV1324" s="49" t="e">
        <f t="array" ref="AV1324">IF(ISNUMBER(AV424), -MIN(0, AV424/MAX(IF(ISNUMBER(AV$396:AV424), AV$396:AV424))-1), NA())</f>
        <v>#N/A</v>
      </c>
      <c r="AW1324" s="49" t="e">
        <f t="array" ref="AW1324">IF(ISNUMBER(AW424), -MIN(0, AW424/MAX(IF(ISNUMBER(AW$396:AW424), AW$396:AW424))-1), NA())</f>
        <v>#N/A</v>
      </c>
      <c r="AX1324" s="49" t="e">
        <f t="array" ref="AX1324">IF(ISNUMBER(AX424), -MIN(0, AX424/MAX(IF(ISNUMBER(AX$396:AX424), AX$396:AX424))-1), NA())</f>
        <v>#N/A</v>
      </c>
      <c r="AY1324" s="49" t="e">
        <f t="array" ref="AY1324">IF(ISNUMBER(AY424), -MIN(0, AY424/MAX(IF(ISNUMBER(AY$396:AY424), AY$396:AY424))-1), NA())</f>
        <v>#N/A</v>
      </c>
      <c r="AZ1324" s="49" t="e">
        <f t="array" ref="AZ1324">IF(ISNUMBER(AZ424), -MIN(0, AZ424/MAX(IF(ISNUMBER(AZ$396:AZ424), AZ$396:AZ424))-1), NA())</f>
        <v>#N/A</v>
      </c>
      <c r="BA1324" s="49" t="e">
        <f t="array" ref="BA1324">IF(ISNUMBER(BA424), -MIN(0, BA424/MAX(IF(ISNUMBER(BA$396:BA424), BA$396:BA424))-1), NA())</f>
        <v>#N/A</v>
      </c>
      <c r="BB1324" s="49" t="e">
        <f t="array" ref="BB1324">IF(ISNUMBER(BB424), -MIN(0, BB424/MAX(IF(ISNUMBER(BB$396:BB424), BB$396:BB424))-1), NA())</f>
        <v>#N/A</v>
      </c>
      <c r="BC1324" s="49" t="e">
        <f t="array" ref="BC1324">IF(ISNUMBER(BC424), -MIN(0, BC424/MAX(IF(ISNUMBER(BC$396:BC424), BC$396:BC424))-1), NA())</f>
        <v>#N/A</v>
      </c>
      <c r="BD1324" s="49" t="e">
        <f t="array" ref="BD1324">IF(ISNUMBER(BD424), -MIN(0, BD424/MAX(IF(ISNUMBER(BD$396:BD424), BD$396:BD424))-1), NA())</f>
        <v>#N/A</v>
      </c>
      <c r="BE1324" s="49" t="e">
        <f t="array" ref="BE1324">IF(ISNUMBER(BE424), -MIN(0, BE424/MAX(IF(ISNUMBER(BE$396:BE424), BE$396:BE424))-1), NA())</f>
        <v>#N/A</v>
      </c>
      <c r="BF1324" s="49" t="e">
        <f t="array" ref="BF1324">IF(ISNUMBER(BF424), -MIN(0, BF424/MAX(IF(ISNUMBER(BF$396:BF424), BF$396:BF424))-1), NA())</f>
        <v>#N/A</v>
      </c>
      <c r="BG1324" s="49" t="e">
        <f t="array" ref="BG1324">IF(ISNUMBER(BG424), -MIN(0, BG424/MAX(IF(ISNUMBER(BG$396:BG424), BG$396:BG424))-1), NA())</f>
        <v>#N/A</v>
      </c>
      <c r="BH1324" s="49" t="e">
        <f t="array" ref="BH1324">IF(ISNUMBER(BH424), -MIN(0, BH424/MAX(IF(ISNUMBER(BH$396:BH424), BH$396:BH424))-1), NA())</f>
        <v>#N/A</v>
      </c>
      <c r="BI1324" s="49" t="e">
        <f t="array" ref="BI1324">IF(ISNUMBER(BI424), -MIN(0, BI424/MAX(IF(ISNUMBER(BI$396:BI424), BI$396:BI424))-1), NA())</f>
        <v>#N/A</v>
      </c>
      <c r="BJ1324" s="49" t="e">
        <f t="array" ref="BJ1324">IF(ISNUMBER(BJ424), -MIN(0, BJ424/MAX(IF(ISNUMBER(BJ$396:BJ424), BJ$396:BJ424))-1), NA())</f>
        <v>#N/A</v>
      </c>
      <c r="BK1324" s="49" t="e">
        <f t="array" ref="BK1324">IF(ISNUMBER(BK424), -MIN(0, BK424/MAX(IF(ISNUMBER(BK$396:BK424), BK$396:BK424))-1), NA())</f>
        <v>#N/A</v>
      </c>
      <c r="BL1324" s="49" t="e">
        <f t="array" ref="BL1324">IF(ISNUMBER(BL424), -MIN(0, BL424/MAX(IF(ISNUMBER(BL$396:BL424), BL$396:BL424))-1), NA())</f>
        <v>#N/A</v>
      </c>
      <c r="BM1324" s="49" t="e">
        <f t="array" ref="BM1324">IF(ISNUMBER(BM424), -MIN(0, BM424/MAX(IF(ISNUMBER(BM$396:BM424), BM$396:BM424))-1), NA())</f>
        <v>#N/A</v>
      </c>
      <c r="BN1324" s="49" t="e">
        <f t="array" ref="BN1324">IF(ISNUMBER(BN424), -MIN(0, BN424/MAX(IF(ISNUMBER(BN$396:BN424), BN$396:BN424))-1), NA())</f>
        <v>#N/A</v>
      </c>
      <c r="BO1324" s="49" t="e">
        <f t="array" ref="BO1324">IF(ISNUMBER(BO424), -MIN(0, BO424/MAX(IF(ISNUMBER(BO$396:BO424), BO$396:BO424))-1), NA())</f>
        <v>#N/A</v>
      </c>
      <c r="BP1324" s="49" t="e">
        <f t="array" ref="BP1324">IF(ISNUMBER(BP424), -MIN(0, BP424/MAX(IF(ISNUMBER(BP$396:BP424), BP$396:BP424))-1), NA())</f>
        <v>#N/A</v>
      </c>
      <c r="BQ1324" s="49" t="e">
        <f t="array" ref="BQ1324">IF(ISNUMBER(BQ424), -MIN(0, BQ424/MAX(IF(ISNUMBER(BQ$396:BQ424), BQ$396:BQ424))-1), NA())</f>
        <v>#N/A</v>
      </c>
      <c r="BR1324" s="49" t="e">
        <f t="array" ref="BR1324">IF(ISNUMBER(BR424), -MIN(0, BR424/MAX(IF(ISNUMBER(BR$396:BR424), BR$396:BR424))-1), NA())</f>
        <v>#N/A</v>
      </c>
      <c r="BS1324" s="49" t="e">
        <f t="array" ref="BS1324">IF(ISNUMBER(BS424), -MIN(0, BS424/MAX(IF(ISNUMBER(BS$396:BS424), BS$396:BS424))-1), NA())</f>
        <v>#N/A</v>
      </c>
    </row>
    <row r="1325" spans="2:71">
      <c r="B1325" s="48">
        <f t="shared" si="1131"/>
        <v>1899</v>
      </c>
      <c r="M1325" s="49" t="e">
        <f t="array" ref="M1325">IF(ISNUMBER(M425), -IF(M$91, MIN(0, M425/MAX(IF(ISNUMBER(M$396:M425), M$396:M425))-1), MIN(0, M575/MAX(IF(ISNUMBER(M$546:M575), M$546:M575))-1)), NA())</f>
        <v>#N/A</v>
      </c>
      <c r="N1325" s="49" t="e">
        <f t="array" ref="N1325">IF(ISNUMBER(N425), -IF(N$91, MIN(0, N425/MAX(IF(ISNUMBER(N$396:N425), N$396:N425))-1), MIN(0, N575/MAX(IF(ISNUMBER(N$546:N575), N$546:N575))-1)), NA())</f>
        <v>#N/A</v>
      </c>
      <c r="X1325" s="49" t="e">
        <f t="array" ref="X1325">IF(ISNUMBER(X425), -IF(X$91, MIN(0, X425/MAX(IF(ISNUMBER(X$396:X425), X$396:X425))-1), MIN(0, X575/MAX(IF(ISNUMBER(X$546:X575), X$546:X575))-1)), NA())</f>
        <v>#N/A</v>
      </c>
      <c r="Y1325" s="49" t="e">
        <f t="array" ref="Y1325">IF(ISNUMBER(Y425), -IF(Y$91, MIN(0, Y425/MAX(IF(ISNUMBER(Y$396:Y425), Y$396:Y425))-1), MIN(0, Y575/MAX(IF(ISNUMBER(Y$546:Y575), Y$546:Y575))-1)), NA())</f>
        <v>#N/A</v>
      </c>
      <c r="AA1325" s="49" t="e">
        <f t="array" ref="AA1325">IF(ISNUMBER(AA425), -MIN(0, AA425/MAX(IF(ISNUMBER(AA$396:AA425), AA$396:AA425))-1), NA())</f>
        <v>#N/A</v>
      </c>
      <c r="AB1325" s="49" t="e">
        <f t="array" ref="AB1325">IF(ISNUMBER(AB425), -MIN(0, AB425/MAX(IF(ISNUMBER(AB$396:AB425), AB$396:AB425))-1), NA())</f>
        <v>#N/A</v>
      </c>
      <c r="AC1325" s="49" t="e">
        <f t="array" ref="AC1325">IF(ISNUMBER(AC425), -MIN(0, AC425/MAX(IF(ISNUMBER(AC$396:AC425), AC$396:AC425))-1), NA())</f>
        <v>#N/A</v>
      </c>
      <c r="AD1325" s="49" t="e">
        <f t="array" ref="AD1325">IF(ISNUMBER(AD425), -MIN(0, AD425/MAX(IF(ISNUMBER(AD$396:AD425), AD$396:AD425))-1), NA())</f>
        <v>#N/A</v>
      </c>
      <c r="AE1325" s="49" t="e">
        <f t="array" ref="AE1325">IF(ISNUMBER(AE425), -MIN(0, AE425/MAX(IF(ISNUMBER(AE$396:AE425), AE$396:AE425))-1), NA())</f>
        <v>#N/A</v>
      </c>
      <c r="AG1325" s="49" t="e">
        <f t="array" ref="AG1325">IF(ISNUMBER(AG425), -MIN(0, AG425/MAX(IF(ISNUMBER(AG$396:AG425), AG$396:AG425))-1), NA())</f>
        <v>#N/A</v>
      </c>
      <c r="AM1325" s="49" t="e">
        <f t="array" ref="AM1325">IF(ISNUMBER(AM425), -MIN(0, AM425/MAX(IF(ISNUMBER(AM$396:AM425), AM$396:AM425))-1), NA())</f>
        <v>#N/A</v>
      </c>
      <c r="AN1325" s="49" t="e">
        <f t="array" ref="AN1325">IF(ISNUMBER(AN425), -MIN(0, AN425/MAX(IF(ISNUMBER(AN$396:AN425), AN$396:AN425))-1), NA())</f>
        <v>#N/A</v>
      </c>
      <c r="AO1325" s="49" t="e">
        <f t="array" ref="AO1325">IF(ISNUMBER(AO425), -MIN(0, AO425/MAX(IF(ISNUMBER(AO$396:AO425), AO$396:AO425))-1), NA())</f>
        <v>#N/A</v>
      </c>
      <c r="AP1325" s="49" t="e">
        <f t="array" ref="AP1325">IF(ISNUMBER(AP425), -MIN(0, AP425/MAX(IF(ISNUMBER(AP$396:AP425), AP$396:AP425))-1), NA())</f>
        <v>#N/A</v>
      </c>
      <c r="AQ1325" s="49" t="e">
        <f t="array" ref="AQ1325">IF(ISNUMBER(AQ425), -MIN(0, AQ425/MAX(IF(ISNUMBER(AQ$396:AQ425), AQ$396:AQ425))-1), NA())</f>
        <v>#N/A</v>
      </c>
      <c r="AS1325" s="49" t="e">
        <f t="array" ref="AS1325">IF(ISNUMBER(AS425), -MIN(0, AS425/MAX(IF(ISNUMBER(AS$396:AS425), AS$396:AS425))-1), NA())</f>
        <v>#N/A</v>
      </c>
      <c r="AU1325" s="49" t="e">
        <f t="array" ref="AU1325">IF(ISNUMBER(AU425), -MIN(0, AU425/MAX(IF(ISNUMBER(AU$396:AU425), AU$396:AU425))-1), NA())</f>
        <v>#N/A</v>
      </c>
      <c r="AV1325" s="49" t="e">
        <f t="array" ref="AV1325">IF(ISNUMBER(AV425), -MIN(0, AV425/MAX(IF(ISNUMBER(AV$396:AV425), AV$396:AV425))-1), NA())</f>
        <v>#N/A</v>
      </c>
      <c r="AW1325" s="49" t="e">
        <f t="array" ref="AW1325">IF(ISNUMBER(AW425), -MIN(0, AW425/MAX(IF(ISNUMBER(AW$396:AW425), AW$396:AW425))-1), NA())</f>
        <v>#N/A</v>
      </c>
      <c r="AX1325" s="49" t="e">
        <f t="array" ref="AX1325">IF(ISNUMBER(AX425), -MIN(0, AX425/MAX(IF(ISNUMBER(AX$396:AX425), AX$396:AX425))-1), NA())</f>
        <v>#N/A</v>
      </c>
      <c r="AY1325" s="49" t="e">
        <f t="array" ref="AY1325">IF(ISNUMBER(AY425), -MIN(0, AY425/MAX(IF(ISNUMBER(AY$396:AY425), AY$396:AY425))-1), NA())</f>
        <v>#N/A</v>
      </c>
      <c r="AZ1325" s="49" t="e">
        <f t="array" ref="AZ1325">IF(ISNUMBER(AZ425), -MIN(0, AZ425/MAX(IF(ISNUMBER(AZ$396:AZ425), AZ$396:AZ425))-1), NA())</f>
        <v>#N/A</v>
      </c>
      <c r="BA1325" s="49" t="e">
        <f t="array" ref="BA1325">IF(ISNUMBER(BA425), -MIN(0, BA425/MAX(IF(ISNUMBER(BA$396:BA425), BA$396:BA425))-1), NA())</f>
        <v>#N/A</v>
      </c>
      <c r="BB1325" s="49" t="e">
        <f t="array" ref="BB1325">IF(ISNUMBER(BB425), -MIN(0, BB425/MAX(IF(ISNUMBER(BB$396:BB425), BB$396:BB425))-1), NA())</f>
        <v>#N/A</v>
      </c>
      <c r="BC1325" s="49" t="e">
        <f t="array" ref="BC1325">IF(ISNUMBER(BC425), -MIN(0, BC425/MAX(IF(ISNUMBER(BC$396:BC425), BC$396:BC425))-1), NA())</f>
        <v>#N/A</v>
      </c>
      <c r="BD1325" s="49" t="e">
        <f t="array" ref="BD1325">IF(ISNUMBER(BD425), -MIN(0, BD425/MAX(IF(ISNUMBER(BD$396:BD425), BD$396:BD425))-1), NA())</f>
        <v>#N/A</v>
      </c>
      <c r="BE1325" s="49" t="e">
        <f t="array" ref="BE1325">IF(ISNUMBER(BE425), -MIN(0, BE425/MAX(IF(ISNUMBER(BE$396:BE425), BE$396:BE425))-1), NA())</f>
        <v>#N/A</v>
      </c>
      <c r="BF1325" s="49" t="e">
        <f t="array" ref="BF1325">IF(ISNUMBER(BF425), -MIN(0, BF425/MAX(IF(ISNUMBER(BF$396:BF425), BF$396:BF425))-1), NA())</f>
        <v>#N/A</v>
      </c>
      <c r="BG1325" s="49" t="e">
        <f t="array" ref="BG1325">IF(ISNUMBER(BG425), -MIN(0, BG425/MAX(IF(ISNUMBER(BG$396:BG425), BG$396:BG425))-1), NA())</f>
        <v>#N/A</v>
      </c>
      <c r="BH1325" s="49" t="e">
        <f t="array" ref="BH1325">IF(ISNUMBER(BH425), -MIN(0, BH425/MAX(IF(ISNUMBER(BH$396:BH425), BH$396:BH425))-1), NA())</f>
        <v>#N/A</v>
      </c>
      <c r="BI1325" s="49" t="e">
        <f t="array" ref="BI1325">IF(ISNUMBER(BI425), -MIN(0, BI425/MAX(IF(ISNUMBER(BI$396:BI425), BI$396:BI425))-1), NA())</f>
        <v>#N/A</v>
      </c>
      <c r="BJ1325" s="49" t="e">
        <f t="array" ref="BJ1325">IF(ISNUMBER(BJ425), -MIN(0, BJ425/MAX(IF(ISNUMBER(BJ$396:BJ425), BJ$396:BJ425))-1), NA())</f>
        <v>#N/A</v>
      </c>
      <c r="BK1325" s="49" t="e">
        <f t="array" ref="BK1325">IF(ISNUMBER(BK425), -MIN(0, BK425/MAX(IF(ISNUMBER(BK$396:BK425), BK$396:BK425))-1), NA())</f>
        <v>#N/A</v>
      </c>
      <c r="BL1325" s="49" t="e">
        <f t="array" ref="BL1325">IF(ISNUMBER(BL425), -MIN(0, BL425/MAX(IF(ISNUMBER(BL$396:BL425), BL$396:BL425))-1), NA())</f>
        <v>#N/A</v>
      </c>
      <c r="BM1325" s="49" t="e">
        <f t="array" ref="BM1325">IF(ISNUMBER(BM425), -MIN(0, BM425/MAX(IF(ISNUMBER(BM$396:BM425), BM$396:BM425))-1), NA())</f>
        <v>#N/A</v>
      </c>
      <c r="BN1325" s="49" t="e">
        <f t="array" ref="BN1325">IF(ISNUMBER(BN425), -MIN(0, BN425/MAX(IF(ISNUMBER(BN$396:BN425), BN$396:BN425))-1), NA())</f>
        <v>#N/A</v>
      </c>
      <c r="BO1325" s="49" t="e">
        <f t="array" ref="BO1325">IF(ISNUMBER(BO425), -MIN(0, BO425/MAX(IF(ISNUMBER(BO$396:BO425), BO$396:BO425))-1), NA())</f>
        <v>#N/A</v>
      </c>
      <c r="BP1325" s="49" t="e">
        <f t="array" ref="BP1325">IF(ISNUMBER(BP425), -MIN(0, BP425/MAX(IF(ISNUMBER(BP$396:BP425), BP$396:BP425))-1), NA())</f>
        <v>#N/A</v>
      </c>
      <c r="BQ1325" s="49" t="e">
        <f t="array" ref="BQ1325">IF(ISNUMBER(BQ425), -MIN(0, BQ425/MAX(IF(ISNUMBER(BQ$396:BQ425), BQ$396:BQ425))-1), NA())</f>
        <v>#N/A</v>
      </c>
      <c r="BR1325" s="49" t="e">
        <f t="array" ref="BR1325">IF(ISNUMBER(BR425), -MIN(0, BR425/MAX(IF(ISNUMBER(BR$396:BR425), BR$396:BR425))-1), NA())</f>
        <v>#N/A</v>
      </c>
      <c r="BS1325" s="49" t="e">
        <f t="array" ref="BS1325">IF(ISNUMBER(BS425), -MIN(0, BS425/MAX(IF(ISNUMBER(BS$396:BS425), BS$396:BS425))-1), NA())</f>
        <v>#N/A</v>
      </c>
    </row>
    <row r="1326" spans="2:71">
      <c r="B1326" s="48">
        <f t="shared" si="1131"/>
        <v>1900</v>
      </c>
      <c r="M1326" s="49" t="e">
        <f t="array" ref="M1326">IF(ISNUMBER(M426), -IF(M$91, MIN(0, M426/MAX(IF(ISNUMBER(M$396:M426), M$396:M426))-1), MIN(0, M576/MAX(IF(ISNUMBER(M$546:M576), M$546:M576))-1)), NA())</f>
        <v>#N/A</v>
      </c>
      <c r="N1326" s="49" t="e">
        <f t="array" ref="N1326">IF(ISNUMBER(N426), -IF(N$91, MIN(0, N426/MAX(IF(ISNUMBER(N$396:N426), N$396:N426))-1), MIN(0, N576/MAX(IF(ISNUMBER(N$546:N576), N$546:N576))-1)), NA())</f>
        <v>#N/A</v>
      </c>
      <c r="X1326" s="49" t="e">
        <f t="array" ref="X1326">IF(ISNUMBER(X426), -IF(X$91, MIN(0, X426/MAX(IF(ISNUMBER(X$396:X426), X$396:X426))-1), MIN(0, X576/MAX(IF(ISNUMBER(X$546:X576), X$546:X576))-1)), NA())</f>
        <v>#N/A</v>
      </c>
      <c r="Y1326" s="49" t="e">
        <f t="array" ref="Y1326">IF(ISNUMBER(Y426), -IF(Y$91, MIN(0, Y426/MAX(IF(ISNUMBER(Y$396:Y426), Y$396:Y426))-1), MIN(0, Y576/MAX(IF(ISNUMBER(Y$546:Y576), Y$546:Y576))-1)), NA())</f>
        <v>#N/A</v>
      </c>
      <c r="AA1326" s="49" t="e">
        <f t="array" ref="AA1326">IF(ISNUMBER(AA426), -MIN(0, AA426/MAX(IF(ISNUMBER(AA$396:AA426), AA$396:AA426))-1), NA())</f>
        <v>#N/A</v>
      </c>
      <c r="AB1326" s="49" t="e">
        <f t="array" ref="AB1326">IF(ISNUMBER(AB426), -MIN(0, AB426/MAX(IF(ISNUMBER(AB$396:AB426), AB$396:AB426))-1), NA())</f>
        <v>#N/A</v>
      </c>
      <c r="AC1326" s="49" t="e">
        <f t="array" ref="AC1326">IF(ISNUMBER(AC426), -MIN(0, AC426/MAX(IF(ISNUMBER(AC$396:AC426), AC$396:AC426))-1), NA())</f>
        <v>#N/A</v>
      </c>
      <c r="AD1326" s="49" t="e">
        <f t="array" ref="AD1326">IF(ISNUMBER(AD426), -MIN(0, AD426/MAX(IF(ISNUMBER(AD$396:AD426), AD$396:AD426))-1), NA())</f>
        <v>#N/A</v>
      </c>
      <c r="AE1326" s="49" t="e">
        <f t="array" ref="AE1326">IF(ISNUMBER(AE426), -MIN(0, AE426/MAX(IF(ISNUMBER(AE$396:AE426), AE$396:AE426))-1), NA())</f>
        <v>#N/A</v>
      </c>
      <c r="AG1326" s="49" t="e">
        <f t="array" ref="AG1326">IF(ISNUMBER(AG426), -MIN(0, AG426/MAX(IF(ISNUMBER(AG$396:AG426), AG$396:AG426))-1), NA())</f>
        <v>#N/A</v>
      </c>
      <c r="AM1326" s="49" t="e">
        <f t="array" ref="AM1326">IF(ISNUMBER(AM426), -MIN(0, AM426/MAX(IF(ISNUMBER(AM$396:AM426), AM$396:AM426))-1), NA())</f>
        <v>#N/A</v>
      </c>
      <c r="AN1326" s="49" t="e">
        <f t="array" ref="AN1326">IF(ISNUMBER(AN426), -MIN(0, AN426/MAX(IF(ISNUMBER(AN$396:AN426), AN$396:AN426))-1), NA())</f>
        <v>#N/A</v>
      </c>
      <c r="AO1326" s="49" t="e">
        <f t="array" ref="AO1326">IF(ISNUMBER(AO426), -MIN(0, AO426/MAX(IF(ISNUMBER(AO$396:AO426), AO$396:AO426))-1), NA())</f>
        <v>#N/A</v>
      </c>
      <c r="AP1326" s="49" t="e">
        <f t="array" ref="AP1326">IF(ISNUMBER(AP426), -MIN(0, AP426/MAX(IF(ISNUMBER(AP$396:AP426), AP$396:AP426))-1), NA())</f>
        <v>#N/A</v>
      </c>
      <c r="AQ1326" s="49" t="e">
        <f t="array" ref="AQ1326">IF(ISNUMBER(AQ426), -MIN(0, AQ426/MAX(IF(ISNUMBER(AQ$396:AQ426), AQ$396:AQ426))-1), NA())</f>
        <v>#N/A</v>
      </c>
      <c r="AS1326" s="49" t="e">
        <f t="array" ref="AS1326">IF(ISNUMBER(AS426), -MIN(0, AS426/MAX(IF(ISNUMBER(AS$396:AS426), AS$396:AS426))-1), NA())</f>
        <v>#N/A</v>
      </c>
      <c r="AU1326" s="49" t="e">
        <f t="array" ref="AU1326">IF(ISNUMBER(AU426), -MIN(0, AU426/MAX(IF(ISNUMBER(AU$396:AU426), AU$396:AU426))-1), NA())</f>
        <v>#N/A</v>
      </c>
      <c r="AV1326" s="49" t="e">
        <f t="array" ref="AV1326">IF(ISNUMBER(AV426), -MIN(0, AV426/MAX(IF(ISNUMBER(AV$396:AV426), AV$396:AV426))-1), NA())</f>
        <v>#N/A</v>
      </c>
      <c r="AW1326" s="49" t="e">
        <f t="array" ref="AW1326">IF(ISNUMBER(AW426), -MIN(0, AW426/MAX(IF(ISNUMBER(AW$396:AW426), AW$396:AW426))-1), NA())</f>
        <v>#N/A</v>
      </c>
      <c r="AX1326" s="49" t="e">
        <f t="array" ref="AX1326">IF(ISNUMBER(AX426), -MIN(0, AX426/MAX(IF(ISNUMBER(AX$396:AX426), AX$396:AX426))-1), NA())</f>
        <v>#N/A</v>
      </c>
      <c r="AY1326" s="49" t="e">
        <f t="array" ref="AY1326">IF(ISNUMBER(AY426), -MIN(0, AY426/MAX(IF(ISNUMBER(AY$396:AY426), AY$396:AY426))-1), NA())</f>
        <v>#N/A</v>
      </c>
      <c r="AZ1326" s="49" t="e">
        <f t="array" ref="AZ1326">IF(ISNUMBER(AZ426), -MIN(0, AZ426/MAX(IF(ISNUMBER(AZ$396:AZ426), AZ$396:AZ426))-1), NA())</f>
        <v>#N/A</v>
      </c>
      <c r="BA1326" s="49" t="e">
        <f t="array" ref="BA1326">IF(ISNUMBER(BA426), -MIN(0, BA426/MAX(IF(ISNUMBER(BA$396:BA426), BA$396:BA426))-1), NA())</f>
        <v>#N/A</v>
      </c>
      <c r="BB1326" s="49" t="e">
        <f t="array" ref="BB1326">IF(ISNUMBER(BB426), -MIN(0, BB426/MAX(IF(ISNUMBER(BB$396:BB426), BB$396:BB426))-1), NA())</f>
        <v>#N/A</v>
      </c>
      <c r="BC1326" s="49" t="e">
        <f t="array" ref="BC1326">IF(ISNUMBER(BC426), -MIN(0, BC426/MAX(IF(ISNUMBER(BC$396:BC426), BC$396:BC426))-1), NA())</f>
        <v>#N/A</v>
      </c>
      <c r="BD1326" s="49" t="e">
        <f t="array" ref="BD1326">IF(ISNUMBER(BD426), -MIN(0, BD426/MAX(IF(ISNUMBER(BD$396:BD426), BD$396:BD426))-1), NA())</f>
        <v>#N/A</v>
      </c>
      <c r="BE1326" s="49" t="e">
        <f t="array" ref="BE1326">IF(ISNUMBER(BE426), -MIN(0, BE426/MAX(IF(ISNUMBER(BE$396:BE426), BE$396:BE426))-1), NA())</f>
        <v>#N/A</v>
      </c>
      <c r="BF1326" s="49" t="e">
        <f t="array" ref="BF1326">IF(ISNUMBER(BF426), -MIN(0, BF426/MAX(IF(ISNUMBER(BF$396:BF426), BF$396:BF426))-1), NA())</f>
        <v>#N/A</v>
      </c>
      <c r="BG1326" s="49" t="e">
        <f t="array" ref="BG1326">IF(ISNUMBER(BG426), -MIN(0, BG426/MAX(IF(ISNUMBER(BG$396:BG426), BG$396:BG426))-1), NA())</f>
        <v>#N/A</v>
      </c>
      <c r="BH1326" s="49" t="e">
        <f t="array" ref="BH1326">IF(ISNUMBER(BH426), -MIN(0, BH426/MAX(IF(ISNUMBER(BH$396:BH426), BH$396:BH426))-1), NA())</f>
        <v>#N/A</v>
      </c>
      <c r="BI1326" s="49" t="e">
        <f t="array" ref="BI1326">IF(ISNUMBER(BI426), -MIN(0, BI426/MAX(IF(ISNUMBER(BI$396:BI426), BI$396:BI426))-1), NA())</f>
        <v>#N/A</v>
      </c>
      <c r="BJ1326" s="49" t="e">
        <f t="array" ref="BJ1326">IF(ISNUMBER(BJ426), -MIN(0, BJ426/MAX(IF(ISNUMBER(BJ$396:BJ426), BJ$396:BJ426))-1), NA())</f>
        <v>#N/A</v>
      </c>
      <c r="BK1326" s="49" t="e">
        <f t="array" ref="BK1326">IF(ISNUMBER(BK426), -MIN(0, BK426/MAX(IF(ISNUMBER(BK$396:BK426), BK$396:BK426))-1), NA())</f>
        <v>#N/A</v>
      </c>
      <c r="BL1326" s="49" t="e">
        <f t="array" ref="BL1326">IF(ISNUMBER(BL426), -MIN(0, BL426/MAX(IF(ISNUMBER(BL$396:BL426), BL$396:BL426))-1), NA())</f>
        <v>#N/A</v>
      </c>
      <c r="BM1326" s="49" t="e">
        <f t="array" ref="BM1326">IF(ISNUMBER(BM426), -MIN(0, BM426/MAX(IF(ISNUMBER(BM$396:BM426), BM$396:BM426))-1), NA())</f>
        <v>#N/A</v>
      </c>
      <c r="BN1326" s="49" t="e">
        <f t="array" ref="BN1326">IF(ISNUMBER(BN426), -MIN(0, BN426/MAX(IF(ISNUMBER(BN$396:BN426), BN$396:BN426))-1), NA())</f>
        <v>#N/A</v>
      </c>
      <c r="BO1326" s="49" t="e">
        <f t="array" ref="BO1326">IF(ISNUMBER(BO426), -MIN(0, BO426/MAX(IF(ISNUMBER(BO$396:BO426), BO$396:BO426))-1), NA())</f>
        <v>#N/A</v>
      </c>
      <c r="BP1326" s="49" t="e">
        <f t="array" ref="BP1326">IF(ISNUMBER(BP426), -MIN(0, BP426/MAX(IF(ISNUMBER(BP$396:BP426), BP$396:BP426))-1), NA())</f>
        <v>#N/A</v>
      </c>
      <c r="BQ1326" s="49" t="e">
        <f t="array" ref="BQ1326">IF(ISNUMBER(BQ426), -MIN(0, BQ426/MAX(IF(ISNUMBER(BQ$396:BQ426), BQ$396:BQ426))-1), NA())</f>
        <v>#N/A</v>
      </c>
      <c r="BR1326" s="49" t="e">
        <f t="array" ref="BR1326">IF(ISNUMBER(BR426), -MIN(0, BR426/MAX(IF(ISNUMBER(BR$396:BR426), BR$396:BR426))-1), NA())</f>
        <v>#N/A</v>
      </c>
      <c r="BS1326" s="49" t="e">
        <f t="array" ref="BS1326">IF(ISNUMBER(BS426), -MIN(0, BS426/MAX(IF(ISNUMBER(BS$396:BS426), BS$396:BS426))-1), NA())</f>
        <v>#N/A</v>
      </c>
    </row>
    <row r="1327" spans="2:71">
      <c r="B1327" s="48">
        <f t="shared" si="1131"/>
        <v>1901</v>
      </c>
      <c r="M1327" s="49" t="e">
        <f t="array" ref="M1327">IF(ISNUMBER(M427), -IF(M$91, MIN(0, M427/MAX(IF(ISNUMBER(M$396:M427), M$396:M427))-1), MIN(0, M577/MAX(IF(ISNUMBER(M$546:M577), M$546:M577))-1)), NA())</f>
        <v>#N/A</v>
      </c>
      <c r="N1327" s="49" t="e">
        <f t="array" ref="N1327">IF(ISNUMBER(N427), -IF(N$91, MIN(0, N427/MAX(IF(ISNUMBER(N$396:N427), N$396:N427))-1), MIN(0, N577/MAX(IF(ISNUMBER(N$546:N577), N$546:N577))-1)), NA())</f>
        <v>#N/A</v>
      </c>
      <c r="X1327" s="49" t="e">
        <f t="array" ref="X1327">IF(ISNUMBER(X427), -IF(X$91, MIN(0, X427/MAX(IF(ISNUMBER(X$396:X427), X$396:X427))-1), MIN(0, X577/MAX(IF(ISNUMBER(X$546:X577), X$546:X577))-1)), NA())</f>
        <v>#N/A</v>
      </c>
      <c r="Y1327" s="49" t="e">
        <f t="array" ref="Y1327">IF(ISNUMBER(Y427), -IF(Y$91, MIN(0, Y427/MAX(IF(ISNUMBER(Y$396:Y427), Y$396:Y427))-1), MIN(0, Y577/MAX(IF(ISNUMBER(Y$546:Y577), Y$546:Y577))-1)), NA())</f>
        <v>#N/A</v>
      </c>
      <c r="AA1327" s="49" t="e">
        <f t="array" ref="AA1327">IF(ISNUMBER(AA427), -MIN(0, AA427/MAX(IF(ISNUMBER(AA$396:AA427), AA$396:AA427))-1), NA())</f>
        <v>#N/A</v>
      </c>
      <c r="AB1327" s="49" t="e">
        <f t="array" ref="AB1327">IF(ISNUMBER(AB427), -MIN(0, AB427/MAX(IF(ISNUMBER(AB$396:AB427), AB$396:AB427))-1), NA())</f>
        <v>#N/A</v>
      </c>
      <c r="AC1327" s="49" t="e">
        <f t="array" ref="AC1327">IF(ISNUMBER(AC427), -MIN(0, AC427/MAX(IF(ISNUMBER(AC$396:AC427), AC$396:AC427))-1), NA())</f>
        <v>#N/A</v>
      </c>
      <c r="AD1327" s="49" t="e">
        <f t="array" ref="AD1327">IF(ISNUMBER(AD427), -MIN(0, AD427/MAX(IF(ISNUMBER(AD$396:AD427), AD$396:AD427))-1), NA())</f>
        <v>#N/A</v>
      </c>
      <c r="AE1327" s="49" t="e">
        <f t="array" ref="AE1327">IF(ISNUMBER(AE427), -MIN(0, AE427/MAX(IF(ISNUMBER(AE$396:AE427), AE$396:AE427))-1), NA())</f>
        <v>#N/A</v>
      </c>
      <c r="AG1327" s="49" t="e">
        <f t="array" ref="AG1327">IF(ISNUMBER(AG427), -MIN(0, AG427/MAX(IF(ISNUMBER(AG$396:AG427), AG$396:AG427))-1), NA())</f>
        <v>#N/A</v>
      </c>
      <c r="AM1327" s="49" t="e">
        <f t="array" ref="AM1327">IF(ISNUMBER(AM427), -MIN(0, AM427/MAX(IF(ISNUMBER(AM$396:AM427), AM$396:AM427))-1), NA())</f>
        <v>#N/A</v>
      </c>
      <c r="AN1327" s="49" t="e">
        <f t="array" ref="AN1327">IF(ISNUMBER(AN427), -MIN(0, AN427/MAX(IF(ISNUMBER(AN$396:AN427), AN$396:AN427))-1), NA())</f>
        <v>#N/A</v>
      </c>
      <c r="AO1327" s="49" t="e">
        <f t="array" ref="AO1327">IF(ISNUMBER(AO427), -MIN(0, AO427/MAX(IF(ISNUMBER(AO$396:AO427), AO$396:AO427))-1), NA())</f>
        <v>#N/A</v>
      </c>
      <c r="AP1327" s="49" t="e">
        <f t="array" ref="AP1327">IF(ISNUMBER(AP427), -MIN(0, AP427/MAX(IF(ISNUMBER(AP$396:AP427), AP$396:AP427))-1), NA())</f>
        <v>#N/A</v>
      </c>
      <c r="AQ1327" s="49" t="e">
        <f t="array" ref="AQ1327">IF(ISNUMBER(AQ427), -MIN(0, AQ427/MAX(IF(ISNUMBER(AQ$396:AQ427), AQ$396:AQ427))-1), NA())</f>
        <v>#N/A</v>
      </c>
      <c r="AS1327" s="49" t="e">
        <f t="array" ref="AS1327">IF(ISNUMBER(AS427), -MIN(0, AS427/MAX(IF(ISNUMBER(AS$396:AS427), AS$396:AS427))-1), NA())</f>
        <v>#N/A</v>
      </c>
      <c r="AU1327" s="49" t="e">
        <f t="array" ref="AU1327">IF(ISNUMBER(AU427), -MIN(0, AU427/MAX(IF(ISNUMBER(AU$396:AU427), AU$396:AU427))-1), NA())</f>
        <v>#N/A</v>
      </c>
      <c r="AV1327" s="49" t="e">
        <f t="array" ref="AV1327">IF(ISNUMBER(AV427), -MIN(0, AV427/MAX(IF(ISNUMBER(AV$396:AV427), AV$396:AV427))-1), NA())</f>
        <v>#N/A</v>
      </c>
      <c r="AW1327" s="49" t="e">
        <f t="array" ref="AW1327">IF(ISNUMBER(AW427), -MIN(0, AW427/MAX(IF(ISNUMBER(AW$396:AW427), AW$396:AW427))-1), NA())</f>
        <v>#N/A</v>
      </c>
      <c r="AX1327" s="49" t="e">
        <f t="array" ref="AX1327">IF(ISNUMBER(AX427), -MIN(0, AX427/MAX(IF(ISNUMBER(AX$396:AX427), AX$396:AX427))-1), NA())</f>
        <v>#N/A</v>
      </c>
      <c r="AY1327" s="49" t="e">
        <f t="array" ref="AY1327">IF(ISNUMBER(AY427), -MIN(0, AY427/MAX(IF(ISNUMBER(AY$396:AY427), AY$396:AY427))-1), NA())</f>
        <v>#N/A</v>
      </c>
      <c r="AZ1327" s="49" t="e">
        <f t="array" ref="AZ1327">IF(ISNUMBER(AZ427), -MIN(0, AZ427/MAX(IF(ISNUMBER(AZ$396:AZ427), AZ$396:AZ427))-1), NA())</f>
        <v>#N/A</v>
      </c>
      <c r="BA1327" s="49" t="e">
        <f t="array" ref="BA1327">IF(ISNUMBER(BA427), -MIN(0, BA427/MAX(IF(ISNUMBER(BA$396:BA427), BA$396:BA427))-1), NA())</f>
        <v>#N/A</v>
      </c>
      <c r="BB1327" s="49" t="e">
        <f t="array" ref="BB1327">IF(ISNUMBER(BB427), -MIN(0, BB427/MAX(IF(ISNUMBER(BB$396:BB427), BB$396:BB427))-1), NA())</f>
        <v>#N/A</v>
      </c>
      <c r="BC1327" s="49" t="e">
        <f t="array" ref="BC1327">IF(ISNUMBER(BC427), -MIN(0, BC427/MAX(IF(ISNUMBER(BC$396:BC427), BC$396:BC427))-1), NA())</f>
        <v>#N/A</v>
      </c>
      <c r="BD1327" s="49" t="e">
        <f t="array" ref="BD1327">IF(ISNUMBER(BD427), -MIN(0, BD427/MAX(IF(ISNUMBER(BD$396:BD427), BD$396:BD427))-1), NA())</f>
        <v>#N/A</v>
      </c>
      <c r="BE1327" s="49" t="e">
        <f t="array" ref="BE1327">IF(ISNUMBER(BE427), -MIN(0, BE427/MAX(IF(ISNUMBER(BE$396:BE427), BE$396:BE427))-1), NA())</f>
        <v>#N/A</v>
      </c>
      <c r="BF1327" s="49" t="e">
        <f t="array" ref="BF1327">IF(ISNUMBER(BF427), -MIN(0, BF427/MAX(IF(ISNUMBER(BF$396:BF427), BF$396:BF427))-1), NA())</f>
        <v>#N/A</v>
      </c>
      <c r="BG1327" s="49" t="e">
        <f t="array" ref="BG1327">IF(ISNUMBER(BG427), -MIN(0, BG427/MAX(IF(ISNUMBER(BG$396:BG427), BG$396:BG427))-1), NA())</f>
        <v>#N/A</v>
      </c>
      <c r="BH1327" s="49" t="e">
        <f t="array" ref="BH1327">IF(ISNUMBER(BH427), -MIN(0, BH427/MAX(IF(ISNUMBER(BH$396:BH427), BH$396:BH427))-1), NA())</f>
        <v>#N/A</v>
      </c>
      <c r="BI1327" s="49" t="e">
        <f t="array" ref="BI1327">IF(ISNUMBER(BI427), -MIN(0, BI427/MAX(IF(ISNUMBER(BI$396:BI427), BI$396:BI427))-1), NA())</f>
        <v>#N/A</v>
      </c>
      <c r="BJ1327" s="49" t="e">
        <f t="array" ref="BJ1327">IF(ISNUMBER(BJ427), -MIN(0, BJ427/MAX(IF(ISNUMBER(BJ$396:BJ427), BJ$396:BJ427))-1), NA())</f>
        <v>#N/A</v>
      </c>
      <c r="BK1327" s="49" t="e">
        <f t="array" ref="BK1327">IF(ISNUMBER(BK427), -MIN(0, BK427/MAX(IF(ISNUMBER(BK$396:BK427), BK$396:BK427))-1), NA())</f>
        <v>#N/A</v>
      </c>
      <c r="BL1327" s="49" t="e">
        <f t="array" ref="BL1327">IF(ISNUMBER(BL427), -MIN(0, BL427/MAX(IF(ISNUMBER(BL$396:BL427), BL$396:BL427))-1), NA())</f>
        <v>#N/A</v>
      </c>
      <c r="BM1327" s="49" t="e">
        <f t="array" ref="BM1327">IF(ISNUMBER(BM427), -MIN(0, BM427/MAX(IF(ISNUMBER(BM$396:BM427), BM$396:BM427))-1), NA())</f>
        <v>#N/A</v>
      </c>
      <c r="BN1327" s="49" t="e">
        <f t="array" ref="BN1327">IF(ISNUMBER(BN427), -MIN(0, BN427/MAX(IF(ISNUMBER(BN$396:BN427), BN$396:BN427))-1), NA())</f>
        <v>#N/A</v>
      </c>
      <c r="BO1327" s="49" t="e">
        <f t="array" ref="BO1327">IF(ISNUMBER(BO427), -MIN(0, BO427/MAX(IF(ISNUMBER(BO$396:BO427), BO$396:BO427))-1), NA())</f>
        <v>#N/A</v>
      </c>
      <c r="BP1327" s="49" t="e">
        <f t="array" ref="BP1327">IF(ISNUMBER(BP427), -MIN(0, BP427/MAX(IF(ISNUMBER(BP$396:BP427), BP$396:BP427))-1), NA())</f>
        <v>#N/A</v>
      </c>
      <c r="BQ1327" s="49" t="e">
        <f t="array" ref="BQ1327">IF(ISNUMBER(BQ427), -MIN(0, BQ427/MAX(IF(ISNUMBER(BQ$396:BQ427), BQ$396:BQ427))-1), NA())</f>
        <v>#N/A</v>
      </c>
      <c r="BR1327" s="49" t="e">
        <f t="array" ref="BR1327">IF(ISNUMBER(BR427), -MIN(0, BR427/MAX(IF(ISNUMBER(BR$396:BR427), BR$396:BR427))-1), NA())</f>
        <v>#N/A</v>
      </c>
      <c r="BS1327" s="49" t="e">
        <f t="array" ref="BS1327">IF(ISNUMBER(BS427), -MIN(0, BS427/MAX(IF(ISNUMBER(BS$396:BS427), BS$396:BS427))-1), NA())</f>
        <v>#N/A</v>
      </c>
    </row>
    <row r="1328" spans="2:71">
      <c r="B1328" s="48">
        <f t="shared" si="1131"/>
        <v>1902</v>
      </c>
      <c r="M1328" s="49" t="e">
        <f t="array" ref="M1328">IF(ISNUMBER(M428), -IF(M$91, MIN(0, M428/MAX(IF(ISNUMBER(M$396:M428), M$396:M428))-1), MIN(0, M578/MAX(IF(ISNUMBER(M$546:M578), M$546:M578))-1)), NA())</f>
        <v>#N/A</v>
      </c>
      <c r="N1328" s="49" t="e">
        <f t="array" ref="N1328">IF(ISNUMBER(N428), -IF(N$91, MIN(0, N428/MAX(IF(ISNUMBER(N$396:N428), N$396:N428))-1), MIN(0, N578/MAX(IF(ISNUMBER(N$546:N578), N$546:N578))-1)), NA())</f>
        <v>#N/A</v>
      </c>
      <c r="X1328" s="49" t="e">
        <f t="array" ref="X1328">IF(ISNUMBER(X428), -IF(X$91, MIN(0, X428/MAX(IF(ISNUMBER(X$396:X428), X$396:X428))-1), MIN(0, X578/MAX(IF(ISNUMBER(X$546:X578), X$546:X578))-1)), NA())</f>
        <v>#N/A</v>
      </c>
      <c r="Y1328" s="49" t="e">
        <f t="array" ref="Y1328">IF(ISNUMBER(Y428), -IF(Y$91, MIN(0, Y428/MAX(IF(ISNUMBER(Y$396:Y428), Y$396:Y428))-1), MIN(0, Y578/MAX(IF(ISNUMBER(Y$546:Y578), Y$546:Y578))-1)), NA())</f>
        <v>#N/A</v>
      </c>
      <c r="AA1328" s="49" t="e">
        <f t="array" ref="AA1328">IF(ISNUMBER(AA428), -MIN(0, AA428/MAX(IF(ISNUMBER(AA$396:AA428), AA$396:AA428))-1), NA())</f>
        <v>#N/A</v>
      </c>
      <c r="AB1328" s="49" t="e">
        <f t="array" ref="AB1328">IF(ISNUMBER(AB428), -MIN(0, AB428/MAX(IF(ISNUMBER(AB$396:AB428), AB$396:AB428))-1), NA())</f>
        <v>#N/A</v>
      </c>
      <c r="AC1328" s="49" t="e">
        <f t="array" ref="AC1328">IF(ISNUMBER(AC428), -MIN(0, AC428/MAX(IF(ISNUMBER(AC$396:AC428), AC$396:AC428))-1), NA())</f>
        <v>#N/A</v>
      </c>
      <c r="AD1328" s="49" t="e">
        <f t="array" ref="AD1328">IF(ISNUMBER(AD428), -MIN(0, AD428/MAX(IF(ISNUMBER(AD$396:AD428), AD$396:AD428))-1), NA())</f>
        <v>#N/A</v>
      </c>
      <c r="AE1328" s="49" t="e">
        <f t="array" ref="AE1328">IF(ISNUMBER(AE428), -MIN(0, AE428/MAX(IF(ISNUMBER(AE$396:AE428), AE$396:AE428))-1), NA())</f>
        <v>#N/A</v>
      </c>
      <c r="AG1328" s="49" t="e">
        <f t="array" ref="AG1328">IF(ISNUMBER(AG428), -MIN(0, AG428/MAX(IF(ISNUMBER(AG$396:AG428), AG$396:AG428))-1), NA())</f>
        <v>#N/A</v>
      </c>
      <c r="AM1328" s="49" t="e">
        <f t="array" ref="AM1328">IF(ISNUMBER(AM428), -MIN(0, AM428/MAX(IF(ISNUMBER(AM$396:AM428), AM$396:AM428))-1), NA())</f>
        <v>#N/A</v>
      </c>
      <c r="AN1328" s="49" t="e">
        <f t="array" ref="AN1328">IF(ISNUMBER(AN428), -MIN(0, AN428/MAX(IF(ISNUMBER(AN$396:AN428), AN$396:AN428))-1), NA())</f>
        <v>#N/A</v>
      </c>
      <c r="AO1328" s="49" t="e">
        <f t="array" ref="AO1328">IF(ISNUMBER(AO428), -MIN(0, AO428/MAX(IF(ISNUMBER(AO$396:AO428), AO$396:AO428))-1), NA())</f>
        <v>#N/A</v>
      </c>
      <c r="AP1328" s="49" t="e">
        <f t="array" ref="AP1328">IF(ISNUMBER(AP428), -MIN(0, AP428/MAX(IF(ISNUMBER(AP$396:AP428), AP$396:AP428))-1), NA())</f>
        <v>#N/A</v>
      </c>
      <c r="AQ1328" s="49" t="e">
        <f t="array" ref="AQ1328">IF(ISNUMBER(AQ428), -MIN(0, AQ428/MAX(IF(ISNUMBER(AQ$396:AQ428), AQ$396:AQ428))-1), NA())</f>
        <v>#N/A</v>
      </c>
      <c r="AS1328" s="49" t="e">
        <f t="array" ref="AS1328">IF(ISNUMBER(AS428), -MIN(0, AS428/MAX(IF(ISNUMBER(AS$396:AS428), AS$396:AS428))-1), NA())</f>
        <v>#N/A</v>
      </c>
      <c r="AU1328" s="49" t="e">
        <f t="array" ref="AU1328">IF(ISNUMBER(AU428), -MIN(0, AU428/MAX(IF(ISNUMBER(AU$396:AU428), AU$396:AU428))-1), NA())</f>
        <v>#N/A</v>
      </c>
      <c r="AV1328" s="49" t="e">
        <f t="array" ref="AV1328">IF(ISNUMBER(AV428), -MIN(0, AV428/MAX(IF(ISNUMBER(AV$396:AV428), AV$396:AV428))-1), NA())</f>
        <v>#N/A</v>
      </c>
      <c r="AW1328" s="49" t="e">
        <f t="array" ref="AW1328">IF(ISNUMBER(AW428), -MIN(0, AW428/MAX(IF(ISNUMBER(AW$396:AW428), AW$396:AW428))-1), NA())</f>
        <v>#N/A</v>
      </c>
      <c r="AX1328" s="49" t="e">
        <f t="array" ref="AX1328">IF(ISNUMBER(AX428), -MIN(0, AX428/MAX(IF(ISNUMBER(AX$396:AX428), AX$396:AX428))-1), NA())</f>
        <v>#N/A</v>
      </c>
      <c r="AY1328" s="49" t="e">
        <f t="array" ref="AY1328">IF(ISNUMBER(AY428), -MIN(0, AY428/MAX(IF(ISNUMBER(AY$396:AY428), AY$396:AY428))-1), NA())</f>
        <v>#N/A</v>
      </c>
      <c r="AZ1328" s="49" t="e">
        <f t="array" ref="AZ1328">IF(ISNUMBER(AZ428), -MIN(0, AZ428/MAX(IF(ISNUMBER(AZ$396:AZ428), AZ$396:AZ428))-1), NA())</f>
        <v>#N/A</v>
      </c>
      <c r="BA1328" s="49" t="e">
        <f t="array" ref="BA1328">IF(ISNUMBER(BA428), -MIN(0, BA428/MAX(IF(ISNUMBER(BA$396:BA428), BA$396:BA428))-1), NA())</f>
        <v>#N/A</v>
      </c>
      <c r="BB1328" s="49" t="e">
        <f t="array" ref="BB1328">IF(ISNUMBER(BB428), -MIN(0, BB428/MAX(IF(ISNUMBER(BB$396:BB428), BB$396:BB428))-1), NA())</f>
        <v>#N/A</v>
      </c>
      <c r="BC1328" s="49" t="e">
        <f t="array" ref="BC1328">IF(ISNUMBER(BC428), -MIN(0, BC428/MAX(IF(ISNUMBER(BC$396:BC428), BC$396:BC428))-1), NA())</f>
        <v>#N/A</v>
      </c>
      <c r="BD1328" s="49" t="e">
        <f t="array" ref="BD1328">IF(ISNUMBER(BD428), -MIN(0, BD428/MAX(IF(ISNUMBER(BD$396:BD428), BD$396:BD428))-1), NA())</f>
        <v>#N/A</v>
      </c>
      <c r="BE1328" s="49" t="e">
        <f t="array" ref="BE1328">IF(ISNUMBER(BE428), -MIN(0, BE428/MAX(IF(ISNUMBER(BE$396:BE428), BE$396:BE428))-1), NA())</f>
        <v>#N/A</v>
      </c>
      <c r="BF1328" s="49" t="e">
        <f t="array" ref="BF1328">IF(ISNUMBER(BF428), -MIN(0, BF428/MAX(IF(ISNUMBER(BF$396:BF428), BF$396:BF428))-1), NA())</f>
        <v>#N/A</v>
      </c>
      <c r="BG1328" s="49" t="e">
        <f t="array" ref="BG1328">IF(ISNUMBER(BG428), -MIN(0, BG428/MAX(IF(ISNUMBER(BG$396:BG428), BG$396:BG428))-1), NA())</f>
        <v>#N/A</v>
      </c>
      <c r="BH1328" s="49" t="e">
        <f t="array" ref="BH1328">IF(ISNUMBER(BH428), -MIN(0, BH428/MAX(IF(ISNUMBER(BH$396:BH428), BH$396:BH428))-1), NA())</f>
        <v>#N/A</v>
      </c>
      <c r="BI1328" s="49" t="e">
        <f t="array" ref="BI1328">IF(ISNUMBER(BI428), -MIN(0, BI428/MAX(IF(ISNUMBER(BI$396:BI428), BI$396:BI428))-1), NA())</f>
        <v>#N/A</v>
      </c>
      <c r="BJ1328" s="49" t="e">
        <f t="array" ref="BJ1328">IF(ISNUMBER(BJ428), -MIN(0, BJ428/MAX(IF(ISNUMBER(BJ$396:BJ428), BJ$396:BJ428))-1), NA())</f>
        <v>#N/A</v>
      </c>
      <c r="BK1328" s="49" t="e">
        <f t="array" ref="BK1328">IF(ISNUMBER(BK428), -MIN(0, BK428/MAX(IF(ISNUMBER(BK$396:BK428), BK$396:BK428))-1), NA())</f>
        <v>#N/A</v>
      </c>
      <c r="BL1328" s="49" t="e">
        <f t="array" ref="BL1328">IF(ISNUMBER(BL428), -MIN(0, BL428/MAX(IF(ISNUMBER(BL$396:BL428), BL$396:BL428))-1), NA())</f>
        <v>#N/A</v>
      </c>
      <c r="BM1328" s="49" t="e">
        <f t="array" ref="BM1328">IF(ISNUMBER(BM428), -MIN(0, BM428/MAX(IF(ISNUMBER(BM$396:BM428), BM$396:BM428))-1), NA())</f>
        <v>#N/A</v>
      </c>
      <c r="BN1328" s="49" t="e">
        <f t="array" ref="BN1328">IF(ISNUMBER(BN428), -MIN(0, BN428/MAX(IF(ISNUMBER(BN$396:BN428), BN$396:BN428))-1), NA())</f>
        <v>#N/A</v>
      </c>
      <c r="BO1328" s="49" t="e">
        <f t="array" ref="BO1328">IF(ISNUMBER(BO428), -MIN(0, BO428/MAX(IF(ISNUMBER(BO$396:BO428), BO$396:BO428))-1), NA())</f>
        <v>#N/A</v>
      </c>
      <c r="BP1328" s="49" t="e">
        <f t="array" ref="BP1328">IF(ISNUMBER(BP428), -MIN(0, BP428/MAX(IF(ISNUMBER(BP$396:BP428), BP$396:BP428))-1), NA())</f>
        <v>#N/A</v>
      </c>
      <c r="BQ1328" s="49" t="e">
        <f t="array" ref="BQ1328">IF(ISNUMBER(BQ428), -MIN(0, BQ428/MAX(IF(ISNUMBER(BQ$396:BQ428), BQ$396:BQ428))-1), NA())</f>
        <v>#N/A</v>
      </c>
      <c r="BR1328" s="49" t="e">
        <f t="array" ref="BR1328">IF(ISNUMBER(BR428), -MIN(0, BR428/MAX(IF(ISNUMBER(BR$396:BR428), BR$396:BR428))-1), NA())</f>
        <v>#N/A</v>
      </c>
      <c r="BS1328" s="49" t="e">
        <f t="array" ref="BS1328">IF(ISNUMBER(BS428), -MIN(0, BS428/MAX(IF(ISNUMBER(BS$396:BS428), BS$396:BS428))-1), NA())</f>
        <v>#N/A</v>
      </c>
    </row>
    <row r="1329" spans="2:71">
      <c r="B1329" s="48">
        <f t="shared" si="1131"/>
        <v>1903</v>
      </c>
      <c r="M1329" s="49" t="e">
        <f t="array" ref="M1329">IF(ISNUMBER(M429), -IF(M$91, MIN(0, M429/MAX(IF(ISNUMBER(M$396:M429), M$396:M429))-1), MIN(0, M579/MAX(IF(ISNUMBER(M$546:M579), M$546:M579))-1)), NA())</f>
        <v>#N/A</v>
      </c>
      <c r="N1329" s="49" t="e">
        <f t="array" ref="N1329">IF(ISNUMBER(N429), -IF(N$91, MIN(0, N429/MAX(IF(ISNUMBER(N$396:N429), N$396:N429))-1), MIN(0, N579/MAX(IF(ISNUMBER(N$546:N579), N$546:N579))-1)), NA())</f>
        <v>#N/A</v>
      </c>
      <c r="X1329" s="49" t="e">
        <f t="array" ref="X1329">IF(ISNUMBER(X429), -IF(X$91, MIN(0, X429/MAX(IF(ISNUMBER(X$396:X429), X$396:X429))-1), MIN(0, X579/MAX(IF(ISNUMBER(X$546:X579), X$546:X579))-1)), NA())</f>
        <v>#N/A</v>
      </c>
      <c r="Y1329" s="49" t="e">
        <f t="array" ref="Y1329">IF(ISNUMBER(Y429), -IF(Y$91, MIN(0, Y429/MAX(IF(ISNUMBER(Y$396:Y429), Y$396:Y429))-1), MIN(0, Y579/MAX(IF(ISNUMBER(Y$546:Y579), Y$546:Y579))-1)), NA())</f>
        <v>#N/A</v>
      </c>
      <c r="AA1329" s="49" t="e">
        <f t="array" ref="AA1329">IF(ISNUMBER(AA429), -MIN(0, AA429/MAX(IF(ISNUMBER(AA$396:AA429), AA$396:AA429))-1), NA())</f>
        <v>#N/A</v>
      </c>
      <c r="AB1329" s="49" t="e">
        <f t="array" ref="AB1329">IF(ISNUMBER(AB429), -MIN(0, AB429/MAX(IF(ISNUMBER(AB$396:AB429), AB$396:AB429))-1), NA())</f>
        <v>#N/A</v>
      </c>
      <c r="AC1329" s="49" t="e">
        <f t="array" ref="AC1329">IF(ISNUMBER(AC429), -MIN(0, AC429/MAX(IF(ISNUMBER(AC$396:AC429), AC$396:AC429))-1), NA())</f>
        <v>#N/A</v>
      </c>
      <c r="AD1329" s="49" t="e">
        <f t="array" ref="AD1329">IF(ISNUMBER(AD429), -MIN(0, AD429/MAX(IF(ISNUMBER(AD$396:AD429), AD$396:AD429))-1), NA())</f>
        <v>#N/A</v>
      </c>
      <c r="AE1329" s="49" t="e">
        <f t="array" ref="AE1329">IF(ISNUMBER(AE429), -MIN(0, AE429/MAX(IF(ISNUMBER(AE$396:AE429), AE$396:AE429))-1), NA())</f>
        <v>#N/A</v>
      </c>
      <c r="AG1329" s="49" t="e">
        <f t="array" ref="AG1329">IF(ISNUMBER(AG429), -MIN(0, AG429/MAX(IF(ISNUMBER(AG$396:AG429), AG$396:AG429))-1), NA())</f>
        <v>#N/A</v>
      </c>
      <c r="AM1329" s="49" t="e">
        <f t="array" ref="AM1329">IF(ISNUMBER(AM429), -MIN(0, AM429/MAX(IF(ISNUMBER(AM$396:AM429), AM$396:AM429))-1), NA())</f>
        <v>#N/A</v>
      </c>
      <c r="AN1329" s="49" t="e">
        <f t="array" ref="AN1329">IF(ISNUMBER(AN429), -MIN(0, AN429/MAX(IF(ISNUMBER(AN$396:AN429), AN$396:AN429))-1), NA())</f>
        <v>#N/A</v>
      </c>
      <c r="AO1329" s="49" t="e">
        <f t="array" ref="AO1329">IF(ISNUMBER(AO429), -MIN(0, AO429/MAX(IF(ISNUMBER(AO$396:AO429), AO$396:AO429))-1), NA())</f>
        <v>#N/A</v>
      </c>
      <c r="AP1329" s="49" t="e">
        <f t="array" ref="AP1329">IF(ISNUMBER(AP429), -MIN(0, AP429/MAX(IF(ISNUMBER(AP$396:AP429), AP$396:AP429))-1), NA())</f>
        <v>#N/A</v>
      </c>
      <c r="AQ1329" s="49" t="e">
        <f t="array" ref="AQ1329">IF(ISNUMBER(AQ429), -MIN(0, AQ429/MAX(IF(ISNUMBER(AQ$396:AQ429), AQ$396:AQ429))-1), NA())</f>
        <v>#N/A</v>
      </c>
      <c r="AS1329" s="49" t="e">
        <f t="array" ref="AS1329">IF(ISNUMBER(AS429), -MIN(0, AS429/MAX(IF(ISNUMBER(AS$396:AS429), AS$396:AS429))-1), NA())</f>
        <v>#N/A</v>
      </c>
      <c r="AU1329" s="49" t="e">
        <f t="array" ref="AU1329">IF(ISNUMBER(AU429), -MIN(0, AU429/MAX(IF(ISNUMBER(AU$396:AU429), AU$396:AU429))-1), NA())</f>
        <v>#N/A</v>
      </c>
      <c r="AV1329" s="49" t="e">
        <f t="array" ref="AV1329">IF(ISNUMBER(AV429), -MIN(0, AV429/MAX(IF(ISNUMBER(AV$396:AV429), AV$396:AV429))-1), NA())</f>
        <v>#N/A</v>
      </c>
      <c r="AW1329" s="49" t="e">
        <f t="array" ref="AW1329">IF(ISNUMBER(AW429), -MIN(0, AW429/MAX(IF(ISNUMBER(AW$396:AW429), AW$396:AW429))-1), NA())</f>
        <v>#N/A</v>
      </c>
      <c r="AX1329" s="49" t="e">
        <f t="array" ref="AX1329">IF(ISNUMBER(AX429), -MIN(0, AX429/MAX(IF(ISNUMBER(AX$396:AX429), AX$396:AX429))-1), NA())</f>
        <v>#N/A</v>
      </c>
      <c r="AY1329" s="49" t="e">
        <f t="array" ref="AY1329">IF(ISNUMBER(AY429), -MIN(0, AY429/MAX(IF(ISNUMBER(AY$396:AY429), AY$396:AY429))-1), NA())</f>
        <v>#N/A</v>
      </c>
      <c r="AZ1329" s="49" t="e">
        <f t="array" ref="AZ1329">IF(ISNUMBER(AZ429), -MIN(0, AZ429/MAX(IF(ISNUMBER(AZ$396:AZ429), AZ$396:AZ429))-1), NA())</f>
        <v>#N/A</v>
      </c>
      <c r="BA1329" s="49" t="e">
        <f t="array" ref="BA1329">IF(ISNUMBER(BA429), -MIN(0, BA429/MAX(IF(ISNUMBER(BA$396:BA429), BA$396:BA429))-1), NA())</f>
        <v>#N/A</v>
      </c>
      <c r="BB1329" s="49" t="e">
        <f t="array" ref="BB1329">IF(ISNUMBER(BB429), -MIN(0, BB429/MAX(IF(ISNUMBER(BB$396:BB429), BB$396:BB429))-1), NA())</f>
        <v>#N/A</v>
      </c>
      <c r="BC1329" s="49" t="e">
        <f t="array" ref="BC1329">IF(ISNUMBER(BC429), -MIN(0, BC429/MAX(IF(ISNUMBER(BC$396:BC429), BC$396:BC429))-1), NA())</f>
        <v>#N/A</v>
      </c>
      <c r="BD1329" s="49" t="e">
        <f t="array" ref="BD1329">IF(ISNUMBER(BD429), -MIN(0, BD429/MAX(IF(ISNUMBER(BD$396:BD429), BD$396:BD429))-1), NA())</f>
        <v>#N/A</v>
      </c>
      <c r="BE1329" s="49" t="e">
        <f t="array" ref="BE1329">IF(ISNUMBER(BE429), -MIN(0, BE429/MAX(IF(ISNUMBER(BE$396:BE429), BE$396:BE429))-1), NA())</f>
        <v>#N/A</v>
      </c>
      <c r="BF1329" s="49" t="e">
        <f t="array" ref="BF1329">IF(ISNUMBER(BF429), -MIN(0, BF429/MAX(IF(ISNUMBER(BF$396:BF429), BF$396:BF429))-1), NA())</f>
        <v>#N/A</v>
      </c>
      <c r="BG1329" s="49" t="e">
        <f t="array" ref="BG1329">IF(ISNUMBER(BG429), -MIN(0, BG429/MAX(IF(ISNUMBER(BG$396:BG429), BG$396:BG429))-1), NA())</f>
        <v>#N/A</v>
      </c>
      <c r="BH1329" s="49" t="e">
        <f t="array" ref="BH1329">IF(ISNUMBER(BH429), -MIN(0, BH429/MAX(IF(ISNUMBER(BH$396:BH429), BH$396:BH429))-1), NA())</f>
        <v>#N/A</v>
      </c>
      <c r="BI1329" s="49" t="e">
        <f t="array" ref="BI1329">IF(ISNUMBER(BI429), -MIN(0, BI429/MAX(IF(ISNUMBER(BI$396:BI429), BI$396:BI429))-1), NA())</f>
        <v>#N/A</v>
      </c>
      <c r="BJ1329" s="49" t="e">
        <f t="array" ref="BJ1329">IF(ISNUMBER(BJ429), -MIN(0, BJ429/MAX(IF(ISNUMBER(BJ$396:BJ429), BJ$396:BJ429))-1), NA())</f>
        <v>#N/A</v>
      </c>
      <c r="BK1329" s="49" t="e">
        <f t="array" ref="BK1329">IF(ISNUMBER(BK429), -MIN(0, BK429/MAX(IF(ISNUMBER(BK$396:BK429), BK$396:BK429))-1), NA())</f>
        <v>#N/A</v>
      </c>
      <c r="BL1329" s="49" t="e">
        <f t="array" ref="BL1329">IF(ISNUMBER(BL429), -MIN(0, BL429/MAX(IF(ISNUMBER(BL$396:BL429), BL$396:BL429))-1), NA())</f>
        <v>#N/A</v>
      </c>
      <c r="BM1329" s="49" t="e">
        <f t="array" ref="BM1329">IF(ISNUMBER(BM429), -MIN(0, BM429/MAX(IF(ISNUMBER(BM$396:BM429), BM$396:BM429))-1), NA())</f>
        <v>#N/A</v>
      </c>
      <c r="BN1329" s="49" t="e">
        <f t="array" ref="BN1329">IF(ISNUMBER(BN429), -MIN(0, BN429/MAX(IF(ISNUMBER(BN$396:BN429), BN$396:BN429))-1), NA())</f>
        <v>#N/A</v>
      </c>
      <c r="BO1329" s="49" t="e">
        <f t="array" ref="BO1329">IF(ISNUMBER(BO429), -MIN(0, BO429/MAX(IF(ISNUMBER(BO$396:BO429), BO$396:BO429))-1), NA())</f>
        <v>#N/A</v>
      </c>
      <c r="BP1329" s="49" t="e">
        <f t="array" ref="BP1329">IF(ISNUMBER(BP429), -MIN(0, BP429/MAX(IF(ISNUMBER(BP$396:BP429), BP$396:BP429))-1), NA())</f>
        <v>#N/A</v>
      </c>
      <c r="BQ1329" s="49" t="e">
        <f t="array" ref="BQ1329">IF(ISNUMBER(BQ429), -MIN(0, BQ429/MAX(IF(ISNUMBER(BQ$396:BQ429), BQ$396:BQ429))-1), NA())</f>
        <v>#N/A</v>
      </c>
      <c r="BR1329" s="49" t="e">
        <f t="array" ref="BR1329">IF(ISNUMBER(BR429), -MIN(0, BR429/MAX(IF(ISNUMBER(BR$396:BR429), BR$396:BR429))-1), NA())</f>
        <v>#N/A</v>
      </c>
      <c r="BS1329" s="49" t="e">
        <f t="array" ref="BS1329">IF(ISNUMBER(BS429), -MIN(0, BS429/MAX(IF(ISNUMBER(BS$396:BS429), BS$396:BS429))-1), NA())</f>
        <v>#N/A</v>
      </c>
    </row>
    <row r="1330" spans="2:71">
      <c r="B1330" s="48">
        <f t="shared" si="1131"/>
        <v>1904</v>
      </c>
      <c r="M1330" s="49" t="e">
        <f t="array" ref="M1330">IF(ISNUMBER(M430), -IF(M$91, MIN(0, M430/MAX(IF(ISNUMBER(M$396:M430), M$396:M430))-1), MIN(0, M580/MAX(IF(ISNUMBER(M$546:M580), M$546:M580))-1)), NA())</f>
        <v>#N/A</v>
      </c>
      <c r="N1330" s="49" t="e">
        <f t="array" ref="N1330">IF(ISNUMBER(N430), -IF(N$91, MIN(0, N430/MAX(IF(ISNUMBER(N$396:N430), N$396:N430))-1), MIN(0, N580/MAX(IF(ISNUMBER(N$546:N580), N$546:N580))-1)), NA())</f>
        <v>#N/A</v>
      </c>
      <c r="X1330" s="49" t="e">
        <f t="array" ref="X1330">IF(ISNUMBER(X430), -IF(X$91, MIN(0, X430/MAX(IF(ISNUMBER(X$396:X430), X$396:X430))-1), MIN(0, X580/MAX(IF(ISNUMBER(X$546:X580), X$546:X580))-1)), NA())</f>
        <v>#N/A</v>
      </c>
      <c r="Y1330" s="49" t="e">
        <f t="array" ref="Y1330">IF(ISNUMBER(Y430), -IF(Y$91, MIN(0, Y430/MAX(IF(ISNUMBER(Y$396:Y430), Y$396:Y430))-1), MIN(0, Y580/MAX(IF(ISNUMBER(Y$546:Y580), Y$546:Y580))-1)), NA())</f>
        <v>#N/A</v>
      </c>
      <c r="AA1330" s="49" t="e">
        <f t="array" ref="AA1330">IF(ISNUMBER(AA430), -MIN(0, AA430/MAX(IF(ISNUMBER(AA$396:AA430), AA$396:AA430))-1), NA())</f>
        <v>#N/A</v>
      </c>
      <c r="AB1330" s="49" t="e">
        <f t="array" ref="AB1330">IF(ISNUMBER(AB430), -MIN(0, AB430/MAX(IF(ISNUMBER(AB$396:AB430), AB$396:AB430))-1), NA())</f>
        <v>#N/A</v>
      </c>
      <c r="AC1330" s="49" t="e">
        <f t="array" ref="AC1330">IF(ISNUMBER(AC430), -MIN(0, AC430/MAX(IF(ISNUMBER(AC$396:AC430), AC$396:AC430))-1), NA())</f>
        <v>#N/A</v>
      </c>
      <c r="AD1330" s="49" t="e">
        <f t="array" ref="AD1330">IF(ISNUMBER(AD430), -MIN(0, AD430/MAX(IF(ISNUMBER(AD$396:AD430), AD$396:AD430))-1), NA())</f>
        <v>#N/A</v>
      </c>
      <c r="AE1330" s="49" t="e">
        <f t="array" ref="AE1330">IF(ISNUMBER(AE430), -MIN(0, AE430/MAX(IF(ISNUMBER(AE$396:AE430), AE$396:AE430))-1), NA())</f>
        <v>#N/A</v>
      </c>
      <c r="AG1330" s="49" t="e">
        <f t="array" ref="AG1330">IF(ISNUMBER(AG430), -MIN(0, AG430/MAX(IF(ISNUMBER(AG$396:AG430), AG$396:AG430))-1), NA())</f>
        <v>#N/A</v>
      </c>
      <c r="AM1330" s="49" t="e">
        <f t="array" ref="AM1330">IF(ISNUMBER(AM430), -MIN(0, AM430/MAX(IF(ISNUMBER(AM$396:AM430), AM$396:AM430))-1), NA())</f>
        <v>#N/A</v>
      </c>
      <c r="AN1330" s="49" t="e">
        <f t="array" ref="AN1330">IF(ISNUMBER(AN430), -MIN(0, AN430/MAX(IF(ISNUMBER(AN$396:AN430), AN$396:AN430))-1), NA())</f>
        <v>#N/A</v>
      </c>
      <c r="AO1330" s="49" t="e">
        <f t="array" ref="AO1330">IF(ISNUMBER(AO430), -MIN(0, AO430/MAX(IF(ISNUMBER(AO$396:AO430), AO$396:AO430))-1), NA())</f>
        <v>#N/A</v>
      </c>
      <c r="AP1330" s="49" t="e">
        <f t="array" ref="AP1330">IF(ISNUMBER(AP430), -MIN(0, AP430/MAX(IF(ISNUMBER(AP$396:AP430), AP$396:AP430))-1), NA())</f>
        <v>#N/A</v>
      </c>
      <c r="AQ1330" s="49" t="e">
        <f t="array" ref="AQ1330">IF(ISNUMBER(AQ430), -MIN(0, AQ430/MAX(IF(ISNUMBER(AQ$396:AQ430), AQ$396:AQ430))-1), NA())</f>
        <v>#N/A</v>
      </c>
      <c r="AS1330" s="49" t="e">
        <f t="array" ref="AS1330">IF(ISNUMBER(AS430), -MIN(0, AS430/MAX(IF(ISNUMBER(AS$396:AS430), AS$396:AS430))-1), NA())</f>
        <v>#N/A</v>
      </c>
      <c r="AU1330" s="49" t="e">
        <f t="array" ref="AU1330">IF(ISNUMBER(AU430), -MIN(0, AU430/MAX(IF(ISNUMBER(AU$396:AU430), AU$396:AU430))-1), NA())</f>
        <v>#N/A</v>
      </c>
      <c r="AV1330" s="49" t="e">
        <f t="array" ref="AV1330">IF(ISNUMBER(AV430), -MIN(0, AV430/MAX(IF(ISNUMBER(AV$396:AV430), AV$396:AV430))-1), NA())</f>
        <v>#N/A</v>
      </c>
      <c r="AW1330" s="49" t="e">
        <f t="array" ref="AW1330">IF(ISNUMBER(AW430), -MIN(0, AW430/MAX(IF(ISNUMBER(AW$396:AW430), AW$396:AW430))-1), NA())</f>
        <v>#N/A</v>
      </c>
      <c r="AX1330" s="49" t="e">
        <f t="array" ref="AX1330">IF(ISNUMBER(AX430), -MIN(0, AX430/MAX(IF(ISNUMBER(AX$396:AX430), AX$396:AX430))-1), NA())</f>
        <v>#N/A</v>
      </c>
      <c r="AY1330" s="49" t="e">
        <f t="array" ref="AY1330">IF(ISNUMBER(AY430), -MIN(0, AY430/MAX(IF(ISNUMBER(AY$396:AY430), AY$396:AY430))-1), NA())</f>
        <v>#N/A</v>
      </c>
      <c r="AZ1330" s="49" t="e">
        <f t="array" ref="AZ1330">IF(ISNUMBER(AZ430), -MIN(0, AZ430/MAX(IF(ISNUMBER(AZ$396:AZ430), AZ$396:AZ430))-1), NA())</f>
        <v>#N/A</v>
      </c>
      <c r="BA1330" s="49" t="e">
        <f t="array" ref="BA1330">IF(ISNUMBER(BA430), -MIN(0, BA430/MAX(IF(ISNUMBER(BA$396:BA430), BA$396:BA430))-1), NA())</f>
        <v>#N/A</v>
      </c>
      <c r="BB1330" s="49" t="e">
        <f t="array" ref="BB1330">IF(ISNUMBER(BB430), -MIN(0, BB430/MAX(IF(ISNUMBER(BB$396:BB430), BB$396:BB430))-1), NA())</f>
        <v>#N/A</v>
      </c>
      <c r="BC1330" s="49" t="e">
        <f t="array" ref="BC1330">IF(ISNUMBER(BC430), -MIN(0, BC430/MAX(IF(ISNUMBER(BC$396:BC430), BC$396:BC430))-1), NA())</f>
        <v>#N/A</v>
      </c>
      <c r="BD1330" s="49" t="e">
        <f t="array" ref="BD1330">IF(ISNUMBER(BD430), -MIN(0, BD430/MAX(IF(ISNUMBER(BD$396:BD430), BD$396:BD430))-1), NA())</f>
        <v>#N/A</v>
      </c>
      <c r="BE1330" s="49" t="e">
        <f t="array" ref="BE1330">IF(ISNUMBER(BE430), -MIN(0, BE430/MAX(IF(ISNUMBER(BE$396:BE430), BE$396:BE430))-1), NA())</f>
        <v>#N/A</v>
      </c>
      <c r="BF1330" s="49" t="e">
        <f t="array" ref="BF1330">IF(ISNUMBER(BF430), -MIN(0, BF430/MAX(IF(ISNUMBER(BF$396:BF430), BF$396:BF430))-1), NA())</f>
        <v>#N/A</v>
      </c>
      <c r="BG1330" s="49" t="e">
        <f t="array" ref="BG1330">IF(ISNUMBER(BG430), -MIN(0, BG430/MAX(IF(ISNUMBER(BG$396:BG430), BG$396:BG430))-1), NA())</f>
        <v>#N/A</v>
      </c>
      <c r="BH1330" s="49" t="e">
        <f t="array" ref="BH1330">IF(ISNUMBER(BH430), -MIN(0, BH430/MAX(IF(ISNUMBER(BH$396:BH430), BH$396:BH430))-1), NA())</f>
        <v>#N/A</v>
      </c>
      <c r="BI1330" s="49" t="e">
        <f t="array" ref="BI1330">IF(ISNUMBER(BI430), -MIN(0, BI430/MAX(IF(ISNUMBER(BI$396:BI430), BI$396:BI430))-1), NA())</f>
        <v>#N/A</v>
      </c>
      <c r="BJ1330" s="49" t="e">
        <f t="array" ref="BJ1330">IF(ISNUMBER(BJ430), -MIN(0, BJ430/MAX(IF(ISNUMBER(BJ$396:BJ430), BJ$396:BJ430))-1), NA())</f>
        <v>#N/A</v>
      </c>
      <c r="BK1330" s="49" t="e">
        <f t="array" ref="BK1330">IF(ISNUMBER(BK430), -MIN(0, BK430/MAX(IF(ISNUMBER(BK$396:BK430), BK$396:BK430))-1), NA())</f>
        <v>#N/A</v>
      </c>
      <c r="BL1330" s="49" t="e">
        <f t="array" ref="BL1330">IF(ISNUMBER(BL430), -MIN(0, BL430/MAX(IF(ISNUMBER(BL$396:BL430), BL$396:BL430))-1), NA())</f>
        <v>#N/A</v>
      </c>
      <c r="BM1330" s="49" t="e">
        <f t="array" ref="BM1330">IF(ISNUMBER(BM430), -MIN(0, BM430/MAX(IF(ISNUMBER(BM$396:BM430), BM$396:BM430))-1), NA())</f>
        <v>#N/A</v>
      </c>
      <c r="BN1330" s="49" t="e">
        <f t="array" ref="BN1330">IF(ISNUMBER(BN430), -MIN(0, BN430/MAX(IF(ISNUMBER(BN$396:BN430), BN$396:BN430))-1), NA())</f>
        <v>#N/A</v>
      </c>
      <c r="BO1330" s="49" t="e">
        <f t="array" ref="BO1330">IF(ISNUMBER(BO430), -MIN(0, BO430/MAX(IF(ISNUMBER(BO$396:BO430), BO$396:BO430))-1), NA())</f>
        <v>#N/A</v>
      </c>
      <c r="BP1330" s="49" t="e">
        <f t="array" ref="BP1330">IF(ISNUMBER(BP430), -MIN(0, BP430/MAX(IF(ISNUMBER(BP$396:BP430), BP$396:BP430))-1), NA())</f>
        <v>#N/A</v>
      </c>
      <c r="BQ1330" s="49" t="e">
        <f t="array" ref="BQ1330">IF(ISNUMBER(BQ430), -MIN(0, BQ430/MAX(IF(ISNUMBER(BQ$396:BQ430), BQ$396:BQ430))-1), NA())</f>
        <v>#N/A</v>
      </c>
      <c r="BR1330" s="49" t="e">
        <f t="array" ref="BR1330">IF(ISNUMBER(BR430), -MIN(0, BR430/MAX(IF(ISNUMBER(BR$396:BR430), BR$396:BR430))-1), NA())</f>
        <v>#N/A</v>
      </c>
      <c r="BS1330" s="49" t="e">
        <f t="array" ref="BS1330">IF(ISNUMBER(BS430), -MIN(0, BS430/MAX(IF(ISNUMBER(BS$396:BS430), BS$396:BS430))-1), NA())</f>
        <v>#N/A</v>
      </c>
    </row>
    <row r="1331" spans="2:71">
      <c r="B1331" s="48">
        <f t="shared" si="1131"/>
        <v>1905</v>
      </c>
      <c r="M1331" s="49" t="e">
        <f t="array" ref="M1331">IF(ISNUMBER(M431), -IF(M$91, MIN(0, M431/MAX(IF(ISNUMBER(M$396:M431), M$396:M431))-1), MIN(0, M581/MAX(IF(ISNUMBER(M$546:M581), M$546:M581))-1)), NA())</f>
        <v>#N/A</v>
      </c>
      <c r="N1331" s="49" t="e">
        <f t="array" ref="N1331">IF(ISNUMBER(N431), -IF(N$91, MIN(0, N431/MAX(IF(ISNUMBER(N$396:N431), N$396:N431))-1), MIN(0, N581/MAX(IF(ISNUMBER(N$546:N581), N$546:N581))-1)), NA())</f>
        <v>#N/A</v>
      </c>
      <c r="X1331" s="49" t="e">
        <f t="array" ref="X1331">IF(ISNUMBER(X431), -IF(X$91, MIN(0, X431/MAX(IF(ISNUMBER(X$396:X431), X$396:X431))-1), MIN(0, X581/MAX(IF(ISNUMBER(X$546:X581), X$546:X581))-1)), NA())</f>
        <v>#N/A</v>
      </c>
      <c r="Y1331" s="49" t="e">
        <f t="array" ref="Y1331">IF(ISNUMBER(Y431), -IF(Y$91, MIN(0, Y431/MAX(IF(ISNUMBER(Y$396:Y431), Y$396:Y431))-1), MIN(0, Y581/MAX(IF(ISNUMBER(Y$546:Y581), Y$546:Y581))-1)), NA())</f>
        <v>#N/A</v>
      </c>
      <c r="AA1331" s="49" t="e">
        <f t="array" ref="AA1331">IF(ISNUMBER(AA431), -MIN(0, AA431/MAX(IF(ISNUMBER(AA$396:AA431), AA$396:AA431))-1), NA())</f>
        <v>#N/A</v>
      </c>
      <c r="AB1331" s="49" t="e">
        <f t="array" ref="AB1331">IF(ISNUMBER(AB431), -MIN(0, AB431/MAX(IF(ISNUMBER(AB$396:AB431), AB$396:AB431))-1), NA())</f>
        <v>#N/A</v>
      </c>
      <c r="AC1331" s="49" t="e">
        <f t="array" ref="AC1331">IF(ISNUMBER(AC431), -MIN(0, AC431/MAX(IF(ISNUMBER(AC$396:AC431), AC$396:AC431))-1), NA())</f>
        <v>#N/A</v>
      </c>
      <c r="AD1331" s="49" t="e">
        <f t="array" ref="AD1331">IF(ISNUMBER(AD431), -MIN(0, AD431/MAX(IF(ISNUMBER(AD$396:AD431), AD$396:AD431))-1), NA())</f>
        <v>#N/A</v>
      </c>
      <c r="AE1331" s="49" t="e">
        <f t="array" ref="AE1331">IF(ISNUMBER(AE431), -MIN(0, AE431/MAX(IF(ISNUMBER(AE$396:AE431), AE$396:AE431))-1), NA())</f>
        <v>#N/A</v>
      </c>
      <c r="AG1331" s="49" t="e">
        <f t="array" ref="AG1331">IF(ISNUMBER(AG431), -MIN(0, AG431/MAX(IF(ISNUMBER(AG$396:AG431), AG$396:AG431))-1), NA())</f>
        <v>#N/A</v>
      </c>
      <c r="AM1331" s="49" t="e">
        <f t="array" ref="AM1331">IF(ISNUMBER(AM431), -MIN(0, AM431/MAX(IF(ISNUMBER(AM$396:AM431), AM$396:AM431))-1), NA())</f>
        <v>#N/A</v>
      </c>
      <c r="AN1331" s="49" t="e">
        <f t="array" ref="AN1331">IF(ISNUMBER(AN431), -MIN(0, AN431/MAX(IF(ISNUMBER(AN$396:AN431), AN$396:AN431))-1), NA())</f>
        <v>#N/A</v>
      </c>
      <c r="AO1331" s="49" t="e">
        <f t="array" ref="AO1331">IF(ISNUMBER(AO431), -MIN(0, AO431/MAX(IF(ISNUMBER(AO$396:AO431), AO$396:AO431))-1), NA())</f>
        <v>#N/A</v>
      </c>
      <c r="AP1331" s="49" t="e">
        <f t="array" ref="AP1331">IF(ISNUMBER(AP431), -MIN(0, AP431/MAX(IF(ISNUMBER(AP$396:AP431), AP$396:AP431))-1), NA())</f>
        <v>#N/A</v>
      </c>
      <c r="AQ1331" s="49" t="e">
        <f t="array" ref="AQ1331">IF(ISNUMBER(AQ431), -MIN(0, AQ431/MAX(IF(ISNUMBER(AQ$396:AQ431), AQ$396:AQ431))-1), NA())</f>
        <v>#N/A</v>
      </c>
      <c r="AS1331" s="49" t="e">
        <f t="array" ref="AS1331">IF(ISNUMBER(AS431), -MIN(0, AS431/MAX(IF(ISNUMBER(AS$396:AS431), AS$396:AS431))-1), NA())</f>
        <v>#N/A</v>
      </c>
      <c r="AU1331" s="49" t="e">
        <f t="array" ref="AU1331">IF(ISNUMBER(AU431), -MIN(0, AU431/MAX(IF(ISNUMBER(AU$396:AU431), AU$396:AU431))-1), NA())</f>
        <v>#N/A</v>
      </c>
      <c r="AV1331" s="49" t="e">
        <f t="array" ref="AV1331">IF(ISNUMBER(AV431), -MIN(0, AV431/MAX(IF(ISNUMBER(AV$396:AV431), AV$396:AV431))-1), NA())</f>
        <v>#N/A</v>
      </c>
      <c r="AW1331" s="49" t="e">
        <f t="array" ref="AW1331">IF(ISNUMBER(AW431), -MIN(0, AW431/MAX(IF(ISNUMBER(AW$396:AW431), AW$396:AW431))-1), NA())</f>
        <v>#N/A</v>
      </c>
      <c r="AX1331" s="49" t="e">
        <f t="array" ref="AX1331">IF(ISNUMBER(AX431), -MIN(0, AX431/MAX(IF(ISNUMBER(AX$396:AX431), AX$396:AX431))-1), NA())</f>
        <v>#N/A</v>
      </c>
      <c r="AY1331" s="49" t="e">
        <f t="array" ref="AY1331">IF(ISNUMBER(AY431), -MIN(0, AY431/MAX(IF(ISNUMBER(AY$396:AY431), AY$396:AY431))-1), NA())</f>
        <v>#N/A</v>
      </c>
      <c r="AZ1331" s="49" t="e">
        <f t="array" ref="AZ1331">IF(ISNUMBER(AZ431), -MIN(0, AZ431/MAX(IF(ISNUMBER(AZ$396:AZ431), AZ$396:AZ431))-1), NA())</f>
        <v>#N/A</v>
      </c>
      <c r="BA1331" s="49" t="e">
        <f t="array" ref="BA1331">IF(ISNUMBER(BA431), -MIN(0, BA431/MAX(IF(ISNUMBER(BA$396:BA431), BA$396:BA431))-1), NA())</f>
        <v>#N/A</v>
      </c>
      <c r="BB1331" s="49" t="e">
        <f t="array" ref="BB1331">IF(ISNUMBER(BB431), -MIN(0, BB431/MAX(IF(ISNUMBER(BB$396:BB431), BB$396:BB431))-1), NA())</f>
        <v>#N/A</v>
      </c>
      <c r="BC1331" s="49" t="e">
        <f t="array" ref="BC1331">IF(ISNUMBER(BC431), -MIN(0, BC431/MAX(IF(ISNUMBER(BC$396:BC431), BC$396:BC431))-1), NA())</f>
        <v>#N/A</v>
      </c>
      <c r="BD1331" s="49" t="e">
        <f t="array" ref="BD1331">IF(ISNUMBER(BD431), -MIN(0, BD431/MAX(IF(ISNUMBER(BD$396:BD431), BD$396:BD431))-1), NA())</f>
        <v>#N/A</v>
      </c>
      <c r="BE1331" s="49" t="e">
        <f t="array" ref="BE1331">IF(ISNUMBER(BE431), -MIN(0, BE431/MAX(IF(ISNUMBER(BE$396:BE431), BE$396:BE431))-1), NA())</f>
        <v>#N/A</v>
      </c>
      <c r="BF1331" s="49" t="e">
        <f t="array" ref="BF1331">IF(ISNUMBER(BF431), -MIN(0, BF431/MAX(IF(ISNUMBER(BF$396:BF431), BF$396:BF431))-1), NA())</f>
        <v>#N/A</v>
      </c>
      <c r="BG1331" s="49" t="e">
        <f t="array" ref="BG1331">IF(ISNUMBER(BG431), -MIN(0, BG431/MAX(IF(ISNUMBER(BG$396:BG431), BG$396:BG431))-1), NA())</f>
        <v>#N/A</v>
      </c>
      <c r="BH1331" s="49" t="e">
        <f t="array" ref="BH1331">IF(ISNUMBER(BH431), -MIN(0, BH431/MAX(IF(ISNUMBER(BH$396:BH431), BH$396:BH431))-1), NA())</f>
        <v>#N/A</v>
      </c>
      <c r="BI1331" s="49" t="e">
        <f t="array" ref="BI1331">IF(ISNUMBER(BI431), -MIN(0, BI431/MAX(IF(ISNUMBER(BI$396:BI431), BI$396:BI431))-1), NA())</f>
        <v>#N/A</v>
      </c>
      <c r="BJ1331" s="49" t="e">
        <f t="array" ref="BJ1331">IF(ISNUMBER(BJ431), -MIN(0, BJ431/MAX(IF(ISNUMBER(BJ$396:BJ431), BJ$396:BJ431))-1), NA())</f>
        <v>#N/A</v>
      </c>
      <c r="BK1331" s="49" t="e">
        <f t="array" ref="BK1331">IF(ISNUMBER(BK431), -MIN(0, BK431/MAX(IF(ISNUMBER(BK$396:BK431), BK$396:BK431))-1), NA())</f>
        <v>#N/A</v>
      </c>
      <c r="BL1331" s="49" t="e">
        <f t="array" ref="BL1331">IF(ISNUMBER(BL431), -MIN(0, BL431/MAX(IF(ISNUMBER(BL$396:BL431), BL$396:BL431))-1), NA())</f>
        <v>#N/A</v>
      </c>
      <c r="BM1331" s="49" t="e">
        <f t="array" ref="BM1331">IF(ISNUMBER(BM431), -MIN(0, BM431/MAX(IF(ISNUMBER(BM$396:BM431), BM$396:BM431))-1), NA())</f>
        <v>#N/A</v>
      </c>
      <c r="BN1331" s="49" t="e">
        <f t="array" ref="BN1331">IF(ISNUMBER(BN431), -MIN(0, BN431/MAX(IF(ISNUMBER(BN$396:BN431), BN$396:BN431))-1), NA())</f>
        <v>#N/A</v>
      </c>
      <c r="BO1331" s="49" t="e">
        <f t="array" ref="BO1331">IF(ISNUMBER(BO431), -MIN(0, BO431/MAX(IF(ISNUMBER(BO$396:BO431), BO$396:BO431))-1), NA())</f>
        <v>#N/A</v>
      </c>
      <c r="BP1331" s="49" t="e">
        <f t="array" ref="BP1331">IF(ISNUMBER(BP431), -MIN(0, BP431/MAX(IF(ISNUMBER(BP$396:BP431), BP$396:BP431))-1), NA())</f>
        <v>#N/A</v>
      </c>
      <c r="BQ1331" s="49" t="e">
        <f t="array" ref="BQ1331">IF(ISNUMBER(BQ431), -MIN(0, BQ431/MAX(IF(ISNUMBER(BQ$396:BQ431), BQ$396:BQ431))-1), NA())</f>
        <v>#N/A</v>
      </c>
      <c r="BR1331" s="49" t="e">
        <f t="array" ref="BR1331">IF(ISNUMBER(BR431), -MIN(0, BR431/MAX(IF(ISNUMBER(BR$396:BR431), BR$396:BR431))-1), NA())</f>
        <v>#N/A</v>
      </c>
      <c r="BS1331" s="49" t="e">
        <f t="array" ref="BS1331">IF(ISNUMBER(BS431), -MIN(0, BS431/MAX(IF(ISNUMBER(BS$396:BS431), BS$396:BS431))-1), NA())</f>
        <v>#N/A</v>
      </c>
    </row>
    <row r="1332" spans="2:71">
      <c r="B1332" s="48">
        <f t="shared" si="1131"/>
        <v>1906</v>
      </c>
      <c r="M1332" s="49" t="e">
        <f t="array" ref="M1332">IF(ISNUMBER(M432), -IF(M$91, MIN(0, M432/MAX(IF(ISNUMBER(M$396:M432), M$396:M432))-1), MIN(0, M582/MAX(IF(ISNUMBER(M$546:M582), M$546:M582))-1)), NA())</f>
        <v>#N/A</v>
      </c>
      <c r="N1332" s="49" t="e">
        <f t="array" ref="N1332">IF(ISNUMBER(N432), -IF(N$91, MIN(0, N432/MAX(IF(ISNUMBER(N$396:N432), N$396:N432))-1), MIN(0, N582/MAX(IF(ISNUMBER(N$546:N582), N$546:N582))-1)), NA())</f>
        <v>#N/A</v>
      </c>
      <c r="X1332" s="49" t="e">
        <f t="array" ref="X1332">IF(ISNUMBER(X432), -IF(X$91, MIN(0, X432/MAX(IF(ISNUMBER(X$396:X432), X$396:X432))-1), MIN(0, X582/MAX(IF(ISNUMBER(X$546:X582), X$546:X582))-1)), NA())</f>
        <v>#N/A</v>
      </c>
      <c r="Y1332" s="49" t="e">
        <f t="array" ref="Y1332">IF(ISNUMBER(Y432), -IF(Y$91, MIN(0, Y432/MAX(IF(ISNUMBER(Y$396:Y432), Y$396:Y432))-1), MIN(0, Y582/MAX(IF(ISNUMBER(Y$546:Y582), Y$546:Y582))-1)), NA())</f>
        <v>#N/A</v>
      </c>
      <c r="AA1332" s="49" t="e">
        <f t="array" ref="AA1332">IF(ISNUMBER(AA432), -MIN(0, AA432/MAX(IF(ISNUMBER(AA$396:AA432), AA$396:AA432))-1), NA())</f>
        <v>#N/A</v>
      </c>
      <c r="AB1332" s="49" t="e">
        <f t="array" ref="AB1332">IF(ISNUMBER(AB432), -MIN(0, AB432/MAX(IF(ISNUMBER(AB$396:AB432), AB$396:AB432))-1), NA())</f>
        <v>#N/A</v>
      </c>
      <c r="AC1332" s="49" t="e">
        <f t="array" ref="AC1332">IF(ISNUMBER(AC432), -MIN(0, AC432/MAX(IF(ISNUMBER(AC$396:AC432), AC$396:AC432))-1), NA())</f>
        <v>#N/A</v>
      </c>
      <c r="AD1332" s="49" t="e">
        <f t="array" ref="AD1332">IF(ISNUMBER(AD432), -MIN(0, AD432/MAX(IF(ISNUMBER(AD$396:AD432), AD$396:AD432))-1), NA())</f>
        <v>#N/A</v>
      </c>
      <c r="AE1332" s="49" t="e">
        <f t="array" ref="AE1332">IF(ISNUMBER(AE432), -MIN(0, AE432/MAX(IF(ISNUMBER(AE$396:AE432), AE$396:AE432))-1), NA())</f>
        <v>#N/A</v>
      </c>
      <c r="AG1332" s="49" t="e">
        <f t="array" ref="AG1332">IF(ISNUMBER(AG432), -MIN(0, AG432/MAX(IF(ISNUMBER(AG$396:AG432), AG$396:AG432))-1), NA())</f>
        <v>#N/A</v>
      </c>
      <c r="AM1332" s="49" t="e">
        <f t="array" ref="AM1332">IF(ISNUMBER(AM432), -MIN(0, AM432/MAX(IF(ISNUMBER(AM$396:AM432), AM$396:AM432))-1), NA())</f>
        <v>#N/A</v>
      </c>
      <c r="AN1332" s="49" t="e">
        <f t="array" ref="AN1332">IF(ISNUMBER(AN432), -MIN(0, AN432/MAX(IF(ISNUMBER(AN$396:AN432), AN$396:AN432))-1), NA())</f>
        <v>#N/A</v>
      </c>
      <c r="AO1332" s="49" t="e">
        <f t="array" ref="AO1332">IF(ISNUMBER(AO432), -MIN(0, AO432/MAX(IF(ISNUMBER(AO$396:AO432), AO$396:AO432))-1), NA())</f>
        <v>#N/A</v>
      </c>
      <c r="AP1332" s="49" t="e">
        <f t="array" ref="AP1332">IF(ISNUMBER(AP432), -MIN(0, AP432/MAX(IF(ISNUMBER(AP$396:AP432), AP$396:AP432))-1), NA())</f>
        <v>#N/A</v>
      </c>
      <c r="AQ1332" s="49" t="e">
        <f t="array" ref="AQ1332">IF(ISNUMBER(AQ432), -MIN(0, AQ432/MAX(IF(ISNUMBER(AQ$396:AQ432), AQ$396:AQ432))-1), NA())</f>
        <v>#N/A</v>
      </c>
      <c r="AS1332" s="49" t="e">
        <f t="array" ref="AS1332">IF(ISNUMBER(AS432), -MIN(0, AS432/MAX(IF(ISNUMBER(AS$396:AS432), AS$396:AS432))-1), NA())</f>
        <v>#N/A</v>
      </c>
      <c r="AU1332" s="49" t="e">
        <f t="array" ref="AU1332">IF(ISNUMBER(AU432), -MIN(0, AU432/MAX(IF(ISNUMBER(AU$396:AU432), AU$396:AU432))-1), NA())</f>
        <v>#N/A</v>
      </c>
      <c r="AV1332" s="49" t="e">
        <f t="array" ref="AV1332">IF(ISNUMBER(AV432), -MIN(0, AV432/MAX(IF(ISNUMBER(AV$396:AV432), AV$396:AV432))-1), NA())</f>
        <v>#N/A</v>
      </c>
      <c r="AW1332" s="49" t="e">
        <f t="array" ref="AW1332">IF(ISNUMBER(AW432), -MIN(0, AW432/MAX(IF(ISNUMBER(AW$396:AW432), AW$396:AW432))-1), NA())</f>
        <v>#N/A</v>
      </c>
      <c r="AX1332" s="49" t="e">
        <f t="array" ref="AX1332">IF(ISNUMBER(AX432), -MIN(0, AX432/MAX(IF(ISNUMBER(AX$396:AX432), AX$396:AX432))-1), NA())</f>
        <v>#N/A</v>
      </c>
      <c r="AY1332" s="49" t="e">
        <f t="array" ref="AY1332">IF(ISNUMBER(AY432), -MIN(0, AY432/MAX(IF(ISNUMBER(AY$396:AY432), AY$396:AY432))-1), NA())</f>
        <v>#N/A</v>
      </c>
      <c r="AZ1332" s="49" t="e">
        <f t="array" ref="AZ1332">IF(ISNUMBER(AZ432), -MIN(0, AZ432/MAX(IF(ISNUMBER(AZ$396:AZ432), AZ$396:AZ432))-1), NA())</f>
        <v>#N/A</v>
      </c>
      <c r="BA1332" s="49" t="e">
        <f t="array" ref="BA1332">IF(ISNUMBER(BA432), -MIN(0, BA432/MAX(IF(ISNUMBER(BA$396:BA432), BA$396:BA432))-1), NA())</f>
        <v>#N/A</v>
      </c>
      <c r="BB1332" s="49" t="e">
        <f t="array" ref="BB1332">IF(ISNUMBER(BB432), -MIN(0, BB432/MAX(IF(ISNUMBER(BB$396:BB432), BB$396:BB432))-1), NA())</f>
        <v>#N/A</v>
      </c>
      <c r="BC1332" s="49" t="e">
        <f t="array" ref="BC1332">IF(ISNUMBER(BC432), -MIN(0, BC432/MAX(IF(ISNUMBER(BC$396:BC432), BC$396:BC432))-1), NA())</f>
        <v>#N/A</v>
      </c>
      <c r="BD1332" s="49" t="e">
        <f t="array" ref="BD1332">IF(ISNUMBER(BD432), -MIN(0, BD432/MAX(IF(ISNUMBER(BD$396:BD432), BD$396:BD432))-1), NA())</f>
        <v>#N/A</v>
      </c>
      <c r="BE1332" s="49" t="e">
        <f t="array" ref="BE1332">IF(ISNUMBER(BE432), -MIN(0, BE432/MAX(IF(ISNUMBER(BE$396:BE432), BE$396:BE432))-1), NA())</f>
        <v>#N/A</v>
      </c>
      <c r="BF1332" s="49" t="e">
        <f t="array" ref="BF1332">IF(ISNUMBER(BF432), -MIN(0, BF432/MAX(IF(ISNUMBER(BF$396:BF432), BF$396:BF432))-1), NA())</f>
        <v>#N/A</v>
      </c>
      <c r="BG1332" s="49" t="e">
        <f t="array" ref="BG1332">IF(ISNUMBER(BG432), -MIN(0, BG432/MAX(IF(ISNUMBER(BG$396:BG432), BG$396:BG432))-1), NA())</f>
        <v>#N/A</v>
      </c>
      <c r="BH1332" s="49" t="e">
        <f t="array" ref="BH1332">IF(ISNUMBER(BH432), -MIN(0, BH432/MAX(IF(ISNUMBER(BH$396:BH432), BH$396:BH432))-1), NA())</f>
        <v>#N/A</v>
      </c>
      <c r="BI1332" s="49" t="e">
        <f t="array" ref="BI1332">IF(ISNUMBER(BI432), -MIN(0, BI432/MAX(IF(ISNUMBER(BI$396:BI432), BI$396:BI432))-1), NA())</f>
        <v>#N/A</v>
      </c>
      <c r="BJ1332" s="49" t="e">
        <f t="array" ref="BJ1332">IF(ISNUMBER(BJ432), -MIN(0, BJ432/MAX(IF(ISNUMBER(BJ$396:BJ432), BJ$396:BJ432))-1), NA())</f>
        <v>#N/A</v>
      </c>
      <c r="BK1332" s="49" t="e">
        <f t="array" ref="BK1332">IF(ISNUMBER(BK432), -MIN(0, BK432/MAX(IF(ISNUMBER(BK$396:BK432), BK$396:BK432))-1), NA())</f>
        <v>#N/A</v>
      </c>
      <c r="BL1332" s="49" t="e">
        <f t="array" ref="BL1332">IF(ISNUMBER(BL432), -MIN(0, BL432/MAX(IF(ISNUMBER(BL$396:BL432), BL$396:BL432))-1), NA())</f>
        <v>#N/A</v>
      </c>
      <c r="BM1332" s="49" t="e">
        <f t="array" ref="BM1332">IF(ISNUMBER(BM432), -MIN(0, BM432/MAX(IF(ISNUMBER(BM$396:BM432), BM$396:BM432))-1), NA())</f>
        <v>#N/A</v>
      </c>
      <c r="BN1332" s="49" t="e">
        <f t="array" ref="BN1332">IF(ISNUMBER(BN432), -MIN(0, BN432/MAX(IF(ISNUMBER(BN$396:BN432), BN$396:BN432))-1), NA())</f>
        <v>#N/A</v>
      </c>
      <c r="BO1332" s="49" t="e">
        <f t="array" ref="BO1332">IF(ISNUMBER(BO432), -MIN(0, BO432/MAX(IF(ISNUMBER(BO$396:BO432), BO$396:BO432))-1), NA())</f>
        <v>#N/A</v>
      </c>
      <c r="BP1332" s="49" t="e">
        <f t="array" ref="BP1332">IF(ISNUMBER(BP432), -MIN(0, BP432/MAX(IF(ISNUMBER(BP$396:BP432), BP$396:BP432))-1), NA())</f>
        <v>#N/A</v>
      </c>
      <c r="BQ1332" s="49" t="e">
        <f t="array" ref="BQ1332">IF(ISNUMBER(BQ432), -MIN(0, BQ432/MAX(IF(ISNUMBER(BQ$396:BQ432), BQ$396:BQ432))-1), NA())</f>
        <v>#N/A</v>
      </c>
      <c r="BR1332" s="49" t="e">
        <f t="array" ref="BR1332">IF(ISNUMBER(BR432), -MIN(0, BR432/MAX(IF(ISNUMBER(BR$396:BR432), BR$396:BR432))-1), NA())</f>
        <v>#N/A</v>
      </c>
      <c r="BS1332" s="49" t="e">
        <f t="array" ref="BS1332">IF(ISNUMBER(BS432), -MIN(0, BS432/MAX(IF(ISNUMBER(BS$396:BS432), BS$396:BS432))-1), NA())</f>
        <v>#N/A</v>
      </c>
    </row>
    <row r="1333" spans="2:71">
      <c r="B1333" s="48">
        <f t="shared" si="1131"/>
        <v>1907</v>
      </c>
      <c r="M1333" s="49" t="e">
        <f t="array" ref="M1333">IF(ISNUMBER(M433), -IF(M$91, MIN(0, M433/MAX(IF(ISNUMBER(M$396:M433), M$396:M433))-1), MIN(0, M583/MAX(IF(ISNUMBER(M$546:M583), M$546:M583))-1)), NA())</f>
        <v>#N/A</v>
      </c>
      <c r="N1333" s="49" t="e">
        <f t="array" ref="N1333">IF(ISNUMBER(N433), -IF(N$91, MIN(0, N433/MAX(IF(ISNUMBER(N$396:N433), N$396:N433))-1), MIN(0, N583/MAX(IF(ISNUMBER(N$546:N583), N$546:N583))-1)), NA())</f>
        <v>#N/A</v>
      </c>
      <c r="X1333" s="49" t="e">
        <f t="array" ref="X1333">IF(ISNUMBER(X433), -IF(X$91, MIN(0, X433/MAX(IF(ISNUMBER(X$396:X433), X$396:X433))-1), MIN(0, X583/MAX(IF(ISNUMBER(X$546:X583), X$546:X583))-1)), NA())</f>
        <v>#N/A</v>
      </c>
      <c r="Y1333" s="49" t="e">
        <f t="array" ref="Y1333">IF(ISNUMBER(Y433), -IF(Y$91, MIN(0, Y433/MAX(IF(ISNUMBER(Y$396:Y433), Y$396:Y433))-1), MIN(0, Y583/MAX(IF(ISNUMBER(Y$546:Y583), Y$546:Y583))-1)), NA())</f>
        <v>#N/A</v>
      </c>
      <c r="AA1333" s="49" t="e">
        <f t="array" ref="AA1333">IF(ISNUMBER(AA433), -MIN(0, AA433/MAX(IF(ISNUMBER(AA$396:AA433), AA$396:AA433))-1), NA())</f>
        <v>#N/A</v>
      </c>
      <c r="AB1333" s="49" t="e">
        <f t="array" ref="AB1333">IF(ISNUMBER(AB433), -MIN(0, AB433/MAX(IF(ISNUMBER(AB$396:AB433), AB$396:AB433))-1), NA())</f>
        <v>#N/A</v>
      </c>
      <c r="AC1333" s="49" t="e">
        <f t="array" ref="AC1333">IF(ISNUMBER(AC433), -MIN(0, AC433/MAX(IF(ISNUMBER(AC$396:AC433), AC$396:AC433))-1), NA())</f>
        <v>#N/A</v>
      </c>
      <c r="AD1333" s="49" t="e">
        <f t="array" ref="AD1333">IF(ISNUMBER(AD433), -MIN(0, AD433/MAX(IF(ISNUMBER(AD$396:AD433), AD$396:AD433))-1), NA())</f>
        <v>#N/A</v>
      </c>
      <c r="AE1333" s="49" t="e">
        <f t="array" ref="AE1333">IF(ISNUMBER(AE433), -MIN(0, AE433/MAX(IF(ISNUMBER(AE$396:AE433), AE$396:AE433))-1), NA())</f>
        <v>#N/A</v>
      </c>
      <c r="AG1333" s="49" t="e">
        <f t="array" ref="AG1333">IF(ISNUMBER(AG433), -MIN(0, AG433/MAX(IF(ISNUMBER(AG$396:AG433), AG$396:AG433))-1), NA())</f>
        <v>#N/A</v>
      </c>
      <c r="AM1333" s="49" t="e">
        <f t="array" ref="AM1333">IF(ISNUMBER(AM433), -MIN(0, AM433/MAX(IF(ISNUMBER(AM$396:AM433), AM$396:AM433))-1), NA())</f>
        <v>#N/A</v>
      </c>
      <c r="AN1333" s="49" t="e">
        <f t="array" ref="AN1333">IF(ISNUMBER(AN433), -MIN(0, AN433/MAX(IF(ISNUMBER(AN$396:AN433), AN$396:AN433))-1), NA())</f>
        <v>#N/A</v>
      </c>
      <c r="AO1333" s="49" t="e">
        <f t="array" ref="AO1333">IF(ISNUMBER(AO433), -MIN(0, AO433/MAX(IF(ISNUMBER(AO$396:AO433), AO$396:AO433))-1), NA())</f>
        <v>#N/A</v>
      </c>
      <c r="AP1333" s="49" t="e">
        <f t="array" ref="AP1333">IF(ISNUMBER(AP433), -MIN(0, AP433/MAX(IF(ISNUMBER(AP$396:AP433), AP$396:AP433))-1), NA())</f>
        <v>#N/A</v>
      </c>
      <c r="AQ1333" s="49" t="e">
        <f t="array" ref="AQ1333">IF(ISNUMBER(AQ433), -MIN(0, AQ433/MAX(IF(ISNUMBER(AQ$396:AQ433), AQ$396:AQ433))-1), NA())</f>
        <v>#N/A</v>
      </c>
      <c r="AS1333" s="49" t="e">
        <f t="array" ref="AS1333">IF(ISNUMBER(AS433), -MIN(0, AS433/MAX(IF(ISNUMBER(AS$396:AS433), AS$396:AS433))-1), NA())</f>
        <v>#N/A</v>
      </c>
      <c r="AU1333" s="49" t="e">
        <f t="array" ref="AU1333">IF(ISNUMBER(AU433), -MIN(0, AU433/MAX(IF(ISNUMBER(AU$396:AU433), AU$396:AU433))-1), NA())</f>
        <v>#N/A</v>
      </c>
      <c r="AV1333" s="49" t="e">
        <f t="array" ref="AV1333">IF(ISNUMBER(AV433), -MIN(0, AV433/MAX(IF(ISNUMBER(AV$396:AV433), AV$396:AV433))-1), NA())</f>
        <v>#N/A</v>
      </c>
      <c r="AW1333" s="49" t="e">
        <f t="array" ref="AW1333">IF(ISNUMBER(AW433), -MIN(0, AW433/MAX(IF(ISNUMBER(AW$396:AW433), AW$396:AW433))-1), NA())</f>
        <v>#N/A</v>
      </c>
      <c r="AX1333" s="49" t="e">
        <f t="array" ref="AX1333">IF(ISNUMBER(AX433), -MIN(0, AX433/MAX(IF(ISNUMBER(AX$396:AX433), AX$396:AX433))-1), NA())</f>
        <v>#N/A</v>
      </c>
      <c r="AY1333" s="49" t="e">
        <f t="array" ref="AY1333">IF(ISNUMBER(AY433), -MIN(0, AY433/MAX(IF(ISNUMBER(AY$396:AY433), AY$396:AY433))-1), NA())</f>
        <v>#N/A</v>
      </c>
      <c r="AZ1333" s="49" t="e">
        <f t="array" ref="AZ1333">IF(ISNUMBER(AZ433), -MIN(0, AZ433/MAX(IF(ISNUMBER(AZ$396:AZ433), AZ$396:AZ433))-1), NA())</f>
        <v>#N/A</v>
      </c>
      <c r="BA1333" s="49" t="e">
        <f t="array" ref="BA1333">IF(ISNUMBER(BA433), -MIN(0, BA433/MAX(IF(ISNUMBER(BA$396:BA433), BA$396:BA433))-1), NA())</f>
        <v>#N/A</v>
      </c>
      <c r="BB1333" s="49" t="e">
        <f t="array" ref="BB1333">IF(ISNUMBER(BB433), -MIN(0, BB433/MAX(IF(ISNUMBER(BB$396:BB433), BB$396:BB433))-1), NA())</f>
        <v>#N/A</v>
      </c>
      <c r="BC1333" s="49" t="e">
        <f t="array" ref="BC1333">IF(ISNUMBER(BC433), -MIN(0, BC433/MAX(IF(ISNUMBER(BC$396:BC433), BC$396:BC433))-1), NA())</f>
        <v>#N/A</v>
      </c>
      <c r="BD1333" s="49" t="e">
        <f t="array" ref="BD1333">IF(ISNUMBER(BD433), -MIN(0, BD433/MAX(IF(ISNUMBER(BD$396:BD433), BD$396:BD433))-1), NA())</f>
        <v>#N/A</v>
      </c>
      <c r="BE1333" s="49" t="e">
        <f t="array" ref="BE1333">IF(ISNUMBER(BE433), -MIN(0, BE433/MAX(IF(ISNUMBER(BE$396:BE433), BE$396:BE433))-1), NA())</f>
        <v>#N/A</v>
      </c>
      <c r="BF1333" s="49" t="e">
        <f t="array" ref="BF1333">IF(ISNUMBER(BF433), -MIN(0, BF433/MAX(IF(ISNUMBER(BF$396:BF433), BF$396:BF433))-1), NA())</f>
        <v>#N/A</v>
      </c>
      <c r="BG1333" s="49" t="e">
        <f t="array" ref="BG1333">IF(ISNUMBER(BG433), -MIN(0, BG433/MAX(IF(ISNUMBER(BG$396:BG433), BG$396:BG433))-1), NA())</f>
        <v>#N/A</v>
      </c>
      <c r="BH1333" s="49" t="e">
        <f t="array" ref="BH1333">IF(ISNUMBER(BH433), -MIN(0, BH433/MAX(IF(ISNUMBER(BH$396:BH433), BH$396:BH433))-1), NA())</f>
        <v>#N/A</v>
      </c>
      <c r="BI1333" s="49" t="e">
        <f t="array" ref="BI1333">IF(ISNUMBER(BI433), -MIN(0, BI433/MAX(IF(ISNUMBER(BI$396:BI433), BI$396:BI433))-1), NA())</f>
        <v>#N/A</v>
      </c>
      <c r="BJ1333" s="49" t="e">
        <f t="array" ref="BJ1333">IF(ISNUMBER(BJ433), -MIN(0, BJ433/MAX(IF(ISNUMBER(BJ$396:BJ433), BJ$396:BJ433))-1), NA())</f>
        <v>#N/A</v>
      </c>
      <c r="BK1333" s="49" t="e">
        <f t="array" ref="BK1333">IF(ISNUMBER(BK433), -MIN(0, BK433/MAX(IF(ISNUMBER(BK$396:BK433), BK$396:BK433))-1), NA())</f>
        <v>#N/A</v>
      </c>
      <c r="BL1333" s="49" t="e">
        <f t="array" ref="BL1333">IF(ISNUMBER(BL433), -MIN(0, BL433/MAX(IF(ISNUMBER(BL$396:BL433), BL$396:BL433))-1), NA())</f>
        <v>#N/A</v>
      </c>
      <c r="BM1333" s="49" t="e">
        <f t="array" ref="BM1333">IF(ISNUMBER(BM433), -MIN(0, BM433/MAX(IF(ISNUMBER(BM$396:BM433), BM$396:BM433))-1), NA())</f>
        <v>#N/A</v>
      </c>
      <c r="BN1333" s="49" t="e">
        <f t="array" ref="BN1333">IF(ISNUMBER(BN433), -MIN(0, BN433/MAX(IF(ISNUMBER(BN$396:BN433), BN$396:BN433))-1), NA())</f>
        <v>#N/A</v>
      </c>
      <c r="BO1333" s="49" t="e">
        <f t="array" ref="BO1333">IF(ISNUMBER(BO433), -MIN(0, BO433/MAX(IF(ISNUMBER(BO$396:BO433), BO$396:BO433))-1), NA())</f>
        <v>#N/A</v>
      </c>
      <c r="BP1333" s="49" t="e">
        <f t="array" ref="BP1333">IF(ISNUMBER(BP433), -MIN(0, BP433/MAX(IF(ISNUMBER(BP$396:BP433), BP$396:BP433))-1), NA())</f>
        <v>#N/A</v>
      </c>
      <c r="BQ1333" s="49" t="e">
        <f t="array" ref="BQ1333">IF(ISNUMBER(BQ433), -MIN(0, BQ433/MAX(IF(ISNUMBER(BQ$396:BQ433), BQ$396:BQ433))-1), NA())</f>
        <v>#N/A</v>
      </c>
      <c r="BR1333" s="49" t="e">
        <f t="array" ref="BR1333">IF(ISNUMBER(BR433), -MIN(0, BR433/MAX(IF(ISNUMBER(BR$396:BR433), BR$396:BR433))-1), NA())</f>
        <v>#N/A</v>
      </c>
      <c r="BS1333" s="49" t="e">
        <f t="array" ref="BS1333">IF(ISNUMBER(BS433), -MIN(0, BS433/MAX(IF(ISNUMBER(BS$396:BS433), BS$396:BS433))-1), NA())</f>
        <v>#N/A</v>
      </c>
    </row>
    <row r="1334" spans="2:71">
      <c r="B1334" s="48">
        <f t="shared" si="1131"/>
        <v>1908</v>
      </c>
      <c r="M1334" s="49" t="e">
        <f t="array" ref="M1334">IF(ISNUMBER(M434), -IF(M$91, MIN(0, M434/MAX(IF(ISNUMBER(M$396:M434), M$396:M434))-1), MIN(0, M584/MAX(IF(ISNUMBER(M$546:M584), M$546:M584))-1)), NA())</f>
        <v>#N/A</v>
      </c>
      <c r="N1334" s="49" t="e">
        <f t="array" ref="N1334">IF(ISNUMBER(N434), -IF(N$91, MIN(0, N434/MAX(IF(ISNUMBER(N$396:N434), N$396:N434))-1), MIN(0, N584/MAX(IF(ISNUMBER(N$546:N584), N$546:N584))-1)), NA())</f>
        <v>#N/A</v>
      </c>
      <c r="X1334" s="49" t="e">
        <f t="array" ref="X1334">IF(ISNUMBER(X434), -IF(X$91, MIN(0, X434/MAX(IF(ISNUMBER(X$396:X434), X$396:X434))-1), MIN(0, X584/MAX(IF(ISNUMBER(X$546:X584), X$546:X584))-1)), NA())</f>
        <v>#N/A</v>
      </c>
      <c r="Y1334" s="49" t="e">
        <f t="array" ref="Y1334">IF(ISNUMBER(Y434), -IF(Y$91, MIN(0, Y434/MAX(IF(ISNUMBER(Y$396:Y434), Y$396:Y434))-1), MIN(0, Y584/MAX(IF(ISNUMBER(Y$546:Y584), Y$546:Y584))-1)), NA())</f>
        <v>#N/A</v>
      </c>
      <c r="AA1334" s="49" t="e">
        <f t="array" ref="AA1334">IF(ISNUMBER(AA434), -MIN(0, AA434/MAX(IF(ISNUMBER(AA$396:AA434), AA$396:AA434))-1), NA())</f>
        <v>#N/A</v>
      </c>
      <c r="AB1334" s="49" t="e">
        <f t="array" ref="AB1334">IF(ISNUMBER(AB434), -MIN(0, AB434/MAX(IF(ISNUMBER(AB$396:AB434), AB$396:AB434))-1), NA())</f>
        <v>#N/A</v>
      </c>
      <c r="AC1334" s="49" t="e">
        <f t="array" ref="AC1334">IF(ISNUMBER(AC434), -MIN(0, AC434/MAX(IF(ISNUMBER(AC$396:AC434), AC$396:AC434))-1), NA())</f>
        <v>#N/A</v>
      </c>
      <c r="AD1334" s="49" t="e">
        <f t="array" ref="AD1334">IF(ISNUMBER(AD434), -MIN(0, AD434/MAX(IF(ISNUMBER(AD$396:AD434), AD$396:AD434))-1), NA())</f>
        <v>#N/A</v>
      </c>
      <c r="AE1334" s="49" t="e">
        <f t="array" ref="AE1334">IF(ISNUMBER(AE434), -MIN(0, AE434/MAX(IF(ISNUMBER(AE$396:AE434), AE$396:AE434))-1), NA())</f>
        <v>#N/A</v>
      </c>
      <c r="AG1334" s="49" t="e">
        <f t="array" ref="AG1334">IF(ISNUMBER(AG434), -MIN(0, AG434/MAX(IF(ISNUMBER(AG$396:AG434), AG$396:AG434))-1), NA())</f>
        <v>#N/A</v>
      </c>
      <c r="AM1334" s="49" t="e">
        <f t="array" ref="AM1334">IF(ISNUMBER(AM434), -MIN(0, AM434/MAX(IF(ISNUMBER(AM$396:AM434), AM$396:AM434))-1), NA())</f>
        <v>#N/A</v>
      </c>
      <c r="AN1334" s="49" t="e">
        <f t="array" ref="AN1334">IF(ISNUMBER(AN434), -MIN(0, AN434/MAX(IF(ISNUMBER(AN$396:AN434), AN$396:AN434))-1), NA())</f>
        <v>#N/A</v>
      </c>
      <c r="AO1334" s="49" t="e">
        <f t="array" ref="AO1334">IF(ISNUMBER(AO434), -MIN(0, AO434/MAX(IF(ISNUMBER(AO$396:AO434), AO$396:AO434))-1), NA())</f>
        <v>#N/A</v>
      </c>
      <c r="AP1334" s="49" t="e">
        <f t="array" ref="AP1334">IF(ISNUMBER(AP434), -MIN(0, AP434/MAX(IF(ISNUMBER(AP$396:AP434), AP$396:AP434))-1), NA())</f>
        <v>#N/A</v>
      </c>
      <c r="AQ1334" s="49" t="e">
        <f t="array" ref="AQ1334">IF(ISNUMBER(AQ434), -MIN(0, AQ434/MAX(IF(ISNUMBER(AQ$396:AQ434), AQ$396:AQ434))-1), NA())</f>
        <v>#N/A</v>
      </c>
      <c r="AS1334" s="49" t="e">
        <f t="array" ref="AS1334">IF(ISNUMBER(AS434), -MIN(0, AS434/MAX(IF(ISNUMBER(AS$396:AS434), AS$396:AS434))-1), NA())</f>
        <v>#N/A</v>
      </c>
      <c r="AU1334" s="49" t="e">
        <f t="array" ref="AU1334">IF(ISNUMBER(AU434), -MIN(0, AU434/MAX(IF(ISNUMBER(AU$396:AU434), AU$396:AU434))-1), NA())</f>
        <v>#N/A</v>
      </c>
      <c r="AV1334" s="49" t="e">
        <f t="array" ref="AV1334">IF(ISNUMBER(AV434), -MIN(0, AV434/MAX(IF(ISNUMBER(AV$396:AV434), AV$396:AV434))-1), NA())</f>
        <v>#N/A</v>
      </c>
      <c r="AW1334" s="49" t="e">
        <f t="array" ref="AW1334">IF(ISNUMBER(AW434), -MIN(0, AW434/MAX(IF(ISNUMBER(AW$396:AW434), AW$396:AW434))-1), NA())</f>
        <v>#N/A</v>
      </c>
      <c r="AX1334" s="49" t="e">
        <f t="array" ref="AX1334">IF(ISNUMBER(AX434), -MIN(0, AX434/MAX(IF(ISNUMBER(AX$396:AX434), AX$396:AX434))-1), NA())</f>
        <v>#N/A</v>
      </c>
      <c r="AY1334" s="49" t="e">
        <f t="array" ref="AY1334">IF(ISNUMBER(AY434), -MIN(0, AY434/MAX(IF(ISNUMBER(AY$396:AY434), AY$396:AY434))-1), NA())</f>
        <v>#N/A</v>
      </c>
      <c r="AZ1334" s="49" t="e">
        <f t="array" ref="AZ1334">IF(ISNUMBER(AZ434), -MIN(0, AZ434/MAX(IF(ISNUMBER(AZ$396:AZ434), AZ$396:AZ434))-1), NA())</f>
        <v>#N/A</v>
      </c>
      <c r="BA1334" s="49" t="e">
        <f t="array" ref="BA1334">IF(ISNUMBER(BA434), -MIN(0, BA434/MAX(IF(ISNUMBER(BA$396:BA434), BA$396:BA434))-1), NA())</f>
        <v>#N/A</v>
      </c>
      <c r="BB1334" s="49" t="e">
        <f t="array" ref="BB1334">IF(ISNUMBER(BB434), -MIN(0, BB434/MAX(IF(ISNUMBER(BB$396:BB434), BB$396:BB434))-1), NA())</f>
        <v>#N/A</v>
      </c>
      <c r="BC1334" s="49" t="e">
        <f t="array" ref="BC1334">IF(ISNUMBER(BC434), -MIN(0, BC434/MAX(IF(ISNUMBER(BC$396:BC434), BC$396:BC434))-1), NA())</f>
        <v>#N/A</v>
      </c>
      <c r="BD1334" s="49" t="e">
        <f t="array" ref="BD1334">IF(ISNUMBER(BD434), -MIN(0, BD434/MAX(IF(ISNUMBER(BD$396:BD434), BD$396:BD434))-1), NA())</f>
        <v>#N/A</v>
      </c>
      <c r="BE1334" s="49" t="e">
        <f t="array" ref="BE1334">IF(ISNUMBER(BE434), -MIN(0, BE434/MAX(IF(ISNUMBER(BE$396:BE434), BE$396:BE434))-1), NA())</f>
        <v>#N/A</v>
      </c>
      <c r="BF1334" s="49" t="e">
        <f t="array" ref="BF1334">IF(ISNUMBER(BF434), -MIN(0, BF434/MAX(IF(ISNUMBER(BF$396:BF434), BF$396:BF434))-1), NA())</f>
        <v>#N/A</v>
      </c>
      <c r="BG1334" s="49" t="e">
        <f t="array" ref="BG1334">IF(ISNUMBER(BG434), -MIN(0, BG434/MAX(IF(ISNUMBER(BG$396:BG434), BG$396:BG434))-1), NA())</f>
        <v>#N/A</v>
      </c>
      <c r="BH1334" s="49" t="e">
        <f t="array" ref="BH1334">IF(ISNUMBER(BH434), -MIN(0, BH434/MAX(IF(ISNUMBER(BH$396:BH434), BH$396:BH434))-1), NA())</f>
        <v>#N/A</v>
      </c>
      <c r="BI1334" s="49" t="e">
        <f t="array" ref="BI1334">IF(ISNUMBER(BI434), -MIN(0, BI434/MAX(IF(ISNUMBER(BI$396:BI434), BI$396:BI434))-1), NA())</f>
        <v>#N/A</v>
      </c>
      <c r="BJ1334" s="49" t="e">
        <f t="array" ref="BJ1334">IF(ISNUMBER(BJ434), -MIN(0, BJ434/MAX(IF(ISNUMBER(BJ$396:BJ434), BJ$396:BJ434))-1), NA())</f>
        <v>#N/A</v>
      </c>
      <c r="BK1334" s="49" t="e">
        <f t="array" ref="BK1334">IF(ISNUMBER(BK434), -MIN(0, BK434/MAX(IF(ISNUMBER(BK$396:BK434), BK$396:BK434))-1), NA())</f>
        <v>#N/A</v>
      </c>
      <c r="BL1334" s="49" t="e">
        <f t="array" ref="BL1334">IF(ISNUMBER(BL434), -MIN(0, BL434/MAX(IF(ISNUMBER(BL$396:BL434), BL$396:BL434))-1), NA())</f>
        <v>#N/A</v>
      </c>
      <c r="BM1334" s="49" t="e">
        <f t="array" ref="BM1334">IF(ISNUMBER(BM434), -MIN(0, BM434/MAX(IF(ISNUMBER(BM$396:BM434), BM$396:BM434))-1), NA())</f>
        <v>#N/A</v>
      </c>
      <c r="BN1334" s="49" t="e">
        <f t="array" ref="BN1334">IF(ISNUMBER(BN434), -MIN(0, BN434/MAX(IF(ISNUMBER(BN$396:BN434), BN$396:BN434))-1), NA())</f>
        <v>#N/A</v>
      </c>
      <c r="BO1334" s="49" t="e">
        <f t="array" ref="BO1334">IF(ISNUMBER(BO434), -MIN(0, BO434/MAX(IF(ISNUMBER(BO$396:BO434), BO$396:BO434))-1), NA())</f>
        <v>#N/A</v>
      </c>
      <c r="BP1334" s="49" t="e">
        <f t="array" ref="BP1334">IF(ISNUMBER(BP434), -MIN(0, BP434/MAX(IF(ISNUMBER(BP$396:BP434), BP$396:BP434))-1), NA())</f>
        <v>#N/A</v>
      </c>
      <c r="BQ1334" s="49" t="e">
        <f t="array" ref="BQ1334">IF(ISNUMBER(BQ434), -MIN(0, BQ434/MAX(IF(ISNUMBER(BQ$396:BQ434), BQ$396:BQ434))-1), NA())</f>
        <v>#N/A</v>
      </c>
      <c r="BR1334" s="49" t="e">
        <f t="array" ref="BR1334">IF(ISNUMBER(BR434), -MIN(0, BR434/MAX(IF(ISNUMBER(BR$396:BR434), BR$396:BR434))-1), NA())</f>
        <v>#N/A</v>
      </c>
      <c r="BS1334" s="49" t="e">
        <f t="array" ref="BS1334">IF(ISNUMBER(BS434), -MIN(0, BS434/MAX(IF(ISNUMBER(BS$396:BS434), BS$396:BS434))-1), NA())</f>
        <v>#N/A</v>
      </c>
    </row>
    <row r="1335" spans="2:71">
      <c r="B1335" s="48">
        <f t="shared" si="1131"/>
        <v>1909</v>
      </c>
      <c r="M1335" s="49" t="e">
        <f t="array" ref="M1335">IF(ISNUMBER(M435), -IF(M$91, MIN(0, M435/MAX(IF(ISNUMBER(M$396:M435), M$396:M435))-1), MIN(0, M585/MAX(IF(ISNUMBER(M$546:M585), M$546:M585))-1)), NA())</f>
        <v>#N/A</v>
      </c>
      <c r="N1335" s="49" t="e">
        <f t="array" ref="N1335">IF(ISNUMBER(N435), -IF(N$91, MIN(0, N435/MAX(IF(ISNUMBER(N$396:N435), N$396:N435))-1), MIN(0, N585/MAX(IF(ISNUMBER(N$546:N585), N$546:N585))-1)), NA())</f>
        <v>#N/A</v>
      </c>
      <c r="X1335" s="49" t="e">
        <f t="array" ref="X1335">IF(ISNUMBER(X435), -IF(X$91, MIN(0, X435/MAX(IF(ISNUMBER(X$396:X435), X$396:X435))-1), MIN(0, X585/MAX(IF(ISNUMBER(X$546:X585), X$546:X585))-1)), NA())</f>
        <v>#N/A</v>
      </c>
      <c r="Y1335" s="49" t="e">
        <f t="array" ref="Y1335">IF(ISNUMBER(Y435), -IF(Y$91, MIN(0, Y435/MAX(IF(ISNUMBER(Y$396:Y435), Y$396:Y435))-1), MIN(0, Y585/MAX(IF(ISNUMBER(Y$546:Y585), Y$546:Y585))-1)), NA())</f>
        <v>#N/A</v>
      </c>
      <c r="AA1335" s="49" t="e">
        <f t="array" ref="AA1335">IF(ISNUMBER(AA435), -MIN(0, AA435/MAX(IF(ISNUMBER(AA$396:AA435), AA$396:AA435))-1), NA())</f>
        <v>#N/A</v>
      </c>
      <c r="AB1335" s="49" t="e">
        <f t="array" ref="AB1335">IF(ISNUMBER(AB435), -MIN(0, AB435/MAX(IF(ISNUMBER(AB$396:AB435), AB$396:AB435))-1), NA())</f>
        <v>#N/A</v>
      </c>
      <c r="AC1335" s="49" t="e">
        <f t="array" ref="AC1335">IF(ISNUMBER(AC435), -MIN(0, AC435/MAX(IF(ISNUMBER(AC$396:AC435), AC$396:AC435))-1), NA())</f>
        <v>#N/A</v>
      </c>
      <c r="AD1335" s="49" t="e">
        <f t="array" ref="AD1335">IF(ISNUMBER(AD435), -MIN(0, AD435/MAX(IF(ISNUMBER(AD$396:AD435), AD$396:AD435))-1), NA())</f>
        <v>#N/A</v>
      </c>
      <c r="AE1335" s="49" t="e">
        <f t="array" ref="AE1335">IF(ISNUMBER(AE435), -MIN(0, AE435/MAX(IF(ISNUMBER(AE$396:AE435), AE$396:AE435))-1), NA())</f>
        <v>#N/A</v>
      </c>
      <c r="AG1335" s="49" t="e">
        <f t="array" ref="AG1335">IF(ISNUMBER(AG435), -MIN(0, AG435/MAX(IF(ISNUMBER(AG$396:AG435), AG$396:AG435))-1), NA())</f>
        <v>#N/A</v>
      </c>
      <c r="AM1335" s="49" t="e">
        <f t="array" ref="AM1335">IF(ISNUMBER(AM435), -MIN(0, AM435/MAX(IF(ISNUMBER(AM$396:AM435), AM$396:AM435))-1), NA())</f>
        <v>#N/A</v>
      </c>
      <c r="AN1335" s="49" t="e">
        <f t="array" ref="AN1335">IF(ISNUMBER(AN435), -MIN(0, AN435/MAX(IF(ISNUMBER(AN$396:AN435), AN$396:AN435))-1), NA())</f>
        <v>#N/A</v>
      </c>
      <c r="AO1335" s="49" t="e">
        <f t="array" ref="AO1335">IF(ISNUMBER(AO435), -MIN(0, AO435/MAX(IF(ISNUMBER(AO$396:AO435), AO$396:AO435))-1), NA())</f>
        <v>#N/A</v>
      </c>
      <c r="AP1335" s="49" t="e">
        <f t="array" ref="AP1335">IF(ISNUMBER(AP435), -MIN(0, AP435/MAX(IF(ISNUMBER(AP$396:AP435), AP$396:AP435))-1), NA())</f>
        <v>#N/A</v>
      </c>
      <c r="AQ1335" s="49" t="e">
        <f t="array" ref="AQ1335">IF(ISNUMBER(AQ435), -MIN(0, AQ435/MAX(IF(ISNUMBER(AQ$396:AQ435), AQ$396:AQ435))-1), NA())</f>
        <v>#N/A</v>
      </c>
      <c r="AS1335" s="49" t="e">
        <f t="array" ref="AS1335">IF(ISNUMBER(AS435), -MIN(0, AS435/MAX(IF(ISNUMBER(AS$396:AS435), AS$396:AS435))-1), NA())</f>
        <v>#N/A</v>
      </c>
      <c r="AU1335" s="49" t="e">
        <f t="array" ref="AU1335">IF(ISNUMBER(AU435), -MIN(0, AU435/MAX(IF(ISNUMBER(AU$396:AU435), AU$396:AU435))-1), NA())</f>
        <v>#N/A</v>
      </c>
      <c r="AV1335" s="49" t="e">
        <f t="array" ref="AV1335">IF(ISNUMBER(AV435), -MIN(0, AV435/MAX(IF(ISNUMBER(AV$396:AV435), AV$396:AV435))-1), NA())</f>
        <v>#N/A</v>
      </c>
      <c r="AW1335" s="49" t="e">
        <f t="array" ref="AW1335">IF(ISNUMBER(AW435), -MIN(0, AW435/MAX(IF(ISNUMBER(AW$396:AW435), AW$396:AW435))-1), NA())</f>
        <v>#N/A</v>
      </c>
      <c r="AX1335" s="49" t="e">
        <f t="array" ref="AX1335">IF(ISNUMBER(AX435), -MIN(0, AX435/MAX(IF(ISNUMBER(AX$396:AX435), AX$396:AX435))-1), NA())</f>
        <v>#N/A</v>
      </c>
      <c r="AY1335" s="49" t="e">
        <f t="array" ref="AY1335">IF(ISNUMBER(AY435), -MIN(0, AY435/MAX(IF(ISNUMBER(AY$396:AY435), AY$396:AY435))-1), NA())</f>
        <v>#N/A</v>
      </c>
      <c r="AZ1335" s="49" t="e">
        <f t="array" ref="AZ1335">IF(ISNUMBER(AZ435), -MIN(0, AZ435/MAX(IF(ISNUMBER(AZ$396:AZ435), AZ$396:AZ435))-1), NA())</f>
        <v>#N/A</v>
      </c>
      <c r="BA1335" s="49" t="e">
        <f t="array" ref="BA1335">IF(ISNUMBER(BA435), -MIN(0, BA435/MAX(IF(ISNUMBER(BA$396:BA435), BA$396:BA435))-1), NA())</f>
        <v>#N/A</v>
      </c>
      <c r="BB1335" s="49" t="e">
        <f t="array" ref="BB1335">IF(ISNUMBER(BB435), -MIN(0, BB435/MAX(IF(ISNUMBER(BB$396:BB435), BB$396:BB435))-1), NA())</f>
        <v>#N/A</v>
      </c>
      <c r="BC1335" s="49" t="e">
        <f t="array" ref="BC1335">IF(ISNUMBER(BC435), -MIN(0, BC435/MAX(IF(ISNUMBER(BC$396:BC435), BC$396:BC435))-1), NA())</f>
        <v>#N/A</v>
      </c>
      <c r="BD1335" s="49" t="e">
        <f t="array" ref="BD1335">IF(ISNUMBER(BD435), -MIN(0, BD435/MAX(IF(ISNUMBER(BD$396:BD435), BD$396:BD435))-1), NA())</f>
        <v>#N/A</v>
      </c>
      <c r="BE1335" s="49" t="e">
        <f t="array" ref="BE1335">IF(ISNUMBER(BE435), -MIN(0, BE435/MAX(IF(ISNUMBER(BE$396:BE435), BE$396:BE435))-1), NA())</f>
        <v>#N/A</v>
      </c>
      <c r="BF1335" s="49" t="e">
        <f t="array" ref="BF1335">IF(ISNUMBER(BF435), -MIN(0, BF435/MAX(IF(ISNUMBER(BF$396:BF435), BF$396:BF435))-1), NA())</f>
        <v>#N/A</v>
      </c>
      <c r="BG1335" s="49" t="e">
        <f t="array" ref="BG1335">IF(ISNUMBER(BG435), -MIN(0, BG435/MAX(IF(ISNUMBER(BG$396:BG435), BG$396:BG435))-1), NA())</f>
        <v>#N/A</v>
      </c>
      <c r="BH1335" s="49" t="e">
        <f t="array" ref="BH1335">IF(ISNUMBER(BH435), -MIN(0, BH435/MAX(IF(ISNUMBER(BH$396:BH435), BH$396:BH435))-1), NA())</f>
        <v>#N/A</v>
      </c>
      <c r="BI1335" s="49" t="e">
        <f t="array" ref="BI1335">IF(ISNUMBER(BI435), -MIN(0, BI435/MAX(IF(ISNUMBER(BI$396:BI435), BI$396:BI435))-1), NA())</f>
        <v>#N/A</v>
      </c>
      <c r="BJ1335" s="49" t="e">
        <f t="array" ref="BJ1335">IF(ISNUMBER(BJ435), -MIN(0, BJ435/MAX(IF(ISNUMBER(BJ$396:BJ435), BJ$396:BJ435))-1), NA())</f>
        <v>#N/A</v>
      </c>
      <c r="BK1335" s="49" t="e">
        <f t="array" ref="BK1335">IF(ISNUMBER(BK435), -MIN(0, BK435/MAX(IF(ISNUMBER(BK$396:BK435), BK$396:BK435))-1), NA())</f>
        <v>#N/A</v>
      </c>
      <c r="BL1335" s="49" t="e">
        <f t="array" ref="BL1335">IF(ISNUMBER(BL435), -MIN(0, BL435/MAX(IF(ISNUMBER(BL$396:BL435), BL$396:BL435))-1), NA())</f>
        <v>#N/A</v>
      </c>
      <c r="BM1335" s="49" t="e">
        <f t="array" ref="BM1335">IF(ISNUMBER(BM435), -MIN(0, BM435/MAX(IF(ISNUMBER(BM$396:BM435), BM$396:BM435))-1), NA())</f>
        <v>#N/A</v>
      </c>
      <c r="BN1335" s="49" t="e">
        <f t="array" ref="BN1335">IF(ISNUMBER(BN435), -MIN(0, BN435/MAX(IF(ISNUMBER(BN$396:BN435), BN$396:BN435))-1), NA())</f>
        <v>#N/A</v>
      </c>
      <c r="BO1335" s="49" t="e">
        <f t="array" ref="BO1335">IF(ISNUMBER(BO435), -MIN(0, BO435/MAX(IF(ISNUMBER(BO$396:BO435), BO$396:BO435))-1), NA())</f>
        <v>#N/A</v>
      </c>
      <c r="BP1335" s="49" t="e">
        <f t="array" ref="BP1335">IF(ISNUMBER(BP435), -MIN(0, BP435/MAX(IF(ISNUMBER(BP$396:BP435), BP$396:BP435))-1), NA())</f>
        <v>#N/A</v>
      </c>
      <c r="BQ1335" s="49" t="e">
        <f t="array" ref="BQ1335">IF(ISNUMBER(BQ435), -MIN(0, BQ435/MAX(IF(ISNUMBER(BQ$396:BQ435), BQ$396:BQ435))-1), NA())</f>
        <v>#N/A</v>
      </c>
      <c r="BR1335" s="49" t="e">
        <f t="array" ref="BR1335">IF(ISNUMBER(BR435), -MIN(0, BR435/MAX(IF(ISNUMBER(BR$396:BR435), BR$396:BR435))-1), NA())</f>
        <v>#N/A</v>
      </c>
      <c r="BS1335" s="49" t="e">
        <f t="array" ref="BS1335">IF(ISNUMBER(BS435), -MIN(0, BS435/MAX(IF(ISNUMBER(BS$396:BS435), BS$396:BS435))-1), NA())</f>
        <v>#N/A</v>
      </c>
    </row>
    <row r="1336" spans="2:71">
      <c r="B1336" s="48">
        <f t="shared" si="1131"/>
        <v>1910</v>
      </c>
      <c r="M1336" s="49" t="e">
        <f t="array" ref="M1336">IF(ISNUMBER(M436), -IF(M$91, MIN(0, M436/MAX(IF(ISNUMBER(M$396:M436), M$396:M436))-1), MIN(0, M586/MAX(IF(ISNUMBER(M$546:M586), M$546:M586))-1)), NA())</f>
        <v>#N/A</v>
      </c>
      <c r="N1336" s="49" t="e">
        <f t="array" ref="N1336">IF(ISNUMBER(N436), -IF(N$91, MIN(0, N436/MAX(IF(ISNUMBER(N$396:N436), N$396:N436))-1), MIN(0, N586/MAX(IF(ISNUMBER(N$546:N586), N$546:N586))-1)), NA())</f>
        <v>#N/A</v>
      </c>
      <c r="X1336" s="49" t="e">
        <f t="array" ref="X1336">IF(ISNUMBER(X436), -IF(X$91, MIN(0, X436/MAX(IF(ISNUMBER(X$396:X436), X$396:X436))-1), MIN(0, X586/MAX(IF(ISNUMBER(X$546:X586), X$546:X586))-1)), NA())</f>
        <v>#N/A</v>
      </c>
      <c r="Y1336" s="49" t="e">
        <f t="array" ref="Y1336">IF(ISNUMBER(Y436), -IF(Y$91, MIN(0, Y436/MAX(IF(ISNUMBER(Y$396:Y436), Y$396:Y436))-1), MIN(0, Y586/MAX(IF(ISNUMBER(Y$546:Y586), Y$546:Y586))-1)), NA())</f>
        <v>#N/A</v>
      </c>
      <c r="AA1336" s="49" t="e">
        <f t="array" ref="AA1336">IF(ISNUMBER(AA436), -MIN(0, AA436/MAX(IF(ISNUMBER(AA$396:AA436), AA$396:AA436))-1), NA())</f>
        <v>#N/A</v>
      </c>
      <c r="AB1336" s="49" t="e">
        <f t="array" ref="AB1336">IF(ISNUMBER(AB436), -MIN(0, AB436/MAX(IF(ISNUMBER(AB$396:AB436), AB$396:AB436))-1), NA())</f>
        <v>#N/A</v>
      </c>
      <c r="AC1336" s="49" t="e">
        <f t="array" ref="AC1336">IF(ISNUMBER(AC436), -MIN(0, AC436/MAX(IF(ISNUMBER(AC$396:AC436), AC$396:AC436))-1), NA())</f>
        <v>#N/A</v>
      </c>
      <c r="AD1336" s="49" t="e">
        <f t="array" ref="AD1336">IF(ISNUMBER(AD436), -MIN(0, AD436/MAX(IF(ISNUMBER(AD$396:AD436), AD$396:AD436))-1), NA())</f>
        <v>#N/A</v>
      </c>
      <c r="AE1336" s="49" t="e">
        <f t="array" ref="AE1336">IF(ISNUMBER(AE436), -MIN(0, AE436/MAX(IF(ISNUMBER(AE$396:AE436), AE$396:AE436))-1), NA())</f>
        <v>#N/A</v>
      </c>
      <c r="AG1336" s="49" t="e">
        <f t="array" ref="AG1336">IF(ISNUMBER(AG436), -MIN(0, AG436/MAX(IF(ISNUMBER(AG$396:AG436), AG$396:AG436))-1), NA())</f>
        <v>#N/A</v>
      </c>
      <c r="AM1336" s="49" t="e">
        <f t="array" ref="AM1336">IF(ISNUMBER(AM436), -MIN(0, AM436/MAX(IF(ISNUMBER(AM$396:AM436), AM$396:AM436))-1), NA())</f>
        <v>#N/A</v>
      </c>
      <c r="AN1336" s="49" t="e">
        <f t="array" ref="AN1336">IF(ISNUMBER(AN436), -MIN(0, AN436/MAX(IF(ISNUMBER(AN$396:AN436), AN$396:AN436))-1), NA())</f>
        <v>#N/A</v>
      </c>
      <c r="AO1336" s="49" t="e">
        <f t="array" ref="AO1336">IF(ISNUMBER(AO436), -MIN(0, AO436/MAX(IF(ISNUMBER(AO$396:AO436), AO$396:AO436))-1), NA())</f>
        <v>#N/A</v>
      </c>
      <c r="AP1336" s="49" t="e">
        <f t="array" ref="AP1336">IF(ISNUMBER(AP436), -MIN(0, AP436/MAX(IF(ISNUMBER(AP$396:AP436), AP$396:AP436))-1), NA())</f>
        <v>#N/A</v>
      </c>
      <c r="AQ1336" s="49" t="e">
        <f t="array" ref="AQ1336">IF(ISNUMBER(AQ436), -MIN(0, AQ436/MAX(IF(ISNUMBER(AQ$396:AQ436), AQ$396:AQ436))-1), NA())</f>
        <v>#N/A</v>
      </c>
      <c r="AS1336" s="49" t="e">
        <f t="array" ref="AS1336">IF(ISNUMBER(AS436), -MIN(0, AS436/MAX(IF(ISNUMBER(AS$396:AS436), AS$396:AS436))-1), NA())</f>
        <v>#N/A</v>
      </c>
      <c r="AU1336" s="49" t="e">
        <f t="array" ref="AU1336">IF(ISNUMBER(AU436), -MIN(0, AU436/MAX(IF(ISNUMBER(AU$396:AU436), AU$396:AU436))-1), NA())</f>
        <v>#N/A</v>
      </c>
      <c r="AV1336" s="49" t="e">
        <f t="array" ref="AV1336">IF(ISNUMBER(AV436), -MIN(0, AV436/MAX(IF(ISNUMBER(AV$396:AV436), AV$396:AV436))-1), NA())</f>
        <v>#N/A</v>
      </c>
      <c r="AW1336" s="49" t="e">
        <f t="array" ref="AW1336">IF(ISNUMBER(AW436), -MIN(0, AW436/MAX(IF(ISNUMBER(AW$396:AW436), AW$396:AW436))-1), NA())</f>
        <v>#N/A</v>
      </c>
      <c r="AX1336" s="49" t="e">
        <f t="array" ref="AX1336">IF(ISNUMBER(AX436), -MIN(0, AX436/MAX(IF(ISNUMBER(AX$396:AX436), AX$396:AX436))-1), NA())</f>
        <v>#N/A</v>
      </c>
      <c r="AY1336" s="49" t="e">
        <f t="array" ref="AY1336">IF(ISNUMBER(AY436), -MIN(0, AY436/MAX(IF(ISNUMBER(AY$396:AY436), AY$396:AY436))-1), NA())</f>
        <v>#N/A</v>
      </c>
      <c r="AZ1336" s="49" t="e">
        <f t="array" ref="AZ1336">IF(ISNUMBER(AZ436), -MIN(0, AZ436/MAX(IF(ISNUMBER(AZ$396:AZ436), AZ$396:AZ436))-1), NA())</f>
        <v>#N/A</v>
      </c>
      <c r="BA1336" s="49" t="e">
        <f t="array" ref="BA1336">IF(ISNUMBER(BA436), -MIN(0, BA436/MAX(IF(ISNUMBER(BA$396:BA436), BA$396:BA436))-1), NA())</f>
        <v>#N/A</v>
      </c>
      <c r="BB1336" s="49" t="e">
        <f t="array" ref="BB1336">IF(ISNUMBER(BB436), -MIN(0, BB436/MAX(IF(ISNUMBER(BB$396:BB436), BB$396:BB436))-1), NA())</f>
        <v>#N/A</v>
      </c>
      <c r="BC1336" s="49" t="e">
        <f t="array" ref="BC1336">IF(ISNUMBER(BC436), -MIN(0, BC436/MAX(IF(ISNUMBER(BC$396:BC436), BC$396:BC436))-1), NA())</f>
        <v>#N/A</v>
      </c>
      <c r="BD1336" s="49" t="e">
        <f t="array" ref="BD1336">IF(ISNUMBER(BD436), -MIN(0, BD436/MAX(IF(ISNUMBER(BD$396:BD436), BD$396:BD436))-1), NA())</f>
        <v>#N/A</v>
      </c>
      <c r="BE1336" s="49" t="e">
        <f t="array" ref="BE1336">IF(ISNUMBER(BE436), -MIN(0, BE436/MAX(IF(ISNUMBER(BE$396:BE436), BE$396:BE436))-1), NA())</f>
        <v>#N/A</v>
      </c>
      <c r="BF1336" s="49" t="e">
        <f t="array" ref="BF1336">IF(ISNUMBER(BF436), -MIN(0, BF436/MAX(IF(ISNUMBER(BF$396:BF436), BF$396:BF436))-1), NA())</f>
        <v>#N/A</v>
      </c>
      <c r="BG1336" s="49" t="e">
        <f t="array" ref="BG1336">IF(ISNUMBER(BG436), -MIN(0, BG436/MAX(IF(ISNUMBER(BG$396:BG436), BG$396:BG436))-1), NA())</f>
        <v>#N/A</v>
      </c>
      <c r="BH1336" s="49" t="e">
        <f t="array" ref="BH1336">IF(ISNUMBER(BH436), -MIN(0, BH436/MAX(IF(ISNUMBER(BH$396:BH436), BH$396:BH436))-1), NA())</f>
        <v>#N/A</v>
      </c>
      <c r="BI1336" s="49" t="e">
        <f t="array" ref="BI1336">IF(ISNUMBER(BI436), -MIN(0, BI436/MAX(IF(ISNUMBER(BI$396:BI436), BI$396:BI436))-1), NA())</f>
        <v>#N/A</v>
      </c>
      <c r="BJ1336" s="49" t="e">
        <f t="array" ref="BJ1336">IF(ISNUMBER(BJ436), -MIN(0, BJ436/MAX(IF(ISNUMBER(BJ$396:BJ436), BJ$396:BJ436))-1), NA())</f>
        <v>#N/A</v>
      </c>
      <c r="BK1336" s="49" t="e">
        <f t="array" ref="BK1336">IF(ISNUMBER(BK436), -MIN(0, BK436/MAX(IF(ISNUMBER(BK$396:BK436), BK$396:BK436))-1), NA())</f>
        <v>#N/A</v>
      </c>
      <c r="BL1336" s="49" t="e">
        <f t="array" ref="BL1336">IF(ISNUMBER(BL436), -MIN(0, BL436/MAX(IF(ISNUMBER(BL$396:BL436), BL$396:BL436))-1), NA())</f>
        <v>#N/A</v>
      </c>
      <c r="BM1336" s="49" t="e">
        <f t="array" ref="BM1336">IF(ISNUMBER(BM436), -MIN(0, BM436/MAX(IF(ISNUMBER(BM$396:BM436), BM$396:BM436))-1), NA())</f>
        <v>#N/A</v>
      </c>
      <c r="BN1336" s="49" t="e">
        <f t="array" ref="BN1336">IF(ISNUMBER(BN436), -MIN(0, BN436/MAX(IF(ISNUMBER(BN$396:BN436), BN$396:BN436))-1), NA())</f>
        <v>#N/A</v>
      </c>
      <c r="BO1336" s="49" t="e">
        <f t="array" ref="BO1336">IF(ISNUMBER(BO436), -MIN(0, BO436/MAX(IF(ISNUMBER(BO$396:BO436), BO$396:BO436))-1), NA())</f>
        <v>#N/A</v>
      </c>
      <c r="BP1336" s="49" t="e">
        <f t="array" ref="BP1336">IF(ISNUMBER(BP436), -MIN(0, BP436/MAX(IF(ISNUMBER(BP$396:BP436), BP$396:BP436))-1), NA())</f>
        <v>#N/A</v>
      </c>
      <c r="BQ1336" s="49" t="e">
        <f t="array" ref="BQ1336">IF(ISNUMBER(BQ436), -MIN(0, BQ436/MAX(IF(ISNUMBER(BQ$396:BQ436), BQ$396:BQ436))-1), NA())</f>
        <v>#N/A</v>
      </c>
      <c r="BR1336" s="49" t="e">
        <f t="array" ref="BR1336">IF(ISNUMBER(BR436), -MIN(0, BR436/MAX(IF(ISNUMBER(BR$396:BR436), BR$396:BR436))-1), NA())</f>
        <v>#N/A</v>
      </c>
      <c r="BS1336" s="49" t="e">
        <f t="array" ref="BS1336">IF(ISNUMBER(BS436), -MIN(0, BS436/MAX(IF(ISNUMBER(BS$396:BS436), BS$396:BS436))-1), NA())</f>
        <v>#N/A</v>
      </c>
    </row>
    <row r="1337" spans="2:71">
      <c r="B1337" s="48">
        <f t="shared" si="1131"/>
        <v>1911</v>
      </c>
      <c r="M1337" s="49" t="e">
        <f t="array" ref="M1337">IF(ISNUMBER(M437), -IF(M$91, MIN(0, M437/MAX(IF(ISNUMBER(M$396:M437), M$396:M437))-1), MIN(0, M587/MAX(IF(ISNUMBER(M$546:M587), M$546:M587))-1)), NA())</f>
        <v>#N/A</v>
      </c>
      <c r="N1337" s="49" t="e">
        <f t="array" ref="N1337">IF(ISNUMBER(N437), -IF(N$91, MIN(0, N437/MAX(IF(ISNUMBER(N$396:N437), N$396:N437))-1), MIN(0, N587/MAX(IF(ISNUMBER(N$546:N587), N$546:N587))-1)), NA())</f>
        <v>#N/A</v>
      </c>
      <c r="X1337" s="49" t="e">
        <f t="array" ref="X1337">IF(ISNUMBER(X437), -IF(X$91, MIN(0, X437/MAX(IF(ISNUMBER(X$396:X437), X$396:X437))-1), MIN(0, X587/MAX(IF(ISNUMBER(X$546:X587), X$546:X587))-1)), NA())</f>
        <v>#N/A</v>
      </c>
      <c r="Y1337" s="49" t="e">
        <f t="array" ref="Y1337">IF(ISNUMBER(Y437), -IF(Y$91, MIN(0, Y437/MAX(IF(ISNUMBER(Y$396:Y437), Y$396:Y437))-1), MIN(0, Y587/MAX(IF(ISNUMBER(Y$546:Y587), Y$546:Y587))-1)), NA())</f>
        <v>#N/A</v>
      </c>
      <c r="AA1337" s="49" t="e">
        <f t="array" ref="AA1337">IF(ISNUMBER(AA437), -MIN(0, AA437/MAX(IF(ISNUMBER(AA$396:AA437), AA$396:AA437))-1), NA())</f>
        <v>#N/A</v>
      </c>
      <c r="AB1337" s="49" t="e">
        <f t="array" ref="AB1337">IF(ISNUMBER(AB437), -MIN(0, AB437/MAX(IF(ISNUMBER(AB$396:AB437), AB$396:AB437))-1), NA())</f>
        <v>#N/A</v>
      </c>
      <c r="AC1337" s="49" t="e">
        <f t="array" ref="AC1337">IF(ISNUMBER(AC437), -MIN(0, AC437/MAX(IF(ISNUMBER(AC$396:AC437), AC$396:AC437))-1), NA())</f>
        <v>#N/A</v>
      </c>
      <c r="AD1337" s="49" t="e">
        <f t="array" ref="AD1337">IF(ISNUMBER(AD437), -MIN(0, AD437/MAX(IF(ISNUMBER(AD$396:AD437), AD$396:AD437))-1), NA())</f>
        <v>#N/A</v>
      </c>
      <c r="AE1337" s="49" t="e">
        <f t="array" ref="AE1337">IF(ISNUMBER(AE437), -MIN(0, AE437/MAX(IF(ISNUMBER(AE$396:AE437), AE$396:AE437))-1), NA())</f>
        <v>#N/A</v>
      </c>
      <c r="AG1337" s="49" t="e">
        <f t="array" ref="AG1337">IF(ISNUMBER(AG437), -MIN(0, AG437/MAX(IF(ISNUMBER(AG$396:AG437), AG$396:AG437))-1), NA())</f>
        <v>#N/A</v>
      </c>
      <c r="AM1337" s="49" t="e">
        <f t="array" ref="AM1337">IF(ISNUMBER(AM437), -MIN(0, AM437/MAX(IF(ISNUMBER(AM$396:AM437), AM$396:AM437))-1), NA())</f>
        <v>#N/A</v>
      </c>
      <c r="AN1337" s="49" t="e">
        <f t="array" ref="AN1337">IF(ISNUMBER(AN437), -MIN(0, AN437/MAX(IF(ISNUMBER(AN$396:AN437), AN$396:AN437))-1), NA())</f>
        <v>#N/A</v>
      </c>
      <c r="AO1337" s="49" t="e">
        <f t="array" ref="AO1337">IF(ISNUMBER(AO437), -MIN(0, AO437/MAX(IF(ISNUMBER(AO$396:AO437), AO$396:AO437))-1), NA())</f>
        <v>#N/A</v>
      </c>
      <c r="AP1337" s="49" t="e">
        <f t="array" ref="AP1337">IF(ISNUMBER(AP437), -MIN(0, AP437/MAX(IF(ISNUMBER(AP$396:AP437), AP$396:AP437))-1), NA())</f>
        <v>#N/A</v>
      </c>
      <c r="AQ1337" s="49" t="e">
        <f t="array" ref="AQ1337">IF(ISNUMBER(AQ437), -MIN(0, AQ437/MAX(IF(ISNUMBER(AQ$396:AQ437), AQ$396:AQ437))-1), NA())</f>
        <v>#N/A</v>
      </c>
      <c r="AS1337" s="49" t="e">
        <f t="array" ref="AS1337">IF(ISNUMBER(AS437), -MIN(0, AS437/MAX(IF(ISNUMBER(AS$396:AS437), AS$396:AS437))-1), NA())</f>
        <v>#N/A</v>
      </c>
      <c r="AU1337" s="49" t="e">
        <f t="array" ref="AU1337">IF(ISNUMBER(AU437), -MIN(0, AU437/MAX(IF(ISNUMBER(AU$396:AU437), AU$396:AU437))-1), NA())</f>
        <v>#N/A</v>
      </c>
      <c r="AV1337" s="49" t="e">
        <f t="array" ref="AV1337">IF(ISNUMBER(AV437), -MIN(0, AV437/MAX(IF(ISNUMBER(AV$396:AV437), AV$396:AV437))-1), NA())</f>
        <v>#N/A</v>
      </c>
      <c r="AW1337" s="49" t="e">
        <f t="array" ref="AW1337">IF(ISNUMBER(AW437), -MIN(0, AW437/MAX(IF(ISNUMBER(AW$396:AW437), AW$396:AW437))-1), NA())</f>
        <v>#N/A</v>
      </c>
      <c r="AX1337" s="49" t="e">
        <f t="array" ref="AX1337">IF(ISNUMBER(AX437), -MIN(0, AX437/MAX(IF(ISNUMBER(AX$396:AX437), AX$396:AX437))-1), NA())</f>
        <v>#N/A</v>
      </c>
      <c r="AY1337" s="49" t="e">
        <f t="array" ref="AY1337">IF(ISNUMBER(AY437), -MIN(0, AY437/MAX(IF(ISNUMBER(AY$396:AY437), AY$396:AY437))-1), NA())</f>
        <v>#N/A</v>
      </c>
      <c r="AZ1337" s="49" t="e">
        <f t="array" ref="AZ1337">IF(ISNUMBER(AZ437), -MIN(0, AZ437/MAX(IF(ISNUMBER(AZ$396:AZ437), AZ$396:AZ437))-1), NA())</f>
        <v>#N/A</v>
      </c>
      <c r="BA1337" s="49" t="e">
        <f t="array" ref="BA1337">IF(ISNUMBER(BA437), -MIN(0, BA437/MAX(IF(ISNUMBER(BA$396:BA437), BA$396:BA437))-1), NA())</f>
        <v>#N/A</v>
      </c>
      <c r="BB1337" s="49" t="e">
        <f t="array" ref="BB1337">IF(ISNUMBER(BB437), -MIN(0, BB437/MAX(IF(ISNUMBER(BB$396:BB437), BB$396:BB437))-1), NA())</f>
        <v>#N/A</v>
      </c>
      <c r="BC1337" s="49" t="e">
        <f t="array" ref="BC1337">IF(ISNUMBER(BC437), -MIN(0, BC437/MAX(IF(ISNUMBER(BC$396:BC437), BC$396:BC437))-1), NA())</f>
        <v>#N/A</v>
      </c>
      <c r="BD1337" s="49" t="e">
        <f t="array" ref="BD1337">IF(ISNUMBER(BD437), -MIN(0, BD437/MAX(IF(ISNUMBER(BD$396:BD437), BD$396:BD437))-1), NA())</f>
        <v>#N/A</v>
      </c>
      <c r="BE1337" s="49" t="e">
        <f t="array" ref="BE1337">IF(ISNUMBER(BE437), -MIN(0, BE437/MAX(IF(ISNUMBER(BE$396:BE437), BE$396:BE437))-1), NA())</f>
        <v>#N/A</v>
      </c>
      <c r="BF1337" s="49" t="e">
        <f t="array" ref="BF1337">IF(ISNUMBER(BF437), -MIN(0, BF437/MAX(IF(ISNUMBER(BF$396:BF437), BF$396:BF437))-1), NA())</f>
        <v>#N/A</v>
      </c>
      <c r="BG1337" s="49" t="e">
        <f t="array" ref="BG1337">IF(ISNUMBER(BG437), -MIN(0, BG437/MAX(IF(ISNUMBER(BG$396:BG437), BG$396:BG437))-1), NA())</f>
        <v>#N/A</v>
      </c>
      <c r="BH1337" s="49" t="e">
        <f t="array" ref="BH1337">IF(ISNUMBER(BH437), -MIN(0, BH437/MAX(IF(ISNUMBER(BH$396:BH437), BH$396:BH437))-1), NA())</f>
        <v>#N/A</v>
      </c>
      <c r="BI1337" s="49" t="e">
        <f t="array" ref="BI1337">IF(ISNUMBER(BI437), -MIN(0, BI437/MAX(IF(ISNUMBER(BI$396:BI437), BI$396:BI437))-1), NA())</f>
        <v>#N/A</v>
      </c>
      <c r="BJ1337" s="49" t="e">
        <f t="array" ref="BJ1337">IF(ISNUMBER(BJ437), -MIN(0, BJ437/MAX(IF(ISNUMBER(BJ$396:BJ437), BJ$396:BJ437))-1), NA())</f>
        <v>#N/A</v>
      </c>
      <c r="BK1337" s="49" t="e">
        <f t="array" ref="BK1337">IF(ISNUMBER(BK437), -MIN(0, BK437/MAX(IF(ISNUMBER(BK$396:BK437), BK$396:BK437))-1), NA())</f>
        <v>#N/A</v>
      </c>
      <c r="BL1337" s="49" t="e">
        <f t="array" ref="BL1337">IF(ISNUMBER(BL437), -MIN(0, BL437/MAX(IF(ISNUMBER(BL$396:BL437), BL$396:BL437))-1), NA())</f>
        <v>#N/A</v>
      </c>
      <c r="BM1337" s="49" t="e">
        <f t="array" ref="BM1337">IF(ISNUMBER(BM437), -MIN(0, BM437/MAX(IF(ISNUMBER(BM$396:BM437), BM$396:BM437))-1), NA())</f>
        <v>#N/A</v>
      </c>
      <c r="BN1337" s="49" t="e">
        <f t="array" ref="BN1337">IF(ISNUMBER(BN437), -MIN(0, BN437/MAX(IF(ISNUMBER(BN$396:BN437), BN$396:BN437))-1), NA())</f>
        <v>#N/A</v>
      </c>
      <c r="BO1337" s="49" t="e">
        <f t="array" ref="BO1337">IF(ISNUMBER(BO437), -MIN(0, BO437/MAX(IF(ISNUMBER(BO$396:BO437), BO$396:BO437))-1), NA())</f>
        <v>#N/A</v>
      </c>
      <c r="BP1337" s="49" t="e">
        <f t="array" ref="BP1337">IF(ISNUMBER(BP437), -MIN(0, BP437/MAX(IF(ISNUMBER(BP$396:BP437), BP$396:BP437))-1), NA())</f>
        <v>#N/A</v>
      </c>
      <c r="BQ1337" s="49" t="e">
        <f t="array" ref="BQ1337">IF(ISNUMBER(BQ437), -MIN(0, BQ437/MAX(IF(ISNUMBER(BQ$396:BQ437), BQ$396:BQ437))-1), NA())</f>
        <v>#N/A</v>
      </c>
      <c r="BR1337" s="49" t="e">
        <f t="array" ref="BR1337">IF(ISNUMBER(BR437), -MIN(0, BR437/MAX(IF(ISNUMBER(BR$396:BR437), BR$396:BR437))-1), NA())</f>
        <v>#N/A</v>
      </c>
      <c r="BS1337" s="49" t="e">
        <f t="array" ref="BS1337">IF(ISNUMBER(BS437), -MIN(0, BS437/MAX(IF(ISNUMBER(BS$396:BS437), BS$396:BS437))-1), NA())</f>
        <v>#N/A</v>
      </c>
    </row>
    <row r="1338" spans="2:71">
      <c r="B1338" s="48">
        <f t="shared" si="1131"/>
        <v>1912</v>
      </c>
      <c r="M1338" s="49" t="e">
        <f t="array" ref="M1338">IF(ISNUMBER(M438), -IF(M$91, MIN(0, M438/MAX(IF(ISNUMBER(M$396:M438), M$396:M438))-1), MIN(0, M588/MAX(IF(ISNUMBER(M$546:M588), M$546:M588))-1)), NA())</f>
        <v>#N/A</v>
      </c>
      <c r="N1338" s="49" t="e">
        <f t="array" ref="N1338">IF(ISNUMBER(N438), -IF(N$91, MIN(0, N438/MAX(IF(ISNUMBER(N$396:N438), N$396:N438))-1), MIN(0, N588/MAX(IF(ISNUMBER(N$546:N588), N$546:N588))-1)), NA())</f>
        <v>#N/A</v>
      </c>
      <c r="X1338" s="49" t="e">
        <f t="array" ref="X1338">IF(ISNUMBER(X438), -IF(X$91, MIN(0, X438/MAX(IF(ISNUMBER(X$396:X438), X$396:X438))-1), MIN(0, X588/MAX(IF(ISNUMBER(X$546:X588), X$546:X588))-1)), NA())</f>
        <v>#N/A</v>
      </c>
      <c r="Y1338" s="49" t="e">
        <f t="array" ref="Y1338">IF(ISNUMBER(Y438), -IF(Y$91, MIN(0, Y438/MAX(IF(ISNUMBER(Y$396:Y438), Y$396:Y438))-1), MIN(0, Y588/MAX(IF(ISNUMBER(Y$546:Y588), Y$546:Y588))-1)), NA())</f>
        <v>#N/A</v>
      </c>
      <c r="AA1338" s="49" t="e">
        <f t="array" ref="AA1338">IF(ISNUMBER(AA438), -MIN(0, AA438/MAX(IF(ISNUMBER(AA$396:AA438), AA$396:AA438))-1), NA())</f>
        <v>#N/A</v>
      </c>
      <c r="AB1338" s="49" t="e">
        <f t="array" ref="AB1338">IF(ISNUMBER(AB438), -MIN(0, AB438/MAX(IF(ISNUMBER(AB$396:AB438), AB$396:AB438))-1), NA())</f>
        <v>#N/A</v>
      </c>
      <c r="AC1338" s="49" t="e">
        <f t="array" ref="AC1338">IF(ISNUMBER(AC438), -MIN(0, AC438/MAX(IF(ISNUMBER(AC$396:AC438), AC$396:AC438))-1), NA())</f>
        <v>#N/A</v>
      </c>
      <c r="AD1338" s="49" t="e">
        <f t="array" ref="AD1338">IF(ISNUMBER(AD438), -MIN(0, AD438/MAX(IF(ISNUMBER(AD$396:AD438), AD$396:AD438))-1), NA())</f>
        <v>#N/A</v>
      </c>
      <c r="AE1338" s="49" t="e">
        <f t="array" ref="AE1338">IF(ISNUMBER(AE438), -MIN(0, AE438/MAX(IF(ISNUMBER(AE$396:AE438), AE$396:AE438))-1), NA())</f>
        <v>#N/A</v>
      </c>
      <c r="AG1338" s="49" t="e">
        <f t="array" ref="AG1338">IF(ISNUMBER(AG438), -MIN(0, AG438/MAX(IF(ISNUMBER(AG$396:AG438), AG$396:AG438))-1), NA())</f>
        <v>#N/A</v>
      </c>
      <c r="AM1338" s="49" t="e">
        <f t="array" ref="AM1338">IF(ISNUMBER(AM438), -MIN(0, AM438/MAX(IF(ISNUMBER(AM$396:AM438), AM$396:AM438))-1), NA())</f>
        <v>#N/A</v>
      </c>
      <c r="AN1338" s="49" t="e">
        <f t="array" ref="AN1338">IF(ISNUMBER(AN438), -MIN(0, AN438/MAX(IF(ISNUMBER(AN$396:AN438), AN$396:AN438))-1), NA())</f>
        <v>#N/A</v>
      </c>
      <c r="AO1338" s="49" t="e">
        <f t="array" ref="AO1338">IF(ISNUMBER(AO438), -MIN(0, AO438/MAX(IF(ISNUMBER(AO$396:AO438), AO$396:AO438))-1), NA())</f>
        <v>#N/A</v>
      </c>
      <c r="AP1338" s="49" t="e">
        <f t="array" ref="AP1338">IF(ISNUMBER(AP438), -MIN(0, AP438/MAX(IF(ISNUMBER(AP$396:AP438), AP$396:AP438))-1), NA())</f>
        <v>#N/A</v>
      </c>
      <c r="AQ1338" s="49" t="e">
        <f t="array" ref="AQ1338">IF(ISNUMBER(AQ438), -MIN(0, AQ438/MAX(IF(ISNUMBER(AQ$396:AQ438), AQ$396:AQ438))-1), NA())</f>
        <v>#N/A</v>
      </c>
      <c r="AS1338" s="49" t="e">
        <f t="array" ref="AS1338">IF(ISNUMBER(AS438), -MIN(0, AS438/MAX(IF(ISNUMBER(AS$396:AS438), AS$396:AS438))-1), NA())</f>
        <v>#N/A</v>
      </c>
      <c r="AU1338" s="49" t="e">
        <f t="array" ref="AU1338">IF(ISNUMBER(AU438), -MIN(0, AU438/MAX(IF(ISNUMBER(AU$396:AU438), AU$396:AU438))-1), NA())</f>
        <v>#N/A</v>
      </c>
      <c r="AV1338" s="49" t="e">
        <f t="array" ref="AV1338">IF(ISNUMBER(AV438), -MIN(0, AV438/MAX(IF(ISNUMBER(AV$396:AV438), AV$396:AV438))-1), NA())</f>
        <v>#N/A</v>
      </c>
      <c r="AW1338" s="49" t="e">
        <f t="array" ref="AW1338">IF(ISNUMBER(AW438), -MIN(0, AW438/MAX(IF(ISNUMBER(AW$396:AW438), AW$396:AW438))-1), NA())</f>
        <v>#N/A</v>
      </c>
      <c r="AX1338" s="49" t="e">
        <f t="array" ref="AX1338">IF(ISNUMBER(AX438), -MIN(0, AX438/MAX(IF(ISNUMBER(AX$396:AX438), AX$396:AX438))-1), NA())</f>
        <v>#N/A</v>
      </c>
      <c r="AY1338" s="49" t="e">
        <f t="array" ref="AY1338">IF(ISNUMBER(AY438), -MIN(0, AY438/MAX(IF(ISNUMBER(AY$396:AY438), AY$396:AY438))-1), NA())</f>
        <v>#N/A</v>
      </c>
      <c r="AZ1338" s="49" t="e">
        <f t="array" ref="AZ1338">IF(ISNUMBER(AZ438), -MIN(0, AZ438/MAX(IF(ISNUMBER(AZ$396:AZ438), AZ$396:AZ438))-1), NA())</f>
        <v>#N/A</v>
      </c>
      <c r="BA1338" s="49" t="e">
        <f t="array" ref="BA1338">IF(ISNUMBER(BA438), -MIN(0, BA438/MAX(IF(ISNUMBER(BA$396:BA438), BA$396:BA438))-1), NA())</f>
        <v>#N/A</v>
      </c>
      <c r="BB1338" s="49" t="e">
        <f t="array" ref="BB1338">IF(ISNUMBER(BB438), -MIN(0, BB438/MAX(IF(ISNUMBER(BB$396:BB438), BB$396:BB438))-1), NA())</f>
        <v>#N/A</v>
      </c>
      <c r="BC1338" s="49" t="e">
        <f t="array" ref="BC1338">IF(ISNUMBER(BC438), -MIN(0, BC438/MAX(IF(ISNUMBER(BC$396:BC438), BC$396:BC438))-1), NA())</f>
        <v>#N/A</v>
      </c>
      <c r="BD1338" s="49" t="e">
        <f t="array" ref="BD1338">IF(ISNUMBER(BD438), -MIN(0, BD438/MAX(IF(ISNUMBER(BD$396:BD438), BD$396:BD438))-1), NA())</f>
        <v>#N/A</v>
      </c>
      <c r="BE1338" s="49" t="e">
        <f t="array" ref="BE1338">IF(ISNUMBER(BE438), -MIN(0, BE438/MAX(IF(ISNUMBER(BE$396:BE438), BE$396:BE438))-1), NA())</f>
        <v>#N/A</v>
      </c>
      <c r="BF1338" s="49" t="e">
        <f t="array" ref="BF1338">IF(ISNUMBER(BF438), -MIN(0, BF438/MAX(IF(ISNUMBER(BF$396:BF438), BF$396:BF438))-1), NA())</f>
        <v>#N/A</v>
      </c>
      <c r="BG1338" s="49" t="e">
        <f t="array" ref="BG1338">IF(ISNUMBER(BG438), -MIN(0, BG438/MAX(IF(ISNUMBER(BG$396:BG438), BG$396:BG438))-1), NA())</f>
        <v>#N/A</v>
      </c>
      <c r="BH1338" s="49" t="e">
        <f t="array" ref="BH1338">IF(ISNUMBER(BH438), -MIN(0, BH438/MAX(IF(ISNUMBER(BH$396:BH438), BH$396:BH438))-1), NA())</f>
        <v>#N/A</v>
      </c>
      <c r="BI1338" s="49" t="e">
        <f t="array" ref="BI1338">IF(ISNUMBER(BI438), -MIN(0, BI438/MAX(IF(ISNUMBER(BI$396:BI438), BI$396:BI438))-1), NA())</f>
        <v>#N/A</v>
      </c>
      <c r="BJ1338" s="49" t="e">
        <f t="array" ref="BJ1338">IF(ISNUMBER(BJ438), -MIN(0, BJ438/MAX(IF(ISNUMBER(BJ$396:BJ438), BJ$396:BJ438))-1), NA())</f>
        <v>#N/A</v>
      </c>
      <c r="BK1338" s="49" t="e">
        <f t="array" ref="BK1338">IF(ISNUMBER(BK438), -MIN(0, BK438/MAX(IF(ISNUMBER(BK$396:BK438), BK$396:BK438))-1), NA())</f>
        <v>#N/A</v>
      </c>
      <c r="BL1338" s="49" t="e">
        <f t="array" ref="BL1338">IF(ISNUMBER(BL438), -MIN(0, BL438/MAX(IF(ISNUMBER(BL$396:BL438), BL$396:BL438))-1), NA())</f>
        <v>#N/A</v>
      </c>
      <c r="BM1338" s="49" t="e">
        <f t="array" ref="BM1338">IF(ISNUMBER(BM438), -MIN(0, BM438/MAX(IF(ISNUMBER(BM$396:BM438), BM$396:BM438))-1), NA())</f>
        <v>#N/A</v>
      </c>
      <c r="BN1338" s="49" t="e">
        <f t="array" ref="BN1338">IF(ISNUMBER(BN438), -MIN(0, BN438/MAX(IF(ISNUMBER(BN$396:BN438), BN$396:BN438))-1), NA())</f>
        <v>#N/A</v>
      </c>
      <c r="BO1338" s="49" t="e">
        <f t="array" ref="BO1338">IF(ISNUMBER(BO438), -MIN(0, BO438/MAX(IF(ISNUMBER(BO$396:BO438), BO$396:BO438))-1), NA())</f>
        <v>#N/A</v>
      </c>
      <c r="BP1338" s="49" t="e">
        <f t="array" ref="BP1338">IF(ISNUMBER(BP438), -MIN(0, BP438/MAX(IF(ISNUMBER(BP$396:BP438), BP$396:BP438))-1), NA())</f>
        <v>#N/A</v>
      </c>
      <c r="BQ1338" s="49" t="e">
        <f t="array" ref="BQ1338">IF(ISNUMBER(BQ438), -MIN(0, BQ438/MAX(IF(ISNUMBER(BQ$396:BQ438), BQ$396:BQ438))-1), NA())</f>
        <v>#N/A</v>
      </c>
      <c r="BR1338" s="49" t="e">
        <f t="array" ref="BR1338">IF(ISNUMBER(BR438), -MIN(0, BR438/MAX(IF(ISNUMBER(BR$396:BR438), BR$396:BR438))-1), NA())</f>
        <v>#N/A</v>
      </c>
      <c r="BS1338" s="49" t="e">
        <f t="array" ref="BS1338">IF(ISNUMBER(BS438), -MIN(0, BS438/MAX(IF(ISNUMBER(BS$396:BS438), BS$396:BS438))-1), NA())</f>
        <v>#N/A</v>
      </c>
    </row>
    <row r="1339" spans="2:71">
      <c r="B1339" s="48">
        <f t="shared" si="1131"/>
        <v>1913</v>
      </c>
      <c r="M1339" s="49" t="e">
        <f t="array" ref="M1339">IF(ISNUMBER(M439), -IF(M$91, MIN(0, M439/MAX(IF(ISNUMBER(M$396:M439), M$396:M439))-1), MIN(0, M589/MAX(IF(ISNUMBER(M$546:M589), M$546:M589))-1)), NA())</f>
        <v>#N/A</v>
      </c>
      <c r="N1339" s="49" t="e">
        <f t="array" ref="N1339">IF(ISNUMBER(N439), -IF(N$91, MIN(0, N439/MAX(IF(ISNUMBER(N$396:N439), N$396:N439))-1), MIN(0, N589/MAX(IF(ISNUMBER(N$546:N589), N$546:N589))-1)), NA())</f>
        <v>#N/A</v>
      </c>
      <c r="X1339" s="49" t="e">
        <f t="array" ref="X1339">IF(ISNUMBER(X439), -IF(X$91, MIN(0, X439/MAX(IF(ISNUMBER(X$396:X439), X$396:X439))-1), MIN(0, X589/MAX(IF(ISNUMBER(X$546:X589), X$546:X589))-1)), NA())</f>
        <v>#N/A</v>
      </c>
      <c r="Y1339" s="49" t="e">
        <f t="array" ref="Y1339">IF(ISNUMBER(Y439), -IF(Y$91, MIN(0, Y439/MAX(IF(ISNUMBER(Y$396:Y439), Y$396:Y439))-1), MIN(0, Y589/MAX(IF(ISNUMBER(Y$546:Y589), Y$546:Y589))-1)), NA())</f>
        <v>#N/A</v>
      </c>
      <c r="AA1339" s="49" t="e">
        <f t="array" ref="AA1339">IF(ISNUMBER(AA439), -MIN(0, AA439/MAX(IF(ISNUMBER(AA$396:AA439), AA$396:AA439))-1), NA())</f>
        <v>#N/A</v>
      </c>
      <c r="AB1339" s="49" t="e">
        <f t="array" ref="AB1339">IF(ISNUMBER(AB439), -MIN(0, AB439/MAX(IF(ISNUMBER(AB$396:AB439), AB$396:AB439))-1), NA())</f>
        <v>#N/A</v>
      </c>
      <c r="AC1339" s="49" t="e">
        <f t="array" ref="AC1339">IF(ISNUMBER(AC439), -MIN(0, AC439/MAX(IF(ISNUMBER(AC$396:AC439), AC$396:AC439))-1), NA())</f>
        <v>#N/A</v>
      </c>
      <c r="AD1339" s="49" t="e">
        <f t="array" ref="AD1339">IF(ISNUMBER(AD439), -MIN(0, AD439/MAX(IF(ISNUMBER(AD$396:AD439), AD$396:AD439))-1), NA())</f>
        <v>#N/A</v>
      </c>
      <c r="AE1339" s="49" t="e">
        <f t="array" ref="AE1339">IF(ISNUMBER(AE439), -MIN(0, AE439/MAX(IF(ISNUMBER(AE$396:AE439), AE$396:AE439))-1), NA())</f>
        <v>#N/A</v>
      </c>
      <c r="AG1339" s="49" t="e">
        <f t="array" ref="AG1339">IF(ISNUMBER(AG439), -MIN(0, AG439/MAX(IF(ISNUMBER(AG$396:AG439), AG$396:AG439))-1), NA())</f>
        <v>#N/A</v>
      </c>
      <c r="AM1339" s="49" t="e">
        <f t="array" ref="AM1339">IF(ISNUMBER(AM439), -MIN(0, AM439/MAX(IF(ISNUMBER(AM$396:AM439), AM$396:AM439))-1), NA())</f>
        <v>#N/A</v>
      </c>
      <c r="AN1339" s="49" t="e">
        <f t="array" ref="AN1339">IF(ISNUMBER(AN439), -MIN(0, AN439/MAX(IF(ISNUMBER(AN$396:AN439), AN$396:AN439))-1), NA())</f>
        <v>#N/A</v>
      </c>
      <c r="AO1339" s="49" t="e">
        <f t="array" ref="AO1339">IF(ISNUMBER(AO439), -MIN(0, AO439/MAX(IF(ISNUMBER(AO$396:AO439), AO$396:AO439))-1), NA())</f>
        <v>#N/A</v>
      </c>
      <c r="AP1339" s="49" t="e">
        <f t="array" ref="AP1339">IF(ISNUMBER(AP439), -MIN(0, AP439/MAX(IF(ISNUMBER(AP$396:AP439), AP$396:AP439))-1), NA())</f>
        <v>#N/A</v>
      </c>
      <c r="AQ1339" s="49" t="e">
        <f t="array" ref="AQ1339">IF(ISNUMBER(AQ439), -MIN(0, AQ439/MAX(IF(ISNUMBER(AQ$396:AQ439), AQ$396:AQ439))-1), NA())</f>
        <v>#N/A</v>
      </c>
      <c r="AS1339" s="49" t="e">
        <f t="array" ref="AS1339">IF(ISNUMBER(AS439), -MIN(0, AS439/MAX(IF(ISNUMBER(AS$396:AS439), AS$396:AS439))-1), NA())</f>
        <v>#N/A</v>
      </c>
      <c r="AU1339" s="49" t="e">
        <f t="array" ref="AU1339">IF(ISNUMBER(AU439), -MIN(0, AU439/MAX(IF(ISNUMBER(AU$396:AU439), AU$396:AU439))-1), NA())</f>
        <v>#N/A</v>
      </c>
      <c r="AV1339" s="49" t="e">
        <f t="array" ref="AV1339">IF(ISNUMBER(AV439), -MIN(0, AV439/MAX(IF(ISNUMBER(AV$396:AV439), AV$396:AV439))-1), NA())</f>
        <v>#N/A</v>
      </c>
      <c r="AW1339" s="49" t="e">
        <f t="array" ref="AW1339">IF(ISNUMBER(AW439), -MIN(0, AW439/MAX(IF(ISNUMBER(AW$396:AW439), AW$396:AW439))-1), NA())</f>
        <v>#N/A</v>
      </c>
      <c r="AX1339" s="49" t="e">
        <f t="array" ref="AX1339">IF(ISNUMBER(AX439), -MIN(0, AX439/MAX(IF(ISNUMBER(AX$396:AX439), AX$396:AX439))-1), NA())</f>
        <v>#N/A</v>
      </c>
      <c r="AY1339" s="49" t="e">
        <f t="array" ref="AY1339">IF(ISNUMBER(AY439), -MIN(0, AY439/MAX(IF(ISNUMBER(AY$396:AY439), AY$396:AY439))-1), NA())</f>
        <v>#N/A</v>
      </c>
      <c r="AZ1339" s="49" t="e">
        <f t="array" ref="AZ1339">IF(ISNUMBER(AZ439), -MIN(0, AZ439/MAX(IF(ISNUMBER(AZ$396:AZ439), AZ$396:AZ439))-1), NA())</f>
        <v>#N/A</v>
      </c>
      <c r="BA1339" s="49" t="e">
        <f t="array" ref="BA1339">IF(ISNUMBER(BA439), -MIN(0, BA439/MAX(IF(ISNUMBER(BA$396:BA439), BA$396:BA439))-1), NA())</f>
        <v>#N/A</v>
      </c>
      <c r="BB1339" s="49" t="e">
        <f t="array" ref="BB1339">IF(ISNUMBER(BB439), -MIN(0, BB439/MAX(IF(ISNUMBER(BB$396:BB439), BB$396:BB439))-1), NA())</f>
        <v>#N/A</v>
      </c>
      <c r="BC1339" s="49" t="e">
        <f t="array" ref="BC1339">IF(ISNUMBER(BC439), -MIN(0, BC439/MAX(IF(ISNUMBER(BC$396:BC439), BC$396:BC439))-1), NA())</f>
        <v>#N/A</v>
      </c>
      <c r="BD1339" s="49" t="e">
        <f t="array" ref="BD1339">IF(ISNUMBER(BD439), -MIN(0, BD439/MAX(IF(ISNUMBER(BD$396:BD439), BD$396:BD439))-1), NA())</f>
        <v>#N/A</v>
      </c>
      <c r="BE1339" s="49" t="e">
        <f t="array" ref="BE1339">IF(ISNUMBER(BE439), -MIN(0, BE439/MAX(IF(ISNUMBER(BE$396:BE439), BE$396:BE439))-1), NA())</f>
        <v>#N/A</v>
      </c>
      <c r="BF1339" s="49" t="e">
        <f t="array" ref="BF1339">IF(ISNUMBER(BF439), -MIN(0, BF439/MAX(IF(ISNUMBER(BF$396:BF439), BF$396:BF439))-1), NA())</f>
        <v>#N/A</v>
      </c>
      <c r="BG1339" s="49" t="e">
        <f t="array" ref="BG1339">IF(ISNUMBER(BG439), -MIN(0, BG439/MAX(IF(ISNUMBER(BG$396:BG439), BG$396:BG439))-1), NA())</f>
        <v>#N/A</v>
      </c>
      <c r="BH1339" s="49" t="e">
        <f t="array" ref="BH1339">IF(ISNUMBER(BH439), -MIN(0, BH439/MAX(IF(ISNUMBER(BH$396:BH439), BH$396:BH439))-1), NA())</f>
        <v>#N/A</v>
      </c>
      <c r="BI1339" s="49" t="e">
        <f t="array" ref="BI1339">IF(ISNUMBER(BI439), -MIN(0, BI439/MAX(IF(ISNUMBER(BI$396:BI439), BI$396:BI439))-1), NA())</f>
        <v>#N/A</v>
      </c>
      <c r="BJ1339" s="49" t="e">
        <f t="array" ref="BJ1339">IF(ISNUMBER(BJ439), -MIN(0, BJ439/MAX(IF(ISNUMBER(BJ$396:BJ439), BJ$396:BJ439))-1), NA())</f>
        <v>#N/A</v>
      </c>
      <c r="BK1339" s="49" t="e">
        <f t="array" ref="BK1339">IF(ISNUMBER(BK439), -MIN(0, BK439/MAX(IF(ISNUMBER(BK$396:BK439), BK$396:BK439))-1), NA())</f>
        <v>#N/A</v>
      </c>
      <c r="BL1339" s="49" t="e">
        <f t="array" ref="BL1339">IF(ISNUMBER(BL439), -MIN(0, BL439/MAX(IF(ISNUMBER(BL$396:BL439), BL$396:BL439))-1), NA())</f>
        <v>#N/A</v>
      </c>
      <c r="BM1339" s="49" t="e">
        <f t="array" ref="BM1339">IF(ISNUMBER(BM439), -MIN(0, BM439/MAX(IF(ISNUMBER(BM$396:BM439), BM$396:BM439))-1), NA())</f>
        <v>#N/A</v>
      </c>
      <c r="BN1339" s="49" t="e">
        <f t="array" ref="BN1339">IF(ISNUMBER(BN439), -MIN(0, BN439/MAX(IF(ISNUMBER(BN$396:BN439), BN$396:BN439))-1), NA())</f>
        <v>#N/A</v>
      </c>
      <c r="BO1339" s="49" t="e">
        <f t="array" ref="BO1339">IF(ISNUMBER(BO439), -MIN(0, BO439/MAX(IF(ISNUMBER(BO$396:BO439), BO$396:BO439))-1), NA())</f>
        <v>#N/A</v>
      </c>
      <c r="BP1339" s="49" t="e">
        <f t="array" ref="BP1339">IF(ISNUMBER(BP439), -MIN(0, BP439/MAX(IF(ISNUMBER(BP$396:BP439), BP$396:BP439))-1), NA())</f>
        <v>#N/A</v>
      </c>
      <c r="BQ1339" s="49" t="e">
        <f t="array" ref="BQ1339">IF(ISNUMBER(BQ439), -MIN(0, BQ439/MAX(IF(ISNUMBER(BQ$396:BQ439), BQ$396:BQ439))-1), NA())</f>
        <v>#N/A</v>
      </c>
      <c r="BR1339" s="49" t="e">
        <f t="array" ref="BR1339">IF(ISNUMBER(BR439), -MIN(0, BR439/MAX(IF(ISNUMBER(BR$396:BR439), BR$396:BR439))-1), NA())</f>
        <v>#N/A</v>
      </c>
      <c r="BS1339" s="49" t="e">
        <f t="array" ref="BS1339">IF(ISNUMBER(BS439), -MIN(0, BS439/MAX(IF(ISNUMBER(BS$396:BS439), BS$396:BS439))-1), NA())</f>
        <v>#N/A</v>
      </c>
    </row>
    <row r="1340" spans="2:71">
      <c r="B1340" s="48">
        <f t="shared" si="1131"/>
        <v>1914</v>
      </c>
      <c r="M1340" s="49" t="e">
        <f t="array" ref="M1340">IF(ISNUMBER(M440), -IF(M$91, MIN(0, M440/MAX(IF(ISNUMBER(M$396:M440), M$396:M440))-1), MIN(0, M590/MAX(IF(ISNUMBER(M$546:M590), M$546:M590))-1)), NA())</f>
        <v>#N/A</v>
      </c>
      <c r="N1340" s="49" t="e">
        <f t="array" ref="N1340">IF(ISNUMBER(N440), -IF(N$91, MIN(0, N440/MAX(IF(ISNUMBER(N$396:N440), N$396:N440))-1), MIN(0, N590/MAX(IF(ISNUMBER(N$546:N590), N$546:N590))-1)), NA())</f>
        <v>#N/A</v>
      </c>
      <c r="X1340" s="49" t="e">
        <f t="array" ref="X1340">IF(ISNUMBER(X440), -IF(X$91, MIN(0, X440/MAX(IF(ISNUMBER(X$396:X440), X$396:X440))-1), MIN(0, X590/MAX(IF(ISNUMBER(X$546:X590), X$546:X590))-1)), NA())</f>
        <v>#N/A</v>
      </c>
      <c r="Y1340" s="49" t="e">
        <f t="array" ref="Y1340">IF(ISNUMBER(Y440), -IF(Y$91, MIN(0, Y440/MAX(IF(ISNUMBER(Y$396:Y440), Y$396:Y440))-1), MIN(0, Y590/MAX(IF(ISNUMBER(Y$546:Y590), Y$546:Y590))-1)), NA())</f>
        <v>#N/A</v>
      </c>
      <c r="AA1340" s="49" t="e">
        <f t="array" ref="AA1340">IF(ISNUMBER(AA440), -MIN(0, AA440/MAX(IF(ISNUMBER(AA$396:AA440), AA$396:AA440))-1), NA())</f>
        <v>#N/A</v>
      </c>
      <c r="AB1340" s="49" t="e">
        <f t="array" ref="AB1340">IF(ISNUMBER(AB440), -MIN(0, AB440/MAX(IF(ISNUMBER(AB$396:AB440), AB$396:AB440))-1), NA())</f>
        <v>#N/A</v>
      </c>
      <c r="AC1340" s="49" t="e">
        <f t="array" ref="AC1340">IF(ISNUMBER(AC440), -MIN(0, AC440/MAX(IF(ISNUMBER(AC$396:AC440), AC$396:AC440))-1), NA())</f>
        <v>#N/A</v>
      </c>
      <c r="AD1340" s="49" t="e">
        <f t="array" ref="AD1340">IF(ISNUMBER(AD440), -MIN(0, AD440/MAX(IF(ISNUMBER(AD$396:AD440), AD$396:AD440))-1), NA())</f>
        <v>#N/A</v>
      </c>
      <c r="AE1340" s="49" t="e">
        <f t="array" ref="AE1340">IF(ISNUMBER(AE440), -MIN(0, AE440/MAX(IF(ISNUMBER(AE$396:AE440), AE$396:AE440))-1), NA())</f>
        <v>#N/A</v>
      </c>
      <c r="AG1340" s="49" t="e">
        <f t="array" ref="AG1340">IF(ISNUMBER(AG440), -MIN(0, AG440/MAX(IF(ISNUMBER(AG$396:AG440), AG$396:AG440))-1), NA())</f>
        <v>#N/A</v>
      </c>
      <c r="AM1340" s="49" t="e">
        <f t="array" ref="AM1340">IF(ISNUMBER(AM440), -MIN(0, AM440/MAX(IF(ISNUMBER(AM$396:AM440), AM$396:AM440))-1), NA())</f>
        <v>#N/A</v>
      </c>
      <c r="AN1340" s="49" t="e">
        <f t="array" ref="AN1340">IF(ISNUMBER(AN440), -MIN(0, AN440/MAX(IF(ISNUMBER(AN$396:AN440), AN$396:AN440))-1), NA())</f>
        <v>#N/A</v>
      </c>
      <c r="AO1340" s="49" t="e">
        <f t="array" ref="AO1340">IF(ISNUMBER(AO440), -MIN(0, AO440/MAX(IF(ISNUMBER(AO$396:AO440), AO$396:AO440))-1), NA())</f>
        <v>#N/A</v>
      </c>
      <c r="AP1340" s="49" t="e">
        <f t="array" ref="AP1340">IF(ISNUMBER(AP440), -MIN(0, AP440/MAX(IF(ISNUMBER(AP$396:AP440), AP$396:AP440))-1), NA())</f>
        <v>#N/A</v>
      </c>
      <c r="AQ1340" s="49" t="e">
        <f t="array" ref="AQ1340">IF(ISNUMBER(AQ440), -MIN(0, AQ440/MAX(IF(ISNUMBER(AQ$396:AQ440), AQ$396:AQ440))-1), NA())</f>
        <v>#N/A</v>
      </c>
      <c r="AS1340" s="49" t="e">
        <f t="array" ref="AS1340">IF(ISNUMBER(AS440), -MIN(0, AS440/MAX(IF(ISNUMBER(AS$396:AS440), AS$396:AS440))-1), NA())</f>
        <v>#N/A</v>
      </c>
      <c r="AU1340" s="49" t="e">
        <f t="array" ref="AU1340">IF(ISNUMBER(AU440), -MIN(0, AU440/MAX(IF(ISNUMBER(AU$396:AU440), AU$396:AU440))-1), NA())</f>
        <v>#N/A</v>
      </c>
      <c r="AV1340" s="49" t="e">
        <f t="array" ref="AV1340">IF(ISNUMBER(AV440), -MIN(0, AV440/MAX(IF(ISNUMBER(AV$396:AV440), AV$396:AV440))-1), NA())</f>
        <v>#N/A</v>
      </c>
      <c r="AW1340" s="49" t="e">
        <f t="array" ref="AW1340">IF(ISNUMBER(AW440), -MIN(0, AW440/MAX(IF(ISNUMBER(AW$396:AW440), AW$396:AW440))-1), NA())</f>
        <v>#N/A</v>
      </c>
      <c r="AX1340" s="49" t="e">
        <f t="array" ref="AX1340">IF(ISNUMBER(AX440), -MIN(0, AX440/MAX(IF(ISNUMBER(AX$396:AX440), AX$396:AX440))-1), NA())</f>
        <v>#N/A</v>
      </c>
      <c r="AY1340" s="49" t="e">
        <f t="array" ref="AY1340">IF(ISNUMBER(AY440), -MIN(0, AY440/MAX(IF(ISNUMBER(AY$396:AY440), AY$396:AY440))-1), NA())</f>
        <v>#N/A</v>
      </c>
      <c r="AZ1340" s="49" t="e">
        <f t="array" ref="AZ1340">IF(ISNUMBER(AZ440), -MIN(0, AZ440/MAX(IF(ISNUMBER(AZ$396:AZ440), AZ$396:AZ440))-1), NA())</f>
        <v>#N/A</v>
      </c>
      <c r="BA1340" s="49" t="e">
        <f t="array" ref="BA1340">IF(ISNUMBER(BA440), -MIN(0, BA440/MAX(IF(ISNUMBER(BA$396:BA440), BA$396:BA440))-1), NA())</f>
        <v>#N/A</v>
      </c>
      <c r="BB1340" s="49" t="e">
        <f t="array" ref="BB1340">IF(ISNUMBER(BB440), -MIN(0, BB440/MAX(IF(ISNUMBER(BB$396:BB440), BB$396:BB440))-1), NA())</f>
        <v>#N/A</v>
      </c>
      <c r="BC1340" s="49" t="e">
        <f t="array" ref="BC1340">IF(ISNUMBER(BC440), -MIN(0, BC440/MAX(IF(ISNUMBER(BC$396:BC440), BC$396:BC440))-1), NA())</f>
        <v>#N/A</v>
      </c>
      <c r="BD1340" s="49" t="e">
        <f t="array" ref="BD1340">IF(ISNUMBER(BD440), -MIN(0, BD440/MAX(IF(ISNUMBER(BD$396:BD440), BD$396:BD440))-1), NA())</f>
        <v>#N/A</v>
      </c>
      <c r="BE1340" s="49" t="e">
        <f t="array" ref="BE1340">IF(ISNUMBER(BE440), -MIN(0, BE440/MAX(IF(ISNUMBER(BE$396:BE440), BE$396:BE440))-1), NA())</f>
        <v>#N/A</v>
      </c>
      <c r="BF1340" s="49" t="e">
        <f t="array" ref="BF1340">IF(ISNUMBER(BF440), -MIN(0, BF440/MAX(IF(ISNUMBER(BF$396:BF440), BF$396:BF440))-1), NA())</f>
        <v>#N/A</v>
      </c>
      <c r="BG1340" s="49" t="e">
        <f t="array" ref="BG1340">IF(ISNUMBER(BG440), -MIN(0, BG440/MAX(IF(ISNUMBER(BG$396:BG440), BG$396:BG440))-1), NA())</f>
        <v>#N/A</v>
      </c>
      <c r="BH1340" s="49" t="e">
        <f t="array" ref="BH1340">IF(ISNUMBER(BH440), -MIN(0, BH440/MAX(IF(ISNUMBER(BH$396:BH440), BH$396:BH440))-1), NA())</f>
        <v>#N/A</v>
      </c>
      <c r="BI1340" s="49" t="e">
        <f t="array" ref="BI1340">IF(ISNUMBER(BI440), -MIN(0, BI440/MAX(IF(ISNUMBER(BI$396:BI440), BI$396:BI440))-1), NA())</f>
        <v>#N/A</v>
      </c>
      <c r="BJ1340" s="49" t="e">
        <f t="array" ref="BJ1340">IF(ISNUMBER(BJ440), -MIN(0, BJ440/MAX(IF(ISNUMBER(BJ$396:BJ440), BJ$396:BJ440))-1), NA())</f>
        <v>#N/A</v>
      </c>
      <c r="BK1340" s="49" t="e">
        <f t="array" ref="BK1340">IF(ISNUMBER(BK440), -MIN(0, BK440/MAX(IF(ISNUMBER(BK$396:BK440), BK$396:BK440))-1), NA())</f>
        <v>#N/A</v>
      </c>
      <c r="BL1340" s="49" t="e">
        <f t="array" ref="BL1340">IF(ISNUMBER(BL440), -MIN(0, BL440/MAX(IF(ISNUMBER(BL$396:BL440), BL$396:BL440))-1), NA())</f>
        <v>#N/A</v>
      </c>
      <c r="BM1340" s="49" t="e">
        <f t="array" ref="BM1340">IF(ISNUMBER(BM440), -MIN(0, BM440/MAX(IF(ISNUMBER(BM$396:BM440), BM$396:BM440))-1), NA())</f>
        <v>#N/A</v>
      </c>
      <c r="BN1340" s="49" t="e">
        <f t="array" ref="BN1340">IF(ISNUMBER(BN440), -MIN(0, BN440/MAX(IF(ISNUMBER(BN$396:BN440), BN$396:BN440))-1), NA())</f>
        <v>#N/A</v>
      </c>
      <c r="BO1340" s="49" t="e">
        <f t="array" ref="BO1340">IF(ISNUMBER(BO440), -MIN(0, BO440/MAX(IF(ISNUMBER(BO$396:BO440), BO$396:BO440))-1), NA())</f>
        <v>#N/A</v>
      </c>
      <c r="BP1340" s="49" t="e">
        <f t="array" ref="BP1340">IF(ISNUMBER(BP440), -MIN(0, BP440/MAX(IF(ISNUMBER(BP$396:BP440), BP$396:BP440))-1), NA())</f>
        <v>#N/A</v>
      </c>
      <c r="BQ1340" s="49" t="e">
        <f t="array" ref="BQ1340">IF(ISNUMBER(BQ440), -MIN(0, BQ440/MAX(IF(ISNUMBER(BQ$396:BQ440), BQ$396:BQ440))-1), NA())</f>
        <v>#N/A</v>
      </c>
      <c r="BR1340" s="49" t="e">
        <f t="array" ref="BR1340">IF(ISNUMBER(BR440), -MIN(0, BR440/MAX(IF(ISNUMBER(BR$396:BR440), BR$396:BR440))-1), NA())</f>
        <v>#N/A</v>
      </c>
      <c r="BS1340" s="49" t="e">
        <f t="array" ref="BS1340">IF(ISNUMBER(BS440), -MIN(0, BS440/MAX(IF(ISNUMBER(BS$396:BS440), BS$396:BS440))-1), NA())</f>
        <v>#N/A</v>
      </c>
    </row>
    <row r="1341" spans="2:71">
      <c r="B1341" s="48">
        <f t="shared" si="1131"/>
        <v>1915</v>
      </c>
      <c r="M1341" s="49" t="e">
        <f t="array" ref="M1341">IF(ISNUMBER(M441), -IF(M$91, MIN(0, M441/MAX(IF(ISNUMBER(M$396:M441), M$396:M441))-1), MIN(0, M591/MAX(IF(ISNUMBER(M$546:M591), M$546:M591))-1)), NA())</f>
        <v>#N/A</v>
      </c>
      <c r="N1341" s="49" t="e">
        <f t="array" ref="N1341">IF(ISNUMBER(N441), -IF(N$91, MIN(0, N441/MAX(IF(ISNUMBER(N$396:N441), N$396:N441))-1), MIN(0, N591/MAX(IF(ISNUMBER(N$546:N591), N$546:N591))-1)), NA())</f>
        <v>#N/A</v>
      </c>
      <c r="X1341" s="49" t="e">
        <f t="array" ref="X1341">IF(ISNUMBER(X441), -IF(X$91, MIN(0, X441/MAX(IF(ISNUMBER(X$396:X441), X$396:X441))-1), MIN(0, X591/MAX(IF(ISNUMBER(X$546:X591), X$546:X591))-1)), NA())</f>
        <v>#N/A</v>
      </c>
      <c r="Y1341" s="49" t="e">
        <f t="array" ref="Y1341">IF(ISNUMBER(Y441), -IF(Y$91, MIN(0, Y441/MAX(IF(ISNUMBER(Y$396:Y441), Y$396:Y441))-1), MIN(0, Y591/MAX(IF(ISNUMBER(Y$546:Y591), Y$546:Y591))-1)), NA())</f>
        <v>#N/A</v>
      </c>
      <c r="AA1341" s="49" t="e">
        <f t="array" ref="AA1341">IF(ISNUMBER(AA441), -MIN(0, AA441/MAX(IF(ISNUMBER(AA$396:AA441), AA$396:AA441))-1), NA())</f>
        <v>#N/A</v>
      </c>
      <c r="AB1341" s="49" t="e">
        <f t="array" ref="AB1341">IF(ISNUMBER(AB441), -MIN(0, AB441/MAX(IF(ISNUMBER(AB$396:AB441), AB$396:AB441))-1), NA())</f>
        <v>#N/A</v>
      </c>
      <c r="AC1341" s="49" t="e">
        <f t="array" ref="AC1341">IF(ISNUMBER(AC441), -MIN(0, AC441/MAX(IF(ISNUMBER(AC$396:AC441), AC$396:AC441))-1), NA())</f>
        <v>#N/A</v>
      </c>
      <c r="AD1341" s="49" t="e">
        <f t="array" ref="AD1341">IF(ISNUMBER(AD441), -MIN(0, AD441/MAX(IF(ISNUMBER(AD$396:AD441), AD$396:AD441))-1), NA())</f>
        <v>#N/A</v>
      </c>
      <c r="AE1341" s="49" t="e">
        <f t="array" ref="AE1341">IF(ISNUMBER(AE441), -MIN(0, AE441/MAX(IF(ISNUMBER(AE$396:AE441), AE$396:AE441))-1), NA())</f>
        <v>#N/A</v>
      </c>
      <c r="AG1341" s="49" t="e">
        <f t="array" ref="AG1341">IF(ISNUMBER(AG441), -MIN(0, AG441/MAX(IF(ISNUMBER(AG$396:AG441), AG$396:AG441))-1), NA())</f>
        <v>#N/A</v>
      </c>
      <c r="AM1341" s="49" t="e">
        <f t="array" ref="AM1341">IF(ISNUMBER(AM441), -MIN(0, AM441/MAX(IF(ISNUMBER(AM$396:AM441), AM$396:AM441))-1), NA())</f>
        <v>#N/A</v>
      </c>
      <c r="AN1341" s="49" t="e">
        <f t="array" ref="AN1341">IF(ISNUMBER(AN441), -MIN(0, AN441/MAX(IF(ISNUMBER(AN$396:AN441), AN$396:AN441))-1), NA())</f>
        <v>#N/A</v>
      </c>
      <c r="AO1341" s="49" t="e">
        <f t="array" ref="AO1341">IF(ISNUMBER(AO441), -MIN(0, AO441/MAX(IF(ISNUMBER(AO$396:AO441), AO$396:AO441))-1), NA())</f>
        <v>#N/A</v>
      </c>
      <c r="AP1341" s="49" t="e">
        <f t="array" ref="AP1341">IF(ISNUMBER(AP441), -MIN(0, AP441/MAX(IF(ISNUMBER(AP$396:AP441), AP$396:AP441))-1), NA())</f>
        <v>#N/A</v>
      </c>
      <c r="AQ1341" s="49" t="e">
        <f t="array" ref="AQ1341">IF(ISNUMBER(AQ441), -MIN(0, AQ441/MAX(IF(ISNUMBER(AQ$396:AQ441), AQ$396:AQ441))-1), NA())</f>
        <v>#N/A</v>
      </c>
      <c r="AS1341" s="49" t="e">
        <f t="array" ref="AS1341">IF(ISNUMBER(AS441), -MIN(0, AS441/MAX(IF(ISNUMBER(AS$396:AS441), AS$396:AS441))-1), NA())</f>
        <v>#N/A</v>
      </c>
      <c r="AU1341" s="49" t="e">
        <f t="array" ref="AU1341">IF(ISNUMBER(AU441), -MIN(0, AU441/MAX(IF(ISNUMBER(AU$396:AU441), AU$396:AU441))-1), NA())</f>
        <v>#N/A</v>
      </c>
      <c r="AV1341" s="49" t="e">
        <f t="array" ref="AV1341">IF(ISNUMBER(AV441), -MIN(0, AV441/MAX(IF(ISNUMBER(AV$396:AV441), AV$396:AV441))-1), NA())</f>
        <v>#N/A</v>
      </c>
      <c r="AW1341" s="49" t="e">
        <f t="array" ref="AW1341">IF(ISNUMBER(AW441), -MIN(0, AW441/MAX(IF(ISNUMBER(AW$396:AW441), AW$396:AW441))-1), NA())</f>
        <v>#N/A</v>
      </c>
      <c r="AX1341" s="49" t="e">
        <f t="array" ref="AX1341">IF(ISNUMBER(AX441), -MIN(0, AX441/MAX(IF(ISNUMBER(AX$396:AX441), AX$396:AX441))-1), NA())</f>
        <v>#N/A</v>
      </c>
      <c r="AY1341" s="49" t="e">
        <f t="array" ref="AY1341">IF(ISNUMBER(AY441), -MIN(0, AY441/MAX(IF(ISNUMBER(AY$396:AY441), AY$396:AY441))-1), NA())</f>
        <v>#N/A</v>
      </c>
      <c r="AZ1341" s="49" t="e">
        <f t="array" ref="AZ1341">IF(ISNUMBER(AZ441), -MIN(0, AZ441/MAX(IF(ISNUMBER(AZ$396:AZ441), AZ$396:AZ441))-1), NA())</f>
        <v>#N/A</v>
      </c>
      <c r="BA1341" s="49" t="e">
        <f t="array" ref="BA1341">IF(ISNUMBER(BA441), -MIN(0, BA441/MAX(IF(ISNUMBER(BA$396:BA441), BA$396:BA441))-1), NA())</f>
        <v>#N/A</v>
      </c>
      <c r="BB1341" s="49" t="e">
        <f t="array" ref="BB1341">IF(ISNUMBER(BB441), -MIN(0, BB441/MAX(IF(ISNUMBER(BB$396:BB441), BB$396:BB441))-1), NA())</f>
        <v>#N/A</v>
      </c>
      <c r="BC1341" s="49" t="e">
        <f t="array" ref="BC1341">IF(ISNUMBER(BC441), -MIN(0, BC441/MAX(IF(ISNUMBER(BC$396:BC441), BC$396:BC441))-1), NA())</f>
        <v>#N/A</v>
      </c>
      <c r="BD1341" s="49" t="e">
        <f t="array" ref="BD1341">IF(ISNUMBER(BD441), -MIN(0, BD441/MAX(IF(ISNUMBER(BD$396:BD441), BD$396:BD441))-1), NA())</f>
        <v>#N/A</v>
      </c>
      <c r="BE1341" s="49" t="e">
        <f t="array" ref="BE1341">IF(ISNUMBER(BE441), -MIN(0, BE441/MAX(IF(ISNUMBER(BE$396:BE441), BE$396:BE441))-1), NA())</f>
        <v>#N/A</v>
      </c>
      <c r="BF1341" s="49" t="e">
        <f t="array" ref="BF1341">IF(ISNUMBER(BF441), -MIN(0, BF441/MAX(IF(ISNUMBER(BF$396:BF441), BF$396:BF441))-1), NA())</f>
        <v>#N/A</v>
      </c>
      <c r="BG1341" s="49" t="e">
        <f t="array" ref="BG1341">IF(ISNUMBER(BG441), -MIN(0, BG441/MAX(IF(ISNUMBER(BG$396:BG441), BG$396:BG441))-1), NA())</f>
        <v>#N/A</v>
      </c>
      <c r="BH1341" s="49" t="e">
        <f t="array" ref="BH1341">IF(ISNUMBER(BH441), -MIN(0, BH441/MAX(IF(ISNUMBER(BH$396:BH441), BH$396:BH441))-1), NA())</f>
        <v>#N/A</v>
      </c>
      <c r="BI1341" s="49" t="e">
        <f t="array" ref="BI1341">IF(ISNUMBER(BI441), -MIN(0, BI441/MAX(IF(ISNUMBER(BI$396:BI441), BI$396:BI441))-1), NA())</f>
        <v>#N/A</v>
      </c>
      <c r="BJ1341" s="49" t="e">
        <f t="array" ref="BJ1341">IF(ISNUMBER(BJ441), -MIN(0, BJ441/MAX(IF(ISNUMBER(BJ$396:BJ441), BJ$396:BJ441))-1), NA())</f>
        <v>#N/A</v>
      </c>
      <c r="BK1341" s="49" t="e">
        <f t="array" ref="BK1341">IF(ISNUMBER(BK441), -MIN(0, BK441/MAX(IF(ISNUMBER(BK$396:BK441), BK$396:BK441))-1), NA())</f>
        <v>#N/A</v>
      </c>
      <c r="BL1341" s="49" t="e">
        <f t="array" ref="BL1341">IF(ISNUMBER(BL441), -MIN(0, BL441/MAX(IF(ISNUMBER(BL$396:BL441), BL$396:BL441))-1), NA())</f>
        <v>#N/A</v>
      </c>
      <c r="BM1341" s="49" t="e">
        <f t="array" ref="BM1341">IF(ISNUMBER(BM441), -MIN(0, BM441/MAX(IF(ISNUMBER(BM$396:BM441), BM$396:BM441))-1), NA())</f>
        <v>#N/A</v>
      </c>
      <c r="BN1341" s="49" t="e">
        <f t="array" ref="BN1341">IF(ISNUMBER(BN441), -MIN(0, BN441/MAX(IF(ISNUMBER(BN$396:BN441), BN$396:BN441))-1), NA())</f>
        <v>#N/A</v>
      </c>
      <c r="BO1341" s="49" t="e">
        <f t="array" ref="BO1341">IF(ISNUMBER(BO441), -MIN(0, BO441/MAX(IF(ISNUMBER(BO$396:BO441), BO$396:BO441))-1), NA())</f>
        <v>#N/A</v>
      </c>
      <c r="BP1341" s="49" t="e">
        <f t="array" ref="BP1341">IF(ISNUMBER(BP441), -MIN(0, BP441/MAX(IF(ISNUMBER(BP$396:BP441), BP$396:BP441))-1), NA())</f>
        <v>#N/A</v>
      </c>
      <c r="BQ1341" s="49" t="e">
        <f t="array" ref="BQ1341">IF(ISNUMBER(BQ441), -MIN(0, BQ441/MAX(IF(ISNUMBER(BQ$396:BQ441), BQ$396:BQ441))-1), NA())</f>
        <v>#N/A</v>
      </c>
      <c r="BR1341" s="49" t="e">
        <f t="array" ref="BR1341">IF(ISNUMBER(BR441), -MIN(0, BR441/MAX(IF(ISNUMBER(BR$396:BR441), BR$396:BR441))-1), NA())</f>
        <v>#N/A</v>
      </c>
      <c r="BS1341" s="49" t="e">
        <f t="array" ref="BS1341">IF(ISNUMBER(BS441), -MIN(0, BS441/MAX(IF(ISNUMBER(BS$396:BS441), BS$396:BS441))-1), NA())</f>
        <v>#N/A</v>
      </c>
    </row>
    <row r="1342" spans="2:71">
      <c r="B1342" s="48">
        <f t="shared" si="1131"/>
        <v>1916</v>
      </c>
      <c r="M1342" s="49" t="e">
        <f t="array" ref="M1342">IF(ISNUMBER(M442), -IF(M$91, MIN(0, M442/MAX(IF(ISNUMBER(M$396:M442), M$396:M442))-1), MIN(0, M592/MAX(IF(ISNUMBER(M$546:M592), M$546:M592))-1)), NA())</f>
        <v>#N/A</v>
      </c>
      <c r="N1342" s="49" t="e">
        <f t="array" ref="N1342">IF(ISNUMBER(N442), -IF(N$91, MIN(0, N442/MAX(IF(ISNUMBER(N$396:N442), N$396:N442))-1), MIN(0, N592/MAX(IF(ISNUMBER(N$546:N592), N$546:N592))-1)), NA())</f>
        <v>#N/A</v>
      </c>
      <c r="X1342" s="49" t="e">
        <f t="array" ref="X1342">IF(ISNUMBER(X442), -IF(X$91, MIN(0, X442/MAX(IF(ISNUMBER(X$396:X442), X$396:X442))-1), MIN(0, X592/MAX(IF(ISNUMBER(X$546:X592), X$546:X592))-1)), NA())</f>
        <v>#N/A</v>
      </c>
      <c r="Y1342" s="49" t="e">
        <f t="array" ref="Y1342">IF(ISNUMBER(Y442), -IF(Y$91, MIN(0, Y442/MAX(IF(ISNUMBER(Y$396:Y442), Y$396:Y442))-1), MIN(0, Y592/MAX(IF(ISNUMBER(Y$546:Y592), Y$546:Y592))-1)), NA())</f>
        <v>#N/A</v>
      </c>
      <c r="AA1342" s="49" t="e">
        <f t="array" ref="AA1342">IF(ISNUMBER(AA442), -MIN(0, AA442/MAX(IF(ISNUMBER(AA$396:AA442), AA$396:AA442))-1), NA())</f>
        <v>#N/A</v>
      </c>
      <c r="AB1342" s="49" t="e">
        <f t="array" ref="AB1342">IF(ISNUMBER(AB442), -MIN(0, AB442/MAX(IF(ISNUMBER(AB$396:AB442), AB$396:AB442))-1), NA())</f>
        <v>#N/A</v>
      </c>
      <c r="AC1342" s="49" t="e">
        <f t="array" ref="AC1342">IF(ISNUMBER(AC442), -MIN(0, AC442/MAX(IF(ISNUMBER(AC$396:AC442), AC$396:AC442))-1), NA())</f>
        <v>#N/A</v>
      </c>
      <c r="AD1342" s="49" t="e">
        <f t="array" ref="AD1342">IF(ISNUMBER(AD442), -MIN(0, AD442/MAX(IF(ISNUMBER(AD$396:AD442), AD$396:AD442))-1), NA())</f>
        <v>#N/A</v>
      </c>
      <c r="AE1342" s="49" t="e">
        <f t="array" ref="AE1342">IF(ISNUMBER(AE442), -MIN(0, AE442/MAX(IF(ISNUMBER(AE$396:AE442), AE$396:AE442))-1), NA())</f>
        <v>#N/A</v>
      </c>
      <c r="AG1342" s="49" t="e">
        <f t="array" ref="AG1342">IF(ISNUMBER(AG442), -MIN(0, AG442/MAX(IF(ISNUMBER(AG$396:AG442), AG$396:AG442))-1), NA())</f>
        <v>#N/A</v>
      </c>
      <c r="AM1342" s="49" t="e">
        <f t="array" ref="AM1342">IF(ISNUMBER(AM442), -MIN(0, AM442/MAX(IF(ISNUMBER(AM$396:AM442), AM$396:AM442))-1), NA())</f>
        <v>#N/A</v>
      </c>
      <c r="AN1342" s="49" t="e">
        <f t="array" ref="AN1342">IF(ISNUMBER(AN442), -MIN(0, AN442/MAX(IF(ISNUMBER(AN$396:AN442), AN$396:AN442))-1), NA())</f>
        <v>#N/A</v>
      </c>
      <c r="AO1342" s="49" t="e">
        <f t="array" ref="AO1342">IF(ISNUMBER(AO442), -MIN(0, AO442/MAX(IF(ISNUMBER(AO$396:AO442), AO$396:AO442))-1), NA())</f>
        <v>#N/A</v>
      </c>
      <c r="AP1342" s="49" t="e">
        <f t="array" ref="AP1342">IF(ISNUMBER(AP442), -MIN(0, AP442/MAX(IF(ISNUMBER(AP$396:AP442), AP$396:AP442))-1), NA())</f>
        <v>#N/A</v>
      </c>
      <c r="AQ1342" s="49" t="e">
        <f t="array" ref="AQ1342">IF(ISNUMBER(AQ442), -MIN(0, AQ442/MAX(IF(ISNUMBER(AQ$396:AQ442), AQ$396:AQ442))-1), NA())</f>
        <v>#N/A</v>
      </c>
      <c r="AS1342" s="49" t="e">
        <f t="array" ref="AS1342">IF(ISNUMBER(AS442), -MIN(0, AS442/MAX(IF(ISNUMBER(AS$396:AS442), AS$396:AS442))-1), NA())</f>
        <v>#N/A</v>
      </c>
      <c r="AU1342" s="49" t="e">
        <f t="array" ref="AU1342">IF(ISNUMBER(AU442), -MIN(0, AU442/MAX(IF(ISNUMBER(AU$396:AU442), AU$396:AU442))-1), NA())</f>
        <v>#N/A</v>
      </c>
      <c r="AV1342" s="49" t="e">
        <f t="array" ref="AV1342">IF(ISNUMBER(AV442), -MIN(0, AV442/MAX(IF(ISNUMBER(AV$396:AV442), AV$396:AV442))-1), NA())</f>
        <v>#N/A</v>
      </c>
      <c r="AW1342" s="49" t="e">
        <f t="array" ref="AW1342">IF(ISNUMBER(AW442), -MIN(0, AW442/MAX(IF(ISNUMBER(AW$396:AW442), AW$396:AW442))-1), NA())</f>
        <v>#N/A</v>
      </c>
      <c r="AX1342" s="49" t="e">
        <f t="array" ref="AX1342">IF(ISNUMBER(AX442), -MIN(0, AX442/MAX(IF(ISNUMBER(AX$396:AX442), AX$396:AX442))-1), NA())</f>
        <v>#N/A</v>
      </c>
      <c r="AY1342" s="49" t="e">
        <f t="array" ref="AY1342">IF(ISNUMBER(AY442), -MIN(0, AY442/MAX(IF(ISNUMBER(AY$396:AY442), AY$396:AY442))-1), NA())</f>
        <v>#N/A</v>
      </c>
      <c r="AZ1342" s="49" t="e">
        <f t="array" ref="AZ1342">IF(ISNUMBER(AZ442), -MIN(0, AZ442/MAX(IF(ISNUMBER(AZ$396:AZ442), AZ$396:AZ442))-1), NA())</f>
        <v>#N/A</v>
      </c>
      <c r="BA1342" s="49" t="e">
        <f t="array" ref="BA1342">IF(ISNUMBER(BA442), -MIN(0, BA442/MAX(IF(ISNUMBER(BA$396:BA442), BA$396:BA442))-1), NA())</f>
        <v>#N/A</v>
      </c>
      <c r="BB1342" s="49" t="e">
        <f t="array" ref="BB1342">IF(ISNUMBER(BB442), -MIN(0, BB442/MAX(IF(ISNUMBER(BB$396:BB442), BB$396:BB442))-1), NA())</f>
        <v>#N/A</v>
      </c>
      <c r="BC1342" s="49" t="e">
        <f t="array" ref="BC1342">IF(ISNUMBER(BC442), -MIN(0, BC442/MAX(IF(ISNUMBER(BC$396:BC442), BC$396:BC442))-1), NA())</f>
        <v>#N/A</v>
      </c>
      <c r="BD1342" s="49" t="e">
        <f t="array" ref="BD1342">IF(ISNUMBER(BD442), -MIN(0, BD442/MAX(IF(ISNUMBER(BD$396:BD442), BD$396:BD442))-1), NA())</f>
        <v>#N/A</v>
      </c>
      <c r="BE1342" s="49" t="e">
        <f t="array" ref="BE1342">IF(ISNUMBER(BE442), -MIN(0, BE442/MAX(IF(ISNUMBER(BE$396:BE442), BE$396:BE442))-1), NA())</f>
        <v>#N/A</v>
      </c>
      <c r="BF1342" s="49" t="e">
        <f t="array" ref="BF1342">IF(ISNUMBER(BF442), -MIN(0, BF442/MAX(IF(ISNUMBER(BF$396:BF442), BF$396:BF442))-1), NA())</f>
        <v>#N/A</v>
      </c>
      <c r="BG1342" s="49" t="e">
        <f t="array" ref="BG1342">IF(ISNUMBER(BG442), -MIN(0, BG442/MAX(IF(ISNUMBER(BG$396:BG442), BG$396:BG442))-1), NA())</f>
        <v>#N/A</v>
      </c>
      <c r="BH1342" s="49" t="e">
        <f t="array" ref="BH1342">IF(ISNUMBER(BH442), -MIN(0, BH442/MAX(IF(ISNUMBER(BH$396:BH442), BH$396:BH442))-1), NA())</f>
        <v>#N/A</v>
      </c>
      <c r="BI1342" s="49" t="e">
        <f t="array" ref="BI1342">IF(ISNUMBER(BI442), -MIN(0, BI442/MAX(IF(ISNUMBER(BI$396:BI442), BI$396:BI442))-1), NA())</f>
        <v>#N/A</v>
      </c>
      <c r="BJ1342" s="49" t="e">
        <f t="array" ref="BJ1342">IF(ISNUMBER(BJ442), -MIN(0, BJ442/MAX(IF(ISNUMBER(BJ$396:BJ442), BJ$396:BJ442))-1), NA())</f>
        <v>#N/A</v>
      </c>
      <c r="BK1342" s="49" t="e">
        <f t="array" ref="BK1342">IF(ISNUMBER(BK442), -MIN(0, BK442/MAX(IF(ISNUMBER(BK$396:BK442), BK$396:BK442))-1), NA())</f>
        <v>#N/A</v>
      </c>
      <c r="BL1342" s="49" t="e">
        <f t="array" ref="BL1342">IF(ISNUMBER(BL442), -MIN(0, BL442/MAX(IF(ISNUMBER(BL$396:BL442), BL$396:BL442))-1), NA())</f>
        <v>#N/A</v>
      </c>
      <c r="BM1342" s="49" t="e">
        <f t="array" ref="BM1342">IF(ISNUMBER(BM442), -MIN(0, BM442/MAX(IF(ISNUMBER(BM$396:BM442), BM$396:BM442))-1), NA())</f>
        <v>#N/A</v>
      </c>
      <c r="BN1342" s="49" t="e">
        <f t="array" ref="BN1342">IF(ISNUMBER(BN442), -MIN(0, BN442/MAX(IF(ISNUMBER(BN$396:BN442), BN$396:BN442))-1), NA())</f>
        <v>#N/A</v>
      </c>
      <c r="BO1342" s="49" t="e">
        <f t="array" ref="BO1342">IF(ISNUMBER(BO442), -MIN(0, BO442/MAX(IF(ISNUMBER(BO$396:BO442), BO$396:BO442))-1), NA())</f>
        <v>#N/A</v>
      </c>
      <c r="BP1342" s="49" t="e">
        <f t="array" ref="BP1342">IF(ISNUMBER(BP442), -MIN(0, BP442/MAX(IF(ISNUMBER(BP$396:BP442), BP$396:BP442))-1), NA())</f>
        <v>#N/A</v>
      </c>
      <c r="BQ1342" s="49" t="e">
        <f t="array" ref="BQ1342">IF(ISNUMBER(BQ442), -MIN(0, BQ442/MAX(IF(ISNUMBER(BQ$396:BQ442), BQ$396:BQ442))-1), NA())</f>
        <v>#N/A</v>
      </c>
      <c r="BR1342" s="49" t="e">
        <f t="array" ref="BR1342">IF(ISNUMBER(BR442), -MIN(0, BR442/MAX(IF(ISNUMBER(BR$396:BR442), BR$396:BR442))-1), NA())</f>
        <v>#N/A</v>
      </c>
      <c r="BS1342" s="49" t="e">
        <f t="array" ref="BS1342">IF(ISNUMBER(BS442), -MIN(0, BS442/MAX(IF(ISNUMBER(BS$396:BS442), BS$396:BS442))-1), NA())</f>
        <v>#N/A</v>
      </c>
    </row>
    <row r="1343" spans="2:71">
      <c r="B1343" s="48">
        <f t="shared" si="1131"/>
        <v>1917</v>
      </c>
      <c r="M1343" s="49" t="e">
        <f t="array" ref="M1343">IF(ISNUMBER(M443), -IF(M$91, MIN(0, M443/MAX(IF(ISNUMBER(M$396:M443), M$396:M443))-1), MIN(0, M593/MAX(IF(ISNUMBER(M$546:M593), M$546:M593))-1)), NA())</f>
        <v>#N/A</v>
      </c>
      <c r="N1343" s="49" t="e">
        <f t="array" ref="N1343">IF(ISNUMBER(N443), -IF(N$91, MIN(0, N443/MAX(IF(ISNUMBER(N$396:N443), N$396:N443))-1), MIN(0, N593/MAX(IF(ISNUMBER(N$546:N593), N$546:N593))-1)), NA())</f>
        <v>#N/A</v>
      </c>
      <c r="X1343" s="49" t="e">
        <f t="array" ref="X1343">IF(ISNUMBER(X443), -IF(X$91, MIN(0, X443/MAX(IF(ISNUMBER(X$396:X443), X$396:X443))-1), MIN(0, X593/MAX(IF(ISNUMBER(X$546:X593), X$546:X593))-1)), NA())</f>
        <v>#N/A</v>
      </c>
      <c r="Y1343" s="49" t="e">
        <f t="array" ref="Y1343">IF(ISNUMBER(Y443), -IF(Y$91, MIN(0, Y443/MAX(IF(ISNUMBER(Y$396:Y443), Y$396:Y443))-1), MIN(0, Y593/MAX(IF(ISNUMBER(Y$546:Y593), Y$546:Y593))-1)), NA())</f>
        <v>#N/A</v>
      </c>
      <c r="AA1343" s="49" t="e">
        <f t="array" ref="AA1343">IF(ISNUMBER(AA443), -MIN(0, AA443/MAX(IF(ISNUMBER(AA$396:AA443), AA$396:AA443))-1), NA())</f>
        <v>#N/A</v>
      </c>
      <c r="AB1343" s="49" t="e">
        <f t="array" ref="AB1343">IF(ISNUMBER(AB443), -MIN(0, AB443/MAX(IF(ISNUMBER(AB$396:AB443), AB$396:AB443))-1), NA())</f>
        <v>#N/A</v>
      </c>
      <c r="AC1343" s="49" t="e">
        <f t="array" ref="AC1343">IF(ISNUMBER(AC443), -MIN(0, AC443/MAX(IF(ISNUMBER(AC$396:AC443), AC$396:AC443))-1), NA())</f>
        <v>#N/A</v>
      </c>
      <c r="AD1343" s="49" t="e">
        <f t="array" ref="AD1343">IF(ISNUMBER(AD443), -MIN(0, AD443/MAX(IF(ISNUMBER(AD$396:AD443), AD$396:AD443))-1), NA())</f>
        <v>#N/A</v>
      </c>
      <c r="AE1343" s="49" t="e">
        <f t="array" ref="AE1343">IF(ISNUMBER(AE443), -MIN(0, AE443/MAX(IF(ISNUMBER(AE$396:AE443), AE$396:AE443))-1), NA())</f>
        <v>#N/A</v>
      </c>
      <c r="AG1343" s="49" t="e">
        <f t="array" ref="AG1343">IF(ISNUMBER(AG443), -MIN(0, AG443/MAX(IF(ISNUMBER(AG$396:AG443), AG$396:AG443))-1), NA())</f>
        <v>#N/A</v>
      </c>
      <c r="AM1343" s="49" t="e">
        <f t="array" ref="AM1343">IF(ISNUMBER(AM443), -MIN(0, AM443/MAX(IF(ISNUMBER(AM$396:AM443), AM$396:AM443))-1), NA())</f>
        <v>#N/A</v>
      </c>
      <c r="AN1343" s="49" t="e">
        <f t="array" ref="AN1343">IF(ISNUMBER(AN443), -MIN(0, AN443/MAX(IF(ISNUMBER(AN$396:AN443), AN$396:AN443))-1), NA())</f>
        <v>#N/A</v>
      </c>
      <c r="AO1343" s="49" t="e">
        <f t="array" ref="AO1343">IF(ISNUMBER(AO443), -MIN(0, AO443/MAX(IF(ISNUMBER(AO$396:AO443), AO$396:AO443))-1), NA())</f>
        <v>#N/A</v>
      </c>
      <c r="AP1343" s="49" t="e">
        <f t="array" ref="AP1343">IF(ISNUMBER(AP443), -MIN(0, AP443/MAX(IF(ISNUMBER(AP$396:AP443), AP$396:AP443))-1), NA())</f>
        <v>#N/A</v>
      </c>
      <c r="AQ1343" s="49" t="e">
        <f t="array" ref="AQ1343">IF(ISNUMBER(AQ443), -MIN(0, AQ443/MAX(IF(ISNUMBER(AQ$396:AQ443), AQ$396:AQ443))-1), NA())</f>
        <v>#N/A</v>
      </c>
      <c r="AS1343" s="49" t="e">
        <f t="array" ref="AS1343">IF(ISNUMBER(AS443), -MIN(0, AS443/MAX(IF(ISNUMBER(AS$396:AS443), AS$396:AS443))-1), NA())</f>
        <v>#N/A</v>
      </c>
      <c r="AU1343" s="49" t="e">
        <f t="array" ref="AU1343">IF(ISNUMBER(AU443), -MIN(0, AU443/MAX(IF(ISNUMBER(AU$396:AU443), AU$396:AU443))-1), NA())</f>
        <v>#N/A</v>
      </c>
      <c r="AV1343" s="49" t="e">
        <f t="array" ref="AV1343">IF(ISNUMBER(AV443), -MIN(0, AV443/MAX(IF(ISNUMBER(AV$396:AV443), AV$396:AV443))-1), NA())</f>
        <v>#N/A</v>
      </c>
      <c r="AW1343" s="49" t="e">
        <f t="array" ref="AW1343">IF(ISNUMBER(AW443), -MIN(0, AW443/MAX(IF(ISNUMBER(AW$396:AW443), AW$396:AW443))-1), NA())</f>
        <v>#N/A</v>
      </c>
      <c r="AX1343" s="49" t="e">
        <f t="array" ref="AX1343">IF(ISNUMBER(AX443), -MIN(0, AX443/MAX(IF(ISNUMBER(AX$396:AX443), AX$396:AX443))-1), NA())</f>
        <v>#N/A</v>
      </c>
      <c r="AY1343" s="49" t="e">
        <f t="array" ref="AY1343">IF(ISNUMBER(AY443), -MIN(0, AY443/MAX(IF(ISNUMBER(AY$396:AY443), AY$396:AY443))-1), NA())</f>
        <v>#N/A</v>
      </c>
      <c r="AZ1343" s="49" t="e">
        <f t="array" ref="AZ1343">IF(ISNUMBER(AZ443), -MIN(0, AZ443/MAX(IF(ISNUMBER(AZ$396:AZ443), AZ$396:AZ443))-1), NA())</f>
        <v>#N/A</v>
      </c>
      <c r="BA1343" s="49" t="e">
        <f t="array" ref="BA1343">IF(ISNUMBER(BA443), -MIN(0, BA443/MAX(IF(ISNUMBER(BA$396:BA443), BA$396:BA443))-1), NA())</f>
        <v>#N/A</v>
      </c>
      <c r="BB1343" s="49" t="e">
        <f t="array" ref="BB1343">IF(ISNUMBER(BB443), -MIN(0, BB443/MAX(IF(ISNUMBER(BB$396:BB443), BB$396:BB443))-1), NA())</f>
        <v>#N/A</v>
      </c>
      <c r="BC1343" s="49" t="e">
        <f t="array" ref="BC1343">IF(ISNUMBER(BC443), -MIN(0, BC443/MAX(IF(ISNUMBER(BC$396:BC443), BC$396:BC443))-1), NA())</f>
        <v>#N/A</v>
      </c>
      <c r="BD1343" s="49" t="e">
        <f t="array" ref="BD1343">IF(ISNUMBER(BD443), -MIN(0, BD443/MAX(IF(ISNUMBER(BD$396:BD443), BD$396:BD443))-1), NA())</f>
        <v>#N/A</v>
      </c>
      <c r="BE1343" s="49" t="e">
        <f t="array" ref="BE1343">IF(ISNUMBER(BE443), -MIN(0, BE443/MAX(IF(ISNUMBER(BE$396:BE443), BE$396:BE443))-1), NA())</f>
        <v>#N/A</v>
      </c>
      <c r="BF1343" s="49" t="e">
        <f t="array" ref="BF1343">IF(ISNUMBER(BF443), -MIN(0, BF443/MAX(IF(ISNUMBER(BF$396:BF443), BF$396:BF443))-1), NA())</f>
        <v>#N/A</v>
      </c>
      <c r="BG1343" s="49" t="e">
        <f t="array" ref="BG1343">IF(ISNUMBER(BG443), -MIN(0, BG443/MAX(IF(ISNUMBER(BG$396:BG443), BG$396:BG443))-1), NA())</f>
        <v>#N/A</v>
      </c>
      <c r="BH1343" s="49" t="e">
        <f t="array" ref="BH1343">IF(ISNUMBER(BH443), -MIN(0, BH443/MAX(IF(ISNUMBER(BH$396:BH443), BH$396:BH443))-1), NA())</f>
        <v>#N/A</v>
      </c>
      <c r="BI1343" s="49" t="e">
        <f t="array" ref="BI1343">IF(ISNUMBER(BI443), -MIN(0, BI443/MAX(IF(ISNUMBER(BI$396:BI443), BI$396:BI443))-1), NA())</f>
        <v>#N/A</v>
      </c>
      <c r="BJ1343" s="49" t="e">
        <f t="array" ref="BJ1343">IF(ISNUMBER(BJ443), -MIN(0, BJ443/MAX(IF(ISNUMBER(BJ$396:BJ443), BJ$396:BJ443))-1), NA())</f>
        <v>#N/A</v>
      </c>
      <c r="BK1343" s="49" t="e">
        <f t="array" ref="BK1343">IF(ISNUMBER(BK443), -MIN(0, BK443/MAX(IF(ISNUMBER(BK$396:BK443), BK$396:BK443))-1), NA())</f>
        <v>#N/A</v>
      </c>
      <c r="BL1343" s="49" t="e">
        <f t="array" ref="BL1343">IF(ISNUMBER(BL443), -MIN(0, BL443/MAX(IF(ISNUMBER(BL$396:BL443), BL$396:BL443))-1), NA())</f>
        <v>#N/A</v>
      </c>
      <c r="BM1343" s="49" t="e">
        <f t="array" ref="BM1343">IF(ISNUMBER(BM443), -MIN(0, BM443/MAX(IF(ISNUMBER(BM$396:BM443), BM$396:BM443))-1), NA())</f>
        <v>#N/A</v>
      </c>
      <c r="BN1343" s="49" t="e">
        <f t="array" ref="BN1343">IF(ISNUMBER(BN443), -MIN(0, BN443/MAX(IF(ISNUMBER(BN$396:BN443), BN$396:BN443))-1), NA())</f>
        <v>#N/A</v>
      </c>
      <c r="BO1343" s="49" t="e">
        <f t="array" ref="BO1343">IF(ISNUMBER(BO443), -MIN(0, BO443/MAX(IF(ISNUMBER(BO$396:BO443), BO$396:BO443))-1), NA())</f>
        <v>#N/A</v>
      </c>
      <c r="BP1343" s="49" t="e">
        <f t="array" ref="BP1343">IF(ISNUMBER(BP443), -MIN(0, BP443/MAX(IF(ISNUMBER(BP$396:BP443), BP$396:BP443))-1), NA())</f>
        <v>#N/A</v>
      </c>
      <c r="BQ1343" s="49" t="e">
        <f t="array" ref="BQ1343">IF(ISNUMBER(BQ443), -MIN(0, BQ443/MAX(IF(ISNUMBER(BQ$396:BQ443), BQ$396:BQ443))-1), NA())</f>
        <v>#N/A</v>
      </c>
      <c r="BR1343" s="49" t="e">
        <f t="array" ref="BR1343">IF(ISNUMBER(BR443), -MIN(0, BR443/MAX(IF(ISNUMBER(BR$396:BR443), BR$396:BR443))-1), NA())</f>
        <v>#N/A</v>
      </c>
      <c r="BS1343" s="49" t="e">
        <f t="array" ref="BS1343">IF(ISNUMBER(BS443), -MIN(0, BS443/MAX(IF(ISNUMBER(BS$396:BS443), BS$396:BS443))-1), NA())</f>
        <v>#N/A</v>
      </c>
    </row>
    <row r="1344" spans="2:71">
      <c r="B1344" s="48">
        <f t="shared" si="1131"/>
        <v>1918</v>
      </c>
      <c r="M1344" s="49" t="e">
        <f t="array" ref="M1344">IF(ISNUMBER(M444), -IF(M$91, MIN(0, M444/MAX(IF(ISNUMBER(M$396:M444), M$396:M444))-1), MIN(0, M594/MAX(IF(ISNUMBER(M$546:M594), M$546:M594))-1)), NA())</f>
        <v>#N/A</v>
      </c>
      <c r="N1344" s="49" t="e">
        <f t="array" ref="N1344">IF(ISNUMBER(N444), -IF(N$91, MIN(0, N444/MAX(IF(ISNUMBER(N$396:N444), N$396:N444))-1), MIN(0, N594/MAX(IF(ISNUMBER(N$546:N594), N$546:N594))-1)), NA())</f>
        <v>#N/A</v>
      </c>
      <c r="X1344" s="49" t="e">
        <f t="array" ref="X1344">IF(ISNUMBER(X444), -IF(X$91, MIN(0, X444/MAX(IF(ISNUMBER(X$396:X444), X$396:X444))-1), MIN(0, X594/MAX(IF(ISNUMBER(X$546:X594), X$546:X594))-1)), NA())</f>
        <v>#N/A</v>
      </c>
      <c r="Y1344" s="49" t="e">
        <f t="array" ref="Y1344">IF(ISNUMBER(Y444), -IF(Y$91, MIN(0, Y444/MAX(IF(ISNUMBER(Y$396:Y444), Y$396:Y444))-1), MIN(0, Y594/MAX(IF(ISNUMBER(Y$546:Y594), Y$546:Y594))-1)), NA())</f>
        <v>#N/A</v>
      </c>
      <c r="AA1344" s="49" t="e">
        <f t="array" ref="AA1344">IF(ISNUMBER(AA444), -MIN(0, AA444/MAX(IF(ISNUMBER(AA$396:AA444), AA$396:AA444))-1), NA())</f>
        <v>#N/A</v>
      </c>
      <c r="AB1344" s="49" t="e">
        <f t="array" ref="AB1344">IF(ISNUMBER(AB444), -MIN(0, AB444/MAX(IF(ISNUMBER(AB$396:AB444), AB$396:AB444))-1), NA())</f>
        <v>#N/A</v>
      </c>
      <c r="AC1344" s="49" t="e">
        <f t="array" ref="AC1344">IF(ISNUMBER(AC444), -MIN(0, AC444/MAX(IF(ISNUMBER(AC$396:AC444), AC$396:AC444))-1), NA())</f>
        <v>#N/A</v>
      </c>
      <c r="AD1344" s="49" t="e">
        <f t="array" ref="AD1344">IF(ISNUMBER(AD444), -MIN(0, AD444/MAX(IF(ISNUMBER(AD$396:AD444), AD$396:AD444))-1), NA())</f>
        <v>#N/A</v>
      </c>
      <c r="AE1344" s="49" t="e">
        <f t="array" ref="AE1344">IF(ISNUMBER(AE444), -MIN(0, AE444/MAX(IF(ISNUMBER(AE$396:AE444), AE$396:AE444))-1), NA())</f>
        <v>#N/A</v>
      </c>
      <c r="AG1344" s="49" t="e">
        <f t="array" ref="AG1344">IF(ISNUMBER(AG444), -MIN(0, AG444/MAX(IF(ISNUMBER(AG$396:AG444), AG$396:AG444))-1), NA())</f>
        <v>#N/A</v>
      </c>
      <c r="AM1344" s="49" t="e">
        <f t="array" ref="AM1344">IF(ISNUMBER(AM444), -MIN(0, AM444/MAX(IF(ISNUMBER(AM$396:AM444), AM$396:AM444))-1), NA())</f>
        <v>#N/A</v>
      </c>
      <c r="AN1344" s="49" t="e">
        <f t="array" ref="AN1344">IF(ISNUMBER(AN444), -MIN(0, AN444/MAX(IF(ISNUMBER(AN$396:AN444), AN$396:AN444))-1), NA())</f>
        <v>#N/A</v>
      </c>
      <c r="AO1344" s="49" t="e">
        <f t="array" ref="AO1344">IF(ISNUMBER(AO444), -MIN(0, AO444/MAX(IF(ISNUMBER(AO$396:AO444), AO$396:AO444))-1), NA())</f>
        <v>#N/A</v>
      </c>
      <c r="AP1344" s="49" t="e">
        <f t="array" ref="AP1344">IF(ISNUMBER(AP444), -MIN(0, AP444/MAX(IF(ISNUMBER(AP$396:AP444), AP$396:AP444))-1), NA())</f>
        <v>#N/A</v>
      </c>
      <c r="AQ1344" s="49" t="e">
        <f t="array" ref="AQ1344">IF(ISNUMBER(AQ444), -MIN(0, AQ444/MAX(IF(ISNUMBER(AQ$396:AQ444), AQ$396:AQ444))-1), NA())</f>
        <v>#N/A</v>
      </c>
      <c r="AS1344" s="49" t="e">
        <f t="array" ref="AS1344">IF(ISNUMBER(AS444), -MIN(0, AS444/MAX(IF(ISNUMBER(AS$396:AS444), AS$396:AS444))-1), NA())</f>
        <v>#N/A</v>
      </c>
      <c r="AU1344" s="49" t="e">
        <f t="array" ref="AU1344">IF(ISNUMBER(AU444), -MIN(0, AU444/MAX(IF(ISNUMBER(AU$396:AU444), AU$396:AU444))-1), NA())</f>
        <v>#N/A</v>
      </c>
      <c r="AV1344" s="49" t="e">
        <f t="array" ref="AV1344">IF(ISNUMBER(AV444), -MIN(0, AV444/MAX(IF(ISNUMBER(AV$396:AV444), AV$396:AV444))-1), NA())</f>
        <v>#N/A</v>
      </c>
      <c r="AW1344" s="49" t="e">
        <f t="array" ref="AW1344">IF(ISNUMBER(AW444), -MIN(0, AW444/MAX(IF(ISNUMBER(AW$396:AW444), AW$396:AW444))-1), NA())</f>
        <v>#N/A</v>
      </c>
      <c r="AX1344" s="49" t="e">
        <f t="array" ref="AX1344">IF(ISNUMBER(AX444), -MIN(0, AX444/MAX(IF(ISNUMBER(AX$396:AX444), AX$396:AX444))-1), NA())</f>
        <v>#N/A</v>
      </c>
      <c r="AY1344" s="49" t="e">
        <f t="array" ref="AY1344">IF(ISNUMBER(AY444), -MIN(0, AY444/MAX(IF(ISNUMBER(AY$396:AY444), AY$396:AY444))-1), NA())</f>
        <v>#N/A</v>
      </c>
      <c r="AZ1344" s="49" t="e">
        <f t="array" ref="AZ1344">IF(ISNUMBER(AZ444), -MIN(0, AZ444/MAX(IF(ISNUMBER(AZ$396:AZ444), AZ$396:AZ444))-1), NA())</f>
        <v>#N/A</v>
      </c>
      <c r="BA1344" s="49" t="e">
        <f t="array" ref="BA1344">IF(ISNUMBER(BA444), -MIN(0, BA444/MAX(IF(ISNUMBER(BA$396:BA444), BA$396:BA444))-1), NA())</f>
        <v>#N/A</v>
      </c>
      <c r="BB1344" s="49" t="e">
        <f t="array" ref="BB1344">IF(ISNUMBER(BB444), -MIN(0, BB444/MAX(IF(ISNUMBER(BB$396:BB444), BB$396:BB444))-1), NA())</f>
        <v>#N/A</v>
      </c>
      <c r="BC1344" s="49" t="e">
        <f t="array" ref="BC1344">IF(ISNUMBER(BC444), -MIN(0, BC444/MAX(IF(ISNUMBER(BC$396:BC444), BC$396:BC444))-1), NA())</f>
        <v>#N/A</v>
      </c>
      <c r="BD1344" s="49" t="e">
        <f t="array" ref="BD1344">IF(ISNUMBER(BD444), -MIN(0, BD444/MAX(IF(ISNUMBER(BD$396:BD444), BD$396:BD444))-1), NA())</f>
        <v>#N/A</v>
      </c>
      <c r="BE1344" s="49" t="e">
        <f t="array" ref="BE1344">IF(ISNUMBER(BE444), -MIN(0, BE444/MAX(IF(ISNUMBER(BE$396:BE444), BE$396:BE444))-1), NA())</f>
        <v>#N/A</v>
      </c>
      <c r="BF1344" s="49" t="e">
        <f t="array" ref="BF1344">IF(ISNUMBER(BF444), -MIN(0, BF444/MAX(IF(ISNUMBER(BF$396:BF444), BF$396:BF444))-1), NA())</f>
        <v>#N/A</v>
      </c>
      <c r="BG1344" s="49" t="e">
        <f t="array" ref="BG1344">IF(ISNUMBER(BG444), -MIN(0, BG444/MAX(IF(ISNUMBER(BG$396:BG444), BG$396:BG444))-1), NA())</f>
        <v>#N/A</v>
      </c>
      <c r="BH1344" s="49" t="e">
        <f t="array" ref="BH1344">IF(ISNUMBER(BH444), -MIN(0, BH444/MAX(IF(ISNUMBER(BH$396:BH444), BH$396:BH444))-1), NA())</f>
        <v>#N/A</v>
      </c>
      <c r="BI1344" s="49" t="e">
        <f t="array" ref="BI1344">IF(ISNUMBER(BI444), -MIN(0, BI444/MAX(IF(ISNUMBER(BI$396:BI444), BI$396:BI444))-1), NA())</f>
        <v>#N/A</v>
      </c>
      <c r="BJ1344" s="49" t="e">
        <f t="array" ref="BJ1344">IF(ISNUMBER(BJ444), -MIN(0, BJ444/MAX(IF(ISNUMBER(BJ$396:BJ444), BJ$396:BJ444))-1), NA())</f>
        <v>#N/A</v>
      </c>
      <c r="BK1344" s="49" t="e">
        <f t="array" ref="BK1344">IF(ISNUMBER(BK444), -MIN(0, BK444/MAX(IF(ISNUMBER(BK$396:BK444), BK$396:BK444))-1), NA())</f>
        <v>#N/A</v>
      </c>
      <c r="BL1344" s="49" t="e">
        <f t="array" ref="BL1344">IF(ISNUMBER(BL444), -MIN(0, BL444/MAX(IF(ISNUMBER(BL$396:BL444), BL$396:BL444))-1), NA())</f>
        <v>#N/A</v>
      </c>
      <c r="BM1344" s="49" t="e">
        <f t="array" ref="BM1344">IF(ISNUMBER(BM444), -MIN(0, BM444/MAX(IF(ISNUMBER(BM$396:BM444), BM$396:BM444))-1), NA())</f>
        <v>#N/A</v>
      </c>
      <c r="BN1344" s="49" t="e">
        <f t="array" ref="BN1344">IF(ISNUMBER(BN444), -MIN(0, BN444/MAX(IF(ISNUMBER(BN$396:BN444), BN$396:BN444))-1), NA())</f>
        <v>#N/A</v>
      </c>
      <c r="BO1344" s="49" t="e">
        <f t="array" ref="BO1344">IF(ISNUMBER(BO444), -MIN(0, BO444/MAX(IF(ISNUMBER(BO$396:BO444), BO$396:BO444))-1), NA())</f>
        <v>#N/A</v>
      </c>
      <c r="BP1344" s="49" t="e">
        <f t="array" ref="BP1344">IF(ISNUMBER(BP444), -MIN(0, BP444/MAX(IF(ISNUMBER(BP$396:BP444), BP$396:BP444))-1), NA())</f>
        <v>#N/A</v>
      </c>
      <c r="BQ1344" s="49" t="e">
        <f t="array" ref="BQ1344">IF(ISNUMBER(BQ444), -MIN(0, BQ444/MAX(IF(ISNUMBER(BQ$396:BQ444), BQ$396:BQ444))-1), NA())</f>
        <v>#N/A</v>
      </c>
      <c r="BR1344" s="49" t="e">
        <f t="array" ref="BR1344">IF(ISNUMBER(BR444), -MIN(0, BR444/MAX(IF(ISNUMBER(BR$396:BR444), BR$396:BR444))-1), NA())</f>
        <v>#N/A</v>
      </c>
      <c r="BS1344" s="49" t="e">
        <f t="array" ref="BS1344">IF(ISNUMBER(BS444), -MIN(0, BS444/MAX(IF(ISNUMBER(BS$396:BS444), BS$396:BS444))-1), NA())</f>
        <v>#N/A</v>
      </c>
    </row>
    <row r="1345" spans="2:71">
      <c r="B1345" s="48">
        <f t="shared" si="1131"/>
        <v>1919</v>
      </c>
      <c r="M1345" s="49" t="e">
        <f t="array" ref="M1345">IF(ISNUMBER(M445), -IF(M$91, MIN(0, M445/MAX(IF(ISNUMBER(M$396:M445), M$396:M445))-1), MIN(0, M595/MAX(IF(ISNUMBER(M$546:M595), M$546:M595))-1)), NA())</f>
        <v>#N/A</v>
      </c>
      <c r="N1345" s="49" t="e">
        <f t="array" ref="N1345">IF(ISNUMBER(N445), -IF(N$91, MIN(0, N445/MAX(IF(ISNUMBER(N$396:N445), N$396:N445))-1), MIN(0, N595/MAX(IF(ISNUMBER(N$546:N595), N$546:N595))-1)), NA())</f>
        <v>#N/A</v>
      </c>
      <c r="X1345" s="49" t="e">
        <f t="array" ref="X1345">IF(ISNUMBER(X445), -IF(X$91, MIN(0, X445/MAX(IF(ISNUMBER(X$396:X445), X$396:X445))-1), MIN(0, X595/MAX(IF(ISNUMBER(X$546:X595), X$546:X595))-1)), NA())</f>
        <v>#N/A</v>
      </c>
      <c r="Y1345" s="49" t="e">
        <f t="array" ref="Y1345">IF(ISNUMBER(Y445), -IF(Y$91, MIN(0, Y445/MAX(IF(ISNUMBER(Y$396:Y445), Y$396:Y445))-1), MIN(0, Y595/MAX(IF(ISNUMBER(Y$546:Y595), Y$546:Y595))-1)), NA())</f>
        <v>#N/A</v>
      </c>
      <c r="AA1345" s="49" t="e">
        <f t="array" ref="AA1345">IF(ISNUMBER(AA445), -MIN(0, AA445/MAX(IF(ISNUMBER(AA$396:AA445), AA$396:AA445))-1), NA())</f>
        <v>#N/A</v>
      </c>
      <c r="AB1345" s="49" t="e">
        <f t="array" ref="AB1345">IF(ISNUMBER(AB445), -MIN(0, AB445/MAX(IF(ISNUMBER(AB$396:AB445), AB$396:AB445))-1), NA())</f>
        <v>#N/A</v>
      </c>
      <c r="AC1345" s="49" t="e">
        <f t="array" ref="AC1345">IF(ISNUMBER(AC445), -MIN(0, AC445/MAX(IF(ISNUMBER(AC$396:AC445), AC$396:AC445))-1), NA())</f>
        <v>#N/A</v>
      </c>
      <c r="AD1345" s="49" t="e">
        <f t="array" ref="AD1345">IF(ISNUMBER(AD445), -MIN(0, AD445/MAX(IF(ISNUMBER(AD$396:AD445), AD$396:AD445))-1), NA())</f>
        <v>#N/A</v>
      </c>
      <c r="AE1345" s="49" t="e">
        <f t="array" ref="AE1345">IF(ISNUMBER(AE445), -MIN(0, AE445/MAX(IF(ISNUMBER(AE$396:AE445), AE$396:AE445))-1), NA())</f>
        <v>#N/A</v>
      </c>
      <c r="AG1345" s="49" t="e">
        <f t="array" ref="AG1345">IF(ISNUMBER(AG445), -MIN(0, AG445/MAX(IF(ISNUMBER(AG$396:AG445), AG$396:AG445))-1), NA())</f>
        <v>#N/A</v>
      </c>
      <c r="AM1345" s="49" t="e">
        <f t="array" ref="AM1345">IF(ISNUMBER(AM445), -MIN(0, AM445/MAX(IF(ISNUMBER(AM$396:AM445), AM$396:AM445))-1), NA())</f>
        <v>#N/A</v>
      </c>
      <c r="AN1345" s="49" t="e">
        <f t="array" ref="AN1345">IF(ISNUMBER(AN445), -MIN(0, AN445/MAX(IF(ISNUMBER(AN$396:AN445), AN$396:AN445))-1), NA())</f>
        <v>#N/A</v>
      </c>
      <c r="AO1345" s="49" t="e">
        <f t="array" ref="AO1345">IF(ISNUMBER(AO445), -MIN(0, AO445/MAX(IF(ISNUMBER(AO$396:AO445), AO$396:AO445))-1), NA())</f>
        <v>#N/A</v>
      </c>
      <c r="AP1345" s="49" t="e">
        <f t="array" ref="AP1345">IF(ISNUMBER(AP445), -MIN(0, AP445/MAX(IF(ISNUMBER(AP$396:AP445), AP$396:AP445))-1), NA())</f>
        <v>#N/A</v>
      </c>
      <c r="AQ1345" s="49" t="e">
        <f t="array" ref="AQ1345">IF(ISNUMBER(AQ445), -MIN(0, AQ445/MAX(IF(ISNUMBER(AQ$396:AQ445), AQ$396:AQ445))-1), NA())</f>
        <v>#N/A</v>
      </c>
      <c r="AS1345" s="49" t="e">
        <f t="array" ref="AS1345">IF(ISNUMBER(AS445), -MIN(0, AS445/MAX(IF(ISNUMBER(AS$396:AS445), AS$396:AS445))-1), NA())</f>
        <v>#N/A</v>
      </c>
      <c r="AU1345" s="49" t="e">
        <f t="array" ref="AU1345">IF(ISNUMBER(AU445), -MIN(0, AU445/MAX(IF(ISNUMBER(AU$396:AU445), AU$396:AU445))-1), NA())</f>
        <v>#N/A</v>
      </c>
      <c r="AV1345" s="49" t="e">
        <f t="array" ref="AV1345">IF(ISNUMBER(AV445), -MIN(0, AV445/MAX(IF(ISNUMBER(AV$396:AV445), AV$396:AV445))-1), NA())</f>
        <v>#N/A</v>
      </c>
      <c r="AW1345" s="49" t="e">
        <f t="array" ref="AW1345">IF(ISNUMBER(AW445), -MIN(0, AW445/MAX(IF(ISNUMBER(AW$396:AW445), AW$396:AW445))-1), NA())</f>
        <v>#N/A</v>
      </c>
      <c r="AX1345" s="49" t="e">
        <f t="array" ref="AX1345">IF(ISNUMBER(AX445), -MIN(0, AX445/MAX(IF(ISNUMBER(AX$396:AX445), AX$396:AX445))-1), NA())</f>
        <v>#N/A</v>
      </c>
      <c r="AY1345" s="49" t="e">
        <f t="array" ref="AY1345">IF(ISNUMBER(AY445), -MIN(0, AY445/MAX(IF(ISNUMBER(AY$396:AY445), AY$396:AY445))-1), NA())</f>
        <v>#N/A</v>
      </c>
      <c r="AZ1345" s="49" t="e">
        <f t="array" ref="AZ1345">IF(ISNUMBER(AZ445), -MIN(0, AZ445/MAX(IF(ISNUMBER(AZ$396:AZ445), AZ$396:AZ445))-1), NA())</f>
        <v>#N/A</v>
      </c>
      <c r="BA1345" s="49" t="e">
        <f t="array" ref="BA1345">IF(ISNUMBER(BA445), -MIN(0, BA445/MAX(IF(ISNUMBER(BA$396:BA445), BA$396:BA445))-1), NA())</f>
        <v>#N/A</v>
      </c>
      <c r="BB1345" s="49" t="e">
        <f t="array" ref="BB1345">IF(ISNUMBER(BB445), -MIN(0, BB445/MAX(IF(ISNUMBER(BB$396:BB445), BB$396:BB445))-1), NA())</f>
        <v>#N/A</v>
      </c>
      <c r="BC1345" s="49" t="e">
        <f t="array" ref="BC1345">IF(ISNUMBER(BC445), -MIN(0, BC445/MAX(IF(ISNUMBER(BC$396:BC445), BC$396:BC445))-1), NA())</f>
        <v>#N/A</v>
      </c>
      <c r="BD1345" s="49" t="e">
        <f t="array" ref="BD1345">IF(ISNUMBER(BD445), -MIN(0, BD445/MAX(IF(ISNUMBER(BD$396:BD445), BD$396:BD445))-1), NA())</f>
        <v>#N/A</v>
      </c>
      <c r="BE1345" s="49" t="e">
        <f t="array" ref="BE1345">IF(ISNUMBER(BE445), -MIN(0, BE445/MAX(IF(ISNUMBER(BE$396:BE445), BE$396:BE445))-1), NA())</f>
        <v>#N/A</v>
      </c>
      <c r="BF1345" s="49" t="e">
        <f t="array" ref="BF1345">IF(ISNUMBER(BF445), -MIN(0, BF445/MAX(IF(ISNUMBER(BF$396:BF445), BF$396:BF445))-1), NA())</f>
        <v>#N/A</v>
      </c>
      <c r="BG1345" s="49" t="e">
        <f t="array" ref="BG1345">IF(ISNUMBER(BG445), -MIN(0, BG445/MAX(IF(ISNUMBER(BG$396:BG445), BG$396:BG445))-1), NA())</f>
        <v>#N/A</v>
      </c>
      <c r="BH1345" s="49" t="e">
        <f t="array" ref="BH1345">IF(ISNUMBER(BH445), -MIN(0, BH445/MAX(IF(ISNUMBER(BH$396:BH445), BH$396:BH445))-1), NA())</f>
        <v>#N/A</v>
      </c>
      <c r="BI1345" s="49" t="e">
        <f t="array" ref="BI1345">IF(ISNUMBER(BI445), -MIN(0, BI445/MAX(IF(ISNUMBER(BI$396:BI445), BI$396:BI445))-1), NA())</f>
        <v>#N/A</v>
      </c>
      <c r="BJ1345" s="49" t="e">
        <f t="array" ref="BJ1345">IF(ISNUMBER(BJ445), -MIN(0, BJ445/MAX(IF(ISNUMBER(BJ$396:BJ445), BJ$396:BJ445))-1), NA())</f>
        <v>#N/A</v>
      </c>
      <c r="BK1345" s="49" t="e">
        <f t="array" ref="BK1345">IF(ISNUMBER(BK445), -MIN(0, BK445/MAX(IF(ISNUMBER(BK$396:BK445), BK$396:BK445))-1), NA())</f>
        <v>#N/A</v>
      </c>
      <c r="BL1345" s="49" t="e">
        <f t="array" ref="BL1345">IF(ISNUMBER(BL445), -MIN(0, BL445/MAX(IF(ISNUMBER(BL$396:BL445), BL$396:BL445))-1), NA())</f>
        <v>#N/A</v>
      </c>
      <c r="BM1345" s="49" t="e">
        <f t="array" ref="BM1345">IF(ISNUMBER(BM445), -MIN(0, BM445/MAX(IF(ISNUMBER(BM$396:BM445), BM$396:BM445))-1), NA())</f>
        <v>#N/A</v>
      </c>
      <c r="BN1345" s="49" t="e">
        <f t="array" ref="BN1345">IF(ISNUMBER(BN445), -MIN(0, BN445/MAX(IF(ISNUMBER(BN$396:BN445), BN$396:BN445))-1), NA())</f>
        <v>#N/A</v>
      </c>
      <c r="BO1345" s="49" t="e">
        <f t="array" ref="BO1345">IF(ISNUMBER(BO445), -MIN(0, BO445/MAX(IF(ISNUMBER(BO$396:BO445), BO$396:BO445))-1), NA())</f>
        <v>#N/A</v>
      </c>
      <c r="BP1345" s="49" t="e">
        <f t="array" ref="BP1345">IF(ISNUMBER(BP445), -MIN(0, BP445/MAX(IF(ISNUMBER(BP$396:BP445), BP$396:BP445))-1), NA())</f>
        <v>#N/A</v>
      </c>
      <c r="BQ1345" s="49" t="e">
        <f t="array" ref="BQ1345">IF(ISNUMBER(BQ445), -MIN(0, BQ445/MAX(IF(ISNUMBER(BQ$396:BQ445), BQ$396:BQ445))-1), NA())</f>
        <v>#N/A</v>
      </c>
      <c r="BR1345" s="49" t="e">
        <f t="array" ref="BR1345">IF(ISNUMBER(BR445), -MIN(0, BR445/MAX(IF(ISNUMBER(BR$396:BR445), BR$396:BR445))-1), NA())</f>
        <v>#N/A</v>
      </c>
      <c r="BS1345" s="49" t="e">
        <f t="array" ref="BS1345">IF(ISNUMBER(BS445), -MIN(0, BS445/MAX(IF(ISNUMBER(BS$396:BS445), BS$396:BS445))-1), NA())</f>
        <v>#N/A</v>
      </c>
    </row>
    <row r="1346" spans="2:71">
      <c r="B1346" s="48">
        <f t="shared" si="1131"/>
        <v>1920</v>
      </c>
      <c r="M1346" s="49" t="e">
        <f t="array" ref="M1346">IF(ISNUMBER(M446), -IF(M$91, MIN(0, M446/MAX(IF(ISNUMBER(M$396:M446), M$396:M446))-1), MIN(0, M596/MAX(IF(ISNUMBER(M$546:M596), M$546:M596))-1)), NA())</f>
        <v>#N/A</v>
      </c>
      <c r="N1346" s="49" t="e">
        <f t="array" ref="N1346">IF(ISNUMBER(N446), -IF(N$91, MIN(0, N446/MAX(IF(ISNUMBER(N$396:N446), N$396:N446))-1), MIN(0, N596/MAX(IF(ISNUMBER(N$546:N596), N$546:N596))-1)), NA())</f>
        <v>#N/A</v>
      </c>
      <c r="X1346" s="49" t="e">
        <f t="array" ref="X1346">IF(ISNUMBER(X446), -IF(X$91, MIN(0, X446/MAX(IF(ISNUMBER(X$396:X446), X$396:X446))-1), MIN(0, X596/MAX(IF(ISNUMBER(X$546:X596), X$546:X596))-1)), NA())</f>
        <v>#N/A</v>
      </c>
      <c r="Y1346" s="49" t="e">
        <f t="array" ref="Y1346">IF(ISNUMBER(Y446), -IF(Y$91, MIN(0, Y446/MAX(IF(ISNUMBER(Y$396:Y446), Y$396:Y446))-1), MIN(0, Y596/MAX(IF(ISNUMBER(Y$546:Y596), Y$546:Y596))-1)), NA())</f>
        <v>#N/A</v>
      </c>
      <c r="AA1346" s="49" t="e">
        <f t="array" ref="AA1346">IF(ISNUMBER(AA446), -MIN(0, AA446/MAX(IF(ISNUMBER(AA$396:AA446), AA$396:AA446))-1), NA())</f>
        <v>#N/A</v>
      </c>
      <c r="AB1346" s="49" t="e">
        <f t="array" ref="AB1346">IF(ISNUMBER(AB446), -MIN(0, AB446/MAX(IF(ISNUMBER(AB$396:AB446), AB$396:AB446))-1), NA())</f>
        <v>#N/A</v>
      </c>
      <c r="AC1346" s="49" t="e">
        <f t="array" ref="AC1346">IF(ISNUMBER(AC446), -MIN(0, AC446/MAX(IF(ISNUMBER(AC$396:AC446), AC$396:AC446))-1), NA())</f>
        <v>#N/A</v>
      </c>
      <c r="AD1346" s="49" t="e">
        <f t="array" ref="AD1346">IF(ISNUMBER(AD446), -MIN(0, AD446/MAX(IF(ISNUMBER(AD$396:AD446), AD$396:AD446))-1), NA())</f>
        <v>#N/A</v>
      </c>
      <c r="AE1346" s="49" t="e">
        <f t="array" ref="AE1346">IF(ISNUMBER(AE446), -MIN(0, AE446/MAX(IF(ISNUMBER(AE$396:AE446), AE$396:AE446))-1), NA())</f>
        <v>#N/A</v>
      </c>
      <c r="AG1346" s="49" t="e">
        <f t="array" ref="AG1346">IF(ISNUMBER(AG446), -MIN(0, AG446/MAX(IF(ISNUMBER(AG$396:AG446), AG$396:AG446))-1), NA())</f>
        <v>#N/A</v>
      </c>
      <c r="AM1346" s="49" t="e">
        <f t="array" ref="AM1346">IF(ISNUMBER(AM446), -MIN(0, AM446/MAX(IF(ISNUMBER(AM$396:AM446), AM$396:AM446))-1), NA())</f>
        <v>#N/A</v>
      </c>
      <c r="AN1346" s="49" t="e">
        <f t="array" ref="AN1346">IF(ISNUMBER(AN446), -MIN(0, AN446/MAX(IF(ISNUMBER(AN$396:AN446), AN$396:AN446))-1), NA())</f>
        <v>#N/A</v>
      </c>
      <c r="AO1346" s="49" t="e">
        <f t="array" ref="AO1346">IF(ISNUMBER(AO446), -MIN(0, AO446/MAX(IF(ISNUMBER(AO$396:AO446), AO$396:AO446))-1), NA())</f>
        <v>#N/A</v>
      </c>
      <c r="AP1346" s="49" t="e">
        <f t="array" ref="AP1346">IF(ISNUMBER(AP446), -MIN(0, AP446/MAX(IF(ISNUMBER(AP$396:AP446), AP$396:AP446))-1), NA())</f>
        <v>#N/A</v>
      </c>
      <c r="AQ1346" s="49" t="e">
        <f t="array" ref="AQ1346">IF(ISNUMBER(AQ446), -MIN(0, AQ446/MAX(IF(ISNUMBER(AQ$396:AQ446), AQ$396:AQ446))-1), NA())</f>
        <v>#N/A</v>
      </c>
      <c r="AS1346" s="49" t="e">
        <f t="array" ref="AS1346">IF(ISNUMBER(AS446), -MIN(0, AS446/MAX(IF(ISNUMBER(AS$396:AS446), AS$396:AS446))-1), NA())</f>
        <v>#N/A</v>
      </c>
      <c r="AU1346" s="49" t="e">
        <f t="array" ref="AU1346">IF(ISNUMBER(AU446), -MIN(0, AU446/MAX(IF(ISNUMBER(AU$396:AU446), AU$396:AU446))-1), NA())</f>
        <v>#N/A</v>
      </c>
      <c r="AV1346" s="49" t="e">
        <f t="array" ref="AV1346">IF(ISNUMBER(AV446), -MIN(0, AV446/MAX(IF(ISNUMBER(AV$396:AV446), AV$396:AV446))-1), NA())</f>
        <v>#N/A</v>
      </c>
      <c r="AW1346" s="49" t="e">
        <f t="array" ref="AW1346">IF(ISNUMBER(AW446), -MIN(0, AW446/MAX(IF(ISNUMBER(AW$396:AW446), AW$396:AW446))-1), NA())</f>
        <v>#N/A</v>
      </c>
      <c r="AX1346" s="49" t="e">
        <f t="array" ref="AX1346">IF(ISNUMBER(AX446), -MIN(0, AX446/MAX(IF(ISNUMBER(AX$396:AX446), AX$396:AX446))-1), NA())</f>
        <v>#N/A</v>
      </c>
      <c r="AY1346" s="49" t="e">
        <f t="array" ref="AY1346">IF(ISNUMBER(AY446), -MIN(0, AY446/MAX(IF(ISNUMBER(AY$396:AY446), AY$396:AY446))-1), NA())</f>
        <v>#N/A</v>
      </c>
      <c r="AZ1346" s="49" t="e">
        <f t="array" ref="AZ1346">IF(ISNUMBER(AZ446), -MIN(0, AZ446/MAX(IF(ISNUMBER(AZ$396:AZ446), AZ$396:AZ446))-1), NA())</f>
        <v>#N/A</v>
      </c>
      <c r="BA1346" s="49" t="e">
        <f t="array" ref="BA1346">IF(ISNUMBER(BA446), -MIN(0, BA446/MAX(IF(ISNUMBER(BA$396:BA446), BA$396:BA446))-1), NA())</f>
        <v>#N/A</v>
      </c>
      <c r="BB1346" s="49" t="e">
        <f t="array" ref="BB1346">IF(ISNUMBER(BB446), -MIN(0, BB446/MAX(IF(ISNUMBER(BB$396:BB446), BB$396:BB446))-1), NA())</f>
        <v>#N/A</v>
      </c>
      <c r="BC1346" s="49" t="e">
        <f t="array" ref="BC1346">IF(ISNUMBER(BC446), -MIN(0, BC446/MAX(IF(ISNUMBER(BC$396:BC446), BC$396:BC446))-1), NA())</f>
        <v>#N/A</v>
      </c>
      <c r="BD1346" s="49" t="e">
        <f t="array" ref="BD1346">IF(ISNUMBER(BD446), -MIN(0, BD446/MAX(IF(ISNUMBER(BD$396:BD446), BD$396:BD446))-1), NA())</f>
        <v>#N/A</v>
      </c>
      <c r="BE1346" s="49" t="e">
        <f t="array" ref="BE1346">IF(ISNUMBER(BE446), -MIN(0, BE446/MAX(IF(ISNUMBER(BE$396:BE446), BE$396:BE446))-1), NA())</f>
        <v>#N/A</v>
      </c>
      <c r="BF1346" s="49" t="e">
        <f t="array" ref="BF1346">IF(ISNUMBER(BF446), -MIN(0, BF446/MAX(IF(ISNUMBER(BF$396:BF446), BF$396:BF446))-1), NA())</f>
        <v>#N/A</v>
      </c>
      <c r="BG1346" s="49" t="e">
        <f t="array" ref="BG1346">IF(ISNUMBER(BG446), -MIN(0, BG446/MAX(IF(ISNUMBER(BG$396:BG446), BG$396:BG446))-1), NA())</f>
        <v>#N/A</v>
      </c>
      <c r="BH1346" s="49" t="e">
        <f t="array" ref="BH1346">IF(ISNUMBER(BH446), -MIN(0, BH446/MAX(IF(ISNUMBER(BH$396:BH446), BH$396:BH446))-1), NA())</f>
        <v>#N/A</v>
      </c>
      <c r="BI1346" s="49" t="e">
        <f t="array" ref="BI1346">IF(ISNUMBER(BI446), -MIN(0, BI446/MAX(IF(ISNUMBER(BI$396:BI446), BI$396:BI446))-1), NA())</f>
        <v>#N/A</v>
      </c>
      <c r="BJ1346" s="49" t="e">
        <f t="array" ref="BJ1346">IF(ISNUMBER(BJ446), -MIN(0, BJ446/MAX(IF(ISNUMBER(BJ$396:BJ446), BJ$396:BJ446))-1), NA())</f>
        <v>#N/A</v>
      </c>
      <c r="BK1346" s="49" t="e">
        <f t="array" ref="BK1346">IF(ISNUMBER(BK446), -MIN(0, BK446/MAX(IF(ISNUMBER(BK$396:BK446), BK$396:BK446))-1), NA())</f>
        <v>#N/A</v>
      </c>
      <c r="BL1346" s="49" t="e">
        <f t="array" ref="BL1346">IF(ISNUMBER(BL446), -MIN(0, BL446/MAX(IF(ISNUMBER(BL$396:BL446), BL$396:BL446))-1), NA())</f>
        <v>#N/A</v>
      </c>
      <c r="BM1346" s="49" t="e">
        <f t="array" ref="BM1346">IF(ISNUMBER(BM446), -MIN(0, BM446/MAX(IF(ISNUMBER(BM$396:BM446), BM$396:BM446))-1), NA())</f>
        <v>#N/A</v>
      </c>
      <c r="BN1346" s="49" t="e">
        <f t="array" ref="BN1346">IF(ISNUMBER(BN446), -MIN(0, BN446/MAX(IF(ISNUMBER(BN$396:BN446), BN$396:BN446))-1), NA())</f>
        <v>#N/A</v>
      </c>
      <c r="BO1346" s="49" t="e">
        <f t="array" ref="BO1346">IF(ISNUMBER(BO446), -MIN(0, BO446/MAX(IF(ISNUMBER(BO$396:BO446), BO$396:BO446))-1), NA())</f>
        <v>#N/A</v>
      </c>
      <c r="BP1346" s="49" t="e">
        <f t="array" ref="BP1346">IF(ISNUMBER(BP446), -MIN(0, BP446/MAX(IF(ISNUMBER(BP$396:BP446), BP$396:BP446))-1), NA())</f>
        <v>#N/A</v>
      </c>
      <c r="BQ1346" s="49" t="e">
        <f t="array" ref="BQ1346">IF(ISNUMBER(BQ446), -MIN(0, BQ446/MAX(IF(ISNUMBER(BQ$396:BQ446), BQ$396:BQ446))-1), NA())</f>
        <v>#N/A</v>
      </c>
      <c r="BR1346" s="49" t="e">
        <f t="array" ref="BR1346">IF(ISNUMBER(BR446), -MIN(0, BR446/MAX(IF(ISNUMBER(BR$396:BR446), BR$396:BR446))-1), NA())</f>
        <v>#N/A</v>
      </c>
      <c r="BS1346" s="49" t="e">
        <f t="array" ref="BS1346">IF(ISNUMBER(BS446), -MIN(0, BS446/MAX(IF(ISNUMBER(BS$396:BS446), BS$396:BS446))-1), NA())</f>
        <v>#N/A</v>
      </c>
    </row>
    <row r="1347" spans="2:71">
      <c r="B1347" s="48">
        <f t="shared" si="1131"/>
        <v>1921</v>
      </c>
      <c r="M1347" s="49" t="e">
        <f t="array" ref="M1347">IF(ISNUMBER(M447), -IF(M$91, MIN(0, M447/MAX(IF(ISNUMBER(M$396:M447), M$396:M447))-1), MIN(0, M597/MAX(IF(ISNUMBER(M$546:M597), M$546:M597))-1)), NA())</f>
        <v>#N/A</v>
      </c>
      <c r="N1347" s="49" t="e">
        <f t="array" ref="N1347">IF(ISNUMBER(N447), -IF(N$91, MIN(0, N447/MAX(IF(ISNUMBER(N$396:N447), N$396:N447))-1), MIN(0, N597/MAX(IF(ISNUMBER(N$546:N597), N$546:N597))-1)), NA())</f>
        <v>#N/A</v>
      </c>
      <c r="X1347" s="49" t="e">
        <f t="array" ref="X1347">IF(ISNUMBER(X447), -IF(X$91, MIN(0, X447/MAX(IF(ISNUMBER(X$396:X447), X$396:X447))-1), MIN(0, X597/MAX(IF(ISNUMBER(X$546:X597), X$546:X597))-1)), NA())</f>
        <v>#N/A</v>
      </c>
      <c r="Y1347" s="49" t="e">
        <f t="array" ref="Y1347">IF(ISNUMBER(Y447), -IF(Y$91, MIN(0, Y447/MAX(IF(ISNUMBER(Y$396:Y447), Y$396:Y447))-1), MIN(0, Y597/MAX(IF(ISNUMBER(Y$546:Y597), Y$546:Y597))-1)), NA())</f>
        <v>#N/A</v>
      </c>
      <c r="AA1347" s="49" t="e">
        <f t="array" ref="AA1347">IF(ISNUMBER(AA447), -MIN(0, AA447/MAX(IF(ISNUMBER(AA$396:AA447), AA$396:AA447))-1), NA())</f>
        <v>#N/A</v>
      </c>
      <c r="AB1347" s="49" t="e">
        <f t="array" ref="AB1347">IF(ISNUMBER(AB447), -MIN(0, AB447/MAX(IF(ISNUMBER(AB$396:AB447), AB$396:AB447))-1), NA())</f>
        <v>#N/A</v>
      </c>
      <c r="AC1347" s="49" t="e">
        <f t="array" ref="AC1347">IF(ISNUMBER(AC447), -MIN(0, AC447/MAX(IF(ISNUMBER(AC$396:AC447), AC$396:AC447))-1), NA())</f>
        <v>#N/A</v>
      </c>
      <c r="AD1347" s="49" t="e">
        <f t="array" ref="AD1347">IF(ISNUMBER(AD447), -MIN(0, AD447/MAX(IF(ISNUMBER(AD$396:AD447), AD$396:AD447))-1), NA())</f>
        <v>#N/A</v>
      </c>
      <c r="AE1347" s="49" t="e">
        <f t="array" ref="AE1347">IF(ISNUMBER(AE447), -MIN(0, AE447/MAX(IF(ISNUMBER(AE$396:AE447), AE$396:AE447))-1), NA())</f>
        <v>#N/A</v>
      </c>
      <c r="AG1347" s="49" t="e">
        <f t="array" ref="AG1347">IF(ISNUMBER(AG447), -MIN(0, AG447/MAX(IF(ISNUMBER(AG$396:AG447), AG$396:AG447))-1), NA())</f>
        <v>#N/A</v>
      </c>
      <c r="AM1347" s="49" t="e">
        <f t="array" ref="AM1347">IF(ISNUMBER(AM447), -MIN(0, AM447/MAX(IF(ISNUMBER(AM$396:AM447), AM$396:AM447))-1), NA())</f>
        <v>#N/A</v>
      </c>
      <c r="AN1347" s="49" t="e">
        <f t="array" ref="AN1347">IF(ISNUMBER(AN447), -MIN(0, AN447/MAX(IF(ISNUMBER(AN$396:AN447), AN$396:AN447))-1), NA())</f>
        <v>#N/A</v>
      </c>
      <c r="AO1347" s="49" t="e">
        <f t="array" ref="AO1347">IF(ISNUMBER(AO447), -MIN(0, AO447/MAX(IF(ISNUMBER(AO$396:AO447), AO$396:AO447))-1), NA())</f>
        <v>#N/A</v>
      </c>
      <c r="AP1347" s="49" t="e">
        <f t="array" ref="AP1347">IF(ISNUMBER(AP447), -MIN(0, AP447/MAX(IF(ISNUMBER(AP$396:AP447), AP$396:AP447))-1), NA())</f>
        <v>#N/A</v>
      </c>
      <c r="AQ1347" s="49" t="e">
        <f t="array" ref="AQ1347">IF(ISNUMBER(AQ447), -MIN(0, AQ447/MAX(IF(ISNUMBER(AQ$396:AQ447), AQ$396:AQ447))-1), NA())</f>
        <v>#N/A</v>
      </c>
      <c r="AS1347" s="49" t="e">
        <f t="array" ref="AS1347">IF(ISNUMBER(AS447), -MIN(0, AS447/MAX(IF(ISNUMBER(AS$396:AS447), AS$396:AS447))-1), NA())</f>
        <v>#N/A</v>
      </c>
      <c r="AU1347" s="49" t="e">
        <f t="array" ref="AU1347">IF(ISNUMBER(AU447), -MIN(0, AU447/MAX(IF(ISNUMBER(AU$396:AU447), AU$396:AU447))-1), NA())</f>
        <v>#N/A</v>
      </c>
      <c r="AV1347" s="49" t="e">
        <f t="array" ref="AV1347">IF(ISNUMBER(AV447), -MIN(0, AV447/MAX(IF(ISNUMBER(AV$396:AV447), AV$396:AV447))-1), NA())</f>
        <v>#N/A</v>
      </c>
      <c r="AW1347" s="49" t="e">
        <f t="array" ref="AW1347">IF(ISNUMBER(AW447), -MIN(0, AW447/MAX(IF(ISNUMBER(AW$396:AW447), AW$396:AW447))-1), NA())</f>
        <v>#N/A</v>
      </c>
      <c r="AX1347" s="49" t="e">
        <f t="array" ref="AX1347">IF(ISNUMBER(AX447), -MIN(0, AX447/MAX(IF(ISNUMBER(AX$396:AX447), AX$396:AX447))-1), NA())</f>
        <v>#N/A</v>
      </c>
      <c r="AY1347" s="49" t="e">
        <f t="array" ref="AY1347">IF(ISNUMBER(AY447), -MIN(0, AY447/MAX(IF(ISNUMBER(AY$396:AY447), AY$396:AY447))-1), NA())</f>
        <v>#N/A</v>
      </c>
      <c r="AZ1347" s="49" t="e">
        <f t="array" ref="AZ1347">IF(ISNUMBER(AZ447), -MIN(0, AZ447/MAX(IF(ISNUMBER(AZ$396:AZ447), AZ$396:AZ447))-1), NA())</f>
        <v>#N/A</v>
      </c>
      <c r="BA1347" s="49" t="e">
        <f t="array" ref="BA1347">IF(ISNUMBER(BA447), -MIN(0, BA447/MAX(IF(ISNUMBER(BA$396:BA447), BA$396:BA447))-1), NA())</f>
        <v>#N/A</v>
      </c>
      <c r="BB1347" s="49" t="e">
        <f t="array" ref="BB1347">IF(ISNUMBER(BB447), -MIN(0, BB447/MAX(IF(ISNUMBER(BB$396:BB447), BB$396:BB447))-1), NA())</f>
        <v>#N/A</v>
      </c>
      <c r="BC1347" s="49" t="e">
        <f t="array" ref="BC1347">IF(ISNUMBER(BC447), -MIN(0, BC447/MAX(IF(ISNUMBER(BC$396:BC447), BC$396:BC447))-1), NA())</f>
        <v>#N/A</v>
      </c>
      <c r="BD1347" s="49" t="e">
        <f t="array" ref="BD1347">IF(ISNUMBER(BD447), -MIN(0, BD447/MAX(IF(ISNUMBER(BD$396:BD447), BD$396:BD447))-1), NA())</f>
        <v>#N/A</v>
      </c>
      <c r="BE1347" s="49" t="e">
        <f t="array" ref="BE1347">IF(ISNUMBER(BE447), -MIN(0, BE447/MAX(IF(ISNUMBER(BE$396:BE447), BE$396:BE447))-1), NA())</f>
        <v>#N/A</v>
      </c>
      <c r="BF1347" s="49" t="e">
        <f t="array" ref="BF1347">IF(ISNUMBER(BF447), -MIN(0, BF447/MAX(IF(ISNUMBER(BF$396:BF447), BF$396:BF447))-1), NA())</f>
        <v>#N/A</v>
      </c>
      <c r="BG1347" s="49" t="e">
        <f t="array" ref="BG1347">IF(ISNUMBER(BG447), -MIN(0, BG447/MAX(IF(ISNUMBER(BG$396:BG447), BG$396:BG447))-1), NA())</f>
        <v>#N/A</v>
      </c>
      <c r="BH1347" s="49" t="e">
        <f t="array" ref="BH1347">IF(ISNUMBER(BH447), -MIN(0, BH447/MAX(IF(ISNUMBER(BH$396:BH447), BH$396:BH447))-1), NA())</f>
        <v>#N/A</v>
      </c>
      <c r="BI1347" s="49" t="e">
        <f t="array" ref="BI1347">IF(ISNUMBER(BI447), -MIN(0, BI447/MAX(IF(ISNUMBER(BI$396:BI447), BI$396:BI447))-1), NA())</f>
        <v>#N/A</v>
      </c>
      <c r="BJ1347" s="49" t="e">
        <f t="array" ref="BJ1347">IF(ISNUMBER(BJ447), -MIN(0, BJ447/MAX(IF(ISNUMBER(BJ$396:BJ447), BJ$396:BJ447))-1), NA())</f>
        <v>#N/A</v>
      </c>
      <c r="BK1347" s="49" t="e">
        <f t="array" ref="BK1347">IF(ISNUMBER(BK447), -MIN(0, BK447/MAX(IF(ISNUMBER(BK$396:BK447), BK$396:BK447))-1), NA())</f>
        <v>#N/A</v>
      </c>
      <c r="BL1347" s="49" t="e">
        <f t="array" ref="BL1347">IF(ISNUMBER(BL447), -MIN(0, BL447/MAX(IF(ISNUMBER(BL$396:BL447), BL$396:BL447))-1), NA())</f>
        <v>#N/A</v>
      </c>
      <c r="BM1347" s="49" t="e">
        <f t="array" ref="BM1347">IF(ISNUMBER(BM447), -MIN(0, BM447/MAX(IF(ISNUMBER(BM$396:BM447), BM$396:BM447))-1), NA())</f>
        <v>#N/A</v>
      </c>
      <c r="BN1347" s="49" t="e">
        <f t="array" ref="BN1347">IF(ISNUMBER(BN447), -MIN(0, BN447/MAX(IF(ISNUMBER(BN$396:BN447), BN$396:BN447))-1), NA())</f>
        <v>#N/A</v>
      </c>
      <c r="BO1347" s="49" t="e">
        <f t="array" ref="BO1347">IF(ISNUMBER(BO447), -MIN(0, BO447/MAX(IF(ISNUMBER(BO$396:BO447), BO$396:BO447))-1), NA())</f>
        <v>#N/A</v>
      </c>
      <c r="BP1347" s="49" t="e">
        <f t="array" ref="BP1347">IF(ISNUMBER(BP447), -MIN(0, BP447/MAX(IF(ISNUMBER(BP$396:BP447), BP$396:BP447))-1), NA())</f>
        <v>#N/A</v>
      </c>
      <c r="BQ1347" s="49" t="e">
        <f t="array" ref="BQ1347">IF(ISNUMBER(BQ447), -MIN(0, BQ447/MAX(IF(ISNUMBER(BQ$396:BQ447), BQ$396:BQ447))-1), NA())</f>
        <v>#N/A</v>
      </c>
      <c r="BR1347" s="49" t="e">
        <f t="array" ref="BR1347">IF(ISNUMBER(BR447), -MIN(0, BR447/MAX(IF(ISNUMBER(BR$396:BR447), BR$396:BR447))-1), NA())</f>
        <v>#N/A</v>
      </c>
      <c r="BS1347" s="49" t="e">
        <f t="array" ref="BS1347">IF(ISNUMBER(BS447), -MIN(0, BS447/MAX(IF(ISNUMBER(BS$396:BS447), BS$396:BS447))-1), NA())</f>
        <v>#N/A</v>
      </c>
    </row>
    <row r="1348" spans="2:71">
      <c r="B1348" s="48">
        <f t="shared" si="1131"/>
        <v>1922</v>
      </c>
      <c r="M1348" s="49" t="e">
        <f t="array" ref="M1348">IF(ISNUMBER(M448), -IF(M$91, MIN(0, M448/MAX(IF(ISNUMBER(M$396:M448), M$396:M448))-1), MIN(0, M598/MAX(IF(ISNUMBER(M$546:M598), M$546:M598))-1)), NA())</f>
        <v>#N/A</v>
      </c>
      <c r="N1348" s="49" t="e">
        <f t="array" ref="N1348">IF(ISNUMBER(N448), -IF(N$91, MIN(0, N448/MAX(IF(ISNUMBER(N$396:N448), N$396:N448))-1), MIN(0, N598/MAX(IF(ISNUMBER(N$546:N598), N$546:N598))-1)), NA())</f>
        <v>#N/A</v>
      </c>
      <c r="X1348" s="49" t="e">
        <f t="array" ref="X1348">IF(ISNUMBER(X448), -IF(X$91, MIN(0, X448/MAX(IF(ISNUMBER(X$396:X448), X$396:X448))-1), MIN(0, X598/MAX(IF(ISNUMBER(X$546:X598), X$546:X598))-1)), NA())</f>
        <v>#N/A</v>
      </c>
      <c r="Y1348" s="49" t="e">
        <f t="array" ref="Y1348">IF(ISNUMBER(Y448), -IF(Y$91, MIN(0, Y448/MAX(IF(ISNUMBER(Y$396:Y448), Y$396:Y448))-1), MIN(0, Y598/MAX(IF(ISNUMBER(Y$546:Y598), Y$546:Y598))-1)), NA())</f>
        <v>#N/A</v>
      </c>
      <c r="AA1348" s="49" t="e">
        <f t="array" ref="AA1348">IF(ISNUMBER(AA448), -MIN(0, AA448/MAX(IF(ISNUMBER(AA$396:AA448), AA$396:AA448))-1), NA())</f>
        <v>#N/A</v>
      </c>
      <c r="AB1348" s="49" t="e">
        <f t="array" ref="AB1348">IF(ISNUMBER(AB448), -MIN(0, AB448/MAX(IF(ISNUMBER(AB$396:AB448), AB$396:AB448))-1), NA())</f>
        <v>#N/A</v>
      </c>
      <c r="AC1348" s="49" t="e">
        <f t="array" ref="AC1348">IF(ISNUMBER(AC448), -MIN(0, AC448/MAX(IF(ISNUMBER(AC$396:AC448), AC$396:AC448))-1), NA())</f>
        <v>#N/A</v>
      </c>
      <c r="AD1348" s="49" t="e">
        <f t="array" ref="AD1348">IF(ISNUMBER(AD448), -MIN(0, AD448/MAX(IF(ISNUMBER(AD$396:AD448), AD$396:AD448))-1), NA())</f>
        <v>#N/A</v>
      </c>
      <c r="AE1348" s="49" t="e">
        <f t="array" ref="AE1348">IF(ISNUMBER(AE448), -MIN(0, AE448/MAX(IF(ISNUMBER(AE$396:AE448), AE$396:AE448))-1), NA())</f>
        <v>#N/A</v>
      </c>
      <c r="AG1348" s="49" t="e">
        <f t="array" ref="AG1348">IF(ISNUMBER(AG448), -MIN(0, AG448/MAX(IF(ISNUMBER(AG$396:AG448), AG$396:AG448))-1), NA())</f>
        <v>#N/A</v>
      </c>
      <c r="AM1348" s="49" t="e">
        <f t="array" ref="AM1348">IF(ISNUMBER(AM448), -MIN(0, AM448/MAX(IF(ISNUMBER(AM$396:AM448), AM$396:AM448))-1), NA())</f>
        <v>#N/A</v>
      </c>
      <c r="AN1348" s="49" t="e">
        <f t="array" ref="AN1348">IF(ISNUMBER(AN448), -MIN(0, AN448/MAX(IF(ISNUMBER(AN$396:AN448), AN$396:AN448))-1), NA())</f>
        <v>#N/A</v>
      </c>
      <c r="AO1348" s="49" t="e">
        <f t="array" ref="AO1348">IF(ISNUMBER(AO448), -MIN(0, AO448/MAX(IF(ISNUMBER(AO$396:AO448), AO$396:AO448))-1), NA())</f>
        <v>#N/A</v>
      </c>
      <c r="AP1348" s="49" t="e">
        <f t="array" ref="AP1348">IF(ISNUMBER(AP448), -MIN(0, AP448/MAX(IF(ISNUMBER(AP$396:AP448), AP$396:AP448))-1), NA())</f>
        <v>#N/A</v>
      </c>
      <c r="AQ1348" s="49" t="e">
        <f t="array" ref="AQ1348">IF(ISNUMBER(AQ448), -MIN(0, AQ448/MAX(IF(ISNUMBER(AQ$396:AQ448), AQ$396:AQ448))-1), NA())</f>
        <v>#N/A</v>
      </c>
      <c r="AS1348" s="49" t="e">
        <f t="array" ref="AS1348">IF(ISNUMBER(AS448), -MIN(0, AS448/MAX(IF(ISNUMBER(AS$396:AS448), AS$396:AS448))-1), NA())</f>
        <v>#N/A</v>
      </c>
      <c r="AU1348" s="49" t="e">
        <f t="array" ref="AU1348">IF(ISNUMBER(AU448), -MIN(0, AU448/MAX(IF(ISNUMBER(AU$396:AU448), AU$396:AU448))-1), NA())</f>
        <v>#N/A</v>
      </c>
      <c r="AV1348" s="49" t="e">
        <f t="array" ref="AV1348">IF(ISNUMBER(AV448), -MIN(0, AV448/MAX(IF(ISNUMBER(AV$396:AV448), AV$396:AV448))-1), NA())</f>
        <v>#N/A</v>
      </c>
      <c r="AW1348" s="49" t="e">
        <f t="array" ref="AW1348">IF(ISNUMBER(AW448), -MIN(0, AW448/MAX(IF(ISNUMBER(AW$396:AW448), AW$396:AW448))-1), NA())</f>
        <v>#N/A</v>
      </c>
      <c r="AX1348" s="49" t="e">
        <f t="array" ref="AX1348">IF(ISNUMBER(AX448), -MIN(0, AX448/MAX(IF(ISNUMBER(AX$396:AX448), AX$396:AX448))-1), NA())</f>
        <v>#N/A</v>
      </c>
      <c r="AY1348" s="49" t="e">
        <f t="array" ref="AY1348">IF(ISNUMBER(AY448), -MIN(0, AY448/MAX(IF(ISNUMBER(AY$396:AY448), AY$396:AY448))-1), NA())</f>
        <v>#N/A</v>
      </c>
      <c r="AZ1348" s="49" t="e">
        <f t="array" ref="AZ1348">IF(ISNUMBER(AZ448), -MIN(0, AZ448/MAX(IF(ISNUMBER(AZ$396:AZ448), AZ$396:AZ448))-1), NA())</f>
        <v>#N/A</v>
      </c>
      <c r="BA1348" s="49" t="e">
        <f t="array" ref="BA1348">IF(ISNUMBER(BA448), -MIN(0, BA448/MAX(IF(ISNUMBER(BA$396:BA448), BA$396:BA448))-1), NA())</f>
        <v>#N/A</v>
      </c>
      <c r="BB1348" s="49" t="e">
        <f t="array" ref="BB1348">IF(ISNUMBER(BB448), -MIN(0, BB448/MAX(IF(ISNUMBER(BB$396:BB448), BB$396:BB448))-1), NA())</f>
        <v>#N/A</v>
      </c>
      <c r="BC1348" s="49" t="e">
        <f t="array" ref="BC1348">IF(ISNUMBER(BC448), -MIN(0, BC448/MAX(IF(ISNUMBER(BC$396:BC448), BC$396:BC448))-1), NA())</f>
        <v>#N/A</v>
      </c>
      <c r="BD1348" s="49" t="e">
        <f t="array" ref="BD1348">IF(ISNUMBER(BD448), -MIN(0, BD448/MAX(IF(ISNUMBER(BD$396:BD448), BD$396:BD448))-1), NA())</f>
        <v>#N/A</v>
      </c>
      <c r="BE1348" s="49" t="e">
        <f t="array" ref="BE1348">IF(ISNUMBER(BE448), -MIN(0, BE448/MAX(IF(ISNUMBER(BE$396:BE448), BE$396:BE448))-1), NA())</f>
        <v>#N/A</v>
      </c>
      <c r="BF1348" s="49" t="e">
        <f t="array" ref="BF1348">IF(ISNUMBER(BF448), -MIN(0, BF448/MAX(IF(ISNUMBER(BF$396:BF448), BF$396:BF448))-1), NA())</f>
        <v>#N/A</v>
      </c>
      <c r="BG1348" s="49" t="e">
        <f t="array" ref="BG1348">IF(ISNUMBER(BG448), -MIN(0, BG448/MAX(IF(ISNUMBER(BG$396:BG448), BG$396:BG448))-1), NA())</f>
        <v>#N/A</v>
      </c>
      <c r="BH1348" s="49" t="e">
        <f t="array" ref="BH1348">IF(ISNUMBER(BH448), -MIN(0, BH448/MAX(IF(ISNUMBER(BH$396:BH448), BH$396:BH448))-1), NA())</f>
        <v>#N/A</v>
      </c>
      <c r="BI1348" s="49" t="e">
        <f t="array" ref="BI1348">IF(ISNUMBER(BI448), -MIN(0, BI448/MAX(IF(ISNUMBER(BI$396:BI448), BI$396:BI448))-1), NA())</f>
        <v>#N/A</v>
      </c>
      <c r="BJ1348" s="49" t="e">
        <f t="array" ref="BJ1348">IF(ISNUMBER(BJ448), -MIN(0, BJ448/MAX(IF(ISNUMBER(BJ$396:BJ448), BJ$396:BJ448))-1), NA())</f>
        <v>#N/A</v>
      </c>
      <c r="BK1348" s="49" t="e">
        <f t="array" ref="BK1348">IF(ISNUMBER(BK448), -MIN(0, BK448/MAX(IF(ISNUMBER(BK$396:BK448), BK$396:BK448))-1), NA())</f>
        <v>#N/A</v>
      </c>
      <c r="BL1348" s="49" t="e">
        <f t="array" ref="BL1348">IF(ISNUMBER(BL448), -MIN(0, BL448/MAX(IF(ISNUMBER(BL$396:BL448), BL$396:BL448))-1), NA())</f>
        <v>#N/A</v>
      </c>
      <c r="BM1348" s="49" t="e">
        <f t="array" ref="BM1348">IF(ISNUMBER(BM448), -MIN(0, BM448/MAX(IF(ISNUMBER(BM$396:BM448), BM$396:BM448))-1), NA())</f>
        <v>#N/A</v>
      </c>
      <c r="BN1348" s="49" t="e">
        <f t="array" ref="BN1348">IF(ISNUMBER(BN448), -MIN(0, BN448/MAX(IF(ISNUMBER(BN$396:BN448), BN$396:BN448))-1), NA())</f>
        <v>#N/A</v>
      </c>
      <c r="BO1348" s="49" t="e">
        <f t="array" ref="BO1348">IF(ISNUMBER(BO448), -MIN(0, BO448/MAX(IF(ISNUMBER(BO$396:BO448), BO$396:BO448))-1), NA())</f>
        <v>#N/A</v>
      </c>
      <c r="BP1348" s="49" t="e">
        <f t="array" ref="BP1348">IF(ISNUMBER(BP448), -MIN(0, BP448/MAX(IF(ISNUMBER(BP$396:BP448), BP$396:BP448))-1), NA())</f>
        <v>#N/A</v>
      </c>
      <c r="BQ1348" s="49" t="e">
        <f t="array" ref="BQ1348">IF(ISNUMBER(BQ448), -MIN(0, BQ448/MAX(IF(ISNUMBER(BQ$396:BQ448), BQ$396:BQ448))-1), NA())</f>
        <v>#N/A</v>
      </c>
      <c r="BR1348" s="49" t="e">
        <f t="array" ref="BR1348">IF(ISNUMBER(BR448), -MIN(0, BR448/MAX(IF(ISNUMBER(BR$396:BR448), BR$396:BR448))-1), NA())</f>
        <v>#N/A</v>
      </c>
      <c r="BS1348" s="49" t="e">
        <f t="array" ref="BS1348">IF(ISNUMBER(BS448), -MIN(0, BS448/MAX(IF(ISNUMBER(BS$396:BS448), BS$396:BS448))-1), NA())</f>
        <v>#N/A</v>
      </c>
    </row>
    <row r="1349" spans="2:71">
      <c r="B1349" s="48">
        <f t="shared" si="1131"/>
        <v>1923</v>
      </c>
      <c r="M1349" s="49" t="e">
        <f t="array" ref="M1349">IF(ISNUMBER(M449), -IF(M$91, MIN(0, M449/MAX(IF(ISNUMBER(M$396:M449), M$396:M449))-1), MIN(0, M599/MAX(IF(ISNUMBER(M$546:M599), M$546:M599))-1)), NA())</f>
        <v>#N/A</v>
      </c>
      <c r="N1349" s="49" t="e">
        <f t="array" ref="N1349">IF(ISNUMBER(N449), -IF(N$91, MIN(0, N449/MAX(IF(ISNUMBER(N$396:N449), N$396:N449))-1), MIN(0, N599/MAX(IF(ISNUMBER(N$546:N599), N$546:N599))-1)), NA())</f>
        <v>#N/A</v>
      </c>
      <c r="X1349" s="49" t="e">
        <f t="array" ref="X1349">IF(ISNUMBER(X449), -IF(X$91, MIN(0, X449/MAX(IF(ISNUMBER(X$396:X449), X$396:X449))-1), MIN(0, X599/MAX(IF(ISNUMBER(X$546:X599), X$546:X599))-1)), NA())</f>
        <v>#N/A</v>
      </c>
      <c r="Y1349" s="49" t="e">
        <f t="array" ref="Y1349">IF(ISNUMBER(Y449), -IF(Y$91, MIN(0, Y449/MAX(IF(ISNUMBER(Y$396:Y449), Y$396:Y449))-1), MIN(0, Y599/MAX(IF(ISNUMBER(Y$546:Y599), Y$546:Y599))-1)), NA())</f>
        <v>#N/A</v>
      </c>
      <c r="AA1349" s="49" t="e">
        <f t="array" ref="AA1349">IF(ISNUMBER(AA449), -MIN(0, AA449/MAX(IF(ISNUMBER(AA$396:AA449), AA$396:AA449))-1), NA())</f>
        <v>#N/A</v>
      </c>
      <c r="AB1349" s="49" t="e">
        <f t="array" ref="AB1349">IF(ISNUMBER(AB449), -MIN(0, AB449/MAX(IF(ISNUMBER(AB$396:AB449), AB$396:AB449))-1), NA())</f>
        <v>#N/A</v>
      </c>
      <c r="AC1349" s="49" t="e">
        <f t="array" ref="AC1349">IF(ISNUMBER(AC449), -MIN(0, AC449/MAX(IF(ISNUMBER(AC$396:AC449), AC$396:AC449))-1), NA())</f>
        <v>#N/A</v>
      </c>
      <c r="AD1349" s="49" t="e">
        <f t="array" ref="AD1349">IF(ISNUMBER(AD449), -MIN(0, AD449/MAX(IF(ISNUMBER(AD$396:AD449), AD$396:AD449))-1), NA())</f>
        <v>#N/A</v>
      </c>
      <c r="AE1349" s="49" t="e">
        <f t="array" ref="AE1349">IF(ISNUMBER(AE449), -MIN(0, AE449/MAX(IF(ISNUMBER(AE$396:AE449), AE$396:AE449))-1), NA())</f>
        <v>#N/A</v>
      </c>
      <c r="AG1349" s="49" t="e">
        <f t="array" ref="AG1349">IF(ISNUMBER(AG449), -MIN(0, AG449/MAX(IF(ISNUMBER(AG$396:AG449), AG$396:AG449))-1), NA())</f>
        <v>#N/A</v>
      </c>
      <c r="AM1349" s="49" t="e">
        <f t="array" ref="AM1349">IF(ISNUMBER(AM449), -MIN(0, AM449/MAX(IF(ISNUMBER(AM$396:AM449), AM$396:AM449))-1), NA())</f>
        <v>#N/A</v>
      </c>
      <c r="AN1349" s="49" t="e">
        <f t="array" ref="AN1349">IF(ISNUMBER(AN449), -MIN(0, AN449/MAX(IF(ISNUMBER(AN$396:AN449), AN$396:AN449))-1), NA())</f>
        <v>#N/A</v>
      </c>
      <c r="AO1349" s="49" t="e">
        <f t="array" ref="AO1349">IF(ISNUMBER(AO449), -MIN(0, AO449/MAX(IF(ISNUMBER(AO$396:AO449), AO$396:AO449))-1), NA())</f>
        <v>#N/A</v>
      </c>
      <c r="AP1349" s="49" t="e">
        <f t="array" ref="AP1349">IF(ISNUMBER(AP449), -MIN(0, AP449/MAX(IF(ISNUMBER(AP$396:AP449), AP$396:AP449))-1), NA())</f>
        <v>#N/A</v>
      </c>
      <c r="AQ1349" s="49" t="e">
        <f t="array" ref="AQ1349">IF(ISNUMBER(AQ449), -MIN(0, AQ449/MAX(IF(ISNUMBER(AQ$396:AQ449), AQ$396:AQ449))-1), NA())</f>
        <v>#N/A</v>
      </c>
      <c r="AS1349" s="49" t="e">
        <f t="array" ref="AS1349">IF(ISNUMBER(AS449), -MIN(0, AS449/MAX(IF(ISNUMBER(AS$396:AS449), AS$396:AS449))-1), NA())</f>
        <v>#N/A</v>
      </c>
      <c r="AU1349" s="49" t="e">
        <f t="array" ref="AU1349">IF(ISNUMBER(AU449), -MIN(0, AU449/MAX(IF(ISNUMBER(AU$396:AU449), AU$396:AU449))-1), NA())</f>
        <v>#N/A</v>
      </c>
      <c r="AV1349" s="49" t="e">
        <f t="array" ref="AV1349">IF(ISNUMBER(AV449), -MIN(0, AV449/MAX(IF(ISNUMBER(AV$396:AV449), AV$396:AV449))-1), NA())</f>
        <v>#N/A</v>
      </c>
      <c r="AW1349" s="49" t="e">
        <f t="array" ref="AW1349">IF(ISNUMBER(AW449), -MIN(0, AW449/MAX(IF(ISNUMBER(AW$396:AW449), AW$396:AW449))-1), NA())</f>
        <v>#N/A</v>
      </c>
      <c r="AX1349" s="49" t="e">
        <f t="array" ref="AX1349">IF(ISNUMBER(AX449), -MIN(0, AX449/MAX(IF(ISNUMBER(AX$396:AX449), AX$396:AX449))-1), NA())</f>
        <v>#N/A</v>
      </c>
      <c r="AY1349" s="49" t="e">
        <f t="array" ref="AY1349">IF(ISNUMBER(AY449), -MIN(0, AY449/MAX(IF(ISNUMBER(AY$396:AY449), AY$396:AY449))-1), NA())</f>
        <v>#N/A</v>
      </c>
      <c r="AZ1349" s="49" t="e">
        <f t="array" ref="AZ1349">IF(ISNUMBER(AZ449), -MIN(0, AZ449/MAX(IF(ISNUMBER(AZ$396:AZ449), AZ$396:AZ449))-1), NA())</f>
        <v>#N/A</v>
      </c>
      <c r="BA1349" s="49" t="e">
        <f t="array" ref="BA1349">IF(ISNUMBER(BA449), -MIN(0, BA449/MAX(IF(ISNUMBER(BA$396:BA449), BA$396:BA449))-1), NA())</f>
        <v>#N/A</v>
      </c>
      <c r="BB1349" s="49" t="e">
        <f t="array" ref="BB1349">IF(ISNUMBER(BB449), -MIN(0, BB449/MAX(IF(ISNUMBER(BB$396:BB449), BB$396:BB449))-1), NA())</f>
        <v>#N/A</v>
      </c>
      <c r="BC1349" s="49" t="e">
        <f t="array" ref="BC1349">IF(ISNUMBER(BC449), -MIN(0, BC449/MAX(IF(ISNUMBER(BC$396:BC449), BC$396:BC449))-1), NA())</f>
        <v>#N/A</v>
      </c>
      <c r="BD1349" s="49" t="e">
        <f t="array" ref="BD1349">IF(ISNUMBER(BD449), -MIN(0, BD449/MAX(IF(ISNUMBER(BD$396:BD449), BD$396:BD449))-1), NA())</f>
        <v>#N/A</v>
      </c>
      <c r="BE1349" s="49" t="e">
        <f t="array" ref="BE1349">IF(ISNUMBER(BE449), -MIN(0, BE449/MAX(IF(ISNUMBER(BE$396:BE449), BE$396:BE449))-1), NA())</f>
        <v>#N/A</v>
      </c>
      <c r="BF1349" s="49" t="e">
        <f t="array" ref="BF1349">IF(ISNUMBER(BF449), -MIN(0, BF449/MAX(IF(ISNUMBER(BF$396:BF449), BF$396:BF449))-1), NA())</f>
        <v>#N/A</v>
      </c>
      <c r="BG1349" s="49" t="e">
        <f t="array" ref="BG1349">IF(ISNUMBER(BG449), -MIN(0, BG449/MAX(IF(ISNUMBER(BG$396:BG449), BG$396:BG449))-1), NA())</f>
        <v>#N/A</v>
      </c>
      <c r="BH1349" s="49" t="e">
        <f t="array" ref="BH1349">IF(ISNUMBER(BH449), -MIN(0, BH449/MAX(IF(ISNUMBER(BH$396:BH449), BH$396:BH449))-1), NA())</f>
        <v>#N/A</v>
      </c>
      <c r="BI1349" s="49" t="e">
        <f t="array" ref="BI1349">IF(ISNUMBER(BI449), -MIN(0, BI449/MAX(IF(ISNUMBER(BI$396:BI449), BI$396:BI449))-1), NA())</f>
        <v>#N/A</v>
      </c>
      <c r="BJ1349" s="49" t="e">
        <f t="array" ref="BJ1349">IF(ISNUMBER(BJ449), -MIN(0, BJ449/MAX(IF(ISNUMBER(BJ$396:BJ449), BJ$396:BJ449))-1), NA())</f>
        <v>#N/A</v>
      </c>
      <c r="BK1349" s="49" t="e">
        <f t="array" ref="BK1349">IF(ISNUMBER(BK449), -MIN(0, BK449/MAX(IF(ISNUMBER(BK$396:BK449), BK$396:BK449))-1), NA())</f>
        <v>#N/A</v>
      </c>
      <c r="BL1349" s="49" t="e">
        <f t="array" ref="BL1349">IF(ISNUMBER(BL449), -MIN(0, BL449/MAX(IF(ISNUMBER(BL$396:BL449), BL$396:BL449))-1), NA())</f>
        <v>#N/A</v>
      </c>
      <c r="BM1349" s="49" t="e">
        <f t="array" ref="BM1349">IF(ISNUMBER(BM449), -MIN(0, BM449/MAX(IF(ISNUMBER(BM$396:BM449), BM$396:BM449))-1), NA())</f>
        <v>#N/A</v>
      </c>
      <c r="BN1349" s="49" t="e">
        <f t="array" ref="BN1349">IF(ISNUMBER(BN449), -MIN(0, BN449/MAX(IF(ISNUMBER(BN$396:BN449), BN$396:BN449))-1), NA())</f>
        <v>#N/A</v>
      </c>
      <c r="BO1349" s="49" t="e">
        <f t="array" ref="BO1349">IF(ISNUMBER(BO449), -MIN(0, BO449/MAX(IF(ISNUMBER(BO$396:BO449), BO$396:BO449))-1), NA())</f>
        <v>#N/A</v>
      </c>
      <c r="BP1349" s="49" t="e">
        <f t="array" ref="BP1349">IF(ISNUMBER(BP449), -MIN(0, BP449/MAX(IF(ISNUMBER(BP$396:BP449), BP$396:BP449))-1), NA())</f>
        <v>#N/A</v>
      </c>
      <c r="BQ1349" s="49" t="e">
        <f t="array" ref="BQ1349">IF(ISNUMBER(BQ449), -MIN(0, BQ449/MAX(IF(ISNUMBER(BQ$396:BQ449), BQ$396:BQ449))-1), NA())</f>
        <v>#N/A</v>
      </c>
      <c r="BR1349" s="49" t="e">
        <f t="array" ref="BR1349">IF(ISNUMBER(BR449), -MIN(0, BR449/MAX(IF(ISNUMBER(BR$396:BR449), BR$396:BR449))-1), NA())</f>
        <v>#N/A</v>
      </c>
      <c r="BS1349" s="49" t="e">
        <f t="array" ref="BS1349">IF(ISNUMBER(BS449), -MIN(0, BS449/MAX(IF(ISNUMBER(BS$396:BS449), BS$396:BS449))-1), NA())</f>
        <v>#N/A</v>
      </c>
    </row>
    <row r="1350" spans="2:71">
      <c r="B1350" s="48">
        <f t="shared" si="1131"/>
        <v>1924</v>
      </c>
      <c r="M1350" s="49" t="e">
        <f t="array" ref="M1350">IF(ISNUMBER(M450), -IF(M$91, MIN(0, M450/MAX(IF(ISNUMBER(M$396:M450), M$396:M450))-1), MIN(0, M600/MAX(IF(ISNUMBER(M$546:M600), M$546:M600))-1)), NA())</f>
        <v>#N/A</v>
      </c>
      <c r="N1350" s="49" t="e">
        <f t="array" ref="N1350">IF(ISNUMBER(N450), -IF(N$91, MIN(0, N450/MAX(IF(ISNUMBER(N$396:N450), N$396:N450))-1), MIN(0, N600/MAX(IF(ISNUMBER(N$546:N600), N$546:N600))-1)), NA())</f>
        <v>#N/A</v>
      </c>
      <c r="X1350" s="49" t="e">
        <f t="array" ref="X1350">IF(ISNUMBER(X450), -IF(X$91, MIN(0, X450/MAX(IF(ISNUMBER(X$396:X450), X$396:X450))-1), MIN(0, X600/MAX(IF(ISNUMBER(X$546:X600), X$546:X600))-1)), NA())</f>
        <v>#N/A</v>
      </c>
      <c r="Y1350" s="49" t="e">
        <f t="array" ref="Y1350">IF(ISNUMBER(Y450), -IF(Y$91, MIN(0, Y450/MAX(IF(ISNUMBER(Y$396:Y450), Y$396:Y450))-1), MIN(0, Y600/MAX(IF(ISNUMBER(Y$546:Y600), Y$546:Y600))-1)), NA())</f>
        <v>#N/A</v>
      </c>
      <c r="AA1350" s="49" t="e">
        <f t="array" ref="AA1350">IF(ISNUMBER(AA450), -MIN(0, AA450/MAX(IF(ISNUMBER(AA$396:AA450), AA$396:AA450))-1), NA())</f>
        <v>#N/A</v>
      </c>
      <c r="AB1350" s="49" t="e">
        <f t="array" ref="AB1350">IF(ISNUMBER(AB450), -MIN(0, AB450/MAX(IF(ISNUMBER(AB$396:AB450), AB$396:AB450))-1), NA())</f>
        <v>#N/A</v>
      </c>
      <c r="AC1350" s="49" t="e">
        <f t="array" ref="AC1350">IF(ISNUMBER(AC450), -MIN(0, AC450/MAX(IF(ISNUMBER(AC$396:AC450), AC$396:AC450))-1), NA())</f>
        <v>#N/A</v>
      </c>
      <c r="AD1350" s="49" t="e">
        <f t="array" ref="AD1350">IF(ISNUMBER(AD450), -MIN(0, AD450/MAX(IF(ISNUMBER(AD$396:AD450), AD$396:AD450))-1), NA())</f>
        <v>#N/A</v>
      </c>
      <c r="AE1350" s="49" t="e">
        <f t="array" ref="AE1350">IF(ISNUMBER(AE450), -MIN(0, AE450/MAX(IF(ISNUMBER(AE$396:AE450), AE$396:AE450))-1), NA())</f>
        <v>#N/A</v>
      </c>
      <c r="AG1350" s="49" t="e">
        <f t="array" ref="AG1350">IF(ISNUMBER(AG450), -MIN(0, AG450/MAX(IF(ISNUMBER(AG$396:AG450), AG$396:AG450))-1), NA())</f>
        <v>#N/A</v>
      </c>
      <c r="AM1350" s="49" t="e">
        <f t="array" ref="AM1350">IF(ISNUMBER(AM450), -MIN(0, AM450/MAX(IF(ISNUMBER(AM$396:AM450), AM$396:AM450))-1), NA())</f>
        <v>#N/A</v>
      </c>
      <c r="AN1350" s="49" t="e">
        <f t="array" ref="AN1350">IF(ISNUMBER(AN450), -MIN(0, AN450/MAX(IF(ISNUMBER(AN$396:AN450), AN$396:AN450))-1), NA())</f>
        <v>#N/A</v>
      </c>
      <c r="AO1350" s="49" t="e">
        <f t="array" ref="AO1350">IF(ISNUMBER(AO450), -MIN(0, AO450/MAX(IF(ISNUMBER(AO$396:AO450), AO$396:AO450))-1), NA())</f>
        <v>#N/A</v>
      </c>
      <c r="AP1350" s="49" t="e">
        <f t="array" ref="AP1350">IF(ISNUMBER(AP450), -MIN(0, AP450/MAX(IF(ISNUMBER(AP$396:AP450), AP$396:AP450))-1), NA())</f>
        <v>#N/A</v>
      </c>
      <c r="AQ1350" s="49" t="e">
        <f t="array" ref="AQ1350">IF(ISNUMBER(AQ450), -MIN(0, AQ450/MAX(IF(ISNUMBER(AQ$396:AQ450), AQ$396:AQ450))-1), NA())</f>
        <v>#N/A</v>
      </c>
      <c r="AS1350" s="49" t="e">
        <f t="array" ref="AS1350">IF(ISNUMBER(AS450), -MIN(0, AS450/MAX(IF(ISNUMBER(AS$396:AS450), AS$396:AS450))-1), NA())</f>
        <v>#N/A</v>
      </c>
      <c r="AU1350" s="49" t="e">
        <f t="array" ref="AU1350">IF(ISNUMBER(AU450), -MIN(0, AU450/MAX(IF(ISNUMBER(AU$396:AU450), AU$396:AU450))-1), NA())</f>
        <v>#N/A</v>
      </c>
      <c r="AV1350" s="49" t="e">
        <f t="array" ref="AV1350">IF(ISNUMBER(AV450), -MIN(0, AV450/MAX(IF(ISNUMBER(AV$396:AV450), AV$396:AV450))-1), NA())</f>
        <v>#N/A</v>
      </c>
      <c r="AW1350" s="49" t="e">
        <f t="array" ref="AW1350">IF(ISNUMBER(AW450), -MIN(0, AW450/MAX(IF(ISNUMBER(AW$396:AW450), AW$396:AW450))-1), NA())</f>
        <v>#N/A</v>
      </c>
      <c r="AX1350" s="49" t="e">
        <f t="array" ref="AX1350">IF(ISNUMBER(AX450), -MIN(0, AX450/MAX(IF(ISNUMBER(AX$396:AX450), AX$396:AX450))-1), NA())</f>
        <v>#N/A</v>
      </c>
      <c r="AY1350" s="49" t="e">
        <f t="array" ref="AY1350">IF(ISNUMBER(AY450), -MIN(0, AY450/MAX(IF(ISNUMBER(AY$396:AY450), AY$396:AY450))-1), NA())</f>
        <v>#N/A</v>
      </c>
      <c r="AZ1350" s="49" t="e">
        <f t="array" ref="AZ1350">IF(ISNUMBER(AZ450), -MIN(0, AZ450/MAX(IF(ISNUMBER(AZ$396:AZ450), AZ$396:AZ450))-1), NA())</f>
        <v>#N/A</v>
      </c>
      <c r="BA1350" s="49" t="e">
        <f t="array" ref="BA1350">IF(ISNUMBER(BA450), -MIN(0, BA450/MAX(IF(ISNUMBER(BA$396:BA450), BA$396:BA450))-1), NA())</f>
        <v>#N/A</v>
      </c>
      <c r="BB1350" s="49" t="e">
        <f t="array" ref="BB1350">IF(ISNUMBER(BB450), -MIN(0, BB450/MAX(IF(ISNUMBER(BB$396:BB450), BB$396:BB450))-1), NA())</f>
        <v>#N/A</v>
      </c>
      <c r="BC1350" s="49" t="e">
        <f t="array" ref="BC1350">IF(ISNUMBER(BC450), -MIN(0, BC450/MAX(IF(ISNUMBER(BC$396:BC450), BC$396:BC450))-1), NA())</f>
        <v>#N/A</v>
      </c>
      <c r="BD1350" s="49" t="e">
        <f t="array" ref="BD1350">IF(ISNUMBER(BD450), -MIN(0, BD450/MAX(IF(ISNUMBER(BD$396:BD450), BD$396:BD450))-1), NA())</f>
        <v>#N/A</v>
      </c>
      <c r="BE1350" s="49" t="e">
        <f t="array" ref="BE1350">IF(ISNUMBER(BE450), -MIN(0, BE450/MAX(IF(ISNUMBER(BE$396:BE450), BE$396:BE450))-1), NA())</f>
        <v>#N/A</v>
      </c>
      <c r="BF1350" s="49" t="e">
        <f t="array" ref="BF1350">IF(ISNUMBER(BF450), -MIN(0, BF450/MAX(IF(ISNUMBER(BF$396:BF450), BF$396:BF450))-1), NA())</f>
        <v>#N/A</v>
      </c>
      <c r="BG1350" s="49" t="e">
        <f t="array" ref="BG1350">IF(ISNUMBER(BG450), -MIN(0, BG450/MAX(IF(ISNUMBER(BG$396:BG450), BG$396:BG450))-1), NA())</f>
        <v>#N/A</v>
      </c>
      <c r="BH1350" s="49" t="e">
        <f t="array" ref="BH1350">IF(ISNUMBER(BH450), -MIN(0, BH450/MAX(IF(ISNUMBER(BH$396:BH450), BH$396:BH450))-1), NA())</f>
        <v>#N/A</v>
      </c>
      <c r="BI1350" s="49" t="e">
        <f t="array" ref="BI1350">IF(ISNUMBER(BI450), -MIN(0, BI450/MAX(IF(ISNUMBER(BI$396:BI450), BI$396:BI450))-1), NA())</f>
        <v>#N/A</v>
      </c>
      <c r="BJ1350" s="49" t="e">
        <f t="array" ref="BJ1350">IF(ISNUMBER(BJ450), -MIN(0, BJ450/MAX(IF(ISNUMBER(BJ$396:BJ450), BJ$396:BJ450))-1), NA())</f>
        <v>#N/A</v>
      </c>
      <c r="BK1350" s="49" t="e">
        <f t="array" ref="BK1350">IF(ISNUMBER(BK450), -MIN(0, BK450/MAX(IF(ISNUMBER(BK$396:BK450), BK$396:BK450))-1), NA())</f>
        <v>#N/A</v>
      </c>
      <c r="BL1350" s="49" t="e">
        <f t="array" ref="BL1350">IF(ISNUMBER(BL450), -MIN(0, BL450/MAX(IF(ISNUMBER(BL$396:BL450), BL$396:BL450))-1), NA())</f>
        <v>#N/A</v>
      </c>
      <c r="BM1350" s="49" t="e">
        <f t="array" ref="BM1350">IF(ISNUMBER(BM450), -MIN(0, BM450/MAX(IF(ISNUMBER(BM$396:BM450), BM$396:BM450))-1), NA())</f>
        <v>#N/A</v>
      </c>
      <c r="BN1350" s="49" t="e">
        <f t="array" ref="BN1350">IF(ISNUMBER(BN450), -MIN(0, BN450/MAX(IF(ISNUMBER(BN$396:BN450), BN$396:BN450))-1), NA())</f>
        <v>#N/A</v>
      </c>
      <c r="BO1350" s="49" t="e">
        <f t="array" ref="BO1350">IF(ISNUMBER(BO450), -MIN(0, BO450/MAX(IF(ISNUMBER(BO$396:BO450), BO$396:BO450))-1), NA())</f>
        <v>#N/A</v>
      </c>
      <c r="BP1350" s="49" t="e">
        <f t="array" ref="BP1350">IF(ISNUMBER(BP450), -MIN(0, BP450/MAX(IF(ISNUMBER(BP$396:BP450), BP$396:BP450))-1), NA())</f>
        <v>#N/A</v>
      </c>
      <c r="BQ1350" s="49" t="e">
        <f t="array" ref="BQ1350">IF(ISNUMBER(BQ450), -MIN(0, BQ450/MAX(IF(ISNUMBER(BQ$396:BQ450), BQ$396:BQ450))-1), NA())</f>
        <v>#N/A</v>
      </c>
      <c r="BR1350" s="49" t="e">
        <f t="array" ref="BR1350">IF(ISNUMBER(BR450), -MIN(0, BR450/MAX(IF(ISNUMBER(BR$396:BR450), BR$396:BR450))-1), NA())</f>
        <v>#N/A</v>
      </c>
      <c r="BS1350" s="49" t="e">
        <f t="array" ref="BS1350">IF(ISNUMBER(BS450), -MIN(0, BS450/MAX(IF(ISNUMBER(BS$396:BS450), BS$396:BS450))-1), NA())</f>
        <v>#N/A</v>
      </c>
    </row>
    <row r="1351" spans="2:71">
      <c r="B1351" s="48">
        <f t="shared" si="1131"/>
        <v>1925</v>
      </c>
      <c r="M1351" s="49" t="e">
        <f t="array" ref="M1351">IF(ISNUMBER(M451), -IF(M$91, MIN(0, M451/MAX(IF(ISNUMBER(M$396:M451), M$396:M451))-1), MIN(0, M601/MAX(IF(ISNUMBER(M$546:M601), M$546:M601))-1)), NA())</f>
        <v>#N/A</v>
      </c>
      <c r="N1351" s="49" t="e">
        <f t="array" ref="N1351">IF(ISNUMBER(N451), -IF(N$91, MIN(0, N451/MAX(IF(ISNUMBER(N$396:N451), N$396:N451))-1), MIN(0, N601/MAX(IF(ISNUMBER(N$546:N601), N$546:N601))-1)), NA())</f>
        <v>#N/A</v>
      </c>
      <c r="X1351" s="49" t="e">
        <f t="array" ref="X1351">IF(ISNUMBER(X451), -IF(X$91, MIN(0, X451/MAX(IF(ISNUMBER(X$396:X451), X$396:X451))-1), MIN(0, X601/MAX(IF(ISNUMBER(X$546:X601), X$546:X601))-1)), NA())</f>
        <v>#N/A</v>
      </c>
      <c r="Y1351" s="49" t="e">
        <f t="array" ref="Y1351">IF(ISNUMBER(Y451), -IF(Y$91, MIN(0, Y451/MAX(IF(ISNUMBER(Y$396:Y451), Y$396:Y451))-1), MIN(0, Y601/MAX(IF(ISNUMBER(Y$546:Y601), Y$546:Y601))-1)), NA())</f>
        <v>#N/A</v>
      </c>
      <c r="AA1351" s="49" t="e">
        <f t="array" ref="AA1351">IF(ISNUMBER(AA451), -MIN(0, AA451/MAX(IF(ISNUMBER(AA$396:AA451), AA$396:AA451))-1), NA())</f>
        <v>#N/A</v>
      </c>
      <c r="AB1351" s="49" t="e">
        <f t="array" ref="AB1351">IF(ISNUMBER(AB451), -MIN(0, AB451/MAX(IF(ISNUMBER(AB$396:AB451), AB$396:AB451))-1), NA())</f>
        <v>#N/A</v>
      </c>
      <c r="AC1351" s="49" t="e">
        <f t="array" ref="AC1351">IF(ISNUMBER(AC451), -MIN(0, AC451/MAX(IF(ISNUMBER(AC$396:AC451), AC$396:AC451))-1), NA())</f>
        <v>#N/A</v>
      </c>
      <c r="AD1351" s="49" t="e">
        <f t="array" ref="AD1351">IF(ISNUMBER(AD451), -MIN(0, AD451/MAX(IF(ISNUMBER(AD$396:AD451), AD$396:AD451))-1), NA())</f>
        <v>#N/A</v>
      </c>
      <c r="AE1351" s="49" t="e">
        <f t="array" ref="AE1351">IF(ISNUMBER(AE451), -MIN(0, AE451/MAX(IF(ISNUMBER(AE$396:AE451), AE$396:AE451))-1), NA())</f>
        <v>#N/A</v>
      </c>
      <c r="AG1351" s="49" t="e">
        <f t="array" ref="AG1351">IF(ISNUMBER(AG451), -MIN(0, AG451/MAX(IF(ISNUMBER(AG$396:AG451), AG$396:AG451))-1), NA())</f>
        <v>#N/A</v>
      </c>
      <c r="AM1351" s="49" t="e">
        <f t="array" ref="AM1351">IF(ISNUMBER(AM451), -MIN(0, AM451/MAX(IF(ISNUMBER(AM$396:AM451), AM$396:AM451))-1), NA())</f>
        <v>#N/A</v>
      </c>
      <c r="AN1351" s="49" t="e">
        <f t="array" ref="AN1351">IF(ISNUMBER(AN451), -MIN(0, AN451/MAX(IF(ISNUMBER(AN$396:AN451), AN$396:AN451))-1), NA())</f>
        <v>#N/A</v>
      </c>
      <c r="AO1351" s="49" t="e">
        <f t="array" ref="AO1351">IF(ISNUMBER(AO451), -MIN(0, AO451/MAX(IF(ISNUMBER(AO$396:AO451), AO$396:AO451))-1), NA())</f>
        <v>#N/A</v>
      </c>
      <c r="AP1351" s="49" t="e">
        <f t="array" ref="AP1351">IF(ISNUMBER(AP451), -MIN(0, AP451/MAX(IF(ISNUMBER(AP$396:AP451), AP$396:AP451))-1), NA())</f>
        <v>#N/A</v>
      </c>
      <c r="AQ1351" s="49" t="e">
        <f t="array" ref="AQ1351">IF(ISNUMBER(AQ451), -MIN(0, AQ451/MAX(IF(ISNUMBER(AQ$396:AQ451), AQ$396:AQ451))-1), NA())</f>
        <v>#N/A</v>
      </c>
      <c r="AS1351" s="49" t="e">
        <f t="array" ref="AS1351">IF(ISNUMBER(AS451), -MIN(0, AS451/MAX(IF(ISNUMBER(AS$396:AS451), AS$396:AS451))-1), NA())</f>
        <v>#N/A</v>
      </c>
      <c r="AU1351" s="49" t="e">
        <f t="array" ref="AU1351">IF(ISNUMBER(AU451), -MIN(0, AU451/MAX(IF(ISNUMBER(AU$396:AU451), AU$396:AU451))-1), NA())</f>
        <v>#N/A</v>
      </c>
      <c r="AV1351" s="49" t="e">
        <f t="array" ref="AV1351">IF(ISNUMBER(AV451), -MIN(0, AV451/MAX(IF(ISNUMBER(AV$396:AV451), AV$396:AV451))-1), NA())</f>
        <v>#N/A</v>
      </c>
      <c r="AW1351" s="49" t="e">
        <f t="array" ref="AW1351">IF(ISNUMBER(AW451), -MIN(0, AW451/MAX(IF(ISNUMBER(AW$396:AW451), AW$396:AW451))-1), NA())</f>
        <v>#N/A</v>
      </c>
      <c r="AX1351" s="49" t="e">
        <f t="array" ref="AX1351">IF(ISNUMBER(AX451), -MIN(0, AX451/MAX(IF(ISNUMBER(AX$396:AX451), AX$396:AX451))-1), NA())</f>
        <v>#N/A</v>
      </c>
      <c r="AY1351" s="49" t="e">
        <f t="array" ref="AY1351">IF(ISNUMBER(AY451), -MIN(0, AY451/MAX(IF(ISNUMBER(AY$396:AY451), AY$396:AY451))-1), NA())</f>
        <v>#N/A</v>
      </c>
      <c r="AZ1351" s="49" t="e">
        <f t="array" ref="AZ1351">IF(ISNUMBER(AZ451), -MIN(0, AZ451/MAX(IF(ISNUMBER(AZ$396:AZ451), AZ$396:AZ451))-1), NA())</f>
        <v>#N/A</v>
      </c>
      <c r="BA1351" s="49" t="e">
        <f t="array" ref="BA1351">IF(ISNUMBER(BA451), -MIN(0, BA451/MAX(IF(ISNUMBER(BA$396:BA451), BA$396:BA451))-1), NA())</f>
        <v>#N/A</v>
      </c>
      <c r="BB1351" s="49" t="e">
        <f t="array" ref="BB1351">IF(ISNUMBER(BB451), -MIN(0, BB451/MAX(IF(ISNUMBER(BB$396:BB451), BB$396:BB451))-1), NA())</f>
        <v>#N/A</v>
      </c>
      <c r="BC1351" s="49" t="e">
        <f t="array" ref="BC1351">IF(ISNUMBER(BC451), -MIN(0, BC451/MAX(IF(ISNUMBER(BC$396:BC451), BC$396:BC451))-1), NA())</f>
        <v>#N/A</v>
      </c>
      <c r="BD1351" s="49" t="e">
        <f t="array" ref="BD1351">IF(ISNUMBER(BD451), -MIN(0, BD451/MAX(IF(ISNUMBER(BD$396:BD451), BD$396:BD451))-1), NA())</f>
        <v>#N/A</v>
      </c>
      <c r="BE1351" s="49" t="e">
        <f t="array" ref="BE1351">IF(ISNUMBER(BE451), -MIN(0, BE451/MAX(IF(ISNUMBER(BE$396:BE451), BE$396:BE451))-1), NA())</f>
        <v>#N/A</v>
      </c>
      <c r="BF1351" s="49" t="e">
        <f t="array" ref="BF1351">IF(ISNUMBER(BF451), -MIN(0, BF451/MAX(IF(ISNUMBER(BF$396:BF451), BF$396:BF451))-1), NA())</f>
        <v>#N/A</v>
      </c>
      <c r="BG1351" s="49" t="e">
        <f t="array" ref="BG1351">IF(ISNUMBER(BG451), -MIN(0, BG451/MAX(IF(ISNUMBER(BG$396:BG451), BG$396:BG451))-1), NA())</f>
        <v>#N/A</v>
      </c>
      <c r="BH1351" s="49" t="e">
        <f t="array" ref="BH1351">IF(ISNUMBER(BH451), -MIN(0, BH451/MAX(IF(ISNUMBER(BH$396:BH451), BH$396:BH451))-1), NA())</f>
        <v>#N/A</v>
      </c>
      <c r="BI1351" s="49" t="e">
        <f t="array" ref="BI1351">IF(ISNUMBER(BI451), -MIN(0, BI451/MAX(IF(ISNUMBER(BI$396:BI451), BI$396:BI451))-1), NA())</f>
        <v>#N/A</v>
      </c>
      <c r="BJ1351" s="49" t="e">
        <f t="array" ref="BJ1351">IF(ISNUMBER(BJ451), -MIN(0, BJ451/MAX(IF(ISNUMBER(BJ$396:BJ451), BJ$396:BJ451))-1), NA())</f>
        <v>#N/A</v>
      </c>
      <c r="BK1351" s="49" t="e">
        <f t="array" ref="BK1351">IF(ISNUMBER(BK451), -MIN(0, BK451/MAX(IF(ISNUMBER(BK$396:BK451), BK$396:BK451))-1), NA())</f>
        <v>#N/A</v>
      </c>
      <c r="BL1351" s="49" t="e">
        <f t="array" ref="BL1351">IF(ISNUMBER(BL451), -MIN(0, BL451/MAX(IF(ISNUMBER(BL$396:BL451), BL$396:BL451))-1), NA())</f>
        <v>#N/A</v>
      </c>
      <c r="BM1351" s="49" t="e">
        <f t="array" ref="BM1351">IF(ISNUMBER(BM451), -MIN(0, BM451/MAX(IF(ISNUMBER(BM$396:BM451), BM$396:BM451))-1), NA())</f>
        <v>#N/A</v>
      </c>
      <c r="BN1351" s="49" t="e">
        <f t="array" ref="BN1351">IF(ISNUMBER(BN451), -MIN(0, BN451/MAX(IF(ISNUMBER(BN$396:BN451), BN$396:BN451))-1), NA())</f>
        <v>#N/A</v>
      </c>
      <c r="BO1351" s="49" t="e">
        <f t="array" ref="BO1351">IF(ISNUMBER(BO451), -MIN(0, BO451/MAX(IF(ISNUMBER(BO$396:BO451), BO$396:BO451))-1), NA())</f>
        <v>#N/A</v>
      </c>
      <c r="BP1351" s="49" t="e">
        <f t="array" ref="BP1351">IF(ISNUMBER(BP451), -MIN(0, BP451/MAX(IF(ISNUMBER(BP$396:BP451), BP$396:BP451))-1), NA())</f>
        <v>#N/A</v>
      </c>
      <c r="BQ1351" s="49" t="e">
        <f t="array" ref="BQ1351">IF(ISNUMBER(BQ451), -MIN(0, BQ451/MAX(IF(ISNUMBER(BQ$396:BQ451), BQ$396:BQ451))-1), NA())</f>
        <v>#N/A</v>
      </c>
      <c r="BR1351" s="49" t="e">
        <f t="array" ref="BR1351">IF(ISNUMBER(BR451), -MIN(0, BR451/MAX(IF(ISNUMBER(BR$396:BR451), BR$396:BR451))-1), NA())</f>
        <v>#N/A</v>
      </c>
      <c r="BS1351" s="49" t="e">
        <f t="array" ref="BS1351">IF(ISNUMBER(BS451), -MIN(0, BS451/MAX(IF(ISNUMBER(BS$396:BS451), BS$396:BS451))-1), NA())</f>
        <v>#N/A</v>
      </c>
    </row>
    <row r="1352" spans="2:71">
      <c r="B1352" s="48">
        <f t="shared" si="1131"/>
        <v>1926</v>
      </c>
      <c r="M1352" s="49" t="e">
        <f t="array" ref="M1352">IF(ISNUMBER(M452), -IF(M$91, MIN(0, M452/MAX(IF(ISNUMBER(M$396:M452), M$396:M452))-1), MIN(0, M602/MAX(IF(ISNUMBER(M$546:M602), M$546:M602))-1)), NA())</f>
        <v>#N/A</v>
      </c>
      <c r="N1352" s="49" t="e">
        <f t="array" ref="N1352">IF(ISNUMBER(N452), -IF(N$91, MIN(0, N452/MAX(IF(ISNUMBER(N$396:N452), N$396:N452))-1), MIN(0, N602/MAX(IF(ISNUMBER(N$546:N602), N$546:N602))-1)), NA())</f>
        <v>#N/A</v>
      </c>
      <c r="X1352" s="49" t="e">
        <f t="array" ref="X1352">IF(ISNUMBER(X452), -IF(X$91, MIN(0, X452/MAX(IF(ISNUMBER(X$396:X452), X$396:X452))-1), MIN(0, X602/MAX(IF(ISNUMBER(X$546:X602), X$546:X602))-1)), NA())</f>
        <v>#N/A</v>
      </c>
      <c r="Y1352" s="49" t="e">
        <f t="array" ref="Y1352">IF(ISNUMBER(Y452), -IF(Y$91, MIN(0, Y452/MAX(IF(ISNUMBER(Y$396:Y452), Y$396:Y452))-1), MIN(0, Y602/MAX(IF(ISNUMBER(Y$546:Y602), Y$546:Y602))-1)), NA())</f>
        <v>#N/A</v>
      </c>
      <c r="AA1352" s="49" t="e">
        <f t="array" ref="AA1352">IF(ISNUMBER(AA452), -MIN(0, AA452/MAX(IF(ISNUMBER(AA$396:AA452), AA$396:AA452))-1), NA())</f>
        <v>#N/A</v>
      </c>
      <c r="AB1352" s="49" t="e">
        <f t="array" ref="AB1352">IF(ISNUMBER(AB452), -MIN(0, AB452/MAX(IF(ISNUMBER(AB$396:AB452), AB$396:AB452))-1), NA())</f>
        <v>#N/A</v>
      </c>
      <c r="AC1352" s="49" t="e">
        <f t="array" ref="AC1352">IF(ISNUMBER(AC452), -MIN(0, AC452/MAX(IF(ISNUMBER(AC$396:AC452), AC$396:AC452))-1), NA())</f>
        <v>#N/A</v>
      </c>
      <c r="AD1352" s="49" t="e">
        <f t="array" ref="AD1352">IF(ISNUMBER(AD452), -MIN(0, AD452/MAX(IF(ISNUMBER(AD$396:AD452), AD$396:AD452))-1), NA())</f>
        <v>#N/A</v>
      </c>
      <c r="AE1352" s="49" t="e">
        <f t="array" ref="AE1352">IF(ISNUMBER(AE452), -MIN(0, AE452/MAX(IF(ISNUMBER(AE$396:AE452), AE$396:AE452))-1), NA())</f>
        <v>#N/A</v>
      </c>
      <c r="AG1352" s="49" t="e">
        <f t="array" ref="AG1352">IF(ISNUMBER(AG452), -MIN(0, AG452/MAX(IF(ISNUMBER(AG$396:AG452), AG$396:AG452))-1), NA())</f>
        <v>#N/A</v>
      </c>
      <c r="AM1352" s="49" t="e">
        <f t="array" ref="AM1352">IF(ISNUMBER(AM452), -MIN(0, AM452/MAX(IF(ISNUMBER(AM$396:AM452), AM$396:AM452))-1), NA())</f>
        <v>#N/A</v>
      </c>
      <c r="AN1352" s="49" t="e">
        <f t="array" ref="AN1352">IF(ISNUMBER(AN452), -MIN(0, AN452/MAX(IF(ISNUMBER(AN$396:AN452), AN$396:AN452))-1), NA())</f>
        <v>#N/A</v>
      </c>
      <c r="AO1352" s="49" t="e">
        <f t="array" ref="AO1352">IF(ISNUMBER(AO452), -MIN(0, AO452/MAX(IF(ISNUMBER(AO$396:AO452), AO$396:AO452))-1), NA())</f>
        <v>#N/A</v>
      </c>
      <c r="AP1352" s="49" t="e">
        <f t="array" ref="AP1352">IF(ISNUMBER(AP452), -MIN(0, AP452/MAX(IF(ISNUMBER(AP$396:AP452), AP$396:AP452))-1), NA())</f>
        <v>#N/A</v>
      </c>
      <c r="AQ1352" s="49" t="e">
        <f t="array" ref="AQ1352">IF(ISNUMBER(AQ452), -MIN(0, AQ452/MAX(IF(ISNUMBER(AQ$396:AQ452), AQ$396:AQ452))-1), NA())</f>
        <v>#N/A</v>
      </c>
      <c r="AS1352" s="49" t="e">
        <f t="array" ref="AS1352">IF(ISNUMBER(AS452), -MIN(0, AS452/MAX(IF(ISNUMBER(AS$396:AS452), AS$396:AS452))-1), NA())</f>
        <v>#N/A</v>
      </c>
      <c r="AU1352" s="49" t="e">
        <f t="array" ref="AU1352">IF(ISNUMBER(AU452), -MIN(0, AU452/MAX(IF(ISNUMBER(AU$396:AU452), AU$396:AU452))-1), NA())</f>
        <v>#N/A</v>
      </c>
      <c r="AV1352" s="49" t="e">
        <f t="array" ref="AV1352">IF(ISNUMBER(AV452), -MIN(0, AV452/MAX(IF(ISNUMBER(AV$396:AV452), AV$396:AV452))-1), NA())</f>
        <v>#N/A</v>
      </c>
      <c r="AW1352" s="49" t="e">
        <f t="array" ref="AW1352">IF(ISNUMBER(AW452), -MIN(0, AW452/MAX(IF(ISNUMBER(AW$396:AW452), AW$396:AW452))-1), NA())</f>
        <v>#N/A</v>
      </c>
      <c r="AX1352" s="49" t="e">
        <f t="array" ref="AX1352">IF(ISNUMBER(AX452), -MIN(0, AX452/MAX(IF(ISNUMBER(AX$396:AX452), AX$396:AX452))-1), NA())</f>
        <v>#N/A</v>
      </c>
      <c r="AY1352" s="49" t="e">
        <f t="array" ref="AY1352">IF(ISNUMBER(AY452), -MIN(0, AY452/MAX(IF(ISNUMBER(AY$396:AY452), AY$396:AY452))-1), NA())</f>
        <v>#N/A</v>
      </c>
      <c r="AZ1352" s="49" t="e">
        <f t="array" ref="AZ1352">IF(ISNUMBER(AZ452), -MIN(0, AZ452/MAX(IF(ISNUMBER(AZ$396:AZ452), AZ$396:AZ452))-1), NA())</f>
        <v>#N/A</v>
      </c>
      <c r="BA1352" s="49" t="e">
        <f t="array" ref="BA1352">IF(ISNUMBER(BA452), -MIN(0, BA452/MAX(IF(ISNUMBER(BA$396:BA452), BA$396:BA452))-1), NA())</f>
        <v>#N/A</v>
      </c>
      <c r="BB1352" s="49" t="e">
        <f t="array" ref="BB1352">IF(ISNUMBER(BB452), -MIN(0, BB452/MAX(IF(ISNUMBER(BB$396:BB452), BB$396:BB452))-1), NA())</f>
        <v>#N/A</v>
      </c>
      <c r="BC1352" s="49" t="e">
        <f t="array" ref="BC1352">IF(ISNUMBER(BC452), -MIN(0, BC452/MAX(IF(ISNUMBER(BC$396:BC452), BC$396:BC452))-1), NA())</f>
        <v>#N/A</v>
      </c>
      <c r="BD1352" s="49" t="e">
        <f t="array" ref="BD1352">IF(ISNUMBER(BD452), -MIN(0, BD452/MAX(IF(ISNUMBER(BD$396:BD452), BD$396:BD452))-1), NA())</f>
        <v>#N/A</v>
      </c>
      <c r="BE1352" s="49" t="e">
        <f t="array" ref="BE1352">IF(ISNUMBER(BE452), -MIN(0, BE452/MAX(IF(ISNUMBER(BE$396:BE452), BE$396:BE452))-1), NA())</f>
        <v>#N/A</v>
      </c>
      <c r="BF1352" s="49" t="e">
        <f t="array" ref="BF1352">IF(ISNUMBER(BF452), -MIN(0, BF452/MAX(IF(ISNUMBER(BF$396:BF452), BF$396:BF452))-1), NA())</f>
        <v>#N/A</v>
      </c>
      <c r="BG1352" s="49" t="e">
        <f t="array" ref="BG1352">IF(ISNUMBER(BG452), -MIN(0, BG452/MAX(IF(ISNUMBER(BG$396:BG452), BG$396:BG452))-1), NA())</f>
        <v>#N/A</v>
      </c>
      <c r="BH1352" s="49" t="e">
        <f t="array" ref="BH1352">IF(ISNUMBER(BH452), -MIN(0, BH452/MAX(IF(ISNUMBER(BH$396:BH452), BH$396:BH452))-1), NA())</f>
        <v>#N/A</v>
      </c>
      <c r="BI1352" s="49" t="e">
        <f t="array" ref="BI1352">IF(ISNUMBER(BI452), -MIN(0, BI452/MAX(IF(ISNUMBER(BI$396:BI452), BI$396:BI452))-1), NA())</f>
        <v>#N/A</v>
      </c>
      <c r="BJ1352" s="49" t="e">
        <f t="array" ref="BJ1352">IF(ISNUMBER(BJ452), -MIN(0, BJ452/MAX(IF(ISNUMBER(BJ$396:BJ452), BJ$396:BJ452))-1), NA())</f>
        <v>#N/A</v>
      </c>
      <c r="BK1352" s="49" t="e">
        <f t="array" ref="BK1352">IF(ISNUMBER(BK452), -MIN(0, BK452/MAX(IF(ISNUMBER(BK$396:BK452), BK$396:BK452))-1), NA())</f>
        <v>#N/A</v>
      </c>
      <c r="BL1352" s="49" t="e">
        <f t="array" ref="BL1352">IF(ISNUMBER(BL452), -MIN(0, BL452/MAX(IF(ISNUMBER(BL$396:BL452), BL$396:BL452))-1), NA())</f>
        <v>#N/A</v>
      </c>
      <c r="BM1352" s="49" t="e">
        <f t="array" ref="BM1352">IF(ISNUMBER(BM452), -MIN(0, BM452/MAX(IF(ISNUMBER(BM$396:BM452), BM$396:BM452))-1), NA())</f>
        <v>#N/A</v>
      </c>
      <c r="BN1352" s="49" t="e">
        <f t="array" ref="BN1352">IF(ISNUMBER(BN452), -MIN(0, BN452/MAX(IF(ISNUMBER(BN$396:BN452), BN$396:BN452))-1), NA())</f>
        <v>#N/A</v>
      </c>
      <c r="BO1352" s="49" t="e">
        <f t="array" ref="BO1352">IF(ISNUMBER(BO452), -MIN(0, BO452/MAX(IF(ISNUMBER(BO$396:BO452), BO$396:BO452))-1), NA())</f>
        <v>#N/A</v>
      </c>
      <c r="BP1352" s="49" t="e">
        <f t="array" ref="BP1352">IF(ISNUMBER(BP452), -MIN(0, BP452/MAX(IF(ISNUMBER(BP$396:BP452), BP$396:BP452))-1), NA())</f>
        <v>#N/A</v>
      </c>
      <c r="BQ1352" s="49" t="e">
        <f t="array" ref="BQ1352">IF(ISNUMBER(BQ452), -MIN(0, BQ452/MAX(IF(ISNUMBER(BQ$396:BQ452), BQ$396:BQ452))-1), NA())</f>
        <v>#N/A</v>
      </c>
      <c r="BR1352" s="49" t="e">
        <f t="array" ref="BR1352">IF(ISNUMBER(BR452), -MIN(0, BR452/MAX(IF(ISNUMBER(BR$396:BR452), BR$396:BR452))-1), NA())</f>
        <v>#N/A</v>
      </c>
      <c r="BS1352" s="49" t="e">
        <f t="array" ref="BS1352">IF(ISNUMBER(BS452), -MIN(0, BS452/MAX(IF(ISNUMBER(BS$396:BS452), BS$396:BS452))-1), NA())</f>
        <v>#N/A</v>
      </c>
    </row>
    <row r="1353" spans="2:71">
      <c r="B1353" s="48">
        <f t="shared" si="1131"/>
        <v>1927</v>
      </c>
      <c r="M1353" s="49" t="e">
        <f t="array" ref="M1353">IF(ISNUMBER(M453), -IF(M$91, MIN(0, M453/MAX(IF(ISNUMBER(M$396:M453), M$396:M453))-1), MIN(0, M603/MAX(IF(ISNUMBER(M$546:M603), M$546:M603))-1)), NA())</f>
        <v>#N/A</v>
      </c>
      <c r="N1353" s="49" t="e">
        <f t="array" ref="N1353">IF(ISNUMBER(N453), -IF(N$91, MIN(0, N453/MAX(IF(ISNUMBER(N$396:N453), N$396:N453))-1), MIN(0, N603/MAX(IF(ISNUMBER(N$546:N603), N$546:N603))-1)), NA())</f>
        <v>#N/A</v>
      </c>
      <c r="X1353" s="49" t="e">
        <f t="array" ref="X1353">IF(ISNUMBER(X453), -IF(X$91, MIN(0, X453/MAX(IF(ISNUMBER(X$396:X453), X$396:X453))-1), MIN(0, X603/MAX(IF(ISNUMBER(X$546:X603), X$546:X603))-1)), NA())</f>
        <v>#N/A</v>
      </c>
      <c r="Y1353" s="49" t="e">
        <f t="array" ref="Y1353">IF(ISNUMBER(Y453), -IF(Y$91, MIN(0, Y453/MAX(IF(ISNUMBER(Y$396:Y453), Y$396:Y453))-1), MIN(0, Y603/MAX(IF(ISNUMBER(Y$546:Y603), Y$546:Y603))-1)), NA())</f>
        <v>#N/A</v>
      </c>
      <c r="AA1353" s="49" t="e">
        <f t="array" ref="AA1353">IF(ISNUMBER(AA453), -MIN(0, AA453/MAX(IF(ISNUMBER(AA$396:AA453), AA$396:AA453))-1), NA())</f>
        <v>#N/A</v>
      </c>
      <c r="AB1353" s="49" t="e">
        <f t="array" ref="AB1353">IF(ISNUMBER(AB453), -MIN(0, AB453/MAX(IF(ISNUMBER(AB$396:AB453), AB$396:AB453))-1), NA())</f>
        <v>#N/A</v>
      </c>
      <c r="AC1353" s="49" t="e">
        <f t="array" ref="AC1353">IF(ISNUMBER(AC453), -MIN(0, AC453/MAX(IF(ISNUMBER(AC$396:AC453), AC$396:AC453))-1), NA())</f>
        <v>#N/A</v>
      </c>
      <c r="AD1353" s="49" t="e">
        <f t="array" ref="AD1353">IF(ISNUMBER(AD453), -MIN(0, AD453/MAX(IF(ISNUMBER(AD$396:AD453), AD$396:AD453))-1), NA())</f>
        <v>#N/A</v>
      </c>
      <c r="AE1353" s="49" t="e">
        <f t="array" ref="AE1353">IF(ISNUMBER(AE453), -MIN(0, AE453/MAX(IF(ISNUMBER(AE$396:AE453), AE$396:AE453))-1), NA())</f>
        <v>#N/A</v>
      </c>
      <c r="AG1353" s="49" t="e">
        <f t="array" ref="AG1353">IF(ISNUMBER(AG453), -MIN(0, AG453/MAX(IF(ISNUMBER(AG$396:AG453), AG$396:AG453))-1), NA())</f>
        <v>#N/A</v>
      </c>
      <c r="AM1353" s="49" t="e">
        <f t="array" ref="AM1353">IF(ISNUMBER(AM453), -MIN(0, AM453/MAX(IF(ISNUMBER(AM$396:AM453), AM$396:AM453))-1), NA())</f>
        <v>#N/A</v>
      </c>
      <c r="AN1353" s="49" t="e">
        <f t="array" ref="AN1353">IF(ISNUMBER(AN453), -MIN(0, AN453/MAX(IF(ISNUMBER(AN$396:AN453), AN$396:AN453))-1), NA())</f>
        <v>#N/A</v>
      </c>
      <c r="AO1353" s="49" t="e">
        <f t="array" ref="AO1353">IF(ISNUMBER(AO453), -MIN(0, AO453/MAX(IF(ISNUMBER(AO$396:AO453), AO$396:AO453))-1), NA())</f>
        <v>#N/A</v>
      </c>
      <c r="AP1353" s="49" t="e">
        <f t="array" ref="AP1353">IF(ISNUMBER(AP453), -MIN(0, AP453/MAX(IF(ISNUMBER(AP$396:AP453), AP$396:AP453))-1), NA())</f>
        <v>#N/A</v>
      </c>
      <c r="AQ1353" s="49" t="e">
        <f t="array" ref="AQ1353">IF(ISNUMBER(AQ453), -MIN(0, AQ453/MAX(IF(ISNUMBER(AQ$396:AQ453), AQ$396:AQ453))-1), NA())</f>
        <v>#N/A</v>
      </c>
      <c r="AS1353" s="49" t="e">
        <f t="array" ref="AS1353">IF(ISNUMBER(AS453), -MIN(0, AS453/MAX(IF(ISNUMBER(AS$396:AS453), AS$396:AS453))-1), NA())</f>
        <v>#N/A</v>
      </c>
      <c r="AU1353" s="49" t="e">
        <f t="array" ref="AU1353">IF(ISNUMBER(AU453), -MIN(0, AU453/MAX(IF(ISNUMBER(AU$396:AU453), AU$396:AU453))-1), NA())</f>
        <v>#N/A</v>
      </c>
      <c r="AV1353" s="49" t="e">
        <f t="array" ref="AV1353">IF(ISNUMBER(AV453), -MIN(0, AV453/MAX(IF(ISNUMBER(AV$396:AV453), AV$396:AV453))-1), NA())</f>
        <v>#N/A</v>
      </c>
      <c r="AW1353" s="49" t="e">
        <f t="array" ref="AW1353">IF(ISNUMBER(AW453), -MIN(0, AW453/MAX(IF(ISNUMBER(AW$396:AW453), AW$396:AW453))-1), NA())</f>
        <v>#N/A</v>
      </c>
      <c r="AX1353" s="49" t="e">
        <f t="array" ref="AX1353">IF(ISNUMBER(AX453), -MIN(0, AX453/MAX(IF(ISNUMBER(AX$396:AX453), AX$396:AX453))-1), NA())</f>
        <v>#N/A</v>
      </c>
      <c r="AY1353" s="49" t="e">
        <f t="array" ref="AY1353">IF(ISNUMBER(AY453), -MIN(0, AY453/MAX(IF(ISNUMBER(AY$396:AY453), AY$396:AY453))-1), NA())</f>
        <v>#N/A</v>
      </c>
      <c r="AZ1353" s="49" t="e">
        <f t="array" ref="AZ1353">IF(ISNUMBER(AZ453), -MIN(0, AZ453/MAX(IF(ISNUMBER(AZ$396:AZ453), AZ$396:AZ453))-1), NA())</f>
        <v>#N/A</v>
      </c>
      <c r="BA1353" s="49" t="e">
        <f t="array" ref="BA1353">IF(ISNUMBER(BA453), -MIN(0, BA453/MAX(IF(ISNUMBER(BA$396:BA453), BA$396:BA453))-1), NA())</f>
        <v>#N/A</v>
      </c>
      <c r="BB1353" s="49" t="e">
        <f t="array" ref="BB1353">IF(ISNUMBER(BB453), -MIN(0, BB453/MAX(IF(ISNUMBER(BB$396:BB453), BB$396:BB453))-1), NA())</f>
        <v>#N/A</v>
      </c>
      <c r="BC1353" s="49" t="e">
        <f t="array" ref="BC1353">IF(ISNUMBER(BC453), -MIN(0, BC453/MAX(IF(ISNUMBER(BC$396:BC453), BC$396:BC453))-1), NA())</f>
        <v>#N/A</v>
      </c>
      <c r="BD1353" s="49" t="e">
        <f t="array" ref="BD1353">IF(ISNUMBER(BD453), -MIN(0, BD453/MAX(IF(ISNUMBER(BD$396:BD453), BD$396:BD453))-1), NA())</f>
        <v>#N/A</v>
      </c>
      <c r="BE1353" s="49" t="e">
        <f t="array" ref="BE1353">IF(ISNUMBER(BE453), -MIN(0, BE453/MAX(IF(ISNUMBER(BE$396:BE453), BE$396:BE453))-1), NA())</f>
        <v>#N/A</v>
      </c>
      <c r="BF1353" s="49" t="e">
        <f t="array" ref="BF1353">IF(ISNUMBER(BF453), -MIN(0, BF453/MAX(IF(ISNUMBER(BF$396:BF453), BF$396:BF453))-1), NA())</f>
        <v>#N/A</v>
      </c>
      <c r="BG1353" s="49" t="e">
        <f t="array" ref="BG1353">IF(ISNUMBER(BG453), -MIN(0, BG453/MAX(IF(ISNUMBER(BG$396:BG453), BG$396:BG453))-1), NA())</f>
        <v>#N/A</v>
      </c>
      <c r="BH1353" s="49" t="e">
        <f t="array" ref="BH1353">IF(ISNUMBER(BH453), -MIN(0, BH453/MAX(IF(ISNUMBER(BH$396:BH453), BH$396:BH453))-1), NA())</f>
        <v>#N/A</v>
      </c>
      <c r="BI1353" s="49" t="e">
        <f t="array" ref="BI1353">IF(ISNUMBER(BI453), -MIN(0, BI453/MAX(IF(ISNUMBER(BI$396:BI453), BI$396:BI453))-1), NA())</f>
        <v>#N/A</v>
      </c>
      <c r="BJ1353" s="49" t="e">
        <f t="array" ref="BJ1353">IF(ISNUMBER(BJ453), -MIN(0, BJ453/MAX(IF(ISNUMBER(BJ$396:BJ453), BJ$396:BJ453))-1), NA())</f>
        <v>#N/A</v>
      </c>
      <c r="BK1353" s="49" t="e">
        <f t="array" ref="BK1353">IF(ISNUMBER(BK453), -MIN(0, BK453/MAX(IF(ISNUMBER(BK$396:BK453), BK$396:BK453))-1), NA())</f>
        <v>#N/A</v>
      </c>
      <c r="BL1353" s="49" t="e">
        <f t="array" ref="BL1353">IF(ISNUMBER(BL453), -MIN(0, BL453/MAX(IF(ISNUMBER(BL$396:BL453), BL$396:BL453))-1), NA())</f>
        <v>#N/A</v>
      </c>
      <c r="BM1353" s="49" t="e">
        <f t="array" ref="BM1353">IF(ISNUMBER(BM453), -MIN(0, BM453/MAX(IF(ISNUMBER(BM$396:BM453), BM$396:BM453))-1), NA())</f>
        <v>#N/A</v>
      </c>
      <c r="BN1353" s="49" t="e">
        <f t="array" ref="BN1353">IF(ISNUMBER(BN453), -MIN(0, BN453/MAX(IF(ISNUMBER(BN$396:BN453), BN$396:BN453))-1), NA())</f>
        <v>#N/A</v>
      </c>
      <c r="BO1353" s="49" t="e">
        <f t="array" ref="BO1353">IF(ISNUMBER(BO453), -MIN(0, BO453/MAX(IF(ISNUMBER(BO$396:BO453), BO$396:BO453))-1), NA())</f>
        <v>#N/A</v>
      </c>
      <c r="BP1353" s="49" t="e">
        <f t="array" ref="BP1353">IF(ISNUMBER(BP453), -MIN(0, BP453/MAX(IF(ISNUMBER(BP$396:BP453), BP$396:BP453))-1), NA())</f>
        <v>#N/A</v>
      </c>
      <c r="BQ1353" s="49" t="e">
        <f t="array" ref="BQ1353">IF(ISNUMBER(BQ453), -MIN(0, BQ453/MAX(IF(ISNUMBER(BQ$396:BQ453), BQ$396:BQ453))-1), NA())</f>
        <v>#N/A</v>
      </c>
      <c r="BR1353" s="49" t="e">
        <f t="array" ref="BR1353">IF(ISNUMBER(BR453), -MIN(0, BR453/MAX(IF(ISNUMBER(BR$396:BR453), BR$396:BR453))-1), NA())</f>
        <v>#N/A</v>
      </c>
      <c r="BS1353" s="49" t="e">
        <f t="array" ref="BS1353">IF(ISNUMBER(BS453), -MIN(0, BS453/MAX(IF(ISNUMBER(BS$396:BS453), BS$396:BS453))-1), NA())</f>
        <v>#N/A</v>
      </c>
    </row>
    <row r="1354" spans="2:71">
      <c r="B1354" s="48">
        <f t="shared" si="1131"/>
        <v>1928</v>
      </c>
      <c r="M1354" s="49" t="e">
        <f t="array" ref="M1354">IF(ISNUMBER(M454), -IF(M$91, MIN(0, M454/MAX(IF(ISNUMBER(M$396:M454), M$396:M454))-1), MIN(0, M604/MAX(IF(ISNUMBER(M$546:M604), M$546:M604))-1)), NA())</f>
        <v>#N/A</v>
      </c>
      <c r="N1354" s="49" t="e">
        <f t="array" ref="N1354">IF(ISNUMBER(N454), -IF(N$91, MIN(0, N454/MAX(IF(ISNUMBER(N$396:N454), N$396:N454))-1), MIN(0, N604/MAX(IF(ISNUMBER(N$546:N604), N$546:N604))-1)), NA())</f>
        <v>#N/A</v>
      </c>
      <c r="X1354" s="49" t="e">
        <f t="array" ref="X1354">IF(ISNUMBER(X454), -IF(X$91, MIN(0, X454/MAX(IF(ISNUMBER(X$396:X454), X$396:X454))-1), MIN(0, X604/MAX(IF(ISNUMBER(X$546:X604), X$546:X604))-1)), NA())</f>
        <v>#N/A</v>
      </c>
      <c r="Y1354" s="49" t="e">
        <f t="array" ref="Y1354">IF(ISNUMBER(Y454), -IF(Y$91, MIN(0, Y454/MAX(IF(ISNUMBER(Y$396:Y454), Y$396:Y454))-1), MIN(0, Y604/MAX(IF(ISNUMBER(Y$546:Y604), Y$546:Y604))-1)), NA())</f>
        <v>#N/A</v>
      </c>
      <c r="AA1354" s="49" t="e">
        <f t="array" ref="AA1354">IF(ISNUMBER(AA454), -MIN(0, AA454/MAX(IF(ISNUMBER(AA$396:AA454), AA$396:AA454))-1), NA())</f>
        <v>#N/A</v>
      </c>
      <c r="AB1354" s="49" t="e">
        <f t="array" ref="AB1354">IF(ISNUMBER(AB454), -MIN(0, AB454/MAX(IF(ISNUMBER(AB$396:AB454), AB$396:AB454))-1), NA())</f>
        <v>#N/A</v>
      </c>
      <c r="AC1354" s="49" t="e">
        <f t="array" ref="AC1354">IF(ISNUMBER(AC454), -MIN(0, AC454/MAX(IF(ISNUMBER(AC$396:AC454), AC$396:AC454))-1), NA())</f>
        <v>#N/A</v>
      </c>
      <c r="AD1354" s="49" t="e">
        <f t="array" ref="AD1354">IF(ISNUMBER(AD454), -MIN(0, AD454/MAX(IF(ISNUMBER(AD$396:AD454), AD$396:AD454))-1), NA())</f>
        <v>#N/A</v>
      </c>
      <c r="AE1354" s="49" t="e">
        <f t="array" ref="AE1354">IF(ISNUMBER(AE454), -MIN(0, AE454/MAX(IF(ISNUMBER(AE$396:AE454), AE$396:AE454))-1), NA())</f>
        <v>#N/A</v>
      </c>
      <c r="AG1354" s="49" t="e">
        <f t="array" ref="AG1354">IF(ISNUMBER(AG454), -MIN(0, AG454/MAX(IF(ISNUMBER(AG$396:AG454), AG$396:AG454))-1), NA())</f>
        <v>#N/A</v>
      </c>
      <c r="AM1354" s="49" t="e">
        <f t="array" ref="AM1354">IF(ISNUMBER(AM454), -MIN(0, AM454/MAX(IF(ISNUMBER(AM$396:AM454), AM$396:AM454))-1), NA())</f>
        <v>#N/A</v>
      </c>
      <c r="AN1354" s="49" t="e">
        <f t="array" ref="AN1354">IF(ISNUMBER(AN454), -MIN(0, AN454/MAX(IF(ISNUMBER(AN$396:AN454), AN$396:AN454))-1), NA())</f>
        <v>#N/A</v>
      </c>
      <c r="AO1354" s="49" t="e">
        <f t="array" ref="AO1354">IF(ISNUMBER(AO454), -MIN(0, AO454/MAX(IF(ISNUMBER(AO$396:AO454), AO$396:AO454))-1), NA())</f>
        <v>#N/A</v>
      </c>
      <c r="AP1354" s="49" t="e">
        <f t="array" ref="AP1354">IF(ISNUMBER(AP454), -MIN(0, AP454/MAX(IF(ISNUMBER(AP$396:AP454), AP$396:AP454))-1), NA())</f>
        <v>#N/A</v>
      </c>
      <c r="AQ1354" s="49" t="e">
        <f t="array" ref="AQ1354">IF(ISNUMBER(AQ454), -MIN(0, AQ454/MAX(IF(ISNUMBER(AQ$396:AQ454), AQ$396:AQ454))-1), NA())</f>
        <v>#N/A</v>
      </c>
      <c r="AS1354" s="49" t="e">
        <f t="array" ref="AS1354">IF(ISNUMBER(AS454), -MIN(0, AS454/MAX(IF(ISNUMBER(AS$396:AS454), AS$396:AS454))-1), NA())</f>
        <v>#N/A</v>
      </c>
      <c r="AU1354" s="49" t="e">
        <f t="array" ref="AU1354">IF(ISNUMBER(AU454), -MIN(0, AU454/MAX(IF(ISNUMBER(AU$396:AU454), AU$396:AU454))-1), NA())</f>
        <v>#N/A</v>
      </c>
      <c r="AV1354" s="49" t="e">
        <f t="array" ref="AV1354">IF(ISNUMBER(AV454), -MIN(0, AV454/MAX(IF(ISNUMBER(AV$396:AV454), AV$396:AV454))-1), NA())</f>
        <v>#N/A</v>
      </c>
      <c r="AW1354" s="49" t="e">
        <f t="array" ref="AW1354">IF(ISNUMBER(AW454), -MIN(0, AW454/MAX(IF(ISNUMBER(AW$396:AW454), AW$396:AW454))-1), NA())</f>
        <v>#N/A</v>
      </c>
      <c r="AX1354" s="49" t="e">
        <f t="array" ref="AX1354">IF(ISNUMBER(AX454), -MIN(0, AX454/MAX(IF(ISNUMBER(AX$396:AX454), AX$396:AX454))-1), NA())</f>
        <v>#N/A</v>
      </c>
      <c r="AY1354" s="49" t="e">
        <f t="array" ref="AY1354">IF(ISNUMBER(AY454), -MIN(0, AY454/MAX(IF(ISNUMBER(AY$396:AY454), AY$396:AY454))-1), NA())</f>
        <v>#N/A</v>
      </c>
      <c r="AZ1354" s="49" t="e">
        <f t="array" ref="AZ1354">IF(ISNUMBER(AZ454), -MIN(0, AZ454/MAX(IF(ISNUMBER(AZ$396:AZ454), AZ$396:AZ454))-1), NA())</f>
        <v>#N/A</v>
      </c>
      <c r="BA1354" s="49" t="e">
        <f t="array" ref="BA1354">IF(ISNUMBER(BA454), -MIN(0, BA454/MAX(IF(ISNUMBER(BA$396:BA454), BA$396:BA454))-1), NA())</f>
        <v>#N/A</v>
      </c>
      <c r="BB1354" s="49" t="e">
        <f t="array" ref="BB1354">IF(ISNUMBER(BB454), -MIN(0, BB454/MAX(IF(ISNUMBER(BB$396:BB454), BB$396:BB454))-1), NA())</f>
        <v>#N/A</v>
      </c>
      <c r="BC1354" s="49" t="e">
        <f t="array" ref="BC1354">IF(ISNUMBER(BC454), -MIN(0, BC454/MAX(IF(ISNUMBER(BC$396:BC454), BC$396:BC454))-1), NA())</f>
        <v>#N/A</v>
      </c>
      <c r="BD1354" s="49" t="e">
        <f t="array" ref="BD1354">IF(ISNUMBER(BD454), -MIN(0, BD454/MAX(IF(ISNUMBER(BD$396:BD454), BD$396:BD454))-1), NA())</f>
        <v>#N/A</v>
      </c>
      <c r="BE1354" s="49" t="e">
        <f t="array" ref="BE1354">IF(ISNUMBER(BE454), -MIN(0, BE454/MAX(IF(ISNUMBER(BE$396:BE454), BE$396:BE454))-1), NA())</f>
        <v>#N/A</v>
      </c>
      <c r="BF1354" s="49" t="e">
        <f t="array" ref="BF1354">IF(ISNUMBER(BF454), -MIN(0, BF454/MAX(IF(ISNUMBER(BF$396:BF454), BF$396:BF454))-1), NA())</f>
        <v>#N/A</v>
      </c>
      <c r="BG1354" s="49" t="e">
        <f t="array" ref="BG1354">IF(ISNUMBER(BG454), -MIN(0, BG454/MAX(IF(ISNUMBER(BG$396:BG454), BG$396:BG454))-1), NA())</f>
        <v>#N/A</v>
      </c>
      <c r="BH1354" s="49" t="e">
        <f t="array" ref="BH1354">IF(ISNUMBER(BH454), -MIN(0, BH454/MAX(IF(ISNUMBER(BH$396:BH454), BH$396:BH454))-1), NA())</f>
        <v>#N/A</v>
      </c>
      <c r="BI1354" s="49" t="e">
        <f t="array" ref="BI1354">IF(ISNUMBER(BI454), -MIN(0, BI454/MAX(IF(ISNUMBER(BI$396:BI454), BI$396:BI454))-1), NA())</f>
        <v>#N/A</v>
      </c>
      <c r="BJ1354" s="49" t="e">
        <f t="array" ref="BJ1354">IF(ISNUMBER(BJ454), -MIN(0, BJ454/MAX(IF(ISNUMBER(BJ$396:BJ454), BJ$396:BJ454))-1), NA())</f>
        <v>#N/A</v>
      </c>
      <c r="BK1354" s="49" t="e">
        <f t="array" ref="BK1354">IF(ISNUMBER(BK454), -MIN(0, BK454/MAX(IF(ISNUMBER(BK$396:BK454), BK$396:BK454))-1), NA())</f>
        <v>#N/A</v>
      </c>
      <c r="BL1354" s="49" t="e">
        <f t="array" ref="BL1354">IF(ISNUMBER(BL454), -MIN(0, BL454/MAX(IF(ISNUMBER(BL$396:BL454), BL$396:BL454))-1), NA())</f>
        <v>#N/A</v>
      </c>
      <c r="BM1354" s="49" t="e">
        <f t="array" ref="BM1354">IF(ISNUMBER(BM454), -MIN(0, BM454/MAX(IF(ISNUMBER(BM$396:BM454), BM$396:BM454))-1), NA())</f>
        <v>#N/A</v>
      </c>
      <c r="BN1354" s="49" t="e">
        <f t="array" ref="BN1354">IF(ISNUMBER(BN454), -MIN(0, BN454/MAX(IF(ISNUMBER(BN$396:BN454), BN$396:BN454))-1), NA())</f>
        <v>#N/A</v>
      </c>
      <c r="BO1354" s="49" t="e">
        <f t="array" ref="BO1354">IF(ISNUMBER(BO454), -MIN(0, BO454/MAX(IF(ISNUMBER(BO$396:BO454), BO$396:BO454))-1), NA())</f>
        <v>#N/A</v>
      </c>
      <c r="BP1354" s="49" t="e">
        <f t="array" ref="BP1354">IF(ISNUMBER(BP454), -MIN(0, BP454/MAX(IF(ISNUMBER(BP$396:BP454), BP$396:BP454))-1), NA())</f>
        <v>#N/A</v>
      </c>
      <c r="BQ1354" s="49" t="e">
        <f t="array" ref="BQ1354">IF(ISNUMBER(BQ454), -MIN(0, BQ454/MAX(IF(ISNUMBER(BQ$396:BQ454), BQ$396:BQ454))-1), NA())</f>
        <v>#N/A</v>
      </c>
      <c r="BR1354" s="49" t="e">
        <f t="array" ref="BR1354">IF(ISNUMBER(BR454), -MIN(0, BR454/MAX(IF(ISNUMBER(BR$396:BR454), BR$396:BR454))-1), NA())</f>
        <v>#N/A</v>
      </c>
      <c r="BS1354" s="49" t="e">
        <f t="array" ref="BS1354">IF(ISNUMBER(BS454), -MIN(0, BS454/MAX(IF(ISNUMBER(BS$396:BS454), BS$396:BS454))-1), NA())</f>
        <v>#N/A</v>
      </c>
    </row>
    <row r="1355" spans="2:71">
      <c r="B1355" s="48">
        <f t="shared" si="1131"/>
        <v>1929</v>
      </c>
      <c r="M1355" s="49" t="e">
        <f t="array" ref="M1355">IF(ISNUMBER(M455), -IF(M$91, MIN(0, M455/MAX(IF(ISNUMBER(M$396:M455), M$396:M455))-1), MIN(0, M605/MAX(IF(ISNUMBER(M$546:M605), M$546:M605))-1)), NA())</f>
        <v>#N/A</v>
      </c>
      <c r="N1355" s="49" t="e">
        <f t="array" ref="N1355">IF(ISNUMBER(N455), -IF(N$91, MIN(0, N455/MAX(IF(ISNUMBER(N$396:N455), N$396:N455))-1), MIN(0, N605/MAX(IF(ISNUMBER(N$546:N605), N$546:N605))-1)), NA())</f>
        <v>#N/A</v>
      </c>
      <c r="X1355" s="49" t="e">
        <f t="array" ref="X1355">IF(ISNUMBER(X455), -IF(X$91, MIN(0, X455/MAX(IF(ISNUMBER(X$396:X455), X$396:X455))-1), MIN(0, X605/MAX(IF(ISNUMBER(X$546:X605), X$546:X605))-1)), NA())</f>
        <v>#N/A</v>
      </c>
      <c r="Y1355" s="49" t="e">
        <f t="array" ref="Y1355">IF(ISNUMBER(Y455), -IF(Y$91, MIN(0, Y455/MAX(IF(ISNUMBER(Y$396:Y455), Y$396:Y455))-1), MIN(0, Y605/MAX(IF(ISNUMBER(Y$546:Y605), Y$546:Y605))-1)), NA())</f>
        <v>#N/A</v>
      </c>
      <c r="AA1355" s="49" t="e">
        <f t="array" ref="AA1355">IF(ISNUMBER(AA455), -MIN(0, AA455/MAX(IF(ISNUMBER(AA$396:AA455), AA$396:AA455))-1), NA())</f>
        <v>#N/A</v>
      </c>
      <c r="AB1355" s="49" t="e">
        <f t="array" ref="AB1355">IF(ISNUMBER(AB455), -MIN(0, AB455/MAX(IF(ISNUMBER(AB$396:AB455), AB$396:AB455))-1), NA())</f>
        <v>#N/A</v>
      </c>
      <c r="AC1355" s="49" t="e">
        <f t="array" ref="AC1355">IF(ISNUMBER(AC455), -MIN(0, AC455/MAX(IF(ISNUMBER(AC$396:AC455), AC$396:AC455))-1), NA())</f>
        <v>#N/A</v>
      </c>
      <c r="AD1355" s="49" t="e">
        <f t="array" ref="AD1355">IF(ISNUMBER(AD455), -MIN(0, AD455/MAX(IF(ISNUMBER(AD$396:AD455), AD$396:AD455))-1), NA())</f>
        <v>#N/A</v>
      </c>
      <c r="AE1355" s="49" t="e">
        <f t="array" ref="AE1355">IF(ISNUMBER(AE455), -MIN(0, AE455/MAX(IF(ISNUMBER(AE$396:AE455), AE$396:AE455))-1), NA())</f>
        <v>#N/A</v>
      </c>
      <c r="AG1355" s="49" t="e">
        <f t="array" ref="AG1355">IF(ISNUMBER(AG455), -MIN(0, AG455/MAX(IF(ISNUMBER(AG$396:AG455), AG$396:AG455))-1), NA())</f>
        <v>#N/A</v>
      </c>
      <c r="AM1355" s="49" t="e">
        <f t="array" ref="AM1355">IF(ISNUMBER(AM455), -MIN(0, AM455/MAX(IF(ISNUMBER(AM$396:AM455), AM$396:AM455))-1), NA())</f>
        <v>#N/A</v>
      </c>
      <c r="AN1355" s="49" t="e">
        <f t="array" ref="AN1355">IF(ISNUMBER(AN455), -MIN(0, AN455/MAX(IF(ISNUMBER(AN$396:AN455), AN$396:AN455))-1), NA())</f>
        <v>#N/A</v>
      </c>
      <c r="AO1355" s="49" t="e">
        <f t="array" ref="AO1355">IF(ISNUMBER(AO455), -MIN(0, AO455/MAX(IF(ISNUMBER(AO$396:AO455), AO$396:AO455))-1), NA())</f>
        <v>#N/A</v>
      </c>
      <c r="AP1355" s="49" t="e">
        <f t="array" ref="AP1355">IF(ISNUMBER(AP455), -MIN(0, AP455/MAX(IF(ISNUMBER(AP$396:AP455), AP$396:AP455))-1), NA())</f>
        <v>#N/A</v>
      </c>
      <c r="AQ1355" s="49" t="e">
        <f t="array" ref="AQ1355">IF(ISNUMBER(AQ455), -MIN(0, AQ455/MAX(IF(ISNUMBER(AQ$396:AQ455), AQ$396:AQ455))-1), NA())</f>
        <v>#N/A</v>
      </c>
      <c r="AS1355" s="49" t="e">
        <f t="array" ref="AS1355">IF(ISNUMBER(AS455), -MIN(0, AS455/MAX(IF(ISNUMBER(AS$396:AS455), AS$396:AS455))-1), NA())</f>
        <v>#N/A</v>
      </c>
      <c r="AU1355" s="49" t="e">
        <f t="array" ref="AU1355">IF(ISNUMBER(AU455), -MIN(0, AU455/MAX(IF(ISNUMBER(AU$396:AU455), AU$396:AU455))-1), NA())</f>
        <v>#N/A</v>
      </c>
      <c r="AV1355" s="49" t="e">
        <f t="array" ref="AV1355">IF(ISNUMBER(AV455), -MIN(0, AV455/MAX(IF(ISNUMBER(AV$396:AV455), AV$396:AV455))-1), NA())</f>
        <v>#N/A</v>
      </c>
      <c r="AW1355" s="49" t="e">
        <f t="array" ref="AW1355">IF(ISNUMBER(AW455), -MIN(0, AW455/MAX(IF(ISNUMBER(AW$396:AW455), AW$396:AW455))-1), NA())</f>
        <v>#N/A</v>
      </c>
      <c r="AX1355" s="49" t="e">
        <f t="array" ref="AX1355">IF(ISNUMBER(AX455), -MIN(0, AX455/MAX(IF(ISNUMBER(AX$396:AX455), AX$396:AX455))-1), NA())</f>
        <v>#N/A</v>
      </c>
      <c r="AY1355" s="49" t="e">
        <f t="array" ref="AY1355">IF(ISNUMBER(AY455), -MIN(0, AY455/MAX(IF(ISNUMBER(AY$396:AY455), AY$396:AY455))-1), NA())</f>
        <v>#N/A</v>
      </c>
      <c r="AZ1355" s="49" t="e">
        <f t="array" ref="AZ1355">IF(ISNUMBER(AZ455), -MIN(0, AZ455/MAX(IF(ISNUMBER(AZ$396:AZ455), AZ$396:AZ455))-1), NA())</f>
        <v>#N/A</v>
      </c>
      <c r="BA1355" s="49" t="e">
        <f t="array" ref="BA1355">IF(ISNUMBER(BA455), -MIN(0, BA455/MAX(IF(ISNUMBER(BA$396:BA455), BA$396:BA455))-1), NA())</f>
        <v>#N/A</v>
      </c>
      <c r="BB1355" s="49" t="e">
        <f t="array" ref="BB1355">IF(ISNUMBER(BB455), -MIN(0, BB455/MAX(IF(ISNUMBER(BB$396:BB455), BB$396:BB455))-1), NA())</f>
        <v>#N/A</v>
      </c>
      <c r="BC1355" s="49" t="e">
        <f t="array" ref="BC1355">IF(ISNUMBER(BC455), -MIN(0, BC455/MAX(IF(ISNUMBER(BC$396:BC455), BC$396:BC455))-1), NA())</f>
        <v>#N/A</v>
      </c>
      <c r="BD1355" s="49" t="e">
        <f t="array" ref="BD1355">IF(ISNUMBER(BD455), -MIN(0, BD455/MAX(IF(ISNUMBER(BD$396:BD455), BD$396:BD455))-1), NA())</f>
        <v>#N/A</v>
      </c>
      <c r="BE1355" s="49" t="e">
        <f t="array" ref="BE1355">IF(ISNUMBER(BE455), -MIN(0, BE455/MAX(IF(ISNUMBER(BE$396:BE455), BE$396:BE455))-1), NA())</f>
        <v>#N/A</v>
      </c>
      <c r="BF1355" s="49" t="e">
        <f t="array" ref="BF1355">IF(ISNUMBER(BF455), -MIN(0, BF455/MAX(IF(ISNUMBER(BF$396:BF455), BF$396:BF455))-1), NA())</f>
        <v>#N/A</v>
      </c>
      <c r="BG1355" s="49" t="e">
        <f t="array" ref="BG1355">IF(ISNUMBER(BG455), -MIN(0, BG455/MAX(IF(ISNUMBER(BG$396:BG455), BG$396:BG455))-1), NA())</f>
        <v>#N/A</v>
      </c>
      <c r="BH1355" s="49" t="e">
        <f t="array" ref="BH1355">IF(ISNUMBER(BH455), -MIN(0, BH455/MAX(IF(ISNUMBER(BH$396:BH455), BH$396:BH455))-1), NA())</f>
        <v>#N/A</v>
      </c>
      <c r="BI1355" s="49" t="e">
        <f t="array" ref="BI1355">IF(ISNUMBER(BI455), -MIN(0, BI455/MAX(IF(ISNUMBER(BI$396:BI455), BI$396:BI455))-1), NA())</f>
        <v>#N/A</v>
      </c>
      <c r="BJ1355" s="49" t="e">
        <f t="array" ref="BJ1355">IF(ISNUMBER(BJ455), -MIN(0, BJ455/MAX(IF(ISNUMBER(BJ$396:BJ455), BJ$396:BJ455))-1), NA())</f>
        <v>#N/A</v>
      </c>
      <c r="BK1355" s="49" t="e">
        <f t="array" ref="BK1355">IF(ISNUMBER(BK455), -MIN(0, BK455/MAX(IF(ISNUMBER(BK$396:BK455), BK$396:BK455))-1), NA())</f>
        <v>#N/A</v>
      </c>
      <c r="BL1355" s="49" t="e">
        <f t="array" ref="BL1355">IF(ISNUMBER(BL455), -MIN(0, BL455/MAX(IF(ISNUMBER(BL$396:BL455), BL$396:BL455))-1), NA())</f>
        <v>#N/A</v>
      </c>
      <c r="BM1355" s="49" t="e">
        <f t="array" ref="BM1355">IF(ISNUMBER(BM455), -MIN(0, BM455/MAX(IF(ISNUMBER(BM$396:BM455), BM$396:BM455))-1), NA())</f>
        <v>#N/A</v>
      </c>
      <c r="BN1355" s="49" t="e">
        <f t="array" ref="BN1355">IF(ISNUMBER(BN455), -MIN(0, BN455/MAX(IF(ISNUMBER(BN$396:BN455), BN$396:BN455))-1), NA())</f>
        <v>#N/A</v>
      </c>
      <c r="BO1355" s="49" t="e">
        <f t="array" ref="BO1355">IF(ISNUMBER(BO455), -MIN(0, BO455/MAX(IF(ISNUMBER(BO$396:BO455), BO$396:BO455))-1), NA())</f>
        <v>#N/A</v>
      </c>
      <c r="BP1355" s="49" t="e">
        <f t="array" ref="BP1355">IF(ISNUMBER(BP455), -MIN(0, BP455/MAX(IF(ISNUMBER(BP$396:BP455), BP$396:BP455))-1), NA())</f>
        <v>#N/A</v>
      </c>
      <c r="BQ1355" s="49" t="e">
        <f t="array" ref="BQ1355">IF(ISNUMBER(BQ455), -MIN(0, BQ455/MAX(IF(ISNUMBER(BQ$396:BQ455), BQ$396:BQ455))-1), NA())</f>
        <v>#N/A</v>
      </c>
      <c r="BR1355" s="49" t="e">
        <f t="array" ref="BR1355">IF(ISNUMBER(BR455), -MIN(0, BR455/MAX(IF(ISNUMBER(BR$396:BR455), BR$396:BR455))-1), NA())</f>
        <v>#N/A</v>
      </c>
      <c r="BS1355" s="49" t="e">
        <f t="array" ref="BS1355">IF(ISNUMBER(BS455), -MIN(0, BS455/MAX(IF(ISNUMBER(BS$396:BS455), BS$396:BS455))-1), NA())</f>
        <v>#N/A</v>
      </c>
    </row>
    <row r="1356" spans="2:71">
      <c r="B1356" s="48">
        <f t="shared" si="1131"/>
        <v>1930</v>
      </c>
      <c r="M1356" s="49" t="e">
        <f t="array" ref="M1356">IF(ISNUMBER(M456), -IF(M$91, MIN(0, M456/MAX(IF(ISNUMBER(M$396:M456), M$396:M456))-1), MIN(0, M606/MAX(IF(ISNUMBER(M$546:M606), M$546:M606))-1)), NA())</f>
        <v>#N/A</v>
      </c>
      <c r="N1356" s="49" t="e">
        <f t="array" ref="N1356">IF(ISNUMBER(N456), -IF(N$91, MIN(0, N456/MAX(IF(ISNUMBER(N$396:N456), N$396:N456))-1), MIN(0, N606/MAX(IF(ISNUMBER(N$546:N606), N$546:N606))-1)), NA())</f>
        <v>#N/A</v>
      </c>
      <c r="X1356" s="49" t="e">
        <f t="array" ref="X1356">IF(ISNUMBER(X456), -IF(X$91, MIN(0, X456/MAX(IF(ISNUMBER(X$396:X456), X$396:X456))-1), MIN(0, X606/MAX(IF(ISNUMBER(X$546:X606), X$546:X606))-1)), NA())</f>
        <v>#N/A</v>
      </c>
      <c r="Y1356" s="49" t="e">
        <f t="array" ref="Y1356">IF(ISNUMBER(Y456), -IF(Y$91, MIN(0, Y456/MAX(IF(ISNUMBER(Y$396:Y456), Y$396:Y456))-1), MIN(0, Y606/MAX(IF(ISNUMBER(Y$546:Y606), Y$546:Y606))-1)), NA())</f>
        <v>#N/A</v>
      </c>
      <c r="AA1356" s="49" t="e">
        <f t="array" ref="AA1356">IF(ISNUMBER(AA456), -MIN(0, AA456/MAX(IF(ISNUMBER(AA$396:AA456), AA$396:AA456))-1), NA())</f>
        <v>#N/A</v>
      </c>
      <c r="AB1356" s="49" t="e">
        <f t="array" ref="AB1356">IF(ISNUMBER(AB456), -MIN(0, AB456/MAX(IF(ISNUMBER(AB$396:AB456), AB$396:AB456))-1), NA())</f>
        <v>#N/A</v>
      </c>
      <c r="AC1356" s="49" t="e">
        <f t="array" ref="AC1356">IF(ISNUMBER(AC456), -MIN(0, AC456/MAX(IF(ISNUMBER(AC$396:AC456), AC$396:AC456))-1), NA())</f>
        <v>#N/A</v>
      </c>
      <c r="AD1356" s="49" t="e">
        <f t="array" ref="AD1356">IF(ISNUMBER(AD456), -MIN(0, AD456/MAX(IF(ISNUMBER(AD$396:AD456), AD$396:AD456))-1), NA())</f>
        <v>#N/A</v>
      </c>
      <c r="AE1356" s="49" t="e">
        <f t="array" ref="AE1356">IF(ISNUMBER(AE456), -MIN(0, AE456/MAX(IF(ISNUMBER(AE$396:AE456), AE$396:AE456))-1), NA())</f>
        <v>#N/A</v>
      </c>
      <c r="AG1356" s="49" t="e">
        <f t="array" ref="AG1356">IF(ISNUMBER(AG456), -MIN(0, AG456/MAX(IF(ISNUMBER(AG$396:AG456), AG$396:AG456))-1), NA())</f>
        <v>#N/A</v>
      </c>
      <c r="AM1356" s="49" t="e">
        <f t="array" ref="AM1356">IF(ISNUMBER(AM456), -MIN(0, AM456/MAX(IF(ISNUMBER(AM$396:AM456), AM$396:AM456))-1), NA())</f>
        <v>#N/A</v>
      </c>
      <c r="AN1356" s="49" t="e">
        <f t="array" ref="AN1356">IF(ISNUMBER(AN456), -MIN(0, AN456/MAX(IF(ISNUMBER(AN$396:AN456), AN$396:AN456))-1), NA())</f>
        <v>#N/A</v>
      </c>
      <c r="AO1356" s="49" t="e">
        <f t="array" ref="AO1356">IF(ISNUMBER(AO456), -MIN(0, AO456/MAX(IF(ISNUMBER(AO$396:AO456), AO$396:AO456))-1), NA())</f>
        <v>#N/A</v>
      </c>
      <c r="AP1356" s="49" t="e">
        <f t="array" ref="AP1356">IF(ISNUMBER(AP456), -MIN(0, AP456/MAX(IF(ISNUMBER(AP$396:AP456), AP$396:AP456))-1), NA())</f>
        <v>#N/A</v>
      </c>
      <c r="AQ1356" s="49" t="e">
        <f t="array" ref="AQ1356">IF(ISNUMBER(AQ456), -MIN(0, AQ456/MAX(IF(ISNUMBER(AQ$396:AQ456), AQ$396:AQ456))-1), NA())</f>
        <v>#N/A</v>
      </c>
      <c r="AS1356" s="49" t="e">
        <f t="array" ref="AS1356">IF(ISNUMBER(AS456), -MIN(0, AS456/MAX(IF(ISNUMBER(AS$396:AS456), AS$396:AS456))-1), NA())</f>
        <v>#N/A</v>
      </c>
      <c r="AU1356" s="49" t="e">
        <f t="array" ref="AU1356">IF(ISNUMBER(AU456), -MIN(0, AU456/MAX(IF(ISNUMBER(AU$396:AU456), AU$396:AU456))-1), NA())</f>
        <v>#N/A</v>
      </c>
      <c r="AV1356" s="49" t="e">
        <f t="array" ref="AV1356">IF(ISNUMBER(AV456), -MIN(0, AV456/MAX(IF(ISNUMBER(AV$396:AV456), AV$396:AV456))-1), NA())</f>
        <v>#N/A</v>
      </c>
      <c r="AW1356" s="49" t="e">
        <f t="array" ref="AW1356">IF(ISNUMBER(AW456), -MIN(0, AW456/MAX(IF(ISNUMBER(AW$396:AW456), AW$396:AW456))-1), NA())</f>
        <v>#N/A</v>
      </c>
      <c r="AX1356" s="49" t="e">
        <f t="array" ref="AX1356">IF(ISNUMBER(AX456), -MIN(0, AX456/MAX(IF(ISNUMBER(AX$396:AX456), AX$396:AX456))-1), NA())</f>
        <v>#N/A</v>
      </c>
      <c r="AY1356" s="49" t="e">
        <f t="array" ref="AY1356">IF(ISNUMBER(AY456), -MIN(0, AY456/MAX(IF(ISNUMBER(AY$396:AY456), AY$396:AY456))-1), NA())</f>
        <v>#N/A</v>
      </c>
      <c r="AZ1356" s="49" t="e">
        <f t="array" ref="AZ1356">IF(ISNUMBER(AZ456), -MIN(0, AZ456/MAX(IF(ISNUMBER(AZ$396:AZ456), AZ$396:AZ456))-1), NA())</f>
        <v>#N/A</v>
      </c>
      <c r="BA1356" s="49" t="e">
        <f t="array" ref="BA1356">IF(ISNUMBER(BA456), -MIN(0, BA456/MAX(IF(ISNUMBER(BA$396:BA456), BA$396:BA456))-1), NA())</f>
        <v>#N/A</v>
      </c>
      <c r="BB1356" s="49" t="e">
        <f t="array" ref="BB1356">IF(ISNUMBER(BB456), -MIN(0, BB456/MAX(IF(ISNUMBER(BB$396:BB456), BB$396:BB456))-1), NA())</f>
        <v>#N/A</v>
      </c>
      <c r="BC1356" s="49" t="e">
        <f t="array" ref="BC1356">IF(ISNUMBER(BC456), -MIN(0, BC456/MAX(IF(ISNUMBER(BC$396:BC456), BC$396:BC456))-1), NA())</f>
        <v>#N/A</v>
      </c>
      <c r="BD1356" s="49" t="e">
        <f t="array" ref="BD1356">IF(ISNUMBER(BD456), -MIN(0, BD456/MAX(IF(ISNUMBER(BD$396:BD456), BD$396:BD456))-1), NA())</f>
        <v>#N/A</v>
      </c>
      <c r="BE1356" s="49" t="e">
        <f t="array" ref="BE1356">IF(ISNUMBER(BE456), -MIN(0, BE456/MAX(IF(ISNUMBER(BE$396:BE456), BE$396:BE456))-1), NA())</f>
        <v>#N/A</v>
      </c>
      <c r="BF1356" s="49" t="e">
        <f t="array" ref="BF1356">IF(ISNUMBER(BF456), -MIN(0, BF456/MAX(IF(ISNUMBER(BF$396:BF456), BF$396:BF456))-1), NA())</f>
        <v>#N/A</v>
      </c>
      <c r="BG1356" s="49" t="e">
        <f t="array" ref="BG1356">IF(ISNUMBER(BG456), -MIN(0, BG456/MAX(IF(ISNUMBER(BG$396:BG456), BG$396:BG456))-1), NA())</f>
        <v>#N/A</v>
      </c>
      <c r="BH1356" s="49" t="e">
        <f t="array" ref="BH1356">IF(ISNUMBER(BH456), -MIN(0, BH456/MAX(IF(ISNUMBER(BH$396:BH456), BH$396:BH456))-1), NA())</f>
        <v>#N/A</v>
      </c>
      <c r="BI1356" s="49" t="e">
        <f t="array" ref="BI1356">IF(ISNUMBER(BI456), -MIN(0, BI456/MAX(IF(ISNUMBER(BI$396:BI456), BI$396:BI456))-1), NA())</f>
        <v>#N/A</v>
      </c>
      <c r="BJ1356" s="49" t="e">
        <f t="array" ref="BJ1356">IF(ISNUMBER(BJ456), -MIN(0, BJ456/MAX(IF(ISNUMBER(BJ$396:BJ456), BJ$396:BJ456))-1), NA())</f>
        <v>#N/A</v>
      </c>
      <c r="BK1356" s="49" t="e">
        <f t="array" ref="BK1356">IF(ISNUMBER(BK456), -MIN(0, BK456/MAX(IF(ISNUMBER(BK$396:BK456), BK$396:BK456))-1), NA())</f>
        <v>#N/A</v>
      </c>
      <c r="BL1356" s="49" t="e">
        <f t="array" ref="BL1356">IF(ISNUMBER(BL456), -MIN(0, BL456/MAX(IF(ISNUMBER(BL$396:BL456), BL$396:BL456))-1), NA())</f>
        <v>#N/A</v>
      </c>
      <c r="BM1356" s="49" t="e">
        <f t="array" ref="BM1356">IF(ISNUMBER(BM456), -MIN(0, BM456/MAX(IF(ISNUMBER(BM$396:BM456), BM$396:BM456))-1), NA())</f>
        <v>#N/A</v>
      </c>
      <c r="BN1356" s="49" t="e">
        <f t="array" ref="BN1356">IF(ISNUMBER(BN456), -MIN(0, BN456/MAX(IF(ISNUMBER(BN$396:BN456), BN$396:BN456))-1), NA())</f>
        <v>#N/A</v>
      </c>
      <c r="BO1356" s="49" t="e">
        <f t="array" ref="BO1356">IF(ISNUMBER(BO456), -MIN(0, BO456/MAX(IF(ISNUMBER(BO$396:BO456), BO$396:BO456))-1), NA())</f>
        <v>#N/A</v>
      </c>
      <c r="BP1356" s="49" t="e">
        <f t="array" ref="BP1356">IF(ISNUMBER(BP456), -MIN(0, BP456/MAX(IF(ISNUMBER(BP$396:BP456), BP$396:BP456))-1), NA())</f>
        <v>#N/A</v>
      </c>
      <c r="BQ1356" s="49" t="e">
        <f t="array" ref="BQ1356">IF(ISNUMBER(BQ456), -MIN(0, BQ456/MAX(IF(ISNUMBER(BQ$396:BQ456), BQ$396:BQ456))-1), NA())</f>
        <v>#N/A</v>
      </c>
      <c r="BR1356" s="49" t="e">
        <f t="array" ref="BR1356">IF(ISNUMBER(BR456), -MIN(0, BR456/MAX(IF(ISNUMBER(BR$396:BR456), BR$396:BR456))-1), NA())</f>
        <v>#N/A</v>
      </c>
      <c r="BS1356" s="49" t="e">
        <f t="array" ref="BS1356">IF(ISNUMBER(BS456), -MIN(0, BS456/MAX(IF(ISNUMBER(BS$396:BS456), BS$396:BS456))-1), NA())</f>
        <v>#N/A</v>
      </c>
    </row>
    <row r="1357" spans="2:71">
      <c r="B1357" s="48">
        <f t="shared" si="1131"/>
        <v>1931</v>
      </c>
      <c r="M1357" s="49" t="e">
        <f t="array" ref="M1357">IF(ISNUMBER(M457), -IF(M$91, MIN(0, M457/MAX(IF(ISNUMBER(M$396:M457), M$396:M457))-1), MIN(0, M607/MAX(IF(ISNUMBER(M$546:M607), M$546:M607))-1)), NA())</f>
        <v>#N/A</v>
      </c>
      <c r="N1357" s="49" t="e">
        <f t="array" ref="N1357">IF(ISNUMBER(N457), -IF(N$91, MIN(0, N457/MAX(IF(ISNUMBER(N$396:N457), N$396:N457))-1), MIN(0, N607/MAX(IF(ISNUMBER(N$546:N607), N$546:N607))-1)), NA())</f>
        <v>#N/A</v>
      </c>
      <c r="X1357" s="49" t="e">
        <f t="array" ref="X1357">IF(ISNUMBER(X457), -IF(X$91, MIN(0, X457/MAX(IF(ISNUMBER(X$396:X457), X$396:X457))-1), MIN(0, X607/MAX(IF(ISNUMBER(X$546:X607), X$546:X607))-1)), NA())</f>
        <v>#N/A</v>
      </c>
      <c r="Y1357" s="49" t="e">
        <f t="array" ref="Y1357">IF(ISNUMBER(Y457), -IF(Y$91, MIN(0, Y457/MAX(IF(ISNUMBER(Y$396:Y457), Y$396:Y457))-1), MIN(0, Y607/MAX(IF(ISNUMBER(Y$546:Y607), Y$546:Y607))-1)), NA())</f>
        <v>#N/A</v>
      </c>
      <c r="AA1357" s="49" t="e">
        <f t="array" ref="AA1357">IF(ISNUMBER(AA457), -MIN(0, AA457/MAX(IF(ISNUMBER(AA$396:AA457), AA$396:AA457))-1), NA())</f>
        <v>#N/A</v>
      </c>
      <c r="AB1357" s="49" t="e">
        <f t="array" ref="AB1357">IF(ISNUMBER(AB457), -MIN(0, AB457/MAX(IF(ISNUMBER(AB$396:AB457), AB$396:AB457))-1), NA())</f>
        <v>#N/A</v>
      </c>
      <c r="AC1357" s="49" t="e">
        <f t="array" ref="AC1357">IF(ISNUMBER(AC457), -MIN(0, AC457/MAX(IF(ISNUMBER(AC$396:AC457), AC$396:AC457))-1), NA())</f>
        <v>#N/A</v>
      </c>
      <c r="AD1357" s="49" t="e">
        <f t="array" ref="AD1357">IF(ISNUMBER(AD457), -MIN(0, AD457/MAX(IF(ISNUMBER(AD$396:AD457), AD$396:AD457))-1), NA())</f>
        <v>#N/A</v>
      </c>
      <c r="AE1357" s="49" t="e">
        <f t="array" ref="AE1357">IF(ISNUMBER(AE457), -MIN(0, AE457/MAX(IF(ISNUMBER(AE$396:AE457), AE$396:AE457))-1), NA())</f>
        <v>#N/A</v>
      </c>
      <c r="AG1357" s="49" t="e">
        <f t="array" ref="AG1357">IF(ISNUMBER(AG457), -MIN(0, AG457/MAX(IF(ISNUMBER(AG$396:AG457), AG$396:AG457))-1), NA())</f>
        <v>#N/A</v>
      </c>
      <c r="AM1357" s="49" t="e">
        <f t="array" ref="AM1357">IF(ISNUMBER(AM457), -MIN(0, AM457/MAX(IF(ISNUMBER(AM$396:AM457), AM$396:AM457))-1), NA())</f>
        <v>#N/A</v>
      </c>
      <c r="AN1357" s="49" t="e">
        <f t="array" ref="AN1357">IF(ISNUMBER(AN457), -MIN(0, AN457/MAX(IF(ISNUMBER(AN$396:AN457), AN$396:AN457))-1), NA())</f>
        <v>#N/A</v>
      </c>
      <c r="AO1357" s="49" t="e">
        <f t="array" ref="AO1357">IF(ISNUMBER(AO457), -MIN(0, AO457/MAX(IF(ISNUMBER(AO$396:AO457), AO$396:AO457))-1), NA())</f>
        <v>#N/A</v>
      </c>
      <c r="AP1357" s="49" t="e">
        <f t="array" ref="AP1357">IF(ISNUMBER(AP457), -MIN(0, AP457/MAX(IF(ISNUMBER(AP$396:AP457), AP$396:AP457))-1), NA())</f>
        <v>#N/A</v>
      </c>
      <c r="AQ1357" s="49" t="e">
        <f t="array" ref="AQ1357">IF(ISNUMBER(AQ457), -MIN(0, AQ457/MAX(IF(ISNUMBER(AQ$396:AQ457), AQ$396:AQ457))-1), NA())</f>
        <v>#N/A</v>
      </c>
      <c r="AS1357" s="49" t="e">
        <f t="array" ref="AS1357">IF(ISNUMBER(AS457), -MIN(0, AS457/MAX(IF(ISNUMBER(AS$396:AS457), AS$396:AS457))-1), NA())</f>
        <v>#N/A</v>
      </c>
      <c r="AU1357" s="49" t="e">
        <f t="array" ref="AU1357">IF(ISNUMBER(AU457), -MIN(0, AU457/MAX(IF(ISNUMBER(AU$396:AU457), AU$396:AU457))-1), NA())</f>
        <v>#N/A</v>
      </c>
      <c r="AV1357" s="49" t="e">
        <f t="array" ref="AV1357">IF(ISNUMBER(AV457), -MIN(0, AV457/MAX(IF(ISNUMBER(AV$396:AV457), AV$396:AV457))-1), NA())</f>
        <v>#N/A</v>
      </c>
      <c r="AW1357" s="49" t="e">
        <f t="array" ref="AW1357">IF(ISNUMBER(AW457), -MIN(0, AW457/MAX(IF(ISNUMBER(AW$396:AW457), AW$396:AW457))-1), NA())</f>
        <v>#N/A</v>
      </c>
      <c r="AX1357" s="49" t="e">
        <f t="array" ref="AX1357">IF(ISNUMBER(AX457), -MIN(0, AX457/MAX(IF(ISNUMBER(AX$396:AX457), AX$396:AX457))-1), NA())</f>
        <v>#N/A</v>
      </c>
      <c r="AY1357" s="49" t="e">
        <f t="array" ref="AY1357">IF(ISNUMBER(AY457), -MIN(0, AY457/MAX(IF(ISNUMBER(AY$396:AY457), AY$396:AY457))-1), NA())</f>
        <v>#N/A</v>
      </c>
      <c r="AZ1357" s="49" t="e">
        <f t="array" ref="AZ1357">IF(ISNUMBER(AZ457), -MIN(0, AZ457/MAX(IF(ISNUMBER(AZ$396:AZ457), AZ$396:AZ457))-1), NA())</f>
        <v>#N/A</v>
      </c>
      <c r="BA1357" s="49" t="e">
        <f t="array" ref="BA1357">IF(ISNUMBER(BA457), -MIN(0, BA457/MAX(IF(ISNUMBER(BA$396:BA457), BA$396:BA457))-1), NA())</f>
        <v>#N/A</v>
      </c>
      <c r="BB1357" s="49" t="e">
        <f t="array" ref="BB1357">IF(ISNUMBER(BB457), -MIN(0, BB457/MAX(IF(ISNUMBER(BB$396:BB457), BB$396:BB457))-1), NA())</f>
        <v>#N/A</v>
      </c>
      <c r="BC1357" s="49" t="e">
        <f t="array" ref="BC1357">IF(ISNUMBER(BC457), -MIN(0, BC457/MAX(IF(ISNUMBER(BC$396:BC457), BC$396:BC457))-1), NA())</f>
        <v>#N/A</v>
      </c>
      <c r="BD1357" s="49" t="e">
        <f t="array" ref="BD1357">IF(ISNUMBER(BD457), -MIN(0, BD457/MAX(IF(ISNUMBER(BD$396:BD457), BD$396:BD457))-1), NA())</f>
        <v>#N/A</v>
      </c>
      <c r="BE1357" s="49" t="e">
        <f t="array" ref="BE1357">IF(ISNUMBER(BE457), -MIN(0, BE457/MAX(IF(ISNUMBER(BE$396:BE457), BE$396:BE457))-1), NA())</f>
        <v>#N/A</v>
      </c>
      <c r="BF1357" s="49" t="e">
        <f t="array" ref="BF1357">IF(ISNUMBER(BF457), -MIN(0, BF457/MAX(IF(ISNUMBER(BF$396:BF457), BF$396:BF457))-1), NA())</f>
        <v>#N/A</v>
      </c>
      <c r="BG1357" s="49" t="e">
        <f t="array" ref="BG1357">IF(ISNUMBER(BG457), -MIN(0, BG457/MAX(IF(ISNUMBER(BG$396:BG457), BG$396:BG457))-1), NA())</f>
        <v>#N/A</v>
      </c>
      <c r="BH1357" s="49" t="e">
        <f t="array" ref="BH1357">IF(ISNUMBER(BH457), -MIN(0, BH457/MAX(IF(ISNUMBER(BH$396:BH457), BH$396:BH457))-1), NA())</f>
        <v>#N/A</v>
      </c>
      <c r="BI1357" s="49" t="e">
        <f t="array" ref="BI1357">IF(ISNUMBER(BI457), -MIN(0, BI457/MAX(IF(ISNUMBER(BI$396:BI457), BI$396:BI457))-1), NA())</f>
        <v>#N/A</v>
      </c>
      <c r="BJ1357" s="49" t="e">
        <f t="array" ref="BJ1357">IF(ISNUMBER(BJ457), -MIN(0, BJ457/MAX(IF(ISNUMBER(BJ$396:BJ457), BJ$396:BJ457))-1), NA())</f>
        <v>#N/A</v>
      </c>
      <c r="BK1357" s="49" t="e">
        <f t="array" ref="BK1357">IF(ISNUMBER(BK457), -MIN(0, BK457/MAX(IF(ISNUMBER(BK$396:BK457), BK$396:BK457))-1), NA())</f>
        <v>#N/A</v>
      </c>
      <c r="BL1357" s="49" t="e">
        <f t="array" ref="BL1357">IF(ISNUMBER(BL457), -MIN(0, BL457/MAX(IF(ISNUMBER(BL$396:BL457), BL$396:BL457))-1), NA())</f>
        <v>#N/A</v>
      </c>
      <c r="BM1357" s="49" t="e">
        <f t="array" ref="BM1357">IF(ISNUMBER(BM457), -MIN(0, BM457/MAX(IF(ISNUMBER(BM$396:BM457), BM$396:BM457))-1), NA())</f>
        <v>#N/A</v>
      </c>
      <c r="BN1357" s="49" t="e">
        <f t="array" ref="BN1357">IF(ISNUMBER(BN457), -MIN(0, BN457/MAX(IF(ISNUMBER(BN$396:BN457), BN$396:BN457))-1), NA())</f>
        <v>#N/A</v>
      </c>
      <c r="BO1357" s="49" t="e">
        <f t="array" ref="BO1357">IF(ISNUMBER(BO457), -MIN(0, BO457/MAX(IF(ISNUMBER(BO$396:BO457), BO$396:BO457))-1), NA())</f>
        <v>#N/A</v>
      </c>
      <c r="BP1357" s="49" t="e">
        <f t="array" ref="BP1357">IF(ISNUMBER(BP457), -MIN(0, BP457/MAX(IF(ISNUMBER(BP$396:BP457), BP$396:BP457))-1), NA())</f>
        <v>#N/A</v>
      </c>
      <c r="BQ1357" s="49" t="e">
        <f t="array" ref="BQ1357">IF(ISNUMBER(BQ457), -MIN(0, BQ457/MAX(IF(ISNUMBER(BQ$396:BQ457), BQ$396:BQ457))-1), NA())</f>
        <v>#N/A</v>
      </c>
      <c r="BR1357" s="49" t="e">
        <f t="array" ref="BR1357">IF(ISNUMBER(BR457), -MIN(0, BR457/MAX(IF(ISNUMBER(BR$396:BR457), BR$396:BR457))-1), NA())</f>
        <v>#N/A</v>
      </c>
      <c r="BS1357" s="49" t="e">
        <f t="array" ref="BS1357">IF(ISNUMBER(BS457), -MIN(0, BS457/MAX(IF(ISNUMBER(BS$396:BS457), BS$396:BS457))-1), NA())</f>
        <v>#N/A</v>
      </c>
    </row>
    <row r="1358" spans="2:71">
      <c r="B1358" s="48">
        <f t="shared" si="1131"/>
        <v>1932</v>
      </c>
      <c r="M1358" s="49" t="e">
        <f t="array" ref="M1358">IF(ISNUMBER(M458), -IF(M$91, MIN(0, M458/MAX(IF(ISNUMBER(M$396:M458), M$396:M458))-1), MIN(0, M608/MAX(IF(ISNUMBER(M$546:M608), M$546:M608))-1)), NA())</f>
        <v>#N/A</v>
      </c>
      <c r="N1358" s="49" t="e">
        <f t="array" ref="N1358">IF(ISNUMBER(N458), -IF(N$91, MIN(0, N458/MAX(IF(ISNUMBER(N$396:N458), N$396:N458))-1), MIN(0, N608/MAX(IF(ISNUMBER(N$546:N608), N$546:N608))-1)), NA())</f>
        <v>#N/A</v>
      </c>
      <c r="X1358" s="49" t="e">
        <f t="array" ref="X1358">IF(ISNUMBER(X458), -IF(X$91, MIN(0, X458/MAX(IF(ISNUMBER(X$396:X458), X$396:X458))-1), MIN(0, X608/MAX(IF(ISNUMBER(X$546:X608), X$546:X608))-1)), NA())</f>
        <v>#N/A</v>
      </c>
      <c r="Y1358" s="49" t="e">
        <f t="array" ref="Y1358">IF(ISNUMBER(Y458), -IF(Y$91, MIN(0, Y458/MAX(IF(ISNUMBER(Y$396:Y458), Y$396:Y458))-1), MIN(0, Y608/MAX(IF(ISNUMBER(Y$546:Y608), Y$546:Y608))-1)), NA())</f>
        <v>#N/A</v>
      </c>
      <c r="AA1358" s="49" t="e">
        <f t="array" ref="AA1358">IF(ISNUMBER(AA458), -MIN(0, AA458/MAX(IF(ISNUMBER(AA$396:AA458), AA$396:AA458))-1), NA())</f>
        <v>#N/A</v>
      </c>
      <c r="AB1358" s="49" t="e">
        <f t="array" ref="AB1358">IF(ISNUMBER(AB458), -MIN(0, AB458/MAX(IF(ISNUMBER(AB$396:AB458), AB$396:AB458))-1), NA())</f>
        <v>#N/A</v>
      </c>
      <c r="AC1358" s="49" t="e">
        <f t="array" ref="AC1358">IF(ISNUMBER(AC458), -MIN(0, AC458/MAX(IF(ISNUMBER(AC$396:AC458), AC$396:AC458))-1), NA())</f>
        <v>#N/A</v>
      </c>
      <c r="AD1358" s="49" t="e">
        <f t="array" ref="AD1358">IF(ISNUMBER(AD458), -MIN(0, AD458/MAX(IF(ISNUMBER(AD$396:AD458), AD$396:AD458))-1), NA())</f>
        <v>#N/A</v>
      </c>
      <c r="AE1358" s="49" t="e">
        <f t="array" ref="AE1358">IF(ISNUMBER(AE458), -MIN(0, AE458/MAX(IF(ISNUMBER(AE$396:AE458), AE$396:AE458))-1), NA())</f>
        <v>#N/A</v>
      </c>
      <c r="AG1358" s="49" t="e">
        <f t="array" ref="AG1358">IF(ISNUMBER(AG458), -MIN(0, AG458/MAX(IF(ISNUMBER(AG$396:AG458), AG$396:AG458))-1), NA())</f>
        <v>#N/A</v>
      </c>
      <c r="AM1358" s="49" t="e">
        <f t="array" ref="AM1358">IF(ISNUMBER(AM458), -MIN(0, AM458/MAX(IF(ISNUMBER(AM$396:AM458), AM$396:AM458))-1), NA())</f>
        <v>#N/A</v>
      </c>
      <c r="AN1358" s="49" t="e">
        <f t="array" ref="AN1358">IF(ISNUMBER(AN458), -MIN(0, AN458/MAX(IF(ISNUMBER(AN$396:AN458), AN$396:AN458))-1), NA())</f>
        <v>#N/A</v>
      </c>
      <c r="AO1358" s="49" t="e">
        <f t="array" ref="AO1358">IF(ISNUMBER(AO458), -MIN(0, AO458/MAX(IF(ISNUMBER(AO$396:AO458), AO$396:AO458))-1), NA())</f>
        <v>#N/A</v>
      </c>
      <c r="AP1358" s="49" t="e">
        <f t="array" ref="AP1358">IF(ISNUMBER(AP458), -MIN(0, AP458/MAX(IF(ISNUMBER(AP$396:AP458), AP$396:AP458))-1), NA())</f>
        <v>#N/A</v>
      </c>
      <c r="AQ1358" s="49" t="e">
        <f t="array" ref="AQ1358">IF(ISNUMBER(AQ458), -MIN(0, AQ458/MAX(IF(ISNUMBER(AQ$396:AQ458), AQ$396:AQ458))-1), NA())</f>
        <v>#N/A</v>
      </c>
      <c r="AS1358" s="49" t="e">
        <f t="array" ref="AS1358">IF(ISNUMBER(AS458), -MIN(0, AS458/MAX(IF(ISNUMBER(AS$396:AS458), AS$396:AS458))-1), NA())</f>
        <v>#N/A</v>
      </c>
      <c r="AU1358" s="49" t="e">
        <f t="array" ref="AU1358">IF(ISNUMBER(AU458), -MIN(0, AU458/MAX(IF(ISNUMBER(AU$396:AU458), AU$396:AU458))-1), NA())</f>
        <v>#N/A</v>
      </c>
      <c r="AV1358" s="49" t="e">
        <f t="array" ref="AV1358">IF(ISNUMBER(AV458), -MIN(0, AV458/MAX(IF(ISNUMBER(AV$396:AV458), AV$396:AV458))-1), NA())</f>
        <v>#N/A</v>
      </c>
      <c r="AW1358" s="49" t="e">
        <f t="array" ref="AW1358">IF(ISNUMBER(AW458), -MIN(0, AW458/MAX(IF(ISNUMBER(AW$396:AW458), AW$396:AW458))-1), NA())</f>
        <v>#N/A</v>
      </c>
      <c r="AX1358" s="49" t="e">
        <f t="array" ref="AX1358">IF(ISNUMBER(AX458), -MIN(0, AX458/MAX(IF(ISNUMBER(AX$396:AX458), AX$396:AX458))-1), NA())</f>
        <v>#N/A</v>
      </c>
      <c r="AY1358" s="49" t="e">
        <f t="array" ref="AY1358">IF(ISNUMBER(AY458), -MIN(0, AY458/MAX(IF(ISNUMBER(AY$396:AY458), AY$396:AY458))-1), NA())</f>
        <v>#N/A</v>
      </c>
      <c r="AZ1358" s="49" t="e">
        <f t="array" ref="AZ1358">IF(ISNUMBER(AZ458), -MIN(0, AZ458/MAX(IF(ISNUMBER(AZ$396:AZ458), AZ$396:AZ458))-1), NA())</f>
        <v>#N/A</v>
      </c>
      <c r="BA1358" s="49" t="e">
        <f t="array" ref="BA1358">IF(ISNUMBER(BA458), -MIN(0, BA458/MAX(IF(ISNUMBER(BA$396:BA458), BA$396:BA458))-1), NA())</f>
        <v>#N/A</v>
      </c>
      <c r="BB1358" s="49" t="e">
        <f t="array" ref="BB1358">IF(ISNUMBER(BB458), -MIN(0, BB458/MAX(IF(ISNUMBER(BB$396:BB458), BB$396:BB458))-1), NA())</f>
        <v>#N/A</v>
      </c>
      <c r="BC1358" s="49" t="e">
        <f t="array" ref="BC1358">IF(ISNUMBER(BC458), -MIN(0, BC458/MAX(IF(ISNUMBER(BC$396:BC458), BC$396:BC458))-1), NA())</f>
        <v>#N/A</v>
      </c>
      <c r="BD1358" s="49" t="e">
        <f t="array" ref="BD1358">IF(ISNUMBER(BD458), -MIN(0, BD458/MAX(IF(ISNUMBER(BD$396:BD458), BD$396:BD458))-1), NA())</f>
        <v>#N/A</v>
      </c>
      <c r="BE1358" s="49" t="e">
        <f t="array" ref="BE1358">IF(ISNUMBER(BE458), -MIN(0, BE458/MAX(IF(ISNUMBER(BE$396:BE458), BE$396:BE458))-1), NA())</f>
        <v>#N/A</v>
      </c>
      <c r="BF1358" s="49" t="e">
        <f t="array" ref="BF1358">IF(ISNUMBER(BF458), -MIN(0, BF458/MAX(IF(ISNUMBER(BF$396:BF458), BF$396:BF458))-1), NA())</f>
        <v>#N/A</v>
      </c>
      <c r="BG1358" s="49" t="e">
        <f t="array" ref="BG1358">IF(ISNUMBER(BG458), -MIN(0, BG458/MAX(IF(ISNUMBER(BG$396:BG458), BG$396:BG458))-1), NA())</f>
        <v>#N/A</v>
      </c>
      <c r="BH1358" s="49" t="e">
        <f t="array" ref="BH1358">IF(ISNUMBER(BH458), -MIN(0, BH458/MAX(IF(ISNUMBER(BH$396:BH458), BH$396:BH458))-1), NA())</f>
        <v>#N/A</v>
      </c>
      <c r="BI1358" s="49" t="e">
        <f t="array" ref="BI1358">IF(ISNUMBER(BI458), -MIN(0, BI458/MAX(IF(ISNUMBER(BI$396:BI458), BI$396:BI458))-1), NA())</f>
        <v>#N/A</v>
      </c>
      <c r="BJ1358" s="49" t="e">
        <f t="array" ref="BJ1358">IF(ISNUMBER(BJ458), -MIN(0, BJ458/MAX(IF(ISNUMBER(BJ$396:BJ458), BJ$396:BJ458))-1), NA())</f>
        <v>#N/A</v>
      </c>
      <c r="BK1358" s="49" t="e">
        <f t="array" ref="BK1358">IF(ISNUMBER(BK458), -MIN(0, BK458/MAX(IF(ISNUMBER(BK$396:BK458), BK$396:BK458))-1), NA())</f>
        <v>#N/A</v>
      </c>
      <c r="BL1358" s="49" t="e">
        <f t="array" ref="BL1358">IF(ISNUMBER(BL458), -MIN(0, BL458/MAX(IF(ISNUMBER(BL$396:BL458), BL$396:BL458))-1), NA())</f>
        <v>#N/A</v>
      </c>
      <c r="BM1358" s="49" t="e">
        <f t="array" ref="BM1358">IF(ISNUMBER(BM458), -MIN(0, BM458/MAX(IF(ISNUMBER(BM$396:BM458), BM$396:BM458))-1), NA())</f>
        <v>#N/A</v>
      </c>
      <c r="BN1358" s="49" t="e">
        <f t="array" ref="BN1358">IF(ISNUMBER(BN458), -MIN(0, BN458/MAX(IF(ISNUMBER(BN$396:BN458), BN$396:BN458))-1), NA())</f>
        <v>#N/A</v>
      </c>
      <c r="BO1358" s="49" t="e">
        <f t="array" ref="BO1358">IF(ISNUMBER(BO458), -MIN(0, BO458/MAX(IF(ISNUMBER(BO$396:BO458), BO$396:BO458))-1), NA())</f>
        <v>#N/A</v>
      </c>
      <c r="BP1358" s="49" t="e">
        <f t="array" ref="BP1358">IF(ISNUMBER(BP458), -MIN(0, BP458/MAX(IF(ISNUMBER(BP$396:BP458), BP$396:BP458))-1), NA())</f>
        <v>#N/A</v>
      </c>
      <c r="BQ1358" s="49" t="e">
        <f t="array" ref="BQ1358">IF(ISNUMBER(BQ458), -MIN(0, BQ458/MAX(IF(ISNUMBER(BQ$396:BQ458), BQ$396:BQ458))-1), NA())</f>
        <v>#N/A</v>
      </c>
      <c r="BR1358" s="49" t="e">
        <f t="array" ref="BR1358">IF(ISNUMBER(BR458), -MIN(0, BR458/MAX(IF(ISNUMBER(BR$396:BR458), BR$396:BR458))-1), NA())</f>
        <v>#N/A</v>
      </c>
      <c r="BS1358" s="49" t="e">
        <f t="array" ref="BS1358">IF(ISNUMBER(BS458), -MIN(0, BS458/MAX(IF(ISNUMBER(BS$396:BS458), BS$396:BS458))-1), NA())</f>
        <v>#N/A</v>
      </c>
    </row>
    <row r="1359" spans="2:71">
      <c r="B1359" s="48">
        <f t="shared" si="1131"/>
        <v>1933</v>
      </c>
      <c r="M1359" s="49" t="e">
        <f t="array" ref="M1359">IF(ISNUMBER(M459), -IF(M$91, MIN(0, M459/MAX(IF(ISNUMBER(M$396:M459), M$396:M459))-1), MIN(0, M609/MAX(IF(ISNUMBER(M$546:M609), M$546:M609))-1)), NA())</f>
        <v>#N/A</v>
      </c>
      <c r="N1359" s="49" t="e">
        <f t="array" ref="N1359">IF(ISNUMBER(N459), -IF(N$91, MIN(0, N459/MAX(IF(ISNUMBER(N$396:N459), N$396:N459))-1), MIN(0, N609/MAX(IF(ISNUMBER(N$546:N609), N$546:N609))-1)), NA())</f>
        <v>#N/A</v>
      </c>
      <c r="X1359" s="49" t="e">
        <f t="array" ref="X1359">IF(ISNUMBER(X459), -IF(X$91, MIN(0, X459/MAX(IF(ISNUMBER(X$396:X459), X$396:X459))-1), MIN(0, X609/MAX(IF(ISNUMBER(X$546:X609), X$546:X609))-1)), NA())</f>
        <v>#N/A</v>
      </c>
      <c r="Y1359" s="49" t="e">
        <f t="array" ref="Y1359">IF(ISNUMBER(Y459), -IF(Y$91, MIN(0, Y459/MAX(IF(ISNUMBER(Y$396:Y459), Y$396:Y459))-1), MIN(0, Y609/MAX(IF(ISNUMBER(Y$546:Y609), Y$546:Y609))-1)), NA())</f>
        <v>#N/A</v>
      </c>
      <c r="AA1359" s="49" t="e">
        <f t="array" ref="AA1359">IF(ISNUMBER(AA459), -MIN(0, AA459/MAX(IF(ISNUMBER(AA$396:AA459), AA$396:AA459))-1), NA())</f>
        <v>#N/A</v>
      </c>
      <c r="AB1359" s="49" t="e">
        <f t="array" ref="AB1359">IF(ISNUMBER(AB459), -MIN(0, AB459/MAX(IF(ISNUMBER(AB$396:AB459), AB$396:AB459))-1), NA())</f>
        <v>#N/A</v>
      </c>
      <c r="AC1359" s="49" t="e">
        <f t="array" ref="AC1359">IF(ISNUMBER(AC459), -MIN(0, AC459/MAX(IF(ISNUMBER(AC$396:AC459), AC$396:AC459))-1), NA())</f>
        <v>#N/A</v>
      </c>
      <c r="AD1359" s="49" t="e">
        <f t="array" ref="AD1359">IF(ISNUMBER(AD459), -MIN(0, AD459/MAX(IF(ISNUMBER(AD$396:AD459), AD$396:AD459))-1), NA())</f>
        <v>#N/A</v>
      </c>
      <c r="AE1359" s="49" t="e">
        <f t="array" ref="AE1359">IF(ISNUMBER(AE459), -MIN(0, AE459/MAX(IF(ISNUMBER(AE$396:AE459), AE$396:AE459))-1), NA())</f>
        <v>#N/A</v>
      </c>
      <c r="AG1359" s="49" t="e">
        <f t="array" ref="AG1359">IF(ISNUMBER(AG459), -MIN(0, AG459/MAX(IF(ISNUMBER(AG$396:AG459), AG$396:AG459))-1), NA())</f>
        <v>#N/A</v>
      </c>
      <c r="AM1359" s="49" t="e">
        <f t="array" ref="AM1359">IF(ISNUMBER(AM459), -MIN(0, AM459/MAX(IF(ISNUMBER(AM$396:AM459), AM$396:AM459))-1), NA())</f>
        <v>#N/A</v>
      </c>
      <c r="AN1359" s="49" t="e">
        <f t="array" ref="AN1359">IF(ISNUMBER(AN459), -MIN(0, AN459/MAX(IF(ISNUMBER(AN$396:AN459), AN$396:AN459))-1), NA())</f>
        <v>#N/A</v>
      </c>
      <c r="AO1359" s="49" t="e">
        <f t="array" ref="AO1359">IF(ISNUMBER(AO459), -MIN(0, AO459/MAX(IF(ISNUMBER(AO$396:AO459), AO$396:AO459))-1), NA())</f>
        <v>#N/A</v>
      </c>
      <c r="AP1359" s="49" t="e">
        <f t="array" ref="AP1359">IF(ISNUMBER(AP459), -MIN(0, AP459/MAX(IF(ISNUMBER(AP$396:AP459), AP$396:AP459))-1), NA())</f>
        <v>#N/A</v>
      </c>
      <c r="AQ1359" s="49" t="e">
        <f t="array" ref="AQ1359">IF(ISNUMBER(AQ459), -MIN(0, AQ459/MAX(IF(ISNUMBER(AQ$396:AQ459), AQ$396:AQ459))-1), NA())</f>
        <v>#N/A</v>
      </c>
      <c r="AS1359" s="49" t="e">
        <f t="array" ref="AS1359">IF(ISNUMBER(AS459), -MIN(0, AS459/MAX(IF(ISNUMBER(AS$396:AS459), AS$396:AS459))-1), NA())</f>
        <v>#N/A</v>
      </c>
      <c r="AU1359" s="49" t="e">
        <f t="array" ref="AU1359">IF(ISNUMBER(AU459), -MIN(0, AU459/MAX(IF(ISNUMBER(AU$396:AU459), AU$396:AU459))-1), NA())</f>
        <v>#N/A</v>
      </c>
      <c r="AV1359" s="49" t="e">
        <f t="array" ref="AV1359">IF(ISNUMBER(AV459), -MIN(0, AV459/MAX(IF(ISNUMBER(AV$396:AV459), AV$396:AV459))-1), NA())</f>
        <v>#N/A</v>
      </c>
      <c r="AW1359" s="49" t="e">
        <f t="array" ref="AW1359">IF(ISNUMBER(AW459), -MIN(0, AW459/MAX(IF(ISNUMBER(AW$396:AW459), AW$396:AW459))-1), NA())</f>
        <v>#N/A</v>
      </c>
      <c r="AX1359" s="49" t="e">
        <f t="array" ref="AX1359">IF(ISNUMBER(AX459), -MIN(0, AX459/MAX(IF(ISNUMBER(AX$396:AX459), AX$396:AX459))-1), NA())</f>
        <v>#N/A</v>
      </c>
      <c r="AY1359" s="49" t="e">
        <f t="array" ref="AY1359">IF(ISNUMBER(AY459), -MIN(0, AY459/MAX(IF(ISNUMBER(AY$396:AY459), AY$396:AY459))-1), NA())</f>
        <v>#N/A</v>
      </c>
      <c r="AZ1359" s="49" t="e">
        <f t="array" ref="AZ1359">IF(ISNUMBER(AZ459), -MIN(0, AZ459/MAX(IF(ISNUMBER(AZ$396:AZ459), AZ$396:AZ459))-1), NA())</f>
        <v>#N/A</v>
      </c>
      <c r="BA1359" s="49" t="e">
        <f t="array" ref="BA1359">IF(ISNUMBER(BA459), -MIN(0, BA459/MAX(IF(ISNUMBER(BA$396:BA459), BA$396:BA459))-1), NA())</f>
        <v>#N/A</v>
      </c>
      <c r="BB1359" s="49" t="e">
        <f t="array" ref="BB1359">IF(ISNUMBER(BB459), -MIN(0, BB459/MAX(IF(ISNUMBER(BB$396:BB459), BB$396:BB459))-1), NA())</f>
        <v>#N/A</v>
      </c>
      <c r="BC1359" s="49" t="e">
        <f t="array" ref="BC1359">IF(ISNUMBER(BC459), -MIN(0, BC459/MAX(IF(ISNUMBER(BC$396:BC459), BC$396:BC459))-1), NA())</f>
        <v>#N/A</v>
      </c>
      <c r="BD1359" s="49" t="e">
        <f t="array" ref="BD1359">IF(ISNUMBER(BD459), -MIN(0, BD459/MAX(IF(ISNUMBER(BD$396:BD459), BD$396:BD459))-1), NA())</f>
        <v>#N/A</v>
      </c>
      <c r="BE1359" s="49" t="e">
        <f t="array" ref="BE1359">IF(ISNUMBER(BE459), -MIN(0, BE459/MAX(IF(ISNUMBER(BE$396:BE459), BE$396:BE459))-1), NA())</f>
        <v>#N/A</v>
      </c>
      <c r="BF1359" s="49" t="e">
        <f t="array" ref="BF1359">IF(ISNUMBER(BF459), -MIN(0, BF459/MAX(IF(ISNUMBER(BF$396:BF459), BF$396:BF459))-1), NA())</f>
        <v>#N/A</v>
      </c>
      <c r="BG1359" s="49" t="e">
        <f t="array" ref="BG1359">IF(ISNUMBER(BG459), -MIN(0, BG459/MAX(IF(ISNUMBER(BG$396:BG459), BG$396:BG459))-1), NA())</f>
        <v>#N/A</v>
      </c>
      <c r="BH1359" s="49" t="e">
        <f t="array" ref="BH1359">IF(ISNUMBER(BH459), -MIN(0, BH459/MAX(IF(ISNUMBER(BH$396:BH459), BH$396:BH459))-1), NA())</f>
        <v>#N/A</v>
      </c>
      <c r="BI1359" s="49" t="e">
        <f t="array" ref="BI1359">IF(ISNUMBER(BI459), -MIN(0, BI459/MAX(IF(ISNUMBER(BI$396:BI459), BI$396:BI459))-1), NA())</f>
        <v>#N/A</v>
      </c>
      <c r="BJ1359" s="49" t="e">
        <f t="array" ref="BJ1359">IF(ISNUMBER(BJ459), -MIN(0, BJ459/MAX(IF(ISNUMBER(BJ$396:BJ459), BJ$396:BJ459))-1), NA())</f>
        <v>#N/A</v>
      </c>
      <c r="BK1359" s="49" t="e">
        <f t="array" ref="BK1359">IF(ISNUMBER(BK459), -MIN(0, BK459/MAX(IF(ISNUMBER(BK$396:BK459), BK$396:BK459))-1), NA())</f>
        <v>#N/A</v>
      </c>
      <c r="BL1359" s="49" t="e">
        <f t="array" ref="BL1359">IF(ISNUMBER(BL459), -MIN(0, BL459/MAX(IF(ISNUMBER(BL$396:BL459), BL$396:BL459))-1), NA())</f>
        <v>#N/A</v>
      </c>
      <c r="BM1359" s="49" t="e">
        <f t="array" ref="BM1359">IF(ISNUMBER(BM459), -MIN(0, BM459/MAX(IF(ISNUMBER(BM$396:BM459), BM$396:BM459))-1), NA())</f>
        <v>#N/A</v>
      </c>
      <c r="BN1359" s="49" t="e">
        <f t="array" ref="BN1359">IF(ISNUMBER(BN459), -MIN(0, BN459/MAX(IF(ISNUMBER(BN$396:BN459), BN$396:BN459))-1), NA())</f>
        <v>#N/A</v>
      </c>
      <c r="BO1359" s="49" t="e">
        <f t="array" ref="BO1359">IF(ISNUMBER(BO459), -MIN(0, BO459/MAX(IF(ISNUMBER(BO$396:BO459), BO$396:BO459))-1), NA())</f>
        <v>#N/A</v>
      </c>
      <c r="BP1359" s="49" t="e">
        <f t="array" ref="BP1359">IF(ISNUMBER(BP459), -MIN(0, BP459/MAX(IF(ISNUMBER(BP$396:BP459), BP$396:BP459))-1), NA())</f>
        <v>#N/A</v>
      </c>
      <c r="BQ1359" s="49" t="e">
        <f t="array" ref="BQ1359">IF(ISNUMBER(BQ459), -MIN(0, BQ459/MAX(IF(ISNUMBER(BQ$396:BQ459), BQ$396:BQ459))-1), NA())</f>
        <v>#N/A</v>
      </c>
      <c r="BR1359" s="49" t="e">
        <f t="array" ref="BR1359">IF(ISNUMBER(BR459), -MIN(0, BR459/MAX(IF(ISNUMBER(BR$396:BR459), BR$396:BR459))-1), NA())</f>
        <v>#N/A</v>
      </c>
      <c r="BS1359" s="49" t="e">
        <f t="array" ref="BS1359">IF(ISNUMBER(BS459), -MIN(0, BS459/MAX(IF(ISNUMBER(BS$396:BS459), BS$396:BS459))-1), NA())</f>
        <v>#N/A</v>
      </c>
    </row>
    <row r="1360" spans="2:71">
      <c r="B1360" s="48">
        <f t="shared" si="1131"/>
        <v>1934</v>
      </c>
      <c r="M1360" s="49" t="e">
        <f t="array" ref="M1360">IF(ISNUMBER(M460), -IF(M$91, MIN(0, M460/MAX(IF(ISNUMBER(M$396:M460), M$396:M460))-1), MIN(0, M610/MAX(IF(ISNUMBER(M$546:M610), M$546:M610))-1)), NA())</f>
        <v>#N/A</v>
      </c>
      <c r="N1360" s="49" t="e">
        <f t="array" ref="N1360">IF(ISNUMBER(N460), -IF(N$91, MIN(0, N460/MAX(IF(ISNUMBER(N$396:N460), N$396:N460))-1), MIN(0, N610/MAX(IF(ISNUMBER(N$546:N610), N$546:N610))-1)), NA())</f>
        <v>#N/A</v>
      </c>
      <c r="X1360" s="49" t="e">
        <f t="array" ref="X1360">IF(ISNUMBER(X460), -IF(X$91, MIN(0, X460/MAX(IF(ISNUMBER(X$396:X460), X$396:X460))-1), MIN(0, X610/MAX(IF(ISNUMBER(X$546:X610), X$546:X610))-1)), NA())</f>
        <v>#N/A</v>
      </c>
      <c r="Y1360" s="49" t="e">
        <f t="array" ref="Y1360">IF(ISNUMBER(Y460), -IF(Y$91, MIN(0, Y460/MAX(IF(ISNUMBER(Y$396:Y460), Y$396:Y460))-1), MIN(0, Y610/MAX(IF(ISNUMBER(Y$546:Y610), Y$546:Y610))-1)), NA())</f>
        <v>#N/A</v>
      </c>
      <c r="AA1360" s="49" t="e">
        <f t="array" ref="AA1360">IF(ISNUMBER(AA460), -MIN(0, AA460/MAX(IF(ISNUMBER(AA$396:AA460), AA$396:AA460))-1), NA())</f>
        <v>#N/A</v>
      </c>
      <c r="AB1360" s="49" t="e">
        <f t="array" ref="AB1360">IF(ISNUMBER(AB460), -MIN(0, AB460/MAX(IF(ISNUMBER(AB$396:AB460), AB$396:AB460))-1), NA())</f>
        <v>#N/A</v>
      </c>
      <c r="AC1360" s="49" t="e">
        <f t="array" ref="AC1360">IF(ISNUMBER(AC460), -MIN(0, AC460/MAX(IF(ISNUMBER(AC$396:AC460), AC$396:AC460))-1), NA())</f>
        <v>#N/A</v>
      </c>
      <c r="AD1360" s="49" t="e">
        <f t="array" ref="AD1360">IF(ISNUMBER(AD460), -MIN(0, AD460/MAX(IF(ISNUMBER(AD$396:AD460), AD$396:AD460))-1), NA())</f>
        <v>#N/A</v>
      </c>
      <c r="AE1360" s="49" t="e">
        <f t="array" ref="AE1360">IF(ISNUMBER(AE460), -MIN(0, AE460/MAX(IF(ISNUMBER(AE$396:AE460), AE$396:AE460))-1), NA())</f>
        <v>#N/A</v>
      </c>
      <c r="AG1360" s="49" t="e">
        <f t="array" ref="AG1360">IF(ISNUMBER(AG460), -MIN(0, AG460/MAX(IF(ISNUMBER(AG$396:AG460), AG$396:AG460))-1), NA())</f>
        <v>#N/A</v>
      </c>
      <c r="AM1360" s="49" t="e">
        <f t="array" ref="AM1360">IF(ISNUMBER(AM460), -MIN(0, AM460/MAX(IF(ISNUMBER(AM$396:AM460), AM$396:AM460))-1), NA())</f>
        <v>#N/A</v>
      </c>
      <c r="AN1360" s="49" t="e">
        <f t="array" ref="AN1360">IF(ISNUMBER(AN460), -MIN(0, AN460/MAX(IF(ISNUMBER(AN$396:AN460), AN$396:AN460))-1), NA())</f>
        <v>#N/A</v>
      </c>
      <c r="AO1360" s="49" t="e">
        <f t="array" ref="AO1360">IF(ISNUMBER(AO460), -MIN(0, AO460/MAX(IF(ISNUMBER(AO$396:AO460), AO$396:AO460))-1), NA())</f>
        <v>#N/A</v>
      </c>
      <c r="AP1360" s="49" t="e">
        <f t="array" ref="AP1360">IF(ISNUMBER(AP460), -MIN(0, AP460/MAX(IF(ISNUMBER(AP$396:AP460), AP$396:AP460))-1), NA())</f>
        <v>#N/A</v>
      </c>
      <c r="AQ1360" s="49" t="e">
        <f t="array" ref="AQ1360">IF(ISNUMBER(AQ460), -MIN(0, AQ460/MAX(IF(ISNUMBER(AQ$396:AQ460), AQ$396:AQ460))-1), NA())</f>
        <v>#N/A</v>
      </c>
      <c r="AS1360" s="49" t="e">
        <f t="array" ref="AS1360">IF(ISNUMBER(AS460), -MIN(0, AS460/MAX(IF(ISNUMBER(AS$396:AS460), AS$396:AS460))-1), NA())</f>
        <v>#N/A</v>
      </c>
      <c r="AU1360" s="49" t="e">
        <f t="array" ref="AU1360">IF(ISNUMBER(AU460), -MIN(0, AU460/MAX(IF(ISNUMBER(AU$396:AU460), AU$396:AU460))-1), NA())</f>
        <v>#N/A</v>
      </c>
      <c r="AV1360" s="49" t="e">
        <f t="array" ref="AV1360">IF(ISNUMBER(AV460), -MIN(0, AV460/MAX(IF(ISNUMBER(AV$396:AV460), AV$396:AV460))-1), NA())</f>
        <v>#N/A</v>
      </c>
      <c r="AW1360" s="49" t="e">
        <f t="array" ref="AW1360">IF(ISNUMBER(AW460), -MIN(0, AW460/MAX(IF(ISNUMBER(AW$396:AW460), AW$396:AW460))-1), NA())</f>
        <v>#N/A</v>
      </c>
      <c r="AX1360" s="49" t="e">
        <f t="array" ref="AX1360">IF(ISNUMBER(AX460), -MIN(0, AX460/MAX(IF(ISNUMBER(AX$396:AX460), AX$396:AX460))-1), NA())</f>
        <v>#N/A</v>
      </c>
      <c r="AY1360" s="49" t="e">
        <f t="array" ref="AY1360">IF(ISNUMBER(AY460), -MIN(0, AY460/MAX(IF(ISNUMBER(AY$396:AY460), AY$396:AY460))-1), NA())</f>
        <v>#N/A</v>
      </c>
      <c r="AZ1360" s="49" t="e">
        <f t="array" ref="AZ1360">IF(ISNUMBER(AZ460), -MIN(0, AZ460/MAX(IF(ISNUMBER(AZ$396:AZ460), AZ$396:AZ460))-1), NA())</f>
        <v>#N/A</v>
      </c>
      <c r="BA1360" s="49" t="e">
        <f t="array" ref="BA1360">IF(ISNUMBER(BA460), -MIN(0, BA460/MAX(IF(ISNUMBER(BA$396:BA460), BA$396:BA460))-1), NA())</f>
        <v>#N/A</v>
      </c>
      <c r="BB1360" s="49" t="e">
        <f t="array" ref="BB1360">IF(ISNUMBER(BB460), -MIN(0, BB460/MAX(IF(ISNUMBER(BB$396:BB460), BB$396:BB460))-1), NA())</f>
        <v>#N/A</v>
      </c>
      <c r="BC1360" s="49" t="e">
        <f t="array" ref="BC1360">IF(ISNUMBER(BC460), -MIN(0, BC460/MAX(IF(ISNUMBER(BC$396:BC460), BC$396:BC460))-1), NA())</f>
        <v>#N/A</v>
      </c>
      <c r="BD1360" s="49" t="e">
        <f t="array" ref="BD1360">IF(ISNUMBER(BD460), -MIN(0, BD460/MAX(IF(ISNUMBER(BD$396:BD460), BD$396:BD460))-1), NA())</f>
        <v>#N/A</v>
      </c>
      <c r="BE1360" s="49" t="e">
        <f t="array" ref="BE1360">IF(ISNUMBER(BE460), -MIN(0, BE460/MAX(IF(ISNUMBER(BE$396:BE460), BE$396:BE460))-1), NA())</f>
        <v>#N/A</v>
      </c>
      <c r="BF1360" s="49" t="e">
        <f t="array" ref="BF1360">IF(ISNUMBER(BF460), -MIN(0, BF460/MAX(IF(ISNUMBER(BF$396:BF460), BF$396:BF460))-1), NA())</f>
        <v>#N/A</v>
      </c>
      <c r="BG1360" s="49" t="e">
        <f t="array" ref="BG1360">IF(ISNUMBER(BG460), -MIN(0, BG460/MAX(IF(ISNUMBER(BG$396:BG460), BG$396:BG460))-1), NA())</f>
        <v>#N/A</v>
      </c>
      <c r="BH1360" s="49" t="e">
        <f t="array" ref="BH1360">IF(ISNUMBER(BH460), -MIN(0, BH460/MAX(IF(ISNUMBER(BH$396:BH460), BH$396:BH460))-1), NA())</f>
        <v>#N/A</v>
      </c>
      <c r="BI1360" s="49" t="e">
        <f t="array" ref="BI1360">IF(ISNUMBER(BI460), -MIN(0, BI460/MAX(IF(ISNUMBER(BI$396:BI460), BI$396:BI460))-1), NA())</f>
        <v>#N/A</v>
      </c>
      <c r="BJ1360" s="49" t="e">
        <f t="array" ref="BJ1360">IF(ISNUMBER(BJ460), -MIN(0, BJ460/MAX(IF(ISNUMBER(BJ$396:BJ460), BJ$396:BJ460))-1), NA())</f>
        <v>#N/A</v>
      </c>
      <c r="BK1360" s="49" t="e">
        <f t="array" ref="BK1360">IF(ISNUMBER(BK460), -MIN(0, BK460/MAX(IF(ISNUMBER(BK$396:BK460), BK$396:BK460))-1), NA())</f>
        <v>#N/A</v>
      </c>
      <c r="BL1360" s="49" t="e">
        <f t="array" ref="BL1360">IF(ISNUMBER(BL460), -MIN(0, BL460/MAX(IF(ISNUMBER(BL$396:BL460), BL$396:BL460))-1), NA())</f>
        <v>#N/A</v>
      </c>
      <c r="BM1360" s="49" t="e">
        <f t="array" ref="BM1360">IF(ISNUMBER(BM460), -MIN(0, BM460/MAX(IF(ISNUMBER(BM$396:BM460), BM$396:BM460))-1), NA())</f>
        <v>#N/A</v>
      </c>
      <c r="BN1360" s="49" t="e">
        <f t="array" ref="BN1360">IF(ISNUMBER(BN460), -MIN(0, BN460/MAX(IF(ISNUMBER(BN$396:BN460), BN$396:BN460))-1), NA())</f>
        <v>#N/A</v>
      </c>
      <c r="BO1360" s="49" t="e">
        <f t="array" ref="BO1360">IF(ISNUMBER(BO460), -MIN(0, BO460/MAX(IF(ISNUMBER(BO$396:BO460), BO$396:BO460))-1), NA())</f>
        <v>#N/A</v>
      </c>
      <c r="BP1360" s="49" t="e">
        <f t="array" ref="BP1360">IF(ISNUMBER(BP460), -MIN(0, BP460/MAX(IF(ISNUMBER(BP$396:BP460), BP$396:BP460))-1), NA())</f>
        <v>#N/A</v>
      </c>
      <c r="BQ1360" s="49" t="e">
        <f t="array" ref="BQ1360">IF(ISNUMBER(BQ460), -MIN(0, BQ460/MAX(IF(ISNUMBER(BQ$396:BQ460), BQ$396:BQ460))-1), NA())</f>
        <v>#N/A</v>
      </c>
      <c r="BR1360" s="49" t="e">
        <f t="array" ref="BR1360">IF(ISNUMBER(BR460), -MIN(0, BR460/MAX(IF(ISNUMBER(BR$396:BR460), BR$396:BR460))-1), NA())</f>
        <v>#N/A</v>
      </c>
      <c r="BS1360" s="49" t="e">
        <f t="array" ref="BS1360">IF(ISNUMBER(BS460), -MIN(0, BS460/MAX(IF(ISNUMBER(BS$396:BS460), BS$396:BS460))-1), NA())</f>
        <v>#N/A</v>
      </c>
    </row>
    <row r="1361" spans="2:71">
      <c r="B1361" s="48">
        <f t="shared" si="1131"/>
        <v>1935</v>
      </c>
      <c r="M1361" s="49" t="e">
        <f t="array" ref="M1361">IF(ISNUMBER(M461), -IF(M$91, MIN(0, M461/MAX(IF(ISNUMBER(M$396:M461), M$396:M461))-1), MIN(0, M611/MAX(IF(ISNUMBER(M$546:M611), M$546:M611))-1)), NA())</f>
        <v>#N/A</v>
      </c>
      <c r="N1361" s="49" t="e">
        <f t="array" ref="N1361">IF(ISNUMBER(N461), -IF(N$91, MIN(0, N461/MAX(IF(ISNUMBER(N$396:N461), N$396:N461))-1), MIN(0, N611/MAX(IF(ISNUMBER(N$546:N611), N$546:N611))-1)), NA())</f>
        <v>#N/A</v>
      </c>
      <c r="X1361" s="49" t="e">
        <f t="array" ref="X1361">IF(ISNUMBER(X461), -IF(X$91, MIN(0, X461/MAX(IF(ISNUMBER(X$396:X461), X$396:X461))-1), MIN(0, X611/MAX(IF(ISNUMBER(X$546:X611), X$546:X611))-1)), NA())</f>
        <v>#N/A</v>
      </c>
      <c r="Y1361" s="49" t="e">
        <f t="array" ref="Y1361">IF(ISNUMBER(Y461), -IF(Y$91, MIN(0, Y461/MAX(IF(ISNUMBER(Y$396:Y461), Y$396:Y461))-1), MIN(0, Y611/MAX(IF(ISNUMBER(Y$546:Y611), Y$546:Y611))-1)), NA())</f>
        <v>#N/A</v>
      </c>
      <c r="AA1361" s="49" t="e">
        <f t="array" ref="AA1361">IF(ISNUMBER(AA461), -MIN(0, AA461/MAX(IF(ISNUMBER(AA$396:AA461), AA$396:AA461))-1), NA())</f>
        <v>#N/A</v>
      </c>
      <c r="AB1361" s="49" t="e">
        <f t="array" ref="AB1361">IF(ISNUMBER(AB461), -MIN(0, AB461/MAX(IF(ISNUMBER(AB$396:AB461), AB$396:AB461))-1), NA())</f>
        <v>#N/A</v>
      </c>
      <c r="AC1361" s="49" t="e">
        <f t="array" ref="AC1361">IF(ISNUMBER(AC461), -MIN(0, AC461/MAX(IF(ISNUMBER(AC$396:AC461), AC$396:AC461))-1), NA())</f>
        <v>#N/A</v>
      </c>
      <c r="AD1361" s="49" t="e">
        <f t="array" ref="AD1361">IF(ISNUMBER(AD461), -MIN(0, AD461/MAX(IF(ISNUMBER(AD$396:AD461), AD$396:AD461))-1), NA())</f>
        <v>#N/A</v>
      </c>
      <c r="AE1361" s="49" t="e">
        <f t="array" ref="AE1361">IF(ISNUMBER(AE461), -MIN(0, AE461/MAX(IF(ISNUMBER(AE$396:AE461), AE$396:AE461))-1), NA())</f>
        <v>#N/A</v>
      </c>
      <c r="AG1361" s="49" t="e">
        <f t="array" ref="AG1361">IF(ISNUMBER(AG461), -MIN(0, AG461/MAX(IF(ISNUMBER(AG$396:AG461), AG$396:AG461))-1), NA())</f>
        <v>#N/A</v>
      </c>
      <c r="AM1361" s="49" t="e">
        <f t="array" ref="AM1361">IF(ISNUMBER(AM461), -MIN(0, AM461/MAX(IF(ISNUMBER(AM$396:AM461), AM$396:AM461))-1), NA())</f>
        <v>#N/A</v>
      </c>
      <c r="AN1361" s="49" t="e">
        <f t="array" ref="AN1361">IF(ISNUMBER(AN461), -MIN(0, AN461/MAX(IF(ISNUMBER(AN$396:AN461), AN$396:AN461))-1), NA())</f>
        <v>#N/A</v>
      </c>
      <c r="AO1361" s="49" t="e">
        <f t="array" ref="AO1361">IF(ISNUMBER(AO461), -MIN(0, AO461/MAX(IF(ISNUMBER(AO$396:AO461), AO$396:AO461))-1), NA())</f>
        <v>#N/A</v>
      </c>
      <c r="AP1361" s="49" t="e">
        <f t="array" ref="AP1361">IF(ISNUMBER(AP461), -MIN(0, AP461/MAX(IF(ISNUMBER(AP$396:AP461), AP$396:AP461))-1), NA())</f>
        <v>#N/A</v>
      </c>
      <c r="AQ1361" s="49" t="e">
        <f t="array" ref="AQ1361">IF(ISNUMBER(AQ461), -MIN(0, AQ461/MAX(IF(ISNUMBER(AQ$396:AQ461), AQ$396:AQ461))-1), NA())</f>
        <v>#N/A</v>
      </c>
      <c r="AS1361" s="49" t="e">
        <f t="array" ref="AS1361">IF(ISNUMBER(AS461), -MIN(0, AS461/MAX(IF(ISNUMBER(AS$396:AS461), AS$396:AS461))-1), NA())</f>
        <v>#N/A</v>
      </c>
      <c r="AU1361" s="49" t="e">
        <f t="array" ref="AU1361">IF(ISNUMBER(AU461), -MIN(0, AU461/MAX(IF(ISNUMBER(AU$396:AU461), AU$396:AU461))-1), NA())</f>
        <v>#N/A</v>
      </c>
      <c r="AV1361" s="49" t="e">
        <f t="array" ref="AV1361">IF(ISNUMBER(AV461), -MIN(0, AV461/MAX(IF(ISNUMBER(AV$396:AV461), AV$396:AV461))-1), NA())</f>
        <v>#N/A</v>
      </c>
      <c r="AW1361" s="49" t="e">
        <f t="array" ref="AW1361">IF(ISNUMBER(AW461), -MIN(0, AW461/MAX(IF(ISNUMBER(AW$396:AW461), AW$396:AW461))-1), NA())</f>
        <v>#N/A</v>
      </c>
      <c r="AX1361" s="49" t="e">
        <f t="array" ref="AX1361">IF(ISNUMBER(AX461), -MIN(0, AX461/MAX(IF(ISNUMBER(AX$396:AX461), AX$396:AX461))-1), NA())</f>
        <v>#N/A</v>
      </c>
      <c r="AY1361" s="49" t="e">
        <f t="array" ref="AY1361">IF(ISNUMBER(AY461), -MIN(0, AY461/MAX(IF(ISNUMBER(AY$396:AY461), AY$396:AY461))-1), NA())</f>
        <v>#N/A</v>
      </c>
      <c r="AZ1361" s="49" t="e">
        <f t="array" ref="AZ1361">IF(ISNUMBER(AZ461), -MIN(0, AZ461/MAX(IF(ISNUMBER(AZ$396:AZ461), AZ$396:AZ461))-1), NA())</f>
        <v>#N/A</v>
      </c>
      <c r="BA1361" s="49" t="e">
        <f t="array" ref="BA1361">IF(ISNUMBER(BA461), -MIN(0, BA461/MAX(IF(ISNUMBER(BA$396:BA461), BA$396:BA461))-1), NA())</f>
        <v>#N/A</v>
      </c>
      <c r="BB1361" s="49" t="e">
        <f t="array" ref="BB1361">IF(ISNUMBER(BB461), -MIN(0, BB461/MAX(IF(ISNUMBER(BB$396:BB461), BB$396:BB461))-1), NA())</f>
        <v>#N/A</v>
      </c>
      <c r="BC1361" s="49" t="e">
        <f t="array" ref="BC1361">IF(ISNUMBER(BC461), -MIN(0, BC461/MAX(IF(ISNUMBER(BC$396:BC461), BC$396:BC461))-1), NA())</f>
        <v>#N/A</v>
      </c>
      <c r="BD1361" s="49" t="e">
        <f t="array" ref="BD1361">IF(ISNUMBER(BD461), -MIN(0, BD461/MAX(IF(ISNUMBER(BD$396:BD461), BD$396:BD461))-1), NA())</f>
        <v>#N/A</v>
      </c>
      <c r="BE1361" s="49" t="e">
        <f t="array" ref="BE1361">IF(ISNUMBER(BE461), -MIN(0, BE461/MAX(IF(ISNUMBER(BE$396:BE461), BE$396:BE461))-1), NA())</f>
        <v>#N/A</v>
      </c>
      <c r="BF1361" s="49" t="e">
        <f t="array" ref="BF1361">IF(ISNUMBER(BF461), -MIN(0, BF461/MAX(IF(ISNUMBER(BF$396:BF461), BF$396:BF461))-1), NA())</f>
        <v>#N/A</v>
      </c>
      <c r="BG1361" s="49" t="e">
        <f t="array" ref="BG1361">IF(ISNUMBER(BG461), -MIN(0, BG461/MAX(IF(ISNUMBER(BG$396:BG461), BG$396:BG461))-1), NA())</f>
        <v>#N/A</v>
      </c>
      <c r="BH1361" s="49" t="e">
        <f t="array" ref="BH1361">IF(ISNUMBER(BH461), -MIN(0, BH461/MAX(IF(ISNUMBER(BH$396:BH461), BH$396:BH461))-1), NA())</f>
        <v>#N/A</v>
      </c>
      <c r="BI1361" s="49" t="e">
        <f t="array" ref="BI1361">IF(ISNUMBER(BI461), -MIN(0, BI461/MAX(IF(ISNUMBER(BI$396:BI461), BI$396:BI461))-1), NA())</f>
        <v>#N/A</v>
      </c>
      <c r="BJ1361" s="49" t="e">
        <f t="array" ref="BJ1361">IF(ISNUMBER(BJ461), -MIN(0, BJ461/MAX(IF(ISNUMBER(BJ$396:BJ461), BJ$396:BJ461))-1), NA())</f>
        <v>#N/A</v>
      </c>
      <c r="BK1361" s="49" t="e">
        <f t="array" ref="BK1361">IF(ISNUMBER(BK461), -MIN(0, BK461/MAX(IF(ISNUMBER(BK$396:BK461), BK$396:BK461))-1), NA())</f>
        <v>#N/A</v>
      </c>
      <c r="BL1361" s="49" t="e">
        <f t="array" ref="BL1361">IF(ISNUMBER(BL461), -MIN(0, BL461/MAX(IF(ISNUMBER(BL$396:BL461), BL$396:BL461))-1), NA())</f>
        <v>#N/A</v>
      </c>
      <c r="BM1361" s="49" t="e">
        <f t="array" ref="BM1361">IF(ISNUMBER(BM461), -MIN(0, BM461/MAX(IF(ISNUMBER(BM$396:BM461), BM$396:BM461))-1), NA())</f>
        <v>#N/A</v>
      </c>
      <c r="BN1361" s="49" t="e">
        <f t="array" ref="BN1361">IF(ISNUMBER(BN461), -MIN(0, BN461/MAX(IF(ISNUMBER(BN$396:BN461), BN$396:BN461))-1), NA())</f>
        <v>#N/A</v>
      </c>
      <c r="BO1361" s="49" t="e">
        <f t="array" ref="BO1361">IF(ISNUMBER(BO461), -MIN(0, BO461/MAX(IF(ISNUMBER(BO$396:BO461), BO$396:BO461))-1), NA())</f>
        <v>#N/A</v>
      </c>
      <c r="BP1361" s="49" t="e">
        <f t="array" ref="BP1361">IF(ISNUMBER(BP461), -MIN(0, BP461/MAX(IF(ISNUMBER(BP$396:BP461), BP$396:BP461))-1), NA())</f>
        <v>#N/A</v>
      </c>
      <c r="BQ1361" s="49" t="e">
        <f t="array" ref="BQ1361">IF(ISNUMBER(BQ461), -MIN(0, BQ461/MAX(IF(ISNUMBER(BQ$396:BQ461), BQ$396:BQ461))-1), NA())</f>
        <v>#N/A</v>
      </c>
      <c r="BR1361" s="49" t="e">
        <f t="array" ref="BR1361">IF(ISNUMBER(BR461), -MIN(0, BR461/MAX(IF(ISNUMBER(BR$396:BR461), BR$396:BR461))-1), NA())</f>
        <v>#N/A</v>
      </c>
      <c r="BS1361" s="49" t="e">
        <f t="array" ref="BS1361">IF(ISNUMBER(BS461), -MIN(0, BS461/MAX(IF(ISNUMBER(BS$396:BS461), BS$396:BS461))-1), NA())</f>
        <v>#N/A</v>
      </c>
    </row>
    <row r="1362" spans="2:71">
      <c r="B1362" s="48">
        <f t="shared" si="1131"/>
        <v>1936</v>
      </c>
      <c r="M1362" s="49" t="e">
        <f t="array" ref="M1362">IF(ISNUMBER(M462), -IF(M$91, MIN(0, M462/MAX(IF(ISNUMBER(M$396:M462), M$396:M462))-1), MIN(0, M612/MAX(IF(ISNUMBER(M$546:M612), M$546:M612))-1)), NA())</f>
        <v>#N/A</v>
      </c>
      <c r="N1362" s="49" t="e">
        <f t="array" ref="N1362">IF(ISNUMBER(N462), -IF(N$91, MIN(0, N462/MAX(IF(ISNUMBER(N$396:N462), N$396:N462))-1), MIN(0, N612/MAX(IF(ISNUMBER(N$546:N612), N$546:N612))-1)), NA())</f>
        <v>#N/A</v>
      </c>
      <c r="X1362" s="49" t="e">
        <f t="array" ref="X1362">IF(ISNUMBER(X462), -IF(X$91, MIN(0, X462/MAX(IF(ISNUMBER(X$396:X462), X$396:X462))-1), MIN(0, X612/MAX(IF(ISNUMBER(X$546:X612), X$546:X612))-1)), NA())</f>
        <v>#N/A</v>
      </c>
      <c r="Y1362" s="49" t="e">
        <f t="array" ref="Y1362">IF(ISNUMBER(Y462), -IF(Y$91, MIN(0, Y462/MAX(IF(ISNUMBER(Y$396:Y462), Y$396:Y462))-1), MIN(0, Y612/MAX(IF(ISNUMBER(Y$546:Y612), Y$546:Y612))-1)), NA())</f>
        <v>#N/A</v>
      </c>
      <c r="AA1362" s="49" t="e">
        <f t="array" ref="AA1362">IF(ISNUMBER(AA462), -MIN(0, AA462/MAX(IF(ISNUMBER(AA$396:AA462), AA$396:AA462))-1), NA())</f>
        <v>#N/A</v>
      </c>
      <c r="AB1362" s="49" t="e">
        <f t="array" ref="AB1362">IF(ISNUMBER(AB462), -MIN(0, AB462/MAX(IF(ISNUMBER(AB$396:AB462), AB$396:AB462))-1), NA())</f>
        <v>#N/A</v>
      </c>
      <c r="AC1362" s="49" t="e">
        <f t="array" ref="AC1362">IF(ISNUMBER(AC462), -MIN(0, AC462/MAX(IF(ISNUMBER(AC$396:AC462), AC$396:AC462))-1), NA())</f>
        <v>#N/A</v>
      </c>
      <c r="AD1362" s="49" t="e">
        <f t="array" ref="AD1362">IF(ISNUMBER(AD462), -MIN(0, AD462/MAX(IF(ISNUMBER(AD$396:AD462), AD$396:AD462))-1), NA())</f>
        <v>#N/A</v>
      </c>
      <c r="AE1362" s="49" t="e">
        <f t="array" ref="AE1362">IF(ISNUMBER(AE462), -MIN(0, AE462/MAX(IF(ISNUMBER(AE$396:AE462), AE$396:AE462))-1), NA())</f>
        <v>#N/A</v>
      </c>
      <c r="AG1362" s="49" t="e">
        <f t="array" ref="AG1362">IF(ISNUMBER(AG462), -MIN(0, AG462/MAX(IF(ISNUMBER(AG$396:AG462), AG$396:AG462))-1), NA())</f>
        <v>#N/A</v>
      </c>
      <c r="AM1362" s="49" t="e">
        <f t="array" ref="AM1362">IF(ISNUMBER(AM462), -MIN(0, AM462/MAX(IF(ISNUMBER(AM$396:AM462), AM$396:AM462))-1), NA())</f>
        <v>#N/A</v>
      </c>
      <c r="AN1362" s="49" t="e">
        <f t="array" ref="AN1362">IF(ISNUMBER(AN462), -MIN(0, AN462/MAX(IF(ISNUMBER(AN$396:AN462), AN$396:AN462))-1), NA())</f>
        <v>#N/A</v>
      </c>
      <c r="AO1362" s="49" t="e">
        <f t="array" ref="AO1362">IF(ISNUMBER(AO462), -MIN(0, AO462/MAX(IF(ISNUMBER(AO$396:AO462), AO$396:AO462))-1), NA())</f>
        <v>#N/A</v>
      </c>
      <c r="AP1362" s="49" t="e">
        <f t="array" ref="AP1362">IF(ISNUMBER(AP462), -MIN(0, AP462/MAX(IF(ISNUMBER(AP$396:AP462), AP$396:AP462))-1), NA())</f>
        <v>#N/A</v>
      </c>
      <c r="AQ1362" s="49" t="e">
        <f t="array" ref="AQ1362">IF(ISNUMBER(AQ462), -MIN(0, AQ462/MAX(IF(ISNUMBER(AQ$396:AQ462), AQ$396:AQ462))-1), NA())</f>
        <v>#N/A</v>
      </c>
      <c r="AS1362" s="49" t="e">
        <f t="array" ref="AS1362">IF(ISNUMBER(AS462), -MIN(0, AS462/MAX(IF(ISNUMBER(AS$396:AS462), AS$396:AS462))-1), NA())</f>
        <v>#N/A</v>
      </c>
      <c r="AU1362" s="49" t="e">
        <f t="array" ref="AU1362">IF(ISNUMBER(AU462), -MIN(0, AU462/MAX(IF(ISNUMBER(AU$396:AU462), AU$396:AU462))-1), NA())</f>
        <v>#N/A</v>
      </c>
      <c r="AV1362" s="49" t="e">
        <f t="array" ref="AV1362">IF(ISNUMBER(AV462), -MIN(0, AV462/MAX(IF(ISNUMBER(AV$396:AV462), AV$396:AV462))-1), NA())</f>
        <v>#N/A</v>
      </c>
      <c r="AW1362" s="49" t="e">
        <f t="array" ref="AW1362">IF(ISNUMBER(AW462), -MIN(0, AW462/MAX(IF(ISNUMBER(AW$396:AW462), AW$396:AW462))-1), NA())</f>
        <v>#N/A</v>
      </c>
      <c r="AX1362" s="49" t="e">
        <f t="array" ref="AX1362">IF(ISNUMBER(AX462), -MIN(0, AX462/MAX(IF(ISNUMBER(AX$396:AX462), AX$396:AX462))-1), NA())</f>
        <v>#N/A</v>
      </c>
      <c r="AY1362" s="49" t="e">
        <f t="array" ref="AY1362">IF(ISNUMBER(AY462), -MIN(0, AY462/MAX(IF(ISNUMBER(AY$396:AY462), AY$396:AY462))-1), NA())</f>
        <v>#N/A</v>
      </c>
      <c r="AZ1362" s="49" t="e">
        <f t="array" ref="AZ1362">IF(ISNUMBER(AZ462), -MIN(0, AZ462/MAX(IF(ISNUMBER(AZ$396:AZ462), AZ$396:AZ462))-1), NA())</f>
        <v>#N/A</v>
      </c>
      <c r="BA1362" s="49" t="e">
        <f t="array" ref="BA1362">IF(ISNUMBER(BA462), -MIN(0, BA462/MAX(IF(ISNUMBER(BA$396:BA462), BA$396:BA462))-1), NA())</f>
        <v>#N/A</v>
      </c>
      <c r="BB1362" s="49" t="e">
        <f t="array" ref="BB1362">IF(ISNUMBER(BB462), -MIN(0, BB462/MAX(IF(ISNUMBER(BB$396:BB462), BB$396:BB462))-1), NA())</f>
        <v>#N/A</v>
      </c>
      <c r="BC1362" s="49" t="e">
        <f t="array" ref="BC1362">IF(ISNUMBER(BC462), -MIN(0, BC462/MAX(IF(ISNUMBER(BC$396:BC462), BC$396:BC462))-1), NA())</f>
        <v>#N/A</v>
      </c>
      <c r="BD1362" s="49" t="e">
        <f t="array" ref="BD1362">IF(ISNUMBER(BD462), -MIN(0, BD462/MAX(IF(ISNUMBER(BD$396:BD462), BD$396:BD462))-1), NA())</f>
        <v>#N/A</v>
      </c>
      <c r="BE1362" s="49" t="e">
        <f t="array" ref="BE1362">IF(ISNUMBER(BE462), -MIN(0, BE462/MAX(IF(ISNUMBER(BE$396:BE462), BE$396:BE462))-1), NA())</f>
        <v>#N/A</v>
      </c>
      <c r="BF1362" s="49" t="e">
        <f t="array" ref="BF1362">IF(ISNUMBER(BF462), -MIN(0, BF462/MAX(IF(ISNUMBER(BF$396:BF462), BF$396:BF462))-1), NA())</f>
        <v>#N/A</v>
      </c>
      <c r="BG1362" s="49" t="e">
        <f t="array" ref="BG1362">IF(ISNUMBER(BG462), -MIN(0, BG462/MAX(IF(ISNUMBER(BG$396:BG462), BG$396:BG462))-1), NA())</f>
        <v>#N/A</v>
      </c>
      <c r="BH1362" s="49" t="e">
        <f t="array" ref="BH1362">IF(ISNUMBER(BH462), -MIN(0, BH462/MAX(IF(ISNUMBER(BH$396:BH462), BH$396:BH462))-1), NA())</f>
        <v>#N/A</v>
      </c>
      <c r="BI1362" s="49" t="e">
        <f t="array" ref="BI1362">IF(ISNUMBER(BI462), -MIN(0, BI462/MAX(IF(ISNUMBER(BI$396:BI462), BI$396:BI462))-1), NA())</f>
        <v>#N/A</v>
      </c>
      <c r="BJ1362" s="49" t="e">
        <f t="array" ref="BJ1362">IF(ISNUMBER(BJ462), -MIN(0, BJ462/MAX(IF(ISNUMBER(BJ$396:BJ462), BJ$396:BJ462))-1), NA())</f>
        <v>#N/A</v>
      </c>
      <c r="BK1362" s="49" t="e">
        <f t="array" ref="BK1362">IF(ISNUMBER(BK462), -MIN(0, BK462/MAX(IF(ISNUMBER(BK$396:BK462), BK$396:BK462))-1), NA())</f>
        <v>#N/A</v>
      </c>
      <c r="BL1362" s="49" t="e">
        <f t="array" ref="BL1362">IF(ISNUMBER(BL462), -MIN(0, BL462/MAX(IF(ISNUMBER(BL$396:BL462), BL$396:BL462))-1), NA())</f>
        <v>#N/A</v>
      </c>
      <c r="BM1362" s="49" t="e">
        <f t="array" ref="BM1362">IF(ISNUMBER(BM462), -MIN(0, BM462/MAX(IF(ISNUMBER(BM$396:BM462), BM$396:BM462))-1), NA())</f>
        <v>#N/A</v>
      </c>
      <c r="BN1362" s="49" t="e">
        <f t="array" ref="BN1362">IF(ISNUMBER(BN462), -MIN(0, BN462/MAX(IF(ISNUMBER(BN$396:BN462), BN$396:BN462))-1), NA())</f>
        <v>#N/A</v>
      </c>
      <c r="BO1362" s="49" t="e">
        <f t="array" ref="BO1362">IF(ISNUMBER(BO462), -MIN(0, BO462/MAX(IF(ISNUMBER(BO$396:BO462), BO$396:BO462))-1), NA())</f>
        <v>#N/A</v>
      </c>
      <c r="BP1362" s="49" t="e">
        <f t="array" ref="BP1362">IF(ISNUMBER(BP462), -MIN(0, BP462/MAX(IF(ISNUMBER(BP$396:BP462), BP$396:BP462))-1), NA())</f>
        <v>#N/A</v>
      </c>
      <c r="BQ1362" s="49" t="e">
        <f t="array" ref="BQ1362">IF(ISNUMBER(BQ462), -MIN(0, BQ462/MAX(IF(ISNUMBER(BQ$396:BQ462), BQ$396:BQ462))-1), NA())</f>
        <v>#N/A</v>
      </c>
      <c r="BR1362" s="49" t="e">
        <f t="array" ref="BR1362">IF(ISNUMBER(BR462), -MIN(0, BR462/MAX(IF(ISNUMBER(BR$396:BR462), BR$396:BR462))-1), NA())</f>
        <v>#N/A</v>
      </c>
      <c r="BS1362" s="49" t="e">
        <f t="array" ref="BS1362">IF(ISNUMBER(BS462), -MIN(0, BS462/MAX(IF(ISNUMBER(BS$396:BS462), BS$396:BS462))-1), NA())</f>
        <v>#N/A</v>
      </c>
    </row>
    <row r="1363" spans="2:71">
      <c r="B1363" s="48">
        <f t="shared" ref="B1363:B1382" si="1132">B1362+1</f>
        <v>1937</v>
      </c>
      <c r="M1363" s="49" t="e">
        <f t="array" ref="M1363">IF(ISNUMBER(M463), -IF(M$91, MIN(0, M463/MAX(IF(ISNUMBER(M$396:M463), M$396:M463))-1), MIN(0, M613/MAX(IF(ISNUMBER(M$546:M613), M$546:M613))-1)), NA())</f>
        <v>#N/A</v>
      </c>
      <c r="N1363" s="49" t="e">
        <f t="array" ref="N1363">IF(ISNUMBER(N463), -IF(N$91, MIN(0, N463/MAX(IF(ISNUMBER(N$396:N463), N$396:N463))-1), MIN(0, N613/MAX(IF(ISNUMBER(N$546:N613), N$546:N613))-1)), NA())</f>
        <v>#N/A</v>
      </c>
      <c r="X1363" s="49" t="e">
        <f t="array" ref="X1363">IF(ISNUMBER(X463), -IF(X$91, MIN(0, X463/MAX(IF(ISNUMBER(X$396:X463), X$396:X463))-1), MIN(0, X613/MAX(IF(ISNUMBER(X$546:X613), X$546:X613))-1)), NA())</f>
        <v>#N/A</v>
      </c>
      <c r="Y1363" s="49" t="e">
        <f t="array" ref="Y1363">IF(ISNUMBER(Y463), -IF(Y$91, MIN(0, Y463/MAX(IF(ISNUMBER(Y$396:Y463), Y$396:Y463))-1), MIN(0, Y613/MAX(IF(ISNUMBER(Y$546:Y613), Y$546:Y613))-1)), NA())</f>
        <v>#N/A</v>
      </c>
      <c r="AA1363" s="49" t="e">
        <f t="array" ref="AA1363">IF(ISNUMBER(AA463), -MIN(0, AA463/MAX(IF(ISNUMBER(AA$396:AA463), AA$396:AA463))-1), NA())</f>
        <v>#N/A</v>
      </c>
      <c r="AB1363" s="49" t="e">
        <f t="array" ref="AB1363">IF(ISNUMBER(AB463), -MIN(0, AB463/MAX(IF(ISNUMBER(AB$396:AB463), AB$396:AB463))-1), NA())</f>
        <v>#N/A</v>
      </c>
      <c r="AC1363" s="49" t="e">
        <f t="array" ref="AC1363">IF(ISNUMBER(AC463), -MIN(0, AC463/MAX(IF(ISNUMBER(AC$396:AC463), AC$396:AC463))-1), NA())</f>
        <v>#N/A</v>
      </c>
      <c r="AD1363" s="49" t="e">
        <f t="array" ref="AD1363">IF(ISNUMBER(AD463), -MIN(0, AD463/MAX(IF(ISNUMBER(AD$396:AD463), AD$396:AD463))-1), NA())</f>
        <v>#N/A</v>
      </c>
      <c r="AE1363" s="49" t="e">
        <f t="array" ref="AE1363">IF(ISNUMBER(AE463), -MIN(0, AE463/MAX(IF(ISNUMBER(AE$396:AE463), AE$396:AE463))-1), NA())</f>
        <v>#N/A</v>
      </c>
      <c r="AG1363" s="49" t="e">
        <f t="array" ref="AG1363">IF(ISNUMBER(AG463), -MIN(0, AG463/MAX(IF(ISNUMBER(AG$396:AG463), AG$396:AG463))-1), NA())</f>
        <v>#N/A</v>
      </c>
      <c r="AM1363" s="49" t="e">
        <f t="array" ref="AM1363">IF(ISNUMBER(AM463), -MIN(0, AM463/MAX(IF(ISNUMBER(AM$396:AM463), AM$396:AM463))-1), NA())</f>
        <v>#N/A</v>
      </c>
      <c r="AN1363" s="49" t="e">
        <f t="array" ref="AN1363">IF(ISNUMBER(AN463), -MIN(0, AN463/MAX(IF(ISNUMBER(AN$396:AN463), AN$396:AN463))-1), NA())</f>
        <v>#N/A</v>
      </c>
      <c r="AO1363" s="49" t="e">
        <f t="array" ref="AO1363">IF(ISNUMBER(AO463), -MIN(0, AO463/MAX(IF(ISNUMBER(AO$396:AO463), AO$396:AO463))-1), NA())</f>
        <v>#N/A</v>
      </c>
      <c r="AP1363" s="49" t="e">
        <f t="array" ref="AP1363">IF(ISNUMBER(AP463), -MIN(0, AP463/MAX(IF(ISNUMBER(AP$396:AP463), AP$396:AP463))-1), NA())</f>
        <v>#N/A</v>
      </c>
      <c r="AQ1363" s="49" t="e">
        <f t="array" ref="AQ1363">IF(ISNUMBER(AQ463), -MIN(0, AQ463/MAX(IF(ISNUMBER(AQ$396:AQ463), AQ$396:AQ463))-1), NA())</f>
        <v>#N/A</v>
      </c>
      <c r="AS1363" s="49" t="e">
        <f t="array" ref="AS1363">IF(ISNUMBER(AS463), -MIN(0, AS463/MAX(IF(ISNUMBER(AS$396:AS463), AS$396:AS463))-1), NA())</f>
        <v>#N/A</v>
      </c>
      <c r="AU1363" s="49" t="e">
        <f t="array" ref="AU1363">IF(ISNUMBER(AU463), -MIN(0, AU463/MAX(IF(ISNUMBER(AU$396:AU463), AU$396:AU463))-1), NA())</f>
        <v>#N/A</v>
      </c>
      <c r="AV1363" s="49" t="e">
        <f t="array" ref="AV1363">IF(ISNUMBER(AV463), -MIN(0, AV463/MAX(IF(ISNUMBER(AV$396:AV463), AV$396:AV463))-1), NA())</f>
        <v>#N/A</v>
      </c>
      <c r="AW1363" s="49" t="e">
        <f t="array" ref="AW1363">IF(ISNUMBER(AW463), -MIN(0, AW463/MAX(IF(ISNUMBER(AW$396:AW463), AW$396:AW463))-1), NA())</f>
        <v>#N/A</v>
      </c>
      <c r="AX1363" s="49" t="e">
        <f t="array" ref="AX1363">IF(ISNUMBER(AX463), -MIN(0, AX463/MAX(IF(ISNUMBER(AX$396:AX463), AX$396:AX463))-1), NA())</f>
        <v>#N/A</v>
      </c>
      <c r="AY1363" s="49" t="e">
        <f t="array" ref="AY1363">IF(ISNUMBER(AY463), -MIN(0, AY463/MAX(IF(ISNUMBER(AY$396:AY463), AY$396:AY463))-1), NA())</f>
        <v>#N/A</v>
      </c>
      <c r="AZ1363" s="49" t="e">
        <f t="array" ref="AZ1363">IF(ISNUMBER(AZ463), -MIN(0, AZ463/MAX(IF(ISNUMBER(AZ$396:AZ463), AZ$396:AZ463))-1), NA())</f>
        <v>#N/A</v>
      </c>
      <c r="BA1363" s="49" t="e">
        <f t="array" ref="BA1363">IF(ISNUMBER(BA463), -MIN(0, BA463/MAX(IF(ISNUMBER(BA$396:BA463), BA$396:BA463))-1), NA())</f>
        <v>#N/A</v>
      </c>
      <c r="BB1363" s="49" t="e">
        <f t="array" ref="BB1363">IF(ISNUMBER(BB463), -MIN(0, BB463/MAX(IF(ISNUMBER(BB$396:BB463), BB$396:BB463))-1), NA())</f>
        <v>#N/A</v>
      </c>
      <c r="BC1363" s="49" t="e">
        <f t="array" ref="BC1363">IF(ISNUMBER(BC463), -MIN(0, BC463/MAX(IF(ISNUMBER(BC$396:BC463), BC$396:BC463))-1), NA())</f>
        <v>#N/A</v>
      </c>
      <c r="BD1363" s="49" t="e">
        <f t="array" ref="BD1363">IF(ISNUMBER(BD463), -MIN(0, BD463/MAX(IF(ISNUMBER(BD$396:BD463), BD$396:BD463))-1), NA())</f>
        <v>#N/A</v>
      </c>
      <c r="BE1363" s="49" t="e">
        <f t="array" ref="BE1363">IF(ISNUMBER(BE463), -MIN(0, BE463/MAX(IF(ISNUMBER(BE$396:BE463), BE$396:BE463))-1), NA())</f>
        <v>#N/A</v>
      </c>
      <c r="BF1363" s="49" t="e">
        <f t="array" ref="BF1363">IF(ISNUMBER(BF463), -MIN(0, BF463/MAX(IF(ISNUMBER(BF$396:BF463), BF$396:BF463))-1), NA())</f>
        <v>#N/A</v>
      </c>
      <c r="BG1363" s="49" t="e">
        <f t="array" ref="BG1363">IF(ISNUMBER(BG463), -MIN(0, BG463/MAX(IF(ISNUMBER(BG$396:BG463), BG$396:BG463))-1), NA())</f>
        <v>#N/A</v>
      </c>
      <c r="BH1363" s="49" t="e">
        <f t="array" ref="BH1363">IF(ISNUMBER(BH463), -MIN(0, BH463/MAX(IF(ISNUMBER(BH$396:BH463), BH$396:BH463))-1), NA())</f>
        <v>#N/A</v>
      </c>
      <c r="BI1363" s="49" t="e">
        <f t="array" ref="BI1363">IF(ISNUMBER(BI463), -MIN(0, BI463/MAX(IF(ISNUMBER(BI$396:BI463), BI$396:BI463))-1), NA())</f>
        <v>#N/A</v>
      </c>
      <c r="BJ1363" s="49" t="e">
        <f t="array" ref="BJ1363">IF(ISNUMBER(BJ463), -MIN(0, BJ463/MAX(IF(ISNUMBER(BJ$396:BJ463), BJ$396:BJ463))-1), NA())</f>
        <v>#N/A</v>
      </c>
      <c r="BK1363" s="49" t="e">
        <f t="array" ref="BK1363">IF(ISNUMBER(BK463), -MIN(0, BK463/MAX(IF(ISNUMBER(BK$396:BK463), BK$396:BK463))-1), NA())</f>
        <v>#N/A</v>
      </c>
      <c r="BL1363" s="49" t="e">
        <f t="array" ref="BL1363">IF(ISNUMBER(BL463), -MIN(0, BL463/MAX(IF(ISNUMBER(BL$396:BL463), BL$396:BL463))-1), NA())</f>
        <v>#N/A</v>
      </c>
      <c r="BM1363" s="49" t="e">
        <f t="array" ref="BM1363">IF(ISNUMBER(BM463), -MIN(0, BM463/MAX(IF(ISNUMBER(BM$396:BM463), BM$396:BM463))-1), NA())</f>
        <v>#N/A</v>
      </c>
      <c r="BN1363" s="49" t="e">
        <f t="array" ref="BN1363">IF(ISNUMBER(BN463), -MIN(0, BN463/MAX(IF(ISNUMBER(BN$396:BN463), BN$396:BN463))-1), NA())</f>
        <v>#N/A</v>
      </c>
      <c r="BO1363" s="49" t="e">
        <f t="array" ref="BO1363">IF(ISNUMBER(BO463), -MIN(0, BO463/MAX(IF(ISNUMBER(BO$396:BO463), BO$396:BO463))-1), NA())</f>
        <v>#N/A</v>
      </c>
      <c r="BP1363" s="49" t="e">
        <f t="array" ref="BP1363">IF(ISNUMBER(BP463), -MIN(0, BP463/MAX(IF(ISNUMBER(BP$396:BP463), BP$396:BP463))-1), NA())</f>
        <v>#N/A</v>
      </c>
      <c r="BQ1363" s="49" t="e">
        <f t="array" ref="BQ1363">IF(ISNUMBER(BQ463), -MIN(0, BQ463/MAX(IF(ISNUMBER(BQ$396:BQ463), BQ$396:BQ463))-1), NA())</f>
        <v>#N/A</v>
      </c>
      <c r="BR1363" s="49" t="e">
        <f t="array" ref="BR1363">IF(ISNUMBER(BR463), -MIN(0, BR463/MAX(IF(ISNUMBER(BR$396:BR463), BR$396:BR463))-1), NA())</f>
        <v>#N/A</v>
      </c>
      <c r="BS1363" s="49" t="e">
        <f t="array" ref="BS1363">IF(ISNUMBER(BS463), -MIN(0, BS463/MAX(IF(ISNUMBER(BS$396:BS463), BS$396:BS463))-1), NA())</f>
        <v>#N/A</v>
      </c>
    </row>
    <row r="1364" spans="2:71">
      <c r="B1364" s="48">
        <f t="shared" si="1132"/>
        <v>1938</v>
      </c>
      <c r="M1364" s="49" t="e">
        <f t="array" ref="M1364">IF(ISNUMBER(M464), -IF(M$91, MIN(0, M464/MAX(IF(ISNUMBER(M$396:M464), M$396:M464))-1), MIN(0, M614/MAX(IF(ISNUMBER(M$546:M614), M$546:M614))-1)), NA())</f>
        <v>#N/A</v>
      </c>
      <c r="N1364" s="49" t="e">
        <f t="array" ref="N1364">IF(ISNUMBER(N464), -IF(N$91, MIN(0, N464/MAX(IF(ISNUMBER(N$396:N464), N$396:N464))-1), MIN(0, N614/MAX(IF(ISNUMBER(N$546:N614), N$546:N614))-1)), NA())</f>
        <v>#N/A</v>
      </c>
      <c r="X1364" s="49" t="e">
        <f t="array" ref="X1364">IF(ISNUMBER(X464), -IF(X$91, MIN(0, X464/MAX(IF(ISNUMBER(X$396:X464), X$396:X464))-1), MIN(0, X614/MAX(IF(ISNUMBER(X$546:X614), X$546:X614))-1)), NA())</f>
        <v>#N/A</v>
      </c>
      <c r="Y1364" s="49" t="e">
        <f t="array" ref="Y1364">IF(ISNUMBER(Y464), -IF(Y$91, MIN(0, Y464/MAX(IF(ISNUMBER(Y$396:Y464), Y$396:Y464))-1), MIN(0, Y614/MAX(IF(ISNUMBER(Y$546:Y614), Y$546:Y614))-1)), NA())</f>
        <v>#N/A</v>
      </c>
      <c r="AA1364" s="49" t="e">
        <f t="array" ref="AA1364">IF(ISNUMBER(AA464), -MIN(0, AA464/MAX(IF(ISNUMBER(AA$396:AA464), AA$396:AA464))-1), NA())</f>
        <v>#N/A</v>
      </c>
      <c r="AB1364" s="49" t="e">
        <f t="array" ref="AB1364">IF(ISNUMBER(AB464), -MIN(0, AB464/MAX(IF(ISNUMBER(AB$396:AB464), AB$396:AB464))-1), NA())</f>
        <v>#N/A</v>
      </c>
      <c r="AC1364" s="49" t="e">
        <f t="array" ref="AC1364">IF(ISNUMBER(AC464), -MIN(0, AC464/MAX(IF(ISNUMBER(AC$396:AC464), AC$396:AC464))-1), NA())</f>
        <v>#N/A</v>
      </c>
      <c r="AD1364" s="49" t="e">
        <f t="array" ref="AD1364">IF(ISNUMBER(AD464), -MIN(0, AD464/MAX(IF(ISNUMBER(AD$396:AD464), AD$396:AD464))-1), NA())</f>
        <v>#N/A</v>
      </c>
      <c r="AE1364" s="49" t="e">
        <f t="array" ref="AE1364">IF(ISNUMBER(AE464), -MIN(0, AE464/MAX(IF(ISNUMBER(AE$396:AE464), AE$396:AE464))-1), NA())</f>
        <v>#N/A</v>
      </c>
      <c r="AG1364" s="49" t="e">
        <f t="array" ref="AG1364">IF(ISNUMBER(AG464), -MIN(0, AG464/MAX(IF(ISNUMBER(AG$396:AG464), AG$396:AG464))-1), NA())</f>
        <v>#N/A</v>
      </c>
      <c r="AM1364" s="49" t="e">
        <f t="array" ref="AM1364">IF(ISNUMBER(AM464), -MIN(0, AM464/MAX(IF(ISNUMBER(AM$396:AM464), AM$396:AM464))-1), NA())</f>
        <v>#N/A</v>
      </c>
      <c r="AN1364" s="49" t="e">
        <f t="array" ref="AN1364">IF(ISNUMBER(AN464), -MIN(0, AN464/MAX(IF(ISNUMBER(AN$396:AN464), AN$396:AN464))-1), NA())</f>
        <v>#N/A</v>
      </c>
      <c r="AO1364" s="49" t="e">
        <f t="array" ref="AO1364">IF(ISNUMBER(AO464), -MIN(0, AO464/MAX(IF(ISNUMBER(AO$396:AO464), AO$396:AO464))-1), NA())</f>
        <v>#N/A</v>
      </c>
      <c r="AP1364" s="49" t="e">
        <f t="array" ref="AP1364">IF(ISNUMBER(AP464), -MIN(0, AP464/MAX(IF(ISNUMBER(AP$396:AP464), AP$396:AP464))-1), NA())</f>
        <v>#N/A</v>
      </c>
      <c r="AQ1364" s="49" t="e">
        <f t="array" ref="AQ1364">IF(ISNUMBER(AQ464), -MIN(0, AQ464/MAX(IF(ISNUMBER(AQ$396:AQ464), AQ$396:AQ464))-1), NA())</f>
        <v>#N/A</v>
      </c>
      <c r="AS1364" s="49" t="e">
        <f t="array" ref="AS1364">IF(ISNUMBER(AS464), -MIN(0, AS464/MAX(IF(ISNUMBER(AS$396:AS464), AS$396:AS464))-1), NA())</f>
        <v>#N/A</v>
      </c>
      <c r="AU1364" s="49" t="e">
        <f t="array" ref="AU1364">IF(ISNUMBER(AU464), -MIN(0, AU464/MAX(IF(ISNUMBER(AU$396:AU464), AU$396:AU464))-1), NA())</f>
        <v>#N/A</v>
      </c>
      <c r="AV1364" s="49" t="e">
        <f t="array" ref="AV1364">IF(ISNUMBER(AV464), -MIN(0, AV464/MAX(IF(ISNUMBER(AV$396:AV464), AV$396:AV464))-1), NA())</f>
        <v>#N/A</v>
      </c>
      <c r="AW1364" s="49" t="e">
        <f t="array" ref="AW1364">IF(ISNUMBER(AW464), -MIN(0, AW464/MAX(IF(ISNUMBER(AW$396:AW464), AW$396:AW464))-1), NA())</f>
        <v>#N/A</v>
      </c>
      <c r="AX1364" s="49" t="e">
        <f t="array" ref="AX1364">IF(ISNUMBER(AX464), -MIN(0, AX464/MAX(IF(ISNUMBER(AX$396:AX464), AX$396:AX464))-1), NA())</f>
        <v>#N/A</v>
      </c>
      <c r="AY1364" s="49" t="e">
        <f t="array" ref="AY1364">IF(ISNUMBER(AY464), -MIN(0, AY464/MAX(IF(ISNUMBER(AY$396:AY464), AY$396:AY464))-1), NA())</f>
        <v>#N/A</v>
      </c>
      <c r="AZ1364" s="49" t="e">
        <f t="array" ref="AZ1364">IF(ISNUMBER(AZ464), -MIN(0, AZ464/MAX(IF(ISNUMBER(AZ$396:AZ464), AZ$396:AZ464))-1), NA())</f>
        <v>#N/A</v>
      </c>
      <c r="BA1364" s="49" t="e">
        <f t="array" ref="BA1364">IF(ISNUMBER(BA464), -MIN(0, BA464/MAX(IF(ISNUMBER(BA$396:BA464), BA$396:BA464))-1), NA())</f>
        <v>#N/A</v>
      </c>
      <c r="BB1364" s="49" t="e">
        <f t="array" ref="BB1364">IF(ISNUMBER(BB464), -MIN(0, BB464/MAX(IF(ISNUMBER(BB$396:BB464), BB$396:BB464))-1), NA())</f>
        <v>#N/A</v>
      </c>
      <c r="BC1364" s="49" t="e">
        <f t="array" ref="BC1364">IF(ISNUMBER(BC464), -MIN(0, BC464/MAX(IF(ISNUMBER(BC$396:BC464), BC$396:BC464))-1), NA())</f>
        <v>#N/A</v>
      </c>
      <c r="BD1364" s="49" t="e">
        <f t="array" ref="BD1364">IF(ISNUMBER(BD464), -MIN(0, BD464/MAX(IF(ISNUMBER(BD$396:BD464), BD$396:BD464))-1), NA())</f>
        <v>#N/A</v>
      </c>
      <c r="BE1364" s="49" t="e">
        <f t="array" ref="BE1364">IF(ISNUMBER(BE464), -MIN(0, BE464/MAX(IF(ISNUMBER(BE$396:BE464), BE$396:BE464))-1), NA())</f>
        <v>#N/A</v>
      </c>
      <c r="BF1364" s="49" t="e">
        <f t="array" ref="BF1364">IF(ISNUMBER(BF464), -MIN(0, BF464/MAX(IF(ISNUMBER(BF$396:BF464), BF$396:BF464))-1), NA())</f>
        <v>#N/A</v>
      </c>
      <c r="BG1364" s="49" t="e">
        <f t="array" ref="BG1364">IF(ISNUMBER(BG464), -MIN(0, BG464/MAX(IF(ISNUMBER(BG$396:BG464), BG$396:BG464))-1), NA())</f>
        <v>#N/A</v>
      </c>
      <c r="BH1364" s="49" t="e">
        <f t="array" ref="BH1364">IF(ISNUMBER(BH464), -MIN(0, BH464/MAX(IF(ISNUMBER(BH$396:BH464), BH$396:BH464))-1), NA())</f>
        <v>#N/A</v>
      </c>
      <c r="BI1364" s="49" t="e">
        <f t="array" ref="BI1364">IF(ISNUMBER(BI464), -MIN(0, BI464/MAX(IF(ISNUMBER(BI$396:BI464), BI$396:BI464))-1), NA())</f>
        <v>#N/A</v>
      </c>
      <c r="BJ1364" s="49" t="e">
        <f t="array" ref="BJ1364">IF(ISNUMBER(BJ464), -MIN(0, BJ464/MAX(IF(ISNUMBER(BJ$396:BJ464), BJ$396:BJ464))-1), NA())</f>
        <v>#N/A</v>
      </c>
      <c r="BK1364" s="49" t="e">
        <f t="array" ref="BK1364">IF(ISNUMBER(BK464), -MIN(0, BK464/MAX(IF(ISNUMBER(BK$396:BK464), BK$396:BK464))-1), NA())</f>
        <v>#N/A</v>
      </c>
      <c r="BL1364" s="49" t="e">
        <f t="array" ref="BL1364">IF(ISNUMBER(BL464), -MIN(0, BL464/MAX(IF(ISNUMBER(BL$396:BL464), BL$396:BL464))-1), NA())</f>
        <v>#N/A</v>
      </c>
      <c r="BM1364" s="49" t="e">
        <f t="array" ref="BM1364">IF(ISNUMBER(BM464), -MIN(0, BM464/MAX(IF(ISNUMBER(BM$396:BM464), BM$396:BM464))-1), NA())</f>
        <v>#N/A</v>
      </c>
      <c r="BN1364" s="49" t="e">
        <f t="array" ref="BN1364">IF(ISNUMBER(BN464), -MIN(0, BN464/MAX(IF(ISNUMBER(BN$396:BN464), BN$396:BN464))-1), NA())</f>
        <v>#N/A</v>
      </c>
      <c r="BO1364" s="49" t="e">
        <f t="array" ref="BO1364">IF(ISNUMBER(BO464), -MIN(0, BO464/MAX(IF(ISNUMBER(BO$396:BO464), BO$396:BO464))-1), NA())</f>
        <v>#N/A</v>
      </c>
      <c r="BP1364" s="49" t="e">
        <f t="array" ref="BP1364">IF(ISNUMBER(BP464), -MIN(0, BP464/MAX(IF(ISNUMBER(BP$396:BP464), BP$396:BP464))-1), NA())</f>
        <v>#N/A</v>
      </c>
      <c r="BQ1364" s="49" t="e">
        <f t="array" ref="BQ1364">IF(ISNUMBER(BQ464), -MIN(0, BQ464/MAX(IF(ISNUMBER(BQ$396:BQ464), BQ$396:BQ464))-1), NA())</f>
        <v>#N/A</v>
      </c>
      <c r="BR1364" s="49" t="e">
        <f t="array" ref="BR1364">IF(ISNUMBER(BR464), -MIN(0, BR464/MAX(IF(ISNUMBER(BR$396:BR464), BR$396:BR464))-1), NA())</f>
        <v>#N/A</v>
      </c>
      <c r="BS1364" s="49" t="e">
        <f t="array" ref="BS1364">IF(ISNUMBER(BS464), -MIN(0, BS464/MAX(IF(ISNUMBER(BS$396:BS464), BS$396:BS464))-1), NA())</f>
        <v>#N/A</v>
      </c>
    </row>
    <row r="1365" spans="2:71">
      <c r="B1365" s="48">
        <f t="shared" si="1132"/>
        <v>1939</v>
      </c>
      <c r="M1365" s="49" t="e">
        <f t="array" ref="M1365">IF(ISNUMBER(M465), -IF(M$91, MIN(0, M465/MAX(IF(ISNUMBER(M$396:M465), M$396:M465))-1), MIN(0, M615/MAX(IF(ISNUMBER(M$546:M615), M$546:M615))-1)), NA())</f>
        <v>#N/A</v>
      </c>
      <c r="N1365" s="49" t="e">
        <f t="array" ref="N1365">IF(ISNUMBER(N465), -IF(N$91, MIN(0, N465/MAX(IF(ISNUMBER(N$396:N465), N$396:N465))-1), MIN(0, N615/MAX(IF(ISNUMBER(N$546:N615), N$546:N615))-1)), NA())</f>
        <v>#N/A</v>
      </c>
      <c r="X1365" s="49" t="e">
        <f t="array" ref="X1365">IF(ISNUMBER(X465), -IF(X$91, MIN(0, X465/MAX(IF(ISNUMBER(X$396:X465), X$396:X465))-1), MIN(0, X615/MAX(IF(ISNUMBER(X$546:X615), X$546:X615))-1)), NA())</f>
        <v>#N/A</v>
      </c>
      <c r="Y1365" s="49" t="e">
        <f t="array" ref="Y1365">IF(ISNUMBER(Y465), -IF(Y$91, MIN(0, Y465/MAX(IF(ISNUMBER(Y$396:Y465), Y$396:Y465))-1), MIN(0, Y615/MAX(IF(ISNUMBER(Y$546:Y615), Y$546:Y615))-1)), NA())</f>
        <v>#N/A</v>
      </c>
      <c r="AA1365" s="49" t="e">
        <f t="array" ref="AA1365">IF(ISNUMBER(AA465), -MIN(0, AA465/MAX(IF(ISNUMBER(AA$396:AA465), AA$396:AA465))-1), NA())</f>
        <v>#N/A</v>
      </c>
      <c r="AB1365" s="49" t="e">
        <f t="array" ref="AB1365">IF(ISNUMBER(AB465), -MIN(0, AB465/MAX(IF(ISNUMBER(AB$396:AB465), AB$396:AB465))-1), NA())</f>
        <v>#N/A</v>
      </c>
      <c r="AC1365" s="49" t="e">
        <f t="array" ref="AC1365">IF(ISNUMBER(AC465), -MIN(0, AC465/MAX(IF(ISNUMBER(AC$396:AC465), AC$396:AC465))-1), NA())</f>
        <v>#N/A</v>
      </c>
      <c r="AD1365" s="49" t="e">
        <f t="array" ref="AD1365">IF(ISNUMBER(AD465), -MIN(0, AD465/MAX(IF(ISNUMBER(AD$396:AD465), AD$396:AD465))-1), NA())</f>
        <v>#N/A</v>
      </c>
      <c r="AE1365" s="49" t="e">
        <f t="array" ref="AE1365">IF(ISNUMBER(AE465), -MIN(0, AE465/MAX(IF(ISNUMBER(AE$396:AE465), AE$396:AE465))-1), NA())</f>
        <v>#N/A</v>
      </c>
      <c r="AG1365" s="49" t="e">
        <f t="array" ref="AG1365">IF(ISNUMBER(AG465), -MIN(0, AG465/MAX(IF(ISNUMBER(AG$396:AG465), AG$396:AG465))-1), NA())</f>
        <v>#N/A</v>
      </c>
      <c r="AM1365" s="49" t="e">
        <f t="array" ref="AM1365">IF(ISNUMBER(AM465), -MIN(0, AM465/MAX(IF(ISNUMBER(AM$396:AM465), AM$396:AM465))-1), NA())</f>
        <v>#N/A</v>
      </c>
      <c r="AN1365" s="49" t="e">
        <f t="array" ref="AN1365">IF(ISNUMBER(AN465), -MIN(0, AN465/MAX(IF(ISNUMBER(AN$396:AN465), AN$396:AN465))-1), NA())</f>
        <v>#N/A</v>
      </c>
      <c r="AO1365" s="49" t="e">
        <f t="array" ref="AO1365">IF(ISNUMBER(AO465), -MIN(0, AO465/MAX(IF(ISNUMBER(AO$396:AO465), AO$396:AO465))-1), NA())</f>
        <v>#N/A</v>
      </c>
      <c r="AP1365" s="49" t="e">
        <f t="array" ref="AP1365">IF(ISNUMBER(AP465), -MIN(0, AP465/MAX(IF(ISNUMBER(AP$396:AP465), AP$396:AP465))-1), NA())</f>
        <v>#N/A</v>
      </c>
      <c r="AQ1365" s="49" t="e">
        <f t="array" ref="AQ1365">IF(ISNUMBER(AQ465), -MIN(0, AQ465/MAX(IF(ISNUMBER(AQ$396:AQ465), AQ$396:AQ465))-1), NA())</f>
        <v>#N/A</v>
      </c>
      <c r="AS1365" s="49" t="e">
        <f t="array" ref="AS1365">IF(ISNUMBER(AS465), -MIN(0, AS465/MAX(IF(ISNUMBER(AS$396:AS465), AS$396:AS465))-1), NA())</f>
        <v>#N/A</v>
      </c>
      <c r="AU1365" s="49" t="e">
        <f t="array" ref="AU1365">IF(ISNUMBER(AU465), -MIN(0, AU465/MAX(IF(ISNUMBER(AU$396:AU465), AU$396:AU465))-1), NA())</f>
        <v>#N/A</v>
      </c>
      <c r="AV1365" s="49" t="e">
        <f t="array" ref="AV1365">IF(ISNUMBER(AV465), -MIN(0, AV465/MAX(IF(ISNUMBER(AV$396:AV465), AV$396:AV465))-1), NA())</f>
        <v>#N/A</v>
      </c>
      <c r="AW1365" s="49" t="e">
        <f t="array" ref="AW1365">IF(ISNUMBER(AW465), -MIN(0, AW465/MAX(IF(ISNUMBER(AW$396:AW465), AW$396:AW465))-1), NA())</f>
        <v>#N/A</v>
      </c>
      <c r="AX1365" s="49" t="e">
        <f t="array" ref="AX1365">IF(ISNUMBER(AX465), -MIN(0, AX465/MAX(IF(ISNUMBER(AX$396:AX465), AX$396:AX465))-1), NA())</f>
        <v>#N/A</v>
      </c>
      <c r="AY1365" s="49" t="e">
        <f t="array" ref="AY1365">IF(ISNUMBER(AY465), -MIN(0, AY465/MAX(IF(ISNUMBER(AY$396:AY465), AY$396:AY465))-1), NA())</f>
        <v>#N/A</v>
      </c>
      <c r="AZ1365" s="49" t="e">
        <f t="array" ref="AZ1365">IF(ISNUMBER(AZ465), -MIN(0, AZ465/MAX(IF(ISNUMBER(AZ$396:AZ465), AZ$396:AZ465))-1), NA())</f>
        <v>#N/A</v>
      </c>
      <c r="BA1365" s="49" t="e">
        <f t="array" ref="BA1365">IF(ISNUMBER(BA465), -MIN(0, BA465/MAX(IF(ISNUMBER(BA$396:BA465), BA$396:BA465))-1), NA())</f>
        <v>#N/A</v>
      </c>
      <c r="BB1365" s="49" t="e">
        <f t="array" ref="BB1365">IF(ISNUMBER(BB465), -MIN(0, BB465/MAX(IF(ISNUMBER(BB$396:BB465), BB$396:BB465))-1), NA())</f>
        <v>#N/A</v>
      </c>
      <c r="BC1365" s="49" t="e">
        <f t="array" ref="BC1365">IF(ISNUMBER(BC465), -MIN(0, BC465/MAX(IF(ISNUMBER(BC$396:BC465), BC$396:BC465))-1), NA())</f>
        <v>#N/A</v>
      </c>
      <c r="BD1365" s="49" t="e">
        <f t="array" ref="BD1365">IF(ISNUMBER(BD465), -MIN(0, BD465/MAX(IF(ISNUMBER(BD$396:BD465), BD$396:BD465))-1), NA())</f>
        <v>#N/A</v>
      </c>
      <c r="BE1365" s="49" t="e">
        <f t="array" ref="BE1365">IF(ISNUMBER(BE465), -MIN(0, BE465/MAX(IF(ISNUMBER(BE$396:BE465), BE$396:BE465))-1), NA())</f>
        <v>#N/A</v>
      </c>
      <c r="BF1365" s="49" t="e">
        <f t="array" ref="BF1365">IF(ISNUMBER(BF465), -MIN(0, BF465/MAX(IF(ISNUMBER(BF$396:BF465), BF$396:BF465))-1), NA())</f>
        <v>#N/A</v>
      </c>
      <c r="BG1365" s="49" t="e">
        <f t="array" ref="BG1365">IF(ISNUMBER(BG465), -MIN(0, BG465/MAX(IF(ISNUMBER(BG$396:BG465), BG$396:BG465))-1), NA())</f>
        <v>#N/A</v>
      </c>
      <c r="BH1365" s="49" t="e">
        <f t="array" ref="BH1365">IF(ISNUMBER(BH465), -MIN(0, BH465/MAX(IF(ISNUMBER(BH$396:BH465), BH$396:BH465))-1), NA())</f>
        <v>#N/A</v>
      </c>
      <c r="BI1365" s="49" t="e">
        <f t="array" ref="BI1365">IF(ISNUMBER(BI465), -MIN(0, BI465/MAX(IF(ISNUMBER(BI$396:BI465), BI$396:BI465))-1), NA())</f>
        <v>#N/A</v>
      </c>
      <c r="BJ1365" s="49" t="e">
        <f t="array" ref="BJ1365">IF(ISNUMBER(BJ465), -MIN(0, BJ465/MAX(IF(ISNUMBER(BJ$396:BJ465), BJ$396:BJ465))-1), NA())</f>
        <v>#N/A</v>
      </c>
      <c r="BK1365" s="49" t="e">
        <f t="array" ref="BK1365">IF(ISNUMBER(BK465), -MIN(0, BK465/MAX(IF(ISNUMBER(BK$396:BK465), BK$396:BK465))-1), NA())</f>
        <v>#N/A</v>
      </c>
      <c r="BL1365" s="49" t="e">
        <f t="array" ref="BL1365">IF(ISNUMBER(BL465), -MIN(0, BL465/MAX(IF(ISNUMBER(BL$396:BL465), BL$396:BL465))-1), NA())</f>
        <v>#N/A</v>
      </c>
      <c r="BM1365" s="49" t="e">
        <f t="array" ref="BM1365">IF(ISNUMBER(BM465), -MIN(0, BM465/MAX(IF(ISNUMBER(BM$396:BM465), BM$396:BM465))-1), NA())</f>
        <v>#N/A</v>
      </c>
      <c r="BN1365" s="49" t="e">
        <f t="array" ref="BN1365">IF(ISNUMBER(BN465), -MIN(0, BN465/MAX(IF(ISNUMBER(BN$396:BN465), BN$396:BN465))-1), NA())</f>
        <v>#N/A</v>
      </c>
      <c r="BO1365" s="49" t="e">
        <f t="array" ref="BO1365">IF(ISNUMBER(BO465), -MIN(0, BO465/MAX(IF(ISNUMBER(BO$396:BO465), BO$396:BO465))-1), NA())</f>
        <v>#N/A</v>
      </c>
      <c r="BP1365" s="49" t="e">
        <f t="array" ref="BP1365">IF(ISNUMBER(BP465), -MIN(0, BP465/MAX(IF(ISNUMBER(BP$396:BP465), BP$396:BP465))-1), NA())</f>
        <v>#N/A</v>
      </c>
      <c r="BQ1365" s="49" t="e">
        <f t="array" ref="BQ1365">IF(ISNUMBER(BQ465), -MIN(0, BQ465/MAX(IF(ISNUMBER(BQ$396:BQ465), BQ$396:BQ465))-1), NA())</f>
        <v>#N/A</v>
      </c>
      <c r="BR1365" s="49" t="e">
        <f t="array" ref="BR1365">IF(ISNUMBER(BR465), -MIN(0, BR465/MAX(IF(ISNUMBER(BR$396:BR465), BR$396:BR465))-1), NA())</f>
        <v>#N/A</v>
      </c>
      <c r="BS1365" s="49" t="e">
        <f t="array" ref="BS1365">IF(ISNUMBER(BS465), -MIN(0, BS465/MAX(IF(ISNUMBER(BS$396:BS465), BS$396:BS465))-1), NA())</f>
        <v>#N/A</v>
      </c>
    </row>
    <row r="1366" spans="2:71">
      <c r="B1366" s="48">
        <f t="shared" si="1132"/>
        <v>1940</v>
      </c>
      <c r="M1366" s="49" t="e">
        <f t="array" ref="M1366">IF(ISNUMBER(M466), -IF(M$91, MIN(0, M466/MAX(IF(ISNUMBER(M$396:M466), M$396:M466))-1), MIN(0, M616/MAX(IF(ISNUMBER(M$546:M616), M$546:M616))-1)), NA())</f>
        <v>#N/A</v>
      </c>
      <c r="N1366" s="49" t="e">
        <f t="array" ref="N1366">IF(ISNUMBER(N466), -IF(N$91, MIN(0, N466/MAX(IF(ISNUMBER(N$396:N466), N$396:N466))-1), MIN(0, N616/MAX(IF(ISNUMBER(N$546:N616), N$546:N616))-1)), NA())</f>
        <v>#N/A</v>
      </c>
      <c r="X1366" s="49" t="e">
        <f t="array" ref="X1366">IF(ISNUMBER(X466), -IF(X$91, MIN(0, X466/MAX(IF(ISNUMBER(X$396:X466), X$396:X466))-1), MIN(0, X616/MAX(IF(ISNUMBER(X$546:X616), X$546:X616))-1)), NA())</f>
        <v>#N/A</v>
      </c>
      <c r="Y1366" s="49" t="e">
        <f t="array" ref="Y1366">IF(ISNUMBER(Y466), -IF(Y$91, MIN(0, Y466/MAX(IF(ISNUMBER(Y$396:Y466), Y$396:Y466))-1), MIN(0, Y616/MAX(IF(ISNUMBER(Y$546:Y616), Y$546:Y616))-1)), NA())</f>
        <v>#N/A</v>
      </c>
      <c r="AA1366" s="49" t="e">
        <f t="array" ref="AA1366">IF(ISNUMBER(AA466), -MIN(0, AA466/MAX(IF(ISNUMBER(AA$396:AA466), AA$396:AA466))-1), NA())</f>
        <v>#N/A</v>
      </c>
      <c r="AB1366" s="49" t="e">
        <f t="array" ref="AB1366">IF(ISNUMBER(AB466), -MIN(0, AB466/MAX(IF(ISNUMBER(AB$396:AB466), AB$396:AB466))-1), NA())</f>
        <v>#N/A</v>
      </c>
      <c r="AC1366" s="49" t="e">
        <f t="array" ref="AC1366">IF(ISNUMBER(AC466), -MIN(0, AC466/MAX(IF(ISNUMBER(AC$396:AC466), AC$396:AC466))-1), NA())</f>
        <v>#N/A</v>
      </c>
      <c r="AD1366" s="49" t="e">
        <f t="array" ref="AD1366">IF(ISNUMBER(AD466), -MIN(0, AD466/MAX(IF(ISNUMBER(AD$396:AD466), AD$396:AD466))-1), NA())</f>
        <v>#N/A</v>
      </c>
      <c r="AE1366" s="49" t="e">
        <f t="array" ref="AE1366">IF(ISNUMBER(AE466), -MIN(0, AE466/MAX(IF(ISNUMBER(AE$396:AE466), AE$396:AE466))-1), NA())</f>
        <v>#N/A</v>
      </c>
      <c r="AG1366" s="49" t="e">
        <f t="array" ref="AG1366">IF(ISNUMBER(AG466), -MIN(0, AG466/MAX(IF(ISNUMBER(AG$396:AG466), AG$396:AG466))-1), NA())</f>
        <v>#N/A</v>
      </c>
      <c r="AM1366" s="49" t="e">
        <f t="array" ref="AM1366">IF(ISNUMBER(AM466), -MIN(0, AM466/MAX(IF(ISNUMBER(AM$396:AM466), AM$396:AM466))-1), NA())</f>
        <v>#N/A</v>
      </c>
      <c r="AN1366" s="49" t="e">
        <f t="array" ref="AN1366">IF(ISNUMBER(AN466), -MIN(0, AN466/MAX(IF(ISNUMBER(AN$396:AN466), AN$396:AN466))-1), NA())</f>
        <v>#N/A</v>
      </c>
      <c r="AO1366" s="49" t="e">
        <f t="array" ref="AO1366">IF(ISNUMBER(AO466), -MIN(0, AO466/MAX(IF(ISNUMBER(AO$396:AO466), AO$396:AO466))-1), NA())</f>
        <v>#N/A</v>
      </c>
      <c r="AP1366" s="49" t="e">
        <f t="array" ref="AP1366">IF(ISNUMBER(AP466), -MIN(0, AP466/MAX(IF(ISNUMBER(AP$396:AP466), AP$396:AP466))-1), NA())</f>
        <v>#N/A</v>
      </c>
      <c r="AQ1366" s="49" t="e">
        <f t="array" ref="AQ1366">IF(ISNUMBER(AQ466), -MIN(0, AQ466/MAX(IF(ISNUMBER(AQ$396:AQ466), AQ$396:AQ466))-1), NA())</f>
        <v>#N/A</v>
      </c>
      <c r="AS1366" s="49" t="e">
        <f t="array" ref="AS1366">IF(ISNUMBER(AS466), -MIN(0, AS466/MAX(IF(ISNUMBER(AS$396:AS466), AS$396:AS466))-1), NA())</f>
        <v>#N/A</v>
      </c>
      <c r="AU1366" s="49" t="e">
        <f t="array" ref="AU1366">IF(ISNUMBER(AU466), -MIN(0, AU466/MAX(IF(ISNUMBER(AU$396:AU466), AU$396:AU466))-1), NA())</f>
        <v>#N/A</v>
      </c>
      <c r="AV1366" s="49" t="e">
        <f t="array" ref="AV1366">IF(ISNUMBER(AV466), -MIN(0, AV466/MAX(IF(ISNUMBER(AV$396:AV466), AV$396:AV466))-1), NA())</f>
        <v>#N/A</v>
      </c>
      <c r="AW1366" s="49" t="e">
        <f t="array" ref="AW1366">IF(ISNUMBER(AW466), -MIN(0, AW466/MAX(IF(ISNUMBER(AW$396:AW466), AW$396:AW466))-1), NA())</f>
        <v>#N/A</v>
      </c>
      <c r="AX1366" s="49" t="e">
        <f t="array" ref="AX1366">IF(ISNUMBER(AX466), -MIN(0, AX466/MAX(IF(ISNUMBER(AX$396:AX466), AX$396:AX466))-1), NA())</f>
        <v>#N/A</v>
      </c>
      <c r="AY1366" s="49" t="e">
        <f t="array" ref="AY1366">IF(ISNUMBER(AY466), -MIN(0, AY466/MAX(IF(ISNUMBER(AY$396:AY466), AY$396:AY466))-1), NA())</f>
        <v>#N/A</v>
      </c>
      <c r="AZ1366" s="49" t="e">
        <f t="array" ref="AZ1366">IF(ISNUMBER(AZ466), -MIN(0, AZ466/MAX(IF(ISNUMBER(AZ$396:AZ466), AZ$396:AZ466))-1), NA())</f>
        <v>#N/A</v>
      </c>
      <c r="BA1366" s="49" t="e">
        <f t="array" ref="BA1366">IF(ISNUMBER(BA466), -MIN(0, BA466/MAX(IF(ISNUMBER(BA$396:BA466), BA$396:BA466))-1), NA())</f>
        <v>#N/A</v>
      </c>
      <c r="BB1366" s="49" t="e">
        <f t="array" ref="BB1366">IF(ISNUMBER(BB466), -MIN(0, BB466/MAX(IF(ISNUMBER(BB$396:BB466), BB$396:BB466))-1), NA())</f>
        <v>#N/A</v>
      </c>
      <c r="BC1366" s="49" t="e">
        <f t="array" ref="BC1366">IF(ISNUMBER(BC466), -MIN(0, BC466/MAX(IF(ISNUMBER(BC$396:BC466), BC$396:BC466))-1), NA())</f>
        <v>#N/A</v>
      </c>
      <c r="BD1366" s="49" t="e">
        <f t="array" ref="BD1366">IF(ISNUMBER(BD466), -MIN(0, BD466/MAX(IF(ISNUMBER(BD$396:BD466), BD$396:BD466))-1), NA())</f>
        <v>#N/A</v>
      </c>
      <c r="BE1366" s="49" t="e">
        <f t="array" ref="BE1366">IF(ISNUMBER(BE466), -MIN(0, BE466/MAX(IF(ISNUMBER(BE$396:BE466), BE$396:BE466))-1), NA())</f>
        <v>#N/A</v>
      </c>
      <c r="BF1366" s="49" t="e">
        <f t="array" ref="BF1366">IF(ISNUMBER(BF466), -MIN(0, BF466/MAX(IF(ISNUMBER(BF$396:BF466), BF$396:BF466))-1), NA())</f>
        <v>#N/A</v>
      </c>
      <c r="BG1366" s="49" t="e">
        <f t="array" ref="BG1366">IF(ISNUMBER(BG466), -MIN(0, BG466/MAX(IF(ISNUMBER(BG$396:BG466), BG$396:BG466))-1), NA())</f>
        <v>#N/A</v>
      </c>
      <c r="BH1366" s="49" t="e">
        <f t="array" ref="BH1366">IF(ISNUMBER(BH466), -MIN(0, BH466/MAX(IF(ISNUMBER(BH$396:BH466), BH$396:BH466))-1), NA())</f>
        <v>#N/A</v>
      </c>
      <c r="BI1366" s="49" t="e">
        <f t="array" ref="BI1366">IF(ISNUMBER(BI466), -MIN(0, BI466/MAX(IF(ISNUMBER(BI$396:BI466), BI$396:BI466))-1), NA())</f>
        <v>#N/A</v>
      </c>
      <c r="BJ1366" s="49" t="e">
        <f t="array" ref="BJ1366">IF(ISNUMBER(BJ466), -MIN(0, BJ466/MAX(IF(ISNUMBER(BJ$396:BJ466), BJ$396:BJ466))-1), NA())</f>
        <v>#N/A</v>
      </c>
      <c r="BK1366" s="49" t="e">
        <f t="array" ref="BK1366">IF(ISNUMBER(BK466), -MIN(0, BK466/MAX(IF(ISNUMBER(BK$396:BK466), BK$396:BK466))-1), NA())</f>
        <v>#N/A</v>
      </c>
      <c r="BL1366" s="49" t="e">
        <f t="array" ref="BL1366">IF(ISNUMBER(BL466), -MIN(0, BL466/MAX(IF(ISNUMBER(BL$396:BL466), BL$396:BL466))-1), NA())</f>
        <v>#N/A</v>
      </c>
      <c r="BM1366" s="49" t="e">
        <f t="array" ref="BM1366">IF(ISNUMBER(BM466), -MIN(0, BM466/MAX(IF(ISNUMBER(BM$396:BM466), BM$396:BM466))-1), NA())</f>
        <v>#N/A</v>
      </c>
      <c r="BN1366" s="49" t="e">
        <f t="array" ref="BN1366">IF(ISNUMBER(BN466), -MIN(0, BN466/MAX(IF(ISNUMBER(BN$396:BN466), BN$396:BN466))-1), NA())</f>
        <v>#N/A</v>
      </c>
      <c r="BO1366" s="49" t="e">
        <f t="array" ref="BO1366">IF(ISNUMBER(BO466), -MIN(0, BO466/MAX(IF(ISNUMBER(BO$396:BO466), BO$396:BO466))-1), NA())</f>
        <v>#N/A</v>
      </c>
      <c r="BP1366" s="49" t="e">
        <f t="array" ref="BP1366">IF(ISNUMBER(BP466), -MIN(0, BP466/MAX(IF(ISNUMBER(BP$396:BP466), BP$396:BP466))-1), NA())</f>
        <v>#N/A</v>
      </c>
      <c r="BQ1366" s="49" t="e">
        <f t="array" ref="BQ1366">IF(ISNUMBER(BQ466), -MIN(0, BQ466/MAX(IF(ISNUMBER(BQ$396:BQ466), BQ$396:BQ466))-1), NA())</f>
        <v>#N/A</v>
      </c>
      <c r="BR1366" s="49" t="e">
        <f t="array" ref="BR1366">IF(ISNUMBER(BR466), -MIN(0, BR466/MAX(IF(ISNUMBER(BR$396:BR466), BR$396:BR466))-1), NA())</f>
        <v>#N/A</v>
      </c>
      <c r="BS1366" s="49" t="e">
        <f t="array" ref="BS1366">IF(ISNUMBER(BS466), -MIN(0, BS466/MAX(IF(ISNUMBER(BS$396:BS466), BS$396:BS466))-1), NA())</f>
        <v>#N/A</v>
      </c>
    </row>
    <row r="1367" spans="2:71">
      <c r="B1367" s="48">
        <f t="shared" si="1132"/>
        <v>1941</v>
      </c>
      <c r="M1367" s="49" t="e">
        <f t="array" ref="M1367">IF(ISNUMBER(M467), -IF(M$91, MIN(0, M467/MAX(IF(ISNUMBER(M$396:M467), M$396:M467))-1), MIN(0, M617/MAX(IF(ISNUMBER(M$546:M617), M$546:M617))-1)), NA())</f>
        <v>#N/A</v>
      </c>
      <c r="N1367" s="49" t="e">
        <f t="array" ref="N1367">IF(ISNUMBER(N467), -IF(N$91, MIN(0, N467/MAX(IF(ISNUMBER(N$396:N467), N$396:N467))-1), MIN(0, N617/MAX(IF(ISNUMBER(N$546:N617), N$546:N617))-1)), NA())</f>
        <v>#N/A</v>
      </c>
      <c r="X1367" s="49" t="e">
        <f t="array" ref="X1367">IF(ISNUMBER(X467), -IF(X$91, MIN(0, X467/MAX(IF(ISNUMBER(X$396:X467), X$396:X467))-1), MIN(0, X617/MAX(IF(ISNUMBER(X$546:X617), X$546:X617))-1)), NA())</f>
        <v>#N/A</v>
      </c>
      <c r="Y1367" s="49" t="e">
        <f t="array" ref="Y1367">IF(ISNUMBER(Y467), -IF(Y$91, MIN(0, Y467/MAX(IF(ISNUMBER(Y$396:Y467), Y$396:Y467))-1), MIN(0, Y617/MAX(IF(ISNUMBER(Y$546:Y617), Y$546:Y617))-1)), NA())</f>
        <v>#N/A</v>
      </c>
      <c r="AA1367" s="49" t="e">
        <f t="array" ref="AA1367">IF(ISNUMBER(AA467), -MIN(0, AA467/MAX(IF(ISNUMBER(AA$396:AA467), AA$396:AA467))-1), NA())</f>
        <v>#N/A</v>
      </c>
      <c r="AB1367" s="49" t="e">
        <f t="array" ref="AB1367">IF(ISNUMBER(AB467), -MIN(0, AB467/MAX(IF(ISNUMBER(AB$396:AB467), AB$396:AB467))-1), NA())</f>
        <v>#N/A</v>
      </c>
      <c r="AC1367" s="49" t="e">
        <f t="array" ref="AC1367">IF(ISNUMBER(AC467), -MIN(0, AC467/MAX(IF(ISNUMBER(AC$396:AC467), AC$396:AC467))-1), NA())</f>
        <v>#N/A</v>
      </c>
      <c r="AD1367" s="49" t="e">
        <f t="array" ref="AD1367">IF(ISNUMBER(AD467), -MIN(0, AD467/MAX(IF(ISNUMBER(AD$396:AD467), AD$396:AD467))-1), NA())</f>
        <v>#N/A</v>
      </c>
      <c r="AE1367" s="49" t="e">
        <f t="array" ref="AE1367">IF(ISNUMBER(AE467), -MIN(0, AE467/MAX(IF(ISNUMBER(AE$396:AE467), AE$396:AE467))-1), NA())</f>
        <v>#N/A</v>
      </c>
      <c r="AG1367" s="49" t="e">
        <f t="array" ref="AG1367">IF(ISNUMBER(AG467), -MIN(0, AG467/MAX(IF(ISNUMBER(AG$396:AG467), AG$396:AG467))-1), NA())</f>
        <v>#N/A</v>
      </c>
      <c r="AM1367" s="49" t="e">
        <f t="array" ref="AM1367">IF(ISNUMBER(AM467), -MIN(0, AM467/MAX(IF(ISNUMBER(AM$396:AM467), AM$396:AM467))-1), NA())</f>
        <v>#N/A</v>
      </c>
      <c r="AN1367" s="49" t="e">
        <f t="array" ref="AN1367">IF(ISNUMBER(AN467), -MIN(0, AN467/MAX(IF(ISNUMBER(AN$396:AN467), AN$396:AN467))-1), NA())</f>
        <v>#N/A</v>
      </c>
      <c r="AO1367" s="49" t="e">
        <f t="array" ref="AO1367">IF(ISNUMBER(AO467), -MIN(0, AO467/MAX(IF(ISNUMBER(AO$396:AO467), AO$396:AO467))-1), NA())</f>
        <v>#N/A</v>
      </c>
      <c r="AP1367" s="49" t="e">
        <f t="array" ref="AP1367">IF(ISNUMBER(AP467), -MIN(0, AP467/MAX(IF(ISNUMBER(AP$396:AP467), AP$396:AP467))-1), NA())</f>
        <v>#N/A</v>
      </c>
      <c r="AQ1367" s="49" t="e">
        <f t="array" ref="AQ1367">IF(ISNUMBER(AQ467), -MIN(0, AQ467/MAX(IF(ISNUMBER(AQ$396:AQ467), AQ$396:AQ467))-1), NA())</f>
        <v>#N/A</v>
      </c>
      <c r="AS1367" s="49" t="e">
        <f t="array" ref="AS1367">IF(ISNUMBER(AS467), -MIN(0, AS467/MAX(IF(ISNUMBER(AS$396:AS467), AS$396:AS467))-1), NA())</f>
        <v>#N/A</v>
      </c>
      <c r="AU1367" s="49" t="e">
        <f t="array" ref="AU1367">IF(ISNUMBER(AU467), -MIN(0, AU467/MAX(IF(ISNUMBER(AU$396:AU467), AU$396:AU467))-1), NA())</f>
        <v>#N/A</v>
      </c>
      <c r="AV1367" s="49" t="e">
        <f t="array" ref="AV1367">IF(ISNUMBER(AV467), -MIN(0, AV467/MAX(IF(ISNUMBER(AV$396:AV467), AV$396:AV467))-1), NA())</f>
        <v>#N/A</v>
      </c>
      <c r="AW1367" s="49" t="e">
        <f t="array" ref="AW1367">IF(ISNUMBER(AW467), -MIN(0, AW467/MAX(IF(ISNUMBER(AW$396:AW467), AW$396:AW467))-1), NA())</f>
        <v>#N/A</v>
      </c>
      <c r="AX1367" s="49" t="e">
        <f t="array" ref="AX1367">IF(ISNUMBER(AX467), -MIN(0, AX467/MAX(IF(ISNUMBER(AX$396:AX467), AX$396:AX467))-1), NA())</f>
        <v>#N/A</v>
      </c>
      <c r="AY1367" s="49" t="e">
        <f t="array" ref="AY1367">IF(ISNUMBER(AY467), -MIN(0, AY467/MAX(IF(ISNUMBER(AY$396:AY467), AY$396:AY467))-1), NA())</f>
        <v>#N/A</v>
      </c>
      <c r="AZ1367" s="49" t="e">
        <f t="array" ref="AZ1367">IF(ISNUMBER(AZ467), -MIN(0, AZ467/MAX(IF(ISNUMBER(AZ$396:AZ467), AZ$396:AZ467))-1), NA())</f>
        <v>#N/A</v>
      </c>
      <c r="BA1367" s="49" t="e">
        <f t="array" ref="BA1367">IF(ISNUMBER(BA467), -MIN(0, BA467/MAX(IF(ISNUMBER(BA$396:BA467), BA$396:BA467))-1), NA())</f>
        <v>#N/A</v>
      </c>
      <c r="BB1367" s="49" t="e">
        <f t="array" ref="BB1367">IF(ISNUMBER(BB467), -MIN(0, BB467/MAX(IF(ISNUMBER(BB$396:BB467), BB$396:BB467))-1), NA())</f>
        <v>#N/A</v>
      </c>
      <c r="BC1367" s="49" t="e">
        <f t="array" ref="BC1367">IF(ISNUMBER(BC467), -MIN(0, BC467/MAX(IF(ISNUMBER(BC$396:BC467), BC$396:BC467))-1), NA())</f>
        <v>#N/A</v>
      </c>
      <c r="BD1367" s="49" t="e">
        <f t="array" ref="BD1367">IF(ISNUMBER(BD467), -MIN(0, BD467/MAX(IF(ISNUMBER(BD$396:BD467), BD$396:BD467))-1), NA())</f>
        <v>#N/A</v>
      </c>
      <c r="BE1367" s="49" t="e">
        <f t="array" ref="BE1367">IF(ISNUMBER(BE467), -MIN(0, BE467/MAX(IF(ISNUMBER(BE$396:BE467), BE$396:BE467))-1), NA())</f>
        <v>#N/A</v>
      </c>
      <c r="BF1367" s="49" t="e">
        <f t="array" ref="BF1367">IF(ISNUMBER(BF467), -MIN(0, BF467/MAX(IF(ISNUMBER(BF$396:BF467), BF$396:BF467))-1), NA())</f>
        <v>#N/A</v>
      </c>
      <c r="BG1367" s="49" t="e">
        <f t="array" ref="BG1367">IF(ISNUMBER(BG467), -MIN(0, BG467/MAX(IF(ISNUMBER(BG$396:BG467), BG$396:BG467))-1), NA())</f>
        <v>#N/A</v>
      </c>
      <c r="BH1367" s="49" t="e">
        <f t="array" ref="BH1367">IF(ISNUMBER(BH467), -MIN(0, BH467/MAX(IF(ISNUMBER(BH$396:BH467), BH$396:BH467))-1), NA())</f>
        <v>#N/A</v>
      </c>
      <c r="BI1367" s="49" t="e">
        <f t="array" ref="BI1367">IF(ISNUMBER(BI467), -MIN(0, BI467/MAX(IF(ISNUMBER(BI$396:BI467), BI$396:BI467))-1), NA())</f>
        <v>#N/A</v>
      </c>
      <c r="BJ1367" s="49" t="e">
        <f t="array" ref="BJ1367">IF(ISNUMBER(BJ467), -MIN(0, BJ467/MAX(IF(ISNUMBER(BJ$396:BJ467), BJ$396:BJ467))-1), NA())</f>
        <v>#N/A</v>
      </c>
      <c r="BK1367" s="49" t="e">
        <f t="array" ref="BK1367">IF(ISNUMBER(BK467), -MIN(0, BK467/MAX(IF(ISNUMBER(BK$396:BK467), BK$396:BK467))-1), NA())</f>
        <v>#N/A</v>
      </c>
      <c r="BL1367" s="49" t="e">
        <f t="array" ref="BL1367">IF(ISNUMBER(BL467), -MIN(0, BL467/MAX(IF(ISNUMBER(BL$396:BL467), BL$396:BL467))-1), NA())</f>
        <v>#N/A</v>
      </c>
      <c r="BM1367" s="49" t="e">
        <f t="array" ref="BM1367">IF(ISNUMBER(BM467), -MIN(0, BM467/MAX(IF(ISNUMBER(BM$396:BM467), BM$396:BM467))-1), NA())</f>
        <v>#N/A</v>
      </c>
      <c r="BN1367" s="49" t="e">
        <f t="array" ref="BN1367">IF(ISNUMBER(BN467), -MIN(0, BN467/MAX(IF(ISNUMBER(BN$396:BN467), BN$396:BN467))-1), NA())</f>
        <v>#N/A</v>
      </c>
      <c r="BO1367" s="49" t="e">
        <f t="array" ref="BO1367">IF(ISNUMBER(BO467), -MIN(0, BO467/MAX(IF(ISNUMBER(BO$396:BO467), BO$396:BO467))-1), NA())</f>
        <v>#N/A</v>
      </c>
      <c r="BP1367" s="49" t="e">
        <f t="array" ref="BP1367">IF(ISNUMBER(BP467), -MIN(0, BP467/MAX(IF(ISNUMBER(BP$396:BP467), BP$396:BP467))-1), NA())</f>
        <v>#N/A</v>
      </c>
      <c r="BQ1367" s="49" t="e">
        <f t="array" ref="BQ1367">IF(ISNUMBER(BQ467), -MIN(0, BQ467/MAX(IF(ISNUMBER(BQ$396:BQ467), BQ$396:BQ467))-1), NA())</f>
        <v>#N/A</v>
      </c>
      <c r="BR1367" s="49" t="e">
        <f t="array" ref="BR1367">IF(ISNUMBER(BR467), -MIN(0, BR467/MAX(IF(ISNUMBER(BR$396:BR467), BR$396:BR467))-1), NA())</f>
        <v>#N/A</v>
      </c>
      <c r="BS1367" s="49" t="e">
        <f t="array" ref="BS1367">IF(ISNUMBER(BS467), -MIN(0, BS467/MAX(IF(ISNUMBER(BS$396:BS467), BS$396:BS467))-1), NA())</f>
        <v>#N/A</v>
      </c>
    </row>
    <row r="1368" spans="2:71">
      <c r="B1368" s="48">
        <f t="shared" si="1132"/>
        <v>1942</v>
      </c>
      <c r="M1368" s="49" t="e">
        <f t="array" ref="M1368">IF(ISNUMBER(M468), -IF(M$91, MIN(0, M468/MAX(IF(ISNUMBER(M$396:M468), M$396:M468))-1), MIN(0, M618/MAX(IF(ISNUMBER(M$546:M618), M$546:M618))-1)), NA())</f>
        <v>#N/A</v>
      </c>
      <c r="N1368" s="49" t="e">
        <f t="array" ref="N1368">IF(ISNUMBER(N468), -IF(N$91, MIN(0, N468/MAX(IF(ISNUMBER(N$396:N468), N$396:N468))-1), MIN(0, N618/MAX(IF(ISNUMBER(N$546:N618), N$546:N618))-1)), NA())</f>
        <v>#N/A</v>
      </c>
      <c r="X1368" s="49" t="e">
        <f t="array" ref="X1368">IF(ISNUMBER(X468), -IF(X$91, MIN(0, X468/MAX(IF(ISNUMBER(X$396:X468), X$396:X468))-1), MIN(0, X618/MAX(IF(ISNUMBER(X$546:X618), X$546:X618))-1)), NA())</f>
        <v>#N/A</v>
      </c>
      <c r="Y1368" s="49" t="e">
        <f t="array" ref="Y1368">IF(ISNUMBER(Y468), -IF(Y$91, MIN(0, Y468/MAX(IF(ISNUMBER(Y$396:Y468), Y$396:Y468))-1), MIN(0, Y618/MAX(IF(ISNUMBER(Y$546:Y618), Y$546:Y618))-1)), NA())</f>
        <v>#N/A</v>
      </c>
      <c r="AA1368" s="49" t="e">
        <f t="array" ref="AA1368">IF(ISNUMBER(AA468), -MIN(0, AA468/MAX(IF(ISNUMBER(AA$396:AA468), AA$396:AA468))-1), NA())</f>
        <v>#N/A</v>
      </c>
      <c r="AB1368" s="49" t="e">
        <f t="array" ref="AB1368">IF(ISNUMBER(AB468), -MIN(0, AB468/MAX(IF(ISNUMBER(AB$396:AB468), AB$396:AB468))-1), NA())</f>
        <v>#N/A</v>
      </c>
      <c r="AC1368" s="49" t="e">
        <f t="array" ref="AC1368">IF(ISNUMBER(AC468), -MIN(0, AC468/MAX(IF(ISNUMBER(AC$396:AC468), AC$396:AC468))-1), NA())</f>
        <v>#N/A</v>
      </c>
      <c r="AD1368" s="49" t="e">
        <f t="array" ref="AD1368">IF(ISNUMBER(AD468), -MIN(0, AD468/MAX(IF(ISNUMBER(AD$396:AD468), AD$396:AD468))-1), NA())</f>
        <v>#N/A</v>
      </c>
      <c r="AE1368" s="49" t="e">
        <f t="array" ref="AE1368">IF(ISNUMBER(AE468), -MIN(0, AE468/MAX(IF(ISNUMBER(AE$396:AE468), AE$396:AE468))-1), NA())</f>
        <v>#N/A</v>
      </c>
      <c r="AG1368" s="49" t="e">
        <f t="array" ref="AG1368">IF(ISNUMBER(AG468), -MIN(0, AG468/MAX(IF(ISNUMBER(AG$396:AG468), AG$396:AG468))-1), NA())</f>
        <v>#N/A</v>
      </c>
      <c r="AM1368" s="49" t="e">
        <f t="array" ref="AM1368">IF(ISNUMBER(AM468), -MIN(0, AM468/MAX(IF(ISNUMBER(AM$396:AM468), AM$396:AM468))-1), NA())</f>
        <v>#N/A</v>
      </c>
      <c r="AN1368" s="49" t="e">
        <f t="array" ref="AN1368">IF(ISNUMBER(AN468), -MIN(0, AN468/MAX(IF(ISNUMBER(AN$396:AN468), AN$396:AN468))-1), NA())</f>
        <v>#N/A</v>
      </c>
      <c r="AO1368" s="49" t="e">
        <f t="array" ref="AO1368">IF(ISNUMBER(AO468), -MIN(0, AO468/MAX(IF(ISNUMBER(AO$396:AO468), AO$396:AO468))-1), NA())</f>
        <v>#N/A</v>
      </c>
      <c r="AP1368" s="49" t="e">
        <f t="array" ref="AP1368">IF(ISNUMBER(AP468), -MIN(0, AP468/MAX(IF(ISNUMBER(AP$396:AP468), AP$396:AP468))-1), NA())</f>
        <v>#N/A</v>
      </c>
      <c r="AQ1368" s="49" t="e">
        <f t="array" ref="AQ1368">IF(ISNUMBER(AQ468), -MIN(0, AQ468/MAX(IF(ISNUMBER(AQ$396:AQ468), AQ$396:AQ468))-1), NA())</f>
        <v>#N/A</v>
      </c>
      <c r="AS1368" s="49" t="e">
        <f t="array" ref="AS1368">IF(ISNUMBER(AS468), -MIN(0, AS468/MAX(IF(ISNUMBER(AS$396:AS468), AS$396:AS468))-1), NA())</f>
        <v>#N/A</v>
      </c>
      <c r="AU1368" s="49" t="e">
        <f t="array" ref="AU1368">IF(ISNUMBER(AU468), -MIN(0, AU468/MAX(IF(ISNUMBER(AU$396:AU468), AU$396:AU468))-1), NA())</f>
        <v>#N/A</v>
      </c>
      <c r="AV1368" s="49" t="e">
        <f t="array" ref="AV1368">IF(ISNUMBER(AV468), -MIN(0, AV468/MAX(IF(ISNUMBER(AV$396:AV468), AV$396:AV468))-1), NA())</f>
        <v>#N/A</v>
      </c>
      <c r="AW1368" s="49" t="e">
        <f t="array" ref="AW1368">IF(ISNUMBER(AW468), -MIN(0, AW468/MAX(IF(ISNUMBER(AW$396:AW468), AW$396:AW468))-1), NA())</f>
        <v>#N/A</v>
      </c>
      <c r="AX1368" s="49" t="e">
        <f t="array" ref="AX1368">IF(ISNUMBER(AX468), -MIN(0, AX468/MAX(IF(ISNUMBER(AX$396:AX468), AX$396:AX468))-1), NA())</f>
        <v>#N/A</v>
      </c>
      <c r="AY1368" s="49" t="e">
        <f t="array" ref="AY1368">IF(ISNUMBER(AY468), -MIN(0, AY468/MAX(IF(ISNUMBER(AY$396:AY468), AY$396:AY468))-1), NA())</f>
        <v>#N/A</v>
      </c>
      <c r="AZ1368" s="49" t="e">
        <f t="array" ref="AZ1368">IF(ISNUMBER(AZ468), -MIN(0, AZ468/MAX(IF(ISNUMBER(AZ$396:AZ468), AZ$396:AZ468))-1), NA())</f>
        <v>#N/A</v>
      </c>
      <c r="BA1368" s="49" t="e">
        <f t="array" ref="BA1368">IF(ISNUMBER(BA468), -MIN(0, BA468/MAX(IF(ISNUMBER(BA$396:BA468), BA$396:BA468))-1), NA())</f>
        <v>#N/A</v>
      </c>
      <c r="BB1368" s="49" t="e">
        <f t="array" ref="BB1368">IF(ISNUMBER(BB468), -MIN(0, BB468/MAX(IF(ISNUMBER(BB$396:BB468), BB$396:BB468))-1), NA())</f>
        <v>#N/A</v>
      </c>
      <c r="BC1368" s="49" t="e">
        <f t="array" ref="BC1368">IF(ISNUMBER(BC468), -MIN(0, BC468/MAX(IF(ISNUMBER(BC$396:BC468), BC$396:BC468))-1), NA())</f>
        <v>#N/A</v>
      </c>
      <c r="BD1368" s="49" t="e">
        <f t="array" ref="BD1368">IF(ISNUMBER(BD468), -MIN(0, BD468/MAX(IF(ISNUMBER(BD$396:BD468), BD$396:BD468))-1), NA())</f>
        <v>#N/A</v>
      </c>
      <c r="BE1368" s="49" t="e">
        <f t="array" ref="BE1368">IF(ISNUMBER(BE468), -MIN(0, BE468/MAX(IF(ISNUMBER(BE$396:BE468), BE$396:BE468))-1), NA())</f>
        <v>#N/A</v>
      </c>
      <c r="BF1368" s="49" t="e">
        <f t="array" ref="BF1368">IF(ISNUMBER(BF468), -MIN(0, BF468/MAX(IF(ISNUMBER(BF$396:BF468), BF$396:BF468))-1), NA())</f>
        <v>#N/A</v>
      </c>
      <c r="BG1368" s="49" t="e">
        <f t="array" ref="BG1368">IF(ISNUMBER(BG468), -MIN(0, BG468/MAX(IF(ISNUMBER(BG$396:BG468), BG$396:BG468))-1), NA())</f>
        <v>#N/A</v>
      </c>
      <c r="BH1368" s="49" t="e">
        <f t="array" ref="BH1368">IF(ISNUMBER(BH468), -MIN(0, BH468/MAX(IF(ISNUMBER(BH$396:BH468), BH$396:BH468))-1), NA())</f>
        <v>#N/A</v>
      </c>
      <c r="BI1368" s="49" t="e">
        <f t="array" ref="BI1368">IF(ISNUMBER(BI468), -MIN(0, BI468/MAX(IF(ISNUMBER(BI$396:BI468), BI$396:BI468))-1), NA())</f>
        <v>#N/A</v>
      </c>
      <c r="BJ1368" s="49" t="e">
        <f t="array" ref="BJ1368">IF(ISNUMBER(BJ468), -MIN(0, BJ468/MAX(IF(ISNUMBER(BJ$396:BJ468), BJ$396:BJ468))-1), NA())</f>
        <v>#N/A</v>
      </c>
      <c r="BK1368" s="49" t="e">
        <f t="array" ref="BK1368">IF(ISNUMBER(BK468), -MIN(0, BK468/MAX(IF(ISNUMBER(BK$396:BK468), BK$396:BK468))-1), NA())</f>
        <v>#N/A</v>
      </c>
      <c r="BL1368" s="49" t="e">
        <f t="array" ref="BL1368">IF(ISNUMBER(BL468), -MIN(0, BL468/MAX(IF(ISNUMBER(BL$396:BL468), BL$396:BL468))-1), NA())</f>
        <v>#N/A</v>
      </c>
      <c r="BM1368" s="49" t="e">
        <f t="array" ref="BM1368">IF(ISNUMBER(BM468), -MIN(0, BM468/MAX(IF(ISNUMBER(BM$396:BM468), BM$396:BM468))-1), NA())</f>
        <v>#N/A</v>
      </c>
      <c r="BN1368" s="49" t="e">
        <f t="array" ref="BN1368">IF(ISNUMBER(BN468), -MIN(0, BN468/MAX(IF(ISNUMBER(BN$396:BN468), BN$396:BN468))-1), NA())</f>
        <v>#N/A</v>
      </c>
      <c r="BO1368" s="49" t="e">
        <f t="array" ref="BO1368">IF(ISNUMBER(BO468), -MIN(0, BO468/MAX(IF(ISNUMBER(BO$396:BO468), BO$396:BO468))-1), NA())</f>
        <v>#N/A</v>
      </c>
      <c r="BP1368" s="49" t="e">
        <f t="array" ref="BP1368">IF(ISNUMBER(BP468), -MIN(0, BP468/MAX(IF(ISNUMBER(BP$396:BP468), BP$396:BP468))-1), NA())</f>
        <v>#N/A</v>
      </c>
      <c r="BQ1368" s="49" t="e">
        <f t="array" ref="BQ1368">IF(ISNUMBER(BQ468), -MIN(0, BQ468/MAX(IF(ISNUMBER(BQ$396:BQ468), BQ$396:BQ468))-1), NA())</f>
        <v>#N/A</v>
      </c>
      <c r="BR1368" s="49" t="e">
        <f t="array" ref="BR1368">IF(ISNUMBER(BR468), -MIN(0, BR468/MAX(IF(ISNUMBER(BR$396:BR468), BR$396:BR468))-1), NA())</f>
        <v>#N/A</v>
      </c>
      <c r="BS1368" s="49" t="e">
        <f t="array" ref="BS1368">IF(ISNUMBER(BS468), -MIN(0, BS468/MAX(IF(ISNUMBER(BS$396:BS468), BS$396:BS468))-1), NA())</f>
        <v>#N/A</v>
      </c>
    </row>
    <row r="1369" spans="2:71">
      <c r="B1369" s="48">
        <f t="shared" si="1132"/>
        <v>1943</v>
      </c>
      <c r="M1369" s="49" t="e">
        <f t="array" ref="M1369">IF(ISNUMBER(M469), -IF(M$91, MIN(0, M469/MAX(IF(ISNUMBER(M$396:M469), M$396:M469))-1), MIN(0, M619/MAX(IF(ISNUMBER(M$546:M619), M$546:M619))-1)), NA())</f>
        <v>#N/A</v>
      </c>
      <c r="N1369" s="49" t="e">
        <f t="array" ref="N1369">IF(ISNUMBER(N469), -IF(N$91, MIN(0, N469/MAX(IF(ISNUMBER(N$396:N469), N$396:N469))-1), MIN(0, N619/MAX(IF(ISNUMBER(N$546:N619), N$546:N619))-1)), NA())</f>
        <v>#N/A</v>
      </c>
      <c r="X1369" s="49" t="e">
        <f t="array" ref="X1369">IF(ISNUMBER(X469), -IF(X$91, MIN(0, X469/MAX(IF(ISNUMBER(X$396:X469), X$396:X469))-1), MIN(0, X619/MAX(IF(ISNUMBER(X$546:X619), X$546:X619))-1)), NA())</f>
        <v>#N/A</v>
      </c>
      <c r="Y1369" s="49" t="e">
        <f t="array" ref="Y1369">IF(ISNUMBER(Y469), -IF(Y$91, MIN(0, Y469/MAX(IF(ISNUMBER(Y$396:Y469), Y$396:Y469))-1), MIN(0, Y619/MAX(IF(ISNUMBER(Y$546:Y619), Y$546:Y619))-1)), NA())</f>
        <v>#N/A</v>
      </c>
      <c r="AA1369" s="49" t="e">
        <f t="array" ref="AA1369">IF(ISNUMBER(AA469), -MIN(0, AA469/MAX(IF(ISNUMBER(AA$396:AA469), AA$396:AA469))-1), NA())</f>
        <v>#N/A</v>
      </c>
      <c r="AB1369" s="49" t="e">
        <f t="array" ref="AB1369">IF(ISNUMBER(AB469), -MIN(0, AB469/MAX(IF(ISNUMBER(AB$396:AB469), AB$396:AB469))-1), NA())</f>
        <v>#N/A</v>
      </c>
      <c r="AC1369" s="49" t="e">
        <f t="array" ref="AC1369">IF(ISNUMBER(AC469), -MIN(0, AC469/MAX(IF(ISNUMBER(AC$396:AC469), AC$396:AC469))-1), NA())</f>
        <v>#N/A</v>
      </c>
      <c r="AD1369" s="49" t="e">
        <f t="array" ref="AD1369">IF(ISNUMBER(AD469), -MIN(0, AD469/MAX(IF(ISNUMBER(AD$396:AD469), AD$396:AD469))-1), NA())</f>
        <v>#N/A</v>
      </c>
      <c r="AE1369" s="49" t="e">
        <f t="array" ref="AE1369">IF(ISNUMBER(AE469), -MIN(0, AE469/MAX(IF(ISNUMBER(AE$396:AE469), AE$396:AE469))-1), NA())</f>
        <v>#N/A</v>
      </c>
      <c r="AG1369" s="49" t="e">
        <f t="array" ref="AG1369">IF(ISNUMBER(AG469), -MIN(0, AG469/MAX(IF(ISNUMBER(AG$396:AG469), AG$396:AG469))-1), NA())</f>
        <v>#N/A</v>
      </c>
      <c r="AM1369" s="49" t="e">
        <f t="array" ref="AM1369">IF(ISNUMBER(AM469), -MIN(0, AM469/MAX(IF(ISNUMBER(AM$396:AM469), AM$396:AM469))-1), NA())</f>
        <v>#N/A</v>
      </c>
      <c r="AN1369" s="49" t="e">
        <f t="array" ref="AN1369">IF(ISNUMBER(AN469), -MIN(0, AN469/MAX(IF(ISNUMBER(AN$396:AN469), AN$396:AN469))-1), NA())</f>
        <v>#N/A</v>
      </c>
      <c r="AO1369" s="49" t="e">
        <f t="array" ref="AO1369">IF(ISNUMBER(AO469), -MIN(0, AO469/MAX(IF(ISNUMBER(AO$396:AO469), AO$396:AO469))-1), NA())</f>
        <v>#N/A</v>
      </c>
      <c r="AP1369" s="49" t="e">
        <f t="array" ref="AP1369">IF(ISNUMBER(AP469), -MIN(0, AP469/MAX(IF(ISNUMBER(AP$396:AP469), AP$396:AP469))-1), NA())</f>
        <v>#N/A</v>
      </c>
      <c r="AQ1369" s="49" t="e">
        <f t="array" ref="AQ1369">IF(ISNUMBER(AQ469), -MIN(0, AQ469/MAX(IF(ISNUMBER(AQ$396:AQ469), AQ$396:AQ469))-1), NA())</f>
        <v>#N/A</v>
      </c>
      <c r="AS1369" s="49" t="e">
        <f t="array" ref="AS1369">IF(ISNUMBER(AS469), -MIN(0, AS469/MAX(IF(ISNUMBER(AS$396:AS469), AS$396:AS469))-1), NA())</f>
        <v>#N/A</v>
      </c>
      <c r="AU1369" s="49" t="e">
        <f t="array" ref="AU1369">IF(ISNUMBER(AU469), -MIN(0, AU469/MAX(IF(ISNUMBER(AU$396:AU469), AU$396:AU469))-1), NA())</f>
        <v>#N/A</v>
      </c>
      <c r="AV1369" s="49" t="e">
        <f t="array" ref="AV1369">IF(ISNUMBER(AV469), -MIN(0, AV469/MAX(IF(ISNUMBER(AV$396:AV469), AV$396:AV469))-1), NA())</f>
        <v>#N/A</v>
      </c>
      <c r="AW1369" s="49" t="e">
        <f t="array" ref="AW1369">IF(ISNUMBER(AW469), -MIN(0, AW469/MAX(IF(ISNUMBER(AW$396:AW469), AW$396:AW469))-1), NA())</f>
        <v>#N/A</v>
      </c>
      <c r="AX1369" s="49" t="e">
        <f t="array" ref="AX1369">IF(ISNUMBER(AX469), -MIN(0, AX469/MAX(IF(ISNUMBER(AX$396:AX469), AX$396:AX469))-1), NA())</f>
        <v>#N/A</v>
      </c>
      <c r="AY1369" s="49" t="e">
        <f t="array" ref="AY1369">IF(ISNUMBER(AY469), -MIN(0, AY469/MAX(IF(ISNUMBER(AY$396:AY469), AY$396:AY469))-1), NA())</f>
        <v>#N/A</v>
      </c>
      <c r="AZ1369" s="49" t="e">
        <f t="array" ref="AZ1369">IF(ISNUMBER(AZ469), -MIN(0, AZ469/MAX(IF(ISNUMBER(AZ$396:AZ469), AZ$396:AZ469))-1), NA())</f>
        <v>#N/A</v>
      </c>
      <c r="BA1369" s="49" t="e">
        <f t="array" ref="BA1369">IF(ISNUMBER(BA469), -MIN(0, BA469/MAX(IF(ISNUMBER(BA$396:BA469), BA$396:BA469))-1), NA())</f>
        <v>#N/A</v>
      </c>
      <c r="BB1369" s="49" t="e">
        <f t="array" ref="BB1369">IF(ISNUMBER(BB469), -MIN(0, BB469/MAX(IF(ISNUMBER(BB$396:BB469), BB$396:BB469))-1), NA())</f>
        <v>#N/A</v>
      </c>
      <c r="BC1369" s="49" t="e">
        <f t="array" ref="BC1369">IF(ISNUMBER(BC469), -MIN(0, BC469/MAX(IF(ISNUMBER(BC$396:BC469), BC$396:BC469))-1), NA())</f>
        <v>#N/A</v>
      </c>
      <c r="BD1369" s="49" t="e">
        <f t="array" ref="BD1369">IF(ISNUMBER(BD469), -MIN(0, BD469/MAX(IF(ISNUMBER(BD$396:BD469), BD$396:BD469))-1), NA())</f>
        <v>#N/A</v>
      </c>
      <c r="BE1369" s="49" t="e">
        <f t="array" ref="BE1369">IF(ISNUMBER(BE469), -MIN(0, BE469/MAX(IF(ISNUMBER(BE$396:BE469), BE$396:BE469))-1), NA())</f>
        <v>#N/A</v>
      </c>
      <c r="BF1369" s="49" t="e">
        <f t="array" ref="BF1369">IF(ISNUMBER(BF469), -MIN(0, BF469/MAX(IF(ISNUMBER(BF$396:BF469), BF$396:BF469))-1), NA())</f>
        <v>#N/A</v>
      </c>
      <c r="BG1369" s="49" t="e">
        <f t="array" ref="BG1369">IF(ISNUMBER(BG469), -MIN(0, BG469/MAX(IF(ISNUMBER(BG$396:BG469), BG$396:BG469))-1), NA())</f>
        <v>#N/A</v>
      </c>
      <c r="BH1369" s="49" t="e">
        <f t="array" ref="BH1369">IF(ISNUMBER(BH469), -MIN(0, BH469/MAX(IF(ISNUMBER(BH$396:BH469), BH$396:BH469))-1), NA())</f>
        <v>#N/A</v>
      </c>
      <c r="BI1369" s="49" t="e">
        <f t="array" ref="BI1369">IF(ISNUMBER(BI469), -MIN(0, BI469/MAX(IF(ISNUMBER(BI$396:BI469), BI$396:BI469))-1), NA())</f>
        <v>#N/A</v>
      </c>
      <c r="BJ1369" s="49" t="e">
        <f t="array" ref="BJ1369">IF(ISNUMBER(BJ469), -MIN(0, BJ469/MAX(IF(ISNUMBER(BJ$396:BJ469), BJ$396:BJ469))-1), NA())</f>
        <v>#N/A</v>
      </c>
      <c r="BK1369" s="49" t="e">
        <f t="array" ref="BK1369">IF(ISNUMBER(BK469), -MIN(0, BK469/MAX(IF(ISNUMBER(BK$396:BK469), BK$396:BK469))-1), NA())</f>
        <v>#N/A</v>
      </c>
      <c r="BL1369" s="49" t="e">
        <f t="array" ref="BL1369">IF(ISNUMBER(BL469), -MIN(0, BL469/MAX(IF(ISNUMBER(BL$396:BL469), BL$396:BL469))-1), NA())</f>
        <v>#N/A</v>
      </c>
      <c r="BM1369" s="49" t="e">
        <f t="array" ref="BM1369">IF(ISNUMBER(BM469), -MIN(0, BM469/MAX(IF(ISNUMBER(BM$396:BM469), BM$396:BM469))-1), NA())</f>
        <v>#N/A</v>
      </c>
      <c r="BN1369" s="49" t="e">
        <f t="array" ref="BN1369">IF(ISNUMBER(BN469), -MIN(0, BN469/MAX(IF(ISNUMBER(BN$396:BN469), BN$396:BN469))-1), NA())</f>
        <v>#N/A</v>
      </c>
      <c r="BO1369" s="49" t="e">
        <f t="array" ref="BO1369">IF(ISNUMBER(BO469), -MIN(0, BO469/MAX(IF(ISNUMBER(BO$396:BO469), BO$396:BO469))-1), NA())</f>
        <v>#N/A</v>
      </c>
      <c r="BP1369" s="49" t="e">
        <f t="array" ref="BP1369">IF(ISNUMBER(BP469), -MIN(0, BP469/MAX(IF(ISNUMBER(BP$396:BP469), BP$396:BP469))-1), NA())</f>
        <v>#N/A</v>
      </c>
      <c r="BQ1369" s="49" t="e">
        <f t="array" ref="BQ1369">IF(ISNUMBER(BQ469), -MIN(0, BQ469/MAX(IF(ISNUMBER(BQ$396:BQ469), BQ$396:BQ469))-1), NA())</f>
        <v>#N/A</v>
      </c>
      <c r="BR1369" s="49" t="e">
        <f t="array" ref="BR1369">IF(ISNUMBER(BR469), -MIN(0, BR469/MAX(IF(ISNUMBER(BR$396:BR469), BR$396:BR469))-1), NA())</f>
        <v>#N/A</v>
      </c>
      <c r="BS1369" s="49" t="e">
        <f t="array" ref="BS1369">IF(ISNUMBER(BS469), -MIN(0, BS469/MAX(IF(ISNUMBER(BS$396:BS469), BS$396:BS469))-1), NA())</f>
        <v>#N/A</v>
      </c>
    </row>
    <row r="1370" spans="2:71">
      <c r="B1370" s="48">
        <f t="shared" si="1132"/>
        <v>1944</v>
      </c>
      <c r="M1370" s="49" t="e">
        <f t="array" ref="M1370">IF(ISNUMBER(M470), -IF(M$91, MIN(0, M470/MAX(IF(ISNUMBER(M$396:M470), M$396:M470))-1), MIN(0, M620/MAX(IF(ISNUMBER(M$546:M620), M$546:M620))-1)), NA())</f>
        <v>#N/A</v>
      </c>
      <c r="N1370" s="49" t="e">
        <f t="array" ref="N1370">IF(ISNUMBER(N470), -IF(N$91, MIN(0, N470/MAX(IF(ISNUMBER(N$396:N470), N$396:N470))-1), MIN(0, N620/MAX(IF(ISNUMBER(N$546:N620), N$546:N620))-1)), NA())</f>
        <v>#N/A</v>
      </c>
      <c r="X1370" s="49" t="e">
        <f t="array" ref="X1370">IF(ISNUMBER(X470), -IF(X$91, MIN(0, X470/MAX(IF(ISNUMBER(X$396:X470), X$396:X470))-1), MIN(0, X620/MAX(IF(ISNUMBER(X$546:X620), X$546:X620))-1)), NA())</f>
        <v>#N/A</v>
      </c>
      <c r="Y1370" s="49" t="e">
        <f t="array" ref="Y1370">IF(ISNUMBER(Y470), -IF(Y$91, MIN(0, Y470/MAX(IF(ISNUMBER(Y$396:Y470), Y$396:Y470))-1), MIN(0, Y620/MAX(IF(ISNUMBER(Y$546:Y620), Y$546:Y620))-1)), NA())</f>
        <v>#N/A</v>
      </c>
      <c r="AA1370" s="49" t="e">
        <f t="array" ref="AA1370">IF(ISNUMBER(AA470), -MIN(0, AA470/MAX(IF(ISNUMBER(AA$396:AA470), AA$396:AA470))-1), NA())</f>
        <v>#N/A</v>
      </c>
      <c r="AB1370" s="49" t="e">
        <f t="array" ref="AB1370">IF(ISNUMBER(AB470), -MIN(0, AB470/MAX(IF(ISNUMBER(AB$396:AB470), AB$396:AB470))-1), NA())</f>
        <v>#N/A</v>
      </c>
      <c r="AC1370" s="49" t="e">
        <f t="array" ref="AC1370">IF(ISNUMBER(AC470), -MIN(0, AC470/MAX(IF(ISNUMBER(AC$396:AC470), AC$396:AC470))-1), NA())</f>
        <v>#N/A</v>
      </c>
      <c r="AD1370" s="49" t="e">
        <f t="array" ref="AD1370">IF(ISNUMBER(AD470), -MIN(0, AD470/MAX(IF(ISNUMBER(AD$396:AD470), AD$396:AD470))-1), NA())</f>
        <v>#N/A</v>
      </c>
      <c r="AE1370" s="49" t="e">
        <f t="array" ref="AE1370">IF(ISNUMBER(AE470), -MIN(0, AE470/MAX(IF(ISNUMBER(AE$396:AE470), AE$396:AE470))-1), NA())</f>
        <v>#N/A</v>
      </c>
      <c r="AG1370" s="49" t="e">
        <f t="array" ref="AG1370">IF(ISNUMBER(AG470), -MIN(0, AG470/MAX(IF(ISNUMBER(AG$396:AG470), AG$396:AG470))-1), NA())</f>
        <v>#N/A</v>
      </c>
      <c r="AM1370" s="49" t="e">
        <f t="array" ref="AM1370">IF(ISNUMBER(AM470), -MIN(0, AM470/MAX(IF(ISNUMBER(AM$396:AM470), AM$396:AM470))-1), NA())</f>
        <v>#N/A</v>
      </c>
      <c r="AN1370" s="49" t="e">
        <f t="array" ref="AN1370">IF(ISNUMBER(AN470), -MIN(0, AN470/MAX(IF(ISNUMBER(AN$396:AN470), AN$396:AN470))-1), NA())</f>
        <v>#N/A</v>
      </c>
      <c r="AO1370" s="49" t="e">
        <f t="array" ref="AO1370">IF(ISNUMBER(AO470), -MIN(0, AO470/MAX(IF(ISNUMBER(AO$396:AO470), AO$396:AO470))-1), NA())</f>
        <v>#N/A</v>
      </c>
      <c r="AP1370" s="49" t="e">
        <f t="array" ref="AP1370">IF(ISNUMBER(AP470), -MIN(0, AP470/MAX(IF(ISNUMBER(AP$396:AP470), AP$396:AP470))-1), NA())</f>
        <v>#N/A</v>
      </c>
      <c r="AQ1370" s="49" t="e">
        <f t="array" ref="AQ1370">IF(ISNUMBER(AQ470), -MIN(0, AQ470/MAX(IF(ISNUMBER(AQ$396:AQ470), AQ$396:AQ470))-1), NA())</f>
        <v>#N/A</v>
      </c>
      <c r="AS1370" s="49" t="e">
        <f t="array" ref="AS1370">IF(ISNUMBER(AS470), -MIN(0, AS470/MAX(IF(ISNUMBER(AS$396:AS470), AS$396:AS470))-1), NA())</f>
        <v>#N/A</v>
      </c>
      <c r="AU1370" s="49" t="e">
        <f t="array" ref="AU1370">IF(ISNUMBER(AU470), -MIN(0, AU470/MAX(IF(ISNUMBER(AU$396:AU470), AU$396:AU470))-1), NA())</f>
        <v>#N/A</v>
      </c>
      <c r="AV1370" s="49" t="e">
        <f t="array" ref="AV1370">IF(ISNUMBER(AV470), -MIN(0, AV470/MAX(IF(ISNUMBER(AV$396:AV470), AV$396:AV470))-1), NA())</f>
        <v>#N/A</v>
      </c>
      <c r="AW1370" s="49" t="e">
        <f t="array" ref="AW1370">IF(ISNUMBER(AW470), -MIN(0, AW470/MAX(IF(ISNUMBER(AW$396:AW470), AW$396:AW470))-1), NA())</f>
        <v>#N/A</v>
      </c>
      <c r="AX1370" s="49" t="e">
        <f t="array" ref="AX1370">IF(ISNUMBER(AX470), -MIN(0, AX470/MAX(IF(ISNUMBER(AX$396:AX470), AX$396:AX470))-1), NA())</f>
        <v>#N/A</v>
      </c>
      <c r="AY1370" s="49" t="e">
        <f t="array" ref="AY1370">IF(ISNUMBER(AY470), -MIN(0, AY470/MAX(IF(ISNUMBER(AY$396:AY470), AY$396:AY470))-1), NA())</f>
        <v>#N/A</v>
      </c>
      <c r="AZ1370" s="49" t="e">
        <f t="array" ref="AZ1370">IF(ISNUMBER(AZ470), -MIN(0, AZ470/MAX(IF(ISNUMBER(AZ$396:AZ470), AZ$396:AZ470))-1), NA())</f>
        <v>#N/A</v>
      </c>
      <c r="BA1370" s="49" t="e">
        <f t="array" ref="BA1370">IF(ISNUMBER(BA470), -MIN(0, BA470/MAX(IF(ISNUMBER(BA$396:BA470), BA$396:BA470))-1), NA())</f>
        <v>#N/A</v>
      </c>
      <c r="BB1370" s="49" t="e">
        <f t="array" ref="BB1370">IF(ISNUMBER(BB470), -MIN(0, BB470/MAX(IF(ISNUMBER(BB$396:BB470), BB$396:BB470))-1), NA())</f>
        <v>#N/A</v>
      </c>
      <c r="BC1370" s="49" t="e">
        <f t="array" ref="BC1370">IF(ISNUMBER(BC470), -MIN(0, BC470/MAX(IF(ISNUMBER(BC$396:BC470), BC$396:BC470))-1), NA())</f>
        <v>#N/A</v>
      </c>
      <c r="BD1370" s="49" t="e">
        <f t="array" ref="BD1370">IF(ISNUMBER(BD470), -MIN(0, BD470/MAX(IF(ISNUMBER(BD$396:BD470), BD$396:BD470))-1), NA())</f>
        <v>#N/A</v>
      </c>
      <c r="BE1370" s="49" t="e">
        <f t="array" ref="BE1370">IF(ISNUMBER(BE470), -MIN(0, BE470/MAX(IF(ISNUMBER(BE$396:BE470), BE$396:BE470))-1), NA())</f>
        <v>#N/A</v>
      </c>
      <c r="BF1370" s="49" t="e">
        <f t="array" ref="BF1370">IF(ISNUMBER(BF470), -MIN(0, BF470/MAX(IF(ISNUMBER(BF$396:BF470), BF$396:BF470))-1), NA())</f>
        <v>#N/A</v>
      </c>
      <c r="BG1370" s="49" t="e">
        <f t="array" ref="BG1370">IF(ISNUMBER(BG470), -MIN(0, BG470/MAX(IF(ISNUMBER(BG$396:BG470), BG$396:BG470))-1), NA())</f>
        <v>#N/A</v>
      </c>
      <c r="BH1370" s="49" t="e">
        <f t="array" ref="BH1370">IF(ISNUMBER(BH470), -MIN(0, BH470/MAX(IF(ISNUMBER(BH$396:BH470), BH$396:BH470))-1), NA())</f>
        <v>#N/A</v>
      </c>
      <c r="BI1370" s="49" t="e">
        <f t="array" ref="BI1370">IF(ISNUMBER(BI470), -MIN(0, BI470/MAX(IF(ISNUMBER(BI$396:BI470), BI$396:BI470))-1), NA())</f>
        <v>#N/A</v>
      </c>
      <c r="BJ1370" s="49" t="e">
        <f t="array" ref="BJ1370">IF(ISNUMBER(BJ470), -MIN(0, BJ470/MAX(IF(ISNUMBER(BJ$396:BJ470), BJ$396:BJ470))-1), NA())</f>
        <v>#N/A</v>
      </c>
      <c r="BK1370" s="49" t="e">
        <f t="array" ref="BK1370">IF(ISNUMBER(BK470), -MIN(0, BK470/MAX(IF(ISNUMBER(BK$396:BK470), BK$396:BK470))-1), NA())</f>
        <v>#N/A</v>
      </c>
      <c r="BL1370" s="49" t="e">
        <f t="array" ref="BL1370">IF(ISNUMBER(BL470), -MIN(0, BL470/MAX(IF(ISNUMBER(BL$396:BL470), BL$396:BL470))-1), NA())</f>
        <v>#N/A</v>
      </c>
      <c r="BM1370" s="49" t="e">
        <f t="array" ref="BM1370">IF(ISNUMBER(BM470), -MIN(0, BM470/MAX(IF(ISNUMBER(BM$396:BM470), BM$396:BM470))-1), NA())</f>
        <v>#N/A</v>
      </c>
      <c r="BN1370" s="49" t="e">
        <f t="array" ref="BN1370">IF(ISNUMBER(BN470), -MIN(0, BN470/MAX(IF(ISNUMBER(BN$396:BN470), BN$396:BN470))-1), NA())</f>
        <v>#N/A</v>
      </c>
      <c r="BO1370" s="49" t="e">
        <f t="array" ref="BO1370">IF(ISNUMBER(BO470), -MIN(0, BO470/MAX(IF(ISNUMBER(BO$396:BO470), BO$396:BO470))-1), NA())</f>
        <v>#N/A</v>
      </c>
      <c r="BP1370" s="49" t="e">
        <f t="array" ref="BP1370">IF(ISNUMBER(BP470), -MIN(0, BP470/MAX(IF(ISNUMBER(BP$396:BP470), BP$396:BP470))-1), NA())</f>
        <v>#N/A</v>
      </c>
      <c r="BQ1370" s="49" t="e">
        <f t="array" ref="BQ1370">IF(ISNUMBER(BQ470), -MIN(0, BQ470/MAX(IF(ISNUMBER(BQ$396:BQ470), BQ$396:BQ470))-1), NA())</f>
        <v>#N/A</v>
      </c>
      <c r="BR1370" s="49" t="e">
        <f t="array" ref="BR1370">IF(ISNUMBER(BR470), -MIN(0, BR470/MAX(IF(ISNUMBER(BR$396:BR470), BR$396:BR470))-1), NA())</f>
        <v>#N/A</v>
      </c>
      <c r="BS1370" s="49" t="e">
        <f t="array" ref="BS1370">IF(ISNUMBER(BS470), -MIN(0, BS470/MAX(IF(ISNUMBER(BS$396:BS470), BS$396:BS470))-1), NA())</f>
        <v>#N/A</v>
      </c>
    </row>
    <row r="1371" spans="2:71">
      <c r="B1371" s="48">
        <f t="shared" si="1132"/>
        <v>1945</v>
      </c>
      <c r="M1371" s="49" t="e">
        <f t="array" ref="M1371">IF(ISNUMBER(M471), -IF(M$91, MIN(0, M471/MAX(IF(ISNUMBER(M$396:M471), M$396:M471))-1), MIN(0, M621/MAX(IF(ISNUMBER(M$546:M621), M$546:M621))-1)), NA())</f>
        <v>#N/A</v>
      </c>
      <c r="N1371" s="49" t="e">
        <f t="array" ref="N1371">IF(ISNUMBER(N471), -IF(N$91, MIN(0, N471/MAX(IF(ISNUMBER(N$396:N471), N$396:N471))-1), MIN(0, N621/MAX(IF(ISNUMBER(N$546:N621), N$546:N621))-1)), NA())</f>
        <v>#N/A</v>
      </c>
      <c r="X1371" s="49" t="e">
        <f t="array" ref="X1371">IF(ISNUMBER(X471), -IF(X$91, MIN(0, X471/MAX(IF(ISNUMBER(X$396:X471), X$396:X471))-1), MIN(0, X621/MAX(IF(ISNUMBER(X$546:X621), X$546:X621))-1)), NA())</f>
        <v>#N/A</v>
      </c>
      <c r="Y1371" s="49" t="e">
        <f t="array" ref="Y1371">IF(ISNUMBER(Y471), -IF(Y$91, MIN(0, Y471/MAX(IF(ISNUMBER(Y$396:Y471), Y$396:Y471))-1), MIN(0, Y621/MAX(IF(ISNUMBER(Y$546:Y621), Y$546:Y621))-1)), NA())</f>
        <v>#N/A</v>
      </c>
      <c r="AA1371" s="49" t="e">
        <f t="array" ref="AA1371">IF(ISNUMBER(AA471), -MIN(0, AA471/MAX(IF(ISNUMBER(AA$396:AA471), AA$396:AA471))-1), NA())</f>
        <v>#N/A</v>
      </c>
      <c r="AB1371" s="49" t="e">
        <f t="array" ref="AB1371">IF(ISNUMBER(AB471), -MIN(0, AB471/MAX(IF(ISNUMBER(AB$396:AB471), AB$396:AB471))-1), NA())</f>
        <v>#N/A</v>
      </c>
      <c r="AC1371" s="49" t="e">
        <f t="array" ref="AC1371">IF(ISNUMBER(AC471), -MIN(0, AC471/MAX(IF(ISNUMBER(AC$396:AC471), AC$396:AC471))-1), NA())</f>
        <v>#N/A</v>
      </c>
      <c r="AD1371" s="49" t="e">
        <f t="array" ref="AD1371">IF(ISNUMBER(AD471), -MIN(0, AD471/MAX(IF(ISNUMBER(AD$396:AD471), AD$396:AD471))-1), NA())</f>
        <v>#N/A</v>
      </c>
      <c r="AE1371" s="49" t="e">
        <f t="array" ref="AE1371">IF(ISNUMBER(AE471), -MIN(0, AE471/MAX(IF(ISNUMBER(AE$396:AE471), AE$396:AE471))-1), NA())</f>
        <v>#N/A</v>
      </c>
      <c r="AG1371" s="49" t="e">
        <f t="array" ref="AG1371">IF(ISNUMBER(AG471), -MIN(0, AG471/MAX(IF(ISNUMBER(AG$396:AG471), AG$396:AG471))-1), NA())</f>
        <v>#N/A</v>
      </c>
      <c r="AM1371" s="49" t="e">
        <f t="array" ref="AM1371">IF(ISNUMBER(AM471), -MIN(0, AM471/MAX(IF(ISNUMBER(AM$396:AM471), AM$396:AM471))-1), NA())</f>
        <v>#N/A</v>
      </c>
      <c r="AN1371" s="49" t="e">
        <f t="array" ref="AN1371">IF(ISNUMBER(AN471), -MIN(0, AN471/MAX(IF(ISNUMBER(AN$396:AN471), AN$396:AN471))-1), NA())</f>
        <v>#N/A</v>
      </c>
      <c r="AO1371" s="49" t="e">
        <f t="array" ref="AO1371">IF(ISNUMBER(AO471), -MIN(0, AO471/MAX(IF(ISNUMBER(AO$396:AO471), AO$396:AO471))-1), NA())</f>
        <v>#N/A</v>
      </c>
      <c r="AP1371" s="49" t="e">
        <f t="array" ref="AP1371">IF(ISNUMBER(AP471), -MIN(0, AP471/MAX(IF(ISNUMBER(AP$396:AP471), AP$396:AP471))-1), NA())</f>
        <v>#N/A</v>
      </c>
      <c r="AQ1371" s="49" t="e">
        <f t="array" ref="AQ1371">IF(ISNUMBER(AQ471), -MIN(0, AQ471/MAX(IF(ISNUMBER(AQ$396:AQ471), AQ$396:AQ471))-1), NA())</f>
        <v>#N/A</v>
      </c>
      <c r="AS1371" s="49" t="e">
        <f t="array" ref="AS1371">IF(ISNUMBER(AS471), -MIN(0, AS471/MAX(IF(ISNUMBER(AS$396:AS471), AS$396:AS471))-1), NA())</f>
        <v>#N/A</v>
      </c>
      <c r="AU1371" s="49" t="e">
        <f t="array" ref="AU1371">IF(ISNUMBER(AU471), -MIN(0, AU471/MAX(IF(ISNUMBER(AU$396:AU471), AU$396:AU471))-1), NA())</f>
        <v>#N/A</v>
      </c>
      <c r="AV1371" s="49" t="e">
        <f t="array" ref="AV1371">IF(ISNUMBER(AV471), -MIN(0, AV471/MAX(IF(ISNUMBER(AV$396:AV471), AV$396:AV471))-1), NA())</f>
        <v>#N/A</v>
      </c>
      <c r="AW1371" s="49" t="e">
        <f t="array" ref="AW1371">IF(ISNUMBER(AW471), -MIN(0, AW471/MAX(IF(ISNUMBER(AW$396:AW471), AW$396:AW471))-1), NA())</f>
        <v>#N/A</v>
      </c>
      <c r="AX1371" s="49" t="e">
        <f t="array" ref="AX1371">IF(ISNUMBER(AX471), -MIN(0, AX471/MAX(IF(ISNUMBER(AX$396:AX471), AX$396:AX471))-1), NA())</f>
        <v>#N/A</v>
      </c>
      <c r="AY1371" s="49" t="e">
        <f t="array" ref="AY1371">IF(ISNUMBER(AY471), -MIN(0, AY471/MAX(IF(ISNUMBER(AY$396:AY471), AY$396:AY471))-1), NA())</f>
        <v>#N/A</v>
      </c>
      <c r="AZ1371" s="49" t="e">
        <f t="array" ref="AZ1371">IF(ISNUMBER(AZ471), -MIN(0, AZ471/MAX(IF(ISNUMBER(AZ$396:AZ471), AZ$396:AZ471))-1), NA())</f>
        <v>#N/A</v>
      </c>
      <c r="BA1371" s="49" t="e">
        <f t="array" ref="BA1371">IF(ISNUMBER(BA471), -MIN(0, BA471/MAX(IF(ISNUMBER(BA$396:BA471), BA$396:BA471))-1), NA())</f>
        <v>#N/A</v>
      </c>
      <c r="BB1371" s="49" t="e">
        <f t="array" ref="BB1371">IF(ISNUMBER(BB471), -MIN(0, BB471/MAX(IF(ISNUMBER(BB$396:BB471), BB$396:BB471))-1), NA())</f>
        <v>#N/A</v>
      </c>
      <c r="BC1371" s="49" t="e">
        <f t="array" ref="BC1371">IF(ISNUMBER(BC471), -MIN(0, BC471/MAX(IF(ISNUMBER(BC$396:BC471), BC$396:BC471))-1), NA())</f>
        <v>#N/A</v>
      </c>
      <c r="BD1371" s="49" t="e">
        <f t="array" ref="BD1371">IF(ISNUMBER(BD471), -MIN(0, BD471/MAX(IF(ISNUMBER(BD$396:BD471), BD$396:BD471))-1), NA())</f>
        <v>#N/A</v>
      </c>
      <c r="BE1371" s="49" t="e">
        <f t="array" ref="BE1371">IF(ISNUMBER(BE471), -MIN(0, BE471/MAX(IF(ISNUMBER(BE$396:BE471), BE$396:BE471))-1), NA())</f>
        <v>#N/A</v>
      </c>
      <c r="BF1371" s="49" t="e">
        <f t="array" ref="BF1371">IF(ISNUMBER(BF471), -MIN(0, BF471/MAX(IF(ISNUMBER(BF$396:BF471), BF$396:BF471))-1), NA())</f>
        <v>#N/A</v>
      </c>
      <c r="BG1371" s="49" t="e">
        <f t="array" ref="BG1371">IF(ISNUMBER(BG471), -MIN(0, BG471/MAX(IF(ISNUMBER(BG$396:BG471), BG$396:BG471))-1), NA())</f>
        <v>#N/A</v>
      </c>
      <c r="BH1371" s="49" t="e">
        <f t="array" ref="BH1371">IF(ISNUMBER(BH471), -MIN(0, BH471/MAX(IF(ISNUMBER(BH$396:BH471), BH$396:BH471))-1), NA())</f>
        <v>#N/A</v>
      </c>
      <c r="BI1371" s="49" t="e">
        <f t="array" ref="BI1371">IF(ISNUMBER(BI471), -MIN(0, BI471/MAX(IF(ISNUMBER(BI$396:BI471), BI$396:BI471))-1), NA())</f>
        <v>#N/A</v>
      </c>
      <c r="BJ1371" s="49" t="e">
        <f t="array" ref="BJ1371">IF(ISNUMBER(BJ471), -MIN(0, BJ471/MAX(IF(ISNUMBER(BJ$396:BJ471), BJ$396:BJ471))-1), NA())</f>
        <v>#N/A</v>
      </c>
      <c r="BK1371" s="49" t="e">
        <f t="array" ref="BK1371">IF(ISNUMBER(BK471), -MIN(0, BK471/MAX(IF(ISNUMBER(BK$396:BK471), BK$396:BK471))-1), NA())</f>
        <v>#N/A</v>
      </c>
      <c r="BL1371" s="49" t="e">
        <f t="array" ref="BL1371">IF(ISNUMBER(BL471), -MIN(0, BL471/MAX(IF(ISNUMBER(BL$396:BL471), BL$396:BL471))-1), NA())</f>
        <v>#N/A</v>
      </c>
      <c r="BM1371" s="49" t="e">
        <f t="array" ref="BM1371">IF(ISNUMBER(BM471), -MIN(0, BM471/MAX(IF(ISNUMBER(BM$396:BM471), BM$396:BM471))-1), NA())</f>
        <v>#N/A</v>
      </c>
      <c r="BN1371" s="49" t="e">
        <f t="array" ref="BN1371">IF(ISNUMBER(BN471), -MIN(0, BN471/MAX(IF(ISNUMBER(BN$396:BN471), BN$396:BN471))-1), NA())</f>
        <v>#N/A</v>
      </c>
      <c r="BO1371" s="49" t="e">
        <f t="array" ref="BO1371">IF(ISNUMBER(BO471), -MIN(0, BO471/MAX(IF(ISNUMBER(BO$396:BO471), BO$396:BO471))-1), NA())</f>
        <v>#N/A</v>
      </c>
      <c r="BP1371" s="49" t="e">
        <f t="array" ref="BP1371">IF(ISNUMBER(BP471), -MIN(0, BP471/MAX(IF(ISNUMBER(BP$396:BP471), BP$396:BP471))-1), NA())</f>
        <v>#N/A</v>
      </c>
      <c r="BQ1371" s="49" t="e">
        <f t="array" ref="BQ1371">IF(ISNUMBER(BQ471), -MIN(0, BQ471/MAX(IF(ISNUMBER(BQ$396:BQ471), BQ$396:BQ471))-1), NA())</f>
        <v>#N/A</v>
      </c>
      <c r="BR1371" s="49" t="e">
        <f t="array" ref="BR1371">IF(ISNUMBER(BR471), -MIN(0, BR471/MAX(IF(ISNUMBER(BR$396:BR471), BR$396:BR471))-1), NA())</f>
        <v>#N/A</v>
      </c>
      <c r="BS1371" s="49" t="e">
        <f t="array" ref="BS1371">IF(ISNUMBER(BS471), -MIN(0, BS471/MAX(IF(ISNUMBER(BS$396:BS471), BS$396:BS471))-1), NA())</f>
        <v>#N/A</v>
      </c>
    </row>
    <row r="1372" spans="2:71">
      <c r="B1372" s="48">
        <f t="shared" si="1132"/>
        <v>1946</v>
      </c>
      <c r="M1372" s="49" t="e">
        <f t="array" ref="M1372">IF(ISNUMBER(M472), -IF(M$91, MIN(0, M472/MAX(IF(ISNUMBER(M$396:M472), M$396:M472))-1), MIN(0, M622/MAX(IF(ISNUMBER(M$546:M622), M$546:M622))-1)), NA())</f>
        <v>#N/A</v>
      </c>
      <c r="N1372" s="49" t="e">
        <f t="array" ref="N1372">IF(ISNUMBER(N472), -IF(N$91, MIN(0, N472/MAX(IF(ISNUMBER(N$396:N472), N$396:N472))-1), MIN(0, N622/MAX(IF(ISNUMBER(N$546:N622), N$546:N622))-1)), NA())</f>
        <v>#N/A</v>
      </c>
      <c r="X1372" s="49" t="e">
        <f t="array" ref="X1372">IF(ISNUMBER(X472), -IF(X$91, MIN(0, X472/MAX(IF(ISNUMBER(X$396:X472), X$396:X472))-1), MIN(0, X622/MAX(IF(ISNUMBER(X$546:X622), X$546:X622))-1)), NA())</f>
        <v>#N/A</v>
      </c>
      <c r="Y1372" s="49" t="e">
        <f t="array" ref="Y1372">IF(ISNUMBER(Y472), -IF(Y$91, MIN(0, Y472/MAX(IF(ISNUMBER(Y$396:Y472), Y$396:Y472))-1), MIN(0, Y622/MAX(IF(ISNUMBER(Y$546:Y622), Y$546:Y622))-1)), NA())</f>
        <v>#N/A</v>
      </c>
      <c r="AA1372" s="49" t="e">
        <f t="array" ref="AA1372">IF(ISNUMBER(AA472), -MIN(0, AA472/MAX(IF(ISNUMBER(AA$396:AA472), AA$396:AA472))-1), NA())</f>
        <v>#N/A</v>
      </c>
      <c r="AB1372" s="49" t="e">
        <f t="array" ref="AB1372">IF(ISNUMBER(AB472), -MIN(0, AB472/MAX(IF(ISNUMBER(AB$396:AB472), AB$396:AB472))-1), NA())</f>
        <v>#N/A</v>
      </c>
      <c r="AC1372" s="49" t="e">
        <f t="array" ref="AC1372">IF(ISNUMBER(AC472), -MIN(0, AC472/MAX(IF(ISNUMBER(AC$396:AC472), AC$396:AC472))-1), NA())</f>
        <v>#N/A</v>
      </c>
      <c r="AD1372" s="49" t="e">
        <f t="array" ref="AD1372">IF(ISNUMBER(AD472), -MIN(0, AD472/MAX(IF(ISNUMBER(AD$396:AD472), AD$396:AD472))-1), NA())</f>
        <v>#N/A</v>
      </c>
      <c r="AE1372" s="49" t="e">
        <f t="array" ref="AE1372">IF(ISNUMBER(AE472), -MIN(0, AE472/MAX(IF(ISNUMBER(AE$396:AE472), AE$396:AE472))-1), NA())</f>
        <v>#N/A</v>
      </c>
      <c r="AG1372" s="49" t="e">
        <f t="array" ref="AG1372">IF(ISNUMBER(AG472), -MIN(0, AG472/MAX(IF(ISNUMBER(AG$396:AG472), AG$396:AG472))-1), NA())</f>
        <v>#N/A</v>
      </c>
      <c r="AM1372" s="49" t="e">
        <f t="array" ref="AM1372">IF(ISNUMBER(AM472), -MIN(0, AM472/MAX(IF(ISNUMBER(AM$396:AM472), AM$396:AM472))-1), NA())</f>
        <v>#N/A</v>
      </c>
      <c r="AN1372" s="49" t="e">
        <f t="array" ref="AN1372">IF(ISNUMBER(AN472), -MIN(0, AN472/MAX(IF(ISNUMBER(AN$396:AN472), AN$396:AN472))-1), NA())</f>
        <v>#N/A</v>
      </c>
      <c r="AO1372" s="49" t="e">
        <f t="array" ref="AO1372">IF(ISNUMBER(AO472), -MIN(0, AO472/MAX(IF(ISNUMBER(AO$396:AO472), AO$396:AO472))-1), NA())</f>
        <v>#N/A</v>
      </c>
      <c r="AP1372" s="49" t="e">
        <f t="array" ref="AP1372">IF(ISNUMBER(AP472), -MIN(0, AP472/MAX(IF(ISNUMBER(AP$396:AP472), AP$396:AP472))-1), NA())</f>
        <v>#N/A</v>
      </c>
      <c r="AQ1372" s="49" t="e">
        <f t="array" ref="AQ1372">IF(ISNUMBER(AQ472), -MIN(0, AQ472/MAX(IF(ISNUMBER(AQ$396:AQ472), AQ$396:AQ472))-1), NA())</f>
        <v>#N/A</v>
      </c>
      <c r="AS1372" s="49" t="e">
        <f t="array" ref="AS1372">IF(ISNUMBER(AS472), -MIN(0, AS472/MAX(IF(ISNUMBER(AS$396:AS472), AS$396:AS472))-1), NA())</f>
        <v>#N/A</v>
      </c>
      <c r="AU1372" s="49" t="e">
        <f t="array" ref="AU1372">IF(ISNUMBER(AU472), -MIN(0, AU472/MAX(IF(ISNUMBER(AU$396:AU472), AU$396:AU472))-1), NA())</f>
        <v>#N/A</v>
      </c>
      <c r="AV1372" s="49" t="e">
        <f t="array" ref="AV1372">IF(ISNUMBER(AV472), -MIN(0, AV472/MAX(IF(ISNUMBER(AV$396:AV472), AV$396:AV472))-1), NA())</f>
        <v>#N/A</v>
      </c>
      <c r="AW1372" s="49" t="e">
        <f t="array" ref="AW1372">IF(ISNUMBER(AW472), -MIN(0, AW472/MAX(IF(ISNUMBER(AW$396:AW472), AW$396:AW472))-1), NA())</f>
        <v>#N/A</v>
      </c>
      <c r="AX1372" s="49" t="e">
        <f t="array" ref="AX1372">IF(ISNUMBER(AX472), -MIN(0, AX472/MAX(IF(ISNUMBER(AX$396:AX472), AX$396:AX472))-1), NA())</f>
        <v>#N/A</v>
      </c>
      <c r="AY1372" s="49" t="e">
        <f t="array" ref="AY1372">IF(ISNUMBER(AY472), -MIN(0, AY472/MAX(IF(ISNUMBER(AY$396:AY472), AY$396:AY472))-1), NA())</f>
        <v>#N/A</v>
      </c>
      <c r="AZ1372" s="49" t="e">
        <f t="array" ref="AZ1372">IF(ISNUMBER(AZ472), -MIN(0, AZ472/MAX(IF(ISNUMBER(AZ$396:AZ472), AZ$396:AZ472))-1), NA())</f>
        <v>#N/A</v>
      </c>
      <c r="BA1372" s="49" t="e">
        <f t="array" ref="BA1372">IF(ISNUMBER(BA472), -MIN(0, BA472/MAX(IF(ISNUMBER(BA$396:BA472), BA$396:BA472))-1), NA())</f>
        <v>#N/A</v>
      </c>
      <c r="BB1372" s="49" t="e">
        <f t="array" ref="BB1372">IF(ISNUMBER(BB472), -MIN(0, BB472/MAX(IF(ISNUMBER(BB$396:BB472), BB$396:BB472))-1), NA())</f>
        <v>#N/A</v>
      </c>
      <c r="BC1372" s="49" t="e">
        <f t="array" ref="BC1372">IF(ISNUMBER(BC472), -MIN(0, BC472/MAX(IF(ISNUMBER(BC$396:BC472), BC$396:BC472))-1), NA())</f>
        <v>#N/A</v>
      </c>
      <c r="BD1372" s="49" t="e">
        <f t="array" ref="BD1372">IF(ISNUMBER(BD472), -MIN(0, BD472/MAX(IF(ISNUMBER(BD$396:BD472), BD$396:BD472))-1), NA())</f>
        <v>#N/A</v>
      </c>
      <c r="BE1372" s="49" t="e">
        <f t="array" ref="BE1372">IF(ISNUMBER(BE472), -MIN(0, BE472/MAX(IF(ISNUMBER(BE$396:BE472), BE$396:BE472))-1), NA())</f>
        <v>#N/A</v>
      </c>
      <c r="BF1372" s="49" t="e">
        <f t="array" ref="BF1372">IF(ISNUMBER(BF472), -MIN(0, BF472/MAX(IF(ISNUMBER(BF$396:BF472), BF$396:BF472))-1), NA())</f>
        <v>#N/A</v>
      </c>
      <c r="BG1372" s="49" t="e">
        <f t="array" ref="BG1372">IF(ISNUMBER(BG472), -MIN(0, BG472/MAX(IF(ISNUMBER(BG$396:BG472), BG$396:BG472))-1), NA())</f>
        <v>#N/A</v>
      </c>
      <c r="BH1372" s="49" t="e">
        <f t="array" ref="BH1372">IF(ISNUMBER(BH472), -MIN(0, BH472/MAX(IF(ISNUMBER(BH$396:BH472), BH$396:BH472))-1), NA())</f>
        <v>#N/A</v>
      </c>
      <c r="BI1372" s="49" t="e">
        <f t="array" ref="BI1372">IF(ISNUMBER(BI472), -MIN(0, BI472/MAX(IF(ISNUMBER(BI$396:BI472), BI$396:BI472))-1), NA())</f>
        <v>#N/A</v>
      </c>
      <c r="BJ1372" s="49" t="e">
        <f t="array" ref="BJ1372">IF(ISNUMBER(BJ472), -MIN(0, BJ472/MAX(IF(ISNUMBER(BJ$396:BJ472), BJ$396:BJ472))-1), NA())</f>
        <v>#N/A</v>
      </c>
      <c r="BK1372" s="49" t="e">
        <f t="array" ref="BK1372">IF(ISNUMBER(BK472), -MIN(0, BK472/MAX(IF(ISNUMBER(BK$396:BK472), BK$396:BK472))-1), NA())</f>
        <v>#N/A</v>
      </c>
      <c r="BL1372" s="49" t="e">
        <f t="array" ref="BL1372">IF(ISNUMBER(BL472), -MIN(0, BL472/MAX(IF(ISNUMBER(BL$396:BL472), BL$396:BL472))-1), NA())</f>
        <v>#N/A</v>
      </c>
      <c r="BM1372" s="49" t="e">
        <f t="array" ref="BM1372">IF(ISNUMBER(BM472), -MIN(0, BM472/MAX(IF(ISNUMBER(BM$396:BM472), BM$396:BM472))-1), NA())</f>
        <v>#N/A</v>
      </c>
      <c r="BN1372" s="49" t="e">
        <f t="array" ref="BN1372">IF(ISNUMBER(BN472), -MIN(0, BN472/MAX(IF(ISNUMBER(BN$396:BN472), BN$396:BN472))-1), NA())</f>
        <v>#N/A</v>
      </c>
      <c r="BO1372" s="49" t="e">
        <f t="array" ref="BO1372">IF(ISNUMBER(BO472), -MIN(0, BO472/MAX(IF(ISNUMBER(BO$396:BO472), BO$396:BO472))-1), NA())</f>
        <v>#N/A</v>
      </c>
      <c r="BP1372" s="49" t="e">
        <f t="array" ref="BP1372">IF(ISNUMBER(BP472), -MIN(0, BP472/MAX(IF(ISNUMBER(BP$396:BP472), BP$396:BP472))-1), NA())</f>
        <v>#N/A</v>
      </c>
      <c r="BQ1372" s="49" t="e">
        <f t="array" ref="BQ1372">IF(ISNUMBER(BQ472), -MIN(0, BQ472/MAX(IF(ISNUMBER(BQ$396:BQ472), BQ$396:BQ472))-1), NA())</f>
        <v>#N/A</v>
      </c>
      <c r="BR1372" s="49" t="e">
        <f t="array" ref="BR1372">IF(ISNUMBER(BR472), -MIN(0, BR472/MAX(IF(ISNUMBER(BR$396:BR472), BR$396:BR472))-1), NA())</f>
        <v>#N/A</v>
      </c>
      <c r="BS1372" s="49" t="e">
        <f t="array" ref="BS1372">IF(ISNUMBER(BS472), -MIN(0, BS472/MAX(IF(ISNUMBER(BS$396:BS472), BS$396:BS472))-1), NA())</f>
        <v>#N/A</v>
      </c>
    </row>
    <row r="1373" spans="2:71">
      <c r="B1373" s="48">
        <f t="shared" si="1132"/>
        <v>1947</v>
      </c>
      <c r="M1373" s="49" t="e">
        <f t="array" ref="M1373">IF(ISNUMBER(M473), -IF(M$91, MIN(0, M473/MAX(IF(ISNUMBER(M$396:M473), M$396:M473))-1), MIN(0, M623/MAX(IF(ISNUMBER(M$546:M623), M$546:M623))-1)), NA())</f>
        <v>#N/A</v>
      </c>
      <c r="N1373" s="49" t="e">
        <f t="array" ref="N1373">IF(ISNUMBER(N473), -IF(N$91, MIN(0, N473/MAX(IF(ISNUMBER(N$396:N473), N$396:N473))-1), MIN(0, N623/MAX(IF(ISNUMBER(N$546:N623), N$546:N623))-1)), NA())</f>
        <v>#N/A</v>
      </c>
      <c r="X1373" s="49" t="e">
        <f t="array" ref="X1373">IF(ISNUMBER(X473), -IF(X$91, MIN(0, X473/MAX(IF(ISNUMBER(X$396:X473), X$396:X473))-1), MIN(0, X623/MAX(IF(ISNUMBER(X$546:X623), X$546:X623))-1)), NA())</f>
        <v>#N/A</v>
      </c>
      <c r="Y1373" s="49" t="e">
        <f t="array" ref="Y1373">IF(ISNUMBER(Y473), -IF(Y$91, MIN(0, Y473/MAX(IF(ISNUMBER(Y$396:Y473), Y$396:Y473))-1), MIN(0, Y623/MAX(IF(ISNUMBER(Y$546:Y623), Y$546:Y623))-1)), NA())</f>
        <v>#N/A</v>
      </c>
      <c r="AA1373" s="49" t="e">
        <f t="array" ref="AA1373">IF(ISNUMBER(AA473), -MIN(0, AA473/MAX(IF(ISNUMBER(AA$396:AA473), AA$396:AA473))-1), NA())</f>
        <v>#N/A</v>
      </c>
      <c r="AB1373" s="49" t="e">
        <f t="array" ref="AB1373">IF(ISNUMBER(AB473), -MIN(0, AB473/MAX(IF(ISNUMBER(AB$396:AB473), AB$396:AB473))-1), NA())</f>
        <v>#N/A</v>
      </c>
      <c r="AC1373" s="49" t="e">
        <f t="array" ref="AC1373">IF(ISNUMBER(AC473), -MIN(0, AC473/MAX(IF(ISNUMBER(AC$396:AC473), AC$396:AC473))-1), NA())</f>
        <v>#N/A</v>
      </c>
      <c r="AD1373" s="49" t="e">
        <f t="array" ref="AD1373">IF(ISNUMBER(AD473), -MIN(0, AD473/MAX(IF(ISNUMBER(AD$396:AD473), AD$396:AD473))-1), NA())</f>
        <v>#N/A</v>
      </c>
      <c r="AE1373" s="49" t="e">
        <f t="array" ref="AE1373">IF(ISNUMBER(AE473), -MIN(0, AE473/MAX(IF(ISNUMBER(AE$396:AE473), AE$396:AE473))-1), NA())</f>
        <v>#N/A</v>
      </c>
      <c r="AG1373" s="49" t="e">
        <f t="array" ref="AG1373">IF(ISNUMBER(AG473), -MIN(0, AG473/MAX(IF(ISNUMBER(AG$396:AG473), AG$396:AG473))-1), NA())</f>
        <v>#N/A</v>
      </c>
      <c r="AM1373" s="49" t="e">
        <f t="array" ref="AM1373">IF(ISNUMBER(AM473), -MIN(0, AM473/MAX(IF(ISNUMBER(AM$396:AM473), AM$396:AM473))-1), NA())</f>
        <v>#N/A</v>
      </c>
      <c r="AN1373" s="49" t="e">
        <f t="array" ref="AN1373">IF(ISNUMBER(AN473), -MIN(0, AN473/MAX(IF(ISNUMBER(AN$396:AN473), AN$396:AN473))-1), NA())</f>
        <v>#N/A</v>
      </c>
      <c r="AO1373" s="49" t="e">
        <f t="array" ref="AO1373">IF(ISNUMBER(AO473), -MIN(0, AO473/MAX(IF(ISNUMBER(AO$396:AO473), AO$396:AO473))-1), NA())</f>
        <v>#N/A</v>
      </c>
      <c r="AP1373" s="49" t="e">
        <f t="array" ref="AP1373">IF(ISNUMBER(AP473), -MIN(0, AP473/MAX(IF(ISNUMBER(AP$396:AP473), AP$396:AP473))-1), NA())</f>
        <v>#N/A</v>
      </c>
      <c r="AQ1373" s="49" t="e">
        <f t="array" ref="AQ1373">IF(ISNUMBER(AQ473), -MIN(0, AQ473/MAX(IF(ISNUMBER(AQ$396:AQ473), AQ$396:AQ473))-1), NA())</f>
        <v>#N/A</v>
      </c>
      <c r="AS1373" s="49" t="e">
        <f t="array" ref="AS1373">IF(ISNUMBER(AS473), -MIN(0, AS473/MAX(IF(ISNUMBER(AS$396:AS473), AS$396:AS473))-1), NA())</f>
        <v>#N/A</v>
      </c>
      <c r="AU1373" s="49" t="e">
        <f t="array" ref="AU1373">IF(ISNUMBER(AU473), -MIN(0, AU473/MAX(IF(ISNUMBER(AU$396:AU473), AU$396:AU473))-1), NA())</f>
        <v>#N/A</v>
      </c>
      <c r="AV1373" s="49" t="e">
        <f t="array" ref="AV1373">IF(ISNUMBER(AV473), -MIN(0, AV473/MAX(IF(ISNUMBER(AV$396:AV473), AV$396:AV473))-1), NA())</f>
        <v>#N/A</v>
      </c>
      <c r="AW1373" s="49" t="e">
        <f t="array" ref="AW1373">IF(ISNUMBER(AW473), -MIN(0, AW473/MAX(IF(ISNUMBER(AW$396:AW473), AW$396:AW473))-1), NA())</f>
        <v>#N/A</v>
      </c>
      <c r="AX1373" s="49" t="e">
        <f t="array" ref="AX1373">IF(ISNUMBER(AX473), -MIN(0, AX473/MAX(IF(ISNUMBER(AX$396:AX473), AX$396:AX473))-1), NA())</f>
        <v>#N/A</v>
      </c>
      <c r="AY1373" s="49" t="e">
        <f t="array" ref="AY1373">IF(ISNUMBER(AY473), -MIN(0, AY473/MAX(IF(ISNUMBER(AY$396:AY473), AY$396:AY473))-1), NA())</f>
        <v>#N/A</v>
      </c>
      <c r="AZ1373" s="49" t="e">
        <f t="array" ref="AZ1373">IF(ISNUMBER(AZ473), -MIN(0, AZ473/MAX(IF(ISNUMBER(AZ$396:AZ473), AZ$396:AZ473))-1), NA())</f>
        <v>#N/A</v>
      </c>
      <c r="BA1373" s="49" t="e">
        <f t="array" ref="BA1373">IF(ISNUMBER(BA473), -MIN(0, BA473/MAX(IF(ISNUMBER(BA$396:BA473), BA$396:BA473))-1), NA())</f>
        <v>#N/A</v>
      </c>
      <c r="BB1373" s="49" t="e">
        <f t="array" ref="BB1373">IF(ISNUMBER(BB473), -MIN(0, BB473/MAX(IF(ISNUMBER(BB$396:BB473), BB$396:BB473))-1), NA())</f>
        <v>#N/A</v>
      </c>
      <c r="BC1373" s="49" t="e">
        <f t="array" ref="BC1373">IF(ISNUMBER(BC473), -MIN(0, BC473/MAX(IF(ISNUMBER(BC$396:BC473), BC$396:BC473))-1), NA())</f>
        <v>#N/A</v>
      </c>
      <c r="BD1373" s="49" t="e">
        <f t="array" ref="BD1373">IF(ISNUMBER(BD473), -MIN(0, BD473/MAX(IF(ISNUMBER(BD$396:BD473), BD$396:BD473))-1), NA())</f>
        <v>#N/A</v>
      </c>
      <c r="BE1373" s="49" t="e">
        <f t="array" ref="BE1373">IF(ISNUMBER(BE473), -MIN(0, BE473/MAX(IF(ISNUMBER(BE$396:BE473), BE$396:BE473))-1), NA())</f>
        <v>#N/A</v>
      </c>
      <c r="BF1373" s="49" t="e">
        <f t="array" ref="BF1373">IF(ISNUMBER(BF473), -MIN(0, BF473/MAX(IF(ISNUMBER(BF$396:BF473), BF$396:BF473))-1), NA())</f>
        <v>#N/A</v>
      </c>
      <c r="BG1373" s="49" t="e">
        <f t="array" ref="BG1373">IF(ISNUMBER(BG473), -MIN(0, BG473/MAX(IF(ISNUMBER(BG$396:BG473), BG$396:BG473))-1), NA())</f>
        <v>#N/A</v>
      </c>
      <c r="BH1373" s="49" t="e">
        <f t="array" ref="BH1373">IF(ISNUMBER(BH473), -MIN(0, BH473/MAX(IF(ISNUMBER(BH$396:BH473), BH$396:BH473))-1), NA())</f>
        <v>#N/A</v>
      </c>
      <c r="BI1373" s="49" t="e">
        <f t="array" ref="BI1373">IF(ISNUMBER(BI473), -MIN(0, BI473/MAX(IF(ISNUMBER(BI$396:BI473), BI$396:BI473))-1), NA())</f>
        <v>#N/A</v>
      </c>
      <c r="BJ1373" s="49" t="e">
        <f t="array" ref="BJ1373">IF(ISNUMBER(BJ473), -MIN(0, BJ473/MAX(IF(ISNUMBER(BJ$396:BJ473), BJ$396:BJ473))-1), NA())</f>
        <v>#N/A</v>
      </c>
      <c r="BK1373" s="49" t="e">
        <f t="array" ref="BK1373">IF(ISNUMBER(BK473), -MIN(0, BK473/MAX(IF(ISNUMBER(BK$396:BK473), BK$396:BK473))-1), NA())</f>
        <v>#N/A</v>
      </c>
      <c r="BL1373" s="49" t="e">
        <f t="array" ref="BL1373">IF(ISNUMBER(BL473), -MIN(0, BL473/MAX(IF(ISNUMBER(BL$396:BL473), BL$396:BL473))-1), NA())</f>
        <v>#N/A</v>
      </c>
      <c r="BM1373" s="49" t="e">
        <f t="array" ref="BM1373">IF(ISNUMBER(BM473), -MIN(0, BM473/MAX(IF(ISNUMBER(BM$396:BM473), BM$396:BM473))-1), NA())</f>
        <v>#N/A</v>
      </c>
      <c r="BN1373" s="49" t="e">
        <f t="array" ref="BN1373">IF(ISNUMBER(BN473), -MIN(0, BN473/MAX(IF(ISNUMBER(BN$396:BN473), BN$396:BN473))-1), NA())</f>
        <v>#N/A</v>
      </c>
      <c r="BO1373" s="49" t="e">
        <f t="array" ref="BO1373">IF(ISNUMBER(BO473), -MIN(0, BO473/MAX(IF(ISNUMBER(BO$396:BO473), BO$396:BO473))-1), NA())</f>
        <v>#N/A</v>
      </c>
      <c r="BP1373" s="49" t="e">
        <f t="array" ref="BP1373">IF(ISNUMBER(BP473), -MIN(0, BP473/MAX(IF(ISNUMBER(BP$396:BP473), BP$396:BP473))-1), NA())</f>
        <v>#N/A</v>
      </c>
      <c r="BQ1373" s="49" t="e">
        <f t="array" ref="BQ1373">IF(ISNUMBER(BQ473), -MIN(0, BQ473/MAX(IF(ISNUMBER(BQ$396:BQ473), BQ$396:BQ473))-1), NA())</f>
        <v>#N/A</v>
      </c>
      <c r="BR1373" s="49" t="e">
        <f t="array" ref="BR1373">IF(ISNUMBER(BR473), -MIN(0, BR473/MAX(IF(ISNUMBER(BR$396:BR473), BR$396:BR473))-1), NA())</f>
        <v>#N/A</v>
      </c>
      <c r="BS1373" s="49" t="e">
        <f t="array" ref="BS1373">IF(ISNUMBER(BS473), -MIN(0, BS473/MAX(IF(ISNUMBER(BS$396:BS473), BS$396:BS473))-1), NA())</f>
        <v>#N/A</v>
      </c>
    </row>
    <row r="1374" spans="2:71">
      <c r="B1374" s="48">
        <f t="shared" si="1132"/>
        <v>1948</v>
      </c>
      <c r="M1374" s="49" t="e">
        <f t="array" ref="M1374">IF(ISNUMBER(M474), -IF(M$91, MIN(0, M474/MAX(IF(ISNUMBER(M$396:M474), M$396:M474))-1), MIN(0, M624/MAX(IF(ISNUMBER(M$546:M624), M$546:M624))-1)), NA())</f>
        <v>#N/A</v>
      </c>
      <c r="N1374" s="49" t="e">
        <f t="array" ref="N1374">IF(ISNUMBER(N474), -IF(N$91, MIN(0, N474/MAX(IF(ISNUMBER(N$396:N474), N$396:N474))-1), MIN(0, N624/MAX(IF(ISNUMBER(N$546:N624), N$546:N624))-1)), NA())</f>
        <v>#N/A</v>
      </c>
      <c r="X1374" s="49" t="e">
        <f t="array" ref="X1374">IF(ISNUMBER(X474), -IF(X$91, MIN(0, X474/MAX(IF(ISNUMBER(X$396:X474), X$396:X474))-1), MIN(0, X624/MAX(IF(ISNUMBER(X$546:X624), X$546:X624))-1)), NA())</f>
        <v>#N/A</v>
      </c>
      <c r="Y1374" s="49" t="e">
        <f t="array" ref="Y1374">IF(ISNUMBER(Y474), -IF(Y$91, MIN(0, Y474/MAX(IF(ISNUMBER(Y$396:Y474), Y$396:Y474))-1), MIN(0, Y624/MAX(IF(ISNUMBER(Y$546:Y624), Y$546:Y624))-1)), NA())</f>
        <v>#N/A</v>
      </c>
      <c r="AA1374" s="49" t="e">
        <f t="array" ref="AA1374">IF(ISNUMBER(AA474), -MIN(0, AA474/MAX(IF(ISNUMBER(AA$396:AA474), AA$396:AA474))-1), NA())</f>
        <v>#N/A</v>
      </c>
      <c r="AB1374" s="49" t="e">
        <f t="array" ref="AB1374">IF(ISNUMBER(AB474), -MIN(0, AB474/MAX(IF(ISNUMBER(AB$396:AB474), AB$396:AB474))-1), NA())</f>
        <v>#N/A</v>
      </c>
      <c r="AC1374" s="49" t="e">
        <f t="array" ref="AC1374">IF(ISNUMBER(AC474), -MIN(0, AC474/MAX(IF(ISNUMBER(AC$396:AC474), AC$396:AC474))-1), NA())</f>
        <v>#N/A</v>
      </c>
      <c r="AD1374" s="49" t="e">
        <f t="array" ref="AD1374">IF(ISNUMBER(AD474), -MIN(0, AD474/MAX(IF(ISNUMBER(AD$396:AD474), AD$396:AD474))-1), NA())</f>
        <v>#N/A</v>
      </c>
      <c r="AE1374" s="49" t="e">
        <f t="array" ref="AE1374">IF(ISNUMBER(AE474), -MIN(0, AE474/MAX(IF(ISNUMBER(AE$396:AE474), AE$396:AE474))-1), NA())</f>
        <v>#N/A</v>
      </c>
      <c r="AG1374" s="49" t="e">
        <f t="array" ref="AG1374">IF(ISNUMBER(AG474), -MIN(0, AG474/MAX(IF(ISNUMBER(AG$396:AG474), AG$396:AG474))-1), NA())</f>
        <v>#N/A</v>
      </c>
      <c r="AM1374" s="49" t="e">
        <f t="array" ref="AM1374">IF(ISNUMBER(AM474), -MIN(0, AM474/MAX(IF(ISNUMBER(AM$396:AM474), AM$396:AM474))-1), NA())</f>
        <v>#N/A</v>
      </c>
      <c r="AN1374" s="49" t="e">
        <f t="array" ref="AN1374">IF(ISNUMBER(AN474), -MIN(0, AN474/MAX(IF(ISNUMBER(AN$396:AN474), AN$396:AN474))-1), NA())</f>
        <v>#N/A</v>
      </c>
      <c r="AO1374" s="49" t="e">
        <f t="array" ref="AO1374">IF(ISNUMBER(AO474), -MIN(0, AO474/MAX(IF(ISNUMBER(AO$396:AO474), AO$396:AO474))-1), NA())</f>
        <v>#N/A</v>
      </c>
      <c r="AP1374" s="49" t="e">
        <f t="array" ref="AP1374">IF(ISNUMBER(AP474), -MIN(0, AP474/MAX(IF(ISNUMBER(AP$396:AP474), AP$396:AP474))-1), NA())</f>
        <v>#N/A</v>
      </c>
      <c r="AQ1374" s="49" t="e">
        <f t="array" ref="AQ1374">IF(ISNUMBER(AQ474), -MIN(0, AQ474/MAX(IF(ISNUMBER(AQ$396:AQ474), AQ$396:AQ474))-1), NA())</f>
        <v>#N/A</v>
      </c>
      <c r="AS1374" s="49" t="e">
        <f t="array" ref="AS1374">IF(ISNUMBER(AS474), -MIN(0, AS474/MAX(IF(ISNUMBER(AS$396:AS474), AS$396:AS474))-1), NA())</f>
        <v>#N/A</v>
      </c>
      <c r="AU1374" s="49" t="e">
        <f t="array" ref="AU1374">IF(ISNUMBER(AU474), -MIN(0, AU474/MAX(IF(ISNUMBER(AU$396:AU474), AU$396:AU474))-1), NA())</f>
        <v>#N/A</v>
      </c>
      <c r="AV1374" s="49" t="e">
        <f t="array" ref="AV1374">IF(ISNUMBER(AV474), -MIN(0, AV474/MAX(IF(ISNUMBER(AV$396:AV474), AV$396:AV474))-1), NA())</f>
        <v>#N/A</v>
      </c>
      <c r="AW1374" s="49" t="e">
        <f t="array" ref="AW1374">IF(ISNUMBER(AW474), -MIN(0, AW474/MAX(IF(ISNUMBER(AW$396:AW474), AW$396:AW474))-1), NA())</f>
        <v>#N/A</v>
      </c>
      <c r="AX1374" s="49" t="e">
        <f t="array" ref="AX1374">IF(ISNUMBER(AX474), -MIN(0, AX474/MAX(IF(ISNUMBER(AX$396:AX474), AX$396:AX474))-1), NA())</f>
        <v>#N/A</v>
      </c>
      <c r="AY1374" s="49" t="e">
        <f t="array" ref="AY1374">IF(ISNUMBER(AY474), -MIN(0, AY474/MAX(IF(ISNUMBER(AY$396:AY474), AY$396:AY474))-1), NA())</f>
        <v>#N/A</v>
      </c>
      <c r="AZ1374" s="49" t="e">
        <f t="array" ref="AZ1374">IF(ISNUMBER(AZ474), -MIN(0, AZ474/MAX(IF(ISNUMBER(AZ$396:AZ474), AZ$396:AZ474))-1), NA())</f>
        <v>#N/A</v>
      </c>
      <c r="BA1374" s="49" t="e">
        <f t="array" ref="BA1374">IF(ISNUMBER(BA474), -MIN(0, BA474/MAX(IF(ISNUMBER(BA$396:BA474), BA$396:BA474))-1), NA())</f>
        <v>#N/A</v>
      </c>
      <c r="BB1374" s="49" t="e">
        <f t="array" ref="BB1374">IF(ISNUMBER(BB474), -MIN(0, BB474/MAX(IF(ISNUMBER(BB$396:BB474), BB$396:BB474))-1), NA())</f>
        <v>#N/A</v>
      </c>
      <c r="BC1374" s="49" t="e">
        <f t="array" ref="BC1374">IF(ISNUMBER(BC474), -MIN(0, BC474/MAX(IF(ISNUMBER(BC$396:BC474), BC$396:BC474))-1), NA())</f>
        <v>#N/A</v>
      </c>
      <c r="BD1374" s="49" t="e">
        <f t="array" ref="BD1374">IF(ISNUMBER(BD474), -MIN(0, BD474/MAX(IF(ISNUMBER(BD$396:BD474), BD$396:BD474))-1), NA())</f>
        <v>#N/A</v>
      </c>
      <c r="BE1374" s="49" t="e">
        <f t="array" ref="BE1374">IF(ISNUMBER(BE474), -MIN(0, BE474/MAX(IF(ISNUMBER(BE$396:BE474), BE$396:BE474))-1), NA())</f>
        <v>#N/A</v>
      </c>
      <c r="BF1374" s="49" t="e">
        <f t="array" ref="BF1374">IF(ISNUMBER(BF474), -MIN(0, BF474/MAX(IF(ISNUMBER(BF$396:BF474), BF$396:BF474))-1), NA())</f>
        <v>#N/A</v>
      </c>
      <c r="BG1374" s="49" t="e">
        <f t="array" ref="BG1374">IF(ISNUMBER(BG474), -MIN(0, BG474/MAX(IF(ISNUMBER(BG$396:BG474), BG$396:BG474))-1), NA())</f>
        <v>#N/A</v>
      </c>
      <c r="BH1374" s="49" t="e">
        <f t="array" ref="BH1374">IF(ISNUMBER(BH474), -MIN(0, BH474/MAX(IF(ISNUMBER(BH$396:BH474), BH$396:BH474))-1), NA())</f>
        <v>#N/A</v>
      </c>
      <c r="BI1374" s="49" t="e">
        <f t="array" ref="BI1374">IF(ISNUMBER(BI474), -MIN(0, BI474/MAX(IF(ISNUMBER(BI$396:BI474), BI$396:BI474))-1), NA())</f>
        <v>#N/A</v>
      </c>
      <c r="BJ1374" s="49" t="e">
        <f t="array" ref="BJ1374">IF(ISNUMBER(BJ474), -MIN(0, BJ474/MAX(IF(ISNUMBER(BJ$396:BJ474), BJ$396:BJ474))-1), NA())</f>
        <v>#N/A</v>
      </c>
      <c r="BK1374" s="49" t="e">
        <f t="array" ref="BK1374">IF(ISNUMBER(BK474), -MIN(0, BK474/MAX(IF(ISNUMBER(BK$396:BK474), BK$396:BK474))-1), NA())</f>
        <v>#N/A</v>
      </c>
      <c r="BL1374" s="49" t="e">
        <f t="array" ref="BL1374">IF(ISNUMBER(BL474), -MIN(0, BL474/MAX(IF(ISNUMBER(BL$396:BL474), BL$396:BL474))-1), NA())</f>
        <v>#N/A</v>
      </c>
      <c r="BM1374" s="49" t="e">
        <f t="array" ref="BM1374">IF(ISNUMBER(BM474), -MIN(0, BM474/MAX(IF(ISNUMBER(BM$396:BM474), BM$396:BM474))-1), NA())</f>
        <v>#N/A</v>
      </c>
      <c r="BN1374" s="49" t="e">
        <f t="array" ref="BN1374">IF(ISNUMBER(BN474), -MIN(0, BN474/MAX(IF(ISNUMBER(BN$396:BN474), BN$396:BN474))-1), NA())</f>
        <v>#N/A</v>
      </c>
      <c r="BO1374" s="49" t="e">
        <f t="array" ref="BO1374">IF(ISNUMBER(BO474), -MIN(0, BO474/MAX(IF(ISNUMBER(BO$396:BO474), BO$396:BO474))-1), NA())</f>
        <v>#N/A</v>
      </c>
      <c r="BP1374" s="49" t="e">
        <f t="array" ref="BP1374">IF(ISNUMBER(BP474), -MIN(0, BP474/MAX(IF(ISNUMBER(BP$396:BP474), BP$396:BP474))-1), NA())</f>
        <v>#N/A</v>
      </c>
      <c r="BQ1374" s="49" t="e">
        <f t="array" ref="BQ1374">IF(ISNUMBER(BQ474), -MIN(0, BQ474/MAX(IF(ISNUMBER(BQ$396:BQ474), BQ$396:BQ474))-1), NA())</f>
        <v>#N/A</v>
      </c>
      <c r="BR1374" s="49" t="e">
        <f t="array" ref="BR1374">IF(ISNUMBER(BR474), -MIN(0, BR474/MAX(IF(ISNUMBER(BR$396:BR474), BR$396:BR474))-1), NA())</f>
        <v>#N/A</v>
      </c>
      <c r="BS1374" s="49" t="e">
        <f t="array" ref="BS1374">IF(ISNUMBER(BS474), -MIN(0, BS474/MAX(IF(ISNUMBER(BS$396:BS474), BS$396:BS474))-1), NA())</f>
        <v>#N/A</v>
      </c>
    </row>
    <row r="1375" spans="2:71">
      <c r="B1375" s="48">
        <f t="shared" si="1132"/>
        <v>1949</v>
      </c>
      <c r="M1375" s="49" t="e">
        <f t="array" ref="M1375">IF(ISNUMBER(M475), -IF(M$91, MIN(0, M475/MAX(IF(ISNUMBER(M$396:M475), M$396:M475))-1), MIN(0, M625/MAX(IF(ISNUMBER(M$546:M625), M$546:M625))-1)), NA())</f>
        <v>#N/A</v>
      </c>
      <c r="N1375" s="49" t="e">
        <f t="array" ref="N1375">IF(ISNUMBER(N475), -IF(N$91, MIN(0, N475/MAX(IF(ISNUMBER(N$396:N475), N$396:N475))-1), MIN(0, N625/MAX(IF(ISNUMBER(N$546:N625), N$546:N625))-1)), NA())</f>
        <v>#N/A</v>
      </c>
      <c r="X1375" s="49" t="e">
        <f t="array" ref="X1375">IF(ISNUMBER(X475), -IF(X$91, MIN(0, X475/MAX(IF(ISNUMBER(X$396:X475), X$396:X475))-1), MIN(0, X625/MAX(IF(ISNUMBER(X$546:X625), X$546:X625))-1)), NA())</f>
        <v>#N/A</v>
      </c>
      <c r="Y1375" s="49" t="e">
        <f t="array" ref="Y1375">IF(ISNUMBER(Y475), -IF(Y$91, MIN(0, Y475/MAX(IF(ISNUMBER(Y$396:Y475), Y$396:Y475))-1), MIN(0, Y625/MAX(IF(ISNUMBER(Y$546:Y625), Y$546:Y625))-1)), NA())</f>
        <v>#N/A</v>
      </c>
      <c r="AA1375" s="49" t="e">
        <f t="array" ref="AA1375">IF(ISNUMBER(AA475), -MIN(0, AA475/MAX(IF(ISNUMBER(AA$396:AA475), AA$396:AA475))-1), NA())</f>
        <v>#N/A</v>
      </c>
      <c r="AB1375" s="49" t="e">
        <f t="array" ref="AB1375">IF(ISNUMBER(AB475), -MIN(0, AB475/MAX(IF(ISNUMBER(AB$396:AB475), AB$396:AB475))-1), NA())</f>
        <v>#N/A</v>
      </c>
      <c r="AC1375" s="49" t="e">
        <f t="array" ref="AC1375">IF(ISNUMBER(AC475), -MIN(0, AC475/MAX(IF(ISNUMBER(AC$396:AC475), AC$396:AC475))-1), NA())</f>
        <v>#N/A</v>
      </c>
      <c r="AD1375" s="49" t="e">
        <f t="array" ref="AD1375">IF(ISNUMBER(AD475), -MIN(0, AD475/MAX(IF(ISNUMBER(AD$396:AD475), AD$396:AD475))-1), NA())</f>
        <v>#N/A</v>
      </c>
      <c r="AE1375" s="49" t="e">
        <f t="array" ref="AE1375">IF(ISNUMBER(AE475), -MIN(0, AE475/MAX(IF(ISNUMBER(AE$396:AE475), AE$396:AE475))-1), NA())</f>
        <v>#N/A</v>
      </c>
      <c r="AG1375" s="49" t="e">
        <f t="array" ref="AG1375">IF(ISNUMBER(AG475), -MIN(0, AG475/MAX(IF(ISNUMBER(AG$396:AG475), AG$396:AG475))-1), NA())</f>
        <v>#N/A</v>
      </c>
      <c r="AM1375" s="49" t="e">
        <f t="array" ref="AM1375">IF(ISNUMBER(AM475), -MIN(0, AM475/MAX(IF(ISNUMBER(AM$396:AM475), AM$396:AM475))-1), NA())</f>
        <v>#N/A</v>
      </c>
      <c r="AN1375" s="49" t="e">
        <f t="array" ref="AN1375">IF(ISNUMBER(AN475), -MIN(0, AN475/MAX(IF(ISNUMBER(AN$396:AN475), AN$396:AN475))-1), NA())</f>
        <v>#N/A</v>
      </c>
      <c r="AO1375" s="49" t="e">
        <f t="array" ref="AO1375">IF(ISNUMBER(AO475), -MIN(0, AO475/MAX(IF(ISNUMBER(AO$396:AO475), AO$396:AO475))-1), NA())</f>
        <v>#N/A</v>
      </c>
      <c r="AP1375" s="49" t="e">
        <f t="array" ref="AP1375">IF(ISNUMBER(AP475), -MIN(0, AP475/MAX(IF(ISNUMBER(AP$396:AP475), AP$396:AP475))-1), NA())</f>
        <v>#N/A</v>
      </c>
      <c r="AQ1375" s="49" t="e">
        <f t="array" ref="AQ1375">IF(ISNUMBER(AQ475), -MIN(0, AQ475/MAX(IF(ISNUMBER(AQ$396:AQ475), AQ$396:AQ475))-1), NA())</f>
        <v>#N/A</v>
      </c>
      <c r="AS1375" s="49" t="e">
        <f t="array" ref="AS1375">IF(ISNUMBER(AS475), -MIN(0, AS475/MAX(IF(ISNUMBER(AS$396:AS475), AS$396:AS475))-1), NA())</f>
        <v>#N/A</v>
      </c>
      <c r="AU1375" s="49" t="e">
        <f t="array" ref="AU1375">IF(ISNUMBER(AU475), -MIN(0, AU475/MAX(IF(ISNUMBER(AU$396:AU475), AU$396:AU475))-1), NA())</f>
        <v>#N/A</v>
      </c>
      <c r="AV1375" s="49" t="e">
        <f t="array" ref="AV1375">IF(ISNUMBER(AV475), -MIN(0, AV475/MAX(IF(ISNUMBER(AV$396:AV475), AV$396:AV475))-1), NA())</f>
        <v>#N/A</v>
      </c>
      <c r="AW1375" s="49" t="e">
        <f t="array" ref="AW1375">IF(ISNUMBER(AW475), -MIN(0, AW475/MAX(IF(ISNUMBER(AW$396:AW475), AW$396:AW475))-1), NA())</f>
        <v>#N/A</v>
      </c>
      <c r="AX1375" s="49" t="e">
        <f t="array" ref="AX1375">IF(ISNUMBER(AX475), -MIN(0, AX475/MAX(IF(ISNUMBER(AX$396:AX475), AX$396:AX475))-1), NA())</f>
        <v>#N/A</v>
      </c>
      <c r="AY1375" s="49" t="e">
        <f t="array" ref="AY1375">IF(ISNUMBER(AY475), -MIN(0, AY475/MAX(IF(ISNUMBER(AY$396:AY475), AY$396:AY475))-1), NA())</f>
        <v>#N/A</v>
      </c>
      <c r="AZ1375" s="49" t="e">
        <f t="array" ref="AZ1375">IF(ISNUMBER(AZ475), -MIN(0, AZ475/MAX(IF(ISNUMBER(AZ$396:AZ475), AZ$396:AZ475))-1), NA())</f>
        <v>#N/A</v>
      </c>
      <c r="BA1375" s="49" t="e">
        <f t="array" ref="BA1375">IF(ISNUMBER(BA475), -MIN(0, BA475/MAX(IF(ISNUMBER(BA$396:BA475), BA$396:BA475))-1), NA())</f>
        <v>#N/A</v>
      </c>
      <c r="BB1375" s="49" t="e">
        <f t="array" ref="BB1375">IF(ISNUMBER(BB475), -MIN(0, BB475/MAX(IF(ISNUMBER(BB$396:BB475), BB$396:BB475))-1), NA())</f>
        <v>#N/A</v>
      </c>
      <c r="BC1375" s="49" t="e">
        <f t="array" ref="BC1375">IF(ISNUMBER(BC475), -MIN(0, BC475/MAX(IF(ISNUMBER(BC$396:BC475), BC$396:BC475))-1), NA())</f>
        <v>#N/A</v>
      </c>
      <c r="BD1375" s="49" t="e">
        <f t="array" ref="BD1375">IF(ISNUMBER(BD475), -MIN(0, BD475/MAX(IF(ISNUMBER(BD$396:BD475), BD$396:BD475))-1), NA())</f>
        <v>#N/A</v>
      </c>
      <c r="BE1375" s="49" t="e">
        <f t="array" ref="BE1375">IF(ISNUMBER(BE475), -MIN(0, BE475/MAX(IF(ISNUMBER(BE$396:BE475), BE$396:BE475))-1), NA())</f>
        <v>#N/A</v>
      </c>
      <c r="BF1375" s="49" t="e">
        <f t="array" ref="BF1375">IF(ISNUMBER(BF475), -MIN(0, BF475/MAX(IF(ISNUMBER(BF$396:BF475), BF$396:BF475))-1), NA())</f>
        <v>#N/A</v>
      </c>
      <c r="BG1375" s="49" t="e">
        <f t="array" ref="BG1375">IF(ISNUMBER(BG475), -MIN(0, BG475/MAX(IF(ISNUMBER(BG$396:BG475), BG$396:BG475))-1), NA())</f>
        <v>#N/A</v>
      </c>
      <c r="BH1375" s="49" t="e">
        <f t="array" ref="BH1375">IF(ISNUMBER(BH475), -MIN(0, BH475/MAX(IF(ISNUMBER(BH$396:BH475), BH$396:BH475))-1), NA())</f>
        <v>#N/A</v>
      </c>
      <c r="BI1375" s="49" t="e">
        <f t="array" ref="BI1375">IF(ISNUMBER(BI475), -MIN(0, BI475/MAX(IF(ISNUMBER(BI$396:BI475), BI$396:BI475))-1), NA())</f>
        <v>#N/A</v>
      </c>
      <c r="BJ1375" s="49" t="e">
        <f t="array" ref="BJ1375">IF(ISNUMBER(BJ475), -MIN(0, BJ475/MAX(IF(ISNUMBER(BJ$396:BJ475), BJ$396:BJ475))-1), NA())</f>
        <v>#N/A</v>
      </c>
      <c r="BK1375" s="49" t="e">
        <f t="array" ref="BK1375">IF(ISNUMBER(BK475), -MIN(0, BK475/MAX(IF(ISNUMBER(BK$396:BK475), BK$396:BK475))-1), NA())</f>
        <v>#N/A</v>
      </c>
      <c r="BL1375" s="49" t="e">
        <f t="array" ref="BL1375">IF(ISNUMBER(BL475), -MIN(0, BL475/MAX(IF(ISNUMBER(BL$396:BL475), BL$396:BL475))-1), NA())</f>
        <v>#N/A</v>
      </c>
      <c r="BM1375" s="49" t="e">
        <f t="array" ref="BM1375">IF(ISNUMBER(BM475), -MIN(0, BM475/MAX(IF(ISNUMBER(BM$396:BM475), BM$396:BM475))-1), NA())</f>
        <v>#N/A</v>
      </c>
      <c r="BN1375" s="49" t="e">
        <f t="array" ref="BN1375">IF(ISNUMBER(BN475), -MIN(0, BN475/MAX(IF(ISNUMBER(BN$396:BN475), BN$396:BN475))-1), NA())</f>
        <v>#N/A</v>
      </c>
      <c r="BO1375" s="49" t="e">
        <f t="array" ref="BO1375">IF(ISNUMBER(BO475), -MIN(0, BO475/MAX(IF(ISNUMBER(BO$396:BO475), BO$396:BO475))-1), NA())</f>
        <v>#N/A</v>
      </c>
      <c r="BP1375" s="49" t="e">
        <f t="array" ref="BP1375">IF(ISNUMBER(BP475), -MIN(0, BP475/MAX(IF(ISNUMBER(BP$396:BP475), BP$396:BP475))-1), NA())</f>
        <v>#N/A</v>
      </c>
      <c r="BQ1375" s="49" t="e">
        <f t="array" ref="BQ1375">IF(ISNUMBER(BQ475), -MIN(0, BQ475/MAX(IF(ISNUMBER(BQ$396:BQ475), BQ$396:BQ475))-1), NA())</f>
        <v>#N/A</v>
      </c>
      <c r="BR1375" s="49" t="e">
        <f t="array" ref="BR1375">IF(ISNUMBER(BR475), -MIN(0, BR475/MAX(IF(ISNUMBER(BR$396:BR475), BR$396:BR475))-1), NA())</f>
        <v>#N/A</v>
      </c>
      <c r="BS1375" s="49" t="e">
        <f t="array" ref="BS1375">IF(ISNUMBER(BS475), -MIN(0, BS475/MAX(IF(ISNUMBER(BS$396:BS475), BS$396:BS475))-1), NA())</f>
        <v>#N/A</v>
      </c>
    </row>
    <row r="1376" spans="2:71">
      <c r="B1376" s="48">
        <f t="shared" si="1132"/>
        <v>1950</v>
      </c>
      <c r="M1376" s="49" t="e">
        <f t="array" ref="M1376">IF(ISNUMBER(M476), -IF(M$91, MIN(0, M476/MAX(IF(ISNUMBER(M$396:M476), M$396:M476))-1), MIN(0, M626/MAX(IF(ISNUMBER(M$546:M626), M$546:M626))-1)), NA())</f>
        <v>#N/A</v>
      </c>
      <c r="N1376" s="49" t="e">
        <f t="array" ref="N1376">IF(ISNUMBER(N476), -IF(N$91, MIN(0, N476/MAX(IF(ISNUMBER(N$396:N476), N$396:N476))-1), MIN(0, N626/MAX(IF(ISNUMBER(N$546:N626), N$546:N626))-1)), NA())</f>
        <v>#N/A</v>
      </c>
      <c r="X1376" s="49" t="e">
        <f t="array" ref="X1376">IF(ISNUMBER(X476), -IF(X$91, MIN(0, X476/MAX(IF(ISNUMBER(X$396:X476), X$396:X476))-1), MIN(0, X626/MAX(IF(ISNUMBER(X$546:X626), X$546:X626))-1)), NA())</f>
        <v>#N/A</v>
      </c>
      <c r="Y1376" s="49" t="e">
        <f t="array" ref="Y1376">IF(ISNUMBER(Y476), -IF(Y$91, MIN(0, Y476/MAX(IF(ISNUMBER(Y$396:Y476), Y$396:Y476))-1), MIN(0, Y626/MAX(IF(ISNUMBER(Y$546:Y626), Y$546:Y626))-1)), NA())</f>
        <v>#N/A</v>
      </c>
      <c r="AA1376" s="49" t="e">
        <f t="array" ref="AA1376">IF(ISNUMBER(AA476), -MIN(0, AA476/MAX(IF(ISNUMBER(AA$396:AA476), AA$396:AA476))-1), NA())</f>
        <v>#N/A</v>
      </c>
      <c r="AB1376" s="49" t="e">
        <f t="array" ref="AB1376">IF(ISNUMBER(AB476), -MIN(0, AB476/MAX(IF(ISNUMBER(AB$396:AB476), AB$396:AB476))-1), NA())</f>
        <v>#N/A</v>
      </c>
      <c r="AC1376" s="49" t="e">
        <f t="array" ref="AC1376">IF(ISNUMBER(AC476), -MIN(0, AC476/MAX(IF(ISNUMBER(AC$396:AC476), AC$396:AC476))-1), NA())</f>
        <v>#N/A</v>
      </c>
      <c r="AD1376" s="49" t="e">
        <f t="array" ref="AD1376">IF(ISNUMBER(AD476), -MIN(0, AD476/MAX(IF(ISNUMBER(AD$396:AD476), AD$396:AD476))-1), NA())</f>
        <v>#N/A</v>
      </c>
      <c r="AE1376" s="49" t="e">
        <f t="array" ref="AE1376">IF(ISNUMBER(AE476), -MIN(0, AE476/MAX(IF(ISNUMBER(AE$396:AE476), AE$396:AE476))-1), NA())</f>
        <v>#N/A</v>
      </c>
      <c r="AG1376" s="49" t="e">
        <f t="array" ref="AG1376">IF(ISNUMBER(AG476), -MIN(0, AG476/MAX(IF(ISNUMBER(AG$396:AG476), AG$396:AG476))-1), NA())</f>
        <v>#N/A</v>
      </c>
      <c r="AM1376" s="49" t="e">
        <f t="array" ref="AM1376">IF(ISNUMBER(AM476), -MIN(0, AM476/MAX(IF(ISNUMBER(AM$396:AM476), AM$396:AM476))-1), NA())</f>
        <v>#N/A</v>
      </c>
      <c r="AN1376" s="49" t="e">
        <f t="array" ref="AN1376">IF(ISNUMBER(AN476), -MIN(0, AN476/MAX(IF(ISNUMBER(AN$396:AN476), AN$396:AN476))-1), NA())</f>
        <v>#N/A</v>
      </c>
      <c r="AO1376" s="49" t="e">
        <f t="array" ref="AO1376">IF(ISNUMBER(AO476), -MIN(0, AO476/MAX(IF(ISNUMBER(AO$396:AO476), AO$396:AO476))-1), NA())</f>
        <v>#N/A</v>
      </c>
      <c r="AP1376" s="49" t="e">
        <f t="array" ref="AP1376">IF(ISNUMBER(AP476), -MIN(0, AP476/MAX(IF(ISNUMBER(AP$396:AP476), AP$396:AP476))-1), NA())</f>
        <v>#N/A</v>
      </c>
      <c r="AQ1376" s="49" t="e">
        <f t="array" ref="AQ1376">IF(ISNUMBER(AQ476), -MIN(0, AQ476/MAX(IF(ISNUMBER(AQ$396:AQ476), AQ$396:AQ476))-1), NA())</f>
        <v>#N/A</v>
      </c>
      <c r="AS1376" s="49" t="e">
        <f t="array" ref="AS1376">IF(ISNUMBER(AS476), -MIN(0, AS476/MAX(IF(ISNUMBER(AS$396:AS476), AS$396:AS476))-1), NA())</f>
        <v>#N/A</v>
      </c>
      <c r="AU1376" s="49" t="e">
        <f t="array" ref="AU1376">IF(ISNUMBER(AU476), -MIN(0, AU476/MAX(IF(ISNUMBER(AU$396:AU476), AU$396:AU476))-1), NA())</f>
        <v>#N/A</v>
      </c>
      <c r="AV1376" s="49" t="e">
        <f t="array" ref="AV1376">IF(ISNUMBER(AV476), -MIN(0, AV476/MAX(IF(ISNUMBER(AV$396:AV476), AV$396:AV476))-1), NA())</f>
        <v>#N/A</v>
      </c>
      <c r="AW1376" s="49" t="e">
        <f t="array" ref="AW1376">IF(ISNUMBER(AW476), -MIN(0, AW476/MAX(IF(ISNUMBER(AW$396:AW476), AW$396:AW476))-1), NA())</f>
        <v>#N/A</v>
      </c>
      <c r="AX1376" s="49" t="e">
        <f t="array" ref="AX1376">IF(ISNUMBER(AX476), -MIN(0, AX476/MAX(IF(ISNUMBER(AX$396:AX476), AX$396:AX476))-1), NA())</f>
        <v>#N/A</v>
      </c>
      <c r="AY1376" s="49" t="e">
        <f t="array" ref="AY1376">IF(ISNUMBER(AY476), -MIN(0, AY476/MAX(IF(ISNUMBER(AY$396:AY476), AY$396:AY476))-1), NA())</f>
        <v>#N/A</v>
      </c>
      <c r="AZ1376" s="49" t="e">
        <f t="array" ref="AZ1376">IF(ISNUMBER(AZ476), -MIN(0, AZ476/MAX(IF(ISNUMBER(AZ$396:AZ476), AZ$396:AZ476))-1), NA())</f>
        <v>#N/A</v>
      </c>
      <c r="BA1376" s="49" t="e">
        <f t="array" ref="BA1376">IF(ISNUMBER(BA476), -MIN(0, BA476/MAX(IF(ISNUMBER(BA$396:BA476), BA$396:BA476))-1), NA())</f>
        <v>#N/A</v>
      </c>
      <c r="BB1376" s="49" t="e">
        <f t="array" ref="BB1376">IF(ISNUMBER(BB476), -MIN(0, BB476/MAX(IF(ISNUMBER(BB$396:BB476), BB$396:BB476))-1), NA())</f>
        <v>#N/A</v>
      </c>
      <c r="BC1376" s="49" t="e">
        <f t="array" ref="BC1376">IF(ISNUMBER(BC476), -MIN(0, BC476/MAX(IF(ISNUMBER(BC$396:BC476), BC$396:BC476))-1), NA())</f>
        <v>#N/A</v>
      </c>
      <c r="BD1376" s="49" t="e">
        <f t="array" ref="BD1376">IF(ISNUMBER(BD476), -MIN(0, BD476/MAX(IF(ISNUMBER(BD$396:BD476), BD$396:BD476))-1), NA())</f>
        <v>#N/A</v>
      </c>
      <c r="BE1376" s="49" t="e">
        <f t="array" ref="BE1376">IF(ISNUMBER(BE476), -MIN(0, BE476/MAX(IF(ISNUMBER(BE$396:BE476), BE$396:BE476))-1), NA())</f>
        <v>#N/A</v>
      </c>
      <c r="BF1376" s="49" t="e">
        <f t="array" ref="BF1376">IF(ISNUMBER(BF476), -MIN(0, BF476/MAX(IF(ISNUMBER(BF$396:BF476), BF$396:BF476))-1), NA())</f>
        <v>#N/A</v>
      </c>
      <c r="BG1376" s="49" t="e">
        <f t="array" ref="BG1376">IF(ISNUMBER(BG476), -MIN(0, BG476/MAX(IF(ISNUMBER(BG$396:BG476), BG$396:BG476))-1), NA())</f>
        <v>#N/A</v>
      </c>
      <c r="BH1376" s="49" t="e">
        <f t="array" ref="BH1376">IF(ISNUMBER(BH476), -MIN(0, BH476/MAX(IF(ISNUMBER(BH$396:BH476), BH$396:BH476))-1), NA())</f>
        <v>#N/A</v>
      </c>
      <c r="BI1376" s="49" t="e">
        <f t="array" ref="BI1376">IF(ISNUMBER(BI476), -MIN(0, BI476/MAX(IF(ISNUMBER(BI$396:BI476), BI$396:BI476))-1), NA())</f>
        <v>#N/A</v>
      </c>
      <c r="BJ1376" s="49" t="e">
        <f t="array" ref="BJ1376">IF(ISNUMBER(BJ476), -MIN(0, BJ476/MAX(IF(ISNUMBER(BJ$396:BJ476), BJ$396:BJ476))-1), NA())</f>
        <v>#N/A</v>
      </c>
      <c r="BK1376" s="49" t="e">
        <f t="array" ref="BK1376">IF(ISNUMBER(BK476), -MIN(0, BK476/MAX(IF(ISNUMBER(BK$396:BK476), BK$396:BK476))-1), NA())</f>
        <v>#N/A</v>
      </c>
      <c r="BL1376" s="49" t="e">
        <f t="array" ref="BL1376">IF(ISNUMBER(BL476), -MIN(0, BL476/MAX(IF(ISNUMBER(BL$396:BL476), BL$396:BL476))-1), NA())</f>
        <v>#N/A</v>
      </c>
      <c r="BM1376" s="49" t="e">
        <f t="array" ref="BM1376">IF(ISNUMBER(BM476), -MIN(0, BM476/MAX(IF(ISNUMBER(BM$396:BM476), BM$396:BM476))-1), NA())</f>
        <v>#N/A</v>
      </c>
      <c r="BN1376" s="49" t="e">
        <f t="array" ref="BN1376">IF(ISNUMBER(BN476), -MIN(0, BN476/MAX(IF(ISNUMBER(BN$396:BN476), BN$396:BN476))-1), NA())</f>
        <v>#N/A</v>
      </c>
      <c r="BO1376" s="49" t="e">
        <f t="array" ref="BO1376">IF(ISNUMBER(BO476), -MIN(0, BO476/MAX(IF(ISNUMBER(BO$396:BO476), BO$396:BO476))-1), NA())</f>
        <v>#N/A</v>
      </c>
      <c r="BP1376" s="49" t="e">
        <f t="array" ref="BP1376">IF(ISNUMBER(BP476), -MIN(0, BP476/MAX(IF(ISNUMBER(BP$396:BP476), BP$396:BP476))-1), NA())</f>
        <v>#N/A</v>
      </c>
      <c r="BQ1376" s="49" t="e">
        <f t="array" ref="BQ1376">IF(ISNUMBER(BQ476), -MIN(0, BQ476/MAX(IF(ISNUMBER(BQ$396:BQ476), BQ$396:BQ476))-1), NA())</f>
        <v>#N/A</v>
      </c>
      <c r="BR1376" s="49" t="e">
        <f t="array" ref="BR1376">IF(ISNUMBER(BR476), -MIN(0, BR476/MAX(IF(ISNUMBER(BR$396:BR476), BR$396:BR476))-1), NA())</f>
        <v>#N/A</v>
      </c>
      <c r="BS1376" s="49" t="e">
        <f t="array" ref="BS1376">IF(ISNUMBER(BS476), -MIN(0, BS476/MAX(IF(ISNUMBER(BS$396:BS476), BS$396:BS476))-1), NA())</f>
        <v>#N/A</v>
      </c>
    </row>
    <row r="1377" spans="2:71">
      <c r="B1377" s="48">
        <f t="shared" si="1132"/>
        <v>1951</v>
      </c>
      <c r="M1377" s="49" t="e">
        <f t="array" ref="M1377">IF(ISNUMBER(M477), -IF(M$91, MIN(0, M477/MAX(IF(ISNUMBER(M$396:M477), M$396:M477))-1), MIN(0, M627/MAX(IF(ISNUMBER(M$546:M627), M$546:M627))-1)), NA())</f>
        <v>#N/A</v>
      </c>
      <c r="N1377" s="49" t="e">
        <f t="array" ref="N1377">IF(ISNUMBER(N477), -IF(N$91, MIN(0, N477/MAX(IF(ISNUMBER(N$396:N477), N$396:N477))-1), MIN(0, N627/MAX(IF(ISNUMBER(N$546:N627), N$546:N627))-1)), NA())</f>
        <v>#N/A</v>
      </c>
      <c r="X1377" s="49" t="e">
        <f t="array" ref="X1377">IF(ISNUMBER(X477), -IF(X$91, MIN(0, X477/MAX(IF(ISNUMBER(X$396:X477), X$396:X477))-1), MIN(0, X627/MAX(IF(ISNUMBER(X$546:X627), X$546:X627))-1)), NA())</f>
        <v>#N/A</v>
      </c>
      <c r="Y1377" s="49" t="e">
        <f t="array" ref="Y1377">IF(ISNUMBER(Y477), -IF(Y$91, MIN(0, Y477/MAX(IF(ISNUMBER(Y$396:Y477), Y$396:Y477))-1), MIN(0, Y627/MAX(IF(ISNUMBER(Y$546:Y627), Y$546:Y627))-1)), NA())</f>
        <v>#N/A</v>
      </c>
      <c r="AA1377" s="49" t="e">
        <f t="array" ref="AA1377">IF(ISNUMBER(AA477), -MIN(0, AA477/MAX(IF(ISNUMBER(AA$396:AA477), AA$396:AA477))-1), NA())</f>
        <v>#N/A</v>
      </c>
      <c r="AB1377" s="49" t="e">
        <f t="array" ref="AB1377">IF(ISNUMBER(AB477), -MIN(0, AB477/MAX(IF(ISNUMBER(AB$396:AB477), AB$396:AB477))-1), NA())</f>
        <v>#N/A</v>
      </c>
      <c r="AC1377" s="49" t="e">
        <f t="array" ref="AC1377">IF(ISNUMBER(AC477), -MIN(0, AC477/MAX(IF(ISNUMBER(AC$396:AC477), AC$396:AC477))-1), NA())</f>
        <v>#N/A</v>
      </c>
      <c r="AD1377" s="49" t="e">
        <f t="array" ref="AD1377">IF(ISNUMBER(AD477), -MIN(0, AD477/MAX(IF(ISNUMBER(AD$396:AD477), AD$396:AD477))-1), NA())</f>
        <v>#N/A</v>
      </c>
      <c r="AE1377" s="49" t="e">
        <f t="array" ref="AE1377">IF(ISNUMBER(AE477), -MIN(0, AE477/MAX(IF(ISNUMBER(AE$396:AE477), AE$396:AE477))-1), NA())</f>
        <v>#N/A</v>
      </c>
      <c r="AG1377" s="49" t="e">
        <f t="array" ref="AG1377">IF(ISNUMBER(AG477), -MIN(0, AG477/MAX(IF(ISNUMBER(AG$396:AG477), AG$396:AG477))-1), NA())</f>
        <v>#N/A</v>
      </c>
      <c r="AM1377" s="49" t="e">
        <f t="array" ref="AM1377">IF(ISNUMBER(AM477), -MIN(0, AM477/MAX(IF(ISNUMBER(AM$396:AM477), AM$396:AM477))-1), NA())</f>
        <v>#N/A</v>
      </c>
      <c r="AN1377" s="49" t="e">
        <f t="array" ref="AN1377">IF(ISNUMBER(AN477), -MIN(0, AN477/MAX(IF(ISNUMBER(AN$396:AN477), AN$396:AN477))-1), NA())</f>
        <v>#N/A</v>
      </c>
      <c r="AO1377" s="49" t="e">
        <f t="array" ref="AO1377">IF(ISNUMBER(AO477), -MIN(0, AO477/MAX(IF(ISNUMBER(AO$396:AO477), AO$396:AO477))-1), NA())</f>
        <v>#N/A</v>
      </c>
      <c r="AP1377" s="49" t="e">
        <f t="array" ref="AP1377">IF(ISNUMBER(AP477), -MIN(0, AP477/MAX(IF(ISNUMBER(AP$396:AP477), AP$396:AP477))-1), NA())</f>
        <v>#N/A</v>
      </c>
      <c r="AQ1377" s="49" t="e">
        <f t="array" ref="AQ1377">IF(ISNUMBER(AQ477), -MIN(0, AQ477/MAX(IF(ISNUMBER(AQ$396:AQ477), AQ$396:AQ477))-1), NA())</f>
        <v>#N/A</v>
      </c>
      <c r="AS1377" s="49" t="e">
        <f t="array" ref="AS1377">IF(ISNUMBER(AS477), -MIN(0, AS477/MAX(IF(ISNUMBER(AS$396:AS477), AS$396:AS477))-1), NA())</f>
        <v>#N/A</v>
      </c>
      <c r="AU1377" s="49" t="e">
        <f t="array" ref="AU1377">IF(ISNUMBER(AU477), -MIN(0, AU477/MAX(IF(ISNUMBER(AU$396:AU477), AU$396:AU477))-1), NA())</f>
        <v>#N/A</v>
      </c>
      <c r="AV1377" s="49" t="e">
        <f t="array" ref="AV1377">IF(ISNUMBER(AV477), -MIN(0, AV477/MAX(IF(ISNUMBER(AV$396:AV477), AV$396:AV477))-1), NA())</f>
        <v>#N/A</v>
      </c>
      <c r="AW1377" s="49" t="e">
        <f t="array" ref="AW1377">IF(ISNUMBER(AW477), -MIN(0, AW477/MAX(IF(ISNUMBER(AW$396:AW477), AW$396:AW477))-1), NA())</f>
        <v>#N/A</v>
      </c>
      <c r="AX1377" s="49" t="e">
        <f t="array" ref="AX1377">IF(ISNUMBER(AX477), -MIN(0, AX477/MAX(IF(ISNUMBER(AX$396:AX477), AX$396:AX477))-1), NA())</f>
        <v>#N/A</v>
      </c>
      <c r="AY1377" s="49" t="e">
        <f t="array" ref="AY1377">IF(ISNUMBER(AY477), -MIN(0, AY477/MAX(IF(ISNUMBER(AY$396:AY477), AY$396:AY477))-1), NA())</f>
        <v>#N/A</v>
      </c>
      <c r="AZ1377" s="49" t="e">
        <f t="array" ref="AZ1377">IF(ISNUMBER(AZ477), -MIN(0, AZ477/MAX(IF(ISNUMBER(AZ$396:AZ477), AZ$396:AZ477))-1), NA())</f>
        <v>#N/A</v>
      </c>
      <c r="BA1377" s="49" t="e">
        <f t="array" ref="BA1377">IF(ISNUMBER(BA477), -MIN(0, BA477/MAX(IF(ISNUMBER(BA$396:BA477), BA$396:BA477))-1), NA())</f>
        <v>#N/A</v>
      </c>
      <c r="BB1377" s="49" t="e">
        <f t="array" ref="BB1377">IF(ISNUMBER(BB477), -MIN(0, BB477/MAX(IF(ISNUMBER(BB$396:BB477), BB$396:BB477))-1), NA())</f>
        <v>#N/A</v>
      </c>
      <c r="BC1377" s="49" t="e">
        <f t="array" ref="BC1377">IF(ISNUMBER(BC477), -MIN(0, BC477/MAX(IF(ISNUMBER(BC$396:BC477), BC$396:BC477))-1), NA())</f>
        <v>#N/A</v>
      </c>
      <c r="BD1377" s="49" t="e">
        <f t="array" ref="BD1377">IF(ISNUMBER(BD477), -MIN(0, BD477/MAX(IF(ISNUMBER(BD$396:BD477), BD$396:BD477))-1), NA())</f>
        <v>#N/A</v>
      </c>
      <c r="BE1377" s="49" t="e">
        <f t="array" ref="BE1377">IF(ISNUMBER(BE477), -MIN(0, BE477/MAX(IF(ISNUMBER(BE$396:BE477), BE$396:BE477))-1), NA())</f>
        <v>#N/A</v>
      </c>
      <c r="BF1377" s="49" t="e">
        <f t="array" ref="BF1377">IF(ISNUMBER(BF477), -MIN(0, BF477/MAX(IF(ISNUMBER(BF$396:BF477), BF$396:BF477))-1), NA())</f>
        <v>#N/A</v>
      </c>
      <c r="BG1377" s="49" t="e">
        <f t="array" ref="BG1377">IF(ISNUMBER(BG477), -MIN(0, BG477/MAX(IF(ISNUMBER(BG$396:BG477), BG$396:BG477))-1), NA())</f>
        <v>#N/A</v>
      </c>
      <c r="BH1377" s="49" t="e">
        <f t="array" ref="BH1377">IF(ISNUMBER(BH477), -MIN(0, BH477/MAX(IF(ISNUMBER(BH$396:BH477), BH$396:BH477))-1), NA())</f>
        <v>#N/A</v>
      </c>
      <c r="BI1377" s="49" t="e">
        <f t="array" ref="BI1377">IF(ISNUMBER(BI477), -MIN(0, BI477/MAX(IF(ISNUMBER(BI$396:BI477), BI$396:BI477))-1), NA())</f>
        <v>#N/A</v>
      </c>
      <c r="BJ1377" s="49" t="e">
        <f t="array" ref="BJ1377">IF(ISNUMBER(BJ477), -MIN(0, BJ477/MAX(IF(ISNUMBER(BJ$396:BJ477), BJ$396:BJ477))-1), NA())</f>
        <v>#N/A</v>
      </c>
      <c r="BK1377" s="49" t="e">
        <f t="array" ref="BK1377">IF(ISNUMBER(BK477), -MIN(0, BK477/MAX(IF(ISNUMBER(BK$396:BK477), BK$396:BK477))-1), NA())</f>
        <v>#N/A</v>
      </c>
      <c r="BL1377" s="49" t="e">
        <f t="array" ref="BL1377">IF(ISNUMBER(BL477), -MIN(0, BL477/MAX(IF(ISNUMBER(BL$396:BL477), BL$396:BL477))-1), NA())</f>
        <v>#N/A</v>
      </c>
      <c r="BM1377" s="49" t="e">
        <f t="array" ref="BM1377">IF(ISNUMBER(BM477), -MIN(0, BM477/MAX(IF(ISNUMBER(BM$396:BM477), BM$396:BM477))-1), NA())</f>
        <v>#N/A</v>
      </c>
      <c r="BN1377" s="49" t="e">
        <f t="array" ref="BN1377">IF(ISNUMBER(BN477), -MIN(0, BN477/MAX(IF(ISNUMBER(BN$396:BN477), BN$396:BN477))-1), NA())</f>
        <v>#N/A</v>
      </c>
      <c r="BO1377" s="49" t="e">
        <f t="array" ref="BO1377">IF(ISNUMBER(BO477), -MIN(0, BO477/MAX(IF(ISNUMBER(BO$396:BO477), BO$396:BO477))-1), NA())</f>
        <v>#N/A</v>
      </c>
      <c r="BP1377" s="49" t="e">
        <f t="array" ref="BP1377">IF(ISNUMBER(BP477), -MIN(0, BP477/MAX(IF(ISNUMBER(BP$396:BP477), BP$396:BP477))-1), NA())</f>
        <v>#N/A</v>
      </c>
      <c r="BQ1377" s="49" t="e">
        <f t="array" ref="BQ1377">IF(ISNUMBER(BQ477), -MIN(0, BQ477/MAX(IF(ISNUMBER(BQ$396:BQ477), BQ$396:BQ477))-1), NA())</f>
        <v>#N/A</v>
      </c>
      <c r="BR1377" s="49" t="e">
        <f t="array" ref="BR1377">IF(ISNUMBER(BR477), -MIN(0, BR477/MAX(IF(ISNUMBER(BR$396:BR477), BR$396:BR477))-1), NA())</f>
        <v>#N/A</v>
      </c>
      <c r="BS1377" s="49" t="e">
        <f t="array" ref="BS1377">IF(ISNUMBER(BS477), -MIN(0, BS477/MAX(IF(ISNUMBER(BS$396:BS477), BS$396:BS477))-1), NA())</f>
        <v>#N/A</v>
      </c>
    </row>
    <row r="1378" spans="2:71">
      <c r="B1378" s="48">
        <f t="shared" si="1132"/>
        <v>1952</v>
      </c>
      <c r="M1378" s="49" t="e">
        <f t="array" ref="M1378">IF(ISNUMBER(M478), -IF(M$91, MIN(0, M478/MAX(IF(ISNUMBER(M$396:M478), M$396:M478))-1), MIN(0, M628/MAX(IF(ISNUMBER(M$546:M628), M$546:M628))-1)), NA())</f>
        <v>#N/A</v>
      </c>
      <c r="N1378" s="49" t="e">
        <f t="array" ref="N1378">IF(ISNUMBER(N478), -IF(N$91, MIN(0, N478/MAX(IF(ISNUMBER(N$396:N478), N$396:N478))-1), MIN(0, N628/MAX(IF(ISNUMBER(N$546:N628), N$546:N628))-1)), NA())</f>
        <v>#N/A</v>
      </c>
      <c r="X1378" s="49" t="e">
        <f t="array" ref="X1378">IF(ISNUMBER(X478), -IF(X$91, MIN(0, X478/MAX(IF(ISNUMBER(X$396:X478), X$396:X478))-1), MIN(0, X628/MAX(IF(ISNUMBER(X$546:X628), X$546:X628))-1)), NA())</f>
        <v>#N/A</v>
      </c>
      <c r="Y1378" s="49" t="e">
        <f t="array" ref="Y1378">IF(ISNUMBER(Y478), -IF(Y$91, MIN(0, Y478/MAX(IF(ISNUMBER(Y$396:Y478), Y$396:Y478))-1), MIN(0, Y628/MAX(IF(ISNUMBER(Y$546:Y628), Y$546:Y628))-1)), NA())</f>
        <v>#N/A</v>
      </c>
      <c r="AA1378" s="49" t="e">
        <f t="array" ref="AA1378">IF(ISNUMBER(AA478), -MIN(0, AA478/MAX(IF(ISNUMBER(AA$396:AA478), AA$396:AA478))-1), NA())</f>
        <v>#N/A</v>
      </c>
      <c r="AB1378" s="49" t="e">
        <f t="array" ref="AB1378">IF(ISNUMBER(AB478), -MIN(0, AB478/MAX(IF(ISNUMBER(AB$396:AB478), AB$396:AB478))-1), NA())</f>
        <v>#N/A</v>
      </c>
      <c r="AC1378" s="49" t="e">
        <f t="array" ref="AC1378">IF(ISNUMBER(AC478), -MIN(0, AC478/MAX(IF(ISNUMBER(AC$396:AC478), AC$396:AC478))-1), NA())</f>
        <v>#N/A</v>
      </c>
      <c r="AD1378" s="49" t="e">
        <f t="array" ref="AD1378">IF(ISNUMBER(AD478), -MIN(0, AD478/MAX(IF(ISNUMBER(AD$396:AD478), AD$396:AD478))-1), NA())</f>
        <v>#N/A</v>
      </c>
      <c r="AE1378" s="49" t="e">
        <f t="array" ref="AE1378">IF(ISNUMBER(AE478), -MIN(0, AE478/MAX(IF(ISNUMBER(AE$396:AE478), AE$396:AE478))-1), NA())</f>
        <v>#N/A</v>
      </c>
      <c r="AG1378" s="49" t="e">
        <f t="array" ref="AG1378">IF(ISNUMBER(AG478), -MIN(0, AG478/MAX(IF(ISNUMBER(AG$396:AG478), AG$396:AG478))-1), NA())</f>
        <v>#N/A</v>
      </c>
      <c r="AM1378" s="49" t="e">
        <f t="array" ref="AM1378">IF(ISNUMBER(AM478), -MIN(0, AM478/MAX(IF(ISNUMBER(AM$396:AM478), AM$396:AM478))-1), NA())</f>
        <v>#N/A</v>
      </c>
      <c r="AN1378" s="49" t="e">
        <f t="array" ref="AN1378">IF(ISNUMBER(AN478), -MIN(0, AN478/MAX(IF(ISNUMBER(AN$396:AN478), AN$396:AN478))-1), NA())</f>
        <v>#N/A</v>
      </c>
      <c r="AO1378" s="49" t="e">
        <f t="array" ref="AO1378">IF(ISNUMBER(AO478), -MIN(0, AO478/MAX(IF(ISNUMBER(AO$396:AO478), AO$396:AO478))-1), NA())</f>
        <v>#N/A</v>
      </c>
      <c r="AP1378" s="49" t="e">
        <f t="array" ref="AP1378">IF(ISNUMBER(AP478), -MIN(0, AP478/MAX(IF(ISNUMBER(AP$396:AP478), AP$396:AP478))-1), NA())</f>
        <v>#N/A</v>
      </c>
      <c r="AQ1378" s="49" t="e">
        <f t="array" ref="AQ1378">IF(ISNUMBER(AQ478), -MIN(0, AQ478/MAX(IF(ISNUMBER(AQ$396:AQ478), AQ$396:AQ478))-1), NA())</f>
        <v>#N/A</v>
      </c>
      <c r="AS1378" s="49" t="e">
        <f t="array" ref="AS1378">IF(ISNUMBER(AS478), -MIN(0, AS478/MAX(IF(ISNUMBER(AS$396:AS478), AS$396:AS478))-1), NA())</f>
        <v>#N/A</v>
      </c>
      <c r="AU1378" s="49" t="e">
        <f t="array" ref="AU1378">IF(ISNUMBER(AU478), -MIN(0, AU478/MAX(IF(ISNUMBER(AU$396:AU478), AU$396:AU478))-1), NA())</f>
        <v>#N/A</v>
      </c>
      <c r="AV1378" s="49" t="e">
        <f t="array" ref="AV1378">IF(ISNUMBER(AV478), -MIN(0, AV478/MAX(IF(ISNUMBER(AV$396:AV478), AV$396:AV478))-1), NA())</f>
        <v>#N/A</v>
      </c>
      <c r="AW1378" s="49" t="e">
        <f t="array" ref="AW1378">IF(ISNUMBER(AW478), -MIN(0, AW478/MAX(IF(ISNUMBER(AW$396:AW478), AW$396:AW478))-1), NA())</f>
        <v>#N/A</v>
      </c>
      <c r="AX1378" s="49" t="e">
        <f t="array" ref="AX1378">IF(ISNUMBER(AX478), -MIN(0, AX478/MAX(IF(ISNUMBER(AX$396:AX478), AX$396:AX478))-1), NA())</f>
        <v>#N/A</v>
      </c>
      <c r="AY1378" s="49" t="e">
        <f t="array" ref="AY1378">IF(ISNUMBER(AY478), -MIN(0, AY478/MAX(IF(ISNUMBER(AY$396:AY478), AY$396:AY478))-1), NA())</f>
        <v>#N/A</v>
      </c>
      <c r="AZ1378" s="49" t="e">
        <f t="array" ref="AZ1378">IF(ISNUMBER(AZ478), -MIN(0, AZ478/MAX(IF(ISNUMBER(AZ$396:AZ478), AZ$396:AZ478))-1), NA())</f>
        <v>#N/A</v>
      </c>
      <c r="BA1378" s="49" t="e">
        <f t="array" ref="BA1378">IF(ISNUMBER(BA478), -MIN(0, BA478/MAX(IF(ISNUMBER(BA$396:BA478), BA$396:BA478))-1), NA())</f>
        <v>#N/A</v>
      </c>
      <c r="BB1378" s="49" t="e">
        <f t="array" ref="BB1378">IF(ISNUMBER(BB478), -MIN(0, BB478/MAX(IF(ISNUMBER(BB$396:BB478), BB$396:BB478))-1), NA())</f>
        <v>#N/A</v>
      </c>
      <c r="BC1378" s="49" t="e">
        <f t="array" ref="BC1378">IF(ISNUMBER(BC478), -MIN(0, BC478/MAX(IF(ISNUMBER(BC$396:BC478), BC$396:BC478))-1), NA())</f>
        <v>#N/A</v>
      </c>
      <c r="BD1378" s="49" t="e">
        <f t="array" ref="BD1378">IF(ISNUMBER(BD478), -MIN(0, BD478/MAX(IF(ISNUMBER(BD$396:BD478), BD$396:BD478))-1), NA())</f>
        <v>#N/A</v>
      </c>
      <c r="BE1378" s="49" t="e">
        <f t="array" ref="BE1378">IF(ISNUMBER(BE478), -MIN(0, BE478/MAX(IF(ISNUMBER(BE$396:BE478), BE$396:BE478))-1), NA())</f>
        <v>#N/A</v>
      </c>
      <c r="BF1378" s="49" t="e">
        <f t="array" ref="BF1378">IF(ISNUMBER(BF478), -MIN(0, BF478/MAX(IF(ISNUMBER(BF$396:BF478), BF$396:BF478))-1), NA())</f>
        <v>#N/A</v>
      </c>
      <c r="BG1378" s="49" t="e">
        <f t="array" ref="BG1378">IF(ISNUMBER(BG478), -MIN(0, BG478/MAX(IF(ISNUMBER(BG$396:BG478), BG$396:BG478))-1), NA())</f>
        <v>#N/A</v>
      </c>
      <c r="BH1378" s="49" t="e">
        <f t="array" ref="BH1378">IF(ISNUMBER(BH478), -MIN(0, BH478/MAX(IF(ISNUMBER(BH$396:BH478), BH$396:BH478))-1), NA())</f>
        <v>#N/A</v>
      </c>
      <c r="BI1378" s="49" t="e">
        <f t="array" ref="BI1378">IF(ISNUMBER(BI478), -MIN(0, BI478/MAX(IF(ISNUMBER(BI$396:BI478), BI$396:BI478))-1), NA())</f>
        <v>#N/A</v>
      </c>
      <c r="BJ1378" s="49" t="e">
        <f t="array" ref="BJ1378">IF(ISNUMBER(BJ478), -MIN(0, BJ478/MAX(IF(ISNUMBER(BJ$396:BJ478), BJ$396:BJ478))-1), NA())</f>
        <v>#N/A</v>
      </c>
      <c r="BK1378" s="49" t="e">
        <f t="array" ref="BK1378">IF(ISNUMBER(BK478), -MIN(0, BK478/MAX(IF(ISNUMBER(BK$396:BK478), BK$396:BK478))-1), NA())</f>
        <v>#N/A</v>
      </c>
      <c r="BL1378" s="49" t="e">
        <f t="array" ref="BL1378">IF(ISNUMBER(BL478), -MIN(0, BL478/MAX(IF(ISNUMBER(BL$396:BL478), BL$396:BL478))-1), NA())</f>
        <v>#N/A</v>
      </c>
      <c r="BM1378" s="49" t="e">
        <f t="array" ref="BM1378">IF(ISNUMBER(BM478), -MIN(0, BM478/MAX(IF(ISNUMBER(BM$396:BM478), BM$396:BM478))-1), NA())</f>
        <v>#N/A</v>
      </c>
      <c r="BN1378" s="49" t="e">
        <f t="array" ref="BN1378">IF(ISNUMBER(BN478), -MIN(0, BN478/MAX(IF(ISNUMBER(BN$396:BN478), BN$396:BN478))-1), NA())</f>
        <v>#N/A</v>
      </c>
      <c r="BO1378" s="49" t="e">
        <f t="array" ref="BO1378">IF(ISNUMBER(BO478), -MIN(0, BO478/MAX(IF(ISNUMBER(BO$396:BO478), BO$396:BO478))-1), NA())</f>
        <v>#N/A</v>
      </c>
      <c r="BP1378" s="49" t="e">
        <f t="array" ref="BP1378">IF(ISNUMBER(BP478), -MIN(0, BP478/MAX(IF(ISNUMBER(BP$396:BP478), BP$396:BP478))-1), NA())</f>
        <v>#N/A</v>
      </c>
      <c r="BQ1378" s="49" t="e">
        <f t="array" ref="BQ1378">IF(ISNUMBER(BQ478), -MIN(0, BQ478/MAX(IF(ISNUMBER(BQ$396:BQ478), BQ$396:BQ478))-1), NA())</f>
        <v>#N/A</v>
      </c>
      <c r="BR1378" s="49" t="e">
        <f t="array" ref="BR1378">IF(ISNUMBER(BR478), -MIN(0, BR478/MAX(IF(ISNUMBER(BR$396:BR478), BR$396:BR478))-1), NA())</f>
        <v>#N/A</v>
      </c>
      <c r="BS1378" s="49" t="e">
        <f t="array" ref="BS1378">IF(ISNUMBER(BS478), -MIN(0, BS478/MAX(IF(ISNUMBER(BS$396:BS478), BS$396:BS478))-1), NA())</f>
        <v>#N/A</v>
      </c>
    </row>
    <row r="1379" spans="2:71">
      <c r="B1379" s="48">
        <f t="shared" si="1132"/>
        <v>1953</v>
      </c>
      <c r="M1379" s="49" t="e">
        <f t="array" ref="M1379">IF(ISNUMBER(M479), -IF(M$91, MIN(0, M479/MAX(IF(ISNUMBER(M$396:M479), M$396:M479))-1), MIN(0, M629/MAX(IF(ISNUMBER(M$546:M629), M$546:M629))-1)), NA())</f>
        <v>#N/A</v>
      </c>
      <c r="N1379" s="49" t="e">
        <f t="array" ref="N1379">IF(ISNUMBER(N479), -IF(N$91, MIN(0, N479/MAX(IF(ISNUMBER(N$396:N479), N$396:N479))-1), MIN(0, N629/MAX(IF(ISNUMBER(N$546:N629), N$546:N629))-1)), NA())</f>
        <v>#N/A</v>
      </c>
      <c r="X1379" s="49" t="e">
        <f t="array" ref="X1379">IF(ISNUMBER(X479), -IF(X$91, MIN(0, X479/MAX(IF(ISNUMBER(X$396:X479), X$396:X479))-1), MIN(0, X629/MAX(IF(ISNUMBER(X$546:X629), X$546:X629))-1)), NA())</f>
        <v>#N/A</v>
      </c>
      <c r="Y1379" s="49" t="e">
        <f t="array" ref="Y1379">IF(ISNUMBER(Y479), -IF(Y$91, MIN(0, Y479/MAX(IF(ISNUMBER(Y$396:Y479), Y$396:Y479))-1), MIN(0, Y629/MAX(IF(ISNUMBER(Y$546:Y629), Y$546:Y629))-1)), NA())</f>
        <v>#N/A</v>
      </c>
      <c r="AA1379" s="49" t="e">
        <f t="array" ref="AA1379">IF(ISNUMBER(AA479), -MIN(0, AA479/MAX(IF(ISNUMBER(AA$396:AA479), AA$396:AA479))-1), NA())</f>
        <v>#N/A</v>
      </c>
      <c r="AB1379" s="49" t="e">
        <f t="array" ref="AB1379">IF(ISNUMBER(AB479), -MIN(0, AB479/MAX(IF(ISNUMBER(AB$396:AB479), AB$396:AB479))-1), NA())</f>
        <v>#N/A</v>
      </c>
      <c r="AC1379" s="49" t="e">
        <f t="array" ref="AC1379">IF(ISNUMBER(AC479), -MIN(0, AC479/MAX(IF(ISNUMBER(AC$396:AC479), AC$396:AC479))-1), NA())</f>
        <v>#N/A</v>
      </c>
      <c r="AD1379" s="49" t="e">
        <f t="array" ref="AD1379">IF(ISNUMBER(AD479), -MIN(0, AD479/MAX(IF(ISNUMBER(AD$396:AD479), AD$396:AD479))-1), NA())</f>
        <v>#N/A</v>
      </c>
      <c r="AE1379" s="49" t="e">
        <f t="array" ref="AE1379">IF(ISNUMBER(AE479), -MIN(0, AE479/MAX(IF(ISNUMBER(AE$396:AE479), AE$396:AE479))-1), NA())</f>
        <v>#N/A</v>
      </c>
      <c r="AG1379" s="49" t="e">
        <f t="array" ref="AG1379">IF(ISNUMBER(AG479), -MIN(0, AG479/MAX(IF(ISNUMBER(AG$396:AG479), AG$396:AG479))-1), NA())</f>
        <v>#N/A</v>
      </c>
      <c r="AM1379" s="49" t="e">
        <f t="array" ref="AM1379">IF(ISNUMBER(AM479), -MIN(0, AM479/MAX(IF(ISNUMBER(AM$396:AM479), AM$396:AM479))-1), NA())</f>
        <v>#N/A</v>
      </c>
      <c r="AN1379" s="49" t="e">
        <f t="array" ref="AN1379">IF(ISNUMBER(AN479), -MIN(0, AN479/MAX(IF(ISNUMBER(AN$396:AN479), AN$396:AN479))-1), NA())</f>
        <v>#N/A</v>
      </c>
      <c r="AO1379" s="49" t="e">
        <f t="array" ref="AO1379">IF(ISNUMBER(AO479), -MIN(0, AO479/MAX(IF(ISNUMBER(AO$396:AO479), AO$396:AO479))-1), NA())</f>
        <v>#N/A</v>
      </c>
      <c r="AP1379" s="49" t="e">
        <f t="array" ref="AP1379">IF(ISNUMBER(AP479), -MIN(0, AP479/MAX(IF(ISNUMBER(AP$396:AP479), AP$396:AP479))-1), NA())</f>
        <v>#N/A</v>
      </c>
      <c r="AQ1379" s="49" t="e">
        <f t="array" ref="AQ1379">IF(ISNUMBER(AQ479), -MIN(0, AQ479/MAX(IF(ISNUMBER(AQ$396:AQ479), AQ$396:AQ479))-1), NA())</f>
        <v>#N/A</v>
      </c>
      <c r="AS1379" s="49" t="e">
        <f t="array" ref="AS1379">IF(ISNUMBER(AS479), -MIN(0, AS479/MAX(IF(ISNUMBER(AS$396:AS479), AS$396:AS479))-1), NA())</f>
        <v>#N/A</v>
      </c>
      <c r="AU1379" s="49" t="e">
        <f t="array" ref="AU1379">IF(ISNUMBER(AU479), -MIN(0, AU479/MAX(IF(ISNUMBER(AU$396:AU479), AU$396:AU479))-1), NA())</f>
        <v>#N/A</v>
      </c>
      <c r="AV1379" s="49" t="e">
        <f t="array" ref="AV1379">IF(ISNUMBER(AV479), -MIN(0, AV479/MAX(IF(ISNUMBER(AV$396:AV479), AV$396:AV479))-1), NA())</f>
        <v>#N/A</v>
      </c>
      <c r="AW1379" s="49" t="e">
        <f t="array" ref="AW1379">IF(ISNUMBER(AW479), -MIN(0, AW479/MAX(IF(ISNUMBER(AW$396:AW479), AW$396:AW479))-1), NA())</f>
        <v>#N/A</v>
      </c>
      <c r="AX1379" s="49" t="e">
        <f t="array" ref="AX1379">IF(ISNUMBER(AX479), -MIN(0, AX479/MAX(IF(ISNUMBER(AX$396:AX479), AX$396:AX479))-1), NA())</f>
        <v>#N/A</v>
      </c>
      <c r="AY1379" s="49" t="e">
        <f t="array" ref="AY1379">IF(ISNUMBER(AY479), -MIN(0, AY479/MAX(IF(ISNUMBER(AY$396:AY479), AY$396:AY479))-1), NA())</f>
        <v>#N/A</v>
      </c>
      <c r="AZ1379" s="49" t="e">
        <f t="array" ref="AZ1379">IF(ISNUMBER(AZ479), -MIN(0, AZ479/MAX(IF(ISNUMBER(AZ$396:AZ479), AZ$396:AZ479))-1), NA())</f>
        <v>#N/A</v>
      </c>
      <c r="BA1379" s="49" t="e">
        <f t="array" ref="BA1379">IF(ISNUMBER(BA479), -MIN(0, BA479/MAX(IF(ISNUMBER(BA$396:BA479), BA$396:BA479))-1), NA())</f>
        <v>#N/A</v>
      </c>
      <c r="BB1379" s="49" t="e">
        <f t="array" ref="BB1379">IF(ISNUMBER(BB479), -MIN(0, BB479/MAX(IF(ISNUMBER(BB$396:BB479), BB$396:BB479))-1), NA())</f>
        <v>#N/A</v>
      </c>
      <c r="BC1379" s="49" t="e">
        <f t="array" ref="BC1379">IF(ISNUMBER(BC479), -MIN(0, BC479/MAX(IF(ISNUMBER(BC$396:BC479), BC$396:BC479))-1), NA())</f>
        <v>#N/A</v>
      </c>
      <c r="BD1379" s="49" t="e">
        <f t="array" ref="BD1379">IF(ISNUMBER(BD479), -MIN(0, BD479/MAX(IF(ISNUMBER(BD$396:BD479), BD$396:BD479))-1), NA())</f>
        <v>#N/A</v>
      </c>
      <c r="BE1379" s="49" t="e">
        <f t="array" ref="BE1379">IF(ISNUMBER(BE479), -MIN(0, BE479/MAX(IF(ISNUMBER(BE$396:BE479), BE$396:BE479))-1), NA())</f>
        <v>#N/A</v>
      </c>
      <c r="BF1379" s="49" t="e">
        <f t="array" ref="BF1379">IF(ISNUMBER(BF479), -MIN(0, BF479/MAX(IF(ISNUMBER(BF$396:BF479), BF$396:BF479))-1), NA())</f>
        <v>#N/A</v>
      </c>
      <c r="BG1379" s="49" t="e">
        <f t="array" ref="BG1379">IF(ISNUMBER(BG479), -MIN(0, BG479/MAX(IF(ISNUMBER(BG$396:BG479), BG$396:BG479))-1), NA())</f>
        <v>#N/A</v>
      </c>
      <c r="BH1379" s="49" t="e">
        <f t="array" ref="BH1379">IF(ISNUMBER(BH479), -MIN(0, BH479/MAX(IF(ISNUMBER(BH$396:BH479), BH$396:BH479))-1), NA())</f>
        <v>#N/A</v>
      </c>
      <c r="BI1379" s="49" t="e">
        <f t="array" ref="BI1379">IF(ISNUMBER(BI479), -MIN(0, BI479/MAX(IF(ISNUMBER(BI$396:BI479), BI$396:BI479))-1), NA())</f>
        <v>#N/A</v>
      </c>
      <c r="BJ1379" s="49" t="e">
        <f t="array" ref="BJ1379">IF(ISNUMBER(BJ479), -MIN(0, BJ479/MAX(IF(ISNUMBER(BJ$396:BJ479), BJ$396:BJ479))-1), NA())</f>
        <v>#N/A</v>
      </c>
      <c r="BK1379" s="49" t="e">
        <f t="array" ref="BK1379">IF(ISNUMBER(BK479), -MIN(0, BK479/MAX(IF(ISNUMBER(BK$396:BK479), BK$396:BK479))-1), NA())</f>
        <v>#N/A</v>
      </c>
      <c r="BL1379" s="49" t="e">
        <f t="array" ref="BL1379">IF(ISNUMBER(BL479), -MIN(0, BL479/MAX(IF(ISNUMBER(BL$396:BL479), BL$396:BL479))-1), NA())</f>
        <v>#N/A</v>
      </c>
      <c r="BM1379" s="49" t="e">
        <f t="array" ref="BM1379">IF(ISNUMBER(BM479), -MIN(0, BM479/MAX(IF(ISNUMBER(BM$396:BM479), BM$396:BM479))-1), NA())</f>
        <v>#N/A</v>
      </c>
      <c r="BN1379" s="49" t="e">
        <f t="array" ref="BN1379">IF(ISNUMBER(BN479), -MIN(0, BN479/MAX(IF(ISNUMBER(BN$396:BN479), BN$396:BN479))-1), NA())</f>
        <v>#N/A</v>
      </c>
      <c r="BO1379" s="49" t="e">
        <f t="array" ref="BO1379">IF(ISNUMBER(BO479), -MIN(0, BO479/MAX(IF(ISNUMBER(BO$396:BO479), BO$396:BO479))-1), NA())</f>
        <v>#N/A</v>
      </c>
      <c r="BP1379" s="49" t="e">
        <f t="array" ref="BP1379">IF(ISNUMBER(BP479), -MIN(0, BP479/MAX(IF(ISNUMBER(BP$396:BP479), BP$396:BP479))-1), NA())</f>
        <v>#N/A</v>
      </c>
      <c r="BQ1379" s="49" t="e">
        <f t="array" ref="BQ1379">IF(ISNUMBER(BQ479), -MIN(0, BQ479/MAX(IF(ISNUMBER(BQ$396:BQ479), BQ$396:BQ479))-1), NA())</f>
        <v>#N/A</v>
      </c>
      <c r="BR1379" s="49" t="e">
        <f t="array" ref="BR1379">IF(ISNUMBER(BR479), -MIN(0, BR479/MAX(IF(ISNUMBER(BR$396:BR479), BR$396:BR479))-1), NA())</f>
        <v>#N/A</v>
      </c>
      <c r="BS1379" s="49" t="e">
        <f t="array" ref="BS1379">IF(ISNUMBER(BS479), -MIN(0, BS479/MAX(IF(ISNUMBER(BS$396:BS479), BS$396:BS479))-1), NA())</f>
        <v>#N/A</v>
      </c>
    </row>
    <row r="1380" spans="2:71">
      <c r="B1380" s="48">
        <f t="shared" si="1132"/>
        <v>1954</v>
      </c>
      <c r="M1380" s="49" t="e">
        <f t="array" ref="M1380">IF(ISNUMBER(M480), -IF(M$91, MIN(0, M480/MAX(IF(ISNUMBER(M$396:M480), M$396:M480))-1), MIN(0, M630/MAX(IF(ISNUMBER(M$546:M630), M$546:M630))-1)), NA())</f>
        <v>#N/A</v>
      </c>
      <c r="N1380" s="49" t="e">
        <f t="array" ref="N1380">IF(ISNUMBER(N480), -IF(N$91, MIN(0, N480/MAX(IF(ISNUMBER(N$396:N480), N$396:N480))-1), MIN(0, N630/MAX(IF(ISNUMBER(N$546:N630), N$546:N630))-1)), NA())</f>
        <v>#N/A</v>
      </c>
      <c r="X1380" s="49" t="e">
        <f t="array" ref="X1380">IF(ISNUMBER(X480), -IF(X$91, MIN(0, X480/MAX(IF(ISNUMBER(X$396:X480), X$396:X480))-1), MIN(0, X630/MAX(IF(ISNUMBER(X$546:X630), X$546:X630))-1)), NA())</f>
        <v>#N/A</v>
      </c>
      <c r="Y1380" s="49" t="e">
        <f t="array" ref="Y1380">IF(ISNUMBER(Y480), -IF(Y$91, MIN(0, Y480/MAX(IF(ISNUMBER(Y$396:Y480), Y$396:Y480))-1), MIN(0, Y630/MAX(IF(ISNUMBER(Y$546:Y630), Y$546:Y630))-1)), NA())</f>
        <v>#N/A</v>
      </c>
      <c r="AA1380" s="49" t="e">
        <f t="array" ref="AA1380">IF(ISNUMBER(AA480), -MIN(0, AA480/MAX(IF(ISNUMBER(AA$396:AA480), AA$396:AA480))-1), NA())</f>
        <v>#N/A</v>
      </c>
      <c r="AB1380" s="49" t="e">
        <f t="array" ref="AB1380">IF(ISNUMBER(AB480), -MIN(0, AB480/MAX(IF(ISNUMBER(AB$396:AB480), AB$396:AB480))-1), NA())</f>
        <v>#N/A</v>
      </c>
      <c r="AC1380" s="49" t="e">
        <f t="array" ref="AC1380">IF(ISNUMBER(AC480), -MIN(0, AC480/MAX(IF(ISNUMBER(AC$396:AC480), AC$396:AC480))-1), NA())</f>
        <v>#N/A</v>
      </c>
      <c r="AD1380" s="49" t="e">
        <f t="array" ref="AD1380">IF(ISNUMBER(AD480), -MIN(0, AD480/MAX(IF(ISNUMBER(AD$396:AD480), AD$396:AD480))-1), NA())</f>
        <v>#N/A</v>
      </c>
      <c r="AE1380" s="49" t="e">
        <f t="array" ref="AE1380">IF(ISNUMBER(AE480), -MIN(0, AE480/MAX(IF(ISNUMBER(AE$396:AE480), AE$396:AE480))-1), NA())</f>
        <v>#N/A</v>
      </c>
      <c r="AG1380" s="49" t="e">
        <f t="array" ref="AG1380">IF(ISNUMBER(AG480), -MIN(0, AG480/MAX(IF(ISNUMBER(AG$396:AG480), AG$396:AG480))-1), NA())</f>
        <v>#N/A</v>
      </c>
      <c r="AM1380" s="49" t="e">
        <f t="array" ref="AM1380">IF(ISNUMBER(AM480), -MIN(0, AM480/MAX(IF(ISNUMBER(AM$396:AM480), AM$396:AM480))-1), NA())</f>
        <v>#N/A</v>
      </c>
      <c r="AN1380" s="49" t="e">
        <f t="array" ref="AN1380">IF(ISNUMBER(AN480), -MIN(0, AN480/MAX(IF(ISNUMBER(AN$396:AN480), AN$396:AN480))-1), NA())</f>
        <v>#N/A</v>
      </c>
      <c r="AO1380" s="49" t="e">
        <f t="array" ref="AO1380">IF(ISNUMBER(AO480), -MIN(0, AO480/MAX(IF(ISNUMBER(AO$396:AO480), AO$396:AO480))-1), NA())</f>
        <v>#N/A</v>
      </c>
      <c r="AP1380" s="49" t="e">
        <f t="array" ref="AP1380">IF(ISNUMBER(AP480), -MIN(0, AP480/MAX(IF(ISNUMBER(AP$396:AP480), AP$396:AP480))-1), NA())</f>
        <v>#N/A</v>
      </c>
      <c r="AQ1380" s="49" t="e">
        <f t="array" ref="AQ1380">IF(ISNUMBER(AQ480), -MIN(0, AQ480/MAX(IF(ISNUMBER(AQ$396:AQ480), AQ$396:AQ480))-1), NA())</f>
        <v>#N/A</v>
      </c>
      <c r="AS1380" s="49" t="e">
        <f t="array" ref="AS1380">IF(ISNUMBER(AS480), -MIN(0, AS480/MAX(IF(ISNUMBER(AS$396:AS480), AS$396:AS480))-1), NA())</f>
        <v>#N/A</v>
      </c>
      <c r="AU1380" s="49" t="e">
        <f t="array" ref="AU1380">IF(ISNUMBER(AU480), -MIN(0, AU480/MAX(IF(ISNUMBER(AU$396:AU480), AU$396:AU480))-1), NA())</f>
        <v>#N/A</v>
      </c>
      <c r="AV1380" s="49" t="e">
        <f t="array" ref="AV1380">IF(ISNUMBER(AV480), -MIN(0, AV480/MAX(IF(ISNUMBER(AV$396:AV480), AV$396:AV480))-1), NA())</f>
        <v>#N/A</v>
      </c>
      <c r="AW1380" s="49" t="e">
        <f t="array" ref="AW1380">IF(ISNUMBER(AW480), -MIN(0, AW480/MAX(IF(ISNUMBER(AW$396:AW480), AW$396:AW480))-1), NA())</f>
        <v>#N/A</v>
      </c>
      <c r="AX1380" s="49" t="e">
        <f t="array" ref="AX1380">IF(ISNUMBER(AX480), -MIN(0, AX480/MAX(IF(ISNUMBER(AX$396:AX480), AX$396:AX480))-1), NA())</f>
        <v>#N/A</v>
      </c>
      <c r="AY1380" s="49" t="e">
        <f t="array" ref="AY1380">IF(ISNUMBER(AY480), -MIN(0, AY480/MAX(IF(ISNUMBER(AY$396:AY480), AY$396:AY480))-1), NA())</f>
        <v>#N/A</v>
      </c>
      <c r="AZ1380" s="49" t="e">
        <f t="array" ref="AZ1380">IF(ISNUMBER(AZ480), -MIN(0, AZ480/MAX(IF(ISNUMBER(AZ$396:AZ480), AZ$396:AZ480))-1), NA())</f>
        <v>#N/A</v>
      </c>
      <c r="BA1380" s="49" t="e">
        <f t="array" ref="BA1380">IF(ISNUMBER(BA480), -MIN(0, BA480/MAX(IF(ISNUMBER(BA$396:BA480), BA$396:BA480))-1), NA())</f>
        <v>#N/A</v>
      </c>
      <c r="BB1380" s="49" t="e">
        <f t="array" ref="BB1380">IF(ISNUMBER(BB480), -MIN(0, BB480/MAX(IF(ISNUMBER(BB$396:BB480), BB$396:BB480))-1), NA())</f>
        <v>#N/A</v>
      </c>
      <c r="BC1380" s="49" t="e">
        <f t="array" ref="BC1380">IF(ISNUMBER(BC480), -MIN(0, BC480/MAX(IF(ISNUMBER(BC$396:BC480), BC$396:BC480))-1), NA())</f>
        <v>#N/A</v>
      </c>
      <c r="BD1380" s="49" t="e">
        <f t="array" ref="BD1380">IF(ISNUMBER(BD480), -MIN(0, BD480/MAX(IF(ISNUMBER(BD$396:BD480), BD$396:BD480))-1), NA())</f>
        <v>#N/A</v>
      </c>
      <c r="BE1380" s="49" t="e">
        <f t="array" ref="BE1380">IF(ISNUMBER(BE480), -MIN(0, BE480/MAX(IF(ISNUMBER(BE$396:BE480), BE$396:BE480))-1), NA())</f>
        <v>#N/A</v>
      </c>
      <c r="BF1380" s="49" t="e">
        <f t="array" ref="BF1380">IF(ISNUMBER(BF480), -MIN(0, BF480/MAX(IF(ISNUMBER(BF$396:BF480), BF$396:BF480))-1), NA())</f>
        <v>#N/A</v>
      </c>
      <c r="BG1380" s="49" t="e">
        <f t="array" ref="BG1380">IF(ISNUMBER(BG480), -MIN(0, BG480/MAX(IF(ISNUMBER(BG$396:BG480), BG$396:BG480))-1), NA())</f>
        <v>#N/A</v>
      </c>
      <c r="BH1380" s="49" t="e">
        <f t="array" ref="BH1380">IF(ISNUMBER(BH480), -MIN(0, BH480/MAX(IF(ISNUMBER(BH$396:BH480), BH$396:BH480))-1), NA())</f>
        <v>#N/A</v>
      </c>
      <c r="BI1380" s="49" t="e">
        <f t="array" ref="BI1380">IF(ISNUMBER(BI480), -MIN(0, BI480/MAX(IF(ISNUMBER(BI$396:BI480), BI$396:BI480))-1), NA())</f>
        <v>#N/A</v>
      </c>
      <c r="BJ1380" s="49" t="e">
        <f t="array" ref="BJ1380">IF(ISNUMBER(BJ480), -MIN(0, BJ480/MAX(IF(ISNUMBER(BJ$396:BJ480), BJ$396:BJ480))-1), NA())</f>
        <v>#N/A</v>
      </c>
      <c r="BK1380" s="49" t="e">
        <f t="array" ref="BK1380">IF(ISNUMBER(BK480), -MIN(0, BK480/MAX(IF(ISNUMBER(BK$396:BK480), BK$396:BK480))-1), NA())</f>
        <v>#N/A</v>
      </c>
      <c r="BL1380" s="49" t="e">
        <f t="array" ref="BL1380">IF(ISNUMBER(BL480), -MIN(0, BL480/MAX(IF(ISNUMBER(BL$396:BL480), BL$396:BL480))-1), NA())</f>
        <v>#N/A</v>
      </c>
      <c r="BM1380" s="49" t="e">
        <f t="array" ref="BM1380">IF(ISNUMBER(BM480), -MIN(0, BM480/MAX(IF(ISNUMBER(BM$396:BM480), BM$396:BM480))-1), NA())</f>
        <v>#N/A</v>
      </c>
      <c r="BN1380" s="49" t="e">
        <f t="array" ref="BN1380">IF(ISNUMBER(BN480), -MIN(0, BN480/MAX(IF(ISNUMBER(BN$396:BN480), BN$396:BN480))-1), NA())</f>
        <v>#N/A</v>
      </c>
      <c r="BO1380" s="49" t="e">
        <f t="array" ref="BO1380">IF(ISNUMBER(BO480), -MIN(0, BO480/MAX(IF(ISNUMBER(BO$396:BO480), BO$396:BO480))-1), NA())</f>
        <v>#N/A</v>
      </c>
      <c r="BP1380" s="49" t="e">
        <f t="array" ref="BP1380">IF(ISNUMBER(BP480), -MIN(0, BP480/MAX(IF(ISNUMBER(BP$396:BP480), BP$396:BP480))-1), NA())</f>
        <v>#N/A</v>
      </c>
      <c r="BQ1380" s="49" t="e">
        <f t="array" ref="BQ1380">IF(ISNUMBER(BQ480), -MIN(0, BQ480/MAX(IF(ISNUMBER(BQ$396:BQ480), BQ$396:BQ480))-1), NA())</f>
        <v>#N/A</v>
      </c>
      <c r="BR1380" s="49" t="e">
        <f t="array" ref="BR1380">IF(ISNUMBER(BR480), -MIN(0, BR480/MAX(IF(ISNUMBER(BR$396:BR480), BR$396:BR480))-1), NA())</f>
        <v>#N/A</v>
      </c>
      <c r="BS1380" s="49" t="e">
        <f t="array" ref="BS1380">IF(ISNUMBER(BS480), -MIN(0, BS480/MAX(IF(ISNUMBER(BS$396:BS480), BS$396:BS480))-1), NA())</f>
        <v>#N/A</v>
      </c>
    </row>
    <row r="1381" spans="2:71">
      <c r="B1381" s="48">
        <f t="shared" si="1132"/>
        <v>1955</v>
      </c>
      <c r="M1381" s="49" t="e">
        <f t="array" ref="M1381">IF(ISNUMBER(M481), -IF(M$91, MIN(0, M481/MAX(IF(ISNUMBER(M$396:M481), M$396:M481))-1), MIN(0, M631/MAX(IF(ISNUMBER(M$546:M631), M$546:M631))-1)), NA())</f>
        <v>#N/A</v>
      </c>
      <c r="N1381" s="49" t="e">
        <f t="array" ref="N1381">IF(ISNUMBER(N481), -IF(N$91, MIN(0, N481/MAX(IF(ISNUMBER(N$396:N481), N$396:N481))-1), MIN(0, N631/MAX(IF(ISNUMBER(N$546:N631), N$546:N631))-1)), NA())</f>
        <v>#N/A</v>
      </c>
      <c r="X1381" s="49" t="e">
        <f t="array" ref="X1381">IF(ISNUMBER(X481), -IF(X$91, MIN(0, X481/MAX(IF(ISNUMBER(X$396:X481), X$396:X481))-1), MIN(0, X631/MAX(IF(ISNUMBER(X$546:X631), X$546:X631))-1)), NA())</f>
        <v>#N/A</v>
      </c>
      <c r="Y1381" s="49" t="e">
        <f t="array" ref="Y1381">IF(ISNUMBER(Y481), -IF(Y$91, MIN(0, Y481/MAX(IF(ISNUMBER(Y$396:Y481), Y$396:Y481))-1), MIN(0, Y631/MAX(IF(ISNUMBER(Y$546:Y631), Y$546:Y631))-1)), NA())</f>
        <v>#N/A</v>
      </c>
      <c r="AA1381" s="49" t="e">
        <f t="array" ref="AA1381">IF(ISNUMBER(AA481), -MIN(0, AA481/MAX(IF(ISNUMBER(AA$396:AA481), AA$396:AA481))-1), NA())</f>
        <v>#N/A</v>
      </c>
      <c r="AB1381" s="49" t="e">
        <f t="array" ref="AB1381">IF(ISNUMBER(AB481), -MIN(0, AB481/MAX(IF(ISNUMBER(AB$396:AB481), AB$396:AB481))-1), NA())</f>
        <v>#N/A</v>
      </c>
      <c r="AC1381" s="49" t="e">
        <f t="array" ref="AC1381">IF(ISNUMBER(AC481), -MIN(0, AC481/MAX(IF(ISNUMBER(AC$396:AC481), AC$396:AC481))-1), NA())</f>
        <v>#N/A</v>
      </c>
      <c r="AD1381" s="49" t="e">
        <f t="array" ref="AD1381">IF(ISNUMBER(AD481), -MIN(0, AD481/MAX(IF(ISNUMBER(AD$396:AD481), AD$396:AD481))-1), NA())</f>
        <v>#N/A</v>
      </c>
      <c r="AE1381" s="49" t="e">
        <f t="array" ref="AE1381">IF(ISNUMBER(AE481), -MIN(0, AE481/MAX(IF(ISNUMBER(AE$396:AE481), AE$396:AE481))-1), NA())</f>
        <v>#N/A</v>
      </c>
      <c r="AG1381" s="49" t="e">
        <f t="array" ref="AG1381">IF(ISNUMBER(AG481), -MIN(0, AG481/MAX(IF(ISNUMBER(AG$396:AG481), AG$396:AG481))-1), NA())</f>
        <v>#N/A</v>
      </c>
      <c r="AM1381" s="49" t="e">
        <f t="array" ref="AM1381">IF(ISNUMBER(AM481), -MIN(0, AM481/MAX(IF(ISNUMBER(AM$396:AM481), AM$396:AM481))-1), NA())</f>
        <v>#N/A</v>
      </c>
      <c r="AN1381" s="49" t="e">
        <f t="array" ref="AN1381">IF(ISNUMBER(AN481), -MIN(0, AN481/MAX(IF(ISNUMBER(AN$396:AN481), AN$396:AN481))-1), NA())</f>
        <v>#N/A</v>
      </c>
      <c r="AO1381" s="49" t="e">
        <f t="array" ref="AO1381">IF(ISNUMBER(AO481), -MIN(0, AO481/MAX(IF(ISNUMBER(AO$396:AO481), AO$396:AO481))-1), NA())</f>
        <v>#N/A</v>
      </c>
      <c r="AP1381" s="49" t="e">
        <f t="array" ref="AP1381">IF(ISNUMBER(AP481), -MIN(0, AP481/MAX(IF(ISNUMBER(AP$396:AP481), AP$396:AP481))-1), NA())</f>
        <v>#N/A</v>
      </c>
      <c r="AQ1381" s="49" t="e">
        <f t="array" ref="AQ1381">IF(ISNUMBER(AQ481), -MIN(0, AQ481/MAX(IF(ISNUMBER(AQ$396:AQ481), AQ$396:AQ481))-1), NA())</f>
        <v>#N/A</v>
      </c>
      <c r="AS1381" s="49" t="e">
        <f t="array" ref="AS1381">IF(ISNUMBER(AS481), -MIN(0, AS481/MAX(IF(ISNUMBER(AS$396:AS481), AS$396:AS481))-1), NA())</f>
        <v>#N/A</v>
      </c>
      <c r="AU1381" s="49" t="e">
        <f t="array" ref="AU1381">IF(ISNUMBER(AU481), -MIN(0, AU481/MAX(IF(ISNUMBER(AU$396:AU481), AU$396:AU481))-1), NA())</f>
        <v>#N/A</v>
      </c>
      <c r="AV1381" s="49" t="e">
        <f t="array" ref="AV1381">IF(ISNUMBER(AV481), -MIN(0, AV481/MAX(IF(ISNUMBER(AV$396:AV481), AV$396:AV481))-1), NA())</f>
        <v>#N/A</v>
      </c>
      <c r="AW1381" s="49" t="e">
        <f t="array" ref="AW1381">IF(ISNUMBER(AW481), -MIN(0, AW481/MAX(IF(ISNUMBER(AW$396:AW481), AW$396:AW481))-1), NA())</f>
        <v>#N/A</v>
      </c>
      <c r="AX1381" s="49" t="e">
        <f t="array" ref="AX1381">IF(ISNUMBER(AX481), -MIN(0, AX481/MAX(IF(ISNUMBER(AX$396:AX481), AX$396:AX481))-1), NA())</f>
        <v>#N/A</v>
      </c>
      <c r="AY1381" s="49" t="e">
        <f t="array" ref="AY1381">IF(ISNUMBER(AY481), -MIN(0, AY481/MAX(IF(ISNUMBER(AY$396:AY481), AY$396:AY481))-1), NA())</f>
        <v>#N/A</v>
      </c>
      <c r="AZ1381" s="49" t="e">
        <f t="array" ref="AZ1381">IF(ISNUMBER(AZ481), -MIN(0, AZ481/MAX(IF(ISNUMBER(AZ$396:AZ481), AZ$396:AZ481))-1), NA())</f>
        <v>#N/A</v>
      </c>
      <c r="BA1381" s="49" t="e">
        <f t="array" ref="BA1381">IF(ISNUMBER(BA481), -MIN(0, BA481/MAX(IF(ISNUMBER(BA$396:BA481), BA$396:BA481))-1), NA())</f>
        <v>#N/A</v>
      </c>
      <c r="BB1381" s="49" t="e">
        <f t="array" ref="BB1381">IF(ISNUMBER(BB481), -MIN(0, BB481/MAX(IF(ISNUMBER(BB$396:BB481), BB$396:BB481))-1), NA())</f>
        <v>#N/A</v>
      </c>
      <c r="BC1381" s="49" t="e">
        <f t="array" ref="BC1381">IF(ISNUMBER(BC481), -MIN(0, BC481/MAX(IF(ISNUMBER(BC$396:BC481), BC$396:BC481))-1), NA())</f>
        <v>#N/A</v>
      </c>
      <c r="BD1381" s="49" t="e">
        <f t="array" ref="BD1381">IF(ISNUMBER(BD481), -MIN(0, BD481/MAX(IF(ISNUMBER(BD$396:BD481), BD$396:BD481))-1), NA())</f>
        <v>#N/A</v>
      </c>
      <c r="BE1381" s="49" t="e">
        <f t="array" ref="BE1381">IF(ISNUMBER(BE481), -MIN(0, BE481/MAX(IF(ISNUMBER(BE$396:BE481), BE$396:BE481))-1), NA())</f>
        <v>#N/A</v>
      </c>
      <c r="BF1381" s="49" t="e">
        <f t="array" ref="BF1381">IF(ISNUMBER(BF481), -MIN(0, BF481/MAX(IF(ISNUMBER(BF$396:BF481), BF$396:BF481))-1), NA())</f>
        <v>#N/A</v>
      </c>
      <c r="BG1381" s="49" t="e">
        <f t="array" ref="BG1381">IF(ISNUMBER(BG481), -MIN(0, BG481/MAX(IF(ISNUMBER(BG$396:BG481), BG$396:BG481))-1), NA())</f>
        <v>#N/A</v>
      </c>
      <c r="BH1381" s="49" t="e">
        <f t="array" ref="BH1381">IF(ISNUMBER(BH481), -MIN(0, BH481/MAX(IF(ISNUMBER(BH$396:BH481), BH$396:BH481))-1), NA())</f>
        <v>#N/A</v>
      </c>
      <c r="BI1381" s="49" t="e">
        <f t="array" ref="BI1381">IF(ISNUMBER(BI481), -MIN(0, BI481/MAX(IF(ISNUMBER(BI$396:BI481), BI$396:BI481))-1), NA())</f>
        <v>#N/A</v>
      </c>
      <c r="BJ1381" s="49" t="e">
        <f t="array" ref="BJ1381">IF(ISNUMBER(BJ481), -MIN(0, BJ481/MAX(IF(ISNUMBER(BJ$396:BJ481), BJ$396:BJ481))-1), NA())</f>
        <v>#N/A</v>
      </c>
      <c r="BK1381" s="49" t="e">
        <f t="array" ref="BK1381">IF(ISNUMBER(BK481), -MIN(0, BK481/MAX(IF(ISNUMBER(BK$396:BK481), BK$396:BK481))-1), NA())</f>
        <v>#N/A</v>
      </c>
      <c r="BL1381" s="49" t="e">
        <f t="array" ref="BL1381">IF(ISNUMBER(BL481), -MIN(0, BL481/MAX(IF(ISNUMBER(BL$396:BL481), BL$396:BL481))-1), NA())</f>
        <v>#N/A</v>
      </c>
      <c r="BM1381" s="49" t="e">
        <f t="array" ref="BM1381">IF(ISNUMBER(BM481), -MIN(0, BM481/MAX(IF(ISNUMBER(BM$396:BM481), BM$396:BM481))-1), NA())</f>
        <v>#N/A</v>
      </c>
      <c r="BN1381" s="49" t="e">
        <f t="array" ref="BN1381">IF(ISNUMBER(BN481), -MIN(0, BN481/MAX(IF(ISNUMBER(BN$396:BN481), BN$396:BN481))-1), NA())</f>
        <v>#N/A</v>
      </c>
      <c r="BO1381" s="49" t="e">
        <f t="array" ref="BO1381">IF(ISNUMBER(BO481), -MIN(0, BO481/MAX(IF(ISNUMBER(BO$396:BO481), BO$396:BO481))-1), NA())</f>
        <v>#N/A</v>
      </c>
      <c r="BP1381" s="49" t="e">
        <f t="array" ref="BP1381">IF(ISNUMBER(BP481), -MIN(0, BP481/MAX(IF(ISNUMBER(BP$396:BP481), BP$396:BP481))-1), NA())</f>
        <v>#N/A</v>
      </c>
      <c r="BQ1381" s="49" t="e">
        <f t="array" ref="BQ1381">IF(ISNUMBER(BQ481), -MIN(0, BQ481/MAX(IF(ISNUMBER(BQ$396:BQ481), BQ$396:BQ481))-1), NA())</f>
        <v>#N/A</v>
      </c>
      <c r="BR1381" s="49" t="e">
        <f t="array" ref="BR1381">IF(ISNUMBER(BR481), -MIN(0, BR481/MAX(IF(ISNUMBER(BR$396:BR481), BR$396:BR481))-1), NA())</f>
        <v>#N/A</v>
      </c>
      <c r="BS1381" s="49" t="e">
        <f t="array" ref="BS1381">IF(ISNUMBER(BS481), -MIN(0, BS481/MAX(IF(ISNUMBER(BS$396:BS481), BS$396:BS481))-1), NA())</f>
        <v>#N/A</v>
      </c>
    </row>
    <row r="1382" spans="2:71">
      <c r="B1382" s="48">
        <f t="shared" si="1132"/>
        <v>1956</v>
      </c>
      <c r="M1382" s="49" t="e">
        <f t="array" ref="M1382">IF(ISNUMBER(M482), -IF(M$91, MIN(0, M482/MAX(IF(ISNUMBER(M$396:M482), M$396:M482))-1), MIN(0, M632/MAX(IF(ISNUMBER(M$546:M632), M$546:M632))-1)), NA())</f>
        <v>#N/A</v>
      </c>
      <c r="N1382" s="49" t="e">
        <f t="array" ref="N1382">IF(ISNUMBER(N482), -IF(N$91, MIN(0, N482/MAX(IF(ISNUMBER(N$396:N482), N$396:N482))-1), MIN(0, N632/MAX(IF(ISNUMBER(N$546:N632), N$546:N632))-1)), NA())</f>
        <v>#N/A</v>
      </c>
      <c r="X1382" s="49" t="e">
        <f t="array" ref="X1382">IF(ISNUMBER(X482), -IF(X$91, MIN(0, X482/MAX(IF(ISNUMBER(X$396:X482), X$396:X482))-1), MIN(0, X632/MAX(IF(ISNUMBER(X$546:X632), X$546:X632))-1)), NA())</f>
        <v>#N/A</v>
      </c>
      <c r="Y1382" s="49" t="e">
        <f t="array" ref="Y1382">IF(ISNUMBER(Y482), -IF(Y$91, MIN(0, Y482/MAX(IF(ISNUMBER(Y$396:Y482), Y$396:Y482))-1), MIN(0, Y632/MAX(IF(ISNUMBER(Y$546:Y632), Y$546:Y632))-1)), NA())</f>
        <v>#N/A</v>
      </c>
      <c r="AA1382" s="49" t="e">
        <f t="array" ref="AA1382">IF(ISNUMBER(AA482), -MIN(0, AA482/MAX(IF(ISNUMBER(AA$396:AA482), AA$396:AA482))-1), NA())</f>
        <v>#N/A</v>
      </c>
      <c r="AB1382" s="49" t="e">
        <f t="array" ref="AB1382">IF(ISNUMBER(AB482), -MIN(0, AB482/MAX(IF(ISNUMBER(AB$396:AB482), AB$396:AB482))-1), NA())</f>
        <v>#N/A</v>
      </c>
      <c r="AC1382" s="49" t="e">
        <f t="array" ref="AC1382">IF(ISNUMBER(AC482), -MIN(0, AC482/MAX(IF(ISNUMBER(AC$396:AC482), AC$396:AC482))-1), NA())</f>
        <v>#N/A</v>
      </c>
      <c r="AD1382" s="49" t="e">
        <f t="array" ref="AD1382">IF(ISNUMBER(AD482), -MIN(0, AD482/MAX(IF(ISNUMBER(AD$396:AD482), AD$396:AD482))-1), NA())</f>
        <v>#N/A</v>
      </c>
      <c r="AE1382" s="49" t="e">
        <f t="array" ref="AE1382">IF(ISNUMBER(AE482), -MIN(0, AE482/MAX(IF(ISNUMBER(AE$396:AE482), AE$396:AE482))-1), NA())</f>
        <v>#N/A</v>
      </c>
      <c r="AG1382" s="49" t="e">
        <f t="array" ref="AG1382">IF(ISNUMBER(AG482), -MIN(0, AG482/MAX(IF(ISNUMBER(AG$396:AG482), AG$396:AG482))-1), NA())</f>
        <v>#N/A</v>
      </c>
      <c r="AM1382" s="49" t="e">
        <f t="array" ref="AM1382">IF(ISNUMBER(AM482), -MIN(0, AM482/MAX(IF(ISNUMBER(AM$396:AM482), AM$396:AM482))-1), NA())</f>
        <v>#N/A</v>
      </c>
      <c r="AN1382" s="49" t="e">
        <f t="array" ref="AN1382">IF(ISNUMBER(AN482), -MIN(0, AN482/MAX(IF(ISNUMBER(AN$396:AN482), AN$396:AN482))-1), NA())</f>
        <v>#N/A</v>
      </c>
      <c r="AO1382" s="49" t="e">
        <f t="array" ref="AO1382">IF(ISNUMBER(AO482), -MIN(0, AO482/MAX(IF(ISNUMBER(AO$396:AO482), AO$396:AO482))-1), NA())</f>
        <v>#N/A</v>
      </c>
      <c r="AP1382" s="49" t="e">
        <f t="array" ref="AP1382">IF(ISNUMBER(AP482), -MIN(0, AP482/MAX(IF(ISNUMBER(AP$396:AP482), AP$396:AP482))-1), NA())</f>
        <v>#N/A</v>
      </c>
      <c r="AQ1382" s="49" t="e">
        <f t="array" ref="AQ1382">IF(ISNUMBER(AQ482), -MIN(0, AQ482/MAX(IF(ISNUMBER(AQ$396:AQ482), AQ$396:AQ482))-1), NA())</f>
        <v>#N/A</v>
      </c>
      <c r="AS1382" s="49" t="e">
        <f t="array" ref="AS1382">IF(ISNUMBER(AS482), -MIN(0, AS482/MAX(IF(ISNUMBER(AS$396:AS482), AS$396:AS482))-1), NA())</f>
        <v>#N/A</v>
      </c>
      <c r="AU1382" s="49" t="e">
        <f t="array" ref="AU1382">IF(ISNUMBER(AU482), -MIN(0, AU482/MAX(IF(ISNUMBER(AU$396:AU482), AU$396:AU482))-1), NA())</f>
        <v>#N/A</v>
      </c>
      <c r="AV1382" s="49" t="e">
        <f t="array" ref="AV1382">IF(ISNUMBER(AV482), -MIN(0, AV482/MAX(IF(ISNUMBER(AV$396:AV482), AV$396:AV482))-1), NA())</f>
        <v>#N/A</v>
      </c>
      <c r="AW1382" s="49" t="e">
        <f t="array" ref="AW1382">IF(ISNUMBER(AW482), -MIN(0, AW482/MAX(IF(ISNUMBER(AW$396:AW482), AW$396:AW482))-1), NA())</f>
        <v>#N/A</v>
      </c>
      <c r="AX1382" s="49" t="e">
        <f t="array" ref="AX1382">IF(ISNUMBER(AX482), -MIN(0, AX482/MAX(IF(ISNUMBER(AX$396:AX482), AX$396:AX482))-1), NA())</f>
        <v>#N/A</v>
      </c>
      <c r="AY1382" s="49" t="e">
        <f t="array" ref="AY1382">IF(ISNUMBER(AY482), -MIN(0, AY482/MAX(IF(ISNUMBER(AY$396:AY482), AY$396:AY482))-1), NA())</f>
        <v>#N/A</v>
      </c>
      <c r="AZ1382" s="49" t="e">
        <f t="array" ref="AZ1382">IF(ISNUMBER(AZ482), -MIN(0, AZ482/MAX(IF(ISNUMBER(AZ$396:AZ482), AZ$396:AZ482))-1), NA())</f>
        <v>#N/A</v>
      </c>
      <c r="BA1382" s="49" t="e">
        <f t="array" ref="BA1382">IF(ISNUMBER(BA482), -MIN(0, BA482/MAX(IF(ISNUMBER(BA$396:BA482), BA$396:BA482))-1), NA())</f>
        <v>#N/A</v>
      </c>
      <c r="BB1382" s="49" t="e">
        <f t="array" ref="BB1382">IF(ISNUMBER(BB482), -MIN(0, BB482/MAX(IF(ISNUMBER(BB$396:BB482), BB$396:BB482))-1), NA())</f>
        <v>#N/A</v>
      </c>
      <c r="BC1382" s="49" t="e">
        <f t="array" ref="BC1382">IF(ISNUMBER(BC482), -MIN(0, BC482/MAX(IF(ISNUMBER(BC$396:BC482), BC$396:BC482))-1), NA())</f>
        <v>#N/A</v>
      </c>
      <c r="BD1382" s="49" t="e">
        <f t="array" ref="BD1382">IF(ISNUMBER(BD482), -MIN(0, BD482/MAX(IF(ISNUMBER(BD$396:BD482), BD$396:BD482))-1), NA())</f>
        <v>#N/A</v>
      </c>
      <c r="BE1382" s="49" t="e">
        <f t="array" ref="BE1382">IF(ISNUMBER(BE482), -MIN(0, BE482/MAX(IF(ISNUMBER(BE$396:BE482), BE$396:BE482))-1), NA())</f>
        <v>#N/A</v>
      </c>
      <c r="BF1382" s="49" t="e">
        <f t="array" ref="BF1382">IF(ISNUMBER(BF482), -MIN(0, BF482/MAX(IF(ISNUMBER(BF$396:BF482), BF$396:BF482))-1), NA())</f>
        <v>#N/A</v>
      </c>
      <c r="BG1382" s="49" t="e">
        <f t="array" ref="BG1382">IF(ISNUMBER(BG482), -MIN(0, BG482/MAX(IF(ISNUMBER(BG$396:BG482), BG$396:BG482))-1), NA())</f>
        <v>#N/A</v>
      </c>
      <c r="BH1382" s="49" t="e">
        <f t="array" ref="BH1382">IF(ISNUMBER(BH482), -MIN(0, BH482/MAX(IF(ISNUMBER(BH$396:BH482), BH$396:BH482))-1), NA())</f>
        <v>#N/A</v>
      </c>
      <c r="BI1382" s="49" t="e">
        <f t="array" ref="BI1382">IF(ISNUMBER(BI482), -MIN(0, BI482/MAX(IF(ISNUMBER(BI$396:BI482), BI$396:BI482))-1), NA())</f>
        <v>#N/A</v>
      </c>
      <c r="BJ1382" s="49" t="e">
        <f t="array" ref="BJ1382">IF(ISNUMBER(BJ482), -MIN(0, BJ482/MAX(IF(ISNUMBER(BJ$396:BJ482), BJ$396:BJ482))-1), NA())</f>
        <v>#N/A</v>
      </c>
      <c r="BK1382" s="49" t="e">
        <f t="array" ref="BK1382">IF(ISNUMBER(BK482), -MIN(0, BK482/MAX(IF(ISNUMBER(BK$396:BK482), BK$396:BK482))-1), NA())</f>
        <v>#N/A</v>
      </c>
      <c r="BL1382" s="49" t="e">
        <f t="array" ref="BL1382">IF(ISNUMBER(BL482), -MIN(0, BL482/MAX(IF(ISNUMBER(BL$396:BL482), BL$396:BL482))-1), NA())</f>
        <v>#N/A</v>
      </c>
      <c r="BM1382" s="49" t="e">
        <f t="array" ref="BM1382">IF(ISNUMBER(BM482), -MIN(0, BM482/MAX(IF(ISNUMBER(BM$396:BM482), BM$396:BM482))-1), NA())</f>
        <v>#N/A</v>
      </c>
      <c r="BN1382" s="49" t="e">
        <f t="array" ref="BN1382">IF(ISNUMBER(BN482), -MIN(0, BN482/MAX(IF(ISNUMBER(BN$396:BN482), BN$396:BN482))-1), NA())</f>
        <v>#N/A</v>
      </c>
      <c r="BO1382" s="49" t="e">
        <f t="array" ref="BO1382">IF(ISNUMBER(BO482), -MIN(0, BO482/MAX(IF(ISNUMBER(BO$396:BO482), BO$396:BO482))-1), NA())</f>
        <v>#N/A</v>
      </c>
      <c r="BP1382" s="49" t="e">
        <f t="array" ref="BP1382">IF(ISNUMBER(BP482), -MIN(0, BP482/MAX(IF(ISNUMBER(BP$396:BP482), BP$396:BP482))-1), NA())</f>
        <v>#N/A</v>
      </c>
      <c r="BQ1382" s="49" t="e">
        <f t="array" ref="BQ1382">IF(ISNUMBER(BQ482), -MIN(0, BQ482/MAX(IF(ISNUMBER(BQ$396:BQ482), BQ$396:BQ482))-1), NA())</f>
        <v>#N/A</v>
      </c>
      <c r="BR1382" s="49" t="e">
        <f t="array" ref="BR1382">IF(ISNUMBER(BR482), -MIN(0, BR482/MAX(IF(ISNUMBER(BR$396:BR482), BR$396:BR482))-1), NA())</f>
        <v>#N/A</v>
      </c>
      <c r="BS1382" s="49" t="e">
        <f t="array" ref="BS1382">IF(ISNUMBER(BS482), -MIN(0, BS482/MAX(IF(ISNUMBER(BS$396:BS482), BS$396:BS482))-1), NA())</f>
        <v>#N/A</v>
      </c>
    </row>
    <row r="1383" spans="2:71">
      <c r="B1383" s="48">
        <f>B1382+1</f>
        <v>1957</v>
      </c>
      <c r="M1383" s="49" t="e">
        <f t="array" ref="M1383">IF(ISNUMBER(M483), -IF(M$91, MIN(0, M483/MAX(IF(ISNUMBER(M$396:M483), M$396:M483))-1), MIN(0, M633/MAX(IF(ISNUMBER(M$546:M633), M$546:M633))-1)), NA())</f>
        <v>#N/A</v>
      </c>
      <c r="N1383" s="49" t="e">
        <f t="array" ref="N1383">IF(ISNUMBER(N483), -IF(N$91, MIN(0, N483/MAX(IF(ISNUMBER(N$396:N483), N$396:N483))-1), MIN(0, N633/MAX(IF(ISNUMBER(N$546:N633), N$546:N633))-1)), NA())</f>
        <v>#N/A</v>
      </c>
      <c r="X1383" s="49" t="e">
        <f t="array" ref="X1383">IF(ISNUMBER(X483), -IF(X$91, MIN(0, X483/MAX(IF(ISNUMBER(X$396:X483), X$396:X483))-1), MIN(0, X633/MAX(IF(ISNUMBER(X$546:X633), X$546:X633))-1)), NA())</f>
        <v>#N/A</v>
      </c>
      <c r="Y1383" s="49" t="e">
        <f t="array" ref="Y1383">IF(ISNUMBER(Y483), -IF(Y$91, MIN(0, Y483/MAX(IF(ISNUMBER(Y$396:Y483), Y$396:Y483))-1), MIN(0, Y633/MAX(IF(ISNUMBER(Y$546:Y633), Y$546:Y633))-1)), NA())</f>
        <v>#N/A</v>
      </c>
      <c r="AA1383" s="49" t="e">
        <f t="array" ref="AA1383">IF(ISNUMBER(AA483), -MIN(0, AA483/MAX(IF(ISNUMBER(AA$396:AA483), AA$396:AA483))-1), NA())</f>
        <v>#N/A</v>
      </c>
      <c r="AB1383" s="49" t="e">
        <f t="array" ref="AB1383">IF(ISNUMBER(AB483), -MIN(0, AB483/MAX(IF(ISNUMBER(AB$396:AB483), AB$396:AB483))-1), NA())</f>
        <v>#N/A</v>
      </c>
      <c r="AC1383" s="49" t="e">
        <f t="array" ref="AC1383">IF(ISNUMBER(AC483), -MIN(0, AC483/MAX(IF(ISNUMBER(AC$396:AC483), AC$396:AC483))-1), NA())</f>
        <v>#N/A</v>
      </c>
      <c r="AD1383" s="49" t="e">
        <f t="array" ref="AD1383">IF(ISNUMBER(AD483), -MIN(0, AD483/MAX(IF(ISNUMBER(AD$396:AD483), AD$396:AD483))-1), NA())</f>
        <v>#N/A</v>
      </c>
      <c r="AE1383" s="49" t="e">
        <f t="array" ref="AE1383">IF(ISNUMBER(AE483), -MIN(0, AE483/MAX(IF(ISNUMBER(AE$396:AE483), AE$396:AE483))-1), NA())</f>
        <v>#N/A</v>
      </c>
      <c r="AG1383" s="49" t="e">
        <f t="array" ref="AG1383">IF(ISNUMBER(AG483), -MIN(0, AG483/MAX(IF(ISNUMBER(AG$396:AG483), AG$396:AG483))-1), NA())</f>
        <v>#N/A</v>
      </c>
      <c r="AM1383" s="49" t="e">
        <f t="array" ref="AM1383">IF(ISNUMBER(AM483), -MIN(0, AM483/MAX(IF(ISNUMBER(AM$396:AM483), AM$396:AM483))-1), NA())</f>
        <v>#N/A</v>
      </c>
      <c r="AN1383" s="49" t="e">
        <f t="array" ref="AN1383">IF(ISNUMBER(AN483), -MIN(0, AN483/MAX(IF(ISNUMBER(AN$396:AN483), AN$396:AN483))-1), NA())</f>
        <v>#N/A</v>
      </c>
      <c r="AO1383" s="49" t="e">
        <f t="array" ref="AO1383">IF(ISNUMBER(AO483), -MIN(0, AO483/MAX(IF(ISNUMBER(AO$396:AO483), AO$396:AO483))-1), NA())</f>
        <v>#N/A</v>
      </c>
      <c r="AP1383" s="49" t="e">
        <f t="array" ref="AP1383">IF(ISNUMBER(AP483), -MIN(0, AP483/MAX(IF(ISNUMBER(AP$396:AP483), AP$396:AP483))-1), NA())</f>
        <v>#N/A</v>
      </c>
      <c r="AQ1383" s="49" t="e">
        <f t="array" ref="AQ1383">IF(ISNUMBER(AQ483), -MIN(0, AQ483/MAX(IF(ISNUMBER(AQ$396:AQ483), AQ$396:AQ483))-1), NA())</f>
        <v>#N/A</v>
      </c>
      <c r="AS1383" s="49" t="e">
        <f t="array" ref="AS1383">IF(ISNUMBER(AS483), -MIN(0, AS483/MAX(IF(ISNUMBER(AS$396:AS483), AS$396:AS483))-1), NA())</f>
        <v>#N/A</v>
      </c>
      <c r="AU1383" s="49" t="e">
        <f t="array" ref="AU1383">IF(ISNUMBER(AU483), -MIN(0, AU483/MAX(IF(ISNUMBER(AU$396:AU483), AU$396:AU483))-1), NA())</f>
        <v>#N/A</v>
      </c>
      <c r="AV1383" s="49" t="e">
        <f t="array" ref="AV1383">IF(ISNUMBER(AV483), -MIN(0, AV483/MAX(IF(ISNUMBER(AV$396:AV483), AV$396:AV483))-1), NA())</f>
        <v>#N/A</v>
      </c>
      <c r="AW1383" s="49" t="e">
        <f t="array" ref="AW1383">IF(ISNUMBER(AW483), -MIN(0, AW483/MAX(IF(ISNUMBER(AW$396:AW483), AW$396:AW483))-1), NA())</f>
        <v>#N/A</v>
      </c>
      <c r="AX1383" s="49" t="e">
        <f t="array" ref="AX1383">IF(ISNUMBER(AX483), -MIN(0, AX483/MAX(IF(ISNUMBER(AX$396:AX483), AX$396:AX483))-1), NA())</f>
        <v>#N/A</v>
      </c>
      <c r="AY1383" s="49" t="e">
        <f t="array" ref="AY1383">IF(ISNUMBER(AY483), -MIN(0, AY483/MAX(IF(ISNUMBER(AY$396:AY483), AY$396:AY483))-1), NA())</f>
        <v>#N/A</v>
      </c>
      <c r="AZ1383" s="49" t="e">
        <f t="array" ref="AZ1383">IF(ISNUMBER(AZ483), -MIN(0, AZ483/MAX(IF(ISNUMBER(AZ$396:AZ483), AZ$396:AZ483))-1), NA())</f>
        <v>#N/A</v>
      </c>
      <c r="BA1383" s="49" t="e">
        <f t="array" ref="BA1383">IF(ISNUMBER(BA483), -MIN(0, BA483/MAX(IF(ISNUMBER(BA$396:BA483), BA$396:BA483))-1), NA())</f>
        <v>#N/A</v>
      </c>
      <c r="BB1383" s="49" t="e">
        <f t="array" ref="BB1383">IF(ISNUMBER(BB483), -MIN(0, BB483/MAX(IF(ISNUMBER(BB$396:BB483), BB$396:BB483))-1), NA())</f>
        <v>#N/A</v>
      </c>
      <c r="BC1383" s="49" t="e">
        <f t="array" ref="BC1383">IF(ISNUMBER(BC483), -MIN(0, BC483/MAX(IF(ISNUMBER(BC$396:BC483), BC$396:BC483))-1), NA())</f>
        <v>#N/A</v>
      </c>
      <c r="BD1383" s="49" t="e">
        <f t="array" ref="BD1383">IF(ISNUMBER(BD483), -MIN(0, BD483/MAX(IF(ISNUMBER(BD$396:BD483), BD$396:BD483))-1), NA())</f>
        <v>#N/A</v>
      </c>
      <c r="BE1383" s="49" t="e">
        <f t="array" ref="BE1383">IF(ISNUMBER(BE483), -MIN(0, BE483/MAX(IF(ISNUMBER(BE$396:BE483), BE$396:BE483))-1), NA())</f>
        <v>#N/A</v>
      </c>
      <c r="BF1383" s="49" t="e">
        <f t="array" ref="BF1383">IF(ISNUMBER(BF483), -MIN(0, BF483/MAX(IF(ISNUMBER(BF$396:BF483), BF$396:BF483))-1), NA())</f>
        <v>#N/A</v>
      </c>
      <c r="BG1383" s="49" t="e">
        <f t="array" ref="BG1383">IF(ISNUMBER(BG483), -MIN(0, BG483/MAX(IF(ISNUMBER(BG$396:BG483), BG$396:BG483))-1), NA())</f>
        <v>#N/A</v>
      </c>
      <c r="BH1383" s="49" t="e">
        <f t="array" ref="BH1383">IF(ISNUMBER(BH483), -MIN(0, BH483/MAX(IF(ISNUMBER(BH$396:BH483), BH$396:BH483))-1), NA())</f>
        <v>#N/A</v>
      </c>
      <c r="BI1383" s="49" t="e">
        <f t="array" ref="BI1383">IF(ISNUMBER(BI483), -MIN(0, BI483/MAX(IF(ISNUMBER(BI$396:BI483), BI$396:BI483))-1), NA())</f>
        <v>#N/A</v>
      </c>
      <c r="BJ1383" s="49" t="e">
        <f t="array" ref="BJ1383">IF(ISNUMBER(BJ483), -MIN(0, BJ483/MAX(IF(ISNUMBER(BJ$396:BJ483), BJ$396:BJ483))-1), NA())</f>
        <v>#N/A</v>
      </c>
      <c r="BK1383" s="49" t="e">
        <f t="array" ref="BK1383">IF(ISNUMBER(BK483), -MIN(0, BK483/MAX(IF(ISNUMBER(BK$396:BK483), BK$396:BK483))-1), NA())</f>
        <v>#N/A</v>
      </c>
      <c r="BL1383" s="49" t="e">
        <f t="array" ref="BL1383">IF(ISNUMBER(BL483), -MIN(0, BL483/MAX(IF(ISNUMBER(BL$396:BL483), BL$396:BL483))-1), NA())</f>
        <v>#N/A</v>
      </c>
      <c r="BM1383" s="49" t="e">
        <f t="array" ref="BM1383">IF(ISNUMBER(BM483), -MIN(0, BM483/MAX(IF(ISNUMBER(BM$396:BM483), BM$396:BM483))-1), NA())</f>
        <v>#N/A</v>
      </c>
      <c r="BN1383" s="49" t="e">
        <f t="array" ref="BN1383">IF(ISNUMBER(BN483), -MIN(0, BN483/MAX(IF(ISNUMBER(BN$396:BN483), BN$396:BN483))-1), NA())</f>
        <v>#N/A</v>
      </c>
      <c r="BO1383" s="49" t="e">
        <f t="array" ref="BO1383">IF(ISNUMBER(BO483), -MIN(0, BO483/MAX(IF(ISNUMBER(BO$396:BO483), BO$396:BO483))-1), NA())</f>
        <v>#N/A</v>
      </c>
      <c r="BP1383" s="49" t="e">
        <f t="array" ref="BP1383">IF(ISNUMBER(BP483), -MIN(0, BP483/MAX(IF(ISNUMBER(BP$396:BP483), BP$396:BP483))-1), NA())</f>
        <v>#N/A</v>
      </c>
      <c r="BQ1383" s="49" t="e">
        <f t="array" ref="BQ1383">IF(ISNUMBER(BQ483), -MIN(0, BQ483/MAX(IF(ISNUMBER(BQ$396:BQ483), BQ$396:BQ483))-1), NA())</f>
        <v>#N/A</v>
      </c>
      <c r="BR1383" s="49" t="e">
        <f t="array" ref="BR1383">IF(ISNUMBER(BR483), -MIN(0, BR483/MAX(IF(ISNUMBER(BR$396:BR483), BR$396:BR483))-1), NA())</f>
        <v>#N/A</v>
      </c>
      <c r="BS1383" s="49" t="e">
        <f t="array" ref="BS1383">IF(ISNUMBER(BS483), -MIN(0, BS483/MAX(IF(ISNUMBER(BS$396:BS483), BS$396:BS483))-1), NA())</f>
        <v>#N/A</v>
      </c>
    </row>
    <row r="1384" spans="2:71">
      <c r="B1384" s="48">
        <f t="shared" ref="B1384:B1443" si="1133">B1383+1</f>
        <v>1958</v>
      </c>
      <c r="M1384" s="49" t="e">
        <f t="array" ref="M1384">IF(ISNUMBER(M484), -IF(M$91, MIN(0, M484/MAX(IF(ISNUMBER(M$396:M484), M$396:M484))-1), MIN(0, M634/MAX(IF(ISNUMBER(M$546:M634), M$546:M634))-1)), NA())</f>
        <v>#N/A</v>
      </c>
      <c r="N1384" s="49" t="e">
        <f t="array" ref="N1384">IF(ISNUMBER(N484), -IF(N$91, MIN(0, N484/MAX(IF(ISNUMBER(N$396:N484), N$396:N484))-1), MIN(0, N634/MAX(IF(ISNUMBER(N$546:N634), N$546:N634))-1)), NA())</f>
        <v>#N/A</v>
      </c>
      <c r="X1384" s="49" t="e">
        <f t="array" ref="X1384">IF(ISNUMBER(X484), -IF(X$91, MIN(0, X484/MAX(IF(ISNUMBER(X$396:X484), X$396:X484))-1), MIN(0, X634/MAX(IF(ISNUMBER(X$546:X634), X$546:X634))-1)), NA())</f>
        <v>#N/A</v>
      </c>
      <c r="Y1384" s="49" t="e">
        <f t="array" ref="Y1384">IF(ISNUMBER(Y484), -IF(Y$91, MIN(0, Y484/MAX(IF(ISNUMBER(Y$396:Y484), Y$396:Y484))-1), MIN(0, Y634/MAX(IF(ISNUMBER(Y$546:Y634), Y$546:Y634))-1)), NA())</f>
        <v>#N/A</v>
      </c>
      <c r="AA1384" s="49" t="e">
        <f t="array" ref="AA1384">IF(ISNUMBER(AA484), -MIN(0, AA484/MAX(IF(ISNUMBER(AA$396:AA484), AA$396:AA484))-1), NA())</f>
        <v>#N/A</v>
      </c>
      <c r="AB1384" s="49" t="e">
        <f t="array" ref="AB1384">IF(ISNUMBER(AB484), -MIN(0, AB484/MAX(IF(ISNUMBER(AB$396:AB484), AB$396:AB484))-1), NA())</f>
        <v>#N/A</v>
      </c>
      <c r="AC1384" s="49" t="e">
        <f t="array" ref="AC1384">IF(ISNUMBER(AC484), -MIN(0, AC484/MAX(IF(ISNUMBER(AC$396:AC484), AC$396:AC484))-1), NA())</f>
        <v>#N/A</v>
      </c>
      <c r="AD1384" s="49" t="e">
        <f t="array" ref="AD1384">IF(ISNUMBER(AD484), -MIN(0, AD484/MAX(IF(ISNUMBER(AD$396:AD484), AD$396:AD484))-1), NA())</f>
        <v>#N/A</v>
      </c>
      <c r="AE1384" s="49" t="e">
        <f t="array" ref="AE1384">IF(ISNUMBER(AE484), -MIN(0, AE484/MAX(IF(ISNUMBER(AE$396:AE484), AE$396:AE484))-1), NA())</f>
        <v>#N/A</v>
      </c>
      <c r="AG1384" s="49" t="e">
        <f t="array" ref="AG1384">IF(ISNUMBER(AG484), -MIN(0, AG484/MAX(IF(ISNUMBER(AG$396:AG484), AG$396:AG484))-1), NA())</f>
        <v>#N/A</v>
      </c>
      <c r="AM1384" s="49" t="e">
        <f t="array" ref="AM1384">IF(ISNUMBER(AM484), -MIN(0, AM484/MAX(IF(ISNUMBER(AM$396:AM484), AM$396:AM484))-1), NA())</f>
        <v>#N/A</v>
      </c>
      <c r="AN1384" s="49" t="e">
        <f t="array" ref="AN1384">IF(ISNUMBER(AN484), -MIN(0, AN484/MAX(IF(ISNUMBER(AN$396:AN484), AN$396:AN484))-1), NA())</f>
        <v>#N/A</v>
      </c>
      <c r="AO1384" s="49" t="e">
        <f t="array" ref="AO1384">IF(ISNUMBER(AO484), -MIN(0, AO484/MAX(IF(ISNUMBER(AO$396:AO484), AO$396:AO484))-1), NA())</f>
        <v>#N/A</v>
      </c>
      <c r="AP1384" s="49" t="e">
        <f t="array" ref="AP1384">IF(ISNUMBER(AP484), -MIN(0, AP484/MAX(IF(ISNUMBER(AP$396:AP484), AP$396:AP484))-1), NA())</f>
        <v>#N/A</v>
      </c>
      <c r="AQ1384" s="49" t="e">
        <f t="array" ref="AQ1384">IF(ISNUMBER(AQ484), -MIN(0, AQ484/MAX(IF(ISNUMBER(AQ$396:AQ484), AQ$396:AQ484))-1), NA())</f>
        <v>#N/A</v>
      </c>
      <c r="AS1384" s="49" t="e">
        <f t="array" ref="AS1384">IF(ISNUMBER(AS484), -MIN(0, AS484/MAX(IF(ISNUMBER(AS$396:AS484), AS$396:AS484))-1), NA())</f>
        <v>#N/A</v>
      </c>
      <c r="AU1384" s="49" t="e">
        <f t="array" ref="AU1384">IF(ISNUMBER(AU484), -MIN(0, AU484/MAX(IF(ISNUMBER(AU$396:AU484), AU$396:AU484))-1), NA())</f>
        <v>#N/A</v>
      </c>
      <c r="AV1384" s="49" t="e">
        <f t="array" ref="AV1384">IF(ISNUMBER(AV484), -MIN(0, AV484/MAX(IF(ISNUMBER(AV$396:AV484), AV$396:AV484))-1), NA())</f>
        <v>#N/A</v>
      </c>
      <c r="AW1384" s="49" t="e">
        <f t="array" ref="AW1384">IF(ISNUMBER(AW484), -MIN(0, AW484/MAX(IF(ISNUMBER(AW$396:AW484), AW$396:AW484))-1), NA())</f>
        <v>#N/A</v>
      </c>
      <c r="AX1384" s="49" t="e">
        <f t="array" ref="AX1384">IF(ISNUMBER(AX484), -MIN(0, AX484/MAX(IF(ISNUMBER(AX$396:AX484), AX$396:AX484))-1), NA())</f>
        <v>#N/A</v>
      </c>
      <c r="AY1384" s="49" t="e">
        <f t="array" ref="AY1384">IF(ISNUMBER(AY484), -MIN(0, AY484/MAX(IF(ISNUMBER(AY$396:AY484), AY$396:AY484))-1), NA())</f>
        <v>#N/A</v>
      </c>
      <c r="AZ1384" s="49" t="e">
        <f t="array" ref="AZ1384">IF(ISNUMBER(AZ484), -MIN(0, AZ484/MAX(IF(ISNUMBER(AZ$396:AZ484), AZ$396:AZ484))-1), NA())</f>
        <v>#N/A</v>
      </c>
      <c r="BA1384" s="49" t="e">
        <f t="array" ref="BA1384">IF(ISNUMBER(BA484), -MIN(0, BA484/MAX(IF(ISNUMBER(BA$396:BA484), BA$396:BA484))-1), NA())</f>
        <v>#N/A</v>
      </c>
      <c r="BB1384" s="49" t="e">
        <f t="array" ref="BB1384">IF(ISNUMBER(BB484), -MIN(0, BB484/MAX(IF(ISNUMBER(BB$396:BB484), BB$396:BB484))-1), NA())</f>
        <v>#N/A</v>
      </c>
      <c r="BC1384" s="49" t="e">
        <f t="array" ref="BC1384">IF(ISNUMBER(BC484), -MIN(0, BC484/MAX(IF(ISNUMBER(BC$396:BC484), BC$396:BC484))-1), NA())</f>
        <v>#N/A</v>
      </c>
      <c r="BD1384" s="49" t="e">
        <f t="array" ref="BD1384">IF(ISNUMBER(BD484), -MIN(0, BD484/MAX(IF(ISNUMBER(BD$396:BD484), BD$396:BD484))-1), NA())</f>
        <v>#N/A</v>
      </c>
      <c r="BE1384" s="49" t="e">
        <f t="array" ref="BE1384">IF(ISNUMBER(BE484), -MIN(0, BE484/MAX(IF(ISNUMBER(BE$396:BE484), BE$396:BE484))-1), NA())</f>
        <v>#N/A</v>
      </c>
      <c r="BF1384" s="49" t="e">
        <f t="array" ref="BF1384">IF(ISNUMBER(BF484), -MIN(0, BF484/MAX(IF(ISNUMBER(BF$396:BF484), BF$396:BF484))-1), NA())</f>
        <v>#N/A</v>
      </c>
      <c r="BG1384" s="49" t="e">
        <f t="array" ref="BG1384">IF(ISNUMBER(BG484), -MIN(0, BG484/MAX(IF(ISNUMBER(BG$396:BG484), BG$396:BG484))-1), NA())</f>
        <v>#N/A</v>
      </c>
      <c r="BH1384" s="49" t="e">
        <f t="array" ref="BH1384">IF(ISNUMBER(BH484), -MIN(0, BH484/MAX(IF(ISNUMBER(BH$396:BH484), BH$396:BH484))-1), NA())</f>
        <v>#N/A</v>
      </c>
      <c r="BI1384" s="49" t="e">
        <f t="array" ref="BI1384">IF(ISNUMBER(BI484), -MIN(0, BI484/MAX(IF(ISNUMBER(BI$396:BI484), BI$396:BI484))-1), NA())</f>
        <v>#N/A</v>
      </c>
      <c r="BJ1384" s="49" t="e">
        <f t="array" ref="BJ1384">IF(ISNUMBER(BJ484), -MIN(0, BJ484/MAX(IF(ISNUMBER(BJ$396:BJ484), BJ$396:BJ484))-1), NA())</f>
        <v>#N/A</v>
      </c>
      <c r="BK1384" s="49" t="e">
        <f t="array" ref="BK1384">IF(ISNUMBER(BK484), -MIN(0, BK484/MAX(IF(ISNUMBER(BK$396:BK484), BK$396:BK484))-1), NA())</f>
        <v>#N/A</v>
      </c>
      <c r="BL1384" s="49" t="e">
        <f t="array" ref="BL1384">IF(ISNUMBER(BL484), -MIN(0, BL484/MAX(IF(ISNUMBER(BL$396:BL484), BL$396:BL484))-1), NA())</f>
        <v>#N/A</v>
      </c>
      <c r="BM1384" s="49" t="e">
        <f t="array" ref="BM1384">IF(ISNUMBER(BM484), -MIN(0, BM484/MAX(IF(ISNUMBER(BM$396:BM484), BM$396:BM484))-1), NA())</f>
        <v>#N/A</v>
      </c>
      <c r="BN1384" s="49" t="e">
        <f t="array" ref="BN1384">IF(ISNUMBER(BN484), -MIN(0, BN484/MAX(IF(ISNUMBER(BN$396:BN484), BN$396:BN484))-1), NA())</f>
        <v>#N/A</v>
      </c>
      <c r="BO1384" s="49" t="e">
        <f t="array" ref="BO1384">IF(ISNUMBER(BO484), -MIN(0, BO484/MAX(IF(ISNUMBER(BO$396:BO484), BO$396:BO484))-1), NA())</f>
        <v>#N/A</v>
      </c>
      <c r="BP1384" s="49" t="e">
        <f t="array" ref="BP1384">IF(ISNUMBER(BP484), -MIN(0, BP484/MAX(IF(ISNUMBER(BP$396:BP484), BP$396:BP484))-1), NA())</f>
        <v>#N/A</v>
      </c>
      <c r="BQ1384" s="49" t="e">
        <f t="array" ref="BQ1384">IF(ISNUMBER(BQ484), -MIN(0, BQ484/MAX(IF(ISNUMBER(BQ$396:BQ484), BQ$396:BQ484))-1), NA())</f>
        <v>#N/A</v>
      </c>
      <c r="BR1384" s="49" t="e">
        <f t="array" ref="BR1384">IF(ISNUMBER(BR484), -MIN(0, BR484/MAX(IF(ISNUMBER(BR$396:BR484), BR$396:BR484))-1), NA())</f>
        <v>#N/A</v>
      </c>
      <c r="BS1384" s="49" t="e">
        <f t="array" ref="BS1384">IF(ISNUMBER(BS484), -MIN(0, BS484/MAX(IF(ISNUMBER(BS$396:BS484), BS$396:BS484))-1), NA())</f>
        <v>#N/A</v>
      </c>
    </row>
    <row r="1385" spans="2:71">
      <c r="B1385" s="48">
        <f t="shared" si="1133"/>
        <v>1959</v>
      </c>
      <c r="M1385" s="49" t="e">
        <f t="array" ref="M1385">IF(ISNUMBER(M485), -IF(M$91, MIN(0, M485/MAX(IF(ISNUMBER(M$396:M485), M$396:M485))-1), MIN(0, M635/MAX(IF(ISNUMBER(M$546:M635), M$546:M635))-1)), NA())</f>
        <v>#N/A</v>
      </c>
      <c r="N1385" s="49" t="e">
        <f t="array" ref="N1385">IF(ISNUMBER(N485), -IF(N$91, MIN(0, N485/MAX(IF(ISNUMBER(N$396:N485), N$396:N485))-1), MIN(0, N635/MAX(IF(ISNUMBER(N$546:N635), N$546:N635))-1)), NA())</f>
        <v>#N/A</v>
      </c>
      <c r="X1385" s="49" t="e">
        <f t="array" ref="X1385">IF(ISNUMBER(X485), -IF(X$91, MIN(0, X485/MAX(IF(ISNUMBER(X$396:X485), X$396:X485))-1), MIN(0, X635/MAX(IF(ISNUMBER(X$546:X635), X$546:X635))-1)), NA())</f>
        <v>#N/A</v>
      </c>
      <c r="Y1385" s="49" t="e">
        <f t="array" ref="Y1385">IF(ISNUMBER(Y485), -IF(Y$91, MIN(0, Y485/MAX(IF(ISNUMBER(Y$396:Y485), Y$396:Y485))-1), MIN(0, Y635/MAX(IF(ISNUMBER(Y$546:Y635), Y$546:Y635))-1)), NA())</f>
        <v>#N/A</v>
      </c>
      <c r="AA1385" s="49" t="e">
        <f t="array" ref="AA1385">IF(ISNUMBER(AA485), -MIN(0, AA485/MAX(IF(ISNUMBER(AA$396:AA485), AA$396:AA485))-1), NA())</f>
        <v>#N/A</v>
      </c>
      <c r="AB1385" s="49" t="e">
        <f t="array" ref="AB1385">IF(ISNUMBER(AB485), -MIN(0, AB485/MAX(IF(ISNUMBER(AB$396:AB485), AB$396:AB485))-1), NA())</f>
        <v>#N/A</v>
      </c>
      <c r="AC1385" s="49" t="e">
        <f t="array" ref="AC1385">IF(ISNUMBER(AC485), -MIN(0, AC485/MAX(IF(ISNUMBER(AC$396:AC485), AC$396:AC485))-1), NA())</f>
        <v>#N/A</v>
      </c>
      <c r="AD1385" s="49" t="e">
        <f t="array" ref="AD1385">IF(ISNUMBER(AD485), -MIN(0, AD485/MAX(IF(ISNUMBER(AD$396:AD485), AD$396:AD485))-1), NA())</f>
        <v>#N/A</v>
      </c>
      <c r="AE1385" s="49" t="e">
        <f t="array" ref="AE1385">IF(ISNUMBER(AE485), -MIN(0, AE485/MAX(IF(ISNUMBER(AE$396:AE485), AE$396:AE485))-1), NA())</f>
        <v>#N/A</v>
      </c>
      <c r="AG1385" s="49" t="e">
        <f t="array" ref="AG1385">IF(ISNUMBER(AG485), -MIN(0, AG485/MAX(IF(ISNUMBER(AG$396:AG485), AG$396:AG485))-1), NA())</f>
        <v>#N/A</v>
      </c>
      <c r="AM1385" s="49" t="e">
        <f t="array" ref="AM1385">IF(ISNUMBER(AM485), -MIN(0, AM485/MAX(IF(ISNUMBER(AM$396:AM485), AM$396:AM485))-1), NA())</f>
        <v>#N/A</v>
      </c>
      <c r="AN1385" s="49" t="e">
        <f t="array" ref="AN1385">IF(ISNUMBER(AN485), -MIN(0, AN485/MAX(IF(ISNUMBER(AN$396:AN485), AN$396:AN485))-1), NA())</f>
        <v>#N/A</v>
      </c>
      <c r="AO1385" s="49" t="e">
        <f t="array" ref="AO1385">IF(ISNUMBER(AO485), -MIN(0, AO485/MAX(IF(ISNUMBER(AO$396:AO485), AO$396:AO485))-1), NA())</f>
        <v>#N/A</v>
      </c>
      <c r="AP1385" s="49" t="e">
        <f t="array" ref="AP1385">IF(ISNUMBER(AP485), -MIN(0, AP485/MAX(IF(ISNUMBER(AP$396:AP485), AP$396:AP485))-1), NA())</f>
        <v>#N/A</v>
      </c>
      <c r="AQ1385" s="49" t="e">
        <f t="array" ref="AQ1385">IF(ISNUMBER(AQ485), -MIN(0, AQ485/MAX(IF(ISNUMBER(AQ$396:AQ485), AQ$396:AQ485))-1), NA())</f>
        <v>#N/A</v>
      </c>
      <c r="AS1385" s="49" t="e">
        <f t="array" ref="AS1385">IF(ISNUMBER(AS485), -MIN(0, AS485/MAX(IF(ISNUMBER(AS$396:AS485), AS$396:AS485))-1), NA())</f>
        <v>#N/A</v>
      </c>
      <c r="AU1385" s="49" t="e">
        <f t="array" ref="AU1385">IF(ISNUMBER(AU485), -MIN(0, AU485/MAX(IF(ISNUMBER(AU$396:AU485), AU$396:AU485))-1), NA())</f>
        <v>#N/A</v>
      </c>
      <c r="AV1385" s="49" t="e">
        <f t="array" ref="AV1385">IF(ISNUMBER(AV485), -MIN(0, AV485/MAX(IF(ISNUMBER(AV$396:AV485), AV$396:AV485))-1), NA())</f>
        <v>#N/A</v>
      </c>
      <c r="AW1385" s="49" t="e">
        <f t="array" ref="AW1385">IF(ISNUMBER(AW485), -MIN(0, AW485/MAX(IF(ISNUMBER(AW$396:AW485), AW$396:AW485))-1), NA())</f>
        <v>#N/A</v>
      </c>
      <c r="AX1385" s="49" t="e">
        <f t="array" ref="AX1385">IF(ISNUMBER(AX485), -MIN(0, AX485/MAX(IF(ISNUMBER(AX$396:AX485), AX$396:AX485))-1), NA())</f>
        <v>#N/A</v>
      </c>
      <c r="AY1385" s="49" t="e">
        <f t="array" ref="AY1385">IF(ISNUMBER(AY485), -MIN(0, AY485/MAX(IF(ISNUMBER(AY$396:AY485), AY$396:AY485))-1), NA())</f>
        <v>#N/A</v>
      </c>
      <c r="AZ1385" s="49" t="e">
        <f t="array" ref="AZ1385">IF(ISNUMBER(AZ485), -MIN(0, AZ485/MAX(IF(ISNUMBER(AZ$396:AZ485), AZ$396:AZ485))-1), NA())</f>
        <v>#N/A</v>
      </c>
      <c r="BA1385" s="49" t="e">
        <f t="array" ref="BA1385">IF(ISNUMBER(BA485), -MIN(0, BA485/MAX(IF(ISNUMBER(BA$396:BA485), BA$396:BA485))-1), NA())</f>
        <v>#N/A</v>
      </c>
      <c r="BB1385" s="49" t="e">
        <f t="array" ref="BB1385">IF(ISNUMBER(BB485), -MIN(0, BB485/MAX(IF(ISNUMBER(BB$396:BB485), BB$396:BB485))-1), NA())</f>
        <v>#N/A</v>
      </c>
      <c r="BC1385" s="49" t="e">
        <f t="array" ref="BC1385">IF(ISNUMBER(BC485), -MIN(0, BC485/MAX(IF(ISNUMBER(BC$396:BC485), BC$396:BC485))-1), NA())</f>
        <v>#N/A</v>
      </c>
      <c r="BD1385" s="49" t="e">
        <f t="array" ref="BD1385">IF(ISNUMBER(BD485), -MIN(0, BD485/MAX(IF(ISNUMBER(BD$396:BD485), BD$396:BD485))-1), NA())</f>
        <v>#N/A</v>
      </c>
      <c r="BE1385" s="49" t="e">
        <f t="array" ref="BE1385">IF(ISNUMBER(BE485), -MIN(0, BE485/MAX(IF(ISNUMBER(BE$396:BE485), BE$396:BE485))-1), NA())</f>
        <v>#N/A</v>
      </c>
      <c r="BF1385" s="49" t="e">
        <f t="array" ref="BF1385">IF(ISNUMBER(BF485), -MIN(0, BF485/MAX(IF(ISNUMBER(BF$396:BF485), BF$396:BF485))-1), NA())</f>
        <v>#N/A</v>
      </c>
      <c r="BG1385" s="49" t="e">
        <f t="array" ref="BG1385">IF(ISNUMBER(BG485), -MIN(0, BG485/MAX(IF(ISNUMBER(BG$396:BG485), BG$396:BG485))-1), NA())</f>
        <v>#N/A</v>
      </c>
      <c r="BH1385" s="49" t="e">
        <f t="array" ref="BH1385">IF(ISNUMBER(BH485), -MIN(0, BH485/MAX(IF(ISNUMBER(BH$396:BH485), BH$396:BH485))-1), NA())</f>
        <v>#N/A</v>
      </c>
      <c r="BI1385" s="49" t="e">
        <f t="array" ref="BI1385">IF(ISNUMBER(BI485), -MIN(0, BI485/MAX(IF(ISNUMBER(BI$396:BI485), BI$396:BI485))-1), NA())</f>
        <v>#N/A</v>
      </c>
      <c r="BJ1385" s="49" t="e">
        <f t="array" ref="BJ1385">IF(ISNUMBER(BJ485), -MIN(0, BJ485/MAX(IF(ISNUMBER(BJ$396:BJ485), BJ$396:BJ485))-1), NA())</f>
        <v>#N/A</v>
      </c>
      <c r="BK1385" s="49" t="e">
        <f t="array" ref="BK1385">IF(ISNUMBER(BK485), -MIN(0, BK485/MAX(IF(ISNUMBER(BK$396:BK485), BK$396:BK485))-1), NA())</f>
        <v>#N/A</v>
      </c>
      <c r="BL1385" s="49" t="e">
        <f t="array" ref="BL1385">IF(ISNUMBER(BL485), -MIN(0, BL485/MAX(IF(ISNUMBER(BL$396:BL485), BL$396:BL485))-1), NA())</f>
        <v>#N/A</v>
      </c>
      <c r="BM1385" s="49" t="e">
        <f t="array" ref="BM1385">IF(ISNUMBER(BM485), -MIN(0, BM485/MAX(IF(ISNUMBER(BM$396:BM485), BM$396:BM485))-1), NA())</f>
        <v>#N/A</v>
      </c>
      <c r="BN1385" s="49" t="e">
        <f t="array" ref="BN1385">IF(ISNUMBER(BN485), -MIN(0, BN485/MAX(IF(ISNUMBER(BN$396:BN485), BN$396:BN485))-1), NA())</f>
        <v>#N/A</v>
      </c>
      <c r="BO1385" s="49" t="e">
        <f t="array" ref="BO1385">IF(ISNUMBER(BO485), -MIN(0, BO485/MAX(IF(ISNUMBER(BO$396:BO485), BO$396:BO485))-1), NA())</f>
        <v>#N/A</v>
      </c>
      <c r="BP1385" s="49" t="e">
        <f t="array" ref="BP1385">IF(ISNUMBER(BP485), -MIN(0, BP485/MAX(IF(ISNUMBER(BP$396:BP485), BP$396:BP485))-1), NA())</f>
        <v>#N/A</v>
      </c>
      <c r="BQ1385" s="49" t="e">
        <f t="array" ref="BQ1385">IF(ISNUMBER(BQ485), -MIN(0, BQ485/MAX(IF(ISNUMBER(BQ$396:BQ485), BQ$396:BQ485))-1), NA())</f>
        <v>#N/A</v>
      </c>
      <c r="BR1385" s="49" t="e">
        <f t="array" ref="BR1385">IF(ISNUMBER(BR485), -MIN(0, BR485/MAX(IF(ISNUMBER(BR$396:BR485), BR$396:BR485))-1), NA())</f>
        <v>#N/A</v>
      </c>
      <c r="BS1385" s="49" t="e">
        <f t="array" ref="BS1385">IF(ISNUMBER(BS485), -MIN(0, BS485/MAX(IF(ISNUMBER(BS$396:BS485), BS$396:BS485))-1), NA())</f>
        <v>#N/A</v>
      </c>
    </row>
    <row r="1386" spans="2:71">
      <c r="B1386" s="48">
        <f t="shared" si="1133"/>
        <v>1960</v>
      </c>
      <c r="M1386" s="49" t="e">
        <f t="array" ref="M1386">IF(ISNUMBER(M486), -IF(M$91, MIN(0, M486/MAX(IF(ISNUMBER(M$396:M486), M$396:M486))-1), MIN(0, M636/MAX(IF(ISNUMBER(M$546:M636), M$546:M636))-1)), NA())</f>
        <v>#N/A</v>
      </c>
      <c r="N1386" s="49" t="e">
        <f t="array" ref="N1386">IF(ISNUMBER(N486), -IF(N$91, MIN(0, N486/MAX(IF(ISNUMBER(N$396:N486), N$396:N486))-1), MIN(0, N636/MAX(IF(ISNUMBER(N$546:N636), N$546:N636))-1)), NA())</f>
        <v>#N/A</v>
      </c>
      <c r="X1386" s="49" t="e">
        <f t="array" ref="X1386">IF(ISNUMBER(X486), -IF(X$91, MIN(0, X486/MAX(IF(ISNUMBER(X$396:X486), X$396:X486))-1), MIN(0, X636/MAX(IF(ISNUMBER(X$546:X636), X$546:X636))-1)), NA())</f>
        <v>#N/A</v>
      </c>
      <c r="Y1386" s="49" t="e">
        <f t="array" ref="Y1386">IF(ISNUMBER(Y486), -IF(Y$91, MIN(0, Y486/MAX(IF(ISNUMBER(Y$396:Y486), Y$396:Y486))-1), MIN(0, Y636/MAX(IF(ISNUMBER(Y$546:Y636), Y$546:Y636))-1)), NA())</f>
        <v>#N/A</v>
      </c>
      <c r="AA1386" s="49" t="e">
        <f t="array" ref="AA1386">IF(ISNUMBER(AA486), -MIN(0, AA486/MAX(IF(ISNUMBER(AA$396:AA486), AA$396:AA486))-1), NA())</f>
        <v>#N/A</v>
      </c>
      <c r="AB1386" s="49" t="e">
        <f t="array" ref="AB1386">IF(ISNUMBER(AB486), -MIN(0, AB486/MAX(IF(ISNUMBER(AB$396:AB486), AB$396:AB486))-1), NA())</f>
        <v>#N/A</v>
      </c>
      <c r="AC1386" s="49" t="e">
        <f t="array" ref="AC1386">IF(ISNUMBER(AC486), -MIN(0, AC486/MAX(IF(ISNUMBER(AC$396:AC486), AC$396:AC486))-1), NA())</f>
        <v>#N/A</v>
      </c>
      <c r="AD1386" s="49" t="e">
        <f t="array" ref="AD1386">IF(ISNUMBER(AD486), -MIN(0, AD486/MAX(IF(ISNUMBER(AD$396:AD486), AD$396:AD486))-1), NA())</f>
        <v>#N/A</v>
      </c>
      <c r="AE1386" s="49" t="e">
        <f t="array" ref="AE1386">IF(ISNUMBER(AE486), -MIN(0, AE486/MAX(IF(ISNUMBER(AE$396:AE486), AE$396:AE486))-1), NA())</f>
        <v>#N/A</v>
      </c>
      <c r="AG1386" s="49" t="e">
        <f t="array" ref="AG1386">IF(ISNUMBER(AG486), -MIN(0, AG486/MAX(IF(ISNUMBER(AG$396:AG486), AG$396:AG486))-1), NA())</f>
        <v>#N/A</v>
      </c>
      <c r="AM1386" s="49" t="e">
        <f t="array" ref="AM1386">IF(ISNUMBER(AM486), -MIN(0, AM486/MAX(IF(ISNUMBER(AM$396:AM486), AM$396:AM486))-1), NA())</f>
        <v>#N/A</v>
      </c>
      <c r="AN1386" s="49" t="e">
        <f t="array" ref="AN1386">IF(ISNUMBER(AN486), -MIN(0, AN486/MAX(IF(ISNUMBER(AN$396:AN486), AN$396:AN486))-1), NA())</f>
        <v>#N/A</v>
      </c>
      <c r="AO1386" s="49" t="e">
        <f t="array" ref="AO1386">IF(ISNUMBER(AO486), -MIN(0, AO486/MAX(IF(ISNUMBER(AO$396:AO486), AO$396:AO486))-1), NA())</f>
        <v>#N/A</v>
      </c>
      <c r="AP1386" s="49" t="e">
        <f t="array" ref="AP1386">IF(ISNUMBER(AP486), -MIN(0, AP486/MAX(IF(ISNUMBER(AP$396:AP486), AP$396:AP486))-1), NA())</f>
        <v>#N/A</v>
      </c>
      <c r="AQ1386" s="49" t="e">
        <f t="array" ref="AQ1386">IF(ISNUMBER(AQ486), -MIN(0, AQ486/MAX(IF(ISNUMBER(AQ$396:AQ486), AQ$396:AQ486))-1), NA())</f>
        <v>#N/A</v>
      </c>
      <c r="AS1386" s="49" t="e">
        <f t="array" ref="AS1386">IF(ISNUMBER(AS486), -MIN(0, AS486/MAX(IF(ISNUMBER(AS$396:AS486), AS$396:AS486))-1), NA())</f>
        <v>#N/A</v>
      </c>
      <c r="AU1386" s="49" t="e">
        <f t="array" ref="AU1386">IF(ISNUMBER(AU486), -MIN(0, AU486/MAX(IF(ISNUMBER(AU$396:AU486), AU$396:AU486))-1), NA())</f>
        <v>#N/A</v>
      </c>
      <c r="AV1386" s="49" t="e">
        <f t="array" ref="AV1386">IF(ISNUMBER(AV486), -MIN(0, AV486/MAX(IF(ISNUMBER(AV$396:AV486), AV$396:AV486))-1), NA())</f>
        <v>#N/A</v>
      </c>
      <c r="AW1386" s="49" t="e">
        <f t="array" ref="AW1386">IF(ISNUMBER(AW486), -MIN(0, AW486/MAX(IF(ISNUMBER(AW$396:AW486), AW$396:AW486))-1), NA())</f>
        <v>#N/A</v>
      </c>
      <c r="AX1386" s="49" t="e">
        <f t="array" ref="AX1386">IF(ISNUMBER(AX486), -MIN(0, AX486/MAX(IF(ISNUMBER(AX$396:AX486), AX$396:AX486))-1), NA())</f>
        <v>#N/A</v>
      </c>
      <c r="AY1386" s="49" t="e">
        <f t="array" ref="AY1386">IF(ISNUMBER(AY486), -MIN(0, AY486/MAX(IF(ISNUMBER(AY$396:AY486), AY$396:AY486))-1), NA())</f>
        <v>#N/A</v>
      </c>
      <c r="AZ1386" s="49" t="e">
        <f t="array" ref="AZ1386">IF(ISNUMBER(AZ486), -MIN(0, AZ486/MAX(IF(ISNUMBER(AZ$396:AZ486), AZ$396:AZ486))-1), NA())</f>
        <v>#N/A</v>
      </c>
      <c r="BA1386" s="49" t="e">
        <f t="array" ref="BA1386">IF(ISNUMBER(BA486), -MIN(0, BA486/MAX(IF(ISNUMBER(BA$396:BA486), BA$396:BA486))-1), NA())</f>
        <v>#N/A</v>
      </c>
      <c r="BB1386" s="49" t="e">
        <f t="array" ref="BB1386">IF(ISNUMBER(BB486), -MIN(0, BB486/MAX(IF(ISNUMBER(BB$396:BB486), BB$396:BB486))-1), NA())</f>
        <v>#N/A</v>
      </c>
      <c r="BC1386" s="49" t="e">
        <f t="array" ref="BC1386">IF(ISNUMBER(BC486), -MIN(0, BC486/MAX(IF(ISNUMBER(BC$396:BC486), BC$396:BC486))-1), NA())</f>
        <v>#N/A</v>
      </c>
      <c r="BD1386" s="49" t="e">
        <f t="array" ref="BD1386">IF(ISNUMBER(BD486), -MIN(0, BD486/MAX(IF(ISNUMBER(BD$396:BD486), BD$396:BD486))-1), NA())</f>
        <v>#N/A</v>
      </c>
      <c r="BE1386" s="49" t="e">
        <f t="array" ref="BE1386">IF(ISNUMBER(BE486), -MIN(0, BE486/MAX(IF(ISNUMBER(BE$396:BE486), BE$396:BE486))-1), NA())</f>
        <v>#N/A</v>
      </c>
      <c r="BF1386" s="49" t="e">
        <f t="array" ref="BF1386">IF(ISNUMBER(BF486), -MIN(0, BF486/MAX(IF(ISNUMBER(BF$396:BF486), BF$396:BF486))-1), NA())</f>
        <v>#N/A</v>
      </c>
      <c r="BG1386" s="49" t="e">
        <f t="array" ref="BG1386">IF(ISNUMBER(BG486), -MIN(0, BG486/MAX(IF(ISNUMBER(BG$396:BG486), BG$396:BG486))-1), NA())</f>
        <v>#N/A</v>
      </c>
      <c r="BH1386" s="49" t="e">
        <f t="array" ref="BH1386">IF(ISNUMBER(BH486), -MIN(0, BH486/MAX(IF(ISNUMBER(BH$396:BH486), BH$396:BH486))-1), NA())</f>
        <v>#N/A</v>
      </c>
      <c r="BI1386" s="49" t="e">
        <f t="array" ref="BI1386">IF(ISNUMBER(BI486), -MIN(0, BI486/MAX(IF(ISNUMBER(BI$396:BI486), BI$396:BI486))-1), NA())</f>
        <v>#N/A</v>
      </c>
      <c r="BJ1386" s="49" t="e">
        <f t="array" ref="BJ1386">IF(ISNUMBER(BJ486), -MIN(0, BJ486/MAX(IF(ISNUMBER(BJ$396:BJ486), BJ$396:BJ486))-1), NA())</f>
        <v>#N/A</v>
      </c>
      <c r="BK1386" s="49" t="e">
        <f t="array" ref="BK1386">IF(ISNUMBER(BK486), -MIN(0, BK486/MAX(IF(ISNUMBER(BK$396:BK486), BK$396:BK486))-1), NA())</f>
        <v>#N/A</v>
      </c>
      <c r="BL1386" s="49" t="e">
        <f t="array" ref="BL1386">IF(ISNUMBER(BL486), -MIN(0, BL486/MAX(IF(ISNUMBER(BL$396:BL486), BL$396:BL486))-1), NA())</f>
        <v>#N/A</v>
      </c>
      <c r="BM1386" s="49" t="e">
        <f t="array" ref="BM1386">IF(ISNUMBER(BM486), -MIN(0, BM486/MAX(IF(ISNUMBER(BM$396:BM486), BM$396:BM486))-1), NA())</f>
        <v>#N/A</v>
      </c>
      <c r="BN1386" s="49" t="e">
        <f t="array" ref="BN1386">IF(ISNUMBER(BN486), -MIN(0, BN486/MAX(IF(ISNUMBER(BN$396:BN486), BN$396:BN486))-1), NA())</f>
        <v>#N/A</v>
      </c>
      <c r="BO1386" s="49" t="e">
        <f t="array" ref="BO1386">IF(ISNUMBER(BO486), -MIN(0, BO486/MAX(IF(ISNUMBER(BO$396:BO486), BO$396:BO486))-1), NA())</f>
        <v>#N/A</v>
      </c>
      <c r="BP1386" s="49" t="e">
        <f t="array" ref="BP1386">IF(ISNUMBER(BP486), -MIN(0, BP486/MAX(IF(ISNUMBER(BP$396:BP486), BP$396:BP486))-1), NA())</f>
        <v>#N/A</v>
      </c>
      <c r="BQ1386" s="49" t="e">
        <f t="array" ref="BQ1386">IF(ISNUMBER(BQ486), -MIN(0, BQ486/MAX(IF(ISNUMBER(BQ$396:BQ486), BQ$396:BQ486))-1), NA())</f>
        <v>#N/A</v>
      </c>
      <c r="BR1386" s="49" t="e">
        <f t="array" ref="BR1386">IF(ISNUMBER(BR486), -MIN(0, BR486/MAX(IF(ISNUMBER(BR$396:BR486), BR$396:BR486))-1), NA())</f>
        <v>#N/A</v>
      </c>
      <c r="BS1386" s="49" t="e">
        <f t="array" ref="BS1386">IF(ISNUMBER(BS486), -MIN(0, BS486/MAX(IF(ISNUMBER(BS$396:BS486), BS$396:BS486))-1), NA())</f>
        <v>#N/A</v>
      </c>
    </row>
    <row r="1387" spans="2:71">
      <c r="B1387" s="48">
        <f t="shared" si="1133"/>
        <v>1961</v>
      </c>
      <c r="M1387" s="49" t="e">
        <f t="array" ref="M1387">IF(ISNUMBER(M487), -IF(M$91, MIN(0, M487/MAX(IF(ISNUMBER(M$396:M487), M$396:M487))-1), MIN(0, M637/MAX(IF(ISNUMBER(M$546:M637), M$546:M637))-1)), NA())</f>
        <v>#N/A</v>
      </c>
      <c r="N1387" s="49" t="e">
        <f t="array" ref="N1387">IF(ISNUMBER(N487), -IF(N$91, MIN(0, N487/MAX(IF(ISNUMBER(N$396:N487), N$396:N487))-1), MIN(0, N637/MAX(IF(ISNUMBER(N$546:N637), N$546:N637))-1)), NA())</f>
        <v>#N/A</v>
      </c>
      <c r="X1387" s="49" t="e">
        <f t="array" ref="X1387">IF(ISNUMBER(X487), -IF(X$91, MIN(0, X487/MAX(IF(ISNUMBER(X$396:X487), X$396:X487))-1), MIN(0, X637/MAX(IF(ISNUMBER(X$546:X637), X$546:X637))-1)), NA())</f>
        <v>#N/A</v>
      </c>
      <c r="Y1387" s="49" t="e">
        <f t="array" ref="Y1387">IF(ISNUMBER(Y487), -IF(Y$91, MIN(0, Y487/MAX(IF(ISNUMBER(Y$396:Y487), Y$396:Y487))-1), MIN(0, Y637/MAX(IF(ISNUMBER(Y$546:Y637), Y$546:Y637))-1)), NA())</f>
        <v>#N/A</v>
      </c>
      <c r="AA1387" s="49" t="e">
        <f t="array" ref="AA1387">IF(ISNUMBER(AA487), -MIN(0, AA487/MAX(IF(ISNUMBER(AA$396:AA487), AA$396:AA487))-1), NA())</f>
        <v>#N/A</v>
      </c>
      <c r="AB1387" s="49" t="e">
        <f t="array" ref="AB1387">IF(ISNUMBER(AB487), -MIN(0, AB487/MAX(IF(ISNUMBER(AB$396:AB487), AB$396:AB487))-1), NA())</f>
        <v>#N/A</v>
      </c>
      <c r="AC1387" s="49" t="e">
        <f t="array" ref="AC1387">IF(ISNUMBER(AC487), -MIN(0, AC487/MAX(IF(ISNUMBER(AC$396:AC487), AC$396:AC487))-1), NA())</f>
        <v>#N/A</v>
      </c>
      <c r="AD1387" s="49" t="e">
        <f t="array" ref="AD1387">IF(ISNUMBER(AD487), -MIN(0, AD487/MAX(IF(ISNUMBER(AD$396:AD487), AD$396:AD487))-1), NA())</f>
        <v>#N/A</v>
      </c>
      <c r="AE1387" s="49" t="e">
        <f t="array" ref="AE1387">IF(ISNUMBER(AE487), -MIN(0, AE487/MAX(IF(ISNUMBER(AE$396:AE487), AE$396:AE487))-1), NA())</f>
        <v>#N/A</v>
      </c>
      <c r="AG1387" s="49" t="e">
        <f t="array" ref="AG1387">IF(ISNUMBER(AG487), -MIN(0, AG487/MAX(IF(ISNUMBER(AG$396:AG487), AG$396:AG487))-1), NA())</f>
        <v>#N/A</v>
      </c>
      <c r="AM1387" s="49" t="e">
        <f t="array" ref="AM1387">IF(ISNUMBER(AM487), -MIN(0, AM487/MAX(IF(ISNUMBER(AM$396:AM487), AM$396:AM487))-1), NA())</f>
        <v>#N/A</v>
      </c>
      <c r="AN1387" s="49" t="e">
        <f t="array" ref="AN1387">IF(ISNUMBER(AN487), -MIN(0, AN487/MAX(IF(ISNUMBER(AN$396:AN487), AN$396:AN487))-1), NA())</f>
        <v>#N/A</v>
      </c>
      <c r="AO1387" s="49" t="e">
        <f t="array" ref="AO1387">IF(ISNUMBER(AO487), -MIN(0, AO487/MAX(IF(ISNUMBER(AO$396:AO487), AO$396:AO487))-1), NA())</f>
        <v>#N/A</v>
      </c>
      <c r="AP1387" s="49" t="e">
        <f t="array" ref="AP1387">IF(ISNUMBER(AP487), -MIN(0, AP487/MAX(IF(ISNUMBER(AP$396:AP487), AP$396:AP487))-1), NA())</f>
        <v>#N/A</v>
      </c>
      <c r="AQ1387" s="49" t="e">
        <f t="array" ref="AQ1387">IF(ISNUMBER(AQ487), -MIN(0, AQ487/MAX(IF(ISNUMBER(AQ$396:AQ487), AQ$396:AQ487))-1), NA())</f>
        <v>#N/A</v>
      </c>
      <c r="AS1387" s="49" t="e">
        <f t="array" ref="AS1387">IF(ISNUMBER(AS487), -MIN(0, AS487/MAX(IF(ISNUMBER(AS$396:AS487), AS$396:AS487))-1), NA())</f>
        <v>#N/A</v>
      </c>
      <c r="AU1387" s="49" t="e">
        <f t="array" ref="AU1387">IF(ISNUMBER(AU487), -MIN(0, AU487/MAX(IF(ISNUMBER(AU$396:AU487), AU$396:AU487))-1), NA())</f>
        <v>#N/A</v>
      </c>
      <c r="AV1387" s="49" t="e">
        <f t="array" ref="AV1387">IF(ISNUMBER(AV487), -MIN(0, AV487/MAX(IF(ISNUMBER(AV$396:AV487), AV$396:AV487))-1), NA())</f>
        <v>#N/A</v>
      </c>
      <c r="AW1387" s="49" t="e">
        <f t="array" ref="AW1387">IF(ISNUMBER(AW487), -MIN(0, AW487/MAX(IF(ISNUMBER(AW$396:AW487), AW$396:AW487))-1), NA())</f>
        <v>#N/A</v>
      </c>
      <c r="AX1387" s="49" t="e">
        <f t="array" ref="AX1387">IF(ISNUMBER(AX487), -MIN(0, AX487/MAX(IF(ISNUMBER(AX$396:AX487), AX$396:AX487))-1), NA())</f>
        <v>#N/A</v>
      </c>
      <c r="AY1387" s="49" t="e">
        <f t="array" ref="AY1387">IF(ISNUMBER(AY487), -MIN(0, AY487/MAX(IF(ISNUMBER(AY$396:AY487), AY$396:AY487))-1), NA())</f>
        <v>#N/A</v>
      </c>
      <c r="AZ1387" s="49" t="e">
        <f t="array" ref="AZ1387">IF(ISNUMBER(AZ487), -MIN(0, AZ487/MAX(IF(ISNUMBER(AZ$396:AZ487), AZ$396:AZ487))-1), NA())</f>
        <v>#N/A</v>
      </c>
      <c r="BA1387" s="49" t="e">
        <f t="array" ref="BA1387">IF(ISNUMBER(BA487), -MIN(0, BA487/MAX(IF(ISNUMBER(BA$396:BA487), BA$396:BA487))-1), NA())</f>
        <v>#N/A</v>
      </c>
      <c r="BB1387" s="49" t="e">
        <f t="array" ref="BB1387">IF(ISNUMBER(BB487), -MIN(0, BB487/MAX(IF(ISNUMBER(BB$396:BB487), BB$396:BB487))-1), NA())</f>
        <v>#N/A</v>
      </c>
      <c r="BC1387" s="49" t="e">
        <f t="array" ref="BC1387">IF(ISNUMBER(BC487), -MIN(0, BC487/MAX(IF(ISNUMBER(BC$396:BC487), BC$396:BC487))-1), NA())</f>
        <v>#N/A</v>
      </c>
      <c r="BD1387" s="49" t="e">
        <f t="array" ref="BD1387">IF(ISNUMBER(BD487), -MIN(0, BD487/MAX(IF(ISNUMBER(BD$396:BD487), BD$396:BD487))-1), NA())</f>
        <v>#N/A</v>
      </c>
      <c r="BE1387" s="49" t="e">
        <f t="array" ref="BE1387">IF(ISNUMBER(BE487), -MIN(0, BE487/MAX(IF(ISNUMBER(BE$396:BE487), BE$396:BE487))-1), NA())</f>
        <v>#N/A</v>
      </c>
      <c r="BF1387" s="49" t="e">
        <f t="array" ref="BF1387">IF(ISNUMBER(BF487), -MIN(0, BF487/MAX(IF(ISNUMBER(BF$396:BF487), BF$396:BF487))-1), NA())</f>
        <v>#N/A</v>
      </c>
      <c r="BG1387" s="49" t="e">
        <f t="array" ref="BG1387">IF(ISNUMBER(BG487), -MIN(0, BG487/MAX(IF(ISNUMBER(BG$396:BG487), BG$396:BG487))-1), NA())</f>
        <v>#N/A</v>
      </c>
      <c r="BH1387" s="49" t="e">
        <f t="array" ref="BH1387">IF(ISNUMBER(BH487), -MIN(0, BH487/MAX(IF(ISNUMBER(BH$396:BH487), BH$396:BH487))-1), NA())</f>
        <v>#N/A</v>
      </c>
      <c r="BI1387" s="49" t="e">
        <f t="array" ref="BI1387">IF(ISNUMBER(BI487), -MIN(0, BI487/MAX(IF(ISNUMBER(BI$396:BI487), BI$396:BI487))-1), NA())</f>
        <v>#N/A</v>
      </c>
      <c r="BJ1387" s="49" t="e">
        <f t="array" ref="BJ1387">IF(ISNUMBER(BJ487), -MIN(0, BJ487/MAX(IF(ISNUMBER(BJ$396:BJ487), BJ$396:BJ487))-1), NA())</f>
        <v>#N/A</v>
      </c>
      <c r="BK1387" s="49" t="e">
        <f t="array" ref="BK1387">IF(ISNUMBER(BK487), -MIN(0, BK487/MAX(IF(ISNUMBER(BK$396:BK487), BK$396:BK487))-1), NA())</f>
        <v>#N/A</v>
      </c>
      <c r="BL1387" s="49" t="e">
        <f t="array" ref="BL1387">IF(ISNUMBER(BL487), -MIN(0, BL487/MAX(IF(ISNUMBER(BL$396:BL487), BL$396:BL487))-1), NA())</f>
        <v>#N/A</v>
      </c>
      <c r="BM1387" s="49" t="e">
        <f t="array" ref="BM1387">IF(ISNUMBER(BM487), -MIN(0, BM487/MAX(IF(ISNUMBER(BM$396:BM487), BM$396:BM487))-1), NA())</f>
        <v>#N/A</v>
      </c>
      <c r="BN1387" s="49" t="e">
        <f t="array" ref="BN1387">IF(ISNUMBER(BN487), -MIN(0, BN487/MAX(IF(ISNUMBER(BN$396:BN487), BN$396:BN487))-1), NA())</f>
        <v>#N/A</v>
      </c>
      <c r="BO1387" s="49" t="e">
        <f t="array" ref="BO1387">IF(ISNUMBER(BO487), -MIN(0, BO487/MAX(IF(ISNUMBER(BO$396:BO487), BO$396:BO487))-1), NA())</f>
        <v>#N/A</v>
      </c>
      <c r="BP1387" s="49" t="e">
        <f t="array" ref="BP1387">IF(ISNUMBER(BP487), -MIN(0, BP487/MAX(IF(ISNUMBER(BP$396:BP487), BP$396:BP487))-1), NA())</f>
        <v>#N/A</v>
      </c>
      <c r="BQ1387" s="49" t="e">
        <f t="array" ref="BQ1387">IF(ISNUMBER(BQ487), -MIN(0, BQ487/MAX(IF(ISNUMBER(BQ$396:BQ487), BQ$396:BQ487))-1), NA())</f>
        <v>#N/A</v>
      </c>
      <c r="BR1387" s="49" t="e">
        <f t="array" ref="BR1387">IF(ISNUMBER(BR487), -MIN(0, BR487/MAX(IF(ISNUMBER(BR$396:BR487), BR$396:BR487))-1), NA())</f>
        <v>#N/A</v>
      </c>
      <c r="BS1387" s="49" t="e">
        <f t="array" ref="BS1387">IF(ISNUMBER(BS487), -MIN(0, BS487/MAX(IF(ISNUMBER(BS$396:BS487), BS$396:BS487))-1), NA())</f>
        <v>#N/A</v>
      </c>
    </row>
    <row r="1388" spans="2:71">
      <c r="B1388" s="48">
        <f t="shared" si="1133"/>
        <v>1962</v>
      </c>
      <c r="M1388" s="49" t="e">
        <f t="array" ref="M1388">IF(ISNUMBER(M488), -IF(M$91, MIN(0, M488/MAX(IF(ISNUMBER(M$396:M488), M$396:M488))-1), MIN(0, M638/MAX(IF(ISNUMBER(M$546:M638), M$546:M638))-1)), NA())</f>
        <v>#N/A</v>
      </c>
      <c r="N1388" s="49" t="e">
        <f t="array" ref="N1388">IF(ISNUMBER(N488), -IF(N$91, MIN(0, N488/MAX(IF(ISNUMBER(N$396:N488), N$396:N488))-1), MIN(0, N638/MAX(IF(ISNUMBER(N$546:N638), N$546:N638))-1)), NA())</f>
        <v>#N/A</v>
      </c>
      <c r="X1388" s="49" t="e">
        <f t="array" ref="X1388">IF(ISNUMBER(X488), -IF(X$91, MIN(0, X488/MAX(IF(ISNUMBER(X$396:X488), X$396:X488))-1), MIN(0, X638/MAX(IF(ISNUMBER(X$546:X638), X$546:X638))-1)), NA())</f>
        <v>#N/A</v>
      </c>
      <c r="Y1388" s="49" t="e">
        <f t="array" ref="Y1388">IF(ISNUMBER(Y488), -IF(Y$91, MIN(0, Y488/MAX(IF(ISNUMBER(Y$396:Y488), Y$396:Y488))-1), MIN(0, Y638/MAX(IF(ISNUMBER(Y$546:Y638), Y$546:Y638))-1)), NA())</f>
        <v>#N/A</v>
      </c>
      <c r="AA1388" s="49" t="e">
        <f t="array" ref="AA1388">IF(ISNUMBER(AA488), -MIN(0, AA488/MAX(IF(ISNUMBER(AA$396:AA488), AA$396:AA488))-1), NA())</f>
        <v>#N/A</v>
      </c>
      <c r="AB1388" s="49" t="e">
        <f t="array" ref="AB1388">IF(ISNUMBER(AB488), -MIN(0, AB488/MAX(IF(ISNUMBER(AB$396:AB488), AB$396:AB488))-1), NA())</f>
        <v>#N/A</v>
      </c>
      <c r="AC1388" s="49" t="e">
        <f t="array" ref="AC1388">IF(ISNUMBER(AC488), -MIN(0, AC488/MAX(IF(ISNUMBER(AC$396:AC488), AC$396:AC488))-1), NA())</f>
        <v>#N/A</v>
      </c>
      <c r="AD1388" s="49" t="e">
        <f t="array" ref="AD1388">IF(ISNUMBER(AD488), -MIN(0, AD488/MAX(IF(ISNUMBER(AD$396:AD488), AD$396:AD488))-1), NA())</f>
        <v>#N/A</v>
      </c>
      <c r="AE1388" s="49" t="e">
        <f t="array" ref="AE1388">IF(ISNUMBER(AE488), -MIN(0, AE488/MAX(IF(ISNUMBER(AE$396:AE488), AE$396:AE488))-1), NA())</f>
        <v>#N/A</v>
      </c>
      <c r="AG1388" s="49" t="e">
        <f t="array" ref="AG1388">IF(ISNUMBER(AG488), -MIN(0, AG488/MAX(IF(ISNUMBER(AG$396:AG488), AG$396:AG488))-1), NA())</f>
        <v>#N/A</v>
      </c>
      <c r="AM1388" s="49" t="e">
        <f t="array" ref="AM1388">IF(ISNUMBER(AM488), -MIN(0, AM488/MAX(IF(ISNUMBER(AM$396:AM488), AM$396:AM488))-1), NA())</f>
        <v>#N/A</v>
      </c>
      <c r="AN1388" s="49" t="e">
        <f t="array" ref="AN1388">IF(ISNUMBER(AN488), -MIN(0, AN488/MAX(IF(ISNUMBER(AN$396:AN488), AN$396:AN488))-1), NA())</f>
        <v>#N/A</v>
      </c>
      <c r="AO1388" s="49" t="e">
        <f t="array" ref="AO1388">IF(ISNUMBER(AO488), -MIN(0, AO488/MAX(IF(ISNUMBER(AO$396:AO488), AO$396:AO488))-1), NA())</f>
        <v>#N/A</v>
      </c>
      <c r="AP1388" s="49" t="e">
        <f t="array" ref="AP1388">IF(ISNUMBER(AP488), -MIN(0, AP488/MAX(IF(ISNUMBER(AP$396:AP488), AP$396:AP488))-1), NA())</f>
        <v>#N/A</v>
      </c>
      <c r="AQ1388" s="49" t="e">
        <f t="array" ref="AQ1388">IF(ISNUMBER(AQ488), -MIN(0, AQ488/MAX(IF(ISNUMBER(AQ$396:AQ488), AQ$396:AQ488))-1), NA())</f>
        <v>#N/A</v>
      </c>
      <c r="AS1388" s="49" t="e">
        <f t="array" ref="AS1388">IF(ISNUMBER(AS488), -MIN(0, AS488/MAX(IF(ISNUMBER(AS$396:AS488), AS$396:AS488))-1), NA())</f>
        <v>#N/A</v>
      </c>
      <c r="AU1388" s="49" t="e">
        <f t="array" ref="AU1388">IF(ISNUMBER(AU488), -MIN(0, AU488/MAX(IF(ISNUMBER(AU$396:AU488), AU$396:AU488))-1), NA())</f>
        <v>#N/A</v>
      </c>
      <c r="AV1388" s="49" t="e">
        <f t="array" ref="AV1388">IF(ISNUMBER(AV488), -MIN(0, AV488/MAX(IF(ISNUMBER(AV$396:AV488), AV$396:AV488))-1), NA())</f>
        <v>#N/A</v>
      </c>
      <c r="AW1388" s="49" t="e">
        <f t="array" ref="AW1388">IF(ISNUMBER(AW488), -MIN(0, AW488/MAX(IF(ISNUMBER(AW$396:AW488), AW$396:AW488))-1), NA())</f>
        <v>#N/A</v>
      </c>
      <c r="AX1388" s="49" t="e">
        <f t="array" ref="AX1388">IF(ISNUMBER(AX488), -MIN(0, AX488/MAX(IF(ISNUMBER(AX$396:AX488), AX$396:AX488))-1), NA())</f>
        <v>#N/A</v>
      </c>
      <c r="AY1388" s="49" t="e">
        <f t="array" ref="AY1388">IF(ISNUMBER(AY488), -MIN(0, AY488/MAX(IF(ISNUMBER(AY$396:AY488), AY$396:AY488))-1), NA())</f>
        <v>#N/A</v>
      </c>
      <c r="AZ1388" s="49" t="e">
        <f t="array" ref="AZ1388">IF(ISNUMBER(AZ488), -MIN(0, AZ488/MAX(IF(ISNUMBER(AZ$396:AZ488), AZ$396:AZ488))-1), NA())</f>
        <v>#N/A</v>
      </c>
      <c r="BA1388" s="49" t="e">
        <f t="array" ref="BA1388">IF(ISNUMBER(BA488), -MIN(0, BA488/MAX(IF(ISNUMBER(BA$396:BA488), BA$396:BA488))-1), NA())</f>
        <v>#N/A</v>
      </c>
      <c r="BB1388" s="49" t="e">
        <f t="array" ref="BB1388">IF(ISNUMBER(BB488), -MIN(0, BB488/MAX(IF(ISNUMBER(BB$396:BB488), BB$396:BB488))-1), NA())</f>
        <v>#N/A</v>
      </c>
      <c r="BC1388" s="49" t="e">
        <f t="array" ref="BC1388">IF(ISNUMBER(BC488), -MIN(0, BC488/MAX(IF(ISNUMBER(BC$396:BC488), BC$396:BC488))-1), NA())</f>
        <v>#N/A</v>
      </c>
      <c r="BD1388" s="49" t="e">
        <f t="array" ref="BD1388">IF(ISNUMBER(BD488), -MIN(0, BD488/MAX(IF(ISNUMBER(BD$396:BD488), BD$396:BD488))-1), NA())</f>
        <v>#N/A</v>
      </c>
      <c r="BE1388" s="49" t="e">
        <f t="array" ref="BE1388">IF(ISNUMBER(BE488), -MIN(0, BE488/MAX(IF(ISNUMBER(BE$396:BE488), BE$396:BE488))-1), NA())</f>
        <v>#N/A</v>
      </c>
      <c r="BF1388" s="49" t="e">
        <f t="array" ref="BF1388">IF(ISNUMBER(BF488), -MIN(0, BF488/MAX(IF(ISNUMBER(BF$396:BF488), BF$396:BF488))-1), NA())</f>
        <v>#N/A</v>
      </c>
      <c r="BG1388" s="49" t="e">
        <f t="array" ref="BG1388">IF(ISNUMBER(BG488), -MIN(0, BG488/MAX(IF(ISNUMBER(BG$396:BG488), BG$396:BG488))-1), NA())</f>
        <v>#N/A</v>
      </c>
      <c r="BH1388" s="49" t="e">
        <f t="array" ref="BH1388">IF(ISNUMBER(BH488), -MIN(0, BH488/MAX(IF(ISNUMBER(BH$396:BH488), BH$396:BH488))-1), NA())</f>
        <v>#N/A</v>
      </c>
      <c r="BI1388" s="49" t="e">
        <f t="array" ref="BI1388">IF(ISNUMBER(BI488), -MIN(0, BI488/MAX(IF(ISNUMBER(BI$396:BI488), BI$396:BI488))-1), NA())</f>
        <v>#N/A</v>
      </c>
      <c r="BJ1388" s="49" t="e">
        <f t="array" ref="BJ1388">IF(ISNUMBER(BJ488), -MIN(0, BJ488/MAX(IF(ISNUMBER(BJ$396:BJ488), BJ$396:BJ488))-1), NA())</f>
        <v>#N/A</v>
      </c>
      <c r="BK1388" s="49" t="e">
        <f t="array" ref="BK1388">IF(ISNUMBER(BK488), -MIN(0, BK488/MAX(IF(ISNUMBER(BK$396:BK488), BK$396:BK488))-1), NA())</f>
        <v>#N/A</v>
      </c>
      <c r="BL1388" s="49" t="e">
        <f t="array" ref="BL1388">IF(ISNUMBER(BL488), -MIN(0, BL488/MAX(IF(ISNUMBER(BL$396:BL488), BL$396:BL488))-1), NA())</f>
        <v>#N/A</v>
      </c>
      <c r="BM1388" s="49" t="e">
        <f t="array" ref="BM1388">IF(ISNUMBER(BM488), -MIN(0, BM488/MAX(IF(ISNUMBER(BM$396:BM488), BM$396:BM488))-1), NA())</f>
        <v>#N/A</v>
      </c>
      <c r="BN1388" s="49" t="e">
        <f t="array" ref="BN1388">IF(ISNUMBER(BN488), -MIN(0, BN488/MAX(IF(ISNUMBER(BN$396:BN488), BN$396:BN488))-1), NA())</f>
        <v>#N/A</v>
      </c>
      <c r="BO1388" s="49" t="e">
        <f t="array" ref="BO1388">IF(ISNUMBER(BO488), -MIN(0, BO488/MAX(IF(ISNUMBER(BO$396:BO488), BO$396:BO488))-1), NA())</f>
        <v>#N/A</v>
      </c>
      <c r="BP1388" s="49" t="e">
        <f t="array" ref="BP1388">IF(ISNUMBER(BP488), -MIN(0, BP488/MAX(IF(ISNUMBER(BP$396:BP488), BP$396:BP488))-1), NA())</f>
        <v>#N/A</v>
      </c>
      <c r="BQ1388" s="49" t="e">
        <f t="array" ref="BQ1388">IF(ISNUMBER(BQ488), -MIN(0, BQ488/MAX(IF(ISNUMBER(BQ$396:BQ488), BQ$396:BQ488))-1), NA())</f>
        <v>#N/A</v>
      </c>
      <c r="BR1388" s="49" t="e">
        <f t="array" ref="BR1388">IF(ISNUMBER(BR488), -MIN(0, BR488/MAX(IF(ISNUMBER(BR$396:BR488), BR$396:BR488))-1), NA())</f>
        <v>#N/A</v>
      </c>
      <c r="BS1388" s="49" t="e">
        <f t="array" ref="BS1388">IF(ISNUMBER(BS488), -MIN(0, BS488/MAX(IF(ISNUMBER(BS$396:BS488), BS$396:BS488))-1), NA())</f>
        <v>#N/A</v>
      </c>
    </row>
    <row r="1389" spans="2:71">
      <c r="B1389" s="48">
        <f t="shared" si="1133"/>
        <v>1963</v>
      </c>
      <c r="M1389" s="49" t="e">
        <f t="array" ref="M1389">IF(ISNUMBER(M489), -IF(M$91, MIN(0, M489/MAX(IF(ISNUMBER(M$396:M489), M$396:M489))-1), MIN(0, M639/MAX(IF(ISNUMBER(M$546:M639), M$546:M639))-1)), NA())</f>
        <v>#N/A</v>
      </c>
      <c r="N1389" s="49" t="e">
        <f t="array" ref="N1389">IF(ISNUMBER(N489), -IF(N$91, MIN(0, N489/MAX(IF(ISNUMBER(N$396:N489), N$396:N489))-1), MIN(0, N639/MAX(IF(ISNUMBER(N$546:N639), N$546:N639))-1)), NA())</f>
        <v>#N/A</v>
      </c>
      <c r="X1389" s="49" t="e">
        <f t="array" ref="X1389">IF(ISNUMBER(X489), -IF(X$91, MIN(0, X489/MAX(IF(ISNUMBER(X$396:X489), X$396:X489))-1), MIN(0, X639/MAX(IF(ISNUMBER(X$546:X639), X$546:X639))-1)), NA())</f>
        <v>#N/A</v>
      </c>
      <c r="Y1389" s="49" t="e">
        <f t="array" ref="Y1389">IF(ISNUMBER(Y489), -IF(Y$91, MIN(0, Y489/MAX(IF(ISNUMBER(Y$396:Y489), Y$396:Y489))-1), MIN(0, Y639/MAX(IF(ISNUMBER(Y$546:Y639), Y$546:Y639))-1)), NA())</f>
        <v>#N/A</v>
      </c>
      <c r="AA1389" s="49" t="e">
        <f t="array" ref="AA1389">IF(ISNUMBER(AA489), -MIN(0, AA489/MAX(IF(ISNUMBER(AA$396:AA489), AA$396:AA489))-1), NA())</f>
        <v>#N/A</v>
      </c>
      <c r="AB1389" s="49" t="e">
        <f t="array" ref="AB1389">IF(ISNUMBER(AB489), -MIN(0, AB489/MAX(IF(ISNUMBER(AB$396:AB489), AB$396:AB489))-1), NA())</f>
        <v>#N/A</v>
      </c>
      <c r="AC1389" s="49" t="e">
        <f t="array" ref="AC1389">IF(ISNUMBER(AC489), -MIN(0, AC489/MAX(IF(ISNUMBER(AC$396:AC489), AC$396:AC489))-1), NA())</f>
        <v>#N/A</v>
      </c>
      <c r="AD1389" s="49" t="e">
        <f t="array" ref="AD1389">IF(ISNUMBER(AD489), -MIN(0, AD489/MAX(IF(ISNUMBER(AD$396:AD489), AD$396:AD489))-1), NA())</f>
        <v>#N/A</v>
      </c>
      <c r="AE1389" s="49" t="e">
        <f t="array" ref="AE1389">IF(ISNUMBER(AE489), -MIN(0, AE489/MAX(IF(ISNUMBER(AE$396:AE489), AE$396:AE489))-1), NA())</f>
        <v>#N/A</v>
      </c>
      <c r="AG1389" s="49" t="e">
        <f t="array" ref="AG1389">IF(ISNUMBER(AG489), -MIN(0, AG489/MAX(IF(ISNUMBER(AG$396:AG489), AG$396:AG489))-1), NA())</f>
        <v>#N/A</v>
      </c>
      <c r="AM1389" s="49" t="e">
        <f t="array" ref="AM1389">IF(ISNUMBER(AM489), -MIN(0, AM489/MAX(IF(ISNUMBER(AM$396:AM489), AM$396:AM489))-1), NA())</f>
        <v>#N/A</v>
      </c>
      <c r="AN1389" s="49" t="e">
        <f t="array" ref="AN1389">IF(ISNUMBER(AN489), -MIN(0, AN489/MAX(IF(ISNUMBER(AN$396:AN489), AN$396:AN489))-1), NA())</f>
        <v>#N/A</v>
      </c>
      <c r="AO1389" s="49" t="e">
        <f t="array" ref="AO1389">IF(ISNUMBER(AO489), -MIN(0, AO489/MAX(IF(ISNUMBER(AO$396:AO489), AO$396:AO489))-1), NA())</f>
        <v>#N/A</v>
      </c>
      <c r="AP1389" s="49" t="e">
        <f t="array" ref="AP1389">IF(ISNUMBER(AP489), -MIN(0, AP489/MAX(IF(ISNUMBER(AP$396:AP489), AP$396:AP489))-1), NA())</f>
        <v>#N/A</v>
      </c>
      <c r="AQ1389" s="49" t="e">
        <f t="array" ref="AQ1389">IF(ISNUMBER(AQ489), -MIN(0, AQ489/MAX(IF(ISNUMBER(AQ$396:AQ489), AQ$396:AQ489))-1), NA())</f>
        <v>#N/A</v>
      </c>
      <c r="AS1389" s="49" t="e">
        <f t="array" ref="AS1389">IF(ISNUMBER(AS489), -MIN(0, AS489/MAX(IF(ISNUMBER(AS$396:AS489), AS$396:AS489))-1), NA())</f>
        <v>#N/A</v>
      </c>
      <c r="AU1389" s="49" t="e">
        <f t="array" ref="AU1389">IF(ISNUMBER(AU489), -MIN(0, AU489/MAX(IF(ISNUMBER(AU$396:AU489), AU$396:AU489))-1), NA())</f>
        <v>#N/A</v>
      </c>
      <c r="AV1389" s="49" t="e">
        <f t="array" ref="AV1389">IF(ISNUMBER(AV489), -MIN(0, AV489/MAX(IF(ISNUMBER(AV$396:AV489), AV$396:AV489))-1), NA())</f>
        <v>#N/A</v>
      </c>
      <c r="AW1389" s="49" t="e">
        <f t="array" ref="AW1389">IF(ISNUMBER(AW489), -MIN(0, AW489/MAX(IF(ISNUMBER(AW$396:AW489), AW$396:AW489))-1), NA())</f>
        <v>#N/A</v>
      </c>
      <c r="AX1389" s="49" t="e">
        <f t="array" ref="AX1389">IF(ISNUMBER(AX489), -MIN(0, AX489/MAX(IF(ISNUMBER(AX$396:AX489), AX$396:AX489))-1), NA())</f>
        <v>#N/A</v>
      </c>
      <c r="AY1389" s="49" t="e">
        <f t="array" ref="AY1389">IF(ISNUMBER(AY489), -MIN(0, AY489/MAX(IF(ISNUMBER(AY$396:AY489), AY$396:AY489))-1), NA())</f>
        <v>#N/A</v>
      </c>
      <c r="AZ1389" s="49" t="e">
        <f t="array" ref="AZ1389">IF(ISNUMBER(AZ489), -MIN(0, AZ489/MAX(IF(ISNUMBER(AZ$396:AZ489), AZ$396:AZ489))-1), NA())</f>
        <v>#N/A</v>
      </c>
      <c r="BA1389" s="49" t="e">
        <f t="array" ref="BA1389">IF(ISNUMBER(BA489), -MIN(0, BA489/MAX(IF(ISNUMBER(BA$396:BA489), BA$396:BA489))-1), NA())</f>
        <v>#N/A</v>
      </c>
      <c r="BB1389" s="49" t="e">
        <f t="array" ref="BB1389">IF(ISNUMBER(BB489), -MIN(0, BB489/MAX(IF(ISNUMBER(BB$396:BB489), BB$396:BB489))-1), NA())</f>
        <v>#N/A</v>
      </c>
      <c r="BC1389" s="49" t="e">
        <f t="array" ref="BC1389">IF(ISNUMBER(BC489), -MIN(0, BC489/MAX(IF(ISNUMBER(BC$396:BC489), BC$396:BC489))-1), NA())</f>
        <v>#N/A</v>
      </c>
      <c r="BD1389" s="49" t="e">
        <f t="array" ref="BD1389">IF(ISNUMBER(BD489), -MIN(0, BD489/MAX(IF(ISNUMBER(BD$396:BD489), BD$396:BD489))-1), NA())</f>
        <v>#N/A</v>
      </c>
      <c r="BE1389" s="49" t="e">
        <f t="array" ref="BE1389">IF(ISNUMBER(BE489), -MIN(0, BE489/MAX(IF(ISNUMBER(BE$396:BE489), BE$396:BE489))-1), NA())</f>
        <v>#N/A</v>
      </c>
      <c r="BF1389" s="49" t="e">
        <f t="array" ref="BF1389">IF(ISNUMBER(BF489), -MIN(0, BF489/MAX(IF(ISNUMBER(BF$396:BF489), BF$396:BF489))-1), NA())</f>
        <v>#N/A</v>
      </c>
      <c r="BG1389" s="49" t="e">
        <f t="array" ref="BG1389">IF(ISNUMBER(BG489), -MIN(0, BG489/MAX(IF(ISNUMBER(BG$396:BG489), BG$396:BG489))-1), NA())</f>
        <v>#N/A</v>
      </c>
      <c r="BH1389" s="49" t="e">
        <f t="array" ref="BH1389">IF(ISNUMBER(BH489), -MIN(0, BH489/MAX(IF(ISNUMBER(BH$396:BH489), BH$396:BH489))-1), NA())</f>
        <v>#N/A</v>
      </c>
      <c r="BI1389" s="49" t="e">
        <f t="array" ref="BI1389">IF(ISNUMBER(BI489), -MIN(0, BI489/MAX(IF(ISNUMBER(BI$396:BI489), BI$396:BI489))-1), NA())</f>
        <v>#N/A</v>
      </c>
      <c r="BJ1389" s="49" t="e">
        <f t="array" ref="BJ1389">IF(ISNUMBER(BJ489), -MIN(0, BJ489/MAX(IF(ISNUMBER(BJ$396:BJ489), BJ$396:BJ489))-1), NA())</f>
        <v>#N/A</v>
      </c>
      <c r="BK1389" s="49" t="e">
        <f t="array" ref="BK1389">IF(ISNUMBER(BK489), -MIN(0, BK489/MAX(IF(ISNUMBER(BK$396:BK489), BK$396:BK489))-1), NA())</f>
        <v>#N/A</v>
      </c>
      <c r="BL1389" s="49" t="e">
        <f t="array" ref="BL1389">IF(ISNUMBER(BL489), -MIN(0, BL489/MAX(IF(ISNUMBER(BL$396:BL489), BL$396:BL489))-1), NA())</f>
        <v>#N/A</v>
      </c>
      <c r="BM1389" s="49" t="e">
        <f t="array" ref="BM1389">IF(ISNUMBER(BM489), -MIN(0, BM489/MAX(IF(ISNUMBER(BM$396:BM489), BM$396:BM489))-1), NA())</f>
        <v>#N/A</v>
      </c>
      <c r="BN1389" s="49" t="e">
        <f t="array" ref="BN1389">IF(ISNUMBER(BN489), -MIN(0, BN489/MAX(IF(ISNUMBER(BN$396:BN489), BN$396:BN489))-1), NA())</f>
        <v>#N/A</v>
      </c>
      <c r="BO1389" s="49" t="e">
        <f t="array" ref="BO1389">IF(ISNUMBER(BO489), -MIN(0, BO489/MAX(IF(ISNUMBER(BO$396:BO489), BO$396:BO489))-1), NA())</f>
        <v>#N/A</v>
      </c>
      <c r="BP1389" s="49" t="e">
        <f t="array" ref="BP1389">IF(ISNUMBER(BP489), -MIN(0, BP489/MAX(IF(ISNUMBER(BP$396:BP489), BP$396:BP489))-1), NA())</f>
        <v>#N/A</v>
      </c>
      <c r="BQ1389" s="49" t="e">
        <f t="array" ref="BQ1389">IF(ISNUMBER(BQ489), -MIN(0, BQ489/MAX(IF(ISNUMBER(BQ$396:BQ489), BQ$396:BQ489))-1), NA())</f>
        <v>#N/A</v>
      </c>
      <c r="BR1389" s="49" t="e">
        <f t="array" ref="BR1389">IF(ISNUMBER(BR489), -MIN(0, BR489/MAX(IF(ISNUMBER(BR$396:BR489), BR$396:BR489))-1), NA())</f>
        <v>#N/A</v>
      </c>
      <c r="BS1389" s="49" t="e">
        <f t="array" ref="BS1389">IF(ISNUMBER(BS489), -MIN(0, BS489/MAX(IF(ISNUMBER(BS$396:BS489), BS$396:BS489))-1), NA())</f>
        <v>#N/A</v>
      </c>
    </row>
    <row r="1390" spans="2:71">
      <c r="B1390" s="48">
        <f t="shared" si="1133"/>
        <v>1964</v>
      </c>
      <c r="M1390" s="49" t="e">
        <f t="array" ref="M1390">IF(ISNUMBER(M490), -IF(M$91, MIN(0, M490/MAX(IF(ISNUMBER(M$396:M490), M$396:M490))-1), MIN(0, M640/MAX(IF(ISNUMBER(M$546:M640), M$546:M640))-1)), NA())</f>
        <v>#N/A</v>
      </c>
      <c r="N1390" s="49" t="e">
        <f t="array" ref="N1390">IF(ISNUMBER(N490), -IF(N$91, MIN(0, N490/MAX(IF(ISNUMBER(N$396:N490), N$396:N490))-1), MIN(0, N640/MAX(IF(ISNUMBER(N$546:N640), N$546:N640))-1)), NA())</f>
        <v>#N/A</v>
      </c>
      <c r="X1390" s="49" t="e">
        <f t="array" ref="X1390">IF(ISNUMBER(X490), -IF(X$91, MIN(0, X490/MAX(IF(ISNUMBER(X$396:X490), X$396:X490))-1), MIN(0, X640/MAX(IF(ISNUMBER(X$546:X640), X$546:X640))-1)), NA())</f>
        <v>#N/A</v>
      </c>
      <c r="Y1390" s="49" t="e">
        <f t="array" ref="Y1390">IF(ISNUMBER(Y490), -IF(Y$91, MIN(0, Y490/MAX(IF(ISNUMBER(Y$396:Y490), Y$396:Y490))-1), MIN(0, Y640/MAX(IF(ISNUMBER(Y$546:Y640), Y$546:Y640))-1)), NA())</f>
        <v>#N/A</v>
      </c>
      <c r="AA1390" s="49" t="e">
        <f t="array" ref="AA1390">IF(ISNUMBER(AA490), -MIN(0, AA490/MAX(IF(ISNUMBER(AA$396:AA490), AA$396:AA490))-1), NA())</f>
        <v>#N/A</v>
      </c>
      <c r="AB1390" s="49" t="e">
        <f t="array" ref="AB1390">IF(ISNUMBER(AB490), -MIN(0, AB490/MAX(IF(ISNUMBER(AB$396:AB490), AB$396:AB490))-1), NA())</f>
        <v>#N/A</v>
      </c>
      <c r="AC1390" s="49" t="e">
        <f t="array" ref="AC1390">IF(ISNUMBER(AC490), -MIN(0, AC490/MAX(IF(ISNUMBER(AC$396:AC490), AC$396:AC490))-1), NA())</f>
        <v>#N/A</v>
      </c>
      <c r="AD1390" s="49" t="e">
        <f t="array" ref="AD1390">IF(ISNUMBER(AD490), -MIN(0, AD490/MAX(IF(ISNUMBER(AD$396:AD490), AD$396:AD490))-1), NA())</f>
        <v>#N/A</v>
      </c>
      <c r="AE1390" s="49" t="e">
        <f t="array" ref="AE1390">IF(ISNUMBER(AE490), -MIN(0, AE490/MAX(IF(ISNUMBER(AE$396:AE490), AE$396:AE490))-1), NA())</f>
        <v>#N/A</v>
      </c>
      <c r="AG1390" s="49" t="e">
        <f t="array" ref="AG1390">IF(ISNUMBER(AG490), -MIN(0, AG490/MAX(IF(ISNUMBER(AG$396:AG490), AG$396:AG490))-1), NA())</f>
        <v>#N/A</v>
      </c>
      <c r="AM1390" s="49" t="e">
        <f t="array" ref="AM1390">IF(ISNUMBER(AM490), -MIN(0, AM490/MAX(IF(ISNUMBER(AM$396:AM490), AM$396:AM490))-1), NA())</f>
        <v>#N/A</v>
      </c>
      <c r="AN1390" s="49" t="e">
        <f t="array" ref="AN1390">IF(ISNUMBER(AN490), -MIN(0, AN490/MAX(IF(ISNUMBER(AN$396:AN490), AN$396:AN490))-1), NA())</f>
        <v>#N/A</v>
      </c>
      <c r="AO1390" s="49" t="e">
        <f t="array" ref="AO1390">IF(ISNUMBER(AO490), -MIN(0, AO490/MAX(IF(ISNUMBER(AO$396:AO490), AO$396:AO490))-1), NA())</f>
        <v>#N/A</v>
      </c>
      <c r="AP1390" s="49" t="e">
        <f t="array" ref="AP1390">IF(ISNUMBER(AP490), -MIN(0, AP490/MAX(IF(ISNUMBER(AP$396:AP490), AP$396:AP490))-1), NA())</f>
        <v>#N/A</v>
      </c>
      <c r="AQ1390" s="49" t="e">
        <f t="array" ref="AQ1390">IF(ISNUMBER(AQ490), -MIN(0, AQ490/MAX(IF(ISNUMBER(AQ$396:AQ490), AQ$396:AQ490))-1), NA())</f>
        <v>#N/A</v>
      </c>
      <c r="AS1390" s="49" t="e">
        <f t="array" ref="AS1390">IF(ISNUMBER(AS490), -MIN(0, AS490/MAX(IF(ISNUMBER(AS$396:AS490), AS$396:AS490))-1), NA())</f>
        <v>#N/A</v>
      </c>
      <c r="AU1390" s="49" t="e">
        <f t="array" ref="AU1390">IF(ISNUMBER(AU490), -MIN(0, AU490/MAX(IF(ISNUMBER(AU$396:AU490), AU$396:AU490))-1), NA())</f>
        <v>#N/A</v>
      </c>
      <c r="AV1390" s="49" t="e">
        <f t="array" ref="AV1390">IF(ISNUMBER(AV490), -MIN(0, AV490/MAX(IF(ISNUMBER(AV$396:AV490), AV$396:AV490))-1), NA())</f>
        <v>#N/A</v>
      </c>
      <c r="AW1390" s="49" t="e">
        <f t="array" ref="AW1390">IF(ISNUMBER(AW490), -MIN(0, AW490/MAX(IF(ISNUMBER(AW$396:AW490), AW$396:AW490))-1), NA())</f>
        <v>#N/A</v>
      </c>
      <c r="AX1390" s="49" t="e">
        <f t="array" ref="AX1390">IF(ISNUMBER(AX490), -MIN(0, AX490/MAX(IF(ISNUMBER(AX$396:AX490), AX$396:AX490))-1), NA())</f>
        <v>#N/A</v>
      </c>
      <c r="AY1390" s="49" t="e">
        <f t="array" ref="AY1390">IF(ISNUMBER(AY490), -MIN(0, AY490/MAX(IF(ISNUMBER(AY$396:AY490), AY$396:AY490))-1), NA())</f>
        <v>#N/A</v>
      </c>
      <c r="AZ1390" s="49" t="e">
        <f t="array" ref="AZ1390">IF(ISNUMBER(AZ490), -MIN(0, AZ490/MAX(IF(ISNUMBER(AZ$396:AZ490), AZ$396:AZ490))-1), NA())</f>
        <v>#N/A</v>
      </c>
      <c r="BA1390" s="49" t="e">
        <f t="array" ref="BA1390">IF(ISNUMBER(BA490), -MIN(0, BA490/MAX(IF(ISNUMBER(BA$396:BA490), BA$396:BA490))-1), NA())</f>
        <v>#N/A</v>
      </c>
      <c r="BB1390" s="49" t="e">
        <f t="array" ref="BB1390">IF(ISNUMBER(BB490), -MIN(0, BB490/MAX(IF(ISNUMBER(BB$396:BB490), BB$396:BB490))-1), NA())</f>
        <v>#N/A</v>
      </c>
      <c r="BC1390" s="49" t="e">
        <f t="array" ref="BC1390">IF(ISNUMBER(BC490), -MIN(0, BC490/MAX(IF(ISNUMBER(BC$396:BC490), BC$396:BC490))-1), NA())</f>
        <v>#N/A</v>
      </c>
      <c r="BD1390" s="49" t="e">
        <f t="array" ref="BD1390">IF(ISNUMBER(BD490), -MIN(0, BD490/MAX(IF(ISNUMBER(BD$396:BD490), BD$396:BD490))-1), NA())</f>
        <v>#N/A</v>
      </c>
      <c r="BE1390" s="49" t="e">
        <f t="array" ref="BE1390">IF(ISNUMBER(BE490), -MIN(0, BE490/MAX(IF(ISNUMBER(BE$396:BE490), BE$396:BE490))-1), NA())</f>
        <v>#N/A</v>
      </c>
      <c r="BF1390" s="49" t="e">
        <f t="array" ref="BF1390">IF(ISNUMBER(BF490), -MIN(0, BF490/MAX(IF(ISNUMBER(BF$396:BF490), BF$396:BF490))-1), NA())</f>
        <v>#N/A</v>
      </c>
      <c r="BG1390" s="49" t="e">
        <f t="array" ref="BG1390">IF(ISNUMBER(BG490), -MIN(0, BG490/MAX(IF(ISNUMBER(BG$396:BG490), BG$396:BG490))-1), NA())</f>
        <v>#N/A</v>
      </c>
      <c r="BH1390" s="49" t="e">
        <f t="array" ref="BH1390">IF(ISNUMBER(BH490), -MIN(0, BH490/MAX(IF(ISNUMBER(BH$396:BH490), BH$396:BH490))-1), NA())</f>
        <v>#N/A</v>
      </c>
      <c r="BI1390" s="49" t="e">
        <f t="array" ref="BI1390">IF(ISNUMBER(BI490), -MIN(0, BI490/MAX(IF(ISNUMBER(BI$396:BI490), BI$396:BI490))-1), NA())</f>
        <v>#N/A</v>
      </c>
      <c r="BJ1390" s="49" t="e">
        <f t="array" ref="BJ1390">IF(ISNUMBER(BJ490), -MIN(0, BJ490/MAX(IF(ISNUMBER(BJ$396:BJ490), BJ$396:BJ490))-1), NA())</f>
        <v>#N/A</v>
      </c>
      <c r="BK1390" s="49" t="e">
        <f t="array" ref="BK1390">IF(ISNUMBER(BK490), -MIN(0, BK490/MAX(IF(ISNUMBER(BK$396:BK490), BK$396:BK490))-1), NA())</f>
        <v>#N/A</v>
      </c>
      <c r="BL1390" s="49" t="e">
        <f t="array" ref="BL1390">IF(ISNUMBER(BL490), -MIN(0, BL490/MAX(IF(ISNUMBER(BL$396:BL490), BL$396:BL490))-1), NA())</f>
        <v>#N/A</v>
      </c>
      <c r="BM1390" s="49" t="e">
        <f t="array" ref="BM1390">IF(ISNUMBER(BM490), -MIN(0, BM490/MAX(IF(ISNUMBER(BM$396:BM490), BM$396:BM490))-1), NA())</f>
        <v>#N/A</v>
      </c>
      <c r="BN1390" s="49" t="e">
        <f t="array" ref="BN1390">IF(ISNUMBER(BN490), -MIN(0, BN490/MAX(IF(ISNUMBER(BN$396:BN490), BN$396:BN490))-1), NA())</f>
        <v>#N/A</v>
      </c>
      <c r="BO1390" s="49" t="e">
        <f t="array" ref="BO1390">IF(ISNUMBER(BO490), -MIN(0, BO490/MAX(IF(ISNUMBER(BO$396:BO490), BO$396:BO490))-1), NA())</f>
        <v>#N/A</v>
      </c>
      <c r="BP1390" s="49" t="e">
        <f t="array" ref="BP1390">IF(ISNUMBER(BP490), -MIN(0, BP490/MAX(IF(ISNUMBER(BP$396:BP490), BP$396:BP490))-1), NA())</f>
        <v>#N/A</v>
      </c>
      <c r="BQ1390" s="49" t="e">
        <f t="array" ref="BQ1390">IF(ISNUMBER(BQ490), -MIN(0, BQ490/MAX(IF(ISNUMBER(BQ$396:BQ490), BQ$396:BQ490))-1), NA())</f>
        <v>#N/A</v>
      </c>
      <c r="BR1390" s="49" t="e">
        <f t="array" ref="BR1390">IF(ISNUMBER(BR490), -MIN(0, BR490/MAX(IF(ISNUMBER(BR$396:BR490), BR$396:BR490))-1), NA())</f>
        <v>#N/A</v>
      </c>
      <c r="BS1390" s="49" t="e">
        <f t="array" ref="BS1390">IF(ISNUMBER(BS490), -MIN(0, BS490/MAX(IF(ISNUMBER(BS$396:BS490), BS$396:BS490))-1), NA())</f>
        <v>#N/A</v>
      </c>
    </row>
    <row r="1391" spans="2:71">
      <c r="B1391" s="48">
        <f t="shared" si="1133"/>
        <v>1965</v>
      </c>
      <c r="M1391" s="49" t="e">
        <f t="array" ref="M1391">IF(ISNUMBER(M491), -IF(M$91, MIN(0, M491/MAX(IF(ISNUMBER(M$396:M491), M$396:M491))-1), MIN(0, M641/MAX(IF(ISNUMBER(M$546:M641), M$546:M641))-1)), NA())</f>
        <v>#N/A</v>
      </c>
      <c r="N1391" s="49" t="e">
        <f t="array" ref="N1391">IF(ISNUMBER(N491), -IF(N$91, MIN(0, N491/MAX(IF(ISNUMBER(N$396:N491), N$396:N491))-1), MIN(0, N641/MAX(IF(ISNUMBER(N$546:N641), N$546:N641))-1)), NA())</f>
        <v>#N/A</v>
      </c>
      <c r="X1391" s="49" t="e">
        <f t="array" ref="X1391">IF(ISNUMBER(X491), -IF(X$91, MIN(0, X491/MAX(IF(ISNUMBER(X$396:X491), X$396:X491))-1), MIN(0, X641/MAX(IF(ISNUMBER(X$546:X641), X$546:X641))-1)), NA())</f>
        <v>#N/A</v>
      </c>
      <c r="Y1391" s="49" t="e">
        <f t="array" ref="Y1391">IF(ISNUMBER(Y491), -IF(Y$91, MIN(0, Y491/MAX(IF(ISNUMBER(Y$396:Y491), Y$396:Y491))-1), MIN(0, Y641/MAX(IF(ISNUMBER(Y$546:Y641), Y$546:Y641))-1)), NA())</f>
        <v>#N/A</v>
      </c>
      <c r="AA1391" s="49" t="e">
        <f t="array" ref="AA1391">IF(ISNUMBER(AA491), -MIN(0, AA491/MAX(IF(ISNUMBER(AA$396:AA491), AA$396:AA491))-1), NA())</f>
        <v>#N/A</v>
      </c>
      <c r="AB1391" s="49" t="e">
        <f t="array" ref="AB1391">IF(ISNUMBER(AB491), -MIN(0, AB491/MAX(IF(ISNUMBER(AB$396:AB491), AB$396:AB491))-1), NA())</f>
        <v>#N/A</v>
      </c>
      <c r="AC1391" s="49" t="e">
        <f t="array" ref="AC1391">IF(ISNUMBER(AC491), -MIN(0, AC491/MAX(IF(ISNUMBER(AC$396:AC491), AC$396:AC491))-1), NA())</f>
        <v>#N/A</v>
      </c>
      <c r="AD1391" s="49" t="e">
        <f t="array" ref="AD1391">IF(ISNUMBER(AD491), -MIN(0, AD491/MAX(IF(ISNUMBER(AD$396:AD491), AD$396:AD491))-1), NA())</f>
        <v>#N/A</v>
      </c>
      <c r="AE1391" s="49" t="e">
        <f t="array" ref="AE1391">IF(ISNUMBER(AE491), -MIN(0, AE491/MAX(IF(ISNUMBER(AE$396:AE491), AE$396:AE491))-1), NA())</f>
        <v>#N/A</v>
      </c>
      <c r="AG1391" s="49" t="e">
        <f t="array" ref="AG1391">IF(ISNUMBER(AG491), -MIN(0, AG491/MAX(IF(ISNUMBER(AG$396:AG491), AG$396:AG491))-1), NA())</f>
        <v>#N/A</v>
      </c>
      <c r="AM1391" s="49" t="e">
        <f t="array" ref="AM1391">IF(ISNUMBER(AM491), -MIN(0, AM491/MAX(IF(ISNUMBER(AM$396:AM491), AM$396:AM491))-1), NA())</f>
        <v>#N/A</v>
      </c>
      <c r="AN1391" s="49" t="e">
        <f t="array" ref="AN1391">IF(ISNUMBER(AN491), -MIN(0, AN491/MAX(IF(ISNUMBER(AN$396:AN491), AN$396:AN491))-1), NA())</f>
        <v>#N/A</v>
      </c>
      <c r="AO1391" s="49" t="e">
        <f t="array" ref="AO1391">IF(ISNUMBER(AO491), -MIN(0, AO491/MAX(IF(ISNUMBER(AO$396:AO491), AO$396:AO491))-1), NA())</f>
        <v>#N/A</v>
      </c>
      <c r="AP1391" s="49" t="e">
        <f t="array" ref="AP1391">IF(ISNUMBER(AP491), -MIN(0, AP491/MAX(IF(ISNUMBER(AP$396:AP491), AP$396:AP491))-1), NA())</f>
        <v>#N/A</v>
      </c>
      <c r="AQ1391" s="49" t="e">
        <f t="array" ref="AQ1391">IF(ISNUMBER(AQ491), -MIN(0, AQ491/MAX(IF(ISNUMBER(AQ$396:AQ491), AQ$396:AQ491))-1), NA())</f>
        <v>#N/A</v>
      </c>
      <c r="AS1391" s="49" t="e">
        <f t="array" ref="AS1391">IF(ISNUMBER(AS491), -MIN(0, AS491/MAX(IF(ISNUMBER(AS$396:AS491), AS$396:AS491))-1), NA())</f>
        <v>#N/A</v>
      </c>
      <c r="AU1391" s="49" t="e">
        <f t="array" ref="AU1391">IF(ISNUMBER(AU491), -MIN(0, AU491/MAX(IF(ISNUMBER(AU$396:AU491), AU$396:AU491))-1), NA())</f>
        <v>#N/A</v>
      </c>
      <c r="AV1391" s="49" t="e">
        <f t="array" ref="AV1391">IF(ISNUMBER(AV491), -MIN(0, AV491/MAX(IF(ISNUMBER(AV$396:AV491), AV$396:AV491))-1), NA())</f>
        <v>#N/A</v>
      </c>
      <c r="AW1391" s="49" t="e">
        <f t="array" ref="AW1391">IF(ISNUMBER(AW491), -MIN(0, AW491/MAX(IF(ISNUMBER(AW$396:AW491), AW$396:AW491))-1), NA())</f>
        <v>#N/A</v>
      </c>
      <c r="AX1391" s="49" t="e">
        <f t="array" ref="AX1391">IF(ISNUMBER(AX491), -MIN(0, AX491/MAX(IF(ISNUMBER(AX$396:AX491), AX$396:AX491))-1), NA())</f>
        <v>#N/A</v>
      </c>
      <c r="AY1391" s="49" t="e">
        <f t="array" ref="AY1391">IF(ISNUMBER(AY491), -MIN(0, AY491/MAX(IF(ISNUMBER(AY$396:AY491), AY$396:AY491))-1), NA())</f>
        <v>#N/A</v>
      </c>
      <c r="AZ1391" s="49" t="e">
        <f t="array" ref="AZ1391">IF(ISNUMBER(AZ491), -MIN(0, AZ491/MAX(IF(ISNUMBER(AZ$396:AZ491), AZ$396:AZ491))-1), NA())</f>
        <v>#N/A</v>
      </c>
      <c r="BA1391" s="49" t="e">
        <f t="array" ref="BA1391">IF(ISNUMBER(BA491), -MIN(0, BA491/MAX(IF(ISNUMBER(BA$396:BA491), BA$396:BA491))-1), NA())</f>
        <v>#N/A</v>
      </c>
      <c r="BB1391" s="49" t="e">
        <f t="array" ref="BB1391">IF(ISNUMBER(BB491), -MIN(0, BB491/MAX(IF(ISNUMBER(BB$396:BB491), BB$396:BB491))-1), NA())</f>
        <v>#N/A</v>
      </c>
      <c r="BC1391" s="49" t="e">
        <f t="array" ref="BC1391">IF(ISNUMBER(BC491), -MIN(0, BC491/MAX(IF(ISNUMBER(BC$396:BC491), BC$396:BC491))-1), NA())</f>
        <v>#N/A</v>
      </c>
      <c r="BD1391" s="49" t="e">
        <f t="array" ref="BD1391">IF(ISNUMBER(BD491), -MIN(0, BD491/MAX(IF(ISNUMBER(BD$396:BD491), BD$396:BD491))-1), NA())</f>
        <v>#N/A</v>
      </c>
      <c r="BE1391" s="49" t="e">
        <f t="array" ref="BE1391">IF(ISNUMBER(BE491), -MIN(0, BE491/MAX(IF(ISNUMBER(BE$396:BE491), BE$396:BE491))-1), NA())</f>
        <v>#N/A</v>
      </c>
      <c r="BF1391" s="49" t="e">
        <f t="array" ref="BF1391">IF(ISNUMBER(BF491), -MIN(0, BF491/MAX(IF(ISNUMBER(BF$396:BF491), BF$396:BF491))-1), NA())</f>
        <v>#N/A</v>
      </c>
      <c r="BG1391" s="49" t="e">
        <f t="array" ref="BG1391">IF(ISNUMBER(BG491), -MIN(0, BG491/MAX(IF(ISNUMBER(BG$396:BG491), BG$396:BG491))-1), NA())</f>
        <v>#N/A</v>
      </c>
      <c r="BH1391" s="49" t="e">
        <f t="array" ref="BH1391">IF(ISNUMBER(BH491), -MIN(0, BH491/MAX(IF(ISNUMBER(BH$396:BH491), BH$396:BH491))-1), NA())</f>
        <v>#N/A</v>
      </c>
      <c r="BI1391" s="49" t="e">
        <f t="array" ref="BI1391">IF(ISNUMBER(BI491), -MIN(0, BI491/MAX(IF(ISNUMBER(BI$396:BI491), BI$396:BI491))-1), NA())</f>
        <v>#N/A</v>
      </c>
      <c r="BJ1391" s="49" t="e">
        <f t="array" ref="BJ1391">IF(ISNUMBER(BJ491), -MIN(0, BJ491/MAX(IF(ISNUMBER(BJ$396:BJ491), BJ$396:BJ491))-1), NA())</f>
        <v>#N/A</v>
      </c>
      <c r="BK1391" s="49" t="e">
        <f t="array" ref="BK1391">IF(ISNUMBER(BK491), -MIN(0, BK491/MAX(IF(ISNUMBER(BK$396:BK491), BK$396:BK491))-1), NA())</f>
        <v>#N/A</v>
      </c>
      <c r="BL1391" s="49" t="e">
        <f t="array" ref="BL1391">IF(ISNUMBER(BL491), -MIN(0, BL491/MAX(IF(ISNUMBER(BL$396:BL491), BL$396:BL491))-1), NA())</f>
        <v>#N/A</v>
      </c>
      <c r="BM1391" s="49" t="e">
        <f t="array" ref="BM1391">IF(ISNUMBER(BM491), -MIN(0, BM491/MAX(IF(ISNUMBER(BM$396:BM491), BM$396:BM491))-1), NA())</f>
        <v>#N/A</v>
      </c>
      <c r="BN1391" s="49" t="e">
        <f t="array" ref="BN1391">IF(ISNUMBER(BN491), -MIN(0, BN491/MAX(IF(ISNUMBER(BN$396:BN491), BN$396:BN491))-1), NA())</f>
        <v>#N/A</v>
      </c>
      <c r="BO1391" s="49" t="e">
        <f t="array" ref="BO1391">IF(ISNUMBER(BO491), -MIN(0, BO491/MAX(IF(ISNUMBER(BO$396:BO491), BO$396:BO491))-1), NA())</f>
        <v>#N/A</v>
      </c>
      <c r="BP1391" s="49" t="e">
        <f t="array" ref="BP1391">IF(ISNUMBER(BP491), -MIN(0, BP491/MAX(IF(ISNUMBER(BP$396:BP491), BP$396:BP491))-1), NA())</f>
        <v>#N/A</v>
      </c>
      <c r="BQ1391" s="49" t="e">
        <f t="array" ref="BQ1391">IF(ISNUMBER(BQ491), -MIN(0, BQ491/MAX(IF(ISNUMBER(BQ$396:BQ491), BQ$396:BQ491))-1), NA())</f>
        <v>#N/A</v>
      </c>
      <c r="BR1391" s="49" t="e">
        <f t="array" ref="BR1391">IF(ISNUMBER(BR491), -MIN(0, BR491/MAX(IF(ISNUMBER(BR$396:BR491), BR$396:BR491))-1), NA())</f>
        <v>#N/A</v>
      </c>
      <c r="BS1391" s="49" t="e">
        <f t="array" ref="BS1391">IF(ISNUMBER(BS491), -MIN(0, BS491/MAX(IF(ISNUMBER(BS$396:BS491), BS$396:BS491))-1), NA())</f>
        <v>#N/A</v>
      </c>
    </row>
    <row r="1392" spans="2:71">
      <c r="B1392" s="48">
        <f t="shared" si="1133"/>
        <v>1966</v>
      </c>
      <c r="M1392" s="49" t="e">
        <f t="array" ref="M1392">IF(ISNUMBER(M492), -IF(M$91, MIN(0, M492/MAX(IF(ISNUMBER(M$396:M492), M$396:M492))-1), MIN(0, M642/MAX(IF(ISNUMBER(M$546:M642), M$546:M642))-1)), NA())</f>
        <v>#N/A</v>
      </c>
      <c r="N1392" s="49" t="e">
        <f t="array" ref="N1392">IF(ISNUMBER(N492), -IF(N$91, MIN(0, N492/MAX(IF(ISNUMBER(N$396:N492), N$396:N492))-1), MIN(0, N642/MAX(IF(ISNUMBER(N$546:N642), N$546:N642))-1)), NA())</f>
        <v>#N/A</v>
      </c>
      <c r="X1392" s="49" t="e">
        <f t="array" ref="X1392">IF(ISNUMBER(X492), -IF(X$91, MIN(0, X492/MAX(IF(ISNUMBER(X$396:X492), X$396:X492))-1), MIN(0, X642/MAX(IF(ISNUMBER(X$546:X642), X$546:X642))-1)), NA())</f>
        <v>#N/A</v>
      </c>
      <c r="Y1392" s="49" t="e">
        <f t="array" ref="Y1392">IF(ISNUMBER(Y492), -IF(Y$91, MIN(0, Y492/MAX(IF(ISNUMBER(Y$396:Y492), Y$396:Y492))-1), MIN(0, Y642/MAX(IF(ISNUMBER(Y$546:Y642), Y$546:Y642))-1)), NA())</f>
        <v>#N/A</v>
      </c>
      <c r="AA1392" s="49" t="e">
        <f t="array" ref="AA1392">IF(ISNUMBER(AA492), -MIN(0, AA492/MAX(IF(ISNUMBER(AA$396:AA492), AA$396:AA492))-1), NA())</f>
        <v>#N/A</v>
      </c>
      <c r="AB1392" s="49" t="e">
        <f t="array" ref="AB1392">IF(ISNUMBER(AB492), -MIN(0, AB492/MAX(IF(ISNUMBER(AB$396:AB492), AB$396:AB492))-1), NA())</f>
        <v>#N/A</v>
      </c>
      <c r="AC1392" s="49" t="e">
        <f t="array" ref="AC1392">IF(ISNUMBER(AC492), -MIN(0, AC492/MAX(IF(ISNUMBER(AC$396:AC492), AC$396:AC492))-1), NA())</f>
        <v>#N/A</v>
      </c>
      <c r="AD1392" s="49" t="e">
        <f t="array" ref="AD1392">IF(ISNUMBER(AD492), -MIN(0, AD492/MAX(IF(ISNUMBER(AD$396:AD492), AD$396:AD492))-1), NA())</f>
        <v>#N/A</v>
      </c>
      <c r="AE1392" s="49" t="e">
        <f t="array" ref="AE1392">IF(ISNUMBER(AE492), -MIN(0, AE492/MAX(IF(ISNUMBER(AE$396:AE492), AE$396:AE492))-1), NA())</f>
        <v>#N/A</v>
      </c>
      <c r="AG1392" s="49" t="e">
        <f t="array" ref="AG1392">IF(ISNUMBER(AG492), -MIN(0, AG492/MAX(IF(ISNUMBER(AG$396:AG492), AG$396:AG492))-1), NA())</f>
        <v>#N/A</v>
      </c>
      <c r="AM1392" s="49" t="e">
        <f t="array" ref="AM1392">IF(ISNUMBER(AM492), -MIN(0, AM492/MAX(IF(ISNUMBER(AM$396:AM492), AM$396:AM492))-1), NA())</f>
        <v>#N/A</v>
      </c>
      <c r="AN1392" s="49" t="e">
        <f t="array" ref="AN1392">IF(ISNUMBER(AN492), -MIN(0, AN492/MAX(IF(ISNUMBER(AN$396:AN492), AN$396:AN492))-1), NA())</f>
        <v>#N/A</v>
      </c>
      <c r="AO1392" s="49" t="e">
        <f t="array" ref="AO1392">IF(ISNUMBER(AO492), -MIN(0, AO492/MAX(IF(ISNUMBER(AO$396:AO492), AO$396:AO492))-1), NA())</f>
        <v>#N/A</v>
      </c>
      <c r="AP1392" s="49" t="e">
        <f t="array" ref="AP1392">IF(ISNUMBER(AP492), -MIN(0, AP492/MAX(IF(ISNUMBER(AP$396:AP492), AP$396:AP492))-1), NA())</f>
        <v>#N/A</v>
      </c>
      <c r="AQ1392" s="49" t="e">
        <f t="array" ref="AQ1392">IF(ISNUMBER(AQ492), -MIN(0, AQ492/MAX(IF(ISNUMBER(AQ$396:AQ492), AQ$396:AQ492))-1), NA())</f>
        <v>#N/A</v>
      </c>
      <c r="AS1392" s="49" t="e">
        <f t="array" ref="AS1392">IF(ISNUMBER(AS492), -MIN(0, AS492/MAX(IF(ISNUMBER(AS$396:AS492), AS$396:AS492))-1), NA())</f>
        <v>#N/A</v>
      </c>
      <c r="AU1392" s="49" t="e">
        <f t="array" ref="AU1392">IF(ISNUMBER(AU492), -MIN(0, AU492/MAX(IF(ISNUMBER(AU$396:AU492), AU$396:AU492))-1), NA())</f>
        <v>#N/A</v>
      </c>
      <c r="AV1392" s="49" t="e">
        <f t="array" ref="AV1392">IF(ISNUMBER(AV492), -MIN(0, AV492/MAX(IF(ISNUMBER(AV$396:AV492), AV$396:AV492))-1), NA())</f>
        <v>#N/A</v>
      </c>
      <c r="AW1392" s="49" t="e">
        <f t="array" ref="AW1392">IF(ISNUMBER(AW492), -MIN(0, AW492/MAX(IF(ISNUMBER(AW$396:AW492), AW$396:AW492))-1), NA())</f>
        <v>#N/A</v>
      </c>
      <c r="AX1392" s="49" t="e">
        <f t="array" ref="AX1392">IF(ISNUMBER(AX492), -MIN(0, AX492/MAX(IF(ISNUMBER(AX$396:AX492), AX$396:AX492))-1), NA())</f>
        <v>#N/A</v>
      </c>
      <c r="AY1392" s="49" t="e">
        <f t="array" ref="AY1392">IF(ISNUMBER(AY492), -MIN(0, AY492/MAX(IF(ISNUMBER(AY$396:AY492), AY$396:AY492))-1), NA())</f>
        <v>#N/A</v>
      </c>
      <c r="AZ1392" s="49" t="e">
        <f t="array" ref="AZ1392">IF(ISNUMBER(AZ492), -MIN(0, AZ492/MAX(IF(ISNUMBER(AZ$396:AZ492), AZ$396:AZ492))-1), NA())</f>
        <v>#N/A</v>
      </c>
      <c r="BA1392" s="49" t="e">
        <f t="array" ref="BA1392">IF(ISNUMBER(BA492), -MIN(0, BA492/MAX(IF(ISNUMBER(BA$396:BA492), BA$396:BA492))-1), NA())</f>
        <v>#N/A</v>
      </c>
      <c r="BB1392" s="49" t="e">
        <f t="array" ref="BB1392">IF(ISNUMBER(BB492), -MIN(0, BB492/MAX(IF(ISNUMBER(BB$396:BB492), BB$396:BB492))-1), NA())</f>
        <v>#N/A</v>
      </c>
      <c r="BC1392" s="49" t="e">
        <f t="array" ref="BC1392">IF(ISNUMBER(BC492), -MIN(0, BC492/MAX(IF(ISNUMBER(BC$396:BC492), BC$396:BC492))-1), NA())</f>
        <v>#N/A</v>
      </c>
      <c r="BD1392" s="49" t="e">
        <f t="array" ref="BD1392">IF(ISNUMBER(BD492), -MIN(0, BD492/MAX(IF(ISNUMBER(BD$396:BD492), BD$396:BD492))-1), NA())</f>
        <v>#N/A</v>
      </c>
      <c r="BE1392" s="49" t="e">
        <f t="array" ref="BE1392">IF(ISNUMBER(BE492), -MIN(0, BE492/MAX(IF(ISNUMBER(BE$396:BE492), BE$396:BE492))-1), NA())</f>
        <v>#N/A</v>
      </c>
      <c r="BF1392" s="49" t="e">
        <f t="array" ref="BF1392">IF(ISNUMBER(BF492), -MIN(0, BF492/MAX(IF(ISNUMBER(BF$396:BF492), BF$396:BF492))-1), NA())</f>
        <v>#N/A</v>
      </c>
      <c r="BG1392" s="49" t="e">
        <f t="array" ref="BG1392">IF(ISNUMBER(BG492), -MIN(0, BG492/MAX(IF(ISNUMBER(BG$396:BG492), BG$396:BG492))-1), NA())</f>
        <v>#N/A</v>
      </c>
      <c r="BH1392" s="49" t="e">
        <f t="array" ref="BH1392">IF(ISNUMBER(BH492), -MIN(0, BH492/MAX(IF(ISNUMBER(BH$396:BH492), BH$396:BH492))-1), NA())</f>
        <v>#N/A</v>
      </c>
      <c r="BI1392" s="49" t="e">
        <f t="array" ref="BI1392">IF(ISNUMBER(BI492), -MIN(0, BI492/MAX(IF(ISNUMBER(BI$396:BI492), BI$396:BI492))-1), NA())</f>
        <v>#N/A</v>
      </c>
      <c r="BJ1392" s="49" t="e">
        <f t="array" ref="BJ1392">IF(ISNUMBER(BJ492), -MIN(0, BJ492/MAX(IF(ISNUMBER(BJ$396:BJ492), BJ$396:BJ492))-1), NA())</f>
        <v>#N/A</v>
      </c>
      <c r="BK1392" s="49" t="e">
        <f t="array" ref="BK1392">IF(ISNUMBER(BK492), -MIN(0, BK492/MAX(IF(ISNUMBER(BK$396:BK492), BK$396:BK492))-1), NA())</f>
        <v>#N/A</v>
      </c>
      <c r="BL1392" s="49" t="e">
        <f t="array" ref="BL1392">IF(ISNUMBER(BL492), -MIN(0, BL492/MAX(IF(ISNUMBER(BL$396:BL492), BL$396:BL492))-1), NA())</f>
        <v>#N/A</v>
      </c>
      <c r="BM1392" s="49" t="e">
        <f t="array" ref="BM1392">IF(ISNUMBER(BM492), -MIN(0, BM492/MAX(IF(ISNUMBER(BM$396:BM492), BM$396:BM492))-1), NA())</f>
        <v>#N/A</v>
      </c>
      <c r="BN1392" s="49" t="e">
        <f t="array" ref="BN1392">IF(ISNUMBER(BN492), -MIN(0, BN492/MAX(IF(ISNUMBER(BN$396:BN492), BN$396:BN492))-1), NA())</f>
        <v>#N/A</v>
      </c>
      <c r="BO1392" s="49" t="e">
        <f t="array" ref="BO1392">IF(ISNUMBER(BO492), -MIN(0, BO492/MAX(IF(ISNUMBER(BO$396:BO492), BO$396:BO492))-1), NA())</f>
        <v>#N/A</v>
      </c>
      <c r="BP1392" s="49" t="e">
        <f t="array" ref="BP1392">IF(ISNUMBER(BP492), -MIN(0, BP492/MAX(IF(ISNUMBER(BP$396:BP492), BP$396:BP492))-1), NA())</f>
        <v>#N/A</v>
      </c>
      <c r="BQ1392" s="49" t="e">
        <f t="array" ref="BQ1392">IF(ISNUMBER(BQ492), -MIN(0, BQ492/MAX(IF(ISNUMBER(BQ$396:BQ492), BQ$396:BQ492))-1), NA())</f>
        <v>#N/A</v>
      </c>
      <c r="BR1392" s="49" t="e">
        <f t="array" ref="BR1392">IF(ISNUMBER(BR492), -MIN(0, BR492/MAX(IF(ISNUMBER(BR$396:BR492), BR$396:BR492))-1), NA())</f>
        <v>#N/A</v>
      </c>
      <c r="BS1392" s="49" t="e">
        <f t="array" ref="BS1392">IF(ISNUMBER(BS492), -MIN(0, BS492/MAX(IF(ISNUMBER(BS$396:BS492), BS$396:BS492))-1), NA())</f>
        <v>#N/A</v>
      </c>
    </row>
    <row r="1393" spans="2:71">
      <c r="B1393" s="48">
        <f t="shared" si="1133"/>
        <v>1967</v>
      </c>
      <c r="M1393" s="49" t="e">
        <f t="array" ref="M1393">IF(ISNUMBER(M493), -IF(M$91, MIN(0, M493/MAX(IF(ISNUMBER(M$396:M493), M$396:M493))-1), MIN(0, M643/MAX(IF(ISNUMBER(M$546:M643), M$546:M643))-1)), NA())</f>
        <v>#N/A</v>
      </c>
      <c r="N1393" s="49" t="e">
        <f t="array" ref="N1393">IF(ISNUMBER(N493), -IF(N$91, MIN(0, N493/MAX(IF(ISNUMBER(N$396:N493), N$396:N493))-1), MIN(0, N643/MAX(IF(ISNUMBER(N$546:N643), N$546:N643))-1)), NA())</f>
        <v>#N/A</v>
      </c>
      <c r="X1393" s="49" t="e">
        <f t="array" ref="X1393">IF(ISNUMBER(X493), -IF(X$91, MIN(0, X493/MAX(IF(ISNUMBER(X$396:X493), X$396:X493))-1), MIN(0, X643/MAX(IF(ISNUMBER(X$546:X643), X$546:X643))-1)), NA())</f>
        <v>#N/A</v>
      </c>
      <c r="Y1393" s="49" t="e">
        <f t="array" ref="Y1393">IF(ISNUMBER(Y493), -IF(Y$91, MIN(0, Y493/MAX(IF(ISNUMBER(Y$396:Y493), Y$396:Y493))-1), MIN(0, Y643/MAX(IF(ISNUMBER(Y$546:Y643), Y$546:Y643))-1)), NA())</f>
        <v>#N/A</v>
      </c>
      <c r="AA1393" s="49" t="e">
        <f t="array" ref="AA1393">IF(ISNUMBER(AA493), -MIN(0, AA493/MAX(IF(ISNUMBER(AA$396:AA493), AA$396:AA493))-1), NA())</f>
        <v>#N/A</v>
      </c>
      <c r="AB1393" s="49" t="e">
        <f t="array" ref="AB1393">IF(ISNUMBER(AB493), -MIN(0, AB493/MAX(IF(ISNUMBER(AB$396:AB493), AB$396:AB493))-1), NA())</f>
        <v>#N/A</v>
      </c>
      <c r="AC1393" s="49" t="e">
        <f t="array" ref="AC1393">IF(ISNUMBER(AC493), -MIN(0, AC493/MAX(IF(ISNUMBER(AC$396:AC493), AC$396:AC493))-1), NA())</f>
        <v>#N/A</v>
      </c>
      <c r="AD1393" s="49" t="e">
        <f t="array" ref="AD1393">IF(ISNUMBER(AD493), -MIN(0, AD493/MAX(IF(ISNUMBER(AD$396:AD493), AD$396:AD493))-1), NA())</f>
        <v>#N/A</v>
      </c>
      <c r="AE1393" s="49" t="e">
        <f t="array" ref="AE1393">IF(ISNUMBER(AE493), -MIN(0, AE493/MAX(IF(ISNUMBER(AE$396:AE493), AE$396:AE493))-1), NA())</f>
        <v>#N/A</v>
      </c>
      <c r="AG1393" s="49" t="e">
        <f t="array" ref="AG1393">IF(ISNUMBER(AG493), -MIN(0, AG493/MAX(IF(ISNUMBER(AG$396:AG493), AG$396:AG493))-1), NA())</f>
        <v>#N/A</v>
      </c>
      <c r="AM1393" s="49" t="e">
        <f t="array" ref="AM1393">IF(ISNUMBER(AM493), -MIN(0, AM493/MAX(IF(ISNUMBER(AM$396:AM493), AM$396:AM493))-1), NA())</f>
        <v>#N/A</v>
      </c>
      <c r="AN1393" s="49" t="e">
        <f t="array" ref="AN1393">IF(ISNUMBER(AN493), -MIN(0, AN493/MAX(IF(ISNUMBER(AN$396:AN493), AN$396:AN493))-1), NA())</f>
        <v>#N/A</v>
      </c>
      <c r="AO1393" s="49" t="e">
        <f t="array" ref="AO1393">IF(ISNUMBER(AO493), -MIN(0, AO493/MAX(IF(ISNUMBER(AO$396:AO493), AO$396:AO493))-1), NA())</f>
        <v>#N/A</v>
      </c>
      <c r="AP1393" s="49" t="e">
        <f t="array" ref="AP1393">IF(ISNUMBER(AP493), -MIN(0, AP493/MAX(IF(ISNUMBER(AP$396:AP493), AP$396:AP493))-1), NA())</f>
        <v>#N/A</v>
      </c>
      <c r="AQ1393" s="49" t="e">
        <f t="array" ref="AQ1393">IF(ISNUMBER(AQ493), -MIN(0, AQ493/MAX(IF(ISNUMBER(AQ$396:AQ493), AQ$396:AQ493))-1), NA())</f>
        <v>#N/A</v>
      </c>
      <c r="AS1393" s="49" t="e">
        <f t="array" ref="AS1393">IF(ISNUMBER(AS493), -MIN(0, AS493/MAX(IF(ISNUMBER(AS$396:AS493), AS$396:AS493))-1), NA())</f>
        <v>#N/A</v>
      </c>
      <c r="AU1393" s="49" t="e">
        <f t="array" ref="AU1393">IF(ISNUMBER(AU493), -MIN(0, AU493/MAX(IF(ISNUMBER(AU$396:AU493), AU$396:AU493))-1), NA())</f>
        <v>#N/A</v>
      </c>
      <c r="AV1393" s="49" t="e">
        <f t="array" ref="AV1393">IF(ISNUMBER(AV493), -MIN(0, AV493/MAX(IF(ISNUMBER(AV$396:AV493), AV$396:AV493))-1), NA())</f>
        <v>#N/A</v>
      </c>
      <c r="AW1393" s="49" t="e">
        <f t="array" ref="AW1393">IF(ISNUMBER(AW493), -MIN(0, AW493/MAX(IF(ISNUMBER(AW$396:AW493), AW$396:AW493))-1), NA())</f>
        <v>#N/A</v>
      </c>
      <c r="AX1393" s="49" t="e">
        <f t="array" ref="AX1393">IF(ISNUMBER(AX493), -MIN(0, AX493/MAX(IF(ISNUMBER(AX$396:AX493), AX$396:AX493))-1), NA())</f>
        <v>#N/A</v>
      </c>
      <c r="AY1393" s="49" t="e">
        <f t="array" ref="AY1393">IF(ISNUMBER(AY493), -MIN(0, AY493/MAX(IF(ISNUMBER(AY$396:AY493), AY$396:AY493))-1), NA())</f>
        <v>#N/A</v>
      </c>
      <c r="AZ1393" s="49" t="e">
        <f t="array" ref="AZ1393">IF(ISNUMBER(AZ493), -MIN(0, AZ493/MAX(IF(ISNUMBER(AZ$396:AZ493), AZ$396:AZ493))-1), NA())</f>
        <v>#N/A</v>
      </c>
      <c r="BA1393" s="49" t="e">
        <f t="array" ref="BA1393">IF(ISNUMBER(BA493), -MIN(0, BA493/MAX(IF(ISNUMBER(BA$396:BA493), BA$396:BA493))-1), NA())</f>
        <v>#N/A</v>
      </c>
      <c r="BB1393" s="49" t="e">
        <f t="array" ref="BB1393">IF(ISNUMBER(BB493), -MIN(0, BB493/MAX(IF(ISNUMBER(BB$396:BB493), BB$396:BB493))-1), NA())</f>
        <v>#N/A</v>
      </c>
      <c r="BC1393" s="49" t="e">
        <f t="array" ref="BC1393">IF(ISNUMBER(BC493), -MIN(0, BC493/MAX(IF(ISNUMBER(BC$396:BC493), BC$396:BC493))-1), NA())</f>
        <v>#N/A</v>
      </c>
      <c r="BD1393" s="49" t="e">
        <f t="array" ref="BD1393">IF(ISNUMBER(BD493), -MIN(0, BD493/MAX(IF(ISNUMBER(BD$396:BD493), BD$396:BD493))-1), NA())</f>
        <v>#N/A</v>
      </c>
      <c r="BE1393" s="49" t="e">
        <f t="array" ref="BE1393">IF(ISNUMBER(BE493), -MIN(0, BE493/MAX(IF(ISNUMBER(BE$396:BE493), BE$396:BE493))-1), NA())</f>
        <v>#N/A</v>
      </c>
      <c r="BF1393" s="49" t="e">
        <f t="array" ref="BF1393">IF(ISNUMBER(BF493), -MIN(0, BF493/MAX(IF(ISNUMBER(BF$396:BF493), BF$396:BF493))-1), NA())</f>
        <v>#N/A</v>
      </c>
      <c r="BG1393" s="49" t="e">
        <f t="array" ref="BG1393">IF(ISNUMBER(BG493), -MIN(0, BG493/MAX(IF(ISNUMBER(BG$396:BG493), BG$396:BG493))-1), NA())</f>
        <v>#N/A</v>
      </c>
      <c r="BH1393" s="49" t="e">
        <f t="array" ref="BH1393">IF(ISNUMBER(BH493), -MIN(0, BH493/MAX(IF(ISNUMBER(BH$396:BH493), BH$396:BH493))-1), NA())</f>
        <v>#N/A</v>
      </c>
      <c r="BI1393" s="49" t="e">
        <f t="array" ref="BI1393">IF(ISNUMBER(BI493), -MIN(0, BI493/MAX(IF(ISNUMBER(BI$396:BI493), BI$396:BI493))-1), NA())</f>
        <v>#N/A</v>
      </c>
      <c r="BJ1393" s="49" t="e">
        <f t="array" ref="BJ1393">IF(ISNUMBER(BJ493), -MIN(0, BJ493/MAX(IF(ISNUMBER(BJ$396:BJ493), BJ$396:BJ493))-1), NA())</f>
        <v>#N/A</v>
      </c>
      <c r="BK1393" s="49" t="e">
        <f t="array" ref="BK1393">IF(ISNUMBER(BK493), -MIN(0, BK493/MAX(IF(ISNUMBER(BK$396:BK493), BK$396:BK493))-1), NA())</f>
        <v>#N/A</v>
      </c>
      <c r="BL1393" s="49" t="e">
        <f t="array" ref="BL1393">IF(ISNUMBER(BL493), -MIN(0, BL493/MAX(IF(ISNUMBER(BL$396:BL493), BL$396:BL493))-1), NA())</f>
        <v>#N/A</v>
      </c>
      <c r="BM1393" s="49" t="e">
        <f t="array" ref="BM1393">IF(ISNUMBER(BM493), -MIN(0, BM493/MAX(IF(ISNUMBER(BM$396:BM493), BM$396:BM493))-1), NA())</f>
        <v>#N/A</v>
      </c>
      <c r="BN1393" s="49" t="e">
        <f t="array" ref="BN1393">IF(ISNUMBER(BN493), -MIN(0, BN493/MAX(IF(ISNUMBER(BN$396:BN493), BN$396:BN493))-1), NA())</f>
        <v>#N/A</v>
      </c>
      <c r="BO1393" s="49" t="e">
        <f t="array" ref="BO1393">IF(ISNUMBER(BO493), -MIN(0, BO493/MAX(IF(ISNUMBER(BO$396:BO493), BO$396:BO493))-1), NA())</f>
        <v>#N/A</v>
      </c>
      <c r="BP1393" s="49" t="e">
        <f t="array" ref="BP1393">IF(ISNUMBER(BP493), -MIN(0, BP493/MAX(IF(ISNUMBER(BP$396:BP493), BP$396:BP493))-1), NA())</f>
        <v>#N/A</v>
      </c>
      <c r="BQ1393" s="49" t="e">
        <f t="array" ref="BQ1393">IF(ISNUMBER(BQ493), -MIN(0, BQ493/MAX(IF(ISNUMBER(BQ$396:BQ493), BQ$396:BQ493))-1), NA())</f>
        <v>#N/A</v>
      </c>
      <c r="BR1393" s="49" t="e">
        <f t="array" ref="BR1393">IF(ISNUMBER(BR493), -MIN(0, BR493/MAX(IF(ISNUMBER(BR$396:BR493), BR$396:BR493))-1), NA())</f>
        <v>#N/A</v>
      </c>
      <c r="BS1393" s="49" t="e">
        <f t="array" ref="BS1393">IF(ISNUMBER(BS493), -MIN(0, BS493/MAX(IF(ISNUMBER(BS$396:BS493), BS$396:BS493))-1), NA())</f>
        <v>#N/A</v>
      </c>
    </row>
    <row r="1394" spans="2:71">
      <c r="B1394" s="48">
        <f t="shared" si="1133"/>
        <v>1968</v>
      </c>
      <c r="M1394" s="49" t="e">
        <f t="array" ref="M1394">IF(ISNUMBER(M494), -IF(M$91, MIN(0, M494/MAX(IF(ISNUMBER(M$396:M494), M$396:M494))-1), MIN(0, M644/MAX(IF(ISNUMBER(M$546:M644), M$546:M644))-1)), NA())</f>
        <v>#N/A</v>
      </c>
      <c r="N1394" s="49" t="e">
        <f t="array" ref="N1394">IF(ISNUMBER(N494), -IF(N$91, MIN(0, N494/MAX(IF(ISNUMBER(N$396:N494), N$396:N494))-1), MIN(0, N644/MAX(IF(ISNUMBER(N$546:N644), N$546:N644))-1)), NA())</f>
        <v>#N/A</v>
      </c>
      <c r="X1394" s="49" t="e">
        <f t="array" ref="X1394">IF(ISNUMBER(X494), -IF(X$91, MIN(0, X494/MAX(IF(ISNUMBER(X$396:X494), X$396:X494))-1), MIN(0, X644/MAX(IF(ISNUMBER(X$546:X644), X$546:X644))-1)), NA())</f>
        <v>#N/A</v>
      </c>
      <c r="Y1394" s="49" t="e">
        <f t="array" ref="Y1394">IF(ISNUMBER(Y494), -IF(Y$91, MIN(0, Y494/MAX(IF(ISNUMBER(Y$396:Y494), Y$396:Y494))-1), MIN(0, Y644/MAX(IF(ISNUMBER(Y$546:Y644), Y$546:Y644))-1)), NA())</f>
        <v>#N/A</v>
      </c>
      <c r="AA1394" s="49" t="e">
        <f t="array" ref="AA1394">IF(ISNUMBER(AA494), -MIN(0, AA494/MAX(IF(ISNUMBER(AA$396:AA494), AA$396:AA494))-1), NA())</f>
        <v>#N/A</v>
      </c>
      <c r="AB1394" s="49" t="e">
        <f t="array" ref="AB1394">IF(ISNUMBER(AB494), -MIN(0, AB494/MAX(IF(ISNUMBER(AB$396:AB494), AB$396:AB494))-1), NA())</f>
        <v>#N/A</v>
      </c>
      <c r="AC1394" s="49" t="e">
        <f t="array" ref="AC1394">IF(ISNUMBER(AC494), -MIN(0, AC494/MAX(IF(ISNUMBER(AC$396:AC494), AC$396:AC494))-1), NA())</f>
        <v>#N/A</v>
      </c>
      <c r="AD1394" s="49" t="e">
        <f t="array" ref="AD1394">IF(ISNUMBER(AD494), -MIN(0, AD494/MAX(IF(ISNUMBER(AD$396:AD494), AD$396:AD494))-1), NA())</f>
        <v>#N/A</v>
      </c>
      <c r="AE1394" s="49" t="e">
        <f t="array" ref="AE1394">IF(ISNUMBER(AE494), -MIN(0, AE494/MAX(IF(ISNUMBER(AE$396:AE494), AE$396:AE494))-1), NA())</f>
        <v>#N/A</v>
      </c>
      <c r="AG1394" s="49" t="e">
        <f t="array" ref="AG1394">IF(ISNUMBER(AG494), -MIN(0, AG494/MAX(IF(ISNUMBER(AG$396:AG494), AG$396:AG494))-1), NA())</f>
        <v>#N/A</v>
      </c>
      <c r="AM1394" s="49" t="e">
        <f t="array" ref="AM1394">IF(ISNUMBER(AM494), -MIN(0, AM494/MAX(IF(ISNUMBER(AM$396:AM494), AM$396:AM494))-1), NA())</f>
        <v>#N/A</v>
      </c>
      <c r="AN1394" s="49" t="e">
        <f t="array" ref="AN1394">IF(ISNUMBER(AN494), -MIN(0, AN494/MAX(IF(ISNUMBER(AN$396:AN494), AN$396:AN494))-1), NA())</f>
        <v>#N/A</v>
      </c>
      <c r="AO1394" s="49" t="e">
        <f t="array" ref="AO1394">IF(ISNUMBER(AO494), -MIN(0, AO494/MAX(IF(ISNUMBER(AO$396:AO494), AO$396:AO494))-1), NA())</f>
        <v>#N/A</v>
      </c>
      <c r="AP1394" s="49" t="e">
        <f t="array" ref="AP1394">IF(ISNUMBER(AP494), -MIN(0, AP494/MAX(IF(ISNUMBER(AP$396:AP494), AP$396:AP494))-1), NA())</f>
        <v>#N/A</v>
      </c>
      <c r="AQ1394" s="49" t="e">
        <f t="array" ref="AQ1394">IF(ISNUMBER(AQ494), -MIN(0, AQ494/MAX(IF(ISNUMBER(AQ$396:AQ494), AQ$396:AQ494))-1), NA())</f>
        <v>#N/A</v>
      </c>
      <c r="AS1394" s="49" t="e">
        <f t="array" ref="AS1394">IF(ISNUMBER(AS494), -MIN(0, AS494/MAX(IF(ISNUMBER(AS$396:AS494), AS$396:AS494))-1), NA())</f>
        <v>#N/A</v>
      </c>
      <c r="AU1394" s="49" t="e">
        <f t="array" ref="AU1394">IF(ISNUMBER(AU494), -MIN(0, AU494/MAX(IF(ISNUMBER(AU$396:AU494), AU$396:AU494))-1), NA())</f>
        <v>#N/A</v>
      </c>
      <c r="AV1394" s="49" t="e">
        <f t="array" ref="AV1394">IF(ISNUMBER(AV494), -MIN(0, AV494/MAX(IF(ISNUMBER(AV$396:AV494), AV$396:AV494))-1), NA())</f>
        <v>#N/A</v>
      </c>
      <c r="AW1394" s="49" t="e">
        <f t="array" ref="AW1394">IF(ISNUMBER(AW494), -MIN(0, AW494/MAX(IF(ISNUMBER(AW$396:AW494), AW$396:AW494))-1), NA())</f>
        <v>#N/A</v>
      </c>
      <c r="AX1394" s="49" t="e">
        <f t="array" ref="AX1394">IF(ISNUMBER(AX494), -MIN(0, AX494/MAX(IF(ISNUMBER(AX$396:AX494), AX$396:AX494))-1), NA())</f>
        <v>#N/A</v>
      </c>
      <c r="AY1394" s="49" t="e">
        <f t="array" ref="AY1394">IF(ISNUMBER(AY494), -MIN(0, AY494/MAX(IF(ISNUMBER(AY$396:AY494), AY$396:AY494))-1), NA())</f>
        <v>#N/A</v>
      </c>
      <c r="AZ1394" s="49" t="e">
        <f t="array" ref="AZ1394">IF(ISNUMBER(AZ494), -MIN(0, AZ494/MAX(IF(ISNUMBER(AZ$396:AZ494), AZ$396:AZ494))-1), NA())</f>
        <v>#N/A</v>
      </c>
      <c r="BA1394" s="49" t="e">
        <f t="array" ref="BA1394">IF(ISNUMBER(BA494), -MIN(0, BA494/MAX(IF(ISNUMBER(BA$396:BA494), BA$396:BA494))-1), NA())</f>
        <v>#N/A</v>
      </c>
      <c r="BB1394" s="49" t="e">
        <f t="array" ref="BB1394">IF(ISNUMBER(BB494), -MIN(0, BB494/MAX(IF(ISNUMBER(BB$396:BB494), BB$396:BB494))-1), NA())</f>
        <v>#N/A</v>
      </c>
      <c r="BC1394" s="49" t="e">
        <f t="array" ref="BC1394">IF(ISNUMBER(BC494), -MIN(0, BC494/MAX(IF(ISNUMBER(BC$396:BC494), BC$396:BC494))-1), NA())</f>
        <v>#N/A</v>
      </c>
      <c r="BD1394" s="49" t="e">
        <f t="array" ref="BD1394">IF(ISNUMBER(BD494), -MIN(0, BD494/MAX(IF(ISNUMBER(BD$396:BD494), BD$396:BD494))-1), NA())</f>
        <v>#N/A</v>
      </c>
      <c r="BE1394" s="49" t="e">
        <f t="array" ref="BE1394">IF(ISNUMBER(BE494), -MIN(0, BE494/MAX(IF(ISNUMBER(BE$396:BE494), BE$396:BE494))-1), NA())</f>
        <v>#N/A</v>
      </c>
      <c r="BF1394" s="49" t="e">
        <f t="array" ref="BF1394">IF(ISNUMBER(BF494), -MIN(0, BF494/MAX(IF(ISNUMBER(BF$396:BF494), BF$396:BF494))-1), NA())</f>
        <v>#N/A</v>
      </c>
      <c r="BG1394" s="49" t="e">
        <f t="array" ref="BG1394">IF(ISNUMBER(BG494), -MIN(0, BG494/MAX(IF(ISNUMBER(BG$396:BG494), BG$396:BG494))-1), NA())</f>
        <v>#N/A</v>
      </c>
      <c r="BH1394" s="49" t="e">
        <f t="array" ref="BH1394">IF(ISNUMBER(BH494), -MIN(0, BH494/MAX(IF(ISNUMBER(BH$396:BH494), BH$396:BH494))-1), NA())</f>
        <v>#N/A</v>
      </c>
      <c r="BI1394" s="49" t="e">
        <f t="array" ref="BI1394">IF(ISNUMBER(BI494), -MIN(0, BI494/MAX(IF(ISNUMBER(BI$396:BI494), BI$396:BI494))-1), NA())</f>
        <v>#N/A</v>
      </c>
      <c r="BJ1394" s="49" t="e">
        <f t="array" ref="BJ1394">IF(ISNUMBER(BJ494), -MIN(0, BJ494/MAX(IF(ISNUMBER(BJ$396:BJ494), BJ$396:BJ494))-1), NA())</f>
        <v>#N/A</v>
      </c>
      <c r="BK1394" s="49" t="e">
        <f t="array" ref="BK1394">IF(ISNUMBER(BK494), -MIN(0, BK494/MAX(IF(ISNUMBER(BK$396:BK494), BK$396:BK494))-1), NA())</f>
        <v>#N/A</v>
      </c>
      <c r="BL1394" s="49" t="e">
        <f t="array" ref="BL1394">IF(ISNUMBER(BL494), -MIN(0, BL494/MAX(IF(ISNUMBER(BL$396:BL494), BL$396:BL494))-1), NA())</f>
        <v>#N/A</v>
      </c>
      <c r="BM1394" s="49" t="e">
        <f t="array" ref="BM1394">IF(ISNUMBER(BM494), -MIN(0, BM494/MAX(IF(ISNUMBER(BM$396:BM494), BM$396:BM494))-1), NA())</f>
        <v>#N/A</v>
      </c>
      <c r="BN1394" s="49" t="e">
        <f t="array" ref="BN1394">IF(ISNUMBER(BN494), -MIN(0, BN494/MAX(IF(ISNUMBER(BN$396:BN494), BN$396:BN494))-1), NA())</f>
        <v>#N/A</v>
      </c>
      <c r="BO1394" s="49" t="e">
        <f t="array" ref="BO1394">IF(ISNUMBER(BO494), -MIN(0, BO494/MAX(IF(ISNUMBER(BO$396:BO494), BO$396:BO494))-1), NA())</f>
        <v>#N/A</v>
      </c>
      <c r="BP1394" s="49" t="e">
        <f t="array" ref="BP1394">IF(ISNUMBER(BP494), -MIN(0, BP494/MAX(IF(ISNUMBER(BP$396:BP494), BP$396:BP494))-1), NA())</f>
        <v>#N/A</v>
      </c>
      <c r="BQ1394" s="49" t="e">
        <f t="array" ref="BQ1394">IF(ISNUMBER(BQ494), -MIN(0, BQ494/MAX(IF(ISNUMBER(BQ$396:BQ494), BQ$396:BQ494))-1), NA())</f>
        <v>#N/A</v>
      </c>
      <c r="BR1394" s="49" t="e">
        <f t="array" ref="BR1394">IF(ISNUMBER(BR494), -MIN(0, BR494/MAX(IF(ISNUMBER(BR$396:BR494), BR$396:BR494))-1), NA())</f>
        <v>#N/A</v>
      </c>
      <c r="BS1394" s="49" t="e">
        <f t="array" ref="BS1394">IF(ISNUMBER(BS494), -MIN(0, BS494/MAX(IF(ISNUMBER(BS$396:BS494), BS$396:BS494))-1), NA())</f>
        <v>#N/A</v>
      </c>
    </row>
    <row r="1395" spans="2:71">
      <c r="B1395" s="48">
        <f t="shared" si="1133"/>
        <v>1969</v>
      </c>
      <c r="M1395" s="49">
        <f t="array" ref="M1395">IF(ISNUMBER(M495), -IF(M$91, MIN(0, M495/MAX(IF(ISNUMBER(M$396:M495), M$396:M495))-1), MIN(0, M645/MAX(IF(ISNUMBER(M$546:M645), M$546:M645))-1)), NA())</f>
        <v>0</v>
      </c>
      <c r="N1395" s="49">
        <f t="array" ref="N1395">IF(ISNUMBER(N495), -IF(N$91, MIN(0, N495/MAX(IF(ISNUMBER(N$396:N495), N$396:N495))-1), MIN(0, N645/MAX(IF(ISNUMBER(N$546:N645), N$546:N645))-1)), NA())</f>
        <v>0</v>
      </c>
      <c r="X1395" s="49" t="e">
        <f t="array" ref="X1395">IF(ISNUMBER(X495), -IF(X$91, MIN(0, X495/MAX(IF(ISNUMBER(X$396:X495), X$396:X495))-1), MIN(0, X645/MAX(IF(ISNUMBER(X$546:X645), X$546:X645))-1)), NA())</f>
        <v>#N/A</v>
      </c>
      <c r="Y1395" s="49" t="e">
        <f t="array" ref="Y1395">IF(ISNUMBER(Y495), -IF(Y$91, MIN(0, Y495/MAX(IF(ISNUMBER(Y$396:Y495), Y$396:Y495))-1), MIN(0, Y645/MAX(IF(ISNUMBER(Y$546:Y645), Y$546:Y645))-1)), NA())</f>
        <v>#N/A</v>
      </c>
      <c r="AA1395" s="49">
        <f t="array" ref="AA1395">IF(ISNUMBER(AA495), -MIN(0, AA495/MAX(IF(ISNUMBER(AA$396:AA495), AA$396:AA495))-1), NA())</f>
        <v>0</v>
      </c>
      <c r="AB1395" s="49">
        <f t="array" ref="AB1395">IF(ISNUMBER(AB495), -MIN(0, AB495/MAX(IF(ISNUMBER(AB$396:AB495), AB$396:AB495))-1), NA())</f>
        <v>0</v>
      </c>
      <c r="AC1395" s="49">
        <f t="array" ref="AC1395">IF(ISNUMBER(AC495), -MIN(0, AC495/MAX(IF(ISNUMBER(AC$396:AC495), AC$396:AC495))-1), NA())</f>
        <v>0</v>
      </c>
      <c r="AD1395" s="49">
        <f t="array" ref="AD1395">IF(ISNUMBER(AD495), -MIN(0, AD495/MAX(IF(ISNUMBER(AD$396:AD495), AD$396:AD495))-1), NA())</f>
        <v>0</v>
      </c>
      <c r="AE1395" s="49">
        <f t="array" ref="AE1395">IF(ISNUMBER(AE495), -MIN(0, AE495/MAX(IF(ISNUMBER(AE$396:AE495), AE$396:AE495))-1), NA())</f>
        <v>0</v>
      </c>
      <c r="AG1395" s="49">
        <f t="array" ref="AG1395">IF(ISNUMBER(AG495), -MIN(0, AG495/MAX(IF(ISNUMBER(AG$396:AG495), AG$396:AG495))-1), NA())</f>
        <v>0</v>
      </c>
      <c r="AM1395" s="49" t="e">
        <f t="array" ref="AM1395">IF(ISNUMBER(AM495), -MIN(0, AM495/MAX(IF(ISNUMBER(AM$396:AM495), AM$396:AM495))-1), NA())</f>
        <v>#N/A</v>
      </c>
      <c r="AN1395" s="49" t="e">
        <f t="array" ref="AN1395">IF(ISNUMBER(AN495), -MIN(0, AN495/MAX(IF(ISNUMBER(AN$396:AN495), AN$396:AN495))-1), NA())</f>
        <v>#N/A</v>
      </c>
      <c r="AO1395" s="49" t="e">
        <f t="array" ref="AO1395">IF(ISNUMBER(AO495), -MIN(0, AO495/MAX(IF(ISNUMBER(AO$396:AO495), AO$396:AO495))-1), NA())</f>
        <v>#N/A</v>
      </c>
      <c r="AP1395" s="49" t="e">
        <f t="array" ref="AP1395">IF(ISNUMBER(AP495), -MIN(0, AP495/MAX(IF(ISNUMBER(AP$396:AP495), AP$396:AP495))-1), NA())</f>
        <v>#N/A</v>
      </c>
      <c r="AQ1395" s="49" t="e">
        <f t="array" ref="AQ1395">IF(ISNUMBER(AQ495), -MIN(0, AQ495/MAX(IF(ISNUMBER(AQ$396:AQ495), AQ$396:AQ495))-1), NA())</f>
        <v>#N/A</v>
      </c>
      <c r="AS1395" s="49" t="e">
        <f t="array" ref="AS1395">IF(ISNUMBER(AS495), -MIN(0, AS495/MAX(IF(ISNUMBER(AS$396:AS495), AS$396:AS495))-1), NA())</f>
        <v>#N/A</v>
      </c>
      <c r="AU1395" s="49" t="e">
        <f t="array" ref="AU1395">IF(ISNUMBER(AU495), -MIN(0, AU495/MAX(IF(ISNUMBER(AU$396:AU495), AU$396:AU495))-1), NA())</f>
        <v>#N/A</v>
      </c>
      <c r="AV1395" s="49" t="e">
        <f t="array" ref="AV1395">IF(ISNUMBER(AV495), -MIN(0, AV495/MAX(IF(ISNUMBER(AV$396:AV495), AV$396:AV495))-1), NA())</f>
        <v>#N/A</v>
      </c>
      <c r="AW1395" s="49" t="e">
        <f t="array" ref="AW1395">IF(ISNUMBER(AW495), -MIN(0, AW495/MAX(IF(ISNUMBER(AW$396:AW495), AW$396:AW495))-1), NA())</f>
        <v>#N/A</v>
      </c>
      <c r="AX1395" s="49" t="e">
        <f t="array" ref="AX1395">IF(ISNUMBER(AX495), -MIN(0, AX495/MAX(IF(ISNUMBER(AX$396:AX495), AX$396:AX495))-1), NA())</f>
        <v>#N/A</v>
      </c>
      <c r="AY1395" s="49" t="e">
        <f t="array" ref="AY1395">IF(ISNUMBER(AY495), -MIN(0, AY495/MAX(IF(ISNUMBER(AY$396:AY495), AY$396:AY495))-1), NA())</f>
        <v>#N/A</v>
      </c>
      <c r="AZ1395" s="49" t="e">
        <f t="array" ref="AZ1395">IF(ISNUMBER(AZ495), -MIN(0, AZ495/MAX(IF(ISNUMBER(AZ$396:AZ495), AZ$396:AZ495))-1), NA())</f>
        <v>#N/A</v>
      </c>
      <c r="BA1395" s="49" t="e">
        <f t="array" ref="BA1395">IF(ISNUMBER(BA495), -MIN(0, BA495/MAX(IF(ISNUMBER(BA$396:BA495), BA$396:BA495))-1), NA())</f>
        <v>#N/A</v>
      </c>
      <c r="BB1395" s="49" t="e">
        <f t="array" ref="BB1395">IF(ISNUMBER(BB495), -MIN(0, BB495/MAX(IF(ISNUMBER(BB$396:BB495), BB$396:BB495))-1), NA())</f>
        <v>#N/A</v>
      </c>
      <c r="BC1395" s="49" t="e">
        <f t="array" ref="BC1395">IF(ISNUMBER(BC495), -MIN(0, BC495/MAX(IF(ISNUMBER(BC$396:BC495), BC$396:BC495))-1), NA())</f>
        <v>#N/A</v>
      </c>
      <c r="BD1395" s="49" t="e">
        <f t="array" ref="BD1395">IF(ISNUMBER(BD495), -MIN(0, BD495/MAX(IF(ISNUMBER(BD$396:BD495), BD$396:BD495))-1), NA())</f>
        <v>#N/A</v>
      </c>
      <c r="BE1395" s="49" t="e">
        <f t="array" ref="BE1395">IF(ISNUMBER(BE495), -MIN(0, BE495/MAX(IF(ISNUMBER(BE$396:BE495), BE$396:BE495))-1), NA())</f>
        <v>#N/A</v>
      </c>
      <c r="BF1395" s="49" t="e">
        <f t="array" ref="BF1395">IF(ISNUMBER(BF495), -MIN(0, BF495/MAX(IF(ISNUMBER(BF$396:BF495), BF$396:BF495))-1), NA())</f>
        <v>#N/A</v>
      </c>
      <c r="BG1395" s="49" t="e">
        <f t="array" ref="BG1395">IF(ISNUMBER(BG495), -MIN(0, BG495/MAX(IF(ISNUMBER(BG$396:BG495), BG$396:BG495))-1), NA())</f>
        <v>#N/A</v>
      </c>
      <c r="BH1395" s="49" t="e">
        <f t="array" ref="BH1395">IF(ISNUMBER(BH495), -MIN(0, BH495/MAX(IF(ISNUMBER(BH$396:BH495), BH$396:BH495))-1), NA())</f>
        <v>#N/A</v>
      </c>
      <c r="BI1395" s="49" t="e">
        <f t="array" ref="BI1395">IF(ISNUMBER(BI495), -MIN(0, BI495/MAX(IF(ISNUMBER(BI$396:BI495), BI$396:BI495))-1), NA())</f>
        <v>#N/A</v>
      </c>
      <c r="BJ1395" s="49" t="e">
        <f t="array" ref="BJ1395">IF(ISNUMBER(BJ495), -MIN(0, BJ495/MAX(IF(ISNUMBER(BJ$396:BJ495), BJ$396:BJ495))-1), NA())</f>
        <v>#N/A</v>
      </c>
      <c r="BK1395" s="49" t="e">
        <f t="array" ref="BK1395">IF(ISNUMBER(BK495), -MIN(0, BK495/MAX(IF(ISNUMBER(BK$396:BK495), BK$396:BK495))-1), NA())</f>
        <v>#N/A</v>
      </c>
      <c r="BL1395" s="49" t="e">
        <f t="array" ref="BL1395">IF(ISNUMBER(BL495), -MIN(0, BL495/MAX(IF(ISNUMBER(BL$396:BL495), BL$396:BL495))-1), NA())</f>
        <v>#N/A</v>
      </c>
      <c r="BM1395" s="49" t="e">
        <f t="array" ref="BM1395">IF(ISNUMBER(BM495), -MIN(0, BM495/MAX(IF(ISNUMBER(BM$396:BM495), BM$396:BM495))-1), NA())</f>
        <v>#N/A</v>
      </c>
      <c r="BN1395" s="49" t="e">
        <f t="array" ref="BN1395">IF(ISNUMBER(BN495), -MIN(0, BN495/MAX(IF(ISNUMBER(BN$396:BN495), BN$396:BN495))-1), NA())</f>
        <v>#N/A</v>
      </c>
      <c r="BO1395" s="49" t="e">
        <f t="array" ref="BO1395">IF(ISNUMBER(BO495), -MIN(0, BO495/MAX(IF(ISNUMBER(BO$396:BO495), BO$396:BO495))-1), NA())</f>
        <v>#N/A</v>
      </c>
      <c r="BP1395" s="49" t="e">
        <f t="array" ref="BP1395">IF(ISNUMBER(BP495), -MIN(0, BP495/MAX(IF(ISNUMBER(BP$396:BP495), BP$396:BP495))-1), NA())</f>
        <v>#N/A</v>
      </c>
      <c r="BQ1395" s="49" t="e">
        <f t="array" ref="BQ1395">IF(ISNUMBER(BQ495), -MIN(0, BQ495/MAX(IF(ISNUMBER(BQ$396:BQ495), BQ$396:BQ495))-1), NA())</f>
        <v>#N/A</v>
      </c>
      <c r="BR1395" s="49" t="e">
        <f t="array" ref="BR1395">IF(ISNUMBER(BR495), -MIN(0, BR495/MAX(IF(ISNUMBER(BR$396:BR495), BR$396:BR495))-1), NA())</f>
        <v>#N/A</v>
      </c>
      <c r="BS1395" s="49" t="e">
        <f t="array" ref="BS1395">IF(ISNUMBER(BS495), -MIN(0, BS495/MAX(IF(ISNUMBER(BS$396:BS495), BS$396:BS495))-1), NA())</f>
        <v>#N/A</v>
      </c>
    </row>
    <row r="1396" spans="2:71">
      <c r="B1396" s="48">
        <f t="shared" si="1133"/>
        <v>1970</v>
      </c>
      <c r="M1396" s="49">
        <f t="array" ref="M1396">IF(ISNUMBER(M496), -IF(M$91, MIN(0, M496/MAX(IF(ISNUMBER(M$396:M496), M$396:M496))-1), MIN(0, M646/MAX(IF(ISNUMBER(M$546:M646), M$546:M646))-1)), NA())</f>
        <v>1.1754078762770237E-2</v>
      </c>
      <c r="N1396" s="49">
        <f t="array" ref="N1396">IF(ISNUMBER(N496), -IF(N$91, MIN(0, N496/MAX(IF(ISNUMBER(N$396:N496), N$396:N496))-1), MIN(0, N646/MAX(IF(ISNUMBER(N$546:N646), N$546:N646))-1)), NA())</f>
        <v>0</v>
      </c>
      <c r="X1396" s="49" t="e">
        <f t="array" ref="X1396">IF(ISNUMBER(X496), -IF(X$91, MIN(0, X496/MAX(IF(ISNUMBER(X$396:X496), X$396:X496))-1), MIN(0, X646/MAX(IF(ISNUMBER(X$546:X646), X$546:X646))-1)), NA())</f>
        <v>#N/A</v>
      </c>
      <c r="Y1396" s="49" t="e">
        <f t="array" ref="Y1396">IF(ISNUMBER(Y496), -IF(Y$91, MIN(0, Y496/MAX(IF(ISNUMBER(Y$396:Y496), Y$396:Y496))-1), MIN(0, Y646/MAX(IF(ISNUMBER(Y$546:Y646), Y$546:Y646))-1)), NA())</f>
        <v>#N/A</v>
      </c>
      <c r="AA1396" s="49">
        <f t="array" ref="AA1396">IF(ISNUMBER(AA496), -MIN(0, AA496/MAX(IF(ISNUMBER(AA$396:AA496), AA$396:AA496))-1), NA())</f>
        <v>1.1754078762770237E-2</v>
      </c>
      <c r="AB1396" s="49">
        <f t="array" ref="AB1396">IF(ISNUMBER(AB496), -MIN(0, AB496/MAX(IF(ISNUMBER(AB$396:AB496), AB$396:AB496))-1), NA())</f>
        <v>0</v>
      </c>
      <c r="AC1396" s="49">
        <f t="array" ref="AC1396">IF(ISNUMBER(AC496), -MIN(0, AC496/MAX(IF(ISNUMBER(AC$396:AC496), AC$396:AC496))-1), NA())</f>
        <v>2.0884219054297937E-3</v>
      </c>
      <c r="AD1396" s="49">
        <f t="array" ref="AD1396">IF(ISNUMBER(AD496), -MIN(0, AD496/MAX(IF(ISNUMBER(AD$396:AD496), AD$396:AD496))-1), NA())</f>
        <v>0</v>
      </c>
      <c r="AE1396" s="49">
        <f t="array" ref="AE1396">IF(ISNUMBER(AE496), -MIN(0, AE496/MAX(IF(ISNUMBER(AE$396:AE496), AE$396:AE496))-1), NA())</f>
        <v>0</v>
      </c>
      <c r="AG1396" s="49">
        <f t="array" ref="AG1396">IF(ISNUMBER(AG496), -MIN(0, AG496/MAX(IF(ISNUMBER(AG$396:AG496), AG$396:AG496))-1), NA())</f>
        <v>0</v>
      </c>
      <c r="AM1396" s="49" t="e">
        <f t="array" ref="AM1396">IF(ISNUMBER(AM496), -MIN(0, AM496/MAX(IF(ISNUMBER(AM$396:AM496), AM$396:AM496))-1), NA())</f>
        <v>#N/A</v>
      </c>
      <c r="AN1396" s="49" t="e">
        <f t="array" ref="AN1396">IF(ISNUMBER(AN496), -MIN(0, AN496/MAX(IF(ISNUMBER(AN$396:AN496), AN$396:AN496))-1), NA())</f>
        <v>#N/A</v>
      </c>
      <c r="AO1396" s="49" t="e">
        <f t="array" ref="AO1396">IF(ISNUMBER(AO496), -MIN(0, AO496/MAX(IF(ISNUMBER(AO$396:AO496), AO$396:AO496))-1), NA())</f>
        <v>#N/A</v>
      </c>
      <c r="AP1396" s="49" t="e">
        <f t="array" ref="AP1396">IF(ISNUMBER(AP496), -MIN(0, AP496/MAX(IF(ISNUMBER(AP$396:AP496), AP$396:AP496))-1), NA())</f>
        <v>#N/A</v>
      </c>
      <c r="AQ1396" s="49" t="e">
        <f t="array" ref="AQ1396">IF(ISNUMBER(AQ496), -MIN(0, AQ496/MAX(IF(ISNUMBER(AQ$396:AQ496), AQ$396:AQ496))-1), NA())</f>
        <v>#N/A</v>
      </c>
      <c r="AS1396" s="49" t="e">
        <f t="array" ref="AS1396">IF(ISNUMBER(AS496), -MIN(0, AS496/MAX(IF(ISNUMBER(AS$396:AS496), AS$396:AS496))-1), NA())</f>
        <v>#N/A</v>
      </c>
      <c r="AU1396" s="49" t="e">
        <f t="array" ref="AU1396">IF(ISNUMBER(AU496), -MIN(0, AU496/MAX(IF(ISNUMBER(AU$396:AU496), AU$396:AU496))-1), NA())</f>
        <v>#N/A</v>
      </c>
      <c r="AV1396" s="49" t="e">
        <f t="array" ref="AV1396">IF(ISNUMBER(AV496), -MIN(0, AV496/MAX(IF(ISNUMBER(AV$396:AV496), AV$396:AV496))-1), NA())</f>
        <v>#N/A</v>
      </c>
      <c r="AW1396" s="49" t="e">
        <f t="array" ref="AW1396">IF(ISNUMBER(AW496), -MIN(0, AW496/MAX(IF(ISNUMBER(AW$396:AW496), AW$396:AW496))-1), NA())</f>
        <v>#N/A</v>
      </c>
      <c r="AX1396" s="49" t="e">
        <f t="array" ref="AX1396">IF(ISNUMBER(AX496), -MIN(0, AX496/MAX(IF(ISNUMBER(AX$396:AX496), AX$396:AX496))-1), NA())</f>
        <v>#N/A</v>
      </c>
      <c r="AY1396" s="49" t="e">
        <f t="array" ref="AY1396">IF(ISNUMBER(AY496), -MIN(0, AY496/MAX(IF(ISNUMBER(AY$396:AY496), AY$396:AY496))-1), NA())</f>
        <v>#N/A</v>
      </c>
      <c r="AZ1396" s="49" t="e">
        <f t="array" ref="AZ1396">IF(ISNUMBER(AZ496), -MIN(0, AZ496/MAX(IF(ISNUMBER(AZ$396:AZ496), AZ$396:AZ496))-1), NA())</f>
        <v>#N/A</v>
      </c>
      <c r="BA1396" s="49" t="e">
        <f t="array" ref="BA1396">IF(ISNUMBER(BA496), -MIN(0, BA496/MAX(IF(ISNUMBER(BA$396:BA496), BA$396:BA496))-1), NA())</f>
        <v>#N/A</v>
      </c>
      <c r="BB1396" s="49" t="e">
        <f t="array" ref="BB1396">IF(ISNUMBER(BB496), -MIN(0, BB496/MAX(IF(ISNUMBER(BB$396:BB496), BB$396:BB496))-1), NA())</f>
        <v>#N/A</v>
      </c>
      <c r="BC1396" s="49" t="e">
        <f t="array" ref="BC1396">IF(ISNUMBER(BC496), -MIN(0, BC496/MAX(IF(ISNUMBER(BC$396:BC496), BC$396:BC496))-1), NA())</f>
        <v>#N/A</v>
      </c>
      <c r="BD1396" s="49" t="e">
        <f t="array" ref="BD1396">IF(ISNUMBER(BD496), -MIN(0, BD496/MAX(IF(ISNUMBER(BD$396:BD496), BD$396:BD496))-1), NA())</f>
        <v>#N/A</v>
      </c>
      <c r="BE1396" s="49" t="e">
        <f t="array" ref="BE1396">IF(ISNUMBER(BE496), -MIN(0, BE496/MAX(IF(ISNUMBER(BE$396:BE496), BE$396:BE496))-1), NA())</f>
        <v>#N/A</v>
      </c>
      <c r="BF1396" s="49" t="e">
        <f t="array" ref="BF1396">IF(ISNUMBER(BF496), -MIN(0, BF496/MAX(IF(ISNUMBER(BF$396:BF496), BF$396:BF496))-1), NA())</f>
        <v>#N/A</v>
      </c>
      <c r="BG1396" s="49" t="e">
        <f t="array" ref="BG1396">IF(ISNUMBER(BG496), -MIN(0, BG496/MAX(IF(ISNUMBER(BG$396:BG496), BG$396:BG496))-1), NA())</f>
        <v>#N/A</v>
      </c>
      <c r="BH1396" s="49" t="e">
        <f t="array" ref="BH1396">IF(ISNUMBER(BH496), -MIN(0, BH496/MAX(IF(ISNUMBER(BH$396:BH496), BH$396:BH496))-1), NA())</f>
        <v>#N/A</v>
      </c>
      <c r="BI1396" s="49" t="e">
        <f t="array" ref="BI1396">IF(ISNUMBER(BI496), -MIN(0, BI496/MAX(IF(ISNUMBER(BI$396:BI496), BI$396:BI496))-1), NA())</f>
        <v>#N/A</v>
      </c>
      <c r="BJ1396" s="49" t="e">
        <f t="array" ref="BJ1396">IF(ISNUMBER(BJ496), -MIN(0, BJ496/MAX(IF(ISNUMBER(BJ$396:BJ496), BJ$396:BJ496))-1), NA())</f>
        <v>#N/A</v>
      </c>
      <c r="BK1396" s="49" t="e">
        <f t="array" ref="BK1396">IF(ISNUMBER(BK496), -MIN(0, BK496/MAX(IF(ISNUMBER(BK$396:BK496), BK$396:BK496))-1), NA())</f>
        <v>#N/A</v>
      </c>
      <c r="BL1396" s="49" t="e">
        <f t="array" ref="BL1396">IF(ISNUMBER(BL496), -MIN(0, BL496/MAX(IF(ISNUMBER(BL$396:BL496), BL$396:BL496))-1), NA())</f>
        <v>#N/A</v>
      </c>
      <c r="BM1396" s="49" t="e">
        <f t="array" ref="BM1396">IF(ISNUMBER(BM496), -MIN(0, BM496/MAX(IF(ISNUMBER(BM$396:BM496), BM$396:BM496))-1), NA())</f>
        <v>#N/A</v>
      </c>
      <c r="BN1396" s="49" t="e">
        <f t="array" ref="BN1396">IF(ISNUMBER(BN496), -MIN(0, BN496/MAX(IF(ISNUMBER(BN$396:BN496), BN$396:BN496))-1), NA())</f>
        <v>#N/A</v>
      </c>
      <c r="BO1396" s="49" t="e">
        <f t="array" ref="BO1396">IF(ISNUMBER(BO496), -MIN(0, BO496/MAX(IF(ISNUMBER(BO$396:BO496), BO$396:BO496))-1), NA())</f>
        <v>#N/A</v>
      </c>
      <c r="BP1396" s="49" t="e">
        <f t="array" ref="BP1396">IF(ISNUMBER(BP496), -MIN(0, BP496/MAX(IF(ISNUMBER(BP$396:BP496), BP$396:BP496))-1), NA())</f>
        <v>#N/A</v>
      </c>
      <c r="BQ1396" s="49" t="e">
        <f t="array" ref="BQ1396">IF(ISNUMBER(BQ496), -MIN(0, BQ496/MAX(IF(ISNUMBER(BQ$396:BQ496), BQ$396:BQ496))-1), NA())</f>
        <v>#N/A</v>
      </c>
      <c r="BR1396" s="49" t="e">
        <f t="array" ref="BR1396">IF(ISNUMBER(BR496), -MIN(0, BR496/MAX(IF(ISNUMBER(BR$396:BR496), BR$396:BR496))-1), NA())</f>
        <v>#N/A</v>
      </c>
      <c r="BS1396" s="49" t="e">
        <f t="array" ref="BS1396">IF(ISNUMBER(BS496), -MIN(0, BS496/MAX(IF(ISNUMBER(BS$396:BS496), BS$396:BS496))-1), NA())</f>
        <v>#N/A</v>
      </c>
    </row>
    <row r="1397" spans="2:71">
      <c r="B1397" s="48">
        <f t="shared" si="1133"/>
        <v>1971</v>
      </c>
      <c r="M1397" s="49">
        <f t="array" ref="M1397">IF(ISNUMBER(M497), -IF(M$91, MIN(0, M497/MAX(IF(ISNUMBER(M$396:M497), M$396:M497))-1), MIN(0, M647/MAX(IF(ISNUMBER(M$546:M647), M$546:M647))-1)), NA())</f>
        <v>0</v>
      </c>
      <c r="N1397" s="49">
        <f t="array" ref="N1397">IF(ISNUMBER(N497), -IF(N$91, MIN(0, N497/MAX(IF(ISNUMBER(N$396:N497), N$396:N497))-1), MIN(0, N647/MAX(IF(ISNUMBER(N$546:N647), N$546:N647))-1)), NA())</f>
        <v>0</v>
      </c>
      <c r="X1397" s="49" t="e">
        <f t="array" ref="X1397">IF(ISNUMBER(X497), -IF(X$91, MIN(0, X497/MAX(IF(ISNUMBER(X$396:X497), X$396:X497))-1), MIN(0, X647/MAX(IF(ISNUMBER(X$546:X647), X$546:X647))-1)), NA())</f>
        <v>#N/A</v>
      </c>
      <c r="Y1397" s="49" t="e">
        <f t="array" ref="Y1397">IF(ISNUMBER(Y497), -IF(Y$91, MIN(0, Y497/MAX(IF(ISNUMBER(Y$396:Y497), Y$396:Y497))-1), MIN(0, Y647/MAX(IF(ISNUMBER(Y$546:Y647), Y$546:Y647))-1)), NA())</f>
        <v>#N/A</v>
      </c>
      <c r="AA1397" s="49">
        <f t="array" ref="AA1397">IF(ISNUMBER(AA497), -MIN(0, AA497/MAX(IF(ISNUMBER(AA$396:AA497), AA$396:AA497))-1), NA())</f>
        <v>0</v>
      </c>
      <c r="AB1397" s="49">
        <f t="array" ref="AB1397">IF(ISNUMBER(AB497), -MIN(0, AB497/MAX(IF(ISNUMBER(AB$396:AB497), AB$396:AB497))-1), NA())</f>
        <v>0</v>
      </c>
      <c r="AC1397" s="49">
        <f t="array" ref="AC1397">IF(ISNUMBER(AC497), -MIN(0, AC497/MAX(IF(ISNUMBER(AC$396:AC497), AC$396:AC497))-1), NA())</f>
        <v>0</v>
      </c>
      <c r="AD1397" s="49">
        <f t="array" ref="AD1397">IF(ISNUMBER(AD497), -MIN(0, AD497/MAX(IF(ISNUMBER(AD$396:AD497), AD$396:AD497))-1), NA())</f>
        <v>0</v>
      </c>
      <c r="AE1397" s="49">
        <f t="array" ref="AE1397">IF(ISNUMBER(AE497), -MIN(0, AE497/MAX(IF(ISNUMBER(AE$396:AE497), AE$396:AE497))-1), NA())</f>
        <v>0</v>
      </c>
      <c r="AG1397" s="49">
        <f t="array" ref="AG1397">IF(ISNUMBER(AG497), -MIN(0, AG497/MAX(IF(ISNUMBER(AG$396:AG497), AG$396:AG497))-1), NA())</f>
        <v>0</v>
      </c>
      <c r="AM1397" s="49" t="e">
        <f t="array" ref="AM1397">IF(ISNUMBER(AM497), -MIN(0, AM497/MAX(IF(ISNUMBER(AM$396:AM497), AM$396:AM497))-1), NA())</f>
        <v>#N/A</v>
      </c>
      <c r="AN1397" s="49" t="e">
        <f t="array" ref="AN1397">IF(ISNUMBER(AN497), -MIN(0, AN497/MAX(IF(ISNUMBER(AN$396:AN497), AN$396:AN497))-1), NA())</f>
        <v>#N/A</v>
      </c>
      <c r="AO1397" s="49" t="e">
        <f t="array" ref="AO1397">IF(ISNUMBER(AO497), -MIN(0, AO497/MAX(IF(ISNUMBER(AO$396:AO497), AO$396:AO497))-1), NA())</f>
        <v>#N/A</v>
      </c>
      <c r="AP1397" s="49" t="e">
        <f t="array" ref="AP1397">IF(ISNUMBER(AP497), -MIN(0, AP497/MAX(IF(ISNUMBER(AP$396:AP497), AP$396:AP497))-1), NA())</f>
        <v>#N/A</v>
      </c>
      <c r="AQ1397" s="49" t="e">
        <f t="array" ref="AQ1397">IF(ISNUMBER(AQ497), -MIN(0, AQ497/MAX(IF(ISNUMBER(AQ$396:AQ497), AQ$396:AQ497))-1), NA())</f>
        <v>#N/A</v>
      </c>
      <c r="AS1397" s="49" t="e">
        <f t="array" ref="AS1397">IF(ISNUMBER(AS497), -MIN(0, AS497/MAX(IF(ISNUMBER(AS$396:AS497), AS$396:AS497))-1), NA())</f>
        <v>#N/A</v>
      </c>
      <c r="AU1397" s="49" t="e">
        <f t="array" ref="AU1397">IF(ISNUMBER(AU497), -MIN(0, AU497/MAX(IF(ISNUMBER(AU$396:AU497), AU$396:AU497))-1), NA())</f>
        <v>#N/A</v>
      </c>
      <c r="AV1397" s="49" t="e">
        <f t="array" ref="AV1397">IF(ISNUMBER(AV497), -MIN(0, AV497/MAX(IF(ISNUMBER(AV$396:AV497), AV$396:AV497))-1), NA())</f>
        <v>#N/A</v>
      </c>
      <c r="AW1397" s="49" t="e">
        <f t="array" ref="AW1397">IF(ISNUMBER(AW497), -MIN(0, AW497/MAX(IF(ISNUMBER(AW$396:AW497), AW$396:AW497))-1), NA())</f>
        <v>#N/A</v>
      </c>
      <c r="AX1397" s="49" t="e">
        <f t="array" ref="AX1397">IF(ISNUMBER(AX497), -MIN(0, AX497/MAX(IF(ISNUMBER(AX$396:AX497), AX$396:AX497))-1), NA())</f>
        <v>#N/A</v>
      </c>
      <c r="AY1397" s="49" t="e">
        <f t="array" ref="AY1397">IF(ISNUMBER(AY497), -MIN(0, AY497/MAX(IF(ISNUMBER(AY$396:AY497), AY$396:AY497))-1), NA())</f>
        <v>#N/A</v>
      </c>
      <c r="AZ1397" s="49" t="e">
        <f t="array" ref="AZ1397">IF(ISNUMBER(AZ497), -MIN(0, AZ497/MAX(IF(ISNUMBER(AZ$396:AZ497), AZ$396:AZ497))-1), NA())</f>
        <v>#N/A</v>
      </c>
      <c r="BA1397" s="49" t="e">
        <f t="array" ref="BA1397">IF(ISNUMBER(BA497), -MIN(0, BA497/MAX(IF(ISNUMBER(BA$396:BA497), BA$396:BA497))-1), NA())</f>
        <v>#N/A</v>
      </c>
      <c r="BB1397" s="49" t="e">
        <f t="array" ref="BB1397">IF(ISNUMBER(BB497), -MIN(0, BB497/MAX(IF(ISNUMBER(BB$396:BB497), BB$396:BB497))-1), NA())</f>
        <v>#N/A</v>
      </c>
      <c r="BC1397" s="49" t="e">
        <f t="array" ref="BC1397">IF(ISNUMBER(BC497), -MIN(0, BC497/MAX(IF(ISNUMBER(BC$396:BC497), BC$396:BC497))-1), NA())</f>
        <v>#N/A</v>
      </c>
      <c r="BD1397" s="49" t="e">
        <f t="array" ref="BD1397">IF(ISNUMBER(BD497), -MIN(0, BD497/MAX(IF(ISNUMBER(BD$396:BD497), BD$396:BD497))-1), NA())</f>
        <v>#N/A</v>
      </c>
      <c r="BE1397" s="49" t="e">
        <f t="array" ref="BE1397">IF(ISNUMBER(BE497), -MIN(0, BE497/MAX(IF(ISNUMBER(BE$396:BE497), BE$396:BE497))-1), NA())</f>
        <v>#N/A</v>
      </c>
      <c r="BF1397" s="49" t="e">
        <f t="array" ref="BF1397">IF(ISNUMBER(BF497), -MIN(0, BF497/MAX(IF(ISNUMBER(BF$396:BF497), BF$396:BF497))-1), NA())</f>
        <v>#N/A</v>
      </c>
      <c r="BG1397" s="49" t="e">
        <f t="array" ref="BG1397">IF(ISNUMBER(BG497), -MIN(0, BG497/MAX(IF(ISNUMBER(BG$396:BG497), BG$396:BG497))-1), NA())</f>
        <v>#N/A</v>
      </c>
      <c r="BH1397" s="49" t="e">
        <f t="array" ref="BH1397">IF(ISNUMBER(BH497), -MIN(0, BH497/MAX(IF(ISNUMBER(BH$396:BH497), BH$396:BH497))-1), NA())</f>
        <v>#N/A</v>
      </c>
      <c r="BI1397" s="49" t="e">
        <f t="array" ref="BI1397">IF(ISNUMBER(BI497), -MIN(0, BI497/MAX(IF(ISNUMBER(BI$396:BI497), BI$396:BI497))-1), NA())</f>
        <v>#N/A</v>
      </c>
      <c r="BJ1397" s="49" t="e">
        <f t="array" ref="BJ1397">IF(ISNUMBER(BJ497), -MIN(0, BJ497/MAX(IF(ISNUMBER(BJ$396:BJ497), BJ$396:BJ497))-1), NA())</f>
        <v>#N/A</v>
      </c>
      <c r="BK1397" s="49" t="e">
        <f t="array" ref="BK1397">IF(ISNUMBER(BK497), -MIN(0, BK497/MAX(IF(ISNUMBER(BK$396:BK497), BK$396:BK497))-1), NA())</f>
        <v>#N/A</v>
      </c>
      <c r="BL1397" s="49" t="e">
        <f t="array" ref="BL1397">IF(ISNUMBER(BL497), -MIN(0, BL497/MAX(IF(ISNUMBER(BL$396:BL497), BL$396:BL497))-1), NA())</f>
        <v>#N/A</v>
      </c>
      <c r="BM1397" s="49" t="e">
        <f t="array" ref="BM1397">IF(ISNUMBER(BM497), -MIN(0, BM497/MAX(IF(ISNUMBER(BM$396:BM497), BM$396:BM497))-1), NA())</f>
        <v>#N/A</v>
      </c>
      <c r="BN1397" s="49" t="e">
        <f t="array" ref="BN1397">IF(ISNUMBER(BN497), -MIN(0, BN497/MAX(IF(ISNUMBER(BN$396:BN497), BN$396:BN497))-1), NA())</f>
        <v>#N/A</v>
      </c>
      <c r="BO1397" s="49" t="e">
        <f t="array" ref="BO1397">IF(ISNUMBER(BO497), -MIN(0, BO497/MAX(IF(ISNUMBER(BO$396:BO497), BO$396:BO497))-1), NA())</f>
        <v>#N/A</v>
      </c>
      <c r="BP1397" s="49" t="e">
        <f t="array" ref="BP1397">IF(ISNUMBER(BP497), -MIN(0, BP497/MAX(IF(ISNUMBER(BP$396:BP497), BP$396:BP497))-1), NA())</f>
        <v>#N/A</v>
      </c>
      <c r="BQ1397" s="49" t="e">
        <f t="array" ref="BQ1397">IF(ISNUMBER(BQ497), -MIN(0, BQ497/MAX(IF(ISNUMBER(BQ$396:BQ497), BQ$396:BQ497))-1), NA())</f>
        <v>#N/A</v>
      </c>
      <c r="BR1397" s="49" t="e">
        <f t="array" ref="BR1397">IF(ISNUMBER(BR497), -MIN(0, BR497/MAX(IF(ISNUMBER(BR$396:BR497), BR$396:BR497))-1), NA())</f>
        <v>#N/A</v>
      </c>
      <c r="BS1397" s="49" t="e">
        <f t="array" ref="BS1397">IF(ISNUMBER(BS497), -MIN(0, BS497/MAX(IF(ISNUMBER(BS$396:BS497), BS$396:BS497))-1), NA())</f>
        <v>#N/A</v>
      </c>
    </row>
    <row r="1398" spans="2:71">
      <c r="B1398" s="48">
        <f t="shared" si="1133"/>
        <v>1972</v>
      </c>
      <c r="M1398" s="49">
        <f t="array" ref="M1398">IF(ISNUMBER(M498), -IF(M$91, MIN(0, M498/MAX(IF(ISNUMBER(M$396:M498), M$396:M498))-1), MIN(0, M648/MAX(IF(ISNUMBER(M$546:M648), M$546:M648))-1)), NA())</f>
        <v>0</v>
      </c>
      <c r="N1398" s="49">
        <f t="array" ref="N1398">IF(ISNUMBER(N498), -IF(N$91, MIN(0, N498/MAX(IF(ISNUMBER(N$396:N498), N$396:N498))-1), MIN(0, N648/MAX(IF(ISNUMBER(N$546:N648), N$546:N648))-1)), NA())</f>
        <v>0</v>
      </c>
      <c r="X1398" s="49" t="e">
        <f t="array" ref="X1398">IF(ISNUMBER(X498), -IF(X$91, MIN(0, X498/MAX(IF(ISNUMBER(X$396:X498), X$396:X498))-1), MIN(0, X648/MAX(IF(ISNUMBER(X$546:X648), X$546:X648))-1)), NA())</f>
        <v>#N/A</v>
      </c>
      <c r="Y1398" s="49" t="e">
        <f t="array" ref="Y1398">IF(ISNUMBER(Y498), -IF(Y$91, MIN(0, Y498/MAX(IF(ISNUMBER(Y$396:Y498), Y$396:Y498))-1), MIN(0, Y648/MAX(IF(ISNUMBER(Y$546:Y648), Y$546:Y648))-1)), NA())</f>
        <v>#N/A</v>
      </c>
      <c r="AA1398" s="49">
        <f t="array" ref="AA1398">IF(ISNUMBER(AA498), -MIN(0, AA498/MAX(IF(ISNUMBER(AA$396:AA498), AA$396:AA498))-1), NA())</f>
        <v>0</v>
      </c>
      <c r="AB1398" s="49">
        <f t="array" ref="AB1398">IF(ISNUMBER(AB498), -MIN(0, AB498/MAX(IF(ISNUMBER(AB$396:AB498), AB$396:AB498))-1), NA())</f>
        <v>0</v>
      </c>
      <c r="AC1398" s="49">
        <f t="array" ref="AC1398">IF(ISNUMBER(AC498), -MIN(0, AC498/MAX(IF(ISNUMBER(AC$396:AC498), AC$396:AC498))-1), NA())</f>
        <v>0</v>
      </c>
      <c r="AD1398" s="49">
        <f t="array" ref="AD1398">IF(ISNUMBER(AD498), -MIN(0, AD498/MAX(IF(ISNUMBER(AD$396:AD498), AD$396:AD498))-1), NA())</f>
        <v>0</v>
      </c>
      <c r="AE1398" s="49">
        <f t="array" ref="AE1398">IF(ISNUMBER(AE498), -MIN(0, AE498/MAX(IF(ISNUMBER(AE$396:AE498), AE$396:AE498))-1), NA())</f>
        <v>0</v>
      </c>
      <c r="AG1398" s="49">
        <f t="array" ref="AG1398">IF(ISNUMBER(AG498), -MIN(0, AG498/MAX(IF(ISNUMBER(AG$396:AG498), AG$396:AG498))-1), NA())</f>
        <v>0</v>
      </c>
      <c r="AM1398" s="49" t="e">
        <f t="array" ref="AM1398">IF(ISNUMBER(AM498), -MIN(0, AM498/MAX(IF(ISNUMBER(AM$396:AM498), AM$396:AM498))-1), NA())</f>
        <v>#N/A</v>
      </c>
      <c r="AN1398" s="49" t="e">
        <f t="array" ref="AN1398">IF(ISNUMBER(AN498), -MIN(0, AN498/MAX(IF(ISNUMBER(AN$396:AN498), AN$396:AN498))-1), NA())</f>
        <v>#N/A</v>
      </c>
      <c r="AO1398" s="49" t="e">
        <f t="array" ref="AO1398">IF(ISNUMBER(AO498), -MIN(0, AO498/MAX(IF(ISNUMBER(AO$396:AO498), AO$396:AO498))-1), NA())</f>
        <v>#N/A</v>
      </c>
      <c r="AP1398" s="49" t="e">
        <f t="array" ref="AP1398">IF(ISNUMBER(AP498), -MIN(0, AP498/MAX(IF(ISNUMBER(AP$396:AP498), AP$396:AP498))-1), NA())</f>
        <v>#N/A</v>
      </c>
      <c r="AQ1398" s="49" t="e">
        <f t="array" ref="AQ1398">IF(ISNUMBER(AQ498), -MIN(0, AQ498/MAX(IF(ISNUMBER(AQ$396:AQ498), AQ$396:AQ498))-1), NA())</f>
        <v>#N/A</v>
      </c>
      <c r="AS1398" s="49" t="e">
        <f t="array" ref="AS1398">IF(ISNUMBER(AS498), -MIN(0, AS498/MAX(IF(ISNUMBER(AS$396:AS498), AS$396:AS498))-1), NA())</f>
        <v>#N/A</v>
      </c>
      <c r="AU1398" s="49" t="e">
        <f t="array" ref="AU1398">IF(ISNUMBER(AU498), -MIN(0, AU498/MAX(IF(ISNUMBER(AU$396:AU498), AU$396:AU498))-1), NA())</f>
        <v>#N/A</v>
      </c>
      <c r="AV1398" s="49" t="e">
        <f t="array" ref="AV1398">IF(ISNUMBER(AV498), -MIN(0, AV498/MAX(IF(ISNUMBER(AV$396:AV498), AV$396:AV498))-1), NA())</f>
        <v>#N/A</v>
      </c>
      <c r="AW1398" s="49" t="e">
        <f t="array" ref="AW1398">IF(ISNUMBER(AW498), -MIN(0, AW498/MAX(IF(ISNUMBER(AW$396:AW498), AW$396:AW498))-1), NA())</f>
        <v>#N/A</v>
      </c>
      <c r="AX1398" s="49" t="e">
        <f t="array" ref="AX1398">IF(ISNUMBER(AX498), -MIN(0, AX498/MAX(IF(ISNUMBER(AX$396:AX498), AX$396:AX498))-1), NA())</f>
        <v>#N/A</v>
      </c>
      <c r="AY1398" s="49" t="e">
        <f t="array" ref="AY1398">IF(ISNUMBER(AY498), -MIN(0, AY498/MAX(IF(ISNUMBER(AY$396:AY498), AY$396:AY498))-1), NA())</f>
        <v>#N/A</v>
      </c>
      <c r="AZ1398" s="49" t="e">
        <f t="array" ref="AZ1398">IF(ISNUMBER(AZ498), -MIN(0, AZ498/MAX(IF(ISNUMBER(AZ$396:AZ498), AZ$396:AZ498))-1), NA())</f>
        <v>#N/A</v>
      </c>
      <c r="BA1398" s="49" t="e">
        <f t="array" ref="BA1398">IF(ISNUMBER(BA498), -MIN(0, BA498/MAX(IF(ISNUMBER(BA$396:BA498), BA$396:BA498))-1), NA())</f>
        <v>#N/A</v>
      </c>
      <c r="BB1398" s="49" t="e">
        <f t="array" ref="BB1398">IF(ISNUMBER(BB498), -MIN(0, BB498/MAX(IF(ISNUMBER(BB$396:BB498), BB$396:BB498))-1), NA())</f>
        <v>#N/A</v>
      </c>
      <c r="BC1398" s="49" t="e">
        <f t="array" ref="BC1398">IF(ISNUMBER(BC498), -MIN(0, BC498/MAX(IF(ISNUMBER(BC$396:BC498), BC$396:BC498))-1), NA())</f>
        <v>#N/A</v>
      </c>
      <c r="BD1398" s="49" t="e">
        <f t="array" ref="BD1398">IF(ISNUMBER(BD498), -MIN(0, BD498/MAX(IF(ISNUMBER(BD$396:BD498), BD$396:BD498))-1), NA())</f>
        <v>#N/A</v>
      </c>
      <c r="BE1398" s="49" t="e">
        <f t="array" ref="BE1398">IF(ISNUMBER(BE498), -MIN(0, BE498/MAX(IF(ISNUMBER(BE$396:BE498), BE$396:BE498))-1), NA())</f>
        <v>#N/A</v>
      </c>
      <c r="BF1398" s="49" t="e">
        <f t="array" ref="BF1398">IF(ISNUMBER(BF498), -MIN(0, BF498/MAX(IF(ISNUMBER(BF$396:BF498), BF$396:BF498))-1), NA())</f>
        <v>#N/A</v>
      </c>
      <c r="BG1398" s="49" t="e">
        <f t="array" ref="BG1398">IF(ISNUMBER(BG498), -MIN(0, BG498/MAX(IF(ISNUMBER(BG$396:BG498), BG$396:BG498))-1), NA())</f>
        <v>#N/A</v>
      </c>
      <c r="BH1398" s="49" t="e">
        <f t="array" ref="BH1398">IF(ISNUMBER(BH498), -MIN(0, BH498/MAX(IF(ISNUMBER(BH$396:BH498), BH$396:BH498))-1), NA())</f>
        <v>#N/A</v>
      </c>
      <c r="BI1398" s="49" t="e">
        <f t="array" ref="BI1398">IF(ISNUMBER(BI498), -MIN(0, BI498/MAX(IF(ISNUMBER(BI$396:BI498), BI$396:BI498))-1), NA())</f>
        <v>#N/A</v>
      </c>
      <c r="BJ1398" s="49" t="e">
        <f t="array" ref="BJ1398">IF(ISNUMBER(BJ498), -MIN(0, BJ498/MAX(IF(ISNUMBER(BJ$396:BJ498), BJ$396:BJ498))-1), NA())</f>
        <v>#N/A</v>
      </c>
      <c r="BK1398" s="49" t="e">
        <f t="array" ref="BK1398">IF(ISNUMBER(BK498), -MIN(0, BK498/MAX(IF(ISNUMBER(BK$396:BK498), BK$396:BK498))-1), NA())</f>
        <v>#N/A</v>
      </c>
      <c r="BL1398" s="49" t="e">
        <f t="array" ref="BL1398">IF(ISNUMBER(BL498), -MIN(0, BL498/MAX(IF(ISNUMBER(BL$396:BL498), BL$396:BL498))-1), NA())</f>
        <v>#N/A</v>
      </c>
      <c r="BM1398" s="49" t="e">
        <f t="array" ref="BM1398">IF(ISNUMBER(BM498), -MIN(0, BM498/MAX(IF(ISNUMBER(BM$396:BM498), BM$396:BM498))-1), NA())</f>
        <v>#N/A</v>
      </c>
      <c r="BN1398" s="49" t="e">
        <f t="array" ref="BN1398">IF(ISNUMBER(BN498), -MIN(0, BN498/MAX(IF(ISNUMBER(BN$396:BN498), BN$396:BN498))-1), NA())</f>
        <v>#N/A</v>
      </c>
      <c r="BO1398" s="49" t="e">
        <f t="array" ref="BO1398">IF(ISNUMBER(BO498), -MIN(0, BO498/MAX(IF(ISNUMBER(BO$396:BO498), BO$396:BO498))-1), NA())</f>
        <v>#N/A</v>
      </c>
      <c r="BP1398" s="49" t="e">
        <f t="array" ref="BP1398">IF(ISNUMBER(BP498), -MIN(0, BP498/MAX(IF(ISNUMBER(BP$396:BP498), BP$396:BP498))-1), NA())</f>
        <v>#N/A</v>
      </c>
      <c r="BQ1398" s="49" t="e">
        <f t="array" ref="BQ1398">IF(ISNUMBER(BQ498), -MIN(0, BQ498/MAX(IF(ISNUMBER(BQ$396:BQ498), BQ$396:BQ498))-1), NA())</f>
        <v>#N/A</v>
      </c>
      <c r="BR1398" s="49" t="e">
        <f t="array" ref="BR1398">IF(ISNUMBER(BR498), -MIN(0, BR498/MAX(IF(ISNUMBER(BR$396:BR498), BR$396:BR498))-1), NA())</f>
        <v>#N/A</v>
      </c>
      <c r="BS1398" s="49" t="e">
        <f t="array" ref="BS1398">IF(ISNUMBER(BS498), -MIN(0, BS498/MAX(IF(ISNUMBER(BS$396:BS498), BS$396:BS498))-1), NA())</f>
        <v>#N/A</v>
      </c>
    </row>
    <row r="1399" spans="2:71">
      <c r="B1399" s="48">
        <f t="shared" si="1133"/>
        <v>1973</v>
      </c>
      <c r="M1399" s="49">
        <f t="array" ref="M1399">IF(ISNUMBER(M499), -IF(M$91, MIN(0, M499/MAX(IF(ISNUMBER(M$396:M499), M$396:M499))-1), MIN(0, M649/MAX(IF(ISNUMBER(M$546:M649), M$546:M649))-1)), NA())</f>
        <v>0.11803710431931003</v>
      </c>
      <c r="N1399" s="49">
        <f t="array" ref="N1399">IF(ISNUMBER(N499), -IF(N$91, MIN(0, N499/MAX(IF(ISNUMBER(N$396:N499), N$396:N499))-1), MIN(0, N649/MAX(IF(ISNUMBER(N$546:N649), N$546:N649))-1)), NA())</f>
        <v>9.402424282186328E-2</v>
      </c>
      <c r="X1399" s="49" t="e">
        <f t="array" ref="X1399">IF(ISNUMBER(X499), -IF(X$91, MIN(0, X499/MAX(IF(ISNUMBER(X$396:X499), X$396:X499))-1), MIN(0, X649/MAX(IF(ISNUMBER(X$546:X649), X$546:X649))-1)), NA())</f>
        <v>#N/A</v>
      </c>
      <c r="Y1399" s="49" t="e">
        <f t="array" ref="Y1399">IF(ISNUMBER(Y499), -IF(Y$91, MIN(0, Y499/MAX(IF(ISNUMBER(Y$396:Y499), Y$396:Y499))-1), MIN(0, Y649/MAX(IF(ISNUMBER(Y$546:Y649), Y$546:Y649))-1)), NA())</f>
        <v>#N/A</v>
      </c>
      <c r="AA1399" s="49">
        <f t="array" ref="AA1399">IF(ISNUMBER(AA499), -MIN(0, AA499/MAX(IF(ISNUMBER(AA$396:AA499), AA$396:AA499))-1), NA())</f>
        <v>0.11803710431931003</v>
      </c>
      <c r="AB1399" s="49">
        <f t="array" ref="AB1399">IF(ISNUMBER(AB499), -MIN(0, AB499/MAX(IF(ISNUMBER(AB$396:AB499), AB$396:AB499))-1), NA())</f>
        <v>0.11904628239088599</v>
      </c>
      <c r="AC1399" s="49">
        <f t="array" ref="AC1399">IF(ISNUMBER(AC499), -MIN(0, AC499/MAX(IF(ISNUMBER(AC$396:AC499), AC$396:AC499))-1), NA())</f>
        <v>0.15469844992258641</v>
      </c>
      <c r="AD1399" s="49">
        <f t="array" ref="AD1399">IF(ISNUMBER(AD499), -MIN(0, AD499/MAX(IF(ISNUMBER(AD$396:AD499), AD$396:AD499))-1), NA())</f>
        <v>0.10551912576042466</v>
      </c>
      <c r="AE1399" s="49">
        <f t="array" ref="AE1399">IF(ISNUMBER(AE499), -MIN(0, AE499/MAX(IF(ISNUMBER(AE$396:AE499), AE$396:AE499))-1), NA())</f>
        <v>8.508612530566706E-2</v>
      </c>
      <c r="AG1399" s="49">
        <f t="array" ref="AG1399">IF(ISNUMBER(AG499), -MIN(0, AG499/MAX(IF(ISNUMBER(AG$396:AG499), AG$396:AG499))-1), NA())</f>
        <v>0</v>
      </c>
      <c r="AM1399" s="49" t="e">
        <f t="array" ref="AM1399">IF(ISNUMBER(AM499), -MIN(0, AM499/MAX(IF(ISNUMBER(AM$396:AM499), AM$396:AM499))-1), NA())</f>
        <v>#N/A</v>
      </c>
      <c r="AN1399" s="49" t="e">
        <f t="array" ref="AN1399">IF(ISNUMBER(AN499), -MIN(0, AN499/MAX(IF(ISNUMBER(AN$396:AN499), AN$396:AN499))-1), NA())</f>
        <v>#N/A</v>
      </c>
      <c r="AO1399" s="49" t="e">
        <f t="array" ref="AO1399">IF(ISNUMBER(AO499), -MIN(0, AO499/MAX(IF(ISNUMBER(AO$396:AO499), AO$396:AO499))-1), NA())</f>
        <v>#N/A</v>
      </c>
      <c r="AP1399" s="49" t="e">
        <f t="array" ref="AP1399">IF(ISNUMBER(AP499), -MIN(0, AP499/MAX(IF(ISNUMBER(AP$396:AP499), AP$396:AP499))-1), NA())</f>
        <v>#N/A</v>
      </c>
      <c r="AQ1399" s="49" t="e">
        <f t="array" ref="AQ1399">IF(ISNUMBER(AQ499), -MIN(0, AQ499/MAX(IF(ISNUMBER(AQ$396:AQ499), AQ$396:AQ499))-1), NA())</f>
        <v>#N/A</v>
      </c>
      <c r="AS1399" s="49" t="e">
        <f t="array" ref="AS1399">IF(ISNUMBER(AS499), -MIN(0, AS499/MAX(IF(ISNUMBER(AS$396:AS499), AS$396:AS499))-1), NA())</f>
        <v>#N/A</v>
      </c>
      <c r="AU1399" s="49" t="e">
        <f t="array" ref="AU1399">IF(ISNUMBER(AU499), -MIN(0, AU499/MAX(IF(ISNUMBER(AU$396:AU499), AU$396:AU499))-1), NA())</f>
        <v>#N/A</v>
      </c>
      <c r="AV1399" s="49" t="e">
        <f t="array" ref="AV1399">IF(ISNUMBER(AV499), -MIN(0, AV499/MAX(IF(ISNUMBER(AV$396:AV499), AV$396:AV499))-1), NA())</f>
        <v>#N/A</v>
      </c>
      <c r="AW1399" s="49" t="e">
        <f t="array" ref="AW1399">IF(ISNUMBER(AW499), -MIN(0, AW499/MAX(IF(ISNUMBER(AW$396:AW499), AW$396:AW499))-1), NA())</f>
        <v>#N/A</v>
      </c>
      <c r="AX1399" s="49" t="e">
        <f t="array" ref="AX1399">IF(ISNUMBER(AX499), -MIN(0, AX499/MAX(IF(ISNUMBER(AX$396:AX499), AX$396:AX499))-1), NA())</f>
        <v>#N/A</v>
      </c>
      <c r="AY1399" s="49" t="e">
        <f t="array" ref="AY1399">IF(ISNUMBER(AY499), -MIN(0, AY499/MAX(IF(ISNUMBER(AY$396:AY499), AY$396:AY499))-1), NA())</f>
        <v>#N/A</v>
      </c>
      <c r="AZ1399" s="49" t="e">
        <f t="array" ref="AZ1399">IF(ISNUMBER(AZ499), -MIN(0, AZ499/MAX(IF(ISNUMBER(AZ$396:AZ499), AZ$396:AZ499))-1), NA())</f>
        <v>#N/A</v>
      </c>
      <c r="BA1399" s="49" t="e">
        <f t="array" ref="BA1399">IF(ISNUMBER(BA499), -MIN(0, BA499/MAX(IF(ISNUMBER(BA$396:BA499), BA$396:BA499))-1), NA())</f>
        <v>#N/A</v>
      </c>
      <c r="BB1399" s="49" t="e">
        <f t="array" ref="BB1399">IF(ISNUMBER(BB499), -MIN(0, BB499/MAX(IF(ISNUMBER(BB$396:BB499), BB$396:BB499))-1), NA())</f>
        <v>#N/A</v>
      </c>
      <c r="BC1399" s="49" t="e">
        <f t="array" ref="BC1399">IF(ISNUMBER(BC499), -MIN(0, BC499/MAX(IF(ISNUMBER(BC$396:BC499), BC$396:BC499))-1), NA())</f>
        <v>#N/A</v>
      </c>
      <c r="BD1399" s="49" t="e">
        <f t="array" ref="BD1399">IF(ISNUMBER(BD499), -MIN(0, BD499/MAX(IF(ISNUMBER(BD$396:BD499), BD$396:BD499))-1), NA())</f>
        <v>#N/A</v>
      </c>
      <c r="BE1399" s="49" t="e">
        <f t="array" ref="BE1399">IF(ISNUMBER(BE499), -MIN(0, BE499/MAX(IF(ISNUMBER(BE$396:BE499), BE$396:BE499))-1), NA())</f>
        <v>#N/A</v>
      </c>
      <c r="BF1399" s="49" t="e">
        <f t="array" ref="BF1399">IF(ISNUMBER(BF499), -MIN(0, BF499/MAX(IF(ISNUMBER(BF$396:BF499), BF$396:BF499))-1), NA())</f>
        <v>#N/A</v>
      </c>
      <c r="BG1399" s="49" t="e">
        <f t="array" ref="BG1399">IF(ISNUMBER(BG499), -MIN(0, BG499/MAX(IF(ISNUMBER(BG$396:BG499), BG$396:BG499))-1), NA())</f>
        <v>#N/A</v>
      </c>
      <c r="BH1399" s="49" t="e">
        <f t="array" ref="BH1399">IF(ISNUMBER(BH499), -MIN(0, BH499/MAX(IF(ISNUMBER(BH$396:BH499), BH$396:BH499))-1), NA())</f>
        <v>#N/A</v>
      </c>
      <c r="BI1399" s="49" t="e">
        <f t="array" ref="BI1399">IF(ISNUMBER(BI499), -MIN(0, BI499/MAX(IF(ISNUMBER(BI$396:BI499), BI$396:BI499))-1), NA())</f>
        <v>#N/A</v>
      </c>
      <c r="BJ1399" s="49" t="e">
        <f t="array" ref="BJ1399">IF(ISNUMBER(BJ499), -MIN(0, BJ499/MAX(IF(ISNUMBER(BJ$396:BJ499), BJ$396:BJ499))-1), NA())</f>
        <v>#N/A</v>
      </c>
      <c r="BK1399" s="49" t="e">
        <f t="array" ref="BK1399">IF(ISNUMBER(BK499), -MIN(0, BK499/MAX(IF(ISNUMBER(BK$396:BK499), BK$396:BK499))-1), NA())</f>
        <v>#N/A</v>
      </c>
      <c r="BL1399" s="49" t="e">
        <f t="array" ref="BL1399">IF(ISNUMBER(BL499), -MIN(0, BL499/MAX(IF(ISNUMBER(BL$396:BL499), BL$396:BL499))-1), NA())</f>
        <v>#N/A</v>
      </c>
      <c r="BM1399" s="49" t="e">
        <f t="array" ref="BM1399">IF(ISNUMBER(BM499), -MIN(0, BM499/MAX(IF(ISNUMBER(BM$396:BM499), BM$396:BM499))-1), NA())</f>
        <v>#N/A</v>
      </c>
      <c r="BN1399" s="49" t="e">
        <f t="array" ref="BN1399">IF(ISNUMBER(BN499), -MIN(0, BN499/MAX(IF(ISNUMBER(BN$396:BN499), BN$396:BN499))-1), NA())</f>
        <v>#N/A</v>
      </c>
      <c r="BO1399" s="49" t="e">
        <f t="array" ref="BO1399">IF(ISNUMBER(BO499), -MIN(0, BO499/MAX(IF(ISNUMBER(BO$396:BO499), BO$396:BO499))-1), NA())</f>
        <v>#N/A</v>
      </c>
      <c r="BP1399" s="49" t="e">
        <f t="array" ref="BP1399">IF(ISNUMBER(BP499), -MIN(0, BP499/MAX(IF(ISNUMBER(BP$396:BP499), BP$396:BP499))-1), NA())</f>
        <v>#N/A</v>
      </c>
      <c r="BQ1399" s="49" t="e">
        <f t="array" ref="BQ1399">IF(ISNUMBER(BQ499), -MIN(0, BQ499/MAX(IF(ISNUMBER(BQ$396:BQ499), BQ$396:BQ499))-1), NA())</f>
        <v>#N/A</v>
      </c>
      <c r="BR1399" s="49" t="e">
        <f t="array" ref="BR1399">IF(ISNUMBER(BR499), -MIN(0, BR499/MAX(IF(ISNUMBER(BR$396:BR499), BR$396:BR499))-1), NA())</f>
        <v>#N/A</v>
      </c>
      <c r="BS1399" s="49" t="e">
        <f t="array" ref="BS1399">IF(ISNUMBER(BS499), -MIN(0, BS499/MAX(IF(ISNUMBER(BS$396:BS499), BS$396:BS499))-1), NA())</f>
        <v>#N/A</v>
      </c>
    </row>
    <row r="1400" spans="2:71">
      <c r="B1400" s="48">
        <f t="shared" si="1133"/>
        <v>1974</v>
      </c>
      <c r="M1400" s="49">
        <f t="array" ref="M1400">IF(ISNUMBER(M500), -IF(M$91, MIN(0, M500/MAX(IF(ISNUMBER(M$396:M500), M$396:M500))-1), MIN(0, M650/MAX(IF(ISNUMBER(M$546:M650), M$546:M650))-1)), NA())</f>
        <v>0.28130698246505237</v>
      </c>
      <c r="N1400" s="49">
        <f t="array" ref="N1400">IF(ISNUMBER(N500), -IF(N$91, MIN(0, N500/MAX(IF(ISNUMBER(N$396:N500), N$396:N500))-1), MIN(0, N650/MAX(IF(ISNUMBER(N$546:N650), N$546:N650))-1)), NA())</f>
        <v>0.22395721776894251</v>
      </c>
      <c r="X1400" s="49" t="e">
        <f t="array" ref="X1400">IF(ISNUMBER(X500), -IF(X$91, MIN(0, X500/MAX(IF(ISNUMBER(X$396:X500), X$396:X500))-1), MIN(0, X650/MAX(IF(ISNUMBER(X$546:X650), X$546:X650))-1)), NA())</f>
        <v>#N/A</v>
      </c>
      <c r="Y1400" s="49" t="e">
        <f t="array" ref="Y1400">IF(ISNUMBER(Y500), -IF(Y$91, MIN(0, Y500/MAX(IF(ISNUMBER(Y$396:Y500), Y$396:Y500))-1), MIN(0, Y650/MAX(IF(ISNUMBER(Y$546:Y650), Y$546:Y650))-1)), NA())</f>
        <v>#N/A</v>
      </c>
      <c r="AA1400" s="49">
        <f t="array" ref="AA1400">IF(ISNUMBER(AA500), -MIN(0, AA500/MAX(IF(ISNUMBER(AA$396:AA500), AA$396:AA500))-1), NA())</f>
        <v>0.28130698246505237</v>
      </c>
      <c r="AB1400" s="49">
        <f t="array" ref="AB1400">IF(ISNUMBER(AB500), -MIN(0, AB500/MAX(IF(ISNUMBER(AB$396:AB500), AB$396:AB500))-1), NA())</f>
        <v>0.26014981493404554</v>
      </c>
      <c r="AC1400" s="49">
        <f t="array" ref="AC1400">IF(ISNUMBER(AC500), -MIN(0, AC500/MAX(IF(ISNUMBER(AC$396:AC500), AC$396:AC500))-1), NA())</f>
        <v>0.30051786964871929</v>
      </c>
      <c r="AD1400" s="49">
        <f t="array" ref="AD1400">IF(ISNUMBER(AD500), -MIN(0, AD500/MAX(IF(ISNUMBER(AD$396:AD500), AD$396:AD500))-1), NA())</f>
        <v>0.23519624808614792</v>
      </c>
      <c r="AE1400" s="49">
        <f t="array" ref="AE1400">IF(ISNUMBER(AE500), -MIN(0, AE500/MAX(IF(ISNUMBER(AE$396:AE500), AE$396:AE500))-1), NA())</f>
        <v>0.21032036531154996</v>
      </c>
      <c r="AG1400" s="49">
        <f t="array" ref="AG1400">IF(ISNUMBER(AG500), -MIN(0, AG500/MAX(IF(ISNUMBER(AG$396:AG500), AG$396:AG500))-1), NA())</f>
        <v>0</v>
      </c>
      <c r="AM1400" s="49" t="e">
        <f t="array" ref="AM1400">IF(ISNUMBER(AM500), -MIN(0, AM500/MAX(IF(ISNUMBER(AM$396:AM500), AM$396:AM500))-1), NA())</f>
        <v>#N/A</v>
      </c>
      <c r="AN1400" s="49" t="e">
        <f t="array" ref="AN1400">IF(ISNUMBER(AN500), -MIN(0, AN500/MAX(IF(ISNUMBER(AN$396:AN500), AN$396:AN500))-1), NA())</f>
        <v>#N/A</v>
      </c>
      <c r="AO1400" s="49" t="e">
        <f t="array" ref="AO1400">IF(ISNUMBER(AO500), -MIN(0, AO500/MAX(IF(ISNUMBER(AO$396:AO500), AO$396:AO500))-1), NA())</f>
        <v>#N/A</v>
      </c>
      <c r="AP1400" s="49" t="e">
        <f t="array" ref="AP1400">IF(ISNUMBER(AP500), -MIN(0, AP500/MAX(IF(ISNUMBER(AP$396:AP500), AP$396:AP500))-1), NA())</f>
        <v>#N/A</v>
      </c>
      <c r="AQ1400" s="49" t="e">
        <f t="array" ref="AQ1400">IF(ISNUMBER(AQ500), -MIN(0, AQ500/MAX(IF(ISNUMBER(AQ$396:AQ500), AQ$396:AQ500))-1), NA())</f>
        <v>#N/A</v>
      </c>
      <c r="AS1400" s="49" t="e">
        <f t="array" ref="AS1400">IF(ISNUMBER(AS500), -MIN(0, AS500/MAX(IF(ISNUMBER(AS$396:AS500), AS$396:AS500))-1), NA())</f>
        <v>#N/A</v>
      </c>
      <c r="AU1400" s="49" t="e">
        <f t="array" ref="AU1400">IF(ISNUMBER(AU500), -MIN(0, AU500/MAX(IF(ISNUMBER(AU$396:AU500), AU$396:AU500))-1), NA())</f>
        <v>#N/A</v>
      </c>
      <c r="AV1400" s="49" t="e">
        <f t="array" ref="AV1400">IF(ISNUMBER(AV500), -MIN(0, AV500/MAX(IF(ISNUMBER(AV$396:AV500), AV$396:AV500))-1), NA())</f>
        <v>#N/A</v>
      </c>
      <c r="AW1400" s="49" t="e">
        <f t="array" ref="AW1400">IF(ISNUMBER(AW500), -MIN(0, AW500/MAX(IF(ISNUMBER(AW$396:AW500), AW$396:AW500))-1), NA())</f>
        <v>#N/A</v>
      </c>
      <c r="AX1400" s="49" t="e">
        <f t="array" ref="AX1400">IF(ISNUMBER(AX500), -MIN(0, AX500/MAX(IF(ISNUMBER(AX$396:AX500), AX$396:AX500))-1), NA())</f>
        <v>#N/A</v>
      </c>
      <c r="AY1400" s="49" t="e">
        <f t="array" ref="AY1400">IF(ISNUMBER(AY500), -MIN(0, AY500/MAX(IF(ISNUMBER(AY$396:AY500), AY$396:AY500))-1), NA())</f>
        <v>#N/A</v>
      </c>
      <c r="AZ1400" s="49" t="e">
        <f t="array" ref="AZ1400">IF(ISNUMBER(AZ500), -MIN(0, AZ500/MAX(IF(ISNUMBER(AZ$396:AZ500), AZ$396:AZ500))-1), NA())</f>
        <v>#N/A</v>
      </c>
      <c r="BA1400" s="49" t="e">
        <f t="array" ref="BA1400">IF(ISNUMBER(BA500), -MIN(0, BA500/MAX(IF(ISNUMBER(BA$396:BA500), BA$396:BA500))-1), NA())</f>
        <v>#N/A</v>
      </c>
      <c r="BB1400" s="49" t="e">
        <f t="array" ref="BB1400">IF(ISNUMBER(BB500), -MIN(0, BB500/MAX(IF(ISNUMBER(BB$396:BB500), BB$396:BB500))-1), NA())</f>
        <v>#N/A</v>
      </c>
      <c r="BC1400" s="49" t="e">
        <f t="array" ref="BC1400">IF(ISNUMBER(BC500), -MIN(0, BC500/MAX(IF(ISNUMBER(BC$396:BC500), BC$396:BC500))-1), NA())</f>
        <v>#N/A</v>
      </c>
      <c r="BD1400" s="49" t="e">
        <f t="array" ref="BD1400">IF(ISNUMBER(BD500), -MIN(0, BD500/MAX(IF(ISNUMBER(BD$396:BD500), BD$396:BD500))-1), NA())</f>
        <v>#N/A</v>
      </c>
      <c r="BE1400" s="49" t="e">
        <f t="array" ref="BE1400">IF(ISNUMBER(BE500), -MIN(0, BE500/MAX(IF(ISNUMBER(BE$396:BE500), BE$396:BE500))-1), NA())</f>
        <v>#N/A</v>
      </c>
      <c r="BF1400" s="49" t="e">
        <f t="array" ref="BF1400">IF(ISNUMBER(BF500), -MIN(0, BF500/MAX(IF(ISNUMBER(BF$396:BF500), BF$396:BF500))-1), NA())</f>
        <v>#N/A</v>
      </c>
      <c r="BG1400" s="49" t="e">
        <f t="array" ref="BG1400">IF(ISNUMBER(BG500), -MIN(0, BG500/MAX(IF(ISNUMBER(BG$396:BG500), BG$396:BG500))-1), NA())</f>
        <v>#N/A</v>
      </c>
      <c r="BH1400" s="49" t="e">
        <f t="array" ref="BH1400">IF(ISNUMBER(BH500), -MIN(0, BH500/MAX(IF(ISNUMBER(BH$396:BH500), BH$396:BH500))-1), NA())</f>
        <v>#N/A</v>
      </c>
      <c r="BI1400" s="49" t="e">
        <f t="array" ref="BI1400">IF(ISNUMBER(BI500), -MIN(0, BI500/MAX(IF(ISNUMBER(BI$396:BI500), BI$396:BI500))-1), NA())</f>
        <v>#N/A</v>
      </c>
      <c r="BJ1400" s="49" t="e">
        <f t="array" ref="BJ1400">IF(ISNUMBER(BJ500), -MIN(0, BJ500/MAX(IF(ISNUMBER(BJ$396:BJ500), BJ$396:BJ500))-1), NA())</f>
        <v>#N/A</v>
      </c>
      <c r="BK1400" s="49" t="e">
        <f t="array" ref="BK1400">IF(ISNUMBER(BK500), -MIN(0, BK500/MAX(IF(ISNUMBER(BK$396:BK500), BK$396:BK500))-1), NA())</f>
        <v>#N/A</v>
      </c>
      <c r="BL1400" s="49" t="e">
        <f t="array" ref="BL1400">IF(ISNUMBER(BL500), -MIN(0, BL500/MAX(IF(ISNUMBER(BL$396:BL500), BL$396:BL500))-1), NA())</f>
        <v>#N/A</v>
      </c>
      <c r="BM1400" s="49" t="e">
        <f t="array" ref="BM1400">IF(ISNUMBER(BM500), -MIN(0, BM500/MAX(IF(ISNUMBER(BM$396:BM500), BM$396:BM500))-1), NA())</f>
        <v>#N/A</v>
      </c>
      <c r="BN1400" s="49" t="e">
        <f t="array" ref="BN1400">IF(ISNUMBER(BN500), -MIN(0, BN500/MAX(IF(ISNUMBER(BN$396:BN500), BN$396:BN500))-1), NA())</f>
        <v>#N/A</v>
      </c>
      <c r="BO1400" s="49" t="e">
        <f t="array" ref="BO1400">IF(ISNUMBER(BO500), -MIN(0, BO500/MAX(IF(ISNUMBER(BO$396:BO500), BO$396:BO500))-1), NA())</f>
        <v>#N/A</v>
      </c>
      <c r="BP1400" s="49" t="e">
        <f t="array" ref="BP1400">IF(ISNUMBER(BP500), -MIN(0, BP500/MAX(IF(ISNUMBER(BP$396:BP500), BP$396:BP500))-1), NA())</f>
        <v>#N/A</v>
      </c>
      <c r="BQ1400" s="49" t="e">
        <f t="array" ref="BQ1400">IF(ISNUMBER(BQ500), -MIN(0, BQ500/MAX(IF(ISNUMBER(BQ$396:BQ500), BQ$396:BQ500))-1), NA())</f>
        <v>#N/A</v>
      </c>
      <c r="BR1400" s="49" t="e">
        <f t="array" ref="BR1400">IF(ISNUMBER(BR500), -MIN(0, BR500/MAX(IF(ISNUMBER(BR$396:BR500), BR$396:BR500))-1), NA())</f>
        <v>#N/A</v>
      </c>
      <c r="BS1400" s="49" t="e">
        <f t="array" ref="BS1400">IF(ISNUMBER(BS500), -MIN(0, BS500/MAX(IF(ISNUMBER(BS$396:BS500), BS$396:BS500))-1), NA())</f>
        <v>#N/A</v>
      </c>
    </row>
    <row r="1401" spans="2:71">
      <c r="B1401" s="48">
        <f t="shared" si="1133"/>
        <v>1975</v>
      </c>
      <c r="M1401" s="49">
        <f t="array" ref="M1401">IF(ISNUMBER(M501), -IF(M$91, MIN(0, M501/MAX(IF(ISNUMBER(M$396:M501), M$396:M501))-1), MIN(0, M651/MAX(IF(ISNUMBER(M$546:M651), M$546:M651))-1)), NA())</f>
        <v>6.6368807472570901E-2</v>
      </c>
      <c r="N1401" s="49">
        <f t="array" ref="N1401">IF(ISNUMBER(N501), -IF(N$91, MIN(0, N501/MAX(IF(ISNUMBER(N$396:N501), N$396:N501))-1), MIN(0, N651/MAX(IF(ISNUMBER(N$546:N651), N$546:N651))-1)), NA())</f>
        <v>2.2702805378266522E-2</v>
      </c>
      <c r="X1401" s="49" t="e">
        <f t="array" ref="X1401">IF(ISNUMBER(X501), -IF(X$91, MIN(0, X501/MAX(IF(ISNUMBER(X$396:X501), X$396:X501))-1), MIN(0, X651/MAX(IF(ISNUMBER(X$546:X651), X$546:X651))-1)), NA())</f>
        <v>#N/A</v>
      </c>
      <c r="Y1401" s="49" t="e">
        <f t="array" ref="Y1401">IF(ISNUMBER(Y501), -IF(Y$91, MIN(0, Y501/MAX(IF(ISNUMBER(Y$396:Y501), Y$396:Y501))-1), MIN(0, Y651/MAX(IF(ISNUMBER(Y$546:Y651), Y$546:Y651))-1)), NA())</f>
        <v>#N/A</v>
      </c>
      <c r="AA1401" s="49">
        <f t="array" ref="AA1401">IF(ISNUMBER(AA501), -MIN(0, AA501/MAX(IF(ISNUMBER(AA$396:AA501), AA$396:AA501))-1), NA())</f>
        <v>6.6368807472570901E-2</v>
      </c>
      <c r="AB1401" s="49">
        <f t="array" ref="AB1401">IF(ISNUMBER(AB501), -MIN(0, AB501/MAX(IF(ISNUMBER(AB$396:AB501), AB$396:AB501))-1), NA())</f>
        <v>1.7245145972987541E-2</v>
      </c>
      <c r="AC1401" s="49">
        <f t="array" ref="AC1401">IF(ISNUMBER(AC501), -MIN(0, AC501/MAX(IF(ISNUMBER(AC$396:AC501), AC$396:AC501))-1), NA())</f>
        <v>4.751725540438867E-2</v>
      </c>
      <c r="AD1401" s="49">
        <f t="array" ref="AD1401">IF(ISNUMBER(AD501), -MIN(0, AD501/MAX(IF(ISNUMBER(AD$396:AD501), AD$396:AD501))-1), NA())</f>
        <v>6.5025549881284617E-3</v>
      </c>
      <c r="AE1401" s="49">
        <f t="array" ref="AE1401">IF(ISNUMBER(AE501), -MIN(0, AE501/MAX(IF(ISNUMBER(AE$396:AE501), AE$396:AE501))-1), NA())</f>
        <v>0</v>
      </c>
      <c r="AG1401" s="49">
        <f t="array" ref="AG1401">IF(ISNUMBER(AG501), -MIN(0, AG501/MAX(IF(ISNUMBER(AG$396:AG501), AG$396:AG501))-1), NA())</f>
        <v>0</v>
      </c>
      <c r="AM1401" s="49" t="e">
        <f t="array" ref="AM1401">IF(ISNUMBER(AM501), -MIN(0, AM501/MAX(IF(ISNUMBER(AM$396:AM501), AM$396:AM501))-1), NA())</f>
        <v>#N/A</v>
      </c>
      <c r="AN1401" s="49" t="e">
        <f t="array" ref="AN1401">IF(ISNUMBER(AN501), -MIN(0, AN501/MAX(IF(ISNUMBER(AN$396:AN501), AN$396:AN501))-1), NA())</f>
        <v>#N/A</v>
      </c>
      <c r="AO1401" s="49" t="e">
        <f t="array" ref="AO1401">IF(ISNUMBER(AO501), -MIN(0, AO501/MAX(IF(ISNUMBER(AO$396:AO501), AO$396:AO501))-1), NA())</f>
        <v>#N/A</v>
      </c>
      <c r="AP1401" s="49" t="e">
        <f t="array" ref="AP1401">IF(ISNUMBER(AP501), -MIN(0, AP501/MAX(IF(ISNUMBER(AP$396:AP501), AP$396:AP501))-1), NA())</f>
        <v>#N/A</v>
      </c>
      <c r="AQ1401" s="49" t="e">
        <f t="array" ref="AQ1401">IF(ISNUMBER(AQ501), -MIN(0, AQ501/MAX(IF(ISNUMBER(AQ$396:AQ501), AQ$396:AQ501))-1), NA())</f>
        <v>#N/A</v>
      </c>
      <c r="AS1401" s="49" t="e">
        <f t="array" ref="AS1401">IF(ISNUMBER(AS501), -MIN(0, AS501/MAX(IF(ISNUMBER(AS$396:AS501), AS$396:AS501))-1), NA())</f>
        <v>#N/A</v>
      </c>
      <c r="AU1401" s="49" t="e">
        <f t="array" ref="AU1401">IF(ISNUMBER(AU501), -MIN(0, AU501/MAX(IF(ISNUMBER(AU$396:AU501), AU$396:AU501))-1), NA())</f>
        <v>#N/A</v>
      </c>
      <c r="AV1401" s="49" t="e">
        <f t="array" ref="AV1401">IF(ISNUMBER(AV501), -MIN(0, AV501/MAX(IF(ISNUMBER(AV$396:AV501), AV$396:AV501))-1), NA())</f>
        <v>#N/A</v>
      </c>
      <c r="AW1401" s="49" t="e">
        <f t="array" ref="AW1401">IF(ISNUMBER(AW501), -MIN(0, AW501/MAX(IF(ISNUMBER(AW$396:AW501), AW$396:AW501))-1), NA())</f>
        <v>#N/A</v>
      </c>
      <c r="AX1401" s="49" t="e">
        <f t="array" ref="AX1401">IF(ISNUMBER(AX501), -MIN(0, AX501/MAX(IF(ISNUMBER(AX$396:AX501), AX$396:AX501))-1), NA())</f>
        <v>#N/A</v>
      </c>
      <c r="AY1401" s="49" t="e">
        <f t="array" ref="AY1401">IF(ISNUMBER(AY501), -MIN(0, AY501/MAX(IF(ISNUMBER(AY$396:AY501), AY$396:AY501))-1), NA())</f>
        <v>#N/A</v>
      </c>
      <c r="AZ1401" s="49" t="e">
        <f t="array" ref="AZ1401">IF(ISNUMBER(AZ501), -MIN(0, AZ501/MAX(IF(ISNUMBER(AZ$396:AZ501), AZ$396:AZ501))-1), NA())</f>
        <v>#N/A</v>
      </c>
      <c r="BA1401" s="49" t="e">
        <f t="array" ref="BA1401">IF(ISNUMBER(BA501), -MIN(0, BA501/MAX(IF(ISNUMBER(BA$396:BA501), BA$396:BA501))-1), NA())</f>
        <v>#N/A</v>
      </c>
      <c r="BB1401" s="49" t="e">
        <f t="array" ref="BB1401">IF(ISNUMBER(BB501), -MIN(0, BB501/MAX(IF(ISNUMBER(BB$396:BB501), BB$396:BB501))-1), NA())</f>
        <v>#N/A</v>
      </c>
      <c r="BC1401" s="49" t="e">
        <f t="array" ref="BC1401">IF(ISNUMBER(BC501), -MIN(0, BC501/MAX(IF(ISNUMBER(BC$396:BC501), BC$396:BC501))-1), NA())</f>
        <v>#N/A</v>
      </c>
      <c r="BD1401" s="49" t="e">
        <f t="array" ref="BD1401">IF(ISNUMBER(BD501), -MIN(0, BD501/MAX(IF(ISNUMBER(BD$396:BD501), BD$396:BD501))-1), NA())</f>
        <v>#N/A</v>
      </c>
      <c r="BE1401" s="49" t="e">
        <f t="array" ref="BE1401">IF(ISNUMBER(BE501), -MIN(0, BE501/MAX(IF(ISNUMBER(BE$396:BE501), BE$396:BE501))-1), NA())</f>
        <v>#N/A</v>
      </c>
      <c r="BF1401" s="49" t="e">
        <f t="array" ref="BF1401">IF(ISNUMBER(BF501), -MIN(0, BF501/MAX(IF(ISNUMBER(BF$396:BF501), BF$396:BF501))-1), NA())</f>
        <v>#N/A</v>
      </c>
      <c r="BG1401" s="49" t="e">
        <f t="array" ref="BG1401">IF(ISNUMBER(BG501), -MIN(0, BG501/MAX(IF(ISNUMBER(BG$396:BG501), BG$396:BG501))-1), NA())</f>
        <v>#N/A</v>
      </c>
      <c r="BH1401" s="49" t="e">
        <f t="array" ref="BH1401">IF(ISNUMBER(BH501), -MIN(0, BH501/MAX(IF(ISNUMBER(BH$396:BH501), BH$396:BH501))-1), NA())</f>
        <v>#N/A</v>
      </c>
      <c r="BI1401" s="49" t="e">
        <f t="array" ref="BI1401">IF(ISNUMBER(BI501), -MIN(0, BI501/MAX(IF(ISNUMBER(BI$396:BI501), BI$396:BI501))-1), NA())</f>
        <v>#N/A</v>
      </c>
      <c r="BJ1401" s="49" t="e">
        <f t="array" ref="BJ1401">IF(ISNUMBER(BJ501), -MIN(0, BJ501/MAX(IF(ISNUMBER(BJ$396:BJ501), BJ$396:BJ501))-1), NA())</f>
        <v>#N/A</v>
      </c>
      <c r="BK1401" s="49" t="e">
        <f t="array" ref="BK1401">IF(ISNUMBER(BK501), -MIN(0, BK501/MAX(IF(ISNUMBER(BK$396:BK501), BK$396:BK501))-1), NA())</f>
        <v>#N/A</v>
      </c>
      <c r="BL1401" s="49" t="e">
        <f t="array" ref="BL1401">IF(ISNUMBER(BL501), -MIN(0, BL501/MAX(IF(ISNUMBER(BL$396:BL501), BL$396:BL501))-1), NA())</f>
        <v>#N/A</v>
      </c>
      <c r="BM1401" s="49" t="e">
        <f t="array" ref="BM1401">IF(ISNUMBER(BM501), -MIN(0, BM501/MAX(IF(ISNUMBER(BM$396:BM501), BM$396:BM501))-1), NA())</f>
        <v>#N/A</v>
      </c>
      <c r="BN1401" s="49" t="e">
        <f t="array" ref="BN1401">IF(ISNUMBER(BN501), -MIN(0, BN501/MAX(IF(ISNUMBER(BN$396:BN501), BN$396:BN501))-1), NA())</f>
        <v>#N/A</v>
      </c>
      <c r="BO1401" s="49" t="e">
        <f t="array" ref="BO1401">IF(ISNUMBER(BO501), -MIN(0, BO501/MAX(IF(ISNUMBER(BO$396:BO501), BO$396:BO501))-1), NA())</f>
        <v>#N/A</v>
      </c>
      <c r="BP1401" s="49" t="e">
        <f t="array" ref="BP1401">IF(ISNUMBER(BP501), -MIN(0, BP501/MAX(IF(ISNUMBER(BP$396:BP501), BP$396:BP501))-1), NA())</f>
        <v>#N/A</v>
      </c>
      <c r="BQ1401" s="49" t="e">
        <f t="array" ref="BQ1401">IF(ISNUMBER(BQ501), -MIN(0, BQ501/MAX(IF(ISNUMBER(BQ$396:BQ501), BQ$396:BQ501))-1), NA())</f>
        <v>#N/A</v>
      </c>
      <c r="BR1401" s="49" t="e">
        <f t="array" ref="BR1401">IF(ISNUMBER(BR501), -MIN(0, BR501/MAX(IF(ISNUMBER(BR$396:BR501), BR$396:BR501))-1), NA())</f>
        <v>#N/A</v>
      </c>
      <c r="BS1401" s="49" t="e">
        <f t="array" ref="BS1401">IF(ISNUMBER(BS501), -MIN(0, BS501/MAX(IF(ISNUMBER(BS$396:BS501), BS$396:BS501))-1), NA())</f>
        <v>#N/A</v>
      </c>
    </row>
    <row r="1402" spans="2:71">
      <c r="B1402" s="48">
        <f t="shared" si="1133"/>
        <v>1976</v>
      </c>
      <c r="M1402" s="49">
        <f t="array" ref="M1402">IF(ISNUMBER(M502), -IF(M$91, MIN(0, M502/MAX(IF(ISNUMBER(M$396:M502), M$396:M502))-1), MIN(0, M652/MAX(IF(ISNUMBER(M$546:M652), M$546:M652))-1)), NA())</f>
        <v>0</v>
      </c>
      <c r="N1402" s="49">
        <f t="array" ref="N1402">IF(ISNUMBER(N502), -IF(N$91, MIN(0, N502/MAX(IF(ISNUMBER(N$396:N502), N$396:N502))-1), MIN(0, N652/MAX(IF(ISNUMBER(N$546:N652), N$546:N652))-1)), NA())</f>
        <v>0</v>
      </c>
      <c r="X1402" s="49" t="e">
        <f t="array" ref="X1402">IF(ISNUMBER(X502), -IF(X$91, MIN(0, X502/MAX(IF(ISNUMBER(X$396:X502), X$396:X502))-1), MIN(0, X652/MAX(IF(ISNUMBER(X$546:X652), X$546:X652))-1)), NA())</f>
        <v>#N/A</v>
      </c>
      <c r="Y1402" s="49" t="e">
        <f t="array" ref="Y1402">IF(ISNUMBER(Y502), -IF(Y$91, MIN(0, Y502/MAX(IF(ISNUMBER(Y$396:Y502), Y$396:Y502))-1), MIN(0, Y652/MAX(IF(ISNUMBER(Y$546:Y652), Y$546:Y652))-1)), NA())</f>
        <v>#N/A</v>
      </c>
      <c r="AA1402" s="49">
        <f t="array" ref="AA1402">IF(ISNUMBER(AA502), -MIN(0, AA502/MAX(IF(ISNUMBER(AA$396:AA502), AA$396:AA502))-1), NA())</f>
        <v>0</v>
      </c>
      <c r="AB1402" s="49">
        <f t="array" ref="AB1402">IF(ISNUMBER(AB502), -MIN(0, AB502/MAX(IF(ISNUMBER(AB$396:AB502), AB$396:AB502))-1), NA())</f>
        <v>0</v>
      </c>
      <c r="AC1402" s="49">
        <f t="array" ref="AC1402">IF(ISNUMBER(AC502), -MIN(0, AC502/MAX(IF(ISNUMBER(AC$396:AC502), AC$396:AC502))-1), NA())</f>
        <v>0</v>
      </c>
      <c r="AD1402" s="49">
        <f t="array" ref="AD1402">IF(ISNUMBER(AD502), -MIN(0, AD502/MAX(IF(ISNUMBER(AD$396:AD502), AD$396:AD502))-1), NA())</f>
        <v>0</v>
      </c>
      <c r="AE1402" s="49">
        <f t="array" ref="AE1402">IF(ISNUMBER(AE502), -MIN(0, AE502/MAX(IF(ISNUMBER(AE$396:AE502), AE$396:AE502))-1), NA())</f>
        <v>0</v>
      </c>
      <c r="AG1402" s="49">
        <f t="array" ref="AG1402">IF(ISNUMBER(AG502), -MIN(0, AG502/MAX(IF(ISNUMBER(AG$396:AG502), AG$396:AG502))-1), NA())</f>
        <v>0</v>
      </c>
      <c r="AM1402" s="49" t="e">
        <f t="array" ref="AM1402">IF(ISNUMBER(AM502), -MIN(0, AM502/MAX(IF(ISNUMBER(AM$396:AM502), AM$396:AM502))-1), NA())</f>
        <v>#N/A</v>
      </c>
      <c r="AN1402" s="49" t="e">
        <f t="array" ref="AN1402">IF(ISNUMBER(AN502), -MIN(0, AN502/MAX(IF(ISNUMBER(AN$396:AN502), AN$396:AN502))-1), NA())</f>
        <v>#N/A</v>
      </c>
      <c r="AO1402" s="49" t="e">
        <f t="array" ref="AO1402">IF(ISNUMBER(AO502), -MIN(0, AO502/MAX(IF(ISNUMBER(AO$396:AO502), AO$396:AO502))-1), NA())</f>
        <v>#N/A</v>
      </c>
      <c r="AP1402" s="49" t="e">
        <f t="array" ref="AP1402">IF(ISNUMBER(AP502), -MIN(0, AP502/MAX(IF(ISNUMBER(AP$396:AP502), AP$396:AP502))-1), NA())</f>
        <v>#N/A</v>
      </c>
      <c r="AQ1402" s="49" t="e">
        <f t="array" ref="AQ1402">IF(ISNUMBER(AQ502), -MIN(0, AQ502/MAX(IF(ISNUMBER(AQ$396:AQ502), AQ$396:AQ502))-1), NA())</f>
        <v>#N/A</v>
      </c>
      <c r="AS1402" s="49" t="e">
        <f t="array" ref="AS1402">IF(ISNUMBER(AS502), -MIN(0, AS502/MAX(IF(ISNUMBER(AS$396:AS502), AS$396:AS502))-1), NA())</f>
        <v>#N/A</v>
      </c>
      <c r="AU1402" s="49" t="e">
        <f t="array" ref="AU1402">IF(ISNUMBER(AU502), -MIN(0, AU502/MAX(IF(ISNUMBER(AU$396:AU502), AU$396:AU502))-1), NA())</f>
        <v>#N/A</v>
      </c>
      <c r="AV1402" s="49" t="e">
        <f t="array" ref="AV1402">IF(ISNUMBER(AV502), -MIN(0, AV502/MAX(IF(ISNUMBER(AV$396:AV502), AV$396:AV502))-1), NA())</f>
        <v>#N/A</v>
      </c>
      <c r="AW1402" s="49" t="e">
        <f t="array" ref="AW1402">IF(ISNUMBER(AW502), -MIN(0, AW502/MAX(IF(ISNUMBER(AW$396:AW502), AW$396:AW502))-1), NA())</f>
        <v>#N/A</v>
      </c>
      <c r="AX1402" s="49" t="e">
        <f t="array" ref="AX1402">IF(ISNUMBER(AX502), -MIN(0, AX502/MAX(IF(ISNUMBER(AX$396:AX502), AX$396:AX502))-1), NA())</f>
        <v>#N/A</v>
      </c>
      <c r="AY1402" s="49" t="e">
        <f t="array" ref="AY1402">IF(ISNUMBER(AY502), -MIN(0, AY502/MAX(IF(ISNUMBER(AY$396:AY502), AY$396:AY502))-1), NA())</f>
        <v>#N/A</v>
      </c>
      <c r="AZ1402" s="49" t="e">
        <f t="array" ref="AZ1402">IF(ISNUMBER(AZ502), -MIN(0, AZ502/MAX(IF(ISNUMBER(AZ$396:AZ502), AZ$396:AZ502))-1), NA())</f>
        <v>#N/A</v>
      </c>
      <c r="BA1402" s="49" t="e">
        <f t="array" ref="BA1402">IF(ISNUMBER(BA502), -MIN(0, BA502/MAX(IF(ISNUMBER(BA$396:BA502), BA$396:BA502))-1), NA())</f>
        <v>#N/A</v>
      </c>
      <c r="BB1402" s="49" t="e">
        <f t="array" ref="BB1402">IF(ISNUMBER(BB502), -MIN(0, BB502/MAX(IF(ISNUMBER(BB$396:BB502), BB$396:BB502))-1), NA())</f>
        <v>#N/A</v>
      </c>
      <c r="BC1402" s="49" t="e">
        <f t="array" ref="BC1402">IF(ISNUMBER(BC502), -MIN(0, BC502/MAX(IF(ISNUMBER(BC$396:BC502), BC$396:BC502))-1), NA())</f>
        <v>#N/A</v>
      </c>
      <c r="BD1402" s="49" t="e">
        <f t="array" ref="BD1402">IF(ISNUMBER(BD502), -MIN(0, BD502/MAX(IF(ISNUMBER(BD$396:BD502), BD$396:BD502))-1), NA())</f>
        <v>#N/A</v>
      </c>
      <c r="BE1402" s="49" t="e">
        <f t="array" ref="BE1402">IF(ISNUMBER(BE502), -MIN(0, BE502/MAX(IF(ISNUMBER(BE$396:BE502), BE$396:BE502))-1), NA())</f>
        <v>#N/A</v>
      </c>
      <c r="BF1402" s="49" t="e">
        <f t="array" ref="BF1402">IF(ISNUMBER(BF502), -MIN(0, BF502/MAX(IF(ISNUMBER(BF$396:BF502), BF$396:BF502))-1), NA())</f>
        <v>#N/A</v>
      </c>
      <c r="BG1402" s="49" t="e">
        <f t="array" ref="BG1402">IF(ISNUMBER(BG502), -MIN(0, BG502/MAX(IF(ISNUMBER(BG$396:BG502), BG$396:BG502))-1), NA())</f>
        <v>#N/A</v>
      </c>
      <c r="BH1402" s="49" t="e">
        <f t="array" ref="BH1402">IF(ISNUMBER(BH502), -MIN(0, BH502/MAX(IF(ISNUMBER(BH$396:BH502), BH$396:BH502))-1), NA())</f>
        <v>#N/A</v>
      </c>
      <c r="BI1402" s="49" t="e">
        <f t="array" ref="BI1402">IF(ISNUMBER(BI502), -MIN(0, BI502/MAX(IF(ISNUMBER(BI$396:BI502), BI$396:BI502))-1), NA())</f>
        <v>#N/A</v>
      </c>
      <c r="BJ1402" s="49" t="e">
        <f t="array" ref="BJ1402">IF(ISNUMBER(BJ502), -MIN(0, BJ502/MAX(IF(ISNUMBER(BJ$396:BJ502), BJ$396:BJ502))-1), NA())</f>
        <v>#N/A</v>
      </c>
      <c r="BK1402" s="49" t="e">
        <f t="array" ref="BK1402">IF(ISNUMBER(BK502), -MIN(0, BK502/MAX(IF(ISNUMBER(BK$396:BK502), BK$396:BK502))-1), NA())</f>
        <v>#N/A</v>
      </c>
      <c r="BL1402" s="49" t="e">
        <f t="array" ref="BL1402">IF(ISNUMBER(BL502), -MIN(0, BL502/MAX(IF(ISNUMBER(BL$396:BL502), BL$396:BL502))-1), NA())</f>
        <v>#N/A</v>
      </c>
      <c r="BM1402" s="49" t="e">
        <f t="array" ref="BM1402">IF(ISNUMBER(BM502), -MIN(0, BM502/MAX(IF(ISNUMBER(BM$396:BM502), BM$396:BM502))-1), NA())</f>
        <v>#N/A</v>
      </c>
      <c r="BN1402" s="49" t="e">
        <f t="array" ref="BN1402">IF(ISNUMBER(BN502), -MIN(0, BN502/MAX(IF(ISNUMBER(BN$396:BN502), BN$396:BN502))-1), NA())</f>
        <v>#N/A</v>
      </c>
      <c r="BO1402" s="49" t="e">
        <f t="array" ref="BO1402">IF(ISNUMBER(BO502), -MIN(0, BO502/MAX(IF(ISNUMBER(BO$396:BO502), BO$396:BO502))-1), NA())</f>
        <v>#N/A</v>
      </c>
      <c r="BP1402" s="49" t="e">
        <f t="array" ref="BP1402">IF(ISNUMBER(BP502), -MIN(0, BP502/MAX(IF(ISNUMBER(BP$396:BP502), BP$396:BP502))-1), NA())</f>
        <v>#N/A</v>
      </c>
      <c r="BQ1402" s="49" t="e">
        <f t="array" ref="BQ1402">IF(ISNUMBER(BQ502), -MIN(0, BQ502/MAX(IF(ISNUMBER(BQ$396:BQ502), BQ$396:BQ502))-1), NA())</f>
        <v>#N/A</v>
      </c>
      <c r="BR1402" s="49" t="e">
        <f t="array" ref="BR1402">IF(ISNUMBER(BR502), -MIN(0, BR502/MAX(IF(ISNUMBER(BR$396:BR502), BR$396:BR502))-1), NA())</f>
        <v>#N/A</v>
      </c>
      <c r="BS1402" s="49" t="e">
        <f t="array" ref="BS1402">IF(ISNUMBER(BS502), -MIN(0, BS502/MAX(IF(ISNUMBER(BS$396:BS502), BS$396:BS502))-1), NA())</f>
        <v>#N/A</v>
      </c>
    </row>
    <row r="1403" spans="2:71">
      <c r="B1403" s="48">
        <f t="shared" si="1133"/>
        <v>1977</v>
      </c>
      <c r="M1403" s="49">
        <f t="array" ref="M1403">IF(ISNUMBER(M503), -IF(M$91, MIN(0, M503/MAX(IF(ISNUMBER(M$396:M503), M$396:M503))-1), MIN(0, M653/MAX(IF(ISNUMBER(M$546:M653), M$546:M653))-1)), NA())</f>
        <v>0</v>
      </c>
      <c r="N1403" s="49">
        <f t="array" ref="N1403">IF(ISNUMBER(N503), -IF(N$91, MIN(0, N503/MAX(IF(ISNUMBER(N$396:N503), N$396:N503))-1), MIN(0, N653/MAX(IF(ISNUMBER(N$546:N653), N$546:N653))-1)), NA())</f>
        <v>1.4990686182384971E-2</v>
      </c>
      <c r="X1403" s="49" t="e">
        <f t="array" ref="X1403">IF(ISNUMBER(X503), -IF(X$91, MIN(0, X503/MAX(IF(ISNUMBER(X$396:X503), X$396:X503))-1), MIN(0, X653/MAX(IF(ISNUMBER(X$546:X653), X$546:X653))-1)), NA())</f>
        <v>#N/A</v>
      </c>
      <c r="Y1403" s="49" t="e">
        <f t="array" ref="Y1403">IF(ISNUMBER(Y503), -IF(Y$91, MIN(0, Y503/MAX(IF(ISNUMBER(Y$396:Y503), Y$396:Y503))-1), MIN(0, Y653/MAX(IF(ISNUMBER(Y$546:Y653), Y$546:Y653))-1)), NA())</f>
        <v>#N/A</v>
      </c>
      <c r="AA1403" s="49">
        <f t="array" ref="AA1403">IF(ISNUMBER(AA503), -MIN(0, AA503/MAX(IF(ISNUMBER(AA$396:AA503), AA$396:AA503))-1), NA())</f>
        <v>0</v>
      </c>
      <c r="AB1403" s="49">
        <f t="array" ref="AB1403">IF(ISNUMBER(AB503), -MIN(0, AB503/MAX(IF(ISNUMBER(AB$396:AB503), AB$396:AB503))-1), NA())</f>
        <v>0</v>
      </c>
      <c r="AC1403" s="49">
        <f t="array" ref="AC1403">IF(ISNUMBER(AC503), -MIN(0, AC503/MAX(IF(ISNUMBER(AC$396:AC503), AC$396:AC503))-1), NA())</f>
        <v>0</v>
      </c>
      <c r="AD1403" s="49">
        <f t="array" ref="AD1403">IF(ISNUMBER(AD503), -MIN(0, AD503/MAX(IF(ISNUMBER(AD$396:AD503), AD$396:AD503))-1), NA())</f>
        <v>0</v>
      </c>
      <c r="AE1403" s="49">
        <f t="array" ref="AE1403">IF(ISNUMBER(AE503), -MIN(0, AE503/MAX(IF(ISNUMBER(AE$396:AE503), AE$396:AE503))-1), NA())</f>
        <v>0</v>
      </c>
      <c r="AG1403" s="49">
        <f t="array" ref="AG1403">IF(ISNUMBER(AG503), -MIN(0, AG503/MAX(IF(ISNUMBER(AG$396:AG503), AG$396:AG503))-1), NA())</f>
        <v>0</v>
      </c>
      <c r="AM1403" s="49" t="e">
        <f t="array" ref="AM1403">IF(ISNUMBER(AM503), -MIN(0, AM503/MAX(IF(ISNUMBER(AM$396:AM503), AM$396:AM503))-1), NA())</f>
        <v>#N/A</v>
      </c>
      <c r="AN1403" s="49" t="e">
        <f t="array" ref="AN1403">IF(ISNUMBER(AN503), -MIN(0, AN503/MAX(IF(ISNUMBER(AN$396:AN503), AN$396:AN503))-1), NA())</f>
        <v>#N/A</v>
      </c>
      <c r="AO1403" s="49" t="e">
        <f t="array" ref="AO1403">IF(ISNUMBER(AO503), -MIN(0, AO503/MAX(IF(ISNUMBER(AO$396:AO503), AO$396:AO503))-1), NA())</f>
        <v>#N/A</v>
      </c>
      <c r="AP1403" s="49" t="e">
        <f t="array" ref="AP1403">IF(ISNUMBER(AP503), -MIN(0, AP503/MAX(IF(ISNUMBER(AP$396:AP503), AP$396:AP503))-1), NA())</f>
        <v>#N/A</v>
      </c>
      <c r="AQ1403" s="49" t="e">
        <f t="array" ref="AQ1403">IF(ISNUMBER(AQ503), -MIN(0, AQ503/MAX(IF(ISNUMBER(AQ$396:AQ503), AQ$396:AQ503))-1), NA())</f>
        <v>#N/A</v>
      </c>
      <c r="AS1403" s="49" t="e">
        <f t="array" ref="AS1403">IF(ISNUMBER(AS503), -MIN(0, AS503/MAX(IF(ISNUMBER(AS$396:AS503), AS$396:AS503))-1), NA())</f>
        <v>#N/A</v>
      </c>
      <c r="AU1403" s="49" t="e">
        <f t="array" ref="AU1403">IF(ISNUMBER(AU503), -MIN(0, AU503/MAX(IF(ISNUMBER(AU$396:AU503), AU$396:AU503))-1), NA())</f>
        <v>#N/A</v>
      </c>
      <c r="AV1403" s="49" t="e">
        <f t="array" ref="AV1403">IF(ISNUMBER(AV503), -MIN(0, AV503/MAX(IF(ISNUMBER(AV$396:AV503), AV$396:AV503))-1), NA())</f>
        <v>#N/A</v>
      </c>
      <c r="AW1403" s="49" t="e">
        <f t="array" ref="AW1403">IF(ISNUMBER(AW503), -MIN(0, AW503/MAX(IF(ISNUMBER(AW$396:AW503), AW$396:AW503))-1), NA())</f>
        <v>#N/A</v>
      </c>
      <c r="AX1403" s="49" t="e">
        <f t="array" ref="AX1403">IF(ISNUMBER(AX503), -MIN(0, AX503/MAX(IF(ISNUMBER(AX$396:AX503), AX$396:AX503))-1), NA())</f>
        <v>#N/A</v>
      </c>
      <c r="AY1403" s="49" t="e">
        <f t="array" ref="AY1403">IF(ISNUMBER(AY503), -MIN(0, AY503/MAX(IF(ISNUMBER(AY$396:AY503), AY$396:AY503))-1), NA())</f>
        <v>#N/A</v>
      </c>
      <c r="AZ1403" s="49" t="e">
        <f t="array" ref="AZ1403">IF(ISNUMBER(AZ503), -MIN(0, AZ503/MAX(IF(ISNUMBER(AZ$396:AZ503), AZ$396:AZ503))-1), NA())</f>
        <v>#N/A</v>
      </c>
      <c r="BA1403" s="49" t="e">
        <f t="array" ref="BA1403">IF(ISNUMBER(BA503), -MIN(0, BA503/MAX(IF(ISNUMBER(BA$396:BA503), BA$396:BA503))-1), NA())</f>
        <v>#N/A</v>
      </c>
      <c r="BB1403" s="49" t="e">
        <f t="array" ref="BB1403">IF(ISNUMBER(BB503), -MIN(0, BB503/MAX(IF(ISNUMBER(BB$396:BB503), BB$396:BB503))-1), NA())</f>
        <v>#N/A</v>
      </c>
      <c r="BC1403" s="49" t="e">
        <f t="array" ref="BC1403">IF(ISNUMBER(BC503), -MIN(0, BC503/MAX(IF(ISNUMBER(BC$396:BC503), BC$396:BC503))-1), NA())</f>
        <v>#N/A</v>
      </c>
      <c r="BD1403" s="49" t="e">
        <f t="array" ref="BD1403">IF(ISNUMBER(BD503), -MIN(0, BD503/MAX(IF(ISNUMBER(BD$396:BD503), BD$396:BD503))-1), NA())</f>
        <v>#N/A</v>
      </c>
      <c r="BE1403" s="49" t="e">
        <f t="array" ref="BE1403">IF(ISNUMBER(BE503), -MIN(0, BE503/MAX(IF(ISNUMBER(BE$396:BE503), BE$396:BE503))-1), NA())</f>
        <v>#N/A</v>
      </c>
      <c r="BF1403" s="49" t="e">
        <f t="array" ref="BF1403">IF(ISNUMBER(BF503), -MIN(0, BF503/MAX(IF(ISNUMBER(BF$396:BF503), BF$396:BF503))-1), NA())</f>
        <v>#N/A</v>
      </c>
      <c r="BG1403" s="49" t="e">
        <f t="array" ref="BG1403">IF(ISNUMBER(BG503), -MIN(0, BG503/MAX(IF(ISNUMBER(BG$396:BG503), BG$396:BG503))-1), NA())</f>
        <v>#N/A</v>
      </c>
      <c r="BH1403" s="49" t="e">
        <f t="array" ref="BH1403">IF(ISNUMBER(BH503), -MIN(0, BH503/MAX(IF(ISNUMBER(BH$396:BH503), BH$396:BH503))-1), NA())</f>
        <v>#N/A</v>
      </c>
      <c r="BI1403" s="49" t="e">
        <f t="array" ref="BI1403">IF(ISNUMBER(BI503), -MIN(0, BI503/MAX(IF(ISNUMBER(BI$396:BI503), BI$396:BI503))-1), NA())</f>
        <v>#N/A</v>
      </c>
      <c r="BJ1403" s="49" t="e">
        <f t="array" ref="BJ1403">IF(ISNUMBER(BJ503), -MIN(0, BJ503/MAX(IF(ISNUMBER(BJ$396:BJ503), BJ$396:BJ503))-1), NA())</f>
        <v>#N/A</v>
      </c>
      <c r="BK1403" s="49" t="e">
        <f t="array" ref="BK1403">IF(ISNUMBER(BK503), -MIN(0, BK503/MAX(IF(ISNUMBER(BK$396:BK503), BK$396:BK503))-1), NA())</f>
        <v>#N/A</v>
      </c>
      <c r="BL1403" s="49" t="e">
        <f t="array" ref="BL1403">IF(ISNUMBER(BL503), -MIN(0, BL503/MAX(IF(ISNUMBER(BL$396:BL503), BL$396:BL503))-1), NA())</f>
        <v>#N/A</v>
      </c>
      <c r="BM1403" s="49" t="e">
        <f t="array" ref="BM1403">IF(ISNUMBER(BM503), -MIN(0, BM503/MAX(IF(ISNUMBER(BM$396:BM503), BM$396:BM503))-1), NA())</f>
        <v>#N/A</v>
      </c>
      <c r="BN1403" s="49" t="e">
        <f t="array" ref="BN1403">IF(ISNUMBER(BN503), -MIN(0, BN503/MAX(IF(ISNUMBER(BN$396:BN503), BN$396:BN503))-1), NA())</f>
        <v>#N/A</v>
      </c>
      <c r="BO1403" s="49" t="e">
        <f t="array" ref="BO1403">IF(ISNUMBER(BO503), -MIN(0, BO503/MAX(IF(ISNUMBER(BO$396:BO503), BO$396:BO503))-1), NA())</f>
        <v>#N/A</v>
      </c>
      <c r="BP1403" s="49" t="e">
        <f t="array" ref="BP1403">IF(ISNUMBER(BP503), -MIN(0, BP503/MAX(IF(ISNUMBER(BP$396:BP503), BP$396:BP503))-1), NA())</f>
        <v>#N/A</v>
      </c>
      <c r="BQ1403" s="49" t="e">
        <f t="array" ref="BQ1403">IF(ISNUMBER(BQ503), -MIN(0, BQ503/MAX(IF(ISNUMBER(BQ$396:BQ503), BQ$396:BQ503))-1), NA())</f>
        <v>#N/A</v>
      </c>
      <c r="BR1403" s="49" t="e">
        <f t="array" ref="BR1403">IF(ISNUMBER(BR503), -MIN(0, BR503/MAX(IF(ISNUMBER(BR$396:BR503), BR$396:BR503))-1), NA())</f>
        <v>#N/A</v>
      </c>
      <c r="BS1403" s="49" t="e">
        <f t="array" ref="BS1403">IF(ISNUMBER(BS503), -MIN(0, BS503/MAX(IF(ISNUMBER(BS$396:BS503), BS$396:BS503))-1), NA())</f>
        <v>#N/A</v>
      </c>
    </row>
    <row r="1404" spans="2:71">
      <c r="B1404" s="48">
        <f t="shared" si="1133"/>
        <v>1978</v>
      </c>
      <c r="M1404" s="49">
        <f t="array" ref="M1404">IF(ISNUMBER(M504), -IF(M$91, MIN(0, M504/MAX(IF(ISNUMBER(M$396:M504), M$396:M504))-1), MIN(0, M654/MAX(IF(ISNUMBER(M$546:M654), M$546:M654))-1)), NA())</f>
        <v>0</v>
      </c>
      <c r="N1404" s="49">
        <f t="array" ref="N1404">IF(ISNUMBER(N504), -IF(N$91, MIN(0, N504/MAX(IF(ISNUMBER(N$396:N504), N$396:N504))-1), MIN(0, N654/MAX(IF(ISNUMBER(N$546:N654), N$546:N654))-1)), NA())</f>
        <v>0</v>
      </c>
      <c r="X1404" s="49" t="e">
        <f t="array" ref="X1404">IF(ISNUMBER(X504), -IF(X$91, MIN(0, X504/MAX(IF(ISNUMBER(X$396:X504), X$396:X504))-1), MIN(0, X654/MAX(IF(ISNUMBER(X$546:X654), X$546:X654))-1)), NA())</f>
        <v>#N/A</v>
      </c>
      <c r="Y1404" s="49" t="e">
        <f t="array" ref="Y1404">IF(ISNUMBER(Y504), -IF(Y$91, MIN(0, Y504/MAX(IF(ISNUMBER(Y$396:Y504), Y$396:Y504))-1), MIN(0, Y654/MAX(IF(ISNUMBER(Y$546:Y654), Y$546:Y654))-1)), NA())</f>
        <v>#N/A</v>
      </c>
      <c r="AA1404" s="49">
        <f t="array" ref="AA1404">IF(ISNUMBER(AA504), -MIN(0, AA504/MAX(IF(ISNUMBER(AA$396:AA504), AA$396:AA504))-1), NA())</f>
        <v>0</v>
      </c>
      <c r="AB1404" s="49">
        <f t="array" ref="AB1404">IF(ISNUMBER(AB504), -MIN(0, AB504/MAX(IF(ISNUMBER(AB$396:AB504), AB$396:AB504))-1), NA())</f>
        <v>0</v>
      </c>
      <c r="AC1404" s="49">
        <f t="array" ref="AC1404">IF(ISNUMBER(AC504), -MIN(0, AC504/MAX(IF(ISNUMBER(AC$396:AC504), AC$396:AC504))-1), NA())</f>
        <v>0</v>
      </c>
      <c r="AD1404" s="49">
        <f t="array" ref="AD1404">IF(ISNUMBER(AD504), -MIN(0, AD504/MAX(IF(ISNUMBER(AD$396:AD504), AD$396:AD504))-1), NA())</f>
        <v>0</v>
      </c>
      <c r="AE1404" s="49">
        <f t="array" ref="AE1404">IF(ISNUMBER(AE504), -MIN(0, AE504/MAX(IF(ISNUMBER(AE$396:AE504), AE$396:AE504))-1), NA())</f>
        <v>0</v>
      </c>
      <c r="AG1404" s="49">
        <f t="array" ref="AG1404">IF(ISNUMBER(AG504), -MIN(0, AG504/MAX(IF(ISNUMBER(AG$396:AG504), AG$396:AG504))-1), NA())</f>
        <v>0</v>
      </c>
      <c r="AM1404" s="49" t="e">
        <f t="array" ref="AM1404">IF(ISNUMBER(AM504), -MIN(0, AM504/MAX(IF(ISNUMBER(AM$396:AM504), AM$396:AM504))-1), NA())</f>
        <v>#N/A</v>
      </c>
      <c r="AN1404" s="49" t="e">
        <f t="array" ref="AN1404">IF(ISNUMBER(AN504), -MIN(0, AN504/MAX(IF(ISNUMBER(AN$396:AN504), AN$396:AN504))-1), NA())</f>
        <v>#N/A</v>
      </c>
      <c r="AO1404" s="49" t="e">
        <f t="array" ref="AO1404">IF(ISNUMBER(AO504), -MIN(0, AO504/MAX(IF(ISNUMBER(AO$396:AO504), AO$396:AO504))-1), NA())</f>
        <v>#N/A</v>
      </c>
      <c r="AP1404" s="49" t="e">
        <f t="array" ref="AP1404">IF(ISNUMBER(AP504), -MIN(0, AP504/MAX(IF(ISNUMBER(AP$396:AP504), AP$396:AP504))-1), NA())</f>
        <v>#N/A</v>
      </c>
      <c r="AQ1404" s="49" t="e">
        <f t="array" ref="AQ1404">IF(ISNUMBER(AQ504), -MIN(0, AQ504/MAX(IF(ISNUMBER(AQ$396:AQ504), AQ$396:AQ504))-1), NA())</f>
        <v>#N/A</v>
      </c>
      <c r="AS1404" s="49" t="e">
        <f t="array" ref="AS1404">IF(ISNUMBER(AS504), -MIN(0, AS504/MAX(IF(ISNUMBER(AS$396:AS504), AS$396:AS504))-1), NA())</f>
        <v>#N/A</v>
      </c>
      <c r="AU1404" s="49" t="e">
        <f t="array" ref="AU1404">IF(ISNUMBER(AU504), -MIN(0, AU504/MAX(IF(ISNUMBER(AU$396:AU504), AU$396:AU504))-1), NA())</f>
        <v>#N/A</v>
      </c>
      <c r="AV1404" s="49" t="e">
        <f t="array" ref="AV1404">IF(ISNUMBER(AV504), -MIN(0, AV504/MAX(IF(ISNUMBER(AV$396:AV504), AV$396:AV504))-1), NA())</f>
        <v>#N/A</v>
      </c>
      <c r="AW1404" s="49" t="e">
        <f t="array" ref="AW1404">IF(ISNUMBER(AW504), -MIN(0, AW504/MAX(IF(ISNUMBER(AW$396:AW504), AW$396:AW504))-1), NA())</f>
        <v>#N/A</v>
      </c>
      <c r="AX1404" s="49" t="e">
        <f t="array" ref="AX1404">IF(ISNUMBER(AX504), -MIN(0, AX504/MAX(IF(ISNUMBER(AX$396:AX504), AX$396:AX504))-1), NA())</f>
        <v>#N/A</v>
      </c>
      <c r="AY1404" s="49" t="e">
        <f t="array" ref="AY1404">IF(ISNUMBER(AY504), -MIN(0, AY504/MAX(IF(ISNUMBER(AY$396:AY504), AY$396:AY504))-1), NA())</f>
        <v>#N/A</v>
      </c>
      <c r="AZ1404" s="49" t="e">
        <f t="array" ref="AZ1404">IF(ISNUMBER(AZ504), -MIN(0, AZ504/MAX(IF(ISNUMBER(AZ$396:AZ504), AZ$396:AZ504))-1), NA())</f>
        <v>#N/A</v>
      </c>
      <c r="BA1404" s="49" t="e">
        <f t="array" ref="BA1404">IF(ISNUMBER(BA504), -MIN(0, BA504/MAX(IF(ISNUMBER(BA$396:BA504), BA$396:BA504))-1), NA())</f>
        <v>#N/A</v>
      </c>
      <c r="BB1404" s="49" t="e">
        <f t="array" ref="BB1404">IF(ISNUMBER(BB504), -MIN(0, BB504/MAX(IF(ISNUMBER(BB$396:BB504), BB$396:BB504))-1), NA())</f>
        <v>#N/A</v>
      </c>
      <c r="BC1404" s="49" t="e">
        <f t="array" ref="BC1404">IF(ISNUMBER(BC504), -MIN(0, BC504/MAX(IF(ISNUMBER(BC$396:BC504), BC$396:BC504))-1), NA())</f>
        <v>#N/A</v>
      </c>
      <c r="BD1404" s="49" t="e">
        <f t="array" ref="BD1404">IF(ISNUMBER(BD504), -MIN(0, BD504/MAX(IF(ISNUMBER(BD$396:BD504), BD$396:BD504))-1), NA())</f>
        <v>#N/A</v>
      </c>
      <c r="BE1404" s="49" t="e">
        <f t="array" ref="BE1404">IF(ISNUMBER(BE504), -MIN(0, BE504/MAX(IF(ISNUMBER(BE$396:BE504), BE$396:BE504))-1), NA())</f>
        <v>#N/A</v>
      </c>
      <c r="BF1404" s="49" t="e">
        <f t="array" ref="BF1404">IF(ISNUMBER(BF504), -MIN(0, BF504/MAX(IF(ISNUMBER(BF$396:BF504), BF$396:BF504))-1), NA())</f>
        <v>#N/A</v>
      </c>
      <c r="BG1404" s="49" t="e">
        <f t="array" ref="BG1404">IF(ISNUMBER(BG504), -MIN(0, BG504/MAX(IF(ISNUMBER(BG$396:BG504), BG$396:BG504))-1), NA())</f>
        <v>#N/A</v>
      </c>
      <c r="BH1404" s="49" t="e">
        <f t="array" ref="BH1404">IF(ISNUMBER(BH504), -MIN(0, BH504/MAX(IF(ISNUMBER(BH$396:BH504), BH$396:BH504))-1), NA())</f>
        <v>#N/A</v>
      </c>
      <c r="BI1404" s="49" t="e">
        <f t="array" ref="BI1404">IF(ISNUMBER(BI504), -MIN(0, BI504/MAX(IF(ISNUMBER(BI$396:BI504), BI$396:BI504))-1), NA())</f>
        <v>#N/A</v>
      </c>
      <c r="BJ1404" s="49" t="e">
        <f t="array" ref="BJ1404">IF(ISNUMBER(BJ504), -MIN(0, BJ504/MAX(IF(ISNUMBER(BJ$396:BJ504), BJ$396:BJ504))-1), NA())</f>
        <v>#N/A</v>
      </c>
      <c r="BK1404" s="49" t="e">
        <f t="array" ref="BK1404">IF(ISNUMBER(BK504), -MIN(0, BK504/MAX(IF(ISNUMBER(BK$396:BK504), BK$396:BK504))-1), NA())</f>
        <v>#N/A</v>
      </c>
      <c r="BL1404" s="49" t="e">
        <f t="array" ref="BL1404">IF(ISNUMBER(BL504), -MIN(0, BL504/MAX(IF(ISNUMBER(BL$396:BL504), BL$396:BL504))-1), NA())</f>
        <v>#N/A</v>
      </c>
      <c r="BM1404" s="49" t="e">
        <f t="array" ref="BM1404">IF(ISNUMBER(BM504), -MIN(0, BM504/MAX(IF(ISNUMBER(BM$396:BM504), BM$396:BM504))-1), NA())</f>
        <v>#N/A</v>
      </c>
      <c r="BN1404" s="49" t="e">
        <f t="array" ref="BN1404">IF(ISNUMBER(BN504), -MIN(0, BN504/MAX(IF(ISNUMBER(BN$396:BN504), BN$396:BN504))-1), NA())</f>
        <v>#N/A</v>
      </c>
      <c r="BO1404" s="49" t="e">
        <f t="array" ref="BO1404">IF(ISNUMBER(BO504), -MIN(0, BO504/MAX(IF(ISNUMBER(BO$396:BO504), BO$396:BO504))-1), NA())</f>
        <v>#N/A</v>
      </c>
      <c r="BP1404" s="49" t="e">
        <f t="array" ref="BP1404">IF(ISNUMBER(BP504), -MIN(0, BP504/MAX(IF(ISNUMBER(BP$396:BP504), BP$396:BP504))-1), NA())</f>
        <v>#N/A</v>
      </c>
      <c r="BQ1404" s="49" t="e">
        <f t="array" ref="BQ1404">IF(ISNUMBER(BQ504), -MIN(0, BQ504/MAX(IF(ISNUMBER(BQ$396:BQ504), BQ$396:BQ504))-1), NA())</f>
        <v>#N/A</v>
      </c>
      <c r="BR1404" s="49" t="e">
        <f t="array" ref="BR1404">IF(ISNUMBER(BR504), -MIN(0, BR504/MAX(IF(ISNUMBER(BR$396:BR504), BR$396:BR504))-1), NA())</f>
        <v>#N/A</v>
      </c>
      <c r="BS1404" s="49" t="e">
        <f t="array" ref="BS1404">IF(ISNUMBER(BS504), -MIN(0, BS504/MAX(IF(ISNUMBER(BS$396:BS504), BS$396:BS504))-1), NA())</f>
        <v>#N/A</v>
      </c>
    </row>
    <row r="1405" spans="2:71">
      <c r="B1405" s="48">
        <f t="shared" si="1133"/>
        <v>1979</v>
      </c>
      <c r="M1405" s="49">
        <f t="array" ref="M1405">IF(ISNUMBER(M505), -IF(M$91, MIN(0, M505/MAX(IF(ISNUMBER(M$396:M505), M$396:M505))-1), MIN(0, M655/MAX(IF(ISNUMBER(M$546:M655), M$546:M655))-1)), NA())</f>
        <v>0</v>
      </c>
      <c r="N1405" s="49">
        <f t="array" ref="N1405">IF(ISNUMBER(N505), -IF(N$91, MIN(0, N505/MAX(IF(ISNUMBER(N$396:N505), N$396:N505))-1), MIN(0, N655/MAX(IF(ISNUMBER(N$546:N655), N$546:N655))-1)), NA())</f>
        <v>0</v>
      </c>
      <c r="X1405" s="49" t="e">
        <f t="array" ref="X1405">IF(ISNUMBER(X505), -IF(X$91, MIN(0, X505/MAX(IF(ISNUMBER(X$396:X505), X$396:X505))-1), MIN(0, X655/MAX(IF(ISNUMBER(X$546:X655), X$546:X655))-1)), NA())</f>
        <v>#N/A</v>
      </c>
      <c r="Y1405" s="49" t="e">
        <f t="array" ref="Y1405">IF(ISNUMBER(Y505), -IF(Y$91, MIN(0, Y505/MAX(IF(ISNUMBER(Y$396:Y505), Y$396:Y505))-1), MIN(0, Y655/MAX(IF(ISNUMBER(Y$546:Y655), Y$546:Y655))-1)), NA())</f>
        <v>#N/A</v>
      </c>
      <c r="AA1405" s="49">
        <f t="array" ref="AA1405">IF(ISNUMBER(AA505), -MIN(0, AA505/MAX(IF(ISNUMBER(AA$396:AA505), AA$396:AA505))-1), NA())</f>
        <v>0</v>
      </c>
      <c r="AB1405" s="49">
        <f t="array" ref="AB1405">IF(ISNUMBER(AB505), -MIN(0, AB505/MAX(IF(ISNUMBER(AB$396:AB505), AB$396:AB505))-1), NA())</f>
        <v>0</v>
      </c>
      <c r="AC1405" s="49">
        <f t="array" ref="AC1405">IF(ISNUMBER(AC505), -MIN(0, AC505/MAX(IF(ISNUMBER(AC$396:AC505), AC$396:AC505))-1), NA())</f>
        <v>0</v>
      </c>
      <c r="AD1405" s="49">
        <f t="array" ref="AD1405">IF(ISNUMBER(AD505), -MIN(0, AD505/MAX(IF(ISNUMBER(AD$396:AD505), AD$396:AD505))-1), NA())</f>
        <v>0</v>
      </c>
      <c r="AE1405" s="49">
        <f t="array" ref="AE1405">IF(ISNUMBER(AE505), -MIN(0, AE505/MAX(IF(ISNUMBER(AE$396:AE505), AE$396:AE505))-1), NA())</f>
        <v>0</v>
      </c>
      <c r="AG1405" s="49">
        <f t="array" ref="AG1405">IF(ISNUMBER(AG505), -MIN(0, AG505/MAX(IF(ISNUMBER(AG$396:AG505), AG$396:AG505))-1), NA())</f>
        <v>0</v>
      </c>
      <c r="AM1405" s="49" t="e">
        <f t="array" ref="AM1405">IF(ISNUMBER(AM505), -MIN(0, AM505/MAX(IF(ISNUMBER(AM$396:AM505), AM$396:AM505))-1), NA())</f>
        <v>#N/A</v>
      </c>
      <c r="AN1405" s="49" t="e">
        <f t="array" ref="AN1405">IF(ISNUMBER(AN505), -MIN(0, AN505/MAX(IF(ISNUMBER(AN$396:AN505), AN$396:AN505))-1), NA())</f>
        <v>#N/A</v>
      </c>
      <c r="AO1405" s="49" t="e">
        <f t="array" ref="AO1405">IF(ISNUMBER(AO505), -MIN(0, AO505/MAX(IF(ISNUMBER(AO$396:AO505), AO$396:AO505))-1), NA())</f>
        <v>#N/A</v>
      </c>
      <c r="AP1405" s="49" t="e">
        <f t="array" ref="AP1405">IF(ISNUMBER(AP505), -MIN(0, AP505/MAX(IF(ISNUMBER(AP$396:AP505), AP$396:AP505))-1), NA())</f>
        <v>#N/A</v>
      </c>
      <c r="AQ1405" s="49" t="e">
        <f t="array" ref="AQ1405">IF(ISNUMBER(AQ505), -MIN(0, AQ505/MAX(IF(ISNUMBER(AQ$396:AQ505), AQ$396:AQ505))-1), NA())</f>
        <v>#N/A</v>
      </c>
      <c r="AS1405" s="49" t="e">
        <f t="array" ref="AS1405">IF(ISNUMBER(AS505), -MIN(0, AS505/MAX(IF(ISNUMBER(AS$396:AS505), AS$396:AS505))-1), NA())</f>
        <v>#N/A</v>
      </c>
      <c r="AU1405" s="49" t="e">
        <f t="array" ref="AU1405">IF(ISNUMBER(AU505), -MIN(0, AU505/MAX(IF(ISNUMBER(AU$396:AU505), AU$396:AU505))-1), NA())</f>
        <v>#N/A</v>
      </c>
      <c r="AV1405" s="49" t="e">
        <f t="array" ref="AV1405">IF(ISNUMBER(AV505), -MIN(0, AV505/MAX(IF(ISNUMBER(AV$396:AV505), AV$396:AV505))-1), NA())</f>
        <v>#N/A</v>
      </c>
      <c r="AW1405" s="49" t="e">
        <f t="array" ref="AW1405">IF(ISNUMBER(AW505), -MIN(0, AW505/MAX(IF(ISNUMBER(AW$396:AW505), AW$396:AW505))-1), NA())</f>
        <v>#N/A</v>
      </c>
      <c r="AX1405" s="49" t="e">
        <f t="array" ref="AX1405">IF(ISNUMBER(AX505), -MIN(0, AX505/MAX(IF(ISNUMBER(AX$396:AX505), AX$396:AX505))-1), NA())</f>
        <v>#N/A</v>
      </c>
      <c r="AY1405" s="49" t="e">
        <f t="array" ref="AY1405">IF(ISNUMBER(AY505), -MIN(0, AY505/MAX(IF(ISNUMBER(AY$396:AY505), AY$396:AY505))-1), NA())</f>
        <v>#N/A</v>
      </c>
      <c r="AZ1405" s="49" t="e">
        <f t="array" ref="AZ1405">IF(ISNUMBER(AZ505), -MIN(0, AZ505/MAX(IF(ISNUMBER(AZ$396:AZ505), AZ$396:AZ505))-1), NA())</f>
        <v>#N/A</v>
      </c>
      <c r="BA1405" s="49" t="e">
        <f t="array" ref="BA1405">IF(ISNUMBER(BA505), -MIN(0, BA505/MAX(IF(ISNUMBER(BA$396:BA505), BA$396:BA505))-1), NA())</f>
        <v>#N/A</v>
      </c>
      <c r="BB1405" s="49" t="e">
        <f t="array" ref="BB1405">IF(ISNUMBER(BB505), -MIN(0, BB505/MAX(IF(ISNUMBER(BB$396:BB505), BB$396:BB505))-1), NA())</f>
        <v>#N/A</v>
      </c>
      <c r="BC1405" s="49" t="e">
        <f t="array" ref="BC1405">IF(ISNUMBER(BC505), -MIN(0, BC505/MAX(IF(ISNUMBER(BC$396:BC505), BC$396:BC505))-1), NA())</f>
        <v>#N/A</v>
      </c>
      <c r="BD1405" s="49" t="e">
        <f t="array" ref="BD1405">IF(ISNUMBER(BD505), -MIN(0, BD505/MAX(IF(ISNUMBER(BD$396:BD505), BD$396:BD505))-1), NA())</f>
        <v>#N/A</v>
      </c>
      <c r="BE1405" s="49" t="e">
        <f t="array" ref="BE1405">IF(ISNUMBER(BE505), -MIN(0, BE505/MAX(IF(ISNUMBER(BE$396:BE505), BE$396:BE505))-1), NA())</f>
        <v>#N/A</v>
      </c>
      <c r="BF1405" s="49" t="e">
        <f t="array" ref="BF1405">IF(ISNUMBER(BF505), -MIN(0, BF505/MAX(IF(ISNUMBER(BF$396:BF505), BF$396:BF505))-1), NA())</f>
        <v>#N/A</v>
      </c>
      <c r="BG1405" s="49" t="e">
        <f t="array" ref="BG1405">IF(ISNUMBER(BG505), -MIN(0, BG505/MAX(IF(ISNUMBER(BG$396:BG505), BG$396:BG505))-1), NA())</f>
        <v>#N/A</v>
      </c>
      <c r="BH1405" s="49" t="e">
        <f t="array" ref="BH1405">IF(ISNUMBER(BH505), -MIN(0, BH505/MAX(IF(ISNUMBER(BH$396:BH505), BH$396:BH505))-1), NA())</f>
        <v>#N/A</v>
      </c>
      <c r="BI1405" s="49" t="e">
        <f t="array" ref="BI1405">IF(ISNUMBER(BI505), -MIN(0, BI505/MAX(IF(ISNUMBER(BI$396:BI505), BI$396:BI505))-1), NA())</f>
        <v>#N/A</v>
      </c>
      <c r="BJ1405" s="49" t="e">
        <f t="array" ref="BJ1405">IF(ISNUMBER(BJ505), -MIN(0, BJ505/MAX(IF(ISNUMBER(BJ$396:BJ505), BJ$396:BJ505))-1), NA())</f>
        <v>#N/A</v>
      </c>
      <c r="BK1405" s="49" t="e">
        <f t="array" ref="BK1405">IF(ISNUMBER(BK505), -MIN(0, BK505/MAX(IF(ISNUMBER(BK$396:BK505), BK$396:BK505))-1), NA())</f>
        <v>#N/A</v>
      </c>
      <c r="BL1405" s="49" t="e">
        <f t="array" ref="BL1405">IF(ISNUMBER(BL505), -MIN(0, BL505/MAX(IF(ISNUMBER(BL$396:BL505), BL$396:BL505))-1), NA())</f>
        <v>#N/A</v>
      </c>
      <c r="BM1405" s="49" t="e">
        <f t="array" ref="BM1405">IF(ISNUMBER(BM505), -MIN(0, BM505/MAX(IF(ISNUMBER(BM$396:BM505), BM$396:BM505))-1), NA())</f>
        <v>#N/A</v>
      </c>
      <c r="BN1405" s="49" t="e">
        <f t="array" ref="BN1405">IF(ISNUMBER(BN505), -MIN(0, BN505/MAX(IF(ISNUMBER(BN$396:BN505), BN$396:BN505))-1), NA())</f>
        <v>#N/A</v>
      </c>
      <c r="BO1405" s="49" t="e">
        <f t="array" ref="BO1405">IF(ISNUMBER(BO505), -MIN(0, BO505/MAX(IF(ISNUMBER(BO$396:BO505), BO$396:BO505))-1), NA())</f>
        <v>#N/A</v>
      </c>
      <c r="BP1405" s="49" t="e">
        <f t="array" ref="BP1405">IF(ISNUMBER(BP505), -MIN(0, BP505/MAX(IF(ISNUMBER(BP$396:BP505), BP$396:BP505))-1), NA())</f>
        <v>#N/A</v>
      </c>
      <c r="BQ1405" s="49" t="e">
        <f t="array" ref="BQ1405">IF(ISNUMBER(BQ505), -MIN(0, BQ505/MAX(IF(ISNUMBER(BQ$396:BQ505), BQ$396:BQ505))-1), NA())</f>
        <v>#N/A</v>
      </c>
      <c r="BR1405" s="49" t="e">
        <f t="array" ref="BR1405">IF(ISNUMBER(BR505), -MIN(0, BR505/MAX(IF(ISNUMBER(BR$396:BR505), BR$396:BR505))-1), NA())</f>
        <v>#N/A</v>
      </c>
      <c r="BS1405" s="49" t="e">
        <f t="array" ref="BS1405">IF(ISNUMBER(BS505), -MIN(0, BS505/MAX(IF(ISNUMBER(BS$396:BS505), BS$396:BS505))-1), NA())</f>
        <v>#N/A</v>
      </c>
    </row>
    <row r="1406" spans="2:71">
      <c r="B1406" s="48">
        <f t="shared" si="1133"/>
        <v>1980</v>
      </c>
      <c r="M1406" s="49">
        <f t="array" ref="M1406">IF(ISNUMBER(M506), -IF(M$91, MIN(0, M506/MAX(IF(ISNUMBER(M$396:M506), M$396:M506))-1), MIN(0, M656/MAX(IF(ISNUMBER(M$546:M656), M$546:M656))-1)), NA())</f>
        <v>0</v>
      </c>
      <c r="N1406" s="49">
        <f t="array" ref="N1406">IF(ISNUMBER(N506), -IF(N$91, MIN(0, N506/MAX(IF(ISNUMBER(N$396:N506), N$396:N506))-1), MIN(0, N656/MAX(IF(ISNUMBER(N$546:N656), N$546:N656))-1)), NA())</f>
        <v>0</v>
      </c>
      <c r="X1406" s="49" t="e">
        <f t="array" ref="X1406">IF(ISNUMBER(X506), -IF(X$91, MIN(0, X506/MAX(IF(ISNUMBER(X$396:X506), X$396:X506))-1), MIN(0, X656/MAX(IF(ISNUMBER(X$546:X656), X$546:X656))-1)), NA())</f>
        <v>#N/A</v>
      </c>
      <c r="Y1406" s="49" t="e">
        <f t="array" ref="Y1406">IF(ISNUMBER(Y506), -IF(Y$91, MIN(0, Y506/MAX(IF(ISNUMBER(Y$396:Y506), Y$396:Y506))-1), MIN(0, Y656/MAX(IF(ISNUMBER(Y$546:Y656), Y$546:Y656))-1)), NA())</f>
        <v>#N/A</v>
      </c>
      <c r="AA1406" s="49">
        <f t="array" ref="AA1406">IF(ISNUMBER(AA506), -MIN(0, AA506/MAX(IF(ISNUMBER(AA$396:AA506), AA$396:AA506))-1), NA())</f>
        <v>0</v>
      </c>
      <c r="AB1406" s="49">
        <f t="array" ref="AB1406">IF(ISNUMBER(AB506), -MIN(0, AB506/MAX(IF(ISNUMBER(AB$396:AB506), AB$396:AB506))-1), NA())</f>
        <v>0</v>
      </c>
      <c r="AC1406" s="49">
        <f t="array" ref="AC1406">IF(ISNUMBER(AC506), -MIN(0, AC506/MAX(IF(ISNUMBER(AC$396:AC506), AC$396:AC506))-1), NA())</f>
        <v>0</v>
      </c>
      <c r="AD1406" s="49">
        <f t="array" ref="AD1406">IF(ISNUMBER(AD506), -MIN(0, AD506/MAX(IF(ISNUMBER(AD$396:AD506), AD$396:AD506))-1), NA())</f>
        <v>0</v>
      </c>
      <c r="AE1406" s="49">
        <f t="array" ref="AE1406">IF(ISNUMBER(AE506), -MIN(0, AE506/MAX(IF(ISNUMBER(AE$396:AE506), AE$396:AE506))-1), NA())</f>
        <v>0</v>
      </c>
      <c r="AG1406" s="49">
        <f t="array" ref="AG1406">IF(ISNUMBER(AG506), -MIN(0, AG506/MAX(IF(ISNUMBER(AG$396:AG506), AG$396:AG506))-1), NA())</f>
        <v>0</v>
      </c>
      <c r="AM1406" s="49" t="e">
        <f t="array" ref="AM1406">IF(ISNUMBER(AM506), -MIN(0, AM506/MAX(IF(ISNUMBER(AM$396:AM506), AM$396:AM506))-1), NA())</f>
        <v>#N/A</v>
      </c>
      <c r="AN1406" s="49" t="e">
        <f t="array" ref="AN1406">IF(ISNUMBER(AN506), -MIN(0, AN506/MAX(IF(ISNUMBER(AN$396:AN506), AN$396:AN506))-1), NA())</f>
        <v>#N/A</v>
      </c>
      <c r="AO1406" s="49" t="e">
        <f t="array" ref="AO1406">IF(ISNUMBER(AO506), -MIN(0, AO506/MAX(IF(ISNUMBER(AO$396:AO506), AO$396:AO506))-1), NA())</f>
        <v>#N/A</v>
      </c>
      <c r="AP1406" s="49" t="e">
        <f t="array" ref="AP1406">IF(ISNUMBER(AP506), -MIN(0, AP506/MAX(IF(ISNUMBER(AP$396:AP506), AP$396:AP506))-1), NA())</f>
        <v>#N/A</v>
      </c>
      <c r="AQ1406" s="49" t="e">
        <f t="array" ref="AQ1406">IF(ISNUMBER(AQ506), -MIN(0, AQ506/MAX(IF(ISNUMBER(AQ$396:AQ506), AQ$396:AQ506))-1), NA())</f>
        <v>#N/A</v>
      </c>
      <c r="AS1406" s="49" t="e">
        <f t="array" ref="AS1406">IF(ISNUMBER(AS506), -MIN(0, AS506/MAX(IF(ISNUMBER(AS$396:AS506), AS$396:AS506))-1), NA())</f>
        <v>#N/A</v>
      </c>
      <c r="AU1406" s="49" t="e">
        <f t="array" ref="AU1406">IF(ISNUMBER(AU506), -MIN(0, AU506/MAX(IF(ISNUMBER(AU$396:AU506), AU$396:AU506))-1), NA())</f>
        <v>#N/A</v>
      </c>
      <c r="AV1406" s="49" t="e">
        <f t="array" ref="AV1406">IF(ISNUMBER(AV506), -MIN(0, AV506/MAX(IF(ISNUMBER(AV$396:AV506), AV$396:AV506))-1), NA())</f>
        <v>#N/A</v>
      </c>
      <c r="AW1406" s="49" t="e">
        <f t="array" ref="AW1406">IF(ISNUMBER(AW506), -MIN(0, AW506/MAX(IF(ISNUMBER(AW$396:AW506), AW$396:AW506))-1), NA())</f>
        <v>#N/A</v>
      </c>
      <c r="AX1406" s="49" t="e">
        <f t="array" ref="AX1406">IF(ISNUMBER(AX506), -MIN(0, AX506/MAX(IF(ISNUMBER(AX$396:AX506), AX$396:AX506))-1), NA())</f>
        <v>#N/A</v>
      </c>
      <c r="AY1406" s="49" t="e">
        <f t="array" ref="AY1406">IF(ISNUMBER(AY506), -MIN(0, AY506/MAX(IF(ISNUMBER(AY$396:AY506), AY$396:AY506))-1), NA())</f>
        <v>#N/A</v>
      </c>
      <c r="AZ1406" s="49" t="e">
        <f t="array" ref="AZ1406">IF(ISNUMBER(AZ506), -MIN(0, AZ506/MAX(IF(ISNUMBER(AZ$396:AZ506), AZ$396:AZ506))-1), NA())</f>
        <v>#N/A</v>
      </c>
      <c r="BA1406" s="49" t="e">
        <f t="array" ref="BA1406">IF(ISNUMBER(BA506), -MIN(0, BA506/MAX(IF(ISNUMBER(BA$396:BA506), BA$396:BA506))-1), NA())</f>
        <v>#N/A</v>
      </c>
      <c r="BB1406" s="49" t="e">
        <f t="array" ref="BB1406">IF(ISNUMBER(BB506), -MIN(0, BB506/MAX(IF(ISNUMBER(BB$396:BB506), BB$396:BB506))-1), NA())</f>
        <v>#N/A</v>
      </c>
      <c r="BC1406" s="49" t="e">
        <f t="array" ref="BC1406">IF(ISNUMBER(BC506), -MIN(0, BC506/MAX(IF(ISNUMBER(BC$396:BC506), BC$396:BC506))-1), NA())</f>
        <v>#N/A</v>
      </c>
      <c r="BD1406" s="49" t="e">
        <f t="array" ref="BD1406">IF(ISNUMBER(BD506), -MIN(0, BD506/MAX(IF(ISNUMBER(BD$396:BD506), BD$396:BD506))-1), NA())</f>
        <v>#N/A</v>
      </c>
      <c r="BE1406" s="49" t="e">
        <f t="array" ref="BE1406">IF(ISNUMBER(BE506), -MIN(0, BE506/MAX(IF(ISNUMBER(BE$396:BE506), BE$396:BE506))-1), NA())</f>
        <v>#N/A</v>
      </c>
      <c r="BF1406" s="49" t="e">
        <f t="array" ref="BF1406">IF(ISNUMBER(BF506), -MIN(0, BF506/MAX(IF(ISNUMBER(BF$396:BF506), BF$396:BF506))-1), NA())</f>
        <v>#N/A</v>
      </c>
      <c r="BG1406" s="49" t="e">
        <f t="array" ref="BG1406">IF(ISNUMBER(BG506), -MIN(0, BG506/MAX(IF(ISNUMBER(BG$396:BG506), BG$396:BG506))-1), NA())</f>
        <v>#N/A</v>
      </c>
      <c r="BH1406" s="49" t="e">
        <f t="array" ref="BH1406">IF(ISNUMBER(BH506), -MIN(0, BH506/MAX(IF(ISNUMBER(BH$396:BH506), BH$396:BH506))-1), NA())</f>
        <v>#N/A</v>
      </c>
      <c r="BI1406" s="49" t="e">
        <f t="array" ref="BI1406">IF(ISNUMBER(BI506), -MIN(0, BI506/MAX(IF(ISNUMBER(BI$396:BI506), BI$396:BI506))-1), NA())</f>
        <v>#N/A</v>
      </c>
      <c r="BJ1406" s="49" t="e">
        <f t="array" ref="BJ1406">IF(ISNUMBER(BJ506), -MIN(0, BJ506/MAX(IF(ISNUMBER(BJ$396:BJ506), BJ$396:BJ506))-1), NA())</f>
        <v>#N/A</v>
      </c>
      <c r="BK1406" s="49" t="e">
        <f t="array" ref="BK1406">IF(ISNUMBER(BK506), -MIN(0, BK506/MAX(IF(ISNUMBER(BK$396:BK506), BK$396:BK506))-1), NA())</f>
        <v>#N/A</v>
      </c>
      <c r="BL1406" s="49" t="e">
        <f t="array" ref="BL1406">IF(ISNUMBER(BL506), -MIN(0, BL506/MAX(IF(ISNUMBER(BL$396:BL506), BL$396:BL506))-1), NA())</f>
        <v>#N/A</v>
      </c>
      <c r="BM1406" s="49" t="e">
        <f t="array" ref="BM1406">IF(ISNUMBER(BM506), -MIN(0, BM506/MAX(IF(ISNUMBER(BM$396:BM506), BM$396:BM506))-1), NA())</f>
        <v>#N/A</v>
      </c>
      <c r="BN1406" s="49" t="e">
        <f t="array" ref="BN1406">IF(ISNUMBER(BN506), -MIN(0, BN506/MAX(IF(ISNUMBER(BN$396:BN506), BN$396:BN506))-1), NA())</f>
        <v>#N/A</v>
      </c>
      <c r="BO1406" s="49" t="e">
        <f t="array" ref="BO1406">IF(ISNUMBER(BO506), -MIN(0, BO506/MAX(IF(ISNUMBER(BO$396:BO506), BO$396:BO506))-1), NA())</f>
        <v>#N/A</v>
      </c>
      <c r="BP1406" s="49" t="e">
        <f t="array" ref="BP1406">IF(ISNUMBER(BP506), -MIN(0, BP506/MAX(IF(ISNUMBER(BP$396:BP506), BP$396:BP506))-1), NA())</f>
        <v>#N/A</v>
      </c>
      <c r="BQ1406" s="49" t="e">
        <f t="array" ref="BQ1406">IF(ISNUMBER(BQ506), -MIN(0, BQ506/MAX(IF(ISNUMBER(BQ$396:BQ506), BQ$396:BQ506))-1), NA())</f>
        <v>#N/A</v>
      </c>
      <c r="BR1406" s="49" t="e">
        <f t="array" ref="BR1406">IF(ISNUMBER(BR506), -MIN(0, BR506/MAX(IF(ISNUMBER(BR$396:BR506), BR$396:BR506))-1), NA())</f>
        <v>#N/A</v>
      </c>
      <c r="BS1406" s="49" t="e">
        <f t="array" ref="BS1406">IF(ISNUMBER(BS506), -MIN(0, BS506/MAX(IF(ISNUMBER(BS$396:BS506), BS$396:BS506))-1), NA())</f>
        <v>#N/A</v>
      </c>
    </row>
    <row r="1407" spans="2:71">
      <c r="B1407" s="48">
        <f t="shared" si="1133"/>
        <v>1981</v>
      </c>
      <c r="M1407" s="49">
        <f t="array" ref="M1407">IF(ISNUMBER(M507), -IF(M$91, MIN(0, M507/MAX(IF(ISNUMBER(M$396:M507), M$396:M507))-1), MIN(0, M657/MAX(IF(ISNUMBER(M$546:M657), M$546:M657))-1)), NA())</f>
        <v>1.8955245216399907E-2</v>
      </c>
      <c r="N1407" s="49">
        <f t="array" ref="N1407">IF(ISNUMBER(N507), -IF(N$91, MIN(0, N507/MAX(IF(ISNUMBER(N$396:N507), N$396:N507))-1), MIN(0, N657/MAX(IF(ISNUMBER(N$546:N657), N$546:N657))-1)), NA())</f>
        <v>0</v>
      </c>
      <c r="X1407" s="49" t="e">
        <f t="array" ref="X1407">IF(ISNUMBER(X507), -IF(X$91, MIN(0, X507/MAX(IF(ISNUMBER(X$396:X507), X$396:X507))-1), MIN(0, X657/MAX(IF(ISNUMBER(X$546:X657), X$546:X657))-1)), NA())</f>
        <v>#N/A</v>
      </c>
      <c r="Y1407" s="49" t="e">
        <f t="array" ref="Y1407">IF(ISNUMBER(Y507), -IF(Y$91, MIN(0, Y507/MAX(IF(ISNUMBER(Y$396:Y507), Y$396:Y507))-1), MIN(0, Y657/MAX(IF(ISNUMBER(Y$546:Y657), Y$546:Y657))-1)), NA())</f>
        <v>#N/A</v>
      </c>
      <c r="AA1407" s="49">
        <f t="array" ref="AA1407">IF(ISNUMBER(AA507), -MIN(0, AA507/MAX(IF(ISNUMBER(AA$396:AA507), AA$396:AA507))-1), NA())</f>
        <v>1.8955245216399907E-2</v>
      </c>
      <c r="AB1407" s="49">
        <f t="array" ref="AB1407">IF(ISNUMBER(AB507), -MIN(0, AB507/MAX(IF(ISNUMBER(AB$396:AB507), AB$396:AB507))-1), NA())</f>
        <v>0</v>
      </c>
      <c r="AC1407" s="49">
        <f t="array" ref="AC1407">IF(ISNUMBER(AC507), -MIN(0, AC507/MAX(IF(ISNUMBER(AC$396:AC507), AC$396:AC507))-1), NA())</f>
        <v>0</v>
      </c>
      <c r="AD1407" s="49">
        <f t="array" ref="AD1407">IF(ISNUMBER(AD507), -MIN(0, AD507/MAX(IF(ISNUMBER(AD$396:AD507), AD$396:AD507))-1), NA())</f>
        <v>0</v>
      </c>
      <c r="AE1407" s="49">
        <f t="array" ref="AE1407">IF(ISNUMBER(AE507), -MIN(0, AE507/MAX(IF(ISNUMBER(AE$396:AE507), AE$396:AE507))-1), NA())</f>
        <v>0</v>
      </c>
      <c r="AG1407" s="49">
        <f t="array" ref="AG1407">IF(ISNUMBER(AG507), -MIN(0, AG507/MAX(IF(ISNUMBER(AG$396:AG507), AG$396:AG507))-1), NA())</f>
        <v>0</v>
      </c>
      <c r="AM1407" s="49" t="e">
        <f t="array" ref="AM1407">IF(ISNUMBER(AM507), -MIN(0, AM507/MAX(IF(ISNUMBER(AM$396:AM507), AM$396:AM507))-1), NA())</f>
        <v>#N/A</v>
      </c>
      <c r="AN1407" s="49" t="e">
        <f t="array" ref="AN1407">IF(ISNUMBER(AN507), -MIN(0, AN507/MAX(IF(ISNUMBER(AN$396:AN507), AN$396:AN507))-1), NA())</f>
        <v>#N/A</v>
      </c>
      <c r="AO1407" s="49" t="e">
        <f t="array" ref="AO1407">IF(ISNUMBER(AO507), -MIN(0, AO507/MAX(IF(ISNUMBER(AO$396:AO507), AO$396:AO507))-1), NA())</f>
        <v>#N/A</v>
      </c>
      <c r="AP1407" s="49" t="e">
        <f t="array" ref="AP1407">IF(ISNUMBER(AP507), -MIN(0, AP507/MAX(IF(ISNUMBER(AP$396:AP507), AP$396:AP507))-1), NA())</f>
        <v>#N/A</v>
      </c>
      <c r="AQ1407" s="49" t="e">
        <f t="array" ref="AQ1407">IF(ISNUMBER(AQ507), -MIN(0, AQ507/MAX(IF(ISNUMBER(AQ$396:AQ507), AQ$396:AQ507))-1), NA())</f>
        <v>#N/A</v>
      </c>
      <c r="AS1407" s="49" t="e">
        <f t="array" ref="AS1407">IF(ISNUMBER(AS507), -MIN(0, AS507/MAX(IF(ISNUMBER(AS$396:AS507), AS$396:AS507))-1), NA())</f>
        <v>#N/A</v>
      </c>
      <c r="AU1407" s="49" t="e">
        <f t="array" ref="AU1407">IF(ISNUMBER(AU507), -MIN(0, AU507/MAX(IF(ISNUMBER(AU$396:AU507), AU$396:AU507))-1), NA())</f>
        <v>#N/A</v>
      </c>
      <c r="AV1407" s="49" t="e">
        <f t="array" ref="AV1407">IF(ISNUMBER(AV507), -MIN(0, AV507/MAX(IF(ISNUMBER(AV$396:AV507), AV$396:AV507))-1), NA())</f>
        <v>#N/A</v>
      </c>
      <c r="AW1407" s="49" t="e">
        <f t="array" ref="AW1407">IF(ISNUMBER(AW507), -MIN(0, AW507/MAX(IF(ISNUMBER(AW$396:AW507), AW$396:AW507))-1), NA())</f>
        <v>#N/A</v>
      </c>
      <c r="AX1407" s="49" t="e">
        <f t="array" ref="AX1407">IF(ISNUMBER(AX507), -MIN(0, AX507/MAX(IF(ISNUMBER(AX$396:AX507), AX$396:AX507))-1), NA())</f>
        <v>#N/A</v>
      </c>
      <c r="AY1407" s="49" t="e">
        <f t="array" ref="AY1407">IF(ISNUMBER(AY507), -MIN(0, AY507/MAX(IF(ISNUMBER(AY$396:AY507), AY$396:AY507))-1), NA())</f>
        <v>#N/A</v>
      </c>
      <c r="AZ1407" s="49" t="e">
        <f t="array" ref="AZ1407">IF(ISNUMBER(AZ507), -MIN(0, AZ507/MAX(IF(ISNUMBER(AZ$396:AZ507), AZ$396:AZ507))-1), NA())</f>
        <v>#N/A</v>
      </c>
      <c r="BA1407" s="49" t="e">
        <f t="array" ref="BA1407">IF(ISNUMBER(BA507), -MIN(0, BA507/MAX(IF(ISNUMBER(BA$396:BA507), BA$396:BA507))-1), NA())</f>
        <v>#N/A</v>
      </c>
      <c r="BB1407" s="49" t="e">
        <f t="array" ref="BB1407">IF(ISNUMBER(BB507), -MIN(0, BB507/MAX(IF(ISNUMBER(BB$396:BB507), BB$396:BB507))-1), NA())</f>
        <v>#N/A</v>
      </c>
      <c r="BC1407" s="49" t="e">
        <f t="array" ref="BC1407">IF(ISNUMBER(BC507), -MIN(0, BC507/MAX(IF(ISNUMBER(BC$396:BC507), BC$396:BC507))-1), NA())</f>
        <v>#N/A</v>
      </c>
      <c r="BD1407" s="49" t="e">
        <f t="array" ref="BD1407">IF(ISNUMBER(BD507), -MIN(0, BD507/MAX(IF(ISNUMBER(BD$396:BD507), BD$396:BD507))-1), NA())</f>
        <v>#N/A</v>
      </c>
      <c r="BE1407" s="49" t="e">
        <f t="array" ref="BE1407">IF(ISNUMBER(BE507), -MIN(0, BE507/MAX(IF(ISNUMBER(BE$396:BE507), BE$396:BE507))-1), NA())</f>
        <v>#N/A</v>
      </c>
      <c r="BF1407" s="49" t="e">
        <f t="array" ref="BF1407">IF(ISNUMBER(BF507), -MIN(0, BF507/MAX(IF(ISNUMBER(BF$396:BF507), BF$396:BF507))-1), NA())</f>
        <v>#N/A</v>
      </c>
      <c r="BG1407" s="49" t="e">
        <f t="array" ref="BG1407">IF(ISNUMBER(BG507), -MIN(0, BG507/MAX(IF(ISNUMBER(BG$396:BG507), BG$396:BG507))-1), NA())</f>
        <v>#N/A</v>
      </c>
      <c r="BH1407" s="49" t="e">
        <f t="array" ref="BH1407">IF(ISNUMBER(BH507), -MIN(0, BH507/MAX(IF(ISNUMBER(BH$396:BH507), BH$396:BH507))-1), NA())</f>
        <v>#N/A</v>
      </c>
      <c r="BI1407" s="49" t="e">
        <f t="array" ref="BI1407">IF(ISNUMBER(BI507), -MIN(0, BI507/MAX(IF(ISNUMBER(BI$396:BI507), BI$396:BI507))-1), NA())</f>
        <v>#N/A</v>
      </c>
      <c r="BJ1407" s="49" t="e">
        <f t="array" ref="BJ1407">IF(ISNUMBER(BJ507), -MIN(0, BJ507/MAX(IF(ISNUMBER(BJ$396:BJ507), BJ$396:BJ507))-1), NA())</f>
        <v>#N/A</v>
      </c>
      <c r="BK1407" s="49" t="e">
        <f t="array" ref="BK1407">IF(ISNUMBER(BK507), -MIN(0, BK507/MAX(IF(ISNUMBER(BK$396:BK507), BK$396:BK507))-1), NA())</f>
        <v>#N/A</v>
      </c>
      <c r="BL1407" s="49" t="e">
        <f t="array" ref="BL1407">IF(ISNUMBER(BL507), -MIN(0, BL507/MAX(IF(ISNUMBER(BL$396:BL507), BL$396:BL507))-1), NA())</f>
        <v>#N/A</v>
      </c>
      <c r="BM1407" s="49" t="e">
        <f t="array" ref="BM1407">IF(ISNUMBER(BM507), -MIN(0, BM507/MAX(IF(ISNUMBER(BM$396:BM507), BM$396:BM507))-1), NA())</f>
        <v>#N/A</v>
      </c>
      <c r="BN1407" s="49" t="e">
        <f t="array" ref="BN1407">IF(ISNUMBER(BN507), -MIN(0, BN507/MAX(IF(ISNUMBER(BN$396:BN507), BN$396:BN507))-1), NA())</f>
        <v>#N/A</v>
      </c>
      <c r="BO1407" s="49" t="e">
        <f t="array" ref="BO1407">IF(ISNUMBER(BO507), -MIN(0, BO507/MAX(IF(ISNUMBER(BO$396:BO507), BO$396:BO507))-1), NA())</f>
        <v>#N/A</v>
      </c>
      <c r="BP1407" s="49" t="e">
        <f t="array" ref="BP1407">IF(ISNUMBER(BP507), -MIN(0, BP507/MAX(IF(ISNUMBER(BP$396:BP507), BP$396:BP507))-1), NA())</f>
        <v>#N/A</v>
      </c>
      <c r="BQ1407" s="49" t="e">
        <f t="array" ref="BQ1407">IF(ISNUMBER(BQ507), -MIN(0, BQ507/MAX(IF(ISNUMBER(BQ$396:BQ507), BQ$396:BQ507))-1), NA())</f>
        <v>#N/A</v>
      </c>
      <c r="BR1407" s="49" t="e">
        <f t="array" ref="BR1407">IF(ISNUMBER(BR507), -MIN(0, BR507/MAX(IF(ISNUMBER(BR$396:BR507), BR$396:BR507))-1), NA())</f>
        <v>#N/A</v>
      </c>
      <c r="BS1407" s="49" t="e">
        <f t="array" ref="BS1407">IF(ISNUMBER(BS507), -MIN(0, BS507/MAX(IF(ISNUMBER(BS$396:BS507), BS$396:BS507))-1), NA())</f>
        <v>#N/A</v>
      </c>
    </row>
    <row r="1408" spans="2:71">
      <c r="B1408" s="48">
        <f t="shared" si="1133"/>
        <v>1982</v>
      </c>
      <c r="M1408" s="49">
        <f t="array" ref="M1408">IF(ISNUMBER(M508), -IF(M$91, MIN(0, M508/MAX(IF(ISNUMBER(M$396:M508), M$396:M508))-1), MIN(0, M658/MAX(IF(ISNUMBER(M$546:M658), M$546:M658))-1)), NA())</f>
        <v>0</v>
      </c>
      <c r="N1408" s="49">
        <f t="array" ref="N1408">IF(ISNUMBER(N508), -IF(N$91, MIN(0, N508/MAX(IF(ISNUMBER(N$396:N508), N$396:N508))-1), MIN(0, N658/MAX(IF(ISNUMBER(N$546:N658), N$546:N658))-1)), NA())</f>
        <v>0</v>
      </c>
      <c r="X1408" s="49" t="e">
        <f t="array" ref="X1408">IF(ISNUMBER(X508), -IF(X$91, MIN(0, X508/MAX(IF(ISNUMBER(X$396:X508), X$396:X508))-1), MIN(0, X658/MAX(IF(ISNUMBER(X$546:X658), X$546:X658))-1)), NA())</f>
        <v>#N/A</v>
      </c>
      <c r="Y1408" s="49" t="e">
        <f t="array" ref="Y1408">IF(ISNUMBER(Y508), -IF(Y$91, MIN(0, Y508/MAX(IF(ISNUMBER(Y$396:Y508), Y$396:Y508))-1), MIN(0, Y658/MAX(IF(ISNUMBER(Y$546:Y658), Y$546:Y658))-1)), NA())</f>
        <v>#N/A</v>
      </c>
      <c r="AA1408" s="49">
        <f t="array" ref="AA1408">IF(ISNUMBER(AA508), -MIN(0, AA508/MAX(IF(ISNUMBER(AA$396:AA508), AA$396:AA508))-1), NA())</f>
        <v>0</v>
      </c>
      <c r="AB1408" s="49">
        <f t="array" ref="AB1408">IF(ISNUMBER(AB508), -MIN(0, AB508/MAX(IF(ISNUMBER(AB$396:AB508), AB$396:AB508))-1), NA())</f>
        <v>0</v>
      </c>
      <c r="AC1408" s="49">
        <f t="array" ref="AC1408">IF(ISNUMBER(AC508), -MIN(0, AC508/MAX(IF(ISNUMBER(AC$396:AC508), AC$396:AC508))-1), NA())</f>
        <v>0</v>
      </c>
      <c r="AD1408" s="49">
        <f t="array" ref="AD1408">IF(ISNUMBER(AD508), -MIN(0, AD508/MAX(IF(ISNUMBER(AD$396:AD508), AD$396:AD508))-1), NA())</f>
        <v>0</v>
      </c>
      <c r="AE1408" s="49">
        <f t="array" ref="AE1408">IF(ISNUMBER(AE508), -MIN(0, AE508/MAX(IF(ISNUMBER(AE$396:AE508), AE$396:AE508))-1), NA())</f>
        <v>0</v>
      </c>
      <c r="AG1408" s="49">
        <f t="array" ref="AG1408">IF(ISNUMBER(AG508), -MIN(0, AG508/MAX(IF(ISNUMBER(AG$396:AG508), AG$396:AG508))-1), NA())</f>
        <v>0</v>
      </c>
      <c r="AM1408" s="49" t="e">
        <f t="array" ref="AM1408">IF(ISNUMBER(AM508), -MIN(0, AM508/MAX(IF(ISNUMBER(AM$396:AM508), AM$396:AM508))-1), NA())</f>
        <v>#N/A</v>
      </c>
      <c r="AN1408" s="49" t="e">
        <f t="array" ref="AN1408">IF(ISNUMBER(AN508), -MIN(0, AN508/MAX(IF(ISNUMBER(AN$396:AN508), AN$396:AN508))-1), NA())</f>
        <v>#N/A</v>
      </c>
      <c r="AO1408" s="49" t="e">
        <f t="array" ref="AO1408">IF(ISNUMBER(AO508), -MIN(0, AO508/MAX(IF(ISNUMBER(AO$396:AO508), AO$396:AO508))-1), NA())</f>
        <v>#N/A</v>
      </c>
      <c r="AP1408" s="49" t="e">
        <f t="array" ref="AP1408">IF(ISNUMBER(AP508), -MIN(0, AP508/MAX(IF(ISNUMBER(AP$396:AP508), AP$396:AP508))-1), NA())</f>
        <v>#N/A</v>
      </c>
      <c r="AQ1408" s="49" t="e">
        <f t="array" ref="AQ1408">IF(ISNUMBER(AQ508), -MIN(0, AQ508/MAX(IF(ISNUMBER(AQ$396:AQ508), AQ$396:AQ508))-1), NA())</f>
        <v>#N/A</v>
      </c>
      <c r="AS1408" s="49" t="e">
        <f t="array" ref="AS1408">IF(ISNUMBER(AS508), -MIN(0, AS508/MAX(IF(ISNUMBER(AS$396:AS508), AS$396:AS508))-1), NA())</f>
        <v>#N/A</v>
      </c>
      <c r="AU1408" s="49" t="e">
        <f t="array" ref="AU1408">IF(ISNUMBER(AU508), -MIN(0, AU508/MAX(IF(ISNUMBER(AU$396:AU508), AU$396:AU508))-1), NA())</f>
        <v>#N/A</v>
      </c>
      <c r="AV1408" s="49" t="e">
        <f t="array" ref="AV1408">IF(ISNUMBER(AV508), -MIN(0, AV508/MAX(IF(ISNUMBER(AV$396:AV508), AV$396:AV508))-1), NA())</f>
        <v>#N/A</v>
      </c>
      <c r="AW1408" s="49" t="e">
        <f t="array" ref="AW1408">IF(ISNUMBER(AW508), -MIN(0, AW508/MAX(IF(ISNUMBER(AW$396:AW508), AW$396:AW508))-1), NA())</f>
        <v>#N/A</v>
      </c>
      <c r="AX1408" s="49" t="e">
        <f t="array" ref="AX1408">IF(ISNUMBER(AX508), -MIN(0, AX508/MAX(IF(ISNUMBER(AX$396:AX508), AX$396:AX508))-1), NA())</f>
        <v>#N/A</v>
      </c>
      <c r="AY1408" s="49" t="e">
        <f t="array" ref="AY1408">IF(ISNUMBER(AY508), -MIN(0, AY508/MAX(IF(ISNUMBER(AY$396:AY508), AY$396:AY508))-1), NA())</f>
        <v>#N/A</v>
      </c>
      <c r="AZ1408" s="49" t="e">
        <f t="array" ref="AZ1408">IF(ISNUMBER(AZ508), -MIN(0, AZ508/MAX(IF(ISNUMBER(AZ$396:AZ508), AZ$396:AZ508))-1), NA())</f>
        <v>#N/A</v>
      </c>
      <c r="BA1408" s="49" t="e">
        <f t="array" ref="BA1408">IF(ISNUMBER(BA508), -MIN(0, BA508/MAX(IF(ISNUMBER(BA$396:BA508), BA$396:BA508))-1), NA())</f>
        <v>#N/A</v>
      </c>
      <c r="BB1408" s="49" t="e">
        <f t="array" ref="BB1408">IF(ISNUMBER(BB508), -MIN(0, BB508/MAX(IF(ISNUMBER(BB$396:BB508), BB$396:BB508))-1), NA())</f>
        <v>#N/A</v>
      </c>
      <c r="BC1408" s="49" t="e">
        <f t="array" ref="BC1408">IF(ISNUMBER(BC508), -MIN(0, BC508/MAX(IF(ISNUMBER(BC$396:BC508), BC$396:BC508))-1), NA())</f>
        <v>#N/A</v>
      </c>
      <c r="BD1408" s="49" t="e">
        <f t="array" ref="BD1408">IF(ISNUMBER(BD508), -MIN(0, BD508/MAX(IF(ISNUMBER(BD$396:BD508), BD$396:BD508))-1), NA())</f>
        <v>#N/A</v>
      </c>
      <c r="BE1408" s="49" t="e">
        <f t="array" ref="BE1408">IF(ISNUMBER(BE508), -MIN(0, BE508/MAX(IF(ISNUMBER(BE$396:BE508), BE$396:BE508))-1), NA())</f>
        <v>#N/A</v>
      </c>
      <c r="BF1408" s="49" t="e">
        <f t="array" ref="BF1408">IF(ISNUMBER(BF508), -MIN(0, BF508/MAX(IF(ISNUMBER(BF$396:BF508), BF$396:BF508))-1), NA())</f>
        <v>#N/A</v>
      </c>
      <c r="BG1408" s="49" t="e">
        <f t="array" ref="BG1408">IF(ISNUMBER(BG508), -MIN(0, BG508/MAX(IF(ISNUMBER(BG$396:BG508), BG$396:BG508))-1), NA())</f>
        <v>#N/A</v>
      </c>
      <c r="BH1408" s="49" t="e">
        <f t="array" ref="BH1408">IF(ISNUMBER(BH508), -MIN(0, BH508/MAX(IF(ISNUMBER(BH$396:BH508), BH$396:BH508))-1), NA())</f>
        <v>#N/A</v>
      </c>
      <c r="BI1408" s="49" t="e">
        <f t="array" ref="BI1408">IF(ISNUMBER(BI508), -MIN(0, BI508/MAX(IF(ISNUMBER(BI$396:BI508), BI$396:BI508))-1), NA())</f>
        <v>#N/A</v>
      </c>
      <c r="BJ1408" s="49" t="e">
        <f t="array" ref="BJ1408">IF(ISNUMBER(BJ508), -MIN(0, BJ508/MAX(IF(ISNUMBER(BJ$396:BJ508), BJ$396:BJ508))-1), NA())</f>
        <v>#N/A</v>
      </c>
      <c r="BK1408" s="49" t="e">
        <f t="array" ref="BK1408">IF(ISNUMBER(BK508), -MIN(0, BK508/MAX(IF(ISNUMBER(BK$396:BK508), BK$396:BK508))-1), NA())</f>
        <v>#N/A</v>
      </c>
      <c r="BL1408" s="49" t="e">
        <f t="array" ref="BL1408">IF(ISNUMBER(BL508), -MIN(0, BL508/MAX(IF(ISNUMBER(BL$396:BL508), BL$396:BL508))-1), NA())</f>
        <v>#N/A</v>
      </c>
      <c r="BM1408" s="49" t="e">
        <f t="array" ref="BM1408">IF(ISNUMBER(BM508), -MIN(0, BM508/MAX(IF(ISNUMBER(BM$396:BM508), BM$396:BM508))-1), NA())</f>
        <v>#N/A</v>
      </c>
      <c r="BN1408" s="49" t="e">
        <f t="array" ref="BN1408">IF(ISNUMBER(BN508), -MIN(0, BN508/MAX(IF(ISNUMBER(BN$396:BN508), BN$396:BN508))-1), NA())</f>
        <v>#N/A</v>
      </c>
      <c r="BO1408" s="49" t="e">
        <f t="array" ref="BO1408">IF(ISNUMBER(BO508), -MIN(0, BO508/MAX(IF(ISNUMBER(BO$396:BO508), BO$396:BO508))-1), NA())</f>
        <v>#N/A</v>
      </c>
      <c r="BP1408" s="49" t="e">
        <f t="array" ref="BP1408">IF(ISNUMBER(BP508), -MIN(0, BP508/MAX(IF(ISNUMBER(BP$396:BP508), BP$396:BP508))-1), NA())</f>
        <v>#N/A</v>
      </c>
      <c r="BQ1408" s="49" t="e">
        <f t="array" ref="BQ1408">IF(ISNUMBER(BQ508), -MIN(0, BQ508/MAX(IF(ISNUMBER(BQ$396:BQ508), BQ$396:BQ508))-1), NA())</f>
        <v>#N/A</v>
      </c>
      <c r="BR1408" s="49" t="e">
        <f t="array" ref="BR1408">IF(ISNUMBER(BR508), -MIN(0, BR508/MAX(IF(ISNUMBER(BR$396:BR508), BR$396:BR508))-1), NA())</f>
        <v>#N/A</v>
      </c>
      <c r="BS1408" s="49" t="e">
        <f t="array" ref="BS1408">IF(ISNUMBER(BS508), -MIN(0, BS508/MAX(IF(ISNUMBER(BS$396:BS508), BS$396:BS508))-1), NA())</f>
        <v>#N/A</v>
      </c>
    </row>
    <row r="1409" spans="2:71">
      <c r="B1409" s="48">
        <f t="shared" si="1133"/>
        <v>1983</v>
      </c>
      <c r="M1409" s="49">
        <f t="array" ref="M1409">IF(ISNUMBER(M509), -IF(M$91, MIN(0, M509/MAX(IF(ISNUMBER(M$396:M509), M$396:M509))-1), MIN(0, M659/MAX(IF(ISNUMBER(M$546:M659), M$546:M659))-1)), NA())</f>
        <v>0</v>
      </c>
      <c r="N1409" s="49">
        <f t="array" ref="N1409">IF(ISNUMBER(N509), -IF(N$91, MIN(0, N509/MAX(IF(ISNUMBER(N$396:N509), N$396:N509))-1), MIN(0, N659/MAX(IF(ISNUMBER(N$546:N659), N$546:N659))-1)), NA())</f>
        <v>0</v>
      </c>
      <c r="X1409" s="49" t="e">
        <f t="array" ref="X1409">IF(ISNUMBER(X509), -IF(X$91, MIN(0, X509/MAX(IF(ISNUMBER(X$396:X509), X$396:X509))-1), MIN(0, X659/MAX(IF(ISNUMBER(X$546:X659), X$546:X659))-1)), NA())</f>
        <v>#N/A</v>
      </c>
      <c r="Y1409" s="49" t="e">
        <f t="array" ref="Y1409">IF(ISNUMBER(Y509), -IF(Y$91, MIN(0, Y509/MAX(IF(ISNUMBER(Y$396:Y509), Y$396:Y509))-1), MIN(0, Y659/MAX(IF(ISNUMBER(Y$546:Y659), Y$546:Y659))-1)), NA())</f>
        <v>#N/A</v>
      </c>
      <c r="AA1409" s="49">
        <f t="array" ref="AA1409">IF(ISNUMBER(AA509), -MIN(0, AA509/MAX(IF(ISNUMBER(AA$396:AA509), AA$396:AA509))-1), NA())</f>
        <v>0</v>
      </c>
      <c r="AB1409" s="49">
        <f t="array" ref="AB1409">IF(ISNUMBER(AB509), -MIN(0, AB509/MAX(IF(ISNUMBER(AB$396:AB509), AB$396:AB509))-1), NA())</f>
        <v>0</v>
      </c>
      <c r="AC1409" s="49">
        <f t="array" ref="AC1409">IF(ISNUMBER(AC509), -MIN(0, AC509/MAX(IF(ISNUMBER(AC$396:AC509), AC$396:AC509))-1), NA())</f>
        <v>0</v>
      </c>
      <c r="AD1409" s="49">
        <f t="array" ref="AD1409">IF(ISNUMBER(AD509), -MIN(0, AD509/MAX(IF(ISNUMBER(AD$396:AD509), AD$396:AD509))-1), NA())</f>
        <v>0</v>
      </c>
      <c r="AE1409" s="49">
        <f t="array" ref="AE1409">IF(ISNUMBER(AE509), -MIN(0, AE509/MAX(IF(ISNUMBER(AE$396:AE509), AE$396:AE509))-1), NA())</f>
        <v>0</v>
      </c>
      <c r="AG1409" s="49">
        <f t="array" ref="AG1409">IF(ISNUMBER(AG509), -MIN(0, AG509/MAX(IF(ISNUMBER(AG$396:AG509), AG$396:AG509))-1), NA())</f>
        <v>0</v>
      </c>
      <c r="AM1409" s="49" t="e">
        <f t="array" ref="AM1409">IF(ISNUMBER(AM509), -MIN(0, AM509/MAX(IF(ISNUMBER(AM$396:AM509), AM$396:AM509))-1), NA())</f>
        <v>#N/A</v>
      </c>
      <c r="AN1409" s="49" t="e">
        <f t="array" ref="AN1409">IF(ISNUMBER(AN509), -MIN(0, AN509/MAX(IF(ISNUMBER(AN$396:AN509), AN$396:AN509))-1), NA())</f>
        <v>#N/A</v>
      </c>
      <c r="AO1409" s="49" t="e">
        <f t="array" ref="AO1409">IF(ISNUMBER(AO509), -MIN(0, AO509/MAX(IF(ISNUMBER(AO$396:AO509), AO$396:AO509))-1), NA())</f>
        <v>#N/A</v>
      </c>
      <c r="AP1409" s="49" t="e">
        <f t="array" ref="AP1409">IF(ISNUMBER(AP509), -MIN(0, AP509/MAX(IF(ISNUMBER(AP$396:AP509), AP$396:AP509))-1), NA())</f>
        <v>#N/A</v>
      </c>
      <c r="AQ1409" s="49" t="e">
        <f t="array" ref="AQ1409">IF(ISNUMBER(AQ509), -MIN(0, AQ509/MAX(IF(ISNUMBER(AQ$396:AQ509), AQ$396:AQ509))-1), NA())</f>
        <v>#N/A</v>
      </c>
      <c r="AS1409" s="49" t="e">
        <f t="array" ref="AS1409">IF(ISNUMBER(AS509), -MIN(0, AS509/MAX(IF(ISNUMBER(AS$396:AS509), AS$396:AS509))-1), NA())</f>
        <v>#N/A</v>
      </c>
      <c r="AU1409" s="49" t="e">
        <f t="array" ref="AU1409">IF(ISNUMBER(AU509), -MIN(0, AU509/MAX(IF(ISNUMBER(AU$396:AU509), AU$396:AU509))-1), NA())</f>
        <v>#N/A</v>
      </c>
      <c r="AV1409" s="49" t="e">
        <f t="array" ref="AV1409">IF(ISNUMBER(AV509), -MIN(0, AV509/MAX(IF(ISNUMBER(AV$396:AV509), AV$396:AV509))-1), NA())</f>
        <v>#N/A</v>
      </c>
      <c r="AW1409" s="49" t="e">
        <f t="array" ref="AW1409">IF(ISNUMBER(AW509), -MIN(0, AW509/MAX(IF(ISNUMBER(AW$396:AW509), AW$396:AW509))-1), NA())</f>
        <v>#N/A</v>
      </c>
      <c r="AX1409" s="49" t="e">
        <f t="array" ref="AX1409">IF(ISNUMBER(AX509), -MIN(0, AX509/MAX(IF(ISNUMBER(AX$396:AX509), AX$396:AX509))-1), NA())</f>
        <v>#N/A</v>
      </c>
      <c r="AY1409" s="49" t="e">
        <f t="array" ref="AY1409">IF(ISNUMBER(AY509), -MIN(0, AY509/MAX(IF(ISNUMBER(AY$396:AY509), AY$396:AY509))-1), NA())</f>
        <v>#N/A</v>
      </c>
      <c r="AZ1409" s="49" t="e">
        <f t="array" ref="AZ1409">IF(ISNUMBER(AZ509), -MIN(0, AZ509/MAX(IF(ISNUMBER(AZ$396:AZ509), AZ$396:AZ509))-1), NA())</f>
        <v>#N/A</v>
      </c>
      <c r="BA1409" s="49" t="e">
        <f t="array" ref="BA1409">IF(ISNUMBER(BA509), -MIN(0, BA509/MAX(IF(ISNUMBER(BA$396:BA509), BA$396:BA509))-1), NA())</f>
        <v>#N/A</v>
      </c>
      <c r="BB1409" s="49" t="e">
        <f t="array" ref="BB1409">IF(ISNUMBER(BB509), -MIN(0, BB509/MAX(IF(ISNUMBER(BB$396:BB509), BB$396:BB509))-1), NA())</f>
        <v>#N/A</v>
      </c>
      <c r="BC1409" s="49" t="e">
        <f t="array" ref="BC1409">IF(ISNUMBER(BC509), -MIN(0, BC509/MAX(IF(ISNUMBER(BC$396:BC509), BC$396:BC509))-1), NA())</f>
        <v>#N/A</v>
      </c>
      <c r="BD1409" s="49" t="e">
        <f t="array" ref="BD1409">IF(ISNUMBER(BD509), -MIN(0, BD509/MAX(IF(ISNUMBER(BD$396:BD509), BD$396:BD509))-1), NA())</f>
        <v>#N/A</v>
      </c>
      <c r="BE1409" s="49" t="e">
        <f t="array" ref="BE1409">IF(ISNUMBER(BE509), -MIN(0, BE509/MAX(IF(ISNUMBER(BE$396:BE509), BE$396:BE509))-1), NA())</f>
        <v>#N/A</v>
      </c>
      <c r="BF1409" s="49" t="e">
        <f t="array" ref="BF1409">IF(ISNUMBER(BF509), -MIN(0, BF509/MAX(IF(ISNUMBER(BF$396:BF509), BF$396:BF509))-1), NA())</f>
        <v>#N/A</v>
      </c>
      <c r="BG1409" s="49" t="e">
        <f t="array" ref="BG1409">IF(ISNUMBER(BG509), -MIN(0, BG509/MAX(IF(ISNUMBER(BG$396:BG509), BG$396:BG509))-1), NA())</f>
        <v>#N/A</v>
      </c>
      <c r="BH1409" s="49" t="e">
        <f t="array" ref="BH1409">IF(ISNUMBER(BH509), -MIN(0, BH509/MAX(IF(ISNUMBER(BH$396:BH509), BH$396:BH509))-1), NA())</f>
        <v>#N/A</v>
      </c>
      <c r="BI1409" s="49" t="e">
        <f t="array" ref="BI1409">IF(ISNUMBER(BI509), -MIN(0, BI509/MAX(IF(ISNUMBER(BI$396:BI509), BI$396:BI509))-1), NA())</f>
        <v>#N/A</v>
      </c>
      <c r="BJ1409" s="49" t="e">
        <f t="array" ref="BJ1409">IF(ISNUMBER(BJ509), -MIN(0, BJ509/MAX(IF(ISNUMBER(BJ$396:BJ509), BJ$396:BJ509))-1), NA())</f>
        <v>#N/A</v>
      </c>
      <c r="BK1409" s="49" t="e">
        <f t="array" ref="BK1409">IF(ISNUMBER(BK509), -MIN(0, BK509/MAX(IF(ISNUMBER(BK$396:BK509), BK$396:BK509))-1), NA())</f>
        <v>#N/A</v>
      </c>
      <c r="BL1409" s="49" t="e">
        <f t="array" ref="BL1409">IF(ISNUMBER(BL509), -MIN(0, BL509/MAX(IF(ISNUMBER(BL$396:BL509), BL$396:BL509))-1), NA())</f>
        <v>#N/A</v>
      </c>
      <c r="BM1409" s="49" t="e">
        <f t="array" ref="BM1409">IF(ISNUMBER(BM509), -MIN(0, BM509/MAX(IF(ISNUMBER(BM$396:BM509), BM$396:BM509))-1), NA())</f>
        <v>#N/A</v>
      </c>
      <c r="BN1409" s="49" t="e">
        <f t="array" ref="BN1409">IF(ISNUMBER(BN509), -MIN(0, BN509/MAX(IF(ISNUMBER(BN$396:BN509), BN$396:BN509))-1), NA())</f>
        <v>#N/A</v>
      </c>
      <c r="BO1409" s="49" t="e">
        <f t="array" ref="BO1409">IF(ISNUMBER(BO509), -MIN(0, BO509/MAX(IF(ISNUMBER(BO$396:BO509), BO$396:BO509))-1), NA())</f>
        <v>#N/A</v>
      </c>
      <c r="BP1409" s="49" t="e">
        <f t="array" ref="BP1409">IF(ISNUMBER(BP509), -MIN(0, BP509/MAX(IF(ISNUMBER(BP$396:BP509), BP$396:BP509))-1), NA())</f>
        <v>#N/A</v>
      </c>
      <c r="BQ1409" s="49" t="e">
        <f t="array" ref="BQ1409">IF(ISNUMBER(BQ509), -MIN(0, BQ509/MAX(IF(ISNUMBER(BQ$396:BQ509), BQ$396:BQ509))-1), NA())</f>
        <v>#N/A</v>
      </c>
      <c r="BR1409" s="49" t="e">
        <f t="array" ref="BR1409">IF(ISNUMBER(BR509), -MIN(0, BR509/MAX(IF(ISNUMBER(BR$396:BR509), BR$396:BR509))-1), NA())</f>
        <v>#N/A</v>
      </c>
      <c r="BS1409" s="49" t="e">
        <f t="array" ref="BS1409">IF(ISNUMBER(BS509), -MIN(0, BS509/MAX(IF(ISNUMBER(BS$396:BS509), BS$396:BS509))-1), NA())</f>
        <v>#N/A</v>
      </c>
    </row>
    <row r="1410" spans="2:71">
      <c r="B1410" s="48">
        <f t="shared" si="1133"/>
        <v>1984</v>
      </c>
      <c r="M1410" s="49">
        <f t="array" ref="M1410">IF(ISNUMBER(M510), -IF(M$91, MIN(0, M510/MAX(IF(ISNUMBER(M$396:M510), M$396:M510))-1), MIN(0, M660/MAX(IF(ISNUMBER(M$546:M660), M$546:M660))-1)), NA())</f>
        <v>0</v>
      </c>
      <c r="N1410" s="49">
        <f t="array" ref="N1410">IF(ISNUMBER(N510), -IF(N$91, MIN(0, N510/MAX(IF(ISNUMBER(N$396:N510), N$396:N510))-1), MIN(0, N660/MAX(IF(ISNUMBER(N$546:N660), N$546:N660))-1)), NA())</f>
        <v>0</v>
      </c>
      <c r="X1410" s="49">
        <f t="array" ref="X1410">IF(ISNUMBER(X510), -IF(X$91, MIN(0, X510/MAX(IF(ISNUMBER(X$396:X510), X$396:X510))-1), MIN(0, X660/MAX(IF(ISNUMBER(X$546:X660), X$546:X660))-1)), NA())</f>
        <v>0</v>
      </c>
      <c r="Y1410" s="49">
        <f t="array" ref="Y1410">IF(ISNUMBER(Y510), -IF(Y$91, MIN(0, Y510/MAX(IF(ISNUMBER(Y$396:Y510), Y$396:Y510))-1), MIN(0, Y660/MAX(IF(ISNUMBER(Y$546:Y660), Y$546:Y660))-1)), NA())</f>
        <v>0</v>
      </c>
      <c r="AA1410" s="49">
        <f t="array" ref="AA1410">IF(ISNUMBER(AA510), -MIN(0, AA510/MAX(IF(ISNUMBER(AA$396:AA510), AA$396:AA510))-1), NA())</f>
        <v>0</v>
      </c>
      <c r="AB1410" s="49">
        <f t="array" ref="AB1410">IF(ISNUMBER(AB510), -MIN(0, AB510/MAX(IF(ISNUMBER(AB$396:AB510), AB$396:AB510))-1), NA())</f>
        <v>0</v>
      </c>
      <c r="AC1410" s="49">
        <f t="array" ref="AC1410">IF(ISNUMBER(AC510), -MIN(0, AC510/MAX(IF(ISNUMBER(AC$396:AC510), AC$396:AC510))-1), NA())</f>
        <v>0</v>
      </c>
      <c r="AD1410" s="49">
        <f t="array" ref="AD1410">IF(ISNUMBER(AD510), -MIN(0, AD510/MAX(IF(ISNUMBER(AD$396:AD510), AD$396:AD510))-1), NA())</f>
        <v>0</v>
      </c>
      <c r="AE1410" s="49">
        <f t="array" ref="AE1410">IF(ISNUMBER(AE510), -MIN(0, AE510/MAX(IF(ISNUMBER(AE$396:AE510), AE$396:AE510))-1), NA())</f>
        <v>0</v>
      </c>
      <c r="AG1410" s="49">
        <f t="array" ref="AG1410">IF(ISNUMBER(AG510), -MIN(0, AG510/MAX(IF(ISNUMBER(AG$396:AG510), AG$396:AG510))-1), NA())</f>
        <v>0</v>
      </c>
      <c r="AM1410" s="49">
        <f t="array" ref="AM1410">IF(ISNUMBER(AM510), -MIN(0, AM510/MAX(IF(ISNUMBER(AM$396:AM510), AM$396:AM510))-1), NA())</f>
        <v>0</v>
      </c>
      <c r="AN1410" s="49">
        <f t="array" ref="AN1410">IF(ISNUMBER(AN510), -MIN(0, AN510/MAX(IF(ISNUMBER(AN$396:AN510), AN$396:AN510))-1), NA())</f>
        <v>0</v>
      </c>
      <c r="AO1410" s="49">
        <f t="array" ref="AO1410">IF(ISNUMBER(AO510), -MIN(0, AO510/MAX(IF(ISNUMBER(AO$396:AO510), AO$396:AO510))-1), NA())</f>
        <v>0</v>
      </c>
      <c r="AP1410" s="49">
        <f t="array" ref="AP1410">IF(ISNUMBER(AP510), -MIN(0, AP510/MAX(IF(ISNUMBER(AP$396:AP510), AP$396:AP510))-1), NA())</f>
        <v>0</v>
      </c>
      <c r="AQ1410" s="49">
        <f t="array" ref="AQ1410">IF(ISNUMBER(AQ510), -MIN(0, AQ510/MAX(IF(ISNUMBER(AQ$396:AQ510), AQ$396:AQ510))-1), NA())</f>
        <v>0</v>
      </c>
      <c r="AS1410" s="49">
        <f t="array" ref="AS1410">IF(ISNUMBER(AS510), -MIN(0, AS510/MAX(IF(ISNUMBER(AS$396:AS510), AS$396:AS510))-1), NA())</f>
        <v>0</v>
      </c>
      <c r="AU1410" s="49">
        <f t="array" ref="AU1410">IF(ISNUMBER(AU510), -MIN(0, AU510/MAX(IF(ISNUMBER(AU$396:AU510), AU$396:AU510))-1), NA())</f>
        <v>0</v>
      </c>
      <c r="AV1410" s="49">
        <f t="array" ref="AV1410">IF(ISNUMBER(AV510), -MIN(0, AV510/MAX(IF(ISNUMBER(AV$396:AV510), AV$396:AV510))-1), NA())</f>
        <v>0</v>
      </c>
      <c r="AW1410" s="49">
        <f t="array" ref="AW1410">IF(ISNUMBER(AW510), -MIN(0, AW510/MAX(IF(ISNUMBER(AW$396:AW510), AW$396:AW510))-1), NA())</f>
        <v>0</v>
      </c>
      <c r="AX1410" s="49">
        <f t="array" ref="AX1410">IF(ISNUMBER(AX510), -MIN(0, AX510/MAX(IF(ISNUMBER(AX$396:AX510), AX$396:AX510))-1), NA())</f>
        <v>0</v>
      </c>
      <c r="AY1410" s="49">
        <f t="array" ref="AY1410">IF(ISNUMBER(AY510), -MIN(0, AY510/MAX(IF(ISNUMBER(AY$396:AY510), AY$396:AY510))-1), NA())</f>
        <v>0</v>
      </c>
      <c r="AZ1410" s="49">
        <f t="array" ref="AZ1410">IF(ISNUMBER(AZ510), -MIN(0, AZ510/MAX(IF(ISNUMBER(AZ$396:AZ510), AZ$396:AZ510))-1), NA())</f>
        <v>0</v>
      </c>
      <c r="BA1410" s="49">
        <f t="array" ref="BA1410">IF(ISNUMBER(BA510), -MIN(0, BA510/MAX(IF(ISNUMBER(BA$396:BA510), BA$396:BA510))-1), NA())</f>
        <v>0</v>
      </c>
      <c r="BB1410" s="49">
        <f t="array" ref="BB1410">IF(ISNUMBER(BB510), -MIN(0, BB510/MAX(IF(ISNUMBER(BB$396:BB510), BB$396:BB510))-1), NA())</f>
        <v>0</v>
      </c>
      <c r="BC1410" s="49">
        <f t="array" ref="BC1410">IF(ISNUMBER(BC510), -MIN(0, BC510/MAX(IF(ISNUMBER(BC$396:BC510), BC$396:BC510))-1), NA())</f>
        <v>0</v>
      </c>
      <c r="BD1410" s="49">
        <f t="array" ref="BD1410">IF(ISNUMBER(BD510), -MIN(0, BD510/MAX(IF(ISNUMBER(BD$396:BD510), BD$396:BD510))-1), NA())</f>
        <v>0</v>
      </c>
      <c r="BE1410" s="49">
        <f t="array" ref="BE1410">IF(ISNUMBER(BE510), -MIN(0, BE510/MAX(IF(ISNUMBER(BE$396:BE510), BE$396:BE510))-1), NA())</f>
        <v>0</v>
      </c>
      <c r="BF1410" s="49">
        <f t="array" ref="BF1410">IF(ISNUMBER(BF510), -MIN(0, BF510/MAX(IF(ISNUMBER(BF$396:BF510), BF$396:BF510))-1), NA())</f>
        <v>0</v>
      </c>
      <c r="BG1410" s="49">
        <f t="array" ref="BG1410">IF(ISNUMBER(BG510), -MIN(0, BG510/MAX(IF(ISNUMBER(BG$396:BG510), BG$396:BG510))-1), NA())</f>
        <v>0</v>
      </c>
      <c r="BH1410" s="49">
        <f t="array" ref="BH1410">IF(ISNUMBER(BH510), -MIN(0, BH510/MAX(IF(ISNUMBER(BH$396:BH510), BH$396:BH510))-1), NA())</f>
        <v>0</v>
      </c>
      <c r="BI1410" s="49">
        <f t="array" ref="BI1410">IF(ISNUMBER(BI510), -MIN(0, BI510/MAX(IF(ISNUMBER(BI$396:BI510), BI$396:BI510))-1), NA())</f>
        <v>0</v>
      </c>
      <c r="BJ1410" s="49">
        <f t="array" ref="BJ1410">IF(ISNUMBER(BJ510), -MIN(0, BJ510/MAX(IF(ISNUMBER(BJ$396:BJ510), BJ$396:BJ510))-1), NA())</f>
        <v>0</v>
      </c>
      <c r="BK1410" s="49">
        <f t="array" ref="BK1410">IF(ISNUMBER(BK510), -MIN(0, BK510/MAX(IF(ISNUMBER(BK$396:BK510), BK$396:BK510))-1), NA())</f>
        <v>0</v>
      </c>
      <c r="BL1410" s="49">
        <f t="array" ref="BL1410">IF(ISNUMBER(BL510), -MIN(0, BL510/MAX(IF(ISNUMBER(BL$396:BL510), BL$396:BL510))-1), NA())</f>
        <v>0</v>
      </c>
      <c r="BM1410" s="49">
        <f t="array" ref="BM1410">IF(ISNUMBER(BM510), -MIN(0, BM510/MAX(IF(ISNUMBER(BM$396:BM510), BM$396:BM510))-1), NA())</f>
        <v>0</v>
      </c>
      <c r="BN1410" s="49">
        <f t="array" ref="BN1410">IF(ISNUMBER(BN510), -MIN(0, BN510/MAX(IF(ISNUMBER(BN$396:BN510), BN$396:BN510))-1), NA())</f>
        <v>0</v>
      </c>
      <c r="BO1410" s="49">
        <f t="array" ref="BO1410">IF(ISNUMBER(BO510), -MIN(0, BO510/MAX(IF(ISNUMBER(BO$396:BO510), BO$396:BO510))-1), NA())</f>
        <v>0</v>
      </c>
      <c r="BP1410" s="49">
        <f t="array" ref="BP1410">IF(ISNUMBER(BP510), -MIN(0, BP510/MAX(IF(ISNUMBER(BP$396:BP510), BP$396:BP510))-1), NA())</f>
        <v>0</v>
      </c>
      <c r="BQ1410" s="49">
        <f t="array" ref="BQ1410">IF(ISNUMBER(BQ510), -MIN(0, BQ510/MAX(IF(ISNUMBER(BQ$396:BQ510), BQ$396:BQ510))-1), NA())</f>
        <v>0</v>
      </c>
      <c r="BR1410" s="49">
        <f t="array" ref="BR1410">IF(ISNUMBER(BR510), -MIN(0, BR510/MAX(IF(ISNUMBER(BR$396:BR510), BR$396:BR510))-1), NA())</f>
        <v>0</v>
      </c>
      <c r="BS1410" s="49">
        <f t="array" ref="BS1410">IF(ISNUMBER(BS510), -MIN(0, BS510/MAX(IF(ISNUMBER(BS$396:BS510), BS$396:BS510))-1), NA())</f>
        <v>0</v>
      </c>
    </row>
    <row r="1411" spans="2:71">
      <c r="B1411" s="48">
        <f t="shared" si="1133"/>
        <v>1985</v>
      </c>
      <c r="M1411" s="49">
        <f t="array" ref="M1411">IF(ISNUMBER(M511), -IF(M$91, MIN(0, M511/MAX(IF(ISNUMBER(M$396:M511), M$396:M511))-1), MIN(0, M661/MAX(IF(ISNUMBER(M$546:M661), M$546:M661))-1)), NA())</f>
        <v>0</v>
      </c>
      <c r="N1411" s="49">
        <f t="array" ref="N1411">IF(ISNUMBER(N511), -IF(N$91, MIN(0, N511/MAX(IF(ISNUMBER(N$396:N511), N$396:N511))-1), MIN(0, N661/MAX(IF(ISNUMBER(N$546:N661), N$546:N661))-1)), NA())</f>
        <v>0</v>
      </c>
      <c r="X1411" s="49">
        <f t="array" ref="X1411">IF(ISNUMBER(X511), -IF(X$91, MIN(0, X511/MAX(IF(ISNUMBER(X$396:X511), X$396:X511))-1), MIN(0, X661/MAX(IF(ISNUMBER(X$546:X661), X$546:X661))-1)), NA())</f>
        <v>0</v>
      </c>
      <c r="Y1411" s="49">
        <f t="array" ref="Y1411">IF(ISNUMBER(Y511), -IF(Y$91, MIN(0, Y511/MAX(IF(ISNUMBER(Y$396:Y511), Y$396:Y511))-1), MIN(0, Y661/MAX(IF(ISNUMBER(Y$546:Y661), Y$546:Y661))-1)), NA())</f>
        <v>0</v>
      </c>
      <c r="AA1411" s="49">
        <f t="array" ref="AA1411">IF(ISNUMBER(AA511), -MIN(0, AA511/MAX(IF(ISNUMBER(AA$396:AA511), AA$396:AA511))-1), NA())</f>
        <v>0</v>
      </c>
      <c r="AB1411" s="49">
        <f t="array" ref="AB1411">IF(ISNUMBER(AB511), -MIN(0, AB511/MAX(IF(ISNUMBER(AB$396:AB511), AB$396:AB511))-1), NA())</f>
        <v>0</v>
      </c>
      <c r="AC1411" s="49">
        <f t="array" ref="AC1411">IF(ISNUMBER(AC511), -MIN(0, AC511/MAX(IF(ISNUMBER(AC$396:AC511), AC$396:AC511))-1), NA())</f>
        <v>0</v>
      </c>
      <c r="AD1411" s="49">
        <f t="array" ref="AD1411">IF(ISNUMBER(AD511), -MIN(0, AD511/MAX(IF(ISNUMBER(AD$396:AD511), AD$396:AD511))-1), NA())</f>
        <v>0</v>
      </c>
      <c r="AE1411" s="49">
        <f t="array" ref="AE1411">IF(ISNUMBER(AE511), -MIN(0, AE511/MAX(IF(ISNUMBER(AE$396:AE511), AE$396:AE511))-1), NA())</f>
        <v>0</v>
      </c>
      <c r="AG1411" s="49">
        <f t="array" ref="AG1411">IF(ISNUMBER(AG511), -MIN(0, AG511/MAX(IF(ISNUMBER(AG$396:AG511), AG$396:AG511))-1), NA())</f>
        <v>0</v>
      </c>
      <c r="AM1411" s="49">
        <f t="array" ref="AM1411">IF(ISNUMBER(AM511), -MIN(0, AM511/MAX(IF(ISNUMBER(AM$396:AM511), AM$396:AM511))-1), NA())</f>
        <v>0</v>
      </c>
      <c r="AN1411" s="49">
        <f t="array" ref="AN1411">IF(ISNUMBER(AN511), -MIN(0, AN511/MAX(IF(ISNUMBER(AN$396:AN511), AN$396:AN511))-1), NA())</f>
        <v>0</v>
      </c>
      <c r="AO1411" s="49">
        <f t="array" ref="AO1411">IF(ISNUMBER(AO511), -MIN(0, AO511/MAX(IF(ISNUMBER(AO$396:AO511), AO$396:AO511))-1), NA())</f>
        <v>0</v>
      </c>
      <c r="AP1411" s="49">
        <f t="array" ref="AP1411">IF(ISNUMBER(AP511), -MIN(0, AP511/MAX(IF(ISNUMBER(AP$396:AP511), AP$396:AP511))-1), NA())</f>
        <v>0</v>
      </c>
      <c r="AQ1411" s="49">
        <f t="array" ref="AQ1411">IF(ISNUMBER(AQ511), -MIN(0, AQ511/MAX(IF(ISNUMBER(AQ$396:AQ511), AQ$396:AQ511))-1), NA())</f>
        <v>0</v>
      </c>
      <c r="AS1411" s="49">
        <f t="array" ref="AS1411">IF(ISNUMBER(AS511), -MIN(0, AS511/MAX(IF(ISNUMBER(AS$396:AS511), AS$396:AS511))-1), NA())</f>
        <v>0</v>
      </c>
      <c r="AU1411" s="49">
        <f t="array" ref="AU1411">IF(ISNUMBER(AU511), -MIN(0, AU511/MAX(IF(ISNUMBER(AU$396:AU511), AU$396:AU511))-1), NA())</f>
        <v>0</v>
      </c>
      <c r="AV1411" s="49">
        <f t="array" ref="AV1411">IF(ISNUMBER(AV511), -MIN(0, AV511/MAX(IF(ISNUMBER(AV$396:AV511), AV$396:AV511))-1), NA())</f>
        <v>0</v>
      </c>
      <c r="AW1411" s="49">
        <f t="array" ref="AW1411">IF(ISNUMBER(AW511), -MIN(0, AW511/MAX(IF(ISNUMBER(AW$396:AW511), AW$396:AW511))-1), NA())</f>
        <v>0</v>
      </c>
      <c r="AX1411" s="49">
        <f t="array" ref="AX1411">IF(ISNUMBER(AX511), -MIN(0, AX511/MAX(IF(ISNUMBER(AX$396:AX511), AX$396:AX511))-1), NA())</f>
        <v>0</v>
      </c>
      <c r="AY1411" s="49">
        <f t="array" ref="AY1411">IF(ISNUMBER(AY511), -MIN(0, AY511/MAX(IF(ISNUMBER(AY$396:AY511), AY$396:AY511))-1), NA())</f>
        <v>0</v>
      </c>
      <c r="AZ1411" s="49">
        <f t="array" ref="AZ1411">IF(ISNUMBER(AZ511), -MIN(0, AZ511/MAX(IF(ISNUMBER(AZ$396:AZ511), AZ$396:AZ511))-1), NA())</f>
        <v>0</v>
      </c>
      <c r="BA1411" s="49">
        <f t="array" ref="BA1411">IF(ISNUMBER(BA511), -MIN(0, BA511/MAX(IF(ISNUMBER(BA$396:BA511), BA$396:BA511))-1), NA())</f>
        <v>0</v>
      </c>
      <c r="BB1411" s="49">
        <f t="array" ref="BB1411">IF(ISNUMBER(BB511), -MIN(0, BB511/MAX(IF(ISNUMBER(BB$396:BB511), BB$396:BB511))-1), NA())</f>
        <v>0</v>
      </c>
      <c r="BC1411" s="49">
        <f t="array" ref="BC1411">IF(ISNUMBER(BC511), -MIN(0, BC511/MAX(IF(ISNUMBER(BC$396:BC511), BC$396:BC511))-1), NA())</f>
        <v>0</v>
      </c>
      <c r="BD1411" s="49">
        <f t="array" ref="BD1411">IF(ISNUMBER(BD511), -MIN(0, BD511/MAX(IF(ISNUMBER(BD$396:BD511), BD$396:BD511))-1), NA())</f>
        <v>0</v>
      </c>
      <c r="BE1411" s="49">
        <f t="array" ref="BE1411">IF(ISNUMBER(BE511), -MIN(0, BE511/MAX(IF(ISNUMBER(BE$396:BE511), BE$396:BE511))-1), NA())</f>
        <v>0</v>
      </c>
      <c r="BF1411" s="49">
        <f t="array" ref="BF1411">IF(ISNUMBER(BF511), -MIN(0, BF511/MAX(IF(ISNUMBER(BF$396:BF511), BF$396:BF511))-1), NA())</f>
        <v>0</v>
      </c>
      <c r="BG1411" s="49">
        <f t="array" ref="BG1411">IF(ISNUMBER(BG511), -MIN(0, BG511/MAX(IF(ISNUMBER(BG$396:BG511), BG$396:BG511))-1), NA())</f>
        <v>0</v>
      </c>
      <c r="BH1411" s="49">
        <f t="array" ref="BH1411">IF(ISNUMBER(BH511), -MIN(0, BH511/MAX(IF(ISNUMBER(BH$396:BH511), BH$396:BH511))-1), NA())</f>
        <v>0</v>
      </c>
      <c r="BI1411" s="49">
        <f t="array" ref="BI1411">IF(ISNUMBER(BI511), -MIN(0, BI511/MAX(IF(ISNUMBER(BI$396:BI511), BI$396:BI511))-1), NA())</f>
        <v>0</v>
      </c>
      <c r="BJ1411" s="49">
        <f t="array" ref="BJ1411">IF(ISNUMBER(BJ511), -MIN(0, BJ511/MAX(IF(ISNUMBER(BJ$396:BJ511), BJ$396:BJ511))-1), NA())</f>
        <v>0</v>
      </c>
      <c r="BK1411" s="49">
        <f t="array" ref="BK1411">IF(ISNUMBER(BK511), -MIN(0, BK511/MAX(IF(ISNUMBER(BK$396:BK511), BK$396:BK511))-1), NA())</f>
        <v>0</v>
      </c>
      <c r="BL1411" s="49">
        <f t="array" ref="BL1411">IF(ISNUMBER(BL511), -MIN(0, BL511/MAX(IF(ISNUMBER(BL$396:BL511), BL$396:BL511))-1), NA())</f>
        <v>0</v>
      </c>
      <c r="BM1411" s="49">
        <f t="array" ref="BM1411">IF(ISNUMBER(BM511), -MIN(0, BM511/MAX(IF(ISNUMBER(BM$396:BM511), BM$396:BM511))-1), NA())</f>
        <v>0</v>
      </c>
      <c r="BN1411" s="49">
        <f t="array" ref="BN1411">IF(ISNUMBER(BN511), -MIN(0, BN511/MAX(IF(ISNUMBER(BN$396:BN511), BN$396:BN511))-1), NA())</f>
        <v>0</v>
      </c>
      <c r="BO1411" s="49">
        <f t="array" ref="BO1411">IF(ISNUMBER(BO511), -MIN(0, BO511/MAX(IF(ISNUMBER(BO$396:BO511), BO$396:BO511))-1), NA())</f>
        <v>0</v>
      </c>
      <c r="BP1411" s="49">
        <f t="array" ref="BP1411">IF(ISNUMBER(BP511), -MIN(0, BP511/MAX(IF(ISNUMBER(BP$396:BP511), BP$396:BP511))-1), NA())</f>
        <v>0</v>
      </c>
      <c r="BQ1411" s="49">
        <f t="array" ref="BQ1411">IF(ISNUMBER(BQ511), -MIN(0, BQ511/MAX(IF(ISNUMBER(BQ$396:BQ511), BQ$396:BQ511))-1), NA())</f>
        <v>0</v>
      </c>
      <c r="BR1411" s="49">
        <f t="array" ref="BR1411">IF(ISNUMBER(BR511), -MIN(0, BR511/MAX(IF(ISNUMBER(BR$396:BR511), BR$396:BR511))-1), NA())</f>
        <v>0</v>
      </c>
      <c r="BS1411" s="49">
        <f t="array" ref="BS1411">IF(ISNUMBER(BS511), -MIN(0, BS511/MAX(IF(ISNUMBER(BS$396:BS511), BS$396:BS511))-1), NA())</f>
        <v>0</v>
      </c>
    </row>
    <row r="1412" spans="2:71">
      <c r="B1412" s="48">
        <f t="shared" si="1133"/>
        <v>1986</v>
      </c>
      <c r="M1412" s="49">
        <f t="array" ref="M1412">IF(ISNUMBER(M512), -IF(M$91, MIN(0, M512/MAX(IF(ISNUMBER(M$396:M512), M$396:M512))-1), MIN(0, M662/MAX(IF(ISNUMBER(M$546:M662), M$546:M662))-1)), NA())</f>
        <v>0</v>
      </c>
      <c r="N1412" s="49">
        <f t="array" ref="N1412">IF(ISNUMBER(N512), -IF(N$91, MIN(0, N512/MAX(IF(ISNUMBER(N$396:N512), N$396:N512))-1), MIN(0, N662/MAX(IF(ISNUMBER(N$546:N662), N$546:N662))-1)), NA())</f>
        <v>0</v>
      </c>
      <c r="X1412" s="49">
        <f t="array" ref="X1412">IF(ISNUMBER(X512), -IF(X$91, MIN(0, X512/MAX(IF(ISNUMBER(X$396:X512), X$396:X512))-1), MIN(0, X662/MAX(IF(ISNUMBER(X$546:X662), X$546:X662))-1)), NA())</f>
        <v>0</v>
      </c>
      <c r="Y1412" s="49">
        <f t="array" ref="Y1412">IF(ISNUMBER(Y512), -IF(Y$91, MIN(0, Y512/MAX(IF(ISNUMBER(Y$396:Y512), Y$396:Y512))-1), MIN(0, Y662/MAX(IF(ISNUMBER(Y$546:Y662), Y$546:Y662))-1)), NA())</f>
        <v>0</v>
      </c>
      <c r="AA1412" s="49">
        <f t="array" ref="AA1412">IF(ISNUMBER(AA512), -MIN(0, AA512/MAX(IF(ISNUMBER(AA$396:AA512), AA$396:AA512))-1), NA())</f>
        <v>0</v>
      </c>
      <c r="AB1412" s="49">
        <f t="array" ref="AB1412">IF(ISNUMBER(AB512), -MIN(0, AB512/MAX(IF(ISNUMBER(AB$396:AB512), AB$396:AB512))-1), NA())</f>
        <v>0</v>
      </c>
      <c r="AC1412" s="49">
        <f t="array" ref="AC1412">IF(ISNUMBER(AC512), -MIN(0, AC512/MAX(IF(ISNUMBER(AC$396:AC512), AC$396:AC512))-1), NA())</f>
        <v>0</v>
      </c>
      <c r="AD1412" s="49">
        <f t="array" ref="AD1412">IF(ISNUMBER(AD512), -MIN(0, AD512/MAX(IF(ISNUMBER(AD$396:AD512), AD$396:AD512))-1), NA())</f>
        <v>0</v>
      </c>
      <c r="AE1412" s="49">
        <f t="array" ref="AE1412">IF(ISNUMBER(AE512), -MIN(0, AE512/MAX(IF(ISNUMBER(AE$396:AE512), AE$396:AE512))-1), NA())</f>
        <v>0</v>
      </c>
      <c r="AG1412" s="49">
        <f t="array" ref="AG1412">IF(ISNUMBER(AG512), -MIN(0, AG512/MAX(IF(ISNUMBER(AG$396:AG512), AG$396:AG512))-1), NA())</f>
        <v>0</v>
      </c>
      <c r="AM1412" s="49">
        <f t="array" ref="AM1412">IF(ISNUMBER(AM512), -MIN(0, AM512/MAX(IF(ISNUMBER(AM$396:AM512), AM$396:AM512))-1), NA())</f>
        <v>0</v>
      </c>
      <c r="AN1412" s="49">
        <f t="array" ref="AN1412">IF(ISNUMBER(AN512), -MIN(0, AN512/MAX(IF(ISNUMBER(AN$396:AN512), AN$396:AN512))-1), NA())</f>
        <v>0</v>
      </c>
      <c r="AO1412" s="49">
        <f t="array" ref="AO1412">IF(ISNUMBER(AO512), -MIN(0, AO512/MAX(IF(ISNUMBER(AO$396:AO512), AO$396:AO512))-1), NA())</f>
        <v>0</v>
      </c>
      <c r="AP1412" s="49">
        <f t="array" ref="AP1412">IF(ISNUMBER(AP512), -MIN(0, AP512/MAX(IF(ISNUMBER(AP$396:AP512), AP$396:AP512))-1), NA())</f>
        <v>0</v>
      </c>
      <c r="AQ1412" s="49">
        <f t="array" ref="AQ1412">IF(ISNUMBER(AQ512), -MIN(0, AQ512/MAX(IF(ISNUMBER(AQ$396:AQ512), AQ$396:AQ512))-1), NA())</f>
        <v>0</v>
      </c>
      <c r="AS1412" s="49">
        <f t="array" ref="AS1412">IF(ISNUMBER(AS512), -MIN(0, AS512/MAX(IF(ISNUMBER(AS$396:AS512), AS$396:AS512))-1), NA())</f>
        <v>0</v>
      </c>
      <c r="AU1412" s="49">
        <f t="array" ref="AU1412">IF(ISNUMBER(AU512), -MIN(0, AU512/MAX(IF(ISNUMBER(AU$396:AU512), AU$396:AU512))-1), NA())</f>
        <v>0</v>
      </c>
      <c r="AV1412" s="49">
        <f t="array" ref="AV1412">IF(ISNUMBER(AV512), -MIN(0, AV512/MAX(IF(ISNUMBER(AV$396:AV512), AV$396:AV512))-1), NA())</f>
        <v>0</v>
      </c>
      <c r="AW1412" s="49">
        <f t="array" ref="AW1412">IF(ISNUMBER(AW512), -MIN(0, AW512/MAX(IF(ISNUMBER(AW$396:AW512), AW$396:AW512))-1), NA())</f>
        <v>0</v>
      </c>
      <c r="AX1412" s="49">
        <f t="array" ref="AX1412">IF(ISNUMBER(AX512), -MIN(0, AX512/MAX(IF(ISNUMBER(AX$396:AX512), AX$396:AX512))-1), NA())</f>
        <v>0</v>
      </c>
      <c r="AY1412" s="49">
        <f t="array" ref="AY1412">IF(ISNUMBER(AY512), -MIN(0, AY512/MAX(IF(ISNUMBER(AY$396:AY512), AY$396:AY512))-1), NA())</f>
        <v>0</v>
      </c>
      <c r="AZ1412" s="49">
        <f t="array" ref="AZ1412">IF(ISNUMBER(AZ512), -MIN(0, AZ512/MAX(IF(ISNUMBER(AZ$396:AZ512), AZ$396:AZ512))-1), NA())</f>
        <v>0</v>
      </c>
      <c r="BA1412" s="49">
        <f t="array" ref="BA1412">IF(ISNUMBER(BA512), -MIN(0, BA512/MAX(IF(ISNUMBER(BA$396:BA512), BA$396:BA512))-1), NA())</f>
        <v>0</v>
      </c>
      <c r="BB1412" s="49">
        <f t="array" ref="BB1412">IF(ISNUMBER(BB512), -MIN(0, BB512/MAX(IF(ISNUMBER(BB$396:BB512), BB$396:BB512))-1), NA())</f>
        <v>0</v>
      </c>
      <c r="BC1412" s="49">
        <f t="array" ref="BC1412">IF(ISNUMBER(BC512), -MIN(0, BC512/MAX(IF(ISNUMBER(BC$396:BC512), BC$396:BC512))-1), NA())</f>
        <v>0</v>
      </c>
      <c r="BD1412" s="49">
        <f t="array" ref="BD1412">IF(ISNUMBER(BD512), -MIN(0, BD512/MAX(IF(ISNUMBER(BD$396:BD512), BD$396:BD512))-1), NA())</f>
        <v>0</v>
      </c>
      <c r="BE1412" s="49">
        <f t="array" ref="BE1412">IF(ISNUMBER(BE512), -MIN(0, BE512/MAX(IF(ISNUMBER(BE$396:BE512), BE$396:BE512))-1), NA())</f>
        <v>0</v>
      </c>
      <c r="BF1412" s="49">
        <f t="array" ref="BF1412">IF(ISNUMBER(BF512), -MIN(0, BF512/MAX(IF(ISNUMBER(BF$396:BF512), BF$396:BF512))-1), NA())</f>
        <v>0</v>
      </c>
      <c r="BG1412" s="49">
        <f t="array" ref="BG1412">IF(ISNUMBER(BG512), -MIN(0, BG512/MAX(IF(ISNUMBER(BG$396:BG512), BG$396:BG512))-1), NA())</f>
        <v>0</v>
      </c>
      <c r="BH1412" s="49">
        <f t="array" ref="BH1412">IF(ISNUMBER(BH512), -MIN(0, BH512/MAX(IF(ISNUMBER(BH$396:BH512), BH$396:BH512))-1), NA())</f>
        <v>0</v>
      </c>
      <c r="BI1412" s="49">
        <f t="array" ref="BI1412">IF(ISNUMBER(BI512), -MIN(0, BI512/MAX(IF(ISNUMBER(BI$396:BI512), BI$396:BI512))-1), NA())</f>
        <v>0</v>
      </c>
      <c r="BJ1412" s="49">
        <f t="array" ref="BJ1412">IF(ISNUMBER(BJ512), -MIN(0, BJ512/MAX(IF(ISNUMBER(BJ$396:BJ512), BJ$396:BJ512))-1), NA())</f>
        <v>0</v>
      </c>
      <c r="BK1412" s="49">
        <f t="array" ref="BK1412">IF(ISNUMBER(BK512), -MIN(0, BK512/MAX(IF(ISNUMBER(BK$396:BK512), BK$396:BK512))-1), NA())</f>
        <v>0</v>
      </c>
      <c r="BL1412" s="49">
        <f t="array" ref="BL1412">IF(ISNUMBER(BL512), -MIN(0, BL512/MAX(IF(ISNUMBER(BL$396:BL512), BL$396:BL512))-1), NA())</f>
        <v>0</v>
      </c>
      <c r="BM1412" s="49">
        <f t="array" ref="BM1412">IF(ISNUMBER(BM512), -MIN(0, BM512/MAX(IF(ISNUMBER(BM$396:BM512), BM$396:BM512))-1), NA())</f>
        <v>0</v>
      </c>
      <c r="BN1412" s="49">
        <f t="array" ref="BN1412">IF(ISNUMBER(BN512), -MIN(0, BN512/MAX(IF(ISNUMBER(BN$396:BN512), BN$396:BN512))-1), NA())</f>
        <v>0</v>
      </c>
      <c r="BO1412" s="49">
        <f t="array" ref="BO1412">IF(ISNUMBER(BO512), -MIN(0, BO512/MAX(IF(ISNUMBER(BO$396:BO512), BO$396:BO512))-1), NA())</f>
        <v>0</v>
      </c>
      <c r="BP1412" s="49">
        <f t="array" ref="BP1412">IF(ISNUMBER(BP512), -MIN(0, BP512/MAX(IF(ISNUMBER(BP$396:BP512), BP$396:BP512))-1), NA())</f>
        <v>0</v>
      </c>
      <c r="BQ1412" s="49">
        <f t="array" ref="BQ1412">IF(ISNUMBER(BQ512), -MIN(0, BQ512/MAX(IF(ISNUMBER(BQ$396:BQ512), BQ$396:BQ512))-1), NA())</f>
        <v>0</v>
      </c>
      <c r="BR1412" s="49">
        <f t="array" ref="BR1412">IF(ISNUMBER(BR512), -MIN(0, BR512/MAX(IF(ISNUMBER(BR$396:BR512), BR$396:BR512))-1), NA())</f>
        <v>0</v>
      </c>
      <c r="BS1412" s="49">
        <f t="array" ref="BS1412">IF(ISNUMBER(BS512), -MIN(0, BS512/MAX(IF(ISNUMBER(BS$396:BS512), BS$396:BS512))-1), NA())</f>
        <v>0</v>
      </c>
    </row>
    <row r="1413" spans="2:71">
      <c r="B1413" s="48">
        <f t="shared" si="1133"/>
        <v>1987</v>
      </c>
      <c r="M1413" s="49">
        <f t="array" ref="M1413">IF(ISNUMBER(M513), -IF(M$91, MIN(0, M513/MAX(IF(ISNUMBER(M$396:M513), M$396:M513))-1), MIN(0, M663/MAX(IF(ISNUMBER(M$546:M663), M$546:M663))-1)), NA())</f>
        <v>0</v>
      </c>
      <c r="N1413" s="49">
        <f t="array" ref="N1413">IF(ISNUMBER(N513), -IF(N$91, MIN(0, N513/MAX(IF(ISNUMBER(N$396:N513), N$396:N513))-1), MIN(0, N663/MAX(IF(ISNUMBER(N$546:N663), N$546:N663))-1)), NA())</f>
        <v>0</v>
      </c>
      <c r="X1413" s="49">
        <f t="array" ref="X1413">IF(ISNUMBER(X513), -IF(X$91, MIN(0, X513/MAX(IF(ISNUMBER(X$396:X513), X$396:X513))-1), MIN(0, X663/MAX(IF(ISNUMBER(X$546:X663), X$546:X663))-1)), NA())</f>
        <v>0</v>
      </c>
      <c r="Y1413" s="49">
        <f t="array" ref="Y1413">IF(ISNUMBER(Y513), -IF(Y$91, MIN(0, Y513/MAX(IF(ISNUMBER(Y$396:Y513), Y$396:Y513))-1), MIN(0, Y663/MAX(IF(ISNUMBER(Y$546:Y663), Y$546:Y663))-1)), NA())</f>
        <v>0</v>
      </c>
      <c r="AA1413" s="49">
        <f t="array" ref="AA1413">IF(ISNUMBER(AA513), -MIN(0, AA513/MAX(IF(ISNUMBER(AA$396:AA513), AA$396:AA513))-1), NA())</f>
        <v>0</v>
      </c>
      <c r="AB1413" s="49">
        <f t="array" ref="AB1413">IF(ISNUMBER(AB513), -MIN(0, AB513/MAX(IF(ISNUMBER(AB$396:AB513), AB$396:AB513))-1), NA())</f>
        <v>0</v>
      </c>
      <c r="AC1413" s="49">
        <f t="array" ref="AC1413">IF(ISNUMBER(AC513), -MIN(0, AC513/MAX(IF(ISNUMBER(AC$396:AC513), AC$396:AC513))-1), NA())</f>
        <v>0</v>
      </c>
      <c r="AD1413" s="49">
        <f t="array" ref="AD1413">IF(ISNUMBER(AD513), -MIN(0, AD513/MAX(IF(ISNUMBER(AD$396:AD513), AD$396:AD513))-1), NA())</f>
        <v>0</v>
      </c>
      <c r="AE1413" s="49">
        <f t="array" ref="AE1413">IF(ISNUMBER(AE513), -MIN(0, AE513/MAX(IF(ISNUMBER(AE$396:AE513), AE$396:AE513))-1), NA())</f>
        <v>0</v>
      </c>
      <c r="AG1413" s="49">
        <f t="array" ref="AG1413">IF(ISNUMBER(AG513), -MIN(0, AG513/MAX(IF(ISNUMBER(AG$396:AG513), AG$396:AG513))-1), NA())</f>
        <v>0</v>
      </c>
      <c r="AM1413" s="49">
        <f t="array" ref="AM1413">IF(ISNUMBER(AM513), -MIN(0, AM513/MAX(IF(ISNUMBER(AM$396:AM513), AM$396:AM513))-1), NA())</f>
        <v>0</v>
      </c>
      <c r="AN1413" s="49">
        <f t="array" ref="AN1413">IF(ISNUMBER(AN513), -MIN(0, AN513/MAX(IF(ISNUMBER(AN$396:AN513), AN$396:AN513))-1), NA())</f>
        <v>0</v>
      </c>
      <c r="AO1413" s="49">
        <f t="array" ref="AO1413">IF(ISNUMBER(AO513), -MIN(0, AO513/MAX(IF(ISNUMBER(AO$396:AO513), AO$396:AO513))-1), NA())</f>
        <v>0</v>
      </c>
      <c r="AP1413" s="49">
        <f t="array" ref="AP1413">IF(ISNUMBER(AP513), -MIN(0, AP513/MAX(IF(ISNUMBER(AP$396:AP513), AP$396:AP513))-1), NA())</f>
        <v>0</v>
      </c>
      <c r="AQ1413" s="49">
        <f t="array" ref="AQ1413">IF(ISNUMBER(AQ513), -MIN(0, AQ513/MAX(IF(ISNUMBER(AQ$396:AQ513), AQ$396:AQ513))-1), NA())</f>
        <v>0</v>
      </c>
      <c r="AS1413" s="49">
        <f t="array" ref="AS1413">IF(ISNUMBER(AS513), -MIN(0, AS513/MAX(IF(ISNUMBER(AS$396:AS513), AS$396:AS513))-1), NA())</f>
        <v>0</v>
      </c>
      <c r="AU1413" s="49">
        <f t="array" ref="AU1413">IF(ISNUMBER(AU513), -MIN(0, AU513/MAX(IF(ISNUMBER(AU$396:AU513), AU$396:AU513))-1), NA())</f>
        <v>0</v>
      </c>
      <c r="AV1413" s="49">
        <f t="array" ref="AV1413">IF(ISNUMBER(AV513), -MIN(0, AV513/MAX(IF(ISNUMBER(AV$396:AV513), AV$396:AV513))-1), NA())</f>
        <v>1.9181200000000009E-2</v>
      </c>
      <c r="AW1413" s="49">
        <f t="array" ref="AW1413">IF(ISNUMBER(AW513), -MIN(0, AW513/MAX(IF(ISNUMBER(AW$396:AW513), AW$396:AW513))-1), NA())</f>
        <v>0</v>
      </c>
      <c r="AX1413" s="49">
        <f t="array" ref="AX1413">IF(ISNUMBER(AX513), -MIN(0, AX513/MAX(IF(ISNUMBER(AX$396:AX513), AX$396:AX513))-1), NA())</f>
        <v>0</v>
      </c>
      <c r="AY1413" s="49">
        <f t="array" ref="AY1413">IF(ISNUMBER(AY513), -MIN(0, AY513/MAX(IF(ISNUMBER(AY$396:AY513), AY$396:AY513))-1), NA())</f>
        <v>0</v>
      </c>
      <c r="AZ1413" s="49">
        <f t="array" ref="AZ1413">IF(ISNUMBER(AZ513), -MIN(0, AZ513/MAX(IF(ISNUMBER(AZ$396:AZ513), AZ$396:AZ513))-1), NA())</f>
        <v>0</v>
      </c>
      <c r="BA1413" s="49">
        <f t="array" ref="BA1413">IF(ISNUMBER(BA513), -MIN(0, BA513/MAX(IF(ISNUMBER(BA$396:BA513), BA$396:BA513))-1), NA())</f>
        <v>0</v>
      </c>
      <c r="BB1413" s="49">
        <f t="array" ref="BB1413">IF(ISNUMBER(BB513), -MIN(0, BB513/MAX(IF(ISNUMBER(BB$396:BB513), BB$396:BB513))-1), NA())</f>
        <v>0</v>
      </c>
      <c r="BC1413" s="49">
        <f t="array" ref="BC1413">IF(ISNUMBER(BC513), -MIN(0, BC513/MAX(IF(ISNUMBER(BC$396:BC513), BC$396:BC513))-1), NA())</f>
        <v>0</v>
      </c>
      <c r="BD1413" s="49">
        <f t="array" ref="BD1413">IF(ISNUMBER(BD513), -MIN(0, BD513/MAX(IF(ISNUMBER(BD$396:BD513), BD$396:BD513))-1), NA())</f>
        <v>0</v>
      </c>
      <c r="BE1413" s="49">
        <f t="array" ref="BE1413">IF(ISNUMBER(BE513), -MIN(0, BE513/MAX(IF(ISNUMBER(BE$396:BE513), BE$396:BE513))-1), NA())</f>
        <v>0</v>
      </c>
      <c r="BF1413" s="49">
        <f t="array" ref="BF1413">IF(ISNUMBER(BF513), -MIN(0, BF513/MAX(IF(ISNUMBER(BF$396:BF513), BF$396:BF513))-1), NA())</f>
        <v>0</v>
      </c>
      <c r="BG1413" s="49">
        <f t="array" ref="BG1413">IF(ISNUMBER(BG513), -MIN(0, BG513/MAX(IF(ISNUMBER(BG$396:BG513), BG$396:BG513))-1), NA())</f>
        <v>0</v>
      </c>
      <c r="BH1413" s="49">
        <f t="array" ref="BH1413">IF(ISNUMBER(BH513), -MIN(0, BH513/MAX(IF(ISNUMBER(BH$396:BH513), BH$396:BH513))-1), NA())</f>
        <v>0</v>
      </c>
      <c r="BI1413" s="49">
        <f t="array" ref="BI1413">IF(ISNUMBER(BI513), -MIN(0, BI513/MAX(IF(ISNUMBER(BI$396:BI513), BI$396:BI513))-1), NA())</f>
        <v>0</v>
      </c>
      <c r="BJ1413" s="49">
        <f t="array" ref="BJ1413">IF(ISNUMBER(BJ513), -MIN(0, BJ513/MAX(IF(ISNUMBER(BJ$396:BJ513), BJ$396:BJ513))-1), NA())</f>
        <v>0</v>
      </c>
      <c r="BK1413" s="49">
        <f t="array" ref="BK1413">IF(ISNUMBER(BK513), -MIN(0, BK513/MAX(IF(ISNUMBER(BK$396:BK513), BK$396:BK513))-1), NA())</f>
        <v>0</v>
      </c>
      <c r="BL1413" s="49">
        <f t="array" ref="BL1413">IF(ISNUMBER(BL513), -MIN(0, BL513/MAX(IF(ISNUMBER(BL$396:BL513), BL$396:BL513))-1), NA())</f>
        <v>0</v>
      </c>
      <c r="BM1413" s="49">
        <f t="array" ref="BM1413">IF(ISNUMBER(BM513), -MIN(0, BM513/MAX(IF(ISNUMBER(BM$396:BM513), BM$396:BM513))-1), NA())</f>
        <v>0</v>
      </c>
      <c r="BN1413" s="49">
        <f t="array" ref="BN1413">IF(ISNUMBER(BN513), -MIN(0, BN513/MAX(IF(ISNUMBER(BN$396:BN513), BN$396:BN513))-1), NA())</f>
        <v>0</v>
      </c>
      <c r="BO1413" s="49">
        <f t="array" ref="BO1413">IF(ISNUMBER(BO513), -MIN(0, BO513/MAX(IF(ISNUMBER(BO$396:BO513), BO$396:BO513))-1), NA())</f>
        <v>0</v>
      </c>
      <c r="BP1413" s="49">
        <f t="array" ref="BP1413">IF(ISNUMBER(BP513), -MIN(0, BP513/MAX(IF(ISNUMBER(BP$396:BP513), BP$396:BP513))-1), NA())</f>
        <v>0</v>
      </c>
      <c r="BQ1413" s="49">
        <f t="array" ref="BQ1413">IF(ISNUMBER(BQ513), -MIN(0, BQ513/MAX(IF(ISNUMBER(BQ$396:BQ513), BQ$396:BQ513))-1), NA())</f>
        <v>0</v>
      </c>
      <c r="BR1413" s="49">
        <f t="array" ref="BR1413">IF(ISNUMBER(BR513), -MIN(0, BR513/MAX(IF(ISNUMBER(BR$396:BR513), BR$396:BR513))-1), NA())</f>
        <v>0</v>
      </c>
      <c r="BS1413" s="49">
        <f t="array" ref="BS1413">IF(ISNUMBER(BS513), -MIN(0, BS513/MAX(IF(ISNUMBER(BS$396:BS513), BS$396:BS513))-1), NA())</f>
        <v>0</v>
      </c>
    </row>
    <row r="1414" spans="2:71">
      <c r="B1414" s="48">
        <f t="shared" si="1133"/>
        <v>1988</v>
      </c>
      <c r="M1414" s="49">
        <f t="array" ref="M1414">IF(ISNUMBER(M514), -IF(M$91, MIN(0, M514/MAX(IF(ISNUMBER(M$396:M514), M$396:M514))-1), MIN(0, M664/MAX(IF(ISNUMBER(M$546:M664), M$546:M664))-1)), NA())</f>
        <v>0</v>
      </c>
      <c r="N1414" s="49">
        <f t="array" ref="N1414">IF(ISNUMBER(N514), -IF(N$91, MIN(0, N514/MAX(IF(ISNUMBER(N$396:N514), N$396:N514))-1), MIN(0, N664/MAX(IF(ISNUMBER(N$546:N664), N$546:N664))-1)), NA())</f>
        <v>0</v>
      </c>
      <c r="X1414" s="49">
        <f t="array" ref="X1414">IF(ISNUMBER(X514), -IF(X$91, MIN(0, X514/MAX(IF(ISNUMBER(X$396:X514), X$396:X514))-1), MIN(0, X664/MAX(IF(ISNUMBER(X$546:X664), X$546:X664))-1)), NA())</f>
        <v>0</v>
      </c>
      <c r="Y1414" s="49">
        <f t="array" ref="Y1414">IF(ISNUMBER(Y514), -IF(Y$91, MIN(0, Y514/MAX(IF(ISNUMBER(Y$396:Y514), Y$396:Y514))-1), MIN(0, Y664/MAX(IF(ISNUMBER(Y$546:Y664), Y$546:Y664))-1)), NA())</f>
        <v>0</v>
      </c>
      <c r="AA1414" s="49">
        <f t="array" ref="AA1414">IF(ISNUMBER(AA514), -MIN(0, AA514/MAX(IF(ISNUMBER(AA$396:AA514), AA$396:AA514))-1), NA())</f>
        <v>0</v>
      </c>
      <c r="AB1414" s="49">
        <f t="array" ref="AB1414">IF(ISNUMBER(AB514), -MIN(0, AB514/MAX(IF(ISNUMBER(AB$396:AB514), AB$396:AB514))-1), NA())</f>
        <v>0</v>
      </c>
      <c r="AC1414" s="49">
        <f t="array" ref="AC1414">IF(ISNUMBER(AC514), -MIN(0, AC514/MAX(IF(ISNUMBER(AC$396:AC514), AC$396:AC514))-1), NA())</f>
        <v>0</v>
      </c>
      <c r="AD1414" s="49">
        <f t="array" ref="AD1414">IF(ISNUMBER(AD514), -MIN(0, AD514/MAX(IF(ISNUMBER(AD$396:AD514), AD$396:AD514))-1), NA())</f>
        <v>0</v>
      </c>
      <c r="AE1414" s="49">
        <f t="array" ref="AE1414">IF(ISNUMBER(AE514), -MIN(0, AE514/MAX(IF(ISNUMBER(AE$396:AE514), AE$396:AE514))-1), NA())</f>
        <v>0</v>
      </c>
      <c r="AG1414" s="49">
        <f t="array" ref="AG1414">IF(ISNUMBER(AG514), -MIN(0, AG514/MAX(IF(ISNUMBER(AG$396:AG514), AG$396:AG514))-1), NA())</f>
        <v>0</v>
      </c>
      <c r="AM1414" s="49">
        <f t="array" ref="AM1414">IF(ISNUMBER(AM514), -MIN(0, AM514/MAX(IF(ISNUMBER(AM$396:AM514), AM$396:AM514))-1), NA())</f>
        <v>0</v>
      </c>
      <c r="AN1414" s="49">
        <f t="array" ref="AN1414">IF(ISNUMBER(AN514), -MIN(0, AN514/MAX(IF(ISNUMBER(AN$396:AN514), AN$396:AN514))-1), NA())</f>
        <v>0</v>
      </c>
      <c r="AO1414" s="49">
        <f t="array" ref="AO1414">IF(ISNUMBER(AO514), -MIN(0, AO514/MAX(IF(ISNUMBER(AO$396:AO514), AO$396:AO514))-1), NA())</f>
        <v>0</v>
      </c>
      <c r="AP1414" s="49">
        <f t="array" ref="AP1414">IF(ISNUMBER(AP514), -MIN(0, AP514/MAX(IF(ISNUMBER(AP$396:AP514), AP$396:AP514))-1), NA())</f>
        <v>0</v>
      </c>
      <c r="AQ1414" s="49">
        <f t="array" ref="AQ1414">IF(ISNUMBER(AQ514), -MIN(0, AQ514/MAX(IF(ISNUMBER(AQ$396:AQ514), AQ$396:AQ514))-1), NA())</f>
        <v>0</v>
      </c>
      <c r="AS1414" s="49">
        <f t="array" ref="AS1414">IF(ISNUMBER(AS514), -MIN(0, AS514/MAX(IF(ISNUMBER(AS$396:AS514), AS$396:AS514))-1), NA())</f>
        <v>0</v>
      </c>
      <c r="AU1414" s="49">
        <f t="array" ref="AU1414">IF(ISNUMBER(AU514), -MIN(0, AU514/MAX(IF(ISNUMBER(AU$396:AU514), AU$396:AU514))-1), NA())</f>
        <v>0</v>
      </c>
      <c r="AV1414" s="49">
        <f t="array" ref="AV1414">IF(ISNUMBER(AV514), -MIN(0, AV514/MAX(IF(ISNUMBER(AV$396:AV514), AV$396:AV514))-1), NA())</f>
        <v>0</v>
      </c>
      <c r="AW1414" s="49">
        <f t="array" ref="AW1414">IF(ISNUMBER(AW514), -MIN(0, AW514/MAX(IF(ISNUMBER(AW$396:AW514), AW$396:AW514))-1), NA())</f>
        <v>0</v>
      </c>
      <c r="AX1414" s="49">
        <f t="array" ref="AX1414">IF(ISNUMBER(AX514), -MIN(0, AX514/MAX(IF(ISNUMBER(AX$396:AX514), AX$396:AX514))-1), NA())</f>
        <v>0</v>
      </c>
      <c r="AY1414" s="49">
        <f t="array" ref="AY1414">IF(ISNUMBER(AY514), -MIN(0, AY514/MAX(IF(ISNUMBER(AY$396:AY514), AY$396:AY514))-1), NA())</f>
        <v>0</v>
      </c>
      <c r="AZ1414" s="49">
        <f t="array" ref="AZ1414">IF(ISNUMBER(AZ514), -MIN(0, AZ514/MAX(IF(ISNUMBER(AZ$396:AZ514), AZ$396:AZ514))-1), NA())</f>
        <v>0</v>
      </c>
      <c r="BA1414" s="49">
        <f t="array" ref="BA1414">IF(ISNUMBER(BA514), -MIN(0, BA514/MAX(IF(ISNUMBER(BA$396:BA514), BA$396:BA514))-1), NA())</f>
        <v>0</v>
      </c>
      <c r="BB1414" s="49">
        <f t="array" ref="BB1414">IF(ISNUMBER(BB514), -MIN(0, BB514/MAX(IF(ISNUMBER(BB$396:BB514), BB$396:BB514))-1), NA())</f>
        <v>0</v>
      </c>
      <c r="BC1414" s="49">
        <f t="array" ref="BC1414">IF(ISNUMBER(BC514), -MIN(0, BC514/MAX(IF(ISNUMBER(BC$396:BC514), BC$396:BC514))-1), NA())</f>
        <v>0</v>
      </c>
      <c r="BD1414" s="49">
        <f t="array" ref="BD1414">IF(ISNUMBER(BD514), -MIN(0, BD514/MAX(IF(ISNUMBER(BD$396:BD514), BD$396:BD514))-1), NA())</f>
        <v>0</v>
      </c>
      <c r="BE1414" s="49">
        <f t="array" ref="BE1414">IF(ISNUMBER(BE514), -MIN(0, BE514/MAX(IF(ISNUMBER(BE$396:BE514), BE$396:BE514))-1), NA())</f>
        <v>0</v>
      </c>
      <c r="BF1414" s="49">
        <f t="array" ref="BF1414">IF(ISNUMBER(BF514), -MIN(0, BF514/MAX(IF(ISNUMBER(BF$396:BF514), BF$396:BF514))-1), NA())</f>
        <v>0</v>
      </c>
      <c r="BG1414" s="49">
        <f t="array" ref="BG1414">IF(ISNUMBER(BG514), -MIN(0, BG514/MAX(IF(ISNUMBER(BG$396:BG514), BG$396:BG514))-1), NA())</f>
        <v>0</v>
      </c>
      <c r="BH1414" s="49">
        <f t="array" ref="BH1414">IF(ISNUMBER(BH514), -MIN(0, BH514/MAX(IF(ISNUMBER(BH$396:BH514), BH$396:BH514))-1), NA())</f>
        <v>0</v>
      </c>
      <c r="BI1414" s="49">
        <f t="array" ref="BI1414">IF(ISNUMBER(BI514), -MIN(0, BI514/MAX(IF(ISNUMBER(BI$396:BI514), BI$396:BI514))-1), NA())</f>
        <v>0</v>
      </c>
      <c r="BJ1414" s="49">
        <f t="array" ref="BJ1414">IF(ISNUMBER(BJ514), -MIN(0, BJ514/MAX(IF(ISNUMBER(BJ$396:BJ514), BJ$396:BJ514))-1), NA())</f>
        <v>0</v>
      </c>
      <c r="BK1414" s="49">
        <f t="array" ref="BK1414">IF(ISNUMBER(BK514), -MIN(0, BK514/MAX(IF(ISNUMBER(BK$396:BK514), BK$396:BK514))-1), NA())</f>
        <v>0</v>
      </c>
      <c r="BL1414" s="49">
        <f t="array" ref="BL1414">IF(ISNUMBER(BL514), -MIN(0, BL514/MAX(IF(ISNUMBER(BL$396:BL514), BL$396:BL514))-1), NA())</f>
        <v>0</v>
      </c>
      <c r="BM1414" s="49">
        <f t="array" ref="BM1414">IF(ISNUMBER(BM514), -MIN(0, BM514/MAX(IF(ISNUMBER(BM$396:BM514), BM$396:BM514))-1), NA())</f>
        <v>0</v>
      </c>
      <c r="BN1414" s="49">
        <f t="array" ref="BN1414">IF(ISNUMBER(BN514), -MIN(0, BN514/MAX(IF(ISNUMBER(BN$396:BN514), BN$396:BN514))-1), NA())</f>
        <v>0</v>
      </c>
      <c r="BO1414" s="49">
        <f t="array" ref="BO1414">IF(ISNUMBER(BO514), -MIN(0, BO514/MAX(IF(ISNUMBER(BO$396:BO514), BO$396:BO514))-1), NA())</f>
        <v>0</v>
      </c>
      <c r="BP1414" s="49">
        <f t="array" ref="BP1414">IF(ISNUMBER(BP514), -MIN(0, BP514/MAX(IF(ISNUMBER(BP$396:BP514), BP$396:BP514))-1), NA())</f>
        <v>0</v>
      </c>
      <c r="BQ1414" s="49">
        <f t="array" ref="BQ1414">IF(ISNUMBER(BQ514), -MIN(0, BQ514/MAX(IF(ISNUMBER(BQ$396:BQ514), BQ$396:BQ514))-1), NA())</f>
        <v>0</v>
      </c>
      <c r="BR1414" s="49">
        <f t="array" ref="BR1414">IF(ISNUMBER(BR514), -MIN(0, BR514/MAX(IF(ISNUMBER(BR$396:BR514), BR$396:BR514))-1), NA())</f>
        <v>0</v>
      </c>
      <c r="BS1414" s="49">
        <f t="array" ref="BS1414">IF(ISNUMBER(BS514), -MIN(0, BS514/MAX(IF(ISNUMBER(BS$396:BS514), BS$396:BS514))-1), NA())</f>
        <v>0</v>
      </c>
    </row>
    <row r="1415" spans="2:71">
      <c r="B1415" s="48">
        <f t="shared" si="1133"/>
        <v>1989</v>
      </c>
      <c r="M1415" s="49">
        <f t="array" ref="M1415">IF(ISNUMBER(M515), -IF(M$91, MIN(0, M515/MAX(IF(ISNUMBER(M$396:M515), M$396:M515))-1), MIN(0, M665/MAX(IF(ISNUMBER(M$546:M665), M$546:M665))-1)), NA())</f>
        <v>0</v>
      </c>
      <c r="N1415" s="49">
        <f t="array" ref="N1415">IF(ISNUMBER(N515), -IF(N$91, MIN(0, N515/MAX(IF(ISNUMBER(N$396:N515), N$396:N515))-1), MIN(0, N665/MAX(IF(ISNUMBER(N$546:N665), N$546:N665))-1)), NA())</f>
        <v>0</v>
      </c>
      <c r="X1415" s="49">
        <f t="array" ref="X1415">IF(ISNUMBER(X515), -IF(X$91, MIN(0, X515/MAX(IF(ISNUMBER(X$396:X515), X$396:X515))-1), MIN(0, X665/MAX(IF(ISNUMBER(X$546:X665), X$546:X665))-1)), NA())</f>
        <v>0</v>
      </c>
      <c r="Y1415" s="49">
        <f t="array" ref="Y1415">IF(ISNUMBER(Y515), -IF(Y$91, MIN(0, Y515/MAX(IF(ISNUMBER(Y$396:Y515), Y$396:Y515))-1), MIN(0, Y665/MAX(IF(ISNUMBER(Y$546:Y665), Y$546:Y665))-1)), NA())</f>
        <v>0</v>
      </c>
      <c r="AA1415" s="49">
        <f t="array" ref="AA1415">IF(ISNUMBER(AA515), -MIN(0, AA515/MAX(IF(ISNUMBER(AA$396:AA515), AA$396:AA515))-1), NA())</f>
        <v>0</v>
      </c>
      <c r="AB1415" s="49">
        <f t="array" ref="AB1415">IF(ISNUMBER(AB515), -MIN(0, AB515/MAX(IF(ISNUMBER(AB$396:AB515), AB$396:AB515))-1), NA())</f>
        <v>0</v>
      </c>
      <c r="AC1415" s="49">
        <f t="array" ref="AC1415">IF(ISNUMBER(AC515), -MIN(0, AC515/MAX(IF(ISNUMBER(AC$396:AC515), AC$396:AC515))-1), NA())</f>
        <v>0</v>
      </c>
      <c r="AD1415" s="49">
        <f t="array" ref="AD1415">IF(ISNUMBER(AD515), -MIN(0, AD515/MAX(IF(ISNUMBER(AD$396:AD515), AD$396:AD515))-1), NA())</f>
        <v>0</v>
      </c>
      <c r="AE1415" s="49">
        <f t="array" ref="AE1415">IF(ISNUMBER(AE515), -MIN(0, AE515/MAX(IF(ISNUMBER(AE$396:AE515), AE$396:AE515))-1), NA())</f>
        <v>0</v>
      </c>
      <c r="AG1415" s="49">
        <f t="array" ref="AG1415">IF(ISNUMBER(AG515), -MIN(0, AG515/MAX(IF(ISNUMBER(AG$396:AG515), AG$396:AG515))-1), NA())</f>
        <v>0</v>
      </c>
      <c r="AM1415" s="49">
        <f t="array" ref="AM1415">IF(ISNUMBER(AM515), -MIN(0, AM515/MAX(IF(ISNUMBER(AM$396:AM515), AM$396:AM515))-1), NA())</f>
        <v>0</v>
      </c>
      <c r="AN1415" s="49">
        <f t="array" ref="AN1415">IF(ISNUMBER(AN515), -MIN(0, AN515/MAX(IF(ISNUMBER(AN$396:AN515), AN$396:AN515))-1), NA())</f>
        <v>0</v>
      </c>
      <c r="AO1415" s="49">
        <f t="array" ref="AO1415">IF(ISNUMBER(AO515), -MIN(0, AO515/MAX(IF(ISNUMBER(AO$396:AO515), AO$396:AO515))-1), NA())</f>
        <v>0</v>
      </c>
      <c r="AP1415" s="49">
        <f t="array" ref="AP1415">IF(ISNUMBER(AP515), -MIN(0, AP515/MAX(IF(ISNUMBER(AP$396:AP515), AP$396:AP515))-1), NA())</f>
        <v>0</v>
      </c>
      <c r="AQ1415" s="49">
        <f t="array" ref="AQ1415">IF(ISNUMBER(AQ515), -MIN(0, AQ515/MAX(IF(ISNUMBER(AQ$396:AQ515), AQ$396:AQ515))-1), NA())</f>
        <v>0</v>
      </c>
      <c r="AS1415" s="49">
        <f t="array" ref="AS1415">IF(ISNUMBER(AS515), -MIN(0, AS515/MAX(IF(ISNUMBER(AS$396:AS515), AS$396:AS515))-1), NA())</f>
        <v>0</v>
      </c>
      <c r="AU1415" s="49">
        <f t="array" ref="AU1415">IF(ISNUMBER(AU515), -MIN(0, AU515/MAX(IF(ISNUMBER(AU$396:AU515), AU$396:AU515))-1), NA())</f>
        <v>0</v>
      </c>
      <c r="AV1415" s="49">
        <f t="array" ref="AV1415">IF(ISNUMBER(AV515), -MIN(0, AV515/MAX(IF(ISNUMBER(AV$396:AV515), AV$396:AV515))-1), NA())</f>
        <v>0</v>
      </c>
      <c r="AW1415" s="49">
        <f t="array" ref="AW1415">IF(ISNUMBER(AW515), -MIN(0, AW515/MAX(IF(ISNUMBER(AW$396:AW515), AW$396:AW515))-1), NA())</f>
        <v>0</v>
      </c>
      <c r="AX1415" s="49">
        <f t="array" ref="AX1415">IF(ISNUMBER(AX515), -MIN(0, AX515/MAX(IF(ISNUMBER(AX$396:AX515), AX$396:AX515))-1), NA())</f>
        <v>0</v>
      </c>
      <c r="AY1415" s="49">
        <f t="array" ref="AY1415">IF(ISNUMBER(AY515), -MIN(0, AY515/MAX(IF(ISNUMBER(AY$396:AY515), AY$396:AY515))-1), NA())</f>
        <v>0</v>
      </c>
      <c r="AZ1415" s="49">
        <f t="array" ref="AZ1415">IF(ISNUMBER(AZ515), -MIN(0, AZ515/MAX(IF(ISNUMBER(AZ$396:AZ515), AZ$396:AZ515))-1), NA())</f>
        <v>0</v>
      </c>
      <c r="BA1415" s="49">
        <f t="array" ref="BA1415">IF(ISNUMBER(BA515), -MIN(0, BA515/MAX(IF(ISNUMBER(BA$396:BA515), BA$396:BA515))-1), NA())</f>
        <v>0</v>
      </c>
      <c r="BB1415" s="49">
        <f t="array" ref="BB1415">IF(ISNUMBER(BB515), -MIN(0, BB515/MAX(IF(ISNUMBER(BB$396:BB515), BB$396:BB515))-1), NA())</f>
        <v>0</v>
      </c>
      <c r="BC1415" s="49">
        <f t="array" ref="BC1415">IF(ISNUMBER(BC515), -MIN(0, BC515/MAX(IF(ISNUMBER(BC$396:BC515), BC$396:BC515))-1), NA())</f>
        <v>0</v>
      </c>
      <c r="BD1415" s="49">
        <f t="array" ref="BD1415">IF(ISNUMBER(BD515), -MIN(0, BD515/MAX(IF(ISNUMBER(BD$396:BD515), BD$396:BD515))-1), NA())</f>
        <v>0</v>
      </c>
      <c r="BE1415" s="49">
        <f t="array" ref="BE1415">IF(ISNUMBER(BE515), -MIN(0, BE515/MAX(IF(ISNUMBER(BE$396:BE515), BE$396:BE515))-1), NA())</f>
        <v>0</v>
      </c>
      <c r="BF1415" s="49">
        <f t="array" ref="BF1415">IF(ISNUMBER(BF515), -MIN(0, BF515/MAX(IF(ISNUMBER(BF$396:BF515), BF$396:BF515))-1), NA())</f>
        <v>0</v>
      </c>
      <c r="BG1415" s="49">
        <f t="array" ref="BG1415">IF(ISNUMBER(BG515), -MIN(0, BG515/MAX(IF(ISNUMBER(BG$396:BG515), BG$396:BG515))-1), NA())</f>
        <v>0</v>
      </c>
      <c r="BH1415" s="49">
        <f t="array" ref="BH1415">IF(ISNUMBER(BH515), -MIN(0, BH515/MAX(IF(ISNUMBER(BH$396:BH515), BH$396:BH515))-1), NA())</f>
        <v>0</v>
      </c>
      <c r="BI1415" s="49">
        <f t="array" ref="BI1415">IF(ISNUMBER(BI515), -MIN(0, BI515/MAX(IF(ISNUMBER(BI$396:BI515), BI$396:BI515))-1), NA())</f>
        <v>0</v>
      </c>
      <c r="BJ1415" s="49">
        <f t="array" ref="BJ1415">IF(ISNUMBER(BJ515), -MIN(0, BJ515/MAX(IF(ISNUMBER(BJ$396:BJ515), BJ$396:BJ515))-1), NA())</f>
        <v>0</v>
      </c>
      <c r="BK1415" s="49">
        <f t="array" ref="BK1415">IF(ISNUMBER(BK515), -MIN(0, BK515/MAX(IF(ISNUMBER(BK$396:BK515), BK$396:BK515))-1), NA())</f>
        <v>0</v>
      </c>
      <c r="BL1415" s="49">
        <f t="array" ref="BL1415">IF(ISNUMBER(BL515), -MIN(0, BL515/MAX(IF(ISNUMBER(BL$396:BL515), BL$396:BL515))-1), NA())</f>
        <v>0</v>
      </c>
      <c r="BM1415" s="49">
        <f t="array" ref="BM1415">IF(ISNUMBER(BM515), -MIN(0, BM515/MAX(IF(ISNUMBER(BM$396:BM515), BM$396:BM515))-1), NA())</f>
        <v>0</v>
      </c>
      <c r="BN1415" s="49">
        <f t="array" ref="BN1415">IF(ISNUMBER(BN515), -MIN(0, BN515/MAX(IF(ISNUMBER(BN$396:BN515), BN$396:BN515))-1), NA())</f>
        <v>0</v>
      </c>
      <c r="BO1415" s="49">
        <f t="array" ref="BO1415">IF(ISNUMBER(BO515), -MIN(0, BO515/MAX(IF(ISNUMBER(BO$396:BO515), BO$396:BO515))-1), NA())</f>
        <v>0</v>
      </c>
      <c r="BP1415" s="49">
        <f t="array" ref="BP1415">IF(ISNUMBER(BP515), -MIN(0, BP515/MAX(IF(ISNUMBER(BP$396:BP515), BP$396:BP515))-1), NA())</f>
        <v>0</v>
      </c>
      <c r="BQ1415" s="49">
        <f t="array" ref="BQ1415">IF(ISNUMBER(BQ515), -MIN(0, BQ515/MAX(IF(ISNUMBER(BQ$396:BQ515), BQ$396:BQ515))-1), NA())</f>
        <v>0</v>
      </c>
      <c r="BR1415" s="49">
        <f t="array" ref="BR1415">IF(ISNUMBER(BR515), -MIN(0, BR515/MAX(IF(ISNUMBER(BR$396:BR515), BR$396:BR515))-1), NA())</f>
        <v>0</v>
      </c>
      <c r="BS1415" s="49">
        <f t="array" ref="BS1415">IF(ISNUMBER(BS515), -MIN(0, BS515/MAX(IF(ISNUMBER(BS$396:BS515), BS$396:BS515))-1), NA())</f>
        <v>0</v>
      </c>
    </row>
    <row r="1416" spans="2:71">
      <c r="B1416" s="48">
        <f t="shared" si="1133"/>
        <v>1990</v>
      </c>
      <c r="M1416" s="49">
        <f t="array" ref="M1416">IF(ISNUMBER(M516), -IF(M$91, MIN(0, M516/MAX(IF(ISNUMBER(M$396:M516), M$396:M516))-1), MIN(0, M666/MAX(IF(ISNUMBER(M$546:M666), M$546:M666))-1)), NA())</f>
        <v>8.2802159479302029E-2</v>
      </c>
      <c r="N1416" s="49">
        <f t="array" ref="N1416">IF(ISNUMBER(N516), -IF(N$91, MIN(0, N516/MAX(IF(ISNUMBER(N$396:N516), N$396:N516))-1), MIN(0, N666/MAX(IF(ISNUMBER(N$546:N666), N$546:N666))-1)), NA())</f>
        <v>2.068781853035162E-3</v>
      </c>
      <c r="X1416" s="49">
        <f t="array" ref="X1416">IF(ISNUMBER(X516), -IF(X$91, MIN(0, X516/MAX(IF(ISNUMBER(X$396:X516), X$396:X516))-1), MIN(0, X666/MAX(IF(ISNUMBER(X$546:X666), X$546:X666))-1)), NA())</f>
        <v>8.8622071542001302E-2</v>
      </c>
      <c r="Y1416" s="49">
        <f t="array" ref="Y1416">IF(ISNUMBER(Y516), -IF(Y$91, MIN(0, Y516/MAX(IF(ISNUMBER(Y$396:Y516), Y$396:Y516))-1), MIN(0, Y666/MAX(IF(ISNUMBER(Y$546:Y666), Y$546:Y666))-1)), NA())</f>
        <v>2.068781853035051E-3</v>
      </c>
      <c r="AA1416" s="49">
        <f t="array" ref="AA1416">IF(ISNUMBER(AA516), -MIN(0, AA516/MAX(IF(ISNUMBER(AA$396:AA516), AA$396:AA516))-1), NA())</f>
        <v>8.2802159479302029E-2</v>
      </c>
      <c r="AB1416" s="49">
        <f t="array" ref="AB1416">IF(ISNUMBER(AB516), -MIN(0, AB516/MAX(IF(ISNUMBER(AB$396:AB516), AB$396:AB516))-1), NA())</f>
        <v>9.6819427832415039E-2</v>
      </c>
      <c r="AC1416" s="49">
        <f t="array" ref="AC1416">IF(ISNUMBER(AC516), -MIN(0, AC516/MAX(IF(ISNUMBER(AC$396:AC516), AC$396:AC516))-1), NA())</f>
        <v>0.1243822596279287</v>
      </c>
      <c r="AD1416" s="49">
        <f t="array" ref="AD1416">IF(ISNUMBER(AD516), -MIN(0, AD516/MAX(IF(ISNUMBER(AD$396:AD516), AD$396:AD516))-1), NA())</f>
        <v>9.4099608247942612E-2</v>
      </c>
      <c r="AE1416" s="49">
        <f t="array" ref="AE1416">IF(ISNUMBER(AE516), -MIN(0, AE516/MAX(IF(ISNUMBER(AE$396:AE516), AE$396:AE516))-1), NA())</f>
        <v>7.2444542951670021E-2</v>
      </c>
      <c r="AG1416" s="49">
        <f t="array" ref="AG1416">IF(ISNUMBER(AG516), -MIN(0, AG516/MAX(IF(ISNUMBER(AG$396:AG516), AG$396:AG516))-1), NA())</f>
        <v>0</v>
      </c>
      <c r="AM1416" s="49">
        <f t="array" ref="AM1416">IF(ISNUMBER(AM516), -MIN(0, AM516/MAX(IF(ISNUMBER(AM$396:AM516), AM$396:AM516))-1), NA())</f>
        <v>0</v>
      </c>
      <c r="AN1416" s="49">
        <f t="array" ref="AN1416">IF(ISNUMBER(AN516), -MIN(0, AN516/MAX(IF(ISNUMBER(AN$396:AN516), AN$396:AN516))-1), NA())</f>
        <v>0</v>
      </c>
      <c r="AO1416" s="49">
        <f t="array" ref="AO1416">IF(ISNUMBER(AO516), -MIN(0, AO516/MAX(IF(ISNUMBER(AO$396:AO516), AO$396:AO516))-1), NA())</f>
        <v>9.3714054771603994E-2</v>
      </c>
      <c r="AP1416" s="49">
        <f t="array" ref="AP1416">IF(ISNUMBER(AP516), -MIN(0, AP516/MAX(IF(ISNUMBER(AP$396:AP516), AP$396:AP516))-1), NA())</f>
        <v>9.0721080023741574E-2</v>
      </c>
      <c r="AQ1416" s="49">
        <f t="array" ref="AQ1416">IF(ISNUMBER(AQ516), -MIN(0, AQ516/MAX(IF(ISNUMBER(AQ$396:AQ516), AQ$396:AQ516))-1), NA())</f>
        <v>0</v>
      </c>
      <c r="AS1416" s="49">
        <f t="array" ref="AS1416">IF(ISNUMBER(AS516), -MIN(0, AS516/MAX(IF(ISNUMBER(AS$396:AS516), AS$396:AS516))-1), NA())</f>
        <v>2.068781853035162E-3</v>
      </c>
      <c r="AU1416" s="49">
        <f t="array" ref="AU1416">IF(ISNUMBER(AU516), -MIN(0, AU516/MAX(IF(ISNUMBER(AU$396:AU516), AU$396:AU516))-1), NA())</f>
        <v>2.8073600000000143E-2</v>
      </c>
      <c r="AV1416" s="49">
        <f t="array" ref="AV1416">IF(ISNUMBER(AV516), -MIN(0, AV516/MAX(IF(ISNUMBER(AV$396:AV516), AV$396:AV516))-1), NA())</f>
        <v>0</v>
      </c>
      <c r="AW1416" s="49">
        <f t="array" ref="AW1416">IF(ISNUMBER(AW516), -MIN(0, AW516/MAX(IF(ISNUMBER(AW$396:AW516), AW$396:AW516))-1), NA())</f>
        <v>0.10120670494868411</v>
      </c>
      <c r="AX1416" s="49">
        <f t="array" ref="AX1416">IF(ISNUMBER(AX516), -MIN(0, AX516/MAX(IF(ISNUMBER(AX$396:AX516), AX$396:AX516))-1), NA())</f>
        <v>8.280215947930214E-2</v>
      </c>
      <c r="AY1416" s="49">
        <f t="array" ref="AY1416">IF(ISNUMBER(AY516), -MIN(0, AY516/MAX(IF(ISNUMBER(AY$396:AY516), AY$396:AY516))-1), NA())</f>
        <v>8.2038289867528258E-2</v>
      </c>
      <c r="AZ1416" s="49">
        <f t="array" ref="AZ1416">IF(ISNUMBER(AZ516), -MIN(0, AZ516/MAX(IF(ISNUMBER(AZ$396:AZ516), AZ$396:AZ516))-1), NA())</f>
        <v>8.0127198846650094E-2</v>
      </c>
      <c r="BA1416" s="49">
        <f t="array" ref="BA1416">IF(ISNUMBER(BA516), -MIN(0, BA516/MAX(IF(ISNUMBER(BA$396:BA516), BA$396:BA516))-1), NA())</f>
        <v>4.0025590623047447E-2</v>
      </c>
      <c r="BB1416" s="49">
        <f t="array" ref="BB1416">IF(ISNUMBER(BB516), -MIN(0, BB516/MAX(IF(ISNUMBER(BB$396:BB516), BB$396:BB516))-1), NA())</f>
        <v>8.8622071542001302E-2</v>
      </c>
      <c r="BC1416" s="49">
        <f t="array" ref="BC1416">IF(ISNUMBER(BC516), -MIN(0, BC516/MAX(IF(ISNUMBER(BC$396:BC516), BC$396:BC516))-1), NA())</f>
        <v>0.13357897184708123</v>
      </c>
      <c r="BD1416" s="49">
        <f t="array" ref="BD1416">IF(ISNUMBER(BD516), -MIN(0, BD516/MAX(IF(ISNUMBER(BD$396:BD516), BD$396:BD516))-1), NA())</f>
        <v>1.6827145495207807E-2</v>
      </c>
      <c r="BE1416" s="49">
        <f t="array" ref="BE1416">IF(ISNUMBER(BE516), -MIN(0, BE516/MAX(IF(ISNUMBER(BE$396:BE516), BE$396:BE516))-1), NA())</f>
        <v>8.9898779645849358E-2</v>
      </c>
      <c r="BF1416" s="49">
        <f t="array" ref="BF1416">IF(ISNUMBER(BF516), -MIN(0, BF516/MAX(IF(ISNUMBER(BF$396:BF516), BF$396:BF516))-1), NA())</f>
        <v>5.5828099307144829E-2</v>
      </c>
      <c r="BG1416" s="49">
        <f t="array" ref="BG1416">IF(ISNUMBER(BG516), -MIN(0, BG516/MAX(IF(ISNUMBER(BG$396:BG516), BG$396:BG516))-1), NA())</f>
        <v>6.6418174096382288E-2</v>
      </c>
      <c r="BH1416" s="49">
        <f t="array" ref="BH1416">IF(ISNUMBER(BH516), -MIN(0, BH516/MAX(IF(ISNUMBER(BH$396:BH516), BH$396:BH516))-1), NA())</f>
        <v>5.9826800896759291E-2</v>
      </c>
      <c r="BI1416" s="49">
        <f t="array" ref="BI1416">IF(ISNUMBER(BI516), -MIN(0, BI516/MAX(IF(ISNUMBER(BI$396:BI516), BI$396:BI516))-1), NA())</f>
        <v>2.068781853035051E-3</v>
      </c>
      <c r="BJ1416" s="49">
        <f t="array" ref="BJ1416">IF(ISNUMBER(BJ516), -MIN(0, BJ516/MAX(IF(ISNUMBER(BJ$396:BJ516), BJ$396:BJ516))-1), NA())</f>
        <v>9.6796653509700792E-2</v>
      </c>
      <c r="BK1416" s="49">
        <f t="array" ref="BK1416">IF(ISNUMBER(BK516), -MIN(0, BK516/MAX(IF(ISNUMBER(BK$396:BK516), BK$396:BK516))-1), NA())</f>
        <v>9.6778619674380839E-2</v>
      </c>
      <c r="BL1416" s="49">
        <f t="array" ref="BL1416">IF(ISNUMBER(BL516), -MIN(0, BL516/MAX(IF(ISNUMBER(BL$396:BL516), BL$396:BL516))-1), NA())</f>
        <v>0</v>
      </c>
      <c r="BM1416" s="49">
        <f t="array" ref="BM1416">IF(ISNUMBER(BM516), -MIN(0, BM516/MAX(IF(ISNUMBER(BM$396:BM516), BM$396:BM516))-1), NA())</f>
        <v>6.6217182059816415E-2</v>
      </c>
      <c r="BN1416" s="49">
        <f t="array" ref="BN1416">IF(ISNUMBER(BN516), -MIN(0, BN516/MAX(IF(ISNUMBER(BN$396:BN516), BN$396:BN516))-1), NA())</f>
        <v>2.052731739919289E-2</v>
      </c>
      <c r="BO1416" s="49">
        <f t="array" ref="BO1416">IF(ISNUMBER(BO516), -MIN(0, BO516/MAX(IF(ISNUMBER(BO$396:BO516), BO$396:BO516))-1), NA())</f>
        <v>4.7563224793030323E-2</v>
      </c>
      <c r="BP1416" s="49">
        <f t="array" ref="BP1416">IF(ISNUMBER(BP516), -MIN(0, BP516/MAX(IF(ISNUMBER(BP$396:BP516), BP$396:BP516))-1), NA())</f>
        <v>4.1914970660858808E-2</v>
      </c>
      <c r="BQ1416" s="49">
        <f t="array" ref="BQ1416">IF(ISNUMBER(BQ516), -MIN(0, BQ516/MAX(IF(ISNUMBER(BQ$396:BQ516), BQ$396:BQ516))-1), NA())</f>
        <v>0</v>
      </c>
      <c r="BR1416" s="49">
        <f t="array" ref="BR1416">IF(ISNUMBER(BR516), -MIN(0, BR516/MAX(IF(ISNUMBER(BR$396:BR516), BR$396:BR516))-1), NA())</f>
        <v>6.4243434477953221E-2</v>
      </c>
      <c r="BS1416" s="49">
        <f t="array" ref="BS1416">IF(ISNUMBER(BS516), -MIN(0, BS516/MAX(IF(ISNUMBER(BS$396:BS516), BS$396:BS516))-1), NA())</f>
        <v>0</v>
      </c>
    </row>
    <row r="1417" spans="2:71">
      <c r="B1417" s="48">
        <f t="shared" si="1133"/>
        <v>1991</v>
      </c>
      <c r="M1417" s="49">
        <f t="array" ref="M1417">IF(ISNUMBER(M517), -IF(M$91, MIN(0, M517/MAX(IF(ISNUMBER(M$396:M517), M$396:M517))-1), MIN(0, M667/MAX(IF(ISNUMBER(M$546:M667), M$546:M667))-1)), NA())</f>
        <v>0</v>
      </c>
      <c r="N1417" s="49">
        <f t="array" ref="N1417">IF(ISNUMBER(N517), -IF(N$91, MIN(0, N517/MAX(IF(ISNUMBER(N$396:N517), N$396:N517))-1), MIN(0, N667/MAX(IF(ISNUMBER(N$546:N667), N$546:N667))-1)), NA())</f>
        <v>0</v>
      </c>
      <c r="X1417" s="49">
        <f t="array" ref="X1417">IF(ISNUMBER(X517), -IF(X$91, MIN(0, X517/MAX(IF(ISNUMBER(X$396:X517), X$396:X517))-1), MIN(0, X667/MAX(IF(ISNUMBER(X$546:X667), X$546:X667))-1)), NA())</f>
        <v>0</v>
      </c>
      <c r="Y1417" s="49">
        <f t="array" ref="Y1417">IF(ISNUMBER(Y517), -IF(Y$91, MIN(0, Y517/MAX(IF(ISNUMBER(Y$396:Y517), Y$396:Y517))-1), MIN(0, Y667/MAX(IF(ISNUMBER(Y$546:Y667), Y$546:Y667))-1)), NA())</f>
        <v>0</v>
      </c>
      <c r="AA1417" s="49">
        <f t="array" ref="AA1417">IF(ISNUMBER(AA517), -MIN(0, AA517/MAX(IF(ISNUMBER(AA$396:AA517), AA$396:AA517))-1), NA())</f>
        <v>0</v>
      </c>
      <c r="AB1417" s="49">
        <f t="array" ref="AB1417">IF(ISNUMBER(AB517), -MIN(0, AB517/MAX(IF(ISNUMBER(AB$396:AB517), AB$396:AB517))-1), NA())</f>
        <v>0</v>
      </c>
      <c r="AC1417" s="49">
        <f t="array" ref="AC1417">IF(ISNUMBER(AC517), -MIN(0, AC517/MAX(IF(ISNUMBER(AC$396:AC517), AC$396:AC517))-1), NA())</f>
        <v>0</v>
      </c>
      <c r="AD1417" s="49">
        <f t="array" ref="AD1417">IF(ISNUMBER(AD517), -MIN(0, AD517/MAX(IF(ISNUMBER(AD$396:AD517), AD$396:AD517))-1), NA())</f>
        <v>0</v>
      </c>
      <c r="AE1417" s="49">
        <f t="array" ref="AE1417">IF(ISNUMBER(AE517), -MIN(0, AE517/MAX(IF(ISNUMBER(AE$396:AE517), AE$396:AE517))-1), NA())</f>
        <v>0</v>
      </c>
      <c r="AG1417" s="49">
        <f t="array" ref="AG1417">IF(ISNUMBER(AG517), -MIN(0, AG517/MAX(IF(ISNUMBER(AG$396:AG517), AG$396:AG517))-1), NA())</f>
        <v>0</v>
      </c>
      <c r="AM1417" s="49">
        <f t="array" ref="AM1417">IF(ISNUMBER(AM517), -MIN(0, AM517/MAX(IF(ISNUMBER(AM$396:AM517), AM$396:AM517))-1), NA())</f>
        <v>0</v>
      </c>
      <c r="AN1417" s="49">
        <f t="array" ref="AN1417">IF(ISNUMBER(AN517), -MIN(0, AN517/MAX(IF(ISNUMBER(AN$396:AN517), AN$396:AN517))-1), NA())</f>
        <v>0</v>
      </c>
      <c r="AO1417" s="49">
        <f t="array" ref="AO1417">IF(ISNUMBER(AO517), -MIN(0, AO517/MAX(IF(ISNUMBER(AO$396:AO517), AO$396:AO517))-1), NA())</f>
        <v>0</v>
      </c>
      <c r="AP1417" s="49">
        <f t="array" ref="AP1417">IF(ISNUMBER(AP517), -MIN(0, AP517/MAX(IF(ISNUMBER(AP$396:AP517), AP$396:AP517))-1), NA())</f>
        <v>0</v>
      </c>
      <c r="AQ1417" s="49">
        <f t="array" ref="AQ1417">IF(ISNUMBER(AQ517), -MIN(0, AQ517/MAX(IF(ISNUMBER(AQ$396:AQ517), AQ$396:AQ517))-1), NA())</f>
        <v>0</v>
      </c>
      <c r="AS1417" s="49">
        <f t="array" ref="AS1417">IF(ISNUMBER(AS517), -MIN(0, AS517/MAX(IF(ISNUMBER(AS$396:AS517), AS$396:AS517))-1), NA())</f>
        <v>0</v>
      </c>
      <c r="AU1417" s="49">
        <f t="array" ref="AU1417">IF(ISNUMBER(AU517), -MIN(0, AU517/MAX(IF(ISNUMBER(AU$396:AU517), AU$396:AU517))-1), NA())</f>
        <v>0</v>
      </c>
      <c r="AV1417" s="49">
        <f t="array" ref="AV1417">IF(ISNUMBER(AV517), -MIN(0, AV517/MAX(IF(ISNUMBER(AV$396:AV517), AV$396:AV517))-1), NA())</f>
        <v>0</v>
      </c>
      <c r="AW1417" s="49">
        <f t="array" ref="AW1417">IF(ISNUMBER(AW517), -MIN(0, AW517/MAX(IF(ISNUMBER(AW$396:AW517), AW$396:AW517))-1), NA())</f>
        <v>0</v>
      </c>
      <c r="AX1417" s="49">
        <f t="array" ref="AX1417">IF(ISNUMBER(AX517), -MIN(0, AX517/MAX(IF(ISNUMBER(AX$396:AX517), AX$396:AX517))-1), NA())</f>
        <v>0</v>
      </c>
      <c r="AY1417" s="49">
        <f t="array" ref="AY1417">IF(ISNUMBER(AY517), -MIN(0, AY517/MAX(IF(ISNUMBER(AY$396:AY517), AY$396:AY517))-1), NA())</f>
        <v>0</v>
      </c>
      <c r="AZ1417" s="49">
        <f t="array" ref="AZ1417">IF(ISNUMBER(AZ517), -MIN(0, AZ517/MAX(IF(ISNUMBER(AZ$396:AZ517), AZ$396:AZ517))-1), NA())</f>
        <v>0</v>
      </c>
      <c r="BA1417" s="49">
        <f t="array" ref="BA1417">IF(ISNUMBER(BA517), -MIN(0, BA517/MAX(IF(ISNUMBER(BA$396:BA517), BA$396:BA517))-1), NA())</f>
        <v>0</v>
      </c>
      <c r="BB1417" s="49">
        <f t="array" ref="BB1417">IF(ISNUMBER(BB517), -MIN(0, BB517/MAX(IF(ISNUMBER(BB$396:BB517), BB$396:BB517))-1), NA())</f>
        <v>0</v>
      </c>
      <c r="BC1417" s="49">
        <f t="array" ref="BC1417">IF(ISNUMBER(BC517), -MIN(0, BC517/MAX(IF(ISNUMBER(BC$396:BC517), BC$396:BC517))-1), NA())</f>
        <v>0</v>
      </c>
      <c r="BD1417" s="49">
        <f t="array" ref="BD1417">IF(ISNUMBER(BD517), -MIN(0, BD517/MAX(IF(ISNUMBER(BD$396:BD517), BD$396:BD517))-1), NA())</f>
        <v>0</v>
      </c>
      <c r="BE1417" s="49">
        <f t="array" ref="BE1417">IF(ISNUMBER(BE517), -MIN(0, BE517/MAX(IF(ISNUMBER(BE$396:BE517), BE$396:BE517))-1), NA())</f>
        <v>0</v>
      </c>
      <c r="BF1417" s="49">
        <f t="array" ref="BF1417">IF(ISNUMBER(BF517), -MIN(0, BF517/MAX(IF(ISNUMBER(BF$396:BF517), BF$396:BF517))-1), NA())</f>
        <v>0</v>
      </c>
      <c r="BG1417" s="49">
        <f t="array" ref="BG1417">IF(ISNUMBER(BG517), -MIN(0, BG517/MAX(IF(ISNUMBER(BG$396:BG517), BG$396:BG517))-1), NA())</f>
        <v>0</v>
      </c>
      <c r="BH1417" s="49">
        <f t="array" ref="BH1417">IF(ISNUMBER(BH517), -MIN(0, BH517/MAX(IF(ISNUMBER(BH$396:BH517), BH$396:BH517))-1), NA())</f>
        <v>0</v>
      </c>
      <c r="BI1417" s="49">
        <f t="array" ref="BI1417">IF(ISNUMBER(BI517), -MIN(0, BI517/MAX(IF(ISNUMBER(BI$396:BI517), BI$396:BI517))-1), NA())</f>
        <v>0</v>
      </c>
      <c r="BJ1417" s="49">
        <f t="array" ref="BJ1417">IF(ISNUMBER(BJ517), -MIN(0, BJ517/MAX(IF(ISNUMBER(BJ$396:BJ517), BJ$396:BJ517))-1), NA())</f>
        <v>0</v>
      </c>
      <c r="BK1417" s="49">
        <f t="array" ref="BK1417">IF(ISNUMBER(BK517), -MIN(0, BK517/MAX(IF(ISNUMBER(BK$396:BK517), BK$396:BK517))-1), NA())</f>
        <v>0</v>
      </c>
      <c r="BL1417" s="49">
        <f t="array" ref="BL1417">IF(ISNUMBER(BL517), -MIN(0, BL517/MAX(IF(ISNUMBER(BL$396:BL517), BL$396:BL517))-1), NA())</f>
        <v>0</v>
      </c>
      <c r="BM1417" s="49">
        <f t="array" ref="BM1417">IF(ISNUMBER(BM517), -MIN(0, BM517/MAX(IF(ISNUMBER(BM$396:BM517), BM$396:BM517))-1), NA())</f>
        <v>0</v>
      </c>
      <c r="BN1417" s="49">
        <f t="array" ref="BN1417">IF(ISNUMBER(BN517), -MIN(0, BN517/MAX(IF(ISNUMBER(BN$396:BN517), BN$396:BN517))-1), NA())</f>
        <v>0</v>
      </c>
      <c r="BO1417" s="49">
        <f t="array" ref="BO1417">IF(ISNUMBER(BO517), -MIN(0, BO517/MAX(IF(ISNUMBER(BO$396:BO517), BO$396:BO517))-1), NA())</f>
        <v>0</v>
      </c>
      <c r="BP1417" s="49">
        <f t="array" ref="BP1417">IF(ISNUMBER(BP517), -MIN(0, BP517/MAX(IF(ISNUMBER(BP$396:BP517), BP$396:BP517))-1), NA())</f>
        <v>0</v>
      </c>
      <c r="BQ1417" s="49">
        <f t="array" ref="BQ1417">IF(ISNUMBER(BQ517), -MIN(0, BQ517/MAX(IF(ISNUMBER(BQ$396:BQ517), BQ$396:BQ517))-1), NA())</f>
        <v>0</v>
      </c>
      <c r="BR1417" s="49">
        <f t="array" ref="BR1417">IF(ISNUMBER(BR517), -MIN(0, BR517/MAX(IF(ISNUMBER(BR$396:BR517), BR$396:BR517))-1), NA())</f>
        <v>0</v>
      </c>
      <c r="BS1417" s="49">
        <f t="array" ref="BS1417">IF(ISNUMBER(BS517), -MIN(0, BS517/MAX(IF(ISNUMBER(BS$396:BS517), BS$396:BS517))-1), NA())</f>
        <v>0</v>
      </c>
    </row>
    <row r="1418" spans="2:71">
      <c r="B1418" s="48">
        <f t="shared" si="1133"/>
        <v>1992</v>
      </c>
      <c r="M1418" s="49">
        <f t="array" ref="M1418">IF(ISNUMBER(M518), -IF(M$91, MIN(0, M518/MAX(IF(ISNUMBER(M$396:M518), M$396:M518))-1), MIN(0, M668/MAX(IF(ISNUMBER(M$546:M668), M$546:M668))-1)), NA())</f>
        <v>0</v>
      </c>
      <c r="N1418" s="49">
        <f t="array" ref="N1418">IF(ISNUMBER(N518), -IF(N$91, MIN(0, N518/MAX(IF(ISNUMBER(N$396:N518), N$396:N518))-1), MIN(0, N668/MAX(IF(ISNUMBER(N$546:N668), N$546:N668))-1)), NA())</f>
        <v>0</v>
      </c>
      <c r="X1418" s="49">
        <f t="array" ref="X1418">IF(ISNUMBER(X518), -IF(X$91, MIN(0, X518/MAX(IF(ISNUMBER(X$396:X518), X$396:X518))-1), MIN(0, X668/MAX(IF(ISNUMBER(X$546:X668), X$546:X668))-1)), NA())</f>
        <v>0</v>
      </c>
      <c r="Y1418" s="49">
        <f t="array" ref="Y1418">IF(ISNUMBER(Y518), -IF(Y$91, MIN(0, Y518/MAX(IF(ISNUMBER(Y$396:Y518), Y$396:Y518))-1), MIN(0, Y668/MAX(IF(ISNUMBER(Y$546:Y668), Y$546:Y668))-1)), NA())</f>
        <v>0</v>
      </c>
      <c r="AA1418" s="49">
        <f t="array" ref="AA1418">IF(ISNUMBER(AA518), -MIN(0, AA518/MAX(IF(ISNUMBER(AA$396:AA518), AA$396:AA518))-1), NA())</f>
        <v>0</v>
      </c>
      <c r="AB1418" s="49">
        <f t="array" ref="AB1418">IF(ISNUMBER(AB518), -MIN(0, AB518/MAX(IF(ISNUMBER(AB$396:AB518), AB$396:AB518))-1), NA())</f>
        <v>0</v>
      </c>
      <c r="AC1418" s="49">
        <f t="array" ref="AC1418">IF(ISNUMBER(AC518), -MIN(0, AC518/MAX(IF(ISNUMBER(AC$396:AC518), AC$396:AC518))-1), NA())</f>
        <v>0</v>
      </c>
      <c r="AD1418" s="49">
        <f t="array" ref="AD1418">IF(ISNUMBER(AD518), -MIN(0, AD518/MAX(IF(ISNUMBER(AD$396:AD518), AD$396:AD518))-1), NA())</f>
        <v>0</v>
      </c>
      <c r="AE1418" s="49">
        <f t="array" ref="AE1418">IF(ISNUMBER(AE518), -MIN(0, AE518/MAX(IF(ISNUMBER(AE$396:AE518), AE$396:AE518))-1), NA())</f>
        <v>0</v>
      </c>
      <c r="AG1418" s="49">
        <f t="array" ref="AG1418">IF(ISNUMBER(AG518), -MIN(0, AG518/MAX(IF(ISNUMBER(AG$396:AG518), AG$396:AG518))-1), NA())</f>
        <v>0</v>
      </c>
      <c r="AM1418" s="49">
        <f t="array" ref="AM1418">IF(ISNUMBER(AM518), -MIN(0, AM518/MAX(IF(ISNUMBER(AM$396:AM518), AM$396:AM518))-1), NA())</f>
        <v>0</v>
      </c>
      <c r="AN1418" s="49">
        <f t="array" ref="AN1418">IF(ISNUMBER(AN518), -MIN(0, AN518/MAX(IF(ISNUMBER(AN$396:AN518), AN$396:AN518))-1), NA())</f>
        <v>0</v>
      </c>
      <c r="AO1418" s="49">
        <f t="array" ref="AO1418">IF(ISNUMBER(AO518), -MIN(0, AO518/MAX(IF(ISNUMBER(AO$396:AO518), AO$396:AO518))-1), NA())</f>
        <v>0</v>
      </c>
      <c r="AP1418" s="49">
        <f t="array" ref="AP1418">IF(ISNUMBER(AP518), -MIN(0, AP518/MAX(IF(ISNUMBER(AP$396:AP518), AP$396:AP518))-1), NA())</f>
        <v>0</v>
      </c>
      <c r="AQ1418" s="49">
        <f t="array" ref="AQ1418">IF(ISNUMBER(AQ518), -MIN(0, AQ518/MAX(IF(ISNUMBER(AQ$396:AQ518), AQ$396:AQ518))-1), NA())</f>
        <v>0</v>
      </c>
      <c r="AS1418" s="49">
        <f t="array" ref="AS1418">IF(ISNUMBER(AS518), -MIN(0, AS518/MAX(IF(ISNUMBER(AS$396:AS518), AS$396:AS518))-1), NA())</f>
        <v>0</v>
      </c>
      <c r="AU1418" s="49">
        <f t="array" ref="AU1418">IF(ISNUMBER(AU518), -MIN(0, AU518/MAX(IF(ISNUMBER(AU$396:AU518), AU$396:AU518))-1), NA())</f>
        <v>0</v>
      </c>
      <c r="AV1418" s="49">
        <f t="array" ref="AV1418">IF(ISNUMBER(AV518), -MIN(0, AV518/MAX(IF(ISNUMBER(AV$396:AV518), AV$396:AV518))-1), NA())</f>
        <v>0</v>
      </c>
      <c r="AW1418" s="49">
        <f t="array" ref="AW1418">IF(ISNUMBER(AW518), -MIN(0, AW518/MAX(IF(ISNUMBER(AW$396:AW518), AW$396:AW518))-1), NA())</f>
        <v>0</v>
      </c>
      <c r="AX1418" s="49">
        <f t="array" ref="AX1418">IF(ISNUMBER(AX518), -MIN(0, AX518/MAX(IF(ISNUMBER(AX$396:AX518), AX$396:AX518))-1), NA())</f>
        <v>0</v>
      </c>
      <c r="AY1418" s="49">
        <f t="array" ref="AY1418">IF(ISNUMBER(AY518), -MIN(0, AY518/MAX(IF(ISNUMBER(AY$396:AY518), AY$396:AY518))-1), NA())</f>
        <v>0</v>
      </c>
      <c r="AZ1418" s="49">
        <f t="array" ref="AZ1418">IF(ISNUMBER(AZ518), -MIN(0, AZ518/MAX(IF(ISNUMBER(AZ$396:AZ518), AZ$396:AZ518))-1), NA())</f>
        <v>0</v>
      </c>
      <c r="BA1418" s="49">
        <f t="array" ref="BA1418">IF(ISNUMBER(BA518), -MIN(0, BA518/MAX(IF(ISNUMBER(BA$396:BA518), BA$396:BA518))-1), NA())</f>
        <v>0</v>
      </c>
      <c r="BB1418" s="49">
        <f t="array" ref="BB1418">IF(ISNUMBER(BB518), -MIN(0, BB518/MAX(IF(ISNUMBER(BB$396:BB518), BB$396:BB518))-1), NA())</f>
        <v>0</v>
      </c>
      <c r="BC1418" s="49">
        <f t="array" ref="BC1418">IF(ISNUMBER(BC518), -MIN(0, BC518/MAX(IF(ISNUMBER(BC$396:BC518), BC$396:BC518))-1), NA())</f>
        <v>0</v>
      </c>
      <c r="BD1418" s="49">
        <f t="array" ref="BD1418">IF(ISNUMBER(BD518), -MIN(0, BD518/MAX(IF(ISNUMBER(BD$396:BD518), BD$396:BD518))-1), NA())</f>
        <v>0</v>
      </c>
      <c r="BE1418" s="49">
        <f t="array" ref="BE1418">IF(ISNUMBER(BE518), -MIN(0, BE518/MAX(IF(ISNUMBER(BE$396:BE518), BE$396:BE518))-1), NA())</f>
        <v>0</v>
      </c>
      <c r="BF1418" s="49">
        <f t="array" ref="BF1418">IF(ISNUMBER(BF518), -MIN(0, BF518/MAX(IF(ISNUMBER(BF$396:BF518), BF$396:BF518))-1), NA())</f>
        <v>0</v>
      </c>
      <c r="BG1418" s="49">
        <f t="array" ref="BG1418">IF(ISNUMBER(BG518), -MIN(0, BG518/MAX(IF(ISNUMBER(BG$396:BG518), BG$396:BG518))-1), NA())</f>
        <v>0</v>
      </c>
      <c r="BH1418" s="49">
        <f t="array" ref="BH1418">IF(ISNUMBER(BH518), -MIN(0, BH518/MAX(IF(ISNUMBER(BH$396:BH518), BH$396:BH518))-1), NA())</f>
        <v>0</v>
      </c>
      <c r="BI1418" s="49">
        <f t="array" ref="BI1418">IF(ISNUMBER(BI518), -MIN(0, BI518/MAX(IF(ISNUMBER(BI$396:BI518), BI$396:BI518))-1), NA())</f>
        <v>0</v>
      </c>
      <c r="BJ1418" s="49">
        <f t="array" ref="BJ1418">IF(ISNUMBER(BJ518), -MIN(0, BJ518/MAX(IF(ISNUMBER(BJ$396:BJ518), BJ$396:BJ518))-1), NA())</f>
        <v>0</v>
      </c>
      <c r="BK1418" s="49">
        <f t="array" ref="BK1418">IF(ISNUMBER(BK518), -MIN(0, BK518/MAX(IF(ISNUMBER(BK$396:BK518), BK$396:BK518))-1), NA())</f>
        <v>0</v>
      </c>
      <c r="BL1418" s="49">
        <f t="array" ref="BL1418">IF(ISNUMBER(BL518), -MIN(0, BL518/MAX(IF(ISNUMBER(BL$396:BL518), BL$396:BL518))-1), NA())</f>
        <v>0</v>
      </c>
      <c r="BM1418" s="49">
        <f t="array" ref="BM1418">IF(ISNUMBER(BM518), -MIN(0, BM518/MAX(IF(ISNUMBER(BM$396:BM518), BM$396:BM518))-1), NA())</f>
        <v>0</v>
      </c>
      <c r="BN1418" s="49">
        <f t="array" ref="BN1418">IF(ISNUMBER(BN518), -MIN(0, BN518/MAX(IF(ISNUMBER(BN$396:BN518), BN$396:BN518))-1), NA())</f>
        <v>0</v>
      </c>
      <c r="BO1418" s="49">
        <f t="array" ref="BO1418">IF(ISNUMBER(BO518), -MIN(0, BO518/MAX(IF(ISNUMBER(BO$396:BO518), BO$396:BO518))-1), NA())</f>
        <v>0</v>
      </c>
      <c r="BP1418" s="49">
        <f t="array" ref="BP1418">IF(ISNUMBER(BP518), -MIN(0, BP518/MAX(IF(ISNUMBER(BP$396:BP518), BP$396:BP518))-1), NA())</f>
        <v>0</v>
      </c>
      <c r="BQ1418" s="49">
        <f t="array" ref="BQ1418">IF(ISNUMBER(BQ518), -MIN(0, BQ518/MAX(IF(ISNUMBER(BQ$396:BQ518), BQ$396:BQ518))-1), NA())</f>
        <v>0</v>
      </c>
      <c r="BR1418" s="49">
        <f t="array" ref="BR1418">IF(ISNUMBER(BR518), -MIN(0, BR518/MAX(IF(ISNUMBER(BR$396:BR518), BR$396:BR518))-1), NA())</f>
        <v>0</v>
      </c>
      <c r="BS1418" s="49">
        <f t="array" ref="BS1418">IF(ISNUMBER(BS518), -MIN(0, BS518/MAX(IF(ISNUMBER(BS$396:BS518), BS$396:BS518))-1), NA())</f>
        <v>0</v>
      </c>
    </row>
    <row r="1419" spans="2:71">
      <c r="B1419" s="48">
        <f t="shared" si="1133"/>
        <v>1993</v>
      </c>
      <c r="M1419" s="49">
        <f t="array" ref="M1419">IF(ISNUMBER(M519), -IF(M$91, MIN(0, M519/MAX(IF(ISNUMBER(M$396:M519), M$396:M519))-1), MIN(0, M669/MAX(IF(ISNUMBER(M$546:M669), M$546:M669))-1)), NA())</f>
        <v>0</v>
      </c>
      <c r="N1419" s="49">
        <f t="array" ref="N1419">IF(ISNUMBER(N519), -IF(N$91, MIN(0, N519/MAX(IF(ISNUMBER(N$396:N519), N$396:N519))-1), MIN(0, N669/MAX(IF(ISNUMBER(N$546:N669), N$546:N669))-1)), NA())</f>
        <v>0</v>
      </c>
      <c r="X1419" s="49">
        <f t="array" ref="X1419">IF(ISNUMBER(X519), -IF(X$91, MIN(0, X519/MAX(IF(ISNUMBER(X$396:X519), X$396:X519))-1), MIN(0, X669/MAX(IF(ISNUMBER(X$546:X669), X$546:X669))-1)), NA())</f>
        <v>0</v>
      </c>
      <c r="Y1419" s="49">
        <f t="array" ref="Y1419">IF(ISNUMBER(Y519), -IF(Y$91, MIN(0, Y519/MAX(IF(ISNUMBER(Y$396:Y519), Y$396:Y519))-1), MIN(0, Y669/MAX(IF(ISNUMBER(Y$546:Y669), Y$546:Y669))-1)), NA())</f>
        <v>0</v>
      </c>
      <c r="AA1419" s="49">
        <f t="array" ref="AA1419">IF(ISNUMBER(AA519), -MIN(0, AA519/MAX(IF(ISNUMBER(AA$396:AA519), AA$396:AA519))-1), NA())</f>
        <v>0</v>
      </c>
      <c r="AB1419" s="49">
        <f t="array" ref="AB1419">IF(ISNUMBER(AB519), -MIN(0, AB519/MAX(IF(ISNUMBER(AB$396:AB519), AB$396:AB519))-1), NA())</f>
        <v>0</v>
      </c>
      <c r="AC1419" s="49">
        <f t="array" ref="AC1419">IF(ISNUMBER(AC519), -MIN(0, AC519/MAX(IF(ISNUMBER(AC$396:AC519), AC$396:AC519))-1), NA())</f>
        <v>0</v>
      </c>
      <c r="AD1419" s="49">
        <f t="array" ref="AD1419">IF(ISNUMBER(AD519), -MIN(0, AD519/MAX(IF(ISNUMBER(AD$396:AD519), AD$396:AD519))-1), NA())</f>
        <v>0</v>
      </c>
      <c r="AE1419" s="49">
        <f t="array" ref="AE1419">IF(ISNUMBER(AE519), -MIN(0, AE519/MAX(IF(ISNUMBER(AE$396:AE519), AE$396:AE519))-1), NA())</f>
        <v>0</v>
      </c>
      <c r="AG1419" s="49">
        <f t="array" ref="AG1419">IF(ISNUMBER(AG519), -MIN(0, AG519/MAX(IF(ISNUMBER(AG$396:AG519), AG$396:AG519))-1), NA())</f>
        <v>0</v>
      </c>
      <c r="AM1419" s="49">
        <f t="array" ref="AM1419">IF(ISNUMBER(AM519), -MIN(0, AM519/MAX(IF(ISNUMBER(AM$396:AM519), AM$396:AM519))-1), NA())</f>
        <v>0</v>
      </c>
      <c r="AN1419" s="49">
        <f t="array" ref="AN1419">IF(ISNUMBER(AN519), -MIN(0, AN519/MAX(IF(ISNUMBER(AN$396:AN519), AN$396:AN519))-1), NA())</f>
        <v>0</v>
      </c>
      <c r="AO1419" s="49">
        <f t="array" ref="AO1419">IF(ISNUMBER(AO519), -MIN(0, AO519/MAX(IF(ISNUMBER(AO$396:AO519), AO$396:AO519))-1), NA())</f>
        <v>0</v>
      </c>
      <c r="AP1419" s="49">
        <f t="array" ref="AP1419">IF(ISNUMBER(AP519), -MIN(0, AP519/MAX(IF(ISNUMBER(AP$396:AP519), AP$396:AP519))-1), NA())</f>
        <v>0</v>
      </c>
      <c r="AQ1419" s="49">
        <f t="array" ref="AQ1419">IF(ISNUMBER(AQ519), -MIN(0, AQ519/MAX(IF(ISNUMBER(AQ$396:AQ519), AQ$396:AQ519))-1), NA())</f>
        <v>0</v>
      </c>
      <c r="AS1419" s="49">
        <f t="array" ref="AS1419">IF(ISNUMBER(AS519), -MIN(0, AS519/MAX(IF(ISNUMBER(AS$396:AS519), AS$396:AS519))-1), NA())</f>
        <v>0</v>
      </c>
      <c r="AU1419" s="49">
        <f t="array" ref="AU1419">IF(ISNUMBER(AU519), -MIN(0, AU519/MAX(IF(ISNUMBER(AU$396:AU519), AU$396:AU519))-1), NA())</f>
        <v>0</v>
      </c>
      <c r="AV1419" s="49">
        <f t="array" ref="AV1419">IF(ISNUMBER(AV519), -MIN(0, AV519/MAX(IF(ISNUMBER(AV$396:AV519), AV$396:AV519))-1), NA())</f>
        <v>0</v>
      </c>
      <c r="AW1419" s="49">
        <f t="array" ref="AW1419">IF(ISNUMBER(AW519), -MIN(0, AW519/MAX(IF(ISNUMBER(AW$396:AW519), AW$396:AW519))-1), NA())</f>
        <v>0</v>
      </c>
      <c r="AX1419" s="49">
        <f t="array" ref="AX1419">IF(ISNUMBER(AX519), -MIN(0, AX519/MAX(IF(ISNUMBER(AX$396:AX519), AX$396:AX519))-1), NA())</f>
        <v>0</v>
      </c>
      <c r="AY1419" s="49">
        <f t="array" ref="AY1419">IF(ISNUMBER(AY519), -MIN(0, AY519/MAX(IF(ISNUMBER(AY$396:AY519), AY$396:AY519))-1), NA())</f>
        <v>0</v>
      </c>
      <c r="AZ1419" s="49">
        <f t="array" ref="AZ1419">IF(ISNUMBER(AZ519), -MIN(0, AZ519/MAX(IF(ISNUMBER(AZ$396:AZ519), AZ$396:AZ519))-1), NA())</f>
        <v>0</v>
      </c>
      <c r="BA1419" s="49">
        <f t="array" ref="BA1419">IF(ISNUMBER(BA519), -MIN(0, BA519/MAX(IF(ISNUMBER(BA$396:BA519), BA$396:BA519))-1), NA())</f>
        <v>0</v>
      </c>
      <c r="BB1419" s="49">
        <f t="array" ref="BB1419">IF(ISNUMBER(BB519), -MIN(0, BB519/MAX(IF(ISNUMBER(BB$396:BB519), BB$396:BB519))-1), NA())</f>
        <v>0</v>
      </c>
      <c r="BC1419" s="49">
        <f t="array" ref="BC1419">IF(ISNUMBER(BC519), -MIN(0, BC519/MAX(IF(ISNUMBER(BC$396:BC519), BC$396:BC519))-1), NA())</f>
        <v>0</v>
      </c>
      <c r="BD1419" s="49">
        <f t="array" ref="BD1419">IF(ISNUMBER(BD519), -MIN(0, BD519/MAX(IF(ISNUMBER(BD$396:BD519), BD$396:BD519))-1), NA())</f>
        <v>0</v>
      </c>
      <c r="BE1419" s="49">
        <f t="array" ref="BE1419">IF(ISNUMBER(BE519), -MIN(0, BE519/MAX(IF(ISNUMBER(BE$396:BE519), BE$396:BE519))-1), NA())</f>
        <v>0</v>
      </c>
      <c r="BF1419" s="49">
        <f t="array" ref="BF1419">IF(ISNUMBER(BF519), -MIN(0, BF519/MAX(IF(ISNUMBER(BF$396:BF519), BF$396:BF519))-1), NA())</f>
        <v>0</v>
      </c>
      <c r="BG1419" s="49">
        <f t="array" ref="BG1419">IF(ISNUMBER(BG519), -MIN(0, BG519/MAX(IF(ISNUMBER(BG$396:BG519), BG$396:BG519))-1), NA())</f>
        <v>0</v>
      </c>
      <c r="BH1419" s="49">
        <f t="array" ref="BH1419">IF(ISNUMBER(BH519), -MIN(0, BH519/MAX(IF(ISNUMBER(BH$396:BH519), BH$396:BH519))-1), NA())</f>
        <v>0</v>
      </c>
      <c r="BI1419" s="49">
        <f t="array" ref="BI1419">IF(ISNUMBER(BI519), -MIN(0, BI519/MAX(IF(ISNUMBER(BI$396:BI519), BI$396:BI519))-1), NA())</f>
        <v>0</v>
      </c>
      <c r="BJ1419" s="49">
        <f t="array" ref="BJ1419">IF(ISNUMBER(BJ519), -MIN(0, BJ519/MAX(IF(ISNUMBER(BJ$396:BJ519), BJ$396:BJ519))-1), NA())</f>
        <v>0</v>
      </c>
      <c r="BK1419" s="49">
        <f t="array" ref="BK1419">IF(ISNUMBER(BK519), -MIN(0, BK519/MAX(IF(ISNUMBER(BK$396:BK519), BK$396:BK519))-1), NA())</f>
        <v>0</v>
      </c>
      <c r="BL1419" s="49">
        <f t="array" ref="BL1419">IF(ISNUMBER(BL519), -MIN(0, BL519/MAX(IF(ISNUMBER(BL$396:BL519), BL$396:BL519))-1), NA())</f>
        <v>0</v>
      </c>
      <c r="BM1419" s="49">
        <f t="array" ref="BM1419">IF(ISNUMBER(BM519), -MIN(0, BM519/MAX(IF(ISNUMBER(BM$396:BM519), BM$396:BM519))-1), NA())</f>
        <v>0</v>
      </c>
      <c r="BN1419" s="49">
        <f t="array" ref="BN1419">IF(ISNUMBER(BN519), -MIN(0, BN519/MAX(IF(ISNUMBER(BN$396:BN519), BN$396:BN519))-1), NA())</f>
        <v>0</v>
      </c>
      <c r="BO1419" s="49">
        <f t="array" ref="BO1419">IF(ISNUMBER(BO519), -MIN(0, BO519/MAX(IF(ISNUMBER(BO$396:BO519), BO$396:BO519))-1), NA())</f>
        <v>0</v>
      </c>
      <c r="BP1419" s="49">
        <f t="array" ref="BP1419">IF(ISNUMBER(BP519), -MIN(0, BP519/MAX(IF(ISNUMBER(BP$396:BP519), BP$396:BP519))-1), NA())</f>
        <v>0</v>
      </c>
      <c r="BQ1419" s="49">
        <f t="array" ref="BQ1419">IF(ISNUMBER(BQ519), -MIN(0, BQ519/MAX(IF(ISNUMBER(BQ$396:BQ519), BQ$396:BQ519))-1), NA())</f>
        <v>0</v>
      </c>
      <c r="BR1419" s="49">
        <f t="array" ref="BR1419">IF(ISNUMBER(BR519), -MIN(0, BR519/MAX(IF(ISNUMBER(BR$396:BR519), BR$396:BR519))-1), NA())</f>
        <v>0</v>
      </c>
      <c r="BS1419" s="49">
        <f t="array" ref="BS1419">IF(ISNUMBER(BS519), -MIN(0, BS519/MAX(IF(ISNUMBER(BS$396:BS519), BS$396:BS519))-1), NA())</f>
        <v>0</v>
      </c>
    </row>
    <row r="1420" spans="2:71">
      <c r="B1420" s="48">
        <f t="shared" si="1133"/>
        <v>1994</v>
      </c>
      <c r="M1420" s="49">
        <f t="array" ref="M1420">IF(ISNUMBER(M520), -IF(M$91, MIN(0, M520/MAX(IF(ISNUMBER(M$396:M520), M$396:M520))-1), MIN(0, M670/MAX(IF(ISNUMBER(M$546:M670), M$546:M670))-1)), NA())</f>
        <v>0</v>
      </c>
      <c r="N1420" s="49">
        <f t="array" ref="N1420">IF(ISNUMBER(N520), -IF(N$91, MIN(0, N520/MAX(IF(ISNUMBER(N$396:N520), N$396:N520))-1), MIN(0, N670/MAX(IF(ISNUMBER(N$546:N670), N$546:N670))-1)), NA())</f>
        <v>1.1635860000000053E-2</v>
      </c>
      <c r="X1420" s="49">
        <f t="array" ref="X1420">IF(ISNUMBER(X520), -IF(X$91, MIN(0, X520/MAX(IF(ISNUMBER(X$396:X520), X$396:X520))-1), MIN(0, X670/MAX(IF(ISNUMBER(X$546:X670), X$546:X670))-1)), NA())</f>
        <v>0</v>
      </c>
      <c r="Y1420" s="49">
        <f t="array" ref="Y1420">IF(ISNUMBER(Y520), -IF(Y$91, MIN(0, Y520/MAX(IF(ISNUMBER(Y$396:Y520), Y$396:Y520))-1), MIN(0, Y670/MAX(IF(ISNUMBER(Y$546:Y670), Y$546:Y670))-1)), NA())</f>
        <v>1.1635860000000053E-2</v>
      </c>
      <c r="AA1420" s="49">
        <f t="array" ref="AA1420">IF(ISNUMBER(AA520), -MIN(0, AA520/MAX(IF(ISNUMBER(AA$396:AA520), AA$396:AA520))-1), NA())</f>
        <v>0</v>
      </c>
      <c r="AB1420" s="49">
        <f t="array" ref="AB1420">IF(ISNUMBER(AB520), -MIN(0, AB520/MAX(IF(ISNUMBER(AB$396:AB520), AB$396:AB520))-1), NA())</f>
        <v>0</v>
      </c>
      <c r="AC1420" s="49">
        <f t="array" ref="AC1420">IF(ISNUMBER(AC520), -MIN(0, AC520/MAX(IF(ISNUMBER(AC$396:AC520), AC$396:AC520))-1), NA())</f>
        <v>0</v>
      </c>
      <c r="AD1420" s="49">
        <f t="array" ref="AD1420">IF(ISNUMBER(AD520), -MIN(0, AD520/MAX(IF(ISNUMBER(AD$396:AD520), AD$396:AD520))-1), NA())</f>
        <v>0</v>
      </c>
      <c r="AE1420" s="49">
        <f t="array" ref="AE1420">IF(ISNUMBER(AE520), -MIN(0, AE520/MAX(IF(ISNUMBER(AE$396:AE520), AE$396:AE520))-1), NA())</f>
        <v>0</v>
      </c>
      <c r="AG1420" s="49">
        <f t="array" ref="AG1420">IF(ISNUMBER(AG520), -MIN(0, AG520/MAX(IF(ISNUMBER(AG$396:AG520), AG$396:AG520))-1), NA())</f>
        <v>0</v>
      </c>
      <c r="AM1420" s="49">
        <f t="array" ref="AM1420">IF(ISNUMBER(AM520), -MIN(0, AM520/MAX(IF(ISNUMBER(AM$396:AM520), AM$396:AM520))-1), NA())</f>
        <v>9.5976307732869026E-3</v>
      </c>
      <c r="AN1420" s="49">
        <f t="array" ref="AN1420">IF(ISNUMBER(AN520), -MIN(0, AN520/MAX(IF(ISNUMBER(AN$396:AN520), AN$396:AN520))-1), NA())</f>
        <v>1.4082642061804651E-2</v>
      </c>
      <c r="AO1420" s="49">
        <f t="array" ref="AO1420">IF(ISNUMBER(AO520), -MIN(0, AO520/MAX(IF(ISNUMBER(AO$396:AO520), AO$396:AO520))-1), NA())</f>
        <v>0</v>
      </c>
      <c r="AP1420" s="49">
        <f t="array" ref="AP1420">IF(ISNUMBER(AP520), -MIN(0, AP520/MAX(IF(ISNUMBER(AP$396:AP520), AP$396:AP520))-1), NA())</f>
        <v>8.3587764113324248E-5</v>
      </c>
      <c r="AQ1420" s="49">
        <f t="array" ref="AQ1420">IF(ISNUMBER(AQ520), -MIN(0, AQ520/MAX(IF(ISNUMBER(AQ$396:AQ520), AQ$396:AQ520))-1), NA())</f>
        <v>1.6693313771838914E-2</v>
      </c>
      <c r="AS1420" s="49">
        <f t="array" ref="AS1420">IF(ISNUMBER(AS520), -MIN(0, AS520/MAX(IF(ISNUMBER(AS$396:AS520), AS$396:AS520))-1), NA())</f>
        <v>1.1635860000000053E-2</v>
      </c>
      <c r="AU1420" s="49">
        <f t="array" ref="AU1420">IF(ISNUMBER(AU520), -MIN(0, AU520/MAX(IF(ISNUMBER(AU$396:AU520), AU$396:AU520))-1), NA())</f>
        <v>4.8704999999999998E-3</v>
      </c>
      <c r="AV1420" s="49">
        <f t="array" ref="AV1420">IF(ISNUMBER(AV520), -MIN(0, AV520/MAX(IF(ISNUMBER(AV$396:AV520), AV$396:AV520))-1), NA())</f>
        <v>4.4359799999999949E-2</v>
      </c>
      <c r="AW1420" s="49">
        <f t="array" ref="AW1420">IF(ISNUMBER(AW520), -MIN(0, AW520/MAX(IF(ISNUMBER(AW$396:AW520), AW$396:AW520))-1), NA())</f>
        <v>0</v>
      </c>
      <c r="AX1420" s="49">
        <f t="array" ref="AX1420">IF(ISNUMBER(AX520), -MIN(0, AX520/MAX(IF(ISNUMBER(AX$396:AX520), AX$396:AX520))-1), NA())</f>
        <v>0</v>
      </c>
      <c r="AY1420" s="49">
        <f t="array" ref="AY1420">IF(ISNUMBER(AY520), -MIN(0, AY520/MAX(IF(ISNUMBER(AY$396:AY520), AY$396:AY520))-1), NA())</f>
        <v>0</v>
      </c>
      <c r="AZ1420" s="49">
        <f t="array" ref="AZ1420">IF(ISNUMBER(AZ520), -MIN(0, AZ520/MAX(IF(ISNUMBER(AZ$396:AZ520), AZ$396:AZ520))-1), NA())</f>
        <v>0</v>
      </c>
      <c r="BA1420" s="49">
        <f t="array" ref="BA1420">IF(ISNUMBER(BA520), -MIN(0, BA520/MAX(IF(ISNUMBER(BA$396:BA520), BA$396:BA520))-1), NA())</f>
        <v>0</v>
      </c>
      <c r="BB1420" s="49">
        <f t="array" ref="BB1420">IF(ISNUMBER(BB520), -MIN(0, BB520/MAX(IF(ISNUMBER(BB$396:BB520), BB$396:BB520))-1), NA())</f>
        <v>0</v>
      </c>
      <c r="BC1420" s="49">
        <f t="array" ref="BC1420">IF(ISNUMBER(BC520), -MIN(0, BC520/MAX(IF(ISNUMBER(BC$396:BC520), BC$396:BC520))-1), NA())</f>
        <v>0</v>
      </c>
      <c r="BD1420" s="49">
        <f t="array" ref="BD1420">IF(ISNUMBER(BD520), -MIN(0, BD520/MAX(IF(ISNUMBER(BD$396:BD520), BD$396:BD520))-1), NA())</f>
        <v>9.1485199999999933E-3</v>
      </c>
      <c r="BE1420" s="49">
        <f t="array" ref="BE1420">IF(ISNUMBER(BE520), -MIN(0, BE520/MAX(IF(ISNUMBER(BE$396:BE520), BE$396:BE520))-1), NA())</f>
        <v>4.5979255502068828E-3</v>
      </c>
      <c r="BF1420" s="49">
        <f t="array" ref="BF1420">IF(ISNUMBER(BF520), -MIN(0, BF520/MAX(IF(ISNUMBER(BF$396:BF520), BF$396:BF520))-1), NA())</f>
        <v>2.6268531869801937E-3</v>
      </c>
      <c r="BG1420" s="49">
        <f t="array" ref="BG1420">IF(ISNUMBER(BG520), -MIN(0, BG520/MAX(IF(ISNUMBER(BG$396:BG520), BG$396:BG520))-1), NA())</f>
        <v>0</v>
      </c>
      <c r="BH1420" s="49">
        <f t="array" ref="BH1420">IF(ISNUMBER(BH520), -MIN(0, BH520/MAX(IF(ISNUMBER(BH$396:BH520), BH$396:BH520))-1), NA())</f>
        <v>6.4076428173834854E-3</v>
      </c>
      <c r="BI1420" s="49">
        <f t="array" ref="BI1420">IF(ISNUMBER(BI520), -MIN(0, BI520/MAX(IF(ISNUMBER(BI$396:BI520), BI$396:BI520))-1), NA())</f>
        <v>1.1635860000000053E-2</v>
      </c>
      <c r="BJ1420" s="49">
        <f t="array" ref="BJ1420">IF(ISNUMBER(BJ520), -MIN(0, BJ520/MAX(IF(ISNUMBER(BJ$396:BJ520), BJ$396:BJ520))-1), NA())</f>
        <v>0</v>
      </c>
      <c r="BK1420" s="49">
        <f t="array" ref="BK1420">IF(ISNUMBER(BK520), -MIN(0, BK520/MAX(IF(ISNUMBER(BK$396:BK520), BK$396:BK520))-1), NA())</f>
        <v>0</v>
      </c>
      <c r="BL1420" s="49">
        <f t="array" ref="BL1420">IF(ISNUMBER(BL520), -MIN(0, BL520/MAX(IF(ISNUMBER(BL$396:BL520), BL$396:BL520))-1), NA())</f>
        <v>2.6432425467461718E-2</v>
      </c>
      <c r="BM1420" s="49">
        <f t="array" ref="BM1420">IF(ISNUMBER(BM520), -MIN(0, BM520/MAX(IF(ISNUMBER(BM$396:BM520), BM$396:BM520))-1), NA())</f>
        <v>0</v>
      </c>
      <c r="BN1420" s="49">
        <f t="array" ref="BN1420">IF(ISNUMBER(BN520), -MIN(0, BN520/MAX(IF(ISNUMBER(BN$396:BN520), BN$396:BN520))-1), NA())</f>
        <v>3.4291182046471969E-3</v>
      </c>
      <c r="BO1420" s="49">
        <f t="array" ref="BO1420">IF(ISNUMBER(BO520), -MIN(0, BO520/MAX(IF(ISNUMBER(BO$396:BO520), BO$396:BO520))-1), NA())</f>
        <v>0</v>
      </c>
      <c r="BP1420" s="49">
        <f t="array" ref="BP1420">IF(ISNUMBER(BP520), -MIN(0, BP520/MAX(IF(ISNUMBER(BP$396:BP520), BP$396:BP520))-1), NA())</f>
        <v>1.5782762465754718E-4</v>
      </c>
      <c r="BQ1420" s="49">
        <f t="array" ref="BQ1420">IF(ISNUMBER(BQ520), -MIN(0, BQ520/MAX(IF(ISNUMBER(BQ$396:BQ520), BQ$396:BQ520))-1), NA())</f>
        <v>1.4082642061804651E-2</v>
      </c>
      <c r="BR1420" s="49">
        <f t="array" ref="BR1420">IF(ISNUMBER(BR520), -MIN(0, BR520/MAX(IF(ISNUMBER(BR$396:BR520), BR$396:BR520))-1), NA())</f>
        <v>1.2797647656025979E-2</v>
      </c>
      <c r="BS1420" s="49">
        <f t="array" ref="BS1420">IF(ISNUMBER(BS520), -MIN(0, BS520/MAX(IF(ISNUMBER(BS$396:BS520), BS$396:BS520))-1), NA())</f>
        <v>3.2633092204504277E-2</v>
      </c>
    </row>
    <row r="1421" spans="2:71">
      <c r="B1421" s="48">
        <f t="shared" si="1133"/>
        <v>1995</v>
      </c>
      <c r="M1421" s="49">
        <f t="array" ref="M1421">IF(ISNUMBER(M521), -IF(M$91, MIN(0, M521/MAX(IF(ISNUMBER(M$396:M521), M$396:M521))-1), MIN(0, M671/MAX(IF(ISNUMBER(M$546:M671), M$546:M671))-1)), NA())</f>
        <v>0</v>
      </c>
      <c r="N1421" s="49">
        <f t="array" ref="N1421">IF(ISNUMBER(N521), -IF(N$91, MIN(0, N521/MAX(IF(ISNUMBER(N$396:N521), N$396:N521))-1), MIN(0, N671/MAX(IF(ISNUMBER(N$546:N671), N$546:N671))-1)), NA())</f>
        <v>0</v>
      </c>
      <c r="X1421" s="49">
        <f t="array" ref="X1421">IF(ISNUMBER(X521), -IF(X$91, MIN(0, X521/MAX(IF(ISNUMBER(X$396:X521), X$396:X521))-1), MIN(0, X671/MAX(IF(ISNUMBER(X$546:X671), X$546:X671))-1)), NA())</f>
        <v>0</v>
      </c>
      <c r="Y1421" s="49">
        <f t="array" ref="Y1421">IF(ISNUMBER(Y521), -IF(Y$91, MIN(0, Y521/MAX(IF(ISNUMBER(Y$396:Y521), Y$396:Y521))-1), MIN(0, Y671/MAX(IF(ISNUMBER(Y$546:Y671), Y$546:Y671))-1)), NA())</f>
        <v>0</v>
      </c>
      <c r="AA1421" s="49">
        <f t="array" ref="AA1421">IF(ISNUMBER(AA521), -MIN(0, AA521/MAX(IF(ISNUMBER(AA$396:AA521), AA$396:AA521))-1), NA())</f>
        <v>0</v>
      </c>
      <c r="AB1421" s="49">
        <f t="array" ref="AB1421">IF(ISNUMBER(AB521), -MIN(0, AB521/MAX(IF(ISNUMBER(AB$396:AB521), AB$396:AB521))-1), NA())</f>
        <v>0</v>
      </c>
      <c r="AC1421" s="49">
        <f t="array" ref="AC1421">IF(ISNUMBER(AC521), -MIN(0, AC521/MAX(IF(ISNUMBER(AC$396:AC521), AC$396:AC521))-1), NA())</f>
        <v>0</v>
      </c>
      <c r="AD1421" s="49">
        <f t="array" ref="AD1421">IF(ISNUMBER(AD521), -MIN(0, AD521/MAX(IF(ISNUMBER(AD$396:AD521), AD$396:AD521))-1), NA())</f>
        <v>0</v>
      </c>
      <c r="AE1421" s="49">
        <f t="array" ref="AE1421">IF(ISNUMBER(AE521), -MIN(0, AE521/MAX(IF(ISNUMBER(AE$396:AE521), AE$396:AE521))-1), NA())</f>
        <v>0</v>
      </c>
      <c r="AG1421" s="49">
        <f t="array" ref="AG1421">IF(ISNUMBER(AG521), -MIN(0, AG521/MAX(IF(ISNUMBER(AG$396:AG521), AG$396:AG521))-1), NA())</f>
        <v>0</v>
      </c>
      <c r="AM1421" s="49">
        <f t="array" ref="AM1421">IF(ISNUMBER(AM521), -MIN(0, AM521/MAX(IF(ISNUMBER(AM$396:AM521), AM$396:AM521))-1), NA())</f>
        <v>0</v>
      </c>
      <c r="AN1421" s="49">
        <f t="array" ref="AN1421">IF(ISNUMBER(AN521), -MIN(0, AN521/MAX(IF(ISNUMBER(AN$396:AN521), AN$396:AN521))-1), NA())</f>
        <v>0</v>
      </c>
      <c r="AO1421" s="49">
        <f t="array" ref="AO1421">IF(ISNUMBER(AO521), -MIN(0, AO521/MAX(IF(ISNUMBER(AO$396:AO521), AO$396:AO521))-1), NA())</f>
        <v>0</v>
      </c>
      <c r="AP1421" s="49">
        <f t="array" ref="AP1421">IF(ISNUMBER(AP521), -MIN(0, AP521/MAX(IF(ISNUMBER(AP$396:AP521), AP$396:AP521))-1), NA())</f>
        <v>0</v>
      </c>
      <c r="AQ1421" s="49">
        <f t="array" ref="AQ1421">IF(ISNUMBER(AQ521), -MIN(0, AQ521/MAX(IF(ISNUMBER(AQ$396:AQ521), AQ$396:AQ521))-1), NA())</f>
        <v>0</v>
      </c>
      <c r="AS1421" s="49">
        <f t="array" ref="AS1421">IF(ISNUMBER(AS521), -MIN(0, AS521/MAX(IF(ISNUMBER(AS$396:AS521), AS$396:AS521))-1), NA())</f>
        <v>0</v>
      </c>
      <c r="AU1421" s="49">
        <f t="array" ref="AU1421">IF(ISNUMBER(AU521), -MIN(0, AU521/MAX(IF(ISNUMBER(AU$396:AU521), AU$396:AU521))-1), NA())</f>
        <v>0</v>
      </c>
      <c r="AV1421" s="49">
        <f t="array" ref="AV1421">IF(ISNUMBER(AV521), -MIN(0, AV521/MAX(IF(ISNUMBER(AV$396:AV521), AV$396:AV521))-1), NA())</f>
        <v>0</v>
      </c>
      <c r="AW1421" s="49">
        <f t="array" ref="AW1421">IF(ISNUMBER(AW521), -MIN(0, AW521/MAX(IF(ISNUMBER(AW$396:AW521), AW$396:AW521))-1), NA())</f>
        <v>0</v>
      </c>
      <c r="AX1421" s="49">
        <f t="array" ref="AX1421">IF(ISNUMBER(AX521), -MIN(0, AX521/MAX(IF(ISNUMBER(AX$396:AX521), AX$396:AX521))-1), NA())</f>
        <v>0</v>
      </c>
      <c r="AY1421" s="49">
        <f t="array" ref="AY1421">IF(ISNUMBER(AY521), -MIN(0, AY521/MAX(IF(ISNUMBER(AY$396:AY521), AY$396:AY521))-1), NA())</f>
        <v>0</v>
      </c>
      <c r="AZ1421" s="49">
        <f t="array" ref="AZ1421">IF(ISNUMBER(AZ521), -MIN(0, AZ521/MAX(IF(ISNUMBER(AZ$396:AZ521), AZ$396:AZ521))-1), NA())</f>
        <v>0</v>
      </c>
      <c r="BA1421" s="49">
        <f t="array" ref="BA1421">IF(ISNUMBER(BA521), -MIN(0, BA521/MAX(IF(ISNUMBER(BA$396:BA521), BA$396:BA521))-1), NA())</f>
        <v>0</v>
      </c>
      <c r="BB1421" s="49">
        <f t="array" ref="BB1421">IF(ISNUMBER(BB521), -MIN(0, BB521/MAX(IF(ISNUMBER(BB$396:BB521), BB$396:BB521))-1), NA())</f>
        <v>0</v>
      </c>
      <c r="BC1421" s="49">
        <f t="array" ref="BC1421">IF(ISNUMBER(BC521), -MIN(0, BC521/MAX(IF(ISNUMBER(BC$396:BC521), BC$396:BC521))-1), NA())</f>
        <v>0</v>
      </c>
      <c r="BD1421" s="49">
        <f t="array" ref="BD1421">IF(ISNUMBER(BD521), -MIN(0, BD521/MAX(IF(ISNUMBER(BD$396:BD521), BD$396:BD521))-1), NA())</f>
        <v>0</v>
      </c>
      <c r="BE1421" s="49">
        <f t="array" ref="BE1421">IF(ISNUMBER(BE521), -MIN(0, BE521/MAX(IF(ISNUMBER(BE$396:BE521), BE$396:BE521))-1), NA())</f>
        <v>0</v>
      </c>
      <c r="BF1421" s="49">
        <f t="array" ref="BF1421">IF(ISNUMBER(BF521), -MIN(0, BF521/MAX(IF(ISNUMBER(BF$396:BF521), BF$396:BF521))-1), NA())</f>
        <v>0</v>
      </c>
      <c r="BG1421" s="49">
        <f t="array" ref="BG1421">IF(ISNUMBER(BG521), -MIN(0, BG521/MAX(IF(ISNUMBER(BG$396:BG521), BG$396:BG521))-1), NA())</f>
        <v>0</v>
      </c>
      <c r="BH1421" s="49">
        <f t="array" ref="BH1421">IF(ISNUMBER(BH521), -MIN(0, BH521/MAX(IF(ISNUMBER(BH$396:BH521), BH$396:BH521))-1), NA())</f>
        <v>0</v>
      </c>
      <c r="BI1421" s="49">
        <f t="array" ref="BI1421">IF(ISNUMBER(BI521), -MIN(0, BI521/MAX(IF(ISNUMBER(BI$396:BI521), BI$396:BI521))-1), NA())</f>
        <v>0</v>
      </c>
      <c r="BJ1421" s="49">
        <f t="array" ref="BJ1421">IF(ISNUMBER(BJ521), -MIN(0, BJ521/MAX(IF(ISNUMBER(BJ$396:BJ521), BJ$396:BJ521))-1), NA())</f>
        <v>0</v>
      </c>
      <c r="BK1421" s="49">
        <f t="array" ref="BK1421">IF(ISNUMBER(BK521), -MIN(0, BK521/MAX(IF(ISNUMBER(BK$396:BK521), BK$396:BK521))-1), NA())</f>
        <v>0</v>
      </c>
      <c r="BL1421" s="49">
        <f t="array" ref="BL1421">IF(ISNUMBER(BL521), -MIN(0, BL521/MAX(IF(ISNUMBER(BL$396:BL521), BL$396:BL521))-1), NA())</f>
        <v>0</v>
      </c>
      <c r="BM1421" s="49">
        <f t="array" ref="BM1421">IF(ISNUMBER(BM521), -MIN(0, BM521/MAX(IF(ISNUMBER(BM$396:BM521), BM$396:BM521))-1), NA())</f>
        <v>0</v>
      </c>
      <c r="BN1421" s="49">
        <f t="array" ref="BN1421">IF(ISNUMBER(BN521), -MIN(0, BN521/MAX(IF(ISNUMBER(BN$396:BN521), BN$396:BN521))-1), NA())</f>
        <v>0</v>
      </c>
      <c r="BO1421" s="49">
        <f t="array" ref="BO1421">IF(ISNUMBER(BO521), -MIN(0, BO521/MAX(IF(ISNUMBER(BO$396:BO521), BO$396:BO521))-1), NA())</f>
        <v>0</v>
      </c>
      <c r="BP1421" s="49">
        <f t="array" ref="BP1421">IF(ISNUMBER(BP521), -MIN(0, BP521/MAX(IF(ISNUMBER(BP$396:BP521), BP$396:BP521))-1), NA())</f>
        <v>0</v>
      </c>
      <c r="BQ1421" s="49">
        <f t="array" ref="BQ1421">IF(ISNUMBER(BQ521), -MIN(0, BQ521/MAX(IF(ISNUMBER(BQ$396:BQ521), BQ$396:BQ521))-1), NA())</f>
        <v>0</v>
      </c>
      <c r="BR1421" s="49">
        <f t="array" ref="BR1421">IF(ISNUMBER(BR521), -MIN(0, BR521/MAX(IF(ISNUMBER(BR$396:BR521), BR$396:BR521))-1), NA())</f>
        <v>0</v>
      </c>
      <c r="BS1421" s="49">
        <f t="array" ref="BS1421">IF(ISNUMBER(BS521), -MIN(0, BS521/MAX(IF(ISNUMBER(BS$396:BS521), BS$396:BS521))-1), NA())</f>
        <v>0</v>
      </c>
    </row>
    <row r="1422" spans="2:71">
      <c r="B1422" s="48">
        <f t="shared" si="1133"/>
        <v>1996</v>
      </c>
      <c r="M1422" s="49">
        <f t="array" ref="M1422">IF(ISNUMBER(M522), -IF(M$91, MIN(0, M522/MAX(IF(ISNUMBER(M$396:M522), M$396:M522))-1), MIN(0, M672/MAX(IF(ISNUMBER(M$546:M672), M$546:M672))-1)), NA())</f>
        <v>0</v>
      </c>
      <c r="N1422" s="49">
        <f t="array" ref="N1422">IF(ISNUMBER(N522), -IF(N$91, MIN(0, N522/MAX(IF(ISNUMBER(N$396:N522), N$396:N522))-1), MIN(0, N672/MAX(IF(ISNUMBER(N$546:N672), N$546:N672))-1)), NA())</f>
        <v>0</v>
      </c>
      <c r="X1422" s="49">
        <f t="array" ref="X1422">IF(ISNUMBER(X522), -IF(X$91, MIN(0, X522/MAX(IF(ISNUMBER(X$396:X522), X$396:X522))-1), MIN(0, X672/MAX(IF(ISNUMBER(X$546:X672), X$546:X672))-1)), NA())</f>
        <v>0</v>
      </c>
      <c r="Y1422" s="49">
        <f t="array" ref="Y1422">IF(ISNUMBER(Y522), -IF(Y$91, MIN(0, Y522/MAX(IF(ISNUMBER(Y$396:Y522), Y$396:Y522))-1), MIN(0, Y672/MAX(IF(ISNUMBER(Y$546:Y672), Y$546:Y672))-1)), NA())</f>
        <v>0</v>
      </c>
      <c r="AA1422" s="49">
        <f t="array" ref="AA1422">IF(ISNUMBER(AA522), -MIN(0, AA522/MAX(IF(ISNUMBER(AA$396:AA522), AA$396:AA522))-1), NA())</f>
        <v>0</v>
      </c>
      <c r="AB1422" s="49">
        <f t="array" ref="AB1422">IF(ISNUMBER(AB522), -MIN(0, AB522/MAX(IF(ISNUMBER(AB$396:AB522), AB$396:AB522))-1), NA())</f>
        <v>0</v>
      </c>
      <c r="AC1422" s="49">
        <f t="array" ref="AC1422">IF(ISNUMBER(AC522), -MIN(0, AC522/MAX(IF(ISNUMBER(AC$396:AC522), AC$396:AC522))-1), NA())</f>
        <v>0</v>
      </c>
      <c r="AD1422" s="49">
        <f t="array" ref="AD1422">IF(ISNUMBER(AD522), -MIN(0, AD522/MAX(IF(ISNUMBER(AD$396:AD522), AD$396:AD522))-1), NA())</f>
        <v>0</v>
      </c>
      <c r="AE1422" s="49">
        <f t="array" ref="AE1422">IF(ISNUMBER(AE522), -MIN(0, AE522/MAX(IF(ISNUMBER(AE$396:AE522), AE$396:AE522))-1), NA())</f>
        <v>0</v>
      </c>
      <c r="AG1422" s="49">
        <f t="array" ref="AG1422">IF(ISNUMBER(AG522), -MIN(0, AG522/MAX(IF(ISNUMBER(AG$396:AG522), AG$396:AG522))-1), NA())</f>
        <v>0</v>
      </c>
      <c r="AM1422" s="49">
        <f t="array" ref="AM1422">IF(ISNUMBER(AM522), -MIN(0, AM522/MAX(IF(ISNUMBER(AM$396:AM522), AM$396:AM522))-1), NA())</f>
        <v>0</v>
      </c>
      <c r="AN1422" s="49">
        <f t="array" ref="AN1422">IF(ISNUMBER(AN522), -MIN(0, AN522/MAX(IF(ISNUMBER(AN$396:AN522), AN$396:AN522))-1), NA())</f>
        <v>0</v>
      </c>
      <c r="AO1422" s="49">
        <f t="array" ref="AO1422">IF(ISNUMBER(AO522), -MIN(0, AO522/MAX(IF(ISNUMBER(AO$396:AO522), AO$396:AO522))-1), NA())</f>
        <v>0</v>
      </c>
      <c r="AP1422" s="49">
        <f t="array" ref="AP1422">IF(ISNUMBER(AP522), -MIN(0, AP522/MAX(IF(ISNUMBER(AP$396:AP522), AP$396:AP522))-1), NA())</f>
        <v>0</v>
      </c>
      <c r="AQ1422" s="49">
        <f t="array" ref="AQ1422">IF(ISNUMBER(AQ522), -MIN(0, AQ522/MAX(IF(ISNUMBER(AQ$396:AQ522), AQ$396:AQ522))-1), NA())</f>
        <v>0</v>
      </c>
      <c r="AS1422" s="49">
        <f t="array" ref="AS1422">IF(ISNUMBER(AS522), -MIN(0, AS522/MAX(IF(ISNUMBER(AS$396:AS522), AS$396:AS522))-1), NA())</f>
        <v>0</v>
      </c>
      <c r="AU1422" s="49">
        <f t="array" ref="AU1422">IF(ISNUMBER(AU522), -MIN(0, AU522/MAX(IF(ISNUMBER(AU$396:AU522), AU$396:AU522))-1), NA())</f>
        <v>0</v>
      </c>
      <c r="AV1422" s="49">
        <f t="array" ref="AV1422">IF(ISNUMBER(AV522), -MIN(0, AV522/MAX(IF(ISNUMBER(AV$396:AV522), AV$396:AV522))-1), NA())</f>
        <v>0</v>
      </c>
      <c r="AW1422" s="49">
        <f t="array" ref="AW1422">IF(ISNUMBER(AW522), -MIN(0, AW522/MAX(IF(ISNUMBER(AW$396:AW522), AW$396:AW522))-1), NA())</f>
        <v>0</v>
      </c>
      <c r="AX1422" s="49">
        <f t="array" ref="AX1422">IF(ISNUMBER(AX522), -MIN(0, AX522/MAX(IF(ISNUMBER(AX$396:AX522), AX$396:AX522))-1), NA())</f>
        <v>0</v>
      </c>
      <c r="AY1422" s="49">
        <f t="array" ref="AY1422">IF(ISNUMBER(AY522), -MIN(0, AY522/MAX(IF(ISNUMBER(AY$396:AY522), AY$396:AY522))-1), NA())</f>
        <v>0</v>
      </c>
      <c r="AZ1422" s="49">
        <f t="array" ref="AZ1422">IF(ISNUMBER(AZ522), -MIN(0, AZ522/MAX(IF(ISNUMBER(AZ$396:AZ522), AZ$396:AZ522))-1), NA())</f>
        <v>0</v>
      </c>
      <c r="BA1422" s="49">
        <f t="array" ref="BA1422">IF(ISNUMBER(BA522), -MIN(0, BA522/MAX(IF(ISNUMBER(BA$396:BA522), BA$396:BA522))-1), NA())</f>
        <v>0</v>
      </c>
      <c r="BB1422" s="49">
        <f t="array" ref="BB1422">IF(ISNUMBER(BB522), -MIN(0, BB522/MAX(IF(ISNUMBER(BB$396:BB522), BB$396:BB522))-1), NA())</f>
        <v>0</v>
      </c>
      <c r="BC1422" s="49">
        <f t="array" ref="BC1422">IF(ISNUMBER(BC522), -MIN(0, BC522/MAX(IF(ISNUMBER(BC$396:BC522), BC$396:BC522))-1), NA())</f>
        <v>0</v>
      </c>
      <c r="BD1422" s="49">
        <f t="array" ref="BD1422">IF(ISNUMBER(BD522), -MIN(0, BD522/MAX(IF(ISNUMBER(BD$396:BD522), BD$396:BD522))-1), NA())</f>
        <v>0</v>
      </c>
      <c r="BE1422" s="49">
        <f t="array" ref="BE1422">IF(ISNUMBER(BE522), -MIN(0, BE522/MAX(IF(ISNUMBER(BE$396:BE522), BE$396:BE522))-1), NA())</f>
        <v>0</v>
      </c>
      <c r="BF1422" s="49">
        <f t="array" ref="BF1422">IF(ISNUMBER(BF522), -MIN(0, BF522/MAX(IF(ISNUMBER(BF$396:BF522), BF$396:BF522))-1), NA())</f>
        <v>0</v>
      </c>
      <c r="BG1422" s="49">
        <f t="array" ref="BG1422">IF(ISNUMBER(BG522), -MIN(0, BG522/MAX(IF(ISNUMBER(BG$396:BG522), BG$396:BG522))-1), NA())</f>
        <v>0</v>
      </c>
      <c r="BH1422" s="49">
        <f t="array" ref="BH1422">IF(ISNUMBER(BH522), -MIN(0, BH522/MAX(IF(ISNUMBER(BH$396:BH522), BH$396:BH522))-1), NA())</f>
        <v>0</v>
      </c>
      <c r="BI1422" s="49">
        <f t="array" ref="BI1422">IF(ISNUMBER(BI522), -MIN(0, BI522/MAX(IF(ISNUMBER(BI$396:BI522), BI$396:BI522))-1), NA())</f>
        <v>0</v>
      </c>
      <c r="BJ1422" s="49">
        <f t="array" ref="BJ1422">IF(ISNUMBER(BJ522), -MIN(0, BJ522/MAX(IF(ISNUMBER(BJ$396:BJ522), BJ$396:BJ522))-1), NA())</f>
        <v>0</v>
      </c>
      <c r="BK1422" s="49">
        <f t="array" ref="BK1422">IF(ISNUMBER(BK522), -MIN(0, BK522/MAX(IF(ISNUMBER(BK$396:BK522), BK$396:BK522))-1), NA())</f>
        <v>0</v>
      </c>
      <c r="BL1422" s="49">
        <f t="array" ref="BL1422">IF(ISNUMBER(BL522), -MIN(0, BL522/MAX(IF(ISNUMBER(BL$396:BL522), BL$396:BL522))-1), NA())</f>
        <v>0</v>
      </c>
      <c r="BM1422" s="49">
        <f t="array" ref="BM1422">IF(ISNUMBER(BM522), -MIN(0, BM522/MAX(IF(ISNUMBER(BM$396:BM522), BM$396:BM522))-1), NA())</f>
        <v>0</v>
      </c>
      <c r="BN1422" s="49">
        <f t="array" ref="BN1422">IF(ISNUMBER(BN522), -MIN(0, BN522/MAX(IF(ISNUMBER(BN$396:BN522), BN$396:BN522))-1), NA())</f>
        <v>0</v>
      </c>
      <c r="BO1422" s="49">
        <f t="array" ref="BO1422">IF(ISNUMBER(BO522), -MIN(0, BO522/MAX(IF(ISNUMBER(BO$396:BO522), BO$396:BO522))-1), NA())</f>
        <v>0</v>
      </c>
      <c r="BP1422" s="49">
        <f t="array" ref="BP1422">IF(ISNUMBER(BP522), -MIN(0, BP522/MAX(IF(ISNUMBER(BP$396:BP522), BP$396:BP522))-1), NA())</f>
        <v>0</v>
      </c>
      <c r="BQ1422" s="49">
        <f t="array" ref="BQ1422">IF(ISNUMBER(BQ522), -MIN(0, BQ522/MAX(IF(ISNUMBER(BQ$396:BQ522), BQ$396:BQ522))-1), NA())</f>
        <v>0</v>
      </c>
      <c r="BR1422" s="49">
        <f t="array" ref="BR1422">IF(ISNUMBER(BR522), -MIN(0, BR522/MAX(IF(ISNUMBER(BR$396:BR522), BR$396:BR522))-1), NA())</f>
        <v>0</v>
      </c>
      <c r="BS1422" s="49">
        <f t="array" ref="BS1422">IF(ISNUMBER(BS522), -MIN(0, BS522/MAX(IF(ISNUMBER(BS$396:BS522), BS$396:BS522))-1), NA())</f>
        <v>0</v>
      </c>
    </row>
    <row r="1423" spans="2:71">
      <c r="B1423" s="48">
        <f t="shared" si="1133"/>
        <v>1997</v>
      </c>
      <c r="M1423" s="49">
        <f t="array" ref="M1423">IF(ISNUMBER(M523), -IF(M$91, MIN(0, M523/MAX(IF(ISNUMBER(M$396:M523), M$396:M523))-1), MIN(0, M673/MAX(IF(ISNUMBER(M$546:M673), M$546:M673))-1)), NA())</f>
        <v>0</v>
      </c>
      <c r="N1423" s="49">
        <f t="array" ref="N1423">IF(ISNUMBER(N523), -IF(N$91, MIN(0, N523/MAX(IF(ISNUMBER(N$396:N523), N$396:N523))-1), MIN(0, N673/MAX(IF(ISNUMBER(N$546:N673), N$546:N673))-1)), NA())</f>
        <v>0</v>
      </c>
      <c r="X1423" s="49">
        <f t="array" ref="X1423">IF(ISNUMBER(X523), -IF(X$91, MIN(0, X523/MAX(IF(ISNUMBER(X$396:X523), X$396:X523))-1), MIN(0, X673/MAX(IF(ISNUMBER(X$546:X673), X$546:X673))-1)), NA())</f>
        <v>0</v>
      </c>
      <c r="Y1423" s="49">
        <f t="array" ref="Y1423">IF(ISNUMBER(Y523), -IF(Y$91, MIN(0, Y523/MAX(IF(ISNUMBER(Y$396:Y523), Y$396:Y523))-1), MIN(0, Y673/MAX(IF(ISNUMBER(Y$546:Y673), Y$546:Y673))-1)), NA())</f>
        <v>0</v>
      </c>
      <c r="AA1423" s="49">
        <f t="array" ref="AA1423">IF(ISNUMBER(AA523), -MIN(0, AA523/MAX(IF(ISNUMBER(AA$396:AA523), AA$396:AA523))-1), NA())</f>
        <v>0</v>
      </c>
      <c r="AB1423" s="49">
        <f t="array" ref="AB1423">IF(ISNUMBER(AB523), -MIN(0, AB523/MAX(IF(ISNUMBER(AB$396:AB523), AB$396:AB523))-1), NA())</f>
        <v>0</v>
      </c>
      <c r="AC1423" s="49">
        <f t="array" ref="AC1423">IF(ISNUMBER(AC523), -MIN(0, AC523/MAX(IF(ISNUMBER(AC$396:AC523), AC$396:AC523))-1), NA())</f>
        <v>0</v>
      </c>
      <c r="AD1423" s="49">
        <f t="array" ref="AD1423">IF(ISNUMBER(AD523), -MIN(0, AD523/MAX(IF(ISNUMBER(AD$396:AD523), AD$396:AD523))-1), NA())</f>
        <v>0</v>
      </c>
      <c r="AE1423" s="49">
        <f t="array" ref="AE1423">IF(ISNUMBER(AE523), -MIN(0, AE523/MAX(IF(ISNUMBER(AE$396:AE523), AE$396:AE523))-1), NA())</f>
        <v>0</v>
      </c>
      <c r="AG1423" s="49">
        <f t="array" ref="AG1423">IF(ISNUMBER(AG523), -MIN(0, AG523/MAX(IF(ISNUMBER(AG$396:AG523), AG$396:AG523))-1), NA())</f>
        <v>0</v>
      </c>
      <c r="AM1423" s="49">
        <f t="array" ref="AM1423">IF(ISNUMBER(AM523), -MIN(0, AM523/MAX(IF(ISNUMBER(AM$396:AM523), AM$396:AM523))-1), NA())</f>
        <v>0</v>
      </c>
      <c r="AN1423" s="49">
        <f t="array" ref="AN1423">IF(ISNUMBER(AN523), -MIN(0, AN523/MAX(IF(ISNUMBER(AN$396:AN523), AN$396:AN523))-1), NA())</f>
        <v>0</v>
      </c>
      <c r="AO1423" s="49">
        <f t="array" ref="AO1423">IF(ISNUMBER(AO523), -MIN(0, AO523/MAX(IF(ISNUMBER(AO$396:AO523), AO$396:AO523))-1), NA())</f>
        <v>0</v>
      </c>
      <c r="AP1423" s="49">
        <f t="array" ref="AP1423">IF(ISNUMBER(AP523), -MIN(0, AP523/MAX(IF(ISNUMBER(AP$396:AP523), AP$396:AP523))-1), NA())</f>
        <v>0</v>
      </c>
      <c r="AQ1423" s="49">
        <f t="array" ref="AQ1423">IF(ISNUMBER(AQ523), -MIN(0, AQ523/MAX(IF(ISNUMBER(AQ$396:AQ523), AQ$396:AQ523))-1), NA())</f>
        <v>0</v>
      </c>
      <c r="AS1423" s="49">
        <f t="array" ref="AS1423">IF(ISNUMBER(AS523), -MIN(0, AS523/MAX(IF(ISNUMBER(AS$396:AS523), AS$396:AS523))-1), NA())</f>
        <v>0</v>
      </c>
      <c r="AU1423" s="49">
        <f t="array" ref="AU1423">IF(ISNUMBER(AU523), -MIN(0, AU523/MAX(IF(ISNUMBER(AU$396:AU523), AU$396:AU523))-1), NA())</f>
        <v>0</v>
      </c>
      <c r="AV1423" s="49">
        <f t="array" ref="AV1423">IF(ISNUMBER(AV523), -MIN(0, AV523/MAX(IF(ISNUMBER(AV$396:AV523), AV$396:AV523))-1), NA())</f>
        <v>0</v>
      </c>
      <c r="AW1423" s="49">
        <f t="array" ref="AW1423">IF(ISNUMBER(AW523), -MIN(0, AW523/MAX(IF(ISNUMBER(AW$396:AW523), AW$396:AW523))-1), NA())</f>
        <v>0</v>
      </c>
      <c r="AX1423" s="49">
        <f t="array" ref="AX1423">IF(ISNUMBER(AX523), -MIN(0, AX523/MAX(IF(ISNUMBER(AX$396:AX523), AX$396:AX523))-1), NA())</f>
        <v>0</v>
      </c>
      <c r="AY1423" s="49">
        <f t="array" ref="AY1423">IF(ISNUMBER(AY523), -MIN(0, AY523/MAX(IF(ISNUMBER(AY$396:AY523), AY$396:AY523))-1), NA())</f>
        <v>0</v>
      </c>
      <c r="AZ1423" s="49">
        <f t="array" ref="AZ1423">IF(ISNUMBER(AZ523), -MIN(0, AZ523/MAX(IF(ISNUMBER(AZ$396:AZ523), AZ$396:AZ523))-1), NA())</f>
        <v>0</v>
      </c>
      <c r="BA1423" s="49">
        <f t="array" ref="BA1423">IF(ISNUMBER(BA523), -MIN(0, BA523/MAX(IF(ISNUMBER(BA$396:BA523), BA$396:BA523))-1), NA())</f>
        <v>0</v>
      </c>
      <c r="BB1423" s="49">
        <f t="array" ref="BB1423">IF(ISNUMBER(BB523), -MIN(0, BB523/MAX(IF(ISNUMBER(BB$396:BB523), BB$396:BB523))-1), NA())</f>
        <v>0</v>
      </c>
      <c r="BC1423" s="49">
        <f t="array" ref="BC1423">IF(ISNUMBER(BC523), -MIN(0, BC523/MAX(IF(ISNUMBER(BC$396:BC523), BC$396:BC523))-1), NA())</f>
        <v>0</v>
      </c>
      <c r="BD1423" s="49">
        <f t="array" ref="BD1423">IF(ISNUMBER(BD523), -MIN(0, BD523/MAX(IF(ISNUMBER(BD$396:BD523), BD$396:BD523))-1), NA())</f>
        <v>0</v>
      </c>
      <c r="BE1423" s="49">
        <f t="array" ref="BE1423">IF(ISNUMBER(BE523), -MIN(0, BE523/MAX(IF(ISNUMBER(BE$396:BE523), BE$396:BE523))-1), NA())</f>
        <v>0</v>
      </c>
      <c r="BF1423" s="49">
        <f t="array" ref="BF1423">IF(ISNUMBER(BF523), -MIN(0, BF523/MAX(IF(ISNUMBER(BF$396:BF523), BF$396:BF523))-1), NA())</f>
        <v>0</v>
      </c>
      <c r="BG1423" s="49">
        <f t="array" ref="BG1423">IF(ISNUMBER(BG523), -MIN(0, BG523/MAX(IF(ISNUMBER(BG$396:BG523), BG$396:BG523))-1), NA())</f>
        <v>0</v>
      </c>
      <c r="BH1423" s="49">
        <f t="array" ref="BH1423">IF(ISNUMBER(BH523), -MIN(0, BH523/MAX(IF(ISNUMBER(BH$396:BH523), BH$396:BH523))-1), NA())</f>
        <v>0</v>
      </c>
      <c r="BI1423" s="49">
        <f t="array" ref="BI1423">IF(ISNUMBER(BI523), -MIN(0, BI523/MAX(IF(ISNUMBER(BI$396:BI523), BI$396:BI523))-1), NA())</f>
        <v>0</v>
      </c>
      <c r="BJ1423" s="49">
        <f t="array" ref="BJ1423">IF(ISNUMBER(BJ523), -MIN(0, BJ523/MAX(IF(ISNUMBER(BJ$396:BJ523), BJ$396:BJ523))-1), NA())</f>
        <v>0</v>
      </c>
      <c r="BK1423" s="49">
        <f t="array" ref="BK1423">IF(ISNUMBER(BK523), -MIN(0, BK523/MAX(IF(ISNUMBER(BK$396:BK523), BK$396:BK523))-1), NA())</f>
        <v>0</v>
      </c>
      <c r="BL1423" s="49">
        <f t="array" ref="BL1423">IF(ISNUMBER(BL523), -MIN(0, BL523/MAX(IF(ISNUMBER(BL$396:BL523), BL$396:BL523))-1), NA())</f>
        <v>0</v>
      </c>
      <c r="BM1423" s="49">
        <f t="array" ref="BM1423">IF(ISNUMBER(BM523), -MIN(0, BM523/MAX(IF(ISNUMBER(BM$396:BM523), BM$396:BM523))-1), NA())</f>
        <v>0</v>
      </c>
      <c r="BN1423" s="49">
        <f t="array" ref="BN1423">IF(ISNUMBER(BN523), -MIN(0, BN523/MAX(IF(ISNUMBER(BN$396:BN523), BN$396:BN523))-1), NA())</f>
        <v>0</v>
      </c>
      <c r="BO1423" s="49">
        <f t="array" ref="BO1423">IF(ISNUMBER(BO523), -MIN(0, BO523/MAX(IF(ISNUMBER(BO$396:BO523), BO$396:BO523))-1), NA())</f>
        <v>0</v>
      </c>
      <c r="BP1423" s="49">
        <f t="array" ref="BP1423">IF(ISNUMBER(BP523), -MIN(0, BP523/MAX(IF(ISNUMBER(BP$396:BP523), BP$396:BP523))-1), NA())</f>
        <v>0</v>
      </c>
      <c r="BQ1423" s="49">
        <f t="array" ref="BQ1423">IF(ISNUMBER(BQ523), -MIN(0, BQ523/MAX(IF(ISNUMBER(BQ$396:BQ523), BQ$396:BQ523))-1), NA())</f>
        <v>0</v>
      </c>
      <c r="BR1423" s="49">
        <f t="array" ref="BR1423">IF(ISNUMBER(BR523), -MIN(0, BR523/MAX(IF(ISNUMBER(BR$396:BR523), BR$396:BR523))-1), NA())</f>
        <v>0</v>
      </c>
      <c r="BS1423" s="49">
        <f t="array" ref="BS1423">IF(ISNUMBER(BS523), -MIN(0, BS523/MAX(IF(ISNUMBER(BS$396:BS523), BS$396:BS523))-1), NA())</f>
        <v>0</v>
      </c>
    </row>
    <row r="1424" spans="2:71">
      <c r="B1424" s="48">
        <f t="shared" si="1133"/>
        <v>1998</v>
      </c>
      <c r="M1424" s="49">
        <f t="array" ref="M1424">IF(ISNUMBER(M524), -IF(M$91, MIN(0, M524/MAX(IF(ISNUMBER(M$396:M524), M$396:M524))-1), MIN(0, M674/MAX(IF(ISNUMBER(M$546:M674), M$546:M674))-1)), NA())</f>
        <v>0</v>
      </c>
      <c r="N1424" s="49">
        <f t="array" ref="N1424">IF(ISNUMBER(N524), -IF(N$91, MIN(0, N524/MAX(IF(ISNUMBER(N$396:N524), N$396:N524))-1), MIN(0, N674/MAX(IF(ISNUMBER(N$546:N674), N$546:N674))-1)), NA())</f>
        <v>0</v>
      </c>
      <c r="X1424" s="49">
        <f t="array" ref="X1424">IF(ISNUMBER(X524), -IF(X$91, MIN(0, X524/MAX(IF(ISNUMBER(X$396:X524), X$396:X524))-1), MIN(0, X674/MAX(IF(ISNUMBER(X$546:X674), X$546:X674))-1)), NA())</f>
        <v>0</v>
      </c>
      <c r="Y1424" s="49">
        <f t="array" ref="Y1424">IF(ISNUMBER(Y524), -IF(Y$91, MIN(0, Y524/MAX(IF(ISNUMBER(Y$396:Y524), Y$396:Y524))-1), MIN(0, Y674/MAX(IF(ISNUMBER(Y$546:Y674), Y$546:Y674))-1)), NA())</f>
        <v>0</v>
      </c>
      <c r="AA1424" s="49">
        <f t="array" ref="AA1424">IF(ISNUMBER(AA524), -MIN(0, AA524/MAX(IF(ISNUMBER(AA$396:AA524), AA$396:AA524))-1), NA())</f>
        <v>0</v>
      </c>
      <c r="AB1424" s="49">
        <f t="array" ref="AB1424">IF(ISNUMBER(AB524), -MIN(0, AB524/MAX(IF(ISNUMBER(AB$396:AB524), AB$396:AB524))-1), NA())</f>
        <v>0</v>
      </c>
      <c r="AC1424" s="49">
        <f t="array" ref="AC1424">IF(ISNUMBER(AC524), -MIN(0, AC524/MAX(IF(ISNUMBER(AC$396:AC524), AC$396:AC524))-1), NA())</f>
        <v>0</v>
      </c>
      <c r="AD1424" s="49">
        <f t="array" ref="AD1424">IF(ISNUMBER(AD524), -MIN(0, AD524/MAX(IF(ISNUMBER(AD$396:AD524), AD$396:AD524))-1), NA())</f>
        <v>0</v>
      </c>
      <c r="AE1424" s="49">
        <f t="array" ref="AE1424">IF(ISNUMBER(AE524), -MIN(0, AE524/MAX(IF(ISNUMBER(AE$396:AE524), AE$396:AE524))-1), NA())</f>
        <v>0</v>
      </c>
      <c r="AG1424" s="49">
        <f t="array" ref="AG1424">IF(ISNUMBER(AG524), -MIN(0, AG524/MAX(IF(ISNUMBER(AG$396:AG524), AG$396:AG524))-1), NA())</f>
        <v>0</v>
      </c>
      <c r="AM1424" s="49">
        <f t="array" ref="AM1424">IF(ISNUMBER(AM524), -MIN(0, AM524/MAX(IF(ISNUMBER(AM$396:AM524), AM$396:AM524))-1), NA())</f>
        <v>0</v>
      </c>
      <c r="AN1424" s="49">
        <f t="array" ref="AN1424">IF(ISNUMBER(AN524), -MIN(0, AN524/MAX(IF(ISNUMBER(AN$396:AN524), AN$396:AN524))-1), NA())</f>
        <v>0</v>
      </c>
      <c r="AO1424" s="49">
        <f t="array" ref="AO1424">IF(ISNUMBER(AO524), -MIN(0, AO524/MAX(IF(ISNUMBER(AO$396:AO524), AO$396:AO524))-1), NA())</f>
        <v>0</v>
      </c>
      <c r="AP1424" s="49">
        <f t="array" ref="AP1424">IF(ISNUMBER(AP524), -MIN(0, AP524/MAX(IF(ISNUMBER(AP$396:AP524), AP$396:AP524))-1), NA())</f>
        <v>0</v>
      </c>
      <c r="AQ1424" s="49">
        <f t="array" ref="AQ1424">IF(ISNUMBER(AQ524), -MIN(0, AQ524/MAX(IF(ISNUMBER(AQ$396:AQ524), AQ$396:AQ524))-1), NA())</f>
        <v>0</v>
      </c>
      <c r="AS1424" s="49">
        <f t="array" ref="AS1424">IF(ISNUMBER(AS524), -MIN(0, AS524/MAX(IF(ISNUMBER(AS$396:AS524), AS$396:AS524))-1), NA())</f>
        <v>0</v>
      </c>
      <c r="AU1424" s="49">
        <f t="array" ref="AU1424">IF(ISNUMBER(AU524), -MIN(0, AU524/MAX(IF(ISNUMBER(AU$396:AU524), AU$396:AU524))-1), NA())</f>
        <v>0</v>
      </c>
      <c r="AV1424" s="49">
        <f t="array" ref="AV1424">IF(ISNUMBER(AV524), -MIN(0, AV524/MAX(IF(ISNUMBER(AV$396:AV524), AV$396:AV524))-1), NA())</f>
        <v>0</v>
      </c>
      <c r="AW1424" s="49">
        <f t="array" ref="AW1424">IF(ISNUMBER(AW524), -MIN(0, AW524/MAX(IF(ISNUMBER(AW$396:AW524), AW$396:AW524))-1), NA())</f>
        <v>0</v>
      </c>
      <c r="AX1424" s="49">
        <f t="array" ref="AX1424">IF(ISNUMBER(AX524), -MIN(0, AX524/MAX(IF(ISNUMBER(AX$396:AX524), AX$396:AX524))-1), NA())</f>
        <v>0</v>
      </c>
      <c r="AY1424" s="49">
        <f t="array" ref="AY1424">IF(ISNUMBER(AY524), -MIN(0, AY524/MAX(IF(ISNUMBER(AY$396:AY524), AY$396:AY524))-1), NA())</f>
        <v>0</v>
      </c>
      <c r="AZ1424" s="49">
        <f t="array" ref="AZ1424">IF(ISNUMBER(AZ524), -MIN(0, AZ524/MAX(IF(ISNUMBER(AZ$396:AZ524), AZ$396:AZ524))-1), NA())</f>
        <v>0</v>
      </c>
      <c r="BA1424" s="49">
        <f t="array" ref="BA1424">IF(ISNUMBER(BA524), -MIN(0, BA524/MAX(IF(ISNUMBER(BA$396:BA524), BA$396:BA524))-1), NA())</f>
        <v>0</v>
      </c>
      <c r="BB1424" s="49">
        <f t="array" ref="BB1424">IF(ISNUMBER(BB524), -MIN(0, BB524/MAX(IF(ISNUMBER(BB$396:BB524), BB$396:BB524))-1), NA())</f>
        <v>0</v>
      </c>
      <c r="BC1424" s="49">
        <f t="array" ref="BC1424">IF(ISNUMBER(BC524), -MIN(0, BC524/MAX(IF(ISNUMBER(BC$396:BC524), BC$396:BC524))-1), NA())</f>
        <v>0</v>
      </c>
      <c r="BD1424" s="49">
        <f t="array" ref="BD1424">IF(ISNUMBER(BD524), -MIN(0, BD524/MAX(IF(ISNUMBER(BD$396:BD524), BD$396:BD524))-1), NA())</f>
        <v>0</v>
      </c>
      <c r="BE1424" s="49">
        <f t="array" ref="BE1424">IF(ISNUMBER(BE524), -MIN(0, BE524/MAX(IF(ISNUMBER(BE$396:BE524), BE$396:BE524))-1), NA())</f>
        <v>0</v>
      </c>
      <c r="BF1424" s="49">
        <f t="array" ref="BF1424">IF(ISNUMBER(BF524), -MIN(0, BF524/MAX(IF(ISNUMBER(BF$396:BF524), BF$396:BF524))-1), NA())</f>
        <v>0</v>
      </c>
      <c r="BG1424" s="49">
        <f t="array" ref="BG1424">IF(ISNUMBER(BG524), -MIN(0, BG524/MAX(IF(ISNUMBER(BG$396:BG524), BG$396:BG524))-1), NA())</f>
        <v>0</v>
      </c>
      <c r="BH1424" s="49">
        <f t="array" ref="BH1424">IF(ISNUMBER(BH524), -MIN(0, BH524/MAX(IF(ISNUMBER(BH$396:BH524), BH$396:BH524))-1), NA())</f>
        <v>0</v>
      </c>
      <c r="BI1424" s="49">
        <f t="array" ref="BI1424">IF(ISNUMBER(BI524), -MIN(0, BI524/MAX(IF(ISNUMBER(BI$396:BI524), BI$396:BI524))-1), NA())</f>
        <v>0</v>
      </c>
      <c r="BJ1424" s="49">
        <f t="array" ref="BJ1424">IF(ISNUMBER(BJ524), -MIN(0, BJ524/MAX(IF(ISNUMBER(BJ$396:BJ524), BJ$396:BJ524))-1), NA())</f>
        <v>0</v>
      </c>
      <c r="BK1424" s="49">
        <f t="array" ref="BK1424">IF(ISNUMBER(BK524), -MIN(0, BK524/MAX(IF(ISNUMBER(BK$396:BK524), BK$396:BK524))-1), NA())</f>
        <v>0</v>
      </c>
      <c r="BL1424" s="49">
        <f t="array" ref="BL1424">IF(ISNUMBER(BL524), -MIN(0, BL524/MAX(IF(ISNUMBER(BL$396:BL524), BL$396:BL524))-1), NA())</f>
        <v>0</v>
      </c>
      <c r="BM1424" s="49">
        <f t="array" ref="BM1424">IF(ISNUMBER(BM524), -MIN(0, BM524/MAX(IF(ISNUMBER(BM$396:BM524), BM$396:BM524))-1), NA())</f>
        <v>0</v>
      </c>
      <c r="BN1424" s="49">
        <f t="array" ref="BN1424">IF(ISNUMBER(BN524), -MIN(0, BN524/MAX(IF(ISNUMBER(BN$396:BN524), BN$396:BN524))-1), NA())</f>
        <v>0</v>
      </c>
      <c r="BO1424" s="49">
        <f t="array" ref="BO1424">IF(ISNUMBER(BO524), -MIN(0, BO524/MAX(IF(ISNUMBER(BO$396:BO524), BO$396:BO524))-1), NA())</f>
        <v>0</v>
      </c>
      <c r="BP1424" s="49">
        <f t="array" ref="BP1424">IF(ISNUMBER(BP524), -MIN(0, BP524/MAX(IF(ISNUMBER(BP$396:BP524), BP$396:BP524))-1), NA())</f>
        <v>0</v>
      </c>
      <c r="BQ1424" s="49">
        <f t="array" ref="BQ1424">IF(ISNUMBER(BQ524), -MIN(0, BQ524/MAX(IF(ISNUMBER(BQ$396:BQ524), BQ$396:BQ524))-1), NA())</f>
        <v>0</v>
      </c>
      <c r="BR1424" s="49">
        <f t="array" ref="BR1424">IF(ISNUMBER(BR524), -MIN(0, BR524/MAX(IF(ISNUMBER(BR$396:BR524), BR$396:BR524))-1), NA())</f>
        <v>0</v>
      </c>
      <c r="BS1424" s="49">
        <f t="array" ref="BS1424">IF(ISNUMBER(BS524), -MIN(0, BS524/MAX(IF(ISNUMBER(BS$396:BS524), BS$396:BS524))-1), NA())</f>
        <v>0</v>
      </c>
    </row>
    <row r="1425" spans="2:71">
      <c r="B1425" s="48">
        <f t="shared" si="1133"/>
        <v>1999</v>
      </c>
      <c r="M1425" s="49">
        <f t="array" ref="M1425">IF(ISNUMBER(M525), -IF(M$91, MIN(0, M525/MAX(IF(ISNUMBER(M$396:M525), M$396:M525))-1), MIN(0, M675/MAX(IF(ISNUMBER(M$546:M675), M$546:M675))-1)), NA())</f>
        <v>0</v>
      </c>
      <c r="N1425" s="49">
        <f t="array" ref="N1425">IF(ISNUMBER(N525), -IF(N$91, MIN(0, N525/MAX(IF(ISNUMBER(N$396:N525), N$396:N525))-1), MIN(0, N675/MAX(IF(ISNUMBER(N$546:N675), N$546:N675))-1)), NA())</f>
        <v>0</v>
      </c>
      <c r="X1425" s="49">
        <f t="array" ref="X1425">IF(ISNUMBER(X525), -IF(X$91, MIN(0, X525/MAX(IF(ISNUMBER(X$396:X525), X$396:X525))-1), MIN(0, X675/MAX(IF(ISNUMBER(X$546:X675), X$546:X675))-1)), NA())</f>
        <v>0</v>
      </c>
      <c r="Y1425" s="49">
        <f t="array" ref="Y1425">IF(ISNUMBER(Y525), -IF(Y$91, MIN(0, Y525/MAX(IF(ISNUMBER(Y$396:Y525), Y$396:Y525))-1), MIN(0, Y675/MAX(IF(ISNUMBER(Y$546:Y675), Y$546:Y675))-1)), NA())</f>
        <v>0</v>
      </c>
      <c r="AA1425" s="49">
        <f t="array" ref="AA1425">IF(ISNUMBER(AA525), -MIN(0, AA525/MAX(IF(ISNUMBER(AA$396:AA525), AA$396:AA525))-1), NA())</f>
        <v>0</v>
      </c>
      <c r="AB1425" s="49">
        <f t="array" ref="AB1425">IF(ISNUMBER(AB525), -MIN(0, AB525/MAX(IF(ISNUMBER(AB$396:AB525), AB$396:AB525))-1), NA())</f>
        <v>0</v>
      </c>
      <c r="AC1425" s="49">
        <f t="array" ref="AC1425">IF(ISNUMBER(AC525), -MIN(0, AC525/MAX(IF(ISNUMBER(AC$396:AC525), AC$396:AC525))-1), NA())</f>
        <v>0</v>
      </c>
      <c r="AD1425" s="49">
        <f t="array" ref="AD1425">IF(ISNUMBER(AD525), -MIN(0, AD525/MAX(IF(ISNUMBER(AD$396:AD525), AD$396:AD525))-1), NA())</f>
        <v>0</v>
      </c>
      <c r="AE1425" s="49">
        <f t="array" ref="AE1425">IF(ISNUMBER(AE525), -MIN(0, AE525/MAX(IF(ISNUMBER(AE$396:AE525), AE$396:AE525))-1), NA())</f>
        <v>0</v>
      </c>
      <c r="AG1425" s="49">
        <f t="array" ref="AG1425">IF(ISNUMBER(AG525), -MIN(0, AG525/MAX(IF(ISNUMBER(AG$396:AG525), AG$396:AG525))-1), NA())</f>
        <v>0</v>
      </c>
      <c r="AM1425" s="49">
        <f t="array" ref="AM1425">IF(ISNUMBER(AM525), -MIN(0, AM525/MAX(IF(ISNUMBER(AM$396:AM525), AM$396:AM525))-1), NA())</f>
        <v>0</v>
      </c>
      <c r="AN1425" s="49">
        <f t="array" ref="AN1425">IF(ISNUMBER(AN525), -MIN(0, AN525/MAX(IF(ISNUMBER(AN$396:AN525), AN$396:AN525))-1), NA())</f>
        <v>0</v>
      </c>
      <c r="AO1425" s="49">
        <f t="array" ref="AO1425">IF(ISNUMBER(AO525), -MIN(0, AO525/MAX(IF(ISNUMBER(AO$396:AO525), AO$396:AO525))-1), NA())</f>
        <v>0</v>
      </c>
      <c r="AP1425" s="49">
        <f t="array" ref="AP1425">IF(ISNUMBER(AP525), -MIN(0, AP525/MAX(IF(ISNUMBER(AP$396:AP525), AP$396:AP525))-1), NA())</f>
        <v>0</v>
      </c>
      <c r="AQ1425" s="49">
        <f t="array" ref="AQ1425">IF(ISNUMBER(AQ525), -MIN(0, AQ525/MAX(IF(ISNUMBER(AQ$396:AQ525), AQ$396:AQ525))-1), NA())</f>
        <v>0</v>
      </c>
      <c r="AS1425" s="49">
        <f t="array" ref="AS1425">IF(ISNUMBER(AS525), -MIN(0, AS525/MAX(IF(ISNUMBER(AS$396:AS525), AS$396:AS525))-1), NA())</f>
        <v>0</v>
      </c>
      <c r="AU1425" s="49">
        <f t="array" ref="AU1425">IF(ISNUMBER(AU525), -MIN(0, AU525/MAX(IF(ISNUMBER(AU$396:AU525), AU$396:AU525))-1), NA())</f>
        <v>0</v>
      </c>
      <c r="AV1425" s="49">
        <f t="array" ref="AV1425">IF(ISNUMBER(AV525), -MIN(0, AV525/MAX(IF(ISNUMBER(AV$396:AV525), AV$396:AV525))-1), NA())</f>
        <v>4.1362599999999916E-2</v>
      </c>
      <c r="AW1425" s="49">
        <f t="array" ref="AW1425">IF(ISNUMBER(AW525), -MIN(0, AW525/MAX(IF(ISNUMBER(AW$396:AW525), AW$396:AW525))-1), NA())</f>
        <v>0</v>
      </c>
      <c r="AX1425" s="49">
        <f t="array" ref="AX1425">IF(ISNUMBER(AX525), -MIN(0, AX525/MAX(IF(ISNUMBER(AX$396:AX525), AX$396:AX525))-1), NA())</f>
        <v>0</v>
      </c>
      <c r="AY1425" s="49">
        <f t="array" ref="AY1425">IF(ISNUMBER(AY525), -MIN(0, AY525/MAX(IF(ISNUMBER(AY$396:AY525), AY$396:AY525))-1), NA())</f>
        <v>0</v>
      </c>
      <c r="AZ1425" s="49">
        <f t="array" ref="AZ1425">IF(ISNUMBER(AZ525), -MIN(0, AZ525/MAX(IF(ISNUMBER(AZ$396:AZ525), AZ$396:AZ525))-1), NA())</f>
        <v>0</v>
      </c>
      <c r="BA1425" s="49">
        <f t="array" ref="BA1425">IF(ISNUMBER(BA525), -MIN(0, BA525/MAX(IF(ISNUMBER(BA$396:BA525), BA$396:BA525))-1), NA())</f>
        <v>0</v>
      </c>
      <c r="BB1425" s="49">
        <f t="array" ref="BB1425">IF(ISNUMBER(BB525), -MIN(0, BB525/MAX(IF(ISNUMBER(BB$396:BB525), BB$396:BB525))-1), NA())</f>
        <v>0</v>
      </c>
      <c r="BC1425" s="49">
        <f t="array" ref="BC1425">IF(ISNUMBER(BC525), -MIN(0, BC525/MAX(IF(ISNUMBER(BC$396:BC525), BC$396:BC525))-1), NA())</f>
        <v>0</v>
      </c>
      <c r="BD1425" s="49">
        <f t="array" ref="BD1425">IF(ISNUMBER(BD525), -MIN(0, BD525/MAX(IF(ISNUMBER(BD$396:BD525), BD$396:BD525))-1), NA())</f>
        <v>0</v>
      </c>
      <c r="BE1425" s="49">
        <f t="array" ref="BE1425">IF(ISNUMBER(BE525), -MIN(0, BE525/MAX(IF(ISNUMBER(BE$396:BE525), BE$396:BE525))-1), NA())</f>
        <v>0</v>
      </c>
      <c r="BF1425" s="49">
        <f t="array" ref="BF1425">IF(ISNUMBER(BF525), -MIN(0, BF525/MAX(IF(ISNUMBER(BF$396:BF525), BF$396:BF525))-1), NA())</f>
        <v>0</v>
      </c>
      <c r="BG1425" s="49">
        <f t="array" ref="BG1425">IF(ISNUMBER(BG525), -MIN(0, BG525/MAX(IF(ISNUMBER(BG$396:BG525), BG$396:BG525))-1), NA())</f>
        <v>0</v>
      </c>
      <c r="BH1425" s="49">
        <f t="array" ref="BH1425">IF(ISNUMBER(BH525), -MIN(0, BH525/MAX(IF(ISNUMBER(BH$396:BH525), BH$396:BH525))-1), NA())</f>
        <v>0</v>
      </c>
      <c r="BI1425" s="49">
        <f t="array" ref="BI1425">IF(ISNUMBER(BI525), -MIN(0, BI525/MAX(IF(ISNUMBER(BI$396:BI525), BI$396:BI525))-1), NA())</f>
        <v>0</v>
      </c>
      <c r="BJ1425" s="49">
        <f t="array" ref="BJ1425">IF(ISNUMBER(BJ525), -MIN(0, BJ525/MAX(IF(ISNUMBER(BJ$396:BJ525), BJ$396:BJ525))-1), NA())</f>
        <v>0</v>
      </c>
      <c r="BK1425" s="49">
        <f t="array" ref="BK1425">IF(ISNUMBER(BK525), -MIN(0, BK525/MAX(IF(ISNUMBER(BK$396:BK525), BK$396:BK525))-1), NA())</f>
        <v>0</v>
      </c>
      <c r="BL1425" s="49">
        <f t="array" ref="BL1425">IF(ISNUMBER(BL525), -MIN(0, BL525/MAX(IF(ISNUMBER(BL$396:BL525), BL$396:BL525))-1), NA())</f>
        <v>0</v>
      </c>
      <c r="BM1425" s="49">
        <f t="array" ref="BM1425">IF(ISNUMBER(BM525), -MIN(0, BM525/MAX(IF(ISNUMBER(BM$396:BM525), BM$396:BM525))-1), NA())</f>
        <v>0</v>
      </c>
      <c r="BN1425" s="49">
        <f t="array" ref="BN1425">IF(ISNUMBER(BN525), -MIN(0, BN525/MAX(IF(ISNUMBER(BN$396:BN525), BN$396:BN525))-1), NA())</f>
        <v>0</v>
      </c>
      <c r="BO1425" s="49">
        <f t="array" ref="BO1425">IF(ISNUMBER(BO525), -MIN(0, BO525/MAX(IF(ISNUMBER(BO$396:BO525), BO$396:BO525))-1), NA())</f>
        <v>0</v>
      </c>
      <c r="BP1425" s="49">
        <f t="array" ref="BP1425">IF(ISNUMBER(BP525), -MIN(0, BP525/MAX(IF(ISNUMBER(BP$396:BP525), BP$396:BP525))-1), NA())</f>
        <v>0</v>
      </c>
      <c r="BQ1425" s="49">
        <f t="array" ref="BQ1425">IF(ISNUMBER(BQ525), -MIN(0, BQ525/MAX(IF(ISNUMBER(BQ$396:BQ525), BQ$396:BQ525))-1), NA())</f>
        <v>0</v>
      </c>
      <c r="BR1425" s="49">
        <f t="array" ref="BR1425">IF(ISNUMBER(BR525), -MIN(0, BR525/MAX(IF(ISNUMBER(BR$396:BR525), BR$396:BR525))-1), NA())</f>
        <v>0</v>
      </c>
      <c r="BS1425" s="49">
        <f t="array" ref="BS1425">IF(ISNUMBER(BS525), -MIN(0, BS525/MAX(IF(ISNUMBER(BS$396:BS525), BS$396:BS525))-1), NA())</f>
        <v>0</v>
      </c>
    </row>
    <row r="1426" spans="2:71">
      <c r="B1426" s="48">
        <f t="shared" si="1133"/>
        <v>2000</v>
      </c>
      <c r="M1426" s="49">
        <f t="array" ref="M1426">IF(ISNUMBER(M526), -IF(M$91, MIN(0, M526/MAX(IF(ISNUMBER(M$396:M526), M$396:M526))-1), MIN(0, M676/MAX(IF(ISNUMBER(M$546:M676), M$546:M676))-1)), NA())</f>
        <v>7.6917649999999838E-2</v>
      </c>
      <c r="N1426" s="49">
        <f t="array" ref="N1426">IF(ISNUMBER(N526), -IF(N$91, MIN(0, N526/MAX(IF(ISNUMBER(N$396:N526), N$396:N526))-1), MIN(0, N676/MAX(IF(ISNUMBER(N$546:N676), N$546:N676))-1)), NA())</f>
        <v>1.7876619999999899E-2</v>
      </c>
      <c r="X1426" s="49">
        <f t="array" ref="X1426">IF(ISNUMBER(X526), -IF(X$91, MIN(0, X526/MAX(IF(ISNUMBER(X$396:X526), X$396:X526))-1), MIN(0, X676/MAX(IF(ISNUMBER(X$546:X676), X$546:X676))-1)), NA())</f>
        <v>4.2919371894936331E-2</v>
      </c>
      <c r="Y1426" s="49">
        <f t="array" ref="Y1426">IF(ISNUMBER(Y526), -IF(Y$91, MIN(0, Y526/MAX(IF(ISNUMBER(Y$396:Y526), Y$396:Y526))-1), MIN(0, Y676/MAX(IF(ISNUMBER(Y$546:Y676), Y$546:Y676))-1)), NA())</f>
        <v>1.7876619999999899E-2</v>
      </c>
      <c r="AA1426" s="49">
        <f t="array" ref="AA1426">IF(ISNUMBER(AA526), -MIN(0, AA526/MAX(IF(ISNUMBER(AA$396:AA526), AA$396:AA526))-1), NA())</f>
        <v>7.6917649999999838E-2</v>
      </c>
      <c r="AB1426" s="49">
        <f t="array" ref="AB1426">IF(ISNUMBER(AB526), -MIN(0, AB526/MAX(IF(ISNUMBER(AB$396:AB526), AB$396:AB526))-1), NA())</f>
        <v>0</v>
      </c>
      <c r="AC1426" s="49">
        <f t="array" ref="AC1426">IF(ISNUMBER(AC526), -MIN(0, AC526/MAX(IF(ISNUMBER(AC$396:AC526), AC$396:AC526))-1), NA())</f>
        <v>0</v>
      </c>
      <c r="AD1426" s="49">
        <f t="array" ref="AD1426">IF(ISNUMBER(AD526), -MIN(0, AD526/MAX(IF(ISNUMBER(AD$396:AD526), AD$396:AD526))-1), NA())</f>
        <v>0</v>
      </c>
      <c r="AE1426" s="49">
        <f t="array" ref="AE1426">IF(ISNUMBER(AE526), -MIN(0, AE526/MAX(IF(ISNUMBER(AE$396:AE526), AE$396:AE526))-1), NA())</f>
        <v>2.8926746358266531E-3</v>
      </c>
      <c r="AG1426" s="49">
        <f t="array" ref="AG1426">IF(ISNUMBER(AG526), -MIN(0, AG526/MAX(IF(ISNUMBER(AG$396:AG526), AG$396:AG526))-1), NA())</f>
        <v>0</v>
      </c>
      <c r="AM1426" s="49">
        <f t="array" ref="AM1426">IF(ISNUMBER(AM526), -MIN(0, AM526/MAX(IF(ISNUMBER(AM$396:AM526), AM$396:AM526))-1), NA())</f>
        <v>0</v>
      </c>
      <c r="AN1426" s="49">
        <f t="array" ref="AN1426">IF(ISNUMBER(AN526), -MIN(0, AN526/MAX(IF(ISNUMBER(AN$396:AN526), AN$396:AN526))-1), NA())</f>
        <v>0</v>
      </c>
      <c r="AO1426" s="49">
        <f t="array" ref="AO1426">IF(ISNUMBER(AO526), -MIN(0, AO526/MAX(IF(ISNUMBER(AO$396:AO526), AO$396:AO526))-1), NA())</f>
        <v>0</v>
      </c>
      <c r="AP1426" s="49">
        <f t="array" ref="AP1426">IF(ISNUMBER(AP526), -MIN(0, AP526/MAX(IF(ISNUMBER(AP$396:AP526), AP$396:AP526))-1), NA())</f>
        <v>0</v>
      </c>
      <c r="AQ1426" s="49">
        <f t="array" ref="AQ1426">IF(ISNUMBER(AQ526), -MIN(0, AQ526/MAX(IF(ISNUMBER(AQ$396:AQ526), AQ$396:AQ526))-1), NA())</f>
        <v>0</v>
      </c>
      <c r="AS1426" s="49">
        <f t="array" ref="AS1426">IF(ISNUMBER(AS526), -MIN(0, AS526/MAX(IF(ISNUMBER(AS$396:AS526), AS$396:AS526))-1), NA())</f>
        <v>1.787662000000001E-2</v>
      </c>
      <c r="AU1426" s="49">
        <f t="array" ref="AU1426">IF(ISNUMBER(AU526), -MIN(0, AU526/MAX(IF(ISNUMBER(AU$396:AU526), AU$396:AU526))-1), NA())</f>
        <v>0</v>
      </c>
      <c r="AV1426" s="49">
        <f t="array" ref="AV1426">IF(ISNUMBER(AV526), -MIN(0, AV526/MAX(IF(ISNUMBER(AV$396:AV526), AV$396:AV526))-1), NA())</f>
        <v>0</v>
      </c>
      <c r="AW1426" s="49">
        <f t="array" ref="AW1426">IF(ISNUMBER(AW526), -MIN(0, AW526/MAX(IF(ISNUMBER(AW$396:AW526), AW$396:AW526))-1), NA())</f>
        <v>7.666697999999994E-2</v>
      </c>
      <c r="AX1426" s="49">
        <f t="array" ref="AX1426">IF(ISNUMBER(AX526), -MIN(0, AX526/MAX(IF(ISNUMBER(AX$396:AX526), AX$396:AX526))-1), NA())</f>
        <v>7.691765000000006E-2</v>
      </c>
      <c r="AY1426" s="49">
        <f t="array" ref="AY1426">IF(ISNUMBER(AY526), -MIN(0, AY526/MAX(IF(ISNUMBER(AY$396:AY526), AY$396:AY526))-1), NA())</f>
        <v>7.5356472482095205E-2</v>
      </c>
      <c r="AZ1426" s="49">
        <f t="array" ref="AZ1426">IF(ISNUMBER(AZ526), -MIN(0, AZ526/MAX(IF(ISNUMBER(AZ$396:AZ526), AZ$396:AZ526))-1), NA())</f>
        <v>4.4358083999999964E-2</v>
      </c>
      <c r="BA1426" s="49">
        <f t="array" ref="BA1426">IF(ISNUMBER(BA526), -MIN(0, BA526/MAX(IF(ISNUMBER(BA$396:BA526), BA$396:BA526))-1), NA())</f>
        <v>0</v>
      </c>
      <c r="BB1426" s="49">
        <f t="array" ref="BB1426">IF(ISNUMBER(BB526), -MIN(0, BB526/MAX(IF(ISNUMBER(BB$396:BB526), BB$396:BB526))-1), NA())</f>
        <v>4.2919371894936331E-2</v>
      </c>
      <c r="BC1426" s="49">
        <f t="array" ref="BC1426">IF(ISNUMBER(BC526), -MIN(0, BC526/MAX(IF(ISNUMBER(BC$396:BC526), BC$396:BC526))-1), NA())</f>
        <v>1.3718406653897564E-2</v>
      </c>
      <c r="BD1426" s="49">
        <f t="array" ref="BD1426">IF(ISNUMBER(BD526), -MIN(0, BD526/MAX(IF(ISNUMBER(BD$396:BD526), BD$396:BD526))-1), NA())</f>
        <v>3.9844140000000028E-2</v>
      </c>
      <c r="BE1426" s="49">
        <f t="array" ref="BE1426">IF(ISNUMBER(BE526), -MIN(0, BE526/MAX(IF(ISNUMBER(BE$396:BE526), BE$396:BE526))-1), NA())</f>
        <v>5.4189269901197989E-2</v>
      </c>
      <c r="BF1426" s="49">
        <f t="array" ref="BF1426">IF(ISNUMBER(BF526), -MIN(0, BF526/MAX(IF(ISNUMBER(BF$396:BF526), BF$396:BF526))-1), NA())</f>
        <v>0</v>
      </c>
      <c r="BG1426" s="49">
        <f t="array" ref="BG1426">IF(ISNUMBER(BG526), -MIN(0, BG526/MAX(IF(ISNUMBER(BG$396:BG526), BG$396:BG526))-1), NA())</f>
        <v>0</v>
      </c>
      <c r="BH1426" s="49">
        <f t="array" ref="BH1426">IF(ISNUMBER(BH526), -MIN(0, BH526/MAX(IF(ISNUMBER(BH$396:BH526), BH$396:BH526))-1), NA())</f>
        <v>7.1423372314260991E-4</v>
      </c>
      <c r="BI1426" s="49">
        <f t="array" ref="BI1426">IF(ISNUMBER(BI526), -MIN(0, BI526/MAX(IF(ISNUMBER(BI$396:BI526), BI$396:BI526))-1), NA())</f>
        <v>1.7876619999999899E-2</v>
      </c>
      <c r="BJ1426" s="49">
        <f t="array" ref="BJ1426">IF(ISNUMBER(BJ526), -MIN(0, BJ526/MAX(IF(ISNUMBER(BJ$396:BJ526), BJ$396:BJ526))-1), NA())</f>
        <v>9.7323992482095223E-2</v>
      </c>
      <c r="BK1426" s="49">
        <f t="array" ref="BK1426">IF(ISNUMBER(BK526), -MIN(0, BK526/MAX(IF(ISNUMBER(BK$396:BK526), BK$396:BK526))-1), NA())</f>
        <v>0</v>
      </c>
      <c r="BL1426" s="49">
        <f t="array" ref="BL1426">IF(ISNUMBER(BL526), -MIN(0, BL526/MAX(IF(ISNUMBER(BL$396:BL526), BL$396:BL526))-1), NA())</f>
        <v>0</v>
      </c>
      <c r="BM1426" s="49">
        <f t="array" ref="BM1426">IF(ISNUMBER(BM526), -MIN(0, BM526/MAX(IF(ISNUMBER(BM$396:BM526), BM$396:BM526))-1), NA())</f>
        <v>4.471858719091415E-2</v>
      </c>
      <c r="BN1426" s="49">
        <f t="array" ref="BN1426">IF(ISNUMBER(BN526), -MIN(0, BN526/MAX(IF(ISNUMBER(BN$396:BN526), BN$396:BN526))-1), NA())</f>
        <v>3.3005712569607271E-2</v>
      </c>
      <c r="BO1426" s="49">
        <f t="array" ref="BO1426">IF(ISNUMBER(BO526), -MIN(0, BO526/MAX(IF(ISNUMBER(BO$396:BO526), BO$396:BO526))-1), NA())</f>
        <v>0</v>
      </c>
      <c r="BP1426" s="49">
        <f t="array" ref="BP1426">IF(ISNUMBER(BP526), -MIN(0, BP526/MAX(IF(ISNUMBER(BP$396:BP526), BP$396:BP526))-1), NA())</f>
        <v>0</v>
      </c>
      <c r="BQ1426" s="49">
        <f t="array" ref="BQ1426">IF(ISNUMBER(BQ526), -MIN(0, BQ526/MAX(IF(ISNUMBER(BQ$396:BQ526), BQ$396:BQ526))-1), NA())</f>
        <v>0</v>
      </c>
      <c r="BR1426" s="49">
        <f t="array" ref="BR1426">IF(ISNUMBER(BR526), -MIN(0, BR526/MAX(IF(ISNUMBER(BR$396:BR526), BR$396:BR526))-1), NA())</f>
        <v>0</v>
      </c>
      <c r="BS1426" s="49">
        <f t="array" ref="BS1426">IF(ISNUMBER(BS526), -MIN(0, BS526/MAX(IF(ISNUMBER(BS$396:BS526), BS$396:BS526))-1), NA())</f>
        <v>0</v>
      </c>
    </row>
    <row r="1427" spans="2:71">
      <c r="B1427" s="48">
        <f t="shared" si="1133"/>
        <v>2001</v>
      </c>
      <c r="M1427" s="49">
        <f t="array" ref="M1427">IF(ISNUMBER(M527), -IF(M$91, MIN(0, M527/MAX(IF(ISNUMBER(M$396:M527), M$396:M527))-1), MIN(0, M677/MAX(IF(ISNUMBER(M$546:M677), M$546:M677))-1)), NA())</f>
        <v>0.16777030413475547</v>
      </c>
      <c r="N1427" s="49">
        <f t="array" ref="N1427">IF(ISNUMBER(N527), -IF(N$91, MIN(0, N527/MAX(IF(ISNUMBER(N$396:N527), N$396:N527))-1), MIN(0, N677/MAX(IF(ISNUMBER(N$546:N677), N$546:N677))-1)), NA())</f>
        <v>4.9385711193655535E-2</v>
      </c>
      <c r="X1427" s="49">
        <f t="array" ref="X1427">IF(ISNUMBER(X527), -IF(X$91, MIN(0, X527/MAX(IF(ISNUMBER(X$396:X527), X$396:X527))-1), MIN(0, X677/MAX(IF(ISNUMBER(X$546:X677), X$546:X677))-1)), NA())</f>
        <v>9.5512243013944564E-2</v>
      </c>
      <c r="Y1427" s="49">
        <f t="array" ref="Y1427">IF(ISNUMBER(Y527), -IF(Y$91, MIN(0, Y527/MAX(IF(ISNUMBER(Y$396:Y527), Y$396:Y527))-1), MIN(0, Y677/MAX(IF(ISNUMBER(Y$546:Y677), Y$546:Y677))-1)), NA())</f>
        <v>4.9385711193655424E-2</v>
      </c>
      <c r="AA1427" s="49">
        <f t="array" ref="AA1427">IF(ISNUMBER(AA527), -MIN(0, AA527/MAX(IF(ISNUMBER(AA$396:AA527), AA$396:AA527))-1), NA())</f>
        <v>0.16777030413475547</v>
      </c>
      <c r="AB1427" s="49">
        <f t="array" ref="AB1427">IF(ISNUMBER(AB527), -MIN(0, AB527/MAX(IF(ISNUMBER(AB$396:AB527), AB$396:AB527))-1), NA())</f>
        <v>4.4165823339616828E-2</v>
      </c>
      <c r="AC1427" s="49">
        <f t="array" ref="AC1427">IF(ISNUMBER(AC527), -MIN(0, AC527/MAX(IF(ISNUMBER(AC$396:AC527), AC$396:AC527))-1), NA())</f>
        <v>3.1233018339616891E-2</v>
      </c>
      <c r="AD1427" s="49">
        <f t="array" ref="AD1427">IF(ISNUMBER(AD527), -MIN(0, AD527/MAX(IF(ISNUMBER(AD$396:AD527), AD$396:AD527))-1), NA())</f>
        <v>0</v>
      </c>
      <c r="AE1427" s="49">
        <f t="array" ref="AE1427">IF(ISNUMBER(AE527), -MIN(0, AE527/MAX(IF(ISNUMBER(AE$396:AE527), AE$396:AE527))-1), NA())</f>
        <v>3.5730301467031933E-2</v>
      </c>
      <c r="AG1427" s="49">
        <f t="array" ref="AG1427">IF(ISNUMBER(AG527), -MIN(0, AG527/MAX(IF(ISNUMBER(AG$396:AG527), AG$396:AG527))-1), NA())</f>
        <v>0</v>
      </c>
      <c r="AM1427" s="49">
        <f t="array" ref="AM1427">IF(ISNUMBER(AM527), -MIN(0, AM527/MAX(IF(ISNUMBER(AM$396:AM527), AM$396:AM527))-1), NA())</f>
        <v>7.2992199036059024E-2</v>
      </c>
      <c r="AN1427" s="49">
        <f t="array" ref="AN1427">IF(ISNUMBER(AN527), -MIN(0, AN527/MAX(IF(ISNUMBER(AN$396:AN527), AN$396:AN527))-1), NA())</f>
        <v>5.0071020764607121E-3</v>
      </c>
      <c r="AO1427" s="49">
        <f t="array" ref="AO1427">IF(ISNUMBER(AO527), -MIN(0, AO527/MAX(IF(ISNUMBER(AO$396:AO527), AO$396:AO527))-1), NA())</f>
        <v>4.7924676254712639E-2</v>
      </c>
      <c r="AP1427" s="49">
        <f t="array" ref="AP1427">IF(ISNUMBER(AP527), -MIN(0, AP527/MAX(IF(ISNUMBER(AP$396:AP527), AP$396:AP527))-1), NA())</f>
        <v>1.5271871981910712E-2</v>
      </c>
      <c r="AQ1427" s="49">
        <f t="array" ref="AQ1427">IF(ISNUMBER(AQ527), -MIN(0, AQ527/MAX(IF(ISNUMBER(AQ$396:AQ527), AQ$396:AQ527))-1), NA())</f>
        <v>5.050959576460734E-3</v>
      </c>
      <c r="AS1427" s="49">
        <f t="array" ref="AS1427">IF(ISNUMBER(AS527), -MIN(0, AS527/MAX(IF(ISNUMBER(AS$396:AS527), AS$396:AS527))-1), NA())</f>
        <v>4.9385711193655424E-2</v>
      </c>
      <c r="AU1427" s="49">
        <f t="array" ref="AU1427">IF(ISNUMBER(AU527), -MIN(0, AU527/MAX(IF(ISNUMBER(AU$396:AU527), AU$396:AU527))-1), NA())</f>
        <v>0</v>
      </c>
      <c r="AV1427" s="49">
        <f t="array" ref="AV1427">IF(ISNUMBER(AV527), -MIN(0, AV527/MAX(IF(ISNUMBER(AV$396:AV527), AV$396:AV527))-1), NA())</f>
        <v>0</v>
      </c>
      <c r="AW1427" s="49">
        <f t="array" ref="AW1427">IF(ISNUMBER(AW527), -MIN(0, AW527/MAX(IF(ISNUMBER(AW$396:AW527), AW$396:AW527))-1), NA())</f>
        <v>0.18262219557739956</v>
      </c>
      <c r="AX1427" s="49">
        <f t="array" ref="AX1427">IF(ISNUMBER(AX527), -MIN(0, AX527/MAX(IF(ISNUMBER(AX$396:AX527), AX$396:AX527))-1), NA())</f>
        <v>0.16777030413475547</v>
      </c>
      <c r="AY1427" s="49">
        <f t="array" ref="AY1427">IF(ISNUMBER(AY527), -MIN(0, AY527/MAX(IF(ISNUMBER(AY$396:AY527), AY$396:AY527))-1), NA())</f>
        <v>0.16711873415700607</v>
      </c>
      <c r="AZ1427" s="49">
        <f t="array" ref="AZ1427">IF(ISNUMBER(AZ527), -MIN(0, AZ527/MAX(IF(ISNUMBER(AZ$396:AZ527), AZ$396:AZ527))-1), NA())</f>
        <v>0.11532045564598803</v>
      </c>
      <c r="BA1427" s="49">
        <f t="array" ref="BA1427">IF(ISNUMBER(BA527), -MIN(0, BA527/MAX(IF(ISNUMBER(BA$396:BA527), BA$396:BA527))-1), NA())</f>
        <v>6.9017999999998469E-4</v>
      </c>
      <c r="BB1427" s="49">
        <f t="array" ref="BB1427">IF(ISNUMBER(BB527), -MIN(0, BB527/MAX(IF(ISNUMBER(BB$396:BB527), BB$396:BB527))-1), NA())</f>
        <v>9.5512243013944564E-2</v>
      </c>
      <c r="BC1427" s="49">
        <f t="array" ref="BC1427">IF(ISNUMBER(BC527), -MIN(0, BC527/MAX(IF(ISNUMBER(BC$396:BC527), BC$396:BC527))-1), NA())</f>
        <v>5.3643093343706871E-2</v>
      </c>
      <c r="BD1427" s="49">
        <f t="array" ref="BD1427">IF(ISNUMBER(BD527), -MIN(0, BD527/MAX(IF(ISNUMBER(BD$396:BD527), BD$396:BD527))-1), NA())</f>
        <v>8.9269833564696532E-2</v>
      </c>
      <c r="BE1427" s="49">
        <f t="array" ref="BE1427">IF(ISNUMBER(BE527), -MIN(0, BE527/MAX(IF(ISNUMBER(BE$396:BE527), BE$396:BE527))-1), NA())</f>
        <v>0.11243336018173899</v>
      </c>
      <c r="BF1427" s="49">
        <f t="array" ref="BF1427">IF(ISNUMBER(BF527), -MIN(0, BF527/MAX(IF(ISNUMBER(BF$396:BF527), BF$396:BF527))-1), NA())</f>
        <v>0</v>
      </c>
      <c r="BG1427" s="49">
        <f t="array" ref="BG1427">IF(ISNUMBER(BG527), -MIN(0, BG527/MAX(IF(ISNUMBER(BG$396:BG527), BG$396:BG527))-1), NA())</f>
        <v>0</v>
      </c>
      <c r="BH1427" s="49">
        <f t="array" ref="BH1427">IF(ISNUMBER(BH527), -MIN(0, BH527/MAX(IF(ISNUMBER(BH$396:BH527), BH$396:BH527))-1), NA())</f>
        <v>2.8105366069685389E-2</v>
      </c>
      <c r="BI1427" s="49">
        <f t="array" ref="BI1427">IF(ISNUMBER(BI527), -MIN(0, BI527/MAX(IF(ISNUMBER(BI$396:BI527), BI$396:BI527))-1), NA())</f>
        <v>4.9385711193655424E-2</v>
      </c>
      <c r="BJ1427" s="49">
        <f t="array" ref="BJ1427">IF(ISNUMBER(BJ527), -MIN(0, BJ527/MAX(IF(ISNUMBER(BJ$396:BJ527), BJ$396:BJ527))-1), NA())</f>
        <v>0.2044127891255404</v>
      </c>
      <c r="BK1427" s="49">
        <f t="array" ref="BK1427">IF(ISNUMBER(BK527), -MIN(0, BK527/MAX(IF(ISNUMBER(BK$396:BK527), BK$396:BK527))-1), NA())</f>
        <v>3.2258586926689037E-2</v>
      </c>
      <c r="BL1427" s="49">
        <f t="array" ref="BL1427">IF(ISNUMBER(BL527), -MIN(0, BL527/MAX(IF(ISNUMBER(BL$396:BL527), BL$396:BL527))-1), NA())</f>
        <v>1.6776299999999966E-2</v>
      </c>
      <c r="BM1427" s="49">
        <f t="array" ref="BM1427">IF(ISNUMBER(BM527), -MIN(0, BM527/MAX(IF(ISNUMBER(BM$396:BM527), BM$396:BM527))-1), NA())</f>
        <v>0.11986479552877594</v>
      </c>
      <c r="BN1427" s="49">
        <f t="array" ref="BN1427">IF(ISNUMBER(BN527), -MIN(0, BN527/MAX(IF(ISNUMBER(BN$396:BN527), BN$396:BN527))-1), NA())</f>
        <v>8.4813952868814213E-2</v>
      </c>
      <c r="BO1427" s="49">
        <f t="array" ref="BO1427">IF(ISNUMBER(BO527), -MIN(0, BO527/MAX(IF(ISNUMBER(BO$396:BO527), BO$396:BO527))-1), NA())</f>
        <v>1.8151978621808507E-2</v>
      </c>
      <c r="BP1427" s="49">
        <f t="array" ref="BP1427">IF(ISNUMBER(BP527), -MIN(0, BP527/MAX(IF(ISNUMBER(BP$396:BP527), BP$396:BP527))-1), NA())</f>
        <v>1.9374765518173742E-2</v>
      </c>
      <c r="BQ1427" s="49">
        <f t="array" ref="BQ1427">IF(ISNUMBER(BQ527), -MIN(0, BQ527/MAX(IF(ISNUMBER(BQ$396:BQ527), BQ$396:BQ527))-1), NA())</f>
        <v>5.0071020764608232E-3</v>
      </c>
      <c r="BR1427" s="49">
        <f t="array" ref="BR1427">IF(ISNUMBER(BR527), -MIN(0, BR527/MAX(IF(ISNUMBER(BR$396:BR527), BR$396:BR527))-1), NA())</f>
        <v>0</v>
      </c>
      <c r="BS1427" s="49">
        <f t="array" ref="BS1427">IF(ISNUMBER(BS527), -MIN(0, BS527/MAX(IF(ISNUMBER(BS$396:BS527), BS$396:BS527))-1), NA())</f>
        <v>0</v>
      </c>
    </row>
    <row r="1428" spans="2:71">
      <c r="B1428" s="48">
        <f t="shared" si="1133"/>
        <v>2002</v>
      </c>
      <c r="M1428" s="49">
        <f t="array" ref="M1428">IF(ISNUMBER(M528), -IF(M$91, MIN(0, M528/MAX(IF(ISNUMBER(M$396:M528), M$396:M528))-1), MIN(0, M678/MAX(IF(ISNUMBER(M$546:M678), M$546:M678))-1)), NA())</f>
        <v>0.27889664546761295</v>
      </c>
      <c r="N1428" s="49">
        <f t="array" ref="N1428">IF(ISNUMBER(N528), -IF(N$91, MIN(0, N528/MAX(IF(ISNUMBER(N$396:N528), N$396:N528))-1), MIN(0, N678/MAX(IF(ISNUMBER(N$546:N678), N$546:N678))-1)), NA())</f>
        <v>0.13753934924639244</v>
      </c>
      <c r="X1428" s="49">
        <f t="array" ref="X1428">IF(ISNUMBER(X528), -IF(X$91, MIN(0, X528/MAX(IF(ISNUMBER(X$396:X528), X$396:X528))-1), MIN(0, X678/MAX(IF(ISNUMBER(X$546:X678), X$546:X678))-1)), NA())</f>
        <v>0.21238030295856847</v>
      </c>
      <c r="Y1428" s="49">
        <f t="array" ref="Y1428">IF(ISNUMBER(Y528), -IF(Y$91, MIN(0, Y528/MAX(IF(ISNUMBER(Y$396:Y528), Y$396:Y528))-1), MIN(0, Y678/MAX(IF(ISNUMBER(Y$546:Y678), Y$546:Y678))-1)), NA())</f>
        <v>0.13753934924639233</v>
      </c>
      <c r="AA1428" s="49">
        <f t="array" ref="AA1428">IF(ISNUMBER(AA528), -MIN(0, AA528/MAX(IF(ISNUMBER(AA$396:AA528), AA$396:AA528))-1), NA())</f>
        <v>0.27889664546761295</v>
      </c>
      <c r="AB1428" s="49">
        <f t="array" ref="AB1428">IF(ISNUMBER(AB528), -MIN(0, AB528/MAX(IF(ISNUMBER(AB$396:AB528), AB$396:AB528))-1), NA())</f>
        <v>0.15183210994795604</v>
      </c>
      <c r="AC1428" s="49">
        <f t="array" ref="AC1428">IF(ISNUMBER(AC528), -MIN(0, AC528/MAX(IF(ISNUMBER(AC$396:AC528), AC$396:AC528))-1), NA())</f>
        <v>0.14935473468806137</v>
      </c>
      <c r="AD1428" s="49">
        <f t="array" ref="AD1428">IF(ISNUMBER(AD528), -MIN(0, AD528/MAX(IF(ISNUMBER(AD$396:AD528), AD$396:AD528))-1), NA())</f>
        <v>6.9433689387850439E-2</v>
      </c>
      <c r="AE1428" s="49">
        <f t="array" ref="AE1428">IF(ISNUMBER(AE528), -MIN(0, AE528/MAX(IF(ISNUMBER(AE$396:AE528), AE$396:AE528))-1), NA())</f>
        <v>9.5954738220749514E-2</v>
      </c>
      <c r="AG1428" s="49">
        <f t="array" ref="AG1428">IF(ISNUMBER(AG528), -MIN(0, AG528/MAX(IF(ISNUMBER(AG$396:AG528), AG$396:AG528))-1), NA())</f>
        <v>0</v>
      </c>
      <c r="AM1428" s="49">
        <f t="array" ref="AM1428">IF(ISNUMBER(AM528), -MIN(0, AM528/MAX(IF(ISNUMBER(AM$396:AM528), AM$396:AM528))-1), NA())</f>
        <v>8.8063394946940265E-2</v>
      </c>
      <c r="AN1428" s="49">
        <f t="array" ref="AN1428">IF(ISNUMBER(AN528), -MIN(0, AN528/MAX(IF(ISNUMBER(AN$396:AN528), AN$396:AN528))-1), NA())</f>
        <v>0</v>
      </c>
      <c r="AO1428" s="49">
        <f t="array" ref="AO1428">IF(ISNUMBER(AO528), -MIN(0, AO528/MAX(IF(ISNUMBER(AO$396:AO528), AO$396:AO528))-1), NA())</f>
        <v>0.14107699475790392</v>
      </c>
      <c r="AP1428" s="49">
        <f t="array" ref="AP1428">IF(ISNUMBER(AP528), -MIN(0, AP528/MAX(IF(ISNUMBER(AP$396:AP528), AP$396:AP528))-1), NA())</f>
        <v>7.485818142209455E-2</v>
      </c>
      <c r="AQ1428" s="49">
        <f t="array" ref="AQ1428">IF(ISNUMBER(AQ528), -MIN(0, AQ528/MAX(IF(ISNUMBER(AQ$396:AQ528), AQ$396:AQ528))-1), NA())</f>
        <v>0</v>
      </c>
      <c r="AS1428" s="49">
        <f t="array" ref="AS1428">IF(ISNUMBER(AS528), -MIN(0, AS528/MAX(IF(ISNUMBER(AS$396:AS528), AS$396:AS528))-1), NA())</f>
        <v>0.13753934924639233</v>
      </c>
      <c r="AU1428" s="49">
        <f t="array" ref="AU1428">IF(ISNUMBER(AU528), -MIN(0, AU528/MAX(IF(ISNUMBER(AU$396:AU528), AU$396:AU528))-1), NA())</f>
        <v>6.8972200000000039E-2</v>
      </c>
      <c r="AV1428" s="49">
        <f t="array" ref="AV1428">IF(ISNUMBER(AV528), -MIN(0, AV528/MAX(IF(ISNUMBER(AV$396:AV528), AV$396:AV528))-1), NA())</f>
        <v>0</v>
      </c>
      <c r="AW1428" s="49">
        <f t="array" ref="AW1428">IF(ISNUMBER(AW528), -MIN(0, AW528/MAX(IF(ISNUMBER(AW$396:AW528), AW$396:AW528))-1), NA())</f>
        <v>0.28870845109425824</v>
      </c>
      <c r="AX1428" s="49">
        <f t="array" ref="AX1428">IF(ISNUMBER(AX528), -MIN(0, AX528/MAX(IF(ISNUMBER(AX$396:AX528), AX$396:AX528))-1), NA())</f>
        <v>0.27889664546761306</v>
      </c>
      <c r="AY1428" s="49">
        <f t="array" ref="AY1428">IF(ISNUMBER(AY528), -MIN(0, AY528/MAX(IF(ISNUMBER(AY$396:AY528), AY$396:AY528))-1), NA())</f>
        <v>0.27137801977802944</v>
      </c>
      <c r="AZ1428" s="49">
        <f t="array" ref="AZ1428">IF(ISNUMBER(AZ528), -MIN(0, AZ528/MAX(IF(ISNUMBER(AZ$396:AZ528), AZ$396:AZ528))-1), NA())</f>
        <v>0.21907999692143942</v>
      </c>
      <c r="BA1428" s="49">
        <f t="array" ref="BA1428">IF(ISNUMBER(BA528), -MIN(0, BA528/MAX(IF(ISNUMBER(BA$396:BA528), BA$396:BA528))-1), NA())</f>
        <v>7.3566622398430481E-2</v>
      </c>
      <c r="BB1428" s="49">
        <f t="array" ref="BB1428">IF(ISNUMBER(BB528), -MIN(0, BB528/MAX(IF(ISNUMBER(BB$396:BB528), BB$396:BB528))-1), NA())</f>
        <v>0.21238030295856847</v>
      </c>
      <c r="BC1428" s="49">
        <f t="array" ref="BC1428">IF(ISNUMBER(BC528), -MIN(0, BC528/MAX(IF(ISNUMBER(BC$396:BC528), BC$396:BC528))-1), NA())</f>
        <v>0.14695290649384207</v>
      </c>
      <c r="BD1428" s="49">
        <f t="array" ref="BD1428">IF(ISNUMBER(BD528), -MIN(0, BD528/MAX(IF(ISNUMBER(BD$396:BD528), BD$396:BD528))-1), NA())</f>
        <v>0.20033540828975283</v>
      </c>
      <c r="BE1428" s="49">
        <f t="array" ref="BE1428">IF(ISNUMBER(BE528), -MIN(0, BE528/MAX(IF(ISNUMBER(BE$396:BE528), BE$396:BE528))-1), NA())</f>
        <v>0.16967190407765953</v>
      </c>
      <c r="BF1428" s="49">
        <f t="array" ref="BF1428">IF(ISNUMBER(BF528), -MIN(0, BF528/MAX(IF(ISNUMBER(BF$396:BF528), BF$396:BF528))-1), NA())</f>
        <v>5.5566209999999949E-2</v>
      </c>
      <c r="BG1428" s="49">
        <f t="array" ref="BG1428">IF(ISNUMBER(BG528), -MIN(0, BG528/MAX(IF(ISNUMBER(BG$396:BG528), BG$396:BG528))-1), NA())</f>
        <v>8.6703588010689225E-3</v>
      </c>
      <c r="BH1428" s="49">
        <f t="array" ref="BH1428">IF(ISNUMBER(BH528), -MIN(0, BH528/MAX(IF(ISNUMBER(BH$396:BH528), BH$396:BH528))-1), NA())</f>
        <v>6.8896459322511205E-2</v>
      </c>
      <c r="BI1428" s="49">
        <f t="array" ref="BI1428">IF(ISNUMBER(BI528), -MIN(0, BI528/MAX(IF(ISNUMBER(BI$396:BI528), BI$396:BI528))-1), NA())</f>
        <v>0.13753934924639233</v>
      </c>
      <c r="BJ1428" s="49">
        <f t="array" ref="BJ1428">IF(ISNUMBER(BJ528), -MIN(0, BJ528/MAX(IF(ISNUMBER(BJ$396:BJ528), BJ$396:BJ528))-1), NA())</f>
        <v>0.3272498155749024</v>
      </c>
      <c r="BK1428" s="49">
        <f t="array" ref="BK1428">IF(ISNUMBER(BK528), -MIN(0, BK528/MAX(IF(ISNUMBER(BK$396:BK528), BK$396:BK528))-1), NA())</f>
        <v>0.11102299832622764</v>
      </c>
      <c r="BL1428" s="49">
        <f t="array" ref="BL1428">IF(ISNUMBER(BL528), -MIN(0, BL528/MAX(IF(ISNUMBER(BL$396:BL528), BL$396:BL528))-1), NA())</f>
        <v>3.8178572728565063E-2</v>
      </c>
      <c r="BM1428" s="49">
        <f t="array" ref="BM1428">IF(ISNUMBER(BM528), -MIN(0, BM528/MAX(IF(ISNUMBER(BM$396:BM528), BM$396:BM528))-1), NA())</f>
        <v>0.1781531629420211</v>
      </c>
      <c r="BN1428" s="49">
        <f t="array" ref="BN1428">IF(ISNUMBER(BN528), -MIN(0, BN528/MAX(IF(ISNUMBER(BN$396:BN528), BN$396:BN528))-1), NA())</f>
        <v>8.1581078751834291E-2</v>
      </c>
      <c r="BO1428" s="49">
        <f t="array" ref="BO1428">IF(ISNUMBER(BO528), -MIN(0, BO528/MAX(IF(ISNUMBER(BO$396:BO528), BO$396:BO528))-1), NA())</f>
        <v>8.0051271944854285E-3</v>
      </c>
      <c r="BP1428" s="49">
        <f t="array" ref="BP1428">IF(ISNUMBER(BP528), -MIN(0, BP528/MAX(IF(ISNUMBER(BP$396:BP528), BP$396:BP528))-1), NA())</f>
        <v>1.1944092515284166E-2</v>
      </c>
      <c r="BQ1428" s="49">
        <f t="array" ref="BQ1428">IF(ISNUMBER(BQ528), -MIN(0, BQ528/MAX(IF(ISNUMBER(BQ$396:BQ528), BQ$396:BQ528))-1), NA())</f>
        <v>0</v>
      </c>
      <c r="BR1428" s="49">
        <f t="array" ref="BR1428">IF(ISNUMBER(BR528), -MIN(0, BR528/MAX(IF(ISNUMBER(BR$396:BR528), BR$396:BR528))-1), NA())</f>
        <v>3.6343027008178708E-2</v>
      </c>
      <c r="BS1428" s="49">
        <f t="array" ref="BS1428">IF(ISNUMBER(BS528), -MIN(0, BS528/MAX(IF(ISNUMBER(BS$396:BS528), BS$396:BS528))-1), NA())</f>
        <v>0</v>
      </c>
    </row>
    <row r="1429" spans="2:71">
      <c r="B1429" s="48">
        <f t="shared" si="1133"/>
        <v>2003</v>
      </c>
      <c r="M1429" s="49">
        <f t="array" ref="M1429">IF(ISNUMBER(M529), -IF(M$91, MIN(0, M529/MAX(IF(ISNUMBER(M$396:M529), M$396:M529))-1), MIN(0, M679/MAX(IF(ISNUMBER(M$546:M679), M$546:M679))-1)), NA())</f>
        <v>7.2851414090745581E-2</v>
      </c>
      <c r="N1429" s="49">
        <f t="array" ref="N1429">IF(ISNUMBER(N529), -IF(N$91, MIN(0, N529/MAX(IF(ISNUMBER(N$396:N529), N$396:N529))-1), MIN(0, N679/MAX(IF(ISNUMBER(N$546:N679), N$546:N679))-1)), NA())</f>
        <v>0</v>
      </c>
      <c r="X1429" s="49">
        <f t="array" ref="X1429">IF(ISNUMBER(X529), -IF(X$91, MIN(0, X529/MAX(IF(ISNUMBER(X$396:X529), X$396:X529))-1), MIN(0, X679/MAX(IF(ISNUMBER(X$546:X679), X$546:X679))-1)), NA())</f>
        <v>0</v>
      </c>
      <c r="Y1429" s="49">
        <f t="array" ref="Y1429">IF(ISNUMBER(Y529), -IF(Y$91, MIN(0, Y529/MAX(IF(ISNUMBER(Y$396:Y529), Y$396:Y529))-1), MIN(0, Y679/MAX(IF(ISNUMBER(Y$546:Y679), Y$546:Y679))-1)), NA())</f>
        <v>0</v>
      </c>
      <c r="AA1429" s="49">
        <f t="array" ref="AA1429">IF(ISNUMBER(AA529), -MIN(0, AA529/MAX(IF(ISNUMBER(AA$396:AA529), AA$396:AA529))-1), NA())</f>
        <v>7.2851414090745581E-2</v>
      </c>
      <c r="AB1429" s="49">
        <f t="array" ref="AB1429">IF(ISNUMBER(AB529), -MIN(0, AB529/MAX(IF(ISNUMBER(AB$396:AB529), AB$396:AB529))-1), NA())</f>
        <v>0</v>
      </c>
      <c r="AC1429" s="49">
        <f t="array" ref="AC1429">IF(ISNUMBER(AC529), -MIN(0, AC529/MAX(IF(ISNUMBER(AC$396:AC529), AC$396:AC529))-1), NA())</f>
        <v>0</v>
      </c>
      <c r="AD1429" s="49">
        <f t="array" ref="AD1429">IF(ISNUMBER(AD529), -MIN(0, AD529/MAX(IF(ISNUMBER(AD$396:AD529), AD$396:AD529))-1), NA())</f>
        <v>0</v>
      </c>
      <c r="AE1429" s="49">
        <f t="array" ref="AE1429">IF(ISNUMBER(AE529), -MIN(0, AE529/MAX(IF(ISNUMBER(AE$396:AE529), AE$396:AE529))-1), NA())</f>
        <v>0</v>
      </c>
      <c r="AG1429" s="49">
        <f t="array" ref="AG1429">IF(ISNUMBER(AG529), -MIN(0, AG529/MAX(IF(ISNUMBER(AG$396:AG529), AG$396:AG529))-1), NA())</f>
        <v>0</v>
      </c>
      <c r="AM1429" s="49">
        <f t="array" ref="AM1429">IF(ISNUMBER(AM529), -MIN(0, AM529/MAX(IF(ISNUMBER(AM$396:AM529), AM$396:AM529))-1), NA())</f>
        <v>0</v>
      </c>
      <c r="AN1429" s="49">
        <f t="array" ref="AN1429">IF(ISNUMBER(AN529), -MIN(0, AN529/MAX(IF(ISNUMBER(AN$396:AN529), AN$396:AN529))-1), NA())</f>
        <v>0</v>
      </c>
      <c r="AO1429" s="49">
        <f t="array" ref="AO1429">IF(ISNUMBER(AO529), -MIN(0, AO529/MAX(IF(ISNUMBER(AO$396:AO529), AO$396:AO529))-1), NA())</f>
        <v>0</v>
      </c>
      <c r="AP1429" s="49">
        <f t="array" ref="AP1429">IF(ISNUMBER(AP529), -MIN(0, AP529/MAX(IF(ISNUMBER(AP$396:AP529), AP$396:AP529))-1), NA())</f>
        <v>0</v>
      </c>
      <c r="AQ1429" s="49">
        <f t="array" ref="AQ1429">IF(ISNUMBER(AQ529), -MIN(0, AQ529/MAX(IF(ISNUMBER(AQ$396:AQ529), AQ$396:AQ529))-1), NA())</f>
        <v>0</v>
      </c>
      <c r="AS1429" s="49">
        <f t="array" ref="AS1429">IF(ISNUMBER(AS529), -MIN(0, AS529/MAX(IF(ISNUMBER(AS$396:AS529), AS$396:AS529))-1), NA())</f>
        <v>0</v>
      </c>
      <c r="AU1429" s="49">
        <f t="array" ref="AU1429">IF(ISNUMBER(AU529), -MIN(0, AU529/MAX(IF(ISNUMBER(AU$396:AU529), AU$396:AU529))-1), NA())</f>
        <v>0</v>
      </c>
      <c r="AV1429" s="49">
        <f t="array" ref="AV1429">IF(ISNUMBER(AV529), -MIN(0, AV529/MAX(IF(ISNUMBER(AV$396:AV529), AV$396:AV529))-1), NA())</f>
        <v>0</v>
      </c>
      <c r="AW1429" s="49">
        <f t="array" ref="AW1429">IF(ISNUMBER(AW529), -MIN(0, AW529/MAX(IF(ISNUMBER(AW$396:AW529), AW$396:AW529))-1), NA())</f>
        <v>8.3838432429893417E-2</v>
      </c>
      <c r="AX1429" s="49">
        <f t="array" ref="AX1429">IF(ISNUMBER(AX529), -MIN(0, AX529/MAX(IF(ISNUMBER(AX$396:AX529), AX$396:AX529))-1), NA())</f>
        <v>7.2851414090745581E-2</v>
      </c>
      <c r="AY1429" s="49">
        <f t="array" ref="AY1429">IF(ISNUMBER(AY529), -MIN(0, AY529/MAX(IF(ISNUMBER(AY$396:AY529), AY$396:AY529))-1), NA())</f>
        <v>6.0247684025182546E-2</v>
      </c>
      <c r="AZ1429" s="49">
        <f t="array" ref="AZ1429">IF(ISNUMBER(AZ529), -MIN(0, AZ529/MAX(IF(ISNUMBER(AZ$396:AZ529), AZ$396:AZ529))-1), NA())</f>
        <v>0</v>
      </c>
      <c r="BA1429" s="49">
        <f t="array" ref="BA1429">IF(ISNUMBER(BA529), -MIN(0, BA529/MAX(IF(ISNUMBER(BA$396:BA529), BA$396:BA529))-1), NA())</f>
        <v>0</v>
      </c>
      <c r="BB1429" s="49">
        <f t="array" ref="BB1429">IF(ISNUMBER(BB529), -MIN(0, BB529/MAX(IF(ISNUMBER(BB$396:BB529), BB$396:BB529))-1), NA())</f>
        <v>0</v>
      </c>
      <c r="BC1429" s="49">
        <f t="array" ref="BC1429">IF(ISNUMBER(BC529), -MIN(0, BC529/MAX(IF(ISNUMBER(BC$396:BC529), BC$396:BC529))-1), NA())</f>
        <v>0</v>
      </c>
      <c r="BD1429" s="49">
        <f t="array" ref="BD1429">IF(ISNUMBER(BD529), -MIN(0, BD529/MAX(IF(ISNUMBER(BD$396:BD529), BD$396:BD529))-1), NA())</f>
        <v>1.5295268825504249E-2</v>
      </c>
      <c r="BE1429" s="49">
        <f t="array" ref="BE1429">IF(ISNUMBER(BE529), -MIN(0, BE529/MAX(IF(ISNUMBER(BE$396:BE529), BE$396:BE529))-1), NA())</f>
        <v>0</v>
      </c>
      <c r="BF1429" s="49">
        <f t="array" ref="BF1429">IF(ISNUMBER(BF529), -MIN(0, BF529/MAX(IF(ISNUMBER(BF$396:BF529), BF$396:BF529))-1), NA())</f>
        <v>0</v>
      </c>
      <c r="BG1429" s="49">
        <f t="array" ref="BG1429">IF(ISNUMBER(BG529), -MIN(0, BG529/MAX(IF(ISNUMBER(BG$396:BG529), BG$396:BG529))-1), NA())</f>
        <v>0</v>
      </c>
      <c r="BH1429" s="49">
        <f t="array" ref="BH1429">IF(ISNUMBER(BH529), -MIN(0, BH529/MAX(IF(ISNUMBER(BH$396:BH529), BH$396:BH529))-1), NA())</f>
        <v>0</v>
      </c>
      <c r="BI1429" s="49">
        <f t="array" ref="BI1429">IF(ISNUMBER(BI529), -MIN(0, BI529/MAX(IF(ISNUMBER(BI$396:BI529), BI$396:BI529))-1), NA())</f>
        <v>0</v>
      </c>
      <c r="BJ1429" s="49">
        <f t="array" ref="BJ1429">IF(ISNUMBER(BJ529), -MIN(0, BJ529/MAX(IF(ISNUMBER(BJ$396:BJ529), BJ$396:BJ529))-1), NA())</f>
        <v>0.11388918011005444</v>
      </c>
      <c r="BK1429" s="49">
        <f t="array" ref="BK1429">IF(ISNUMBER(BK529), -MIN(0, BK529/MAX(IF(ISNUMBER(BK$396:BK529), BK$396:BK529))-1), NA())</f>
        <v>0</v>
      </c>
      <c r="BL1429" s="49">
        <f t="array" ref="BL1429">IF(ISNUMBER(BL529), -MIN(0, BL529/MAX(IF(ISNUMBER(BL$396:BL529), BL$396:BL529))-1), NA())</f>
        <v>0</v>
      </c>
      <c r="BM1429" s="49">
        <f t="array" ref="BM1429">IF(ISNUMBER(BM529), -MIN(0, BM529/MAX(IF(ISNUMBER(BM$396:BM529), BM$396:BM529))-1), NA())</f>
        <v>0</v>
      </c>
      <c r="BN1429" s="49">
        <f t="array" ref="BN1429">IF(ISNUMBER(BN529), -MIN(0, BN529/MAX(IF(ISNUMBER(BN$396:BN529), BN$396:BN529))-1), NA())</f>
        <v>0</v>
      </c>
      <c r="BO1429" s="49">
        <f t="array" ref="BO1429">IF(ISNUMBER(BO529), -MIN(0, BO529/MAX(IF(ISNUMBER(BO$396:BO529), BO$396:BO529))-1), NA())</f>
        <v>0</v>
      </c>
      <c r="BP1429" s="49">
        <f t="array" ref="BP1429">IF(ISNUMBER(BP529), -MIN(0, BP529/MAX(IF(ISNUMBER(BP$396:BP529), BP$396:BP529))-1), NA())</f>
        <v>0</v>
      </c>
      <c r="BQ1429" s="49">
        <f t="array" ref="BQ1429">IF(ISNUMBER(BQ529), -MIN(0, BQ529/MAX(IF(ISNUMBER(BQ$396:BQ529), BQ$396:BQ529))-1), NA())</f>
        <v>0</v>
      </c>
      <c r="BR1429" s="49">
        <f t="array" ref="BR1429">IF(ISNUMBER(BR529), -MIN(0, BR529/MAX(IF(ISNUMBER(BR$396:BR529), BR$396:BR529))-1), NA())</f>
        <v>0</v>
      </c>
      <c r="BS1429" s="49">
        <f t="array" ref="BS1429">IF(ISNUMBER(BS529), -MIN(0, BS529/MAX(IF(ISNUMBER(BS$396:BS529), BS$396:BS529))-1), NA())</f>
        <v>0</v>
      </c>
    </row>
    <row r="1430" spans="2:71">
      <c r="B1430" s="48">
        <f t="shared" si="1133"/>
        <v>2004</v>
      </c>
      <c r="M1430" s="49">
        <f t="array" ref="M1430">IF(ISNUMBER(M530), -IF(M$91, MIN(0, M530/MAX(IF(ISNUMBER(M$396:M530), M$396:M530))-1), MIN(0, M680/MAX(IF(ISNUMBER(M$546:M680), M$546:M680))-1)), NA())</f>
        <v>0</v>
      </c>
      <c r="N1430" s="49">
        <f t="array" ref="N1430">IF(ISNUMBER(N530), -IF(N$91, MIN(0, N530/MAX(IF(ISNUMBER(N$396:N530), N$396:N530))-1), MIN(0, N680/MAX(IF(ISNUMBER(N$546:N680), N$546:N680))-1)), NA())</f>
        <v>0</v>
      </c>
      <c r="X1430" s="49">
        <f t="array" ref="X1430">IF(ISNUMBER(X530), -IF(X$91, MIN(0, X530/MAX(IF(ISNUMBER(X$396:X530), X$396:X530))-1), MIN(0, X680/MAX(IF(ISNUMBER(X$546:X680), X$546:X680))-1)), NA())</f>
        <v>0</v>
      </c>
      <c r="Y1430" s="49">
        <f t="array" ref="Y1430">IF(ISNUMBER(Y530), -IF(Y$91, MIN(0, Y530/MAX(IF(ISNUMBER(Y$396:Y530), Y$396:Y530))-1), MIN(0, Y680/MAX(IF(ISNUMBER(Y$546:Y680), Y$546:Y680))-1)), NA())</f>
        <v>0</v>
      </c>
      <c r="AA1430" s="49">
        <f t="array" ref="AA1430">IF(ISNUMBER(AA530), -MIN(0, AA530/MAX(IF(ISNUMBER(AA$396:AA530), AA$396:AA530))-1), NA())</f>
        <v>0</v>
      </c>
      <c r="AB1430" s="49">
        <f t="array" ref="AB1430">IF(ISNUMBER(AB530), -MIN(0, AB530/MAX(IF(ISNUMBER(AB$396:AB530), AB$396:AB530))-1), NA())</f>
        <v>0</v>
      </c>
      <c r="AC1430" s="49">
        <f t="array" ref="AC1430">IF(ISNUMBER(AC530), -MIN(0, AC530/MAX(IF(ISNUMBER(AC$396:AC530), AC$396:AC530))-1), NA())</f>
        <v>0</v>
      </c>
      <c r="AD1430" s="49">
        <f t="array" ref="AD1430">IF(ISNUMBER(AD530), -MIN(0, AD530/MAX(IF(ISNUMBER(AD$396:AD530), AD$396:AD530))-1), NA())</f>
        <v>0</v>
      </c>
      <c r="AE1430" s="49">
        <f t="array" ref="AE1430">IF(ISNUMBER(AE530), -MIN(0, AE530/MAX(IF(ISNUMBER(AE$396:AE530), AE$396:AE530))-1), NA())</f>
        <v>0</v>
      </c>
      <c r="AG1430" s="49">
        <f t="array" ref="AG1430">IF(ISNUMBER(AG530), -MIN(0, AG530/MAX(IF(ISNUMBER(AG$396:AG530), AG$396:AG530))-1), NA())</f>
        <v>0</v>
      </c>
      <c r="AM1430" s="49">
        <f t="array" ref="AM1430">IF(ISNUMBER(AM530), -MIN(0, AM530/MAX(IF(ISNUMBER(AM$396:AM530), AM$396:AM530))-1), NA())</f>
        <v>0</v>
      </c>
      <c r="AN1430" s="49">
        <f t="array" ref="AN1430">IF(ISNUMBER(AN530), -MIN(0, AN530/MAX(IF(ISNUMBER(AN$396:AN530), AN$396:AN530))-1), NA())</f>
        <v>0</v>
      </c>
      <c r="AO1430" s="49">
        <f t="array" ref="AO1430">IF(ISNUMBER(AO530), -MIN(0, AO530/MAX(IF(ISNUMBER(AO$396:AO530), AO$396:AO530))-1), NA())</f>
        <v>0</v>
      </c>
      <c r="AP1430" s="49">
        <f t="array" ref="AP1430">IF(ISNUMBER(AP530), -MIN(0, AP530/MAX(IF(ISNUMBER(AP$396:AP530), AP$396:AP530))-1), NA())</f>
        <v>0</v>
      </c>
      <c r="AQ1430" s="49">
        <f t="array" ref="AQ1430">IF(ISNUMBER(AQ530), -MIN(0, AQ530/MAX(IF(ISNUMBER(AQ$396:AQ530), AQ$396:AQ530))-1), NA())</f>
        <v>0</v>
      </c>
      <c r="AS1430" s="49">
        <f t="array" ref="AS1430">IF(ISNUMBER(AS530), -MIN(0, AS530/MAX(IF(ISNUMBER(AS$396:AS530), AS$396:AS530))-1), NA())</f>
        <v>0</v>
      </c>
      <c r="AU1430" s="49">
        <f t="array" ref="AU1430">IF(ISNUMBER(AU530), -MIN(0, AU530/MAX(IF(ISNUMBER(AU$396:AU530), AU$396:AU530))-1), NA())</f>
        <v>0</v>
      </c>
      <c r="AV1430" s="49">
        <f t="array" ref="AV1430">IF(ISNUMBER(AV530), -MIN(0, AV530/MAX(IF(ISNUMBER(AV$396:AV530), AV$396:AV530))-1), NA())</f>
        <v>0</v>
      </c>
      <c r="AW1430" s="49">
        <f t="array" ref="AW1430">IF(ISNUMBER(AW530), -MIN(0, AW530/MAX(IF(ISNUMBER(AW$396:AW530), AW$396:AW530))-1), NA())</f>
        <v>0</v>
      </c>
      <c r="AX1430" s="49">
        <f t="array" ref="AX1430">IF(ISNUMBER(AX530), -MIN(0, AX530/MAX(IF(ISNUMBER(AX$396:AX530), AX$396:AX530))-1), NA())</f>
        <v>0</v>
      </c>
      <c r="AY1430" s="49">
        <f t="array" ref="AY1430">IF(ISNUMBER(AY530), -MIN(0, AY530/MAX(IF(ISNUMBER(AY$396:AY530), AY$396:AY530))-1), NA())</f>
        <v>0</v>
      </c>
      <c r="AZ1430" s="49">
        <f t="array" ref="AZ1430">IF(ISNUMBER(AZ530), -MIN(0, AZ530/MAX(IF(ISNUMBER(AZ$396:AZ530), AZ$396:AZ530))-1), NA())</f>
        <v>0</v>
      </c>
      <c r="BA1430" s="49">
        <f t="array" ref="BA1430">IF(ISNUMBER(BA530), -MIN(0, BA530/MAX(IF(ISNUMBER(BA$396:BA530), BA$396:BA530))-1), NA())</f>
        <v>0</v>
      </c>
      <c r="BB1430" s="49">
        <f t="array" ref="BB1430">IF(ISNUMBER(BB530), -MIN(0, BB530/MAX(IF(ISNUMBER(BB$396:BB530), BB$396:BB530))-1), NA())</f>
        <v>0</v>
      </c>
      <c r="BC1430" s="49">
        <f t="array" ref="BC1430">IF(ISNUMBER(BC530), -MIN(0, BC530/MAX(IF(ISNUMBER(BC$396:BC530), BC$396:BC530))-1), NA())</f>
        <v>0</v>
      </c>
      <c r="BD1430" s="49">
        <f t="array" ref="BD1430">IF(ISNUMBER(BD530), -MIN(0, BD530/MAX(IF(ISNUMBER(BD$396:BD530), BD$396:BD530))-1), NA())</f>
        <v>0</v>
      </c>
      <c r="BE1430" s="49">
        <f t="array" ref="BE1430">IF(ISNUMBER(BE530), -MIN(0, BE530/MAX(IF(ISNUMBER(BE$396:BE530), BE$396:BE530))-1), NA())</f>
        <v>0</v>
      </c>
      <c r="BF1430" s="49">
        <f t="array" ref="BF1430">IF(ISNUMBER(BF530), -MIN(0, BF530/MAX(IF(ISNUMBER(BF$396:BF530), BF$396:BF530))-1), NA())</f>
        <v>0</v>
      </c>
      <c r="BG1430" s="49">
        <f t="array" ref="BG1430">IF(ISNUMBER(BG530), -MIN(0, BG530/MAX(IF(ISNUMBER(BG$396:BG530), BG$396:BG530))-1), NA())</f>
        <v>0</v>
      </c>
      <c r="BH1430" s="49">
        <f t="array" ref="BH1430">IF(ISNUMBER(BH530), -MIN(0, BH530/MAX(IF(ISNUMBER(BH$396:BH530), BH$396:BH530))-1), NA())</f>
        <v>0</v>
      </c>
      <c r="BI1430" s="49">
        <f t="array" ref="BI1430">IF(ISNUMBER(BI530), -MIN(0, BI530/MAX(IF(ISNUMBER(BI$396:BI530), BI$396:BI530))-1), NA())</f>
        <v>0</v>
      </c>
      <c r="BJ1430" s="49">
        <f t="array" ref="BJ1430">IF(ISNUMBER(BJ530), -MIN(0, BJ530/MAX(IF(ISNUMBER(BJ$396:BJ530), BJ$396:BJ530))-1), NA())</f>
        <v>0</v>
      </c>
      <c r="BK1430" s="49">
        <f t="array" ref="BK1430">IF(ISNUMBER(BK530), -MIN(0, BK530/MAX(IF(ISNUMBER(BK$396:BK530), BK$396:BK530))-1), NA())</f>
        <v>0</v>
      </c>
      <c r="BL1430" s="49">
        <f t="array" ref="BL1430">IF(ISNUMBER(BL530), -MIN(0, BL530/MAX(IF(ISNUMBER(BL$396:BL530), BL$396:BL530))-1), NA())</f>
        <v>0</v>
      </c>
      <c r="BM1430" s="49">
        <f t="array" ref="BM1430">IF(ISNUMBER(BM530), -MIN(0, BM530/MAX(IF(ISNUMBER(BM$396:BM530), BM$396:BM530))-1), NA())</f>
        <v>0</v>
      </c>
      <c r="BN1430" s="49">
        <f t="array" ref="BN1430">IF(ISNUMBER(BN530), -MIN(0, BN530/MAX(IF(ISNUMBER(BN$396:BN530), BN$396:BN530))-1), NA())</f>
        <v>0</v>
      </c>
      <c r="BO1430" s="49">
        <f t="array" ref="BO1430">IF(ISNUMBER(BO530), -MIN(0, BO530/MAX(IF(ISNUMBER(BO$396:BO530), BO$396:BO530))-1), NA())</f>
        <v>0</v>
      </c>
      <c r="BP1430" s="49">
        <f t="array" ref="BP1430">IF(ISNUMBER(BP530), -MIN(0, BP530/MAX(IF(ISNUMBER(BP$396:BP530), BP$396:BP530))-1), NA())</f>
        <v>0</v>
      </c>
      <c r="BQ1430" s="49">
        <f t="array" ref="BQ1430">IF(ISNUMBER(BQ530), -MIN(0, BQ530/MAX(IF(ISNUMBER(BQ$396:BQ530), BQ$396:BQ530))-1), NA())</f>
        <v>0</v>
      </c>
      <c r="BR1430" s="49">
        <f t="array" ref="BR1430">IF(ISNUMBER(BR530), -MIN(0, BR530/MAX(IF(ISNUMBER(BR$396:BR530), BR$396:BR530))-1), NA())</f>
        <v>0</v>
      </c>
      <c r="BS1430" s="49">
        <f t="array" ref="BS1430">IF(ISNUMBER(BS530), -MIN(0, BS530/MAX(IF(ISNUMBER(BS$396:BS530), BS$396:BS530))-1), NA())</f>
        <v>0</v>
      </c>
    </row>
    <row r="1431" spans="2:71">
      <c r="B1431" s="48">
        <f t="shared" si="1133"/>
        <v>2005</v>
      </c>
      <c r="M1431" s="49">
        <f t="array" ref="M1431">IF(ISNUMBER(M531), -IF(M$91, MIN(0, M531/MAX(IF(ISNUMBER(M$396:M531), M$396:M531))-1), MIN(0, M681/MAX(IF(ISNUMBER(M$546:M681), M$546:M681))-1)), NA())</f>
        <v>0</v>
      </c>
      <c r="N1431" s="49">
        <f t="array" ref="N1431">IF(ISNUMBER(N531), -IF(N$91, MIN(0, N531/MAX(IF(ISNUMBER(N$396:N531), N$396:N531))-1), MIN(0, N681/MAX(IF(ISNUMBER(N$546:N681), N$546:N681))-1)), NA())</f>
        <v>0</v>
      </c>
      <c r="X1431" s="49">
        <f t="array" ref="X1431">IF(ISNUMBER(X531), -IF(X$91, MIN(0, X531/MAX(IF(ISNUMBER(X$396:X531), X$396:X531))-1), MIN(0, X681/MAX(IF(ISNUMBER(X$546:X681), X$546:X681))-1)), NA())</f>
        <v>0</v>
      </c>
      <c r="Y1431" s="49">
        <f t="array" ref="Y1431">IF(ISNUMBER(Y531), -IF(Y$91, MIN(0, Y531/MAX(IF(ISNUMBER(Y$396:Y531), Y$396:Y531))-1), MIN(0, Y681/MAX(IF(ISNUMBER(Y$546:Y681), Y$546:Y681))-1)), NA())</f>
        <v>0</v>
      </c>
      <c r="AA1431" s="49">
        <f t="array" ref="AA1431">IF(ISNUMBER(AA531), -MIN(0, AA531/MAX(IF(ISNUMBER(AA$396:AA531), AA$396:AA531))-1), NA())</f>
        <v>0</v>
      </c>
      <c r="AB1431" s="49">
        <f t="array" ref="AB1431">IF(ISNUMBER(AB531), -MIN(0, AB531/MAX(IF(ISNUMBER(AB$396:AB531), AB$396:AB531))-1), NA())</f>
        <v>0</v>
      </c>
      <c r="AC1431" s="49">
        <f t="array" ref="AC1431">IF(ISNUMBER(AC531), -MIN(0, AC531/MAX(IF(ISNUMBER(AC$396:AC531), AC$396:AC531))-1), NA())</f>
        <v>0</v>
      </c>
      <c r="AD1431" s="49">
        <f t="array" ref="AD1431">IF(ISNUMBER(AD531), -MIN(0, AD531/MAX(IF(ISNUMBER(AD$396:AD531), AD$396:AD531))-1), NA())</f>
        <v>0</v>
      </c>
      <c r="AE1431" s="49">
        <f t="array" ref="AE1431">IF(ISNUMBER(AE531), -MIN(0, AE531/MAX(IF(ISNUMBER(AE$396:AE531), AE$396:AE531))-1), NA())</f>
        <v>0</v>
      </c>
      <c r="AG1431" s="49">
        <f t="array" ref="AG1431">IF(ISNUMBER(AG531), -MIN(0, AG531/MAX(IF(ISNUMBER(AG$396:AG531), AG$396:AG531))-1), NA())</f>
        <v>0</v>
      </c>
      <c r="AM1431" s="49">
        <f t="array" ref="AM1431">IF(ISNUMBER(AM531), -MIN(0, AM531/MAX(IF(ISNUMBER(AM$396:AM531), AM$396:AM531))-1), NA())</f>
        <v>0</v>
      </c>
      <c r="AN1431" s="49">
        <f t="array" ref="AN1431">IF(ISNUMBER(AN531), -MIN(0, AN531/MAX(IF(ISNUMBER(AN$396:AN531), AN$396:AN531))-1), NA())</f>
        <v>0</v>
      </c>
      <c r="AO1431" s="49">
        <f t="array" ref="AO1431">IF(ISNUMBER(AO531), -MIN(0, AO531/MAX(IF(ISNUMBER(AO$396:AO531), AO$396:AO531))-1), NA())</f>
        <v>0</v>
      </c>
      <c r="AP1431" s="49">
        <f t="array" ref="AP1431">IF(ISNUMBER(AP531), -MIN(0, AP531/MAX(IF(ISNUMBER(AP$396:AP531), AP$396:AP531))-1), NA())</f>
        <v>0</v>
      </c>
      <c r="AQ1431" s="49">
        <f t="array" ref="AQ1431">IF(ISNUMBER(AQ531), -MIN(0, AQ531/MAX(IF(ISNUMBER(AQ$396:AQ531), AQ$396:AQ531))-1), NA())</f>
        <v>0</v>
      </c>
      <c r="AS1431" s="49">
        <f t="array" ref="AS1431">IF(ISNUMBER(AS531), -MIN(0, AS531/MAX(IF(ISNUMBER(AS$396:AS531), AS$396:AS531))-1), NA())</f>
        <v>0</v>
      </c>
      <c r="AU1431" s="49">
        <f t="array" ref="AU1431">IF(ISNUMBER(AU531), -MIN(0, AU531/MAX(IF(ISNUMBER(AU$396:AU531), AU$396:AU531))-1), NA())</f>
        <v>0</v>
      </c>
      <c r="AV1431" s="49">
        <f t="array" ref="AV1431">IF(ISNUMBER(AV531), -MIN(0, AV531/MAX(IF(ISNUMBER(AV$396:AV531), AV$396:AV531))-1), NA())</f>
        <v>0</v>
      </c>
      <c r="AW1431" s="49">
        <f t="array" ref="AW1431">IF(ISNUMBER(AW531), -MIN(0, AW531/MAX(IF(ISNUMBER(AW$396:AW531), AW$396:AW531))-1), NA())</f>
        <v>0</v>
      </c>
      <c r="AX1431" s="49">
        <f t="array" ref="AX1431">IF(ISNUMBER(AX531), -MIN(0, AX531/MAX(IF(ISNUMBER(AX$396:AX531), AX$396:AX531))-1), NA())</f>
        <v>0</v>
      </c>
      <c r="AY1431" s="49">
        <f t="array" ref="AY1431">IF(ISNUMBER(AY531), -MIN(0, AY531/MAX(IF(ISNUMBER(AY$396:AY531), AY$396:AY531))-1), NA())</f>
        <v>0</v>
      </c>
      <c r="AZ1431" s="49">
        <f t="array" ref="AZ1431">IF(ISNUMBER(AZ531), -MIN(0, AZ531/MAX(IF(ISNUMBER(AZ$396:AZ531), AZ$396:AZ531))-1), NA())</f>
        <v>0</v>
      </c>
      <c r="BA1431" s="49">
        <f t="array" ref="BA1431">IF(ISNUMBER(BA531), -MIN(0, BA531/MAX(IF(ISNUMBER(BA$396:BA531), BA$396:BA531))-1), NA())</f>
        <v>0</v>
      </c>
      <c r="BB1431" s="49">
        <f t="array" ref="BB1431">IF(ISNUMBER(BB531), -MIN(0, BB531/MAX(IF(ISNUMBER(BB$396:BB531), BB$396:BB531))-1), NA())</f>
        <v>0</v>
      </c>
      <c r="BC1431" s="49">
        <f t="array" ref="BC1431">IF(ISNUMBER(BC531), -MIN(0, BC531/MAX(IF(ISNUMBER(BC$396:BC531), BC$396:BC531))-1), NA())</f>
        <v>0</v>
      </c>
      <c r="BD1431" s="49">
        <f t="array" ref="BD1431">IF(ISNUMBER(BD531), -MIN(0, BD531/MAX(IF(ISNUMBER(BD$396:BD531), BD$396:BD531))-1), NA())</f>
        <v>0</v>
      </c>
      <c r="BE1431" s="49">
        <f t="array" ref="BE1431">IF(ISNUMBER(BE531), -MIN(0, BE531/MAX(IF(ISNUMBER(BE$396:BE531), BE$396:BE531))-1), NA())</f>
        <v>0</v>
      </c>
      <c r="BF1431" s="49">
        <f t="array" ref="BF1431">IF(ISNUMBER(BF531), -MIN(0, BF531/MAX(IF(ISNUMBER(BF$396:BF531), BF$396:BF531))-1), NA())</f>
        <v>0</v>
      </c>
      <c r="BG1431" s="49">
        <f t="array" ref="BG1431">IF(ISNUMBER(BG531), -MIN(0, BG531/MAX(IF(ISNUMBER(BG$396:BG531), BG$396:BG531))-1), NA())</f>
        <v>0</v>
      </c>
      <c r="BH1431" s="49">
        <f t="array" ref="BH1431">IF(ISNUMBER(BH531), -MIN(0, BH531/MAX(IF(ISNUMBER(BH$396:BH531), BH$396:BH531))-1), NA())</f>
        <v>0</v>
      </c>
      <c r="BI1431" s="49">
        <f t="array" ref="BI1431">IF(ISNUMBER(BI531), -MIN(0, BI531/MAX(IF(ISNUMBER(BI$396:BI531), BI$396:BI531))-1), NA())</f>
        <v>0</v>
      </c>
      <c r="BJ1431" s="49">
        <f t="array" ref="BJ1431">IF(ISNUMBER(BJ531), -MIN(0, BJ531/MAX(IF(ISNUMBER(BJ$396:BJ531), BJ$396:BJ531))-1), NA())</f>
        <v>0</v>
      </c>
      <c r="BK1431" s="49">
        <f t="array" ref="BK1431">IF(ISNUMBER(BK531), -MIN(0, BK531/MAX(IF(ISNUMBER(BK$396:BK531), BK$396:BK531))-1), NA())</f>
        <v>0</v>
      </c>
      <c r="BL1431" s="49">
        <f t="array" ref="BL1431">IF(ISNUMBER(BL531), -MIN(0, BL531/MAX(IF(ISNUMBER(BL$396:BL531), BL$396:BL531))-1), NA())</f>
        <v>0</v>
      </c>
      <c r="BM1431" s="49">
        <f t="array" ref="BM1431">IF(ISNUMBER(BM531), -MIN(0, BM531/MAX(IF(ISNUMBER(BM$396:BM531), BM$396:BM531))-1), NA())</f>
        <v>0</v>
      </c>
      <c r="BN1431" s="49">
        <f t="array" ref="BN1431">IF(ISNUMBER(BN531), -MIN(0, BN531/MAX(IF(ISNUMBER(BN$396:BN531), BN$396:BN531))-1), NA())</f>
        <v>0</v>
      </c>
      <c r="BO1431" s="49">
        <f t="array" ref="BO1431">IF(ISNUMBER(BO531), -MIN(0, BO531/MAX(IF(ISNUMBER(BO$396:BO531), BO$396:BO531))-1), NA())</f>
        <v>0</v>
      </c>
      <c r="BP1431" s="49">
        <f t="array" ref="BP1431">IF(ISNUMBER(BP531), -MIN(0, BP531/MAX(IF(ISNUMBER(BP$396:BP531), BP$396:BP531))-1), NA())</f>
        <v>0</v>
      </c>
      <c r="BQ1431" s="49">
        <f t="array" ref="BQ1431">IF(ISNUMBER(BQ531), -MIN(0, BQ531/MAX(IF(ISNUMBER(BQ$396:BQ531), BQ$396:BQ531))-1), NA())</f>
        <v>0</v>
      </c>
      <c r="BR1431" s="49">
        <f t="array" ref="BR1431">IF(ISNUMBER(BR531), -MIN(0, BR531/MAX(IF(ISNUMBER(BR$396:BR531), BR$396:BR531))-1), NA())</f>
        <v>0</v>
      </c>
      <c r="BS1431" s="49">
        <f t="array" ref="BS1431">IF(ISNUMBER(BS531), -MIN(0, BS531/MAX(IF(ISNUMBER(BS$396:BS531), BS$396:BS531))-1), NA())</f>
        <v>0</v>
      </c>
    </row>
    <row r="1432" spans="2:71">
      <c r="B1432" s="48">
        <f t="shared" si="1133"/>
        <v>2006</v>
      </c>
      <c r="M1432" s="49">
        <f t="array" ref="M1432">IF(ISNUMBER(M532), -IF(M$91, MIN(0, M532/MAX(IF(ISNUMBER(M$396:M532), M$396:M532))-1), MIN(0, M682/MAX(IF(ISNUMBER(M$546:M682), M$546:M682))-1)), NA())</f>
        <v>0</v>
      </c>
      <c r="N1432" s="49">
        <f t="array" ref="N1432">IF(ISNUMBER(N532), -IF(N$91, MIN(0, N532/MAX(IF(ISNUMBER(N$396:N532), N$396:N532))-1), MIN(0, N682/MAX(IF(ISNUMBER(N$546:N682), N$546:N682))-1)), NA())</f>
        <v>0</v>
      </c>
      <c r="X1432" s="49">
        <f t="array" ref="X1432">IF(ISNUMBER(X532), -IF(X$91, MIN(0, X532/MAX(IF(ISNUMBER(X$396:X532), X$396:X532))-1), MIN(0, X682/MAX(IF(ISNUMBER(X$546:X682), X$546:X682))-1)), NA())</f>
        <v>0</v>
      </c>
      <c r="Y1432" s="49">
        <f t="array" ref="Y1432">IF(ISNUMBER(Y532), -IF(Y$91, MIN(0, Y532/MAX(IF(ISNUMBER(Y$396:Y532), Y$396:Y532))-1), MIN(0, Y682/MAX(IF(ISNUMBER(Y$546:Y682), Y$546:Y682))-1)), NA())</f>
        <v>0</v>
      </c>
      <c r="AA1432" s="49">
        <f t="array" ref="AA1432">IF(ISNUMBER(AA532), -MIN(0, AA532/MAX(IF(ISNUMBER(AA$396:AA532), AA$396:AA532))-1), NA())</f>
        <v>0</v>
      </c>
      <c r="AB1432" s="49">
        <f t="array" ref="AB1432">IF(ISNUMBER(AB532), -MIN(0, AB532/MAX(IF(ISNUMBER(AB$396:AB532), AB$396:AB532))-1), NA())</f>
        <v>0</v>
      </c>
      <c r="AC1432" s="49">
        <f t="array" ref="AC1432">IF(ISNUMBER(AC532), -MIN(0, AC532/MAX(IF(ISNUMBER(AC$396:AC532), AC$396:AC532))-1), NA())</f>
        <v>0</v>
      </c>
      <c r="AD1432" s="49">
        <f t="array" ref="AD1432">IF(ISNUMBER(AD532), -MIN(0, AD532/MAX(IF(ISNUMBER(AD$396:AD532), AD$396:AD532))-1), NA())</f>
        <v>0</v>
      </c>
      <c r="AE1432" s="49">
        <f t="array" ref="AE1432">IF(ISNUMBER(AE532), -MIN(0, AE532/MAX(IF(ISNUMBER(AE$396:AE532), AE$396:AE532))-1), NA())</f>
        <v>0</v>
      </c>
      <c r="AG1432" s="49">
        <f t="array" ref="AG1432">IF(ISNUMBER(AG532), -MIN(0, AG532/MAX(IF(ISNUMBER(AG$396:AG532), AG$396:AG532))-1), NA())</f>
        <v>0</v>
      </c>
      <c r="AM1432" s="49">
        <f t="array" ref="AM1432">IF(ISNUMBER(AM532), -MIN(0, AM532/MAX(IF(ISNUMBER(AM$396:AM532), AM$396:AM532))-1), NA())</f>
        <v>0</v>
      </c>
      <c r="AN1432" s="49">
        <f t="array" ref="AN1432">IF(ISNUMBER(AN532), -MIN(0, AN532/MAX(IF(ISNUMBER(AN$396:AN532), AN$396:AN532))-1), NA())</f>
        <v>0</v>
      </c>
      <c r="AO1432" s="49">
        <f t="array" ref="AO1432">IF(ISNUMBER(AO532), -MIN(0, AO532/MAX(IF(ISNUMBER(AO$396:AO532), AO$396:AO532))-1), NA())</f>
        <v>0</v>
      </c>
      <c r="AP1432" s="49">
        <f t="array" ref="AP1432">IF(ISNUMBER(AP532), -MIN(0, AP532/MAX(IF(ISNUMBER(AP$396:AP532), AP$396:AP532))-1), NA())</f>
        <v>0</v>
      </c>
      <c r="AQ1432" s="49">
        <f t="array" ref="AQ1432">IF(ISNUMBER(AQ532), -MIN(0, AQ532/MAX(IF(ISNUMBER(AQ$396:AQ532), AQ$396:AQ532))-1), NA())</f>
        <v>0</v>
      </c>
      <c r="AS1432" s="49">
        <f t="array" ref="AS1432">IF(ISNUMBER(AS532), -MIN(0, AS532/MAX(IF(ISNUMBER(AS$396:AS532), AS$396:AS532))-1), NA())</f>
        <v>0</v>
      </c>
      <c r="AU1432" s="49">
        <f t="array" ref="AU1432">IF(ISNUMBER(AU532), -MIN(0, AU532/MAX(IF(ISNUMBER(AU$396:AU532), AU$396:AU532))-1), NA())</f>
        <v>0</v>
      </c>
      <c r="AV1432" s="49">
        <f t="array" ref="AV1432">IF(ISNUMBER(AV532), -MIN(0, AV532/MAX(IF(ISNUMBER(AV$396:AV532), AV$396:AV532))-1), NA())</f>
        <v>0</v>
      </c>
      <c r="AW1432" s="49">
        <f t="array" ref="AW1432">IF(ISNUMBER(AW532), -MIN(0, AW532/MAX(IF(ISNUMBER(AW$396:AW532), AW$396:AW532))-1), NA())</f>
        <v>0</v>
      </c>
      <c r="AX1432" s="49">
        <f t="array" ref="AX1432">IF(ISNUMBER(AX532), -MIN(0, AX532/MAX(IF(ISNUMBER(AX$396:AX532), AX$396:AX532))-1), NA())</f>
        <v>0</v>
      </c>
      <c r="AY1432" s="49">
        <f t="array" ref="AY1432">IF(ISNUMBER(AY532), -MIN(0, AY532/MAX(IF(ISNUMBER(AY$396:AY532), AY$396:AY532))-1), NA())</f>
        <v>0</v>
      </c>
      <c r="AZ1432" s="49">
        <f t="array" ref="AZ1432">IF(ISNUMBER(AZ532), -MIN(0, AZ532/MAX(IF(ISNUMBER(AZ$396:AZ532), AZ$396:AZ532))-1), NA())</f>
        <v>0</v>
      </c>
      <c r="BA1432" s="49">
        <f t="array" ref="BA1432">IF(ISNUMBER(BA532), -MIN(0, BA532/MAX(IF(ISNUMBER(BA$396:BA532), BA$396:BA532))-1), NA())</f>
        <v>0</v>
      </c>
      <c r="BB1432" s="49">
        <f t="array" ref="BB1432">IF(ISNUMBER(BB532), -MIN(0, BB532/MAX(IF(ISNUMBER(BB$396:BB532), BB$396:BB532))-1), NA())</f>
        <v>0</v>
      </c>
      <c r="BC1432" s="49">
        <f t="array" ref="BC1432">IF(ISNUMBER(BC532), -MIN(0, BC532/MAX(IF(ISNUMBER(BC$396:BC532), BC$396:BC532))-1), NA())</f>
        <v>0</v>
      </c>
      <c r="BD1432" s="49">
        <f t="array" ref="BD1432">IF(ISNUMBER(BD532), -MIN(0, BD532/MAX(IF(ISNUMBER(BD$396:BD532), BD$396:BD532))-1), NA())</f>
        <v>0</v>
      </c>
      <c r="BE1432" s="49">
        <f t="array" ref="BE1432">IF(ISNUMBER(BE532), -MIN(0, BE532/MAX(IF(ISNUMBER(BE$396:BE532), BE$396:BE532))-1), NA())</f>
        <v>0</v>
      </c>
      <c r="BF1432" s="49">
        <f t="array" ref="BF1432">IF(ISNUMBER(BF532), -MIN(0, BF532/MAX(IF(ISNUMBER(BF$396:BF532), BF$396:BF532))-1), NA())</f>
        <v>0</v>
      </c>
      <c r="BG1432" s="49">
        <f t="array" ref="BG1432">IF(ISNUMBER(BG532), -MIN(0, BG532/MAX(IF(ISNUMBER(BG$396:BG532), BG$396:BG532))-1), NA())</f>
        <v>0</v>
      </c>
      <c r="BH1432" s="49">
        <f t="array" ref="BH1432">IF(ISNUMBER(BH532), -MIN(0, BH532/MAX(IF(ISNUMBER(BH$396:BH532), BH$396:BH532))-1), NA())</f>
        <v>0</v>
      </c>
      <c r="BI1432" s="49">
        <f t="array" ref="BI1432">IF(ISNUMBER(BI532), -MIN(0, BI532/MAX(IF(ISNUMBER(BI$396:BI532), BI$396:BI532))-1), NA())</f>
        <v>0</v>
      </c>
      <c r="BJ1432" s="49">
        <f t="array" ref="BJ1432">IF(ISNUMBER(BJ532), -MIN(0, BJ532/MAX(IF(ISNUMBER(BJ$396:BJ532), BJ$396:BJ532))-1), NA())</f>
        <v>0</v>
      </c>
      <c r="BK1432" s="49">
        <f t="array" ref="BK1432">IF(ISNUMBER(BK532), -MIN(0, BK532/MAX(IF(ISNUMBER(BK$396:BK532), BK$396:BK532))-1), NA())</f>
        <v>0</v>
      </c>
      <c r="BL1432" s="49">
        <f t="array" ref="BL1432">IF(ISNUMBER(BL532), -MIN(0, BL532/MAX(IF(ISNUMBER(BL$396:BL532), BL$396:BL532))-1), NA())</f>
        <v>0</v>
      </c>
      <c r="BM1432" s="49">
        <f t="array" ref="BM1432">IF(ISNUMBER(BM532), -MIN(0, BM532/MAX(IF(ISNUMBER(BM$396:BM532), BM$396:BM532))-1), NA())</f>
        <v>0</v>
      </c>
      <c r="BN1432" s="49">
        <f t="array" ref="BN1432">IF(ISNUMBER(BN532), -MIN(0, BN532/MAX(IF(ISNUMBER(BN$396:BN532), BN$396:BN532))-1), NA())</f>
        <v>0</v>
      </c>
      <c r="BO1432" s="49">
        <f t="array" ref="BO1432">IF(ISNUMBER(BO532), -MIN(0, BO532/MAX(IF(ISNUMBER(BO$396:BO532), BO$396:BO532))-1), NA())</f>
        <v>0</v>
      </c>
      <c r="BP1432" s="49">
        <f t="array" ref="BP1432">IF(ISNUMBER(BP532), -MIN(0, BP532/MAX(IF(ISNUMBER(BP$396:BP532), BP$396:BP532))-1), NA())</f>
        <v>0</v>
      </c>
      <c r="BQ1432" s="49">
        <f t="array" ref="BQ1432">IF(ISNUMBER(BQ532), -MIN(0, BQ532/MAX(IF(ISNUMBER(BQ$396:BQ532), BQ$396:BQ532))-1), NA())</f>
        <v>0</v>
      </c>
      <c r="BR1432" s="49">
        <f t="array" ref="BR1432">IF(ISNUMBER(BR532), -MIN(0, BR532/MAX(IF(ISNUMBER(BR$396:BR532), BR$396:BR532))-1), NA())</f>
        <v>0</v>
      </c>
      <c r="BS1432" s="49">
        <f t="array" ref="BS1432">IF(ISNUMBER(BS532), -MIN(0, BS532/MAX(IF(ISNUMBER(BS$396:BS532), BS$396:BS532))-1), NA())</f>
        <v>0</v>
      </c>
    </row>
    <row r="1433" spans="2:71">
      <c r="B1433" s="48">
        <f t="shared" si="1133"/>
        <v>2007</v>
      </c>
      <c r="M1433" s="49">
        <f t="array" ref="M1433">IF(ISNUMBER(M533), -IF(M$91, MIN(0, M533/MAX(IF(ISNUMBER(M$396:M533), M$396:M533))-1), MIN(0, M683/MAX(IF(ISNUMBER(M$546:M683), M$546:M683))-1)), NA())</f>
        <v>0</v>
      </c>
      <c r="N1433" s="49">
        <f t="array" ref="N1433">IF(ISNUMBER(N533), -IF(N$91, MIN(0, N533/MAX(IF(ISNUMBER(N$396:N533), N$396:N533))-1), MIN(0, N683/MAX(IF(ISNUMBER(N$546:N683), N$546:N683))-1)), NA())</f>
        <v>0</v>
      </c>
      <c r="X1433" s="49">
        <f t="array" ref="X1433">IF(ISNUMBER(X533), -IF(X$91, MIN(0, X533/MAX(IF(ISNUMBER(X$396:X533), X$396:X533))-1), MIN(0, X683/MAX(IF(ISNUMBER(X$546:X683), X$546:X683))-1)), NA())</f>
        <v>0</v>
      </c>
      <c r="Y1433" s="49">
        <f t="array" ref="Y1433">IF(ISNUMBER(Y533), -IF(Y$91, MIN(0, Y533/MAX(IF(ISNUMBER(Y$396:Y533), Y$396:Y533))-1), MIN(0, Y683/MAX(IF(ISNUMBER(Y$546:Y683), Y$546:Y683))-1)), NA())</f>
        <v>0</v>
      </c>
      <c r="AA1433" s="49">
        <f t="array" ref="AA1433">IF(ISNUMBER(AA533), -MIN(0, AA533/MAX(IF(ISNUMBER(AA$396:AA533), AA$396:AA533))-1), NA())</f>
        <v>0</v>
      </c>
      <c r="AB1433" s="49">
        <f t="array" ref="AB1433">IF(ISNUMBER(AB533), -MIN(0, AB533/MAX(IF(ISNUMBER(AB$396:AB533), AB$396:AB533))-1), NA())</f>
        <v>0</v>
      </c>
      <c r="AC1433" s="49">
        <f t="array" ref="AC1433">IF(ISNUMBER(AC533), -MIN(0, AC533/MAX(IF(ISNUMBER(AC$396:AC533), AC$396:AC533))-1), NA())</f>
        <v>0</v>
      </c>
      <c r="AD1433" s="49">
        <f t="array" ref="AD1433">IF(ISNUMBER(AD533), -MIN(0, AD533/MAX(IF(ISNUMBER(AD$396:AD533), AD$396:AD533))-1), NA())</f>
        <v>0</v>
      </c>
      <c r="AE1433" s="49">
        <f t="array" ref="AE1433">IF(ISNUMBER(AE533), -MIN(0, AE533/MAX(IF(ISNUMBER(AE$396:AE533), AE$396:AE533))-1), NA())</f>
        <v>0</v>
      </c>
      <c r="AG1433" s="49">
        <f t="array" ref="AG1433">IF(ISNUMBER(AG533), -MIN(0, AG533/MAX(IF(ISNUMBER(AG$396:AG533), AG$396:AG533))-1), NA())</f>
        <v>0</v>
      </c>
      <c r="AM1433" s="49">
        <f t="array" ref="AM1433">IF(ISNUMBER(AM533), -MIN(0, AM533/MAX(IF(ISNUMBER(AM$396:AM533), AM$396:AM533))-1), NA())</f>
        <v>0</v>
      </c>
      <c r="AN1433" s="49">
        <f t="array" ref="AN1433">IF(ISNUMBER(AN533), -MIN(0, AN533/MAX(IF(ISNUMBER(AN$396:AN533), AN$396:AN533))-1), NA())</f>
        <v>0</v>
      </c>
      <c r="AO1433" s="49">
        <f t="array" ref="AO1433">IF(ISNUMBER(AO533), -MIN(0, AO533/MAX(IF(ISNUMBER(AO$396:AO533), AO$396:AO533))-1), NA())</f>
        <v>0</v>
      </c>
      <c r="AP1433" s="49">
        <f t="array" ref="AP1433">IF(ISNUMBER(AP533), -MIN(0, AP533/MAX(IF(ISNUMBER(AP$396:AP533), AP$396:AP533))-1), NA())</f>
        <v>0</v>
      </c>
      <c r="AQ1433" s="49">
        <f t="array" ref="AQ1433">IF(ISNUMBER(AQ533), -MIN(0, AQ533/MAX(IF(ISNUMBER(AQ$396:AQ533), AQ$396:AQ533))-1), NA())</f>
        <v>0</v>
      </c>
      <c r="AS1433" s="49">
        <f t="array" ref="AS1433">IF(ISNUMBER(AS533), -MIN(0, AS533/MAX(IF(ISNUMBER(AS$396:AS533), AS$396:AS533))-1), NA())</f>
        <v>0</v>
      </c>
      <c r="AU1433" s="49">
        <f t="array" ref="AU1433">IF(ISNUMBER(AU533), -MIN(0, AU533/MAX(IF(ISNUMBER(AU$396:AU533), AU$396:AU533))-1), NA())</f>
        <v>0</v>
      </c>
      <c r="AV1433" s="49">
        <f t="array" ref="AV1433">IF(ISNUMBER(AV533), -MIN(0, AV533/MAX(IF(ISNUMBER(AV$396:AV533), AV$396:AV533))-1), NA())</f>
        <v>0</v>
      </c>
      <c r="AW1433" s="49">
        <f t="array" ref="AW1433">IF(ISNUMBER(AW533), -MIN(0, AW533/MAX(IF(ISNUMBER(AW$396:AW533), AW$396:AW533))-1), NA())</f>
        <v>0</v>
      </c>
      <c r="AX1433" s="49">
        <f t="array" ref="AX1433">IF(ISNUMBER(AX533), -MIN(0, AX533/MAX(IF(ISNUMBER(AX$396:AX533), AX$396:AX533))-1), NA())</f>
        <v>0</v>
      </c>
      <c r="AY1433" s="49">
        <f t="array" ref="AY1433">IF(ISNUMBER(AY533), -MIN(0, AY533/MAX(IF(ISNUMBER(AY$396:AY533), AY$396:AY533))-1), NA())</f>
        <v>0</v>
      </c>
      <c r="AZ1433" s="49">
        <f t="array" ref="AZ1433">IF(ISNUMBER(AZ533), -MIN(0, AZ533/MAX(IF(ISNUMBER(AZ$396:AZ533), AZ$396:AZ533))-1), NA())</f>
        <v>0</v>
      </c>
      <c r="BA1433" s="49">
        <f t="array" ref="BA1433">IF(ISNUMBER(BA533), -MIN(0, BA533/MAX(IF(ISNUMBER(BA$396:BA533), BA$396:BA533))-1), NA())</f>
        <v>0</v>
      </c>
      <c r="BB1433" s="49">
        <f t="array" ref="BB1433">IF(ISNUMBER(BB533), -MIN(0, BB533/MAX(IF(ISNUMBER(BB$396:BB533), BB$396:BB533))-1), NA())</f>
        <v>0</v>
      </c>
      <c r="BC1433" s="49">
        <f t="array" ref="BC1433">IF(ISNUMBER(BC533), -MIN(0, BC533/MAX(IF(ISNUMBER(BC$396:BC533), BC$396:BC533))-1), NA())</f>
        <v>0</v>
      </c>
      <c r="BD1433" s="49">
        <f t="array" ref="BD1433">IF(ISNUMBER(BD533), -MIN(0, BD533/MAX(IF(ISNUMBER(BD$396:BD533), BD$396:BD533))-1), NA())</f>
        <v>0</v>
      </c>
      <c r="BE1433" s="49">
        <f t="array" ref="BE1433">IF(ISNUMBER(BE533), -MIN(0, BE533/MAX(IF(ISNUMBER(BE$396:BE533), BE$396:BE533))-1), NA())</f>
        <v>0</v>
      </c>
      <c r="BF1433" s="49">
        <f t="array" ref="BF1433">IF(ISNUMBER(BF533), -MIN(0, BF533/MAX(IF(ISNUMBER(BF$396:BF533), BF$396:BF533))-1), NA())</f>
        <v>0</v>
      </c>
      <c r="BG1433" s="49">
        <f t="array" ref="BG1433">IF(ISNUMBER(BG533), -MIN(0, BG533/MAX(IF(ISNUMBER(BG$396:BG533), BG$396:BG533))-1), NA())</f>
        <v>0</v>
      </c>
      <c r="BH1433" s="49">
        <f t="array" ref="BH1433">IF(ISNUMBER(BH533), -MIN(0, BH533/MAX(IF(ISNUMBER(BH$396:BH533), BH$396:BH533))-1), NA())</f>
        <v>0</v>
      </c>
      <c r="BI1433" s="49">
        <f t="array" ref="BI1433">IF(ISNUMBER(BI533), -MIN(0, BI533/MAX(IF(ISNUMBER(BI$396:BI533), BI$396:BI533))-1), NA())</f>
        <v>0</v>
      </c>
      <c r="BJ1433" s="49">
        <f t="array" ref="BJ1433">IF(ISNUMBER(BJ533), -MIN(0, BJ533/MAX(IF(ISNUMBER(BJ$396:BJ533), BJ$396:BJ533))-1), NA())</f>
        <v>0</v>
      </c>
      <c r="BK1433" s="49">
        <f t="array" ref="BK1433">IF(ISNUMBER(BK533), -MIN(0, BK533/MAX(IF(ISNUMBER(BK$396:BK533), BK$396:BK533))-1), NA())</f>
        <v>0</v>
      </c>
      <c r="BL1433" s="49">
        <f t="array" ref="BL1433">IF(ISNUMBER(BL533), -MIN(0, BL533/MAX(IF(ISNUMBER(BL$396:BL533), BL$396:BL533))-1), NA())</f>
        <v>0</v>
      </c>
      <c r="BM1433" s="49">
        <f t="array" ref="BM1433">IF(ISNUMBER(BM533), -MIN(0, BM533/MAX(IF(ISNUMBER(BM$396:BM533), BM$396:BM533))-1), NA())</f>
        <v>0</v>
      </c>
      <c r="BN1433" s="49">
        <f t="array" ref="BN1433">IF(ISNUMBER(BN533), -MIN(0, BN533/MAX(IF(ISNUMBER(BN$396:BN533), BN$396:BN533))-1), NA())</f>
        <v>0</v>
      </c>
      <c r="BO1433" s="49">
        <f t="array" ref="BO1433">IF(ISNUMBER(BO533), -MIN(0, BO533/MAX(IF(ISNUMBER(BO$396:BO533), BO$396:BO533))-1), NA())</f>
        <v>0</v>
      </c>
      <c r="BP1433" s="49">
        <f t="array" ref="BP1433">IF(ISNUMBER(BP533), -MIN(0, BP533/MAX(IF(ISNUMBER(BP$396:BP533), BP$396:BP533))-1), NA())</f>
        <v>0</v>
      </c>
      <c r="BQ1433" s="49">
        <f t="array" ref="BQ1433">IF(ISNUMBER(BQ533), -MIN(0, BQ533/MAX(IF(ISNUMBER(BQ$396:BQ533), BQ$396:BQ533))-1), NA())</f>
        <v>0</v>
      </c>
      <c r="BR1433" s="49">
        <f t="array" ref="BR1433">IF(ISNUMBER(BR533), -MIN(0, BR533/MAX(IF(ISNUMBER(BR$396:BR533), BR$396:BR533))-1), NA())</f>
        <v>0</v>
      </c>
      <c r="BS1433" s="49">
        <f t="array" ref="BS1433">IF(ISNUMBER(BS533), -MIN(0, BS533/MAX(IF(ISNUMBER(BS$396:BS533), BS$396:BS533))-1), NA())</f>
        <v>0</v>
      </c>
    </row>
    <row r="1434" spans="2:71">
      <c r="B1434" s="48">
        <f t="shared" si="1133"/>
        <v>2008</v>
      </c>
      <c r="M1434" s="49">
        <f t="array" ref="M1434">IF(ISNUMBER(M534), -IF(M$91, MIN(0, M534/MAX(IF(ISNUMBER(M$396:M534), M$396:M534))-1), MIN(0, M684/MAX(IF(ISNUMBER(M$546:M684), M$546:M684))-1)), NA())</f>
        <v>0.30738346000000005</v>
      </c>
      <c r="N1434" s="49">
        <f t="array" ref="N1434">IF(ISNUMBER(N534), -IF(N$91, MIN(0, N534/MAX(IF(ISNUMBER(N$396:N534), N$396:N534))-1), MIN(0, N684/MAX(IF(ISNUMBER(N$546:N684), N$546:N684))-1)), NA())</f>
        <v>0.20201588000000004</v>
      </c>
      <c r="X1434" s="49">
        <f t="array" ref="X1434">IF(ISNUMBER(X534), -IF(X$91, MIN(0, X534/MAX(IF(ISNUMBER(X$396:X534), X$396:X534))-1), MIN(0, X684/MAX(IF(ISNUMBER(X$546:X684), X$546:X684))-1)), NA())</f>
        <v>0.27233693202324161</v>
      </c>
      <c r="Y1434" s="49">
        <f t="array" ref="Y1434">IF(ISNUMBER(Y534), -IF(Y$91, MIN(0, Y534/MAX(IF(ISNUMBER(Y$396:Y534), Y$396:Y534))-1), MIN(0, Y684/MAX(IF(ISNUMBER(Y$546:Y684), Y$546:Y684))-1)), NA())</f>
        <v>0.20201588000000004</v>
      </c>
      <c r="AA1434" s="49">
        <f t="array" ref="AA1434">IF(ISNUMBER(AA534), -MIN(0, AA534/MAX(IF(ISNUMBER(AA$396:AA534), AA$396:AA534))-1), NA())</f>
        <v>0.30738346000000005</v>
      </c>
      <c r="AB1434" s="49">
        <f t="array" ref="AB1434">IF(ISNUMBER(AB534), -MIN(0, AB534/MAX(IF(ISNUMBER(AB$396:AB534), AB$396:AB534))-1), NA())</f>
        <v>0.28181196124223096</v>
      </c>
      <c r="AC1434" s="49">
        <f t="array" ref="AC1434">IF(ISNUMBER(AC534), -MIN(0, AC534/MAX(IF(ISNUMBER(AC$396:AC534), AC$396:AC534))-1), NA())</f>
        <v>0.31010238124223088</v>
      </c>
      <c r="AD1434" s="49">
        <f t="array" ref="AD1434">IF(ISNUMBER(AD534), -MIN(0, AD534/MAX(IF(ISNUMBER(AD$396:AD534), AD$396:AD534))-1), NA())</f>
        <v>0.25598936934390504</v>
      </c>
      <c r="AE1434" s="49">
        <f t="array" ref="AE1434">IF(ISNUMBER(AE534), -MIN(0, AE534/MAX(IF(ISNUMBER(AE$396:AE534), AE$396:AE534))-1), NA())</f>
        <v>0.24229781868781008</v>
      </c>
      <c r="AG1434" s="49">
        <f t="array" ref="AG1434">IF(ISNUMBER(AG534), -MIN(0, AG534/MAX(IF(ISNUMBER(AG$396:AG534), AG$396:AG534))-1), NA())</f>
        <v>0</v>
      </c>
      <c r="AM1434" s="49">
        <f t="array" ref="AM1434">IF(ISNUMBER(AM534), -MIN(0, AM534/MAX(IF(ISNUMBER(AM$396:AM534), AM$396:AM534))-1), NA())</f>
        <v>0.26609547303171521</v>
      </c>
      <c r="AN1434" s="49">
        <f t="array" ref="AN1434">IF(ISNUMBER(AN534), -MIN(0, AN534/MAX(IF(ISNUMBER(AN$396:AN534), AN$396:AN534))-1), NA())</f>
        <v>1.7408561363636332E-2</v>
      </c>
      <c r="AO1434" s="49">
        <f t="array" ref="AO1434">IF(ISNUMBER(AO534), -MIN(0, AO534/MAX(IF(ISNUMBER(AO$396:AO534), AO$396:AO534))-1), NA())</f>
        <v>0.30237600343167315</v>
      </c>
      <c r="AP1434" s="49">
        <f t="array" ref="AP1434">IF(ISNUMBER(AP534), -MIN(0, AP534/MAX(IF(ISNUMBER(AP$396:AP534), AP$396:AP534))-1), NA())</f>
        <v>0.28275966994753077</v>
      </c>
      <c r="AQ1434" s="49">
        <f t="array" ref="AQ1434">IF(ISNUMBER(AQ534), -MIN(0, AQ534/MAX(IF(ISNUMBER(AQ$396:AQ534), AQ$396:AQ534))-1), NA())</f>
        <v>1.5220893863636453E-2</v>
      </c>
      <c r="AS1434" s="49">
        <f t="array" ref="AS1434">IF(ISNUMBER(AS534), -MIN(0, AS534/MAX(IF(ISNUMBER(AS$396:AS534), AS$396:AS534))-1), NA())</f>
        <v>0.20201588000000004</v>
      </c>
      <c r="AU1434" s="49">
        <f t="array" ref="AU1434">IF(ISNUMBER(AU534), -MIN(0, AU534/MAX(IF(ISNUMBER(AU$396:AU534), AU$396:AU534))-1), NA())</f>
        <v>0.22295319999999996</v>
      </c>
      <c r="AV1434" s="49">
        <f t="array" ref="AV1434">IF(ISNUMBER(AV534), -MIN(0, AV534/MAX(IF(ISNUMBER(AV$396:AV534), AV$396:AV534))-1), NA())</f>
        <v>9.8426600000000031E-2</v>
      </c>
      <c r="AW1434" s="49">
        <f t="array" ref="AW1434">IF(ISNUMBER(AW534), -MIN(0, AW534/MAX(IF(ISNUMBER(AW$396:AW534), AW$396:AW534))-1), NA())</f>
        <v>0.30313402000000012</v>
      </c>
      <c r="AX1434" s="49">
        <f t="array" ref="AX1434">IF(ISNUMBER(AX534), -MIN(0, AX534/MAX(IF(ISNUMBER(AX$396:AX534), AX$396:AX534))-1), NA())</f>
        <v>0.30738346000000005</v>
      </c>
      <c r="AY1434" s="49">
        <f t="array" ref="AY1434">IF(ISNUMBER(AY534), -MIN(0, AY534/MAX(IF(ISNUMBER(AY$396:AY534), AY$396:AY534))-1), NA())</f>
        <v>0.31528265</v>
      </c>
      <c r="AZ1434" s="49">
        <f t="array" ref="AZ1434">IF(ISNUMBER(AZ534), -MIN(0, AZ534/MAX(IF(ISNUMBER(AZ$396:AZ534), AZ$396:AZ534))-1), NA())</f>
        <v>0.30315322</v>
      </c>
      <c r="BA1434" s="49">
        <f t="array" ref="BA1434">IF(ISNUMBER(BA534), -MIN(0, BA534/MAX(IF(ISNUMBER(BA$396:BA534), BA$396:BA534))-1), NA())</f>
        <v>0.24504003499999993</v>
      </c>
      <c r="BB1434" s="49">
        <f t="array" ref="BB1434">IF(ISNUMBER(BB534), -MIN(0, BB534/MAX(IF(ISNUMBER(BB$396:BB534), BB$396:BB534))-1), NA())</f>
        <v>0.27233693202324161</v>
      </c>
      <c r="BC1434" s="49">
        <f t="array" ref="BC1434">IF(ISNUMBER(BC534), -MIN(0, BC534/MAX(IF(ISNUMBER(BC$396:BC534), BC$396:BC534))-1), NA())</f>
        <v>0.36049134351487588</v>
      </c>
      <c r="BD1434" s="49">
        <f t="array" ref="BD1434">IF(ISNUMBER(BD534), -MIN(0, BD534/MAX(IF(ISNUMBER(BD$396:BD534), BD$396:BD534))-1), NA())</f>
        <v>0.24410631000000005</v>
      </c>
      <c r="BE1434" s="49">
        <f t="array" ref="BE1434">IF(ISNUMBER(BE534), -MIN(0, BE534/MAX(IF(ISNUMBER(BE$396:BE534), BE$396:BE534))-1), NA())</f>
        <v>0.26792437071315756</v>
      </c>
      <c r="BF1434" s="49">
        <f t="array" ref="BF1434">IF(ISNUMBER(BF534), -MIN(0, BF534/MAX(IF(ISNUMBER(BF$396:BF534), BF$396:BF534))-1), NA())</f>
        <v>0.20204935999999996</v>
      </c>
      <c r="BG1434" s="49">
        <f t="array" ref="BG1434">IF(ISNUMBER(BG534), -MIN(0, BG534/MAX(IF(ISNUMBER(BG$396:BG534), BG$396:BG534))-1), NA())</f>
        <v>0.21980242696318952</v>
      </c>
      <c r="BH1434" s="49">
        <f t="array" ref="BH1434">IF(ISNUMBER(BH534), -MIN(0, BH534/MAX(IF(ISNUMBER(BH$396:BH534), BH$396:BH534))-1), NA())</f>
        <v>0.26568895999999997</v>
      </c>
      <c r="BI1434" s="49">
        <f t="array" ref="BI1434">IF(ISNUMBER(BI534), -MIN(0, BI534/MAX(IF(ISNUMBER(BI$396:BI534), BI$396:BI534))-1), NA())</f>
        <v>0.20201588000000004</v>
      </c>
      <c r="BJ1434" s="49">
        <f t="array" ref="BJ1434">IF(ISNUMBER(BJ534), -MIN(0, BJ534/MAX(IF(ISNUMBER(BJ$396:BJ534), BJ$396:BJ534))-1), NA())</f>
        <v>0.35737308000000001</v>
      </c>
      <c r="BK1434" s="49">
        <f t="array" ref="BK1434">IF(ISNUMBER(BK534), -MIN(0, BK534/MAX(IF(ISNUMBER(BK$396:BK534), BK$396:BK534))-1), NA())</f>
        <v>0.26112090242788999</v>
      </c>
      <c r="BL1434" s="49">
        <f t="array" ref="BL1434">IF(ISNUMBER(BL534), -MIN(0, BL534/MAX(IF(ISNUMBER(BL$396:BL534), BL$396:BL534))-1), NA())</f>
        <v>0.19942139999999997</v>
      </c>
      <c r="BM1434" s="49">
        <f t="array" ref="BM1434">IF(ISNUMBER(BM534), -MIN(0, BM534/MAX(IF(ISNUMBER(BM$396:BM534), BM$396:BM534))-1), NA())</f>
        <v>0.28085190000000004</v>
      </c>
      <c r="BN1434" s="49">
        <f t="array" ref="BN1434">IF(ISNUMBER(BN534), -MIN(0, BN534/MAX(IF(ISNUMBER(BN$396:BN534), BN$396:BN534))-1), NA())</f>
        <v>0.21761237482537821</v>
      </c>
      <c r="BO1434" s="49">
        <f t="array" ref="BO1434">IF(ISNUMBER(BO534), -MIN(0, BO534/MAX(IF(ISNUMBER(BO$396:BO534), BO$396:BO534))-1), NA())</f>
        <v>0.24818317986030247</v>
      </c>
      <c r="BP1434" s="49">
        <f t="array" ref="BP1434">IF(ISNUMBER(BP534), -MIN(0, BP534/MAX(IF(ISNUMBER(BP$396:BP534), BP$396:BP534))-1), NA())</f>
        <v>0.27826729988358534</v>
      </c>
      <c r="BQ1434" s="49">
        <f t="array" ref="BQ1434">IF(ISNUMBER(BQ534), -MIN(0, BQ534/MAX(IF(ISNUMBER(BQ$396:BQ534), BQ$396:BQ534))-1), NA())</f>
        <v>1.7408561363636332E-2</v>
      </c>
      <c r="BR1434" s="49">
        <f t="array" ref="BR1434">IF(ISNUMBER(BR534), -MIN(0, BR534/MAX(IF(ISNUMBER(BR$396:BR534), BR$396:BR534))-1), NA())</f>
        <v>0.23852790861490014</v>
      </c>
      <c r="BS1434" s="49">
        <f t="array" ref="BS1434">IF(ISNUMBER(BS534), -MIN(0, BS534/MAX(IF(ISNUMBER(BS$396:BS534), BS$396:BS534))-1), NA())</f>
        <v>0.11388904499999997</v>
      </c>
    </row>
    <row r="1435" spans="2:71">
      <c r="B1435" s="48">
        <f t="shared" si="1133"/>
        <v>2009</v>
      </c>
      <c r="M1435" s="49">
        <f t="array" ref="M1435">IF(ISNUMBER(M535), -IF(M$91, MIN(0, M535/MAX(IF(ISNUMBER(M$396:M535), M$396:M535))-1), MIN(0, M685/MAX(IF(ISNUMBER(M$546:M685), M$546:M685))-1)), NA())</f>
        <v>0.12345981656720939</v>
      </c>
      <c r="N1435" s="49">
        <f t="array" ref="N1435">IF(ISNUMBER(N535), -IF(N$91, MIN(0, N535/MAX(IF(ISNUMBER(N$396:N535), N$396:N535))-1), MIN(0, N685/MAX(IF(ISNUMBER(N$546:N685), N$546:N685))-1)), NA())</f>
        <v>4.5669883708056025E-2</v>
      </c>
      <c r="X1435" s="49">
        <f t="array" ref="X1435">IF(ISNUMBER(X535), -IF(X$91, MIN(0, X535/MAX(IF(ISNUMBER(X$396:X535), X$396:X535))-1), MIN(0, X685/MAX(IF(ISNUMBER(X$546:X685), X$546:X685))-1)), NA())</f>
        <v>9.9245578502525578E-2</v>
      </c>
      <c r="Y1435" s="49">
        <f t="array" ref="Y1435">IF(ISNUMBER(Y535), -IF(Y$91, MIN(0, Y535/MAX(IF(ISNUMBER(Y$396:Y535), Y$396:Y535))-1), MIN(0, Y685/MAX(IF(ISNUMBER(Y$546:Y685), Y$546:Y685))-1)), NA())</f>
        <v>4.5669883708056136E-2</v>
      </c>
      <c r="AA1435" s="49">
        <f t="array" ref="AA1435">IF(ISNUMBER(AA535), -MIN(0, AA535/MAX(IF(ISNUMBER(AA$396:AA535), AA$396:AA535))-1), NA())</f>
        <v>0.12345981656720939</v>
      </c>
      <c r="AB1435" s="49">
        <f t="array" ref="AB1435">IF(ISNUMBER(AB535), -MIN(0, AB535/MAX(IF(ISNUMBER(AB$396:AB535), AB$396:AB535))-1), NA())</f>
        <v>0.10400696569780465</v>
      </c>
      <c r="AC1435" s="49">
        <f t="array" ref="AC1435">IF(ISNUMBER(AC535), -MIN(0, AC535/MAX(IF(ISNUMBER(AC$396:AC535), AC$396:AC535))-1), NA())</f>
        <v>0.11058325743776043</v>
      </c>
      <c r="AD1435" s="49">
        <f t="array" ref="AD1435">IF(ISNUMBER(AD535), -MIN(0, AD535/MAX(IF(ISNUMBER(AD$396:AD535), AD$396:AD535))-1), NA())</f>
        <v>8.0279052643829951E-2</v>
      </c>
      <c r="AE1435" s="49">
        <f t="array" ref="AE1435">IF(ISNUMBER(AE535), -MIN(0, AE535/MAX(IF(ISNUMBER(AE$396:AE535), AE$396:AE535))-1), NA())</f>
        <v>5.1058173639188964E-2</v>
      </c>
      <c r="AG1435" s="49">
        <f t="array" ref="AG1435">IF(ISNUMBER(AG535), -MIN(0, AG535/MAX(IF(ISNUMBER(AG$396:AG535), AG$396:AG535))-1), NA())</f>
        <v>0</v>
      </c>
      <c r="AM1435" s="49">
        <f t="array" ref="AM1435">IF(ISNUMBER(AM535), -MIN(0, AM535/MAX(IF(ISNUMBER(AM$396:AM535), AM$396:AM535))-1), NA())</f>
        <v>0.10164149482606022</v>
      </c>
      <c r="AN1435" s="49">
        <f t="array" ref="AN1435">IF(ISNUMBER(AN535), -MIN(0, AN535/MAX(IF(ISNUMBER(AN$396:AN535), AN$396:AN535))-1), NA())</f>
        <v>0</v>
      </c>
      <c r="AO1435" s="49">
        <f t="array" ref="AO1435">IF(ISNUMBER(AO535), -MIN(0, AO535/MAX(IF(ISNUMBER(AO$396:AO535), AO$396:AO535))-1), NA())</f>
        <v>0.11454466386057338</v>
      </c>
      <c r="AP1435" s="49">
        <f t="array" ref="AP1435">IF(ISNUMBER(AP535), -MIN(0, AP535/MAX(IF(ISNUMBER(AP$396:AP535), AP$396:AP535))-1), NA())</f>
        <v>8.1701002734488437E-2</v>
      </c>
      <c r="AQ1435" s="49">
        <f t="array" ref="AQ1435">IF(ISNUMBER(AQ535), -MIN(0, AQ535/MAX(IF(ISNUMBER(AQ$396:AQ535), AQ$396:AQ535))-1), NA())</f>
        <v>0</v>
      </c>
      <c r="AS1435" s="49">
        <f t="array" ref="AS1435">IF(ISNUMBER(AS535), -MIN(0, AS535/MAX(IF(ISNUMBER(AS$396:AS535), AS$396:AS535))-1), NA())</f>
        <v>4.5669883708056136E-2</v>
      </c>
      <c r="AU1435" s="49">
        <f t="array" ref="AU1435">IF(ISNUMBER(AU535), -MIN(0, AU535/MAX(IF(ISNUMBER(AU$396:AU535), AU$396:AU535))-1), NA())</f>
        <v>5.0480902432839869E-2</v>
      </c>
      <c r="AV1435" s="49">
        <f t="array" ref="AV1435">IF(ISNUMBER(AV535), -MIN(0, AV535/MAX(IF(ISNUMBER(AV$396:AV535), AV$396:AV535))-1), NA())</f>
        <v>0</v>
      </c>
      <c r="AW1435" s="49">
        <f t="array" ref="AW1435">IF(ISNUMBER(AW535), -MIN(0, AW535/MAX(IF(ISNUMBER(AW$396:AW535), AW$396:AW535))-1), NA())</f>
        <v>0.13606799713418227</v>
      </c>
      <c r="AX1435" s="49">
        <f t="array" ref="AX1435">IF(ISNUMBER(AX535), -MIN(0, AX535/MAX(IF(ISNUMBER(AX$396:AX535), AX$396:AX535))-1), NA())</f>
        <v>0.12345981656720928</v>
      </c>
      <c r="AY1435" s="49">
        <f t="array" ref="AY1435">IF(ISNUMBER(AY535), -MIN(0, AY535/MAX(IF(ISNUMBER(AY$396:AY535), AY$396:AY535))-1), NA())</f>
        <v>0.13012370540481644</v>
      </c>
      <c r="AZ1435" s="49">
        <f t="array" ref="AZ1435">IF(ISNUMBER(AZ535), -MIN(0, AZ535/MAX(IF(ISNUMBER(AZ$396:AZ535), AZ$396:AZ535))-1), NA())</f>
        <v>0.12097505832816802</v>
      </c>
      <c r="BA1435" s="49">
        <f t="array" ref="BA1435">IF(ISNUMBER(BA535), -MIN(0, BA535/MAX(IF(ISNUMBER(BA$396:BA535), BA$396:BA535))-1), NA())</f>
        <v>6.1486411095559745E-2</v>
      </c>
      <c r="BB1435" s="49">
        <f t="array" ref="BB1435">IF(ISNUMBER(BB535), -MIN(0, BB535/MAX(IF(ISNUMBER(BB$396:BB535), BB$396:BB535))-1), NA())</f>
        <v>9.9245578502525578E-2</v>
      </c>
      <c r="BC1435" s="49">
        <f t="array" ref="BC1435">IF(ISNUMBER(BC535), -MIN(0, BC535/MAX(IF(ISNUMBER(BC$396:BC535), BC$396:BC535))-1), NA())</f>
        <v>0.13293033896194417</v>
      </c>
      <c r="BD1435" s="49">
        <f t="array" ref="BD1435">IF(ISNUMBER(BD535), -MIN(0, BD535/MAX(IF(ISNUMBER(BD$396:BD535), BD$396:BD535))-1), NA())</f>
        <v>7.8800259086060476E-2</v>
      </c>
      <c r="BE1435" s="49">
        <f t="array" ref="BE1435">IF(ISNUMBER(BE535), -MIN(0, BE535/MAX(IF(ISNUMBER(BE$396:BE535), BE$396:BE535))-1), NA())</f>
        <v>6.6603318117849697E-2</v>
      </c>
      <c r="BF1435" s="49">
        <f t="array" ref="BF1435">IF(ISNUMBER(BF535), -MIN(0, BF535/MAX(IF(ISNUMBER(BF$396:BF535), BF$396:BF535))-1), NA())</f>
        <v>4.0416566136170284E-2</v>
      </c>
      <c r="BG1435" s="49">
        <f t="array" ref="BG1435">IF(ISNUMBER(BG535), -MIN(0, BG535/MAX(IF(ISNUMBER(BG$396:BG535), BG$396:BG535))-1), NA())</f>
        <v>2.9465707591266765E-2</v>
      </c>
      <c r="BH1435" s="49">
        <f t="array" ref="BH1435">IF(ISNUMBER(BH535), -MIN(0, BH535/MAX(IF(ISNUMBER(BH$396:BH535), BH$396:BH535))-1), NA())</f>
        <v>7.2921778308131069E-2</v>
      </c>
      <c r="BI1435" s="49">
        <f t="array" ref="BI1435">IF(ISNUMBER(BI535), -MIN(0, BI535/MAX(IF(ISNUMBER(BI$396:BI535), BI$396:BI535))-1), NA())</f>
        <v>4.5669883708056136E-2</v>
      </c>
      <c r="BJ1435" s="49">
        <f t="array" ref="BJ1435">IF(ISNUMBER(BJ535), -MIN(0, BJ535/MAX(IF(ISNUMBER(BJ$396:BJ535), BJ$396:BJ535))-1), NA())</f>
        <v>0.16896774529947678</v>
      </c>
      <c r="BK1435" s="49">
        <f t="array" ref="BK1435">IF(ISNUMBER(BK535), -MIN(0, BK535/MAX(IF(ISNUMBER(BK$396:BK535), BK$396:BK535))-1), NA())</f>
        <v>8.4360292223486955E-2</v>
      </c>
      <c r="BL1435" s="49">
        <f t="array" ref="BL1435">IF(ISNUMBER(BL535), -MIN(0, BL535/MAX(IF(ISNUMBER(BL$396:BL535), BL$396:BL535))-1), NA())</f>
        <v>4.1306486037119949E-2</v>
      </c>
      <c r="BM1435" s="49">
        <f t="array" ref="BM1435">IF(ISNUMBER(BM535), -MIN(0, BM535/MAX(IF(ISNUMBER(BM$396:BM535), BM$396:BM535))-1), NA())</f>
        <v>9.7879535061115686E-2</v>
      </c>
      <c r="BN1435" s="49">
        <f t="array" ref="BN1435">IF(ISNUMBER(BN535), -MIN(0, BN535/MAX(IF(ISNUMBER(BN$396:BN535), BN$396:BN535))-1), NA())</f>
        <v>3.5815989005512194E-2</v>
      </c>
      <c r="BO1435" s="49">
        <f t="array" ref="BO1435">IF(ISNUMBER(BO535), -MIN(0, BO535/MAX(IF(ISNUMBER(BO$396:BO535), BO$396:BO535))-1), NA())</f>
        <v>6.3957493677265109E-2</v>
      </c>
      <c r="BP1435" s="49">
        <f t="array" ref="BP1435">IF(ISNUMBER(BP535), -MIN(0, BP535/MAX(IF(ISNUMBER(BP$396:BP535), BP$396:BP535))-1), NA())</f>
        <v>8.4744158001927472E-2</v>
      </c>
      <c r="BQ1435" s="49">
        <f t="array" ref="BQ1435">IF(ISNUMBER(BQ535), -MIN(0, BQ535/MAX(IF(ISNUMBER(BQ$396:BQ535), BQ$396:BQ535))-1), NA())</f>
        <v>0</v>
      </c>
      <c r="BR1435" s="49">
        <f t="array" ref="BR1435">IF(ISNUMBER(BR535), -MIN(0, BR535/MAX(IF(ISNUMBER(BR$396:BR535), BR$396:BR535))-1), NA())</f>
        <v>5.6250615678486549E-2</v>
      </c>
      <c r="BS1435" s="49">
        <f t="array" ref="BS1435">IF(ISNUMBER(BS535), -MIN(0, BS535/MAX(IF(ISNUMBER(BS$396:BS535), BS$396:BS535))-1), NA())</f>
        <v>0</v>
      </c>
    </row>
    <row r="1436" spans="2:71">
      <c r="B1436" s="48">
        <f t="shared" si="1133"/>
        <v>2010</v>
      </c>
      <c r="M1436" s="49">
        <f t="array" ref="M1436">IF(ISNUMBER(M536), -IF(M$91, MIN(0, M536/MAX(IF(ISNUMBER(M$396:M536), M$396:M536))-1), MIN(0, M686/MAX(IF(ISNUMBER(M$546:M686), M$546:M686))-1)), NA())</f>
        <v>8.0443944465258266E-3</v>
      </c>
      <c r="N1436" s="49">
        <f t="array" ref="N1436">IF(ISNUMBER(N536), -IF(N$91, MIN(0, N536/MAX(IF(ISNUMBER(N$396:N536), N$396:N536))-1), MIN(0, N686/MAX(IF(ISNUMBER(N$546:N686), N$546:N686))-1)), NA())</f>
        <v>0</v>
      </c>
      <c r="X1436" s="49">
        <f t="array" ref="X1436">IF(ISNUMBER(X536), -IF(X$91, MIN(0, X536/MAX(IF(ISNUMBER(X$396:X536), X$396:X536))-1), MIN(0, X686/MAX(IF(ISNUMBER(X$546:X686), X$546:X686))-1)), NA())</f>
        <v>0</v>
      </c>
      <c r="Y1436" s="49">
        <f t="array" ref="Y1436">IF(ISNUMBER(Y536), -IF(Y$91, MIN(0, Y536/MAX(IF(ISNUMBER(Y$396:Y536), Y$396:Y536))-1), MIN(0, Y686/MAX(IF(ISNUMBER(Y$546:Y686), Y$546:Y686))-1)), NA())</f>
        <v>0</v>
      </c>
      <c r="AA1436" s="49">
        <f t="array" ref="AA1436">IF(ISNUMBER(AA536), -MIN(0, AA536/MAX(IF(ISNUMBER(AA$396:AA536), AA$396:AA536))-1), NA())</f>
        <v>8.0443944465258266E-3</v>
      </c>
      <c r="AB1436" s="49">
        <f t="array" ref="AB1436">IF(ISNUMBER(AB536), -MIN(0, AB536/MAX(IF(ISNUMBER(AB$396:AB536), AB$396:AB536))-1), NA())</f>
        <v>0</v>
      </c>
      <c r="AC1436" s="49">
        <f t="array" ref="AC1436">IF(ISNUMBER(AC536), -MIN(0, AC536/MAX(IF(ISNUMBER(AC$396:AC536), AC$396:AC536))-1), NA())</f>
        <v>0</v>
      </c>
      <c r="AD1436" s="49">
        <f t="array" ref="AD1436">IF(ISNUMBER(AD536), -MIN(0, AD536/MAX(IF(ISNUMBER(AD$396:AD536), AD$396:AD536))-1), NA())</f>
        <v>0</v>
      </c>
      <c r="AE1436" s="49">
        <f t="array" ref="AE1436">IF(ISNUMBER(AE536), -MIN(0, AE536/MAX(IF(ISNUMBER(AE$396:AE536), AE$396:AE536))-1), NA())</f>
        <v>0</v>
      </c>
      <c r="AG1436" s="49">
        <f t="array" ref="AG1436">IF(ISNUMBER(AG536), -MIN(0, AG536/MAX(IF(ISNUMBER(AG$396:AG536), AG$396:AG536))-1), NA())</f>
        <v>0</v>
      </c>
      <c r="AM1436" s="49">
        <f t="array" ref="AM1436">IF(ISNUMBER(AM536), -MIN(0, AM536/MAX(IF(ISNUMBER(AM$396:AM536), AM$396:AM536))-1), NA())</f>
        <v>0</v>
      </c>
      <c r="AN1436" s="49">
        <f t="array" ref="AN1436">IF(ISNUMBER(AN536), -MIN(0, AN536/MAX(IF(ISNUMBER(AN$396:AN536), AN$396:AN536))-1), NA())</f>
        <v>0</v>
      </c>
      <c r="AO1436" s="49">
        <f t="array" ref="AO1436">IF(ISNUMBER(AO536), -MIN(0, AO536/MAX(IF(ISNUMBER(AO$396:AO536), AO$396:AO536))-1), NA())</f>
        <v>0</v>
      </c>
      <c r="AP1436" s="49">
        <f t="array" ref="AP1436">IF(ISNUMBER(AP536), -MIN(0, AP536/MAX(IF(ISNUMBER(AP$396:AP536), AP$396:AP536))-1), NA())</f>
        <v>0</v>
      </c>
      <c r="AQ1436" s="49">
        <f t="array" ref="AQ1436">IF(ISNUMBER(AQ536), -MIN(0, AQ536/MAX(IF(ISNUMBER(AQ$396:AQ536), AQ$396:AQ536))-1), NA())</f>
        <v>0</v>
      </c>
      <c r="AS1436" s="49">
        <f t="array" ref="AS1436">IF(ISNUMBER(AS536), -MIN(0, AS536/MAX(IF(ISNUMBER(AS$396:AS536), AS$396:AS536))-1), NA())</f>
        <v>0</v>
      </c>
      <c r="AU1436" s="49">
        <f t="array" ref="AU1436">IF(ISNUMBER(AU536), -MIN(0, AU536/MAX(IF(ISNUMBER(AU$396:AU536), AU$396:AU536))-1), NA())</f>
        <v>0</v>
      </c>
      <c r="AV1436" s="49">
        <f t="array" ref="AV1436">IF(ISNUMBER(AV536), -MIN(0, AV536/MAX(IF(ISNUMBER(AV$396:AV536), AV$396:AV536))-1), NA())</f>
        <v>0</v>
      </c>
      <c r="AW1436" s="49">
        <f t="array" ref="AW1436">IF(ISNUMBER(AW536), -MIN(0, AW536/MAX(IF(ISNUMBER(AW$396:AW536), AW$396:AW536))-1), NA())</f>
        <v>3.7019627132740873E-2</v>
      </c>
      <c r="AX1436" s="49">
        <f t="array" ref="AX1436">IF(ISNUMBER(AX536), -MIN(0, AX536/MAX(IF(ISNUMBER(AX$396:AX536), AX$396:AX536))-1), NA())</f>
        <v>8.0443944465258266E-3</v>
      </c>
      <c r="AY1436" s="49">
        <f t="array" ref="AY1436">IF(ISNUMBER(AY536), -MIN(0, AY536/MAX(IF(ISNUMBER(AY$396:AY536), AY$396:AY536))-1), NA())</f>
        <v>1.5808311935947006E-2</v>
      </c>
      <c r="AZ1436" s="49">
        <f t="array" ref="AZ1436">IF(ISNUMBER(AZ536), -MIN(0, AZ536/MAX(IF(ISNUMBER(AZ$396:AZ536), AZ$396:AZ536))-1), NA())</f>
        <v>0</v>
      </c>
      <c r="BA1436" s="49">
        <f t="array" ref="BA1436">IF(ISNUMBER(BA536), -MIN(0, BA536/MAX(IF(ISNUMBER(BA$396:BA536), BA$396:BA536))-1), NA())</f>
        <v>0</v>
      </c>
      <c r="BB1436" s="49">
        <f t="array" ref="BB1436">IF(ISNUMBER(BB536), -MIN(0, BB536/MAX(IF(ISNUMBER(BB$396:BB536), BB$396:BB536))-1), NA())</f>
        <v>0</v>
      </c>
      <c r="BC1436" s="49">
        <f t="array" ref="BC1436">IF(ISNUMBER(BC536), -MIN(0, BC536/MAX(IF(ISNUMBER(BC$396:BC536), BC$396:BC536))-1), NA())</f>
        <v>0</v>
      </c>
      <c r="BD1436" s="49">
        <f t="array" ref="BD1436">IF(ISNUMBER(BD536), -MIN(0, BD536/MAX(IF(ISNUMBER(BD$396:BD536), BD$396:BD536))-1), NA())</f>
        <v>0</v>
      </c>
      <c r="BE1436" s="49">
        <f t="array" ref="BE1436">IF(ISNUMBER(BE536), -MIN(0, BE536/MAX(IF(ISNUMBER(BE$396:BE536), BE$396:BE536))-1), NA())</f>
        <v>0</v>
      </c>
      <c r="BF1436" s="49">
        <f t="array" ref="BF1436">IF(ISNUMBER(BF536), -MIN(0, BF536/MAX(IF(ISNUMBER(BF$396:BF536), BF$396:BF536))-1), NA())</f>
        <v>0</v>
      </c>
      <c r="BG1436" s="49">
        <f t="array" ref="BG1436">IF(ISNUMBER(BG536), -MIN(0, BG536/MAX(IF(ISNUMBER(BG$396:BG536), BG$396:BG536))-1), NA())</f>
        <v>0</v>
      </c>
      <c r="BH1436" s="49">
        <f t="array" ref="BH1436">IF(ISNUMBER(BH536), -MIN(0, BH536/MAX(IF(ISNUMBER(BH$396:BH536), BH$396:BH536))-1), NA())</f>
        <v>0</v>
      </c>
      <c r="BI1436" s="49">
        <f t="array" ref="BI1436">IF(ISNUMBER(BI536), -MIN(0, BI536/MAX(IF(ISNUMBER(BI$396:BI536), BI$396:BI536))-1), NA())</f>
        <v>0</v>
      </c>
      <c r="BJ1436" s="49">
        <f t="array" ref="BJ1436">IF(ISNUMBER(BJ536), -MIN(0, BJ536/MAX(IF(ISNUMBER(BJ$396:BJ536), BJ$396:BJ536))-1), NA())</f>
        <v>5.0888125707136966E-2</v>
      </c>
      <c r="BK1436" s="49">
        <f t="array" ref="BK1436">IF(ISNUMBER(BK536), -MIN(0, BK536/MAX(IF(ISNUMBER(BK$396:BK536), BK$396:BK536))-1), NA())</f>
        <v>0</v>
      </c>
      <c r="BL1436" s="49">
        <f t="array" ref="BL1436">IF(ISNUMBER(BL536), -MIN(0, BL536/MAX(IF(ISNUMBER(BL$396:BL536), BL$396:BL536))-1), NA())</f>
        <v>0</v>
      </c>
      <c r="BM1436" s="49">
        <f t="array" ref="BM1436">IF(ISNUMBER(BM536), -MIN(0, BM536/MAX(IF(ISNUMBER(BM$396:BM536), BM$396:BM536))-1), NA())</f>
        <v>0</v>
      </c>
      <c r="BN1436" s="49">
        <f t="array" ref="BN1436">IF(ISNUMBER(BN536), -MIN(0, BN536/MAX(IF(ISNUMBER(BN$396:BN536), BN$396:BN536))-1), NA())</f>
        <v>0</v>
      </c>
      <c r="BO1436" s="49">
        <f t="array" ref="BO1436">IF(ISNUMBER(BO536), -MIN(0, BO536/MAX(IF(ISNUMBER(BO$396:BO536), BO$396:BO536))-1), NA())</f>
        <v>0</v>
      </c>
      <c r="BP1436" s="49">
        <f t="array" ref="BP1436">IF(ISNUMBER(BP536), -MIN(0, BP536/MAX(IF(ISNUMBER(BP$396:BP536), BP$396:BP536))-1), NA())</f>
        <v>0</v>
      </c>
      <c r="BQ1436" s="49">
        <f t="array" ref="BQ1436">IF(ISNUMBER(BQ536), -MIN(0, BQ536/MAX(IF(ISNUMBER(BQ$396:BQ536), BQ$396:BQ536))-1), NA())</f>
        <v>0</v>
      </c>
      <c r="BR1436" s="49">
        <f t="array" ref="BR1436">IF(ISNUMBER(BR536), -MIN(0, BR536/MAX(IF(ISNUMBER(BR$396:BR536), BR$396:BR536))-1), NA())</f>
        <v>0</v>
      </c>
      <c r="BS1436" s="49">
        <f t="array" ref="BS1436">IF(ISNUMBER(BS536), -MIN(0, BS536/MAX(IF(ISNUMBER(BS$396:BS536), BS$396:BS536))-1), NA())</f>
        <v>0</v>
      </c>
    </row>
    <row r="1437" spans="2:71">
      <c r="B1437" s="48">
        <f t="shared" si="1133"/>
        <v>2011</v>
      </c>
      <c r="M1437" s="49">
        <f t="array" ref="M1437">IF(ISNUMBER(M537), -IF(M$91, MIN(0, M537/MAX(IF(ISNUMBER(M$396:M537), M$396:M537))-1), MIN(0, M687/MAX(IF(ISNUMBER(M$546:M687), M$546:M687))-1)), NA())</f>
        <v>3.1607268222618834E-2</v>
      </c>
      <c r="N1437" s="49">
        <f t="array" ref="N1437">IF(ISNUMBER(N537), -IF(N$91, MIN(0, N537/MAX(IF(ISNUMBER(N$396:N537), N$396:N537))-1), MIN(0, N687/MAX(IF(ISNUMBER(N$546:N687), N$546:N687))-1)), NA())</f>
        <v>0</v>
      </c>
      <c r="X1437" s="49">
        <f t="array" ref="X1437">IF(ISNUMBER(X537), -IF(X$91, MIN(0, X537/MAX(IF(ISNUMBER(X$396:X537), X$396:X537))-1), MIN(0, X687/MAX(IF(ISNUMBER(X$546:X687), X$546:X687))-1)), NA())</f>
        <v>2.5969701130175049E-2</v>
      </c>
      <c r="Y1437" s="49">
        <f t="array" ref="Y1437">IF(ISNUMBER(Y537), -IF(Y$91, MIN(0, Y537/MAX(IF(ISNUMBER(Y$396:Y537), Y$396:Y537))-1), MIN(0, Y687/MAX(IF(ISNUMBER(Y$546:Y687), Y$546:Y687))-1)), NA())</f>
        <v>0</v>
      </c>
      <c r="AA1437" s="49">
        <f t="array" ref="AA1437">IF(ISNUMBER(AA537), -MIN(0, AA537/MAX(IF(ISNUMBER(AA$396:AA537), AA$396:AA537))-1), NA())</f>
        <v>3.1607268222618834E-2</v>
      </c>
      <c r="AB1437" s="49">
        <f t="array" ref="AB1437">IF(ISNUMBER(AB537), -MIN(0, AB537/MAX(IF(ISNUMBER(AB$396:AB537), AB$396:AB537))-1), NA())</f>
        <v>2.417735682957145E-2</v>
      </c>
      <c r="AC1437" s="49">
        <f t="array" ref="AC1437">IF(ISNUMBER(AC537), -MIN(0, AC537/MAX(IF(ISNUMBER(AC$396:AC537), AC$396:AC537))-1), NA())</f>
        <v>3.8357056829571357E-2</v>
      </c>
      <c r="AD1437" s="49">
        <f t="array" ref="AD1437">IF(ISNUMBER(AD537), -MIN(0, AD537/MAX(IF(ISNUMBER(AD$396:AD537), AD$396:AD537))-1), NA())</f>
        <v>1.4564030906852876E-2</v>
      </c>
      <c r="AE1437" s="49">
        <f t="array" ref="AE1437">IF(ISNUMBER(AE537), -MIN(0, AE537/MAX(IF(ISNUMBER(AE$396:AE537), AE$396:AE537))-1), NA())</f>
        <v>1.4913531813705694E-2</v>
      </c>
      <c r="AG1437" s="49">
        <f t="array" ref="AG1437">IF(ISNUMBER(AG537), -MIN(0, AG537/MAX(IF(ISNUMBER(AG$396:AG537), AG$396:AG537))-1), NA())</f>
        <v>0</v>
      </c>
      <c r="AM1437" s="49">
        <f t="array" ref="AM1437">IF(ISNUMBER(AM537), -MIN(0, AM537/MAX(IF(ISNUMBER(AM$396:AM537), AM$396:AM537))-1), NA())</f>
        <v>0</v>
      </c>
      <c r="AN1437" s="49">
        <f t="array" ref="AN1437">IF(ISNUMBER(AN537), -MIN(0, AN537/MAX(IF(ISNUMBER(AN$396:AN537), AN$396:AN537))-1), NA())</f>
        <v>0</v>
      </c>
      <c r="AO1437" s="49">
        <f t="array" ref="AO1437">IF(ISNUMBER(AO537), -MIN(0, AO537/MAX(IF(ISNUMBER(AO$396:AO537), AO$396:AO537))-1), NA())</f>
        <v>1.9435277622178448E-2</v>
      </c>
      <c r="AP1437" s="49">
        <f t="array" ref="AP1437">IF(ISNUMBER(AP537), -MIN(0, AP537/MAX(IF(ISNUMBER(AP$396:AP537), AP$396:AP537))-1), NA())</f>
        <v>2.1980996482457771E-2</v>
      </c>
      <c r="AQ1437" s="49">
        <f t="array" ref="AQ1437">IF(ISNUMBER(AQ537), -MIN(0, AQ537/MAX(IF(ISNUMBER(AQ$396:AQ537), AQ$396:AQ537))-1), NA())</f>
        <v>0</v>
      </c>
      <c r="AS1437" s="49">
        <f t="array" ref="AS1437">IF(ISNUMBER(AS537), -MIN(0, AS537/MAX(IF(ISNUMBER(AS$396:AS537), AS$396:AS537))-1), NA())</f>
        <v>0</v>
      </c>
      <c r="AU1437" s="49">
        <f t="array" ref="AU1437">IF(ISNUMBER(AU537), -MIN(0, AU537/MAX(IF(ISNUMBER(AU$396:AU537), AU$396:AU537))-1), NA())</f>
        <v>0</v>
      </c>
      <c r="AV1437" s="49">
        <f t="array" ref="AV1437">IF(ISNUMBER(AV537), -MIN(0, AV537/MAX(IF(ISNUMBER(AV$396:AV537), AV$396:AV537))-1), NA())</f>
        <v>0</v>
      </c>
      <c r="AW1437" s="49">
        <f t="array" ref="AW1437">IF(ISNUMBER(AW537), -MIN(0, AW537/MAX(IF(ISNUMBER(AW$396:AW537), AW$396:AW537))-1), NA())</f>
        <v>6.6955374272701373E-2</v>
      </c>
      <c r="AX1437" s="49">
        <f t="array" ref="AX1437">IF(ISNUMBER(AX537), -MIN(0, AX537/MAX(IF(ISNUMBER(AX$396:AX537), AX$396:AX537))-1), NA())</f>
        <v>3.1607268222618723E-2</v>
      </c>
      <c r="AY1437" s="49">
        <f t="array" ref="AY1437">IF(ISNUMBER(AY537), -MIN(0, AY537/MAX(IF(ISNUMBER(AY$396:AY537), AY$396:AY537))-1), NA())</f>
        <v>3.3599358084660191E-2</v>
      </c>
      <c r="AZ1437" s="49">
        <f t="array" ref="AZ1437">IF(ISNUMBER(AZ537), -MIN(0, AZ537/MAX(IF(ISNUMBER(AZ$396:AZ537), AZ$396:AZ537))-1), NA())</f>
        <v>8.4379039999999961E-3</v>
      </c>
      <c r="BA1437" s="49">
        <f t="array" ref="BA1437">IF(ISNUMBER(BA537), -MIN(0, BA537/MAX(IF(ISNUMBER(BA$396:BA537), BA$396:BA537))-1), NA())</f>
        <v>1.1876294999999981E-2</v>
      </c>
      <c r="BB1437" s="49">
        <f t="array" ref="BB1437">IF(ISNUMBER(BB537), -MIN(0, BB537/MAX(IF(ISNUMBER(BB$396:BB537), BB$396:BB537))-1), NA())</f>
        <v>2.5969701130175049E-2</v>
      </c>
      <c r="BC1437" s="49">
        <f t="array" ref="BC1437">IF(ISNUMBER(BC537), -MIN(0, BC537/MAX(IF(ISNUMBER(BC$396:BC537), BC$396:BC537))-1), NA())</f>
        <v>4.9547530000000006E-2</v>
      </c>
      <c r="BD1437" s="49">
        <f t="array" ref="BD1437">IF(ISNUMBER(BD537), -MIN(0, BD537/MAX(IF(ISNUMBER(BD$396:BD537), BD$396:BD537))-1), NA())</f>
        <v>0</v>
      </c>
      <c r="BE1437" s="49">
        <f t="array" ref="BE1437">IF(ISNUMBER(BE537), -MIN(0, BE537/MAX(IF(ISNUMBER(BE$396:BE537), BE$396:BE537))-1), NA())</f>
        <v>0</v>
      </c>
      <c r="BF1437" s="49">
        <f t="array" ref="BF1437">IF(ISNUMBER(BF537), -MIN(0, BF537/MAX(IF(ISNUMBER(BF$396:BF537), BF$396:BF537))-1), NA())</f>
        <v>0</v>
      </c>
      <c r="BG1437" s="49">
        <f t="array" ref="BG1437">IF(ISNUMBER(BG537), -MIN(0, BG537/MAX(IF(ISNUMBER(BG$396:BG537), BG$396:BG537))-1), NA())</f>
        <v>1.6496674097742803E-2</v>
      </c>
      <c r="BH1437" s="49">
        <f t="array" ref="BH1437">IF(ISNUMBER(BH537), -MIN(0, BH537/MAX(IF(ISNUMBER(BH$396:BH537), BH$396:BH537))-1), NA())</f>
        <v>0</v>
      </c>
      <c r="BI1437" s="49">
        <f t="array" ref="BI1437">IF(ISNUMBER(BI537), -MIN(0, BI537/MAX(IF(ISNUMBER(BI$396:BI537), BI$396:BI537))-1), NA())</f>
        <v>0</v>
      </c>
      <c r="BJ1437" s="49">
        <f t="array" ref="BJ1437">IF(ISNUMBER(BJ537), -MIN(0, BJ537/MAX(IF(ISNUMBER(BJ$396:BJ537), BJ$396:BJ537))-1), NA())</f>
        <v>7.4305268756883813E-2</v>
      </c>
      <c r="BK1437" s="49">
        <f t="array" ref="BK1437">IF(ISNUMBER(BK537), -MIN(0, BK537/MAX(IF(ISNUMBER(BK$396:BK537), BK$396:BK537))-1), NA())</f>
        <v>3.2161117606210099E-2</v>
      </c>
      <c r="BL1437" s="49">
        <f t="array" ref="BL1437">IF(ISNUMBER(BL537), -MIN(0, BL537/MAX(IF(ISNUMBER(BL$396:BL537), BL$396:BL537))-1), NA())</f>
        <v>0</v>
      </c>
      <c r="BM1437" s="49">
        <f t="array" ref="BM1437">IF(ISNUMBER(BM537), -MIN(0, BM537/MAX(IF(ISNUMBER(BM$396:BM537), BM$396:BM537))-1), NA())</f>
        <v>1.1013330000000376E-3</v>
      </c>
      <c r="BN1437" s="49">
        <f t="array" ref="BN1437">IF(ISNUMBER(BN537), -MIN(0, BN537/MAX(IF(ISNUMBER(BN$396:BN537), BN$396:BN537))-1), NA())</f>
        <v>0</v>
      </c>
      <c r="BO1437" s="49">
        <f t="array" ref="BO1437">IF(ISNUMBER(BO537), -MIN(0, BO537/MAX(IF(ISNUMBER(BO$396:BO537), BO$396:BO537))-1), NA())</f>
        <v>0</v>
      </c>
      <c r="BP1437" s="49">
        <f t="array" ref="BP1437">IF(ISNUMBER(BP537), -MIN(0, BP537/MAX(IF(ISNUMBER(BP$396:BP537), BP$396:BP537))-1), NA())</f>
        <v>0</v>
      </c>
      <c r="BQ1437" s="49">
        <f t="array" ref="BQ1437">IF(ISNUMBER(BQ537), -MIN(0, BQ537/MAX(IF(ISNUMBER(BQ$396:BQ537), BQ$396:BQ537))-1), NA())</f>
        <v>0</v>
      </c>
      <c r="BR1437" s="49">
        <f t="array" ref="BR1437">IF(ISNUMBER(BR537), -MIN(0, BR537/MAX(IF(ISNUMBER(BR$396:BR537), BR$396:BR537))-1), NA())</f>
        <v>0</v>
      </c>
      <c r="BS1437" s="49">
        <f t="array" ref="BS1437">IF(ISNUMBER(BS537), -MIN(0, BS537/MAX(IF(ISNUMBER(BS$396:BS537), BS$396:BS537))-1), NA())</f>
        <v>0</v>
      </c>
    </row>
    <row r="1438" spans="2:71">
      <c r="B1438" s="48">
        <f t="shared" si="1133"/>
        <v>2012</v>
      </c>
      <c r="M1438" s="49">
        <f t="array" ref="M1438">IF(ISNUMBER(M538), -IF(M$91, MIN(0, M538/MAX(IF(ISNUMBER(M$396:M538), M$396:M538))-1), MIN(0, M688/MAX(IF(ISNUMBER(M$546:M688), M$546:M688))-1)), NA())</f>
        <v>0</v>
      </c>
      <c r="N1438" s="49">
        <f t="array" ref="N1438">IF(ISNUMBER(N538), -IF(N$91, MIN(0, N538/MAX(IF(ISNUMBER(N$396:N538), N$396:N538))-1), MIN(0, N688/MAX(IF(ISNUMBER(N$546:N688), N$546:N688))-1)), NA())</f>
        <v>0</v>
      </c>
      <c r="X1438" s="49">
        <f t="array" ref="X1438">IF(ISNUMBER(X538), -IF(X$91, MIN(0, X538/MAX(IF(ISNUMBER(X$396:X538), X$396:X538))-1), MIN(0, X688/MAX(IF(ISNUMBER(X$546:X688), X$546:X688))-1)), NA())</f>
        <v>0</v>
      </c>
      <c r="Y1438" s="49">
        <f t="array" ref="Y1438">IF(ISNUMBER(Y538), -IF(Y$91, MIN(0, Y538/MAX(IF(ISNUMBER(Y$396:Y538), Y$396:Y538))-1), MIN(0, Y688/MAX(IF(ISNUMBER(Y$546:Y688), Y$546:Y688))-1)), NA())</f>
        <v>0</v>
      </c>
      <c r="AA1438" s="49">
        <f t="array" ref="AA1438">IF(ISNUMBER(AA538), -MIN(0, AA538/MAX(IF(ISNUMBER(AA$396:AA538), AA$396:AA538))-1), NA())</f>
        <v>0</v>
      </c>
      <c r="AB1438" s="49">
        <f t="array" ref="AB1438">IF(ISNUMBER(AB538), -MIN(0, AB538/MAX(IF(ISNUMBER(AB$396:AB538), AB$396:AB538))-1), NA())</f>
        <v>0</v>
      </c>
      <c r="AC1438" s="49">
        <f t="array" ref="AC1438">IF(ISNUMBER(AC538), -MIN(0, AC538/MAX(IF(ISNUMBER(AC$396:AC538), AC$396:AC538))-1), NA())</f>
        <v>0</v>
      </c>
      <c r="AD1438" s="49">
        <f t="array" ref="AD1438">IF(ISNUMBER(AD538), -MIN(0, AD538/MAX(IF(ISNUMBER(AD$396:AD538), AD$396:AD538))-1), NA())</f>
        <v>0</v>
      </c>
      <c r="AE1438" s="49">
        <f t="array" ref="AE1438">IF(ISNUMBER(AE538), -MIN(0, AE538/MAX(IF(ISNUMBER(AE$396:AE538), AE$396:AE538))-1), NA())</f>
        <v>0</v>
      </c>
      <c r="AG1438" s="49">
        <f t="array" ref="AG1438">IF(ISNUMBER(AG538), -MIN(0, AG538/MAX(IF(ISNUMBER(AG$396:AG538), AG$396:AG538))-1), NA())</f>
        <v>0</v>
      </c>
      <c r="AM1438" s="49">
        <f t="array" ref="AM1438">IF(ISNUMBER(AM538), -MIN(0, AM538/MAX(IF(ISNUMBER(AM$396:AM538), AM$396:AM538))-1), NA())</f>
        <v>0</v>
      </c>
      <c r="AN1438" s="49">
        <f t="array" ref="AN1438">IF(ISNUMBER(AN538), -MIN(0, AN538/MAX(IF(ISNUMBER(AN$396:AN538), AN$396:AN538))-1), NA())</f>
        <v>0</v>
      </c>
      <c r="AO1438" s="49">
        <f t="array" ref="AO1438">IF(ISNUMBER(AO538), -MIN(0, AO538/MAX(IF(ISNUMBER(AO$396:AO538), AO$396:AO538))-1), NA())</f>
        <v>0</v>
      </c>
      <c r="AP1438" s="49">
        <f t="array" ref="AP1438">IF(ISNUMBER(AP538), -MIN(0, AP538/MAX(IF(ISNUMBER(AP$396:AP538), AP$396:AP538))-1), NA())</f>
        <v>0</v>
      </c>
      <c r="AQ1438" s="49">
        <f t="array" ref="AQ1438">IF(ISNUMBER(AQ538), -MIN(0, AQ538/MAX(IF(ISNUMBER(AQ$396:AQ538), AQ$396:AQ538))-1), NA())</f>
        <v>0</v>
      </c>
      <c r="AS1438" s="49">
        <f t="array" ref="AS1438">IF(ISNUMBER(AS538), -MIN(0, AS538/MAX(IF(ISNUMBER(AS$396:AS538), AS$396:AS538))-1), NA())</f>
        <v>0</v>
      </c>
      <c r="AU1438" s="49">
        <f t="array" ref="AU1438">IF(ISNUMBER(AU538), -MIN(0, AU538/MAX(IF(ISNUMBER(AU$396:AU538), AU$396:AU538))-1), NA())</f>
        <v>0</v>
      </c>
      <c r="AV1438" s="49">
        <f t="array" ref="AV1438">IF(ISNUMBER(AV538), -MIN(0, AV538/MAX(IF(ISNUMBER(AV$396:AV538), AV$396:AV538))-1), NA())</f>
        <v>0</v>
      </c>
      <c r="AW1438" s="49">
        <f t="array" ref="AW1438">IF(ISNUMBER(AW538), -MIN(0, AW538/MAX(IF(ISNUMBER(AW$396:AW538), AW$396:AW538))-1), NA())</f>
        <v>0</v>
      </c>
      <c r="AX1438" s="49">
        <f t="array" ref="AX1438">IF(ISNUMBER(AX538), -MIN(0, AX538/MAX(IF(ISNUMBER(AX$396:AX538), AX$396:AX538))-1), NA())</f>
        <v>0</v>
      </c>
      <c r="AY1438" s="49">
        <f t="array" ref="AY1438">IF(ISNUMBER(AY538), -MIN(0, AY538/MAX(IF(ISNUMBER(AY$396:AY538), AY$396:AY538))-1), NA())</f>
        <v>0</v>
      </c>
      <c r="AZ1438" s="49">
        <f t="array" ref="AZ1438">IF(ISNUMBER(AZ538), -MIN(0, AZ538/MAX(IF(ISNUMBER(AZ$396:AZ538), AZ$396:AZ538))-1), NA())</f>
        <v>0</v>
      </c>
      <c r="BA1438" s="49">
        <f t="array" ref="BA1438">IF(ISNUMBER(BA538), -MIN(0, BA538/MAX(IF(ISNUMBER(BA$396:BA538), BA$396:BA538))-1), NA())</f>
        <v>0</v>
      </c>
      <c r="BB1438" s="49">
        <f t="array" ref="BB1438">IF(ISNUMBER(BB538), -MIN(0, BB538/MAX(IF(ISNUMBER(BB$396:BB538), BB$396:BB538))-1), NA())</f>
        <v>0</v>
      </c>
      <c r="BC1438" s="49">
        <f t="array" ref="BC1438">IF(ISNUMBER(BC538), -MIN(0, BC538/MAX(IF(ISNUMBER(BC$396:BC538), BC$396:BC538))-1), NA())</f>
        <v>0</v>
      </c>
      <c r="BD1438" s="49">
        <f t="array" ref="BD1438">IF(ISNUMBER(BD538), -MIN(0, BD538/MAX(IF(ISNUMBER(BD$396:BD538), BD$396:BD538))-1), NA())</f>
        <v>0</v>
      </c>
      <c r="BE1438" s="49">
        <f t="array" ref="BE1438">IF(ISNUMBER(BE538), -MIN(0, BE538/MAX(IF(ISNUMBER(BE$396:BE538), BE$396:BE538))-1), NA())</f>
        <v>0</v>
      </c>
      <c r="BF1438" s="49">
        <f t="array" ref="BF1438">IF(ISNUMBER(BF538), -MIN(0, BF538/MAX(IF(ISNUMBER(BF$396:BF538), BF$396:BF538))-1), NA())</f>
        <v>0</v>
      </c>
      <c r="BG1438" s="49">
        <f t="array" ref="BG1438">IF(ISNUMBER(BG538), -MIN(0, BG538/MAX(IF(ISNUMBER(BG$396:BG538), BG$396:BG538))-1), NA())</f>
        <v>0</v>
      </c>
      <c r="BH1438" s="49">
        <f t="array" ref="BH1438">IF(ISNUMBER(BH538), -MIN(0, BH538/MAX(IF(ISNUMBER(BH$396:BH538), BH$396:BH538))-1), NA())</f>
        <v>0</v>
      </c>
      <c r="BI1438" s="49">
        <f t="array" ref="BI1438">IF(ISNUMBER(BI538), -MIN(0, BI538/MAX(IF(ISNUMBER(BI$396:BI538), BI$396:BI538))-1), NA())</f>
        <v>0</v>
      </c>
      <c r="BJ1438" s="49">
        <f t="array" ref="BJ1438">IF(ISNUMBER(BJ538), -MIN(0, BJ538/MAX(IF(ISNUMBER(BJ$396:BJ538), BJ$396:BJ538))-1), NA())</f>
        <v>0</v>
      </c>
      <c r="BK1438" s="49">
        <f t="array" ref="BK1438">IF(ISNUMBER(BK538), -MIN(0, BK538/MAX(IF(ISNUMBER(BK$396:BK538), BK$396:BK538))-1), NA())</f>
        <v>0</v>
      </c>
      <c r="BL1438" s="49">
        <f t="array" ref="BL1438">IF(ISNUMBER(BL538), -MIN(0, BL538/MAX(IF(ISNUMBER(BL$396:BL538), BL$396:BL538))-1), NA())</f>
        <v>0</v>
      </c>
      <c r="BM1438" s="49">
        <f t="array" ref="BM1438">IF(ISNUMBER(BM538), -MIN(0, BM538/MAX(IF(ISNUMBER(BM$396:BM538), BM$396:BM538))-1), NA())</f>
        <v>0</v>
      </c>
      <c r="BN1438" s="49">
        <f t="array" ref="BN1438">IF(ISNUMBER(BN538), -MIN(0, BN538/MAX(IF(ISNUMBER(BN$396:BN538), BN$396:BN538))-1), NA())</f>
        <v>0</v>
      </c>
      <c r="BO1438" s="49">
        <f t="array" ref="BO1438">IF(ISNUMBER(BO538), -MIN(0, BO538/MAX(IF(ISNUMBER(BO$396:BO538), BO$396:BO538))-1), NA())</f>
        <v>0</v>
      </c>
      <c r="BP1438" s="49">
        <f t="array" ref="BP1438">IF(ISNUMBER(BP538), -MIN(0, BP538/MAX(IF(ISNUMBER(BP$396:BP538), BP$396:BP538))-1), NA())</f>
        <v>0</v>
      </c>
      <c r="BQ1438" s="49">
        <f t="array" ref="BQ1438">IF(ISNUMBER(BQ538), -MIN(0, BQ538/MAX(IF(ISNUMBER(BQ$396:BQ538), BQ$396:BQ538))-1), NA())</f>
        <v>0</v>
      </c>
      <c r="BR1438" s="49">
        <f t="array" ref="BR1438">IF(ISNUMBER(BR538), -MIN(0, BR538/MAX(IF(ISNUMBER(BR$396:BR538), BR$396:BR538))-1), NA())</f>
        <v>0</v>
      </c>
      <c r="BS1438" s="49">
        <f t="array" ref="BS1438">IF(ISNUMBER(BS538), -MIN(0, BS538/MAX(IF(ISNUMBER(BS$396:BS538), BS$396:BS538))-1), NA())</f>
        <v>0</v>
      </c>
    </row>
    <row r="1439" spans="2:71">
      <c r="B1439" s="48">
        <f t="shared" si="1133"/>
        <v>2013</v>
      </c>
      <c r="M1439" s="49">
        <f t="array" ref="M1439">IF(ISNUMBER(M539), -IF(M$91, MIN(0, M539/MAX(IF(ISNUMBER(M$396:M539), M$396:M539))-1), MIN(0, M689/MAX(IF(ISNUMBER(M$546:M689), M$546:M689))-1)), NA())</f>
        <v>0</v>
      </c>
      <c r="N1439" s="49">
        <f t="array" ref="N1439">IF(ISNUMBER(N539), -IF(N$91, MIN(0, N539/MAX(IF(ISNUMBER(N$396:N539), N$396:N539))-1), MIN(0, N689/MAX(IF(ISNUMBER(N$546:N689), N$546:N689))-1)), NA())</f>
        <v>0</v>
      </c>
      <c r="X1439" s="49">
        <f t="array" ref="X1439">IF(ISNUMBER(X539), -IF(X$91, MIN(0, X539/MAX(IF(ISNUMBER(X$396:X539), X$396:X539))-1), MIN(0, X689/MAX(IF(ISNUMBER(X$546:X689), X$546:X689))-1)), NA())</f>
        <v>0</v>
      </c>
      <c r="Y1439" s="49">
        <f t="array" ref="Y1439">IF(ISNUMBER(Y539), -IF(Y$91, MIN(0, Y539/MAX(IF(ISNUMBER(Y$396:Y539), Y$396:Y539))-1), MIN(0, Y689/MAX(IF(ISNUMBER(Y$546:Y689), Y$546:Y689))-1)), NA())</f>
        <v>0</v>
      </c>
      <c r="AA1439" s="49">
        <f t="array" ref="AA1439">IF(ISNUMBER(AA539), -MIN(0, AA539/MAX(IF(ISNUMBER(AA$396:AA539), AA$396:AA539))-1), NA())</f>
        <v>0</v>
      </c>
      <c r="AB1439" s="49">
        <f t="array" ref="AB1439">IF(ISNUMBER(AB539), -MIN(0, AB539/MAX(IF(ISNUMBER(AB$396:AB539), AB$396:AB539))-1), NA())</f>
        <v>0</v>
      </c>
      <c r="AC1439" s="49">
        <f t="array" ref="AC1439">IF(ISNUMBER(AC539), -MIN(0, AC539/MAX(IF(ISNUMBER(AC$396:AC539), AC$396:AC539))-1), NA())</f>
        <v>0</v>
      </c>
      <c r="AD1439" s="49">
        <f t="array" ref="AD1439">IF(ISNUMBER(AD539), -MIN(0, AD539/MAX(IF(ISNUMBER(AD$396:AD539), AD$396:AD539))-1), NA())</f>
        <v>0</v>
      </c>
      <c r="AE1439" s="49">
        <f t="array" ref="AE1439">IF(ISNUMBER(AE539), -MIN(0, AE539/MAX(IF(ISNUMBER(AE$396:AE539), AE$396:AE539))-1), NA())</f>
        <v>0</v>
      </c>
      <c r="AG1439" s="49">
        <f t="array" ref="AG1439">IF(ISNUMBER(AG539), -MIN(0, AG539/MAX(IF(ISNUMBER(AG$396:AG539), AG$396:AG539))-1), NA())</f>
        <v>0</v>
      </c>
      <c r="AM1439" s="49">
        <f t="array" ref="AM1439">IF(ISNUMBER(AM539), -MIN(0, AM539/MAX(IF(ISNUMBER(AM$396:AM539), AM$396:AM539))-1), NA())</f>
        <v>0</v>
      </c>
      <c r="AN1439" s="49">
        <f t="array" ref="AN1439">IF(ISNUMBER(AN539), -MIN(0, AN539/MAX(IF(ISNUMBER(AN$396:AN539), AN$396:AN539))-1), NA())</f>
        <v>1.8998532787391831E-2</v>
      </c>
      <c r="AO1439" s="49">
        <f t="array" ref="AO1439">IF(ISNUMBER(AO539), -MIN(0, AO539/MAX(IF(ISNUMBER(AO$396:AO539), AO$396:AO539))-1), NA())</f>
        <v>0</v>
      </c>
      <c r="AP1439" s="49">
        <f t="array" ref="AP1439">IF(ISNUMBER(AP539), -MIN(0, AP539/MAX(IF(ISNUMBER(AP$396:AP539), AP$396:AP539))-1), NA())</f>
        <v>0</v>
      </c>
      <c r="AQ1439" s="49">
        <f t="array" ref="AQ1439">IF(ISNUMBER(AQ539), -MIN(0, AQ539/MAX(IF(ISNUMBER(AQ$396:AQ539), AQ$396:AQ539))-1), NA())</f>
        <v>2.8291022787391817E-2</v>
      </c>
      <c r="AS1439" s="49">
        <f t="array" ref="AS1439">IF(ISNUMBER(AS539), -MIN(0, AS539/MAX(IF(ISNUMBER(AS$396:AS539), AS$396:AS539))-1), NA())</f>
        <v>0</v>
      </c>
      <c r="AU1439" s="49">
        <f t="array" ref="AU1439">IF(ISNUMBER(AU539), -MIN(0, AU539/MAX(IF(ISNUMBER(AU$396:AU539), AU$396:AU539))-1), NA())</f>
        <v>0</v>
      </c>
      <c r="AV1439" s="49">
        <f t="array" ref="AV1439">IF(ISNUMBER(AV539), -MIN(0, AV539/MAX(IF(ISNUMBER(AV$396:AV539), AV$396:AV539))-1), NA())</f>
        <v>0</v>
      </c>
      <c r="AW1439" s="49">
        <f t="array" ref="AW1439">IF(ISNUMBER(AW539), -MIN(0, AW539/MAX(IF(ISNUMBER(AW$396:AW539), AW$396:AW539))-1), NA())</f>
        <v>0</v>
      </c>
      <c r="AX1439" s="49">
        <f t="array" ref="AX1439">IF(ISNUMBER(AX539), -MIN(0, AX539/MAX(IF(ISNUMBER(AX$396:AX539), AX$396:AX539))-1), NA())</f>
        <v>0</v>
      </c>
      <c r="AY1439" s="49">
        <f t="array" ref="AY1439">IF(ISNUMBER(AY539), -MIN(0, AY539/MAX(IF(ISNUMBER(AY$396:AY539), AY$396:AY539))-1), NA())</f>
        <v>0</v>
      </c>
      <c r="AZ1439" s="49">
        <f t="array" ref="AZ1439">IF(ISNUMBER(AZ539), -MIN(0, AZ539/MAX(IF(ISNUMBER(AZ$396:AZ539), AZ$396:AZ539))-1), NA())</f>
        <v>0</v>
      </c>
      <c r="BA1439" s="49">
        <f t="array" ref="BA1439">IF(ISNUMBER(BA539), -MIN(0, BA539/MAX(IF(ISNUMBER(BA$396:BA539), BA$396:BA539))-1), NA())</f>
        <v>0</v>
      </c>
      <c r="BB1439" s="49">
        <f t="array" ref="BB1439">IF(ISNUMBER(BB539), -MIN(0, BB539/MAX(IF(ISNUMBER(BB$396:BB539), BB$396:BB539))-1), NA())</f>
        <v>0</v>
      </c>
      <c r="BC1439" s="49">
        <f t="array" ref="BC1439">IF(ISNUMBER(BC539), -MIN(0, BC539/MAX(IF(ISNUMBER(BC$396:BC539), BC$396:BC539))-1), NA())</f>
        <v>0</v>
      </c>
      <c r="BD1439" s="49">
        <f t="array" ref="BD1439">IF(ISNUMBER(BD539), -MIN(0, BD539/MAX(IF(ISNUMBER(BD$396:BD539), BD$396:BD539))-1), NA())</f>
        <v>0</v>
      </c>
      <c r="BE1439" s="49">
        <f t="array" ref="BE1439">IF(ISNUMBER(BE539), -MIN(0, BE539/MAX(IF(ISNUMBER(BE$396:BE539), BE$396:BE539))-1), NA())</f>
        <v>0</v>
      </c>
      <c r="BF1439" s="49">
        <f t="array" ref="BF1439">IF(ISNUMBER(BF539), -MIN(0, BF539/MAX(IF(ISNUMBER(BF$396:BF539), BF$396:BF539))-1), NA())</f>
        <v>0</v>
      </c>
      <c r="BG1439" s="49">
        <f t="array" ref="BG1439">IF(ISNUMBER(BG539), -MIN(0, BG539/MAX(IF(ISNUMBER(BG$396:BG539), BG$396:BG539))-1), NA())</f>
        <v>0</v>
      </c>
      <c r="BH1439" s="49">
        <f t="array" ref="BH1439">IF(ISNUMBER(BH539), -MIN(0, BH539/MAX(IF(ISNUMBER(BH$396:BH539), BH$396:BH539))-1), NA())</f>
        <v>0</v>
      </c>
      <c r="BI1439" s="49">
        <f t="array" ref="BI1439">IF(ISNUMBER(BI539), -MIN(0, BI539/MAX(IF(ISNUMBER(BI$396:BI539), BI$396:BI539))-1), NA())</f>
        <v>0</v>
      </c>
      <c r="BJ1439" s="49">
        <f t="array" ref="BJ1439">IF(ISNUMBER(BJ539), -MIN(0, BJ539/MAX(IF(ISNUMBER(BJ$396:BJ539), BJ$396:BJ539))-1), NA())</f>
        <v>0</v>
      </c>
      <c r="BK1439" s="49">
        <f t="array" ref="BK1439">IF(ISNUMBER(BK539), -MIN(0, BK539/MAX(IF(ISNUMBER(BK$396:BK539), BK$396:BK539))-1), NA())</f>
        <v>0</v>
      </c>
      <c r="BL1439" s="49">
        <f t="array" ref="BL1439">IF(ISNUMBER(BL539), -MIN(0, BL539/MAX(IF(ISNUMBER(BL$396:BL539), BL$396:BL539))-1), NA())</f>
        <v>0</v>
      </c>
      <c r="BM1439" s="49">
        <f t="array" ref="BM1439">IF(ISNUMBER(BM539), -MIN(0, BM539/MAX(IF(ISNUMBER(BM$396:BM539), BM$396:BM539))-1), NA())</f>
        <v>0</v>
      </c>
      <c r="BN1439" s="49">
        <f t="array" ref="BN1439">IF(ISNUMBER(BN539), -MIN(0, BN539/MAX(IF(ISNUMBER(BN$396:BN539), BN$396:BN539))-1), NA())</f>
        <v>0</v>
      </c>
      <c r="BO1439" s="49">
        <f t="array" ref="BO1439">IF(ISNUMBER(BO539), -MIN(0, BO539/MAX(IF(ISNUMBER(BO$396:BO539), BO$396:BO539))-1), NA())</f>
        <v>0</v>
      </c>
      <c r="BP1439" s="49">
        <f t="array" ref="BP1439">IF(ISNUMBER(BP539), -MIN(0, BP539/MAX(IF(ISNUMBER(BP$396:BP539), BP$396:BP539))-1), NA())</f>
        <v>0</v>
      </c>
      <c r="BQ1439" s="49">
        <f t="array" ref="BQ1439">IF(ISNUMBER(BQ539), -MIN(0, BQ539/MAX(IF(ISNUMBER(BQ$396:BQ539), BQ$396:BQ539))-1), NA())</f>
        <v>1.8998532787391831E-2</v>
      </c>
      <c r="BR1439" s="49">
        <f t="array" ref="BR1439">IF(ISNUMBER(BR539), -MIN(0, BR539/MAX(IF(ISNUMBER(BR$396:BR539), BR$396:BR539))-1), NA())</f>
        <v>0</v>
      </c>
      <c r="BS1439" s="49">
        <f t="array" ref="BS1439">IF(ISNUMBER(BS539), -MIN(0, BS539/MAX(IF(ISNUMBER(BS$396:BS539), BS$396:BS539))-1), NA())</f>
        <v>0</v>
      </c>
    </row>
    <row r="1440" spans="2:71">
      <c r="B1440" s="48">
        <f t="shared" si="1133"/>
        <v>2014</v>
      </c>
      <c r="M1440" s="49">
        <f t="array" ref="M1440">IF(ISNUMBER(M540), -IF(M$91, MIN(0, M540/MAX(IF(ISNUMBER(M$396:M540), M$396:M540))-1), MIN(0, M690/MAX(IF(ISNUMBER(M$546:M690), M$546:M690))-1)), NA())</f>
        <v>0</v>
      </c>
      <c r="N1440" s="49">
        <f t="array" ref="N1440">IF(ISNUMBER(N540), -IF(N$91, MIN(0, N540/MAX(IF(ISNUMBER(N$396:N540), N$396:N540))-1), MIN(0, N690/MAX(IF(ISNUMBER(N$546:N690), N$546:N690))-1)), NA())</f>
        <v>0</v>
      </c>
      <c r="X1440" s="49">
        <f t="array" ref="X1440">IF(ISNUMBER(X540), -IF(X$91, MIN(0, X540/MAX(IF(ISNUMBER(X$396:X540), X$396:X540))-1), MIN(0, X690/MAX(IF(ISNUMBER(X$546:X690), X$546:X690))-1)), NA())</f>
        <v>0</v>
      </c>
      <c r="Y1440" s="49">
        <f t="array" ref="Y1440">IF(ISNUMBER(Y540), -IF(Y$91, MIN(0, Y540/MAX(IF(ISNUMBER(Y$396:Y540), Y$396:Y540))-1), MIN(0, Y690/MAX(IF(ISNUMBER(Y$546:Y690), Y$546:Y690))-1)), NA())</f>
        <v>0</v>
      </c>
      <c r="AA1440" s="49">
        <f t="array" ref="AA1440">IF(ISNUMBER(AA540), -MIN(0, AA540/MAX(IF(ISNUMBER(AA$396:AA540), AA$396:AA540))-1), NA())</f>
        <v>0</v>
      </c>
      <c r="AB1440" s="49">
        <f t="array" ref="AB1440">IF(ISNUMBER(AB540), -MIN(0, AB540/MAX(IF(ISNUMBER(AB$396:AB540), AB$396:AB540))-1), NA())</f>
        <v>0</v>
      </c>
      <c r="AC1440" s="49">
        <f t="array" ref="AC1440">IF(ISNUMBER(AC540), -MIN(0, AC540/MAX(IF(ISNUMBER(AC$396:AC540), AC$396:AC540))-1), NA())</f>
        <v>0</v>
      </c>
      <c r="AD1440" s="49">
        <f t="array" ref="AD1440">IF(ISNUMBER(AD540), -MIN(0, AD540/MAX(IF(ISNUMBER(AD$396:AD540), AD$396:AD540))-1), NA())</f>
        <v>0</v>
      </c>
      <c r="AE1440" s="49">
        <f t="array" ref="AE1440">IF(ISNUMBER(AE540), -MIN(0, AE540/MAX(IF(ISNUMBER(AE$396:AE540), AE$396:AE540))-1), NA())</f>
        <v>0</v>
      </c>
      <c r="AG1440" s="49">
        <f t="array" ref="AG1440">IF(ISNUMBER(AG540), -MIN(0, AG540/MAX(IF(ISNUMBER(AG$396:AG540), AG$396:AG540))-1), NA())</f>
        <v>1.0000000000287557E-6</v>
      </c>
      <c r="AM1440" s="49">
        <f t="array" ref="AM1440">IF(ISNUMBER(AM540), -MIN(0, AM540/MAX(IF(ISNUMBER(AM$396:AM540), AM$396:AM540))-1), NA())</f>
        <v>0</v>
      </c>
      <c r="AN1440" s="49">
        <f t="array" ref="AN1440">IF(ISNUMBER(AN540), -MIN(0, AN540/MAX(IF(ISNUMBER(AN$396:AN540), AN$396:AN540))-1), NA())</f>
        <v>0</v>
      </c>
      <c r="AO1440" s="49">
        <f t="array" ref="AO1440">IF(ISNUMBER(AO540), -MIN(0, AO540/MAX(IF(ISNUMBER(AO$396:AO540), AO$396:AO540))-1), NA())</f>
        <v>0</v>
      </c>
      <c r="AP1440" s="49">
        <f t="array" ref="AP1440">IF(ISNUMBER(AP540), -MIN(0, AP540/MAX(IF(ISNUMBER(AP$396:AP540), AP$396:AP540))-1), NA())</f>
        <v>0</v>
      </c>
      <c r="AQ1440" s="49">
        <f t="array" ref="AQ1440">IF(ISNUMBER(AQ540), -MIN(0, AQ540/MAX(IF(ISNUMBER(AQ$396:AQ540), AQ$396:AQ540))-1), NA())</f>
        <v>0</v>
      </c>
      <c r="AS1440" s="49">
        <f t="array" ref="AS1440">IF(ISNUMBER(AS540), -MIN(0, AS540/MAX(IF(ISNUMBER(AS$396:AS540), AS$396:AS540))-1), NA())</f>
        <v>0</v>
      </c>
      <c r="AU1440" s="49">
        <f t="array" ref="AU1440">IF(ISNUMBER(AU540), -MIN(0, AU540/MAX(IF(ISNUMBER(AU$396:AU540), AU$396:AU540))-1), NA())</f>
        <v>0</v>
      </c>
      <c r="AV1440" s="49">
        <f t="array" ref="AV1440">IF(ISNUMBER(AV540), -MIN(0, AV540/MAX(IF(ISNUMBER(AV$396:AV540), AV$396:AV540))-1), NA())</f>
        <v>0</v>
      </c>
      <c r="AW1440" s="49">
        <f t="array" ref="AW1440">IF(ISNUMBER(AW540), -MIN(0, AW540/MAX(IF(ISNUMBER(AW$396:AW540), AW$396:AW540))-1), NA())</f>
        <v>0</v>
      </c>
      <c r="AX1440" s="49">
        <f t="array" ref="AX1440">IF(ISNUMBER(AX540), -MIN(0, AX540/MAX(IF(ISNUMBER(AX$396:AX540), AX$396:AX540))-1), NA())</f>
        <v>0</v>
      </c>
      <c r="AY1440" s="49">
        <f t="array" ref="AY1440">IF(ISNUMBER(AY540), -MIN(0, AY540/MAX(IF(ISNUMBER(AY$396:AY540), AY$396:AY540))-1), NA())</f>
        <v>0</v>
      </c>
      <c r="AZ1440" s="49">
        <f t="array" ref="AZ1440">IF(ISNUMBER(AZ540), -MIN(0, AZ540/MAX(IF(ISNUMBER(AZ$396:AZ540), AZ$396:AZ540))-1), NA())</f>
        <v>0</v>
      </c>
      <c r="BA1440" s="49">
        <f t="array" ref="BA1440">IF(ISNUMBER(BA540), -MIN(0, BA540/MAX(IF(ISNUMBER(BA$396:BA540), BA$396:BA540))-1), NA())</f>
        <v>0</v>
      </c>
      <c r="BB1440" s="49">
        <f t="array" ref="BB1440">IF(ISNUMBER(BB540), -MIN(0, BB540/MAX(IF(ISNUMBER(BB$396:BB540), BB$396:BB540))-1), NA())</f>
        <v>0</v>
      </c>
      <c r="BC1440" s="49">
        <f t="array" ref="BC1440">IF(ISNUMBER(BC540), -MIN(0, BC540/MAX(IF(ISNUMBER(BC$396:BC540), BC$396:BC540))-1), NA())</f>
        <v>0</v>
      </c>
      <c r="BD1440" s="49">
        <f t="array" ref="BD1440">IF(ISNUMBER(BD540), -MIN(0, BD540/MAX(IF(ISNUMBER(BD$396:BD540), BD$396:BD540))-1), NA())</f>
        <v>0</v>
      </c>
      <c r="BE1440" s="49">
        <f t="array" ref="BE1440">IF(ISNUMBER(BE540), -MIN(0, BE540/MAX(IF(ISNUMBER(BE$396:BE540), BE$396:BE540))-1), NA())</f>
        <v>0</v>
      </c>
      <c r="BF1440" s="49">
        <f t="array" ref="BF1440">IF(ISNUMBER(BF540), -MIN(0, BF540/MAX(IF(ISNUMBER(BF$396:BF540), BF$396:BF540))-1), NA())</f>
        <v>0</v>
      </c>
      <c r="BG1440" s="49">
        <f t="array" ref="BG1440">IF(ISNUMBER(BG540), -MIN(0, BG540/MAX(IF(ISNUMBER(BG$396:BG540), BG$396:BG540))-1), NA())</f>
        <v>0</v>
      </c>
      <c r="BH1440" s="49">
        <f t="array" ref="BH1440">IF(ISNUMBER(BH540), -MIN(0, BH540/MAX(IF(ISNUMBER(BH$396:BH540), BH$396:BH540))-1), NA())</f>
        <v>0</v>
      </c>
      <c r="BI1440" s="49">
        <f t="array" ref="BI1440">IF(ISNUMBER(BI540), -MIN(0, BI540/MAX(IF(ISNUMBER(BI$396:BI540), BI$396:BI540))-1), NA())</f>
        <v>0</v>
      </c>
      <c r="BJ1440" s="49">
        <f t="array" ref="BJ1440">IF(ISNUMBER(BJ540), -MIN(0, BJ540/MAX(IF(ISNUMBER(BJ$396:BJ540), BJ$396:BJ540))-1), NA())</f>
        <v>0</v>
      </c>
      <c r="BK1440" s="49">
        <f t="array" ref="BK1440">IF(ISNUMBER(BK540), -MIN(0, BK540/MAX(IF(ISNUMBER(BK$396:BK540), BK$396:BK540))-1), NA())</f>
        <v>0</v>
      </c>
      <c r="BL1440" s="49">
        <f t="array" ref="BL1440">IF(ISNUMBER(BL540), -MIN(0, BL540/MAX(IF(ISNUMBER(BL$396:BL540), BL$396:BL540))-1), NA())</f>
        <v>0</v>
      </c>
      <c r="BM1440" s="49">
        <f t="array" ref="BM1440">IF(ISNUMBER(BM540), -MIN(0, BM540/MAX(IF(ISNUMBER(BM$396:BM540), BM$396:BM540))-1), NA())</f>
        <v>0</v>
      </c>
      <c r="BN1440" s="49">
        <f t="array" ref="BN1440">IF(ISNUMBER(BN540), -MIN(0, BN540/MAX(IF(ISNUMBER(BN$396:BN540), BN$396:BN540))-1), NA())</f>
        <v>0</v>
      </c>
      <c r="BO1440" s="49">
        <f t="array" ref="BO1440">IF(ISNUMBER(BO540), -MIN(0, BO540/MAX(IF(ISNUMBER(BO$396:BO540), BO$396:BO540))-1), NA())</f>
        <v>0</v>
      </c>
      <c r="BP1440" s="49">
        <f t="array" ref="BP1440">IF(ISNUMBER(BP540), -MIN(0, BP540/MAX(IF(ISNUMBER(BP$396:BP540), BP$396:BP540))-1), NA())</f>
        <v>0</v>
      </c>
      <c r="BQ1440" s="49">
        <f t="array" ref="BQ1440">IF(ISNUMBER(BQ540), -MIN(0, BQ540/MAX(IF(ISNUMBER(BQ$396:BQ540), BQ$396:BQ540))-1), NA())</f>
        <v>0</v>
      </c>
      <c r="BR1440" s="49">
        <f t="array" ref="BR1440">IF(ISNUMBER(BR540), -MIN(0, BR540/MAX(IF(ISNUMBER(BR$396:BR540), BR$396:BR540))-1), NA())</f>
        <v>0</v>
      </c>
      <c r="BS1440" s="49">
        <f t="array" ref="BS1440">IF(ISNUMBER(BS540), -MIN(0, BS540/MAX(IF(ISNUMBER(BS$396:BS540), BS$396:BS540))-1), NA())</f>
        <v>0</v>
      </c>
    </row>
    <row r="1441" spans="1:71">
      <c r="B1441" s="48">
        <f t="shared" si="1133"/>
        <v>2015</v>
      </c>
      <c r="M1441" s="49">
        <f t="array" ref="M1441">IF(ISNUMBER(M541), -IF(M$91, MIN(0, M541/MAX(IF(ISNUMBER(M$396:M541), M$396:M541))-1), MIN(0, M691/MAX(IF(ISNUMBER(M$546:M691), M$546:M691))-1)), NA())</f>
        <v>1.1044369999999915E-2</v>
      </c>
      <c r="N1441" s="49">
        <f t="array" ref="N1441">IF(ISNUMBER(N541), -IF(N$91, MIN(0, N541/MAX(IF(ISNUMBER(N$396:N541), N$396:N541))-1), MIN(0, N691/MAX(IF(ISNUMBER(N$546:N691), N$546:N691))-1)), NA())</f>
        <v>0</v>
      </c>
      <c r="X1441" s="49">
        <f t="array" ref="X1441">IF(ISNUMBER(X541), -IF(X$91, MIN(0, X541/MAX(IF(ISNUMBER(X$396:X541), X$396:X541))-1), MIN(0, X691/MAX(IF(ISNUMBER(X$546:X691), X$546:X691))-1)), NA())</f>
        <v>4.6515172142106431E-3</v>
      </c>
      <c r="Y1441" s="49">
        <f t="array" ref="Y1441">IF(ISNUMBER(Y541), -IF(Y$91, MIN(0, Y541/MAX(IF(ISNUMBER(Y$396:Y541), Y$396:Y541))-1), MIN(0, Y691/MAX(IF(ISNUMBER(Y$546:Y691), Y$546:Y691))-1)), NA())</f>
        <v>0</v>
      </c>
      <c r="AA1441" s="49">
        <f t="array" ref="AA1441">IF(ISNUMBER(AA541), -MIN(0, AA541/MAX(IF(ISNUMBER(AA$396:AA541), AA$396:AA541))-1), NA())</f>
        <v>1.1044369999999915E-2</v>
      </c>
      <c r="AB1441" s="49">
        <f t="array" ref="AB1441">IF(ISNUMBER(AB541), -MIN(0, AB541/MAX(IF(ISNUMBER(AB$396:AB541), AB$396:AB541))-1), NA())</f>
        <v>2.1211939106812405E-2</v>
      </c>
      <c r="AC1441" s="49">
        <f t="array" ref="AC1441">IF(ISNUMBER(AC541), -MIN(0, AC541/MAX(IF(ISNUMBER(AC$396:AC541), AC$396:AC541))-1), NA())</f>
        <v>2.7070939106812464E-2</v>
      </c>
      <c r="AD1441" s="49">
        <f t="array" ref="AD1441">IF(ISNUMBER(AD541), -MIN(0, AD541/MAX(IF(ISNUMBER(AD$396:AD541), AD$396:AD541))-1), NA())</f>
        <v>1.5025842417217827E-2</v>
      </c>
      <c r="AE1441" s="49">
        <f t="array" ref="AE1441">IF(ISNUMBER(AE541), -MIN(0, AE541/MAX(IF(ISNUMBER(AE$396:AE541), AE$396:AE541))-1), NA())</f>
        <v>1.4946334834435526E-2</v>
      </c>
      <c r="AG1441" s="49">
        <f t="array" ref="AG1441">IF(ISNUMBER(AG541), -MIN(0, AG541/MAX(IF(ISNUMBER(AG$396:AG541), AG$396:AG541))-1), NA())</f>
        <v>1.000088900582341E-12</v>
      </c>
      <c r="AM1441" s="49">
        <f t="array" ref="AM1441">IF(ISNUMBER(AM541), -MIN(0, AM541/MAX(IF(ISNUMBER(AM$396:AM541), AM$396:AM541))-1), NA())</f>
        <v>4.6873417251653393E-2</v>
      </c>
      <c r="AN1441" s="49">
        <f t="array" ref="AN1441">IF(ISNUMBER(AN541), -MIN(0, AN541/MAX(IF(ISNUMBER(AN$396:AN541), AN$396:AN541))-1), NA())</f>
        <v>3.2340149052540901E-2</v>
      </c>
      <c r="AO1441" s="49">
        <f t="array" ref="AO1441">IF(ISNUMBER(AO541), -MIN(0, AO541/MAX(IF(ISNUMBER(AO$396:AO541), AO$396:AO541))-1), NA())</f>
        <v>1.8402621830109323E-2</v>
      </c>
      <c r="AP1441" s="49">
        <f t="array" ref="AP1441">IF(ISNUMBER(AP541), -MIN(0, AP541/MAX(IF(ISNUMBER(AP$396:AP541), AP$396:AP541))-1), NA())</f>
        <v>2.2658955455936103E-2</v>
      </c>
      <c r="AQ1441" s="49">
        <f t="array" ref="AQ1441">IF(ISNUMBER(AQ541), -MIN(0, AQ541/MAX(IF(ISNUMBER(AQ$396:AQ541), AQ$396:AQ541))-1), NA())</f>
        <v>3.4130856552540889E-2</v>
      </c>
      <c r="AS1441" s="49">
        <f t="array" ref="AS1441">IF(ISNUMBER(AS541), -MIN(0, AS541/MAX(IF(ISNUMBER(AS$396:AS541), AS$396:AS541))-1), NA())</f>
        <v>0</v>
      </c>
      <c r="AU1441" s="49">
        <f t="array" ref="AU1441">IF(ISNUMBER(AU541), -MIN(0, AU541/MAX(IF(ISNUMBER(AU$396:AU541), AU$396:AU541))-1), NA())</f>
        <v>0</v>
      </c>
      <c r="AV1441" s="49">
        <f t="array" ref="AV1441">IF(ISNUMBER(AV541), -MIN(0, AV541/MAX(IF(ISNUMBER(AV$396:AV541), AV$396:AV541))-1), NA())</f>
        <v>0</v>
      </c>
      <c r="AW1441" s="49">
        <f t="array" ref="AW1441">IF(ISNUMBER(AW541), -MIN(0, AW541/MAX(IF(ISNUMBER(AW$396:AW541), AW$396:AW541))-1), NA())</f>
        <v>0</v>
      </c>
      <c r="AX1441" s="49">
        <f t="array" ref="AX1441">IF(ISNUMBER(AX541), -MIN(0, AX541/MAX(IF(ISNUMBER(AX$396:AX541), AX$396:AX541))-1), NA())</f>
        <v>1.1044369999999915E-2</v>
      </c>
      <c r="AY1441" s="49">
        <f t="array" ref="AY1441">IF(ISNUMBER(AY541), -MIN(0, AY541/MAX(IF(ISNUMBER(AY$396:AY541), AY$396:AY541))-1), NA())</f>
        <v>1.3169070000000005E-2</v>
      </c>
      <c r="AZ1441" s="49">
        <f t="array" ref="AZ1441">IF(ISNUMBER(AZ541), -MIN(0, AZ541/MAX(IF(ISNUMBER(AZ$396:AZ541), AZ$396:AZ541))-1), NA())</f>
        <v>6.7065879999999023E-3</v>
      </c>
      <c r="BA1441" s="49">
        <f t="array" ref="BA1441">IF(ISNUMBER(BA541), -MIN(0, BA541/MAX(IF(ISNUMBER(BA$396:BA541), BA$396:BA541))-1), NA())</f>
        <v>8.2081200000000409E-3</v>
      </c>
      <c r="BB1441" s="49">
        <f t="array" ref="BB1441">IF(ISNUMBER(BB541), -MIN(0, BB541/MAX(IF(ISNUMBER(BB$396:BB541), BB$396:BB541))-1), NA())</f>
        <v>4.6515172142106431E-3</v>
      </c>
      <c r="BC1441" s="49">
        <f t="array" ref="BC1441">IF(ISNUMBER(BC541), -MIN(0, BC541/MAX(IF(ISNUMBER(BC$396:BC541), BC$396:BC541))-1), NA())</f>
        <v>1.9728140000000005E-2</v>
      </c>
      <c r="BD1441" s="49">
        <f t="array" ref="BD1441">IF(ISNUMBER(BD541), -MIN(0, BD541/MAX(IF(ISNUMBER(BD$396:BD541), BD$396:BD541))-1), NA())</f>
        <v>0</v>
      </c>
      <c r="BE1441" s="49">
        <f t="array" ref="BE1441">IF(ISNUMBER(BE541), -MIN(0, BE541/MAX(IF(ISNUMBER(BE$396:BE541), BE$396:BE541))-1), NA())</f>
        <v>2.3147974362506707E-2</v>
      </c>
      <c r="BF1441" s="49">
        <f t="array" ref="BF1441">IF(ISNUMBER(BF541), -MIN(0, BF541/MAX(IF(ISNUMBER(BF$396:BF541), BF$396:BF541))-1), NA())</f>
        <v>9.2981899999998729E-3</v>
      </c>
      <c r="BG1441" s="49">
        <f t="array" ref="BG1441">IF(ISNUMBER(BG541), -MIN(0, BG541/MAX(IF(ISNUMBER(BG$396:BG541), BG$396:BG541))-1), NA())</f>
        <v>1.758662346408757E-2</v>
      </c>
      <c r="BH1441" s="49">
        <f t="array" ref="BH1441">IF(ISNUMBER(BH541), -MIN(0, BH541/MAX(IF(ISNUMBER(BH$396:BH541), BH$396:BH541))-1), NA())</f>
        <v>1.2014410000000031E-2</v>
      </c>
      <c r="BI1441" s="49">
        <f t="array" ref="BI1441">IF(ISNUMBER(BI541), -MIN(0, BI541/MAX(IF(ISNUMBER(BI$396:BI541), BI$396:BI541))-1), NA())</f>
        <v>0</v>
      </c>
      <c r="BJ1441" s="49">
        <f t="array" ref="BJ1441">IF(ISNUMBER(BJ541), -MIN(0, BJ541/MAX(IF(ISNUMBER(BJ$396:BJ541), BJ$396:BJ541))-1), NA())</f>
        <v>1.3173969999999979E-2</v>
      </c>
      <c r="BK1441" s="49">
        <f t="array" ref="BK1441">IF(ISNUMBER(BK541), -MIN(0, BK541/MAX(IF(ISNUMBER(BK$396:BK541), BK$396:BK541))-1), NA())</f>
        <v>1.5450323657052678E-2</v>
      </c>
      <c r="BL1441" s="49">
        <f t="array" ref="BL1441">IF(ISNUMBER(BL541), -MIN(0, BL541/MAX(IF(ISNUMBER(BL$396:BL541), BL$396:BL541))-1), NA())</f>
        <v>7.662100000000005E-3</v>
      </c>
      <c r="BM1441" s="49">
        <f t="array" ref="BM1441">IF(ISNUMBER(BM541), -MIN(0, BM541/MAX(IF(ISNUMBER(BM$396:BM541), BM$396:BM541))-1), NA())</f>
        <v>1.9448617000000001E-2</v>
      </c>
      <c r="BN1441" s="49">
        <f t="array" ref="BN1441">IF(ISNUMBER(BN541), -MIN(0, BN541/MAX(IF(ISNUMBER(BN$396:BN541), BN$396:BN541))-1), NA())</f>
        <v>2.4647564604653005E-2</v>
      </c>
      <c r="BO1441" s="49">
        <f t="array" ref="BO1441">IF(ISNUMBER(BO541), -MIN(0, BO541/MAX(IF(ISNUMBER(BO$396:BO541), BO$396:BO541))-1), NA())</f>
        <v>1.5281751683722256E-2</v>
      </c>
      <c r="BP1441" s="49">
        <f t="array" ref="BP1441">IF(ISNUMBER(BP541), -MIN(0, BP541/MAX(IF(ISNUMBER(BP$396:BP541), BP$396:BP541))-1), NA())</f>
        <v>4.8570059736435356E-2</v>
      </c>
      <c r="BQ1441" s="49">
        <f t="array" ref="BQ1441">IF(ISNUMBER(BQ541), -MIN(0, BQ541/MAX(IF(ISNUMBER(BQ$396:BQ541), BQ$396:BQ541))-1), NA())</f>
        <v>3.2340149052540901E-2</v>
      </c>
      <c r="BR1441" s="49">
        <f t="array" ref="BR1441">IF(ISNUMBER(BR541), -MIN(0, BR541/MAX(IF(ISNUMBER(BR$396:BR541), BR$396:BR541))-1), NA())</f>
        <v>3.4773578838856234E-2</v>
      </c>
      <c r="BS1441" s="49">
        <f t="array" ref="BS1441">IF(ISNUMBER(BS541), -MIN(0, BS541/MAX(IF(ISNUMBER(BS$396:BS541), BS$396:BS541))-1), NA())</f>
        <v>3.5165384999999882E-2</v>
      </c>
    </row>
    <row r="1442" spans="1:71">
      <c r="B1442" s="48">
        <f t="shared" si="1133"/>
        <v>2016</v>
      </c>
      <c r="M1442" s="49">
        <f t="array" ref="M1442">IF(ISNUMBER(M542), -IF(M$91, MIN(0, M542/MAX(IF(ISNUMBER(M$396:M542), M$396:M542))-1), MIN(0, M692/MAX(IF(ISNUMBER(M$546:M692), M$546:M692))-1)), NA())</f>
        <v>0</v>
      </c>
      <c r="N1442" s="49">
        <f t="array" ref="N1442">IF(ISNUMBER(N542), -IF(N$91, MIN(0, N542/MAX(IF(ISNUMBER(N$396:N542), N$396:N542))-1), MIN(0, N692/MAX(IF(ISNUMBER(N$546:N692), N$546:N692))-1)), NA())</f>
        <v>0</v>
      </c>
      <c r="X1442" s="49">
        <f t="array" ref="X1442">IF(ISNUMBER(X542), -IF(X$91, MIN(0, X542/MAX(IF(ISNUMBER(X$396:X542), X$396:X542))-1), MIN(0, X692/MAX(IF(ISNUMBER(X$546:X692), X$546:X692))-1)), NA())</f>
        <v>0</v>
      </c>
      <c r="Y1442" s="49">
        <f t="array" ref="Y1442">IF(ISNUMBER(Y542), -IF(Y$91, MIN(0, Y542/MAX(IF(ISNUMBER(Y$396:Y542), Y$396:Y542))-1), MIN(0, Y692/MAX(IF(ISNUMBER(Y$546:Y692), Y$546:Y692))-1)), NA())</f>
        <v>0</v>
      </c>
      <c r="AA1442" s="49">
        <f t="array" ref="AA1442">IF(ISNUMBER(AA542), -MIN(0, AA542/MAX(IF(ISNUMBER(AA$396:AA542), AA$396:AA542))-1), NA())</f>
        <v>0</v>
      </c>
      <c r="AB1442" s="49">
        <f t="array" ref="AB1442">IF(ISNUMBER(AB542), -MIN(0, AB542/MAX(IF(ISNUMBER(AB$396:AB542), AB$396:AB542))-1), NA())</f>
        <v>0</v>
      </c>
      <c r="AC1442" s="49">
        <f t="array" ref="AC1442">IF(ISNUMBER(AC542), -MIN(0, AC542/MAX(IF(ISNUMBER(AC$396:AC542), AC$396:AC542))-1), NA())</f>
        <v>0</v>
      </c>
      <c r="AD1442" s="49">
        <f t="array" ref="AD1442">IF(ISNUMBER(AD542), -MIN(0, AD542/MAX(IF(ISNUMBER(AD$396:AD542), AD$396:AD542))-1), NA())</f>
        <v>0</v>
      </c>
      <c r="AE1442" s="49">
        <f t="array" ref="AE1442">IF(ISNUMBER(AE542), -MIN(0, AE542/MAX(IF(ISNUMBER(AE$396:AE542), AE$396:AE542))-1), NA())</f>
        <v>0</v>
      </c>
      <c r="AG1442" s="49">
        <f t="array" ref="AG1442">IF(ISNUMBER(AG542), -MIN(0, AG542/MAX(IF(ISNUMBER(AG$396:AG542), AG$396:AG542))-1), NA())</f>
        <v>1.000088900582341E-12</v>
      </c>
      <c r="AM1442" s="49">
        <f t="array" ref="AM1442">IF(ISNUMBER(AM542), -MIN(0, AM542/MAX(IF(ISNUMBER(AM$396:AM542), AM$396:AM542))-1), NA())</f>
        <v>0</v>
      </c>
      <c r="AN1442" s="49">
        <f t="array" ref="AN1442">IF(ISNUMBER(AN542), -MIN(0, AN542/MAX(IF(ISNUMBER(AN$396:AN542), AN$396:AN542))-1), NA())</f>
        <v>0</v>
      </c>
      <c r="AO1442" s="49">
        <f t="array" ref="AO1442">IF(ISNUMBER(AO542), -MIN(0, AO542/MAX(IF(ISNUMBER(AO$396:AO542), AO$396:AO542))-1), NA())</f>
        <v>0</v>
      </c>
      <c r="AP1442" s="49">
        <f t="array" ref="AP1442">IF(ISNUMBER(AP542), -MIN(0, AP542/MAX(IF(ISNUMBER(AP$396:AP542), AP$396:AP542))-1), NA())</f>
        <v>0</v>
      </c>
      <c r="AQ1442" s="49">
        <f t="array" ref="AQ1442">IF(ISNUMBER(AQ542), -MIN(0, AQ542/MAX(IF(ISNUMBER(AQ$396:AQ542), AQ$396:AQ542))-1), NA())</f>
        <v>0</v>
      </c>
      <c r="AS1442" s="49">
        <f t="array" ref="AS1442">IF(ISNUMBER(AS542), -MIN(0, AS542/MAX(IF(ISNUMBER(AS$396:AS542), AS$396:AS542))-1), NA())</f>
        <v>0</v>
      </c>
      <c r="AU1442" s="49">
        <f t="array" ref="AU1442">IF(ISNUMBER(AU542), -MIN(0, AU542/MAX(IF(ISNUMBER(AU$396:AU542), AU$396:AU542))-1), NA())</f>
        <v>0</v>
      </c>
      <c r="AV1442" s="49">
        <f t="array" ref="AV1442">IF(ISNUMBER(AV542), -MIN(0, AV542/MAX(IF(ISNUMBER(AV$396:AV542), AV$396:AV542))-1), NA())</f>
        <v>0</v>
      </c>
      <c r="AW1442" s="49">
        <f t="array" ref="AW1442">IF(ISNUMBER(AW542), -MIN(0, AW542/MAX(IF(ISNUMBER(AW$396:AW542), AW$396:AW542))-1), NA())</f>
        <v>0</v>
      </c>
      <c r="AX1442" s="49">
        <f t="array" ref="AX1442">IF(ISNUMBER(AX542), -MIN(0, AX542/MAX(IF(ISNUMBER(AX$396:AX542), AX$396:AX542))-1), NA())</f>
        <v>0</v>
      </c>
      <c r="AY1442" s="49">
        <f t="array" ref="AY1442">IF(ISNUMBER(AY542), -MIN(0, AY542/MAX(IF(ISNUMBER(AY$396:AY542), AY$396:AY542))-1), NA())</f>
        <v>0</v>
      </c>
      <c r="AZ1442" s="49">
        <f t="array" ref="AZ1442">IF(ISNUMBER(AZ542), -MIN(0, AZ542/MAX(IF(ISNUMBER(AZ$396:AZ542), AZ$396:AZ542))-1), NA())</f>
        <v>0</v>
      </c>
      <c r="BA1442" s="49">
        <f t="array" ref="BA1442">IF(ISNUMBER(BA542), -MIN(0, BA542/MAX(IF(ISNUMBER(BA$396:BA542), BA$396:BA542))-1), NA())</f>
        <v>0</v>
      </c>
      <c r="BB1442" s="49">
        <f t="array" ref="BB1442">IF(ISNUMBER(BB542), -MIN(0, BB542/MAX(IF(ISNUMBER(BB$396:BB542), BB$396:BB542))-1), NA())</f>
        <v>0</v>
      </c>
      <c r="BC1442" s="49">
        <f t="array" ref="BC1442">IF(ISNUMBER(BC542), -MIN(0, BC542/MAX(IF(ISNUMBER(BC$396:BC542), BC$396:BC542))-1), NA())</f>
        <v>0</v>
      </c>
      <c r="BD1442" s="49">
        <f t="array" ref="BD1442">IF(ISNUMBER(BD542), -MIN(0, BD542/MAX(IF(ISNUMBER(BD$396:BD542), BD$396:BD542))-1), NA())</f>
        <v>0</v>
      </c>
      <c r="BE1442" s="49">
        <f t="array" ref="BE1442">IF(ISNUMBER(BE542), -MIN(0, BE542/MAX(IF(ISNUMBER(BE$396:BE542), BE$396:BE542))-1), NA())</f>
        <v>0</v>
      </c>
      <c r="BF1442" s="49">
        <f t="array" ref="BF1442">IF(ISNUMBER(BF542), -MIN(0, BF542/MAX(IF(ISNUMBER(BF$396:BF542), BF$396:BF542))-1), NA())</f>
        <v>0</v>
      </c>
      <c r="BG1442" s="49">
        <f t="array" ref="BG1442">IF(ISNUMBER(BG542), -MIN(0, BG542/MAX(IF(ISNUMBER(BG$396:BG542), BG$396:BG542))-1), NA())</f>
        <v>0</v>
      </c>
      <c r="BH1442" s="49">
        <f t="array" ref="BH1442">IF(ISNUMBER(BH542), -MIN(0, BH542/MAX(IF(ISNUMBER(BH$396:BH542), BH$396:BH542))-1), NA())</f>
        <v>0</v>
      </c>
      <c r="BI1442" s="49">
        <f t="array" ref="BI1442">IF(ISNUMBER(BI542), -MIN(0, BI542/MAX(IF(ISNUMBER(BI$396:BI542), BI$396:BI542))-1), NA())</f>
        <v>0</v>
      </c>
      <c r="BJ1442" s="49">
        <f t="array" ref="BJ1442">IF(ISNUMBER(BJ542), -MIN(0, BJ542/MAX(IF(ISNUMBER(BJ$396:BJ542), BJ$396:BJ542))-1), NA())</f>
        <v>0</v>
      </c>
      <c r="BK1442" s="49">
        <f t="array" ref="BK1442">IF(ISNUMBER(BK542), -MIN(0, BK542/MAX(IF(ISNUMBER(BK$396:BK542), BK$396:BK542))-1), NA())</f>
        <v>0</v>
      </c>
      <c r="BL1442" s="49">
        <f t="array" ref="BL1442">IF(ISNUMBER(BL542), -MIN(0, BL542/MAX(IF(ISNUMBER(BL$396:BL542), BL$396:BL542))-1), NA())</f>
        <v>0</v>
      </c>
      <c r="BM1442" s="49">
        <f t="array" ref="BM1442">IF(ISNUMBER(BM542), -MIN(0, BM542/MAX(IF(ISNUMBER(BM$396:BM542), BM$396:BM542))-1), NA())</f>
        <v>0</v>
      </c>
      <c r="BN1442" s="49">
        <f t="array" ref="BN1442">IF(ISNUMBER(BN542), -MIN(0, BN542/MAX(IF(ISNUMBER(BN$396:BN542), BN$396:BN542))-1), NA())</f>
        <v>0</v>
      </c>
      <c r="BO1442" s="49">
        <f t="array" ref="BO1442">IF(ISNUMBER(BO542), -MIN(0, BO542/MAX(IF(ISNUMBER(BO$396:BO542), BO$396:BO542))-1), NA())</f>
        <v>0</v>
      </c>
      <c r="BP1442" s="49">
        <f t="array" ref="BP1442">IF(ISNUMBER(BP542), -MIN(0, BP542/MAX(IF(ISNUMBER(BP$396:BP542), BP$396:BP542))-1), NA())</f>
        <v>0</v>
      </c>
      <c r="BQ1442" s="49">
        <f t="array" ref="BQ1442">IF(ISNUMBER(BQ542), -MIN(0, BQ542/MAX(IF(ISNUMBER(BQ$396:BQ542), BQ$396:BQ542))-1), NA())</f>
        <v>0</v>
      </c>
      <c r="BR1442" s="49">
        <f t="array" ref="BR1442">IF(ISNUMBER(BR542), -MIN(0, BR542/MAX(IF(ISNUMBER(BR$396:BR542), BR$396:BR542))-1), NA())</f>
        <v>0</v>
      </c>
      <c r="BS1442" s="49">
        <f t="array" ref="BS1442">IF(ISNUMBER(BS542), -MIN(0, BS542/MAX(IF(ISNUMBER(BS$396:BS542), BS$396:BS542))-1), NA())</f>
        <v>0</v>
      </c>
    </row>
    <row r="1443" spans="1:71">
      <c r="B1443" s="48">
        <f t="shared" si="1133"/>
        <v>2017</v>
      </c>
      <c r="M1443" s="49" t="e">
        <f t="array" ref="M1443">IF(ISNUMBER(M543), -IF(M$91, MIN(0, M543/MAX(IF(ISNUMBER(M$396:M543), M$396:M543))-1), MIN(0, M693/MAX(IF(ISNUMBER(M$546:M693), M$546:M693))-1)), NA())</f>
        <v>#N/A</v>
      </c>
      <c r="N1443" s="49" t="e">
        <f t="array" ref="N1443">IF(ISNUMBER(N543), -IF(N$91, MIN(0, N543/MAX(IF(ISNUMBER(N$396:N543), N$396:N543))-1), MIN(0, N693/MAX(IF(ISNUMBER(N$546:N693), N$546:N693))-1)), NA())</f>
        <v>#N/A</v>
      </c>
      <c r="X1443" s="49" t="e">
        <f t="array" ref="X1443">IF(ISNUMBER(X543), -IF(X$91, MIN(0, X543/MAX(IF(ISNUMBER(X$396:X543), X$396:X543))-1), MIN(0, X693/MAX(IF(ISNUMBER(X$546:X693), X$546:X693))-1)), NA())</f>
        <v>#N/A</v>
      </c>
      <c r="Y1443" s="49" t="e">
        <f t="array" ref="Y1443">IF(ISNUMBER(Y543), -IF(Y$91, MIN(0, Y543/MAX(IF(ISNUMBER(Y$396:Y543), Y$396:Y543))-1), MIN(0, Y693/MAX(IF(ISNUMBER(Y$546:Y693), Y$546:Y693))-1)), NA())</f>
        <v>#N/A</v>
      </c>
      <c r="AA1443" s="49" t="e">
        <f t="array" ref="AA1443">IF(ISNUMBER(AA543), -MIN(0, AA543/MAX(IF(ISNUMBER(AA$396:AA543), AA$396:AA543))-1), NA())</f>
        <v>#N/A</v>
      </c>
      <c r="AB1443" s="49" t="e">
        <f t="array" ref="AB1443">IF(ISNUMBER(AB543), -MIN(0, AB543/MAX(IF(ISNUMBER(AB$396:AB543), AB$396:AB543))-1), NA())</f>
        <v>#N/A</v>
      </c>
      <c r="AC1443" s="49" t="e">
        <f t="array" ref="AC1443">IF(ISNUMBER(AC543), -MIN(0, AC543/MAX(IF(ISNUMBER(AC$396:AC543), AC$396:AC543))-1), NA())</f>
        <v>#N/A</v>
      </c>
      <c r="AD1443" s="49" t="e">
        <f t="array" ref="AD1443">IF(ISNUMBER(AD543), -MIN(0, AD543/MAX(IF(ISNUMBER(AD$396:AD543), AD$396:AD543))-1), NA())</f>
        <v>#N/A</v>
      </c>
      <c r="AE1443" s="49" t="e">
        <f t="array" ref="AE1443">IF(ISNUMBER(AE543), -MIN(0, AE543/MAX(IF(ISNUMBER(AE$396:AE543), AE$396:AE543))-1), NA())</f>
        <v>#N/A</v>
      </c>
      <c r="AG1443" s="49" t="e">
        <f t="array" ref="AG1443">IF(ISNUMBER(AG543), -MIN(0, AG543/MAX(IF(ISNUMBER(AG$396:AG543), AG$396:AG543))-1), NA())</f>
        <v>#N/A</v>
      </c>
      <c r="AM1443" s="49" t="e">
        <f t="array" ref="AM1443">IF(ISNUMBER(AM543), -MIN(0, AM543/MAX(IF(ISNUMBER(AM$396:AM543), AM$396:AM543))-1), NA())</f>
        <v>#N/A</v>
      </c>
      <c r="AN1443" s="49" t="e">
        <f t="array" ref="AN1443">IF(ISNUMBER(AN543), -MIN(0, AN543/MAX(IF(ISNUMBER(AN$396:AN543), AN$396:AN543))-1), NA())</f>
        <v>#N/A</v>
      </c>
      <c r="AO1443" s="49" t="e">
        <f t="array" ref="AO1443">IF(ISNUMBER(AO543), -MIN(0, AO543/MAX(IF(ISNUMBER(AO$396:AO543), AO$396:AO543))-1), NA())</f>
        <v>#N/A</v>
      </c>
      <c r="AP1443" s="49" t="e">
        <f t="array" ref="AP1443">IF(ISNUMBER(AP543), -MIN(0, AP543/MAX(IF(ISNUMBER(AP$396:AP543), AP$396:AP543))-1), NA())</f>
        <v>#N/A</v>
      </c>
      <c r="AQ1443" s="49" t="e">
        <f t="array" ref="AQ1443">IF(ISNUMBER(AQ543), -MIN(0, AQ543/MAX(IF(ISNUMBER(AQ$396:AQ543), AQ$396:AQ543))-1), NA())</f>
        <v>#N/A</v>
      </c>
      <c r="AS1443" s="49" t="e">
        <f t="array" ref="AS1443">IF(ISNUMBER(AS543), -MIN(0, AS543/MAX(IF(ISNUMBER(AS$396:AS543), AS$396:AS543))-1), NA())</f>
        <v>#N/A</v>
      </c>
      <c r="AU1443" s="49" t="e">
        <f t="array" ref="AU1443">IF(ISNUMBER(AU543), -MIN(0, AU543/MAX(IF(ISNUMBER(AU$396:AU543), AU$396:AU543))-1), NA())</f>
        <v>#N/A</v>
      </c>
      <c r="AV1443" s="49" t="e">
        <f t="array" ref="AV1443">IF(ISNUMBER(AV543), -MIN(0, AV543/MAX(IF(ISNUMBER(AV$396:AV543), AV$396:AV543))-1), NA())</f>
        <v>#N/A</v>
      </c>
      <c r="AW1443" s="49" t="e">
        <f t="array" ref="AW1443">IF(ISNUMBER(AW543), -MIN(0, AW543/MAX(IF(ISNUMBER(AW$396:AW543), AW$396:AW543))-1), NA())</f>
        <v>#N/A</v>
      </c>
      <c r="AX1443" s="49" t="e">
        <f t="array" ref="AX1443">IF(ISNUMBER(AX543), -MIN(0, AX543/MAX(IF(ISNUMBER(AX$396:AX543), AX$396:AX543))-1), NA())</f>
        <v>#N/A</v>
      </c>
      <c r="AY1443" s="49" t="e">
        <f t="array" ref="AY1443">IF(ISNUMBER(AY543), -MIN(0, AY543/MAX(IF(ISNUMBER(AY$396:AY543), AY$396:AY543))-1), NA())</f>
        <v>#N/A</v>
      </c>
      <c r="AZ1443" s="49" t="e">
        <f t="array" ref="AZ1443">IF(ISNUMBER(AZ543), -MIN(0, AZ543/MAX(IF(ISNUMBER(AZ$396:AZ543), AZ$396:AZ543))-1), NA())</f>
        <v>#N/A</v>
      </c>
      <c r="BA1443" s="49" t="e">
        <f t="array" ref="BA1443">IF(ISNUMBER(BA543), -MIN(0, BA543/MAX(IF(ISNUMBER(BA$396:BA543), BA$396:BA543))-1), NA())</f>
        <v>#N/A</v>
      </c>
      <c r="BB1443" s="49" t="e">
        <f t="array" ref="BB1443">IF(ISNUMBER(BB543), -MIN(0, BB543/MAX(IF(ISNUMBER(BB$396:BB543), BB$396:BB543))-1), NA())</f>
        <v>#N/A</v>
      </c>
      <c r="BC1443" s="49" t="e">
        <f t="array" ref="BC1443">IF(ISNUMBER(BC543), -MIN(0, BC543/MAX(IF(ISNUMBER(BC$396:BC543), BC$396:BC543))-1), NA())</f>
        <v>#N/A</v>
      </c>
      <c r="BD1443" s="49" t="e">
        <f t="array" ref="BD1443">IF(ISNUMBER(BD543), -MIN(0, BD543/MAX(IF(ISNUMBER(BD$396:BD543), BD$396:BD543))-1), NA())</f>
        <v>#N/A</v>
      </c>
      <c r="BE1443" s="49" t="e">
        <f t="array" ref="BE1443">IF(ISNUMBER(BE543), -MIN(0, BE543/MAX(IF(ISNUMBER(BE$396:BE543), BE$396:BE543))-1), NA())</f>
        <v>#N/A</v>
      </c>
      <c r="BF1443" s="49" t="e">
        <f t="array" ref="BF1443">IF(ISNUMBER(BF543), -MIN(0, BF543/MAX(IF(ISNUMBER(BF$396:BF543), BF$396:BF543))-1), NA())</f>
        <v>#N/A</v>
      </c>
      <c r="BG1443" s="49" t="e">
        <f t="array" ref="BG1443">IF(ISNUMBER(BG543), -MIN(0, BG543/MAX(IF(ISNUMBER(BG$396:BG543), BG$396:BG543))-1), NA())</f>
        <v>#N/A</v>
      </c>
      <c r="BH1443" s="49" t="e">
        <f t="array" ref="BH1443">IF(ISNUMBER(BH543), -MIN(0, BH543/MAX(IF(ISNUMBER(BH$396:BH543), BH$396:BH543))-1), NA())</f>
        <v>#N/A</v>
      </c>
      <c r="BI1443" s="49" t="e">
        <f t="array" ref="BI1443">IF(ISNUMBER(BI543), -MIN(0, BI543/MAX(IF(ISNUMBER(BI$396:BI543), BI$396:BI543))-1), NA())</f>
        <v>#N/A</v>
      </c>
      <c r="BJ1443" s="49" t="e">
        <f t="array" ref="BJ1443">IF(ISNUMBER(BJ543), -MIN(0, BJ543/MAX(IF(ISNUMBER(BJ$396:BJ543), BJ$396:BJ543))-1), NA())</f>
        <v>#N/A</v>
      </c>
      <c r="BK1443" s="49" t="e">
        <f t="array" ref="BK1443">IF(ISNUMBER(BK543), -MIN(0, BK543/MAX(IF(ISNUMBER(BK$396:BK543), BK$396:BK543))-1), NA())</f>
        <v>#N/A</v>
      </c>
      <c r="BL1443" s="49" t="e">
        <f t="array" ref="BL1443">IF(ISNUMBER(BL543), -MIN(0, BL543/MAX(IF(ISNUMBER(BL$396:BL543), BL$396:BL543))-1), NA())</f>
        <v>#N/A</v>
      </c>
      <c r="BM1443" s="49" t="e">
        <f t="array" ref="BM1443">IF(ISNUMBER(BM543), -MIN(0, BM543/MAX(IF(ISNUMBER(BM$396:BM543), BM$396:BM543))-1), NA())</f>
        <v>#N/A</v>
      </c>
      <c r="BN1443" s="49" t="e">
        <f t="array" ref="BN1443">IF(ISNUMBER(BN543), -MIN(0, BN543/MAX(IF(ISNUMBER(BN$396:BN543), BN$396:BN543))-1), NA())</f>
        <v>#N/A</v>
      </c>
      <c r="BO1443" s="49" t="e">
        <f t="array" ref="BO1443">IF(ISNUMBER(BO543), -MIN(0, BO543/MAX(IF(ISNUMBER(BO$396:BO543), BO$396:BO543))-1), NA())</f>
        <v>#N/A</v>
      </c>
      <c r="BP1443" s="49" t="e">
        <f t="array" ref="BP1443">IF(ISNUMBER(BP543), -MIN(0, BP543/MAX(IF(ISNUMBER(BP$396:BP543), BP$396:BP543))-1), NA())</f>
        <v>#N/A</v>
      </c>
      <c r="BQ1443" s="49" t="e">
        <f t="array" ref="BQ1443">IF(ISNUMBER(BQ543), -MIN(0, BQ543/MAX(IF(ISNUMBER(BQ$396:BQ543), BQ$396:BQ543))-1), NA())</f>
        <v>#N/A</v>
      </c>
      <c r="BR1443" s="49" t="e">
        <f t="array" ref="BR1443">IF(ISNUMBER(BR543), -MIN(0, BR543/MAX(IF(ISNUMBER(BR$396:BR543), BR$396:BR543))-1), NA())</f>
        <v>#N/A</v>
      </c>
      <c r="BS1443" s="49" t="e">
        <f t="array" ref="BS1443">IF(ISNUMBER(BS543), -MIN(0, BS543/MAX(IF(ISNUMBER(BS$396:BS543), BS$396:BS543))-1), NA())</f>
        <v>#N/A</v>
      </c>
    </row>
    <row r="1445" spans="1:71">
      <c r="M1445" s="180" t="s">
        <v>1046</v>
      </c>
      <c r="AA1445" s="180"/>
    </row>
    <row r="1446" spans="1:71">
      <c r="A1446" s="534" t="s">
        <v>1044</v>
      </c>
      <c r="B1446" s="308">
        <f>StartYear-1</f>
        <v>1870</v>
      </c>
      <c r="E1446" s="52" t="s">
        <v>954</v>
      </c>
      <c r="I1446" s="466" t="s">
        <v>953</v>
      </c>
      <c r="J1446" s="466" t="s">
        <v>953</v>
      </c>
      <c r="K1446" s="466" t="s">
        <v>953</v>
      </c>
      <c r="M1446" s="49" t="e">
        <f t="array" aca="1" ref="M1446" ca="1">IF(AND(M$92, ISNUMBER(M696)), -IF(M$91, MIN(0, M696/MAX(IF(ISNUMBER(M$696:M696), M$696:M696))-1), MIN(0, M846/MAX(IF(ISNUMBER(M$846:M846), M$846:M846))-1)), NA())</f>
        <v>#N/A</v>
      </c>
      <c r="N1446" s="155" t="s">
        <v>953</v>
      </c>
      <c r="X1446" s="49" t="e">
        <f t="array" aca="1" ref="X1446" ca="1">IF(AND(X$92, ISNUMBER(X696)), -IF(X$91, MIN(0, X696/MAX(IF(ISNUMBER(X$696:X696), X$696:X696))-1), MIN(0, X846/MAX(IF(ISNUMBER(X$846:X846), X$846:X846))-1)), NA())</f>
        <v>#N/A</v>
      </c>
      <c r="Y1446" s="155" t="s">
        <v>953</v>
      </c>
      <c r="AA1446" s="52" t="s">
        <v>950</v>
      </c>
      <c r="AU1446" s="52" t="s">
        <v>950</v>
      </c>
      <c r="AV1446" s="52"/>
      <c r="AW1446" s="52"/>
      <c r="AX1446" s="52"/>
      <c r="AY1446" s="52"/>
      <c r="AZ1446" s="52"/>
      <c r="BA1446" s="52"/>
      <c r="BB1446" s="52"/>
      <c r="BC1446" s="52"/>
      <c r="BD1446" s="52"/>
      <c r="BE1446" s="52"/>
      <c r="BF1446" s="52"/>
      <c r="BG1446" s="52"/>
      <c r="BH1446" s="52"/>
      <c r="BI1446" s="52"/>
      <c r="BJ1446" s="52"/>
      <c r="BK1446" s="52"/>
      <c r="BL1446" s="52"/>
      <c r="BM1446" s="52"/>
      <c r="BN1446" s="52"/>
      <c r="BO1446" s="52"/>
      <c r="BP1446" s="52"/>
      <c r="BQ1446" s="52"/>
      <c r="BR1446" s="52"/>
      <c r="BS1446" s="52"/>
    </row>
    <row r="1447" spans="1:71">
      <c r="B1447" s="48">
        <f>B1446+1</f>
        <v>1871</v>
      </c>
      <c r="M1447" s="49" t="e">
        <f t="array" aca="1" ref="M1447" ca="1">IF(AND(M$92, ISNUMBER(M697)), -IF(M$91, MIN(0, M697/MAX(IF(ISNUMBER(M$696:M697), M$696:M697))-1), MIN(0, M847/MAX(IF(ISNUMBER(M$846:M847), M$846:M847))-1)), NA())</f>
        <v>#N/A</v>
      </c>
      <c r="X1447" s="49" t="e">
        <f t="array" aca="1" ref="X1447" ca="1">IF(AND(X$92, ISNUMBER(X697)), -IF(X$91, MIN(0, X697/MAX(IF(ISNUMBER(X$696:X697), X$696:X697))-1), MIN(0, X847/MAX(IF(ISNUMBER(X$846:X847), X$846:X847))-1)), NA())</f>
        <v>#N/A</v>
      </c>
      <c r="AB1447" s="466"/>
      <c r="AC1447" s="466"/>
      <c r="AD1447" s="466"/>
      <c r="AE1447" s="466"/>
      <c r="AG1447" s="466"/>
      <c r="AM1447" s="466"/>
      <c r="AN1447" s="466"/>
      <c r="AO1447" s="466"/>
      <c r="AP1447" s="466"/>
      <c r="AQ1447" s="466"/>
      <c r="AS1447" s="466"/>
    </row>
    <row r="1448" spans="1:71">
      <c r="B1448" s="48">
        <f t="shared" ref="B1448:B1453" si="1134">B1447+1</f>
        <v>1872</v>
      </c>
      <c r="M1448" s="49" t="e">
        <f t="array" aca="1" ref="M1448" ca="1">IF(AND(M$92, ISNUMBER(M698)), -IF(M$91, MIN(0, M698/MAX(IF(ISNUMBER(M$696:M698), M$696:M698))-1), MIN(0, M848/MAX(IF(ISNUMBER(M$846:M848), M$846:M848))-1)), NA())</f>
        <v>#N/A</v>
      </c>
      <c r="X1448" s="49" t="e">
        <f t="array" aca="1" ref="X1448" ca="1">IF(AND(X$92, ISNUMBER(X698)), -IF(X$91, MIN(0, X698/MAX(IF(ISNUMBER(X$696:X698), X$696:X698))-1), MIN(0, X848/MAX(IF(ISNUMBER(X$846:X848), X$846:X848))-1)), NA())</f>
        <v>#N/A</v>
      </c>
      <c r="AB1448" s="466"/>
      <c r="AC1448" s="466"/>
      <c r="AD1448" s="466"/>
      <c r="AE1448" s="466"/>
      <c r="AG1448" s="466"/>
      <c r="AM1448" s="466"/>
      <c r="AN1448" s="466"/>
      <c r="AO1448" s="466"/>
      <c r="AP1448" s="466"/>
      <c r="AQ1448" s="466"/>
      <c r="AS1448" s="466"/>
    </row>
    <row r="1449" spans="1:71">
      <c r="B1449" s="48">
        <f t="shared" si="1134"/>
        <v>1873</v>
      </c>
      <c r="M1449" s="49" t="e">
        <f t="array" aca="1" ref="M1449" ca="1">IF(AND(M$92, ISNUMBER(M699)), -IF(M$91, MIN(0, M699/MAX(IF(ISNUMBER(M$696:M699), M$696:M699))-1), MIN(0, M849/MAX(IF(ISNUMBER(M$846:M849), M$846:M849))-1)), NA())</f>
        <v>#N/A</v>
      </c>
      <c r="X1449" s="49" t="e">
        <f t="array" aca="1" ref="X1449" ca="1">IF(AND(X$92, ISNUMBER(X699)), -IF(X$91, MIN(0, X699/MAX(IF(ISNUMBER(X$696:X699), X$696:X699))-1), MIN(0, X849/MAX(IF(ISNUMBER(X$846:X849), X$846:X849))-1)), NA())</f>
        <v>#N/A</v>
      </c>
      <c r="AB1449" s="466"/>
      <c r="AC1449" s="466"/>
      <c r="AD1449" s="466"/>
      <c r="AE1449" s="466"/>
      <c r="AG1449" s="466"/>
      <c r="AM1449" s="466"/>
      <c r="AN1449" s="466"/>
      <c r="AO1449" s="466"/>
      <c r="AP1449" s="466"/>
      <c r="AQ1449" s="466"/>
      <c r="AS1449" s="466"/>
    </row>
    <row r="1450" spans="1:71">
      <c r="B1450" s="48">
        <f t="shared" si="1134"/>
        <v>1874</v>
      </c>
      <c r="M1450" s="49" t="e">
        <f t="array" aca="1" ref="M1450" ca="1">IF(AND(M$92, ISNUMBER(M700)), -IF(M$91, MIN(0, M700/MAX(IF(ISNUMBER(M$696:M700), M$696:M700))-1), MIN(0, M850/MAX(IF(ISNUMBER(M$846:M850), M$846:M850))-1)), NA())</f>
        <v>#N/A</v>
      </c>
      <c r="X1450" s="49" t="e">
        <f t="array" aca="1" ref="X1450" ca="1">IF(AND(X$92, ISNUMBER(X700)), -IF(X$91, MIN(0, X700/MAX(IF(ISNUMBER(X$696:X700), X$696:X700))-1), MIN(0, X850/MAX(IF(ISNUMBER(X$846:X850), X$846:X850))-1)), NA())</f>
        <v>#N/A</v>
      </c>
      <c r="AB1450" s="466"/>
      <c r="AC1450" s="466"/>
      <c r="AD1450" s="466"/>
      <c r="AE1450" s="466"/>
      <c r="AG1450" s="466"/>
      <c r="AM1450" s="466"/>
      <c r="AN1450" s="466"/>
      <c r="AO1450" s="466"/>
      <c r="AP1450" s="466"/>
      <c r="AQ1450" s="466"/>
      <c r="AS1450" s="466"/>
    </row>
    <row r="1451" spans="1:71">
      <c r="B1451" s="48">
        <f t="shared" si="1134"/>
        <v>1875</v>
      </c>
      <c r="M1451" s="49" t="e">
        <f t="array" aca="1" ref="M1451" ca="1">IF(AND(M$92, ISNUMBER(M701)), -IF(M$91, MIN(0, M701/MAX(IF(ISNUMBER(M$696:M701), M$696:M701))-1), MIN(0, M851/MAX(IF(ISNUMBER(M$846:M851), M$846:M851))-1)), NA())</f>
        <v>#N/A</v>
      </c>
      <c r="X1451" s="49" t="e">
        <f t="array" aca="1" ref="X1451" ca="1">IF(AND(X$92, ISNUMBER(X701)), -IF(X$91, MIN(0, X701/MAX(IF(ISNUMBER(X$696:X701), X$696:X701))-1), MIN(0, X851/MAX(IF(ISNUMBER(X$846:X851), X$846:X851))-1)), NA())</f>
        <v>#N/A</v>
      </c>
      <c r="AB1451" s="466"/>
      <c r="AC1451" s="466"/>
      <c r="AD1451" s="466"/>
      <c r="AE1451" s="466"/>
      <c r="AG1451" s="466"/>
      <c r="AM1451" s="466"/>
      <c r="AN1451" s="466"/>
      <c r="AO1451" s="466"/>
      <c r="AP1451" s="466"/>
      <c r="AQ1451" s="466"/>
      <c r="AS1451" s="466"/>
    </row>
    <row r="1452" spans="1:71">
      <c r="B1452" s="48">
        <f t="shared" si="1134"/>
        <v>1876</v>
      </c>
      <c r="M1452" s="49" t="e">
        <f t="array" aca="1" ref="M1452" ca="1">IF(AND(M$92, ISNUMBER(M702)), -IF(M$91, MIN(0, M702/MAX(IF(ISNUMBER(M$696:M702), M$696:M702))-1), MIN(0, M852/MAX(IF(ISNUMBER(M$846:M852), M$846:M852))-1)), NA())</f>
        <v>#N/A</v>
      </c>
      <c r="X1452" s="49" t="e">
        <f t="array" aca="1" ref="X1452" ca="1">IF(AND(X$92, ISNUMBER(X702)), -IF(X$91, MIN(0, X702/MAX(IF(ISNUMBER(X$696:X702), X$696:X702))-1), MIN(0, X852/MAX(IF(ISNUMBER(X$846:X852), X$846:X852))-1)), NA())</f>
        <v>#N/A</v>
      </c>
      <c r="AB1452" s="466"/>
      <c r="AC1452" s="466"/>
      <c r="AD1452" s="466"/>
      <c r="AE1452" s="466"/>
      <c r="AG1452" s="466"/>
      <c r="AM1452" s="466"/>
      <c r="AN1452" s="466"/>
      <c r="AO1452" s="466"/>
      <c r="AP1452" s="466"/>
      <c r="AQ1452" s="466"/>
      <c r="AS1452" s="466"/>
    </row>
    <row r="1453" spans="1:71">
      <c r="B1453" s="48">
        <f t="shared" si="1134"/>
        <v>1877</v>
      </c>
      <c r="M1453" s="49" t="e">
        <f t="array" aca="1" ref="M1453" ca="1">IF(AND(M$92, ISNUMBER(M703)), -IF(M$91, MIN(0, M703/MAX(IF(ISNUMBER(M$696:M703), M$696:M703))-1), MIN(0, M853/MAX(IF(ISNUMBER(M$846:M853), M$846:M853))-1)), NA())</f>
        <v>#N/A</v>
      </c>
      <c r="X1453" s="49" t="e">
        <f t="array" aca="1" ref="X1453" ca="1">IF(AND(X$92, ISNUMBER(X703)), -IF(X$91, MIN(0, X703/MAX(IF(ISNUMBER(X$696:X703), X$696:X703))-1), MIN(0, X853/MAX(IF(ISNUMBER(X$846:X853), X$846:X853))-1)), NA())</f>
        <v>#N/A</v>
      </c>
      <c r="AB1453" s="466"/>
      <c r="AC1453" s="466"/>
      <c r="AD1453" s="466"/>
      <c r="AE1453" s="466"/>
      <c r="AG1453" s="466"/>
      <c r="AM1453" s="466"/>
      <c r="AN1453" s="466"/>
      <c r="AO1453" s="466"/>
      <c r="AP1453" s="466"/>
      <c r="AQ1453" s="466"/>
      <c r="AS1453" s="466"/>
    </row>
    <row r="1454" spans="1:71">
      <c r="B1454" s="48">
        <f t="shared" ref="B1454:B1517" si="1135">B1453+1</f>
        <v>1878</v>
      </c>
      <c r="M1454" s="49" t="e">
        <f t="array" aca="1" ref="M1454" ca="1">IF(AND(M$92, ISNUMBER(M704)), -IF(M$91, MIN(0, M704/MAX(IF(ISNUMBER(M$696:M704), M$696:M704))-1), MIN(0, M854/MAX(IF(ISNUMBER(M$846:M854), M$846:M854))-1)), NA())</f>
        <v>#N/A</v>
      </c>
      <c r="X1454" s="49" t="e">
        <f t="array" aca="1" ref="X1454" ca="1">IF(AND(X$92, ISNUMBER(X704)), -IF(X$91, MIN(0, X704/MAX(IF(ISNUMBER(X$696:X704), X$696:X704))-1), MIN(0, X854/MAX(IF(ISNUMBER(X$846:X854), X$846:X854))-1)), NA())</f>
        <v>#N/A</v>
      </c>
      <c r="AB1454" s="466"/>
      <c r="AC1454" s="466"/>
      <c r="AD1454" s="466"/>
      <c r="AE1454" s="466"/>
      <c r="AG1454" s="466"/>
      <c r="AM1454" s="466"/>
      <c r="AN1454" s="466"/>
      <c r="AO1454" s="466"/>
      <c r="AP1454" s="466"/>
      <c r="AQ1454" s="466"/>
      <c r="AS1454" s="466"/>
    </row>
    <row r="1455" spans="1:71">
      <c r="B1455" s="48">
        <f t="shared" si="1135"/>
        <v>1879</v>
      </c>
      <c r="M1455" s="49" t="e">
        <f t="array" aca="1" ref="M1455" ca="1">IF(AND(M$92, ISNUMBER(M705)), -IF(M$91, MIN(0, M705/MAX(IF(ISNUMBER(M$696:M705), M$696:M705))-1), MIN(0, M855/MAX(IF(ISNUMBER(M$846:M855), M$846:M855))-1)), NA())</f>
        <v>#N/A</v>
      </c>
      <c r="X1455" s="49" t="e">
        <f t="array" aca="1" ref="X1455" ca="1">IF(AND(X$92, ISNUMBER(X705)), -IF(X$91, MIN(0, X705/MAX(IF(ISNUMBER(X$696:X705), X$696:X705))-1), MIN(0, X855/MAX(IF(ISNUMBER(X$846:X855), X$846:X855))-1)), NA())</f>
        <v>#N/A</v>
      </c>
      <c r="AB1455" s="466"/>
      <c r="AC1455" s="466"/>
      <c r="AD1455" s="466"/>
      <c r="AE1455" s="466"/>
      <c r="AG1455" s="466"/>
      <c r="AM1455" s="466"/>
      <c r="AN1455" s="466"/>
      <c r="AO1455" s="466"/>
      <c r="AP1455" s="466"/>
      <c r="AQ1455" s="466"/>
      <c r="AS1455" s="466"/>
    </row>
    <row r="1456" spans="1:71">
      <c r="B1456" s="48">
        <f t="shared" si="1135"/>
        <v>1880</v>
      </c>
      <c r="M1456" s="49" t="e">
        <f t="array" aca="1" ref="M1456" ca="1">IF(AND(M$92, ISNUMBER(M706)), -IF(M$91, MIN(0, M706/MAX(IF(ISNUMBER(M$696:M706), M$696:M706))-1), MIN(0, M856/MAX(IF(ISNUMBER(M$846:M856), M$846:M856))-1)), NA())</f>
        <v>#N/A</v>
      </c>
      <c r="X1456" s="49" t="e">
        <f t="array" aca="1" ref="X1456" ca="1">IF(AND(X$92, ISNUMBER(X706)), -IF(X$91, MIN(0, X706/MAX(IF(ISNUMBER(X$696:X706), X$696:X706))-1), MIN(0, X856/MAX(IF(ISNUMBER(X$846:X856), X$846:X856))-1)), NA())</f>
        <v>#N/A</v>
      </c>
      <c r="AB1456" s="466"/>
      <c r="AC1456" s="466"/>
      <c r="AD1456" s="466"/>
      <c r="AE1456" s="466"/>
      <c r="AG1456" s="466"/>
      <c r="AM1456" s="466"/>
      <c r="AN1456" s="466"/>
      <c r="AO1456" s="466"/>
      <c r="AP1456" s="466"/>
      <c r="AQ1456" s="466"/>
      <c r="AS1456" s="466"/>
    </row>
    <row r="1457" spans="2:45">
      <c r="B1457" s="48">
        <f t="shared" si="1135"/>
        <v>1881</v>
      </c>
      <c r="M1457" s="49" t="e">
        <f t="array" aca="1" ref="M1457" ca="1">IF(AND(M$92, ISNUMBER(M707)), -IF(M$91, MIN(0, M707/MAX(IF(ISNUMBER(M$696:M707), M$696:M707))-1), MIN(0, M857/MAX(IF(ISNUMBER(M$846:M857), M$846:M857))-1)), NA())</f>
        <v>#N/A</v>
      </c>
      <c r="X1457" s="49" t="e">
        <f t="array" aca="1" ref="X1457" ca="1">IF(AND(X$92, ISNUMBER(X707)), -IF(X$91, MIN(0, X707/MAX(IF(ISNUMBER(X$696:X707), X$696:X707))-1), MIN(0, X857/MAX(IF(ISNUMBER(X$846:X857), X$846:X857))-1)), NA())</f>
        <v>#N/A</v>
      </c>
      <c r="AB1457" s="466"/>
      <c r="AC1457" s="466"/>
      <c r="AD1457" s="466"/>
      <c r="AE1457" s="466"/>
      <c r="AG1457" s="466"/>
      <c r="AM1457" s="466"/>
      <c r="AN1457" s="466"/>
      <c r="AO1457" s="466"/>
      <c r="AP1457" s="466"/>
      <c r="AQ1457" s="466"/>
      <c r="AS1457" s="466"/>
    </row>
    <row r="1458" spans="2:45">
      <c r="B1458" s="48">
        <f t="shared" si="1135"/>
        <v>1882</v>
      </c>
      <c r="M1458" s="49" t="e">
        <f t="array" aca="1" ref="M1458" ca="1">IF(AND(M$92, ISNUMBER(M708)), -IF(M$91, MIN(0, M708/MAX(IF(ISNUMBER(M$696:M708), M$696:M708))-1), MIN(0, M858/MAX(IF(ISNUMBER(M$846:M858), M$846:M858))-1)), NA())</f>
        <v>#N/A</v>
      </c>
      <c r="X1458" s="49" t="e">
        <f t="array" aca="1" ref="X1458" ca="1">IF(AND(X$92, ISNUMBER(X708)), -IF(X$91, MIN(0, X708/MAX(IF(ISNUMBER(X$696:X708), X$696:X708))-1), MIN(0, X858/MAX(IF(ISNUMBER(X$846:X858), X$846:X858))-1)), NA())</f>
        <v>#N/A</v>
      </c>
      <c r="AB1458" s="466"/>
      <c r="AC1458" s="466"/>
      <c r="AD1458" s="466"/>
      <c r="AE1458" s="466"/>
      <c r="AG1458" s="466"/>
      <c r="AM1458" s="466"/>
      <c r="AN1458" s="466"/>
      <c r="AO1458" s="466"/>
      <c r="AP1458" s="466"/>
      <c r="AQ1458" s="466"/>
      <c r="AS1458" s="466"/>
    </row>
    <row r="1459" spans="2:45">
      <c r="B1459" s="48">
        <f t="shared" si="1135"/>
        <v>1883</v>
      </c>
      <c r="M1459" s="49" t="e">
        <f t="array" aca="1" ref="M1459" ca="1">IF(AND(M$92, ISNUMBER(M709)), -IF(M$91, MIN(0, M709/MAX(IF(ISNUMBER(M$696:M709), M$696:M709))-1), MIN(0, M859/MAX(IF(ISNUMBER(M$846:M859), M$846:M859))-1)), NA())</f>
        <v>#N/A</v>
      </c>
      <c r="X1459" s="49" t="e">
        <f t="array" aca="1" ref="X1459" ca="1">IF(AND(X$92, ISNUMBER(X709)), -IF(X$91, MIN(0, X709/MAX(IF(ISNUMBER(X$696:X709), X$696:X709))-1), MIN(0, X859/MAX(IF(ISNUMBER(X$846:X859), X$846:X859))-1)), NA())</f>
        <v>#N/A</v>
      </c>
      <c r="AB1459" s="466"/>
      <c r="AC1459" s="466"/>
      <c r="AD1459" s="466"/>
      <c r="AE1459" s="466"/>
      <c r="AG1459" s="466"/>
      <c r="AM1459" s="466"/>
      <c r="AN1459" s="466"/>
      <c r="AO1459" s="466"/>
      <c r="AP1459" s="466"/>
      <c r="AQ1459" s="466"/>
      <c r="AS1459" s="466"/>
    </row>
    <row r="1460" spans="2:45">
      <c r="B1460" s="48">
        <f t="shared" si="1135"/>
        <v>1884</v>
      </c>
      <c r="M1460" s="49" t="e">
        <f t="array" aca="1" ref="M1460" ca="1">IF(AND(M$92, ISNUMBER(M710)), -IF(M$91, MIN(0, M710/MAX(IF(ISNUMBER(M$696:M710), M$696:M710))-1), MIN(0, M860/MAX(IF(ISNUMBER(M$846:M860), M$846:M860))-1)), NA())</f>
        <v>#N/A</v>
      </c>
      <c r="X1460" s="49" t="e">
        <f t="array" aca="1" ref="X1460" ca="1">IF(AND(X$92, ISNUMBER(X710)), -IF(X$91, MIN(0, X710/MAX(IF(ISNUMBER(X$696:X710), X$696:X710))-1), MIN(0, X860/MAX(IF(ISNUMBER(X$846:X860), X$846:X860))-1)), NA())</f>
        <v>#N/A</v>
      </c>
      <c r="AB1460" s="466"/>
      <c r="AC1460" s="466"/>
      <c r="AD1460" s="466"/>
      <c r="AE1460" s="466"/>
      <c r="AG1460" s="466"/>
      <c r="AM1460" s="466"/>
      <c r="AN1460" s="466"/>
      <c r="AO1460" s="466"/>
      <c r="AP1460" s="466"/>
      <c r="AQ1460" s="466"/>
      <c r="AS1460" s="466"/>
    </row>
    <row r="1461" spans="2:45">
      <c r="B1461" s="48">
        <f t="shared" si="1135"/>
        <v>1885</v>
      </c>
      <c r="M1461" s="49" t="e">
        <f t="array" aca="1" ref="M1461" ca="1">IF(AND(M$92, ISNUMBER(M711)), -IF(M$91, MIN(0, M711/MAX(IF(ISNUMBER(M$696:M711), M$696:M711))-1), MIN(0, M861/MAX(IF(ISNUMBER(M$846:M861), M$846:M861))-1)), NA())</f>
        <v>#N/A</v>
      </c>
      <c r="X1461" s="49" t="e">
        <f t="array" aca="1" ref="X1461" ca="1">IF(AND(X$92, ISNUMBER(X711)), -IF(X$91, MIN(0, X711/MAX(IF(ISNUMBER(X$696:X711), X$696:X711))-1), MIN(0, X861/MAX(IF(ISNUMBER(X$846:X861), X$846:X861))-1)), NA())</f>
        <v>#N/A</v>
      </c>
      <c r="AB1461" s="466"/>
      <c r="AC1461" s="466"/>
      <c r="AD1461" s="466"/>
      <c r="AE1461" s="466"/>
      <c r="AG1461" s="466"/>
      <c r="AM1461" s="466"/>
      <c r="AN1461" s="466"/>
      <c r="AO1461" s="466"/>
      <c r="AP1461" s="466"/>
      <c r="AQ1461" s="466"/>
      <c r="AS1461" s="466"/>
    </row>
    <row r="1462" spans="2:45">
      <c r="B1462" s="48">
        <f t="shared" si="1135"/>
        <v>1886</v>
      </c>
      <c r="M1462" s="49" t="e">
        <f t="array" aca="1" ref="M1462" ca="1">IF(AND(M$92, ISNUMBER(M712)), -IF(M$91, MIN(0, M712/MAX(IF(ISNUMBER(M$696:M712), M$696:M712))-1), MIN(0, M862/MAX(IF(ISNUMBER(M$846:M862), M$846:M862))-1)), NA())</f>
        <v>#N/A</v>
      </c>
      <c r="X1462" s="49" t="e">
        <f t="array" aca="1" ref="X1462" ca="1">IF(AND(X$92, ISNUMBER(X712)), -IF(X$91, MIN(0, X712/MAX(IF(ISNUMBER(X$696:X712), X$696:X712))-1), MIN(0, X862/MAX(IF(ISNUMBER(X$846:X862), X$846:X862))-1)), NA())</f>
        <v>#N/A</v>
      </c>
      <c r="AB1462" s="466"/>
      <c r="AC1462" s="466"/>
      <c r="AD1462" s="466"/>
      <c r="AE1462" s="466"/>
      <c r="AG1462" s="466"/>
      <c r="AM1462" s="466"/>
      <c r="AN1462" s="466"/>
      <c r="AO1462" s="466"/>
      <c r="AP1462" s="466"/>
      <c r="AQ1462" s="466"/>
      <c r="AS1462" s="466"/>
    </row>
    <row r="1463" spans="2:45">
      <c r="B1463" s="48">
        <f t="shared" si="1135"/>
        <v>1887</v>
      </c>
      <c r="M1463" s="49" t="e">
        <f t="array" aca="1" ref="M1463" ca="1">IF(AND(M$92, ISNUMBER(M713)), -IF(M$91, MIN(0, M713/MAX(IF(ISNUMBER(M$696:M713), M$696:M713))-1), MIN(0, M863/MAX(IF(ISNUMBER(M$846:M863), M$846:M863))-1)), NA())</f>
        <v>#N/A</v>
      </c>
      <c r="X1463" s="49" t="e">
        <f t="array" aca="1" ref="X1463" ca="1">IF(AND(X$92, ISNUMBER(X713)), -IF(X$91, MIN(0, X713/MAX(IF(ISNUMBER(X$696:X713), X$696:X713))-1), MIN(0, X863/MAX(IF(ISNUMBER(X$846:X863), X$846:X863))-1)), NA())</f>
        <v>#N/A</v>
      </c>
      <c r="AB1463" s="466"/>
      <c r="AC1463" s="466"/>
      <c r="AD1463" s="466"/>
      <c r="AE1463" s="466"/>
      <c r="AG1463" s="466"/>
      <c r="AM1463" s="466"/>
      <c r="AN1463" s="466"/>
      <c r="AO1463" s="466"/>
      <c r="AP1463" s="466"/>
      <c r="AQ1463" s="466"/>
      <c r="AS1463" s="466"/>
    </row>
    <row r="1464" spans="2:45">
      <c r="B1464" s="48">
        <f t="shared" si="1135"/>
        <v>1888</v>
      </c>
      <c r="M1464" s="49" t="e">
        <f t="array" aca="1" ref="M1464" ca="1">IF(AND(M$92, ISNUMBER(M714)), -IF(M$91, MIN(0, M714/MAX(IF(ISNUMBER(M$696:M714), M$696:M714))-1), MIN(0, M864/MAX(IF(ISNUMBER(M$846:M864), M$846:M864))-1)), NA())</f>
        <v>#N/A</v>
      </c>
      <c r="X1464" s="49" t="e">
        <f t="array" aca="1" ref="X1464" ca="1">IF(AND(X$92, ISNUMBER(X714)), -IF(X$91, MIN(0, X714/MAX(IF(ISNUMBER(X$696:X714), X$696:X714))-1), MIN(0, X864/MAX(IF(ISNUMBER(X$846:X864), X$846:X864))-1)), NA())</f>
        <v>#N/A</v>
      </c>
      <c r="AB1464" s="466"/>
      <c r="AC1464" s="466"/>
      <c r="AD1464" s="466"/>
      <c r="AE1464" s="466"/>
      <c r="AG1464" s="466"/>
      <c r="AM1464" s="466"/>
      <c r="AN1464" s="466"/>
      <c r="AO1464" s="466"/>
      <c r="AP1464" s="466"/>
      <c r="AQ1464" s="466"/>
      <c r="AS1464" s="466"/>
    </row>
    <row r="1465" spans="2:45">
      <c r="B1465" s="48">
        <f t="shared" si="1135"/>
        <v>1889</v>
      </c>
      <c r="M1465" s="49" t="e">
        <f t="array" aca="1" ref="M1465" ca="1">IF(AND(M$92, ISNUMBER(M715)), -IF(M$91, MIN(0, M715/MAX(IF(ISNUMBER(M$696:M715), M$696:M715))-1), MIN(0, M865/MAX(IF(ISNUMBER(M$846:M865), M$846:M865))-1)), NA())</f>
        <v>#N/A</v>
      </c>
      <c r="X1465" s="49" t="e">
        <f t="array" aca="1" ref="X1465" ca="1">IF(AND(X$92, ISNUMBER(X715)), -IF(X$91, MIN(0, X715/MAX(IF(ISNUMBER(X$696:X715), X$696:X715))-1), MIN(0, X865/MAX(IF(ISNUMBER(X$846:X865), X$846:X865))-1)), NA())</f>
        <v>#N/A</v>
      </c>
      <c r="AB1465" s="466"/>
      <c r="AC1465" s="466"/>
      <c r="AD1465" s="466"/>
      <c r="AE1465" s="466"/>
      <c r="AG1465" s="466"/>
      <c r="AM1465" s="466"/>
      <c r="AN1465" s="466"/>
      <c r="AO1465" s="466"/>
      <c r="AP1465" s="466"/>
      <c r="AQ1465" s="466"/>
      <c r="AS1465" s="466"/>
    </row>
    <row r="1466" spans="2:45">
      <c r="B1466" s="48">
        <f t="shared" si="1135"/>
        <v>1890</v>
      </c>
      <c r="M1466" s="49" t="e">
        <f t="array" aca="1" ref="M1466" ca="1">IF(AND(M$92, ISNUMBER(M716)), -IF(M$91, MIN(0, M716/MAX(IF(ISNUMBER(M$696:M716), M$696:M716))-1), MIN(0, M866/MAX(IF(ISNUMBER(M$846:M866), M$846:M866))-1)), NA())</f>
        <v>#N/A</v>
      </c>
      <c r="X1466" s="49" t="e">
        <f t="array" aca="1" ref="X1466" ca="1">IF(AND(X$92, ISNUMBER(X716)), -IF(X$91, MIN(0, X716/MAX(IF(ISNUMBER(X$696:X716), X$696:X716))-1), MIN(0, X866/MAX(IF(ISNUMBER(X$846:X866), X$846:X866))-1)), NA())</f>
        <v>#N/A</v>
      </c>
      <c r="AB1466" s="466"/>
      <c r="AC1466" s="466"/>
      <c r="AD1466" s="466"/>
      <c r="AE1466" s="466"/>
      <c r="AG1466" s="466"/>
      <c r="AM1466" s="466"/>
      <c r="AN1466" s="466"/>
      <c r="AO1466" s="466"/>
      <c r="AP1466" s="466"/>
      <c r="AQ1466" s="466"/>
      <c r="AS1466" s="466"/>
    </row>
    <row r="1467" spans="2:45">
      <c r="B1467" s="48">
        <f t="shared" si="1135"/>
        <v>1891</v>
      </c>
      <c r="M1467" s="49" t="e">
        <f t="array" aca="1" ref="M1467" ca="1">IF(AND(M$92, ISNUMBER(M717)), -IF(M$91, MIN(0, M717/MAX(IF(ISNUMBER(M$696:M717), M$696:M717))-1), MIN(0, M867/MAX(IF(ISNUMBER(M$846:M867), M$846:M867))-1)), NA())</f>
        <v>#N/A</v>
      </c>
      <c r="X1467" s="49" t="e">
        <f t="array" aca="1" ref="X1467" ca="1">IF(AND(X$92, ISNUMBER(X717)), -IF(X$91, MIN(0, X717/MAX(IF(ISNUMBER(X$696:X717), X$696:X717))-1), MIN(0, X867/MAX(IF(ISNUMBER(X$846:X867), X$846:X867))-1)), NA())</f>
        <v>#N/A</v>
      </c>
      <c r="AB1467" s="466"/>
      <c r="AC1467" s="466"/>
      <c r="AD1467" s="466"/>
      <c r="AE1467" s="466"/>
      <c r="AG1467" s="466"/>
      <c r="AM1467" s="466"/>
      <c r="AN1467" s="466"/>
      <c r="AO1467" s="466"/>
      <c r="AP1467" s="466"/>
      <c r="AQ1467" s="466"/>
      <c r="AS1467" s="466"/>
    </row>
    <row r="1468" spans="2:45">
      <c r="B1468" s="48">
        <f t="shared" si="1135"/>
        <v>1892</v>
      </c>
      <c r="M1468" s="49" t="e">
        <f t="array" aca="1" ref="M1468" ca="1">IF(AND(M$92, ISNUMBER(M718)), -IF(M$91, MIN(0, M718/MAX(IF(ISNUMBER(M$696:M718), M$696:M718))-1), MIN(0, M868/MAX(IF(ISNUMBER(M$846:M868), M$846:M868))-1)), NA())</f>
        <v>#N/A</v>
      </c>
      <c r="X1468" s="49" t="e">
        <f t="array" aca="1" ref="X1468" ca="1">IF(AND(X$92, ISNUMBER(X718)), -IF(X$91, MIN(0, X718/MAX(IF(ISNUMBER(X$696:X718), X$696:X718))-1), MIN(0, X868/MAX(IF(ISNUMBER(X$846:X868), X$846:X868))-1)), NA())</f>
        <v>#N/A</v>
      </c>
      <c r="AB1468" s="466"/>
      <c r="AC1468" s="466"/>
      <c r="AD1468" s="466"/>
      <c r="AE1468" s="466"/>
      <c r="AG1468" s="466"/>
      <c r="AM1468" s="466"/>
      <c r="AN1468" s="466"/>
      <c r="AO1468" s="466"/>
      <c r="AP1468" s="466"/>
      <c r="AQ1468" s="466"/>
      <c r="AS1468" s="466"/>
    </row>
    <row r="1469" spans="2:45">
      <c r="B1469" s="48">
        <f t="shared" si="1135"/>
        <v>1893</v>
      </c>
      <c r="M1469" s="49" t="e">
        <f t="array" aca="1" ref="M1469" ca="1">IF(AND(M$92, ISNUMBER(M719)), -IF(M$91, MIN(0, M719/MAX(IF(ISNUMBER(M$696:M719), M$696:M719))-1), MIN(0, M869/MAX(IF(ISNUMBER(M$846:M869), M$846:M869))-1)), NA())</f>
        <v>#N/A</v>
      </c>
      <c r="X1469" s="49" t="e">
        <f t="array" aca="1" ref="X1469" ca="1">IF(AND(X$92, ISNUMBER(X719)), -IF(X$91, MIN(0, X719/MAX(IF(ISNUMBER(X$696:X719), X$696:X719))-1), MIN(0, X869/MAX(IF(ISNUMBER(X$846:X869), X$846:X869))-1)), NA())</f>
        <v>#N/A</v>
      </c>
      <c r="AB1469" s="466"/>
      <c r="AC1469" s="466"/>
      <c r="AD1469" s="466"/>
      <c r="AE1469" s="466"/>
      <c r="AG1469" s="466"/>
      <c r="AM1469" s="466"/>
      <c r="AN1469" s="466"/>
      <c r="AO1469" s="466"/>
      <c r="AP1469" s="466"/>
      <c r="AQ1469" s="466"/>
      <c r="AS1469" s="466"/>
    </row>
    <row r="1470" spans="2:45">
      <c r="B1470" s="48">
        <f t="shared" si="1135"/>
        <v>1894</v>
      </c>
      <c r="M1470" s="49" t="e">
        <f t="array" aca="1" ref="M1470" ca="1">IF(AND(M$92, ISNUMBER(M720)), -IF(M$91, MIN(0, M720/MAX(IF(ISNUMBER(M$696:M720), M$696:M720))-1), MIN(0, M870/MAX(IF(ISNUMBER(M$846:M870), M$846:M870))-1)), NA())</f>
        <v>#N/A</v>
      </c>
      <c r="X1470" s="49" t="e">
        <f t="array" aca="1" ref="X1470" ca="1">IF(AND(X$92, ISNUMBER(X720)), -IF(X$91, MIN(0, X720/MAX(IF(ISNUMBER(X$696:X720), X$696:X720))-1), MIN(0, X870/MAX(IF(ISNUMBER(X$846:X870), X$846:X870))-1)), NA())</f>
        <v>#N/A</v>
      </c>
      <c r="AB1470" s="466"/>
      <c r="AC1470" s="466"/>
      <c r="AD1470" s="466"/>
      <c r="AE1470" s="466"/>
      <c r="AG1470" s="466"/>
      <c r="AM1470" s="466"/>
      <c r="AN1470" s="466"/>
      <c r="AO1470" s="466"/>
      <c r="AP1470" s="466"/>
      <c r="AQ1470" s="466"/>
      <c r="AS1470" s="466"/>
    </row>
    <row r="1471" spans="2:45">
      <c r="B1471" s="48">
        <f t="shared" si="1135"/>
        <v>1895</v>
      </c>
      <c r="M1471" s="49" t="e">
        <f t="array" aca="1" ref="M1471" ca="1">IF(AND(M$92, ISNUMBER(M721)), -IF(M$91, MIN(0, M721/MAX(IF(ISNUMBER(M$696:M721), M$696:M721))-1), MIN(0, M871/MAX(IF(ISNUMBER(M$846:M871), M$846:M871))-1)), NA())</f>
        <v>#N/A</v>
      </c>
      <c r="X1471" s="49" t="e">
        <f t="array" aca="1" ref="X1471" ca="1">IF(AND(X$92, ISNUMBER(X721)), -IF(X$91, MIN(0, X721/MAX(IF(ISNUMBER(X$696:X721), X$696:X721))-1), MIN(0, X871/MAX(IF(ISNUMBER(X$846:X871), X$846:X871))-1)), NA())</f>
        <v>#N/A</v>
      </c>
      <c r="AB1471" s="466"/>
      <c r="AC1471" s="466"/>
      <c r="AD1471" s="466"/>
      <c r="AE1471" s="466"/>
      <c r="AG1471" s="466"/>
      <c r="AM1471" s="466"/>
      <c r="AN1471" s="466"/>
      <c r="AO1471" s="466"/>
      <c r="AP1471" s="466"/>
      <c r="AQ1471" s="466"/>
      <c r="AS1471" s="466"/>
    </row>
    <row r="1472" spans="2:45">
      <c r="B1472" s="48">
        <f t="shared" si="1135"/>
        <v>1896</v>
      </c>
      <c r="M1472" s="49" t="e">
        <f t="array" aca="1" ref="M1472" ca="1">IF(AND(M$92, ISNUMBER(M722)), -IF(M$91, MIN(0, M722/MAX(IF(ISNUMBER(M$696:M722), M$696:M722))-1), MIN(0, M872/MAX(IF(ISNUMBER(M$846:M872), M$846:M872))-1)), NA())</f>
        <v>#N/A</v>
      </c>
      <c r="X1472" s="49" t="e">
        <f t="array" aca="1" ref="X1472" ca="1">IF(AND(X$92, ISNUMBER(X722)), -IF(X$91, MIN(0, X722/MAX(IF(ISNUMBER(X$696:X722), X$696:X722))-1), MIN(0, X872/MAX(IF(ISNUMBER(X$846:X872), X$846:X872))-1)), NA())</f>
        <v>#N/A</v>
      </c>
      <c r="AB1472" s="466"/>
      <c r="AC1472" s="466"/>
      <c r="AD1472" s="466"/>
      <c r="AE1472" s="466"/>
      <c r="AG1472" s="466"/>
      <c r="AM1472" s="466"/>
      <c r="AN1472" s="466"/>
      <c r="AO1472" s="466"/>
      <c r="AP1472" s="466"/>
      <c r="AQ1472" s="466"/>
      <c r="AS1472" s="466"/>
    </row>
    <row r="1473" spans="2:45">
      <c r="B1473" s="48">
        <f t="shared" si="1135"/>
        <v>1897</v>
      </c>
      <c r="M1473" s="49" t="e">
        <f t="array" aca="1" ref="M1473" ca="1">IF(AND(M$92, ISNUMBER(M723)), -IF(M$91, MIN(0, M723/MAX(IF(ISNUMBER(M$696:M723), M$696:M723))-1), MIN(0, M873/MAX(IF(ISNUMBER(M$846:M873), M$846:M873))-1)), NA())</f>
        <v>#N/A</v>
      </c>
      <c r="X1473" s="49" t="e">
        <f t="array" aca="1" ref="X1473" ca="1">IF(AND(X$92, ISNUMBER(X723)), -IF(X$91, MIN(0, X723/MAX(IF(ISNUMBER(X$696:X723), X$696:X723))-1), MIN(0, X873/MAX(IF(ISNUMBER(X$846:X873), X$846:X873))-1)), NA())</f>
        <v>#N/A</v>
      </c>
      <c r="AB1473" s="466"/>
      <c r="AC1473" s="466"/>
      <c r="AD1473" s="466"/>
      <c r="AE1473" s="466"/>
      <c r="AG1473" s="466"/>
      <c r="AM1473" s="466"/>
      <c r="AN1473" s="466"/>
      <c r="AO1473" s="466"/>
      <c r="AP1473" s="466"/>
      <c r="AQ1473" s="466"/>
      <c r="AS1473" s="466"/>
    </row>
    <row r="1474" spans="2:45">
      <c r="B1474" s="48">
        <f t="shared" si="1135"/>
        <v>1898</v>
      </c>
      <c r="M1474" s="49" t="e">
        <f t="array" aca="1" ref="M1474" ca="1">IF(AND(M$92, ISNUMBER(M724)), -IF(M$91, MIN(0, M724/MAX(IF(ISNUMBER(M$696:M724), M$696:M724))-1), MIN(0, M874/MAX(IF(ISNUMBER(M$846:M874), M$846:M874))-1)), NA())</f>
        <v>#N/A</v>
      </c>
      <c r="X1474" s="49" t="e">
        <f t="array" aca="1" ref="X1474" ca="1">IF(AND(X$92, ISNUMBER(X724)), -IF(X$91, MIN(0, X724/MAX(IF(ISNUMBER(X$696:X724), X$696:X724))-1), MIN(0, X874/MAX(IF(ISNUMBER(X$846:X874), X$846:X874))-1)), NA())</f>
        <v>#N/A</v>
      </c>
      <c r="AB1474" s="466"/>
      <c r="AC1474" s="466"/>
      <c r="AD1474" s="466"/>
      <c r="AE1474" s="466"/>
      <c r="AG1474" s="466"/>
      <c r="AM1474" s="466"/>
      <c r="AN1474" s="466"/>
      <c r="AO1474" s="466"/>
      <c r="AP1474" s="466"/>
      <c r="AQ1474" s="466"/>
      <c r="AS1474" s="466"/>
    </row>
    <row r="1475" spans="2:45">
      <c r="B1475" s="48">
        <f t="shared" si="1135"/>
        <v>1899</v>
      </c>
      <c r="M1475" s="49" t="e">
        <f t="array" aca="1" ref="M1475" ca="1">IF(AND(M$92, ISNUMBER(M725)), -IF(M$91, MIN(0, M725/MAX(IF(ISNUMBER(M$696:M725), M$696:M725))-1), MIN(0, M875/MAX(IF(ISNUMBER(M$846:M875), M$846:M875))-1)), NA())</f>
        <v>#N/A</v>
      </c>
      <c r="X1475" s="49" t="e">
        <f t="array" aca="1" ref="X1475" ca="1">IF(AND(X$92, ISNUMBER(X725)), -IF(X$91, MIN(0, X725/MAX(IF(ISNUMBER(X$696:X725), X$696:X725))-1), MIN(0, X875/MAX(IF(ISNUMBER(X$846:X875), X$846:X875))-1)), NA())</f>
        <v>#N/A</v>
      </c>
      <c r="AB1475" s="466"/>
      <c r="AC1475" s="466"/>
      <c r="AD1475" s="466"/>
      <c r="AE1475" s="466"/>
      <c r="AG1475" s="466"/>
      <c r="AM1475" s="466"/>
      <c r="AN1475" s="466"/>
      <c r="AO1475" s="466"/>
      <c r="AP1475" s="466"/>
      <c r="AQ1475" s="466"/>
      <c r="AS1475" s="466"/>
    </row>
    <row r="1476" spans="2:45">
      <c r="B1476" s="48">
        <f t="shared" si="1135"/>
        <v>1900</v>
      </c>
      <c r="M1476" s="49" t="e">
        <f t="array" aca="1" ref="M1476" ca="1">IF(AND(M$92, ISNUMBER(M726)), -IF(M$91, MIN(0, M726/MAX(IF(ISNUMBER(M$696:M726), M$696:M726))-1), MIN(0, M876/MAX(IF(ISNUMBER(M$846:M876), M$846:M876))-1)), NA())</f>
        <v>#N/A</v>
      </c>
      <c r="X1476" s="49" t="e">
        <f t="array" aca="1" ref="X1476" ca="1">IF(AND(X$92, ISNUMBER(X726)), -IF(X$91, MIN(0, X726/MAX(IF(ISNUMBER(X$696:X726), X$696:X726))-1), MIN(0, X876/MAX(IF(ISNUMBER(X$846:X876), X$846:X876))-1)), NA())</f>
        <v>#N/A</v>
      </c>
      <c r="AB1476" s="466"/>
      <c r="AC1476" s="466"/>
      <c r="AD1476" s="466"/>
      <c r="AE1476" s="466"/>
      <c r="AG1476" s="466"/>
      <c r="AM1476" s="466"/>
      <c r="AN1476" s="466"/>
      <c r="AO1476" s="466"/>
      <c r="AP1476" s="466"/>
      <c r="AQ1476" s="466"/>
      <c r="AS1476" s="466"/>
    </row>
    <row r="1477" spans="2:45">
      <c r="B1477" s="48">
        <f t="shared" si="1135"/>
        <v>1901</v>
      </c>
      <c r="M1477" s="49" t="e">
        <f t="array" aca="1" ref="M1477" ca="1">IF(AND(M$92, ISNUMBER(M727)), -IF(M$91, MIN(0, M727/MAX(IF(ISNUMBER(M$696:M727), M$696:M727))-1), MIN(0, M877/MAX(IF(ISNUMBER(M$846:M877), M$846:M877))-1)), NA())</f>
        <v>#N/A</v>
      </c>
      <c r="X1477" s="49" t="e">
        <f t="array" aca="1" ref="X1477" ca="1">IF(AND(X$92, ISNUMBER(X727)), -IF(X$91, MIN(0, X727/MAX(IF(ISNUMBER(X$696:X727), X$696:X727))-1), MIN(0, X877/MAX(IF(ISNUMBER(X$846:X877), X$846:X877))-1)), NA())</f>
        <v>#N/A</v>
      </c>
      <c r="AB1477" s="466"/>
      <c r="AC1477" s="466"/>
      <c r="AD1477" s="466"/>
      <c r="AE1477" s="466"/>
      <c r="AG1477" s="466"/>
      <c r="AM1477" s="466"/>
      <c r="AN1477" s="466"/>
      <c r="AO1477" s="466"/>
      <c r="AP1477" s="466"/>
      <c r="AQ1477" s="466"/>
      <c r="AS1477" s="466"/>
    </row>
    <row r="1478" spans="2:45">
      <c r="B1478" s="48">
        <f t="shared" si="1135"/>
        <v>1902</v>
      </c>
      <c r="M1478" s="49" t="e">
        <f t="array" aca="1" ref="M1478" ca="1">IF(AND(M$92, ISNUMBER(M728)), -IF(M$91, MIN(0, M728/MAX(IF(ISNUMBER(M$696:M728), M$696:M728))-1), MIN(0, M878/MAX(IF(ISNUMBER(M$846:M878), M$846:M878))-1)), NA())</f>
        <v>#N/A</v>
      </c>
      <c r="X1478" s="49" t="e">
        <f t="array" aca="1" ref="X1478" ca="1">IF(AND(X$92, ISNUMBER(X728)), -IF(X$91, MIN(0, X728/MAX(IF(ISNUMBER(X$696:X728), X$696:X728))-1), MIN(0, X878/MAX(IF(ISNUMBER(X$846:X878), X$846:X878))-1)), NA())</f>
        <v>#N/A</v>
      </c>
      <c r="AB1478" s="466"/>
      <c r="AC1478" s="466"/>
      <c r="AD1478" s="466"/>
      <c r="AE1478" s="466"/>
      <c r="AG1478" s="466"/>
      <c r="AM1478" s="466"/>
      <c r="AN1478" s="466"/>
      <c r="AO1478" s="466"/>
      <c r="AP1478" s="466"/>
      <c r="AQ1478" s="466"/>
      <c r="AS1478" s="466"/>
    </row>
    <row r="1479" spans="2:45">
      <c r="B1479" s="48">
        <f t="shared" si="1135"/>
        <v>1903</v>
      </c>
      <c r="M1479" s="49" t="e">
        <f t="array" aca="1" ref="M1479" ca="1">IF(AND(M$92, ISNUMBER(M729)), -IF(M$91, MIN(0, M729/MAX(IF(ISNUMBER(M$696:M729), M$696:M729))-1), MIN(0, M879/MAX(IF(ISNUMBER(M$846:M879), M$846:M879))-1)), NA())</f>
        <v>#N/A</v>
      </c>
      <c r="X1479" s="49" t="e">
        <f t="array" aca="1" ref="X1479" ca="1">IF(AND(X$92, ISNUMBER(X729)), -IF(X$91, MIN(0, X729/MAX(IF(ISNUMBER(X$696:X729), X$696:X729))-1), MIN(0, X879/MAX(IF(ISNUMBER(X$846:X879), X$846:X879))-1)), NA())</f>
        <v>#N/A</v>
      </c>
      <c r="AB1479" s="466"/>
      <c r="AC1479" s="466"/>
      <c r="AD1479" s="466"/>
      <c r="AE1479" s="466"/>
      <c r="AG1479" s="466"/>
      <c r="AM1479" s="466"/>
      <c r="AN1479" s="466"/>
      <c r="AO1479" s="466"/>
      <c r="AP1479" s="466"/>
      <c r="AQ1479" s="466"/>
      <c r="AS1479" s="466"/>
    </row>
    <row r="1480" spans="2:45">
      <c r="B1480" s="48">
        <f t="shared" si="1135"/>
        <v>1904</v>
      </c>
      <c r="M1480" s="49" t="e">
        <f t="array" aca="1" ref="M1480" ca="1">IF(AND(M$92, ISNUMBER(M730)), -IF(M$91, MIN(0, M730/MAX(IF(ISNUMBER(M$696:M730), M$696:M730))-1), MIN(0, M880/MAX(IF(ISNUMBER(M$846:M880), M$846:M880))-1)), NA())</f>
        <v>#N/A</v>
      </c>
      <c r="X1480" s="49" t="e">
        <f t="array" aca="1" ref="X1480" ca="1">IF(AND(X$92, ISNUMBER(X730)), -IF(X$91, MIN(0, X730/MAX(IF(ISNUMBER(X$696:X730), X$696:X730))-1), MIN(0, X880/MAX(IF(ISNUMBER(X$846:X880), X$846:X880))-1)), NA())</f>
        <v>#N/A</v>
      </c>
      <c r="AB1480" s="466"/>
      <c r="AC1480" s="466"/>
      <c r="AD1480" s="466"/>
      <c r="AE1480" s="466"/>
      <c r="AG1480" s="466"/>
      <c r="AM1480" s="466"/>
      <c r="AN1480" s="466"/>
      <c r="AO1480" s="466"/>
      <c r="AP1480" s="466"/>
      <c r="AQ1480" s="466"/>
      <c r="AS1480" s="466"/>
    </row>
    <row r="1481" spans="2:45">
      <c r="B1481" s="48">
        <f t="shared" si="1135"/>
        <v>1905</v>
      </c>
      <c r="M1481" s="49" t="e">
        <f t="array" aca="1" ref="M1481" ca="1">IF(AND(M$92, ISNUMBER(M731)), -IF(M$91, MIN(0, M731/MAX(IF(ISNUMBER(M$696:M731), M$696:M731))-1), MIN(0, M881/MAX(IF(ISNUMBER(M$846:M881), M$846:M881))-1)), NA())</f>
        <v>#N/A</v>
      </c>
      <c r="X1481" s="49" t="e">
        <f t="array" aca="1" ref="X1481" ca="1">IF(AND(X$92, ISNUMBER(X731)), -IF(X$91, MIN(0, X731/MAX(IF(ISNUMBER(X$696:X731), X$696:X731))-1), MIN(0, X881/MAX(IF(ISNUMBER(X$846:X881), X$846:X881))-1)), NA())</f>
        <v>#N/A</v>
      </c>
      <c r="AB1481" s="466"/>
      <c r="AC1481" s="466"/>
      <c r="AD1481" s="466"/>
      <c r="AE1481" s="466"/>
      <c r="AG1481" s="466"/>
      <c r="AM1481" s="466"/>
      <c r="AN1481" s="466"/>
      <c r="AO1481" s="466"/>
      <c r="AP1481" s="466"/>
      <c r="AQ1481" s="466"/>
      <c r="AS1481" s="466"/>
    </row>
    <row r="1482" spans="2:45">
      <c r="B1482" s="48">
        <f t="shared" si="1135"/>
        <v>1906</v>
      </c>
      <c r="M1482" s="49" t="e">
        <f t="array" aca="1" ref="M1482" ca="1">IF(AND(M$92, ISNUMBER(M732)), -IF(M$91, MIN(0, M732/MAX(IF(ISNUMBER(M$696:M732), M$696:M732))-1), MIN(0, M882/MAX(IF(ISNUMBER(M$846:M882), M$846:M882))-1)), NA())</f>
        <v>#N/A</v>
      </c>
      <c r="X1482" s="49" t="e">
        <f t="array" aca="1" ref="X1482" ca="1">IF(AND(X$92, ISNUMBER(X732)), -IF(X$91, MIN(0, X732/MAX(IF(ISNUMBER(X$696:X732), X$696:X732))-1), MIN(0, X882/MAX(IF(ISNUMBER(X$846:X882), X$846:X882))-1)), NA())</f>
        <v>#N/A</v>
      </c>
      <c r="AB1482" s="466"/>
      <c r="AC1482" s="466"/>
      <c r="AD1482" s="466"/>
      <c r="AE1482" s="466"/>
      <c r="AG1482" s="466"/>
      <c r="AM1482" s="466"/>
      <c r="AN1482" s="466"/>
      <c r="AO1482" s="466"/>
      <c r="AP1482" s="466"/>
      <c r="AQ1482" s="466"/>
      <c r="AS1482" s="466"/>
    </row>
    <row r="1483" spans="2:45">
      <c r="B1483" s="48">
        <f t="shared" si="1135"/>
        <v>1907</v>
      </c>
      <c r="M1483" s="49" t="e">
        <f t="array" aca="1" ref="M1483" ca="1">IF(AND(M$92, ISNUMBER(M733)), -IF(M$91, MIN(0, M733/MAX(IF(ISNUMBER(M$696:M733), M$696:M733))-1), MIN(0, M883/MAX(IF(ISNUMBER(M$846:M883), M$846:M883))-1)), NA())</f>
        <v>#N/A</v>
      </c>
      <c r="X1483" s="49" t="e">
        <f t="array" aca="1" ref="X1483" ca="1">IF(AND(X$92, ISNUMBER(X733)), -IF(X$91, MIN(0, X733/MAX(IF(ISNUMBER(X$696:X733), X$696:X733))-1), MIN(0, X883/MAX(IF(ISNUMBER(X$846:X883), X$846:X883))-1)), NA())</f>
        <v>#N/A</v>
      </c>
      <c r="AB1483" s="466"/>
      <c r="AC1483" s="466"/>
      <c r="AD1483" s="466"/>
      <c r="AE1483" s="466"/>
      <c r="AG1483" s="466"/>
      <c r="AM1483" s="466"/>
      <c r="AN1483" s="466"/>
      <c r="AO1483" s="466"/>
      <c r="AP1483" s="466"/>
      <c r="AQ1483" s="466"/>
      <c r="AS1483" s="466"/>
    </row>
    <row r="1484" spans="2:45">
      <c r="B1484" s="48">
        <f t="shared" si="1135"/>
        <v>1908</v>
      </c>
      <c r="M1484" s="49" t="e">
        <f t="array" aca="1" ref="M1484" ca="1">IF(AND(M$92, ISNUMBER(M734)), -IF(M$91, MIN(0, M734/MAX(IF(ISNUMBER(M$696:M734), M$696:M734))-1), MIN(0, M884/MAX(IF(ISNUMBER(M$846:M884), M$846:M884))-1)), NA())</f>
        <v>#N/A</v>
      </c>
      <c r="X1484" s="49" t="e">
        <f t="array" aca="1" ref="X1484" ca="1">IF(AND(X$92, ISNUMBER(X734)), -IF(X$91, MIN(0, X734/MAX(IF(ISNUMBER(X$696:X734), X$696:X734))-1), MIN(0, X884/MAX(IF(ISNUMBER(X$846:X884), X$846:X884))-1)), NA())</f>
        <v>#N/A</v>
      </c>
      <c r="AB1484" s="466"/>
      <c r="AC1484" s="466"/>
      <c r="AD1484" s="466"/>
      <c r="AE1484" s="466"/>
      <c r="AG1484" s="466"/>
      <c r="AM1484" s="466"/>
      <c r="AN1484" s="466"/>
      <c r="AO1484" s="466"/>
      <c r="AP1484" s="466"/>
      <c r="AQ1484" s="466"/>
      <c r="AS1484" s="466"/>
    </row>
    <row r="1485" spans="2:45">
      <c r="B1485" s="48">
        <f t="shared" si="1135"/>
        <v>1909</v>
      </c>
      <c r="M1485" s="49" t="e">
        <f t="array" aca="1" ref="M1485" ca="1">IF(AND(M$92, ISNUMBER(M735)), -IF(M$91, MIN(0, M735/MAX(IF(ISNUMBER(M$696:M735), M$696:M735))-1), MIN(0, M885/MAX(IF(ISNUMBER(M$846:M885), M$846:M885))-1)), NA())</f>
        <v>#N/A</v>
      </c>
      <c r="X1485" s="49" t="e">
        <f t="array" aca="1" ref="X1485" ca="1">IF(AND(X$92, ISNUMBER(X735)), -IF(X$91, MIN(0, X735/MAX(IF(ISNUMBER(X$696:X735), X$696:X735))-1), MIN(0, X885/MAX(IF(ISNUMBER(X$846:X885), X$846:X885))-1)), NA())</f>
        <v>#N/A</v>
      </c>
      <c r="AB1485" s="466"/>
      <c r="AC1485" s="466"/>
      <c r="AD1485" s="466"/>
      <c r="AE1485" s="466"/>
      <c r="AG1485" s="466"/>
      <c r="AM1485" s="466"/>
      <c r="AN1485" s="466"/>
      <c r="AO1485" s="466"/>
      <c r="AP1485" s="466"/>
      <c r="AQ1485" s="466"/>
      <c r="AS1485" s="466"/>
    </row>
    <row r="1486" spans="2:45">
      <c r="B1486" s="48">
        <f t="shared" si="1135"/>
        <v>1910</v>
      </c>
      <c r="M1486" s="49" t="e">
        <f t="array" aca="1" ref="M1486" ca="1">IF(AND(M$92, ISNUMBER(M736)), -IF(M$91, MIN(0, M736/MAX(IF(ISNUMBER(M$696:M736), M$696:M736))-1), MIN(0, M886/MAX(IF(ISNUMBER(M$846:M886), M$846:M886))-1)), NA())</f>
        <v>#N/A</v>
      </c>
      <c r="X1486" s="49" t="e">
        <f t="array" aca="1" ref="X1486" ca="1">IF(AND(X$92, ISNUMBER(X736)), -IF(X$91, MIN(0, X736/MAX(IF(ISNUMBER(X$696:X736), X$696:X736))-1), MIN(0, X886/MAX(IF(ISNUMBER(X$846:X886), X$846:X886))-1)), NA())</f>
        <v>#N/A</v>
      </c>
      <c r="AB1486" s="466"/>
      <c r="AC1486" s="466"/>
      <c r="AD1486" s="466"/>
      <c r="AE1486" s="466"/>
      <c r="AG1486" s="466"/>
      <c r="AM1486" s="466"/>
      <c r="AN1486" s="466"/>
      <c r="AO1486" s="466"/>
      <c r="AP1486" s="466"/>
      <c r="AQ1486" s="466"/>
      <c r="AS1486" s="466"/>
    </row>
    <row r="1487" spans="2:45">
      <c r="B1487" s="48">
        <f t="shared" si="1135"/>
        <v>1911</v>
      </c>
      <c r="M1487" s="49" t="e">
        <f t="array" aca="1" ref="M1487" ca="1">IF(AND(M$92, ISNUMBER(M737)), -IF(M$91, MIN(0, M737/MAX(IF(ISNUMBER(M$696:M737), M$696:M737))-1), MIN(0, M887/MAX(IF(ISNUMBER(M$846:M887), M$846:M887))-1)), NA())</f>
        <v>#N/A</v>
      </c>
      <c r="X1487" s="49" t="e">
        <f t="array" aca="1" ref="X1487" ca="1">IF(AND(X$92, ISNUMBER(X737)), -IF(X$91, MIN(0, X737/MAX(IF(ISNUMBER(X$696:X737), X$696:X737))-1), MIN(0, X887/MAX(IF(ISNUMBER(X$846:X887), X$846:X887))-1)), NA())</f>
        <v>#N/A</v>
      </c>
      <c r="AB1487" s="466"/>
      <c r="AC1487" s="466"/>
      <c r="AD1487" s="466"/>
      <c r="AE1487" s="466"/>
      <c r="AG1487" s="466"/>
      <c r="AM1487" s="466"/>
      <c r="AN1487" s="466"/>
      <c r="AO1487" s="466"/>
      <c r="AP1487" s="466"/>
      <c r="AQ1487" s="466"/>
      <c r="AS1487" s="466"/>
    </row>
    <row r="1488" spans="2:45">
      <c r="B1488" s="48">
        <f t="shared" si="1135"/>
        <v>1912</v>
      </c>
      <c r="M1488" s="49" t="e">
        <f t="array" aca="1" ref="M1488" ca="1">IF(AND(M$92, ISNUMBER(M738)), -IF(M$91, MIN(0, M738/MAX(IF(ISNUMBER(M$696:M738), M$696:M738))-1), MIN(0, M888/MAX(IF(ISNUMBER(M$846:M888), M$846:M888))-1)), NA())</f>
        <v>#N/A</v>
      </c>
      <c r="X1488" s="49" t="e">
        <f t="array" aca="1" ref="X1488" ca="1">IF(AND(X$92, ISNUMBER(X738)), -IF(X$91, MIN(0, X738/MAX(IF(ISNUMBER(X$696:X738), X$696:X738))-1), MIN(0, X888/MAX(IF(ISNUMBER(X$846:X888), X$846:X888))-1)), NA())</f>
        <v>#N/A</v>
      </c>
      <c r="AB1488" s="466"/>
      <c r="AC1488" s="466"/>
      <c r="AD1488" s="466"/>
      <c r="AE1488" s="466"/>
      <c r="AG1488" s="466"/>
      <c r="AM1488" s="466"/>
      <c r="AN1488" s="466"/>
      <c r="AO1488" s="466"/>
      <c r="AP1488" s="466"/>
      <c r="AQ1488" s="466"/>
      <c r="AS1488" s="466"/>
    </row>
    <row r="1489" spans="2:45">
      <c r="B1489" s="48">
        <f t="shared" si="1135"/>
        <v>1913</v>
      </c>
      <c r="M1489" s="49" t="e">
        <f t="array" aca="1" ref="M1489" ca="1">IF(AND(M$92, ISNUMBER(M739)), -IF(M$91, MIN(0, M739/MAX(IF(ISNUMBER(M$696:M739), M$696:M739))-1), MIN(0, M889/MAX(IF(ISNUMBER(M$846:M889), M$846:M889))-1)), NA())</f>
        <v>#N/A</v>
      </c>
      <c r="X1489" s="49" t="e">
        <f t="array" aca="1" ref="X1489" ca="1">IF(AND(X$92, ISNUMBER(X739)), -IF(X$91, MIN(0, X739/MAX(IF(ISNUMBER(X$696:X739), X$696:X739))-1), MIN(0, X889/MAX(IF(ISNUMBER(X$846:X889), X$846:X889))-1)), NA())</f>
        <v>#N/A</v>
      </c>
      <c r="AB1489" s="466"/>
      <c r="AC1489" s="466"/>
      <c r="AD1489" s="466"/>
      <c r="AE1489" s="466"/>
      <c r="AG1489" s="466"/>
      <c r="AM1489" s="466"/>
      <c r="AN1489" s="466"/>
      <c r="AO1489" s="466"/>
      <c r="AP1489" s="466"/>
      <c r="AQ1489" s="466"/>
      <c r="AS1489" s="466"/>
    </row>
    <row r="1490" spans="2:45">
      <c r="B1490" s="48">
        <f t="shared" si="1135"/>
        <v>1914</v>
      </c>
      <c r="M1490" s="49" t="e">
        <f t="array" aca="1" ref="M1490" ca="1">IF(AND(M$92, ISNUMBER(M740)), -IF(M$91, MIN(0, M740/MAX(IF(ISNUMBER(M$696:M740), M$696:M740))-1), MIN(0, M890/MAX(IF(ISNUMBER(M$846:M890), M$846:M890))-1)), NA())</f>
        <v>#N/A</v>
      </c>
      <c r="X1490" s="49" t="e">
        <f t="array" aca="1" ref="X1490" ca="1">IF(AND(X$92, ISNUMBER(X740)), -IF(X$91, MIN(0, X740/MAX(IF(ISNUMBER(X$696:X740), X$696:X740))-1), MIN(0, X890/MAX(IF(ISNUMBER(X$846:X890), X$846:X890))-1)), NA())</f>
        <v>#N/A</v>
      </c>
      <c r="AB1490" s="466"/>
      <c r="AC1490" s="466"/>
      <c r="AD1490" s="466"/>
      <c r="AE1490" s="466"/>
      <c r="AG1490" s="466"/>
      <c r="AM1490" s="466"/>
      <c r="AN1490" s="466"/>
      <c r="AO1490" s="466"/>
      <c r="AP1490" s="466"/>
      <c r="AQ1490" s="466"/>
      <c r="AS1490" s="466"/>
    </row>
    <row r="1491" spans="2:45">
      <c r="B1491" s="48">
        <f t="shared" si="1135"/>
        <v>1915</v>
      </c>
      <c r="M1491" s="49" t="e">
        <f t="array" aca="1" ref="M1491" ca="1">IF(AND(M$92, ISNUMBER(M741)), -IF(M$91, MIN(0, M741/MAX(IF(ISNUMBER(M$696:M741), M$696:M741))-1), MIN(0, M891/MAX(IF(ISNUMBER(M$846:M891), M$846:M891))-1)), NA())</f>
        <v>#N/A</v>
      </c>
      <c r="X1491" s="49" t="e">
        <f t="array" aca="1" ref="X1491" ca="1">IF(AND(X$92, ISNUMBER(X741)), -IF(X$91, MIN(0, X741/MAX(IF(ISNUMBER(X$696:X741), X$696:X741))-1), MIN(0, X891/MAX(IF(ISNUMBER(X$846:X891), X$846:X891))-1)), NA())</f>
        <v>#N/A</v>
      </c>
      <c r="AB1491" s="466"/>
      <c r="AC1491" s="466"/>
      <c r="AD1491" s="466"/>
      <c r="AE1491" s="466"/>
      <c r="AG1491" s="466"/>
      <c r="AM1491" s="466"/>
      <c r="AN1491" s="466"/>
      <c r="AO1491" s="466"/>
      <c r="AP1491" s="466"/>
      <c r="AQ1491" s="466"/>
      <c r="AS1491" s="466"/>
    </row>
    <row r="1492" spans="2:45">
      <c r="B1492" s="48">
        <f t="shared" si="1135"/>
        <v>1916</v>
      </c>
      <c r="M1492" s="49" t="e">
        <f t="array" aca="1" ref="M1492" ca="1">IF(AND(M$92, ISNUMBER(M742)), -IF(M$91, MIN(0, M742/MAX(IF(ISNUMBER(M$696:M742), M$696:M742))-1), MIN(0, M892/MAX(IF(ISNUMBER(M$846:M892), M$846:M892))-1)), NA())</f>
        <v>#N/A</v>
      </c>
      <c r="X1492" s="49" t="e">
        <f t="array" aca="1" ref="X1492" ca="1">IF(AND(X$92, ISNUMBER(X742)), -IF(X$91, MIN(0, X742/MAX(IF(ISNUMBER(X$696:X742), X$696:X742))-1), MIN(0, X892/MAX(IF(ISNUMBER(X$846:X892), X$846:X892))-1)), NA())</f>
        <v>#N/A</v>
      </c>
      <c r="AB1492" s="466"/>
      <c r="AC1492" s="466"/>
      <c r="AD1492" s="466"/>
      <c r="AE1492" s="466"/>
      <c r="AG1492" s="466"/>
      <c r="AM1492" s="466"/>
      <c r="AN1492" s="466"/>
      <c r="AO1492" s="466"/>
      <c r="AP1492" s="466"/>
      <c r="AQ1492" s="466"/>
      <c r="AS1492" s="466"/>
    </row>
    <row r="1493" spans="2:45">
      <c r="B1493" s="48">
        <f t="shared" si="1135"/>
        <v>1917</v>
      </c>
      <c r="M1493" s="49" t="e">
        <f t="array" aca="1" ref="M1493" ca="1">IF(AND(M$92, ISNUMBER(M743)), -IF(M$91, MIN(0, M743/MAX(IF(ISNUMBER(M$696:M743), M$696:M743))-1), MIN(0, M893/MAX(IF(ISNUMBER(M$846:M893), M$846:M893))-1)), NA())</f>
        <v>#N/A</v>
      </c>
      <c r="X1493" s="49" t="e">
        <f t="array" aca="1" ref="X1493" ca="1">IF(AND(X$92, ISNUMBER(X743)), -IF(X$91, MIN(0, X743/MAX(IF(ISNUMBER(X$696:X743), X$696:X743))-1), MIN(0, X893/MAX(IF(ISNUMBER(X$846:X893), X$846:X893))-1)), NA())</f>
        <v>#N/A</v>
      </c>
      <c r="AB1493" s="466"/>
      <c r="AC1493" s="466"/>
      <c r="AD1493" s="466"/>
      <c r="AE1493" s="466"/>
      <c r="AG1493" s="466"/>
      <c r="AM1493" s="466"/>
      <c r="AN1493" s="466"/>
      <c r="AO1493" s="466"/>
      <c r="AP1493" s="466"/>
      <c r="AQ1493" s="466"/>
      <c r="AS1493" s="466"/>
    </row>
    <row r="1494" spans="2:45">
      <c r="B1494" s="48">
        <f t="shared" si="1135"/>
        <v>1918</v>
      </c>
      <c r="M1494" s="49" t="e">
        <f t="array" aca="1" ref="M1494" ca="1">IF(AND(M$92, ISNUMBER(M744)), -IF(M$91, MIN(0, M744/MAX(IF(ISNUMBER(M$696:M744), M$696:M744))-1), MIN(0, M894/MAX(IF(ISNUMBER(M$846:M894), M$846:M894))-1)), NA())</f>
        <v>#N/A</v>
      </c>
      <c r="X1494" s="49" t="e">
        <f t="array" aca="1" ref="X1494" ca="1">IF(AND(X$92, ISNUMBER(X744)), -IF(X$91, MIN(0, X744/MAX(IF(ISNUMBER(X$696:X744), X$696:X744))-1), MIN(0, X894/MAX(IF(ISNUMBER(X$846:X894), X$846:X894))-1)), NA())</f>
        <v>#N/A</v>
      </c>
      <c r="AB1494" s="466"/>
      <c r="AC1494" s="466"/>
      <c r="AD1494" s="466"/>
      <c r="AE1494" s="466"/>
      <c r="AG1494" s="466"/>
      <c r="AM1494" s="466"/>
      <c r="AN1494" s="466"/>
      <c r="AO1494" s="466"/>
      <c r="AP1494" s="466"/>
      <c r="AQ1494" s="466"/>
      <c r="AS1494" s="466"/>
    </row>
    <row r="1495" spans="2:45">
      <c r="B1495" s="48">
        <f t="shared" si="1135"/>
        <v>1919</v>
      </c>
      <c r="M1495" s="49" t="e">
        <f t="array" aca="1" ref="M1495" ca="1">IF(AND(M$92, ISNUMBER(M745)), -IF(M$91, MIN(0, M745/MAX(IF(ISNUMBER(M$696:M745), M$696:M745))-1), MIN(0, M895/MAX(IF(ISNUMBER(M$846:M895), M$846:M895))-1)), NA())</f>
        <v>#N/A</v>
      </c>
      <c r="X1495" s="49" t="e">
        <f t="array" aca="1" ref="X1495" ca="1">IF(AND(X$92, ISNUMBER(X745)), -IF(X$91, MIN(0, X745/MAX(IF(ISNUMBER(X$696:X745), X$696:X745))-1), MIN(0, X895/MAX(IF(ISNUMBER(X$846:X895), X$846:X895))-1)), NA())</f>
        <v>#N/A</v>
      </c>
      <c r="AB1495" s="466"/>
      <c r="AC1495" s="466"/>
      <c r="AD1495" s="466"/>
      <c r="AE1495" s="466"/>
      <c r="AG1495" s="466"/>
      <c r="AM1495" s="466"/>
      <c r="AN1495" s="466"/>
      <c r="AO1495" s="466"/>
      <c r="AP1495" s="466"/>
      <c r="AQ1495" s="466"/>
      <c r="AS1495" s="466"/>
    </row>
    <row r="1496" spans="2:45">
      <c r="B1496" s="48">
        <f t="shared" si="1135"/>
        <v>1920</v>
      </c>
      <c r="M1496" s="49" t="e">
        <f t="array" aca="1" ref="M1496" ca="1">IF(AND(M$92, ISNUMBER(M746)), -IF(M$91, MIN(0, M746/MAX(IF(ISNUMBER(M$696:M746), M$696:M746))-1), MIN(0, M896/MAX(IF(ISNUMBER(M$846:M896), M$846:M896))-1)), NA())</f>
        <v>#N/A</v>
      </c>
      <c r="X1496" s="49" t="e">
        <f t="array" aca="1" ref="X1496" ca="1">IF(AND(X$92, ISNUMBER(X746)), -IF(X$91, MIN(0, X746/MAX(IF(ISNUMBER(X$696:X746), X$696:X746))-1), MIN(0, X896/MAX(IF(ISNUMBER(X$846:X896), X$846:X896))-1)), NA())</f>
        <v>#N/A</v>
      </c>
      <c r="AB1496" s="466"/>
      <c r="AC1496" s="466"/>
      <c r="AD1496" s="466"/>
      <c r="AE1496" s="466"/>
      <c r="AG1496" s="466"/>
      <c r="AM1496" s="466"/>
      <c r="AN1496" s="466"/>
      <c r="AO1496" s="466"/>
      <c r="AP1496" s="466"/>
      <c r="AQ1496" s="466"/>
      <c r="AS1496" s="466"/>
    </row>
    <row r="1497" spans="2:45">
      <c r="B1497" s="48">
        <f t="shared" si="1135"/>
        <v>1921</v>
      </c>
      <c r="M1497" s="49" t="e">
        <f t="array" aca="1" ref="M1497" ca="1">IF(AND(M$92, ISNUMBER(M747)), -IF(M$91, MIN(0, M747/MAX(IF(ISNUMBER(M$696:M747), M$696:M747))-1), MIN(0, M897/MAX(IF(ISNUMBER(M$846:M897), M$846:M897))-1)), NA())</f>
        <v>#N/A</v>
      </c>
      <c r="X1497" s="49" t="e">
        <f t="array" aca="1" ref="X1497" ca="1">IF(AND(X$92, ISNUMBER(X747)), -IF(X$91, MIN(0, X747/MAX(IF(ISNUMBER(X$696:X747), X$696:X747))-1), MIN(0, X897/MAX(IF(ISNUMBER(X$846:X897), X$846:X897))-1)), NA())</f>
        <v>#N/A</v>
      </c>
      <c r="AB1497" s="466"/>
      <c r="AC1497" s="466"/>
      <c r="AD1497" s="466"/>
      <c r="AE1497" s="466"/>
      <c r="AG1497" s="466"/>
      <c r="AM1497" s="466"/>
      <c r="AN1497" s="466"/>
      <c r="AO1497" s="466"/>
      <c r="AP1497" s="466"/>
      <c r="AQ1497" s="466"/>
      <c r="AS1497" s="466"/>
    </row>
    <row r="1498" spans="2:45">
      <c r="B1498" s="48">
        <f t="shared" si="1135"/>
        <v>1922</v>
      </c>
      <c r="M1498" s="49" t="e">
        <f t="array" aca="1" ref="M1498" ca="1">IF(AND(M$92, ISNUMBER(M748)), -IF(M$91, MIN(0, M748/MAX(IF(ISNUMBER(M$696:M748), M$696:M748))-1), MIN(0, M898/MAX(IF(ISNUMBER(M$846:M898), M$846:M898))-1)), NA())</f>
        <v>#N/A</v>
      </c>
      <c r="X1498" s="49" t="e">
        <f t="array" aca="1" ref="X1498" ca="1">IF(AND(X$92, ISNUMBER(X748)), -IF(X$91, MIN(0, X748/MAX(IF(ISNUMBER(X$696:X748), X$696:X748))-1), MIN(0, X898/MAX(IF(ISNUMBER(X$846:X898), X$846:X898))-1)), NA())</f>
        <v>#N/A</v>
      </c>
      <c r="AB1498" s="466"/>
      <c r="AC1498" s="466"/>
      <c r="AD1498" s="466"/>
      <c r="AE1498" s="466"/>
      <c r="AG1498" s="466"/>
      <c r="AM1498" s="466"/>
      <c r="AN1498" s="466"/>
      <c r="AO1498" s="466"/>
      <c r="AP1498" s="466"/>
      <c r="AQ1498" s="466"/>
      <c r="AS1498" s="466"/>
    </row>
    <row r="1499" spans="2:45">
      <c r="B1499" s="48">
        <f t="shared" si="1135"/>
        <v>1923</v>
      </c>
      <c r="M1499" s="49" t="e">
        <f t="array" aca="1" ref="M1499" ca="1">IF(AND(M$92, ISNUMBER(M749)), -IF(M$91, MIN(0, M749/MAX(IF(ISNUMBER(M$696:M749), M$696:M749))-1), MIN(0, M899/MAX(IF(ISNUMBER(M$846:M899), M$846:M899))-1)), NA())</f>
        <v>#N/A</v>
      </c>
      <c r="X1499" s="49" t="e">
        <f t="array" aca="1" ref="X1499" ca="1">IF(AND(X$92, ISNUMBER(X749)), -IF(X$91, MIN(0, X749/MAX(IF(ISNUMBER(X$696:X749), X$696:X749))-1), MIN(0, X899/MAX(IF(ISNUMBER(X$846:X899), X$846:X899))-1)), NA())</f>
        <v>#N/A</v>
      </c>
      <c r="AB1499" s="466"/>
      <c r="AC1499" s="466"/>
      <c r="AD1499" s="466"/>
      <c r="AE1499" s="466"/>
      <c r="AG1499" s="466"/>
      <c r="AM1499" s="466"/>
      <c r="AN1499" s="466"/>
      <c r="AO1499" s="466"/>
      <c r="AP1499" s="466"/>
      <c r="AQ1499" s="466"/>
      <c r="AS1499" s="466"/>
    </row>
    <row r="1500" spans="2:45">
      <c r="B1500" s="48">
        <f t="shared" si="1135"/>
        <v>1924</v>
      </c>
      <c r="M1500" s="49" t="e">
        <f t="array" aca="1" ref="M1500" ca="1">IF(AND(M$92, ISNUMBER(M750)), -IF(M$91, MIN(0, M750/MAX(IF(ISNUMBER(M$696:M750), M$696:M750))-1), MIN(0, M900/MAX(IF(ISNUMBER(M$846:M900), M$846:M900))-1)), NA())</f>
        <v>#N/A</v>
      </c>
      <c r="X1500" s="49" t="e">
        <f t="array" aca="1" ref="X1500" ca="1">IF(AND(X$92, ISNUMBER(X750)), -IF(X$91, MIN(0, X750/MAX(IF(ISNUMBER(X$696:X750), X$696:X750))-1), MIN(0, X900/MAX(IF(ISNUMBER(X$846:X900), X$846:X900))-1)), NA())</f>
        <v>#N/A</v>
      </c>
      <c r="AB1500" s="466"/>
      <c r="AC1500" s="466"/>
      <c r="AD1500" s="466"/>
      <c r="AE1500" s="466"/>
      <c r="AG1500" s="466"/>
      <c r="AM1500" s="466"/>
      <c r="AN1500" s="466"/>
      <c r="AO1500" s="466"/>
      <c r="AP1500" s="466"/>
      <c r="AQ1500" s="466"/>
      <c r="AS1500" s="466"/>
    </row>
    <row r="1501" spans="2:45">
      <c r="B1501" s="48">
        <f t="shared" si="1135"/>
        <v>1925</v>
      </c>
      <c r="M1501" s="49" t="e">
        <f t="array" aca="1" ref="M1501" ca="1">IF(AND(M$92, ISNUMBER(M751)), -IF(M$91, MIN(0, M751/MAX(IF(ISNUMBER(M$696:M751), M$696:M751))-1), MIN(0, M901/MAX(IF(ISNUMBER(M$846:M901), M$846:M901))-1)), NA())</f>
        <v>#N/A</v>
      </c>
      <c r="X1501" s="49" t="e">
        <f t="array" aca="1" ref="X1501" ca="1">IF(AND(X$92, ISNUMBER(X751)), -IF(X$91, MIN(0, X751/MAX(IF(ISNUMBER(X$696:X751), X$696:X751))-1), MIN(0, X901/MAX(IF(ISNUMBER(X$846:X901), X$846:X901))-1)), NA())</f>
        <v>#N/A</v>
      </c>
      <c r="AB1501" s="466"/>
      <c r="AC1501" s="466"/>
      <c r="AD1501" s="466"/>
      <c r="AE1501" s="466"/>
      <c r="AG1501" s="466"/>
      <c r="AM1501" s="466"/>
      <c r="AN1501" s="466"/>
      <c r="AO1501" s="466"/>
      <c r="AP1501" s="466"/>
      <c r="AQ1501" s="466"/>
      <c r="AS1501" s="466"/>
    </row>
    <row r="1502" spans="2:45">
      <c r="B1502" s="48">
        <f t="shared" si="1135"/>
        <v>1926</v>
      </c>
      <c r="M1502" s="49" t="e">
        <f t="array" aca="1" ref="M1502" ca="1">IF(AND(M$92, ISNUMBER(M752)), -IF(M$91, MIN(0, M752/MAX(IF(ISNUMBER(M$696:M752), M$696:M752))-1), MIN(0, M902/MAX(IF(ISNUMBER(M$846:M902), M$846:M902))-1)), NA())</f>
        <v>#N/A</v>
      </c>
      <c r="X1502" s="49" t="e">
        <f t="array" aca="1" ref="X1502" ca="1">IF(AND(X$92, ISNUMBER(X752)), -IF(X$91, MIN(0, X752/MAX(IF(ISNUMBER(X$696:X752), X$696:X752))-1), MIN(0, X902/MAX(IF(ISNUMBER(X$846:X902), X$846:X902))-1)), NA())</f>
        <v>#N/A</v>
      </c>
      <c r="AB1502" s="466"/>
      <c r="AC1502" s="466"/>
      <c r="AD1502" s="466"/>
      <c r="AE1502" s="466"/>
      <c r="AG1502" s="466"/>
      <c r="AM1502" s="466"/>
      <c r="AN1502" s="466"/>
      <c r="AO1502" s="466"/>
      <c r="AP1502" s="466"/>
      <c r="AQ1502" s="466"/>
      <c r="AS1502" s="466"/>
    </row>
    <row r="1503" spans="2:45">
      <c r="B1503" s="48">
        <f t="shared" si="1135"/>
        <v>1927</v>
      </c>
      <c r="M1503" s="49" t="e">
        <f t="array" aca="1" ref="M1503" ca="1">IF(AND(M$92, ISNUMBER(M753)), -IF(M$91, MIN(0, M753/MAX(IF(ISNUMBER(M$696:M753), M$696:M753))-1), MIN(0, M903/MAX(IF(ISNUMBER(M$846:M903), M$846:M903))-1)), NA())</f>
        <v>#N/A</v>
      </c>
      <c r="X1503" s="49" t="e">
        <f t="array" aca="1" ref="X1503" ca="1">IF(AND(X$92, ISNUMBER(X753)), -IF(X$91, MIN(0, X753/MAX(IF(ISNUMBER(X$696:X753), X$696:X753))-1), MIN(0, X903/MAX(IF(ISNUMBER(X$846:X903), X$846:X903))-1)), NA())</f>
        <v>#N/A</v>
      </c>
      <c r="AB1503" s="466"/>
      <c r="AC1503" s="466"/>
      <c r="AD1503" s="466"/>
      <c r="AE1503" s="466"/>
      <c r="AG1503" s="466"/>
      <c r="AM1503" s="466"/>
      <c r="AN1503" s="466"/>
      <c r="AO1503" s="466"/>
      <c r="AP1503" s="466"/>
      <c r="AQ1503" s="466"/>
      <c r="AS1503" s="466"/>
    </row>
    <row r="1504" spans="2:45">
      <c r="B1504" s="48">
        <f t="shared" si="1135"/>
        <v>1928</v>
      </c>
      <c r="M1504" s="49" t="e">
        <f t="array" aca="1" ref="M1504" ca="1">IF(AND(M$92, ISNUMBER(M754)), -IF(M$91, MIN(0, M754/MAX(IF(ISNUMBER(M$696:M754), M$696:M754))-1), MIN(0, M904/MAX(IF(ISNUMBER(M$846:M904), M$846:M904))-1)), NA())</f>
        <v>#N/A</v>
      </c>
      <c r="X1504" s="49" t="e">
        <f t="array" aca="1" ref="X1504" ca="1">IF(AND(X$92, ISNUMBER(X754)), -IF(X$91, MIN(0, X754/MAX(IF(ISNUMBER(X$696:X754), X$696:X754))-1), MIN(0, X904/MAX(IF(ISNUMBER(X$846:X904), X$846:X904))-1)), NA())</f>
        <v>#N/A</v>
      </c>
      <c r="AB1504" s="466"/>
      <c r="AC1504" s="466"/>
      <c r="AD1504" s="466"/>
      <c r="AE1504" s="466"/>
      <c r="AG1504" s="466"/>
      <c r="AM1504" s="466"/>
      <c r="AN1504" s="466"/>
      <c r="AO1504" s="466"/>
      <c r="AP1504" s="466"/>
      <c r="AQ1504" s="466"/>
      <c r="AS1504" s="466"/>
    </row>
    <row r="1505" spans="2:45">
      <c r="B1505" s="48">
        <f t="shared" si="1135"/>
        <v>1929</v>
      </c>
      <c r="M1505" s="49" t="e">
        <f t="array" aca="1" ref="M1505" ca="1">IF(AND(M$92, ISNUMBER(M755)), -IF(M$91, MIN(0, M755/MAX(IF(ISNUMBER(M$696:M755), M$696:M755))-1), MIN(0, M905/MAX(IF(ISNUMBER(M$846:M905), M$846:M905))-1)), NA())</f>
        <v>#N/A</v>
      </c>
      <c r="X1505" s="49" t="e">
        <f t="array" aca="1" ref="X1505" ca="1">IF(AND(X$92, ISNUMBER(X755)), -IF(X$91, MIN(0, X755/MAX(IF(ISNUMBER(X$696:X755), X$696:X755))-1), MIN(0, X905/MAX(IF(ISNUMBER(X$846:X905), X$846:X905))-1)), NA())</f>
        <v>#N/A</v>
      </c>
      <c r="AB1505" s="466"/>
      <c r="AC1505" s="466"/>
      <c r="AD1505" s="466"/>
      <c r="AE1505" s="466"/>
      <c r="AG1505" s="466"/>
      <c r="AM1505" s="466"/>
      <c r="AN1505" s="466"/>
      <c r="AO1505" s="466"/>
      <c r="AP1505" s="466"/>
      <c r="AQ1505" s="466"/>
      <c r="AS1505" s="466"/>
    </row>
    <row r="1506" spans="2:45">
      <c r="B1506" s="48">
        <f t="shared" si="1135"/>
        <v>1930</v>
      </c>
      <c r="M1506" s="49" t="e">
        <f t="array" aca="1" ref="M1506" ca="1">IF(AND(M$92, ISNUMBER(M756)), -IF(M$91, MIN(0, M756/MAX(IF(ISNUMBER(M$696:M756), M$696:M756))-1), MIN(0, M906/MAX(IF(ISNUMBER(M$846:M906), M$846:M906))-1)), NA())</f>
        <v>#N/A</v>
      </c>
      <c r="X1506" s="49" t="e">
        <f t="array" aca="1" ref="X1506" ca="1">IF(AND(X$92, ISNUMBER(X756)), -IF(X$91, MIN(0, X756/MAX(IF(ISNUMBER(X$696:X756), X$696:X756))-1), MIN(0, X906/MAX(IF(ISNUMBER(X$846:X906), X$846:X906))-1)), NA())</f>
        <v>#N/A</v>
      </c>
      <c r="AB1506" s="466"/>
      <c r="AC1506" s="466"/>
      <c r="AD1506" s="466"/>
      <c r="AE1506" s="466"/>
      <c r="AG1506" s="466"/>
      <c r="AM1506" s="466"/>
      <c r="AN1506" s="466"/>
      <c r="AO1506" s="466"/>
      <c r="AP1506" s="466"/>
      <c r="AQ1506" s="466"/>
      <c r="AS1506" s="466"/>
    </row>
    <row r="1507" spans="2:45">
      <c r="B1507" s="48">
        <f t="shared" si="1135"/>
        <v>1931</v>
      </c>
      <c r="M1507" s="49" t="e">
        <f t="array" aca="1" ref="M1507" ca="1">IF(AND(M$92, ISNUMBER(M757)), -IF(M$91, MIN(0, M757/MAX(IF(ISNUMBER(M$696:M757), M$696:M757))-1), MIN(0, M907/MAX(IF(ISNUMBER(M$846:M907), M$846:M907))-1)), NA())</f>
        <v>#N/A</v>
      </c>
      <c r="X1507" s="49" t="e">
        <f t="array" aca="1" ref="X1507" ca="1">IF(AND(X$92, ISNUMBER(X757)), -IF(X$91, MIN(0, X757/MAX(IF(ISNUMBER(X$696:X757), X$696:X757))-1), MIN(0, X907/MAX(IF(ISNUMBER(X$846:X907), X$846:X907))-1)), NA())</f>
        <v>#N/A</v>
      </c>
      <c r="AB1507" s="466"/>
      <c r="AC1507" s="466"/>
      <c r="AD1507" s="466"/>
      <c r="AE1507" s="466"/>
      <c r="AG1507" s="466"/>
      <c r="AM1507" s="466"/>
      <c r="AN1507" s="466"/>
      <c r="AO1507" s="466"/>
      <c r="AP1507" s="466"/>
      <c r="AQ1507" s="466"/>
      <c r="AS1507" s="466"/>
    </row>
    <row r="1508" spans="2:45">
      <c r="B1508" s="48">
        <f t="shared" si="1135"/>
        <v>1932</v>
      </c>
      <c r="M1508" s="49" t="e">
        <f t="array" aca="1" ref="M1508" ca="1">IF(AND(M$92, ISNUMBER(M758)), -IF(M$91, MIN(0, M758/MAX(IF(ISNUMBER(M$696:M758), M$696:M758))-1), MIN(0, M908/MAX(IF(ISNUMBER(M$846:M908), M$846:M908))-1)), NA())</f>
        <v>#N/A</v>
      </c>
      <c r="X1508" s="49" t="e">
        <f t="array" aca="1" ref="X1508" ca="1">IF(AND(X$92, ISNUMBER(X758)), -IF(X$91, MIN(0, X758/MAX(IF(ISNUMBER(X$696:X758), X$696:X758))-1), MIN(0, X908/MAX(IF(ISNUMBER(X$846:X908), X$846:X908))-1)), NA())</f>
        <v>#N/A</v>
      </c>
      <c r="AB1508" s="466"/>
      <c r="AC1508" s="466"/>
      <c r="AD1508" s="466"/>
      <c r="AE1508" s="466"/>
      <c r="AG1508" s="466"/>
      <c r="AM1508" s="466"/>
      <c r="AN1508" s="466"/>
      <c r="AO1508" s="466"/>
      <c r="AP1508" s="466"/>
      <c r="AQ1508" s="466"/>
      <c r="AS1508" s="466"/>
    </row>
    <row r="1509" spans="2:45">
      <c r="B1509" s="48">
        <f t="shared" si="1135"/>
        <v>1933</v>
      </c>
      <c r="M1509" s="49" t="e">
        <f t="array" aca="1" ref="M1509" ca="1">IF(AND(M$92, ISNUMBER(M759)), -IF(M$91, MIN(0, M759/MAX(IF(ISNUMBER(M$696:M759), M$696:M759))-1), MIN(0, M909/MAX(IF(ISNUMBER(M$846:M909), M$846:M909))-1)), NA())</f>
        <v>#N/A</v>
      </c>
      <c r="X1509" s="49" t="e">
        <f t="array" aca="1" ref="X1509" ca="1">IF(AND(X$92, ISNUMBER(X759)), -IF(X$91, MIN(0, X759/MAX(IF(ISNUMBER(X$696:X759), X$696:X759))-1), MIN(0, X909/MAX(IF(ISNUMBER(X$846:X909), X$846:X909))-1)), NA())</f>
        <v>#N/A</v>
      </c>
      <c r="AB1509" s="466"/>
      <c r="AC1509" s="466"/>
      <c r="AD1509" s="466"/>
      <c r="AE1509" s="466"/>
      <c r="AG1509" s="466"/>
      <c r="AM1509" s="466"/>
      <c r="AN1509" s="466"/>
      <c r="AO1509" s="466"/>
      <c r="AP1509" s="466"/>
      <c r="AQ1509" s="466"/>
      <c r="AS1509" s="466"/>
    </row>
    <row r="1510" spans="2:45">
      <c r="B1510" s="48">
        <f t="shared" si="1135"/>
        <v>1934</v>
      </c>
      <c r="M1510" s="49" t="e">
        <f t="array" aca="1" ref="M1510" ca="1">IF(AND(M$92, ISNUMBER(M760)), -IF(M$91, MIN(0, M760/MAX(IF(ISNUMBER(M$696:M760), M$696:M760))-1), MIN(0, M910/MAX(IF(ISNUMBER(M$846:M910), M$846:M910))-1)), NA())</f>
        <v>#N/A</v>
      </c>
      <c r="X1510" s="49" t="e">
        <f t="array" aca="1" ref="X1510" ca="1">IF(AND(X$92, ISNUMBER(X760)), -IF(X$91, MIN(0, X760/MAX(IF(ISNUMBER(X$696:X760), X$696:X760))-1), MIN(0, X910/MAX(IF(ISNUMBER(X$846:X910), X$846:X910))-1)), NA())</f>
        <v>#N/A</v>
      </c>
      <c r="AB1510" s="466"/>
      <c r="AC1510" s="466"/>
      <c r="AD1510" s="466"/>
      <c r="AE1510" s="466"/>
      <c r="AG1510" s="466"/>
      <c r="AM1510" s="466"/>
      <c r="AN1510" s="466"/>
      <c r="AO1510" s="466"/>
      <c r="AP1510" s="466"/>
      <c r="AQ1510" s="466"/>
      <c r="AS1510" s="466"/>
    </row>
    <row r="1511" spans="2:45">
      <c r="B1511" s="48">
        <f t="shared" si="1135"/>
        <v>1935</v>
      </c>
      <c r="M1511" s="49" t="e">
        <f t="array" aca="1" ref="M1511" ca="1">IF(AND(M$92, ISNUMBER(M761)), -IF(M$91, MIN(0, M761/MAX(IF(ISNUMBER(M$696:M761), M$696:M761))-1), MIN(0, M911/MAX(IF(ISNUMBER(M$846:M911), M$846:M911))-1)), NA())</f>
        <v>#N/A</v>
      </c>
      <c r="X1511" s="49" t="e">
        <f t="array" aca="1" ref="X1511" ca="1">IF(AND(X$92, ISNUMBER(X761)), -IF(X$91, MIN(0, X761/MAX(IF(ISNUMBER(X$696:X761), X$696:X761))-1), MIN(0, X911/MAX(IF(ISNUMBER(X$846:X911), X$846:X911))-1)), NA())</f>
        <v>#N/A</v>
      </c>
      <c r="AB1511" s="466"/>
      <c r="AC1511" s="466"/>
      <c r="AD1511" s="466"/>
      <c r="AE1511" s="466"/>
      <c r="AG1511" s="466"/>
      <c r="AM1511" s="466"/>
      <c r="AN1511" s="466"/>
      <c r="AO1511" s="466"/>
      <c r="AP1511" s="466"/>
      <c r="AQ1511" s="466"/>
      <c r="AS1511" s="466"/>
    </row>
    <row r="1512" spans="2:45">
      <c r="B1512" s="48">
        <f t="shared" si="1135"/>
        <v>1936</v>
      </c>
      <c r="M1512" s="49" t="e">
        <f t="array" aca="1" ref="M1512" ca="1">IF(AND(M$92, ISNUMBER(M762)), -IF(M$91, MIN(0, M762/MAX(IF(ISNUMBER(M$696:M762), M$696:M762))-1), MIN(0, M912/MAX(IF(ISNUMBER(M$846:M912), M$846:M912))-1)), NA())</f>
        <v>#N/A</v>
      </c>
      <c r="X1512" s="49" t="e">
        <f t="array" aca="1" ref="X1512" ca="1">IF(AND(X$92, ISNUMBER(X762)), -IF(X$91, MIN(0, X762/MAX(IF(ISNUMBER(X$696:X762), X$696:X762))-1), MIN(0, X912/MAX(IF(ISNUMBER(X$846:X912), X$846:X912))-1)), NA())</f>
        <v>#N/A</v>
      </c>
      <c r="AB1512" s="466"/>
      <c r="AC1512" s="466"/>
      <c r="AD1512" s="466"/>
      <c r="AE1512" s="466"/>
      <c r="AG1512" s="466"/>
      <c r="AM1512" s="466"/>
      <c r="AN1512" s="466"/>
      <c r="AO1512" s="466"/>
      <c r="AP1512" s="466"/>
      <c r="AQ1512" s="466"/>
      <c r="AS1512" s="466"/>
    </row>
    <row r="1513" spans="2:45">
      <c r="B1513" s="48">
        <f t="shared" si="1135"/>
        <v>1937</v>
      </c>
      <c r="M1513" s="49" t="e">
        <f t="array" aca="1" ref="M1513" ca="1">IF(AND(M$92, ISNUMBER(M763)), -IF(M$91, MIN(0, M763/MAX(IF(ISNUMBER(M$696:M763), M$696:M763))-1), MIN(0, M913/MAX(IF(ISNUMBER(M$846:M913), M$846:M913))-1)), NA())</f>
        <v>#N/A</v>
      </c>
      <c r="X1513" s="49" t="e">
        <f t="array" aca="1" ref="X1513" ca="1">IF(AND(X$92, ISNUMBER(X763)), -IF(X$91, MIN(0, X763/MAX(IF(ISNUMBER(X$696:X763), X$696:X763))-1), MIN(0, X913/MAX(IF(ISNUMBER(X$846:X913), X$846:X913))-1)), NA())</f>
        <v>#N/A</v>
      </c>
      <c r="AB1513" s="466"/>
      <c r="AC1513" s="466"/>
      <c r="AD1513" s="466"/>
      <c r="AE1513" s="466"/>
      <c r="AG1513" s="466"/>
      <c r="AM1513" s="466"/>
      <c r="AN1513" s="466"/>
      <c r="AO1513" s="466"/>
      <c r="AP1513" s="466"/>
      <c r="AQ1513" s="466"/>
      <c r="AS1513" s="466"/>
    </row>
    <row r="1514" spans="2:45">
      <c r="B1514" s="48">
        <f t="shared" si="1135"/>
        <v>1938</v>
      </c>
      <c r="M1514" s="49" t="e">
        <f t="array" aca="1" ref="M1514" ca="1">IF(AND(M$92, ISNUMBER(M764)), -IF(M$91, MIN(0, M764/MAX(IF(ISNUMBER(M$696:M764), M$696:M764))-1), MIN(0, M914/MAX(IF(ISNUMBER(M$846:M914), M$846:M914))-1)), NA())</f>
        <v>#N/A</v>
      </c>
      <c r="X1514" s="49" t="e">
        <f t="array" aca="1" ref="X1514" ca="1">IF(AND(X$92, ISNUMBER(X764)), -IF(X$91, MIN(0, X764/MAX(IF(ISNUMBER(X$696:X764), X$696:X764))-1), MIN(0, X914/MAX(IF(ISNUMBER(X$846:X914), X$846:X914))-1)), NA())</f>
        <v>#N/A</v>
      </c>
      <c r="AB1514" s="466"/>
      <c r="AC1514" s="466"/>
      <c r="AD1514" s="466"/>
      <c r="AE1514" s="466"/>
      <c r="AG1514" s="466"/>
      <c r="AM1514" s="466"/>
      <c r="AN1514" s="466"/>
      <c r="AO1514" s="466"/>
      <c r="AP1514" s="466"/>
      <c r="AQ1514" s="466"/>
      <c r="AS1514" s="466"/>
    </row>
    <row r="1515" spans="2:45">
      <c r="B1515" s="48">
        <f t="shared" si="1135"/>
        <v>1939</v>
      </c>
      <c r="M1515" s="49" t="e">
        <f t="array" aca="1" ref="M1515" ca="1">IF(AND(M$92, ISNUMBER(M765)), -IF(M$91, MIN(0, M765/MAX(IF(ISNUMBER(M$696:M765), M$696:M765))-1), MIN(0, M915/MAX(IF(ISNUMBER(M$846:M915), M$846:M915))-1)), NA())</f>
        <v>#N/A</v>
      </c>
      <c r="X1515" s="49" t="e">
        <f t="array" aca="1" ref="X1515" ca="1">IF(AND(X$92, ISNUMBER(X765)), -IF(X$91, MIN(0, X765/MAX(IF(ISNUMBER(X$696:X765), X$696:X765))-1), MIN(0, X915/MAX(IF(ISNUMBER(X$846:X915), X$846:X915))-1)), NA())</f>
        <v>#N/A</v>
      </c>
      <c r="AB1515" s="466"/>
      <c r="AC1515" s="466"/>
      <c r="AD1515" s="466"/>
      <c r="AE1515" s="466"/>
      <c r="AG1515" s="466"/>
      <c r="AM1515" s="466"/>
      <c r="AN1515" s="466"/>
      <c r="AO1515" s="466"/>
      <c r="AP1515" s="466"/>
      <c r="AQ1515" s="466"/>
      <c r="AS1515" s="466"/>
    </row>
    <row r="1516" spans="2:45">
      <c r="B1516" s="48">
        <f t="shared" si="1135"/>
        <v>1940</v>
      </c>
      <c r="M1516" s="49" t="e">
        <f t="array" aca="1" ref="M1516" ca="1">IF(AND(M$92, ISNUMBER(M766)), -IF(M$91, MIN(0, M766/MAX(IF(ISNUMBER(M$696:M766), M$696:M766))-1), MIN(0, M916/MAX(IF(ISNUMBER(M$846:M916), M$846:M916))-1)), NA())</f>
        <v>#N/A</v>
      </c>
      <c r="X1516" s="49" t="e">
        <f t="array" aca="1" ref="X1516" ca="1">IF(AND(X$92, ISNUMBER(X766)), -IF(X$91, MIN(0, X766/MAX(IF(ISNUMBER(X$696:X766), X$696:X766))-1), MIN(0, X916/MAX(IF(ISNUMBER(X$846:X916), X$846:X916))-1)), NA())</f>
        <v>#N/A</v>
      </c>
      <c r="AB1516" s="466"/>
      <c r="AC1516" s="466"/>
      <c r="AD1516" s="466"/>
      <c r="AE1516" s="466"/>
      <c r="AG1516" s="466"/>
      <c r="AM1516" s="466"/>
      <c r="AN1516" s="466"/>
      <c r="AO1516" s="466"/>
      <c r="AP1516" s="466"/>
      <c r="AQ1516" s="466"/>
      <c r="AS1516" s="466"/>
    </row>
    <row r="1517" spans="2:45">
      <c r="B1517" s="48">
        <f t="shared" si="1135"/>
        <v>1941</v>
      </c>
      <c r="M1517" s="49" t="e">
        <f t="array" aca="1" ref="M1517" ca="1">IF(AND(M$92, ISNUMBER(M767)), -IF(M$91, MIN(0, M767/MAX(IF(ISNUMBER(M$696:M767), M$696:M767))-1), MIN(0, M917/MAX(IF(ISNUMBER(M$846:M917), M$846:M917))-1)), NA())</f>
        <v>#N/A</v>
      </c>
      <c r="X1517" s="49" t="e">
        <f t="array" aca="1" ref="X1517" ca="1">IF(AND(X$92, ISNUMBER(X767)), -IF(X$91, MIN(0, X767/MAX(IF(ISNUMBER(X$696:X767), X$696:X767))-1), MIN(0, X917/MAX(IF(ISNUMBER(X$846:X917), X$846:X917))-1)), NA())</f>
        <v>#N/A</v>
      </c>
      <c r="AB1517" s="466"/>
      <c r="AC1517" s="466"/>
      <c r="AD1517" s="466"/>
      <c r="AE1517" s="466"/>
      <c r="AG1517" s="466"/>
      <c r="AM1517" s="466"/>
      <c r="AN1517" s="466"/>
      <c r="AO1517" s="466"/>
      <c r="AP1517" s="466"/>
      <c r="AQ1517" s="466"/>
      <c r="AS1517" s="466"/>
    </row>
    <row r="1518" spans="2:45">
      <c r="B1518" s="48">
        <f t="shared" ref="B1518:B1581" si="1136">B1517+1</f>
        <v>1942</v>
      </c>
      <c r="M1518" s="49" t="e">
        <f t="array" aca="1" ref="M1518" ca="1">IF(AND(M$92, ISNUMBER(M768)), -IF(M$91, MIN(0, M768/MAX(IF(ISNUMBER(M$696:M768), M$696:M768))-1), MIN(0, M918/MAX(IF(ISNUMBER(M$846:M918), M$846:M918))-1)), NA())</f>
        <v>#N/A</v>
      </c>
      <c r="X1518" s="49" t="e">
        <f t="array" aca="1" ref="X1518" ca="1">IF(AND(X$92, ISNUMBER(X768)), -IF(X$91, MIN(0, X768/MAX(IF(ISNUMBER(X$696:X768), X$696:X768))-1), MIN(0, X918/MAX(IF(ISNUMBER(X$846:X918), X$846:X918))-1)), NA())</f>
        <v>#N/A</v>
      </c>
      <c r="AB1518" s="466"/>
      <c r="AC1518" s="466"/>
      <c r="AD1518" s="466"/>
      <c r="AE1518" s="466"/>
      <c r="AG1518" s="466"/>
      <c r="AM1518" s="466"/>
      <c r="AN1518" s="466"/>
      <c r="AO1518" s="466"/>
      <c r="AP1518" s="466"/>
      <c r="AQ1518" s="466"/>
      <c r="AS1518" s="466"/>
    </row>
    <row r="1519" spans="2:45">
      <c r="B1519" s="48">
        <f t="shared" si="1136"/>
        <v>1943</v>
      </c>
      <c r="M1519" s="49" t="e">
        <f t="array" aca="1" ref="M1519" ca="1">IF(AND(M$92, ISNUMBER(M769)), -IF(M$91, MIN(0, M769/MAX(IF(ISNUMBER(M$696:M769), M$696:M769))-1), MIN(0, M919/MAX(IF(ISNUMBER(M$846:M919), M$846:M919))-1)), NA())</f>
        <v>#N/A</v>
      </c>
      <c r="X1519" s="49" t="e">
        <f t="array" aca="1" ref="X1519" ca="1">IF(AND(X$92, ISNUMBER(X769)), -IF(X$91, MIN(0, X769/MAX(IF(ISNUMBER(X$696:X769), X$696:X769))-1), MIN(0, X919/MAX(IF(ISNUMBER(X$846:X919), X$846:X919))-1)), NA())</f>
        <v>#N/A</v>
      </c>
      <c r="AB1519" s="466"/>
      <c r="AC1519" s="466"/>
      <c r="AD1519" s="466"/>
      <c r="AE1519" s="466"/>
      <c r="AG1519" s="466"/>
      <c r="AM1519" s="466"/>
      <c r="AN1519" s="466"/>
      <c r="AO1519" s="466"/>
      <c r="AP1519" s="466"/>
      <c r="AQ1519" s="466"/>
      <c r="AS1519" s="466"/>
    </row>
    <row r="1520" spans="2:45">
      <c r="B1520" s="48">
        <f t="shared" si="1136"/>
        <v>1944</v>
      </c>
      <c r="M1520" s="49" t="e">
        <f t="array" aca="1" ref="M1520" ca="1">IF(AND(M$92, ISNUMBER(M770)), -IF(M$91, MIN(0, M770/MAX(IF(ISNUMBER(M$696:M770), M$696:M770))-1), MIN(0, M920/MAX(IF(ISNUMBER(M$846:M920), M$846:M920))-1)), NA())</f>
        <v>#N/A</v>
      </c>
      <c r="X1520" s="49" t="e">
        <f t="array" aca="1" ref="X1520" ca="1">IF(AND(X$92, ISNUMBER(X770)), -IF(X$91, MIN(0, X770/MAX(IF(ISNUMBER(X$696:X770), X$696:X770))-1), MIN(0, X920/MAX(IF(ISNUMBER(X$846:X920), X$846:X920))-1)), NA())</f>
        <v>#N/A</v>
      </c>
      <c r="AB1520" s="466"/>
      <c r="AC1520" s="466"/>
      <c r="AD1520" s="466"/>
      <c r="AE1520" s="466"/>
      <c r="AG1520" s="466"/>
      <c r="AM1520" s="466"/>
      <c r="AN1520" s="466"/>
      <c r="AO1520" s="466"/>
      <c r="AP1520" s="466"/>
      <c r="AQ1520" s="466"/>
      <c r="AS1520" s="466"/>
    </row>
    <row r="1521" spans="2:45">
      <c r="B1521" s="48">
        <f t="shared" si="1136"/>
        <v>1945</v>
      </c>
      <c r="M1521" s="49" t="e">
        <f t="array" aca="1" ref="M1521" ca="1">IF(AND(M$92, ISNUMBER(M771)), -IF(M$91, MIN(0, M771/MAX(IF(ISNUMBER(M$696:M771), M$696:M771))-1), MIN(0, M921/MAX(IF(ISNUMBER(M$846:M921), M$846:M921))-1)), NA())</f>
        <v>#N/A</v>
      </c>
      <c r="X1521" s="49" t="e">
        <f t="array" aca="1" ref="X1521" ca="1">IF(AND(X$92, ISNUMBER(X771)), -IF(X$91, MIN(0, X771/MAX(IF(ISNUMBER(X$696:X771), X$696:X771))-1), MIN(0, X921/MAX(IF(ISNUMBER(X$846:X921), X$846:X921))-1)), NA())</f>
        <v>#N/A</v>
      </c>
      <c r="AB1521" s="466"/>
      <c r="AC1521" s="466"/>
      <c r="AD1521" s="466"/>
      <c r="AE1521" s="466"/>
      <c r="AG1521" s="466"/>
      <c r="AM1521" s="466"/>
      <c r="AN1521" s="466"/>
      <c r="AO1521" s="466"/>
      <c r="AP1521" s="466"/>
      <c r="AQ1521" s="466"/>
      <c r="AS1521" s="466"/>
    </row>
    <row r="1522" spans="2:45">
      <c r="B1522" s="48">
        <f t="shared" si="1136"/>
        <v>1946</v>
      </c>
      <c r="M1522" s="49" t="e">
        <f t="array" aca="1" ref="M1522" ca="1">IF(AND(M$92, ISNUMBER(M772)), -IF(M$91, MIN(0, M772/MAX(IF(ISNUMBER(M$696:M772), M$696:M772))-1), MIN(0, M922/MAX(IF(ISNUMBER(M$846:M922), M$846:M922))-1)), NA())</f>
        <v>#N/A</v>
      </c>
      <c r="X1522" s="49" t="e">
        <f t="array" aca="1" ref="X1522" ca="1">IF(AND(X$92, ISNUMBER(X772)), -IF(X$91, MIN(0, X772/MAX(IF(ISNUMBER(X$696:X772), X$696:X772))-1), MIN(0, X922/MAX(IF(ISNUMBER(X$846:X922), X$846:X922))-1)), NA())</f>
        <v>#N/A</v>
      </c>
      <c r="AB1522" s="466"/>
      <c r="AC1522" s="466"/>
      <c r="AD1522" s="466"/>
      <c r="AE1522" s="466"/>
      <c r="AG1522" s="466"/>
      <c r="AM1522" s="466"/>
      <c r="AN1522" s="466"/>
      <c r="AO1522" s="466"/>
      <c r="AP1522" s="466"/>
      <c r="AQ1522" s="466"/>
      <c r="AS1522" s="466"/>
    </row>
    <row r="1523" spans="2:45">
      <c r="B1523" s="48">
        <f t="shared" si="1136"/>
        <v>1947</v>
      </c>
      <c r="M1523" s="49" t="e">
        <f t="array" aca="1" ref="M1523" ca="1">IF(AND(M$92, ISNUMBER(M773)), -IF(M$91, MIN(0, M773/MAX(IF(ISNUMBER(M$696:M773), M$696:M773))-1), MIN(0, M923/MAX(IF(ISNUMBER(M$846:M923), M$846:M923))-1)), NA())</f>
        <v>#N/A</v>
      </c>
      <c r="X1523" s="49" t="e">
        <f t="array" aca="1" ref="X1523" ca="1">IF(AND(X$92, ISNUMBER(X773)), -IF(X$91, MIN(0, X773/MAX(IF(ISNUMBER(X$696:X773), X$696:X773))-1), MIN(0, X923/MAX(IF(ISNUMBER(X$846:X923), X$846:X923))-1)), NA())</f>
        <v>#N/A</v>
      </c>
      <c r="AB1523" s="466"/>
      <c r="AC1523" s="466"/>
      <c r="AD1523" s="466"/>
      <c r="AE1523" s="466"/>
      <c r="AG1523" s="466"/>
      <c r="AM1523" s="466"/>
      <c r="AN1523" s="466"/>
      <c r="AO1523" s="466"/>
      <c r="AP1523" s="466"/>
      <c r="AQ1523" s="466"/>
      <c r="AS1523" s="466"/>
    </row>
    <row r="1524" spans="2:45">
      <c r="B1524" s="48">
        <f t="shared" si="1136"/>
        <v>1948</v>
      </c>
      <c r="M1524" s="49" t="e">
        <f t="array" aca="1" ref="M1524" ca="1">IF(AND(M$92, ISNUMBER(M774)), -IF(M$91, MIN(0, M774/MAX(IF(ISNUMBER(M$696:M774), M$696:M774))-1), MIN(0, M924/MAX(IF(ISNUMBER(M$846:M924), M$846:M924))-1)), NA())</f>
        <v>#N/A</v>
      </c>
      <c r="X1524" s="49" t="e">
        <f t="array" aca="1" ref="X1524" ca="1">IF(AND(X$92, ISNUMBER(X774)), -IF(X$91, MIN(0, X774/MAX(IF(ISNUMBER(X$696:X774), X$696:X774))-1), MIN(0, X924/MAX(IF(ISNUMBER(X$846:X924), X$846:X924))-1)), NA())</f>
        <v>#N/A</v>
      </c>
      <c r="AB1524" s="466"/>
      <c r="AC1524" s="466"/>
      <c r="AD1524" s="466"/>
      <c r="AE1524" s="466"/>
      <c r="AG1524" s="466"/>
      <c r="AM1524" s="466"/>
      <c r="AN1524" s="466"/>
      <c r="AO1524" s="466"/>
      <c r="AP1524" s="466"/>
      <c r="AQ1524" s="466"/>
      <c r="AS1524" s="466"/>
    </row>
    <row r="1525" spans="2:45">
      <c r="B1525" s="48">
        <f t="shared" si="1136"/>
        <v>1949</v>
      </c>
      <c r="M1525" s="49" t="e">
        <f t="array" aca="1" ref="M1525" ca="1">IF(AND(M$92, ISNUMBER(M775)), -IF(M$91, MIN(0, M775/MAX(IF(ISNUMBER(M$696:M775), M$696:M775))-1), MIN(0, M925/MAX(IF(ISNUMBER(M$846:M925), M$846:M925))-1)), NA())</f>
        <v>#N/A</v>
      </c>
      <c r="X1525" s="49" t="e">
        <f t="array" aca="1" ref="X1525" ca="1">IF(AND(X$92, ISNUMBER(X775)), -IF(X$91, MIN(0, X775/MAX(IF(ISNUMBER(X$696:X775), X$696:X775))-1), MIN(0, X925/MAX(IF(ISNUMBER(X$846:X925), X$846:X925))-1)), NA())</f>
        <v>#N/A</v>
      </c>
      <c r="AB1525" s="466"/>
      <c r="AC1525" s="466"/>
      <c r="AD1525" s="466"/>
      <c r="AE1525" s="466"/>
      <c r="AG1525" s="466"/>
      <c r="AM1525" s="466"/>
      <c r="AN1525" s="466"/>
      <c r="AO1525" s="466"/>
      <c r="AP1525" s="466"/>
      <c r="AQ1525" s="466"/>
      <c r="AS1525" s="466"/>
    </row>
    <row r="1526" spans="2:45">
      <c r="B1526" s="48">
        <f t="shared" si="1136"/>
        <v>1950</v>
      </c>
      <c r="M1526" s="49" t="e">
        <f t="array" aca="1" ref="M1526" ca="1">IF(AND(M$92, ISNUMBER(M776)), -IF(M$91, MIN(0, M776/MAX(IF(ISNUMBER(M$696:M776), M$696:M776))-1), MIN(0, M926/MAX(IF(ISNUMBER(M$846:M926), M$846:M926))-1)), NA())</f>
        <v>#N/A</v>
      </c>
      <c r="X1526" s="49" t="e">
        <f t="array" aca="1" ref="X1526" ca="1">IF(AND(X$92, ISNUMBER(X776)), -IF(X$91, MIN(0, X776/MAX(IF(ISNUMBER(X$696:X776), X$696:X776))-1), MIN(0, X926/MAX(IF(ISNUMBER(X$846:X926), X$846:X926))-1)), NA())</f>
        <v>#N/A</v>
      </c>
      <c r="AB1526" s="466"/>
      <c r="AC1526" s="466"/>
      <c r="AD1526" s="466"/>
      <c r="AE1526" s="466"/>
      <c r="AG1526" s="466"/>
      <c r="AM1526" s="466"/>
      <c r="AN1526" s="466"/>
      <c r="AO1526" s="466"/>
      <c r="AP1526" s="466"/>
      <c r="AQ1526" s="466"/>
      <c r="AS1526" s="466"/>
    </row>
    <row r="1527" spans="2:45">
      <c r="B1527" s="48">
        <f t="shared" si="1136"/>
        <v>1951</v>
      </c>
      <c r="M1527" s="49" t="e">
        <f t="array" aca="1" ref="M1527" ca="1">IF(AND(M$92, ISNUMBER(M777)), -IF(M$91, MIN(0, M777/MAX(IF(ISNUMBER(M$696:M777), M$696:M777))-1), MIN(0, M927/MAX(IF(ISNUMBER(M$846:M927), M$846:M927))-1)), NA())</f>
        <v>#N/A</v>
      </c>
      <c r="X1527" s="49" t="e">
        <f t="array" aca="1" ref="X1527" ca="1">IF(AND(X$92, ISNUMBER(X777)), -IF(X$91, MIN(0, X777/MAX(IF(ISNUMBER(X$696:X777), X$696:X777))-1), MIN(0, X927/MAX(IF(ISNUMBER(X$846:X927), X$846:X927))-1)), NA())</f>
        <v>#N/A</v>
      </c>
      <c r="AB1527" s="466"/>
      <c r="AC1527" s="466"/>
      <c r="AD1527" s="466"/>
      <c r="AE1527" s="466"/>
      <c r="AG1527" s="466"/>
      <c r="AM1527" s="466"/>
      <c r="AN1527" s="466"/>
      <c r="AO1527" s="466"/>
      <c r="AP1527" s="466"/>
      <c r="AQ1527" s="466"/>
      <c r="AS1527" s="466"/>
    </row>
    <row r="1528" spans="2:45">
      <c r="B1528" s="48">
        <f t="shared" si="1136"/>
        <v>1952</v>
      </c>
      <c r="M1528" s="49" t="e">
        <f t="array" aca="1" ref="M1528" ca="1">IF(AND(M$92, ISNUMBER(M778)), -IF(M$91, MIN(0, M778/MAX(IF(ISNUMBER(M$696:M778), M$696:M778))-1), MIN(0, M928/MAX(IF(ISNUMBER(M$846:M928), M$846:M928))-1)), NA())</f>
        <v>#N/A</v>
      </c>
      <c r="X1528" s="49" t="e">
        <f t="array" aca="1" ref="X1528" ca="1">IF(AND(X$92, ISNUMBER(X778)), -IF(X$91, MIN(0, X778/MAX(IF(ISNUMBER(X$696:X778), X$696:X778))-1), MIN(0, X928/MAX(IF(ISNUMBER(X$846:X928), X$846:X928))-1)), NA())</f>
        <v>#N/A</v>
      </c>
      <c r="AB1528" s="466"/>
      <c r="AC1528" s="466"/>
      <c r="AD1528" s="466"/>
      <c r="AE1528" s="466"/>
      <c r="AG1528" s="466"/>
      <c r="AM1528" s="466"/>
      <c r="AN1528" s="466"/>
      <c r="AO1528" s="466"/>
      <c r="AP1528" s="466"/>
      <c r="AQ1528" s="466"/>
      <c r="AS1528" s="466"/>
    </row>
    <row r="1529" spans="2:45">
      <c r="B1529" s="48">
        <f t="shared" si="1136"/>
        <v>1953</v>
      </c>
      <c r="M1529" s="49" t="e">
        <f t="array" aca="1" ref="M1529" ca="1">IF(AND(M$92, ISNUMBER(M779)), -IF(M$91, MIN(0, M779/MAX(IF(ISNUMBER(M$696:M779), M$696:M779))-1), MIN(0, M929/MAX(IF(ISNUMBER(M$846:M929), M$846:M929))-1)), NA())</f>
        <v>#N/A</v>
      </c>
      <c r="X1529" s="49" t="e">
        <f t="array" aca="1" ref="X1529" ca="1">IF(AND(X$92, ISNUMBER(X779)), -IF(X$91, MIN(0, X779/MAX(IF(ISNUMBER(X$696:X779), X$696:X779))-1), MIN(0, X929/MAX(IF(ISNUMBER(X$846:X929), X$846:X929))-1)), NA())</f>
        <v>#N/A</v>
      </c>
      <c r="AB1529" s="466"/>
      <c r="AC1529" s="466"/>
      <c r="AD1529" s="466"/>
      <c r="AE1529" s="466"/>
      <c r="AG1529" s="466"/>
      <c r="AM1529" s="466"/>
      <c r="AN1529" s="466"/>
      <c r="AO1529" s="466"/>
      <c r="AP1529" s="466"/>
      <c r="AQ1529" s="466"/>
      <c r="AS1529" s="466"/>
    </row>
    <row r="1530" spans="2:45">
      <c r="B1530" s="48">
        <f t="shared" si="1136"/>
        <v>1954</v>
      </c>
      <c r="M1530" s="49" t="e">
        <f t="array" aca="1" ref="M1530" ca="1">IF(AND(M$92, ISNUMBER(M780)), -IF(M$91, MIN(0, M780/MAX(IF(ISNUMBER(M$696:M780), M$696:M780))-1), MIN(0, M930/MAX(IF(ISNUMBER(M$846:M930), M$846:M930))-1)), NA())</f>
        <v>#N/A</v>
      </c>
      <c r="X1530" s="49" t="e">
        <f t="array" aca="1" ref="X1530" ca="1">IF(AND(X$92, ISNUMBER(X780)), -IF(X$91, MIN(0, X780/MAX(IF(ISNUMBER(X$696:X780), X$696:X780))-1), MIN(0, X930/MAX(IF(ISNUMBER(X$846:X930), X$846:X930))-1)), NA())</f>
        <v>#N/A</v>
      </c>
      <c r="AB1530" s="466"/>
      <c r="AC1530" s="466"/>
      <c r="AD1530" s="466"/>
      <c r="AE1530" s="466"/>
      <c r="AG1530" s="466"/>
      <c r="AM1530" s="466"/>
      <c r="AN1530" s="466"/>
      <c r="AO1530" s="466"/>
      <c r="AP1530" s="466"/>
      <c r="AQ1530" s="466"/>
      <c r="AS1530" s="466"/>
    </row>
    <row r="1531" spans="2:45">
      <c r="B1531" s="48">
        <f t="shared" si="1136"/>
        <v>1955</v>
      </c>
      <c r="M1531" s="49" t="e">
        <f t="array" aca="1" ref="M1531" ca="1">IF(AND(M$92, ISNUMBER(M781)), -IF(M$91, MIN(0, M781/MAX(IF(ISNUMBER(M$696:M781), M$696:M781))-1), MIN(0, M931/MAX(IF(ISNUMBER(M$846:M931), M$846:M931))-1)), NA())</f>
        <v>#N/A</v>
      </c>
      <c r="X1531" s="49" t="e">
        <f t="array" aca="1" ref="X1531" ca="1">IF(AND(X$92, ISNUMBER(X781)), -IF(X$91, MIN(0, X781/MAX(IF(ISNUMBER(X$696:X781), X$696:X781))-1), MIN(0, X931/MAX(IF(ISNUMBER(X$846:X931), X$846:X931))-1)), NA())</f>
        <v>#N/A</v>
      </c>
      <c r="AB1531" s="466"/>
      <c r="AC1531" s="466"/>
      <c r="AD1531" s="466"/>
      <c r="AE1531" s="466"/>
      <c r="AG1531" s="466"/>
      <c r="AM1531" s="466"/>
      <c r="AN1531" s="466"/>
      <c r="AO1531" s="466"/>
      <c r="AP1531" s="466"/>
      <c r="AQ1531" s="466"/>
      <c r="AS1531" s="466"/>
    </row>
    <row r="1532" spans="2:45">
      <c r="B1532" s="48">
        <f t="shared" si="1136"/>
        <v>1956</v>
      </c>
      <c r="M1532" s="49" t="e">
        <f t="array" aca="1" ref="M1532" ca="1">IF(AND(M$92, ISNUMBER(M782)), -IF(M$91, MIN(0, M782/MAX(IF(ISNUMBER(M$696:M782), M$696:M782))-1), MIN(0, M932/MAX(IF(ISNUMBER(M$846:M932), M$846:M932))-1)), NA())</f>
        <v>#N/A</v>
      </c>
      <c r="X1532" s="49" t="e">
        <f t="array" aca="1" ref="X1532" ca="1">IF(AND(X$92, ISNUMBER(X782)), -IF(X$91, MIN(0, X782/MAX(IF(ISNUMBER(X$696:X782), X$696:X782))-1), MIN(0, X932/MAX(IF(ISNUMBER(X$846:X932), X$846:X932))-1)), NA())</f>
        <v>#N/A</v>
      </c>
      <c r="AB1532" s="466"/>
      <c r="AC1532" s="466"/>
      <c r="AD1532" s="466"/>
      <c r="AE1532" s="466"/>
      <c r="AG1532" s="466"/>
      <c r="AM1532" s="466"/>
      <c r="AN1532" s="466"/>
      <c r="AO1532" s="466"/>
      <c r="AP1532" s="466"/>
      <c r="AQ1532" s="466"/>
      <c r="AS1532" s="466"/>
    </row>
    <row r="1533" spans="2:45">
      <c r="B1533" s="48">
        <f t="shared" si="1136"/>
        <v>1957</v>
      </c>
      <c r="M1533" s="49" t="e">
        <f t="array" aca="1" ref="M1533" ca="1">IF(AND(M$92, ISNUMBER(M783)), -IF(M$91, MIN(0, M783/MAX(IF(ISNUMBER(M$696:M783), M$696:M783))-1), MIN(0, M933/MAX(IF(ISNUMBER(M$846:M933), M$846:M933))-1)), NA())</f>
        <v>#N/A</v>
      </c>
      <c r="X1533" s="49" t="e">
        <f t="array" aca="1" ref="X1533" ca="1">IF(AND(X$92, ISNUMBER(X783)), -IF(X$91, MIN(0, X783/MAX(IF(ISNUMBER(X$696:X783), X$696:X783))-1), MIN(0, X933/MAX(IF(ISNUMBER(X$846:X933), X$846:X933))-1)), NA())</f>
        <v>#N/A</v>
      </c>
      <c r="AB1533" s="466"/>
      <c r="AC1533" s="466"/>
      <c r="AD1533" s="466"/>
      <c r="AE1533" s="466"/>
      <c r="AG1533" s="466"/>
      <c r="AM1533" s="466"/>
      <c r="AN1533" s="466"/>
      <c r="AO1533" s="466"/>
      <c r="AP1533" s="466"/>
      <c r="AQ1533" s="466"/>
      <c r="AS1533" s="466"/>
    </row>
    <row r="1534" spans="2:45">
      <c r="B1534" s="48">
        <f t="shared" si="1136"/>
        <v>1958</v>
      </c>
      <c r="M1534" s="49" t="e">
        <f t="array" aca="1" ref="M1534" ca="1">IF(AND(M$92, ISNUMBER(M784)), -IF(M$91, MIN(0, M784/MAX(IF(ISNUMBER(M$696:M784), M$696:M784))-1), MIN(0, M934/MAX(IF(ISNUMBER(M$846:M934), M$846:M934))-1)), NA())</f>
        <v>#N/A</v>
      </c>
      <c r="X1534" s="49" t="e">
        <f t="array" aca="1" ref="X1534" ca="1">IF(AND(X$92, ISNUMBER(X784)), -IF(X$91, MIN(0, X784/MAX(IF(ISNUMBER(X$696:X784), X$696:X784))-1), MIN(0, X934/MAX(IF(ISNUMBER(X$846:X934), X$846:X934))-1)), NA())</f>
        <v>#N/A</v>
      </c>
      <c r="AB1534" s="466"/>
      <c r="AC1534" s="466"/>
      <c r="AD1534" s="466"/>
      <c r="AE1534" s="466"/>
      <c r="AG1534" s="466"/>
      <c r="AM1534" s="466"/>
      <c r="AN1534" s="466"/>
      <c r="AO1534" s="466"/>
      <c r="AP1534" s="466"/>
      <c r="AQ1534" s="466"/>
      <c r="AS1534" s="466"/>
    </row>
    <row r="1535" spans="2:45">
      <c r="B1535" s="48">
        <f t="shared" si="1136"/>
        <v>1959</v>
      </c>
      <c r="M1535" s="49" t="e">
        <f t="array" aca="1" ref="M1535" ca="1">IF(AND(M$92, ISNUMBER(M785)), -IF(M$91, MIN(0, M785/MAX(IF(ISNUMBER(M$696:M785), M$696:M785))-1), MIN(0, M935/MAX(IF(ISNUMBER(M$846:M935), M$846:M935))-1)), NA())</f>
        <v>#N/A</v>
      </c>
      <c r="X1535" s="49" t="e">
        <f t="array" aca="1" ref="X1535" ca="1">IF(AND(X$92, ISNUMBER(X785)), -IF(X$91, MIN(0, X785/MAX(IF(ISNUMBER(X$696:X785), X$696:X785))-1), MIN(0, X935/MAX(IF(ISNUMBER(X$846:X935), X$846:X935))-1)), NA())</f>
        <v>#N/A</v>
      </c>
      <c r="AB1535" s="466"/>
      <c r="AC1535" s="466"/>
      <c r="AD1535" s="466"/>
      <c r="AE1535" s="466"/>
      <c r="AG1535" s="466"/>
      <c r="AM1535" s="466"/>
      <c r="AN1535" s="466"/>
      <c r="AO1535" s="466"/>
      <c r="AP1535" s="466"/>
      <c r="AQ1535" s="466"/>
      <c r="AS1535" s="466"/>
    </row>
    <row r="1536" spans="2:45">
      <c r="B1536" s="48">
        <f t="shared" si="1136"/>
        <v>1960</v>
      </c>
      <c r="M1536" s="49" t="e">
        <f t="array" aca="1" ref="M1536" ca="1">IF(AND(M$92, ISNUMBER(M786)), -IF(M$91, MIN(0, M786/MAX(IF(ISNUMBER(M$696:M786), M$696:M786))-1), MIN(0, M936/MAX(IF(ISNUMBER(M$846:M936), M$846:M936))-1)), NA())</f>
        <v>#N/A</v>
      </c>
      <c r="X1536" s="49" t="e">
        <f t="array" aca="1" ref="X1536" ca="1">IF(AND(X$92, ISNUMBER(X786)), -IF(X$91, MIN(0, X786/MAX(IF(ISNUMBER(X$696:X786), X$696:X786))-1), MIN(0, X936/MAX(IF(ISNUMBER(X$846:X936), X$846:X936))-1)), NA())</f>
        <v>#N/A</v>
      </c>
      <c r="AB1536" s="466"/>
      <c r="AC1536" s="466"/>
      <c r="AD1536" s="466"/>
      <c r="AE1536" s="466"/>
      <c r="AG1536" s="466"/>
      <c r="AM1536" s="466"/>
      <c r="AN1536" s="466"/>
      <c r="AO1536" s="466"/>
      <c r="AP1536" s="466"/>
      <c r="AQ1536" s="466"/>
      <c r="AS1536" s="466"/>
    </row>
    <row r="1537" spans="2:45">
      <c r="B1537" s="48">
        <f t="shared" si="1136"/>
        <v>1961</v>
      </c>
      <c r="M1537" s="49" t="e">
        <f t="array" aca="1" ref="M1537" ca="1">IF(AND(M$92, ISNUMBER(M787)), -IF(M$91, MIN(0, M787/MAX(IF(ISNUMBER(M$696:M787), M$696:M787))-1), MIN(0, M937/MAX(IF(ISNUMBER(M$846:M937), M$846:M937))-1)), NA())</f>
        <v>#N/A</v>
      </c>
      <c r="X1537" s="49" t="e">
        <f t="array" aca="1" ref="X1537" ca="1">IF(AND(X$92, ISNUMBER(X787)), -IF(X$91, MIN(0, X787/MAX(IF(ISNUMBER(X$696:X787), X$696:X787))-1), MIN(0, X937/MAX(IF(ISNUMBER(X$846:X937), X$846:X937))-1)), NA())</f>
        <v>#N/A</v>
      </c>
      <c r="AB1537" s="466"/>
      <c r="AC1537" s="466"/>
      <c r="AD1537" s="466"/>
      <c r="AE1537" s="466"/>
      <c r="AG1537" s="466"/>
      <c r="AM1537" s="466"/>
      <c r="AN1537" s="466"/>
      <c r="AO1537" s="466"/>
      <c r="AP1537" s="466"/>
      <c r="AQ1537" s="466"/>
      <c r="AS1537" s="466"/>
    </row>
    <row r="1538" spans="2:45">
      <c r="B1538" s="48">
        <f t="shared" si="1136"/>
        <v>1962</v>
      </c>
      <c r="M1538" s="49" t="e">
        <f t="array" aca="1" ref="M1538" ca="1">IF(AND(M$92, ISNUMBER(M788)), -IF(M$91, MIN(0, M788/MAX(IF(ISNUMBER(M$696:M788), M$696:M788))-1), MIN(0, M938/MAX(IF(ISNUMBER(M$846:M938), M$846:M938))-1)), NA())</f>
        <v>#N/A</v>
      </c>
      <c r="X1538" s="49" t="e">
        <f t="array" aca="1" ref="X1538" ca="1">IF(AND(X$92, ISNUMBER(X788)), -IF(X$91, MIN(0, X788/MAX(IF(ISNUMBER(X$696:X788), X$696:X788))-1), MIN(0, X938/MAX(IF(ISNUMBER(X$846:X938), X$846:X938))-1)), NA())</f>
        <v>#N/A</v>
      </c>
      <c r="AB1538" s="466"/>
      <c r="AC1538" s="466"/>
      <c r="AD1538" s="466"/>
      <c r="AE1538" s="466"/>
      <c r="AG1538" s="466"/>
      <c r="AM1538" s="466"/>
      <c r="AN1538" s="466"/>
      <c r="AO1538" s="466"/>
      <c r="AP1538" s="466"/>
      <c r="AQ1538" s="466"/>
      <c r="AS1538" s="466"/>
    </row>
    <row r="1539" spans="2:45">
      <c r="B1539" s="48">
        <f t="shared" si="1136"/>
        <v>1963</v>
      </c>
      <c r="M1539" s="49" t="e">
        <f t="array" aca="1" ref="M1539" ca="1">IF(AND(M$92, ISNUMBER(M789)), -IF(M$91, MIN(0, M789/MAX(IF(ISNUMBER(M$696:M789), M$696:M789))-1), MIN(0, M939/MAX(IF(ISNUMBER(M$846:M939), M$846:M939))-1)), NA())</f>
        <v>#N/A</v>
      </c>
      <c r="X1539" s="49" t="e">
        <f t="array" aca="1" ref="X1539" ca="1">IF(AND(X$92, ISNUMBER(X789)), -IF(X$91, MIN(0, X789/MAX(IF(ISNUMBER(X$696:X789), X$696:X789))-1), MIN(0, X939/MAX(IF(ISNUMBER(X$846:X939), X$846:X939))-1)), NA())</f>
        <v>#N/A</v>
      </c>
      <c r="AB1539" s="466"/>
      <c r="AC1539" s="466"/>
      <c r="AD1539" s="466"/>
      <c r="AE1539" s="466"/>
      <c r="AG1539" s="466"/>
      <c r="AM1539" s="466"/>
      <c r="AN1539" s="466"/>
      <c r="AO1539" s="466"/>
      <c r="AP1539" s="466"/>
      <c r="AQ1539" s="466"/>
      <c r="AS1539" s="466"/>
    </row>
    <row r="1540" spans="2:45">
      <c r="B1540" s="48">
        <f t="shared" si="1136"/>
        <v>1964</v>
      </c>
      <c r="M1540" s="49" t="e">
        <f t="array" aca="1" ref="M1540" ca="1">IF(AND(M$92, ISNUMBER(M790)), -IF(M$91, MIN(0, M790/MAX(IF(ISNUMBER(M$696:M790), M$696:M790))-1), MIN(0, M940/MAX(IF(ISNUMBER(M$846:M940), M$846:M940))-1)), NA())</f>
        <v>#N/A</v>
      </c>
      <c r="X1540" s="49" t="e">
        <f t="array" aca="1" ref="X1540" ca="1">IF(AND(X$92, ISNUMBER(X790)), -IF(X$91, MIN(0, X790/MAX(IF(ISNUMBER(X$696:X790), X$696:X790))-1), MIN(0, X940/MAX(IF(ISNUMBER(X$846:X940), X$846:X940))-1)), NA())</f>
        <v>#N/A</v>
      </c>
      <c r="AB1540" s="466"/>
      <c r="AC1540" s="466"/>
      <c r="AD1540" s="466"/>
      <c r="AE1540" s="466"/>
      <c r="AG1540" s="466"/>
      <c r="AM1540" s="466"/>
      <c r="AN1540" s="466"/>
      <c r="AO1540" s="466"/>
      <c r="AP1540" s="466"/>
      <c r="AQ1540" s="466"/>
      <c r="AS1540" s="466"/>
    </row>
    <row r="1541" spans="2:45">
      <c r="B1541" s="48">
        <f t="shared" si="1136"/>
        <v>1965</v>
      </c>
      <c r="M1541" s="49" t="e">
        <f t="array" aca="1" ref="M1541" ca="1">IF(AND(M$92, ISNUMBER(M791)), -IF(M$91, MIN(0, M791/MAX(IF(ISNUMBER(M$696:M791), M$696:M791))-1), MIN(0, M941/MAX(IF(ISNUMBER(M$846:M941), M$846:M941))-1)), NA())</f>
        <v>#N/A</v>
      </c>
      <c r="X1541" s="49" t="e">
        <f t="array" aca="1" ref="X1541" ca="1">IF(AND(X$92, ISNUMBER(X791)), -IF(X$91, MIN(0, X791/MAX(IF(ISNUMBER(X$696:X791), X$696:X791))-1), MIN(0, X941/MAX(IF(ISNUMBER(X$846:X941), X$846:X941))-1)), NA())</f>
        <v>#N/A</v>
      </c>
      <c r="AB1541" s="466"/>
      <c r="AC1541" s="466"/>
      <c r="AD1541" s="466"/>
      <c r="AE1541" s="466"/>
      <c r="AG1541" s="466"/>
      <c r="AM1541" s="466"/>
      <c r="AN1541" s="466"/>
      <c r="AO1541" s="466"/>
      <c r="AP1541" s="466"/>
      <c r="AQ1541" s="466"/>
      <c r="AS1541" s="466"/>
    </row>
    <row r="1542" spans="2:45">
      <c r="B1542" s="48">
        <f t="shared" si="1136"/>
        <v>1966</v>
      </c>
      <c r="M1542" s="49" t="e">
        <f t="array" aca="1" ref="M1542" ca="1">IF(AND(M$92, ISNUMBER(M792)), -IF(M$91, MIN(0, M792/MAX(IF(ISNUMBER(M$696:M792), M$696:M792))-1), MIN(0, M942/MAX(IF(ISNUMBER(M$846:M942), M$846:M942))-1)), NA())</f>
        <v>#N/A</v>
      </c>
      <c r="X1542" s="49" t="e">
        <f t="array" aca="1" ref="X1542" ca="1">IF(AND(X$92, ISNUMBER(X792)), -IF(X$91, MIN(0, X792/MAX(IF(ISNUMBER(X$696:X792), X$696:X792))-1), MIN(0, X942/MAX(IF(ISNUMBER(X$846:X942), X$846:X942))-1)), NA())</f>
        <v>#N/A</v>
      </c>
      <c r="AB1542" s="466"/>
      <c r="AC1542" s="466"/>
      <c r="AD1542" s="466"/>
      <c r="AE1542" s="466"/>
      <c r="AG1542" s="466"/>
      <c r="AM1542" s="466"/>
      <c r="AN1542" s="466"/>
      <c r="AO1542" s="466"/>
      <c r="AP1542" s="466"/>
      <c r="AQ1542" s="466"/>
      <c r="AS1542" s="466"/>
    </row>
    <row r="1543" spans="2:45">
      <c r="B1543" s="48">
        <f t="shared" si="1136"/>
        <v>1967</v>
      </c>
      <c r="M1543" s="49" t="e">
        <f t="array" aca="1" ref="M1543" ca="1">IF(AND(M$92, ISNUMBER(M793)), -IF(M$91, MIN(0, M793/MAX(IF(ISNUMBER(M$696:M793), M$696:M793))-1), MIN(0, M943/MAX(IF(ISNUMBER(M$846:M943), M$846:M943))-1)), NA())</f>
        <v>#N/A</v>
      </c>
      <c r="X1543" s="49" t="e">
        <f t="array" aca="1" ref="X1543" ca="1">IF(AND(X$92, ISNUMBER(X793)), -IF(X$91, MIN(0, X793/MAX(IF(ISNUMBER(X$696:X793), X$696:X793))-1), MIN(0, X943/MAX(IF(ISNUMBER(X$846:X943), X$846:X943))-1)), NA())</f>
        <v>#N/A</v>
      </c>
      <c r="AB1543" s="466"/>
      <c r="AC1543" s="466"/>
      <c r="AD1543" s="466"/>
      <c r="AE1543" s="466"/>
      <c r="AG1543" s="466"/>
      <c r="AM1543" s="466"/>
      <c r="AN1543" s="466"/>
      <c r="AO1543" s="466"/>
      <c r="AP1543" s="466"/>
      <c r="AQ1543" s="466"/>
      <c r="AS1543" s="466"/>
    </row>
    <row r="1544" spans="2:45">
      <c r="B1544" s="48">
        <f t="shared" si="1136"/>
        <v>1968</v>
      </c>
      <c r="M1544" s="49" t="e">
        <f t="array" aca="1" ref="M1544" ca="1">IF(AND(M$92, ISNUMBER(M794)), -IF(M$91, MIN(0, M794/MAX(IF(ISNUMBER(M$696:M794), M$696:M794))-1), MIN(0, M944/MAX(IF(ISNUMBER(M$846:M944), M$846:M944))-1)), NA())</f>
        <v>#N/A</v>
      </c>
      <c r="X1544" s="49" t="e">
        <f t="array" aca="1" ref="X1544" ca="1">IF(AND(X$92, ISNUMBER(X794)), -IF(X$91, MIN(0, X794/MAX(IF(ISNUMBER(X$696:X794), X$696:X794))-1), MIN(0, X944/MAX(IF(ISNUMBER(X$846:X944), X$846:X944))-1)), NA())</f>
        <v>#N/A</v>
      </c>
      <c r="AB1544" s="466"/>
      <c r="AC1544" s="466"/>
      <c r="AD1544" s="466"/>
      <c r="AE1544" s="466"/>
      <c r="AG1544" s="466"/>
      <c r="AM1544" s="466"/>
      <c r="AN1544" s="466"/>
      <c r="AO1544" s="466"/>
      <c r="AP1544" s="466"/>
      <c r="AQ1544" s="466"/>
      <c r="AS1544" s="466"/>
    </row>
    <row r="1545" spans="2:45">
      <c r="B1545" s="48">
        <f t="shared" si="1136"/>
        <v>1969</v>
      </c>
      <c r="M1545" s="49" t="e">
        <f t="array" aca="1" ref="M1545" ca="1">IF(AND(M$92, ISNUMBER(M795)), -IF(M$91, MIN(0, M795/MAX(IF(ISNUMBER(M$696:M795), M$696:M795))-1), MIN(0, M945/MAX(IF(ISNUMBER(M$846:M945), M$846:M945))-1)), NA())</f>
        <v>#N/A</v>
      </c>
      <c r="X1545" s="49" t="e">
        <f t="array" aca="1" ref="X1545" ca="1">IF(AND(X$92, ISNUMBER(X795)), -IF(X$91, MIN(0, X795/MAX(IF(ISNUMBER(X$696:X795), X$696:X795))-1), MIN(0, X945/MAX(IF(ISNUMBER(X$846:X945), X$846:X945))-1)), NA())</f>
        <v>#N/A</v>
      </c>
      <c r="AB1545" s="466"/>
      <c r="AC1545" s="466"/>
      <c r="AD1545" s="466"/>
      <c r="AE1545" s="466"/>
      <c r="AG1545" s="466"/>
      <c r="AM1545" s="466"/>
      <c r="AN1545" s="466"/>
      <c r="AO1545" s="466"/>
      <c r="AP1545" s="466"/>
      <c r="AQ1545" s="466"/>
      <c r="AS1545" s="466"/>
    </row>
    <row r="1546" spans="2:45">
      <c r="B1546" s="48">
        <f t="shared" si="1136"/>
        <v>1970</v>
      </c>
      <c r="M1546" s="49" t="e">
        <f t="array" aca="1" ref="M1546" ca="1">IF(AND(M$92, ISNUMBER(M796)), -IF(M$91, MIN(0, M796/MAX(IF(ISNUMBER(M$696:M796), M$696:M796))-1), MIN(0, M946/MAX(IF(ISNUMBER(M$846:M946), M$846:M946))-1)), NA())</f>
        <v>#N/A</v>
      </c>
      <c r="X1546" s="49" t="e">
        <f t="array" aca="1" ref="X1546" ca="1">IF(AND(X$92, ISNUMBER(X796)), -IF(X$91, MIN(0, X796/MAX(IF(ISNUMBER(X$696:X796), X$696:X796))-1), MIN(0, X946/MAX(IF(ISNUMBER(X$846:X946), X$846:X946))-1)), NA())</f>
        <v>#N/A</v>
      </c>
      <c r="AB1546" s="466"/>
      <c r="AC1546" s="466"/>
      <c r="AD1546" s="466"/>
      <c r="AE1546" s="466"/>
      <c r="AG1546" s="466"/>
      <c r="AM1546" s="466"/>
      <c r="AN1546" s="466"/>
      <c r="AO1546" s="466"/>
      <c r="AP1546" s="466"/>
      <c r="AQ1546" s="466"/>
      <c r="AS1546" s="466"/>
    </row>
    <row r="1547" spans="2:45">
      <c r="B1547" s="48">
        <f t="shared" si="1136"/>
        <v>1971</v>
      </c>
      <c r="M1547" s="49" t="e">
        <f t="array" aca="1" ref="M1547" ca="1">IF(AND(M$92, ISNUMBER(M797)), -IF(M$91, MIN(0, M797/MAX(IF(ISNUMBER(M$696:M797), M$696:M797))-1), MIN(0, M947/MAX(IF(ISNUMBER(M$846:M947), M$846:M947))-1)), NA())</f>
        <v>#N/A</v>
      </c>
      <c r="X1547" s="49" t="e">
        <f t="array" aca="1" ref="X1547" ca="1">IF(AND(X$92, ISNUMBER(X797)), -IF(X$91, MIN(0, X797/MAX(IF(ISNUMBER(X$696:X797), X$696:X797))-1), MIN(0, X947/MAX(IF(ISNUMBER(X$846:X947), X$846:X947))-1)), NA())</f>
        <v>#N/A</v>
      </c>
      <c r="AB1547" s="466"/>
      <c r="AC1547" s="466"/>
      <c r="AD1547" s="466"/>
      <c r="AE1547" s="466"/>
      <c r="AG1547" s="466"/>
      <c r="AM1547" s="466"/>
      <c r="AN1547" s="466"/>
      <c r="AO1547" s="466"/>
      <c r="AP1547" s="466"/>
      <c r="AQ1547" s="466"/>
      <c r="AS1547" s="466"/>
    </row>
    <row r="1548" spans="2:45">
      <c r="B1548" s="48">
        <f t="shared" si="1136"/>
        <v>1972</v>
      </c>
      <c r="M1548" s="49" t="e">
        <f t="array" aca="1" ref="M1548" ca="1">IF(AND(M$92, ISNUMBER(M798)), -IF(M$91, MIN(0, M798/MAX(IF(ISNUMBER(M$696:M798), M$696:M798))-1), MIN(0, M948/MAX(IF(ISNUMBER(M$846:M948), M$846:M948))-1)), NA())</f>
        <v>#N/A</v>
      </c>
      <c r="X1548" s="49" t="e">
        <f t="array" aca="1" ref="X1548" ca="1">IF(AND(X$92, ISNUMBER(X798)), -IF(X$91, MIN(0, X798/MAX(IF(ISNUMBER(X$696:X798), X$696:X798))-1), MIN(0, X948/MAX(IF(ISNUMBER(X$846:X948), X$846:X948))-1)), NA())</f>
        <v>#N/A</v>
      </c>
      <c r="AB1548" s="466"/>
      <c r="AC1548" s="466"/>
      <c r="AD1548" s="466"/>
      <c r="AE1548" s="466"/>
      <c r="AG1548" s="466"/>
      <c r="AM1548" s="466"/>
      <c r="AN1548" s="466"/>
      <c r="AO1548" s="466"/>
      <c r="AP1548" s="466"/>
      <c r="AQ1548" s="466"/>
      <c r="AS1548" s="466"/>
    </row>
    <row r="1549" spans="2:45">
      <c r="B1549" s="48">
        <f t="shared" si="1136"/>
        <v>1973</v>
      </c>
      <c r="M1549" s="49" t="e">
        <f t="array" aca="1" ref="M1549" ca="1">IF(AND(M$92, ISNUMBER(M799)), -IF(M$91, MIN(0, M799/MAX(IF(ISNUMBER(M$696:M799), M$696:M799))-1), MIN(0, M949/MAX(IF(ISNUMBER(M$846:M949), M$846:M949))-1)), NA())</f>
        <v>#N/A</v>
      </c>
      <c r="X1549" s="49" t="e">
        <f t="array" aca="1" ref="X1549" ca="1">IF(AND(X$92, ISNUMBER(X799)), -IF(X$91, MIN(0, X799/MAX(IF(ISNUMBER(X$696:X799), X$696:X799))-1), MIN(0, X949/MAX(IF(ISNUMBER(X$846:X949), X$846:X949))-1)), NA())</f>
        <v>#N/A</v>
      </c>
      <c r="AB1549" s="466"/>
      <c r="AC1549" s="466"/>
      <c r="AD1549" s="466"/>
      <c r="AE1549" s="466"/>
      <c r="AG1549" s="466"/>
      <c r="AM1549" s="466"/>
      <c r="AN1549" s="466"/>
      <c r="AO1549" s="466"/>
      <c r="AP1549" s="466"/>
      <c r="AQ1549" s="466"/>
      <c r="AS1549" s="466"/>
    </row>
    <row r="1550" spans="2:45">
      <c r="B1550" s="48">
        <f t="shared" si="1136"/>
        <v>1974</v>
      </c>
      <c r="M1550" s="49" t="e">
        <f t="array" aca="1" ref="M1550" ca="1">IF(AND(M$92, ISNUMBER(M800)), -IF(M$91, MIN(0, M800/MAX(IF(ISNUMBER(M$696:M800), M$696:M800))-1), MIN(0, M950/MAX(IF(ISNUMBER(M$846:M950), M$846:M950))-1)), NA())</f>
        <v>#N/A</v>
      </c>
      <c r="X1550" s="49" t="e">
        <f t="array" aca="1" ref="X1550" ca="1">IF(AND(X$92, ISNUMBER(X800)), -IF(X$91, MIN(0, X800/MAX(IF(ISNUMBER(X$696:X800), X$696:X800))-1), MIN(0, X950/MAX(IF(ISNUMBER(X$846:X950), X$846:X950))-1)), NA())</f>
        <v>#N/A</v>
      </c>
      <c r="AB1550" s="466"/>
      <c r="AC1550" s="466"/>
      <c r="AD1550" s="466"/>
      <c r="AE1550" s="466"/>
      <c r="AG1550" s="466"/>
      <c r="AM1550" s="466"/>
      <c r="AN1550" s="466"/>
      <c r="AO1550" s="466"/>
      <c r="AP1550" s="466"/>
      <c r="AQ1550" s="466"/>
      <c r="AS1550" s="466"/>
    </row>
    <row r="1551" spans="2:45">
      <c r="B1551" s="48">
        <f t="shared" si="1136"/>
        <v>1975</v>
      </c>
      <c r="M1551" s="49" t="e">
        <f t="array" aca="1" ref="M1551" ca="1">IF(AND(M$92, ISNUMBER(M801)), -IF(M$91, MIN(0, M801/MAX(IF(ISNUMBER(M$696:M801), M$696:M801))-1), MIN(0, M951/MAX(IF(ISNUMBER(M$846:M951), M$846:M951))-1)), NA())</f>
        <v>#N/A</v>
      </c>
      <c r="X1551" s="49" t="e">
        <f t="array" aca="1" ref="X1551" ca="1">IF(AND(X$92, ISNUMBER(X801)), -IF(X$91, MIN(0, X801/MAX(IF(ISNUMBER(X$696:X801), X$696:X801))-1), MIN(0, X951/MAX(IF(ISNUMBER(X$846:X951), X$846:X951))-1)), NA())</f>
        <v>#N/A</v>
      </c>
      <c r="AB1551" s="466"/>
      <c r="AC1551" s="466"/>
      <c r="AD1551" s="466"/>
      <c r="AE1551" s="466"/>
      <c r="AG1551" s="466"/>
      <c r="AM1551" s="466"/>
      <c r="AN1551" s="466"/>
      <c r="AO1551" s="466"/>
      <c r="AP1551" s="466"/>
      <c r="AQ1551" s="466"/>
      <c r="AS1551" s="466"/>
    </row>
    <row r="1552" spans="2:45">
      <c r="B1552" s="48">
        <f t="shared" si="1136"/>
        <v>1976</v>
      </c>
      <c r="M1552" s="49" t="e">
        <f t="array" aca="1" ref="M1552" ca="1">IF(AND(M$92, ISNUMBER(M802)), -IF(M$91, MIN(0, M802/MAX(IF(ISNUMBER(M$696:M802), M$696:M802))-1), MIN(0, M952/MAX(IF(ISNUMBER(M$846:M952), M$846:M952))-1)), NA())</f>
        <v>#N/A</v>
      </c>
      <c r="X1552" s="49" t="e">
        <f t="array" aca="1" ref="X1552" ca="1">IF(AND(X$92, ISNUMBER(X802)), -IF(X$91, MIN(0, X802/MAX(IF(ISNUMBER(X$696:X802), X$696:X802))-1), MIN(0, X952/MAX(IF(ISNUMBER(X$846:X952), X$846:X952))-1)), NA())</f>
        <v>#N/A</v>
      </c>
      <c r="AB1552" s="466"/>
      <c r="AC1552" s="466"/>
      <c r="AD1552" s="466"/>
      <c r="AE1552" s="466"/>
      <c r="AG1552" s="466"/>
      <c r="AM1552" s="466"/>
      <c r="AN1552" s="466"/>
      <c r="AO1552" s="466"/>
      <c r="AP1552" s="466"/>
      <c r="AQ1552" s="466"/>
      <c r="AS1552" s="466"/>
    </row>
    <row r="1553" spans="2:45">
      <c r="B1553" s="48">
        <f t="shared" si="1136"/>
        <v>1977</v>
      </c>
      <c r="M1553" s="49" t="e">
        <f t="array" aca="1" ref="M1553" ca="1">IF(AND(M$92, ISNUMBER(M803)), -IF(M$91, MIN(0, M803/MAX(IF(ISNUMBER(M$696:M803), M$696:M803))-1), MIN(0, M953/MAX(IF(ISNUMBER(M$846:M953), M$846:M953))-1)), NA())</f>
        <v>#N/A</v>
      </c>
      <c r="X1553" s="49" t="e">
        <f t="array" aca="1" ref="X1553" ca="1">IF(AND(X$92, ISNUMBER(X803)), -IF(X$91, MIN(0, X803/MAX(IF(ISNUMBER(X$696:X803), X$696:X803))-1), MIN(0, X953/MAX(IF(ISNUMBER(X$846:X953), X$846:X953))-1)), NA())</f>
        <v>#N/A</v>
      </c>
      <c r="AB1553" s="466"/>
      <c r="AC1553" s="466"/>
      <c r="AD1553" s="466"/>
      <c r="AE1553" s="466"/>
      <c r="AG1553" s="466"/>
      <c r="AM1553" s="466"/>
      <c r="AN1553" s="466"/>
      <c r="AO1553" s="466"/>
      <c r="AP1553" s="466"/>
      <c r="AQ1553" s="466"/>
      <c r="AS1553" s="466"/>
    </row>
    <row r="1554" spans="2:45">
      <c r="B1554" s="48">
        <f t="shared" si="1136"/>
        <v>1978</v>
      </c>
      <c r="M1554" s="49" t="e">
        <f t="array" aca="1" ref="M1554" ca="1">IF(AND(M$92, ISNUMBER(M804)), -IF(M$91, MIN(0, M804/MAX(IF(ISNUMBER(M$696:M804), M$696:M804))-1), MIN(0, M954/MAX(IF(ISNUMBER(M$846:M954), M$846:M954))-1)), NA())</f>
        <v>#N/A</v>
      </c>
      <c r="X1554" s="49" t="e">
        <f t="array" aca="1" ref="X1554" ca="1">IF(AND(X$92, ISNUMBER(X804)), -IF(X$91, MIN(0, X804/MAX(IF(ISNUMBER(X$696:X804), X$696:X804))-1), MIN(0, X954/MAX(IF(ISNUMBER(X$846:X954), X$846:X954))-1)), NA())</f>
        <v>#N/A</v>
      </c>
      <c r="AB1554" s="466"/>
      <c r="AC1554" s="466"/>
      <c r="AD1554" s="466"/>
      <c r="AE1554" s="466"/>
      <c r="AG1554" s="466"/>
      <c r="AM1554" s="466"/>
      <c r="AN1554" s="466"/>
      <c r="AO1554" s="466"/>
      <c r="AP1554" s="466"/>
      <c r="AQ1554" s="466"/>
      <c r="AS1554" s="466"/>
    </row>
    <row r="1555" spans="2:45">
      <c r="B1555" s="48">
        <f t="shared" si="1136"/>
        <v>1979</v>
      </c>
      <c r="M1555" s="49" t="e">
        <f t="array" aca="1" ref="M1555" ca="1">IF(AND(M$92, ISNUMBER(M805)), -IF(M$91, MIN(0, M805/MAX(IF(ISNUMBER(M$696:M805), M$696:M805))-1), MIN(0, M955/MAX(IF(ISNUMBER(M$846:M955), M$846:M955))-1)), NA())</f>
        <v>#N/A</v>
      </c>
      <c r="X1555" s="49" t="e">
        <f t="array" aca="1" ref="X1555" ca="1">IF(AND(X$92, ISNUMBER(X805)), -IF(X$91, MIN(0, X805/MAX(IF(ISNUMBER(X$696:X805), X$696:X805))-1), MIN(0, X955/MAX(IF(ISNUMBER(X$846:X955), X$846:X955))-1)), NA())</f>
        <v>#N/A</v>
      </c>
      <c r="AB1555" s="466"/>
      <c r="AC1555" s="466"/>
      <c r="AD1555" s="466"/>
      <c r="AE1555" s="466"/>
      <c r="AG1555" s="466"/>
      <c r="AM1555" s="466"/>
      <c r="AN1555" s="466"/>
      <c r="AO1555" s="466"/>
      <c r="AP1555" s="466"/>
      <c r="AQ1555" s="466"/>
      <c r="AS1555" s="466"/>
    </row>
    <row r="1556" spans="2:45">
      <c r="B1556" s="48">
        <f t="shared" si="1136"/>
        <v>1980</v>
      </c>
      <c r="M1556" s="49" t="e">
        <f t="array" aca="1" ref="M1556" ca="1">IF(AND(M$92, ISNUMBER(M806)), -IF(M$91, MIN(0, M806/MAX(IF(ISNUMBER(M$696:M806), M$696:M806))-1), MIN(0, M956/MAX(IF(ISNUMBER(M$846:M956), M$846:M956))-1)), NA())</f>
        <v>#N/A</v>
      </c>
      <c r="X1556" s="49" t="e">
        <f t="array" aca="1" ref="X1556" ca="1">IF(AND(X$92, ISNUMBER(X806)), -IF(X$91, MIN(0, X806/MAX(IF(ISNUMBER(X$696:X806), X$696:X806))-1), MIN(0, X956/MAX(IF(ISNUMBER(X$846:X956), X$846:X956))-1)), NA())</f>
        <v>#N/A</v>
      </c>
      <c r="AB1556" s="466"/>
      <c r="AC1556" s="466"/>
      <c r="AD1556" s="466"/>
      <c r="AE1556" s="466"/>
      <c r="AG1556" s="466"/>
      <c r="AM1556" s="466"/>
      <c r="AN1556" s="466"/>
      <c r="AO1556" s="466"/>
      <c r="AP1556" s="466"/>
      <c r="AQ1556" s="466"/>
      <c r="AS1556" s="466"/>
    </row>
    <row r="1557" spans="2:45">
      <c r="B1557" s="48">
        <f t="shared" si="1136"/>
        <v>1981</v>
      </c>
      <c r="M1557" s="49" t="e">
        <f t="array" aca="1" ref="M1557" ca="1">IF(AND(M$92, ISNUMBER(M807)), -IF(M$91, MIN(0, M807/MAX(IF(ISNUMBER(M$696:M807), M$696:M807))-1), MIN(0, M957/MAX(IF(ISNUMBER(M$846:M957), M$846:M957))-1)), NA())</f>
        <v>#N/A</v>
      </c>
      <c r="X1557" s="49" t="e">
        <f t="array" aca="1" ref="X1557" ca="1">IF(AND(X$92, ISNUMBER(X807)), -IF(X$91, MIN(0, X807/MAX(IF(ISNUMBER(X$696:X807), X$696:X807))-1), MIN(0, X957/MAX(IF(ISNUMBER(X$846:X957), X$846:X957))-1)), NA())</f>
        <v>#N/A</v>
      </c>
      <c r="AB1557" s="466"/>
      <c r="AC1557" s="466"/>
      <c r="AD1557" s="466"/>
      <c r="AE1557" s="466"/>
      <c r="AG1557" s="466"/>
      <c r="AM1557" s="466"/>
      <c r="AN1557" s="466"/>
      <c r="AO1557" s="466"/>
      <c r="AP1557" s="466"/>
      <c r="AQ1557" s="466"/>
      <c r="AS1557" s="466"/>
    </row>
    <row r="1558" spans="2:45">
      <c r="B1558" s="48">
        <f t="shared" si="1136"/>
        <v>1982</v>
      </c>
      <c r="M1558" s="49" t="e">
        <f t="array" aca="1" ref="M1558" ca="1">IF(AND(M$92, ISNUMBER(M808)), -IF(M$91, MIN(0, M808/MAX(IF(ISNUMBER(M$696:M808), M$696:M808))-1), MIN(0, M958/MAX(IF(ISNUMBER(M$846:M958), M$846:M958))-1)), NA())</f>
        <v>#N/A</v>
      </c>
      <c r="X1558" s="49" t="e">
        <f t="array" aca="1" ref="X1558" ca="1">IF(AND(X$92, ISNUMBER(X808)), -IF(X$91, MIN(0, X808/MAX(IF(ISNUMBER(X$696:X808), X$696:X808))-1), MIN(0, X958/MAX(IF(ISNUMBER(X$846:X958), X$846:X958))-1)), NA())</f>
        <v>#N/A</v>
      </c>
      <c r="AB1558" s="466"/>
      <c r="AC1558" s="466"/>
      <c r="AD1558" s="466"/>
      <c r="AE1558" s="466"/>
      <c r="AG1558" s="466"/>
      <c r="AM1558" s="466"/>
      <c r="AN1558" s="466"/>
      <c r="AO1558" s="466"/>
      <c r="AP1558" s="466"/>
      <c r="AQ1558" s="466"/>
      <c r="AS1558" s="466"/>
    </row>
    <row r="1559" spans="2:45">
      <c r="B1559" s="48">
        <f t="shared" si="1136"/>
        <v>1983</v>
      </c>
      <c r="M1559" s="49" t="e">
        <f t="array" aca="1" ref="M1559" ca="1">IF(AND(M$92, ISNUMBER(M809)), -IF(M$91, MIN(0, M809/MAX(IF(ISNUMBER(M$696:M809), M$696:M809))-1), MIN(0, M959/MAX(IF(ISNUMBER(M$846:M959), M$846:M959))-1)), NA())</f>
        <v>#N/A</v>
      </c>
      <c r="X1559" s="49" t="e">
        <f t="array" aca="1" ref="X1559" ca="1">IF(AND(X$92, ISNUMBER(X809)), -IF(X$91, MIN(0, X809/MAX(IF(ISNUMBER(X$696:X809), X$696:X809))-1), MIN(0, X959/MAX(IF(ISNUMBER(X$846:X959), X$846:X959))-1)), NA())</f>
        <v>#N/A</v>
      </c>
      <c r="AB1559" s="466"/>
      <c r="AC1559" s="466"/>
      <c r="AD1559" s="466"/>
      <c r="AE1559" s="466"/>
      <c r="AG1559" s="466"/>
      <c r="AM1559" s="466"/>
      <c r="AN1559" s="466"/>
      <c r="AO1559" s="466"/>
      <c r="AP1559" s="466"/>
      <c r="AQ1559" s="466"/>
      <c r="AS1559" s="466"/>
    </row>
    <row r="1560" spans="2:45">
      <c r="B1560" s="48">
        <f t="shared" si="1136"/>
        <v>1984</v>
      </c>
      <c r="M1560" s="49" t="e">
        <f t="array" aca="1" ref="M1560" ca="1">IF(AND(M$92, ISNUMBER(M810)), -IF(M$91, MIN(0, M810/MAX(IF(ISNUMBER(M$696:M810), M$696:M810))-1), MIN(0, M960/MAX(IF(ISNUMBER(M$846:M960), M$846:M960))-1)), NA())</f>
        <v>#N/A</v>
      </c>
      <c r="X1560" s="49" t="e">
        <f t="array" aca="1" ref="X1560" ca="1">IF(AND(X$92, ISNUMBER(X810)), -IF(X$91, MIN(0, X810/MAX(IF(ISNUMBER(X$696:X810), X$696:X810))-1), MIN(0, X960/MAX(IF(ISNUMBER(X$846:X960), X$846:X960))-1)), NA())</f>
        <v>#N/A</v>
      </c>
      <c r="AB1560" s="466"/>
      <c r="AC1560" s="466"/>
      <c r="AD1560" s="466"/>
      <c r="AE1560" s="466"/>
      <c r="AG1560" s="466"/>
      <c r="AM1560" s="466"/>
      <c r="AN1560" s="466"/>
      <c r="AO1560" s="466"/>
      <c r="AP1560" s="466"/>
      <c r="AQ1560" s="466"/>
      <c r="AS1560" s="466"/>
    </row>
    <row r="1561" spans="2:45">
      <c r="B1561" s="48">
        <f t="shared" si="1136"/>
        <v>1985</v>
      </c>
      <c r="M1561" s="49" t="e">
        <f t="array" aca="1" ref="M1561" ca="1">IF(AND(M$92, ISNUMBER(M811)), -IF(M$91, MIN(0, M811/MAX(IF(ISNUMBER(M$696:M811), M$696:M811))-1), MIN(0, M961/MAX(IF(ISNUMBER(M$846:M961), M$846:M961))-1)), NA())</f>
        <v>#N/A</v>
      </c>
      <c r="X1561" s="49" t="e">
        <f t="array" aca="1" ref="X1561" ca="1">IF(AND(X$92, ISNUMBER(X811)), -IF(X$91, MIN(0, X811/MAX(IF(ISNUMBER(X$696:X811), X$696:X811))-1), MIN(0, X961/MAX(IF(ISNUMBER(X$846:X961), X$846:X961))-1)), NA())</f>
        <v>#N/A</v>
      </c>
      <c r="AB1561" s="466"/>
      <c r="AC1561" s="466"/>
      <c r="AD1561" s="466"/>
      <c r="AE1561" s="466"/>
      <c r="AG1561" s="466"/>
      <c r="AM1561" s="466"/>
      <c r="AN1561" s="466"/>
      <c r="AO1561" s="466"/>
      <c r="AP1561" s="466"/>
      <c r="AQ1561" s="466"/>
      <c r="AS1561" s="466"/>
    </row>
    <row r="1562" spans="2:45">
      <c r="B1562" s="48">
        <f t="shared" si="1136"/>
        <v>1986</v>
      </c>
      <c r="M1562" s="49" t="e">
        <f t="array" aca="1" ref="M1562" ca="1">IF(AND(M$92, ISNUMBER(M812)), -IF(M$91, MIN(0, M812/MAX(IF(ISNUMBER(M$696:M812), M$696:M812))-1), MIN(0, M962/MAX(IF(ISNUMBER(M$846:M962), M$846:M962))-1)), NA())</f>
        <v>#N/A</v>
      </c>
      <c r="X1562" s="49" t="e">
        <f t="array" aca="1" ref="X1562" ca="1">IF(AND(X$92, ISNUMBER(X812)), -IF(X$91, MIN(0, X812/MAX(IF(ISNUMBER(X$696:X812), X$696:X812))-1), MIN(0, X962/MAX(IF(ISNUMBER(X$846:X962), X$846:X962))-1)), NA())</f>
        <v>#N/A</v>
      </c>
      <c r="AB1562" s="466"/>
      <c r="AC1562" s="466"/>
      <c r="AD1562" s="466"/>
      <c r="AE1562" s="466"/>
      <c r="AG1562" s="466"/>
      <c r="AM1562" s="466"/>
      <c r="AN1562" s="466"/>
      <c r="AO1562" s="466"/>
      <c r="AP1562" s="466"/>
      <c r="AQ1562" s="466"/>
      <c r="AS1562" s="466"/>
    </row>
    <row r="1563" spans="2:45">
      <c r="B1563" s="48">
        <f t="shared" si="1136"/>
        <v>1987</v>
      </c>
      <c r="M1563" s="49" t="e">
        <f t="array" aca="1" ref="M1563" ca="1">IF(AND(M$92, ISNUMBER(M813)), -IF(M$91, MIN(0, M813/MAX(IF(ISNUMBER(M$696:M813), M$696:M813))-1), MIN(0, M963/MAX(IF(ISNUMBER(M$846:M963), M$846:M963))-1)), NA())</f>
        <v>#N/A</v>
      </c>
      <c r="X1563" s="49" t="e">
        <f t="array" aca="1" ref="X1563" ca="1">IF(AND(X$92, ISNUMBER(X813)), -IF(X$91, MIN(0, X813/MAX(IF(ISNUMBER(X$696:X813), X$696:X813))-1), MIN(0, X963/MAX(IF(ISNUMBER(X$846:X963), X$846:X963))-1)), NA())</f>
        <v>#N/A</v>
      </c>
      <c r="AB1563" s="466"/>
      <c r="AC1563" s="466"/>
      <c r="AD1563" s="466"/>
      <c r="AE1563" s="466"/>
      <c r="AG1563" s="466"/>
      <c r="AM1563" s="466"/>
      <c r="AN1563" s="466"/>
      <c r="AO1563" s="466"/>
      <c r="AP1563" s="466"/>
      <c r="AQ1563" s="466"/>
      <c r="AS1563" s="466"/>
    </row>
    <row r="1564" spans="2:45">
      <c r="B1564" s="48">
        <f t="shared" si="1136"/>
        <v>1988</v>
      </c>
      <c r="M1564" s="49" t="e">
        <f t="array" aca="1" ref="M1564" ca="1">IF(AND(M$92, ISNUMBER(M814)), -IF(M$91, MIN(0, M814/MAX(IF(ISNUMBER(M$696:M814), M$696:M814))-1), MIN(0, M964/MAX(IF(ISNUMBER(M$846:M964), M$846:M964))-1)), NA())</f>
        <v>#N/A</v>
      </c>
      <c r="X1564" s="49" t="e">
        <f t="array" aca="1" ref="X1564" ca="1">IF(AND(X$92, ISNUMBER(X814)), -IF(X$91, MIN(0, X814/MAX(IF(ISNUMBER(X$696:X814), X$696:X814))-1), MIN(0, X964/MAX(IF(ISNUMBER(X$846:X964), X$846:X964))-1)), NA())</f>
        <v>#N/A</v>
      </c>
      <c r="AB1564" s="466"/>
      <c r="AC1564" s="466"/>
      <c r="AD1564" s="466"/>
      <c r="AE1564" s="466"/>
      <c r="AG1564" s="466"/>
      <c r="AM1564" s="466"/>
      <c r="AN1564" s="466"/>
      <c r="AO1564" s="466"/>
      <c r="AP1564" s="466"/>
      <c r="AQ1564" s="466"/>
      <c r="AS1564" s="466"/>
    </row>
    <row r="1565" spans="2:45">
      <c r="B1565" s="48">
        <f t="shared" si="1136"/>
        <v>1989</v>
      </c>
      <c r="M1565" s="49" t="e">
        <f t="array" aca="1" ref="M1565" ca="1">IF(AND(M$92, ISNUMBER(M815)), -IF(M$91, MIN(0, M815/MAX(IF(ISNUMBER(M$696:M815), M$696:M815))-1), MIN(0, M965/MAX(IF(ISNUMBER(M$846:M965), M$846:M965))-1)), NA())</f>
        <v>#N/A</v>
      </c>
      <c r="X1565" s="49" t="e">
        <f t="array" aca="1" ref="X1565" ca="1">IF(AND(X$92, ISNUMBER(X815)), -IF(X$91, MIN(0, X815/MAX(IF(ISNUMBER(X$696:X815), X$696:X815))-1), MIN(0, X965/MAX(IF(ISNUMBER(X$846:X965), X$846:X965))-1)), NA())</f>
        <v>#N/A</v>
      </c>
      <c r="AB1565" s="466"/>
      <c r="AC1565" s="466"/>
      <c r="AD1565" s="466"/>
      <c r="AE1565" s="466"/>
      <c r="AG1565" s="466"/>
      <c r="AM1565" s="466"/>
      <c r="AN1565" s="466"/>
      <c r="AO1565" s="466"/>
      <c r="AP1565" s="466"/>
      <c r="AQ1565" s="466"/>
      <c r="AS1565" s="466"/>
    </row>
    <row r="1566" spans="2:45">
      <c r="B1566" s="48">
        <f t="shared" si="1136"/>
        <v>1990</v>
      </c>
      <c r="M1566" s="49" t="e">
        <f t="array" aca="1" ref="M1566" ca="1">IF(AND(M$92, ISNUMBER(M816)), -IF(M$91, MIN(0, M816/MAX(IF(ISNUMBER(M$696:M816), M$696:M816))-1), MIN(0, M966/MAX(IF(ISNUMBER(M$846:M966), M$846:M966))-1)), NA())</f>
        <v>#N/A</v>
      </c>
      <c r="X1566" s="49" t="e">
        <f t="array" aca="1" ref="X1566" ca="1">IF(AND(X$92, ISNUMBER(X816)), -IF(X$91, MIN(0, X816/MAX(IF(ISNUMBER(X$696:X816), X$696:X816))-1), MIN(0, X966/MAX(IF(ISNUMBER(X$846:X966), X$846:X966))-1)), NA())</f>
        <v>#N/A</v>
      </c>
      <c r="AB1566" s="466"/>
      <c r="AC1566" s="466"/>
      <c r="AD1566" s="466"/>
      <c r="AE1566" s="466"/>
      <c r="AG1566" s="466"/>
      <c r="AM1566" s="466"/>
      <c r="AN1566" s="466"/>
      <c r="AO1566" s="466"/>
      <c r="AP1566" s="466"/>
      <c r="AQ1566" s="466"/>
      <c r="AS1566" s="466"/>
    </row>
    <row r="1567" spans="2:45">
      <c r="B1567" s="48">
        <f t="shared" si="1136"/>
        <v>1991</v>
      </c>
      <c r="M1567" s="49" t="e">
        <f t="array" aca="1" ref="M1567" ca="1">IF(AND(M$92, ISNUMBER(M817)), -IF(M$91, MIN(0, M817/MAX(IF(ISNUMBER(M$696:M817), M$696:M817))-1), MIN(0, M967/MAX(IF(ISNUMBER(M$846:M967), M$846:M967))-1)), NA())</f>
        <v>#N/A</v>
      </c>
      <c r="X1567" s="49" t="e">
        <f t="array" aca="1" ref="X1567" ca="1">IF(AND(X$92, ISNUMBER(X817)), -IF(X$91, MIN(0, X817/MAX(IF(ISNUMBER(X$696:X817), X$696:X817))-1), MIN(0, X967/MAX(IF(ISNUMBER(X$846:X967), X$846:X967))-1)), NA())</f>
        <v>#N/A</v>
      </c>
      <c r="AB1567" s="466"/>
      <c r="AC1567" s="466"/>
      <c r="AD1567" s="466"/>
      <c r="AE1567" s="466"/>
      <c r="AG1567" s="466"/>
      <c r="AM1567" s="466"/>
      <c r="AN1567" s="466"/>
      <c r="AO1567" s="466"/>
      <c r="AP1567" s="466"/>
      <c r="AQ1567" s="466"/>
      <c r="AS1567" s="466"/>
    </row>
    <row r="1568" spans="2:45">
      <c r="B1568" s="48">
        <f t="shared" si="1136"/>
        <v>1992</v>
      </c>
      <c r="M1568" s="49" t="e">
        <f t="array" aca="1" ref="M1568" ca="1">IF(AND(M$92, ISNUMBER(M818)), -IF(M$91, MIN(0, M818/MAX(IF(ISNUMBER(M$696:M818), M$696:M818))-1), MIN(0, M968/MAX(IF(ISNUMBER(M$846:M968), M$846:M968))-1)), NA())</f>
        <v>#N/A</v>
      </c>
      <c r="X1568" s="49" t="e">
        <f t="array" aca="1" ref="X1568" ca="1">IF(AND(X$92, ISNUMBER(X818)), -IF(X$91, MIN(0, X818/MAX(IF(ISNUMBER(X$696:X818), X$696:X818))-1), MIN(0, X968/MAX(IF(ISNUMBER(X$846:X968), X$846:X968))-1)), NA())</f>
        <v>#N/A</v>
      </c>
      <c r="AB1568" s="466"/>
      <c r="AC1568" s="466"/>
      <c r="AD1568" s="466"/>
      <c r="AE1568" s="466"/>
      <c r="AG1568" s="466"/>
      <c r="AM1568" s="466"/>
      <c r="AN1568" s="466"/>
      <c r="AO1568" s="466"/>
      <c r="AP1568" s="466"/>
      <c r="AQ1568" s="466"/>
      <c r="AS1568" s="466"/>
    </row>
    <row r="1569" spans="2:45">
      <c r="B1569" s="48">
        <f t="shared" si="1136"/>
        <v>1993</v>
      </c>
      <c r="M1569" s="49" t="e">
        <f t="array" aca="1" ref="M1569" ca="1">IF(AND(M$92, ISNUMBER(M819)), -IF(M$91, MIN(0, M819/MAX(IF(ISNUMBER(M$696:M819), M$696:M819))-1), MIN(0, M969/MAX(IF(ISNUMBER(M$846:M969), M$846:M969))-1)), NA())</f>
        <v>#N/A</v>
      </c>
      <c r="X1569" s="49" t="e">
        <f t="array" aca="1" ref="X1569" ca="1">IF(AND(X$92, ISNUMBER(X819)), -IF(X$91, MIN(0, X819/MAX(IF(ISNUMBER(X$696:X819), X$696:X819))-1), MIN(0, X969/MAX(IF(ISNUMBER(X$846:X969), X$846:X969))-1)), NA())</f>
        <v>#N/A</v>
      </c>
      <c r="AB1569" s="466"/>
      <c r="AC1569" s="466"/>
      <c r="AD1569" s="466"/>
      <c r="AE1569" s="466"/>
      <c r="AG1569" s="466"/>
      <c r="AM1569" s="466"/>
      <c r="AN1569" s="466"/>
      <c r="AO1569" s="466"/>
      <c r="AP1569" s="466"/>
      <c r="AQ1569" s="466"/>
      <c r="AS1569" s="466"/>
    </row>
    <row r="1570" spans="2:45">
      <c r="B1570" s="48">
        <f t="shared" si="1136"/>
        <v>1994</v>
      </c>
      <c r="M1570" s="49" t="e">
        <f t="array" aca="1" ref="M1570" ca="1">IF(AND(M$92, ISNUMBER(M820)), -IF(M$91, MIN(0, M820/MAX(IF(ISNUMBER(M$696:M820), M$696:M820))-1), MIN(0, M970/MAX(IF(ISNUMBER(M$846:M970), M$846:M970))-1)), NA())</f>
        <v>#N/A</v>
      </c>
      <c r="X1570" s="49" t="e">
        <f t="array" aca="1" ref="X1570" ca="1">IF(AND(X$92, ISNUMBER(X820)), -IF(X$91, MIN(0, X820/MAX(IF(ISNUMBER(X$696:X820), X$696:X820))-1), MIN(0, X970/MAX(IF(ISNUMBER(X$846:X970), X$846:X970))-1)), NA())</f>
        <v>#N/A</v>
      </c>
      <c r="AB1570" s="466"/>
      <c r="AC1570" s="466"/>
      <c r="AD1570" s="466"/>
      <c r="AE1570" s="466"/>
      <c r="AG1570" s="466"/>
      <c r="AM1570" s="466"/>
      <c r="AN1570" s="466"/>
      <c r="AO1570" s="466"/>
      <c r="AP1570" s="466"/>
      <c r="AQ1570" s="466"/>
      <c r="AS1570" s="466"/>
    </row>
    <row r="1571" spans="2:45">
      <c r="B1571" s="48">
        <f t="shared" si="1136"/>
        <v>1995</v>
      </c>
      <c r="M1571" s="49" t="e">
        <f t="array" aca="1" ref="M1571" ca="1">IF(AND(M$92, ISNUMBER(M821)), -IF(M$91, MIN(0, M821/MAX(IF(ISNUMBER(M$696:M821), M$696:M821))-1), MIN(0, M971/MAX(IF(ISNUMBER(M$846:M971), M$846:M971))-1)), NA())</f>
        <v>#N/A</v>
      </c>
      <c r="X1571" s="49" t="e">
        <f t="array" aca="1" ref="X1571" ca="1">IF(AND(X$92, ISNUMBER(X821)), -IF(X$91, MIN(0, X821/MAX(IF(ISNUMBER(X$696:X821), X$696:X821))-1), MIN(0, X971/MAX(IF(ISNUMBER(X$846:X971), X$846:X971))-1)), NA())</f>
        <v>#N/A</v>
      </c>
      <c r="AB1571" s="466"/>
      <c r="AC1571" s="466"/>
      <c r="AD1571" s="466"/>
      <c r="AE1571" s="466"/>
      <c r="AG1571" s="466"/>
      <c r="AM1571" s="466"/>
      <c r="AN1571" s="466"/>
      <c r="AO1571" s="466"/>
      <c r="AP1571" s="466"/>
      <c r="AQ1571" s="466"/>
      <c r="AS1571" s="466"/>
    </row>
    <row r="1572" spans="2:45">
      <c r="B1572" s="48">
        <f t="shared" si="1136"/>
        <v>1996</v>
      </c>
      <c r="M1572" s="49" t="e">
        <f t="array" aca="1" ref="M1572" ca="1">IF(AND(M$92, ISNUMBER(M822)), -IF(M$91, MIN(0, M822/MAX(IF(ISNUMBER(M$696:M822), M$696:M822))-1), MIN(0, M972/MAX(IF(ISNUMBER(M$846:M972), M$846:M972))-1)), NA())</f>
        <v>#N/A</v>
      </c>
      <c r="X1572" s="49" t="e">
        <f t="array" aca="1" ref="X1572" ca="1">IF(AND(X$92, ISNUMBER(X822)), -IF(X$91, MIN(0, X822/MAX(IF(ISNUMBER(X$696:X822), X$696:X822))-1), MIN(0, X972/MAX(IF(ISNUMBER(X$846:X972), X$846:X972))-1)), NA())</f>
        <v>#N/A</v>
      </c>
      <c r="AB1572" s="466"/>
      <c r="AC1572" s="466"/>
      <c r="AD1572" s="466"/>
      <c r="AE1572" s="466"/>
      <c r="AG1572" s="466"/>
      <c r="AM1572" s="466"/>
      <c r="AN1572" s="466"/>
      <c r="AO1572" s="466"/>
      <c r="AP1572" s="466"/>
      <c r="AQ1572" s="466"/>
      <c r="AS1572" s="466"/>
    </row>
    <row r="1573" spans="2:45">
      <c r="B1573" s="48">
        <f t="shared" si="1136"/>
        <v>1997</v>
      </c>
      <c r="M1573" s="49" t="e">
        <f t="array" aca="1" ref="M1573" ca="1">IF(AND(M$92, ISNUMBER(M823)), -IF(M$91, MIN(0, M823/MAX(IF(ISNUMBER(M$696:M823), M$696:M823))-1), MIN(0, M973/MAX(IF(ISNUMBER(M$846:M973), M$846:M973))-1)), NA())</f>
        <v>#N/A</v>
      </c>
      <c r="X1573" s="49" t="e">
        <f t="array" aca="1" ref="X1573" ca="1">IF(AND(X$92, ISNUMBER(X823)), -IF(X$91, MIN(0, X823/MAX(IF(ISNUMBER(X$696:X823), X$696:X823))-1), MIN(0, X973/MAX(IF(ISNUMBER(X$846:X973), X$846:X973))-1)), NA())</f>
        <v>#N/A</v>
      </c>
      <c r="AB1573" s="466"/>
      <c r="AC1573" s="466"/>
      <c r="AD1573" s="466"/>
      <c r="AE1573" s="466"/>
      <c r="AG1573" s="466"/>
      <c r="AM1573" s="466"/>
      <c r="AN1573" s="466"/>
      <c r="AO1573" s="466"/>
      <c r="AP1573" s="466"/>
      <c r="AQ1573" s="466"/>
      <c r="AS1573" s="466"/>
    </row>
    <row r="1574" spans="2:45">
      <c r="B1574" s="48">
        <f t="shared" si="1136"/>
        <v>1998</v>
      </c>
      <c r="M1574" s="49" t="e">
        <f t="array" aca="1" ref="M1574" ca="1">IF(AND(M$92, ISNUMBER(M824)), -IF(M$91, MIN(0, M824/MAX(IF(ISNUMBER(M$696:M824), M$696:M824))-1), MIN(0, M974/MAX(IF(ISNUMBER(M$846:M974), M$846:M974))-1)), NA())</f>
        <v>#N/A</v>
      </c>
      <c r="X1574" s="49" t="e">
        <f t="array" aca="1" ref="X1574" ca="1">IF(AND(X$92, ISNUMBER(X824)), -IF(X$91, MIN(0, X824/MAX(IF(ISNUMBER(X$696:X824), X$696:X824))-1), MIN(0, X974/MAX(IF(ISNUMBER(X$846:X974), X$846:X974))-1)), NA())</f>
        <v>#N/A</v>
      </c>
      <c r="AB1574" s="466"/>
      <c r="AC1574" s="466"/>
      <c r="AD1574" s="466"/>
      <c r="AE1574" s="466"/>
      <c r="AG1574" s="466"/>
      <c r="AM1574" s="466"/>
      <c r="AN1574" s="466"/>
      <c r="AO1574" s="466"/>
      <c r="AP1574" s="466"/>
      <c r="AQ1574" s="466"/>
      <c r="AS1574" s="466"/>
    </row>
    <row r="1575" spans="2:45">
      <c r="B1575" s="48">
        <f t="shared" si="1136"/>
        <v>1999</v>
      </c>
      <c r="M1575" s="49" t="e">
        <f t="array" aca="1" ref="M1575" ca="1">IF(AND(M$92, ISNUMBER(M825)), -IF(M$91, MIN(0, M825/MAX(IF(ISNUMBER(M$696:M825), M$696:M825))-1), MIN(0, M975/MAX(IF(ISNUMBER(M$846:M975), M$846:M975))-1)), NA())</f>
        <v>#N/A</v>
      </c>
      <c r="X1575" s="49" t="e">
        <f t="array" aca="1" ref="X1575" ca="1">IF(AND(X$92, ISNUMBER(X825)), -IF(X$91, MIN(0, X825/MAX(IF(ISNUMBER(X$696:X825), X$696:X825))-1), MIN(0, X975/MAX(IF(ISNUMBER(X$846:X975), X$846:X975))-1)), NA())</f>
        <v>#N/A</v>
      </c>
      <c r="AB1575" s="466"/>
      <c r="AC1575" s="466"/>
      <c r="AD1575" s="466"/>
      <c r="AE1575" s="466"/>
      <c r="AG1575" s="466"/>
      <c r="AM1575" s="466"/>
      <c r="AN1575" s="466"/>
      <c r="AO1575" s="466"/>
      <c r="AP1575" s="466"/>
      <c r="AQ1575" s="466"/>
      <c r="AS1575" s="466"/>
    </row>
    <row r="1576" spans="2:45">
      <c r="B1576" s="48">
        <f t="shared" si="1136"/>
        <v>2000</v>
      </c>
      <c r="M1576" s="49" t="e">
        <f t="array" aca="1" ref="M1576" ca="1">IF(AND(M$92, ISNUMBER(M826)), -IF(M$91, MIN(0, M826/MAX(IF(ISNUMBER(M$696:M826), M$696:M826))-1), MIN(0, M976/MAX(IF(ISNUMBER(M$846:M976), M$846:M976))-1)), NA())</f>
        <v>#N/A</v>
      </c>
      <c r="X1576" s="49" t="e">
        <f t="array" aca="1" ref="X1576" ca="1">IF(AND(X$92, ISNUMBER(X826)), -IF(X$91, MIN(0, X826/MAX(IF(ISNUMBER(X$696:X826), X$696:X826))-1), MIN(0, X976/MAX(IF(ISNUMBER(X$846:X976), X$846:X976))-1)), NA())</f>
        <v>#N/A</v>
      </c>
      <c r="AB1576" s="466"/>
      <c r="AC1576" s="466"/>
      <c r="AD1576" s="466"/>
      <c r="AE1576" s="466"/>
      <c r="AG1576" s="466"/>
      <c r="AM1576" s="466"/>
      <c r="AN1576" s="466"/>
      <c r="AO1576" s="466"/>
      <c r="AP1576" s="466"/>
      <c r="AQ1576" s="466"/>
      <c r="AS1576" s="466"/>
    </row>
    <row r="1577" spans="2:45">
      <c r="B1577" s="48">
        <f t="shared" si="1136"/>
        <v>2001</v>
      </c>
      <c r="M1577" s="49" t="e">
        <f t="array" aca="1" ref="M1577" ca="1">IF(AND(M$92, ISNUMBER(M827)), -IF(M$91, MIN(0, M827/MAX(IF(ISNUMBER(M$696:M827), M$696:M827))-1), MIN(0, M977/MAX(IF(ISNUMBER(M$846:M977), M$846:M977))-1)), NA())</f>
        <v>#N/A</v>
      </c>
      <c r="X1577" s="49" t="e">
        <f t="array" aca="1" ref="X1577" ca="1">IF(AND(X$92, ISNUMBER(X827)), -IF(X$91, MIN(0, X827/MAX(IF(ISNUMBER(X$696:X827), X$696:X827))-1), MIN(0, X977/MAX(IF(ISNUMBER(X$846:X977), X$846:X977))-1)), NA())</f>
        <v>#N/A</v>
      </c>
      <c r="AB1577" s="466"/>
      <c r="AC1577" s="466"/>
      <c r="AD1577" s="466"/>
      <c r="AE1577" s="466"/>
      <c r="AG1577" s="466"/>
      <c r="AM1577" s="466"/>
      <c r="AN1577" s="466"/>
      <c r="AO1577" s="466"/>
      <c r="AP1577" s="466"/>
      <c r="AQ1577" s="466"/>
      <c r="AS1577" s="466"/>
    </row>
    <row r="1578" spans="2:45">
      <c r="B1578" s="48">
        <f t="shared" si="1136"/>
        <v>2002</v>
      </c>
      <c r="M1578" s="49" t="e">
        <f t="array" aca="1" ref="M1578" ca="1">IF(AND(M$92, ISNUMBER(M828)), -IF(M$91, MIN(0, M828/MAX(IF(ISNUMBER(M$696:M828), M$696:M828))-1), MIN(0, M978/MAX(IF(ISNUMBER(M$846:M978), M$846:M978))-1)), NA())</f>
        <v>#N/A</v>
      </c>
      <c r="X1578" s="49" t="e">
        <f t="array" aca="1" ref="X1578" ca="1">IF(AND(X$92, ISNUMBER(X828)), -IF(X$91, MIN(0, X828/MAX(IF(ISNUMBER(X$696:X828), X$696:X828))-1), MIN(0, X978/MAX(IF(ISNUMBER(X$846:X978), X$846:X978))-1)), NA())</f>
        <v>#N/A</v>
      </c>
      <c r="AB1578" s="466"/>
      <c r="AC1578" s="466"/>
      <c r="AD1578" s="466"/>
      <c r="AE1578" s="466"/>
      <c r="AG1578" s="466"/>
      <c r="AM1578" s="466"/>
      <c r="AN1578" s="466"/>
      <c r="AO1578" s="466"/>
      <c r="AP1578" s="466"/>
      <c r="AQ1578" s="466"/>
      <c r="AS1578" s="466"/>
    </row>
    <row r="1579" spans="2:45">
      <c r="B1579" s="48">
        <f t="shared" si="1136"/>
        <v>2003</v>
      </c>
      <c r="M1579" s="49" t="e">
        <f t="array" aca="1" ref="M1579" ca="1">IF(AND(M$92, ISNUMBER(M829)), -IF(M$91, MIN(0, M829/MAX(IF(ISNUMBER(M$696:M829), M$696:M829))-1), MIN(0, M979/MAX(IF(ISNUMBER(M$846:M979), M$846:M979))-1)), NA())</f>
        <v>#N/A</v>
      </c>
      <c r="X1579" s="49" t="e">
        <f t="array" aca="1" ref="X1579" ca="1">IF(AND(X$92, ISNUMBER(X829)), -IF(X$91, MIN(0, X829/MAX(IF(ISNUMBER(X$696:X829), X$696:X829))-1), MIN(0, X979/MAX(IF(ISNUMBER(X$846:X979), X$846:X979))-1)), NA())</f>
        <v>#N/A</v>
      </c>
      <c r="AB1579" s="466"/>
      <c r="AC1579" s="466"/>
      <c r="AD1579" s="466"/>
      <c r="AE1579" s="466"/>
      <c r="AG1579" s="466"/>
      <c r="AM1579" s="466"/>
      <c r="AN1579" s="466"/>
      <c r="AO1579" s="466"/>
      <c r="AP1579" s="466"/>
      <c r="AQ1579" s="466"/>
      <c r="AS1579" s="466"/>
    </row>
    <row r="1580" spans="2:45">
      <c r="B1580" s="48">
        <f t="shared" si="1136"/>
        <v>2004</v>
      </c>
      <c r="M1580" s="49" t="e">
        <f t="array" aca="1" ref="M1580" ca="1">IF(AND(M$92, ISNUMBER(M830)), -IF(M$91, MIN(0, M830/MAX(IF(ISNUMBER(M$696:M830), M$696:M830))-1), MIN(0, M980/MAX(IF(ISNUMBER(M$846:M980), M$846:M980))-1)), NA())</f>
        <v>#N/A</v>
      </c>
      <c r="X1580" s="49" t="e">
        <f t="array" aca="1" ref="X1580" ca="1">IF(AND(X$92, ISNUMBER(X830)), -IF(X$91, MIN(0, X830/MAX(IF(ISNUMBER(X$696:X830), X$696:X830))-1), MIN(0, X980/MAX(IF(ISNUMBER(X$846:X980), X$846:X980))-1)), NA())</f>
        <v>#N/A</v>
      </c>
      <c r="AB1580" s="466"/>
      <c r="AC1580" s="466"/>
      <c r="AD1580" s="466"/>
      <c r="AE1580" s="466"/>
      <c r="AG1580" s="466"/>
      <c r="AM1580" s="466"/>
      <c r="AN1580" s="466"/>
      <c r="AO1580" s="466"/>
      <c r="AP1580" s="466"/>
      <c r="AQ1580" s="466"/>
      <c r="AS1580" s="466"/>
    </row>
    <row r="1581" spans="2:45">
      <c r="B1581" s="48">
        <f t="shared" si="1136"/>
        <v>2005</v>
      </c>
      <c r="M1581" s="49" t="e">
        <f t="array" aca="1" ref="M1581" ca="1">IF(AND(M$92, ISNUMBER(M831)), -IF(M$91, MIN(0, M831/MAX(IF(ISNUMBER(M$696:M831), M$696:M831))-1), MIN(0, M981/MAX(IF(ISNUMBER(M$846:M981), M$846:M981))-1)), NA())</f>
        <v>#N/A</v>
      </c>
      <c r="X1581" s="49" t="e">
        <f t="array" aca="1" ref="X1581" ca="1">IF(AND(X$92, ISNUMBER(X831)), -IF(X$91, MIN(0, X831/MAX(IF(ISNUMBER(X$696:X831), X$696:X831))-1), MIN(0, X981/MAX(IF(ISNUMBER(X$846:X981), X$846:X981))-1)), NA())</f>
        <v>#N/A</v>
      </c>
      <c r="AB1581" s="466"/>
      <c r="AC1581" s="466"/>
      <c r="AD1581" s="466"/>
      <c r="AE1581" s="466"/>
      <c r="AG1581" s="466"/>
      <c r="AM1581" s="466"/>
      <c r="AN1581" s="466"/>
      <c r="AO1581" s="466"/>
      <c r="AP1581" s="466"/>
      <c r="AQ1581" s="466"/>
      <c r="AS1581" s="466"/>
    </row>
    <row r="1582" spans="2:45">
      <c r="B1582" s="48">
        <f t="shared" ref="B1582:B1593" si="1137">B1581+1</f>
        <v>2006</v>
      </c>
      <c r="M1582" s="49" t="e">
        <f t="array" aca="1" ref="M1582" ca="1">IF(AND(M$92, ISNUMBER(M832)), -IF(M$91, MIN(0, M832/MAX(IF(ISNUMBER(M$696:M832), M$696:M832))-1), MIN(0, M982/MAX(IF(ISNUMBER(M$846:M982), M$846:M982))-1)), NA())</f>
        <v>#N/A</v>
      </c>
      <c r="X1582" s="49" t="e">
        <f t="array" aca="1" ref="X1582" ca="1">IF(AND(X$92, ISNUMBER(X832)), -IF(X$91, MIN(0, X832/MAX(IF(ISNUMBER(X$696:X832), X$696:X832))-1), MIN(0, X982/MAX(IF(ISNUMBER(X$846:X982), X$846:X982))-1)), NA())</f>
        <v>#N/A</v>
      </c>
      <c r="AB1582" s="466"/>
      <c r="AC1582" s="466"/>
      <c r="AD1582" s="466"/>
      <c r="AE1582" s="466"/>
      <c r="AG1582" s="466"/>
      <c r="AM1582" s="466"/>
      <c r="AN1582" s="466"/>
      <c r="AO1582" s="466"/>
      <c r="AP1582" s="466"/>
      <c r="AQ1582" s="466"/>
      <c r="AS1582" s="466"/>
    </row>
    <row r="1583" spans="2:45">
      <c r="B1583" s="48">
        <f t="shared" si="1137"/>
        <v>2007</v>
      </c>
      <c r="M1583" s="49" t="e">
        <f t="array" aca="1" ref="M1583" ca="1">IF(AND(M$92, ISNUMBER(M833)), -IF(M$91, MIN(0, M833/MAX(IF(ISNUMBER(M$696:M833), M$696:M833))-1), MIN(0, M983/MAX(IF(ISNUMBER(M$846:M983), M$846:M983))-1)), NA())</f>
        <v>#N/A</v>
      </c>
      <c r="X1583" s="49" t="e">
        <f t="array" aca="1" ref="X1583" ca="1">IF(AND(X$92, ISNUMBER(X833)), -IF(X$91, MIN(0, X833/MAX(IF(ISNUMBER(X$696:X833), X$696:X833))-1), MIN(0, X983/MAX(IF(ISNUMBER(X$846:X983), X$846:X983))-1)), NA())</f>
        <v>#N/A</v>
      </c>
      <c r="AB1583" s="466"/>
      <c r="AC1583" s="466"/>
      <c r="AD1583" s="466"/>
      <c r="AE1583" s="466"/>
      <c r="AG1583" s="466"/>
      <c r="AM1583" s="466"/>
      <c r="AN1583" s="466"/>
      <c r="AO1583" s="466"/>
      <c r="AP1583" s="466"/>
      <c r="AQ1583" s="466"/>
      <c r="AS1583" s="466"/>
    </row>
    <row r="1584" spans="2:45">
      <c r="B1584" s="48">
        <f t="shared" si="1137"/>
        <v>2008</v>
      </c>
      <c r="M1584" s="49" t="e">
        <f t="array" aca="1" ref="M1584" ca="1">IF(AND(M$92, ISNUMBER(M834)), -IF(M$91, MIN(0, M834/MAX(IF(ISNUMBER(M$696:M834), M$696:M834))-1), MIN(0, M984/MAX(IF(ISNUMBER(M$846:M984), M$846:M984))-1)), NA())</f>
        <v>#N/A</v>
      </c>
      <c r="X1584" s="49" t="e">
        <f t="array" aca="1" ref="X1584" ca="1">IF(AND(X$92, ISNUMBER(X834)), -IF(X$91, MIN(0, X834/MAX(IF(ISNUMBER(X$696:X834), X$696:X834))-1), MIN(0, X984/MAX(IF(ISNUMBER(X$846:X984), X$846:X984))-1)), NA())</f>
        <v>#N/A</v>
      </c>
      <c r="AB1584" s="466"/>
      <c r="AC1584" s="466"/>
      <c r="AD1584" s="466"/>
      <c r="AE1584" s="466"/>
      <c r="AG1584" s="466"/>
      <c r="AM1584" s="466"/>
      <c r="AN1584" s="466"/>
      <c r="AO1584" s="466"/>
      <c r="AP1584" s="466"/>
      <c r="AQ1584" s="466"/>
      <c r="AS1584" s="466"/>
    </row>
    <row r="1585" spans="1:71">
      <c r="B1585" s="48">
        <f t="shared" si="1137"/>
        <v>2009</v>
      </c>
      <c r="M1585" s="49" t="e">
        <f t="array" aca="1" ref="M1585" ca="1">IF(AND(M$92, ISNUMBER(M835)), -IF(M$91, MIN(0, M835/MAX(IF(ISNUMBER(M$696:M835), M$696:M835))-1), MIN(0, M985/MAX(IF(ISNUMBER(M$846:M985), M$846:M985))-1)), NA())</f>
        <v>#N/A</v>
      </c>
      <c r="X1585" s="49" t="e">
        <f t="array" aca="1" ref="X1585" ca="1">IF(AND(X$92, ISNUMBER(X835)), -IF(X$91, MIN(0, X835/MAX(IF(ISNUMBER(X$696:X835), X$696:X835))-1), MIN(0, X985/MAX(IF(ISNUMBER(X$846:X985), X$846:X985))-1)), NA())</f>
        <v>#N/A</v>
      </c>
      <c r="AB1585" s="466"/>
      <c r="AC1585" s="466"/>
      <c r="AD1585" s="466"/>
      <c r="AE1585" s="466"/>
      <c r="AG1585" s="466"/>
      <c r="AM1585" s="466"/>
      <c r="AN1585" s="466"/>
      <c r="AO1585" s="466"/>
      <c r="AP1585" s="466"/>
      <c r="AQ1585" s="466"/>
      <c r="AS1585" s="466"/>
    </row>
    <row r="1586" spans="1:71">
      <c r="B1586" s="48">
        <f t="shared" si="1137"/>
        <v>2010</v>
      </c>
      <c r="M1586" s="49" t="e">
        <f t="array" aca="1" ref="M1586" ca="1">IF(AND(M$92, ISNUMBER(M836)), -IF(M$91, MIN(0, M836/MAX(IF(ISNUMBER(M$696:M836), M$696:M836))-1), MIN(0, M986/MAX(IF(ISNUMBER(M$846:M986), M$846:M986))-1)), NA())</f>
        <v>#N/A</v>
      </c>
      <c r="X1586" s="49" t="e">
        <f t="array" aca="1" ref="X1586" ca="1">IF(AND(X$92, ISNUMBER(X836)), -IF(X$91, MIN(0, X836/MAX(IF(ISNUMBER(X$696:X836), X$696:X836))-1), MIN(0, X986/MAX(IF(ISNUMBER(X$846:X986), X$846:X986))-1)), NA())</f>
        <v>#N/A</v>
      </c>
      <c r="AB1586" s="466"/>
      <c r="AC1586" s="466"/>
      <c r="AD1586" s="466"/>
      <c r="AE1586" s="466"/>
      <c r="AG1586" s="466"/>
      <c r="AM1586" s="466"/>
      <c r="AN1586" s="466"/>
      <c r="AO1586" s="466"/>
      <c r="AP1586" s="466"/>
      <c r="AQ1586" s="466"/>
      <c r="AS1586" s="466"/>
    </row>
    <row r="1587" spans="1:71">
      <c r="B1587" s="48">
        <f t="shared" si="1137"/>
        <v>2011</v>
      </c>
      <c r="M1587" s="49" t="e">
        <f t="array" aca="1" ref="M1587" ca="1">IF(AND(M$92, ISNUMBER(M837)), -IF(M$91, MIN(0, M837/MAX(IF(ISNUMBER(M$696:M837), M$696:M837))-1), MIN(0, M987/MAX(IF(ISNUMBER(M$846:M987), M$846:M987))-1)), NA())</f>
        <v>#N/A</v>
      </c>
      <c r="X1587" s="49" t="e">
        <f t="array" aca="1" ref="X1587" ca="1">IF(AND(X$92, ISNUMBER(X837)), -IF(X$91, MIN(0, X837/MAX(IF(ISNUMBER(X$696:X837), X$696:X837))-1), MIN(0, X987/MAX(IF(ISNUMBER(X$846:X987), X$846:X987))-1)), NA())</f>
        <v>#N/A</v>
      </c>
      <c r="AB1587" s="466"/>
      <c r="AC1587" s="466"/>
      <c r="AD1587" s="466"/>
      <c r="AE1587" s="466"/>
      <c r="AG1587" s="466"/>
      <c r="AM1587" s="466"/>
      <c r="AN1587" s="466"/>
      <c r="AO1587" s="466"/>
      <c r="AP1587" s="466"/>
      <c r="AQ1587" s="466"/>
      <c r="AS1587" s="466"/>
    </row>
    <row r="1588" spans="1:71">
      <c r="B1588" s="48">
        <f t="shared" si="1137"/>
        <v>2012</v>
      </c>
      <c r="M1588" s="49" t="e">
        <f t="array" aca="1" ref="M1588" ca="1">IF(AND(M$92, ISNUMBER(M838)), -IF(M$91, MIN(0, M838/MAX(IF(ISNUMBER(M$696:M838), M$696:M838))-1), MIN(0, M988/MAX(IF(ISNUMBER(M$846:M988), M$846:M988))-1)), NA())</f>
        <v>#N/A</v>
      </c>
      <c r="X1588" s="49" t="e">
        <f t="array" aca="1" ref="X1588" ca="1">IF(AND(X$92, ISNUMBER(X838)), -IF(X$91, MIN(0, X838/MAX(IF(ISNUMBER(X$696:X838), X$696:X838))-1), MIN(0, X988/MAX(IF(ISNUMBER(X$846:X988), X$846:X988))-1)), NA())</f>
        <v>#N/A</v>
      </c>
      <c r="AB1588" s="466"/>
      <c r="AC1588" s="466"/>
      <c r="AD1588" s="466"/>
      <c r="AE1588" s="466"/>
      <c r="AG1588" s="466"/>
      <c r="AM1588" s="466"/>
      <c r="AN1588" s="466"/>
      <c r="AO1588" s="466"/>
      <c r="AP1588" s="466"/>
      <c r="AQ1588" s="466"/>
      <c r="AS1588" s="466"/>
    </row>
    <row r="1589" spans="1:71">
      <c r="B1589" s="48">
        <f t="shared" si="1137"/>
        <v>2013</v>
      </c>
      <c r="M1589" s="49" t="e">
        <f t="array" aca="1" ref="M1589" ca="1">IF(AND(M$92, ISNUMBER(M839)), -IF(M$91, MIN(0, M839/MAX(IF(ISNUMBER(M$696:M839), M$696:M839))-1), MIN(0, M989/MAX(IF(ISNUMBER(M$846:M989), M$846:M989))-1)), NA())</f>
        <v>#N/A</v>
      </c>
      <c r="X1589" s="49" t="e">
        <f t="array" aca="1" ref="X1589" ca="1">IF(AND(X$92, ISNUMBER(X839)), -IF(X$91, MIN(0, X839/MAX(IF(ISNUMBER(X$696:X839), X$696:X839))-1), MIN(0, X989/MAX(IF(ISNUMBER(X$846:X989), X$846:X989))-1)), NA())</f>
        <v>#N/A</v>
      </c>
      <c r="AB1589" s="466"/>
      <c r="AC1589" s="466"/>
      <c r="AD1589" s="466"/>
      <c r="AE1589" s="466"/>
      <c r="AG1589" s="466"/>
      <c r="AM1589" s="466"/>
      <c r="AN1589" s="466"/>
      <c r="AO1589" s="466"/>
      <c r="AP1589" s="466"/>
      <c r="AQ1589" s="466"/>
      <c r="AS1589" s="466"/>
    </row>
    <row r="1590" spans="1:71">
      <c r="B1590" s="48">
        <f t="shared" si="1137"/>
        <v>2014</v>
      </c>
      <c r="M1590" s="49" t="e">
        <f t="array" aca="1" ref="M1590" ca="1">IF(AND(M$92, ISNUMBER(M840)), -IF(M$91, MIN(0, M840/MAX(IF(ISNUMBER(M$696:M840), M$696:M840))-1), MIN(0, M990/MAX(IF(ISNUMBER(M$846:M990), M$846:M990))-1)), NA())</f>
        <v>#N/A</v>
      </c>
      <c r="X1590" s="49" t="e">
        <f t="array" aca="1" ref="X1590" ca="1">IF(AND(X$92, ISNUMBER(X840)), -IF(X$91, MIN(0, X840/MAX(IF(ISNUMBER(X$696:X840), X$696:X840))-1), MIN(0, X990/MAX(IF(ISNUMBER(X$846:X990), X$846:X990))-1)), NA())</f>
        <v>#N/A</v>
      </c>
      <c r="AB1590" s="466"/>
      <c r="AC1590" s="466"/>
      <c r="AD1590" s="466"/>
      <c r="AE1590" s="466"/>
      <c r="AG1590" s="466"/>
      <c r="AM1590" s="466"/>
      <c r="AN1590" s="466"/>
      <c r="AO1590" s="466"/>
      <c r="AP1590" s="466"/>
      <c r="AQ1590" s="466"/>
      <c r="AS1590" s="466"/>
    </row>
    <row r="1591" spans="1:71">
      <c r="B1591" s="48">
        <f t="shared" si="1137"/>
        <v>2015</v>
      </c>
      <c r="M1591" s="49" t="e">
        <f t="array" aca="1" ref="M1591" ca="1">IF(AND(M$92, ISNUMBER(M841)), -IF(M$91, MIN(0, M841/MAX(IF(ISNUMBER(M$696:M841), M$696:M841))-1), MIN(0, M991/MAX(IF(ISNUMBER(M$846:M991), M$846:M991))-1)), NA())</f>
        <v>#N/A</v>
      </c>
      <c r="X1591" s="49" t="e">
        <f t="array" aca="1" ref="X1591" ca="1">IF(AND(X$92, ISNUMBER(X841)), -IF(X$91, MIN(0, X841/MAX(IF(ISNUMBER(X$696:X841), X$696:X841))-1), MIN(0, X991/MAX(IF(ISNUMBER(X$846:X991), X$846:X991))-1)), NA())</f>
        <v>#N/A</v>
      </c>
      <c r="AB1591" s="466"/>
      <c r="AC1591" s="466"/>
      <c r="AD1591" s="466"/>
      <c r="AE1591" s="466"/>
      <c r="AG1591" s="466"/>
      <c r="AM1591" s="466"/>
      <c r="AN1591" s="466"/>
      <c r="AO1591" s="466"/>
      <c r="AP1591" s="466"/>
      <c r="AQ1591" s="466"/>
      <c r="AS1591" s="466"/>
    </row>
    <row r="1592" spans="1:71">
      <c r="B1592" s="48">
        <f t="shared" si="1137"/>
        <v>2016</v>
      </c>
      <c r="M1592" s="49" t="e">
        <f t="array" aca="1" ref="M1592" ca="1">IF(AND(M$92, ISNUMBER(M842)), -IF(M$91, MIN(0, M842/MAX(IF(ISNUMBER(M$696:M842), M$696:M842))-1), MIN(0, M992/MAX(IF(ISNUMBER(M$846:M992), M$846:M992))-1)), NA())</f>
        <v>#N/A</v>
      </c>
      <c r="X1592" s="49" t="e">
        <f t="array" aca="1" ref="X1592" ca="1">IF(AND(X$92, ISNUMBER(X842)), -IF(X$91, MIN(0, X842/MAX(IF(ISNUMBER(X$696:X842), X$696:X842))-1), MIN(0, X992/MAX(IF(ISNUMBER(X$846:X992), X$846:X992))-1)), NA())</f>
        <v>#N/A</v>
      </c>
      <c r="AB1592" s="466"/>
      <c r="AC1592" s="466"/>
      <c r="AD1592" s="466"/>
      <c r="AE1592" s="466"/>
      <c r="AG1592" s="466"/>
      <c r="AM1592" s="466"/>
      <c r="AN1592" s="466"/>
      <c r="AO1592" s="466"/>
      <c r="AP1592" s="466"/>
      <c r="AQ1592" s="466"/>
      <c r="AS1592" s="466"/>
    </row>
    <row r="1593" spans="1:71">
      <c r="B1593" s="48">
        <f t="shared" si="1137"/>
        <v>2017</v>
      </c>
      <c r="M1593" s="49" t="e">
        <f t="array" aca="1" ref="M1593" ca="1">IF(AND(M$92, ISNUMBER(M843)), -IF(M$91, MIN(0, M843/MAX(IF(ISNUMBER(M$696:M843), M$696:M843))-1), MIN(0, M993/MAX(IF(ISNUMBER(M$846:M993), M$846:M993))-1)), NA())</f>
        <v>#N/A</v>
      </c>
      <c r="X1593" s="49" t="e">
        <f t="array" aca="1" ref="X1593" ca="1">IF(AND(X$92, ISNUMBER(X843)), -IF(X$91, MIN(0, X843/MAX(IF(ISNUMBER(X$696:X843), X$696:X843))-1), MIN(0, X993/MAX(IF(ISNUMBER(X$846:X993), X$846:X993))-1)), NA())</f>
        <v>#N/A</v>
      </c>
      <c r="AB1593" s="466"/>
      <c r="AC1593" s="466"/>
      <c r="AD1593" s="466"/>
      <c r="AE1593" s="466"/>
      <c r="AG1593" s="466"/>
      <c r="AM1593" s="466"/>
      <c r="AN1593" s="466"/>
      <c r="AO1593" s="466"/>
      <c r="AP1593" s="466"/>
      <c r="AQ1593" s="466"/>
      <c r="AS1593" s="466"/>
    </row>
    <row r="1596" spans="1:71">
      <c r="A1596" s="534" t="s">
        <v>952</v>
      </c>
      <c r="B1596" s="308">
        <f>StartYear-1</f>
        <v>1870</v>
      </c>
      <c r="E1596" s="52" t="s">
        <v>954</v>
      </c>
      <c r="I1596" s="466" t="s">
        <v>953</v>
      </c>
      <c r="J1596" s="466" t="s">
        <v>953</v>
      </c>
      <c r="K1596" s="466" t="s">
        <v>953</v>
      </c>
      <c r="M1596" s="49" t="e">
        <f t="array" aca="1" ref="M1596" ca="1">IF(AND($B1596 &gt;= M$85, $B1596 &lt;= M$86-4), GEOMEAN(1+OFFSET(IF(M$93, M96, M246), 0, 0, 5, 1))-1, NA())</f>
        <v>#N/A</v>
      </c>
      <c r="N1596" s="155" t="s">
        <v>953</v>
      </c>
      <c r="X1596" s="49" t="e">
        <f t="array" aca="1" ref="X1596" ca="1">IF(AND($B1596 &gt;= X$85, $B1596 &lt;= X$86-4), GEOMEAN(1+OFFSET(IF(X$93, X96, X246), 0, 0, 5, 1))-1, NA())</f>
        <v>#N/A</v>
      </c>
      <c r="Y1596" s="155" t="s">
        <v>953</v>
      </c>
      <c r="AA1596" s="52" t="s">
        <v>950</v>
      </c>
      <c r="AU1596" s="52" t="s">
        <v>950</v>
      </c>
      <c r="AV1596" s="52"/>
      <c r="AW1596" s="52"/>
      <c r="AX1596" s="52"/>
      <c r="AY1596" s="52"/>
      <c r="AZ1596" s="52"/>
      <c r="BA1596" s="52"/>
      <c r="BB1596" s="52"/>
      <c r="BC1596" s="52"/>
      <c r="BD1596" s="52"/>
      <c r="BE1596" s="52"/>
      <c r="BF1596" s="52"/>
      <c r="BG1596" s="52"/>
      <c r="BH1596" s="52"/>
      <c r="BI1596" s="52"/>
      <c r="BJ1596" s="52"/>
      <c r="BK1596" s="52"/>
      <c r="BL1596" s="52"/>
      <c r="BM1596" s="52"/>
      <c r="BN1596" s="52"/>
      <c r="BO1596" s="52"/>
      <c r="BP1596" s="52"/>
      <c r="BQ1596" s="52"/>
      <c r="BR1596" s="52"/>
      <c r="BS1596" s="52"/>
    </row>
    <row r="1597" spans="1:71">
      <c r="B1597" s="48">
        <f>B1596+1</f>
        <v>1871</v>
      </c>
      <c r="M1597" s="49" t="e">
        <f t="array" aca="1" ref="M1597" ca="1">IF(AND($B1597 &gt;= M$85, $B1597 &lt;= M$86-4), GEOMEAN(1+OFFSET(IF(M$93, M97, M247), 0, 0, 5, 1))-1, NA())</f>
        <v>#N/A</v>
      </c>
      <c r="X1597" s="49" t="e">
        <f t="array" aca="1" ref="X1597" ca="1">IF(AND($B1597 &gt;= X$85, $B1597 &lt;= X$86-4), GEOMEAN(1+OFFSET(IF(X$93, X97, X247), 0, 0, 5, 1))-1, NA())</f>
        <v>#N/A</v>
      </c>
      <c r="AB1597" s="466"/>
      <c r="AC1597" s="466"/>
      <c r="AD1597" s="466"/>
      <c r="AE1597" s="466"/>
      <c r="AG1597" s="466"/>
      <c r="AM1597" s="466"/>
      <c r="AN1597" s="466"/>
      <c r="AO1597" s="466"/>
      <c r="AP1597" s="466"/>
      <c r="AQ1597" s="466"/>
      <c r="AS1597" s="466"/>
    </row>
    <row r="1598" spans="1:71">
      <c r="B1598" s="48">
        <f t="shared" ref="B1598:B1661" si="1138">B1597+1</f>
        <v>1872</v>
      </c>
      <c r="M1598" s="49" t="e">
        <f t="array" aca="1" ref="M1598" ca="1">IF(AND($B1598 &gt;= M$85, $B1598 &lt;= M$86-4), GEOMEAN(1+OFFSET(IF(M$93, M98, M248), 0, 0, 5, 1))-1, NA())</f>
        <v>#N/A</v>
      </c>
      <c r="X1598" s="49" t="e">
        <f t="array" aca="1" ref="X1598" ca="1">IF(AND($B1598 &gt;= X$85, $B1598 &lt;= X$86-4), GEOMEAN(1+OFFSET(IF(X$93, X98, X248), 0, 0, 5, 1))-1, NA())</f>
        <v>#N/A</v>
      </c>
      <c r="AB1598" s="466"/>
      <c r="AC1598" s="466"/>
      <c r="AD1598" s="466"/>
      <c r="AE1598" s="466"/>
      <c r="AG1598" s="466"/>
      <c r="AM1598" s="466"/>
      <c r="AN1598" s="466"/>
      <c r="AO1598" s="466"/>
      <c r="AP1598" s="466"/>
      <c r="AQ1598" s="466"/>
      <c r="AS1598" s="466"/>
    </row>
    <row r="1599" spans="1:71">
      <c r="B1599" s="48">
        <f t="shared" si="1138"/>
        <v>1873</v>
      </c>
      <c r="M1599" s="49" t="e">
        <f t="array" aca="1" ref="M1599" ca="1">IF(AND($B1599 &gt;= M$85, $B1599 &lt;= M$86-4), GEOMEAN(1+OFFSET(IF(M$93, M99, M249), 0, 0, 5, 1))-1, NA())</f>
        <v>#N/A</v>
      </c>
      <c r="X1599" s="49" t="e">
        <f t="array" aca="1" ref="X1599" ca="1">IF(AND($B1599 &gt;= X$85, $B1599 &lt;= X$86-4), GEOMEAN(1+OFFSET(IF(X$93, X99, X249), 0, 0, 5, 1))-1, NA())</f>
        <v>#N/A</v>
      </c>
      <c r="AB1599" s="466"/>
      <c r="AC1599" s="466"/>
      <c r="AD1599" s="466"/>
      <c r="AE1599" s="466"/>
      <c r="AG1599" s="466"/>
      <c r="AM1599" s="466"/>
      <c r="AN1599" s="466"/>
      <c r="AO1599" s="466"/>
      <c r="AP1599" s="466"/>
      <c r="AQ1599" s="466"/>
      <c r="AS1599" s="466"/>
    </row>
    <row r="1600" spans="1:71">
      <c r="B1600" s="48">
        <f t="shared" si="1138"/>
        <v>1874</v>
      </c>
      <c r="M1600" s="49" t="e">
        <f t="array" aca="1" ref="M1600" ca="1">IF(AND($B1600 &gt;= M$85, $B1600 &lt;= M$86-4), GEOMEAN(1+OFFSET(IF(M$93, M100, M250), 0, 0, 5, 1))-1, NA())</f>
        <v>#N/A</v>
      </c>
      <c r="X1600" s="49" t="e">
        <f t="array" aca="1" ref="X1600" ca="1">IF(AND($B1600 &gt;= X$85, $B1600 &lt;= X$86-4), GEOMEAN(1+OFFSET(IF(X$93, X100, X250), 0, 0, 5, 1))-1, NA())</f>
        <v>#N/A</v>
      </c>
      <c r="AB1600" s="466"/>
      <c r="AC1600" s="466"/>
      <c r="AD1600" s="466"/>
      <c r="AE1600" s="466"/>
      <c r="AG1600" s="466"/>
      <c r="AM1600" s="466"/>
      <c r="AN1600" s="466"/>
      <c r="AO1600" s="466"/>
      <c r="AP1600" s="466"/>
      <c r="AQ1600" s="466"/>
      <c r="AS1600" s="466"/>
    </row>
    <row r="1601" spans="2:45">
      <c r="B1601" s="48">
        <f t="shared" si="1138"/>
        <v>1875</v>
      </c>
      <c r="M1601" s="49" t="e">
        <f t="array" aca="1" ref="M1601" ca="1">IF(AND($B1601 &gt;= M$85, $B1601 &lt;= M$86-4), GEOMEAN(1+OFFSET(IF(M$93, M101, M251), 0, 0, 5, 1))-1, NA())</f>
        <v>#N/A</v>
      </c>
      <c r="X1601" s="49" t="e">
        <f t="array" aca="1" ref="X1601" ca="1">IF(AND($B1601 &gt;= X$85, $B1601 &lt;= X$86-4), GEOMEAN(1+OFFSET(IF(X$93, X101, X251), 0, 0, 5, 1))-1, NA())</f>
        <v>#N/A</v>
      </c>
      <c r="AB1601" s="466"/>
      <c r="AC1601" s="466"/>
      <c r="AD1601" s="466"/>
      <c r="AE1601" s="466"/>
      <c r="AG1601" s="466"/>
      <c r="AM1601" s="466"/>
      <c r="AN1601" s="466"/>
      <c r="AO1601" s="466"/>
      <c r="AP1601" s="466"/>
      <c r="AQ1601" s="466"/>
      <c r="AS1601" s="466"/>
    </row>
    <row r="1602" spans="2:45">
      <c r="B1602" s="48">
        <f t="shared" si="1138"/>
        <v>1876</v>
      </c>
      <c r="M1602" s="49" t="e">
        <f t="array" aca="1" ref="M1602" ca="1">IF(AND($B1602 &gt;= M$85, $B1602 &lt;= M$86-4), GEOMEAN(1+OFFSET(IF(M$93, M102, M252), 0, 0, 5, 1))-1, NA())</f>
        <v>#N/A</v>
      </c>
      <c r="X1602" s="49" t="e">
        <f t="array" aca="1" ref="X1602" ca="1">IF(AND($B1602 &gt;= X$85, $B1602 &lt;= X$86-4), GEOMEAN(1+OFFSET(IF(X$93, X102, X252), 0, 0, 5, 1))-1, NA())</f>
        <v>#N/A</v>
      </c>
      <c r="AB1602" s="466"/>
      <c r="AC1602" s="466"/>
      <c r="AD1602" s="466"/>
      <c r="AE1602" s="466"/>
      <c r="AG1602" s="466"/>
      <c r="AM1602" s="466"/>
      <c r="AN1602" s="466"/>
      <c r="AO1602" s="466"/>
      <c r="AP1602" s="466"/>
      <c r="AQ1602" s="466"/>
      <c r="AS1602" s="466"/>
    </row>
    <row r="1603" spans="2:45">
      <c r="B1603" s="48">
        <f t="shared" si="1138"/>
        <v>1877</v>
      </c>
      <c r="M1603" s="49" t="e">
        <f t="array" aca="1" ref="M1603" ca="1">IF(AND($B1603 &gt;= M$85, $B1603 &lt;= M$86-4), GEOMEAN(1+OFFSET(IF(M$93, M103, M253), 0, 0, 5, 1))-1, NA())</f>
        <v>#N/A</v>
      </c>
      <c r="X1603" s="49" t="e">
        <f t="array" aca="1" ref="X1603" ca="1">IF(AND($B1603 &gt;= X$85, $B1603 &lt;= X$86-4), GEOMEAN(1+OFFSET(IF(X$93, X103, X253), 0, 0, 5, 1))-1, NA())</f>
        <v>#N/A</v>
      </c>
      <c r="AB1603" s="466"/>
      <c r="AC1603" s="466"/>
      <c r="AD1603" s="466"/>
      <c r="AE1603" s="466"/>
      <c r="AG1603" s="466"/>
      <c r="AM1603" s="466"/>
      <c r="AN1603" s="466"/>
      <c r="AO1603" s="466"/>
      <c r="AP1603" s="466"/>
      <c r="AQ1603" s="466"/>
      <c r="AS1603" s="466"/>
    </row>
    <row r="1604" spans="2:45">
      <c r="B1604" s="48">
        <f t="shared" si="1138"/>
        <v>1878</v>
      </c>
      <c r="M1604" s="49" t="e">
        <f t="array" aca="1" ref="M1604" ca="1">IF(AND($B1604 &gt;= M$85, $B1604 &lt;= M$86-4), GEOMEAN(1+OFFSET(IF(M$93, M104, M254), 0, 0, 5, 1))-1, NA())</f>
        <v>#N/A</v>
      </c>
      <c r="X1604" s="49" t="e">
        <f t="array" aca="1" ref="X1604" ca="1">IF(AND($B1604 &gt;= X$85, $B1604 &lt;= X$86-4), GEOMEAN(1+OFFSET(IF(X$93, X104, X254), 0, 0, 5, 1))-1, NA())</f>
        <v>#N/A</v>
      </c>
      <c r="AB1604" s="466"/>
      <c r="AC1604" s="466"/>
      <c r="AD1604" s="466"/>
      <c r="AE1604" s="466"/>
      <c r="AG1604" s="466"/>
      <c r="AM1604" s="466"/>
      <c r="AN1604" s="466"/>
      <c r="AO1604" s="466"/>
      <c r="AP1604" s="466"/>
      <c r="AQ1604" s="466"/>
      <c r="AS1604" s="466"/>
    </row>
    <row r="1605" spans="2:45">
      <c r="B1605" s="48">
        <f t="shared" si="1138"/>
        <v>1879</v>
      </c>
      <c r="M1605" s="49" t="e">
        <f t="array" aca="1" ref="M1605" ca="1">IF(AND($B1605 &gt;= M$85, $B1605 &lt;= M$86-4), GEOMEAN(1+OFFSET(IF(M$93, M105, M255), 0, 0, 5, 1))-1, NA())</f>
        <v>#N/A</v>
      </c>
      <c r="X1605" s="49" t="e">
        <f t="array" aca="1" ref="X1605" ca="1">IF(AND($B1605 &gt;= X$85, $B1605 &lt;= X$86-4), GEOMEAN(1+OFFSET(IF(X$93, X105, X255), 0, 0, 5, 1))-1, NA())</f>
        <v>#N/A</v>
      </c>
      <c r="AB1605" s="466"/>
      <c r="AC1605" s="466"/>
      <c r="AD1605" s="466"/>
      <c r="AE1605" s="466"/>
      <c r="AG1605" s="466"/>
      <c r="AM1605" s="466"/>
      <c r="AN1605" s="466"/>
      <c r="AO1605" s="466"/>
      <c r="AP1605" s="466"/>
      <c r="AQ1605" s="466"/>
      <c r="AS1605" s="466"/>
    </row>
    <row r="1606" spans="2:45">
      <c r="B1606" s="48">
        <f t="shared" si="1138"/>
        <v>1880</v>
      </c>
      <c r="M1606" s="49" t="e">
        <f t="array" aca="1" ref="M1606" ca="1">IF(AND($B1606 &gt;= M$85, $B1606 &lt;= M$86-4), GEOMEAN(1+OFFSET(IF(M$93, M106, M256), 0, 0, 5, 1))-1, NA())</f>
        <v>#N/A</v>
      </c>
      <c r="X1606" s="49" t="e">
        <f t="array" aca="1" ref="X1606" ca="1">IF(AND($B1606 &gt;= X$85, $B1606 &lt;= X$86-4), GEOMEAN(1+OFFSET(IF(X$93, X106, X256), 0, 0, 5, 1))-1, NA())</f>
        <v>#N/A</v>
      </c>
      <c r="AB1606" s="466"/>
      <c r="AC1606" s="466"/>
      <c r="AD1606" s="466"/>
      <c r="AE1606" s="466"/>
      <c r="AG1606" s="466"/>
      <c r="AM1606" s="466"/>
      <c r="AN1606" s="466"/>
      <c r="AO1606" s="466"/>
      <c r="AP1606" s="466"/>
      <c r="AQ1606" s="466"/>
      <c r="AS1606" s="466"/>
    </row>
    <row r="1607" spans="2:45">
      <c r="B1607" s="48">
        <f t="shared" si="1138"/>
        <v>1881</v>
      </c>
      <c r="M1607" s="49" t="e">
        <f t="array" aca="1" ref="M1607" ca="1">IF(AND($B1607 &gt;= M$85, $B1607 &lt;= M$86-4), GEOMEAN(1+OFFSET(IF(M$93, M107, M257), 0, 0, 5, 1))-1, NA())</f>
        <v>#N/A</v>
      </c>
      <c r="X1607" s="49" t="e">
        <f t="array" aca="1" ref="X1607" ca="1">IF(AND($B1607 &gt;= X$85, $B1607 &lt;= X$86-4), GEOMEAN(1+OFFSET(IF(X$93, X107, X257), 0, 0, 5, 1))-1, NA())</f>
        <v>#N/A</v>
      </c>
      <c r="AB1607" s="466"/>
      <c r="AC1607" s="466"/>
      <c r="AD1607" s="466"/>
      <c r="AE1607" s="466"/>
      <c r="AG1607" s="466"/>
      <c r="AM1607" s="466"/>
      <c r="AN1607" s="466"/>
      <c r="AO1607" s="466"/>
      <c r="AP1607" s="466"/>
      <c r="AQ1607" s="466"/>
      <c r="AS1607" s="466"/>
    </row>
    <row r="1608" spans="2:45">
      <c r="B1608" s="48">
        <f t="shared" si="1138"/>
        <v>1882</v>
      </c>
      <c r="M1608" s="49" t="e">
        <f t="array" aca="1" ref="M1608" ca="1">IF(AND($B1608 &gt;= M$85, $B1608 &lt;= M$86-4), GEOMEAN(1+OFFSET(IF(M$93, M108, M258), 0, 0, 5, 1))-1, NA())</f>
        <v>#N/A</v>
      </c>
      <c r="X1608" s="49" t="e">
        <f t="array" aca="1" ref="X1608" ca="1">IF(AND($B1608 &gt;= X$85, $B1608 &lt;= X$86-4), GEOMEAN(1+OFFSET(IF(X$93, X108, X258), 0, 0, 5, 1))-1, NA())</f>
        <v>#N/A</v>
      </c>
      <c r="AB1608" s="466"/>
      <c r="AC1608" s="466"/>
      <c r="AD1608" s="466"/>
      <c r="AE1608" s="466"/>
      <c r="AG1608" s="466"/>
      <c r="AM1608" s="466"/>
      <c r="AN1608" s="466"/>
      <c r="AO1608" s="466"/>
      <c r="AP1608" s="466"/>
      <c r="AQ1608" s="466"/>
      <c r="AS1608" s="466"/>
    </row>
    <row r="1609" spans="2:45">
      <c r="B1609" s="48">
        <f t="shared" si="1138"/>
        <v>1883</v>
      </c>
      <c r="M1609" s="49" t="e">
        <f t="array" aca="1" ref="M1609" ca="1">IF(AND($B1609 &gt;= M$85, $B1609 &lt;= M$86-4), GEOMEAN(1+OFFSET(IF(M$93, M109, M259), 0, 0, 5, 1))-1, NA())</f>
        <v>#N/A</v>
      </c>
      <c r="X1609" s="49" t="e">
        <f t="array" aca="1" ref="X1609" ca="1">IF(AND($B1609 &gt;= X$85, $B1609 &lt;= X$86-4), GEOMEAN(1+OFFSET(IF(X$93, X109, X259), 0, 0, 5, 1))-1, NA())</f>
        <v>#N/A</v>
      </c>
      <c r="AB1609" s="466"/>
      <c r="AC1609" s="466"/>
      <c r="AD1609" s="466"/>
      <c r="AE1609" s="466"/>
      <c r="AG1609" s="466"/>
      <c r="AM1609" s="466"/>
      <c r="AN1609" s="466"/>
      <c r="AO1609" s="466"/>
      <c r="AP1609" s="466"/>
      <c r="AQ1609" s="466"/>
      <c r="AS1609" s="466"/>
    </row>
    <row r="1610" spans="2:45">
      <c r="B1610" s="48">
        <f t="shared" si="1138"/>
        <v>1884</v>
      </c>
      <c r="M1610" s="49" t="e">
        <f t="array" aca="1" ref="M1610" ca="1">IF(AND($B1610 &gt;= M$85, $B1610 &lt;= M$86-4), GEOMEAN(1+OFFSET(IF(M$93, M110, M260), 0, 0, 5, 1))-1, NA())</f>
        <v>#N/A</v>
      </c>
      <c r="X1610" s="49" t="e">
        <f t="array" aca="1" ref="X1610" ca="1">IF(AND($B1610 &gt;= X$85, $B1610 &lt;= X$86-4), GEOMEAN(1+OFFSET(IF(X$93, X110, X260), 0, 0, 5, 1))-1, NA())</f>
        <v>#N/A</v>
      </c>
      <c r="AB1610" s="466"/>
      <c r="AC1610" s="466"/>
      <c r="AD1610" s="466"/>
      <c r="AE1610" s="466"/>
      <c r="AG1610" s="466"/>
      <c r="AM1610" s="466"/>
      <c r="AN1610" s="466"/>
      <c r="AO1610" s="466"/>
      <c r="AP1610" s="466"/>
      <c r="AQ1610" s="466"/>
      <c r="AS1610" s="466"/>
    </row>
    <row r="1611" spans="2:45">
      <c r="B1611" s="48">
        <f t="shared" si="1138"/>
        <v>1885</v>
      </c>
      <c r="M1611" s="49" t="e">
        <f t="array" aca="1" ref="M1611" ca="1">IF(AND($B1611 &gt;= M$85, $B1611 &lt;= M$86-4), GEOMEAN(1+OFFSET(IF(M$93, M111, M261), 0, 0, 5, 1))-1, NA())</f>
        <v>#N/A</v>
      </c>
      <c r="X1611" s="49" t="e">
        <f t="array" aca="1" ref="X1611" ca="1">IF(AND($B1611 &gt;= X$85, $B1611 &lt;= X$86-4), GEOMEAN(1+OFFSET(IF(X$93, X111, X261), 0, 0, 5, 1))-1, NA())</f>
        <v>#N/A</v>
      </c>
      <c r="AB1611" s="466"/>
      <c r="AC1611" s="466"/>
      <c r="AD1611" s="466"/>
      <c r="AE1611" s="466"/>
      <c r="AG1611" s="466"/>
      <c r="AM1611" s="466"/>
      <c r="AN1611" s="466"/>
      <c r="AO1611" s="466"/>
      <c r="AP1611" s="466"/>
      <c r="AQ1611" s="466"/>
      <c r="AS1611" s="466"/>
    </row>
    <row r="1612" spans="2:45">
      <c r="B1612" s="48">
        <f t="shared" si="1138"/>
        <v>1886</v>
      </c>
      <c r="M1612" s="49" t="e">
        <f t="array" aca="1" ref="M1612" ca="1">IF(AND($B1612 &gt;= M$85, $B1612 &lt;= M$86-4), GEOMEAN(1+OFFSET(IF(M$93, M112, M262), 0, 0, 5, 1))-1, NA())</f>
        <v>#N/A</v>
      </c>
      <c r="X1612" s="49" t="e">
        <f t="array" aca="1" ref="X1612" ca="1">IF(AND($B1612 &gt;= X$85, $B1612 &lt;= X$86-4), GEOMEAN(1+OFFSET(IF(X$93, X112, X262), 0, 0, 5, 1))-1, NA())</f>
        <v>#N/A</v>
      </c>
      <c r="AB1612" s="466"/>
      <c r="AC1612" s="466"/>
      <c r="AD1612" s="466"/>
      <c r="AE1612" s="466"/>
      <c r="AG1612" s="466"/>
      <c r="AM1612" s="466"/>
      <c r="AN1612" s="466"/>
      <c r="AO1612" s="466"/>
      <c r="AP1612" s="466"/>
      <c r="AQ1612" s="466"/>
      <c r="AS1612" s="466"/>
    </row>
    <row r="1613" spans="2:45">
      <c r="B1613" s="48">
        <f t="shared" si="1138"/>
        <v>1887</v>
      </c>
      <c r="M1613" s="49" t="e">
        <f t="array" aca="1" ref="M1613" ca="1">IF(AND($B1613 &gt;= M$85, $B1613 &lt;= M$86-4), GEOMEAN(1+OFFSET(IF(M$93, M113, M263), 0, 0, 5, 1))-1, NA())</f>
        <v>#N/A</v>
      </c>
      <c r="X1613" s="49" t="e">
        <f t="array" aca="1" ref="X1613" ca="1">IF(AND($B1613 &gt;= X$85, $B1613 &lt;= X$86-4), GEOMEAN(1+OFFSET(IF(X$93, X113, X263), 0, 0, 5, 1))-1, NA())</f>
        <v>#N/A</v>
      </c>
      <c r="AB1613" s="466"/>
      <c r="AC1613" s="466"/>
      <c r="AD1613" s="466"/>
      <c r="AE1613" s="466"/>
      <c r="AG1613" s="466"/>
      <c r="AM1613" s="466"/>
      <c r="AN1613" s="466"/>
      <c r="AO1613" s="466"/>
      <c r="AP1613" s="466"/>
      <c r="AQ1613" s="466"/>
      <c r="AS1613" s="466"/>
    </row>
    <row r="1614" spans="2:45">
      <c r="B1614" s="48">
        <f t="shared" si="1138"/>
        <v>1888</v>
      </c>
      <c r="M1614" s="49" t="e">
        <f t="array" aca="1" ref="M1614" ca="1">IF(AND($B1614 &gt;= M$85, $B1614 &lt;= M$86-4), GEOMEAN(1+OFFSET(IF(M$93, M114, M264), 0, 0, 5, 1))-1, NA())</f>
        <v>#N/A</v>
      </c>
      <c r="X1614" s="49" t="e">
        <f t="array" aca="1" ref="X1614" ca="1">IF(AND($B1614 &gt;= X$85, $B1614 &lt;= X$86-4), GEOMEAN(1+OFFSET(IF(X$93, X114, X264), 0, 0, 5, 1))-1, NA())</f>
        <v>#N/A</v>
      </c>
      <c r="AB1614" s="466"/>
      <c r="AC1614" s="466"/>
      <c r="AD1614" s="466"/>
      <c r="AE1614" s="466"/>
      <c r="AG1614" s="466"/>
      <c r="AM1614" s="466"/>
      <c r="AN1614" s="466"/>
      <c r="AO1614" s="466"/>
      <c r="AP1614" s="466"/>
      <c r="AQ1614" s="466"/>
      <c r="AS1614" s="466"/>
    </row>
    <row r="1615" spans="2:45">
      <c r="B1615" s="48">
        <f t="shared" si="1138"/>
        <v>1889</v>
      </c>
      <c r="M1615" s="49" t="e">
        <f t="array" aca="1" ref="M1615" ca="1">IF(AND($B1615 &gt;= M$85, $B1615 &lt;= M$86-4), GEOMEAN(1+OFFSET(IF(M$93, M115, M265), 0, 0, 5, 1))-1, NA())</f>
        <v>#N/A</v>
      </c>
      <c r="X1615" s="49" t="e">
        <f t="array" aca="1" ref="X1615" ca="1">IF(AND($B1615 &gt;= X$85, $B1615 &lt;= X$86-4), GEOMEAN(1+OFFSET(IF(X$93, X115, X265), 0, 0, 5, 1))-1, NA())</f>
        <v>#N/A</v>
      </c>
      <c r="AB1615" s="466"/>
      <c r="AC1615" s="466"/>
      <c r="AD1615" s="466"/>
      <c r="AE1615" s="466"/>
      <c r="AG1615" s="466"/>
      <c r="AM1615" s="466"/>
      <c r="AN1615" s="466"/>
      <c r="AO1615" s="466"/>
      <c r="AP1615" s="466"/>
      <c r="AQ1615" s="466"/>
      <c r="AS1615" s="466"/>
    </row>
    <row r="1616" spans="2:45">
      <c r="B1616" s="48">
        <f t="shared" si="1138"/>
        <v>1890</v>
      </c>
      <c r="M1616" s="49" t="e">
        <f t="array" aca="1" ref="M1616" ca="1">IF(AND($B1616 &gt;= M$85, $B1616 &lt;= M$86-4), GEOMEAN(1+OFFSET(IF(M$93, M116, M266), 0, 0, 5, 1))-1, NA())</f>
        <v>#N/A</v>
      </c>
      <c r="X1616" s="49" t="e">
        <f t="array" aca="1" ref="X1616" ca="1">IF(AND($B1616 &gt;= X$85, $B1616 &lt;= X$86-4), GEOMEAN(1+OFFSET(IF(X$93, X116, X266), 0, 0, 5, 1))-1, NA())</f>
        <v>#N/A</v>
      </c>
      <c r="AB1616" s="466"/>
      <c r="AC1616" s="466"/>
      <c r="AD1616" s="466"/>
      <c r="AE1616" s="466"/>
      <c r="AG1616" s="466"/>
      <c r="AM1616" s="466"/>
      <c r="AN1616" s="466"/>
      <c r="AO1616" s="466"/>
      <c r="AP1616" s="466"/>
      <c r="AQ1616" s="466"/>
      <c r="AS1616" s="466"/>
    </row>
    <row r="1617" spans="2:45">
      <c r="B1617" s="48">
        <f t="shared" si="1138"/>
        <v>1891</v>
      </c>
      <c r="M1617" s="49" t="e">
        <f t="array" aca="1" ref="M1617" ca="1">IF(AND($B1617 &gt;= M$85, $B1617 &lt;= M$86-4), GEOMEAN(1+OFFSET(IF(M$93, M117, M267), 0, 0, 5, 1))-1, NA())</f>
        <v>#N/A</v>
      </c>
      <c r="X1617" s="49" t="e">
        <f t="array" aca="1" ref="X1617" ca="1">IF(AND($B1617 &gt;= X$85, $B1617 &lt;= X$86-4), GEOMEAN(1+OFFSET(IF(X$93, X117, X267), 0, 0, 5, 1))-1, NA())</f>
        <v>#N/A</v>
      </c>
      <c r="AB1617" s="466"/>
      <c r="AC1617" s="466"/>
      <c r="AD1617" s="466"/>
      <c r="AE1617" s="466"/>
      <c r="AG1617" s="466"/>
      <c r="AM1617" s="466"/>
      <c r="AN1617" s="466"/>
      <c r="AO1617" s="466"/>
      <c r="AP1617" s="466"/>
      <c r="AQ1617" s="466"/>
      <c r="AS1617" s="466"/>
    </row>
    <row r="1618" spans="2:45">
      <c r="B1618" s="48">
        <f t="shared" si="1138"/>
        <v>1892</v>
      </c>
      <c r="M1618" s="49" t="e">
        <f t="array" aca="1" ref="M1618" ca="1">IF(AND($B1618 &gt;= M$85, $B1618 &lt;= M$86-4), GEOMEAN(1+OFFSET(IF(M$93, M118, M268), 0, 0, 5, 1))-1, NA())</f>
        <v>#N/A</v>
      </c>
      <c r="X1618" s="49" t="e">
        <f t="array" aca="1" ref="X1618" ca="1">IF(AND($B1618 &gt;= X$85, $B1618 &lt;= X$86-4), GEOMEAN(1+OFFSET(IF(X$93, X118, X268), 0, 0, 5, 1))-1, NA())</f>
        <v>#N/A</v>
      </c>
      <c r="AB1618" s="466"/>
      <c r="AC1618" s="466"/>
      <c r="AD1618" s="466"/>
      <c r="AE1618" s="466"/>
      <c r="AG1618" s="466"/>
      <c r="AM1618" s="466"/>
      <c r="AN1618" s="466"/>
      <c r="AO1618" s="466"/>
      <c r="AP1618" s="466"/>
      <c r="AQ1618" s="466"/>
      <c r="AS1618" s="466"/>
    </row>
    <row r="1619" spans="2:45">
      <c r="B1619" s="48">
        <f t="shared" si="1138"/>
        <v>1893</v>
      </c>
      <c r="M1619" s="49" t="e">
        <f t="array" aca="1" ref="M1619" ca="1">IF(AND($B1619 &gt;= M$85, $B1619 &lt;= M$86-4), GEOMEAN(1+OFFSET(IF(M$93, M119, M269), 0, 0, 5, 1))-1, NA())</f>
        <v>#N/A</v>
      </c>
      <c r="X1619" s="49" t="e">
        <f t="array" aca="1" ref="X1619" ca="1">IF(AND($B1619 &gt;= X$85, $B1619 &lt;= X$86-4), GEOMEAN(1+OFFSET(IF(X$93, X119, X269), 0, 0, 5, 1))-1, NA())</f>
        <v>#N/A</v>
      </c>
      <c r="AB1619" s="466"/>
      <c r="AC1619" s="466"/>
      <c r="AD1619" s="466"/>
      <c r="AE1619" s="466"/>
      <c r="AG1619" s="466"/>
      <c r="AM1619" s="466"/>
      <c r="AN1619" s="466"/>
      <c r="AO1619" s="466"/>
      <c r="AP1619" s="466"/>
      <c r="AQ1619" s="466"/>
      <c r="AS1619" s="466"/>
    </row>
    <row r="1620" spans="2:45">
      <c r="B1620" s="48">
        <f t="shared" si="1138"/>
        <v>1894</v>
      </c>
      <c r="M1620" s="49" t="e">
        <f t="array" aca="1" ref="M1620" ca="1">IF(AND($B1620 &gt;= M$85, $B1620 &lt;= M$86-4), GEOMEAN(1+OFFSET(IF(M$93, M120, M270), 0, 0, 5, 1))-1, NA())</f>
        <v>#N/A</v>
      </c>
      <c r="X1620" s="49" t="e">
        <f t="array" aca="1" ref="X1620" ca="1">IF(AND($B1620 &gt;= X$85, $B1620 &lt;= X$86-4), GEOMEAN(1+OFFSET(IF(X$93, X120, X270), 0, 0, 5, 1))-1, NA())</f>
        <v>#N/A</v>
      </c>
      <c r="AB1620" s="466"/>
      <c r="AC1620" s="466"/>
      <c r="AD1620" s="466"/>
      <c r="AE1620" s="466"/>
      <c r="AG1620" s="466"/>
      <c r="AM1620" s="466"/>
      <c r="AN1620" s="466"/>
      <c r="AO1620" s="466"/>
      <c r="AP1620" s="466"/>
      <c r="AQ1620" s="466"/>
      <c r="AS1620" s="466"/>
    </row>
    <row r="1621" spans="2:45">
      <c r="B1621" s="48">
        <f t="shared" si="1138"/>
        <v>1895</v>
      </c>
      <c r="M1621" s="49" t="e">
        <f t="array" aca="1" ref="M1621" ca="1">IF(AND($B1621 &gt;= M$85, $B1621 &lt;= M$86-4), GEOMEAN(1+OFFSET(IF(M$93, M121, M271), 0, 0, 5, 1))-1, NA())</f>
        <v>#N/A</v>
      </c>
      <c r="X1621" s="49" t="e">
        <f t="array" aca="1" ref="X1621" ca="1">IF(AND($B1621 &gt;= X$85, $B1621 &lt;= X$86-4), GEOMEAN(1+OFFSET(IF(X$93, X121, X271), 0, 0, 5, 1))-1, NA())</f>
        <v>#N/A</v>
      </c>
      <c r="AB1621" s="466"/>
      <c r="AC1621" s="466"/>
      <c r="AD1621" s="466"/>
      <c r="AE1621" s="466"/>
      <c r="AG1621" s="466"/>
      <c r="AM1621" s="466"/>
      <c r="AN1621" s="466"/>
      <c r="AO1621" s="466"/>
      <c r="AP1621" s="466"/>
      <c r="AQ1621" s="466"/>
      <c r="AS1621" s="466"/>
    </row>
    <row r="1622" spans="2:45">
      <c r="B1622" s="48">
        <f t="shared" si="1138"/>
        <v>1896</v>
      </c>
      <c r="M1622" s="49" t="e">
        <f t="array" aca="1" ref="M1622" ca="1">IF(AND($B1622 &gt;= M$85, $B1622 &lt;= M$86-4), GEOMEAN(1+OFFSET(IF(M$93, M122, M272), 0, 0, 5, 1))-1, NA())</f>
        <v>#N/A</v>
      </c>
      <c r="X1622" s="49" t="e">
        <f t="array" aca="1" ref="X1622" ca="1">IF(AND($B1622 &gt;= X$85, $B1622 &lt;= X$86-4), GEOMEAN(1+OFFSET(IF(X$93, X122, X272), 0, 0, 5, 1))-1, NA())</f>
        <v>#N/A</v>
      </c>
      <c r="AB1622" s="466"/>
      <c r="AC1622" s="466"/>
      <c r="AD1622" s="466"/>
      <c r="AE1622" s="466"/>
      <c r="AG1622" s="466"/>
      <c r="AM1622" s="466"/>
      <c r="AN1622" s="466"/>
      <c r="AO1622" s="466"/>
      <c r="AP1622" s="466"/>
      <c r="AQ1622" s="466"/>
      <c r="AS1622" s="466"/>
    </row>
    <row r="1623" spans="2:45">
      <c r="B1623" s="48">
        <f t="shared" si="1138"/>
        <v>1897</v>
      </c>
      <c r="M1623" s="49" t="e">
        <f t="array" aca="1" ref="M1623" ca="1">IF(AND($B1623 &gt;= M$85, $B1623 &lt;= M$86-4), GEOMEAN(1+OFFSET(IF(M$93, M123, M273), 0, 0, 5, 1))-1, NA())</f>
        <v>#N/A</v>
      </c>
      <c r="X1623" s="49" t="e">
        <f t="array" aca="1" ref="X1623" ca="1">IF(AND($B1623 &gt;= X$85, $B1623 &lt;= X$86-4), GEOMEAN(1+OFFSET(IF(X$93, X123, X273), 0, 0, 5, 1))-1, NA())</f>
        <v>#N/A</v>
      </c>
      <c r="AB1623" s="466"/>
      <c r="AC1623" s="466"/>
      <c r="AD1623" s="466"/>
      <c r="AE1623" s="466"/>
      <c r="AG1623" s="466"/>
      <c r="AM1623" s="466"/>
      <c r="AN1623" s="466"/>
      <c r="AO1623" s="466"/>
      <c r="AP1623" s="466"/>
      <c r="AQ1623" s="466"/>
      <c r="AS1623" s="466"/>
    </row>
    <row r="1624" spans="2:45">
      <c r="B1624" s="48">
        <f t="shared" si="1138"/>
        <v>1898</v>
      </c>
      <c r="M1624" s="49" t="e">
        <f t="array" aca="1" ref="M1624" ca="1">IF(AND($B1624 &gt;= M$85, $B1624 &lt;= M$86-4), GEOMEAN(1+OFFSET(IF(M$93, M124, M274), 0, 0, 5, 1))-1, NA())</f>
        <v>#N/A</v>
      </c>
      <c r="X1624" s="49" t="e">
        <f t="array" aca="1" ref="X1624" ca="1">IF(AND($B1624 &gt;= X$85, $B1624 &lt;= X$86-4), GEOMEAN(1+OFFSET(IF(X$93, X124, X274), 0, 0, 5, 1))-1, NA())</f>
        <v>#N/A</v>
      </c>
      <c r="AB1624" s="466"/>
      <c r="AC1624" s="466"/>
      <c r="AD1624" s="466"/>
      <c r="AE1624" s="466"/>
      <c r="AG1624" s="466"/>
      <c r="AM1624" s="466"/>
      <c r="AN1624" s="466"/>
      <c r="AO1624" s="466"/>
      <c r="AP1624" s="466"/>
      <c r="AQ1624" s="466"/>
      <c r="AS1624" s="466"/>
    </row>
    <row r="1625" spans="2:45">
      <c r="B1625" s="48">
        <f t="shared" si="1138"/>
        <v>1899</v>
      </c>
      <c r="M1625" s="49" t="e">
        <f t="array" aca="1" ref="M1625" ca="1">IF(AND($B1625 &gt;= M$85, $B1625 &lt;= M$86-4), GEOMEAN(1+OFFSET(IF(M$93, M125, M275), 0, 0, 5, 1))-1, NA())</f>
        <v>#N/A</v>
      </c>
      <c r="X1625" s="49" t="e">
        <f t="array" aca="1" ref="X1625" ca="1">IF(AND($B1625 &gt;= X$85, $B1625 &lt;= X$86-4), GEOMEAN(1+OFFSET(IF(X$93, X125, X275), 0, 0, 5, 1))-1, NA())</f>
        <v>#N/A</v>
      </c>
      <c r="AB1625" s="466"/>
      <c r="AC1625" s="466"/>
      <c r="AD1625" s="466"/>
      <c r="AE1625" s="466"/>
      <c r="AG1625" s="466"/>
      <c r="AM1625" s="466"/>
      <c r="AN1625" s="466"/>
      <c r="AO1625" s="466"/>
      <c r="AP1625" s="466"/>
      <c r="AQ1625" s="466"/>
      <c r="AS1625" s="466"/>
    </row>
    <row r="1626" spans="2:45">
      <c r="B1626" s="48">
        <f t="shared" si="1138"/>
        <v>1900</v>
      </c>
      <c r="M1626" s="49" t="e">
        <f t="array" aca="1" ref="M1626" ca="1">IF(AND($B1626 &gt;= M$85, $B1626 &lt;= M$86-4), GEOMEAN(1+OFFSET(IF(M$93, M126, M276), 0, 0, 5, 1))-1, NA())</f>
        <v>#N/A</v>
      </c>
      <c r="X1626" s="49" t="e">
        <f t="array" aca="1" ref="X1626" ca="1">IF(AND($B1626 &gt;= X$85, $B1626 &lt;= X$86-4), GEOMEAN(1+OFFSET(IF(X$93, X126, X276), 0, 0, 5, 1))-1, NA())</f>
        <v>#N/A</v>
      </c>
      <c r="AB1626" s="466"/>
      <c r="AC1626" s="466"/>
      <c r="AD1626" s="466"/>
      <c r="AE1626" s="466"/>
      <c r="AG1626" s="466"/>
      <c r="AM1626" s="466"/>
      <c r="AN1626" s="466"/>
      <c r="AO1626" s="466"/>
      <c r="AP1626" s="466"/>
      <c r="AQ1626" s="466"/>
      <c r="AS1626" s="466"/>
    </row>
    <row r="1627" spans="2:45">
      <c r="B1627" s="48">
        <f t="shared" si="1138"/>
        <v>1901</v>
      </c>
      <c r="M1627" s="49" t="e">
        <f t="array" aca="1" ref="M1627" ca="1">IF(AND($B1627 &gt;= M$85, $B1627 &lt;= M$86-4), GEOMEAN(1+OFFSET(IF(M$93, M127, M277), 0, 0, 5, 1))-1, NA())</f>
        <v>#N/A</v>
      </c>
      <c r="X1627" s="49" t="e">
        <f t="array" aca="1" ref="X1627" ca="1">IF(AND($B1627 &gt;= X$85, $B1627 &lt;= X$86-4), GEOMEAN(1+OFFSET(IF(X$93, X127, X277), 0, 0, 5, 1))-1, NA())</f>
        <v>#N/A</v>
      </c>
      <c r="AB1627" s="466"/>
      <c r="AC1627" s="466"/>
      <c r="AD1627" s="466"/>
      <c r="AE1627" s="466"/>
      <c r="AG1627" s="466"/>
      <c r="AM1627" s="466"/>
      <c r="AN1627" s="466"/>
      <c r="AO1627" s="466"/>
      <c r="AP1627" s="466"/>
      <c r="AQ1627" s="466"/>
      <c r="AS1627" s="466"/>
    </row>
    <row r="1628" spans="2:45">
      <c r="B1628" s="48">
        <f t="shared" si="1138"/>
        <v>1902</v>
      </c>
      <c r="M1628" s="49" t="e">
        <f t="array" aca="1" ref="M1628" ca="1">IF(AND($B1628 &gt;= M$85, $B1628 &lt;= M$86-4), GEOMEAN(1+OFFSET(IF(M$93, M128, M278), 0, 0, 5, 1))-1, NA())</f>
        <v>#N/A</v>
      </c>
      <c r="X1628" s="49" t="e">
        <f t="array" aca="1" ref="X1628" ca="1">IF(AND($B1628 &gt;= X$85, $B1628 &lt;= X$86-4), GEOMEAN(1+OFFSET(IF(X$93, X128, X278), 0, 0, 5, 1))-1, NA())</f>
        <v>#N/A</v>
      </c>
      <c r="AB1628" s="466"/>
      <c r="AC1628" s="466"/>
      <c r="AD1628" s="466"/>
      <c r="AE1628" s="466"/>
      <c r="AG1628" s="466"/>
      <c r="AM1628" s="466"/>
      <c r="AN1628" s="466"/>
      <c r="AO1628" s="466"/>
      <c r="AP1628" s="466"/>
      <c r="AQ1628" s="466"/>
      <c r="AS1628" s="466"/>
    </row>
    <row r="1629" spans="2:45">
      <c r="B1629" s="48">
        <f t="shared" si="1138"/>
        <v>1903</v>
      </c>
      <c r="M1629" s="49" t="e">
        <f t="array" aca="1" ref="M1629" ca="1">IF(AND($B1629 &gt;= M$85, $B1629 &lt;= M$86-4), GEOMEAN(1+OFFSET(IF(M$93, M129, M279), 0, 0, 5, 1))-1, NA())</f>
        <v>#N/A</v>
      </c>
      <c r="X1629" s="49" t="e">
        <f t="array" aca="1" ref="X1629" ca="1">IF(AND($B1629 &gt;= X$85, $B1629 &lt;= X$86-4), GEOMEAN(1+OFFSET(IF(X$93, X129, X279), 0, 0, 5, 1))-1, NA())</f>
        <v>#N/A</v>
      </c>
      <c r="AB1629" s="466"/>
      <c r="AC1629" s="466"/>
      <c r="AD1629" s="466"/>
      <c r="AE1629" s="466"/>
      <c r="AG1629" s="466"/>
      <c r="AM1629" s="466"/>
      <c r="AN1629" s="466"/>
      <c r="AO1629" s="466"/>
      <c r="AP1629" s="466"/>
      <c r="AQ1629" s="466"/>
      <c r="AS1629" s="466"/>
    </row>
    <row r="1630" spans="2:45">
      <c r="B1630" s="48">
        <f t="shared" si="1138"/>
        <v>1904</v>
      </c>
      <c r="M1630" s="49" t="e">
        <f t="array" aca="1" ref="M1630" ca="1">IF(AND($B1630 &gt;= M$85, $B1630 &lt;= M$86-4), GEOMEAN(1+OFFSET(IF(M$93, M130, M280), 0, 0, 5, 1))-1, NA())</f>
        <v>#N/A</v>
      </c>
      <c r="X1630" s="49" t="e">
        <f t="array" aca="1" ref="X1630" ca="1">IF(AND($B1630 &gt;= X$85, $B1630 &lt;= X$86-4), GEOMEAN(1+OFFSET(IF(X$93, X130, X280), 0, 0, 5, 1))-1, NA())</f>
        <v>#N/A</v>
      </c>
      <c r="AB1630" s="466"/>
      <c r="AC1630" s="466"/>
      <c r="AD1630" s="466"/>
      <c r="AE1630" s="466"/>
      <c r="AG1630" s="466"/>
      <c r="AM1630" s="466"/>
      <c r="AN1630" s="466"/>
      <c r="AO1630" s="466"/>
      <c r="AP1630" s="466"/>
      <c r="AQ1630" s="466"/>
      <c r="AS1630" s="466"/>
    </row>
    <row r="1631" spans="2:45">
      <c r="B1631" s="48">
        <f t="shared" si="1138"/>
        <v>1905</v>
      </c>
      <c r="M1631" s="49" t="e">
        <f t="array" aca="1" ref="M1631" ca="1">IF(AND($B1631 &gt;= M$85, $B1631 &lt;= M$86-4), GEOMEAN(1+OFFSET(IF(M$93, M131, M281), 0, 0, 5, 1))-1, NA())</f>
        <v>#N/A</v>
      </c>
      <c r="X1631" s="49" t="e">
        <f t="array" aca="1" ref="X1631" ca="1">IF(AND($B1631 &gt;= X$85, $B1631 &lt;= X$86-4), GEOMEAN(1+OFFSET(IF(X$93, X131, X281), 0, 0, 5, 1))-1, NA())</f>
        <v>#N/A</v>
      </c>
      <c r="AB1631" s="466"/>
      <c r="AC1631" s="466"/>
      <c r="AD1631" s="466"/>
      <c r="AE1631" s="466"/>
      <c r="AG1631" s="466"/>
      <c r="AM1631" s="466"/>
      <c r="AN1631" s="466"/>
      <c r="AO1631" s="466"/>
      <c r="AP1631" s="466"/>
      <c r="AQ1631" s="466"/>
      <c r="AS1631" s="466"/>
    </row>
    <row r="1632" spans="2:45">
      <c r="B1632" s="48">
        <f t="shared" si="1138"/>
        <v>1906</v>
      </c>
      <c r="M1632" s="49" t="e">
        <f t="array" aca="1" ref="M1632" ca="1">IF(AND($B1632 &gt;= M$85, $B1632 &lt;= M$86-4), GEOMEAN(1+OFFSET(IF(M$93, M132, M282), 0, 0, 5, 1))-1, NA())</f>
        <v>#N/A</v>
      </c>
      <c r="X1632" s="49" t="e">
        <f t="array" aca="1" ref="X1632" ca="1">IF(AND($B1632 &gt;= X$85, $B1632 &lt;= X$86-4), GEOMEAN(1+OFFSET(IF(X$93, X132, X282), 0, 0, 5, 1))-1, NA())</f>
        <v>#N/A</v>
      </c>
      <c r="AB1632" s="466"/>
      <c r="AC1632" s="466"/>
      <c r="AD1632" s="466"/>
      <c r="AE1632" s="466"/>
      <c r="AG1632" s="466"/>
      <c r="AM1632" s="466"/>
      <c r="AN1632" s="466"/>
      <c r="AO1632" s="466"/>
      <c r="AP1632" s="466"/>
      <c r="AQ1632" s="466"/>
      <c r="AS1632" s="466"/>
    </row>
    <row r="1633" spans="2:45">
      <c r="B1633" s="48">
        <f t="shared" si="1138"/>
        <v>1907</v>
      </c>
      <c r="M1633" s="49" t="e">
        <f t="array" aca="1" ref="M1633" ca="1">IF(AND($B1633 &gt;= M$85, $B1633 &lt;= M$86-4), GEOMEAN(1+OFFSET(IF(M$93, M133, M283), 0, 0, 5, 1))-1, NA())</f>
        <v>#N/A</v>
      </c>
      <c r="X1633" s="49" t="e">
        <f t="array" aca="1" ref="X1633" ca="1">IF(AND($B1633 &gt;= X$85, $B1633 &lt;= X$86-4), GEOMEAN(1+OFFSET(IF(X$93, X133, X283), 0, 0, 5, 1))-1, NA())</f>
        <v>#N/A</v>
      </c>
      <c r="AB1633" s="466"/>
      <c r="AC1633" s="466"/>
      <c r="AD1633" s="466"/>
      <c r="AE1633" s="466"/>
      <c r="AG1633" s="466"/>
      <c r="AM1633" s="466"/>
      <c r="AN1633" s="466"/>
      <c r="AO1633" s="466"/>
      <c r="AP1633" s="466"/>
      <c r="AQ1633" s="466"/>
      <c r="AS1633" s="466"/>
    </row>
    <row r="1634" spans="2:45">
      <c r="B1634" s="48">
        <f t="shared" si="1138"/>
        <v>1908</v>
      </c>
      <c r="M1634" s="49" t="e">
        <f t="array" aca="1" ref="M1634" ca="1">IF(AND($B1634 &gt;= M$85, $B1634 &lt;= M$86-4), GEOMEAN(1+OFFSET(IF(M$93, M134, M284), 0, 0, 5, 1))-1, NA())</f>
        <v>#N/A</v>
      </c>
      <c r="X1634" s="49" t="e">
        <f t="array" aca="1" ref="X1634" ca="1">IF(AND($B1634 &gt;= X$85, $B1634 &lt;= X$86-4), GEOMEAN(1+OFFSET(IF(X$93, X134, X284), 0, 0, 5, 1))-1, NA())</f>
        <v>#N/A</v>
      </c>
      <c r="AB1634" s="466"/>
      <c r="AC1634" s="466"/>
      <c r="AD1634" s="466"/>
      <c r="AE1634" s="466"/>
      <c r="AG1634" s="466"/>
      <c r="AM1634" s="466"/>
      <c r="AN1634" s="466"/>
      <c r="AO1634" s="466"/>
      <c r="AP1634" s="466"/>
      <c r="AQ1634" s="466"/>
      <c r="AS1634" s="466"/>
    </row>
    <row r="1635" spans="2:45">
      <c r="B1635" s="48">
        <f t="shared" si="1138"/>
        <v>1909</v>
      </c>
      <c r="M1635" s="49" t="e">
        <f t="array" aca="1" ref="M1635" ca="1">IF(AND($B1635 &gt;= M$85, $B1635 &lt;= M$86-4), GEOMEAN(1+OFFSET(IF(M$93, M135, M285), 0, 0, 5, 1))-1, NA())</f>
        <v>#N/A</v>
      </c>
      <c r="X1635" s="49" t="e">
        <f t="array" aca="1" ref="X1635" ca="1">IF(AND($B1635 &gt;= X$85, $B1635 &lt;= X$86-4), GEOMEAN(1+OFFSET(IF(X$93, X135, X285), 0, 0, 5, 1))-1, NA())</f>
        <v>#N/A</v>
      </c>
      <c r="AB1635" s="466"/>
      <c r="AC1635" s="466"/>
      <c r="AD1635" s="466"/>
      <c r="AE1635" s="466"/>
      <c r="AG1635" s="466"/>
      <c r="AM1635" s="466"/>
      <c r="AN1635" s="466"/>
      <c r="AO1635" s="466"/>
      <c r="AP1635" s="466"/>
      <c r="AQ1635" s="466"/>
      <c r="AS1635" s="466"/>
    </row>
    <row r="1636" spans="2:45">
      <c r="B1636" s="48">
        <f t="shared" si="1138"/>
        <v>1910</v>
      </c>
      <c r="M1636" s="49" t="e">
        <f t="array" aca="1" ref="M1636" ca="1">IF(AND($B1636 &gt;= M$85, $B1636 &lt;= M$86-4), GEOMEAN(1+OFFSET(IF(M$93, M136, M286), 0, 0, 5, 1))-1, NA())</f>
        <v>#N/A</v>
      </c>
      <c r="X1636" s="49" t="e">
        <f t="array" aca="1" ref="X1636" ca="1">IF(AND($B1636 &gt;= X$85, $B1636 &lt;= X$86-4), GEOMEAN(1+OFFSET(IF(X$93, X136, X286), 0, 0, 5, 1))-1, NA())</f>
        <v>#N/A</v>
      </c>
      <c r="AB1636" s="466"/>
      <c r="AC1636" s="466"/>
      <c r="AD1636" s="466"/>
      <c r="AE1636" s="466"/>
      <c r="AG1636" s="466"/>
      <c r="AM1636" s="466"/>
      <c r="AN1636" s="466"/>
      <c r="AO1636" s="466"/>
      <c r="AP1636" s="466"/>
      <c r="AQ1636" s="466"/>
      <c r="AS1636" s="466"/>
    </row>
    <row r="1637" spans="2:45">
      <c r="B1637" s="48">
        <f t="shared" si="1138"/>
        <v>1911</v>
      </c>
      <c r="M1637" s="49" t="e">
        <f t="array" aca="1" ref="M1637" ca="1">IF(AND($B1637 &gt;= M$85, $B1637 &lt;= M$86-4), GEOMEAN(1+OFFSET(IF(M$93, M137, M287), 0, 0, 5, 1))-1, NA())</f>
        <v>#N/A</v>
      </c>
      <c r="X1637" s="49" t="e">
        <f t="array" aca="1" ref="X1637" ca="1">IF(AND($B1637 &gt;= X$85, $B1637 &lt;= X$86-4), GEOMEAN(1+OFFSET(IF(X$93, X137, X287), 0, 0, 5, 1))-1, NA())</f>
        <v>#N/A</v>
      </c>
      <c r="AB1637" s="466"/>
      <c r="AC1637" s="466"/>
      <c r="AD1637" s="466"/>
      <c r="AE1637" s="466"/>
      <c r="AG1637" s="466"/>
      <c r="AM1637" s="466"/>
      <c r="AN1637" s="466"/>
      <c r="AO1637" s="466"/>
      <c r="AP1637" s="466"/>
      <c r="AQ1637" s="466"/>
      <c r="AS1637" s="466"/>
    </row>
    <row r="1638" spans="2:45">
      <c r="B1638" s="48">
        <f t="shared" si="1138"/>
        <v>1912</v>
      </c>
      <c r="M1638" s="49" t="e">
        <f t="array" aca="1" ref="M1638" ca="1">IF(AND($B1638 &gt;= M$85, $B1638 &lt;= M$86-4), GEOMEAN(1+OFFSET(IF(M$93, M138, M288), 0, 0, 5, 1))-1, NA())</f>
        <v>#N/A</v>
      </c>
      <c r="X1638" s="49" t="e">
        <f t="array" aca="1" ref="X1638" ca="1">IF(AND($B1638 &gt;= X$85, $B1638 &lt;= X$86-4), GEOMEAN(1+OFFSET(IF(X$93, X138, X288), 0, 0, 5, 1))-1, NA())</f>
        <v>#N/A</v>
      </c>
      <c r="AB1638" s="466"/>
      <c r="AC1638" s="466"/>
      <c r="AD1638" s="466"/>
      <c r="AE1638" s="466"/>
      <c r="AG1638" s="466"/>
      <c r="AM1638" s="466"/>
      <c r="AN1638" s="466"/>
      <c r="AO1638" s="466"/>
      <c r="AP1638" s="466"/>
      <c r="AQ1638" s="466"/>
      <c r="AS1638" s="466"/>
    </row>
    <row r="1639" spans="2:45">
      <c r="B1639" s="48">
        <f t="shared" si="1138"/>
        <v>1913</v>
      </c>
      <c r="M1639" s="49" t="e">
        <f t="array" aca="1" ref="M1639" ca="1">IF(AND($B1639 &gt;= M$85, $B1639 &lt;= M$86-4), GEOMEAN(1+OFFSET(IF(M$93, M139, M289), 0, 0, 5, 1))-1, NA())</f>
        <v>#N/A</v>
      </c>
      <c r="X1639" s="49" t="e">
        <f t="array" aca="1" ref="X1639" ca="1">IF(AND($B1639 &gt;= X$85, $B1639 &lt;= X$86-4), GEOMEAN(1+OFFSET(IF(X$93, X139, X289), 0, 0, 5, 1))-1, NA())</f>
        <v>#N/A</v>
      </c>
      <c r="AB1639" s="466"/>
      <c r="AC1639" s="466"/>
      <c r="AD1639" s="466"/>
      <c r="AE1639" s="466"/>
      <c r="AG1639" s="466"/>
      <c r="AM1639" s="466"/>
      <c r="AN1639" s="466"/>
      <c r="AO1639" s="466"/>
      <c r="AP1639" s="466"/>
      <c r="AQ1639" s="466"/>
      <c r="AS1639" s="466"/>
    </row>
    <row r="1640" spans="2:45">
      <c r="B1640" s="48">
        <f t="shared" si="1138"/>
        <v>1914</v>
      </c>
      <c r="M1640" s="49" t="e">
        <f t="array" aca="1" ref="M1640" ca="1">IF(AND($B1640 &gt;= M$85, $B1640 &lt;= M$86-4), GEOMEAN(1+OFFSET(IF(M$93, M140, M290), 0, 0, 5, 1))-1, NA())</f>
        <v>#N/A</v>
      </c>
      <c r="X1640" s="49" t="e">
        <f t="array" aca="1" ref="X1640" ca="1">IF(AND($B1640 &gt;= X$85, $B1640 &lt;= X$86-4), GEOMEAN(1+OFFSET(IF(X$93, X140, X290), 0, 0, 5, 1))-1, NA())</f>
        <v>#N/A</v>
      </c>
      <c r="AB1640" s="466"/>
      <c r="AC1640" s="466"/>
      <c r="AD1640" s="466"/>
      <c r="AE1640" s="466"/>
      <c r="AG1640" s="466"/>
      <c r="AM1640" s="466"/>
      <c r="AN1640" s="466"/>
      <c r="AO1640" s="466"/>
      <c r="AP1640" s="466"/>
      <c r="AQ1640" s="466"/>
      <c r="AS1640" s="466"/>
    </row>
    <row r="1641" spans="2:45">
      <c r="B1641" s="48">
        <f t="shared" si="1138"/>
        <v>1915</v>
      </c>
      <c r="M1641" s="49" t="e">
        <f t="array" aca="1" ref="M1641" ca="1">IF(AND($B1641 &gt;= M$85, $B1641 &lt;= M$86-4), GEOMEAN(1+OFFSET(IF(M$93, M141, M291), 0, 0, 5, 1))-1, NA())</f>
        <v>#N/A</v>
      </c>
      <c r="X1641" s="49" t="e">
        <f t="array" aca="1" ref="X1641" ca="1">IF(AND($B1641 &gt;= X$85, $B1641 &lt;= X$86-4), GEOMEAN(1+OFFSET(IF(X$93, X141, X291), 0, 0, 5, 1))-1, NA())</f>
        <v>#N/A</v>
      </c>
      <c r="AB1641" s="466"/>
      <c r="AC1641" s="466"/>
      <c r="AD1641" s="466"/>
      <c r="AE1641" s="466"/>
      <c r="AG1641" s="466"/>
      <c r="AM1641" s="466"/>
      <c r="AN1641" s="466"/>
      <c r="AO1641" s="466"/>
      <c r="AP1641" s="466"/>
      <c r="AQ1641" s="466"/>
      <c r="AS1641" s="466"/>
    </row>
    <row r="1642" spans="2:45">
      <c r="B1642" s="48">
        <f t="shared" si="1138"/>
        <v>1916</v>
      </c>
      <c r="M1642" s="49" t="e">
        <f t="array" aca="1" ref="M1642" ca="1">IF(AND($B1642 &gt;= M$85, $B1642 &lt;= M$86-4), GEOMEAN(1+OFFSET(IF(M$93, M142, M292), 0, 0, 5, 1))-1, NA())</f>
        <v>#N/A</v>
      </c>
      <c r="X1642" s="49" t="e">
        <f t="array" aca="1" ref="X1642" ca="1">IF(AND($B1642 &gt;= X$85, $B1642 &lt;= X$86-4), GEOMEAN(1+OFFSET(IF(X$93, X142, X292), 0, 0, 5, 1))-1, NA())</f>
        <v>#N/A</v>
      </c>
      <c r="AB1642" s="466"/>
      <c r="AC1642" s="466"/>
      <c r="AD1642" s="466"/>
      <c r="AE1642" s="466"/>
      <c r="AG1642" s="466"/>
      <c r="AM1642" s="466"/>
      <c r="AN1642" s="466"/>
      <c r="AO1642" s="466"/>
      <c r="AP1642" s="466"/>
      <c r="AQ1642" s="466"/>
      <c r="AS1642" s="466"/>
    </row>
    <row r="1643" spans="2:45">
      <c r="B1643" s="48">
        <f t="shared" si="1138"/>
        <v>1917</v>
      </c>
      <c r="M1643" s="49" t="e">
        <f t="array" aca="1" ref="M1643" ca="1">IF(AND($B1643 &gt;= M$85, $B1643 &lt;= M$86-4), GEOMEAN(1+OFFSET(IF(M$93, M143, M293), 0, 0, 5, 1))-1, NA())</f>
        <v>#N/A</v>
      </c>
      <c r="X1643" s="49" t="e">
        <f t="array" aca="1" ref="X1643" ca="1">IF(AND($B1643 &gt;= X$85, $B1643 &lt;= X$86-4), GEOMEAN(1+OFFSET(IF(X$93, X143, X293), 0, 0, 5, 1))-1, NA())</f>
        <v>#N/A</v>
      </c>
      <c r="AB1643" s="466"/>
      <c r="AC1643" s="466"/>
      <c r="AD1643" s="466"/>
      <c r="AE1643" s="466"/>
      <c r="AG1643" s="466"/>
      <c r="AM1643" s="466"/>
      <c r="AN1643" s="466"/>
      <c r="AO1643" s="466"/>
      <c r="AP1643" s="466"/>
      <c r="AQ1643" s="466"/>
      <c r="AS1643" s="466"/>
    </row>
    <row r="1644" spans="2:45">
      <c r="B1644" s="48">
        <f t="shared" si="1138"/>
        <v>1918</v>
      </c>
      <c r="M1644" s="49" t="e">
        <f t="array" aca="1" ref="M1644" ca="1">IF(AND($B1644 &gt;= M$85, $B1644 &lt;= M$86-4), GEOMEAN(1+OFFSET(IF(M$93, M144, M294), 0, 0, 5, 1))-1, NA())</f>
        <v>#N/A</v>
      </c>
      <c r="X1644" s="49" t="e">
        <f t="array" aca="1" ref="X1644" ca="1">IF(AND($B1644 &gt;= X$85, $B1644 &lt;= X$86-4), GEOMEAN(1+OFFSET(IF(X$93, X144, X294), 0, 0, 5, 1))-1, NA())</f>
        <v>#N/A</v>
      </c>
      <c r="AB1644" s="466"/>
      <c r="AC1644" s="466"/>
      <c r="AD1644" s="466"/>
      <c r="AE1644" s="466"/>
      <c r="AG1644" s="466"/>
      <c r="AM1644" s="466"/>
      <c r="AN1644" s="466"/>
      <c r="AO1644" s="466"/>
      <c r="AP1644" s="466"/>
      <c r="AQ1644" s="466"/>
      <c r="AS1644" s="466"/>
    </row>
    <row r="1645" spans="2:45">
      <c r="B1645" s="48">
        <f t="shared" si="1138"/>
        <v>1919</v>
      </c>
      <c r="M1645" s="49" t="e">
        <f t="array" aca="1" ref="M1645" ca="1">IF(AND($B1645 &gt;= M$85, $B1645 &lt;= M$86-4), GEOMEAN(1+OFFSET(IF(M$93, M145, M295), 0, 0, 5, 1))-1, NA())</f>
        <v>#N/A</v>
      </c>
      <c r="X1645" s="49" t="e">
        <f t="array" aca="1" ref="X1645" ca="1">IF(AND($B1645 &gt;= X$85, $B1645 &lt;= X$86-4), GEOMEAN(1+OFFSET(IF(X$93, X145, X295), 0, 0, 5, 1))-1, NA())</f>
        <v>#N/A</v>
      </c>
      <c r="AB1645" s="466"/>
      <c r="AC1645" s="466"/>
      <c r="AD1645" s="466"/>
      <c r="AE1645" s="466"/>
      <c r="AG1645" s="466"/>
      <c r="AM1645" s="466"/>
      <c r="AN1645" s="466"/>
      <c r="AO1645" s="466"/>
      <c r="AP1645" s="466"/>
      <c r="AQ1645" s="466"/>
      <c r="AS1645" s="466"/>
    </row>
    <row r="1646" spans="2:45">
      <c r="B1646" s="48">
        <f t="shared" si="1138"/>
        <v>1920</v>
      </c>
      <c r="M1646" s="49" t="e">
        <f t="array" aca="1" ref="M1646" ca="1">IF(AND($B1646 &gt;= M$85, $B1646 &lt;= M$86-4), GEOMEAN(1+OFFSET(IF(M$93, M146, M296), 0, 0, 5, 1))-1, NA())</f>
        <v>#N/A</v>
      </c>
      <c r="X1646" s="49" t="e">
        <f t="array" aca="1" ref="X1646" ca="1">IF(AND($B1646 &gt;= X$85, $B1646 &lt;= X$86-4), GEOMEAN(1+OFFSET(IF(X$93, X146, X296), 0, 0, 5, 1))-1, NA())</f>
        <v>#N/A</v>
      </c>
      <c r="AB1646" s="466"/>
      <c r="AC1646" s="466"/>
      <c r="AD1646" s="466"/>
      <c r="AE1646" s="466"/>
      <c r="AG1646" s="466"/>
      <c r="AM1646" s="466"/>
      <c r="AN1646" s="466"/>
      <c r="AO1646" s="466"/>
      <c r="AP1646" s="466"/>
      <c r="AQ1646" s="466"/>
      <c r="AS1646" s="466"/>
    </row>
    <row r="1647" spans="2:45">
      <c r="B1647" s="48">
        <f t="shared" si="1138"/>
        <v>1921</v>
      </c>
      <c r="M1647" s="49" t="e">
        <f t="array" aca="1" ref="M1647" ca="1">IF(AND($B1647 &gt;= M$85, $B1647 &lt;= M$86-4), GEOMEAN(1+OFFSET(IF(M$93, M147, M297), 0, 0, 5, 1))-1, NA())</f>
        <v>#N/A</v>
      </c>
      <c r="X1647" s="49" t="e">
        <f t="array" aca="1" ref="X1647" ca="1">IF(AND($B1647 &gt;= X$85, $B1647 &lt;= X$86-4), GEOMEAN(1+OFFSET(IF(X$93, X147, X297), 0, 0, 5, 1))-1, NA())</f>
        <v>#N/A</v>
      </c>
      <c r="AB1647" s="466"/>
      <c r="AC1647" s="466"/>
      <c r="AD1647" s="466"/>
      <c r="AE1647" s="466"/>
      <c r="AG1647" s="466"/>
      <c r="AM1647" s="466"/>
      <c r="AN1647" s="466"/>
      <c r="AO1647" s="466"/>
      <c r="AP1647" s="466"/>
      <c r="AQ1647" s="466"/>
      <c r="AS1647" s="466"/>
    </row>
    <row r="1648" spans="2:45">
      <c r="B1648" s="48">
        <f t="shared" si="1138"/>
        <v>1922</v>
      </c>
      <c r="M1648" s="49" t="e">
        <f t="array" aca="1" ref="M1648" ca="1">IF(AND($B1648 &gt;= M$85, $B1648 &lt;= M$86-4), GEOMEAN(1+OFFSET(IF(M$93, M148, M298), 0, 0, 5, 1))-1, NA())</f>
        <v>#N/A</v>
      </c>
      <c r="X1648" s="49" t="e">
        <f t="array" aca="1" ref="X1648" ca="1">IF(AND($B1648 &gt;= X$85, $B1648 &lt;= X$86-4), GEOMEAN(1+OFFSET(IF(X$93, X148, X298), 0, 0, 5, 1))-1, NA())</f>
        <v>#N/A</v>
      </c>
      <c r="AB1648" s="466"/>
      <c r="AC1648" s="466"/>
      <c r="AD1648" s="466"/>
      <c r="AE1648" s="466"/>
      <c r="AG1648" s="466"/>
      <c r="AM1648" s="466"/>
      <c r="AN1648" s="466"/>
      <c r="AO1648" s="466"/>
      <c r="AP1648" s="466"/>
      <c r="AQ1648" s="466"/>
      <c r="AS1648" s="466"/>
    </row>
    <row r="1649" spans="2:45">
      <c r="B1649" s="48">
        <f t="shared" si="1138"/>
        <v>1923</v>
      </c>
      <c r="M1649" s="49" t="e">
        <f t="array" aca="1" ref="M1649" ca="1">IF(AND($B1649 &gt;= M$85, $B1649 &lt;= M$86-4), GEOMEAN(1+OFFSET(IF(M$93, M149, M299), 0, 0, 5, 1))-1, NA())</f>
        <v>#N/A</v>
      </c>
      <c r="X1649" s="49" t="e">
        <f t="array" aca="1" ref="X1649" ca="1">IF(AND($B1649 &gt;= X$85, $B1649 &lt;= X$86-4), GEOMEAN(1+OFFSET(IF(X$93, X149, X299), 0, 0, 5, 1))-1, NA())</f>
        <v>#N/A</v>
      </c>
      <c r="AB1649" s="466"/>
      <c r="AC1649" s="466"/>
      <c r="AD1649" s="466"/>
      <c r="AE1649" s="466"/>
      <c r="AG1649" s="466"/>
      <c r="AM1649" s="466"/>
      <c r="AN1649" s="466"/>
      <c r="AO1649" s="466"/>
      <c r="AP1649" s="466"/>
      <c r="AQ1649" s="466"/>
      <c r="AS1649" s="466"/>
    </row>
    <row r="1650" spans="2:45">
      <c r="B1650" s="48">
        <f t="shared" si="1138"/>
        <v>1924</v>
      </c>
      <c r="M1650" s="49" t="e">
        <f t="array" aca="1" ref="M1650" ca="1">IF(AND($B1650 &gt;= M$85, $B1650 &lt;= M$86-4), GEOMEAN(1+OFFSET(IF(M$93, M150, M300), 0, 0, 5, 1))-1, NA())</f>
        <v>#N/A</v>
      </c>
      <c r="X1650" s="49" t="e">
        <f t="array" aca="1" ref="X1650" ca="1">IF(AND($B1650 &gt;= X$85, $B1650 &lt;= X$86-4), GEOMEAN(1+OFFSET(IF(X$93, X150, X300), 0, 0, 5, 1))-1, NA())</f>
        <v>#N/A</v>
      </c>
      <c r="AB1650" s="466"/>
      <c r="AC1650" s="466"/>
      <c r="AD1650" s="466"/>
      <c r="AE1650" s="466"/>
      <c r="AG1650" s="466"/>
      <c r="AM1650" s="466"/>
      <c r="AN1650" s="466"/>
      <c r="AO1650" s="466"/>
      <c r="AP1650" s="466"/>
      <c r="AQ1650" s="466"/>
      <c r="AS1650" s="466"/>
    </row>
    <row r="1651" spans="2:45">
      <c r="B1651" s="48">
        <f t="shared" si="1138"/>
        <v>1925</v>
      </c>
      <c r="M1651" s="49" t="e">
        <f t="array" aca="1" ref="M1651" ca="1">IF(AND($B1651 &gt;= M$85, $B1651 &lt;= M$86-4), GEOMEAN(1+OFFSET(IF(M$93, M151, M301), 0, 0, 5, 1))-1, NA())</f>
        <v>#N/A</v>
      </c>
      <c r="X1651" s="49" t="e">
        <f t="array" aca="1" ref="X1651" ca="1">IF(AND($B1651 &gt;= X$85, $B1651 &lt;= X$86-4), GEOMEAN(1+OFFSET(IF(X$93, X151, X301), 0, 0, 5, 1))-1, NA())</f>
        <v>#N/A</v>
      </c>
      <c r="AB1651" s="466"/>
      <c r="AC1651" s="466"/>
      <c r="AD1651" s="466"/>
      <c r="AE1651" s="466"/>
      <c r="AG1651" s="466"/>
      <c r="AM1651" s="466"/>
      <c r="AN1651" s="466"/>
      <c r="AO1651" s="466"/>
      <c r="AP1651" s="466"/>
      <c r="AQ1651" s="466"/>
      <c r="AS1651" s="466"/>
    </row>
    <row r="1652" spans="2:45">
      <c r="B1652" s="48">
        <f t="shared" si="1138"/>
        <v>1926</v>
      </c>
      <c r="M1652" s="49" t="e">
        <f t="array" aca="1" ref="M1652" ca="1">IF(AND($B1652 &gt;= M$85, $B1652 &lt;= M$86-4), GEOMEAN(1+OFFSET(IF(M$93, M152, M302), 0, 0, 5, 1))-1, NA())</f>
        <v>#N/A</v>
      </c>
      <c r="X1652" s="49" t="e">
        <f t="array" aca="1" ref="X1652" ca="1">IF(AND($B1652 &gt;= X$85, $B1652 &lt;= X$86-4), GEOMEAN(1+OFFSET(IF(X$93, X152, X302), 0, 0, 5, 1))-1, NA())</f>
        <v>#N/A</v>
      </c>
      <c r="AB1652" s="466"/>
      <c r="AC1652" s="466"/>
      <c r="AD1652" s="466"/>
      <c r="AE1652" s="466"/>
      <c r="AG1652" s="466"/>
      <c r="AM1652" s="466"/>
      <c r="AN1652" s="466"/>
      <c r="AO1652" s="466"/>
      <c r="AP1652" s="466"/>
      <c r="AQ1652" s="466"/>
      <c r="AS1652" s="466"/>
    </row>
    <row r="1653" spans="2:45">
      <c r="B1653" s="48">
        <f t="shared" si="1138"/>
        <v>1927</v>
      </c>
      <c r="M1653" s="49" t="e">
        <f t="array" aca="1" ref="M1653" ca="1">IF(AND($B1653 &gt;= M$85, $B1653 &lt;= M$86-4), GEOMEAN(1+OFFSET(IF(M$93, M153, M303), 0, 0, 5, 1))-1, NA())</f>
        <v>#N/A</v>
      </c>
      <c r="X1653" s="49" t="e">
        <f t="array" aca="1" ref="X1653" ca="1">IF(AND($B1653 &gt;= X$85, $B1653 &lt;= X$86-4), GEOMEAN(1+OFFSET(IF(X$93, X153, X303), 0, 0, 5, 1))-1, NA())</f>
        <v>#N/A</v>
      </c>
      <c r="AB1653" s="466"/>
      <c r="AC1653" s="466"/>
      <c r="AD1653" s="466"/>
      <c r="AE1653" s="466"/>
      <c r="AG1653" s="466"/>
      <c r="AM1653" s="466"/>
      <c r="AN1653" s="466"/>
      <c r="AO1653" s="466"/>
      <c r="AP1653" s="466"/>
      <c r="AQ1653" s="466"/>
      <c r="AS1653" s="466"/>
    </row>
    <row r="1654" spans="2:45">
      <c r="B1654" s="48">
        <f t="shared" si="1138"/>
        <v>1928</v>
      </c>
      <c r="M1654" s="49" t="e">
        <f t="array" aca="1" ref="M1654" ca="1">IF(AND($B1654 &gt;= M$85, $B1654 &lt;= M$86-4), GEOMEAN(1+OFFSET(IF(M$93, M154, M304), 0, 0, 5, 1))-1, NA())</f>
        <v>#N/A</v>
      </c>
      <c r="X1654" s="49" t="e">
        <f t="array" aca="1" ref="X1654" ca="1">IF(AND($B1654 &gt;= X$85, $B1654 &lt;= X$86-4), GEOMEAN(1+OFFSET(IF(X$93, X154, X304), 0, 0, 5, 1))-1, NA())</f>
        <v>#N/A</v>
      </c>
      <c r="AB1654" s="466"/>
      <c r="AC1654" s="466"/>
      <c r="AD1654" s="466"/>
      <c r="AE1654" s="466"/>
      <c r="AG1654" s="466"/>
      <c r="AM1654" s="466"/>
      <c r="AN1654" s="466"/>
      <c r="AO1654" s="466"/>
      <c r="AP1654" s="466"/>
      <c r="AQ1654" s="466"/>
      <c r="AS1654" s="466"/>
    </row>
    <row r="1655" spans="2:45">
      <c r="B1655" s="48">
        <f t="shared" si="1138"/>
        <v>1929</v>
      </c>
      <c r="M1655" s="49" t="e">
        <f t="array" aca="1" ref="M1655" ca="1">IF(AND($B1655 &gt;= M$85, $B1655 &lt;= M$86-4), GEOMEAN(1+OFFSET(IF(M$93, M155, M305), 0, 0, 5, 1))-1, NA())</f>
        <v>#N/A</v>
      </c>
      <c r="X1655" s="49" t="e">
        <f t="array" aca="1" ref="X1655" ca="1">IF(AND($B1655 &gt;= X$85, $B1655 &lt;= X$86-4), GEOMEAN(1+OFFSET(IF(X$93, X155, X305), 0, 0, 5, 1))-1, NA())</f>
        <v>#N/A</v>
      </c>
      <c r="AB1655" s="466"/>
      <c r="AC1655" s="466"/>
      <c r="AD1655" s="466"/>
      <c r="AE1655" s="466"/>
      <c r="AG1655" s="466"/>
      <c r="AM1655" s="466"/>
      <c r="AN1655" s="466"/>
      <c r="AO1655" s="466"/>
      <c r="AP1655" s="466"/>
      <c r="AQ1655" s="466"/>
      <c r="AS1655" s="466"/>
    </row>
    <row r="1656" spans="2:45">
      <c r="B1656" s="48">
        <f t="shared" si="1138"/>
        <v>1930</v>
      </c>
      <c r="M1656" s="49" t="e">
        <f t="array" aca="1" ref="M1656" ca="1">IF(AND($B1656 &gt;= M$85, $B1656 &lt;= M$86-4), GEOMEAN(1+OFFSET(IF(M$93, M156, M306), 0, 0, 5, 1))-1, NA())</f>
        <v>#N/A</v>
      </c>
      <c r="X1656" s="49" t="e">
        <f t="array" aca="1" ref="X1656" ca="1">IF(AND($B1656 &gt;= X$85, $B1656 &lt;= X$86-4), GEOMEAN(1+OFFSET(IF(X$93, X156, X306), 0, 0, 5, 1))-1, NA())</f>
        <v>#N/A</v>
      </c>
      <c r="AB1656" s="466"/>
      <c r="AC1656" s="466"/>
      <c r="AD1656" s="466"/>
      <c r="AE1656" s="466"/>
      <c r="AG1656" s="466"/>
      <c r="AM1656" s="466"/>
      <c r="AN1656" s="466"/>
      <c r="AO1656" s="466"/>
      <c r="AP1656" s="466"/>
      <c r="AQ1656" s="466"/>
      <c r="AS1656" s="466"/>
    </row>
    <row r="1657" spans="2:45">
      <c r="B1657" s="48">
        <f t="shared" si="1138"/>
        <v>1931</v>
      </c>
      <c r="M1657" s="49" t="e">
        <f t="array" aca="1" ref="M1657" ca="1">IF(AND($B1657 &gt;= M$85, $B1657 &lt;= M$86-4), GEOMEAN(1+OFFSET(IF(M$93, M157, M307), 0, 0, 5, 1))-1, NA())</f>
        <v>#N/A</v>
      </c>
      <c r="X1657" s="49" t="e">
        <f t="array" aca="1" ref="X1657" ca="1">IF(AND($B1657 &gt;= X$85, $B1657 &lt;= X$86-4), GEOMEAN(1+OFFSET(IF(X$93, X157, X307), 0, 0, 5, 1))-1, NA())</f>
        <v>#N/A</v>
      </c>
      <c r="AB1657" s="466"/>
      <c r="AC1657" s="466"/>
      <c r="AD1657" s="466"/>
      <c r="AE1657" s="466"/>
      <c r="AG1657" s="466"/>
      <c r="AM1657" s="466"/>
      <c r="AN1657" s="466"/>
      <c r="AO1657" s="466"/>
      <c r="AP1657" s="466"/>
      <c r="AQ1657" s="466"/>
      <c r="AS1657" s="466"/>
    </row>
    <row r="1658" spans="2:45">
      <c r="B1658" s="48">
        <f t="shared" si="1138"/>
        <v>1932</v>
      </c>
      <c r="M1658" s="49" t="e">
        <f t="array" aca="1" ref="M1658" ca="1">IF(AND($B1658 &gt;= M$85, $B1658 &lt;= M$86-4), GEOMEAN(1+OFFSET(IF(M$93, M158, M308), 0, 0, 5, 1))-1, NA())</f>
        <v>#N/A</v>
      </c>
      <c r="X1658" s="49" t="e">
        <f t="array" aca="1" ref="X1658" ca="1">IF(AND($B1658 &gt;= X$85, $B1658 &lt;= X$86-4), GEOMEAN(1+OFFSET(IF(X$93, X158, X308), 0, 0, 5, 1))-1, NA())</f>
        <v>#N/A</v>
      </c>
      <c r="AB1658" s="466"/>
      <c r="AC1658" s="466"/>
      <c r="AD1658" s="466"/>
      <c r="AE1658" s="466"/>
      <c r="AG1658" s="466"/>
      <c r="AM1658" s="466"/>
      <c r="AN1658" s="466"/>
      <c r="AO1658" s="466"/>
      <c r="AP1658" s="466"/>
      <c r="AQ1658" s="466"/>
      <c r="AS1658" s="466"/>
    </row>
    <row r="1659" spans="2:45">
      <c r="B1659" s="48">
        <f t="shared" si="1138"/>
        <v>1933</v>
      </c>
      <c r="M1659" s="49" t="e">
        <f t="array" aca="1" ref="M1659" ca="1">IF(AND($B1659 &gt;= M$85, $B1659 &lt;= M$86-4), GEOMEAN(1+OFFSET(IF(M$93, M159, M309), 0, 0, 5, 1))-1, NA())</f>
        <v>#N/A</v>
      </c>
      <c r="X1659" s="49" t="e">
        <f t="array" aca="1" ref="X1659" ca="1">IF(AND($B1659 &gt;= X$85, $B1659 &lt;= X$86-4), GEOMEAN(1+OFFSET(IF(X$93, X159, X309), 0, 0, 5, 1))-1, NA())</f>
        <v>#N/A</v>
      </c>
      <c r="AB1659" s="466"/>
      <c r="AC1659" s="466"/>
      <c r="AD1659" s="466"/>
      <c r="AE1659" s="466"/>
      <c r="AG1659" s="466"/>
      <c r="AM1659" s="466"/>
      <c r="AN1659" s="466"/>
      <c r="AO1659" s="466"/>
      <c r="AP1659" s="466"/>
      <c r="AQ1659" s="466"/>
      <c r="AS1659" s="466"/>
    </row>
    <row r="1660" spans="2:45">
      <c r="B1660" s="48">
        <f t="shared" si="1138"/>
        <v>1934</v>
      </c>
      <c r="M1660" s="49" t="e">
        <f t="array" aca="1" ref="M1660" ca="1">IF(AND($B1660 &gt;= M$85, $B1660 &lt;= M$86-4), GEOMEAN(1+OFFSET(IF(M$93, M160, M310), 0, 0, 5, 1))-1, NA())</f>
        <v>#N/A</v>
      </c>
      <c r="X1660" s="49" t="e">
        <f t="array" aca="1" ref="X1660" ca="1">IF(AND($B1660 &gt;= X$85, $B1660 &lt;= X$86-4), GEOMEAN(1+OFFSET(IF(X$93, X160, X310), 0, 0, 5, 1))-1, NA())</f>
        <v>#N/A</v>
      </c>
      <c r="AB1660" s="466"/>
      <c r="AC1660" s="466"/>
      <c r="AD1660" s="466"/>
      <c r="AE1660" s="466"/>
      <c r="AG1660" s="466"/>
      <c r="AM1660" s="466"/>
      <c r="AN1660" s="466"/>
      <c r="AO1660" s="466"/>
      <c r="AP1660" s="466"/>
      <c r="AQ1660" s="466"/>
      <c r="AS1660" s="466"/>
    </row>
    <row r="1661" spans="2:45">
      <c r="B1661" s="48">
        <f t="shared" si="1138"/>
        <v>1935</v>
      </c>
      <c r="M1661" s="49" t="e">
        <f t="array" aca="1" ref="M1661" ca="1">IF(AND($B1661 &gt;= M$85, $B1661 &lt;= M$86-4), GEOMEAN(1+OFFSET(IF(M$93, M161, M311), 0, 0, 5, 1))-1, NA())</f>
        <v>#N/A</v>
      </c>
      <c r="X1661" s="49" t="e">
        <f t="array" aca="1" ref="X1661" ca="1">IF(AND($B1661 &gt;= X$85, $B1661 &lt;= X$86-4), GEOMEAN(1+OFFSET(IF(X$93, X161, X311), 0, 0, 5, 1))-1, NA())</f>
        <v>#N/A</v>
      </c>
      <c r="AB1661" s="466"/>
      <c r="AC1661" s="466"/>
      <c r="AD1661" s="466"/>
      <c r="AE1661" s="466"/>
      <c r="AG1661" s="466"/>
      <c r="AM1661" s="466"/>
      <c r="AN1661" s="466"/>
      <c r="AO1661" s="466"/>
      <c r="AP1661" s="466"/>
      <c r="AQ1661" s="466"/>
      <c r="AS1661" s="466"/>
    </row>
    <row r="1662" spans="2:45">
      <c r="B1662" s="48">
        <f t="shared" ref="B1662:B1716" si="1139">B1661+1</f>
        <v>1936</v>
      </c>
      <c r="M1662" s="49" t="e">
        <f t="array" aca="1" ref="M1662" ca="1">IF(AND($B1662 &gt;= M$85, $B1662 &lt;= M$86-4), GEOMEAN(1+OFFSET(IF(M$93, M162, M312), 0, 0, 5, 1))-1, NA())</f>
        <v>#N/A</v>
      </c>
      <c r="X1662" s="49" t="e">
        <f t="array" aca="1" ref="X1662" ca="1">IF(AND($B1662 &gt;= X$85, $B1662 &lt;= X$86-4), GEOMEAN(1+OFFSET(IF(X$93, X162, X312), 0, 0, 5, 1))-1, NA())</f>
        <v>#N/A</v>
      </c>
      <c r="AB1662" s="466"/>
      <c r="AC1662" s="466"/>
      <c r="AD1662" s="466"/>
      <c r="AE1662" s="466"/>
      <c r="AG1662" s="466"/>
      <c r="AM1662" s="466"/>
      <c r="AN1662" s="466"/>
      <c r="AO1662" s="466"/>
      <c r="AP1662" s="466"/>
      <c r="AQ1662" s="466"/>
      <c r="AS1662" s="466"/>
    </row>
    <row r="1663" spans="2:45">
      <c r="B1663" s="48">
        <f t="shared" si="1139"/>
        <v>1937</v>
      </c>
      <c r="M1663" s="49" t="e">
        <f t="array" aca="1" ref="M1663" ca="1">IF(AND($B1663 &gt;= M$85, $B1663 &lt;= M$86-4), GEOMEAN(1+OFFSET(IF(M$93, M163, M313), 0, 0, 5, 1))-1, NA())</f>
        <v>#N/A</v>
      </c>
      <c r="X1663" s="49" t="e">
        <f t="array" aca="1" ref="X1663" ca="1">IF(AND($B1663 &gt;= X$85, $B1663 &lt;= X$86-4), GEOMEAN(1+OFFSET(IF(X$93, X163, X313), 0, 0, 5, 1))-1, NA())</f>
        <v>#N/A</v>
      </c>
      <c r="AB1663" s="466"/>
      <c r="AC1663" s="466"/>
      <c r="AD1663" s="466"/>
      <c r="AE1663" s="466"/>
      <c r="AG1663" s="466"/>
      <c r="AM1663" s="466"/>
      <c r="AN1663" s="466"/>
      <c r="AO1663" s="466"/>
      <c r="AP1663" s="466"/>
      <c r="AQ1663" s="466"/>
      <c r="AS1663" s="466"/>
    </row>
    <row r="1664" spans="2:45">
      <c r="B1664" s="48">
        <f t="shared" si="1139"/>
        <v>1938</v>
      </c>
      <c r="M1664" s="49" t="e">
        <f t="array" aca="1" ref="M1664" ca="1">IF(AND($B1664 &gt;= M$85, $B1664 &lt;= M$86-4), GEOMEAN(1+OFFSET(IF(M$93, M164, M314), 0, 0, 5, 1))-1, NA())</f>
        <v>#N/A</v>
      </c>
      <c r="X1664" s="49" t="e">
        <f t="array" aca="1" ref="X1664" ca="1">IF(AND($B1664 &gt;= X$85, $B1664 &lt;= X$86-4), GEOMEAN(1+OFFSET(IF(X$93, X164, X314), 0, 0, 5, 1))-1, NA())</f>
        <v>#N/A</v>
      </c>
      <c r="AB1664" s="466"/>
      <c r="AC1664" s="466"/>
      <c r="AD1664" s="466"/>
      <c r="AE1664" s="466"/>
      <c r="AG1664" s="466"/>
      <c r="AM1664" s="466"/>
      <c r="AN1664" s="466"/>
      <c r="AO1664" s="466"/>
      <c r="AP1664" s="466"/>
      <c r="AQ1664" s="466"/>
      <c r="AS1664" s="466"/>
    </row>
    <row r="1665" spans="2:45">
      <c r="B1665" s="48">
        <f t="shared" si="1139"/>
        <v>1939</v>
      </c>
      <c r="M1665" s="49" t="e">
        <f t="array" aca="1" ref="M1665" ca="1">IF(AND($B1665 &gt;= M$85, $B1665 &lt;= M$86-4), GEOMEAN(1+OFFSET(IF(M$93, M165, M315), 0, 0, 5, 1))-1, NA())</f>
        <v>#N/A</v>
      </c>
      <c r="X1665" s="49" t="e">
        <f t="array" aca="1" ref="X1665" ca="1">IF(AND($B1665 &gt;= X$85, $B1665 &lt;= X$86-4), GEOMEAN(1+OFFSET(IF(X$93, X165, X315), 0, 0, 5, 1))-1, NA())</f>
        <v>#N/A</v>
      </c>
      <c r="AB1665" s="466"/>
      <c r="AC1665" s="466"/>
      <c r="AD1665" s="466"/>
      <c r="AE1665" s="466"/>
      <c r="AG1665" s="466"/>
      <c r="AM1665" s="466"/>
      <c r="AN1665" s="466"/>
      <c r="AO1665" s="466"/>
      <c r="AP1665" s="466"/>
      <c r="AQ1665" s="466"/>
      <c r="AS1665" s="466"/>
    </row>
    <row r="1666" spans="2:45">
      <c r="B1666" s="48">
        <f t="shared" si="1139"/>
        <v>1940</v>
      </c>
      <c r="M1666" s="49" t="e">
        <f t="array" aca="1" ref="M1666" ca="1">IF(AND($B1666 &gt;= M$85, $B1666 &lt;= M$86-4), GEOMEAN(1+OFFSET(IF(M$93, M166, M316), 0, 0, 5, 1))-1, NA())</f>
        <v>#N/A</v>
      </c>
      <c r="X1666" s="49" t="e">
        <f t="array" aca="1" ref="X1666" ca="1">IF(AND($B1666 &gt;= X$85, $B1666 &lt;= X$86-4), GEOMEAN(1+OFFSET(IF(X$93, X166, X316), 0, 0, 5, 1))-1, NA())</f>
        <v>#N/A</v>
      </c>
      <c r="AB1666" s="466"/>
      <c r="AC1666" s="466"/>
      <c r="AD1666" s="466"/>
      <c r="AE1666" s="466"/>
      <c r="AG1666" s="466"/>
      <c r="AM1666" s="466"/>
      <c r="AN1666" s="466"/>
      <c r="AO1666" s="466"/>
      <c r="AP1666" s="466"/>
      <c r="AQ1666" s="466"/>
      <c r="AS1666" s="466"/>
    </row>
    <row r="1667" spans="2:45">
      <c r="B1667" s="48">
        <f t="shared" si="1139"/>
        <v>1941</v>
      </c>
      <c r="M1667" s="49" t="e">
        <f t="array" aca="1" ref="M1667" ca="1">IF(AND($B1667 &gt;= M$85, $B1667 &lt;= M$86-4), GEOMEAN(1+OFFSET(IF(M$93, M167, M317), 0, 0, 5, 1))-1, NA())</f>
        <v>#N/A</v>
      </c>
      <c r="X1667" s="49" t="e">
        <f t="array" aca="1" ref="X1667" ca="1">IF(AND($B1667 &gt;= X$85, $B1667 &lt;= X$86-4), GEOMEAN(1+OFFSET(IF(X$93, X167, X317), 0, 0, 5, 1))-1, NA())</f>
        <v>#N/A</v>
      </c>
      <c r="AB1667" s="466"/>
      <c r="AC1667" s="466"/>
      <c r="AD1667" s="466"/>
      <c r="AE1667" s="466"/>
      <c r="AG1667" s="466"/>
      <c r="AM1667" s="466"/>
      <c r="AN1667" s="466"/>
      <c r="AO1667" s="466"/>
      <c r="AP1667" s="466"/>
      <c r="AQ1667" s="466"/>
      <c r="AS1667" s="466"/>
    </row>
    <row r="1668" spans="2:45">
      <c r="B1668" s="48">
        <f t="shared" si="1139"/>
        <v>1942</v>
      </c>
      <c r="M1668" s="49" t="e">
        <f t="array" aca="1" ref="M1668" ca="1">IF(AND($B1668 &gt;= M$85, $B1668 &lt;= M$86-4), GEOMEAN(1+OFFSET(IF(M$93, M168, M318), 0, 0, 5, 1))-1, NA())</f>
        <v>#N/A</v>
      </c>
      <c r="X1668" s="49" t="e">
        <f t="array" aca="1" ref="X1668" ca="1">IF(AND($B1668 &gt;= X$85, $B1668 &lt;= X$86-4), GEOMEAN(1+OFFSET(IF(X$93, X168, X318), 0, 0, 5, 1))-1, NA())</f>
        <v>#N/A</v>
      </c>
      <c r="AB1668" s="466"/>
      <c r="AC1668" s="466"/>
      <c r="AD1668" s="466"/>
      <c r="AE1668" s="466"/>
      <c r="AG1668" s="466"/>
      <c r="AM1668" s="466"/>
      <c r="AN1668" s="466"/>
      <c r="AO1668" s="466"/>
      <c r="AP1668" s="466"/>
      <c r="AQ1668" s="466"/>
      <c r="AS1668" s="466"/>
    </row>
    <row r="1669" spans="2:45">
      <c r="B1669" s="48">
        <f t="shared" si="1139"/>
        <v>1943</v>
      </c>
      <c r="M1669" s="49" t="e">
        <f t="array" aca="1" ref="M1669" ca="1">IF(AND($B1669 &gt;= M$85, $B1669 &lt;= M$86-4), GEOMEAN(1+OFFSET(IF(M$93, M169, M319), 0, 0, 5, 1))-1, NA())</f>
        <v>#N/A</v>
      </c>
      <c r="X1669" s="49" t="e">
        <f t="array" aca="1" ref="X1669" ca="1">IF(AND($B1669 &gt;= X$85, $B1669 &lt;= X$86-4), GEOMEAN(1+OFFSET(IF(X$93, X169, X319), 0, 0, 5, 1))-1, NA())</f>
        <v>#N/A</v>
      </c>
      <c r="AB1669" s="466"/>
      <c r="AC1669" s="466"/>
      <c r="AD1669" s="466"/>
      <c r="AE1669" s="466"/>
      <c r="AG1669" s="466"/>
      <c r="AM1669" s="466"/>
      <c r="AN1669" s="466"/>
      <c r="AO1669" s="466"/>
      <c r="AP1669" s="466"/>
      <c r="AQ1669" s="466"/>
      <c r="AS1669" s="466"/>
    </row>
    <row r="1670" spans="2:45">
      <c r="B1670" s="48">
        <f t="shared" si="1139"/>
        <v>1944</v>
      </c>
      <c r="M1670" s="49" t="e">
        <f t="array" aca="1" ref="M1670" ca="1">IF(AND($B1670 &gt;= M$85, $B1670 &lt;= M$86-4), GEOMEAN(1+OFFSET(IF(M$93, M170, M320), 0, 0, 5, 1))-1, NA())</f>
        <v>#N/A</v>
      </c>
      <c r="X1670" s="49" t="e">
        <f t="array" aca="1" ref="X1670" ca="1">IF(AND($B1670 &gt;= X$85, $B1670 &lt;= X$86-4), GEOMEAN(1+OFFSET(IF(X$93, X170, X320), 0, 0, 5, 1))-1, NA())</f>
        <v>#N/A</v>
      </c>
      <c r="AB1670" s="466"/>
      <c r="AC1670" s="466"/>
      <c r="AD1670" s="466"/>
      <c r="AE1670" s="466"/>
      <c r="AG1670" s="466"/>
      <c r="AM1670" s="466"/>
      <c r="AN1670" s="466"/>
      <c r="AO1670" s="466"/>
      <c r="AP1670" s="466"/>
      <c r="AQ1670" s="466"/>
      <c r="AS1670" s="466"/>
    </row>
    <row r="1671" spans="2:45">
      <c r="B1671" s="48">
        <f t="shared" si="1139"/>
        <v>1945</v>
      </c>
      <c r="M1671" s="49" t="e">
        <f t="array" aca="1" ref="M1671" ca="1">IF(AND($B1671 &gt;= M$85, $B1671 &lt;= M$86-4), GEOMEAN(1+OFFSET(IF(M$93, M171, M321), 0, 0, 5, 1))-1, NA())</f>
        <v>#N/A</v>
      </c>
      <c r="X1671" s="49" t="e">
        <f t="array" aca="1" ref="X1671" ca="1">IF(AND($B1671 &gt;= X$85, $B1671 &lt;= X$86-4), GEOMEAN(1+OFFSET(IF(X$93, X171, X321), 0, 0, 5, 1))-1, NA())</f>
        <v>#N/A</v>
      </c>
      <c r="AB1671" s="466"/>
      <c r="AC1671" s="466"/>
      <c r="AD1671" s="466"/>
      <c r="AE1671" s="466"/>
      <c r="AG1671" s="466"/>
      <c r="AM1671" s="466"/>
      <c r="AN1671" s="466"/>
      <c r="AO1671" s="466"/>
      <c r="AP1671" s="466"/>
      <c r="AQ1671" s="466"/>
      <c r="AS1671" s="466"/>
    </row>
    <row r="1672" spans="2:45">
      <c r="B1672" s="48">
        <f t="shared" si="1139"/>
        <v>1946</v>
      </c>
      <c r="M1672" s="49" t="e">
        <f t="array" aca="1" ref="M1672" ca="1">IF(AND($B1672 &gt;= M$85, $B1672 &lt;= M$86-4), GEOMEAN(1+OFFSET(IF(M$93, M172, M322), 0, 0, 5, 1))-1, NA())</f>
        <v>#N/A</v>
      </c>
      <c r="X1672" s="49" t="e">
        <f t="array" aca="1" ref="X1672" ca="1">IF(AND($B1672 &gt;= X$85, $B1672 &lt;= X$86-4), GEOMEAN(1+OFFSET(IF(X$93, X172, X322), 0, 0, 5, 1))-1, NA())</f>
        <v>#N/A</v>
      </c>
      <c r="AB1672" s="466"/>
      <c r="AC1672" s="466"/>
      <c r="AD1672" s="466"/>
      <c r="AE1672" s="466"/>
      <c r="AG1672" s="466"/>
      <c r="AM1672" s="466"/>
      <c r="AN1672" s="466"/>
      <c r="AO1672" s="466"/>
      <c r="AP1672" s="466"/>
      <c r="AQ1672" s="466"/>
      <c r="AS1672" s="466"/>
    </row>
    <row r="1673" spans="2:45">
      <c r="B1673" s="48">
        <f t="shared" si="1139"/>
        <v>1947</v>
      </c>
      <c r="M1673" s="49" t="e">
        <f t="array" aca="1" ref="M1673" ca="1">IF(AND($B1673 &gt;= M$85, $B1673 &lt;= M$86-4), GEOMEAN(1+OFFSET(IF(M$93, M173, M323), 0, 0, 5, 1))-1, NA())</f>
        <v>#N/A</v>
      </c>
      <c r="X1673" s="49" t="e">
        <f t="array" aca="1" ref="X1673" ca="1">IF(AND($B1673 &gt;= X$85, $B1673 &lt;= X$86-4), GEOMEAN(1+OFFSET(IF(X$93, X173, X323), 0, 0, 5, 1))-1, NA())</f>
        <v>#N/A</v>
      </c>
      <c r="AB1673" s="466"/>
      <c r="AC1673" s="466"/>
      <c r="AD1673" s="466"/>
      <c r="AE1673" s="466"/>
      <c r="AG1673" s="466"/>
      <c r="AM1673" s="466"/>
      <c r="AN1673" s="466"/>
      <c r="AO1673" s="466"/>
      <c r="AP1673" s="466"/>
      <c r="AQ1673" s="466"/>
      <c r="AS1673" s="466"/>
    </row>
    <row r="1674" spans="2:45">
      <c r="B1674" s="48">
        <f t="shared" si="1139"/>
        <v>1948</v>
      </c>
      <c r="M1674" s="49" t="e">
        <f t="array" aca="1" ref="M1674" ca="1">IF(AND($B1674 &gt;= M$85, $B1674 &lt;= M$86-4), GEOMEAN(1+OFFSET(IF(M$93, M174, M324), 0, 0, 5, 1))-1, NA())</f>
        <v>#N/A</v>
      </c>
      <c r="X1674" s="49" t="e">
        <f t="array" aca="1" ref="X1674" ca="1">IF(AND($B1674 &gt;= X$85, $B1674 &lt;= X$86-4), GEOMEAN(1+OFFSET(IF(X$93, X174, X324), 0, 0, 5, 1))-1, NA())</f>
        <v>#N/A</v>
      </c>
      <c r="AB1674" s="466"/>
      <c r="AC1674" s="466"/>
      <c r="AD1674" s="466"/>
      <c r="AE1674" s="466"/>
      <c r="AG1674" s="466"/>
      <c r="AM1674" s="466"/>
      <c r="AN1674" s="466"/>
      <c r="AO1674" s="466"/>
      <c r="AP1674" s="466"/>
      <c r="AQ1674" s="466"/>
      <c r="AS1674" s="466"/>
    </row>
    <row r="1675" spans="2:45">
      <c r="B1675" s="48">
        <f t="shared" si="1139"/>
        <v>1949</v>
      </c>
      <c r="M1675" s="49" t="e">
        <f t="array" aca="1" ref="M1675" ca="1">IF(AND($B1675 &gt;= M$85, $B1675 &lt;= M$86-4), GEOMEAN(1+OFFSET(IF(M$93, M175, M325), 0, 0, 5, 1))-1, NA())</f>
        <v>#N/A</v>
      </c>
      <c r="X1675" s="49" t="e">
        <f t="array" aca="1" ref="X1675" ca="1">IF(AND($B1675 &gt;= X$85, $B1675 &lt;= X$86-4), GEOMEAN(1+OFFSET(IF(X$93, X175, X325), 0, 0, 5, 1))-1, NA())</f>
        <v>#N/A</v>
      </c>
      <c r="AB1675" s="466"/>
      <c r="AC1675" s="466"/>
      <c r="AD1675" s="466"/>
      <c r="AE1675" s="466"/>
      <c r="AG1675" s="466"/>
      <c r="AM1675" s="466"/>
      <c r="AN1675" s="466"/>
      <c r="AO1675" s="466"/>
      <c r="AP1675" s="466"/>
      <c r="AQ1675" s="466"/>
      <c r="AS1675" s="466"/>
    </row>
    <row r="1676" spans="2:45">
      <c r="B1676" s="48">
        <f t="shared" si="1139"/>
        <v>1950</v>
      </c>
      <c r="M1676" s="49" t="e">
        <f t="array" aca="1" ref="M1676" ca="1">IF(AND($B1676 &gt;= M$85, $B1676 &lt;= M$86-4), GEOMEAN(1+OFFSET(IF(M$93, M176, M326), 0, 0, 5, 1))-1, NA())</f>
        <v>#N/A</v>
      </c>
      <c r="X1676" s="49" t="e">
        <f t="array" aca="1" ref="X1676" ca="1">IF(AND($B1676 &gt;= X$85, $B1676 &lt;= X$86-4), GEOMEAN(1+OFFSET(IF(X$93, X176, X326), 0, 0, 5, 1))-1, NA())</f>
        <v>#N/A</v>
      </c>
      <c r="AB1676" s="466"/>
      <c r="AC1676" s="466"/>
      <c r="AD1676" s="466"/>
      <c r="AE1676" s="466"/>
      <c r="AG1676" s="466"/>
      <c r="AM1676" s="466"/>
      <c r="AN1676" s="466"/>
      <c r="AO1676" s="466"/>
      <c r="AP1676" s="466"/>
      <c r="AQ1676" s="466"/>
      <c r="AS1676" s="466"/>
    </row>
    <row r="1677" spans="2:45">
      <c r="B1677" s="48">
        <f t="shared" si="1139"/>
        <v>1951</v>
      </c>
      <c r="M1677" s="49" t="e">
        <f t="array" aca="1" ref="M1677" ca="1">IF(AND($B1677 &gt;= M$85, $B1677 &lt;= M$86-4), GEOMEAN(1+OFFSET(IF(M$93, M177, M327), 0, 0, 5, 1))-1, NA())</f>
        <v>#N/A</v>
      </c>
      <c r="X1677" s="49" t="e">
        <f t="array" aca="1" ref="X1677" ca="1">IF(AND($B1677 &gt;= X$85, $B1677 &lt;= X$86-4), GEOMEAN(1+OFFSET(IF(X$93, X177, X327), 0, 0, 5, 1))-1, NA())</f>
        <v>#N/A</v>
      </c>
      <c r="AB1677" s="466"/>
      <c r="AC1677" s="466"/>
      <c r="AD1677" s="466"/>
      <c r="AE1677" s="466"/>
      <c r="AG1677" s="466"/>
      <c r="AM1677" s="466"/>
      <c r="AN1677" s="466"/>
      <c r="AO1677" s="466"/>
      <c r="AP1677" s="466"/>
      <c r="AQ1677" s="466"/>
      <c r="AS1677" s="466"/>
    </row>
    <row r="1678" spans="2:45">
      <c r="B1678" s="48">
        <f t="shared" si="1139"/>
        <v>1952</v>
      </c>
      <c r="M1678" s="49" t="e">
        <f t="array" aca="1" ref="M1678" ca="1">IF(AND($B1678 &gt;= M$85, $B1678 &lt;= M$86-4), GEOMEAN(1+OFFSET(IF(M$93, M178, M328), 0, 0, 5, 1))-1, NA())</f>
        <v>#N/A</v>
      </c>
      <c r="X1678" s="49" t="e">
        <f t="array" aca="1" ref="X1678" ca="1">IF(AND($B1678 &gt;= X$85, $B1678 &lt;= X$86-4), GEOMEAN(1+OFFSET(IF(X$93, X178, X328), 0, 0, 5, 1))-1, NA())</f>
        <v>#N/A</v>
      </c>
      <c r="AB1678" s="466"/>
      <c r="AC1678" s="466"/>
      <c r="AD1678" s="466"/>
      <c r="AE1678" s="466"/>
      <c r="AG1678" s="466"/>
      <c r="AM1678" s="466"/>
      <c r="AN1678" s="466"/>
      <c r="AO1678" s="466"/>
      <c r="AP1678" s="466"/>
      <c r="AQ1678" s="466"/>
      <c r="AS1678" s="466"/>
    </row>
    <row r="1679" spans="2:45">
      <c r="B1679" s="48">
        <f t="shared" si="1139"/>
        <v>1953</v>
      </c>
      <c r="M1679" s="49" t="e">
        <f t="array" aca="1" ref="M1679" ca="1">IF(AND($B1679 &gt;= M$85, $B1679 &lt;= M$86-4), GEOMEAN(1+OFFSET(IF(M$93, M179, M329), 0, 0, 5, 1))-1, NA())</f>
        <v>#N/A</v>
      </c>
      <c r="X1679" s="49" t="e">
        <f t="array" aca="1" ref="X1679" ca="1">IF(AND($B1679 &gt;= X$85, $B1679 &lt;= X$86-4), GEOMEAN(1+OFFSET(IF(X$93, X179, X329), 0, 0, 5, 1))-1, NA())</f>
        <v>#N/A</v>
      </c>
      <c r="AB1679" s="466"/>
      <c r="AC1679" s="466"/>
      <c r="AD1679" s="466"/>
      <c r="AE1679" s="466"/>
      <c r="AG1679" s="466"/>
      <c r="AM1679" s="466"/>
      <c r="AN1679" s="466"/>
      <c r="AO1679" s="466"/>
      <c r="AP1679" s="466"/>
      <c r="AQ1679" s="466"/>
      <c r="AS1679" s="466"/>
    </row>
    <row r="1680" spans="2:45">
      <c r="B1680" s="48">
        <f t="shared" si="1139"/>
        <v>1954</v>
      </c>
      <c r="M1680" s="49" t="e">
        <f t="array" aca="1" ref="M1680" ca="1">IF(AND($B1680 &gt;= M$85, $B1680 &lt;= M$86-4), GEOMEAN(1+OFFSET(IF(M$93, M180, M330), 0, 0, 5, 1))-1, NA())</f>
        <v>#N/A</v>
      </c>
      <c r="X1680" s="49" t="e">
        <f t="array" aca="1" ref="X1680" ca="1">IF(AND($B1680 &gt;= X$85, $B1680 &lt;= X$86-4), GEOMEAN(1+OFFSET(IF(X$93, X180, X330), 0, 0, 5, 1))-1, NA())</f>
        <v>#N/A</v>
      </c>
      <c r="AB1680" s="466"/>
      <c r="AC1680" s="466"/>
      <c r="AD1680" s="466"/>
      <c r="AE1680" s="466"/>
      <c r="AG1680" s="466"/>
      <c r="AM1680" s="466"/>
      <c r="AN1680" s="466"/>
      <c r="AO1680" s="466"/>
      <c r="AP1680" s="466"/>
      <c r="AQ1680" s="466"/>
      <c r="AS1680" s="466"/>
    </row>
    <row r="1681" spans="2:45">
      <c r="B1681" s="48">
        <f t="shared" si="1139"/>
        <v>1955</v>
      </c>
      <c r="M1681" s="49" t="e">
        <f t="array" aca="1" ref="M1681" ca="1">IF(AND($B1681 &gt;= M$85, $B1681 &lt;= M$86-4), GEOMEAN(1+OFFSET(IF(M$93, M181, M331), 0, 0, 5, 1))-1, NA())</f>
        <v>#N/A</v>
      </c>
      <c r="X1681" s="49" t="e">
        <f t="array" aca="1" ref="X1681" ca="1">IF(AND($B1681 &gt;= X$85, $B1681 &lt;= X$86-4), GEOMEAN(1+OFFSET(IF(X$93, X181, X331), 0, 0, 5, 1))-1, NA())</f>
        <v>#N/A</v>
      </c>
      <c r="AB1681" s="466"/>
      <c r="AC1681" s="466"/>
      <c r="AD1681" s="466"/>
      <c r="AE1681" s="466"/>
      <c r="AG1681" s="466"/>
      <c r="AM1681" s="466"/>
      <c r="AN1681" s="466"/>
      <c r="AO1681" s="466"/>
      <c r="AP1681" s="466"/>
      <c r="AQ1681" s="466"/>
      <c r="AS1681" s="466"/>
    </row>
    <row r="1682" spans="2:45">
      <c r="B1682" s="48">
        <f t="shared" si="1139"/>
        <v>1956</v>
      </c>
      <c r="M1682" s="49" t="e">
        <f t="array" aca="1" ref="M1682" ca="1">IF(AND($B1682 &gt;= M$85, $B1682 &lt;= M$86-4), GEOMEAN(1+OFFSET(IF(M$93, M182, M332), 0, 0, 5, 1))-1, NA())</f>
        <v>#N/A</v>
      </c>
      <c r="X1682" s="49" t="e">
        <f t="array" aca="1" ref="X1682" ca="1">IF(AND($B1682 &gt;= X$85, $B1682 &lt;= X$86-4), GEOMEAN(1+OFFSET(IF(X$93, X182, X332), 0, 0, 5, 1))-1, NA())</f>
        <v>#N/A</v>
      </c>
      <c r="AB1682" s="466"/>
      <c r="AC1682" s="466"/>
      <c r="AD1682" s="466"/>
      <c r="AE1682" s="466"/>
      <c r="AG1682" s="466"/>
      <c r="AM1682" s="466"/>
      <c r="AN1682" s="466"/>
      <c r="AO1682" s="466"/>
      <c r="AP1682" s="466"/>
      <c r="AQ1682" s="466"/>
      <c r="AS1682" s="466"/>
    </row>
    <row r="1683" spans="2:45">
      <c r="B1683" s="48">
        <f t="shared" si="1139"/>
        <v>1957</v>
      </c>
      <c r="M1683" s="49" t="e">
        <f t="array" aca="1" ref="M1683" ca="1">IF(AND($B1683 &gt;= M$85, $B1683 &lt;= M$86-4), GEOMEAN(1+OFFSET(IF(M$93, M183, M333), 0, 0, 5, 1))-1, NA())</f>
        <v>#N/A</v>
      </c>
      <c r="X1683" s="49" t="e">
        <f t="array" aca="1" ref="X1683" ca="1">IF(AND($B1683 &gt;= X$85, $B1683 &lt;= X$86-4), GEOMEAN(1+OFFSET(IF(X$93, X183, X333), 0, 0, 5, 1))-1, NA())</f>
        <v>#N/A</v>
      </c>
      <c r="AB1683" s="466"/>
      <c r="AC1683" s="466"/>
      <c r="AD1683" s="466"/>
      <c r="AE1683" s="466"/>
      <c r="AG1683" s="466"/>
      <c r="AM1683" s="466"/>
      <c r="AN1683" s="466"/>
      <c r="AO1683" s="466"/>
      <c r="AP1683" s="466"/>
      <c r="AQ1683" s="466"/>
      <c r="AS1683" s="466"/>
    </row>
    <row r="1684" spans="2:45">
      <c r="B1684" s="48">
        <f t="shared" si="1139"/>
        <v>1958</v>
      </c>
      <c r="M1684" s="49" t="e">
        <f t="array" aca="1" ref="M1684" ca="1">IF(AND($B1684 &gt;= M$85, $B1684 &lt;= M$86-4), GEOMEAN(1+OFFSET(IF(M$93, M184, M334), 0, 0, 5, 1))-1, NA())</f>
        <v>#N/A</v>
      </c>
      <c r="X1684" s="49" t="e">
        <f t="array" aca="1" ref="X1684" ca="1">IF(AND($B1684 &gt;= X$85, $B1684 &lt;= X$86-4), GEOMEAN(1+OFFSET(IF(X$93, X184, X334), 0, 0, 5, 1))-1, NA())</f>
        <v>#N/A</v>
      </c>
      <c r="AB1684" s="466"/>
      <c r="AC1684" s="466"/>
      <c r="AD1684" s="466"/>
      <c r="AE1684" s="466"/>
      <c r="AG1684" s="466"/>
      <c r="AM1684" s="466"/>
      <c r="AN1684" s="466"/>
      <c r="AO1684" s="466"/>
      <c r="AP1684" s="466"/>
      <c r="AQ1684" s="466"/>
      <c r="AS1684" s="466"/>
    </row>
    <row r="1685" spans="2:45">
      <c r="B1685" s="48">
        <f t="shared" si="1139"/>
        <v>1959</v>
      </c>
      <c r="M1685" s="49" t="e">
        <f t="array" aca="1" ref="M1685" ca="1">IF(AND($B1685 &gt;= M$85, $B1685 &lt;= M$86-4), GEOMEAN(1+OFFSET(IF(M$93, M185, M335), 0, 0, 5, 1))-1, NA())</f>
        <v>#N/A</v>
      </c>
      <c r="X1685" s="49" t="e">
        <f t="array" aca="1" ref="X1685" ca="1">IF(AND($B1685 &gt;= X$85, $B1685 &lt;= X$86-4), GEOMEAN(1+OFFSET(IF(X$93, X185, X335), 0, 0, 5, 1))-1, NA())</f>
        <v>#N/A</v>
      </c>
      <c r="AB1685" s="466"/>
      <c r="AC1685" s="466"/>
      <c r="AD1685" s="466"/>
      <c r="AE1685" s="466"/>
      <c r="AG1685" s="466"/>
      <c r="AM1685" s="466"/>
      <c r="AN1685" s="466"/>
      <c r="AO1685" s="466"/>
      <c r="AP1685" s="466"/>
      <c r="AQ1685" s="466"/>
      <c r="AS1685" s="466"/>
    </row>
    <row r="1686" spans="2:45">
      <c r="B1686" s="48">
        <f t="shared" si="1139"/>
        <v>1960</v>
      </c>
      <c r="M1686" s="49" t="e">
        <f t="array" aca="1" ref="M1686" ca="1">IF(AND($B1686 &gt;= M$85, $B1686 &lt;= M$86-4), GEOMEAN(1+OFFSET(IF(M$93, M186, M336), 0, 0, 5, 1))-1, NA())</f>
        <v>#N/A</v>
      </c>
      <c r="X1686" s="49" t="e">
        <f t="array" aca="1" ref="X1686" ca="1">IF(AND($B1686 &gt;= X$85, $B1686 &lt;= X$86-4), GEOMEAN(1+OFFSET(IF(X$93, X186, X336), 0, 0, 5, 1))-1, NA())</f>
        <v>#N/A</v>
      </c>
      <c r="AB1686" s="466"/>
      <c r="AC1686" s="466"/>
      <c r="AD1686" s="466"/>
      <c r="AE1686" s="466"/>
      <c r="AG1686" s="466"/>
      <c r="AM1686" s="466"/>
      <c r="AN1686" s="466"/>
      <c r="AO1686" s="466"/>
      <c r="AP1686" s="466"/>
      <c r="AQ1686" s="466"/>
      <c r="AS1686" s="466"/>
    </row>
    <row r="1687" spans="2:45">
      <c r="B1687" s="48">
        <f t="shared" si="1139"/>
        <v>1961</v>
      </c>
      <c r="M1687" s="49" t="e">
        <f t="array" aca="1" ref="M1687" ca="1">IF(AND($B1687 &gt;= M$85, $B1687 &lt;= M$86-4), GEOMEAN(1+OFFSET(IF(M$93, M187, M337), 0, 0, 5, 1))-1, NA())</f>
        <v>#N/A</v>
      </c>
      <c r="X1687" s="49" t="e">
        <f t="array" aca="1" ref="X1687" ca="1">IF(AND($B1687 &gt;= X$85, $B1687 &lt;= X$86-4), GEOMEAN(1+OFFSET(IF(X$93, X187, X337), 0, 0, 5, 1))-1, NA())</f>
        <v>#N/A</v>
      </c>
      <c r="AB1687" s="466"/>
      <c r="AC1687" s="466"/>
      <c r="AD1687" s="466"/>
      <c r="AE1687" s="466"/>
      <c r="AG1687" s="466"/>
      <c r="AM1687" s="466"/>
      <c r="AN1687" s="466"/>
      <c r="AO1687" s="466"/>
      <c r="AP1687" s="466"/>
      <c r="AQ1687" s="466"/>
      <c r="AS1687" s="466"/>
    </row>
    <row r="1688" spans="2:45">
      <c r="B1688" s="48">
        <f t="shared" si="1139"/>
        <v>1962</v>
      </c>
      <c r="M1688" s="49" t="e">
        <f t="array" aca="1" ref="M1688" ca="1">IF(AND($B1688 &gt;= M$85, $B1688 &lt;= M$86-4), GEOMEAN(1+OFFSET(IF(M$93, M188, M338), 0, 0, 5, 1))-1, NA())</f>
        <v>#N/A</v>
      </c>
      <c r="X1688" s="49" t="e">
        <f t="array" aca="1" ref="X1688" ca="1">IF(AND($B1688 &gt;= X$85, $B1688 &lt;= X$86-4), GEOMEAN(1+OFFSET(IF(X$93, X188, X338), 0, 0, 5, 1))-1, NA())</f>
        <v>#N/A</v>
      </c>
      <c r="AB1688" s="466"/>
      <c r="AC1688" s="466"/>
      <c r="AD1688" s="466"/>
      <c r="AE1688" s="466"/>
      <c r="AG1688" s="466"/>
      <c r="AM1688" s="466"/>
      <c r="AN1688" s="466"/>
      <c r="AO1688" s="466"/>
      <c r="AP1688" s="466"/>
      <c r="AQ1688" s="466"/>
      <c r="AS1688" s="466"/>
    </row>
    <row r="1689" spans="2:45">
      <c r="B1689" s="48">
        <f t="shared" si="1139"/>
        <v>1963</v>
      </c>
      <c r="M1689" s="49" t="e">
        <f t="array" aca="1" ref="M1689" ca="1">IF(AND($B1689 &gt;= M$85, $B1689 &lt;= M$86-4), GEOMEAN(1+OFFSET(IF(M$93, M189, M339), 0, 0, 5, 1))-1, NA())</f>
        <v>#N/A</v>
      </c>
      <c r="X1689" s="49" t="e">
        <f t="array" aca="1" ref="X1689" ca="1">IF(AND($B1689 &gt;= X$85, $B1689 &lt;= X$86-4), GEOMEAN(1+OFFSET(IF(X$93, X189, X339), 0, 0, 5, 1))-1, NA())</f>
        <v>#N/A</v>
      </c>
      <c r="AB1689" s="466"/>
      <c r="AC1689" s="466"/>
      <c r="AD1689" s="466"/>
      <c r="AE1689" s="466"/>
      <c r="AG1689" s="466"/>
      <c r="AM1689" s="466"/>
      <c r="AN1689" s="466"/>
      <c r="AO1689" s="466"/>
      <c r="AP1689" s="466"/>
      <c r="AQ1689" s="466"/>
      <c r="AS1689" s="466"/>
    </row>
    <row r="1690" spans="2:45">
      <c r="B1690" s="48">
        <f t="shared" si="1139"/>
        <v>1964</v>
      </c>
      <c r="M1690" s="49" t="e">
        <f t="array" aca="1" ref="M1690" ca="1">IF(AND($B1690 &gt;= M$85, $B1690 &lt;= M$86-4), GEOMEAN(1+OFFSET(IF(M$93, M190, M340), 0, 0, 5, 1))-1, NA())</f>
        <v>#N/A</v>
      </c>
      <c r="X1690" s="49" t="e">
        <f t="array" aca="1" ref="X1690" ca="1">IF(AND($B1690 &gt;= X$85, $B1690 &lt;= X$86-4), GEOMEAN(1+OFFSET(IF(X$93, X190, X340), 0, 0, 5, 1))-1, NA())</f>
        <v>#N/A</v>
      </c>
      <c r="AB1690" s="466"/>
      <c r="AC1690" s="466"/>
      <c r="AD1690" s="466"/>
      <c r="AE1690" s="466"/>
      <c r="AG1690" s="466"/>
      <c r="AM1690" s="466"/>
      <c r="AN1690" s="466"/>
      <c r="AO1690" s="466"/>
      <c r="AP1690" s="466"/>
      <c r="AQ1690" s="466"/>
      <c r="AS1690" s="466"/>
    </row>
    <row r="1691" spans="2:45">
      <c r="B1691" s="48">
        <f t="shared" si="1139"/>
        <v>1965</v>
      </c>
      <c r="M1691" s="49" t="e">
        <f t="array" aca="1" ref="M1691" ca="1">IF(AND($B1691 &gt;= M$85, $B1691 &lt;= M$86-4), GEOMEAN(1+OFFSET(IF(M$93, M191, M341), 0, 0, 5, 1))-1, NA())</f>
        <v>#N/A</v>
      </c>
      <c r="X1691" s="49" t="e">
        <f t="array" aca="1" ref="X1691" ca="1">IF(AND($B1691 &gt;= X$85, $B1691 &lt;= X$86-4), GEOMEAN(1+OFFSET(IF(X$93, X191, X341), 0, 0, 5, 1))-1, NA())</f>
        <v>#N/A</v>
      </c>
      <c r="AB1691" s="466"/>
      <c r="AC1691" s="466"/>
      <c r="AD1691" s="466"/>
      <c r="AE1691" s="466"/>
      <c r="AG1691" s="466"/>
      <c r="AM1691" s="466"/>
      <c r="AN1691" s="466"/>
      <c r="AO1691" s="466"/>
      <c r="AP1691" s="466"/>
      <c r="AQ1691" s="466"/>
      <c r="AS1691" s="466"/>
    </row>
    <row r="1692" spans="2:45">
      <c r="B1692" s="48">
        <f t="shared" si="1139"/>
        <v>1966</v>
      </c>
      <c r="M1692" s="49" t="e">
        <f t="array" aca="1" ref="M1692" ca="1">IF(AND($B1692 &gt;= M$85, $B1692 &lt;= M$86-4), GEOMEAN(1+OFFSET(IF(M$93, M192, M342), 0, 0, 5, 1))-1, NA())</f>
        <v>#N/A</v>
      </c>
      <c r="X1692" s="49" t="e">
        <f t="array" aca="1" ref="X1692" ca="1">IF(AND($B1692 &gt;= X$85, $B1692 &lt;= X$86-4), GEOMEAN(1+OFFSET(IF(X$93, X192, X342), 0, 0, 5, 1))-1, NA())</f>
        <v>#N/A</v>
      </c>
      <c r="AB1692" s="466"/>
      <c r="AC1692" s="466"/>
      <c r="AD1692" s="466"/>
      <c r="AE1692" s="466"/>
      <c r="AG1692" s="466"/>
      <c r="AM1692" s="466"/>
      <c r="AN1692" s="466"/>
      <c r="AO1692" s="466"/>
      <c r="AP1692" s="466"/>
      <c r="AQ1692" s="466"/>
      <c r="AS1692" s="466"/>
    </row>
    <row r="1693" spans="2:45">
      <c r="B1693" s="48">
        <f t="shared" si="1139"/>
        <v>1967</v>
      </c>
      <c r="M1693" s="49" t="e">
        <f t="array" aca="1" ref="M1693" ca="1">IF(AND($B1693 &gt;= M$85, $B1693 &lt;= M$86-4), GEOMEAN(1+OFFSET(IF(M$93, M193, M343), 0, 0, 5, 1))-1, NA())</f>
        <v>#N/A</v>
      </c>
      <c r="X1693" s="49" t="e">
        <f t="array" aca="1" ref="X1693" ca="1">IF(AND($B1693 &gt;= X$85, $B1693 &lt;= X$86-4), GEOMEAN(1+OFFSET(IF(X$93, X193, X343), 0, 0, 5, 1))-1, NA())</f>
        <v>#N/A</v>
      </c>
      <c r="AB1693" s="466"/>
      <c r="AC1693" s="466"/>
      <c r="AD1693" s="466"/>
      <c r="AE1693" s="466"/>
      <c r="AG1693" s="466"/>
      <c r="AM1693" s="466"/>
      <c r="AN1693" s="466"/>
      <c r="AO1693" s="466"/>
      <c r="AP1693" s="466"/>
      <c r="AQ1693" s="466"/>
      <c r="AS1693" s="466"/>
    </row>
    <row r="1694" spans="2:45">
      <c r="B1694" s="48">
        <f t="shared" si="1139"/>
        <v>1968</v>
      </c>
      <c r="M1694" s="49" t="e">
        <f t="array" aca="1" ref="M1694" ca="1">IF(AND($B1694 &gt;= M$85, $B1694 &lt;= M$86-4), GEOMEAN(1+OFFSET(IF(M$93, M194, M344), 0, 0, 5, 1))-1, NA())</f>
        <v>#N/A</v>
      </c>
      <c r="X1694" s="49" t="e">
        <f t="array" aca="1" ref="X1694" ca="1">IF(AND($B1694 &gt;= X$85, $B1694 &lt;= X$86-4), GEOMEAN(1+OFFSET(IF(X$93, X194, X344), 0, 0, 5, 1))-1, NA())</f>
        <v>#N/A</v>
      </c>
      <c r="AB1694" s="466"/>
      <c r="AC1694" s="466"/>
      <c r="AD1694" s="466"/>
      <c r="AE1694" s="466"/>
      <c r="AG1694" s="466"/>
      <c r="AM1694" s="466"/>
      <c r="AN1694" s="466"/>
      <c r="AO1694" s="466"/>
      <c r="AP1694" s="466"/>
      <c r="AQ1694" s="466"/>
      <c r="AS1694" s="466"/>
    </row>
    <row r="1695" spans="2:45">
      <c r="B1695" s="48">
        <f t="shared" si="1139"/>
        <v>1969</v>
      </c>
      <c r="M1695" s="49" t="e">
        <f t="array" aca="1" ref="M1695" ca="1">IF(AND($B1695 &gt;= M$85, $B1695 &lt;= M$86-4), GEOMEAN(1+OFFSET(IF(M$93, M195, M345), 0, 0, 5, 1))-1, NA())</f>
        <v>#N/A</v>
      </c>
      <c r="X1695" s="49" t="e">
        <f t="array" aca="1" ref="X1695" ca="1">IF(AND($B1695 &gt;= X$85, $B1695 &lt;= X$86-4), GEOMEAN(1+OFFSET(IF(X$93, X195, X345), 0, 0, 5, 1))-1, NA())</f>
        <v>#N/A</v>
      </c>
      <c r="AB1695" s="466"/>
      <c r="AC1695" s="466"/>
      <c r="AD1695" s="466"/>
      <c r="AE1695" s="466"/>
      <c r="AG1695" s="466"/>
      <c r="AM1695" s="466"/>
      <c r="AN1695" s="466"/>
      <c r="AO1695" s="466"/>
      <c r="AP1695" s="466"/>
      <c r="AQ1695" s="466"/>
      <c r="AS1695" s="466"/>
    </row>
    <row r="1696" spans="2:45">
      <c r="B1696" s="48">
        <f t="shared" si="1139"/>
        <v>1970</v>
      </c>
      <c r="M1696" s="49">
        <f t="array" aca="1" ref="M1696" ca="1">IF(AND($B1696 &gt;= M$85, $B1696 &lt;= M$86-4), GEOMEAN(1+OFFSET(IF(M$93, M196, M346), 0, 0, 5, 1))-1, NA())</f>
        <v>3.7383035131006714E-3</v>
      </c>
      <c r="X1696" s="49" t="e">
        <f t="array" aca="1" ref="X1696" ca="1">IF(AND($B1696 &gt;= X$85, $B1696 &lt;= X$86-4), GEOMEAN(1+OFFSET(IF(X$93, X196, X346), 0, 0, 5, 1))-1, NA())</f>
        <v>#N/A</v>
      </c>
      <c r="AB1696" s="466"/>
      <c r="AC1696" s="466"/>
      <c r="AD1696" s="466"/>
      <c r="AE1696" s="466"/>
      <c r="AG1696" s="466"/>
      <c r="AM1696" s="466"/>
      <c r="AN1696" s="466"/>
      <c r="AO1696" s="466"/>
      <c r="AP1696" s="466"/>
      <c r="AQ1696" s="466"/>
      <c r="AS1696" s="466"/>
    </row>
    <row r="1697" spans="2:45">
      <c r="B1697" s="48">
        <f t="shared" si="1139"/>
        <v>1971</v>
      </c>
      <c r="M1697" s="49">
        <f t="array" aca="1" ref="M1697" ca="1">IF(AND($B1697 &gt;= M$85, $B1697 &lt;= M$86-4), GEOMEAN(1+OFFSET(IF(M$93, M197, M347), 0, 0, 5, 1))-1, NA())</f>
        <v>6.0166011749927195E-2</v>
      </c>
      <c r="X1697" s="49" t="e">
        <f t="array" aca="1" ref="X1697" ca="1">IF(AND($B1697 &gt;= X$85, $B1697 &lt;= X$86-4), GEOMEAN(1+OFFSET(IF(X$93, X197, X347), 0, 0, 5, 1))-1, NA())</f>
        <v>#N/A</v>
      </c>
      <c r="AB1697" s="466"/>
      <c r="AC1697" s="466"/>
      <c r="AD1697" s="466"/>
      <c r="AE1697" s="466"/>
      <c r="AG1697" s="466"/>
      <c r="AM1697" s="466"/>
      <c r="AN1697" s="466"/>
      <c r="AO1697" s="466"/>
      <c r="AP1697" s="466"/>
      <c r="AQ1697" s="466"/>
      <c r="AS1697" s="466"/>
    </row>
    <row r="1698" spans="2:45">
      <c r="B1698" s="48">
        <f t="shared" si="1139"/>
        <v>1972</v>
      </c>
      <c r="M1698" s="49">
        <f t="array" aca="1" ref="M1698" ca="1">IF(AND($B1698 &gt;= M$85, $B1698 &lt;= M$86-4), GEOMEAN(1+OFFSET(IF(M$93, M198, M348), 0, 0, 5, 1))-1, NA())</f>
        <v>5.668702377424184E-2</v>
      </c>
      <c r="X1698" s="49" t="e">
        <f t="array" aca="1" ref="X1698" ca="1">IF(AND($B1698 &gt;= X$85, $B1698 &lt;= X$86-4), GEOMEAN(1+OFFSET(IF(X$93, X198, X348), 0, 0, 5, 1))-1, NA())</f>
        <v>#N/A</v>
      </c>
      <c r="AB1698" s="466"/>
      <c r="AC1698" s="466"/>
      <c r="AD1698" s="466"/>
      <c r="AE1698" s="466"/>
      <c r="AG1698" s="466"/>
      <c r="AM1698" s="466"/>
      <c r="AN1698" s="466"/>
      <c r="AO1698" s="466"/>
      <c r="AP1698" s="466"/>
      <c r="AQ1698" s="466"/>
      <c r="AS1698" s="466"/>
    </row>
    <row r="1699" spans="2:45">
      <c r="B1699" s="48">
        <f t="shared" si="1139"/>
        <v>1973</v>
      </c>
      <c r="M1699" s="49">
        <f t="array" aca="1" ref="M1699" ca="1">IF(AND($B1699 &gt;= M$85, $B1699 &lt;= M$86-4), GEOMEAN(1+OFFSET(IF(M$93, M199, M349), 0, 0, 5, 1))-1, NA())</f>
        <v>2.4158091222757694E-2</v>
      </c>
      <c r="X1699" s="49" t="e">
        <f t="array" aca="1" ref="X1699" ca="1">IF(AND($B1699 &gt;= X$85, $B1699 &lt;= X$86-4), GEOMEAN(1+OFFSET(IF(X$93, X199, X349), 0, 0, 5, 1))-1, NA())</f>
        <v>#N/A</v>
      </c>
      <c r="AB1699" s="466"/>
      <c r="AC1699" s="466"/>
      <c r="AD1699" s="466"/>
      <c r="AE1699" s="466"/>
      <c r="AG1699" s="466"/>
      <c r="AM1699" s="466"/>
      <c r="AN1699" s="466"/>
      <c r="AO1699" s="466"/>
      <c r="AP1699" s="466"/>
      <c r="AQ1699" s="466"/>
      <c r="AS1699" s="466"/>
    </row>
    <row r="1700" spans="2:45">
      <c r="B1700" s="48">
        <f t="shared" si="1139"/>
        <v>1974</v>
      </c>
      <c r="M1700" s="49">
        <f t="array" aca="1" ref="M1700" ca="1">IF(AND($B1700 &gt;= M$85, $B1700 &lt;= M$86-4), GEOMEAN(1+OFFSET(IF(M$93, M200, M350), 0, 0, 5, 1))-1, NA())</f>
        <v>7.6697925843131065E-2</v>
      </c>
      <c r="X1700" s="49" t="e">
        <f t="array" aca="1" ref="X1700" ca="1">IF(AND($B1700 &gt;= X$85, $B1700 &lt;= X$86-4), GEOMEAN(1+OFFSET(IF(X$93, X200, X350), 0, 0, 5, 1))-1, NA())</f>
        <v>#N/A</v>
      </c>
      <c r="AB1700" s="466"/>
      <c r="AC1700" s="466"/>
      <c r="AD1700" s="466"/>
      <c r="AE1700" s="466"/>
      <c r="AG1700" s="466"/>
      <c r="AM1700" s="466"/>
      <c r="AN1700" s="466"/>
      <c r="AO1700" s="466"/>
      <c r="AP1700" s="466"/>
      <c r="AQ1700" s="466"/>
      <c r="AS1700" s="466"/>
    </row>
    <row r="1701" spans="2:45">
      <c r="B1701" s="48">
        <f t="shared" si="1139"/>
        <v>1975</v>
      </c>
      <c r="M1701" s="49">
        <f t="array" aca="1" ref="M1701" ca="1">IF(AND($B1701 &gt;= M$85, $B1701 &lt;= M$86-4), GEOMEAN(1+OFFSET(IF(M$93, M201, M351), 0, 0, 5, 1))-1, NA())</f>
        <v>0.15215058640717061</v>
      </c>
      <c r="X1701" s="49" t="e">
        <f t="array" aca="1" ref="X1701" ca="1">IF(AND($B1701 &gt;= X$85, $B1701 &lt;= X$86-4), GEOMEAN(1+OFFSET(IF(X$93, X201, X351), 0, 0, 5, 1))-1, NA())</f>
        <v>#N/A</v>
      </c>
      <c r="AB1701" s="466"/>
      <c r="AC1701" s="466"/>
      <c r="AD1701" s="466"/>
      <c r="AE1701" s="466"/>
      <c r="AG1701" s="466"/>
      <c r="AM1701" s="466"/>
      <c r="AN1701" s="466"/>
      <c r="AO1701" s="466"/>
      <c r="AP1701" s="466"/>
      <c r="AQ1701" s="466"/>
      <c r="AS1701" s="466"/>
    </row>
    <row r="1702" spans="2:45">
      <c r="B1702" s="48">
        <f t="shared" si="1139"/>
        <v>1976</v>
      </c>
      <c r="M1702" s="49">
        <f t="array" aca="1" ref="M1702" ca="1">IF(AND($B1702 &gt;= M$85, $B1702 &lt;= M$86-4), GEOMEAN(1+OFFSET(IF(M$93, M202, M352), 0, 0, 5, 1))-1, NA())</f>
        <v>0.14107203007042335</v>
      </c>
      <c r="X1702" s="49" t="e">
        <f t="array" aca="1" ref="X1702" ca="1">IF(AND($B1702 &gt;= X$85, $B1702 &lt;= X$86-4), GEOMEAN(1+OFFSET(IF(X$93, X202, X352), 0, 0, 5, 1))-1, NA())</f>
        <v>#N/A</v>
      </c>
      <c r="AB1702" s="466"/>
      <c r="AC1702" s="466"/>
      <c r="AD1702" s="466"/>
      <c r="AE1702" s="466"/>
      <c r="AG1702" s="466"/>
      <c r="AM1702" s="466"/>
      <c r="AN1702" s="466"/>
      <c r="AO1702" s="466"/>
      <c r="AP1702" s="466"/>
      <c r="AQ1702" s="466"/>
      <c r="AS1702" s="466"/>
    </row>
    <row r="1703" spans="2:45">
      <c r="B1703" s="48">
        <f t="shared" si="1139"/>
        <v>1977</v>
      </c>
      <c r="M1703" s="49">
        <f t="array" aca="1" ref="M1703" ca="1">IF(AND($B1703 &gt;= M$85, $B1703 &lt;= M$86-4), GEOMEAN(1+OFFSET(IF(M$93, M203, M353), 0, 0, 5, 1))-1, NA())</f>
        <v>0.10156361868216646</v>
      </c>
      <c r="X1703" s="49" t="e">
        <f t="array" aca="1" ref="X1703" ca="1">IF(AND($B1703 &gt;= X$85, $B1703 &lt;= X$86-4), GEOMEAN(1+OFFSET(IF(X$93, X203, X353), 0, 0, 5, 1))-1, NA())</f>
        <v>#N/A</v>
      </c>
      <c r="AB1703" s="466"/>
      <c r="AC1703" s="466"/>
      <c r="AD1703" s="466"/>
      <c r="AE1703" s="466"/>
      <c r="AG1703" s="466"/>
      <c r="AM1703" s="466"/>
      <c r="AN1703" s="466"/>
      <c r="AO1703" s="466"/>
      <c r="AP1703" s="466"/>
      <c r="AQ1703" s="466"/>
      <c r="AS1703" s="466"/>
    </row>
    <row r="1704" spans="2:45">
      <c r="B1704" s="48">
        <f t="shared" si="1139"/>
        <v>1978</v>
      </c>
      <c r="M1704" s="49">
        <f t="array" aca="1" ref="M1704" ca="1">IF(AND($B1704 &gt;= M$85, $B1704 &lt;= M$86-4), GEOMEAN(1+OFFSET(IF(M$93, M204, M354), 0, 0, 5, 1))-1, NA())</f>
        <v>0.12859973902875188</v>
      </c>
      <c r="X1704" s="49" t="e">
        <f t="array" aca="1" ref="X1704" ca="1">IF(AND($B1704 &gt;= X$85, $B1704 &lt;= X$86-4), GEOMEAN(1+OFFSET(IF(X$93, X204, X354), 0, 0, 5, 1))-1, NA())</f>
        <v>#N/A</v>
      </c>
      <c r="AB1704" s="466"/>
      <c r="AC1704" s="466"/>
      <c r="AD1704" s="466"/>
      <c r="AE1704" s="466"/>
      <c r="AG1704" s="466"/>
      <c r="AM1704" s="466"/>
      <c r="AN1704" s="466"/>
      <c r="AO1704" s="466"/>
      <c r="AP1704" s="466"/>
      <c r="AQ1704" s="466"/>
      <c r="AS1704" s="466"/>
    </row>
    <row r="1705" spans="2:45">
      <c r="B1705" s="48">
        <f t="shared" si="1139"/>
        <v>1979</v>
      </c>
      <c r="M1705" s="49">
        <f t="array" aca="1" ref="M1705" ca="1">IF(AND($B1705 &gt;= M$85, $B1705 &lt;= M$86-4), GEOMEAN(1+OFFSET(IF(M$93, M205, M355), 0, 0, 5, 1))-1, NA())</f>
        <v>0.14098308671432802</v>
      </c>
      <c r="X1705" s="49" t="e">
        <f t="array" aca="1" ref="X1705" ca="1">IF(AND($B1705 &gt;= X$85, $B1705 &lt;= X$86-4), GEOMEAN(1+OFFSET(IF(X$93, X205, X355), 0, 0, 5, 1))-1, NA())</f>
        <v>#N/A</v>
      </c>
      <c r="AB1705" s="466"/>
      <c r="AC1705" s="466"/>
      <c r="AD1705" s="466"/>
      <c r="AE1705" s="466"/>
      <c r="AG1705" s="466"/>
      <c r="AM1705" s="466"/>
      <c r="AN1705" s="466"/>
      <c r="AO1705" s="466"/>
      <c r="AP1705" s="466"/>
      <c r="AQ1705" s="466"/>
      <c r="AS1705" s="466"/>
    </row>
    <row r="1706" spans="2:45">
      <c r="B1706" s="48">
        <f t="shared" si="1139"/>
        <v>1980</v>
      </c>
      <c r="M1706" s="49">
        <f t="array" aca="1" ref="M1706" ca="1">IF(AND($B1706 &gt;= M$85, $B1706 &lt;= M$86-4), GEOMEAN(1+OFFSET(IF(M$93, M206, M356), 0, 0, 5, 1))-1, NA())</f>
        <v>0.12382975528229023</v>
      </c>
      <c r="X1706" s="49" t="e">
        <f t="array" aca="1" ref="X1706" ca="1">IF(AND($B1706 &gt;= X$85, $B1706 &lt;= X$86-4), GEOMEAN(1+OFFSET(IF(X$93, X206, X356), 0, 0, 5, 1))-1, NA())</f>
        <v>#N/A</v>
      </c>
      <c r="AB1706" s="466"/>
      <c r="AC1706" s="466"/>
      <c r="AD1706" s="466"/>
      <c r="AE1706" s="466"/>
      <c r="AG1706" s="466"/>
      <c r="AM1706" s="466"/>
      <c r="AN1706" s="466"/>
      <c r="AO1706" s="466"/>
      <c r="AP1706" s="466"/>
      <c r="AQ1706" s="466"/>
      <c r="AS1706" s="466"/>
    </row>
    <row r="1707" spans="2:45">
      <c r="B1707" s="48">
        <f t="shared" si="1139"/>
        <v>1981</v>
      </c>
      <c r="M1707" s="49">
        <f t="array" aca="1" ref="M1707" ca="1">IF(AND($B1707 &gt;= M$85, $B1707 &lt;= M$86-4), GEOMEAN(1+OFFSET(IF(M$93, M207, M357), 0, 0, 5, 1))-1, NA())</f>
        <v>0.1443782879607276</v>
      </c>
      <c r="X1707" s="49" t="e">
        <f t="array" aca="1" ref="X1707" ca="1">IF(AND($B1707 &gt;= X$85, $B1707 &lt;= X$86-4), GEOMEAN(1+OFFSET(IF(X$93, X207, X357), 0, 0, 5, 1))-1, NA())</f>
        <v>#N/A</v>
      </c>
      <c r="AB1707" s="466"/>
      <c r="AC1707" s="466"/>
      <c r="AD1707" s="466"/>
      <c r="AE1707" s="466"/>
      <c r="AG1707" s="466"/>
      <c r="AM1707" s="466"/>
      <c r="AN1707" s="466"/>
      <c r="AO1707" s="466"/>
      <c r="AP1707" s="466"/>
      <c r="AQ1707" s="466"/>
      <c r="AS1707" s="466"/>
    </row>
    <row r="1708" spans="2:45">
      <c r="B1708" s="48">
        <f t="shared" si="1139"/>
        <v>1982</v>
      </c>
      <c r="M1708" s="49">
        <f t="array" aca="1" ref="M1708" ca="1">IF(AND($B1708 &gt;= M$85, $B1708 &lt;= M$86-4), GEOMEAN(1+OFFSET(IF(M$93, M208, M358), 0, 0, 5, 1))-1, NA())</f>
        <v>0.21162882130790228</v>
      </c>
      <c r="X1708" s="49" t="e">
        <f t="array" aca="1" ref="X1708" ca="1">IF(AND($B1708 &gt;= X$85, $B1708 &lt;= X$86-4), GEOMEAN(1+OFFSET(IF(X$93, X208, X358), 0, 0, 5, 1))-1, NA())</f>
        <v>#N/A</v>
      </c>
      <c r="AB1708" s="466"/>
      <c r="AC1708" s="466"/>
      <c r="AD1708" s="466"/>
      <c r="AE1708" s="466"/>
      <c r="AG1708" s="466"/>
      <c r="AM1708" s="466"/>
      <c r="AN1708" s="466"/>
      <c r="AO1708" s="466"/>
      <c r="AP1708" s="466"/>
      <c r="AQ1708" s="466"/>
      <c r="AS1708" s="466"/>
    </row>
    <row r="1709" spans="2:45">
      <c r="B1709" s="48">
        <f t="shared" si="1139"/>
        <v>1983</v>
      </c>
      <c r="M1709" s="49">
        <f t="array" aca="1" ref="M1709" ca="1">IF(AND($B1709 &gt;= M$85, $B1709 &lt;= M$86-4), GEOMEAN(1+OFFSET(IF(M$93, M209, M359), 0, 0, 5, 1))-1, NA())</f>
        <v>0.19394151533403381</v>
      </c>
      <c r="X1709" s="49" t="e">
        <f t="array" aca="1" ref="X1709" ca="1">IF(AND($B1709 &gt;= X$85, $B1709 &lt;= X$86-4), GEOMEAN(1+OFFSET(IF(X$93, X209, X359), 0, 0, 5, 1))-1, NA())</f>
        <v>#N/A</v>
      </c>
      <c r="AB1709" s="466"/>
      <c r="AC1709" s="466"/>
      <c r="AD1709" s="466"/>
      <c r="AE1709" s="466"/>
      <c r="AG1709" s="466"/>
      <c r="AM1709" s="466"/>
      <c r="AN1709" s="466"/>
      <c r="AO1709" s="466"/>
      <c r="AP1709" s="466"/>
      <c r="AQ1709" s="466"/>
      <c r="AS1709" s="466"/>
    </row>
    <row r="1710" spans="2:45">
      <c r="B1710" s="48">
        <f t="shared" si="1139"/>
        <v>1984</v>
      </c>
      <c r="M1710" s="49">
        <f t="array" aca="1" ref="M1710" ca="1">IF(AND($B1710 &gt;= M$85, $B1710 &lt;= M$86-4), GEOMEAN(1+OFFSET(IF(M$93, M210, M360), 0, 0, 5, 1))-1, NA())</f>
        <v>0.19179943864506055</v>
      </c>
      <c r="X1710" s="49" t="e">
        <f t="array" aca="1" ref="X1710" ca="1">IF(AND($B1710 &gt;= X$85, $B1710 &lt;= X$86-4), GEOMEAN(1+OFFSET(IF(X$93, X210, X360), 0, 0, 5, 1))-1, NA())</f>
        <v>#N/A</v>
      </c>
      <c r="AB1710" s="466"/>
      <c r="AC1710" s="466"/>
      <c r="AD1710" s="466"/>
      <c r="AE1710" s="466"/>
      <c r="AG1710" s="466"/>
      <c r="AM1710" s="466"/>
      <c r="AN1710" s="466"/>
      <c r="AO1710" s="466"/>
      <c r="AP1710" s="466"/>
      <c r="AQ1710" s="466"/>
      <c r="AS1710" s="466"/>
    </row>
    <row r="1711" spans="2:45">
      <c r="B1711" s="48">
        <f t="shared" si="1139"/>
        <v>1985</v>
      </c>
      <c r="M1711" s="49">
        <f t="array" aca="1" ref="M1711" ca="1">IF(AND($B1711 &gt;= M$85, $B1711 &lt;= M$86-4), GEOMEAN(1+OFFSET(IF(M$93, M211, M361), 0, 0, 5, 1))-1, NA())</f>
        <v>0.22273506751583194</v>
      </c>
      <c r="X1711" s="49">
        <f t="array" aca="1" ref="X1711" ca="1">IF(AND($B1711 &gt;= X$85, $B1711 &lt;= X$86-4), GEOMEAN(1+OFFSET(IF(X$93, X211, X361), 0, 0, 5, 1))-1, NA())</f>
        <v>0.20010238641357003</v>
      </c>
      <c r="AB1711" s="466"/>
      <c r="AC1711" s="466"/>
      <c r="AD1711" s="466"/>
      <c r="AE1711" s="466"/>
      <c r="AG1711" s="466"/>
      <c r="AM1711" s="466"/>
      <c r="AN1711" s="466"/>
      <c r="AO1711" s="466"/>
      <c r="AP1711" s="466"/>
      <c r="AQ1711" s="466"/>
      <c r="AS1711" s="466"/>
    </row>
    <row r="1712" spans="2:45">
      <c r="B1712" s="48">
        <f t="shared" si="1139"/>
        <v>1986</v>
      </c>
      <c r="M1712" s="49">
        <f t="array" aca="1" ref="M1712" ca="1">IF(AND($B1712 &gt;= M$85, $B1712 &lt;= M$86-4), GEOMEAN(1+OFFSET(IF(M$93, M212, M362), 0, 0, 5, 1))-1, NA())</f>
        <v>0.13090386738582627</v>
      </c>
      <c r="X1712" s="49">
        <f t="array" aca="1" ref="X1712" ca="1">IF(AND($B1712 &gt;= X$85, $B1712 &lt;= X$86-4), GEOMEAN(1+OFFSET(IF(X$93, X212, X362), 0, 0, 5, 1))-1, NA())</f>
        <v>0.11214959150102977</v>
      </c>
      <c r="AB1712" s="466"/>
      <c r="AC1712" s="466"/>
      <c r="AD1712" s="466"/>
      <c r="AE1712" s="466"/>
      <c r="AG1712" s="466"/>
      <c r="AM1712" s="466"/>
      <c r="AN1712" s="466"/>
      <c r="AO1712" s="466"/>
      <c r="AP1712" s="466"/>
      <c r="AQ1712" s="466"/>
      <c r="AS1712" s="466"/>
    </row>
    <row r="1713" spans="2:45">
      <c r="B1713" s="48">
        <f t="shared" si="1139"/>
        <v>1987</v>
      </c>
      <c r="M1713" s="49">
        <f t="array" aca="1" ref="M1713" ca="1">IF(AND($B1713 &gt;= M$85, $B1713 &lt;= M$86-4), GEOMEAN(1+OFFSET(IF(M$93, M213, M363), 0, 0, 5, 1))-1, NA())</f>
        <v>0.11984568431865705</v>
      </c>
      <c r="X1713" s="49">
        <f t="array" aca="1" ref="X1713" ca="1">IF(AND($B1713 &gt;= X$85, $B1713 &lt;= X$86-4), GEOMEAN(1+OFFSET(IF(X$93, X213, X363), 0, 0, 5, 1))-1, NA())</f>
        <v>0.11057518863980609</v>
      </c>
      <c r="AB1713" s="466"/>
      <c r="AC1713" s="466"/>
      <c r="AD1713" s="466"/>
      <c r="AE1713" s="466"/>
      <c r="AG1713" s="466"/>
      <c r="AM1713" s="466"/>
      <c r="AN1713" s="466"/>
      <c r="AO1713" s="466"/>
      <c r="AP1713" s="466"/>
      <c r="AQ1713" s="466"/>
      <c r="AS1713" s="466"/>
    </row>
    <row r="1714" spans="2:45">
      <c r="B1714" s="48">
        <f t="shared" si="1139"/>
        <v>1988</v>
      </c>
      <c r="M1714" s="49">
        <f t="array" aca="1" ref="M1714" ca="1">IF(AND($B1714 &gt;= M$85, $B1714 &lt;= M$86-4), GEOMEAN(1+OFFSET(IF(M$93, M214, M364), 0, 0, 5, 1))-1, NA())</f>
        <v>0.10845504871212364</v>
      </c>
      <c r="X1714" s="49">
        <f t="array" aca="1" ref="X1714" ca="1">IF(AND($B1714 &gt;= X$85, $B1714 &lt;= X$86-4), GEOMEAN(1+OFFSET(IF(X$93, X214, X364), 0, 0, 5, 1))-1, NA())</f>
        <v>0.10792382352287655</v>
      </c>
      <c r="AB1714" s="466"/>
      <c r="AC1714" s="466"/>
      <c r="AD1714" s="466"/>
      <c r="AE1714" s="466"/>
      <c r="AG1714" s="466"/>
      <c r="AM1714" s="466"/>
      <c r="AN1714" s="466"/>
      <c r="AO1714" s="466"/>
      <c r="AP1714" s="466"/>
      <c r="AQ1714" s="466"/>
      <c r="AS1714" s="466"/>
    </row>
    <row r="1715" spans="2:45">
      <c r="B1715" s="48">
        <f t="shared" si="1139"/>
        <v>1989</v>
      </c>
      <c r="M1715" s="49">
        <f t="array" aca="1" ref="M1715" ca="1">IF(AND($B1715 &gt;= M$85, $B1715 &lt;= M$86-4), GEOMEAN(1+OFFSET(IF(M$93, M215, M365), 0, 0, 5, 1))-1, NA())</f>
        <v>0.10646912440888046</v>
      </c>
      <c r="X1715" s="49">
        <f t="array" aca="1" ref="X1715" ca="1">IF(AND($B1715 &gt;= X$85, $B1715 &lt;= X$86-4), GEOMEAN(1+OFFSET(IF(X$93, X215, X365), 0, 0, 5, 1))-1, NA())</f>
        <v>0.10449967033566732</v>
      </c>
      <c r="AB1715" s="466"/>
      <c r="AC1715" s="466"/>
      <c r="AD1715" s="466"/>
      <c r="AE1715" s="466"/>
      <c r="AG1715" s="466"/>
      <c r="AM1715" s="466"/>
      <c r="AN1715" s="466"/>
      <c r="AO1715" s="466"/>
      <c r="AP1715" s="466"/>
      <c r="AQ1715" s="466"/>
      <c r="AS1715" s="466"/>
    </row>
    <row r="1716" spans="2:45">
      <c r="B1716" s="48">
        <f t="shared" si="1139"/>
        <v>1990</v>
      </c>
      <c r="M1716" s="49">
        <f t="array" aca="1" ref="M1716" ca="1">IF(AND($B1716 &gt;= M$85, $B1716 &lt;= M$86-4), GEOMEAN(1+OFFSET(IF(M$93, M216, M366), 0, 0, 5, 1))-1, NA())</f>
        <v>6.8518324993541269E-2</v>
      </c>
      <c r="X1716" s="49">
        <f t="array" aca="1" ref="X1716" ca="1">IF(AND($B1716 &gt;= X$85, $B1716 &lt;= X$86-4), GEOMEAN(1+OFFSET(IF(X$93, X216, X366), 0, 0, 5, 1))-1, NA())</f>
        <v>7.370848017651177E-2</v>
      </c>
      <c r="AB1716" s="466"/>
      <c r="AC1716" s="466"/>
      <c r="AD1716" s="466"/>
      <c r="AE1716" s="466"/>
      <c r="AG1716" s="466"/>
      <c r="AM1716" s="466"/>
      <c r="AN1716" s="466"/>
      <c r="AO1716" s="466"/>
      <c r="AP1716" s="466"/>
      <c r="AQ1716" s="466"/>
      <c r="AS1716" s="466"/>
    </row>
    <row r="1717" spans="2:45">
      <c r="B1717" s="48">
        <f>B1716+1</f>
        <v>1991</v>
      </c>
      <c r="M1717" s="49">
        <f t="array" aca="1" ref="M1717" ca="1">IF(AND($B1717 &gt;= M$85, $B1717 &lt;= M$86-4), GEOMEAN(1+OFFSET(IF(M$93, M217, M367), 0, 0, 5, 1))-1, NA())</f>
        <v>0.13552681693423541</v>
      </c>
      <c r="X1717" s="49">
        <f t="array" aca="1" ref="X1717" ca="1">IF(AND($B1717 &gt;= X$85, $B1717 &lt;= X$86-4), GEOMEAN(1+OFFSET(IF(X$93, X217, X367), 0, 0, 5, 1))-1, NA())</f>
        <v>0.13921540125204768</v>
      </c>
      <c r="AB1717" s="466"/>
      <c r="AC1717" s="466"/>
      <c r="AD1717" s="466"/>
      <c r="AE1717" s="466"/>
      <c r="AG1717" s="466"/>
      <c r="AM1717" s="466"/>
      <c r="AN1717" s="466"/>
      <c r="AO1717" s="466"/>
      <c r="AP1717" s="466"/>
      <c r="AQ1717" s="466"/>
      <c r="AS1717" s="466"/>
    </row>
    <row r="1718" spans="2:45">
      <c r="B1718" s="48">
        <f t="shared" ref="B1718:B1743" si="1140">B1717+1</f>
        <v>1992</v>
      </c>
      <c r="M1718" s="49">
        <f t="array" aca="1" ref="M1718" ca="1">IF(AND($B1718 &gt;= M$85, $B1718 &lt;= M$86-4), GEOMEAN(1+OFFSET(IF(M$93, M218, M368), 0, 0, 5, 1))-1, NA())</f>
        <v>0.11417903838941634</v>
      </c>
      <c r="X1718" s="49">
        <f t="array" aca="1" ref="X1718" ca="1">IF(AND($B1718 &gt;= X$85, $B1718 &lt;= X$86-4), GEOMEAN(1+OFFSET(IF(X$93, X218, X368), 0, 0, 5, 1))-1, NA())</f>
        <v>0.1159944522949814</v>
      </c>
      <c r="AB1718" s="466"/>
      <c r="AC1718" s="466"/>
      <c r="AD1718" s="466"/>
      <c r="AE1718" s="466"/>
      <c r="AG1718" s="466"/>
      <c r="AM1718" s="466"/>
      <c r="AN1718" s="466"/>
      <c r="AO1718" s="466"/>
      <c r="AP1718" s="466"/>
      <c r="AQ1718" s="466"/>
      <c r="AS1718" s="466"/>
    </row>
    <row r="1719" spans="2:45">
      <c r="B1719" s="48">
        <f t="shared" si="1140"/>
        <v>1993</v>
      </c>
      <c r="M1719" s="49">
        <f t="array" aca="1" ref="M1719" ca="1">IF(AND($B1719 &gt;= M$85, $B1719 &lt;= M$86-4), GEOMEAN(1+OFFSET(IF(M$93, M219, M369), 0, 0, 5, 1))-1, NA())</f>
        <v>0.14370138357793572</v>
      </c>
      <c r="X1719" s="49">
        <f t="array" aca="1" ref="X1719" ca="1">IF(AND($B1719 &gt;= X$85, $B1719 &lt;= X$86-4), GEOMEAN(1+OFFSET(IF(X$93, X219, X369), 0, 0, 5, 1))-1, NA())</f>
        <v>0.13966393512474973</v>
      </c>
      <c r="AB1719" s="466"/>
      <c r="AC1719" s="466"/>
      <c r="AD1719" s="466"/>
      <c r="AE1719" s="466"/>
      <c r="AG1719" s="466"/>
      <c r="AM1719" s="466"/>
      <c r="AN1719" s="466"/>
      <c r="AO1719" s="466"/>
      <c r="AP1719" s="466"/>
      <c r="AQ1719" s="466"/>
      <c r="AS1719" s="466"/>
    </row>
    <row r="1720" spans="2:45">
      <c r="B1720" s="48">
        <f t="shared" si="1140"/>
        <v>1994</v>
      </c>
      <c r="M1720" s="49">
        <f t="array" aca="1" ref="M1720" ca="1">IF(AND($B1720 &gt;= M$85, $B1720 &lt;= M$86-4), GEOMEAN(1+OFFSET(IF(M$93, M220, M370), 0, 0, 5, 1))-1, NA())</f>
        <v>0.14475492604272655</v>
      </c>
      <c r="X1720" s="49">
        <f t="array" aca="1" ref="X1720" ca="1">IF(AND($B1720 &gt;= X$85, $B1720 &lt;= X$86-4), GEOMEAN(1+OFFSET(IF(X$93, X220, X370), 0, 0, 5, 1))-1, NA())</f>
        <v>0.13254012701157558</v>
      </c>
      <c r="AB1720" s="466"/>
      <c r="AC1720" s="466"/>
      <c r="AD1720" s="466"/>
      <c r="AE1720" s="466"/>
      <c r="AG1720" s="466"/>
      <c r="AM1720" s="466"/>
      <c r="AN1720" s="466"/>
      <c r="AO1720" s="466"/>
      <c r="AP1720" s="466"/>
      <c r="AQ1720" s="466"/>
      <c r="AS1720" s="466"/>
    </row>
    <row r="1721" spans="2:45">
      <c r="B1721" s="48">
        <f t="shared" si="1140"/>
        <v>1995</v>
      </c>
      <c r="M1721" s="49">
        <f t="array" aca="1" ref="M1721" ca="1">IF(AND($B1721 &gt;= M$85, $B1721 &lt;= M$86-4), GEOMEAN(1+OFFSET(IF(M$93, M221, M371), 0, 0, 5, 1))-1, NA())</f>
        <v>0.18590254180557197</v>
      </c>
      <c r="X1721" s="49">
        <f t="array" aca="1" ref="X1721" ca="1">IF(AND($B1721 &gt;= X$85, $B1721 &lt;= X$86-4), GEOMEAN(1+OFFSET(IF(X$93, X221, X371), 0, 0, 5, 1))-1, NA())</f>
        <v>0.16688862754206646</v>
      </c>
      <c r="AB1721" s="466"/>
      <c r="AC1721" s="466"/>
      <c r="AD1721" s="466"/>
      <c r="AE1721" s="466"/>
      <c r="AG1721" s="466"/>
      <c r="AM1721" s="466"/>
      <c r="AN1721" s="466"/>
      <c r="AO1721" s="466"/>
      <c r="AP1721" s="466"/>
      <c r="AQ1721" s="466"/>
      <c r="AS1721" s="466"/>
    </row>
    <row r="1722" spans="2:45">
      <c r="B1722" s="48">
        <f t="shared" si="1140"/>
        <v>1996</v>
      </c>
      <c r="M1722" s="49">
        <f t="array" aca="1" ref="M1722" ca="1">IF(AND($B1722 &gt;= M$85, $B1722 &lt;= M$86-4), GEOMEAN(1+OFFSET(IF(M$93, M222, M372), 0, 0, 5, 1))-1, NA())</f>
        <v>0.11734956480717229</v>
      </c>
      <c r="X1722" s="49">
        <f t="array" aca="1" ref="X1722" ca="1">IF(AND($B1722 &gt;= X$85, $B1722 &lt;= X$86-4), GEOMEAN(1+OFFSET(IF(X$93, X222, X372), 0, 0, 5, 1))-1, NA())</f>
        <v>0.11060582416472364</v>
      </c>
      <c r="AB1722" s="466"/>
      <c r="AC1722" s="466"/>
      <c r="AD1722" s="466"/>
      <c r="AE1722" s="466"/>
      <c r="AG1722" s="466"/>
      <c r="AM1722" s="466"/>
      <c r="AN1722" s="466"/>
      <c r="AO1722" s="466"/>
      <c r="AP1722" s="466"/>
      <c r="AQ1722" s="466"/>
      <c r="AS1722" s="466"/>
    </row>
    <row r="1723" spans="2:45">
      <c r="B1723" s="48">
        <f t="shared" si="1140"/>
        <v>1997</v>
      </c>
      <c r="M1723" s="49">
        <f t="array" aca="1" ref="M1723" ca="1">IF(AND($B1723 &gt;= M$85, $B1723 &lt;= M$86-4), GEOMEAN(1+OFFSET(IF(M$93, M223, M373), 0, 0, 5, 1))-1, NA())</f>
        <v>6.7976721366520776E-2</v>
      </c>
      <c r="X1723" s="49">
        <f t="array" aca="1" ref="X1723" ca="1">IF(AND($B1723 &gt;= X$85, $B1723 &lt;= X$86-4), GEOMEAN(1+OFFSET(IF(X$93, X223, X373), 0, 0, 5, 1))-1, NA())</f>
        <v>7.18436737076944E-2</v>
      </c>
      <c r="AB1723" s="466"/>
      <c r="AC1723" s="466"/>
      <c r="AD1723" s="466"/>
      <c r="AE1723" s="466"/>
      <c r="AG1723" s="466"/>
      <c r="AM1723" s="466"/>
      <c r="AN1723" s="466"/>
      <c r="AO1723" s="466"/>
      <c r="AP1723" s="466"/>
      <c r="AQ1723" s="466"/>
      <c r="AS1723" s="466"/>
    </row>
    <row r="1724" spans="2:45">
      <c r="B1724" s="48">
        <f t="shared" si="1140"/>
        <v>1998</v>
      </c>
      <c r="M1724" s="49">
        <f t="array" aca="1" ref="M1724" ca="1">IF(AND($B1724 &gt;= M$85, $B1724 &lt;= M$86-4), GEOMEAN(1+OFFSET(IF(M$93, M224, M374), 0, 0, 5, 1))-1, NA())</f>
        <v>5.4502132465221731E-3</v>
      </c>
      <c r="X1724" s="49">
        <f t="array" aca="1" ref="X1724" ca="1">IF(AND($B1724 &gt;= X$85, $B1724 &lt;= X$86-4), GEOMEAN(1+OFFSET(IF(X$93, X224, X374), 0, 0, 5, 1))-1, NA())</f>
        <v>1.1009012264069584E-2</v>
      </c>
      <c r="AB1724" s="466"/>
      <c r="AC1724" s="466"/>
      <c r="AD1724" s="466"/>
      <c r="AE1724" s="466"/>
      <c r="AG1724" s="466"/>
      <c r="AM1724" s="466"/>
      <c r="AN1724" s="466"/>
      <c r="AO1724" s="466"/>
      <c r="AP1724" s="466"/>
      <c r="AQ1724" s="466"/>
      <c r="AS1724" s="466"/>
    </row>
    <row r="1725" spans="2:45">
      <c r="B1725" s="48">
        <f t="shared" si="1140"/>
        <v>1999</v>
      </c>
      <c r="M1725" s="49">
        <f t="array" aca="1" ref="M1725" ca="1">IF(AND($B1725 &gt;= M$85, $B1725 &lt;= M$86-4), GEOMEAN(1+OFFSET(IF(M$93, M225, M375), 0, 0, 5, 1))-1, NA())</f>
        <v>2.2806605252738477E-2</v>
      </c>
      <c r="X1725" s="49">
        <f t="array" aca="1" ref="X1725" ca="1">IF(AND($B1725 &gt;= X$85, $B1725 &lt;= X$86-4), GEOMEAN(1+OFFSET(IF(X$93, X225, X375), 0, 0, 5, 1))-1, NA())</f>
        <v>3.7513440374960849E-2</v>
      </c>
      <c r="AB1725" s="466"/>
      <c r="AC1725" s="466"/>
      <c r="AD1725" s="466"/>
      <c r="AE1725" s="466"/>
      <c r="AG1725" s="466"/>
      <c r="AM1725" s="466"/>
      <c r="AN1725" s="466"/>
      <c r="AO1725" s="466"/>
      <c r="AP1725" s="466"/>
      <c r="AQ1725" s="466"/>
      <c r="AS1725" s="466"/>
    </row>
    <row r="1726" spans="2:45">
      <c r="B1726" s="48">
        <f t="shared" si="1140"/>
        <v>2000</v>
      </c>
      <c r="M1726" s="49">
        <f t="array" aca="1" ref="M1726" ca="1">IF(AND($B1726 &gt;= M$85, $B1726 &lt;= M$86-4), GEOMEAN(1+OFFSET(IF(M$93, M226, M376), 0, 0, 5, 1))-1, NA())</f>
        <v>9.9962429018762844E-3</v>
      </c>
      <c r="X1726" s="49">
        <f t="array" aca="1" ref="X1726" ca="1">IF(AND($B1726 &gt;= X$85, $B1726 &lt;= X$86-4), GEOMEAN(1+OFFSET(IF(X$93, X226, X376), 0, 0, 5, 1))-1, NA())</f>
        <v>2.8341311154577831E-2</v>
      </c>
      <c r="AB1726" s="466"/>
      <c r="AC1726" s="466"/>
      <c r="AD1726" s="466"/>
      <c r="AE1726" s="466"/>
      <c r="AG1726" s="466"/>
      <c r="AM1726" s="466"/>
      <c r="AN1726" s="466"/>
      <c r="AO1726" s="466"/>
      <c r="AP1726" s="466"/>
      <c r="AQ1726" s="466"/>
      <c r="AS1726" s="466"/>
    </row>
    <row r="1727" spans="2:45">
      <c r="B1727" s="48">
        <f t="shared" si="1140"/>
        <v>2001</v>
      </c>
      <c r="M1727" s="49">
        <f t="array" aca="1" ref="M1727" ca="1">IF(AND($B1727 &gt;= M$85, $B1727 &lt;= M$86-4), GEOMEAN(1+OFFSET(IF(M$93, M227, M377), 0, 0, 5, 1))-1, NA())</f>
        <v>4.2483560288048006E-2</v>
      </c>
      <c r="X1727" s="49">
        <f t="array" aca="1" ref="X1727" ca="1">IF(AND($B1727 &gt;= X$85, $B1727 &lt;= X$86-4), GEOMEAN(1+OFFSET(IF(X$93, X227, X377), 0, 0, 5, 1))-1, NA())</f>
        <v>5.1067371299498898E-2</v>
      </c>
      <c r="AB1727" s="466"/>
      <c r="AC1727" s="466"/>
      <c r="AD1727" s="466"/>
      <c r="AE1727" s="466"/>
      <c r="AG1727" s="466"/>
      <c r="AM1727" s="466"/>
      <c r="AN1727" s="466"/>
      <c r="AO1727" s="466"/>
      <c r="AP1727" s="466"/>
      <c r="AQ1727" s="466"/>
      <c r="AS1727" s="466"/>
    </row>
    <row r="1728" spans="2:45">
      <c r="B1728" s="48">
        <f t="shared" si="1140"/>
        <v>2002</v>
      </c>
      <c r="M1728" s="49">
        <f t="array" aca="1" ref="M1728" ca="1">IF(AND($B1728 &gt;= M$85, $B1728 &lt;= M$86-4), GEOMEAN(1+OFFSET(IF(M$93, M228, M378), 0, 0, 5, 1))-1, NA())</f>
        <v>9.7512068899324289E-2</v>
      </c>
      <c r="X1728" s="49">
        <f t="array" aca="1" ref="X1728" ca="1">IF(AND($B1728 &gt;= X$85, $B1728 &lt;= X$86-4), GEOMEAN(1+OFFSET(IF(X$93, X228, X378), 0, 0, 5, 1))-1, NA())</f>
        <v>9.3926152805068996E-2</v>
      </c>
      <c r="AB1728" s="466"/>
      <c r="AC1728" s="466"/>
      <c r="AD1728" s="466"/>
      <c r="AE1728" s="466"/>
      <c r="AG1728" s="466"/>
      <c r="AM1728" s="466"/>
      <c r="AN1728" s="466"/>
      <c r="AO1728" s="466"/>
      <c r="AP1728" s="466"/>
      <c r="AQ1728" s="466"/>
      <c r="AS1728" s="466"/>
    </row>
    <row r="1729" spans="2:45">
      <c r="B1729" s="48">
        <f t="shared" si="1140"/>
        <v>2003</v>
      </c>
      <c r="M1729" s="49">
        <f t="array" aca="1" ref="M1729" ca="1">IF(AND($B1729 &gt;= M$85, $B1729 &lt;= M$86-4), GEOMEAN(1+OFFSET(IF(M$93, M229, M379), 0, 0, 5, 1))-1, NA())</f>
        <v>0.1486093008480589</v>
      </c>
      <c r="X1729" s="49">
        <f t="array" aca="1" ref="X1729" ca="1">IF(AND($B1729 &gt;= X$85, $B1729 &lt;= X$86-4), GEOMEAN(1+OFFSET(IF(X$93, X229, X379), 0, 0, 5, 1))-1, NA())</f>
        <v>0.13829334214226496</v>
      </c>
      <c r="AB1729" s="466"/>
      <c r="AC1729" s="466"/>
      <c r="AD1729" s="466"/>
      <c r="AE1729" s="466"/>
      <c r="AG1729" s="466"/>
      <c r="AM1729" s="466"/>
      <c r="AN1729" s="466"/>
      <c r="AO1729" s="466"/>
      <c r="AP1729" s="466"/>
      <c r="AQ1729" s="466"/>
      <c r="AS1729" s="466"/>
    </row>
    <row r="1730" spans="2:45">
      <c r="B1730" s="48">
        <f t="shared" si="1140"/>
        <v>2004</v>
      </c>
      <c r="M1730" s="49">
        <f t="array" aca="1" ref="M1730" ca="1">IF(AND($B1730 &gt;= M$85, $B1730 &lt;= M$86-4), GEOMEAN(1+OFFSET(IF(M$93, M230, M380), 0, 0, 5, 1))-1, NA())</f>
        <v>1.4940389258315534E-2</v>
      </c>
      <c r="X1730" s="49">
        <f t="array" aca="1" ref="X1730" ca="1">IF(AND($B1730 &gt;= X$85, $B1730 &lt;= X$86-4), GEOMEAN(1+OFFSET(IF(X$93, X230, X380), 0, 0, 5, 1))-1, NA())</f>
        <v>1.5065088691835093E-2</v>
      </c>
      <c r="AB1730" s="466"/>
      <c r="AC1730" s="466"/>
      <c r="AD1730" s="466"/>
      <c r="AE1730" s="466"/>
      <c r="AG1730" s="466"/>
      <c r="AM1730" s="466"/>
      <c r="AN1730" s="466"/>
      <c r="AO1730" s="466"/>
      <c r="AP1730" s="466"/>
      <c r="AQ1730" s="466"/>
      <c r="AS1730" s="466"/>
    </row>
    <row r="1731" spans="2:45">
      <c r="B1731" s="48">
        <f t="shared" si="1140"/>
        <v>2005</v>
      </c>
      <c r="M1731" s="49">
        <f t="array" aca="1" ref="M1731" ca="1">IF(AND($B1731 &gt;= M$85, $B1731 &lt;= M$86-4), GEOMEAN(1+OFFSET(IF(M$93, M231, M381), 0, 0, 5, 1))-1, NA())</f>
        <v>3.754380024060322E-2</v>
      </c>
      <c r="X1731" s="49">
        <f t="array" aca="1" ref="X1731" ca="1">IF(AND($B1731 &gt;= X$85, $B1731 &lt;= X$86-4), GEOMEAN(1+OFFSET(IF(X$93, X231, X381), 0, 0, 5, 1))-1, NA())</f>
        <v>3.3478644720488004E-2</v>
      </c>
      <c r="AB1731" s="466"/>
      <c r="AC1731" s="466"/>
      <c r="AD1731" s="466"/>
      <c r="AE1731" s="466"/>
      <c r="AG1731" s="466"/>
      <c r="AM1731" s="466"/>
      <c r="AN1731" s="466"/>
      <c r="AO1731" s="466"/>
      <c r="AP1731" s="466"/>
      <c r="AQ1731" s="466"/>
      <c r="AS1731" s="466"/>
    </row>
    <row r="1732" spans="2:45">
      <c r="B1732" s="48">
        <f t="shared" si="1140"/>
        <v>2006</v>
      </c>
      <c r="M1732" s="49">
        <f t="array" aca="1" ref="M1732" ca="1">IF(AND($B1732 &gt;= M$85, $B1732 &lt;= M$86-4), GEOMEAN(1+OFFSET(IF(M$93, M232, M382), 0, 0, 5, 1))-1, NA())</f>
        <v>4.7015171214281226E-2</v>
      </c>
      <c r="X1732" s="49">
        <f t="array" aca="1" ref="X1732" ca="1">IF(AND($B1732 &gt;= X$85, $B1732 &lt;= X$86-4), GEOMEAN(1+OFFSET(IF(X$93, X232, X382), 0, 0, 5, 1))-1, NA())</f>
        <v>4.6625033080198719E-2</v>
      </c>
      <c r="AB1732" s="466"/>
      <c r="AC1732" s="466"/>
      <c r="AD1732" s="466"/>
      <c r="AE1732" s="466"/>
      <c r="AG1732" s="466"/>
      <c r="AM1732" s="466"/>
      <c r="AN1732" s="466"/>
      <c r="AO1732" s="466"/>
      <c r="AP1732" s="466"/>
      <c r="AQ1732" s="466"/>
      <c r="AS1732" s="466"/>
    </row>
    <row r="1733" spans="2:45">
      <c r="B1733" s="48">
        <f t="shared" si="1140"/>
        <v>2007</v>
      </c>
      <c r="M1733" s="49">
        <f t="array" aca="1" ref="M1733" ca="1">IF(AND($B1733 &gt;= M$85, $B1733 &lt;= M$86-4), GEOMEAN(1+OFFSET(IF(M$93, M233, M383), 0, 0, 5, 1))-1, NA())</f>
        <v>1.0471781061123897E-2</v>
      </c>
      <c r="X1733" s="49">
        <f t="array" aca="1" ref="X1733" ca="1">IF(AND($B1733 &gt;= X$85, $B1733 &lt;= X$86-4), GEOMEAN(1+OFFSET(IF(X$93, X233, X383), 0, 0, 5, 1))-1, NA())</f>
        <v>1.1712991779741833E-2</v>
      </c>
      <c r="AB1733" s="466"/>
      <c r="AC1733" s="466"/>
      <c r="AD1733" s="466"/>
      <c r="AE1733" s="466"/>
      <c r="AG1733" s="466"/>
      <c r="AM1733" s="466"/>
      <c r="AN1733" s="466"/>
      <c r="AO1733" s="466"/>
      <c r="AP1733" s="466"/>
      <c r="AQ1733" s="466"/>
      <c r="AS1733" s="466"/>
    </row>
    <row r="1734" spans="2:45">
      <c r="B1734" s="48">
        <f t="shared" si="1140"/>
        <v>2008</v>
      </c>
      <c r="M1734" s="49">
        <f t="array" aca="1" ref="M1734" ca="1">IF(AND($B1734 &gt;= M$85, $B1734 &lt;= M$86-4), GEOMEAN(1+OFFSET(IF(M$93, M234, M384), 0, 0, 5, 1))-1, NA())</f>
        <v>2.0654799468385665E-2</v>
      </c>
      <c r="X1734" s="49">
        <f t="array" aca="1" ref="X1734" ca="1">IF(AND($B1734 &gt;= X$85, $B1734 &lt;= X$86-4), GEOMEAN(1+OFFSET(IF(X$93, X234, X384), 0, 0, 5, 1))-1, NA())</f>
        <v>2.5368170635992504E-2</v>
      </c>
      <c r="AB1734" s="466"/>
      <c r="AC1734" s="466"/>
      <c r="AD1734" s="466"/>
      <c r="AE1734" s="466"/>
      <c r="AG1734" s="466"/>
      <c r="AM1734" s="466"/>
      <c r="AN1734" s="466"/>
      <c r="AO1734" s="466"/>
      <c r="AP1734" s="466"/>
      <c r="AQ1734" s="466"/>
      <c r="AS1734" s="466"/>
    </row>
    <row r="1735" spans="2:45">
      <c r="B1735" s="48">
        <f t="shared" si="1140"/>
        <v>2009</v>
      </c>
      <c r="M1735" s="49">
        <f t="array" aca="1" ref="M1735" ca="1">IF(AND($B1735 &gt;= M$85, $B1735 &lt;= M$86-4), GEOMEAN(1+OFFSET(IF(M$93, M235, M385), 0, 0, 5, 1))-1, NA())</f>
        <v>0.14063446557489057</v>
      </c>
      <c r="X1735" s="49">
        <f t="array" aca="1" ref="X1735" ca="1">IF(AND($B1735 &gt;= X$85, $B1735 &lt;= X$86-4), GEOMEAN(1+OFFSET(IF(X$93, X235, X385), 0, 0, 5, 1))-1, NA())</f>
        <v>0.13883612400316347</v>
      </c>
      <c r="AB1735" s="466"/>
      <c r="AC1735" s="466"/>
      <c r="AD1735" s="466"/>
      <c r="AE1735" s="466"/>
      <c r="AG1735" s="466"/>
      <c r="AM1735" s="466"/>
      <c r="AN1735" s="466"/>
      <c r="AO1735" s="466"/>
      <c r="AP1735" s="466"/>
      <c r="AQ1735" s="466"/>
      <c r="AS1735" s="466"/>
    </row>
    <row r="1736" spans="2:45">
      <c r="B1736" s="48">
        <f t="shared" si="1140"/>
        <v>2010</v>
      </c>
      <c r="M1736" s="49">
        <f t="array" aca="1" ref="M1736" ca="1">IF(AND($B1736 &gt;= M$85, $B1736 &lt;= M$86-4), GEOMEAN(1+OFFSET(IF(M$93, M236, M386), 0, 0, 5, 1))-1, NA())</f>
        <v>0.10110570292632604</v>
      </c>
      <c r="X1736" s="49">
        <f t="array" aca="1" ref="X1736" ca="1">IF(AND($B1736 &gt;= X$85, $B1736 &lt;= X$86-4), GEOMEAN(1+OFFSET(IF(X$93, X236, X386), 0, 0, 5, 1))-1, NA())</f>
        <v>0.1000427084096609</v>
      </c>
      <c r="AB1736" s="466"/>
      <c r="AC1736" s="466"/>
      <c r="AD1736" s="466"/>
      <c r="AE1736" s="466"/>
      <c r="AG1736" s="466"/>
      <c r="AM1736" s="466"/>
      <c r="AN1736" s="466"/>
      <c r="AO1736" s="466"/>
      <c r="AP1736" s="466"/>
      <c r="AQ1736" s="466"/>
      <c r="AS1736" s="466"/>
    </row>
    <row r="1737" spans="2:45">
      <c r="B1737" s="48">
        <f t="shared" si="1140"/>
        <v>2011</v>
      </c>
      <c r="M1737" s="49">
        <f t="array" aca="1" ref="M1737" ca="1">IF(AND($B1737 &gt;= M$85, $B1737 &lt;= M$86-4), GEOMEAN(1+OFFSET(IF(M$93, M237, M387), 0, 0, 5, 1))-1, NA())</f>
        <v>7.1816139217943498E-2</v>
      </c>
      <c r="X1737" s="49">
        <f t="array" aca="1" ref="X1737" ca="1">IF(AND($B1737 &gt;= X$85, $B1737 &lt;= X$86-4), GEOMEAN(1+OFFSET(IF(X$93, X237, X387), 0, 0, 5, 1))-1, NA())</f>
        <v>7.1104862522613166E-2</v>
      </c>
      <c r="AB1737" s="466"/>
      <c r="AC1737" s="466"/>
      <c r="AD1737" s="466"/>
      <c r="AE1737" s="466"/>
      <c r="AG1737" s="466"/>
      <c r="AM1737" s="466"/>
      <c r="AN1737" s="466"/>
      <c r="AO1737" s="466"/>
      <c r="AP1737" s="466"/>
      <c r="AQ1737" s="466"/>
      <c r="AS1737" s="466"/>
    </row>
    <row r="1738" spans="2:45">
      <c r="B1738" s="48">
        <f t="shared" si="1140"/>
        <v>2012</v>
      </c>
      <c r="M1738" s="49">
        <f t="array" aca="1" ref="M1738" ca="1">IF(AND($B1738 &gt;= M$85, $B1738 &lt;= M$86-4), GEOMEAN(1+OFFSET(IF(M$93, M238, M388), 0, 0, 5, 1))-1, NA())</f>
        <v>9.4011207115516138E-2</v>
      </c>
      <c r="X1738" s="49">
        <f t="array" aca="1" ref="X1738" ca="1">IF(AND($B1738 &gt;= X$85, $B1738 &lt;= X$86-4), GEOMEAN(1+OFFSET(IF(X$93, X238, X388), 0, 0, 5, 1))-1, NA())</f>
        <v>9.4393537867487387E-2</v>
      </c>
      <c r="AB1738" s="466"/>
      <c r="AC1738" s="466"/>
      <c r="AD1738" s="466"/>
      <c r="AE1738" s="466"/>
      <c r="AG1738" s="466"/>
      <c r="AM1738" s="466"/>
      <c r="AN1738" s="466"/>
      <c r="AO1738" s="466"/>
      <c r="AP1738" s="466"/>
      <c r="AQ1738" s="466"/>
      <c r="AS1738" s="466"/>
    </row>
    <row r="1739" spans="2:45">
      <c r="B1739" s="48">
        <f t="shared" si="1140"/>
        <v>2013</v>
      </c>
      <c r="M1739" s="49" t="e">
        <f t="array" aca="1" ref="M1739" ca="1">IF(AND($B1739 &gt;= M$85, $B1739 &lt;= M$86-4), GEOMEAN(1+OFFSET(IF(M$93, M239, M389), 0, 0, 5, 1))-1, NA())</f>
        <v>#N/A</v>
      </c>
      <c r="X1739" s="49" t="e">
        <f t="array" aca="1" ref="X1739" ca="1">IF(AND($B1739 &gt;= X$85, $B1739 &lt;= X$86-4), GEOMEAN(1+OFFSET(IF(X$93, X239, X389), 0, 0, 5, 1))-1, NA())</f>
        <v>#N/A</v>
      </c>
      <c r="AB1739" s="466"/>
      <c r="AC1739" s="466"/>
      <c r="AD1739" s="466"/>
      <c r="AE1739" s="466"/>
      <c r="AG1739" s="466"/>
      <c r="AM1739" s="466"/>
      <c r="AN1739" s="466"/>
      <c r="AO1739" s="466"/>
      <c r="AP1739" s="466"/>
      <c r="AQ1739" s="466"/>
      <c r="AS1739" s="466"/>
    </row>
    <row r="1740" spans="2:45">
      <c r="B1740" s="48">
        <f t="shared" si="1140"/>
        <v>2014</v>
      </c>
      <c r="M1740" s="49" t="e">
        <f t="array" aca="1" ref="M1740" ca="1">IF(AND($B1740 &gt;= M$85, $B1740 &lt;= M$86-4), GEOMEAN(1+OFFSET(IF(M$93, M240, M390), 0, 0, 5, 1))-1, NA())</f>
        <v>#N/A</v>
      </c>
      <c r="X1740" s="49" t="e">
        <f t="array" aca="1" ref="X1740" ca="1">IF(AND($B1740 &gt;= X$85, $B1740 &lt;= X$86-4), GEOMEAN(1+OFFSET(IF(X$93, X240, X390), 0, 0, 5, 1))-1, NA())</f>
        <v>#N/A</v>
      </c>
      <c r="AB1740" s="466"/>
      <c r="AC1740" s="466"/>
      <c r="AD1740" s="466"/>
      <c r="AE1740" s="466"/>
      <c r="AG1740" s="466"/>
      <c r="AM1740" s="466"/>
      <c r="AN1740" s="466"/>
      <c r="AO1740" s="466"/>
      <c r="AP1740" s="466"/>
      <c r="AQ1740" s="466"/>
      <c r="AS1740" s="466"/>
    </row>
    <row r="1741" spans="2:45">
      <c r="B1741" s="48">
        <f t="shared" si="1140"/>
        <v>2015</v>
      </c>
      <c r="M1741" s="49" t="e">
        <f t="array" aca="1" ref="M1741" ca="1">IF(AND($B1741 &gt;= M$85, $B1741 &lt;= M$86-4), GEOMEAN(1+OFFSET(IF(M$93, M241, M391), 0, 0, 5, 1))-1, NA())</f>
        <v>#N/A</v>
      </c>
      <c r="X1741" s="49" t="e">
        <f t="array" aca="1" ref="X1741" ca="1">IF(AND($B1741 &gt;= X$85, $B1741 &lt;= X$86-4), GEOMEAN(1+OFFSET(IF(X$93, X241, X391), 0, 0, 5, 1))-1, NA())</f>
        <v>#N/A</v>
      </c>
      <c r="AB1741" s="466"/>
      <c r="AC1741" s="466"/>
      <c r="AD1741" s="466"/>
      <c r="AE1741" s="466"/>
      <c r="AG1741" s="466"/>
      <c r="AM1741" s="466"/>
      <c r="AN1741" s="466"/>
      <c r="AO1741" s="466"/>
      <c r="AP1741" s="466"/>
      <c r="AQ1741" s="466"/>
      <c r="AS1741" s="466"/>
    </row>
    <row r="1742" spans="2:45">
      <c r="B1742" s="48">
        <f t="shared" si="1140"/>
        <v>2016</v>
      </c>
      <c r="M1742" s="49" t="e">
        <f t="array" aca="1" ref="M1742" ca="1">IF(AND($B1742 &gt;= M$85, $B1742 &lt;= M$86-4), GEOMEAN(1+OFFSET(IF(M$93, M242, M392), 0, 0, 5, 1))-1, NA())</f>
        <v>#N/A</v>
      </c>
      <c r="X1742" s="49" t="e">
        <f t="array" aca="1" ref="X1742" ca="1">IF(AND($B1742 &gt;= X$85, $B1742 &lt;= X$86-4), GEOMEAN(1+OFFSET(IF(X$93, X242, X392), 0, 0, 5, 1))-1, NA())</f>
        <v>#N/A</v>
      </c>
      <c r="AB1742" s="466"/>
      <c r="AC1742" s="466"/>
      <c r="AD1742" s="466"/>
      <c r="AE1742" s="466"/>
      <c r="AG1742" s="466"/>
      <c r="AM1742" s="466"/>
      <c r="AN1742" s="466"/>
      <c r="AO1742" s="466"/>
      <c r="AP1742" s="466"/>
      <c r="AQ1742" s="466"/>
      <c r="AS1742" s="466"/>
    </row>
    <row r="1743" spans="2:45">
      <c r="B1743" s="48">
        <f t="shared" si="1140"/>
        <v>2017</v>
      </c>
      <c r="M1743" s="49" t="e">
        <f t="array" aca="1" ref="M1743" ca="1">IF(AND($B1743 &gt;= M$85, $B1743 &lt;= M$86-4), GEOMEAN(1+OFFSET(IF(M$93, M243, M393), 0, 0, 5, 1))-1, NA())</f>
        <v>#N/A</v>
      </c>
      <c r="X1743" s="49" t="e">
        <f t="array" aca="1" ref="X1743" ca="1">IF(AND($B1743 &gt;= X$85, $B1743 &lt;= X$86-4), GEOMEAN(1+OFFSET(IF(X$93, X243, X393), 0, 0, 5, 1))-1, NA())</f>
        <v>#N/A</v>
      </c>
      <c r="AB1743" s="466"/>
      <c r="AC1743" s="466"/>
      <c r="AD1743" s="466"/>
      <c r="AE1743" s="466"/>
      <c r="AG1743" s="466"/>
      <c r="AM1743" s="466"/>
      <c r="AN1743" s="466"/>
      <c r="AO1743" s="466"/>
      <c r="AP1743" s="466"/>
      <c r="AQ1743" s="466"/>
      <c r="AS1743" s="466"/>
    </row>
    <row r="1746" spans="1:71">
      <c r="A1746" s="534" t="s">
        <v>955</v>
      </c>
      <c r="B1746" s="308">
        <f>StartYear-1</f>
        <v>1870</v>
      </c>
      <c r="E1746" s="52" t="s">
        <v>954</v>
      </c>
      <c r="I1746" s="466" t="s">
        <v>953</v>
      </c>
      <c r="J1746" s="466" t="s">
        <v>953</v>
      </c>
      <c r="K1746" s="466" t="s">
        <v>953</v>
      </c>
      <c r="M1746" s="49" t="e">
        <f t="array" aca="1" ref="M1746" ca="1">IF(AND($B1746 &gt;= M$85, $B1746 &lt;= M$86-9), GEOMEAN(1+OFFSET(IF(M$93, M96, M246), 0, 0, 10, 1))-1, NA())</f>
        <v>#N/A</v>
      </c>
      <c r="N1746" s="155" t="s">
        <v>953</v>
      </c>
      <c r="X1746" s="49" t="e">
        <f t="array" aca="1" ref="X1746" ca="1">IF(AND($B1746 &gt;= X$85, $B1746 &lt;= X$86-9), GEOMEAN(1+OFFSET(IF(X$93, X96, X246), 0, 0, 10, 1))-1, NA())</f>
        <v>#N/A</v>
      </c>
      <c r="Y1746" s="155" t="s">
        <v>953</v>
      </c>
      <c r="AA1746" s="52" t="s">
        <v>950</v>
      </c>
      <c r="AU1746" s="52" t="s">
        <v>950</v>
      </c>
      <c r="AV1746" s="52"/>
      <c r="AW1746" s="52"/>
      <c r="AX1746" s="52"/>
      <c r="AY1746" s="52"/>
      <c r="AZ1746" s="52"/>
      <c r="BA1746" s="52"/>
      <c r="BB1746" s="52"/>
      <c r="BC1746" s="52"/>
      <c r="BD1746" s="52"/>
      <c r="BE1746" s="52"/>
      <c r="BF1746" s="52"/>
      <c r="BG1746" s="52"/>
      <c r="BH1746" s="52"/>
      <c r="BI1746" s="52"/>
      <c r="BJ1746" s="52"/>
      <c r="BK1746" s="52"/>
      <c r="BL1746" s="52"/>
      <c r="BM1746" s="52"/>
      <c r="BN1746" s="52"/>
      <c r="BO1746" s="52"/>
      <c r="BP1746" s="52"/>
      <c r="BQ1746" s="52"/>
      <c r="BR1746" s="52"/>
      <c r="BS1746" s="52"/>
    </row>
    <row r="1747" spans="1:71">
      <c r="B1747" s="48">
        <f>B1746+1</f>
        <v>1871</v>
      </c>
      <c r="M1747" s="49" t="e">
        <f t="array" aca="1" ref="M1747" ca="1">IF(AND($B1747 &gt;= M$85, $B1747 &lt;= M$86-9), GEOMEAN(1+OFFSET(IF(M$93, M97, M247), 0, 0, 10, 1))-1, NA())</f>
        <v>#N/A</v>
      </c>
      <c r="X1747" s="49" t="e">
        <f t="array" aca="1" ref="X1747" ca="1">IF(AND($B1747 &gt;= X$85, $B1747 &lt;= X$86-9), GEOMEAN(1+OFFSET(IF(X$93, X97, X247), 0, 0, 10, 1))-1, NA())</f>
        <v>#N/A</v>
      </c>
      <c r="AB1747" s="466"/>
      <c r="AC1747" s="466"/>
      <c r="AD1747" s="466"/>
      <c r="AE1747" s="466"/>
      <c r="AG1747" s="466"/>
      <c r="AM1747" s="466"/>
      <c r="AN1747" s="466"/>
      <c r="AO1747" s="466"/>
      <c r="AP1747" s="466"/>
      <c r="AQ1747" s="466"/>
      <c r="AS1747" s="466"/>
    </row>
    <row r="1748" spans="1:71">
      <c r="B1748" s="48">
        <f>B1747+1</f>
        <v>1872</v>
      </c>
      <c r="M1748" s="49" t="e">
        <f t="array" aca="1" ref="M1748" ca="1">IF(AND($B1748 &gt;= M$85, $B1748 &lt;= M$86-9), GEOMEAN(1+OFFSET(IF(M$93, M98, M248), 0, 0, 10, 1))-1, NA())</f>
        <v>#N/A</v>
      </c>
      <c r="X1748" s="49" t="e">
        <f t="array" aca="1" ref="X1748" ca="1">IF(AND($B1748 &gt;= X$85, $B1748 &lt;= X$86-9), GEOMEAN(1+OFFSET(IF(X$93, X98, X248), 0, 0, 10, 1))-1, NA())</f>
        <v>#N/A</v>
      </c>
      <c r="AB1748" s="466"/>
      <c r="AC1748" s="466"/>
      <c r="AD1748" s="466"/>
      <c r="AE1748" s="466"/>
      <c r="AG1748" s="466"/>
      <c r="AM1748" s="466"/>
      <c r="AN1748" s="466"/>
      <c r="AO1748" s="466"/>
      <c r="AP1748" s="466"/>
      <c r="AQ1748" s="466"/>
      <c r="AS1748" s="466"/>
    </row>
    <row r="1749" spans="1:71">
      <c r="B1749" s="48">
        <f t="shared" ref="B1749:B1812" si="1141">B1748+1</f>
        <v>1873</v>
      </c>
      <c r="M1749" s="49" t="e">
        <f t="array" aca="1" ref="M1749" ca="1">IF(AND($B1749 &gt;= M$85, $B1749 &lt;= M$86-9), GEOMEAN(1+OFFSET(IF(M$93, M99, M249), 0, 0, 10, 1))-1, NA())</f>
        <v>#N/A</v>
      </c>
      <c r="X1749" s="49" t="e">
        <f t="array" aca="1" ref="X1749" ca="1">IF(AND($B1749 &gt;= X$85, $B1749 &lt;= X$86-9), GEOMEAN(1+OFFSET(IF(X$93, X99, X249), 0, 0, 10, 1))-1, NA())</f>
        <v>#N/A</v>
      </c>
      <c r="AB1749" s="466"/>
      <c r="AC1749" s="466"/>
      <c r="AD1749" s="466"/>
      <c r="AE1749" s="466"/>
      <c r="AG1749" s="466"/>
      <c r="AM1749" s="466"/>
      <c r="AN1749" s="466"/>
      <c r="AO1749" s="466"/>
      <c r="AP1749" s="466"/>
      <c r="AQ1749" s="466"/>
      <c r="AS1749" s="466"/>
    </row>
    <row r="1750" spans="1:71">
      <c r="B1750" s="48">
        <f t="shared" si="1141"/>
        <v>1874</v>
      </c>
      <c r="M1750" s="49" t="e">
        <f t="array" aca="1" ref="M1750" ca="1">IF(AND($B1750 &gt;= M$85, $B1750 &lt;= M$86-9), GEOMEAN(1+OFFSET(IF(M$93, M100, M250), 0, 0, 10, 1))-1, NA())</f>
        <v>#N/A</v>
      </c>
      <c r="X1750" s="49" t="e">
        <f t="array" aca="1" ref="X1750" ca="1">IF(AND($B1750 &gt;= X$85, $B1750 &lt;= X$86-9), GEOMEAN(1+OFFSET(IF(X$93, X100, X250), 0, 0, 10, 1))-1, NA())</f>
        <v>#N/A</v>
      </c>
      <c r="AB1750" s="466"/>
      <c r="AC1750" s="466"/>
      <c r="AD1750" s="466"/>
      <c r="AE1750" s="466"/>
      <c r="AG1750" s="466"/>
      <c r="AM1750" s="466"/>
      <c r="AN1750" s="466"/>
      <c r="AO1750" s="466"/>
      <c r="AP1750" s="466"/>
      <c r="AQ1750" s="466"/>
      <c r="AS1750" s="466"/>
    </row>
    <row r="1751" spans="1:71">
      <c r="B1751" s="48">
        <f t="shared" si="1141"/>
        <v>1875</v>
      </c>
      <c r="M1751" s="49" t="e">
        <f t="array" aca="1" ref="M1751" ca="1">IF(AND($B1751 &gt;= M$85, $B1751 &lt;= M$86-9), GEOMEAN(1+OFFSET(IF(M$93, M101, M251), 0, 0, 10, 1))-1, NA())</f>
        <v>#N/A</v>
      </c>
      <c r="X1751" s="49" t="e">
        <f t="array" aca="1" ref="X1751" ca="1">IF(AND($B1751 &gt;= X$85, $B1751 &lt;= X$86-9), GEOMEAN(1+OFFSET(IF(X$93, X101, X251), 0, 0, 10, 1))-1, NA())</f>
        <v>#N/A</v>
      </c>
      <c r="AB1751" s="466"/>
      <c r="AC1751" s="466"/>
      <c r="AD1751" s="466"/>
      <c r="AE1751" s="466"/>
      <c r="AG1751" s="466"/>
      <c r="AM1751" s="466"/>
      <c r="AN1751" s="466"/>
      <c r="AO1751" s="466"/>
      <c r="AP1751" s="466"/>
      <c r="AQ1751" s="466"/>
      <c r="AS1751" s="466"/>
    </row>
    <row r="1752" spans="1:71">
      <c r="B1752" s="48">
        <f t="shared" si="1141"/>
        <v>1876</v>
      </c>
      <c r="M1752" s="49" t="e">
        <f t="array" aca="1" ref="M1752" ca="1">IF(AND($B1752 &gt;= M$85, $B1752 &lt;= M$86-9), GEOMEAN(1+OFFSET(IF(M$93, M102, M252), 0, 0, 10, 1))-1, NA())</f>
        <v>#N/A</v>
      </c>
      <c r="X1752" s="49" t="e">
        <f t="array" aca="1" ref="X1752" ca="1">IF(AND($B1752 &gt;= X$85, $B1752 &lt;= X$86-9), GEOMEAN(1+OFFSET(IF(X$93, X102, X252), 0, 0, 10, 1))-1, NA())</f>
        <v>#N/A</v>
      </c>
      <c r="AB1752" s="466"/>
      <c r="AC1752" s="466"/>
      <c r="AD1752" s="466"/>
      <c r="AE1752" s="466"/>
      <c r="AG1752" s="466"/>
      <c r="AM1752" s="466"/>
      <c r="AN1752" s="466"/>
      <c r="AO1752" s="466"/>
      <c r="AP1752" s="466"/>
      <c r="AQ1752" s="466"/>
      <c r="AS1752" s="466"/>
    </row>
    <row r="1753" spans="1:71">
      <c r="B1753" s="48">
        <f t="shared" si="1141"/>
        <v>1877</v>
      </c>
      <c r="M1753" s="49" t="e">
        <f t="array" aca="1" ref="M1753" ca="1">IF(AND($B1753 &gt;= M$85, $B1753 &lt;= M$86-9), GEOMEAN(1+OFFSET(IF(M$93, M103, M253), 0, 0, 10, 1))-1, NA())</f>
        <v>#N/A</v>
      </c>
      <c r="X1753" s="49" t="e">
        <f t="array" aca="1" ref="X1753" ca="1">IF(AND($B1753 &gt;= X$85, $B1753 &lt;= X$86-9), GEOMEAN(1+OFFSET(IF(X$93, X103, X253), 0, 0, 10, 1))-1, NA())</f>
        <v>#N/A</v>
      </c>
      <c r="AB1753" s="466"/>
      <c r="AC1753" s="466"/>
      <c r="AD1753" s="466"/>
      <c r="AE1753" s="466"/>
      <c r="AG1753" s="466"/>
      <c r="AM1753" s="466"/>
      <c r="AN1753" s="466"/>
      <c r="AO1753" s="466"/>
      <c r="AP1753" s="466"/>
      <c r="AQ1753" s="466"/>
      <c r="AS1753" s="466"/>
    </row>
    <row r="1754" spans="1:71">
      <c r="B1754" s="48">
        <f t="shared" si="1141"/>
        <v>1878</v>
      </c>
      <c r="M1754" s="49" t="e">
        <f t="array" aca="1" ref="M1754" ca="1">IF(AND($B1754 &gt;= M$85, $B1754 &lt;= M$86-9), GEOMEAN(1+OFFSET(IF(M$93, M104, M254), 0, 0, 10, 1))-1, NA())</f>
        <v>#N/A</v>
      </c>
      <c r="X1754" s="49" t="e">
        <f t="array" aca="1" ref="X1754" ca="1">IF(AND($B1754 &gt;= X$85, $B1754 &lt;= X$86-9), GEOMEAN(1+OFFSET(IF(X$93, X104, X254), 0, 0, 10, 1))-1, NA())</f>
        <v>#N/A</v>
      </c>
      <c r="AB1754" s="466"/>
      <c r="AC1754" s="466"/>
      <c r="AD1754" s="466"/>
      <c r="AE1754" s="466"/>
      <c r="AG1754" s="466"/>
      <c r="AM1754" s="466"/>
      <c r="AN1754" s="466"/>
      <c r="AO1754" s="466"/>
      <c r="AP1754" s="466"/>
      <c r="AQ1754" s="466"/>
      <c r="AS1754" s="466"/>
    </row>
    <row r="1755" spans="1:71">
      <c r="B1755" s="48">
        <f t="shared" si="1141"/>
        <v>1879</v>
      </c>
      <c r="M1755" s="49" t="e">
        <f t="array" aca="1" ref="M1755" ca="1">IF(AND($B1755 &gt;= M$85, $B1755 &lt;= M$86-9), GEOMEAN(1+OFFSET(IF(M$93, M105, M255), 0, 0, 10, 1))-1, NA())</f>
        <v>#N/A</v>
      </c>
      <c r="X1755" s="49" t="e">
        <f t="array" aca="1" ref="X1755" ca="1">IF(AND($B1755 &gt;= X$85, $B1755 &lt;= X$86-9), GEOMEAN(1+OFFSET(IF(X$93, X105, X255), 0, 0, 10, 1))-1, NA())</f>
        <v>#N/A</v>
      </c>
      <c r="AB1755" s="466"/>
      <c r="AC1755" s="466"/>
      <c r="AD1755" s="466"/>
      <c r="AE1755" s="466"/>
      <c r="AG1755" s="466"/>
      <c r="AM1755" s="466"/>
      <c r="AN1755" s="466"/>
      <c r="AO1755" s="466"/>
      <c r="AP1755" s="466"/>
      <c r="AQ1755" s="466"/>
      <c r="AS1755" s="466"/>
    </row>
    <row r="1756" spans="1:71">
      <c r="B1756" s="48">
        <f t="shared" si="1141"/>
        <v>1880</v>
      </c>
      <c r="M1756" s="49" t="e">
        <f t="array" aca="1" ref="M1756" ca="1">IF(AND($B1756 &gt;= M$85, $B1756 &lt;= M$86-9), GEOMEAN(1+OFFSET(IF(M$93, M106, M256), 0, 0, 10, 1))-1, NA())</f>
        <v>#N/A</v>
      </c>
      <c r="X1756" s="49" t="e">
        <f t="array" aca="1" ref="X1756" ca="1">IF(AND($B1756 &gt;= X$85, $B1756 &lt;= X$86-9), GEOMEAN(1+OFFSET(IF(X$93, X106, X256), 0, 0, 10, 1))-1, NA())</f>
        <v>#N/A</v>
      </c>
      <c r="AB1756" s="466"/>
      <c r="AC1756" s="466"/>
      <c r="AD1756" s="466"/>
      <c r="AE1756" s="466"/>
      <c r="AG1756" s="466"/>
      <c r="AM1756" s="466"/>
      <c r="AN1756" s="466"/>
      <c r="AO1756" s="466"/>
      <c r="AP1756" s="466"/>
      <c r="AQ1756" s="466"/>
      <c r="AS1756" s="466"/>
    </row>
    <row r="1757" spans="1:71">
      <c r="B1757" s="48">
        <f t="shared" si="1141"/>
        <v>1881</v>
      </c>
      <c r="M1757" s="49" t="e">
        <f t="array" aca="1" ref="M1757" ca="1">IF(AND($B1757 &gt;= M$85, $B1757 &lt;= M$86-9), GEOMEAN(1+OFFSET(IF(M$93, M107, M257), 0, 0, 10, 1))-1, NA())</f>
        <v>#N/A</v>
      </c>
      <c r="X1757" s="49" t="e">
        <f t="array" aca="1" ref="X1757" ca="1">IF(AND($B1757 &gt;= X$85, $B1757 &lt;= X$86-9), GEOMEAN(1+OFFSET(IF(X$93, X107, X257), 0, 0, 10, 1))-1, NA())</f>
        <v>#N/A</v>
      </c>
      <c r="AB1757" s="466"/>
      <c r="AC1757" s="466"/>
      <c r="AD1757" s="466"/>
      <c r="AE1757" s="466"/>
      <c r="AG1757" s="466"/>
      <c r="AM1757" s="466"/>
      <c r="AN1757" s="466"/>
      <c r="AO1757" s="466"/>
      <c r="AP1757" s="466"/>
      <c r="AQ1757" s="466"/>
      <c r="AS1757" s="466"/>
    </row>
    <row r="1758" spans="1:71">
      <c r="B1758" s="48">
        <f t="shared" si="1141"/>
        <v>1882</v>
      </c>
      <c r="M1758" s="49" t="e">
        <f t="array" aca="1" ref="M1758" ca="1">IF(AND($B1758 &gt;= M$85, $B1758 &lt;= M$86-9), GEOMEAN(1+OFFSET(IF(M$93, M108, M258), 0, 0, 10, 1))-1, NA())</f>
        <v>#N/A</v>
      </c>
      <c r="X1758" s="49" t="e">
        <f t="array" aca="1" ref="X1758" ca="1">IF(AND($B1758 &gt;= X$85, $B1758 &lt;= X$86-9), GEOMEAN(1+OFFSET(IF(X$93, X108, X258), 0, 0, 10, 1))-1, NA())</f>
        <v>#N/A</v>
      </c>
      <c r="AB1758" s="466"/>
      <c r="AC1758" s="466"/>
      <c r="AD1758" s="466"/>
      <c r="AE1758" s="466"/>
      <c r="AG1758" s="466"/>
      <c r="AM1758" s="466"/>
      <c r="AN1758" s="466"/>
      <c r="AO1758" s="466"/>
      <c r="AP1758" s="466"/>
      <c r="AQ1758" s="466"/>
      <c r="AS1758" s="466"/>
    </row>
    <row r="1759" spans="1:71">
      <c r="B1759" s="48">
        <f t="shared" si="1141"/>
        <v>1883</v>
      </c>
      <c r="M1759" s="49" t="e">
        <f t="array" aca="1" ref="M1759" ca="1">IF(AND($B1759 &gt;= M$85, $B1759 &lt;= M$86-9), GEOMEAN(1+OFFSET(IF(M$93, M109, M259), 0, 0, 10, 1))-1, NA())</f>
        <v>#N/A</v>
      </c>
      <c r="X1759" s="49" t="e">
        <f t="array" aca="1" ref="X1759" ca="1">IF(AND($B1759 &gt;= X$85, $B1759 &lt;= X$86-9), GEOMEAN(1+OFFSET(IF(X$93, X109, X259), 0, 0, 10, 1))-1, NA())</f>
        <v>#N/A</v>
      </c>
      <c r="AB1759" s="466"/>
      <c r="AC1759" s="466"/>
      <c r="AD1759" s="466"/>
      <c r="AE1759" s="466"/>
      <c r="AG1759" s="466"/>
      <c r="AM1759" s="466"/>
      <c r="AN1759" s="466"/>
      <c r="AO1759" s="466"/>
      <c r="AP1759" s="466"/>
      <c r="AQ1759" s="466"/>
      <c r="AS1759" s="466"/>
    </row>
    <row r="1760" spans="1:71">
      <c r="B1760" s="48">
        <f t="shared" si="1141"/>
        <v>1884</v>
      </c>
      <c r="M1760" s="49" t="e">
        <f t="array" aca="1" ref="M1760" ca="1">IF(AND($B1760 &gt;= M$85, $B1760 &lt;= M$86-9), GEOMEAN(1+OFFSET(IF(M$93, M110, M260), 0, 0, 10, 1))-1, NA())</f>
        <v>#N/A</v>
      </c>
      <c r="X1760" s="49" t="e">
        <f t="array" aca="1" ref="X1760" ca="1">IF(AND($B1760 &gt;= X$85, $B1760 &lt;= X$86-9), GEOMEAN(1+OFFSET(IF(X$93, X110, X260), 0, 0, 10, 1))-1, NA())</f>
        <v>#N/A</v>
      </c>
      <c r="AB1760" s="466"/>
      <c r="AC1760" s="466"/>
      <c r="AD1760" s="466"/>
      <c r="AE1760" s="466"/>
      <c r="AG1760" s="466"/>
      <c r="AM1760" s="466"/>
      <c r="AN1760" s="466"/>
      <c r="AO1760" s="466"/>
      <c r="AP1760" s="466"/>
      <c r="AQ1760" s="466"/>
      <c r="AS1760" s="466"/>
    </row>
    <row r="1761" spans="2:45">
      <c r="B1761" s="48">
        <f t="shared" si="1141"/>
        <v>1885</v>
      </c>
      <c r="M1761" s="49" t="e">
        <f t="array" aca="1" ref="M1761" ca="1">IF(AND($B1761 &gt;= M$85, $B1761 &lt;= M$86-9), GEOMEAN(1+OFFSET(IF(M$93, M111, M261), 0, 0, 10, 1))-1, NA())</f>
        <v>#N/A</v>
      </c>
      <c r="X1761" s="49" t="e">
        <f t="array" aca="1" ref="X1761" ca="1">IF(AND($B1761 &gt;= X$85, $B1761 &lt;= X$86-9), GEOMEAN(1+OFFSET(IF(X$93, X111, X261), 0, 0, 10, 1))-1, NA())</f>
        <v>#N/A</v>
      </c>
      <c r="AB1761" s="466"/>
      <c r="AC1761" s="466"/>
      <c r="AD1761" s="466"/>
      <c r="AE1761" s="466"/>
      <c r="AG1761" s="466"/>
      <c r="AM1761" s="466"/>
      <c r="AN1761" s="466"/>
      <c r="AO1761" s="466"/>
      <c r="AP1761" s="466"/>
      <c r="AQ1761" s="466"/>
      <c r="AS1761" s="466"/>
    </row>
    <row r="1762" spans="2:45">
      <c r="B1762" s="48">
        <f t="shared" si="1141"/>
        <v>1886</v>
      </c>
      <c r="M1762" s="49" t="e">
        <f t="array" aca="1" ref="M1762" ca="1">IF(AND($B1762 &gt;= M$85, $B1762 &lt;= M$86-9), GEOMEAN(1+OFFSET(IF(M$93, M112, M262), 0, 0, 10, 1))-1, NA())</f>
        <v>#N/A</v>
      </c>
      <c r="X1762" s="49" t="e">
        <f t="array" aca="1" ref="X1762" ca="1">IF(AND($B1762 &gt;= X$85, $B1762 &lt;= X$86-9), GEOMEAN(1+OFFSET(IF(X$93, X112, X262), 0, 0, 10, 1))-1, NA())</f>
        <v>#N/A</v>
      </c>
      <c r="AB1762" s="466"/>
      <c r="AC1762" s="466"/>
      <c r="AD1762" s="466"/>
      <c r="AE1762" s="466"/>
      <c r="AG1762" s="466"/>
      <c r="AM1762" s="466"/>
      <c r="AN1762" s="466"/>
      <c r="AO1762" s="466"/>
      <c r="AP1762" s="466"/>
      <c r="AQ1762" s="466"/>
      <c r="AS1762" s="466"/>
    </row>
    <row r="1763" spans="2:45">
      <c r="B1763" s="48">
        <f t="shared" si="1141"/>
        <v>1887</v>
      </c>
      <c r="M1763" s="49" t="e">
        <f t="array" aca="1" ref="M1763" ca="1">IF(AND($B1763 &gt;= M$85, $B1763 &lt;= M$86-9), GEOMEAN(1+OFFSET(IF(M$93, M113, M263), 0, 0, 10, 1))-1, NA())</f>
        <v>#N/A</v>
      </c>
      <c r="X1763" s="49" t="e">
        <f t="array" aca="1" ref="X1763" ca="1">IF(AND($B1763 &gt;= X$85, $B1763 &lt;= X$86-9), GEOMEAN(1+OFFSET(IF(X$93, X113, X263), 0, 0, 10, 1))-1, NA())</f>
        <v>#N/A</v>
      </c>
      <c r="AB1763" s="466"/>
      <c r="AC1763" s="466"/>
      <c r="AD1763" s="466"/>
      <c r="AE1763" s="466"/>
      <c r="AG1763" s="466"/>
      <c r="AM1763" s="466"/>
      <c r="AN1763" s="466"/>
      <c r="AO1763" s="466"/>
      <c r="AP1763" s="466"/>
      <c r="AQ1763" s="466"/>
      <c r="AS1763" s="466"/>
    </row>
    <row r="1764" spans="2:45">
      <c r="B1764" s="48">
        <f t="shared" si="1141"/>
        <v>1888</v>
      </c>
      <c r="M1764" s="49" t="e">
        <f t="array" aca="1" ref="M1764" ca="1">IF(AND($B1764 &gt;= M$85, $B1764 &lt;= M$86-9), GEOMEAN(1+OFFSET(IF(M$93, M114, M264), 0, 0, 10, 1))-1, NA())</f>
        <v>#N/A</v>
      </c>
      <c r="X1764" s="49" t="e">
        <f t="array" aca="1" ref="X1764" ca="1">IF(AND($B1764 &gt;= X$85, $B1764 &lt;= X$86-9), GEOMEAN(1+OFFSET(IF(X$93, X114, X264), 0, 0, 10, 1))-1, NA())</f>
        <v>#N/A</v>
      </c>
      <c r="AB1764" s="466"/>
      <c r="AC1764" s="466"/>
      <c r="AD1764" s="466"/>
      <c r="AE1764" s="466"/>
      <c r="AG1764" s="466"/>
      <c r="AM1764" s="466"/>
      <c r="AN1764" s="466"/>
      <c r="AO1764" s="466"/>
      <c r="AP1764" s="466"/>
      <c r="AQ1764" s="466"/>
      <c r="AS1764" s="466"/>
    </row>
    <row r="1765" spans="2:45">
      <c r="B1765" s="48">
        <f t="shared" si="1141"/>
        <v>1889</v>
      </c>
      <c r="M1765" s="49" t="e">
        <f t="array" aca="1" ref="M1765" ca="1">IF(AND($B1765 &gt;= M$85, $B1765 &lt;= M$86-9), GEOMEAN(1+OFFSET(IF(M$93, M115, M265), 0, 0, 10, 1))-1, NA())</f>
        <v>#N/A</v>
      </c>
      <c r="X1765" s="49" t="e">
        <f t="array" aca="1" ref="X1765" ca="1">IF(AND($B1765 &gt;= X$85, $B1765 &lt;= X$86-9), GEOMEAN(1+OFFSET(IF(X$93, X115, X265), 0, 0, 10, 1))-1, NA())</f>
        <v>#N/A</v>
      </c>
      <c r="AB1765" s="466"/>
      <c r="AC1765" s="466"/>
      <c r="AD1765" s="466"/>
      <c r="AE1765" s="466"/>
      <c r="AG1765" s="466"/>
      <c r="AM1765" s="466"/>
      <c r="AN1765" s="466"/>
      <c r="AO1765" s="466"/>
      <c r="AP1765" s="466"/>
      <c r="AQ1765" s="466"/>
      <c r="AS1765" s="466"/>
    </row>
    <row r="1766" spans="2:45">
      <c r="B1766" s="48">
        <f t="shared" si="1141"/>
        <v>1890</v>
      </c>
      <c r="M1766" s="49" t="e">
        <f t="array" aca="1" ref="M1766" ca="1">IF(AND($B1766 &gt;= M$85, $B1766 &lt;= M$86-9), GEOMEAN(1+OFFSET(IF(M$93, M116, M266), 0, 0, 10, 1))-1, NA())</f>
        <v>#N/A</v>
      </c>
      <c r="X1766" s="49" t="e">
        <f t="array" aca="1" ref="X1766" ca="1">IF(AND($B1766 &gt;= X$85, $B1766 &lt;= X$86-9), GEOMEAN(1+OFFSET(IF(X$93, X116, X266), 0, 0, 10, 1))-1, NA())</f>
        <v>#N/A</v>
      </c>
      <c r="AB1766" s="466"/>
      <c r="AC1766" s="466"/>
      <c r="AD1766" s="466"/>
      <c r="AE1766" s="466"/>
      <c r="AG1766" s="466"/>
      <c r="AM1766" s="466"/>
      <c r="AN1766" s="466"/>
      <c r="AO1766" s="466"/>
      <c r="AP1766" s="466"/>
      <c r="AQ1766" s="466"/>
      <c r="AS1766" s="466"/>
    </row>
    <row r="1767" spans="2:45">
      <c r="B1767" s="48">
        <f t="shared" si="1141"/>
        <v>1891</v>
      </c>
      <c r="M1767" s="49" t="e">
        <f t="array" aca="1" ref="M1767" ca="1">IF(AND($B1767 &gt;= M$85, $B1767 &lt;= M$86-9), GEOMEAN(1+OFFSET(IF(M$93, M117, M267), 0, 0, 10, 1))-1, NA())</f>
        <v>#N/A</v>
      </c>
      <c r="X1767" s="49" t="e">
        <f t="array" aca="1" ref="X1767" ca="1">IF(AND($B1767 &gt;= X$85, $B1767 &lt;= X$86-9), GEOMEAN(1+OFFSET(IF(X$93, X117, X267), 0, 0, 10, 1))-1, NA())</f>
        <v>#N/A</v>
      </c>
      <c r="AB1767" s="466"/>
      <c r="AC1767" s="466"/>
      <c r="AD1767" s="466"/>
      <c r="AE1767" s="466"/>
      <c r="AG1767" s="466"/>
      <c r="AM1767" s="466"/>
      <c r="AN1767" s="466"/>
      <c r="AO1767" s="466"/>
      <c r="AP1767" s="466"/>
      <c r="AQ1767" s="466"/>
      <c r="AS1767" s="466"/>
    </row>
    <row r="1768" spans="2:45">
      <c r="B1768" s="48">
        <f t="shared" si="1141"/>
        <v>1892</v>
      </c>
      <c r="M1768" s="49" t="e">
        <f t="array" aca="1" ref="M1768" ca="1">IF(AND($B1768 &gt;= M$85, $B1768 &lt;= M$86-9), GEOMEAN(1+OFFSET(IF(M$93, M118, M268), 0, 0, 10, 1))-1, NA())</f>
        <v>#N/A</v>
      </c>
      <c r="X1768" s="49" t="e">
        <f t="array" aca="1" ref="X1768" ca="1">IF(AND($B1768 &gt;= X$85, $B1768 &lt;= X$86-9), GEOMEAN(1+OFFSET(IF(X$93, X118, X268), 0, 0, 10, 1))-1, NA())</f>
        <v>#N/A</v>
      </c>
      <c r="AB1768" s="466"/>
      <c r="AC1768" s="466"/>
      <c r="AD1768" s="466"/>
      <c r="AE1768" s="466"/>
      <c r="AG1768" s="466"/>
      <c r="AM1768" s="466"/>
      <c r="AN1768" s="466"/>
      <c r="AO1768" s="466"/>
      <c r="AP1768" s="466"/>
      <c r="AQ1768" s="466"/>
      <c r="AS1768" s="466"/>
    </row>
    <row r="1769" spans="2:45">
      <c r="B1769" s="48">
        <f t="shared" si="1141"/>
        <v>1893</v>
      </c>
      <c r="M1769" s="49" t="e">
        <f t="array" aca="1" ref="M1769" ca="1">IF(AND($B1769 &gt;= M$85, $B1769 &lt;= M$86-9), GEOMEAN(1+OFFSET(IF(M$93, M119, M269), 0, 0, 10, 1))-1, NA())</f>
        <v>#N/A</v>
      </c>
      <c r="X1769" s="49" t="e">
        <f t="array" aca="1" ref="X1769" ca="1">IF(AND($B1769 &gt;= X$85, $B1769 &lt;= X$86-9), GEOMEAN(1+OFFSET(IF(X$93, X119, X269), 0, 0, 10, 1))-1, NA())</f>
        <v>#N/A</v>
      </c>
      <c r="AB1769" s="466"/>
      <c r="AC1769" s="466"/>
      <c r="AD1769" s="466"/>
      <c r="AE1769" s="466"/>
      <c r="AG1769" s="466"/>
      <c r="AM1769" s="466"/>
      <c r="AN1769" s="466"/>
      <c r="AO1769" s="466"/>
      <c r="AP1769" s="466"/>
      <c r="AQ1769" s="466"/>
      <c r="AS1769" s="466"/>
    </row>
    <row r="1770" spans="2:45">
      <c r="B1770" s="48">
        <f t="shared" si="1141"/>
        <v>1894</v>
      </c>
      <c r="M1770" s="49" t="e">
        <f t="array" aca="1" ref="M1770" ca="1">IF(AND($B1770 &gt;= M$85, $B1770 &lt;= M$86-9), GEOMEAN(1+OFFSET(IF(M$93, M120, M270), 0, 0, 10, 1))-1, NA())</f>
        <v>#N/A</v>
      </c>
      <c r="X1770" s="49" t="e">
        <f t="array" aca="1" ref="X1770" ca="1">IF(AND($B1770 &gt;= X$85, $B1770 &lt;= X$86-9), GEOMEAN(1+OFFSET(IF(X$93, X120, X270), 0, 0, 10, 1))-1, NA())</f>
        <v>#N/A</v>
      </c>
      <c r="AB1770" s="466"/>
      <c r="AC1770" s="466"/>
      <c r="AD1770" s="466"/>
      <c r="AE1770" s="466"/>
      <c r="AG1770" s="466"/>
      <c r="AM1770" s="466"/>
      <c r="AN1770" s="466"/>
      <c r="AO1770" s="466"/>
      <c r="AP1770" s="466"/>
      <c r="AQ1770" s="466"/>
      <c r="AS1770" s="466"/>
    </row>
    <row r="1771" spans="2:45">
      <c r="B1771" s="48">
        <f t="shared" si="1141"/>
        <v>1895</v>
      </c>
      <c r="M1771" s="49" t="e">
        <f t="array" aca="1" ref="M1771" ca="1">IF(AND($B1771 &gt;= M$85, $B1771 &lt;= M$86-9), GEOMEAN(1+OFFSET(IF(M$93, M121, M271), 0, 0, 10, 1))-1, NA())</f>
        <v>#N/A</v>
      </c>
      <c r="X1771" s="49" t="e">
        <f t="array" aca="1" ref="X1771" ca="1">IF(AND($B1771 &gt;= X$85, $B1771 &lt;= X$86-9), GEOMEAN(1+OFFSET(IF(X$93, X121, X271), 0, 0, 10, 1))-1, NA())</f>
        <v>#N/A</v>
      </c>
      <c r="AB1771" s="466"/>
      <c r="AC1771" s="466"/>
      <c r="AD1771" s="466"/>
      <c r="AE1771" s="466"/>
      <c r="AG1771" s="466"/>
      <c r="AM1771" s="466"/>
      <c r="AN1771" s="466"/>
      <c r="AO1771" s="466"/>
      <c r="AP1771" s="466"/>
      <c r="AQ1771" s="466"/>
      <c r="AS1771" s="466"/>
    </row>
    <row r="1772" spans="2:45">
      <c r="B1772" s="48">
        <f t="shared" si="1141"/>
        <v>1896</v>
      </c>
      <c r="M1772" s="49" t="e">
        <f t="array" aca="1" ref="M1772" ca="1">IF(AND($B1772 &gt;= M$85, $B1772 &lt;= M$86-9), GEOMEAN(1+OFFSET(IF(M$93, M122, M272), 0, 0, 10, 1))-1, NA())</f>
        <v>#N/A</v>
      </c>
      <c r="X1772" s="49" t="e">
        <f t="array" aca="1" ref="X1772" ca="1">IF(AND($B1772 &gt;= X$85, $B1772 &lt;= X$86-9), GEOMEAN(1+OFFSET(IF(X$93, X122, X272), 0, 0, 10, 1))-1, NA())</f>
        <v>#N/A</v>
      </c>
      <c r="AB1772" s="466"/>
      <c r="AC1772" s="466"/>
      <c r="AD1772" s="466"/>
      <c r="AE1772" s="466"/>
      <c r="AG1772" s="466"/>
      <c r="AM1772" s="466"/>
      <c r="AN1772" s="466"/>
      <c r="AO1772" s="466"/>
      <c r="AP1772" s="466"/>
      <c r="AQ1772" s="466"/>
      <c r="AS1772" s="466"/>
    </row>
    <row r="1773" spans="2:45">
      <c r="B1773" s="48">
        <f t="shared" si="1141"/>
        <v>1897</v>
      </c>
      <c r="M1773" s="49" t="e">
        <f t="array" aca="1" ref="M1773" ca="1">IF(AND($B1773 &gt;= M$85, $B1773 &lt;= M$86-9), GEOMEAN(1+OFFSET(IF(M$93, M123, M273), 0, 0, 10, 1))-1, NA())</f>
        <v>#N/A</v>
      </c>
      <c r="X1773" s="49" t="e">
        <f t="array" aca="1" ref="X1773" ca="1">IF(AND($B1773 &gt;= X$85, $B1773 &lt;= X$86-9), GEOMEAN(1+OFFSET(IF(X$93, X123, X273), 0, 0, 10, 1))-1, NA())</f>
        <v>#N/A</v>
      </c>
      <c r="AB1773" s="466"/>
      <c r="AC1773" s="466"/>
      <c r="AD1773" s="466"/>
      <c r="AE1773" s="466"/>
      <c r="AG1773" s="466"/>
      <c r="AM1773" s="466"/>
      <c r="AN1773" s="466"/>
      <c r="AO1773" s="466"/>
      <c r="AP1773" s="466"/>
      <c r="AQ1773" s="466"/>
      <c r="AS1773" s="466"/>
    </row>
    <row r="1774" spans="2:45">
      <c r="B1774" s="48">
        <f t="shared" si="1141"/>
        <v>1898</v>
      </c>
      <c r="M1774" s="49" t="e">
        <f t="array" aca="1" ref="M1774" ca="1">IF(AND($B1774 &gt;= M$85, $B1774 &lt;= M$86-9), GEOMEAN(1+OFFSET(IF(M$93, M124, M274), 0, 0, 10, 1))-1, NA())</f>
        <v>#N/A</v>
      </c>
      <c r="X1774" s="49" t="e">
        <f t="array" aca="1" ref="X1774" ca="1">IF(AND($B1774 &gt;= X$85, $B1774 &lt;= X$86-9), GEOMEAN(1+OFFSET(IF(X$93, X124, X274), 0, 0, 10, 1))-1, NA())</f>
        <v>#N/A</v>
      </c>
      <c r="AB1774" s="466"/>
      <c r="AC1774" s="466"/>
      <c r="AD1774" s="466"/>
      <c r="AE1774" s="466"/>
      <c r="AG1774" s="466"/>
      <c r="AM1774" s="466"/>
      <c r="AN1774" s="466"/>
      <c r="AO1774" s="466"/>
      <c r="AP1774" s="466"/>
      <c r="AQ1774" s="466"/>
      <c r="AS1774" s="466"/>
    </row>
    <row r="1775" spans="2:45">
      <c r="B1775" s="48">
        <f t="shared" si="1141"/>
        <v>1899</v>
      </c>
      <c r="M1775" s="49" t="e">
        <f t="array" aca="1" ref="M1775" ca="1">IF(AND($B1775 &gt;= M$85, $B1775 &lt;= M$86-9), GEOMEAN(1+OFFSET(IF(M$93, M125, M275), 0, 0, 10, 1))-1, NA())</f>
        <v>#N/A</v>
      </c>
      <c r="X1775" s="49" t="e">
        <f t="array" aca="1" ref="X1775" ca="1">IF(AND($B1775 &gt;= X$85, $B1775 &lt;= X$86-9), GEOMEAN(1+OFFSET(IF(X$93, X125, X275), 0, 0, 10, 1))-1, NA())</f>
        <v>#N/A</v>
      </c>
      <c r="AB1775" s="466"/>
      <c r="AC1775" s="466"/>
      <c r="AD1775" s="466"/>
      <c r="AE1775" s="466"/>
      <c r="AG1775" s="466"/>
      <c r="AM1775" s="466"/>
      <c r="AN1775" s="466"/>
      <c r="AO1775" s="466"/>
      <c r="AP1775" s="466"/>
      <c r="AQ1775" s="466"/>
      <c r="AS1775" s="466"/>
    </row>
    <row r="1776" spans="2:45">
      <c r="B1776" s="48">
        <f t="shared" si="1141"/>
        <v>1900</v>
      </c>
      <c r="M1776" s="49" t="e">
        <f t="array" aca="1" ref="M1776" ca="1">IF(AND($B1776 &gt;= M$85, $B1776 &lt;= M$86-9), GEOMEAN(1+OFFSET(IF(M$93, M126, M276), 0, 0, 10, 1))-1, NA())</f>
        <v>#N/A</v>
      </c>
      <c r="X1776" s="49" t="e">
        <f t="array" aca="1" ref="X1776" ca="1">IF(AND($B1776 &gt;= X$85, $B1776 &lt;= X$86-9), GEOMEAN(1+OFFSET(IF(X$93, X126, X276), 0, 0, 10, 1))-1, NA())</f>
        <v>#N/A</v>
      </c>
      <c r="AB1776" s="466"/>
      <c r="AC1776" s="466"/>
      <c r="AD1776" s="466"/>
      <c r="AE1776" s="466"/>
      <c r="AG1776" s="466"/>
      <c r="AM1776" s="466"/>
      <c r="AN1776" s="466"/>
      <c r="AO1776" s="466"/>
      <c r="AP1776" s="466"/>
      <c r="AQ1776" s="466"/>
      <c r="AS1776" s="466"/>
    </row>
    <row r="1777" spans="2:45">
      <c r="B1777" s="48">
        <f t="shared" si="1141"/>
        <v>1901</v>
      </c>
      <c r="M1777" s="49" t="e">
        <f t="array" aca="1" ref="M1777" ca="1">IF(AND($B1777 &gt;= M$85, $B1777 &lt;= M$86-9), GEOMEAN(1+OFFSET(IF(M$93, M127, M277), 0, 0, 10, 1))-1, NA())</f>
        <v>#N/A</v>
      </c>
      <c r="X1777" s="49" t="e">
        <f t="array" aca="1" ref="X1777" ca="1">IF(AND($B1777 &gt;= X$85, $B1777 &lt;= X$86-9), GEOMEAN(1+OFFSET(IF(X$93, X127, X277), 0, 0, 10, 1))-1, NA())</f>
        <v>#N/A</v>
      </c>
      <c r="AB1777" s="466"/>
      <c r="AC1777" s="466"/>
      <c r="AD1777" s="466"/>
      <c r="AE1777" s="466"/>
      <c r="AG1777" s="466"/>
      <c r="AM1777" s="466"/>
      <c r="AN1777" s="466"/>
      <c r="AO1777" s="466"/>
      <c r="AP1777" s="466"/>
      <c r="AQ1777" s="466"/>
      <c r="AS1777" s="466"/>
    </row>
    <row r="1778" spans="2:45">
      <c r="B1778" s="48">
        <f t="shared" si="1141"/>
        <v>1902</v>
      </c>
      <c r="M1778" s="49" t="e">
        <f t="array" aca="1" ref="M1778" ca="1">IF(AND($B1778 &gt;= M$85, $B1778 &lt;= M$86-9), GEOMEAN(1+OFFSET(IF(M$93, M128, M278), 0, 0, 10, 1))-1, NA())</f>
        <v>#N/A</v>
      </c>
      <c r="X1778" s="49" t="e">
        <f t="array" aca="1" ref="X1778" ca="1">IF(AND($B1778 &gt;= X$85, $B1778 &lt;= X$86-9), GEOMEAN(1+OFFSET(IF(X$93, X128, X278), 0, 0, 10, 1))-1, NA())</f>
        <v>#N/A</v>
      </c>
      <c r="AB1778" s="466"/>
      <c r="AC1778" s="466"/>
      <c r="AD1778" s="466"/>
      <c r="AE1778" s="466"/>
      <c r="AG1778" s="466"/>
      <c r="AM1778" s="466"/>
      <c r="AN1778" s="466"/>
      <c r="AO1778" s="466"/>
      <c r="AP1778" s="466"/>
      <c r="AQ1778" s="466"/>
      <c r="AS1778" s="466"/>
    </row>
    <row r="1779" spans="2:45">
      <c r="B1779" s="48">
        <f t="shared" si="1141"/>
        <v>1903</v>
      </c>
      <c r="M1779" s="49" t="e">
        <f t="array" aca="1" ref="M1779" ca="1">IF(AND($B1779 &gt;= M$85, $B1779 &lt;= M$86-9), GEOMEAN(1+OFFSET(IF(M$93, M129, M279), 0, 0, 10, 1))-1, NA())</f>
        <v>#N/A</v>
      </c>
      <c r="X1779" s="49" t="e">
        <f t="array" aca="1" ref="X1779" ca="1">IF(AND($B1779 &gt;= X$85, $B1779 &lt;= X$86-9), GEOMEAN(1+OFFSET(IF(X$93, X129, X279), 0, 0, 10, 1))-1, NA())</f>
        <v>#N/A</v>
      </c>
      <c r="AB1779" s="466"/>
      <c r="AC1779" s="466"/>
      <c r="AD1779" s="466"/>
      <c r="AE1779" s="466"/>
      <c r="AG1779" s="466"/>
      <c r="AM1779" s="466"/>
      <c r="AN1779" s="466"/>
      <c r="AO1779" s="466"/>
      <c r="AP1779" s="466"/>
      <c r="AQ1779" s="466"/>
      <c r="AS1779" s="466"/>
    </row>
    <row r="1780" spans="2:45">
      <c r="B1780" s="48">
        <f t="shared" si="1141"/>
        <v>1904</v>
      </c>
      <c r="M1780" s="49" t="e">
        <f t="array" aca="1" ref="M1780" ca="1">IF(AND($B1780 &gt;= M$85, $B1780 &lt;= M$86-9), GEOMEAN(1+OFFSET(IF(M$93, M130, M280), 0, 0, 10, 1))-1, NA())</f>
        <v>#N/A</v>
      </c>
      <c r="X1780" s="49" t="e">
        <f t="array" aca="1" ref="X1780" ca="1">IF(AND($B1780 &gt;= X$85, $B1780 &lt;= X$86-9), GEOMEAN(1+OFFSET(IF(X$93, X130, X280), 0, 0, 10, 1))-1, NA())</f>
        <v>#N/A</v>
      </c>
      <c r="AB1780" s="466"/>
      <c r="AC1780" s="466"/>
      <c r="AD1780" s="466"/>
      <c r="AE1780" s="466"/>
      <c r="AG1780" s="466"/>
      <c r="AM1780" s="466"/>
      <c r="AN1780" s="466"/>
      <c r="AO1780" s="466"/>
      <c r="AP1780" s="466"/>
      <c r="AQ1780" s="466"/>
      <c r="AS1780" s="466"/>
    </row>
    <row r="1781" spans="2:45">
      <c r="B1781" s="48">
        <f t="shared" si="1141"/>
        <v>1905</v>
      </c>
      <c r="M1781" s="49" t="e">
        <f t="array" aca="1" ref="M1781" ca="1">IF(AND($B1781 &gt;= M$85, $B1781 &lt;= M$86-9), GEOMEAN(1+OFFSET(IF(M$93, M131, M281), 0, 0, 10, 1))-1, NA())</f>
        <v>#N/A</v>
      </c>
      <c r="X1781" s="49" t="e">
        <f t="array" aca="1" ref="X1781" ca="1">IF(AND($B1781 &gt;= X$85, $B1781 &lt;= X$86-9), GEOMEAN(1+OFFSET(IF(X$93, X131, X281), 0, 0, 10, 1))-1, NA())</f>
        <v>#N/A</v>
      </c>
      <c r="AB1781" s="466"/>
      <c r="AC1781" s="466"/>
      <c r="AD1781" s="466"/>
      <c r="AE1781" s="466"/>
      <c r="AG1781" s="466"/>
      <c r="AM1781" s="466"/>
      <c r="AN1781" s="466"/>
      <c r="AO1781" s="466"/>
      <c r="AP1781" s="466"/>
      <c r="AQ1781" s="466"/>
      <c r="AS1781" s="466"/>
    </row>
    <row r="1782" spans="2:45">
      <c r="B1782" s="48">
        <f t="shared" si="1141"/>
        <v>1906</v>
      </c>
      <c r="M1782" s="49" t="e">
        <f t="array" aca="1" ref="M1782" ca="1">IF(AND($B1782 &gt;= M$85, $B1782 &lt;= M$86-9), GEOMEAN(1+OFFSET(IF(M$93, M132, M282), 0, 0, 10, 1))-1, NA())</f>
        <v>#N/A</v>
      </c>
      <c r="X1782" s="49" t="e">
        <f t="array" aca="1" ref="X1782" ca="1">IF(AND($B1782 &gt;= X$85, $B1782 &lt;= X$86-9), GEOMEAN(1+OFFSET(IF(X$93, X132, X282), 0, 0, 10, 1))-1, NA())</f>
        <v>#N/A</v>
      </c>
      <c r="AB1782" s="466"/>
      <c r="AC1782" s="466"/>
      <c r="AD1782" s="466"/>
      <c r="AE1782" s="466"/>
      <c r="AG1782" s="466"/>
      <c r="AM1782" s="466"/>
      <c r="AN1782" s="466"/>
      <c r="AO1782" s="466"/>
      <c r="AP1782" s="466"/>
      <c r="AQ1782" s="466"/>
      <c r="AS1782" s="466"/>
    </row>
    <row r="1783" spans="2:45">
      <c r="B1783" s="48">
        <f t="shared" si="1141"/>
        <v>1907</v>
      </c>
      <c r="M1783" s="49" t="e">
        <f t="array" aca="1" ref="M1783" ca="1">IF(AND($B1783 &gt;= M$85, $B1783 &lt;= M$86-9), GEOMEAN(1+OFFSET(IF(M$93, M133, M283), 0, 0, 10, 1))-1, NA())</f>
        <v>#N/A</v>
      </c>
      <c r="X1783" s="49" t="e">
        <f t="array" aca="1" ref="X1783" ca="1">IF(AND($B1783 &gt;= X$85, $B1783 &lt;= X$86-9), GEOMEAN(1+OFFSET(IF(X$93, X133, X283), 0, 0, 10, 1))-1, NA())</f>
        <v>#N/A</v>
      </c>
      <c r="AB1783" s="466"/>
      <c r="AC1783" s="466"/>
      <c r="AD1783" s="466"/>
      <c r="AE1783" s="466"/>
      <c r="AG1783" s="466"/>
      <c r="AM1783" s="466"/>
      <c r="AN1783" s="466"/>
      <c r="AO1783" s="466"/>
      <c r="AP1783" s="466"/>
      <c r="AQ1783" s="466"/>
      <c r="AS1783" s="466"/>
    </row>
    <row r="1784" spans="2:45">
      <c r="B1784" s="48">
        <f t="shared" si="1141"/>
        <v>1908</v>
      </c>
      <c r="M1784" s="49" t="e">
        <f t="array" aca="1" ref="M1784" ca="1">IF(AND($B1784 &gt;= M$85, $B1784 &lt;= M$86-9), GEOMEAN(1+OFFSET(IF(M$93, M134, M284), 0, 0, 10, 1))-1, NA())</f>
        <v>#N/A</v>
      </c>
      <c r="X1784" s="49" t="e">
        <f t="array" aca="1" ref="X1784" ca="1">IF(AND($B1784 &gt;= X$85, $B1784 &lt;= X$86-9), GEOMEAN(1+OFFSET(IF(X$93, X134, X284), 0, 0, 10, 1))-1, NA())</f>
        <v>#N/A</v>
      </c>
      <c r="AB1784" s="466"/>
      <c r="AC1784" s="466"/>
      <c r="AD1784" s="466"/>
      <c r="AE1784" s="466"/>
      <c r="AG1784" s="466"/>
      <c r="AM1784" s="466"/>
      <c r="AN1784" s="466"/>
      <c r="AO1784" s="466"/>
      <c r="AP1784" s="466"/>
      <c r="AQ1784" s="466"/>
      <c r="AS1784" s="466"/>
    </row>
    <row r="1785" spans="2:45">
      <c r="B1785" s="48">
        <f t="shared" si="1141"/>
        <v>1909</v>
      </c>
      <c r="M1785" s="49" t="e">
        <f t="array" aca="1" ref="M1785" ca="1">IF(AND($B1785 &gt;= M$85, $B1785 &lt;= M$86-9), GEOMEAN(1+OFFSET(IF(M$93, M135, M285), 0, 0, 10, 1))-1, NA())</f>
        <v>#N/A</v>
      </c>
      <c r="X1785" s="49" t="e">
        <f t="array" aca="1" ref="X1785" ca="1">IF(AND($B1785 &gt;= X$85, $B1785 &lt;= X$86-9), GEOMEAN(1+OFFSET(IF(X$93, X135, X285), 0, 0, 10, 1))-1, NA())</f>
        <v>#N/A</v>
      </c>
      <c r="AB1785" s="466"/>
      <c r="AC1785" s="466"/>
      <c r="AD1785" s="466"/>
      <c r="AE1785" s="466"/>
      <c r="AG1785" s="466"/>
      <c r="AM1785" s="466"/>
      <c r="AN1785" s="466"/>
      <c r="AO1785" s="466"/>
      <c r="AP1785" s="466"/>
      <c r="AQ1785" s="466"/>
      <c r="AS1785" s="466"/>
    </row>
    <row r="1786" spans="2:45">
      <c r="B1786" s="48">
        <f t="shared" si="1141"/>
        <v>1910</v>
      </c>
      <c r="M1786" s="49" t="e">
        <f t="array" aca="1" ref="M1786" ca="1">IF(AND($B1786 &gt;= M$85, $B1786 &lt;= M$86-9), GEOMEAN(1+OFFSET(IF(M$93, M136, M286), 0, 0, 10, 1))-1, NA())</f>
        <v>#N/A</v>
      </c>
      <c r="X1786" s="49" t="e">
        <f t="array" aca="1" ref="X1786" ca="1">IF(AND($B1786 &gt;= X$85, $B1786 &lt;= X$86-9), GEOMEAN(1+OFFSET(IF(X$93, X136, X286), 0, 0, 10, 1))-1, NA())</f>
        <v>#N/A</v>
      </c>
      <c r="AB1786" s="466"/>
      <c r="AC1786" s="466"/>
      <c r="AD1786" s="466"/>
      <c r="AE1786" s="466"/>
      <c r="AG1786" s="466"/>
      <c r="AM1786" s="466"/>
      <c r="AN1786" s="466"/>
      <c r="AO1786" s="466"/>
      <c r="AP1786" s="466"/>
      <c r="AQ1786" s="466"/>
      <c r="AS1786" s="466"/>
    </row>
    <row r="1787" spans="2:45">
      <c r="B1787" s="48">
        <f t="shared" si="1141"/>
        <v>1911</v>
      </c>
      <c r="M1787" s="49" t="e">
        <f t="array" aca="1" ref="M1787" ca="1">IF(AND($B1787 &gt;= M$85, $B1787 &lt;= M$86-9), GEOMEAN(1+OFFSET(IF(M$93, M137, M287), 0, 0, 10, 1))-1, NA())</f>
        <v>#N/A</v>
      </c>
      <c r="X1787" s="49" t="e">
        <f t="array" aca="1" ref="X1787" ca="1">IF(AND($B1787 &gt;= X$85, $B1787 &lt;= X$86-9), GEOMEAN(1+OFFSET(IF(X$93, X137, X287), 0, 0, 10, 1))-1, NA())</f>
        <v>#N/A</v>
      </c>
      <c r="AB1787" s="466"/>
      <c r="AC1787" s="466"/>
      <c r="AD1787" s="466"/>
      <c r="AE1787" s="466"/>
      <c r="AG1787" s="466"/>
      <c r="AM1787" s="466"/>
      <c r="AN1787" s="466"/>
      <c r="AO1787" s="466"/>
      <c r="AP1787" s="466"/>
      <c r="AQ1787" s="466"/>
      <c r="AS1787" s="466"/>
    </row>
    <row r="1788" spans="2:45">
      <c r="B1788" s="48">
        <f t="shared" si="1141"/>
        <v>1912</v>
      </c>
      <c r="M1788" s="49" t="e">
        <f t="array" aca="1" ref="M1788" ca="1">IF(AND($B1788 &gt;= M$85, $B1788 &lt;= M$86-9), GEOMEAN(1+OFFSET(IF(M$93, M138, M288), 0, 0, 10, 1))-1, NA())</f>
        <v>#N/A</v>
      </c>
      <c r="X1788" s="49" t="e">
        <f t="array" aca="1" ref="X1788" ca="1">IF(AND($B1788 &gt;= X$85, $B1788 &lt;= X$86-9), GEOMEAN(1+OFFSET(IF(X$93, X138, X288), 0, 0, 10, 1))-1, NA())</f>
        <v>#N/A</v>
      </c>
      <c r="AB1788" s="466"/>
      <c r="AC1788" s="466"/>
      <c r="AD1788" s="466"/>
      <c r="AE1788" s="466"/>
      <c r="AG1788" s="466"/>
      <c r="AM1788" s="466"/>
      <c r="AN1788" s="466"/>
      <c r="AO1788" s="466"/>
      <c r="AP1788" s="466"/>
      <c r="AQ1788" s="466"/>
      <c r="AS1788" s="466"/>
    </row>
    <row r="1789" spans="2:45">
      <c r="B1789" s="48">
        <f t="shared" si="1141"/>
        <v>1913</v>
      </c>
      <c r="M1789" s="49" t="e">
        <f t="array" aca="1" ref="M1789" ca="1">IF(AND($B1789 &gt;= M$85, $B1789 &lt;= M$86-9), GEOMEAN(1+OFFSET(IF(M$93, M139, M289), 0, 0, 10, 1))-1, NA())</f>
        <v>#N/A</v>
      </c>
      <c r="X1789" s="49" t="e">
        <f t="array" aca="1" ref="X1789" ca="1">IF(AND($B1789 &gt;= X$85, $B1789 &lt;= X$86-9), GEOMEAN(1+OFFSET(IF(X$93, X139, X289), 0, 0, 10, 1))-1, NA())</f>
        <v>#N/A</v>
      </c>
      <c r="AB1789" s="466"/>
      <c r="AC1789" s="466"/>
      <c r="AD1789" s="466"/>
      <c r="AE1789" s="466"/>
      <c r="AG1789" s="466"/>
      <c r="AM1789" s="466"/>
      <c r="AN1789" s="466"/>
      <c r="AO1789" s="466"/>
      <c r="AP1789" s="466"/>
      <c r="AQ1789" s="466"/>
      <c r="AS1789" s="466"/>
    </row>
    <row r="1790" spans="2:45">
      <c r="B1790" s="48">
        <f t="shared" si="1141"/>
        <v>1914</v>
      </c>
      <c r="M1790" s="49" t="e">
        <f t="array" aca="1" ref="M1790" ca="1">IF(AND($B1790 &gt;= M$85, $B1790 &lt;= M$86-9), GEOMEAN(1+OFFSET(IF(M$93, M140, M290), 0, 0, 10, 1))-1, NA())</f>
        <v>#N/A</v>
      </c>
      <c r="X1790" s="49" t="e">
        <f t="array" aca="1" ref="X1790" ca="1">IF(AND($B1790 &gt;= X$85, $B1790 &lt;= X$86-9), GEOMEAN(1+OFFSET(IF(X$93, X140, X290), 0, 0, 10, 1))-1, NA())</f>
        <v>#N/A</v>
      </c>
      <c r="AB1790" s="466"/>
      <c r="AC1790" s="466"/>
      <c r="AD1790" s="466"/>
      <c r="AE1790" s="466"/>
      <c r="AG1790" s="466"/>
      <c r="AM1790" s="466"/>
      <c r="AN1790" s="466"/>
      <c r="AO1790" s="466"/>
      <c r="AP1790" s="466"/>
      <c r="AQ1790" s="466"/>
      <c r="AS1790" s="466"/>
    </row>
    <row r="1791" spans="2:45">
      <c r="B1791" s="48">
        <f t="shared" si="1141"/>
        <v>1915</v>
      </c>
      <c r="M1791" s="49" t="e">
        <f t="array" aca="1" ref="M1791" ca="1">IF(AND($B1791 &gt;= M$85, $B1791 &lt;= M$86-9), GEOMEAN(1+OFFSET(IF(M$93, M141, M291), 0, 0, 10, 1))-1, NA())</f>
        <v>#N/A</v>
      </c>
      <c r="X1791" s="49" t="e">
        <f t="array" aca="1" ref="X1791" ca="1">IF(AND($B1791 &gt;= X$85, $B1791 &lt;= X$86-9), GEOMEAN(1+OFFSET(IF(X$93, X141, X291), 0, 0, 10, 1))-1, NA())</f>
        <v>#N/A</v>
      </c>
      <c r="AB1791" s="466"/>
      <c r="AC1791" s="466"/>
      <c r="AD1791" s="466"/>
      <c r="AE1791" s="466"/>
      <c r="AG1791" s="466"/>
      <c r="AM1791" s="466"/>
      <c r="AN1791" s="466"/>
      <c r="AO1791" s="466"/>
      <c r="AP1791" s="466"/>
      <c r="AQ1791" s="466"/>
      <c r="AS1791" s="466"/>
    </row>
    <row r="1792" spans="2:45">
      <c r="B1792" s="48">
        <f t="shared" si="1141"/>
        <v>1916</v>
      </c>
      <c r="M1792" s="49" t="e">
        <f t="array" aca="1" ref="M1792" ca="1">IF(AND($B1792 &gt;= M$85, $B1792 &lt;= M$86-9), GEOMEAN(1+OFFSET(IF(M$93, M142, M292), 0, 0, 10, 1))-1, NA())</f>
        <v>#N/A</v>
      </c>
      <c r="X1792" s="49" t="e">
        <f t="array" aca="1" ref="X1792" ca="1">IF(AND($B1792 &gt;= X$85, $B1792 &lt;= X$86-9), GEOMEAN(1+OFFSET(IF(X$93, X142, X292), 0, 0, 10, 1))-1, NA())</f>
        <v>#N/A</v>
      </c>
      <c r="AB1792" s="466"/>
      <c r="AC1792" s="466"/>
      <c r="AD1792" s="466"/>
      <c r="AE1792" s="466"/>
      <c r="AG1792" s="466"/>
      <c r="AM1792" s="466"/>
      <c r="AN1792" s="466"/>
      <c r="AO1792" s="466"/>
      <c r="AP1792" s="466"/>
      <c r="AQ1792" s="466"/>
      <c r="AS1792" s="466"/>
    </row>
    <row r="1793" spans="2:45">
      <c r="B1793" s="48">
        <f t="shared" si="1141"/>
        <v>1917</v>
      </c>
      <c r="M1793" s="49" t="e">
        <f t="array" aca="1" ref="M1793" ca="1">IF(AND($B1793 &gt;= M$85, $B1793 &lt;= M$86-9), GEOMEAN(1+OFFSET(IF(M$93, M143, M293), 0, 0, 10, 1))-1, NA())</f>
        <v>#N/A</v>
      </c>
      <c r="X1793" s="49" t="e">
        <f t="array" aca="1" ref="X1793" ca="1">IF(AND($B1793 &gt;= X$85, $B1793 &lt;= X$86-9), GEOMEAN(1+OFFSET(IF(X$93, X143, X293), 0, 0, 10, 1))-1, NA())</f>
        <v>#N/A</v>
      </c>
      <c r="AB1793" s="466"/>
      <c r="AC1793" s="466"/>
      <c r="AD1793" s="466"/>
      <c r="AE1793" s="466"/>
      <c r="AG1793" s="466"/>
      <c r="AM1793" s="466"/>
      <c r="AN1793" s="466"/>
      <c r="AO1793" s="466"/>
      <c r="AP1793" s="466"/>
      <c r="AQ1793" s="466"/>
      <c r="AS1793" s="466"/>
    </row>
    <row r="1794" spans="2:45">
      <c r="B1794" s="48">
        <f t="shared" si="1141"/>
        <v>1918</v>
      </c>
      <c r="M1794" s="49" t="e">
        <f t="array" aca="1" ref="M1794" ca="1">IF(AND($B1794 &gt;= M$85, $B1794 &lt;= M$86-9), GEOMEAN(1+OFFSET(IF(M$93, M144, M294), 0, 0, 10, 1))-1, NA())</f>
        <v>#N/A</v>
      </c>
      <c r="X1794" s="49" t="e">
        <f t="array" aca="1" ref="X1794" ca="1">IF(AND($B1794 &gt;= X$85, $B1794 &lt;= X$86-9), GEOMEAN(1+OFFSET(IF(X$93, X144, X294), 0, 0, 10, 1))-1, NA())</f>
        <v>#N/A</v>
      </c>
      <c r="AB1794" s="466"/>
      <c r="AC1794" s="466"/>
      <c r="AD1794" s="466"/>
      <c r="AE1794" s="466"/>
      <c r="AG1794" s="466"/>
      <c r="AM1794" s="466"/>
      <c r="AN1794" s="466"/>
      <c r="AO1794" s="466"/>
      <c r="AP1794" s="466"/>
      <c r="AQ1794" s="466"/>
      <c r="AS1794" s="466"/>
    </row>
    <row r="1795" spans="2:45">
      <c r="B1795" s="48">
        <f t="shared" si="1141"/>
        <v>1919</v>
      </c>
      <c r="M1795" s="49" t="e">
        <f t="array" aca="1" ref="M1795" ca="1">IF(AND($B1795 &gt;= M$85, $B1795 &lt;= M$86-9), GEOMEAN(1+OFFSET(IF(M$93, M145, M295), 0, 0, 10, 1))-1, NA())</f>
        <v>#N/A</v>
      </c>
      <c r="X1795" s="49" t="e">
        <f t="array" aca="1" ref="X1795" ca="1">IF(AND($B1795 &gt;= X$85, $B1795 &lt;= X$86-9), GEOMEAN(1+OFFSET(IF(X$93, X145, X295), 0, 0, 10, 1))-1, NA())</f>
        <v>#N/A</v>
      </c>
      <c r="AB1795" s="466"/>
      <c r="AC1795" s="466"/>
      <c r="AD1795" s="466"/>
      <c r="AE1795" s="466"/>
      <c r="AG1795" s="466"/>
      <c r="AM1795" s="466"/>
      <c r="AN1795" s="466"/>
      <c r="AO1795" s="466"/>
      <c r="AP1795" s="466"/>
      <c r="AQ1795" s="466"/>
      <c r="AS1795" s="466"/>
    </row>
    <row r="1796" spans="2:45">
      <c r="B1796" s="48">
        <f t="shared" si="1141"/>
        <v>1920</v>
      </c>
      <c r="M1796" s="49" t="e">
        <f t="array" aca="1" ref="M1796" ca="1">IF(AND($B1796 &gt;= M$85, $B1796 &lt;= M$86-9), GEOMEAN(1+OFFSET(IF(M$93, M146, M296), 0, 0, 10, 1))-1, NA())</f>
        <v>#N/A</v>
      </c>
      <c r="X1796" s="49" t="e">
        <f t="array" aca="1" ref="X1796" ca="1">IF(AND($B1796 &gt;= X$85, $B1796 &lt;= X$86-9), GEOMEAN(1+OFFSET(IF(X$93, X146, X296), 0, 0, 10, 1))-1, NA())</f>
        <v>#N/A</v>
      </c>
      <c r="AB1796" s="466"/>
      <c r="AC1796" s="466"/>
      <c r="AD1796" s="466"/>
      <c r="AE1796" s="466"/>
      <c r="AG1796" s="466"/>
      <c r="AM1796" s="466"/>
      <c r="AN1796" s="466"/>
      <c r="AO1796" s="466"/>
      <c r="AP1796" s="466"/>
      <c r="AQ1796" s="466"/>
      <c r="AS1796" s="466"/>
    </row>
    <row r="1797" spans="2:45">
      <c r="B1797" s="48">
        <f t="shared" si="1141"/>
        <v>1921</v>
      </c>
      <c r="M1797" s="49" t="e">
        <f t="array" aca="1" ref="M1797" ca="1">IF(AND($B1797 &gt;= M$85, $B1797 &lt;= M$86-9), GEOMEAN(1+OFFSET(IF(M$93, M147, M297), 0, 0, 10, 1))-1, NA())</f>
        <v>#N/A</v>
      </c>
      <c r="X1797" s="49" t="e">
        <f t="array" aca="1" ref="X1797" ca="1">IF(AND($B1797 &gt;= X$85, $B1797 &lt;= X$86-9), GEOMEAN(1+OFFSET(IF(X$93, X147, X297), 0, 0, 10, 1))-1, NA())</f>
        <v>#N/A</v>
      </c>
      <c r="AB1797" s="466"/>
      <c r="AC1797" s="466"/>
      <c r="AD1797" s="466"/>
      <c r="AE1797" s="466"/>
      <c r="AG1797" s="466"/>
      <c r="AM1797" s="466"/>
      <c r="AN1797" s="466"/>
      <c r="AO1797" s="466"/>
      <c r="AP1797" s="466"/>
      <c r="AQ1797" s="466"/>
      <c r="AS1797" s="466"/>
    </row>
    <row r="1798" spans="2:45">
      <c r="B1798" s="48">
        <f t="shared" si="1141"/>
        <v>1922</v>
      </c>
      <c r="M1798" s="49" t="e">
        <f t="array" aca="1" ref="M1798" ca="1">IF(AND($B1798 &gt;= M$85, $B1798 &lt;= M$86-9), GEOMEAN(1+OFFSET(IF(M$93, M148, M298), 0, 0, 10, 1))-1, NA())</f>
        <v>#N/A</v>
      </c>
      <c r="X1798" s="49" t="e">
        <f t="array" aca="1" ref="X1798" ca="1">IF(AND($B1798 &gt;= X$85, $B1798 &lt;= X$86-9), GEOMEAN(1+OFFSET(IF(X$93, X148, X298), 0, 0, 10, 1))-1, NA())</f>
        <v>#N/A</v>
      </c>
      <c r="AB1798" s="466"/>
      <c r="AC1798" s="466"/>
      <c r="AD1798" s="466"/>
      <c r="AE1798" s="466"/>
      <c r="AG1798" s="466"/>
      <c r="AM1798" s="466"/>
      <c r="AN1798" s="466"/>
      <c r="AO1798" s="466"/>
      <c r="AP1798" s="466"/>
      <c r="AQ1798" s="466"/>
      <c r="AS1798" s="466"/>
    </row>
    <row r="1799" spans="2:45">
      <c r="B1799" s="48">
        <f t="shared" si="1141"/>
        <v>1923</v>
      </c>
      <c r="M1799" s="49" t="e">
        <f t="array" aca="1" ref="M1799" ca="1">IF(AND($B1799 &gt;= M$85, $B1799 &lt;= M$86-9), GEOMEAN(1+OFFSET(IF(M$93, M149, M299), 0, 0, 10, 1))-1, NA())</f>
        <v>#N/A</v>
      </c>
      <c r="X1799" s="49" t="e">
        <f t="array" aca="1" ref="X1799" ca="1">IF(AND($B1799 &gt;= X$85, $B1799 &lt;= X$86-9), GEOMEAN(1+OFFSET(IF(X$93, X149, X299), 0, 0, 10, 1))-1, NA())</f>
        <v>#N/A</v>
      </c>
      <c r="AB1799" s="466"/>
      <c r="AC1799" s="466"/>
      <c r="AD1799" s="466"/>
      <c r="AE1799" s="466"/>
      <c r="AG1799" s="466"/>
      <c r="AM1799" s="466"/>
      <c r="AN1799" s="466"/>
      <c r="AO1799" s="466"/>
      <c r="AP1799" s="466"/>
      <c r="AQ1799" s="466"/>
      <c r="AS1799" s="466"/>
    </row>
    <row r="1800" spans="2:45">
      <c r="B1800" s="48">
        <f t="shared" si="1141"/>
        <v>1924</v>
      </c>
      <c r="M1800" s="49" t="e">
        <f t="array" aca="1" ref="M1800" ca="1">IF(AND($B1800 &gt;= M$85, $B1800 &lt;= M$86-9), GEOMEAN(1+OFFSET(IF(M$93, M150, M300), 0, 0, 10, 1))-1, NA())</f>
        <v>#N/A</v>
      </c>
      <c r="X1800" s="49" t="e">
        <f t="array" aca="1" ref="X1800" ca="1">IF(AND($B1800 &gt;= X$85, $B1800 &lt;= X$86-9), GEOMEAN(1+OFFSET(IF(X$93, X150, X300), 0, 0, 10, 1))-1, NA())</f>
        <v>#N/A</v>
      </c>
      <c r="AB1800" s="466"/>
      <c r="AC1800" s="466"/>
      <c r="AD1800" s="466"/>
      <c r="AE1800" s="466"/>
      <c r="AG1800" s="466"/>
      <c r="AM1800" s="466"/>
      <c r="AN1800" s="466"/>
      <c r="AO1800" s="466"/>
      <c r="AP1800" s="466"/>
      <c r="AQ1800" s="466"/>
      <c r="AS1800" s="466"/>
    </row>
    <row r="1801" spans="2:45">
      <c r="B1801" s="48">
        <f t="shared" si="1141"/>
        <v>1925</v>
      </c>
      <c r="M1801" s="49" t="e">
        <f t="array" aca="1" ref="M1801" ca="1">IF(AND($B1801 &gt;= M$85, $B1801 &lt;= M$86-9), GEOMEAN(1+OFFSET(IF(M$93, M151, M301), 0, 0, 10, 1))-1, NA())</f>
        <v>#N/A</v>
      </c>
      <c r="X1801" s="49" t="e">
        <f t="array" aca="1" ref="X1801" ca="1">IF(AND($B1801 &gt;= X$85, $B1801 &lt;= X$86-9), GEOMEAN(1+OFFSET(IF(X$93, X151, X301), 0, 0, 10, 1))-1, NA())</f>
        <v>#N/A</v>
      </c>
      <c r="AB1801" s="466"/>
      <c r="AC1801" s="466"/>
      <c r="AD1801" s="466"/>
      <c r="AE1801" s="466"/>
      <c r="AG1801" s="466"/>
      <c r="AM1801" s="466"/>
      <c r="AN1801" s="466"/>
      <c r="AO1801" s="466"/>
      <c r="AP1801" s="466"/>
      <c r="AQ1801" s="466"/>
      <c r="AS1801" s="466"/>
    </row>
    <row r="1802" spans="2:45">
      <c r="B1802" s="48">
        <f t="shared" si="1141"/>
        <v>1926</v>
      </c>
      <c r="M1802" s="49" t="e">
        <f t="array" aca="1" ref="M1802" ca="1">IF(AND($B1802 &gt;= M$85, $B1802 &lt;= M$86-9), GEOMEAN(1+OFFSET(IF(M$93, M152, M302), 0, 0, 10, 1))-1, NA())</f>
        <v>#N/A</v>
      </c>
      <c r="X1802" s="49" t="e">
        <f t="array" aca="1" ref="X1802" ca="1">IF(AND($B1802 &gt;= X$85, $B1802 &lt;= X$86-9), GEOMEAN(1+OFFSET(IF(X$93, X152, X302), 0, 0, 10, 1))-1, NA())</f>
        <v>#N/A</v>
      </c>
      <c r="AB1802" s="466"/>
      <c r="AC1802" s="466"/>
      <c r="AD1802" s="466"/>
      <c r="AE1802" s="466"/>
      <c r="AG1802" s="466"/>
      <c r="AM1802" s="466"/>
      <c r="AN1802" s="466"/>
      <c r="AO1802" s="466"/>
      <c r="AP1802" s="466"/>
      <c r="AQ1802" s="466"/>
      <c r="AS1802" s="466"/>
    </row>
    <row r="1803" spans="2:45">
      <c r="B1803" s="48">
        <f t="shared" si="1141"/>
        <v>1927</v>
      </c>
      <c r="M1803" s="49" t="e">
        <f t="array" aca="1" ref="M1803" ca="1">IF(AND($B1803 &gt;= M$85, $B1803 &lt;= M$86-9), GEOMEAN(1+OFFSET(IF(M$93, M153, M303), 0, 0, 10, 1))-1, NA())</f>
        <v>#N/A</v>
      </c>
      <c r="X1803" s="49" t="e">
        <f t="array" aca="1" ref="X1803" ca="1">IF(AND($B1803 &gt;= X$85, $B1803 &lt;= X$86-9), GEOMEAN(1+OFFSET(IF(X$93, X153, X303), 0, 0, 10, 1))-1, NA())</f>
        <v>#N/A</v>
      </c>
      <c r="AB1803" s="466"/>
      <c r="AC1803" s="466"/>
      <c r="AD1803" s="466"/>
      <c r="AE1803" s="466"/>
      <c r="AG1803" s="466"/>
      <c r="AM1803" s="466"/>
      <c r="AN1803" s="466"/>
      <c r="AO1803" s="466"/>
      <c r="AP1803" s="466"/>
      <c r="AQ1803" s="466"/>
      <c r="AS1803" s="466"/>
    </row>
    <row r="1804" spans="2:45">
      <c r="B1804" s="48">
        <f t="shared" si="1141"/>
        <v>1928</v>
      </c>
      <c r="M1804" s="49" t="e">
        <f t="array" aca="1" ref="M1804" ca="1">IF(AND($B1804 &gt;= M$85, $B1804 &lt;= M$86-9), GEOMEAN(1+OFFSET(IF(M$93, M154, M304), 0, 0, 10, 1))-1, NA())</f>
        <v>#N/A</v>
      </c>
      <c r="X1804" s="49" t="e">
        <f t="array" aca="1" ref="X1804" ca="1">IF(AND($B1804 &gt;= X$85, $B1804 &lt;= X$86-9), GEOMEAN(1+OFFSET(IF(X$93, X154, X304), 0, 0, 10, 1))-1, NA())</f>
        <v>#N/A</v>
      </c>
      <c r="AB1804" s="466"/>
      <c r="AC1804" s="466"/>
      <c r="AD1804" s="466"/>
      <c r="AE1804" s="466"/>
      <c r="AG1804" s="466"/>
      <c r="AM1804" s="466"/>
      <c r="AN1804" s="466"/>
      <c r="AO1804" s="466"/>
      <c r="AP1804" s="466"/>
      <c r="AQ1804" s="466"/>
      <c r="AS1804" s="466"/>
    </row>
    <row r="1805" spans="2:45">
      <c r="B1805" s="48">
        <f t="shared" si="1141"/>
        <v>1929</v>
      </c>
      <c r="M1805" s="49" t="e">
        <f t="array" aca="1" ref="M1805" ca="1">IF(AND($B1805 &gt;= M$85, $B1805 &lt;= M$86-9), GEOMEAN(1+OFFSET(IF(M$93, M155, M305), 0, 0, 10, 1))-1, NA())</f>
        <v>#N/A</v>
      </c>
      <c r="X1805" s="49" t="e">
        <f t="array" aca="1" ref="X1805" ca="1">IF(AND($B1805 &gt;= X$85, $B1805 &lt;= X$86-9), GEOMEAN(1+OFFSET(IF(X$93, X155, X305), 0, 0, 10, 1))-1, NA())</f>
        <v>#N/A</v>
      </c>
      <c r="AB1805" s="466"/>
      <c r="AC1805" s="466"/>
      <c r="AD1805" s="466"/>
      <c r="AE1805" s="466"/>
      <c r="AG1805" s="466"/>
      <c r="AM1805" s="466"/>
      <c r="AN1805" s="466"/>
      <c r="AO1805" s="466"/>
      <c r="AP1805" s="466"/>
      <c r="AQ1805" s="466"/>
      <c r="AS1805" s="466"/>
    </row>
    <row r="1806" spans="2:45">
      <c r="B1806" s="48">
        <f t="shared" si="1141"/>
        <v>1930</v>
      </c>
      <c r="M1806" s="49" t="e">
        <f t="array" aca="1" ref="M1806" ca="1">IF(AND($B1806 &gt;= M$85, $B1806 &lt;= M$86-9), GEOMEAN(1+OFFSET(IF(M$93, M156, M306), 0, 0, 10, 1))-1, NA())</f>
        <v>#N/A</v>
      </c>
      <c r="X1806" s="49" t="e">
        <f t="array" aca="1" ref="X1806" ca="1">IF(AND($B1806 &gt;= X$85, $B1806 &lt;= X$86-9), GEOMEAN(1+OFFSET(IF(X$93, X156, X306), 0, 0, 10, 1))-1, NA())</f>
        <v>#N/A</v>
      </c>
      <c r="AB1806" s="466"/>
      <c r="AC1806" s="466"/>
      <c r="AD1806" s="466"/>
      <c r="AE1806" s="466"/>
      <c r="AG1806" s="466"/>
      <c r="AM1806" s="466"/>
      <c r="AN1806" s="466"/>
      <c r="AO1806" s="466"/>
      <c r="AP1806" s="466"/>
      <c r="AQ1806" s="466"/>
      <c r="AS1806" s="466"/>
    </row>
    <row r="1807" spans="2:45">
      <c r="B1807" s="48">
        <f t="shared" si="1141"/>
        <v>1931</v>
      </c>
      <c r="M1807" s="49" t="e">
        <f t="array" aca="1" ref="M1807" ca="1">IF(AND($B1807 &gt;= M$85, $B1807 &lt;= M$86-9), GEOMEAN(1+OFFSET(IF(M$93, M157, M307), 0, 0, 10, 1))-1, NA())</f>
        <v>#N/A</v>
      </c>
      <c r="X1807" s="49" t="e">
        <f t="array" aca="1" ref="X1807" ca="1">IF(AND($B1807 &gt;= X$85, $B1807 &lt;= X$86-9), GEOMEAN(1+OFFSET(IF(X$93, X157, X307), 0, 0, 10, 1))-1, NA())</f>
        <v>#N/A</v>
      </c>
      <c r="AB1807" s="466"/>
      <c r="AC1807" s="466"/>
      <c r="AD1807" s="466"/>
      <c r="AE1807" s="466"/>
      <c r="AG1807" s="466"/>
      <c r="AM1807" s="466"/>
      <c r="AN1807" s="466"/>
      <c r="AO1807" s="466"/>
      <c r="AP1807" s="466"/>
      <c r="AQ1807" s="466"/>
      <c r="AS1807" s="466"/>
    </row>
    <row r="1808" spans="2:45">
      <c r="B1808" s="48">
        <f t="shared" si="1141"/>
        <v>1932</v>
      </c>
      <c r="M1808" s="49" t="e">
        <f t="array" aca="1" ref="M1808" ca="1">IF(AND($B1808 &gt;= M$85, $B1808 &lt;= M$86-9), GEOMEAN(1+OFFSET(IF(M$93, M158, M308), 0, 0, 10, 1))-1, NA())</f>
        <v>#N/A</v>
      </c>
      <c r="X1808" s="49" t="e">
        <f t="array" aca="1" ref="X1808" ca="1">IF(AND($B1808 &gt;= X$85, $B1808 &lt;= X$86-9), GEOMEAN(1+OFFSET(IF(X$93, X158, X308), 0, 0, 10, 1))-1, NA())</f>
        <v>#N/A</v>
      </c>
      <c r="AB1808" s="466"/>
      <c r="AC1808" s="466"/>
      <c r="AD1808" s="466"/>
      <c r="AE1808" s="466"/>
      <c r="AG1808" s="466"/>
      <c r="AM1808" s="466"/>
      <c r="AN1808" s="466"/>
      <c r="AO1808" s="466"/>
      <c r="AP1808" s="466"/>
      <c r="AQ1808" s="466"/>
      <c r="AS1808" s="466"/>
    </row>
    <row r="1809" spans="2:45">
      <c r="B1809" s="48">
        <f t="shared" si="1141"/>
        <v>1933</v>
      </c>
      <c r="M1809" s="49" t="e">
        <f t="array" aca="1" ref="M1809" ca="1">IF(AND($B1809 &gt;= M$85, $B1809 &lt;= M$86-9), GEOMEAN(1+OFFSET(IF(M$93, M159, M309), 0, 0, 10, 1))-1, NA())</f>
        <v>#N/A</v>
      </c>
      <c r="X1809" s="49" t="e">
        <f t="array" aca="1" ref="X1809" ca="1">IF(AND($B1809 &gt;= X$85, $B1809 &lt;= X$86-9), GEOMEAN(1+OFFSET(IF(X$93, X159, X309), 0, 0, 10, 1))-1, NA())</f>
        <v>#N/A</v>
      </c>
      <c r="AB1809" s="466"/>
      <c r="AC1809" s="466"/>
      <c r="AD1809" s="466"/>
      <c r="AE1809" s="466"/>
      <c r="AG1809" s="466"/>
      <c r="AM1809" s="466"/>
      <c r="AN1809" s="466"/>
      <c r="AO1809" s="466"/>
      <c r="AP1809" s="466"/>
      <c r="AQ1809" s="466"/>
      <c r="AS1809" s="466"/>
    </row>
    <row r="1810" spans="2:45">
      <c r="B1810" s="48">
        <f t="shared" si="1141"/>
        <v>1934</v>
      </c>
      <c r="M1810" s="49" t="e">
        <f t="array" aca="1" ref="M1810" ca="1">IF(AND($B1810 &gt;= M$85, $B1810 &lt;= M$86-9), GEOMEAN(1+OFFSET(IF(M$93, M160, M310), 0, 0, 10, 1))-1, NA())</f>
        <v>#N/A</v>
      </c>
      <c r="X1810" s="49" t="e">
        <f t="array" aca="1" ref="X1810" ca="1">IF(AND($B1810 &gt;= X$85, $B1810 &lt;= X$86-9), GEOMEAN(1+OFFSET(IF(X$93, X160, X310), 0, 0, 10, 1))-1, NA())</f>
        <v>#N/A</v>
      </c>
      <c r="AB1810" s="466"/>
      <c r="AC1810" s="466"/>
      <c r="AD1810" s="466"/>
      <c r="AE1810" s="466"/>
      <c r="AG1810" s="466"/>
      <c r="AM1810" s="466"/>
      <c r="AN1810" s="466"/>
      <c r="AO1810" s="466"/>
      <c r="AP1810" s="466"/>
      <c r="AQ1810" s="466"/>
      <c r="AS1810" s="466"/>
    </row>
    <row r="1811" spans="2:45">
      <c r="B1811" s="48">
        <f t="shared" si="1141"/>
        <v>1935</v>
      </c>
      <c r="M1811" s="49" t="e">
        <f t="array" aca="1" ref="M1811" ca="1">IF(AND($B1811 &gt;= M$85, $B1811 &lt;= M$86-9), GEOMEAN(1+OFFSET(IF(M$93, M161, M311), 0, 0, 10, 1))-1, NA())</f>
        <v>#N/A</v>
      </c>
      <c r="X1811" s="49" t="e">
        <f t="array" aca="1" ref="X1811" ca="1">IF(AND($B1811 &gt;= X$85, $B1811 &lt;= X$86-9), GEOMEAN(1+OFFSET(IF(X$93, X161, X311), 0, 0, 10, 1))-1, NA())</f>
        <v>#N/A</v>
      </c>
      <c r="AB1811" s="466"/>
      <c r="AC1811" s="466"/>
      <c r="AD1811" s="466"/>
      <c r="AE1811" s="466"/>
      <c r="AG1811" s="466"/>
      <c r="AM1811" s="466"/>
      <c r="AN1811" s="466"/>
      <c r="AO1811" s="466"/>
      <c r="AP1811" s="466"/>
      <c r="AQ1811" s="466"/>
      <c r="AS1811" s="466"/>
    </row>
    <row r="1812" spans="2:45">
      <c r="B1812" s="48">
        <f t="shared" si="1141"/>
        <v>1936</v>
      </c>
      <c r="M1812" s="49" t="e">
        <f t="array" aca="1" ref="M1812" ca="1">IF(AND($B1812 &gt;= M$85, $B1812 &lt;= M$86-9), GEOMEAN(1+OFFSET(IF(M$93, M162, M312), 0, 0, 10, 1))-1, NA())</f>
        <v>#N/A</v>
      </c>
      <c r="X1812" s="49" t="e">
        <f t="array" aca="1" ref="X1812" ca="1">IF(AND($B1812 &gt;= X$85, $B1812 &lt;= X$86-9), GEOMEAN(1+OFFSET(IF(X$93, X162, X312), 0, 0, 10, 1))-1, NA())</f>
        <v>#N/A</v>
      </c>
      <c r="AB1812" s="466"/>
      <c r="AC1812" s="466"/>
      <c r="AD1812" s="466"/>
      <c r="AE1812" s="466"/>
      <c r="AG1812" s="466"/>
      <c r="AM1812" s="466"/>
      <c r="AN1812" s="466"/>
      <c r="AO1812" s="466"/>
      <c r="AP1812" s="466"/>
      <c r="AQ1812" s="466"/>
      <c r="AS1812" s="466"/>
    </row>
    <row r="1813" spans="2:45">
      <c r="B1813" s="48">
        <f t="shared" ref="B1813:B1876" si="1142">B1812+1</f>
        <v>1937</v>
      </c>
      <c r="M1813" s="49" t="e">
        <f t="array" aca="1" ref="M1813" ca="1">IF(AND($B1813 &gt;= M$85, $B1813 &lt;= M$86-9), GEOMEAN(1+OFFSET(IF(M$93, M163, M313), 0, 0, 10, 1))-1, NA())</f>
        <v>#N/A</v>
      </c>
      <c r="X1813" s="49" t="e">
        <f t="array" aca="1" ref="X1813" ca="1">IF(AND($B1813 &gt;= X$85, $B1813 &lt;= X$86-9), GEOMEAN(1+OFFSET(IF(X$93, X163, X313), 0, 0, 10, 1))-1, NA())</f>
        <v>#N/A</v>
      </c>
      <c r="AB1813" s="466"/>
      <c r="AC1813" s="466"/>
      <c r="AD1813" s="466"/>
      <c r="AE1813" s="466"/>
      <c r="AG1813" s="466"/>
      <c r="AM1813" s="466"/>
      <c r="AN1813" s="466"/>
      <c r="AO1813" s="466"/>
      <c r="AP1813" s="466"/>
      <c r="AQ1813" s="466"/>
      <c r="AS1813" s="466"/>
    </row>
    <row r="1814" spans="2:45">
      <c r="B1814" s="48">
        <f t="shared" si="1142"/>
        <v>1938</v>
      </c>
      <c r="M1814" s="49" t="e">
        <f t="array" aca="1" ref="M1814" ca="1">IF(AND($B1814 &gt;= M$85, $B1814 &lt;= M$86-9), GEOMEAN(1+OFFSET(IF(M$93, M164, M314), 0, 0, 10, 1))-1, NA())</f>
        <v>#N/A</v>
      </c>
      <c r="X1814" s="49" t="e">
        <f t="array" aca="1" ref="X1814" ca="1">IF(AND($B1814 &gt;= X$85, $B1814 &lt;= X$86-9), GEOMEAN(1+OFFSET(IF(X$93, X164, X314), 0, 0, 10, 1))-1, NA())</f>
        <v>#N/A</v>
      </c>
      <c r="AB1814" s="466"/>
      <c r="AC1814" s="466"/>
      <c r="AD1814" s="466"/>
      <c r="AE1814" s="466"/>
      <c r="AG1814" s="466"/>
      <c r="AM1814" s="466"/>
      <c r="AN1814" s="466"/>
      <c r="AO1814" s="466"/>
      <c r="AP1814" s="466"/>
      <c r="AQ1814" s="466"/>
      <c r="AS1814" s="466"/>
    </row>
    <row r="1815" spans="2:45">
      <c r="B1815" s="48">
        <f t="shared" si="1142"/>
        <v>1939</v>
      </c>
      <c r="M1815" s="49" t="e">
        <f t="array" aca="1" ref="M1815" ca="1">IF(AND($B1815 &gt;= M$85, $B1815 &lt;= M$86-9), GEOMEAN(1+OFFSET(IF(M$93, M165, M315), 0, 0, 10, 1))-1, NA())</f>
        <v>#N/A</v>
      </c>
      <c r="X1815" s="49" t="e">
        <f t="array" aca="1" ref="X1815" ca="1">IF(AND($B1815 &gt;= X$85, $B1815 &lt;= X$86-9), GEOMEAN(1+OFFSET(IF(X$93, X165, X315), 0, 0, 10, 1))-1, NA())</f>
        <v>#N/A</v>
      </c>
      <c r="AB1815" s="466"/>
      <c r="AC1815" s="466"/>
      <c r="AD1815" s="466"/>
      <c r="AE1815" s="466"/>
      <c r="AG1815" s="466"/>
      <c r="AM1815" s="466"/>
      <c r="AN1815" s="466"/>
      <c r="AO1815" s="466"/>
      <c r="AP1815" s="466"/>
      <c r="AQ1815" s="466"/>
      <c r="AS1815" s="466"/>
    </row>
    <row r="1816" spans="2:45">
      <c r="B1816" s="48">
        <f t="shared" si="1142"/>
        <v>1940</v>
      </c>
      <c r="M1816" s="49" t="e">
        <f t="array" aca="1" ref="M1816" ca="1">IF(AND($B1816 &gt;= M$85, $B1816 &lt;= M$86-9), GEOMEAN(1+OFFSET(IF(M$93, M166, M316), 0, 0, 10, 1))-1, NA())</f>
        <v>#N/A</v>
      </c>
      <c r="X1816" s="49" t="e">
        <f t="array" aca="1" ref="X1816" ca="1">IF(AND($B1816 &gt;= X$85, $B1816 &lt;= X$86-9), GEOMEAN(1+OFFSET(IF(X$93, X166, X316), 0, 0, 10, 1))-1, NA())</f>
        <v>#N/A</v>
      </c>
      <c r="AB1816" s="466"/>
      <c r="AC1816" s="466"/>
      <c r="AD1816" s="466"/>
      <c r="AE1816" s="466"/>
      <c r="AG1816" s="466"/>
      <c r="AM1816" s="466"/>
      <c r="AN1816" s="466"/>
      <c r="AO1816" s="466"/>
      <c r="AP1816" s="466"/>
      <c r="AQ1816" s="466"/>
      <c r="AS1816" s="466"/>
    </row>
    <row r="1817" spans="2:45">
      <c r="B1817" s="48">
        <f t="shared" si="1142"/>
        <v>1941</v>
      </c>
      <c r="M1817" s="49" t="e">
        <f t="array" aca="1" ref="M1817" ca="1">IF(AND($B1817 &gt;= M$85, $B1817 &lt;= M$86-9), GEOMEAN(1+OFFSET(IF(M$93, M167, M317), 0, 0, 10, 1))-1, NA())</f>
        <v>#N/A</v>
      </c>
      <c r="X1817" s="49" t="e">
        <f t="array" aca="1" ref="X1817" ca="1">IF(AND($B1817 &gt;= X$85, $B1817 &lt;= X$86-9), GEOMEAN(1+OFFSET(IF(X$93, X167, X317), 0, 0, 10, 1))-1, NA())</f>
        <v>#N/A</v>
      </c>
      <c r="AB1817" s="466"/>
      <c r="AC1817" s="466"/>
      <c r="AD1817" s="466"/>
      <c r="AE1817" s="466"/>
      <c r="AG1817" s="466"/>
      <c r="AM1817" s="466"/>
      <c r="AN1817" s="466"/>
      <c r="AO1817" s="466"/>
      <c r="AP1817" s="466"/>
      <c r="AQ1817" s="466"/>
      <c r="AS1817" s="466"/>
    </row>
    <row r="1818" spans="2:45">
      <c r="B1818" s="48">
        <f t="shared" si="1142"/>
        <v>1942</v>
      </c>
      <c r="M1818" s="49" t="e">
        <f t="array" aca="1" ref="M1818" ca="1">IF(AND($B1818 &gt;= M$85, $B1818 &lt;= M$86-9), GEOMEAN(1+OFFSET(IF(M$93, M168, M318), 0, 0, 10, 1))-1, NA())</f>
        <v>#N/A</v>
      </c>
      <c r="X1818" s="49" t="e">
        <f t="array" aca="1" ref="X1818" ca="1">IF(AND($B1818 &gt;= X$85, $B1818 &lt;= X$86-9), GEOMEAN(1+OFFSET(IF(X$93, X168, X318), 0, 0, 10, 1))-1, NA())</f>
        <v>#N/A</v>
      </c>
      <c r="AB1818" s="466"/>
      <c r="AC1818" s="466"/>
      <c r="AD1818" s="466"/>
      <c r="AE1818" s="466"/>
      <c r="AG1818" s="466"/>
      <c r="AM1818" s="466"/>
      <c r="AN1818" s="466"/>
      <c r="AO1818" s="466"/>
      <c r="AP1818" s="466"/>
      <c r="AQ1818" s="466"/>
      <c r="AS1818" s="466"/>
    </row>
    <row r="1819" spans="2:45">
      <c r="B1819" s="48">
        <f t="shared" si="1142"/>
        <v>1943</v>
      </c>
      <c r="M1819" s="49" t="e">
        <f t="array" aca="1" ref="M1819" ca="1">IF(AND($B1819 &gt;= M$85, $B1819 &lt;= M$86-9), GEOMEAN(1+OFFSET(IF(M$93, M169, M319), 0, 0, 10, 1))-1, NA())</f>
        <v>#N/A</v>
      </c>
      <c r="X1819" s="49" t="e">
        <f t="array" aca="1" ref="X1819" ca="1">IF(AND($B1819 &gt;= X$85, $B1819 &lt;= X$86-9), GEOMEAN(1+OFFSET(IF(X$93, X169, X319), 0, 0, 10, 1))-1, NA())</f>
        <v>#N/A</v>
      </c>
      <c r="AB1819" s="466"/>
      <c r="AC1819" s="466"/>
      <c r="AD1819" s="466"/>
      <c r="AE1819" s="466"/>
      <c r="AG1819" s="466"/>
      <c r="AM1819" s="466"/>
      <c r="AN1819" s="466"/>
      <c r="AO1819" s="466"/>
      <c r="AP1819" s="466"/>
      <c r="AQ1819" s="466"/>
      <c r="AS1819" s="466"/>
    </row>
    <row r="1820" spans="2:45">
      <c r="B1820" s="48">
        <f t="shared" si="1142"/>
        <v>1944</v>
      </c>
      <c r="M1820" s="49" t="e">
        <f t="array" aca="1" ref="M1820" ca="1">IF(AND($B1820 &gt;= M$85, $B1820 &lt;= M$86-9), GEOMEAN(1+OFFSET(IF(M$93, M170, M320), 0, 0, 10, 1))-1, NA())</f>
        <v>#N/A</v>
      </c>
      <c r="X1820" s="49" t="e">
        <f t="array" aca="1" ref="X1820" ca="1">IF(AND($B1820 &gt;= X$85, $B1820 &lt;= X$86-9), GEOMEAN(1+OFFSET(IF(X$93, X170, X320), 0, 0, 10, 1))-1, NA())</f>
        <v>#N/A</v>
      </c>
      <c r="AB1820" s="466"/>
      <c r="AC1820" s="466"/>
      <c r="AD1820" s="466"/>
      <c r="AE1820" s="466"/>
      <c r="AG1820" s="466"/>
      <c r="AM1820" s="466"/>
      <c r="AN1820" s="466"/>
      <c r="AO1820" s="466"/>
      <c r="AP1820" s="466"/>
      <c r="AQ1820" s="466"/>
      <c r="AS1820" s="466"/>
    </row>
    <row r="1821" spans="2:45">
      <c r="B1821" s="48">
        <f t="shared" si="1142"/>
        <v>1945</v>
      </c>
      <c r="M1821" s="49" t="e">
        <f t="array" aca="1" ref="M1821" ca="1">IF(AND($B1821 &gt;= M$85, $B1821 &lt;= M$86-9), GEOMEAN(1+OFFSET(IF(M$93, M171, M321), 0, 0, 10, 1))-1, NA())</f>
        <v>#N/A</v>
      </c>
      <c r="X1821" s="49" t="e">
        <f t="array" aca="1" ref="X1821" ca="1">IF(AND($B1821 &gt;= X$85, $B1821 &lt;= X$86-9), GEOMEAN(1+OFFSET(IF(X$93, X171, X321), 0, 0, 10, 1))-1, NA())</f>
        <v>#N/A</v>
      </c>
      <c r="AB1821" s="466"/>
      <c r="AC1821" s="466"/>
      <c r="AD1821" s="466"/>
      <c r="AE1821" s="466"/>
      <c r="AG1821" s="466"/>
      <c r="AM1821" s="466"/>
      <c r="AN1821" s="466"/>
      <c r="AO1821" s="466"/>
      <c r="AP1821" s="466"/>
      <c r="AQ1821" s="466"/>
      <c r="AS1821" s="466"/>
    </row>
    <row r="1822" spans="2:45">
      <c r="B1822" s="48">
        <f t="shared" si="1142"/>
        <v>1946</v>
      </c>
      <c r="M1822" s="49" t="e">
        <f t="array" aca="1" ref="M1822" ca="1">IF(AND($B1822 &gt;= M$85, $B1822 &lt;= M$86-9), GEOMEAN(1+OFFSET(IF(M$93, M172, M322), 0, 0, 10, 1))-1, NA())</f>
        <v>#N/A</v>
      </c>
      <c r="X1822" s="49" t="e">
        <f t="array" aca="1" ref="X1822" ca="1">IF(AND($B1822 &gt;= X$85, $B1822 &lt;= X$86-9), GEOMEAN(1+OFFSET(IF(X$93, X172, X322), 0, 0, 10, 1))-1, NA())</f>
        <v>#N/A</v>
      </c>
      <c r="AB1822" s="466"/>
      <c r="AC1822" s="466"/>
      <c r="AD1822" s="466"/>
      <c r="AE1822" s="466"/>
      <c r="AG1822" s="466"/>
      <c r="AM1822" s="466"/>
      <c r="AN1822" s="466"/>
      <c r="AO1822" s="466"/>
      <c r="AP1822" s="466"/>
      <c r="AQ1822" s="466"/>
      <c r="AS1822" s="466"/>
    </row>
    <row r="1823" spans="2:45">
      <c r="B1823" s="48">
        <f t="shared" si="1142"/>
        <v>1947</v>
      </c>
      <c r="M1823" s="49" t="e">
        <f t="array" aca="1" ref="M1823" ca="1">IF(AND($B1823 &gt;= M$85, $B1823 &lt;= M$86-9), GEOMEAN(1+OFFSET(IF(M$93, M173, M323), 0, 0, 10, 1))-1, NA())</f>
        <v>#N/A</v>
      </c>
      <c r="X1823" s="49" t="e">
        <f t="array" aca="1" ref="X1823" ca="1">IF(AND($B1823 &gt;= X$85, $B1823 &lt;= X$86-9), GEOMEAN(1+OFFSET(IF(X$93, X173, X323), 0, 0, 10, 1))-1, NA())</f>
        <v>#N/A</v>
      </c>
      <c r="AB1823" s="466"/>
      <c r="AC1823" s="466"/>
      <c r="AD1823" s="466"/>
      <c r="AE1823" s="466"/>
      <c r="AG1823" s="466"/>
      <c r="AM1823" s="466"/>
      <c r="AN1823" s="466"/>
      <c r="AO1823" s="466"/>
      <c r="AP1823" s="466"/>
      <c r="AQ1823" s="466"/>
      <c r="AS1823" s="466"/>
    </row>
    <row r="1824" spans="2:45">
      <c r="B1824" s="48">
        <f t="shared" si="1142"/>
        <v>1948</v>
      </c>
      <c r="M1824" s="49" t="e">
        <f t="array" aca="1" ref="M1824" ca="1">IF(AND($B1824 &gt;= M$85, $B1824 &lt;= M$86-9), GEOMEAN(1+OFFSET(IF(M$93, M174, M324), 0, 0, 10, 1))-1, NA())</f>
        <v>#N/A</v>
      </c>
      <c r="X1824" s="49" t="e">
        <f t="array" aca="1" ref="X1824" ca="1">IF(AND($B1824 &gt;= X$85, $B1824 &lt;= X$86-9), GEOMEAN(1+OFFSET(IF(X$93, X174, X324), 0, 0, 10, 1))-1, NA())</f>
        <v>#N/A</v>
      </c>
      <c r="AB1824" s="466"/>
      <c r="AC1824" s="466"/>
      <c r="AD1824" s="466"/>
      <c r="AE1824" s="466"/>
      <c r="AG1824" s="466"/>
      <c r="AM1824" s="466"/>
      <c r="AN1824" s="466"/>
      <c r="AO1824" s="466"/>
      <c r="AP1824" s="466"/>
      <c r="AQ1824" s="466"/>
      <c r="AS1824" s="466"/>
    </row>
    <row r="1825" spans="2:45">
      <c r="B1825" s="48">
        <f t="shared" si="1142"/>
        <v>1949</v>
      </c>
      <c r="M1825" s="49" t="e">
        <f t="array" aca="1" ref="M1825" ca="1">IF(AND($B1825 &gt;= M$85, $B1825 &lt;= M$86-9), GEOMEAN(1+OFFSET(IF(M$93, M175, M325), 0, 0, 10, 1))-1, NA())</f>
        <v>#N/A</v>
      </c>
      <c r="X1825" s="49" t="e">
        <f t="array" aca="1" ref="X1825" ca="1">IF(AND($B1825 &gt;= X$85, $B1825 &lt;= X$86-9), GEOMEAN(1+OFFSET(IF(X$93, X175, X325), 0, 0, 10, 1))-1, NA())</f>
        <v>#N/A</v>
      </c>
      <c r="AB1825" s="466"/>
      <c r="AC1825" s="466"/>
      <c r="AD1825" s="466"/>
      <c r="AE1825" s="466"/>
      <c r="AG1825" s="466"/>
      <c r="AM1825" s="466"/>
      <c r="AN1825" s="466"/>
      <c r="AO1825" s="466"/>
      <c r="AP1825" s="466"/>
      <c r="AQ1825" s="466"/>
      <c r="AS1825" s="466"/>
    </row>
    <row r="1826" spans="2:45">
      <c r="B1826" s="48">
        <f t="shared" si="1142"/>
        <v>1950</v>
      </c>
      <c r="M1826" s="49" t="e">
        <f t="array" aca="1" ref="M1826" ca="1">IF(AND($B1826 &gt;= M$85, $B1826 &lt;= M$86-9), GEOMEAN(1+OFFSET(IF(M$93, M176, M326), 0, 0, 10, 1))-1, NA())</f>
        <v>#N/A</v>
      </c>
      <c r="X1826" s="49" t="e">
        <f t="array" aca="1" ref="X1826" ca="1">IF(AND($B1826 &gt;= X$85, $B1826 &lt;= X$86-9), GEOMEAN(1+OFFSET(IF(X$93, X176, X326), 0, 0, 10, 1))-1, NA())</f>
        <v>#N/A</v>
      </c>
      <c r="AB1826" s="466"/>
      <c r="AC1826" s="466"/>
      <c r="AD1826" s="466"/>
      <c r="AE1826" s="466"/>
      <c r="AG1826" s="466"/>
      <c r="AM1826" s="466"/>
      <c r="AN1826" s="466"/>
      <c r="AO1826" s="466"/>
      <c r="AP1826" s="466"/>
      <c r="AQ1826" s="466"/>
      <c r="AS1826" s="466"/>
    </row>
    <row r="1827" spans="2:45">
      <c r="B1827" s="48">
        <f t="shared" si="1142"/>
        <v>1951</v>
      </c>
      <c r="M1827" s="49" t="e">
        <f t="array" aca="1" ref="M1827" ca="1">IF(AND($B1827 &gt;= M$85, $B1827 &lt;= M$86-9), GEOMEAN(1+OFFSET(IF(M$93, M177, M327), 0, 0, 10, 1))-1, NA())</f>
        <v>#N/A</v>
      </c>
      <c r="X1827" s="49" t="e">
        <f t="array" aca="1" ref="X1827" ca="1">IF(AND($B1827 &gt;= X$85, $B1827 &lt;= X$86-9), GEOMEAN(1+OFFSET(IF(X$93, X177, X327), 0, 0, 10, 1))-1, NA())</f>
        <v>#N/A</v>
      </c>
      <c r="AB1827" s="466"/>
      <c r="AC1827" s="466"/>
      <c r="AD1827" s="466"/>
      <c r="AE1827" s="466"/>
      <c r="AG1827" s="466"/>
      <c r="AM1827" s="466"/>
      <c r="AN1827" s="466"/>
      <c r="AO1827" s="466"/>
      <c r="AP1827" s="466"/>
      <c r="AQ1827" s="466"/>
      <c r="AS1827" s="466"/>
    </row>
    <row r="1828" spans="2:45">
      <c r="B1828" s="48">
        <f t="shared" si="1142"/>
        <v>1952</v>
      </c>
      <c r="M1828" s="49" t="e">
        <f t="array" aca="1" ref="M1828" ca="1">IF(AND($B1828 &gt;= M$85, $B1828 &lt;= M$86-9), GEOMEAN(1+OFFSET(IF(M$93, M178, M328), 0, 0, 10, 1))-1, NA())</f>
        <v>#N/A</v>
      </c>
      <c r="X1828" s="49" t="e">
        <f t="array" aca="1" ref="X1828" ca="1">IF(AND($B1828 &gt;= X$85, $B1828 &lt;= X$86-9), GEOMEAN(1+OFFSET(IF(X$93, X178, X328), 0, 0, 10, 1))-1, NA())</f>
        <v>#N/A</v>
      </c>
      <c r="AB1828" s="466"/>
      <c r="AC1828" s="466"/>
      <c r="AD1828" s="466"/>
      <c r="AE1828" s="466"/>
      <c r="AG1828" s="466"/>
      <c r="AM1828" s="466"/>
      <c r="AN1828" s="466"/>
      <c r="AO1828" s="466"/>
      <c r="AP1828" s="466"/>
      <c r="AQ1828" s="466"/>
      <c r="AS1828" s="466"/>
    </row>
    <row r="1829" spans="2:45">
      <c r="B1829" s="48">
        <f t="shared" si="1142"/>
        <v>1953</v>
      </c>
      <c r="M1829" s="49" t="e">
        <f t="array" aca="1" ref="M1829" ca="1">IF(AND($B1829 &gt;= M$85, $B1829 &lt;= M$86-9), GEOMEAN(1+OFFSET(IF(M$93, M179, M329), 0, 0, 10, 1))-1, NA())</f>
        <v>#N/A</v>
      </c>
      <c r="X1829" s="49" t="e">
        <f t="array" aca="1" ref="X1829" ca="1">IF(AND($B1829 &gt;= X$85, $B1829 &lt;= X$86-9), GEOMEAN(1+OFFSET(IF(X$93, X179, X329), 0, 0, 10, 1))-1, NA())</f>
        <v>#N/A</v>
      </c>
      <c r="AB1829" s="466"/>
      <c r="AC1829" s="466"/>
      <c r="AD1829" s="466"/>
      <c r="AE1829" s="466"/>
      <c r="AG1829" s="466"/>
      <c r="AM1829" s="466"/>
      <c r="AN1829" s="466"/>
      <c r="AO1829" s="466"/>
      <c r="AP1829" s="466"/>
      <c r="AQ1829" s="466"/>
      <c r="AS1829" s="466"/>
    </row>
    <row r="1830" spans="2:45">
      <c r="B1830" s="48">
        <f t="shared" si="1142"/>
        <v>1954</v>
      </c>
      <c r="M1830" s="49" t="e">
        <f t="array" aca="1" ref="M1830" ca="1">IF(AND($B1830 &gt;= M$85, $B1830 &lt;= M$86-9), GEOMEAN(1+OFFSET(IF(M$93, M180, M330), 0, 0, 10, 1))-1, NA())</f>
        <v>#N/A</v>
      </c>
      <c r="X1830" s="49" t="e">
        <f t="array" aca="1" ref="X1830" ca="1">IF(AND($B1830 &gt;= X$85, $B1830 &lt;= X$86-9), GEOMEAN(1+OFFSET(IF(X$93, X180, X330), 0, 0, 10, 1))-1, NA())</f>
        <v>#N/A</v>
      </c>
      <c r="AB1830" s="466"/>
      <c r="AC1830" s="466"/>
      <c r="AD1830" s="466"/>
      <c r="AE1830" s="466"/>
      <c r="AG1830" s="466"/>
      <c r="AM1830" s="466"/>
      <c r="AN1830" s="466"/>
      <c r="AO1830" s="466"/>
      <c r="AP1830" s="466"/>
      <c r="AQ1830" s="466"/>
      <c r="AS1830" s="466"/>
    </row>
    <row r="1831" spans="2:45">
      <c r="B1831" s="48">
        <f t="shared" si="1142"/>
        <v>1955</v>
      </c>
      <c r="M1831" s="49" t="e">
        <f t="array" aca="1" ref="M1831" ca="1">IF(AND($B1831 &gt;= M$85, $B1831 &lt;= M$86-9), GEOMEAN(1+OFFSET(IF(M$93, M181, M331), 0, 0, 10, 1))-1, NA())</f>
        <v>#N/A</v>
      </c>
      <c r="X1831" s="49" t="e">
        <f t="array" aca="1" ref="X1831" ca="1">IF(AND($B1831 &gt;= X$85, $B1831 &lt;= X$86-9), GEOMEAN(1+OFFSET(IF(X$93, X181, X331), 0, 0, 10, 1))-1, NA())</f>
        <v>#N/A</v>
      </c>
      <c r="AB1831" s="466"/>
      <c r="AC1831" s="466"/>
      <c r="AD1831" s="466"/>
      <c r="AE1831" s="466"/>
      <c r="AG1831" s="466"/>
      <c r="AM1831" s="466"/>
      <c r="AN1831" s="466"/>
      <c r="AO1831" s="466"/>
      <c r="AP1831" s="466"/>
      <c r="AQ1831" s="466"/>
      <c r="AS1831" s="466"/>
    </row>
    <row r="1832" spans="2:45">
      <c r="B1832" s="48">
        <f t="shared" si="1142"/>
        <v>1956</v>
      </c>
      <c r="M1832" s="49" t="e">
        <f t="array" aca="1" ref="M1832" ca="1">IF(AND($B1832 &gt;= M$85, $B1832 &lt;= M$86-9), GEOMEAN(1+OFFSET(IF(M$93, M182, M332), 0, 0, 10, 1))-1, NA())</f>
        <v>#N/A</v>
      </c>
      <c r="X1832" s="49" t="e">
        <f t="array" aca="1" ref="X1832" ca="1">IF(AND($B1832 &gt;= X$85, $B1832 &lt;= X$86-9), GEOMEAN(1+OFFSET(IF(X$93, X182, X332), 0, 0, 10, 1))-1, NA())</f>
        <v>#N/A</v>
      </c>
      <c r="AB1832" s="466"/>
      <c r="AC1832" s="466"/>
      <c r="AD1832" s="466"/>
      <c r="AE1832" s="466"/>
      <c r="AG1832" s="466"/>
      <c r="AM1832" s="466"/>
      <c r="AN1832" s="466"/>
      <c r="AO1832" s="466"/>
      <c r="AP1832" s="466"/>
      <c r="AQ1832" s="466"/>
      <c r="AS1832" s="466"/>
    </row>
    <row r="1833" spans="2:45">
      <c r="B1833" s="48">
        <f t="shared" si="1142"/>
        <v>1957</v>
      </c>
      <c r="M1833" s="49" t="e">
        <f t="array" aca="1" ref="M1833" ca="1">IF(AND($B1833 &gt;= M$85, $B1833 &lt;= M$86-9), GEOMEAN(1+OFFSET(IF(M$93, M183, M333), 0, 0, 10, 1))-1, NA())</f>
        <v>#N/A</v>
      </c>
      <c r="X1833" s="49" t="e">
        <f t="array" aca="1" ref="X1833" ca="1">IF(AND($B1833 &gt;= X$85, $B1833 &lt;= X$86-9), GEOMEAN(1+OFFSET(IF(X$93, X183, X333), 0, 0, 10, 1))-1, NA())</f>
        <v>#N/A</v>
      </c>
      <c r="AB1833" s="466"/>
      <c r="AC1833" s="466"/>
      <c r="AD1833" s="466"/>
      <c r="AE1833" s="466"/>
      <c r="AG1833" s="466"/>
      <c r="AM1833" s="466"/>
      <c r="AN1833" s="466"/>
      <c r="AO1833" s="466"/>
      <c r="AP1833" s="466"/>
      <c r="AQ1833" s="466"/>
      <c r="AS1833" s="466"/>
    </row>
    <row r="1834" spans="2:45">
      <c r="B1834" s="48">
        <f t="shared" si="1142"/>
        <v>1958</v>
      </c>
      <c r="M1834" s="49" t="e">
        <f t="array" aca="1" ref="M1834" ca="1">IF(AND($B1834 &gt;= M$85, $B1834 &lt;= M$86-9), GEOMEAN(1+OFFSET(IF(M$93, M184, M334), 0, 0, 10, 1))-1, NA())</f>
        <v>#N/A</v>
      </c>
      <c r="X1834" s="49" t="e">
        <f t="array" aca="1" ref="X1834" ca="1">IF(AND($B1834 &gt;= X$85, $B1834 &lt;= X$86-9), GEOMEAN(1+OFFSET(IF(X$93, X184, X334), 0, 0, 10, 1))-1, NA())</f>
        <v>#N/A</v>
      </c>
      <c r="AB1834" s="466"/>
      <c r="AC1834" s="466"/>
      <c r="AD1834" s="466"/>
      <c r="AE1834" s="466"/>
      <c r="AG1834" s="466"/>
      <c r="AM1834" s="466"/>
      <c r="AN1834" s="466"/>
      <c r="AO1834" s="466"/>
      <c r="AP1834" s="466"/>
      <c r="AQ1834" s="466"/>
      <c r="AS1834" s="466"/>
    </row>
    <row r="1835" spans="2:45">
      <c r="B1835" s="48">
        <f t="shared" si="1142"/>
        <v>1959</v>
      </c>
      <c r="M1835" s="49" t="e">
        <f t="array" aca="1" ref="M1835" ca="1">IF(AND($B1835 &gt;= M$85, $B1835 &lt;= M$86-9), GEOMEAN(1+OFFSET(IF(M$93, M185, M335), 0, 0, 10, 1))-1, NA())</f>
        <v>#N/A</v>
      </c>
      <c r="X1835" s="49" t="e">
        <f t="array" aca="1" ref="X1835" ca="1">IF(AND($B1835 &gt;= X$85, $B1835 &lt;= X$86-9), GEOMEAN(1+OFFSET(IF(X$93, X185, X335), 0, 0, 10, 1))-1, NA())</f>
        <v>#N/A</v>
      </c>
      <c r="AB1835" s="466"/>
      <c r="AC1835" s="466"/>
      <c r="AD1835" s="466"/>
      <c r="AE1835" s="466"/>
      <c r="AG1835" s="466"/>
      <c r="AM1835" s="466"/>
      <c r="AN1835" s="466"/>
      <c r="AO1835" s="466"/>
      <c r="AP1835" s="466"/>
      <c r="AQ1835" s="466"/>
      <c r="AS1835" s="466"/>
    </row>
    <row r="1836" spans="2:45">
      <c r="B1836" s="48">
        <f t="shared" si="1142"/>
        <v>1960</v>
      </c>
      <c r="M1836" s="49" t="e">
        <f t="array" aca="1" ref="M1836" ca="1">IF(AND($B1836 &gt;= M$85, $B1836 &lt;= M$86-9), GEOMEAN(1+OFFSET(IF(M$93, M186, M336), 0, 0, 10, 1))-1, NA())</f>
        <v>#N/A</v>
      </c>
      <c r="X1836" s="49" t="e">
        <f t="array" aca="1" ref="X1836" ca="1">IF(AND($B1836 &gt;= X$85, $B1836 &lt;= X$86-9), GEOMEAN(1+OFFSET(IF(X$93, X186, X336), 0, 0, 10, 1))-1, NA())</f>
        <v>#N/A</v>
      </c>
      <c r="AB1836" s="466"/>
      <c r="AC1836" s="466"/>
      <c r="AD1836" s="466"/>
      <c r="AE1836" s="466"/>
      <c r="AG1836" s="466"/>
      <c r="AM1836" s="466"/>
      <c r="AN1836" s="466"/>
      <c r="AO1836" s="466"/>
      <c r="AP1836" s="466"/>
      <c r="AQ1836" s="466"/>
      <c r="AS1836" s="466"/>
    </row>
    <row r="1837" spans="2:45">
      <c r="B1837" s="48">
        <f t="shared" si="1142"/>
        <v>1961</v>
      </c>
      <c r="M1837" s="49" t="e">
        <f t="array" aca="1" ref="M1837" ca="1">IF(AND($B1837 &gt;= M$85, $B1837 &lt;= M$86-9), GEOMEAN(1+OFFSET(IF(M$93, M187, M337), 0, 0, 10, 1))-1, NA())</f>
        <v>#N/A</v>
      </c>
      <c r="X1837" s="49" t="e">
        <f t="array" aca="1" ref="X1837" ca="1">IF(AND($B1837 &gt;= X$85, $B1837 &lt;= X$86-9), GEOMEAN(1+OFFSET(IF(X$93, X187, X337), 0, 0, 10, 1))-1, NA())</f>
        <v>#N/A</v>
      </c>
      <c r="AB1837" s="466"/>
      <c r="AC1837" s="466"/>
      <c r="AD1837" s="466"/>
      <c r="AE1837" s="466"/>
      <c r="AG1837" s="466"/>
      <c r="AM1837" s="466"/>
      <c r="AN1837" s="466"/>
      <c r="AO1837" s="466"/>
      <c r="AP1837" s="466"/>
      <c r="AQ1837" s="466"/>
      <c r="AS1837" s="466"/>
    </row>
    <row r="1838" spans="2:45">
      <c r="B1838" s="48">
        <f t="shared" si="1142"/>
        <v>1962</v>
      </c>
      <c r="M1838" s="49" t="e">
        <f t="array" aca="1" ref="M1838" ca="1">IF(AND($B1838 &gt;= M$85, $B1838 &lt;= M$86-9), GEOMEAN(1+OFFSET(IF(M$93, M188, M338), 0, 0, 10, 1))-1, NA())</f>
        <v>#N/A</v>
      </c>
      <c r="X1838" s="49" t="e">
        <f t="array" aca="1" ref="X1838" ca="1">IF(AND($B1838 &gt;= X$85, $B1838 &lt;= X$86-9), GEOMEAN(1+OFFSET(IF(X$93, X188, X338), 0, 0, 10, 1))-1, NA())</f>
        <v>#N/A</v>
      </c>
      <c r="AB1838" s="466"/>
      <c r="AC1838" s="466"/>
      <c r="AD1838" s="466"/>
      <c r="AE1838" s="466"/>
      <c r="AG1838" s="466"/>
      <c r="AM1838" s="466"/>
      <c r="AN1838" s="466"/>
      <c r="AO1838" s="466"/>
      <c r="AP1838" s="466"/>
      <c r="AQ1838" s="466"/>
      <c r="AS1838" s="466"/>
    </row>
    <row r="1839" spans="2:45">
      <c r="B1839" s="48">
        <f t="shared" si="1142"/>
        <v>1963</v>
      </c>
      <c r="M1839" s="49" t="e">
        <f t="array" aca="1" ref="M1839" ca="1">IF(AND($B1839 &gt;= M$85, $B1839 &lt;= M$86-9), GEOMEAN(1+OFFSET(IF(M$93, M189, M339), 0, 0, 10, 1))-1, NA())</f>
        <v>#N/A</v>
      </c>
      <c r="X1839" s="49" t="e">
        <f t="array" aca="1" ref="X1839" ca="1">IF(AND($B1839 &gt;= X$85, $B1839 &lt;= X$86-9), GEOMEAN(1+OFFSET(IF(X$93, X189, X339), 0, 0, 10, 1))-1, NA())</f>
        <v>#N/A</v>
      </c>
      <c r="AB1839" s="466"/>
      <c r="AC1839" s="466"/>
      <c r="AD1839" s="466"/>
      <c r="AE1839" s="466"/>
      <c r="AG1839" s="466"/>
      <c r="AM1839" s="466"/>
      <c r="AN1839" s="466"/>
      <c r="AO1839" s="466"/>
      <c r="AP1839" s="466"/>
      <c r="AQ1839" s="466"/>
      <c r="AS1839" s="466"/>
    </row>
    <row r="1840" spans="2:45">
      <c r="B1840" s="48">
        <f t="shared" si="1142"/>
        <v>1964</v>
      </c>
      <c r="M1840" s="49" t="e">
        <f t="array" aca="1" ref="M1840" ca="1">IF(AND($B1840 &gt;= M$85, $B1840 &lt;= M$86-9), GEOMEAN(1+OFFSET(IF(M$93, M190, M340), 0, 0, 10, 1))-1, NA())</f>
        <v>#N/A</v>
      </c>
      <c r="X1840" s="49" t="e">
        <f t="array" aca="1" ref="X1840" ca="1">IF(AND($B1840 &gt;= X$85, $B1840 &lt;= X$86-9), GEOMEAN(1+OFFSET(IF(X$93, X190, X340), 0, 0, 10, 1))-1, NA())</f>
        <v>#N/A</v>
      </c>
      <c r="AB1840" s="466"/>
      <c r="AC1840" s="466"/>
      <c r="AD1840" s="466"/>
      <c r="AE1840" s="466"/>
      <c r="AG1840" s="466"/>
      <c r="AM1840" s="466"/>
      <c r="AN1840" s="466"/>
      <c r="AO1840" s="466"/>
      <c r="AP1840" s="466"/>
      <c r="AQ1840" s="466"/>
      <c r="AS1840" s="466"/>
    </row>
    <row r="1841" spans="2:45">
      <c r="B1841" s="48">
        <f t="shared" si="1142"/>
        <v>1965</v>
      </c>
      <c r="M1841" s="49" t="e">
        <f t="array" aca="1" ref="M1841" ca="1">IF(AND($B1841 &gt;= M$85, $B1841 &lt;= M$86-9), GEOMEAN(1+OFFSET(IF(M$93, M191, M341), 0, 0, 10, 1))-1, NA())</f>
        <v>#N/A</v>
      </c>
      <c r="X1841" s="49" t="e">
        <f t="array" aca="1" ref="X1841" ca="1">IF(AND($B1841 &gt;= X$85, $B1841 &lt;= X$86-9), GEOMEAN(1+OFFSET(IF(X$93, X191, X341), 0, 0, 10, 1))-1, NA())</f>
        <v>#N/A</v>
      </c>
      <c r="AB1841" s="466"/>
      <c r="AC1841" s="466"/>
      <c r="AD1841" s="466"/>
      <c r="AE1841" s="466"/>
      <c r="AG1841" s="466"/>
      <c r="AM1841" s="466"/>
      <c r="AN1841" s="466"/>
      <c r="AO1841" s="466"/>
      <c r="AP1841" s="466"/>
      <c r="AQ1841" s="466"/>
      <c r="AS1841" s="466"/>
    </row>
    <row r="1842" spans="2:45">
      <c r="B1842" s="48">
        <f t="shared" si="1142"/>
        <v>1966</v>
      </c>
      <c r="M1842" s="49" t="e">
        <f t="array" aca="1" ref="M1842" ca="1">IF(AND($B1842 &gt;= M$85, $B1842 &lt;= M$86-9), GEOMEAN(1+OFFSET(IF(M$93, M192, M342), 0, 0, 10, 1))-1, NA())</f>
        <v>#N/A</v>
      </c>
      <c r="X1842" s="49" t="e">
        <f t="array" aca="1" ref="X1842" ca="1">IF(AND($B1842 &gt;= X$85, $B1842 &lt;= X$86-9), GEOMEAN(1+OFFSET(IF(X$93, X192, X342), 0, 0, 10, 1))-1, NA())</f>
        <v>#N/A</v>
      </c>
      <c r="AB1842" s="466"/>
      <c r="AC1842" s="466"/>
      <c r="AD1842" s="466"/>
      <c r="AE1842" s="466"/>
      <c r="AG1842" s="466"/>
      <c r="AM1842" s="466"/>
      <c r="AN1842" s="466"/>
      <c r="AO1842" s="466"/>
      <c r="AP1842" s="466"/>
      <c r="AQ1842" s="466"/>
      <c r="AS1842" s="466"/>
    </row>
    <row r="1843" spans="2:45">
      <c r="B1843" s="48">
        <f t="shared" si="1142"/>
        <v>1967</v>
      </c>
      <c r="M1843" s="49" t="e">
        <f t="array" aca="1" ref="M1843" ca="1">IF(AND($B1843 &gt;= M$85, $B1843 &lt;= M$86-9), GEOMEAN(1+OFFSET(IF(M$93, M193, M343), 0, 0, 10, 1))-1, NA())</f>
        <v>#N/A</v>
      </c>
      <c r="X1843" s="49" t="e">
        <f t="array" aca="1" ref="X1843" ca="1">IF(AND($B1843 &gt;= X$85, $B1843 &lt;= X$86-9), GEOMEAN(1+OFFSET(IF(X$93, X193, X343), 0, 0, 10, 1))-1, NA())</f>
        <v>#N/A</v>
      </c>
      <c r="AB1843" s="466"/>
      <c r="AC1843" s="466"/>
      <c r="AD1843" s="466"/>
      <c r="AE1843" s="466"/>
      <c r="AG1843" s="466"/>
      <c r="AM1843" s="466"/>
      <c r="AN1843" s="466"/>
      <c r="AO1843" s="466"/>
      <c r="AP1843" s="466"/>
      <c r="AQ1843" s="466"/>
      <c r="AS1843" s="466"/>
    </row>
    <row r="1844" spans="2:45">
      <c r="B1844" s="48">
        <f t="shared" si="1142"/>
        <v>1968</v>
      </c>
      <c r="M1844" s="49" t="e">
        <f t="array" aca="1" ref="M1844" ca="1">IF(AND($B1844 &gt;= M$85, $B1844 &lt;= M$86-9), GEOMEAN(1+OFFSET(IF(M$93, M194, M344), 0, 0, 10, 1))-1, NA())</f>
        <v>#N/A</v>
      </c>
      <c r="X1844" s="49" t="e">
        <f t="array" aca="1" ref="X1844" ca="1">IF(AND($B1844 &gt;= X$85, $B1844 &lt;= X$86-9), GEOMEAN(1+OFFSET(IF(X$93, X194, X344), 0, 0, 10, 1))-1, NA())</f>
        <v>#N/A</v>
      </c>
      <c r="AB1844" s="466"/>
      <c r="AC1844" s="466"/>
      <c r="AD1844" s="466"/>
      <c r="AE1844" s="466"/>
      <c r="AG1844" s="466"/>
      <c r="AM1844" s="466"/>
      <c r="AN1844" s="466"/>
      <c r="AO1844" s="466"/>
      <c r="AP1844" s="466"/>
      <c r="AQ1844" s="466"/>
      <c r="AS1844" s="466"/>
    </row>
    <row r="1845" spans="2:45">
      <c r="B1845" s="48">
        <f t="shared" si="1142"/>
        <v>1969</v>
      </c>
      <c r="M1845" s="49" t="e">
        <f t="array" aca="1" ref="M1845" ca="1">IF(AND($B1845 &gt;= M$85, $B1845 &lt;= M$86-9), GEOMEAN(1+OFFSET(IF(M$93, M195, M345), 0, 0, 10, 1))-1, NA())</f>
        <v>#N/A</v>
      </c>
      <c r="X1845" s="49" t="e">
        <f t="array" aca="1" ref="X1845" ca="1">IF(AND($B1845 &gt;= X$85, $B1845 &lt;= X$86-9), GEOMEAN(1+OFFSET(IF(X$93, X195, X345), 0, 0, 10, 1))-1, NA())</f>
        <v>#N/A</v>
      </c>
      <c r="AB1845" s="466"/>
      <c r="AC1845" s="466"/>
      <c r="AD1845" s="466"/>
      <c r="AE1845" s="466"/>
      <c r="AG1845" s="466"/>
      <c r="AM1845" s="466"/>
      <c r="AN1845" s="466"/>
      <c r="AO1845" s="466"/>
      <c r="AP1845" s="466"/>
      <c r="AQ1845" s="466"/>
      <c r="AS1845" s="466"/>
    </row>
    <row r="1846" spans="2:45">
      <c r="B1846" s="48">
        <f t="shared" si="1142"/>
        <v>1970</v>
      </c>
      <c r="M1846" s="49">
        <f t="array" aca="1" ref="M1846" ca="1">IF(AND($B1846 &gt;= M$85, $B1846 &lt;= M$86-9), GEOMEAN(1+OFFSET(IF(M$93, M196, M346), 0, 0, 10, 1))-1, NA())</f>
        <v>7.5387220954367562E-2</v>
      </c>
      <c r="X1846" s="49" t="e">
        <f t="array" aca="1" ref="X1846" ca="1">IF(AND($B1846 &gt;= X$85, $B1846 &lt;= X$86-9), GEOMEAN(1+OFFSET(IF(X$93, X196, X346), 0, 0, 10, 1))-1, NA())</f>
        <v>#N/A</v>
      </c>
      <c r="AB1846" s="466"/>
      <c r="AC1846" s="466"/>
      <c r="AD1846" s="466"/>
      <c r="AE1846" s="466"/>
      <c r="AG1846" s="466"/>
      <c r="AM1846" s="466"/>
      <c r="AN1846" s="466"/>
      <c r="AO1846" s="466"/>
      <c r="AP1846" s="466"/>
      <c r="AQ1846" s="466"/>
      <c r="AS1846" s="466"/>
    </row>
    <row r="1847" spans="2:45">
      <c r="B1847" s="48">
        <f t="shared" si="1142"/>
        <v>1971</v>
      </c>
      <c r="M1847" s="49">
        <f t="array" aca="1" ref="M1847" ca="1">IF(AND($B1847 &gt;= M$85, $B1847 &lt;= M$86-9), GEOMEAN(1+OFFSET(IF(M$93, M197, M347), 0, 0, 10, 1))-1, NA())</f>
        <v>9.9875348955122956E-2</v>
      </c>
      <c r="X1847" s="49" t="e">
        <f t="array" aca="1" ref="X1847" ca="1">IF(AND($B1847 &gt;= X$85, $B1847 &lt;= X$86-9), GEOMEAN(1+OFFSET(IF(X$93, X197, X347), 0, 0, 10, 1))-1, NA())</f>
        <v>#N/A</v>
      </c>
      <c r="AB1847" s="466"/>
      <c r="AC1847" s="466"/>
      <c r="AD1847" s="466"/>
      <c r="AE1847" s="466"/>
      <c r="AG1847" s="466"/>
      <c r="AM1847" s="466"/>
      <c r="AN1847" s="466"/>
      <c r="AO1847" s="466"/>
      <c r="AP1847" s="466"/>
      <c r="AQ1847" s="466"/>
      <c r="AS1847" s="466"/>
    </row>
    <row r="1848" spans="2:45">
      <c r="B1848" s="48">
        <f t="shared" si="1142"/>
        <v>1972</v>
      </c>
      <c r="M1848" s="49">
        <f t="array" aca="1" ref="M1848" ca="1">IF(AND($B1848 &gt;= M$85, $B1848 &lt;= M$86-9), GEOMEAN(1+OFFSET(IF(M$93, M198, M348), 0, 0, 10, 1))-1, NA())</f>
        <v>7.8892015784361114E-2</v>
      </c>
      <c r="X1848" s="49" t="e">
        <f t="array" aca="1" ref="X1848" ca="1">IF(AND($B1848 &gt;= X$85, $B1848 &lt;= X$86-9), GEOMEAN(1+OFFSET(IF(X$93, X198, X348), 0, 0, 10, 1))-1, NA())</f>
        <v>#N/A</v>
      </c>
      <c r="AB1848" s="466"/>
      <c r="AC1848" s="466"/>
      <c r="AD1848" s="466"/>
      <c r="AE1848" s="466"/>
      <c r="AG1848" s="466"/>
      <c r="AM1848" s="466"/>
      <c r="AN1848" s="466"/>
      <c r="AO1848" s="466"/>
      <c r="AP1848" s="466"/>
      <c r="AQ1848" s="466"/>
      <c r="AS1848" s="466"/>
    </row>
    <row r="1849" spans="2:45">
      <c r="B1849" s="48">
        <f t="shared" si="1142"/>
        <v>1973</v>
      </c>
      <c r="M1849" s="49">
        <f t="array" aca="1" ref="M1849" ca="1">IF(AND($B1849 &gt;= M$85, $B1849 &lt;= M$86-9), GEOMEAN(1+OFFSET(IF(M$93, M199, M349), 0, 0, 10, 1))-1, NA())</f>
        <v>7.5111414913909824E-2</v>
      </c>
      <c r="X1849" s="49" t="e">
        <f t="array" aca="1" ref="X1849" ca="1">IF(AND($B1849 &gt;= X$85, $B1849 &lt;= X$86-9), GEOMEAN(1+OFFSET(IF(X$93, X199, X349), 0, 0, 10, 1))-1, NA())</f>
        <v>#N/A</v>
      </c>
      <c r="AB1849" s="466"/>
      <c r="AC1849" s="466"/>
      <c r="AD1849" s="466"/>
      <c r="AE1849" s="466"/>
      <c r="AG1849" s="466"/>
      <c r="AM1849" s="466"/>
      <c r="AN1849" s="466"/>
      <c r="AO1849" s="466"/>
      <c r="AP1849" s="466"/>
      <c r="AQ1849" s="466"/>
      <c r="AS1849" s="466"/>
    </row>
    <row r="1850" spans="2:45">
      <c r="B1850" s="48">
        <f t="shared" si="1142"/>
        <v>1974</v>
      </c>
      <c r="M1850" s="49">
        <f t="array" aca="1" ref="M1850" ca="1">IF(AND($B1850 &gt;= M$85, $B1850 &lt;= M$86-9), GEOMEAN(1+OFFSET(IF(M$93, M200, M350), 0, 0, 10, 1))-1, NA())</f>
        <v>0.10837454088742526</v>
      </c>
      <c r="X1850" s="49" t="e">
        <f t="array" aca="1" ref="X1850" ca="1">IF(AND($B1850 &gt;= X$85, $B1850 &lt;= X$86-9), GEOMEAN(1+OFFSET(IF(X$93, X200, X350), 0, 0, 10, 1))-1, NA())</f>
        <v>#N/A</v>
      </c>
      <c r="AB1850" s="466"/>
      <c r="AC1850" s="466"/>
      <c r="AD1850" s="466"/>
      <c r="AE1850" s="466"/>
      <c r="AG1850" s="466"/>
      <c r="AM1850" s="466"/>
      <c r="AN1850" s="466"/>
      <c r="AO1850" s="466"/>
      <c r="AP1850" s="466"/>
      <c r="AQ1850" s="466"/>
      <c r="AS1850" s="466"/>
    </row>
    <row r="1851" spans="2:45">
      <c r="B1851" s="48">
        <f t="shared" si="1142"/>
        <v>1975</v>
      </c>
      <c r="M1851" s="49">
        <f t="array" aca="1" ref="M1851" ca="1">IF(AND($B1851 &gt;= M$85, $B1851 &lt;= M$86-9), GEOMEAN(1+OFFSET(IF(M$93, M201, M351), 0, 0, 10, 1))-1, NA())</f>
        <v>0.13790206589597065</v>
      </c>
      <c r="X1851" s="49" t="e">
        <f t="array" aca="1" ref="X1851" ca="1">IF(AND($B1851 &gt;= X$85, $B1851 &lt;= X$86-9), GEOMEAN(1+OFFSET(IF(X$93, X201, X351), 0, 0, 10, 1))-1, NA())</f>
        <v>#N/A</v>
      </c>
      <c r="AB1851" s="466"/>
      <c r="AC1851" s="466"/>
      <c r="AD1851" s="466"/>
      <c r="AE1851" s="466"/>
      <c r="AG1851" s="466"/>
      <c r="AM1851" s="466"/>
      <c r="AN1851" s="466"/>
      <c r="AO1851" s="466"/>
      <c r="AP1851" s="466"/>
      <c r="AQ1851" s="466"/>
      <c r="AS1851" s="466"/>
    </row>
    <row r="1852" spans="2:45">
      <c r="B1852" s="48">
        <f t="shared" si="1142"/>
        <v>1976</v>
      </c>
      <c r="M1852" s="49">
        <f t="array" aca="1" ref="M1852" ca="1">IF(AND($B1852 &gt;= M$85, $B1852 &lt;= M$86-9), GEOMEAN(1+OFFSET(IF(M$93, M202, M352), 0, 0, 10, 1))-1, NA())</f>
        <v>0.14272396326140924</v>
      </c>
      <c r="X1852" s="49" t="e">
        <f t="array" aca="1" ref="X1852" ca="1">IF(AND($B1852 &gt;= X$85, $B1852 &lt;= X$86-9), GEOMEAN(1+OFFSET(IF(X$93, X202, X352), 0, 0, 10, 1))-1, NA())</f>
        <v>#N/A</v>
      </c>
      <c r="AB1852" s="466"/>
      <c r="AC1852" s="466"/>
      <c r="AD1852" s="466"/>
      <c r="AE1852" s="466"/>
      <c r="AG1852" s="466"/>
      <c r="AM1852" s="466"/>
      <c r="AN1852" s="466"/>
      <c r="AO1852" s="466"/>
      <c r="AP1852" s="466"/>
      <c r="AQ1852" s="466"/>
      <c r="AS1852" s="466"/>
    </row>
    <row r="1853" spans="2:45">
      <c r="B1853" s="48">
        <f t="shared" si="1142"/>
        <v>1977</v>
      </c>
      <c r="M1853" s="49">
        <f t="array" aca="1" ref="M1853" ca="1">IF(AND($B1853 &gt;= M$85, $B1853 &lt;= M$86-9), GEOMEAN(1+OFFSET(IF(M$93, M203, M353), 0, 0, 10, 1))-1, NA())</f>
        <v>0.15528621081511274</v>
      </c>
      <c r="X1853" s="49" t="e">
        <f t="array" aca="1" ref="X1853" ca="1">IF(AND($B1853 &gt;= X$85, $B1853 &lt;= X$86-9), GEOMEAN(1+OFFSET(IF(X$93, X203, X353), 0, 0, 10, 1))-1, NA())</f>
        <v>#N/A</v>
      </c>
      <c r="AB1853" s="466"/>
      <c r="AC1853" s="466"/>
      <c r="AD1853" s="466"/>
      <c r="AE1853" s="466"/>
      <c r="AG1853" s="466"/>
      <c r="AM1853" s="466"/>
      <c r="AN1853" s="466"/>
      <c r="AO1853" s="466"/>
      <c r="AP1853" s="466"/>
      <c r="AQ1853" s="466"/>
      <c r="AS1853" s="466"/>
    </row>
    <row r="1854" spans="2:45">
      <c r="B1854" s="48">
        <f t="shared" si="1142"/>
        <v>1978</v>
      </c>
      <c r="M1854" s="49">
        <f t="array" aca="1" ref="M1854" ca="1">IF(AND($B1854 &gt;= M$85, $B1854 &lt;= M$86-9), GEOMEAN(1+OFFSET(IF(M$93, M204, M354), 0, 0, 10, 1))-1, NA())</f>
        <v>0.16081095903750975</v>
      </c>
      <c r="X1854" s="49" t="e">
        <f t="array" aca="1" ref="X1854" ca="1">IF(AND($B1854 &gt;= X$85, $B1854 &lt;= X$86-9), GEOMEAN(1+OFFSET(IF(X$93, X204, X354), 0, 0, 10, 1))-1, NA())</f>
        <v>#N/A</v>
      </c>
      <c r="AB1854" s="466"/>
      <c r="AC1854" s="466"/>
      <c r="AD1854" s="466"/>
      <c r="AE1854" s="466"/>
      <c r="AG1854" s="466"/>
      <c r="AM1854" s="466"/>
      <c r="AN1854" s="466"/>
      <c r="AO1854" s="466"/>
      <c r="AP1854" s="466"/>
      <c r="AQ1854" s="466"/>
      <c r="AS1854" s="466"/>
    </row>
    <row r="1855" spans="2:45">
      <c r="B1855" s="48">
        <f t="shared" si="1142"/>
        <v>1979</v>
      </c>
      <c r="M1855" s="49">
        <f t="array" aca="1" ref="M1855" ca="1">IF(AND($B1855 &gt;= M$85, $B1855 &lt;= M$86-9), GEOMEAN(1+OFFSET(IF(M$93, M205, M355), 0, 0, 10, 1))-1, NA())</f>
        <v>0.16611448934040984</v>
      </c>
      <c r="X1855" s="49" t="e">
        <f t="array" aca="1" ref="X1855" ca="1">IF(AND($B1855 &gt;= X$85, $B1855 &lt;= X$86-9), GEOMEAN(1+OFFSET(IF(X$93, X205, X355), 0, 0, 10, 1))-1, NA())</f>
        <v>#N/A</v>
      </c>
      <c r="AB1855" s="466"/>
      <c r="AC1855" s="466"/>
      <c r="AD1855" s="466"/>
      <c r="AE1855" s="466"/>
      <c r="AG1855" s="466"/>
      <c r="AM1855" s="466"/>
      <c r="AN1855" s="466"/>
      <c r="AO1855" s="466"/>
      <c r="AP1855" s="466"/>
      <c r="AQ1855" s="466"/>
      <c r="AS1855" s="466"/>
    </row>
    <row r="1856" spans="2:45">
      <c r="B1856" s="48">
        <f t="shared" si="1142"/>
        <v>1980</v>
      </c>
      <c r="M1856" s="49">
        <f t="array" aca="1" ref="M1856" ca="1">IF(AND($B1856 &gt;= M$85, $B1856 &lt;= M$86-9), GEOMEAN(1+OFFSET(IF(M$93, M206, M356), 0, 0, 10, 1))-1, NA())</f>
        <v>0.17223975862508256</v>
      </c>
      <c r="X1856" s="49" t="e">
        <f t="array" aca="1" ref="X1856" ca="1">IF(AND($B1856 &gt;= X$85, $B1856 &lt;= X$86-9), GEOMEAN(1+OFFSET(IF(X$93, X206, X356), 0, 0, 10, 1))-1, NA())</f>
        <v>#N/A</v>
      </c>
      <c r="AB1856" s="466"/>
      <c r="AC1856" s="466"/>
      <c r="AD1856" s="466"/>
      <c r="AE1856" s="466"/>
      <c r="AG1856" s="466"/>
      <c r="AM1856" s="466"/>
      <c r="AN1856" s="466"/>
      <c r="AO1856" s="466"/>
      <c r="AP1856" s="466"/>
      <c r="AQ1856" s="466"/>
      <c r="AS1856" s="466"/>
    </row>
    <row r="1857" spans="2:45">
      <c r="B1857" s="48">
        <f t="shared" si="1142"/>
        <v>1981</v>
      </c>
      <c r="M1857" s="49">
        <f t="array" aca="1" ref="M1857" ca="1">IF(AND($B1857 &gt;= M$85, $B1857 &lt;= M$86-9), GEOMEAN(1+OFFSET(IF(M$93, M207, M357), 0, 0, 10, 1))-1, NA())</f>
        <v>0.13762112832311524</v>
      </c>
      <c r="X1857" s="49" t="e">
        <f t="array" aca="1" ref="X1857" ca="1">IF(AND($B1857 &gt;= X$85, $B1857 &lt;= X$86-9), GEOMEAN(1+OFFSET(IF(X$93, X207, X357), 0, 0, 10, 1))-1, NA())</f>
        <v>#N/A</v>
      </c>
      <c r="AB1857" s="466"/>
      <c r="AC1857" s="466"/>
      <c r="AD1857" s="466"/>
      <c r="AE1857" s="466"/>
      <c r="AG1857" s="466"/>
      <c r="AM1857" s="466"/>
      <c r="AN1857" s="466"/>
      <c r="AO1857" s="466"/>
      <c r="AP1857" s="466"/>
      <c r="AQ1857" s="466"/>
      <c r="AS1857" s="466"/>
    </row>
    <row r="1858" spans="2:45">
      <c r="B1858" s="48">
        <f t="shared" si="1142"/>
        <v>1982</v>
      </c>
      <c r="M1858" s="49">
        <f t="array" aca="1" ref="M1858" ca="1">IF(AND($B1858 &gt;= M$85, $B1858 &lt;= M$86-9), GEOMEAN(1+OFFSET(IF(M$93, M208, M358), 0, 0, 10, 1))-1, NA())</f>
        <v>0.16483359607188364</v>
      </c>
      <c r="X1858" s="49" t="e">
        <f t="array" aca="1" ref="X1858" ca="1">IF(AND($B1858 &gt;= X$85, $B1858 &lt;= X$86-9), GEOMEAN(1+OFFSET(IF(X$93, X208, X358), 0, 0, 10, 1))-1, NA())</f>
        <v>#N/A</v>
      </c>
      <c r="AB1858" s="466"/>
      <c r="AC1858" s="466"/>
      <c r="AD1858" s="466"/>
      <c r="AE1858" s="466"/>
      <c r="AG1858" s="466"/>
      <c r="AM1858" s="466"/>
      <c r="AN1858" s="466"/>
      <c r="AO1858" s="466"/>
      <c r="AP1858" s="466"/>
      <c r="AQ1858" s="466"/>
      <c r="AS1858" s="466"/>
    </row>
    <row r="1859" spans="2:45">
      <c r="B1859" s="48">
        <f t="shared" si="1142"/>
        <v>1983</v>
      </c>
      <c r="M1859" s="49">
        <f t="array" aca="1" ref="M1859" ca="1">IF(AND($B1859 &gt;= M$85, $B1859 &lt;= M$86-9), GEOMEAN(1+OFFSET(IF(M$93, M209, M359), 0, 0, 10, 1))-1, NA())</f>
        <v>0.15040449431450553</v>
      </c>
      <c r="X1859" s="49" t="e">
        <f t="array" aca="1" ref="X1859" ca="1">IF(AND($B1859 &gt;= X$85, $B1859 &lt;= X$86-9), GEOMEAN(1+OFFSET(IF(X$93, X209, X359), 0, 0, 10, 1))-1, NA())</f>
        <v>#N/A</v>
      </c>
      <c r="AB1859" s="466"/>
      <c r="AC1859" s="466"/>
      <c r="AD1859" s="466"/>
      <c r="AE1859" s="466"/>
      <c r="AG1859" s="466"/>
      <c r="AM1859" s="466"/>
      <c r="AN1859" s="466"/>
      <c r="AO1859" s="466"/>
      <c r="AP1859" s="466"/>
      <c r="AQ1859" s="466"/>
      <c r="AS1859" s="466"/>
    </row>
    <row r="1860" spans="2:45">
      <c r="B1860" s="48">
        <f t="shared" si="1142"/>
        <v>1984</v>
      </c>
      <c r="M1860" s="49">
        <f t="array" aca="1" ref="M1860" ca="1">IF(AND($B1860 &gt;= M$85, $B1860 &lt;= M$86-9), GEOMEAN(1+OFFSET(IF(M$93, M210, M360), 0, 0, 10, 1))-1, NA())</f>
        <v>0.14834197055955212</v>
      </c>
      <c r="X1860" s="49" t="e">
        <f t="array" aca="1" ref="X1860" ca="1">IF(AND($B1860 &gt;= X$85, $B1860 &lt;= X$86-9), GEOMEAN(1+OFFSET(IF(X$93, X210, X360), 0, 0, 10, 1))-1, NA())</f>
        <v>#N/A</v>
      </c>
      <c r="AB1860" s="466"/>
      <c r="AC1860" s="466"/>
      <c r="AD1860" s="466"/>
      <c r="AE1860" s="466"/>
      <c r="AG1860" s="466"/>
      <c r="AM1860" s="466"/>
      <c r="AN1860" s="466"/>
      <c r="AO1860" s="466"/>
      <c r="AP1860" s="466"/>
      <c r="AQ1860" s="466"/>
      <c r="AS1860" s="466"/>
    </row>
    <row r="1861" spans="2:45">
      <c r="B1861" s="48">
        <f t="shared" si="1142"/>
        <v>1985</v>
      </c>
      <c r="M1861" s="49">
        <f t="array" aca="1" ref="M1861" ca="1">IF(AND($B1861 &gt;= M$85, $B1861 &lt;= M$86-9), GEOMEAN(1+OFFSET(IF(M$93, M211, M361), 0, 0, 10, 1))-1, NA())</f>
        <v>0.14302879502350296</v>
      </c>
      <c r="X1861" s="49">
        <f t="array" aca="1" ref="X1861" ca="1">IF(AND($B1861 &gt;= X$85, $B1861 &lt;= X$86-9), GEOMEAN(1+OFFSET(IF(X$93, X211, X361), 0, 0, 10, 1))-1, NA())</f>
        <v>0.13514761567485967</v>
      </c>
      <c r="AB1861" s="466"/>
      <c r="AC1861" s="466"/>
      <c r="AD1861" s="466"/>
      <c r="AE1861" s="466"/>
      <c r="AG1861" s="466"/>
      <c r="AM1861" s="466"/>
      <c r="AN1861" s="466"/>
      <c r="AO1861" s="466"/>
      <c r="AP1861" s="466"/>
      <c r="AQ1861" s="466"/>
      <c r="AS1861" s="466"/>
    </row>
    <row r="1862" spans="2:45">
      <c r="B1862" s="48">
        <f t="shared" si="1142"/>
        <v>1986</v>
      </c>
      <c r="M1862" s="49">
        <f t="array" aca="1" ref="M1862" ca="1">IF(AND($B1862 &gt;= M$85, $B1862 &lt;= M$86-9), GEOMEAN(1+OFFSET(IF(M$93, M212, M362), 0, 0, 10, 1))-1, NA())</f>
        <v>0.13321298474348775</v>
      </c>
      <c r="X1862" s="49">
        <f t="array" aca="1" ref="X1862" ca="1">IF(AND($B1862 &gt;= X$85, $B1862 &lt;= X$86-9), GEOMEAN(1+OFFSET(IF(X$93, X212, X362), 0, 0, 10, 1))-1, NA())</f>
        <v>0.12560114744706374</v>
      </c>
      <c r="AB1862" s="466"/>
      <c r="AC1862" s="466"/>
      <c r="AD1862" s="466"/>
      <c r="AE1862" s="466"/>
      <c r="AG1862" s="466"/>
      <c r="AM1862" s="466"/>
      <c r="AN1862" s="466"/>
      <c r="AO1862" s="466"/>
      <c r="AP1862" s="466"/>
      <c r="AQ1862" s="466"/>
      <c r="AS1862" s="466"/>
    </row>
    <row r="1863" spans="2:45">
      <c r="B1863" s="48">
        <f t="shared" si="1142"/>
        <v>1987</v>
      </c>
      <c r="M1863" s="49">
        <f t="array" aca="1" ref="M1863" ca="1">IF(AND($B1863 &gt;= M$85, $B1863 &lt;= M$86-9), GEOMEAN(1+OFFSET(IF(M$93, M213, M363), 0, 0, 10, 1))-1, NA())</f>
        <v>0.11700876795963389</v>
      </c>
      <c r="X1863" s="49">
        <f t="array" aca="1" ref="X1863" ca="1">IF(AND($B1863 &gt;= X$85, $B1863 &lt;= X$86-9), GEOMEAN(1+OFFSET(IF(X$93, X213, X363), 0, 0, 10, 1))-1, NA())</f>
        <v>0.11328152296644012</v>
      </c>
      <c r="AB1863" s="466"/>
      <c r="AC1863" s="466"/>
      <c r="AD1863" s="466"/>
      <c r="AE1863" s="466"/>
      <c r="AG1863" s="466"/>
      <c r="AM1863" s="466"/>
      <c r="AN1863" s="466"/>
      <c r="AO1863" s="466"/>
      <c r="AP1863" s="466"/>
      <c r="AQ1863" s="466"/>
      <c r="AS1863" s="466"/>
    </row>
    <row r="1864" spans="2:45">
      <c r="B1864" s="48">
        <f t="shared" si="1142"/>
        <v>1988</v>
      </c>
      <c r="M1864" s="49">
        <f t="array" aca="1" ref="M1864" ca="1">IF(AND($B1864 &gt;= M$85, $B1864 &lt;= M$86-9), GEOMEAN(1+OFFSET(IF(M$93, M214, M364), 0, 0, 10, 1))-1, NA())</f>
        <v>0.12594030607577222</v>
      </c>
      <c r="X1864" s="49">
        <f t="array" aca="1" ref="X1864" ca="1">IF(AND($B1864 &gt;= X$85, $B1864 &lt;= X$86-9), GEOMEAN(1+OFFSET(IF(X$93, X214, X364), 0, 0, 10, 1))-1, NA())</f>
        <v>0.12368181641180809</v>
      </c>
      <c r="AB1864" s="466"/>
      <c r="AC1864" s="466"/>
      <c r="AD1864" s="466"/>
      <c r="AE1864" s="466"/>
      <c r="AG1864" s="466"/>
      <c r="AM1864" s="466"/>
      <c r="AN1864" s="466"/>
      <c r="AO1864" s="466"/>
      <c r="AP1864" s="466"/>
      <c r="AQ1864" s="466"/>
      <c r="AS1864" s="466"/>
    </row>
    <row r="1865" spans="2:45">
      <c r="B1865" s="48">
        <f t="shared" si="1142"/>
        <v>1989</v>
      </c>
      <c r="M1865" s="49">
        <f t="array" aca="1" ref="M1865" ca="1">IF(AND($B1865 &gt;= M$85, $B1865 &lt;= M$86-9), GEOMEAN(1+OFFSET(IF(M$93, M215, M365), 0, 0, 10, 1))-1, NA())</f>
        <v>0.12544923505294037</v>
      </c>
      <c r="X1865" s="49">
        <f t="array" aca="1" ref="X1865" ca="1">IF(AND($B1865 &gt;= X$85, $B1865 &lt;= X$86-9), GEOMEAN(1+OFFSET(IF(X$93, X215, X365), 0, 0, 10, 1))-1, NA())</f>
        <v>0.11843202606425751</v>
      </c>
      <c r="AB1865" s="466"/>
      <c r="AC1865" s="466"/>
      <c r="AD1865" s="466"/>
      <c r="AE1865" s="466"/>
      <c r="AG1865" s="466"/>
      <c r="AM1865" s="466"/>
      <c r="AN1865" s="466"/>
      <c r="AO1865" s="466"/>
      <c r="AP1865" s="466"/>
      <c r="AQ1865" s="466"/>
      <c r="AS1865" s="466"/>
    </row>
    <row r="1866" spans="2:45">
      <c r="B1866" s="48">
        <f t="shared" si="1142"/>
        <v>1990</v>
      </c>
      <c r="M1866" s="49">
        <f t="array" aca="1" ref="M1866" ca="1">IF(AND($B1866 &gt;= M$85, $B1866 &lt;= M$86-9), GEOMEAN(1+OFFSET(IF(M$93, M216, M366), 0, 0, 10, 1))-1, NA())</f>
        <v>0.12568139256881783</v>
      </c>
      <c r="X1866" s="49">
        <f t="array" aca="1" ref="X1866" ca="1">IF(AND($B1866 &gt;= X$85, $B1866 &lt;= X$86-9), GEOMEAN(1+OFFSET(IF(X$93, X216, X366), 0, 0, 10, 1))-1, NA())</f>
        <v>0.1193293593993896</v>
      </c>
      <c r="AB1866" s="466"/>
      <c r="AC1866" s="466"/>
      <c r="AD1866" s="466"/>
      <c r="AE1866" s="466"/>
      <c r="AG1866" s="466"/>
      <c r="AM1866" s="466"/>
      <c r="AN1866" s="466"/>
      <c r="AO1866" s="466"/>
      <c r="AP1866" s="466"/>
      <c r="AQ1866" s="466"/>
      <c r="AS1866" s="466"/>
    </row>
    <row r="1867" spans="2:45">
      <c r="B1867" s="48">
        <f t="shared" si="1142"/>
        <v>1991</v>
      </c>
      <c r="M1867" s="49">
        <f t="array" aca="1" ref="M1867" ca="1">IF(AND($B1867 &gt;= M$85, $B1867 &lt;= M$86-9), GEOMEAN(1+OFFSET(IF(M$93, M217, M367), 0, 0, 10, 1))-1, NA())</f>
        <v>0.12640152464755716</v>
      </c>
      <c r="X1867" s="49">
        <f t="array" aca="1" ref="X1867" ca="1">IF(AND($B1867 &gt;= X$85, $B1867 &lt;= X$86-9), GEOMEAN(1+OFFSET(IF(X$93, X217, X367), 0, 0, 10, 1))-1, NA())</f>
        <v>0.12481965648217441</v>
      </c>
      <c r="AB1867" s="466"/>
      <c r="AC1867" s="466"/>
      <c r="AD1867" s="466"/>
      <c r="AE1867" s="466"/>
      <c r="AG1867" s="466"/>
      <c r="AM1867" s="466"/>
      <c r="AN1867" s="466"/>
      <c r="AO1867" s="466"/>
      <c r="AP1867" s="466"/>
      <c r="AQ1867" s="466"/>
      <c r="AS1867" s="466"/>
    </row>
    <row r="1868" spans="2:45">
      <c r="B1868" s="48">
        <f t="shared" si="1142"/>
        <v>1992</v>
      </c>
      <c r="M1868" s="49">
        <f t="array" aca="1" ref="M1868" ca="1">IF(AND($B1868 &gt;= M$85, $B1868 &lt;= M$86-9), GEOMEAN(1+OFFSET(IF(M$93, M218, M368), 0, 0, 10, 1))-1, NA())</f>
        <v>9.0833294520492602E-2</v>
      </c>
      <c r="X1868" s="49">
        <f t="array" aca="1" ref="X1868" ca="1">IF(AND($B1868 &gt;= X$85, $B1868 &lt;= X$86-9), GEOMEAN(1+OFFSET(IF(X$93, X218, X368), 0, 0, 10, 1))-1, NA())</f>
        <v>9.3696298606363193E-2</v>
      </c>
      <c r="AB1868" s="466"/>
      <c r="AC1868" s="466"/>
      <c r="AD1868" s="466"/>
      <c r="AE1868" s="466"/>
      <c r="AG1868" s="466"/>
      <c r="AM1868" s="466"/>
      <c r="AN1868" s="466"/>
      <c r="AO1868" s="466"/>
      <c r="AP1868" s="466"/>
      <c r="AQ1868" s="466"/>
      <c r="AS1868" s="466"/>
    </row>
    <row r="1869" spans="2:45">
      <c r="B1869" s="48">
        <f t="shared" si="1142"/>
        <v>1993</v>
      </c>
      <c r="M1869" s="49">
        <f t="array" aca="1" ref="M1869" ca="1">IF(AND($B1869 &gt;= M$85, $B1869 &lt;= M$86-9), GEOMEAN(1+OFFSET(IF(M$93, M219, M369), 0, 0, 10, 1))-1, NA())</f>
        <v>7.2350129392810603E-2</v>
      </c>
      <c r="X1869" s="49">
        <f t="array" aca="1" ref="X1869" ca="1">IF(AND($B1869 &gt;= X$85, $B1869 &lt;= X$86-9), GEOMEAN(1+OFFSET(IF(X$93, X219, X369), 0, 0, 10, 1))-1, NA())</f>
        <v>7.3410689980054178E-2</v>
      </c>
      <c r="AB1869" s="466"/>
      <c r="AC1869" s="466"/>
      <c r="AD1869" s="466"/>
      <c r="AE1869" s="466"/>
      <c r="AG1869" s="466"/>
      <c r="AM1869" s="466"/>
      <c r="AN1869" s="466"/>
      <c r="AO1869" s="466"/>
      <c r="AP1869" s="466"/>
      <c r="AQ1869" s="466"/>
      <c r="AS1869" s="466"/>
    </row>
    <row r="1870" spans="2:45">
      <c r="B1870" s="48">
        <f t="shared" si="1142"/>
        <v>1994</v>
      </c>
      <c r="M1870" s="49">
        <f t="array" aca="1" ref="M1870" ca="1">IF(AND($B1870 &gt;= M$85, $B1870 &lt;= M$86-9), GEOMEAN(1+OFFSET(IF(M$93, M220, M370), 0, 0, 10, 1))-1, NA())</f>
        <v>8.2064184673030782E-2</v>
      </c>
      <c r="X1870" s="49">
        <f t="array" aca="1" ref="X1870" ca="1">IF(AND($B1870 &gt;= X$85, $B1870 &lt;= X$86-9), GEOMEAN(1+OFFSET(IF(X$93, X220, X370), 0, 0, 10, 1))-1, NA())</f>
        <v>8.3985979401244304E-2</v>
      </c>
      <c r="AB1870" s="466"/>
      <c r="AC1870" s="466"/>
      <c r="AD1870" s="466"/>
      <c r="AE1870" s="466"/>
      <c r="AG1870" s="466"/>
      <c r="AM1870" s="466"/>
      <c r="AN1870" s="466"/>
      <c r="AO1870" s="466"/>
      <c r="AP1870" s="466"/>
      <c r="AQ1870" s="466"/>
      <c r="AS1870" s="466"/>
    </row>
    <row r="1871" spans="2:45">
      <c r="B1871" s="48">
        <f t="shared" si="1142"/>
        <v>1995</v>
      </c>
      <c r="M1871" s="49">
        <f t="array" aca="1" ref="M1871" ca="1">IF(AND($B1871 &gt;= M$85, $B1871 &lt;= M$86-9), GEOMEAN(1+OFFSET(IF(M$93, M221, M371), 0, 0, 10, 1))-1, NA())</f>
        <v>9.4420902428043352E-2</v>
      </c>
      <c r="X1871" s="49">
        <f t="array" aca="1" ref="X1871" ca="1">IF(AND($B1871 &gt;= X$85, $B1871 &lt;= X$86-9), GEOMEAN(1+OFFSET(IF(X$93, X221, X371), 0, 0, 10, 1))-1, NA())</f>
        <v>9.542675757805652E-2</v>
      </c>
      <c r="AB1871" s="466"/>
      <c r="AC1871" s="466"/>
      <c r="AD1871" s="466"/>
      <c r="AE1871" s="466"/>
      <c r="AG1871" s="466"/>
      <c r="AM1871" s="466"/>
      <c r="AN1871" s="466"/>
      <c r="AO1871" s="466"/>
      <c r="AP1871" s="466"/>
      <c r="AQ1871" s="466"/>
      <c r="AS1871" s="466"/>
    </row>
    <row r="1872" spans="2:45">
      <c r="B1872" s="48">
        <f t="shared" si="1142"/>
        <v>1996</v>
      </c>
      <c r="M1872" s="49">
        <f t="array" aca="1" ref="M1872" ca="1">IF(AND($B1872 &gt;= M$85, $B1872 &lt;= M$86-9), GEOMEAN(1+OFFSET(IF(M$93, M222, M372), 0, 0, 10, 1))-1, NA())</f>
        <v>7.926759999848132E-2</v>
      </c>
      <c r="X1872" s="49">
        <f t="array" aca="1" ref="X1872" ca="1">IF(AND($B1872 &gt;= X$85, $B1872 &lt;= X$86-9), GEOMEAN(1+OFFSET(IF(X$93, X222, X372), 0, 0, 10, 1))-1, NA())</f>
        <v>8.0426556576026487E-2</v>
      </c>
      <c r="AB1872" s="466"/>
      <c r="AC1872" s="466"/>
      <c r="AD1872" s="466"/>
      <c r="AE1872" s="466"/>
      <c r="AG1872" s="466"/>
      <c r="AM1872" s="466"/>
      <c r="AN1872" s="466"/>
      <c r="AO1872" s="466"/>
      <c r="AP1872" s="466"/>
      <c r="AQ1872" s="466"/>
      <c r="AS1872" s="466"/>
    </row>
    <row r="1873" spans="2:45">
      <c r="B1873" s="48">
        <f t="shared" si="1142"/>
        <v>1997</v>
      </c>
      <c r="M1873" s="49">
        <f t="array" aca="1" ref="M1873" ca="1">IF(AND($B1873 &gt;= M$85, $B1873 &lt;= M$86-9), GEOMEAN(1+OFFSET(IF(M$93, M223, M373), 0, 0, 10, 1))-1, NA())</f>
        <v>8.264368145908807E-2</v>
      </c>
      <c r="X1873" s="49">
        <f t="array" aca="1" ref="X1873" ca="1">IF(AND($B1873 &gt;= X$85, $B1873 &lt;= X$86-9), GEOMEAN(1+OFFSET(IF(X$93, X223, X373), 0, 0, 10, 1))-1, NA())</f>
        <v>8.2828622815037001E-2</v>
      </c>
      <c r="AB1873" s="466"/>
      <c r="AC1873" s="466"/>
      <c r="AD1873" s="466"/>
      <c r="AE1873" s="466"/>
      <c r="AG1873" s="466"/>
      <c r="AM1873" s="466"/>
      <c r="AN1873" s="466"/>
      <c r="AO1873" s="466"/>
      <c r="AP1873" s="466"/>
      <c r="AQ1873" s="466"/>
      <c r="AS1873" s="466"/>
    </row>
    <row r="1874" spans="2:45">
      <c r="B1874" s="48">
        <f t="shared" si="1142"/>
        <v>1998</v>
      </c>
      <c r="M1874" s="49">
        <f t="array" aca="1" ref="M1874" ca="1">IF(AND($B1874 &gt;= M$85, $B1874 &lt;= M$86-9), GEOMEAN(1+OFFSET(IF(M$93, M224, M374), 0, 0, 10, 1))-1, NA())</f>
        <v>7.4648531602132584E-2</v>
      </c>
      <c r="X1874" s="49">
        <f t="array" aca="1" ref="X1874" ca="1">IF(AND($B1874 &gt;= X$85, $B1874 &lt;= X$86-9), GEOMEAN(1+OFFSET(IF(X$93, X224, X374), 0, 0, 10, 1))-1, NA())</f>
        <v>7.27650383499725E-2</v>
      </c>
      <c r="AB1874" s="466"/>
      <c r="AC1874" s="466"/>
      <c r="AD1874" s="466"/>
      <c r="AE1874" s="466"/>
      <c r="AG1874" s="466"/>
      <c r="AM1874" s="466"/>
      <c r="AN1874" s="466"/>
      <c r="AO1874" s="466"/>
      <c r="AP1874" s="466"/>
      <c r="AQ1874" s="466"/>
      <c r="AS1874" s="466"/>
    </row>
    <row r="1875" spans="2:45">
      <c r="B1875" s="48">
        <f t="shared" si="1142"/>
        <v>1999</v>
      </c>
      <c r="M1875" s="49">
        <f t="array" aca="1" ref="M1875" ca="1">IF(AND($B1875 &gt;= M$85, $B1875 &lt;= M$86-9), GEOMEAN(1+OFFSET(IF(M$93, M225, M375), 0, 0, 10, 1))-1, NA())</f>
        <v>1.8865905834124286E-2</v>
      </c>
      <c r="X1875" s="49">
        <f t="array" aca="1" ref="X1875" ca="1">IF(AND($B1875 &gt;= X$85, $B1875 &lt;= X$86-9), GEOMEAN(1+OFFSET(IF(X$93, X225, X375), 0, 0, 10, 1))-1, NA())</f>
        <v>2.6227885205416079E-2</v>
      </c>
      <c r="AB1875" s="466"/>
      <c r="AC1875" s="466"/>
      <c r="AD1875" s="466"/>
      <c r="AE1875" s="466"/>
      <c r="AG1875" s="466"/>
      <c r="AM1875" s="466"/>
      <c r="AN1875" s="466"/>
      <c r="AO1875" s="466"/>
      <c r="AP1875" s="466"/>
      <c r="AQ1875" s="466"/>
      <c r="AS1875" s="466"/>
    </row>
    <row r="1876" spans="2:45">
      <c r="B1876" s="48">
        <f t="shared" si="1142"/>
        <v>2000</v>
      </c>
      <c r="M1876" s="49">
        <f t="array" aca="1" ref="M1876" ca="1">IF(AND($B1876 &gt;= M$85, $B1876 &lt;= M$86-9), GEOMEAN(1+OFFSET(IF(M$93, M226, M376), 0, 0, 10, 1))-1, NA())</f>
        <v>2.3677361324916602E-2</v>
      </c>
      <c r="X1876" s="49">
        <f t="array" aca="1" ref="X1876" ca="1">IF(AND($B1876 &gt;= X$85, $B1876 &lt;= X$86-9), GEOMEAN(1+OFFSET(IF(X$93, X226, X376), 0, 0, 10, 1))-1, NA())</f>
        <v>3.0906777823350273E-2</v>
      </c>
      <c r="AB1876" s="466"/>
      <c r="AC1876" s="466"/>
      <c r="AD1876" s="466"/>
      <c r="AE1876" s="466"/>
      <c r="AG1876" s="466"/>
      <c r="AM1876" s="466"/>
      <c r="AN1876" s="466"/>
      <c r="AO1876" s="466"/>
      <c r="AP1876" s="466"/>
      <c r="AQ1876" s="466"/>
      <c r="AS1876" s="466"/>
    </row>
    <row r="1877" spans="2:45">
      <c r="B1877" s="48">
        <f t="shared" ref="B1877:B1893" si="1143">B1876+1</f>
        <v>2001</v>
      </c>
      <c r="M1877" s="49">
        <f t="array" aca="1" ref="M1877" ca="1">IF(AND($B1877 &gt;= M$85, $B1877 &lt;= M$86-9), GEOMEAN(1+OFFSET(IF(M$93, M227, M377), 0, 0, 10, 1))-1, NA())</f>
        <v>4.4746908759755177E-2</v>
      </c>
      <c r="X1877" s="49">
        <f t="array" aca="1" ref="X1877" ca="1">IF(AND($B1877 &gt;= X$85, $B1877 &lt;= X$86-9), GEOMEAN(1+OFFSET(IF(X$93, X227, X377), 0, 0, 10, 1))-1, NA())</f>
        <v>4.8843850273173617E-2</v>
      </c>
      <c r="AB1877" s="466"/>
      <c r="AC1877" s="466"/>
      <c r="AD1877" s="466"/>
      <c r="AE1877" s="466"/>
      <c r="AG1877" s="466"/>
      <c r="AM1877" s="466"/>
      <c r="AN1877" s="466"/>
      <c r="AO1877" s="466"/>
      <c r="AP1877" s="466"/>
      <c r="AQ1877" s="466"/>
      <c r="AS1877" s="466"/>
    </row>
    <row r="1878" spans="2:45">
      <c r="B1878" s="48">
        <f t="shared" si="1143"/>
        <v>2002</v>
      </c>
      <c r="M1878" s="49">
        <f t="array" aca="1" ref="M1878" ca="1">IF(AND($B1878 &gt;= M$85, $B1878 &lt;= M$86-9), GEOMEAN(1+OFFSET(IF(M$93, M228, M378), 0, 0, 10, 1))-1, NA())</f>
        <v>5.3093051442643979E-2</v>
      </c>
      <c r="X1878" s="49">
        <f t="array" aca="1" ref="X1878" ca="1">IF(AND($B1878 &gt;= X$85, $B1878 &lt;= X$86-9), GEOMEAN(1+OFFSET(IF(X$93, X228, X378), 0, 0, 10, 1))-1, NA())</f>
        <v>5.2016777832235572E-2</v>
      </c>
      <c r="AB1878" s="466"/>
      <c r="AC1878" s="466"/>
      <c r="AD1878" s="466"/>
      <c r="AE1878" s="466"/>
      <c r="AG1878" s="466"/>
      <c r="AM1878" s="466"/>
      <c r="AN1878" s="466"/>
      <c r="AO1878" s="466"/>
      <c r="AP1878" s="466"/>
      <c r="AQ1878" s="466"/>
      <c r="AS1878" s="466"/>
    </row>
    <row r="1879" spans="2:45">
      <c r="B1879" s="48">
        <f t="shared" si="1143"/>
        <v>2003</v>
      </c>
      <c r="M1879" s="49">
        <f t="array" aca="1" ref="M1879" ca="1">IF(AND($B1879 &gt;= M$85, $B1879 &lt;= M$86-9), GEOMEAN(1+OFFSET(IF(M$93, M229, M379), 0, 0, 10, 1))-1, NA())</f>
        <v>8.2743550257676768E-2</v>
      </c>
      <c r="X1879" s="49">
        <f t="array" aca="1" ref="X1879" ca="1">IF(AND($B1879 &gt;= X$85, $B1879 &lt;= X$86-9), GEOMEAN(1+OFFSET(IF(X$93, X229, X379), 0, 0, 10, 1))-1, NA())</f>
        <v>8.0356312463413238E-2</v>
      </c>
      <c r="AB1879" s="466"/>
      <c r="AC1879" s="466"/>
      <c r="AD1879" s="466"/>
      <c r="AE1879" s="466"/>
      <c r="AG1879" s="466"/>
      <c r="AM1879" s="466"/>
      <c r="AN1879" s="466"/>
      <c r="AO1879" s="466"/>
      <c r="AP1879" s="466"/>
      <c r="AQ1879" s="466"/>
      <c r="AS1879" s="466"/>
    </row>
    <row r="1880" spans="2:45">
      <c r="B1880" s="48">
        <f t="shared" si="1143"/>
        <v>2004</v>
      </c>
      <c r="M1880" s="49">
        <f t="array" aca="1" ref="M1880" ca="1">IF(AND($B1880 &gt;= M$85, $B1880 &lt;= M$86-9), GEOMEAN(1+OFFSET(IF(M$93, M230, M380), 0, 0, 10, 1))-1, NA())</f>
        <v>7.595352524727117E-2</v>
      </c>
      <c r="X1880" s="49">
        <f t="array" aca="1" ref="X1880" ca="1">IF(AND($B1880 &gt;= X$85, $B1880 &lt;= X$86-9), GEOMEAN(1+OFFSET(IF(X$93, X230, X380), 0, 0, 10, 1))-1, NA())</f>
        <v>7.5171052073453426E-2</v>
      </c>
      <c r="AB1880" s="466"/>
      <c r="AC1880" s="466"/>
      <c r="AD1880" s="466"/>
      <c r="AE1880" s="466"/>
      <c r="AG1880" s="466"/>
      <c r="AM1880" s="466"/>
      <c r="AN1880" s="466"/>
      <c r="AO1880" s="466"/>
      <c r="AP1880" s="466"/>
      <c r="AQ1880" s="466"/>
      <c r="AS1880" s="466"/>
    </row>
    <row r="1881" spans="2:45">
      <c r="B1881" s="48">
        <f t="shared" si="1143"/>
        <v>2005</v>
      </c>
      <c r="M1881" s="49">
        <f t="array" aca="1" ref="M1881" ca="1">IF(AND($B1881 &gt;= M$85, $B1881 &lt;= M$86-9), GEOMEAN(1+OFFSET(IF(M$93, M231, M381), 0, 0, 10, 1))-1, NA())</f>
        <v>6.8852373099662856E-2</v>
      </c>
      <c r="X1881" s="49">
        <f t="array" aca="1" ref="X1881" ca="1">IF(AND($B1881 &gt;= X$85, $B1881 &lt;= X$86-9), GEOMEAN(1+OFFSET(IF(X$93, X231, X381), 0, 0, 10, 1))-1, NA())</f>
        <v>6.6241364523939028E-2</v>
      </c>
      <c r="AB1881" s="466"/>
      <c r="AC1881" s="466"/>
      <c r="AD1881" s="466"/>
      <c r="AE1881" s="466"/>
      <c r="AG1881" s="466"/>
      <c r="AM1881" s="466"/>
      <c r="AN1881" s="466"/>
      <c r="AO1881" s="466"/>
      <c r="AP1881" s="466"/>
      <c r="AQ1881" s="466"/>
      <c r="AS1881" s="466"/>
    </row>
    <row r="1882" spans="2:45">
      <c r="B1882" s="48">
        <f t="shared" si="1143"/>
        <v>2006</v>
      </c>
      <c r="M1882" s="49">
        <f t="array" aca="1" ref="M1882" ca="1">IF(AND($B1882 &gt;= M$85, $B1882 &lt;= M$86-9), GEOMEAN(1+OFFSET(IF(M$93, M232, M382), 0, 0, 10, 1))-1, NA())</f>
        <v>5.9343078758484769E-2</v>
      </c>
      <c r="X1882" s="49">
        <f t="array" aca="1" ref="X1882" ca="1">IF(AND($B1882 &gt;= X$85, $B1882 &lt;= X$86-9), GEOMEAN(1+OFFSET(IF(X$93, X232, X382), 0, 0, 10, 1))-1, NA())</f>
        <v>5.8794201991157369E-2</v>
      </c>
      <c r="AB1882" s="466"/>
      <c r="AC1882" s="466"/>
      <c r="AD1882" s="466"/>
      <c r="AE1882" s="466"/>
      <c r="AG1882" s="466"/>
      <c r="AM1882" s="466"/>
      <c r="AN1882" s="466"/>
      <c r="AO1882" s="466"/>
      <c r="AP1882" s="466"/>
      <c r="AQ1882" s="466"/>
      <c r="AS1882" s="466"/>
    </row>
    <row r="1883" spans="2:45">
      <c r="B1883" s="48">
        <f t="shared" si="1143"/>
        <v>2007</v>
      </c>
      <c r="M1883" s="49">
        <f t="array" aca="1" ref="M1883" ca="1">IF(AND($B1883 &gt;= M$85, $B1883 &lt;= M$86-9), GEOMEAN(1+OFFSET(IF(M$93, M233, M383), 0, 0, 10, 1))-1, NA())</f>
        <v>5.1412123267962739E-2</v>
      </c>
      <c r="X1883" s="49">
        <f t="array" aca="1" ref="X1883" ca="1">IF(AND($B1883 &gt;= X$85, $B1883 &lt;= X$86-9), GEOMEAN(1+OFFSET(IF(X$93, X233, X383), 0, 0, 10, 1))-1, NA())</f>
        <v>5.2241493375133841E-2</v>
      </c>
      <c r="AB1883" s="466"/>
      <c r="AC1883" s="466"/>
      <c r="AD1883" s="466"/>
      <c r="AE1883" s="466"/>
      <c r="AG1883" s="466"/>
      <c r="AM1883" s="466"/>
      <c r="AN1883" s="466"/>
      <c r="AO1883" s="466"/>
      <c r="AP1883" s="466"/>
      <c r="AQ1883" s="466"/>
      <c r="AS1883" s="466"/>
    </row>
    <row r="1884" spans="2:45">
      <c r="B1884" s="48">
        <f t="shared" si="1143"/>
        <v>2008</v>
      </c>
      <c r="M1884" s="49" t="e">
        <f t="array" aca="1" ref="M1884" ca="1">IF(AND($B1884 &gt;= M$85, $B1884 &lt;= M$86-9), GEOMEAN(1+OFFSET(IF(M$93, M234, M384), 0, 0, 10, 1))-1, NA())</f>
        <v>#N/A</v>
      </c>
      <c r="X1884" s="49" t="e">
        <f t="array" aca="1" ref="X1884" ca="1">IF(AND($B1884 &gt;= X$85, $B1884 &lt;= X$86-9), GEOMEAN(1+OFFSET(IF(X$93, X234, X384), 0, 0, 10, 1))-1, NA())</f>
        <v>#N/A</v>
      </c>
      <c r="AB1884" s="466"/>
      <c r="AC1884" s="466"/>
      <c r="AD1884" s="466"/>
      <c r="AE1884" s="466"/>
      <c r="AG1884" s="466"/>
      <c r="AM1884" s="466"/>
      <c r="AN1884" s="466"/>
      <c r="AO1884" s="466"/>
      <c r="AP1884" s="466"/>
      <c r="AQ1884" s="466"/>
      <c r="AS1884" s="466"/>
    </row>
    <row r="1885" spans="2:45">
      <c r="B1885" s="48">
        <f t="shared" si="1143"/>
        <v>2009</v>
      </c>
      <c r="M1885" s="49" t="e">
        <f t="array" aca="1" ref="M1885" ca="1">IF(AND($B1885 &gt;= M$85, $B1885 &lt;= M$86-9), GEOMEAN(1+OFFSET(IF(M$93, M235, M385), 0, 0, 10, 1))-1, NA())</f>
        <v>#N/A</v>
      </c>
      <c r="X1885" s="49" t="e">
        <f t="array" aca="1" ref="X1885" ca="1">IF(AND($B1885 &gt;= X$85, $B1885 &lt;= X$86-9), GEOMEAN(1+OFFSET(IF(X$93, X235, X385), 0, 0, 10, 1))-1, NA())</f>
        <v>#N/A</v>
      </c>
      <c r="AB1885" s="466"/>
      <c r="AC1885" s="466"/>
      <c r="AD1885" s="466"/>
      <c r="AE1885" s="466"/>
      <c r="AG1885" s="466"/>
      <c r="AM1885" s="466"/>
      <c r="AN1885" s="466"/>
      <c r="AO1885" s="466"/>
      <c r="AP1885" s="466"/>
      <c r="AQ1885" s="466"/>
      <c r="AS1885" s="466"/>
    </row>
    <row r="1886" spans="2:45">
      <c r="B1886" s="48">
        <f t="shared" si="1143"/>
        <v>2010</v>
      </c>
      <c r="M1886" s="49" t="e">
        <f t="array" aca="1" ref="M1886" ca="1">IF(AND($B1886 &gt;= M$85, $B1886 &lt;= M$86-9), GEOMEAN(1+OFFSET(IF(M$93, M236, M386), 0, 0, 10, 1))-1, NA())</f>
        <v>#N/A</v>
      </c>
      <c r="X1886" s="49" t="e">
        <f t="array" aca="1" ref="X1886" ca="1">IF(AND($B1886 &gt;= X$85, $B1886 &lt;= X$86-9), GEOMEAN(1+OFFSET(IF(X$93, X236, X386), 0, 0, 10, 1))-1, NA())</f>
        <v>#N/A</v>
      </c>
      <c r="AB1886" s="466"/>
      <c r="AC1886" s="466"/>
      <c r="AD1886" s="466"/>
      <c r="AE1886" s="466"/>
      <c r="AG1886" s="466"/>
      <c r="AM1886" s="466"/>
      <c r="AN1886" s="466"/>
      <c r="AO1886" s="466"/>
      <c r="AP1886" s="466"/>
      <c r="AQ1886" s="466"/>
      <c r="AS1886" s="466"/>
    </row>
    <row r="1887" spans="2:45">
      <c r="B1887" s="48">
        <f t="shared" si="1143"/>
        <v>2011</v>
      </c>
      <c r="M1887" s="49" t="e">
        <f t="array" aca="1" ref="M1887" ca="1">IF(AND($B1887 &gt;= M$85, $B1887 &lt;= M$86-9), GEOMEAN(1+OFFSET(IF(M$93, M237, M387), 0, 0, 10, 1))-1, NA())</f>
        <v>#N/A</v>
      </c>
      <c r="X1887" s="49" t="e">
        <f t="array" aca="1" ref="X1887" ca="1">IF(AND($B1887 &gt;= X$85, $B1887 &lt;= X$86-9), GEOMEAN(1+OFFSET(IF(X$93, X237, X387), 0, 0, 10, 1))-1, NA())</f>
        <v>#N/A</v>
      </c>
      <c r="AB1887" s="466"/>
      <c r="AC1887" s="466"/>
      <c r="AD1887" s="466"/>
      <c r="AE1887" s="466"/>
      <c r="AG1887" s="466"/>
      <c r="AM1887" s="466"/>
      <c r="AN1887" s="466"/>
      <c r="AO1887" s="466"/>
      <c r="AP1887" s="466"/>
      <c r="AQ1887" s="466"/>
      <c r="AS1887" s="466"/>
    </row>
    <row r="1888" spans="2:45">
      <c r="B1888" s="48">
        <f t="shared" si="1143"/>
        <v>2012</v>
      </c>
      <c r="M1888" s="49" t="e">
        <f t="array" aca="1" ref="M1888" ca="1">IF(AND($B1888 &gt;= M$85, $B1888 &lt;= M$86-9), GEOMEAN(1+OFFSET(IF(M$93, M238, M388), 0, 0, 10, 1))-1, NA())</f>
        <v>#N/A</v>
      </c>
      <c r="X1888" s="49" t="e">
        <f t="array" aca="1" ref="X1888" ca="1">IF(AND($B1888 &gt;= X$85, $B1888 &lt;= X$86-9), GEOMEAN(1+OFFSET(IF(X$93, X238, X388), 0, 0, 10, 1))-1, NA())</f>
        <v>#N/A</v>
      </c>
      <c r="AB1888" s="466"/>
      <c r="AC1888" s="466"/>
      <c r="AD1888" s="466"/>
      <c r="AE1888" s="466"/>
      <c r="AG1888" s="466"/>
      <c r="AM1888" s="466"/>
      <c r="AN1888" s="466"/>
      <c r="AO1888" s="466"/>
      <c r="AP1888" s="466"/>
      <c r="AQ1888" s="466"/>
      <c r="AS1888" s="466"/>
    </row>
    <row r="1889" spans="1:71">
      <c r="B1889" s="48">
        <f t="shared" si="1143"/>
        <v>2013</v>
      </c>
      <c r="M1889" s="49" t="e">
        <f t="array" aca="1" ref="M1889" ca="1">IF(AND($B1889 &gt;= M$85, $B1889 &lt;= M$86-9), GEOMEAN(1+OFFSET(IF(M$93, M239, M389), 0, 0, 10, 1))-1, NA())</f>
        <v>#N/A</v>
      </c>
      <c r="X1889" s="49" t="e">
        <f t="array" aca="1" ref="X1889" ca="1">IF(AND($B1889 &gt;= X$85, $B1889 &lt;= X$86-9), GEOMEAN(1+OFFSET(IF(X$93, X239, X389), 0, 0, 10, 1))-1, NA())</f>
        <v>#N/A</v>
      </c>
      <c r="AB1889" s="466"/>
      <c r="AC1889" s="466"/>
      <c r="AD1889" s="466"/>
      <c r="AE1889" s="466"/>
      <c r="AG1889" s="466"/>
      <c r="AM1889" s="466"/>
      <c r="AN1889" s="466"/>
      <c r="AO1889" s="466"/>
      <c r="AP1889" s="466"/>
      <c r="AQ1889" s="466"/>
      <c r="AS1889" s="466"/>
    </row>
    <row r="1890" spans="1:71">
      <c r="B1890" s="48">
        <f t="shared" si="1143"/>
        <v>2014</v>
      </c>
      <c r="M1890" s="49" t="e">
        <f t="array" aca="1" ref="M1890" ca="1">IF(AND($B1890 &gt;= M$85, $B1890 &lt;= M$86-9), GEOMEAN(1+OFFSET(IF(M$93, M240, M390), 0, 0, 10, 1))-1, NA())</f>
        <v>#N/A</v>
      </c>
      <c r="X1890" s="49" t="e">
        <f t="array" aca="1" ref="X1890" ca="1">IF(AND($B1890 &gt;= X$85, $B1890 &lt;= X$86-9), GEOMEAN(1+OFFSET(IF(X$93, X240, X390), 0, 0, 10, 1))-1, NA())</f>
        <v>#N/A</v>
      </c>
      <c r="AB1890" s="466"/>
      <c r="AC1890" s="466"/>
      <c r="AD1890" s="466"/>
      <c r="AE1890" s="466"/>
      <c r="AG1890" s="466"/>
      <c r="AM1890" s="466"/>
      <c r="AN1890" s="466"/>
      <c r="AO1890" s="466"/>
      <c r="AP1890" s="466"/>
      <c r="AQ1890" s="466"/>
      <c r="AS1890" s="466"/>
    </row>
    <row r="1891" spans="1:71">
      <c r="B1891" s="48">
        <f t="shared" si="1143"/>
        <v>2015</v>
      </c>
      <c r="M1891" s="49" t="e">
        <f t="array" aca="1" ref="M1891" ca="1">IF(AND($B1891 &gt;= M$85, $B1891 &lt;= M$86-9), GEOMEAN(1+OFFSET(IF(M$93, M241, M391), 0, 0, 10, 1))-1, NA())</f>
        <v>#N/A</v>
      </c>
      <c r="X1891" s="49" t="e">
        <f t="array" aca="1" ref="X1891" ca="1">IF(AND($B1891 &gt;= X$85, $B1891 &lt;= X$86-9), GEOMEAN(1+OFFSET(IF(X$93, X241, X391), 0, 0, 10, 1))-1, NA())</f>
        <v>#N/A</v>
      </c>
      <c r="AB1891" s="466"/>
      <c r="AC1891" s="466"/>
      <c r="AD1891" s="466"/>
      <c r="AE1891" s="466"/>
      <c r="AG1891" s="466"/>
      <c r="AM1891" s="466"/>
      <c r="AN1891" s="466"/>
      <c r="AO1891" s="466"/>
      <c r="AP1891" s="466"/>
      <c r="AQ1891" s="466"/>
      <c r="AS1891" s="466"/>
    </row>
    <row r="1892" spans="1:71">
      <c r="B1892" s="48">
        <f t="shared" si="1143"/>
        <v>2016</v>
      </c>
      <c r="M1892" s="49" t="e">
        <f t="array" aca="1" ref="M1892" ca="1">IF(AND($B1892 &gt;= M$85, $B1892 &lt;= M$86-9), GEOMEAN(1+OFFSET(IF(M$93, M242, M392), 0, 0, 10, 1))-1, NA())</f>
        <v>#N/A</v>
      </c>
      <c r="X1892" s="49" t="e">
        <f t="array" aca="1" ref="X1892" ca="1">IF(AND($B1892 &gt;= X$85, $B1892 &lt;= X$86-9), GEOMEAN(1+OFFSET(IF(X$93, X242, X392), 0, 0, 10, 1))-1, NA())</f>
        <v>#N/A</v>
      </c>
      <c r="AB1892" s="466"/>
      <c r="AC1892" s="466"/>
      <c r="AD1892" s="466"/>
      <c r="AE1892" s="466"/>
      <c r="AG1892" s="466"/>
      <c r="AM1892" s="466"/>
      <c r="AN1892" s="466"/>
      <c r="AO1892" s="466"/>
      <c r="AP1892" s="466"/>
      <c r="AQ1892" s="466"/>
      <c r="AS1892" s="466"/>
    </row>
    <row r="1893" spans="1:71">
      <c r="B1893" s="48">
        <f t="shared" si="1143"/>
        <v>2017</v>
      </c>
      <c r="M1893" s="49" t="e">
        <f t="array" aca="1" ref="M1893" ca="1">IF(AND($B1893 &gt;= M$85, $B1893 &lt;= M$86-9), GEOMEAN(1+OFFSET(IF(M$93, M243, M393), 0, 0, 10, 1))-1, NA())</f>
        <v>#N/A</v>
      </c>
      <c r="X1893" s="49" t="e">
        <f t="array" aca="1" ref="X1893" ca="1">IF(AND($B1893 &gt;= X$85, $B1893 &lt;= X$86-9), GEOMEAN(1+OFFSET(IF(X$93, X243, X393), 0, 0, 10, 1))-1, NA())</f>
        <v>#N/A</v>
      </c>
      <c r="AB1893" s="466"/>
      <c r="AC1893" s="466"/>
      <c r="AD1893" s="466"/>
      <c r="AE1893" s="466"/>
      <c r="AG1893" s="466"/>
      <c r="AM1893" s="466"/>
      <c r="AN1893" s="466"/>
      <c r="AO1893" s="466"/>
      <c r="AP1893" s="466"/>
      <c r="AQ1893" s="466"/>
      <c r="AS1893" s="466"/>
    </row>
    <row r="1896" spans="1:71">
      <c r="A1896" s="534" t="s">
        <v>956</v>
      </c>
      <c r="B1896" s="308">
        <f>StartYear-1</f>
        <v>1870</v>
      </c>
      <c r="E1896" s="52" t="s">
        <v>954</v>
      </c>
      <c r="I1896" s="466" t="s">
        <v>953</v>
      </c>
      <c r="J1896" s="466" t="s">
        <v>953</v>
      </c>
      <c r="K1896" s="466" t="s">
        <v>953</v>
      </c>
      <c r="M1896" s="49" t="e">
        <f t="array" aca="1" ref="M1896" ca="1">IF(AND($B1896 &gt;= M$85, $B1896 &lt;= M$86-14), GEOMEAN(1+OFFSET(IF(M$93, M96, M246), 0, 0, 15, 1))-1, NA())</f>
        <v>#N/A</v>
      </c>
      <c r="N1896" s="155" t="s">
        <v>953</v>
      </c>
      <c r="X1896" s="49" t="e">
        <f t="array" aca="1" ref="X1896" ca="1">IF(AND($B1896 &gt;= X$85, $B1896 &lt;= X$86-14), GEOMEAN(1+OFFSET(IF(X$93, X96, X246), 0, 0, 15, 1))-1, NA())</f>
        <v>#N/A</v>
      </c>
      <c r="Y1896" s="155" t="s">
        <v>953</v>
      </c>
      <c r="AA1896" s="52" t="s">
        <v>950</v>
      </c>
      <c r="AU1896" s="52" t="s">
        <v>950</v>
      </c>
      <c r="AV1896" s="52"/>
      <c r="AW1896" s="52"/>
      <c r="AX1896" s="52"/>
      <c r="AY1896" s="52"/>
      <c r="AZ1896" s="52"/>
      <c r="BA1896" s="52"/>
      <c r="BB1896" s="52"/>
      <c r="BC1896" s="52"/>
      <c r="BD1896" s="52"/>
      <c r="BE1896" s="52"/>
      <c r="BF1896" s="52"/>
      <c r="BG1896" s="52"/>
      <c r="BH1896" s="52"/>
      <c r="BI1896" s="52"/>
      <c r="BJ1896" s="52"/>
      <c r="BK1896" s="52"/>
      <c r="BL1896" s="52"/>
      <c r="BM1896" s="52"/>
      <c r="BN1896" s="52"/>
      <c r="BO1896" s="52"/>
      <c r="BP1896" s="52"/>
      <c r="BQ1896" s="52"/>
      <c r="BR1896" s="52"/>
      <c r="BS1896" s="52"/>
    </row>
    <row r="1897" spans="1:71">
      <c r="B1897" s="48">
        <f>B1896+1</f>
        <v>1871</v>
      </c>
      <c r="M1897" s="49" t="e">
        <f t="array" aca="1" ref="M1897" ca="1">IF(AND($B1897 &gt;= M$85, $B1897 &lt;= M$86-14), GEOMEAN(1+OFFSET(IF(M$93, M97, M247), 0, 0, 15, 1))-1, NA())</f>
        <v>#N/A</v>
      </c>
      <c r="X1897" s="49" t="e">
        <f t="array" aca="1" ref="X1897" ca="1">IF(AND($B1897 &gt;= X$85, $B1897 &lt;= X$86-14), GEOMEAN(1+OFFSET(IF(X$93, X97, X247), 0, 0, 15, 1))-1, NA())</f>
        <v>#N/A</v>
      </c>
      <c r="AB1897" s="466"/>
      <c r="AC1897" s="466"/>
      <c r="AD1897" s="466"/>
      <c r="AE1897" s="466"/>
      <c r="AG1897" s="466"/>
      <c r="AM1897" s="466"/>
      <c r="AN1897" s="466"/>
      <c r="AO1897" s="466"/>
      <c r="AP1897" s="466"/>
      <c r="AQ1897" s="466"/>
      <c r="AS1897" s="466"/>
    </row>
    <row r="1898" spans="1:71">
      <c r="B1898" s="48">
        <f t="shared" ref="B1898:B1961" si="1144">B1897+1</f>
        <v>1872</v>
      </c>
      <c r="M1898" s="49" t="e">
        <f t="array" aca="1" ref="M1898" ca="1">IF(AND($B1898 &gt;= M$85, $B1898 &lt;= M$86-14), GEOMEAN(1+OFFSET(IF(M$93, M98, M248), 0, 0, 15, 1))-1, NA())</f>
        <v>#N/A</v>
      </c>
      <c r="X1898" s="49" t="e">
        <f t="array" aca="1" ref="X1898" ca="1">IF(AND($B1898 &gt;= X$85, $B1898 &lt;= X$86-14), GEOMEAN(1+OFFSET(IF(X$93, X98, X248), 0, 0, 15, 1))-1, NA())</f>
        <v>#N/A</v>
      </c>
      <c r="AB1898" s="466"/>
      <c r="AC1898" s="466"/>
      <c r="AD1898" s="466"/>
      <c r="AE1898" s="466"/>
      <c r="AG1898" s="466"/>
      <c r="AM1898" s="466"/>
      <c r="AN1898" s="466"/>
      <c r="AO1898" s="466"/>
      <c r="AP1898" s="466"/>
      <c r="AQ1898" s="466"/>
      <c r="AS1898" s="466"/>
    </row>
    <row r="1899" spans="1:71">
      <c r="B1899" s="48">
        <f t="shared" si="1144"/>
        <v>1873</v>
      </c>
      <c r="M1899" s="49" t="e">
        <f t="array" aca="1" ref="M1899" ca="1">IF(AND($B1899 &gt;= M$85, $B1899 &lt;= M$86-14), GEOMEAN(1+OFFSET(IF(M$93, M99, M249), 0, 0, 15, 1))-1, NA())</f>
        <v>#N/A</v>
      </c>
      <c r="X1899" s="49" t="e">
        <f t="array" aca="1" ref="X1899" ca="1">IF(AND($B1899 &gt;= X$85, $B1899 &lt;= X$86-14), GEOMEAN(1+OFFSET(IF(X$93, X99, X249), 0, 0, 15, 1))-1, NA())</f>
        <v>#N/A</v>
      </c>
      <c r="AB1899" s="466"/>
      <c r="AC1899" s="466"/>
      <c r="AD1899" s="466"/>
      <c r="AE1899" s="466"/>
      <c r="AG1899" s="466"/>
      <c r="AM1899" s="466"/>
      <c r="AN1899" s="466"/>
      <c r="AO1899" s="466"/>
      <c r="AP1899" s="466"/>
      <c r="AQ1899" s="466"/>
      <c r="AS1899" s="466"/>
    </row>
    <row r="1900" spans="1:71">
      <c r="B1900" s="48">
        <f t="shared" si="1144"/>
        <v>1874</v>
      </c>
      <c r="M1900" s="49" t="e">
        <f t="array" aca="1" ref="M1900" ca="1">IF(AND($B1900 &gt;= M$85, $B1900 &lt;= M$86-14), GEOMEAN(1+OFFSET(IF(M$93, M100, M250), 0, 0, 15, 1))-1, NA())</f>
        <v>#N/A</v>
      </c>
      <c r="X1900" s="49" t="e">
        <f t="array" aca="1" ref="X1900" ca="1">IF(AND($B1900 &gt;= X$85, $B1900 &lt;= X$86-14), GEOMEAN(1+OFFSET(IF(X$93, X100, X250), 0, 0, 15, 1))-1, NA())</f>
        <v>#N/A</v>
      </c>
      <c r="AB1900" s="466"/>
      <c r="AC1900" s="466"/>
      <c r="AD1900" s="466"/>
      <c r="AE1900" s="466"/>
      <c r="AG1900" s="466"/>
      <c r="AM1900" s="466"/>
      <c r="AN1900" s="466"/>
      <c r="AO1900" s="466"/>
      <c r="AP1900" s="466"/>
      <c r="AQ1900" s="466"/>
      <c r="AS1900" s="466"/>
    </row>
    <row r="1901" spans="1:71">
      <c r="B1901" s="48">
        <f t="shared" si="1144"/>
        <v>1875</v>
      </c>
      <c r="M1901" s="49" t="e">
        <f t="array" aca="1" ref="M1901" ca="1">IF(AND($B1901 &gt;= M$85, $B1901 &lt;= M$86-14), GEOMEAN(1+OFFSET(IF(M$93, M101, M251), 0, 0, 15, 1))-1, NA())</f>
        <v>#N/A</v>
      </c>
      <c r="X1901" s="49" t="e">
        <f t="array" aca="1" ref="X1901" ca="1">IF(AND($B1901 &gt;= X$85, $B1901 &lt;= X$86-14), GEOMEAN(1+OFFSET(IF(X$93, X101, X251), 0, 0, 15, 1))-1, NA())</f>
        <v>#N/A</v>
      </c>
      <c r="AB1901" s="466"/>
      <c r="AC1901" s="466"/>
      <c r="AD1901" s="466"/>
      <c r="AE1901" s="466"/>
      <c r="AG1901" s="466"/>
      <c r="AM1901" s="466"/>
      <c r="AN1901" s="466"/>
      <c r="AO1901" s="466"/>
      <c r="AP1901" s="466"/>
      <c r="AQ1901" s="466"/>
      <c r="AS1901" s="466"/>
    </row>
    <row r="1902" spans="1:71">
      <c r="B1902" s="48">
        <f t="shared" si="1144"/>
        <v>1876</v>
      </c>
      <c r="M1902" s="49" t="e">
        <f t="array" aca="1" ref="M1902" ca="1">IF(AND($B1902 &gt;= M$85, $B1902 &lt;= M$86-14), GEOMEAN(1+OFFSET(IF(M$93, M102, M252), 0, 0, 15, 1))-1, NA())</f>
        <v>#N/A</v>
      </c>
      <c r="X1902" s="49" t="e">
        <f t="array" aca="1" ref="X1902" ca="1">IF(AND($B1902 &gt;= X$85, $B1902 &lt;= X$86-14), GEOMEAN(1+OFFSET(IF(X$93, X102, X252), 0, 0, 15, 1))-1, NA())</f>
        <v>#N/A</v>
      </c>
      <c r="AB1902" s="466"/>
      <c r="AC1902" s="466"/>
      <c r="AD1902" s="466"/>
      <c r="AE1902" s="466"/>
      <c r="AG1902" s="466"/>
      <c r="AM1902" s="466"/>
      <c r="AN1902" s="466"/>
      <c r="AO1902" s="466"/>
      <c r="AP1902" s="466"/>
      <c r="AQ1902" s="466"/>
      <c r="AS1902" s="466"/>
    </row>
    <row r="1903" spans="1:71">
      <c r="B1903" s="48">
        <f t="shared" si="1144"/>
        <v>1877</v>
      </c>
      <c r="M1903" s="49" t="e">
        <f t="array" aca="1" ref="M1903" ca="1">IF(AND($B1903 &gt;= M$85, $B1903 &lt;= M$86-14), GEOMEAN(1+OFFSET(IF(M$93, M103, M253), 0, 0, 15, 1))-1, NA())</f>
        <v>#N/A</v>
      </c>
      <c r="X1903" s="49" t="e">
        <f t="array" aca="1" ref="X1903" ca="1">IF(AND($B1903 &gt;= X$85, $B1903 &lt;= X$86-14), GEOMEAN(1+OFFSET(IF(X$93, X103, X253), 0, 0, 15, 1))-1, NA())</f>
        <v>#N/A</v>
      </c>
      <c r="AB1903" s="466"/>
      <c r="AC1903" s="466"/>
      <c r="AD1903" s="466"/>
      <c r="AE1903" s="466"/>
      <c r="AG1903" s="466"/>
      <c r="AM1903" s="466"/>
      <c r="AN1903" s="466"/>
      <c r="AO1903" s="466"/>
      <c r="AP1903" s="466"/>
      <c r="AQ1903" s="466"/>
      <c r="AS1903" s="466"/>
    </row>
    <row r="1904" spans="1:71">
      <c r="B1904" s="48">
        <f t="shared" si="1144"/>
        <v>1878</v>
      </c>
      <c r="M1904" s="49" t="e">
        <f t="array" aca="1" ref="M1904" ca="1">IF(AND($B1904 &gt;= M$85, $B1904 &lt;= M$86-14), GEOMEAN(1+OFFSET(IF(M$93, M104, M254), 0, 0, 15, 1))-1, NA())</f>
        <v>#N/A</v>
      </c>
      <c r="X1904" s="49" t="e">
        <f t="array" aca="1" ref="X1904" ca="1">IF(AND($B1904 &gt;= X$85, $B1904 &lt;= X$86-14), GEOMEAN(1+OFFSET(IF(X$93, X104, X254), 0, 0, 15, 1))-1, NA())</f>
        <v>#N/A</v>
      </c>
      <c r="AB1904" s="466"/>
      <c r="AC1904" s="466"/>
      <c r="AD1904" s="466"/>
      <c r="AE1904" s="466"/>
      <c r="AG1904" s="466"/>
      <c r="AM1904" s="466"/>
      <c r="AN1904" s="466"/>
      <c r="AO1904" s="466"/>
      <c r="AP1904" s="466"/>
      <c r="AQ1904" s="466"/>
      <c r="AS1904" s="466"/>
    </row>
    <row r="1905" spans="2:45">
      <c r="B1905" s="48">
        <f t="shared" si="1144"/>
        <v>1879</v>
      </c>
      <c r="M1905" s="49" t="e">
        <f t="array" aca="1" ref="M1905" ca="1">IF(AND($B1905 &gt;= M$85, $B1905 &lt;= M$86-14), GEOMEAN(1+OFFSET(IF(M$93, M105, M255), 0, 0, 15, 1))-1, NA())</f>
        <v>#N/A</v>
      </c>
      <c r="X1905" s="49" t="e">
        <f t="array" aca="1" ref="X1905" ca="1">IF(AND($B1905 &gt;= X$85, $B1905 &lt;= X$86-14), GEOMEAN(1+OFFSET(IF(X$93, X105, X255), 0, 0, 15, 1))-1, NA())</f>
        <v>#N/A</v>
      </c>
      <c r="AB1905" s="466"/>
      <c r="AC1905" s="466"/>
      <c r="AD1905" s="466"/>
      <c r="AE1905" s="466"/>
      <c r="AG1905" s="466"/>
      <c r="AM1905" s="466"/>
      <c r="AN1905" s="466"/>
      <c r="AO1905" s="466"/>
      <c r="AP1905" s="466"/>
      <c r="AQ1905" s="466"/>
      <c r="AS1905" s="466"/>
    </row>
    <row r="1906" spans="2:45">
      <c r="B1906" s="48">
        <f t="shared" si="1144"/>
        <v>1880</v>
      </c>
      <c r="M1906" s="49" t="e">
        <f t="array" aca="1" ref="M1906" ca="1">IF(AND($B1906 &gt;= M$85, $B1906 &lt;= M$86-14), GEOMEAN(1+OFFSET(IF(M$93, M106, M256), 0, 0, 15, 1))-1, NA())</f>
        <v>#N/A</v>
      </c>
      <c r="X1906" s="49" t="e">
        <f t="array" aca="1" ref="X1906" ca="1">IF(AND($B1906 &gt;= X$85, $B1906 &lt;= X$86-14), GEOMEAN(1+OFFSET(IF(X$93, X106, X256), 0, 0, 15, 1))-1, NA())</f>
        <v>#N/A</v>
      </c>
      <c r="AB1906" s="466"/>
      <c r="AC1906" s="466"/>
      <c r="AD1906" s="466"/>
      <c r="AE1906" s="466"/>
      <c r="AG1906" s="466"/>
      <c r="AM1906" s="466"/>
      <c r="AN1906" s="466"/>
      <c r="AO1906" s="466"/>
      <c r="AP1906" s="466"/>
      <c r="AQ1906" s="466"/>
      <c r="AS1906" s="466"/>
    </row>
    <row r="1907" spans="2:45">
      <c r="B1907" s="48">
        <f t="shared" si="1144"/>
        <v>1881</v>
      </c>
      <c r="M1907" s="49" t="e">
        <f t="array" aca="1" ref="M1907" ca="1">IF(AND($B1907 &gt;= M$85, $B1907 &lt;= M$86-14), GEOMEAN(1+OFFSET(IF(M$93, M107, M257), 0, 0, 15, 1))-1, NA())</f>
        <v>#N/A</v>
      </c>
      <c r="X1907" s="49" t="e">
        <f t="array" aca="1" ref="X1907" ca="1">IF(AND($B1907 &gt;= X$85, $B1907 &lt;= X$86-14), GEOMEAN(1+OFFSET(IF(X$93, X107, X257), 0, 0, 15, 1))-1, NA())</f>
        <v>#N/A</v>
      </c>
      <c r="AB1907" s="466"/>
      <c r="AC1907" s="466"/>
      <c r="AD1907" s="466"/>
      <c r="AE1907" s="466"/>
      <c r="AG1907" s="466"/>
      <c r="AM1907" s="466"/>
      <c r="AN1907" s="466"/>
      <c r="AO1907" s="466"/>
      <c r="AP1907" s="466"/>
      <c r="AQ1907" s="466"/>
      <c r="AS1907" s="466"/>
    </row>
    <row r="1908" spans="2:45">
      <c r="B1908" s="48">
        <f t="shared" si="1144"/>
        <v>1882</v>
      </c>
      <c r="M1908" s="49" t="e">
        <f t="array" aca="1" ref="M1908" ca="1">IF(AND($B1908 &gt;= M$85, $B1908 &lt;= M$86-14), GEOMEAN(1+OFFSET(IF(M$93, M108, M258), 0, 0, 15, 1))-1, NA())</f>
        <v>#N/A</v>
      </c>
      <c r="X1908" s="49" t="e">
        <f t="array" aca="1" ref="X1908" ca="1">IF(AND($B1908 &gt;= X$85, $B1908 &lt;= X$86-14), GEOMEAN(1+OFFSET(IF(X$93, X108, X258), 0, 0, 15, 1))-1, NA())</f>
        <v>#N/A</v>
      </c>
      <c r="AB1908" s="466"/>
      <c r="AC1908" s="466"/>
      <c r="AD1908" s="466"/>
      <c r="AE1908" s="466"/>
      <c r="AG1908" s="466"/>
      <c r="AM1908" s="466"/>
      <c r="AN1908" s="466"/>
      <c r="AO1908" s="466"/>
      <c r="AP1908" s="466"/>
      <c r="AQ1908" s="466"/>
      <c r="AS1908" s="466"/>
    </row>
    <row r="1909" spans="2:45">
      <c r="B1909" s="48">
        <f t="shared" si="1144"/>
        <v>1883</v>
      </c>
      <c r="M1909" s="49" t="e">
        <f t="array" aca="1" ref="M1909" ca="1">IF(AND($B1909 &gt;= M$85, $B1909 &lt;= M$86-14), GEOMEAN(1+OFFSET(IF(M$93, M109, M259), 0, 0, 15, 1))-1, NA())</f>
        <v>#N/A</v>
      </c>
      <c r="X1909" s="49" t="e">
        <f t="array" aca="1" ref="X1909" ca="1">IF(AND($B1909 &gt;= X$85, $B1909 &lt;= X$86-14), GEOMEAN(1+OFFSET(IF(X$93, X109, X259), 0, 0, 15, 1))-1, NA())</f>
        <v>#N/A</v>
      </c>
      <c r="AB1909" s="466"/>
      <c r="AC1909" s="466"/>
      <c r="AD1909" s="466"/>
      <c r="AE1909" s="466"/>
      <c r="AG1909" s="466"/>
      <c r="AM1909" s="466"/>
      <c r="AN1909" s="466"/>
      <c r="AO1909" s="466"/>
      <c r="AP1909" s="466"/>
      <c r="AQ1909" s="466"/>
      <c r="AS1909" s="466"/>
    </row>
    <row r="1910" spans="2:45">
      <c r="B1910" s="48">
        <f t="shared" si="1144"/>
        <v>1884</v>
      </c>
      <c r="M1910" s="49" t="e">
        <f t="array" aca="1" ref="M1910" ca="1">IF(AND($B1910 &gt;= M$85, $B1910 &lt;= M$86-14), GEOMEAN(1+OFFSET(IF(M$93, M110, M260), 0, 0, 15, 1))-1, NA())</f>
        <v>#N/A</v>
      </c>
      <c r="X1910" s="49" t="e">
        <f t="array" aca="1" ref="X1910" ca="1">IF(AND($B1910 &gt;= X$85, $B1910 &lt;= X$86-14), GEOMEAN(1+OFFSET(IF(X$93, X110, X260), 0, 0, 15, 1))-1, NA())</f>
        <v>#N/A</v>
      </c>
      <c r="AB1910" s="466"/>
      <c r="AC1910" s="466"/>
      <c r="AD1910" s="466"/>
      <c r="AE1910" s="466"/>
      <c r="AG1910" s="466"/>
      <c r="AM1910" s="466"/>
      <c r="AN1910" s="466"/>
      <c r="AO1910" s="466"/>
      <c r="AP1910" s="466"/>
      <c r="AQ1910" s="466"/>
      <c r="AS1910" s="466"/>
    </row>
    <row r="1911" spans="2:45">
      <c r="B1911" s="48">
        <f t="shared" si="1144"/>
        <v>1885</v>
      </c>
      <c r="M1911" s="49" t="e">
        <f t="array" aca="1" ref="M1911" ca="1">IF(AND($B1911 &gt;= M$85, $B1911 &lt;= M$86-14), GEOMEAN(1+OFFSET(IF(M$93, M111, M261), 0, 0, 15, 1))-1, NA())</f>
        <v>#N/A</v>
      </c>
      <c r="X1911" s="49" t="e">
        <f t="array" aca="1" ref="X1911" ca="1">IF(AND($B1911 &gt;= X$85, $B1911 &lt;= X$86-14), GEOMEAN(1+OFFSET(IF(X$93, X111, X261), 0, 0, 15, 1))-1, NA())</f>
        <v>#N/A</v>
      </c>
      <c r="AB1911" s="466"/>
      <c r="AC1911" s="466"/>
      <c r="AD1911" s="466"/>
      <c r="AE1911" s="466"/>
      <c r="AG1911" s="466"/>
      <c r="AM1911" s="466"/>
      <c r="AN1911" s="466"/>
      <c r="AO1911" s="466"/>
      <c r="AP1911" s="466"/>
      <c r="AQ1911" s="466"/>
      <c r="AS1911" s="466"/>
    </row>
    <row r="1912" spans="2:45">
      <c r="B1912" s="48">
        <f t="shared" si="1144"/>
        <v>1886</v>
      </c>
      <c r="M1912" s="49" t="e">
        <f t="array" aca="1" ref="M1912" ca="1">IF(AND($B1912 &gt;= M$85, $B1912 &lt;= M$86-14), GEOMEAN(1+OFFSET(IF(M$93, M112, M262), 0, 0, 15, 1))-1, NA())</f>
        <v>#N/A</v>
      </c>
      <c r="X1912" s="49" t="e">
        <f t="array" aca="1" ref="X1912" ca="1">IF(AND($B1912 &gt;= X$85, $B1912 &lt;= X$86-14), GEOMEAN(1+OFFSET(IF(X$93, X112, X262), 0, 0, 15, 1))-1, NA())</f>
        <v>#N/A</v>
      </c>
      <c r="AB1912" s="466"/>
      <c r="AC1912" s="466"/>
      <c r="AD1912" s="466"/>
      <c r="AE1912" s="466"/>
      <c r="AG1912" s="466"/>
      <c r="AM1912" s="466"/>
      <c r="AN1912" s="466"/>
      <c r="AO1912" s="466"/>
      <c r="AP1912" s="466"/>
      <c r="AQ1912" s="466"/>
      <c r="AS1912" s="466"/>
    </row>
    <row r="1913" spans="2:45">
      <c r="B1913" s="48">
        <f t="shared" si="1144"/>
        <v>1887</v>
      </c>
      <c r="M1913" s="49" t="e">
        <f t="array" aca="1" ref="M1913" ca="1">IF(AND($B1913 &gt;= M$85, $B1913 &lt;= M$86-14), GEOMEAN(1+OFFSET(IF(M$93, M113, M263), 0, 0, 15, 1))-1, NA())</f>
        <v>#N/A</v>
      </c>
      <c r="X1913" s="49" t="e">
        <f t="array" aca="1" ref="X1913" ca="1">IF(AND($B1913 &gt;= X$85, $B1913 &lt;= X$86-14), GEOMEAN(1+OFFSET(IF(X$93, X113, X263), 0, 0, 15, 1))-1, NA())</f>
        <v>#N/A</v>
      </c>
      <c r="AB1913" s="466"/>
      <c r="AC1913" s="466"/>
      <c r="AD1913" s="466"/>
      <c r="AE1913" s="466"/>
      <c r="AG1913" s="466"/>
      <c r="AM1913" s="466"/>
      <c r="AN1913" s="466"/>
      <c r="AO1913" s="466"/>
      <c r="AP1913" s="466"/>
      <c r="AQ1913" s="466"/>
      <c r="AS1913" s="466"/>
    </row>
    <row r="1914" spans="2:45">
      <c r="B1914" s="48">
        <f t="shared" si="1144"/>
        <v>1888</v>
      </c>
      <c r="M1914" s="49" t="e">
        <f t="array" aca="1" ref="M1914" ca="1">IF(AND($B1914 &gt;= M$85, $B1914 &lt;= M$86-14), GEOMEAN(1+OFFSET(IF(M$93, M114, M264), 0, 0, 15, 1))-1, NA())</f>
        <v>#N/A</v>
      </c>
      <c r="X1914" s="49" t="e">
        <f t="array" aca="1" ref="X1914" ca="1">IF(AND($B1914 &gt;= X$85, $B1914 &lt;= X$86-14), GEOMEAN(1+OFFSET(IF(X$93, X114, X264), 0, 0, 15, 1))-1, NA())</f>
        <v>#N/A</v>
      </c>
      <c r="AB1914" s="466"/>
      <c r="AC1914" s="466"/>
      <c r="AD1914" s="466"/>
      <c r="AE1914" s="466"/>
      <c r="AG1914" s="466"/>
      <c r="AM1914" s="466"/>
      <c r="AN1914" s="466"/>
      <c r="AO1914" s="466"/>
      <c r="AP1914" s="466"/>
      <c r="AQ1914" s="466"/>
      <c r="AS1914" s="466"/>
    </row>
    <row r="1915" spans="2:45">
      <c r="B1915" s="48">
        <f t="shared" si="1144"/>
        <v>1889</v>
      </c>
      <c r="M1915" s="49" t="e">
        <f t="array" aca="1" ref="M1915" ca="1">IF(AND($B1915 &gt;= M$85, $B1915 &lt;= M$86-14), GEOMEAN(1+OFFSET(IF(M$93, M115, M265), 0, 0, 15, 1))-1, NA())</f>
        <v>#N/A</v>
      </c>
      <c r="X1915" s="49" t="e">
        <f t="array" aca="1" ref="X1915" ca="1">IF(AND($B1915 &gt;= X$85, $B1915 &lt;= X$86-14), GEOMEAN(1+OFFSET(IF(X$93, X115, X265), 0, 0, 15, 1))-1, NA())</f>
        <v>#N/A</v>
      </c>
      <c r="AB1915" s="466"/>
      <c r="AC1915" s="466"/>
      <c r="AD1915" s="466"/>
      <c r="AE1915" s="466"/>
      <c r="AG1915" s="466"/>
      <c r="AM1915" s="466"/>
      <c r="AN1915" s="466"/>
      <c r="AO1915" s="466"/>
      <c r="AP1915" s="466"/>
      <c r="AQ1915" s="466"/>
      <c r="AS1915" s="466"/>
    </row>
    <row r="1916" spans="2:45">
      <c r="B1916" s="48">
        <f t="shared" si="1144"/>
        <v>1890</v>
      </c>
      <c r="M1916" s="49" t="e">
        <f t="array" aca="1" ref="M1916" ca="1">IF(AND($B1916 &gt;= M$85, $B1916 &lt;= M$86-14), GEOMEAN(1+OFFSET(IF(M$93, M116, M266), 0, 0, 15, 1))-1, NA())</f>
        <v>#N/A</v>
      </c>
      <c r="X1916" s="49" t="e">
        <f t="array" aca="1" ref="X1916" ca="1">IF(AND($B1916 &gt;= X$85, $B1916 &lt;= X$86-14), GEOMEAN(1+OFFSET(IF(X$93, X116, X266), 0, 0, 15, 1))-1, NA())</f>
        <v>#N/A</v>
      </c>
      <c r="AB1916" s="466"/>
      <c r="AC1916" s="466"/>
      <c r="AD1916" s="466"/>
      <c r="AE1916" s="466"/>
      <c r="AG1916" s="466"/>
      <c r="AM1916" s="466"/>
      <c r="AN1916" s="466"/>
      <c r="AO1916" s="466"/>
      <c r="AP1916" s="466"/>
      <c r="AQ1916" s="466"/>
      <c r="AS1916" s="466"/>
    </row>
    <row r="1917" spans="2:45">
      <c r="B1917" s="48">
        <f t="shared" si="1144"/>
        <v>1891</v>
      </c>
      <c r="M1917" s="49" t="e">
        <f t="array" aca="1" ref="M1917" ca="1">IF(AND($B1917 &gt;= M$85, $B1917 &lt;= M$86-14), GEOMEAN(1+OFFSET(IF(M$93, M117, M267), 0, 0, 15, 1))-1, NA())</f>
        <v>#N/A</v>
      </c>
      <c r="X1917" s="49" t="e">
        <f t="array" aca="1" ref="X1917" ca="1">IF(AND($B1917 &gt;= X$85, $B1917 &lt;= X$86-14), GEOMEAN(1+OFFSET(IF(X$93, X117, X267), 0, 0, 15, 1))-1, NA())</f>
        <v>#N/A</v>
      </c>
      <c r="AB1917" s="466"/>
      <c r="AC1917" s="466"/>
      <c r="AD1917" s="466"/>
      <c r="AE1917" s="466"/>
      <c r="AG1917" s="466"/>
      <c r="AM1917" s="466"/>
      <c r="AN1917" s="466"/>
      <c r="AO1917" s="466"/>
      <c r="AP1917" s="466"/>
      <c r="AQ1917" s="466"/>
      <c r="AS1917" s="466"/>
    </row>
    <row r="1918" spans="2:45">
      <c r="B1918" s="48">
        <f t="shared" si="1144"/>
        <v>1892</v>
      </c>
      <c r="M1918" s="49" t="e">
        <f t="array" aca="1" ref="M1918" ca="1">IF(AND($B1918 &gt;= M$85, $B1918 &lt;= M$86-14), GEOMEAN(1+OFFSET(IF(M$93, M118, M268), 0, 0, 15, 1))-1, NA())</f>
        <v>#N/A</v>
      </c>
      <c r="X1918" s="49" t="e">
        <f t="array" aca="1" ref="X1918" ca="1">IF(AND($B1918 &gt;= X$85, $B1918 &lt;= X$86-14), GEOMEAN(1+OFFSET(IF(X$93, X118, X268), 0, 0, 15, 1))-1, NA())</f>
        <v>#N/A</v>
      </c>
      <c r="AB1918" s="466"/>
      <c r="AC1918" s="466"/>
      <c r="AD1918" s="466"/>
      <c r="AE1918" s="466"/>
      <c r="AG1918" s="466"/>
      <c r="AM1918" s="466"/>
      <c r="AN1918" s="466"/>
      <c r="AO1918" s="466"/>
      <c r="AP1918" s="466"/>
      <c r="AQ1918" s="466"/>
      <c r="AS1918" s="466"/>
    </row>
    <row r="1919" spans="2:45">
      <c r="B1919" s="48">
        <f t="shared" si="1144"/>
        <v>1893</v>
      </c>
      <c r="M1919" s="49" t="e">
        <f t="array" aca="1" ref="M1919" ca="1">IF(AND($B1919 &gt;= M$85, $B1919 &lt;= M$86-14), GEOMEAN(1+OFFSET(IF(M$93, M119, M269), 0, 0, 15, 1))-1, NA())</f>
        <v>#N/A</v>
      </c>
      <c r="X1919" s="49" t="e">
        <f t="array" aca="1" ref="X1919" ca="1">IF(AND($B1919 &gt;= X$85, $B1919 &lt;= X$86-14), GEOMEAN(1+OFFSET(IF(X$93, X119, X269), 0, 0, 15, 1))-1, NA())</f>
        <v>#N/A</v>
      </c>
      <c r="AB1919" s="466"/>
      <c r="AC1919" s="466"/>
      <c r="AD1919" s="466"/>
      <c r="AE1919" s="466"/>
      <c r="AG1919" s="466"/>
      <c r="AM1919" s="466"/>
      <c r="AN1919" s="466"/>
      <c r="AO1919" s="466"/>
      <c r="AP1919" s="466"/>
      <c r="AQ1919" s="466"/>
      <c r="AS1919" s="466"/>
    </row>
    <row r="1920" spans="2:45">
      <c r="B1920" s="48">
        <f t="shared" si="1144"/>
        <v>1894</v>
      </c>
      <c r="M1920" s="49" t="e">
        <f t="array" aca="1" ref="M1920" ca="1">IF(AND($B1920 &gt;= M$85, $B1920 &lt;= M$86-14), GEOMEAN(1+OFFSET(IF(M$93, M120, M270), 0, 0, 15, 1))-1, NA())</f>
        <v>#N/A</v>
      </c>
      <c r="X1920" s="49" t="e">
        <f t="array" aca="1" ref="X1920" ca="1">IF(AND($B1920 &gt;= X$85, $B1920 &lt;= X$86-14), GEOMEAN(1+OFFSET(IF(X$93, X120, X270), 0, 0, 15, 1))-1, NA())</f>
        <v>#N/A</v>
      </c>
      <c r="AB1920" s="466"/>
      <c r="AC1920" s="466"/>
      <c r="AD1920" s="466"/>
      <c r="AE1920" s="466"/>
      <c r="AG1920" s="466"/>
      <c r="AM1920" s="466"/>
      <c r="AN1920" s="466"/>
      <c r="AO1920" s="466"/>
      <c r="AP1920" s="466"/>
      <c r="AQ1920" s="466"/>
      <c r="AS1920" s="466"/>
    </row>
    <row r="1921" spans="2:45">
      <c r="B1921" s="48">
        <f t="shared" si="1144"/>
        <v>1895</v>
      </c>
      <c r="M1921" s="49" t="e">
        <f t="array" aca="1" ref="M1921" ca="1">IF(AND($B1921 &gt;= M$85, $B1921 &lt;= M$86-14), GEOMEAN(1+OFFSET(IF(M$93, M121, M271), 0, 0, 15, 1))-1, NA())</f>
        <v>#N/A</v>
      </c>
      <c r="X1921" s="49" t="e">
        <f t="array" aca="1" ref="X1921" ca="1">IF(AND($B1921 &gt;= X$85, $B1921 &lt;= X$86-14), GEOMEAN(1+OFFSET(IF(X$93, X121, X271), 0, 0, 15, 1))-1, NA())</f>
        <v>#N/A</v>
      </c>
      <c r="AB1921" s="466"/>
      <c r="AC1921" s="466"/>
      <c r="AD1921" s="466"/>
      <c r="AE1921" s="466"/>
      <c r="AG1921" s="466"/>
      <c r="AM1921" s="466"/>
      <c r="AN1921" s="466"/>
      <c r="AO1921" s="466"/>
      <c r="AP1921" s="466"/>
      <c r="AQ1921" s="466"/>
      <c r="AS1921" s="466"/>
    </row>
    <row r="1922" spans="2:45">
      <c r="B1922" s="48">
        <f t="shared" si="1144"/>
        <v>1896</v>
      </c>
      <c r="M1922" s="49" t="e">
        <f t="array" aca="1" ref="M1922" ca="1">IF(AND($B1922 &gt;= M$85, $B1922 &lt;= M$86-14), GEOMEAN(1+OFFSET(IF(M$93, M122, M272), 0, 0, 15, 1))-1, NA())</f>
        <v>#N/A</v>
      </c>
      <c r="X1922" s="49" t="e">
        <f t="array" aca="1" ref="X1922" ca="1">IF(AND($B1922 &gt;= X$85, $B1922 &lt;= X$86-14), GEOMEAN(1+OFFSET(IF(X$93, X122, X272), 0, 0, 15, 1))-1, NA())</f>
        <v>#N/A</v>
      </c>
      <c r="AB1922" s="466"/>
      <c r="AC1922" s="466"/>
      <c r="AD1922" s="466"/>
      <c r="AE1922" s="466"/>
      <c r="AG1922" s="466"/>
      <c r="AM1922" s="466"/>
      <c r="AN1922" s="466"/>
      <c r="AO1922" s="466"/>
      <c r="AP1922" s="466"/>
      <c r="AQ1922" s="466"/>
      <c r="AS1922" s="466"/>
    </row>
    <row r="1923" spans="2:45">
      <c r="B1923" s="48">
        <f t="shared" si="1144"/>
        <v>1897</v>
      </c>
      <c r="M1923" s="49" t="e">
        <f t="array" aca="1" ref="M1923" ca="1">IF(AND($B1923 &gt;= M$85, $B1923 &lt;= M$86-14), GEOMEAN(1+OFFSET(IF(M$93, M123, M273), 0, 0, 15, 1))-1, NA())</f>
        <v>#N/A</v>
      </c>
      <c r="X1923" s="49" t="e">
        <f t="array" aca="1" ref="X1923" ca="1">IF(AND($B1923 &gt;= X$85, $B1923 &lt;= X$86-14), GEOMEAN(1+OFFSET(IF(X$93, X123, X273), 0, 0, 15, 1))-1, NA())</f>
        <v>#N/A</v>
      </c>
      <c r="AB1923" s="466"/>
      <c r="AC1923" s="466"/>
      <c r="AD1923" s="466"/>
      <c r="AE1923" s="466"/>
      <c r="AG1923" s="466"/>
      <c r="AM1923" s="466"/>
      <c r="AN1923" s="466"/>
      <c r="AO1923" s="466"/>
      <c r="AP1923" s="466"/>
      <c r="AQ1923" s="466"/>
      <c r="AS1923" s="466"/>
    </row>
    <row r="1924" spans="2:45">
      <c r="B1924" s="48">
        <f t="shared" si="1144"/>
        <v>1898</v>
      </c>
      <c r="M1924" s="49" t="e">
        <f t="array" aca="1" ref="M1924" ca="1">IF(AND($B1924 &gt;= M$85, $B1924 &lt;= M$86-14), GEOMEAN(1+OFFSET(IF(M$93, M124, M274), 0, 0, 15, 1))-1, NA())</f>
        <v>#N/A</v>
      </c>
      <c r="X1924" s="49" t="e">
        <f t="array" aca="1" ref="X1924" ca="1">IF(AND($B1924 &gt;= X$85, $B1924 &lt;= X$86-14), GEOMEAN(1+OFFSET(IF(X$93, X124, X274), 0, 0, 15, 1))-1, NA())</f>
        <v>#N/A</v>
      </c>
      <c r="AB1924" s="466"/>
      <c r="AC1924" s="466"/>
      <c r="AD1924" s="466"/>
      <c r="AE1924" s="466"/>
      <c r="AG1924" s="466"/>
      <c r="AM1924" s="466"/>
      <c r="AN1924" s="466"/>
      <c r="AO1924" s="466"/>
      <c r="AP1924" s="466"/>
      <c r="AQ1924" s="466"/>
      <c r="AS1924" s="466"/>
    </row>
    <row r="1925" spans="2:45">
      <c r="B1925" s="48">
        <f t="shared" si="1144"/>
        <v>1899</v>
      </c>
      <c r="M1925" s="49" t="e">
        <f t="array" aca="1" ref="M1925" ca="1">IF(AND($B1925 &gt;= M$85, $B1925 &lt;= M$86-14), GEOMEAN(1+OFFSET(IF(M$93, M125, M275), 0, 0, 15, 1))-1, NA())</f>
        <v>#N/A</v>
      </c>
      <c r="X1925" s="49" t="e">
        <f t="array" aca="1" ref="X1925" ca="1">IF(AND($B1925 &gt;= X$85, $B1925 &lt;= X$86-14), GEOMEAN(1+OFFSET(IF(X$93, X125, X275), 0, 0, 15, 1))-1, NA())</f>
        <v>#N/A</v>
      </c>
      <c r="AB1925" s="466"/>
      <c r="AC1925" s="466"/>
      <c r="AD1925" s="466"/>
      <c r="AE1925" s="466"/>
      <c r="AG1925" s="466"/>
      <c r="AM1925" s="466"/>
      <c r="AN1925" s="466"/>
      <c r="AO1925" s="466"/>
      <c r="AP1925" s="466"/>
      <c r="AQ1925" s="466"/>
      <c r="AS1925" s="466"/>
    </row>
    <row r="1926" spans="2:45">
      <c r="B1926" s="48">
        <f t="shared" si="1144"/>
        <v>1900</v>
      </c>
      <c r="M1926" s="49" t="e">
        <f t="array" aca="1" ref="M1926" ca="1">IF(AND($B1926 &gt;= M$85, $B1926 &lt;= M$86-14), GEOMEAN(1+OFFSET(IF(M$93, M126, M276), 0, 0, 15, 1))-1, NA())</f>
        <v>#N/A</v>
      </c>
      <c r="X1926" s="49" t="e">
        <f t="array" aca="1" ref="X1926" ca="1">IF(AND($B1926 &gt;= X$85, $B1926 &lt;= X$86-14), GEOMEAN(1+OFFSET(IF(X$93, X126, X276), 0, 0, 15, 1))-1, NA())</f>
        <v>#N/A</v>
      </c>
      <c r="AB1926" s="466"/>
      <c r="AC1926" s="466"/>
      <c r="AD1926" s="466"/>
      <c r="AE1926" s="466"/>
      <c r="AG1926" s="466"/>
      <c r="AM1926" s="466"/>
      <c r="AN1926" s="466"/>
      <c r="AO1926" s="466"/>
      <c r="AP1926" s="466"/>
      <c r="AQ1926" s="466"/>
      <c r="AS1926" s="466"/>
    </row>
    <row r="1927" spans="2:45">
      <c r="B1927" s="48">
        <f t="shared" si="1144"/>
        <v>1901</v>
      </c>
      <c r="M1927" s="49" t="e">
        <f t="array" aca="1" ref="M1927" ca="1">IF(AND($B1927 &gt;= M$85, $B1927 &lt;= M$86-14), GEOMEAN(1+OFFSET(IF(M$93, M127, M277), 0, 0, 15, 1))-1, NA())</f>
        <v>#N/A</v>
      </c>
      <c r="X1927" s="49" t="e">
        <f t="array" aca="1" ref="X1927" ca="1">IF(AND($B1927 &gt;= X$85, $B1927 &lt;= X$86-14), GEOMEAN(1+OFFSET(IF(X$93, X127, X277), 0, 0, 15, 1))-1, NA())</f>
        <v>#N/A</v>
      </c>
      <c r="AB1927" s="466"/>
      <c r="AC1927" s="466"/>
      <c r="AD1927" s="466"/>
      <c r="AE1927" s="466"/>
      <c r="AG1927" s="466"/>
      <c r="AM1927" s="466"/>
      <c r="AN1927" s="466"/>
      <c r="AO1927" s="466"/>
      <c r="AP1927" s="466"/>
      <c r="AQ1927" s="466"/>
      <c r="AS1927" s="466"/>
    </row>
    <row r="1928" spans="2:45">
      <c r="B1928" s="48">
        <f t="shared" si="1144"/>
        <v>1902</v>
      </c>
      <c r="M1928" s="49" t="e">
        <f t="array" aca="1" ref="M1928" ca="1">IF(AND($B1928 &gt;= M$85, $B1928 &lt;= M$86-14), GEOMEAN(1+OFFSET(IF(M$93, M128, M278), 0, 0, 15, 1))-1, NA())</f>
        <v>#N/A</v>
      </c>
      <c r="X1928" s="49" t="e">
        <f t="array" aca="1" ref="X1928" ca="1">IF(AND($B1928 &gt;= X$85, $B1928 &lt;= X$86-14), GEOMEAN(1+OFFSET(IF(X$93, X128, X278), 0, 0, 15, 1))-1, NA())</f>
        <v>#N/A</v>
      </c>
      <c r="AB1928" s="466"/>
      <c r="AC1928" s="466"/>
      <c r="AD1928" s="466"/>
      <c r="AE1928" s="466"/>
      <c r="AG1928" s="466"/>
      <c r="AM1928" s="466"/>
      <c r="AN1928" s="466"/>
      <c r="AO1928" s="466"/>
      <c r="AP1928" s="466"/>
      <c r="AQ1928" s="466"/>
      <c r="AS1928" s="466"/>
    </row>
    <row r="1929" spans="2:45">
      <c r="B1929" s="48">
        <f t="shared" si="1144"/>
        <v>1903</v>
      </c>
      <c r="M1929" s="49" t="e">
        <f t="array" aca="1" ref="M1929" ca="1">IF(AND($B1929 &gt;= M$85, $B1929 &lt;= M$86-14), GEOMEAN(1+OFFSET(IF(M$93, M129, M279), 0, 0, 15, 1))-1, NA())</f>
        <v>#N/A</v>
      </c>
      <c r="X1929" s="49" t="e">
        <f t="array" aca="1" ref="X1929" ca="1">IF(AND($B1929 &gt;= X$85, $B1929 &lt;= X$86-14), GEOMEAN(1+OFFSET(IF(X$93, X129, X279), 0, 0, 15, 1))-1, NA())</f>
        <v>#N/A</v>
      </c>
      <c r="AB1929" s="466"/>
      <c r="AC1929" s="466"/>
      <c r="AD1929" s="466"/>
      <c r="AE1929" s="466"/>
      <c r="AG1929" s="466"/>
      <c r="AM1929" s="466"/>
      <c r="AN1929" s="466"/>
      <c r="AO1929" s="466"/>
      <c r="AP1929" s="466"/>
      <c r="AQ1929" s="466"/>
      <c r="AS1929" s="466"/>
    </row>
    <row r="1930" spans="2:45">
      <c r="B1930" s="48">
        <f t="shared" si="1144"/>
        <v>1904</v>
      </c>
      <c r="M1930" s="49" t="e">
        <f t="array" aca="1" ref="M1930" ca="1">IF(AND($B1930 &gt;= M$85, $B1930 &lt;= M$86-14), GEOMEAN(1+OFFSET(IF(M$93, M130, M280), 0, 0, 15, 1))-1, NA())</f>
        <v>#N/A</v>
      </c>
      <c r="X1930" s="49" t="e">
        <f t="array" aca="1" ref="X1930" ca="1">IF(AND($B1930 &gt;= X$85, $B1930 &lt;= X$86-14), GEOMEAN(1+OFFSET(IF(X$93, X130, X280), 0, 0, 15, 1))-1, NA())</f>
        <v>#N/A</v>
      </c>
      <c r="AB1930" s="466"/>
      <c r="AC1930" s="466"/>
      <c r="AD1930" s="466"/>
      <c r="AE1930" s="466"/>
      <c r="AG1930" s="466"/>
      <c r="AM1930" s="466"/>
      <c r="AN1930" s="466"/>
      <c r="AO1930" s="466"/>
      <c r="AP1930" s="466"/>
      <c r="AQ1930" s="466"/>
      <c r="AS1930" s="466"/>
    </row>
    <row r="1931" spans="2:45">
      <c r="B1931" s="48">
        <f t="shared" si="1144"/>
        <v>1905</v>
      </c>
      <c r="M1931" s="49" t="e">
        <f t="array" aca="1" ref="M1931" ca="1">IF(AND($B1931 &gt;= M$85, $B1931 &lt;= M$86-14), GEOMEAN(1+OFFSET(IF(M$93, M131, M281), 0, 0, 15, 1))-1, NA())</f>
        <v>#N/A</v>
      </c>
      <c r="X1931" s="49" t="e">
        <f t="array" aca="1" ref="X1931" ca="1">IF(AND($B1931 &gt;= X$85, $B1931 &lt;= X$86-14), GEOMEAN(1+OFFSET(IF(X$93, X131, X281), 0, 0, 15, 1))-1, NA())</f>
        <v>#N/A</v>
      </c>
      <c r="AB1931" s="466"/>
      <c r="AC1931" s="466"/>
      <c r="AD1931" s="466"/>
      <c r="AE1931" s="466"/>
      <c r="AG1931" s="466"/>
      <c r="AM1931" s="466"/>
      <c r="AN1931" s="466"/>
      <c r="AO1931" s="466"/>
      <c r="AP1931" s="466"/>
      <c r="AQ1931" s="466"/>
      <c r="AS1931" s="466"/>
    </row>
    <row r="1932" spans="2:45">
      <c r="B1932" s="48">
        <f t="shared" si="1144"/>
        <v>1906</v>
      </c>
      <c r="M1932" s="49" t="e">
        <f t="array" aca="1" ref="M1932" ca="1">IF(AND($B1932 &gt;= M$85, $B1932 &lt;= M$86-14), GEOMEAN(1+OFFSET(IF(M$93, M132, M282), 0, 0, 15, 1))-1, NA())</f>
        <v>#N/A</v>
      </c>
      <c r="X1932" s="49" t="e">
        <f t="array" aca="1" ref="X1932" ca="1">IF(AND($B1932 &gt;= X$85, $B1932 &lt;= X$86-14), GEOMEAN(1+OFFSET(IF(X$93, X132, X282), 0, 0, 15, 1))-1, NA())</f>
        <v>#N/A</v>
      </c>
      <c r="AB1932" s="466"/>
      <c r="AC1932" s="466"/>
      <c r="AD1932" s="466"/>
      <c r="AE1932" s="466"/>
      <c r="AG1932" s="466"/>
      <c r="AM1932" s="466"/>
      <c r="AN1932" s="466"/>
      <c r="AO1932" s="466"/>
      <c r="AP1932" s="466"/>
      <c r="AQ1932" s="466"/>
      <c r="AS1932" s="466"/>
    </row>
    <row r="1933" spans="2:45">
      <c r="B1933" s="48">
        <f t="shared" si="1144"/>
        <v>1907</v>
      </c>
      <c r="M1933" s="49" t="e">
        <f t="array" aca="1" ref="M1933" ca="1">IF(AND($B1933 &gt;= M$85, $B1933 &lt;= M$86-14), GEOMEAN(1+OFFSET(IF(M$93, M133, M283), 0, 0, 15, 1))-1, NA())</f>
        <v>#N/A</v>
      </c>
      <c r="X1933" s="49" t="e">
        <f t="array" aca="1" ref="X1933" ca="1">IF(AND($B1933 &gt;= X$85, $B1933 &lt;= X$86-14), GEOMEAN(1+OFFSET(IF(X$93, X133, X283), 0, 0, 15, 1))-1, NA())</f>
        <v>#N/A</v>
      </c>
      <c r="AB1933" s="466"/>
      <c r="AC1933" s="466"/>
      <c r="AD1933" s="466"/>
      <c r="AE1933" s="466"/>
      <c r="AG1933" s="466"/>
      <c r="AM1933" s="466"/>
      <c r="AN1933" s="466"/>
      <c r="AO1933" s="466"/>
      <c r="AP1933" s="466"/>
      <c r="AQ1933" s="466"/>
      <c r="AS1933" s="466"/>
    </row>
    <row r="1934" spans="2:45">
      <c r="B1934" s="48">
        <f t="shared" si="1144"/>
        <v>1908</v>
      </c>
      <c r="M1934" s="49" t="e">
        <f t="array" aca="1" ref="M1934" ca="1">IF(AND($B1934 &gt;= M$85, $B1934 &lt;= M$86-14), GEOMEAN(1+OFFSET(IF(M$93, M134, M284), 0, 0, 15, 1))-1, NA())</f>
        <v>#N/A</v>
      </c>
      <c r="X1934" s="49" t="e">
        <f t="array" aca="1" ref="X1934" ca="1">IF(AND($B1934 &gt;= X$85, $B1934 &lt;= X$86-14), GEOMEAN(1+OFFSET(IF(X$93, X134, X284), 0, 0, 15, 1))-1, NA())</f>
        <v>#N/A</v>
      </c>
      <c r="AB1934" s="466"/>
      <c r="AC1934" s="466"/>
      <c r="AD1934" s="466"/>
      <c r="AE1934" s="466"/>
      <c r="AG1934" s="466"/>
      <c r="AM1934" s="466"/>
      <c r="AN1934" s="466"/>
      <c r="AO1934" s="466"/>
      <c r="AP1934" s="466"/>
      <c r="AQ1934" s="466"/>
      <c r="AS1934" s="466"/>
    </row>
    <row r="1935" spans="2:45">
      <c r="B1935" s="48">
        <f t="shared" si="1144"/>
        <v>1909</v>
      </c>
      <c r="M1935" s="49" t="e">
        <f t="array" aca="1" ref="M1935" ca="1">IF(AND($B1935 &gt;= M$85, $B1935 &lt;= M$86-14), GEOMEAN(1+OFFSET(IF(M$93, M135, M285), 0, 0, 15, 1))-1, NA())</f>
        <v>#N/A</v>
      </c>
      <c r="X1935" s="49" t="e">
        <f t="array" aca="1" ref="X1935" ca="1">IF(AND($B1935 &gt;= X$85, $B1935 &lt;= X$86-14), GEOMEAN(1+OFFSET(IF(X$93, X135, X285), 0, 0, 15, 1))-1, NA())</f>
        <v>#N/A</v>
      </c>
      <c r="AB1935" s="466"/>
      <c r="AC1935" s="466"/>
      <c r="AD1935" s="466"/>
      <c r="AE1935" s="466"/>
      <c r="AG1935" s="466"/>
      <c r="AM1935" s="466"/>
      <c r="AN1935" s="466"/>
      <c r="AO1935" s="466"/>
      <c r="AP1935" s="466"/>
      <c r="AQ1935" s="466"/>
      <c r="AS1935" s="466"/>
    </row>
    <row r="1936" spans="2:45">
      <c r="B1936" s="48">
        <f t="shared" si="1144"/>
        <v>1910</v>
      </c>
      <c r="M1936" s="49" t="e">
        <f t="array" aca="1" ref="M1936" ca="1">IF(AND($B1936 &gt;= M$85, $B1936 &lt;= M$86-14), GEOMEAN(1+OFFSET(IF(M$93, M136, M286), 0, 0, 15, 1))-1, NA())</f>
        <v>#N/A</v>
      </c>
      <c r="X1936" s="49" t="e">
        <f t="array" aca="1" ref="X1936" ca="1">IF(AND($B1936 &gt;= X$85, $B1936 &lt;= X$86-14), GEOMEAN(1+OFFSET(IF(X$93, X136, X286), 0, 0, 15, 1))-1, NA())</f>
        <v>#N/A</v>
      </c>
      <c r="AB1936" s="466"/>
      <c r="AC1936" s="466"/>
      <c r="AD1936" s="466"/>
      <c r="AE1936" s="466"/>
      <c r="AG1936" s="466"/>
      <c r="AM1936" s="466"/>
      <c r="AN1936" s="466"/>
      <c r="AO1936" s="466"/>
      <c r="AP1936" s="466"/>
      <c r="AQ1936" s="466"/>
      <c r="AS1936" s="466"/>
    </row>
    <row r="1937" spans="2:45">
      <c r="B1937" s="48">
        <f t="shared" si="1144"/>
        <v>1911</v>
      </c>
      <c r="M1937" s="49" t="e">
        <f t="array" aca="1" ref="M1937" ca="1">IF(AND($B1937 &gt;= M$85, $B1937 &lt;= M$86-14), GEOMEAN(1+OFFSET(IF(M$93, M137, M287), 0, 0, 15, 1))-1, NA())</f>
        <v>#N/A</v>
      </c>
      <c r="X1937" s="49" t="e">
        <f t="array" aca="1" ref="X1937" ca="1">IF(AND($B1937 &gt;= X$85, $B1937 &lt;= X$86-14), GEOMEAN(1+OFFSET(IF(X$93, X137, X287), 0, 0, 15, 1))-1, NA())</f>
        <v>#N/A</v>
      </c>
      <c r="AB1937" s="466"/>
      <c r="AC1937" s="466"/>
      <c r="AD1937" s="466"/>
      <c r="AE1937" s="466"/>
      <c r="AG1937" s="466"/>
      <c r="AM1937" s="466"/>
      <c r="AN1937" s="466"/>
      <c r="AO1937" s="466"/>
      <c r="AP1937" s="466"/>
      <c r="AQ1937" s="466"/>
      <c r="AS1937" s="466"/>
    </row>
    <row r="1938" spans="2:45">
      <c r="B1938" s="48">
        <f t="shared" si="1144"/>
        <v>1912</v>
      </c>
      <c r="M1938" s="49" t="e">
        <f t="array" aca="1" ref="M1938" ca="1">IF(AND($B1938 &gt;= M$85, $B1938 &lt;= M$86-14), GEOMEAN(1+OFFSET(IF(M$93, M138, M288), 0, 0, 15, 1))-1, NA())</f>
        <v>#N/A</v>
      </c>
      <c r="X1938" s="49" t="e">
        <f t="array" aca="1" ref="X1938" ca="1">IF(AND($B1938 &gt;= X$85, $B1938 &lt;= X$86-14), GEOMEAN(1+OFFSET(IF(X$93, X138, X288), 0, 0, 15, 1))-1, NA())</f>
        <v>#N/A</v>
      </c>
      <c r="AB1938" s="466"/>
      <c r="AC1938" s="466"/>
      <c r="AD1938" s="466"/>
      <c r="AE1938" s="466"/>
      <c r="AG1938" s="466"/>
      <c r="AM1938" s="466"/>
      <c r="AN1938" s="466"/>
      <c r="AO1938" s="466"/>
      <c r="AP1938" s="466"/>
      <c r="AQ1938" s="466"/>
      <c r="AS1938" s="466"/>
    </row>
    <row r="1939" spans="2:45">
      <c r="B1939" s="48">
        <f t="shared" si="1144"/>
        <v>1913</v>
      </c>
      <c r="M1939" s="49" t="e">
        <f t="array" aca="1" ref="M1939" ca="1">IF(AND($B1939 &gt;= M$85, $B1939 &lt;= M$86-14), GEOMEAN(1+OFFSET(IF(M$93, M139, M289), 0, 0, 15, 1))-1, NA())</f>
        <v>#N/A</v>
      </c>
      <c r="X1939" s="49" t="e">
        <f t="array" aca="1" ref="X1939" ca="1">IF(AND($B1939 &gt;= X$85, $B1939 &lt;= X$86-14), GEOMEAN(1+OFFSET(IF(X$93, X139, X289), 0, 0, 15, 1))-1, NA())</f>
        <v>#N/A</v>
      </c>
      <c r="AB1939" s="466"/>
      <c r="AC1939" s="466"/>
      <c r="AD1939" s="466"/>
      <c r="AE1939" s="466"/>
      <c r="AG1939" s="466"/>
      <c r="AM1939" s="466"/>
      <c r="AN1939" s="466"/>
      <c r="AO1939" s="466"/>
      <c r="AP1939" s="466"/>
      <c r="AQ1939" s="466"/>
      <c r="AS1939" s="466"/>
    </row>
    <row r="1940" spans="2:45">
      <c r="B1940" s="48">
        <f t="shared" si="1144"/>
        <v>1914</v>
      </c>
      <c r="M1940" s="49" t="e">
        <f t="array" aca="1" ref="M1940" ca="1">IF(AND($B1940 &gt;= M$85, $B1940 &lt;= M$86-14), GEOMEAN(1+OFFSET(IF(M$93, M140, M290), 0, 0, 15, 1))-1, NA())</f>
        <v>#N/A</v>
      </c>
      <c r="X1940" s="49" t="e">
        <f t="array" aca="1" ref="X1940" ca="1">IF(AND($B1940 &gt;= X$85, $B1940 &lt;= X$86-14), GEOMEAN(1+OFFSET(IF(X$93, X140, X290), 0, 0, 15, 1))-1, NA())</f>
        <v>#N/A</v>
      </c>
      <c r="AB1940" s="466"/>
      <c r="AC1940" s="466"/>
      <c r="AD1940" s="466"/>
      <c r="AE1940" s="466"/>
      <c r="AG1940" s="466"/>
      <c r="AM1940" s="466"/>
      <c r="AN1940" s="466"/>
      <c r="AO1940" s="466"/>
      <c r="AP1940" s="466"/>
      <c r="AQ1940" s="466"/>
      <c r="AS1940" s="466"/>
    </row>
    <row r="1941" spans="2:45">
      <c r="B1941" s="48">
        <f t="shared" si="1144"/>
        <v>1915</v>
      </c>
      <c r="M1941" s="49" t="e">
        <f t="array" aca="1" ref="M1941" ca="1">IF(AND($B1941 &gt;= M$85, $B1941 &lt;= M$86-14), GEOMEAN(1+OFFSET(IF(M$93, M141, M291), 0, 0, 15, 1))-1, NA())</f>
        <v>#N/A</v>
      </c>
      <c r="X1941" s="49" t="e">
        <f t="array" aca="1" ref="X1941" ca="1">IF(AND($B1941 &gt;= X$85, $B1941 &lt;= X$86-14), GEOMEAN(1+OFFSET(IF(X$93, X141, X291), 0, 0, 15, 1))-1, NA())</f>
        <v>#N/A</v>
      </c>
      <c r="AB1941" s="466"/>
      <c r="AC1941" s="466"/>
      <c r="AD1941" s="466"/>
      <c r="AE1941" s="466"/>
      <c r="AG1941" s="466"/>
      <c r="AM1941" s="466"/>
      <c r="AN1941" s="466"/>
      <c r="AO1941" s="466"/>
      <c r="AP1941" s="466"/>
      <c r="AQ1941" s="466"/>
      <c r="AS1941" s="466"/>
    </row>
    <row r="1942" spans="2:45">
      <c r="B1942" s="48">
        <f t="shared" si="1144"/>
        <v>1916</v>
      </c>
      <c r="M1942" s="49" t="e">
        <f t="array" aca="1" ref="M1942" ca="1">IF(AND($B1942 &gt;= M$85, $B1942 &lt;= M$86-14), GEOMEAN(1+OFFSET(IF(M$93, M142, M292), 0, 0, 15, 1))-1, NA())</f>
        <v>#N/A</v>
      </c>
      <c r="X1942" s="49" t="e">
        <f t="array" aca="1" ref="X1942" ca="1">IF(AND($B1942 &gt;= X$85, $B1942 &lt;= X$86-14), GEOMEAN(1+OFFSET(IF(X$93, X142, X292), 0, 0, 15, 1))-1, NA())</f>
        <v>#N/A</v>
      </c>
      <c r="AB1942" s="466"/>
      <c r="AC1942" s="466"/>
      <c r="AD1942" s="466"/>
      <c r="AE1942" s="466"/>
      <c r="AG1942" s="466"/>
      <c r="AM1942" s="466"/>
      <c r="AN1942" s="466"/>
      <c r="AO1942" s="466"/>
      <c r="AP1942" s="466"/>
      <c r="AQ1942" s="466"/>
      <c r="AS1942" s="466"/>
    </row>
    <row r="1943" spans="2:45">
      <c r="B1943" s="48">
        <f t="shared" si="1144"/>
        <v>1917</v>
      </c>
      <c r="M1943" s="49" t="e">
        <f t="array" aca="1" ref="M1943" ca="1">IF(AND($B1943 &gt;= M$85, $B1943 &lt;= M$86-14), GEOMEAN(1+OFFSET(IF(M$93, M143, M293), 0, 0, 15, 1))-1, NA())</f>
        <v>#N/A</v>
      </c>
      <c r="X1943" s="49" t="e">
        <f t="array" aca="1" ref="X1943" ca="1">IF(AND($B1943 &gt;= X$85, $B1943 &lt;= X$86-14), GEOMEAN(1+OFFSET(IF(X$93, X143, X293), 0, 0, 15, 1))-1, NA())</f>
        <v>#N/A</v>
      </c>
      <c r="AB1943" s="466"/>
      <c r="AC1943" s="466"/>
      <c r="AD1943" s="466"/>
      <c r="AE1943" s="466"/>
      <c r="AG1943" s="466"/>
      <c r="AM1943" s="466"/>
      <c r="AN1943" s="466"/>
      <c r="AO1943" s="466"/>
      <c r="AP1943" s="466"/>
      <c r="AQ1943" s="466"/>
      <c r="AS1943" s="466"/>
    </row>
    <row r="1944" spans="2:45">
      <c r="B1944" s="48">
        <f t="shared" si="1144"/>
        <v>1918</v>
      </c>
      <c r="M1944" s="49" t="e">
        <f t="array" aca="1" ref="M1944" ca="1">IF(AND($B1944 &gt;= M$85, $B1944 &lt;= M$86-14), GEOMEAN(1+OFFSET(IF(M$93, M144, M294), 0, 0, 15, 1))-1, NA())</f>
        <v>#N/A</v>
      </c>
      <c r="X1944" s="49" t="e">
        <f t="array" aca="1" ref="X1944" ca="1">IF(AND($B1944 &gt;= X$85, $B1944 &lt;= X$86-14), GEOMEAN(1+OFFSET(IF(X$93, X144, X294), 0, 0, 15, 1))-1, NA())</f>
        <v>#N/A</v>
      </c>
      <c r="AB1944" s="466"/>
      <c r="AC1944" s="466"/>
      <c r="AD1944" s="466"/>
      <c r="AE1944" s="466"/>
      <c r="AG1944" s="466"/>
      <c r="AM1944" s="466"/>
      <c r="AN1944" s="466"/>
      <c r="AO1944" s="466"/>
      <c r="AP1944" s="466"/>
      <c r="AQ1944" s="466"/>
      <c r="AS1944" s="466"/>
    </row>
    <row r="1945" spans="2:45">
      <c r="B1945" s="48">
        <f t="shared" si="1144"/>
        <v>1919</v>
      </c>
      <c r="M1945" s="49" t="e">
        <f t="array" aca="1" ref="M1945" ca="1">IF(AND($B1945 &gt;= M$85, $B1945 &lt;= M$86-14), GEOMEAN(1+OFFSET(IF(M$93, M145, M295), 0, 0, 15, 1))-1, NA())</f>
        <v>#N/A</v>
      </c>
      <c r="X1945" s="49" t="e">
        <f t="array" aca="1" ref="X1945" ca="1">IF(AND($B1945 &gt;= X$85, $B1945 &lt;= X$86-14), GEOMEAN(1+OFFSET(IF(X$93, X145, X295), 0, 0, 15, 1))-1, NA())</f>
        <v>#N/A</v>
      </c>
      <c r="AB1945" s="466"/>
      <c r="AC1945" s="466"/>
      <c r="AD1945" s="466"/>
      <c r="AE1945" s="466"/>
      <c r="AG1945" s="466"/>
      <c r="AM1945" s="466"/>
      <c r="AN1945" s="466"/>
      <c r="AO1945" s="466"/>
      <c r="AP1945" s="466"/>
      <c r="AQ1945" s="466"/>
      <c r="AS1945" s="466"/>
    </row>
    <row r="1946" spans="2:45">
      <c r="B1946" s="48">
        <f t="shared" si="1144"/>
        <v>1920</v>
      </c>
      <c r="M1946" s="49" t="e">
        <f t="array" aca="1" ref="M1946" ca="1">IF(AND($B1946 &gt;= M$85, $B1946 &lt;= M$86-14), GEOMEAN(1+OFFSET(IF(M$93, M146, M296), 0, 0, 15, 1))-1, NA())</f>
        <v>#N/A</v>
      </c>
      <c r="X1946" s="49" t="e">
        <f t="array" aca="1" ref="X1946" ca="1">IF(AND($B1946 &gt;= X$85, $B1946 &lt;= X$86-14), GEOMEAN(1+OFFSET(IF(X$93, X146, X296), 0, 0, 15, 1))-1, NA())</f>
        <v>#N/A</v>
      </c>
      <c r="AB1946" s="466"/>
      <c r="AC1946" s="466"/>
      <c r="AD1946" s="466"/>
      <c r="AE1946" s="466"/>
      <c r="AG1946" s="466"/>
      <c r="AM1946" s="466"/>
      <c r="AN1946" s="466"/>
      <c r="AO1946" s="466"/>
      <c r="AP1946" s="466"/>
      <c r="AQ1946" s="466"/>
      <c r="AS1946" s="466"/>
    </row>
    <row r="1947" spans="2:45">
      <c r="B1947" s="48">
        <f t="shared" si="1144"/>
        <v>1921</v>
      </c>
      <c r="M1947" s="49" t="e">
        <f t="array" aca="1" ref="M1947" ca="1">IF(AND($B1947 &gt;= M$85, $B1947 &lt;= M$86-14), GEOMEAN(1+OFFSET(IF(M$93, M147, M297), 0, 0, 15, 1))-1, NA())</f>
        <v>#N/A</v>
      </c>
      <c r="X1947" s="49" t="e">
        <f t="array" aca="1" ref="X1947" ca="1">IF(AND($B1947 &gt;= X$85, $B1947 &lt;= X$86-14), GEOMEAN(1+OFFSET(IF(X$93, X147, X297), 0, 0, 15, 1))-1, NA())</f>
        <v>#N/A</v>
      </c>
      <c r="AB1947" s="466"/>
      <c r="AC1947" s="466"/>
      <c r="AD1947" s="466"/>
      <c r="AE1947" s="466"/>
      <c r="AG1947" s="466"/>
      <c r="AM1947" s="466"/>
      <c r="AN1947" s="466"/>
      <c r="AO1947" s="466"/>
      <c r="AP1947" s="466"/>
      <c r="AQ1947" s="466"/>
      <c r="AS1947" s="466"/>
    </row>
    <row r="1948" spans="2:45">
      <c r="B1948" s="48">
        <f t="shared" si="1144"/>
        <v>1922</v>
      </c>
      <c r="M1948" s="49" t="e">
        <f t="array" aca="1" ref="M1948" ca="1">IF(AND($B1948 &gt;= M$85, $B1948 &lt;= M$86-14), GEOMEAN(1+OFFSET(IF(M$93, M148, M298), 0, 0, 15, 1))-1, NA())</f>
        <v>#N/A</v>
      </c>
      <c r="X1948" s="49" t="e">
        <f t="array" aca="1" ref="X1948" ca="1">IF(AND($B1948 &gt;= X$85, $B1948 &lt;= X$86-14), GEOMEAN(1+OFFSET(IF(X$93, X148, X298), 0, 0, 15, 1))-1, NA())</f>
        <v>#N/A</v>
      </c>
      <c r="AB1948" s="466"/>
      <c r="AC1948" s="466"/>
      <c r="AD1948" s="466"/>
      <c r="AE1948" s="466"/>
      <c r="AG1948" s="466"/>
      <c r="AM1948" s="466"/>
      <c r="AN1948" s="466"/>
      <c r="AO1948" s="466"/>
      <c r="AP1948" s="466"/>
      <c r="AQ1948" s="466"/>
      <c r="AS1948" s="466"/>
    </row>
    <row r="1949" spans="2:45">
      <c r="B1949" s="48">
        <f t="shared" si="1144"/>
        <v>1923</v>
      </c>
      <c r="M1949" s="49" t="e">
        <f t="array" aca="1" ref="M1949" ca="1">IF(AND($B1949 &gt;= M$85, $B1949 &lt;= M$86-14), GEOMEAN(1+OFFSET(IF(M$93, M149, M299), 0, 0, 15, 1))-1, NA())</f>
        <v>#N/A</v>
      </c>
      <c r="X1949" s="49" t="e">
        <f t="array" aca="1" ref="X1949" ca="1">IF(AND($B1949 &gt;= X$85, $B1949 &lt;= X$86-14), GEOMEAN(1+OFFSET(IF(X$93, X149, X299), 0, 0, 15, 1))-1, NA())</f>
        <v>#N/A</v>
      </c>
      <c r="AB1949" s="466"/>
      <c r="AC1949" s="466"/>
      <c r="AD1949" s="466"/>
      <c r="AE1949" s="466"/>
      <c r="AG1949" s="466"/>
      <c r="AM1949" s="466"/>
      <c r="AN1949" s="466"/>
      <c r="AO1949" s="466"/>
      <c r="AP1949" s="466"/>
      <c r="AQ1949" s="466"/>
      <c r="AS1949" s="466"/>
    </row>
    <row r="1950" spans="2:45">
      <c r="B1950" s="48">
        <f t="shared" si="1144"/>
        <v>1924</v>
      </c>
      <c r="M1950" s="49" t="e">
        <f t="array" aca="1" ref="M1950" ca="1">IF(AND($B1950 &gt;= M$85, $B1950 &lt;= M$86-14), GEOMEAN(1+OFFSET(IF(M$93, M150, M300), 0, 0, 15, 1))-1, NA())</f>
        <v>#N/A</v>
      </c>
      <c r="X1950" s="49" t="e">
        <f t="array" aca="1" ref="X1950" ca="1">IF(AND($B1950 &gt;= X$85, $B1950 &lt;= X$86-14), GEOMEAN(1+OFFSET(IF(X$93, X150, X300), 0, 0, 15, 1))-1, NA())</f>
        <v>#N/A</v>
      </c>
      <c r="AB1950" s="466"/>
      <c r="AC1950" s="466"/>
      <c r="AD1950" s="466"/>
      <c r="AE1950" s="466"/>
      <c r="AG1950" s="466"/>
      <c r="AM1950" s="466"/>
      <c r="AN1950" s="466"/>
      <c r="AO1950" s="466"/>
      <c r="AP1950" s="466"/>
      <c r="AQ1950" s="466"/>
      <c r="AS1950" s="466"/>
    </row>
    <row r="1951" spans="2:45">
      <c r="B1951" s="48">
        <f t="shared" si="1144"/>
        <v>1925</v>
      </c>
      <c r="M1951" s="49" t="e">
        <f t="array" aca="1" ref="M1951" ca="1">IF(AND($B1951 &gt;= M$85, $B1951 &lt;= M$86-14), GEOMEAN(1+OFFSET(IF(M$93, M151, M301), 0, 0, 15, 1))-1, NA())</f>
        <v>#N/A</v>
      </c>
      <c r="X1951" s="49" t="e">
        <f t="array" aca="1" ref="X1951" ca="1">IF(AND($B1951 &gt;= X$85, $B1951 &lt;= X$86-14), GEOMEAN(1+OFFSET(IF(X$93, X151, X301), 0, 0, 15, 1))-1, NA())</f>
        <v>#N/A</v>
      </c>
      <c r="AB1951" s="466"/>
      <c r="AC1951" s="466"/>
      <c r="AD1951" s="466"/>
      <c r="AE1951" s="466"/>
      <c r="AG1951" s="466"/>
      <c r="AM1951" s="466"/>
      <c r="AN1951" s="466"/>
      <c r="AO1951" s="466"/>
      <c r="AP1951" s="466"/>
      <c r="AQ1951" s="466"/>
      <c r="AS1951" s="466"/>
    </row>
    <row r="1952" spans="2:45">
      <c r="B1952" s="48">
        <f t="shared" si="1144"/>
        <v>1926</v>
      </c>
      <c r="M1952" s="49" t="e">
        <f t="array" aca="1" ref="M1952" ca="1">IF(AND($B1952 &gt;= M$85, $B1952 &lt;= M$86-14), GEOMEAN(1+OFFSET(IF(M$93, M152, M302), 0, 0, 15, 1))-1, NA())</f>
        <v>#N/A</v>
      </c>
      <c r="X1952" s="49" t="e">
        <f t="array" aca="1" ref="X1952" ca="1">IF(AND($B1952 &gt;= X$85, $B1952 &lt;= X$86-14), GEOMEAN(1+OFFSET(IF(X$93, X152, X302), 0, 0, 15, 1))-1, NA())</f>
        <v>#N/A</v>
      </c>
      <c r="AB1952" s="466"/>
      <c r="AC1952" s="466"/>
      <c r="AD1952" s="466"/>
      <c r="AE1952" s="466"/>
      <c r="AG1952" s="466"/>
      <c r="AM1952" s="466"/>
      <c r="AN1952" s="466"/>
      <c r="AO1952" s="466"/>
      <c r="AP1952" s="466"/>
      <c r="AQ1952" s="466"/>
      <c r="AS1952" s="466"/>
    </row>
    <row r="1953" spans="2:45">
      <c r="B1953" s="48">
        <f t="shared" si="1144"/>
        <v>1927</v>
      </c>
      <c r="M1953" s="49" t="e">
        <f t="array" aca="1" ref="M1953" ca="1">IF(AND($B1953 &gt;= M$85, $B1953 &lt;= M$86-14), GEOMEAN(1+OFFSET(IF(M$93, M153, M303), 0, 0, 15, 1))-1, NA())</f>
        <v>#N/A</v>
      </c>
      <c r="X1953" s="49" t="e">
        <f t="array" aca="1" ref="X1953" ca="1">IF(AND($B1953 &gt;= X$85, $B1953 &lt;= X$86-14), GEOMEAN(1+OFFSET(IF(X$93, X153, X303), 0, 0, 15, 1))-1, NA())</f>
        <v>#N/A</v>
      </c>
      <c r="AB1953" s="466"/>
      <c r="AC1953" s="466"/>
      <c r="AD1953" s="466"/>
      <c r="AE1953" s="466"/>
      <c r="AG1953" s="466"/>
      <c r="AM1953" s="466"/>
      <c r="AN1953" s="466"/>
      <c r="AO1953" s="466"/>
      <c r="AP1953" s="466"/>
      <c r="AQ1953" s="466"/>
      <c r="AS1953" s="466"/>
    </row>
    <row r="1954" spans="2:45">
      <c r="B1954" s="48">
        <f t="shared" si="1144"/>
        <v>1928</v>
      </c>
      <c r="M1954" s="49" t="e">
        <f t="array" aca="1" ref="M1954" ca="1">IF(AND($B1954 &gt;= M$85, $B1954 &lt;= M$86-14), GEOMEAN(1+OFFSET(IF(M$93, M154, M304), 0, 0, 15, 1))-1, NA())</f>
        <v>#N/A</v>
      </c>
      <c r="X1954" s="49" t="e">
        <f t="array" aca="1" ref="X1954" ca="1">IF(AND($B1954 &gt;= X$85, $B1954 &lt;= X$86-14), GEOMEAN(1+OFFSET(IF(X$93, X154, X304), 0, 0, 15, 1))-1, NA())</f>
        <v>#N/A</v>
      </c>
      <c r="AB1954" s="466"/>
      <c r="AC1954" s="466"/>
      <c r="AD1954" s="466"/>
      <c r="AE1954" s="466"/>
      <c r="AG1954" s="466"/>
      <c r="AM1954" s="466"/>
      <c r="AN1954" s="466"/>
      <c r="AO1954" s="466"/>
      <c r="AP1954" s="466"/>
      <c r="AQ1954" s="466"/>
      <c r="AS1954" s="466"/>
    </row>
    <row r="1955" spans="2:45">
      <c r="B1955" s="48">
        <f t="shared" si="1144"/>
        <v>1929</v>
      </c>
      <c r="M1955" s="49" t="e">
        <f t="array" aca="1" ref="M1955" ca="1">IF(AND($B1955 &gt;= M$85, $B1955 &lt;= M$86-14), GEOMEAN(1+OFFSET(IF(M$93, M155, M305), 0, 0, 15, 1))-1, NA())</f>
        <v>#N/A</v>
      </c>
      <c r="X1955" s="49" t="e">
        <f t="array" aca="1" ref="X1955" ca="1">IF(AND($B1955 &gt;= X$85, $B1955 &lt;= X$86-14), GEOMEAN(1+OFFSET(IF(X$93, X155, X305), 0, 0, 15, 1))-1, NA())</f>
        <v>#N/A</v>
      </c>
      <c r="AB1955" s="466"/>
      <c r="AC1955" s="466"/>
      <c r="AD1955" s="466"/>
      <c r="AE1955" s="466"/>
      <c r="AG1955" s="466"/>
      <c r="AM1955" s="466"/>
      <c r="AN1955" s="466"/>
      <c r="AO1955" s="466"/>
      <c r="AP1955" s="466"/>
      <c r="AQ1955" s="466"/>
      <c r="AS1955" s="466"/>
    </row>
    <row r="1956" spans="2:45">
      <c r="B1956" s="48">
        <f t="shared" si="1144"/>
        <v>1930</v>
      </c>
      <c r="M1956" s="49" t="e">
        <f t="array" aca="1" ref="M1956" ca="1">IF(AND($B1956 &gt;= M$85, $B1956 &lt;= M$86-14), GEOMEAN(1+OFFSET(IF(M$93, M156, M306), 0, 0, 15, 1))-1, NA())</f>
        <v>#N/A</v>
      </c>
      <c r="X1956" s="49" t="e">
        <f t="array" aca="1" ref="X1956" ca="1">IF(AND($B1956 &gt;= X$85, $B1956 &lt;= X$86-14), GEOMEAN(1+OFFSET(IF(X$93, X156, X306), 0, 0, 15, 1))-1, NA())</f>
        <v>#N/A</v>
      </c>
      <c r="AB1956" s="466"/>
      <c r="AC1956" s="466"/>
      <c r="AD1956" s="466"/>
      <c r="AE1956" s="466"/>
      <c r="AG1956" s="466"/>
      <c r="AM1956" s="466"/>
      <c r="AN1956" s="466"/>
      <c r="AO1956" s="466"/>
      <c r="AP1956" s="466"/>
      <c r="AQ1956" s="466"/>
      <c r="AS1956" s="466"/>
    </row>
    <row r="1957" spans="2:45">
      <c r="B1957" s="48">
        <f t="shared" si="1144"/>
        <v>1931</v>
      </c>
      <c r="M1957" s="49" t="e">
        <f t="array" aca="1" ref="M1957" ca="1">IF(AND($B1957 &gt;= M$85, $B1957 &lt;= M$86-14), GEOMEAN(1+OFFSET(IF(M$93, M157, M307), 0, 0, 15, 1))-1, NA())</f>
        <v>#N/A</v>
      </c>
      <c r="X1957" s="49" t="e">
        <f t="array" aca="1" ref="X1957" ca="1">IF(AND($B1957 &gt;= X$85, $B1957 &lt;= X$86-14), GEOMEAN(1+OFFSET(IF(X$93, X157, X307), 0, 0, 15, 1))-1, NA())</f>
        <v>#N/A</v>
      </c>
      <c r="AB1957" s="466"/>
      <c r="AC1957" s="466"/>
      <c r="AD1957" s="466"/>
      <c r="AE1957" s="466"/>
      <c r="AG1957" s="466"/>
      <c r="AM1957" s="466"/>
      <c r="AN1957" s="466"/>
      <c r="AO1957" s="466"/>
      <c r="AP1957" s="466"/>
      <c r="AQ1957" s="466"/>
      <c r="AS1957" s="466"/>
    </row>
    <row r="1958" spans="2:45">
      <c r="B1958" s="48">
        <f t="shared" si="1144"/>
        <v>1932</v>
      </c>
      <c r="M1958" s="49" t="e">
        <f t="array" aca="1" ref="M1958" ca="1">IF(AND($B1958 &gt;= M$85, $B1958 &lt;= M$86-14), GEOMEAN(1+OFFSET(IF(M$93, M158, M308), 0, 0, 15, 1))-1, NA())</f>
        <v>#N/A</v>
      </c>
      <c r="X1958" s="49" t="e">
        <f t="array" aca="1" ref="X1958" ca="1">IF(AND($B1958 &gt;= X$85, $B1958 &lt;= X$86-14), GEOMEAN(1+OFFSET(IF(X$93, X158, X308), 0, 0, 15, 1))-1, NA())</f>
        <v>#N/A</v>
      </c>
      <c r="AB1958" s="466"/>
      <c r="AC1958" s="466"/>
      <c r="AD1958" s="466"/>
      <c r="AE1958" s="466"/>
      <c r="AG1958" s="466"/>
      <c r="AM1958" s="466"/>
      <c r="AN1958" s="466"/>
      <c r="AO1958" s="466"/>
      <c r="AP1958" s="466"/>
      <c r="AQ1958" s="466"/>
      <c r="AS1958" s="466"/>
    </row>
    <row r="1959" spans="2:45">
      <c r="B1959" s="48">
        <f t="shared" si="1144"/>
        <v>1933</v>
      </c>
      <c r="M1959" s="49" t="e">
        <f t="array" aca="1" ref="M1959" ca="1">IF(AND($B1959 &gt;= M$85, $B1959 &lt;= M$86-14), GEOMEAN(1+OFFSET(IF(M$93, M159, M309), 0, 0, 15, 1))-1, NA())</f>
        <v>#N/A</v>
      </c>
      <c r="X1959" s="49" t="e">
        <f t="array" aca="1" ref="X1959" ca="1">IF(AND($B1959 &gt;= X$85, $B1959 &lt;= X$86-14), GEOMEAN(1+OFFSET(IF(X$93, X159, X309), 0, 0, 15, 1))-1, NA())</f>
        <v>#N/A</v>
      </c>
      <c r="AB1959" s="466"/>
      <c r="AC1959" s="466"/>
      <c r="AD1959" s="466"/>
      <c r="AE1959" s="466"/>
      <c r="AG1959" s="466"/>
      <c r="AM1959" s="466"/>
      <c r="AN1959" s="466"/>
      <c r="AO1959" s="466"/>
      <c r="AP1959" s="466"/>
      <c r="AQ1959" s="466"/>
      <c r="AS1959" s="466"/>
    </row>
    <row r="1960" spans="2:45">
      <c r="B1960" s="48">
        <f t="shared" si="1144"/>
        <v>1934</v>
      </c>
      <c r="M1960" s="49" t="e">
        <f t="array" aca="1" ref="M1960" ca="1">IF(AND($B1960 &gt;= M$85, $B1960 &lt;= M$86-14), GEOMEAN(1+OFFSET(IF(M$93, M160, M310), 0, 0, 15, 1))-1, NA())</f>
        <v>#N/A</v>
      </c>
      <c r="X1960" s="49" t="e">
        <f t="array" aca="1" ref="X1960" ca="1">IF(AND($B1960 &gt;= X$85, $B1960 &lt;= X$86-14), GEOMEAN(1+OFFSET(IF(X$93, X160, X310), 0, 0, 15, 1))-1, NA())</f>
        <v>#N/A</v>
      </c>
      <c r="AB1960" s="466"/>
      <c r="AC1960" s="466"/>
      <c r="AD1960" s="466"/>
      <c r="AE1960" s="466"/>
      <c r="AG1960" s="466"/>
      <c r="AM1960" s="466"/>
      <c r="AN1960" s="466"/>
      <c r="AO1960" s="466"/>
      <c r="AP1960" s="466"/>
      <c r="AQ1960" s="466"/>
      <c r="AS1960" s="466"/>
    </row>
    <row r="1961" spans="2:45">
      <c r="B1961" s="48">
        <f t="shared" si="1144"/>
        <v>1935</v>
      </c>
      <c r="M1961" s="49" t="e">
        <f t="array" aca="1" ref="M1961" ca="1">IF(AND($B1961 &gt;= M$85, $B1961 &lt;= M$86-14), GEOMEAN(1+OFFSET(IF(M$93, M161, M311), 0, 0, 15, 1))-1, NA())</f>
        <v>#N/A</v>
      </c>
      <c r="X1961" s="49" t="e">
        <f t="array" aca="1" ref="X1961" ca="1">IF(AND($B1961 &gt;= X$85, $B1961 &lt;= X$86-14), GEOMEAN(1+OFFSET(IF(X$93, X161, X311), 0, 0, 15, 1))-1, NA())</f>
        <v>#N/A</v>
      </c>
      <c r="AB1961" s="466"/>
      <c r="AC1961" s="466"/>
      <c r="AD1961" s="466"/>
      <c r="AE1961" s="466"/>
      <c r="AG1961" s="466"/>
      <c r="AM1961" s="466"/>
      <c r="AN1961" s="466"/>
      <c r="AO1961" s="466"/>
      <c r="AP1961" s="466"/>
      <c r="AQ1961" s="466"/>
      <c r="AS1961" s="466"/>
    </row>
    <row r="1962" spans="2:45">
      <c r="B1962" s="48">
        <f t="shared" ref="B1962:B2025" si="1145">B1961+1</f>
        <v>1936</v>
      </c>
      <c r="M1962" s="49" t="e">
        <f t="array" aca="1" ref="M1962" ca="1">IF(AND($B1962 &gt;= M$85, $B1962 &lt;= M$86-14), GEOMEAN(1+OFFSET(IF(M$93, M162, M312), 0, 0, 15, 1))-1, NA())</f>
        <v>#N/A</v>
      </c>
      <c r="X1962" s="49" t="e">
        <f t="array" aca="1" ref="X1962" ca="1">IF(AND($B1962 &gt;= X$85, $B1962 &lt;= X$86-14), GEOMEAN(1+OFFSET(IF(X$93, X162, X312), 0, 0, 15, 1))-1, NA())</f>
        <v>#N/A</v>
      </c>
      <c r="AB1962" s="466"/>
      <c r="AC1962" s="466"/>
      <c r="AD1962" s="466"/>
      <c r="AE1962" s="466"/>
      <c r="AG1962" s="466"/>
      <c r="AM1962" s="466"/>
      <c r="AN1962" s="466"/>
      <c r="AO1962" s="466"/>
      <c r="AP1962" s="466"/>
      <c r="AQ1962" s="466"/>
      <c r="AS1962" s="466"/>
    </row>
    <row r="1963" spans="2:45">
      <c r="B1963" s="48">
        <f t="shared" si="1145"/>
        <v>1937</v>
      </c>
      <c r="M1963" s="49" t="e">
        <f t="array" aca="1" ref="M1963" ca="1">IF(AND($B1963 &gt;= M$85, $B1963 &lt;= M$86-14), GEOMEAN(1+OFFSET(IF(M$93, M163, M313), 0, 0, 15, 1))-1, NA())</f>
        <v>#N/A</v>
      </c>
      <c r="X1963" s="49" t="e">
        <f t="array" aca="1" ref="X1963" ca="1">IF(AND($B1963 &gt;= X$85, $B1963 &lt;= X$86-14), GEOMEAN(1+OFFSET(IF(X$93, X163, X313), 0, 0, 15, 1))-1, NA())</f>
        <v>#N/A</v>
      </c>
      <c r="AB1963" s="466"/>
      <c r="AC1963" s="466"/>
      <c r="AD1963" s="466"/>
      <c r="AE1963" s="466"/>
      <c r="AG1963" s="466"/>
      <c r="AM1963" s="466"/>
      <c r="AN1963" s="466"/>
      <c r="AO1963" s="466"/>
      <c r="AP1963" s="466"/>
      <c r="AQ1963" s="466"/>
      <c r="AS1963" s="466"/>
    </row>
    <row r="1964" spans="2:45">
      <c r="B1964" s="48">
        <f t="shared" si="1145"/>
        <v>1938</v>
      </c>
      <c r="M1964" s="49" t="e">
        <f t="array" aca="1" ref="M1964" ca="1">IF(AND($B1964 &gt;= M$85, $B1964 &lt;= M$86-14), GEOMEAN(1+OFFSET(IF(M$93, M164, M314), 0, 0, 15, 1))-1, NA())</f>
        <v>#N/A</v>
      </c>
      <c r="X1964" s="49" t="e">
        <f t="array" aca="1" ref="X1964" ca="1">IF(AND($B1964 &gt;= X$85, $B1964 &lt;= X$86-14), GEOMEAN(1+OFFSET(IF(X$93, X164, X314), 0, 0, 15, 1))-1, NA())</f>
        <v>#N/A</v>
      </c>
      <c r="AB1964" s="466"/>
      <c r="AC1964" s="466"/>
      <c r="AD1964" s="466"/>
      <c r="AE1964" s="466"/>
      <c r="AG1964" s="466"/>
      <c r="AM1964" s="466"/>
      <c r="AN1964" s="466"/>
      <c r="AO1964" s="466"/>
      <c r="AP1964" s="466"/>
      <c r="AQ1964" s="466"/>
      <c r="AS1964" s="466"/>
    </row>
    <row r="1965" spans="2:45">
      <c r="B1965" s="48">
        <f t="shared" si="1145"/>
        <v>1939</v>
      </c>
      <c r="M1965" s="49" t="e">
        <f t="array" aca="1" ref="M1965" ca="1">IF(AND($B1965 &gt;= M$85, $B1965 &lt;= M$86-14), GEOMEAN(1+OFFSET(IF(M$93, M165, M315), 0, 0, 15, 1))-1, NA())</f>
        <v>#N/A</v>
      </c>
      <c r="X1965" s="49" t="e">
        <f t="array" aca="1" ref="X1965" ca="1">IF(AND($B1965 &gt;= X$85, $B1965 &lt;= X$86-14), GEOMEAN(1+OFFSET(IF(X$93, X165, X315), 0, 0, 15, 1))-1, NA())</f>
        <v>#N/A</v>
      </c>
      <c r="AB1965" s="466"/>
      <c r="AC1965" s="466"/>
      <c r="AD1965" s="466"/>
      <c r="AE1965" s="466"/>
      <c r="AG1965" s="466"/>
      <c r="AM1965" s="466"/>
      <c r="AN1965" s="466"/>
      <c r="AO1965" s="466"/>
      <c r="AP1965" s="466"/>
      <c r="AQ1965" s="466"/>
      <c r="AS1965" s="466"/>
    </row>
    <row r="1966" spans="2:45">
      <c r="B1966" s="48">
        <f t="shared" si="1145"/>
        <v>1940</v>
      </c>
      <c r="M1966" s="49" t="e">
        <f t="array" aca="1" ref="M1966" ca="1">IF(AND($B1966 &gt;= M$85, $B1966 &lt;= M$86-14), GEOMEAN(1+OFFSET(IF(M$93, M166, M316), 0, 0, 15, 1))-1, NA())</f>
        <v>#N/A</v>
      </c>
      <c r="X1966" s="49" t="e">
        <f t="array" aca="1" ref="X1966" ca="1">IF(AND($B1966 &gt;= X$85, $B1966 &lt;= X$86-14), GEOMEAN(1+OFFSET(IF(X$93, X166, X316), 0, 0, 15, 1))-1, NA())</f>
        <v>#N/A</v>
      </c>
      <c r="AB1966" s="466"/>
      <c r="AC1966" s="466"/>
      <c r="AD1966" s="466"/>
      <c r="AE1966" s="466"/>
      <c r="AG1966" s="466"/>
      <c r="AM1966" s="466"/>
      <c r="AN1966" s="466"/>
      <c r="AO1966" s="466"/>
      <c r="AP1966" s="466"/>
      <c r="AQ1966" s="466"/>
      <c r="AS1966" s="466"/>
    </row>
    <row r="1967" spans="2:45">
      <c r="B1967" s="48">
        <f t="shared" si="1145"/>
        <v>1941</v>
      </c>
      <c r="M1967" s="49" t="e">
        <f t="array" aca="1" ref="M1967" ca="1">IF(AND($B1967 &gt;= M$85, $B1967 &lt;= M$86-14), GEOMEAN(1+OFFSET(IF(M$93, M167, M317), 0, 0, 15, 1))-1, NA())</f>
        <v>#N/A</v>
      </c>
      <c r="X1967" s="49" t="e">
        <f t="array" aca="1" ref="X1967" ca="1">IF(AND($B1967 &gt;= X$85, $B1967 &lt;= X$86-14), GEOMEAN(1+OFFSET(IF(X$93, X167, X317), 0, 0, 15, 1))-1, NA())</f>
        <v>#N/A</v>
      </c>
      <c r="AB1967" s="466"/>
      <c r="AC1967" s="466"/>
      <c r="AD1967" s="466"/>
      <c r="AE1967" s="466"/>
      <c r="AG1967" s="466"/>
      <c r="AM1967" s="466"/>
      <c r="AN1967" s="466"/>
      <c r="AO1967" s="466"/>
      <c r="AP1967" s="466"/>
      <c r="AQ1967" s="466"/>
      <c r="AS1967" s="466"/>
    </row>
    <row r="1968" spans="2:45">
      <c r="B1968" s="48">
        <f t="shared" si="1145"/>
        <v>1942</v>
      </c>
      <c r="M1968" s="49" t="e">
        <f t="array" aca="1" ref="M1968" ca="1">IF(AND($B1968 &gt;= M$85, $B1968 &lt;= M$86-14), GEOMEAN(1+OFFSET(IF(M$93, M168, M318), 0, 0, 15, 1))-1, NA())</f>
        <v>#N/A</v>
      </c>
      <c r="X1968" s="49" t="e">
        <f t="array" aca="1" ref="X1968" ca="1">IF(AND($B1968 &gt;= X$85, $B1968 &lt;= X$86-14), GEOMEAN(1+OFFSET(IF(X$93, X168, X318), 0, 0, 15, 1))-1, NA())</f>
        <v>#N/A</v>
      </c>
      <c r="AB1968" s="466"/>
      <c r="AC1968" s="466"/>
      <c r="AD1968" s="466"/>
      <c r="AE1968" s="466"/>
      <c r="AG1968" s="466"/>
      <c r="AM1968" s="466"/>
      <c r="AN1968" s="466"/>
      <c r="AO1968" s="466"/>
      <c r="AP1968" s="466"/>
      <c r="AQ1968" s="466"/>
      <c r="AS1968" s="466"/>
    </row>
    <row r="1969" spans="2:45">
      <c r="B1969" s="48">
        <f t="shared" si="1145"/>
        <v>1943</v>
      </c>
      <c r="M1969" s="49" t="e">
        <f t="array" aca="1" ref="M1969" ca="1">IF(AND($B1969 &gt;= M$85, $B1969 &lt;= M$86-14), GEOMEAN(1+OFFSET(IF(M$93, M169, M319), 0, 0, 15, 1))-1, NA())</f>
        <v>#N/A</v>
      </c>
      <c r="X1969" s="49" t="e">
        <f t="array" aca="1" ref="X1969" ca="1">IF(AND($B1969 &gt;= X$85, $B1969 &lt;= X$86-14), GEOMEAN(1+OFFSET(IF(X$93, X169, X319), 0, 0, 15, 1))-1, NA())</f>
        <v>#N/A</v>
      </c>
      <c r="AB1969" s="466"/>
      <c r="AC1969" s="466"/>
      <c r="AD1969" s="466"/>
      <c r="AE1969" s="466"/>
      <c r="AG1969" s="466"/>
      <c r="AM1969" s="466"/>
      <c r="AN1969" s="466"/>
      <c r="AO1969" s="466"/>
      <c r="AP1969" s="466"/>
      <c r="AQ1969" s="466"/>
      <c r="AS1969" s="466"/>
    </row>
    <row r="1970" spans="2:45">
      <c r="B1970" s="48">
        <f t="shared" si="1145"/>
        <v>1944</v>
      </c>
      <c r="M1970" s="49" t="e">
        <f t="array" aca="1" ref="M1970" ca="1">IF(AND($B1970 &gt;= M$85, $B1970 &lt;= M$86-14), GEOMEAN(1+OFFSET(IF(M$93, M170, M320), 0, 0, 15, 1))-1, NA())</f>
        <v>#N/A</v>
      </c>
      <c r="X1970" s="49" t="e">
        <f t="array" aca="1" ref="X1970" ca="1">IF(AND($B1970 &gt;= X$85, $B1970 &lt;= X$86-14), GEOMEAN(1+OFFSET(IF(X$93, X170, X320), 0, 0, 15, 1))-1, NA())</f>
        <v>#N/A</v>
      </c>
      <c r="AB1970" s="466"/>
      <c r="AC1970" s="466"/>
      <c r="AD1970" s="466"/>
      <c r="AE1970" s="466"/>
      <c r="AG1970" s="466"/>
      <c r="AM1970" s="466"/>
      <c r="AN1970" s="466"/>
      <c r="AO1970" s="466"/>
      <c r="AP1970" s="466"/>
      <c r="AQ1970" s="466"/>
      <c r="AS1970" s="466"/>
    </row>
    <row r="1971" spans="2:45">
      <c r="B1971" s="48">
        <f t="shared" si="1145"/>
        <v>1945</v>
      </c>
      <c r="M1971" s="49" t="e">
        <f t="array" aca="1" ref="M1971" ca="1">IF(AND($B1971 &gt;= M$85, $B1971 &lt;= M$86-14), GEOMEAN(1+OFFSET(IF(M$93, M171, M321), 0, 0, 15, 1))-1, NA())</f>
        <v>#N/A</v>
      </c>
      <c r="X1971" s="49" t="e">
        <f t="array" aca="1" ref="X1971" ca="1">IF(AND($B1971 &gt;= X$85, $B1971 &lt;= X$86-14), GEOMEAN(1+OFFSET(IF(X$93, X171, X321), 0, 0, 15, 1))-1, NA())</f>
        <v>#N/A</v>
      </c>
      <c r="AB1971" s="466"/>
      <c r="AC1971" s="466"/>
      <c r="AD1971" s="466"/>
      <c r="AE1971" s="466"/>
      <c r="AG1971" s="466"/>
      <c r="AM1971" s="466"/>
      <c r="AN1971" s="466"/>
      <c r="AO1971" s="466"/>
      <c r="AP1971" s="466"/>
      <c r="AQ1971" s="466"/>
      <c r="AS1971" s="466"/>
    </row>
    <row r="1972" spans="2:45">
      <c r="B1972" s="48">
        <f t="shared" si="1145"/>
        <v>1946</v>
      </c>
      <c r="M1972" s="49" t="e">
        <f t="array" aca="1" ref="M1972" ca="1">IF(AND($B1972 &gt;= M$85, $B1972 &lt;= M$86-14), GEOMEAN(1+OFFSET(IF(M$93, M172, M322), 0, 0, 15, 1))-1, NA())</f>
        <v>#N/A</v>
      </c>
      <c r="X1972" s="49" t="e">
        <f t="array" aca="1" ref="X1972" ca="1">IF(AND($B1972 &gt;= X$85, $B1972 &lt;= X$86-14), GEOMEAN(1+OFFSET(IF(X$93, X172, X322), 0, 0, 15, 1))-1, NA())</f>
        <v>#N/A</v>
      </c>
      <c r="AB1972" s="466"/>
      <c r="AC1972" s="466"/>
      <c r="AD1972" s="466"/>
      <c r="AE1972" s="466"/>
      <c r="AG1972" s="466"/>
      <c r="AM1972" s="466"/>
      <c r="AN1972" s="466"/>
      <c r="AO1972" s="466"/>
      <c r="AP1972" s="466"/>
      <c r="AQ1972" s="466"/>
      <c r="AS1972" s="466"/>
    </row>
    <row r="1973" spans="2:45">
      <c r="B1973" s="48">
        <f t="shared" si="1145"/>
        <v>1947</v>
      </c>
      <c r="M1973" s="49" t="e">
        <f t="array" aca="1" ref="M1973" ca="1">IF(AND($B1973 &gt;= M$85, $B1973 &lt;= M$86-14), GEOMEAN(1+OFFSET(IF(M$93, M173, M323), 0, 0, 15, 1))-1, NA())</f>
        <v>#N/A</v>
      </c>
      <c r="X1973" s="49" t="e">
        <f t="array" aca="1" ref="X1973" ca="1">IF(AND($B1973 &gt;= X$85, $B1973 &lt;= X$86-14), GEOMEAN(1+OFFSET(IF(X$93, X173, X323), 0, 0, 15, 1))-1, NA())</f>
        <v>#N/A</v>
      </c>
      <c r="AB1973" s="466"/>
      <c r="AC1973" s="466"/>
      <c r="AD1973" s="466"/>
      <c r="AE1973" s="466"/>
      <c r="AG1973" s="466"/>
      <c r="AM1973" s="466"/>
      <c r="AN1973" s="466"/>
      <c r="AO1973" s="466"/>
      <c r="AP1973" s="466"/>
      <c r="AQ1973" s="466"/>
      <c r="AS1973" s="466"/>
    </row>
    <row r="1974" spans="2:45">
      <c r="B1974" s="48">
        <f t="shared" si="1145"/>
        <v>1948</v>
      </c>
      <c r="M1974" s="49" t="e">
        <f t="array" aca="1" ref="M1974" ca="1">IF(AND($B1974 &gt;= M$85, $B1974 &lt;= M$86-14), GEOMEAN(1+OFFSET(IF(M$93, M174, M324), 0, 0, 15, 1))-1, NA())</f>
        <v>#N/A</v>
      </c>
      <c r="X1974" s="49" t="e">
        <f t="array" aca="1" ref="X1974" ca="1">IF(AND($B1974 &gt;= X$85, $B1974 &lt;= X$86-14), GEOMEAN(1+OFFSET(IF(X$93, X174, X324), 0, 0, 15, 1))-1, NA())</f>
        <v>#N/A</v>
      </c>
      <c r="AB1974" s="466"/>
      <c r="AC1974" s="466"/>
      <c r="AD1974" s="466"/>
      <c r="AE1974" s="466"/>
      <c r="AG1974" s="466"/>
      <c r="AM1974" s="466"/>
      <c r="AN1974" s="466"/>
      <c r="AO1974" s="466"/>
      <c r="AP1974" s="466"/>
      <c r="AQ1974" s="466"/>
      <c r="AS1974" s="466"/>
    </row>
    <row r="1975" spans="2:45">
      <c r="B1975" s="48">
        <f t="shared" si="1145"/>
        <v>1949</v>
      </c>
      <c r="M1975" s="49" t="e">
        <f t="array" aca="1" ref="M1975" ca="1">IF(AND($B1975 &gt;= M$85, $B1975 &lt;= M$86-14), GEOMEAN(1+OFFSET(IF(M$93, M175, M325), 0, 0, 15, 1))-1, NA())</f>
        <v>#N/A</v>
      </c>
      <c r="X1975" s="49" t="e">
        <f t="array" aca="1" ref="X1975" ca="1">IF(AND($B1975 &gt;= X$85, $B1975 &lt;= X$86-14), GEOMEAN(1+OFFSET(IF(X$93, X175, X325), 0, 0, 15, 1))-1, NA())</f>
        <v>#N/A</v>
      </c>
      <c r="AB1975" s="466"/>
      <c r="AC1975" s="466"/>
      <c r="AD1975" s="466"/>
      <c r="AE1975" s="466"/>
      <c r="AG1975" s="466"/>
      <c r="AM1975" s="466"/>
      <c r="AN1975" s="466"/>
      <c r="AO1975" s="466"/>
      <c r="AP1975" s="466"/>
      <c r="AQ1975" s="466"/>
      <c r="AS1975" s="466"/>
    </row>
    <row r="1976" spans="2:45">
      <c r="B1976" s="48">
        <f t="shared" si="1145"/>
        <v>1950</v>
      </c>
      <c r="M1976" s="49" t="e">
        <f t="array" aca="1" ref="M1976" ca="1">IF(AND($B1976 &gt;= M$85, $B1976 &lt;= M$86-14), GEOMEAN(1+OFFSET(IF(M$93, M176, M326), 0, 0, 15, 1))-1, NA())</f>
        <v>#N/A</v>
      </c>
      <c r="X1976" s="49" t="e">
        <f t="array" aca="1" ref="X1976" ca="1">IF(AND($B1976 &gt;= X$85, $B1976 &lt;= X$86-14), GEOMEAN(1+OFFSET(IF(X$93, X176, X326), 0, 0, 15, 1))-1, NA())</f>
        <v>#N/A</v>
      </c>
      <c r="AB1976" s="466"/>
      <c r="AC1976" s="466"/>
      <c r="AD1976" s="466"/>
      <c r="AE1976" s="466"/>
      <c r="AG1976" s="466"/>
      <c r="AM1976" s="466"/>
      <c r="AN1976" s="466"/>
      <c r="AO1976" s="466"/>
      <c r="AP1976" s="466"/>
      <c r="AQ1976" s="466"/>
      <c r="AS1976" s="466"/>
    </row>
    <row r="1977" spans="2:45">
      <c r="B1977" s="48">
        <f t="shared" si="1145"/>
        <v>1951</v>
      </c>
      <c r="M1977" s="49" t="e">
        <f t="array" aca="1" ref="M1977" ca="1">IF(AND($B1977 &gt;= M$85, $B1977 &lt;= M$86-14), GEOMEAN(1+OFFSET(IF(M$93, M177, M327), 0, 0, 15, 1))-1, NA())</f>
        <v>#N/A</v>
      </c>
      <c r="X1977" s="49" t="e">
        <f t="array" aca="1" ref="X1977" ca="1">IF(AND($B1977 &gt;= X$85, $B1977 &lt;= X$86-14), GEOMEAN(1+OFFSET(IF(X$93, X177, X327), 0, 0, 15, 1))-1, NA())</f>
        <v>#N/A</v>
      </c>
      <c r="AB1977" s="466"/>
      <c r="AC1977" s="466"/>
      <c r="AD1977" s="466"/>
      <c r="AE1977" s="466"/>
      <c r="AG1977" s="466"/>
      <c r="AM1977" s="466"/>
      <c r="AN1977" s="466"/>
      <c r="AO1977" s="466"/>
      <c r="AP1977" s="466"/>
      <c r="AQ1977" s="466"/>
      <c r="AS1977" s="466"/>
    </row>
    <row r="1978" spans="2:45">
      <c r="B1978" s="48">
        <f t="shared" si="1145"/>
        <v>1952</v>
      </c>
      <c r="M1978" s="49" t="e">
        <f t="array" aca="1" ref="M1978" ca="1">IF(AND($B1978 &gt;= M$85, $B1978 &lt;= M$86-14), GEOMEAN(1+OFFSET(IF(M$93, M178, M328), 0, 0, 15, 1))-1, NA())</f>
        <v>#N/A</v>
      </c>
      <c r="X1978" s="49" t="e">
        <f t="array" aca="1" ref="X1978" ca="1">IF(AND($B1978 &gt;= X$85, $B1978 &lt;= X$86-14), GEOMEAN(1+OFFSET(IF(X$93, X178, X328), 0, 0, 15, 1))-1, NA())</f>
        <v>#N/A</v>
      </c>
      <c r="AB1978" s="466"/>
      <c r="AC1978" s="466"/>
      <c r="AD1978" s="466"/>
      <c r="AE1978" s="466"/>
      <c r="AG1978" s="466"/>
      <c r="AM1978" s="466"/>
      <c r="AN1978" s="466"/>
      <c r="AO1978" s="466"/>
      <c r="AP1978" s="466"/>
      <c r="AQ1978" s="466"/>
      <c r="AS1978" s="466"/>
    </row>
    <row r="1979" spans="2:45">
      <c r="B1979" s="48">
        <f t="shared" si="1145"/>
        <v>1953</v>
      </c>
      <c r="M1979" s="49" t="e">
        <f t="array" aca="1" ref="M1979" ca="1">IF(AND($B1979 &gt;= M$85, $B1979 &lt;= M$86-14), GEOMEAN(1+OFFSET(IF(M$93, M179, M329), 0, 0, 15, 1))-1, NA())</f>
        <v>#N/A</v>
      </c>
      <c r="X1979" s="49" t="e">
        <f t="array" aca="1" ref="X1979" ca="1">IF(AND($B1979 &gt;= X$85, $B1979 &lt;= X$86-14), GEOMEAN(1+OFFSET(IF(X$93, X179, X329), 0, 0, 15, 1))-1, NA())</f>
        <v>#N/A</v>
      </c>
      <c r="AB1979" s="466"/>
      <c r="AC1979" s="466"/>
      <c r="AD1979" s="466"/>
      <c r="AE1979" s="466"/>
      <c r="AG1979" s="466"/>
      <c r="AM1979" s="466"/>
      <c r="AN1979" s="466"/>
      <c r="AO1979" s="466"/>
      <c r="AP1979" s="466"/>
      <c r="AQ1979" s="466"/>
      <c r="AS1979" s="466"/>
    </row>
    <row r="1980" spans="2:45">
      <c r="B1980" s="48">
        <f t="shared" si="1145"/>
        <v>1954</v>
      </c>
      <c r="M1980" s="49" t="e">
        <f t="array" aca="1" ref="M1980" ca="1">IF(AND($B1980 &gt;= M$85, $B1980 &lt;= M$86-14), GEOMEAN(1+OFFSET(IF(M$93, M180, M330), 0, 0, 15, 1))-1, NA())</f>
        <v>#N/A</v>
      </c>
      <c r="X1980" s="49" t="e">
        <f t="array" aca="1" ref="X1980" ca="1">IF(AND($B1980 &gt;= X$85, $B1980 &lt;= X$86-14), GEOMEAN(1+OFFSET(IF(X$93, X180, X330), 0, 0, 15, 1))-1, NA())</f>
        <v>#N/A</v>
      </c>
      <c r="AB1980" s="466"/>
      <c r="AC1980" s="466"/>
      <c r="AD1980" s="466"/>
      <c r="AE1980" s="466"/>
      <c r="AG1980" s="466"/>
      <c r="AM1980" s="466"/>
      <c r="AN1980" s="466"/>
      <c r="AO1980" s="466"/>
      <c r="AP1980" s="466"/>
      <c r="AQ1980" s="466"/>
      <c r="AS1980" s="466"/>
    </row>
    <row r="1981" spans="2:45">
      <c r="B1981" s="48">
        <f t="shared" si="1145"/>
        <v>1955</v>
      </c>
      <c r="M1981" s="49" t="e">
        <f t="array" aca="1" ref="M1981" ca="1">IF(AND($B1981 &gt;= M$85, $B1981 &lt;= M$86-14), GEOMEAN(1+OFFSET(IF(M$93, M181, M331), 0, 0, 15, 1))-1, NA())</f>
        <v>#N/A</v>
      </c>
      <c r="X1981" s="49" t="e">
        <f t="array" aca="1" ref="X1981" ca="1">IF(AND($B1981 &gt;= X$85, $B1981 &lt;= X$86-14), GEOMEAN(1+OFFSET(IF(X$93, X181, X331), 0, 0, 15, 1))-1, NA())</f>
        <v>#N/A</v>
      </c>
      <c r="AB1981" s="466"/>
      <c r="AC1981" s="466"/>
      <c r="AD1981" s="466"/>
      <c r="AE1981" s="466"/>
      <c r="AG1981" s="466"/>
      <c r="AM1981" s="466"/>
      <c r="AN1981" s="466"/>
      <c r="AO1981" s="466"/>
      <c r="AP1981" s="466"/>
      <c r="AQ1981" s="466"/>
      <c r="AS1981" s="466"/>
    </row>
    <row r="1982" spans="2:45">
      <c r="B1982" s="48">
        <f t="shared" si="1145"/>
        <v>1956</v>
      </c>
      <c r="M1982" s="49" t="e">
        <f t="array" aca="1" ref="M1982" ca="1">IF(AND($B1982 &gt;= M$85, $B1982 &lt;= M$86-14), GEOMEAN(1+OFFSET(IF(M$93, M182, M332), 0, 0, 15, 1))-1, NA())</f>
        <v>#N/A</v>
      </c>
      <c r="X1982" s="49" t="e">
        <f t="array" aca="1" ref="X1982" ca="1">IF(AND($B1982 &gt;= X$85, $B1982 &lt;= X$86-14), GEOMEAN(1+OFFSET(IF(X$93, X182, X332), 0, 0, 15, 1))-1, NA())</f>
        <v>#N/A</v>
      </c>
      <c r="AB1982" s="466"/>
      <c r="AC1982" s="466"/>
      <c r="AD1982" s="466"/>
      <c r="AE1982" s="466"/>
      <c r="AG1982" s="466"/>
      <c r="AM1982" s="466"/>
      <c r="AN1982" s="466"/>
      <c r="AO1982" s="466"/>
      <c r="AP1982" s="466"/>
      <c r="AQ1982" s="466"/>
      <c r="AS1982" s="466"/>
    </row>
    <row r="1983" spans="2:45">
      <c r="B1983" s="48">
        <f t="shared" si="1145"/>
        <v>1957</v>
      </c>
      <c r="M1983" s="49" t="e">
        <f t="array" aca="1" ref="M1983" ca="1">IF(AND($B1983 &gt;= M$85, $B1983 &lt;= M$86-14), GEOMEAN(1+OFFSET(IF(M$93, M183, M333), 0, 0, 15, 1))-1, NA())</f>
        <v>#N/A</v>
      </c>
      <c r="X1983" s="49" t="e">
        <f t="array" aca="1" ref="X1983" ca="1">IF(AND($B1983 &gt;= X$85, $B1983 &lt;= X$86-14), GEOMEAN(1+OFFSET(IF(X$93, X183, X333), 0, 0, 15, 1))-1, NA())</f>
        <v>#N/A</v>
      </c>
      <c r="AB1983" s="466"/>
      <c r="AC1983" s="466"/>
      <c r="AD1983" s="466"/>
      <c r="AE1983" s="466"/>
      <c r="AG1983" s="466"/>
      <c r="AM1983" s="466"/>
      <c r="AN1983" s="466"/>
      <c r="AO1983" s="466"/>
      <c r="AP1983" s="466"/>
      <c r="AQ1983" s="466"/>
      <c r="AS1983" s="466"/>
    </row>
    <row r="1984" spans="2:45">
      <c r="B1984" s="48">
        <f t="shared" si="1145"/>
        <v>1958</v>
      </c>
      <c r="M1984" s="49" t="e">
        <f t="array" aca="1" ref="M1984" ca="1">IF(AND($B1984 &gt;= M$85, $B1984 &lt;= M$86-14), GEOMEAN(1+OFFSET(IF(M$93, M184, M334), 0, 0, 15, 1))-1, NA())</f>
        <v>#N/A</v>
      </c>
      <c r="X1984" s="49" t="e">
        <f t="array" aca="1" ref="X1984" ca="1">IF(AND($B1984 &gt;= X$85, $B1984 &lt;= X$86-14), GEOMEAN(1+OFFSET(IF(X$93, X184, X334), 0, 0, 15, 1))-1, NA())</f>
        <v>#N/A</v>
      </c>
      <c r="AB1984" s="466"/>
      <c r="AC1984" s="466"/>
      <c r="AD1984" s="466"/>
      <c r="AE1984" s="466"/>
      <c r="AG1984" s="466"/>
      <c r="AM1984" s="466"/>
      <c r="AN1984" s="466"/>
      <c r="AO1984" s="466"/>
      <c r="AP1984" s="466"/>
      <c r="AQ1984" s="466"/>
      <c r="AS1984" s="466"/>
    </row>
    <row r="1985" spans="2:45">
      <c r="B1985" s="48">
        <f t="shared" si="1145"/>
        <v>1959</v>
      </c>
      <c r="M1985" s="49" t="e">
        <f t="array" aca="1" ref="M1985" ca="1">IF(AND($B1985 &gt;= M$85, $B1985 &lt;= M$86-14), GEOMEAN(1+OFFSET(IF(M$93, M185, M335), 0, 0, 15, 1))-1, NA())</f>
        <v>#N/A</v>
      </c>
      <c r="X1985" s="49" t="e">
        <f t="array" aca="1" ref="X1985" ca="1">IF(AND($B1985 &gt;= X$85, $B1985 &lt;= X$86-14), GEOMEAN(1+OFFSET(IF(X$93, X185, X335), 0, 0, 15, 1))-1, NA())</f>
        <v>#N/A</v>
      </c>
      <c r="AB1985" s="466"/>
      <c r="AC1985" s="466"/>
      <c r="AD1985" s="466"/>
      <c r="AE1985" s="466"/>
      <c r="AG1985" s="466"/>
      <c r="AM1985" s="466"/>
      <c r="AN1985" s="466"/>
      <c r="AO1985" s="466"/>
      <c r="AP1985" s="466"/>
      <c r="AQ1985" s="466"/>
      <c r="AS1985" s="466"/>
    </row>
    <row r="1986" spans="2:45">
      <c r="B1986" s="48">
        <f t="shared" si="1145"/>
        <v>1960</v>
      </c>
      <c r="M1986" s="49" t="e">
        <f t="array" aca="1" ref="M1986" ca="1">IF(AND($B1986 &gt;= M$85, $B1986 &lt;= M$86-14), GEOMEAN(1+OFFSET(IF(M$93, M186, M336), 0, 0, 15, 1))-1, NA())</f>
        <v>#N/A</v>
      </c>
      <c r="X1986" s="49" t="e">
        <f t="array" aca="1" ref="X1986" ca="1">IF(AND($B1986 &gt;= X$85, $B1986 &lt;= X$86-14), GEOMEAN(1+OFFSET(IF(X$93, X186, X336), 0, 0, 15, 1))-1, NA())</f>
        <v>#N/A</v>
      </c>
      <c r="AB1986" s="466"/>
      <c r="AC1986" s="466"/>
      <c r="AD1986" s="466"/>
      <c r="AE1986" s="466"/>
      <c r="AG1986" s="466"/>
      <c r="AM1986" s="466"/>
      <c r="AN1986" s="466"/>
      <c r="AO1986" s="466"/>
      <c r="AP1986" s="466"/>
      <c r="AQ1986" s="466"/>
      <c r="AS1986" s="466"/>
    </row>
    <row r="1987" spans="2:45">
      <c r="B1987" s="48">
        <f t="shared" si="1145"/>
        <v>1961</v>
      </c>
      <c r="M1987" s="49" t="e">
        <f t="array" aca="1" ref="M1987" ca="1">IF(AND($B1987 &gt;= M$85, $B1987 &lt;= M$86-14), GEOMEAN(1+OFFSET(IF(M$93, M187, M337), 0, 0, 15, 1))-1, NA())</f>
        <v>#N/A</v>
      </c>
      <c r="X1987" s="49" t="e">
        <f t="array" aca="1" ref="X1987" ca="1">IF(AND($B1987 &gt;= X$85, $B1987 &lt;= X$86-14), GEOMEAN(1+OFFSET(IF(X$93, X187, X337), 0, 0, 15, 1))-1, NA())</f>
        <v>#N/A</v>
      </c>
      <c r="AB1987" s="466"/>
      <c r="AC1987" s="466"/>
      <c r="AD1987" s="466"/>
      <c r="AE1987" s="466"/>
      <c r="AG1987" s="466"/>
      <c r="AM1987" s="466"/>
      <c r="AN1987" s="466"/>
      <c r="AO1987" s="466"/>
      <c r="AP1987" s="466"/>
      <c r="AQ1987" s="466"/>
      <c r="AS1987" s="466"/>
    </row>
    <row r="1988" spans="2:45">
      <c r="B1988" s="48">
        <f t="shared" si="1145"/>
        <v>1962</v>
      </c>
      <c r="M1988" s="49" t="e">
        <f t="array" aca="1" ref="M1988" ca="1">IF(AND($B1988 &gt;= M$85, $B1988 &lt;= M$86-14), GEOMEAN(1+OFFSET(IF(M$93, M188, M338), 0, 0, 15, 1))-1, NA())</f>
        <v>#N/A</v>
      </c>
      <c r="X1988" s="49" t="e">
        <f t="array" aca="1" ref="X1988" ca="1">IF(AND($B1988 &gt;= X$85, $B1988 &lt;= X$86-14), GEOMEAN(1+OFFSET(IF(X$93, X188, X338), 0, 0, 15, 1))-1, NA())</f>
        <v>#N/A</v>
      </c>
      <c r="AB1988" s="466"/>
      <c r="AC1988" s="466"/>
      <c r="AD1988" s="466"/>
      <c r="AE1988" s="466"/>
      <c r="AG1988" s="466"/>
      <c r="AM1988" s="466"/>
      <c r="AN1988" s="466"/>
      <c r="AO1988" s="466"/>
      <c r="AP1988" s="466"/>
      <c r="AQ1988" s="466"/>
      <c r="AS1988" s="466"/>
    </row>
    <row r="1989" spans="2:45">
      <c r="B1989" s="48">
        <f t="shared" si="1145"/>
        <v>1963</v>
      </c>
      <c r="M1989" s="49" t="e">
        <f t="array" aca="1" ref="M1989" ca="1">IF(AND($B1989 &gt;= M$85, $B1989 &lt;= M$86-14), GEOMEAN(1+OFFSET(IF(M$93, M189, M339), 0, 0, 15, 1))-1, NA())</f>
        <v>#N/A</v>
      </c>
      <c r="X1989" s="49" t="e">
        <f t="array" aca="1" ref="X1989" ca="1">IF(AND($B1989 &gt;= X$85, $B1989 &lt;= X$86-14), GEOMEAN(1+OFFSET(IF(X$93, X189, X339), 0, 0, 15, 1))-1, NA())</f>
        <v>#N/A</v>
      </c>
      <c r="AB1989" s="466"/>
      <c r="AC1989" s="466"/>
      <c r="AD1989" s="466"/>
      <c r="AE1989" s="466"/>
      <c r="AG1989" s="466"/>
      <c r="AM1989" s="466"/>
      <c r="AN1989" s="466"/>
      <c r="AO1989" s="466"/>
      <c r="AP1989" s="466"/>
      <c r="AQ1989" s="466"/>
      <c r="AS1989" s="466"/>
    </row>
    <row r="1990" spans="2:45">
      <c r="B1990" s="48">
        <f t="shared" si="1145"/>
        <v>1964</v>
      </c>
      <c r="M1990" s="49" t="e">
        <f t="array" aca="1" ref="M1990" ca="1">IF(AND($B1990 &gt;= M$85, $B1990 &lt;= M$86-14), GEOMEAN(1+OFFSET(IF(M$93, M190, M340), 0, 0, 15, 1))-1, NA())</f>
        <v>#N/A</v>
      </c>
      <c r="X1990" s="49" t="e">
        <f t="array" aca="1" ref="X1990" ca="1">IF(AND($B1990 &gt;= X$85, $B1990 &lt;= X$86-14), GEOMEAN(1+OFFSET(IF(X$93, X190, X340), 0, 0, 15, 1))-1, NA())</f>
        <v>#N/A</v>
      </c>
      <c r="AB1990" s="466"/>
      <c r="AC1990" s="466"/>
      <c r="AD1990" s="466"/>
      <c r="AE1990" s="466"/>
      <c r="AG1990" s="466"/>
      <c r="AM1990" s="466"/>
      <c r="AN1990" s="466"/>
      <c r="AO1990" s="466"/>
      <c r="AP1990" s="466"/>
      <c r="AQ1990" s="466"/>
      <c r="AS1990" s="466"/>
    </row>
    <row r="1991" spans="2:45">
      <c r="B1991" s="48">
        <f t="shared" si="1145"/>
        <v>1965</v>
      </c>
      <c r="M1991" s="49" t="e">
        <f t="array" aca="1" ref="M1991" ca="1">IF(AND($B1991 &gt;= M$85, $B1991 &lt;= M$86-14), GEOMEAN(1+OFFSET(IF(M$93, M191, M341), 0, 0, 15, 1))-1, NA())</f>
        <v>#N/A</v>
      </c>
      <c r="X1991" s="49" t="e">
        <f t="array" aca="1" ref="X1991" ca="1">IF(AND($B1991 &gt;= X$85, $B1991 &lt;= X$86-14), GEOMEAN(1+OFFSET(IF(X$93, X191, X341), 0, 0, 15, 1))-1, NA())</f>
        <v>#N/A</v>
      </c>
      <c r="AB1991" s="466"/>
      <c r="AC1991" s="466"/>
      <c r="AD1991" s="466"/>
      <c r="AE1991" s="466"/>
      <c r="AG1991" s="466"/>
      <c r="AM1991" s="466"/>
      <c r="AN1991" s="466"/>
      <c r="AO1991" s="466"/>
      <c r="AP1991" s="466"/>
      <c r="AQ1991" s="466"/>
      <c r="AS1991" s="466"/>
    </row>
    <row r="1992" spans="2:45">
      <c r="B1992" s="48">
        <f t="shared" si="1145"/>
        <v>1966</v>
      </c>
      <c r="M1992" s="49" t="e">
        <f t="array" aca="1" ref="M1992" ca="1">IF(AND($B1992 &gt;= M$85, $B1992 &lt;= M$86-14), GEOMEAN(1+OFFSET(IF(M$93, M192, M342), 0, 0, 15, 1))-1, NA())</f>
        <v>#N/A</v>
      </c>
      <c r="X1992" s="49" t="e">
        <f t="array" aca="1" ref="X1992" ca="1">IF(AND($B1992 &gt;= X$85, $B1992 &lt;= X$86-14), GEOMEAN(1+OFFSET(IF(X$93, X192, X342), 0, 0, 15, 1))-1, NA())</f>
        <v>#N/A</v>
      </c>
      <c r="AB1992" s="466"/>
      <c r="AC1992" s="466"/>
      <c r="AD1992" s="466"/>
      <c r="AE1992" s="466"/>
      <c r="AG1992" s="466"/>
      <c r="AM1992" s="466"/>
      <c r="AN1992" s="466"/>
      <c r="AO1992" s="466"/>
      <c r="AP1992" s="466"/>
      <c r="AQ1992" s="466"/>
      <c r="AS1992" s="466"/>
    </row>
    <row r="1993" spans="2:45">
      <c r="B1993" s="48">
        <f t="shared" si="1145"/>
        <v>1967</v>
      </c>
      <c r="M1993" s="49" t="e">
        <f t="array" aca="1" ref="M1993" ca="1">IF(AND($B1993 &gt;= M$85, $B1993 &lt;= M$86-14), GEOMEAN(1+OFFSET(IF(M$93, M193, M343), 0, 0, 15, 1))-1, NA())</f>
        <v>#N/A</v>
      </c>
      <c r="X1993" s="49" t="e">
        <f t="array" aca="1" ref="X1993" ca="1">IF(AND($B1993 &gt;= X$85, $B1993 &lt;= X$86-14), GEOMEAN(1+OFFSET(IF(X$93, X193, X343), 0, 0, 15, 1))-1, NA())</f>
        <v>#N/A</v>
      </c>
      <c r="AB1993" s="466"/>
      <c r="AC1993" s="466"/>
      <c r="AD1993" s="466"/>
      <c r="AE1993" s="466"/>
      <c r="AG1993" s="466"/>
      <c r="AM1993" s="466"/>
      <c r="AN1993" s="466"/>
      <c r="AO1993" s="466"/>
      <c r="AP1993" s="466"/>
      <c r="AQ1993" s="466"/>
      <c r="AS1993" s="466"/>
    </row>
    <row r="1994" spans="2:45">
      <c r="B1994" s="48">
        <f t="shared" si="1145"/>
        <v>1968</v>
      </c>
      <c r="M1994" s="49" t="e">
        <f t="array" aca="1" ref="M1994" ca="1">IF(AND($B1994 &gt;= M$85, $B1994 &lt;= M$86-14), GEOMEAN(1+OFFSET(IF(M$93, M194, M344), 0, 0, 15, 1))-1, NA())</f>
        <v>#N/A</v>
      </c>
      <c r="X1994" s="49" t="e">
        <f t="array" aca="1" ref="X1994" ca="1">IF(AND($B1994 &gt;= X$85, $B1994 &lt;= X$86-14), GEOMEAN(1+OFFSET(IF(X$93, X194, X344), 0, 0, 15, 1))-1, NA())</f>
        <v>#N/A</v>
      </c>
      <c r="AB1994" s="466"/>
      <c r="AC1994" s="466"/>
      <c r="AD1994" s="466"/>
      <c r="AE1994" s="466"/>
      <c r="AG1994" s="466"/>
      <c r="AM1994" s="466"/>
      <c r="AN1994" s="466"/>
      <c r="AO1994" s="466"/>
      <c r="AP1994" s="466"/>
      <c r="AQ1994" s="466"/>
      <c r="AS1994" s="466"/>
    </row>
    <row r="1995" spans="2:45">
      <c r="B1995" s="48">
        <f t="shared" si="1145"/>
        <v>1969</v>
      </c>
      <c r="M1995" s="49" t="e">
        <f t="array" aca="1" ref="M1995" ca="1">IF(AND($B1995 &gt;= M$85, $B1995 &lt;= M$86-14), GEOMEAN(1+OFFSET(IF(M$93, M195, M345), 0, 0, 15, 1))-1, NA())</f>
        <v>#N/A</v>
      </c>
      <c r="X1995" s="49" t="e">
        <f t="array" aca="1" ref="X1995" ca="1">IF(AND($B1995 &gt;= X$85, $B1995 &lt;= X$86-14), GEOMEAN(1+OFFSET(IF(X$93, X195, X345), 0, 0, 15, 1))-1, NA())</f>
        <v>#N/A</v>
      </c>
      <c r="AB1995" s="466"/>
      <c r="AC1995" s="466"/>
      <c r="AD1995" s="466"/>
      <c r="AE1995" s="466"/>
      <c r="AG1995" s="466"/>
      <c r="AM1995" s="466"/>
      <c r="AN1995" s="466"/>
      <c r="AO1995" s="466"/>
      <c r="AP1995" s="466"/>
      <c r="AQ1995" s="466"/>
      <c r="AS1995" s="466"/>
    </row>
    <row r="1996" spans="2:45">
      <c r="B1996" s="48">
        <f t="shared" si="1145"/>
        <v>1970</v>
      </c>
      <c r="M1996" s="49">
        <f t="array" aca="1" ref="M1996" ca="1">IF(AND($B1996 &gt;= M$85, $B1996 &lt;= M$86-14), GEOMEAN(1+OFFSET(IF(M$93, M196, M346), 0, 0, 15, 1))-1, NA())</f>
        <v>9.1298160374346349E-2</v>
      </c>
      <c r="X1996" s="49" t="e">
        <f t="array" aca="1" ref="X1996" ca="1">IF(AND($B1996 &gt;= X$85, $B1996 &lt;= X$86-14), GEOMEAN(1+OFFSET(IF(X$93, X196, X346), 0, 0, 15, 1))-1, NA())</f>
        <v>#N/A</v>
      </c>
      <c r="AB1996" s="466"/>
      <c r="AC1996" s="466"/>
      <c r="AD1996" s="466"/>
      <c r="AE1996" s="466"/>
      <c r="AG1996" s="466"/>
      <c r="AM1996" s="466"/>
      <c r="AN1996" s="466"/>
      <c r="AO1996" s="466"/>
      <c r="AP1996" s="466"/>
      <c r="AQ1996" s="466"/>
      <c r="AS1996" s="466"/>
    </row>
    <row r="1997" spans="2:45">
      <c r="B1997" s="48">
        <f t="shared" si="1145"/>
        <v>1971</v>
      </c>
      <c r="M1997" s="49">
        <f t="array" aca="1" ref="M1997" ca="1">IF(AND($B1997 &gt;= M$85, $B1997 &lt;= M$86-14), GEOMEAN(1+OFFSET(IF(M$93, M197, M347), 0, 0, 15, 1))-1, NA())</f>
        <v>0.11451396721101847</v>
      </c>
      <c r="X1997" s="49" t="e">
        <f t="array" aca="1" ref="X1997" ca="1">IF(AND($B1997 &gt;= X$85, $B1997 &lt;= X$86-14), GEOMEAN(1+OFFSET(IF(X$93, X197, X347), 0, 0, 15, 1))-1, NA())</f>
        <v>#N/A</v>
      </c>
      <c r="AB1997" s="466"/>
      <c r="AC1997" s="466"/>
      <c r="AD1997" s="466"/>
      <c r="AE1997" s="466"/>
      <c r="AG1997" s="466"/>
      <c r="AM1997" s="466"/>
      <c r="AN1997" s="466"/>
      <c r="AO1997" s="466"/>
      <c r="AP1997" s="466"/>
      <c r="AQ1997" s="466"/>
      <c r="AS1997" s="466"/>
    </row>
    <row r="1998" spans="2:45">
      <c r="B1998" s="48">
        <f t="shared" si="1145"/>
        <v>1972</v>
      </c>
      <c r="M1998" s="49">
        <f t="array" aca="1" ref="M1998" ca="1">IF(AND($B1998 &gt;= M$85, $B1998 &lt;= M$86-14), GEOMEAN(1+OFFSET(IF(M$93, M198, M348), 0, 0, 15, 1))-1, NA())</f>
        <v>0.12143778434419206</v>
      </c>
      <c r="X1998" s="49" t="e">
        <f t="array" aca="1" ref="X1998" ca="1">IF(AND($B1998 &gt;= X$85, $B1998 &lt;= X$86-14), GEOMEAN(1+OFFSET(IF(X$93, X198, X348), 0, 0, 15, 1))-1, NA())</f>
        <v>#N/A</v>
      </c>
      <c r="AB1998" s="466"/>
      <c r="AC1998" s="466"/>
      <c r="AD1998" s="466"/>
      <c r="AE1998" s="466"/>
      <c r="AG1998" s="466"/>
      <c r="AM1998" s="466"/>
      <c r="AN1998" s="466"/>
      <c r="AO1998" s="466"/>
      <c r="AP1998" s="466"/>
      <c r="AQ1998" s="466"/>
      <c r="AS1998" s="466"/>
    </row>
    <row r="1999" spans="2:45">
      <c r="B1999" s="48">
        <f t="shared" si="1145"/>
        <v>1973</v>
      </c>
      <c r="M1999" s="49">
        <f t="array" aca="1" ref="M1999" ca="1">IF(AND($B1999 &gt;= M$85, $B1999 &lt;= M$86-14), GEOMEAN(1+OFFSET(IF(M$93, M199, M349), 0, 0, 15, 1))-1, NA())</f>
        <v>0.11334560703113494</v>
      </c>
      <c r="X1999" s="49" t="e">
        <f t="array" aca="1" ref="X1999" ca="1">IF(AND($B1999 &gt;= X$85, $B1999 &lt;= X$86-14), GEOMEAN(1+OFFSET(IF(X$93, X199, X349), 0, 0, 15, 1))-1, NA())</f>
        <v>#N/A</v>
      </c>
      <c r="AB1999" s="466"/>
      <c r="AC1999" s="466"/>
      <c r="AD1999" s="466"/>
      <c r="AE1999" s="466"/>
      <c r="AG1999" s="466"/>
      <c r="AM1999" s="466"/>
      <c r="AN1999" s="466"/>
      <c r="AO1999" s="466"/>
      <c r="AP1999" s="466"/>
      <c r="AQ1999" s="466"/>
      <c r="AS1999" s="466"/>
    </row>
    <row r="2000" spans="2:45">
      <c r="B2000" s="48">
        <f t="shared" si="1145"/>
        <v>1974</v>
      </c>
      <c r="M2000" s="49">
        <f t="array" aca="1" ref="M2000" ca="1">IF(AND($B2000 &gt;= M$85, $B2000 &lt;= M$86-14), GEOMEAN(1+OFFSET(IF(M$93, M200, M350), 0, 0, 15, 1))-1, NA())</f>
        <v>0.13551293705950496</v>
      </c>
      <c r="X2000" s="49" t="e">
        <f t="array" aca="1" ref="X2000" ca="1">IF(AND($B2000 &gt;= X$85, $B2000 &lt;= X$86-14), GEOMEAN(1+OFFSET(IF(X$93, X200, X350), 0, 0, 15, 1))-1, NA())</f>
        <v>#N/A</v>
      </c>
      <c r="AB2000" s="466"/>
      <c r="AC2000" s="466"/>
      <c r="AD2000" s="466"/>
      <c r="AE2000" s="466"/>
      <c r="AG2000" s="466"/>
      <c r="AM2000" s="466"/>
      <c r="AN2000" s="466"/>
      <c r="AO2000" s="466"/>
      <c r="AP2000" s="466"/>
      <c r="AQ2000" s="466"/>
      <c r="AS2000" s="466"/>
    </row>
    <row r="2001" spans="2:45">
      <c r="B2001" s="48">
        <f t="shared" si="1145"/>
        <v>1975</v>
      </c>
      <c r="M2001" s="49">
        <f t="array" aca="1" ref="M2001" ca="1">IF(AND($B2001 &gt;= M$85, $B2001 &lt;= M$86-14), GEOMEAN(1+OFFSET(IF(M$93, M201, M351), 0, 0, 15, 1))-1, NA())</f>
        <v>0.16550474650616365</v>
      </c>
      <c r="X2001" s="49" t="e">
        <f t="array" aca="1" ref="X2001" ca="1">IF(AND($B2001 &gt;= X$85, $B2001 &lt;= X$86-14), GEOMEAN(1+OFFSET(IF(X$93, X201, X351), 0, 0, 15, 1))-1, NA())</f>
        <v>#N/A</v>
      </c>
      <c r="AB2001" s="466"/>
      <c r="AC2001" s="466"/>
      <c r="AD2001" s="466"/>
      <c r="AE2001" s="466"/>
      <c r="AG2001" s="466"/>
      <c r="AM2001" s="466"/>
      <c r="AN2001" s="466"/>
      <c r="AO2001" s="466"/>
      <c r="AP2001" s="466"/>
      <c r="AQ2001" s="466"/>
      <c r="AS2001" s="466"/>
    </row>
    <row r="2002" spans="2:45">
      <c r="B2002" s="48">
        <f t="shared" si="1145"/>
        <v>1976</v>
      </c>
      <c r="M2002" s="49">
        <f t="array" aca="1" ref="M2002" ca="1">IF(AND($B2002 &gt;= M$85, $B2002 &lt;= M$86-14), GEOMEAN(1+OFFSET(IF(M$93, M202, M352), 0, 0, 15, 1))-1, NA())</f>
        <v>0.13877026774038126</v>
      </c>
      <c r="X2002" s="49" t="e">
        <f t="array" aca="1" ref="X2002" ca="1">IF(AND($B2002 &gt;= X$85, $B2002 &lt;= X$86-14), GEOMEAN(1+OFFSET(IF(X$93, X202, X352), 0, 0, 15, 1))-1, NA())</f>
        <v>#N/A</v>
      </c>
      <c r="AB2002" s="466"/>
      <c r="AC2002" s="466"/>
      <c r="AD2002" s="466"/>
      <c r="AE2002" s="466"/>
      <c r="AG2002" s="466"/>
      <c r="AM2002" s="466"/>
      <c r="AN2002" s="466"/>
      <c r="AO2002" s="466"/>
      <c r="AP2002" s="466"/>
      <c r="AQ2002" s="466"/>
      <c r="AS2002" s="466"/>
    </row>
    <row r="2003" spans="2:45">
      <c r="B2003" s="48">
        <f t="shared" si="1145"/>
        <v>1977</v>
      </c>
      <c r="M2003" s="49">
        <f t="array" aca="1" ref="M2003" ca="1">IF(AND($B2003 &gt;= M$85, $B2003 &lt;= M$86-14), GEOMEAN(1+OFFSET(IF(M$93, M203, M353), 0, 0, 15, 1))-1, NA())</f>
        <v>0.1433497997849722</v>
      </c>
      <c r="X2003" s="49" t="e">
        <f t="array" aca="1" ref="X2003" ca="1">IF(AND($B2003 &gt;= X$85, $B2003 &lt;= X$86-14), GEOMEAN(1+OFFSET(IF(X$93, X203, X353), 0, 0, 15, 1))-1, NA())</f>
        <v>#N/A</v>
      </c>
      <c r="AB2003" s="466"/>
      <c r="AC2003" s="466"/>
      <c r="AD2003" s="466"/>
      <c r="AE2003" s="466"/>
      <c r="AG2003" s="466"/>
      <c r="AM2003" s="466"/>
      <c r="AN2003" s="466"/>
      <c r="AO2003" s="466"/>
      <c r="AP2003" s="466"/>
      <c r="AQ2003" s="466"/>
      <c r="AS2003" s="466"/>
    </row>
    <row r="2004" spans="2:45">
      <c r="B2004" s="48">
        <f t="shared" si="1145"/>
        <v>1978</v>
      </c>
      <c r="M2004" s="49">
        <f t="array" aca="1" ref="M2004" ca="1">IF(AND($B2004 &gt;= M$85, $B2004 &lt;= M$86-14), GEOMEAN(1+OFFSET(IF(M$93, M204, M354), 0, 0, 15, 1))-1, NA())</f>
        <v>0.14308983202022674</v>
      </c>
      <c r="X2004" s="49" t="e">
        <f t="array" aca="1" ref="X2004" ca="1">IF(AND($B2004 &gt;= X$85, $B2004 &lt;= X$86-14), GEOMEAN(1+OFFSET(IF(X$93, X204, X354), 0, 0, 15, 1))-1, NA())</f>
        <v>#N/A</v>
      </c>
      <c r="AB2004" s="466"/>
      <c r="AC2004" s="466"/>
      <c r="AD2004" s="466"/>
      <c r="AE2004" s="466"/>
      <c r="AG2004" s="466"/>
      <c r="AM2004" s="466"/>
      <c r="AN2004" s="466"/>
      <c r="AO2004" s="466"/>
      <c r="AP2004" s="466"/>
      <c r="AQ2004" s="466"/>
      <c r="AS2004" s="466"/>
    </row>
    <row r="2005" spans="2:45">
      <c r="B2005" s="48">
        <f t="shared" si="1145"/>
        <v>1979</v>
      </c>
      <c r="M2005" s="49">
        <f t="array" aca="1" ref="M2005" ca="1">IF(AND($B2005 &gt;= M$85, $B2005 &lt;= M$86-14), GEOMEAN(1+OFFSET(IF(M$93, M205, M355), 0, 0, 15, 1))-1, NA())</f>
        <v>0.14588375079850846</v>
      </c>
      <c r="X2005" s="49" t="e">
        <f t="array" aca="1" ref="X2005" ca="1">IF(AND($B2005 &gt;= X$85, $B2005 &lt;= X$86-14), GEOMEAN(1+OFFSET(IF(X$93, X205, X355), 0, 0, 15, 1))-1, NA())</f>
        <v>#N/A</v>
      </c>
      <c r="AB2005" s="466"/>
      <c r="AC2005" s="466"/>
      <c r="AD2005" s="466"/>
      <c r="AE2005" s="466"/>
      <c r="AG2005" s="466"/>
      <c r="AM2005" s="466"/>
      <c r="AN2005" s="466"/>
      <c r="AO2005" s="466"/>
      <c r="AP2005" s="466"/>
      <c r="AQ2005" s="466"/>
      <c r="AS2005" s="466"/>
    </row>
    <row r="2006" spans="2:45">
      <c r="B2006" s="48">
        <f t="shared" si="1145"/>
        <v>1980</v>
      </c>
      <c r="M2006" s="49">
        <f t="array" aca="1" ref="M2006" ca="1">IF(AND($B2006 &gt;= M$85, $B2006 &lt;= M$86-14), GEOMEAN(1+OFFSET(IF(M$93, M206, M356), 0, 0, 15, 1))-1, NA())</f>
        <v>0.13659294592950655</v>
      </c>
      <c r="X2006" s="49" t="e">
        <f t="array" aca="1" ref="X2006" ca="1">IF(AND($B2006 &gt;= X$85, $B2006 &lt;= X$86-14), GEOMEAN(1+OFFSET(IF(X$93, X206, X356), 0, 0, 15, 1))-1, NA())</f>
        <v>#N/A</v>
      </c>
      <c r="AB2006" s="466"/>
      <c r="AC2006" s="466"/>
      <c r="AD2006" s="466"/>
      <c r="AE2006" s="466"/>
      <c r="AG2006" s="466"/>
      <c r="AM2006" s="466"/>
      <c r="AN2006" s="466"/>
      <c r="AO2006" s="466"/>
      <c r="AP2006" s="466"/>
      <c r="AQ2006" s="466"/>
      <c r="AS2006" s="466"/>
    </row>
    <row r="2007" spans="2:45">
      <c r="B2007" s="48">
        <f t="shared" si="1145"/>
        <v>1981</v>
      </c>
      <c r="M2007" s="49">
        <f t="array" aca="1" ref="M2007" ca="1">IF(AND($B2007 &gt;= M$85, $B2007 &lt;= M$86-14), GEOMEAN(1+OFFSET(IF(M$93, M207, M357), 0, 0, 15, 1))-1, NA())</f>
        <v>0.1369225956951583</v>
      </c>
      <c r="X2007" s="49" t="e">
        <f t="array" aca="1" ref="X2007" ca="1">IF(AND($B2007 &gt;= X$85, $B2007 &lt;= X$86-14), GEOMEAN(1+OFFSET(IF(X$93, X207, X357), 0, 0, 15, 1))-1, NA())</f>
        <v>#N/A</v>
      </c>
      <c r="AB2007" s="466"/>
      <c r="AC2007" s="466"/>
      <c r="AD2007" s="466"/>
      <c r="AE2007" s="466"/>
      <c r="AG2007" s="466"/>
      <c r="AM2007" s="466"/>
      <c r="AN2007" s="466"/>
      <c r="AO2007" s="466"/>
      <c r="AP2007" s="466"/>
      <c r="AQ2007" s="466"/>
      <c r="AS2007" s="466"/>
    </row>
    <row r="2008" spans="2:45">
      <c r="B2008" s="48">
        <f t="shared" si="1145"/>
        <v>1982</v>
      </c>
      <c r="M2008" s="49">
        <f t="array" aca="1" ref="M2008" ca="1">IF(AND($B2008 &gt;= M$85, $B2008 &lt;= M$86-14), GEOMEAN(1+OFFSET(IF(M$93, M208, M358), 0, 0, 15, 1))-1, NA())</f>
        <v>0.14769789887572138</v>
      </c>
      <c r="X2008" s="49" t="e">
        <f t="array" aca="1" ref="X2008" ca="1">IF(AND($B2008 &gt;= X$85, $B2008 &lt;= X$86-14), GEOMEAN(1+OFFSET(IF(X$93, X208, X358), 0, 0, 15, 1))-1, NA())</f>
        <v>#N/A</v>
      </c>
      <c r="AB2008" s="466"/>
      <c r="AC2008" s="466"/>
      <c r="AD2008" s="466"/>
      <c r="AE2008" s="466"/>
      <c r="AG2008" s="466"/>
      <c r="AM2008" s="466"/>
      <c r="AN2008" s="466"/>
      <c r="AO2008" s="466"/>
      <c r="AP2008" s="466"/>
      <c r="AQ2008" s="466"/>
      <c r="AS2008" s="466"/>
    </row>
    <row r="2009" spans="2:45">
      <c r="B2009" s="48">
        <f t="shared" si="1145"/>
        <v>1983</v>
      </c>
      <c r="M2009" s="49">
        <f t="array" aca="1" ref="M2009" ca="1">IF(AND($B2009 &gt;= M$85, $B2009 &lt;= M$86-14), GEOMEAN(1+OFFSET(IF(M$93, M209, M359), 0, 0, 15, 1))-1, NA())</f>
        <v>0.14816577026621758</v>
      </c>
      <c r="X2009" s="49" t="e">
        <f t="array" aca="1" ref="X2009" ca="1">IF(AND($B2009 &gt;= X$85, $B2009 &lt;= X$86-14), GEOMEAN(1+OFFSET(IF(X$93, X209, X359), 0, 0, 15, 1))-1, NA())</f>
        <v>#N/A</v>
      </c>
      <c r="AB2009" s="466"/>
      <c r="AC2009" s="466"/>
      <c r="AD2009" s="466"/>
      <c r="AE2009" s="466"/>
      <c r="AG2009" s="466"/>
      <c r="AM2009" s="466"/>
      <c r="AN2009" s="466"/>
      <c r="AO2009" s="466"/>
      <c r="AP2009" s="466"/>
      <c r="AQ2009" s="466"/>
      <c r="AS2009" s="466"/>
    </row>
    <row r="2010" spans="2:45">
      <c r="B2010" s="48">
        <f t="shared" si="1145"/>
        <v>1984</v>
      </c>
      <c r="M2010" s="49">
        <f t="array" aca="1" ref="M2010" ca="1">IF(AND($B2010 &gt;= M$85, $B2010 &lt;= M$86-14), GEOMEAN(1+OFFSET(IF(M$93, M210, M360), 0, 0, 15, 1))-1, NA())</f>
        <v>0.14714504191636402</v>
      </c>
      <c r="X2010" s="49" t="e">
        <f t="array" aca="1" ref="X2010" ca="1">IF(AND($B2010 &gt;= X$85, $B2010 &lt;= X$86-14), GEOMEAN(1+OFFSET(IF(X$93, X210, X360), 0, 0, 15, 1))-1, NA())</f>
        <v>#N/A</v>
      </c>
      <c r="AB2010" s="466"/>
      <c r="AC2010" s="466"/>
      <c r="AD2010" s="466"/>
      <c r="AE2010" s="466"/>
      <c r="AG2010" s="466"/>
      <c r="AM2010" s="466"/>
      <c r="AN2010" s="466"/>
      <c r="AO2010" s="466"/>
      <c r="AP2010" s="466"/>
      <c r="AQ2010" s="466"/>
      <c r="AS2010" s="466"/>
    </row>
    <row r="2011" spans="2:45">
      <c r="B2011" s="48">
        <f t="shared" si="1145"/>
        <v>1985</v>
      </c>
      <c r="M2011" s="49">
        <f t="array" aca="1" ref="M2011" ca="1">IF(AND($B2011 &gt;= M$85, $B2011 &lt;= M$86-14), GEOMEAN(1+OFFSET(IF(M$93, M211, M361), 0, 0, 15, 1))-1, NA())</f>
        <v>0.15714499379234392</v>
      </c>
      <c r="X2011" s="49">
        <f t="array" aca="1" ref="X2011" ca="1">IF(AND($B2011 &gt;= X$85, $B2011 &lt;= X$86-14), GEOMEAN(1+OFFSET(IF(X$93, X211, X361), 0, 0, 15, 1))-1, NA())</f>
        <v>0.14563084108125501</v>
      </c>
      <c r="AB2011" s="466"/>
      <c r="AC2011" s="466"/>
      <c r="AD2011" s="466"/>
      <c r="AE2011" s="466"/>
      <c r="AG2011" s="466"/>
      <c r="AM2011" s="466"/>
      <c r="AN2011" s="466"/>
      <c r="AO2011" s="466"/>
      <c r="AP2011" s="466"/>
      <c r="AQ2011" s="466"/>
      <c r="AS2011" s="466"/>
    </row>
    <row r="2012" spans="2:45">
      <c r="B2012" s="48">
        <f t="shared" si="1145"/>
        <v>1986</v>
      </c>
      <c r="M2012" s="49">
        <f t="array" aca="1" ref="M2012" ca="1">IF(AND($B2012 &gt;= M$85, $B2012 &lt;= M$86-14), GEOMEAN(1+OFFSET(IF(M$93, M212, M362), 0, 0, 15, 1))-1, NA())</f>
        <v>0.12790031039694982</v>
      </c>
      <c r="X2012" s="49">
        <f t="array" aca="1" ref="X2012" ca="1">IF(AND($B2012 &gt;= X$85, $B2012 &lt;= X$86-14), GEOMEAN(1+OFFSET(IF(X$93, X212, X362), 0, 0, 15, 1))-1, NA())</f>
        <v>0.12058034409333285</v>
      </c>
      <c r="AB2012" s="466"/>
      <c r="AC2012" s="466"/>
      <c r="AD2012" s="466"/>
      <c r="AE2012" s="466"/>
      <c r="AG2012" s="466"/>
      <c r="AM2012" s="466"/>
      <c r="AN2012" s="466"/>
      <c r="AO2012" s="466"/>
      <c r="AP2012" s="466"/>
      <c r="AQ2012" s="466"/>
      <c r="AS2012" s="466"/>
    </row>
    <row r="2013" spans="2:45">
      <c r="B2013" s="48">
        <f t="shared" si="1145"/>
        <v>1987</v>
      </c>
      <c r="M2013" s="49">
        <f t="array" aca="1" ref="M2013" ca="1">IF(AND($B2013 &gt;= M$85, $B2013 &lt;= M$86-14), GEOMEAN(1+OFFSET(IF(M$93, M213, M363), 0, 0, 15, 1))-1, NA())</f>
        <v>0.10041959934642275</v>
      </c>
      <c r="X2013" s="49">
        <f t="array" aca="1" ref="X2013" ca="1">IF(AND($B2013 &gt;= X$85, $B2013 &lt;= X$86-14), GEOMEAN(1+OFFSET(IF(X$93, X213, X363), 0, 0, 15, 1))-1, NA())</f>
        <v>9.9293897583338842E-2</v>
      </c>
      <c r="AB2013" s="466"/>
      <c r="AC2013" s="466"/>
      <c r="AD2013" s="466"/>
      <c r="AE2013" s="466"/>
      <c r="AG2013" s="466"/>
      <c r="AM2013" s="466"/>
      <c r="AN2013" s="466"/>
      <c r="AO2013" s="466"/>
      <c r="AP2013" s="466"/>
      <c r="AQ2013" s="466"/>
      <c r="AS2013" s="466"/>
    </row>
    <row r="2014" spans="2:45">
      <c r="B2014" s="48">
        <f t="shared" si="1145"/>
        <v>1988</v>
      </c>
      <c r="M2014" s="49">
        <f t="array" aca="1" ref="M2014" ca="1">IF(AND($B2014 &gt;= M$85, $B2014 &lt;= M$86-14), GEOMEAN(1+OFFSET(IF(M$93, M214, M364), 0, 0, 15, 1))-1, NA())</f>
        <v>8.4252505242150777E-2</v>
      </c>
      <c r="X2014" s="49">
        <f t="array" aca="1" ref="X2014" ca="1">IF(AND($B2014 &gt;= X$85, $B2014 &lt;= X$86-14), GEOMEAN(1+OFFSET(IF(X$93, X214, X364), 0, 0, 15, 1))-1, NA())</f>
        <v>8.479392492686233E-2</v>
      </c>
      <c r="AB2014" s="466"/>
      <c r="AC2014" s="466"/>
      <c r="AD2014" s="466"/>
      <c r="AE2014" s="466"/>
      <c r="AG2014" s="466"/>
      <c r="AM2014" s="466"/>
      <c r="AN2014" s="466"/>
      <c r="AO2014" s="466"/>
      <c r="AP2014" s="466"/>
      <c r="AQ2014" s="466"/>
      <c r="AS2014" s="466"/>
    </row>
    <row r="2015" spans="2:45">
      <c r="B2015" s="48">
        <f t="shared" si="1145"/>
        <v>1989</v>
      </c>
      <c r="M2015" s="49">
        <f t="array" aca="1" ref="M2015" ca="1">IF(AND($B2015 &gt;= M$85, $B2015 &lt;= M$86-14), GEOMEAN(1+OFFSET(IF(M$93, M215, M365), 0, 0, 15, 1))-1, NA())</f>
        <v>9.0138760633681203E-2</v>
      </c>
      <c r="X2015" s="49">
        <f t="array" aca="1" ref="X2015" ca="1">IF(AND($B2015 &gt;= X$85, $B2015 &lt;= X$86-14), GEOMEAN(1+OFFSET(IF(X$93, X215, X365), 0, 0, 15, 1))-1, NA())</f>
        <v>9.0781190058112804E-2</v>
      </c>
      <c r="AB2015" s="466"/>
      <c r="AC2015" s="466"/>
      <c r="AD2015" s="466"/>
      <c r="AE2015" s="466"/>
      <c r="AG2015" s="466"/>
      <c r="AM2015" s="466"/>
      <c r="AN2015" s="466"/>
      <c r="AO2015" s="466"/>
      <c r="AP2015" s="466"/>
      <c r="AQ2015" s="466"/>
      <c r="AS2015" s="466"/>
    </row>
    <row r="2016" spans="2:45">
      <c r="B2016" s="48">
        <f t="shared" si="1145"/>
        <v>1990</v>
      </c>
      <c r="M2016" s="49">
        <f t="array" aca="1" ref="M2016" ca="1">IF(AND($B2016 &gt;= M$85, $B2016 &lt;= M$86-14), GEOMEAN(1+OFFSET(IF(M$93, M216, M366), 0, 0, 15, 1))-1, NA())</f>
        <v>8.5717682345179735E-2</v>
      </c>
      <c r="X2016" s="49">
        <f t="array" aca="1" ref="X2016" ca="1">IF(AND($B2016 &gt;= X$85, $B2016 &lt;= X$86-14), GEOMEAN(1+OFFSET(IF(X$93, X216, X366), 0, 0, 15, 1))-1, NA())</f>
        <v>8.8138954013645021E-2</v>
      </c>
      <c r="AB2016" s="466"/>
      <c r="AC2016" s="466"/>
      <c r="AD2016" s="466"/>
      <c r="AE2016" s="466"/>
      <c r="AG2016" s="466"/>
      <c r="AM2016" s="466"/>
      <c r="AN2016" s="466"/>
      <c r="AO2016" s="466"/>
      <c r="AP2016" s="466"/>
      <c r="AQ2016" s="466"/>
      <c r="AS2016" s="466"/>
    </row>
    <row r="2017" spans="2:45">
      <c r="B2017" s="48">
        <f t="shared" si="1145"/>
        <v>1991</v>
      </c>
      <c r="M2017" s="49">
        <f t="array" aca="1" ref="M2017" ca="1">IF(AND($B2017 &gt;= M$85, $B2017 &lt;= M$86-14), GEOMEAN(1+OFFSET(IF(M$93, M217, M367), 0, 0, 15, 1))-1, NA())</f>
        <v>9.7703944366039019E-2</v>
      </c>
      <c r="X2017" s="49">
        <f t="array" aca="1" ref="X2017" ca="1">IF(AND($B2017 &gt;= X$85, $B2017 &lt;= X$86-14), GEOMEAN(1+OFFSET(IF(X$93, X217, X367), 0, 0, 15, 1))-1, NA())</f>
        <v>9.9677779262085986E-2</v>
      </c>
      <c r="AB2017" s="466"/>
      <c r="AC2017" s="466"/>
      <c r="AD2017" s="466"/>
      <c r="AE2017" s="466"/>
      <c r="AG2017" s="466"/>
      <c r="AM2017" s="466"/>
      <c r="AN2017" s="466"/>
      <c r="AO2017" s="466"/>
      <c r="AP2017" s="466"/>
      <c r="AQ2017" s="466"/>
      <c r="AS2017" s="466"/>
    </row>
    <row r="2018" spans="2:45">
      <c r="B2018" s="48">
        <f t="shared" si="1145"/>
        <v>1992</v>
      </c>
      <c r="M2018" s="49">
        <f t="array" aca="1" ref="M2018" ca="1">IF(AND($B2018 &gt;= M$85, $B2018 &lt;= M$86-14), GEOMEAN(1+OFFSET(IF(M$93, M218, M368), 0, 0, 15, 1))-1, NA())</f>
        <v>9.3055024516438323E-2</v>
      </c>
      <c r="X2018" s="49">
        <f t="array" aca="1" ref="X2018" ca="1">IF(AND($B2018 &gt;= X$85, $B2018 &lt;= X$86-14), GEOMEAN(1+OFFSET(IF(X$93, X218, X368), 0, 0, 15, 1))-1, NA())</f>
        <v>9.3772911305804341E-2</v>
      </c>
      <c r="AB2018" s="466"/>
      <c r="AC2018" s="466"/>
      <c r="AD2018" s="466"/>
      <c r="AE2018" s="466"/>
      <c r="AG2018" s="466"/>
      <c r="AM2018" s="466"/>
      <c r="AN2018" s="466"/>
      <c r="AO2018" s="466"/>
      <c r="AP2018" s="466"/>
      <c r="AQ2018" s="466"/>
      <c r="AS2018" s="466"/>
    </row>
    <row r="2019" spans="2:45">
      <c r="B2019" s="48">
        <f t="shared" si="1145"/>
        <v>1993</v>
      </c>
      <c r="M2019" s="49">
        <f t="array" aca="1" ref="M2019" ca="1">IF(AND($B2019 &gt;= M$85, $B2019 &lt;= M$86-14), GEOMEAN(1+OFFSET(IF(M$93, M219, M369), 0, 0, 15, 1))-1, NA())</f>
        <v>9.7190019858069299E-2</v>
      </c>
      <c r="X2019" s="49">
        <f t="array" aca="1" ref="X2019" ca="1">IF(AND($B2019 &gt;= X$85, $B2019 &lt;= X$86-14), GEOMEAN(1+OFFSET(IF(X$93, X219, X369), 0, 0, 15, 1))-1, NA())</f>
        <v>9.4616547778176407E-2</v>
      </c>
      <c r="AB2019" s="466"/>
      <c r="AC2019" s="466"/>
      <c r="AD2019" s="466"/>
      <c r="AE2019" s="466"/>
      <c r="AG2019" s="466"/>
      <c r="AM2019" s="466"/>
      <c r="AN2019" s="466"/>
      <c r="AO2019" s="466"/>
      <c r="AP2019" s="466"/>
      <c r="AQ2019" s="466"/>
      <c r="AS2019" s="466"/>
    </row>
    <row r="2020" spans="2:45">
      <c r="B2020" s="48">
        <f t="shared" si="1145"/>
        <v>1994</v>
      </c>
      <c r="M2020" s="49">
        <f t="array" aca="1" ref="M2020" ca="1">IF(AND($B2020 &gt;= M$85, $B2020 &lt;= M$86-14), GEOMEAN(1+OFFSET(IF(M$93, M220, M370), 0, 0, 15, 1))-1, NA())</f>
        <v>5.9210295651538791E-2</v>
      </c>
      <c r="X2020" s="49">
        <f t="array" aca="1" ref="X2020" ca="1">IF(AND($B2020 &gt;= X$85, $B2020 &lt;= X$86-14), GEOMEAN(1+OFFSET(IF(X$93, X220, X370), 0, 0, 15, 1))-1, NA())</f>
        <v>6.0507490608074033E-2</v>
      </c>
      <c r="AB2020" s="466"/>
      <c r="AC2020" s="466"/>
      <c r="AD2020" s="466"/>
      <c r="AE2020" s="466"/>
      <c r="AG2020" s="466"/>
      <c r="AM2020" s="466"/>
      <c r="AN2020" s="466"/>
      <c r="AO2020" s="466"/>
      <c r="AP2020" s="466"/>
      <c r="AQ2020" s="466"/>
      <c r="AS2020" s="466"/>
    </row>
    <row r="2021" spans="2:45">
      <c r="B2021" s="48">
        <f t="shared" si="1145"/>
        <v>1995</v>
      </c>
      <c r="M2021" s="49">
        <f t="array" aca="1" ref="M2021" ca="1">IF(AND($B2021 &gt;= M$85, $B2021 &lt;= M$86-14), GEOMEAN(1+OFFSET(IF(M$93, M221, M371), 0, 0, 15, 1))-1, NA())</f>
        <v>7.5123610205313218E-2</v>
      </c>
      <c r="X2021" s="49">
        <f t="array" aca="1" ref="X2021" ca="1">IF(AND($B2021 &gt;= X$85, $B2021 &lt;= X$86-14), GEOMEAN(1+OFFSET(IF(X$93, X221, X371), 0, 0, 15, 1))-1, NA())</f>
        <v>7.4375424727417094E-2</v>
      </c>
      <c r="AB2021" s="466"/>
      <c r="AC2021" s="466"/>
      <c r="AD2021" s="466"/>
      <c r="AE2021" s="466"/>
      <c r="AG2021" s="466"/>
      <c r="AM2021" s="466"/>
      <c r="AN2021" s="466"/>
      <c r="AO2021" s="466"/>
      <c r="AP2021" s="466"/>
      <c r="AQ2021" s="466"/>
      <c r="AS2021" s="466"/>
    </row>
    <row r="2022" spans="2:45">
      <c r="B2022" s="48">
        <f t="shared" si="1145"/>
        <v>1996</v>
      </c>
      <c r="M2022" s="49">
        <f t="array" aca="1" ref="M2022" ca="1">IF(AND($B2022 &gt;= M$85, $B2022 &lt;= M$86-14), GEOMEAN(1+OFFSET(IF(M$93, M222, M372), 0, 0, 15, 1))-1, NA())</f>
        <v>6.840788520523633E-2</v>
      </c>
      <c r="X2022" s="49">
        <f t="array" aca="1" ref="X2022" ca="1">IF(AND($B2022 &gt;= X$85, $B2022 &lt;= X$86-14), GEOMEAN(1+OFFSET(IF(X$93, X222, X372), 0, 0, 15, 1))-1, NA())</f>
        <v>6.9039797089924138E-2</v>
      </c>
      <c r="AB2022" s="466"/>
      <c r="AC2022" s="466"/>
      <c r="AD2022" s="466"/>
      <c r="AE2022" s="466"/>
      <c r="AG2022" s="466"/>
      <c r="AM2022" s="466"/>
      <c r="AN2022" s="466"/>
      <c r="AO2022" s="466"/>
      <c r="AP2022" s="466"/>
      <c r="AQ2022" s="466"/>
      <c r="AS2022" s="466"/>
    </row>
    <row r="2023" spans="2:45">
      <c r="B2023" s="48">
        <f t="shared" si="1145"/>
        <v>1997</v>
      </c>
      <c r="M2023" s="49">
        <f t="array" aca="1" ref="M2023" ca="1">IF(AND($B2023 &gt;= M$85, $B2023 &lt;= M$86-14), GEOMEAN(1+OFFSET(IF(M$93, M223, M373), 0, 0, 15, 1))-1, NA())</f>
        <v>5.8031083755141877E-2</v>
      </c>
      <c r="X2023" s="49">
        <f t="array" aca="1" ref="X2023" ca="1">IF(AND($B2023 &gt;= X$85, $B2023 &lt;= X$86-14), GEOMEAN(1+OFFSET(IF(X$93, X223, X373), 0, 0, 15, 1))-1, NA())</f>
        <v>5.8584653700143541E-2</v>
      </c>
      <c r="AB2023" s="466"/>
      <c r="AC2023" s="466"/>
      <c r="AD2023" s="466"/>
      <c r="AE2023" s="466"/>
      <c r="AG2023" s="466"/>
      <c r="AM2023" s="466"/>
      <c r="AN2023" s="466"/>
      <c r="AO2023" s="466"/>
      <c r="AP2023" s="466"/>
      <c r="AQ2023" s="466"/>
      <c r="AS2023" s="466"/>
    </row>
    <row r="2024" spans="2:45">
      <c r="B2024" s="48">
        <f t="shared" si="1145"/>
        <v>1998</v>
      </c>
      <c r="M2024" s="49">
        <f t="array" aca="1" ref="M2024" ca="1">IF(AND($B2024 &gt;= M$85, $B2024 &lt;= M$86-14), GEOMEAN(1+OFFSET(IF(M$93, M224, M374), 0, 0, 15, 1))-1, NA())</f>
        <v>5.6340490725984793E-2</v>
      </c>
      <c r="X2024" s="49">
        <f t="array" aca="1" ref="X2024" ca="1">IF(AND($B2024 &gt;= X$85, $B2024 &lt;= X$86-14), GEOMEAN(1+OFFSET(IF(X$93, X224, X374), 0, 0, 15, 1))-1, NA())</f>
        <v>5.6727521108385082E-2</v>
      </c>
      <c r="AB2024" s="466"/>
      <c r="AC2024" s="466"/>
      <c r="AD2024" s="466"/>
      <c r="AE2024" s="466"/>
      <c r="AG2024" s="466"/>
      <c r="AM2024" s="466"/>
      <c r="AN2024" s="466"/>
      <c r="AO2024" s="466"/>
      <c r="AP2024" s="466"/>
      <c r="AQ2024" s="466"/>
      <c r="AS2024" s="466"/>
    </row>
    <row r="2025" spans="2:45">
      <c r="B2025" s="48">
        <f t="shared" si="1145"/>
        <v>1999</v>
      </c>
      <c r="M2025" s="49">
        <f t="array" aca="1" ref="M2025" ca="1">IF(AND($B2025 &gt;= M$85, $B2025 &lt;= M$86-14), GEOMEAN(1+OFFSET(IF(M$93, M225, M375), 0, 0, 15, 1))-1, NA())</f>
        <v>5.7937918180711367E-2</v>
      </c>
      <c r="X2025" s="49">
        <f t="array" aca="1" ref="X2025" ca="1">IF(AND($B2025 &gt;= X$85, $B2025 &lt;= X$86-14), GEOMEAN(1+OFFSET(IF(X$93, X225, X375), 0, 0, 15, 1))-1, NA())</f>
        <v>6.2469045018770153E-2</v>
      </c>
      <c r="AB2025" s="466"/>
      <c r="AC2025" s="466"/>
      <c r="AD2025" s="466"/>
      <c r="AE2025" s="466"/>
      <c r="AG2025" s="466"/>
      <c r="AM2025" s="466"/>
      <c r="AN2025" s="466"/>
      <c r="AO2025" s="466"/>
      <c r="AP2025" s="466"/>
      <c r="AQ2025" s="466"/>
      <c r="AS2025" s="466"/>
    </row>
    <row r="2026" spans="2:45">
      <c r="B2026" s="48">
        <f t="shared" ref="B2026:B2043" si="1146">B2025+1</f>
        <v>2000</v>
      </c>
      <c r="M2026" s="49">
        <f t="array" aca="1" ref="M2026" ca="1">IF(AND($B2026 &gt;= M$85, $B2026 &lt;= M$86-14), GEOMEAN(1+OFFSET(IF(M$93, M226, M376), 0, 0, 15, 1))-1, NA())</f>
        <v>4.8862125514928634E-2</v>
      </c>
      <c r="X2026" s="49">
        <f t="array" aca="1" ref="X2026" ca="1">IF(AND($B2026 &gt;= X$85, $B2026 &lt;= X$86-14), GEOMEAN(1+OFFSET(IF(X$93, X226, X376), 0, 0, 15, 1))-1, NA())</f>
        <v>5.3455299405524848E-2</v>
      </c>
      <c r="AB2026" s="466"/>
      <c r="AC2026" s="466"/>
      <c r="AD2026" s="466"/>
      <c r="AE2026" s="466"/>
      <c r="AG2026" s="466"/>
      <c r="AM2026" s="466"/>
      <c r="AN2026" s="466"/>
      <c r="AO2026" s="466"/>
      <c r="AP2026" s="466"/>
      <c r="AQ2026" s="466"/>
      <c r="AS2026" s="466"/>
    </row>
    <row r="2027" spans="2:45">
      <c r="B2027" s="48">
        <f t="shared" si="1146"/>
        <v>2001</v>
      </c>
      <c r="M2027" s="49">
        <f t="array" aca="1" ref="M2027" ca="1">IF(AND($B2027 &gt;= M$85, $B2027 &lt;= M$86-14), GEOMEAN(1+OFFSET(IF(M$93, M227, M377), 0, 0, 15, 1))-1, NA())</f>
        <v>5.3693159459126338E-2</v>
      </c>
      <c r="X2027" s="49">
        <f t="array" aca="1" ref="X2027" ca="1">IF(AND($B2027 &gt;= X$85, $B2027 &lt;= X$86-14), GEOMEAN(1+OFFSET(IF(X$93, X227, X377), 0, 0, 15, 1))-1, NA())</f>
        <v>5.621230083553308E-2</v>
      </c>
      <c r="AB2027" s="466"/>
      <c r="AC2027" s="466"/>
      <c r="AD2027" s="466"/>
      <c r="AE2027" s="466"/>
      <c r="AG2027" s="466"/>
      <c r="AM2027" s="466"/>
      <c r="AN2027" s="466"/>
      <c r="AO2027" s="466"/>
      <c r="AP2027" s="466"/>
      <c r="AQ2027" s="466"/>
      <c r="AS2027" s="466"/>
    </row>
    <row r="2028" spans="2:45">
      <c r="B2028" s="48">
        <f t="shared" si="1146"/>
        <v>2002</v>
      </c>
      <c r="M2028" s="49">
        <f t="array" aca="1" ref="M2028" ca="1">IF(AND($B2028 &gt;= M$85, $B2028 &lt;= M$86-14), GEOMEAN(1+OFFSET(IF(M$93, M228, M378), 0, 0, 15, 1))-1, NA())</f>
        <v>6.655950016687151E-2</v>
      </c>
      <c r="X2028" s="49">
        <f t="array" aca="1" ref="X2028" ca="1">IF(AND($B2028 &gt;= X$85, $B2028 &lt;= X$86-14), GEOMEAN(1+OFFSET(IF(X$93, X228, X378), 0, 0, 15, 1))-1, NA())</f>
        <v>6.5956831892030054E-2</v>
      </c>
      <c r="AB2028" s="466"/>
      <c r="AC2028" s="466"/>
      <c r="AD2028" s="466"/>
      <c r="AE2028" s="466"/>
      <c r="AG2028" s="466"/>
      <c r="AM2028" s="466"/>
      <c r="AN2028" s="466"/>
      <c r="AO2028" s="466"/>
      <c r="AP2028" s="466"/>
      <c r="AQ2028" s="466"/>
      <c r="AS2028" s="466"/>
    </row>
    <row r="2029" spans="2:45">
      <c r="B2029" s="48">
        <f t="shared" si="1146"/>
        <v>2003</v>
      </c>
      <c r="M2029" s="49" t="e">
        <f t="array" aca="1" ref="M2029" ca="1">IF(AND($B2029 &gt;= M$85, $B2029 &lt;= M$86-14), GEOMEAN(1+OFFSET(IF(M$93, M229, M379), 0, 0, 15, 1))-1, NA())</f>
        <v>#N/A</v>
      </c>
      <c r="X2029" s="49" t="e">
        <f t="array" aca="1" ref="X2029" ca="1">IF(AND($B2029 &gt;= X$85, $B2029 &lt;= X$86-14), GEOMEAN(1+OFFSET(IF(X$93, X229, X379), 0, 0, 15, 1))-1, NA())</f>
        <v>#N/A</v>
      </c>
      <c r="AB2029" s="466"/>
      <c r="AC2029" s="466"/>
      <c r="AD2029" s="466"/>
      <c r="AE2029" s="466"/>
      <c r="AG2029" s="466"/>
      <c r="AM2029" s="466"/>
      <c r="AN2029" s="466"/>
      <c r="AO2029" s="466"/>
      <c r="AP2029" s="466"/>
      <c r="AQ2029" s="466"/>
      <c r="AS2029" s="466"/>
    </row>
    <row r="2030" spans="2:45">
      <c r="B2030" s="48">
        <f t="shared" si="1146"/>
        <v>2004</v>
      </c>
      <c r="M2030" s="49" t="e">
        <f t="array" aca="1" ref="M2030" ca="1">IF(AND($B2030 &gt;= M$85, $B2030 &lt;= M$86-14), GEOMEAN(1+OFFSET(IF(M$93, M230, M380), 0, 0, 15, 1))-1, NA())</f>
        <v>#N/A</v>
      </c>
      <c r="X2030" s="49" t="e">
        <f t="array" aca="1" ref="X2030" ca="1">IF(AND($B2030 &gt;= X$85, $B2030 &lt;= X$86-14), GEOMEAN(1+OFFSET(IF(X$93, X230, X380), 0, 0, 15, 1))-1, NA())</f>
        <v>#N/A</v>
      </c>
      <c r="AB2030" s="466"/>
      <c r="AC2030" s="466"/>
      <c r="AD2030" s="466"/>
      <c r="AE2030" s="466"/>
      <c r="AG2030" s="466"/>
      <c r="AM2030" s="466"/>
      <c r="AN2030" s="466"/>
      <c r="AO2030" s="466"/>
      <c r="AP2030" s="466"/>
      <c r="AQ2030" s="466"/>
      <c r="AS2030" s="466"/>
    </row>
    <row r="2031" spans="2:45">
      <c r="B2031" s="48">
        <f t="shared" si="1146"/>
        <v>2005</v>
      </c>
      <c r="M2031" s="49" t="e">
        <f t="array" aca="1" ref="M2031" ca="1">IF(AND($B2031 &gt;= M$85, $B2031 &lt;= M$86-14), GEOMEAN(1+OFFSET(IF(M$93, M231, M381), 0, 0, 15, 1))-1, NA())</f>
        <v>#N/A</v>
      </c>
      <c r="X2031" s="49" t="e">
        <f t="array" aca="1" ref="X2031" ca="1">IF(AND($B2031 &gt;= X$85, $B2031 &lt;= X$86-14), GEOMEAN(1+OFFSET(IF(X$93, X231, X381), 0, 0, 15, 1))-1, NA())</f>
        <v>#N/A</v>
      </c>
      <c r="AB2031" s="466"/>
      <c r="AC2031" s="466"/>
      <c r="AD2031" s="466"/>
      <c r="AE2031" s="466"/>
      <c r="AG2031" s="466"/>
      <c r="AM2031" s="466"/>
      <c r="AN2031" s="466"/>
      <c r="AO2031" s="466"/>
      <c r="AP2031" s="466"/>
      <c r="AQ2031" s="466"/>
      <c r="AS2031" s="466"/>
    </row>
    <row r="2032" spans="2:45">
      <c r="B2032" s="48">
        <f t="shared" si="1146"/>
        <v>2006</v>
      </c>
      <c r="M2032" s="49" t="e">
        <f t="array" aca="1" ref="M2032" ca="1">IF(AND($B2032 &gt;= M$85, $B2032 &lt;= M$86-14), GEOMEAN(1+OFFSET(IF(M$93, M232, M382), 0, 0, 15, 1))-1, NA())</f>
        <v>#N/A</v>
      </c>
      <c r="X2032" s="49" t="e">
        <f t="array" aca="1" ref="X2032" ca="1">IF(AND($B2032 &gt;= X$85, $B2032 &lt;= X$86-14), GEOMEAN(1+OFFSET(IF(X$93, X232, X382), 0, 0, 15, 1))-1, NA())</f>
        <v>#N/A</v>
      </c>
      <c r="AB2032" s="466"/>
      <c r="AC2032" s="466"/>
      <c r="AD2032" s="466"/>
      <c r="AE2032" s="466"/>
      <c r="AG2032" s="466"/>
      <c r="AM2032" s="466"/>
      <c r="AN2032" s="466"/>
      <c r="AO2032" s="466"/>
      <c r="AP2032" s="466"/>
      <c r="AQ2032" s="466"/>
      <c r="AS2032" s="466"/>
    </row>
    <row r="2033" spans="1:71">
      <c r="B2033" s="48">
        <f t="shared" si="1146"/>
        <v>2007</v>
      </c>
      <c r="M2033" s="49" t="e">
        <f t="array" aca="1" ref="M2033" ca="1">IF(AND($B2033 &gt;= M$85, $B2033 &lt;= M$86-14), GEOMEAN(1+OFFSET(IF(M$93, M233, M383), 0, 0, 15, 1))-1, NA())</f>
        <v>#N/A</v>
      </c>
      <c r="X2033" s="49" t="e">
        <f t="array" aca="1" ref="X2033" ca="1">IF(AND($B2033 &gt;= X$85, $B2033 &lt;= X$86-14), GEOMEAN(1+OFFSET(IF(X$93, X233, X383), 0, 0, 15, 1))-1, NA())</f>
        <v>#N/A</v>
      </c>
      <c r="AB2033" s="466"/>
      <c r="AC2033" s="466"/>
      <c r="AD2033" s="466"/>
      <c r="AE2033" s="466"/>
      <c r="AG2033" s="466"/>
      <c r="AM2033" s="466"/>
      <c r="AN2033" s="466"/>
      <c r="AO2033" s="466"/>
      <c r="AP2033" s="466"/>
      <c r="AQ2033" s="466"/>
      <c r="AS2033" s="466"/>
    </row>
    <row r="2034" spans="1:71">
      <c r="B2034" s="48">
        <f t="shared" si="1146"/>
        <v>2008</v>
      </c>
      <c r="M2034" s="49" t="e">
        <f t="array" aca="1" ref="M2034" ca="1">IF(AND($B2034 &gt;= M$85, $B2034 &lt;= M$86-14), GEOMEAN(1+OFFSET(IF(M$93, M234, M384), 0, 0, 15, 1))-1, NA())</f>
        <v>#N/A</v>
      </c>
      <c r="X2034" s="49" t="e">
        <f t="array" aca="1" ref="X2034" ca="1">IF(AND($B2034 &gt;= X$85, $B2034 &lt;= X$86-14), GEOMEAN(1+OFFSET(IF(X$93, X234, X384), 0, 0, 15, 1))-1, NA())</f>
        <v>#N/A</v>
      </c>
      <c r="AB2034" s="466"/>
      <c r="AC2034" s="466"/>
      <c r="AD2034" s="466"/>
      <c r="AE2034" s="466"/>
      <c r="AG2034" s="466"/>
      <c r="AM2034" s="466"/>
      <c r="AN2034" s="466"/>
      <c r="AO2034" s="466"/>
      <c r="AP2034" s="466"/>
      <c r="AQ2034" s="466"/>
      <c r="AS2034" s="466"/>
    </row>
    <row r="2035" spans="1:71">
      <c r="B2035" s="48">
        <f t="shared" si="1146"/>
        <v>2009</v>
      </c>
      <c r="M2035" s="49" t="e">
        <f t="array" aca="1" ref="M2035" ca="1">IF(AND($B2035 &gt;= M$85, $B2035 &lt;= M$86-14), GEOMEAN(1+OFFSET(IF(M$93, M235, M385), 0, 0, 15, 1))-1, NA())</f>
        <v>#N/A</v>
      </c>
      <c r="X2035" s="49" t="e">
        <f t="array" aca="1" ref="X2035" ca="1">IF(AND($B2035 &gt;= X$85, $B2035 &lt;= X$86-14), GEOMEAN(1+OFFSET(IF(X$93, X235, X385), 0, 0, 15, 1))-1, NA())</f>
        <v>#N/A</v>
      </c>
      <c r="AB2035" s="466"/>
      <c r="AC2035" s="466"/>
      <c r="AD2035" s="466"/>
      <c r="AE2035" s="466"/>
      <c r="AG2035" s="466"/>
      <c r="AM2035" s="466"/>
      <c r="AN2035" s="466"/>
      <c r="AO2035" s="466"/>
      <c r="AP2035" s="466"/>
      <c r="AQ2035" s="466"/>
      <c r="AS2035" s="466"/>
    </row>
    <row r="2036" spans="1:71">
      <c r="B2036" s="48">
        <f t="shared" si="1146"/>
        <v>2010</v>
      </c>
      <c r="M2036" s="49" t="e">
        <f t="array" aca="1" ref="M2036" ca="1">IF(AND($B2036 &gt;= M$85, $B2036 &lt;= M$86-14), GEOMEAN(1+OFFSET(IF(M$93, M236, M386), 0, 0, 15, 1))-1, NA())</f>
        <v>#N/A</v>
      </c>
      <c r="X2036" s="49" t="e">
        <f t="array" aca="1" ref="X2036" ca="1">IF(AND($B2036 &gt;= X$85, $B2036 &lt;= X$86-14), GEOMEAN(1+OFFSET(IF(X$93, X236, X386), 0, 0, 15, 1))-1, NA())</f>
        <v>#N/A</v>
      </c>
      <c r="AB2036" s="466"/>
      <c r="AC2036" s="466"/>
      <c r="AD2036" s="466"/>
      <c r="AE2036" s="466"/>
      <c r="AG2036" s="466"/>
      <c r="AM2036" s="466"/>
      <c r="AN2036" s="466"/>
      <c r="AO2036" s="466"/>
      <c r="AP2036" s="466"/>
      <c r="AQ2036" s="466"/>
      <c r="AS2036" s="466"/>
    </row>
    <row r="2037" spans="1:71">
      <c r="B2037" s="48">
        <f t="shared" si="1146"/>
        <v>2011</v>
      </c>
      <c r="M2037" s="49" t="e">
        <f t="array" aca="1" ref="M2037" ca="1">IF(AND($B2037 &gt;= M$85, $B2037 &lt;= M$86-14), GEOMEAN(1+OFFSET(IF(M$93, M237, M387), 0, 0, 15, 1))-1, NA())</f>
        <v>#N/A</v>
      </c>
      <c r="X2037" s="49" t="e">
        <f t="array" aca="1" ref="X2037" ca="1">IF(AND($B2037 &gt;= X$85, $B2037 &lt;= X$86-14), GEOMEAN(1+OFFSET(IF(X$93, X237, X387), 0, 0, 15, 1))-1, NA())</f>
        <v>#N/A</v>
      </c>
      <c r="AB2037" s="466"/>
      <c r="AC2037" s="466"/>
      <c r="AD2037" s="466"/>
      <c r="AE2037" s="466"/>
      <c r="AG2037" s="466"/>
      <c r="AM2037" s="466"/>
      <c r="AN2037" s="466"/>
      <c r="AO2037" s="466"/>
      <c r="AP2037" s="466"/>
      <c r="AQ2037" s="466"/>
      <c r="AS2037" s="466"/>
    </row>
    <row r="2038" spans="1:71">
      <c r="B2038" s="48">
        <f t="shared" si="1146"/>
        <v>2012</v>
      </c>
      <c r="M2038" s="49" t="e">
        <f t="array" aca="1" ref="M2038" ca="1">IF(AND($B2038 &gt;= M$85, $B2038 &lt;= M$86-14), GEOMEAN(1+OFFSET(IF(M$93, M238, M388), 0, 0, 15, 1))-1, NA())</f>
        <v>#N/A</v>
      </c>
      <c r="X2038" s="49" t="e">
        <f t="array" aca="1" ref="X2038" ca="1">IF(AND($B2038 &gt;= X$85, $B2038 &lt;= X$86-14), GEOMEAN(1+OFFSET(IF(X$93, X238, X388), 0, 0, 15, 1))-1, NA())</f>
        <v>#N/A</v>
      </c>
      <c r="AB2038" s="466"/>
      <c r="AC2038" s="466"/>
      <c r="AD2038" s="466"/>
      <c r="AE2038" s="466"/>
      <c r="AG2038" s="466"/>
      <c r="AM2038" s="466"/>
      <c r="AN2038" s="466"/>
      <c r="AO2038" s="466"/>
      <c r="AP2038" s="466"/>
      <c r="AQ2038" s="466"/>
      <c r="AS2038" s="466"/>
    </row>
    <row r="2039" spans="1:71">
      <c r="B2039" s="48">
        <f t="shared" si="1146"/>
        <v>2013</v>
      </c>
      <c r="M2039" s="49" t="e">
        <f t="array" aca="1" ref="M2039" ca="1">IF(AND($B2039 &gt;= M$85, $B2039 &lt;= M$86-14), GEOMEAN(1+OFFSET(IF(M$93, M239, M389), 0, 0, 15, 1))-1, NA())</f>
        <v>#N/A</v>
      </c>
      <c r="X2039" s="49" t="e">
        <f t="array" aca="1" ref="X2039" ca="1">IF(AND($B2039 &gt;= X$85, $B2039 &lt;= X$86-14), GEOMEAN(1+OFFSET(IF(X$93, X239, X389), 0, 0, 15, 1))-1, NA())</f>
        <v>#N/A</v>
      </c>
      <c r="AB2039" s="466"/>
      <c r="AC2039" s="466"/>
      <c r="AD2039" s="466"/>
      <c r="AE2039" s="466"/>
      <c r="AG2039" s="466"/>
      <c r="AM2039" s="466"/>
      <c r="AN2039" s="466"/>
      <c r="AO2039" s="466"/>
      <c r="AP2039" s="466"/>
      <c r="AQ2039" s="466"/>
      <c r="AS2039" s="466"/>
    </row>
    <row r="2040" spans="1:71">
      <c r="B2040" s="48">
        <f t="shared" si="1146"/>
        <v>2014</v>
      </c>
      <c r="M2040" s="49" t="e">
        <f t="array" aca="1" ref="M2040" ca="1">IF(AND($B2040 &gt;= M$85, $B2040 &lt;= M$86-14), GEOMEAN(1+OFFSET(IF(M$93, M240, M390), 0, 0, 15, 1))-1, NA())</f>
        <v>#N/A</v>
      </c>
      <c r="X2040" s="49" t="e">
        <f t="array" aca="1" ref="X2040" ca="1">IF(AND($B2040 &gt;= X$85, $B2040 &lt;= X$86-14), GEOMEAN(1+OFFSET(IF(X$93, X240, X390), 0, 0, 15, 1))-1, NA())</f>
        <v>#N/A</v>
      </c>
      <c r="AB2040" s="466"/>
      <c r="AC2040" s="466"/>
      <c r="AD2040" s="466"/>
      <c r="AE2040" s="466"/>
      <c r="AG2040" s="466"/>
      <c r="AM2040" s="466"/>
      <c r="AN2040" s="466"/>
      <c r="AO2040" s="466"/>
      <c r="AP2040" s="466"/>
      <c r="AQ2040" s="466"/>
      <c r="AS2040" s="466"/>
    </row>
    <row r="2041" spans="1:71">
      <c r="B2041" s="48">
        <f t="shared" si="1146"/>
        <v>2015</v>
      </c>
      <c r="M2041" s="49" t="e">
        <f t="array" aca="1" ref="M2041" ca="1">IF(AND($B2041 &gt;= M$85, $B2041 &lt;= M$86-14), GEOMEAN(1+OFFSET(IF(M$93, M241, M391), 0, 0, 15, 1))-1, NA())</f>
        <v>#N/A</v>
      </c>
      <c r="X2041" s="49" t="e">
        <f t="array" aca="1" ref="X2041" ca="1">IF(AND($B2041 &gt;= X$85, $B2041 &lt;= X$86-14), GEOMEAN(1+OFFSET(IF(X$93, X241, X391), 0, 0, 15, 1))-1, NA())</f>
        <v>#N/A</v>
      </c>
      <c r="AB2041" s="466"/>
      <c r="AC2041" s="466"/>
      <c r="AD2041" s="466"/>
      <c r="AE2041" s="466"/>
      <c r="AG2041" s="466"/>
      <c r="AM2041" s="466"/>
      <c r="AN2041" s="466"/>
      <c r="AO2041" s="466"/>
      <c r="AP2041" s="466"/>
      <c r="AQ2041" s="466"/>
      <c r="AS2041" s="466"/>
    </row>
    <row r="2042" spans="1:71">
      <c r="B2042" s="48">
        <f t="shared" si="1146"/>
        <v>2016</v>
      </c>
      <c r="M2042" s="49" t="e">
        <f t="array" aca="1" ref="M2042" ca="1">IF(AND($B2042 &gt;= M$85, $B2042 &lt;= M$86-14), GEOMEAN(1+OFFSET(IF(M$93, M242, M392), 0, 0, 15, 1))-1, NA())</f>
        <v>#N/A</v>
      </c>
      <c r="X2042" s="49" t="e">
        <f t="array" aca="1" ref="X2042" ca="1">IF(AND($B2042 &gt;= X$85, $B2042 &lt;= X$86-14), GEOMEAN(1+OFFSET(IF(X$93, X242, X392), 0, 0, 15, 1))-1, NA())</f>
        <v>#N/A</v>
      </c>
      <c r="AB2042" s="466"/>
      <c r="AC2042" s="466"/>
      <c r="AD2042" s="466"/>
      <c r="AE2042" s="466"/>
      <c r="AG2042" s="466"/>
      <c r="AM2042" s="466"/>
      <c r="AN2042" s="466"/>
      <c r="AO2042" s="466"/>
      <c r="AP2042" s="466"/>
      <c r="AQ2042" s="466"/>
      <c r="AS2042" s="466"/>
    </row>
    <row r="2043" spans="1:71">
      <c r="B2043" s="48">
        <f t="shared" si="1146"/>
        <v>2017</v>
      </c>
      <c r="M2043" s="49" t="e">
        <f t="array" aca="1" ref="M2043" ca="1">IF(AND($B2043 &gt;= M$85, $B2043 &lt;= M$86-14), GEOMEAN(1+OFFSET(IF(M$93, M243, M393), 0, 0, 15, 1))-1, NA())</f>
        <v>#N/A</v>
      </c>
      <c r="X2043" s="49" t="e">
        <f t="array" aca="1" ref="X2043" ca="1">IF(AND($B2043 &gt;= X$85, $B2043 &lt;= X$86-14), GEOMEAN(1+OFFSET(IF(X$93, X243, X393), 0, 0, 15, 1))-1, NA())</f>
        <v>#N/A</v>
      </c>
      <c r="AB2043" s="466"/>
      <c r="AC2043" s="466"/>
      <c r="AD2043" s="466"/>
      <c r="AE2043" s="466"/>
      <c r="AG2043" s="466"/>
      <c r="AM2043" s="466"/>
      <c r="AN2043" s="466"/>
      <c r="AO2043" s="466"/>
      <c r="AP2043" s="466"/>
      <c r="AQ2043" s="466"/>
      <c r="AS2043" s="466"/>
    </row>
    <row r="2046" spans="1:71">
      <c r="A2046" s="534" t="s">
        <v>1124</v>
      </c>
      <c r="B2046" s="308">
        <f>StartYear-1</f>
        <v>1870</v>
      </c>
      <c r="E2046" s="52" t="s">
        <v>954</v>
      </c>
      <c r="I2046" s="466" t="s">
        <v>953</v>
      </c>
      <c r="J2046" s="466" t="s">
        <v>953</v>
      </c>
      <c r="K2046" s="466" t="s">
        <v>953</v>
      </c>
      <c r="M2046" s="155" t="s">
        <v>953</v>
      </c>
      <c r="N2046" s="155" t="s">
        <v>953</v>
      </c>
      <c r="X2046" s="155" t="s">
        <v>953</v>
      </c>
      <c r="Y2046" s="155" t="s">
        <v>953</v>
      </c>
      <c r="AA2046" s="627">
        <f t="array" ref="AA2046">MIN(IF(ISNUMBER(AA$2047:AA$2193), AA$2047:AA$2193))</f>
        <v>4.4738558545259592E-2</v>
      </c>
      <c r="AB2046" s="627">
        <f t="array" ref="AB2046">MIN(IF(ISNUMBER(AB$2047:AB$2193), AB$2047:AB$2193))</f>
        <v>4.9919244584215247E-2</v>
      </c>
      <c r="AC2046" s="627">
        <f t="array" ref="AC2046">MIN(IF(ISNUMBER(AC$2047:AC$2193), AC$2047:AC$2193))</f>
        <v>5.1412798680905508E-2</v>
      </c>
      <c r="AD2046" s="627">
        <f t="array" ref="AD2046">MIN(IF(ISNUMBER(AD$2047:AD$2193), AD$2047:AD$2193))</f>
        <v>5.067656305303448E-2</v>
      </c>
      <c r="AE2046" s="627">
        <f t="array" ref="AE2046">MIN(IF(ISNUMBER(AE$2047:AE$2193), AE$2047:AE$2193))</f>
        <v>4.7026112970568662E-2</v>
      </c>
      <c r="AG2046" s="627">
        <f t="array" ref="AG2046">MIN(IF(ISNUMBER(AG$2047:AG$2193), AG$2047:AG$2193))</f>
        <v>5.8176756786021428E-3</v>
      </c>
      <c r="AM2046" s="627">
        <f t="array" ref="AM2046">MIN(IF(ISNUMBER(AM$2047:AM$2193), AM$2047:AM$2193))</f>
        <v>8.9318983427087786E-2</v>
      </c>
      <c r="AN2046" s="627">
        <f t="array" ref="AN2046">MIN(IF(ISNUMBER(AN$2047:AN$2193), AN$2047:AN$2193))</f>
        <v>6.2550550500349772E-2</v>
      </c>
      <c r="AO2046" s="627">
        <f t="array" ref="AO2046">MIN(IF(ISNUMBER(AO$2047:AO$2193), AO$2047:AO$2193))</f>
        <v>0.10682716151804081</v>
      </c>
      <c r="AP2046" s="627">
        <f t="array" ref="AP2046">MIN(IF(ISNUMBER(AP$2047:AP$2193), AP$2047:AP$2193))</f>
        <v>0.10454365580155035</v>
      </c>
      <c r="AQ2046" s="627">
        <f t="array" ref="AQ2046">MIN(IF(ISNUMBER(AQ$2047:AQ$2193), AQ$2047:AQ$2193))</f>
        <v>6.4991992080813757E-2</v>
      </c>
      <c r="AS2046" s="627">
        <f t="array" ref="AS2046">MIN(IF(ISNUMBER(AS$2047:AS$2193), AS$2047:AS$2193))</f>
        <v>8.6935864745362731E-2</v>
      </c>
      <c r="AU2046" s="627">
        <f t="array" ref="AU2046">MIN(IF(ISNUMBER(AU$2047:AU$2193), AU$2047:AU$2193))</f>
        <v>9.3505840161820855E-2</v>
      </c>
      <c r="AV2046" s="627">
        <f t="array" ref="AV2046">MIN(IF(ISNUMBER(AV$2047:AV$2193), AV$2047:AV$2193))</f>
        <v>8.5859764368901359E-2</v>
      </c>
      <c r="AW2046" s="627">
        <f t="array" ref="AW2046">MIN(IF(ISNUMBER(AW$2047:AW$2193), AW$2047:AW$2193))</f>
        <v>0.10285277789025926</v>
      </c>
      <c r="AX2046" s="627">
        <f t="array" ref="AX2046">MIN(IF(ISNUMBER(AX$2047:AX$2193), AX$2047:AX$2193))</f>
        <v>9.946026991354294E-2</v>
      </c>
      <c r="AY2046" s="627">
        <f t="array" ref="AY2046">MIN(IF(ISNUMBER(AY$2047:AY$2193), AY$2047:AY$2193))</f>
        <v>9.9562844031512165E-2</v>
      </c>
      <c r="AZ2046" s="627">
        <f t="array" ref="AZ2046">MIN(IF(ISNUMBER(AZ$2047:AZ$2193), AZ$2047:AZ$2193))</f>
        <v>9.7215909337916268E-2</v>
      </c>
      <c r="BA2046" s="627">
        <f t="array" ref="BA2046">MIN(IF(ISNUMBER(BA$2047:BA$2193), BA$2047:BA$2193))</f>
        <v>8.9299555383320503E-2</v>
      </c>
      <c r="BB2046" s="627">
        <f t="array" ref="BB2046">MIN(IF(ISNUMBER(BB$2047:BB$2193), BB$2047:BB$2193))</f>
        <v>9.2978386599778792E-2</v>
      </c>
      <c r="BC2046" s="627">
        <f t="array" ref="BC2046">MIN(IF(ISNUMBER(BC$2047:BC$2193), BC$2047:BC$2193))</f>
        <v>0.11645176503772681</v>
      </c>
      <c r="BD2046" s="627">
        <f t="array" ref="BD2046">MIN(IF(ISNUMBER(BD$2047:BD$2193), BD$2047:BD$2193))</f>
        <v>9.0263704514956369E-2</v>
      </c>
      <c r="BE2046" s="627">
        <f t="array" ref="BE2046">MIN(IF(ISNUMBER(BE$2047:BE$2193), BE$2047:BE$2193))</f>
        <v>0.10653201273688646</v>
      </c>
      <c r="BF2046" s="627">
        <f t="array" ref="BF2046">MIN(IF(ISNUMBER(BF$2047:BF$2193), BF$2047:BF$2193))</f>
        <v>8.5683364739590817E-2</v>
      </c>
      <c r="BG2046" s="627">
        <f t="array" ref="BG2046">MIN(IF(ISNUMBER(BG$2047:BG$2193), BG$2047:BG$2193))</f>
        <v>9.863119156076039E-2</v>
      </c>
      <c r="BH2046" s="627">
        <f t="array" ref="BH2046">MIN(IF(ISNUMBER(BH$2047:BH$2193), BH$2047:BH$2193))</f>
        <v>0.10282993158654892</v>
      </c>
      <c r="BI2046" s="627">
        <f t="array" ref="BI2046">MIN(IF(ISNUMBER(BI$2047:BI$2193), BI$2047:BI$2193))</f>
        <v>8.6935864745362731E-2</v>
      </c>
      <c r="BJ2046" s="627">
        <f t="array" ref="BJ2046">MIN(IF(ISNUMBER(BJ$2047:BJ$2193), BJ$2047:BJ$2193))</f>
        <v>0.1029883789409603</v>
      </c>
      <c r="BK2046" s="627">
        <f t="array" ref="BK2046">MIN(IF(ISNUMBER(BK$2047:BK$2193), BK$2047:BK$2193))</f>
        <v>8.9833803803907875E-2</v>
      </c>
      <c r="BL2046" s="627">
        <f t="array" ref="BL2046">MIN(IF(ISNUMBER(BL$2047:BL$2193), BL$2047:BL$2193))</f>
        <v>8.3999517586838365E-2</v>
      </c>
      <c r="BM2046" s="627">
        <f t="array" ref="BM2046">MIN(IF(ISNUMBER(BM$2047:BM$2193), BM$2047:BM$2193))</f>
        <v>9.532753148248882E-2</v>
      </c>
      <c r="BN2046" s="627">
        <f t="array" ref="BN2046">MIN(IF(ISNUMBER(BN$2047:BN$2193), BN$2047:BN$2193))</f>
        <v>9.0397685829332899E-2</v>
      </c>
      <c r="BO2046" s="627">
        <f t="array" ref="BO2046">MIN(IF(ISNUMBER(BO$2047:BO$2193), BO$2047:BO$2193))</f>
        <v>8.9239707388437867E-2</v>
      </c>
      <c r="BP2046" s="627">
        <f t="array" ref="BP2046">MIN(IF(ISNUMBER(BP$2047:BP$2193), BP$2047:BP$2193))</f>
        <v>9.1975488090817945E-2</v>
      </c>
      <c r="BQ2046" s="627">
        <f t="array" ref="BQ2046">MIN(IF(ISNUMBER(BQ$2047:BQ$2193), BQ$2047:BQ$2193))</f>
        <v>6.2550550500349772E-2</v>
      </c>
      <c r="BR2046" s="627">
        <f t="array" ref="BR2046">MIN(IF(ISNUMBER(BR$2047:BR$2193), BR$2047:BR$2193))</f>
        <v>9.424075692206027E-2</v>
      </c>
      <c r="BS2046" s="627">
        <f t="array" ref="BS2046">MIN(IF(ISNUMBER(BS$2047:BS$2193), BS$2047:BS$2193))</f>
        <v>8.6184166349933894E-2</v>
      </c>
    </row>
    <row r="2047" spans="1:71">
      <c r="B2047" s="48">
        <f>B2046+1</f>
        <v>1871</v>
      </c>
      <c r="AA2047" s="49">
        <f>IF($B2047&lt;=AA$85, 1, IF($B2047&lt;=AA$86,  1/(1/AA2046+1/(AA546/AA$84)), NA()))</f>
        <v>1</v>
      </c>
      <c r="AB2047" s="49">
        <f t="shared" ref="AB2047:AG2047" si="1147">IF($B2047&lt;=AB$85, 1, IF($B2047&lt;=AB$86,  1/(1/AB2046+1/(AB546/AB$84)), NA()))</f>
        <v>1</v>
      </c>
      <c r="AC2047" s="49">
        <f t="shared" si="1147"/>
        <v>1</v>
      </c>
      <c r="AD2047" s="49">
        <f t="shared" si="1147"/>
        <v>1</v>
      </c>
      <c r="AE2047" s="49">
        <f t="shared" si="1147"/>
        <v>1</v>
      </c>
      <c r="AG2047" s="49">
        <f t="shared" si="1147"/>
        <v>1</v>
      </c>
      <c r="AM2047" s="49">
        <f t="shared" ref="AM2047" si="1148">IF($B2047&lt;=AM$85, 1, IF($B2047&lt;=AM$86,  1/(1/AM2046+1/(AM546/AM$84)), NA()))</f>
        <v>1</v>
      </c>
      <c r="AN2047" s="49">
        <f t="shared" ref="AN2047" si="1149">IF($B2047&lt;=AN$85, 1, IF($B2047&lt;=AN$86,  1/(1/AN2046+1/(AN546/AN$84)), NA()))</f>
        <v>1</v>
      </c>
      <c r="AO2047" s="49">
        <f t="shared" ref="AO2047" si="1150">IF($B2047&lt;=AO$85, 1, IF($B2047&lt;=AO$86,  1/(1/AO2046+1/(AO546/AO$84)), NA()))</f>
        <v>1</v>
      </c>
      <c r="AP2047" s="49">
        <f t="shared" ref="AP2047" si="1151">IF($B2047&lt;=AP$85, 1, IF($B2047&lt;=AP$86,  1/(1/AP2046+1/(AP546/AP$84)), NA()))</f>
        <v>1</v>
      </c>
      <c r="AQ2047" s="49">
        <f t="shared" ref="AQ2047" si="1152">IF($B2047&lt;=AQ$85, 1, IF($B2047&lt;=AQ$86,  1/(1/AQ2046+1/(AQ546/AQ$84)), NA()))</f>
        <v>1</v>
      </c>
      <c r="AS2047" s="49">
        <f t="shared" ref="AS2047:AU2062" si="1153">IF($B2047&lt;=AS$85, 1, IF($B2047&lt;=AS$86,  1/(1/AS2046+1/(AS546/AS$84)), NA()))</f>
        <v>1</v>
      </c>
      <c r="AU2047" s="49">
        <f t="shared" si="1153"/>
        <v>1</v>
      </c>
      <c r="AV2047" s="49">
        <f t="shared" ref="AV2047:AV2110" si="1154">IF($B2047&lt;=AV$85, 1, IF($B2047&lt;=AV$86,  1/(1/AV2046+1/(AV546/AV$84)), NA()))</f>
        <v>1</v>
      </c>
      <c r="AW2047" s="49">
        <f t="shared" ref="AW2047:AW2110" si="1155">IF($B2047&lt;=AW$85, 1, IF($B2047&lt;=AW$86,  1/(1/AW2046+1/(AW546/AW$84)), NA()))</f>
        <v>1</v>
      </c>
      <c r="AX2047" s="49">
        <f t="shared" ref="AX2047:AX2110" si="1156">IF($B2047&lt;=AX$85, 1, IF($B2047&lt;=AX$86,  1/(1/AX2046+1/(AX546/AX$84)), NA()))</f>
        <v>1</v>
      </c>
      <c r="AY2047" s="49">
        <f t="shared" ref="AY2047:AY2110" si="1157">IF($B2047&lt;=AY$85, 1, IF($B2047&lt;=AY$86,  1/(1/AY2046+1/(AY546/AY$84)), NA()))</f>
        <v>1</v>
      </c>
      <c r="AZ2047" s="49">
        <f t="shared" ref="AZ2047:AZ2110" si="1158">IF($B2047&lt;=AZ$85, 1, IF($B2047&lt;=AZ$86,  1/(1/AZ2046+1/(AZ546/AZ$84)), NA()))</f>
        <v>1</v>
      </c>
      <c r="BA2047" s="49">
        <f t="shared" ref="BA2047:BA2110" si="1159">IF($B2047&lt;=BA$85, 1, IF($B2047&lt;=BA$86,  1/(1/BA2046+1/(BA546/BA$84)), NA()))</f>
        <v>1</v>
      </c>
      <c r="BB2047" s="49">
        <f t="shared" ref="BB2047:BB2110" si="1160">IF($B2047&lt;=BB$85, 1, IF($B2047&lt;=BB$86,  1/(1/BB2046+1/(BB546/BB$84)), NA()))</f>
        <v>1</v>
      </c>
      <c r="BC2047" s="49">
        <f t="shared" ref="BC2047:BC2110" si="1161">IF($B2047&lt;=BC$85, 1, IF($B2047&lt;=BC$86,  1/(1/BC2046+1/(BC546/BC$84)), NA()))</f>
        <v>1</v>
      </c>
      <c r="BD2047" s="49">
        <f t="shared" ref="BD2047:BD2110" si="1162">IF($B2047&lt;=BD$85, 1, IF($B2047&lt;=BD$86,  1/(1/BD2046+1/(BD546/BD$84)), NA()))</f>
        <v>1</v>
      </c>
      <c r="BE2047" s="49">
        <f t="shared" ref="BE2047:BE2110" si="1163">IF($B2047&lt;=BE$85, 1, IF($B2047&lt;=BE$86,  1/(1/BE2046+1/(BE546/BE$84)), NA()))</f>
        <v>1</v>
      </c>
      <c r="BF2047" s="49">
        <f t="shared" ref="BF2047:BF2110" si="1164">IF($B2047&lt;=BF$85, 1, IF($B2047&lt;=BF$86,  1/(1/BF2046+1/(BF546/BF$84)), NA()))</f>
        <v>1</v>
      </c>
      <c r="BG2047" s="49">
        <f t="shared" ref="BG2047:BG2110" si="1165">IF($B2047&lt;=BG$85, 1, IF($B2047&lt;=BG$86,  1/(1/BG2046+1/(BG546/BG$84)), NA()))</f>
        <v>1</v>
      </c>
      <c r="BH2047" s="49">
        <f t="shared" ref="BH2047:BH2110" si="1166">IF($B2047&lt;=BH$85, 1, IF($B2047&lt;=BH$86,  1/(1/BH2046+1/(BH546/BH$84)), NA()))</f>
        <v>1</v>
      </c>
      <c r="BI2047" s="49">
        <f t="shared" ref="BI2047:BI2110" si="1167">IF($B2047&lt;=BI$85, 1, IF($B2047&lt;=BI$86,  1/(1/BI2046+1/(BI546/BI$84)), NA()))</f>
        <v>1</v>
      </c>
      <c r="BJ2047" s="49">
        <f t="shared" ref="BJ2047:BJ2110" si="1168">IF($B2047&lt;=BJ$85, 1, IF($B2047&lt;=BJ$86,  1/(1/BJ2046+1/(BJ546/BJ$84)), NA()))</f>
        <v>1</v>
      </c>
      <c r="BK2047" s="49">
        <f t="shared" ref="BK2047:BK2110" si="1169">IF($B2047&lt;=BK$85, 1, IF($B2047&lt;=BK$86,  1/(1/BK2046+1/(BK546/BK$84)), NA()))</f>
        <v>1</v>
      </c>
      <c r="BL2047" s="49">
        <f t="shared" ref="BL2047:BL2110" si="1170">IF($B2047&lt;=BL$85, 1, IF($B2047&lt;=BL$86,  1/(1/BL2046+1/(BL546/BL$84)), NA()))</f>
        <v>1</v>
      </c>
      <c r="BM2047" s="49">
        <f t="shared" ref="BM2047:BM2110" si="1171">IF($B2047&lt;=BM$85, 1, IF($B2047&lt;=BM$86,  1/(1/BM2046+1/(BM546/BM$84)), NA()))</f>
        <v>1</v>
      </c>
      <c r="BN2047" s="49">
        <f t="shared" ref="BN2047:BN2110" si="1172">IF($B2047&lt;=BN$85, 1, IF($B2047&lt;=BN$86,  1/(1/BN2046+1/(BN546/BN$84)), NA()))</f>
        <v>1</v>
      </c>
      <c r="BO2047" s="49">
        <f t="shared" ref="BO2047:BO2110" si="1173">IF($B2047&lt;=BO$85, 1, IF($B2047&lt;=BO$86,  1/(1/BO2046+1/(BO546/BO$84)), NA()))</f>
        <v>1</v>
      </c>
      <c r="BP2047" s="49">
        <f t="shared" ref="BP2047:BP2110" si="1174">IF($B2047&lt;=BP$85, 1, IF($B2047&lt;=BP$86,  1/(1/BP2046+1/(BP546/BP$84)), NA()))</f>
        <v>1</v>
      </c>
      <c r="BQ2047" s="49">
        <f t="shared" ref="BQ2047:BQ2110" si="1175">IF($B2047&lt;=BQ$85, 1, IF($B2047&lt;=BQ$86,  1/(1/BQ2046+1/(BQ546/BQ$84)), NA()))</f>
        <v>1</v>
      </c>
      <c r="BR2047" s="49">
        <f t="shared" ref="BR2047:BR2110" si="1176">IF($B2047&lt;=BR$85, 1, IF($B2047&lt;=BR$86,  1/(1/BR2046+1/(BR546/BR$84)), NA()))</f>
        <v>1</v>
      </c>
      <c r="BS2047" s="49">
        <f t="shared" ref="BS2047:BS2110" si="1177">IF($B2047&lt;=BS$85, 1, IF($B2047&lt;=BS$86,  1/(1/BS2046+1/(BS546/BS$84)), NA()))</f>
        <v>1</v>
      </c>
    </row>
    <row r="2048" spans="1:71">
      <c r="B2048" s="48">
        <f t="shared" ref="B2048:B2111" si="1178">B2047+1</f>
        <v>1872</v>
      </c>
      <c r="AA2048" s="49">
        <f t="shared" ref="AA2048:AA2111" si="1179">IF($B2048&lt;=AA$85, 1, IF($B2048&lt;=AA$86,  1/(1/AA2047+1/(AA547/AA$84)), NA()))</f>
        <v>1</v>
      </c>
      <c r="AB2048" s="49">
        <f t="shared" ref="AB2048:AB2111" si="1180">IF($B2048&lt;=AB$85, 1, IF($B2048&lt;=AB$86,  1/(1/AB2047+1/(AB547/AB$84)), NA()))</f>
        <v>1</v>
      </c>
      <c r="AC2048" s="49">
        <f t="shared" ref="AC2048:AC2111" si="1181">IF($B2048&lt;=AC$85, 1, IF($B2048&lt;=AC$86,  1/(1/AC2047+1/(AC547/AC$84)), NA()))</f>
        <v>1</v>
      </c>
      <c r="AD2048" s="49">
        <f t="shared" ref="AD2048:AD2111" si="1182">IF($B2048&lt;=AD$85, 1, IF($B2048&lt;=AD$86,  1/(1/AD2047+1/(AD547/AD$84)), NA()))</f>
        <v>1</v>
      </c>
      <c r="AE2048" s="49">
        <f t="shared" ref="AE2048:AE2111" si="1183">IF($B2048&lt;=AE$85, 1, IF($B2048&lt;=AE$86,  1/(1/AE2047+1/(AE547/AE$84)), NA()))</f>
        <v>1</v>
      </c>
      <c r="AG2048" s="49">
        <f t="shared" ref="AG2048:AG2111" si="1184">IF($B2048&lt;=AG$85, 1, IF($B2048&lt;=AG$86,  1/(1/AG2047+1/(AG547/AG$84)), NA()))</f>
        <v>1</v>
      </c>
      <c r="AM2048" s="49">
        <f t="shared" ref="AM2048:AM2111" si="1185">IF($B2048&lt;=AM$85, 1, IF($B2048&lt;=AM$86,  1/(1/AM2047+1/(AM547/AM$84)), NA()))</f>
        <v>1</v>
      </c>
      <c r="AN2048" s="49">
        <f t="shared" ref="AN2048:AN2111" si="1186">IF($B2048&lt;=AN$85, 1, IF($B2048&lt;=AN$86,  1/(1/AN2047+1/(AN547/AN$84)), NA()))</f>
        <v>1</v>
      </c>
      <c r="AO2048" s="49">
        <f t="shared" ref="AO2048:AO2111" si="1187">IF($B2048&lt;=AO$85, 1, IF($B2048&lt;=AO$86,  1/(1/AO2047+1/(AO547/AO$84)), NA()))</f>
        <v>1</v>
      </c>
      <c r="AP2048" s="49">
        <f t="shared" ref="AP2048:AP2111" si="1188">IF($B2048&lt;=AP$85, 1, IF($B2048&lt;=AP$86,  1/(1/AP2047+1/(AP547/AP$84)), NA()))</f>
        <v>1</v>
      </c>
      <c r="AQ2048" s="49">
        <f t="shared" ref="AQ2048:AQ2111" si="1189">IF($B2048&lt;=AQ$85, 1, IF($B2048&lt;=AQ$86,  1/(1/AQ2047+1/(AQ547/AQ$84)), NA()))</f>
        <v>1</v>
      </c>
      <c r="AS2048" s="49">
        <f t="shared" ref="AS2048:AS2111" si="1190">IF($B2048&lt;=AS$85, 1, IF($B2048&lt;=AS$86,  1/(1/AS2047+1/(AS547/AS$84)), NA()))</f>
        <v>1</v>
      </c>
      <c r="AU2048" s="49">
        <f t="shared" si="1153"/>
        <v>1</v>
      </c>
      <c r="AV2048" s="49">
        <f t="shared" si="1154"/>
        <v>1</v>
      </c>
      <c r="AW2048" s="49">
        <f t="shared" si="1155"/>
        <v>1</v>
      </c>
      <c r="AX2048" s="49">
        <f t="shared" si="1156"/>
        <v>1</v>
      </c>
      <c r="AY2048" s="49">
        <f t="shared" si="1157"/>
        <v>1</v>
      </c>
      <c r="AZ2048" s="49">
        <f t="shared" si="1158"/>
        <v>1</v>
      </c>
      <c r="BA2048" s="49">
        <f t="shared" si="1159"/>
        <v>1</v>
      </c>
      <c r="BB2048" s="49">
        <f t="shared" si="1160"/>
        <v>1</v>
      </c>
      <c r="BC2048" s="49">
        <f t="shared" si="1161"/>
        <v>1</v>
      </c>
      <c r="BD2048" s="49">
        <f t="shared" si="1162"/>
        <v>1</v>
      </c>
      <c r="BE2048" s="49">
        <f t="shared" si="1163"/>
        <v>1</v>
      </c>
      <c r="BF2048" s="49">
        <f t="shared" si="1164"/>
        <v>1</v>
      </c>
      <c r="BG2048" s="49">
        <f t="shared" si="1165"/>
        <v>1</v>
      </c>
      <c r="BH2048" s="49">
        <f t="shared" si="1166"/>
        <v>1</v>
      </c>
      <c r="BI2048" s="49">
        <f t="shared" si="1167"/>
        <v>1</v>
      </c>
      <c r="BJ2048" s="49">
        <f t="shared" si="1168"/>
        <v>1</v>
      </c>
      <c r="BK2048" s="49">
        <f t="shared" si="1169"/>
        <v>1</v>
      </c>
      <c r="BL2048" s="49">
        <f t="shared" si="1170"/>
        <v>1</v>
      </c>
      <c r="BM2048" s="49">
        <f t="shared" si="1171"/>
        <v>1</v>
      </c>
      <c r="BN2048" s="49">
        <f t="shared" si="1172"/>
        <v>1</v>
      </c>
      <c r="BO2048" s="49">
        <f t="shared" si="1173"/>
        <v>1</v>
      </c>
      <c r="BP2048" s="49">
        <f t="shared" si="1174"/>
        <v>1</v>
      </c>
      <c r="BQ2048" s="49">
        <f t="shared" si="1175"/>
        <v>1</v>
      </c>
      <c r="BR2048" s="49">
        <f t="shared" si="1176"/>
        <v>1</v>
      </c>
      <c r="BS2048" s="49">
        <f t="shared" si="1177"/>
        <v>1</v>
      </c>
    </row>
    <row r="2049" spans="2:71">
      <c r="B2049" s="48">
        <f t="shared" si="1178"/>
        <v>1873</v>
      </c>
      <c r="AA2049" s="49">
        <f t="shared" si="1179"/>
        <v>1</v>
      </c>
      <c r="AB2049" s="49">
        <f t="shared" si="1180"/>
        <v>1</v>
      </c>
      <c r="AC2049" s="49">
        <f t="shared" si="1181"/>
        <v>1</v>
      </c>
      <c r="AD2049" s="49">
        <f t="shared" si="1182"/>
        <v>1</v>
      </c>
      <c r="AE2049" s="49">
        <f t="shared" si="1183"/>
        <v>1</v>
      </c>
      <c r="AG2049" s="49">
        <f t="shared" si="1184"/>
        <v>1</v>
      </c>
      <c r="AM2049" s="49">
        <f t="shared" si="1185"/>
        <v>1</v>
      </c>
      <c r="AN2049" s="49">
        <f t="shared" si="1186"/>
        <v>1</v>
      </c>
      <c r="AO2049" s="49">
        <f t="shared" si="1187"/>
        <v>1</v>
      </c>
      <c r="AP2049" s="49">
        <f t="shared" si="1188"/>
        <v>1</v>
      </c>
      <c r="AQ2049" s="49">
        <f t="shared" si="1189"/>
        <v>1</v>
      </c>
      <c r="AS2049" s="49">
        <f t="shared" si="1190"/>
        <v>1</v>
      </c>
      <c r="AU2049" s="49">
        <f t="shared" si="1153"/>
        <v>1</v>
      </c>
      <c r="AV2049" s="49">
        <f t="shared" si="1154"/>
        <v>1</v>
      </c>
      <c r="AW2049" s="49">
        <f t="shared" si="1155"/>
        <v>1</v>
      </c>
      <c r="AX2049" s="49">
        <f t="shared" si="1156"/>
        <v>1</v>
      </c>
      <c r="AY2049" s="49">
        <f t="shared" si="1157"/>
        <v>1</v>
      </c>
      <c r="AZ2049" s="49">
        <f t="shared" si="1158"/>
        <v>1</v>
      </c>
      <c r="BA2049" s="49">
        <f t="shared" si="1159"/>
        <v>1</v>
      </c>
      <c r="BB2049" s="49">
        <f t="shared" si="1160"/>
        <v>1</v>
      </c>
      <c r="BC2049" s="49">
        <f t="shared" si="1161"/>
        <v>1</v>
      </c>
      <c r="BD2049" s="49">
        <f t="shared" si="1162"/>
        <v>1</v>
      </c>
      <c r="BE2049" s="49">
        <f t="shared" si="1163"/>
        <v>1</v>
      </c>
      <c r="BF2049" s="49">
        <f t="shared" si="1164"/>
        <v>1</v>
      </c>
      <c r="BG2049" s="49">
        <f t="shared" si="1165"/>
        <v>1</v>
      </c>
      <c r="BH2049" s="49">
        <f t="shared" si="1166"/>
        <v>1</v>
      </c>
      <c r="BI2049" s="49">
        <f t="shared" si="1167"/>
        <v>1</v>
      </c>
      <c r="BJ2049" s="49">
        <f t="shared" si="1168"/>
        <v>1</v>
      </c>
      <c r="BK2049" s="49">
        <f t="shared" si="1169"/>
        <v>1</v>
      </c>
      <c r="BL2049" s="49">
        <f t="shared" si="1170"/>
        <v>1</v>
      </c>
      <c r="BM2049" s="49">
        <f t="shared" si="1171"/>
        <v>1</v>
      </c>
      <c r="BN2049" s="49">
        <f t="shared" si="1172"/>
        <v>1</v>
      </c>
      <c r="BO2049" s="49">
        <f t="shared" si="1173"/>
        <v>1</v>
      </c>
      <c r="BP2049" s="49">
        <f t="shared" si="1174"/>
        <v>1</v>
      </c>
      <c r="BQ2049" s="49">
        <f t="shared" si="1175"/>
        <v>1</v>
      </c>
      <c r="BR2049" s="49">
        <f t="shared" si="1176"/>
        <v>1</v>
      </c>
      <c r="BS2049" s="49">
        <f t="shared" si="1177"/>
        <v>1</v>
      </c>
    </row>
    <row r="2050" spans="2:71">
      <c r="B2050" s="48">
        <f t="shared" si="1178"/>
        <v>1874</v>
      </c>
      <c r="AA2050" s="49">
        <f t="shared" si="1179"/>
        <v>1</v>
      </c>
      <c r="AB2050" s="49">
        <f t="shared" si="1180"/>
        <v>1</v>
      </c>
      <c r="AC2050" s="49">
        <f t="shared" si="1181"/>
        <v>1</v>
      </c>
      <c r="AD2050" s="49">
        <f t="shared" si="1182"/>
        <v>1</v>
      </c>
      <c r="AE2050" s="49">
        <f t="shared" si="1183"/>
        <v>1</v>
      </c>
      <c r="AG2050" s="49">
        <f t="shared" si="1184"/>
        <v>1</v>
      </c>
      <c r="AM2050" s="49">
        <f t="shared" si="1185"/>
        <v>1</v>
      </c>
      <c r="AN2050" s="49">
        <f t="shared" si="1186"/>
        <v>1</v>
      </c>
      <c r="AO2050" s="49">
        <f t="shared" si="1187"/>
        <v>1</v>
      </c>
      <c r="AP2050" s="49">
        <f t="shared" si="1188"/>
        <v>1</v>
      </c>
      <c r="AQ2050" s="49">
        <f t="shared" si="1189"/>
        <v>1</v>
      </c>
      <c r="AS2050" s="49">
        <f t="shared" si="1190"/>
        <v>1</v>
      </c>
      <c r="AU2050" s="49">
        <f t="shared" si="1153"/>
        <v>1</v>
      </c>
      <c r="AV2050" s="49">
        <f t="shared" si="1154"/>
        <v>1</v>
      </c>
      <c r="AW2050" s="49">
        <f t="shared" si="1155"/>
        <v>1</v>
      </c>
      <c r="AX2050" s="49">
        <f t="shared" si="1156"/>
        <v>1</v>
      </c>
      <c r="AY2050" s="49">
        <f t="shared" si="1157"/>
        <v>1</v>
      </c>
      <c r="AZ2050" s="49">
        <f t="shared" si="1158"/>
        <v>1</v>
      </c>
      <c r="BA2050" s="49">
        <f t="shared" si="1159"/>
        <v>1</v>
      </c>
      <c r="BB2050" s="49">
        <f t="shared" si="1160"/>
        <v>1</v>
      </c>
      <c r="BC2050" s="49">
        <f t="shared" si="1161"/>
        <v>1</v>
      </c>
      <c r="BD2050" s="49">
        <f t="shared" si="1162"/>
        <v>1</v>
      </c>
      <c r="BE2050" s="49">
        <f t="shared" si="1163"/>
        <v>1</v>
      </c>
      <c r="BF2050" s="49">
        <f t="shared" si="1164"/>
        <v>1</v>
      </c>
      <c r="BG2050" s="49">
        <f t="shared" si="1165"/>
        <v>1</v>
      </c>
      <c r="BH2050" s="49">
        <f t="shared" si="1166"/>
        <v>1</v>
      </c>
      <c r="BI2050" s="49">
        <f t="shared" si="1167"/>
        <v>1</v>
      </c>
      <c r="BJ2050" s="49">
        <f t="shared" si="1168"/>
        <v>1</v>
      </c>
      <c r="BK2050" s="49">
        <f t="shared" si="1169"/>
        <v>1</v>
      </c>
      <c r="BL2050" s="49">
        <f t="shared" si="1170"/>
        <v>1</v>
      </c>
      <c r="BM2050" s="49">
        <f t="shared" si="1171"/>
        <v>1</v>
      </c>
      <c r="BN2050" s="49">
        <f t="shared" si="1172"/>
        <v>1</v>
      </c>
      <c r="BO2050" s="49">
        <f t="shared" si="1173"/>
        <v>1</v>
      </c>
      <c r="BP2050" s="49">
        <f t="shared" si="1174"/>
        <v>1</v>
      </c>
      <c r="BQ2050" s="49">
        <f t="shared" si="1175"/>
        <v>1</v>
      </c>
      <c r="BR2050" s="49">
        <f t="shared" si="1176"/>
        <v>1</v>
      </c>
      <c r="BS2050" s="49">
        <f t="shared" si="1177"/>
        <v>1</v>
      </c>
    </row>
    <row r="2051" spans="2:71">
      <c r="B2051" s="48">
        <f t="shared" si="1178"/>
        <v>1875</v>
      </c>
      <c r="AA2051" s="49">
        <f t="shared" si="1179"/>
        <v>1</v>
      </c>
      <c r="AB2051" s="49">
        <f t="shared" si="1180"/>
        <v>1</v>
      </c>
      <c r="AC2051" s="49">
        <f t="shared" si="1181"/>
        <v>1</v>
      </c>
      <c r="AD2051" s="49">
        <f t="shared" si="1182"/>
        <v>1</v>
      </c>
      <c r="AE2051" s="49">
        <f t="shared" si="1183"/>
        <v>1</v>
      </c>
      <c r="AG2051" s="49">
        <f t="shared" si="1184"/>
        <v>1</v>
      </c>
      <c r="AM2051" s="49">
        <f t="shared" si="1185"/>
        <v>1</v>
      </c>
      <c r="AN2051" s="49">
        <f t="shared" si="1186"/>
        <v>1</v>
      </c>
      <c r="AO2051" s="49">
        <f t="shared" si="1187"/>
        <v>1</v>
      </c>
      <c r="AP2051" s="49">
        <f t="shared" si="1188"/>
        <v>1</v>
      </c>
      <c r="AQ2051" s="49">
        <f t="shared" si="1189"/>
        <v>1</v>
      </c>
      <c r="AS2051" s="49">
        <f t="shared" si="1190"/>
        <v>1</v>
      </c>
      <c r="AU2051" s="49">
        <f t="shared" si="1153"/>
        <v>1</v>
      </c>
      <c r="AV2051" s="49">
        <f t="shared" si="1154"/>
        <v>1</v>
      </c>
      <c r="AW2051" s="49">
        <f t="shared" si="1155"/>
        <v>1</v>
      </c>
      <c r="AX2051" s="49">
        <f t="shared" si="1156"/>
        <v>1</v>
      </c>
      <c r="AY2051" s="49">
        <f t="shared" si="1157"/>
        <v>1</v>
      </c>
      <c r="AZ2051" s="49">
        <f t="shared" si="1158"/>
        <v>1</v>
      </c>
      <c r="BA2051" s="49">
        <f t="shared" si="1159"/>
        <v>1</v>
      </c>
      <c r="BB2051" s="49">
        <f t="shared" si="1160"/>
        <v>1</v>
      </c>
      <c r="BC2051" s="49">
        <f t="shared" si="1161"/>
        <v>1</v>
      </c>
      <c r="BD2051" s="49">
        <f t="shared" si="1162"/>
        <v>1</v>
      </c>
      <c r="BE2051" s="49">
        <f t="shared" si="1163"/>
        <v>1</v>
      </c>
      <c r="BF2051" s="49">
        <f t="shared" si="1164"/>
        <v>1</v>
      </c>
      <c r="BG2051" s="49">
        <f t="shared" si="1165"/>
        <v>1</v>
      </c>
      <c r="BH2051" s="49">
        <f t="shared" si="1166"/>
        <v>1</v>
      </c>
      <c r="BI2051" s="49">
        <f t="shared" si="1167"/>
        <v>1</v>
      </c>
      <c r="BJ2051" s="49">
        <f t="shared" si="1168"/>
        <v>1</v>
      </c>
      <c r="BK2051" s="49">
        <f t="shared" si="1169"/>
        <v>1</v>
      </c>
      <c r="BL2051" s="49">
        <f t="shared" si="1170"/>
        <v>1</v>
      </c>
      <c r="BM2051" s="49">
        <f t="shared" si="1171"/>
        <v>1</v>
      </c>
      <c r="BN2051" s="49">
        <f t="shared" si="1172"/>
        <v>1</v>
      </c>
      <c r="BO2051" s="49">
        <f t="shared" si="1173"/>
        <v>1</v>
      </c>
      <c r="BP2051" s="49">
        <f t="shared" si="1174"/>
        <v>1</v>
      </c>
      <c r="BQ2051" s="49">
        <f t="shared" si="1175"/>
        <v>1</v>
      </c>
      <c r="BR2051" s="49">
        <f t="shared" si="1176"/>
        <v>1</v>
      </c>
      <c r="BS2051" s="49">
        <f t="shared" si="1177"/>
        <v>1</v>
      </c>
    </row>
    <row r="2052" spans="2:71">
      <c r="B2052" s="48">
        <f t="shared" si="1178"/>
        <v>1876</v>
      </c>
      <c r="AA2052" s="49">
        <f t="shared" si="1179"/>
        <v>1</v>
      </c>
      <c r="AB2052" s="49">
        <f t="shared" si="1180"/>
        <v>1</v>
      </c>
      <c r="AC2052" s="49">
        <f t="shared" si="1181"/>
        <v>1</v>
      </c>
      <c r="AD2052" s="49">
        <f t="shared" si="1182"/>
        <v>1</v>
      </c>
      <c r="AE2052" s="49">
        <f t="shared" si="1183"/>
        <v>1</v>
      </c>
      <c r="AG2052" s="49">
        <f t="shared" si="1184"/>
        <v>1</v>
      </c>
      <c r="AM2052" s="49">
        <f t="shared" si="1185"/>
        <v>1</v>
      </c>
      <c r="AN2052" s="49">
        <f t="shared" si="1186"/>
        <v>1</v>
      </c>
      <c r="AO2052" s="49">
        <f t="shared" si="1187"/>
        <v>1</v>
      </c>
      <c r="AP2052" s="49">
        <f t="shared" si="1188"/>
        <v>1</v>
      </c>
      <c r="AQ2052" s="49">
        <f t="shared" si="1189"/>
        <v>1</v>
      </c>
      <c r="AS2052" s="49">
        <f t="shared" si="1190"/>
        <v>1</v>
      </c>
      <c r="AU2052" s="49">
        <f t="shared" si="1153"/>
        <v>1</v>
      </c>
      <c r="AV2052" s="49">
        <f t="shared" si="1154"/>
        <v>1</v>
      </c>
      <c r="AW2052" s="49">
        <f t="shared" si="1155"/>
        <v>1</v>
      </c>
      <c r="AX2052" s="49">
        <f t="shared" si="1156"/>
        <v>1</v>
      </c>
      <c r="AY2052" s="49">
        <f t="shared" si="1157"/>
        <v>1</v>
      </c>
      <c r="AZ2052" s="49">
        <f t="shared" si="1158"/>
        <v>1</v>
      </c>
      <c r="BA2052" s="49">
        <f t="shared" si="1159"/>
        <v>1</v>
      </c>
      <c r="BB2052" s="49">
        <f t="shared" si="1160"/>
        <v>1</v>
      </c>
      <c r="BC2052" s="49">
        <f t="shared" si="1161"/>
        <v>1</v>
      </c>
      <c r="BD2052" s="49">
        <f t="shared" si="1162"/>
        <v>1</v>
      </c>
      <c r="BE2052" s="49">
        <f t="shared" si="1163"/>
        <v>1</v>
      </c>
      <c r="BF2052" s="49">
        <f t="shared" si="1164"/>
        <v>1</v>
      </c>
      <c r="BG2052" s="49">
        <f t="shared" si="1165"/>
        <v>1</v>
      </c>
      <c r="BH2052" s="49">
        <f t="shared" si="1166"/>
        <v>1</v>
      </c>
      <c r="BI2052" s="49">
        <f t="shared" si="1167"/>
        <v>1</v>
      </c>
      <c r="BJ2052" s="49">
        <f t="shared" si="1168"/>
        <v>1</v>
      </c>
      <c r="BK2052" s="49">
        <f t="shared" si="1169"/>
        <v>1</v>
      </c>
      <c r="BL2052" s="49">
        <f t="shared" si="1170"/>
        <v>1</v>
      </c>
      <c r="BM2052" s="49">
        <f t="shared" si="1171"/>
        <v>1</v>
      </c>
      <c r="BN2052" s="49">
        <f t="shared" si="1172"/>
        <v>1</v>
      </c>
      <c r="BO2052" s="49">
        <f t="shared" si="1173"/>
        <v>1</v>
      </c>
      <c r="BP2052" s="49">
        <f t="shared" si="1174"/>
        <v>1</v>
      </c>
      <c r="BQ2052" s="49">
        <f t="shared" si="1175"/>
        <v>1</v>
      </c>
      <c r="BR2052" s="49">
        <f t="shared" si="1176"/>
        <v>1</v>
      </c>
      <c r="BS2052" s="49">
        <f t="shared" si="1177"/>
        <v>1</v>
      </c>
    </row>
    <row r="2053" spans="2:71">
      <c r="B2053" s="48">
        <f t="shared" si="1178"/>
        <v>1877</v>
      </c>
      <c r="AA2053" s="49">
        <f t="shared" si="1179"/>
        <v>1</v>
      </c>
      <c r="AB2053" s="49">
        <f t="shared" si="1180"/>
        <v>1</v>
      </c>
      <c r="AC2053" s="49">
        <f t="shared" si="1181"/>
        <v>1</v>
      </c>
      <c r="AD2053" s="49">
        <f t="shared" si="1182"/>
        <v>1</v>
      </c>
      <c r="AE2053" s="49">
        <f t="shared" si="1183"/>
        <v>1</v>
      </c>
      <c r="AG2053" s="49">
        <f t="shared" si="1184"/>
        <v>1</v>
      </c>
      <c r="AM2053" s="49">
        <f t="shared" si="1185"/>
        <v>1</v>
      </c>
      <c r="AN2053" s="49">
        <f t="shared" si="1186"/>
        <v>1</v>
      </c>
      <c r="AO2053" s="49">
        <f t="shared" si="1187"/>
        <v>1</v>
      </c>
      <c r="AP2053" s="49">
        <f t="shared" si="1188"/>
        <v>1</v>
      </c>
      <c r="AQ2053" s="49">
        <f t="shared" si="1189"/>
        <v>1</v>
      </c>
      <c r="AS2053" s="49">
        <f t="shared" si="1190"/>
        <v>1</v>
      </c>
      <c r="AU2053" s="49">
        <f t="shared" si="1153"/>
        <v>1</v>
      </c>
      <c r="AV2053" s="49">
        <f t="shared" si="1154"/>
        <v>1</v>
      </c>
      <c r="AW2053" s="49">
        <f t="shared" si="1155"/>
        <v>1</v>
      </c>
      <c r="AX2053" s="49">
        <f t="shared" si="1156"/>
        <v>1</v>
      </c>
      <c r="AY2053" s="49">
        <f t="shared" si="1157"/>
        <v>1</v>
      </c>
      <c r="AZ2053" s="49">
        <f t="shared" si="1158"/>
        <v>1</v>
      </c>
      <c r="BA2053" s="49">
        <f t="shared" si="1159"/>
        <v>1</v>
      </c>
      <c r="BB2053" s="49">
        <f t="shared" si="1160"/>
        <v>1</v>
      </c>
      <c r="BC2053" s="49">
        <f t="shared" si="1161"/>
        <v>1</v>
      </c>
      <c r="BD2053" s="49">
        <f t="shared" si="1162"/>
        <v>1</v>
      </c>
      <c r="BE2053" s="49">
        <f t="shared" si="1163"/>
        <v>1</v>
      </c>
      <c r="BF2053" s="49">
        <f t="shared" si="1164"/>
        <v>1</v>
      </c>
      <c r="BG2053" s="49">
        <f t="shared" si="1165"/>
        <v>1</v>
      </c>
      <c r="BH2053" s="49">
        <f t="shared" si="1166"/>
        <v>1</v>
      </c>
      <c r="BI2053" s="49">
        <f t="shared" si="1167"/>
        <v>1</v>
      </c>
      <c r="BJ2053" s="49">
        <f t="shared" si="1168"/>
        <v>1</v>
      </c>
      <c r="BK2053" s="49">
        <f t="shared" si="1169"/>
        <v>1</v>
      </c>
      <c r="BL2053" s="49">
        <f t="shared" si="1170"/>
        <v>1</v>
      </c>
      <c r="BM2053" s="49">
        <f t="shared" si="1171"/>
        <v>1</v>
      </c>
      <c r="BN2053" s="49">
        <f t="shared" si="1172"/>
        <v>1</v>
      </c>
      <c r="BO2053" s="49">
        <f t="shared" si="1173"/>
        <v>1</v>
      </c>
      <c r="BP2053" s="49">
        <f t="shared" si="1174"/>
        <v>1</v>
      </c>
      <c r="BQ2053" s="49">
        <f t="shared" si="1175"/>
        <v>1</v>
      </c>
      <c r="BR2053" s="49">
        <f t="shared" si="1176"/>
        <v>1</v>
      </c>
      <c r="BS2053" s="49">
        <f t="shared" si="1177"/>
        <v>1</v>
      </c>
    </row>
    <row r="2054" spans="2:71">
      <c r="B2054" s="48">
        <f t="shared" si="1178"/>
        <v>1878</v>
      </c>
      <c r="AA2054" s="49">
        <f t="shared" si="1179"/>
        <v>1</v>
      </c>
      <c r="AB2054" s="49">
        <f t="shared" si="1180"/>
        <v>1</v>
      </c>
      <c r="AC2054" s="49">
        <f t="shared" si="1181"/>
        <v>1</v>
      </c>
      <c r="AD2054" s="49">
        <f t="shared" si="1182"/>
        <v>1</v>
      </c>
      <c r="AE2054" s="49">
        <f t="shared" si="1183"/>
        <v>1</v>
      </c>
      <c r="AG2054" s="49">
        <f t="shared" si="1184"/>
        <v>1</v>
      </c>
      <c r="AM2054" s="49">
        <f t="shared" si="1185"/>
        <v>1</v>
      </c>
      <c r="AN2054" s="49">
        <f t="shared" si="1186"/>
        <v>1</v>
      </c>
      <c r="AO2054" s="49">
        <f t="shared" si="1187"/>
        <v>1</v>
      </c>
      <c r="AP2054" s="49">
        <f t="shared" si="1188"/>
        <v>1</v>
      </c>
      <c r="AQ2054" s="49">
        <f t="shared" si="1189"/>
        <v>1</v>
      </c>
      <c r="AS2054" s="49">
        <f t="shared" si="1190"/>
        <v>1</v>
      </c>
      <c r="AU2054" s="49">
        <f t="shared" si="1153"/>
        <v>1</v>
      </c>
      <c r="AV2054" s="49">
        <f t="shared" si="1154"/>
        <v>1</v>
      </c>
      <c r="AW2054" s="49">
        <f t="shared" si="1155"/>
        <v>1</v>
      </c>
      <c r="AX2054" s="49">
        <f t="shared" si="1156"/>
        <v>1</v>
      </c>
      <c r="AY2054" s="49">
        <f t="shared" si="1157"/>
        <v>1</v>
      </c>
      <c r="AZ2054" s="49">
        <f t="shared" si="1158"/>
        <v>1</v>
      </c>
      <c r="BA2054" s="49">
        <f t="shared" si="1159"/>
        <v>1</v>
      </c>
      <c r="BB2054" s="49">
        <f t="shared" si="1160"/>
        <v>1</v>
      </c>
      <c r="BC2054" s="49">
        <f t="shared" si="1161"/>
        <v>1</v>
      </c>
      <c r="BD2054" s="49">
        <f t="shared" si="1162"/>
        <v>1</v>
      </c>
      <c r="BE2054" s="49">
        <f t="shared" si="1163"/>
        <v>1</v>
      </c>
      <c r="BF2054" s="49">
        <f t="shared" si="1164"/>
        <v>1</v>
      </c>
      <c r="BG2054" s="49">
        <f t="shared" si="1165"/>
        <v>1</v>
      </c>
      <c r="BH2054" s="49">
        <f t="shared" si="1166"/>
        <v>1</v>
      </c>
      <c r="BI2054" s="49">
        <f t="shared" si="1167"/>
        <v>1</v>
      </c>
      <c r="BJ2054" s="49">
        <f t="shared" si="1168"/>
        <v>1</v>
      </c>
      <c r="BK2054" s="49">
        <f t="shared" si="1169"/>
        <v>1</v>
      </c>
      <c r="BL2054" s="49">
        <f t="shared" si="1170"/>
        <v>1</v>
      </c>
      <c r="BM2054" s="49">
        <f t="shared" si="1171"/>
        <v>1</v>
      </c>
      <c r="BN2054" s="49">
        <f t="shared" si="1172"/>
        <v>1</v>
      </c>
      <c r="BO2054" s="49">
        <f t="shared" si="1173"/>
        <v>1</v>
      </c>
      <c r="BP2054" s="49">
        <f t="shared" si="1174"/>
        <v>1</v>
      </c>
      <c r="BQ2054" s="49">
        <f t="shared" si="1175"/>
        <v>1</v>
      </c>
      <c r="BR2054" s="49">
        <f t="shared" si="1176"/>
        <v>1</v>
      </c>
      <c r="BS2054" s="49">
        <f t="shared" si="1177"/>
        <v>1</v>
      </c>
    </row>
    <row r="2055" spans="2:71">
      <c r="B2055" s="48">
        <f t="shared" si="1178"/>
        <v>1879</v>
      </c>
      <c r="AA2055" s="49">
        <f t="shared" si="1179"/>
        <v>1</v>
      </c>
      <c r="AB2055" s="49">
        <f t="shared" si="1180"/>
        <v>1</v>
      </c>
      <c r="AC2055" s="49">
        <f t="shared" si="1181"/>
        <v>1</v>
      </c>
      <c r="AD2055" s="49">
        <f t="shared" si="1182"/>
        <v>1</v>
      </c>
      <c r="AE2055" s="49">
        <f t="shared" si="1183"/>
        <v>1</v>
      </c>
      <c r="AG2055" s="49">
        <f t="shared" si="1184"/>
        <v>1</v>
      </c>
      <c r="AM2055" s="49">
        <f t="shared" si="1185"/>
        <v>1</v>
      </c>
      <c r="AN2055" s="49">
        <f t="shared" si="1186"/>
        <v>1</v>
      </c>
      <c r="AO2055" s="49">
        <f t="shared" si="1187"/>
        <v>1</v>
      </c>
      <c r="AP2055" s="49">
        <f t="shared" si="1188"/>
        <v>1</v>
      </c>
      <c r="AQ2055" s="49">
        <f t="shared" si="1189"/>
        <v>1</v>
      </c>
      <c r="AS2055" s="49">
        <f t="shared" si="1190"/>
        <v>1</v>
      </c>
      <c r="AU2055" s="49">
        <f t="shared" si="1153"/>
        <v>1</v>
      </c>
      <c r="AV2055" s="49">
        <f t="shared" si="1154"/>
        <v>1</v>
      </c>
      <c r="AW2055" s="49">
        <f t="shared" si="1155"/>
        <v>1</v>
      </c>
      <c r="AX2055" s="49">
        <f t="shared" si="1156"/>
        <v>1</v>
      </c>
      <c r="AY2055" s="49">
        <f t="shared" si="1157"/>
        <v>1</v>
      </c>
      <c r="AZ2055" s="49">
        <f t="shared" si="1158"/>
        <v>1</v>
      </c>
      <c r="BA2055" s="49">
        <f t="shared" si="1159"/>
        <v>1</v>
      </c>
      <c r="BB2055" s="49">
        <f t="shared" si="1160"/>
        <v>1</v>
      </c>
      <c r="BC2055" s="49">
        <f t="shared" si="1161"/>
        <v>1</v>
      </c>
      <c r="BD2055" s="49">
        <f t="shared" si="1162"/>
        <v>1</v>
      </c>
      <c r="BE2055" s="49">
        <f t="shared" si="1163"/>
        <v>1</v>
      </c>
      <c r="BF2055" s="49">
        <f t="shared" si="1164"/>
        <v>1</v>
      </c>
      <c r="BG2055" s="49">
        <f t="shared" si="1165"/>
        <v>1</v>
      </c>
      <c r="BH2055" s="49">
        <f t="shared" si="1166"/>
        <v>1</v>
      </c>
      <c r="BI2055" s="49">
        <f t="shared" si="1167"/>
        <v>1</v>
      </c>
      <c r="BJ2055" s="49">
        <f t="shared" si="1168"/>
        <v>1</v>
      </c>
      <c r="BK2055" s="49">
        <f t="shared" si="1169"/>
        <v>1</v>
      </c>
      <c r="BL2055" s="49">
        <f t="shared" si="1170"/>
        <v>1</v>
      </c>
      <c r="BM2055" s="49">
        <f t="shared" si="1171"/>
        <v>1</v>
      </c>
      <c r="BN2055" s="49">
        <f t="shared" si="1172"/>
        <v>1</v>
      </c>
      <c r="BO2055" s="49">
        <f t="shared" si="1173"/>
        <v>1</v>
      </c>
      <c r="BP2055" s="49">
        <f t="shared" si="1174"/>
        <v>1</v>
      </c>
      <c r="BQ2055" s="49">
        <f t="shared" si="1175"/>
        <v>1</v>
      </c>
      <c r="BR2055" s="49">
        <f t="shared" si="1176"/>
        <v>1</v>
      </c>
      <c r="BS2055" s="49">
        <f t="shared" si="1177"/>
        <v>1</v>
      </c>
    </row>
    <row r="2056" spans="2:71">
      <c r="B2056" s="48">
        <f t="shared" si="1178"/>
        <v>1880</v>
      </c>
      <c r="AA2056" s="49">
        <f t="shared" si="1179"/>
        <v>1</v>
      </c>
      <c r="AB2056" s="49">
        <f t="shared" si="1180"/>
        <v>1</v>
      </c>
      <c r="AC2056" s="49">
        <f t="shared" si="1181"/>
        <v>1</v>
      </c>
      <c r="AD2056" s="49">
        <f t="shared" si="1182"/>
        <v>1</v>
      </c>
      <c r="AE2056" s="49">
        <f t="shared" si="1183"/>
        <v>1</v>
      </c>
      <c r="AG2056" s="49">
        <f t="shared" si="1184"/>
        <v>1</v>
      </c>
      <c r="AM2056" s="49">
        <f t="shared" si="1185"/>
        <v>1</v>
      </c>
      <c r="AN2056" s="49">
        <f t="shared" si="1186"/>
        <v>1</v>
      </c>
      <c r="AO2056" s="49">
        <f t="shared" si="1187"/>
        <v>1</v>
      </c>
      <c r="AP2056" s="49">
        <f t="shared" si="1188"/>
        <v>1</v>
      </c>
      <c r="AQ2056" s="49">
        <f t="shared" si="1189"/>
        <v>1</v>
      </c>
      <c r="AS2056" s="49">
        <f t="shared" si="1190"/>
        <v>1</v>
      </c>
      <c r="AU2056" s="49">
        <f t="shared" si="1153"/>
        <v>1</v>
      </c>
      <c r="AV2056" s="49">
        <f t="shared" si="1154"/>
        <v>1</v>
      </c>
      <c r="AW2056" s="49">
        <f t="shared" si="1155"/>
        <v>1</v>
      </c>
      <c r="AX2056" s="49">
        <f t="shared" si="1156"/>
        <v>1</v>
      </c>
      <c r="AY2056" s="49">
        <f t="shared" si="1157"/>
        <v>1</v>
      </c>
      <c r="AZ2056" s="49">
        <f t="shared" si="1158"/>
        <v>1</v>
      </c>
      <c r="BA2056" s="49">
        <f t="shared" si="1159"/>
        <v>1</v>
      </c>
      <c r="BB2056" s="49">
        <f t="shared" si="1160"/>
        <v>1</v>
      </c>
      <c r="BC2056" s="49">
        <f t="shared" si="1161"/>
        <v>1</v>
      </c>
      <c r="BD2056" s="49">
        <f t="shared" si="1162"/>
        <v>1</v>
      </c>
      <c r="BE2056" s="49">
        <f t="shared" si="1163"/>
        <v>1</v>
      </c>
      <c r="BF2056" s="49">
        <f t="shared" si="1164"/>
        <v>1</v>
      </c>
      <c r="BG2056" s="49">
        <f t="shared" si="1165"/>
        <v>1</v>
      </c>
      <c r="BH2056" s="49">
        <f t="shared" si="1166"/>
        <v>1</v>
      </c>
      <c r="BI2056" s="49">
        <f t="shared" si="1167"/>
        <v>1</v>
      </c>
      <c r="BJ2056" s="49">
        <f t="shared" si="1168"/>
        <v>1</v>
      </c>
      <c r="BK2056" s="49">
        <f t="shared" si="1169"/>
        <v>1</v>
      </c>
      <c r="BL2056" s="49">
        <f t="shared" si="1170"/>
        <v>1</v>
      </c>
      <c r="BM2056" s="49">
        <f t="shared" si="1171"/>
        <v>1</v>
      </c>
      <c r="BN2056" s="49">
        <f t="shared" si="1172"/>
        <v>1</v>
      </c>
      <c r="BO2056" s="49">
        <f t="shared" si="1173"/>
        <v>1</v>
      </c>
      <c r="BP2056" s="49">
        <f t="shared" si="1174"/>
        <v>1</v>
      </c>
      <c r="BQ2056" s="49">
        <f t="shared" si="1175"/>
        <v>1</v>
      </c>
      <c r="BR2056" s="49">
        <f t="shared" si="1176"/>
        <v>1</v>
      </c>
      <c r="BS2056" s="49">
        <f t="shared" si="1177"/>
        <v>1</v>
      </c>
    </row>
    <row r="2057" spans="2:71">
      <c r="B2057" s="48">
        <f t="shared" si="1178"/>
        <v>1881</v>
      </c>
      <c r="AA2057" s="49">
        <f t="shared" si="1179"/>
        <v>1</v>
      </c>
      <c r="AB2057" s="49">
        <f t="shared" si="1180"/>
        <v>1</v>
      </c>
      <c r="AC2057" s="49">
        <f t="shared" si="1181"/>
        <v>1</v>
      </c>
      <c r="AD2057" s="49">
        <f t="shared" si="1182"/>
        <v>1</v>
      </c>
      <c r="AE2057" s="49">
        <f t="shared" si="1183"/>
        <v>1</v>
      </c>
      <c r="AG2057" s="49">
        <f t="shared" si="1184"/>
        <v>1</v>
      </c>
      <c r="AM2057" s="49">
        <f t="shared" si="1185"/>
        <v>1</v>
      </c>
      <c r="AN2057" s="49">
        <f t="shared" si="1186"/>
        <v>1</v>
      </c>
      <c r="AO2057" s="49">
        <f t="shared" si="1187"/>
        <v>1</v>
      </c>
      <c r="AP2057" s="49">
        <f t="shared" si="1188"/>
        <v>1</v>
      </c>
      <c r="AQ2057" s="49">
        <f t="shared" si="1189"/>
        <v>1</v>
      </c>
      <c r="AS2057" s="49">
        <f t="shared" si="1190"/>
        <v>1</v>
      </c>
      <c r="AU2057" s="49">
        <f t="shared" si="1153"/>
        <v>1</v>
      </c>
      <c r="AV2057" s="49">
        <f t="shared" si="1154"/>
        <v>1</v>
      </c>
      <c r="AW2057" s="49">
        <f t="shared" si="1155"/>
        <v>1</v>
      </c>
      <c r="AX2057" s="49">
        <f t="shared" si="1156"/>
        <v>1</v>
      </c>
      <c r="AY2057" s="49">
        <f t="shared" si="1157"/>
        <v>1</v>
      </c>
      <c r="AZ2057" s="49">
        <f t="shared" si="1158"/>
        <v>1</v>
      </c>
      <c r="BA2057" s="49">
        <f t="shared" si="1159"/>
        <v>1</v>
      </c>
      <c r="BB2057" s="49">
        <f t="shared" si="1160"/>
        <v>1</v>
      </c>
      <c r="BC2057" s="49">
        <f t="shared" si="1161"/>
        <v>1</v>
      </c>
      <c r="BD2057" s="49">
        <f t="shared" si="1162"/>
        <v>1</v>
      </c>
      <c r="BE2057" s="49">
        <f t="shared" si="1163"/>
        <v>1</v>
      </c>
      <c r="BF2057" s="49">
        <f t="shared" si="1164"/>
        <v>1</v>
      </c>
      <c r="BG2057" s="49">
        <f t="shared" si="1165"/>
        <v>1</v>
      </c>
      <c r="BH2057" s="49">
        <f t="shared" si="1166"/>
        <v>1</v>
      </c>
      <c r="BI2057" s="49">
        <f t="shared" si="1167"/>
        <v>1</v>
      </c>
      <c r="BJ2057" s="49">
        <f t="shared" si="1168"/>
        <v>1</v>
      </c>
      <c r="BK2057" s="49">
        <f t="shared" si="1169"/>
        <v>1</v>
      </c>
      <c r="BL2057" s="49">
        <f t="shared" si="1170"/>
        <v>1</v>
      </c>
      <c r="BM2057" s="49">
        <f t="shared" si="1171"/>
        <v>1</v>
      </c>
      <c r="BN2057" s="49">
        <f t="shared" si="1172"/>
        <v>1</v>
      </c>
      <c r="BO2057" s="49">
        <f t="shared" si="1173"/>
        <v>1</v>
      </c>
      <c r="BP2057" s="49">
        <f t="shared" si="1174"/>
        <v>1</v>
      </c>
      <c r="BQ2057" s="49">
        <f t="shared" si="1175"/>
        <v>1</v>
      </c>
      <c r="BR2057" s="49">
        <f t="shared" si="1176"/>
        <v>1</v>
      </c>
      <c r="BS2057" s="49">
        <f t="shared" si="1177"/>
        <v>1</v>
      </c>
    </row>
    <row r="2058" spans="2:71">
      <c r="B2058" s="48">
        <f t="shared" si="1178"/>
        <v>1882</v>
      </c>
      <c r="AA2058" s="49">
        <f t="shared" si="1179"/>
        <v>1</v>
      </c>
      <c r="AB2058" s="49">
        <f t="shared" si="1180"/>
        <v>1</v>
      </c>
      <c r="AC2058" s="49">
        <f t="shared" si="1181"/>
        <v>1</v>
      </c>
      <c r="AD2058" s="49">
        <f t="shared" si="1182"/>
        <v>1</v>
      </c>
      <c r="AE2058" s="49">
        <f t="shared" si="1183"/>
        <v>1</v>
      </c>
      <c r="AG2058" s="49">
        <f t="shared" si="1184"/>
        <v>1</v>
      </c>
      <c r="AM2058" s="49">
        <f t="shared" si="1185"/>
        <v>1</v>
      </c>
      <c r="AN2058" s="49">
        <f t="shared" si="1186"/>
        <v>1</v>
      </c>
      <c r="AO2058" s="49">
        <f t="shared" si="1187"/>
        <v>1</v>
      </c>
      <c r="AP2058" s="49">
        <f t="shared" si="1188"/>
        <v>1</v>
      </c>
      <c r="AQ2058" s="49">
        <f t="shared" si="1189"/>
        <v>1</v>
      </c>
      <c r="AS2058" s="49">
        <f t="shared" si="1190"/>
        <v>1</v>
      </c>
      <c r="AU2058" s="49">
        <f t="shared" si="1153"/>
        <v>1</v>
      </c>
      <c r="AV2058" s="49">
        <f t="shared" si="1154"/>
        <v>1</v>
      </c>
      <c r="AW2058" s="49">
        <f t="shared" si="1155"/>
        <v>1</v>
      </c>
      <c r="AX2058" s="49">
        <f t="shared" si="1156"/>
        <v>1</v>
      </c>
      <c r="AY2058" s="49">
        <f t="shared" si="1157"/>
        <v>1</v>
      </c>
      <c r="AZ2058" s="49">
        <f t="shared" si="1158"/>
        <v>1</v>
      </c>
      <c r="BA2058" s="49">
        <f t="shared" si="1159"/>
        <v>1</v>
      </c>
      <c r="BB2058" s="49">
        <f t="shared" si="1160"/>
        <v>1</v>
      </c>
      <c r="BC2058" s="49">
        <f t="shared" si="1161"/>
        <v>1</v>
      </c>
      <c r="BD2058" s="49">
        <f t="shared" si="1162"/>
        <v>1</v>
      </c>
      <c r="BE2058" s="49">
        <f t="shared" si="1163"/>
        <v>1</v>
      </c>
      <c r="BF2058" s="49">
        <f t="shared" si="1164"/>
        <v>1</v>
      </c>
      <c r="BG2058" s="49">
        <f t="shared" si="1165"/>
        <v>1</v>
      </c>
      <c r="BH2058" s="49">
        <f t="shared" si="1166"/>
        <v>1</v>
      </c>
      <c r="BI2058" s="49">
        <f t="shared" si="1167"/>
        <v>1</v>
      </c>
      <c r="BJ2058" s="49">
        <f t="shared" si="1168"/>
        <v>1</v>
      </c>
      <c r="BK2058" s="49">
        <f t="shared" si="1169"/>
        <v>1</v>
      </c>
      <c r="BL2058" s="49">
        <f t="shared" si="1170"/>
        <v>1</v>
      </c>
      <c r="BM2058" s="49">
        <f t="shared" si="1171"/>
        <v>1</v>
      </c>
      <c r="BN2058" s="49">
        <f t="shared" si="1172"/>
        <v>1</v>
      </c>
      <c r="BO2058" s="49">
        <f t="shared" si="1173"/>
        <v>1</v>
      </c>
      <c r="BP2058" s="49">
        <f t="shared" si="1174"/>
        <v>1</v>
      </c>
      <c r="BQ2058" s="49">
        <f t="shared" si="1175"/>
        <v>1</v>
      </c>
      <c r="BR2058" s="49">
        <f t="shared" si="1176"/>
        <v>1</v>
      </c>
      <c r="BS2058" s="49">
        <f t="shared" si="1177"/>
        <v>1</v>
      </c>
    </row>
    <row r="2059" spans="2:71">
      <c r="B2059" s="48">
        <f t="shared" si="1178"/>
        <v>1883</v>
      </c>
      <c r="AA2059" s="49">
        <f t="shared" si="1179"/>
        <v>1</v>
      </c>
      <c r="AB2059" s="49">
        <f t="shared" si="1180"/>
        <v>1</v>
      </c>
      <c r="AC2059" s="49">
        <f t="shared" si="1181"/>
        <v>1</v>
      </c>
      <c r="AD2059" s="49">
        <f t="shared" si="1182"/>
        <v>1</v>
      </c>
      <c r="AE2059" s="49">
        <f t="shared" si="1183"/>
        <v>1</v>
      </c>
      <c r="AG2059" s="49">
        <f t="shared" si="1184"/>
        <v>1</v>
      </c>
      <c r="AM2059" s="49">
        <f t="shared" si="1185"/>
        <v>1</v>
      </c>
      <c r="AN2059" s="49">
        <f t="shared" si="1186"/>
        <v>1</v>
      </c>
      <c r="AO2059" s="49">
        <f t="shared" si="1187"/>
        <v>1</v>
      </c>
      <c r="AP2059" s="49">
        <f t="shared" si="1188"/>
        <v>1</v>
      </c>
      <c r="AQ2059" s="49">
        <f t="shared" si="1189"/>
        <v>1</v>
      </c>
      <c r="AS2059" s="49">
        <f t="shared" si="1190"/>
        <v>1</v>
      </c>
      <c r="AU2059" s="49">
        <f t="shared" si="1153"/>
        <v>1</v>
      </c>
      <c r="AV2059" s="49">
        <f t="shared" si="1154"/>
        <v>1</v>
      </c>
      <c r="AW2059" s="49">
        <f t="shared" si="1155"/>
        <v>1</v>
      </c>
      <c r="AX2059" s="49">
        <f t="shared" si="1156"/>
        <v>1</v>
      </c>
      <c r="AY2059" s="49">
        <f t="shared" si="1157"/>
        <v>1</v>
      </c>
      <c r="AZ2059" s="49">
        <f t="shared" si="1158"/>
        <v>1</v>
      </c>
      <c r="BA2059" s="49">
        <f t="shared" si="1159"/>
        <v>1</v>
      </c>
      <c r="BB2059" s="49">
        <f t="shared" si="1160"/>
        <v>1</v>
      </c>
      <c r="BC2059" s="49">
        <f t="shared" si="1161"/>
        <v>1</v>
      </c>
      <c r="BD2059" s="49">
        <f t="shared" si="1162"/>
        <v>1</v>
      </c>
      <c r="BE2059" s="49">
        <f t="shared" si="1163"/>
        <v>1</v>
      </c>
      <c r="BF2059" s="49">
        <f t="shared" si="1164"/>
        <v>1</v>
      </c>
      <c r="BG2059" s="49">
        <f t="shared" si="1165"/>
        <v>1</v>
      </c>
      <c r="BH2059" s="49">
        <f t="shared" si="1166"/>
        <v>1</v>
      </c>
      <c r="BI2059" s="49">
        <f t="shared" si="1167"/>
        <v>1</v>
      </c>
      <c r="BJ2059" s="49">
        <f t="shared" si="1168"/>
        <v>1</v>
      </c>
      <c r="BK2059" s="49">
        <f t="shared" si="1169"/>
        <v>1</v>
      </c>
      <c r="BL2059" s="49">
        <f t="shared" si="1170"/>
        <v>1</v>
      </c>
      <c r="BM2059" s="49">
        <f t="shared" si="1171"/>
        <v>1</v>
      </c>
      <c r="BN2059" s="49">
        <f t="shared" si="1172"/>
        <v>1</v>
      </c>
      <c r="BO2059" s="49">
        <f t="shared" si="1173"/>
        <v>1</v>
      </c>
      <c r="BP2059" s="49">
        <f t="shared" si="1174"/>
        <v>1</v>
      </c>
      <c r="BQ2059" s="49">
        <f t="shared" si="1175"/>
        <v>1</v>
      </c>
      <c r="BR2059" s="49">
        <f t="shared" si="1176"/>
        <v>1</v>
      </c>
      <c r="BS2059" s="49">
        <f t="shared" si="1177"/>
        <v>1</v>
      </c>
    </row>
    <row r="2060" spans="2:71">
      <c r="B2060" s="48">
        <f t="shared" si="1178"/>
        <v>1884</v>
      </c>
      <c r="AA2060" s="49">
        <f t="shared" si="1179"/>
        <v>1</v>
      </c>
      <c r="AB2060" s="49">
        <f t="shared" si="1180"/>
        <v>1</v>
      </c>
      <c r="AC2060" s="49">
        <f t="shared" si="1181"/>
        <v>1</v>
      </c>
      <c r="AD2060" s="49">
        <f t="shared" si="1182"/>
        <v>1</v>
      </c>
      <c r="AE2060" s="49">
        <f t="shared" si="1183"/>
        <v>1</v>
      </c>
      <c r="AG2060" s="49">
        <f t="shared" si="1184"/>
        <v>1</v>
      </c>
      <c r="AM2060" s="49">
        <f t="shared" si="1185"/>
        <v>1</v>
      </c>
      <c r="AN2060" s="49">
        <f t="shared" si="1186"/>
        <v>1</v>
      </c>
      <c r="AO2060" s="49">
        <f t="shared" si="1187"/>
        <v>1</v>
      </c>
      <c r="AP2060" s="49">
        <f t="shared" si="1188"/>
        <v>1</v>
      </c>
      <c r="AQ2060" s="49">
        <f t="shared" si="1189"/>
        <v>1</v>
      </c>
      <c r="AS2060" s="49">
        <f t="shared" si="1190"/>
        <v>1</v>
      </c>
      <c r="AU2060" s="49">
        <f t="shared" si="1153"/>
        <v>1</v>
      </c>
      <c r="AV2060" s="49">
        <f t="shared" si="1154"/>
        <v>1</v>
      </c>
      <c r="AW2060" s="49">
        <f t="shared" si="1155"/>
        <v>1</v>
      </c>
      <c r="AX2060" s="49">
        <f t="shared" si="1156"/>
        <v>1</v>
      </c>
      <c r="AY2060" s="49">
        <f t="shared" si="1157"/>
        <v>1</v>
      </c>
      <c r="AZ2060" s="49">
        <f t="shared" si="1158"/>
        <v>1</v>
      </c>
      <c r="BA2060" s="49">
        <f t="shared" si="1159"/>
        <v>1</v>
      </c>
      <c r="BB2060" s="49">
        <f t="shared" si="1160"/>
        <v>1</v>
      </c>
      <c r="BC2060" s="49">
        <f t="shared" si="1161"/>
        <v>1</v>
      </c>
      <c r="BD2060" s="49">
        <f t="shared" si="1162"/>
        <v>1</v>
      </c>
      <c r="BE2060" s="49">
        <f t="shared" si="1163"/>
        <v>1</v>
      </c>
      <c r="BF2060" s="49">
        <f t="shared" si="1164"/>
        <v>1</v>
      </c>
      <c r="BG2060" s="49">
        <f t="shared" si="1165"/>
        <v>1</v>
      </c>
      <c r="BH2060" s="49">
        <f t="shared" si="1166"/>
        <v>1</v>
      </c>
      <c r="BI2060" s="49">
        <f t="shared" si="1167"/>
        <v>1</v>
      </c>
      <c r="BJ2060" s="49">
        <f t="shared" si="1168"/>
        <v>1</v>
      </c>
      <c r="BK2060" s="49">
        <f t="shared" si="1169"/>
        <v>1</v>
      </c>
      <c r="BL2060" s="49">
        <f t="shared" si="1170"/>
        <v>1</v>
      </c>
      <c r="BM2060" s="49">
        <f t="shared" si="1171"/>
        <v>1</v>
      </c>
      <c r="BN2060" s="49">
        <f t="shared" si="1172"/>
        <v>1</v>
      </c>
      <c r="BO2060" s="49">
        <f t="shared" si="1173"/>
        <v>1</v>
      </c>
      <c r="BP2060" s="49">
        <f t="shared" si="1174"/>
        <v>1</v>
      </c>
      <c r="BQ2060" s="49">
        <f t="shared" si="1175"/>
        <v>1</v>
      </c>
      <c r="BR2060" s="49">
        <f t="shared" si="1176"/>
        <v>1</v>
      </c>
      <c r="BS2060" s="49">
        <f t="shared" si="1177"/>
        <v>1</v>
      </c>
    </row>
    <row r="2061" spans="2:71">
      <c r="B2061" s="48">
        <f t="shared" si="1178"/>
        <v>1885</v>
      </c>
      <c r="AA2061" s="49">
        <f t="shared" si="1179"/>
        <v>1</v>
      </c>
      <c r="AB2061" s="49">
        <f t="shared" si="1180"/>
        <v>1</v>
      </c>
      <c r="AC2061" s="49">
        <f t="shared" si="1181"/>
        <v>1</v>
      </c>
      <c r="AD2061" s="49">
        <f t="shared" si="1182"/>
        <v>1</v>
      </c>
      <c r="AE2061" s="49">
        <f t="shared" si="1183"/>
        <v>1</v>
      </c>
      <c r="AG2061" s="49">
        <f t="shared" si="1184"/>
        <v>1</v>
      </c>
      <c r="AM2061" s="49">
        <f t="shared" si="1185"/>
        <v>1</v>
      </c>
      <c r="AN2061" s="49">
        <f t="shared" si="1186"/>
        <v>1</v>
      </c>
      <c r="AO2061" s="49">
        <f t="shared" si="1187"/>
        <v>1</v>
      </c>
      <c r="AP2061" s="49">
        <f t="shared" si="1188"/>
        <v>1</v>
      </c>
      <c r="AQ2061" s="49">
        <f t="shared" si="1189"/>
        <v>1</v>
      </c>
      <c r="AS2061" s="49">
        <f t="shared" si="1190"/>
        <v>1</v>
      </c>
      <c r="AU2061" s="49">
        <f t="shared" si="1153"/>
        <v>1</v>
      </c>
      <c r="AV2061" s="49">
        <f t="shared" si="1154"/>
        <v>1</v>
      </c>
      <c r="AW2061" s="49">
        <f t="shared" si="1155"/>
        <v>1</v>
      </c>
      <c r="AX2061" s="49">
        <f t="shared" si="1156"/>
        <v>1</v>
      </c>
      <c r="AY2061" s="49">
        <f t="shared" si="1157"/>
        <v>1</v>
      </c>
      <c r="AZ2061" s="49">
        <f t="shared" si="1158"/>
        <v>1</v>
      </c>
      <c r="BA2061" s="49">
        <f t="shared" si="1159"/>
        <v>1</v>
      </c>
      <c r="BB2061" s="49">
        <f t="shared" si="1160"/>
        <v>1</v>
      </c>
      <c r="BC2061" s="49">
        <f t="shared" si="1161"/>
        <v>1</v>
      </c>
      <c r="BD2061" s="49">
        <f t="shared" si="1162"/>
        <v>1</v>
      </c>
      <c r="BE2061" s="49">
        <f t="shared" si="1163"/>
        <v>1</v>
      </c>
      <c r="BF2061" s="49">
        <f t="shared" si="1164"/>
        <v>1</v>
      </c>
      <c r="BG2061" s="49">
        <f t="shared" si="1165"/>
        <v>1</v>
      </c>
      <c r="BH2061" s="49">
        <f t="shared" si="1166"/>
        <v>1</v>
      </c>
      <c r="BI2061" s="49">
        <f t="shared" si="1167"/>
        <v>1</v>
      </c>
      <c r="BJ2061" s="49">
        <f t="shared" si="1168"/>
        <v>1</v>
      </c>
      <c r="BK2061" s="49">
        <f t="shared" si="1169"/>
        <v>1</v>
      </c>
      <c r="BL2061" s="49">
        <f t="shared" si="1170"/>
        <v>1</v>
      </c>
      <c r="BM2061" s="49">
        <f t="shared" si="1171"/>
        <v>1</v>
      </c>
      <c r="BN2061" s="49">
        <f t="shared" si="1172"/>
        <v>1</v>
      </c>
      <c r="BO2061" s="49">
        <f t="shared" si="1173"/>
        <v>1</v>
      </c>
      <c r="BP2061" s="49">
        <f t="shared" si="1174"/>
        <v>1</v>
      </c>
      <c r="BQ2061" s="49">
        <f t="shared" si="1175"/>
        <v>1</v>
      </c>
      <c r="BR2061" s="49">
        <f t="shared" si="1176"/>
        <v>1</v>
      </c>
      <c r="BS2061" s="49">
        <f t="shared" si="1177"/>
        <v>1</v>
      </c>
    </row>
    <row r="2062" spans="2:71">
      <c r="B2062" s="48">
        <f t="shared" si="1178"/>
        <v>1886</v>
      </c>
      <c r="AA2062" s="49">
        <f t="shared" si="1179"/>
        <v>1</v>
      </c>
      <c r="AB2062" s="49">
        <f t="shared" si="1180"/>
        <v>1</v>
      </c>
      <c r="AC2062" s="49">
        <f t="shared" si="1181"/>
        <v>1</v>
      </c>
      <c r="AD2062" s="49">
        <f t="shared" si="1182"/>
        <v>1</v>
      </c>
      <c r="AE2062" s="49">
        <f t="shared" si="1183"/>
        <v>1</v>
      </c>
      <c r="AG2062" s="49">
        <f t="shared" si="1184"/>
        <v>1</v>
      </c>
      <c r="AM2062" s="49">
        <f t="shared" si="1185"/>
        <v>1</v>
      </c>
      <c r="AN2062" s="49">
        <f t="shared" si="1186"/>
        <v>1</v>
      </c>
      <c r="AO2062" s="49">
        <f t="shared" si="1187"/>
        <v>1</v>
      </c>
      <c r="AP2062" s="49">
        <f t="shared" si="1188"/>
        <v>1</v>
      </c>
      <c r="AQ2062" s="49">
        <f t="shared" si="1189"/>
        <v>1</v>
      </c>
      <c r="AS2062" s="49">
        <f t="shared" si="1190"/>
        <v>1</v>
      </c>
      <c r="AU2062" s="49">
        <f t="shared" si="1153"/>
        <v>1</v>
      </c>
      <c r="AV2062" s="49">
        <f t="shared" si="1154"/>
        <v>1</v>
      </c>
      <c r="AW2062" s="49">
        <f t="shared" si="1155"/>
        <v>1</v>
      </c>
      <c r="AX2062" s="49">
        <f t="shared" si="1156"/>
        <v>1</v>
      </c>
      <c r="AY2062" s="49">
        <f t="shared" si="1157"/>
        <v>1</v>
      </c>
      <c r="AZ2062" s="49">
        <f t="shared" si="1158"/>
        <v>1</v>
      </c>
      <c r="BA2062" s="49">
        <f t="shared" si="1159"/>
        <v>1</v>
      </c>
      <c r="BB2062" s="49">
        <f t="shared" si="1160"/>
        <v>1</v>
      </c>
      <c r="BC2062" s="49">
        <f t="shared" si="1161"/>
        <v>1</v>
      </c>
      <c r="BD2062" s="49">
        <f t="shared" si="1162"/>
        <v>1</v>
      </c>
      <c r="BE2062" s="49">
        <f t="shared" si="1163"/>
        <v>1</v>
      </c>
      <c r="BF2062" s="49">
        <f t="shared" si="1164"/>
        <v>1</v>
      </c>
      <c r="BG2062" s="49">
        <f t="shared" si="1165"/>
        <v>1</v>
      </c>
      <c r="BH2062" s="49">
        <f t="shared" si="1166"/>
        <v>1</v>
      </c>
      <c r="BI2062" s="49">
        <f t="shared" si="1167"/>
        <v>1</v>
      </c>
      <c r="BJ2062" s="49">
        <f t="shared" si="1168"/>
        <v>1</v>
      </c>
      <c r="BK2062" s="49">
        <f t="shared" si="1169"/>
        <v>1</v>
      </c>
      <c r="BL2062" s="49">
        <f t="shared" si="1170"/>
        <v>1</v>
      </c>
      <c r="BM2062" s="49">
        <f t="shared" si="1171"/>
        <v>1</v>
      </c>
      <c r="BN2062" s="49">
        <f t="shared" si="1172"/>
        <v>1</v>
      </c>
      <c r="BO2062" s="49">
        <f t="shared" si="1173"/>
        <v>1</v>
      </c>
      <c r="BP2062" s="49">
        <f t="shared" si="1174"/>
        <v>1</v>
      </c>
      <c r="BQ2062" s="49">
        <f t="shared" si="1175"/>
        <v>1</v>
      </c>
      <c r="BR2062" s="49">
        <f t="shared" si="1176"/>
        <v>1</v>
      </c>
      <c r="BS2062" s="49">
        <f t="shared" si="1177"/>
        <v>1</v>
      </c>
    </row>
    <row r="2063" spans="2:71">
      <c r="B2063" s="48">
        <f t="shared" si="1178"/>
        <v>1887</v>
      </c>
      <c r="AA2063" s="49">
        <f t="shared" si="1179"/>
        <v>1</v>
      </c>
      <c r="AB2063" s="49">
        <f t="shared" si="1180"/>
        <v>1</v>
      </c>
      <c r="AC2063" s="49">
        <f t="shared" si="1181"/>
        <v>1</v>
      </c>
      <c r="AD2063" s="49">
        <f t="shared" si="1182"/>
        <v>1</v>
      </c>
      <c r="AE2063" s="49">
        <f t="shared" si="1183"/>
        <v>1</v>
      </c>
      <c r="AG2063" s="49">
        <f t="shared" si="1184"/>
        <v>1</v>
      </c>
      <c r="AM2063" s="49">
        <f t="shared" si="1185"/>
        <v>1</v>
      </c>
      <c r="AN2063" s="49">
        <f t="shared" si="1186"/>
        <v>1</v>
      </c>
      <c r="AO2063" s="49">
        <f t="shared" si="1187"/>
        <v>1</v>
      </c>
      <c r="AP2063" s="49">
        <f t="shared" si="1188"/>
        <v>1</v>
      </c>
      <c r="AQ2063" s="49">
        <f t="shared" si="1189"/>
        <v>1</v>
      </c>
      <c r="AS2063" s="49">
        <f t="shared" si="1190"/>
        <v>1</v>
      </c>
      <c r="AU2063" s="49">
        <f t="shared" ref="AU2063:AU2126" si="1191">IF($B2063&lt;=AU$85, 1, IF($B2063&lt;=AU$86,  1/(1/AU2062+1/(AU562/AU$84)), NA()))</f>
        <v>1</v>
      </c>
      <c r="AV2063" s="49">
        <f t="shared" si="1154"/>
        <v>1</v>
      </c>
      <c r="AW2063" s="49">
        <f t="shared" si="1155"/>
        <v>1</v>
      </c>
      <c r="AX2063" s="49">
        <f t="shared" si="1156"/>
        <v>1</v>
      </c>
      <c r="AY2063" s="49">
        <f t="shared" si="1157"/>
        <v>1</v>
      </c>
      <c r="AZ2063" s="49">
        <f t="shared" si="1158"/>
        <v>1</v>
      </c>
      <c r="BA2063" s="49">
        <f t="shared" si="1159"/>
        <v>1</v>
      </c>
      <c r="BB2063" s="49">
        <f t="shared" si="1160"/>
        <v>1</v>
      </c>
      <c r="BC2063" s="49">
        <f t="shared" si="1161"/>
        <v>1</v>
      </c>
      <c r="BD2063" s="49">
        <f t="shared" si="1162"/>
        <v>1</v>
      </c>
      <c r="BE2063" s="49">
        <f t="shared" si="1163"/>
        <v>1</v>
      </c>
      <c r="BF2063" s="49">
        <f t="shared" si="1164"/>
        <v>1</v>
      </c>
      <c r="BG2063" s="49">
        <f t="shared" si="1165"/>
        <v>1</v>
      </c>
      <c r="BH2063" s="49">
        <f t="shared" si="1166"/>
        <v>1</v>
      </c>
      <c r="BI2063" s="49">
        <f t="shared" si="1167"/>
        <v>1</v>
      </c>
      <c r="BJ2063" s="49">
        <f t="shared" si="1168"/>
        <v>1</v>
      </c>
      <c r="BK2063" s="49">
        <f t="shared" si="1169"/>
        <v>1</v>
      </c>
      <c r="BL2063" s="49">
        <f t="shared" si="1170"/>
        <v>1</v>
      </c>
      <c r="BM2063" s="49">
        <f t="shared" si="1171"/>
        <v>1</v>
      </c>
      <c r="BN2063" s="49">
        <f t="shared" si="1172"/>
        <v>1</v>
      </c>
      <c r="BO2063" s="49">
        <f t="shared" si="1173"/>
        <v>1</v>
      </c>
      <c r="BP2063" s="49">
        <f t="shared" si="1174"/>
        <v>1</v>
      </c>
      <c r="BQ2063" s="49">
        <f t="shared" si="1175"/>
        <v>1</v>
      </c>
      <c r="BR2063" s="49">
        <f t="shared" si="1176"/>
        <v>1</v>
      </c>
      <c r="BS2063" s="49">
        <f t="shared" si="1177"/>
        <v>1</v>
      </c>
    </row>
    <row r="2064" spans="2:71">
      <c r="B2064" s="48">
        <f t="shared" si="1178"/>
        <v>1888</v>
      </c>
      <c r="AA2064" s="49">
        <f t="shared" si="1179"/>
        <v>1</v>
      </c>
      <c r="AB2064" s="49">
        <f t="shared" si="1180"/>
        <v>1</v>
      </c>
      <c r="AC2064" s="49">
        <f t="shared" si="1181"/>
        <v>1</v>
      </c>
      <c r="AD2064" s="49">
        <f t="shared" si="1182"/>
        <v>1</v>
      </c>
      <c r="AE2064" s="49">
        <f t="shared" si="1183"/>
        <v>1</v>
      </c>
      <c r="AG2064" s="49">
        <f t="shared" si="1184"/>
        <v>1</v>
      </c>
      <c r="AM2064" s="49">
        <f t="shared" si="1185"/>
        <v>1</v>
      </c>
      <c r="AN2064" s="49">
        <f t="shared" si="1186"/>
        <v>1</v>
      </c>
      <c r="AO2064" s="49">
        <f t="shared" si="1187"/>
        <v>1</v>
      </c>
      <c r="AP2064" s="49">
        <f t="shared" si="1188"/>
        <v>1</v>
      </c>
      <c r="AQ2064" s="49">
        <f t="shared" si="1189"/>
        <v>1</v>
      </c>
      <c r="AS2064" s="49">
        <f t="shared" si="1190"/>
        <v>1</v>
      </c>
      <c r="AU2064" s="49">
        <f t="shared" si="1191"/>
        <v>1</v>
      </c>
      <c r="AV2064" s="49">
        <f t="shared" si="1154"/>
        <v>1</v>
      </c>
      <c r="AW2064" s="49">
        <f t="shared" si="1155"/>
        <v>1</v>
      </c>
      <c r="AX2064" s="49">
        <f t="shared" si="1156"/>
        <v>1</v>
      </c>
      <c r="AY2064" s="49">
        <f t="shared" si="1157"/>
        <v>1</v>
      </c>
      <c r="AZ2064" s="49">
        <f t="shared" si="1158"/>
        <v>1</v>
      </c>
      <c r="BA2064" s="49">
        <f t="shared" si="1159"/>
        <v>1</v>
      </c>
      <c r="BB2064" s="49">
        <f t="shared" si="1160"/>
        <v>1</v>
      </c>
      <c r="BC2064" s="49">
        <f t="shared" si="1161"/>
        <v>1</v>
      </c>
      <c r="BD2064" s="49">
        <f t="shared" si="1162"/>
        <v>1</v>
      </c>
      <c r="BE2064" s="49">
        <f t="shared" si="1163"/>
        <v>1</v>
      </c>
      <c r="BF2064" s="49">
        <f t="shared" si="1164"/>
        <v>1</v>
      </c>
      <c r="BG2064" s="49">
        <f t="shared" si="1165"/>
        <v>1</v>
      </c>
      <c r="BH2064" s="49">
        <f t="shared" si="1166"/>
        <v>1</v>
      </c>
      <c r="BI2064" s="49">
        <f t="shared" si="1167"/>
        <v>1</v>
      </c>
      <c r="BJ2064" s="49">
        <f t="shared" si="1168"/>
        <v>1</v>
      </c>
      <c r="BK2064" s="49">
        <f t="shared" si="1169"/>
        <v>1</v>
      </c>
      <c r="BL2064" s="49">
        <f t="shared" si="1170"/>
        <v>1</v>
      </c>
      <c r="BM2064" s="49">
        <f t="shared" si="1171"/>
        <v>1</v>
      </c>
      <c r="BN2064" s="49">
        <f t="shared" si="1172"/>
        <v>1</v>
      </c>
      <c r="BO2064" s="49">
        <f t="shared" si="1173"/>
        <v>1</v>
      </c>
      <c r="BP2064" s="49">
        <f t="shared" si="1174"/>
        <v>1</v>
      </c>
      <c r="BQ2064" s="49">
        <f t="shared" si="1175"/>
        <v>1</v>
      </c>
      <c r="BR2064" s="49">
        <f t="shared" si="1176"/>
        <v>1</v>
      </c>
      <c r="BS2064" s="49">
        <f t="shared" si="1177"/>
        <v>1</v>
      </c>
    </row>
    <row r="2065" spans="2:71">
      <c r="B2065" s="48">
        <f t="shared" si="1178"/>
        <v>1889</v>
      </c>
      <c r="AA2065" s="49">
        <f t="shared" si="1179"/>
        <v>1</v>
      </c>
      <c r="AB2065" s="49">
        <f t="shared" si="1180"/>
        <v>1</v>
      </c>
      <c r="AC2065" s="49">
        <f t="shared" si="1181"/>
        <v>1</v>
      </c>
      <c r="AD2065" s="49">
        <f t="shared" si="1182"/>
        <v>1</v>
      </c>
      <c r="AE2065" s="49">
        <f t="shared" si="1183"/>
        <v>1</v>
      </c>
      <c r="AG2065" s="49">
        <f t="shared" si="1184"/>
        <v>1</v>
      </c>
      <c r="AM2065" s="49">
        <f t="shared" si="1185"/>
        <v>1</v>
      </c>
      <c r="AN2065" s="49">
        <f t="shared" si="1186"/>
        <v>1</v>
      </c>
      <c r="AO2065" s="49">
        <f t="shared" si="1187"/>
        <v>1</v>
      </c>
      <c r="AP2065" s="49">
        <f t="shared" si="1188"/>
        <v>1</v>
      </c>
      <c r="AQ2065" s="49">
        <f t="shared" si="1189"/>
        <v>1</v>
      </c>
      <c r="AS2065" s="49">
        <f t="shared" si="1190"/>
        <v>1</v>
      </c>
      <c r="AU2065" s="49">
        <f t="shared" si="1191"/>
        <v>1</v>
      </c>
      <c r="AV2065" s="49">
        <f t="shared" si="1154"/>
        <v>1</v>
      </c>
      <c r="AW2065" s="49">
        <f t="shared" si="1155"/>
        <v>1</v>
      </c>
      <c r="AX2065" s="49">
        <f t="shared" si="1156"/>
        <v>1</v>
      </c>
      <c r="AY2065" s="49">
        <f t="shared" si="1157"/>
        <v>1</v>
      </c>
      <c r="AZ2065" s="49">
        <f t="shared" si="1158"/>
        <v>1</v>
      </c>
      <c r="BA2065" s="49">
        <f t="shared" si="1159"/>
        <v>1</v>
      </c>
      <c r="BB2065" s="49">
        <f t="shared" si="1160"/>
        <v>1</v>
      </c>
      <c r="BC2065" s="49">
        <f t="shared" si="1161"/>
        <v>1</v>
      </c>
      <c r="BD2065" s="49">
        <f t="shared" si="1162"/>
        <v>1</v>
      </c>
      <c r="BE2065" s="49">
        <f t="shared" si="1163"/>
        <v>1</v>
      </c>
      <c r="BF2065" s="49">
        <f t="shared" si="1164"/>
        <v>1</v>
      </c>
      <c r="BG2065" s="49">
        <f t="shared" si="1165"/>
        <v>1</v>
      </c>
      <c r="BH2065" s="49">
        <f t="shared" si="1166"/>
        <v>1</v>
      </c>
      <c r="BI2065" s="49">
        <f t="shared" si="1167"/>
        <v>1</v>
      </c>
      <c r="BJ2065" s="49">
        <f t="shared" si="1168"/>
        <v>1</v>
      </c>
      <c r="BK2065" s="49">
        <f t="shared" si="1169"/>
        <v>1</v>
      </c>
      <c r="BL2065" s="49">
        <f t="shared" si="1170"/>
        <v>1</v>
      </c>
      <c r="BM2065" s="49">
        <f t="shared" si="1171"/>
        <v>1</v>
      </c>
      <c r="BN2065" s="49">
        <f t="shared" si="1172"/>
        <v>1</v>
      </c>
      <c r="BO2065" s="49">
        <f t="shared" si="1173"/>
        <v>1</v>
      </c>
      <c r="BP2065" s="49">
        <f t="shared" si="1174"/>
        <v>1</v>
      </c>
      <c r="BQ2065" s="49">
        <f t="shared" si="1175"/>
        <v>1</v>
      </c>
      <c r="BR2065" s="49">
        <f t="shared" si="1176"/>
        <v>1</v>
      </c>
      <c r="BS2065" s="49">
        <f t="shared" si="1177"/>
        <v>1</v>
      </c>
    </row>
    <row r="2066" spans="2:71">
      <c r="B2066" s="48">
        <f t="shared" si="1178"/>
        <v>1890</v>
      </c>
      <c r="AA2066" s="49">
        <f t="shared" si="1179"/>
        <v>1</v>
      </c>
      <c r="AB2066" s="49">
        <f t="shared" si="1180"/>
        <v>1</v>
      </c>
      <c r="AC2066" s="49">
        <f t="shared" si="1181"/>
        <v>1</v>
      </c>
      <c r="AD2066" s="49">
        <f t="shared" si="1182"/>
        <v>1</v>
      </c>
      <c r="AE2066" s="49">
        <f t="shared" si="1183"/>
        <v>1</v>
      </c>
      <c r="AG2066" s="49">
        <f t="shared" si="1184"/>
        <v>1</v>
      </c>
      <c r="AM2066" s="49">
        <f t="shared" si="1185"/>
        <v>1</v>
      </c>
      <c r="AN2066" s="49">
        <f t="shared" si="1186"/>
        <v>1</v>
      </c>
      <c r="AO2066" s="49">
        <f t="shared" si="1187"/>
        <v>1</v>
      </c>
      <c r="AP2066" s="49">
        <f t="shared" si="1188"/>
        <v>1</v>
      </c>
      <c r="AQ2066" s="49">
        <f t="shared" si="1189"/>
        <v>1</v>
      </c>
      <c r="AS2066" s="49">
        <f t="shared" si="1190"/>
        <v>1</v>
      </c>
      <c r="AU2066" s="49">
        <f t="shared" si="1191"/>
        <v>1</v>
      </c>
      <c r="AV2066" s="49">
        <f t="shared" si="1154"/>
        <v>1</v>
      </c>
      <c r="AW2066" s="49">
        <f t="shared" si="1155"/>
        <v>1</v>
      </c>
      <c r="AX2066" s="49">
        <f t="shared" si="1156"/>
        <v>1</v>
      </c>
      <c r="AY2066" s="49">
        <f t="shared" si="1157"/>
        <v>1</v>
      </c>
      <c r="AZ2066" s="49">
        <f t="shared" si="1158"/>
        <v>1</v>
      </c>
      <c r="BA2066" s="49">
        <f t="shared" si="1159"/>
        <v>1</v>
      </c>
      <c r="BB2066" s="49">
        <f t="shared" si="1160"/>
        <v>1</v>
      </c>
      <c r="BC2066" s="49">
        <f t="shared" si="1161"/>
        <v>1</v>
      </c>
      <c r="BD2066" s="49">
        <f t="shared" si="1162"/>
        <v>1</v>
      </c>
      <c r="BE2066" s="49">
        <f t="shared" si="1163"/>
        <v>1</v>
      </c>
      <c r="BF2066" s="49">
        <f t="shared" si="1164"/>
        <v>1</v>
      </c>
      <c r="BG2066" s="49">
        <f t="shared" si="1165"/>
        <v>1</v>
      </c>
      <c r="BH2066" s="49">
        <f t="shared" si="1166"/>
        <v>1</v>
      </c>
      <c r="BI2066" s="49">
        <f t="shared" si="1167"/>
        <v>1</v>
      </c>
      <c r="BJ2066" s="49">
        <f t="shared" si="1168"/>
        <v>1</v>
      </c>
      <c r="BK2066" s="49">
        <f t="shared" si="1169"/>
        <v>1</v>
      </c>
      <c r="BL2066" s="49">
        <f t="shared" si="1170"/>
        <v>1</v>
      </c>
      <c r="BM2066" s="49">
        <f t="shared" si="1171"/>
        <v>1</v>
      </c>
      <c r="BN2066" s="49">
        <f t="shared" si="1172"/>
        <v>1</v>
      </c>
      <c r="BO2066" s="49">
        <f t="shared" si="1173"/>
        <v>1</v>
      </c>
      <c r="BP2066" s="49">
        <f t="shared" si="1174"/>
        <v>1</v>
      </c>
      <c r="BQ2066" s="49">
        <f t="shared" si="1175"/>
        <v>1</v>
      </c>
      <c r="BR2066" s="49">
        <f t="shared" si="1176"/>
        <v>1</v>
      </c>
      <c r="BS2066" s="49">
        <f t="shared" si="1177"/>
        <v>1</v>
      </c>
    </row>
    <row r="2067" spans="2:71">
      <c r="B2067" s="48">
        <f t="shared" si="1178"/>
        <v>1891</v>
      </c>
      <c r="AA2067" s="49">
        <f t="shared" si="1179"/>
        <v>1</v>
      </c>
      <c r="AB2067" s="49">
        <f t="shared" si="1180"/>
        <v>1</v>
      </c>
      <c r="AC2067" s="49">
        <f t="shared" si="1181"/>
        <v>1</v>
      </c>
      <c r="AD2067" s="49">
        <f t="shared" si="1182"/>
        <v>1</v>
      </c>
      <c r="AE2067" s="49">
        <f t="shared" si="1183"/>
        <v>1</v>
      </c>
      <c r="AG2067" s="49">
        <f t="shared" si="1184"/>
        <v>1</v>
      </c>
      <c r="AM2067" s="49">
        <f t="shared" si="1185"/>
        <v>1</v>
      </c>
      <c r="AN2067" s="49">
        <f t="shared" si="1186"/>
        <v>1</v>
      </c>
      <c r="AO2067" s="49">
        <f t="shared" si="1187"/>
        <v>1</v>
      </c>
      <c r="AP2067" s="49">
        <f t="shared" si="1188"/>
        <v>1</v>
      </c>
      <c r="AQ2067" s="49">
        <f t="shared" si="1189"/>
        <v>1</v>
      </c>
      <c r="AS2067" s="49">
        <f t="shared" si="1190"/>
        <v>1</v>
      </c>
      <c r="AU2067" s="49">
        <f t="shared" si="1191"/>
        <v>1</v>
      </c>
      <c r="AV2067" s="49">
        <f t="shared" si="1154"/>
        <v>1</v>
      </c>
      <c r="AW2067" s="49">
        <f t="shared" si="1155"/>
        <v>1</v>
      </c>
      <c r="AX2067" s="49">
        <f t="shared" si="1156"/>
        <v>1</v>
      </c>
      <c r="AY2067" s="49">
        <f t="shared" si="1157"/>
        <v>1</v>
      </c>
      <c r="AZ2067" s="49">
        <f t="shared" si="1158"/>
        <v>1</v>
      </c>
      <c r="BA2067" s="49">
        <f t="shared" si="1159"/>
        <v>1</v>
      </c>
      <c r="BB2067" s="49">
        <f t="shared" si="1160"/>
        <v>1</v>
      </c>
      <c r="BC2067" s="49">
        <f t="shared" si="1161"/>
        <v>1</v>
      </c>
      <c r="BD2067" s="49">
        <f t="shared" si="1162"/>
        <v>1</v>
      </c>
      <c r="BE2067" s="49">
        <f t="shared" si="1163"/>
        <v>1</v>
      </c>
      <c r="BF2067" s="49">
        <f t="shared" si="1164"/>
        <v>1</v>
      </c>
      <c r="BG2067" s="49">
        <f t="shared" si="1165"/>
        <v>1</v>
      </c>
      <c r="BH2067" s="49">
        <f t="shared" si="1166"/>
        <v>1</v>
      </c>
      <c r="BI2067" s="49">
        <f t="shared" si="1167"/>
        <v>1</v>
      </c>
      <c r="BJ2067" s="49">
        <f t="shared" si="1168"/>
        <v>1</v>
      </c>
      <c r="BK2067" s="49">
        <f t="shared" si="1169"/>
        <v>1</v>
      </c>
      <c r="BL2067" s="49">
        <f t="shared" si="1170"/>
        <v>1</v>
      </c>
      <c r="BM2067" s="49">
        <f t="shared" si="1171"/>
        <v>1</v>
      </c>
      <c r="BN2067" s="49">
        <f t="shared" si="1172"/>
        <v>1</v>
      </c>
      <c r="BO2067" s="49">
        <f t="shared" si="1173"/>
        <v>1</v>
      </c>
      <c r="BP2067" s="49">
        <f t="shared" si="1174"/>
        <v>1</v>
      </c>
      <c r="BQ2067" s="49">
        <f t="shared" si="1175"/>
        <v>1</v>
      </c>
      <c r="BR2067" s="49">
        <f t="shared" si="1176"/>
        <v>1</v>
      </c>
      <c r="BS2067" s="49">
        <f t="shared" si="1177"/>
        <v>1</v>
      </c>
    </row>
    <row r="2068" spans="2:71">
      <c r="B2068" s="48">
        <f t="shared" si="1178"/>
        <v>1892</v>
      </c>
      <c r="AA2068" s="49">
        <f t="shared" si="1179"/>
        <v>1</v>
      </c>
      <c r="AB2068" s="49">
        <f t="shared" si="1180"/>
        <v>1</v>
      </c>
      <c r="AC2068" s="49">
        <f t="shared" si="1181"/>
        <v>1</v>
      </c>
      <c r="AD2068" s="49">
        <f t="shared" si="1182"/>
        <v>1</v>
      </c>
      <c r="AE2068" s="49">
        <f t="shared" si="1183"/>
        <v>1</v>
      </c>
      <c r="AG2068" s="49">
        <f t="shared" si="1184"/>
        <v>1</v>
      </c>
      <c r="AM2068" s="49">
        <f t="shared" si="1185"/>
        <v>1</v>
      </c>
      <c r="AN2068" s="49">
        <f t="shared" si="1186"/>
        <v>1</v>
      </c>
      <c r="AO2068" s="49">
        <f t="shared" si="1187"/>
        <v>1</v>
      </c>
      <c r="AP2068" s="49">
        <f t="shared" si="1188"/>
        <v>1</v>
      </c>
      <c r="AQ2068" s="49">
        <f t="shared" si="1189"/>
        <v>1</v>
      </c>
      <c r="AS2068" s="49">
        <f t="shared" si="1190"/>
        <v>1</v>
      </c>
      <c r="AU2068" s="49">
        <f t="shared" si="1191"/>
        <v>1</v>
      </c>
      <c r="AV2068" s="49">
        <f t="shared" si="1154"/>
        <v>1</v>
      </c>
      <c r="AW2068" s="49">
        <f t="shared" si="1155"/>
        <v>1</v>
      </c>
      <c r="AX2068" s="49">
        <f t="shared" si="1156"/>
        <v>1</v>
      </c>
      <c r="AY2068" s="49">
        <f t="shared" si="1157"/>
        <v>1</v>
      </c>
      <c r="AZ2068" s="49">
        <f t="shared" si="1158"/>
        <v>1</v>
      </c>
      <c r="BA2068" s="49">
        <f t="shared" si="1159"/>
        <v>1</v>
      </c>
      <c r="BB2068" s="49">
        <f t="shared" si="1160"/>
        <v>1</v>
      </c>
      <c r="BC2068" s="49">
        <f t="shared" si="1161"/>
        <v>1</v>
      </c>
      <c r="BD2068" s="49">
        <f t="shared" si="1162"/>
        <v>1</v>
      </c>
      <c r="BE2068" s="49">
        <f t="shared" si="1163"/>
        <v>1</v>
      </c>
      <c r="BF2068" s="49">
        <f t="shared" si="1164"/>
        <v>1</v>
      </c>
      <c r="BG2068" s="49">
        <f t="shared" si="1165"/>
        <v>1</v>
      </c>
      <c r="BH2068" s="49">
        <f t="shared" si="1166"/>
        <v>1</v>
      </c>
      <c r="BI2068" s="49">
        <f t="shared" si="1167"/>
        <v>1</v>
      </c>
      <c r="BJ2068" s="49">
        <f t="shared" si="1168"/>
        <v>1</v>
      </c>
      <c r="BK2068" s="49">
        <f t="shared" si="1169"/>
        <v>1</v>
      </c>
      <c r="BL2068" s="49">
        <f t="shared" si="1170"/>
        <v>1</v>
      </c>
      <c r="BM2068" s="49">
        <f t="shared" si="1171"/>
        <v>1</v>
      </c>
      <c r="BN2068" s="49">
        <f t="shared" si="1172"/>
        <v>1</v>
      </c>
      <c r="BO2068" s="49">
        <f t="shared" si="1173"/>
        <v>1</v>
      </c>
      <c r="BP2068" s="49">
        <f t="shared" si="1174"/>
        <v>1</v>
      </c>
      <c r="BQ2068" s="49">
        <f t="shared" si="1175"/>
        <v>1</v>
      </c>
      <c r="BR2068" s="49">
        <f t="shared" si="1176"/>
        <v>1</v>
      </c>
      <c r="BS2068" s="49">
        <f t="shared" si="1177"/>
        <v>1</v>
      </c>
    </row>
    <row r="2069" spans="2:71">
      <c r="B2069" s="48">
        <f t="shared" si="1178"/>
        <v>1893</v>
      </c>
      <c r="AA2069" s="49">
        <f t="shared" si="1179"/>
        <v>1</v>
      </c>
      <c r="AB2069" s="49">
        <f t="shared" si="1180"/>
        <v>1</v>
      </c>
      <c r="AC2069" s="49">
        <f t="shared" si="1181"/>
        <v>1</v>
      </c>
      <c r="AD2069" s="49">
        <f t="shared" si="1182"/>
        <v>1</v>
      </c>
      <c r="AE2069" s="49">
        <f t="shared" si="1183"/>
        <v>1</v>
      </c>
      <c r="AG2069" s="49">
        <f t="shared" si="1184"/>
        <v>1</v>
      </c>
      <c r="AM2069" s="49">
        <f t="shared" si="1185"/>
        <v>1</v>
      </c>
      <c r="AN2069" s="49">
        <f t="shared" si="1186"/>
        <v>1</v>
      </c>
      <c r="AO2069" s="49">
        <f t="shared" si="1187"/>
        <v>1</v>
      </c>
      <c r="AP2069" s="49">
        <f t="shared" si="1188"/>
        <v>1</v>
      </c>
      <c r="AQ2069" s="49">
        <f t="shared" si="1189"/>
        <v>1</v>
      </c>
      <c r="AS2069" s="49">
        <f t="shared" si="1190"/>
        <v>1</v>
      </c>
      <c r="AU2069" s="49">
        <f t="shared" si="1191"/>
        <v>1</v>
      </c>
      <c r="AV2069" s="49">
        <f t="shared" si="1154"/>
        <v>1</v>
      </c>
      <c r="AW2069" s="49">
        <f t="shared" si="1155"/>
        <v>1</v>
      </c>
      <c r="AX2069" s="49">
        <f t="shared" si="1156"/>
        <v>1</v>
      </c>
      <c r="AY2069" s="49">
        <f t="shared" si="1157"/>
        <v>1</v>
      </c>
      <c r="AZ2069" s="49">
        <f t="shared" si="1158"/>
        <v>1</v>
      </c>
      <c r="BA2069" s="49">
        <f t="shared" si="1159"/>
        <v>1</v>
      </c>
      <c r="BB2069" s="49">
        <f t="shared" si="1160"/>
        <v>1</v>
      </c>
      <c r="BC2069" s="49">
        <f t="shared" si="1161"/>
        <v>1</v>
      </c>
      <c r="BD2069" s="49">
        <f t="shared" si="1162"/>
        <v>1</v>
      </c>
      <c r="BE2069" s="49">
        <f t="shared" si="1163"/>
        <v>1</v>
      </c>
      <c r="BF2069" s="49">
        <f t="shared" si="1164"/>
        <v>1</v>
      </c>
      <c r="BG2069" s="49">
        <f t="shared" si="1165"/>
        <v>1</v>
      </c>
      <c r="BH2069" s="49">
        <f t="shared" si="1166"/>
        <v>1</v>
      </c>
      <c r="BI2069" s="49">
        <f t="shared" si="1167"/>
        <v>1</v>
      </c>
      <c r="BJ2069" s="49">
        <f t="shared" si="1168"/>
        <v>1</v>
      </c>
      <c r="BK2069" s="49">
        <f t="shared" si="1169"/>
        <v>1</v>
      </c>
      <c r="BL2069" s="49">
        <f t="shared" si="1170"/>
        <v>1</v>
      </c>
      <c r="BM2069" s="49">
        <f t="shared" si="1171"/>
        <v>1</v>
      </c>
      <c r="BN2069" s="49">
        <f t="shared" si="1172"/>
        <v>1</v>
      </c>
      <c r="BO2069" s="49">
        <f t="shared" si="1173"/>
        <v>1</v>
      </c>
      <c r="BP2069" s="49">
        <f t="shared" si="1174"/>
        <v>1</v>
      </c>
      <c r="BQ2069" s="49">
        <f t="shared" si="1175"/>
        <v>1</v>
      </c>
      <c r="BR2069" s="49">
        <f t="shared" si="1176"/>
        <v>1</v>
      </c>
      <c r="BS2069" s="49">
        <f t="shared" si="1177"/>
        <v>1</v>
      </c>
    </row>
    <row r="2070" spans="2:71">
      <c r="B2070" s="48">
        <f t="shared" si="1178"/>
        <v>1894</v>
      </c>
      <c r="AA2070" s="49">
        <f t="shared" si="1179"/>
        <v>1</v>
      </c>
      <c r="AB2070" s="49">
        <f t="shared" si="1180"/>
        <v>1</v>
      </c>
      <c r="AC2070" s="49">
        <f t="shared" si="1181"/>
        <v>1</v>
      </c>
      <c r="AD2070" s="49">
        <f t="shared" si="1182"/>
        <v>1</v>
      </c>
      <c r="AE2070" s="49">
        <f t="shared" si="1183"/>
        <v>1</v>
      </c>
      <c r="AG2070" s="49">
        <f t="shared" si="1184"/>
        <v>1</v>
      </c>
      <c r="AM2070" s="49">
        <f t="shared" si="1185"/>
        <v>1</v>
      </c>
      <c r="AN2070" s="49">
        <f t="shared" si="1186"/>
        <v>1</v>
      </c>
      <c r="AO2070" s="49">
        <f t="shared" si="1187"/>
        <v>1</v>
      </c>
      <c r="AP2070" s="49">
        <f t="shared" si="1188"/>
        <v>1</v>
      </c>
      <c r="AQ2070" s="49">
        <f t="shared" si="1189"/>
        <v>1</v>
      </c>
      <c r="AS2070" s="49">
        <f t="shared" si="1190"/>
        <v>1</v>
      </c>
      <c r="AU2070" s="49">
        <f t="shared" si="1191"/>
        <v>1</v>
      </c>
      <c r="AV2070" s="49">
        <f t="shared" si="1154"/>
        <v>1</v>
      </c>
      <c r="AW2070" s="49">
        <f t="shared" si="1155"/>
        <v>1</v>
      </c>
      <c r="AX2070" s="49">
        <f t="shared" si="1156"/>
        <v>1</v>
      </c>
      <c r="AY2070" s="49">
        <f t="shared" si="1157"/>
        <v>1</v>
      </c>
      <c r="AZ2070" s="49">
        <f t="shared" si="1158"/>
        <v>1</v>
      </c>
      <c r="BA2070" s="49">
        <f t="shared" si="1159"/>
        <v>1</v>
      </c>
      <c r="BB2070" s="49">
        <f t="shared" si="1160"/>
        <v>1</v>
      </c>
      <c r="BC2070" s="49">
        <f t="shared" si="1161"/>
        <v>1</v>
      </c>
      <c r="BD2070" s="49">
        <f t="shared" si="1162"/>
        <v>1</v>
      </c>
      <c r="BE2070" s="49">
        <f t="shared" si="1163"/>
        <v>1</v>
      </c>
      <c r="BF2070" s="49">
        <f t="shared" si="1164"/>
        <v>1</v>
      </c>
      <c r="BG2070" s="49">
        <f t="shared" si="1165"/>
        <v>1</v>
      </c>
      <c r="BH2070" s="49">
        <f t="shared" si="1166"/>
        <v>1</v>
      </c>
      <c r="BI2070" s="49">
        <f t="shared" si="1167"/>
        <v>1</v>
      </c>
      <c r="BJ2070" s="49">
        <f t="shared" si="1168"/>
        <v>1</v>
      </c>
      <c r="BK2070" s="49">
        <f t="shared" si="1169"/>
        <v>1</v>
      </c>
      <c r="BL2070" s="49">
        <f t="shared" si="1170"/>
        <v>1</v>
      </c>
      <c r="BM2070" s="49">
        <f t="shared" si="1171"/>
        <v>1</v>
      </c>
      <c r="BN2070" s="49">
        <f t="shared" si="1172"/>
        <v>1</v>
      </c>
      <c r="BO2070" s="49">
        <f t="shared" si="1173"/>
        <v>1</v>
      </c>
      <c r="BP2070" s="49">
        <f t="shared" si="1174"/>
        <v>1</v>
      </c>
      <c r="BQ2070" s="49">
        <f t="shared" si="1175"/>
        <v>1</v>
      </c>
      <c r="BR2070" s="49">
        <f t="shared" si="1176"/>
        <v>1</v>
      </c>
      <c r="BS2070" s="49">
        <f t="shared" si="1177"/>
        <v>1</v>
      </c>
    </row>
    <row r="2071" spans="2:71">
      <c r="B2071" s="48">
        <f t="shared" si="1178"/>
        <v>1895</v>
      </c>
      <c r="AA2071" s="49">
        <f t="shared" si="1179"/>
        <v>1</v>
      </c>
      <c r="AB2071" s="49">
        <f t="shared" si="1180"/>
        <v>1</v>
      </c>
      <c r="AC2071" s="49">
        <f t="shared" si="1181"/>
        <v>1</v>
      </c>
      <c r="AD2071" s="49">
        <f t="shared" si="1182"/>
        <v>1</v>
      </c>
      <c r="AE2071" s="49">
        <f t="shared" si="1183"/>
        <v>1</v>
      </c>
      <c r="AG2071" s="49">
        <f t="shared" si="1184"/>
        <v>1</v>
      </c>
      <c r="AM2071" s="49">
        <f t="shared" si="1185"/>
        <v>1</v>
      </c>
      <c r="AN2071" s="49">
        <f t="shared" si="1186"/>
        <v>1</v>
      </c>
      <c r="AO2071" s="49">
        <f t="shared" si="1187"/>
        <v>1</v>
      </c>
      <c r="AP2071" s="49">
        <f t="shared" si="1188"/>
        <v>1</v>
      </c>
      <c r="AQ2071" s="49">
        <f t="shared" si="1189"/>
        <v>1</v>
      </c>
      <c r="AS2071" s="49">
        <f t="shared" si="1190"/>
        <v>1</v>
      </c>
      <c r="AU2071" s="49">
        <f t="shared" si="1191"/>
        <v>1</v>
      </c>
      <c r="AV2071" s="49">
        <f t="shared" si="1154"/>
        <v>1</v>
      </c>
      <c r="AW2071" s="49">
        <f t="shared" si="1155"/>
        <v>1</v>
      </c>
      <c r="AX2071" s="49">
        <f t="shared" si="1156"/>
        <v>1</v>
      </c>
      <c r="AY2071" s="49">
        <f t="shared" si="1157"/>
        <v>1</v>
      </c>
      <c r="AZ2071" s="49">
        <f t="shared" si="1158"/>
        <v>1</v>
      </c>
      <c r="BA2071" s="49">
        <f t="shared" si="1159"/>
        <v>1</v>
      </c>
      <c r="BB2071" s="49">
        <f t="shared" si="1160"/>
        <v>1</v>
      </c>
      <c r="BC2071" s="49">
        <f t="shared" si="1161"/>
        <v>1</v>
      </c>
      <c r="BD2071" s="49">
        <f t="shared" si="1162"/>
        <v>1</v>
      </c>
      <c r="BE2071" s="49">
        <f t="shared" si="1163"/>
        <v>1</v>
      </c>
      <c r="BF2071" s="49">
        <f t="shared" si="1164"/>
        <v>1</v>
      </c>
      <c r="BG2071" s="49">
        <f t="shared" si="1165"/>
        <v>1</v>
      </c>
      <c r="BH2071" s="49">
        <f t="shared" si="1166"/>
        <v>1</v>
      </c>
      <c r="BI2071" s="49">
        <f t="shared" si="1167"/>
        <v>1</v>
      </c>
      <c r="BJ2071" s="49">
        <f t="shared" si="1168"/>
        <v>1</v>
      </c>
      <c r="BK2071" s="49">
        <f t="shared" si="1169"/>
        <v>1</v>
      </c>
      <c r="BL2071" s="49">
        <f t="shared" si="1170"/>
        <v>1</v>
      </c>
      <c r="BM2071" s="49">
        <f t="shared" si="1171"/>
        <v>1</v>
      </c>
      <c r="BN2071" s="49">
        <f t="shared" si="1172"/>
        <v>1</v>
      </c>
      <c r="BO2071" s="49">
        <f t="shared" si="1173"/>
        <v>1</v>
      </c>
      <c r="BP2071" s="49">
        <f t="shared" si="1174"/>
        <v>1</v>
      </c>
      <c r="BQ2071" s="49">
        <f t="shared" si="1175"/>
        <v>1</v>
      </c>
      <c r="BR2071" s="49">
        <f t="shared" si="1176"/>
        <v>1</v>
      </c>
      <c r="BS2071" s="49">
        <f t="shared" si="1177"/>
        <v>1</v>
      </c>
    </row>
    <row r="2072" spans="2:71">
      <c r="B2072" s="48">
        <f t="shared" si="1178"/>
        <v>1896</v>
      </c>
      <c r="AA2072" s="49">
        <f t="shared" si="1179"/>
        <v>1</v>
      </c>
      <c r="AB2072" s="49">
        <f t="shared" si="1180"/>
        <v>1</v>
      </c>
      <c r="AC2072" s="49">
        <f t="shared" si="1181"/>
        <v>1</v>
      </c>
      <c r="AD2072" s="49">
        <f t="shared" si="1182"/>
        <v>1</v>
      </c>
      <c r="AE2072" s="49">
        <f t="shared" si="1183"/>
        <v>1</v>
      </c>
      <c r="AG2072" s="49">
        <f t="shared" si="1184"/>
        <v>1</v>
      </c>
      <c r="AM2072" s="49">
        <f t="shared" si="1185"/>
        <v>1</v>
      </c>
      <c r="AN2072" s="49">
        <f t="shared" si="1186"/>
        <v>1</v>
      </c>
      <c r="AO2072" s="49">
        <f t="shared" si="1187"/>
        <v>1</v>
      </c>
      <c r="AP2072" s="49">
        <f t="shared" si="1188"/>
        <v>1</v>
      </c>
      <c r="AQ2072" s="49">
        <f t="shared" si="1189"/>
        <v>1</v>
      </c>
      <c r="AS2072" s="49">
        <f t="shared" si="1190"/>
        <v>1</v>
      </c>
      <c r="AU2072" s="49">
        <f t="shared" si="1191"/>
        <v>1</v>
      </c>
      <c r="AV2072" s="49">
        <f t="shared" si="1154"/>
        <v>1</v>
      </c>
      <c r="AW2072" s="49">
        <f t="shared" si="1155"/>
        <v>1</v>
      </c>
      <c r="AX2072" s="49">
        <f t="shared" si="1156"/>
        <v>1</v>
      </c>
      <c r="AY2072" s="49">
        <f t="shared" si="1157"/>
        <v>1</v>
      </c>
      <c r="AZ2072" s="49">
        <f t="shared" si="1158"/>
        <v>1</v>
      </c>
      <c r="BA2072" s="49">
        <f t="shared" si="1159"/>
        <v>1</v>
      </c>
      <c r="BB2072" s="49">
        <f t="shared" si="1160"/>
        <v>1</v>
      </c>
      <c r="BC2072" s="49">
        <f t="shared" si="1161"/>
        <v>1</v>
      </c>
      <c r="BD2072" s="49">
        <f t="shared" si="1162"/>
        <v>1</v>
      </c>
      <c r="BE2072" s="49">
        <f t="shared" si="1163"/>
        <v>1</v>
      </c>
      <c r="BF2072" s="49">
        <f t="shared" si="1164"/>
        <v>1</v>
      </c>
      <c r="BG2072" s="49">
        <f t="shared" si="1165"/>
        <v>1</v>
      </c>
      <c r="BH2072" s="49">
        <f t="shared" si="1166"/>
        <v>1</v>
      </c>
      <c r="BI2072" s="49">
        <f t="shared" si="1167"/>
        <v>1</v>
      </c>
      <c r="BJ2072" s="49">
        <f t="shared" si="1168"/>
        <v>1</v>
      </c>
      <c r="BK2072" s="49">
        <f t="shared" si="1169"/>
        <v>1</v>
      </c>
      <c r="BL2072" s="49">
        <f t="shared" si="1170"/>
        <v>1</v>
      </c>
      <c r="BM2072" s="49">
        <f t="shared" si="1171"/>
        <v>1</v>
      </c>
      <c r="BN2072" s="49">
        <f t="shared" si="1172"/>
        <v>1</v>
      </c>
      <c r="BO2072" s="49">
        <f t="shared" si="1173"/>
        <v>1</v>
      </c>
      <c r="BP2072" s="49">
        <f t="shared" si="1174"/>
        <v>1</v>
      </c>
      <c r="BQ2072" s="49">
        <f t="shared" si="1175"/>
        <v>1</v>
      </c>
      <c r="BR2072" s="49">
        <f t="shared" si="1176"/>
        <v>1</v>
      </c>
      <c r="BS2072" s="49">
        <f t="shared" si="1177"/>
        <v>1</v>
      </c>
    </row>
    <row r="2073" spans="2:71">
      <c r="B2073" s="48">
        <f t="shared" si="1178"/>
        <v>1897</v>
      </c>
      <c r="AA2073" s="49">
        <f t="shared" si="1179"/>
        <v>1</v>
      </c>
      <c r="AB2073" s="49">
        <f t="shared" si="1180"/>
        <v>1</v>
      </c>
      <c r="AC2073" s="49">
        <f t="shared" si="1181"/>
        <v>1</v>
      </c>
      <c r="AD2073" s="49">
        <f t="shared" si="1182"/>
        <v>1</v>
      </c>
      <c r="AE2073" s="49">
        <f t="shared" si="1183"/>
        <v>1</v>
      </c>
      <c r="AG2073" s="49">
        <f t="shared" si="1184"/>
        <v>1</v>
      </c>
      <c r="AM2073" s="49">
        <f t="shared" si="1185"/>
        <v>1</v>
      </c>
      <c r="AN2073" s="49">
        <f t="shared" si="1186"/>
        <v>1</v>
      </c>
      <c r="AO2073" s="49">
        <f t="shared" si="1187"/>
        <v>1</v>
      </c>
      <c r="AP2073" s="49">
        <f t="shared" si="1188"/>
        <v>1</v>
      </c>
      <c r="AQ2073" s="49">
        <f t="shared" si="1189"/>
        <v>1</v>
      </c>
      <c r="AS2073" s="49">
        <f t="shared" si="1190"/>
        <v>1</v>
      </c>
      <c r="AU2073" s="49">
        <f t="shared" si="1191"/>
        <v>1</v>
      </c>
      <c r="AV2073" s="49">
        <f t="shared" si="1154"/>
        <v>1</v>
      </c>
      <c r="AW2073" s="49">
        <f t="shared" si="1155"/>
        <v>1</v>
      </c>
      <c r="AX2073" s="49">
        <f t="shared" si="1156"/>
        <v>1</v>
      </c>
      <c r="AY2073" s="49">
        <f t="shared" si="1157"/>
        <v>1</v>
      </c>
      <c r="AZ2073" s="49">
        <f t="shared" si="1158"/>
        <v>1</v>
      </c>
      <c r="BA2073" s="49">
        <f t="shared" si="1159"/>
        <v>1</v>
      </c>
      <c r="BB2073" s="49">
        <f t="shared" si="1160"/>
        <v>1</v>
      </c>
      <c r="BC2073" s="49">
        <f t="shared" si="1161"/>
        <v>1</v>
      </c>
      <c r="BD2073" s="49">
        <f t="shared" si="1162"/>
        <v>1</v>
      </c>
      <c r="BE2073" s="49">
        <f t="shared" si="1163"/>
        <v>1</v>
      </c>
      <c r="BF2073" s="49">
        <f t="shared" si="1164"/>
        <v>1</v>
      </c>
      <c r="BG2073" s="49">
        <f t="shared" si="1165"/>
        <v>1</v>
      </c>
      <c r="BH2073" s="49">
        <f t="shared" si="1166"/>
        <v>1</v>
      </c>
      <c r="BI2073" s="49">
        <f t="shared" si="1167"/>
        <v>1</v>
      </c>
      <c r="BJ2073" s="49">
        <f t="shared" si="1168"/>
        <v>1</v>
      </c>
      <c r="BK2073" s="49">
        <f t="shared" si="1169"/>
        <v>1</v>
      </c>
      <c r="BL2073" s="49">
        <f t="shared" si="1170"/>
        <v>1</v>
      </c>
      <c r="BM2073" s="49">
        <f t="shared" si="1171"/>
        <v>1</v>
      </c>
      <c r="BN2073" s="49">
        <f t="shared" si="1172"/>
        <v>1</v>
      </c>
      <c r="BO2073" s="49">
        <f t="shared" si="1173"/>
        <v>1</v>
      </c>
      <c r="BP2073" s="49">
        <f t="shared" si="1174"/>
        <v>1</v>
      </c>
      <c r="BQ2073" s="49">
        <f t="shared" si="1175"/>
        <v>1</v>
      </c>
      <c r="BR2073" s="49">
        <f t="shared" si="1176"/>
        <v>1</v>
      </c>
      <c r="BS2073" s="49">
        <f t="shared" si="1177"/>
        <v>1</v>
      </c>
    </row>
    <row r="2074" spans="2:71">
      <c r="B2074" s="48">
        <f t="shared" si="1178"/>
        <v>1898</v>
      </c>
      <c r="AA2074" s="49">
        <f t="shared" si="1179"/>
        <v>1</v>
      </c>
      <c r="AB2074" s="49">
        <f t="shared" si="1180"/>
        <v>1</v>
      </c>
      <c r="AC2074" s="49">
        <f t="shared" si="1181"/>
        <v>1</v>
      </c>
      <c r="AD2074" s="49">
        <f t="shared" si="1182"/>
        <v>1</v>
      </c>
      <c r="AE2074" s="49">
        <f t="shared" si="1183"/>
        <v>1</v>
      </c>
      <c r="AG2074" s="49">
        <f t="shared" si="1184"/>
        <v>1</v>
      </c>
      <c r="AM2074" s="49">
        <f t="shared" si="1185"/>
        <v>1</v>
      </c>
      <c r="AN2074" s="49">
        <f t="shared" si="1186"/>
        <v>1</v>
      </c>
      <c r="AO2074" s="49">
        <f t="shared" si="1187"/>
        <v>1</v>
      </c>
      <c r="AP2074" s="49">
        <f t="shared" si="1188"/>
        <v>1</v>
      </c>
      <c r="AQ2074" s="49">
        <f t="shared" si="1189"/>
        <v>1</v>
      </c>
      <c r="AS2074" s="49">
        <f t="shared" si="1190"/>
        <v>1</v>
      </c>
      <c r="AU2074" s="49">
        <f t="shared" si="1191"/>
        <v>1</v>
      </c>
      <c r="AV2074" s="49">
        <f t="shared" si="1154"/>
        <v>1</v>
      </c>
      <c r="AW2074" s="49">
        <f t="shared" si="1155"/>
        <v>1</v>
      </c>
      <c r="AX2074" s="49">
        <f t="shared" si="1156"/>
        <v>1</v>
      </c>
      <c r="AY2074" s="49">
        <f t="shared" si="1157"/>
        <v>1</v>
      </c>
      <c r="AZ2074" s="49">
        <f t="shared" si="1158"/>
        <v>1</v>
      </c>
      <c r="BA2074" s="49">
        <f t="shared" si="1159"/>
        <v>1</v>
      </c>
      <c r="BB2074" s="49">
        <f t="shared" si="1160"/>
        <v>1</v>
      </c>
      <c r="BC2074" s="49">
        <f t="shared" si="1161"/>
        <v>1</v>
      </c>
      <c r="BD2074" s="49">
        <f t="shared" si="1162"/>
        <v>1</v>
      </c>
      <c r="BE2074" s="49">
        <f t="shared" si="1163"/>
        <v>1</v>
      </c>
      <c r="BF2074" s="49">
        <f t="shared" si="1164"/>
        <v>1</v>
      </c>
      <c r="BG2074" s="49">
        <f t="shared" si="1165"/>
        <v>1</v>
      </c>
      <c r="BH2074" s="49">
        <f t="shared" si="1166"/>
        <v>1</v>
      </c>
      <c r="BI2074" s="49">
        <f t="shared" si="1167"/>
        <v>1</v>
      </c>
      <c r="BJ2074" s="49">
        <f t="shared" si="1168"/>
        <v>1</v>
      </c>
      <c r="BK2074" s="49">
        <f t="shared" si="1169"/>
        <v>1</v>
      </c>
      <c r="BL2074" s="49">
        <f t="shared" si="1170"/>
        <v>1</v>
      </c>
      <c r="BM2074" s="49">
        <f t="shared" si="1171"/>
        <v>1</v>
      </c>
      <c r="BN2074" s="49">
        <f t="shared" si="1172"/>
        <v>1</v>
      </c>
      <c r="BO2074" s="49">
        <f t="shared" si="1173"/>
        <v>1</v>
      </c>
      <c r="BP2074" s="49">
        <f t="shared" si="1174"/>
        <v>1</v>
      </c>
      <c r="BQ2074" s="49">
        <f t="shared" si="1175"/>
        <v>1</v>
      </c>
      <c r="BR2074" s="49">
        <f t="shared" si="1176"/>
        <v>1</v>
      </c>
      <c r="BS2074" s="49">
        <f t="shared" si="1177"/>
        <v>1</v>
      </c>
    </row>
    <row r="2075" spans="2:71">
      <c r="B2075" s="48">
        <f t="shared" si="1178"/>
        <v>1899</v>
      </c>
      <c r="AA2075" s="49">
        <f t="shared" si="1179"/>
        <v>1</v>
      </c>
      <c r="AB2075" s="49">
        <f t="shared" si="1180"/>
        <v>1</v>
      </c>
      <c r="AC2075" s="49">
        <f t="shared" si="1181"/>
        <v>1</v>
      </c>
      <c r="AD2075" s="49">
        <f t="shared" si="1182"/>
        <v>1</v>
      </c>
      <c r="AE2075" s="49">
        <f t="shared" si="1183"/>
        <v>1</v>
      </c>
      <c r="AG2075" s="49">
        <f t="shared" si="1184"/>
        <v>1</v>
      </c>
      <c r="AM2075" s="49">
        <f t="shared" si="1185"/>
        <v>1</v>
      </c>
      <c r="AN2075" s="49">
        <f t="shared" si="1186"/>
        <v>1</v>
      </c>
      <c r="AO2075" s="49">
        <f t="shared" si="1187"/>
        <v>1</v>
      </c>
      <c r="AP2075" s="49">
        <f t="shared" si="1188"/>
        <v>1</v>
      </c>
      <c r="AQ2075" s="49">
        <f t="shared" si="1189"/>
        <v>1</v>
      </c>
      <c r="AS2075" s="49">
        <f t="shared" si="1190"/>
        <v>1</v>
      </c>
      <c r="AU2075" s="49">
        <f t="shared" si="1191"/>
        <v>1</v>
      </c>
      <c r="AV2075" s="49">
        <f t="shared" si="1154"/>
        <v>1</v>
      </c>
      <c r="AW2075" s="49">
        <f t="shared" si="1155"/>
        <v>1</v>
      </c>
      <c r="AX2075" s="49">
        <f t="shared" si="1156"/>
        <v>1</v>
      </c>
      <c r="AY2075" s="49">
        <f t="shared" si="1157"/>
        <v>1</v>
      </c>
      <c r="AZ2075" s="49">
        <f t="shared" si="1158"/>
        <v>1</v>
      </c>
      <c r="BA2075" s="49">
        <f t="shared" si="1159"/>
        <v>1</v>
      </c>
      <c r="BB2075" s="49">
        <f t="shared" si="1160"/>
        <v>1</v>
      </c>
      <c r="BC2075" s="49">
        <f t="shared" si="1161"/>
        <v>1</v>
      </c>
      <c r="BD2075" s="49">
        <f t="shared" si="1162"/>
        <v>1</v>
      </c>
      <c r="BE2075" s="49">
        <f t="shared" si="1163"/>
        <v>1</v>
      </c>
      <c r="BF2075" s="49">
        <f t="shared" si="1164"/>
        <v>1</v>
      </c>
      <c r="BG2075" s="49">
        <f t="shared" si="1165"/>
        <v>1</v>
      </c>
      <c r="BH2075" s="49">
        <f t="shared" si="1166"/>
        <v>1</v>
      </c>
      <c r="BI2075" s="49">
        <f t="shared" si="1167"/>
        <v>1</v>
      </c>
      <c r="BJ2075" s="49">
        <f t="shared" si="1168"/>
        <v>1</v>
      </c>
      <c r="BK2075" s="49">
        <f t="shared" si="1169"/>
        <v>1</v>
      </c>
      <c r="BL2075" s="49">
        <f t="shared" si="1170"/>
        <v>1</v>
      </c>
      <c r="BM2075" s="49">
        <f t="shared" si="1171"/>
        <v>1</v>
      </c>
      <c r="BN2075" s="49">
        <f t="shared" si="1172"/>
        <v>1</v>
      </c>
      <c r="BO2075" s="49">
        <f t="shared" si="1173"/>
        <v>1</v>
      </c>
      <c r="BP2075" s="49">
        <f t="shared" si="1174"/>
        <v>1</v>
      </c>
      <c r="BQ2075" s="49">
        <f t="shared" si="1175"/>
        <v>1</v>
      </c>
      <c r="BR2075" s="49">
        <f t="shared" si="1176"/>
        <v>1</v>
      </c>
      <c r="BS2075" s="49">
        <f t="shared" si="1177"/>
        <v>1</v>
      </c>
    </row>
    <row r="2076" spans="2:71">
      <c r="B2076" s="48">
        <f t="shared" si="1178"/>
        <v>1900</v>
      </c>
      <c r="AA2076" s="49">
        <f t="shared" si="1179"/>
        <v>1</v>
      </c>
      <c r="AB2076" s="49">
        <f t="shared" si="1180"/>
        <v>1</v>
      </c>
      <c r="AC2076" s="49">
        <f t="shared" si="1181"/>
        <v>1</v>
      </c>
      <c r="AD2076" s="49">
        <f t="shared" si="1182"/>
        <v>1</v>
      </c>
      <c r="AE2076" s="49">
        <f t="shared" si="1183"/>
        <v>1</v>
      </c>
      <c r="AG2076" s="49">
        <f t="shared" si="1184"/>
        <v>1</v>
      </c>
      <c r="AM2076" s="49">
        <f t="shared" si="1185"/>
        <v>1</v>
      </c>
      <c r="AN2076" s="49">
        <f t="shared" si="1186"/>
        <v>1</v>
      </c>
      <c r="AO2076" s="49">
        <f t="shared" si="1187"/>
        <v>1</v>
      </c>
      <c r="AP2076" s="49">
        <f t="shared" si="1188"/>
        <v>1</v>
      </c>
      <c r="AQ2076" s="49">
        <f t="shared" si="1189"/>
        <v>1</v>
      </c>
      <c r="AS2076" s="49">
        <f t="shared" si="1190"/>
        <v>1</v>
      </c>
      <c r="AU2076" s="49">
        <f t="shared" si="1191"/>
        <v>1</v>
      </c>
      <c r="AV2076" s="49">
        <f t="shared" si="1154"/>
        <v>1</v>
      </c>
      <c r="AW2076" s="49">
        <f t="shared" si="1155"/>
        <v>1</v>
      </c>
      <c r="AX2076" s="49">
        <f t="shared" si="1156"/>
        <v>1</v>
      </c>
      <c r="AY2076" s="49">
        <f t="shared" si="1157"/>
        <v>1</v>
      </c>
      <c r="AZ2076" s="49">
        <f t="shared" si="1158"/>
        <v>1</v>
      </c>
      <c r="BA2076" s="49">
        <f t="shared" si="1159"/>
        <v>1</v>
      </c>
      <c r="BB2076" s="49">
        <f t="shared" si="1160"/>
        <v>1</v>
      </c>
      <c r="BC2076" s="49">
        <f t="shared" si="1161"/>
        <v>1</v>
      </c>
      <c r="BD2076" s="49">
        <f t="shared" si="1162"/>
        <v>1</v>
      </c>
      <c r="BE2076" s="49">
        <f t="shared" si="1163"/>
        <v>1</v>
      </c>
      <c r="BF2076" s="49">
        <f t="shared" si="1164"/>
        <v>1</v>
      </c>
      <c r="BG2076" s="49">
        <f t="shared" si="1165"/>
        <v>1</v>
      </c>
      <c r="BH2076" s="49">
        <f t="shared" si="1166"/>
        <v>1</v>
      </c>
      <c r="BI2076" s="49">
        <f t="shared" si="1167"/>
        <v>1</v>
      </c>
      <c r="BJ2076" s="49">
        <f t="shared" si="1168"/>
        <v>1</v>
      </c>
      <c r="BK2076" s="49">
        <f t="shared" si="1169"/>
        <v>1</v>
      </c>
      <c r="BL2076" s="49">
        <f t="shared" si="1170"/>
        <v>1</v>
      </c>
      <c r="BM2076" s="49">
        <f t="shared" si="1171"/>
        <v>1</v>
      </c>
      <c r="BN2076" s="49">
        <f t="shared" si="1172"/>
        <v>1</v>
      </c>
      <c r="BO2076" s="49">
        <f t="shared" si="1173"/>
        <v>1</v>
      </c>
      <c r="BP2076" s="49">
        <f t="shared" si="1174"/>
        <v>1</v>
      </c>
      <c r="BQ2076" s="49">
        <f t="shared" si="1175"/>
        <v>1</v>
      </c>
      <c r="BR2076" s="49">
        <f t="shared" si="1176"/>
        <v>1</v>
      </c>
      <c r="BS2076" s="49">
        <f t="shared" si="1177"/>
        <v>1</v>
      </c>
    </row>
    <row r="2077" spans="2:71">
      <c r="B2077" s="48">
        <f t="shared" si="1178"/>
        <v>1901</v>
      </c>
      <c r="AA2077" s="49">
        <f t="shared" si="1179"/>
        <v>1</v>
      </c>
      <c r="AB2077" s="49">
        <f t="shared" si="1180"/>
        <v>1</v>
      </c>
      <c r="AC2077" s="49">
        <f t="shared" si="1181"/>
        <v>1</v>
      </c>
      <c r="AD2077" s="49">
        <f t="shared" si="1182"/>
        <v>1</v>
      </c>
      <c r="AE2077" s="49">
        <f t="shared" si="1183"/>
        <v>1</v>
      </c>
      <c r="AG2077" s="49">
        <f t="shared" si="1184"/>
        <v>1</v>
      </c>
      <c r="AM2077" s="49">
        <f t="shared" si="1185"/>
        <v>1</v>
      </c>
      <c r="AN2077" s="49">
        <f t="shared" si="1186"/>
        <v>1</v>
      </c>
      <c r="AO2077" s="49">
        <f t="shared" si="1187"/>
        <v>1</v>
      </c>
      <c r="AP2077" s="49">
        <f t="shared" si="1188"/>
        <v>1</v>
      </c>
      <c r="AQ2077" s="49">
        <f t="shared" si="1189"/>
        <v>1</v>
      </c>
      <c r="AS2077" s="49">
        <f t="shared" si="1190"/>
        <v>1</v>
      </c>
      <c r="AU2077" s="49">
        <f t="shared" si="1191"/>
        <v>1</v>
      </c>
      <c r="AV2077" s="49">
        <f t="shared" si="1154"/>
        <v>1</v>
      </c>
      <c r="AW2077" s="49">
        <f t="shared" si="1155"/>
        <v>1</v>
      </c>
      <c r="AX2077" s="49">
        <f t="shared" si="1156"/>
        <v>1</v>
      </c>
      <c r="AY2077" s="49">
        <f t="shared" si="1157"/>
        <v>1</v>
      </c>
      <c r="AZ2077" s="49">
        <f t="shared" si="1158"/>
        <v>1</v>
      </c>
      <c r="BA2077" s="49">
        <f t="shared" si="1159"/>
        <v>1</v>
      </c>
      <c r="BB2077" s="49">
        <f t="shared" si="1160"/>
        <v>1</v>
      </c>
      <c r="BC2077" s="49">
        <f t="shared" si="1161"/>
        <v>1</v>
      </c>
      <c r="BD2077" s="49">
        <f t="shared" si="1162"/>
        <v>1</v>
      </c>
      <c r="BE2077" s="49">
        <f t="shared" si="1163"/>
        <v>1</v>
      </c>
      <c r="BF2077" s="49">
        <f t="shared" si="1164"/>
        <v>1</v>
      </c>
      <c r="BG2077" s="49">
        <f t="shared" si="1165"/>
        <v>1</v>
      </c>
      <c r="BH2077" s="49">
        <f t="shared" si="1166"/>
        <v>1</v>
      </c>
      <c r="BI2077" s="49">
        <f t="shared" si="1167"/>
        <v>1</v>
      </c>
      <c r="BJ2077" s="49">
        <f t="shared" si="1168"/>
        <v>1</v>
      </c>
      <c r="BK2077" s="49">
        <f t="shared" si="1169"/>
        <v>1</v>
      </c>
      <c r="BL2077" s="49">
        <f t="shared" si="1170"/>
        <v>1</v>
      </c>
      <c r="BM2077" s="49">
        <f t="shared" si="1171"/>
        <v>1</v>
      </c>
      <c r="BN2077" s="49">
        <f t="shared" si="1172"/>
        <v>1</v>
      </c>
      <c r="BO2077" s="49">
        <f t="shared" si="1173"/>
        <v>1</v>
      </c>
      <c r="BP2077" s="49">
        <f t="shared" si="1174"/>
        <v>1</v>
      </c>
      <c r="BQ2077" s="49">
        <f t="shared" si="1175"/>
        <v>1</v>
      </c>
      <c r="BR2077" s="49">
        <f t="shared" si="1176"/>
        <v>1</v>
      </c>
      <c r="BS2077" s="49">
        <f t="shared" si="1177"/>
        <v>1</v>
      </c>
    </row>
    <row r="2078" spans="2:71">
      <c r="B2078" s="48">
        <f t="shared" si="1178"/>
        <v>1902</v>
      </c>
      <c r="AA2078" s="49">
        <f t="shared" si="1179"/>
        <v>1</v>
      </c>
      <c r="AB2078" s="49">
        <f t="shared" si="1180"/>
        <v>1</v>
      </c>
      <c r="AC2078" s="49">
        <f t="shared" si="1181"/>
        <v>1</v>
      </c>
      <c r="AD2078" s="49">
        <f t="shared" si="1182"/>
        <v>1</v>
      </c>
      <c r="AE2078" s="49">
        <f t="shared" si="1183"/>
        <v>1</v>
      </c>
      <c r="AG2078" s="49">
        <f t="shared" si="1184"/>
        <v>1</v>
      </c>
      <c r="AM2078" s="49">
        <f t="shared" si="1185"/>
        <v>1</v>
      </c>
      <c r="AN2078" s="49">
        <f t="shared" si="1186"/>
        <v>1</v>
      </c>
      <c r="AO2078" s="49">
        <f t="shared" si="1187"/>
        <v>1</v>
      </c>
      <c r="AP2078" s="49">
        <f t="shared" si="1188"/>
        <v>1</v>
      </c>
      <c r="AQ2078" s="49">
        <f t="shared" si="1189"/>
        <v>1</v>
      </c>
      <c r="AS2078" s="49">
        <f t="shared" si="1190"/>
        <v>1</v>
      </c>
      <c r="AU2078" s="49">
        <f t="shared" si="1191"/>
        <v>1</v>
      </c>
      <c r="AV2078" s="49">
        <f t="shared" si="1154"/>
        <v>1</v>
      </c>
      <c r="AW2078" s="49">
        <f t="shared" si="1155"/>
        <v>1</v>
      </c>
      <c r="AX2078" s="49">
        <f t="shared" si="1156"/>
        <v>1</v>
      </c>
      <c r="AY2078" s="49">
        <f t="shared" si="1157"/>
        <v>1</v>
      </c>
      <c r="AZ2078" s="49">
        <f t="shared" si="1158"/>
        <v>1</v>
      </c>
      <c r="BA2078" s="49">
        <f t="shared" si="1159"/>
        <v>1</v>
      </c>
      <c r="BB2078" s="49">
        <f t="shared" si="1160"/>
        <v>1</v>
      </c>
      <c r="BC2078" s="49">
        <f t="shared" si="1161"/>
        <v>1</v>
      </c>
      <c r="BD2078" s="49">
        <f t="shared" si="1162"/>
        <v>1</v>
      </c>
      <c r="BE2078" s="49">
        <f t="shared" si="1163"/>
        <v>1</v>
      </c>
      <c r="BF2078" s="49">
        <f t="shared" si="1164"/>
        <v>1</v>
      </c>
      <c r="BG2078" s="49">
        <f t="shared" si="1165"/>
        <v>1</v>
      </c>
      <c r="BH2078" s="49">
        <f t="shared" si="1166"/>
        <v>1</v>
      </c>
      <c r="BI2078" s="49">
        <f t="shared" si="1167"/>
        <v>1</v>
      </c>
      <c r="BJ2078" s="49">
        <f t="shared" si="1168"/>
        <v>1</v>
      </c>
      <c r="BK2078" s="49">
        <f t="shared" si="1169"/>
        <v>1</v>
      </c>
      <c r="BL2078" s="49">
        <f t="shared" si="1170"/>
        <v>1</v>
      </c>
      <c r="BM2078" s="49">
        <f t="shared" si="1171"/>
        <v>1</v>
      </c>
      <c r="BN2078" s="49">
        <f t="shared" si="1172"/>
        <v>1</v>
      </c>
      <c r="BO2078" s="49">
        <f t="shared" si="1173"/>
        <v>1</v>
      </c>
      <c r="BP2078" s="49">
        <f t="shared" si="1174"/>
        <v>1</v>
      </c>
      <c r="BQ2078" s="49">
        <f t="shared" si="1175"/>
        <v>1</v>
      </c>
      <c r="BR2078" s="49">
        <f t="shared" si="1176"/>
        <v>1</v>
      </c>
      <c r="BS2078" s="49">
        <f t="shared" si="1177"/>
        <v>1</v>
      </c>
    </row>
    <row r="2079" spans="2:71">
      <c r="B2079" s="48">
        <f t="shared" si="1178"/>
        <v>1903</v>
      </c>
      <c r="AA2079" s="49">
        <f t="shared" si="1179"/>
        <v>1</v>
      </c>
      <c r="AB2079" s="49">
        <f t="shared" si="1180"/>
        <v>1</v>
      </c>
      <c r="AC2079" s="49">
        <f t="shared" si="1181"/>
        <v>1</v>
      </c>
      <c r="AD2079" s="49">
        <f t="shared" si="1182"/>
        <v>1</v>
      </c>
      <c r="AE2079" s="49">
        <f t="shared" si="1183"/>
        <v>1</v>
      </c>
      <c r="AG2079" s="49">
        <f t="shared" si="1184"/>
        <v>1</v>
      </c>
      <c r="AM2079" s="49">
        <f t="shared" si="1185"/>
        <v>1</v>
      </c>
      <c r="AN2079" s="49">
        <f t="shared" si="1186"/>
        <v>1</v>
      </c>
      <c r="AO2079" s="49">
        <f t="shared" si="1187"/>
        <v>1</v>
      </c>
      <c r="AP2079" s="49">
        <f t="shared" si="1188"/>
        <v>1</v>
      </c>
      <c r="AQ2079" s="49">
        <f t="shared" si="1189"/>
        <v>1</v>
      </c>
      <c r="AS2079" s="49">
        <f t="shared" si="1190"/>
        <v>1</v>
      </c>
      <c r="AU2079" s="49">
        <f t="shared" si="1191"/>
        <v>1</v>
      </c>
      <c r="AV2079" s="49">
        <f t="shared" si="1154"/>
        <v>1</v>
      </c>
      <c r="AW2079" s="49">
        <f t="shared" si="1155"/>
        <v>1</v>
      </c>
      <c r="AX2079" s="49">
        <f t="shared" si="1156"/>
        <v>1</v>
      </c>
      <c r="AY2079" s="49">
        <f t="shared" si="1157"/>
        <v>1</v>
      </c>
      <c r="AZ2079" s="49">
        <f t="shared" si="1158"/>
        <v>1</v>
      </c>
      <c r="BA2079" s="49">
        <f t="shared" si="1159"/>
        <v>1</v>
      </c>
      <c r="BB2079" s="49">
        <f t="shared" si="1160"/>
        <v>1</v>
      </c>
      <c r="BC2079" s="49">
        <f t="shared" si="1161"/>
        <v>1</v>
      </c>
      <c r="BD2079" s="49">
        <f t="shared" si="1162"/>
        <v>1</v>
      </c>
      <c r="BE2079" s="49">
        <f t="shared" si="1163"/>
        <v>1</v>
      </c>
      <c r="BF2079" s="49">
        <f t="shared" si="1164"/>
        <v>1</v>
      </c>
      <c r="BG2079" s="49">
        <f t="shared" si="1165"/>
        <v>1</v>
      </c>
      <c r="BH2079" s="49">
        <f t="shared" si="1166"/>
        <v>1</v>
      </c>
      <c r="BI2079" s="49">
        <f t="shared" si="1167"/>
        <v>1</v>
      </c>
      <c r="BJ2079" s="49">
        <f t="shared" si="1168"/>
        <v>1</v>
      </c>
      <c r="BK2079" s="49">
        <f t="shared" si="1169"/>
        <v>1</v>
      </c>
      <c r="BL2079" s="49">
        <f t="shared" si="1170"/>
        <v>1</v>
      </c>
      <c r="BM2079" s="49">
        <f t="shared" si="1171"/>
        <v>1</v>
      </c>
      <c r="BN2079" s="49">
        <f t="shared" si="1172"/>
        <v>1</v>
      </c>
      <c r="BO2079" s="49">
        <f t="shared" si="1173"/>
        <v>1</v>
      </c>
      <c r="BP2079" s="49">
        <f t="shared" si="1174"/>
        <v>1</v>
      </c>
      <c r="BQ2079" s="49">
        <f t="shared" si="1175"/>
        <v>1</v>
      </c>
      <c r="BR2079" s="49">
        <f t="shared" si="1176"/>
        <v>1</v>
      </c>
      <c r="BS2079" s="49">
        <f t="shared" si="1177"/>
        <v>1</v>
      </c>
    </row>
    <row r="2080" spans="2:71">
      <c r="B2080" s="48">
        <f t="shared" si="1178"/>
        <v>1904</v>
      </c>
      <c r="AA2080" s="49">
        <f t="shared" si="1179"/>
        <v>1</v>
      </c>
      <c r="AB2080" s="49">
        <f t="shared" si="1180"/>
        <v>1</v>
      </c>
      <c r="AC2080" s="49">
        <f t="shared" si="1181"/>
        <v>1</v>
      </c>
      <c r="AD2080" s="49">
        <f t="shared" si="1182"/>
        <v>1</v>
      </c>
      <c r="AE2080" s="49">
        <f t="shared" si="1183"/>
        <v>1</v>
      </c>
      <c r="AG2080" s="49">
        <f t="shared" si="1184"/>
        <v>1</v>
      </c>
      <c r="AM2080" s="49">
        <f t="shared" si="1185"/>
        <v>1</v>
      </c>
      <c r="AN2080" s="49">
        <f t="shared" si="1186"/>
        <v>1</v>
      </c>
      <c r="AO2080" s="49">
        <f t="shared" si="1187"/>
        <v>1</v>
      </c>
      <c r="AP2080" s="49">
        <f t="shared" si="1188"/>
        <v>1</v>
      </c>
      <c r="AQ2080" s="49">
        <f t="shared" si="1189"/>
        <v>1</v>
      </c>
      <c r="AS2080" s="49">
        <f t="shared" si="1190"/>
        <v>1</v>
      </c>
      <c r="AU2080" s="49">
        <f t="shared" si="1191"/>
        <v>1</v>
      </c>
      <c r="AV2080" s="49">
        <f t="shared" si="1154"/>
        <v>1</v>
      </c>
      <c r="AW2080" s="49">
        <f t="shared" si="1155"/>
        <v>1</v>
      </c>
      <c r="AX2080" s="49">
        <f t="shared" si="1156"/>
        <v>1</v>
      </c>
      <c r="AY2080" s="49">
        <f t="shared" si="1157"/>
        <v>1</v>
      </c>
      <c r="AZ2080" s="49">
        <f t="shared" si="1158"/>
        <v>1</v>
      </c>
      <c r="BA2080" s="49">
        <f t="shared" si="1159"/>
        <v>1</v>
      </c>
      <c r="BB2080" s="49">
        <f t="shared" si="1160"/>
        <v>1</v>
      </c>
      <c r="BC2080" s="49">
        <f t="shared" si="1161"/>
        <v>1</v>
      </c>
      <c r="BD2080" s="49">
        <f t="shared" si="1162"/>
        <v>1</v>
      </c>
      <c r="BE2080" s="49">
        <f t="shared" si="1163"/>
        <v>1</v>
      </c>
      <c r="BF2080" s="49">
        <f t="shared" si="1164"/>
        <v>1</v>
      </c>
      <c r="BG2080" s="49">
        <f t="shared" si="1165"/>
        <v>1</v>
      </c>
      <c r="BH2080" s="49">
        <f t="shared" si="1166"/>
        <v>1</v>
      </c>
      <c r="BI2080" s="49">
        <f t="shared" si="1167"/>
        <v>1</v>
      </c>
      <c r="BJ2080" s="49">
        <f t="shared" si="1168"/>
        <v>1</v>
      </c>
      <c r="BK2080" s="49">
        <f t="shared" si="1169"/>
        <v>1</v>
      </c>
      <c r="BL2080" s="49">
        <f t="shared" si="1170"/>
        <v>1</v>
      </c>
      <c r="BM2080" s="49">
        <f t="shared" si="1171"/>
        <v>1</v>
      </c>
      <c r="BN2080" s="49">
        <f t="shared" si="1172"/>
        <v>1</v>
      </c>
      <c r="BO2080" s="49">
        <f t="shared" si="1173"/>
        <v>1</v>
      </c>
      <c r="BP2080" s="49">
        <f t="shared" si="1174"/>
        <v>1</v>
      </c>
      <c r="BQ2080" s="49">
        <f t="shared" si="1175"/>
        <v>1</v>
      </c>
      <c r="BR2080" s="49">
        <f t="shared" si="1176"/>
        <v>1</v>
      </c>
      <c r="BS2080" s="49">
        <f t="shared" si="1177"/>
        <v>1</v>
      </c>
    </row>
    <row r="2081" spans="2:71">
      <c r="B2081" s="48">
        <f t="shared" si="1178"/>
        <v>1905</v>
      </c>
      <c r="AA2081" s="49">
        <f t="shared" si="1179"/>
        <v>1</v>
      </c>
      <c r="AB2081" s="49">
        <f t="shared" si="1180"/>
        <v>1</v>
      </c>
      <c r="AC2081" s="49">
        <f t="shared" si="1181"/>
        <v>1</v>
      </c>
      <c r="AD2081" s="49">
        <f t="shared" si="1182"/>
        <v>1</v>
      </c>
      <c r="AE2081" s="49">
        <f t="shared" si="1183"/>
        <v>1</v>
      </c>
      <c r="AG2081" s="49">
        <f t="shared" si="1184"/>
        <v>1</v>
      </c>
      <c r="AM2081" s="49">
        <f t="shared" si="1185"/>
        <v>1</v>
      </c>
      <c r="AN2081" s="49">
        <f t="shared" si="1186"/>
        <v>1</v>
      </c>
      <c r="AO2081" s="49">
        <f t="shared" si="1187"/>
        <v>1</v>
      </c>
      <c r="AP2081" s="49">
        <f t="shared" si="1188"/>
        <v>1</v>
      </c>
      <c r="AQ2081" s="49">
        <f t="shared" si="1189"/>
        <v>1</v>
      </c>
      <c r="AS2081" s="49">
        <f t="shared" si="1190"/>
        <v>1</v>
      </c>
      <c r="AU2081" s="49">
        <f t="shared" si="1191"/>
        <v>1</v>
      </c>
      <c r="AV2081" s="49">
        <f t="shared" si="1154"/>
        <v>1</v>
      </c>
      <c r="AW2081" s="49">
        <f t="shared" si="1155"/>
        <v>1</v>
      </c>
      <c r="AX2081" s="49">
        <f t="shared" si="1156"/>
        <v>1</v>
      </c>
      <c r="AY2081" s="49">
        <f t="shared" si="1157"/>
        <v>1</v>
      </c>
      <c r="AZ2081" s="49">
        <f t="shared" si="1158"/>
        <v>1</v>
      </c>
      <c r="BA2081" s="49">
        <f t="shared" si="1159"/>
        <v>1</v>
      </c>
      <c r="BB2081" s="49">
        <f t="shared" si="1160"/>
        <v>1</v>
      </c>
      <c r="BC2081" s="49">
        <f t="shared" si="1161"/>
        <v>1</v>
      </c>
      <c r="BD2081" s="49">
        <f t="shared" si="1162"/>
        <v>1</v>
      </c>
      <c r="BE2081" s="49">
        <f t="shared" si="1163"/>
        <v>1</v>
      </c>
      <c r="BF2081" s="49">
        <f t="shared" si="1164"/>
        <v>1</v>
      </c>
      <c r="BG2081" s="49">
        <f t="shared" si="1165"/>
        <v>1</v>
      </c>
      <c r="BH2081" s="49">
        <f t="shared" si="1166"/>
        <v>1</v>
      </c>
      <c r="BI2081" s="49">
        <f t="shared" si="1167"/>
        <v>1</v>
      </c>
      <c r="BJ2081" s="49">
        <f t="shared" si="1168"/>
        <v>1</v>
      </c>
      <c r="BK2081" s="49">
        <f t="shared" si="1169"/>
        <v>1</v>
      </c>
      <c r="BL2081" s="49">
        <f t="shared" si="1170"/>
        <v>1</v>
      </c>
      <c r="BM2081" s="49">
        <f t="shared" si="1171"/>
        <v>1</v>
      </c>
      <c r="BN2081" s="49">
        <f t="shared" si="1172"/>
        <v>1</v>
      </c>
      <c r="BO2081" s="49">
        <f t="shared" si="1173"/>
        <v>1</v>
      </c>
      <c r="BP2081" s="49">
        <f t="shared" si="1174"/>
        <v>1</v>
      </c>
      <c r="BQ2081" s="49">
        <f t="shared" si="1175"/>
        <v>1</v>
      </c>
      <c r="BR2081" s="49">
        <f t="shared" si="1176"/>
        <v>1</v>
      </c>
      <c r="BS2081" s="49">
        <f t="shared" si="1177"/>
        <v>1</v>
      </c>
    </row>
    <row r="2082" spans="2:71">
      <c r="B2082" s="48">
        <f t="shared" si="1178"/>
        <v>1906</v>
      </c>
      <c r="AA2082" s="49">
        <f t="shared" si="1179"/>
        <v>1</v>
      </c>
      <c r="AB2082" s="49">
        <f t="shared" si="1180"/>
        <v>1</v>
      </c>
      <c r="AC2082" s="49">
        <f t="shared" si="1181"/>
        <v>1</v>
      </c>
      <c r="AD2082" s="49">
        <f t="shared" si="1182"/>
        <v>1</v>
      </c>
      <c r="AE2082" s="49">
        <f t="shared" si="1183"/>
        <v>1</v>
      </c>
      <c r="AG2082" s="49">
        <f t="shared" si="1184"/>
        <v>1</v>
      </c>
      <c r="AM2082" s="49">
        <f t="shared" si="1185"/>
        <v>1</v>
      </c>
      <c r="AN2082" s="49">
        <f t="shared" si="1186"/>
        <v>1</v>
      </c>
      <c r="AO2082" s="49">
        <f t="shared" si="1187"/>
        <v>1</v>
      </c>
      <c r="AP2082" s="49">
        <f t="shared" si="1188"/>
        <v>1</v>
      </c>
      <c r="AQ2082" s="49">
        <f t="shared" si="1189"/>
        <v>1</v>
      </c>
      <c r="AS2082" s="49">
        <f t="shared" si="1190"/>
        <v>1</v>
      </c>
      <c r="AU2082" s="49">
        <f t="shared" si="1191"/>
        <v>1</v>
      </c>
      <c r="AV2082" s="49">
        <f t="shared" si="1154"/>
        <v>1</v>
      </c>
      <c r="AW2082" s="49">
        <f t="shared" si="1155"/>
        <v>1</v>
      </c>
      <c r="AX2082" s="49">
        <f t="shared" si="1156"/>
        <v>1</v>
      </c>
      <c r="AY2082" s="49">
        <f t="shared" si="1157"/>
        <v>1</v>
      </c>
      <c r="AZ2082" s="49">
        <f t="shared" si="1158"/>
        <v>1</v>
      </c>
      <c r="BA2082" s="49">
        <f t="shared" si="1159"/>
        <v>1</v>
      </c>
      <c r="BB2082" s="49">
        <f t="shared" si="1160"/>
        <v>1</v>
      </c>
      <c r="BC2082" s="49">
        <f t="shared" si="1161"/>
        <v>1</v>
      </c>
      <c r="BD2082" s="49">
        <f t="shared" si="1162"/>
        <v>1</v>
      </c>
      <c r="BE2082" s="49">
        <f t="shared" si="1163"/>
        <v>1</v>
      </c>
      <c r="BF2082" s="49">
        <f t="shared" si="1164"/>
        <v>1</v>
      </c>
      <c r="BG2082" s="49">
        <f t="shared" si="1165"/>
        <v>1</v>
      </c>
      <c r="BH2082" s="49">
        <f t="shared" si="1166"/>
        <v>1</v>
      </c>
      <c r="BI2082" s="49">
        <f t="shared" si="1167"/>
        <v>1</v>
      </c>
      <c r="BJ2082" s="49">
        <f t="shared" si="1168"/>
        <v>1</v>
      </c>
      <c r="BK2082" s="49">
        <f t="shared" si="1169"/>
        <v>1</v>
      </c>
      <c r="BL2082" s="49">
        <f t="shared" si="1170"/>
        <v>1</v>
      </c>
      <c r="BM2082" s="49">
        <f t="shared" si="1171"/>
        <v>1</v>
      </c>
      <c r="BN2082" s="49">
        <f t="shared" si="1172"/>
        <v>1</v>
      </c>
      <c r="BO2082" s="49">
        <f t="shared" si="1173"/>
        <v>1</v>
      </c>
      <c r="BP2082" s="49">
        <f t="shared" si="1174"/>
        <v>1</v>
      </c>
      <c r="BQ2082" s="49">
        <f t="shared" si="1175"/>
        <v>1</v>
      </c>
      <c r="BR2082" s="49">
        <f t="shared" si="1176"/>
        <v>1</v>
      </c>
      <c r="BS2082" s="49">
        <f t="shared" si="1177"/>
        <v>1</v>
      </c>
    </row>
    <row r="2083" spans="2:71">
      <c r="B2083" s="48">
        <f t="shared" si="1178"/>
        <v>1907</v>
      </c>
      <c r="AA2083" s="49">
        <f t="shared" si="1179"/>
        <v>1</v>
      </c>
      <c r="AB2083" s="49">
        <f t="shared" si="1180"/>
        <v>1</v>
      </c>
      <c r="AC2083" s="49">
        <f t="shared" si="1181"/>
        <v>1</v>
      </c>
      <c r="AD2083" s="49">
        <f t="shared" si="1182"/>
        <v>1</v>
      </c>
      <c r="AE2083" s="49">
        <f t="shared" si="1183"/>
        <v>1</v>
      </c>
      <c r="AG2083" s="49">
        <f t="shared" si="1184"/>
        <v>1</v>
      </c>
      <c r="AM2083" s="49">
        <f t="shared" si="1185"/>
        <v>1</v>
      </c>
      <c r="AN2083" s="49">
        <f t="shared" si="1186"/>
        <v>1</v>
      </c>
      <c r="AO2083" s="49">
        <f t="shared" si="1187"/>
        <v>1</v>
      </c>
      <c r="AP2083" s="49">
        <f t="shared" si="1188"/>
        <v>1</v>
      </c>
      <c r="AQ2083" s="49">
        <f t="shared" si="1189"/>
        <v>1</v>
      </c>
      <c r="AS2083" s="49">
        <f t="shared" si="1190"/>
        <v>1</v>
      </c>
      <c r="AU2083" s="49">
        <f t="shared" si="1191"/>
        <v>1</v>
      </c>
      <c r="AV2083" s="49">
        <f t="shared" si="1154"/>
        <v>1</v>
      </c>
      <c r="AW2083" s="49">
        <f t="shared" si="1155"/>
        <v>1</v>
      </c>
      <c r="AX2083" s="49">
        <f t="shared" si="1156"/>
        <v>1</v>
      </c>
      <c r="AY2083" s="49">
        <f t="shared" si="1157"/>
        <v>1</v>
      </c>
      <c r="AZ2083" s="49">
        <f t="shared" si="1158"/>
        <v>1</v>
      </c>
      <c r="BA2083" s="49">
        <f t="shared" si="1159"/>
        <v>1</v>
      </c>
      <c r="BB2083" s="49">
        <f t="shared" si="1160"/>
        <v>1</v>
      </c>
      <c r="BC2083" s="49">
        <f t="shared" si="1161"/>
        <v>1</v>
      </c>
      <c r="BD2083" s="49">
        <f t="shared" si="1162"/>
        <v>1</v>
      </c>
      <c r="BE2083" s="49">
        <f t="shared" si="1163"/>
        <v>1</v>
      </c>
      <c r="BF2083" s="49">
        <f t="shared" si="1164"/>
        <v>1</v>
      </c>
      <c r="BG2083" s="49">
        <f t="shared" si="1165"/>
        <v>1</v>
      </c>
      <c r="BH2083" s="49">
        <f t="shared" si="1166"/>
        <v>1</v>
      </c>
      <c r="BI2083" s="49">
        <f t="shared" si="1167"/>
        <v>1</v>
      </c>
      <c r="BJ2083" s="49">
        <f t="shared" si="1168"/>
        <v>1</v>
      </c>
      <c r="BK2083" s="49">
        <f t="shared" si="1169"/>
        <v>1</v>
      </c>
      <c r="BL2083" s="49">
        <f t="shared" si="1170"/>
        <v>1</v>
      </c>
      <c r="BM2083" s="49">
        <f t="shared" si="1171"/>
        <v>1</v>
      </c>
      <c r="BN2083" s="49">
        <f t="shared" si="1172"/>
        <v>1</v>
      </c>
      <c r="BO2083" s="49">
        <f t="shared" si="1173"/>
        <v>1</v>
      </c>
      <c r="BP2083" s="49">
        <f t="shared" si="1174"/>
        <v>1</v>
      </c>
      <c r="BQ2083" s="49">
        <f t="shared" si="1175"/>
        <v>1</v>
      </c>
      <c r="BR2083" s="49">
        <f t="shared" si="1176"/>
        <v>1</v>
      </c>
      <c r="BS2083" s="49">
        <f t="shared" si="1177"/>
        <v>1</v>
      </c>
    </row>
    <row r="2084" spans="2:71">
      <c r="B2084" s="48">
        <f t="shared" si="1178"/>
        <v>1908</v>
      </c>
      <c r="AA2084" s="49">
        <f t="shared" si="1179"/>
        <v>1</v>
      </c>
      <c r="AB2084" s="49">
        <f t="shared" si="1180"/>
        <v>1</v>
      </c>
      <c r="AC2084" s="49">
        <f t="shared" si="1181"/>
        <v>1</v>
      </c>
      <c r="AD2084" s="49">
        <f t="shared" si="1182"/>
        <v>1</v>
      </c>
      <c r="AE2084" s="49">
        <f t="shared" si="1183"/>
        <v>1</v>
      </c>
      <c r="AG2084" s="49">
        <f t="shared" si="1184"/>
        <v>1</v>
      </c>
      <c r="AM2084" s="49">
        <f t="shared" si="1185"/>
        <v>1</v>
      </c>
      <c r="AN2084" s="49">
        <f t="shared" si="1186"/>
        <v>1</v>
      </c>
      <c r="AO2084" s="49">
        <f t="shared" si="1187"/>
        <v>1</v>
      </c>
      <c r="AP2084" s="49">
        <f t="shared" si="1188"/>
        <v>1</v>
      </c>
      <c r="AQ2084" s="49">
        <f t="shared" si="1189"/>
        <v>1</v>
      </c>
      <c r="AS2084" s="49">
        <f t="shared" si="1190"/>
        <v>1</v>
      </c>
      <c r="AU2084" s="49">
        <f t="shared" si="1191"/>
        <v>1</v>
      </c>
      <c r="AV2084" s="49">
        <f t="shared" si="1154"/>
        <v>1</v>
      </c>
      <c r="AW2084" s="49">
        <f t="shared" si="1155"/>
        <v>1</v>
      </c>
      <c r="AX2084" s="49">
        <f t="shared" si="1156"/>
        <v>1</v>
      </c>
      <c r="AY2084" s="49">
        <f t="shared" si="1157"/>
        <v>1</v>
      </c>
      <c r="AZ2084" s="49">
        <f t="shared" si="1158"/>
        <v>1</v>
      </c>
      <c r="BA2084" s="49">
        <f t="shared" si="1159"/>
        <v>1</v>
      </c>
      <c r="BB2084" s="49">
        <f t="shared" si="1160"/>
        <v>1</v>
      </c>
      <c r="BC2084" s="49">
        <f t="shared" si="1161"/>
        <v>1</v>
      </c>
      <c r="BD2084" s="49">
        <f t="shared" si="1162"/>
        <v>1</v>
      </c>
      <c r="BE2084" s="49">
        <f t="shared" si="1163"/>
        <v>1</v>
      </c>
      <c r="BF2084" s="49">
        <f t="shared" si="1164"/>
        <v>1</v>
      </c>
      <c r="BG2084" s="49">
        <f t="shared" si="1165"/>
        <v>1</v>
      </c>
      <c r="BH2084" s="49">
        <f t="shared" si="1166"/>
        <v>1</v>
      </c>
      <c r="BI2084" s="49">
        <f t="shared" si="1167"/>
        <v>1</v>
      </c>
      <c r="BJ2084" s="49">
        <f t="shared" si="1168"/>
        <v>1</v>
      </c>
      <c r="BK2084" s="49">
        <f t="shared" si="1169"/>
        <v>1</v>
      </c>
      <c r="BL2084" s="49">
        <f t="shared" si="1170"/>
        <v>1</v>
      </c>
      <c r="BM2084" s="49">
        <f t="shared" si="1171"/>
        <v>1</v>
      </c>
      <c r="BN2084" s="49">
        <f t="shared" si="1172"/>
        <v>1</v>
      </c>
      <c r="BO2084" s="49">
        <f t="shared" si="1173"/>
        <v>1</v>
      </c>
      <c r="BP2084" s="49">
        <f t="shared" si="1174"/>
        <v>1</v>
      </c>
      <c r="BQ2084" s="49">
        <f t="shared" si="1175"/>
        <v>1</v>
      </c>
      <c r="BR2084" s="49">
        <f t="shared" si="1176"/>
        <v>1</v>
      </c>
      <c r="BS2084" s="49">
        <f t="shared" si="1177"/>
        <v>1</v>
      </c>
    </row>
    <row r="2085" spans="2:71">
      <c r="B2085" s="48">
        <f t="shared" si="1178"/>
        <v>1909</v>
      </c>
      <c r="AA2085" s="49">
        <f t="shared" si="1179"/>
        <v>1</v>
      </c>
      <c r="AB2085" s="49">
        <f t="shared" si="1180"/>
        <v>1</v>
      </c>
      <c r="AC2085" s="49">
        <f t="shared" si="1181"/>
        <v>1</v>
      </c>
      <c r="AD2085" s="49">
        <f t="shared" si="1182"/>
        <v>1</v>
      </c>
      <c r="AE2085" s="49">
        <f t="shared" si="1183"/>
        <v>1</v>
      </c>
      <c r="AG2085" s="49">
        <f t="shared" si="1184"/>
        <v>1</v>
      </c>
      <c r="AM2085" s="49">
        <f t="shared" si="1185"/>
        <v>1</v>
      </c>
      <c r="AN2085" s="49">
        <f t="shared" si="1186"/>
        <v>1</v>
      </c>
      <c r="AO2085" s="49">
        <f t="shared" si="1187"/>
        <v>1</v>
      </c>
      <c r="AP2085" s="49">
        <f t="shared" si="1188"/>
        <v>1</v>
      </c>
      <c r="AQ2085" s="49">
        <f t="shared" si="1189"/>
        <v>1</v>
      </c>
      <c r="AS2085" s="49">
        <f t="shared" si="1190"/>
        <v>1</v>
      </c>
      <c r="AU2085" s="49">
        <f t="shared" si="1191"/>
        <v>1</v>
      </c>
      <c r="AV2085" s="49">
        <f t="shared" si="1154"/>
        <v>1</v>
      </c>
      <c r="AW2085" s="49">
        <f t="shared" si="1155"/>
        <v>1</v>
      </c>
      <c r="AX2085" s="49">
        <f t="shared" si="1156"/>
        <v>1</v>
      </c>
      <c r="AY2085" s="49">
        <f t="shared" si="1157"/>
        <v>1</v>
      </c>
      <c r="AZ2085" s="49">
        <f t="shared" si="1158"/>
        <v>1</v>
      </c>
      <c r="BA2085" s="49">
        <f t="shared" si="1159"/>
        <v>1</v>
      </c>
      <c r="BB2085" s="49">
        <f t="shared" si="1160"/>
        <v>1</v>
      </c>
      <c r="BC2085" s="49">
        <f t="shared" si="1161"/>
        <v>1</v>
      </c>
      <c r="BD2085" s="49">
        <f t="shared" si="1162"/>
        <v>1</v>
      </c>
      <c r="BE2085" s="49">
        <f t="shared" si="1163"/>
        <v>1</v>
      </c>
      <c r="BF2085" s="49">
        <f t="shared" si="1164"/>
        <v>1</v>
      </c>
      <c r="BG2085" s="49">
        <f t="shared" si="1165"/>
        <v>1</v>
      </c>
      <c r="BH2085" s="49">
        <f t="shared" si="1166"/>
        <v>1</v>
      </c>
      <c r="BI2085" s="49">
        <f t="shared" si="1167"/>
        <v>1</v>
      </c>
      <c r="BJ2085" s="49">
        <f t="shared" si="1168"/>
        <v>1</v>
      </c>
      <c r="BK2085" s="49">
        <f t="shared" si="1169"/>
        <v>1</v>
      </c>
      <c r="BL2085" s="49">
        <f t="shared" si="1170"/>
        <v>1</v>
      </c>
      <c r="BM2085" s="49">
        <f t="shared" si="1171"/>
        <v>1</v>
      </c>
      <c r="BN2085" s="49">
        <f t="shared" si="1172"/>
        <v>1</v>
      </c>
      <c r="BO2085" s="49">
        <f t="shared" si="1173"/>
        <v>1</v>
      </c>
      <c r="BP2085" s="49">
        <f t="shared" si="1174"/>
        <v>1</v>
      </c>
      <c r="BQ2085" s="49">
        <f t="shared" si="1175"/>
        <v>1</v>
      </c>
      <c r="BR2085" s="49">
        <f t="shared" si="1176"/>
        <v>1</v>
      </c>
      <c r="BS2085" s="49">
        <f t="shared" si="1177"/>
        <v>1</v>
      </c>
    </row>
    <row r="2086" spans="2:71">
      <c r="B2086" s="48">
        <f t="shared" si="1178"/>
        <v>1910</v>
      </c>
      <c r="AA2086" s="49">
        <f t="shared" si="1179"/>
        <v>1</v>
      </c>
      <c r="AB2086" s="49">
        <f t="shared" si="1180"/>
        <v>1</v>
      </c>
      <c r="AC2086" s="49">
        <f t="shared" si="1181"/>
        <v>1</v>
      </c>
      <c r="AD2086" s="49">
        <f t="shared" si="1182"/>
        <v>1</v>
      </c>
      <c r="AE2086" s="49">
        <f t="shared" si="1183"/>
        <v>1</v>
      </c>
      <c r="AG2086" s="49">
        <f t="shared" si="1184"/>
        <v>1</v>
      </c>
      <c r="AM2086" s="49">
        <f t="shared" si="1185"/>
        <v>1</v>
      </c>
      <c r="AN2086" s="49">
        <f t="shared" si="1186"/>
        <v>1</v>
      </c>
      <c r="AO2086" s="49">
        <f t="shared" si="1187"/>
        <v>1</v>
      </c>
      <c r="AP2086" s="49">
        <f t="shared" si="1188"/>
        <v>1</v>
      </c>
      <c r="AQ2086" s="49">
        <f t="shared" si="1189"/>
        <v>1</v>
      </c>
      <c r="AS2086" s="49">
        <f t="shared" si="1190"/>
        <v>1</v>
      </c>
      <c r="AU2086" s="49">
        <f t="shared" si="1191"/>
        <v>1</v>
      </c>
      <c r="AV2086" s="49">
        <f t="shared" si="1154"/>
        <v>1</v>
      </c>
      <c r="AW2086" s="49">
        <f t="shared" si="1155"/>
        <v>1</v>
      </c>
      <c r="AX2086" s="49">
        <f t="shared" si="1156"/>
        <v>1</v>
      </c>
      <c r="AY2086" s="49">
        <f t="shared" si="1157"/>
        <v>1</v>
      </c>
      <c r="AZ2086" s="49">
        <f t="shared" si="1158"/>
        <v>1</v>
      </c>
      <c r="BA2086" s="49">
        <f t="shared" si="1159"/>
        <v>1</v>
      </c>
      <c r="BB2086" s="49">
        <f t="shared" si="1160"/>
        <v>1</v>
      </c>
      <c r="BC2086" s="49">
        <f t="shared" si="1161"/>
        <v>1</v>
      </c>
      <c r="BD2086" s="49">
        <f t="shared" si="1162"/>
        <v>1</v>
      </c>
      <c r="BE2086" s="49">
        <f t="shared" si="1163"/>
        <v>1</v>
      </c>
      <c r="BF2086" s="49">
        <f t="shared" si="1164"/>
        <v>1</v>
      </c>
      <c r="BG2086" s="49">
        <f t="shared" si="1165"/>
        <v>1</v>
      </c>
      <c r="BH2086" s="49">
        <f t="shared" si="1166"/>
        <v>1</v>
      </c>
      <c r="BI2086" s="49">
        <f t="shared" si="1167"/>
        <v>1</v>
      </c>
      <c r="BJ2086" s="49">
        <f t="shared" si="1168"/>
        <v>1</v>
      </c>
      <c r="BK2086" s="49">
        <f t="shared" si="1169"/>
        <v>1</v>
      </c>
      <c r="BL2086" s="49">
        <f t="shared" si="1170"/>
        <v>1</v>
      </c>
      <c r="BM2086" s="49">
        <f t="shared" si="1171"/>
        <v>1</v>
      </c>
      <c r="BN2086" s="49">
        <f t="shared" si="1172"/>
        <v>1</v>
      </c>
      <c r="BO2086" s="49">
        <f t="shared" si="1173"/>
        <v>1</v>
      </c>
      <c r="BP2086" s="49">
        <f t="shared" si="1174"/>
        <v>1</v>
      </c>
      <c r="BQ2086" s="49">
        <f t="shared" si="1175"/>
        <v>1</v>
      </c>
      <c r="BR2086" s="49">
        <f t="shared" si="1176"/>
        <v>1</v>
      </c>
      <c r="BS2086" s="49">
        <f t="shared" si="1177"/>
        <v>1</v>
      </c>
    </row>
    <row r="2087" spans="2:71">
      <c r="B2087" s="48">
        <f t="shared" si="1178"/>
        <v>1911</v>
      </c>
      <c r="AA2087" s="49">
        <f t="shared" si="1179"/>
        <v>1</v>
      </c>
      <c r="AB2087" s="49">
        <f t="shared" si="1180"/>
        <v>1</v>
      </c>
      <c r="AC2087" s="49">
        <f t="shared" si="1181"/>
        <v>1</v>
      </c>
      <c r="AD2087" s="49">
        <f t="shared" si="1182"/>
        <v>1</v>
      </c>
      <c r="AE2087" s="49">
        <f t="shared" si="1183"/>
        <v>1</v>
      </c>
      <c r="AG2087" s="49">
        <f t="shared" si="1184"/>
        <v>1</v>
      </c>
      <c r="AM2087" s="49">
        <f t="shared" si="1185"/>
        <v>1</v>
      </c>
      <c r="AN2087" s="49">
        <f t="shared" si="1186"/>
        <v>1</v>
      </c>
      <c r="AO2087" s="49">
        <f t="shared" si="1187"/>
        <v>1</v>
      </c>
      <c r="AP2087" s="49">
        <f t="shared" si="1188"/>
        <v>1</v>
      </c>
      <c r="AQ2087" s="49">
        <f t="shared" si="1189"/>
        <v>1</v>
      </c>
      <c r="AS2087" s="49">
        <f t="shared" si="1190"/>
        <v>1</v>
      </c>
      <c r="AU2087" s="49">
        <f t="shared" si="1191"/>
        <v>1</v>
      </c>
      <c r="AV2087" s="49">
        <f t="shared" si="1154"/>
        <v>1</v>
      </c>
      <c r="AW2087" s="49">
        <f t="shared" si="1155"/>
        <v>1</v>
      </c>
      <c r="AX2087" s="49">
        <f t="shared" si="1156"/>
        <v>1</v>
      </c>
      <c r="AY2087" s="49">
        <f t="shared" si="1157"/>
        <v>1</v>
      </c>
      <c r="AZ2087" s="49">
        <f t="shared" si="1158"/>
        <v>1</v>
      </c>
      <c r="BA2087" s="49">
        <f t="shared" si="1159"/>
        <v>1</v>
      </c>
      <c r="BB2087" s="49">
        <f t="shared" si="1160"/>
        <v>1</v>
      </c>
      <c r="BC2087" s="49">
        <f t="shared" si="1161"/>
        <v>1</v>
      </c>
      <c r="BD2087" s="49">
        <f t="shared" si="1162"/>
        <v>1</v>
      </c>
      <c r="BE2087" s="49">
        <f t="shared" si="1163"/>
        <v>1</v>
      </c>
      <c r="BF2087" s="49">
        <f t="shared" si="1164"/>
        <v>1</v>
      </c>
      <c r="BG2087" s="49">
        <f t="shared" si="1165"/>
        <v>1</v>
      </c>
      <c r="BH2087" s="49">
        <f t="shared" si="1166"/>
        <v>1</v>
      </c>
      <c r="BI2087" s="49">
        <f t="shared" si="1167"/>
        <v>1</v>
      </c>
      <c r="BJ2087" s="49">
        <f t="shared" si="1168"/>
        <v>1</v>
      </c>
      <c r="BK2087" s="49">
        <f t="shared" si="1169"/>
        <v>1</v>
      </c>
      <c r="BL2087" s="49">
        <f t="shared" si="1170"/>
        <v>1</v>
      </c>
      <c r="BM2087" s="49">
        <f t="shared" si="1171"/>
        <v>1</v>
      </c>
      <c r="BN2087" s="49">
        <f t="shared" si="1172"/>
        <v>1</v>
      </c>
      <c r="BO2087" s="49">
        <f t="shared" si="1173"/>
        <v>1</v>
      </c>
      <c r="BP2087" s="49">
        <f t="shared" si="1174"/>
        <v>1</v>
      </c>
      <c r="BQ2087" s="49">
        <f t="shared" si="1175"/>
        <v>1</v>
      </c>
      <c r="BR2087" s="49">
        <f t="shared" si="1176"/>
        <v>1</v>
      </c>
      <c r="BS2087" s="49">
        <f t="shared" si="1177"/>
        <v>1</v>
      </c>
    </row>
    <row r="2088" spans="2:71">
      <c r="B2088" s="48">
        <f t="shared" si="1178"/>
        <v>1912</v>
      </c>
      <c r="AA2088" s="49">
        <f t="shared" si="1179"/>
        <v>1</v>
      </c>
      <c r="AB2088" s="49">
        <f t="shared" si="1180"/>
        <v>1</v>
      </c>
      <c r="AC2088" s="49">
        <f t="shared" si="1181"/>
        <v>1</v>
      </c>
      <c r="AD2088" s="49">
        <f t="shared" si="1182"/>
        <v>1</v>
      </c>
      <c r="AE2088" s="49">
        <f t="shared" si="1183"/>
        <v>1</v>
      </c>
      <c r="AG2088" s="49">
        <f t="shared" si="1184"/>
        <v>1</v>
      </c>
      <c r="AM2088" s="49">
        <f t="shared" si="1185"/>
        <v>1</v>
      </c>
      <c r="AN2088" s="49">
        <f t="shared" si="1186"/>
        <v>1</v>
      </c>
      <c r="AO2088" s="49">
        <f t="shared" si="1187"/>
        <v>1</v>
      </c>
      <c r="AP2088" s="49">
        <f t="shared" si="1188"/>
        <v>1</v>
      </c>
      <c r="AQ2088" s="49">
        <f t="shared" si="1189"/>
        <v>1</v>
      </c>
      <c r="AS2088" s="49">
        <f t="shared" si="1190"/>
        <v>1</v>
      </c>
      <c r="AU2088" s="49">
        <f t="shared" si="1191"/>
        <v>1</v>
      </c>
      <c r="AV2088" s="49">
        <f t="shared" si="1154"/>
        <v>1</v>
      </c>
      <c r="AW2088" s="49">
        <f t="shared" si="1155"/>
        <v>1</v>
      </c>
      <c r="AX2088" s="49">
        <f t="shared" si="1156"/>
        <v>1</v>
      </c>
      <c r="AY2088" s="49">
        <f t="shared" si="1157"/>
        <v>1</v>
      </c>
      <c r="AZ2088" s="49">
        <f t="shared" si="1158"/>
        <v>1</v>
      </c>
      <c r="BA2088" s="49">
        <f t="shared" si="1159"/>
        <v>1</v>
      </c>
      <c r="BB2088" s="49">
        <f t="shared" si="1160"/>
        <v>1</v>
      </c>
      <c r="BC2088" s="49">
        <f t="shared" si="1161"/>
        <v>1</v>
      </c>
      <c r="BD2088" s="49">
        <f t="shared" si="1162"/>
        <v>1</v>
      </c>
      <c r="BE2088" s="49">
        <f t="shared" si="1163"/>
        <v>1</v>
      </c>
      <c r="BF2088" s="49">
        <f t="shared" si="1164"/>
        <v>1</v>
      </c>
      <c r="BG2088" s="49">
        <f t="shared" si="1165"/>
        <v>1</v>
      </c>
      <c r="BH2088" s="49">
        <f t="shared" si="1166"/>
        <v>1</v>
      </c>
      <c r="BI2088" s="49">
        <f t="shared" si="1167"/>
        <v>1</v>
      </c>
      <c r="BJ2088" s="49">
        <f t="shared" si="1168"/>
        <v>1</v>
      </c>
      <c r="BK2088" s="49">
        <f t="shared" si="1169"/>
        <v>1</v>
      </c>
      <c r="BL2088" s="49">
        <f t="shared" si="1170"/>
        <v>1</v>
      </c>
      <c r="BM2088" s="49">
        <f t="shared" si="1171"/>
        <v>1</v>
      </c>
      <c r="BN2088" s="49">
        <f t="shared" si="1172"/>
        <v>1</v>
      </c>
      <c r="BO2088" s="49">
        <f t="shared" si="1173"/>
        <v>1</v>
      </c>
      <c r="BP2088" s="49">
        <f t="shared" si="1174"/>
        <v>1</v>
      </c>
      <c r="BQ2088" s="49">
        <f t="shared" si="1175"/>
        <v>1</v>
      </c>
      <c r="BR2088" s="49">
        <f t="shared" si="1176"/>
        <v>1</v>
      </c>
      <c r="BS2088" s="49">
        <f t="shared" si="1177"/>
        <v>1</v>
      </c>
    </row>
    <row r="2089" spans="2:71">
      <c r="B2089" s="48">
        <f t="shared" si="1178"/>
        <v>1913</v>
      </c>
      <c r="AA2089" s="49">
        <f t="shared" si="1179"/>
        <v>1</v>
      </c>
      <c r="AB2089" s="49">
        <f t="shared" si="1180"/>
        <v>1</v>
      </c>
      <c r="AC2089" s="49">
        <f t="shared" si="1181"/>
        <v>1</v>
      </c>
      <c r="AD2089" s="49">
        <f t="shared" si="1182"/>
        <v>1</v>
      </c>
      <c r="AE2089" s="49">
        <f t="shared" si="1183"/>
        <v>1</v>
      </c>
      <c r="AG2089" s="49">
        <f t="shared" si="1184"/>
        <v>1</v>
      </c>
      <c r="AM2089" s="49">
        <f t="shared" si="1185"/>
        <v>1</v>
      </c>
      <c r="AN2089" s="49">
        <f t="shared" si="1186"/>
        <v>1</v>
      </c>
      <c r="AO2089" s="49">
        <f t="shared" si="1187"/>
        <v>1</v>
      </c>
      <c r="AP2089" s="49">
        <f t="shared" si="1188"/>
        <v>1</v>
      </c>
      <c r="AQ2089" s="49">
        <f t="shared" si="1189"/>
        <v>1</v>
      </c>
      <c r="AS2089" s="49">
        <f t="shared" si="1190"/>
        <v>1</v>
      </c>
      <c r="AU2089" s="49">
        <f t="shared" si="1191"/>
        <v>1</v>
      </c>
      <c r="AV2089" s="49">
        <f t="shared" si="1154"/>
        <v>1</v>
      </c>
      <c r="AW2089" s="49">
        <f t="shared" si="1155"/>
        <v>1</v>
      </c>
      <c r="AX2089" s="49">
        <f t="shared" si="1156"/>
        <v>1</v>
      </c>
      <c r="AY2089" s="49">
        <f t="shared" si="1157"/>
        <v>1</v>
      </c>
      <c r="AZ2089" s="49">
        <f t="shared" si="1158"/>
        <v>1</v>
      </c>
      <c r="BA2089" s="49">
        <f t="shared" si="1159"/>
        <v>1</v>
      </c>
      <c r="BB2089" s="49">
        <f t="shared" si="1160"/>
        <v>1</v>
      </c>
      <c r="BC2089" s="49">
        <f t="shared" si="1161"/>
        <v>1</v>
      </c>
      <c r="BD2089" s="49">
        <f t="shared" si="1162"/>
        <v>1</v>
      </c>
      <c r="BE2089" s="49">
        <f t="shared" si="1163"/>
        <v>1</v>
      </c>
      <c r="BF2089" s="49">
        <f t="shared" si="1164"/>
        <v>1</v>
      </c>
      <c r="BG2089" s="49">
        <f t="shared" si="1165"/>
        <v>1</v>
      </c>
      <c r="BH2089" s="49">
        <f t="shared" si="1166"/>
        <v>1</v>
      </c>
      <c r="BI2089" s="49">
        <f t="shared" si="1167"/>
        <v>1</v>
      </c>
      <c r="BJ2089" s="49">
        <f t="shared" si="1168"/>
        <v>1</v>
      </c>
      <c r="BK2089" s="49">
        <f t="shared" si="1169"/>
        <v>1</v>
      </c>
      <c r="BL2089" s="49">
        <f t="shared" si="1170"/>
        <v>1</v>
      </c>
      <c r="BM2089" s="49">
        <f t="shared" si="1171"/>
        <v>1</v>
      </c>
      <c r="BN2089" s="49">
        <f t="shared" si="1172"/>
        <v>1</v>
      </c>
      <c r="BO2089" s="49">
        <f t="shared" si="1173"/>
        <v>1</v>
      </c>
      <c r="BP2089" s="49">
        <f t="shared" si="1174"/>
        <v>1</v>
      </c>
      <c r="BQ2089" s="49">
        <f t="shared" si="1175"/>
        <v>1</v>
      </c>
      <c r="BR2089" s="49">
        <f t="shared" si="1176"/>
        <v>1</v>
      </c>
      <c r="BS2089" s="49">
        <f t="shared" si="1177"/>
        <v>1</v>
      </c>
    </row>
    <row r="2090" spans="2:71">
      <c r="B2090" s="48">
        <f t="shared" si="1178"/>
        <v>1914</v>
      </c>
      <c r="AA2090" s="49">
        <f t="shared" si="1179"/>
        <v>1</v>
      </c>
      <c r="AB2090" s="49">
        <f t="shared" si="1180"/>
        <v>1</v>
      </c>
      <c r="AC2090" s="49">
        <f t="shared" si="1181"/>
        <v>1</v>
      </c>
      <c r="AD2090" s="49">
        <f t="shared" si="1182"/>
        <v>1</v>
      </c>
      <c r="AE2090" s="49">
        <f t="shared" si="1183"/>
        <v>1</v>
      </c>
      <c r="AG2090" s="49">
        <f t="shared" si="1184"/>
        <v>1</v>
      </c>
      <c r="AM2090" s="49">
        <f t="shared" si="1185"/>
        <v>1</v>
      </c>
      <c r="AN2090" s="49">
        <f t="shared" si="1186"/>
        <v>1</v>
      </c>
      <c r="AO2090" s="49">
        <f t="shared" si="1187"/>
        <v>1</v>
      </c>
      <c r="AP2090" s="49">
        <f t="shared" si="1188"/>
        <v>1</v>
      </c>
      <c r="AQ2090" s="49">
        <f t="shared" si="1189"/>
        <v>1</v>
      </c>
      <c r="AS2090" s="49">
        <f t="shared" si="1190"/>
        <v>1</v>
      </c>
      <c r="AU2090" s="49">
        <f t="shared" si="1191"/>
        <v>1</v>
      </c>
      <c r="AV2090" s="49">
        <f t="shared" si="1154"/>
        <v>1</v>
      </c>
      <c r="AW2090" s="49">
        <f t="shared" si="1155"/>
        <v>1</v>
      </c>
      <c r="AX2090" s="49">
        <f t="shared" si="1156"/>
        <v>1</v>
      </c>
      <c r="AY2090" s="49">
        <f t="shared" si="1157"/>
        <v>1</v>
      </c>
      <c r="AZ2090" s="49">
        <f t="shared" si="1158"/>
        <v>1</v>
      </c>
      <c r="BA2090" s="49">
        <f t="shared" si="1159"/>
        <v>1</v>
      </c>
      <c r="BB2090" s="49">
        <f t="shared" si="1160"/>
        <v>1</v>
      </c>
      <c r="BC2090" s="49">
        <f t="shared" si="1161"/>
        <v>1</v>
      </c>
      <c r="BD2090" s="49">
        <f t="shared" si="1162"/>
        <v>1</v>
      </c>
      <c r="BE2090" s="49">
        <f t="shared" si="1163"/>
        <v>1</v>
      </c>
      <c r="BF2090" s="49">
        <f t="shared" si="1164"/>
        <v>1</v>
      </c>
      <c r="BG2090" s="49">
        <f t="shared" si="1165"/>
        <v>1</v>
      </c>
      <c r="BH2090" s="49">
        <f t="shared" si="1166"/>
        <v>1</v>
      </c>
      <c r="BI2090" s="49">
        <f t="shared" si="1167"/>
        <v>1</v>
      </c>
      <c r="BJ2090" s="49">
        <f t="shared" si="1168"/>
        <v>1</v>
      </c>
      <c r="BK2090" s="49">
        <f t="shared" si="1169"/>
        <v>1</v>
      </c>
      <c r="BL2090" s="49">
        <f t="shared" si="1170"/>
        <v>1</v>
      </c>
      <c r="BM2090" s="49">
        <f t="shared" si="1171"/>
        <v>1</v>
      </c>
      <c r="BN2090" s="49">
        <f t="shared" si="1172"/>
        <v>1</v>
      </c>
      <c r="BO2090" s="49">
        <f t="shared" si="1173"/>
        <v>1</v>
      </c>
      <c r="BP2090" s="49">
        <f t="shared" si="1174"/>
        <v>1</v>
      </c>
      <c r="BQ2090" s="49">
        <f t="shared" si="1175"/>
        <v>1</v>
      </c>
      <c r="BR2090" s="49">
        <f t="shared" si="1176"/>
        <v>1</v>
      </c>
      <c r="BS2090" s="49">
        <f t="shared" si="1177"/>
        <v>1</v>
      </c>
    </row>
    <row r="2091" spans="2:71">
      <c r="B2091" s="48">
        <f t="shared" si="1178"/>
        <v>1915</v>
      </c>
      <c r="AA2091" s="49">
        <f t="shared" si="1179"/>
        <v>1</v>
      </c>
      <c r="AB2091" s="49">
        <f t="shared" si="1180"/>
        <v>1</v>
      </c>
      <c r="AC2091" s="49">
        <f t="shared" si="1181"/>
        <v>1</v>
      </c>
      <c r="AD2091" s="49">
        <f t="shared" si="1182"/>
        <v>1</v>
      </c>
      <c r="AE2091" s="49">
        <f t="shared" si="1183"/>
        <v>1</v>
      </c>
      <c r="AG2091" s="49">
        <f t="shared" si="1184"/>
        <v>1</v>
      </c>
      <c r="AM2091" s="49">
        <f t="shared" si="1185"/>
        <v>1</v>
      </c>
      <c r="AN2091" s="49">
        <f t="shared" si="1186"/>
        <v>1</v>
      </c>
      <c r="AO2091" s="49">
        <f t="shared" si="1187"/>
        <v>1</v>
      </c>
      <c r="AP2091" s="49">
        <f t="shared" si="1188"/>
        <v>1</v>
      </c>
      <c r="AQ2091" s="49">
        <f t="shared" si="1189"/>
        <v>1</v>
      </c>
      <c r="AS2091" s="49">
        <f t="shared" si="1190"/>
        <v>1</v>
      </c>
      <c r="AU2091" s="49">
        <f t="shared" si="1191"/>
        <v>1</v>
      </c>
      <c r="AV2091" s="49">
        <f t="shared" si="1154"/>
        <v>1</v>
      </c>
      <c r="AW2091" s="49">
        <f t="shared" si="1155"/>
        <v>1</v>
      </c>
      <c r="AX2091" s="49">
        <f t="shared" si="1156"/>
        <v>1</v>
      </c>
      <c r="AY2091" s="49">
        <f t="shared" si="1157"/>
        <v>1</v>
      </c>
      <c r="AZ2091" s="49">
        <f t="shared" si="1158"/>
        <v>1</v>
      </c>
      <c r="BA2091" s="49">
        <f t="shared" si="1159"/>
        <v>1</v>
      </c>
      <c r="BB2091" s="49">
        <f t="shared" si="1160"/>
        <v>1</v>
      </c>
      <c r="BC2091" s="49">
        <f t="shared" si="1161"/>
        <v>1</v>
      </c>
      <c r="BD2091" s="49">
        <f t="shared" si="1162"/>
        <v>1</v>
      </c>
      <c r="BE2091" s="49">
        <f t="shared" si="1163"/>
        <v>1</v>
      </c>
      <c r="BF2091" s="49">
        <f t="shared" si="1164"/>
        <v>1</v>
      </c>
      <c r="BG2091" s="49">
        <f t="shared" si="1165"/>
        <v>1</v>
      </c>
      <c r="BH2091" s="49">
        <f t="shared" si="1166"/>
        <v>1</v>
      </c>
      <c r="BI2091" s="49">
        <f t="shared" si="1167"/>
        <v>1</v>
      </c>
      <c r="BJ2091" s="49">
        <f t="shared" si="1168"/>
        <v>1</v>
      </c>
      <c r="BK2091" s="49">
        <f t="shared" si="1169"/>
        <v>1</v>
      </c>
      <c r="BL2091" s="49">
        <f t="shared" si="1170"/>
        <v>1</v>
      </c>
      <c r="BM2091" s="49">
        <f t="shared" si="1171"/>
        <v>1</v>
      </c>
      <c r="BN2091" s="49">
        <f t="shared" si="1172"/>
        <v>1</v>
      </c>
      <c r="BO2091" s="49">
        <f t="shared" si="1173"/>
        <v>1</v>
      </c>
      <c r="BP2091" s="49">
        <f t="shared" si="1174"/>
        <v>1</v>
      </c>
      <c r="BQ2091" s="49">
        <f t="shared" si="1175"/>
        <v>1</v>
      </c>
      <c r="BR2091" s="49">
        <f t="shared" si="1176"/>
        <v>1</v>
      </c>
      <c r="BS2091" s="49">
        <f t="shared" si="1177"/>
        <v>1</v>
      </c>
    </row>
    <row r="2092" spans="2:71">
      <c r="B2092" s="48">
        <f t="shared" si="1178"/>
        <v>1916</v>
      </c>
      <c r="AA2092" s="49">
        <f t="shared" si="1179"/>
        <v>1</v>
      </c>
      <c r="AB2092" s="49">
        <f t="shared" si="1180"/>
        <v>1</v>
      </c>
      <c r="AC2092" s="49">
        <f t="shared" si="1181"/>
        <v>1</v>
      </c>
      <c r="AD2092" s="49">
        <f t="shared" si="1182"/>
        <v>1</v>
      </c>
      <c r="AE2092" s="49">
        <f t="shared" si="1183"/>
        <v>1</v>
      </c>
      <c r="AG2092" s="49">
        <f t="shared" si="1184"/>
        <v>1</v>
      </c>
      <c r="AM2092" s="49">
        <f t="shared" si="1185"/>
        <v>1</v>
      </c>
      <c r="AN2092" s="49">
        <f t="shared" si="1186"/>
        <v>1</v>
      </c>
      <c r="AO2092" s="49">
        <f t="shared" si="1187"/>
        <v>1</v>
      </c>
      <c r="AP2092" s="49">
        <f t="shared" si="1188"/>
        <v>1</v>
      </c>
      <c r="AQ2092" s="49">
        <f t="shared" si="1189"/>
        <v>1</v>
      </c>
      <c r="AS2092" s="49">
        <f t="shared" si="1190"/>
        <v>1</v>
      </c>
      <c r="AU2092" s="49">
        <f t="shared" si="1191"/>
        <v>1</v>
      </c>
      <c r="AV2092" s="49">
        <f t="shared" si="1154"/>
        <v>1</v>
      </c>
      <c r="AW2092" s="49">
        <f t="shared" si="1155"/>
        <v>1</v>
      </c>
      <c r="AX2092" s="49">
        <f t="shared" si="1156"/>
        <v>1</v>
      </c>
      <c r="AY2092" s="49">
        <f t="shared" si="1157"/>
        <v>1</v>
      </c>
      <c r="AZ2092" s="49">
        <f t="shared" si="1158"/>
        <v>1</v>
      </c>
      <c r="BA2092" s="49">
        <f t="shared" si="1159"/>
        <v>1</v>
      </c>
      <c r="BB2092" s="49">
        <f t="shared" si="1160"/>
        <v>1</v>
      </c>
      <c r="BC2092" s="49">
        <f t="shared" si="1161"/>
        <v>1</v>
      </c>
      <c r="BD2092" s="49">
        <f t="shared" si="1162"/>
        <v>1</v>
      </c>
      <c r="BE2092" s="49">
        <f t="shared" si="1163"/>
        <v>1</v>
      </c>
      <c r="BF2092" s="49">
        <f t="shared" si="1164"/>
        <v>1</v>
      </c>
      <c r="BG2092" s="49">
        <f t="shared" si="1165"/>
        <v>1</v>
      </c>
      <c r="BH2092" s="49">
        <f t="shared" si="1166"/>
        <v>1</v>
      </c>
      <c r="BI2092" s="49">
        <f t="shared" si="1167"/>
        <v>1</v>
      </c>
      <c r="BJ2092" s="49">
        <f t="shared" si="1168"/>
        <v>1</v>
      </c>
      <c r="BK2092" s="49">
        <f t="shared" si="1169"/>
        <v>1</v>
      </c>
      <c r="BL2092" s="49">
        <f t="shared" si="1170"/>
        <v>1</v>
      </c>
      <c r="BM2092" s="49">
        <f t="shared" si="1171"/>
        <v>1</v>
      </c>
      <c r="BN2092" s="49">
        <f t="shared" si="1172"/>
        <v>1</v>
      </c>
      <c r="BO2092" s="49">
        <f t="shared" si="1173"/>
        <v>1</v>
      </c>
      <c r="BP2092" s="49">
        <f t="shared" si="1174"/>
        <v>1</v>
      </c>
      <c r="BQ2092" s="49">
        <f t="shared" si="1175"/>
        <v>1</v>
      </c>
      <c r="BR2092" s="49">
        <f t="shared" si="1176"/>
        <v>1</v>
      </c>
      <c r="BS2092" s="49">
        <f t="shared" si="1177"/>
        <v>1</v>
      </c>
    </row>
    <row r="2093" spans="2:71">
      <c r="B2093" s="48">
        <f t="shared" si="1178"/>
        <v>1917</v>
      </c>
      <c r="AA2093" s="49">
        <f t="shared" si="1179"/>
        <v>1</v>
      </c>
      <c r="AB2093" s="49">
        <f t="shared" si="1180"/>
        <v>1</v>
      </c>
      <c r="AC2093" s="49">
        <f t="shared" si="1181"/>
        <v>1</v>
      </c>
      <c r="AD2093" s="49">
        <f t="shared" si="1182"/>
        <v>1</v>
      </c>
      <c r="AE2093" s="49">
        <f t="shared" si="1183"/>
        <v>1</v>
      </c>
      <c r="AG2093" s="49">
        <f t="shared" si="1184"/>
        <v>1</v>
      </c>
      <c r="AM2093" s="49">
        <f t="shared" si="1185"/>
        <v>1</v>
      </c>
      <c r="AN2093" s="49">
        <f t="shared" si="1186"/>
        <v>1</v>
      </c>
      <c r="AO2093" s="49">
        <f t="shared" si="1187"/>
        <v>1</v>
      </c>
      <c r="AP2093" s="49">
        <f t="shared" si="1188"/>
        <v>1</v>
      </c>
      <c r="AQ2093" s="49">
        <f t="shared" si="1189"/>
        <v>1</v>
      </c>
      <c r="AS2093" s="49">
        <f t="shared" si="1190"/>
        <v>1</v>
      </c>
      <c r="AU2093" s="49">
        <f t="shared" si="1191"/>
        <v>1</v>
      </c>
      <c r="AV2093" s="49">
        <f t="shared" si="1154"/>
        <v>1</v>
      </c>
      <c r="AW2093" s="49">
        <f t="shared" si="1155"/>
        <v>1</v>
      </c>
      <c r="AX2093" s="49">
        <f t="shared" si="1156"/>
        <v>1</v>
      </c>
      <c r="AY2093" s="49">
        <f t="shared" si="1157"/>
        <v>1</v>
      </c>
      <c r="AZ2093" s="49">
        <f t="shared" si="1158"/>
        <v>1</v>
      </c>
      <c r="BA2093" s="49">
        <f t="shared" si="1159"/>
        <v>1</v>
      </c>
      <c r="BB2093" s="49">
        <f t="shared" si="1160"/>
        <v>1</v>
      </c>
      <c r="BC2093" s="49">
        <f t="shared" si="1161"/>
        <v>1</v>
      </c>
      <c r="BD2093" s="49">
        <f t="shared" si="1162"/>
        <v>1</v>
      </c>
      <c r="BE2093" s="49">
        <f t="shared" si="1163"/>
        <v>1</v>
      </c>
      <c r="BF2093" s="49">
        <f t="shared" si="1164"/>
        <v>1</v>
      </c>
      <c r="BG2093" s="49">
        <f t="shared" si="1165"/>
        <v>1</v>
      </c>
      <c r="BH2093" s="49">
        <f t="shared" si="1166"/>
        <v>1</v>
      </c>
      <c r="BI2093" s="49">
        <f t="shared" si="1167"/>
        <v>1</v>
      </c>
      <c r="BJ2093" s="49">
        <f t="shared" si="1168"/>
        <v>1</v>
      </c>
      <c r="BK2093" s="49">
        <f t="shared" si="1169"/>
        <v>1</v>
      </c>
      <c r="BL2093" s="49">
        <f t="shared" si="1170"/>
        <v>1</v>
      </c>
      <c r="BM2093" s="49">
        <f t="shared" si="1171"/>
        <v>1</v>
      </c>
      <c r="BN2093" s="49">
        <f t="shared" si="1172"/>
        <v>1</v>
      </c>
      <c r="BO2093" s="49">
        <f t="shared" si="1173"/>
        <v>1</v>
      </c>
      <c r="BP2093" s="49">
        <f t="shared" si="1174"/>
        <v>1</v>
      </c>
      <c r="BQ2093" s="49">
        <f t="shared" si="1175"/>
        <v>1</v>
      </c>
      <c r="BR2093" s="49">
        <f t="shared" si="1176"/>
        <v>1</v>
      </c>
      <c r="BS2093" s="49">
        <f t="shared" si="1177"/>
        <v>1</v>
      </c>
    </row>
    <row r="2094" spans="2:71">
      <c r="B2094" s="48">
        <f t="shared" si="1178"/>
        <v>1918</v>
      </c>
      <c r="AA2094" s="49">
        <f t="shared" si="1179"/>
        <v>1</v>
      </c>
      <c r="AB2094" s="49">
        <f t="shared" si="1180"/>
        <v>1</v>
      </c>
      <c r="AC2094" s="49">
        <f t="shared" si="1181"/>
        <v>1</v>
      </c>
      <c r="AD2094" s="49">
        <f t="shared" si="1182"/>
        <v>1</v>
      </c>
      <c r="AE2094" s="49">
        <f t="shared" si="1183"/>
        <v>1</v>
      </c>
      <c r="AG2094" s="49">
        <f t="shared" si="1184"/>
        <v>1</v>
      </c>
      <c r="AM2094" s="49">
        <f t="shared" si="1185"/>
        <v>1</v>
      </c>
      <c r="AN2094" s="49">
        <f t="shared" si="1186"/>
        <v>1</v>
      </c>
      <c r="AO2094" s="49">
        <f t="shared" si="1187"/>
        <v>1</v>
      </c>
      <c r="AP2094" s="49">
        <f t="shared" si="1188"/>
        <v>1</v>
      </c>
      <c r="AQ2094" s="49">
        <f t="shared" si="1189"/>
        <v>1</v>
      </c>
      <c r="AS2094" s="49">
        <f t="shared" si="1190"/>
        <v>1</v>
      </c>
      <c r="AU2094" s="49">
        <f t="shared" si="1191"/>
        <v>1</v>
      </c>
      <c r="AV2094" s="49">
        <f t="shared" si="1154"/>
        <v>1</v>
      </c>
      <c r="AW2094" s="49">
        <f t="shared" si="1155"/>
        <v>1</v>
      </c>
      <c r="AX2094" s="49">
        <f t="shared" si="1156"/>
        <v>1</v>
      </c>
      <c r="AY2094" s="49">
        <f t="shared" si="1157"/>
        <v>1</v>
      </c>
      <c r="AZ2094" s="49">
        <f t="shared" si="1158"/>
        <v>1</v>
      </c>
      <c r="BA2094" s="49">
        <f t="shared" si="1159"/>
        <v>1</v>
      </c>
      <c r="BB2094" s="49">
        <f t="shared" si="1160"/>
        <v>1</v>
      </c>
      <c r="BC2094" s="49">
        <f t="shared" si="1161"/>
        <v>1</v>
      </c>
      <c r="BD2094" s="49">
        <f t="shared" si="1162"/>
        <v>1</v>
      </c>
      <c r="BE2094" s="49">
        <f t="shared" si="1163"/>
        <v>1</v>
      </c>
      <c r="BF2094" s="49">
        <f t="shared" si="1164"/>
        <v>1</v>
      </c>
      <c r="BG2094" s="49">
        <f t="shared" si="1165"/>
        <v>1</v>
      </c>
      <c r="BH2094" s="49">
        <f t="shared" si="1166"/>
        <v>1</v>
      </c>
      <c r="BI2094" s="49">
        <f t="shared" si="1167"/>
        <v>1</v>
      </c>
      <c r="BJ2094" s="49">
        <f t="shared" si="1168"/>
        <v>1</v>
      </c>
      <c r="BK2094" s="49">
        <f t="shared" si="1169"/>
        <v>1</v>
      </c>
      <c r="BL2094" s="49">
        <f t="shared" si="1170"/>
        <v>1</v>
      </c>
      <c r="BM2094" s="49">
        <f t="shared" si="1171"/>
        <v>1</v>
      </c>
      <c r="BN2094" s="49">
        <f t="shared" si="1172"/>
        <v>1</v>
      </c>
      <c r="BO2094" s="49">
        <f t="shared" si="1173"/>
        <v>1</v>
      </c>
      <c r="BP2094" s="49">
        <f t="shared" si="1174"/>
        <v>1</v>
      </c>
      <c r="BQ2094" s="49">
        <f t="shared" si="1175"/>
        <v>1</v>
      </c>
      <c r="BR2094" s="49">
        <f t="shared" si="1176"/>
        <v>1</v>
      </c>
      <c r="BS2094" s="49">
        <f t="shared" si="1177"/>
        <v>1</v>
      </c>
    </row>
    <row r="2095" spans="2:71">
      <c r="B2095" s="48">
        <f t="shared" si="1178"/>
        <v>1919</v>
      </c>
      <c r="AA2095" s="49">
        <f t="shared" si="1179"/>
        <v>1</v>
      </c>
      <c r="AB2095" s="49">
        <f t="shared" si="1180"/>
        <v>1</v>
      </c>
      <c r="AC2095" s="49">
        <f t="shared" si="1181"/>
        <v>1</v>
      </c>
      <c r="AD2095" s="49">
        <f t="shared" si="1182"/>
        <v>1</v>
      </c>
      <c r="AE2095" s="49">
        <f t="shared" si="1183"/>
        <v>1</v>
      </c>
      <c r="AG2095" s="49">
        <f t="shared" si="1184"/>
        <v>1</v>
      </c>
      <c r="AM2095" s="49">
        <f t="shared" si="1185"/>
        <v>1</v>
      </c>
      <c r="AN2095" s="49">
        <f t="shared" si="1186"/>
        <v>1</v>
      </c>
      <c r="AO2095" s="49">
        <f t="shared" si="1187"/>
        <v>1</v>
      </c>
      <c r="AP2095" s="49">
        <f t="shared" si="1188"/>
        <v>1</v>
      </c>
      <c r="AQ2095" s="49">
        <f t="shared" si="1189"/>
        <v>1</v>
      </c>
      <c r="AS2095" s="49">
        <f t="shared" si="1190"/>
        <v>1</v>
      </c>
      <c r="AU2095" s="49">
        <f t="shared" si="1191"/>
        <v>1</v>
      </c>
      <c r="AV2095" s="49">
        <f t="shared" si="1154"/>
        <v>1</v>
      </c>
      <c r="AW2095" s="49">
        <f t="shared" si="1155"/>
        <v>1</v>
      </c>
      <c r="AX2095" s="49">
        <f t="shared" si="1156"/>
        <v>1</v>
      </c>
      <c r="AY2095" s="49">
        <f t="shared" si="1157"/>
        <v>1</v>
      </c>
      <c r="AZ2095" s="49">
        <f t="shared" si="1158"/>
        <v>1</v>
      </c>
      <c r="BA2095" s="49">
        <f t="shared" si="1159"/>
        <v>1</v>
      </c>
      <c r="BB2095" s="49">
        <f t="shared" si="1160"/>
        <v>1</v>
      </c>
      <c r="BC2095" s="49">
        <f t="shared" si="1161"/>
        <v>1</v>
      </c>
      <c r="BD2095" s="49">
        <f t="shared" si="1162"/>
        <v>1</v>
      </c>
      <c r="BE2095" s="49">
        <f t="shared" si="1163"/>
        <v>1</v>
      </c>
      <c r="BF2095" s="49">
        <f t="shared" si="1164"/>
        <v>1</v>
      </c>
      <c r="BG2095" s="49">
        <f t="shared" si="1165"/>
        <v>1</v>
      </c>
      <c r="BH2095" s="49">
        <f t="shared" si="1166"/>
        <v>1</v>
      </c>
      <c r="BI2095" s="49">
        <f t="shared" si="1167"/>
        <v>1</v>
      </c>
      <c r="BJ2095" s="49">
        <f t="shared" si="1168"/>
        <v>1</v>
      </c>
      <c r="BK2095" s="49">
        <f t="shared" si="1169"/>
        <v>1</v>
      </c>
      <c r="BL2095" s="49">
        <f t="shared" si="1170"/>
        <v>1</v>
      </c>
      <c r="BM2095" s="49">
        <f t="shared" si="1171"/>
        <v>1</v>
      </c>
      <c r="BN2095" s="49">
        <f t="shared" si="1172"/>
        <v>1</v>
      </c>
      <c r="BO2095" s="49">
        <f t="shared" si="1173"/>
        <v>1</v>
      </c>
      <c r="BP2095" s="49">
        <f t="shared" si="1174"/>
        <v>1</v>
      </c>
      <c r="BQ2095" s="49">
        <f t="shared" si="1175"/>
        <v>1</v>
      </c>
      <c r="BR2095" s="49">
        <f t="shared" si="1176"/>
        <v>1</v>
      </c>
      <c r="BS2095" s="49">
        <f t="shared" si="1177"/>
        <v>1</v>
      </c>
    </row>
    <row r="2096" spans="2:71">
      <c r="B2096" s="48">
        <f t="shared" si="1178"/>
        <v>1920</v>
      </c>
      <c r="AA2096" s="49">
        <f t="shared" si="1179"/>
        <v>1</v>
      </c>
      <c r="AB2096" s="49">
        <f t="shared" si="1180"/>
        <v>1</v>
      </c>
      <c r="AC2096" s="49">
        <f t="shared" si="1181"/>
        <v>1</v>
      </c>
      <c r="AD2096" s="49">
        <f t="shared" si="1182"/>
        <v>1</v>
      </c>
      <c r="AE2096" s="49">
        <f t="shared" si="1183"/>
        <v>1</v>
      </c>
      <c r="AG2096" s="49">
        <f t="shared" si="1184"/>
        <v>1</v>
      </c>
      <c r="AM2096" s="49">
        <f t="shared" si="1185"/>
        <v>1</v>
      </c>
      <c r="AN2096" s="49">
        <f t="shared" si="1186"/>
        <v>1</v>
      </c>
      <c r="AO2096" s="49">
        <f t="shared" si="1187"/>
        <v>1</v>
      </c>
      <c r="AP2096" s="49">
        <f t="shared" si="1188"/>
        <v>1</v>
      </c>
      <c r="AQ2096" s="49">
        <f t="shared" si="1189"/>
        <v>1</v>
      </c>
      <c r="AS2096" s="49">
        <f t="shared" si="1190"/>
        <v>1</v>
      </c>
      <c r="AU2096" s="49">
        <f t="shared" si="1191"/>
        <v>1</v>
      </c>
      <c r="AV2096" s="49">
        <f t="shared" si="1154"/>
        <v>1</v>
      </c>
      <c r="AW2096" s="49">
        <f t="shared" si="1155"/>
        <v>1</v>
      </c>
      <c r="AX2096" s="49">
        <f t="shared" si="1156"/>
        <v>1</v>
      </c>
      <c r="AY2096" s="49">
        <f t="shared" si="1157"/>
        <v>1</v>
      </c>
      <c r="AZ2096" s="49">
        <f t="shared" si="1158"/>
        <v>1</v>
      </c>
      <c r="BA2096" s="49">
        <f t="shared" si="1159"/>
        <v>1</v>
      </c>
      <c r="BB2096" s="49">
        <f t="shared" si="1160"/>
        <v>1</v>
      </c>
      <c r="BC2096" s="49">
        <f t="shared" si="1161"/>
        <v>1</v>
      </c>
      <c r="BD2096" s="49">
        <f t="shared" si="1162"/>
        <v>1</v>
      </c>
      <c r="BE2096" s="49">
        <f t="shared" si="1163"/>
        <v>1</v>
      </c>
      <c r="BF2096" s="49">
        <f t="shared" si="1164"/>
        <v>1</v>
      </c>
      <c r="BG2096" s="49">
        <f t="shared" si="1165"/>
        <v>1</v>
      </c>
      <c r="BH2096" s="49">
        <f t="shared" si="1166"/>
        <v>1</v>
      </c>
      <c r="BI2096" s="49">
        <f t="shared" si="1167"/>
        <v>1</v>
      </c>
      <c r="BJ2096" s="49">
        <f t="shared" si="1168"/>
        <v>1</v>
      </c>
      <c r="BK2096" s="49">
        <f t="shared" si="1169"/>
        <v>1</v>
      </c>
      <c r="BL2096" s="49">
        <f t="shared" si="1170"/>
        <v>1</v>
      </c>
      <c r="BM2096" s="49">
        <f t="shared" si="1171"/>
        <v>1</v>
      </c>
      <c r="BN2096" s="49">
        <f t="shared" si="1172"/>
        <v>1</v>
      </c>
      <c r="BO2096" s="49">
        <f t="shared" si="1173"/>
        <v>1</v>
      </c>
      <c r="BP2096" s="49">
        <f t="shared" si="1174"/>
        <v>1</v>
      </c>
      <c r="BQ2096" s="49">
        <f t="shared" si="1175"/>
        <v>1</v>
      </c>
      <c r="BR2096" s="49">
        <f t="shared" si="1176"/>
        <v>1</v>
      </c>
      <c r="BS2096" s="49">
        <f t="shared" si="1177"/>
        <v>1</v>
      </c>
    </row>
    <row r="2097" spans="2:71">
      <c r="B2097" s="48">
        <f t="shared" si="1178"/>
        <v>1921</v>
      </c>
      <c r="AA2097" s="49">
        <f t="shared" si="1179"/>
        <v>1</v>
      </c>
      <c r="AB2097" s="49">
        <f t="shared" si="1180"/>
        <v>1</v>
      </c>
      <c r="AC2097" s="49">
        <f t="shared" si="1181"/>
        <v>1</v>
      </c>
      <c r="AD2097" s="49">
        <f t="shared" si="1182"/>
        <v>1</v>
      </c>
      <c r="AE2097" s="49">
        <f t="shared" si="1183"/>
        <v>1</v>
      </c>
      <c r="AG2097" s="49">
        <f t="shared" si="1184"/>
        <v>1</v>
      </c>
      <c r="AM2097" s="49">
        <f t="shared" si="1185"/>
        <v>1</v>
      </c>
      <c r="AN2097" s="49">
        <f t="shared" si="1186"/>
        <v>1</v>
      </c>
      <c r="AO2097" s="49">
        <f t="shared" si="1187"/>
        <v>1</v>
      </c>
      <c r="AP2097" s="49">
        <f t="shared" si="1188"/>
        <v>1</v>
      </c>
      <c r="AQ2097" s="49">
        <f t="shared" si="1189"/>
        <v>1</v>
      </c>
      <c r="AS2097" s="49">
        <f t="shared" si="1190"/>
        <v>1</v>
      </c>
      <c r="AU2097" s="49">
        <f t="shared" si="1191"/>
        <v>1</v>
      </c>
      <c r="AV2097" s="49">
        <f t="shared" si="1154"/>
        <v>1</v>
      </c>
      <c r="AW2097" s="49">
        <f t="shared" si="1155"/>
        <v>1</v>
      </c>
      <c r="AX2097" s="49">
        <f t="shared" si="1156"/>
        <v>1</v>
      </c>
      <c r="AY2097" s="49">
        <f t="shared" si="1157"/>
        <v>1</v>
      </c>
      <c r="AZ2097" s="49">
        <f t="shared" si="1158"/>
        <v>1</v>
      </c>
      <c r="BA2097" s="49">
        <f t="shared" si="1159"/>
        <v>1</v>
      </c>
      <c r="BB2097" s="49">
        <f t="shared" si="1160"/>
        <v>1</v>
      </c>
      <c r="BC2097" s="49">
        <f t="shared" si="1161"/>
        <v>1</v>
      </c>
      <c r="BD2097" s="49">
        <f t="shared" si="1162"/>
        <v>1</v>
      </c>
      <c r="BE2097" s="49">
        <f t="shared" si="1163"/>
        <v>1</v>
      </c>
      <c r="BF2097" s="49">
        <f t="shared" si="1164"/>
        <v>1</v>
      </c>
      <c r="BG2097" s="49">
        <f t="shared" si="1165"/>
        <v>1</v>
      </c>
      <c r="BH2097" s="49">
        <f t="shared" si="1166"/>
        <v>1</v>
      </c>
      <c r="BI2097" s="49">
        <f t="shared" si="1167"/>
        <v>1</v>
      </c>
      <c r="BJ2097" s="49">
        <f t="shared" si="1168"/>
        <v>1</v>
      </c>
      <c r="BK2097" s="49">
        <f t="shared" si="1169"/>
        <v>1</v>
      </c>
      <c r="BL2097" s="49">
        <f t="shared" si="1170"/>
        <v>1</v>
      </c>
      <c r="BM2097" s="49">
        <f t="shared" si="1171"/>
        <v>1</v>
      </c>
      <c r="BN2097" s="49">
        <f t="shared" si="1172"/>
        <v>1</v>
      </c>
      <c r="BO2097" s="49">
        <f t="shared" si="1173"/>
        <v>1</v>
      </c>
      <c r="BP2097" s="49">
        <f t="shared" si="1174"/>
        <v>1</v>
      </c>
      <c r="BQ2097" s="49">
        <f t="shared" si="1175"/>
        <v>1</v>
      </c>
      <c r="BR2097" s="49">
        <f t="shared" si="1176"/>
        <v>1</v>
      </c>
      <c r="BS2097" s="49">
        <f t="shared" si="1177"/>
        <v>1</v>
      </c>
    </row>
    <row r="2098" spans="2:71">
      <c r="B2098" s="48">
        <f t="shared" si="1178"/>
        <v>1922</v>
      </c>
      <c r="AA2098" s="49">
        <f t="shared" si="1179"/>
        <v>1</v>
      </c>
      <c r="AB2098" s="49">
        <f t="shared" si="1180"/>
        <v>1</v>
      </c>
      <c r="AC2098" s="49">
        <f t="shared" si="1181"/>
        <v>1</v>
      </c>
      <c r="AD2098" s="49">
        <f t="shared" si="1182"/>
        <v>1</v>
      </c>
      <c r="AE2098" s="49">
        <f t="shared" si="1183"/>
        <v>1</v>
      </c>
      <c r="AG2098" s="49">
        <f t="shared" si="1184"/>
        <v>1</v>
      </c>
      <c r="AM2098" s="49">
        <f t="shared" si="1185"/>
        <v>1</v>
      </c>
      <c r="AN2098" s="49">
        <f t="shared" si="1186"/>
        <v>1</v>
      </c>
      <c r="AO2098" s="49">
        <f t="shared" si="1187"/>
        <v>1</v>
      </c>
      <c r="AP2098" s="49">
        <f t="shared" si="1188"/>
        <v>1</v>
      </c>
      <c r="AQ2098" s="49">
        <f t="shared" si="1189"/>
        <v>1</v>
      </c>
      <c r="AS2098" s="49">
        <f t="shared" si="1190"/>
        <v>1</v>
      </c>
      <c r="AU2098" s="49">
        <f t="shared" si="1191"/>
        <v>1</v>
      </c>
      <c r="AV2098" s="49">
        <f t="shared" si="1154"/>
        <v>1</v>
      </c>
      <c r="AW2098" s="49">
        <f t="shared" si="1155"/>
        <v>1</v>
      </c>
      <c r="AX2098" s="49">
        <f t="shared" si="1156"/>
        <v>1</v>
      </c>
      <c r="AY2098" s="49">
        <f t="shared" si="1157"/>
        <v>1</v>
      </c>
      <c r="AZ2098" s="49">
        <f t="shared" si="1158"/>
        <v>1</v>
      </c>
      <c r="BA2098" s="49">
        <f t="shared" si="1159"/>
        <v>1</v>
      </c>
      <c r="BB2098" s="49">
        <f t="shared" si="1160"/>
        <v>1</v>
      </c>
      <c r="BC2098" s="49">
        <f t="shared" si="1161"/>
        <v>1</v>
      </c>
      <c r="BD2098" s="49">
        <f t="shared" si="1162"/>
        <v>1</v>
      </c>
      <c r="BE2098" s="49">
        <f t="shared" si="1163"/>
        <v>1</v>
      </c>
      <c r="BF2098" s="49">
        <f t="shared" si="1164"/>
        <v>1</v>
      </c>
      <c r="BG2098" s="49">
        <f t="shared" si="1165"/>
        <v>1</v>
      </c>
      <c r="BH2098" s="49">
        <f t="shared" si="1166"/>
        <v>1</v>
      </c>
      <c r="BI2098" s="49">
        <f t="shared" si="1167"/>
        <v>1</v>
      </c>
      <c r="BJ2098" s="49">
        <f t="shared" si="1168"/>
        <v>1</v>
      </c>
      <c r="BK2098" s="49">
        <f t="shared" si="1169"/>
        <v>1</v>
      </c>
      <c r="BL2098" s="49">
        <f t="shared" si="1170"/>
        <v>1</v>
      </c>
      <c r="BM2098" s="49">
        <f t="shared" si="1171"/>
        <v>1</v>
      </c>
      <c r="BN2098" s="49">
        <f t="shared" si="1172"/>
        <v>1</v>
      </c>
      <c r="BO2098" s="49">
        <f t="shared" si="1173"/>
        <v>1</v>
      </c>
      <c r="BP2098" s="49">
        <f t="shared" si="1174"/>
        <v>1</v>
      </c>
      <c r="BQ2098" s="49">
        <f t="shared" si="1175"/>
        <v>1</v>
      </c>
      <c r="BR2098" s="49">
        <f t="shared" si="1176"/>
        <v>1</v>
      </c>
      <c r="BS2098" s="49">
        <f t="shared" si="1177"/>
        <v>1</v>
      </c>
    </row>
    <row r="2099" spans="2:71">
      <c r="B2099" s="48">
        <f t="shared" si="1178"/>
        <v>1923</v>
      </c>
      <c r="AA2099" s="49">
        <f t="shared" si="1179"/>
        <v>1</v>
      </c>
      <c r="AB2099" s="49">
        <f t="shared" si="1180"/>
        <v>1</v>
      </c>
      <c r="AC2099" s="49">
        <f t="shared" si="1181"/>
        <v>1</v>
      </c>
      <c r="AD2099" s="49">
        <f t="shared" si="1182"/>
        <v>1</v>
      </c>
      <c r="AE2099" s="49">
        <f t="shared" si="1183"/>
        <v>1</v>
      </c>
      <c r="AG2099" s="49">
        <f t="shared" si="1184"/>
        <v>1</v>
      </c>
      <c r="AM2099" s="49">
        <f t="shared" si="1185"/>
        <v>1</v>
      </c>
      <c r="AN2099" s="49">
        <f t="shared" si="1186"/>
        <v>1</v>
      </c>
      <c r="AO2099" s="49">
        <f t="shared" si="1187"/>
        <v>1</v>
      </c>
      <c r="AP2099" s="49">
        <f t="shared" si="1188"/>
        <v>1</v>
      </c>
      <c r="AQ2099" s="49">
        <f t="shared" si="1189"/>
        <v>1</v>
      </c>
      <c r="AS2099" s="49">
        <f t="shared" si="1190"/>
        <v>1</v>
      </c>
      <c r="AU2099" s="49">
        <f t="shared" si="1191"/>
        <v>1</v>
      </c>
      <c r="AV2099" s="49">
        <f t="shared" si="1154"/>
        <v>1</v>
      </c>
      <c r="AW2099" s="49">
        <f t="shared" si="1155"/>
        <v>1</v>
      </c>
      <c r="AX2099" s="49">
        <f t="shared" si="1156"/>
        <v>1</v>
      </c>
      <c r="AY2099" s="49">
        <f t="shared" si="1157"/>
        <v>1</v>
      </c>
      <c r="AZ2099" s="49">
        <f t="shared" si="1158"/>
        <v>1</v>
      </c>
      <c r="BA2099" s="49">
        <f t="shared" si="1159"/>
        <v>1</v>
      </c>
      <c r="BB2099" s="49">
        <f t="shared" si="1160"/>
        <v>1</v>
      </c>
      <c r="BC2099" s="49">
        <f t="shared" si="1161"/>
        <v>1</v>
      </c>
      <c r="BD2099" s="49">
        <f t="shared" si="1162"/>
        <v>1</v>
      </c>
      <c r="BE2099" s="49">
        <f t="shared" si="1163"/>
        <v>1</v>
      </c>
      <c r="BF2099" s="49">
        <f t="shared" si="1164"/>
        <v>1</v>
      </c>
      <c r="BG2099" s="49">
        <f t="shared" si="1165"/>
        <v>1</v>
      </c>
      <c r="BH2099" s="49">
        <f t="shared" si="1166"/>
        <v>1</v>
      </c>
      <c r="BI2099" s="49">
        <f t="shared" si="1167"/>
        <v>1</v>
      </c>
      <c r="BJ2099" s="49">
        <f t="shared" si="1168"/>
        <v>1</v>
      </c>
      <c r="BK2099" s="49">
        <f t="shared" si="1169"/>
        <v>1</v>
      </c>
      <c r="BL2099" s="49">
        <f t="shared" si="1170"/>
        <v>1</v>
      </c>
      <c r="BM2099" s="49">
        <f t="shared" si="1171"/>
        <v>1</v>
      </c>
      <c r="BN2099" s="49">
        <f t="shared" si="1172"/>
        <v>1</v>
      </c>
      <c r="BO2099" s="49">
        <f t="shared" si="1173"/>
        <v>1</v>
      </c>
      <c r="BP2099" s="49">
        <f t="shared" si="1174"/>
        <v>1</v>
      </c>
      <c r="BQ2099" s="49">
        <f t="shared" si="1175"/>
        <v>1</v>
      </c>
      <c r="BR2099" s="49">
        <f t="shared" si="1176"/>
        <v>1</v>
      </c>
      <c r="BS2099" s="49">
        <f t="shared" si="1177"/>
        <v>1</v>
      </c>
    </row>
    <row r="2100" spans="2:71">
      <c r="B2100" s="48">
        <f t="shared" si="1178"/>
        <v>1924</v>
      </c>
      <c r="AA2100" s="49">
        <f t="shared" si="1179"/>
        <v>1</v>
      </c>
      <c r="AB2100" s="49">
        <f t="shared" si="1180"/>
        <v>1</v>
      </c>
      <c r="AC2100" s="49">
        <f t="shared" si="1181"/>
        <v>1</v>
      </c>
      <c r="AD2100" s="49">
        <f t="shared" si="1182"/>
        <v>1</v>
      </c>
      <c r="AE2100" s="49">
        <f t="shared" si="1183"/>
        <v>1</v>
      </c>
      <c r="AG2100" s="49">
        <f t="shared" si="1184"/>
        <v>1</v>
      </c>
      <c r="AM2100" s="49">
        <f t="shared" si="1185"/>
        <v>1</v>
      </c>
      <c r="AN2100" s="49">
        <f t="shared" si="1186"/>
        <v>1</v>
      </c>
      <c r="AO2100" s="49">
        <f t="shared" si="1187"/>
        <v>1</v>
      </c>
      <c r="AP2100" s="49">
        <f t="shared" si="1188"/>
        <v>1</v>
      </c>
      <c r="AQ2100" s="49">
        <f t="shared" si="1189"/>
        <v>1</v>
      </c>
      <c r="AS2100" s="49">
        <f t="shared" si="1190"/>
        <v>1</v>
      </c>
      <c r="AU2100" s="49">
        <f t="shared" si="1191"/>
        <v>1</v>
      </c>
      <c r="AV2100" s="49">
        <f t="shared" si="1154"/>
        <v>1</v>
      </c>
      <c r="AW2100" s="49">
        <f t="shared" si="1155"/>
        <v>1</v>
      </c>
      <c r="AX2100" s="49">
        <f t="shared" si="1156"/>
        <v>1</v>
      </c>
      <c r="AY2100" s="49">
        <f t="shared" si="1157"/>
        <v>1</v>
      </c>
      <c r="AZ2100" s="49">
        <f t="shared" si="1158"/>
        <v>1</v>
      </c>
      <c r="BA2100" s="49">
        <f t="shared" si="1159"/>
        <v>1</v>
      </c>
      <c r="BB2100" s="49">
        <f t="shared" si="1160"/>
        <v>1</v>
      </c>
      <c r="BC2100" s="49">
        <f t="shared" si="1161"/>
        <v>1</v>
      </c>
      <c r="BD2100" s="49">
        <f t="shared" si="1162"/>
        <v>1</v>
      </c>
      <c r="BE2100" s="49">
        <f t="shared" si="1163"/>
        <v>1</v>
      </c>
      <c r="BF2100" s="49">
        <f t="shared" si="1164"/>
        <v>1</v>
      </c>
      <c r="BG2100" s="49">
        <f t="shared" si="1165"/>
        <v>1</v>
      </c>
      <c r="BH2100" s="49">
        <f t="shared" si="1166"/>
        <v>1</v>
      </c>
      <c r="BI2100" s="49">
        <f t="shared" si="1167"/>
        <v>1</v>
      </c>
      <c r="BJ2100" s="49">
        <f t="shared" si="1168"/>
        <v>1</v>
      </c>
      <c r="BK2100" s="49">
        <f t="shared" si="1169"/>
        <v>1</v>
      </c>
      <c r="BL2100" s="49">
        <f t="shared" si="1170"/>
        <v>1</v>
      </c>
      <c r="BM2100" s="49">
        <f t="shared" si="1171"/>
        <v>1</v>
      </c>
      <c r="BN2100" s="49">
        <f t="shared" si="1172"/>
        <v>1</v>
      </c>
      <c r="BO2100" s="49">
        <f t="shared" si="1173"/>
        <v>1</v>
      </c>
      <c r="BP2100" s="49">
        <f t="shared" si="1174"/>
        <v>1</v>
      </c>
      <c r="BQ2100" s="49">
        <f t="shared" si="1175"/>
        <v>1</v>
      </c>
      <c r="BR2100" s="49">
        <f t="shared" si="1176"/>
        <v>1</v>
      </c>
      <c r="BS2100" s="49">
        <f t="shared" si="1177"/>
        <v>1</v>
      </c>
    </row>
    <row r="2101" spans="2:71">
      <c r="B2101" s="48">
        <f t="shared" si="1178"/>
        <v>1925</v>
      </c>
      <c r="AA2101" s="49">
        <f t="shared" si="1179"/>
        <v>1</v>
      </c>
      <c r="AB2101" s="49">
        <f t="shared" si="1180"/>
        <v>1</v>
      </c>
      <c r="AC2101" s="49">
        <f t="shared" si="1181"/>
        <v>1</v>
      </c>
      <c r="AD2101" s="49">
        <f t="shared" si="1182"/>
        <v>1</v>
      </c>
      <c r="AE2101" s="49">
        <f t="shared" si="1183"/>
        <v>1</v>
      </c>
      <c r="AG2101" s="49">
        <f t="shared" si="1184"/>
        <v>1</v>
      </c>
      <c r="AM2101" s="49">
        <f t="shared" si="1185"/>
        <v>1</v>
      </c>
      <c r="AN2101" s="49">
        <f t="shared" si="1186"/>
        <v>1</v>
      </c>
      <c r="AO2101" s="49">
        <f t="shared" si="1187"/>
        <v>1</v>
      </c>
      <c r="AP2101" s="49">
        <f t="shared" si="1188"/>
        <v>1</v>
      </c>
      <c r="AQ2101" s="49">
        <f t="shared" si="1189"/>
        <v>1</v>
      </c>
      <c r="AS2101" s="49">
        <f t="shared" si="1190"/>
        <v>1</v>
      </c>
      <c r="AU2101" s="49">
        <f t="shared" si="1191"/>
        <v>1</v>
      </c>
      <c r="AV2101" s="49">
        <f t="shared" si="1154"/>
        <v>1</v>
      </c>
      <c r="AW2101" s="49">
        <f t="shared" si="1155"/>
        <v>1</v>
      </c>
      <c r="AX2101" s="49">
        <f t="shared" si="1156"/>
        <v>1</v>
      </c>
      <c r="AY2101" s="49">
        <f t="shared" si="1157"/>
        <v>1</v>
      </c>
      <c r="AZ2101" s="49">
        <f t="shared" si="1158"/>
        <v>1</v>
      </c>
      <c r="BA2101" s="49">
        <f t="shared" si="1159"/>
        <v>1</v>
      </c>
      <c r="BB2101" s="49">
        <f t="shared" si="1160"/>
        <v>1</v>
      </c>
      <c r="BC2101" s="49">
        <f t="shared" si="1161"/>
        <v>1</v>
      </c>
      <c r="BD2101" s="49">
        <f t="shared" si="1162"/>
        <v>1</v>
      </c>
      <c r="BE2101" s="49">
        <f t="shared" si="1163"/>
        <v>1</v>
      </c>
      <c r="BF2101" s="49">
        <f t="shared" si="1164"/>
        <v>1</v>
      </c>
      <c r="BG2101" s="49">
        <f t="shared" si="1165"/>
        <v>1</v>
      </c>
      <c r="BH2101" s="49">
        <f t="shared" si="1166"/>
        <v>1</v>
      </c>
      <c r="BI2101" s="49">
        <f t="shared" si="1167"/>
        <v>1</v>
      </c>
      <c r="BJ2101" s="49">
        <f t="shared" si="1168"/>
        <v>1</v>
      </c>
      <c r="BK2101" s="49">
        <f t="shared" si="1169"/>
        <v>1</v>
      </c>
      <c r="BL2101" s="49">
        <f t="shared" si="1170"/>
        <v>1</v>
      </c>
      <c r="BM2101" s="49">
        <f t="shared" si="1171"/>
        <v>1</v>
      </c>
      <c r="BN2101" s="49">
        <f t="shared" si="1172"/>
        <v>1</v>
      </c>
      <c r="BO2101" s="49">
        <f t="shared" si="1173"/>
        <v>1</v>
      </c>
      <c r="BP2101" s="49">
        <f t="shared" si="1174"/>
        <v>1</v>
      </c>
      <c r="BQ2101" s="49">
        <f t="shared" si="1175"/>
        <v>1</v>
      </c>
      <c r="BR2101" s="49">
        <f t="shared" si="1176"/>
        <v>1</v>
      </c>
      <c r="BS2101" s="49">
        <f t="shared" si="1177"/>
        <v>1</v>
      </c>
    </row>
    <row r="2102" spans="2:71">
      <c r="B2102" s="48">
        <f t="shared" si="1178"/>
        <v>1926</v>
      </c>
      <c r="AA2102" s="49">
        <f t="shared" si="1179"/>
        <v>1</v>
      </c>
      <c r="AB2102" s="49">
        <f t="shared" si="1180"/>
        <v>1</v>
      </c>
      <c r="AC2102" s="49">
        <f t="shared" si="1181"/>
        <v>1</v>
      </c>
      <c r="AD2102" s="49">
        <f t="shared" si="1182"/>
        <v>1</v>
      </c>
      <c r="AE2102" s="49">
        <f t="shared" si="1183"/>
        <v>1</v>
      </c>
      <c r="AG2102" s="49">
        <f t="shared" si="1184"/>
        <v>1</v>
      </c>
      <c r="AM2102" s="49">
        <f t="shared" si="1185"/>
        <v>1</v>
      </c>
      <c r="AN2102" s="49">
        <f t="shared" si="1186"/>
        <v>1</v>
      </c>
      <c r="AO2102" s="49">
        <f t="shared" si="1187"/>
        <v>1</v>
      </c>
      <c r="AP2102" s="49">
        <f t="shared" si="1188"/>
        <v>1</v>
      </c>
      <c r="AQ2102" s="49">
        <f t="shared" si="1189"/>
        <v>1</v>
      </c>
      <c r="AS2102" s="49">
        <f t="shared" si="1190"/>
        <v>1</v>
      </c>
      <c r="AU2102" s="49">
        <f t="shared" si="1191"/>
        <v>1</v>
      </c>
      <c r="AV2102" s="49">
        <f t="shared" si="1154"/>
        <v>1</v>
      </c>
      <c r="AW2102" s="49">
        <f t="shared" si="1155"/>
        <v>1</v>
      </c>
      <c r="AX2102" s="49">
        <f t="shared" si="1156"/>
        <v>1</v>
      </c>
      <c r="AY2102" s="49">
        <f t="shared" si="1157"/>
        <v>1</v>
      </c>
      <c r="AZ2102" s="49">
        <f t="shared" si="1158"/>
        <v>1</v>
      </c>
      <c r="BA2102" s="49">
        <f t="shared" si="1159"/>
        <v>1</v>
      </c>
      <c r="BB2102" s="49">
        <f t="shared" si="1160"/>
        <v>1</v>
      </c>
      <c r="BC2102" s="49">
        <f t="shared" si="1161"/>
        <v>1</v>
      </c>
      <c r="BD2102" s="49">
        <f t="shared" si="1162"/>
        <v>1</v>
      </c>
      <c r="BE2102" s="49">
        <f t="shared" si="1163"/>
        <v>1</v>
      </c>
      <c r="BF2102" s="49">
        <f t="shared" si="1164"/>
        <v>1</v>
      </c>
      <c r="BG2102" s="49">
        <f t="shared" si="1165"/>
        <v>1</v>
      </c>
      <c r="BH2102" s="49">
        <f t="shared" si="1166"/>
        <v>1</v>
      </c>
      <c r="BI2102" s="49">
        <f t="shared" si="1167"/>
        <v>1</v>
      </c>
      <c r="BJ2102" s="49">
        <f t="shared" si="1168"/>
        <v>1</v>
      </c>
      <c r="BK2102" s="49">
        <f t="shared" si="1169"/>
        <v>1</v>
      </c>
      <c r="BL2102" s="49">
        <f t="shared" si="1170"/>
        <v>1</v>
      </c>
      <c r="BM2102" s="49">
        <f t="shared" si="1171"/>
        <v>1</v>
      </c>
      <c r="BN2102" s="49">
        <f t="shared" si="1172"/>
        <v>1</v>
      </c>
      <c r="BO2102" s="49">
        <f t="shared" si="1173"/>
        <v>1</v>
      </c>
      <c r="BP2102" s="49">
        <f t="shared" si="1174"/>
        <v>1</v>
      </c>
      <c r="BQ2102" s="49">
        <f t="shared" si="1175"/>
        <v>1</v>
      </c>
      <c r="BR2102" s="49">
        <f t="shared" si="1176"/>
        <v>1</v>
      </c>
      <c r="BS2102" s="49">
        <f t="shared" si="1177"/>
        <v>1</v>
      </c>
    </row>
    <row r="2103" spans="2:71">
      <c r="B2103" s="48">
        <f t="shared" si="1178"/>
        <v>1927</v>
      </c>
      <c r="AA2103" s="49">
        <f t="shared" si="1179"/>
        <v>1</v>
      </c>
      <c r="AB2103" s="49">
        <f t="shared" si="1180"/>
        <v>1</v>
      </c>
      <c r="AC2103" s="49">
        <f t="shared" si="1181"/>
        <v>1</v>
      </c>
      <c r="AD2103" s="49">
        <f t="shared" si="1182"/>
        <v>1</v>
      </c>
      <c r="AE2103" s="49">
        <f t="shared" si="1183"/>
        <v>1</v>
      </c>
      <c r="AG2103" s="49">
        <f t="shared" si="1184"/>
        <v>1</v>
      </c>
      <c r="AM2103" s="49">
        <f t="shared" si="1185"/>
        <v>1</v>
      </c>
      <c r="AN2103" s="49">
        <f t="shared" si="1186"/>
        <v>1</v>
      </c>
      <c r="AO2103" s="49">
        <f t="shared" si="1187"/>
        <v>1</v>
      </c>
      <c r="AP2103" s="49">
        <f t="shared" si="1188"/>
        <v>1</v>
      </c>
      <c r="AQ2103" s="49">
        <f t="shared" si="1189"/>
        <v>1</v>
      </c>
      <c r="AS2103" s="49">
        <f t="shared" si="1190"/>
        <v>1</v>
      </c>
      <c r="AU2103" s="49">
        <f t="shared" si="1191"/>
        <v>1</v>
      </c>
      <c r="AV2103" s="49">
        <f t="shared" si="1154"/>
        <v>1</v>
      </c>
      <c r="AW2103" s="49">
        <f t="shared" si="1155"/>
        <v>1</v>
      </c>
      <c r="AX2103" s="49">
        <f t="shared" si="1156"/>
        <v>1</v>
      </c>
      <c r="AY2103" s="49">
        <f t="shared" si="1157"/>
        <v>1</v>
      </c>
      <c r="AZ2103" s="49">
        <f t="shared" si="1158"/>
        <v>1</v>
      </c>
      <c r="BA2103" s="49">
        <f t="shared" si="1159"/>
        <v>1</v>
      </c>
      <c r="BB2103" s="49">
        <f t="shared" si="1160"/>
        <v>1</v>
      </c>
      <c r="BC2103" s="49">
        <f t="shared" si="1161"/>
        <v>1</v>
      </c>
      <c r="BD2103" s="49">
        <f t="shared" si="1162"/>
        <v>1</v>
      </c>
      <c r="BE2103" s="49">
        <f t="shared" si="1163"/>
        <v>1</v>
      </c>
      <c r="BF2103" s="49">
        <f t="shared" si="1164"/>
        <v>1</v>
      </c>
      <c r="BG2103" s="49">
        <f t="shared" si="1165"/>
        <v>1</v>
      </c>
      <c r="BH2103" s="49">
        <f t="shared" si="1166"/>
        <v>1</v>
      </c>
      <c r="BI2103" s="49">
        <f t="shared" si="1167"/>
        <v>1</v>
      </c>
      <c r="BJ2103" s="49">
        <f t="shared" si="1168"/>
        <v>1</v>
      </c>
      <c r="BK2103" s="49">
        <f t="shared" si="1169"/>
        <v>1</v>
      </c>
      <c r="BL2103" s="49">
        <f t="shared" si="1170"/>
        <v>1</v>
      </c>
      <c r="BM2103" s="49">
        <f t="shared" si="1171"/>
        <v>1</v>
      </c>
      <c r="BN2103" s="49">
        <f t="shared" si="1172"/>
        <v>1</v>
      </c>
      <c r="BO2103" s="49">
        <f t="shared" si="1173"/>
        <v>1</v>
      </c>
      <c r="BP2103" s="49">
        <f t="shared" si="1174"/>
        <v>1</v>
      </c>
      <c r="BQ2103" s="49">
        <f t="shared" si="1175"/>
        <v>1</v>
      </c>
      <c r="BR2103" s="49">
        <f t="shared" si="1176"/>
        <v>1</v>
      </c>
      <c r="BS2103" s="49">
        <f t="shared" si="1177"/>
        <v>1</v>
      </c>
    </row>
    <row r="2104" spans="2:71">
      <c r="B2104" s="48">
        <f t="shared" si="1178"/>
        <v>1928</v>
      </c>
      <c r="AA2104" s="49">
        <f t="shared" si="1179"/>
        <v>1</v>
      </c>
      <c r="AB2104" s="49">
        <f t="shared" si="1180"/>
        <v>1</v>
      </c>
      <c r="AC2104" s="49">
        <f t="shared" si="1181"/>
        <v>1</v>
      </c>
      <c r="AD2104" s="49">
        <f t="shared" si="1182"/>
        <v>1</v>
      </c>
      <c r="AE2104" s="49">
        <f t="shared" si="1183"/>
        <v>1</v>
      </c>
      <c r="AG2104" s="49">
        <f t="shared" si="1184"/>
        <v>1</v>
      </c>
      <c r="AM2104" s="49">
        <f t="shared" si="1185"/>
        <v>1</v>
      </c>
      <c r="AN2104" s="49">
        <f t="shared" si="1186"/>
        <v>1</v>
      </c>
      <c r="AO2104" s="49">
        <f t="shared" si="1187"/>
        <v>1</v>
      </c>
      <c r="AP2104" s="49">
        <f t="shared" si="1188"/>
        <v>1</v>
      </c>
      <c r="AQ2104" s="49">
        <f t="shared" si="1189"/>
        <v>1</v>
      </c>
      <c r="AS2104" s="49">
        <f t="shared" si="1190"/>
        <v>1</v>
      </c>
      <c r="AU2104" s="49">
        <f t="shared" si="1191"/>
        <v>1</v>
      </c>
      <c r="AV2104" s="49">
        <f t="shared" si="1154"/>
        <v>1</v>
      </c>
      <c r="AW2104" s="49">
        <f t="shared" si="1155"/>
        <v>1</v>
      </c>
      <c r="AX2104" s="49">
        <f t="shared" si="1156"/>
        <v>1</v>
      </c>
      <c r="AY2104" s="49">
        <f t="shared" si="1157"/>
        <v>1</v>
      </c>
      <c r="AZ2104" s="49">
        <f t="shared" si="1158"/>
        <v>1</v>
      </c>
      <c r="BA2104" s="49">
        <f t="shared" si="1159"/>
        <v>1</v>
      </c>
      <c r="BB2104" s="49">
        <f t="shared" si="1160"/>
        <v>1</v>
      </c>
      <c r="BC2104" s="49">
        <f t="shared" si="1161"/>
        <v>1</v>
      </c>
      <c r="BD2104" s="49">
        <f t="shared" si="1162"/>
        <v>1</v>
      </c>
      <c r="BE2104" s="49">
        <f t="shared" si="1163"/>
        <v>1</v>
      </c>
      <c r="BF2104" s="49">
        <f t="shared" si="1164"/>
        <v>1</v>
      </c>
      <c r="BG2104" s="49">
        <f t="shared" si="1165"/>
        <v>1</v>
      </c>
      <c r="BH2104" s="49">
        <f t="shared" si="1166"/>
        <v>1</v>
      </c>
      <c r="BI2104" s="49">
        <f t="shared" si="1167"/>
        <v>1</v>
      </c>
      <c r="BJ2104" s="49">
        <f t="shared" si="1168"/>
        <v>1</v>
      </c>
      <c r="BK2104" s="49">
        <f t="shared" si="1169"/>
        <v>1</v>
      </c>
      <c r="BL2104" s="49">
        <f t="shared" si="1170"/>
        <v>1</v>
      </c>
      <c r="BM2104" s="49">
        <f t="shared" si="1171"/>
        <v>1</v>
      </c>
      <c r="BN2104" s="49">
        <f t="shared" si="1172"/>
        <v>1</v>
      </c>
      <c r="BO2104" s="49">
        <f t="shared" si="1173"/>
        <v>1</v>
      </c>
      <c r="BP2104" s="49">
        <f t="shared" si="1174"/>
        <v>1</v>
      </c>
      <c r="BQ2104" s="49">
        <f t="shared" si="1175"/>
        <v>1</v>
      </c>
      <c r="BR2104" s="49">
        <f t="shared" si="1176"/>
        <v>1</v>
      </c>
      <c r="BS2104" s="49">
        <f t="shared" si="1177"/>
        <v>1</v>
      </c>
    </row>
    <row r="2105" spans="2:71">
      <c r="B2105" s="48">
        <f t="shared" si="1178"/>
        <v>1929</v>
      </c>
      <c r="AA2105" s="49">
        <f t="shared" si="1179"/>
        <v>1</v>
      </c>
      <c r="AB2105" s="49">
        <f t="shared" si="1180"/>
        <v>1</v>
      </c>
      <c r="AC2105" s="49">
        <f t="shared" si="1181"/>
        <v>1</v>
      </c>
      <c r="AD2105" s="49">
        <f t="shared" si="1182"/>
        <v>1</v>
      </c>
      <c r="AE2105" s="49">
        <f t="shared" si="1183"/>
        <v>1</v>
      </c>
      <c r="AG2105" s="49">
        <f t="shared" si="1184"/>
        <v>1</v>
      </c>
      <c r="AM2105" s="49">
        <f t="shared" si="1185"/>
        <v>1</v>
      </c>
      <c r="AN2105" s="49">
        <f t="shared" si="1186"/>
        <v>1</v>
      </c>
      <c r="AO2105" s="49">
        <f t="shared" si="1187"/>
        <v>1</v>
      </c>
      <c r="AP2105" s="49">
        <f t="shared" si="1188"/>
        <v>1</v>
      </c>
      <c r="AQ2105" s="49">
        <f t="shared" si="1189"/>
        <v>1</v>
      </c>
      <c r="AS2105" s="49">
        <f t="shared" si="1190"/>
        <v>1</v>
      </c>
      <c r="AU2105" s="49">
        <f t="shared" si="1191"/>
        <v>1</v>
      </c>
      <c r="AV2105" s="49">
        <f t="shared" si="1154"/>
        <v>1</v>
      </c>
      <c r="AW2105" s="49">
        <f t="shared" si="1155"/>
        <v>1</v>
      </c>
      <c r="AX2105" s="49">
        <f t="shared" si="1156"/>
        <v>1</v>
      </c>
      <c r="AY2105" s="49">
        <f t="shared" si="1157"/>
        <v>1</v>
      </c>
      <c r="AZ2105" s="49">
        <f t="shared" si="1158"/>
        <v>1</v>
      </c>
      <c r="BA2105" s="49">
        <f t="shared" si="1159"/>
        <v>1</v>
      </c>
      <c r="BB2105" s="49">
        <f t="shared" si="1160"/>
        <v>1</v>
      </c>
      <c r="BC2105" s="49">
        <f t="shared" si="1161"/>
        <v>1</v>
      </c>
      <c r="BD2105" s="49">
        <f t="shared" si="1162"/>
        <v>1</v>
      </c>
      <c r="BE2105" s="49">
        <f t="shared" si="1163"/>
        <v>1</v>
      </c>
      <c r="BF2105" s="49">
        <f t="shared" si="1164"/>
        <v>1</v>
      </c>
      <c r="BG2105" s="49">
        <f t="shared" si="1165"/>
        <v>1</v>
      </c>
      <c r="BH2105" s="49">
        <f t="shared" si="1166"/>
        <v>1</v>
      </c>
      <c r="BI2105" s="49">
        <f t="shared" si="1167"/>
        <v>1</v>
      </c>
      <c r="BJ2105" s="49">
        <f t="shared" si="1168"/>
        <v>1</v>
      </c>
      <c r="BK2105" s="49">
        <f t="shared" si="1169"/>
        <v>1</v>
      </c>
      <c r="BL2105" s="49">
        <f t="shared" si="1170"/>
        <v>1</v>
      </c>
      <c r="BM2105" s="49">
        <f t="shared" si="1171"/>
        <v>1</v>
      </c>
      <c r="BN2105" s="49">
        <f t="shared" si="1172"/>
        <v>1</v>
      </c>
      <c r="BO2105" s="49">
        <f t="shared" si="1173"/>
        <v>1</v>
      </c>
      <c r="BP2105" s="49">
        <f t="shared" si="1174"/>
        <v>1</v>
      </c>
      <c r="BQ2105" s="49">
        <f t="shared" si="1175"/>
        <v>1</v>
      </c>
      <c r="BR2105" s="49">
        <f t="shared" si="1176"/>
        <v>1</v>
      </c>
      <c r="BS2105" s="49">
        <f t="shared" si="1177"/>
        <v>1</v>
      </c>
    </row>
    <row r="2106" spans="2:71">
      <c r="B2106" s="48">
        <f t="shared" si="1178"/>
        <v>1930</v>
      </c>
      <c r="AA2106" s="49">
        <f t="shared" si="1179"/>
        <v>1</v>
      </c>
      <c r="AB2106" s="49">
        <f t="shared" si="1180"/>
        <v>1</v>
      </c>
      <c r="AC2106" s="49">
        <f t="shared" si="1181"/>
        <v>1</v>
      </c>
      <c r="AD2106" s="49">
        <f t="shared" si="1182"/>
        <v>1</v>
      </c>
      <c r="AE2106" s="49">
        <f t="shared" si="1183"/>
        <v>1</v>
      </c>
      <c r="AG2106" s="49">
        <f t="shared" si="1184"/>
        <v>1</v>
      </c>
      <c r="AM2106" s="49">
        <f t="shared" si="1185"/>
        <v>1</v>
      </c>
      <c r="AN2106" s="49">
        <f t="shared" si="1186"/>
        <v>1</v>
      </c>
      <c r="AO2106" s="49">
        <f t="shared" si="1187"/>
        <v>1</v>
      </c>
      <c r="AP2106" s="49">
        <f t="shared" si="1188"/>
        <v>1</v>
      </c>
      <c r="AQ2106" s="49">
        <f t="shared" si="1189"/>
        <v>1</v>
      </c>
      <c r="AS2106" s="49">
        <f t="shared" si="1190"/>
        <v>1</v>
      </c>
      <c r="AU2106" s="49">
        <f t="shared" si="1191"/>
        <v>1</v>
      </c>
      <c r="AV2106" s="49">
        <f t="shared" si="1154"/>
        <v>1</v>
      </c>
      <c r="AW2106" s="49">
        <f t="shared" si="1155"/>
        <v>1</v>
      </c>
      <c r="AX2106" s="49">
        <f t="shared" si="1156"/>
        <v>1</v>
      </c>
      <c r="AY2106" s="49">
        <f t="shared" si="1157"/>
        <v>1</v>
      </c>
      <c r="AZ2106" s="49">
        <f t="shared" si="1158"/>
        <v>1</v>
      </c>
      <c r="BA2106" s="49">
        <f t="shared" si="1159"/>
        <v>1</v>
      </c>
      <c r="BB2106" s="49">
        <f t="shared" si="1160"/>
        <v>1</v>
      </c>
      <c r="BC2106" s="49">
        <f t="shared" si="1161"/>
        <v>1</v>
      </c>
      <c r="BD2106" s="49">
        <f t="shared" si="1162"/>
        <v>1</v>
      </c>
      <c r="BE2106" s="49">
        <f t="shared" si="1163"/>
        <v>1</v>
      </c>
      <c r="BF2106" s="49">
        <f t="shared" si="1164"/>
        <v>1</v>
      </c>
      <c r="BG2106" s="49">
        <f t="shared" si="1165"/>
        <v>1</v>
      </c>
      <c r="BH2106" s="49">
        <f t="shared" si="1166"/>
        <v>1</v>
      </c>
      <c r="BI2106" s="49">
        <f t="shared" si="1167"/>
        <v>1</v>
      </c>
      <c r="BJ2106" s="49">
        <f t="shared" si="1168"/>
        <v>1</v>
      </c>
      <c r="BK2106" s="49">
        <f t="shared" si="1169"/>
        <v>1</v>
      </c>
      <c r="BL2106" s="49">
        <f t="shared" si="1170"/>
        <v>1</v>
      </c>
      <c r="BM2106" s="49">
        <f t="shared" si="1171"/>
        <v>1</v>
      </c>
      <c r="BN2106" s="49">
        <f t="shared" si="1172"/>
        <v>1</v>
      </c>
      <c r="BO2106" s="49">
        <f t="shared" si="1173"/>
        <v>1</v>
      </c>
      <c r="BP2106" s="49">
        <f t="shared" si="1174"/>
        <v>1</v>
      </c>
      <c r="BQ2106" s="49">
        <f t="shared" si="1175"/>
        <v>1</v>
      </c>
      <c r="BR2106" s="49">
        <f t="shared" si="1176"/>
        <v>1</v>
      </c>
      <c r="BS2106" s="49">
        <f t="shared" si="1177"/>
        <v>1</v>
      </c>
    </row>
    <row r="2107" spans="2:71">
      <c r="B2107" s="48">
        <f t="shared" si="1178"/>
        <v>1931</v>
      </c>
      <c r="AA2107" s="49">
        <f t="shared" si="1179"/>
        <v>1</v>
      </c>
      <c r="AB2107" s="49">
        <f t="shared" si="1180"/>
        <v>1</v>
      </c>
      <c r="AC2107" s="49">
        <f t="shared" si="1181"/>
        <v>1</v>
      </c>
      <c r="AD2107" s="49">
        <f t="shared" si="1182"/>
        <v>1</v>
      </c>
      <c r="AE2107" s="49">
        <f t="shared" si="1183"/>
        <v>1</v>
      </c>
      <c r="AG2107" s="49">
        <f t="shared" si="1184"/>
        <v>1</v>
      </c>
      <c r="AM2107" s="49">
        <f t="shared" si="1185"/>
        <v>1</v>
      </c>
      <c r="AN2107" s="49">
        <f t="shared" si="1186"/>
        <v>1</v>
      </c>
      <c r="AO2107" s="49">
        <f t="shared" si="1187"/>
        <v>1</v>
      </c>
      <c r="AP2107" s="49">
        <f t="shared" si="1188"/>
        <v>1</v>
      </c>
      <c r="AQ2107" s="49">
        <f t="shared" si="1189"/>
        <v>1</v>
      </c>
      <c r="AS2107" s="49">
        <f t="shared" si="1190"/>
        <v>1</v>
      </c>
      <c r="AU2107" s="49">
        <f t="shared" si="1191"/>
        <v>1</v>
      </c>
      <c r="AV2107" s="49">
        <f t="shared" si="1154"/>
        <v>1</v>
      </c>
      <c r="AW2107" s="49">
        <f t="shared" si="1155"/>
        <v>1</v>
      </c>
      <c r="AX2107" s="49">
        <f t="shared" si="1156"/>
        <v>1</v>
      </c>
      <c r="AY2107" s="49">
        <f t="shared" si="1157"/>
        <v>1</v>
      </c>
      <c r="AZ2107" s="49">
        <f t="shared" si="1158"/>
        <v>1</v>
      </c>
      <c r="BA2107" s="49">
        <f t="shared" si="1159"/>
        <v>1</v>
      </c>
      <c r="BB2107" s="49">
        <f t="shared" si="1160"/>
        <v>1</v>
      </c>
      <c r="BC2107" s="49">
        <f t="shared" si="1161"/>
        <v>1</v>
      </c>
      <c r="BD2107" s="49">
        <f t="shared" si="1162"/>
        <v>1</v>
      </c>
      <c r="BE2107" s="49">
        <f t="shared" si="1163"/>
        <v>1</v>
      </c>
      <c r="BF2107" s="49">
        <f t="shared" si="1164"/>
        <v>1</v>
      </c>
      <c r="BG2107" s="49">
        <f t="shared" si="1165"/>
        <v>1</v>
      </c>
      <c r="BH2107" s="49">
        <f t="shared" si="1166"/>
        <v>1</v>
      </c>
      <c r="BI2107" s="49">
        <f t="shared" si="1167"/>
        <v>1</v>
      </c>
      <c r="BJ2107" s="49">
        <f t="shared" si="1168"/>
        <v>1</v>
      </c>
      <c r="BK2107" s="49">
        <f t="shared" si="1169"/>
        <v>1</v>
      </c>
      <c r="BL2107" s="49">
        <f t="shared" si="1170"/>
        <v>1</v>
      </c>
      <c r="BM2107" s="49">
        <f t="shared" si="1171"/>
        <v>1</v>
      </c>
      <c r="BN2107" s="49">
        <f t="shared" si="1172"/>
        <v>1</v>
      </c>
      <c r="BO2107" s="49">
        <f t="shared" si="1173"/>
        <v>1</v>
      </c>
      <c r="BP2107" s="49">
        <f t="shared" si="1174"/>
        <v>1</v>
      </c>
      <c r="BQ2107" s="49">
        <f t="shared" si="1175"/>
        <v>1</v>
      </c>
      <c r="BR2107" s="49">
        <f t="shared" si="1176"/>
        <v>1</v>
      </c>
      <c r="BS2107" s="49">
        <f t="shared" si="1177"/>
        <v>1</v>
      </c>
    </row>
    <row r="2108" spans="2:71">
      <c r="B2108" s="48">
        <f t="shared" si="1178"/>
        <v>1932</v>
      </c>
      <c r="AA2108" s="49">
        <f t="shared" si="1179"/>
        <v>1</v>
      </c>
      <c r="AB2108" s="49">
        <f t="shared" si="1180"/>
        <v>1</v>
      </c>
      <c r="AC2108" s="49">
        <f t="shared" si="1181"/>
        <v>1</v>
      </c>
      <c r="AD2108" s="49">
        <f t="shared" si="1182"/>
        <v>1</v>
      </c>
      <c r="AE2108" s="49">
        <f t="shared" si="1183"/>
        <v>1</v>
      </c>
      <c r="AG2108" s="49">
        <f t="shared" si="1184"/>
        <v>1</v>
      </c>
      <c r="AM2108" s="49">
        <f t="shared" si="1185"/>
        <v>1</v>
      </c>
      <c r="AN2108" s="49">
        <f t="shared" si="1186"/>
        <v>1</v>
      </c>
      <c r="AO2108" s="49">
        <f t="shared" si="1187"/>
        <v>1</v>
      </c>
      <c r="AP2108" s="49">
        <f t="shared" si="1188"/>
        <v>1</v>
      </c>
      <c r="AQ2108" s="49">
        <f t="shared" si="1189"/>
        <v>1</v>
      </c>
      <c r="AS2108" s="49">
        <f t="shared" si="1190"/>
        <v>1</v>
      </c>
      <c r="AU2108" s="49">
        <f t="shared" si="1191"/>
        <v>1</v>
      </c>
      <c r="AV2108" s="49">
        <f t="shared" si="1154"/>
        <v>1</v>
      </c>
      <c r="AW2108" s="49">
        <f t="shared" si="1155"/>
        <v>1</v>
      </c>
      <c r="AX2108" s="49">
        <f t="shared" si="1156"/>
        <v>1</v>
      </c>
      <c r="AY2108" s="49">
        <f t="shared" si="1157"/>
        <v>1</v>
      </c>
      <c r="AZ2108" s="49">
        <f t="shared" si="1158"/>
        <v>1</v>
      </c>
      <c r="BA2108" s="49">
        <f t="shared" si="1159"/>
        <v>1</v>
      </c>
      <c r="BB2108" s="49">
        <f t="shared" si="1160"/>
        <v>1</v>
      </c>
      <c r="BC2108" s="49">
        <f t="shared" si="1161"/>
        <v>1</v>
      </c>
      <c r="BD2108" s="49">
        <f t="shared" si="1162"/>
        <v>1</v>
      </c>
      <c r="BE2108" s="49">
        <f t="shared" si="1163"/>
        <v>1</v>
      </c>
      <c r="BF2108" s="49">
        <f t="shared" si="1164"/>
        <v>1</v>
      </c>
      <c r="BG2108" s="49">
        <f t="shared" si="1165"/>
        <v>1</v>
      </c>
      <c r="BH2108" s="49">
        <f t="shared" si="1166"/>
        <v>1</v>
      </c>
      <c r="BI2108" s="49">
        <f t="shared" si="1167"/>
        <v>1</v>
      </c>
      <c r="BJ2108" s="49">
        <f t="shared" si="1168"/>
        <v>1</v>
      </c>
      <c r="BK2108" s="49">
        <f t="shared" si="1169"/>
        <v>1</v>
      </c>
      <c r="BL2108" s="49">
        <f t="shared" si="1170"/>
        <v>1</v>
      </c>
      <c r="BM2108" s="49">
        <f t="shared" si="1171"/>
        <v>1</v>
      </c>
      <c r="BN2108" s="49">
        <f t="shared" si="1172"/>
        <v>1</v>
      </c>
      <c r="BO2108" s="49">
        <f t="shared" si="1173"/>
        <v>1</v>
      </c>
      <c r="BP2108" s="49">
        <f t="shared" si="1174"/>
        <v>1</v>
      </c>
      <c r="BQ2108" s="49">
        <f t="shared" si="1175"/>
        <v>1</v>
      </c>
      <c r="BR2108" s="49">
        <f t="shared" si="1176"/>
        <v>1</v>
      </c>
      <c r="BS2108" s="49">
        <f t="shared" si="1177"/>
        <v>1</v>
      </c>
    </row>
    <row r="2109" spans="2:71">
      <c r="B2109" s="48">
        <f t="shared" si="1178"/>
        <v>1933</v>
      </c>
      <c r="AA2109" s="49">
        <f t="shared" si="1179"/>
        <v>1</v>
      </c>
      <c r="AB2109" s="49">
        <f t="shared" si="1180"/>
        <v>1</v>
      </c>
      <c r="AC2109" s="49">
        <f t="shared" si="1181"/>
        <v>1</v>
      </c>
      <c r="AD2109" s="49">
        <f t="shared" si="1182"/>
        <v>1</v>
      </c>
      <c r="AE2109" s="49">
        <f t="shared" si="1183"/>
        <v>1</v>
      </c>
      <c r="AG2109" s="49">
        <f t="shared" si="1184"/>
        <v>1</v>
      </c>
      <c r="AM2109" s="49">
        <f t="shared" si="1185"/>
        <v>1</v>
      </c>
      <c r="AN2109" s="49">
        <f t="shared" si="1186"/>
        <v>1</v>
      </c>
      <c r="AO2109" s="49">
        <f t="shared" si="1187"/>
        <v>1</v>
      </c>
      <c r="AP2109" s="49">
        <f t="shared" si="1188"/>
        <v>1</v>
      </c>
      <c r="AQ2109" s="49">
        <f t="shared" si="1189"/>
        <v>1</v>
      </c>
      <c r="AS2109" s="49">
        <f t="shared" si="1190"/>
        <v>1</v>
      </c>
      <c r="AU2109" s="49">
        <f t="shared" si="1191"/>
        <v>1</v>
      </c>
      <c r="AV2109" s="49">
        <f t="shared" si="1154"/>
        <v>1</v>
      </c>
      <c r="AW2109" s="49">
        <f t="shared" si="1155"/>
        <v>1</v>
      </c>
      <c r="AX2109" s="49">
        <f t="shared" si="1156"/>
        <v>1</v>
      </c>
      <c r="AY2109" s="49">
        <f t="shared" si="1157"/>
        <v>1</v>
      </c>
      <c r="AZ2109" s="49">
        <f t="shared" si="1158"/>
        <v>1</v>
      </c>
      <c r="BA2109" s="49">
        <f t="shared" si="1159"/>
        <v>1</v>
      </c>
      <c r="BB2109" s="49">
        <f t="shared" si="1160"/>
        <v>1</v>
      </c>
      <c r="BC2109" s="49">
        <f t="shared" si="1161"/>
        <v>1</v>
      </c>
      <c r="BD2109" s="49">
        <f t="shared" si="1162"/>
        <v>1</v>
      </c>
      <c r="BE2109" s="49">
        <f t="shared" si="1163"/>
        <v>1</v>
      </c>
      <c r="BF2109" s="49">
        <f t="shared" si="1164"/>
        <v>1</v>
      </c>
      <c r="BG2109" s="49">
        <f t="shared" si="1165"/>
        <v>1</v>
      </c>
      <c r="BH2109" s="49">
        <f t="shared" si="1166"/>
        <v>1</v>
      </c>
      <c r="BI2109" s="49">
        <f t="shared" si="1167"/>
        <v>1</v>
      </c>
      <c r="BJ2109" s="49">
        <f t="shared" si="1168"/>
        <v>1</v>
      </c>
      <c r="BK2109" s="49">
        <f t="shared" si="1169"/>
        <v>1</v>
      </c>
      <c r="BL2109" s="49">
        <f t="shared" si="1170"/>
        <v>1</v>
      </c>
      <c r="BM2109" s="49">
        <f t="shared" si="1171"/>
        <v>1</v>
      </c>
      <c r="BN2109" s="49">
        <f t="shared" si="1172"/>
        <v>1</v>
      </c>
      <c r="BO2109" s="49">
        <f t="shared" si="1173"/>
        <v>1</v>
      </c>
      <c r="BP2109" s="49">
        <f t="shared" si="1174"/>
        <v>1</v>
      </c>
      <c r="BQ2109" s="49">
        <f t="shared" si="1175"/>
        <v>1</v>
      </c>
      <c r="BR2109" s="49">
        <f t="shared" si="1176"/>
        <v>1</v>
      </c>
      <c r="BS2109" s="49">
        <f t="shared" si="1177"/>
        <v>1</v>
      </c>
    </row>
    <row r="2110" spans="2:71">
      <c r="B2110" s="48">
        <f t="shared" si="1178"/>
        <v>1934</v>
      </c>
      <c r="AA2110" s="49">
        <f t="shared" si="1179"/>
        <v>1</v>
      </c>
      <c r="AB2110" s="49">
        <f t="shared" si="1180"/>
        <v>1</v>
      </c>
      <c r="AC2110" s="49">
        <f t="shared" si="1181"/>
        <v>1</v>
      </c>
      <c r="AD2110" s="49">
        <f t="shared" si="1182"/>
        <v>1</v>
      </c>
      <c r="AE2110" s="49">
        <f t="shared" si="1183"/>
        <v>1</v>
      </c>
      <c r="AG2110" s="49">
        <f t="shared" si="1184"/>
        <v>1</v>
      </c>
      <c r="AM2110" s="49">
        <f t="shared" si="1185"/>
        <v>1</v>
      </c>
      <c r="AN2110" s="49">
        <f t="shared" si="1186"/>
        <v>1</v>
      </c>
      <c r="AO2110" s="49">
        <f t="shared" si="1187"/>
        <v>1</v>
      </c>
      <c r="AP2110" s="49">
        <f t="shared" si="1188"/>
        <v>1</v>
      </c>
      <c r="AQ2110" s="49">
        <f t="shared" si="1189"/>
        <v>1</v>
      </c>
      <c r="AS2110" s="49">
        <f t="shared" si="1190"/>
        <v>1</v>
      </c>
      <c r="AU2110" s="49">
        <f t="shared" si="1191"/>
        <v>1</v>
      </c>
      <c r="AV2110" s="49">
        <f t="shared" si="1154"/>
        <v>1</v>
      </c>
      <c r="AW2110" s="49">
        <f t="shared" si="1155"/>
        <v>1</v>
      </c>
      <c r="AX2110" s="49">
        <f t="shared" si="1156"/>
        <v>1</v>
      </c>
      <c r="AY2110" s="49">
        <f t="shared" si="1157"/>
        <v>1</v>
      </c>
      <c r="AZ2110" s="49">
        <f t="shared" si="1158"/>
        <v>1</v>
      </c>
      <c r="BA2110" s="49">
        <f t="shared" si="1159"/>
        <v>1</v>
      </c>
      <c r="BB2110" s="49">
        <f t="shared" si="1160"/>
        <v>1</v>
      </c>
      <c r="BC2110" s="49">
        <f t="shared" si="1161"/>
        <v>1</v>
      </c>
      <c r="BD2110" s="49">
        <f t="shared" si="1162"/>
        <v>1</v>
      </c>
      <c r="BE2110" s="49">
        <f t="shared" si="1163"/>
        <v>1</v>
      </c>
      <c r="BF2110" s="49">
        <f t="shared" si="1164"/>
        <v>1</v>
      </c>
      <c r="BG2110" s="49">
        <f t="shared" si="1165"/>
        <v>1</v>
      </c>
      <c r="BH2110" s="49">
        <f t="shared" si="1166"/>
        <v>1</v>
      </c>
      <c r="BI2110" s="49">
        <f t="shared" si="1167"/>
        <v>1</v>
      </c>
      <c r="BJ2110" s="49">
        <f t="shared" si="1168"/>
        <v>1</v>
      </c>
      <c r="BK2110" s="49">
        <f t="shared" si="1169"/>
        <v>1</v>
      </c>
      <c r="BL2110" s="49">
        <f t="shared" si="1170"/>
        <v>1</v>
      </c>
      <c r="BM2110" s="49">
        <f t="shared" si="1171"/>
        <v>1</v>
      </c>
      <c r="BN2110" s="49">
        <f t="shared" si="1172"/>
        <v>1</v>
      </c>
      <c r="BO2110" s="49">
        <f t="shared" si="1173"/>
        <v>1</v>
      </c>
      <c r="BP2110" s="49">
        <f t="shared" si="1174"/>
        <v>1</v>
      </c>
      <c r="BQ2110" s="49">
        <f t="shared" si="1175"/>
        <v>1</v>
      </c>
      <c r="BR2110" s="49">
        <f t="shared" si="1176"/>
        <v>1</v>
      </c>
      <c r="BS2110" s="49">
        <f t="shared" si="1177"/>
        <v>1</v>
      </c>
    </row>
    <row r="2111" spans="2:71">
      <c r="B2111" s="48">
        <f t="shared" si="1178"/>
        <v>1935</v>
      </c>
      <c r="AA2111" s="49">
        <f t="shared" si="1179"/>
        <v>1</v>
      </c>
      <c r="AB2111" s="49">
        <f t="shared" si="1180"/>
        <v>1</v>
      </c>
      <c r="AC2111" s="49">
        <f t="shared" si="1181"/>
        <v>1</v>
      </c>
      <c r="AD2111" s="49">
        <f t="shared" si="1182"/>
        <v>1</v>
      </c>
      <c r="AE2111" s="49">
        <f t="shared" si="1183"/>
        <v>1</v>
      </c>
      <c r="AG2111" s="49">
        <f t="shared" si="1184"/>
        <v>1</v>
      </c>
      <c r="AM2111" s="49">
        <f t="shared" si="1185"/>
        <v>1</v>
      </c>
      <c r="AN2111" s="49">
        <f t="shared" si="1186"/>
        <v>1</v>
      </c>
      <c r="AO2111" s="49">
        <f t="shared" si="1187"/>
        <v>1</v>
      </c>
      <c r="AP2111" s="49">
        <f t="shared" si="1188"/>
        <v>1</v>
      </c>
      <c r="AQ2111" s="49">
        <f t="shared" si="1189"/>
        <v>1</v>
      </c>
      <c r="AS2111" s="49">
        <f t="shared" si="1190"/>
        <v>1</v>
      </c>
      <c r="AU2111" s="49">
        <f t="shared" si="1191"/>
        <v>1</v>
      </c>
      <c r="AV2111" s="49">
        <f t="shared" ref="AV2111:AV2174" si="1192">IF($B2111&lt;=AV$85, 1, IF($B2111&lt;=AV$86,  1/(1/AV2110+1/(AV610/AV$84)), NA()))</f>
        <v>1</v>
      </c>
      <c r="AW2111" s="49">
        <f t="shared" ref="AW2111:AW2174" si="1193">IF($B2111&lt;=AW$85, 1, IF($B2111&lt;=AW$86,  1/(1/AW2110+1/(AW610/AW$84)), NA()))</f>
        <v>1</v>
      </c>
      <c r="AX2111" s="49">
        <f t="shared" ref="AX2111:AX2174" si="1194">IF($B2111&lt;=AX$85, 1, IF($B2111&lt;=AX$86,  1/(1/AX2110+1/(AX610/AX$84)), NA()))</f>
        <v>1</v>
      </c>
      <c r="AY2111" s="49">
        <f t="shared" ref="AY2111:AY2174" si="1195">IF($B2111&lt;=AY$85, 1, IF($B2111&lt;=AY$86,  1/(1/AY2110+1/(AY610/AY$84)), NA()))</f>
        <v>1</v>
      </c>
      <c r="AZ2111" s="49">
        <f t="shared" ref="AZ2111:AZ2174" si="1196">IF($B2111&lt;=AZ$85, 1, IF($B2111&lt;=AZ$86,  1/(1/AZ2110+1/(AZ610/AZ$84)), NA()))</f>
        <v>1</v>
      </c>
      <c r="BA2111" s="49">
        <f t="shared" ref="BA2111:BA2174" si="1197">IF($B2111&lt;=BA$85, 1, IF($B2111&lt;=BA$86,  1/(1/BA2110+1/(BA610/BA$84)), NA()))</f>
        <v>1</v>
      </c>
      <c r="BB2111" s="49">
        <f t="shared" ref="BB2111:BB2174" si="1198">IF($B2111&lt;=BB$85, 1, IF($B2111&lt;=BB$86,  1/(1/BB2110+1/(BB610/BB$84)), NA()))</f>
        <v>1</v>
      </c>
      <c r="BC2111" s="49">
        <f t="shared" ref="BC2111:BC2174" si="1199">IF($B2111&lt;=BC$85, 1, IF($B2111&lt;=BC$86,  1/(1/BC2110+1/(BC610/BC$84)), NA()))</f>
        <v>1</v>
      </c>
      <c r="BD2111" s="49">
        <f t="shared" ref="BD2111:BD2174" si="1200">IF($B2111&lt;=BD$85, 1, IF($B2111&lt;=BD$86,  1/(1/BD2110+1/(BD610/BD$84)), NA()))</f>
        <v>1</v>
      </c>
      <c r="BE2111" s="49">
        <f t="shared" ref="BE2111:BE2174" si="1201">IF($B2111&lt;=BE$85, 1, IF($B2111&lt;=BE$86,  1/(1/BE2110+1/(BE610/BE$84)), NA()))</f>
        <v>1</v>
      </c>
      <c r="BF2111" s="49">
        <f t="shared" ref="BF2111:BF2174" si="1202">IF($B2111&lt;=BF$85, 1, IF($B2111&lt;=BF$86,  1/(1/BF2110+1/(BF610/BF$84)), NA()))</f>
        <v>1</v>
      </c>
      <c r="BG2111" s="49">
        <f t="shared" ref="BG2111:BG2174" si="1203">IF($B2111&lt;=BG$85, 1, IF($B2111&lt;=BG$86,  1/(1/BG2110+1/(BG610/BG$84)), NA()))</f>
        <v>1</v>
      </c>
      <c r="BH2111" s="49">
        <f t="shared" ref="BH2111:BH2174" si="1204">IF($B2111&lt;=BH$85, 1, IF($B2111&lt;=BH$86,  1/(1/BH2110+1/(BH610/BH$84)), NA()))</f>
        <v>1</v>
      </c>
      <c r="BI2111" s="49">
        <f t="shared" ref="BI2111:BI2174" si="1205">IF($B2111&lt;=BI$85, 1, IF($B2111&lt;=BI$86,  1/(1/BI2110+1/(BI610/BI$84)), NA()))</f>
        <v>1</v>
      </c>
      <c r="BJ2111" s="49">
        <f t="shared" ref="BJ2111:BJ2174" si="1206">IF($B2111&lt;=BJ$85, 1, IF($B2111&lt;=BJ$86,  1/(1/BJ2110+1/(BJ610/BJ$84)), NA()))</f>
        <v>1</v>
      </c>
      <c r="BK2111" s="49">
        <f t="shared" ref="BK2111:BK2174" si="1207">IF($B2111&lt;=BK$85, 1, IF($B2111&lt;=BK$86,  1/(1/BK2110+1/(BK610/BK$84)), NA()))</f>
        <v>1</v>
      </c>
      <c r="BL2111" s="49">
        <f t="shared" ref="BL2111:BL2174" si="1208">IF($B2111&lt;=BL$85, 1, IF($B2111&lt;=BL$86,  1/(1/BL2110+1/(BL610/BL$84)), NA()))</f>
        <v>1</v>
      </c>
      <c r="BM2111" s="49">
        <f t="shared" ref="BM2111:BM2174" si="1209">IF($B2111&lt;=BM$85, 1, IF($B2111&lt;=BM$86,  1/(1/BM2110+1/(BM610/BM$84)), NA()))</f>
        <v>1</v>
      </c>
      <c r="BN2111" s="49">
        <f t="shared" ref="BN2111:BN2174" si="1210">IF($B2111&lt;=BN$85, 1, IF($B2111&lt;=BN$86,  1/(1/BN2110+1/(BN610/BN$84)), NA()))</f>
        <v>1</v>
      </c>
      <c r="BO2111" s="49">
        <f t="shared" ref="BO2111:BO2174" si="1211">IF($B2111&lt;=BO$85, 1, IF($B2111&lt;=BO$86,  1/(1/BO2110+1/(BO610/BO$84)), NA()))</f>
        <v>1</v>
      </c>
      <c r="BP2111" s="49">
        <f t="shared" ref="BP2111:BP2174" si="1212">IF($B2111&lt;=BP$85, 1, IF($B2111&lt;=BP$86,  1/(1/BP2110+1/(BP610/BP$84)), NA()))</f>
        <v>1</v>
      </c>
      <c r="BQ2111" s="49">
        <f t="shared" ref="BQ2111:BQ2174" si="1213">IF($B2111&lt;=BQ$85, 1, IF($B2111&lt;=BQ$86,  1/(1/BQ2110+1/(BQ610/BQ$84)), NA()))</f>
        <v>1</v>
      </c>
      <c r="BR2111" s="49">
        <f t="shared" ref="BR2111:BR2174" si="1214">IF($B2111&lt;=BR$85, 1, IF($B2111&lt;=BR$86,  1/(1/BR2110+1/(BR610/BR$84)), NA()))</f>
        <v>1</v>
      </c>
      <c r="BS2111" s="49">
        <f t="shared" ref="BS2111:BS2174" si="1215">IF($B2111&lt;=BS$85, 1, IF($B2111&lt;=BS$86,  1/(1/BS2110+1/(BS610/BS$84)), NA()))</f>
        <v>1</v>
      </c>
    </row>
    <row r="2112" spans="2:71">
      <c r="B2112" s="48">
        <f t="shared" ref="B2112:B2175" si="1216">B2111+1</f>
        <v>1936</v>
      </c>
      <c r="AA2112" s="49">
        <f t="shared" ref="AA2112:AA2175" si="1217">IF($B2112&lt;=AA$85, 1, IF($B2112&lt;=AA$86,  1/(1/AA2111+1/(AA611/AA$84)), NA()))</f>
        <v>1</v>
      </c>
      <c r="AB2112" s="49">
        <f t="shared" ref="AB2112:AB2175" si="1218">IF($B2112&lt;=AB$85, 1, IF($B2112&lt;=AB$86,  1/(1/AB2111+1/(AB611/AB$84)), NA()))</f>
        <v>1</v>
      </c>
      <c r="AC2112" s="49">
        <f t="shared" ref="AC2112:AC2175" si="1219">IF($B2112&lt;=AC$85, 1, IF($B2112&lt;=AC$86,  1/(1/AC2111+1/(AC611/AC$84)), NA()))</f>
        <v>1</v>
      </c>
      <c r="AD2112" s="49">
        <f t="shared" ref="AD2112:AD2175" si="1220">IF($B2112&lt;=AD$85, 1, IF($B2112&lt;=AD$86,  1/(1/AD2111+1/(AD611/AD$84)), NA()))</f>
        <v>1</v>
      </c>
      <c r="AE2112" s="49">
        <f t="shared" ref="AE2112:AE2175" si="1221">IF($B2112&lt;=AE$85, 1, IF($B2112&lt;=AE$86,  1/(1/AE2111+1/(AE611/AE$84)), NA()))</f>
        <v>1</v>
      </c>
      <c r="AG2112" s="49">
        <f t="shared" ref="AG2112:AG2175" si="1222">IF($B2112&lt;=AG$85, 1, IF($B2112&lt;=AG$86,  1/(1/AG2111+1/(AG611/AG$84)), NA()))</f>
        <v>1</v>
      </c>
      <c r="AM2112" s="49">
        <f t="shared" ref="AM2112:AM2175" si="1223">IF($B2112&lt;=AM$85, 1, IF($B2112&lt;=AM$86,  1/(1/AM2111+1/(AM611/AM$84)), NA()))</f>
        <v>1</v>
      </c>
      <c r="AN2112" s="49">
        <f t="shared" ref="AN2112:AN2175" si="1224">IF($B2112&lt;=AN$85, 1, IF($B2112&lt;=AN$86,  1/(1/AN2111+1/(AN611/AN$84)), NA()))</f>
        <v>1</v>
      </c>
      <c r="AO2112" s="49">
        <f t="shared" ref="AO2112:AO2175" si="1225">IF($B2112&lt;=AO$85, 1, IF($B2112&lt;=AO$86,  1/(1/AO2111+1/(AO611/AO$84)), NA()))</f>
        <v>1</v>
      </c>
      <c r="AP2112" s="49">
        <f t="shared" ref="AP2112:AP2175" si="1226">IF($B2112&lt;=AP$85, 1, IF($B2112&lt;=AP$86,  1/(1/AP2111+1/(AP611/AP$84)), NA()))</f>
        <v>1</v>
      </c>
      <c r="AQ2112" s="49">
        <f t="shared" ref="AQ2112:AQ2175" si="1227">IF($B2112&lt;=AQ$85, 1, IF($B2112&lt;=AQ$86,  1/(1/AQ2111+1/(AQ611/AQ$84)), NA()))</f>
        <v>1</v>
      </c>
      <c r="AS2112" s="49">
        <f t="shared" ref="AS2112:AS2175" si="1228">IF($B2112&lt;=AS$85, 1, IF($B2112&lt;=AS$86,  1/(1/AS2111+1/(AS611/AS$84)), NA()))</f>
        <v>1</v>
      </c>
      <c r="AU2112" s="49">
        <f t="shared" si="1191"/>
        <v>1</v>
      </c>
      <c r="AV2112" s="49">
        <f t="shared" si="1192"/>
        <v>1</v>
      </c>
      <c r="AW2112" s="49">
        <f t="shared" si="1193"/>
        <v>1</v>
      </c>
      <c r="AX2112" s="49">
        <f t="shared" si="1194"/>
        <v>1</v>
      </c>
      <c r="AY2112" s="49">
        <f t="shared" si="1195"/>
        <v>1</v>
      </c>
      <c r="AZ2112" s="49">
        <f t="shared" si="1196"/>
        <v>1</v>
      </c>
      <c r="BA2112" s="49">
        <f t="shared" si="1197"/>
        <v>1</v>
      </c>
      <c r="BB2112" s="49">
        <f t="shared" si="1198"/>
        <v>1</v>
      </c>
      <c r="BC2112" s="49">
        <f t="shared" si="1199"/>
        <v>1</v>
      </c>
      <c r="BD2112" s="49">
        <f t="shared" si="1200"/>
        <v>1</v>
      </c>
      <c r="BE2112" s="49">
        <f t="shared" si="1201"/>
        <v>1</v>
      </c>
      <c r="BF2112" s="49">
        <f t="shared" si="1202"/>
        <v>1</v>
      </c>
      <c r="BG2112" s="49">
        <f t="shared" si="1203"/>
        <v>1</v>
      </c>
      <c r="BH2112" s="49">
        <f t="shared" si="1204"/>
        <v>1</v>
      </c>
      <c r="BI2112" s="49">
        <f t="shared" si="1205"/>
        <v>1</v>
      </c>
      <c r="BJ2112" s="49">
        <f t="shared" si="1206"/>
        <v>1</v>
      </c>
      <c r="BK2112" s="49">
        <f t="shared" si="1207"/>
        <v>1</v>
      </c>
      <c r="BL2112" s="49">
        <f t="shared" si="1208"/>
        <v>1</v>
      </c>
      <c r="BM2112" s="49">
        <f t="shared" si="1209"/>
        <v>1</v>
      </c>
      <c r="BN2112" s="49">
        <f t="shared" si="1210"/>
        <v>1</v>
      </c>
      <c r="BO2112" s="49">
        <f t="shared" si="1211"/>
        <v>1</v>
      </c>
      <c r="BP2112" s="49">
        <f t="shared" si="1212"/>
        <v>1</v>
      </c>
      <c r="BQ2112" s="49">
        <f t="shared" si="1213"/>
        <v>1</v>
      </c>
      <c r="BR2112" s="49">
        <f t="shared" si="1214"/>
        <v>1</v>
      </c>
      <c r="BS2112" s="49">
        <f t="shared" si="1215"/>
        <v>1</v>
      </c>
    </row>
    <row r="2113" spans="2:71">
      <c r="B2113" s="48">
        <f t="shared" si="1216"/>
        <v>1937</v>
      </c>
      <c r="AA2113" s="49">
        <f t="shared" si="1217"/>
        <v>1</v>
      </c>
      <c r="AB2113" s="49">
        <f t="shared" si="1218"/>
        <v>1</v>
      </c>
      <c r="AC2113" s="49">
        <f t="shared" si="1219"/>
        <v>1</v>
      </c>
      <c r="AD2113" s="49">
        <f t="shared" si="1220"/>
        <v>1</v>
      </c>
      <c r="AE2113" s="49">
        <f t="shared" si="1221"/>
        <v>1</v>
      </c>
      <c r="AG2113" s="49">
        <f t="shared" si="1222"/>
        <v>1</v>
      </c>
      <c r="AM2113" s="49">
        <f t="shared" si="1223"/>
        <v>1</v>
      </c>
      <c r="AN2113" s="49">
        <f t="shared" si="1224"/>
        <v>1</v>
      </c>
      <c r="AO2113" s="49">
        <f t="shared" si="1225"/>
        <v>1</v>
      </c>
      <c r="AP2113" s="49">
        <f t="shared" si="1226"/>
        <v>1</v>
      </c>
      <c r="AQ2113" s="49">
        <f t="shared" si="1227"/>
        <v>1</v>
      </c>
      <c r="AS2113" s="49">
        <f t="shared" si="1228"/>
        <v>1</v>
      </c>
      <c r="AU2113" s="49">
        <f t="shared" si="1191"/>
        <v>1</v>
      </c>
      <c r="AV2113" s="49">
        <f t="shared" si="1192"/>
        <v>1</v>
      </c>
      <c r="AW2113" s="49">
        <f t="shared" si="1193"/>
        <v>1</v>
      </c>
      <c r="AX2113" s="49">
        <f t="shared" si="1194"/>
        <v>1</v>
      </c>
      <c r="AY2113" s="49">
        <f t="shared" si="1195"/>
        <v>1</v>
      </c>
      <c r="AZ2113" s="49">
        <f t="shared" si="1196"/>
        <v>1</v>
      </c>
      <c r="BA2113" s="49">
        <f t="shared" si="1197"/>
        <v>1</v>
      </c>
      <c r="BB2113" s="49">
        <f t="shared" si="1198"/>
        <v>1</v>
      </c>
      <c r="BC2113" s="49">
        <f t="shared" si="1199"/>
        <v>1</v>
      </c>
      <c r="BD2113" s="49">
        <f t="shared" si="1200"/>
        <v>1</v>
      </c>
      <c r="BE2113" s="49">
        <f t="shared" si="1201"/>
        <v>1</v>
      </c>
      <c r="BF2113" s="49">
        <f t="shared" si="1202"/>
        <v>1</v>
      </c>
      <c r="BG2113" s="49">
        <f t="shared" si="1203"/>
        <v>1</v>
      </c>
      <c r="BH2113" s="49">
        <f t="shared" si="1204"/>
        <v>1</v>
      </c>
      <c r="BI2113" s="49">
        <f t="shared" si="1205"/>
        <v>1</v>
      </c>
      <c r="BJ2113" s="49">
        <f t="shared" si="1206"/>
        <v>1</v>
      </c>
      <c r="BK2113" s="49">
        <f t="shared" si="1207"/>
        <v>1</v>
      </c>
      <c r="BL2113" s="49">
        <f t="shared" si="1208"/>
        <v>1</v>
      </c>
      <c r="BM2113" s="49">
        <f t="shared" si="1209"/>
        <v>1</v>
      </c>
      <c r="BN2113" s="49">
        <f t="shared" si="1210"/>
        <v>1</v>
      </c>
      <c r="BO2113" s="49">
        <f t="shared" si="1211"/>
        <v>1</v>
      </c>
      <c r="BP2113" s="49">
        <f t="shared" si="1212"/>
        <v>1</v>
      </c>
      <c r="BQ2113" s="49">
        <f t="shared" si="1213"/>
        <v>1</v>
      </c>
      <c r="BR2113" s="49">
        <f t="shared" si="1214"/>
        <v>1</v>
      </c>
      <c r="BS2113" s="49">
        <f t="shared" si="1215"/>
        <v>1</v>
      </c>
    </row>
    <row r="2114" spans="2:71">
      <c r="B2114" s="48">
        <f t="shared" si="1216"/>
        <v>1938</v>
      </c>
      <c r="AA2114" s="49">
        <f t="shared" si="1217"/>
        <v>1</v>
      </c>
      <c r="AB2114" s="49">
        <f t="shared" si="1218"/>
        <v>1</v>
      </c>
      <c r="AC2114" s="49">
        <f t="shared" si="1219"/>
        <v>1</v>
      </c>
      <c r="AD2114" s="49">
        <f t="shared" si="1220"/>
        <v>1</v>
      </c>
      <c r="AE2114" s="49">
        <f t="shared" si="1221"/>
        <v>1</v>
      </c>
      <c r="AG2114" s="49">
        <f t="shared" si="1222"/>
        <v>1</v>
      </c>
      <c r="AM2114" s="49">
        <f t="shared" si="1223"/>
        <v>1</v>
      </c>
      <c r="AN2114" s="49">
        <f t="shared" si="1224"/>
        <v>1</v>
      </c>
      <c r="AO2114" s="49">
        <f t="shared" si="1225"/>
        <v>1</v>
      </c>
      <c r="AP2114" s="49">
        <f t="shared" si="1226"/>
        <v>1</v>
      </c>
      <c r="AQ2114" s="49">
        <f t="shared" si="1227"/>
        <v>1</v>
      </c>
      <c r="AS2114" s="49">
        <f t="shared" si="1228"/>
        <v>1</v>
      </c>
      <c r="AU2114" s="49">
        <f t="shared" si="1191"/>
        <v>1</v>
      </c>
      <c r="AV2114" s="49">
        <f t="shared" si="1192"/>
        <v>1</v>
      </c>
      <c r="AW2114" s="49">
        <f t="shared" si="1193"/>
        <v>1</v>
      </c>
      <c r="AX2114" s="49">
        <f t="shared" si="1194"/>
        <v>1</v>
      </c>
      <c r="AY2114" s="49">
        <f t="shared" si="1195"/>
        <v>1</v>
      </c>
      <c r="AZ2114" s="49">
        <f t="shared" si="1196"/>
        <v>1</v>
      </c>
      <c r="BA2114" s="49">
        <f t="shared" si="1197"/>
        <v>1</v>
      </c>
      <c r="BB2114" s="49">
        <f t="shared" si="1198"/>
        <v>1</v>
      </c>
      <c r="BC2114" s="49">
        <f t="shared" si="1199"/>
        <v>1</v>
      </c>
      <c r="BD2114" s="49">
        <f t="shared" si="1200"/>
        <v>1</v>
      </c>
      <c r="BE2114" s="49">
        <f t="shared" si="1201"/>
        <v>1</v>
      </c>
      <c r="BF2114" s="49">
        <f t="shared" si="1202"/>
        <v>1</v>
      </c>
      <c r="BG2114" s="49">
        <f t="shared" si="1203"/>
        <v>1</v>
      </c>
      <c r="BH2114" s="49">
        <f t="shared" si="1204"/>
        <v>1</v>
      </c>
      <c r="BI2114" s="49">
        <f t="shared" si="1205"/>
        <v>1</v>
      </c>
      <c r="BJ2114" s="49">
        <f t="shared" si="1206"/>
        <v>1</v>
      </c>
      <c r="BK2114" s="49">
        <f t="shared" si="1207"/>
        <v>1</v>
      </c>
      <c r="BL2114" s="49">
        <f t="shared" si="1208"/>
        <v>1</v>
      </c>
      <c r="BM2114" s="49">
        <f t="shared" si="1209"/>
        <v>1</v>
      </c>
      <c r="BN2114" s="49">
        <f t="shared" si="1210"/>
        <v>1</v>
      </c>
      <c r="BO2114" s="49">
        <f t="shared" si="1211"/>
        <v>1</v>
      </c>
      <c r="BP2114" s="49">
        <f t="shared" si="1212"/>
        <v>1</v>
      </c>
      <c r="BQ2114" s="49">
        <f t="shared" si="1213"/>
        <v>1</v>
      </c>
      <c r="BR2114" s="49">
        <f t="shared" si="1214"/>
        <v>1</v>
      </c>
      <c r="BS2114" s="49">
        <f t="shared" si="1215"/>
        <v>1</v>
      </c>
    </row>
    <row r="2115" spans="2:71">
      <c r="B2115" s="48">
        <f t="shared" si="1216"/>
        <v>1939</v>
      </c>
      <c r="AA2115" s="49">
        <f t="shared" si="1217"/>
        <v>1</v>
      </c>
      <c r="AB2115" s="49">
        <f t="shared" si="1218"/>
        <v>1</v>
      </c>
      <c r="AC2115" s="49">
        <f t="shared" si="1219"/>
        <v>1</v>
      </c>
      <c r="AD2115" s="49">
        <f t="shared" si="1220"/>
        <v>1</v>
      </c>
      <c r="AE2115" s="49">
        <f t="shared" si="1221"/>
        <v>1</v>
      </c>
      <c r="AG2115" s="49">
        <f t="shared" si="1222"/>
        <v>1</v>
      </c>
      <c r="AM2115" s="49">
        <f t="shared" si="1223"/>
        <v>1</v>
      </c>
      <c r="AN2115" s="49">
        <f t="shared" si="1224"/>
        <v>1</v>
      </c>
      <c r="AO2115" s="49">
        <f t="shared" si="1225"/>
        <v>1</v>
      </c>
      <c r="AP2115" s="49">
        <f t="shared" si="1226"/>
        <v>1</v>
      </c>
      <c r="AQ2115" s="49">
        <f t="shared" si="1227"/>
        <v>1</v>
      </c>
      <c r="AS2115" s="49">
        <f t="shared" si="1228"/>
        <v>1</v>
      </c>
      <c r="AU2115" s="49">
        <f t="shared" si="1191"/>
        <v>1</v>
      </c>
      <c r="AV2115" s="49">
        <f t="shared" si="1192"/>
        <v>1</v>
      </c>
      <c r="AW2115" s="49">
        <f t="shared" si="1193"/>
        <v>1</v>
      </c>
      <c r="AX2115" s="49">
        <f t="shared" si="1194"/>
        <v>1</v>
      </c>
      <c r="AY2115" s="49">
        <f t="shared" si="1195"/>
        <v>1</v>
      </c>
      <c r="AZ2115" s="49">
        <f t="shared" si="1196"/>
        <v>1</v>
      </c>
      <c r="BA2115" s="49">
        <f t="shared" si="1197"/>
        <v>1</v>
      </c>
      <c r="BB2115" s="49">
        <f t="shared" si="1198"/>
        <v>1</v>
      </c>
      <c r="BC2115" s="49">
        <f t="shared" si="1199"/>
        <v>1</v>
      </c>
      <c r="BD2115" s="49">
        <f t="shared" si="1200"/>
        <v>1</v>
      </c>
      <c r="BE2115" s="49">
        <f t="shared" si="1201"/>
        <v>1</v>
      </c>
      <c r="BF2115" s="49">
        <f t="shared" si="1202"/>
        <v>1</v>
      </c>
      <c r="BG2115" s="49">
        <f t="shared" si="1203"/>
        <v>1</v>
      </c>
      <c r="BH2115" s="49">
        <f t="shared" si="1204"/>
        <v>1</v>
      </c>
      <c r="BI2115" s="49">
        <f t="shared" si="1205"/>
        <v>1</v>
      </c>
      <c r="BJ2115" s="49">
        <f t="shared" si="1206"/>
        <v>1</v>
      </c>
      <c r="BK2115" s="49">
        <f t="shared" si="1207"/>
        <v>1</v>
      </c>
      <c r="BL2115" s="49">
        <f t="shared" si="1208"/>
        <v>1</v>
      </c>
      <c r="BM2115" s="49">
        <f t="shared" si="1209"/>
        <v>1</v>
      </c>
      <c r="BN2115" s="49">
        <f t="shared" si="1210"/>
        <v>1</v>
      </c>
      <c r="BO2115" s="49">
        <f t="shared" si="1211"/>
        <v>1</v>
      </c>
      <c r="BP2115" s="49">
        <f t="shared" si="1212"/>
        <v>1</v>
      </c>
      <c r="BQ2115" s="49">
        <f t="shared" si="1213"/>
        <v>1</v>
      </c>
      <c r="BR2115" s="49">
        <f t="shared" si="1214"/>
        <v>1</v>
      </c>
      <c r="BS2115" s="49">
        <f t="shared" si="1215"/>
        <v>1</v>
      </c>
    </row>
    <row r="2116" spans="2:71">
      <c r="B2116" s="48">
        <f t="shared" si="1216"/>
        <v>1940</v>
      </c>
      <c r="AA2116" s="49">
        <f t="shared" si="1217"/>
        <v>1</v>
      </c>
      <c r="AB2116" s="49">
        <f t="shared" si="1218"/>
        <v>1</v>
      </c>
      <c r="AC2116" s="49">
        <f t="shared" si="1219"/>
        <v>1</v>
      </c>
      <c r="AD2116" s="49">
        <f t="shared" si="1220"/>
        <v>1</v>
      </c>
      <c r="AE2116" s="49">
        <f t="shared" si="1221"/>
        <v>1</v>
      </c>
      <c r="AG2116" s="49">
        <f t="shared" si="1222"/>
        <v>1</v>
      </c>
      <c r="AM2116" s="49">
        <f t="shared" si="1223"/>
        <v>1</v>
      </c>
      <c r="AN2116" s="49">
        <f t="shared" si="1224"/>
        <v>1</v>
      </c>
      <c r="AO2116" s="49">
        <f t="shared" si="1225"/>
        <v>1</v>
      </c>
      <c r="AP2116" s="49">
        <f t="shared" si="1226"/>
        <v>1</v>
      </c>
      <c r="AQ2116" s="49">
        <f t="shared" si="1227"/>
        <v>1</v>
      </c>
      <c r="AS2116" s="49">
        <f t="shared" si="1228"/>
        <v>1</v>
      </c>
      <c r="AU2116" s="49">
        <f t="shared" si="1191"/>
        <v>1</v>
      </c>
      <c r="AV2116" s="49">
        <f t="shared" si="1192"/>
        <v>1</v>
      </c>
      <c r="AW2116" s="49">
        <f t="shared" si="1193"/>
        <v>1</v>
      </c>
      <c r="AX2116" s="49">
        <f t="shared" si="1194"/>
        <v>1</v>
      </c>
      <c r="AY2116" s="49">
        <f t="shared" si="1195"/>
        <v>1</v>
      </c>
      <c r="AZ2116" s="49">
        <f t="shared" si="1196"/>
        <v>1</v>
      </c>
      <c r="BA2116" s="49">
        <f t="shared" si="1197"/>
        <v>1</v>
      </c>
      <c r="BB2116" s="49">
        <f t="shared" si="1198"/>
        <v>1</v>
      </c>
      <c r="BC2116" s="49">
        <f t="shared" si="1199"/>
        <v>1</v>
      </c>
      <c r="BD2116" s="49">
        <f t="shared" si="1200"/>
        <v>1</v>
      </c>
      <c r="BE2116" s="49">
        <f t="shared" si="1201"/>
        <v>1</v>
      </c>
      <c r="BF2116" s="49">
        <f t="shared" si="1202"/>
        <v>1</v>
      </c>
      <c r="BG2116" s="49">
        <f t="shared" si="1203"/>
        <v>1</v>
      </c>
      <c r="BH2116" s="49">
        <f t="shared" si="1204"/>
        <v>1</v>
      </c>
      <c r="BI2116" s="49">
        <f t="shared" si="1205"/>
        <v>1</v>
      </c>
      <c r="BJ2116" s="49">
        <f t="shared" si="1206"/>
        <v>1</v>
      </c>
      <c r="BK2116" s="49">
        <f t="shared" si="1207"/>
        <v>1</v>
      </c>
      <c r="BL2116" s="49">
        <f t="shared" si="1208"/>
        <v>1</v>
      </c>
      <c r="BM2116" s="49">
        <f t="shared" si="1209"/>
        <v>1</v>
      </c>
      <c r="BN2116" s="49">
        <f t="shared" si="1210"/>
        <v>1</v>
      </c>
      <c r="BO2116" s="49">
        <f t="shared" si="1211"/>
        <v>1</v>
      </c>
      <c r="BP2116" s="49">
        <f t="shared" si="1212"/>
        <v>1</v>
      </c>
      <c r="BQ2116" s="49">
        <f t="shared" si="1213"/>
        <v>1</v>
      </c>
      <c r="BR2116" s="49">
        <f t="shared" si="1214"/>
        <v>1</v>
      </c>
      <c r="BS2116" s="49">
        <f t="shared" si="1215"/>
        <v>1</v>
      </c>
    </row>
    <row r="2117" spans="2:71">
      <c r="B2117" s="48">
        <f t="shared" si="1216"/>
        <v>1941</v>
      </c>
      <c r="AA2117" s="49">
        <f t="shared" si="1217"/>
        <v>1</v>
      </c>
      <c r="AB2117" s="49">
        <f t="shared" si="1218"/>
        <v>1</v>
      </c>
      <c r="AC2117" s="49">
        <f t="shared" si="1219"/>
        <v>1</v>
      </c>
      <c r="AD2117" s="49">
        <f t="shared" si="1220"/>
        <v>1</v>
      </c>
      <c r="AE2117" s="49">
        <f t="shared" si="1221"/>
        <v>1</v>
      </c>
      <c r="AG2117" s="49">
        <f t="shared" si="1222"/>
        <v>1</v>
      </c>
      <c r="AM2117" s="49">
        <f t="shared" si="1223"/>
        <v>1</v>
      </c>
      <c r="AN2117" s="49">
        <f t="shared" si="1224"/>
        <v>1</v>
      </c>
      <c r="AO2117" s="49">
        <f t="shared" si="1225"/>
        <v>1</v>
      </c>
      <c r="AP2117" s="49">
        <f t="shared" si="1226"/>
        <v>1</v>
      </c>
      <c r="AQ2117" s="49">
        <f t="shared" si="1227"/>
        <v>1</v>
      </c>
      <c r="AS2117" s="49">
        <f t="shared" si="1228"/>
        <v>1</v>
      </c>
      <c r="AU2117" s="49">
        <f t="shared" si="1191"/>
        <v>1</v>
      </c>
      <c r="AV2117" s="49">
        <f t="shared" si="1192"/>
        <v>1</v>
      </c>
      <c r="AW2117" s="49">
        <f t="shared" si="1193"/>
        <v>1</v>
      </c>
      <c r="AX2117" s="49">
        <f t="shared" si="1194"/>
        <v>1</v>
      </c>
      <c r="AY2117" s="49">
        <f t="shared" si="1195"/>
        <v>1</v>
      </c>
      <c r="AZ2117" s="49">
        <f t="shared" si="1196"/>
        <v>1</v>
      </c>
      <c r="BA2117" s="49">
        <f t="shared" si="1197"/>
        <v>1</v>
      </c>
      <c r="BB2117" s="49">
        <f t="shared" si="1198"/>
        <v>1</v>
      </c>
      <c r="BC2117" s="49">
        <f t="shared" si="1199"/>
        <v>1</v>
      </c>
      <c r="BD2117" s="49">
        <f t="shared" si="1200"/>
        <v>1</v>
      </c>
      <c r="BE2117" s="49">
        <f t="shared" si="1201"/>
        <v>1</v>
      </c>
      <c r="BF2117" s="49">
        <f t="shared" si="1202"/>
        <v>1</v>
      </c>
      <c r="BG2117" s="49">
        <f t="shared" si="1203"/>
        <v>1</v>
      </c>
      <c r="BH2117" s="49">
        <f t="shared" si="1204"/>
        <v>1</v>
      </c>
      <c r="BI2117" s="49">
        <f t="shared" si="1205"/>
        <v>1</v>
      </c>
      <c r="BJ2117" s="49">
        <f t="shared" si="1206"/>
        <v>1</v>
      </c>
      <c r="BK2117" s="49">
        <f t="shared" si="1207"/>
        <v>1</v>
      </c>
      <c r="BL2117" s="49">
        <f t="shared" si="1208"/>
        <v>1</v>
      </c>
      <c r="BM2117" s="49">
        <f t="shared" si="1209"/>
        <v>1</v>
      </c>
      <c r="BN2117" s="49">
        <f t="shared" si="1210"/>
        <v>1</v>
      </c>
      <c r="BO2117" s="49">
        <f t="shared" si="1211"/>
        <v>1</v>
      </c>
      <c r="BP2117" s="49">
        <f t="shared" si="1212"/>
        <v>1</v>
      </c>
      <c r="BQ2117" s="49">
        <f t="shared" si="1213"/>
        <v>1</v>
      </c>
      <c r="BR2117" s="49">
        <f t="shared" si="1214"/>
        <v>1</v>
      </c>
      <c r="BS2117" s="49">
        <f t="shared" si="1215"/>
        <v>1</v>
      </c>
    </row>
    <row r="2118" spans="2:71">
      <c r="B2118" s="48">
        <f t="shared" si="1216"/>
        <v>1942</v>
      </c>
      <c r="AA2118" s="49">
        <f t="shared" si="1217"/>
        <v>1</v>
      </c>
      <c r="AB2118" s="49">
        <f t="shared" si="1218"/>
        <v>1</v>
      </c>
      <c r="AC2118" s="49">
        <f t="shared" si="1219"/>
        <v>1</v>
      </c>
      <c r="AD2118" s="49">
        <f t="shared" si="1220"/>
        <v>1</v>
      </c>
      <c r="AE2118" s="49">
        <f t="shared" si="1221"/>
        <v>1</v>
      </c>
      <c r="AG2118" s="49">
        <f t="shared" si="1222"/>
        <v>1</v>
      </c>
      <c r="AM2118" s="49">
        <f t="shared" si="1223"/>
        <v>1</v>
      </c>
      <c r="AN2118" s="49">
        <f t="shared" si="1224"/>
        <v>1</v>
      </c>
      <c r="AO2118" s="49">
        <f t="shared" si="1225"/>
        <v>1</v>
      </c>
      <c r="AP2118" s="49">
        <f t="shared" si="1226"/>
        <v>1</v>
      </c>
      <c r="AQ2118" s="49">
        <f t="shared" si="1227"/>
        <v>1</v>
      </c>
      <c r="AS2118" s="49">
        <f t="shared" si="1228"/>
        <v>1</v>
      </c>
      <c r="AU2118" s="49">
        <f t="shared" si="1191"/>
        <v>1</v>
      </c>
      <c r="AV2118" s="49">
        <f t="shared" si="1192"/>
        <v>1</v>
      </c>
      <c r="AW2118" s="49">
        <f t="shared" si="1193"/>
        <v>1</v>
      </c>
      <c r="AX2118" s="49">
        <f t="shared" si="1194"/>
        <v>1</v>
      </c>
      <c r="AY2118" s="49">
        <f t="shared" si="1195"/>
        <v>1</v>
      </c>
      <c r="AZ2118" s="49">
        <f t="shared" si="1196"/>
        <v>1</v>
      </c>
      <c r="BA2118" s="49">
        <f t="shared" si="1197"/>
        <v>1</v>
      </c>
      <c r="BB2118" s="49">
        <f t="shared" si="1198"/>
        <v>1</v>
      </c>
      <c r="BC2118" s="49">
        <f t="shared" si="1199"/>
        <v>1</v>
      </c>
      <c r="BD2118" s="49">
        <f t="shared" si="1200"/>
        <v>1</v>
      </c>
      <c r="BE2118" s="49">
        <f t="shared" si="1201"/>
        <v>1</v>
      </c>
      <c r="BF2118" s="49">
        <f t="shared" si="1202"/>
        <v>1</v>
      </c>
      <c r="BG2118" s="49">
        <f t="shared" si="1203"/>
        <v>1</v>
      </c>
      <c r="BH2118" s="49">
        <f t="shared" si="1204"/>
        <v>1</v>
      </c>
      <c r="BI2118" s="49">
        <f t="shared" si="1205"/>
        <v>1</v>
      </c>
      <c r="BJ2118" s="49">
        <f t="shared" si="1206"/>
        <v>1</v>
      </c>
      <c r="BK2118" s="49">
        <f t="shared" si="1207"/>
        <v>1</v>
      </c>
      <c r="BL2118" s="49">
        <f t="shared" si="1208"/>
        <v>1</v>
      </c>
      <c r="BM2118" s="49">
        <f t="shared" si="1209"/>
        <v>1</v>
      </c>
      <c r="BN2118" s="49">
        <f t="shared" si="1210"/>
        <v>1</v>
      </c>
      <c r="BO2118" s="49">
        <f t="shared" si="1211"/>
        <v>1</v>
      </c>
      <c r="BP2118" s="49">
        <f t="shared" si="1212"/>
        <v>1</v>
      </c>
      <c r="BQ2118" s="49">
        <f t="shared" si="1213"/>
        <v>1</v>
      </c>
      <c r="BR2118" s="49">
        <f t="shared" si="1214"/>
        <v>1</v>
      </c>
      <c r="BS2118" s="49">
        <f t="shared" si="1215"/>
        <v>1</v>
      </c>
    </row>
    <row r="2119" spans="2:71">
      <c r="B2119" s="48">
        <f t="shared" si="1216"/>
        <v>1943</v>
      </c>
      <c r="AA2119" s="49">
        <f t="shared" si="1217"/>
        <v>1</v>
      </c>
      <c r="AB2119" s="49">
        <f t="shared" si="1218"/>
        <v>1</v>
      </c>
      <c r="AC2119" s="49">
        <f t="shared" si="1219"/>
        <v>1</v>
      </c>
      <c r="AD2119" s="49">
        <f t="shared" si="1220"/>
        <v>1</v>
      </c>
      <c r="AE2119" s="49">
        <f t="shared" si="1221"/>
        <v>1</v>
      </c>
      <c r="AG2119" s="49">
        <f t="shared" si="1222"/>
        <v>1</v>
      </c>
      <c r="AM2119" s="49">
        <f t="shared" si="1223"/>
        <v>1</v>
      </c>
      <c r="AN2119" s="49">
        <f t="shared" si="1224"/>
        <v>1</v>
      </c>
      <c r="AO2119" s="49">
        <f t="shared" si="1225"/>
        <v>1</v>
      </c>
      <c r="AP2119" s="49">
        <f t="shared" si="1226"/>
        <v>1</v>
      </c>
      <c r="AQ2119" s="49">
        <f t="shared" si="1227"/>
        <v>1</v>
      </c>
      <c r="AS2119" s="49">
        <f t="shared" si="1228"/>
        <v>1</v>
      </c>
      <c r="AU2119" s="49">
        <f t="shared" si="1191"/>
        <v>1</v>
      </c>
      <c r="AV2119" s="49">
        <f t="shared" si="1192"/>
        <v>1</v>
      </c>
      <c r="AW2119" s="49">
        <f t="shared" si="1193"/>
        <v>1</v>
      </c>
      <c r="AX2119" s="49">
        <f t="shared" si="1194"/>
        <v>1</v>
      </c>
      <c r="AY2119" s="49">
        <f t="shared" si="1195"/>
        <v>1</v>
      </c>
      <c r="AZ2119" s="49">
        <f t="shared" si="1196"/>
        <v>1</v>
      </c>
      <c r="BA2119" s="49">
        <f t="shared" si="1197"/>
        <v>1</v>
      </c>
      <c r="BB2119" s="49">
        <f t="shared" si="1198"/>
        <v>1</v>
      </c>
      <c r="BC2119" s="49">
        <f t="shared" si="1199"/>
        <v>1</v>
      </c>
      <c r="BD2119" s="49">
        <f t="shared" si="1200"/>
        <v>1</v>
      </c>
      <c r="BE2119" s="49">
        <f t="shared" si="1201"/>
        <v>1</v>
      </c>
      <c r="BF2119" s="49">
        <f t="shared" si="1202"/>
        <v>1</v>
      </c>
      <c r="BG2119" s="49">
        <f t="shared" si="1203"/>
        <v>1</v>
      </c>
      <c r="BH2119" s="49">
        <f t="shared" si="1204"/>
        <v>1</v>
      </c>
      <c r="BI2119" s="49">
        <f t="shared" si="1205"/>
        <v>1</v>
      </c>
      <c r="BJ2119" s="49">
        <f t="shared" si="1206"/>
        <v>1</v>
      </c>
      <c r="BK2119" s="49">
        <f t="shared" si="1207"/>
        <v>1</v>
      </c>
      <c r="BL2119" s="49">
        <f t="shared" si="1208"/>
        <v>1</v>
      </c>
      <c r="BM2119" s="49">
        <f t="shared" si="1209"/>
        <v>1</v>
      </c>
      <c r="BN2119" s="49">
        <f t="shared" si="1210"/>
        <v>1</v>
      </c>
      <c r="BO2119" s="49">
        <f t="shared" si="1211"/>
        <v>1</v>
      </c>
      <c r="BP2119" s="49">
        <f t="shared" si="1212"/>
        <v>1</v>
      </c>
      <c r="BQ2119" s="49">
        <f t="shared" si="1213"/>
        <v>1</v>
      </c>
      <c r="BR2119" s="49">
        <f t="shared" si="1214"/>
        <v>1</v>
      </c>
      <c r="BS2119" s="49">
        <f t="shared" si="1215"/>
        <v>1</v>
      </c>
    </row>
    <row r="2120" spans="2:71">
      <c r="B2120" s="48">
        <f t="shared" si="1216"/>
        <v>1944</v>
      </c>
      <c r="AA2120" s="49">
        <f t="shared" si="1217"/>
        <v>1</v>
      </c>
      <c r="AB2120" s="49">
        <f t="shared" si="1218"/>
        <v>1</v>
      </c>
      <c r="AC2120" s="49">
        <f t="shared" si="1219"/>
        <v>1</v>
      </c>
      <c r="AD2120" s="49">
        <f t="shared" si="1220"/>
        <v>1</v>
      </c>
      <c r="AE2120" s="49">
        <f t="shared" si="1221"/>
        <v>1</v>
      </c>
      <c r="AG2120" s="49">
        <f t="shared" si="1222"/>
        <v>1</v>
      </c>
      <c r="AM2120" s="49">
        <f t="shared" si="1223"/>
        <v>1</v>
      </c>
      <c r="AN2120" s="49">
        <f t="shared" si="1224"/>
        <v>1</v>
      </c>
      <c r="AO2120" s="49">
        <f t="shared" si="1225"/>
        <v>1</v>
      </c>
      <c r="AP2120" s="49">
        <f t="shared" si="1226"/>
        <v>1</v>
      </c>
      <c r="AQ2120" s="49">
        <f t="shared" si="1227"/>
        <v>1</v>
      </c>
      <c r="AS2120" s="49">
        <f t="shared" si="1228"/>
        <v>1</v>
      </c>
      <c r="AU2120" s="49">
        <f t="shared" si="1191"/>
        <v>1</v>
      </c>
      <c r="AV2120" s="49">
        <f t="shared" si="1192"/>
        <v>1</v>
      </c>
      <c r="AW2120" s="49">
        <f t="shared" si="1193"/>
        <v>1</v>
      </c>
      <c r="AX2120" s="49">
        <f t="shared" si="1194"/>
        <v>1</v>
      </c>
      <c r="AY2120" s="49">
        <f t="shared" si="1195"/>
        <v>1</v>
      </c>
      <c r="AZ2120" s="49">
        <f t="shared" si="1196"/>
        <v>1</v>
      </c>
      <c r="BA2120" s="49">
        <f t="shared" si="1197"/>
        <v>1</v>
      </c>
      <c r="BB2120" s="49">
        <f t="shared" si="1198"/>
        <v>1</v>
      </c>
      <c r="BC2120" s="49">
        <f t="shared" si="1199"/>
        <v>1</v>
      </c>
      <c r="BD2120" s="49">
        <f t="shared" si="1200"/>
        <v>1</v>
      </c>
      <c r="BE2120" s="49">
        <f t="shared" si="1201"/>
        <v>1</v>
      </c>
      <c r="BF2120" s="49">
        <f t="shared" si="1202"/>
        <v>1</v>
      </c>
      <c r="BG2120" s="49">
        <f t="shared" si="1203"/>
        <v>1</v>
      </c>
      <c r="BH2120" s="49">
        <f t="shared" si="1204"/>
        <v>1</v>
      </c>
      <c r="BI2120" s="49">
        <f t="shared" si="1205"/>
        <v>1</v>
      </c>
      <c r="BJ2120" s="49">
        <f t="shared" si="1206"/>
        <v>1</v>
      </c>
      <c r="BK2120" s="49">
        <f t="shared" si="1207"/>
        <v>1</v>
      </c>
      <c r="BL2120" s="49">
        <f t="shared" si="1208"/>
        <v>1</v>
      </c>
      <c r="BM2120" s="49">
        <f t="shared" si="1209"/>
        <v>1</v>
      </c>
      <c r="BN2120" s="49">
        <f t="shared" si="1210"/>
        <v>1</v>
      </c>
      <c r="BO2120" s="49">
        <f t="shared" si="1211"/>
        <v>1</v>
      </c>
      <c r="BP2120" s="49">
        <f t="shared" si="1212"/>
        <v>1</v>
      </c>
      <c r="BQ2120" s="49">
        <f t="shared" si="1213"/>
        <v>1</v>
      </c>
      <c r="BR2120" s="49">
        <f t="shared" si="1214"/>
        <v>1</v>
      </c>
      <c r="BS2120" s="49">
        <f t="shared" si="1215"/>
        <v>1</v>
      </c>
    </row>
    <row r="2121" spans="2:71">
      <c r="B2121" s="48">
        <f t="shared" si="1216"/>
        <v>1945</v>
      </c>
      <c r="AA2121" s="49">
        <f t="shared" si="1217"/>
        <v>1</v>
      </c>
      <c r="AB2121" s="49">
        <f t="shared" si="1218"/>
        <v>1</v>
      </c>
      <c r="AC2121" s="49">
        <f t="shared" si="1219"/>
        <v>1</v>
      </c>
      <c r="AD2121" s="49">
        <f t="shared" si="1220"/>
        <v>1</v>
      </c>
      <c r="AE2121" s="49">
        <f t="shared" si="1221"/>
        <v>1</v>
      </c>
      <c r="AG2121" s="49">
        <f t="shared" si="1222"/>
        <v>1</v>
      </c>
      <c r="AM2121" s="49">
        <f t="shared" si="1223"/>
        <v>1</v>
      </c>
      <c r="AN2121" s="49">
        <f t="shared" si="1224"/>
        <v>1</v>
      </c>
      <c r="AO2121" s="49">
        <f t="shared" si="1225"/>
        <v>1</v>
      </c>
      <c r="AP2121" s="49">
        <f t="shared" si="1226"/>
        <v>1</v>
      </c>
      <c r="AQ2121" s="49">
        <f t="shared" si="1227"/>
        <v>1</v>
      </c>
      <c r="AS2121" s="49">
        <f t="shared" si="1228"/>
        <v>1</v>
      </c>
      <c r="AU2121" s="49">
        <f t="shared" si="1191"/>
        <v>1</v>
      </c>
      <c r="AV2121" s="49">
        <f t="shared" si="1192"/>
        <v>1</v>
      </c>
      <c r="AW2121" s="49">
        <f t="shared" si="1193"/>
        <v>1</v>
      </c>
      <c r="AX2121" s="49">
        <f t="shared" si="1194"/>
        <v>1</v>
      </c>
      <c r="AY2121" s="49">
        <f t="shared" si="1195"/>
        <v>1</v>
      </c>
      <c r="AZ2121" s="49">
        <f t="shared" si="1196"/>
        <v>1</v>
      </c>
      <c r="BA2121" s="49">
        <f t="shared" si="1197"/>
        <v>1</v>
      </c>
      <c r="BB2121" s="49">
        <f t="shared" si="1198"/>
        <v>1</v>
      </c>
      <c r="BC2121" s="49">
        <f t="shared" si="1199"/>
        <v>1</v>
      </c>
      <c r="BD2121" s="49">
        <f t="shared" si="1200"/>
        <v>1</v>
      </c>
      <c r="BE2121" s="49">
        <f t="shared" si="1201"/>
        <v>1</v>
      </c>
      <c r="BF2121" s="49">
        <f t="shared" si="1202"/>
        <v>1</v>
      </c>
      <c r="BG2121" s="49">
        <f t="shared" si="1203"/>
        <v>1</v>
      </c>
      <c r="BH2121" s="49">
        <f t="shared" si="1204"/>
        <v>1</v>
      </c>
      <c r="BI2121" s="49">
        <f t="shared" si="1205"/>
        <v>1</v>
      </c>
      <c r="BJ2121" s="49">
        <f t="shared" si="1206"/>
        <v>1</v>
      </c>
      <c r="BK2121" s="49">
        <f t="shared" si="1207"/>
        <v>1</v>
      </c>
      <c r="BL2121" s="49">
        <f t="shared" si="1208"/>
        <v>1</v>
      </c>
      <c r="BM2121" s="49">
        <f t="shared" si="1209"/>
        <v>1</v>
      </c>
      <c r="BN2121" s="49">
        <f t="shared" si="1210"/>
        <v>1</v>
      </c>
      <c r="BO2121" s="49">
        <f t="shared" si="1211"/>
        <v>1</v>
      </c>
      <c r="BP2121" s="49">
        <f t="shared" si="1212"/>
        <v>1</v>
      </c>
      <c r="BQ2121" s="49">
        <f t="shared" si="1213"/>
        <v>1</v>
      </c>
      <c r="BR2121" s="49">
        <f t="shared" si="1214"/>
        <v>1</v>
      </c>
      <c r="BS2121" s="49">
        <f t="shared" si="1215"/>
        <v>1</v>
      </c>
    </row>
    <row r="2122" spans="2:71">
      <c r="B2122" s="48">
        <f t="shared" si="1216"/>
        <v>1946</v>
      </c>
      <c r="AA2122" s="49">
        <f t="shared" si="1217"/>
        <v>1</v>
      </c>
      <c r="AB2122" s="49">
        <f t="shared" si="1218"/>
        <v>1</v>
      </c>
      <c r="AC2122" s="49">
        <f t="shared" si="1219"/>
        <v>1</v>
      </c>
      <c r="AD2122" s="49">
        <f t="shared" si="1220"/>
        <v>1</v>
      </c>
      <c r="AE2122" s="49">
        <f t="shared" si="1221"/>
        <v>1</v>
      </c>
      <c r="AG2122" s="49">
        <f t="shared" si="1222"/>
        <v>1</v>
      </c>
      <c r="AM2122" s="49">
        <f t="shared" si="1223"/>
        <v>1</v>
      </c>
      <c r="AN2122" s="49">
        <f t="shared" si="1224"/>
        <v>1</v>
      </c>
      <c r="AO2122" s="49">
        <f t="shared" si="1225"/>
        <v>1</v>
      </c>
      <c r="AP2122" s="49">
        <f t="shared" si="1226"/>
        <v>1</v>
      </c>
      <c r="AQ2122" s="49">
        <f t="shared" si="1227"/>
        <v>1</v>
      </c>
      <c r="AS2122" s="49">
        <f t="shared" si="1228"/>
        <v>1</v>
      </c>
      <c r="AU2122" s="49">
        <f t="shared" si="1191"/>
        <v>1</v>
      </c>
      <c r="AV2122" s="49">
        <f t="shared" si="1192"/>
        <v>1</v>
      </c>
      <c r="AW2122" s="49">
        <f t="shared" si="1193"/>
        <v>1</v>
      </c>
      <c r="AX2122" s="49">
        <f t="shared" si="1194"/>
        <v>1</v>
      </c>
      <c r="AY2122" s="49">
        <f t="shared" si="1195"/>
        <v>1</v>
      </c>
      <c r="AZ2122" s="49">
        <f t="shared" si="1196"/>
        <v>1</v>
      </c>
      <c r="BA2122" s="49">
        <f t="shared" si="1197"/>
        <v>1</v>
      </c>
      <c r="BB2122" s="49">
        <f t="shared" si="1198"/>
        <v>1</v>
      </c>
      <c r="BC2122" s="49">
        <f t="shared" si="1199"/>
        <v>1</v>
      </c>
      <c r="BD2122" s="49">
        <f t="shared" si="1200"/>
        <v>1</v>
      </c>
      <c r="BE2122" s="49">
        <f t="shared" si="1201"/>
        <v>1</v>
      </c>
      <c r="BF2122" s="49">
        <f t="shared" si="1202"/>
        <v>1</v>
      </c>
      <c r="BG2122" s="49">
        <f t="shared" si="1203"/>
        <v>1</v>
      </c>
      <c r="BH2122" s="49">
        <f t="shared" si="1204"/>
        <v>1</v>
      </c>
      <c r="BI2122" s="49">
        <f t="shared" si="1205"/>
        <v>1</v>
      </c>
      <c r="BJ2122" s="49">
        <f t="shared" si="1206"/>
        <v>1</v>
      </c>
      <c r="BK2122" s="49">
        <f t="shared" si="1207"/>
        <v>1</v>
      </c>
      <c r="BL2122" s="49">
        <f t="shared" si="1208"/>
        <v>1</v>
      </c>
      <c r="BM2122" s="49">
        <f t="shared" si="1209"/>
        <v>1</v>
      </c>
      <c r="BN2122" s="49">
        <f t="shared" si="1210"/>
        <v>1</v>
      </c>
      <c r="BO2122" s="49">
        <f t="shared" si="1211"/>
        <v>1</v>
      </c>
      <c r="BP2122" s="49">
        <f t="shared" si="1212"/>
        <v>1</v>
      </c>
      <c r="BQ2122" s="49">
        <f t="shared" si="1213"/>
        <v>1</v>
      </c>
      <c r="BR2122" s="49">
        <f t="shared" si="1214"/>
        <v>1</v>
      </c>
      <c r="BS2122" s="49">
        <f t="shared" si="1215"/>
        <v>1</v>
      </c>
    </row>
    <row r="2123" spans="2:71">
      <c r="B2123" s="48">
        <f t="shared" si="1216"/>
        <v>1947</v>
      </c>
      <c r="AA2123" s="49">
        <f t="shared" si="1217"/>
        <v>1</v>
      </c>
      <c r="AB2123" s="49">
        <f t="shared" si="1218"/>
        <v>1</v>
      </c>
      <c r="AC2123" s="49">
        <f t="shared" si="1219"/>
        <v>1</v>
      </c>
      <c r="AD2123" s="49">
        <f t="shared" si="1220"/>
        <v>1</v>
      </c>
      <c r="AE2123" s="49">
        <f t="shared" si="1221"/>
        <v>1</v>
      </c>
      <c r="AG2123" s="49">
        <f t="shared" si="1222"/>
        <v>1</v>
      </c>
      <c r="AM2123" s="49">
        <f t="shared" si="1223"/>
        <v>1</v>
      </c>
      <c r="AN2123" s="49">
        <f t="shared" si="1224"/>
        <v>1</v>
      </c>
      <c r="AO2123" s="49">
        <f t="shared" si="1225"/>
        <v>1</v>
      </c>
      <c r="AP2123" s="49">
        <f t="shared" si="1226"/>
        <v>1</v>
      </c>
      <c r="AQ2123" s="49">
        <f t="shared" si="1227"/>
        <v>1</v>
      </c>
      <c r="AS2123" s="49">
        <f t="shared" si="1228"/>
        <v>1</v>
      </c>
      <c r="AU2123" s="49">
        <f t="shared" si="1191"/>
        <v>1</v>
      </c>
      <c r="AV2123" s="49">
        <f t="shared" si="1192"/>
        <v>1</v>
      </c>
      <c r="AW2123" s="49">
        <f t="shared" si="1193"/>
        <v>1</v>
      </c>
      <c r="AX2123" s="49">
        <f t="shared" si="1194"/>
        <v>1</v>
      </c>
      <c r="AY2123" s="49">
        <f t="shared" si="1195"/>
        <v>1</v>
      </c>
      <c r="AZ2123" s="49">
        <f t="shared" si="1196"/>
        <v>1</v>
      </c>
      <c r="BA2123" s="49">
        <f t="shared" si="1197"/>
        <v>1</v>
      </c>
      <c r="BB2123" s="49">
        <f t="shared" si="1198"/>
        <v>1</v>
      </c>
      <c r="BC2123" s="49">
        <f t="shared" si="1199"/>
        <v>1</v>
      </c>
      <c r="BD2123" s="49">
        <f t="shared" si="1200"/>
        <v>1</v>
      </c>
      <c r="BE2123" s="49">
        <f t="shared" si="1201"/>
        <v>1</v>
      </c>
      <c r="BF2123" s="49">
        <f t="shared" si="1202"/>
        <v>1</v>
      </c>
      <c r="BG2123" s="49">
        <f t="shared" si="1203"/>
        <v>1</v>
      </c>
      <c r="BH2123" s="49">
        <f t="shared" si="1204"/>
        <v>1</v>
      </c>
      <c r="BI2123" s="49">
        <f t="shared" si="1205"/>
        <v>1</v>
      </c>
      <c r="BJ2123" s="49">
        <f t="shared" si="1206"/>
        <v>1</v>
      </c>
      <c r="BK2123" s="49">
        <f t="shared" si="1207"/>
        <v>1</v>
      </c>
      <c r="BL2123" s="49">
        <f t="shared" si="1208"/>
        <v>1</v>
      </c>
      <c r="BM2123" s="49">
        <f t="shared" si="1209"/>
        <v>1</v>
      </c>
      <c r="BN2123" s="49">
        <f t="shared" si="1210"/>
        <v>1</v>
      </c>
      <c r="BO2123" s="49">
        <f t="shared" si="1211"/>
        <v>1</v>
      </c>
      <c r="BP2123" s="49">
        <f t="shared" si="1212"/>
        <v>1</v>
      </c>
      <c r="BQ2123" s="49">
        <f t="shared" si="1213"/>
        <v>1</v>
      </c>
      <c r="BR2123" s="49">
        <f t="shared" si="1214"/>
        <v>1</v>
      </c>
      <c r="BS2123" s="49">
        <f t="shared" si="1215"/>
        <v>1</v>
      </c>
    </row>
    <row r="2124" spans="2:71">
      <c r="B2124" s="48">
        <f t="shared" si="1216"/>
        <v>1948</v>
      </c>
      <c r="AA2124" s="49">
        <f t="shared" si="1217"/>
        <v>1</v>
      </c>
      <c r="AB2124" s="49">
        <f t="shared" si="1218"/>
        <v>1</v>
      </c>
      <c r="AC2124" s="49">
        <f t="shared" si="1219"/>
        <v>1</v>
      </c>
      <c r="AD2124" s="49">
        <f t="shared" si="1220"/>
        <v>1</v>
      </c>
      <c r="AE2124" s="49">
        <f t="shared" si="1221"/>
        <v>1</v>
      </c>
      <c r="AG2124" s="49">
        <f t="shared" si="1222"/>
        <v>1</v>
      </c>
      <c r="AM2124" s="49">
        <f t="shared" si="1223"/>
        <v>1</v>
      </c>
      <c r="AN2124" s="49">
        <f t="shared" si="1224"/>
        <v>1</v>
      </c>
      <c r="AO2124" s="49">
        <f t="shared" si="1225"/>
        <v>1</v>
      </c>
      <c r="AP2124" s="49">
        <f t="shared" si="1226"/>
        <v>1</v>
      </c>
      <c r="AQ2124" s="49">
        <f t="shared" si="1227"/>
        <v>1</v>
      </c>
      <c r="AS2124" s="49">
        <f t="shared" si="1228"/>
        <v>1</v>
      </c>
      <c r="AU2124" s="49">
        <f t="shared" si="1191"/>
        <v>1</v>
      </c>
      <c r="AV2124" s="49">
        <f t="shared" si="1192"/>
        <v>1</v>
      </c>
      <c r="AW2124" s="49">
        <f t="shared" si="1193"/>
        <v>1</v>
      </c>
      <c r="AX2124" s="49">
        <f t="shared" si="1194"/>
        <v>1</v>
      </c>
      <c r="AY2124" s="49">
        <f t="shared" si="1195"/>
        <v>1</v>
      </c>
      <c r="AZ2124" s="49">
        <f t="shared" si="1196"/>
        <v>1</v>
      </c>
      <c r="BA2124" s="49">
        <f t="shared" si="1197"/>
        <v>1</v>
      </c>
      <c r="BB2124" s="49">
        <f t="shared" si="1198"/>
        <v>1</v>
      </c>
      <c r="BC2124" s="49">
        <f t="shared" si="1199"/>
        <v>1</v>
      </c>
      <c r="BD2124" s="49">
        <f t="shared" si="1200"/>
        <v>1</v>
      </c>
      <c r="BE2124" s="49">
        <f t="shared" si="1201"/>
        <v>1</v>
      </c>
      <c r="BF2124" s="49">
        <f t="shared" si="1202"/>
        <v>1</v>
      </c>
      <c r="BG2124" s="49">
        <f t="shared" si="1203"/>
        <v>1</v>
      </c>
      <c r="BH2124" s="49">
        <f t="shared" si="1204"/>
        <v>1</v>
      </c>
      <c r="BI2124" s="49">
        <f t="shared" si="1205"/>
        <v>1</v>
      </c>
      <c r="BJ2124" s="49">
        <f t="shared" si="1206"/>
        <v>1</v>
      </c>
      <c r="BK2124" s="49">
        <f t="shared" si="1207"/>
        <v>1</v>
      </c>
      <c r="BL2124" s="49">
        <f t="shared" si="1208"/>
        <v>1</v>
      </c>
      <c r="BM2124" s="49">
        <f t="shared" si="1209"/>
        <v>1</v>
      </c>
      <c r="BN2124" s="49">
        <f t="shared" si="1210"/>
        <v>1</v>
      </c>
      <c r="BO2124" s="49">
        <f t="shared" si="1211"/>
        <v>1</v>
      </c>
      <c r="BP2124" s="49">
        <f t="shared" si="1212"/>
        <v>1</v>
      </c>
      <c r="BQ2124" s="49">
        <f t="shared" si="1213"/>
        <v>1</v>
      </c>
      <c r="BR2124" s="49">
        <f t="shared" si="1214"/>
        <v>1</v>
      </c>
      <c r="BS2124" s="49">
        <f t="shared" si="1215"/>
        <v>1</v>
      </c>
    </row>
    <row r="2125" spans="2:71">
      <c r="B2125" s="48">
        <f t="shared" si="1216"/>
        <v>1949</v>
      </c>
      <c r="AA2125" s="49">
        <f t="shared" si="1217"/>
        <v>1</v>
      </c>
      <c r="AB2125" s="49">
        <f t="shared" si="1218"/>
        <v>1</v>
      </c>
      <c r="AC2125" s="49">
        <f t="shared" si="1219"/>
        <v>1</v>
      </c>
      <c r="AD2125" s="49">
        <f t="shared" si="1220"/>
        <v>1</v>
      </c>
      <c r="AE2125" s="49">
        <f t="shared" si="1221"/>
        <v>1</v>
      </c>
      <c r="AG2125" s="49">
        <f t="shared" si="1222"/>
        <v>1</v>
      </c>
      <c r="AM2125" s="49">
        <f t="shared" si="1223"/>
        <v>1</v>
      </c>
      <c r="AN2125" s="49">
        <f t="shared" si="1224"/>
        <v>1</v>
      </c>
      <c r="AO2125" s="49">
        <f t="shared" si="1225"/>
        <v>1</v>
      </c>
      <c r="AP2125" s="49">
        <f t="shared" si="1226"/>
        <v>1</v>
      </c>
      <c r="AQ2125" s="49">
        <f t="shared" si="1227"/>
        <v>1</v>
      </c>
      <c r="AS2125" s="49">
        <f t="shared" si="1228"/>
        <v>1</v>
      </c>
      <c r="AU2125" s="49">
        <f t="shared" si="1191"/>
        <v>1</v>
      </c>
      <c r="AV2125" s="49">
        <f t="shared" si="1192"/>
        <v>1</v>
      </c>
      <c r="AW2125" s="49">
        <f t="shared" si="1193"/>
        <v>1</v>
      </c>
      <c r="AX2125" s="49">
        <f t="shared" si="1194"/>
        <v>1</v>
      </c>
      <c r="AY2125" s="49">
        <f t="shared" si="1195"/>
        <v>1</v>
      </c>
      <c r="AZ2125" s="49">
        <f t="shared" si="1196"/>
        <v>1</v>
      </c>
      <c r="BA2125" s="49">
        <f t="shared" si="1197"/>
        <v>1</v>
      </c>
      <c r="BB2125" s="49">
        <f t="shared" si="1198"/>
        <v>1</v>
      </c>
      <c r="BC2125" s="49">
        <f t="shared" si="1199"/>
        <v>1</v>
      </c>
      <c r="BD2125" s="49">
        <f t="shared" si="1200"/>
        <v>1</v>
      </c>
      <c r="BE2125" s="49">
        <f t="shared" si="1201"/>
        <v>1</v>
      </c>
      <c r="BF2125" s="49">
        <f t="shared" si="1202"/>
        <v>1</v>
      </c>
      <c r="BG2125" s="49">
        <f t="shared" si="1203"/>
        <v>1</v>
      </c>
      <c r="BH2125" s="49">
        <f t="shared" si="1204"/>
        <v>1</v>
      </c>
      <c r="BI2125" s="49">
        <f t="shared" si="1205"/>
        <v>1</v>
      </c>
      <c r="BJ2125" s="49">
        <f t="shared" si="1206"/>
        <v>1</v>
      </c>
      <c r="BK2125" s="49">
        <f t="shared" si="1207"/>
        <v>1</v>
      </c>
      <c r="BL2125" s="49">
        <f t="shared" si="1208"/>
        <v>1</v>
      </c>
      <c r="BM2125" s="49">
        <f t="shared" si="1209"/>
        <v>1</v>
      </c>
      <c r="BN2125" s="49">
        <f t="shared" si="1210"/>
        <v>1</v>
      </c>
      <c r="BO2125" s="49">
        <f t="shared" si="1211"/>
        <v>1</v>
      </c>
      <c r="BP2125" s="49">
        <f t="shared" si="1212"/>
        <v>1</v>
      </c>
      <c r="BQ2125" s="49">
        <f t="shared" si="1213"/>
        <v>1</v>
      </c>
      <c r="BR2125" s="49">
        <f t="shared" si="1214"/>
        <v>1</v>
      </c>
      <c r="BS2125" s="49">
        <f t="shared" si="1215"/>
        <v>1</v>
      </c>
    </row>
    <row r="2126" spans="2:71">
      <c r="B2126" s="48">
        <f t="shared" si="1216"/>
        <v>1950</v>
      </c>
      <c r="AA2126" s="49">
        <f t="shared" si="1217"/>
        <v>1</v>
      </c>
      <c r="AB2126" s="49">
        <f t="shared" si="1218"/>
        <v>1</v>
      </c>
      <c r="AC2126" s="49">
        <f t="shared" si="1219"/>
        <v>1</v>
      </c>
      <c r="AD2126" s="49">
        <f t="shared" si="1220"/>
        <v>1</v>
      </c>
      <c r="AE2126" s="49">
        <f t="shared" si="1221"/>
        <v>1</v>
      </c>
      <c r="AG2126" s="49">
        <f t="shared" si="1222"/>
        <v>1</v>
      </c>
      <c r="AM2126" s="49">
        <f t="shared" si="1223"/>
        <v>1</v>
      </c>
      <c r="AN2126" s="49">
        <f t="shared" si="1224"/>
        <v>1</v>
      </c>
      <c r="AO2126" s="49">
        <f t="shared" si="1225"/>
        <v>1</v>
      </c>
      <c r="AP2126" s="49">
        <f t="shared" si="1226"/>
        <v>1</v>
      </c>
      <c r="AQ2126" s="49">
        <f t="shared" si="1227"/>
        <v>1</v>
      </c>
      <c r="AS2126" s="49">
        <f t="shared" si="1228"/>
        <v>1</v>
      </c>
      <c r="AU2126" s="49">
        <f t="shared" si="1191"/>
        <v>1</v>
      </c>
      <c r="AV2126" s="49">
        <f t="shared" si="1192"/>
        <v>1</v>
      </c>
      <c r="AW2126" s="49">
        <f t="shared" si="1193"/>
        <v>1</v>
      </c>
      <c r="AX2126" s="49">
        <f t="shared" si="1194"/>
        <v>1</v>
      </c>
      <c r="AY2126" s="49">
        <f t="shared" si="1195"/>
        <v>1</v>
      </c>
      <c r="AZ2126" s="49">
        <f t="shared" si="1196"/>
        <v>1</v>
      </c>
      <c r="BA2126" s="49">
        <f t="shared" si="1197"/>
        <v>1</v>
      </c>
      <c r="BB2126" s="49">
        <f t="shared" si="1198"/>
        <v>1</v>
      </c>
      <c r="BC2126" s="49">
        <f t="shared" si="1199"/>
        <v>1</v>
      </c>
      <c r="BD2126" s="49">
        <f t="shared" si="1200"/>
        <v>1</v>
      </c>
      <c r="BE2126" s="49">
        <f t="shared" si="1201"/>
        <v>1</v>
      </c>
      <c r="BF2126" s="49">
        <f t="shared" si="1202"/>
        <v>1</v>
      </c>
      <c r="BG2126" s="49">
        <f t="shared" si="1203"/>
        <v>1</v>
      </c>
      <c r="BH2126" s="49">
        <f t="shared" si="1204"/>
        <v>1</v>
      </c>
      <c r="BI2126" s="49">
        <f t="shared" si="1205"/>
        <v>1</v>
      </c>
      <c r="BJ2126" s="49">
        <f t="shared" si="1206"/>
        <v>1</v>
      </c>
      <c r="BK2126" s="49">
        <f t="shared" si="1207"/>
        <v>1</v>
      </c>
      <c r="BL2126" s="49">
        <f t="shared" si="1208"/>
        <v>1</v>
      </c>
      <c r="BM2126" s="49">
        <f t="shared" si="1209"/>
        <v>1</v>
      </c>
      <c r="BN2126" s="49">
        <f t="shared" si="1210"/>
        <v>1</v>
      </c>
      <c r="BO2126" s="49">
        <f t="shared" si="1211"/>
        <v>1</v>
      </c>
      <c r="BP2126" s="49">
        <f t="shared" si="1212"/>
        <v>1</v>
      </c>
      <c r="BQ2126" s="49">
        <f t="shared" si="1213"/>
        <v>1</v>
      </c>
      <c r="BR2126" s="49">
        <f t="shared" si="1214"/>
        <v>1</v>
      </c>
      <c r="BS2126" s="49">
        <f t="shared" si="1215"/>
        <v>1</v>
      </c>
    </row>
    <row r="2127" spans="2:71">
      <c r="B2127" s="48">
        <f t="shared" si="1216"/>
        <v>1951</v>
      </c>
      <c r="AA2127" s="49">
        <f t="shared" si="1217"/>
        <v>1</v>
      </c>
      <c r="AB2127" s="49">
        <f t="shared" si="1218"/>
        <v>1</v>
      </c>
      <c r="AC2127" s="49">
        <f t="shared" si="1219"/>
        <v>1</v>
      </c>
      <c r="AD2127" s="49">
        <f t="shared" si="1220"/>
        <v>1</v>
      </c>
      <c r="AE2127" s="49">
        <f t="shared" si="1221"/>
        <v>1</v>
      </c>
      <c r="AG2127" s="49">
        <f t="shared" si="1222"/>
        <v>1</v>
      </c>
      <c r="AM2127" s="49">
        <f t="shared" si="1223"/>
        <v>1</v>
      </c>
      <c r="AN2127" s="49">
        <f t="shared" si="1224"/>
        <v>1</v>
      </c>
      <c r="AO2127" s="49">
        <f t="shared" si="1225"/>
        <v>1</v>
      </c>
      <c r="AP2127" s="49">
        <f t="shared" si="1226"/>
        <v>1</v>
      </c>
      <c r="AQ2127" s="49">
        <f t="shared" si="1227"/>
        <v>1</v>
      </c>
      <c r="AS2127" s="49">
        <f t="shared" si="1228"/>
        <v>1</v>
      </c>
      <c r="AU2127" s="49">
        <f t="shared" ref="AU2127:AU2190" si="1229">IF($B2127&lt;=AU$85, 1, IF($B2127&lt;=AU$86,  1/(1/AU2126+1/(AU626/AU$84)), NA()))</f>
        <v>1</v>
      </c>
      <c r="AV2127" s="49">
        <f t="shared" si="1192"/>
        <v>1</v>
      </c>
      <c r="AW2127" s="49">
        <f t="shared" si="1193"/>
        <v>1</v>
      </c>
      <c r="AX2127" s="49">
        <f t="shared" si="1194"/>
        <v>1</v>
      </c>
      <c r="AY2127" s="49">
        <f t="shared" si="1195"/>
        <v>1</v>
      </c>
      <c r="AZ2127" s="49">
        <f t="shared" si="1196"/>
        <v>1</v>
      </c>
      <c r="BA2127" s="49">
        <f t="shared" si="1197"/>
        <v>1</v>
      </c>
      <c r="BB2127" s="49">
        <f t="shared" si="1198"/>
        <v>1</v>
      </c>
      <c r="BC2127" s="49">
        <f t="shared" si="1199"/>
        <v>1</v>
      </c>
      <c r="BD2127" s="49">
        <f t="shared" si="1200"/>
        <v>1</v>
      </c>
      <c r="BE2127" s="49">
        <f t="shared" si="1201"/>
        <v>1</v>
      </c>
      <c r="BF2127" s="49">
        <f t="shared" si="1202"/>
        <v>1</v>
      </c>
      <c r="BG2127" s="49">
        <f t="shared" si="1203"/>
        <v>1</v>
      </c>
      <c r="BH2127" s="49">
        <f t="shared" si="1204"/>
        <v>1</v>
      </c>
      <c r="BI2127" s="49">
        <f t="shared" si="1205"/>
        <v>1</v>
      </c>
      <c r="BJ2127" s="49">
        <f t="shared" si="1206"/>
        <v>1</v>
      </c>
      <c r="BK2127" s="49">
        <f t="shared" si="1207"/>
        <v>1</v>
      </c>
      <c r="BL2127" s="49">
        <f t="shared" si="1208"/>
        <v>1</v>
      </c>
      <c r="BM2127" s="49">
        <f t="shared" si="1209"/>
        <v>1</v>
      </c>
      <c r="BN2127" s="49">
        <f t="shared" si="1210"/>
        <v>1</v>
      </c>
      <c r="BO2127" s="49">
        <f t="shared" si="1211"/>
        <v>1</v>
      </c>
      <c r="BP2127" s="49">
        <f t="shared" si="1212"/>
        <v>1</v>
      </c>
      <c r="BQ2127" s="49">
        <f t="shared" si="1213"/>
        <v>1</v>
      </c>
      <c r="BR2127" s="49">
        <f t="shared" si="1214"/>
        <v>1</v>
      </c>
      <c r="BS2127" s="49">
        <f t="shared" si="1215"/>
        <v>1</v>
      </c>
    </row>
    <row r="2128" spans="2:71">
      <c r="B2128" s="48">
        <f t="shared" si="1216"/>
        <v>1952</v>
      </c>
      <c r="AA2128" s="49">
        <f t="shared" si="1217"/>
        <v>1</v>
      </c>
      <c r="AB2128" s="49">
        <f t="shared" si="1218"/>
        <v>1</v>
      </c>
      <c r="AC2128" s="49">
        <f t="shared" si="1219"/>
        <v>1</v>
      </c>
      <c r="AD2128" s="49">
        <f t="shared" si="1220"/>
        <v>1</v>
      </c>
      <c r="AE2128" s="49">
        <f t="shared" si="1221"/>
        <v>1</v>
      </c>
      <c r="AG2128" s="49">
        <f t="shared" si="1222"/>
        <v>1</v>
      </c>
      <c r="AM2128" s="49">
        <f t="shared" si="1223"/>
        <v>1</v>
      </c>
      <c r="AN2128" s="49">
        <f t="shared" si="1224"/>
        <v>1</v>
      </c>
      <c r="AO2128" s="49">
        <f t="shared" si="1225"/>
        <v>1</v>
      </c>
      <c r="AP2128" s="49">
        <f t="shared" si="1226"/>
        <v>1</v>
      </c>
      <c r="AQ2128" s="49">
        <f t="shared" si="1227"/>
        <v>1</v>
      </c>
      <c r="AS2128" s="49">
        <f t="shared" si="1228"/>
        <v>1</v>
      </c>
      <c r="AU2128" s="49">
        <f t="shared" si="1229"/>
        <v>1</v>
      </c>
      <c r="AV2128" s="49">
        <f t="shared" si="1192"/>
        <v>1</v>
      </c>
      <c r="AW2128" s="49">
        <f t="shared" si="1193"/>
        <v>1</v>
      </c>
      <c r="AX2128" s="49">
        <f t="shared" si="1194"/>
        <v>1</v>
      </c>
      <c r="AY2128" s="49">
        <f t="shared" si="1195"/>
        <v>1</v>
      </c>
      <c r="AZ2128" s="49">
        <f t="shared" si="1196"/>
        <v>1</v>
      </c>
      <c r="BA2128" s="49">
        <f t="shared" si="1197"/>
        <v>1</v>
      </c>
      <c r="BB2128" s="49">
        <f t="shared" si="1198"/>
        <v>1</v>
      </c>
      <c r="BC2128" s="49">
        <f t="shared" si="1199"/>
        <v>1</v>
      </c>
      <c r="BD2128" s="49">
        <f t="shared" si="1200"/>
        <v>1</v>
      </c>
      <c r="BE2128" s="49">
        <f t="shared" si="1201"/>
        <v>1</v>
      </c>
      <c r="BF2128" s="49">
        <f t="shared" si="1202"/>
        <v>1</v>
      </c>
      <c r="BG2128" s="49">
        <f t="shared" si="1203"/>
        <v>1</v>
      </c>
      <c r="BH2128" s="49">
        <f t="shared" si="1204"/>
        <v>1</v>
      </c>
      <c r="BI2128" s="49">
        <f t="shared" si="1205"/>
        <v>1</v>
      </c>
      <c r="BJ2128" s="49">
        <f t="shared" si="1206"/>
        <v>1</v>
      </c>
      <c r="BK2128" s="49">
        <f t="shared" si="1207"/>
        <v>1</v>
      </c>
      <c r="BL2128" s="49">
        <f t="shared" si="1208"/>
        <v>1</v>
      </c>
      <c r="BM2128" s="49">
        <f t="shared" si="1209"/>
        <v>1</v>
      </c>
      <c r="BN2128" s="49">
        <f t="shared" si="1210"/>
        <v>1</v>
      </c>
      <c r="BO2128" s="49">
        <f t="shared" si="1211"/>
        <v>1</v>
      </c>
      <c r="BP2128" s="49">
        <f t="shared" si="1212"/>
        <v>1</v>
      </c>
      <c r="BQ2128" s="49">
        <f t="shared" si="1213"/>
        <v>1</v>
      </c>
      <c r="BR2128" s="49">
        <f t="shared" si="1214"/>
        <v>1</v>
      </c>
      <c r="BS2128" s="49">
        <f t="shared" si="1215"/>
        <v>1</v>
      </c>
    </row>
    <row r="2129" spans="2:71">
      <c r="B2129" s="48">
        <f t="shared" si="1216"/>
        <v>1953</v>
      </c>
      <c r="AA2129" s="49">
        <f t="shared" si="1217"/>
        <v>1</v>
      </c>
      <c r="AB2129" s="49">
        <f t="shared" si="1218"/>
        <v>1</v>
      </c>
      <c r="AC2129" s="49">
        <f t="shared" si="1219"/>
        <v>1</v>
      </c>
      <c r="AD2129" s="49">
        <f t="shared" si="1220"/>
        <v>1</v>
      </c>
      <c r="AE2129" s="49">
        <f t="shared" si="1221"/>
        <v>1</v>
      </c>
      <c r="AG2129" s="49">
        <f t="shared" si="1222"/>
        <v>1</v>
      </c>
      <c r="AM2129" s="49">
        <f t="shared" si="1223"/>
        <v>1</v>
      </c>
      <c r="AN2129" s="49">
        <f t="shared" si="1224"/>
        <v>1</v>
      </c>
      <c r="AO2129" s="49">
        <f t="shared" si="1225"/>
        <v>1</v>
      </c>
      <c r="AP2129" s="49">
        <f t="shared" si="1226"/>
        <v>1</v>
      </c>
      <c r="AQ2129" s="49">
        <f t="shared" si="1227"/>
        <v>1</v>
      </c>
      <c r="AS2129" s="49">
        <f t="shared" si="1228"/>
        <v>1</v>
      </c>
      <c r="AU2129" s="49">
        <f t="shared" si="1229"/>
        <v>1</v>
      </c>
      <c r="AV2129" s="49">
        <f t="shared" si="1192"/>
        <v>1</v>
      </c>
      <c r="AW2129" s="49">
        <f t="shared" si="1193"/>
        <v>1</v>
      </c>
      <c r="AX2129" s="49">
        <f t="shared" si="1194"/>
        <v>1</v>
      </c>
      <c r="AY2129" s="49">
        <f t="shared" si="1195"/>
        <v>1</v>
      </c>
      <c r="AZ2129" s="49">
        <f t="shared" si="1196"/>
        <v>1</v>
      </c>
      <c r="BA2129" s="49">
        <f t="shared" si="1197"/>
        <v>1</v>
      </c>
      <c r="BB2129" s="49">
        <f t="shared" si="1198"/>
        <v>1</v>
      </c>
      <c r="BC2129" s="49">
        <f t="shared" si="1199"/>
        <v>1</v>
      </c>
      <c r="BD2129" s="49">
        <f t="shared" si="1200"/>
        <v>1</v>
      </c>
      <c r="BE2129" s="49">
        <f t="shared" si="1201"/>
        <v>1</v>
      </c>
      <c r="BF2129" s="49">
        <f t="shared" si="1202"/>
        <v>1</v>
      </c>
      <c r="BG2129" s="49">
        <f t="shared" si="1203"/>
        <v>1</v>
      </c>
      <c r="BH2129" s="49">
        <f t="shared" si="1204"/>
        <v>1</v>
      </c>
      <c r="BI2129" s="49">
        <f t="shared" si="1205"/>
        <v>1</v>
      </c>
      <c r="BJ2129" s="49">
        <f t="shared" si="1206"/>
        <v>1</v>
      </c>
      <c r="BK2129" s="49">
        <f t="shared" si="1207"/>
        <v>1</v>
      </c>
      <c r="BL2129" s="49">
        <f t="shared" si="1208"/>
        <v>1</v>
      </c>
      <c r="BM2129" s="49">
        <f t="shared" si="1209"/>
        <v>1</v>
      </c>
      <c r="BN2129" s="49">
        <f t="shared" si="1210"/>
        <v>1</v>
      </c>
      <c r="BO2129" s="49">
        <f t="shared" si="1211"/>
        <v>1</v>
      </c>
      <c r="BP2129" s="49">
        <f t="shared" si="1212"/>
        <v>1</v>
      </c>
      <c r="BQ2129" s="49">
        <f t="shared" si="1213"/>
        <v>1</v>
      </c>
      <c r="BR2129" s="49">
        <f t="shared" si="1214"/>
        <v>1</v>
      </c>
      <c r="BS2129" s="49">
        <f t="shared" si="1215"/>
        <v>1</v>
      </c>
    </row>
    <row r="2130" spans="2:71">
      <c r="B2130" s="48">
        <f t="shared" si="1216"/>
        <v>1954</v>
      </c>
      <c r="AA2130" s="49">
        <f t="shared" si="1217"/>
        <v>1</v>
      </c>
      <c r="AB2130" s="49">
        <f t="shared" si="1218"/>
        <v>1</v>
      </c>
      <c r="AC2130" s="49">
        <f t="shared" si="1219"/>
        <v>1</v>
      </c>
      <c r="AD2130" s="49">
        <f t="shared" si="1220"/>
        <v>1</v>
      </c>
      <c r="AE2130" s="49">
        <f t="shared" si="1221"/>
        <v>1</v>
      </c>
      <c r="AG2130" s="49">
        <f t="shared" si="1222"/>
        <v>1</v>
      </c>
      <c r="AM2130" s="49">
        <f t="shared" si="1223"/>
        <v>1</v>
      </c>
      <c r="AN2130" s="49">
        <f t="shared" si="1224"/>
        <v>1</v>
      </c>
      <c r="AO2130" s="49">
        <f t="shared" si="1225"/>
        <v>1</v>
      </c>
      <c r="AP2130" s="49">
        <f t="shared" si="1226"/>
        <v>1</v>
      </c>
      <c r="AQ2130" s="49">
        <f t="shared" si="1227"/>
        <v>1</v>
      </c>
      <c r="AS2130" s="49">
        <f t="shared" si="1228"/>
        <v>1</v>
      </c>
      <c r="AU2130" s="49">
        <f t="shared" si="1229"/>
        <v>1</v>
      </c>
      <c r="AV2130" s="49">
        <f t="shared" si="1192"/>
        <v>1</v>
      </c>
      <c r="AW2130" s="49">
        <f t="shared" si="1193"/>
        <v>1</v>
      </c>
      <c r="AX2130" s="49">
        <f t="shared" si="1194"/>
        <v>1</v>
      </c>
      <c r="AY2130" s="49">
        <f t="shared" si="1195"/>
        <v>1</v>
      </c>
      <c r="AZ2130" s="49">
        <f t="shared" si="1196"/>
        <v>1</v>
      </c>
      <c r="BA2130" s="49">
        <f t="shared" si="1197"/>
        <v>1</v>
      </c>
      <c r="BB2130" s="49">
        <f t="shared" si="1198"/>
        <v>1</v>
      </c>
      <c r="BC2130" s="49">
        <f t="shared" si="1199"/>
        <v>1</v>
      </c>
      <c r="BD2130" s="49">
        <f t="shared" si="1200"/>
        <v>1</v>
      </c>
      <c r="BE2130" s="49">
        <f t="shared" si="1201"/>
        <v>1</v>
      </c>
      <c r="BF2130" s="49">
        <f t="shared" si="1202"/>
        <v>1</v>
      </c>
      <c r="BG2130" s="49">
        <f t="shared" si="1203"/>
        <v>1</v>
      </c>
      <c r="BH2130" s="49">
        <f t="shared" si="1204"/>
        <v>1</v>
      </c>
      <c r="BI2130" s="49">
        <f t="shared" si="1205"/>
        <v>1</v>
      </c>
      <c r="BJ2130" s="49">
        <f t="shared" si="1206"/>
        <v>1</v>
      </c>
      <c r="BK2130" s="49">
        <f t="shared" si="1207"/>
        <v>1</v>
      </c>
      <c r="BL2130" s="49">
        <f t="shared" si="1208"/>
        <v>1</v>
      </c>
      <c r="BM2130" s="49">
        <f t="shared" si="1209"/>
        <v>1</v>
      </c>
      <c r="BN2130" s="49">
        <f t="shared" si="1210"/>
        <v>1</v>
      </c>
      <c r="BO2130" s="49">
        <f t="shared" si="1211"/>
        <v>1</v>
      </c>
      <c r="BP2130" s="49">
        <f t="shared" si="1212"/>
        <v>1</v>
      </c>
      <c r="BQ2130" s="49">
        <f t="shared" si="1213"/>
        <v>1</v>
      </c>
      <c r="BR2130" s="49">
        <f t="shared" si="1214"/>
        <v>1</v>
      </c>
      <c r="BS2130" s="49">
        <f t="shared" si="1215"/>
        <v>1</v>
      </c>
    </row>
    <row r="2131" spans="2:71">
      <c r="B2131" s="48">
        <f t="shared" si="1216"/>
        <v>1955</v>
      </c>
      <c r="AA2131" s="49">
        <f t="shared" si="1217"/>
        <v>1</v>
      </c>
      <c r="AB2131" s="49">
        <f t="shared" si="1218"/>
        <v>1</v>
      </c>
      <c r="AC2131" s="49">
        <f t="shared" si="1219"/>
        <v>1</v>
      </c>
      <c r="AD2131" s="49">
        <f t="shared" si="1220"/>
        <v>1</v>
      </c>
      <c r="AE2131" s="49">
        <f t="shared" si="1221"/>
        <v>1</v>
      </c>
      <c r="AG2131" s="49">
        <f t="shared" si="1222"/>
        <v>1</v>
      </c>
      <c r="AM2131" s="49">
        <f t="shared" si="1223"/>
        <v>1</v>
      </c>
      <c r="AN2131" s="49">
        <f t="shared" si="1224"/>
        <v>1</v>
      </c>
      <c r="AO2131" s="49">
        <f t="shared" si="1225"/>
        <v>1</v>
      </c>
      <c r="AP2131" s="49">
        <f t="shared" si="1226"/>
        <v>1</v>
      </c>
      <c r="AQ2131" s="49">
        <f t="shared" si="1227"/>
        <v>1</v>
      </c>
      <c r="AS2131" s="49">
        <f t="shared" si="1228"/>
        <v>1</v>
      </c>
      <c r="AU2131" s="49">
        <f t="shared" si="1229"/>
        <v>1</v>
      </c>
      <c r="AV2131" s="49">
        <f t="shared" si="1192"/>
        <v>1</v>
      </c>
      <c r="AW2131" s="49">
        <f t="shared" si="1193"/>
        <v>1</v>
      </c>
      <c r="AX2131" s="49">
        <f t="shared" si="1194"/>
        <v>1</v>
      </c>
      <c r="AY2131" s="49">
        <f t="shared" si="1195"/>
        <v>1</v>
      </c>
      <c r="AZ2131" s="49">
        <f t="shared" si="1196"/>
        <v>1</v>
      </c>
      <c r="BA2131" s="49">
        <f t="shared" si="1197"/>
        <v>1</v>
      </c>
      <c r="BB2131" s="49">
        <f t="shared" si="1198"/>
        <v>1</v>
      </c>
      <c r="BC2131" s="49">
        <f t="shared" si="1199"/>
        <v>1</v>
      </c>
      <c r="BD2131" s="49">
        <f t="shared" si="1200"/>
        <v>1</v>
      </c>
      <c r="BE2131" s="49">
        <f t="shared" si="1201"/>
        <v>1</v>
      </c>
      <c r="BF2131" s="49">
        <f t="shared" si="1202"/>
        <v>1</v>
      </c>
      <c r="BG2131" s="49">
        <f t="shared" si="1203"/>
        <v>1</v>
      </c>
      <c r="BH2131" s="49">
        <f t="shared" si="1204"/>
        <v>1</v>
      </c>
      <c r="BI2131" s="49">
        <f t="shared" si="1205"/>
        <v>1</v>
      </c>
      <c r="BJ2131" s="49">
        <f t="shared" si="1206"/>
        <v>1</v>
      </c>
      <c r="BK2131" s="49">
        <f t="shared" si="1207"/>
        <v>1</v>
      </c>
      <c r="BL2131" s="49">
        <f t="shared" si="1208"/>
        <v>1</v>
      </c>
      <c r="BM2131" s="49">
        <f t="shared" si="1209"/>
        <v>1</v>
      </c>
      <c r="BN2131" s="49">
        <f t="shared" si="1210"/>
        <v>1</v>
      </c>
      <c r="BO2131" s="49">
        <f t="shared" si="1211"/>
        <v>1</v>
      </c>
      <c r="BP2131" s="49">
        <f t="shared" si="1212"/>
        <v>1</v>
      </c>
      <c r="BQ2131" s="49">
        <f t="shared" si="1213"/>
        <v>1</v>
      </c>
      <c r="BR2131" s="49">
        <f t="shared" si="1214"/>
        <v>1</v>
      </c>
      <c r="BS2131" s="49">
        <f t="shared" si="1215"/>
        <v>1</v>
      </c>
    </row>
    <row r="2132" spans="2:71">
      <c r="B2132" s="48">
        <f t="shared" si="1216"/>
        <v>1956</v>
      </c>
      <c r="AA2132" s="49">
        <f t="shared" si="1217"/>
        <v>1</v>
      </c>
      <c r="AB2132" s="49">
        <f t="shared" si="1218"/>
        <v>1</v>
      </c>
      <c r="AC2132" s="49">
        <f t="shared" si="1219"/>
        <v>1</v>
      </c>
      <c r="AD2132" s="49">
        <f t="shared" si="1220"/>
        <v>1</v>
      </c>
      <c r="AE2132" s="49">
        <f t="shared" si="1221"/>
        <v>1</v>
      </c>
      <c r="AG2132" s="49">
        <f t="shared" si="1222"/>
        <v>1</v>
      </c>
      <c r="AM2132" s="49">
        <f t="shared" si="1223"/>
        <v>1</v>
      </c>
      <c r="AN2132" s="49">
        <f t="shared" si="1224"/>
        <v>1</v>
      </c>
      <c r="AO2132" s="49">
        <f t="shared" si="1225"/>
        <v>1</v>
      </c>
      <c r="AP2132" s="49">
        <f t="shared" si="1226"/>
        <v>1</v>
      </c>
      <c r="AQ2132" s="49">
        <f t="shared" si="1227"/>
        <v>1</v>
      </c>
      <c r="AS2132" s="49">
        <f t="shared" si="1228"/>
        <v>1</v>
      </c>
      <c r="AU2132" s="49">
        <f t="shared" si="1229"/>
        <v>1</v>
      </c>
      <c r="AV2132" s="49">
        <f t="shared" si="1192"/>
        <v>1</v>
      </c>
      <c r="AW2132" s="49">
        <f t="shared" si="1193"/>
        <v>1</v>
      </c>
      <c r="AX2132" s="49">
        <f t="shared" si="1194"/>
        <v>1</v>
      </c>
      <c r="AY2132" s="49">
        <f t="shared" si="1195"/>
        <v>1</v>
      </c>
      <c r="AZ2132" s="49">
        <f t="shared" si="1196"/>
        <v>1</v>
      </c>
      <c r="BA2132" s="49">
        <f t="shared" si="1197"/>
        <v>1</v>
      </c>
      <c r="BB2132" s="49">
        <f t="shared" si="1198"/>
        <v>1</v>
      </c>
      <c r="BC2132" s="49">
        <f t="shared" si="1199"/>
        <v>1</v>
      </c>
      <c r="BD2132" s="49">
        <f t="shared" si="1200"/>
        <v>1</v>
      </c>
      <c r="BE2132" s="49">
        <f t="shared" si="1201"/>
        <v>1</v>
      </c>
      <c r="BF2132" s="49">
        <f t="shared" si="1202"/>
        <v>1</v>
      </c>
      <c r="BG2132" s="49">
        <f t="shared" si="1203"/>
        <v>1</v>
      </c>
      <c r="BH2132" s="49">
        <f t="shared" si="1204"/>
        <v>1</v>
      </c>
      <c r="BI2132" s="49">
        <f t="shared" si="1205"/>
        <v>1</v>
      </c>
      <c r="BJ2132" s="49">
        <f t="shared" si="1206"/>
        <v>1</v>
      </c>
      <c r="BK2132" s="49">
        <f t="shared" si="1207"/>
        <v>1</v>
      </c>
      <c r="BL2132" s="49">
        <f t="shared" si="1208"/>
        <v>1</v>
      </c>
      <c r="BM2132" s="49">
        <f t="shared" si="1209"/>
        <v>1</v>
      </c>
      <c r="BN2132" s="49">
        <f t="shared" si="1210"/>
        <v>1</v>
      </c>
      <c r="BO2132" s="49">
        <f t="shared" si="1211"/>
        <v>1</v>
      </c>
      <c r="BP2132" s="49">
        <f t="shared" si="1212"/>
        <v>1</v>
      </c>
      <c r="BQ2132" s="49">
        <f t="shared" si="1213"/>
        <v>1</v>
      </c>
      <c r="BR2132" s="49">
        <f t="shared" si="1214"/>
        <v>1</v>
      </c>
      <c r="BS2132" s="49">
        <f t="shared" si="1215"/>
        <v>1</v>
      </c>
    </row>
    <row r="2133" spans="2:71">
      <c r="B2133" s="48">
        <f t="shared" si="1216"/>
        <v>1957</v>
      </c>
      <c r="AA2133" s="49">
        <f t="shared" si="1217"/>
        <v>1</v>
      </c>
      <c r="AB2133" s="49">
        <f t="shared" si="1218"/>
        <v>1</v>
      </c>
      <c r="AC2133" s="49">
        <f t="shared" si="1219"/>
        <v>1</v>
      </c>
      <c r="AD2133" s="49">
        <f t="shared" si="1220"/>
        <v>1</v>
      </c>
      <c r="AE2133" s="49">
        <f t="shared" si="1221"/>
        <v>1</v>
      </c>
      <c r="AG2133" s="49">
        <f t="shared" si="1222"/>
        <v>1</v>
      </c>
      <c r="AM2133" s="49">
        <f t="shared" si="1223"/>
        <v>1</v>
      </c>
      <c r="AN2133" s="49">
        <f t="shared" si="1224"/>
        <v>1</v>
      </c>
      <c r="AO2133" s="49">
        <f t="shared" si="1225"/>
        <v>1</v>
      </c>
      <c r="AP2133" s="49">
        <f t="shared" si="1226"/>
        <v>1</v>
      </c>
      <c r="AQ2133" s="49">
        <f t="shared" si="1227"/>
        <v>1</v>
      </c>
      <c r="AS2133" s="49">
        <f t="shared" si="1228"/>
        <v>1</v>
      </c>
      <c r="AU2133" s="49">
        <f t="shared" si="1229"/>
        <v>1</v>
      </c>
      <c r="AV2133" s="49">
        <f t="shared" si="1192"/>
        <v>1</v>
      </c>
      <c r="AW2133" s="49">
        <f t="shared" si="1193"/>
        <v>1</v>
      </c>
      <c r="AX2133" s="49">
        <f t="shared" si="1194"/>
        <v>1</v>
      </c>
      <c r="AY2133" s="49">
        <f t="shared" si="1195"/>
        <v>1</v>
      </c>
      <c r="AZ2133" s="49">
        <f t="shared" si="1196"/>
        <v>1</v>
      </c>
      <c r="BA2133" s="49">
        <f t="shared" si="1197"/>
        <v>1</v>
      </c>
      <c r="BB2133" s="49">
        <f t="shared" si="1198"/>
        <v>1</v>
      </c>
      <c r="BC2133" s="49">
        <f t="shared" si="1199"/>
        <v>1</v>
      </c>
      <c r="BD2133" s="49">
        <f t="shared" si="1200"/>
        <v>1</v>
      </c>
      <c r="BE2133" s="49">
        <f t="shared" si="1201"/>
        <v>1</v>
      </c>
      <c r="BF2133" s="49">
        <f t="shared" si="1202"/>
        <v>1</v>
      </c>
      <c r="BG2133" s="49">
        <f t="shared" si="1203"/>
        <v>1</v>
      </c>
      <c r="BH2133" s="49">
        <f t="shared" si="1204"/>
        <v>1</v>
      </c>
      <c r="BI2133" s="49">
        <f t="shared" si="1205"/>
        <v>1</v>
      </c>
      <c r="BJ2133" s="49">
        <f t="shared" si="1206"/>
        <v>1</v>
      </c>
      <c r="BK2133" s="49">
        <f t="shared" si="1207"/>
        <v>1</v>
      </c>
      <c r="BL2133" s="49">
        <f t="shared" si="1208"/>
        <v>1</v>
      </c>
      <c r="BM2133" s="49">
        <f t="shared" si="1209"/>
        <v>1</v>
      </c>
      <c r="BN2133" s="49">
        <f t="shared" si="1210"/>
        <v>1</v>
      </c>
      <c r="BO2133" s="49">
        <f t="shared" si="1211"/>
        <v>1</v>
      </c>
      <c r="BP2133" s="49">
        <f t="shared" si="1212"/>
        <v>1</v>
      </c>
      <c r="BQ2133" s="49">
        <f t="shared" si="1213"/>
        <v>1</v>
      </c>
      <c r="BR2133" s="49">
        <f t="shared" si="1214"/>
        <v>1</v>
      </c>
      <c r="BS2133" s="49">
        <f t="shared" si="1215"/>
        <v>1</v>
      </c>
    </row>
    <row r="2134" spans="2:71">
      <c r="B2134" s="48">
        <f t="shared" si="1216"/>
        <v>1958</v>
      </c>
      <c r="AA2134" s="49">
        <f t="shared" si="1217"/>
        <v>1</v>
      </c>
      <c r="AB2134" s="49">
        <f t="shared" si="1218"/>
        <v>1</v>
      </c>
      <c r="AC2134" s="49">
        <f t="shared" si="1219"/>
        <v>1</v>
      </c>
      <c r="AD2134" s="49">
        <f t="shared" si="1220"/>
        <v>1</v>
      </c>
      <c r="AE2134" s="49">
        <f t="shared" si="1221"/>
        <v>1</v>
      </c>
      <c r="AG2134" s="49">
        <f t="shared" si="1222"/>
        <v>1</v>
      </c>
      <c r="AM2134" s="49">
        <f t="shared" si="1223"/>
        <v>1</v>
      </c>
      <c r="AN2134" s="49">
        <f t="shared" si="1224"/>
        <v>1</v>
      </c>
      <c r="AO2134" s="49">
        <f t="shared" si="1225"/>
        <v>1</v>
      </c>
      <c r="AP2134" s="49">
        <f t="shared" si="1226"/>
        <v>1</v>
      </c>
      <c r="AQ2134" s="49">
        <f t="shared" si="1227"/>
        <v>1</v>
      </c>
      <c r="AS2134" s="49">
        <f t="shared" si="1228"/>
        <v>1</v>
      </c>
      <c r="AU2134" s="49">
        <f t="shared" si="1229"/>
        <v>1</v>
      </c>
      <c r="AV2134" s="49">
        <f t="shared" si="1192"/>
        <v>1</v>
      </c>
      <c r="AW2134" s="49">
        <f t="shared" si="1193"/>
        <v>1</v>
      </c>
      <c r="AX2134" s="49">
        <f t="shared" si="1194"/>
        <v>1</v>
      </c>
      <c r="AY2134" s="49">
        <f t="shared" si="1195"/>
        <v>1</v>
      </c>
      <c r="AZ2134" s="49">
        <f t="shared" si="1196"/>
        <v>1</v>
      </c>
      <c r="BA2134" s="49">
        <f t="shared" si="1197"/>
        <v>1</v>
      </c>
      <c r="BB2134" s="49">
        <f t="shared" si="1198"/>
        <v>1</v>
      </c>
      <c r="BC2134" s="49">
        <f t="shared" si="1199"/>
        <v>1</v>
      </c>
      <c r="BD2134" s="49">
        <f t="shared" si="1200"/>
        <v>1</v>
      </c>
      <c r="BE2134" s="49">
        <f t="shared" si="1201"/>
        <v>1</v>
      </c>
      <c r="BF2134" s="49">
        <f t="shared" si="1202"/>
        <v>1</v>
      </c>
      <c r="BG2134" s="49">
        <f t="shared" si="1203"/>
        <v>1</v>
      </c>
      <c r="BH2134" s="49">
        <f t="shared" si="1204"/>
        <v>1</v>
      </c>
      <c r="BI2134" s="49">
        <f t="shared" si="1205"/>
        <v>1</v>
      </c>
      <c r="BJ2134" s="49">
        <f t="shared" si="1206"/>
        <v>1</v>
      </c>
      <c r="BK2134" s="49">
        <f t="shared" si="1207"/>
        <v>1</v>
      </c>
      <c r="BL2134" s="49">
        <f t="shared" si="1208"/>
        <v>1</v>
      </c>
      <c r="BM2134" s="49">
        <f t="shared" si="1209"/>
        <v>1</v>
      </c>
      <c r="BN2134" s="49">
        <f t="shared" si="1210"/>
        <v>1</v>
      </c>
      <c r="BO2134" s="49">
        <f t="shared" si="1211"/>
        <v>1</v>
      </c>
      <c r="BP2134" s="49">
        <f t="shared" si="1212"/>
        <v>1</v>
      </c>
      <c r="BQ2134" s="49">
        <f t="shared" si="1213"/>
        <v>1</v>
      </c>
      <c r="BR2134" s="49">
        <f t="shared" si="1214"/>
        <v>1</v>
      </c>
      <c r="BS2134" s="49">
        <f t="shared" si="1215"/>
        <v>1</v>
      </c>
    </row>
    <row r="2135" spans="2:71">
      <c r="B2135" s="48">
        <f t="shared" si="1216"/>
        <v>1959</v>
      </c>
      <c r="AA2135" s="49">
        <f t="shared" si="1217"/>
        <v>1</v>
      </c>
      <c r="AB2135" s="49">
        <f t="shared" si="1218"/>
        <v>1</v>
      </c>
      <c r="AC2135" s="49">
        <f t="shared" si="1219"/>
        <v>1</v>
      </c>
      <c r="AD2135" s="49">
        <f t="shared" si="1220"/>
        <v>1</v>
      </c>
      <c r="AE2135" s="49">
        <f t="shared" si="1221"/>
        <v>1</v>
      </c>
      <c r="AG2135" s="49">
        <f t="shared" si="1222"/>
        <v>1</v>
      </c>
      <c r="AM2135" s="49">
        <f t="shared" si="1223"/>
        <v>1</v>
      </c>
      <c r="AN2135" s="49">
        <f t="shared" si="1224"/>
        <v>1</v>
      </c>
      <c r="AO2135" s="49">
        <f t="shared" si="1225"/>
        <v>1</v>
      </c>
      <c r="AP2135" s="49">
        <f t="shared" si="1226"/>
        <v>1</v>
      </c>
      <c r="AQ2135" s="49">
        <f t="shared" si="1227"/>
        <v>1</v>
      </c>
      <c r="AS2135" s="49">
        <f t="shared" si="1228"/>
        <v>1</v>
      </c>
      <c r="AU2135" s="49">
        <f t="shared" si="1229"/>
        <v>1</v>
      </c>
      <c r="AV2135" s="49">
        <f t="shared" si="1192"/>
        <v>1</v>
      </c>
      <c r="AW2135" s="49">
        <f t="shared" si="1193"/>
        <v>1</v>
      </c>
      <c r="AX2135" s="49">
        <f t="shared" si="1194"/>
        <v>1</v>
      </c>
      <c r="AY2135" s="49">
        <f t="shared" si="1195"/>
        <v>1</v>
      </c>
      <c r="AZ2135" s="49">
        <f t="shared" si="1196"/>
        <v>1</v>
      </c>
      <c r="BA2135" s="49">
        <f t="shared" si="1197"/>
        <v>1</v>
      </c>
      <c r="BB2135" s="49">
        <f t="shared" si="1198"/>
        <v>1</v>
      </c>
      <c r="BC2135" s="49">
        <f t="shared" si="1199"/>
        <v>1</v>
      </c>
      <c r="BD2135" s="49">
        <f t="shared" si="1200"/>
        <v>1</v>
      </c>
      <c r="BE2135" s="49">
        <f t="shared" si="1201"/>
        <v>1</v>
      </c>
      <c r="BF2135" s="49">
        <f t="shared" si="1202"/>
        <v>1</v>
      </c>
      <c r="BG2135" s="49">
        <f t="shared" si="1203"/>
        <v>1</v>
      </c>
      <c r="BH2135" s="49">
        <f t="shared" si="1204"/>
        <v>1</v>
      </c>
      <c r="BI2135" s="49">
        <f t="shared" si="1205"/>
        <v>1</v>
      </c>
      <c r="BJ2135" s="49">
        <f t="shared" si="1206"/>
        <v>1</v>
      </c>
      <c r="BK2135" s="49">
        <f t="shared" si="1207"/>
        <v>1</v>
      </c>
      <c r="BL2135" s="49">
        <f t="shared" si="1208"/>
        <v>1</v>
      </c>
      <c r="BM2135" s="49">
        <f t="shared" si="1209"/>
        <v>1</v>
      </c>
      <c r="BN2135" s="49">
        <f t="shared" si="1210"/>
        <v>1</v>
      </c>
      <c r="BO2135" s="49">
        <f t="shared" si="1211"/>
        <v>1</v>
      </c>
      <c r="BP2135" s="49">
        <f t="shared" si="1212"/>
        <v>1</v>
      </c>
      <c r="BQ2135" s="49">
        <f t="shared" si="1213"/>
        <v>1</v>
      </c>
      <c r="BR2135" s="49">
        <f t="shared" si="1214"/>
        <v>1</v>
      </c>
      <c r="BS2135" s="49">
        <f t="shared" si="1215"/>
        <v>1</v>
      </c>
    </row>
    <row r="2136" spans="2:71">
      <c r="B2136" s="48">
        <f t="shared" si="1216"/>
        <v>1960</v>
      </c>
      <c r="AA2136" s="49">
        <f t="shared" si="1217"/>
        <v>1</v>
      </c>
      <c r="AB2136" s="49">
        <f t="shared" si="1218"/>
        <v>1</v>
      </c>
      <c r="AC2136" s="49">
        <f t="shared" si="1219"/>
        <v>1</v>
      </c>
      <c r="AD2136" s="49">
        <f t="shared" si="1220"/>
        <v>1</v>
      </c>
      <c r="AE2136" s="49">
        <f t="shared" si="1221"/>
        <v>1</v>
      </c>
      <c r="AG2136" s="49">
        <f t="shared" si="1222"/>
        <v>1</v>
      </c>
      <c r="AM2136" s="49">
        <f t="shared" si="1223"/>
        <v>1</v>
      </c>
      <c r="AN2136" s="49">
        <f t="shared" si="1224"/>
        <v>1</v>
      </c>
      <c r="AO2136" s="49">
        <f t="shared" si="1225"/>
        <v>1</v>
      </c>
      <c r="AP2136" s="49">
        <f t="shared" si="1226"/>
        <v>1</v>
      </c>
      <c r="AQ2136" s="49">
        <f t="shared" si="1227"/>
        <v>1</v>
      </c>
      <c r="AS2136" s="49">
        <f t="shared" si="1228"/>
        <v>1</v>
      </c>
      <c r="AU2136" s="49">
        <f t="shared" si="1229"/>
        <v>1</v>
      </c>
      <c r="AV2136" s="49">
        <f t="shared" si="1192"/>
        <v>1</v>
      </c>
      <c r="AW2136" s="49">
        <f t="shared" si="1193"/>
        <v>1</v>
      </c>
      <c r="AX2136" s="49">
        <f t="shared" si="1194"/>
        <v>1</v>
      </c>
      <c r="AY2136" s="49">
        <f t="shared" si="1195"/>
        <v>1</v>
      </c>
      <c r="AZ2136" s="49">
        <f t="shared" si="1196"/>
        <v>1</v>
      </c>
      <c r="BA2136" s="49">
        <f t="shared" si="1197"/>
        <v>1</v>
      </c>
      <c r="BB2136" s="49">
        <f t="shared" si="1198"/>
        <v>1</v>
      </c>
      <c r="BC2136" s="49">
        <f t="shared" si="1199"/>
        <v>1</v>
      </c>
      <c r="BD2136" s="49">
        <f t="shared" si="1200"/>
        <v>1</v>
      </c>
      <c r="BE2136" s="49">
        <f t="shared" si="1201"/>
        <v>1</v>
      </c>
      <c r="BF2136" s="49">
        <f t="shared" si="1202"/>
        <v>1</v>
      </c>
      <c r="BG2136" s="49">
        <f t="shared" si="1203"/>
        <v>1</v>
      </c>
      <c r="BH2136" s="49">
        <f t="shared" si="1204"/>
        <v>1</v>
      </c>
      <c r="BI2136" s="49">
        <f t="shared" si="1205"/>
        <v>1</v>
      </c>
      <c r="BJ2136" s="49">
        <f t="shared" si="1206"/>
        <v>1</v>
      </c>
      <c r="BK2136" s="49">
        <f t="shared" si="1207"/>
        <v>1</v>
      </c>
      <c r="BL2136" s="49">
        <f t="shared" si="1208"/>
        <v>1</v>
      </c>
      <c r="BM2136" s="49">
        <f t="shared" si="1209"/>
        <v>1</v>
      </c>
      <c r="BN2136" s="49">
        <f t="shared" si="1210"/>
        <v>1</v>
      </c>
      <c r="BO2136" s="49">
        <f t="shared" si="1211"/>
        <v>1</v>
      </c>
      <c r="BP2136" s="49">
        <f t="shared" si="1212"/>
        <v>1</v>
      </c>
      <c r="BQ2136" s="49">
        <f t="shared" si="1213"/>
        <v>1</v>
      </c>
      <c r="BR2136" s="49">
        <f t="shared" si="1214"/>
        <v>1</v>
      </c>
      <c r="BS2136" s="49">
        <f t="shared" si="1215"/>
        <v>1</v>
      </c>
    </row>
    <row r="2137" spans="2:71">
      <c r="B2137" s="48">
        <f t="shared" si="1216"/>
        <v>1961</v>
      </c>
      <c r="AA2137" s="49">
        <f t="shared" si="1217"/>
        <v>1</v>
      </c>
      <c r="AB2137" s="49">
        <f t="shared" si="1218"/>
        <v>1</v>
      </c>
      <c r="AC2137" s="49">
        <f t="shared" si="1219"/>
        <v>1</v>
      </c>
      <c r="AD2137" s="49">
        <f t="shared" si="1220"/>
        <v>1</v>
      </c>
      <c r="AE2137" s="49">
        <f t="shared" si="1221"/>
        <v>1</v>
      </c>
      <c r="AG2137" s="49">
        <f t="shared" si="1222"/>
        <v>1</v>
      </c>
      <c r="AM2137" s="49">
        <f t="shared" si="1223"/>
        <v>1</v>
      </c>
      <c r="AN2137" s="49">
        <f t="shared" si="1224"/>
        <v>1</v>
      </c>
      <c r="AO2137" s="49">
        <f t="shared" si="1225"/>
        <v>1</v>
      </c>
      <c r="AP2137" s="49">
        <f t="shared" si="1226"/>
        <v>1</v>
      </c>
      <c r="AQ2137" s="49">
        <f t="shared" si="1227"/>
        <v>1</v>
      </c>
      <c r="AS2137" s="49">
        <f t="shared" si="1228"/>
        <v>1</v>
      </c>
      <c r="AU2137" s="49">
        <f t="shared" si="1229"/>
        <v>1</v>
      </c>
      <c r="AV2137" s="49">
        <f t="shared" si="1192"/>
        <v>1</v>
      </c>
      <c r="AW2137" s="49">
        <f t="shared" si="1193"/>
        <v>1</v>
      </c>
      <c r="AX2137" s="49">
        <f t="shared" si="1194"/>
        <v>1</v>
      </c>
      <c r="AY2137" s="49">
        <f t="shared" si="1195"/>
        <v>1</v>
      </c>
      <c r="AZ2137" s="49">
        <f t="shared" si="1196"/>
        <v>1</v>
      </c>
      <c r="BA2137" s="49">
        <f t="shared" si="1197"/>
        <v>1</v>
      </c>
      <c r="BB2137" s="49">
        <f t="shared" si="1198"/>
        <v>1</v>
      </c>
      <c r="BC2137" s="49">
        <f t="shared" si="1199"/>
        <v>1</v>
      </c>
      <c r="BD2137" s="49">
        <f t="shared" si="1200"/>
        <v>1</v>
      </c>
      <c r="BE2137" s="49">
        <f t="shared" si="1201"/>
        <v>1</v>
      </c>
      <c r="BF2137" s="49">
        <f t="shared" si="1202"/>
        <v>1</v>
      </c>
      <c r="BG2137" s="49">
        <f t="shared" si="1203"/>
        <v>1</v>
      </c>
      <c r="BH2137" s="49">
        <f t="shared" si="1204"/>
        <v>1</v>
      </c>
      <c r="BI2137" s="49">
        <f t="shared" si="1205"/>
        <v>1</v>
      </c>
      <c r="BJ2137" s="49">
        <f t="shared" si="1206"/>
        <v>1</v>
      </c>
      <c r="BK2137" s="49">
        <f t="shared" si="1207"/>
        <v>1</v>
      </c>
      <c r="BL2137" s="49">
        <f t="shared" si="1208"/>
        <v>1</v>
      </c>
      <c r="BM2137" s="49">
        <f t="shared" si="1209"/>
        <v>1</v>
      </c>
      <c r="BN2137" s="49">
        <f t="shared" si="1210"/>
        <v>1</v>
      </c>
      <c r="BO2137" s="49">
        <f t="shared" si="1211"/>
        <v>1</v>
      </c>
      <c r="BP2137" s="49">
        <f t="shared" si="1212"/>
        <v>1</v>
      </c>
      <c r="BQ2137" s="49">
        <f t="shared" si="1213"/>
        <v>1</v>
      </c>
      <c r="BR2137" s="49">
        <f t="shared" si="1214"/>
        <v>1</v>
      </c>
      <c r="BS2137" s="49">
        <f t="shared" si="1215"/>
        <v>1</v>
      </c>
    </row>
    <row r="2138" spans="2:71">
      <c r="B2138" s="48">
        <f t="shared" si="1216"/>
        <v>1962</v>
      </c>
      <c r="AA2138" s="49">
        <f t="shared" si="1217"/>
        <v>1</v>
      </c>
      <c r="AB2138" s="49">
        <f t="shared" si="1218"/>
        <v>1</v>
      </c>
      <c r="AC2138" s="49">
        <f t="shared" si="1219"/>
        <v>1</v>
      </c>
      <c r="AD2138" s="49">
        <f t="shared" si="1220"/>
        <v>1</v>
      </c>
      <c r="AE2138" s="49">
        <f t="shared" si="1221"/>
        <v>1</v>
      </c>
      <c r="AG2138" s="49">
        <f t="shared" si="1222"/>
        <v>1</v>
      </c>
      <c r="AM2138" s="49">
        <f t="shared" si="1223"/>
        <v>1</v>
      </c>
      <c r="AN2138" s="49">
        <f t="shared" si="1224"/>
        <v>1</v>
      </c>
      <c r="AO2138" s="49">
        <f t="shared" si="1225"/>
        <v>1</v>
      </c>
      <c r="AP2138" s="49">
        <f t="shared" si="1226"/>
        <v>1</v>
      </c>
      <c r="AQ2138" s="49">
        <f t="shared" si="1227"/>
        <v>1</v>
      </c>
      <c r="AS2138" s="49">
        <f t="shared" si="1228"/>
        <v>1</v>
      </c>
      <c r="AU2138" s="49">
        <f t="shared" si="1229"/>
        <v>1</v>
      </c>
      <c r="AV2138" s="49">
        <f t="shared" si="1192"/>
        <v>1</v>
      </c>
      <c r="AW2138" s="49">
        <f t="shared" si="1193"/>
        <v>1</v>
      </c>
      <c r="AX2138" s="49">
        <f t="shared" si="1194"/>
        <v>1</v>
      </c>
      <c r="AY2138" s="49">
        <f t="shared" si="1195"/>
        <v>1</v>
      </c>
      <c r="AZ2138" s="49">
        <f t="shared" si="1196"/>
        <v>1</v>
      </c>
      <c r="BA2138" s="49">
        <f t="shared" si="1197"/>
        <v>1</v>
      </c>
      <c r="BB2138" s="49">
        <f t="shared" si="1198"/>
        <v>1</v>
      </c>
      <c r="BC2138" s="49">
        <f t="shared" si="1199"/>
        <v>1</v>
      </c>
      <c r="BD2138" s="49">
        <f t="shared" si="1200"/>
        <v>1</v>
      </c>
      <c r="BE2138" s="49">
        <f t="shared" si="1201"/>
        <v>1</v>
      </c>
      <c r="BF2138" s="49">
        <f t="shared" si="1202"/>
        <v>1</v>
      </c>
      <c r="BG2138" s="49">
        <f t="shared" si="1203"/>
        <v>1</v>
      </c>
      <c r="BH2138" s="49">
        <f t="shared" si="1204"/>
        <v>1</v>
      </c>
      <c r="BI2138" s="49">
        <f t="shared" si="1205"/>
        <v>1</v>
      </c>
      <c r="BJ2138" s="49">
        <f t="shared" si="1206"/>
        <v>1</v>
      </c>
      <c r="BK2138" s="49">
        <f t="shared" si="1207"/>
        <v>1</v>
      </c>
      <c r="BL2138" s="49">
        <f t="shared" si="1208"/>
        <v>1</v>
      </c>
      <c r="BM2138" s="49">
        <f t="shared" si="1209"/>
        <v>1</v>
      </c>
      <c r="BN2138" s="49">
        <f t="shared" si="1210"/>
        <v>1</v>
      </c>
      <c r="BO2138" s="49">
        <f t="shared" si="1211"/>
        <v>1</v>
      </c>
      <c r="BP2138" s="49">
        <f t="shared" si="1212"/>
        <v>1</v>
      </c>
      <c r="BQ2138" s="49">
        <f t="shared" si="1213"/>
        <v>1</v>
      </c>
      <c r="BR2138" s="49">
        <f t="shared" si="1214"/>
        <v>1</v>
      </c>
      <c r="BS2138" s="49">
        <f t="shared" si="1215"/>
        <v>1</v>
      </c>
    </row>
    <row r="2139" spans="2:71">
      <c r="B2139" s="48">
        <f t="shared" si="1216"/>
        <v>1963</v>
      </c>
      <c r="AA2139" s="49">
        <f t="shared" si="1217"/>
        <v>1</v>
      </c>
      <c r="AB2139" s="49">
        <f t="shared" si="1218"/>
        <v>1</v>
      </c>
      <c r="AC2139" s="49">
        <f t="shared" si="1219"/>
        <v>1</v>
      </c>
      <c r="AD2139" s="49">
        <f t="shared" si="1220"/>
        <v>1</v>
      </c>
      <c r="AE2139" s="49">
        <f t="shared" si="1221"/>
        <v>1</v>
      </c>
      <c r="AG2139" s="49">
        <f t="shared" si="1222"/>
        <v>1</v>
      </c>
      <c r="AM2139" s="49">
        <f t="shared" si="1223"/>
        <v>1</v>
      </c>
      <c r="AN2139" s="49">
        <f t="shared" si="1224"/>
        <v>1</v>
      </c>
      <c r="AO2139" s="49">
        <f t="shared" si="1225"/>
        <v>1</v>
      </c>
      <c r="AP2139" s="49">
        <f t="shared" si="1226"/>
        <v>1</v>
      </c>
      <c r="AQ2139" s="49">
        <f t="shared" si="1227"/>
        <v>1</v>
      </c>
      <c r="AS2139" s="49">
        <f t="shared" si="1228"/>
        <v>1</v>
      </c>
      <c r="AU2139" s="49">
        <f t="shared" si="1229"/>
        <v>1</v>
      </c>
      <c r="AV2139" s="49">
        <f t="shared" si="1192"/>
        <v>1</v>
      </c>
      <c r="AW2139" s="49">
        <f t="shared" si="1193"/>
        <v>1</v>
      </c>
      <c r="AX2139" s="49">
        <f t="shared" si="1194"/>
        <v>1</v>
      </c>
      <c r="AY2139" s="49">
        <f t="shared" si="1195"/>
        <v>1</v>
      </c>
      <c r="AZ2139" s="49">
        <f t="shared" si="1196"/>
        <v>1</v>
      </c>
      <c r="BA2139" s="49">
        <f t="shared" si="1197"/>
        <v>1</v>
      </c>
      <c r="BB2139" s="49">
        <f t="shared" si="1198"/>
        <v>1</v>
      </c>
      <c r="BC2139" s="49">
        <f t="shared" si="1199"/>
        <v>1</v>
      </c>
      <c r="BD2139" s="49">
        <f t="shared" si="1200"/>
        <v>1</v>
      </c>
      <c r="BE2139" s="49">
        <f t="shared" si="1201"/>
        <v>1</v>
      </c>
      <c r="BF2139" s="49">
        <f t="shared" si="1202"/>
        <v>1</v>
      </c>
      <c r="BG2139" s="49">
        <f t="shared" si="1203"/>
        <v>1</v>
      </c>
      <c r="BH2139" s="49">
        <f t="shared" si="1204"/>
        <v>1</v>
      </c>
      <c r="BI2139" s="49">
        <f t="shared" si="1205"/>
        <v>1</v>
      </c>
      <c r="BJ2139" s="49">
        <f t="shared" si="1206"/>
        <v>1</v>
      </c>
      <c r="BK2139" s="49">
        <f t="shared" si="1207"/>
        <v>1</v>
      </c>
      <c r="BL2139" s="49">
        <f t="shared" si="1208"/>
        <v>1</v>
      </c>
      <c r="BM2139" s="49">
        <f t="shared" si="1209"/>
        <v>1</v>
      </c>
      <c r="BN2139" s="49">
        <f t="shared" si="1210"/>
        <v>1</v>
      </c>
      <c r="BO2139" s="49">
        <f t="shared" si="1211"/>
        <v>1</v>
      </c>
      <c r="BP2139" s="49">
        <f t="shared" si="1212"/>
        <v>1</v>
      </c>
      <c r="BQ2139" s="49">
        <f t="shared" si="1213"/>
        <v>1</v>
      </c>
      <c r="BR2139" s="49">
        <f t="shared" si="1214"/>
        <v>1</v>
      </c>
      <c r="BS2139" s="49">
        <f t="shared" si="1215"/>
        <v>1</v>
      </c>
    </row>
    <row r="2140" spans="2:71">
      <c r="B2140" s="48">
        <f t="shared" si="1216"/>
        <v>1964</v>
      </c>
      <c r="AA2140" s="49">
        <f t="shared" si="1217"/>
        <v>1</v>
      </c>
      <c r="AB2140" s="49">
        <f t="shared" si="1218"/>
        <v>1</v>
      </c>
      <c r="AC2140" s="49">
        <f t="shared" si="1219"/>
        <v>1</v>
      </c>
      <c r="AD2140" s="49">
        <f t="shared" si="1220"/>
        <v>1</v>
      </c>
      <c r="AE2140" s="49">
        <f t="shared" si="1221"/>
        <v>1</v>
      </c>
      <c r="AG2140" s="49">
        <f t="shared" si="1222"/>
        <v>1</v>
      </c>
      <c r="AM2140" s="49">
        <f t="shared" si="1223"/>
        <v>1</v>
      </c>
      <c r="AN2140" s="49">
        <f t="shared" si="1224"/>
        <v>1</v>
      </c>
      <c r="AO2140" s="49">
        <f t="shared" si="1225"/>
        <v>1</v>
      </c>
      <c r="AP2140" s="49">
        <f t="shared" si="1226"/>
        <v>1</v>
      </c>
      <c r="AQ2140" s="49">
        <f t="shared" si="1227"/>
        <v>1</v>
      </c>
      <c r="AS2140" s="49">
        <f t="shared" si="1228"/>
        <v>1</v>
      </c>
      <c r="AU2140" s="49">
        <f t="shared" si="1229"/>
        <v>1</v>
      </c>
      <c r="AV2140" s="49">
        <f t="shared" si="1192"/>
        <v>1</v>
      </c>
      <c r="AW2140" s="49">
        <f t="shared" si="1193"/>
        <v>1</v>
      </c>
      <c r="AX2140" s="49">
        <f t="shared" si="1194"/>
        <v>1</v>
      </c>
      <c r="AY2140" s="49">
        <f t="shared" si="1195"/>
        <v>1</v>
      </c>
      <c r="AZ2140" s="49">
        <f t="shared" si="1196"/>
        <v>1</v>
      </c>
      <c r="BA2140" s="49">
        <f t="shared" si="1197"/>
        <v>1</v>
      </c>
      <c r="BB2140" s="49">
        <f t="shared" si="1198"/>
        <v>1</v>
      </c>
      <c r="BC2140" s="49">
        <f t="shared" si="1199"/>
        <v>1</v>
      </c>
      <c r="BD2140" s="49">
        <f t="shared" si="1200"/>
        <v>1</v>
      </c>
      <c r="BE2140" s="49">
        <f t="shared" si="1201"/>
        <v>1</v>
      </c>
      <c r="BF2140" s="49">
        <f t="shared" si="1202"/>
        <v>1</v>
      </c>
      <c r="BG2140" s="49">
        <f t="shared" si="1203"/>
        <v>1</v>
      </c>
      <c r="BH2140" s="49">
        <f t="shared" si="1204"/>
        <v>1</v>
      </c>
      <c r="BI2140" s="49">
        <f t="shared" si="1205"/>
        <v>1</v>
      </c>
      <c r="BJ2140" s="49">
        <f t="shared" si="1206"/>
        <v>1</v>
      </c>
      <c r="BK2140" s="49">
        <f t="shared" si="1207"/>
        <v>1</v>
      </c>
      <c r="BL2140" s="49">
        <f t="shared" si="1208"/>
        <v>1</v>
      </c>
      <c r="BM2140" s="49">
        <f t="shared" si="1209"/>
        <v>1</v>
      </c>
      <c r="BN2140" s="49">
        <f t="shared" si="1210"/>
        <v>1</v>
      </c>
      <c r="BO2140" s="49">
        <f t="shared" si="1211"/>
        <v>1</v>
      </c>
      <c r="BP2140" s="49">
        <f t="shared" si="1212"/>
        <v>1</v>
      </c>
      <c r="BQ2140" s="49">
        <f t="shared" si="1213"/>
        <v>1</v>
      </c>
      <c r="BR2140" s="49">
        <f t="shared" si="1214"/>
        <v>1</v>
      </c>
      <c r="BS2140" s="49">
        <f t="shared" si="1215"/>
        <v>1</v>
      </c>
    </row>
    <row r="2141" spans="2:71">
      <c r="B2141" s="48">
        <f t="shared" si="1216"/>
        <v>1965</v>
      </c>
      <c r="AA2141" s="49">
        <f t="shared" si="1217"/>
        <v>1</v>
      </c>
      <c r="AB2141" s="49">
        <f t="shared" si="1218"/>
        <v>1</v>
      </c>
      <c r="AC2141" s="49">
        <f t="shared" si="1219"/>
        <v>1</v>
      </c>
      <c r="AD2141" s="49">
        <f t="shared" si="1220"/>
        <v>1</v>
      </c>
      <c r="AE2141" s="49">
        <f t="shared" si="1221"/>
        <v>1</v>
      </c>
      <c r="AG2141" s="49">
        <f t="shared" si="1222"/>
        <v>1</v>
      </c>
      <c r="AM2141" s="49">
        <f t="shared" si="1223"/>
        <v>1</v>
      </c>
      <c r="AN2141" s="49">
        <f t="shared" si="1224"/>
        <v>1</v>
      </c>
      <c r="AO2141" s="49">
        <f t="shared" si="1225"/>
        <v>1</v>
      </c>
      <c r="AP2141" s="49">
        <f t="shared" si="1226"/>
        <v>1</v>
      </c>
      <c r="AQ2141" s="49">
        <f t="shared" si="1227"/>
        <v>1</v>
      </c>
      <c r="AS2141" s="49">
        <f t="shared" si="1228"/>
        <v>1</v>
      </c>
      <c r="AU2141" s="49">
        <f t="shared" si="1229"/>
        <v>1</v>
      </c>
      <c r="AV2141" s="49">
        <f t="shared" si="1192"/>
        <v>1</v>
      </c>
      <c r="AW2141" s="49">
        <f t="shared" si="1193"/>
        <v>1</v>
      </c>
      <c r="AX2141" s="49">
        <f t="shared" si="1194"/>
        <v>1</v>
      </c>
      <c r="AY2141" s="49">
        <f t="shared" si="1195"/>
        <v>1</v>
      </c>
      <c r="AZ2141" s="49">
        <f t="shared" si="1196"/>
        <v>1</v>
      </c>
      <c r="BA2141" s="49">
        <f t="shared" si="1197"/>
        <v>1</v>
      </c>
      <c r="BB2141" s="49">
        <f t="shared" si="1198"/>
        <v>1</v>
      </c>
      <c r="BC2141" s="49">
        <f t="shared" si="1199"/>
        <v>1</v>
      </c>
      <c r="BD2141" s="49">
        <f t="shared" si="1200"/>
        <v>1</v>
      </c>
      <c r="BE2141" s="49">
        <f t="shared" si="1201"/>
        <v>1</v>
      </c>
      <c r="BF2141" s="49">
        <f t="shared" si="1202"/>
        <v>1</v>
      </c>
      <c r="BG2141" s="49">
        <f t="shared" si="1203"/>
        <v>1</v>
      </c>
      <c r="BH2141" s="49">
        <f t="shared" si="1204"/>
        <v>1</v>
      </c>
      <c r="BI2141" s="49">
        <f t="shared" si="1205"/>
        <v>1</v>
      </c>
      <c r="BJ2141" s="49">
        <f t="shared" si="1206"/>
        <v>1</v>
      </c>
      <c r="BK2141" s="49">
        <f t="shared" si="1207"/>
        <v>1</v>
      </c>
      <c r="BL2141" s="49">
        <f t="shared" si="1208"/>
        <v>1</v>
      </c>
      <c r="BM2141" s="49">
        <f t="shared" si="1209"/>
        <v>1</v>
      </c>
      <c r="BN2141" s="49">
        <f t="shared" si="1210"/>
        <v>1</v>
      </c>
      <c r="BO2141" s="49">
        <f t="shared" si="1211"/>
        <v>1</v>
      </c>
      <c r="BP2141" s="49">
        <f t="shared" si="1212"/>
        <v>1</v>
      </c>
      <c r="BQ2141" s="49">
        <f t="shared" si="1213"/>
        <v>1</v>
      </c>
      <c r="BR2141" s="49">
        <f t="shared" si="1214"/>
        <v>1</v>
      </c>
      <c r="BS2141" s="49">
        <f t="shared" si="1215"/>
        <v>1</v>
      </c>
    </row>
    <row r="2142" spans="2:71">
      <c r="B2142" s="48">
        <f t="shared" si="1216"/>
        <v>1966</v>
      </c>
      <c r="AA2142" s="49">
        <f t="shared" si="1217"/>
        <v>1</v>
      </c>
      <c r="AB2142" s="49">
        <f t="shared" si="1218"/>
        <v>1</v>
      </c>
      <c r="AC2142" s="49">
        <f t="shared" si="1219"/>
        <v>1</v>
      </c>
      <c r="AD2142" s="49">
        <f t="shared" si="1220"/>
        <v>1</v>
      </c>
      <c r="AE2142" s="49">
        <f t="shared" si="1221"/>
        <v>1</v>
      </c>
      <c r="AG2142" s="49">
        <f t="shared" si="1222"/>
        <v>1</v>
      </c>
      <c r="AM2142" s="49">
        <f t="shared" si="1223"/>
        <v>1</v>
      </c>
      <c r="AN2142" s="49">
        <f t="shared" si="1224"/>
        <v>1</v>
      </c>
      <c r="AO2142" s="49">
        <f t="shared" si="1225"/>
        <v>1</v>
      </c>
      <c r="AP2142" s="49">
        <f t="shared" si="1226"/>
        <v>1</v>
      </c>
      <c r="AQ2142" s="49">
        <f t="shared" si="1227"/>
        <v>1</v>
      </c>
      <c r="AS2142" s="49">
        <f t="shared" si="1228"/>
        <v>1</v>
      </c>
      <c r="AU2142" s="49">
        <f t="shared" si="1229"/>
        <v>1</v>
      </c>
      <c r="AV2142" s="49">
        <f t="shared" si="1192"/>
        <v>1</v>
      </c>
      <c r="AW2142" s="49">
        <f t="shared" si="1193"/>
        <v>1</v>
      </c>
      <c r="AX2142" s="49">
        <f t="shared" si="1194"/>
        <v>1</v>
      </c>
      <c r="AY2142" s="49">
        <f t="shared" si="1195"/>
        <v>1</v>
      </c>
      <c r="AZ2142" s="49">
        <f t="shared" si="1196"/>
        <v>1</v>
      </c>
      <c r="BA2142" s="49">
        <f t="shared" si="1197"/>
        <v>1</v>
      </c>
      <c r="BB2142" s="49">
        <f t="shared" si="1198"/>
        <v>1</v>
      </c>
      <c r="BC2142" s="49">
        <f t="shared" si="1199"/>
        <v>1</v>
      </c>
      <c r="BD2142" s="49">
        <f t="shared" si="1200"/>
        <v>1</v>
      </c>
      <c r="BE2142" s="49">
        <f t="shared" si="1201"/>
        <v>1</v>
      </c>
      <c r="BF2142" s="49">
        <f t="shared" si="1202"/>
        <v>1</v>
      </c>
      <c r="BG2142" s="49">
        <f t="shared" si="1203"/>
        <v>1</v>
      </c>
      <c r="BH2142" s="49">
        <f t="shared" si="1204"/>
        <v>1</v>
      </c>
      <c r="BI2142" s="49">
        <f t="shared" si="1205"/>
        <v>1</v>
      </c>
      <c r="BJ2142" s="49">
        <f t="shared" si="1206"/>
        <v>1</v>
      </c>
      <c r="BK2142" s="49">
        <f t="shared" si="1207"/>
        <v>1</v>
      </c>
      <c r="BL2142" s="49">
        <f t="shared" si="1208"/>
        <v>1</v>
      </c>
      <c r="BM2142" s="49">
        <f t="shared" si="1209"/>
        <v>1</v>
      </c>
      <c r="BN2142" s="49">
        <f t="shared" si="1210"/>
        <v>1</v>
      </c>
      <c r="BO2142" s="49">
        <f t="shared" si="1211"/>
        <v>1</v>
      </c>
      <c r="BP2142" s="49">
        <f t="shared" si="1212"/>
        <v>1</v>
      </c>
      <c r="BQ2142" s="49">
        <f t="shared" si="1213"/>
        <v>1</v>
      </c>
      <c r="BR2142" s="49">
        <f t="shared" si="1214"/>
        <v>1</v>
      </c>
      <c r="BS2142" s="49">
        <f t="shared" si="1215"/>
        <v>1</v>
      </c>
    </row>
    <row r="2143" spans="2:71">
      <c r="B2143" s="48">
        <f t="shared" si="1216"/>
        <v>1967</v>
      </c>
      <c r="AA2143" s="49">
        <f t="shared" si="1217"/>
        <v>1</v>
      </c>
      <c r="AB2143" s="49">
        <f t="shared" si="1218"/>
        <v>1</v>
      </c>
      <c r="AC2143" s="49">
        <f t="shared" si="1219"/>
        <v>1</v>
      </c>
      <c r="AD2143" s="49">
        <f t="shared" si="1220"/>
        <v>1</v>
      </c>
      <c r="AE2143" s="49">
        <f t="shared" si="1221"/>
        <v>1</v>
      </c>
      <c r="AG2143" s="49">
        <f t="shared" si="1222"/>
        <v>1</v>
      </c>
      <c r="AM2143" s="49">
        <f t="shared" si="1223"/>
        <v>1</v>
      </c>
      <c r="AN2143" s="49">
        <f t="shared" si="1224"/>
        <v>1</v>
      </c>
      <c r="AO2143" s="49">
        <f t="shared" si="1225"/>
        <v>1</v>
      </c>
      <c r="AP2143" s="49">
        <f t="shared" si="1226"/>
        <v>1</v>
      </c>
      <c r="AQ2143" s="49">
        <f t="shared" si="1227"/>
        <v>1</v>
      </c>
      <c r="AS2143" s="49">
        <f t="shared" si="1228"/>
        <v>1</v>
      </c>
      <c r="AU2143" s="49">
        <f t="shared" si="1229"/>
        <v>1</v>
      </c>
      <c r="AV2143" s="49">
        <f t="shared" si="1192"/>
        <v>1</v>
      </c>
      <c r="AW2143" s="49">
        <f t="shared" si="1193"/>
        <v>1</v>
      </c>
      <c r="AX2143" s="49">
        <f t="shared" si="1194"/>
        <v>1</v>
      </c>
      <c r="AY2143" s="49">
        <f t="shared" si="1195"/>
        <v>1</v>
      </c>
      <c r="AZ2143" s="49">
        <f t="shared" si="1196"/>
        <v>1</v>
      </c>
      <c r="BA2143" s="49">
        <f t="shared" si="1197"/>
        <v>1</v>
      </c>
      <c r="BB2143" s="49">
        <f t="shared" si="1198"/>
        <v>1</v>
      </c>
      <c r="BC2143" s="49">
        <f t="shared" si="1199"/>
        <v>1</v>
      </c>
      <c r="BD2143" s="49">
        <f t="shared" si="1200"/>
        <v>1</v>
      </c>
      <c r="BE2143" s="49">
        <f t="shared" si="1201"/>
        <v>1</v>
      </c>
      <c r="BF2143" s="49">
        <f t="shared" si="1202"/>
        <v>1</v>
      </c>
      <c r="BG2143" s="49">
        <f t="shared" si="1203"/>
        <v>1</v>
      </c>
      <c r="BH2143" s="49">
        <f t="shared" si="1204"/>
        <v>1</v>
      </c>
      <c r="BI2143" s="49">
        <f t="shared" si="1205"/>
        <v>1</v>
      </c>
      <c r="BJ2143" s="49">
        <f t="shared" si="1206"/>
        <v>1</v>
      </c>
      <c r="BK2143" s="49">
        <f t="shared" si="1207"/>
        <v>1</v>
      </c>
      <c r="BL2143" s="49">
        <f t="shared" si="1208"/>
        <v>1</v>
      </c>
      <c r="BM2143" s="49">
        <f t="shared" si="1209"/>
        <v>1</v>
      </c>
      <c r="BN2143" s="49">
        <f t="shared" si="1210"/>
        <v>1</v>
      </c>
      <c r="BO2143" s="49">
        <f t="shared" si="1211"/>
        <v>1</v>
      </c>
      <c r="BP2143" s="49">
        <f t="shared" si="1212"/>
        <v>1</v>
      </c>
      <c r="BQ2143" s="49">
        <f t="shared" si="1213"/>
        <v>1</v>
      </c>
      <c r="BR2143" s="49">
        <f t="shared" si="1214"/>
        <v>1</v>
      </c>
      <c r="BS2143" s="49">
        <f t="shared" si="1215"/>
        <v>1</v>
      </c>
    </row>
    <row r="2144" spans="2:71">
      <c r="B2144" s="48">
        <f t="shared" si="1216"/>
        <v>1968</v>
      </c>
      <c r="AA2144" s="49">
        <f t="shared" si="1217"/>
        <v>1</v>
      </c>
      <c r="AB2144" s="49">
        <f t="shared" si="1218"/>
        <v>1</v>
      </c>
      <c r="AC2144" s="49">
        <f t="shared" si="1219"/>
        <v>1</v>
      </c>
      <c r="AD2144" s="49">
        <f t="shared" si="1220"/>
        <v>1</v>
      </c>
      <c r="AE2144" s="49">
        <f t="shared" si="1221"/>
        <v>1</v>
      </c>
      <c r="AG2144" s="49">
        <f t="shared" si="1222"/>
        <v>1</v>
      </c>
      <c r="AM2144" s="49">
        <f t="shared" si="1223"/>
        <v>1</v>
      </c>
      <c r="AN2144" s="49">
        <f t="shared" si="1224"/>
        <v>1</v>
      </c>
      <c r="AO2144" s="49">
        <f t="shared" si="1225"/>
        <v>1</v>
      </c>
      <c r="AP2144" s="49">
        <f t="shared" si="1226"/>
        <v>1</v>
      </c>
      <c r="AQ2144" s="49">
        <f t="shared" si="1227"/>
        <v>1</v>
      </c>
      <c r="AS2144" s="49">
        <f t="shared" si="1228"/>
        <v>1</v>
      </c>
      <c r="AU2144" s="49">
        <f t="shared" si="1229"/>
        <v>1</v>
      </c>
      <c r="AV2144" s="49">
        <f t="shared" si="1192"/>
        <v>1</v>
      </c>
      <c r="AW2144" s="49">
        <f t="shared" si="1193"/>
        <v>1</v>
      </c>
      <c r="AX2144" s="49">
        <f t="shared" si="1194"/>
        <v>1</v>
      </c>
      <c r="AY2144" s="49">
        <f t="shared" si="1195"/>
        <v>1</v>
      </c>
      <c r="AZ2144" s="49">
        <f t="shared" si="1196"/>
        <v>1</v>
      </c>
      <c r="BA2144" s="49">
        <f t="shared" si="1197"/>
        <v>1</v>
      </c>
      <c r="BB2144" s="49">
        <f t="shared" si="1198"/>
        <v>1</v>
      </c>
      <c r="BC2144" s="49">
        <f t="shared" si="1199"/>
        <v>1</v>
      </c>
      <c r="BD2144" s="49">
        <f t="shared" si="1200"/>
        <v>1</v>
      </c>
      <c r="BE2144" s="49">
        <f t="shared" si="1201"/>
        <v>1</v>
      </c>
      <c r="BF2144" s="49">
        <f t="shared" si="1202"/>
        <v>1</v>
      </c>
      <c r="BG2144" s="49">
        <f t="shared" si="1203"/>
        <v>1</v>
      </c>
      <c r="BH2144" s="49">
        <f t="shared" si="1204"/>
        <v>1</v>
      </c>
      <c r="BI2144" s="49">
        <f t="shared" si="1205"/>
        <v>1</v>
      </c>
      <c r="BJ2144" s="49">
        <f t="shared" si="1206"/>
        <v>1</v>
      </c>
      <c r="BK2144" s="49">
        <f t="shared" si="1207"/>
        <v>1</v>
      </c>
      <c r="BL2144" s="49">
        <f t="shared" si="1208"/>
        <v>1</v>
      </c>
      <c r="BM2144" s="49">
        <f t="shared" si="1209"/>
        <v>1</v>
      </c>
      <c r="BN2144" s="49">
        <f t="shared" si="1210"/>
        <v>1</v>
      </c>
      <c r="BO2144" s="49">
        <f t="shared" si="1211"/>
        <v>1</v>
      </c>
      <c r="BP2144" s="49">
        <f t="shared" si="1212"/>
        <v>1</v>
      </c>
      <c r="BQ2144" s="49">
        <f t="shared" si="1213"/>
        <v>1</v>
      </c>
      <c r="BR2144" s="49">
        <f t="shared" si="1214"/>
        <v>1</v>
      </c>
      <c r="BS2144" s="49">
        <f t="shared" si="1215"/>
        <v>1</v>
      </c>
    </row>
    <row r="2145" spans="2:71">
      <c r="B2145" s="48">
        <f t="shared" si="1216"/>
        <v>1969</v>
      </c>
      <c r="AA2145" s="49">
        <f t="shared" si="1217"/>
        <v>1</v>
      </c>
      <c r="AB2145" s="49">
        <f t="shared" si="1218"/>
        <v>1</v>
      </c>
      <c r="AC2145" s="49">
        <f t="shared" si="1219"/>
        <v>1</v>
      </c>
      <c r="AD2145" s="49">
        <f t="shared" si="1220"/>
        <v>1</v>
      </c>
      <c r="AE2145" s="49">
        <f t="shared" si="1221"/>
        <v>1</v>
      </c>
      <c r="AG2145" s="49">
        <f t="shared" si="1222"/>
        <v>1</v>
      </c>
      <c r="AM2145" s="49">
        <f t="shared" si="1223"/>
        <v>1</v>
      </c>
      <c r="AN2145" s="49">
        <f t="shared" si="1224"/>
        <v>1</v>
      </c>
      <c r="AO2145" s="49">
        <f t="shared" si="1225"/>
        <v>1</v>
      </c>
      <c r="AP2145" s="49">
        <f t="shared" si="1226"/>
        <v>1</v>
      </c>
      <c r="AQ2145" s="49">
        <f t="shared" si="1227"/>
        <v>1</v>
      </c>
      <c r="AS2145" s="49">
        <f t="shared" si="1228"/>
        <v>1</v>
      </c>
      <c r="AU2145" s="49">
        <f t="shared" si="1229"/>
        <v>1</v>
      </c>
      <c r="AV2145" s="49">
        <f t="shared" si="1192"/>
        <v>1</v>
      </c>
      <c r="AW2145" s="49">
        <f t="shared" si="1193"/>
        <v>1</v>
      </c>
      <c r="AX2145" s="49">
        <f t="shared" si="1194"/>
        <v>1</v>
      </c>
      <c r="AY2145" s="49">
        <f t="shared" si="1195"/>
        <v>1</v>
      </c>
      <c r="AZ2145" s="49">
        <f t="shared" si="1196"/>
        <v>1</v>
      </c>
      <c r="BA2145" s="49">
        <f t="shared" si="1197"/>
        <v>1</v>
      </c>
      <c r="BB2145" s="49">
        <f t="shared" si="1198"/>
        <v>1</v>
      </c>
      <c r="BC2145" s="49">
        <f t="shared" si="1199"/>
        <v>1</v>
      </c>
      <c r="BD2145" s="49">
        <f t="shared" si="1200"/>
        <v>1</v>
      </c>
      <c r="BE2145" s="49">
        <f t="shared" si="1201"/>
        <v>1</v>
      </c>
      <c r="BF2145" s="49">
        <f t="shared" si="1202"/>
        <v>1</v>
      </c>
      <c r="BG2145" s="49">
        <f t="shared" si="1203"/>
        <v>1</v>
      </c>
      <c r="BH2145" s="49">
        <f t="shared" si="1204"/>
        <v>1</v>
      </c>
      <c r="BI2145" s="49">
        <f t="shared" si="1205"/>
        <v>1</v>
      </c>
      <c r="BJ2145" s="49">
        <f t="shared" si="1206"/>
        <v>1</v>
      </c>
      <c r="BK2145" s="49">
        <f t="shared" si="1207"/>
        <v>1</v>
      </c>
      <c r="BL2145" s="49">
        <f t="shared" si="1208"/>
        <v>1</v>
      </c>
      <c r="BM2145" s="49">
        <f t="shared" si="1209"/>
        <v>1</v>
      </c>
      <c r="BN2145" s="49">
        <f t="shared" si="1210"/>
        <v>1</v>
      </c>
      <c r="BO2145" s="49">
        <f t="shared" si="1211"/>
        <v>1</v>
      </c>
      <c r="BP2145" s="49">
        <f t="shared" si="1212"/>
        <v>1</v>
      </c>
      <c r="BQ2145" s="49">
        <f t="shared" si="1213"/>
        <v>1</v>
      </c>
      <c r="BR2145" s="49">
        <f t="shared" si="1214"/>
        <v>1</v>
      </c>
      <c r="BS2145" s="49">
        <f t="shared" si="1215"/>
        <v>1</v>
      </c>
    </row>
    <row r="2146" spans="2:71">
      <c r="B2146" s="48">
        <f t="shared" si="1216"/>
        <v>1970</v>
      </c>
      <c r="AA2146" s="49">
        <f t="shared" si="1217"/>
        <v>1</v>
      </c>
      <c r="AB2146" s="49">
        <f t="shared" si="1218"/>
        <v>1</v>
      </c>
      <c r="AC2146" s="49">
        <f t="shared" si="1219"/>
        <v>1</v>
      </c>
      <c r="AD2146" s="49">
        <f t="shared" si="1220"/>
        <v>1</v>
      </c>
      <c r="AE2146" s="49">
        <f t="shared" si="1221"/>
        <v>1</v>
      </c>
      <c r="AG2146" s="49">
        <f t="shared" si="1222"/>
        <v>1</v>
      </c>
      <c r="AM2146" s="49">
        <f t="shared" si="1223"/>
        <v>1</v>
      </c>
      <c r="AN2146" s="49">
        <f t="shared" si="1224"/>
        <v>1</v>
      </c>
      <c r="AO2146" s="49">
        <f t="shared" si="1225"/>
        <v>1</v>
      </c>
      <c r="AP2146" s="49">
        <f t="shared" si="1226"/>
        <v>1</v>
      </c>
      <c r="AQ2146" s="49">
        <f t="shared" si="1227"/>
        <v>1</v>
      </c>
      <c r="AS2146" s="49">
        <f t="shared" si="1228"/>
        <v>1</v>
      </c>
      <c r="AU2146" s="49">
        <f t="shared" si="1229"/>
        <v>1</v>
      </c>
      <c r="AV2146" s="49">
        <f t="shared" si="1192"/>
        <v>1</v>
      </c>
      <c r="AW2146" s="49">
        <f t="shared" si="1193"/>
        <v>1</v>
      </c>
      <c r="AX2146" s="49">
        <f t="shared" si="1194"/>
        <v>1</v>
      </c>
      <c r="AY2146" s="49">
        <f t="shared" si="1195"/>
        <v>1</v>
      </c>
      <c r="AZ2146" s="49">
        <f t="shared" si="1196"/>
        <v>1</v>
      </c>
      <c r="BA2146" s="49">
        <f t="shared" si="1197"/>
        <v>1</v>
      </c>
      <c r="BB2146" s="49">
        <f t="shared" si="1198"/>
        <v>1</v>
      </c>
      <c r="BC2146" s="49">
        <f t="shared" si="1199"/>
        <v>1</v>
      </c>
      <c r="BD2146" s="49">
        <f t="shared" si="1200"/>
        <v>1</v>
      </c>
      <c r="BE2146" s="49">
        <f t="shared" si="1201"/>
        <v>1</v>
      </c>
      <c r="BF2146" s="49">
        <f t="shared" si="1202"/>
        <v>1</v>
      </c>
      <c r="BG2146" s="49">
        <f t="shared" si="1203"/>
        <v>1</v>
      </c>
      <c r="BH2146" s="49">
        <f t="shared" si="1204"/>
        <v>1</v>
      </c>
      <c r="BI2146" s="49">
        <f t="shared" si="1205"/>
        <v>1</v>
      </c>
      <c r="BJ2146" s="49">
        <f t="shared" si="1206"/>
        <v>1</v>
      </c>
      <c r="BK2146" s="49">
        <f t="shared" si="1207"/>
        <v>1</v>
      </c>
      <c r="BL2146" s="49">
        <f t="shared" si="1208"/>
        <v>1</v>
      </c>
      <c r="BM2146" s="49">
        <f t="shared" si="1209"/>
        <v>1</v>
      </c>
      <c r="BN2146" s="49">
        <f t="shared" si="1210"/>
        <v>1</v>
      </c>
      <c r="BO2146" s="49">
        <f t="shared" si="1211"/>
        <v>1</v>
      </c>
      <c r="BP2146" s="49">
        <f t="shared" si="1212"/>
        <v>1</v>
      </c>
      <c r="BQ2146" s="49">
        <f t="shared" si="1213"/>
        <v>1</v>
      </c>
      <c r="BR2146" s="49">
        <f t="shared" si="1214"/>
        <v>1</v>
      </c>
      <c r="BS2146" s="49">
        <f t="shared" si="1215"/>
        <v>1</v>
      </c>
    </row>
    <row r="2147" spans="2:71">
      <c r="B2147" s="48">
        <f t="shared" si="1216"/>
        <v>1971</v>
      </c>
      <c r="AA2147" s="49">
        <f t="shared" si="1217"/>
        <v>0.48349836472243707</v>
      </c>
      <c r="AB2147" s="49">
        <f t="shared" si="1218"/>
        <v>0.49047194034234504</v>
      </c>
      <c r="AC2147" s="49">
        <f t="shared" si="1219"/>
        <v>0.48592936021009875</v>
      </c>
      <c r="AD2147" s="49">
        <f t="shared" si="1220"/>
        <v>0.49350057571049111</v>
      </c>
      <c r="AE2147" s="49">
        <f t="shared" si="1221"/>
        <v>0.49259470388719573</v>
      </c>
      <c r="AG2147" s="49">
        <f t="shared" si="1222"/>
        <v>0.48645161290322586</v>
      </c>
      <c r="AM2147" s="49">
        <f t="shared" si="1223"/>
        <v>1</v>
      </c>
      <c r="AN2147" s="49">
        <f t="shared" si="1224"/>
        <v>1</v>
      </c>
      <c r="AO2147" s="49">
        <f t="shared" si="1225"/>
        <v>1</v>
      </c>
      <c r="AP2147" s="49">
        <f t="shared" si="1226"/>
        <v>1</v>
      </c>
      <c r="AQ2147" s="49">
        <f t="shared" si="1227"/>
        <v>1</v>
      </c>
      <c r="AS2147" s="49">
        <f t="shared" si="1228"/>
        <v>1</v>
      </c>
      <c r="AU2147" s="49">
        <f t="shared" si="1229"/>
        <v>1</v>
      </c>
      <c r="AV2147" s="49">
        <f t="shared" si="1192"/>
        <v>1</v>
      </c>
      <c r="AW2147" s="49">
        <f t="shared" si="1193"/>
        <v>1</v>
      </c>
      <c r="AX2147" s="49">
        <f t="shared" si="1194"/>
        <v>1</v>
      </c>
      <c r="AY2147" s="49">
        <f t="shared" si="1195"/>
        <v>1</v>
      </c>
      <c r="AZ2147" s="49">
        <f t="shared" si="1196"/>
        <v>1</v>
      </c>
      <c r="BA2147" s="49">
        <f t="shared" si="1197"/>
        <v>1</v>
      </c>
      <c r="BB2147" s="49">
        <f t="shared" si="1198"/>
        <v>1</v>
      </c>
      <c r="BC2147" s="49">
        <f t="shared" si="1199"/>
        <v>1</v>
      </c>
      <c r="BD2147" s="49">
        <f t="shared" si="1200"/>
        <v>1</v>
      </c>
      <c r="BE2147" s="49">
        <f t="shared" si="1201"/>
        <v>1</v>
      </c>
      <c r="BF2147" s="49">
        <f t="shared" si="1202"/>
        <v>1</v>
      </c>
      <c r="BG2147" s="49">
        <f t="shared" si="1203"/>
        <v>1</v>
      </c>
      <c r="BH2147" s="49">
        <f t="shared" si="1204"/>
        <v>1</v>
      </c>
      <c r="BI2147" s="49">
        <f t="shared" si="1205"/>
        <v>1</v>
      </c>
      <c r="BJ2147" s="49">
        <f t="shared" si="1206"/>
        <v>1</v>
      </c>
      <c r="BK2147" s="49">
        <f t="shared" si="1207"/>
        <v>1</v>
      </c>
      <c r="BL2147" s="49">
        <f t="shared" si="1208"/>
        <v>1</v>
      </c>
      <c r="BM2147" s="49">
        <f t="shared" si="1209"/>
        <v>1</v>
      </c>
      <c r="BN2147" s="49">
        <f t="shared" si="1210"/>
        <v>1</v>
      </c>
      <c r="BO2147" s="49">
        <f t="shared" si="1211"/>
        <v>1</v>
      </c>
      <c r="BP2147" s="49">
        <f t="shared" si="1212"/>
        <v>1</v>
      </c>
      <c r="BQ2147" s="49">
        <f t="shared" si="1213"/>
        <v>1</v>
      </c>
      <c r="BR2147" s="49">
        <f t="shared" si="1214"/>
        <v>1</v>
      </c>
      <c r="BS2147" s="49">
        <f t="shared" si="1215"/>
        <v>1</v>
      </c>
    </row>
    <row r="2148" spans="2:71">
      <c r="B2148" s="48">
        <f t="shared" si="1216"/>
        <v>1972</v>
      </c>
      <c r="AA2148" s="49">
        <f t="shared" si="1217"/>
        <v>0.33381046735087277</v>
      </c>
      <c r="AB2148" s="49">
        <f t="shared" si="1218"/>
        <v>0.33844334610723281</v>
      </c>
      <c r="AC2148" s="49">
        <f t="shared" si="1219"/>
        <v>0.33617961326770629</v>
      </c>
      <c r="AD2148" s="49">
        <f t="shared" si="1220"/>
        <v>0.33985673739453737</v>
      </c>
      <c r="AE2148" s="49">
        <f t="shared" si="1221"/>
        <v>0.34053284211629986</v>
      </c>
      <c r="AG2148" s="49">
        <f t="shared" si="1222"/>
        <v>0.31787521079258019</v>
      </c>
      <c r="AM2148" s="49">
        <f t="shared" si="1223"/>
        <v>1</v>
      </c>
      <c r="AN2148" s="49">
        <f t="shared" si="1224"/>
        <v>1</v>
      </c>
      <c r="AO2148" s="49">
        <f t="shared" si="1225"/>
        <v>1</v>
      </c>
      <c r="AP2148" s="49">
        <f t="shared" si="1226"/>
        <v>1</v>
      </c>
      <c r="AQ2148" s="49">
        <f t="shared" si="1227"/>
        <v>1</v>
      </c>
      <c r="AS2148" s="49">
        <f t="shared" si="1228"/>
        <v>1</v>
      </c>
      <c r="AU2148" s="49">
        <f t="shared" si="1229"/>
        <v>1</v>
      </c>
      <c r="AV2148" s="49">
        <f t="shared" si="1192"/>
        <v>1</v>
      </c>
      <c r="AW2148" s="49">
        <f t="shared" si="1193"/>
        <v>1</v>
      </c>
      <c r="AX2148" s="49">
        <f t="shared" si="1194"/>
        <v>1</v>
      </c>
      <c r="AY2148" s="49">
        <f t="shared" si="1195"/>
        <v>1</v>
      </c>
      <c r="AZ2148" s="49">
        <f t="shared" si="1196"/>
        <v>1</v>
      </c>
      <c r="BA2148" s="49">
        <f t="shared" si="1197"/>
        <v>1</v>
      </c>
      <c r="BB2148" s="49">
        <f t="shared" si="1198"/>
        <v>1</v>
      </c>
      <c r="BC2148" s="49">
        <f t="shared" si="1199"/>
        <v>1</v>
      </c>
      <c r="BD2148" s="49">
        <f t="shared" si="1200"/>
        <v>1</v>
      </c>
      <c r="BE2148" s="49">
        <f t="shared" si="1201"/>
        <v>1</v>
      </c>
      <c r="BF2148" s="49">
        <f t="shared" si="1202"/>
        <v>1</v>
      </c>
      <c r="BG2148" s="49">
        <f t="shared" si="1203"/>
        <v>1</v>
      </c>
      <c r="BH2148" s="49">
        <f t="shared" si="1204"/>
        <v>1</v>
      </c>
      <c r="BI2148" s="49">
        <f t="shared" si="1205"/>
        <v>1</v>
      </c>
      <c r="BJ2148" s="49">
        <f t="shared" si="1206"/>
        <v>1</v>
      </c>
      <c r="BK2148" s="49">
        <f t="shared" si="1207"/>
        <v>1</v>
      </c>
      <c r="BL2148" s="49">
        <f t="shared" si="1208"/>
        <v>1</v>
      </c>
      <c r="BM2148" s="49">
        <f t="shared" si="1209"/>
        <v>1</v>
      </c>
      <c r="BN2148" s="49">
        <f t="shared" si="1210"/>
        <v>1</v>
      </c>
      <c r="BO2148" s="49">
        <f t="shared" si="1211"/>
        <v>1</v>
      </c>
      <c r="BP2148" s="49">
        <f t="shared" si="1212"/>
        <v>1</v>
      </c>
      <c r="BQ2148" s="49">
        <f t="shared" si="1213"/>
        <v>1</v>
      </c>
      <c r="BR2148" s="49">
        <f t="shared" si="1214"/>
        <v>1</v>
      </c>
      <c r="BS2148" s="49">
        <f t="shared" si="1215"/>
        <v>1</v>
      </c>
    </row>
    <row r="2149" spans="2:71">
      <c r="B2149" s="48">
        <f t="shared" si="1216"/>
        <v>1973</v>
      </c>
      <c r="AA2149" s="49">
        <f t="shared" si="1217"/>
        <v>0.26378722355817313</v>
      </c>
      <c r="AB2149" s="49">
        <f t="shared" si="1218"/>
        <v>0.26536308883007759</v>
      </c>
      <c r="AC2149" s="49">
        <f t="shared" si="1219"/>
        <v>0.26438481470049996</v>
      </c>
      <c r="AD2149" s="49">
        <f t="shared" si="1220"/>
        <v>0.26541567513017755</v>
      </c>
      <c r="AE2149" s="49">
        <f t="shared" si="1221"/>
        <v>0.26769660695032521</v>
      </c>
      <c r="AG2149" s="49">
        <f t="shared" si="1222"/>
        <v>0.23401613904407206</v>
      </c>
      <c r="AM2149" s="49">
        <f t="shared" si="1223"/>
        <v>1</v>
      </c>
      <c r="AN2149" s="49">
        <f t="shared" si="1224"/>
        <v>1</v>
      </c>
      <c r="AO2149" s="49">
        <f t="shared" si="1225"/>
        <v>1</v>
      </c>
      <c r="AP2149" s="49">
        <f t="shared" si="1226"/>
        <v>1</v>
      </c>
      <c r="AQ2149" s="49">
        <f t="shared" si="1227"/>
        <v>1</v>
      </c>
      <c r="AS2149" s="49">
        <f t="shared" si="1228"/>
        <v>1</v>
      </c>
      <c r="AU2149" s="49">
        <f t="shared" si="1229"/>
        <v>1</v>
      </c>
      <c r="AV2149" s="49">
        <f t="shared" si="1192"/>
        <v>1</v>
      </c>
      <c r="AW2149" s="49">
        <f t="shared" si="1193"/>
        <v>1</v>
      </c>
      <c r="AX2149" s="49">
        <f t="shared" si="1194"/>
        <v>1</v>
      </c>
      <c r="AY2149" s="49">
        <f t="shared" si="1195"/>
        <v>1</v>
      </c>
      <c r="AZ2149" s="49">
        <f t="shared" si="1196"/>
        <v>1</v>
      </c>
      <c r="BA2149" s="49">
        <f t="shared" si="1197"/>
        <v>1</v>
      </c>
      <c r="BB2149" s="49">
        <f t="shared" si="1198"/>
        <v>1</v>
      </c>
      <c r="BC2149" s="49">
        <f t="shared" si="1199"/>
        <v>1</v>
      </c>
      <c r="BD2149" s="49">
        <f t="shared" si="1200"/>
        <v>1</v>
      </c>
      <c r="BE2149" s="49">
        <f t="shared" si="1201"/>
        <v>1</v>
      </c>
      <c r="BF2149" s="49">
        <f t="shared" si="1202"/>
        <v>1</v>
      </c>
      <c r="BG2149" s="49">
        <f t="shared" si="1203"/>
        <v>1</v>
      </c>
      <c r="BH2149" s="49">
        <f t="shared" si="1204"/>
        <v>1</v>
      </c>
      <c r="BI2149" s="49">
        <f t="shared" si="1205"/>
        <v>1</v>
      </c>
      <c r="BJ2149" s="49">
        <f t="shared" si="1206"/>
        <v>1</v>
      </c>
      <c r="BK2149" s="49">
        <f t="shared" si="1207"/>
        <v>1</v>
      </c>
      <c r="BL2149" s="49">
        <f t="shared" si="1208"/>
        <v>1</v>
      </c>
      <c r="BM2149" s="49">
        <f t="shared" si="1209"/>
        <v>1</v>
      </c>
      <c r="BN2149" s="49">
        <f t="shared" si="1210"/>
        <v>1</v>
      </c>
      <c r="BO2149" s="49">
        <f t="shared" si="1211"/>
        <v>1</v>
      </c>
      <c r="BP2149" s="49">
        <f t="shared" si="1212"/>
        <v>1</v>
      </c>
      <c r="BQ2149" s="49">
        <f t="shared" si="1213"/>
        <v>1</v>
      </c>
      <c r="BR2149" s="49">
        <f t="shared" si="1214"/>
        <v>1</v>
      </c>
      <c r="BS2149" s="49">
        <f t="shared" si="1215"/>
        <v>1</v>
      </c>
    </row>
    <row r="2150" spans="2:71">
      <c r="B2150" s="48">
        <f t="shared" si="1216"/>
        <v>1974</v>
      </c>
      <c r="AA2150" s="49">
        <f t="shared" si="1217"/>
        <v>0.20959609530698248</v>
      </c>
      <c r="AB2150" s="49">
        <f t="shared" si="1218"/>
        <v>0.20953318752863043</v>
      </c>
      <c r="AC2150" s="49">
        <f t="shared" si="1219"/>
        <v>0.20741928695184089</v>
      </c>
      <c r="AD2150" s="49">
        <f t="shared" si="1220"/>
        <v>0.20961687028220216</v>
      </c>
      <c r="AE2150" s="49">
        <f t="shared" si="1221"/>
        <v>0.21345150403887214</v>
      </c>
      <c r="AG2150" s="49">
        <f t="shared" si="1222"/>
        <v>0.18186203569705744</v>
      </c>
      <c r="AM2150" s="49">
        <f t="shared" si="1223"/>
        <v>1</v>
      </c>
      <c r="AN2150" s="49">
        <f t="shared" si="1224"/>
        <v>1</v>
      </c>
      <c r="AO2150" s="49">
        <f t="shared" si="1225"/>
        <v>1</v>
      </c>
      <c r="AP2150" s="49">
        <f t="shared" si="1226"/>
        <v>1</v>
      </c>
      <c r="AQ2150" s="49">
        <f t="shared" si="1227"/>
        <v>1</v>
      </c>
      <c r="AS2150" s="49">
        <f t="shared" si="1228"/>
        <v>1</v>
      </c>
      <c r="AU2150" s="49">
        <f t="shared" si="1229"/>
        <v>1</v>
      </c>
      <c r="AV2150" s="49">
        <f t="shared" si="1192"/>
        <v>1</v>
      </c>
      <c r="AW2150" s="49">
        <f t="shared" si="1193"/>
        <v>1</v>
      </c>
      <c r="AX2150" s="49">
        <f t="shared" si="1194"/>
        <v>1</v>
      </c>
      <c r="AY2150" s="49">
        <f t="shared" si="1195"/>
        <v>1</v>
      </c>
      <c r="AZ2150" s="49">
        <f t="shared" si="1196"/>
        <v>1</v>
      </c>
      <c r="BA2150" s="49">
        <f t="shared" si="1197"/>
        <v>1</v>
      </c>
      <c r="BB2150" s="49">
        <f t="shared" si="1198"/>
        <v>1</v>
      </c>
      <c r="BC2150" s="49">
        <f t="shared" si="1199"/>
        <v>1</v>
      </c>
      <c r="BD2150" s="49">
        <f t="shared" si="1200"/>
        <v>1</v>
      </c>
      <c r="BE2150" s="49">
        <f t="shared" si="1201"/>
        <v>1</v>
      </c>
      <c r="BF2150" s="49">
        <f t="shared" si="1202"/>
        <v>1</v>
      </c>
      <c r="BG2150" s="49">
        <f t="shared" si="1203"/>
        <v>1</v>
      </c>
      <c r="BH2150" s="49">
        <f t="shared" si="1204"/>
        <v>1</v>
      </c>
      <c r="BI2150" s="49">
        <f t="shared" si="1205"/>
        <v>1</v>
      </c>
      <c r="BJ2150" s="49">
        <f t="shared" si="1206"/>
        <v>1</v>
      </c>
      <c r="BK2150" s="49">
        <f t="shared" si="1207"/>
        <v>1</v>
      </c>
      <c r="BL2150" s="49">
        <f t="shared" si="1208"/>
        <v>1</v>
      </c>
      <c r="BM2150" s="49">
        <f t="shared" si="1209"/>
        <v>1</v>
      </c>
      <c r="BN2150" s="49">
        <f t="shared" si="1210"/>
        <v>1</v>
      </c>
      <c r="BO2150" s="49">
        <f t="shared" si="1211"/>
        <v>1</v>
      </c>
      <c r="BP2150" s="49">
        <f t="shared" si="1212"/>
        <v>1</v>
      </c>
      <c r="BQ2150" s="49">
        <f t="shared" si="1213"/>
        <v>1</v>
      </c>
      <c r="BR2150" s="49">
        <f t="shared" si="1214"/>
        <v>1</v>
      </c>
      <c r="BS2150" s="49">
        <f t="shared" si="1215"/>
        <v>1</v>
      </c>
    </row>
    <row r="2151" spans="2:71">
      <c r="B2151" s="48">
        <f t="shared" si="1216"/>
        <v>1975</v>
      </c>
      <c r="AA2151" s="49">
        <f t="shared" si="1217"/>
        <v>0.16333748580430749</v>
      </c>
      <c r="AB2151" s="49">
        <f t="shared" si="1218"/>
        <v>0.16351589935465458</v>
      </c>
      <c r="AC2151" s="49">
        <f t="shared" si="1219"/>
        <v>0.16047828828737115</v>
      </c>
      <c r="AD2151" s="49">
        <f t="shared" si="1220"/>
        <v>0.16424907352755014</v>
      </c>
      <c r="AE2151" s="49">
        <f t="shared" si="1221"/>
        <v>0.16890490194111668</v>
      </c>
      <c r="AG2151" s="49">
        <f t="shared" si="1222"/>
        <v>0.14544753086419757</v>
      </c>
      <c r="AM2151" s="49">
        <f t="shared" si="1223"/>
        <v>1</v>
      </c>
      <c r="AN2151" s="49">
        <f t="shared" si="1224"/>
        <v>1</v>
      </c>
      <c r="AO2151" s="49">
        <f t="shared" si="1225"/>
        <v>1</v>
      </c>
      <c r="AP2151" s="49">
        <f t="shared" si="1226"/>
        <v>1</v>
      </c>
      <c r="AQ2151" s="49">
        <f t="shared" si="1227"/>
        <v>1</v>
      </c>
      <c r="AS2151" s="49">
        <f t="shared" si="1228"/>
        <v>1</v>
      </c>
      <c r="AU2151" s="49">
        <f t="shared" si="1229"/>
        <v>1</v>
      </c>
      <c r="AV2151" s="49">
        <f t="shared" si="1192"/>
        <v>1</v>
      </c>
      <c r="AW2151" s="49">
        <f t="shared" si="1193"/>
        <v>1</v>
      </c>
      <c r="AX2151" s="49">
        <f t="shared" si="1194"/>
        <v>1</v>
      </c>
      <c r="AY2151" s="49">
        <f t="shared" si="1195"/>
        <v>1</v>
      </c>
      <c r="AZ2151" s="49">
        <f t="shared" si="1196"/>
        <v>1</v>
      </c>
      <c r="BA2151" s="49">
        <f t="shared" si="1197"/>
        <v>1</v>
      </c>
      <c r="BB2151" s="49">
        <f t="shared" si="1198"/>
        <v>1</v>
      </c>
      <c r="BC2151" s="49">
        <f t="shared" si="1199"/>
        <v>1</v>
      </c>
      <c r="BD2151" s="49">
        <f t="shared" si="1200"/>
        <v>1</v>
      </c>
      <c r="BE2151" s="49">
        <f t="shared" si="1201"/>
        <v>1</v>
      </c>
      <c r="BF2151" s="49">
        <f t="shared" si="1202"/>
        <v>1</v>
      </c>
      <c r="BG2151" s="49">
        <f t="shared" si="1203"/>
        <v>1</v>
      </c>
      <c r="BH2151" s="49">
        <f t="shared" si="1204"/>
        <v>1</v>
      </c>
      <c r="BI2151" s="49">
        <f t="shared" si="1205"/>
        <v>1</v>
      </c>
      <c r="BJ2151" s="49">
        <f t="shared" si="1206"/>
        <v>1</v>
      </c>
      <c r="BK2151" s="49">
        <f t="shared" si="1207"/>
        <v>1</v>
      </c>
      <c r="BL2151" s="49">
        <f t="shared" si="1208"/>
        <v>1</v>
      </c>
      <c r="BM2151" s="49">
        <f t="shared" si="1209"/>
        <v>1</v>
      </c>
      <c r="BN2151" s="49">
        <f t="shared" si="1210"/>
        <v>1</v>
      </c>
      <c r="BO2151" s="49">
        <f t="shared" si="1211"/>
        <v>1</v>
      </c>
      <c r="BP2151" s="49">
        <f t="shared" si="1212"/>
        <v>1</v>
      </c>
      <c r="BQ2151" s="49">
        <f t="shared" si="1213"/>
        <v>1</v>
      </c>
      <c r="BR2151" s="49">
        <f t="shared" si="1214"/>
        <v>1</v>
      </c>
      <c r="BS2151" s="49">
        <f t="shared" si="1215"/>
        <v>1</v>
      </c>
    </row>
    <row r="2152" spans="2:71">
      <c r="B2152" s="48">
        <f t="shared" si="1216"/>
        <v>1976</v>
      </c>
      <c r="AA2152" s="49">
        <f t="shared" si="1217"/>
        <v>0.13822500105062424</v>
      </c>
      <c r="AB2152" s="49">
        <f t="shared" si="1218"/>
        <v>0.138949120386789</v>
      </c>
      <c r="AC2152" s="49">
        <f t="shared" si="1219"/>
        <v>0.13626126605416816</v>
      </c>
      <c r="AD2152" s="49">
        <f t="shared" si="1220"/>
        <v>0.13941054025340999</v>
      </c>
      <c r="AE2152" s="49">
        <f t="shared" si="1221"/>
        <v>0.14365902387806564</v>
      </c>
      <c r="AG2152" s="49">
        <f t="shared" si="1222"/>
        <v>0.11979663171274234</v>
      </c>
      <c r="AM2152" s="49">
        <f t="shared" si="1223"/>
        <v>1</v>
      </c>
      <c r="AN2152" s="49">
        <f t="shared" si="1224"/>
        <v>1</v>
      </c>
      <c r="AO2152" s="49">
        <f t="shared" si="1225"/>
        <v>1</v>
      </c>
      <c r="AP2152" s="49">
        <f t="shared" si="1226"/>
        <v>1</v>
      </c>
      <c r="AQ2152" s="49">
        <f t="shared" si="1227"/>
        <v>1</v>
      </c>
      <c r="AS2152" s="49">
        <f t="shared" si="1228"/>
        <v>1</v>
      </c>
      <c r="AU2152" s="49">
        <f t="shared" si="1229"/>
        <v>1</v>
      </c>
      <c r="AV2152" s="49">
        <f t="shared" si="1192"/>
        <v>1</v>
      </c>
      <c r="AW2152" s="49">
        <f t="shared" si="1193"/>
        <v>1</v>
      </c>
      <c r="AX2152" s="49">
        <f t="shared" si="1194"/>
        <v>1</v>
      </c>
      <c r="AY2152" s="49">
        <f t="shared" si="1195"/>
        <v>1</v>
      </c>
      <c r="AZ2152" s="49">
        <f t="shared" si="1196"/>
        <v>1</v>
      </c>
      <c r="BA2152" s="49">
        <f t="shared" si="1197"/>
        <v>1</v>
      </c>
      <c r="BB2152" s="49">
        <f t="shared" si="1198"/>
        <v>1</v>
      </c>
      <c r="BC2152" s="49">
        <f t="shared" si="1199"/>
        <v>1</v>
      </c>
      <c r="BD2152" s="49">
        <f t="shared" si="1200"/>
        <v>1</v>
      </c>
      <c r="BE2152" s="49">
        <f t="shared" si="1201"/>
        <v>1</v>
      </c>
      <c r="BF2152" s="49">
        <f t="shared" si="1202"/>
        <v>1</v>
      </c>
      <c r="BG2152" s="49">
        <f t="shared" si="1203"/>
        <v>1</v>
      </c>
      <c r="BH2152" s="49">
        <f t="shared" si="1204"/>
        <v>1</v>
      </c>
      <c r="BI2152" s="49">
        <f t="shared" si="1205"/>
        <v>1</v>
      </c>
      <c r="BJ2152" s="49">
        <f t="shared" si="1206"/>
        <v>1</v>
      </c>
      <c r="BK2152" s="49">
        <f t="shared" si="1207"/>
        <v>1</v>
      </c>
      <c r="BL2152" s="49">
        <f t="shared" si="1208"/>
        <v>1</v>
      </c>
      <c r="BM2152" s="49">
        <f t="shared" si="1209"/>
        <v>1</v>
      </c>
      <c r="BN2152" s="49">
        <f t="shared" si="1210"/>
        <v>1</v>
      </c>
      <c r="BO2152" s="49">
        <f t="shared" si="1211"/>
        <v>1</v>
      </c>
      <c r="BP2152" s="49">
        <f t="shared" si="1212"/>
        <v>1</v>
      </c>
      <c r="BQ2152" s="49">
        <f t="shared" si="1213"/>
        <v>1</v>
      </c>
      <c r="BR2152" s="49">
        <f t="shared" si="1214"/>
        <v>1</v>
      </c>
      <c r="BS2152" s="49">
        <f t="shared" si="1215"/>
        <v>1</v>
      </c>
    </row>
    <row r="2153" spans="2:71">
      <c r="B2153" s="48">
        <f t="shared" si="1216"/>
        <v>1977</v>
      </c>
      <c r="AA2153" s="49">
        <f t="shared" si="1217"/>
        <v>0.12148517622626602</v>
      </c>
      <c r="AB2153" s="49">
        <f t="shared" si="1218"/>
        <v>0.123180966556948</v>
      </c>
      <c r="AC2153" s="49">
        <f t="shared" si="1219"/>
        <v>0.12093439419556876</v>
      </c>
      <c r="AD2153" s="49">
        <f t="shared" si="1220"/>
        <v>0.1238306212432274</v>
      </c>
      <c r="AE2153" s="49">
        <f t="shared" si="1221"/>
        <v>0.12686231857387009</v>
      </c>
      <c r="AG2153" s="49">
        <f t="shared" si="1222"/>
        <v>0.10109949048002149</v>
      </c>
      <c r="AM2153" s="49">
        <f t="shared" si="1223"/>
        <v>1</v>
      </c>
      <c r="AN2153" s="49">
        <f t="shared" si="1224"/>
        <v>1</v>
      </c>
      <c r="AO2153" s="49">
        <f t="shared" si="1225"/>
        <v>1</v>
      </c>
      <c r="AP2153" s="49">
        <f t="shared" si="1226"/>
        <v>1</v>
      </c>
      <c r="AQ2153" s="49">
        <f t="shared" si="1227"/>
        <v>1</v>
      </c>
      <c r="AS2153" s="49">
        <f t="shared" si="1228"/>
        <v>1</v>
      </c>
      <c r="AU2153" s="49">
        <f t="shared" si="1229"/>
        <v>1</v>
      </c>
      <c r="AV2153" s="49">
        <f t="shared" si="1192"/>
        <v>1</v>
      </c>
      <c r="AW2153" s="49">
        <f t="shared" si="1193"/>
        <v>1</v>
      </c>
      <c r="AX2153" s="49">
        <f t="shared" si="1194"/>
        <v>1</v>
      </c>
      <c r="AY2153" s="49">
        <f t="shared" si="1195"/>
        <v>1</v>
      </c>
      <c r="AZ2153" s="49">
        <f t="shared" si="1196"/>
        <v>1</v>
      </c>
      <c r="BA2153" s="49">
        <f t="shared" si="1197"/>
        <v>1</v>
      </c>
      <c r="BB2153" s="49">
        <f t="shared" si="1198"/>
        <v>1</v>
      </c>
      <c r="BC2153" s="49">
        <f t="shared" si="1199"/>
        <v>1</v>
      </c>
      <c r="BD2153" s="49">
        <f t="shared" si="1200"/>
        <v>1</v>
      </c>
      <c r="BE2153" s="49">
        <f t="shared" si="1201"/>
        <v>1</v>
      </c>
      <c r="BF2153" s="49">
        <f t="shared" si="1202"/>
        <v>1</v>
      </c>
      <c r="BG2153" s="49">
        <f t="shared" si="1203"/>
        <v>1</v>
      </c>
      <c r="BH2153" s="49">
        <f t="shared" si="1204"/>
        <v>1</v>
      </c>
      <c r="BI2153" s="49">
        <f t="shared" si="1205"/>
        <v>1</v>
      </c>
      <c r="BJ2153" s="49">
        <f t="shared" si="1206"/>
        <v>1</v>
      </c>
      <c r="BK2153" s="49">
        <f t="shared" si="1207"/>
        <v>1</v>
      </c>
      <c r="BL2153" s="49">
        <f t="shared" si="1208"/>
        <v>1</v>
      </c>
      <c r="BM2153" s="49">
        <f t="shared" si="1209"/>
        <v>1</v>
      </c>
      <c r="BN2153" s="49">
        <f t="shared" si="1210"/>
        <v>1</v>
      </c>
      <c r="BO2153" s="49">
        <f t="shared" si="1211"/>
        <v>1</v>
      </c>
      <c r="BP2153" s="49">
        <f t="shared" si="1212"/>
        <v>1</v>
      </c>
      <c r="BQ2153" s="49">
        <f t="shared" si="1213"/>
        <v>1</v>
      </c>
      <c r="BR2153" s="49">
        <f t="shared" si="1214"/>
        <v>1</v>
      </c>
      <c r="BS2153" s="49">
        <f t="shared" si="1215"/>
        <v>1</v>
      </c>
    </row>
    <row r="2154" spans="2:71">
      <c r="B2154" s="48">
        <f t="shared" si="1216"/>
        <v>1978</v>
      </c>
      <c r="AA2154" s="49">
        <f t="shared" si="1217"/>
        <v>0.10796001613088781</v>
      </c>
      <c r="AB2154" s="49">
        <f t="shared" si="1218"/>
        <v>0.11064967749033848</v>
      </c>
      <c r="AC2154" s="49">
        <f t="shared" si="1219"/>
        <v>0.10892330500407682</v>
      </c>
      <c r="AD2154" s="49">
        <f t="shared" si="1220"/>
        <v>0.11158943392174871</v>
      </c>
      <c r="AE2154" s="49">
        <f t="shared" si="1221"/>
        <v>0.11357731347414068</v>
      </c>
      <c r="AG2154" s="49">
        <f t="shared" si="1222"/>
        <v>8.6666666666666697E-2</v>
      </c>
      <c r="AM2154" s="49">
        <f t="shared" si="1223"/>
        <v>1</v>
      </c>
      <c r="AN2154" s="49">
        <f t="shared" si="1224"/>
        <v>1</v>
      </c>
      <c r="AO2154" s="49">
        <f t="shared" si="1225"/>
        <v>1</v>
      </c>
      <c r="AP2154" s="49">
        <f t="shared" si="1226"/>
        <v>1</v>
      </c>
      <c r="AQ2154" s="49">
        <f t="shared" si="1227"/>
        <v>1</v>
      </c>
      <c r="AS2154" s="49">
        <f t="shared" si="1228"/>
        <v>1</v>
      </c>
      <c r="AU2154" s="49">
        <f t="shared" si="1229"/>
        <v>1</v>
      </c>
      <c r="AV2154" s="49">
        <f t="shared" si="1192"/>
        <v>1</v>
      </c>
      <c r="AW2154" s="49">
        <f t="shared" si="1193"/>
        <v>1</v>
      </c>
      <c r="AX2154" s="49">
        <f t="shared" si="1194"/>
        <v>1</v>
      </c>
      <c r="AY2154" s="49">
        <f t="shared" si="1195"/>
        <v>1</v>
      </c>
      <c r="AZ2154" s="49">
        <f t="shared" si="1196"/>
        <v>1</v>
      </c>
      <c r="BA2154" s="49">
        <f t="shared" si="1197"/>
        <v>1</v>
      </c>
      <c r="BB2154" s="49">
        <f t="shared" si="1198"/>
        <v>1</v>
      </c>
      <c r="BC2154" s="49">
        <f t="shared" si="1199"/>
        <v>1</v>
      </c>
      <c r="BD2154" s="49">
        <f t="shared" si="1200"/>
        <v>1</v>
      </c>
      <c r="BE2154" s="49">
        <f t="shared" si="1201"/>
        <v>1</v>
      </c>
      <c r="BF2154" s="49">
        <f t="shared" si="1202"/>
        <v>1</v>
      </c>
      <c r="BG2154" s="49">
        <f t="shared" si="1203"/>
        <v>1</v>
      </c>
      <c r="BH2154" s="49">
        <f t="shared" si="1204"/>
        <v>1</v>
      </c>
      <c r="BI2154" s="49">
        <f t="shared" si="1205"/>
        <v>1</v>
      </c>
      <c r="BJ2154" s="49">
        <f t="shared" si="1206"/>
        <v>1</v>
      </c>
      <c r="BK2154" s="49">
        <f t="shared" si="1207"/>
        <v>1</v>
      </c>
      <c r="BL2154" s="49">
        <f t="shared" si="1208"/>
        <v>1</v>
      </c>
      <c r="BM2154" s="49">
        <f t="shared" si="1209"/>
        <v>1</v>
      </c>
      <c r="BN2154" s="49">
        <f t="shared" si="1210"/>
        <v>1</v>
      </c>
      <c r="BO2154" s="49">
        <f t="shared" si="1211"/>
        <v>1</v>
      </c>
      <c r="BP2154" s="49">
        <f t="shared" si="1212"/>
        <v>1</v>
      </c>
      <c r="BQ2154" s="49">
        <f t="shared" si="1213"/>
        <v>1</v>
      </c>
      <c r="BR2154" s="49">
        <f t="shared" si="1214"/>
        <v>1</v>
      </c>
      <c r="BS2154" s="49">
        <f t="shared" si="1215"/>
        <v>1</v>
      </c>
    </row>
    <row r="2155" spans="2:71">
      <c r="B2155" s="48">
        <f t="shared" si="1216"/>
        <v>1979</v>
      </c>
      <c r="AA2155" s="49">
        <f t="shared" si="1217"/>
        <v>9.7510788967666268E-2</v>
      </c>
      <c r="AB2155" s="49">
        <f t="shared" si="1218"/>
        <v>0.10083138522518073</v>
      </c>
      <c r="AC2155" s="49">
        <f t="shared" si="1219"/>
        <v>9.9620452312345648E-2</v>
      </c>
      <c r="AD2155" s="49">
        <f t="shared" si="1220"/>
        <v>0.101862132349664</v>
      </c>
      <c r="AE2155" s="49">
        <f t="shared" si="1221"/>
        <v>0.1031524826302609</v>
      </c>
      <c r="AG2155" s="49">
        <f t="shared" si="1222"/>
        <v>7.4995026854983118E-2</v>
      </c>
      <c r="AM2155" s="49">
        <f t="shared" si="1223"/>
        <v>1</v>
      </c>
      <c r="AN2155" s="49">
        <f t="shared" si="1224"/>
        <v>1</v>
      </c>
      <c r="AO2155" s="49">
        <f t="shared" si="1225"/>
        <v>1</v>
      </c>
      <c r="AP2155" s="49">
        <f t="shared" si="1226"/>
        <v>1</v>
      </c>
      <c r="AQ2155" s="49">
        <f t="shared" si="1227"/>
        <v>1</v>
      </c>
      <c r="AS2155" s="49">
        <f t="shared" si="1228"/>
        <v>1</v>
      </c>
      <c r="AU2155" s="49">
        <f t="shared" si="1229"/>
        <v>1</v>
      </c>
      <c r="AV2155" s="49">
        <f t="shared" si="1192"/>
        <v>1</v>
      </c>
      <c r="AW2155" s="49">
        <f t="shared" si="1193"/>
        <v>1</v>
      </c>
      <c r="AX2155" s="49">
        <f t="shared" si="1194"/>
        <v>1</v>
      </c>
      <c r="AY2155" s="49">
        <f t="shared" si="1195"/>
        <v>1</v>
      </c>
      <c r="AZ2155" s="49">
        <f t="shared" si="1196"/>
        <v>1</v>
      </c>
      <c r="BA2155" s="49">
        <f t="shared" si="1197"/>
        <v>1</v>
      </c>
      <c r="BB2155" s="49">
        <f t="shared" si="1198"/>
        <v>1</v>
      </c>
      <c r="BC2155" s="49">
        <f t="shared" si="1199"/>
        <v>1</v>
      </c>
      <c r="BD2155" s="49">
        <f t="shared" si="1200"/>
        <v>1</v>
      </c>
      <c r="BE2155" s="49">
        <f t="shared" si="1201"/>
        <v>1</v>
      </c>
      <c r="BF2155" s="49">
        <f t="shared" si="1202"/>
        <v>1</v>
      </c>
      <c r="BG2155" s="49">
        <f t="shared" si="1203"/>
        <v>1</v>
      </c>
      <c r="BH2155" s="49">
        <f t="shared" si="1204"/>
        <v>1</v>
      </c>
      <c r="BI2155" s="49">
        <f t="shared" si="1205"/>
        <v>1</v>
      </c>
      <c r="BJ2155" s="49">
        <f t="shared" si="1206"/>
        <v>1</v>
      </c>
      <c r="BK2155" s="49">
        <f t="shared" si="1207"/>
        <v>1</v>
      </c>
      <c r="BL2155" s="49">
        <f t="shared" si="1208"/>
        <v>1</v>
      </c>
      <c r="BM2155" s="49">
        <f t="shared" si="1209"/>
        <v>1</v>
      </c>
      <c r="BN2155" s="49">
        <f t="shared" si="1210"/>
        <v>1</v>
      </c>
      <c r="BO2155" s="49">
        <f t="shared" si="1211"/>
        <v>1</v>
      </c>
      <c r="BP2155" s="49">
        <f t="shared" si="1212"/>
        <v>1</v>
      </c>
      <c r="BQ2155" s="49">
        <f t="shared" si="1213"/>
        <v>1</v>
      </c>
      <c r="BR2155" s="49">
        <f t="shared" si="1214"/>
        <v>1</v>
      </c>
      <c r="BS2155" s="49">
        <f t="shared" si="1215"/>
        <v>1</v>
      </c>
    </row>
    <row r="2156" spans="2:71">
      <c r="B2156" s="48">
        <f t="shared" si="1216"/>
        <v>1980</v>
      </c>
      <c r="AA2156" s="49">
        <f t="shared" si="1217"/>
        <v>8.897711062359151E-2</v>
      </c>
      <c r="AB2156" s="49">
        <f t="shared" si="1218"/>
        <v>9.2837710601547566E-2</v>
      </c>
      <c r="AC2156" s="49">
        <f t="shared" si="1219"/>
        <v>9.2073889320838043E-2</v>
      </c>
      <c r="AD2156" s="49">
        <f t="shared" si="1220"/>
        <v>9.3991967687810499E-2</v>
      </c>
      <c r="AE2156" s="49">
        <f t="shared" si="1221"/>
        <v>9.4293252111942449E-2</v>
      </c>
      <c r="AG2156" s="49">
        <f t="shared" si="1222"/>
        <v>6.5067311011391113E-2</v>
      </c>
      <c r="AM2156" s="49">
        <f t="shared" si="1223"/>
        <v>1</v>
      </c>
      <c r="AN2156" s="49">
        <f t="shared" si="1224"/>
        <v>1</v>
      </c>
      <c r="AO2156" s="49">
        <f t="shared" si="1225"/>
        <v>1</v>
      </c>
      <c r="AP2156" s="49">
        <f t="shared" si="1226"/>
        <v>1</v>
      </c>
      <c r="AQ2156" s="49">
        <f t="shared" si="1227"/>
        <v>1</v>
      </c>
      <c r="AS2156" s="49">
        <f t="shared" si="1228"/>
        <v>1</v>
      </c>
      <c r="AU2156" s="49">
        <f t="shared" si="1229"/>
        <v>1</v>
      </c>
      <c r="AV2156" s="49">
        <f t="shared" si="1192"/>
        <v>1</v>
      </c>
      <c r="AW2156" s="49">
        <f t="shared" si="1193"/>
        <v>1</v>
      </c>
      <c r="AX2156" s="49">
        <f t="shared" si="1194"/>
        <v>1</v>
      </c>
      <c r="AY2156" s="49">
        <f t="shared" si="1195"/>
        <v>1</v>
      </c>
      <c r="AZ2156" s="49">
        <f t="shared" si="1196"/>
        <v>1</v>
      </c>
      <c r="BA2156" s="49">
        <f t="shared" si="1197"/>
        <v>1</v>
      </c>
      <c r="BB2156" s="49">
        <f t="shared" si="1198"/>
        <v>1</v>
      </c>
      <c r="BC2156" s="49">
        <f t="shared" si="1199"/>
        <v>1</v>
      </c>
      <c r="BD2156" s="49">
        <f t="shared" si="1200"/>
        <v>1</v>
      </c>
      <c r="BE2156" s="49">
        <f t="shared" si="1201"/>
        <v>1</v>
      </c>
      <c r="BF2156" s="49">
        <f t="shared" si="1202"/>
        <v>1</v>
      </c>
      <c r="BG2156" s="49">
        <f t="shared" si="1203"/>
        <v>1</v>
      </c>
      <c r="BH2156" s="49">
        <f t="shared" si="1204"/>
        <v>1</v>
      </c>
      <c r="BI2156" s="49">
        <f t="shared" si="1205"/>
        <v>1</v>
      </c>
      <c r="BJ2156" s="49">
        <f t="shared" si="1206"/>
        <v>1</v>
      </c>
      <c r="BK2156" s="49">
        <f t="shared" si="1207"/>
        <v>1</v>
      </c>
      <c r="BL2156" s="49">
        <f t="shared" si="1208"/>
        <v>1</v>
      </c>
      <c r="BM2156" s="49">
        <f t="shared" si="1209"/>
        <v>1</v>
      </c>
      <c r="BN2156" s="49">
        <f t="shared" si="1210"/>
        <v>1</v>
      </c>
      <c r="BO2156" s="49">
        <f t="shared" si="1211"/>
        <v>1</v>
      </c>
      <c r="BP2156" s="49">
        <f t="shared" si="1212"/>
        <v>1</v>
      </c>
      <c r="BQ2156" s="49">
        <f t="shared" si="1213"/>
        <v>1</v>
      </c>
      <c r="BR2156" s="49">
        <f t="shared" si="1214"/>
        <v>1</v>
      </c>
      <c r="BS2156" s="49">
        <f t="shared" si="1215"/>
        <v>1</v>
      </c>
    </row>
    <row r="2157" spans="2:71">
      <c r="B2157" s="48">
        <f t="shared" si="1216"/>
        <v>1981</v>
      </c>
      <c r="AA2157" s="49">
        <f t="shared" si="1217"/>
        <v>8.2420445733166883E-2</v>
      </c>
      <c r="AB2157" s="49">
        <f t="shared" si="1218"/>
        <v>8.6463878612940248E-2</v>
      </c>
      <c r="AC2157" s="49">
        <f t="shared" si="1219"/>
        <v>8.6067859245089431E-2</v>
      </c>
      <c r="AD2157" s="49">
        <f t="shared" si="1220"/>
        <v>8.760806744409301E-2</v>
      </c>
      <c r="AE2157" s="49">
        <f t="shared" si="1221"/>
        <v>8.7067608292539109E-2</v>
      </c>
      <c r="AG2157" s="49">
        <f t="shared" si="1222"/>
        <v>5.6632116569025108E-2</v>
      </c>
      <c r="AM2157" s="49">
        <f t="shared" si="1223"/>
        <v>1</v>
      </c>
      <c r="AN2157" s="49">
        <f t="shared" si="1224"/>
        <v>1</v>
      </c>
      <c r="AO2157" s="49">
        <f t="shared" si="1225"/>
        <v>1</v>
      </c>
      <c r="AP2157" s="49">
        <f t="shared" si="1226"/>
        <v>1</v>
      </c>
      <c r="AQ2157" s="49">
        <f t="shared" si="1227"/>
        <v>1</v>
      </c>
      <c r="AS2157" s="49">
        <f t="shared" si="1228"/>
        <v>1</v>
      </c>
      <c r="AU2157" s="49">
        <f t="shared" si="1229"/>
        <v>1</v>
      </c>
      <c r="AV2157" s="49">
        <f t="shared" si="1192"/>
        <v>1</v>
      </c>
      <c r="AW2157" s="49">
        <f t="shared" si="1193"/>
        <v>1</v>
      </c>
      <c r="AX2157" s="49">
        <f t="shared" si="1194"/>
        <v>1</v>
      </c>
      <c r="AY2157" s="49">
        <f t="shared" si="1195"/>
        <v>1</v>
      </c>
      <c r="AZ2157" s="49">
        <f t="shared" si="1196"/>
        <v>1</v>
      </c>
      <c r="BA2157" s="49">
        <f t="shared" si="1197"/>
        <v>1</v>
      </c>
      <c r="BB2157" s="49">
        <f t="shared" si="1198"/>
        <v>1</v>
      </c>
      <c r="BC2157" s="49">
        <f t="shared" si="1199"/>
        <v>1</v>
      </c>
      <c r="BD2157" s="49">
        <f t="shared" si="1200"/>
        <v>1</v>
      </c>
      <c r="BE2157" s="49">
        <f t="shared" si="1201"/>
        <v>1</v>
      </c>
      <c r="BF2157" s="49">
        <f t="shared" si="1202"/>
        <v>1</v>
      </c>
      <c r="BG2157" s="49">
        <f t="shared" si="1203"/>
        <v>1</v>
      </c>
      <c r="BH2157" s="49">
        <f t="shared" si="1204"/>
        <v>1</v>
      </c>
      <c r="BI2157" s="49">
        <f t="shared" si="1205"/>
        <v>1</v>
      </c>
      <c r="BJ2157" s="49">
        <f t="shared" si="1206"/>
        <v>1</v>
      </c>
      <c r="BK2157" s="49">
        <f t="shared" si="1207"/>
        <v>1</v>
      </c>
      <c r="BL2157" s="49">
        <f t="shared" si="1208"/>
        <v>1</v>
      </c>
      <c r="BM2157" s="49">
        <f t="shared" si="1209"/>
        <v>1</v>
      </c>
      <c r="BN2157" s="49">
        <f t="shared" si="1210"/>
        <v>1</v>
      </c>
      <c r="BO2157" s="49">
        <f t="shared" si="1211"/>
        <v>1</v>
      </c>
      <c r="BP2157" s="49">
        <f t="shared" si="1212"/>
        <v>1</v>
      </c>
      <c r="BQ2157" s="49">
        <f t="shared" si="1213"/>
        <v>1</v>
      </c>
      <c r="BR2157" s="49">
        <f t="shared" si="1214"/>
        <v>1</v>
      </c>
      <c r="BS2157" s="49">
        <f t="shared" si="1215"/>
        <v>1</v>
      </c>
    </row>
    <row r="2158" spans="2:71">
      <c r="B2158" s="48">
        <f t="shared" si="1216"/>
        <v>1982</v>
      </c>
      <c r="AA2158" s="49">
        <f t="shared" si="1217"/>
        <v>7.6187190831696894E-2</v>
      </c>
      <c r="AB2158" s="49">
        <f t="shared" si="1218"/>
        <v>8.0636389703034245E-2</v>
      </c>
      <c r="AC2158" s="49">
        <f t="shared" si="1219"/>
        <v>8.0570721469276352E-2</v>
      </c>
      <c r="AD2158" s="49">
        <f t="shared" si="1220"/>
        <v>8.1844130733268641E-2</v>
      </c>
      <c r="AE2158" s="49">
        <f t="shared" si="1221"/>
        <v>8.0438763978399733E-2</v>
      </c>
      <c r="AG2158" s="49">
        <f t="shared" si="1222"/>
        <v>4.9624851915229716E-2</v>
      </c>
      <c r="AM2158" s="49">
        <f t="shared" si="1223"/>
        <v>1</v>
      </c>
      <c r="AN2158" s="49">
        <f t="shared" si="1224"/>
        <v>1</v>
      </c>
      <c r="AO2158" s="49">
        <f t="shared" si="1225"/>
        <v>1</v>
      </c>
      <c r="AP2158" s="49">
        <f t="shared" si="1226"/>
        <v>1</v>
      </c>
      <c r="AQ2158" s="49">
        <f t="shared" si="1227"/>
        <v>1</v>
      </c>
      <c r="AS2158" s="49">
        <f t="shared" si="1228"/>
        <v>1</v>
      </c>
      <c r="AU2158" s="49">
        <f t="shared" si="1229"/>
        <v>1</v>
      </c>
      <c r="AV2158" s="49">
        <f t="shared" si="1192"/>
        <v>1</v>
      </c>
      <c r="AW2158" s="49">
        <f t="shared" si="1193"/>
        <v>1</v>
      </c>
      <c r="AX2158" s="49">
        <f t="shared" si="1194"/>
        <v>1</v>
      </c>
      <c r="AY2158" s="49">
        <f t="shared" si="1195"/>
        <v>1</v>
      </c>
      <c r="AZ2158" s="49">
        <f t="shared" si="1196"/>
        <v>1</v>
      </c>
      <c r="BA2158" s="49">
        <f t="shared" si="1197"/>
        <v>1</v>
      </c>
      <c r="BB2158" s="49">
        <f t="shared" si="1198"/>
        <v>1</v>
      </c>
      <c r="BC2158" s="49">
        <f t="shared" si="1199"/>
        <v>1</v>
      </c>
      <c r="BD2158" s="49">
        <f t="shared" si="1200"/>
        <v>1</v>
      </c>
      <c r="BE2158" s="49">
        <f t="shared" si="1201"/>
        <v>1</v>
      </c>
      <c r="BF2158" s="49">
        <f t="shared" si="1202"/>
        <v>1</v>
      </c>
      <c r="BG2158" s="49">
        <f t="shared" si="1203"/>
        <v>1</v>
      </c>
      <c r="BH2158" s="49">
        <f t="shared" si="1204"/>
        <v>1</v>
      </c>
      <c r="BI2158" s="49">
        <f t="shared" si="1205"/>
        <v>1</v>
      </c>
      <c r="BJ2158" s="49">
        <f t="shared" si="1206"/>
        <v>1</v>
      </c>
      <c r="BK2158" s="49">
        <f t="shared" si="1207"/>
        <v>1</v>
      </c>
      <c r="BL2158" s="49">
        <f t="shared" si="1208"/>
        <v>1</v>
      </c>
      <c r="BM2158" s="49">
        <f t="shared" si="1209"/>
        <v>1</v>
      </c>
      <c r="BN2158" s="49">
        <f t="shared" si="1210"/>
        <v>1</v>
      </c>
      <c r="BO2158" s="49">
        <f t="shared" si="1211"/>
        <v>1</v>
      </c>
      <c r="BP2158" s="49">
        <f t="shared" si="1212"/>
        <v>1</v>
      </c>
      <c r="BQ2158" s="49">
        <f t="shared" si="1213"/>
        <v>1</v>
      </c>
      <c r="BR2158" s="49">
        <f t="shared" si="1214"/>
        <v>1</v>
      </c>
      <c r="BS2158" s="49">
        <f t="shared" si="1215"/>
        <v>1</v>
      </c>
    </row>
    <row r="2159" spans="2:71">
      <c r="B2159" s="48">
        <f t="shared" si="1216"/>
        <v>1983</v>
      </c>
      <c r="AA2159" s="49">
        <f t="shared" si="1217"/>
        <v>7.1373962705582647E-2</v>
      </c>
      <c r="AB2159" s="49">
        <f t="shared" si="1218"/>
        <v>7.6126774865323876E-2</v>
      </c>
      <c r="AC2159" s="49">
        <f t="shared" si="1219"/>
        <v>7.628117834314907E-2</v>
      </c>
      <c r="AD2159" s="49">
        <f t="shared" si="1220"/>
        <v>7.7435159777309165E-2</v>
      </c>
      <c r="AE2159" s="49">
        <f t="shared" si="1221"/>
        <v>7.5500019808307603E-2</v>
      </c>
      <c r="AG2159" s="49">
        <f t="shared" si="1222"/>
        <v>4.3975271200279969E-2</v>
      </c>
      <c r="AM2159" s="49">
        <f t="shared" si="1223"/>
        <v>1</v>
      </c>
      <c r="AN2159" s="49">
        <f t="shared" si="1224"/>
        <v>1</v>
      </c>
      <c r="AO2159" s="49">
        <f t="shared" si="1225"/>
        <v>1</v>
      </c>
      <c r="AP2159" s="49">
        <f t="shared" si="1226"/>
        <v>1</v>
      </c>
      <c r="AQ2159" s="49">
        <f t="shared" si="1227"/>
        <v>1</v>
      </c>
      <c r="AS2159" s="49">
        <f t="shared" si="1228"/>
        <v>1</v>
      </c>
      <c r="AU2159" s="49">
        <f t="shared" si="1229"/>
        <v>1</v>
      </c>
      <c r="AV2159" s="49">
        <f t="shared" si="1192"/>
        <v>1</v>
      </c>
      <c r="AW2159" s="49">
        <f t="shared" si="1193"/>
        <v>1</v>
      </c>
      <c r="AX2159" s="49">
        <f t="shared" si="1194"/>
        <v>1</v>
      </c>
      <c r="AY2159" s="49">
        <f t="shared" si="1195"/>
        <v>1</v>
      </c>
      <c r="AZ2159" s="49">
        <f t="shared" si="1196"/>
        <v>1</v>
      </c>
      <c r="BA2159" s="49">
        <f t="shared" si="1197"/>
        <v>1</v>
      </c>
      <c r="BB2159" s="49">
        <f t="shared" si="1198"/>
        <v>1</v>
      </c>
      <c r="BC2159" s="49">
        <f t="shared" si="1199"/>
        <v>1</v>
      </c>
      <c r="BD2159" s="49">
        <f t="shared" si="1200"/>
        <v>1</v>
      </c>
      <c r="BE2159" s="49">
        <f t="shared" si="1201"/>
        <v>1</v>
      </c>
      <c r="BF2159" s="49">
        <f t="shared" si="1202"/>
        <v>1</v>
      </c>
      <c r="BG2159" s="49">
        <f t="shared" si="1203"/>
        <v>1</v>
      </c>
      <c r="BH2159" s="49">
        <f t="shared" si="1204"/>
        <v>1</v>
      </c>
      <c r="BI2159" s="49">
        <f t="shared" si="1205"/>
        <v>1</v>
      </c>
      <c r="BJ2159" s="49">
        <f t="shared" si="1206"/>
        <v>1</v>
      </c>
      <c r="BK2159" s="49">
        <f t="shared" si="1207"/>
        <v>1</v>
      </c>
      <c r="BL2159" s="49">
        <f t="shared" si="1208"/>
        <v>1</v>
      </c>
      <c r="BM2159" s="49">
        <f t="shared" si="1209"/>
        <v>1</v>
      </c>
      <c r="BN2159" s="49">
        <f t="shared" si="1210"/>
        <v>1</v>
      </c>
      <c r="BO2159" s="49">
        <f t="shared" si="1211"/>
        <v>1</v>
      </c>
      <c r="BP2159" s="49">
        <f t="shared" si="1212"/>
        <v>1</v>
      </c>
      <c r="BQ2159" s="49">
        <f t="shared" si="1213"/>
        <v>1</v>
      </c>
      <c r="BR2159" s="49">
        <f t="shared" si="1214"/>
        <v>1</v>
      </c>
      <c r="BS2159" s="49">
        <f t="shared" si="1215"/>
        <v>1</v>
      </c>
    </row>
    <row r="2160" spans="2:71">
      <c r="B2160" s="48">
        <f t="shared" si="1216"/>
        <v>1984</v>
      </c>
      <c r="AA2160" s="49">
        <f t="shared" si="1217"/>
        <v>6.766463781533999E-2</v>
      </c>
      <c r="AB2160" s="49">
        <f t="shared" si="1218"/>
        <v>7.2673595640291647E-2</v>
      </c>
      <c r="AC2160" s="49">
        <f t="shared" si="1219"/>
        <v>7.3005603387515272E-2</v>
      </c>
      <c r="AD2160" s="49">
        <f t="shared" si="1220"/>
        <v>7.4068618794186691E-2</v>
      </c>
      <c r="AE2160" s="49">
        <f t="shared" si="1221"/>
        <v>7.1654891410152716E-2</v>
      </c>
      <c r="AG2160" s="49">
        <f t="shared" si="1222"/>
        <v>3.9328186939286476E-2</v>
      </c>
      <c r="AM2160" s="49">
        <f t="shared" si="1223"/>
        <v>1</v>
      </c>
      <c r="AN2160" s="49">
        <f t="shared" si="1224"/>
        <v>1</v>
      </c>
      <c r="AO2160" s="49">
        <f t="shared" si="1225"/>
        <v>1</v>
      </c>
      <c r="AP2160" s="49">
        <f t="shared" si="1226"/>
        <v>1</v>
      </c>
      <c r="AQ2160" s="49">
        <f t="shared" si="1227"/>
        <v>1</v>
      </c>
      <c r="AS2160" s="49">
        <f t="shared" si="1228"/>
        <v>1</v>
      </c>
      <c r="AU2160" s="49">
        <f t="shared" si="1229"/>
        <v>1</v>
      </c>
      <c r="AV2160" s="49">
        <f t="shared" si="1192"/>
        <v>1</v>
      </c>
      <c r="AW2160" s="49">
        <f t="shared" si="1193"/>
        <v>1</v>
      </c>
      <c r="AX2160" s="49">
        <f t="shared" si="1194"/>
        <v>1</v>
      </c>
      <c r="AY2160" s="49">
        <f t="shared" si="1195"/>
        <v>1</v>
      </c>
      <c r="AZ2160" s="49">
        <f t="shared" si="1196"/>
        <v>1</v>
      </c>
      <c r="BA2160" s="49">
        <f t="shared" si="1197"/>
        <v>1</v>
      </c>
      <c r="BB2160" s="49">
        <f t="shared" si="1198"/>
        <v>1</v>
      </c>
      <c r="BC2160" s="49">
        <f t="shared" si="1199"/>
        <v>1</v>
      </c>
      <c r="BD2160" s="49">
        <f t="shared" si="1200"/>
        <v>1</v>
      </c>
      <c r="BE2160" s="49">
        <f t="shared" si="1201"/>
        <v>1</v>
      </c>
      <c r="BF2160" s="49">
        <f t="shared" si="1202"/>
        <v>1</v>
      </c>
      <c r="BG2160" s="49">
        <f t="shared" si="1203"/>
        <v>1</v>
      </c>
      <c r="BH2160" s="49">
        <f t="shared" si="1204"/>
        <v>1</v>
      </c>
      <c r="BI2160" s="49">
        <f t="shared" si="1205"/>
        <v>1</v>
      </c>
      <c r="BJ2160" s="49">
        <f t="shared" si="1206"/>
        <v>1</v>
      </c>
      <c r="BK2160" s="49">
        <f t="shared" si="1207"/>
        <v>1</v>
      </c>
      <c r="BL2160" s="49">
        <f t="shared" si="1208"/>
        <v>1</v>
      </c>
      <c r="BM2160" s="49">
        <f t="shared" si="1209"/>
        <v>1</v>
      </c>
      <c r="BN2160" s="49">
        <f t="shared" si="1210"/>
        <v>1</v>
      </c>
      <c r="BO2160" s="49">
        <f t="shared" si="1211"/>
        <v>1</v>
      </c>
      <c r="BP2160" s="49">
        <f t="shared" si="1212"/>
        <v>1</v>
      </c>
      <c r="BQ2160" s="49">
        <f t="shared" si="1213"/>
        <v>1</v>
      </c>
      <c r="BR2160" s="49">
        <f t="shared" si="1214"/>
        <v>1</v>
      </c>
      <c r="BS2160" s="49">
        <f t="shared" si="1215"/>
        <v>1</v>
      </c>
    </row>
    <row r="2161" spans="2:71">
      <c r="B2161" s="48">
        <f t="shared" si="1216"/>
        <v>1985</v>
      </c>
      <c r="AA2161" s="49">
        <f t="shared" si="1217"/>
        <v>6.4383158188384415E-2</v>
      </c>
      <c r="AB2161" s="49">
        <f t="shared" si="1218"/>
        <v>6.9579591115728964E-2</v>
      </c>
      <c r="AC2161" s="49">
        <f t="shared" si="1219"/>
        <v>7.0049624081609169E-2</v>
      </c>
      <c r="AD2161" s="49">
        <f t="shared" si="1220"/>
        <v>7.1115986612188153E-2</v>
      </c>
      <c r="AE2161" s="49">
        <f t="shared" si="1221"/>
        <v>6.8312654229965603E-2</v>
      </c>
      <c r="AG2161" s="49">
        <f t="shared" si="1222"/>
        <v>3.5435661246357754E-2</v>
      </c>
      <c r="AM2161" s="49">
        <f t="shared" si="1223"/>
        <v>1</v>
      </c>
      <c r="AN2161" s="49">
        <f t="shared" si="1224"/>
        <v>1</v>
      </c>
      <c r="AO2161" s="49">
        <f t="shared" si="1225"/>
        <v>1</v>
      </c>
      <c r="AP2161" s="49">
        <f t="shared" si="1226"/>
        <v>1</v>
      </c>
      <c r="AQ2161" s="49">
        <f t="shared" si="1227"/>
        <v>1</v>
      </c>
      <c r="AS2161" s="49">
        <f t="shared" si="1228"/>
        <v>1</v>
      </c>
      <c r="AU2161" s="49">
        <f t="shared" si="1229"/>
        <v>1</v>
      </c>
      <c r="AV2161" s="49">
        <f t="shared" si="1192"/>
        <v>1</v>
      </c>
      <c r="AW2161" s="49">
        <f t="shared" si="1193"/>
        <v>1</v>
      </c>
      <c r="AX2161" s="49">
        <f t="shared" si="1194"/>
        <v>1</v>
      </c>
      <c r="AY2161" s="49">
        <f t="shared" si="1195"/>
        <v>1</v>
      </c>
      <c r="AZ2161" s="49">
        <f t="shared" si="1196"/>
        <v>1</v>
      </c>
      <c r="BA2161" s="49">
        <f t="shared" si="1197"/>
        <v>1</v>
      </c>
      <c r="BB2161" s="49">
        <f t="shared" si="1198"/>
        <v>1</v>
      </c>
      <c r="BC2161" s="49">
        <f t="shared" si="1199"/>
        <v>1</v>
      </c>
      <c r="BD2161" s="49">
        <f t="shared" si="1200"/>
        <v>1</v>
      </c>
      <c r="BE2161" s="49">
        <f t="shared" si="1201"/>
        <v>1</v>
      </c>
      <c r="BF2161" s="49">
        <f t="shared" si="1202"/>
        <v>1</v>
      </c>
      <c r="BG2161" s="49">
        <f t="shared" si="1203"/>
        <v>1</v>
      </c>
      <c r="BH2161" s="49">
        <f t="shared" si="1204"/>
        <v>1</v>
      </c>
      <c r="BI2161" s="49">
        <f t="shared" si="1205"/>
        <v>1</v>
      </c>
      <c r="BJ2161" s="49">
        <f t="shared" si="1206"/>
        <v>1</v>
      </c>
      <c r="BK2161" s="49">
        <f t="shared" si="1207"/>
        <v>1</v>
      </c>
      <c r="BL2161" s="49">
        <f t="shared" si="1208"/>
        <v>1</v>
      </c>
      <c r="BM2161" s="49">
        <f t="shared" si="1209"/>
        <v>1</v>
      </c>
      <c r="BN2161" s="49">
        <f t="shared" si="1210"/>
        <v>1</v>
      </c>
      <c r="BO2161" s="49">
        <f t="shared" si="1211"/>
        <v>1</v>
      </c>
      <c r="BP2161" s="49">
        <f t="shared" si="1212"/>
        <v>1</v>
      </c>
      <c r="BQ2161" s="49">
        <f t="shared" si="1213"/>
        <v>1</v>
      </c>
      <c r="BR2161" s="49">
        <f t="shared" si="1214"/>
        <v>1</v>
      </c>
      <c r="BS2161" s="49">
        <f t="shared" si="1215"/>
        <v>1</v>
      </c>
    </row>
    <row r="2162" spans="2:71">
      <c r="B2162" s="48">
        <f t="shared" si="1216"/>
        <v>1986</v>
      </c>
      <c r="AA2162" s="49">
        <f t="shared" si="1217"/>
        <v>6.2077281824794946E-2</v>
      </c>
      <c r="AB2162" s="49">
        <f t="shared" si="1218"/>
        <v>6.7360174139735232E-2</v>
      </c>
      <c r="AC2162" s="49">
        <f t="shared" si="1219"/>
        <v>6.7948674174585166E-2</v>
      </c>
      <c r="AD2162" s="49">
        <f t="shared" si="1220"/>
        <v>6.8920555537188122E-2</v>
      </c>
      <c r="AE2162" s="49">
        <f t="shared" si="1221"/>
        <v>6.592709025412577E-2</v>
      </c>
      <c r="AG2162" s="49">
        <f t="shared" si="1222"/>
        <v>3.2134333446982626E-2</v>
      </c>
      <c r="AM2162" s="49">
        <f t="shared" si="1223"/>
        <v>0.54853377764076783</v>
      </c>
      <c r="AN2162" s="49">
        <f t="shared" si="1224"/>
        <v>0.53442721239804736</v>
      </c>
      <c r="AO2162" s="49">
        <f t="shared" si="1225"/>
        <v>0.56706697518978366</v>
      </c>
      <c r="AP2162" s="49">
        <f t="shared" si="1226"/>
        <v>0.56644141512217838</v>
      </c>
      <c r="AQ2162" s="49">
        <f t="shared" si="1227"/>
        <v>0.53832465882139435</v>
      </c>
      <c r="AS2162" s="49">
        <f t="shared" si="1228"/>
        <v>0.55208430695440613</v>
      </c>
      <c r="AU2162" s="49">
        <f t="shared" si="1229"/>
        <v>0.55321912645458127</v>
      </c>
      <c r="AV2162" s="49">
        <f t="shared" si="1192"/>
        <v>0.55106814385694214</v>
      </c>
      <c r="AW2162" s="49">
        <f t="shared" si="1193"/>
        <v>0.57350017961818145</v>
      </c>
      <c r="AX2162" s="49">
        <f t="shared" si="1194"/>
        <v>0.56627030174148663</v>
      </c>
      <c r="AY2162" s="49">
        <f t="shared" si="1195"/>
        <v>0.56621062935741751</v>
      </c>
      <c r="AZ2162" s="49">
        <f t="shared" si="1196"/>
        <v>0.56230603097171383</v>
      </c>
      <c r="BA2162" s="49">
        <f t="shared" si="1197"/>
        <v>0.55160679763369846</v>
      </c>
      <c r="BB2162" s="49">
        <f t="shared" si="1198"/>
        <v>0.56229469699468326</v>
      </c>
      <c r="BC2162" s="49">
        <f t="shared" si="1199"/>
        <v>0.57365854677266148</v>
      </c>
      <c r="BD2162" s="49">
        <f t="shared" si="1200"/>
        <v>0.55401866811688694</v>
      </c>
      <c r="BE2162" s="49">
        <f t="shared" si="1201"/>
        <v>0.56487189644391078</v>
      </c>
      <c r="BF2162" s="49">
        <f t="shared" si="1202"/>
        <v>0.55238259740434004</v>
      </c>
      <c r="BG2162" s="49">
        <f t="shared" si="1203"/>
        <v>0.56382598618186053</v>
      </c>
      <c r="BH2162" s="49">
        <f t="shared" si="1204"/>
        <v>0.56038541598703528</v>
      </c>
      <c r="BI2162" s="49">
        <f t="shared" si="1205"/>
        <v>0.55208430695440613</v>
      </c>
      <c r="BJ2162" s="49">
        <f t="shared" si="1206"/>
        <v>0.56802515025215561</v>
      </c>
      <c r="BK2162" s="49">
        <f t="shared" si="1207"/>
        <v>0.55862228383096346</v>
      </c>
      <c r="BL2162" s="49">
        <f t="shared" si="1208"/>
        <v>0.54981193142159701</v>
      </c>
      <c r="BM2162" s="49">
        <f t="shared" si="1209"/>
        <v>0.5647090185155782</v>
      </c>
      <c r="BN2162" s="49">
        <f t="shared" si="1210"/>
        <v>0.56078299662400977</v>
      </c>
      <c r="BO2162" s="49">
        <f t="shared" si="1211"/>
        <v>0.55561561167493678</v>
      </c>
      <c r="BP2162" s="49">
        <f t="shared" si="1212"/>
        <v>0.5506932150130599</v>
      </c>
      <c r="BQ2162" s="49">
        <f t="shared" si="1213"/>
        <v>0.53442721239804736</v>
      </c>
      <c r="BR2162" s="49">
        <f t="shared" si="1214"/>
        <v>0.55959308972229671</v>
      </c>
      <c r="BS2162" s="49">
        <f t="shared" si="1215"/>
        <v>0.54641875813675322</v>
      </c>
    </row>
    <row r="2163" spans="2:71">
      <c r="B2163" s="48">
        <f t="shared" si="1216"/>
        <v>1987</v>
      </c>
      <c r="AA2163" s="49">
        <f t="shared" si="1217"/>
        <v>6.0401697641638205E-2</v>
      </c>
      <c r="AB2163" s="49">
        <f t="shared" si="1218"/>
        <v>6.5694387896622367E-2</v>
      </c>
      <c r="AC2163" s="49">
        <f t="shared" si="1219"/>
        <v>6.6393714359376438E-2</v>
      </c>
      <c r="AD2163" s="49">
        <f t="shared" si="1220"/>
        <v>6.7225133932499098E-2</v>
      </c>
      <c r="AE2163" s="49">
        <f t="shared" si="1221"/>
        <v>6.4180514822498674E-2</v>
      </c>
      <c r="AG2163" s="49">
        <f t="shared" si="1222"/>
        <v>2.9368232453065371E-2</v>
      </c>
      <c r="AM2163" s="49">
        <f t="shared" si="1223"/>
        <v>0.39202250251019471</v>
      </c>
      <c r="AN2163" s="49">
        <f t="shared" si="1224"/>
        <v>0.38031135121483844</v>
      </c>
      <c r="AO2163" s="49">
        <f t="shared" si="1225"/>
        <v>0.4250927679510732</v>
      </c>
      <c r="AP2163" s="49">
        <f t="shared" si="1226"/>
        <v>0.42363213786825027</v>
      </c>
      <c r="AQ2163" s="49">
        <f t="shared" si="1227"/>
        <v>0.38686736104939601</v>
      </c>
      <c r="AS2163" s="49">
        <f t="shared" si="1228"/>
        <v>0.39672452431256044</v>
      </c>
      <c r="AU2163" s="49">
        <f t="shared" si="1229"/>
        <v>0.40045238156849761</v>
      </c>
      <c r="AV2163" s="49">
        <f t="shared" si="1192"/>
        <v>0.39830608242320742</v>
      </c>
      <c r="AW2163" s="49">
        <f t="shared" si="1193"/>
        <v>0.43631208233515267</v>
      </c>
      <c r="AX2163" s="49">
        <f t="shared" si="1194"/>
        <v>0.42387139989147032</v>
      </c>
      <c r="AY2163" s="49">
        <f t="shared" si="1195"/>
        <v>0.42414273966138355</v>
      </c>
      <c r="AZ2163" s="49">
        <f t="shared" si="1196"/>
        <v>0.41769383667465432</v>
      </c>
      <c r="BA2163" s="49">
        <f t="shared" si="1197"/>
        <v>0.40149299448987696</v>
      </c>
      <c r="BB2163" s="49">
        <f t="shared" si="1198"/>
        <v>0.41615028704228374</v>
      </c>
      <c r="BC2163" s="49">
        <f t="shared" si="1199"/>
        <v>0.43507744316179014</v>
      </c>
      <c r="BD2163" s="49">
        <f t="shared" si="1200"/>
        <v>0.39868823210366727</v>
      </c>
      <c r="BE2163" s="49">
        <f t="shared" si="1201"/>
        <v>0.42516977609739337</v>
      </c>
      <c r="BF2163" s="49">
        <f t="shared" si="1202"/>
        <v>0.40062427649269083</v>
      </c>
      <c r="BG2163" s="49">
        <f t="shared" si="1203"/>
        <v>0.42075231017396725</v>
      </c>
      <c r="BH2163" s="49">
        <f t="shared" si="1204"/>
        <v>0.41781089485648631</v>
      </c>
      <c r="BI2163" s="49">
        <f t="shared" si="1205"/>
        <v>0.39672452431256044</v>
      </c>
      <c r="BJ2163" s="49">
        <f t="shared" si="1206"/>
        <v>0.42602416275877913</v>
      </c>
      <c r="BK2163" s="49">
        <f t="shared" si="1207"/>
        <v>0.41493173229672453</v>
      </c>
      <c r="BL2163" s="49">
        <f t="shared" si="1208"/>
        <v>0.39637269789500146</v>
      </c>
      <c r="BM2163" s="49">
        <f t="shared" si="1209"/>
        <v>0.42448148166784677</v>
      </c>
      <c r="BN2163" s="49">
        <f t="shared" si="1210"/>
        <v>0.41842342427572971</v>
      </c>
      <c r="BO2163" s="49">
        <f t="shared" si="1211"/>
        <v>0.41141605946776116</v>
      </c>
      <c r="BP2163" s="49">
        <f t="shared" si="1212"/>
        <v>0.40442810311762933</v>
      </c>
      <c r="BQ2163" s="49">
        <f t="shared" si="1213"/>
        <v>0.3803113512148385</v>
      </c>
      <c r="BR2163" s="49">
        <f t="shared" si="1214"/>
        <v>0.41155392418102854</v>
      </c>
      <c r="BS2163" s="49">
        <f t="shared" si="1215"/>
        <v>0.39657008984816605</v>
      </c>
    </row>
    <row r="2164" spans="2:71">
      <c r="B2164" s="48">
        <f t="shared" si="1216"/>
        <v>1988</v>
      </c>
      <c r="AA2164" s="49">
        <f t="shared" si="1217"/>
        <v>5.8867848294547186E-2</v>
      </c>
      <c r="AB2164" s="49">
        <f t="shared" si="1218"/>
        <v>6.4134208591310027E-2</v>
      </c>
      <c r="AC2164" s="49">
        <f t="shared" si="1219"/>
        <v>6.4939293727840797E-2</v>
      </c>
      <c r="AD2164" s="49">
        <f t="shared" si="1220"/>
        <v>6.5609657500767152E-2</v>
      </c>
      <c r="AE2164" s="49">
        <f t="shared" si="1221"/>
        <v>6.2570167849090211E-2</v>
      </c>
      <c r="AG2164" s="49">
        <f t="shared" si="1222"/>
        <v>2.6945893788864281E-2</v>
      </c>
      <c r="AM2164" s="49">
        <f t="shared" si="1223"/>
        <v>0.30522246258371893</v>
      </c>
      <c r="AN2164" s="49">
        <f t="shared" si="1224"/>
        <v>0.29686065919101162</v>
      </c>
      <c r="AO2164" s="49">
        <f t="shared" si="1225"/>
        <v>0.34133438961023072</v>
      </c>
      <c r="AP2164" s="49">
        <f t="shared" si="1226"/>
        <v>0.33944018126561931</v>
      </c>
      <c r="AQ2164" s="49">
        <f t="shared" si="1227"/>
        <v>0.30420896753037235</v>
      </c>
      <c r="AS2164" s="49">
        <f t="shared" si="1228"/>
        <v>0.3075528994105618</v>
      </c>
      <c r="AU2164" s="49">
        <f t="shared" si="1229"/>
        <v>0.31237222949679083</v>
      </c>
      <c r="AV2164" s="49">
        <f t="shared" si="1192"/>
        <v>0.30753306536567787</v>
      </c>
      <c r="AW2164" s="49">
        <f t="shared" si="1193"/>
        <v>0.35594170313720674</v>
      </c>
      <c r="AX2164" s="49">
        <f t="shared" si="1194"/>
        <v>0.34107618537908435</v>
      </c>
      <c r="AY2164" s="49">
        <f t="shared" si="1195"/>
        <v>0.34138489421088608</v>
      </c>
      <c r="AZ2164" s="49">
        <f t="shared" si="1196"/>
        <v>0.33351037935364097</v>
      </c>
      <c r="BA2164" s="49">
        <f t="shared" si="1197"/>
        <v>0.31562800800034796</v>
      </c>
      <c r="BB2164" s="49">
        <f t="shared" si="1198"/>
        <v>0.33148379180283066</v>
      </c>
      <c r="BC2164" s="49">
        <f t="shared" si="1199"/>
        <v>0.35413470758674687</v>
      </c>
      <c r="BD2164" s="49">
        <f t="shared" si="1200"/>
        <v>0.3093561707531734</v>
      </c>
      <c r="BE2164" s="49">
        <f t="shared" si="1201"/>
        <v>0.34300919440209837</v>
      </c>
      <c r="BF2164" s="49">
        <f t="shared" si="1202"/>
        <v>0.31222532631768646</v>
      </c>
      <c r="BG2164" s="49">
        <f t="shared" si="1203"/>
        <v>0.33839179434174643</v>
      </c>
      <c r="BH2164" s="49">
        <f t="shared" si="1204"/>
        <v>0.33406622783241413</v>
      </c>
      <c r="BI2164" s="49">
        <f t="shared" si="1205"/>
        <v>0.3075528994105618</v>
      </c>
      <c r="BJ2164" s="49">
        <f t="shared" si="1206"/>
        <v>0.34316718870350849</v>
      </c>
      <c r="BK2164" s="49">
        <f t="shared" si="1207"/>
        <v>0.33201472738596122</v>
      </c>
      <c r="BL2164" s="49">
        <f t="shared" si="1208"/>
        <v>0.30750937139439788</v>
      </c>
      <c r="BM2164" s="49">
        <f t="shared" si="1209"/>
        <v>0.34259934321432095</v>
      </c>
      <c r="BN2164" s="49">
        <f t="shared" si="1210"/>
        <v>0.33760877069914963</v>
      </c>
      <c r="BO2164" s="49">
        <f t="shared" si="1211"/>
        <v>0.32877250655920048</v>
      </c>
      <c r="BP2164" s="49">
        <f t="shared" si="1212"/>
        <v>0.3215044043090301</v>
      </c>
      <c r="BQ2164" s="49">
        <f t="shared" si="1213"/>
        <v>0.29686065919101168</v>
      </c>
      <c r="BR2164" s="49">
        <f t="shared" si="1214"/>
        <v>0.32434476382784622</v>
      </c>
      <c r="BS2164" s="49">
        <f t="shared" si="1215"/>
        <v>0.31108721200402417</v>
      </c>
    </row>
    <row r="2165" spans="2:71">
      <c r="B2165" s="48">
        <f t="shared" si="1216"/>
        <v>1989</v>
      </c>
      <c r="AA2165" s="49">
        <f t="shared" si="1217"/>
        <v>5.7579883577598287E-2</v>
      </c>
      <c r="AB2165" s="49">
        <f t="shared" si="1218"/>
        <v>6.2837618585364408E-2</v>
      </c>
      <c r="AC2165" s="49">
        <f t="shared" si="1219"/>
        <v>6.3743082331687351E-2</v>
      </c>
      <c r="AD2165" s="49">
        <f t="shared" si="1220"/>
        <v>6.4251831373042731E-2</v>
      </c>
      <c r="AE2165" s="49">
        <f t="shared" si="1221"/>
        <v>6.1210440958452912E-2</v>
      </c>
      <c r="AG2165" s="49">
        <f t="shared" si="1222"/>
        <v>2.4809160305343522E-2</v>
      </c>
      <c r="AM2165" s="49">
        <f t="shared" si="1223"/>
        <v>0.25455993169328672</v>
      </c>
      <c r="AN2165" s="49">
        <f t="shared" si="1224"/>
        <v>0.24348586951094064</v>
      </c>
      <c r="AO2165" s="49">
        <f t="shared" si="1225"/>
        <v>0.29157632141877171</v>
      </c>
      <c r="AP2165" s="49">
        <f t="shared" si="1226"/>
        <v>0.28933605557378611</v>
      </c>
      <c r="AQ2165" s="49">
        <f t="shared" si="1227"/>
        <v>0.25085536843086553</v>
      </c>
      <c r="AS2165" s="49">
        <f t="shared" si="1228"/>
        <v>0.25491318920180428</v>
      </c>
      <c r="AU2165" s="49">
        <f t="shared" si="1229"/>
        <v>0.26078619187385244</v>
      </c>
      <c r="AV2165" s="49">
        <f t="shared" si="1192"/>
        <v>0.2542743290415479</v>
      </c>
      <c r="AW2165" s="49">
        <f t="shared" si="1193"/>
        <v>0.3067258962315394</v>
      </c>
      <c r="AX2165" s="49">
        <f t="shared" si="1194"/>
        <v>0.29100664052431735</v>
      </c>
      <c r="AY2165" s="49">
        <f t="shared" si="1195"/>
        <v>0.29124371432000523</v>
      </c>
      <c r="AZ2165" s="49">
        <f t="shared" si="1196"/>
        <v>0.28289151819552338</v>
      </c>
      <c r="BA2165" s="49">
        <f t="shared" si="1197"/>
        <v>0.26497008694384833</v>
      </c>
      <c r="BB2165" s="49">
        <f t="shared" si="1198"/>
        <v>0.28120451789874479</v>
      </c>
      <c r="BC2165" s="49">
        <f t="shared" si="1199"/>
        <v>0.3058748800727864</v>
      </c>
      <c r="BD2165" s="49">
        <f t="shared" si="1200"/>
        <v>0.25694548447411275</v>
      </c>
      <c r="BE2165" s="49">
        <f t="shared" si="1201"/>
        <v>0.29366638754098789</v>
      </c>
      <c r="BF2165" s="49">
        <f t="shared" si="1202"/>
        <v>0.26059646475670151</v>
      </c>
      <c r="BG2165" s="49">
        <f t="shared" si="1203"/>
        <v>0.28814366964620597</v>
      </c>
      <c r="BH2165" s="49">
        <f t="shared" si="1204"/>
        <v>0.2834182739355261</v>
      </c>
      <c r="BI2165" s="49">
        <f t="shared" si="1205"/>
        <v>0.25491318920180428</v>
      </c>
      <c r="BJ2165" s="49">
        <f t="shared" si="1206"/>
        <v>0.29327928445732798</v>
      </c>
      <c r="BK2165" s="49">
        <f t="shared" si="1207"/>
        <v>0.28226968877238556</v>
      </c>
      <c r="BL2165" s="49">
        <f t="shared" si="1208"/>
        <v>0.25418929794312645</v>
      </c>
      <c r="BM2165" s="49">
        <f t="shared" si="1209"/>
        <v>0.29220645666412348</v>
      </c>
      <c r="BN2165" s="49">
        <f t="shared" si="1210"/>
        <v>0.28664707321793403</v>
      </c>
      <c r="BO2165" s="49">
        <f t="shared" si="1211"/>
        <v>0.27744848015980489</v>
      </c>
      <c r="BP2165" s="49">
        <f t="shared" si="1212"/>
        <v>0.27093863860375539</v>
      </c>
      <c r="BQ2165" s="49">
        <f t="shared" si="1213"/>
        <v>0.24348586951094076</v>
      </c>
      <c r="BR2165" s="49">
        <f t="shared" si="1214"/>
        <v>0.27335761789307822</v>
      </c>
      <c r="BS2165" s="49">
        <f t="shared" si="1215"/>
        <v>0.25987495716551723</v>
      </c>
    </row>
    <row r="2166" spans="2:71">
      <c r="B2166" s="48">
        <f t="shared" si="1216"/>
        <v>1990</v>
      </c>
      <c r="AA2166" s="49">
        <f t="shared" si="1217"/>
        <v>5.6506075955517453E-2</v>
      </c>
      <c r="AB2166" s="49">
        <f t="shared" si="1218"/>
        <v>6.1726462678155188E-2</v>
      </c>
      <c r="AC2166" s="49">
        <f t="shared" si="1219"/>
        <v>6.2703337169368698E-2</v>
      </c>
      <c r="AD2166" s="49">
        <f t="shared" si="1220"/>
        <v>6.3060144784632038E-2</v>
      </c>
      <c r="AE2166" s="49">
        <f t="shared" si="1221"/>
        <v>6.0032594678632221E-2</v>
      </c>
      <c r="AG2166" s="49">
        <f t="shared" si="1222"/>
        <v>2.2908184966883401E-2</v>
      </c>
      <c r="AM2166" s="49">
        <f t="shared" si="1223"/>
        <v>0.22350506879335358</v>
      </c>
      <c r="AN2166" s="49">
        <f t="shared" si="1224"/>
        <v>0.20871128760727781</v>
      </c>
      <c r="AO2166" s="49">
        <f t="shared" si="1225"/>
        <v>0.25897988334018701</v>
      </c>
      <c r="AP2166" s="49">
        <f t="shared" si="1226"/>
        <v>0.25626805994233937</v>
      </c>
      <c r="AQ2166" s="49">
        <f t="shared" si="1227"/>
        <v>0.21565701563715131</v>
      </c>
      <c r="AS2166" s="49">
        <f t="shared" si="1228"/>
        <v>0.22243563247224804</v>
      </c>
      <c r="AU2166" s="49">
        <f t="shared" si="1229"/>
        <v>0.22833632137173698</v>
      </c>
      <c r="AV2166" s="49">
        <f t="shared" si="1192"/>
        <v>0.22113518731778822</v>
      </c>
      <c r="AW2166" s="49">
        <f t="shared" si="1193"/>
        <v>0.27331733527882379</v>
      </c>
      <c r="AX2166" s="49">
        <f t="shared" si="1194"/>
        <v>0.25809783377190854</v>
      </c>
      <c r="AY2166" s="49">
        <f t="shared" si="1195"/>
        <v>0.25828414974280639</v>
      </c>
      <c r="AZ2166" s="49">
        <f t="shared" si="1196"/>
        <v>0.24980341507666753</v>
      </c>
      <c r="BA2166" s="49">
        <f t="shared" si="1197"/>
        <v>0.23218476288341452</v>
      </c>
      <c r="BB2166" s="49">
        <f t="shared" si="1198"/>
        <v>0.24769727177836212</v>
      </c>
      <c r="BC2166" s="49">
        <f t="shared" si="1199"/>
        <v>0.27408371773978796</v>
      </c>
      <c r="BD2166" s="49">
        <f t="shared" si="1200"/>
        <v>0.22484146157521204</v>
      </c>
      <c r="BE2166" s="49">
        <f t="shared" si="1201"/>
        <v>0.26145409965683092</v>
      </c>
      <c r="BF2166" s="49">
        <f t="shared" si="1202"/>
        <v>0.22674924183253536</v>
      </c>
      <c r="BG2166" s="49">
        <f t="shared" si="1203"/>
        <v>0.25485961324467049</v>
      </c>
      <c r="BH2166" s="49">
        <f t="shared" si="1204"/>
        <v>0.25076509582046158</v>
      </c>
      <c r="BI2166" s="49">
        <f t="shared" si="1205"/>
        <v>0.22243563247224804</v>
      </c>
      <c r="BJ2166" s="49">
        <f t="shared" si="1206"/>
        <v>0.2607491460648011</v>
      </c>
      <c r="BK2166" s="49">
        <f t="shared" si="1207"/>
        <v>0.24822242817761622</v>
      </c>
      <c r="BL2166" s="49">
        <f t="shared" si="1208"/>
        <v>0.22104142554342715</v>
      </c>
      <c r="BM2166" s="49">
        <f t="shared" si="1209"/>
        <v>0.2584632327350378</v>
      </c>
      <c r="BN2166" s="49">
        <f t="shared" si="1210"/>
        <v>0.2518105314670584</v>
      </c>
      <c r="BO2166" s="49">
        <f t="shared" si="1211"/>
        <v>0.24241986116295211</v>
      </c>
      <c r="BP2166" s="49">
        <f t="shared" si="1212"/>
        <v>0.23780398919114137</v>
      </c>
      <c r="BQ2166" s="49">
        <f t="shared" si="1213"/>
        <v>0.20871128760727786</v>
      </c>
      <c r="BR2166" s="49">
        <f t="shared" si="1214"/>
        <v>0.23976583589802358</v>
      </c>
      <c r="BS2166" s="49">
        <f t="shared" si="1215"/>
        <v>0.22726667158196523</v>
      </c>
    </row>
    <row r="2167" spans="2:71">
      <c r="B2167" s="48">
        <f t="shared" si="1216"/>
        <v>1991</v>
      </c>
      <c r="AA2167" s="49">
        <f t="shared" si="1217"/>
        <v>5.5312750356933491E-2</v>
      </c>
      <c r="AB2167" s="49">
        <f t="shared" si="1218"/>
        <v>6.0470249112274256E-2</v>
      </c>
      <c r="AC2167" s="49">
        <f t="shared" si="1219"/>
        <v>6.148796182844344E-2</v>
      </c>
      <c r="AD2167" s="49">
        <f t="shared" si="1220"/>
        <v>6.1719361627789522E-2</v>
      </c>
      <c r="AE2167" s="49">
        <f t="shared" si="1221"/>
        <v>5.8739604382203763E-2</v>
      </c>
      <c r="AG2167" s="49">
        <f t="shared" si="1222"/>
        <v>2.1185726327620127E-2</v>
      </c>
      <c r="AM2167" s="49">
        <f t="shared" si="1223"/>
        <v>0.19866907411079499</v>
      </c>
      <c r="AN2167" s="49">
        <f t="shared" si="1224"/>
        <v>0.18148095112934229</v>
      </c>
      <c r="AO2167" s="49">
        <f t="shared" si="1225"/>
        <v>0.22900615113070752</v>
      </c>
      <c r="AP2167" s="49">
        <f t="shared" si="1226"/>
        <v>0.2261121082855414</v>
      </c>
      <c r="AQ2167" s="49">
        <f t="shared" si="1227"/>
        <v>0.18780234717946456</v>
      </c>
      <c r="AS2167" s="49">
        <f t="shared" si="1228"/>
        <v>0.19589803828051555</v>
      </c>
      <c r="AU2167" s="49">
        <f t="shared" si="1229"/>
        <v>0.20102813450957666</v>
      </c>
      <c r="AV2167" s="49">
        <f t="shared" si="1192"/>
        <v>0.19512859967431398</v>
      </c>
      <c r="AW2167" s="49">
        <f t="shared" si="1193"/>
        <v>0.24217711824997415</v>
      </c>
      <c r="AX2167" s="49">
        <f t="shared" si="1194"/>
        <v>0.22823874134848293</v>
      </c>
      <c r="AY2167" s="49">
        <f t="shared" si="1195"/>
        <v>0.22840629362040044</v>
      </c>
      <c r="AZ2167" s="49">
        <f t="shared" si="1196"/>
        <v>0.22010729986997463</v>
      </c>
      <c r="BA2167" s="49">
        <f t="shared" si="1197"/>
        <v>0.20425107058079464</v>
      </c>
      <c r="BB2167" s="49">
        <f t="shared" si="1198"/>
        <v>0.21752133129237844</v>
      </c>
      <c r="BC2167" s="49">
        <f t="shared" si="1199"/>
        <v>0.24313629851504437</v>
      </c>
      <c r="BD2167" s="49">
        <f t="shared" si="1200"/>
        <v>0.19812554446116096</v>
      </c>
      <c r="BE2167" s="49">
        <f t="shared" si="1201"/>
        <v>0.23180923967033626</v>
      </c>
      <c r="BF2167" s="49">
        <f t="shared" si="1202"/>
        <v>0.19786775751610697</v>
      </c>
      <c r="BG2167" s="49">
        <f t="shared" si="1203"/>
        <v>0.22528325385442299</v>
      </c>
      <c r="BH2167" s="49">
        <f t="shared" si="1204"/>
        <v>0.22191087480944074</v>
      </c>
      <c r="BI2167" s="49">
        <f t="shared" si="1205"/>
        <v>0.19589803828051555</v>
      </c>
      <c r="BJ2167" s="49">
        <f t="shared" si="1206"/>
        <v>0.23068925648192756</v>
      </c>
      <c r="BK2167" s="49">
        <f t="shared" si="1207"/>
        <v>0.21741507411706021</v>
      </c>
      <c r="BL2167" s="49">
        <f t="shared" si="1208"/>
        <v>0.19455783040701277</v>
      </c>
      <c r="BM2167" s="49">
        <f t="shared" si="1209"/>
        <v>0.22848234049948357</v>
      </c>
      <c r="BN2167" s="49">
        <f t="shared" si="1210"/>
        <v>0.22251534964925432</v>
      </c>
      <c r="BO2167" s="49">
        <f t="shared" si="1211"/>
        <v>0.21252747289562052</v>
      </c>
      <c r="BP2167" s="49">
        <f t="shared" si="1212"/>
        <v>0.20943765731362088</v>
      </c>
      <c r="BQ2167" s="49">
        <f t="shared" si="1213"/>
        <v>0.18148095112934234</v>
      </c>
      <c r="BR2167" s="49">
        <f t="shared" si="1214"/>
        <v>0.21044249507886073</v>
      </c>
      <c r="BS2167" s="49">
        <f t="shared" si="1215"/>
        <v>0.20095489482046763</v>
      </c>
    </row>
    <row r="2168" spans="2:71">
      <c r="B2168" s="48">
        <f t="shared" si="1216"/>
        <v>1992</v>
      </c>
      <c r="AA2168" s="49">
        <f t="shared" si="1217"/>
        <v>5.4360601162245219E-2</v>
      </c>
      <c r="AB2168" s="49">
        <f t="shared" si="1218"/>
        <v>5.9463795581333377E-2</v>
      </c>
      <c r="AC2168" s="49">
        <f t="shared" si="1219"/>
        <v>6.0526688086941199E-2</v>
      </c>
      <c r="AD2168" s="49">
        <f t="shared" si="1220"/>
        <v>6.0653837196327082E-2</v>
      </c>
      <c r="AE2168" s="49">
        <f t="shared" si="1221"/>
        <v>5.7687860360777422E-2</v>
      </c>
      <c r="AG2168" s="49">
        <f t="shared" si="1222"/>
        <v>1.9662042349014298E-2</v>
      </c>
      <c r="AM2168" s="49">
        <f t="shared" si="1223"/>
        <v>0.18169627984560216</v>
      </c>
      <c r="AN2168" s="49">
        <f t="shared" si="1224"/>
        <v>0.16205629625736015</v>
      </c>
      <c r="AO2168" s="49">
        <f t="shared" si="1225"/>
        <v>0.20928886655271972</v>
      </c>
      <c r="AP2168" s="49">
        <f t="shared" si="1226"/>
        <v>0.20638084720548999</v>
      </c>
      <c r="AQ2168" s="49">
        <f t="shared" si="1227"/>
        <v>0.16785403870211735</v>
      </c>
      <c r="AS2168" s="49">
        <f t="shared" si="1228"/>
        <v>0.17857721759428125</v>
      </c>
      <c r="AU2168" s="49">
        <f t="shared" si="1229"/>
        <v>0.18280491774264468</v>
      </c>
      <c r="AV2168" s="49">
        <f t="shared" si="1192"/>
        <v>0.17743720174612362</v>
      </c>
      <c r="AW2168" s="49">
        <f t="shared" si="1193"/>
        <v>0.22085689482190499</v>
      </c>
      <c r="AX2168" s="49">
        <f t="shared" si="1194"/>
        <v>0.20825635078434226</v>
      </c>
      <c r="AY2168" s="49">
        <f t="shared" si="1195"/>
        <v>0.20840162265017936</v>
      </c>
      <c r="AZ2168" s="49">
        <f t="shared" si="1196"/>
        <v>0.20054541979068854</v>
      </c>
      <c r="BA2168" s="49">
        <f t="shared" si="1197"/>
        <v>0.18574632067952049</v>
      </c>
      <c r="BB2168" s="49">
        <f t="shared" si="1198"/>
        <v>0.19768315716814863</v>
      </c>
      <c r="BC2168" s="49">
        <f t="shared" si="1199"/>
        <v>0.22297547003629592</v>
      </c>
      <c r="BD2168" s="49">
        <f t="shared" si="1200"/>
        <v>0.18091036254613616</v>
      </c>
      <c r="BE2168" s="49">
        <f t="shared" si="1201"/>
        <v>0.21249271486754531</v>
      </c>
      <c r="BF2168" s="49">
        <f t="shared" si="1202"/>
        <v>0.17907359048972388</v>
      </c>
      <c r="BG2168" s="49">
        <f t="shared" si="1203"/>
        <v>0.20514243528093989</v>
      </c>
      <c r="BH2168" s="49">
        <f t="shared" si="1204"/>
        <v>0.20305640004935122</v>
      </c>
      <c r="BI2168" s="49">
        <f t="shared" si="1205"/>
        <v>0.17857721759428125</v>
      </c>
      <c r="BJ2168" s="49">
        <f t="shared" si="1206"/>
        <v>0.21082800528842624</v>
      </c>
      <c r="BK2168" s="49">
        <f t="shared" si="1207"/>
        <v>0.196780224660901</v>
      </c>
      <c r="BL2168" s="49">
        <f t="shared" si="1208"/>
        <v>0.17700640773336893</v>
      </c>
      <c r="BM2168" s="49">
        <f t="shared" si="1209"/>
        <v>0.20792591160060905</v>
      </c>
      <c r="BN2168" s="49">
        <f t="shared" si="1210"/>
        <v>0.20219809886049173</v>
      </c>
      <c r="BO2168" s="49">
        <f t="shared" si="1211"/>
        <v>0.19255596981984316</v>
      </c>
      <c r="BP2168" s="49">
        <f t="shared" si="1212"/>
        <v>0.18980011053077064</v>
      </c>
      <c r="BQ2168" s="49">
        <f t="shared" si="1213"/>
        <v>0.16205629625736021</v>
      </c>
      <c r="BR2168" s="49">
        <f t="shared" si="1214"/>
        <v>0.19119655699911858</v>
      </c>
      <c r="BS2168" s="49">
        <f t="shared" si="1215"/>
        <v>0.18339544736608221</v>
      </c>
    </row>
    <row r="2169" spans="2:71">
      <c r="B2169" s="48">
        <f t="shared" si="1216"/>
        <v>1993</v>
      </c>
      <c r="AA2169" s="49">
        <f t="shared" si="1217"/>
        <v>5.3439748365037613E-2</v>
      </c>
      <c r="AB2169" s="49">
        <f t="shared" si="1218"/>
        <v>5.8527771301695911E-2</v>
      </c>
      <c r="AC2169" s="49">
        <f t="shared" si="1219"/>
        <v>5.9629403182238465E-2</v>
      </c>
      <c r="AD2169" s="49">
        <f t="shared" si="1220"/>
        <v>5.9684785715071638E-2</v>
      </c>
      <c r="AE2169" s="49">
        <f t="shared" si="1221"/>
        <v>5.6688552977216429E-2</v>
      </c>
      <c r="AG2169" s="49">
        <f t="shared" si="1222"/>
        <v>1.8307191764191721E-2</v>
      </c>
      <c r="AM2169" s="49">
        <f t="shared" si="1223"/>
        <v>0.16805636992008827</v>
      </c>
      <c r="AN2169" s="49">
        <f t="shared" si="1224"/>
        <v>0.14648393633941062</v>
      </c>
      <c r="AO2169" s="49">
        <f t="shared" si="1225"/>
        <v>0.19328202001406755</v>
      </c>
      <c r="AP2169" s="49">
        <f t="shared" si="1226"/>
        <v>0.19052988354484668</v>
      </c>
      <c r="AQ2169" s="49">
        <f t="shared" si="1227"/>
        <v>0.15174676636934467</v>
      </c>
      <c r="AS2169" s="49">
        <f t="shared" si="1228"/>
        <v>0.16477654513322604</v>
      </c>
      <c r="AU2169" s="49">
        <f t="shared" si="1229"/>
        <v>0.16826220163979977</v>
      </c>
      <c r="AV2169" s="49">
        <f t="shared" si="1192"/>
        <v>0.16340880039251862</v>
      </c>
      <c r="AW2169" s="49">
        <f t="shared" si="1193"/>
        <v>0.20257474087507263</v>
      </c>
      <c r="AX2169" s="49">
        <f t="shared" si="1194"/>
        <v>0.19147538018441293</v>
      </c>
      <c r="AY2169" s="49">
        <f t="shared" si="1195"/>
        <v>0.19160593928217995</v>
      </c>
      <c r="AZ2169" s="49">
        <f t="shared" si="1196"/>
        <v>0.18439795059986325</v>
      </c>
      <c r="BA2169" s="49">
        <f t="shared" si="1197"/>
        <v>0.17114828656286049</v>
      </c>
      <c r="BB2169" s="49">
        <f t="shared" si="1198"/>
        <v>0.18146543863466433</v>
      </c>
      <c r="BC2169" s="49">
        <f t="shared" si="1199"/>
        <v>0.20631165199397963</v>
      </c>
      <c r="BD2169" s="49">
        <f t="shared" si="1200"/>
        <v>0.16718153493836721</v>
      </c>
      <c r="BE2169" s="49">
        <f t="shared" si="1201"/>
        <v>0.19650550773222861</v>
      </c>
      <c r="BF2169" s="49">
        <f t="shared" si="1202"/>
        <v>0.16445101349565153</v>
      </c>
      <c r="BG2169" s="49">
        <f t="shared" si="1203"/>
        <v>0.18868651352962656</v>
      </c>
      <c r="BH2169" s="49">
        <f t="shared" si="1204"/>
        <v>0.18765581406592571</v>
      </c>
      <c r="BI2169" s="49">
        <f t="shared" si="1205"/>
        <v>0.16477654513322604</v>
      </c>
      <c r="BJ2169" s="49">
        <f t="shared" si="1206"/>
        <v>0.19413976498615265</v>
      </c>
      <c r="BK2169" s="49">
        <f t="shared" si="1207"/>
        <v>0.1799499332419745</v>
      </c>
      <c r="BL2169" s="49">
        <f t="shared" si="1208"/>
        <v>0.16305327160631949</v>
      </c>
      <c r="BM2169" s="49">
        <f t="shared" si="1209"/>
        <v>0.19060882959720388</v>
      </c>
      <c r="BN2169" s="49">
        <f t="shared" si="1210"/>
        <v>0.18523035272514241</v>
      </c>
      <c r="BO2169" s="49">
        <f t="shared" si="1211"/>
        <v>0.17630599937502206</v>
      </c>
      <c r="BP2169" s="49">
        <f t="shared" si="1212"/>
        <v>0.17384281316329972</v>
      </c>
      <c r="BQ2169" s="49">
        <f t="shared" si="1213"/>
        <v>0.14648393633941062</v>
      </c>
      <c r="BR2169" s="49">
        <f t="shared" si="1214"/>
        <v>0.17619833265832979</v>
      </c>
      <c r="BS2169" s="49">
        <f t="shared" si="1215"/>
        <v>0.1696374959996137</v>
      </c>
    </row>
    <row r="2170" spans="2:71">
      <c r="B2170" s="48">
        <f t="shared" si="1216"/>
        <v>1994</v>
      </c>
      <c r="AA2170" s="49">
        <f t="shared" si="1217"/>
        <v>5.2659611048721335E-2</v>
      </c>
      <c r="AB2170" s="49">
        <f t="shared" si="1218"/>
        <v>5.774563926927425E-2</v>
      </c>
      <c r="AC2170" s="49">
        <f t="shared" si="1219"/>
        <v>5.8888627125541756E-2</v>
      </c>
      <c r="AD2170" s="49">
        <f t="shared" si="1220"/>
        <v>5.8866586463810239E-2</v>
      </c>
      <c r="AE2170" s="49">
        <f t="shared" si="1221"/>
        <v>5.5851046034432875E-2</v>
      </c>
      <c r="AG2170" s="49">
        <f t="shared" si="1222"/>
        <v>1.709673030701556E-2</v>
      </c>
      <c r="AM2170" s="49">
        <f t="shared" si="1223"/>
        <v>0.15683728815481865</v>
      </c>
      <c r="AN2170" s="49">
        <f t="shared" si="1224"/>
        <v>0.13461175147007237</v>
      </c>
      <c r="AO2170" s="49">
        <f t="shared" si="1225"/>
        <v>0.18171640881438456</v>
      </c>
      <c r="AP2170" s="49">
        <f t="shared" si="1226"/>
        <v>0.1791003993374615</v>
      </c>
      <c r="AQ2170" s="49">
        <f t="shared" si="1227"/>
        <v>0.13962304265725792</v>
      </c>
      <c r="AS2170" s="49">
        <f t="shared" si="1228"/>
        <v>0.15370594899956391</v>
      </c>
      <c r="AU2170" s="49">
        <f t="shared" si="1229"/>
        <v>0.15695996670398996</v>
      </c>
      <c r="AV2170" s="49">
        <f t="shared" si="1192"/>
        <v>0.15259665718785745</v>
      </c>
      <c r="AW2170" s="49">
        <f t="shared" si="1193"/>
        <v>0.18907907195883675</v>
      </c>
      <c r="AX2170" s="49">
        <f t="shared" si="1194"/>
        <v>0.17887033011524037</v>
      </c>
      <c r="AY2170" s="49">
        <f t="shared" si="1195"/>
        <v>0.17901077688433223</v>
      </c>
      <c r="AZ2170" s="49">
        <f t="shared" si="1196"/>
        <v>0.17219823669222131</v>
      </c>
      <c r="BA2170" s="49">
        <f t="shared" si="1197"/>
        <v>0.16009374824557518</v>
      </c>
      <c r="BB2170" s="49">
        <f t="shared" si="1198"/>
        <v>0.16926938649150663</v>
      </c>
      <c r="BC2170" s="49">
        <f t="shared" si="1199"/>
        <v>0.1944457111602351</v>
      </c>
      <c r="BD2170" s="49">
        <f t="shared" si="1200"/>
        <v>0.15614736059802839</v>
      </c>
      <c r="BE2170" s="49">
        <f t="shared" si="1201"/>
        <v>0.18495153961523841</v>
      </c>
      <c r="BF2170" s="49">
        <f t="shared" si="1202"/>
        <v>0.15334938877249368</v>
      </c>
      <c r="BG2170" s="49">
        <f t="shared" si="1203"/>
        <v>0.17677630812646652</v>
      </c>
      <c r="BH2170" s="49">
        <f t="shared" si="1204"/>
        <v>0.17637203973624044</v>
      </c>
      <c r="BI2170" s="49">
        <f t="shared" si="1205"/>
        <v>0.15370594899956389</v>
      </c>
      <c r="BJ2170" s="49">
        <f t="shared" si="1206"/>
        <v>0.1816002914214763</v>
      </c>
      <c r="BK2170" s="49">
        <f t="shared" si="1207"/>
        <v>0.16760749386402718</v>
      </c>
      <c r="BL2170" s="49">
        <f t="shared" si="1208"/>
        <v>0.15198151993015332</v>
      </c>
      <c r="BM2170" s="49">
        <f t="shared" si="1209"/>
        <v>0.1777961793710017</v>
      </c>
      <c r="BN2170" s="49">
        <f t="shared" si="1210"/>
        <v>0.1724793354501658</v>
      </c>
      <c r="BO2170" s="49">
        <f t="shared" si="1211"/>
        <v>0.16415806210080347</v>
      </c>
      <c r="BP2170" s="49">
        <f t="shared" si="1212"/>
        <v>0.1620524178089211</v>
      </c>
      <c r="BQ2170" s="49">
        <f t="shared" si="1213"/>
        <v>0.13461175147007237</v>
      </c>
      <c r="BR2170" s="49">
        <f t="shared" si="1214"/>
        <v>0.16518723876097721</v>
      </c>
      <c r="BS2170" s="49">
        <f t="shared" si="1215"/>
        <v>0.15942956052224891</v>
      </c>
    </row>
    <row r="2171" spans="2:71">
      <c r="B2171" s="48">
        <f t="shared" si="1216"/>
        <v>1995</v>
      </c>
      <c r="AA2171" s="49">
        <f t="shared" si="1217"/>
        <v>5.189096432573502E-2</v>
      </c>
      <c r="AB2171" s="49">
        <f t="shared" si="1218"/>
        <v>5.697197021980701E-2</v>
      </c>
      <c r="AC2171" s="49">
        <f t="shared" si="1219"/>
        <v>5.8155700394405763E-2</v>
      </c>
      <c r="AD2171" s="49">
        <f t="shared" si="1220"/>
        <v>5.8055252997123753E-2</v>
      </c>
      <c r="AE2171" s="49">
        <f t="shared" si="1221"/>
        <v>5.5019402641515593E-2</v>
      </c>
      <c r="AG2171" s="49">
        <f t="shared" si="1222"/>
        <v>1.6009852216748773E-2</v>
      </c>
      <c r="AM2171" s="49">
        <f t="shared" si="1223"/>
        <v>0.14668550918870132</v>
      </c>
      <c r="AN2171" s="49">
        <f t="shared" si="1224"/>
        <v>0.12413428767554999</v>
      </c>
      <c r="AO2171" s="49">
        <f t="shared" si="1225"/>
        <v>0.17128646123606073</v>
      </c>
      <c r="AP2171" s="49">
        <f t="shared" si="1226"/>
        <v>0.16870836155210275</v>
      </c>
      <c r="AQ2171" s="49">
        <f t="shared" si="1227"/>
        <v>0.12887200336016169</v>
      </c>
      <c r="AS2171" s="49">
        <f t="shared" si="1228"/>
        <v>0.14367797693300363</v>
      </c>
      <c r="AU2171" s="49">
        <f t="shared" si="1229"/>
        <v>0.14678694719665789</v>
      </c>
      <c r="AV2171" s="49">
        <f t="shared" si="1192"/>
        <v>0.14246861687428347</v>
      </c>
      <c r="AW2171" s="49">
        <f t="shared" si="1193"/>
        <v>0.17724754590809536</v>
      </c>
      <c r="AX2171" s="49">
        <f t="shared" si="1194"/>
        <v>0.16767037309232735</v>
      </c>
      <c r="AY2171" s="49">
        <f t="shared" si="1195"/>
        <v>0.16779183488949123</v>
      </c>
      <c r="AZ2171" s="49">
        <f t="shared" si="1196"/>
        <v>0.16135303526606418</v>
      </c>
      <c r="BA2171" s="49">
        <f t="shared" si="1197"/>
        <v>0.15018063879348159</v>
      </c>
      <c r="BB2171" s="49">
        <f t="shared" si="1198"/>
        <v>0.15853045335872451</v>
      </c>
      <c r="BC2171" s="49">
        <f t="shared" si="1199"/>
        <v>0.18376267334442403</v>
      </c>
      <c r="BD2171" s="49">
        <f t="shared" si="1200"/>
        <v>0.14615170824488105</v>
      </c>
      <c r="BE2171" s="49">
        <f t="shared" si="1201"/>
        <v>0.1743758542812289</v>
      </c>
      <c r="BF2171" s="49">
        <f t="shared" si="1202"/>
        <v>0.14338479297038315</v>
      </c>
      <c r="BG2171" s="49">
        <f t="shared" si="1203"/>
        <v>0.16608567682693584</v>
      </c>
      <c r="BH2171" s="49">
        <f t="shared" si="1204"/>
        <v>0.16605398776417427</v>
      </c>
      <c r="BI2171" s="49">
        <f t="shared" si="1205"/>
        <v>0.14367797693300363</v>
      </c>
      <c r="BJ2171" s="49">
        <f t="shared" si="1206"/>
        <v>0.17043087392586831</v>
      </c>
      <c r="BK2171" s="49">
        <f t="shared" si="1207"/>
        <v>0.15674164225088588</v>
      </c>
      <c r="BL2171" s="49">
        <f t="shared" si="1208"/>
        <v>0.14182515577416135</v>
      </c>
      <c r="BM2171" s="49">
        <f t="shared" si="1209"/>
        <v>0.16634299515691719</v>
      </c>
      <c r="BN2171" s="49">
        <f t="shared" si="1210"/>
        <v>0.16105666947780742</v>
      </c>
      <c r="BO2171" s="49">
        <f t="shared" si="1211"/>
        <v>0.15334284994803102</v>
      </c>
      <c r="BP2171" s="49">
        <f t="shared" si="1212"/>
        <v>0.15150079259048829</v>
      </c>
      <c r="BQ2171" s="49">
        <f t="shared" si="1213"/>
        <v>0.12413428767554999</v>
      </c>
      <c r="BR2171" s="49">
        <f t="shared" si="1214"/>
        <v>0.15510596809048263</v>
      </c>
      <c r="BS2171" s="49">
        <f t="shared" si="1215"/>
        <v>0.14985828390941403</v>
      </c>
    </row>
    <row r="2172" spans="2:71">
      <c r="B2172" s="48">
        <f t="shared" si="1216"/>
        <v>1996</v>
      </c>
      <c r="AA2172" s="49">
        <f t="shared" si="1217"/>
        <v>5.127367322214961E-2</v>
      </c>
      <c r="AB2172" s="49">
        <f t="shared" si="1218"/>
        <v>5.6342150622472567E-2</v>
      </c>
      <c r="AC2172" s="49">
        <f t="shared" si="1219"/>
        <v>5.7553604624577211E-2</v>
      </c>
      <c r="AD2172" s="49">
        <f t="shared" si="1220"/>
        <v>5.7382402768220549E-2</v>
      </c>
      <c r="AE2172" s="49">
        <f t="shared" si="1221"/>
        <v>5.4331800753516769E-2</v>
      </c>
      <c r="AG2172" s="49">
        <f t="shared" si="1222"/>
        <v>1.5030100067774992E-2</v>
      </c>
      <c r="AM2172" s="49">
        <f t="shared" si="1223"/>
        <v>0.13950568972671931</v>
      </c>
      <c r="AN2172" s="49">
        <f t="shared" si="1224"/>
        <v>0.11627440546892266</v>
      </c>
      <c r="AO2172" s="49">
        <f t="shared" si="1225"/>
        <v>0.16337424600255457</v>
      </c>
      <c r="AP2172" s="49">
        <f t="shared" si="1226"/>
        <v>0.16079342531873281</v>
      </c>
      <c r="AQ2172" s="49">
        <f t="shared" si="1227"/>
        <v>0.12076074213274168</v>
      </c>
      <c r="AS2172" s="49">
        <f t="shared" si="1228"/>
        <v>0.13658100512338009</v>
      </c>
      <c r="AU2172" s="49">
        <f t="shared" si="1229"/>
        <v>0.13979740862584414</v>
      </c>
      <c r="AV2172" s="49">
        <f t="shared" si="1192"/>
        <v>0.13532438578859945</v>
      </c>
      <c r="AW2172" s="49">
        <f t="shared" si="1193"/>
        <v>0.16841847189557721</v>
      </c>
      <c r="AX2172" s="49">
        <f t="shared" si="1194"/>
        <v>0.15943635425009822</v>
      </c>
      <c r="AY2172" s="49">
        <f t="shared" si="1195"/>
        <v>0.15956225252615275</v>
      </c>
      <c r="AZ2172" s="49">
        <f t="shared" si="1196"/>
        <v>0.15338056737772812</v>
      </c>
      <c r="BA2172" s="49">
        <f t="shared" si="1197"/>
        <v>0.1426634779121187</v>
      </c>
      <c r="BB2172" s="49">
        <f t="shared" si="1198"/>
        <v>0.15053905720273753</v>
      </c>
      <c r="BC2172" s="49">
        <f t="shared" si="1199"/>
        <v>0.17544272650414114</v>
      </c>
      <c r="BD2172" s="49">
        <f t="shared" si="1200"/>
        <v>0.13915279393277818</v>
      </c>
      <c r="BE2172" s="49">
        <f t="shared" si="1201"/>
        <v>0.16641722797248387</v>
      </c>
      <c r="BF2172" s="49">
        <f t="shared" si="1202"/>
        <v>0.13599629324566792</v>
      </c>
      <c r="BG2172" s="49">
        <f t="shared" si="1203"/>
        <v>0.1577443474019404</v>
      </c>
      <c r="BH2172" s="49">
        <f t="shared" si="1204"/>
        <v>0.15820524961123905</v>
      </c>
      <c r="BI2172" s="49">
        <f t="shared" si="1205"/>
        <v>0.13658100512338009</v>
      </c>
      <c r="BJ2172" s="49">
        <f t="shared" si="1206"/>
        <v>0.16232888322326861</v>
      </c>
      <c r="BK2172" s="49">
        <f t="shared" si="1207"/>
        <v>0.14840905164808196</v>
      </c>
      <c r="BL2172" s="49">
        <f t="shared" si="1208"/>
        <v>0.13463858946970847</v>
      </c>
      <c r="BM2172" s="49">
        <f t="shared" si="1209"/>
        <v>0.15780981112607648</v>
      </c>
      <c r="BN2172" s="49">
        <f t="shared" si="1210"/>
        <v>0.15257240905045177</v>
      </c>
      <c r="BO2172" s="49">
        <f t="shared" si="1211"/>
        <v>0.14521443895096137</v>
      </c>
      <c r="BP2172" s="49">
        <f t="shared" si="1212"/>
        <v>0.14360685505823478</v>
      </c>
      <c r="BQ2172" s="49">
        <f t="shared" si="1213"/>
        <v>0.11627440546892266</v>
      </c>
      <c r="BR2172" s="49">
        <f t="shared" si="1214"/>
        <v>0.1475987679894592</v>
      </c>
      <c r="BS2172" s="49">
        <f t="shared" si="1215"/>
        <v>0.14228179172205208</v>
      </c>
    </row>
    <row r="2173" spans="2:71">
      <c r="B2173" s="48">
        <f t="shared" si="1216"/>
        <v>1997</v>
      </c>
      <c r="AA2173" s="49">
        <f t="shared" si="1217"/>
        <v>5.0722039713098771E-2</v>
      </c>
      <c r="AB2173" s="49">
        <f t="shared" si="1218"/>
        <v>5.5780110338994229E-2</v>
      </c>
      <c r="AC2173" s="49">
        <f t="shared" si="1219"/>
        <v>5.7017002717361619E-2</v>
      </c>
      <c r="AD2173" s="49">
        <f t="shared" si="1220"/>
        <v>5.6790233167978585E-2</v>
      </c>
      <c r="AE2173" s="49">
        <f t="shared" si="1221"/>
        <v>5.3699691673812763E-2</v>
      </c>
      <c r="AG2173" s="49">
        <f t="shared" si="1222"/>
        <v>1.4136263076980767E-2</v>
      </c>
      <c r="AM2173" s="49">
        <f t="shared" si="1223"/>
        <v>0.13369301800705111</v>
      </c>
      <c r="AN2173" s="49">
        <f t="shared" si="1224"/>
        <v>0.10945744704315176</v>
      </c>
      <c r="AO2173" s="49">
        <f t="shared" si="1225"/>
        <v>0.1568924883140484</v>
      </c>
      <c r="AP2173" s="49">
        <f t="shared" si="1226"/>
        <v>0.15416251898871711</v>
      </c>
      <c r="AQ2173" s="49">
        <f t="shared" si="1227"/>
        <v>0.11366621996458032</v>
      </c>
      <c r="AS2173" s="49">
        <f t="shared" si="1228"/>
        <v>0.13072893502950145</v>
      </c>
      <c r="AU2173" s="49">
        <f t="shared" si="1229"/>
        <v>0.13411827384099939</v>
      </c>
      <c r="AV2173" s="49">
        <f t="shared" si="1192"/>
        <v>0.12920622999047615</v>
      </c>
      <c r="AW2173" s="49">
        <f t="shared" si="1193"/>
        <v>0.16098629554210564</v>
      </c>
      <c r="AX2173" s="49">
        <f t="shared" si="1194"/>
        <v>0.15258580621446358</v>
      </c>
      <c r="AY2173" s="49">
        <f t="shared" si="1195"/>
        <v>0.15270379707075402</v>
      </c>
      <c r="AZ2173" s="49">
        <f t="shared" si="1196"/>
        <v>0.14686241022323399</v>
      </c>
      <c r="BA2173" s="49">
        <f t="shared" si="1197"/>
        <v>0.13647101124462219</v>
      </c>
      <c r="BB2173" s="49">
        <f t="shared" si="1198"/>
        <v>0.14389908678196089</v>
      </c>
      <c r="BC2173" s="49">
        <f t="shared" si="1199"/>
        <v>0.16861097270334061</v>
      </c>
      <c r="BD2173" s="49">
        <f t="shared" si="1200"/>
        <v>0.13344822073435886</v>
      </c>
      <c r="BE2173" s="49">
        <f t="shared" si="1201"/>
        <v>0.15958645815170713</v>
      </c>
      <c r="BF2173" s="49">
        <f t="shared" si="1202"/>
        <v>0.12993555529540593</v>
      </c>
      <c r="BG2173" s="49">
        <f t="shared" si="1203"/>
        <v>0.15065296164766989</v>
      </c>
      <c r="BH2173" s="49">
        <f t="shared" si="1204"/>
        <v>0.1517361043383611</v>
      </c>
      <c r="BI2173" s="49">
        <f t="shared" si="1205"/>
        <v>0.13072893502950145</v>
      </c>
      <c r="BJ2173" s="49">
        <f t="shared" si="1206"/>
        <v>0.15565561916185444</v>
      </c>
      <c r="BK2173" s="49">
        <f t="shared" si="1207"/>
        <v>0.1415001123650152</v>
      </c>
      <c r="BL2173" s="49">
        <f t="shared" si="1208"/>
        <v>0.12859194954383235</v>
      </c>
      <c r="BM2173" s="49">
        <f t="shared" si="1209"/>
        <v>0.15053621662696018</v>
      </c>
      <c r="BN2173" s="49">
        <f t="shared" si="1210"/>
        <v>0.14535760663098279</v>
      </c>
      <c r="BO2173" s="49">
        <f t="shared" si="1211"/>
        <v>0.13859701758502976</v>
      </c>
      <c r="BP2173" s="49">
        <f t="shared" si="1212"/>
        <v>0.13733701077075156</v>
      </c>
      <c r="BQ2173" s="49">
        <f t="shared" si="1213"/>
        <v>0.10945744704315176</v>
      </c>
      <c r="BR2173" s="49">
        <f t="shared" si="1214"/>
        <v>0.14126526775413698</v>
      </c>
      <c r="BS2173" s="49">
        <f t="shared" si="1215"/>
        <v>0.13571778855259145</v>
      </c>
    </row>
    <row r="2174" spans="2:71">
      <c r="B2174" s="48">
        <f t="shared" si="1216"/>
        <v>1998</v>
      </c>
      <c r="AA2174" s="49">
        <f t="shared" si="1217"/>
        <v>5.0252700960714686E-2</v>
      </c>
      <c r="AB2174" s="49">
        <f t="shared" si="1218"/>
        <v>5.5301469182625573E-2</v>
      </c>
      <c r="AC2174" s="49">
        <f t="shared" si="1219"/>
        <v>5.6554214856040563E-2</v>
      </c>
      <c r="AD2174" s="49">
        <f t="shared" si="1220"/>
        <v>5.628526575930691E-2</v>
      </c>
      <c r="AE2174" s="49">
        <f t="shared" si="1221"/>
        <v>5.3144846225173688E-2</v>
      </c>
      <c r="AG2174" s="49">
        <f t="shared" si="1222"/>
        <v>1.3330033236687648E-2</v>
      </c>
      <c r="AM2174" s="49">
        <f t="shared" si="1223"/>
        <v>0.12902138848853748</v>
      </c>
      <c r="AN2174" s="49">
        <f t="shared" si="1224"/>
        <v>0.10368694476319563</v>
      </c>
      <c r="AO2174" s="49">
        <f t="shared" si="1225"/>
        <v>0.15155377660158634</v>
      </c>
      <c r="AP2174" s="49">
        <f t="shared" si="1226"/>
        <v>0.14862618505875688</v>
      </c>
      <c r="AQ2174" s="49">
        <f t="shared" si="1227"/>
        <v>0.10758416044138493</v>
      </c>
      <c r="AS2174" s="49">
        <f t="shared" si="1228"/>
        <v>0.12623385094689776</v>
      </c>
      <c r="AU2174" s="49">
        <f t="shared" si="1229"/>
        <v>0.12976768817740092</v>
      </c>
      <c r="AV2174" s="49">
        <f t="shared" si="1192"/>
        <v>0.12444537992116086</v>
      </c>
      <c r="AW2174" s="49">
        <f t="shared" si="1193"/>
        <v>0.15493756962977628</v>
      </c>
      <c r="AX2174" s="49">
        <f t="shared" si="1194"/>
        <v>0.14709901392648184</v>
      </c>
      <c r="AY2174" s="49">
        <f t="shared" si="1195"/>
        <v>0.14717642170342046</v>
      </c>
      <c r="AZ2174" s="49">
        <f t="shared" si="1196"/>
        <v>0.14167683363223993</v>
      </c>
      <c r="BA2174" s="49">
        <f t="shared" si="1197"/>
        <v>0.13144425834909967</v>
      </c>
      <c r="BB2174" s="49">
        <f t="shared" si="1198"/>
        <v>0.1385691896329187</v>
      </c>
      <c r="BC2174" s="49">
        <f t="shared" si="1199"/>
        <v>0.16289759402138185</v>
      </c>
      <c r="BD2174" s="49">
        <f t="shared" si="1200"/>
        <v>0.12912505227221382</v>
      </c>
      <c r="BE2174" s="49">
        <f t="shared" si="1201"/>
        <v>0.15373021100924569</v>
      </c>
      <c r="BF2174" s="49">
        <f t="shared" si="1202"/>
        <v>0.12512056483551295</v>
      </c>
      <c r="BG2174" s="49">
        <f t="shared" si="1203"/>
        <v>0.1445268596466284</v>
      </c>
      <c r="BH2174" s="49">
        <f t="shared" si="1204"/>
        <v>0.14631813010065067</v>
      </c>
      <c r="BI2174" s="49">
        <f t="shared" si="1205"/>
        <v>0.12623385094689776</v>
      </c>
      <c r="BJ2174" s="49">
        <f t="shared" si="1206"/>
        <v>0.15035322794754979</v>
      </c>
      <c r="BK2174" s="49">
        <f t="shared" si="1207"/>
        <v>0.13577506893233585</v>
      </c>
      <c r="BL2174" s="49">
        <f t="shared" si="1208"/>
        <v>0.12373802334095452</v>
      </c>
      <c r="BM2174" s="49">
        <f t="shared" si="1209"/>
        <v>0.14443152609826104</v>
      </c>
      <c r="BN2174" s="49">
        <f t="shared" si="1210"/>
        <v>0.13914428572091378</v>
      </c>
      <c r="BO2174" s="49">
        <f t="shared" si="1211"/>
        <v>0.13298953496122409</v>
      </c>
      <c r="BP2174" s="49">
        <f t="shared" si="1212"/>
        <v>0.13204276287940686</v>
      </c>
      <c r="BQ2174" s="49">
        <f t="shared" si="1213"/>
        <v>0.10368694476319563</v>
      </c>
      <c r="BR2174" s="49">
        <f t="shared" si="1214"/>
        <v>0.1360145788713982</v>
      </c>
      <c r="BS2174" s="49">
        <f t="shared" si="1215"/>
        <v>0.12994101647077325</v>
      </c>
    </row>
    <row r="2175" spans="2:71">
      <c r="B2175" s="48">
        <f t="shared" si="1216"/>
        <v>1999</v>
      </c>
      <c r="AA2175" s="49">
        <f t="shared" si="1217"/>
        <v>4.9855545347464558E-2</v>
      </c>
      <c r="AB2175" s="49">
        <f t="shared" si="1218"/>
        <v>5.4869693610431529E-2</v>
      </c>
      <c r="AC2175" s="49">
        <f t="shared" si="1219"/>
        <v>5.6129809590751027E-2</v>
      </c>
      <c r="AD2175" s="49">
        <f t="shared" si="1220"/>
        <v>5.5811947736182831E-2</v>
      </c>
      <c r="AE2175" s="49">
        <f t="shared" si="1221"/>
        <v>5.2652241587831182E-2</v>
      </c>
      <c r="AG2175" s="49">
        <f t="shared" si="1222"/>
        <v>1.2599846261822801E-2</v>
      </c>
      <c r="AM2175" s="49">
        <f t="shared" si="1223"/>
        <v>0.12496558692425778</v>
      </c>
      <c r="AN2175" s="49">
        <f t="shared" si="1224"/>
        <v>9.8876408825956358E-2</v>
      </c>
      <c r="AO2175" s="49">
        <f t="shared" si="1225"/>
        <v>0.14683751470146658</v>
      </c>
      <c r="AP2175" s="49">
        <f t="shared" si="1226"/>
        <v>0.14371712764791408</v>
      </c>
      <c r="AQ2175" s="49">
        <f t="shared" si="1227"/>
        <v>0.10251675710350283</v>
      </c>
      <c r="AS2175" s="49">
        <f t="shared" si="1228"/>
        <v>0.12258536228612828</v>
      </c>
      <c r="AU2175" s="49">
        <f t="shared" si="1229"/>
        <v>0.1260597038722315</v>
      </c>
      <c r="AV2175" s="49">
        <f t="shared" ref="AV2175:AV2193" si="1230">IF($B2175&lt;=AV$85, 1, IF($B2175&lt;=AV$86,  1/(1/AV2174+1/(AV674/AV$84)), NA()))</f>
        <v>0.12041435118811349</v>
      </c>
      <c r="AW2175" s="49">
        <f t="shared" ref="AW2175:AW2193" si="1231">IF($B2175&lt;=AW$85, 1, IF($B2175&lt;=AW$86,  1/(1/AW2174+1/(AW674/AW$84)), NA()))</f>
        <v>0.15012038112782722</v>
      </c>
      <c r="AX2175" s="49">
        <f t="shared" ref="AX2175:AX2193" si="1232">IF($B2175&lt;=AX$85, 1, IF($B2175&lt;=AX$86,  1/(1/AX2174+1/(AX674/AX$84)), NA()))</f>
        <v>0.1426819769973941</v>
      </c>
      <c r="AY2175" s="49">
        <f t="shared" ref="AY2175:AY2193" si="1233">IF($B2175&lt;=AY$85, 1, IF($B2175&lt;=AY$86,  1/(1/AY2174+1/(AY674/AY$84)), NA()))</f>
        <v>0.14271093167666346</v>
      </c>
      <c r="AZ2175" s="49">
        <f t="shared" ref="AZ2175:AZ2193" si="1234">IF($B2175&lt;=AZ$85, 1, IF($B2175&lt;=AZ$86,  1/(1/AZ2174+1/(AZ674/AZ$84)), NA()))</f>
        <v>0.13740204502673092</v>
      </c>
      <c r="BA2175" s="49">
        <f t="shared" ref="BA2175:BA2193" si="1235">IF($B2175&lt;=BA$85, 1, IF($B2175&lt;=BA$86,  1/(1/BA2174+1/(BA674/BA$84)), NA()))</f>
        <v>0.12702435374081944</v>
      </c>
      <c r="BB2175" s="49">
        <f t="shared" ref="BB2175:BB2193" si="1236">IF($B2175&lt;=BB$85, 1, IF($B2175&lt;=BB$86,  1/(1/BB2174+1/(BB674/BB$84)), NA()))</f>
        <v>0.13411722601737819</v>
      </c>
      <c r="BC2175" s="49">
        <f t="shared" ref="BC2175:BC2193" si="1237">IF($B2175&lt;=BC$85, 1, IF($B2175&lt;=BC$86,  1/(1/BC2174+1/(BC674/BC$84)), NA()))</f>
        <v>0.15777844532458021</v>
      </c>
      <c r="BD2175" s="49">
        <f t="shared" ref="BD2175:BD2193" si="1238">IF($B2175&lt;=BD$85, 1, IF($B2175&lt;=BD$86,  1/(1/BD2174+1/(BD674/BD$84)), NA()))</f>
        <v>0.12564531883221994</v>
      </c>
      <c r="BE2175" s="49">
        <f t="shared" ref="BE2175:BE2193" si="1239">IF($B2175&lt;=BE$85, 1, IF($B2175&lt;=BE$86,  1/(1/BE2174+1/(BE674/BE$84)), NA()))</f>
        <v>0.14862190290017899</v>
      </c>
      <c r="BF2175" s="49">
        <f t="shared" ref="BF2175:BF2193" si="1240">IF($B2175&lt;=BF$85, 1, IF($B2175&lt;=BF$86,  1/(1/BF2174+1/(BF674/BF$84)), NA()))</f>
        <v>0.12086310968543676</v>
      </c>
      <c r="BG2175" s="49">
        <f t="shared" ref="BG2175:BG2193" si="1241">IF($B2175&lt;=BG$85, 1, IF($B2175&lt;=BG$86,  1/(1/BG2174+1/(BG674/BG$84)), NA()))</f>
        <v>0.13911450102269549</v>
      </c>
      <c r="BH2175" s="49">
        <f t="shared" ref="BH2175:BH2193" si="1242">IF($B2175&lt;=BH$85, 1, IF($B2175&lt;=BH$86,  1/(1/BH2174+1/(BH674/BH$84)), NA()))</f>
        <v>0.14155616065023108</v>
      </c>
      <c r="BI2175" s="49">
        <f t="shared" ref="BI2175:BI2193" si="1243">IF($B2175&lt;=BI$85, 1, IF($B2175&lt;=BI$86,  1/(1/BI2174+1/(BI674/BI$84)), NA()))</f>
        <v>0.12258536228612828</v>
      </c>
      <c r="BJ2175" s="49">
        <f t="shared" ref="BJ2175:BJ2193" si="1244">IF($B2175&lt;=BJ$85, 1, IF($B2175&lt;=BJ$86,  1/(1/BJ2174+1/(BJ674/BJ$84)), NA()))</f>
        <v>0.14610389745992677</v>
      </c>
      <c r="BK2175" s="49">
        <f t="shared" ref="BK2175:BK2193" si="1245">IF($B2175&lt;=BK$85, 1, IF($B2175&lt;=BK$86,  1/(1/BK2174+1/(BK674/BK$84)), NA()))</f>
        <v>0.13083456268982011</v>
      </c>
      <c r="BL2175" s="49">
        <f t="shared" ref="BL2175:BL2193" si="1246">IF($B2175&lt;=BL$85, 1, IF($B2175&lt;=BL$86,  1/(1/BL2174+1/(BL674/BL$84)), NA()))</f>
        <v>0.11969329740620284</v>
      </c>
      <c r="BM2175" s="49">
        <f t="shared" ref="BM2175:BM2193" si="1247">IF($B2175&lt;=BM$85, 1, IF($B2175&lt;=BM$86,  1/(1/BM2174+1/(BM674/BM$84)), NA()))</f>
        <v>0.13940543364112773</v>
      </c>
      <c r="BN2175" s="49">
        <f t="shared" ref="BN2175:BN2193" si="1248">IF($B2175&lt;=BN$85, 1, IF($B2175&lt;=BN$86,  1/(1/BN2174+1/(BN674/BN$84)), NA()))</f>
        <v>0.13402218293294044</v>
      </c>
      <c r="BO2175" s="49">
        <f t="shared" ref="BO2175:BO2193" si="1249">IF($B2175&lt;=BO$85, 1, IF($B2175&lt;=BO$86,  1/(1/BO2174+1/(BO674/BO$84)), NA()))</f>
        <v>0.12809767438636543</v>
      </c>
      <c r="BP2175" s="49">
        <f t="shared" ref="BP2175:BP2193" si="1250">IF($B2175&lt;=BP$85, 1, IF($B2175&lt;=BP$86,  1/(1/BP2174+1/(BP674/BP$84)), NA()))</f>
        <v>0.12720318365721658</v>
      </c>
      <c r="BQ2175" s="49">
        <f t="shared" ref="BQ2175:BQ2193" si="1251">IF($B2175&lt;=BQ$85, 1, IF($B2175&lt;=BQ$86,  1/(1/BQ2174+1/(BQ674/BQ$84)), NA()))</f>
        <v>9.8876408825956358E-2</v>
      </c>
      <c r="BR2175" s="49">
        <f t="shared" ref="BR2175:BR2193" si="1252">IF($B2175&lt;=BR$85, 1, IF($B2175&lt;=BR$86,  1/(1/BR2174+1/(BR674/BR$84)), NA()))</f>
        <v>0.13125131211968519</v>
      </c>
      <c r="BS2175" s="49">
        <f t="shared" ref="BS2175:BS2193" si="1253">IF($B2175&lt;=BS$85, 1, IF($B2175&lt;=BS$86,  1/(1/BS2174+1/(BS674/BS$84)), NA()))</f>
        <v>0.12457305746576655</v>
      </c>
    </row>
    <row r="2176" spans="2:71">
      <c r="B2176" s="48">
        <f t="shared" ref="B2176:B2193" si="1254">B2175+1</f>
        <v>2000</v>
      </c>
      <c r="AA2176" s="49">
        <f t="shared" ref="AA2176:AA2193" si="1255">IF($B2176&lt;=AA$85, 1, IF($B2176&lt;=AA$86,  1/(1/AA2175+1/(AA675/AA$84)), NA()))</f>
        <v>4.9522661931532819E-2</v>
      </c>
      <c r="AB2176" s="49">
        <f t="shared" ref="AB2176:AB2193" si="1256">IF($B2176&lt;=AB$85, 1, IF($B2176&lt;=AB$86,  1/(1/AB2175+1/(AB675/AB$84)), NA()))</f>
        <v>5.4487260558298396E-2</v>
      </c>
      <c r="AC2176" s="49">
        <f t="shared" ref="AC2176:AC2193" si="1257">IF($B2176&lt;=AC$85, 1, IF($B2176&lt;=AC$86,  1/(1/AC2175+1/(AC675/AC$84)), NA()))</f>
        <v>5.5759127348058664E-2</v>
      </c>
      <c r="AD2176" s="49">
        <f t="shared" ref="AD2176:AD2193" si="1258">IF($B2176&lt;=AD$85, 1, IF($B2176&lt;=AD$86,  1/(1/AD2175+1/(AD675/AD$84)), NA()))</f>
        <v>5.5377196761843564E-2</v>
      </c>
      <c r="AE2176" s="49">
        <f t="shared" ref="AE2176:AE2193" si="1259">IF($B2176&lt;=AE$85, 1, IF($B2176&lt;=AE$86,  1/(1/AE2175+1/(AE675/AE$84)), NA()))</f>
        <v>5.2213944462568378E-2</v>
      </c>
      <c r="AG2176" s="49">
        <f t="shared" ref="AG2176:AG2193" si="1260">IF($B2176&lt;=AG$85, 1, IF($B2176&lt;=AG$86,  1/(1/AG2175+1/(AG675/AG$84)), NA()))</f>
        <v>1.1928869763321097E-2</v>
      </c>
      <c r="AM2176" s="49">
        <f t="shared" ref="AM2176:AM2193" si="1261">IF($B2176&lt;=AM$85, 1, IF($B2176&lt;=AM$86,  1/(1/AM2175+1/(AM675/AM$84)), NA()))</f>
        <v>0.12160071976009772</v>
      </c>
      <c r="AN2176" s="49">
        <f t="shared" ref="AN2176:AN2193" si="1262">IF($B2176&lt;=AN$85, 1, IF($B2176&lt;=AN$86,  1/(1/AN2175+1/(AN675/AN$84)), NA()))</f>
        <v>9.4589752911455327E-2</v>
      </c>
      <c r="AO2176" s="49">
        <f t="shared" ref="AO2176:AO2193" si="1263">IF($B2176&lt;=AO$85, 1, IF($B2176&lt;=AO$86,  1/(1/AO2175+1/(AO675/AO$84)), NA()))</f>
        <v>0.14297044798403491</v>
      </c>
      <c r="AP2176" s="49">
        <f t="shared" ref="AP2176:AP2193" si="1264">IF($B2176&lt;=AP$85, 1, IF($B2176&lt;=AP$86,  1/(1/AP2175+1/(AP675/AP$84)), NA()))</f>
        <v>0.13968817042653262</v>
      </c>
      <c r="AQ2176" s="49">
        <f t="shared" ref="AQ2176:AQ2193" si="1265">IF($B2176&lt;=AQ$85, 1, IF($B2176&lt;=AQ$86,  1/(1/AQ2175+1/(AQ675/AQ$84)), NA()))</f>
        <v>9.8005237609213716E-2</v>
      </c>
      <c r="AS2176" s="49">
        <f t="shared" ref="AS2176:AS2193" si="1266">IF($B2176&lt;=AS$85, 1, IF($B2176&lt;=AS$86,  1/(1/AS2175+1/(AS675/AS$84)), NA()))</f>
        <v>0.11947456187437086</v>
      </c>
      <c r="AU2176" s="49">
        <f t="shared" si="1229"/>
        <v>0.12261390570297617</v>
      </c>
      <c r="AV2176" s="49">
        <f t="shared" si="1230"/>
        <v>0.11637647401056443</v>
      </c>
      <c r="AW2176" s="49">
        <f t="shared" si="1231"/>
        <v>0.14623353932169347</v>
      </c>
      <c r="AX2176" s="49">
        <f t="shared" si="1232"/>
        <v>0.13912873339526585</v>
      </c>
      <c r="AY2176" s="49">
        <f t="shared" si="1233"/>
        <v>0.13912932972710956</v>
      </c>
      <c r="AZ2176" s="49">
        <f t="shared" si="1234"/>
        <v>0.13389058420075922</v>
      </c>
      <c r="BA2176" s="49">
        <f t="shared" si="1235"/>
        <v>0.12328345801460358</v>
      </c>
      <c r="BB2176" s="49">
        <f t="shared" si="1236"/>
        <v>0.13047801532176675</v>
      </c>
      <c r="BC2176" s="49">
        <f t="shared" si="1237"/>
        <v>0.1536324074594736</v>
      </c>
      <c r="BD2176" s="49">
        <f t="shared" si="1238"/>
        <v>0.12272870772711383</v>
      </c>
      <c r="BE2176" s="49">
        <f t="shared" si="1239"/>
        <v>0.14465009788313646</v>
      </c>
      <c r="BF2176" s="49">
        <f t="shared" si="1240"/>
        <v>0.11708551761331877</v>
      </c>
      <c r="BG2176" s="49">
        <f t="shared" si="1241"/>
        <v>0.13458112868037594</v>
      </c>
      <c r="BH2176" s="49">
        <f t="shared" si="1242"/>
        <v>0.13760948929340683</v>
      </c>
      <c r="BI2176" s="49">
        <f t="shared" si="1243"/>
        <v>0.11947456187437086</v>
      </c>
      <c r="BJ2176" s="49">
        <f t="shared" si="1244"/>
        <v>0.14274899850027156</v>
      </c>
      <c r="BK2176" s="49">
        <f t="shared" si="1245"/>
        <v>0.12666838225136839</v>
      </c>
      <c r="BL2176" s="49">
        <f t="shared" si="1246"/>
        <v>0.1162405447342649</v>
      </c>
      <c r="BM2176" s="49">
        <f t="shared" si="1247"/>
        <v>0.13533118042120063</v>
      </c>
      <c r="BN2176" s="49">
        <f t="shared" si="1248"/>
        <v>0.12967718974389558</v>
      </c>
      <c r="BO2176" s="49">
        <f t="shared" si="1249"/>
        <v>0.12382422639970272</v>
      </c>
      <c r="BP2176" s="49">
        <f t="shared" si="1250"/>
        <v>0.12304492841512996</v>
      </c>
      <c r="BQ2176" s="49">
        <f t="shared" si="1251"/>
        <v>9.4589752911455327E-2</v>
      </c>
      <c r="BR2176" s="49">
        <f t="shared" si="1252"/>
        <v>0.12716137360264335</v>
      </c>
      <c r="BS2176" s="49">
        <f t="shared" si="1253"/>
        <v>0.11999364085549144</v>
      </c>
    </row>
    <row r="2177" spans="2:71">
      <c r="B2177" s="48">
        <f t="shared" si="1254"/>
        <v>2001</v>
      </c>
      <c r="AA2177" s="49">
        <f t="shared" si="1255"/>
        <v>4.9155065192635489E-2</v>
      </c>
      <c r="AB2177" s="49">
        <f t="shared" si="1256"/>
        <v>5.4110902023873517E-2</v>
      </c>
      <c r="AC2177" s="49">
        <f t="shared" si="1257"/>
        <v>5.5392178841363535E-2</v>
      </c>
      <c r="AD2177" s="49">
        <f t="shared" si="1258"/>
        <v>5.4960524923463955E-2</v>
      </c>
      <c r="AE2177" s="49">
        <f t="shared" si="1259"/>
        <v>5.1767128114572715E-2</v>
      </c>
      <c r="AG2177" s="49">
        <f t="shared" si="1260"/>
        <v>1.1306381957773512E-2</v>
      </c>
      <c r="AM2177" s="49">
        <f t="shared" si="1261"/>
        <v>0.1184905141363516</v>
      </c>
      <c r="AN2177" s="49">
        <f t="shared" si="1262"/>
        <v>9.0621706956216186E-2</v>
      </c>
      <c r="AO2177" s="49">
        <f t="shared" si="1263"/>
        <v>0.13919283968656196</v>
      </c>
      <c r="AP2177" s="49">
        <f t="shared" si="1264"/>
        <v>0.13580061466676163</v>
      </c>
      <c r="AQ2177" s="49">
        <f t="shared" si="1265"/>
        <v>9.3838591473069138E-2</v>
      </c>
      <c r="AS2177" s="49">
        <f t="shared" si="1266"/>
        <v>0.11636600554101917</v>
      </c>
      <c r="AU2177" s="49">
        <f t="shared" si="1229"/>
        <v>0.11955361145766272</v>
      </c>
      <c r="AV2177" s="49">
        <f t="shared" si="1230"/>
        <v>0.11300411961131442</v>
      </c>
      <c r="AW2177" s="49">
        <f t="shared" si="1231"/>
        <v>0.14211351892949237</v>
      </c>
      <c r="AX2177" s="49">
        <f t="shared" si="1232"/>
        <v>0.13535344727923038</v>
      </c>
      <c r="AY2177" s="49">
        <f t="shared" si="1233"/>
        <v>0.13533171876554506</v>
      </c>
      <c r="AZ2177" s="49">
        <f t="shared" si="1234"/>
        <v>0.13028836443147812</v>
      </c>
      <c r="BA2177" s="49">
        <f t="shared" si="1235"/>
        <v>0.11973763842007866</v>
      </c>
      <c r="BB2177" s="49">
        <f t="shared" si="1236"/>
        <v>0.12676240870743574</v>
      </c>
      <c r="BC2177" s="49">
        <f t="shared" si="1237"/>
        <v>0.14951397836266136</v>
      </c>
      <c r="BD2177" s="49">
        <f t="shared" si="1238"/>
        <v>0.11973589210531919</v>
      </c>
      <c r="BE2177" s="49">
        <f t="shared" si="1239"/>
        <v>0.14054446838333309</v>
      </c>
      <c r="BF2177" s="49">
        <f t="shared" si="1240"/>
        <v>0.11366113966644625</v>
      </c>
      <c r="BG2177" s="49">
        <f t="shared" si="1241"/>
        <v>0.13030807535390568</v>
      </c>
      <c r="BH2177" s="49">
        <f t="shared" si="1242"/>
        <v>0.13375136821366257</v>
      </c>
      <c r="BI2177" s="49">
        <f t="shared" si="1243"/>
        <v>0.11636600554101917</v>
      </c>
      <c r="BJ2177" s="49">
        <f t="shared" si="1244"/>
        <v>0.13909094761430449</v>
      </c>
      <c r="BK2177" s="49">
        <f t="shared" si="1245"/>
        <v>0.12270939288299464</v>
      </c>
      <c r="BL2177" s="49">
        <f t="shared" si="1246"/>
        <v>0.11291266806226918</v>
      </c>
      <c r="BM2177" s="49">
        <f t="shared" si="1247"/>
        <v>0.13118186989708061</v>
      </c>
      <c r="BN2177" s="49">
        <f t="shared" si="1248"/>
        <v>0.12533290055925889</v>
      </c>
      <c r="BO2177" s="49">
        <f t="shared" si="1249"/>
        <v>0.11979815483166252</v>
      </c>
      <c r="BP2177" s="49">
        <f t="shared" si="1250"/>
        <v>0.11932006511802039</v>
      </c>
      <c r="BQ2177" s="49">
        <f t="shared" si="1251"/>
        <v>9.0621706956216186E-2</v>
      </c>
      <c r="BR2177" s="49">
        <f t="shared" si="1252"/>
        <v>0.1234603155163216</v>
      </c>
      <c r="BS2177" s="49">
        <f t="shared" si="1253"/>
        <v>0.11586930305882838</v>
      </c>
    </row>
    <row r="2178" spans="2:71">
      <c r="B2178" s="48">
        <f t="shared" si="1254"/>
        <v>2002</v>
      </c>
      <c r="AA2178" s="49">
        <f t="shared" si="1255"/>
        <v>4.8747493047598525E-2</v>
      </c>
      <c r="AB2178" s="49">
        <f t="shared" si="1256"/>
        <v>5.3716698183169327E-2</v>
      </c>
      <c r="AC2178" s="49">
        <f t="shared" si="1257"/>
        <v>5.5012671774938855E-2</v>
      </c>
      <c r="AD2178" s="49">
        <f t="shared" si="1258"/>
        <v>5.4544437597766608E-2</v>
      </c>
      <c r="AE2178" s="49">
        <f t="shared" si="1259"/>
        <v>5.1306084393914E-2</v>
      </c>
      <c r="AG2178" s="49">
        <f t="shared" si="1260"/>
        <v>1.0737375751189085E-2</v>
      </c>
      <c r="AM2178" s="49">
        <f t="shared" si="1261"/>
        <v>0.11526098508125658</v>
      </c>
      <c r="AN2178" s="49">
        <f t="shared" si="1262"/>
        <v>8.6901006322431834E-2</v>
      </c>
      <c r="AO2178" s="49">
        <f t="shared" si="1263"/>
        <v>0.13537750070462715</v>
      </c>
      <c r="AP2178" s="49">
        <f t="shared" si="1264"/>
        <v>0.13201182246743473</v>
      </c>
      <c r="AQ2178" s="49">
        <f t="shared" si="1265"/>
        <v>8.9935963201042093E-2</v>
      </c>
      <c r="AS2178" s="49">
        <f t="shared" si="1266"/>
        <v>0.11327384557329372</v>
      </c>
      <c r="AU2178" s="49">
        <f t="shared" si="1229"/>
        <v>0.11671421853303766</v>
      </c>
      <c r="AV2178" s="49">
        <f t="shared" si="1230"/>
        <v>0.10998997401752583</v>
      </c>
      <c r="AW2178" s="49">
        <f t="shared" si="1231"/>
        <v>0.1376641734040325</v>
      </c>
      <c r="AX2178" s="49">
        <f t="shared" si="1232"/>
        <v>0.13133912982281445</v>
      </c>
      <c r="AY2178" s="49">
        <f t="shared" si="1233"/>
        <v>0.13129148150054451</v>
      </c>
      <c r="AZ2178" s="49">
        <f t="shared" si="1234"/>
        <v>0.12655336640233769</v>
      </c>
      <c r="BA2178" s="49">
        <f t="shared" si="1235"/>
        <v>0.11633733185925232</v>
      </c>
      <c r="BB2178" s="49">
        <f t="shared" si="1236"/>
        <v>0.12299861559682804</v>
      </c>
      <c r="BC2178" s="49">
        <f t="shared" si="1237"/>
        <v>0.14538907476214089</v>
      </c>
      <c r="BD2178" s="49">
        <f t="shared" si="1238"/>
        <v>0.11668936946560117</v>
      </c>
      <c r="BE2178" s="49">
        <f t="shared" si="1239"/>
        <v>0.1363562750644268</v>
      </c>
      <c r="BF2178" s="49">
        <f t="shared" si="1240"/>
        <v>0.1104415357571559</v>
      </c>
      <c r="BG2178" s="49">
        <f t="shared" si="1241"/>
        <v>0.12624642146105602</v>
      </c>
      <c r="BH2178" s="49">
        <f t="shared" si="1242"/>
        <v>0.12994726380983276</v>
      </c>
      <c r="BI2178" s="49">
        <f t="shared" si="1243"/>
        <v>0.11327384557329372</v>
      </c>
      <c r="BJ2178" s="49">
        <f t="shared" si="1244"/>
        <v>0.13510189717649065</v>
      </c>
      <c r="BK2178" s="49">
        <f t="shared" si="1245"/>
        <v>0.11881260640598407</v>
      </c>
      <c r="BL2178" s="49">
        <f t="shared" si="1246"/>
        <v>0.10966978316250005</v>
      </c>
      <c r="BM2178" s="49">
        <f t="shared" si="1247"/>
        <v>0.12689355309281686</v>
      </c>
      <c r="BN2178" s="49">
        <f t="shared" si="1248"/>
        <v>0.12098394762761941</v>
      </c>
      <c r="BO2178" s="49">
        <f t="shared" si="1249"/>
        <v>0.11590049277112884</v>
      </c>
      <c r="BP2178" s="49">
        <f t="shared" si="1250"/>
        <v>0.11569314100108241</v>
      </c>
      <c r="BQ2178" s="49">
        <f t="shared" si="1251"/>
        <v>8.6901006322431834E-2</v>
      </c>
      <c r="BR2178" s="49">
        <f t="shared" si="1252"/>
        <v>0.11995531512795794</v>
      </c>
      <c r="BS2178" s="49">
        <f t="shared" si="1253"/>
        <v>0.11220944572974685</v>
      </c>
    </row>
    <row r="2179" spans="2:71">
      <c r="B2179" s="48">
        <f t="shared" si="1254"/>
        <v>2003</v>
      </c>
      <c r="AA2179" s="49">
        <f t="shared" si="1255"/>
        <v>4.8274557207060337E-2</v>
      </c>
      <c r="AB2179" s="49">
        <f t="shared" si="1256"/>
        <v>5.326897133955253E-2</v>
      </c>
      <c r="AC2179" s="49">
        <f t="shared" si="1257"/>
        <v>5.4576706798181954E-2</v>
      </c>
      <c r="AD2179" s="49">
        <f t="shared" si="1258"/>
        <v>5.4093894278081367E-2</v>
      </c>
      <c r="AE2179" s="49">
        <f t="shared" si="1259"/>
        <v>5.0811928386939868E-2</v>
      </c>
      <c r="AG2179" s="49">
        <f t="shared" si="1260"/>
        <v>1.0211267605633803E-2</v>
      </c>
      <c r="AM2179" s="49">
        <f t="shared" si="1261"/>
        <v>0.1120818309295481</v>
      </c>
      <c r="AN2179" s="49">
        <f t="shared" si="1262"/>
        <v>8.3576320166185478E-2</v>
      </c>
      <c r="AO2179" s="49">
        <f t="shared" si="1263"/>
        <v>0.13129356617672922</v>
      </c>
      <c r="AP2179" s="49">
        <f t="shared" si="1264"/>
        <v>0.12811675461165611</v>
      </c>
      <c r="AQ2179" s="49">
        <f t="shared" si="1265"/>
        <v>8.6486444323274819E-2</v>
      </c>
      <c r="AS2179" s="49">
        <f t="shared" si="1266"/>
        <v>0.10997621750699162</v>
      </c>
      <c r="AU2179" s="49">
        <f t="shared" si="1229"/>
        <v>0.1137437183337429</v>
      </c>
      <c r="AV2179" s="49">
        <f t="shared" si="1230"/>
        <v>0.1071927440617283</v>
      </c>
      <c r="AW2179" s="49">
        <f t="shared" si="1231"/>
        <v>0.13277370971444738</v>
      </c>
      <c r="AX2179" s="49">
        <f t="shared" si="1232"/>
        <v>0.12689254866846938</v>
      </c>
      <c r="AY2179" s="49">
        <f t="shared" si="1233"/>
        <v>0.12685935040002855</v>
      </c>
      <c r="AZ2179" s="49">
        <f t="shared" si="1234"/>
        <v>0.12248110819248498</v>
      </c>
      <c r="BA2179" s="49">
        <f t="shared" si="1235"/>
        <v>0.11279993162269379</v>
      </c>
      <c r="BB2179" s="49">
        <f t="shared" si="1236"/>
        <v>0.11884982100334655</v>
      </c>
      <c r="BC2179" s="49">
        <f t="shared" si="1237"/>
        <v>0.14097186111756102</v>
      </c>
      <c r="BD2179" s="49">
        <f t="shared" si="1238"/>
        <v>0.11332736173926999</v>
      </c>
      <c r="BE2179" s="49">
        <f t="shared" si="1239"/>
        <v>0.13204997258138251</v>
      </c>
      <c r="BF2179" s="49">
        <f t="shared" si="1240"/>
        <v>0.10715136345659892</v>
      </c>
      <c r="BG2179" s="49">
        <f t="shared" si="1241"/>
        <v>0.12230933358920364</v>
      </c>
      <c r="BH2179" s="49">
        <f t="shared" si="1242"/>
        <v>0.12611423976118524</v>
      </c>
      <c r="BI2179" s="49">
        <f t="shared" si="1243"/>
        <v>0.10997621750699162</v>
      </c>
      <c r="BJ2179" s="49">
        <f t="shared" si="1244"/>
        <v>0.13056828519806987</v>
      </c>
      <c r="BK2179" s="49">
        <f t="shared" si="1245"/>
        <v>0.11475137696597633</v>
      </c>
      <c r="BL2179" s="49">
        <f t="shared" si="1246"/>
        <v>0.10646960315359602</v>
      </c>
      <c r="BM2179" s="49">
        <f t="shared" si="1247"/>
        <v>0.12250298967629047</v>
      </c>
      <c r="BN2179" s="49">
        <f t="shared" si="1248"/>
        <v>0.11684766468594786</v>
      </c>
      <c r="BO2179" s="49">
        <f t="shared" si="1249"/>
        <v>0.11220144976630705</v>
      </c>
      <c r="BP2179" s="49">
        <f t="shared" si="1250"/>
        <v>0.11222700248757116</v>
      </c>
      <c r="BQ2179" s="49">
        <f t="shared" si="1251"/>
        <v>8.3576320166185478E-2</v>
      </c>
      <c r="BR2179" s="49">
        <f t="shared" si="1252"/>
        <v>0.11644331284372336</v>
      </c>
      <c r="BS2179" s="49">
        <f t="shared" si="1253"/>
        <v>0.10886857495742483</v>
      </c>
    </row>
    <row r="2180" spans="2:71">
      <c r="B2180" s="48">
        <f t="shared" si="1254"/>
        <v>2004</v>
      </c>
      <c r="AA2180" s="49">
        <f t="shared" si="1255"/>
        <v>4.7906277902071595E-2</v>
      </c>
      <c r="AB2180" s="49">
        <f t="shared" si="1256"/>
        <v>5.2919953669018555E-2</v>
      </c>
      <c r="AC2180" s="49">
        <f t="shared" si="1257"/>
        <v>5.4244586220626022E-2</v>
      </c>
      <c r="AD2180" s="49">
        <f t="shared" si="1258"/>
        <v>5.3737248736701798E-2</v>
      </c>
      <c r="AE2180" s="49">
        <f t="shared" si="1259"/>
        <v>5.0415104476870434E-2</v>
      </c>
      <c r="AG2180" s="49">
        <f t="shared" si="1260"/>
        <v>9.7257694192915932E-3</v>
      </c>
      <c r="AM2180" s="49">
        <f t="shared" si="1261"/>
        <v>0.10954719831297831</v>
      </c>
      <c r="AN2180" s="49">
        <f t="shared" si="1262"/>
        <v>8.0805094939434663E-2</v>
      </c>
      <c r="AO2180" s="49">
        <f t="shared" si="1263"/>
        <v>0.12829514821450719</v>
      </c>
      <c r="AP2180" s="49">
        <f t="shared" si="1264"/>
        <v>0.12526080841220713</v>
      </c>
      <c r="AQ2180" s="49">
        <f t="shared" si="1265"/>
        <v>8.3626859862843031E-2</v>
      </c>
      <c r="AS2180" s="49">
        <f t="shared" si="1266"/>
        <v>0.10733224807367209</v>
      </c>
      <c r="AU2180" s="49">
        <f t="shared" si="1229"/>
        <v>0.11135253722493059</v>
      </c>
      <c r="AV2180" s="49">
        <f t="shared" si="1230"/>
        <v>0.10471842362819403</v>
      </c>
      <c r="AW2180" s="49">
        <f t="shared" si="1231"/>
        <v>0.12914486326609925</v>
      </c>
      <c r="AX2180" s="49">
        <f t="shared" si="1232"/>
        <v>0.1235773771264651</v>
      </c>
      <c r="AY2180" s="49">
        <f t="shared" si="1233"/>
        <v>0.12356442834332577</v>
      </c>
      <c r="AZ2180" s="49">
        <f t="shared" si="1234"/>
        <v>0.11943128889552072</v>
      </c>
      <c r="BA2180" s="49">
        <f t="shared" si="1235"/>
        <v>0.11004417773211644</v>
      </c>
      <c r="BB2180" s="49">
        <f t="shared" si="1236"/>
        <v>0.11576690946788232</v>
      </c>
      <c r="BC2180" s="49">
        <f t="shared" si="1237"/>
        <v>0.13785561443509883</v>
      </c>
      <c r="BD2180" s="49">
        <f t="shared" si="1238"/>
        <v>0.11068884484468233</v>
      </c>
      <c r="BE2180" s="49">
        <f t="shared" si="1239"/>
        <v>0.12886023422723136</v>
      </c>
      <c r="BF2180" s="49">
        <f t="shared" si="1240"/>
        <v>0.10458213569579318</v>
      </c>
      <c r="BG2180" s="49">
        <f t="shared" si="1241"/>
        <v>0.11938250185470516</v>
      </c>
      <c r="BH2180" s="49">
        <f t="shared" si="1242"/>
        <v>0.1232185523855516</v>
      </c>
      <c r="BI2180" s="49">
        <f t="shared" si="1243"/>
        <v>0.10733224807367209</v>
      </c>
      <c r="BJ2180" s="49">
        <f t="shared" si="1244"/>
        <v>0.12726501212679728</v>
      </c>
      <c r="BK2180" s="49">
        <f t="shared" si="1245"/>
        <v>0.11169475161284526</v>
      </c>
      <c r="BL2180" s="49">
        <f t="shared" si="1246"/>
        <v>0.10388897238111713</v>
      </c>
      <c r="BM2180" s="49">
        <f t="shared" si="1247"/>
        <v>0.11918475590922463</v>
      </c>
      <c r="BN2180" s="49">
        <f t="shared" si="1248"/>
        <v>0.11365400735537452</v>
      </c>
      <c r="BO2180" s="49">
        <f t="shared" si="1249"/>
        <v>0.10938525784915352</v>
      </c>
      <c r="BP2180" s="49">
        <f t="shared" si="1250"/>
        <v>0.10960408402550553</v>
      </c>
      <c r="BQ2180" s="49">
        <f t="shared" si="1251"/>
        <v>8.0805094939434663E-2</v>
      </c>
      <c r="BR2180" s="49">
        <f t="shared" si="1252"/>
        <v>0.11378490234184109</v>
      </c>
      <c r="BS2180" s="49">
        <f t="shared" si="1253"/>
        <v>0.10613700994817261</v>
      </c>
    </row>
    <row r="2181" spans="2:71">
      <c r="B2181" s="48">
        <f t="shared" si="1254"/>
        <v>2005</v>
      </c>
      <c r="AA2181" s="49">
        <f t="shared" si="1255"/>
        <v>4.7575674005707592E-2</v>
      </c>
      <c r="AB2181" s="49">
        <f t="shared" si="1256"/>
        <v>5.2611376547035744E-2</v>
      </c>
      <c r="AC2181" s="49">
        <f t="shared" si="1257"/>
        <v>5.3953256517300249E-2</v>
      </c>
      <c r="AD2181" s="49">
        <f t="shared" si="1258"/>
        <v>5.3422454992236565E-2</v>
      </c>
      <c r="AE2181" s="49">
        <f t="shared" si="1259"/>
        <v>5.0058316989252685E-2</v>
      </c>
      <c r="AG2181" s="49">
        <f t="shared" si="1260"/>
        <v>9.2706437810455931E-3</v>
      </c>
      <c r="AM2181" s="49">
        <f t="shared" si="1261"/>
        <v>0.10728713958117164</v>
      </c>
      <c r="AN2181" s="49">
        <f t="shared" si="1262"/>
        <v>7.8283718092654039E-2</v>
      </c>
      <c r="AO2181" s="49">
        <f t="shared" si="1263"/>
        <v>0.12576026946202226</v>
      </c>
      <c r="AP2181" s="49">
        <f t="shared" si="1264"/>
        <v>0.12282392513021828</v>
      </c>
      <c r="AQ2181" s="49">
        <f t="shared" si="1265"/>
        <v>8.1034003122037124E-2</v>
      </c>
      <c r="AS2181" s="49">
        <f t="shared" si="1266"/>
        <v>0.10494663553286673</v>
      </c>
      <c r="AU2181" s="49">
        <f t="shared" si="1229"/>
        <v>0.10922001127940664</v>
      </c>
      <c r="AV2181" s="49">
        <f t="shared" si="1230"/>
        <v>0.10244856126254992</v>
      </c>
      <c r="AW2181" s="49">
        <f t="shared" si="1231"/>
        <v>0.12602386035770846</v>
      </c>
      <c r="AX2181" s="49">
        <f t="shared" si="1232"/>
        <v>0.1207048857296945</v>
      </c>
      <c r="AY2181" s="49">
        <f t="shared" si="1233"/>
        <v>0.12071854447169841</v>
      </c>
      <c r="AZ2181" s="49">
        <f t="shared" si="1234"/>
        <v>0.11680425882397248</v>
      </c>
      <c r="BA2181" s="49">
        <f t="shared" si="1235"/>
        <v>0.10762369542671212</v>
      </c>
      <c r="BB2181" s="49">
        <f t="shared" si="1236"/>
        <v>0.11308982830687735</v>
      </c>
      <c r="BC2181" s="49">
        <f t="shared" si="1237"/>
        <v>0.13529511909515241</v>
      </c>
      <c r="BD2181" s="49">
        <f t="shared" si="1238"/>
        <v>0.10832218216113602</v>
      </c>
      <c r="BE2181" s="49">
        <f t="shared" si="1239"/>
        <v>0.12612351289460344</v>
      </c>
      <c r="BF2181" s="49">
        <f t="shared" si="1240"/>
        <v>0.10235535480707801</v>
      </c>
      <c r="BG2181" s="49">
        <f t="shared" si="1241"/>
        <v>0.11687393454573392</v>
      </c>
      <c r="BH2181" s="49">
        <f t="shared" si="1242"/>
        <v>0.12074580921237163</v>
      </c>
      <c r="BI2181" s="49">
        <f t="shared" si="1243"/>
        <v>0.10494663553286673</v>
      </c>
      <c r="BJ2181" s="49">
        <f t="shared" si="1244"/>
        <v>0.12442841353089142</v>
      </c>
      <c r="BK2181" s="49">
        <f t="shared" si="1245"/>
        <v>0.10907906665824331</v>
      </c>
      <c r="BL2181" s="49">
        <f t="shared" si="1246"/>
        <v>0.10158593852730595</v>
      </c>
      <c r="BM2181" s="49">
        <f t="shared" si="1247"/>
        <v>0.11632733483962263</v>
      </c>
      <c r="BN2181" s="49">
        <f t="shared" si="1248"/>
        <v>0.11088915503231972</v>
      </c>
      <c r="BO2181" s="49">
        <f t="shared" si="1249"/>
        <v>0.10700886219355721</v>
      </c>
      <c r="BP2181" s="49">
        <f t="shared" si="1250"/>
        <v>0.10744382982333164</v>
      </c>
      <c r="BQ2181" s="49">
        <f t="shared" si="1251"/>
        <v>7.8283718092654039E-2</v>
      </c>
      <c r="BR2181" s="49">
        <f t="shared" si="1252"/>
        <v>0.1115160531411344</v>
      </c>
      <c r="BS2181" s="49">
        <f t="shared" si="1253"/>
        <v>0.10371001753570179</v>
      </c>
    </row>
    <row r="2182" spans="2:71">
      <c r="B2182" s="48">
        <f t="shared" si="1254"/>
        <v>2006</v>
      </c>
      <c r="AA2182" s="49">
        <f t="shared" si="1255"/>
        <v>4.7263754644728796E-2</v>
      </c>
      <c r="AB2182" s="49">
        <f t="shared" si="1256"/>
        <v>5.2320125398372483E-2</v>
      </c>
      <c r="AC2182" s="49">
        <f t="shared" si="1257"/>
        <v>5.367913299225352E-2</v>
      </c>
      <c r="AD2182" s="49">
        <f t="shared" si="1258"/>
        <v>5.3122524789072742E-2</v>
      </c>
      <c r="AE2182" s="49">
        <f t="shared" si="1259"/>
        <v>4.9718865191963418E-2</v>
      </c>
      <c r="AG2182" s="49">
        <f t="shared" si="1260"/>
        <v>8.8427076980813462E-3</v>
      </c>
      <c r="AM2182" s="49">
        <f t="shared" si="1261"/>
        <v>0.10519690151698743</v>
      </c>
      <c r="AN2182" s="49">
        <f t="shared" si="1262"/>
        <v>7.6017692301694334E-2</v>
      </c>
      <c r="AO2182" s="49">
        <f t="shared" si="1263"/>
        <v>0.1234687257902862</v>
      </c>
      <c r="AP2182" s="49">
        <f t="shared" si="1264"/>
        <v>0.12060756997645544</v>
      </c>
      <c r="AQ2182" s="49">
        <f t="shared" si="1265"/>
        <v>7.8709764557964412E-2</v>
      </c>
      <c r="AS2182" s="49">
        <f t="shared" si="1266"/>
        <v>0.10268891606584302</v>
      </c>
      <c r="AU2182" s="49">
        <f t="shared" si="1229"/>
        <v>0.1072319219764165</v>
      </c>
      <c r="AV2182" s="49">
        <f t="shared" si="1230"/>
        <v>0.10027637095436311</v>
      </c>
      <c r="AW2182" s="49">
        <f t="shared" si="1231"/>
        <v>0.1231815184774195</v>
      </c>
      <c r="AX2182" s="49">
        <f t="shared" si="1232"/>
        <v>0.11808009293756036</v>
      </c>
      <c r="AY2182" s="49">
        <f t="shared" si="1233"/>
        <v>0.11811744124099803</v>
      </c>
      <c r="AZ2182" s="49">
        <f t="shared" si="1234"/>
        <v>0.11439564491892931</v>
      </c>
      <c r="BA2182" s="49">
        <f t="shared" si="1235"/>
        <v>0.10538479528792657</v>
      </c>
      <c r="BB2182" s="49">
        <f t="shared" si="1236"/>
        <v>0.11061211408256406</v>
      </c>
      <c r="BC2182" s="49">
        <f t="shared" si="1237"/>
        <v>0.13302686041715781</v>
      </c>
      <c r="BD2182" s="49">
        <f t="shared" si="1238"/>
        <v>0.10608613331037089</v>
      </c>
      <c r="BE2182" s="49">
        <f t="shared" si="1239"/>
        <v>0.12367688473204057</v>
      </c>
      <c r="BF2182" s="49">
        <f t="shared" si="1240"/>
        <v>0.1002768882012372</v>
      </c>
      <c r="BG2182" s="49">
        <f t="shared" si="1241"/>
        <v>0.11459219573218857</v>
      </c>
      <c r="BH2182" s="49">
        <f t="shared" si="1242"/>
        <v>0.11850107967287732</v>
      </c>
      <c r="BI2182" s="49">
        <f t="shared" si="1243"/>
        <v>0.10268891606584302</v>
      </c>
      <c r="BJ2182" s="49">
        <f t="shared" si="1244"/>
        <v>0.12184042043615526</v>
      </c>
      <c r="BK2182" s="49">
        <f t="shared" si="1245"/>
        <v>0.10669160159280301</v>
      </c>
      <c r="BL2182" s="49">
        <f t="shared" si="1246"/>
        <v>9.9400791333134494E-2</v>
      </c>
      <c r="BM2182" s="49">
        <f t="shared" si="1247"/>
        <v>0.11371736516105331</v>
      </c>
      <c r="BN2182" s="49">
        <f t="shared" si="1248"/>
        <v>0.10827873304595448</v>
      </c>
      <c r="BO2182" s="49">
        <f t="shared" si="1249"/>
        <v>0.1047849849644827</v>
      </c>
      <c r="BP2182" s="49">
        <f t="shared" si="1250"/>
        <v>0.10552873137036656</v>
      </c>
      <c r="BQ2182" s="49">
        <f t="shared" si="1251"/>
        <v>7.6017692301694334E-2</v>
      </c>
      <c r="BR2182" s="49">
        <f t="shared" si="1252"/>
        <v>0.10940726837956306</v>
      </c>
      <c r="BS2182" s="49">
        <f t="shared" si="1253"/>
        <v>0.10147251819969676</v>
      </c>
    </row>
    <row r="2183" spans="2:71">
      <c r="B2183" s="48">
        <f t="shared" si="1254"/>
        <v>2007</v>
      </c>
      <c r="AA2183" s="49">
        <f t="shared" si="1255"/>
        <v>4.6992809327490233E-2</v>
      </c>
      <c r="AB2183" s="49">
        <f t="shared" si="1256"/>
        <v>5.2067551494073307E-2</v>
      </c>
      <c r="AC2183" s="49">
        <f t="shared" si="1257"/>
        <v>5.3442198637496399E-2</v>
      </c>
      <c r="AD2183" s="49">
        <f t="shared" si="1258"/>
        <v>5.2863802118818158E-2</v>
      </c>
      <c r="AE2183" s="49">
        <f t="shared" si="1259"/>
        <v>4.9419337844710864E-2</v>
      </c>
      <c r="AG2183" s="49">
        <f t="shared" si="1260"/>
        <v>8.4430708590880615E-3</v>
      </c>
      <c r="AM2183" s="49">
        <f t="shared" si="1261"/>
        <v>0.1032646036908097</v>
      </c>
      <c r="AN2183" s="49">
        <f t="shared" si="1262"/>
        <v>7.4039153429522969E-2</v>
      </c>
      <c r="AO2183" s="49">
        <f t="shared" si="1263"/>
        <v>0.12156968077736907</v>
      </c>
      <c r="AP2183" s="49">
        <f t="shared" si="1264"/>
        <v>0.11872532027838426</v>
      </c>
      <c r="AQ2183" s="49">
        <f t="shared" si="1265"/>
        <v>7.6687155483581224E-2</v>
      </c>
      <c r="AS2183" s="49">
        <f t="shared" si="1266"/>
        <v>0.10068814349881924</v>
      </c>
      <c r="AU2183" s="49">
        <f t="shared" si="1229"/>
        <v>0.10551883597595811</v>
      </c>
      <c r="AV2183" s="49">
        <f t="shared" si="1230"/>
        <v>9.835474095505857E-2</v>
      </c>
      <c r="AW2183" s="49">
        <f t="shared" si="1231"/>
        <v>0.12080509613928819</v>
      </c>
      <c r="AX2183" s="49">
        <f t="shared" si="1232"/>
        <v>0.1158643825937771</v>
      </c>
      <c r="AY2183" s="49">
        <f t="shared" si="1233"/>
        <v>0.11591378030788911</v>
      </c>
      <c r="AZ2183" s="49">
        <f t="shared" si="1234"/>
        <v>0.1123733860104183</v>
      </c>
      <c r="BA2183" s="49">
        <f t="shared" si="1235"/>
        <v>0.10346160268704001</v>
      </c>
      <c r="BB2183" s="49">
        <f t="shared" si="1236"/>
        <v>0.10850002537074194</v>
      </c>
      <c r="BC2183" s="49">
        <f t="shared" si="1237"/>
        <v>0.13117185700641684</v>
      </c>
      <c r="BD2183" s="49">
        <f t="shared" si="1238"/>
        <v>0.10412076816583585</v>
      </c>
      <c r="BE2183" s="49">
        <f t="shared" si="1239"/>
        <v>0.12154054987064213</v>
      </c>
      <c r="BF2183" s="49">
        <f t="shared" si="1240"/>
        <v>9.849574582878097E-2</v>
      </c>
      <c r="BG2183" s="49">
        <f t="shared" si="1241"/>
        <v>0.11264231145618712</v>
      </c>
      <c r="BH2183" s="49">
        <f t="shared" si="1242"/>
        <v>0.11660651418525718</v>
      </c>
      <c r="BI2183" s="49">
        <f t="shared" si="1243"/>
        <v>0.10068814349881924</v>
      </c>
      <c r="BJ2183" s="49">
        <f t="shared" si="1244"/>
        <v>0.11966542979061841</v>
      </c>
      <c r="BK2183" s="49">
        <f t="shared" si="1245"/>
        <v>0.10469761468341346</v>
      </c>
      <c r="BL2183" s="49">
        <f t="shared" si="1246"/>
        <v>9.7410800300528427E-2</v>
      </c>
      <c r="BM2183" s="49">
        <f t="shared" si="1247"/>
        <v>0.11147179643814102</v>
      </c>
      <c r="BN2183" s="49">
        <f t="shared" si="1248"/>
        <v>0.10599428666007903</v>
      </c>
      <c r="BO2183" s="49">
        <f t="shared" si="1249"/>
        <v>0.1029044994397066</v>
      </c>
      <c r="BP2183" s="49">
        <f t="shared" si="1250"/>
        <v>0.10390723850862853</v>
      </c>
      <c r="BQ2183" s="49">
        <f t="shared" si="1251"/>
        <v>7.4039153429522969E-2</v>
      </c>
      <c r="BR2183" s="49">
        <f t="shared" si="1252"/>
        <v>0.1075692628691067</v>
      </c>
      <c r="BS2183" s="49">
        <f t="shared" si="1253"/>
        <v>9.9449688988260065E-2</v>
      </c>
    </row>
    <row r="2184" spans="2:71">
      <c r="B2184" s="48">
        <f t="shared" si="1254"/>
        <v>2008</v>
      </c>
      <c r="AA2184" s="49">
        <f t="shared" si="1255"/>
        <v>4.6736471616370276E-2</v>
      </c>
      <c r="AB2184" s="49">
        <f t="shared" si="1256"/>
        <v>5.1819698769104701E-2</v>
      </c>
      <c r="AC2184" s="49">
        <f t="shared" si="1257"/>
        <v>5.3210058931227551E-2</v>
      </c>
      <c r="AD2184" s="49">
        <f t="shared" si="1258"/>
        <v>5.2603926032056235E-2</v>
      </c>
      <c r="AE2184" s="49">
        <f t="shared" si="1259"/>
        <v>4.9132197866302935E-2</v>
      </c>
      <c r="AG2184" s="49">
        <f t="shared" si="1260"/>
        <v>8.0637640538360027E-3</v>
      </c>
      <c r="AM2184" s="49">
        <f t="shared" si="1261"/>
        <v>0.10148565815633932</v>
      </c>
      <c r="AN2184" s="49">
        <f t="shared" si="1262"/>
        <v>7.229993550011192E-2</v>
      </c>
      <c r="AO2184" s="49">
        <f t="shared" si="1263"/>
        <v>0.11974454234846181</v>
      </c>
      <c r="AP2184" s="49">
        <f t="shared" si="1264"/>
        <v>0.11692950020194519</v>
      </c>
      <c r="AQ2184" s="49">
        <f t="shared" si="1265"/>
        <v>7.4921720984226448E-2</v>
      </c>
      <c r="AS2184" s="49">
        <f t="shared" si="1266"/>
        <v>9.8799115779469537E-2</v>
      </c>
      <c r="AU2184" s="49">
        <f t="shared" si="1229"/>
        <v>0.10392380017002201</v>
      </c>
      <c r="AV2184" s="49">
        <f t="shared" si="1230"/>
        <v>9.6531575251497914E-2</v>
      </c>
      <c r="AW2184" s="49">
        <f t="shared" si="1231"/>
        <v>0.11860091396730919</v>
      </c>
      <c r="AX2184" s="49">
        <f t="shared" si="1232"/>
        <v>0.11382094381410918</v>
      </c>
      <c r="AY2184" s="49">
        <f t="shared" si="1233"/>
        <v>0.11388956156133585</v>
      </c>
      <c r="AZ2184" s="49">
        <f t="shared" si="1234"/>
        <v>0.11046368002858926</v>
      </c>
      <c r="BA2184" s="49">
        <f t="shared" si="1235"/>
        <v>0.10161574354125065</v>
      </c>
      <c r="BB2184" s="49">
        <f t="shared" si="1236"/>
        <v>0.10650743900818944</v>
      </c>
      <c r="BC2184" s="49">
        <f t="shared" si="1237"/>
        <v>0.12940283306067782</v>
      </c>
      <c r="BD2184" s="49">
        <f t="shared" si="1238"/>
        <v>0.10225917454033905</v>
      </c>
      <c r="BE2184" s="49">
        <f t="shared" si="1239"/>
        <v>0.11958087593890213</v>
      </c>
      <c r="BF2184" s="49">
        <f t="shared" si="1240"/>
        <v>9.6752898127443893E-2</v>
      </c>
      <c r="BG2184" s="49">
        <f t="shared" si="1241"/>
        <v>0.11080944625686324</v>
      </c>
      <c r="BH2184" s="49">
        <f t="shared" si="1242"/>
        <v>0.11483676770846736</v>
      </c>
      <c r="BI2184" s="49">
        <f t="shared" si="1243"/>
        <v>9.8799115779469537E-2</v>
      </c>
      <c r="BJ2184" s="49">
        <f t="shared" si="1244"/>
        <v>0.11766181588022438</v>
      </c>
      <c r="BK2184" s="49">
        <f t="shared" si="1245"/>
        <v>0.10281011163484632</v>
      </c>
      <c r="BL2184" s="49">
        <f t="shared" si="1246"/>
        <v>9.5575993265860304E-2</v>
      </c>
      <c r="BM2184" s="49">
        <f t="shared" si="1247"/>
        <v>0.10944194593652348</v>
      </c>
      <c r="BN2184" s="49">
        <f t="shared" si="1248"/>
        <v>0.10392632152975544</v>
      </c>
      <c r="BO2184" s="49">
        <f t="shared" si="1249"/>
        <v>0.10110578036198355</v>
      </c>
      <c r="BP2184" s="49">
        <f t="shared" si="1250"/>
        <v>0.10242256013005981</v>
      </c>
      <c r="BQ2184" s="49">
        <f t="shared" si="1251"/>
        <v>7.229993550011192E-2</v>
      </c>
      <c r="BR2184" s="49">
        <f t="shared" si="1252"/>
        <v>0.10582452691259647</v>
      </c>
      <c r="BS2184" s="49">
        <f t="shared" si="1253"/>
        <v>9.7634363907545277E-2</v>
      </c>
    </row>
    <row r="2185" spans="2:71">
      <c r="B2185" s="48">
        <f t="shared" si="1254"/>
        <v>2009</v>
      </c>
      <c r="AA2185" s="49">
        <f t="shared" si="1255"/>
        <v>4.6370934983220632E-2</v>
      </c>
      <c r="AB2185" s="49">
        <f t="shared" si="1256"/>
        <v>5.1478184841437534E-2</v>
      </c>
      <c r="AC2185" s="49">
        <f t="shared" si="1257"/>
        <v>5.2876830001229835E-2</v>
      </c>
      <c r="AD2185" s="49">
        <f t="shared" si="1258"/>
        <v>5.2258320212006645E-2</v>
      </c>
      <c r="AE2185" s="49">
        <f t="shared" si="1259"/>
        <v>4.8757966138256364E-2</v>
      </c>
      <c r="AG2185" s="49">
        <f t="shared" si="1260"/>
        <v>7.7167695842196397E-3</v>
      </c>
      <c r="AM2185" s="49">
        <f t="shared" si="1261"/>
        <v>9.9156025043096757E-2</v>
      </c>
      <c r="AN2185" s="49">
        <f t="shared" si="1262"/>
        <v>7.0610332545096258E-2</v>
      </c>
      <c r="AO2185" s="49">
        <f t="shared" si="1263"/>
        <v>0.11721963010257901</v>
      </c>
      <c r="AP2185" s="49">
        <f t="shared" si="1264"/>
        <v>0.11451234847565346</v>
      </c>
      <c r="AQ2185" s="49">
        <f t="shared" si="1265"/>
        <v>7.3208750156966942E-2</v>
      </c>
      <c r="AS2185" s="49">
        <f t="shared" si="1266"/>
        <v>9.6527608592279032E-2</v>
      </c>
      <c r="AU2185" s="49">
        <f t="shared" si="1229"/>
        <v>0.10193893872228428</v>
      </c>
      <c r="AV2185" s="49">
        <f t="shared" si="1230"/>
        <v>9.4585098178547669E-2</v>
      </c>
      <c r="AW2185" s="49">
        <f t="shared" si="1231"/>
        <v>0.11557216665554502</v>
      </c>
      <c r="AX2185" s="49">
        <f t="shared" si="1232"/>
        <v>0.11099210800852585</v>
      </c>
      <c r="AY2185" s="49">
        <f t="shared" si="1233"/>
        <v>0.11105461758354113</v>
      </c>
      <c r="AZ2185" s="49">
        <f t="shared" si="1234"/>
        <v>0.10783154365978855</v>
      </c>
      <c r="BA2185" s="49">
        <f t="shared" si="1235"/>
        <v>9.9267731333056303E-2</v>
      </c>
      <c r="BB2185" s="49">
        <f t="shared" si="1236"/>
        <v>0.10388322514891991</v>
      </c>
      <c r="BC2185" s="49">
        <f t="shared" si="1237"/>
        <v>0.12672788337075774</v>
      </c>
      <c r="BD2185" s="49">
        <f t="shared" si="1238"/>
        <v>9.9894213709076266E-2</v>
      </c>
      <c r="BE2185" s="49">
        <f t="shared" si="1239"/>
        <v>0.1170016146258132</v>
      </c>
      <c r="BF2185" s="49">
        <f t="shared" si="1240"/>
        <v>9.4652058878586576E-2</v>
      </c>
      <c r="BG2185" s="49">
        <f t="shared" si="1241"/>
        <v>0.10854362565890152</v>
      </c>
      <c r="BH2185" s="49">
        <f t="shared" si="1242"/>
        <v>0.11250924873199442</v>
      </c>
      <c r="BI2185" s="49">
        <f t="shared" si="1243"/>
        <v>9.6527608592279032E-2</v>
      </c>
      <c r="BJ2185" s="49">
        <f t="shared" si="1244"/>
        <v>0.11467135461481835</v>
      </c>
      <c r="BK2185" s="49">
        <f t="shared" si="1245"/>
        <v>0.10035917878666575</v>
      </c>
      <c r="BL2185" s="49">
        <f t="shared" si="1246"/>
        <v>9.3377038854706149E-2</v>
      </c>
      <c r="BM2185" s="49">
        <f t="shared" si="1247"/>
        <v>0.10673679383534619</v>
      </c>
      <c r="BN2185" s="49">
        <f t="shared" si="1248"/>
        <v>0.10139554114581639</v>
      </c>
      <c r="BO2185" s="49">
        <f t="shared" si="1249"/>
        <v>9.8806462002064874E-2</v>
      </c>
      <c r="BP2185" s="49">
        <f t="shared" si="1250"/>
        <v>0.10043243218366753</v>
      </c>
      <c r="BQ2185" s="49">
        <f t="shared" si="1251"/>
        <v>7.0610332545096258E-2</v>
      </c>
      <c r="BR2185" s="49">
        <f t="shared" si="1252"/>
        <v>0.10361545981844859</v>
      </c>
      <c r="BS2185" s="49">
        <f t="shared" si="1253"/>
        <v>9.5661946146189086E-2</v>
      </c>
    </row>
    <row r="2186" spans="2:71">
      <c r="B2186" s="48">
        <f t="shared" si="1254"/>
        <v>2010</v>
      </c>
      <c r="AA2186" s="49">
        <f t="shared" si="1255"/>
        <v>4.6078415907551379E-2</v>
      </c>
      <c r="AB2186" s="49">
        <f t="shared" si="1256"/>
        <v>5.1200353861109736E-2</v>
      </c>
      <c r="AC2186" s="49">
        <f t="shared" si="1257"/>
        <v>5.2614291699840852E-2</v>
      </c>
      <c r="AD2186" s="49">
        <f t="shared" si="1258"/>
        <v>5.1974569154678817E-2</v>
      </c>
      <c r="AE2186" s="49">
        <f t="shared" si="1259"/>
        <v>4.8455250510028976E-2</v>
      </c>
      <c r="AG2186" s="49">
        <f t="shared" si="1260"/>
        <v>7.3901093677379223E-3</v>
      </c>
      <c r="AM2186" s="49">
        <f t="shared" si="1261"/>
        <v>9.7282040303256448E-2</v>
      </c>
      <c r="AN2186" s="49">
        <f t="shared" si="1262"/>
        <v>6.9103474854898525E-2</v>
      </c>
      <c r="AO2186" s="49">
        <f t="shared" si="1263"/>
        <v>0.11525284190652335</v>
      </c>
      <c r="AP2186" s="49">
        <f t="shared" si="1264"/>
        <v>0.11264412174188428</v>
      </c>
      <c r="AQ2186" s="49">
        <f t="shared" si="1265"/>
        <v>7.1687007230750444E-2</v>
      </c>
      <c r="AS2186" s="49">
        <f t="shared" si="1266"/>
        <v>9.4658321044989599E-2</v>
      </c>
      <c r="AU2186" s="49">
        <f t="shared" si="1229"/>
        <v>0.10032813717990456</v>
      </c>
      <c r="AV2186" s="49">
        <f t="shared" si="1230"/>
        <v>9.2926159835269959E-2</v>
      </c>
      <c r="AW2186" s="49">
        <f t="shared" si="1231"/>
        <v>0.11317738997670716</v>
      </c>
      <c r="AX2186" s="49">
        <f t="shared" si="1232"/>
        <v>0.1087973554514102</v>
      </c>
      <c r="AY2186" s="49">
        <f t="shared" si="1233"/>
        <v>0.10886354132462762</v>
      </c>
      <c r="AZ2186" s="49">
        <f t="shared" si="1234"/>
        <v>0.1057790339830903</v>
      </c>
      <c r="BA2186" s="49">
        <f t="shared" si="1235"/>
        <v>9.7407883329543324E-2</v>
      </c>
      <c r="BB2186" s="49">
        <f t="shared" si="1236"/>
        <v>0.10180180699214778</v>
      </c>
      <c r="BC2186" s="49">
        <f t="shared" si="1237"/>
        <v>0.12477377686485479</v>
      </c>
      <c r="BD2186" s="49">
        <f t="shared" si="1238"/>
        <v>9.7984162090060015E-2</v>
      </c>
      <c r="BE2186" s="49">
        <f t="shared" si="1239"/>
        <v>0.11500316257439334</v>
      </c>
      <c r="BF2186" s="49">
        <f t="shared" si="1240"/>
        <v>9.2928478308046319E-2</v>
      </c>
      <c r="BG2186" s="49">
        <f t="shared" si="1241"/>
        <v>0.10674129058664335</v>
      </c>
      <c r="BH2186" s="49">
        <f t="shared" si="1242"/>
        <v>0.11068400257154737</v>
      </c>
      <c r="BI2186" s="49">
        <f t="shared" si="1243"/>
        <v>9.4658321044989599E-2</v>
      </c>
      <c r="BJ2186" s="49">
        <f t="shared" si="1244"/>
        <v>0.11240212301939256</v>
      </c>
      <c r="BK2186" s="49">
        <f t="shared" si="1245"/>
        <v>9.8414428879030638E-2</v>
      </c>
      <c r="BL2186" s="49">
        <f t="shared" si="1246"/>
        <v>9.1569845122858456E-2</v>
      </c>
      <c r="BM2186" s="49">
        <f t="shared" si="1247"/>
        <v>0.10461924275323746</v>
      </c>
      <c r="BN2186" s="49">
        <f t="shared" si="1248"/>
        <v>9.9378366759676137E-2</v>
      </c>
      <c r="BO2186" s="49">
        <f t="shared" si="1249"/>
        <v>9.6986708976882913E-2</v>
      </c>
      <c r="BP2186" s="49">
        <f t="shared" si="1250"/>
        <v>9.8876209674562995E-2</v>
      </c>
      <c r="BQ2186" s="49">
        <f t="shared" si="1251"/>
        <v>6.9103474854898525E-2</v>
      </c>
      <c r="BR2186" s="49">
        <f t="shared" si="1252"/>
        <v>0.10185325880073123</v>
      </c>
      <c r="BS2186" s="49">
        <f t="shared" si="1253"/>
        <v>9.403885393570742E-2</v>
      </c>
    </row>
    <row r="2187" spans="2:71">
      <c r="B2187" s="48">
        <f t="shared" si="1254"/>
        <v>2011</v>
      </c>
      <c r="AA2187" s="49">
        <f t="shared" si="1255"/>
        <v>4.5819187221248475E-2</v>
      </c>
      <c r="AB2187" s="49">
        <f t="shared" si="1256"/>
        <v>5.0954512965008164E-2</v>
      </c>
      <c r="AC2187" s="49">
        <f t="shared" si="1257"/>
        <v>5.2384376307589367E-2</v>
      </c>
      <c r="AD2187" s="49">
        <f t="shared" si="1258"/>
        <v>5.1726143286706487E-2</v>
      </c>
      <c r="AE2187" s="49">
        <f t="shared" si="1259"/>
        <v>4.8185710768866144E-2</v>
      </c>
      <c r="AG2187" s="49">
        <f t="shared" si="1260"/>
        <v>7.0856776839870487E-3</v>
      </c>
      <c r="AM2187" s="49">
        <f t="shared" si="1261"/>
        <v>9.5663318237225708E-2</v>
      </c>
      <c r="AN2187" s="49">
        <f t="shared" si="1262"/>
        <v>6.7809351110024257E-2</v>
      </c>
      <c r="AO2187" s="49">
        <f t="shared" si="1263"/>
        <v>0.11356600379355337</v>
      </c>
      <c r="AP2187" s="49">
        <f t="shared" si="1264"/>
        <v>0.11104073511752723</v>
      </c>
      <c r="AQ2187" s="49">
        <f t="shared" si="1265"/>
        <v>7.0379055318994854E-2</v>
      </c>
      <c r="AS2187" s="49">
        <f t="shared" si="1266"/>
        <v>9.30375345285437E-2</v>
      </c>
      <c r="AU2187" s="49">
        <f t="shared" si="1229"/>
        <v>9.8898379650064525E-2</v>
      </c>
      <c r="AV2187" s="49">
        <f t="shared" si="1230"/>
        <v>9.1454789738826328E-2</v>
      </c>
      <c r="AW2187" s="49">
        <f t="shared" si="1231"/>
        <v>0.11108152420278368</v>
      </c>
      <c r="AX2187" s="49">
        <f t="shared" si="1232"/>
        <v>0.10690150266125749</v>
      </c>
      <c r="AY2187" s="49">
        <f t="shared" si="1233"/>
        <v>0.10697028433364557</v>
      </c>
      <c r="AZ2187" s="49">
        <f t="shared" si="1234"/>
        <v>0.10402271250717807</v>
      </c>
      <c r="BA2187" s="49">
        <f t="shared" si="1235"/>
        <v>9.5795929593709236E-2</v>
      </c>
      <c r="BB2187" s="49">
        <f t="shared" si="1236"/>
        <v>0.10001343821840497</v>
      </c>
      <c r="BC2187" s="49">
        <f t="shared" si="1237"/>
        <v>0.12313495683202018</v>
      </c>
      <c r="BD2187" s="49">
        <f t="shared" si="1238"/>
        <v>9.6342525097412868E-2</v>
      </c>
      <c r="BE2187" s="49">
        <f t="shared" si="1239"/>
        <v>0.11330309498129862</v>
      </c>
      <c r="BF2187" s="49">
        <f t="shared" si="1240"/>
        <v>9.1454637381766013E-2</v>
      </c>
      <c r="BG2187" s="49">
        <f t="shared" si="1241"/>
        <v>0.10517995317011647</v>
      </c>
      <c r="BH2187" s="49">
        <f t="shared" si="1242"/>
        <v>0.10911543101582447</v>
      </c>
      <c r="BI2187" s="49">
        <f t="shared" si="1243"/>
        <v>9.30375345285437E-2</v>
      </c>
      <c r="BJ2187" s="49">
        <f t="shared" si="1244"/>
        <v>0.11045955873255908</v>
      </c>
      <c r="BK2187" s="49">
        <f t="shared" si="1245"/>
        <v>9.6735982233016604E-2</v>
      </c>
      <c r="BL2187" s="49">
        <f t="shared" si="1246"/>
        <v>8.9986376431017562E-2</v>
      </c>
      <c r="BM2187" s="49">
        <f t="shared" si="1247"/>
        <v>0.10276370585131661</v>
      </c>
      <c r="BN2187" s="49">
        <f t="shared" si="1248"/>
        <v>9.7607503451261624E-2</v>
      </c>
      <c r="BO2187" s="49">
        <f t="shared" si="1249"/>
        <v>9.5431394430301672E-2</v>
      </c>
      <c r="BP2187" s="49">
        <f t="shared" si="1250"/>
        <v>9.7536342854672428E-2</v>
      </c>
      <c r="BQ2187" s="49">
        <f t="shared" si="1251"/>
        <v>6.7809351110024257E-2</v>
      </c>
      <c r="BR2187" s="49">
        <f t="shared" si="1252"/>
        <v>0.1003221579997009</v>
      </c>
      <c r="BS2187" s="49">
        <f t="shared" si="1253"/>
        <v>9.2584558459788802E-2</v>
      </c>
    </row>
    <row r="2188" spans="2:71">
      <c r="B2188" s="48">
        <f t="shared" si="1254"/>
        <v>2012</v>
      </c>
      <c r="AA2188" s="49">
        <f t="shared" si="1255"/>
        <v>4.5548926385850438E-2</v>
      </c>
      <c r="AB2188" s="49">
        <f t="shared" si="1256"/>
        <v>5.0697664504983767E-2</v>
      </c>
      <c r="AC2188" s="49">
        <f t="shared" si="1257"/>
        <v>5.2140424651600251E-2</v>
      </c>
      <c r="AD2188" s="49">
        <f t="shared" si="1258"/>
        <v>5.1469102030137028E-2</v>
      </c>
      <c r="AE2188" s="49">
        <f t="shared" si="1259"/>
        <v>4.790717121550106E-2</v>
      </c>
      <c r="AG2188" s="49">
        <f t="shared" si="1260"/>
        <v>6.7973684628066791E-3</v>
      </c>
      <c r="AM2188" s="49">
        <f t="shared" si="1261"/>
        <v>9.4110614386038974E-2</v>
      </c>
      <c r="AN2188" s="49">
        <f t="shared" si="1262"/>
        <v>6.6638349998085419E-2</v>
      </c>
      <c r="AO2188" s="49">
        <f t="shared" si="1263"/>
        <v>0.11184711016573116</v>
      </c>
      <c r="AP2188" s="49">
        <f t="shared" si="1264"/>
        <v>0.10940133936625669</v>
      </c>
      <c r="AQ2188" s="49">
        <f t="shared" si="1265"/>
        <v>6.9189146542709232E-2</v>
      </c>
      <c r="AS2188" s="49">
        <f t="shared" si="1266"/>
        <v>9.1480800875524682E-2</v>
      </c>
      <c r="AU2188" s="49">
        <f t="shared" si="1229"/>
        <v>9.7520534196942552E-2</v>
      </c>
      <c r="AV2188" s="49">
        <f t="shared" si="1230"/>
        <v>9.0114698046942471E-2</v>
      </c>
      <c r="AW2188" s="49">
        <f t="shared" si="1231"/>
        <v>0.10893776496619061</v>
      </c>
      <c r="AX2188" s="49">
        <f t="shared" si="1232"/>
        <v>0.1049722887240267</v>
      </c>
      <c r="AY2188" s="49">
        <f t="shared" si="1233"/>
        <v>0.10505451570943025</v>
      </c>
      <c r="AZ2188" s="49">
        <f t="shared" si="1234"/>
        <v>0.10225965068989466</v>
      </c>
      <c r="BA2188" s="49">
        <f t="shared" si="1235"/>
        <v>9.4172071739512433E-2</v>
      </c>
      <c r="BB2188" s="49">
        <f t="shared" si="1236"/>
        <v>9.8190065670463469E-2</v>
      </c>
      <c r="BC2188" s="49">
        <f t="shared" si="1237"/>
        <v>0.12140752122189222</v>
      </c>
      <c r="BD2188" s="49">
        <f t="shared" si="1238"/>
        <v>9.475466214841137E-2</v>
      </c>
      <c r="BE2188" s="49">
        <f t="shared" si="1239"/>
        <v>0.11161096932698812</v>
      </c>
      <c r="BF2188" s="49">
        <f t="shared" si="1240"/>
        <v>9.0013739123491615E-2</v>
      </c>
      <c r="BG2188" s="49">
        <f t="shared" si="1241"/>
        <v>0.10359359904115605</v>
      </c>
      <c r="BH2188" s="49">
        <f t="shared" si="1242"/>
        <v>0.10756540378580012</v>
      </c>
      <c r="BI2188" s="49">
        <f t="shared" si="1243"/>
        <v>9.1480800875524682E-2</v>
      </c>
      <c r="BJ2188" s="49">
        <f t="shared" si="1244"/>
        <v>0.10848040049813983</v>
      </c>
      <c r="BK2188" s="49">
        <f t="shared" si="1245"/>
        <v>9.5012116535794416E-2</v>
      </c>
      <c r="BL2188" s="49">
        <f t="shared" si="1246"/>
        <v>8.8514849342313892E-2</v>
      </c>
      <c r="BM2188" s="49">
        <f t="shared" si="1247"/>
        <v>0.10091874494753522</v>
      </c>
      <c r="BN2188" s="49">
        <f t="shared" si="1248"/>
        <v>9.5884495825099947E-2</v>
      </c>
      <c r="BO2188" s="49">
        <f t="shared" si="1249"/>
        <v>9.3931085619213164E-2</v>
      </c>
      <c r="BP2188" s="49">
        <f t="shared" si="1250"/>
        <v>9.6226768234431603E-2</v>
      </c>
      <c r="BQ2188" s="49">
        <f t="shared" si="1251"/>
        <v>6.6638349998085419E-2</v>
      </c>
      <c r="BR2188" s="49">
        <f t="shared" si="1252"/>
        <v>9.8824214348660885E-2</v>
      </c>
      <c r="BS2188" s="49">
        <f t="shared" si="1253"/>
        <v>9.116120488072918E-2</v>
      </c>
    </row>
    <row r="2189" spans="2:71">
      <c r="B2189" s="48">
        <f t="shared" si="1254"/>
        <v>2013</v>
      </c>
      <c r="AA2189" s="49">
        <f t="shared" si="1255"/>
        <v>4.5311190678559966E-2</v>
      </c>
      <c r="AB2189" s="49">
        <f t="shared" si="1256"/>
        <v>5.0469611855945444E-2</v>
      </c>
      <c r="AC2189" s="49">
        <f t="shared" si="1257"/>
        <v>5.1926731922697499E-2</v>
      </c>
      <c r="AD2189" s="49">
        <f t="shared" si="1258"/>
        <v>5.1240839661331535E-2</v>
      </c>
      <c r="AE2189" s="49">
        <f t="shared" si="1259"/>
        <v>4.766049414831805E-2</v>
      </c>
      <c r="AG2189" s="49">
        <f t="shared" si="1260"/>
        <v>6.527160866813893E-3</v>
      </c>
      <c r="AM2189" s="49">
        <f t="shared" si="1261"/>
        <v>9.2738551882169867E-2</v>
      </c>
      <c r="AN2189" s="49">
        <f t="shared" si="1262"/>
        <v>6.5562072552287687E-2</v>
      </c>
      <c r="AO2189" s="49">
        <f t="shared" si="1263"/>
        <v>0.11036302664710672</v>
      </c>
      <c r="AP2189" s="49">
        <f t="shared" si="1264"/>
        <v>0.10798565587663037</v>
      </c>
      <c r="AQ2189" s="49">
        <f t="shared" si="1265"/>
        <v>6.8096515187715159E-2</v>
      </c>
      <c r="AS2189" s="49">
        <f t="shared" si="1266"/>
        <v>9.0103522087496626E-2</v>
      </c>
      <c r="AU2189" s="49">
        <f t="shared" si="1229"/>
        <v>9.6307875837193094E-2</v>
      </c>
      <c r="AV2189" s="49">
        <f t="shared" si="1230"/>
        <v>8.8910315001438603E-2</v>
      </c>
      <c r="AW2189" s="49">
        <f t="shared" si="1231"/>
        <v>0.10710485156102845</v>
      </c>
      <c r="AX2189" s="49">
        <f t="shared" si="1232"/>
        <v>0.10331381653168925</v>
      </c>
      <c r="AY2189" s="49">
        <f t="shared" si="1233"/>
        <v>0.10341103067335332</v>
      </c>
      <c r="AZ2189" s="49">
        <f t="shared" si="1234"/>
        <v>0.10074070955348066</v>
      </c>
      <c r="BA2189" s="49">
        <f t="shared" si="1235"/>
        <v>9.2744774535380811E-2</v>
      </c>
      <c r="BB2189" s="49">
        <f t="shared" si="1236"/>
        <v>9.661249402389363E-2</v>
      </c>
      <c r="BC2189" s="49">
        <f t="shared" si="1237"/>
        <v>0.1199358548116105</v>
      </c>
      <c r="BD2189" s="49">
        <f t="shared" si="1238"/>
        <v>9.3364178937353298E-2</v>
      </c>
      <c r="BE2189" s="49">
        <f t="shared" si="1239"/>
        <v>0.11014457749034592</v>
      </c>
      <c r="BF2189" s="49">
        <f t="shared" si="1240"/>
        <v>8.8742834797428075E-2</v>
      </c>
      <c r="BG2189" s="49">
        <f t="shared" si="1241"/>
        <v>0.10219241764235625</v>
      </c>
      <c r="BH2189" s="49">
        <f t="shared" si="1242"/>
        <v>0.10621375223385884</v>
      </c>
      <c r="BI2189" s="49">
        <f t="shared" si="1243"/>
        <v>9.0103522087496626E-2</v>
      </c>
      <c r="BJ2189" s="49">
        <f t="shared" si="1244"/>
        <v>0.10680016817767309</v>
      </c>
      <c r="BK2189" s="49">
        <f t="shared" si="1245"/>
        <v>9.3509107693089857E-2</v>
      </c>
      <c r="BL2189" s="49">
        <f t="shared" si="1246"/>
        <v>8.7213653689783316E-2</v>
      </c>
      <c r="BM2189" s="49">
        <f t="shared" si="1247"/>
        <v>9.9323773138465354E-2</v>
      </c>
      <c r="BN2189" s="49">
        <f t="shared" si="1248"/>
        <v>9.4371746301897208E-2</v>
      </c>
      <c r="BO2189" s="49">
        <f t="shared" si="1249"/>
        <v>9.2621628426978617E-2</v>
      </c>
      <c r="BP2189" s="49">
        <f t="shared" si="1250"/>
        <v>9.506101831080975E-2</v>
      </c>
      <c r="BQ2189" s="49">
        <f t="shared" si="1251"/>
        <v>6.5562072552287687E-2</v>
      </c>
      <c r="BR2189" s="49">
        <f t="shared" si="1252"/>
        <v>9.7514586049276639E-2</v>
      </c>
      <c r="BS2189" s="49">
        <f t="shared" si="1253"/>
        <v>8.9862106619391938E-2</v>
      </c>
    </row>
    <row r="2190" spans="2:71">
      <c r="B2190" s="48">
        <f t="shared" si="1254"/>
        <v>2014</v>
      </c>
      <c r="AA2190" s="49">
        <f t="shared" si="1255"/>
        <v>4.5113237338137192E-2</v>
      </c>
      <c r="AB2190" s="49">
        <f t="shared" si="1256"/>
        <v>5.0280427896407208E-2</v>
      </c>
      <c r="AC2190" s="49">
        <f t="shared" si="1257"/>
        <v>5.1751222445028056E-2</v>
      </c>
      <c r="AD2190" s="49">
        <f t="shared" si="1258"/>
        <v>5.1044347595485845E-2</v>
      </c>
      <c r="AE2190" s="49">
        <f t="shared" si="1259"/>
        <v>4.7443007645099601E-2</v>
      </c>
      <c r="AG2190" s="49">
        <f t="shared" si="1260"/>
        <v>6.2740122424784286E-3</v>
      </c>
      <c r="AM2190" s="49">
        <f t="shared" si="1261"/>
        <v>9.1562139386630978E-2</v>
      </c>
      <c r="AN2190" s="49">
        <f t="shared" si="1262"/>
        <v>6.4484469172239017E-2</v>
      </c>
      <c r="AO2190" s="49">
        <f t="shared" si="1263"/>
        <v>0.10911624604221627</v>
      </c>
      <c r="AP2190" s="49">
        <f t="shared" si="1264"/>
        <v>0.10678612346664575</v>
      </c>
      <c r="AQ2190" s="49">
        <f t="shared" si="1265"/>
        <v>6.6991438937351322E-2</v>
      </c>
      <c r="AS2190" s="49">
        <f t="shared" si="1266"/>
        <v>8.8962113870407464E-2</v>
      </c>
      <c r="AU2190" s="49">
        <f t="shared" si="1229"/>
        <v>9.5302663643803825E-2</v>
      </c>
      <c r="AV2190" s="49">
        <f t="shared" si="1230"/>
        <v>8.7819232887200768E-2</v>
      </c>
      <c r="AW2190" s="49">
        <f t="shared" si="1231"/>
        <v>0.10562280969191179</v>
      </c>
      <c r="AX2190" s="49">
        <f t="shared" si="1232"/>
        <v>0.1019595504251106</v>
      </c>
      <c r="AY2190" s="49">
        <f t="shared" si="1233"/>
        <v>0.10206127630992982</v>
      </c>
      <c r="AZ2190" s="49">
        <f t="shared" si="1234"/>
        <v>9.9483977395443221E-2</v>
      </c>
      <c r="BA2190" s="49">
        <f t="shared" si="1235"/>
        <v>9.1530705963741965E-2</v>
      </c>
      <c r="BB2190" s="49">
        <f t="shared" si="1236"/>
        <v>9.5348136567765931E-2</v>
      </c>
      <c r="BC2190" s="49">
        <f t="shared" si="1237"/>
        <v>0.11871553786940572</v>
      </c>
      <c r="BD2190" s="49">
        <f t="shared" si="1238"/>
        <v>9.2244089362214787E-2</v>
      </c>
      <c r="BE2190" s="49">
        <f t="shared" si="1239"/>
        <v>0.10888129362778963</v>
      </c>
      <c r="BF2190" s="49">
        <f t="shared" si="1240"/>
        <v>8.7648061510178288E-2</v>
      </c>
      <c r="BG2190" s="49">
        <f t="shared" si="1241"/>
        <v>0.1009592472674833</v>
      </c>
      <c r="BH2190" s="49">
        <f t="shared" si="1242"/>
        <v>0.10501080561751429</v>
      </c>
      <c r="BI2190" s="49">
        <f t="shared" si="1243"/>
        <v>8.8962113870407464E-2</v>
      </c>
      <c r="BJ2190" s="49">
        <f t="shared" si="1244"/>
        <v>0.105459099174919</v>
      </c>
      <c r="BK2190" s="49">
        <f t="shared" si="1245"/>
        <v>9.2228701343244138E-2</v>
      </c>
      <c r="BL2190" s="49">
        <f t="shared" si="1246"/>
        <v>8.6069220184177384E-2</v>
      </c>
      <c r="BM2190" s="49">
        <f t="shared" si="1247"/>
        <v>9.7937826513867024E-2</v>
      </c>
      <c r="BN2190" s="49">
        <f t="shared" si="1248"/>
        <v>9.2999306155450226E-2</v>
      </c>
      <c r="BO2190" s="49">
        <f t="shared" si="1249"/>
        <v>9.1415775662575957E-2</v>
      </c>
      <c r="BP2190" s="49">
        <f t="shared" si="1250"/>
        <v>9.400137070001939E-2</v>
      </c>
      <c r="BQ2190" s="49">
        <f t="shared" si="1251"/>
        <v>6.4484469172239017E-2</v>
      </c>
      <c r="BR2190" s="49">
        <f t="shared" si="1252"/>
        <v>9.6381768786038852E-2</v>
      </c>
      <c r="BS2190" s="49">
        <f t="shared" si="1253"/>
        <v>8.859982743500544E-2</v>
      </c>
    </row>
    <row r="2191" spans="2:71">
      <c r="B2191" s="48">
        <f t="shared" si="1254"/>
        <v>2015</v>
      </c>
      <c r="AA2191" s="49">
        <f t="shared" si="1255"/>
        <v>4.4926837867201579E-2</v>
      </c>
      <c r="AB2191" s="49">
        <f t="shared" si="1256"/>
        <v>5.0101777486043025E-2</v>
      </c>
      <c r="AC2191" s="49">
        <f t="shared" si="1257"/>
        <v>5.1584392224742315E-2</v>
      </c>
      <c r="AD2191" s="49">
        <f t="shared" si="1258"/>
        <v>5.086185079263067E-2</v>
      </c>
      <c r="AE2191" s="49">
        <f t="shared" si="1259"/>
        <v>4.7235967489880556E-2</v>
      </c>
      <c r="AG2191" s="49">
        <f t="shared" si="1260"/>
        <v>6.03806102032495E-3</v>
      </c>
      <c r="AM2191" s="49">
        <f t="shared" si="1261"/>
        <v>9.0457648704775587E-2</v>
      </c>
      <c r="AN2191" s="49">
        <f t="shared" si="1262"/>
        <v>6.3522196648970866E-2</v>
      </c>
      <c r="AO2191" s="49">
        <f t="shared" si="1263"/>
        <v>0.10797435979859281</v>
      </c>
      <c r="AP2191" s="49">
        <f t="shared" si="1264"/>
        <v>0.10566991557945875</v>
      </c>
      <c r="AQ2191" s="49">
        <f t="shared" si="1265"/>
        <v>6.5997561256326387E-2</v>
      </c>
      <c r="AS2191" s="49">
        <f t="shared" si="1266"/>
        <v>8.7939505040129554E-2</v>
      </c>
      <c r="AU2191" s="49">
        <f t="shared" ref="AU2191:AU2193" si="1267">IF($B2191&lt;=AU$85, 1, IF($B2191&lt;=AU$86,  1/(1/AU2190+1/(AU690/AU$84)), NA()))</f>
        <v>9.4398713314781238E-2</v>
      </c>
      <c r="AV2191" s="49">
        <f t="shared" si="1230"/>
        <v>8.6825795642547943E-2</v>
      </c>
      <c r="AW2191" s="49">
        <f t="shared" si="1231"/>
        <v>0.10422370204273912</v>
      </c>
      <c r="AX2191" s="49">
        <f t="shared" si="1232"/>
        <v>0.10070588423310274</v>
      </c>
      <c r="AY2191" s="49">
        <f t="shared" si="1233"/>
        <v>0.10080939992509576</v>
      </c>
      <c r="AZ2191" s="49">
        <f t="shared" si="1234"/>
        <v>9.8344803772099171E-2</v>
      </c>
      <c r="BA2191" s="49">
        <f t="shared" si="1235"/>
        <v>9.0410017312358551E-2</v>
      </c>
      <c r="BB2191" s="49">
        <f t="shared" si="1236"/>
        <v>9.4155419817063726E-2</v>
      </c>
      <c r="BC2191" s="49">
        <f t="shared" si="1237"/>
        <v>0.11758814559295495</v>
      </c>
      <c r="BD2191" s="49">
        <f t="shared" si="1238"/>
        <v>9.1245291735177592E-2</v>
      </c>
      <c r="BE2191" s="49">
        <f t="shared" si="1239"/>
        <v>0.10771186626259986</v>
      </c>
      <c r="BF2191" s="49">
        <f t="shared" si="1240"/>
        <v>8.6662736424932094E-2</v>
      </c>
      <c r="BG2191" s="49">
        <f t="shared" si="1241"/>
        <v>9.9796198614558601E-2</v>
      </c>
      <c r="BH2191" s="49">
        <f t="shared" si="1242"/>
        <v>0.10391947940613153</v>
      </c>
      <c r="BI2191" s="49">
        <f t="shared" si="1243"/>
        <v>8.7939505040129554E-2</v>
      </c>
      <c r="BJ2191" s="49">
        <f t="shared" si="1244"/>
        <v>0.10422177681169455</v>
      </c>
      <c r="BK2191" s="49">
        <f t="shared" si="1245"/>
        <v>9.1029174764139797E-2</v>
      </c>
      <c r="BL2191" s="49">
        <f t="shared" si="1246"/>
        <v>8.502951521950089E-2</v>
      </c>
      <c r="BM2191" s="49">
        <f t="shared" si="1247"/>
        <v>9.6632610317500714E-2</v>
      </c>
      <c r="BN2191" s="49">
        <f t="shared" si="1248"/>
        <v>9.170100118909795E-2</v>
      </c>
      <c r="BO2191" s="49">
        <f t="shared" si="1249"/>
        <v>9.0326967098017588E-2</v>
      </c>
      <c r="BP2191" s="49">
        <f t="shared" si="1250"/>
        <v>9.3006291111147207E-2</v>
      </c>
      <c r="BQ2191" s="49">
        <f t="shared" si="1251"/>
        <v>6.3522196648970866E-2</v>
      </c>
      <c r="BR2191" s="49">
        <f t="shared" si="1252"/>
        <v>9.5322072978386144E-2</v>
      </c>
      <c r="BS2191" s="49">
        <f t="shared" si="1253"/>
        <v>8.7401311411326538E-2</v>
      </c>
    </row>
    <row r="2192" spans="2:71">
      <c r="B2192" s="48">
        <f t="shared" si="1254"/>
        <v>2016</v>
      </c>
      <c r="AA2192" s="49">
        <f t="shared" si="1255"/>
        <v>4.4738558545259592E-2</v>
      </c>
      <c r="AB2192" s="49">
        <f t="shared" si="1256"/>
        <v>4.9919244584215247E-2</v>
      </c>
      <c r="AC2192" s="49">
        <f t="shared" si="1257"/>
        <v>5.1412798680905508E-2</v>
      </c>
      <c r="AD2192" s="49">
        <f t="shared" si="1258"/>
        <v>5.067656305303448E-2</v>
      </c>
      <c r="AE2192" s="49">
        <f t="shared" si="1259"/>
        <v>4.7026112970568662E-2</v>
      </c>
      <c r="AG2192" s="49">
        <f t="shared" si="1260"/>
        <v>5.8176756786021428E-3</v>
      </c>
      <c r="AM2192" s="49">
        <f t="shared" si="1261"/>
        <v>8.9318983427087786E-2</v>
      </c>
      <c r="AN2192" s="49">
        <f t="shared" si="1262"/>
        <v>6.2550550500349772E-2</v>
      </c>
      <c r="AO2192" s="49">
        <f t="shared" si="1263"/>
        <v>0.10682716151804081</v>
      </c>
      <c r="AP2192" s="49">
        <f t="shared" si="1264"/>
        <v>0.10454365580155035</v>
      </c>
      <c r="AQ2192" s="49">
        <f t="shared" si="1265"/>
        <v>6.4991992080813757E-2</v>
      </c>
      <c r="AS2192" s="49">
        <f t="shared" si="1266"/>
        <v>8.6935864745362731E-2</v>
      </c>
      <c r="AU2192" s="49">
        <f t="shared" si="1267"/>
        <v>9.3505840161820855E-2</v>
      </c>
      <c r="AV2192" s="49">
        <f t="shared" si="1230"/>
        <v>8.5859764368901359E-2</v>
      </c>
      <c r="AW2192" s="49">
        <f t="shared" si="1231"/>
        <v>0.10285277789025926</v>
      </c>
      <c r="AX2192" s="49">
        <f t="shared" si="1232"/>
        <v>9.946026991354294E-2</v>
      </c>
      <c r="AY2192" s="49">
        <f t="shared" si="1233"/>
        <v>9.9562844031512165E-2</v>
      </c>
      <c r="AZ2192" s="49">
        <f t="shared" si="1234"/>
        <v>9.7215909337916268E-2</v>
      </c>
      <c r="BA2192" s="49">
        <f t="shared" si="1235"/>
        <v>8.9299555383320503E-2</v>
      </c>
      <c r="BB2192" s="49">
        <f t="shared" si="1236"/>
        <v>9.2978386599778792E-2</v>
      </c>
      <c r="BC2192" s="49">
        <f t="shared" si="1237"/>
        <v>0.11645176503772681</v>
      </c>
      <c r="BD2192" s="49">
        <f t="shared" si="1238"/>
        <v>9.0263704514956369E-2</v>
      </c>
      <c r="BE2192" s="49">
        <f t="shared" si="1239"/>
        <v>0.10653201273688646</v>
      </c>
      <c r="BF2192" s="49">
        <f t="shared" si="1240"/>
        <v>8.5683364739590817E-2</v>
      </c>
      <c r="BG2192" s="49">
        <f t="shared" si="1241"/>
        <v>9.863119156076039E-2</v>
      </c>
      <c r="BH2192" s="49">
        <f t="shared" si="1242"/>
        <v>0.10282993158654892</v>
      </c>
      <c r="BI2192" s="49">
        <f t="shared" si="1243"/>
        <v>8.6935864745362731E-2</v>
      </c>
      <c r="BJ2192" s="49">
        <f t="shared" si="1244"/>
        <v>0.1029883789409603</v>
      </c>
      <c r="BK2192" s="49">
        <f t="shared" si="1245"/>
        <v>8.9833803803907875E-2</v>
      </c>
      <c r="BL2192" s="49">
        <f t="shared" si="1246"/>
        <v>8.3999517586838365E-2</v>
      </c>
      <c r="BM2192" s="49">
        <f t="shared" si="1247"/>
        <v>9.532753148248882E-2</v>
      </c>
      <c r="BN2192" s="49">
        <f t="shared" si="1248"/>
        <v>9.0397685829332899E-2</v>
      </c>
      <c r="BO2192" s="49">
        <f t="shared" si="1249"/>
        <v>8.9239707388437867E-2</v>
      </c>
      <c r="BP2192" s="49">
        <f t="shared" si="1250"/>
        <v>9.1975488090817945E-2</v>
      </c>
      <c r="BQ2192" s="49">
        <f t="shared" si="1251"/>
        <v>6.2550550500349772E-2</v>
      </c>
      <c r="BR2192" s="49">
        <f t="shared" si="1252"/>
        <v>9.424075692206027E-2</v>
      </c>
      <c r="BS2192" s="49">
        <f t="shared" si="1253"/>
        <v>8.6184166349933894E-2</v>
      </c>
    </row>
    <row r="2193" spans="1:71">
      <c r="B2193" s="48">
        <f t="shared" si="1254"/>
        <v>2017</v>
      </c>
      <c r="AA2193" s="49" t="e">
        <f t="shared" si="1255"/>
        <v>#N/A</v>
      </c>
      <c r="AB2193" s="49" t="e">
        <f t="shared" si="1256"/>
        <v>#N/A</v>
      </c>
      <c r="AC2193" s="49" t="e">
        <f t="shared" si="1257"/>
        <v>#N/A</v>
      </c>
      <c r="AD2193" s="49" t="e">
        <f t="shared" si="1258"/>
        <v>#N/A</v>
      </c>
      <c r="AE2193" s="49" t="e">
        <f t="shared" si="1259"/>
        <v>#N/A</v>
      </c>
      <c r="AG2193" s="49" t="e">
        <f t="shared" si="1260"/>
        <v>#N/A</v>
      </c>
      <c r="AM2193" s="49" t="e">
        <f t="shared" si="1261"/>
        <v>#N/A</v>
      </c>
      <c r="AN2193" s="49" t="e">
        <f t="shared" si="1262"/>
        <v>#N/A</v>
      </c>
      <c r="AO2193" s="49" t="e">
        <f t="shared" si="1263"/>
        <v>#N/A</v>
      </c>
      <c r="AP2193" s="49" t="e">
        <f t="shared" si="1264"/>
        <v>#N/A</v>
      </c>
      <c r="AQ2193" s="49" t="e">
        <f t="shared" si="1265"/>
        <v>#N/A</v>
      </c>
      <c r="AS2193" s="49" t="e">
        <f t="shared" si="1266"/>
        <v>#N/A</v>
      </c>
      <c r="AU2193" s="49" t="e">
        <f t="shared" si="1267"/>
        <v>#N/A</v>
      </c>
      <c r="AV2193" s="49" t="e">
        <f t="shared" si="1230"/>
        <v>#N/A</v>
      </c>
      <c r="AW2193" s="49" t="e">
        <f t="shared" si="1231"/>
        <v>#N/A</v>
      </c>
      <c r="AX2193" s="49" t="e">
        <f t="shared" si="1232"/>
        <v>#N/A</v>
      </c>
      <c r="AY2193" s="49" t="e">
        <f t="shared" si="1233"/>
        <v>#N/A</v>
      </c>
      <c r="AZ2193" s="49" t="e">
        <f t="shared" si="1234"/>
        <v>#N/A</v>
      </c>
      <c r="BA2193" s="49" t="e">
        <f t="shared" si="1235"/>
        <v>#N/A</v>
      </c>
      <c r="BB2193" s="49" t="e">
        <f t="shared" si="1236"/>
        <v>#N/A</v>
      </c>
      <c r="BC2193" s="49" t="e">
        <f t="shared" si="1237"/>
        <v>#N/A</v>
      </c>
      <c r="BD2193" s="49" t="e">
        <f t="shared" si="1238"/>
        <v>#N/A</v>
      </c>
      <c r="BE2193" s="49" t="e">
        <f t="shared" si="1239"/>
        <v>#N/A</v>
      </c>
      <c r="BF2193" s="49" t="e">
        <f t="shared" si="1240"/>
        <v>#N/A</v>
      </c>
      <c r="BG2193" s="49" t="e">
        <f t="shared" si="1241"/>
        <v>#N/A</v>
      </c>
      <c r="BH2193" s="49" t="e">
        <f t="shared" si="1242"/>
        <v>#N/A</v>
      </c>
      <c r="BI2193" s="49" t="e">
        <f t="shared" si="1243"/>
        <v>#N/A</v>
      </c>
      <c r="BJ2193" s="49" t="e">
        <f t="shared" si="1244"/>
        <v>#N/A</v>
      </c>
      <c r="BK2193" s="49" t="e">
        <f t="shared" si="1245"/>
        <v>#N/A</v>
      </c>
      <c r="BL2193" s="49" t="e">
        <f t="shared" si="1246"/>
        <v>#N/A</v>
      </c>
      <c r="BM2193" s="49" t="e">
        <f t="shared" si="1247"/>
        <v>#N/A</v>
      </c>
      <c r="BN2193" s="49" t="e">
        <f t="shared" si="1248"/>
        <v>#N/A</v>
      </c>
      <c r="BO2193" s="49" t="e">
        <f t="shared" si="1249"/>
        <v>#N/A</v>
      </c>
      <c r="BP2193" s="49" t="e">
        <f t="shared" si="1250"/>
        <v>#N/A</v>
      </c>
      <c r="BQ2193" s="49" t="e">
        <f t="shared" si="1251"/>
        <v>#N/A</v>
      </c>
      <c r="BR2193" s="49" t="e">
        <f t="shared" si="1252"/>
        <v>#N/A</v>
      </c>
      <c r="BS2193" s="49" t="e">
        <f t="shared" si="1253"/>
        <v>#N/A</v>
      </c>
    </row>
    <row r="2196" spans="1:71">
      <c r="A2196" s="534" t="s">
        <v>1051</v>
      </c>
      <c r="B2196" s="308"/>
      <c r="C2196" s="42" t="s">
        <v>1052</v>
      </c>
      <c r="E2196" s="52" t="s">
        <v>954</v>
      </c>
      <c r="I2196" s="466" t="s">
        <v>953</v>
      </c>
      <c r="J2196" s="466" t="s">
        <v>953</v>
      </c>
      <c r="K2196" s="466" t="s">
        <v>953</v>
      </c>
      <c r="M2196" s="155" t="s">
        <v>953</v>
      </c>
      <c r="N2196" s="155" t="s">
        <v>953</v>
      </c>
      <c r="X2196" s="155" t="s">
        <v>953</v>
      </c>
      <c r="Y2196" s="155" t="s">
        <v>953</v>
      </c>
      <c r="AA2196" s="639" t="s">
        <v>1104</v>
      </c>
      <c r="AU2196" s="52"/>
      <c r="AV2196" s="52"/>
      <c r="AW2196" s="52"/>
      <c r="AX2196" s="52"/>
      <c r="AY2196" s="52"/>
      <c r="AZ2196" s="52"/>
      <c r="BA2196" s="52"/>
      <c r="BB2196" s="52"/>
      <c r="BC2196" s="52"/>
      <c r="BD2196" s="52"/>
      <c r="BE2196" s="52"/>
      <c r="BF2196" s="52"/>
      <c r="BG2196" s="52"/>
      <c r="BH2196" s="52"/>
      <c r="BI2196" s="52"/>
      <c r="BJ2196" s="52"/>
      <c r="BK2196" s="52"/>
      <c r="BL2196" s="52"/>
      <c r="BM2196" s="52"/>
      <c r="BN2196" s="52"/>
      <c r="BO2196" s="52"/>
      <c r="BP2196" s="52"/>
      <c r="BQ2196" s="52"/>
      <c r="BR2196" s="52"/>
      <c r="BS2196" s="52"/>
    </row>
    <row r="2197" spans="1:71">
      <c r="A2197" s="27" t="s">
        <v>1101</v>
      </c>
      <c r="B2197" s="626" t="str">
        <f>B5</f>
        <v>VTSMX</v>
      </c>
      <c r="C2197" s="42">
        <f>ROW()-ROW(C$2197)</f>
        <v>0</v>
      </c>
      <c r="AA2197" s="637">
        <f ca="1">IF(ISNUMBER(AA5), IFERROR(STDEV(OFFSET(Data_TR_USD!$B$8, AA$88, $C2197, AA$87, 1)), 0), 0)%</f>
        <v>0.17428879895445321</v>
      </c>
      <c r="AB2197" s="49"/>
      <c r="AC2197" s="49"/>
      <c r="AD2197" s="49"/>
      <c r="AE2197" s="49"/>
      <c r="AG2197" s="49"/>
      <c r="AM2197" s="49"/>
      <c r="AN2197" s="49"/>
      <c r="AO2197" s="49"/>
      <c r="AP2197" s="49"/>
      <c r="AQ2197" s="49"/>
      <c r="AS2197" s="49"/>
      <c r="AU2197" s="49"/>
      <c r="AV2197" s="49"/>
      <c r="AW2197" s="49"/>
      <c r="AX2197" s="49"/>
      <c r="AY2197" s="49"/>
      <c r="AZ2197" s="49"/>
      <c r="BA2197" s="49"/>
      <c r="BB2197" s="49"/>
      <c r="BC2197" s="49"/>
      <c r="BD2197" s="49"/>
      <c r="BE2197" s="49"/>
      <c r="BF2197" s="49"/>
      <c r="BG2197" s="49"/>
      <c r="BH2197" s="49"/>
      <c r="BI2197" s="49"/>
      <c r="BJ2197" s="49"/>
      <c r="BK2197" s="49"/>
      <c r="BL2197" s="49"/>
      <c r="BM2197" s="49"/>
      <c r="BN2197" s="49"/>
      <c r="BO2197" s="49"/>
      <c r="BP2197" s="49"/>
      <c r="BQ2197" s="49"/>
      <c r="BR2197" s="49"/>
      <c r="BS2197" s="49"/>
    </row>
    <row r="2198" spans="1:71">
      <c r="A2198" t="s">
        <v>1102</v>
      </c>
      <c r="B2198" s="626" t="str">
        <f t="shared" ref="B2198:B2261" si="1268">B6</f>
        <v>VIVAX</v>
      </c>
      <c r="C2198" s="42">
        <f t="shared" ref="C2198:C2261" si="1269">ROW()-ROW(C$2197)</f>
        <v>1</v>
      </c>
      <c r="AA2198" s="638"/>
      <c r="AB2198" s="49"/>
      <c r="AC2198" s="49"/>
      <c r="AD2198" s="49"/>
      <c r="AE2198" s="49"/>
      <c r="AG2198" s="49"/>
      <c r="AM2198" s="49"/>
      <c r="AN2198" s="49"/>
      <c r="AO2198" s="49"/>
      <c r="AP2198" s="49"/>
      <c r="AQ2198" s="49"/>
      <c r="AS2198" s="49"/>
      <c r="AU2198" s="49"/>
      <c r="AV2198" s="49"/>
      <c r="AW2198" s="49"/>
      <c r="AX2198" s="49"/>
      <c r="AY2198" s="49"/>
      <c r="AZ2198" s="49"/>
      <c r="BA2198" s="49"/>
      <c r="BB2198" s="49"/>
      <c r="BC2198" s="49"/>
      <c r="BD2198" s="49"/>
      <c r="BE2198" s="49"/>
      <c r="BF2198" s="49"/>
      <c r="BG2198" s="49"/>
      <c r="BH2198" s="49"/>
      <c r="BI2198" s="49"/>
      <c r="BJ2198" s="49"/>
      <c r="BK2198" s="49"/>
      <c r="BL2198" s="49"/>
      <c r="BM2198" s="49"/>
      <c r="BN2198" s="49"/>
      <c r="BO2198" s="49"/>
      <c r="BP2198" s="49"/>
      <c r="BQ2198" s="49"/>
      <c r="BR2198" s="49"/>
      <c r="BS2198" s="49"/>
    </row>
    <row r="2199" spans="1:71">
      <c r="A2199" s="142" t="s">
        <v>1103</v>
      </c>
      <c r="B2199" s="626" t="str">
        <f t="shared" si="1268"/>
        <v>VFINX</v>
      </c>
      <c r="C2199" s="42">
        <f t="shared" si="1269"/>
        <v>2</v>
      </c>
      <c r="AA2199" s="49"/>
      <c r="AB2199" s="49"/>
      <c r="AC2199" s="49"/>
      <c r="AD2199" s="49"/>
      <c r="AE2199" s="49"/>
      <c r="AG2199" s="49"/>
      <c r="AM2199" s="49"/>
      <c r="AN2199" s="49"/>
      <c r="AO2199" s="49"/>
      <c r="AP2199" s="49"/>
      <c r="AQ2199" s="49"/>
      <c r="AS2199" s="49"/>
      <c r="AU2199" s="49"/>
      <c r="AV2199" s="49"/>
      <c r="AW2199" s="49"/>
      <c r="AX2199" s="49"/>
      <c r="AY2199" s="49"/>
      <c r="AZ2199" s="49"/>
      <c r="BA2199" s="49"/>
      <c r="BB2199" s="49"/>
      <c r="BC2199" s="49"/>
      <c r="BD2199" s="49"/>
      <c r="BE2199" s="49"/>
      <c r="BF2199" s="49"/>
      <c r="BG2199" s="49"/>
      <c r="BH2199" s="49"/>
      <c r="BI2199" s="49"/>
      <c r="BJ2199" s="49"/>
      <c r="BK2199" s="49"/>
      <c r="BL2199" s="49"/>
      <c r="BM2199" s="49"/>
      <c r="BN2199" s="49"/>
      <c r="BO2199" s="49"/>
      <c r="BP2199" s="49"/>
      <c r="BQ2199" s="49"/>
      <c r="BR2199" s="49"/>
      <c r="BS2199" s="49"/>
    </row>
    <row r="2200" spans="1:71">
      <c r="B2200" s="626" t="str">
        <f t="shared" si="1268"/>
        <v>VIGRX</v>
      </c>
      <c r="C2200" s="42">
        <f t="shared" si="1269"/>
        <v>3</v>
      </c>
      <c r="AA2200" s="49"/>
      <c r="AB2200" s="49"/>
      <c r="AC2200" s="49"/>
      <c r="AD2200" s="49"/>
      <c r="AE2200" s="49"/>
      <c r="AG2200" s="49"/>
      <c r="AM2200" s="49"/>
      <c r="AN2200" s="49"/>
      <c r="AO2200" s="49"/>
      <c r="AP2200" s="49"/>
      <c r="AQ2200" s="49"/>
      <c r="AS2200" s="49"/>
      <c r="AU2200" s="49"/>
      <c r="AV2200" s="49"/>
      <c r="AW2200" s="49"/>
      <c r="AX2200" s="49"/>
      <c r="AY2200" s="49"/>
      <c r="AZ2200" s="49"/>
      <c r="BA2200" s="49"/>
      <c r="BB2200" s="49"/>
      <c r="BC2200" s="49"/>
      <c r="BD2200" s="49"/>
      <c r="BE2200" s="49"/>
      <c r="BF2200" s="49"/>
      <c r="BG2200" s="49"/>
      <c r="BH2200" s="49"/>
      <c r="BI2200" s="49"/>
      <c r="BJ2200" s="49"/>
      <c r="BK2200" s="49"/>
      <c r="BL2200" s="49"/>
      <c r="BM2200" s="49"/>
      <c r="BN2200" s="49"/>
      <c r="BO2200" s="49"/>
      <c r="BP2200" s="49"/>
      <c r="BQ2200" s="49"/>
      <c r="BR2200" s="49"/>
      <c r="BS2200" s="49"/>
    </row>
    <row r="2201" spans="1:71">
      <c r="B2201" s="626" t="str">
        <f t="shared" si="1268"/>
        <v>VMVIX</v>
      </c>
      <c r="C2201" s="42">
        <f t="shared" si="1269"/>
        <v>4</v>
      </c>
      <c r="AA2201" s="49"/>
      <c r="AB2201" s="49"/>
      <c r="AC2201" s="49"/>
      <c r="AD2201" s="49"/>
      <c r="AE2201" s="49"/>
      <c r="AG2201" s="49"/>
      <c r="AM2201" s="49"/>
      <c r="AN2201" s="49"/>
      <c r="AO2201" s="49"/>
      <c r="AP2201" s="49"/>
      <c r="AQ2201" s="49"/>
      <c r="AS2201" s="49"/>
      <c r="AU2201" s="49"/>
      <c r="AV2201" s="49"/>
      <c r="AW2201" s="49"/>
      <c r="AX2201" s="49"/>
      <c r="AY2201" s="49"/>
      <c r="AZ2201" s="49"/>
      <c r="BA2201" s="49"/>
      <c r="BB2201" s="49"/>
      <c r="BC2201" s="49"/>
      <c r="BD2201" s="49"/>
      <c r="BE2201" s="49"/>
      <c r="BF2201" s="49"/>
      <c r="BG2201" s="49"/>
      <c r="BH2201" s="49"/>
      <c r="BI2201" s="49"/>
      <c r="BJ2201" s="49"/>
      <c r="BK2201" s="49"/>
      <c r="BL2201" s="49"/>
      <c r="BM2201" s="49"/>
      <c r="BN2201" s="49"/>
      <c r="BO2201" s="49"/>
      <c r="BP2201" s="49"/>
      <c r="BQ2201" s="49"/>
      <c r="BR2201" s="49"/>
      <c r="BS2201" s="49"/>
    </row>
    <row r="2202" spans="1:71">
      <c r="B2202" s="626" t="str">
        <f t="shared" si="1268"/>
        <v>VIMSX</v>
      </c>
      <c r="C2202" s="42">
        <f t="shared" si="1269"/>
        <v>5</v>
      </c>
      <c r="AA2202" s="49"/>
      <c r="AB2202" s="49"/>
      <c r="AC2202" s="49"/>
      <c r="AD2202" s="49"/>
      <c r="AE2202" s="49"/>
      <c r="AG2202" s="49"/>
      <c r="AM2202" s="49"/>
      <c r="AN2202" s="49"/>
      <c r="AO2202" s="49"/>
      <c r="AP2202" s="49"/>
      <c r="AQ2202" s="49"/>
      <c r="AS2202" s="49"/>
      <c r="AU2202" s="49"/>
      <c r="AV2202" s="49"/>
      <c r="AW2202" s="49"/>
      <c r="AX2202" s="49"/>
      <c r="AY2202" s="49"/>
      <c r="AZ2202" s="49"/>
      <c r="BA2202" s="49"/>
      <c r="BB2202" s="49"/>
      <c r="BC2202" s="49"/>
      <c r="BD2202" s="49"/>
      <c r="BE2202" s="49"/>
      <c r="BF2202" s="49"/>
      <c r="BG2202" s="49"/>
      <c r="BH2202" s="49"/>
      <c r="BI2202" s="49"/>
      <c r="BJ2202" s="49"/>
      <c r="BK2202" s="49"/>
      <c r="BL2202" s="49"/>
      <c r="BM2202" s="49"/>
      <c r="BN2202" s="49"/>
      <c r="BO2202" s="49"/>
      <c r="BP2202" s="49"/>
      <c r="BQ2202" s="49"/>
      <c r="BR2202" s="49"/>
      <c r="BS2202" s="49"/>
    </row>
    <row r="2203" spans="1:71">
      <c r="B2203" s="626" t="str">
        <f t="shared" si="1268"/>
        <v>VMGIX</v>
      </c>
      <c r="C2203" s="42">
        <f t="shared" si="1269"/>
        <v>6</v>
      </c>
      <c r="AA2203" s="49"/>
      <c r="AB2203" s="49"/>
      <c r="AC2203" s="49"/>
      <c r="AD2203" s="49"/>
      <c r="AE2203" s="49"/>
      <c r="AG2203" s="49"/>
      <c r="AM2203" s="49"/>
      <c r="AN2203" s="49"/>
      <c r="AO2203" s="49"/>
      <c r="AP2203" s="49"/>
      <c r="AQ2203" s="49"/>
      <c r="AS2203" s="49"/>
      <c r="AU2203" s="49"/>
      <c r="AV2203" s="49"/>
      <c r="AW2203" s="49"/>
      <c r="AX2203" s="49"/>
      <c r="AY2203" s="49"/>
      <c r="AZ2203" s="49"/>
      <c r="BA2203" s="49"/>
      <c r="BB2203" s="49"/>
      <c r="BC2203" s="49"/>
      <c r="BD2203" s="49"/>
      <c r="BE2203" s="49"/>
      <c r="BF2203" s="49"/>
      <c r="BG2203" s="49"/>
      <c r="BH2203" s="49"/>
      <c r="BI2203" s="49"/>
      <c r="BJ2203" s="49"/>
      <c r="BK2203" s="49"/>
      <c r="BL2203" s="49"/>
      <c r="BM2203" s="49"/>
      <c r="BN2203" s="49"/>
      <c r="BO2203" s="49"/>
      <c r="BP2203" s="49"/>
      <c r="BQ2203" s="49"/>
      <c r="BR2203" s="49"/>
      <c r="BS2203" s="49"/>
    </row>
    <row r="2204" spans="1:71">
      <c r="B2204" s="626" t="str">
        <f t="shared" si="1268"/>
        <v>VISVX</v>
      </c>
      <c r="C2204" s="42">
        <f t="shared" si="1269"/>
        <v>7</v>
      </c>
      <c r="AA2204" s="49"/>
      <c r="AB2204" s="49"/>
      <c r="AC2204" s="49"/>
      <c r="AD2204" s="49"/>
      <c r="AE2204" s="49"/>
      <c r="AG2204" s="49"/>
      <c r="AM2204" s="49"/>
      <c r="AN2204" s="49"/>
      <c r="AO2204" s="49"/>
      <c r="AP2204" s="49"/>
      <c r="AQ2204" s="49"/>
      <c r="AS2204" s="49"/>
      <c r="AU2204" s="49"/>
      <c r="AV2204" s="49"/>
      <c r="AW2204" s="49"/>
      <c r="AX2204" s="49"/>
      <c r="AY2204" s="49"/>
      <c r="AZ2204" s="49"/>
      <c r="BA2204" s="49"/>
      <c r="BB2204" s="49"/>
      <c r="BC2204" s="49"/>
      <c r="BD2204" s="49"/>
      <c r="BE2204" s="49"/>
      <c r="BF2204" s="49"/>
      <c r="BG2204" s="49"/>
      <c r="BH2204" s="49"/>
      <c r="BI2204" s="49"/>
      <c r="BJ2204" s="49"/>
      <c r="BK2204" s="49"/>
      <c r="BL2204" s="49"/>
      <c r="BM2204" s="49"/>
      <c r="BN2204" s="49"/>
      <c r="BO2204" s="49"/>
      <c r="BP2204" s="49"/>
      <c r="BQ2204" s="49"/>
      <c r="BR2204" s="49"/>
      <c r="BS2204" s="49"/>
    </row>
    <row r="2205" spans="1:71">
      <c r="B2205" s="626" t="str">
        <f t="shared" si="1268"/>
        <v>NAESX</v>
      </c>
      <c r="C2205" s="42">
        <f t="shared" si="1269"/>
        <v>8</v>
      </c>
      <c r="AA2205" s="49"/>
      <c r="AB2205" s="49"/>
      <c r="AC2205" s="49"/>
      <c r="AD2205" s="49"/>
      <c r="AE2205" s="49"/>
      <c r="AG2205" s="49"/>
      <c r="AM2205" s="49"/>
      <c r="AN2205" s="49"/>
      <c r="AO2205" s="49"/>
      <c r="AP2205" s="49"/>
      <c r="AQ2205" s="49"/>
      <c r="AS2205" s="49"/>
      <c r="AU2205" s="49"/>
      <c r="AV2205" s="49"/>
      <c r="AW2205" s="49"/>
      <c r="AX2205" s="49"/>
      <c r="AY2205" s="49"/>
      <c r="AZ2205" s="49"/>
      <c r="BA2205" s="49"/>
      <c r="BB2205" s="49"/>
      <c r="BC2205" s="49"/>
      <c r="BD2205" s="49"/>
      <c r="BE2205" s="49"/>
      <c r="BF2205" s="49"/>
      <c r="BG2205" s="49"/>
      <c r="BH2205" s="49"/>
      <c r="BI2205" s="49"/>
      <c r="BJ2205" s="49"/>
      <c r="BK2205" s="49"/>
      <c r="BL2205" s="49"/>
      <c r="BM2205" s="49"/>
      <c r="BN2205" s="49"/>
      <c r="BO2205" s="49"/>
      <c r="BP2205" s="49"/>
      <c r="BQ2205" s="49"/>
      <c r="BR2205" s="49"/>
      <c r="BS2205" s="49"/>
    </row>
    <row r="2206" spans="1:71">
      <c r="B2206" s="626" t="str">
        <f t="shared" si="1268"/>
        <v>VISGX</v>
      </c>
      <c r="C2206" s="42">
        <f t="shared" si="1269"/>
        <v>9</v>
      </c>
      <c r="AA2206" s="49"/>
      <c r="AB2206" s="49"/>
      <c r="AC2206" s="49"/>
      <c r="AD2206" s="49"/>
      <c r="AE2206" s="49"/>
      <c r="AG2206" s="49"/>
      <c r="AM2206" s="49"/>
      <c r="AN2206" s="49"/>
      <c r="AO2206" s="49"/>
      <c r="AP2206" s="49"/>
      <c r="AQ2206" s="49"/>
      <c r="AS2206" s="49"/>
      <c r="AU2206" s="49"/>
      <c r="AV2206" s="49"/>
      <c r="AW2206" s="49"/>
      <c r="AX2206" s="49"/>
      <c r="AY2206" s="49"/>
      <c r="AZ2206" s="49"/>
      <c r="BA2206" s="49"/>
      <c r="BB2206" s="49"/>
      <c r="BC2206" s="49"/>
      <c r="BD2206" s="49"/>
      <c r="BE2206" s="49"/>
      <c r="BF2206" s="49"/>
      <c r="BG2206" s="49"/>
      <c r="BH2206" s="49"/>
      <c r="BI2206" s="49"/>
      <c r="BJ2206" s="49"/>
      <c r="BK2206" s="49"/>
      <c r="BL2206" s="49"/>
      <c r="BM2206" s="49"/>
      <c r="BN2206" s="49"/>
      <c r="BO2206" s="49"/>
      <c r="BP2206" s="49"/>
      <c r="BQ2206" s="49"/>
      <c r="BR2206" s="49"/>
      <c r="BS2206" s="49"/>
    </row>
    <row r="2207" spans="1:71">
      <c r="B2207" s="626" t="str">
        <f t="shared" si="1268"/>
        <v>BRSIX</v>
      </c>
      <c r="C2207" s="42">
        <f t="shared" si="1269"/>
        <v>10</v>
      </c>
      <c r="AA2207" s="49"/>
      <c r="AB2207" s="49"/>
      <c r="AC2207" s="49"/>
      <c r="AD2207" s="49"/>
      <c r="AE2207" s="49"/>
      <c r="AG2207" s="49"/>
      <c r="AM2207" s="49"/>
      <c r="AN2207" s="49"/>
      <c r="AO2207" s="49"/>
      <c r="AP2207" s="49"/>
      <c r="AQ2207" s="49"/>
      <c r="AS2207" s="49"/>
      <c r="AU2207" s="49"/>
      <c r="AV2207" s="49"/>
      <c r="AW2207" s="49"/>
      <c r="AX2207" s="49"/>
      <c r="AY2207" s="49"/>
      <c r="AZ2207" s="49"/>
      <c r="BA2207" s="49"/>
      <c r="BB2207" s="49"/>
      <c r="BC2207" s="49"/>
      <c r="BD2207" s="49"/>
      <c r="BE2207" s="49"/>
      <c r="BF2207" s="49"/>
      <c r="BG2207" s="49"/>
      <c r="BH2207" s="49"/>
      <c r="BI2207" s="49"/>
      <c r="BJ2207" s="49"/>
      <c r="BK2207" s="49"/>
      <c r="BL2207" s="49"/>
      <c r="BM2207" s="49"/>
      <c r="BN2207" s="49"/>
      <c r="BO2207" s="49"/>
      <c r="BP2207" s="49"/>
      <c r="BQ2207" s="49"/>
      <c r="BR2207" s="49"/>
      <c r="BS2207" s="49"/>
    </row>
    <row r="2208" spans="1:71">
      <c r="B2208" s="626" t="str">
        <f t="shared" si="1268"/>
        <v>VGSIX</v>
      </c>
      <c r="C2208" s="42">
        <f t="shared" si="1269"/>
        <v>11</v>
      </c>
      <c r="AA2208" s="49"/>
      <c r="AB2208" s="49"/>
      <c r="AC2208" s="49"/>
      <c r="AD2208" s="49"/>
      <c r="AE2208" s="49"/>
      <c r="AG2208" s="49"/>
      <c r="AM2208" s="49"/>
      <c r="AN2208" s="49"/>
      <c r="AO2208" s="49"/>
      <c r="AP2208" s="49"/>
      <c r="AQ2208" s="49"/>
      <c r="AS2208" s="49"/>
      <c r="AU2208" s="49"/>
      <c r="AV2208" s="49"/>
      <c r="AW2208" s="49"/>
      <c r="AX2208" s="49"/>
      <c r="AY2208" s="49"/>
      <c r="AZ2208" s="49"/>
      <c r="BA2208" s="49"/>
      <c r="BB2208" s="49"/>
      <c r="BC2208" s="49"/>
      <c r="BD2208" s="49"/>
      <c r="BE2208" s="49"/>
      <c r="BF2208" s="49"/>
      <c r="BG2208" s="49"/>
      <c r="BH2208" s="49"/>
      <c r="BI2208" s="49"/>
      <c r="BJ2208" s="49"/>
      <c r="BK2208" s="49"/>
      <c r="BL2208" s="49"/>
      <c r="BM2208" s="49"/>
      <c r="BN2208" s="49"/>
      <c r="BO2208" s="49"/>
      <c r="BP2208" s="49"/>
      <c r="BQ2208" s="49"/>
      <c r="BR2208" s="49"/>
      <c r="BS2208" s="49"/>
    </row>
    <row r="2209" spans="2:71">
      <c r="B2209" s="626" t="str">
        <f t="shared" si="1268"/>
        <v>VTMGX</v>
      </c>
      <c r="C2209" s="42">
        <f t="shared" si="1269"/>
        <v>12</v>
      </c>
      <c r="AA2209" s="49"/>
      <c r="AB2209" s="49"/>
      <c r="AC2209" s="49"/>
      <c r="AD2209" s="49"/>
      <c r="AE2209" s="49"/>
      <c r="AG2209" s="49"/>
      <c r="AM2209" s="49"/>
      <c r="AN2209" s="49"/>
      <c r="AO2209" s="49"/>
      <c r="AP2209" s="49"/>
      <c r="AQ2209" s="49"/>
      <c r="AS2209" s="49"/>
      <c r="AU2209" s="49"/>
      <c r="AV2209" s="49"/>
      <c r="AW2209" s="49"/>
      <c r="AX2209" s="49"/>
      <c r="AY2209" s="49"/>
      <c r="AZ2209" s="49"/>
      <c r="BA2209" s="49"/>
      <c r="BB2209" s="49"/>
      <c r="BC2209" s="49"/>
      <c r="BD2209" s="49"/>
      <c r="BE2209" s="49"/>
      <c r="BF2209" s="49"/>
      <c r="BG2209" s="49"/>
      <c r="BH2209" s="49"/>
      <c r="BI2209" s="49"/>
      <c r="BJ2209" s="49"/>
      <c r="BK2209" s="49"/>
      <c r="BL2209" s="49"/>
      <c r="BM2209" s="49"/>
      <c r="BN2209" s="49"/>
      <c r="BO2209" s="49"/>
      <c r="BP2209" s="49"/>
      <c r="BQ2209" s="49"/>
      <c r="BR2209" s="49"/>
      <c r="BS2209" s="49"/>
    </row>
    <row r="2210" spans="2:71">
      <c r="B2210" s="626" t="str">
        <f t="shared" si="1268"/>
        <v>VEIEX</v>
      </c>
      <c r="C2210" s="42">
        <f t="shared" si="1269"/>
        <v>13</v>
      </c>
      <c r="AA2210" s="49"/>
      <c r="AB2210" s="49"/>
      <c r="AC2210" s="49"/>
      <c r="AD2210" s="49"/>
      <c r="AE2210" s="49"/>
      <c r="AG2210" s="49"/>
      <c r="AM2210" s="49"/>
      <c r="AN2210" s="49"/>
      <c r="AO2210" s="49"/>
      <c r="AP2210" s="49"/>
      <c r="AQ2210" s="49"/>
      <c r="AS2210" s="49"/>
      <c r="AU2210" s="49"/>
      <c r="AV2210" s="49"/>
      <c r="AW2210" s="49"/>
      <c r="AX2210" s="49"/>
      <c r="AY2210" s="49"/>
      <c r="AZ2210" s="49"/>
      <c r="BA2210" s="49"/>
      <c r="BB2210" s="49"/>
      <c r="BC2210" s="49"/>
      <c r="BD2210" s="49"/>
      <c r="BE2210" s="49"/>
      <c r="BF2210" s="49"/>
      <c r="BG2210" s="49"/>
      <c r="BH2210" s="49"/>
      <c r="BI2210" s="49"/>
      <c r="BJ2210" s="49"/>
      <c r="BK2210" s="49"/>
      <c r="BL2210" s="49"/>
      <c r="BM2210" s="49"/>
      <c r="BN2210" s="49"/>
      <c r="BO2210" s="49"/>
      <c r="BP2210" s="49"/>
      <c r="BQ2210" s="49"/>
      <c r="BR2210" s="49"/>
      <c r="BS2210" s="49"/>
    </row>
    <row r="2211" spans="2:71">
      <c r="B2211" s="626" t="str">
        <f t="shared" si="1268"/>
        <v>VGTSX</v>
      </c>
      <c r="C2211" s="42">
        <f t="shared" si="1269"/>
        <v>14</v>
      </c>
      <c r="AA2211" s="49"/>
      <c r="AB2211" s="49"/>
      <c r="AC2211" s="49"/>
      <c r="AD2211" s="49"/>
      <c r="AE2211" s="49"/>
      <c r="AG2211" s="49"/>
      <c r="AM2211" s="49"/>
      <c r="AN2211" s="49"/>
      <c r="AO2211" s="49"/>
      <c r="AP2211" s="49"/>
      <c r="AQ2211" s="49"/>
      <c r="AS2211" s="49"/>
      <c r="AU2211" s="49"/>
      <c r="AV2211" s="49"/>
      <c r="AW2211" s="49"/>
      <c r="AX2211" s="49"/>
      <c r="AY2211" s="49"/>
      <c r="AZ2211" s="49"/>
      <c r="BA2211" s="49"/>
      <c r="BB2211" s="49"/>
      <c r="BC2211" s="49"/>
      <c r="BD2211" s="49"/>
      <c r="BE2211" s="49"/>
      <c r="BF2211" s="49"/>
      <c r="BG2211" s="49"/>
      <c r="BH2211" s="49"/>
      <c r="BI2211" s="49"/>
      <c r="BJ2211" s="49"/>
      <c r="BK2211" s="49"/>
      <c r="BL2211" s="49"/>
      <c r="BM2211" s="49"/>
      <c r="BN2211" s="49"/>
      <c r="BO2211" s="49"/>
      <c r="BP2211" s="49"/>
      <c r="BQ2211" s="49"/>
      <c r="BR2211" s="49"/>
      <c r="BS2211" s="49"/>
    </row>
    <row r="2212" spans="2:71">
      <c r="B2212" s="626" t="str">
        <f t="shared" si="1268"/>
        <v>VPACX</v>
      </c>
      <c r="C2212" s="42">
        <f t="shared" si="1269"/>
        <v>15</v>
      </c>
      <c r="AA2212" s="49"/>
      <c r="AB2212" s="49"/>
      <c r="AC2212" s="49"/>
      <c r="AD2212" s="49"/>
      <c r="AE2212" s="49"/>
      <c r="AG2212" s="49"/>
      <c r="AM2212" s="49"/>
      <c r="AN2212" s="49"/>
      <c r="AO2212" s="49"/>
      <c r="AP2212" s="49"/>
      <c r="AQ2212" s="49"/>
      <c r="AS2212" s="49"/>
      <c r="AU2212" s="49"/>
      <c r="AV2212" s="49"/>
      <c r="AW2212" s="49"/>
      <c r="AX2212" s="49"/>
      <c r="AY2212" s="49"/>
      <c r="AZ2212" s="49"/>
      <c r="BA2212" s="49"/>
      <c r="BB2212" s="49"/>
      <c r="BC2212" s="49"/>
      <c r="BD2212" s="49"/>
      <c r="BE2212" s="49"/>
      <c r="BF2212" s="49"/>
      <c r="BG2212" s="49"/>
      <c r="BH2212" s="49"/>
      <c r="BI2212" s="49"/>
      <c r="BJ2212" s="49"/>
      <c r="BK2212" s="49"/>
      <c r="BL2212" s="49"/>
      <c r="BM2212" s="49"/>
      <c r="BN2212" s="49"/>
      <c r="BO2212" s="49"/>
      <c r="BP2212" s="49"/>
      <c r="BQ2212" s="49"/>
      <c r="BR2212" s="49"/>
      <c r="BS2212" s="49"/>
    </row>
    <row r="2213" spans="2:71">
      <c r="B2213" s="626" t="str">
        <f t="shared" si="1268"/>
        <v>VEURX</v>
      </c>
      <c r="C2213" s="42">
        <f t="shared" si="1269"/>
        <v>16</v>
      </c>
      <c r="AA2213" s="49"/>
      <c r="AB2213" s="49"/>
      <c r="AC2213" s="49"/>
      <c r="AD2213" s="49"/>
      <c r="AE2213" s="49"/>
      <c r="AG2213" s="49"/>
      <c r="AM2213" s="49"/>
      <c r="AN2213" s="49"/>
      <c r="AO2213" s="49"/>
      <c r="AP2213" s="49"/>
      <c r="AQ2213" s="49"/>
      <c r="AS2213" s="49"/>
      <c r="AU2213" s="49"/>
      <c r="AV2213" s="49"/>
      <c r="AW2213" s="49"/>
      <c r="AX2213" s="49"/>
      <c r="AY2213" s="49"/>
      <c r="AZ2213" s="49"/>
      <c r="BA2213" s="49"/>
      <c r="BB2213" s="49"/>
      <c r="BC2213" s="49"/>
      <c r="BD2213" s="49"/>
      <c r="BE2213" s="49"/>
      <c r="BF2213" s="49"/>
      <c r="BG2213" s="49"/>
      <c r="BH2213" s="49"/>
      <c r="BI2213" s="49"/>
      <c r="BJ2213" s="49"/>
      <c r="BK2213" s="49"/>
      <c r="BL2213" s="49"/>
      <c r="BM2213" s="49"/>
      <c r="BN2213" s="49"/>
      <c r="BO2213" s="49"/>
      <c r="BP2213" s="49"/>
      <c r="BQ2213" s="49"/>
      <c r="BR2213" s="49"/>
      <c r="BS2213" s="49"/>
    </row>
    <row r="2214" spans="2:71">
      <c r="B2214" s="626" t="str">
        <f t="shared" si="1268"/>
        <v>EFV</v>
      </c>
      <c r="C2214" s="42">
        <f t="shared" si="1269"/>
        <v>17</v>
      </c>
      <c r="AA2214" s="49"/>
      <c r="AB2214" s="49"/>
      <c r="AC2214" s="49"/>
      <c r="AD2214" s="49"/>
      <c r="AE2214" s="49"/>
      <c r="AG2214" s="49"/>
      <c r="AM2214" s="49"/>
      <c r="AN2214" s="49"/>
      <c r="AO2214" s="49"/>
      <c r="AP2214" s="49"/>
      <c r="AQ2214" s="49"/>
      <c r="AS2214" s="49"/>
      <c r="AU2214" s="49"/>
      <c r="AV2214" s="49"/>
      <c r="AW2214" s="49"/>
      <c r="AX2214" s="49"/>
      <c r="AY2214" s="49"/>
      <c r="AZ2214" s="49"/>
      <c r="BA2214" s="49"/>
      <c r="BB2214" s="49"/>
      <c r="BC2214" s="49"/>
      <c r="BD2214" s="49"/>
      <c r="BE2214" s="49"/>
      <c r="BF2214" s="49"/>
      <c r="BG2214" s="49"/>
      <c r="BH2214" s="49"/>
      <c r="BI2214" s="49"/>
      <c r="BJ2214" s="49"/>
      <c r="BK2214" s="49"/>
      <c r="BL2214" s="49"/>
      <c r="BM2214" s="49"/>
      <c r="BN2214" s="49"/>
      <c r="BO2214" s="49"/>
      <c r="BP2214" s="49"/>
      <c r="BQ2214" s="49"/>
      <c r="BR2214" s="49"/>
      <c r="BS2214" s="49"/>
    </row>
    <row r="2215" spans="2:71">
      <c r="B2215" s="626" t="str">
        <f t="shared" si="1268"/>
        <v>VFSVX</v>
      </c>
      <c r="C2215" s="42">
        <f t="shared" si="1269"/>
        <v>18</v>
      </c>
      <c r="AA2215" s="49"/>
      <c r="AB2215" s="49"/>
      <c r="AC2215" s="49"/>
      <c r="AD2215" s="49"/>
      <c r="AE2215" s="49"/>
      <c r="AG2215" s="49"/>
      <c r="AM2215" s="49"/>
      <c r="AN2215" s="49"/>
      <c r="AO2215" s="49"/>
      <c r="AP2215" s="49"/>
      <c r="AQ2215" s="49"/>
      <c r="AS2215" s="49"/>
      <c r="AU2215" s="49"/>
      <c r="AV2215" s="49"/>
      <c r="AW2215" s="49"/>
      <c r="AX2215" s="49"/>
      <c r="AY2215" s="49"/>
      <c r="AZ2215" s="49"/>
      <c r="BA2215" s="49"/>
      <c r="BB2215" s="49"/>
      <c r="BC2215" s="49"/>
      <c r="BD2215" s="49"/>
      <c r="BE2215" s="49"/>
      <c r="BF2215" s="49"/>
      <c r="BG2215" s="49"/>
      <c r="BH2215" s="49"/>
      <c r="BI2215" s="49"/>
      <c r="BJ2215" s="49"/>
      <c r="BK2215" s="49"/>
      <c r="BL2215" s="49"/>
      <c r="BM2215" s="49"/>
      <c r="BN2215" s="49"/>
      <c r="BO2215" s="49"/>
      <c r="BP2215" s="49"/>
      <c r="BQ2215" s="49"/>
      <c r="BR2215" s="49"/>
      <c r="BS2215" s="49"/>
    </row>
    <row r="2216" spans="2:71">
      <c r="B2216" s="626" t="str">
        <f t="shared" si="1268"/>
        <v>VUSTX</v>
      </c>
      <c r="C2216" s="42">
        <f t="shared" si="1269"/>
        <v>19</v>
      </c>
      <c r="AA2216" s="49"/>
      <c r="AB2216" s="49"/>
      <c r="AC2216" s="49"/>
      <c r="AD2216" s="49"/>
      <c r="AE2216" s="49"/>
      <c r="AG2216" s="49"/>
      <c r="AM2216" s="49"/>
      <c r="AN2216" s="49"/>
      <c r="AO2216" s="49"/>
      <c r="AP2216" s="49"/>
      <c r="AQ2216" s="49"/>
      <c r="AS2216" s="49"/>
      <c r="AU2216" s="49"/>
      <c r="AV2216" s="49"/>
      <c r="AW2216" s="49"/>
      <c r="AX2216" s="49"/>
      <c r="AY2216" s="49"/>
      <c r="AZ2216" s="49"/>
      <c r="BA2216" s="49"/>
      <c r="BB2216" s="49"/>
      <c r="BC2216" s="49"/>
      <c r="BD2216" s="49"/>
      <c r="BE2216" s="49"/>
      <c r="BF2216" s="49"/>
      <c r="BG2216" s="49"/>
      <c r="BH2216" s="49"/>
      <c r="BI2216" s="49"/>
      <c r="BJ2216" s="49"/>
      <c r="BK2216" s="49"/>
      <c r="BL2216" s="49"/>
      <c r="BM2216" s="49"/>
      <c r="BN2216" s="49"/>
      <c r="BO2216" s="49"/>
      <c r="BP2216" s="49"/>
      <c r="BQ2216" s="49"/>
      <c r="BR2216" s="49"/>
      <c r="BS2216" s="49"/>
    </row>
    <row r="2217" spans="2:71">
      <c r="B2217" s="626" t="str">
        <f t="shared" si="1268"/>
        <v>VFITX</v>
      </c>
      <c r="C2217" s="42">
        <f t="shared" si="1269"/>
        <v>20</v>
      </c>
      <c r="AA2217" s="49"/>
      <c r="AB2217" s="49"/>
      <c r="AC2217" s="49"/>
      <c r="AD2217" s="49"/>
      <c r="AE2217" s="49"/>
      <c r="AG2217" s="49"/>
      <c r="AM2217" s="49"/>
      <c r="AN2217" s="49"/>
      <c r="AO2217" s="49"/>
      <c r="AP2217" s="49"/>
      <c r="AQ2217" s="49"/>
      <c r="AS2217" s="49"/>
      <c r="AU2217" s="49"/>
      <c r="AV2217" s="49"/>
      <c r="AW2217" s="49"/>
      <c r="AX2217" s="49"/>
      <c r="AY2217" s="49"/>
      <c r="AZ2217" s="49"/>
      <c r="BA2217" s="49"/>
      <c r="BB2217" s="49"/>
      <c r="BC2217" s="49"/>
      <c r="BD2217" s="49"/>
      <c r="BE2217" s="49"/>
      <c r="BF2217" s="49"/>
      <c r="BG2217" s="49"/>
      <c r="BH2217" s="49"/>
      <c r="BI2217" s="49"/>
      <c r="BJ2217" s="49"/>
      <c r="BK2217" s="49"/>
      <c r="BL2217" s="49"/>
      <c r="BM2217" s="49"/>
      <c r="BN2217" s="49"/>
      <c r="BO2217" s="49"/>
      <c r="BP2217" s="49"/>
      <c r="BQ2217" s="49"/>
      <c r="BR2217" s="49"/>
      <c r="BS2217" s="49"/>
    </row>
    <row r="2218" spans="2:71">
      <c r="B2218" s="626" t="str">
        <f t="shared" si="1268"/>
        <v>VFISX</v>
      </c>
      <c r="C2218" s="42">
        <f t="shared" si="1269"/>
        <v>21</v>
      </c>
      <c r="AA2218" s="49"/>
      <c r="AB2218" s="49"/>
      <c r="AC2218" s="49"/>
      <c r="AD2218" s="49"/>
      <c r="AE2218" s="49"/>
      <c r="AG2218" s="49"/>
      <c r="AM2218" s="49"/>
      <c r="AN2218" s="49"/>
      <c r="AO2218" s="49"/>
      <c r="AP2218" s="49"/>
      <c r="AQ2218" s="49"/>
      <c r="AS2218" s="49"/>
      <c r="AU2218" s="49"/>
      <c r="AV2218" s="49"/>
      <c r="AW2218" s="49"/>
      <c r="AX2218" s="49"/>
      <c r="AY2218" s="49"/>
      <c r="AZ2218" s="49"/>
      <c r="BA2218" s="49"/>
      <c r="BB2218" s="49"/>
      <c r="BC2218" s="49"/>
      <c r="BD2218" s="49"/>
      <c r="BE2218" s="49"/>
      <c r="BF2218" s="49"/>
      <c r="BG2218" s="49"/>
      <c r="BH2218" s="49"/>
      <c r="BI2218" s="49"/>
      <c r="BJ2218" s="49"/>
      <c r="BK2218" s="49"/>
      <c r="BL2218" s="49"/>
      <c r="BM2218" s="49"/>
      <c r="BN2218" s="49"/>
      <c r="BO2218" s="49"/>
      <c r="BP2218" s="49"/>
      <c r="BQ2218" s="49"/>
      <c r="BR2218" s="49"/>
      <c r="BS2218" s="49"/>
    </row>
    <row r="2219" spans="2:71">
      <c r="B2219" s="626" t="str">
        <f t="shared" si="1268"/>
        <v>VBMFX</v>
      </c>
      <c r="C2219" s="42">
        <f t="shared" si="1269"/>
        <v>22</v>
      </c>
      <c r="AA2219" s="49"/>
      <c r="AB2219" s="49"/>
      <c r="AC2219" s="49"/>
      <c r="AD2219" s="49"/>
      <c r="AE2219" s="49"/>
      <c r="AG2219" s="49"/>
      <c r="AM2219" s="49"/>
      <c r="AN2219" s="49"/>
      <c r="AO2219" s="49"/>
      <c r="AP2219" s="49"/>
      <c r="AQ2219" s="49"/>
      <c r="AS2219" s="49"/>
      <c r="AU2219" s="49"/>
      <c r="AV2219" s="49"/>
      <c r="AW2219" s="49"/>
      <c r="AX2219" s="49"/>
      <c r="AY2219" s="49"/>
      <c r="AZ2219" s="49"/>
      <c r="BA2219" s="49"/>
      <c r="BB2219" s="49"/>
      <c r="BC2219" s="49"/>
      <c r="BD2219" s="49"/>
      <c r="BE2219" s="49"/>
      <c r="BF2219" s="49"/>
      <c r="BG2219" s="49"/>
      <c r="BH2219" s="49"/>
      <c r="BI2219" s="49"/>
      <c r="BJ2219" s="49"/>
      <c r="BK2219" s="49"/>
      <c r="BL2219" s="49"/>
      <c r="BM2219" s="49"/>
      <c r="BN2219" s="49"/>
      <c r="BO2219" s="49"/>
      <c r="BP2219" s="49"/>
      <c r="BQ2219" s="49"/>
      <c r="BR2219" s="49"/>
      <c r="BS2219" s="49"/>
    </row>
    <row r="2220" spans="2:71">
      <c r="B2220" s="626" t="str">
        <f t="shared" si="1268"/>
        <v>VBISX</v>
      </c>
      <c r="C2220" s="42">
        <f t="shared" si="1269"/>
        <v>23</v>
      </c>
      <c r="AA2220" s="49"/>
      <c r="AB2220" s="49"/>
      <c r="AC2220" s="49"/>
      <c r="AD2220" s="49"/>
      <c r="AE2220" s="49"/>
      <c r="AG2220" s="49"/>
      <c r="AM2220" s="49"/>
      <c r="AN2220" s="49"/>
      <c r="AO2220" s="49"/>
      <c r="AP2220" s="49"/>
      <c r="AQ2220" s="49"/>
      <c r="AS2220" s="49"/>
      <c r="AU2220" s="49"/>
      <c r="AV2220" s="49"/>
      <c r="AW2220" s="49"/>
      <c r="AX2220" s="49"/>
      <c r="AY2220" s="49"/>
      <c r="AZ2220" s="49"/>
      <c r="BA2220" s="49"/>
      <c r="BB2220" s="49"/>
      <c r="BC2220" s="49"/>
      <c r="BD2220" s="49"/>
      <c r="BE2220" s="49"/>
      <c r="BF2220" s="49"/>
      <c r="BG2220" s="49"/>
      <c r="BH2220" s="49"/>
      <c r="BI2220" s="49"/>
      <c r="BJ2220" s="49"/>
      <c r="BK2220" s="49"/>
      <c r="BL2220" s="49"/>
      <c r="BM2220" s="49"/>
      <c r="BN2220" s="49"/>
      <c r="BO2220" s="49"/>
      <c r="BP2220" s="49"/>
      <c r="BQ2220" s="49"/>
      <c r="BR2220" s="49"/>
      <c r="BS2220" s="49"/>
    </row>
    <row r="2221" spans="2:71">
      <c r="B2221" s="626" t="str">
        <f t="shared" si="1268"/>
        <v>VUSXX</v>
      </c>
      <c r="C2221" s="42">
        <f t="shared" si="1269"/>
        <v>24</v>
      </c>
      <c r="AA2221" s="49"/>
      <c r="AB2221" s="49"/>
      <c r="AC2221" s="49"/>
      <c r="AD2221" s="49"/>
      <c r="AE2221" s="49"/>
      <c r="AG2221" s="49"/>
      <c r="AM2221" s="49"/>
      <c r="AN2221" s="49"/>
      <c r="AO2221" s="49"/>
      <c r="AP2221" s="49"/>
      <c r="AQ2221" s="49"/>
      <c r="AS2221" s="49"/>
      <c r="AU2221" s="49"/>
      <c r="AV2221" s="49"/>
      <c r="AW2221" s="49"/>
      <c r="AX2221" s="49"/>
      <c r="AY2221" s="49"/>
      <c r="AZ2221" s="49"/>
      <c r="BA2221" s="49"/>
      <c r="BB2221" s="49"/>
      <c r="BC2221" s="49"/>
      <c r="BD2221" s="49"/>
      <c r="BE2221" s="49"/>
      <c r="BF2221" s="49"/>
      <c r="BG2221" s="49"/>
      <c r="BH2221" s="49"/>
      <c r="BI2221" s="49"/>
      <c r="BJ2221" s="49"/>
      <c r="BK2221" s="49"/>
      <c r="BL2221" s="49"/>
      <c r="BM2221" s="49"/>
      <c r="BN2221" s="49"/>
      <c r="BO2221" s="49"/>
      <c r="BP2221" s="49"/>
      <c r="BQ2221" s="49"/>
      <c r="BR2221" s="49"/>
      <c r="BS2221" s="49"/>
    </row>
    <row r="2222" spans="2:71">
      <c r="B2222" s="626" t="str">
        <f t="shared" si="1268"/>
        <v>VCIT</v>
      </c>
      <c r="C2222" s="42">
        <f t="shared" si="1269"/>
        <v>25</v>
      </c>
      <c r="AA2222" s="49"/>
      <c r="AB2222" s="49"/>
      <c r="AC2222" s="49"/>
      <c r="AD2222" s="49"/>
      <c r="AE2222" s="49"/>
      <c r="AG2222" s="49"/>
      <c r="AM2222" s="49"/>
      <c r="AN2222" s="49"/>
      <c r="AO2222" s="49"/>
      <c r="AP2222" s="49"/>
      <c r="AQ2222" s="49"/>
      <c r="AS2222" s="49"/>
      <c r="AU2222" s="49"/>
      <c r="AV2222" s="49"/>
      <c r="AW2222" s="49"/>
      <c r="AX2222" s="49"/>
      <c r="AY2222" s="49"/>
      <c r="AZ2222" s="49"/>
      <c r="BA2222" s="49"/>
      <c r="BB2222" s="49"/>
      <c r="BC2222" s="49"/>
      <c r="BD2222" s="49"/>
      <c r="BE2222" s="49"/>
      <c r="BF2222" s="49"/>
      <c r="BG2222" s="49"/>
      <c r="BH2222" s="49"/>
      <c r="BI2222" s="49"/>
      <c r="BJ2222" s="49"/>
      <c r="BK2222" s="49"/>
      <c r="BL2222" s="49"/>
      <c r="BM2222" s="49"/>
      <c r="BN2222" s="49"/>
      <c r="BO2222" s="49"/>
      <c r="BP2222" s="49"/>
      <c r="BQ2222" s="49"/>
      <c r="BR2222" s="49"/>
      <c r="BS2222" s="49"/>
    </row>
    <row r="2223" spans="2:71">
      <c r="B2223" s="626" t="str">
        <f t="shared" si="1268"/>
        <v>VWELX</v>
      </c>
      <c r="C2223" s="42">
        <f t="shared" si="1269"/>
        <v>26</v>
      </c>
      <c r="AA2223" s="49"/>
      <c r="AB2223" s="49"/>
      <c r="AC2223" s="49"/>
      <c r="AD2223" s="49"/>
      <c r="AE2223" s="49"/>
      <c r="AG2223" s="49"/>
      <c r="AM2223" s="49"/>
      <c r="AN2223" s="49"/>
      <c r="AO2223" s="49"/>
      <c r="AP2223" s="49"/>
      <c r="AQ2223" s="49"/>
      <c r="AS2223" s="49"/>
      <c r="AU2223" s="49"/>
      <c r="AV2223" s="49"/>
      <c r="AW2223" s="49"/>
      <c r="AX2223" s="49"/>
      <c r="AY2223" s="49"/>
      <c r="AZ2223" s="49"/>
      <c r="BA2223" s="49"/>
      <c r="BB2223" s="49"/>
      <c r="BC2223" s="49"/>
      <c r="BD2223" s="49"/>
      <c r="BE2223" s="49"/>
      <c r="BF2223" s="49"/>
      <c r="BG2223" s="49"/>
      <c r="BH2223" s="49"/>
      <c r="BI2223" s="49"/>
      <c r="BJ2223" s="49"/>
      <c r="BK2223" s="49"/>
      <c r="BL2223" s="49"/>
      <c r="BM2223" s="49"/>
      <c r="BN2223" s="49"/>
      <c r="BO2223" s="49"/>
      <c r="BP2223" s="49"/>
      <c r="BQ2223" s="49"/>
      <c r="BR2223" s="49"/>
      <c r="BS2223" s="49"/>
    </row>
    <row r="2224" spans="2:71">
      <c r="B2224" s="626" t="str">
        <f t="shared" si="1268"/>
        <v>VWINX</v>
      </c>
      <c r="C2224" s="42">
        <f t="shared" si="1269"/>
        <v>27</v>
      </c>
      <c r="AA2224" s="49"/>
      <c r="AB2224" s="49"/>
      <c r="AC2224" s="49"/>
      <c r="AD2224" s="49"/>
      <c r="AE2224" s="49"/>
      <c r="AG2224" s="49"/>
      <c r="AM2224" s="49"/>
      <c r="AN2224" s="49"/>
      <c r="AO2224" s="49"/>
      <c r="AP2224" s="49"/>
      <c r="AQ2224" s="49"/>
      <c r="AS2224" s="49"/>
      <c r="AU2224" s="49"/>
      <c r="AV2224" s="49"/>
      <c r="AW2224" s="49"/>
      <c r="AX2224" s="49"/>
      <c r="AY2224" s="49"/>
      <c r="AZ2224" s="49"/>
      <c r="BA2224" s="49"/>
      <c r="BB2224" s="49"/>
      <c r="BC2224" s="49"/>
      <c r="BD2224" s="49"/>
      <c r="BE2224" s="49"/>
      <c r="BF2224" s="49"/>
      <c r="BG2224" s="49"/>
      <c r="BH2224" s="49"/>
      <c r="BI2224" s="49"/>
      <c r="BJ2224" s="49"/>
      <c r="BK2224" s="49"/>
      <c r="BL2224" s="49"/>
      <c r="BM2224" s="49"/>
      <c r="BN2224" s="49"/>
      <c r="BO2224" s="49"/>
      <c r="BP2224" s="49"/>
      <c r="BQ2224" s="49"/>
      <c r="BR2224" s="49"/>
      <c r="BS2224" s="49"/>
    </row>
    <row r="2225" spans="2:71">
      <c r="B2225" s="626" t="str">
        <f t="shared" si="1268"/>
        <v>VWNDX</v>
      </c>
      <c r="C2225" s="42">
        <f t="shared" si="1269"/>
        <v>28</v>
      </c>
      <c r="AA2225" s="49"/>
      <c r="AB2225" s="49"/>
      <c r="AC2225" s="49"/>
      <c r="AD2225" s="49"/>
      <c r="AE2225" s="49"/>
      <c r="AG2225" s="49"/>
      <c r="AM2225" s="49"/>
      <c r="AN2225" s="49"/>
      <c r="AO2225" s="49"/>
      <c r="AP2225" s="49"/>
      <c r="AQ2225" s="49"/>
      <c r="AS2225" s="49"/>
      <c r="AU2225" s="49"/>
      <c r="AV2225" s="49"/>
      <c r="AW2225" s="49"/>
      <c r="AX2225" s="49"/>
      <c r="AY2225" s="49"/>
      <c r="AZ2225" s="49"/>
      <c r="BA2225" s="49"/>
      <c r="BB2225" s="49"/>
      <c r="BC2225" s="49"/>
      <c r="BD2225" s="49"/>
      <c r="BE2225" s="49"/>
      <c r="BF2225" s="49"/>
      <c r="BG2225" s="49"/>
      <c r="BH2225" s="49"/>
      <c r="BI2225" s="49"/>
      <c r="BJ2225" s="49"/>
      <c r="BK2225" s="49"/>
      <c r="BL2225" s="49"/>
      <c r="BM2225" s="49"/>
      <c r="BN2225" s="49"/>
      <c r="BO2225" s="49"/>
      <c r="BP2225" s="49"/>
      <c r="BQ2225" s="49"/>
      <c r="BR2225" s="49"/>
      <c r="BS2225" s="49"/>
    </row>
    <row r="2226" spans="2:71">
      <c r="B2226" s="626" t="str">
        <f t="shared" si="1268"/>
        <v>GSG</v>
      </c>
      <c r="C2226" s="42">
        <f t="shared" si="1269"/>
        <v>29</v>
      </c>
      <c r="AA2226" s="49"/>
      <c r="AB2226" s="49"/>
      <c r="AC2226" s="49"/>
      <c r="AD2226" s="49"/>
      <c r="AE2226" s="49"/>
      <c r="AG2226" s="49"/>
      <c r="AM2226" s="49"/>
      <c r="AN2226" s="49"/>
      <c r="AO2226" s="49"/>
      <c r="AP2226" s="49"/>
      <c r="AQ2226" s="49"/>
      <c r="AS2226" s="49"/>
      <c r="AU2226" s="49"/>
      <c r="AV2226" s="49"/>
      <c r="AW2226" s="49"/>
      <c r="AX2226" s="49"/>
      <c r="AY2226" s="49"/>
      <c r="AZ2226" s="49"/>
      <c r="BA2226" s="49"/>
      <c r="BB2226" s="49"/>
      <c r="BC2226" s="49"/>
      <c r="BD2226" s="49"/>
      <c r="BE2226" s="49"/>
      <c r="BF2226" s="49"/>
      <c r="BG2226" s="49"/>
      <c r="BH2226" s="49"/>
      <c r="BI2226" s="49"/>
      <c r="BJ2226" s="49"/>
      <c r="BK2226" s="49"/>
      <c r="BL2226" s="49"/>
      <c r="BM2226" s="49"/>
      <c r="BN2226" s="49"/>
      <c r="BO2226" s="49"/>
      <c r="BP2226" s="49"/>
      <c r="BQ2226" s="49"/>
      <c r="BR2226" s="49"/>
      <c r="BS2226" s="49"/>
    </row>
    <row r="2227" spans="2:71">
      <c r="B2227" s="626" t="str">
        <f t="shared" si="1268"/>
        <v>IAU</v>
      </c>
      <c r="C2227" s="42">
        <f t="shared" si="1269"/>
        <v>30</v>
      </c>
      <c r="AA2227" s="49"/>
      <c r="AB2227" s="49"/>
      <c r="AC2227" s="49"/>
      <c r="AD2227" s="49"/>
      <c r="AE2227" s="49"/>
      <c r="AG2227" s="49"/>
      <c r="AM2227" s="49"/>
      <c r="AN2227" s="49"/>
      <c r="AO2227" s="49"/>
      <c r="AP2227" s="49"/>
      <c r="AQ2227" s="49"/>
      <c r="AS2227" s="49"/>
      <c r="AU2227" s="49"/>
      <c r="AV2227" s="49"/>
      <c r="AW2227" s="49"/>
      <c r="AX2227" s="49"/>
      <c r="AY2227" s="49"/>
      <c r="AZ2227" s="49"/>
      <c r="BA2227" s="49"/>
      <c r="BB2227" s="49"/>
      <c r="BC2227" s="49"/>
      <c r="BD2227" s="49"/>
      <c r="BE2227" s="49"/>
      <c r="BF2227" s="49"/>
      <c r="BG2227" s="49"/>
      <c r="BH2227" s="49"/>
      <c r="BI2227" s="49"/>
      <c r="BJ2227" s="49"/>
      <c r="BK2227" s="49"/>
      <c r="BL2227" s="49"/>
      <c r="BM2227" s="49"/>
      <c r="BN2227" s="49"/>
      <c r="BO2227" s="49"/>
      <c r="BP2227" s="49"/>
      <c r="BQ2227" s="49"/>
      <c r="BR2227" s="49"/>
      <c r="BS2227" s="49"/>
    </row>
    <row r="2228" spans="2:71">
      <c r="B2228" s="626" t="str">
        <f t="shared" si="1268"/>
        <v>VGENX</v>
      </c>
      <c r="C2228" s="42">
        <f t="shared" si="1269"/>
        <v>31</v>
      </c>
      <c r="AA2228" s="49"/>
      <c r="AB2228" s="49"/>
      <c r="AC2228" s="49"/>
      <c r="AD2228" s="49"/>
      <c r="AE2228" s="49"/>
      <c r="AG2228" s="49"/>
      <c r="AM2228" s="49"/>
      <c r="AN2228" s="49"/>
      <c r="AO2228" s="49"/>
      <c r="AP2228" s="49"/>
      <c r="AQ2228" s="49"/>
      <c r="AS2228" s="49"/>
      <c r="AU2228" s="49"/>
      <c r="AV2228" s="49"/>
      <c r="AW2228" s="49"/>
      <c r="AX2228" s="49"/>
      <c r="AY2228" s="49"/>
      <c r="AZ2228" s="49"/>
      <c r="BA2228" s="49"/>
      <c r="BB2228" s="49"/>
      <c r="BC2228" s="49"/>
      <c r="BD2228" s="49"/>
      <c r="BE2228" s="49"/>
      <c r="BF2228" s="49"/>
      <c r="BG2228" s="49"/>
      <c r="BH2228" s="49"/>
      <c r="BI2228" s="49"/>
      <c r="BJ2228" s="49"/>
      <c r="BK2228" s="49"/>
      <c r="BL2228" s="49"/>
      <c r="BM2228" s="49"/>
      <c r="BN2228" s="49"/>
      <c r="BO2228" s="49"/>
      <c r="BP2228" s="49"/>
      <c r="BQ2228" s="49"/>
      <c r="BR2228" s="49"/>
      <c r="BS2228" s="49"/>
    </row>
    <row r="2229" spans="2:71">
      <c r="B2229" s="626" t="str">
        <f t="shared" si="1268"/>
        <v>VGHCX</v>
      </c>
      <c r="C2229" s="42">
        <f t="shared" si="1269"/>
        <v>32</v>
      </c>
      <c r="AA2229" s="49"/>
      <c r="AB2229" s="49"/>
      <c r="AC2229" s="49"/>
      <c r="AD2229" s="49"/>
      <c r="AE2229" s="49"/>
      <c r="AG2229" s="49"/>
      <c r="AM2229" s="49"/>
      <c r="AN2229" s="49"/>
      <c r="AO2229" s="49"/>
      <c r="AP2229" s="49"/>
      <c r="AQ2229" s="49"/>
      <c r="AS2229" s="49"/>
      <c r="AU2229" s="49"/>
      <c r="AV2229" s="49"/>
      <c r="AW2229" s="49"/>
      <c r="AX2229" s="49"/>
      <c r="AY2229" s="49"/>
      <c r="AZ2229" s="49"/>
      <c r="BA2229" s="49"/>
      <c r="BB2229" s="49"/>
      <c r="BC2229" s="49"/>
      <c r="BD2229" s="49"/>
      <c r="BE2229" s="49"/>
      <c r="BF2229" s="49"/>
      <c r="BG2229" s="49"/>
      <c r="BH2229" s="49"/>
      <c r="BI2229" s="49"/>
      <c r="BJ2229" s="49"/>
      <c r="BK2229" s="49"/>
      <c r="BL2229" s="49"/>
      <c r="BM2229" s="49"/>
      <c r="BN2229" s="49"/>
      <c r="BO2229" s="49"/>
      <c r="BP2229" s="49"/>
      <c r="BQ2229" s="49"/>
      <c r="BR2229" s="49"/>
      <c r="BS2229" s="49"/>
    </row>
    <row r="2230" spans="2:71">
      <c r="B2230" s="626" t="str">
        <f t="shared" si="1268"/>
        <v>VGPMX</v>
      </c>
      <c r="C2230" s="42">
        <f t="shared" si="1269"/>
        <v>33</v>
      </c>
      <c r="AA2230" s="49"/>
      <c r="AB2230" s="49"/>
      <c r="AC2230" s="49"/>
      <c r="AD2230" s="49"/>
      <c r="AE2230" s="49"/>
      <c r="AG2230" s="49"/>
      <c r="AM2230" s="49"/>
      <c r="AN2230" s="49"/>
      <c r="AO2230" s="49"/>
      <c r="AP2230" s="49"/>
      <c r="AQ2230" s="49"/>
      <c r="AS2230" s="49"/>
      <c r="AU2230" s="49"/>
      <c r="AV2230" s="49"/>
      <c r="AW2230" s="49"/>
      <c r="AX2230" s="49"/>
      <c r="AY2230" s="49"/>
      <c r="AZ2230" s="49"/>
      <c r="BA2230" s="49"/>
      <c r="BB2230" s="49"/>
      <c r="BC2230" s="49"/>
      <c r="BD2230" s="49"/>
      <c r="BE2230" s="49"/>
      <c r="BF2230" s="49"/>
      <c r="BG2230" s="49"/>
      <c r="BH2230" s="49"/>
      <c r="BI2230" s="49"/>
      <c r="BJ2230" s="49"/>
      <c r="BK2230" s="49"/>
      <c r="BL2230" s="49"/>
      <c r="BM2230" s="49"/>
      <c r="BN2230" s="49"/>
      <c r="BO2230" s="49"/>
      <c r="BP2230" s="49"/>
      <c r="BQ2230" s="49"/>
      <c r="BR2230" s="49"/>
      <c r="BS2230" s="49"/>
    </row>
    <row r="2231" spans="2:71">
      <c r="B2231" s="626" t="str">
        <f t="shared" si="1268"/>
        <v>VWNFX</v>
      </c>
      <c r="C2231" s="42">
        <f t="shared" si="1269"/>
        <v>34</v>
      </c>
      <c r="AA2231" s="49"/>
      <c r="AB2231" s="49"/>
      <c r="AC2231" s="49"/>
      <c r="AD2231" s="49"/>
      <c r="AE2231" s="49"/>
      <c r="AG2231" s="49"/>
      <c r="AM2231" s="49"/>
      <c r="AN2231" s="49"/>
      <c r="AO2231" s="49"/>
      <c r="AP2231" s="49"/>
      <c r="AQ2231" s="49"/>
      <c r="AS2231" s="49"/>
      <c r="AU2231" s="49"/>
      <c r="AV2231" s="49"/>
      <c r="AW2231" s="49"/>
      <c r="AX2231" s="49"/>
      <c r="AY2231" s="49"/>
      <c r="AZ2231" s="49"/>
      <c r="BA2231" s="49"/>
      <c r="BB2231" s="49"/>
      <c r="BC2231" s="49"/>
      <c r="BD2231" s="49"/>
      <c r="BE2231" s="49"/>
      <c r="BF2231" s="49"/>
      <c r="BG2231" s="49"/>
      <c r="BH2231" s="49"/>
      <c r="BI2231" s="49"/>
      <c r="BJ2231" s="49"/>
      <c r="BK2231" s="49"/>
      <c r="BL2231" s="49"/>
      <c r="BM2231" s="49"/>
      <c r="BN2231" s="49"/>
      <c r="BO2231" s="49"/>
      <c r="BP2231" s="49"/>
      <c r="BQ2231" s="49"/>
      <c r="BR2231" s="49"/>
      <c r="BS2231" s="49"/>
    </row>
    <row r="2232" spans="2:71">
      <c r="B2232" s="626" t="str">
        <f t="shared" si="1268"/>
        <v>VWSTX</v>
      </c>
      <c r="C2232" s="42">
        <f t="shared" si="1269"/>
        <v>35</v>
      </c>
      <c r="AA2232" s="49"/>
      <c r="AB2232" s="49"/>
      <c r="AC2232" s="49"/>
      <c r="AD2232" s="49"/>
      <c r="AE2232" s="49"/>
      <c r="AG2232" s="49"/>
      <c r="AM2232" s="49"/>
      <c r="AN2232" s="49"/>
      <c r="AO2232" s="49"/>
      <c r="AP2232" s="49"/>
      <c r="AQ2232" s="49"/>
      <c r="AS2232" s="49"/>
      <c r="AU2232" s="49"/>
      <c r="AV2232" s="49"/>
      <c r="AW2232" s="49"/>
      <c r="AX2232" s="49"/>
      <c r="AY2232" s="49"/>
      <c r="AZ2232" s="49"/>
      <c r="BA2232" s="49"/>
      <c r="BB2232" s="49"/>
      <c r="BC2232" s="49"/>
      <c r="BD2232" s="49"/>
      <c r="BE2232" s="49"/>
      <c r="BF2232" s="49"/>
      <c r="BG2232" s="49"/>
      <c r="BH2232" s="49"/>
      <c r="BI2232" s="49"/>
      <c r="BJ2232" s="49"/>
      <c r="BK2232" s="49"/>
      <c r="BL2232" s="49"/>
      <c r="BM2232" s="49"/>
      <c r="BN2232" s="49"/>
      <c r="BO2232" s="49"/>
      <c r="BP2232" s="49"/>
      <c r="BQ2232" s="49"/>
      <c r="BR2232" s="49"/>
      <c r="BS2232" s="49"/>
    </row>
    <row r="2233" spans="2:71">
      <c r="B2233" s="626" t="str">
        <f t="shared" si="1268"/>
        <v>VWITX</v>
      </c>
      <c r="C2233" s="42">
        <f t="shared" si="1269"/>
        <v>36</v>
      </c>
      <c r="AA2233" s="49"/>
      <c r="AB2233" s="49"/>
      <c r="AC2233" s="49"/>
      <c r="AD2233" s="49"/>
      <c r="AE2233" s="49"/>
      <c r="AG2233" s="49"/>
      <c r="AM2233" s="49"/>
      <c r="AN2233" s="49"/>
      <c r="AO2233" s="49"/>
      <c r="AP2233" s="49"/>
      <c r="AQ2233" s="49"/>
      <c r="AS2233" s="49"/>
      <c r="AU2233" s="49"/>
      <c r="AV2233" s="49"/>
      <c r="AW2233" s="49"/>
      <c r="AX2233" s="49"/>
      <c r="AY2233" s="49"/>
      <c r="AZ2233" s="49"/>
      <c r="BA2233" s="49"/>
      <c r="BB2233" s="49"/>
      <c r="BC2233" s="49"/>
      <c r="BD2233" s="49"/>
      <c r="BE2233" s="49"/>
      <c r="BF2233" s="49"/>
      <c r="BG2233" s="49"/>
      <c r="BH2233" s="49"/>
      <c r="BI2233" s="49"/>
      <c r="BJ2233" s="49"/>
      <c r="BK2233" s="49"/>
      <c r="BL2233" s="49"/>
      <c r="BM2233" s="49"/>
      <c r="BN2233" s="49"/>
      <c r="BO2233" s="49"/>
      <c r="BP2233" s="49"/>
      <c r="BQ2233" s="49"/>
      <c r="BR2233" s="49"/>
      <c r="BS2233" s="49"/>
    </row>
    <row r="2234" spans="2:71">
      <c r="B2234" s="626" t="str">
        <f t="shared" si="1268"/>
        <v>VWLTX</v>
      </c>
      <c r="C2234" s="42">
        <f t="shared" si="1269"/>
        <v>37</v>
      </c>
      <c r="AA2234" s="49"/>
      <c r="AB2234" s="49"/>
      <c r="AC2234" s="49"/>
      <c r="AD2234" s="49"/>
      <c r="AE2234" s="49"/>
      <c r="AG2234" s="49"/>
      <c r="AM2234" s="49"/>
      <c r="AN2234" s="49"/>
      <c r="AO2234" s="49"/>
      <c r="AP2234" s="49"/>
      <c r="AQ2234" s="49"/>
      <c r="AS2234" s="49"/>
      <c r="AU2234" s="49"/>
      <c r="AV2234" s="49"/>
      <c r="AW2234" s="49"/>
      <c r="AX2234" s="49"/>
      <c r="AY2234" s="49"/>
      <c r="AZ2234" s="49"/>
      <c r="BA2234" s="49"/>
      <c r="BB2234" s="49"/>
      <c r="BC2234" s="49"/>
      <c r="BD2234" s="49"/>
      <c r="BE2234" s="49"/>
      <c r="BF2234" s="49"/>
      <c r="BG2234" s="49"/>
      <c r="BH2234" s="49"/>
      <c r="BI2234" s="49"/>
      <c r="BJ2234" s="49"/>
      <c r="BK2234" s="49"/>
      <c r="BL2234" s="49"/>
      <c r="BM2234" s="49"/>
      <c r="BN2234" s="49"/>
      <c r="BO2234" s="49"/>
      <c r="BP2234" s="49"/>
      <c r="BQ2234" s="49"/>
      <c r="BR2234" s="49"/>
      <c r="BS2234" s="49"/>
    </row>
    <row r="2235" spans="2:71">
      <c r="B2235" s="626" t="str">
        <f t="shared" si="1268"/>
        <v>VFSTX</v>
      </c>
      <c r="C2235" s="42">
        <f t="shared" si="1269"/>
        <v>38</v>
      </c>
      <c r="AA2235" s="49"/>
      <c r="AB2235" s="49"/>
      <c r="AC2235" s="49"/>
      <c r="AD2235" s="49"/>
      <c r="AE2235" s="49"/>
      <c r="AG2235" s="49"/>
      <c r="AM2235" s="49"/>
      <c r="AN2235" s="49"/>
      <c r="AO2235" s="49"/>
      <c r="AP2235" s="49"/>
      <c r="AQ2235" s="49"/>
      <c r="AS2235" s="49"/>
      <c r="AU2235" s="49"/>
      <c r="AV2235" s="49"/>
      <c r="AW2235" s="49"/>
      <c r="AX2235" s="49"/>
      <c r="AY2235" s="49"/>
      <c r="AZ2235" s="49"/>
      <c r="BA2235" s="49"/>
      <c r="BB2235" s="49"/>
      <c r="BC2235" s="49"/>
      <c r="BD2235" s="49"/>
      <c r="BE2235" s="49"/>
      <c r="BF2235" s="49"/>
      <c r="BG2235" s="49"/>
      <c r="BH2235" s="49"/>
      <c r="BI2235" s="49"/>
      <c r="BJ2235" s="49"/>
      <c r="BK2235" s="49"/>
      <c r="BL2235" s="49"/>
      <c r="BM2235" s="49"/>
      <c r="BN2235" s="49"/>
      <c r="BO2235" s="49"/>
      <c r="BP2235" s="49"/>
      <c r="BQ2235" s="49"/>
      <c r="BR2235" s="49"/>
      <c r="BS2235" s="49"/>
    </row>
    <row r="2236" spans="2:71">
      <c r="B2236" s="626" t="str">
        <f t="shared" si="1268"/>
        <v>VWEHX</v>
      </c>
      <c r="C2236" s="42">
        <f t="shared" si="1269"/>
        <v>39</v>
      </c>
      <c r="AA2236" s="49"/>
      <c r="AB2236" s="49"/>
      <c r="AC2236" s="49"/>
      <c r="AD2236" s="49"/>
      <c r="AE2236" s="49"/>
      <c r="AG2236" s="49"/>
      <c r="AM2236" s="49"/>
      <c r="AN2236" s="49"/>
      <c r="AO2236" s="49"/>
      <c r="AP2236" s="49"/>
      <c r="AQ2236" s="49"/>
      <c r="AS2236" s="49"/>
      <c r="AU2236" s="49"/>
      <c r="AV2236" s="49"/>
      <c r="AW2236" s="49"/>
      <c r="AX2236" s="49"/>
      <c r="AY2236" s="49"/>
      <c r="AZ2236" s="49"/>
      <c r="BA2236" s="49"/>
      <c r="BB2236" s="49"/>
      <c r="BC2236" s="49"/>
      <c r="BD2236" s="49"/>
      <c r="BE2236" s="49"/>
      <c r="BF2236" s="49"/>
      <c r="BG2236" s="49"/>
      <c r="BH2236" s="49"/>
      <c r="BI2236" s="49"/>
      <c r="BJ2236" s="49"/>
      <c r="BK2236" s="49"/>
      <c r="BL2236" s="49"/>
      <c r="BM2236" s="49"/>
      <c r="BN2236" s="49"/>
      <c r="BO2236" s="49"/>
      <c r="BP2236" s="49"/>
      <c r="BQ2236" s="49"/>
      <c r="BR2236" s="49"/>
      <c r="BS2236" s="49"/>
    </row>
    <row r="2237" spans="2:71">
      <c r="B2237" s="626" t="str">
        <f t="shared" si="1268"/>
        <v>VIPSX</v>
      </c>
      <c r="C2237" s="42">
        <f t="shared" si="1269"/>
        <v>40</v>
      </c>
      <c r="AA2237" s="49"/>
      <c r="AB2237" s="49"/>
      <c r="AC2237" s="49"/>
      <c r="AD2237" s="49"/>
      <c r="AE2237" s="49"/>
      <c r="AG2237" s="49"/>
      <c r="AM2237" s="49"/>
      <c r="AN2237" s="49"/>
      <c r="AO2237" s="49"/>
      <c r="AP2237" s="49"/>
      <c r="AQ2237" s="49"/>
      <c r="AS2237" s="49"/>
      <c r="AU2237" s="49"/>
      <c r="AV2237" s="49"/>
      <c r="AW2237" s="49"/>
      <c r="AX2237" s="49"/>
      <c r="AY2237" s="49"/>
      <c r="AZ2237" s="49"/>
      <c r="BA2237" s="49"/>
      <c r="BB2237" s="49"/>
      <c r="BC2237" s="49"/>
      <c r="BD2237" s="49"/>
      <c r="BE2237" s="49"/>
      <c r="BF2237" s="49"/>
      <c r="BG2237" s="49"/>
      <c r="BH2237" s="49"/>
      <c r="BI2237" s="49"/>
      <c r="BJ2237" s="49"/>
      <c r="BK2237" s="49"/>
      <c r="BL2237" s="49"/>
      <c r="BM2237" s="49"/>
      <c r="BN2237" s="49"/>
      <c r="BO2237" s="49"/>
      <c r="BP2237" s="49"/>
      <c r="BQ2237" s="49"/>
      <c r="BR2237" s="49"/>
      <c r="BS2237" s="49"/>
    </row>
    <row r="2238" spans="2:71">
      <c r="B2238" s="626" t="str">
        <f t="shared" si="1268"/>
        <v>PGBDX</v>
      </c>
      <c r="C2238" s="42">
        <f t="shared" si="1269"/>
        <v>41</v>
      </c>
      <c r="AA2238" s="49"/>
      <c r="AB2238" s="49"/>
      <c r="AC2238" s="49"/>
      <c r="AD2238" s="49"/>
      <c r="AE2238" s="49"/>
      <c r="AG2238" s="49"/>
      <c r="AM2238" s="49"/>
      <c r="AN2238" s="49"/>
      <c r="AO2238" s="49"/>
      <c r="AP2238" s="49"/>
      <c r="AQ2238" s="49"/>
      <c r="AS2238" s="49"/>
      <c r="AU2238" s="49"/>
      <c r="AV2238" s="49"/>
      <c r="AW2238" s="49"/>
      <c r="AX2238" s="49"/>
      <c r="AY2238" s="49"/>
      <c r="AZ2238" s="49"/>
      <c r="BA2238" s="49"/>
      <c r="BB2238" s="49"/>
      <c r="BC2238" s="49"/>
      <c r="BD2238" s="49"/>
      <c r="BE2238" s="49"/>
      <c r="BF2238" s="49"/>
      <c r="BG2238" s="49"/>
      <c r="BH2238" s="49"/>
      <c r="BI2238" s="49"/>
      <c r="BJ2238" s="49"/>
      <c r="BK2238" s="49"/>
      <c r="BL2238" s="49"/>
      <c r="BM2238" s="49"/>
      <c r="BN2238" s="49"/>
      <c r="BO2238" s="49"/>
      <c r="BP2238" s="49"/>
      <c r="BQ2238" s="49"/>
      <c r="BR2238" s="49"/>
      <c r="BS2238" s="49"/>
    </row>
    <row r="2239" spans="2:71">
      <c r="B2239" s="626" t="str">
        <f t="shared" si="1268"/>
        <v>VTIBX</v>
      </c>
      <c r="C2239" s="42">
        <f t="shared" si="1269"/>
        <v>42</v>
      </c>
      <c r="AA2239" s="49"/>
      <c r="AB2239" s="49"/>
      <c r="AC2239" s="49"/>
      <c r="AD2239" s="49"/>
      <c r="AE2239" s="49"/>
      <c r="AG2239" s="49"/>
      <c r="AM2239" s="49"/>
      <c r="AN2239" s="49"/>
      <c r="AO2239" s="49"/>
      <c r="AP2239" s="49"/>
      <c r="AQ2239" s="49"/>
      <c r="AS2239" s="49"/>
      <c r="AU2239" s="49"/>
      <c r="AV2239" s="49"/>
      <c r="AW2239" s="49"/>
      <c r="AX2239" s="49"/>
      <c r="AY2239" s="49"/>
      <c r="AZ2239" s="49"/>
      <c r="BA2239" s="49"/>
      <c r="BB2239" s="49"/>
      <c r="BC2239" s="49"/>
      <c r="BD2239" s="49"/>
      <c r="BE2239" s="49"/>
      <c r="BF2239" s="49"/>
      <c r="BG2239" s="49"/>
      <c r="BH2239" s="49"/>
      <c r="BI2239" s="49"/>
      <c r="BJ2239" s="49"/>
      <c r="BK2239" s="49"/>
      <c r="BL2239" s="49"/>
      <c r="BM2239" s="49"/>
      <c r="BN2239" s="49"/>
      <c r="BO2239" s="49"/>
      <c r="BP2239" s="49"/>
      <c r="BQ2239" s="49"/>
      <c r="BR2239" s="49"/>
      <c r="BS2239" s="49"/>
    </row>
    <row r="2240" spans="2:71">
      <c r="B2240" s="626" t="str">
        <f t="shared" si="1268"/>
        <v>VEXMX</v>
      </c>
      <c r="C2240" s="42">
        <f t="shared" si="1269"/>
        <v>43</v>
      </c>
      <c r="AA2240" s="49"/>
      <c r="AB2240" s="49"/>
      <c r="AC2240" s="49"/>
      <c r="AD2240" s="49"/>
      <c r="AE2240" s="49"/>
      <c r="AG2240" s="49"/>
      <c r="AM2240" s="49"/>
      <c r="AN2240" s="49"/>
      <c r="AO2240" s="49"/>
      <c r="AP2240" s="49"/>
      <c r="AQ2240" s="49"/>
      <c r="AS2240" s="49"/>
      <c r="AU2240" s="49"/>
      <c r="AV2240" s="49"/>
      <c r="AW2240" s="49"/>
      <c r="AX2240" s="49"/>
      <c r="AY2240" s="49"/>
      <c r="AZ2240" s="49"/>
      <c r="BA2240" s="49"/>
      <c r="BB2240" s="49"/>
      <c r="BC2240" s="49"/>
      <c r="BD2240" s="49"/>
      <c r="BE2240" s="49"/>
      <c r="BF2240" s="49"/>
      <c r="BG2240" s="49"/>
      <c r="BH2240" s="49"/>
      <c r="BI2240" s="49"/>
      <c r="BJ2240" s="49"/>
      <c r="BK2240" s="49"/>
      <c r="BL2240" s="49"/>
      <c r="BM2240" s="49"/>
      <c r="BN2240" s="49"/>
      <c r="BO2240" s="49"/>
      <c r="BP2240" s="49"/>
      <c r="BQ2240" s="49"/>
      <c r="BR2240" s="49"/>
      <c r="BS2240" s="49"/>
    </row>
    <row r="2241" spans="2:71">
      <c r="B2241" s="626" t="str">
        <f t="shared" si="1268"/>
        <v>MTUM</v>
      </c>
      <c r="C2241" s="42">
        <f t="shared" si="1269"/>
        <v>44</v>
      </c>
      <c r="AA2241" s="49"/>
      <c r="AB2241" s="49"/>
      <c r="AC2241" s="49"/>
      <c r="AD2241" s="49"/>
      <c r="AE2241" s="49"/>
      <c r="AG2241" s="49"/>
      <c r="AM2241" s="49"/>
      <c r="AN2241" s="49"/>
      <c r="AO2241" s="49"/>
      <c r="AP2241" s="49"/>
      <c r="AQ2241" s="49"/>
      <c r="AS2241" s="49"/>
      <c r="AU2241" s="49"/>
      <c r="AV2241" s="49"/>
      <c r="AW2241" s="49"/>
      <c r="AX2241" s="49"/>
      <c r="AY2241" s="49"/>
      <c r="AZ2241" s="49"/>
      <c r="BA2241" s="49"/>
      <c r="BB2241" s="49"/>
      <c r="BC2241" s="49"/>
      <c r="BD2241" s="49"/>
      <c r="BE2241" s="49"/>
      <c r="BF2241" s="49"/>
      <c r="BG2241" s="49"/>
      <c r="BH2241" s="49"/>
      <c r="BI2241" s="49"/>
      <c r="BJ2241" s="49"/>
      <c r="BK2241" s="49"/>
      <c r="BL2241" s="49"/>
      <c r="BM2241" s="49"/>
      <c r="BN2241" s="49"/>
      <c r="BO2241" s="49"/>
      <c r="BP2241" s="49"/>
      <c r="BQ2241" s="49"/>
      <c r="BR2241" s="49"/>
      <c r="BS2241" s="49"/>
    </row>
    <row r="2242" spans="2:71">
      <c r="B2242" s="626" t="str">
        <f t="shared" si="1268"/>
        <v/>
      </c>
      <c r="C2242" s="42">
        <f t="shared" si="1269"/>
        <v>45</v>
      </c>
      <c r="AA2242" s="49"/>
      <c r="AB2242" s="49"/>
      <c r="AC2242" s="49"/>
      <c r="AD2242" s="49"/>
      <c r="AE2242" s="49"/>
      <c r="AG2242" s="49"/>
      <c r="AM2242" s="49"/>
      <c r="AN2242" s="49"/>
      <c r="AO2242" s="49"/>
      <c r="AP2242" s="49"/>
      <c r="AQ2242" s="49"/>
      <c r="AS2242" s="49"/>
      <c r="AU2242" s="49"/>
      <c r="AV2242" s="49"/>
      <c r="AW2242" s="49"/>
      <c r="AX2242" s="49"/>
      <c r="AY2242" s="49"/>
      <c r="AZ2242" s="49"/>
      <c r="BA2242" s="49"/>
      <c r="BB2242" s="49"/>
      <c r="BC2242" s="49"/>
      <c r="BD2242" s="49"/>
      <c r="BE2242" s="49"/>
      <c r="BF2242" s="49"/>
      <c r="BG2242" s="49"/>
      <c r="BH2242" s="49"/>
      <c r="BI2242" s="49"/>
      <c r="BJ2242" s="49"/>
      <c r="BK2242" s="49"/>
      <c r="BL2242" s="49"/>
      <c r="BM2242" s="49"/>
      <c r="BN2242" s="49"/>
      <c r="BO2242" s="49"/>
      <c r="BP2242" s="49"/>
      <c r="BQ2242" s="49"/>
      <c r="BR2242" s="49"/>
      <c r="BS2242" s="49"/>
    </row>
    <row r="2243" spans="2:71">
      <c r="B2243" s="626" t="str">
        <f t="shared" si="1268"/>
        <v/>
      </c>
      <c r="C2243" s="42">
        <f t="shared" si="1269"/>
        <v>46</v>
      </c>
      <c r="AA2243" s="49"/>
      <c r="AB2243" s="49"/>
      <c r="AC2243" s="49"/>
      <c r="AD2243" s="49"/>
      <c r="AE2243" s="49"/>
      <c r="AG2243" s="49"/>
      <c r="AM2243" s="49"/>
      <c r="AN2243" s="49"/>
      <c r="AO2243" s="49"/>
      <c r="AP2243" s="49"/>
      <c r="AQ2243" s="49"/>
      <c r="AS2243" s="49"/>
      <c r="AU2243" s="49"/>
      <c r="AV2243" s="49"/>
      <c r="AW2243" s="49"/>
      <c r="AX2243" s="49"/>
      <c r="AY2243" s="49"/>
      <c r="AZ2243" s="49"/>
      <c r="BA2243" s="49"/>
      <c r="BB2243" s="49"/>
      <c r="BC2243" s="49"/>
      <c r="BD2243" s="49"/>
      <c r="BE2243" s="49"/>
      <c r="BF2243" s="49"/>
      <c r="BG2243" s="49"/>
      <c r="BH2243" s="49"/>
      <c r="BI2243" s="49"/>
      <c r="BJ2243" s="49"/>
      <c r="BK2243" s="49"/>
      <c r="BL2243" s="49"/>
      <c r="BM2243" s="49"/>
      <c r="BN2243" s="49"/>
      <c r="BO2243" s="49"/>
      <c r="BP2243" s="49"/>
      <c r="BQ2243" s="49"/>
      <c r="BR2243" s="49"/>
      <c r="BS2243" s="49"/>
    </row>
    <row r="2244" spans="2:71">
      <c r="B2244" s="626" t="str">
        <f t="shared" si="1268"/>
        <v/>
      </c>
      <c r="C2244" s="42">
        <f t="shared" si="1269"/>
        <v>47</v>
      </c>
      <c r="AA2244" s="49"/>
      <c r="AB2244" s="49"/>
      <c r="AC2244" s="49"/>
      <c r="AD2244" s="49"/>
      <c r="AE2244" s="49"/>
      <c r="AG2244" s="49"/>
      <c r="AM2244" s="49"/>
      <c r="AN2244" s="49"/>
      <c r="AO2244" s="49"/>
      <c r="AP2244" s="49"/>
      <c r="AQ2244" s="49"/>
      <c r="AS2244" s="49"/>
      <c r="AU2244" s="49"/>
      <c r="AV2244" s="49"/>
      <c r="AW2244" s="49"/>
      <c r="AX2244" s="49"/>
      <c r="AY2244" s="49"/>
      <c r="AZ2244" s="49"/>
      <c r="BA2244" s="49"/>
      <c r="BB2244" s="49"/>
      <c r="BC2244" s="49"/>
      <c r="BD2244" s="49"/>
      <c r="BE2244" s="49"/>
      <c r="BF2244" s="49"/>
      <c r="BG2244" s="49"/>
      <c r="BH2244" s="49"/>
      <c r="BI2244" s="49"/>
      <c r="BJ2244" s="49"/>
      <c r="BK2244" s="49"/>
      <c r="BL2244" s="49"/>
      <c r="BM2244" s="49"/>
      <c r="BN2244" s="49"/>
      <c r="BO2244" s="49"/>
      <c r="BP2244" s="49"/>
      <c r="BQ2244" s="49"/>
      <c r="BR2244" s="49"/>
      <c r="BS2244" s="49"/>
    </row>
    <row r="2245" spans="2:71">
      <c r="B2245" s="626" t="str">
        <f t="shared" si="1268"/>
        <v/>
      </c>
      <c r="C2245" s="42">
        <f t="shared" si="1269"/>
        <v>48</v>
      </c>
      <c r="AA2245" s="49"/>
      <c r="AB2245" s="49"/>
      <c r="AC2245" s="49"/>
      <c r="AD2245" s="49"/>
      <c r="AE2245" s="49"/>
      <c r="AG2245" s="49"/>
      <c r="AM2245" s="49"/>
      <c r="AN2245" s="49"/>
      <c r="AO2245" s="49"/>
      <c r="AP2245" s="49"/>
      <c r="AQ2245" s="49"/>
      <c r="AS2245" s="49"/>
      <c r="AU2245" s="49"/>
      <c r="AV2245" s="49"/>
      <c r="AW2245" s="49"/>
      <c r="AX2245" s="49"/>
      <c r="AY2245" s="49"/>
      <c r="AZ2245" s="49"/>
      <c r="BA2245" s="49"/>
      <c r="BB2245" s="49"/>
      <c r="BC2245" s="49"/>
      <c r="BD2245" s="49"/>
      <c r="BE2245" s="49"/>
      <c r="BF2245" s="49"/>
      <c r="BG2245" s="49"/>
      <c r="BH2245" s="49"/>
      <c r="BI2245" s="49"/>
      <c r="BJ2245" s="49"/>
      <c r="BK2245" s="49"/>
      <c r="BL2245" s="49"/>
      <c r="BM2245" s="49"/>
      <c r="BN2245" s="49"/>
      <c r="BO2245" s="49"/>
      <c r="BP2245" s="49"/>
      <c r="BQ2245" s="49"/>
      <c r="BR2245" s="49"/>
      <c r="BS2245" s="49"/>
    </row>
    <row r="2246" spans="2:71">
      <c r="B2246" s="626" t="str">
        <f t="shared" si="1268"/>
        <v/>
      </c>
      <c r="C2246" s="42">
        <f t="shared" si="1269"/>
        <v>49</v>
      </c>
      <c r="AA2246" s="49"/>
      <c r="AB2246" s="49"/>
      <c r="AC2246" s="49"/>
      <c r="AD2246" s="49"/>
      <c r="AE2246" s="49"/>
      <c r="AG2246" s="49"/>
      <c r="AM2246" s="49"/>
      <c r="AN2246" s="49"/>
      <c r="AO2246" s="49"/>
      <c r="AP2246" s="49"/>
      <c r="AQ2246" s="49"/>
      <c r="AS2246" s="49"/>
      <c r="AU2246" s="49"/>
      <c r="AV2246" s="49"/>
      <c r="AW2246" s="49"/>
      <c r="AX2246" s="49"/>
      <c r="AY2246" s="49"/>
      <c r="AZ2246" s="49"/>
      <c r="BA2246" s="49"/>
      <c r="BB2246" s="49"/>
      <c r="BC2246" s="49"/>
      <c r="BD2246" s="49"/>
      <c r="BE2246" s="49"/>
      <c r="BF2246" s="49"/>
      <c r="BG2246" s="49"/>
      <c r="BH2246" s="49"/>
      <c r="BI2246" s="49"/>
      <c r="BJ2246" s="49"/>
      <c r="BK2246" s="49"/>
      <c r="BL2246" s="49"/>
      <c r="BM2246" s="49"/>
      <c r="BN2246" s="49"/>
      <c r="BO2246" s="49"/>
      <c r="BP2246" s="49"/>
      <c r="BQ2246" s="49"/>
      <c r="BR2246" s="49"/>
      <c r="BS2246" s="49"/>
    </row>
    <row r="2247" spans="2:71">
      <c r="B2247" s="626" t="str">
        <f t="shared" si="1268"/>
        <v/>
      </c>
      <c r="C2247" s="42">
        <f t="shared" si="1269"/>
        <v>50</v>
      </c>
      <c r="AA2247" s="49"/>
      <c r="AB2247" s="49"/>
      <c r="AC2247" s="49"/>
      <c r="AD2247" s="49"/>
      <c r="AE2247" s="49"/>
      <c r="AG2247" s="49"/>
      <c r="AM2247" s="49"/>
      <c r="AN2247" s="49"/>
      <c r="AO2247" s="49"/>
      <c r="AP2247" s="49"/>
      <c r="AQ2247" s="49"/>
      <c r="AS2247" s="49"/>
      <c r="AU2247" s="49"/>
      <c r="AV2247" s="49"/>
      <c r="AW2247" s="49"/>
      <c r="AX2247" s="49"/>
      <c r="AY2247" s="49"/>
      <c r="AZ2247" s="49"/>
      <c r="BA2247" s="49"/>
      <c r="BB2247" s="49"/>
      <c r="BC2247" s="49"/>
      <c r="BD2247" s="49"/>
      <c r="BE2247" s="49"/>
      <c r="BF2247" s="49"/>
      <c r="BG2247" s="49"/>
      <c r="BH2247" s="49"/>
      <c r="BI2247" s="49"/>
      <c r="BJ2247" s="49"/>
      <c r="BK2247" s="49"/>
      <c r="BL2247" s="49"/>
      <c r="BM2247" s="49"/>
      <c r="BN2247" s="49"/>
      <c r="BO2247" s="49"/>
      <c r="BP2247" s="49"/>
      <c r="BQ2247" s="49"/>
      <c r="BR2247" s="49"/>
      <c r="BS2247" s="49"/>
    </row>
    <row r="2248" spans="2:71">
      <c r="B2248" s="626" t="str">
        <f t="shared" si="1268"/>
        <v/>
      </c>
      <c r="C2248" s="42">
        <f t="shared" si="1269"/>
        <v>51</v>
      </c>
      <c r="AA2248" s="49"/>
      <c r="AB2248" s="49"/>
      <c r="AC2248" s="49"/>
      <c r="AD2248" s="49"/>
      <c r="AE2248" s="49"/>
      <c r="AG2248" s="49"/>
      <c r="AM2248" s="49"/>
      <c r="AN2248" s="49"/>
      <c r="AO2248" s="49"/>
      <c r="AP2248" s="49"/>
      <c r="AQ2248" s="49"/>
      <c r="AS2248" s="49"/>
      <c r="AU2248" s="49"/>
      <c r="AV2248" s="49"/>
      <c r="AW2248" s="49"/>
      <c r="AX2248" s="49"/>
      <c r="AY2248" s="49"/>
      <c r="AZ2248" s="49"/>
      <c r="BA2248" s="49"/>
      <c r="BB2248" s="49"/>
      <c r="BC2248" s="49"/>
      <c r="BD2248" s="49"/>
      <c r="BE2248" s="49"/>
      <c r="BF2248" s="49"/>
      <c r="BG2248" s="49"/>
      <c r="BH2248" s="49"/>
      <c r="BI2248" s="49"/>
      <c r="BJ2248" s="49"/>
      <c r="BK2248" s="49"/>
      <c r="BL2248" s="49"/>
      <c r="BM2248" s="49"/>
      <c r="BN2248" s="49"/>
      <c r="BO2248" s="49"/>
      <c r="BP2248" s="49"/>
      <c r="BQ2248" s="49"/>
      <c r="BR2248" s="49"/>
      <c r="BS2248" s="49"/>
    </row>
    <row r="2249" spans="2:71">
      <c r="B2249" s="626" t="str">
        <f t="shared" si="1268"/>
        <v/>
      </c>
      <c r="C2249" s="42">
        <f t="shared" si="1269"/>
        <v>52</v>
      </c>
      <c r="AA2249" s="49"/>
      <c r="AB2249" s="49"/>
      <c r="AC2249" s="49"/>
      <c r="AD2249" s="49"/>
      <c r="AE2249" s="49"/>
      <c r="AG2249" s="49"/>
      <c r="AM2249" s="49"/>
      <c r="AN2249" s="49"/>
      <c r="AO2249" s="49"/>
      <c r="AP2249" s="49"/>
      <c r="AQ2249" s="49"/>
      <c r="AS2249" s="49"/>
      <c r="AU2249" s="49"/>
      <c r="AV2249" s="49"/>
      <c r="AW2249" s="49"/>
      <c r="AX2249" s="49"/>
      <c r="AY2249" s="49"/>
      <c r="AZ2249" s="49"/>
      <c r="BA2249" s="49"/>
      <c r="BB2249" s="49"/>
      <c r="BC2249" s="49"/>
      <c r="BD2249" s="49"/>
      <c r="BE2249" s="49"/>
      <c r="BF2249" s="49"/>
      <c r="BG2249" s="49"/>
      <c r="BH2249" s="49"/>
      <c r="BI2249" s="49"/>
      <c r="BJ2249" s="49"/>
      <c r="BK2249" s="49"/>
      <c r="BL2249" s="49"/>
      <c r="BM2249" s="49"/>
      <c r="BN2249" s="49"/>
      <c r="BO2249" s="49"/>
      <c r="BP2249" s="49"/>
      <c r="BQ2249" s="49"/>
      <c r="BR2249" s="49"/>
      <c r="BS2249" s="49"/>
    </row>
    <row r="2250" spans="2:71">
      <c r="B2250" s="626" t="str">
        <f t="shared" si="1268"/>
        <v/>
      </c>
      <c r="C2250" s="42">
        <f t="shared" si="1269"/>
        <v>53</v>
      </c>
      <c r="AA2250" s="49"/>
      <c r="AB2250" s="49"/>
      <c r="AC2250" s="49"/>
      <c r="AD2250" s="49"/>
      <c r="AE2250" s="49"/>
      <c r="AG2250" s="49"/>
      <c r="AM2250" s="49"/>
      <c r="AN2250" s="49"/>
      <c r="AO2250" s="49"/>
      <c r="AP2250" s="49"/>
      <c r="AQ2250" s="49"/>
      <c r="AS2250" s="49"/>
      <c r="AU2250" s="49"/>
      <c r="AV2250" s="49"/>
      <c r="AW2250" s="49"/>
      <c r="AX2250" s="49"/>
      <c r="AY2250" s="49"/>
      <c r="AZ2250" s="49"/>
      <c r="BA2250" s="49"/>
      <c r="BB2250" s="49"/>
      <c r="BC2250" s="49"/>
      <c r="BD2250" s="49"/>
      <c r="BE2250" s="49"/>
      <c r="BF2250" s="49"/>
      <c r="BG2250" s="49"/>
      <c r="BH2250" s="49"/>
      <c r="BI2250" s="49"/>
      <c r="BJ2250" s="49"/>
      <c r="BK2250" s="49"/>
      <c r="BL2250" s="49"/>
      <c r="BM2250" s="49"/>
      <c r="BN2250" s="49"/>
      <c r="BO2250" s="49"/>
      <c r="BP2250" s="49"/>
      <c r="BQ2250" s="49"/>
      <c r="BR2250" s="49"/>
      <c r="BS2250" s="49"/>
    </row>
    <row r="2251" spans="2:71">
      <c r="B2251" s="626" t="str">
        <f t="shared" si="1268"/>
        <v/>
      </c>
      <c r="C2251" s="42">
        <f t="shared" si="1269"/>
        <v>54</v>
      </c>
      <c r="AA2251" s="49"/>
      <c r="AB2251" s="49"/>
      <c r="AC2251" s="49"/>
      <c r="AD2251" s="49"/>
      <c r="AE2251" s="49"/>
      <c r="AG2251" s="49"/>
      <c r="AM2251" s="49"/>
      <c r="AN2251" s="49"/>
      <c r="AO2251" s="49"/>
      <c r="AP2251" s="49"/>
      <c r="AQ2251" s="49"/>
      <c r="AS2251" s="49"/>
      <c r="AU2251" s="49"/>
      <c r="AV2251" s="49"/>
      <c r="AW2251" s="49"/>
      <c r="AX2251" s="49"/>
      <c r="AY2251" s="49"/>
      <c r="AZ2251" s="49"/>
      <c r="BA2251" s="49"/>
      <c r="BB2251" s="49"/>
      <c r="BC2251" s="49"/>
      <c r="BD2251" s="49"/>
      <c r="BE2251" s="49"/>
      <c r="BF2251" s="49"/>
      <c r="BG2251" s="49"/>
      <c r="BH2251" s="49"/>
      <c r="BI2251" s="49"/>
      <c r="BJ2251" s="49"/>
      <c r="BK2251" s="49"/>
      <c r="BL2251" s="49"/>
      <c r="BM2251" s="49"/>
      <c r="BN2251" s="49"/>
      <c r="BO2251" s="49"/>
      <c r="BP2251" s="49"/>
      <c r="BQ2251" s="49"/>
      <c r="BR2251" s="49"/>
      <c r="BS2251" s="49"/>
    </row>
    <row r="2252" spans="2:71">
      <c r="B2252" s="626" t="str">
        <f t="shared" si="1268"/>
        <v/>
      </c>
      <c r="C2252" s="42">
        <f t="shared" si="1269"/>
        <v>55</v>
      </c>
      <c r="AA2252" s="49"/>
      <c r="AB2252" s="49"/>
      <c r="AC2252" s="49"/>
      <c r="AD2252" s="49"/>
      <c r="AE2252" s="49"/>
      <c r="AG2252" s="49"/>
      <c r="AM2252" s="49"/>
      <c r="AN2252" s="49"/>
      <c r="AO2252" s="49"/>
      <c r="AP2252" s="49"/>
      <c r="AQ2252" s="49"/>
      <c r="AS2252" s="49"/>
      <c r="AU2252" s="49"/>
      <c r="AV2252" s="49"/>
      <c r="AW2252" s="49"/>
      <c r="AX2252" s="49"/>
      <c r="AY2252" s="49"/>
      <c r="AZ2252" s="49"/>
      <c r="BA2252" s="49"/>
      <c r="BB2252" s="49"/>
      <c r="BC2252" s="49"/>
      <c r="BD2252" s="49"/>
      <c r="BE2252" s="49"/>
      <c r="BF2252" s="49"/>
      <c r="BG2252" s="49"/>
      <c r="BH2252" s="49"/>
      <c r="BI2252" s="49"/>
      <c r="BJ2252" s="49"/>
      <c r="BK2252" s="49"/>
      <c r="BL2252" s="49"/>
      <c r="BM2252" s="49"/>
      <c r="BN2252" s="49"/>
      <c r="BO2252" s="49"/>
      <c r="BP2252" s="49"/>
      <c r="BQ2252" s="49"/>
      <c r="BR2252" s="49"/>
      <c r="BS2252" s="49"/>
    </row>
    <row r="2253" spans="2:71">
      <c r="B2253" s="626" t="str">
        <f t="shared" si="1268"/>
        <v/>
      </c>
      <c r="C2253" s="42">
        <f t="shared" si="1269"/>
        <v>56</v>
      </c>
      <c r="AA2253" s="49"/>
      <c r="AB2253" s="49"/>
      <c r="AC2253" s="49"/>
      <c r="AD2253" s="49"/>
      <c r="AE2253" s="49"/>
      <c r="AG2253" s="49"/>
      <c r="AM2253" s="49"/>
      <c r="AN2253" s="49"/>
      <c r="AO2253" s="49"/>
      <c r="AP2253" s="49"/>
      <c r="AQ2253" s="49"/>
      <c r="AS2253" s="49"/>
      <c r="AU2253" s="49"/>
      <c r="AV2253" s="49"/>
      <c r="AW2253" s="49"/>
      <c r="AX2253" s="49"/>
      <c r="AY2253" s="49"/>
      <c r="AZ2253" s="49"/>
      <c r="BA2253" s="49"/>
      <c r="BB2253" s="49"/>
      <c r="BC2253" s="49"/>
      <c r="BD2253" s="49"/>
      <c r="BE2253" s="49"/>
      <c r="BF2253" s="49"/>
      <c r="BG2253" s="49"/>
      <c r="BH2253" s="49"/>
      <c r="BI2253" s="49"/>
      <c r="BJ2253" s="49"/>
      <c r="BK2253" s="49"/>
      <c r="BL2253" s="49"/>
      <c r="BM2253" s="49"/>
      <c r="BN2253" s="49"/>
      <c r="BO2253" s="49"/>
      <c r="BP2253" s="49"/>
      <c r="BQ2253" s="49"/>
      <c r="BR2253" s="49"/>
      <c r="BS2253" s="49"/>
    </row>
    <row r="2254" spans="2:71">
      <c r="B2254" s="626" t="str">
        <f t="shared" si="1268"/>
        <v/>
      </c>
      <c r="C2254" s="42">
        <f t="shared" si="1269"/>
        <v>57</v>
      </c>
      <c r="AA2254" s="49"/>
      <c r="AB2254" s="49"/>
      <c r="AC2254" s="49"/>
      <c r="AD2254" s="49"/>
      <c r="AE2254" s="49"/>
      <c r="AG2254" s="49"/>
      <c r="AM2254" s="49"/>
      <c r="AN2254" s="49"/>
      <c r="AO2254" s="49"/>
      <c r="AP2254" s="49"/>
      <c r="AQ2254" s="49"/>
      <c r="AS2254" s="49"/>
      <c r="AU2254" s="49"/>
      <c r="AV2254" s="49"/>
      <c r="AW2254" s="49"/>
      <c r="AX2254" s="49"/>
      <c r="AY2254" s="49"/>
      <c r="AZ2254" s="49"/>
      <c r="BA2254" s="49"/>
      <c r="BB2254" s="49"/>
      <c r="BC2254" s="49"/>
      <c r="BD2254" s="49"/>
      <c r="BE2254" s="49"/>
      <c r="BF2254" s="49"/>
      <c r="BG2254" s="49"/>
      <c r="BH2254" s="49"/>
      <c r="BI2254" s="49"/>
      <c r="BJ2254" s="49"/>
      <c r="BK2254" s="49"/>
      <c r="BL2254" s="49"/>
      <c r="BM2254" s="49"/>
      <c r="BN2254" s="49"/>
      <c r="BO2254" s="49"/>
      <c r="BP2254" s="49"/>
      <c r="BQ2254" s="49"/>
      <c r="BR2254" s="49"/>
      <c r="BS2254" s="49"/>
    </row>
    <row r="2255" spans="2:71">
      <c r="B2255" s="626" t="str">
        <f t="shared" si="1268"/>
        <v/>
      </c>
      <c r="C2255" s="42">
        <f t="shared" si="1269"/>
        <v>58</v>
      </c>
      <c r="AA2255" s="49"/>
      <c r="AB2255" s="49"/>
      <c r="AC2255" s="49"/>
      <c r="AD2255" s="49"/>
      <c r="AE2255" s="49"/>
      <c r="AG2255" s="49"/>
      <c r="AM2255" s="49"/>
      <c r="AN2255" s="49"/>
      <c r="AO2255" s="49"/>
      <c r="AP2255" s="49"/>
      <c r="AQ2255" s="49"/>
      <c r="AS2255" s="49"/>
      <c r="AU2255" s="49"/>
      <c r="AV2255" s="49"/>
      <c r="AW2255" s="49"/>
      <c r="AX2255" s="49"/>
      <c r="AY2255" s="49"/>
      <c r="AZ2255" s="49"/>
      <c r="BA2255" s="49"/>
      <c r="BB2255" s="49"/>
      <c r="BC2255" s="49"/>
      <c r="BD2255" s="49"/>
      <c r="BE2255" s="49"/>
      <c r="BF2255" s="49"/>
      <c r="BG2255" s="49"/>
      <c r="BH2255" s="49"/>
      <c r="BI2255" s="49"/>
      <c r="BJ2255" s="49"/>
      <c r="BK2255" s="49"/>
      <c r="BL2255" s="49"/>
      <c r="BM2255" s="49"/>
      <c r="BN2255" s="49"/>
      <c r="BO2255" s="49"/>
      <c r="BP2255" s="49"/>
      <c r="BQ2255" s="49"/>
      <c r="BR2255" s="49"/>
      <c r="BS2255" s="49"/>
    </row>
    <row r="2256" spans="2:71">
      <c r="B2256" s="626" t="str">
        <f t="shared" si="1268"/>
        <v/>
      </c>
      <c r="C2256" s="42">
        <f t="shared" si="1269"/>
        <v>59</v>
      </c>
      <c r="AA2256" s="49"/>
      <c r="AB2256" s="49"/>
      <c r="AC2256" s="49"/>
      <c r="AD2256" s="49"/>
      <c r="AE2256" s="49"/>
      <c r="AG2256" s="49"/>
      <c r="AM2256" s="49"/>
      <c r="AN2256" s="49"/>
      <c r="AO2256" s="49"/>
      <c r="AP2256" s="49"/>
      <c r="AQ2256" s="49"/>
      <c r="AS2256" s="49"/>
      <c r="AU2256" s="49"/>
      <c r="AV2256" s="49"/>
      <c r="AW2256" s="49"/>
      <c r="AX2256" s="49"/>
      <c r="AY2256" s="49"/>
      <c r="AZ2256" s="49"/>
      <c r="BA2256" s="49"/>
      <c r="BB2256" s="49"/>
      <c r="BC2256" s="49"/>
      <c r="BD2256" s="49"/>
      <c r="BE2256" s="49"/>
      <c r="BF2256" s="49"/>
      <c r="BG2256" s="49"/>
      <c r="BH2256" s="49"/>
      <c r="BI2256" s="49"/>
      <c r="BJ2256" s="49"/>
      <c r="BK2256" s="49"/>
      <c r="BL2256" s="49"/>
      <c r="BM2256" s="49"/>
      <c r="BN2256" s="49"/>
      <c r="BO2256" s="49"/>
      <c r="BP2256" s="49"/>
      <c r="BQ2256" s="49"/>
      <c r="BR2256" s="49"/>
      <c r="BS2256" s="49"/>
    </row>
    <row r="2257" spans="2:71">
      <c r="B2257" s="626" t="str">
        <f t="shared" si="1268"/>
        <v/>
      </c>
      <c r="C2257" s="42">
        <f t="shared" si="1269"/>
        <v>60</v>
      </c>
      <c r="AA2257" s="49"/>
      <c r="AB2257" s="49"/>
      <c r="AC2257" s="49"/>
      <c r="AD2257" s="49"/>
      <c r="AE2257" s="49"/>
      <c r="AG2257" s="49"/>
      <c r="AM2257" s="49"/>
      <c r="AN2257" s="49"/>
      <c r="AO2257" s="49"/>
      <c r="AP2257" s="49"/>
      <c r="AQ2257" s="49"/>
      <c r="AS2257" s="49"/>
      <c r="AU2257" s="49"/>
      <c r="AV2257" s="49"/>
      <c r="AW2257" s="49"/>
      <c r="AX2257" s="49"/>
      <c r="AY2257" s="49"/>
      <c r="AZ2257" s="49"/>
      <c r="BA2257" s="49"/>
      <c r="BB2257" s="49"/>
      <c r="BC2257" s="49"/>
      <c r="BD2257" s="49"/>
      <c r="BE2257" s="49"/>
      <c r="BF2257" s="49"/>
      <c r="BG2257" s="49"/>
      <c r="BH2257" s="49"/>
      <c r="BI2257" s="49"/>
      <c r="BJ2257" s="49"/>
      <c r="BK2257" s="49"/>
      <c r="BL2257" s="49"/>
      <c r="BM2257" s="49"/>
      <c r="BN2257" s="49"/>
      <c r="BO2257" s="49"/>
      <c r="BP2257" s="49"/>
      <c r="BQ2257" s="49"/>
      <c r="BR2257" s="49"/>
      <c r="BS2257" s="49"/>
    </row>
    <row r="2258" spans="2:71">
      <c r="B2258" s="626" t="str">
        <f t="shared" si="1268"/>
        <v/>
      </c>
      <c r="C2258" s="42">
        <f t="shared" si="1269"/>
        <v>61</v>
      </c>
      <c r="AA2258" s="49"/>
      <c r="AB2258" s="49"/>
      <c r="AC2258" s="49"/>
      <c r="AD2258" s="49"/>
      <c r="AE2258" s="49"/>
      <c r="AG2258" s="49"/>
      <c r="AM2258" s="49"/>
      <c r="AN2258" s="49"/>
      <c r="AO2258" s="49"/>
      <c r="AP2258" s="49"/>
      <c r="AQ2258" s="49"/>
      <c r="AS2258" s="49"/>
      <c r="AU2258" s="49"/>
      <c r="AV2258" s="49"/>
      <c r="AW2258" s="49"/>
      <c r="AX2258" s="49"/>
      <c r="AY2258" s="49"/>
      <c r="AZ2258" s="49"/>
      <c r="BA2258" s="49"/>
      <c r="BB2258" s="49"/>
      <c r="BC2258" s="49"/>
      <c r="BD2258" s="49"/>
      <c r="BE2258" s="49"/>
      <c r="BF2258" s="49"/>
      <c r="BG2258" s="49"/>
      <c r="BH2258" s="49"/>
      <c r="BI2258" s="49"/>
      <c r="BJ2258" s="49"/>
      <c r="BK2258" s="49"/>
      <c r="BL2258" s="49"/>
      <c r="BM2258" s="49"/>
      <c r="BN2258" s="49"/>
      <c r="BO2258" s="49"/>
      <c r="BP2258" s="49"/>
      <c r="BQ2258" s="49"/>
      <c r="BR2258" s="49"/>
      <c r="BS2258" s="49"/>
    </row>
    <row r="2259" spans="2:71">
      <c r="B2259" s="626" t="str">
        <f t="shared" si="1268"/>
        <v/>
      </c>
      <c r="C2259" s="42">
        <f t="shared" si="1269"/>
        <v>62</v>
      </c>
      <c r="AA2259" s="49"/>
      <c r="AB2259" s="49"/>
      <c r="AC2259" s="49"/>
      <c r="AD2259" s="49"/>
      <c r="AE2259" s="49"/>
      <c r="AG2259" s="49"/>
      <c r="AM2259" s="49"/>
      <c r="AN2259" s="49"/>
      <c r="AO2259" s="49"/>
      <c r="AP2259" s="49"/>
      <c r="AQ2259" s="49"/>
      <c r="AS2259" s="49"/>
      <c r="AU2259" s="49"/>
      <c r="AV2259" s="49"/>
      <c r="AW2259" s="49"/>
      <c r="AX2259" s="49"/>
      <c r="AY2259" s="49"/>
      <c r="AZ2259" s="49"/>
      <c r="BA2259" s="49"/>
      <c r="BB2259" s="49"/>
      <c r="BC2259" s="49"/>
      <c r="BD2259" s="49"/>
      <c r="BE2259" s="49"/>
      <c r="BF2259" s="49"/>
      <c r="BG2259" s="49"/>
      <c r="BH2259" s="49"/>
      <c r="BI2259" s="49"/>
      <c r="BJ2259" s="49"/>
      <c r="BK2259" s="49"/>
      <c r="BL2259" s="49"/>
      <c r="BM2259" s="49"/>
      <c r="BN2259" s="49"/>
      <c r="BO2259" s="49"/>
      <c r="BP2259" s="49"/>
      <c r="BQ2259" s="49"/>
      <c r="BR2259" s="49"/>
      <c r="BS2259" s="49"/>
    </row>
    <row r="2260" spans="2:71">
      <c r="B2260" s="626" t="str">
        <f t="shared" si="1268"/>
        <v/>
      </c>
      <c r="C2260" s="42">
        <f t="shared" si="1269"/>
        <v>63</v>
      </c>
      <c r="AA2260" s="49"/>
      <c r="AB2260" s="49"/>
      <c r="AC2260" s="49"/>
      <c r="AD2260" s="49"/>
      <c r="AE2260" s="49"/>
      <c r="AG2260" s="49"/>
      <c r="AM2260" s="49"/>
      <c r="AN2260" s="49"/>
      <c r="AO2260" s="49"/>
      <c r="AP2260" s="49"/>
      <c r="AQ2260" s="49"/>
      <c r="AS2260" s="49"/>
      <c r="AU2260" s="49"/>
      <c r="AV2260" s="49"/>
      <c r="AW2260" s="49"/>
      <c r="AX2260" s="49"/>
      <c r="AY2260" s="49"/>
      <c r="AZ2260" s="49"/>
      <c r="BA2260" s="49"/>
      <c r="BB2260" s="49"/>
      <c r="BC2260" s="49"/>
      <c r="BD2260" s="49"/>
      <c r="BE2260" s="49"/>
      <c r="BF2260" s="49"/>
      <c r="BG2260" s="49"/>
      <c r="BH2260" s="49"/>
      <c r="BI2260" s="49"/>
      <c r="BJ2260" s="49"/>
      <c r="BK2260" s="49"/>
      <c r="BL2260" s="49"/>
      <c r="BM2260" s="49"/>
      <c r="BN2260" s="49"/>
      <c r="BO2260" s="49"/>
      <c r="BP2260" s="49"/>
      <c r="BQ2260" s="49"/>
      <c r="BR2260" s="49"/>
      <c r="BS2260" s="49"/>
    </row>
    <row r="2261" spans="2:71">
      <c r="B2261" s="626" t="str">
        <f t="shared" si="1268"/>
        <v/>
      </c>
      <c r="C2261" s="42">
        <f t="shared" si="1269"/>
        <v>64</v>
      </c>
      <c r="AA2261" s="49"/>
      <c r="AB2261" s="49"/>
      <c r="AC2261" s="49"/>
      <c r="AD2261" s="49"/>
      <c r="AE2261" s="49"/>
      <c r="AG2261" s="49"/>
      <c r="AM2261" s="49"/>
      <c r="AN2261" s="49"/>
      <c r="AO2261" s="49"/>
      <c r="AP2261" s="49"/>
      <c r="AQ2261" s="49"/>
      <c r="AS2261" s="49"/>
      <c r="AU2261" s="49"/>
      <c r="AV2261" s="49"/>
      <c r="AW2261" s="49"/>
      <c r="AX2261" s="49"/>
      <c r="AY2261" s="49"/>
      <c r="AZ2261" s="49"/>
      <c r="BA2261" s="49"/>
      <c r="BB2261" s="49"/>
      <c r="BC2261" s="49"/>
      <c r="BD2261" s="49"/>
      <c r="BE2261" s="49"/>
      <c r="BF2261" s="49"/>
      <c r="BG2261" s="49"/>
      <c r="BH2261" s="49"/>
      <c r="BI2261" s="49"/>
      <c r="BJ2261" s="49"/>
      <c r="BK2261" s="49"/>
      <c r="BL2261" s="49"/>
      <c r="BM2261" s="49"/>
      <c r="BN2261" s="49"/>
      <c r="BO2261" s="49"/>
      <c r="BP2261" s="49"/>
      <c r="BQ2261" s="49"/>
      <c r="BR2261" s="49"/>
      <c r="BS2261" s="49"/>
    </row>
    <row r="2262" spans="2:71">
      <c r="B2262" s="626" t="str">
        <f t="shared" ref="B2262:B2273" si="1270">B70</f>
        <v/>
      </c>
      <c r="C2262" s="42">
        <f t="shared" ref="C2262:C2273" si="1271">ROW()-ROW(C$2197)</f>
        <v>65</v>
      </c>
      <c r="AA2262" s="49"/>
      <c r="AB2262" s="49"/>
      <c r="AC2262" s="49"/>
      <c r="AD2262" s="49"/>
      <c r="AE2262" s="49"/>
      <c r="AG2262" s="49"/>
      <c r="AM2262" s="49"/>
      <c r="AN2262" s="49"/>
      <c r="AO2262" s="49"/>
      <c r="AP2262" s="49"/>
      <c r="AQ2262" s="49"/>
      <c r="AS2262" s="49"/>
      <c r="AU2262" s="49"/>
      <c r="AV2262" s="49"/>
      <c r="AW2262" s="49"/>
      <c r="AX2262" s="49"/>
      <c r="AY2262" s="49"/>
      <c r="AZ2262" s="49"/>
      <c r="BA2262" s="49"/>
      <c r="BB2262" s="49"/>
      <c r="BC2262" s="49"/>
      <c r="BD2262" s="49"/>
      <c r="BE2262" s="49"/>
      <c r="BF2262" s="49"/>
      <c r="BG2262" s="49"/>
      <c r="BH2262" s="49"/>
      <c r="BI2262" s="49"/>
      <c r="BJ2262" s="49"/>
      <c r="BK2262" s="49"/>
      <c r="BL2262" s="49"/>
      <c r="BM2262" s="49"/>
      <c r="BN2262" s="49"/>
      <c r="BO2262" s="49"/>
      <c r="BP2262" s="49"/>
      <c r="BQ2262" s="49"/>
      <c r="BR2262" s="49"/>
      <c r="BS2262" s="49"/>
    </row>
    <row r="2263" spans="2:71">
      <c r="B2263" s="626" t="str">
        <f t="shared" si="1270"/>
        <v/>
      </c>
      <c r="C2263" s="42">
        <f t="shared" si="1271"/>
        <v>66</v>
      </c>
      <c r="AA2263" s="49"/>
      <c r="AB2263" s="49"/>
      <c r="AC2263" s="49"/>
      <c r="AD2263" s="49"/>
      <c r="AE2263" s="49"/>
      <c r="AG2263" s="49"/>
      <c r="AM2263" s="49"/>
      <c r="AN2263" s="49"/>
      <c r="AO2263" s="49"/>
      <c r="AP2263" s="49"/>
      <c r="AQ2263" s="49"/>
      <c r="AS2263" s="49"/>
      <c r="AU2263" s="49"/>
      <c r="AV2263" s="49"/>
      <c r="AW2263" s="49"/>
      <c r="AX2263" s="49"/>
      <c r="AY2263" s="49"/>
      <c r="AZ2263" s="49"/>
      <c r="BA2263" s="49"/>
      <c r="BB2263" s="49"/>
      <c r="BC2263" s="49"/>
      <c r="BD2263" s="49"/>
      <c r="BE2263" s="49"/>
      <c r="BF2263" s="49"/>
      <c r="BG2263" s="49"/>
      <c r="BH2263" s="49"/>
      <c r="BI2263" s="49"/>
      <c r="BJ2263" s="49"/>
      <c r="BK2263" s="49"/>
      <c r="BL2263" s="49"/>
      <c r="BM2263" s="49"/>
      <c r="BN2263" s="49"/>
      <c r="BO2263" s="49"/>
      <c r="BP2263" s="49"/>
      <c r="BQ2263" s="49"/>
      <c r="BR2263" s="49"/>
      <c r="BS2263" s="49"/>
    </row>
    <row r="2264" spans="2:71">
      <c r="B2264" s="626" t="str">
        <f t="shared" si="1270"/>
        <v/>
      </c>
      <c r="C2264" s="42">
        <f t="shared" si="1271"/>
        <v>67</v>
      </c>
      <c r="AA2264" s="49"/>
      <c r="AB2264" s="49"/>
      <c r="AC2264" s="49"/>
      <c r="AD2264" s="49"/>
      <c r="AE2264" s="49"/>
      <c r="AG2264" s="49"/>
      <c r="AM2264" s="49"/>
      <c r="AN2264" s="49"/>
      <c r="AO2264" s="49"/>
      <c r="AP2264" s="49"/>
      <c r="AQ2264" s="49"/>
      <c r="AS2264" s="49"/>
      <c r="AU2264" s="49"/>
      <c r="AV2264" s="49"/>
      <c r="AW2264" s="49"/>
      <c r="AX2264" s="49"/>
      <c r="AY2264" s="49"/>
      <c r="AZ2264" s="49"/>
      <c r="BA2264" s="49"/>
      <c r="BB2264" s="49"/>
      <c r="BC2264" s="49"/>
      <c r="BD2264" s="49"/>
      <c r="BE2264" s="49"/>
      <c r="BF2264" s="49"/>
      <c r="BG2264" s="49"/>
      <c r="BH2264" s="49"/>
      <c r="BI2264" s="49"/>
      <c r="BJ2264" s="49"/>
      <c r="BK2264" s="49"/>
      <c r="BL2264" s="49"/>
      <c r="BM2264" s="49"/>
      <c r="BN2264" s="49"/>
      <c r="BO2264" s="49"/>
      <c r="BP2264" s="49"/>
      <c r="BQ2264" s="49"/>
      <c r="BR2264" s="49"/>
      <c r="BS2264" s="49"/>
    </row>
    <row r="2265" spans="2:71">
      <c r="B2265" s="626" t="str">
        <f t="shared" si="1270"/>
        <v/>
      </c>
      <c r="C2265" s="42">
        <f t="shared" si="1271"/>
        <v>68</v>
      </c>
      <c r="AA2265" s="49"/>
      <c r="AB2265" s="49"/>
      <c r="AC2265" s="49"/>
      <c r="AD2265" s="49"/>
      <c r="AE2265" s="49"/>
      <c r="AG2265" s="49"/>
      <c r="AM2265" s="49"/>
      <c r="AN2265" s="49"/>
      <c r="AO2265" s="49"/>
      <c r="AP2265" s="49"/>
      <c r="AQ2265" s="49"/>
      <c r="AS2265" s="49"/>
      <c r="AU2265" s="49"/>
      <c r="AV2265" s="49"/>
      <c r="AW2265" s="49"/>
      <c r="AX2265" s="49"/>
      <c r="AY2265" s="49"/>
      <c r="AZ2265" s="49"/>
      <c r="BA2265" s="49"/>
      <c r="BB2265" s="49"/>
      <c r="BC2265" s="49"/>
      <c r="BD2265" s="49"/>
      <c r="BE2265" s="49"/>
      <c r="BF2265" s="49"/>
      <c r="BG2265" s="49"/>
      <c r="BH2265" s="49"/>
      <c r="BI2265" s="49"/>
      <c r="BJ2265" s="49"/>
      <c r="BK2265" s="49"/>
      <c r="BL2265" s="49"/>
      <c r="BM2265" s="49"/>
      <c r="BN2265" s="49"/>
      <c r="BO2265" s="49"/>
      <c r="BP2265" s="49"/>
      <c r="BQ2265" s="49"/>
      <c r="BR2265" s="49"/>
      <c r="BS2265" s="49"/>
    </row>
    <row r="2266" spans="2:71">
      <c r="B2266" s="626" t="str">
        <f t="shared" si="1270"/>
        <v/>
      </c>
      <c r="C2266" s="42">
        <f t="shared" si="1271"/>
        <v>69</v>
      </c>
      <c r="AA2266" s="49"/>
      <c r="AB2266" s="49"/>
      <c r="AC2266" s="49"/>
      <c r="AD2266" s="49"/>
      <c r="AE2266" s="49"/>
      <c r="AG2266" s="49"/>
      <c r="AM2266" s="49"/>
      <c r="AN2266" s="49"/>
      <c r="AO2266" s="49"/>
      <c r="AP2266" s="49"/>
      <c r="AQ2266" s="49"/>
      <c r="AS2266" s="49"/>
      <c r="AU2266" s="49"/>
      <c r="AV2266" s="49"/>
      <c r="AW2266" s="49"/>
      <c r="AX2266" s="49"/>
      <c r="AY2266" s="49"/>
      <c r="AZ2266" s="49"/>
      <c r="BA2266" s="49"/>
      <c r="BB2266" s="49"/>
      <c r="BC2266" s="49"/>
      <c r="BD2266" s="49"/>
      <c r="BE2266" s="49"/>
      <c r="BF2266" s="49"/>
      <c r="BG2266" s="49"/>
      <c r="BH2266" s="49"/>
      <c r="BI2266" s="49"/>
      <c r="BJ2266" s="49"/>
      <c r="BK2266" s="49"/>
      <c r="BL2266" s="49"/>
      <c r="BM2266" s="49"/>
      <c r="BN2266" s="49"/>
      <c r="BO2266" s="49"/>
      <c r="BP2266" s="49"/>
      <c r="BQ2266" s="49"/>
      <c r="BR2266" s="49"/>
      <c r="BS2266" s="49"/>
    </row>
    <row r="2267" spans="2:71">
      <c r="B2267" s="626" t="str">
        <f t="shared" si="1270"/>
        <v/>
      </c>
      <c r="C2267" s="42">
        <f t="shared" si="1271"/>
        <v>70</v>
      </c>
      <c r="AA2267" s="49"/>
      <c r="AB2267" s="49"/>
      <c r="AC2267" s="49"/>
      <c r="AD2267" s="49"/>
      <c r="AE2267" s="49"/>
      <c r="AG2267" s="49"/>
      <c r="AM2267" s="49"/>
      <c r="AN2267" s="49"/>
      <c r="AO2267" s="49"/>
      <c r="AP2267" s="49"/>
      <c r="AQ2267" s="49"/>
      <c r="AS2267" s="49"/>
      <c r="AU2267" s="49"/>
      <c r="AV2267" s="49"/>
      <c r="AW2267" s="49"/>
      <c r="AX2267" s="49"/>
      <c r="AY2267" s="49"/>
      <c r="AZ2267" s="49"/>
      <c r="BA2267" s="49"/>
      <c r="BB2267" s="49"/>
      <c r="BC2267" s="49"/>
      <c r="BD2267" s="49"/>
      <c r="BE2267" s="49"/>
      <c r="BF2267" s="49"/>
      <c r="BG2267" s="49"/>
      <c r="BH2267" s="49"/>
      <c r="BI2267" s="49"/>
      <c r="BJ2267" s="49"/>
      <c r="BK2267" s="49"/>
      <c r="BL2267" s="49"/>
      <c r="BM2267" s="49"/>
      <c r="BN2267" s="49"/>
      <c r="BO2267" s="49"/>
      <c r="BP2267" s="49"/>
      <c r="BQ2267" s="49"/>
      <c r="BR2267" s="49"/>
      <c r="BS2267" s="49"/>
    </row>
    <row r="2268" spans="2:71">
      <c r="B2268" s="626" t="str">
        <f t="shared" si="1270"/>
        <v/>
      </c>
      <c r="C2268" s="42">
        <f t="shared" si="1271"/>
        <v>71</v>
      </c>
      <c r="AA2268" s="49"/>
      <c r="AB2268" s="49"/>
      <c r="AC2268" s="49"/>
      <c r="AD2268" s="49"/>
      <c r="AE2268" s="49"/>
      <c r="AG2268" s="49"/>
      <c r="AM2268" s="49"/>
      <c r="AN2268" s="49"/>
      <c r="AO2268" s="49"/>
      <c r="AP2268" s="49"/>
      <c r="AQ2268" s="49"/>
      <c r="AS2268" s="49"/>
      <c r="AU2268" s="49"/>
      <c r="AV2268" s="49"/>
      <c r="AW2268" s="49"/>
      <c r="AX2268" s="49"/>
      <c r="AY2268" s="49"/>
      <c r="AZ2268" s="49"/>
      <c r="BA2268" s="49"/>
      <c r="BB2268" s="49"/>
      <c r="BC2268" s="49"/>
      <c r="BD2268" s="49"/>
      <c r="BE2268" s="49"/>
      <c r="BF2268" s="49"/>
      <c r="BG2268" s="49"/>
      <c r="BH2268" s="49"/>
      <c r="BI2268" s="49"/>
      <c r="BJ2268" s="49"/>
      <c r="BK2268" s="49"/>
      <c r="BL2268" s="49"/>
      <c r="BM2268" s="49"/>
      <c r="BN2268" s="49"/>
      <c r="BO2268" s="49"/>
      <c r="BP2268" s="49"/>
      <c r="BQ2268" s="49"/>
      <c r="BR2268" s="49"/>
      <c r="BS2268" s="49"/>
    </row>
    <row r="2269" spans="2:71">
      <c r="B2269" s="626" t="str">
        <f t="shared" si="1270"/>
        <v>S&amp;P500(h)</v>
      </c>
      <c r="C2269" s="42">
        <f t="shared" si="1271"/>
        <v>72</v>
      </c>
      <c r="AA2269" s="49"/>
      <c r="AB2269" s="49"/>
      <c r="AC2269" s="49"/>
      <c r="AD2269" s="49"/>
      <c r="AE2269" s="49"/>
      <c r="AG2269" s="49"/>
      <c r="AM2269" s="49"/>
      <c r="AN2269" s="49"/>
      <c r="AO2269" s="49"/>
      <c r="AP2269" s="49"/>
      <c r="AQ2269" s="49"/>
      <c r="AS2269" s="49"/>
      <c r="AU2269" s="49"/>
      <c r="AV2269" s="49"/>
      <c r="AW2269" s="49"/>
      <c r="AX2269" s="49"/>
      <c r="AY2269" s="49"/>
      <c r="AZ2269" s="49"/>
      <c r="BA2269" s="49"/>
      <c r="BB2269" s="49"/>
      <c r="BC2269" s="49"/>
      <c r="BD2269" s="49"/>
      <c r="BE2269" s="49"/>
      <c r="BF2269" s="49"/>
      <c r="BG2269" s="49"/>
      <c r="BH2269" s="49"/>
      <c r="BI2269" s="49"/>
      <c r="BJ2269" s="49"/>
      <c r="BK2269" s="49"/>
      <c r="BL2269" s="49"/>
      <c r="BM2269" s="49"/>
      <c r="BN2269" s="49"/>
      <c r="BO2269" s="49"/>
      <c r="BP2269" s="49"/>
      <c r="BQ2269" s="49"/>
      <c r="BR2269" s="49"/>
      <c r="BS2269" s="49"/>
    </row>
    <row r="2270" spans="2:71">
      <c r="B2270" s="626" t="str">
        <f t="shared" si="1270"/>
        <v>IT Bonds(h)</v>
      </c>
      <c r="C2270" s="42">
        <f t="shared" si="1271"/>
        <v>73</v>
      </c>
      <c r="AA2270" s="49"/>
      <c r="AB2270" s="49"/>
      <c r="AC2270" s="49"/>
      <c r="AD2270" s="49"/>
      <c r="AE2270" s="49"/>
      <c r="AG2270" s="49"/>
      <c r="AM2270" s="49"/>
      <c r="AN2270" s="49"/>
      <c r="AO2270" s="49"/>
      <c r="AP2270" s="49"/>
      <c r="AQ2270" s="49"/>
      <c r="AS2270" s="49"/>
      <c r="AU2270" s="49"/>
      <c r="AV2270" s="49"/>
      <c r="AW2270" s="49"/>
      <c r="AX2270" s="49"/>
      <c r="AY2270" s="49"/>
      <c r="AZ2270" s="49"/>
      <c r="BA2270" s="49"/>
      <c r="BB2270" s="49"/>
      <c r="BC2270" s="49"/>
      <c r="BD2270" s="49"/>
      <c r="BE2270" s="49"/>
      <c r="BF2270" s="49"/>
      <c r="BG2270" s="49"/>
      <c r="BH2270" s="49"/>
      <c r="BI2270" s="49"/>
      <c r="BJ2270" s="49"/>
      <c r="BK2270" s="49"/>
      <c r="BL2270" s="49"/>
      <c r="BM2270" s="49"/>
      <c r="BN2270" s="49"/>
      <c r="BO2270" s="49"/>
      <c r="BP2270" s="49"/>
      <c r="BQ2270" s="49"/>
      <c r="BR2270" s="49"/>
      <c r="BS2270" s="49"/>
    </row>
    <row r="2271" spans="2:71">
      <c r="B2271" s="626" t="str">
        <f t="shared" si="1270"/>
        <v>TBills(h)</v>
      </c>
      <c r="C2271" s="42">
        <f t="shared" si="1271"/>
        <v>74</v>
      </c>
      <c r="AA2271" s="49"/>
      <c r="AB2271" s="49"/>
      <c r="AC2271" s="49"/>
      <c r="AD2271" s="49"/>
      <c r="AE2271" s="49"/>
      <c r="AG2271" s="49"/>
      <c r="AM2271" s="49"/>
      <c r="AN2271" s="49"/>
      <c r="AO2271" s="49"/>
      <c r="AP2271" s="49"/>
      <c r="AQ2271" s="49"/>
      <c r="AS2271" s="49"/>
      <c r="AU2271" s="49"/>
      <c r="AV2271" s="49"/>
      <c r="AW2271" s="49"/>
      <c r="AX2271" s="49"/>
      <c r="AY2271" s="49"/>
      <c r="AZ2271" s="49"/>
      <c r="BA2271" s="49"/>
      <c r="BB2271" s="49"/>
      <c r="BC2271" s="49"/>
      <c r="BD2271" s="49"/>
      <c r="BE2271" s="49"/>
      <c r="BF2271" s="49"/>
      <c r="BG2271" s="49"/>
      <c r="BH2271" s="49"/>
      <c r="BI2271" s="49"/>
      <c r="BJ2271" s="49"/>
      <c r="BK2271" s="49"/>
      <c r="BL2271" s="49"/>
      <c r="BM2271" s="49"/>
      <c r="BN2271" s="49"/>
      <c r="BO2271" s="49"/>
      <c r="BP2271" s="49"/>
      <c r="BQ2271" s="49"/>
      <c r="BR2271" s="49"/>
      <c r="BS2271" s="49"/>
    </row>
    <row r="2272" spans="2:71">
      <c r="B2272" s="626" t="str">
        <f t="shared" si="1270"/>
        <v>Cash</v>
      </c>
      <c r="C2272" s="42">
        <f t="shared" si="1271"/>
        <v>75</v>
      </c>
      <c r="AA2272" s="49"/>
      <c r="AB2272" s="49"/>
      <c r="AC2272" s="49"/>
      <c r="AD2272" s="49"/>
      <c r="AE2272" s="49"/>
      <c r="AG2272" s="49"/>
      <c r="AM2272" s="49"/>
      <c r="AN2272" s="49"/>
      <c r="AO2272" s="49"/>
      <c r="AP2272" s="49"/>
      <c r="AQ2272" s="49"/>
      <c r="AS2272" s="49"/>
      <c r="AU2272" s="49"/>
      <c r="AV2272" s="49"/>
      <c r="AW2272" s="49"/>
      <c r="AX2272" s="49"/>
      <c r="AY2272" s="49"/>
      <c r="AZ2272" s="49"/>
      <c r="BA2272" s="49"/>
      <c r="BB2272" s="49"/>
      <c r="BC2272" s="49"/>
      <c r="BD2272" s="49"/>
      <c r="BE2272" s="49"/>
      <c r="BF2272" s="49"/>
      <c r="BG2272" s="49"/>
      <c r="BH2272" s="49"/>
      <c r="BI2272" s="49"/>
      <c r="BJ2272" s="49"/>
      <c r="BK2272" s="49"/>
      <c r="BL2272" s="49"/>
      <c r="BM2272" s="49"/>
      <c r="BN2272" s="49"/>
      <c r="BO2272" s="49"/>
      <c r="BP2272" s="49"/>
      <c r="BQ2272" s="49"/>
      <c r="BR2272" s="49"/>
      <c r="BS2272" s="49"/>
    </row>
    <row r="2273" spans="2:71">
      <c r="B2273" s="626" t="str">
        <f t="shared" si="1270"/>
        <v>CPI-U</v>
      </c>
      <c r="C2273" s="42">
        <f t="shared" si="1271"/>
        <v>76</v>
      </c>
      <c r="AA2273" s="49"/>
      <c r="AB2273" s="49"/>
      <c r="AC2273" s="49"/>
      <c r="AD2273" s="49"/>
      <c r="AE2273" s="49"/>
      <c r="AG2273" s="49"/>
      <c r="AM2273" s="49"/>
      <c r="AN2273" s="49"/>
      <c r="AO2273" s="49"/>
      <c r="AP2273" s="49"/>
      <c r="AQ2273" s="49"/>
      <c r="AS2273" s="49"/>
      <c r="AU2273" s="49"/>
      <c r="AV2273" s="49"/>
      <c r="AW2273" s="49"/>
      <c r="AX2273" s="49"/>
      <c r="AY2273" s="49"/>
      <c r="AZ2273" s="49"/>
      <c r="BA2273" s="49"/>
      <c r="BB2273" s="49"/>
      <c r="BC2273" s="49"/>
      <c r="BD2273" s="49"/>
      <c r="BE2273" s="49"/>
      <c r="BF2273" s="49"/>
      <c r="BG2273" s="49"/>
      <c r="BH2273" s="49"/>
      <c r="BI2273" s="49"/>
      <c r="BJ2273" s="49"/>
      <c r="BK2273" s="49"/>
      <c r="BL2273" s="49"/>
      <c r="BM2273" s="49"/>
      <c r="BN2273" s="49"/>
      <c r="BO2273" s="49"/>
      <c r="BP2273" s="49"/>
      <c r="BQ2273" s="49"/>
      <c r="BR2273" s="49"/>
      <c r="BS2273" s="49"/>
    </row>
  </sheetData>
  <sheetProtection selectLockedCells="1" selectUnlockedCells="1"/>
  <conditionalFormatting sqref="E82:G82 I82">
    <cfRule type="expression" dxfId="47" priority="12">
      <formula>(E82&lt;&gt;100%)</formula>
    </cfRule>
  </conditionalFormatting>
  <conditionalFormatting sqref="M82:N82">
    <cfRule type="expression" dxfId="46" priority="11">
      <formula>(M82&lt;&gt;100%)</formula>
    </cfRule>
  </conditionalFormatting>
  <conditionalFormatting sqref="AA82:AB82">
    <cfRule type="expression" dxfId="45" priority="10">
      <formula>(AA82&lt;&gt;100%)</formula>
    </cfRule>
  </conditionalFormatting>
  <conditionalFormatting sqref="AC82">
    <cfRule type="expression" dxfId="44" priority="9">
      <formula>(AC82&lt;&gt;100%)</formula>
    </cfRule>
  </conditionalFormatting>
  <conditionalFormatting sqref="AD82:AE82">
    <cfRule type="expression" dxfId="43" priority="8">
      <formula>(AD82&lt;&gt;100%)</formula>
    </cfRule>
  </conditionalFormatting>
  <conditionalFormatting sqref="AG82">
    <cfRule type="expression" dxfId="42" priority="7">
      <formula>(AG82&lt;&gt;100%)</formula>
    </cfRule>
  </conditionalFormatting>
  <conditionalFormatting sqref="AM82:AQ82">
    <cfRule type="expression" dxfId="41" priority="6">
      <formula>(AM82&lt;&gt;100%)</formula>
    </cfRule>
  </conditionalFormatting>
  <conditionalFormatting sqref="AS82">
    <cfRule type="expression" dxfId="40" priority="5">
      <formula>(AS82&lt;&gt;100%)</formula>
    </cfRule>
  </conditionalFormatting>
  <conditionalFormatting sqref="X82:Y82">
    <cfRule type="expression" dxfId="39" priority="4">
      <formula>(X82&lt;&gt;100%)</formula>
    </cfRule>
  </conditionalFormatting>
  <conditionalFormatting sqref="AU82:BS82">
    <cfRule type="expression" dxfId="38" priority="3">
      <formula>(AU82&lt;&gt;100%)</formula>
    </cfRule>
  </conditionalFormatting>
  <conditionalFormatting sqref="K82">
    <cfRule type="expression" dxfId="37" priority="2">
      <formula>(K82&lt;&gt;100%)</formula>
    </cfRule>
  </conditionalFormatting>
  <conditionalFormatting sqref="J82">
    <cfRule type="expression" dxfId="36" priority="1">
      <formula>(J82&lt;&gt;100%)</formula>
    </cfRule>
  </conditionalFormatting>
  <hyperlinks>
    <hyperlink ref="A2199" r:id="rId1"/>
  </hyperlinks>
  <pageMargins left="0.74791666666666667" right="0.74791666666666667" top="0.98402777777777772" bottom="0.98402777777777772" header="0.51180555555555551" footer="0.51180555555555551"/>
  <pageSetup firstPageNumber="0" orientation="portrait" horizontalDpi="300" verticalDpi="300"/>
  <ignoredErrors>
    <ignoredError sqref="C5 AM95:AQ95 AM5:AQ81 AS5:AS81 AG95 AG244 M5:N81 AQ96 AA97:AH193 E82:F82 AA5:AG82 L97:O243 V97:W243 X5:Y81 M396:N396 X396:Y543 M546:N547 X546:Y547 O847:W993 X846:Z993 AH846 M846:W846 M1746 AU5:BS81 M1596:M1743 X1596:X1743 M1896 X1896:X2043 X1746:X1893 AB1296 AA396:AB543 AC1296:AG1443 AM1296:AS1443 AC396:AF396 AM396:AS543 AU396:BS397 E97:F243 I82:K82 G82 G97:G243 J96 I96 K96 I97:K243 M1296:Y1296 M1297:Y1443 AA197:AH243 AA195:AH195 AK195:AS195 AA194:AH194 AK194:AS194 AA196:AH196 AK196:AS196 AK197:AS243 AK97:AS193 AK846:AL846 AA546:AE546 AF546:AS546 AA2046:AS2046 AU546:BS546" emptyCellReference="1"/>
  </ignoredErrors>
  <legacy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enableFormatConditionsCalculation="0"/>
  <dimension ref="A1:CE614"/>
  <sheetViews>
    <sheetView zoomScale="85" zoomScaleNormal="85" zoomScalePageLayoutView="85" workbookViewId="0">
      <pane xSplit="1" ySplit="5" topLeftCell="B6" activePane="bottomRight" state="frozen"/>
      <selection pane="topRight" activeCell="B1" sqref="B1"/>
      <selection pane="bottomLeft" activeCell="A6" sqref="A6"/>
      <selection pane="bottomRight"/>
    </sheetView>
  </sheetViews>
  <sheetFormatPr baseColWidth="10" defaultColWidth="8.83203125" defaultRowHeight="12" x14ac:dyDescent="0"/>
  <cols>
    <col min="1" max="1" width="13.33203125" style="57" customWidth="1"/>
    <col min="2" max="2" width="10.5" style="57" customWidth="1"/>
    <col min="3" max="3" width="11" style="57" customWidth="1"/>
    <col min="4" max="4" width="9" style="57" customWidth="1"/>
    <col min="5" max="5" width="10.5" style="57" customWidth="1"/>
    <col min="6" max="6" width="9" style="57" customWidth="1"/>
    <col min="7" max="7" width="10.6640625" style="57" customWidth="1"/>
    <col min="8" max="8" width="9" style="57" customWidth="1"/>
    <col min="9" max="9" width="11" style="57" customWidth="1"/>
    <col min="10" max="10" width="11.6640625" style="57" customWidth="1"/>
    <col min="11" max="21" width="9" style="57" customWidth="1"/>
    <col min="22" max="23" width="9.83203125" style="57" customWidth="1"/>
    <col min="24" max="25" width="9" style="57" customWidth="1"/>
    <col min="26" max="26" width="9.83203125" style="57" customWidth="1"/>
    <col min="27" max="27" width="10" style="57" customWidth="1"/>
    <col min="28" max="28" width="10.1640625" style="57" customWidth="1"/>
    <col min="29" max="34" width="9" style="57" customWidth="1"/>
    <col min="35" max="35" width="9.6640625" style="57" customWidth="1"/>
    <col min="36" max="38" width="9" style="57" customWidth="1"/>
    <col min="39" max="39" width="10.5" style="57" customWidth="1"/>
    <col min="40" max="40" width="10.33203125" style="57" customWidth="1"/>
    <col min="41" max="44" width="9" style="57" customWidth="1"/>
    <col min="45" max="46" width="10.6640625" style="57" customWidth="1"/>
    <col min="47" max="69" width="9" style="57" customWidth="1"/>
    <col min="70" max="70" width="10.6640625" style="57" customWidth="1"/>
    <col min="71" max="71" width="10.5" style="57" customWidth="1"/>
    <col min="72" max="72" width="10" style="57" customWidth="1"/>
    <col min="73" max="73" width="9" style="57" customWidth="1"/>
    <col min="74" max="74" width="10.33203125" style="57" customWidth="1"/>
    <col min="75" max="75" width="10.5" style="57" customWidth="1"/>
    <col min="76" max="76" width="10" style="57" customWidth="1"/>
    <col min="77" max="77" width="11" style="57" customWidth="1"/>
    <col min="78" max="78" width="9" style="57" customWidth="1"/>
    <col min="80" max="80" width="11.83203125" customWidth="1"/>
    <col min="81" max="81" width="28.5" customWidth="1"/>
    <col min="82" max="82" width="10.33203125" bestFit="1" customWidth="1"/>
  </cols>
  <sheetData>
    <row r="1" spans="1:81" s="374" customFormat="1" ht="28" customHeight="1">
      <c r="A1" s="278" t="s">
        <v>502</v>
      </c>
      <c r="B1" s="374" t="s">
        <v>324</v>
      </c>
      <c r="C1" s="374" t="s">
        <v>195</v>
      </c>
      <c r="D1" s="374" t="s">
        <v>496</v>
      </c>
      <c r="E1" s="374" t="s">
        <v>196</v>
      </c>
      <c r="F1" s="375" t="s">
        <v>209</v>
      </c>
      <c r="G1" s="374" t="s">
        <v>197</v>
      </c>
      <c r="H1" s="375" t="s">
        <v>208</v>
      </c>
      <c r="I1" s="374" t="s">
        <v>198</v>
      </c>
      <c r="J1" s="374" t="s">
        <v>199</v>
      </c>
      <c r="K1" s="374" t="s">
        <v>200</v>
      </c>
      <c r="L1" s="374" t="s">
        <v>201</v>
      </c>
      <c r="M1" s="374" t="s">
        <v>99</v>
      </c>
      <c r="N1" s="374" t="s">
        <v>210</v>
      </c>
      <c r="O1" s="374" t="s">
        <v>188</v>
      </c>
      <c r="P1" s="373" t="s">
        <v>340</v>
      </c>
      <c r="Q1" s="374" t="s">
        <v>190</v>
      </c>
      <c r="R1" s="374" t="s">
        <v>192</v>
      </c>
      <c r="S1" s="374" t="s">
        <v>334</v>
      </c>
      <c r="T1" s="369" t="s">
        <v>335</v>
      </c>
      <c r="U1" s="374" t="s">
        <v>314</v>
      </c>
      <c r="V1" s="374" t="s">
        <v>315</v>
      </c>
      <c r="W1" s="374" t="s">
        <v>316</v>
      </c>
      <c r="X1" s="374" t="s">
        <v>322</v>
      </c>
      <c r="Y1" s="374" t="s">
        <v>816</v>
      </c>
      <c r="Z1" s="374" t="s">
        <v>203</v>
      </c>
      <c r="AA1" s="375" t="s">
        <v>722</v>
      </c>
      <c r="AB1" s="374" t="s">
        <v>179</v>
      </c>
      <c r="AC1" s="374" t="s">
        <v>180</v>
      </c>
      <c r="AD1" s="374" t="s">
        <v>117</v>
      </c>
      <c r="AE1" s="374" t="s">
        <v>202</v>
      </c>
      <c r="AF1" s="374" t="s">
        <v>185</v>
      </c>
      <c r="AG1" s="376" t="s">
        <v>194</v>
      </c>
      <c r="AH1" s="373" t="s">
        <v>207</v>
      </c>
      <c r="AI1" s="373" t="s">
        <v>333</v>
      </c>
      <c r="AJ1" s="375" t="s">
        <v>126</v>
      </c>
      <c r="AK1" s="375" t="s">
        <v>326</v>
      </c>
      <c r="AL1" s="375" t="s">
        <v>327</v>
      </c>
      <c r="AM1" s="375" t="s">
        <v>328</v>
      </c>
      <c r="AN1" s="375" t="s">
        <v>265</v>
      </c>
      <c r="AO1" s="375" t="s">
        <v>672</v>
      </c>
      <c r="AP1" s="374" t="s">
        <v>741</v>
      </c>
      <c r="AQ1" s="375" t="s">
        <v>673</v>
      </c>
      <c r="AR1" s="375" t="s">
        <v>674</v>
      </c>
      <c r="AS1" s="375" t="s">
        <v>669</v>
      </c>
      <c r="AT1" s="375" t="s">
        <v>528</v>
      </c>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4" t="s">
        <v>250</v>
      </c>
      <c r="BW1" s="374" t="s">
        <v>251</v>
      </c>
      <c r="BX1" s="374" t="s">
        <v>252</v>
      </c>
      <c r="BY1" s="377" t="s">
        <v>461</v>
      </c>
      <c r="BZ1" s="378" t="s">
        <v>204</v>
      </c>
      <c r="CB1" s="374" t="s">
        <v>620</v>
      </c>
      <c r="CC1" s="374" t="s">
        <v>620</v>
      </c>
    </row>
    <row r="2" spans="1:81" s="366" customFormat="1">
      <c r="A2" s="138" t="b">
        <v>0</v>
      </c>
      <c r="B2" s="366" t="s">
        <v>83</v>
      </c>
      <c r="C2" s="366" t="s">
        <v>85</v>
      </c>
      <c r="D2" s="368" t="s">
        <v>86</v>
      </c>
      <c r="E2" s="366" t="s">
        <v>88</v>
      </c>
      <c r="F2" s="368" t="s">
        <v>133</v>
      </c>
      <c r="G2" s="366" t="s">
        <v>90</v>
      </c>
      <c r="H2" s="368" t="s">
        <v>132</v>
      </c>
      <c r="I2" s="366" t="s">
        <v>92</v>
      </c>
      <c r="J2" s="368" t="s">
        <v>94</v>
      </c>
      <c r="K2" s="366" t="s">
        <v>96</v>
      </c>
      <c r="L2" s="366" t="s">
        <v>98</v>
      </c>
      <c r="M2" s="366" t="s">
        <v>100</v>
      </c>
      <c r="N2" s="366" t="s">
        <v>247</v>
      </c>
      <c r="O2" s="366" t="s">
        <v>102</v>
      </c>
      <c r="P2" s="30" t="s">
        <v>103</v>
      </c>
      <c r="Q2" s="366" t="s">
        <v>104</v>
      </c>
      <c r="R2" s="366" t="s">
        <v>105</v>
      </c>
      <c r="S2" s="366" t="s">
        <v>475</v>
      </c>
      <c r="T2" s="369" t="s">
        <v>212</v>
      </c>
      <c r="U2" s="366" t="s">
        <v>108</v>
      </c>
      <c r="V2" s="366" t="s">
        <v>109</v>
      </c>
      <c r="W2" s="366" t="s">
        <v>121</v>
      </c>
      <c r="X2" s="366" t="s">
        <v>110</v>
      </c>
      <c r="Y2" s="366" t="s">
        <v>817</v>
      </c>
      <c r="Z2" s="366" t="s">
        <v>112</v>
      </c>
      <c r="AA2" s="368" t="s">
        <v>663</v>
      </c>
      <c r="AB2" s="368" t="s">
        <v>115</v>
      </c>
      <c r="AC2" s="368" t="s">
        <v>116</v>
      </c>
      <c r="AD2" s="368" t="s">
        <v>118</v>
      </c>
      <c r="AE2" s="366" t="s">
        <v>517</v>
      </c>
      <c r="AF2" s="368" t="s">
        <v>854</v>
      </c>
      <c r="AG2" s="370" t="s">
        <v>120</v>
      </c>
      <c r="AH2" s="30" t="s">
        <v>123</v>
      </c>
      <c r="AI2" s="30" t="s">
        <v>125</v>
      </c>
      <c r="AJ2" s="368" t="s">
        <v>127</v>
      </c>
      <c r="AK2" s="368" t="s">
        <v>128</v>
      </c>
      <c r="AL2" s="368" t="s">
        <v>129</v>
      </c>
      <c r="AM2" s="368" t="s">
        <v>130</v>
      </c>
      <c r="AN2" s="368" t="s">
        <v>184</v>
      </c>
      <c r="AO2" s="368" t="s">
        <v>131</v>
      </c>
      <c r="AP2" s="366" t="s">
        <v>114</v>
      </c>
      <c r="AQ2" s="368" t="s">
        <v>631</v>
      </c>
      <c r="AR2" s="368" t="s">
        <v>633</v>
      </c>
      <c r="AS2" s="368" t="s">
        <v>134</v>
      </c>
      <c r="AT2" s="368" t="s">
        <v>524</v>
      </c>
      <c r="AU2" s="368"/>
      <c r="AV2" s="368"/>
      <c r="AW2" s="368"/>
      <c r="AX2" s="368"/>
      <c r="AY2" s="368"/>
      <c r="AZ2" s="368"/>
      <c r="BA2" s="368"/>
      <c r="BB2" s="368"/>
      <c r="BC2" s="368"/>
      <c r="BD2" s="368"/>
      <c r="BE2" s="368"/>
      <c r="BF2" s="368"/>
      <c r="BG2" s="368"/>
      <c r="BH2" s="368"/>
      <c r="BI2" s="368"/>
      <c r="BJ2" s="368"/>
      <c r="BK2" s="368"/>
      <c r="BL2" s="368"/>
      <c r="BM2" s="368"/>
      <c r="BN2" s="368"/>
      <c r="BO2" s="368"/>
      <c r="BP2" s="368"/>
      <c r="BQ2" s="368"/>
      <c r="BR2" s="368"/>
      <c r="BS2" s="368"/>
      <c r="BT2" s="368"/>
      <c r="BU2" s="368"/>
      <c r="BV2" s="366" t="str">
        <f>IF(BV1&lt;&gt;"",BV1,"")</f>
        <v>S&amp;P500(h)</v>
      </c>
      <c r="BW2" s="366" t="str">
        <f>IF(BW1&lt;&gt;"",BW1,"")</f>
        <v>IT Bonds(h)</v>
      </c>
      <c r="BX2" s="366" t="str">
        <f>IF(BX1&lt;&gt;"",BX1,"")</f>
        <v>TBills(h)</v>
      </c>
      <c r="BY2" s="371" t="s">
        <v>461</v>
      </c>
      <c r="BZ2" s="372" t="s">
        <v>205</v>
      </c>
      <c r="CB2" s="366" t="s">
        <v>753</v>
      </c>
      <c r="CC2" s="366" t="s">
        <v>923</v>
      </c>
    </row>
    <row r="3" spans="1:81" s="27" customFormat="1">
      <c r="A3" s="54" t="s">
        <v>213</v>
      </c>
      <c r="B3" s="138">
        <v>0.16</v>
      </c>
      <c r="C3" s="138">
        <v>0.22</v>
      </c>
      <c r="D3" s="138">
        <v>0.16</v>
      </c>
      <c r="E3" s="138">
        <v>0.22</v>
      </c>
      <c r="F3" s="138">
        <v>0.2</v>
      </c>
      <c r="G3" s="138">
        <v>0.2</v>
      </c>
      <c r="H3" s="138">
        <v>0.2</v>
      </c>
      <c r="I3" s="138">
        <v>0.2</v>
      </c>
      <c r="J3" s="138">
        <v>0.2</v>
      </c>
      <c r="K3" s="138">
        <v>0.2</v>
      </c>
      <c r="L3" s="138">
        <v>0.75</v>
      </c>
      <c r="M3" s="138">
        <v>0.26</v>
      </c>
      <c r="N3" s="138">
        <v>0.09</v>
      </c>
      <c r="O3" s="138">
        <v>0.32</v>
      </c>
      <c r="P3" s="138">
        <v>0.18</v>
      </c>
      <c r="Q3" s="138">
        <v>0.26</v>
      </c>
      <c r="R3" s="138">
        <v>0.26</v>
      </c>
      <c r="S3" s="138">
        <v>0.4</v>
      </c>
      <c r="T3" s="138">
        <v>0.27</v>
      </c>
      <c r="U3" s="138">
        <v>0.2</v>
      </c>
      <c r="V3" s="138">
        <v>0.2</v>
      </c>
      <c r="W3" s="138">
        <v>0.2</v>
      </c>
      <c r="X3" s="138">
        <v>0.16</v>
      </c>
      <c r="Y3" s="138">
        <v>0.16</v>
      </c>
      <c r="Z3" s="138">
        <v>0.09</v>
      </c>
      <c r="AA3" s="138">
        <v>7.0000000000000007E-2</v>
      </c>
      <c r="AB3" s="138">
        <v>0.26</v>
      </c>
      <c r="AC3" s="138">
        <v>0.22</v>
      </c>
      <c r="AD3" s="138">
        <v>0.3</v>
      </c>
      <c r="AE3" s="138">
        <v>0.75</v>
      </c>
      <c r="AF3" s="266">
        <v>0.25</v>
      </c>
      <c r="AG3" s="138">
        <v>0.37</v>
      </c>
      <c r="AH3" s="138">
        <v>0.36</v>
      </c>
      <c r="AI3" s="138">
        <v>0.35</v>
      </c>
      <c r="AJ3" s="138">
        <v>0.33</v>
      </c>
      <c r="AK3" s="138">
        <v>0.19</v>
      </c>
      <c r="AL3" s="138">
        <v>0.19</v>
      </c>
      <c r="AM3" s="138">
        <v>0.19</v>
      </c>
      <c r="AN3" s="138">
        <v>0.2</v>
      </c>
      <c r="AO3" s="138">
        <v>0.23</v>
      </c>
      <c r="AP3" s="138">
        <v>0.2</v>
      </c>
      <c r="AQ3" s="138">
        <v>0.95</v>
      </c>
      <c r="AR3" s="138">
        <v>0.15</v>
      </c>
      <c r="AS3" s="138">
        <v>0.22</v>
      </c>
      <c r="AT3" s="138">
        <v>0.15</v>
      </c>
      <c r="AU3" s="138" t="s">
        <v>214</v>
      </c>
      <c r="AV3" s="138" t="s">
        <v>214</v>
      </c>
      <c r="AW3" s="138" t="s">
        <v>214</v>
      </c>
      <c r="AX3" s="138" t="s">
        <v>214</v>
      </c>
      <c r="AY3" s="138" t="s">
        <v>214</v>
      </c>
      <c r="AZ3" s="138" t="s">
        <v>214</v>
      </c>
      <c r="BA3" s="138" t="s">
        <v>214</v>
      </c>
      <c r="BB3" s="138" t="s">
        <v>214</v>
      </c>
      <c r="BC3" s="138" t="s">
        <v>214</v>
      </c>
      <c r="BD3" s="138" t="s">
        <v>214</v>
      </c>
      <c r="BE3" s="138" t="s">
        <v>214</v>
      </c>
      <c r="BF3" s="138" t="s">
        <v>214</v>
      </c>
      <c r="BG3" s="138" t="s">
        <v>214</v>
      </c>
      <c r="BH3" s="138" t="s">
        <v>214</v>
      </c>
      <c r="BI3" s="138" t="s">
        <v>214</v>
      </c>
      <c r="BJ3" s="138" t="s">
        <v>214</v>
      </c>
      <c r="BK3" s="138" t="s">
        <v>214</v>
      </c>
      <c r="BL3" s="138" t="s">
        <v>214</v>
      </c>
      <c r="BM3" s="138" t="s">
        <v>214</v>
      </c>
      <c r="BN3" s="138" t="s">
        <v>214</v>
      </c>
      <c r="BO3" s="138" t="s">
        <v>214</v>
      </c>
      <c r="BP3" s="138" t="s">
        <v>214</v>
      </c>
      <c r="BQ3" s="138" t="s">
        <v>214</v>
      </c>
      <c r="BR3" s="138" t="s">
        <v>214</v>
      </c>
      <c r="BS3" s="138" t="s">
        <v>214</v>
      </c>
      <c r="BT3" s="138" t="s">
        <v>214</v>
      </c>
      <c r="BU3" s="138" t="s">
        <v>214</v>
      </c>
      <c r="BV3" s="137">
        <v>0</v>
      </c>
      <c r="BW3" s="138">
        <v>0</v>
      </c>
      <c r="BX3" s="138">
        <v>0</v>
      </c>
      <c r="BY3" s="192">
        <v>0</v>
      </c>
      <c r="BZ3" s="294">
        <v>0</v>
      </c>
      <c r="CB3" s="27" t="s">
        <v>751</v>
      </c>
      <c r="CC3" s="27" t="s">
        <v>751</v>
      </c>
    </row>
    <row r="4" spans="1:81" s="366" customFormat="1">
      <c r="A4" s="359" t="s">
        <v>348</v>
      </c>
      <c r="B4" s="359">
        <v>1992</v>
      </c>
      <c r="C4" s="359">
        <v>1992</v>
      </c>
      <c r="D4" s="359">
        <v>1976</v>
      </c>
      <c r="E4" s="359">
        <v>1992</v>
      </c>
      <c r="F4" s="359">
        <v>2006</v>
      </c>
      <c r="G4" s="359">
        <v>1998</v>
      </c>
      <c r="H4" s="359">
        <v>2006</v>
      </c>
      <c r="I4" s="359">
        <v>1998</v>
      </c>
      <c r="J4" s="359">
        <v>1989</v>
      </c>
      <c r="K4" s="359">
        <v>1998</v>
      </c>
      <c r="L4" s="359">
        <v>1997</v>
      </c>
      <c r="M4" s="359">
        <v>1996</v>
      </c>
      <c r="N4" s="359">
        <v>1999</v>
      </c>
      <c r="O4" s="359">
        <v>1994</v>
      </c>
      <c r="P4" s="359">
        <v>1996</v>
      </c>
      <c r="Q4" s="359">
        <v>1990</v>
      </c>
      <c r="R4" s="359">
        <v>1990</v>
      </c>
      <c r="S4" s="359">
        <v>2005</v>
      </c>
      <c r="T4" s="360">
        <v>2009</v>
      </c>
      <c r="U4" s="359">
        <v>1986</v>
      </c>
      <c r="V4" s="359">
        <v>1991</v>
      </c>
      <c r="W4" s="359">
        <v>1991</v>
      </c>
      <c r="X4" s="359">
        <v>1986</v>
      </c>
      <c r="Y4" s="359">
        <v>1994</v>
      </c>
      <c r="Z4" s="359">
        <v>1992</v>
      </c>
      <c r="AA4" s="361">
        <v>2009</v>
      </c>
      <c r="AB4" s="359">
        <v>1929</v>
      </c>
      <c r="AC4" s="359">
        <v>1970</v>
      </c>
      <c r="AD4" s="359">
        <v>1958</v>
      </c>
      <c r="AE4" s="359">
        <v>2007</v>
      </c>
      <c r="AF4" s="361">
        <v>2005</v>
      </c>
      <c r="AG4" s="362">
        <v>1984</v>
      </c>
      <c r="AH4" s="363">
        <v>1984</v>
      </c>
      <c r="AI4" s="363">
        <v>1984</v>
      </c>
      <c r="AJ4" s="359">
        <v>1985</v>
      </c>
      <c r="AK4" s="359">
        <v>1977</v>
      </c>
      <c r="AL4" s="359">
        <v>1977</v>
      </c>
      <c r="AM4" s="359">
        <v>1977</v>
      </c>
      <c r="AN4" s="359">
        <v>1982</v>
      </c>
      <c r="AO4" s="359">
        <v>1978</v>
      </c>
      <c r="AP4" s="359">
        <v>2000</v>
      </c>
      <c r="AQ4" s="359">
        <v>1993</v>
      </c>
      <c r="AR4" s="359">
        <v>2013</v>
      </c>
      <c r="AS4" s="359">
        <v>1987</v>
      </c>
      <c r="AT4" s="361">
        <v>2013</v>
      </c>
      <c r="AU4" s="361" t="s">
        <v>214</v>
      </c>
      <c r="AV4" s="361" t="s">
        <v>214</v>
      </c>
      <c r="AW4" s="361" t="s">
        <v>214</v>
      </c>
      <c r="AX4" s="361" t="s">
        <v>214</v>
      </c>
      <c r="AY4" s="361" t="s">
        <v>214</v>
      </c>
      <c r="AZ4" s="361" t="s">
        <v>214</v>
      </c>
      <c r="BA4" s="361" t="s">
        <v>214</v>
      </c>
      <c r="BB4" s="361" t="s">
        <v>214</v>
      </c>
      <c r="BC4" s="361" t="s">
        <v>214</v>
      </c>
      <c r="BD4" s="361" t="s">
        <v>214</v>
      </c>
      <c r="BE4" s="361" t="s">
        <v>214</v>
      </c>
      <c r="BF4" s="361" t="s">
        <v>214</v>
      </c>
      <c r="BG4" s="361" t="s">
        <v>214</v>
      </c>
      <c r="BH4" s="361" t="s">
        <v>214</v>
      </c>
      <c r="BI4" s="361" t="s">
        <v>214</v>
      </c>
      <c r="BJ4" s="361" t="s">
        <v>214</v>
      </c>
      <c r="BK4" s="361" t="s">
        <v>214</v>
      </c>
      <c r="BL4" s="361" t="s">
        <v>214</v>
      </c>
      <c r="BM4" s="361" t="s">
        <v>214</v>
      </c>
      <c r="BN4" s="361" t="s">
        <v>214</v>
      </c>
      <c r="BO4" s="361" t="s">
        <v>214</v>
      </c>
      <c r="BP4" s="361" t="s">
        <v>214</v>
      </c>
      <c r="BQ4" s="361" t="s">
        <v>214</v>
      </c>
      <c r="BR4" s="361" t="s">
        <v>214</v>
      </c>
      <c r="BS4" s="361" t="s">
        <v>214</v>
      </c>
      <c r="BT4" s="361" t="s">
        <v>214</v>
      </c>
      <c r="BU4" s="361" t="s">
        <v>214</v>
      </c>
      <c r="BV4" s="359">
        <v>1871</v>
      </c>
      <c r="BW4" s="361">
        <v>1871</v>
      </c>
      <c r="BX4" s="361">
        <v>1871</v>
      </c>
      <c r="BY4" s="364">
        <v>1871</v>
      </c>
      <c r="BZ4" s="365">
        <v>1871</v>
      </c>
      <c r="CB4" s="366" t="s">
        <v>752</v>
      </c>
      <c r="CC4" s="366" t="s">
        <v>752</v>
      </c>
    </row>
    <row r="5" spans="1:81" s="366" customFormat="1">
      <c r="A5" s="359" t="s">
        <v>346</v>
      </c>
      <c r="B5" s="359">
        <v>1871</v>
      </c>
      <c r="C5" s="359">
        <v>1927</v>
      </c>
      <c r="D5" s="359">
        <v>1871</v>
      </c>
      <c r="E5" s="359">
        <v>1927</v>
      </c>
      <c r="F5" s="361">
        <v>1927</v>
      </c>
      <c r="G5" s="359">
        <v>1927</v>
      </c>
      <c r="H5" s="361">
        <v>1927</v>
      </c>
      <c r="I5" s="359">
        <v>1927</v>
      </c>
      <c r="J5" s="359">
        <v>1927</v>
      </c>
      <c r="K5" s="359">
        <v>1927</v>
      </c>
      <c r="L5" s="359">
        <v>1970</v>
      </c>
      <c r="M5" s="359">
        <v>1970</v>
      </c>
      <c r="N5" s="359">
        <v>1970</v>
      </c>
      <c r="O5" s="359">
        <v>1985</v>
      </c>
      <c r="P5" s="359">
        <v>1970</v>
      </c>
      <c r="Q5" s="359">
        <v>1970</v>
      </c>
      <c r="R5" s="359">
        <v>1970</v>
      </c>
      <c r="S5" s="359">
        <v>1970</v>
      </c>
      <c r="T5" s="359">
        <v>1982</v>
      </c>
      <c r="U5" s="359">
        <v>1871</v>
      </c>
      <c r="V5" s="359">
        <v>1871</v>
      </c>
      <c r="W5" s="359">
        <v>1871</v>
      </c>
      <c r="X5" s="359">
        <v>1871</v>
      </c>
      <c r="Y5" s="359">
        <v>1871</v>
      </c>
      <c r="Z5" s="359">
        <v>1871</v>
      </c>
      <c r="AA5" s="361">
        <v>1970</v>
      </c>
      <c r="AB5" s="359">
        <v>1930</v>
      </c>
      <c r="AC5" s="359">
        <v>1970</v>
      </c>
      <c r="AD5" s="359">
        <v>1959</v>
      </c>
      <c r="AE5" s="359">
        <v>1970</v>
      </c>
      <c r="AF5" s="359">
        <v>1970</v>
      </c>
      <c r="AG5" s="367">
        <v>1985</v>
      </c>
      <c r="AH5" s="361">
        <v>1985</v>
      </c>
      <c r="AI5" s="361">
        <v>1985</v>
      </c>
      <c r="AJ5" s="361">
        <v>1985</v>
      </c>
      <c r="AK5" s="361">
        <v>1978</v>
      </c>
      <c r="AL5" s="361">
        <v>1978</v>
      </c>
      <c r="AM5" s="361">
        <v>1978</v>
      </c>
      <c r="AN5" s="361">
        <v>1976</v>
      </c>
      <c r="AO5" s="361">
        <v>1979</v>
      </c>
      <c r="AP5" s="359">
        <v>1985</v>
      </c>
      <c r="AQ5" s="361">
        <v>1985</v>
      </c>
      <c r="AR5" s="361">
        <v>1985</v>
      </c>
      <c r="AS5" s="361">
        <v>1984</v>
      </c>
      <c r="AT5" s="361">
        <v>1982</v>
      </c>
      <c r="AU5" s="361"/>
      <c r="AV5" s="361"/>
      <c r="AW5" s="361"/>
      <c r="AX5" s="361"/>
      <c r="AY5" s="361"/>
      <c r="AZ5" s="361"/>
      <c r="BA5" s="361"/>
      <c r="BB5" s="361"/>
      <c r="BC5" s="361"/>
      <c r="BD5" s="361"/>
      <c r="BE5" s="361"/>
      <c r="BF5" s="361"/>
      <c r="BG5" s="361"/>
      <c r="BH5" s="361"/>
      <c r="BI5" s="361"/>
      <c r="BJ5" s="361"/>
      <c r="BK5" s="361"/>
      <c r="BL5" s="361"/>
      <c r="BM5" s="361"/>
      <c r="BN5" s="361"/>
      <c r="BO5" s="361"/>
      <c r="BP5" s="361"/>
      <c r="BQ5" s="361"/>
      <c r="BR5" s="361"/>
      <c r="BS5" s="361"/>
      <c r="BT5" s="361"/>
      <c r="BU5" s="361"/>
      <c r="BV5" s="359">
        <v>1871</v>
      </c>
      <c r="BW5" s="359">
        <v>1871</v>
      </c>
      <c r="BX5" s="359">
        <v>1871</v>
      </c>
      <c r="BY5" s="364">
        <v>1871</v>
      </c>
      <c r="BZ5" s="365">
        <v>1871</v>
      </c>
    </row>
    <row r="6" spans="1:81" s="27" customFormat="1">
      <c r="A6" s="139" t="s">
        <v>347</v>
      </c>
      <c r="B6" s="140">
        <f t="shared" ref="B6:AG6" si="0">IF(ISNUMBER(B$5), MATCH(B$5, $A$8:$A$154)-1, "")</f>
        <v>0</v>
      </c>
      <c r="C6" s="140">
        <f t="shared" si="0"/>
        <v>56</v>
      </c>
      <c r="D6" s="140">
        <f t="shared" si="0"/>
        <v>0</v>
      </c>
      <c r="E6" s="140">
        <f t="shared" si="0"/>
        <v>56</v>
      </c>
      <c r="F6" s="140">
        <f t="shared" si="0"/>
        <v>56</v>
      </c>
      <c r="G6" s="140">
        <f t="shared" si="0"/>
        <v>56</v>
      </c>
      <c r="H6" s="140">
        <f t="shared" si="0"/>
        <v>56</v>
      </c>
      <c r="I6" s="140">
        <f t="shared" si="0"/>
        <v>56</v>
      </c>
      <c r="J6" s="140">
        <f t="shared" si="0"/>
        <v>56</v>
      </c>
      <c r="K6" s="140">
        <f t="shared" si="0"/>
        <v>56</v>
      </c>
      <c r="L6" s="140">
        <f t="shared" si="0"/>
        <v>99</v>
      </c>
      <c r="M6" s="140">
        <f t="shared" si="0"/>
        <v>99</v>
      </c>
      <c r="N6" s="140">
        <f t="shared" si="0"/>
        <v>99</v>
      </c>
      <c r="O6" s="140">
        <f t="shared" si="0"/>
        <v>114</v>
      </c>
      <c r="P6" s="140">
        <f t="shared" si="0"/>
        <v>99</v>
      </c>
      <c r="Q6" s="140">
        <f t="shared" si="0"/>
        <v>99</v>
      </c>
      <c r="R6" s="140">
        <f t="shared" si="0"/>
        <v>99</v>
      </c>
      <c r="S6" s="140">
        <f t="shared" si="0"/>
        <v>99</v>
      </c>
      <c r="T6" s="140">
        <f t="shared" si="0"/>
        <v>111</v>
      </c>
      <c r="U6" s="140">
        <f t="shared" si="0"/>
        <v>0</v>
      </c>
      <c r="V6" s="140">
        <f t="shared" si="0"/>
        <v>0</v>
      </c>
      <c r="W6" s="140">
        <f t="shared" si="0"/>
        <v>0</v>
      </c>
      <c r="X6" s="140">
        <f t="shared" si="0"/>
        <v>0</v>
      </c>
      <c r="Y6" s="140">
        <f t="shared" si="0"/>
        <v>0</v>
      </c>
      <c r="Z6" s="140">
        <f t="shared" si="0"/>
        <v>0</v>
      </c>
      <c r="AA6" s="140">
        <f t="shared" si="0"/>
        <v>99</v>
      </c>
      <c r="AB6" s="140">
        <f t="shared" si="0"/>
        <v>59</v>
      </c>
      <c r="AC6" s="140">
        <f t="shared" si="0"/>
        <v>99</v>
      </c>
      <c r="AD6" s="140">
        <f t="shared" si="0"/>
        <v>88</v>
      </c>
      <c r="AE6" s="140">
        <f t="shared" si="0"/>
        <v>99</v>
      </c>
      <c r="AF6" s="160">
        <f t="shared" si="0"/>
        <v>99</v>
      </c>
      <c r="AG6" s="140">
        <f t="shared" si="0"/>
        <v>114</v>
      </c>
      <c r="AH6" s="144">
        <f t="shared" ref="AH6:BM6" si="1">IF(ISNUMBER(AH$5), MATCH(AH$5, $A$8:$A$154)-1, "")</f>
        <v>114</v>
      </c>
      <c r="AI6" s="140">
        <f t="shared" si="1"/>
        <v>114</v>
      </c>
      <c r="AJ6" s="140">
        <f t="shared" si="1"/>
        <v>114</v>
      </c>
      <c r="AK6" s="140">
        <f t="shared" si="1"/>
        <v>107</v>
      </c>
      <c r="AL6" s="140">
        <f t="shared" si="1"/>
        <v>107</v>
      </c>
      <c r="AM6" s="140">
        <f t="shared" si="1"/>
        <v>107</v>
      </c>
      <c r="AN6" s="140">
        <f t="shared" si="1"/>
        <v>105</v>
      </c>
      <c r="AO6" s="140">
        <f t="shared" si="1"/>
        <v>108</v>
      </c>
      <c r="AP6" s="140">
        <f t="shared" si="1"/>
        <v>114</v>
      </c>
      <c r="AQ6" s="140">
        <f t="shared" si="1"/>
        <v>114</v>
      </c>
      <c r="AR6" s="140">
        <f t="shared" si="1"/>
        <v>114</v>
      </c>
      <c r="AS6" s="140">
        <f t="shared" si="1"/>
        <v>113</v>
      </c>
      <c r="AT6" s="140">
        <f t="shared" si="1"/>
        <v>111</v>
      </c>
      <c r="AU6" s="140" t="str">
        <f t="shared" si="1"/>
        <v/>
      </c>
      <c r="AV6" s="140" t="str">
        <f t="shared" si="1"/>
        <v/>
      </c>
      <c r="AW6" s="140" t="str">
        <f t="shared" si="1"/>
        <v/>
      </c>
      <c r="AX6" s="140" t="str">
        <f t="shared" si="1"/>
        <v/>
      </c>
      <c r="AY6" s="140" t="str">
        <f t="shared" si="1"/>
        <v/>
      </c>
      <c r="AZ6" s="140" t="str">
        <f t="shared" si="1"/>
        <v/>
      </c>
      <c r="BA6" s="140" t="str">
        <f t="shared" si="1"/>
        <v/>
      </c>
      <c r="BB6" s="140" t="str">
        <f t="shared" si="1"/>
        <v/>
      </c>
      <c r="BC6" s="140" t="str">
        <f t="shared" si="1"/>
        <v/>
      </c>
      <c r="BD6" s="140" t="str">
        <f t="shared" si="1"/>
        <v/>
      </c>
      <c r="BE6" s="140" t="str">
        <f t="shared" si="1"/>
        <v/>
      </c>
      <c r="BF6" s="140" t="str">
        <f t="shared" si="1"/>
        <v/>
      </c>
      <c r="BG6" s="140" t="str">
        <f t="shared" si="1"/>
        <v/>
      </c>
      <c r="BH6" s="140" t="str">
        <f t="shared" si="1"/>
        <v/>
      </c>
      <c r="BI6" s="140" t="str">
        <f t="shared" si="1"/>
        <v/>
      </c>
      <c r="BJ6" s="140" t="str">
        <f t="shared" si="1"/>
        <v/>
      </c>
      <c r="BK6" s="140" t="str">
        <f t="shared" si="1"/>
        <v/>
      </c>
      <c r="BL6" s="140" t="str">
        <f t="shared" si="1"/>
        <v/>
      </c>
      <c r="BM6" s="140" t="str">
        <f t="shared" si="1"/>
        <v/>
      </c>
      <c r="BN6" s="140" t="str">
        <f t="shared" ref="BN6:BZ6" si="2">IF(ISNUMBER(BN$5), MATCH(BN$5, $A$8:$A$154)-1, "")</f>
        <v/>
      </c>
      <c r="BO6" s="140" t="str">
        <f t="shared" si="2"/>
        <v/>
      </c>
      <c r="BP6" s="140" t="str">
        <f t="shared" si="2"/>
        <v/>
      </c>
      <c r="BQ6" s="140" t="str">
        <f t="shared" si="2"/>
        <v/>
      </c>
      <c r="BR6" s="140" t="str">
        <f t="shared" si="2"/>
        <v/>
      </c>
      <c r="BS6" s="140" t="str">
        <f t="shared" si="2"/>
        <v/>
      </c>
      <c r="BT6" s="140" t="str">
        <f t="shared" si="2"/>
        <v/>
      </c>
      <c r="BU6" s="140" t="str">
        <f t="shared" si="2"/>
        <v/>
      </c>
      <c r="BV6" s="140">
        <f t="shared" si="2"/>
        <v>0</v>
      </c>
      <c r="BW6" s="140">
        <f t="shared" si="2"/>
        <v>0</v>
      </c>
      <c r="BX6" s="140">
        <f t="shared" si="2"/>
        <v>0</v>
      </c>
      <c r="BY6" s="280">
        <f t="shared" si="2"/>
        <v>0</v>
      </c>
      <c r="BZ6" s="295">
        <f t="shared" si="2"/>
        <v>0</v>
      </c>
    </row>
    <row r="7" spans="1:81" s="210" customFormat="1">
      <c r="A7" s="620">
        <v>2016</v>
      </c>
      <c r="B7" s="207"/>
      <c r="C7" s="208" t="s">
        <v>215</v>
      </c>
      <c r="D7" s="208"/>
      <c r="E7" s="209"/>
      <c r="F7" s="208" t="s">
        <v>216</v>
      </c>
      <c r="I7" s="208"/>
      <c r="BY7" s="281"/>
      <c r="BZ7" s="138" t="b">
        <v>0</v>
      </c>
      <c r="CB7" s="32"/>
      <c r="CC7" s="32"/>
    </row>
    <row r="8" spans="1:81">
      <c r="A8" s="32">
        <v>1871</v>
      </c>
      <c r="B8" s="61">
        <f>IF(B185="", "", (IF(B$4&lt;$A8, B185, (B185-B$3)/(1+B$3%))-$A$2*$BZ185)/(1+$A$2*$BZ185%))</f>
        <v>15.131105546441008</v>
      </c>
      <c r="C8" s="61" t="str">
        <f t="shared" ref="C8:BN8" si="3">IF(C185="", "", (IF(C$4&lt;$A8, C185, (C185-C$3)/(1+C$3%))-$A$2*$BZ185)/(1+$A$2*$BZ185%))</f>
        <v/>
      </c>
      <c r="D8" s="61">
        <f t="shared" si="3"/>
        <v>15.131105546441008</v>
      </c>
      <c r="E8" s="61" t="str">
        <f t="shared" si="3"/>
        <v/>
      </c>
      <c r="F8" s="61" t="str">
        <f t="shared" si="3"/>
        <v/>
      </c>
      <c r="G8" s="61" t="str">
        <f t="shared" si="3"/>
        <v/>
      </c>
      <c r="H8" s="61" t="str">
        <f t="shared" si="3"/>
        <v/>
      </c>
      <c r="I8" s="61" t="str">
        <f t="shared" si="3"/>
        <v/>
      </c>
      <c r="J8" s="61" t="str">
        <f t="shared" si="3"/>
        <v/>
      </c>
      <c r="K8" s="61" t="str">
        <f t="shared" si="3"/>
        <v/>
      </c>
      <c r="L8" s="61" t="str">
        <f t="shared" si="3"/>
        <v/>
      </c>
      <c r="M8" s="61" t="str">
        <f t="shared" si="3"/>
        <v/>
      </c>
      <c r="N8" s="61" t="str">
        <f t="shared" si="3"/>
        <v/>
      </c>
      <c r="O8" s="61" t="str">
        <f t="shared" si="3"/>
        <v/>
      </c>
      <c r="P8" s="61" t="str">
        <f t="shared" si="3"/>
        <v/>
      </c>
      <c r="Q8" s="61" t="str">
        <f t="shared" si="3"/>
        <v/>
      </c>
      <c r="R8" s="61" t="str">
        <f t="shared" si="3"/>
        <v/>
      </c>
      <c r="S8" s="61" t="str">
        <f t="shared" si="3"/>
        <v/>
      </c>
      <c r="T8" s="61" t="str">
        <f t="shared" si="3"/>
        <v/>
      </c>
      <c r="U8" s="61">
        <f t="shared" si="3"/>
        <v>4.6224106325457877</v>
      </c>
      <c r="V8" s="61">
        <f t="shared" si="3"/>
        <v>2.125536375324943</v>
      </c>
      <c r="W8" s="61">
        <f t="shared" si="3"/>
        <v>3.4414767665968515</v>
      </c>
      <c r="X8" s="61">
        <f t="shared" si="3"/>
        <v>2.4992996307072421</v>
      </c>
      <c r="Y8" s="61">
        <f t="shared" si="3"/>
        <v>3.482787260513224</v>
      </c>
      <c r="Z8" s="61">
        <f t="shared" si="3"/>
        <v>6.254371066040564</v>
      </c>
      <c r="AA8" s="61" t="str">
        <f t="shared" si="3"/>
        <v/>
      </c>
      <c r="AB8" s="61" t="str">
        <f t="shared" si="3"/>
        <v/>
      </c>
      <c r="AC8" s="61" t="str">
        <f t="shared" si="3"/>
        <v/>
      </c>
      <c r="AD8" s="61" t="str">
        <f t="shared" si="3"/>
        <v/>
      </c>
      <c r="AE8" s="61" t="str">
        <f t="shared" si="3"/>
        <v/>
      </c>
      <c r="AF8" s="61" t="str">
        <f t="shared" si="3"/>
        <v/>
      </c>
      <c r="AG8" s="61" t="str">
        <f t="shared" si="3"/>
        <v/>
      </c>
      <c r="AH8" s="61" t="str">
        <f t="shared" si="3"/>
        <v/>
      </c>
      <c r="AI8" s="61" t="str">
        <f t="shared" si="3"/>
        <v/>
      </c>
      <c r="AJ8" s="61" t="str">
        <f t="shared" si="3"/>
        <v/>
      </c>
      <c r="AK8" s="61" t="str">
        <f t="shared" si="3"/>
        <v/>
      </c>
      <c r="AL8" s="61" t="str">
        <f t="shared" si="3"/>
        <v/>
      </c>
      <c r="AM8" s="61" t="str">
        <f t="shared" si="3"/>
        <v/>
      </c>
      <c r="AN8" s="61" t="str">
        <f t="shared" si="3"/>
        <v/>
      </c>
      <c r="AO8" s="61" t="str">
        <f t="shared" si="3"/>
        <v/>
      </c>
      <c r="AP8" s="61" t="str">
        <f t="shared" si="3"/>
        <v/>
      </c>
      <c r="AQ8" s="61" t="str">
        <f t="shared" si="3"/>
        <v/>
      </c>
      <c r="AR8" s="61" t="str">
        <f t="shared" si="3"/>
        <v/>
      </c>
      <c r="AS8" s="61" t="str">
        <f t="shared" si="3"/>
        <v/>
      </c>
      <c r="AT8" s="61" t="str">
        <f t="shared" si="3"/>
        <v/>
      </c>
      <c r="AU8" s="61" t="str">
        <f t="shared" si="3"/>
        <v/>
      </c>
      <c r="AV8" s="61" t="str">
        <f t="shared" si="3"/>
        <v/>
      </c>
      <c r="AW8" s="61" t="str">
        <f t="shared" si="3"/>
        <v/>
      </c>
      <c r="AX8" s="61" t="str">
        <f t="shared" si="3"/>
        <v/>
      </c>
      <c r="AY8" s="61" t="str">
        <f t="shared" si="3"/>
        <v/>
      </c>
      <c r="AZ8" s="61" t="str">
        <f t="shared" si="3"/>
        <v/>
      </c>
      <c r="BA8" s="61" t="str">
        <f t="shared" si="3"/>
        <v/>
      </c>
      <c r="BB8" s="61" t="str">
        <f t="shared" si="3"/>
        <v/>
      </c>
      <c r="BC8" s="61" t="str">
        <f t="shared" si="3"/>
        <v/>
      </c>
      <c r="BD8" s="61" t="str">
        <f t="shared" si="3"/>
        <v/>
      </c>
      <c r="BE8" s="61" t="str">
        <f t="shared" si="3"/>
        <v/>
      </c>
      <c r="BF8" s="61" t="str">
        <f t="shared" si="3"/>
        <v/>
      </c>
      <c r="BG8" s="61" t="str">
        <f t="shared" si="3"/>
        <v/>
      </c>
      <c r="BH8" s="61" t="str">
        <f t="shared" si="3"/>
        <v/>
      </c>
      <c r="BI8" s="61" t="str">
        <f t="shared" si="3"/>
        <v/>
      </c>
      <c r="BJ8" s="61" t="str">
        <f t="shared" si="3"/>
        <v/>
      </c>
      <c r="BK8" s="61" t="str">
        <f t="shared" si="3"/>
        <v/>
      </c>
      <c r="BL8" s="61" t="str">
        <f t="shared" si="3"/>
        <v/>
      </c>
      <c r="BM8" s="61" t="str">
        <f t="shared" si="3"/>
        <v/>
      </c>
      <c r="BN8" s="61" t="str">
        <f t="shared" si="3"/>
        <v/>
      </c>
      <c r="BO8" s="61" t="str">
        <f t="shared" ref="BO8:BY8" si="4">IF(BO185="", "", (IF(BO$4&lt;$A8, BO185, (BO185-BO$3)/(1+BO$3%))-$A$2*$BZ185)/(1+$A$2*$BZ185%))</f>
        <v/>
      </c>
      <c r="BP8" s="61" t="str">
        <f t="shared" si="4"/>
        <v/>
      </c>
      <c r="BQ8" s="61" t="str">
        <f t="shared" si="4"/>
        <v/>
      </c>
      <c r="BR8" s="61" t="str">
        <f t="shared" si="4"/>
        <v/>
      </c>
      <c r="BS8" s="61" t="str">
        <f t="shared" si="4"/>
        <v/>
      </c>
      <c r="BT8" s="61" t="str">
        <f t="shared" si="4"/>
        <v/>
      </c>
      <c r="BU8" s="61" t="str">
        <f t="shared" si="4"/>
        <v/>
      </c>
      <c r="BV8" s="61">
        <f t="shared" si="4"/>
        <v>15.315315315315313</v>
      </c>
      <c r="BW8" s="61">
        <f t="shared" si="4"/>
        <v>2.3297874480755931</v>
      </c>
      <c r="BX8" s="61">
        <f t="shared" si="4"/>
        <v>6.35</v>
      </c>
      <c r="BY8" s="282">
        <f t="shared" si="4"/>
        <v>0</v>
      </c>
      <c r="BZ8" s="648">
        <f>IF(BZ185="", "", IF(BZ$7, 0, IF(BZ$4&lt;$A8, BZ185, (BZ185-BZ$3)/(1+BZ$3%))-$A$2*$BZ185)/(1+$A$2*$BZ185%))</f>
        <v>1.5270384186983676</v>
      </c>
      <c r="CB8" s="452" t="str">
        <f t="array" ref="CB8:CB84">IF(TRANSPOSE($B$2:$BZ$2)="", "", TRANSPOSE($B$2:$BZ$2))</f>
        <v>VTSMX</v>
      </c>
      <c r="CC8" s="453" t="s">
        <v>82</v>
      </c>
    </row>
    <row r="9" spans="1:81">
      <c r="A9" s="32">
        <f t="shared" ref="A9:A40" si="5">A8+1</f>
        <v>1872</v>
      </c>
      <c r="B9" s="61">
        <f t="shared" ref="B9:B72" si="6">IF(B186="", "", (IF(B$4&lt;$A9, B186, (B186-B$3)/(1+B$3%))-$A$2*$BZ186)/(1+$A$2*$BZ186%))</f>
        <v>11.13904994806663</v>
      </c>
      <c r="C9" s="61" t="str">
        <f t="shared" ref="C9:BN9" si="7">IF(C186="", "", (IF(C$4&lt;$A9, C186, (C186-C$3)/(1+C$3%))-$A$2*$BZ186)/(1+$A$2*$BZ186%))</f>
        <v/>
      </c>
      <c r="D9" s="61">
        <f t="shared" si="7"/>
        <v>11.13904994806663</v>
      </c>
      <c r="E9" s="61" t="str">
        <f t="shared" si="7"/>
        <v/>
      </c>
      <c r="F9" s="61" t="str">
        <f t="shared" si="7"/>
        <v/>
      </c>
      <c r="G9" s="61" t="str">
        <f t="shared" si="7"/>
        <v/>
      </c>
      <c r="H9" s="61" t="str">
        <f t="shared" si="7"/>
        <v/>
      </c>
      <c r="I9" s="61" t="str">
        <f t="shared" si="7"/>
        <v/>
      </c>
      <c r="J9" s="61" t="str">
        <f t="shared" si="7"/>
        <v/>
      </c>
      <c r="K9" s="61" t="str">
        <f t="shared" si="7"/>
        <v/>
      </c>
      <c r="L9" s="61" t="str">
        <f t="shared" si="7"/>
        <v/>
      </c>
      <c r="M9" s="61" t="str">
        <f t="shared" si="7"/>
        <v/>
      </c>
      <c r="N9" s="61" t="str">
        <f t="shared" si="7"/>
        <v/>
      </c>
      <c r="O9" s="61" t="str">
        <f t="shared" si="7"/>
        <v/>
      </c>
      <c r="P9" s="61" t="str">
        <f t="shared" si="7"/>
        <v/>
      </c>
      <c r="Q9" s="61" t="str">
        <f t="shared" si="7"/>
        <v/>
      </c>
      <c r="R9" s="61" t="str">
        <f t="shared" si="7"/>
        <v/>
      </c>
      <c r="S9" s="61" t="str">
        <f t="shared" si="7"/>
        <v/>
      </c>
      <c r="T9" s="61" t="str">
        <f t="shared" si="7"/>
        <v/>
      </c>
      <c r="U9" s="61">
        <f t="shared" si="7"/>
        <v>2.5171439652034042</v>
      </c>
      <c r="V9" s="61">
        <f t="shared" si="7"/>
        <v>2.8824023779808057</v>
      </c>
      <c r="W9" s="61">
        <f t="shared" si="7"/>
        <v>5.65560636220963</v>
      </c>
      <c r="X9" s="61">
        <f t="shared" si="7"/>
        <v>3.505353774584671</v>
      </c>
      <c r="Y9" s="61">
        <f t="shared" si="7"/>
        <v>5.6978010931849532</v>
      </c>
      <c r="Z9" s="61">
        <f t="shared" si="7"/>
        <v>7.7130582475771812</v>
      </c>
      <c r="AA9" s="61" t="str">
        <f t="shared" si="7"/>
        <v/>
      </c>
      <c r="AB9" s="61" t="str">
        <f t="shared" si="7"/>
        <v/>
      </c>
      <c r="AC9" s="61" t="str">
        <f t="shared" si="7"/>
        <v/>
      </c>
      <c r="AD9" s="61" t="str">
        <f t="shared" si="7"/>
        <v/>
      </c>
      <c r="AE9" s="61" t="str">
        <f t="shared" si="7"/>
        <v/>
      </c>
      <c r="AF9" s="61" t="str">
        <f t="shared" si="7"/>
        <v/>
      </c>
      <c r="AG9" s="61" t="str">
        <f t="shared" si="7"/>
        <v/>
      </c>
      <c r="AH9" s="61" t="str">
        <f t="shared" si="7"/>
        <v/>
      </c>
      <c r="AI9" s="61" t="str">
        <f t="shared" si="7"/>
        <v/>
      </c>
      <c r="AJ9" s="61" t="str">
        <f t="shared" si="7"/>
        <v/>
      </c>
      <c r="AK9" s="61" t="str">
        <f t="shared" si="7"/>
        <v/>
      </c>
      <c r="AL9" s="61" t="str">
        <f t="shared" si="7"/>
        <v/>
      </c>
      <c r="AM9" s="61" t="str">
        <f t="shared" si="7"/>
        <v/>
      </c>
      <c r="AN9" s="61" t="str">
        <f t="shared" si="7"/>
        <v/>
      </c>
      <c r="AO9" s="61" t="str">
        <f t="shared" si="7"/>
        <v/>
      </c>
      <c r="AP9" s="61" t="str">
        <f t="shared" si="7"/>
        <v/>
      </c>
      <c r="AQ9" s="61" t="str">
        <f t="shared" si="7"/>
        <v/>
      </c>
      <c r="AR9" s="61" t="str">
        <f t="shared" si="7"/>
        <v/>
      </c>
      <c r="AS9" s="61" t="str">
        <f t="shared" si="7"/>
        <v/>
      </c>
      <c r="AT9" s="61" t="str">
        <f t="shared" si="7"/>
        <v/>
      </c>
      <c r="AU9" s="61" t="str">
        <f t="shared" si="7"/>
        <v/>
      </c>
      <c r="AV9" s="61" t="str">
        <f t="shared" si="7"/>
        <v/>
      </c>
      <c r="AW9" s="61" t="str">
        <f t="shared" si="7"/>
        <v/>
      </c>
      <c r="AX9" s="61" t="str">
        <f t="shared" si="7"/>
        <v/>
      </c>
      <c r="AY9" s="61" t="str">
        <f t="shared" si="7"/>
        <v/>
      </c>
      <c r="AZ9" s="61" t="str">
        <f t="shared" si="7"/>
        <v/>
      </c>
      <c r="BA9" s="61" t="str">
        <f t="shared" si="7"/>
        <v/>
      </c>
      <c r="BB9" s="61" t="str">
        <f t="shared" si="7"/>
        <v/>
      </c>
      <c r="BC9" s="61" t="str">
        <f t="shared" si="7"/>
        <v/>
      </c>
      <c r="BD9" s="61" t="str">
        <f t="shared" si="7"/>
        <v/>
      </c>
      <c r="BE9" s="61" t="str">
        <f t="shared" si="7"/>
        <v/>
      </c>
      <c r="BF9" s="61" t="str">
        <f t="shared" si="7"/>
        <v/>
      </c>
      <c r="BG9" s="61" t="str">
        <f t="shared" si="7"/>
        <v/>
      </c>
      <c r="BH9" s="61" t="str">
        <f t="shared" si="7"/>
        <v/>
      </c>
      <c r="BI9" s="61" t="str">
        <f t="shared" si="7"/>
        <v/>
      </c>
      <c r="BJ9" s="61" t="str">
        <f t="shared" si="7"/>
        <v/>
      </c>
      <c r="BK9" s="61" t="str">
        <f t="shared" si="7"/>
        <v/>
      </c>
      <c r="BL9" s="61" t="str">
        <f t="shared" si="7"/>
        <v/>
      </c>
      <c r="BM9" s="61" t="str">
        <f t="shared" si="7"/>
        <v/>
      </c>
      <c r="BN9" s="61" t="str">
        <f t="shared" si="7"/>
        <v/>
      </c>
      <c r="BO9" s="61" t="str">
        <f t="shared" ref="BO9:BY9" si="8">IF(BO186="", "", (IF(BO$4&lt;$A9, BO186, (BO186-BO$3)/(1+BO$3%))-$A$2*$BZ186)/(1+$A$2*$BZ186%))</f>
        <v/>
      </c>
      <c r="BP9" s="61" t="str">
        <f t="shared" si="8"/>
        <v/>
      </c>
      <c r="BQ9" s="61" t="str">
        <f t="shared" si="8"/>
        <v/>
      </c>
      <c r="BR9" s="61" t="str">
        <f t="shared" si="8"/>
        <v/>
      </c>
      <c r="BS9" s="61" t="str">
        <f t="shared" si="8"/>
        <v/>
      </c>
      <c r="BT9" s="61" t="str">
        <f t="shared" si="8"/>
        <v/>
      </c>
      <c r="BU9" s="61" t="str">
        <f t="shared" si="8"/>
        <v/>
      </c>
      <c r="BV9" s="61">
        <f t="shared" si="8"/>
        <v>11.316872427983537</v>
      </c>
      <c r="BW9" s="61">
        <f t="shared" si="8"/>
        <v>3.0881671827367674</v>
      </c>
      <c r="BX9" s="61">
        <f t="shared" si="8"/>
        <v>7.81</v>
      </c>
      <c r="BY9" s="282">
        <f t="shared" si="8"/>
        <v>0</v>
      </c>
      <c r="BZ9" s="296">
        <f t="shared" ref="BZ9:BZ72" si="9">IF(BZ186="", "", IF(BZ$7, 0, IF(BZ$4&lt;$A9, BZ186, (BZ186-BZ$3)/(1+BZ$3%))-$A$2*$BZ186)/(1+$A$2*$BZ186%))</f>
        <v>2.255461977153872</v>
      </c>
      <c r="CB9" s="452" t="str">
        <v>VIVAX</v>
      </c>
      <c r="CC9" s="453" t="s">
        <v>84</v>
      </c>
    </row>
    <row r="10" spans="1:81">
      <c r="A10" s="32">
        <f t="shared" si="5"/>
        <v>1873</v>
      </c>
      <c r="B10" s="61">
        <f t="shared" si="6"/>
        <v>-2.504329667444027</v>
      </c>
      <c r="C10" s="61" t="str">
        <f t="shared" ref="C10:BN10" si="10">IF(C187="", "", (IF(C$4&lt;$A10, C187, (C187-C$3)/(1+C$3%))-$A$2*$BZ187)/(1+$A$2*$BZ187%))</f>
        <v/>
      </c>
      <c r="D10" s="61">
        <f t="shared" si="10"/>
        <v>-2.504329667444027</v>
      </c>
      <c r="E10" s="61" t="str">
        <f t="shared" si="10"/>
        <v/>
      </c>
      <c r="F10" s="61" t="str">
        <f t="shared" si="10"/>
        <v/>
      </c>
      <c r="G10" s="61" t="str">
        <f t="shared" si="10"/>
        <v/>
      </c>
      <c r="H10" s="61" t="str">
        <f t="shared" si="10"/>
        <v/>
      </c>
      <c r="I10" s="61" t="str">
        <f t="shared" si="10"/>
        <v/>
      </c>
      <c r="J10" s="61" t="str">
        <f t="shared" si="10"/>
        <v/>
      </c>
      <c r="K10" s="61" t="str">
        <f t="shared" si="10"/>
        <v/>
      </c>
      <c r="L10" s="61" t="str">
        <f t="shared" si="10"/>
        <v/>
      </c>
      <c r="M10" s="61" t="str">
        <f t="shared" si="10"/>
        <v/>
      </c>
      <c r="N10" s="61" t="str">
        <f t="shared" si="10"/>
        <v/>
      </c>
      <c r="O10" s="61" t="str">
        <f t="shared" si="10"/>
        <v/>
      </c>
      <c r="P10" s="61" t="str">
        <f t="shared" si="10"/>
        <v/>
      </c>
      <c r="Q10" s="61" t="str">
        <f t="shared" si="10"/>
        <v/>
      </c>
      <c r="R10" s="61" t="str">
        <f t="shared" si="10"/>
        <v/>
      </c>
      <c r="S10" s="61" t="str">
        <f t="shared" si="10"/>
        <v/>
      </c>
      <c r="T10" s="61" t="str">
        <f t="shared" si="10"/>
        <v/>
      </c>
      <c r="U10" s="61">
        <f t="shared" si="10"/>
        <v>6.7083447445098097</v>
      </c>
      <c r="V10" s="61">
        <f t="shared" si="10"/>
        <v>7.7459962985701329</v>
      </c>
      <c r="W10" s="61">
        <f t="shared" si="10"/>
        <v>9.3054968145845418</v>
      </c>
      <c r="X10" s="61">
        <f t="shared" si="10"/>
        <v>8.0426396238082987</v>
      </c>
      <c r="Y10" s="61">
        <f t="shared" si="10"/>
        <v>9.3491491695424411</v>
      </c>
      <c r="Z10" s="61">
        <f t="shared" si="10"/>
        <v>8.2525726845838747</v>
      </c>
      <c r="AA10" s="61" t="str">
        <f t="shared" si="10"/>
        <v/>
      </c>
      <c r="AB10" s="61" t="str">
        <f t="shared" si="10"/>
        <v/>
      </c>
      <c r="AC10" s="61" t="str">
        <f t="shared" si="10"/>
        <v/>
      </c>
      <c r="AD10" s="61" t="str">
        <f t="shared" si="10"/>
        <v/>
      </c>
      <c r="AE10" s="61" t="str">
        <f t="shared" si="10"/>
        <v/>
      </c>
      <c r="AF10" s="61" t="str">
        <f t="shared" si="10"/>
        <v/>
      </c>
      <c r="AG10" s="61" t="str">
        <f t="shared" si="10"/>
        <v/>
      </c>
      <c r="AH10" s="61" t="str">
        <f t="shared" si="10"/>
        <v/>
      </c>
      <c r="AI10" s="61" t="str">
        <f t="shared" si="10"/>
        <v/>
      </c>
      <c r="AJ10" s="61" t="str">
        <f t="shared" si="10"/>
        <v/>
      </c>
      <c r="AK10" s="61" t="str">
        <f t="shared" si="10"/>
        <v/>
      </c>
      <c r="AL10" s="61" t="str">
        <f t="shared" si="10"/>
        <v/>
      </c>
      <c r="AM10" s="61" t="str">
        <f t="shared" si="10"/>
        <v/>
      </c>
      <c r="AN10" s="61" t="str">
        <f t="shared" si="10"/>
        <v/>
      </c>
      <c r="AO10" s="61" t="str">
        <f t="shared" si="10"/>
        <v/>
      </c>
      <c r="AP10" s="61" t="str">
        <f t="shared" si="10"/>
        <v/>
      </c>
      <c r="AQ10" s="61" t="str">
        <f t="shared" si="10"/>
        <v/>
      </c>
      <c r="AR10" s="61" t="str">
        <f t="shared" si="10"/>
        <v/>
      </c>
      <c r="AS10" s="61" t="str">
        <f t="shared" si="10"/>
        <v/>
      </c>
      <c r="AT10" s="61" t="str">
        <f t="shared" si="10"/>
        <v/>
      </c>
      <c r="AU10" s="61" t="str">
        <f t="shared" si="10"/>
        <v/>
      </c>
      <c r="AV10" s="61" t="str">
        <f t="shared" si="10"/>
        <v/>
      </c>
      <c r="AW10" s="61" t="str">
        <f t="shared" si="10"/>
        <v/>
      </c>
      <c r="AX10" s="61" t="str">
        <f t="shared" si="10"/>
        <v/>
      </c>
      <c r="AY10" s="61" t="str">
        <f t="shared" si="10"/>
        <v/>
      </c>
      <c r="AZ10" s="61" t="str">
        <f t="shared" si="10"/>
        <v/>
      </c>
      <c r="BA10" s="61" t="str">
        <f t="shared" si="10"/>
        <v/>
      </c>
      <c r="BB10" s="61" t="str">
        <f t="shared" si="10"/>
        <v/>
      </c>
      <c r="BC10" s="61" t="str">
        <f t="shared" si="10"/>
        <v/>
      </c>
      <c r="BD10" s="61" t="str">
        <f t="shared" si="10"/>
        <v/>
      </c>
      <c r="BE10" s="61" t="str">
        <f t="shared" si="10"/>
        <v/>
      </c>
      <c r="BF10" s="61" t="str">
        <f t="shared" si="10"/>
        <v/>
      </c>
      <c r="BG10" s="61" t="str">
        <f t="shared" si="10"/>
        <v/>
      </c>
      <c r="BH10" s="61" t="str">
        <f t="shared" si="10"/>
        <v/>
      </c>
      <c r="BI10" s="61" t="str">
        <f t="shared" si="10"/>
        <v/>
      </c>
      <c r="BJ10" s="61" t="str">
        <f t="shared" si="10"/>
        <v/>
      </c>
      <c r="BK10" s="61" t="str">
        <f t="shared" si="10"/>
        <v/>
      </c>
      <c r="BL10" s="61" t="str">
        <f t="shared" si="10"/>
        <v/>
      </c>
      <c r="BM10" s="61" t="str">
        <f t="shared" si="10"/>
        <v/>
      </c>
      <c r="BN10" s="61" t="str">
        <f t="shared" si="10"/>
        <v/>
      </c>
      <c r="BO10" s="61" t="str">
        <f t="shared" ref="BO10:BY10" si="11">IF(BO187="", "", (IF(BO$4&lt;$A10, BO187, (BO187-BO$3)/(1+BO$3%))-$A$2*$BZ187)/(1+$A$2*$BZ187%))</f>
        <v/>
      </c>
      <c r="BP10" s="61" t="str">
        <f t="shared" si="11"/>
        <v/>
      </c>
      <c r="BQ10" s="61" t="str">
        <f t="shared" si="11"/>
        <v/>
      </c>
      <c r="BR10" s="61" t="str">
        <f t="shared" si="11"/>
        <v/>
      </c>
      <c r="BS10" s="61" t="str">
        <f t="shared" si="11"/>
        <v/>
      </c>
      <c r="BT10" s="61" t="str">
        <f t="shared" si="11"/>
        <v/>
      </c>
      <c r="BU10" s="61" t="str">
        <f t="shared" si="11"/>
        <v/>
      </c>
      <c r="BV10" s="61">
        <f t="shared" si="11"/>
        <v>-2.3483365949119372</v>
      </c>
      <c r="BW10" s="61">
        <f t="shared" si="11"/>
        <v>7.9614882911672735</v>
      </c>
      <c r="BX10" s="61">
        <f t="shared" si="11"/>
        <v>8.35</v>
      </c>
      <c r="BY10" s="282">
        <f t="shared" si="11"/>
        <v>0</v>
      </c>
      <c r="BZ10" s="296">
        <f t="shared" si="9"/>
        <v>-4.4120518953644439</v>
      </c>
      <c r="CB10" s="452" t="str">
        <v>VFINX</v>
      </c>
      <c r="CC10" s="453" t="s">
        <v>267</v>
      </c>
    </row>
    <row r="11" spans="1:81">
      <c r="A11" s="32">
        <f t="shared" si="5"/>
        <v>1874</v>
      </c>
      <c r="B11" s="61">
        <f t="shared" si="6"/>
        <v>4.3394945769172661</v>
      </c>
      <c r="C11" s="61" t="str">
        <f t="shared" ref="C11:BN11" si="12">IF(C188="", "", (IF(C$4&lt;$A11, C188, (C188-C$3)/(1+C$3%))-$A$2*$BZ188)/(1+$A$2*$BZ188%))</f>
        <v/>
      </c>
      <c r="D11" s="61">
        <f t="shared" si="12"/>
        <v>4.3394945769172661</v>
      </c>
      <c r="E11" s="61" t="str">
        <f t="shared" si="12"/>
        <v/>
      </c>
      <c r="F11" s="61" t="str">
        <f t="shared" si="12"/>
        <v/>
      </c>
      <c r="G11" s="61" t="str">
        <f t="shared" si="12"/>
        <v/>
      </c>
      <c r="H11" s="61" t="str">
        <f t="shared" si="12"/>
        <v/>
      </c>
      <c r="I11" s="61" t="str">
        <f t="shared" si="12"/>
        <v/>
      </c>
      <c r="J11" s="61" t="str">
        <f t="shared" si="12"/>
        <v/>
      </c>
      <c r="K11" s="61" t="str">
        <f t="shared" si="12"/>
        <v/>
      </c>
      <c r="L11" s="61" t="str">
        <f t="shared" si="12"/>
        <v/>
      </c>
      <c r="M11" s="61" t="str">
        <f t="shared" si="12"/>
        <v/>
      </c>
      <c r="N11" s="61" t="str">
        <f t="shared" si="12"/>
        <v/>
      </c>
      <c r="O11" s="61" t="str">
        <f t="shared" si="12"/>
        <v/>
      </c>
      <c r="P11" s="61" t="str">
        <f t="shared" si="12"/>
        <v/>
      </c>
      <c r="Q11" s="61" t="str">
        <f t="shared" si="12"/>
        <v/>
      </c>
      <c r="R11" s="61" t="str">
        <f t="shared" si="12"/>
        <v/>
      </c>
      <c r="S11" s="61" t="str">
        <f t="shared" si="12"/>
        <v/>
      </c>
      <c r="T11" s="61" t="str">
        <f t="shared" si="12"/>
        <v/>
      </c>
      <c r="U11" s="61">
        <f t="shared" si="12"/>
        <v>10.285142218541964</v>
      </c>
      <c r="V11" s="61">
        <f t="shared" si="12"/>
        <v>9.7659862084278455</v>
      </c>
      <c r="W11" s="61">
        <f t="shared" si="12"/>
        <v>9.1795747978499591</v>
      </c>
      <c r="X11" s="61">
        <f t="shared" si="12"/>
        <v>9.6192045970760649</v>
      </c>
      <c r="Y11" s="61">
        <f t="shared" si="12"/>
        <v>9.2231768644625181</v>
      </c>
      <c r="Z11" s="61">
        <f t="shared" si="12"/>
        <v>6.7639124787691092</v>
      </c>
      <c r="AA11" s="61" t="str">
        <f t="shared" si="12"/>
        <v/>
      </c>
      <c r="AB11" s="61" t="str">
        <f t="shared" si="12"/>
        <v/>
      </c>
      <c r="AC11" s="61" t="str">
        <f t="shared" si="12"/>
        <v/>
      </c>
      <c r="AD11" s="61" t="str">
        <f t="shared" si="12"/>
        <v/>
      </c>
      <c r="AE11" s="61" t="str">
        <f t="shared" si="12"/>
        <v/>
      </c>
      <c r="AF11" s="61" t="str">
        <f t="shared" si="12"/>
        <v/>
      </c>
      <c r="AG11" s="61" t="str">
        <f t="shared" si="12"/>
        <v/>
      </c>
      <c r="AH11" s="61" t="str">
        <f t="shared" si="12"/>
        <v/>
      </c>
      <c r="AI11" s="61" t="str">
        <f t="shared" si="12"/>
        <v/>
      </c>
      <c r="AJ11" s="61" t="str">
        <f t="shared" si="12"/>
        <v/>
      </c>
      <c r="AK11" s="61" t="str">
        <f t="shared" si="12"/>
        <v/>
      </c>
      <c r="AL11" s="61" t="str">
        <f t="shared" si="12"/>
        <v/>
      </c>
      <c r="AM11" s="61" t="str">
        <f t="shared" si="12"/>
        <v/>
      </c>
      <c r="AN11" s="61" t="str">
        <f t="shared" si="12"/>
        <v/>
      </c>
      <c r="AO11" s="61" t="str">
        <f t="shared" si="12"/>
        <v/>
      </c>
      <c r="AP11" s="61" t="str">
        <f t="shared" si="12"/>
        <v/>
      </c>
      <c r="AQ11" s="61" t="str">
        <f t="shared" si="12"/>
        <v/>
      </c>
      <c r="AR11" s="61" t="str">
        <f t="shared" si="12"/>
        <v/>
      </c>
      <c r="AS11" s="61" t="str">
        <f t="shared" si="12"/>
        <v/>
      </c>
      <c r="AT11" s="61" t="str">
        <f t="shared" si="12"/>
        <v/>
      </c>
      <c r="AU11" s="61" t="str">
        <f t="shared" si="12"/>
        <v/>
      </c>
      <c r="AV11" s="61" t="str">
        <f t="shared" si="12"/>
        <v/>
      </c>
      <c r="AW11" s="61" t="str">
        <f t="shared" si="12"/>
        <v/>
      </c>
      <c r="AX11" s="61" t="str">
        <f t="shared" si="12"/>
        <v/>
      </c>
      <c r="AY11" s="61" t="str">
        <f t="shared" si="12"/>
        <v/>
      </c>
      <c r="AZ11" s="61" t="str">
        <f t="shared" si="12"/>
        <v/>
      </c>
      <c r="BA11" s="61" t="str">
        <f t="shared" si="12"/>
        <v/>
      </c>
      <c r="BB11" s="61" t="str">
        <f t="shared" si="12"/>
        <v/>
      </c>
      <c r="BC11" s="61" t="str">
        <f t="shared" si="12"/>
        <v/>
      </c>
      <c r="BD11" s="61" t="str">
        <f t="shared" si="12"/>
        <v/>
      </c>
      <c r="BE11" s="61" t="str">
        <f t="shared" si="12"/>
        <v/>
      </c>
      <c r="BF11" s="61" t="str">
        <f t="shared" si="12"/>
        <v/>
      </c>
      <c r="BG11" s="61" t="str">
        <f t="shared" si="12"/>
        <v/>
      </c>
      <c r="BH11" s="61" t="str">
        <f t="shared" si="12"/>
        <v/>
      </c>
      <c r="BI11" s="61" t="str">
        <f t="shared" si="12"/>
        <v/>
      </c>
      <c r="BJ11" s="61" t="str">
        <f t="shared" si="12"/>
        <v/>
      </c>
      <c r="BK11" s="61" t="str">
        <f t="shared" si="12"/>
        <v/>
      </c>
      <c r="BL11" s="61" t="str">
        <f t="shared" si="12"/>
        <v/>
      </c>
      <c r="BM11" s="61" t="str">
        <f t="shared" si="12"/>
        <v/>
      </c>
      <c r="BN11" s="61" t="str">
        <f t="shared" si="12"/>
        <v/>
      </c>
      <c r="BO11" s="61" t="str">
        <f t="shared" ref="BO11:BY11" si="13">IF(BO188="", "", (IF(BO$4&lt;$A11, BO188, (BO188-BO$3)/(1+BO$3%))-$A$2*$BZ188)/(1+$A$2*$BZ188%))</f>
        <v/>
      </c>
      <c r="BP11" s="61" t="str">
        <f t="shared" si="13"/>
        <v/>
      </c>
      <c r="BQ11" s="61" t="str">
        <f t="shared" si="13"/>
        <v/>
      </c>
      <c r="BR11" s="61" t="str">
        <f t="shared" si="13"/>
        <v/>
      </c>
      <c r="BS11" s="61" t="str">
        <f t="shared" si="13"/>
        <v/>
      </c>
      <c r="BT11" s="61" t="str">
        <f t="shared" si="13"/>
        <v/>
      </c>
      <c r="BU11" s="61" t="str">
        <f t="shared" si="13"/>
        <v/>
      </c>
      <c r="BV11" s="61">
        <f t="shared" si="13"/>
        <v>4.5064377682403345</v>
      </c>
      <c r="BW11" s="61">
        <f t="shared" si="13"/>
        <v>9.9855181808447</v>
      </c>
      <c r="BX11" s="61">
        <f t="shared" si="13"/>
        <v>6.86</v>
      </c>
      <c r="BY11" s="282">
        <f t="shared" si="13"/>
        <v>0</v>
      </c>
      <c r="BZ11" s="296">
        <f t="shared" si="9"/>
        <v>-6.9225660883558193</v>
      </c>
      <c r="CB11" s="452" t="str">
        <v>VIGRX</v>
      </c>
      <c r="CC11" s="453" t="s">
        <v>87</v>
      </c>
    </row>
    <row r="12" spans="1:81">
      <c r="A12" s="32">
        <f t="shared" si="5"/>
        <v>1875</v>
      </c>
      <c r="B12" s="61">
        <f t="shared" si="6"/>
        <v>4.6783296505327092</v>
      </c>
      <c r="C12" s="61" t="str">
        <f t="shared" ref="C12:BN12" si="14">IF(C189="", "", (IF(C$4&lt;$A12, C189, (C189-C$3)/(1+C$3%))-$A$2*$BZ189)/(1+$A$2*$BZ189%))</f>
        <v/>
      </c>
      <c r="D12" s="61">
        <f t="shared" si="14"/>
        <v>4.6783296505327092</v>
      </c>
      <c r="E12" s="61" t="str">
        <f t="shared" si="14"/>
        <v/>
      </c>
      <c r="F12" s="61" t="str">
        <f t="shared" si="14"/>
        <v/>
      </c>
      <c r="G12" s="61" t="str">
        <f t="shared" si="14"/>
        <v/>
      </c>
      <c r="H12" s="61" t="str">
        <f t="shared" si="14"/>
        <v/>
      </c>
      <c r="I12" s="61" t="str">
        <f t="shared" si="14"/>
        <v/>
      </c>
      <c r="J12" s="61" t="str">
        <f t="shared" si="14"/>
        <v/>
      </c>
      <c r="K12" s="61" t="str">
        <f t="shared" si="14"/>
        <v/>
      </c>
      <c r="L12" s="61" t="str">
        <f t="shared" si="14"/>
        <v/>
      </c>
      <c r="M12" s="61" t="str">
        <f t="shared" si="14"/>
        <v/>
      </c>
      <c r="N12" s="61" t="str">
        <f t="shared" si="14"/>
        <v/>
      </c>
      <c r="O12" s="61" t="str">
        <f t="shared" si="14"/>
        <v/>
      </c>
      <c r="P12" s="61" t="str">
        <f t="shared" si="14"/>
        <v/>
      </c>
      <c r="Q12" s="61" t="str">
        <f t="shared" si="14"/>
        <v/>
      </c>
      <c r="R12" s="61" t="str">
        <f t="shared" si="14"/>
        <v/>
      </c>
      <c r="S12" s="61" t="str">
        <f t="shared" si="14"/>
        <v/>
      </c>
      <c r="T12" s="61" t="str">
        <f t="shared" si="14"/>
        <v/>
      </c>
      <c r="U12" s="61">
        <f t="shared" si="14"/>
        <v>11.070040472025051</v>
      </c>
      <c r="V12" s="61">
        <f t="shared" si="14"/>
        <v>5.7911632751383975</v>
      </c>
      <c r="W12" s="61">
        <f t="shared" si="14"/>
        <v>4.3501900168670931</v>
      </c>
      <c r="X12" s="61">
        <f t="shared" si="14"/>
        <v>5.5712092183798756</v>
      </c>
      <c r="Y12" s="61">
        <f t="shared" si="14"/>
        <v>4.3918634154361298</v>
      </c>
      <c r="Z12" s="61">
        <f t="shared" si="14"/>
        <v>4.8656209411529625</v>
      </c>
      <c r="AA12" s="61" t="str">
        <f t="shared" si="14"/>
        <v/>
      </c>
      <c r="AB12" s="61" t="str">
        <f t="shared" si="14"/>
        <v/>
      </c>
      <c r="AC12" s="61" t="str">
        <f t="shared" si="14"/>
        <v/>
      </c>
      <c r="AD12" s="61" t="str">
        <f t="shared" si="14"/>
        <v/>
      </c>
      <c r="AE12" s="61" t="str">
        <f t="shared" si="14"/>
        <v/>
      </c>
      <c r="AF12" s="61" t="str">
        <f t="shared" si="14"/>
        <v/>
      </c>
      <c r="AG12" s="61" t="str">
        <f t="shared" si="14"/>
        <v/>
      </c>
      <c r="AH12" s="61" t="str">
        <f t="shared" si="14"/>
        <v/>
      </c>
      <c r="AI12" s="61" t="str">
        <f t="shared" si="14"/>
        <v/>
      </c>
      <c r="AJ12" s="61" t="str">
        <f t="shared" si="14"/>
        <v/>
      </c>
      <c r="AK12" s="61" t="str">
        <f t="shared" si="14"/>
        <v/>
      </c>
      <c r="AL12" s="61" t="str">
        <f t="shared" si="14"/>
        <v/>
      </c>
      <c r="AM12" s="61" t="str">
        <f t="shared" si="14"/>
        <v/>
      </c>
      <c r="AN12" s="61" t="str">
        <f t="shared" si="14"/>
        <v/>
      </c>
      <c r="AO12" s="61" t="str">
        <f t="shared" si="14"/>
        <v/>
      </c>
      <c r="AP12" s="61" t="str">
        <f t="shared" si="14"/>
        <v/>
      </c>
      <c r="AQ12" s="61" t="str">
        <f t="shared" si="14"/>
        <v/>
      </c>
      <c r="AR12" s="61" t="str">
        <f t="shared" si="14"/>
        <v/>
      </c>
      <c r="AS12" s="61" t="str">
        <f t="shared" si="14"/>
        <v/>
      </c>
      <c r="AT12" s="61" t="str">
        <f t="shared" si="14"/>
        <v/>
      </c>
      <c r="AU12" s="61" t="str">
        <f t="shared" si="14"/>
        <v/>
      </c>
      <c r="AV12" s="61" t="str">
        <f t="shared" si="14"/>
        <v/>
      </c>
      <c r="AW12" s="61" t="str">
        <f t="shared" si="14"/>
        <v/>
      </c>
      <c r="AX12" s="61" t="str">
        <f t="shared" si="14"/>
        <v/>
      </c>
      <c r="AY12" s="61" t="str">
        <f t="shared" si="14"/>
        <v/>
      </c>
      <c r="AZ12" s="61" t="str">
        <f t="shared" si="14"/>
        <v/>
      </c>
      <c r="BA12" s="61" t="str">
        <f t="shared" si="14"/>
        <v/>
      </c>
      <c r="BB12" s="61" t="str">
        <f t="shared" si="14"/>
        <v/>
      </c>
      <c r="BC12" s="61" t="str">
        <f t="shared" si="14"/>
        <v/>
      </c>
      <c r="BD12" s="61" t="str">
        <f t="shared" si="14"/>
        <v/>
      </c>
      <c r="BE12" s="61" t="str">
        <f t="shared" si="14"/>
        <v/>
      </c>
      <c r="BF12" s="61" t="str">
        <f t="shared" si="14"/>
        <v/>
      </c>
      <c r="BG12" s="61" t="str">
        <f t="shared" si="14"/>
        <v/>
      </c>
      <c r="BH12" s="61" t="str">
        <f t="shared" si="14"/>
        <v/>
      </c>
      <c r="BI12" s="61" t="str">
        <f t="shared" si="14"/>
        <v/>
      </c>
      <c r="BJ12" s="61" t="str">
        <f t="shared" si="14"/>
        <v/>
      </c>
      <c r="BK12" s="61" t="str">
        <f t="shared" si="14"/>
        <v/>
      </c>
      <c r="BL12" s="61" t="str">
        <f t="shared" si="14"/>
        <v/>
      </c>
      <c r="BM12" s="61" t="str">
        <f t="shared" si="14"/>
        <v/>
      </c>
      <c r="BN12" s="61" t="str">
        <f t="shared" si="14"/>
        <v/>
      </c>
      <c r="BO12" s="61" t="str">
        <f t="shared" ref="BO12:BY12" si="15">IF(BO189="", "", (IF(BO$4&lt;$A12, BO189, (BO189-BO$3)/(1+BO$3%))-$A$2*$BZ189)/(1+$A$2*$BZ189%))</f>
        <v/>
      </c>
      <c r="BP12" s="61" t="str">
        <f t="shared" si="15"/>
        <v/>
      </c>
      <c r="BQ12" s="61" t="str">
        <f t="shared" si="15"/>
        <v/>
      </c>
      <c r="BR12" s="61" t="str">
        <f t="shared" si="15"/>
        <v/>
      </c>
      <c r="BS12" s="61" t="str">
        <f t="shared" si="15"/>
        <v/>
      </c>
      <c r="BT12" s="61" t="str">
        <f t="shared" si="15"/>
        <v/>
      </c>
      <c r="BU12" s="61" t="str">
        <f t="shared" si="15"/>
        <v/>
      </c>
      <c r="BV12" s="61">
        <f t="shared" si="15"/>
        <v>4.8458149779735615</v>
      </c>
      <c r="BW12" s="61">
        <f t="shared" si="15"/>
        <v>6.0027456016886749</v>
      </c>
      <c r="BX12" s="61">
        <f t="shared" si="15"/>
        <v>4.96</v>
      </c>
      <c r="BY12" s="282">
        <f t="shared" si="15"/>
        <v>0</v>
      </c>
      <c r="BZ12" s="296">
        <f t="shared" si="9"/>
        <v>-5.785600553686554</v>
      </c>
      <c r="CB12" s="452" t="str">
        <v>VMVIX</v>
      </c>
      <c r="CC12" s="453" t="s">
        <v>303</v>
      </c>
    </row>
    <row r="13" spans="1:81">
      <c r="A13" s="32">
        <f t="shared" si="5"/>
        <v>1876</v>
      </c>
      <c r="B13" s="61">
        <f t="shared" si="6"/>
        <v>-13.815026003237874</v>
      </c>
      <c r="C13" s="61" t="str">
        <f t="shared" ref="C13:BN13" si="16">IF(C190="", "", (IF(C$4&lt;$A13, C190, (C190-C$3)/(1+C$3%))-$A$2*$BZ190)/(1+$A$2*$BZ190%))</f>
        <v/>
      </c>
      <c r="D13" s="61">
        <f t="shared" si="16"/>
        <v>-13.815026003237874</v>
      </c>
      <c r="E13" s="61" t="str">
        <f t="shared" si="16"/>
        <v/>
      </c>
      <c r="F13" s="61" t="str">
        <f t="shared" si="16"/>
        <v/>
      </c>
      <c r="G13" s="61" t="str">
        <f t="shared" si="16"/>
        <v/>
      </c>
      <c r="H13" s="61" t="str">
        <f t="shared" si="16"/>
        <v/>
      </c>
      <c r="I13" s="61" t="str">
        <f t="shared" si="16"/>
        <v/>
      </c>
      <c r="J13" s="61" t="str">
        <f t="shared" si="16"/>
        <v/>
      </c>
      <c r="K13" s="61" t="str">
        <f t="shared" si="16"/>
        <v/>
      </c>
      <c r="L13" s="61" t="str">
        <f t="shared" si="16"/>
        <v/>
      </c>
      <c r="M13" s="61" t="str">
        <f t="shared" si="16"/>
        <v/>
      </c>
      <c r="N13" s="61" t="str">
        <f t="shared" si="16"/>
        <v/>
      </c>
      <c r="O13" s="61" t="str">
        <f t="shared" si="16"/>
        <v/>
      </c>
      <c r="P13" s="61" t="str">
        <f t="shared" si="16"/>
        <v/>
      </c>
      <c r="Q13" s="61" t="str">
        <f t="shared" si="16"/>
        <v/>
      </c>
      <c r="R13" s="61" t="str">
        <f t="shared" si="16"/>
        <v/>
      </c>
      <c r="S13" s="61" t="str">
        <f t="shared" si="16"/>
        <v/>
      </c>
      <c r="T13" s="61" t="str">
        <f t="shared" si="16"/>
        <v/>
      </c>
      <c r="U13" s="61">
        <f t="shared" si="16"/>
        <v>6.1840355975507517</v>
      </c>
      <c r="V13" s="61">
        <f t="shared" si="16"/>
        <v>5.2027106248067962</v>
      </c>
      <c r="W13" s="61">
        <f t="shared" si="16"/>
        <v>5.3154553209884678</v>
      </c>
      <c r="X13" s="61">
        <f t="shared" si="16"/>
        <v>5.2606157126768762</v>
      </c>
      <c r="Y13" s="61">
        <f t="shared" si="16"/>
        <v>5.3575142088962107</v>
      </c>
      <c r="Z13" s="61">
        <f t="shared" si="16"/>
        <v>5.2352882405834755</v>
      </c>
      <c r="AA13" s="61" t="str">
        <f t="shared" si="16"/>
        <v/>
      </c>
      <c r="AB13" s="61" t="str">
        <f t="shared" si="16"/>
        <v/>
      </c>
      <c r="AC13" s="61" t="str">
        <f t="shared" si="16"/>
        <v/>
      </c>
      <c r="AD13" s="61" t="str">
        <f t="shared" si="16"/>
        <v/>
      </c>
      <c r="AE13" s="61" t="str">
        <f t="shared" si="16"/>
        <v/>
      </c>
      <c r="AF13" s="61" t="str">
        <f t="shared" si="16"/>
        <v/>
      </c>
      <c r="AG13" s="61" t="str">
        <f t="shared" si="16"/>
        <v/>
      </c>
      <c r="AH13" s="61" t="str">
        <f t="shared" si="16"/>
        <v/>
      </c>
      <c r="AI13" s="61" t="str">
        <f t="shared" si="16"/>
        <v/>
      </c>
      <c r="AJ13" s="61" t="str">
        <f t="shared" si="16"/>
        <v/>
      </c>
      <c r="AK13" s="61" t="str">
        <f t="shared" si="16"/>
        <v/>
      </c>
      <c r="AL13" s="61" t="str">
        <f t="shared" si="16"/>
        <v/>
      </c>
      <c r="AM13" s="61" t="str">
        <f t="shared" si="16"/>
        <v/>
      </c>
      <c r="AN13" s="61" t="str">
        <f t="shared" si="16"/>
        <v/>
      </c>
      <c r="AO13" s="61" t="str">
        <f t="shared" si="16"/>
        <v/>
      </c>
      <c r="AP13" s="61" t="str">
        <f t="shared" si="16"/>
        <v/>
      </c>
      <c r="AQ13" s="61" t="str">
        <f t="shared" si="16"/>
        <v/>
      </c>
      <c r="AR13" s="61" t="str">
        <f t="shared" si="16"/>
        <v/>
      </c>
      <c r="AS13" s="61" t="str">
        <f t="shared" si="16"/>
        <v/>
      </c>
      <c r="AT13" s="61" t="str">
        <f t="shared" si="16"/>
        <v/>
      </c>
      <c r="AU13" s="61" t="str">
        <f t="shared" si="16"/>
        <v/>
      </c>
      <c r="AV13" s="61" t="str">
        <f t="shared" si="16"/>
        <v/>
      </c>
      <c r="AW13" s="61" t="str">
        <f t="shared" si="16"/>
        <v/>
      </c>
      <c r="AX13" s="61" t="str">
        <f t="shared" si="16"/>
        <v/>
      </c>
      <c r="AY13" s="61" t="str">
        <f t="shared" si="16"/>
        <v/>
      </c>
      <c r="AZ13" s="61" t="str">
        <f t="shared" si="16"/>
        <v/>
      </c>
      <c r="BA13" s="61" t="str">
        <f t="shared" si="16"/>
        <v/>
      </c>
      <c r="BB13" s="61" t="str">
        <f t="shared" si="16"/>
        <v/>
      </c>
      <c r="BC13" s="61" t="str">
        <f t="shared" si="16"/>
        <v/>
      </c>
      <c r="BD13" s="61" t="str">
        <f t="shared" si="16"/>
        <v/>
      </c>
      <c r="BE13" s="61" t="str">
        <f t="shared" si="16"/>
        <v/>
      </c>
      <c r="BF13" s="61" t="str">
        <f t="shared" si="16"/>
        <v/>
      </c>
      <c r="BG13" s="61" t="str">
        <f t="shared" si="16"/>
        <v/>
      </c>
      <c r="BH13" s="61" t="str">
        <f t="shared" si="16"/>
        <v/>
      </c>
      <c r="BI13" s="61" t="str">
        <f t="shared" si="16"/>
        <v/>
      </c>
      <c r="BJ13" s="61" t="str">
        <f t="shared" si="16"/>
        <v/>
      </c>
      <c r="BK13" s="61" t="str">
        <f t="shared" si="16"/>
        <v/>
      </c>
      <c r="BL13" s="61" t="str">
        <f t="shared" si="16"/>
        <v/>
      </c>
      <c r="BM13" s="61" t="str">
        <f t="shared" si="16"/>
        <v/>
      </c>
      <c r="BN13" s="61" t="str">
        <f t="shared" si="16"/>
        <v/>
      </c>
      <c r="BO13" s="61" t="str">
        <f t="shared" ref="BO13:BY13" si="17">IF(BO190="", "", (IF(BO$4&lt;$A13, BO190, (BO190-BO$3)/(1+BO$3%))-$A$2*$BZ190)/(1+$A$2*$BZ190%))</f>
        <v/>
      </c>
      <c r="BP13" s="61" t="str">
        <f t="shared" si="17"/>
        <v/>
      </c>
      <c r="BQ13" s="61" t="str">
        <f t="shared" si="17"/>
        <v/>
      </c>
      <c r="BR13" s="61" t="str">
        <f t="shared" si="17"/>
        <v/>
      </c>
      <c r="BS13" s="61" t="str">
        <f t="shared" si="17"/>
        <v/>
      </c>
      <c r="BT13" s="61" t="str">
        <f t="shared" si="17"/>
        <v/>
      </c>
      <c r="BU13" s="61" t="str">
        <f t="shared" si="17"/>
        <v/>
      </c>
      <c r="BV13" s="61">
        <f t="shared" si="17"/>
        <v>-13.677130044843056</v>
      </c>
      <c r="BW13" s="61">
        <f t="shared" si="17"/>
        <v>5.4131160460564098</v>
      </c>
      <c r="BX13" s="61">
        <f t="shared" si="17"/>
        <v>5.33</v>
      </c>
      <c r="BY13" s="282">
        <f t="shared" si="17"/>
        <v>0</v>
      </c>
      <c r="BZ13" s="296">
        <f t="shared" si="9"/>
        <v>0.87737373318306222</v>
      </c>
      <c r="CB13" s="452" t="str">
        <v>VIMSX</v>
      </c>
      <c r="CC13" s="453" t="s">
        <v>89</v>
      </c>
    </row>
    <row r="14" spans="1:81">
      <c r="A14" s="32">
        <f t="shared" si="5"/>
        <v>1877</v>
      </c>
      <c r="B14" s="61">
        <f t="shared" si="6"/>
        <v>-3.253386131485394</v>
      </c>
      <c r="C14" s="61" t="str">
        <f t="shared" ref="C14:BN14" si="18">IF(C191="", "", (IF(C$4&lt;$A14, C191, (C191-C$3)/(1+C$3%))-$A$2*$BZ191)/(1+$A$2*$BZ191%))</f>
        <v/>
      </c>
      <c r="D14" s="61">
        <f t="shared" si="18"/>
        <v>-3.253386131485394</v>
      </c>
      <c r="E14" s="61" t="str">
        <f t="shared" si="18"/>
        <v/>
      </c>
      <c r="F14" s="61" t="str">
        <f t="shared" si="18"/>
        <v/>
      </c>
      <c r="G14" s="61" t="str">
        <f t="shared" si="18"/>
        <v/>
      </c>
      <c r="H14" s="61" t="str">
        <f t="shared" si="18"/>
        <v/>
      </c>
      <c r="I14" s="61" t="str">
        <f t="shared" si="18"/>
        <v/>
      </c>
      <c r="J14" s="61" t="str">
        <f t="shared" si="18"/>
        <v/>
      </c>
      <c r="K14" s="61" t="str">
        <f t="shared" si="18"/>
        <v/>
      </c>
      <c r="L14" s="61" t="str">
        <f t="shared" si="18"/>
        <v/>
      </c>
      <c r="M14" s="61" t="str">
        <f t="shared" si="18"/>
        <v/>
      </c>
      <c r="N14" s="61" t="str">
        <f t="shared" si="18"/>
        <v/>
      </c>
      <c r="O14" s="61" t="str">
        <f t="shared" si="18"/>
        <v/>
      </c>
      <c r="P14" s="61" t="str">
        <f t="shared" si="18"/>
        <v/>
      </c>
      <c r="Q14" s="61" t="str">
        <f t="shared" si="18"/>
        <v/>
      </c>
      <c r="R14" s="61" t="str">
        <f t="shared" si="18"/>
        <v/>
      </c>
      <c r="S14" s="61" t="str">
        <f t="shared" si="18"/>
        <v/>
      </c>
      <c r="T14" s="61" t="str">
        <f t="shared" si="18"/>
        <v/>
      </c>
      <c r="U14" s="61">
        <f t="shared" si="18"/>
        <v>5.6666361503178315</v>
      </c>
      <c r="V14" s="61">
        <f t="shared" si="18"/>
        <v>4.6941440035084385</v>
      </c>
      <c r="W14" s="61">
        <f t="shared" si="18"/>
        <v>4.8068887842121644</v>
      </c>
      <c r="X14" s="61">
        <f t="shared" si="18"/>
        <v>4.7582125141909168</v>
      </c>
      <c r="Y14" s="61">
        <f t="shared" si="18"/>
        <v>4.84874457046784</v>
      </c>
      <c r="Z14" s="61">
        <f t="shared" si="18"/>
        <v>4.935557997801979</v>
      </c>
      <c r="AA14" s="61" t="str">
        <f t="shared" si="18"/>
        <v/>
      </c>
      <c r="AB14" s="61" t="str">
        <f t="shared" si="18"/>
        <v/>
      </c>
      <c r="AC14" s="61" t="str">
        <f t="shared" si="18"/>
        <v/>
      </c>
      <c r="AD14" s="61" t="str">
        <f t="shared" si="18"/>
        <v/>
      </c>
      <c r="AE14" s="61" t="str">
        <f t="shared" si="18"/>
        <v/>
      </c>
      <c r="AF14" s="61" t="str">
        <f t="shared" si="18"/>
        <v/>
      </c>
      <c r="AG14" s="61" t="str">
        <f t="shared" si="18"/>
        <v/>
      </c>
      <c r="AH14" s="61" t="str">
        <f t="shared" si="18"/>
        <v/>
      </c>
      <c r="AI14" s="61" t="str">
        <f t="shared" si="18"/>
        <v/>
      </c>
      <c r="AJ14" s="61" t="str">
        <f t="shared" si="18"/>
        <v/>
      </c>
      <c r="AK14" s="61" t="str">
        <f t="shared" si="18"/>
        <v/>
      </c>
      <c r="AL14" s="61" t="str">
        <f t="shared" si="18"/>
        <v/>
      </c>
      <c r="AM14" s="61" t="str">
        <f t="shared" si="18"/>
        <v/>
      </c>
      <c r="AN14" s="61" t="str">
        <f t="shared" si="18"/>
        <v/>
      </c>
      <c r="AO14" s="61" t="str">
        <f t="shared" si="18"/>
        <v/>
      </c>
      <c r="AP14" s="61" t="str">
        <f t="shared" si="18"/>
        <v/>
      </c>
      <c r="AQ14" s="61" t="str">
        <f t="shared" si="18"/>
        <v/>
      </c>
      <c r="AR14" s="61" t="str">
        <f t="shared" si="18"/>
        <v/>
      </c>
      <c r="AS14" s="61" t="str">
        <f t="shared" si="18"/>
        <v/>
      </c>
      <c r="AT14" s="61" t="str">
        <f t="shared" si="18"/>
        <v/>
      </c>
      <c r="AU14" s="61" t="str">
        <f t="shared" si="18"/>
        <v/>
      </c>
      <c r="AV14" s="61" t="str">
        <f t="shared" si="18"/>
        <v/>
      </c>
      <c r="AW14" s="61" t="str">
        <f t="shared" si="18"/>
        <v/>
      </c>
      <c r="AX14" s="61" t="str">
        <f t="shared" si="18"/>
        <v/>
      </c>
      <c r="AY14" s="61" t="str">
        <f t="shared" si="18"/>
        <v/>
      </c>
      <c r="AZ14" s="61" t="str">
        <f t="shared" si="18"/>
        <v/>
      </c>
      <c r="BA14" s="61" t="str">
        <f t="shared" si="18"/>
        <v/>
      </c>
      <c r="BB14" s="61" t="str">
        <f t="shared" si="18"/>
        <v/>
      </c>
      <c r="BC14" s="61" t="str">
        <f t="shared" si="18"/>
        <v/>
      </c>
      <c r="BD14" s="61" t="str">
        <f t="shared" si="18"/>
        <v/>
      </c>
      <c r="BE14" s="61" t="str">
        <f t="shared" si="18"/>
        <v/>
      </c>
      <c r="BF14" s="61" t="str">
        <f t="shared" si="18"/>
        <v/>
      </c>
      <c r="BG14" s="61" t="str">
        <f t="shared" si="18"/>
        <v/>
      </c>
      <c r="BH14" s="61" t="str">
        <f t="shared" si="18"/>
        <v/>
      </c>
      <c r="BI14" s="61" t="str">
        <f t="shared" si="18"/>
        <v/>
      </c>
      <c r="BJ14" s="61" t="str">
        <f t="shared" si="18"/>
        <v/>
      </c>
      <c r="BK14" s="61" t="str">
        <f t="shared" si="18"/>
        <v/>
      </c>
      <c r="BL14" s="61" t="str">
        <f t="shared" si="18"/>
        <v/>
      </c>
      <c r="BM14" s="61" t="str">
        <f t="shared" si="18"/>
        <v/>
      </c>
      <c r="BN14" s="61" t="str">
        <f t="shared" si="18"/>
        <v/>
      </c>
      <c r="BO14" s="61" t="str">
        <f t="shared" ref="BO14:BY14" si="19">IF(BO191="", "", (IF(BO$4&lt;$A14, BO191, (BO191-BO$3)/(1+BO$3%))-$A$2*$BZ191)/(1+$A$2*$BZ191%))</f>
        <v/>
      </c>
      <c r="BP14" s="61" t="str">
        <f t="shared" si="19"/>
        <v/>
      </c>
      <c r="BQ14" s="61" t="str">
        <f t="shared" si="19"/>
        <v/>
      </c>
      <c r="BR14" s="61" t="str">
        <f t="shared" si="19"/>
        <v/>
      </c>
      <c r="BS14" s="61" t="str">
        <f t="shared" si="19"/>
        <v/>
      </c>
      <c r="BT14" s="61" t="str">
        <f t="shared" si="19"/>
        <v/>
      </c>
      <c r="BU14" s="61" t="str">
        <f t="shared" si="19"/>
        <v/>
      </c>
      <c r="BV14" s="61">
        <f t="shared" si="19"/>
        <v>-3.0985915492957705</v>
      </c>
      <c r="BW14" s="61">
        <f t="shared" si="19"/>
        <v>4.9035322915154556</v>
      </c>
      <c r="BX14" s="61">
        <f t="shared" si="19"/>
        <v>5.03</v>
      </c>
      <c r="BY14" s="282">
        <f t="shared" si="19"/>
        <v>0</v>
      </c>
      <c r="BZ14" s="296">
        <f t="shared" si="9"/>
        <v>-15.652452900544144</v>
      </c>
      <c r="CB14" s="452" t="str">
        <v>VMGIX</v>
      </c>
      <c r="CC14" s="453" t="s">
        <v>302</v>
      </c>
    </row>
    <row r="15" spans="1:81">
      <c r="A15" s="32">
        <f t="shared" si="5"/>
        <v>1878</v>
      </c>
      <c r="B15" s="61">
        <f t="shared" si="6"/>
        <v>15.50749569918899</v>
      </c>
      <c r="C15" s="61" t="str">
        <f t="shared" ref="C15:BN15" si="20">IF(C192="", "", (IF(C$4&lt;$A15, C192, (C192-C$3)/(1+C$3%))-$A$2*$BZ192)/(1+$A$2*$BZ192%))</f>
        <v/>
      </c>
      <c r="D15" s="61">
        <f t="shared" si="20"/>
        <v>15.50749569918899</v>
      </c>
      <c r="E15" s="61" t="str">
        <f t="shared" si="20"/>
        <v/>
      </c>
      <c r="F15" s="61" t="str">
        <f t="shared" si="20"/>
        <v/>
      </c>
      <c r="G15" s="61" t="str">
        <f t="shared" si="20"/>
        <v/>
      </c>
      <c r="H15" s="61" t="str">
        <f t="shared" si="20"/>
        <v/>
      </c>
      <c r="I15" s="61" t="str">
        <f t="shared" si="20"/>
        <v/>
      </c>
      <c r="J15" s="61" t="str">
        <f t="shared" si="20"/>
        <v/>
      </c>
      <c r="K15" s="61" t="str">
        <f t="shared" si="20"/>
        <v/>
      </c>
      <c r="L15" s="61" t="str">
        <f t="shared" si="20"/>
        <v/>
      </c>
      <c r="M15" s="61" t="str">
        <f t="shared" si="20"/>
        <v/>
      </c>
      <c r="N15" s="61" t="str">
        <f t="shared" si="20"/>
        <v/>
      </c>
      <c r="O15" s="61" t="str">
        <f t="shared" si="20"/>
        <v/>
      </c>
      <c r="P15" s="61" t="str">
        <f t="shared" si="20"/>
        <v/>
      </c>
      <c r="Q15" s="61" t="str">
        <f t="shared" si="20"/>
        <v/>
      </c>
      <c r="R15" s="61" t="str">
        <f t="shared" si="20"/>
        <v/>
      </c>
      <c r="S15" s="61" t="str">
        <f t="shared" si="20"/>
        <v/>
      </c>
      <c r="T15" s="61" t="str">
        <f t="shared" si="20"/>
        <v/>
      </c>
      <c r="U15" s="61">
        <f t="shared" si="20"/>
        <v>5.6994927059393374</v>
      </c>
      <c r="V15" s="61">
        <f t="shared" si="20"/>
        <v>5.6033172534347884</v>
      </c>
      <c r="W15" s="61">
        <f t="shared" si="20"/>
        <v>5.5255922940436992</v>
      </c>
      <c r="X15" s="61">
        <f t="shared" si="20"/>
        <v>5.6050412459704146</v>
      </c>
      <c r="Y15" s="61">
        <f t="shared" si="20"/>
        <v>5.5677351024678376</v>
      </c>
      <c r="Z15" s="61">
        <f t="shared" si="20"/>
        <v>4.8056748925966639</v>
      </c>
      <c r="AA15" s="61" t="str">
        <f t="shared" si="20"/>
        <v/>
      </c>
      <c r="AB15" s="61" t="str">
        <f t="shared" si="20"/>
        <v/>
      </c>
      <c r="AC15" s="61" t="str">
        <f t="shared" si="20"/>
        <v/>
      </c>
      <c r="AD15" s="61" t="str">
        <f t="shared" si="20"/>
        <v/>
      </c>
      <c r="AE15" s="61" t="str">
        <f t="shared" si="20"/>
        <v/>
      </c>
      <c r="AF15" s="61" t="str">
        <f t="shared" si="20"/>
        <v/>
      </c>
      <c r="AG15" s="61" t="str">
        <f t="shared" si="20"/>
        <v/>
      </c>
      <c r="AH15" s="61" t="str">
        <f t="shared" si="20"/>
        <v/>
      </c>
      <c r="AI15" s="61" t="str">
        <f t="shared" si="20"/>
        <v/>
      </c>
      <c r="AJ15" s="61" t="str">
        <f t="shared" si="20"/>
        <v/>
      </c>
      <c r="AK15" s="61" t="str">
        <f t="shared" si="20"/>
        <v/>
      </c>
      <c r="AL15" s="61" t="str">
        <f t="shared" si="20"/>
        <v/>
      </c>
      <c r="AM15" s="61" t="str">
        <f t="shared" si="20"/>
        <v/>
      </c>
      <c r="AN15" s="61" t="str">
        <f t="shared" si="20"/>
        <v/>
      </c>
      <c r="AO15" s="61" t="str">
        <f t="shared" si="20"/>
        <v/>
      </c>
      <c r="AP15" s="61" t="str">
        <f t="shared" si="20"/>
        <v/>
      </c>
      <c r="AQ15" s="61" t="str">
        <f t="shared" si="20"/>
        <v/>
      </c>
      <c r="AR15" s="61" t="str">
        <f t="shared" si="20"/>
        <v/>
      </c>
      <c r="AS15" s="61" t="str">
        <f t="shared" si="20"/>
        <v/>
      </c>
      <c r="AT15" s="61" t="str">
        <f t="shared" si="20"/>
        <v/>
      </c>
      <c r="AU15" s="61" t="str">
        <f t="shared" si="20"/>
        <v/>
      </c>
      <c r="AV15" s="61" t="str">
        <f t="shared" si="20"/>
        <v/>
      </c>
      <c r="AW15" s="61" t="str">
        <f t="shared" si="20"/>
        <v/>
      </c>
      <c r="AX15" s="61" t="str">
        <f t="shared" si="20"/>
        <v/>
      </c>
      <c r="AY15" s="61" t="str">
        <f t="shared" si="20"/>
        <v/>
      </c>
      <c r="AZ15" s="61" t="str">
        <f t="shared" si="20"/>
        <v/>
      </c>
      <c r="BA15" s="61" t="str">
        <f t="shared" si="20"/>
        <v/>
      </c>
      <c r="BB15" s="61" t="str">
        <f t="shared" si="20"/>
        <v/>
      </c>
      <c r="BC15" s="61" t="str">
        <f t="shared" si="20"/>
        <v/>
      </c>
      <c r="BD15" s="61" t="str">
        <f t="shared" si="20"/>
        <v/>
      </c>
      <c r="BE15" s="61" t="str">
        <f t="shared" si="20"/>
        <v/>
      </c>
      <c r="BF15" s="61" t="str">
        <f t="shared" si="20"/>
        <v/>
      </c>
      <c r="BG15" s="61" t="str">
        <f t="shared" si="20"/>
        <v/>
      </c>
      <c r="BH15" s="61" t="str">
        <f t="shared" si="20"/>
        <v/>
      </c>
      <c r="BI15" s="61" t="str">
        <f t="shared" si="20"/>
        <v/>
      </c>
      <c r="BJ15" s="61" t="str">
        <f t="shared" si="20"/>
        <v/>
      </c>
      <c r="BK15" s="61" t="str">
        <f t="shared" si="20"/>
        <v/>
      </c>
      <c r="BL15" s="61" t="str">
        <f t="shared" si="20"/>
        <v/>
      </c>
      <c r="BM15" s="61" t="str">
        <f t="shared" si="20"/>
        <v/>
      </c>
      <c r="BN15" s="61" t="str">
        <f t="shared" si="20"/>
        <v/>
      </c>
      <c r="BO15" s="61" t="str">
        <f t="shared" ref="BO15:BY15" si="21">IF(BO192="", "", (IF(BO$4&lt;$A15, BO192, (BO192-BO$3)/(1+BO$3%))-$A$2*$BZ192)/(1+$A$2*$BZ192%))</f>
        <v/>
      </c>
      <c r="BP15" s="61" t="str">
        <f t="shared" si="21"/>
        <v/>
      </c>
      <c r="BQ15" s="61" t="str">
        <f t="shared" si="21"/>
        <v/>
      </c>
      <c r="BR15" s="61" t="str">
        <f t="shared" si="21"/>
        <v/>
      </c>
      <c r="BS15" s="61" t="str">
        <f t="shared" si="21"/>
        <v/>
      </c>
      <c r="BT15" s="61" t="str">
        <f t="shared" si="21"/>
        <v/>
      </c>
      <c r="BU15" s="61" t="str">
        <f t="shared" si="21"/>
        <v/>
      </c>
      <c r="BV15" s="61">
        <f t="shared" si="21"/>
        <v>15.692307692307693</v>
      </c>
      <c r="BW15" s="61">
        <f t="shared" si="21"/>
        <v>5.8145238879416583</v>
      </c>
      <c r="BX15" s="61">
        <f t="shared" si="21"/>
        <v>4.9000000000000004</v>
      </c>
      <c r="BY15" s="282">
        <f t="shared" si="21"/>
        <v>0</v>
      </c>
      <c r="BZ15" s="296">
        <f t="shared" si="9"/>
        <v>-10.308817794189086</v>
      </c>
      <c r="CB15" s="452" t="str">
        <v>VISVX</v>
      </c>
      <c r="CC15" s="453" t="s">
        <v>91</v>
      </c>
    </row>
    <row r="16" spans="1:81">
      <c r="A16" s="32">
        <f t="shared" si="5"/>
        <v>1879</v>
      </c>
      <c r="B16" s="61">
        <f t="shared" si="6"/>
        <v>48.087083013547044</v>
      </c>
      <c r="C16" s="61" t="str">
        <f t="shared" ref="C16:BN16" si="22">IF(C193="", "", (IF(C$4&lt;$A16, C193, (C193-C$3)/(1+C$3%))-$A$2*$BZ193)/(1+$A$2*$BZ193%))</f>
        <v/>
      </c>
      <c r="D16" s="61">
        <f t="shared" si="22"/>
        <v>48.087083013547044</v>
      </c>
      <c r="E16" s="61" t="str">
        <f t="shared" si="22"/>
        <v/>
      </c>
      <c r="F16" s="61" t="str">
        <f t="shared" si="22"/>
        <v/>
      </c>
      <c r="G16" s="61" t="str">
        <f t="shared" si="22"/>
        <v/>
      </c>
      <c r="H16" s="61" t="str">
        <f t="shared" si="22"/>
        <v/>
      </c>
      <c r="I16" s="61" t="str">
        <f t="shared" si="22"/>
        <v/>
      </c>
      <c r="J16" s="61" t="str">
        <f t="shared" si="22"/>
        <v/>
      </c>
      <c r="K16" s="61" t="str">
        <f t="shared" si="22"/>
        <v/>
      </c>
      <c r="L16" s="61" t="str">
        <f t="shared" si="22"/>
        <v/>
      </c>
      <c r="M16" s="61" t="str">
        <f t="shared" si="22"/>
        <v/>
      </c>
      <c r="N16" s="61" t="str">
        <f t="shared" si="22"/>
        <v/>
      </c>
      <c r="O16" s="61" t="str">
        <f t="shared" si="22"/>
        <v/>
      </c>
      <c r="P16" s="61" t="str">
        <f t="shared" si="22"/>
        <v/>
      </c>
      <c r="Q16" s="61" t="str">
        <f t="shared" si="22"/>
        <v/>
      </c>
      <c r="R16" s="61" t="str">
        <f t="shared" si="22"/>
        <v/>
      </c>
      <c r="S16" s="61" t="str">
        <f t="shared" si="22"/>
        <v/>
      </c>
      <c r="T16" s="61" t="str">
        <f t="shared" si="22"/>
        <v/>
      </c>
      <c r="U16" s="61">
        <f t="shared" si="22"/>
        <v>6.6660764909514683</v>
      </c>
      <c r="V16" s="61">
        <f t="shared" si="22"/>
        <v>3.0843524179162221</v>
      </c>
      <c r="W16" s="61">
        <f t="shared" si="22"/>
        <v>2.7374293139850998</v>
      </c>
      <c r="X16" s="61">
        <f t="shared" si="22"/>
        <v>3.1014738541548739</v>
      </c>
      <c r="Y16" s="61">
        <f t="shared" si="22"/>
        <v>2.7784586387910042</v>
      </c>
      <c r="Z16" s="61">
        <f t="shared" si="22"/>
        <v>4.1562593665700875</v>
      </c>
      <c r="AA16" s="61" t="str">
        <f t="shared" si="22"/>
        <v/>
      </c>
      <c r="AB16" s="61" t="str">
        <f t="shared" si="22"/>
        <v/>
      </c>
      <c r="AC16" s="61" t="str">
        <f t="shared" si="22"/>
        <v/>
      </c>
      <c r="AD16" s="61" t="str">
        <f t="shared" si="22"/>
        <v/>
      </c>
      <c r="AE16" s="61" t="str">
        <f t="shared" si="22"/>
        <v/>
      </c>
      <c r="AF16" s="61" t="str">
        <f t="shared" si="22"/>
        <v/>
      </c>
      <c r="AG16" s="61" t="str">
        <f t="shared" si="22"/>
        <v/>
      </c>
      <c r="AH16" s="61" t="str">
        <f t="shared" si="22"/>
        <v/>
      </c>
      <c r="AI16" s="61" t="str">
        <f t="shared" si="22"/>
        <v/>
      </c>
      <c r="AJ16" s="61" t="str">
        <f t="shared" si="22"/>
        <v/>
      </c>
      <c r="AK16" s="61" t="str">
        <f t="shared" si="22"/>
        <v/>
      </c>
      <c r="AL16" s="61" t="str">
        <f t="shared" si="22"/>
        <v/>
      </c>
      <c r="AM16" s="61" t="str">
        <f t="shared" si="22"/>
        <v/>
      </c>
      <c r="AN16" s="61" t="str">
        <f t="shared" si="22"/>
        <v/>
      </c>
      <c r="AO16" s="61" t="str">
        <f t="shared" si="22"/>
        <v/>
      </c>
      <c r="AP16" s="61" t="str">
        <f t="shared" si="22"/>
        <v/>
      </c>
      <c r="AQ16" s="61" t="str">
        <f t="shared" si="22"/>
        <v/>
      </c>
      <c r="AR16" s="61" t="str">
        <f t="shared" si="22"/>
        <v/>
      </c>
      <c r="AS16" s="61" t="str">
        <f t="shared" si="22"/>
        <v/>
      </c>
      <c r="AT16" s="61" t="str">
        <f t="shared" si="22"/>
        <v/>
      </c>
      <c r="AU16" s="61" t="str">
        <f t="shared" si="22"/>
        <v/>
      </c>
      <c r="AV16" s="61" t="str">
        <f t="shared" si="22"/>
        <v/>
      </c>
      <c r="AW16" s="61" t="str">
        <f t="shared" si="22"/>
        <v/>
      </c>
      <c r="AX16" s="61" t="str">
        <f t="shared" si="22"/>
        <v/>
      </c>
      <c r="AY16" s="61" t="str">
        <f t="shared" si="22"/>
        <v/>
      </c>
      <c r="AZ16" s="61" t="str">
        <f t="shared" si="22"/>
        <v/>
      </c>
      <c r="BA16" s="61" t="str">
        <f t="shared" si="22"/>
        <v/>
      </c>
      <c r="BB16" s="61" t="str">
        <f t="shared" si="22"/>
        <v/>
      </c>
      <c r="BC16" s="61" t="str">
        <f t="shared" si="22"/>
        <v/>
      </c>
      <c r="BD16" s="61" t="str">
        <f t="shared" si="22"/>
        <v/>
      </c>
      <c r="BE16" s="61" t="str">
        <f t="shared" si="22"/>
        <v/>
      </c>
      <c r="BF16" s="61" t="str">
        <f t="shared" si="22"/>
        <v/>
      </c>
      <c r="BG16" s="61" t="str">
        <f t="shared" si="22"/>
        <v/>
      </c>
      <c r="BH16" s="61" t="str">
        <f t="shared" si="22"/>
        <v/>
      </c>
      <c r="BI16" s="61" t="str">
        <f t="shared" si="22"/>
        <v/>
      </c>
      <c r="BJ16" s="61" t="str">
        <f t="shared" si="22"/>
        <v/>
      </c>
      <c r="BK16" s="61" t="str">
        <f t="shared" si="22"/>
        <v/>
      </c>
      <c r="BL16" s="61" t="str">
        <f t="shared" si="22"/>
        <v/>
      </c>
      <c r="BM16" s="61" t="str">
        <f t="shared" si="22"/>
        <v/>
      </c>
      <c r="BN16" s="61" t="str">
        <f t="shared" si="22"/>
        <v/>
      </c>
      <c r="BO16" s="61" t="str">
        <f t="shared" ref="BO16:BY16" si="23">IF(BO193="", "", (IF(BO$4&lt;$A16, BO193, (BO193-BO$3)/(1+BO$3%))-$A$2*$BZ193)/(1+$A$2*$BZ193%))</f>
        <v/>
      </c>
      <c r="BP16" s="61" t="str">
        <f t="shared" si="23"/>
        <v/>
      </c>
      <c r="BQ16" s="61" t="str">
        <f t="shared" si="23"/>
        <v/>
      </c>
      <c r="BR16" s="61" t="str">
        <f t="shared" si="23"/>
        <v/>
      </c>
      <c r="BS16" s="61" t="str">
        <f t="shared" si="23"/>
        <v/>
      </c>
      <c r="BT16" s="61" t="str">
        <f t="shared" si="23"/>
        <v/>
      </c>
      <c r="BU16" s="61" t="str">
        <f t="shared" si="23"/>
        <v/>
      </c>
      <c r="BV16" s="61">
        <f t="shared" si="23"/>
        <v>48.324022346368722</v>
      </c>
      <c r="BW16" s="61">
        <f t="shared" si="23"/>
        <v>3.2905211227520548</v>
      </c>
      <c r="BX16" s="61">
        <f t="shared" si="23"/>
        <v>4.25</v>
      </c>
      <c r="BY16" s="282">
        <f t="shared" si="23"/>
        <v>0</v>
      </c>
      <c r="BZ16" s="296">
        <f t="shared" si="9"/>
        <v>20.689993389813989</v>
      </c>
      <c r="CB16" s="452" t="str">
        <v>NAESX</v>
      </c>
      <c r="CC16" s="453" t="s">
        <v>93</v>
      </c>
    </row>
    <row r="17" spans="1:81">
      <c r="A17" s="32">
        <f t="shared" si="5"/>
        <v>1880</v>
      </c>
      <c r="B17" s="61">
        <f t="shared" si="6"/>
        <v>26.021457644285761</v>
      </c>
      <c r="C17" s="61" t="str">
        <f t="shared" ref="C17:BN17" si="24">IF(C194="", "", (IF(C$4&lt;$A17, C194, (C194-C$3)/(1+C$3%))-$A$2*$BZ194)/(1+$A$2*$BZ194%))</f>
        <v/>
      </c>
      <c r="D17" s="61">
        <f t="shared" si="24"/>
        <v>26.021457644285761</v>
      </c>
      <c r="E17" s="61" t="str">
        <f t="shared" si="24"/>
        <v/>
      </c>
      <c r="F17" s="61" t="str">
        <f t="shared" si="24"/>
        <v/>
      </c>
      <c r="G17" s="61" t="str">
        <f t="shared" si="24"/>
        <v/>
      </c>
      <c r="H17" s="61" t="str">
        <f t="shared" si="24"/>
        <v/>
      </c>
      <c r="I17" s="61" t="str">
        <f t="shared" si="24"/>
        <v/>
      </c>
      <c r="J17" s="61" t="str">
        <f t="shared" si="24"/>
        <v/>
      </c>
      <c r="K17" s="61" t="str">
        <f t="shared" si="24"/>
        <v/>
      </c>
      <c r="L17" s="61" t="str">
        <f t="shared" si="24"/>
        <v/>
      </c>
      <c r="M17" s="61" t="str">
        <f t="shared" si="24"/>
        <v/>
      </c>
      <c r="N17" s="61" t="str">
        <f t="shared" si="24"/>
        <v/>
      </c>
      <c r="O17" s="61" t="str">
        <f t="shared" si="24"/>
        <v/>
      </c>
      <c r="P17" s="61" t="str">
        <f t="shared" si="24"/>
        <v/>
      </c>
      <c r="Q17" s="61" t="str">
        <f t="shared" si="24"/>
        <v/>
      </c>
      <c r="R17" s="61" t="str">
        <f t="shared" si="24"/>
        <v/>
      </c>
      <c r="S17" s="61" t="str">
        <f t="shared" si="24"/>
        <v/>
      </c>
      <c r="T17" s="61" t="str">
        <f t="shared" si="24"/>
        <v/>
      </c>
      <c r="U17" s="61">
        <f t="shared" si="24"/>
        <v>8.1620549730449934</v>
      </c>
      <c r="V17" s="61">
        <f t="shared" si="24"/>
        <v>5.1879312331867249</v>
      </c>
      <c r="W17" s="61">
        <f t="shared" si="24"/>
        <v>5.0081209213599323</v>
      </c>
      <c r="X17" s="61">
        <f t="shared" si="24"/>
        <v>5.1915444645207458</v>
      </c>
      <c r="Y17" s="61">
        <f t="shared" si="24"/>
        <v>5.0500570718876316</v>
      </c>
      <c r="Z17" s="61">
        <f t="shared" si="24"/>
        <v>5.0054950544509946</v>
      </c>
      <c r="AA17" s="61" t="str">
        <f t="shared" si="24"/>
        <v/>
      </c>
      <c r="AB17" s="61" t="str">
        <f t="shared" si="24"/>
        <v/>
      </c>
      <c r="AC17" s="61" t="str">
        <f t="shared" si="24"/>
        <v/>
      </c>
      <c r="AD17" s="61" t="str">
        <f t="shared" si="24"/>
        <v/>
      </c>
      <c r="AE17" s="61" t="str">
        <f t="shared" si="24"/>
        <v/>
      </c>
      <c r="AF17" s="61" t="str">
        <f t="shared" si="24"/>
        <v/>
      </c>
      <c r="AG17" s="61" t="str">
        <f t="shared" si="24"/>
        <v/>
      </c>
      <c r="AH17" s="61" t="str">
        <f t="shared" si="24"/>
        <v/>
      </c>
      <c r="AI17" s="61" t="str">
        <f t="shared" si="24"/>
        <v/>
      </c>
      <c r="AJ17" s="61" t="str">
        <f t="shared" si="24"/>
        <v/>
      </c>
      <c r="AK17" s="61" t="str">
        <f t="shared" si="24"/>
        <v/>
      </c>
      <c r="AL17" s="61" t="str">
        <f t="shared" si="24"/>
        <v/>
      </c>
      <c r="AM17" s="61" t="str">
        <f t="shared" si="24"/>
        <v/>
      </c>
      <c r="AN17" s="61" t="str">
        <f t="shared" si="24"/>
        <v/>
      </c>
      <c r="AO17" s="61" t="str">
        <f t="shared" si="24"/>
        <v/>
      </c>
      <c r="AP17" s="61" t="str">
        <f t="shared" si="24"/>
        <v/>
      </c>
      <c r="AQ17" s="61" t="str">
        <f t="shared" si="24"/>
        <v/>
      </c>
      <c r="AR17" s="61" t="str">
        <f t="shared" si="24"/>
        <v/>
      </c>
      <c r="AS17" s="61" t="str">
        <f t="shared" si="24"/>
        <v/>
      </c>
      <c r="AT17" s="61" t="str">
        <f t="shared" si="24"/>
        <v/>
      </c>
      <c r="AU17" s="61" t="str">
        <f t="shared" si="24"/>
        <v/>
      </c>
      <c r="AV17" s="61" t="str">
        <f t="shared" si="24"/>
        <v/>
      </c>
      <c r="AW17" s="61" t="str">
        <f t="shared" si="24"/>
        <v/>
      </c>
      <c r="AX17" s="61" t="str">
        <f t="shared" si="24"/>
        <v/>
      </c>
      <c r="AY17" s="61" t="str">
        <f t="shared" si="24"/>
        <v/>
      </c>
      <c r="AZ17" s="61" t="str">
        <f t="shared" si="24"/>
        <v/>
      </c>
      <c r="BA17" s="61" t="str">
        <f t="shared" si="24"/>
        <v/>
      </c>
      <c r="BB17" s="61" t="str">
        <f t="shared" si="24"/>
        <v/>
      </c>
      <c r="BC17" s="61" t="str">
        <f t="shared" si="24"/>
        <v/>
      </c>
      <c r="BD17" s="61" t="str">
        <f t="shared" si="24"/>
        <v/>
      </c>
      <c r="BE17" s="61" t="str">
        <f t="shared" si="24"/>
        <v/>
      </c>
      <c r="BF17" s="61" t="str">
        <f t="shared" si="24"/>
        <v/>
      </c>
      <c r="BG17" s="61" t="str">
        <f t="shared" si="24"/>
        <v/>
      </c>
      <c r="BH17" s="61" t="str">
        <f t="shared" si="24"/>
        <v/>
      </c>
      <c r="BI17" s="61" t="str">
        <f t="shared" si="24"/>
        <v/>
      </c>
      <c r="BJ17" s="61" t="str">
        <f t="shared" si="24"/>
        <v/>
      </c>
      <c r="BK17" s="61" t="str">
        <f t="shared" si="24"/>
        <v/>
      </c>
      <c r="BL17" s="61" t="str">
        <f t="shared" si="24"/>
        <v/>
      </c>
      <c r="BM17" s="61" t="str">
        <f t="shared" si="24"/>
        <v/>
      </c>
      <c r="BN17" s="61" t="str">
        <f t="shared" si="24"/>
        <v/>
      </c>
      <c r="BO17" s="61" t="str">
        <f t="shared" ref="BO17:BY17" si="25">IF(BO194="", "", (IF(BO$4&lt;$A17, BO194, (BO194-BO$3)/(1+BO$3%))-$A$2*$BZ194)/(1+$A$2*$BZ194%))</f>
        <v/>
      </c>
      <c r="BP17" s="61" t="str">
        <f t="shared" si="25"/>
        <v/>
      </c>
      <c r="BQ17" s="61" t="str">
        <f t="shared" si="25"/>
        <v/>
      </c>
      <c r="BR17" s="61" t="str">
        <f t="shared" si="25"/>
        <v/>
      </c>
      <c r="BS17" s="61" t="str">
        <f t="shared" si="25"/>
        <v/>
      </c>
      <c r="BT17" s="61" t="str">
        <f t="shared" si="25"/>
        <v/>
      </c>
      <c r="BU17" s="61" t="str">
        <f t="shared" si="25"/>
        <v/>
      </c>
      <c r="BV17" s="61">
        <f t="shared" si="25"/>
        <v>26.223091976516621</v>
      </c>
      <c r="BW17" s="61">
        <f t="shared" si="25"/>
        <v>5.3983070956530987</v>
      </c>
      <c r="BX17" s="61">
        <f t="shared" si="25"/>
        <v>5.0999999999999996</v>
      </c>
      <c r="BY17" s="282">
        <f t="shared" si="25"/>
        <v>0</v>
      </c>
      <c r="BZ17" s="296">
        <f t="shared" si="9"/>
        <v>-5.714633707917538</v>
      </c>
      <c r="CB17" s="452" t="str">
        <v>VISGX</v>
      </c>
      <c r="CC17" s="453" t="s">
        <v>95</v>
      </c>
    </row>
    <row r="18" spans="1:81">
      <c r="A18" s="32">
        <f t="shared" si="5"/>
        <v>1881</v>
      </c>
      <c r="B18" s="61">
        <f t="shared" si="6"/>
        <v>0.64671969114359229</v>
      </c>
      <c r="C18" s="61" t="str">
        <f t="shared" ref="C18:BN18" si="26">IF(C195="", "", (IF(C$4&lt;$A18, C195, (C195-C$3)/(1+C$3%))-$A$2*$BZ195)/(1+$A$2*$BZ195%))</f>
        <v/>
      </c>
      <c r="D18" s="61">
        <f t="shared" si="26"/>
        <v>0.64671969114359229</v>
      </c>
      <c r="E18" s="61" t="str">
        <f t="shared" si="26"/>
        <v/>
      </c>
      <c r="F18" s="61" t="str">
        <f t="shared" si="26"/>
        <v/>
      </c>
      <c r="G18" s="61" t="str">
        <f t="shared" si="26"/>
        <v/>
      </c>
      <c r="H18" s="61" t="str">
        <f t="shared" si="26"/>
        <v/>
      </c>
      <c r="I18" s="61" t="str">
        <f t="shared" si="26"/>
        <v/>
      </c>
      <c r="J18" s="61" t="str">
        <f t="shared" si="26"/>
        <v/>
      </c>
      <c r="K18" s="61" t="str">
        <f t="shared" si="26"/>
        <v/>
      </c>
      <c r="L18" s="61" t="str">
        <f t="shared" si="26"/>
        <v/>
      </c>
      <c r="M18" s="61" t="str">
        <f t="shared" si="26"/>
        <v/>
      </c>
      <c r="N18" s="61" t="str">
        <f t="shared" si="26"/>
        <v/>
      </c>
      <c r="O18" s="61" t="str">
        <f t="shared" si="26"/>
        <v/>
      </c>
      <c r="P18" s="61" t="str">
        <f t="shared" si="26"/>
        <v/>
      </c>
      <c r="Q18" s="61" t="str">
        <f t="shared" si="26"/>
        <v/>
      </c>
      <c r="R18" s="61" t="str">
        <f t="shared" si="26"/>
        <v/>
      </c>
      <c r="S18" s="61" t="str">
        <f t="shared" si="26"/>
        <v/>
      </c>
      <c r="T18" s="61" t="str">
        <f t="shared" si="26"/>
        <v/>
      </c>
      <c r="U18" s="61">
        <f t="shared" si="26"/>
        <v>4.5765236566012071</v>
      </c>
      <c r="V18" s="61">
        <f t="shared" si="26"/>
        <v>2.5836906907190813</v>
      </c>
      <c r="W18" s="61">
        <f t="shared" si="26"/>
        <v>3.3847116262422312</v>
      </c>
      <c r="X18" s="61">
        <f t="shared" si="26"/>
        <v>2.8179775945522008</v>
      </c>
      <c r="Y18" s="61">
        <f t="shared" si="26"/>
        <v>3.4259994503741171</v>
      </c>
      <c r="Z18" s="61">
        <f t="shared" si="26"/>
        <v>4.695773803576782</v>
      </c>
      <c r="AA18" s="61" t="str">
        <f t="shared" si="26"/>
        <v/>
      </c>
      <c r="AB18" s="61" t="str">
        <f t="shared" si="26"/>
        <v/>
      </c>
      <c r="AC18" s="61" t="str">
        <f t="shared" si="26"/>
        <v/>
      </c>
      <c r="AD18" s="61" t="str">
        <f t="shared" si="26"/>
        <v/>
      </c>
      <c r="AE18" s="61" t="str">
        <f t="shared" si="26"/>
        <v/>
      </c>
      <c r="AF18" s="61" t="str">
        <f t="shared" si="26"/>
        <v/>
      </c>
      <c r="AG18" s="61" t="str">
        <f t="shared" si="26"/>
        <v/>
      </c>
      <c r="AH18" s="61" t="str">
        <f t="shared" si="26"/>
        <v/>
      </c>
      <c r="AI18" s="61" t="str">
        <f t="shared" si="26"/>
        <v/>
      </c>
      <c r="AJ18" s="61" t="str">
        <f t="shared" si="26"/>
        <v/>
      </c>
      <c r="AK18" s="61" t="str">
        <f t="shared" si="26"/>
        <v/>
      </c>
      <c r="AL18" s="61" t="str">
        <f t="shared" si="26"/>
        <v/>
      </c>
      <c r="AM18" s="61" t="str">
        <f t="shared" si="26"/>
        <v/>
      </c>
      <c r="AN18" s="61" t="str">
        <f t="shared" si="26"/>
        <v/>
      </c>
      <c r="AO18" s="61" t="str">
        <f t="shared" si="26"/>
        <v/>
      </c>
      <c r="AP18" s="61" t="str">
        <f t="shared" si="26"/>
        <v/>
      </c>
      <c r="AQ18" s="61" t="str">
        <f t="shared" si="26"/>
        <v/>
      </c>
      <c r="AR18" s="61" t="str">
        <f t="shared" si="26"/>
        <v/>
      </c>
      <c r="AS18" s="61" t="str">
        <f t="shared" si="26"/>
        <v/>
      </c>
      <c r="AT18" s="61" t="str">
        <f t="shared" si="26"/>
        <v/>
      </c>
      <c r="AU18" s="61" t="str">
        <f t="shared" si="26"/>
        <v/>
      </c>
      <c r="AV18" s="61" t="str">
        <f t="shared" si="26"/>
        <v/>
      </c>
      <c r="AW18" s="61" t="str">
        <f t="shared" si="26"/>
        <v/>
      </c>
      <c r="AX18" s="61" t="str">
        <f t="shared" si="26"/>
        <v/>
      </c>
      <c r="AY18" s="61" t="str">
        <f t="shared" si="26"/>
        <v/>
      </c>
      <c r="AZ18" s="61" t="str">
        <f t="shared" si="26"/>
        <v/>
      </c>
      <c r="BA18" s="61" t="str">
        <f t="shared" si="26"/>
        <v/>
      </c>
      <c r="BB18" s="61" t="str">
        <f t="shared" si="26"/>
        <v/>
      </c>
      <c r="BC18" s="61" t="str">
        <f t="shared" si="26"/>
        <v/>
      </c>
      <c r="BD18" s="61" t="str">
        <f t="shared" si="26"/>
        <v/>
      </c>
      <c r="BE18" s="61" t="str">
        <f t="shared" si="26"/>
        <v/>
      </c>
      <c r="BF18" s="61" t="str">
        <f t="shared" si="26"/>
        <v/>
      </c>
      <c r="BG18" s="61" t="str">
        <f t="shared" si="26"/>
        <v/>
      </c>
      <c r="BH18" s="61" t="str">
        <f t="shared" si="26"/>
        <v/>
      </c>
      <c r="BI18" s="61" t="str">
        <f t="shared" si="26"/>
        <v/>
      </c>
      <c r="BJ18" s="61" t="str">
        <f t="shared" si="26"/>
        <v/>
      </c>
      <c r="BK18" s="61" t="str">
        <f t="shared" si="26"/>
        <v/>
      </c>
      <c r="BL18" s="61" t="str">
        <f t="shared" si="26"/>
        <v/>
      </c>
      <c r="BM18" s="61" t="str">
        <f t="shared" si="26"/>
        <v/>
      </c>
      <c r="BN18" s="61" t="str">
        <f t="shared" si="26"/>
        <v/>
      </c>
      <c r="BO18" s="61" t="str">
        <f t="shared" ref="BO18:BY18" si="27">IF(BO195="", "", (IF(BO$4&lt;$A18, BO195, (BO195-BO$3)/(1+BO$3%))-$A$2*$BZ195)/(1+$A$2*$BZ195%))</f>
        <v/>
      </c>
      <c r="BP18" s="61" t="str">
        <f t="shared" si="27"/>
        <v/>
      </c>
      <c r="BQ18" s="61" t="str">
        <f t="shared" si="27"/>
        <v/>
      </c>
      <c r="BR18" s="61" t="str">
        <f t="shared" si="27"/>
        <v/>
      </c>
      <c r="BS18" s="61" t="str">
        <f t="shared" si="27"/>
        <v/>
      </c>
      <c r="BT18" s="61" t="str">
        <f t="shared" si="27"/>
        <v/>
      </c>
      <c r="BU18" s="61" t="str">
        <f t="shared" si="27"/>
        <v/>
      </c>
      <c r="BV18" s="61">
        <f t="shared" si="27"/>
        <v>0.80775444264942209</v>
      </c>
      <c r="BW18" s="61">
        <f t="shared" si="27"/>
        <v>2.7888580721005196</v>
      </c>
      <c r="BX18" s="61">
        <f t="shared" si="27"/>
        <v>4.79</v>
      </c>
      <c r="BY18" s="282">
        <f t="shared" si="27"/>
        <v>0</v>
      </c>
      <c r="BZ18" s="296">
        <f t="shared" si="9"/>
        <v>8.0807546129327612</v>
      </c>
      <c r="CB18" s="452" t="str">
        <v>BRSIX</v>
      </c>
      <c r="CC18" s="453" t="s">
        <v>97</v>
      </c>
    </row>
    <row r="19" spans="1:81">
      <c r="A19" s="32">
        <f t="shared" si="5"/>
        <v>1882</v>
      </c>
      <c r="B19" s="61">
        <f t="shared" si="6"/>
        <v>3.3818862792505016</v>
      </c>
      <c r="C19" s="61" t="str">
        <f t="shared" ref="C19:BN19" si="28">IF(C196="", "", (IF(C$4&lt;$A19, C196, (C196-C$3)/(1+C$3%))-$A$2*$BZ196)/(1+$A$2*$BZ196%))</f>
        <v/>
      </c>
      <c r="D19" s="61">
        <f t="shared" si="28"/>
        <v>3.3818862792505016</v>
      </c>
      <c r="E19" s="61" t="str">
        <f t="shared" si="28"/>
        <v/>
      </c>
      <c r="F19" s="61" t="str">
        <f t="shared" si="28"/>
        <v/>
      </c>
      <c r="G19" s="61" t="str">
        <f t="shared" si="28"/>
        <v/>
      </c>
      <c r="H19" s="61" t="str">
        <f t="shared" si="28"/>
        <v/>
      </c>
      <c r="I19" s="61" t="str">
        <f t="shared" si="28"/>
        <v/>
      </c>
      <c r="J19" s="61" t="str">
        <f t="shared" si="28"/>
        <v/>
      </c>
      <c r="K19" s="61" t="str">
        <f t="shared" si="28"/>
        <v/>
      </c>
      <c r="L19" s="61" t="str">
        <f t="shared" si="28"/>
        <v/>
      </c>
      <c r="M19" s="61" t="str">
        <f t="shared" si="28"/>
        <v/>
      </c>
      <c r="N19" s="61" t="str">
        <f t="shared" si="28"/>
        <v/>
      </c>
      <c r="O19" s="61" t="str">
        <f t="shared" si="28"/>
        <v/>
      </c>
      <c r="P19" s="61" t="str">
        <f t="shared" si="28"/>
        <v/>
      </c>
      <c r="Q19" s="61" t="str">
        <f t="shared" si="28"/>
        <v/>
      </c>
      <c r="R19" s="61" t="str">
        <f t="shared" si="28"/>
        <v/>
      </c>
      <c r="S19" s="61" t="str">
        <f t="shared" si="28"/>
        <v/>
      </c>
      <c r="T19" s="61" t="str">
        <f t="shared" si="28"/>
        <v/>
      </c>
      <c r="U19" s="61">
        <f t="shared" si="28"/>
        <v>3.2779367168173965</v>
      </c>
      <c r="V19" s="61">
        <f t="shared" si="28"/>
        <v>2.7642429186226414</v>
      </c>
      <c r="W19" s="61">
        <f t="shared" si="28"/>
        <v>4.1933298982457314</v>
      </c>
      <c r="X19" s="61">
        <f t="shared" si="28"/>
        <v>3.1161385362478655</v>
      </c>
      <c r="Y19" s="61">
        <f t="shared" si="28"/>
        <v>4.2349406529974276</v>
      </c>
      <c r="Z19" s="61">
        <f t="shared" si="28"/>
        <v>5.165351183934459</v>
      </c>
      <c r="AA19" s="61" t="str">
        <f t="shared" si="28"/>
        <v/>
      </c>
      <c r="AB19" s="61" t="str">
        <f t="shared" si="28"/>
        <v/>
      </c>
      <c r="AC19" s="61" t="str">
        <f t="shared" si="28"/>
        <v/>
      </c>
      <c r="AD19" s="61" t="str">
        <f t="shared" si="28"/>
        <v/>
      </c>
      <c r="AE19" s="61" t="str">
        <f t="shared" si="28"/>
        <v/>
      </c>
      <c r="AF19" s="61" t="str">
        <f t="shared" si="28"/>
        <v/>
      </c>
      <c r="AG19" s="61" t="str">
        <f t="shared" si="28"/>
        <v/>
      </c>
      <c r="AH19" s="61" t="str">
        <f t="shared" si="28"/>
        <v/>
      </c>
      <c r="AI19" s="61" t="str">
        <f t="shared" si="28"/>
        <v/>
      </c>
      <c r="AJ19" s="61" t="str">
        <f t="shared" si="28"/>
        <v/>
      </c>
      <c r="AK19" s="61" t="str">
        <f t="shared" si="28"/>
        <v/>
      </c>
      <c r="AL19" s="61" t="str">
        <f t="shared" si="28"/>
        <v/>
      </c>
      <c r="AM19" s="61" t="str">
        <f t="shared" si="28"/>
        <v/>
      </c>
      <c r="AN19" s="61" t="str">
        <f t="shared" si="28"/>
        <v/>
      </c>
      <c r="AO19" s="61" t="str">
        <f t="shared" si="28"/>
        <v/>
      </c>
      <c r="AP19" s="61" t="str">
        <f t="shared" si="28"/>
        <v/>
      </c>
      <c r="AQ19" s="61" t="str">
        <f t="shared" si="28"/>
        <v/>
      </c>
      <c r="AR19" s="61" t="str">
        <f t="shared" si="28"/>
        <v/>
      </c>
      <c r="AS19" s="61" t="str">
        <f t="shared" si="28"/>
        <v/>
      </c>
      <c r="AT19" s="61" t="str">
        <f t="shared" si="28"/>
        <v/>
      </c>
      <c r="AU19" s="61" t="str">
        <f t="shared" si="28"/>
        <v/>
      </c>
      <c r="AV19" s="61" t="str">
        <f t="shared" si="28"/>
        <v/>
      </c>
      <c r="AW19" s="61" t="str">
        <f t="shared" si="28"/>
        <v/>
      </c>
      <c r="AX19" s="61" t="str">
        <f t="shared" si="28"/>
        <v/>
      </c>
      <c r="AY19" s="61" t="str">
        <f t="shared" si="28"/>
        <v/>
      </c>
      <c r="AZ19" s="61" t="str">
        <f t="shared" si="28"/>
        <v/>
      </c>
      <c r="BA19" s="61" t="str">
        <f t="shared" si="28"/>
        <v/>
      </c>
      <c r="BB19" s="61" t="str">
        <f t="shared" si="28"/>
        <v/>
      </c>
      <c r="BC19" s="61" t="str">
        <f t="shared" si="28"/>
        <v/>
      </c>
      <c r="BD19" s="61" t="str">
        <f t="shared" si="28"/>
        <v/>
      </c>
      <c r="BE19" s="61" t="str">
        <f t="shared" si="28"/>
        <v/>
      </c>
      <c r="BF19" s="61" t="str">
        <f t="shared" si="28"/>
        <v/>
      </c>
      <c r="BG19" s="61" t="str">
        <f t="shared" si="28"/>
        <v/>
      </c>
      <c r="BH19" s="61" t="str">
        <f t="shared" si="28"/>
        <v/>
      </c>
      <c r="BI19" s="61" t="str">
        <f t="shared" si="28"/>
        <v/>
      </c>
      <c r="BJ19" s="61" t="str">
        <f t="shared" si="28"/>
        <v/>
      </c>
      <c r="BK19" s="61" t="str">
        <f t="shared" si="28"/>
        <v/>
      </c>
      <c r="BL19" s="61" t="str">
        <f t="shared" si="28"/>
        <v/>
      </c>
      <c r="BM19" s="61" t="str">
        <f t="shared" si="28"/>
        <v/>
      </c>
      <c r="BN19" s="61" t="str">
        <f t="shared" si="28"/>
        <v/>
      </c>
      <c r="BO19" s="61" t="str">
        <f t="shared" ref="BO19:BY19" si="29">IF(BO196="", "", (IF(BO$4&lt;$A19, BO196, (BO196-BO$3)/(1+BO$3%))-$A$2*$BZ196)/(1+$A$2*$BZ196%))</f>
        <v/>
      </c>
      <c r="BP19" s="61" t="str">
        <f t="shared" si="29"/>
        <v/>
      </c>
      <c r="BQ19" s="61" t="str">
        <f t="shared" si="29"/>
        <v/>
      </c>
      <c r="BR19" s="61" t="str">
        <f t="shared" si="29"/>
        <v/>
      </c>
      <c r="BS19" s="61" t="str">
        <f t="shared" si="29"/>
        <v/>
      </c>
      <c r="BT19" s="61" t="str">
        <f t="shared" si="29"/>
        <v/>
      </c>
      <c r="BU19" s="61" t="str">
        <f t="shared" si="29"/>
        <v/>
      </c>
      <c r="BV19" s="61">
        <f t="shared" si="29"/>
        <v>3.5472972972973027</v>
      </c>
      <c r="BW19" s="61">
        <f t="shared" si="29"/>
        <v>2.9697714044598866</v>
      </c>
      <c r="BX19" s="61">
        <f t="shared" si="29"/>
        <v>5.26</v>
      </c>
      <c r="BY19" s="282">
        <f t="shared" si="29"/>
        <v>0</v>
      </c>
      <c r="BZ19" s="296">
        <f t="shared" si="9"/>
        <v>-1.8687481459799038</v>
      </c>
      <c r="CB19" s="452" t="str">
        <v>VGSIX</v>
      </c>
      <c r="CC19" s="453" t="s">
        <v>99</v>
      </c>
    </row>
    <row r="20" spans="1:81">
      <c r="A20" s="32">
        <f t="shared" si="5"/>
        <v>1883</v>
      </c>
      <c r="B20" s="61">
        <f t="shared" si="6"/>
        <v>-5.3150071761257704</v>
      </c>
      <c r="C20" s="61" t="str">
        <f t="shared" ref="C20:BN20" si="30">IF(C197="", "", (IF(C$4&lt;$A20, C197, (C197-C$3)/(1+C$3%))-$A$2*$BZ197)/(1+$A$2*$BZ197%))</f>
        <v/>
      </c>
      <c r="D20" s="61">
        <f t="shared" si="30"/>
        <v>-5.3150071761257704</v>
      </c>
      <c r="E20" s="61" t="str">
        <f t="shared" si="30"/>
        <v/>
      </c>
      <c r="F20" s="61" t="str">
        <f t="shared" si="30"/>
        <v/>
      </c>
      <c r="G20" s="61" t="str">
        <f t="shared" si="30"/>
        <v/>
      </c>
      <c r="H20" s="61" t="str">
        <f t="shared" si="30"/>
        <v/>
      </c>
      <c r="I20" s="61" t="str">
        <f t="shared" si="30"/>
        <v/>
      </c>
      <c r="J20" s="61" t="str">
        <f t="shared" si="30"/>
        <v/>
      </c>
      <c r="K20" s="61" t="str">
        <f t="shared" si="30"/>
        <v/>
      </c>
      <c r="L20" s="61" t="str">
        <f t="shared" si="30"/>
        <v/>
      </c>
      <c r="M20" s="61" t="str">
        <f t="shared" si="30"/>
        <v/>
      </c>
      <c r="N20" s="61" t="str">
        <f t="shared" si="30"/>
        <v/>
      </c>
      <c r="O20" s="61" t="str">
        <f t="shared" si="30"/>
        <v/>
      </c>
      <c r="P20" s="61" t="str">
        <f t="shared" si="30"/>
        <v/>
      </c>
      <c r="Q20" s="61" t="str">
        <f t="shared" si="30"/>
        <v/>
      </c>
      <c r="R20" s="61" t="str">
        <f t="shared" si="30"/>
        <v/>
      </c>
      <c r="S20" s="61" t="str">
        <f t="shared" si="30"/>
        <v/>
      </c>
      <c r="T20" s="61" t="str">
        <f t="shared" si="30"/>
        <v/>
      </c>
      <c r="U20" s="61">
        <f t="shared" si="30"/>
        <v>3.5589891673510463</v>
      </c>
      <c r="V20" s="61">
        <f t="shared" si="30"/>
        <v>2.4219922816851187</v>
      </c>
      <c r="W20" s="61">
        <f t="shared" si="30"/>
        <v>3.9229368728399017</v>
      </c>
      <c r="X20" s="61">
        <f t="shared" si="30"/>
        <v>2.8029203878310813</v>
      </c>
      <c r="Y20" s="61">
        <f t="shared" si="30"/>
        <v>3.9644396431565312</v>
      </c>
      <c r="Z20" s="61">
        <f t="shared" si="30"/>
        <v>5.2552702567689087</v>
      </c>
      <c r="AA20" s="61" t="str">
        <f t="shared" si="30"/>
        <v/>
      </c>
      <c r="AB20" s="61" t="str">
        <f t="shared" si="30"/>
        <v/>
      </c>
      <c r="AC20" s="61" t="str">
        <f t="shared" si="30"/>
        <v/>
      </c>
      <c r="AD20" s="61" t="str">
        <f t="shared" si="30"/>
        <v/>
      </c>
      <c r="AE20" s="61" t="str">
        <f t="shared" si="30"/>
        <v/>
      </c>
      <c r="AF20" s="61" t="str">
        <f t="shared" si="30"/>
        <v/>
      </c>
      <c r="AG20" s="61" t="str">
        <f t="shared" si="30"/>
        <v/>
      </c>
      <c r="AH20" s="61" t="str">
        <f t="shared" si="30"/>
        <v/>
      </c>
      <c r="AI20" s="61" t="str">
        <f t="shared" si="30"/>
        <v/>
      </c>
      <c r="AJ20" s="61" t="str">
        <f t="shared" si="30"/>
        <v/>
      </c>
      <c r="AK20" s="61" t="str">
        <f t="shared" si="30"/>
        <v/>
      </c>
      <c r="AL20" s="61" t="str">
        <f t="shared" si="30"/>
        <v/>
      </c>
      <c r="AM20" s="61" t="str">
        <f t="shared" si="30"/>
        <v/>
      </c>
      <c r="AN20" s="61" t="str">
        <f t="shared" si="30"/>
        <v/>
      </c>
      <c r="AO20" s="61" t="str">
        <f t="shared" si="30"/>
        <v/>
      </c>
      <c r="AP20" s="61" t="str">
        <f t="shared" si="30"/>
        <v/>
      </c>
      <c r="AQ20" s="61" t="str">
        <f t="shared" si="30"/>
        <v/>
      </c>
      <c r="AR20" s="61" t="str">
        <f t="shared" si="30"/>
        <v/>
      </c>
      <c r="AS20" s="61" t="str">
        <f t="shared" si="30"/>
        <v/>
      </c>
      <c r="AT20" s="61" t="str">
        <f t="shared" si="30"/>
        <v/>
      </c>
      <c r="AU20" s="61" t="str">
        <f t="shared" si="30"/>
        <v/>
      </c>
      <c r="AV20" s="61" t="str">
        <f t="shared" si="30"/>
        <v/>
      </c>
      <c r="AW20" s="61" t="str">
        <f t="shared" si="30"/>
        <v/>
      </c>
      <c r="AX20" s="61" t="str">
        <f t="shared" si="30"/>
        <v/>
      </c>
      <c r="AY20" s="61" t="str">
        <f t="shared" si="30"/>
        <v/>
      </c>
      <c r="AZ20" s="61" t="str">
        <f t="shared" si="30"/>
        <v/>
      </c>
      <c r="BA20" s="61" t="str">
        <f t="shared" si="30"/>
        <v/>
      </c>
      <c r="BB20" s="61" t="str">
        <f t="shared" si="30"/>
        <v/>
      </c>
      <c r="BC20" s="61" t="str">
        <f t="shared" si="30"/>
        <v/>
      </c>
      <c r="BD20" s="61" t="str">
        <f t="shared" si="30"/>
        <v/>
      </c>
      <c r="BE20" s="61" t="str">
        <f t="shared" si="30"/>
        <v/>
      </c>
      <c r="BF20" s="61" t="str">
        <f t="shared" si="30"/>
        <v/>
      </c>
      <c r="BG20" s="61" t="str">
        <f t="shared" si="30"/>
        <v/>
      </c>
      <c r="BH20" s="61" t="str">
        <f t="shared" si="30"/>
        <v/>
      </c>
      <c r="BI20" s="61" t="str">
        <f t="shared" si="30"/>
        <v/>
      </c>
      <c r="BJ20" s="61" t="str">
        <f t="shared" si="30"/>
        <v/>
      </c>
      <c r="BK20" s="61" t="str">
        <f t="shared" si="30"/>
        <v/>
      </c>
      <c r="BL20" s="61" t="str">
        <f t="shared" si="30"/>
        <v/>
      </c>
      <c r="BM20" s="61" t="str">
        <f t="shared" si="30"/>
        <v/>
      </c>
      <c r="BN20" s="61" t="str">
        <f t="shared" si="30"/>
        <v/>
      </c>
      <c r="BO20" s="61" t="str">
        <f t="shared" ref="BO20:BY20" si="31">IF(BO197="", "", (IF(BO$4&lt;$A20, BO197, (BO197-BO$3)/(1+BO$3%))-$A$2*$BZ197)/(1+$A$2*$BZ197%))</f>
        <v/>
      </c>
      <c r="BP20" s="61" t="str">
        <f t="shared" si="31"/>
        <v/>
      </c>
      <c r="BQ20" s="61" t="str">
        <f t="shared" si="31"/>
        <v/>
      </c>
      <c r="BR20" s="61" t="str">
        <f t="shared" si="31"/>
        <v/>
      </c>
      <c r="BS20" s="61" t="str">
        <f t="shared" si="31"/>
        <v/>
      </c>
      <c r="BT20" s="61" t="str">
        <f t="shared" si="31"/>
        <v/>
      </c>
      <c r="BU20" s="61" t="str">
        <f t="shared" si="31"/>
        <v/>
      </c>
      <c r="BV20" s="61">
        <f t="shared" si="31"/>
        <v>-5.1635111876075719</v>
      </c>
      <c r="BW20" s="61">
        <f t="shared" si="31"/>
        <v>2.626836266248489</v>
      </c>
      <c r="BX20" s="61">
        <f t="shared" si="31"/>
        <v>5.35</v>
      </c>
      <c r="BY20" s="282">
        <f t="shared" si="31"/>
        <v>0</v>
      </c>
      <c r="BZ20" s="296">
        <f t="shared" si="9"/>
        <v>-7.619780870915327</v>
      </c>
      <c r="CB20" s="452" t="str">
        <v>VTMGX</v>
      </c>
      <c r="CC20" s="453" t="s">
        <v>338</v>
      </c>
    </row>
    <row r="21" spans="1:81">
      <c r="A21" s="32">
        <f t="shared" si="5"/>
        <v>1884</v>
      </c>
      <c r="B21" s="61">
        <f t="shared" si="6"/>
        <v>-12.302478197046884</v>
      </c>
      <c r="C21" s="61" t="str">
        <f t="shared" ref="C21:BN21" si="32">IF(C198="", "", (IF(C$4&lt;$A21, C198, (C198-C$3)/(1+C$3%))-$A$2*$BZ198)/(1+$A$2*$BZ198%))</f>
        <v/>
      </c>
      <c r="D21" s="61">
        <f t="shared" si="32"/>
        <v>-12.302478197046884</v>
      </c>
      <c r="E21" s="61" t="str">
        <f t="shared" si="32"/>
        <v/>
      </c>
      <c r="F21" s="61" t="str">
        <f t="shared" si="32"/>
        <v/>
      </c>
      <c r="G21" s="61" t="str">
        <f t="shared" si="32"/>
        <v/>
      </c>
      <c r="H21" s="61" t="str">
        <f t="shared" si="32"/>
        <v/>
      </c>
      <c r="I21" s="61" t="str">
        <f t="shared" si="32"/>
        <v/>
      </c>
      <c r="J21" s="61" t="str">
        <f t="shared" si="32"/>
        <v/>
      </c>
      <c r="K21" s="61" t="str">
        <f t="shared" si="32"/>
        <v/>
      </c>
      <c r="L21" s="61" t="str">
        <f t="shared" si="32"/>
        <v/>
      </c>
      <c r="M21" s="61" t="str">
        <f t="shared" si="32"/>
        <v/>
      </c>
      <c r="N21" s="61" t="str">
        <f t="shared" si="32"/>
        <v/>
      </c>
      <c r="O21" s="61" t="str">
        <f t="shared" si="32"/>
        <v/>
      </c>
      <c r="P21" s="61" t="str">
        <f t="shared" si="32"/>
        <v/>
      </c>
      <c r="Q21" s="61" t="str">
        <f t="shared" si="32"/>
        <v/>
      </c>
      <c r="R21" s="61" t="str">
        <f t="shared" si="32"/>
        <v/>
      </c>
      <c r="S21" s="61" t="str">
        <f t="shared" si="32"/>
        <v/>
      </c>
      <c r="T21" s="61" t="str">
        <f t="shared" si="32"/>
        <v/>
      </c>
      <c r="U21" s="61">
        <f t="shared" si="32"/>
        <v>4.7880432041355157</v>
      </c>
      <c r="V21" s="61">
        <f t="shared" si="32"/>
        <v>5.9642662649397451</v>
      </c>
      <c r="W21" s="61">
        <f t="shared" si="32"/>
        <v>6.8940555206804941</v>
      </c>
      <c r="X21" s="61">
        <f t="shared" si="32"/>
        <v>6.1479922359246952</v>
      </c>
      <c r="Y21" s="61">
        <f t="shared" si="32"/>
        <v>6.9367448399778899</v>
      </c>
      <c r="Z21" s="61">
        <f t="shared" si="32"/>
        <v>5.5550004995504061</v>
      </c>
      <c r="AA21" s="61" t="str">
        <f t="shared" si="32"/>
        <v/>
      </c>
      <c r="AB21" s="61" t="str">
        <f t="shared" si="32"/>
        <v/>
      </c>
      <c r="AC21" s="61" t="str">
        <f t="shared" si="32"/>
        <v/>
      </c>
      <c r="AD21" s="61" t="str">
        <f t="shared" si="32"/>
        <v/>
      </c>
      <c r="AE21" s="61" t="str">
        <f t="shared" si="32"/>
        <v/>
      </c>
      <c r="AF21" s="61" t="str">
        <f t="shared" si="32"/>
        <v/>
      </c>
      <c r="AG21" s="61" t="str">
        <f t="shared" si="32"/>
        <v/>
      </c>
      <c r="AH21" s="61" t="str">
        <f t="shared" si="32"/>
        <v/>
      </c>
      <c r="AI21" s="61" t="str">
        <f t="shared" si="32"/>
        <v/>
      </c>
      <c r="AJ21" s="61" t="str">
        <f t="shared" si="32"/>
        <v/>
      </c>
      <c r="AK21" s="61" t="str">
        <f t="shared" si="32"/>
        <v/>
      </c>
      <c r="AL21" s="61" t="str">
        <f t="shared" si="32"/>
        <v/>
      </c>
      <c r="AM21" s="61" t="str">
        <f t="shared" si="32"/>
        <v/>
      </c>
      <c r="AN21" s="61" t="str">
        <f t="shared" si="32"/>
        <v/>
      </c>
      <c r="AO21" s="61" t="str">
        <f t="shared" si="32"/>
        <v/>
      </c>
      <c r="AP21" s="61" t="str">
        <f t="shared" si="32"/>
        <v/>
      </c>
      <c r="AQ21" s="61" t="str">
        <f t="shared" si="32"/>
        <v/>
      </c>
      <c r="AR21" s="61" t="str">
        <f t="shared" si="32"/>
        <v/>
      </c>
      <c r="AS21" s="61" t="str">
        <f t="shared" si="32"/>
        <v/>
      </c>
      <c r="AT21" s="61" t="str">
        <f t="shared" si="32"/>
        <v/>
      </c>
      <c r="AU21" s="61" t="str">
        <f t="shared" si="32"/>
        <v/>
      </c>
      <c r="AV21" s="61" t="str">
        <f t="shared" si="32"/>
        <v/>
      </c>
      <c r="AW21" s="61" t="str">
        <f t="shared" si="32"/>
        <v/>
      </c>
      <c r="AX21" s="61" t="str">
        <f t="shared" si="32"/>
        <v/>
      </c>
      <c r="AY21" s="61" t="str">
        <f t="shared" si="32"/>
        <v/>
      </c>
      <c r="AZ21" s="61" t="str">
        <f t="shared" si="32"/>
        <v/>
      </c>
      <c r="BA21" s="61" t="str">
        <f t="shared" si="32"/>
        <v/>
      </c>
      <c r="BB21" s="61" t="str">
        <f t="shared" si="32"/>
        <v/>
      </c>
      <c r="BC21" s="61" t="str">
        <f t="shared" si="32"/>
        <v/>
      </c>
      <c r="BD21" s="61" t="str">
        <f t="shared" si="32"/>
        <v/>
      </c>
      <c r="BE21" s="61" t="str">
        <f t="shared" si="32"/>
        <v/>
      </c>
      <c r="BF21" s="61" t="str">
        <f t="shared" si="32"/>
        <v/>
      </c>
      <c r="BG21" s="61" t="str">
        <f t="shared" si="32"/>
        <v/>
      </c>
      <c r="BH21" s="61" t="str">
        <f t="shared" si="32"/>
        <v/>
      </c>
      <c r="BI21" s="61" t="str">
        <f t="shared" si="32"/>
        <v/>
      </c>
      <c r="BJ21" s="61" t="str">
        <f t="shared" si="32"/>
        <v/>
      </c>
      <c r="BK21" s="61" t="str">
        <f t="shared" si="32"/>
        <v/>
      </c>
      <c r="BL21" s="61" t="str">
        <f t="shared" si="32"/>
        <v/>
      </c>
      <c r="BM21" s="61" t="str">
        <f t="shared" si="32"/>
        <v/>
      </c>
      <c r="BN21" s="61" t="str">
        <f t="shared" si="32"/>
        <v/>
      </c>
      <c r="BO21" s="61" t="str">
        <f t="shared" ref="BO21:BY21" si="33">IF(BO198="", "", (IF(BO$4&lt;$A21, BO198, (BO198-BO$3)/(1+BO$3%))-$A$2*$BZ198)/(1+$A$2*$BZ198%))</f>
        <v/>
      </c>
      <c r="BP21" s="61" t="str">
        <f t="shared" si="33"/>
        <v/>
      </c>
      <c r="BQ21" s="61" t="str">
        <f t="shared" si="33"/>
        <v/>
      </c>
      <c r="BR21" s="61" t="str">
        <f t="shared" si="33"/>
        <v/>
      </c>
      <c r="BS21" s="61" t="str">
        <f t="shared" si="33"/>
        <v/>
      </c>
      <c r="BT21" s="61" t="str">
        <f t="shared" si="33"/>
        <v/>
      </c>
      <c r="BU21" s="61" t="str">
        <f t="shared" si="33"/>
        <v/>
      </c>
      <c r="BV21" s="61">
        <f t="shared" si="33"/>
        <v>-12.16216216216216</v>
      </c>
      <c r="BW21" s="61">
        <f t="shared" si="33"/>
        <v>6.1761947974696252</v>
      </c>
      <c r="BX21" s="61">
        <f t="shared" si="33"/>
        <v>5.65</v>
      </c>
      <c r="BY21" s="282">
        <f t="shared" si="33"/>
        <v>0</v>
      </c>
      <c r="BZ21" s="296">
        <f t="shared" si="9"/>
        <v>-10.308817794189086</v>
      </c>
      <c r="CB21" s="452" t="str">
        <v>VEIEX</v>
      </c>
      <c r="CC21" s="453" t="s">
        <v>101</v>
      </c>
    </row>
    <row r="22" spans="1:81">
      <c r="A22" s="32">
        <f t="shared" si="5"/>
        <v>1885</v>
      </c>
      <c r="B22" s="61">
        <f t="shared" si="6"/>
        <v>28.096931701730053</v>
      </c>
      <c r="C22" s="61" t="str">
        <f t="shared" ref="C22:BN22" si="34">IF(C199="", "", (IF(C$4&lt;$A22, C199, (C199-C$3)/(1+C$3%))-$A$2*$BZ199)/(1+$A$2*$BZ199%))</f>
        <v/>
      </c>
      <c r="D22" s="61">
        <f t="shared" si="34"/>
        <v>28.096931701730053</v>
      </c>
      <c r="E22" s="61" t="str">
        <f t="shared" si="34"/>
        <v/>
      </c>
      <c r="F22" s="61" t="str">
        <f t="shared" si="34"/>
        <v/>
      </c>
      <c r="G22" s="61" t="str">
        <f t="shared" si="34"/>
        <v/>
      </c>
      <c r="H22" s="61" t="str">
        <f t="shared" si="34"/>
        <v/>
      </c>
      <c r="I22" s="61" t="str">
        <f t="shared" si="34"/>
        <v/>
      </c>
      <c r="J22" s="61" t="str">
        <f t="shared" si="34"/>
        <v/>
      </c>
      <c r="K22" s="61" t="str">
        <f t="shared" si="34"/>
        <v/>
      </c>
      <c r="L22" s="61" t="str">
        <f t="shared" si="34"/>
        <v/>
      </c>
      <c r="M22" s="61" t="str">
        <f t="shared" si="34"/>
        <v/>
      </c>
      <c r="N22" s="61" t="str">
        <f t="shared" si="34"/>
        <v/>
      </c>
      <c r="O22" s="61" t="str">
        <f t="shared" si="34"/>
        <v/>
      </c>
      <c r="P22" s="61" t="str">
        <f t="shared" si="34"/>
        <v/>
      </c>
      <c r="Q22" s="61" t="str">
        <f t="shared" si="34"/>
        <v/>
      </c>
      <c r="R22" s="61" t="str">
        <f t="shared" si="34"/>
        <v/>
      </c>
      <c r="S22" s="61" t="str">
        <f t="shared" si="34"/>
        <v/>
      </c>
      <c r="T22" s="61" t="str">
        <f t="shared" si="34"/>
        <v/>
      </c>
      <c r="U22" s="61">
        <f t="shared" si="34"/>
        <v>5.4025169371238828</v>
      </c>
      <c r="V22" s="61">
        <f t="shared" si="34"/>
        <v>3.5539313997392892</v>
      </c>
      <c r="W22" s="61">
        <f t="shared" si="34"/>
        <v>3.6860986683717378</v>
      </c>
      <c r="X22" s="61">
        <f t="shared" si="34"/>
        <v>3.6329681486841587</v>
      </c>
      <c r="Y22" s="61">
        <f t="shared" si="34"/>
        <v>3.7275068547408958</v>
      </c>
      <c r="Z22" s="61">
        <f t="shared" si="34"/>
        <v>4.1262863422919374</v>
      </c>
      <c r="AA22" s="61" t="str">
        <f t="shared" si="34"/>
        <v/>
      </c>
      <c r="AB22" s="61" t="str">
        <f t="shared" si="34"/>
        <v/>
      </c>
      <c r="AC22" s="61" t="str">
        <f t="shared" si="34"/>
        <v/>
      </c>
      <c r="AD22" s="61" t="str">
        <f t="shared" si="34"/>
        <v/>
      </c>
      <c r="AE22" s="61" t="str">
        <f t="shared" si="34"/>
        <v/>
      </c>
      <c r="AF22" s="61" t="str">
        <f t="shared" si="34"/>
        <v/>
      </c>
      <c r="AG22" s="61" t="str">
        <f t="shared" si="34"/>
        <v/>
      </c>
      <c r="AH22" s="61" t="str">
        <f t="shared" si="34"/>
        <v/>
      </c>
      <c r="AI22" s="61" t="str">
        <f t="shared" si="34"/>
        <v/>
      </c>
      <c r="AJ22" s="61" t="str">
        <f t="shared" si="34"/>
        <v/>
      </c>
      <c r="AK22" s="61" t="str">
        <f t="shared" si="34"/>
        <v/>
      </c>
      <c r="AL22" s="61" t="str">
        <f t="shared" si="34"/>
        <v/>
      </c>
      <c r="AM22" s="61" t="str">
        <f t="shared" si="34"/>
        <v/>
      </c>
      <c r="AN22" s="61" t="str">
        <f t="shared" si="34"/>
        <v/>
      </c>
      <c r="AO22" s="61" t="str">
        <f t="shared" si="34"/>
        <v/>
      </c>
      <c r="AP22" s="61" t="str">
        <f t="shared" si="34"/>
        <v/>
      </c>
      <c r="AQ22" s="61" t="str">
        <f t="shared" si="34"/>
        <v/>
      </c>
      <c r="AR22" s="61" t="str">
        <f t="shared" si="34"/>
        <v/>
      </c>
      <c r="AS22" s="61" t="str">
        <f t="shared" si="34"/>
        <v/>
      </c>
      <c r="AT22" s="61" t="str">
        <f t="shared" si="34"/>
        <v/>
      </c>
      <c r="AU22" s="61" t="str">
        <f t="shared" si="34"/>
        <v/>
      </c>
      <c r="AV22" s="61" t="str">
        <f t="shared" si="34"/>
        <v/>
      </c>
      <c r="AW22" s="61" t="str">
        <f t="shared" si="34"/>
        <v/>
      </c>
      <c r="AX22" s="61" t="str">
        <f t="shared" si="34"/>
        <v/>
      </c>
      <c r="AY22" s="61" t="str">
        <f t="shared" si="34"/>
        <v/>
      </c>
      <c r="AZ22" s="61" t="str">
        <f t="shared" si="34"/>
        <v/>
      </c>
      <c r="BA22" s="61" t="str">
        <f t="shared" si="34"/>
        <v/>
      </c>
      <c r="BB22" s="61" t="str">
        <f t="shared" si="34"/>
        <v/>
      </c>
      <c r="BC22" s="61" t="str">
        <f t="shared" si="34"/>
        <v/>
      </c>
      <c r="BD22" s="61" t="str">
        <f t="shared" si="34"/>
        <v/>
      </c>
      <c r="BE22" s="61" t="str">
        <f t="shared" si="34"/>
        <v/>
      </c>
      <c r="BF22" s="61" t="str">
        <f t="shared" si="34"/>
        <v/>
      </c>
      <c r="BG22" s="61" t="str">
        <f t="shared" si="34"/>
        <v/>
      </c>
      <c r="BH22" s="61" t="str">
        <f t="shared" si="34"/>
        <v/>
      </c>
      <c r="BI22" s="61" t="str">
        <f t="shared" si="34"/>
        <v/>
      </c>
      <c r="BJ22" s="61" t="str">
        <f t="shared" si="34"/>
        <v/>
      </c>
      <c r="BK22" s="61" t="str">
        <f t="shared" si="34"/>
        <v/>
      </c>
      <c r="BL22" s="61" t="str">
        <f t="shared" si="34"/>
        <v/>
      </c>
      <c r="BM22" s="61" t="str">
        <f t="shared" si="34"/>
        <v/>
      </c>
      <c r="BN22" s="61" t="str">
        <f t="shared" si="34"/>
        <v/>
      </c>
      <c r="BO22" s="61" t="str">
        <f t="shared" ref="BO22:BY22" si="35">IF(BO199="", "", (IF(BO$4&lt;$A22, BO199, (BO199-BO$3)/(1+BO$3%))-$A$2*$BZ199)/(1+$A$2*$BZ199%))</f>
        <v/>
      </c>
      <c r="BP22" s="61" t="str">
        <f t="shared" si="35"/>
        <v/>
      </c>
      <c r="BQ22" s="61" t="str">
        <f t="shared" si="35"/>
        <v/>
      </c>
      <c r="BR22" s="61" t="str">
        <f t="shared" si="35"/>
        <v/>
      </c>
      <c r="BS22" s="61" t="str">
        <f t="shared" si="35"/>
        <v/>
      </c>
      <c r="BT22" s="61" t="str">
        <f t="shared" si="35"/>
        <v/>
      </c>
      <c r="BU22" s="61" t="str">
        <f t="shared" si="35"/>
        <v/>
      </c>
      <c r="BV22" s="61">
        <f t="shared" si="35"/>
        <v>28.301886792452823</v>
      </c>
      <c r="BW22" s="61">
        <f t="shared" si="35"/>
        <v>3.7610392625387679</v>
      </c>
      <c r="BX22" s="61">
        <f t="shared" si="35"/>
        <v>4.22</v>
      </c>
      <c r="BY22" s="282">
        <f t="shared" si="35"/>
        <v>0</v>
      </c>
      <c r="BZ22" s="296">
        <f t="shared" si="9"/>
        <v>-3.4483964605876771</v>
      </c>
      <c r="CB22" s="452" t="str">
        <v>VGTSX</v>
      </c>
      <c r="CC22" s="25" t="s">
        <v>340</v>
      </c>
    </row>
    <row r="23" spans="1:81">
      <c r="A23" s="32">
        <f t="shared" si="5"/>
        <v>1886</v>
      </c>
      <c r="B23" s="61">
        <f t="shared" si="6"/>
        <v>11.360285082329813</v>
      </c>
      <c r="C23" s="61" t="str">
        <f t="shared" ref="C23:BN23" si="36">IF(C200="", "", (IF(C$4&lt;$A23, C200, (C200-C$3)/(1+C$3%))-$A$2*$BZ200)/(1+$A$2*$BZ200%))</f>
        <v/>
      </c>
      <c r="D23" s="61">
        <f t="shared" si="36"/>
        <v>11.360285082329813</v>
      </c>
      <c r="E23" s="61" t="str">
        <f t="shared" si="36"/>
        <v/>
      </c>
      <c r="F23" s="61" t="str">
        <f t="shared" si="36"/>
        <v/>
      </c>
      <c r="G23" s="61" t="str">
        <f t="shared" si="36"/>
        <v/>
      </c>
      <c r="H23" s="61" t="str">
        <f t="shared" si="36"/>
        <v/>
      </c>
      <c r="I23" s="61" t="str">
        <f t="shared" si="36"/>
        <v/>
      </c>
      <c r="J23" s="61" t="str">
        <f t="shared" si="36"/>
        <v/>
      </c>
      <c r="K23" s="61" t="str">
        <f t="shared" si="36"/>
        <v/>
      </c>
      <c r="L23" s="61" t="str">
        <f t="shared" si="36"/>
        <v/>
      </c>
      <c r="M23" s="61" t="str">
        <f t="shared" si="36"/>
        <v/>
      </c>
      <c r="N23" s="61" t="str">
        <f t="shared" si="36"/>
        <v/>
      </c>
      <c r="O23" s="61" t="str">
        <f t="shared" si="36"/>
        <v/>
      </c>
      <c r="P23" s="61" t="str">
        <f t="shared" si="36"/>
        <v/>
      </c>
      <c r="Q23" s="61" t="str">
        <f t="shared" si="36"/>
        <v/>
      </c>
      <c r="R23" s="61" t="str">
        <f t="shared" si="36"/>
        <v/>
      </c>
      <c r="S23" s="61" t="str">
        <f t="shared" si="36"/>
        <v/>
      </c>
      <c r="T23" s="61" t="str">
        <f t="shared" si="36"/>
        <v/>
      </c>
      <c r="U23" s="61">
        <f t="shared" si="36"/>
        <v>1.1118905414366596</v>
      </c>
      <c r="V23" s="61">
        <f t="shared" si="36"/>
        <v>-1.0593276919162331</v>
      </c>
      <c r="W23" s="61">
        <f t="shared" si="36"/>
        <v>0.72681540524270105</v>
      </c>
      <c r="X23" s="61">
        <f t="shared" si="36"/>
        <v>-0.54492789616161197</v>
      </c>
      <c r="Y23" s="61">
        <f t="shared" si="36"/>
        <v>0.7670417692224305</v>
      </c>
      <c r="Z23" s="61">
        <f t="shared" si="36"/>
        <v>4.1662503746628037</v>
      </c>
      <c r="AA23" s="61" t="str">
        <f t="shared" si="36"/>
        <v/>
      </c>
      <c r="AB23" s="61" t="str">
        <f t="shared" si="36"/>
        <v/>
      </c>
      <c r="AC23" s="61" t="str">
        <f t="shared" si="36"/>
        <v/>
      </c>
      <c r="AD23" s="61" t="str">
        <f t="shared" si="36"/>
        <v/>
      </c>
      <c r="AE23" s="61" t="str">
        <f t="shared" si="36"/>
        <v/>
      </c>
      <c r="AF23" s="61" t="str">
        <f t="shared" si="36"/>
        <v/>
      </c>
      <c r="AG23" s="61" t="str">
        <f t="shared" si="36"/>
        <v/>
      </c>
      <c r="AH23" s="61" t="str">
        <f t="shared" si="36"/>
        <v/>
      </c>
      <c r="AI23" s="61" t="str">
        <f t="shared" si="36"/>
        <v/>
      </c>
      <c r="AJ23" s="61" t="str">
        <f t="shared" si="36"/>
        <v/>
      </c>
      <c r="AK23" s="61" t="str">
        <f t="shared" si="36"/>
        <v/>
      </c>
      <c r="AL23" s="61" t="str">
        <f t="shared" si="36"/>
        <v/>
      </c>
      <c r="AM23" s="61" t="str">
        <f t="shared" si="36"/>
        <v/>
      </c>
      <c r="AN23" s="61" t="str">
        <f t="shared" si="36"/>
        <v/>
      </c>
      <c r="AO23" s="61" t="str">
        <f t="shared" si="36"/>
        <v/>
      </c>
      <c r="AP23" s="61" t="str">
        <f t="shared" si="36"/>
        <v/>
      </c>
      <c r="AQ23" s="61" t="str">
        <f t="shared" si="36"/>
        <v/>
      </c>
      <c r="AR23" s="61" t="str">
        <f t="shared" si="36"/>
        <v/>
      </c>
      <c r="AS23" s="61" t="str">
        <f t="shared" si="36"/>
        <v/>
      </c>
      <c r="AT23" s="61" t="str">
        <f t="shared" si="36"/>
        <v/>
      </c>
      <c r="AU23" s="61" t="str">
        <f t="shared" si="36"/>
        <v/>
      </c>
      <c r="AV23" s="61" t="str">
        <f t="shared" si="36"/>
        <v/>
      </c>
      <c r="AW23" s="61" t="str">
        <f t="shared" si="36"/>
        <v/>
      </c>
      <c r="AX23" s="61" t="str">
        <f t="shared" si="36"/>
        <v/>
      </c>
      <c r="AY23" s="61" t="str">
        <f t="shared" si="36"/>
        <v/>
      </c>
      <c r="AZ23" s="61" t="str">
        <f t="shared" si="36"/>
        <v/>
      </c>
      <c r="BA23" s="61" t="str">
        <f t="shared" si="36"/>
        <v/>
      </c>
      <c r="BB23" s="61" t="str">
        <f t="shared" si="36"/>
        <v/>
      </c>
      <c r="BC23" s="61" t="str">
        <f t="shared" si="36"/>
        <v/>
      </c>
      <c r="BD23" s="61" t="str">
        <f t="shared" si="36"/>
        <v/>
      </c>
      <c r="BE23" s="61" t="str">
        <f t="shared" si="36"/>
        <v/>
      </c>
      <c r="BF23" s="61" t="str">
        <f t="shared" si="36"/>
        <v/>
      </c>
      <c r="BG23" s="61" t="str">
        <f t="shared" si="36"/>
        <v/>
      </c>
      <c r="BH23" s="61" t="str">
        <f t="shared" si="36"/>
        <v/>
      </c>
      <c r="BI23" s="61" t="str">
        <f t="shared" si="36"/>
        <v/>
      </c>
      <c r="BJ23" s="61" t="str">
        <f t="shared" si="36"/>
        <v/>
      </c>
      <c r="BK23" s="61" t="str">
        <f t="shared" si="36"/>
        <v/>
      </c>
      <c r="BL23" s="61" t="str">
        <f t="shared" si="36"/>
        <v/>
      </c>
      <c r="BM23" s="61" t="str">
        <f t="shared" si="36"/>
        <v/>
      </c>
      <c r="BN23" s="61" t="str">
        <f t="shared" si="36"/>
        <v/>
      </c>
      <c r="BO23" s="61" t="str">
        <f t="shared" ref="BO23:BY23" si="37">IF(BO200="", "", (IF(BO$4&lt;$A23, BO200, (BO200-BO$3)/(1+BO$3%))-$A$2*$BZ200)/(1+$A$2*$BZ200%))</f>
        <v/>
      </c>
      <c r="BP23" s="61" t="str">
        <f t="shared" si="37"/>
        <v/>
      </c>
      <c r="BQ23" s="61" t="str">
        <f t="shared" si="37"/>
        <v/>
      </c>
      <c r="BR23" s="61" t="str">
        <f t="shared" si="37"/>
        <v/>
      </c>
      <c r="BS23" s="61" t="str">
        <f t="shared" si="37"/>
        <v/>
      </c>
      <c r="BT23" s="61" t="str">
        <f t="shared" si="37"/>
        <v/>
      </c>
      <c r="BU23" s="61" t="str">
        <f t="shared" si="37"/>
        <v/>
      </c>
      <c r="BV23" s="61">
        <f t="shared" si="37"/>
        <v>11.538461538461542</v>
      </c>
      <c r="BW23" s="61">
        <f t="shared" si="37"/>
        <v>-0.86144634730006553</v>
      </c>
      <c r="BX23" s="61">
        <f t="shared" si="37"/>
        <v>4.26</v>
      </c>
      <c r="BY23" s="282">
        <f t="shared" si="37"/>
        <v>0</v>
      </c>
      <c r="BZ23" s="296">
        <f t="shared" si="9"/>
        <v>0</v>
      </c>
      <c r="CB23" s="452" t="str">
        <v>VPACX</v>
      </c>
      <c r="CC23" s="453" t="s">
        <v>337</v>
      </c>
    </row>
    <row r="24" spans="1:81">
      <c r="A24" s="32">
        <f t="shared" si="5"/>
        <v>1887</v>
      </c>
      <c r="B24" s="61">
        <f t="shared" si="6"/>
        <v>-0.5175947874082506</v>
      </c>
      <c r="C24" s="61" t="str">
        <f t="shared" ref="C24:BN24" si="38">IF(C201="", "", (IF(C$4&lt;$A24, C201, (C201-C$3)/(1+C$3%))-$A$2*$BZ201)/(1+$A$2*$BZ201%))</f>
        <v/>
      </c>
      <c r="D24" s="61">
        <f t="shared" si="38"/>
        <v>-0.5175947874082506</v>
      </c>
      <c r="E24" s="61" t="str">
        <f t="shared" si="38"/>
        <v/>
      </c>
      <c r="F24" s="61" t="str">
        <f t="shared" si="38"/>
        <v/>
      </c>
      <c r="G24" s="61" t="str">
        <f t="shared" si="38"/>
        <v/>
      </c>
      <c r="H24" s="61" t="str">
        <f t="shared" si="38"/>
        <v/>
      </c>
      <c r="I24" s="61" t="str">
        <f t="shared" si="38"/>
        <v/>
      </c>
      <c r="J24" s="61" t="str">
        <f t="shared" si="38"/>
        <v/>
      </c>
      <c r="K24" s="61" t="str">
        <f t="shared" si="38"/>
        <v/>
      </c>
      <c r="L24" s="61" t="str">
        <f t="shared" si="38"/>
        <v/>
      </c>
      <c r="M24" s="61" t="str">
        <f t="shared" si="38"/>
        <v/>
      </c>
      <c r="N24" s="61" t="str">
        <f t="shared" si="38"/>
        <v/>
      </c>
      <c r="O24" s="61" t="str">
        <f t="shared" si="38"/>
        <v/>
      </c>
      <c r="P24" s="61" t="str">
        <f t="shared" si="38"/>
        <v/>
      </c>
      <c r="Q24" s="61" t="str">
        <f t="shared" si="38"/>
        <v/>
      </c>
      <c r="R24" s="61" t="str">
        <f t="shared" si="38"/>
        <v/>
      </c>
      <c r="S24" s="61" t="str">
        <f t="shared" si="38"/>
        <v/>
      </c>
      <c r="T24" s="61" t="str">
        <f t="shared" si="38"/>
        <v/>
      </c>
      <c r="U24" s="61">
        <f t="shared" si="38"/>
        <v>1.2700687144068747</v>
      </c>
      <c r="V24" s="61">
        <f t="shared" si="38"/>
        <v>4.1971558011071632</v>
      </c>
      <c r="W24" s="61">
        <f t="shared" si="38"/>
        <v>6.4830553972953089</v>
      </c>
      <c r="X24" s="61">
        <f t="shared" si="38"/>
        <v>4.6678369385442302</v>
      </c>
      <c r="Y24" s="61">
        <f t="shared" si="38"/>
        <v>6.525580579163238</v>
      </c>
      <c r="Z24" s="61">
        <f t="shared" si="38"/>
        <v>6.014586871815367</v>
      </c>
      <c r="AA24" s="61" t="str">
        <f t="shared" si="38"/>
        <v/>
      </c>
      <c r="AB24" s="61" t="str">
        <f t="shared" si="38"/>
        <v/>
      </c>
      <c r="AC24" s="61" t="str">
        <f t="shared" si="38"/>
        <v/>
      </c>
      <c r="AD24" s="61" t="str">
        <f t="shared" si="38"/>
        <v/>
      </c>
      <c r="AE24" s="61" t="str">
        <f t="shared" si="38"/>
        <v/>
      </c>
      <c r="AF24" s="61" t="str">
        <f t="shared" si="38"/>
        <v/>
      </c>
      <c r="AG24" s="61" t="str">
        <f t="shared" si="38"/>
        <v/>
      </c>
      <c r="AH24" s="61" t="str">
        <f t="shared" si="38"/>
        <v/>
      </c>
      <c r="AI24" s="61" t="str">
        <f t="shared" si="38"/>
        <v/>
      </c>
      <c r="AJ24" s="61" t="str">
        <f t="shared" si="38"/>
        <v/>
      </c>
      <c r="AK24" s="61" t="str">
        <f t="shared" si="38"/>
        <v/>
      </c>
      <c r="AL24" s="61" t="str">
        <f t="shared" si="38"/>
        <v/>
      </c>
      <c r="AM24" s="61" t="str">
        <f t="shared" si="38"/>
        <v/>
      </c>
      <c r="AN24" s="61" t="str">
        <f t="shared" si="38"/>
        <v/>
      </c>
      <c r="AO24" s="61" t="str">
        <f t="shared" si="38"/>
        <v/>
      </c>
      <c r="AP24" s="61" t="str">
        <f t="shared" si="38"/>
        <v/>
      </c>
      <c r="AQ24" s="61" t="str">
        <f t="shared" si="38"/>
        <v/>
      </c>
      <c r="AR24" s="61" t="str">
        <f t="shared" si="38"/>
        <v/>
      </c>
      <c r="AS24" s="61" t="str">
        <f t="shared" si="38"/>
        <v/>
      </c>
      <c r="AT24" s="61" t="str">
        <f t="shared" si="38"/>
        <v/>
      </c>
      <c r="AU24" s="61" t="str">
        <f t="shared" si="38"/>
        <v/>
      </c>
      <c r="AV24" s="61" t="str">
        <f t="shared" si="38"/>
        <v/>
      </c>
      <c r="AW24" s="61" t="str">
        <f t="shared" si="38"/>
        <v/>
      </c>
      <c r="AX24" s="61" t="str">
        <f t="shared" si="38"/>
        <v/>
      </c>
      <c r="AY24" s="61" t="str">
        <f t="shared" si="38"/>
        <v/>
      </c>
      <c r="AZ24" s="61" t="str">
        <f t="shared" si="38"/>
        <v/>
      </c>
      <c r="BA24" s="61" t="str">
        <f t="shared" si="38"/>
        <v/>
      </c>
      <c r="BB24" s="61" t="str">
        <f t="shared" si="38"/>
        <v/>
      </c>
      <c r="BC24" s="61" t="str">
        <f t="shared" si="38"/>
        <v/>
      </c>
      <c r="BD24" s="61" t="str">
        <f t="shared" si="38"/>
        <v/>
      </c>
      <c r="BE24" s="61" t="str">
        <f t="shared" si="38"/>
        <v/>
      </c>
      <c r="BF24" s="61" t="str">
        <f t="shared" si="38"/>
        <v/>
      </c>
      <c r="BG24" s="61" t="str">
        <f t="shared" si="38"/>
        <v/>
      </c>
      <c r="BH24" s="61" t="str">
        <f t="shared" si="38"/>
        <v/>
      </c>
      <c r="BI24" s="61" t="str">
        <f t="shared" si="38"/>
        <v/>
      </c>
      <c r="BJ24" s="61" t="str">
        <f t="shared" si="38"/>
        <v/>
      </c>
      <c r="BK24" s="61" t="str">
        <f t="shared" si="38"/>
        <v/>
      </c>
      <c r="BL24" s="61" t="str">
        <f t="shared" si="38"/>
        <v/>
      </c>
      <c r="BM24" s="61" t="str">
        <f t="shared" si="38"/>
        <v/>
      </c>
      <c r="BN24" s="61" t="str">
        <f t="shared" si="38"/>
        <v/>
      </c>
      <c r="BO24" s="61" t="str">
        <f t="shared" ref="BO24:BY24" si="39">IF(BO201="", "", (IF(BO$4&lt;$A24, BO201, (BO201-BO$3)/(1+BO$3%))-$A$2*$BZ201)/(1+$A$2*$BZ201%))</f>
        <v/>
      </c>
      <c r="BP24" s="61" t="str">
        <f t="shared" si="39"/>
        <v/>
      </c>
      <c r="BQ24" s="61" t="str">
        <f t="shared" si="39"/>
        <v/>
      </c>
      <c r="BR24" s="61" t="str">
        <f t="shared" si="39"/>
        <v/>
      </c>
      <c r="BS24" s="61" t="str">
        <f t="shared" si="39"/>
        <v/>
      </c>
      <c r="BT24" s="61" t="str">
        <f t="shared" si="39"/>
        <v/>
      </c>
      <c r="BU24" s="61" t="str">
        <f t="shared" si="39"/>
        <v/>
      </c>
      <c r="BV24" s="61">
        <f t="shared" si="39"/>
        <v>-0.35842293906810374</v>
      </c>
      <c r="BW24" s="61">
        <f t="shared" si="39"/>
        <v>4.4055501127093777</v>
      </c>
      <c r="BX24" s="61">
        <f t="shared" si="39"/>
        <v>6.11</v>
      </c>
      <c r="BY24" s="282">
        <f t="shared" si="39"/>
        <v>0</v>
      </c>
      <c r="BZ24" s="296">
        <f t="shared" si="9"/>
        <v>4.7622803647056289</v>
      </c>
      <c r="CB24" s="452" t="str">
        <v>VEURX</v>
      </c>
      <c r="CC24" s="453" t="s">
        <v>336</v>
      </c>
    </row>
    <row r="25" spans="1:81">
      <c r="A25" s="32">
        <f t="shared" si="5"/>
        <v>1888</v>
      </c>
      <c r="B25" s="61">
        <f t="shared" si="6"/>
        <v>2.8486248744005915</v>
      </c>
      <c r="C25" s="61" t="str">
        <f t="shared" ref="C25:BN25" si="40">IF(C202="", "", (IF(C$4&lt;$A25, C202, (C202-C$3)/(1+C$3%))-$A$2*$BZ202)/(1+$A$2*$BZ202%))</f>
        <v/>
      </c>
      <c r="D25" s="61">
        <f t="shared" si="40"/>
        <v>2.8486248744005915</v>
      </c>
      <c r="E25" s="61" t="str">
        <f t="shared" si="40"/>
        <v/>
      </c>
      <c r="F25" s="61" t="str">
        <f t="shared" si="40"/>
        <v/>
      </c>
      <c r="G25" s="61" t="str">
        <f t="shared" si="40"/>
        <v/>
      </c>
      <c r="H25" s="61" t="str">
        <f t="shared" si="40"/>
        <v/>
      </c>
      <c r="I25" s="61" t="str">
        <f t="shared" si="40"/>
        <v/>
      </c>
      <c r="J25" s="61" t="str">
        <f t="shared" si="40"/>
        <v/>
      </c>
      <c r="K25" s="61" t="str">
        <f t="shared" si="40"/>
        <v/>
      </c>
      <c r="L25" s="61" t="str">
        <f t="shared" si="40"/>
        <v/>
      </c>
      <c r="M25" s="61" t="str">
        <f t="shared" si="40"/>
        <v/>
      </c>
      <c r="N25" s="61" t="str">
        <f t="shared" si="40"/>
        <v/>
      </c>
      <c r="O25" s="61" t="str">
        <f t="shared" si="40"/>
        <v/>
      </c>
      <c r="P25" s="61" t="str">
        <f t="shared" si="40"/>
        <v/>
      </c>
      <c r="Q25" s="61" t="str">
        <f t="shared" si="40"/>
        <v/>
      </c>
      <c r="R25" s="61" t="str">
        <f t="shared" si="40"/>
        <v/>
      </c>
      <c r="S25" s="61" t="str">
        <f t="shared" si="40"/>
        <v/>
      </c>
      <c r="T25" s="61" t="str">
        <f t="shared" si="40"/>
        <v/>
      </c>
      <c r="U25" s="61">
        <f t="shared" si="40"/>
        <v>6.5539376949596084</v>
      </c>
      <c r="V25" s="61">
        <f t="shared" si="40"/>
        <v>4.5021857220827748</v>
      </c>
      <c r="W25" s="61">
        <f t="shared" si="40"/>
        <v>4.8301934991629789</v>
      </c>
      <c r="X25" s="61">
        <f t="shared" si="40"/>
        <v>4.6084753108655239</v>
      </c>
      <c r="Y25" s="61">
        <f t="shared" si="40"/>
        <v>4.8720585924134436</v>
      </c>
      <c r="Z25" s="61">
        <f t="shared" si="40"/>
        <v>4.925566989709262</v>
      </c>
      <c r="AA25" s="61" t="str">
        <f t="shared" si="40"/>
        <v/>
      </c>
      <c r="AB25" s="61" t="str">
        <f t="shared" si="40"/>
        <v/>
      </c>
      <c r="AC25" s="61" t="str">
        <f t="shared" si="40"/>
        <v/>
      </c>
      <c r="AD25" s="61" t="str">
        <f t="shared" si="40"/>
        <v/>
      </c>
      <c r="AE25" s="61" t="str">
        <f t="shared" si="40"/>
        <v/>
      </c>
      <c r="AF25" s="61" t="str">
        <f t="shared" si="40"/>
        <v/>
      </c>
      <c r="AG25" s="61" t="str">
        <f t="shared" si="40"/>
        <v/>
      </c>
      <c r="AH25" s="61" t="str">
        <f t="shared" si="40"/>
        <v/>
      </c>
      <c r="AI25" s="61" t="str">
        <f t="shared" si="40"/>
        <v/>
      </c>
      <c r="AJ25" s="61" t="str">
        <f t="shared" si="40"/>
        <v/>
      </c>
      <c r="AK25" s="61" t="str">
        <f t="shared" si="40"/>
        <v/>
      </c>
      <c r="AL25" s="61" t="str">
        <f t="shared" si="40"/>
        <v/>
      </c>
      <c r="AM25" s="61" t="str">
        <f t="shared" si="40"/>
        <v/>
      </c>
      <c r="AN25" s="61" t="str">
        <f t="shared" si="40"/>
        <v/>
      </c>
      <c r="AO25" s="61" t="str">
        <f t="shared" si="40"/>
        <v/>
      </c>
      <c r="AP25" s="61" t="str">
        <f t="shared" si="40"/>
        <v/>
      </c>
      <c r="AQ25" s="61" t="str">
        <f t="shared" si="40"/>
        <v/>
      </c>
      <c r="AR25" s="61" t="str">
        <f t="shared" si="40"/>
        <v/>
      </c>
      <c r="AS25" s="61" t="str">
        <f t="shared" si="40"/>
        <v/>
      </c>
      <c r="AT25" s="61" t="str">
        <f t="shared" si="40"/>
        <v/>
      </c>
      <c r="AU25" s="61" t="str">
        <f t="shared" si="40"/>
        <v/>
      </c>
      <c r="AV25" s="61" t="str">
        <f t="shared" si="40"/>
        <v/>
      </c>
      <c r="AW25" s="61" t="str">
        <f t="shared" si="40"/>
        <v/>
      </c>
      <c r="AX25" s="61" t="str">
        <f t="shared" si="40"/>
        <v/>
      </c>
      <c r="AY25" s="61" t="str">
        <f t="shared" si="40"/>
        <v/>
      </c>
      <c r="AZ25" s="61" t="str">
        <f t="shared" si="40"/>
        <v/>
      </c>
      <c r="BA25" s="61" t="str">
        <f t="shared" si="40"/>
        <v/>
      </c>
      <c r="BB25" s="61" t="str">
        <f t="shared" si="40"/>
        <v/>
      </c>
      <c r="BC25" s="61" t="str">
        <f t="shared" si="40"/>
        <v/>
      </c>
      <c r="BD25" s="61" t="str">
        <f t="shared" si="40"/>
        <v/>
      </c>
      <c r="BE25" s="61" t="str">
        <f t="shared" si="40"/>
        <v/>
      </c>
      <c r="BF25" s="61" t="str">
        <f t="shared" si="40"/>
        <v/>
      </c>
      <c r="BG25" s="61" t="str">
        <f t="shared" si="40"/>
        <v/>
      </c>
      <c r="BH25" s="61" t="str">
        <f t="shared" si="40"/>
        <v/>
      </c>
      <c r="BI25" s="61" t="str">
        <f t="shared" si="40"/>
        <v/>
      </c>
      <c r="BJ25" s="61" t="str">
        <f t="shared" si="40"/>
        <v/>
      </c>
      <c r="BK25" s="61" t="str">
        <f t="shared" si="40"/>
        <v/>
      </c>
      <c r="BL25" s="61" t="str">
        <f t="shared" si="40"/>
        <v/>
      </c>
      <c r="BM25" s="61" t="str">
        <f t="shared" si="40"/>
        <v/>
      </c>
      <c r="BN25" s="61" t="str">
        <f t="shared" si="40"/>
        <v/>
      </c>
      <c r="BO25" s="61" t="str">
        <f t="shared" ref="BO25:BY25" si="41">IF(BO202="", "", (IF(BO$4&lt;$A25, BO202, (BO202-BO$3)/(1+BO$3%))-$A$2*$BZ202)/(1+$A$2*$BZ202%))</f>
        <v/>
      </c>
      <c r="BP25" s="61" t="str">
        <f t="shared" si="41"/>
        <v/>
      </c>
      <c r="BQ25" s="61" t="str">
        <f t="shared" si="41"/>
        <v/>
      </c>
      <c r="BR25" s="61" t="str">
        <f t="shared" si="41"/>
        <v/>
      </c>
      <c r="BS25" s="61" t="str">
        <f t="shared" si="41"/>
        <v/>
      </c>
      <c r="BT25" s="61" t="str">
        <f t="shared" si="41"/>
        <v/>
      </c>
      <c r="BU25" s="61" t="str">
        <f t="shared" si="41"/>
        <v/>
      </c>
      <c r="BV25" s="61">
        <f t="shared" si="41"/>
        <v>3.0131826741996326</v>
      </c>
      <c r="BW25" s="61">
        <f t="shared" si="41"/>
        <v>4.7111900935269402</v>
      </c>
      <c r="BX25" s="61">
        <f t="shared" si="41"/>
        <v>5.0199999999999996</v>
      </c>
      <c r="BY25" s="282">
        <f t="shared" si="41"/>
        <v>0</v>
      </c>
      <c r="BZ25" s="296">
        <f t="shared" si="9"/>
        <v>-4.545796777358091</v>
      </c>
      <c r="CB25" s="452" t="str">
        <v>EFV</v>
      </c>
      <c r="CC25" s="453" t="s">
        <v>334</v>
      </c>
    </row>
    <row r="26" spans="1:81">
      <c r="A26" s="32">
        <f t="shared" si="5"/>
        <v>1889</v>
      </c>
      <c r="B26" s="61">
        <f t="shared" si="6"/>
        <v>6.6995097919664195</v>
      </c>
      <c r="C26" s="61" t="str">
        <f t="shared" ref="C26:BN26" si="42">IF(C203="", "", (IF(C$4&lt;$A26, C203, (C203-C$3)/(1+C$3%))-$A$2*$BZ203)/(1+$A$2*$BZ203%))</f>
        <v/>
      </c>
      <c r="D26" s="61">
        <f t="shared" si="42"/>
        <v>6.6995097919664195</v>
      </c>
      <c r="E26" s="61" t="str">
        <f t="shared" si="42"/>
        <v/>
      </c>
      <c r="F26" s="61" t="str">
        <f t="shared" si="42"/>
        <v/>
      </c>
      <c r="G26" s="61" t="str">
        <f t="shared" si="42"/>
        <v/>
      </c>
      <c r="H26" s="61" t="str">
        <f t="shared" si="42"/>
        <v/>
      </c>
      <c r="I26" s="61" t="str">
        <f t="shared" si="42"/>
        <v/>
      </c>
      <c r="J26" s="61" t="str">
        <f t="shared" si="42"/>
        <v/>
      </c>
      <c r="K26" s="61" t="str">
        <f t="shared" si="42"/>
        <v/>
      </c>
      <c r="L26" s="61" t="str">
        <f t="shared" si="42"/>
        <v/>
      </c>
      <c r="M26" s="61" t="str">
        <f t="shared" si="42"/>
        <v/>
      </c>
      <c r="N26" s="61" t="str">
        <f t="shared" si="42"/>
        <v/>
      </c>
      <c r="O26" s="61" t="str">
        <f t="shared" si="42"/>
        <v/>
      </c>
      <c r="P26" s="61" t="str">
        <f t="shared" si="42"/>
        <v/>
      </c>
      <c r="Q26" s="61" t="str">
        <f t="shared" si="42"/>
        <v/>
      </c>
      <c r="R26" s="61" t="str">
        <f t="shared" si="42"/>
        <v/>
      </c>
      <c r="S26" s="61" t="str">
        <f t="shared" si="42"/>
        <v/>
      </c>
      <c r="T26" s="61" t="str">
        <f t="shared" si="42"/>
        <v/>
      </c>
      <c r="U26" s="61">
        <f t="shared" si="42"/>
        <v>3.6631087212525943</v>
      </c>
      <c r="V26" s="61">
        <f t="shared" si="42"/>
        <v>1.6090676109612063</v>
      </c>
      <c r="W26" s="61">
        <f t="shared" si="42"/>
        <v>2.7915934685198946</v>
      </c>
      <c r="X26" s="61">
        <f t="shared" si="42"/>
        <v>1.9415910585442331</v>
      </c>
      <c r="Y26" s="61">
        <f t="shared" si="42"/>
        <v>2.8326444243779294</v>
      </c>
      <c r="Z26" s="61">
        <f t="shared" si="42"/>
        <v>4.5858727145568992</v>
      </c>
      <c r="AA26" s="61" t="str">
        <f t="shared" si="42"/>
        <v/>
      </c>
      <c r="AB26" s="61" t="str">
        <f t="shared" si="42"/>
        <v/>
      </c>
      <c r="AC26" s="61" t="str">
        <f t="shared" si="42"/>
        <v/>
      </c>
      <c r="AD26" s="61" t="str">
        <f t="shared" si="42"/>
        <v/>
      </c>
      <c r="AE26" s="61" t="str">
        <f t="shared" si="42"/>
        <v/>
      </c>
      <c r="AF26" s="61" t="str">
        <f t="shared" si="42"/>
        <v/>
      </c>
      <c r="AG26" s="61" t="str">
        <f t="shared" si="42"/>
        <v/>
      </c>
      <c r="AH26" s="61" t="str">
        <f t="shared" si="42"/>
        <v/>
      </c>
      <c r="AI26" s="61" t="str">
        <f t="shared" si="42"/>
        <v/>
      </c>
      <c r="AJ26" s="61" t="str">
        <f t="shared" si="42"/>
        <v/>
      </c>
      <c r="AK26" s="61" t="str">
        <f t="shared" si="42"/>
        <v/>
      </c>
      <c r="AL26" s="61" t="str">
        <f t="shared" si="42"/>
        <v/>
      </c>
      <c r="AM26" s="61" t="str">
        <f t="shared" si="42"/>
        <v/>
      </c>
      <c r="AN26" s="61" t="str">
        <f t="shared" si="42"/>
        <v/>
      </c>
      <c r="AO26" s="61" t="str">
        <f t="shared" si="42"/>
        <v/>
      </c>
      <c r="AP26" s="61" t="str">
        <f t="shared" si="42"/>
        <v/>
      </c>
      <c r="AQ26" s="61" t="str">
        <f t="shared" si="42"/>
        <v/>
      </c>
      <c r="AR26" s="61" t="str">
        <f t="shared" si="42"/>
        <v/>
      </c>
      <c r="AS26" s="61" t="str">
        <f t="shared" si="42"/>
        <v/>
      </c>
      <c r="AT26" s="61" t="str">
        <f t="shared" si="42"/>
        <v/>
      </c>
      <c r="AU26" s="61" t="str">
        <f t="shared" si="42"/>
        <v/>
      </c>
      <c r="AV26" s="61" t="str">
        <f t="shared" si="42"/>
        <v/>
      </c>
      <c r="AW26" s="61" t="str">
        <f t="shared" si="42"/>
        <v/>
      </c>
      <c r="AX26" s="61" t="str">
        <f t="shared" si="42"/>
        <v/>
      </c>
      <c r="AY26" s="61" t="str">
        <f t="shared" si="42"/>
        <v/>
      </c>
      <c r="AZ26" s="61" t="str">
        <f t="shared" si="42"/>
        <v/>
      </c>
      <c r="BA26" s="61" t="str">
        <f t="shared" si="42"/>
        <v/>
      </c>
      <c r="BB26" s="61" t="str">
        <f t="shared" si="42"/>
        <v/>
      </c>
      <c r="BC26" s="61" t="str">
        <f t="shared" si="42"/>
        <v/>
      </c>
      <c r="BD26" s="61" t="str">
        <f t="shared" si="42"/>
        <v/>
      </c>
      <c r="BE26" s="61" t="str">
        <f t="shared" si="42"/>
        <v/>
      </c>
      <c r="BF26" s="61" t="str">
        <f t="shared" si="42"/>
        <v/>
      </c>
      <c r="BG26" s="61" t="str">
        <f t="shared" si="42"/>
        <v/>
      </c>
      <c r="BH26" s="61" t="str">
        <f t="shared" si="42"/>
        <v/>
      </c>
      <c r="BI26" s="61" t="str">
        <f t="shared" si="42"/>
        <v/>
      </c>
      <c r="BJ26" s="61" t="str">
        <f t="shared" si="42"/>
        <v/>
      </c>
      <c r="BK26" s="61" t="str">
        <f t="shared" si="42"/>
        <v/>
      </c>
      <c r="BL26" s="61" t="str">
        <f t="shared" si="42"/>
        <v/>
      </c>
      <c r="BM26" s="61" t="str">
        <f t="shared" si="42"/>
        <v/>
      </c>
      <c r="BN26" s="61" t="str">
        <f t="shared" si="42"/>
        <v/>
      </c>
      <c r="BO26" s="61" t="str">
        <f t="shared" ref="BO26:BY26" si="43">IF(BO203="", "", (IF(BO$4&lt;$A26, BO203, (BO203-BO$3)/(1+BO$3%))-$A$2*$BZ203)/(1+$A$2*$BZ203%))</f>
        <v/>
      </c>
      <c r="BP26" s="61" t="str">
        <f t="shared" si="43"/>
        <v/>
      </c>
      <c r="BQ26" s="61" t="str">
        <f t="shared" si="43"/>
        <v/>
      </c>
      <c r="BR26" s="61" t="str">
        <f t="shared" si="43"/>
        <v/>
      </c>
      <c r="BS26" s="61" t="str">
        <f t="shared" si="43"/>
        <v/>
      </c>
      <c r="BT26" s="61" t="str">
        <f t="shared" si="43"/>
        <v/>
      </c>
      <c r="BU26" s="61" t="str">
        <f t="shared" si="43"/>
        <v/>
      </c>
      <c r="BV26" s="61">
        <f t="shared" si="43"/>
        <v>6.8702290076335659</v>
      </c>
      <c r="BW26" s="61">
        <f t="shared" si="43"/>
        <v>1.8122857461831288</v>
      </c>
      <c r="BX26" s="61">
        <f t="shared" si="43"/>
        <v>4.68</v>
      </c>
      <c r="BY26" s="282">
        <f t="shared" si="43"/>
        <v>0</v>
      </c>
      <c r="BZ26" s="296">
        <f t="shared" si="9"/>
        <v>-4.7618762222883859</v>
      </c>
      <c r="CB26" s="452" t="str">
        <v>VFSVX</v>
      </c>
      <c r="CC26" s="453" t="s">
        <v>335</v>
      </c>
    </row>
    <row r="27" spans="1:81">
      <c r="A27" s="32">
        <f t="shared" si="5"/>
        <v>1890</v>
      </c>
      <c r="B27" s="61">
        <f t="shared" si="6"/>
        <v>-6.0981982730976245</v>
      </c>
      <c r="C27" s="61" t="str">
        <f t="shared" ref="C27:BN27" si="44">IF(C204="", "", (IF(C$4&lt;$A27, C204, (C204-C$3)/(1+C$3%))-$A$2*$BZ204)/(1+$A$2*$BZ204%))</f>
        <v/>
      </c>
      <c r="D27" s="61">
        <f t="shared" si="44"/>
        <v>-6.0981982730976245</v>
      </c>
      <c r="E27" s="61" t="str">
        <f t="shared" si="44"/>
        <v/>
      </c>
      <c r="F27" s="61" t="str">
        <f t="shared" si="44"/>
        <v/>
      </c>
      <c r="G27" s="61" t="str">
        <f t="shared" si="44"/>
        <v/>
      </c>
      <c r="H27" s="61" t="str">
        <f t="shared" si="44"/>
        <v/>
      </c>
      <c r="I27" s="61" t="str">
        <f t="shared" si="44"/>
        <v/>
      </c>
      <c r="J27" s="61" t="str">
        <f t="shared" si="44"/>
        <v/>
      </c>
      <c r="K27" s="61" t="str">
        <f t="shared" si="44"/>
        <v/>
      </c>
      <c r="L27" s="61" t="str">
        <f t="shared" si="44"/>
        <v/>
      </c>
      <c r="M27" s="61" t="str">
        <f t="shared" si="44"/>
        <v/>
      </c>
      <c r="N27" s="61" t="str">
        <f t="shared" si="44"/>
        <v/>
      </c>
      <c r="O27" s="61" t="str">
        <f t="shared" si="44"/>
        <v/>
      </c>
      <c r="P27" s="61" t="str">
        <f t="shared" si="44"/>
        <v/>
      </c>
      <c r="Q27" s="61" t="str">
        <f t="shared" si="44"/>
        <v/>
      </c>
      <c r="R27" s="61" t="str">
        <f t="shared" si="44"/>
        <v/>
      </c>
      <c r="S27" s="61" t="str">
        <f t="shared" si="44"/>
        <v/>
      </c>
      <c r="T27" s="61" t="str">
        <f t="shared" si="44"/>
        <v/>
      </c>
      <c r="U27" s="61">
        <f t="shared" si="44"/>
        <v>0.46469178096477892</v>
      </c>
      <c r="V27" s="61">
        <f t="shared" si="44"/>
        <v>0.93404097043004919</v>
      </c>
      <c r="W27" s="61">
        <f t="shared" si="44"/>
        <v>3.4003003117863266</v>
      </c>
      <c r="X27" s="61">
        <f t="shared" si="44"/>
        <v>1.5269089158862799</v>
      </c>
      <c r="Y27" s="61">
        <f t="shared" si="44"/>
        <v>3.4415943614316089</v>
      </c>
      <c r="Z27" s="61">
        <f t="shared" si="44"/>
        <v>5.3152163053252082</v>
      </c>
      <c r="AA27" s="61" t="str">
        <f t="shared" si="44"/>
        <v/>
      </c>
      <c r="AB27" s="61" t="str">
        <f t="shared" si="44"/>
        <v/>
      </c>
      <c r="AC27" s="61" t="str">
        <f t="shared" si="44"/>
        <v/>
      </c>
      <c r="AD27" s="61" t="str">
        <f t="shared" si="44"/>
        <v/>
      </c>
      <c r="AE27" s="61" t="str">
        <f t="shared" si="44"/>
        <v/>
      </c>
      <c r="AF27" s="61" t="str">
        <f t="shared" si="44"/>
        <v/>
      </c>
      <c r="AG27" s="61" t="str">
        <f t="shared" si="44"/>
        <v/>
      </c>
      <c r="AH27" s="61" t="str">
        <f t="shared" si="44"/>
        <v/>
      </c>
      <c r="AI27" s="61" t="str">
        <f t="shared" si="44"/>
        <v/>
      </c>
      <c r="AJ27" s="61" t="str">
        <f t="shared" si="44"/>
        <v/>
      </c>
      <c r="AK27" s="61" t="str">
        <f t="shared" si="44"/>
        <v/>
      </c>
      <c r="AL27" s="61" t="str">
        <f t="shared" si="44"/>
        <v/>
      </c>
      <c r="AM27" s="61" t="str">
        <f t="shared" si="44"/>
        <v/>
      </c>
      <c r="AN27" s="61" t="str">
        <f t="shared" si="44"/>
        <v/>
      </c>
      <c r="AO27" s="61" t="str">
        <f t="shared" si="44"/>
        <v/>
      </c>
      <c r="AP27" s="61" t="str">
        <f t="shared" si="44"/>
        <v/>
      </c>
      <c r="AQ27" s="61" t="str">
        <f t="shared" si="44"/>
        <v/>
      </c>
      <c r="AR27" s="61" t="str">
        <f t="shared" si="44"/>
        <v/>
      </c>
      <c r="AS27" s="61" t="str">
        <f t="shared" si="44"/>
        <v/>
      </c>
      <c r="AT27" s="61" t="str">
        <f t="shared" si="44"/>
        <v/>
      </c>
      <c r="AU27" s="61" t="str">
        <f t="shared" si="44"/>
        <v/>
      </c>
      <c r="AV27" s="61" t="str">
        <f t="shared" si="44"/>
        <v/>
      </c>
      <c r="AW27" s="61" t="str">
        <f t="shared" si="44"/>
        <v/>
      </c>
      <c r="AX27" s="61" t="str">
        <f t="shared" si="44"/>
        <v/>
      </c>
      <c r="AY27" s="61" t="str">
        <f t="shared" si="44"/>
        <v/>
      </c>
      <c r="AZ27" s="61" t="str">
        <f t="shared" si="44"/>
        <v/>
      </c>
      <c r="BA27" s="61" t="str">
        <f t="shared" si="44"/>
        <v/>
      </c>
      <c r="BB27" s="61" t="str">
        <f t="shared" si="44"/>
        <v/>
      </c>
      <c r="BC27" s="61" t="str">
        <f t="shared" si="44"/>
        <v/>
      </c>
      <c r="BD27" s="61" t="str">
        <f t="shared" si="44"/>
        <v/>
      </c>
      <c r="BE27" s="61" t="str">
        <f t="shared" si="44"/>
        <v/>
      </c>
      <c r="BF27" s="61" t="str">
        <f t="shared" si="44"/>
        <v/>
      </c>
      <c r="BG27" s="61" t="str">
        <f t="shared" si="44"/>
        <v/>
      </c>
      <c r="BH27" s="61" t="str">
        <f t="shared" si="44"/>
        <v/>
      </c>
      <c r="BI27" s="61" t="str">
        <f t="shared" si="44"/>
        <v/>
      </c>
      <c r="BJ27" s="61" t="str">
        <f t="shared" si="44"/>
        <v/>
      </c>
      <c r="BK27" s="61" t="str">
        <f t="shared" si="44"/>
        <v/>
      </c>
      <c r="BL27" s="61" t="str">
        <f t="shared" si="44"/>
        <v/>
      </c>
      <c r="BM27" s="61" t="str">
        <f t="shared" si="44"/>
        <v/>
      </c>
      <c r="BN27" s="61" t="str">
        <f t="shared" si="44"/>
        <v/>
      </c>
      <c r="BO27" s="61" t="str">
        <f t="shared" ref="BO27:BY27" si="45">IF(BO204="", "", (IF(BO$4&lt;$A27, BO204, (BO204-BO$3)/(1+BO$3%))-$A$2*$BZ204)/(1+$A$2*$BZ204%))</f>
        <v/>
      </c>
      <c r="BP27" s="61" t="str">
        <f t="shared" si="45"/>
        <v/>
      </c>
      <c r="BQ27" s="61" t="str">
        <f t="shared" si="45"/>
        <v/>
      </c>
      <c r="BR27" s="61" t="str">
        <f t="shared" si="45"/>
        <v/>
      </c>
      <c r="BS27" s="61" t="str">
        <f t="shared" si="45"/>
        <v/>
      </c>
      <c r="BT27" s="61" t="str">
        <f t="shared" si="45"/>
        <v/>
      </c>
      <c r="BU27" s="61" t="str">
        <f t="shared" si="45"/>
        <v/>
      </c>
      <c r="BV27" s="61">
        <f t="shared" si="45"/>
        <v>-5.947955390334581</v>
      </c>
      <c r="BW27" s="61">
        <f t="shared" si="45"/>
        <v>1.1359090523709092</v>
      </c>
      <c r="BX27" s="61">
        <f t="shared" si="45"/>
        <v>5.41</v>
      </c>
      <c r="BY27" s="282">
        <f t="shared" si="45"/>
        <v>0</v>
      </c>
      <c r="BZ27" s="296">
        <f t="shared" si="9"/>
        <v>2.4999842675411887</v>
      </c>
      <c r="CB27" s="452" t="str">
        <v>VUSTX</v>
      </c>
      <c r="CC27" s="25" t="s">
        <v>309</v>
      </c>
    </row>
    <row r="28" spans="1:81">
      <c r="A28" s="32">
        <f t="shared" si="5"/>
        <v>1891</v>
      </c>
      <c r="B28" s="61">
        <f t="shared" si="6"/>
        <v>18.199310854698599</v>
      </c>
      <c r="C28" s="61" t="str">
        <f t="shared" ref="C28:BN28" si="46">IF(C205="", "", (IF(C$4&lt;$A28, C205, (C205-C$3)/(1+C$3%))-$A$2*$BZ205)/(1+$A$2*$BZ205%))</f>
        <v/>
      </c>
      <c r="D28" s="61">
        <f t="shared" si="46"/>
        <v>18.199310854698599</v>
      </c>
      <c r="E28" s="61" t="str">
        <f t="shared" si="46"/>
        <v/>
      </c>
      <c r="F28" s="61" t="str">
        <f t="shared" si="46"/>
        <v/>
      </c>
      <c r="G28" s="61" t="str">
        <f t="shared" si="46"/>
        <v/>
      </c>
      <c r="H28" s="61" t="str">
        <f t="shared" si="46"/>
        <v/>
      </c>
      <c r="I28" s="61" t="str">
        <f t="shared" si="46"/>
        <v/>
      </c>
      <c r="J28" s="61" t="str">
        <f t="shared" si="46"/>
        <v/>
      </c>
      <c r="K28" s="61" t="str">
        <f t="shared" si="46"/>
        <v/>
      </c>
      <c r="L28" s="61" t="str">
        <f t="shared" si="46"/>
        <v/>
      </c>
      <c r="M28" s="61" t="str">
        <f t="shared" si="46"/>
        <v/>
      </c>
      <c r="N28" s="61" t="str">
        <f t="shared" si="46"/>
        <v/>
      </c>
      <c r="O28" s="61" t="str">
        <f t="shared" si="46"/>
        <v/>
      </c>
      <c r="P28" s="61" t="str">
        <f t="shared" si="46"/>
        <v/>
      </c>
      <c r="Q28" s="61" t="str">
        <f t="shared" si="46"/>
        <v/>
      </c>
      <c r="R28" s="61" t="str">
        <f t="shared" si="46"/>
        <v/>
      </c>
      <c r="S28" s="61" t="str">
        <f t="shared" si="46"/>
        <v/>
      </c>
      <c r="T28" s="61" t="str">
        <f t="shared" si="46"/>
        <v/>
      </c>
      <c r="U28" s="61">
        <f t="shared" si="46"/>
        <v>3.6920091246709954</v>
      </c>
      <c r="V28" s="61">
        <f t="shared" si="46"/>
        <v>6.842035197767772</v>
      </c>
      <c r="W28" s="61">
        <f t="shared" si="46"/>
        <v>8.0552832562190169</v>
      </c>
      <c r="X28" s="61">
        <f t="shared" si="46"/>
        <v>7.0547933423590559</v>
      </c>
      <c r="Y28" s="61">
        <f t="shared" si="46"/>
        <v>8.0984363246120736</v>
      </c>
      <c r="Z28" s="61">
        <f t="shared" si="46"/>
        <v>5.8747127585173349</v>
      </c>
      <c r="AA28" s="61" t="str">
        <f t="shared" si="46"/>
        <v/>
      </c>
      <c r="AB28" s="61" t="str">
        <f t="shared" si="46"/>
        <v/>
      </c>
      <c r="AC28" s="61" t="str">
        <f t="shared" si="46"/>
        <v/>
      </c>
      <c r="AD28" s="61" t="str">
        <f t="shared" si="46"/>
        <v/>
      </c>
      <c r="AE28" s="61" t="str">
        <f t="shared" si="46"/>
        <v/>
      </c>
      <c r="AF28" s="61" t="str">
        <f t="shared" si="46"/>
        <v/>
      </c>
      <c r="AG28" s="61" t="str">
        <f t="shared" si="46"/>
        <v/>
      </c>
      <c r="AH28" s="61" t="str">
        <f t="shared" si="46"/>
        <v/>
      </c>
      <c r="AI28" s="61" t="str">
        <f t="shared" si="46"/>
        <v/>
      </c>
      <c r="AJ28" s="61" t="str">
        <f t="shared" si="46"/>
        <v/>
      </c>
      <c r="AK28" s="61" t="str">
        <f t="shared" si="46"/>
        <v/>
      </c>
      <c r="AL28" s="61" t="str">
        <f t="shared" si="46"/>
        <v/>
      </c>
      <c r="AM28" s="61" t="str">
        <f t="shared" si="46"/>
        <v/>
      </c>
      <c r="AN28" s="61" t="str">
        <f t="shared" si="46"/>
        <v/>
      </c>
      <c r="AO28" s="61" t="str">
        <f t="shared" si="46"/>
        <v/>
      </c>
      <c r="AP28" s="61" t="str">
        <f t="shared" si="46"/>
        <v/>
      </c>
      <c r="AQ28" s="61" t="str">
        <f t="shared" si="46"/>
        <v/>
      </c>
      <c r="AR28" s="61" t="str">
        <f t="shared" si="46"/>
        <v/>
      </c>
      <c r="AS28" s="61" t="str">
        <f t="shared" si="46"/>
        <v/>
      </c>
      <c r="AT28" s="61" t="str">
        <f t="shared" si="46"/>
        <v/>
      </c>
      <c r="AU28" s="61" t="str">
        <f t="shared" si="46"/>
        <v/>
      </c>
      <c r="AV28" s="61" t="str">
        <f t="shared" si="46"/>
        <v/>
      </c>
      <c r="AW28" s="61" t="str">
        <f t="shared" si="46"/>
        <v/>
      </c>
      <c r="AX28" s="61" t="str">
        <f t="shared" si="46"/>
        <v/>
      </c>
      <c r="AY28" s="61" t="str">
        <f t="shared" si="46"/>
        <v/>
      </c>
      <c r="AZ28" s="61" t="str">
        <f t="shared" si="46"/>
        <v/>
      </c>
      <c r="BA28" s="61" t="str">
        <f t="shared" si="46"/>
        <v/>
      </c>
      <c r="BB28" s="61" t="str">
        <f t="shared" si="46"/>
        <v/>
      </c>
      <c r="BC28" s="61" t="str">
        <f t="shared" si="46"/>
        <v/>
      </c>
      <c r="BD28" s="61" t="str">
        <f t="shared" si="46"/>
        <v/>
      </c>
      <c r="BE28" s="61" t="str">
        <f t="shared" si="46"/>
        <v/>
      </c>
      <c r="BF28" s="61" t="str">
        <f t="shared" si="46"/>
        <v/>
      </c>
      <c r="BG28" s="61" t="str">
        <f t="shared" si="46"/>
        <v/>
      </c>
      <c r="BH28" s="61" t="str">
        <f t="shared" si="46"/>
        <v/>
      </c>
      <c r="BI28" s="61" t="str">
        <f t="shared" si="46"/>
        <v/>
      </c>
      <c r="BJ28" s="61" t="str">
        <f t="shared" si="46"/>
        <v/>
      </c>
      <c r="BK28" s="61" t="str">
        <f t="shared" si="46"/>
        <v/>
      </c>
      <c r="BL28" s="61" t="str">
        <f t="shared" si="46"/>
        <v/>
      </c>
      <c r="BM28" s="61" t="str">
        <f t="shared" si="46"/>
        <v/>
      </c>
      <c r="BN28" s="61" t="str">
        <f t="shared" si="46"/>
        <v/>
      </c>
      <c r="BO28" s="61" t="str">
        <f t="shared" ref="BO28:BY28" si="47">IF(BO205="", "", (IF(BO$4&lt;$A28, BO205, (BO205-BO$3)/(1+BO$3%))-$A$2*$BZ205)/(1+$A$2*$BZ205%))</f>
        <v/>
      </c>
      <c r="BP28" s="61" t="str">
        <f t="shared" si="47"/>
        <v/>
      </c>
      <c r="BQ28" s="61" t="str">
        <f t="shared" si="47"/>
        <v/>
      </c>
      <c r="BR28" s="61" t="str">
        <f t="shared" si="47"/>
        <v/>
      </c>
      <c r="BS28" s="61" t="str">
        <f t="shared" si="47"/>
        <v/>
      </c>
      <c r="BT28" s="61" t="str">
        <f t="shared" si="47"/>
        <v/>
      </c>
      <c r="BU28" s="61" t="str">
        <f t="shared" si="47"/>
        <v/>
      </c>
      <c r="BV28" s="61">
        <f t="shared" si="47"/>
        <v>18.388429752066116</v>
      </c>
      <c r="BW28" s="61">
        <f t="shared" si="47"/>
        <v>7.0557192681633074</v>
      </c>
      <c r="BX28" s="61">
        <f t="shared" si="47"/>
        <v>5.97</v>
      </c>
      <c r="BY28" s="282">
        <f t="shared" si="47"/>
        <v>0</v>
      </c>
      <c r="BZ28" s="296">
        <f t="shared" si="9"/>
        <v>-6.0975754498046815</v>
      </c>
      <c r="CB28" s="452" t="str">
        <v>VFITX</v>
      </c>
      <c r="CC28" s="25" t="s">
        <v>318</v>
      </c>
    </row>
    <row r="29" spans="1:81">
      <c r="A29" s="32">
        <f t="shared" si="5"/>
        <v>1892</v>
      </c>
      <c r="B29" s="61">
        <f t="shared" si="6"/>
        <v>6.0009973153662042</v>
      </c>
      <c r="C29" s="61" t="str">
        <f t="shared" ref="C29:BN29" si="48">IF(C206="", "", (IF(C$4&lt;$A29, C206, (C206-C$3)/(1+C$3%))-$A$2*$BZ206)/(1+$A$2*$BZ206%))</f>
        <v/>
      </c>
      <c r="D29" s="61">
        <f t="shared" si="48"/>
        <v>6.0009973153662042</v>
      </c>
      <c r="E29" s="61" t="str">
        <f t="shared" si="48"/>
        <v/>
      </c>
      <c r="F29" s="61" t="str">
        <f t="shared" si="48"/>
        <v/>
      </c>
      <c r="G29" s="61" t="str">
        <f t="shared" si="48"/>
        <v/>
      </c>
      <c r="H29" s="61" t="str">
        <f t="shared" si="48"/>
        <v/>
      </c>
      <c r="I29" s="61" t="str">
        <f t="shared" si="48"/>
        <v/>
      </c>
      <c r="J29" s="61" t="str">
        <f t="shared" si="48"/>
        <v/>
      </c>
      <c r="K29" s="61" t="str">
        <f t="shared" si="48"/>
        <v/>
      </c>
      <c r="L29" s="61" t="str">
        <f t="shared" si="48"/>
        <v/>
      </c>
      <c r="M29" s="61" t="str">
        <f t="shared" si="48"/>
        <v/>
      </c>
      <c r="N29" s="61" t="str">
        <f t="shared" si="48"/>
        <v/>
      </c>
      <c r="O29" s="61" t="str">
        <f t="shared" si="48"/>
        <v/>
      </c>
      <c r="P29" s="61" t="str">
        <f t="shared" si="48"/>
        <v/>
      </c>
      <c r="Q29" s="61" t="str">
        <f t="shared" si="48"/>
        <v/>
      </c>
      <c r="R29" s="61" t="str">
        <f t="shared" si="48"/>
        <v/>
      </c>
      <c r="S29" s="61" t="str">
        <f t="shared" si="48"/>
        <v/>
      </c>
      <c r="T29" s="61" t="str">
        <f t="shared" si="48"/>
        <v/>
      </c>
      <c r="U29" s="61">
        <f t="shared" si="48"/>
        <v>1.3280477415906289</v>
      </c>
      <c r="V29" s="61">
        <f t="shared" si="48"/>
        <v>-5.5522594937876768</v>
      </c>
      <c r="W29" s="61">
        <f t="shared" si="48"/>
        <v>-3.4024252786422076</v>
      </c>
      <c r="X29" s="61">
        <f t="shared" si="48"/>
        <v>-4.8570083861381876</v>
      </c>
      <c r="Y29" s="61">
        <f t="shared" si="48"/>
        <v>-3.3638479724435819</v>
      </c>
      <c r="Z29" s="61">
        <f t="shared" si="48"/>
        <v>3.8365471076031579</v>
      </c>
      <c r="AA29" s="61" t="str">
        <f t="shared" si="48"/>
        <v/>
      </c>
      <c r="AB29" s="61" t="str">
        <f t="shared" si="48"/>
        <v/>
      </c>
      <c r="AC29" s="61" t="str">
        <f t="shared" si="48"/>
        <v/>
      </c>
      <c r="AD29" s="61" t="str">
        <f t="shared" si="48"/>
        <v/>
      </c>
      <c r="AE29" s="61" t="str">
        <f t="shared" si="48"/>
        <v/>
      </c>
      <c r="AF29" s="61" t="str">
        <f t="shared" si="48"/>
        <v/>
      </c>
      <c r="AG29" s="61" t="str">
        <f t="shared" si="48"/>
        <v/>
      </c>
      <c r="AH29" s="61" t="str">
        <f t="shared" si="48"/>
        <v/>
      </c>
      <c r="AI29" s="61" t="str">
        <f t="shared" si="48"/>
        <v/>
      </c>
      <c r="AJ29" s="61" t="str">
        <f t="shared" si="48"/>
        <v/>
      </c>
      <c r="AK29" s="61" t="str">
        <f t="shared" si="48"/>
        <v/>
      </c>
      <c r="AL29" s="61" t="str">
        <f t="shared" si="48"/>
        <v/>
      </c>
      <c r="AM29" s="61" t="str">
        <f t="shared" si="48"/>
        <v/>
      </c>
      <c r="AN29" s="61" t="str">
        <f t="shared" si="48"/>
        <v/>
      </c>
      <c r="AO29" s="61" t="str">
        <f t="shared" si="48"/>
        <v/>
      </c>
      <c r="AP29" s="61" t="str">
        <f t="shared" si="48"/>
        <v/>
      </c>
      <c r="AQ29" s="61" t="str">
        <f t="shared" si="48"/>
        <v/>
      </c>
      <c r="AR29" s="61" t="str">
        <f t="shared" si="48"/>
        <v/>
      </c>
      <c r="AS29" s="61" t="str">
        <f t="shared" si="48"/>
        <v/>
      </c>
      <c r="AT29" s="61" t="str">
        <f t="shared" si="48"/>
        <v/>
      </c>
      <c r="AU29" s="61" t="str">
        <f t="shared" si="48"/>
        <v/>
      </c>
      <c r="AV29" s="61" t="str">
        <f t="shared" si="48"/>
        <v/>
      </c>
      <c r="AW29" s="61" t="str">
        <f t="shared" si="48"/>
        <v/>
      </c>
      <c r="AX29" s="61" t="str">
        <f t="shared" si="48"/>
        <v/>
      </c>
      <c r="AY29" s="61" t="str">
        <f t="shared" si="48"/>
        <v/>
      </c>
      <c r="AZ29" s="61" t="str">
        <f t="shared" si="48"/>
        <v/>
      </c>
      <c r="BA29" s="61" t="str">
        <f t="shared" si="48"/>
        <v/>
      </c>
      <c r="BB29" s="61" t="str">
        <f t="shared" si="48"/>
        <v/>
      </c>
      <c r="BC29" s="61" t="str">
        <f t="shared" si="48"/>
        <v/>
      </c>
      <c r="BD29" s="61" t="str">
        <f t="shared" si="48"/>
        <v/>
      </c>
      <c r="BE29" s="61" t="str">
        <f t="shared" si="48"/>
        <v/>
      </c>
      <c r="BF29" s="61" t="str">
        <f t="shared" si="48"/>
        <v/>
      </c>
      <c r="BG29" s="61" t="str">
        <f t="shared" si="48"/>
        <v/>
      </c>
      <c r="BH29" s="61" t="str">
        <f t="shared" si="48"/>
        <v/>
      </c>
      <c r="BI29" s="61" t="str">
        <f t="shared" si="48"/>
        <v/>
      </c>
      <c r="BJ29" s="61" t="str">
        <f t="shared" si="48"/>
        <v/>
      </c>
      <c r="BK29" s="61" t="str">
        <f t="shared" si="48"/>
        <v/>
      </c>
      <c r="BL29" s="61" t="str">
        <f t="shared" si="48"/>
        <v/>
      </c>
      <c r="BM29" s="61" t="str">
        <f t="shared" si="48"/>
        <v/>
      </c>
      <c r="BN29" s="61" t="str">
        <f t="shared" si="48"/>
        <v/>
      </c>
      <c r="BO29" s="61" t="str">
        <f t="shared" ref="BO29:BY29" si="49">IF(BO206="", "", (IF(BO$4&lt;$A29, BO206, (BO206-BO$3)/(1+BO$3%))-$A$2*$BZ206)/(1+$A$2*$BZ206%))</f>
        <v/>
      </c>
      <c r="BP29" s="61" t="str">
        <f t="shared" si="49"/>
        <v/>
      </c>
      <c r="BQ29" s="61" t="str">
        <f t="shared" si="49"/>
        <v/>
      </c>
      <c r="BR29" s="61" t="str">
        <f t="shared" si="49"/>
        <v/>
      </c>
      <c r="BS29" s="61" t="str">
        <f t="shared" si="49"/>
        <v/>
      </c>
      <c r="BT29" s="61" t="str">
        <f t="shared" si="49"/>
        <v/>
      </c>
      <c r="BU29" s="61" t="str">
        <f t="shared" si="49"/>
        <v/>
      </c>
      <c r="BV29" s="61">
        <f t="shared" si="49"/>
        <v>6.1705989110707904</v>
      </c>
      <c r="BW29" s="61">
        <f t="shared" si="49"/>
        <v>-5.3633640127752518</v>
      </c>
      <c r="BX29" s="61">
        <f t="shared" si="49"/>
        <v>3.93</v>
      </c>
      <c r="BY29" s="282">
        <f t="shared" si="49"/>
        <v>0</v>
      </c>
      <c r="BZ29" s="296">
        <f t="shared" si="9"/>
        <v>7.792271714961263</v>
      </c>
      <c r="CB29" s="452" t="str">
        <v>VFISX</v>
      </c>
      <c r="CC29" s="25" t="s">
        <v>317</v>
      </c>
    </row>
    <row r="30" spans="1:81">
      <c r="A30" s="32">
        <f t="shared" si="5"/>
        <v>1893</v>
      </c>
      <c r="B30" s="61">
        <f t="shared" si="6"/>
        <v>-18.668454892848807</v>
      </c>
      <c r="C30" s="61" t="str">
        <f t="shared" ref="C30:BN30" si="50">IF(C207="", "", (IF(C$4&lt;$A30, C207, (C207-C$3)/(1+C$3%))-$A$2*$BZ207)/(1+$A$2*$BZ207%))</f>
        <v/>
      </c>
      <c r="D30" s="61">
        <f t="shared" si="50"/>
        <v>-18.668454892848807</v>
      </c>
      <c r="E30" s="61" t="str">
        <f t="shared" si="50"/>
        <v/>
      </c>
      <c r="F30" s="61" t="str">
        <f t="shared" si="50"/>
        <v/>
      </c>
      <c r="G30" s="61" t="str">
        <f t="shared" si="50"/>
        <v/>
      </c>
      <c r="H30" s="61" t="str">
        <f t="shared" si="50"/>
        <v/>
      </c>
      <c r="I30" s="61" t="str">
        <f t="shared" si="50"/>
        <v/>
      </c>
      <c r="J30" s="61" t="str">
        <f t="shared" si="50"/>
        <v/>
      </c>
      <c r="K30" s="61" t="str">
        <f t="shared" si="50"/>
        <v/>
      </c>
      <c r="L30" s="61" t="str">
        <f t="shared" si="50"/>
        <v/>
      </c>
      <c r="M30" s="61" t="str">
        <f t="shared" si="50"/>
        <v/>
      </c>
      <c r="N30" s="61" t="str">
        <f t="shared" si="50"/>
        <v/>
      </c>
      <c r="O30" s="61" t="str">
        <f t="shared" si="50"/>
        <v/>
      </c>
      <c r="P30" s="61" t="str">
        <f t="shared" si="50"/>
        <v/>
      </c>
      <c r="Q30" s="61" t="str">
        <f t="shared" si="50"/>
        <v/>
      </c>
      <c r="R30" s="61" t="str">
        <f t="shared" si="50"/>
        <v/>
      </c>
      <c r="S30" s="61" t="str">
        <f t="shared" si="50"/>
        <v/>
      </c>
      <c r="T30" s="61" t="str">
        <f t="shared" si="50"/>
        <v/>
      </c>
      <c r="U30" s="61">
        <f t="shared" si="50"/>
        <v>4.2415218349215973</v>
      </c>
      <c r="V30" s="61">
        <f t="shared" si="50"/>
        <v>12.773106630875553</v>
      </c>
      <c r="W30" s="61">
        <f t="shared" si="50"/>
        <v>14.872908122528271</v>
      </c>
      <c r="X30" s="61">
        <f t="shared" si="50"/>
        <v>13.025977280805847</v>
      </c>
      <c r="Y30" s="61">
        <f t="shared" si="50"/>
        <v>14.918783884558032</v>
      </c>
      <c r="Z30" s="61">
        <f t="shared" si="50"/>
        <v>8.422419822160057</v>
      </c>
      <c r="AA30" s="61" t="str">
        <f t="shared" si="50"/>
        <v/>
      </c>
      <c r="AB30" s="61" t="str">
        <f t="shared" si="50"/>
        <v/>
      </c>
      <c r="AC30" s="61" t="str">
        <f t="shared" si="50"/>
        <v/>
      </c>
      <c r="AD30" s="61" t="str">
        <f t="shared" si="50"/>
        <v/>
      </c>
      <c r="AE30" s="61" t="str">
        <f t="shared" si="50"/>
        <v/>
      </c>
      <c r="AF30" s="61" t="str">
        <f t="shared" si="50"/>
        <v/>
      </c>
      <c r="AG30" s="61" t="str">
        <f t="shared" si="50"/>
        <v/>
      </c>
      <c r="AH30" s="61" t="str">
        <f t="shared" si="50"/>
        <v/>
      </c>
      <c r="AI30" s="61" t="str">
        <f t="shared" si="50"/>
        <v/>
      </c>
      <c r="AJ30" s="61" t="str">
        <f t="shared" si="50"/>
        <v/>
      </c>
      <c r="AK30" s="61" t="str">
        <f t="shared" si="50"/>
        <v/>
      </c>
      <c r="AL30" s="61" t="str">
        <f t="shared" si="50"/>
        <v/>
      </c>
      <c r="AM30" s="61" t="str">
        <f t="shared" si="50"/>
        <v/>
      </c>
      <c r="AN30" s="61" t="str">
        <f t="shared" si="50"/>
        <v/>
      </c>
      <c r="AO30" s="61" t="str">
        <f t="shared" si="50"/>
        <v/>
      </c>
      <c r="AP30" s="61" t="str">
        <f t="shared" si="50"/>
        <v/>
      </c>
      <c r="AQ30" s="61" t="str">
        <f t="shared" si="50"/>
        <v/>
      </c>
      <c r="AR30" s="61" t="str">
        <f t="shared" si="50"/>
        <v/>
      </c>
      <c r="AS30" s="61" t="str">
        <f t="shared" si="50"/>
        <v/>
      </c>
      <c r="AT30" s="61" t="str">
        <f t="shared" si="50"/>
        <v/>
      </c>
      <c r="AU30" s="61" t="str">
        <f t="shared" si="50"/>
        <v/>
      </c>
      <c r="AV30" s="61" t="str">
        <f t="shared" si="50"/>
        <v/>
      </c>
      <c r="AW30" s="61" t="str">
        <f t="shared" si="50"/>
        <v/>
      </c>
      <c r="AX30" s="61" t="str">
        <f t="shared" si="50"/>
        <v/>
      </c>
      <c r="AY30" s="61" t="str">
        <f t="shared" si="50"/>
        <v/>
      </c>
      <c r="AZ30" s="61" t="str">
        <f t="shared" si="50"/>
        <v/>
      </c>
      <c r="BA30" s="61" t="str">
        <f t="shared" si="50"/>
        <v/>
      </c>
      <c r="BB30" s="61" t="str">
        <f t="shared" si="50"/>
        <v/>
      </c>
      <c r="BC30" s="61" t="str">
        <f t="shared" si="50"/>
        <v/>
      </c>
      <c r="BD30" s="61" t="str">
        <f t="shared" si="50"/>
        <v/>
      </c>
      <c r="BE30" s="61" t="str">
        <f t="shared" si="50"/>
        <v/>
      </c>
      <c r="BF30" s="61" t="str">
        <f t="shared" si="50"/>
        <v/>
      </c>
      <c r="BG30" s="61" t="str">
        <f t="shared" si="50"/>
        <v/>
      </c>
      <c r="BH30" s="61" t="str">
        <f t="shared" si="50"/>
        <v/>
      </c>
      <c r="BI30" s="61" t="str">
        <f t="shared" si="50"/>
        <v/>
      </c>
      <c r="BJ30" s="61" t="str">
        <f t="shared" si="50"/>
        <v/>
      </c>
      <c r="BK30" s="61" t="str">
        <f t="shared" si="50"/>
        <v/>
      </c>
      <c r="BL30" s="61" t="str">
        <f t="shared" si="50"/>
        <v/>
      </c>
      <c r="BM30" s="61" t="str">
        <f t="shared" si="50"/>
        <v/>
      </c>
      <c r="BN30" s="61" t="str">
        <f t="shared" si="50"/>
        <v/>
      </c>
      <c r="BO30" s="61" t="str">
        <f t="shared" ref="BO30:BY30" si="51">IF(BO207="", "", (IF(BO$4&lt;$A30, BO207, (BO207-BO$3)/(1+BO$3%))-$A$2*$BZ207)/(1+$A$2*$BZ207%))</f>
        <v/>
      </c>
      <c r="BP30" s="61" t="str">
        <f t="shared" si="51"/>
        <v/>
      </c>
      <c r="BQ30" s="61" t="str">
        <f t="shared" si="51"/>
        <v/>
      </c>
      <c r="BR30" s="61" t="str">
        <f t="shared" si="51"/>
        <v/>
      </c>
      <c r="BS30" s="61" t="str">
        <f t="shared" si="51"/>
        <v/>
      </c>
      <c r="BT30" s="61" t="str">
        <f t="shared" si="51"/>
        <v/>
      </c>
      <c r="BU30" s="61" t="str">
        <f t="shared" si="51"/>
        <v/>
      </c>
      <c r="BV30" s="61">
        <f t="shared" si="51"/>
        <v>-18.538324420677366</v>
      </c>
      <c r="BW30" s="61">
        <f t="shared" si="51"/>
        <v>12.998652844137304</v>
      </c>
      <c r="BX30" s="61">
        <f t="shared" si="51"/>
        <v>8.52</v>
      </c>
      <c r="BY30" s="282">
        <f t="shared" si="51"/>
        <v>0</v>
      </c>
      <c r="BZ30" s="296">
        <f t="shared" si="9"/>
        <v>-13.253077452785112</v>
      </c>
      <c r="CB30" s="452" t="str">
        <v>VBMFX</v>
      </c>
      <c r="CC30" s="25" t="s">
        <v>323</v>
      </c>
    </row>
    <row r="31" spans="1:81">
      <c r="A31" s="32">
        <f t="shared" si="5"/>
        <v>1894</v>
      </c>
      <c r="B31" s="61">
        <f t="shared" si="6"/>
        <v>3.0758194296532984</v>
      </c>
      <c r="C31" s="61" t="str">
        <f t="shared" ref="C31:BN31" si="52">IF(C208="", "", (IF(C$4&lt;$A31, C208, (C208-C$3)/(1+C$3%))-$A$2*$BZ208)/(1+$A$2*$BZ208%))</f>
        <v/>
      </c>
      <c r="D31" s="61">
        <f t="shared" si="52"/>
        <v>3.0758194296532984</v>
      </c>
      <c r="E31" s="61" t="str">
        <f t="shared" si="52"/>
        <v/>
      </c>
      <c r="F31" s="61" t="str">
        <f t="shared" si="52"/>
        <v/>
      </c>
      <c r="G31" s="61" t="str">
        <f t="shared" si="52"/>
        <v/>
      </c>
      <c r="H31" s="61" t="str">
        <f t="shared" si="52"/>
        <v/>
      </c>
      <c r="I31" s="61" t="str">
        <f t="shared" si="52"/>
        <v/>
      </c>
      <c r="J31" s="61" t="str">
        <f t="shared" si="52"/>
        <v/>
      </c>
      <c r="K31" s="61" t="str">
        <f t="shared" si="52"/>
        <v/>
      </c>
      <c r="L31" s="61" t="str">
        <f t="shared" si="52"/>
        <v/>
      </c>
      <c r="M31" s="61" t="str">
        <f t="shared" si="52"/>
        <v/>
      </c>
      <c r="N31" s="61" t="str">
        <f t="shared" si="52"/>
        <v/>
      </c>
      <c r="O31" s="61" t="str">
        <f t="shared" si="52"/>
        <v/>
      </c>
      <c r="P31" s="61" t="str">
        <f t="shared" si="52"/>
        <v/>
      </c>
      <c r="Q31" s="61" t="str">
        <f t="shared" si="52"/>
        <v/>
      </c>
      <c r="R31" s="61" t="str">
        <f t="shared" si="52"/>
        <v/>
      </c>
      <c r="S31" s="61" t="str">
        <f t="shared" si="52"/>
        <v/>
      </c>
      <c r="T31" s="61" t="str">
        <f t="shared" si="52"/>
        <v/>
      </c>
      <c r="U31" s="61">
        <f t="shared" si="52"/>
        <v>6.9254027568508096</v>
      </c>
      <c r="V31" s="61">
        <f t="shared" si="52"/>
        <v>4.8701361815002073</v>
      </c>
      <c r="W31" s="61">
        <f t="shared" si="52"/>
        <v>3.7181930384560493</v>
      </c>
      <c r="X31" s="61">
        <f t="shared" si="52"/>
        <v>4.6594621379938088</v>
      </c>
      <c r="Y31" s="61">
        <f t="shared" si="52"/>
        <v>3.7596140420656563</v>
      </c>
      <c r="Z31" s="61">
        <f t="shared" si="52"/>
        <v>3.2270956139474478</v>
      </c>
      <c r="AA31" s="61" t="str">
        <f t="shared" si="52"/>
        <v/>
      </c>
      <c r="AB31" s="61" t="str">
        <f t="shared" si="52"/>
        <v/>
      </c>
      <c r="AC31" s="61" t="str">
        <f t="shared" si="52"/>
        <v/>
      </c>
      <c r="AD31" s="61" t="str">
        <f t="shared" si="52"/>
        <v/>
      </c>
      <c r="AE31" s="61" t="str">
        <f t="shared" si="52"/>
        <v/>
      </c>
      <c r="AF31" s="61" t="str">
        <f t="shared" si="52"/>
        <v/>
      </c>
      <c r="AG31" s="61" t="str">
        <f t="shared" si="52"/>
        <v/>
      </c>
      <c r="AH31" s="61" t="str">
        <f t="shared" si="52"/>
        <v/>
      </c>
      <c r="AI31" s="61" t="str">
        <f t="shared" si="52"/>
        <v/>
      </c>
      <c r="AJ31" s="61" t="str">
        <f t="shared" si="52"/>
        <v/>
      </c>
      <c r="AK31" s="61" t="str">
        <f t="shared" si="52"/>
        <v/>
      </c>
      <c r="AL31" s="61" t="str">
        <f t="shared" si="52"/>
        <v/>
      </c>
      <c r="AM31" s="61" t="str">
        <f t="shared" si="52"/>
        <v/>
      </c>
      <c r="AN31" s="61" t="str">
        <f t="shared" si="52"/>
        <v/>
      </c>
      <c r="AO31" s="61" t="str">
        <f t="shared" si="52"/>
        <v/>
      </c>
      <c r="AP31" s="61" t="str">
        <f t="shared" si="52"/>
        <v/>
      </c>
      <c r="AQ31" s="61" t="str">
        <f t="shared" si="52"/>
        <v/>
      </c>
      <c r="AR31" s="61" t="str">
        <f t="shared" si="52"/>
        <v/>
      </c>
      <c r="AS31" s="61" t="str">
        <f t="shared" si="52"/>
        <v/>
      </c>
      <c r="AT31" s="61" t="str">
        <f t="shared" si="52"/>
        <v/>
      </c>
      <c r="AU31" s="61" t="str">
        <f t="shared" si="52"/>
        <v/>
      </c>
      <c r="AV31" s="61" t="str">
        <f t="shared" si="52"/>
        <v/>
      </c>
      <c r="AW31" s="61" t="str">
        <f t="shared" si="52"/>
        <v/>
      </c>
      <c r="AX31" s="61" t="str">
        <f t="shared" si="52"/>
        <v/>
      </c>
      <c r="AY31" s="61" t="str">
        <f t="shared" si="52"/>
        <v/>
      </c>
      <c r="AZ31" s="61" t="str">
        <f t="shared" si="52"/>
        <v/>
      </c>
      <c r="BA31" s="61" t="str">
        <f t="shared" si="52"/>
        <v/>
      </c>
      <c r="BB31" s="61" t="str">
        <f t="shared" si="52"/>
        <v/>
      </c>
      <c r="BC31" s="61" t="str">
        <f t="shared" si="52"/>
        <v/>
      </c>
      <c r="BD31" s="61" t="str">
        <f t="shared" si="52"/>
        <v/>
      </c>
      <c r="BE31" s="61" t="str">
        <f t="shared" si="52"/>
        <v/>
      </c>
      <c r="BF31" s="61" t="str">
        <f t="shared" si="52"/>
        <v/>
      </c>
      <c r="BG31" s="61" t="str">
        <f t="shared" si="52"/>
        <v/>
      </c>
      <c r="BH31" s="61" t="str">
        <f t="shared" si="52"/>
        <v/>
      </c>
      <c r="BI31" s="61" t="str">
        <f t="shared" si="52"/>
        <v/>
      </c>
      <c r="BJ31" s="61" t="str">
        <f t="shared" si="52"/>
        <v/>
      </c>
      <c r="BK31" s="61" t="str">
        <f t="shared" si="52"/>
        <v/>
      </c>
      <c r="BL31" s="61" t="str">
        <f t="shared" si="52"/>
        <v/>
      </c>
      <c r="BM31" s="61" t="str">
        <f t="shared" si="52"/>
        <v/>
      </c>
      <c r="BN31" s="61" t="str">
        <f t="shared" si="52"/>
        <v/>
      </c>
      <c r="BO31" s="61" t="str">
        <f t="shared" ref="BO31:BY31" si="53">IF(BO208="", "", (IF(BO$4&lt;$A31, BO208, (BO208-BO$3)/(1+BO$3%))-$A$2*$BZ208)/(1+$A$2*$BZ208%))</f>
        <v/>
      </c>
      <c r="BP31" s="61" t="str">
        <f t="shared" si="53"/>
        <v/>
      </c>
      <c r="BQ31" s="61" t="str">
        <f t="shared" si="53"/>
        <v/>
      </c>
      <c r="BR31" s="61" t="str">
        <f t="shared" si="53"/>
        <v/>
      </c>
      <c r="BS31" s="61" t="str">
        <f t="shared" si="53"/>
        <v/>
      </c>
      <c r="BT31" s="61" t="str">
        <f t="shared" si="53"/>
        <v/>
      </c>
      <c r="BU31" s="61" t="str">
        <f t="shared" si="53"/>
        <v/>
      </c>
      <c r="BV31" s="61">
        <f t="shared" si="53"/>
        <v>3.240740740740744</v>
      </c>
      <c r="BW31" s="61">
        <f t="shared" si="53"/>
        <v>5.079876453863208</v>
      </c>
      <c r="BX31" s="61">
        <f t="shared" si="53"/>
        <v>3.32</v>
      </c>
      <c r="BY31" s="282">
        <f t="shared" si="53"/>
        <v>0</v>
      </c>
      <c r="BZ31" s="296">
        <f t="shared" si="9"/>
        <v>-4.1665832783919559</v>
      </c>
      <c r="CB31" s="452" t="str">
        <v>VBISX</v>
      </c>
      <c r="CC31" s="25" t="s">
        <v>818</v>
      </c>
    </row>
    <row r="32" spans="1:81">
      <c r="A32" s="32">
        <f t="shared" si="5"/>
        <v>1895</v>
      </c>
      <c r="B32" s="61">
        <f t="shared" si="6"/>
        <v>4.7735388084946351</v>
      </c>
      <c r="C32" s="61" t="str">
        <f t="shared" ref="C32:BN32" si="54">IF(C209="", "", (IF(C$4&lt;$A32, C209, (C209-C$3)/(1+C$3%))-$A$2*$BZ209)/(1+$A$2*$BZ209%))</f>
        <v/>
      </c>
      <c r="D32" s="61">
        <f t="shared" si="54"/>
        <v>4.7735388084946351</v>
      </c>
      <c r="E32" s="61" t="str">
        <f t="shared" si="54"/>
        <v/>
      </c>
      <c r="F32" s="61" t="str">
        <f t="shared" si="54"/>
        <v/>
      </c>
      <c r="G32" s="61" t="str">
        <f t="shared" si="54"/>
        <v/>
      </c>
      <c r="H32" s="61" t="str">
        <f t="shared" si="54"/>
        <v/>
      </c>
      <c r="I32" s="61" t="str">
        <f t="shared" si="54"/>
        <v/>
      </c>
      <c r="J32" s="61" t="str">
        <f t="shared" si="54"/>
        <v/>
      </c>
      <c r="K32" s="61" t="str">
        <f t="shared" si="54"/>
        <v/>
      </c>
      <c r="L32" s="61" t="str">
        <f t="shared" si="54"/>
        <v/>
      </c>
      <c r="M32" s="61" t="str">
        <f t="shared" si="54"/>
        <v/>
      </c>
      <c r="N32" s="61" t="str">
        <f t="shared" si="54"/>
        <v/>
      </c>
      <c r="O32" s="61" t="str">
        <f t="shared" si="54"/>
        <v/>
      </c>
      <c r="P32" s="61" t="str">
        <f t="shared" si="54"/>
        <v/>
      </c>
      <c r="Q32" s="61" t="str">
        <f t="shared" si="54"/>
        <v/>
      </c>
      <c r="R32" s="61" t="str">
        <f t="shared" si="54"/>
        <v/>
      </c>
      <c r="S32" s="61" t="str">
        <f t="shared" si="54"/>
        <v/>
      </c>
      <c r="T32" s="61" t="str">
        <f t="shared" si="54"/>
        <v/>
      </c>
      <c r="U32" s="61">
        <f t="shared" si="54"/>
        <v>1.296659491309111</v>
      </c>
      <c r="V32" s="61">
        <f t="shared" si="54"/>
        <v>-2.1251334670208397</v>
      </c>
      <c r="W32" s="61">
        <f t="shared" si="54"/>
        <v>-1.1719944250800378</v>
      </c>
      <c r="X32" s="61">
        <f t="shared" si="54"/>
        <v>-1.7563352341623983</v>
      </c>
      <c r="Y32" s="61">
        <f t="shared" si="54"/>
        <v>-1.1325263717354213</v>
      </c>
      <c r="Z32" s="61">
        <f t="shared" si="54"/>
        <v>2.9973024278149669</v>
      </c>
      <c r="AA32" s="61" t="str">
        <f t="shared" si="54"/>
        <v/>
      </c>
      <c r="AB32" s="61" t="str">
        <f t="shared" si="54"/>
        <v/>
      </c>
      <c r="AC32" s="61" t="str">
        <f t="shared" si="54"/>
        <v/>
      </c>
      <c r="AD32" s="61" t="str">
        <f t="shared" si="54"/>
        <v/>
      </c>
      <c r="AE32" s="61" t="str">
        <f t="shared" si="54"/>
        <v/>
      </c>
      <c r="AF32" s="61" t="str">
        <f t="shared" si="54"/>
        <v/>
      </c>
      <c r="AG32" s="61" t="str">
        <f t="shared" si="54"/>
        <v/>
      </c>
      <c r="AH32" s="61" t="str">
        <f t="shared" si="54"/>
        <v/>
      </c>
      <c r="AI32" s="61" t="str">
        <f t="shared" si="54"/>
        <v/>
      </c>
      <c r="AJ32" s="61" t="str">
        <f t="shared" si="54"/>
        <v/>
      </c>
      <c r="AK32" s="61" t="str">
        <f t="shared" si="54"/>
        <v/>
      </c>
      <c r="AL32" s="61" t="str">
        <f t="shared" si="54"/>
        <v/>
      </c>
      <c r="AM32" s="61" t="str">
        <f t="shared" si="54"/>
        <v/>
      </c>
      <c r="AN32" s="61" t="str">
        <f t="shared" si="54"/>
        <v/>
      </c>
      <c r="AO32" s="61" t="str">
        <f t="shared" si="54"/>
        <v/>
      </c>
      <c r="AP32" s="61" t="str">
        <f t="shared" si="54"/>
        <v/>
      </c>
      <c r="AQ32" s="61" t="str">
        <f t="shared" si="54"/>
        <v/>
      </c>
      <c r="AR32" s="61" t="str">
        <f t="shared" si="54"/>
        <v/>
      </c>
      <c r="AS32" s="61" t="str">
        <f t="shared" si="54"/>
        <v/>
      </c>
      <c r="AT32" s="61" t="str">
        <f t="shared" si="54"/>
        <v/>
      </c>
      <c r="AU32" s="61" t="str">
        <f t="shared" si="54"/>
        <v/>
      </c>
      <c r="AV32" s="61" t="str">
        <f t="shared" si="54"/>
        <v/>
      </c>
      <c r="AW32" s="61" t="str">
        <f t="shared" si="54"/>
        <v/>
      </c>
      <c r="AX32" s="61" t="str">
        <f t="shared" si="54"/>
        <v/>
      </c>
      <c r="AY32" s="61" t="str">
        <f t="shared" si="54"/>
        <v/>
      </c>
      <c r="AZ32" s="61" t="str">
        <f t="shared" si="54"/>
        <v/>
      </c>
      <c r="BA32" s="61" t="str">
        <f t="shared" si="54"/>
        <v/>
      </c>
      <c r="BB32" s="61" t="str">
        <f t="shared" si="54"/>
        <v/>
      </c>
      <c r="BC32" s="61" t="str">
        <f t="shared" si="54"/>
        <v/>
      </c>
      <c r="BD32" s="61" t="str">
        <f t="shared" si="54"/>
        <v/>
      </c>
      <c r="BE32" s="61" t="str">
        <f t="shared" si="54"/>
        <v/>
      </c>
      <c r="BF32" s="61" t="str">
        <f t="shared" si="54"/>
        <v/>
      </c>
      <c r="BG32" s="61" t="str">
        <f t="shared" si="54"/>
        <v/>
      </c>
      <c r="BH32" s="61" t="str">
        <f t="shared" si="54"/>
        <v/>
      </c>
      <c r="BI32" s="61" t="str">
        <f t="shared" si="54"/>
        <v/>
      </c>
      <c r="BJ32" s="61" t="str">
        <f t="shared" si="54"/>
        <v/>
      </c>
      <c r="BK32" s="61" t="str">
        <f t="shared" si="54"/>
        <v/>
      </c>
      <c r="BL32" s="61" t="str">
        <f t="shared" si="54"/>
        <v/>
      </c>
      <c r="BM32" s="61" t="str">
        <f t="shared" si="54"/>
        <v/>
      </c>
      <c r="BN32" s="61" t="str">
        <f t="shared" si="54"/>
        <v/>
      </c>
      <c r="BO32" s="61" t="str">
        <f t="shared" ref="BO32:BY32" si="55">IF(BO209="", "", (IF(BO$4&lt;$A32, BO209, (BO209-BO$3)/(1+BO$3%))-$A$2*$BZ209)/(1+$A$2*$BZ209%))</f>
        <v/>
      </c>
      <c r="BP32" s="61" t="str">
        <f t="shared" si="55"/>
        <v/>
      </c>
      <c r="BQ32" s="61" t="str">
        <f t="shared" si="55"/>
        <v/>
      </c>
      <c r="BR32" s="61" t="str">
        <f t="shared" si="55"/>
        <v/>
      </c>
      <c r="BS32" s="61" t="str">
        <f t="shared" si="55"/>
        <v/>
      </c>
      <c r="BT32" s="61" t="str">
        <f t="shared" si="55"/>
        <v/>
      </c>
      <c r="BU32" s="61" t="str">
        <f t="shared" si="55"/>
        <v/>
      </c>
      <c r="BV32" s="61">
        <f t="shared" si="55"/>
        <v>4.9411764705882266</v>
      </c>
      <c r="BW32" s="61">
        <f t="shared" si="55"/>
        <v>-1.9293837339548814</v>
      </c>
      <c r="BX32" s="61">
        <f t="shared" si="55"/>
        <v>3.09</v>
      </c>
      <c r="BY32" s="282">
        <f t="shared" si="55"/>
        <v>0</v>
      </c>
      <c r="BZ32" s="296">
        <f t="shared" si="9"/>
        <v>1.4492039697961978</v>
      </c>
      <c r="CB32" s="452" t="str">
        <v>VUSXX</v>
      </c>
      <c r="CC32" s="453" t="s">
        <v>111</v>
      </c>
    </row>
    <row r="33" spans="1:81">
      <c r="A33" s="32">
        <f t="shared" si="5"/>
        <v>1896</v>
      </c>
      <c r="B33" s="61">
        <f t="shared" si="6"/>
        <v>2.8798886652550331</v>
      </c>
      <c r="C33" s="61" t="str">
        <f t="shared" ref="C33:BN33" si="56">IF(C210="", "", (IF(C$4&lt;$A33, C210, (C210-C$3)/(1+C$3%))-$A$2*$BZ210)/(1+$A$2*$BZ210%))</f>
        <v/>
      </c>
      <c r="D33" s="61">
        <f t="shared" si="56"/>
        <v>2.8798886652550331</v>
      </c>
      <c r="E33" s="61" t="str">
        <f t="shared" si="56"/>
        <v/>
      </c>
      <c r="F33" s="61" t="str">
        <f t="shared" si="56"/>
        <v/>
      </c>
      <c r="G33" s="61" t="str">
        <f t="shared" si="56"/>
        <v/>
      </c>
      <c r="H33" s="61" t="str">
        <f t="shared" si="56"/>
        <v/>
      </c>
      <c r="I33" s="61" t="str">
        <f t="shared" si="56"/>
        <v/>
      </c>
      <c r="J33" s="61" t="str">
        <f t="shared" si="56"/>
        <v/>
      </c>
      <c r="K33" s="61" t="str">
        <f t="shared" si="56"/>
        <v/>
      </c>
      <c r="L33" s="61" t="str">
        <f t="shared" si="56"/>
        <v/>
      </c>
      <c r="M33" s="61" t="str">
        <f t="shared" si="56"/>
        <v/>
      </c>
      <c r="N33" s="61" t="str">
        <f t="shared" si="56"/>
        <v/>
      </c>
      <c r="O33" s="61" t="str">
        <f t="shared" si="56"/>
        <v/>
      </c>
      <c r="P33" s="61" t="str">
        <f t="shared" si="56"/>
        <v/>
      </c>
      <c r="Q33" s="61" t="str">
        <f t="shared" si="56"/>
        <v/>
      </c>
      <c r="R33" s="61" t="str">
        <f t="shared" si="56"/>
        <v/>
      </c>
      <c r="S33" s="61" t="str">
        <f t="shared" si="56"/>
        <v/>
      </c>
      <c r="T33" s="61" t="str">
        <f t="shared" si="56"/>
        <v/>
      </c>
      <c r="U33" s="61">
        <f t="shared" si="56"/>
        <v>6.2667736276876074</v>
      </c>
      <c r="V33" s="61">
        <f t="shared" si="56"/>
        <v>8.0550180116677002</v>
      </c>
      <c r="W33" s="61">
        <f t="shared" si="56"/>
        <v>8.4766459388200399</v>
      </c>
      <c r="X33" s="61">
        <f t="shared" si="56"/>
        <v>8.0861095343376519</v>
      </c>
      <c r="Y33" s="61">
        <f t="shared" si="56"/>
        <v>8.5199672830448065</v>
      </c>
      <c r="Z33" s="61">
        <f t="shared" si="56"/>
        <v>5.6649015885702871</v>
      </c>
      <c r="AA33" s="61" t="str">
        <f t="shared" si="56"/>
        <v/>
      </c>
      <c r="AB33" s="61" t="str">
        <f t="shared" si="56"/>
        <v/>
      </c>
      <c r="AC33" s="61" t="str">
        <f t="shared" si="56"/>
        <v/>
      </c>
      <c r="AD33" s="61" t="str">
        <f t="shared" si="56"/>
        <v/>
      </c>
      <c r="AE33" s="61" t="str">
        <f t="shared" si="56"/>
        <v/>
      </c>
      <c r="AF33" s="61" t="str">
        <f t="shared" si="56"/>
        <v/>
      </c>
      <c r="AG33" s="61" t="str">
        <f t="shared" si="56"/>
        <v/>
      </c>
      <c r="AH33" s="61" t="str">
        <f t="shared" si="56"/>
        <v/>
      </c>
      <c r="AI33" s="61" t="str">
        <f t="shared" si="56"/>
        <v/>
      </c>
      <c r="AJ33" s="61" t="str">
        <f t="shared" si="56"/>
        <v/>
      </c>
      <c r="AK33" s="61" t="str">
        <f t="shared" si="56"/>
        <v/>
      </c>
      <c r="AL33" s="61" t="str">
        <f t="shared" si="56"/>
        <v/>
      </c>
      <c r="AM33" s="61" t="str">
        <f t="shared" si="56"/>
        <v/>
      </c>
      <c r="AN33" s="61" t="str">
        <f t="shared" si="56"/>
        <v/>
      </c>
      <c r="AO33" s="61" t="str">
        <f t="shared" si="56"/>
        <v/>
      </c>
      <c r="AP33" s="61" t="str">
        <f t="shared" si="56"/>
        <v/>
      </c>
      <c r="AQ33" s="61" t="str">
        <f t="shared" si="56"/>
        <v/>
      </c>
      <c r="AR33" s="61" t="str">
        <f t="shared" si="56"/>
        <v/>
      </c>
      <c r="AS33" s="61" t="str">
        <f t="shared" si="56"/>
        <v/>
      </c>
      <c r="AT33" s="61" t="str">
        <f t="shared" si="56"/>
        <v/>
      </c>
      <c r="AU33" s="61" t="str">
        <f t="shared" si="56"/>
        <v/>
      </c>
      <c r="AV33" s="61" t="str">
        <f t="shared" si="56"/>
        <v/>
      </c>
      <c r="AW33" s="61" t="str">
        <f t="shared" si="56"/>
        <v/>
      </c>
      <c r="AX33" s="61" t="str">
        <f t="shared" si="56"/>
        <v/>
      </c>
      <c r="AY33" s="61" t="str">
        <f t="shared" si="56"/>
        <v/>
      </c>
      <c r="AZ33" s="61" t="str">
        <f t="shared" si="56"/>
        <v/>
      </c>
      <c r="BA33" s="61" t="str">
        <f t="shared" si="56"/>
        <v/>
      </c>
      <c r="BB33" s="61" t="str">
        <f t="shared" si="56"/>
        <v/>
      </c>
      <c r="BC33" s="61" t="str">
        <f t="shared" si="56"/>
        <v/>
      </c>
      <c r="BD33" s="61" t="str">
        <f t="shared" si="56"/>
        <v/>
      </c>
      <c r="BE33" s="61" t="str">
        <f t="shared" si="56"/>
        <v/>
      </c>
      <c r="BF33" s="61" t="str">
        <f t="shared" si="56"/>
        <v/>
      </c>
      <c r="BG33" s="61" t="str">
        <f t="shared" si="56"/>
        <v/>
      </c>
      <c r="BH33" s="61" t="str">
        <f t="shared" si="56"/>
        <v/>
      </c>
      <c r="BI33" s="61" t="str">
        <f t="shared" si="56"/>
        <v/>
      </c>
      <c r="BJ33" s="61" t="str">
        <f t="shared" si="56"/>
        <v/>
      </c>
      <c r="BK33" s="61" t="str">
        <f t="shared" si="56"/>
        <v/>
      </c>
      <c r="BL33" s="61" t="str">
        <f t="shared" si="56"/>
        <v/>
      </c>
      <c r="BM33" s="61" t="str">
        <f t="shared" si="56"/>
        <v/>
      </c>
      <c r="BN33" s="61" t="str">
        <f t="shared" si="56"/>
        <v/>
      </c>
      <c r="BO33" s="61" t="str">
        <f t="shared" ref="BO33:BY33" si="57">IF(BO210="", "", (IF(BO$4&lt;$A33, BO210, (BO210-BO$3)/(1+BO$3%))-$A$2*$BZ210)/(1+$A$2*$BZ210%))</f>
        <v/>
      </c>
      <c r="BP33" s="61" t="str">
        <f t="shared" si="57"/>
        <v/>
      </c>
      <c r="BQ33" s="61" t="str">
        <f t="shared" si="57"/>
        <v/>
      </c>
      <c r="BR33" s="61" t="str">
        <f t="shared" si="57"/>
        <v/>
      </c>
      <c r="BS33" s="61" t="str">
        <f t="shared" si="57"/>
        <v/>
      </c>
      <c r="BT33" s="61" t="str">
        <f t="shared" si="57"/>
        <v/>
      </c>
      <c r="BU33" s="61" t="str">
        <f t="shared" si="57"/>
        <v/>
      </c>
      <c r="BV33" s="61">
        <f t="shared" si="57"/>
        <v>3.0444964871194413</v>
      </c>
      <c r="BW33" s="61">
        <f t="shared" si="57"/>
        <v>8.2711280476910343</v>
      </c>
      <c r="BX33" s="61">
        <f t="shared" si="57"/>
        <v>5.76</v>
      </c>
      <c r="BY33" s="282">
        <f t="shared" si="57"/>
        <v>0</v>
      </c>
      <c r="BZ33" s="296">
        <f t="shared" si="9"/>
        <v>-2.8571257405227812</v>
      </c>
      <c r="CB33" s="452" t="str">
        <v>VCIT</v>
      </c>
      <c r="CC33" s="25" t="s">
        <v>723</v>
      </c>
    </row>
    <row r="34" spans="1:81">
      <c r="A34" s="32">
        <f t="shared" si="5"/>
        <v>1897</v>
      </c>
      <c r="B34" s="61">
        <f t="shared" si="6"/>
        <v>19.71367139590873</v>
      </c>
      <c r="C34" s="61" t="str">
        <f t="shared" ref="C34:BN34" si="58">IF(C211="", "", (IF(C$4&lt;$A34, C211, (C211-C$3)/(1+C$3%))-$A$2*$BZ211)/(1+$A$2*$BZ211%))</f>
        <v/>
      </c>
      <c r="D34" s="61">
        <f t="shared" si="58"/>
        <v>19.71367139590873</v>
      </c>
      <c r="E34" s="61" t="str">
        <f t="shared" si="58"/>
        <v/>
      </c>
      <c r="F34" s="61" t="str">
        <f t="shared" si="58"/>
        <v/>
      </c>
      <c r="G34" s="61" t="str">
        <f t="shared" si="58"/>
        <v/>
      </c>
      <c r="H34" s="61" t="str">
        <f t="shared" si="58"/>
        <v/>
      </c>
      <c r="I34" s="61" t="str">
        <f t="shared" si="58"/>
        <v/>
      </c>
      <c r="J34" s="61" t="str">
        <f t="shared" si="58"/>
        <v/>
      </c>
      <c r="K34" s="61" t="str">
        <f t="shared" si="58"/>
        <v/>
      </c>
      <c r="L34" s="61" t="str">
        <f t="shared" si="58"/>
        <v/>
      </c>
      <c r="M34" s="61" t="str">
        <f t="shared" si="58"/>
        <v/>
      </c>
      <c r="N34" s="61" t="str">
        <f t="shared" si="58"/>
        <v/>
      </c>
      <c r="O34" s="61" t="str">
        <f t="shared" si="58"/>
        <v/>
      </c>
      <c r="P34" s="61" t="str">
        <f t="shared" si="58"/>
        <v/>
      </c>
      <c r="Q34" s="61" t="str">
        <f t="shared" si="58"/>
        <v/>
      </c>
      <c r="R34" s="61" t="str">
        <f t="shared" si="58"/>
        <v/>
      </c>
      <c r="S34" s="61" t="str">
        <f t="shared" si="58"/>
        <v/>
      </c>
      <c r="T34" s="61" t="str">
        <f t="shared" si="58"/>
        <v/>
      </c>
      <c r="U34" s="61">
        <f t="shared" si="58"/>
        <v>3.9092939712144701</v>
      </c>
      <c r="V34" s="61">
        <f t="shared" si="58"/>
        <v>3.1394913608148394</v>
      </c>
      <c r="W34" s="61">
        <f t="shared" si="58"/>
        <v>3.0529165342361257</v>
      </c>
      <c r="X34" s="61">
        <f t="shared" si="58"/>
        <v>3.1693148004774407</v>
      </c>
      <c r="Y34" s="61">
        <f t="shared" si="58"/>
        <v>3.0940718523408526</v>
      </c>
      <c r="Z34" s="61">
        <f t="shared" si="58"/>
        <v>3.3469877110600463</v>
      </c>
      <c r="AA34" s="61" t="str">
        <f t="shared" si="58"/>
        <v/>
      </c>
      <c r="AB34" s="61" t="str">
        <f t="shared" si="58"/>
        <v/>
      </c>
      <c r="AC34" s="61" t="str">
        <f t="shared" si="58"/>
        <v/>
      </c>
      <c r="AD34" s="61" t="str">
        <f t="shared" si="58"/>
        <v/>
      </c>
      <c r="AE34" s="61" t="str">
        <f t="shared" si="58"/>
        <v/>
      </c>
      <c r="AF34" s="61" t="str">
        <f t="shared" si="58"/>
        <v/>
      </c>
      <c r="AG34" s="61" t="str">
        <f t="shared" si="58"/>
        <v/>
      </c>
      <c r="AH34" s="61" t="str">
        <f t="shared" si="58"/>
        <v/>
      </c>
      <c r="AI34" s="61" t="str">
        <f t="shared" si="58"/>
        <v/>
      </c>
      <c r="AJ34" s="61" t="str">
        <f t="shared" si="58"/>
        <v/>
      </c>
      <c r="AK34" s="61" t="str">
        <f t="shared" si="58"/>
        <v/>
      </c>
      <c r="AL34" s="61" t="str">
        <f t="shared" si="58"/>
        <v/>
      </c>
      <c r="AM34" s="61" t="str">
        <f t="shared" si="58"/>
        <v/>
      </c>
      <c r="AN34" s="61" t="str">
        <f t="shared" si="58"/>
        <v/>
      </c>
      <c r="AO34" s="61" t="str">
        <f t="shared" si="58"/>
        <v/>
      </c>
      <c r="AP34" s="61" t="str">
        <f t="shared" si="58"/>
        <v/>
      </c>
      <c r="AQ34" s="61" t="str">
        <f t="shared" si="58"/>
        <v/>
      </c>
      <c r="AR34" s="61" t="str">
        <f t="shared" si="58"/>
        <v/>
      </c>
      <c r="AS34" s="61" t="str">
        <f t="shared" si="58"/>
        <v/>
      </c>
      <c r="AT34" s="61" t="str">
        <f t="shared" si="58"/>
        <v/>
      </c>
      <c r="AU34" s="61" t="str">
        <f t="shared" si="58"/>
        <v/>
      </c>
      <c r="AV34" s="61" t="str">
        <f t="shared" si="58"/>
        <v/>
      </c>
      <c r="AW34" s="61" t="str">
        <f t="shared" si="58"/>
        <v/>
      </c>
      <c r="AX34" s="61" t="str">
        <f t="shared" si="58"/>
        <v/>
      </c>
      <c r="AY34" s="61" t="str">
        <f t="shared" si="58"/>
        <v/>
      </c>
      <c r="AZ34" s="61" t="str">
        <f t="shared" si="58"/>
        <v/>
      </c>
      <c r="BA34" s="61" t="str">
        <f t="shared" si="58"/>
        <v/>
      </c>
      <c r="BB34" s="61" t="str">
        <f t="shared" si="58"/>
        <v/>
      </c>
      <c r="BC34" s="61" t="str">
        <f t="shared" si="58"/>
        <v/>
      </c>
      <c r="BD34" s="61" t="str">
        <f t="shared" si="58"/>
        <v/>
      </c>
      <c r="BE34" s="61" t="str">
        <f t="shared" si="58"/>
        <v/>
      </c>
      <c r="BF34" s="61" t="str">
        <f t="shared" si="58"/>
        <v/>
      </c>
      <c r="BG34" s="61" t="str">
        <f t="shared" si="58"/>
        <v/>
      </c>
      <c r="BH34" s="61" t="str">
        <f t="shared" si="58"/>
        <v/>
      </c>
      <c r="BI34" s="61" t="str">
        <f t="shared" si="58"/>
        <v/>
      </c>
      <c r="BJ34" s="61" t="str">
        <f t="shared" si="58"/>
        <v/>
      </c>
      <c r="BK34" s="61" t="str">
        <f t="shared" si="58"/>
        <v/>
      </c>
      <c r="BL34" s="61" t="str">
        <f t="shared" si="58"/>
        <v/>
      </c>
      <c r="BM34" s="61" t="str">
        <f t="shared" si="58"/>
        <v/>
      </c>
      <c r="BN34" s="61" t="str">
        <f t="shared" si="58"/>
        <v/>
      </c>
      <c r="BO34" s="61" t="str">
        <f t="shared" ref="BO34:BY34" si="59">IF(BO211="", "", (IF(BO$4&lt;$A34, BO211, (BO211-BO$3)/(1+BO$3%))-$A$2*$BZ211)/(1+$A$2*$BZ211%))</f>
        <v/>
      </c>
      <c r="BP34" s="61" t="str">
        <f t="shared" si="59"/>
        <v/>
      </c>
      <c r="BQ34" s="61" t="str">
        <f t="shared" si="59"/>
        <v/>
      </c>
      <c r="BR34" s="61" t="str">
        <f t="shared" si="59"/>
        <v/>
      </c>
      <c r="BS34" s="61" t="str">
        <f t="shared" si="59"/>
        <v/>
      </c>
      <c r="BT34" s="61" t="str">
        <f t="shared" si="59"/>
        <v/>
      </c>
      <c r="BU34" s="61" t="str">
        <f t="shared" si="59"/>
        <v/>
      </c>
      <c r="BV34" s="61">
        <f t="shared" si="59"/>
        <v>19.905213270142184</v>
      </c>
      <c r="BW34" s="61">
        <f t="shared" si="59"/>
        <v>3.3457703435364694</v>
      </c>
      <c r="BX34" s="61">
        <f t="shared" si="59"/>
        <v>3.44</v>
      </c>
      <c r="BY34" s="282">
        <f t="shared" si="59"/>
        <v>0</v>
      </c>
      <c r="BZ34" s="296">
        <f t="shared" si="9"/>
        <v>2.9411583323045942</v>
      </c>
      <c r="CB34" s="452" t="str">
        <v>VWELX</v>
      </c>
      <c r="CC34" s="453" t="s">
        <v>179</v>
      </c>
    </row>
    <row r="35" spans="1:81">
      <c r="A35" s="32">
        <f t="shared" si="5"/>
        <v>1898</v>
      </c>
      <c r="B35" s="61">
        <f t="shared" si="6"/>
        <v>28.48295186717645</v>
      </c>
      <c r="C35" s="61" t="str">
        <f t="shared" ref="C35:BN35" si="60">IF(C212="", "", (IF(C$4&lt;$A35, C212, (C212-C$3)/(1+C$3%))-$A$2*$BZ212)/(1+$A$2*$BZ212%))</f>
        <v/>
      </c>
      <c r="D35" s="61">
        <f t="shared" si="60"/>
        <v>28.48295186717645</v>
      </c>
      <c r="E35" s="61" t="str">
        <f t="shared" si="60"/>
        <v/>
      </c>
      <c r="F35" s="61" t="str">
        <f t="shared" si="60"/>
        <v/>
      </c>
      <c r="G35" s="61" t="str">
        <f t="shared" si="60"/>
        <v/>
      </c>
      <c r="H35" s="61" t="str">
        <f t="shared" si="60"/>
        <v/>
      </c>
      <c r="I35" s="61" t="str">
        <f t="shared" si="60"/>
        <v/>
      </c>
      <c r="J35" s="61" t="str">
        <f t="shared" si="60"/>
        <v/>
      </c>
      <c r="K35" s="61" t="str">
        <f t="shared" si="60"/>
        <v/>
      </c>
      <c r="L35" s="61" t="str">
        <f t="shared" si="60"/>
        <v/>
      </c>
      <c r="M35" s="61" t="str">
        <f t="shared" si="60"/>
        <v/>
      </c>
      <c r="N35" s="61" t="str">
        <f t="shared" si="60"/>
        <v/>
      </c>
      <c r="O35" s="61" t="str">
        <f t="shared" si="60"/>
        <v/>
      </c>
      <c r="P35" s="61" t="str">
        <f t="shared" si="60"/>
        <v/>
      </c>
      <c r="Q35" s="61" t="str">
        <f t="shared" si="60"/>
        <v/>
      </c>
      <c r="R35" s="61" t="str">
        <f t="shared" si="60"/>
        <v/>
      </c>
      <c r="S35" s="61" t="str">
        <f t="shared" si="60"/>
        <v/>
      </c>
      <c r="T35" s="61" t="str">
        <f t="shared" si="60"/>
        <v/>
      </c>
      <c r="U35" s="61">
        <f t="shared" si="60"/>
        <v>6.8062095787797325</v>
      </c>
      <c r="V35" s="61">
        <f t="shared" si="60"/>
        <v>4.3230060173745564</v>
      </c>
      <c r="W35" s="61">
        <f t="shared" si="60"/>
        <v>3.6365018362561696</v>
      </c>
      <c r="X35" s="61">
        <f t="shared" si="60"/>
        <v>4.2180055871335176</v>
      </c>
      <c r="Y35" s="61">
        <f t="shared" si="60"/>
        <v>3.6778902155837478</v>
      </c>
      <c r="Z35" s="61">
        <f t="shared" si="60"/>
        <v>3.4568888000799283</v>
      </c>
      <c r="AA35" s="61" t="str">
        <f t="shared" si="60"/>
        <v/>
      </c>
      <c r="AB35" s="61" t="str">
        <f t="shared" si="60"/>
        <v/>
      </c>
      <c r="AC35" s="61" t="str">
        <f t="shared" si="60"/>
        <v/>
      </c>
      <c r="AD35" s="61" t="str">
        <f t="shared" si="60"/>
        <v/>
      </c>
      <c r="AE35" s="61" t="str">
        <f t="shared" si="60"/>
        <v/>
      </c>
      <c r="AF35" s="61" t="str">
        <f t="shared" si="60"/>
        <v/>
      </c>
      <c r="AG35" s="61" t="str">
        <f t="shared" si="60"/>
        <v/>
      </c>
      <c r="AH35" s="61" t="str">
        <f t="shared" si="60"/>
        <v/>
      </c>
      <c r="AI35" s="61" t="str">
        <f t="shared" si="60"/>
        <v/>
      </c>
      <c r="AJ35" s="61" t="str">
        <f t="shared" si="60"/>
        <v/>
      </c>
      <c r="AK35" s="61" t="str">
        <f t="shared" si="60"/>
        <v/>
      </c>
      <c r="AL35" s="61" t="str">
        <f t="shared" si="60"/>
        <v/>
      </c>
      <c r="AM35" s="61" t="str">
        <f t="shared" si="60"/>
        <v/>
      </c>
      <c r="AN35" s="61" t="str">
        <f t="shared" si="60"/>
        <v/>
      </c>
      <c r="AO35" s="61" t="str">
        <f t="shared" si="60"/>
        <v/>
      </c>
      <c r="AP35" s="61" t="str">
        <f t="shared" si="60"/>
        <v/>
      </c>
      <c r="AQ35" s="61" t="str">
        <f t="shared" si="60"/>
        <v/>
      </c>
      <c r="AR35" s="61" t="str">
        <f t="shared" si="60"/>
        <v/>
      </c>
      <c r="AS35" s="61" t="str">
        <f t="shared" si="60"/>
        <v/>
      </c>
      <c r="AT35" s="61" t="str">
        <f t="shared" si="60"/>
        <v/>
      </c>
      <c r="AU35" s="61" t="str">
        <f t="shared" si="60"/>
        <v/>
      </c>
      <c r="AV35" s="61" t="str">
        <f t="shared" si="60"/>
        <v/>
      </c>
      <c r="AW35" s="61" t="str">
        <f t="shared" si="60"/>
        <v/>
      </c>
      <c r="AX35" s="61" t="str">
        <f t="shared" si="60"/>
        <v/>
      </c>
      <c r="AY35" s="61" t="str">
        <f t="shared" si="60"/>
        <v/>
      </c>
      <c r="AZ35" s="61" t="str">
        <f t="shared" si="60"/>
        <v/>
      </c>
      <c r="BA35" s="61" t="str">
        <f t="shared" si="60"/>
        <v/>
      </c>
      <c r="BB35" s="61" t="str">
        <f t="shared" si="60"/>
        <v/>
      </c>
      <c r="BC35" s="61" t="str">
        <f t="shared" si="60"/>
        <v/>
      </c>
      <c r="BD35" s="61" t="str">
        <f t="shared" si="60"/>
        <v/>
      </c>
      <c r="BE35" s="61" t="str">
        <f t="shared" si="60"/>
        <v/>
      </c>
      <c r="BF35" s="61" t="str">
        <f t="shared" si="60"/>
        <v/>
      </c>
      <c r="BG35" s="61" t="str">
        <f t="shared" si="60"/>
        <v/>
      </c>
      <c r="BH35" s="61" t="str">
        <f t="shared" si="60"/>
        <v/>
      </c>
      <c r="BI35" s="61" t="str">
        <f t="shared" si="60"/>
        <v/>
      </c>
      <c r="BJ35" s="61" t="str">
        <f t="shared" si="60"/>
        <v/>
      </c>
      <c r="BK35" s="61" t="str">
        <f t="shared" si="60"/>
        <v/>
      </c>
      <c r="BL35" s="61" t="str">
        <f t="shared" si="60"/>
        <v/>
      </c>
      <c r="BM35" s="61" t="str">
        <f t="shared" si="60"/>
        <v/>
      </c>
      <c r="BN35" s="61" t="str">
        <f t="shared" si="60"/>
        <v/>
      </c>
      <c r="BO35" s="61" t="str">
        <f t="shared" ref="BO35:BY35" si="61">IF(BO212="", "", (IF(BO$4&lt;$A35, BO212, (BO212-BO$3)/(1+BO$3%))-$A$2*$BZ212)/(1+$A$2*$BZ212%))</f>
        <v/>
      </c>
      <c r="BP35" s="61" t="str">
        <f t="shared" si="61"/>
        <v/>
      </c>
      <c r="BQ35" s="61" t="str">
        <f t="shared" si="61"/>
        <v/>
      </c>
      <c r="BR35" s="61" t="str">
        <f t="shared" si="61"/>
        <v/>
      </c>
      <c r="BS35" s="61" t="str">
        <f t="shared" si="61"/>
        <v/>
      </c>
      <c r="BT35" s="61" t="str">
        <f t="shared" si="61"/>
        <v/>
      </c>
      <c r="BU35" s="61" t="str">
        <f t="shared" si="61"/>
        <v/>
      </c>
      <c r="BV35" s="61">
        <f t="shared" si="61"/>
        <v>28.688524590163933</v>
      </c>
      <c r="BW35" s="61">
        <f t="shared" si="61"/>
        <v>4.5316520294093054</v>
      </c>
      <c r="BX35" s="61">
        <f t="shared" si="61"/>
        <v>3.55</v>
      </c>
      <c r="BY35" s="282">
        <f t="shared" si="61"/>
        <v>0</v>
      </c>
      <c r="BZ35" s="296">
        <f t="shared" si="9"/>
        <v>1.4286236793063845</v>
      </c>
      <c r="CB35" s="452" t="str">
        <v>VWINX</v>
      </c>
      <c r="CC35" s="453" t="s">
        <v>180</v>
      </c>
    </row>
    <row r="36" spans="1:81">
      <c r="A36" s="32">
        <f t="shared" si="5"/>
        <v>1899</v>
      </c>
      <c r="B36" s="61">
        <f t="shared" si="6"/>
        <v>3.6171073650580086</v>
      </c>
      <c r="C36" s="61" t="str">
        <f t="shared" ref="C36:BN36" si="62">IF(C213="", "", (IF(C$4&lt;$A36, C213, (C213-C$3)/(1+C$3%))-$A$2*$BZ213)/(1+$A$2*$BZ213%))</f>
        <v/>
      </c>
      <c r="D36" s="61">
        <f t="shared" si="62"/>
        <v>3.6171073650580086</v>
      </c>
      <c r="E36" s="61" t="str">
        <f t="shared" si="62"/>
        <v/>
      </c>
      <c r="F36" s="61" t="str">
        <f t="shared" si="62"/>
        <v/>
      </c>
      <c r="G36" s="61" t="str">
        <f t="shared" si="62"/>
        <v/>
      </c>
      <c r="H36" s="61" t="str">
        <f t="shared" si="62"/>
        <v/>
      </c>
      <c r="I36" s="61" t="str">
        <f t="shared" si="62"/>
        <v/>
      </c>
      <c r="J36" s="61" t="str">
        <f t="shared" si="62"/>
        <v/>
      </c>
      <c r="K36" s="61" t="str">
        <f t="shared" si="62"/>
        <v/>
      </c>
      <c r="L36" s="61" t="str">
        <f t="shared" si="62"/>
        <v/>
      </c>
      <c r="M36" s="61" t="str">
        <f t="shared" si="62"/>
        <v/>
      </c>
      <c r="N36" s="61" t="str">
        <f t="shared" si="62"/>
        <v/>
      </c>
      <c r="O36" s="61" t="str">
        <f t="shared" si="62"/>
        <v/>
      </c>
      <c r="P36" s="61" t="str">
        <f t="shared" si="62"/>
        <v/>
      </c>
      <c r="Q36" s="61" t="str">
        <f t="shared" si="62"/>
        <v/>
      </c>
      <c r="R36" s="61" t="str">
        <f t="shared" si="62"/>
        <v/>
      </c>
      <c r="S36" s="61" t="str">
        <f t="shared" si="62"/>
        <v/>
      </c>
      <c r="T36" s="61" t="str">
        <f t="shared" si="62"/>
        <v/>
      </c>
      <c r="U36" s="61">
        <f t="shared" si="62"/>
        <v>2.1734201392663492</v>
      </c>
      <c r="V36" s="61">
        <f t="shared" si="62"/>
        <v>0.19684473189542309</v>
      </c>
      <c r="W36" s="61">
        <f t="shared" si="62"/>
        <v>0.98592786202638749</v>
      </c>
      <c r="X36" s="61">
        <f t="shared" si="62"/>
        <v>0.46245234038823346</v>
      </c>
      <c r="Y36" s="61">
        <f t="shared" si="62"/>
        <v>1.0262577054217654</v>
      </c>
      <c r="Z36" s="61">
        <f t="shared" si="62"/>
        <v>3.2670596463183137</v>
      </c>
      <c r="AA36" s="61" t="str">
        <f t="shared" si="62"/>
        <v/>
      </c>
      <c r="AB36" s="61" t="str">
        <f t="shared" si="62"/>
        <v/>
      </c>
      <c r="AC36" s="61" t="str">
        <f t="shared" si="62"/>
        <v/>
      </c>
      <c r="AD36" s="61" t="str">
        <f t="shared" si="62"/>
        <v/>
      </c>
      <c r="AE36" s="61" t="str">
        <f t="shared" si="62"/>
        <v/>
      </c>
      <c r="AF36" s="61" t="str">
        <f t="shared" si="62"/>
        <v/>
      </c>
      <c r="AG36" s="61" t="str">
        <f t="shared" si="62"/>
        <v/>
      </c>
      <c r="AH36" s="61" t="str">
        <f t="shared" si="62"/>
        <v/>
      </c>
      <c r="AI36" s="61" t="str">
        <f t="shared" si="62"/>
        <v/>
      </c>
      <c r="AJ36" s="61" t="str">
        <f t="shared" si="62"/>
        <v/>
      </c>
      <c r="AK36" s="61" t="str">
        <f t="shared" si="62"/>
        <v/>
      </c>
      <c r="AL36" s="61" t="str">
        <f t="shared" si="62"/>
        <v/>
      </c>
      <c r="AM36" s="61" t="str">
        <f t="shared" si="62"/>
        <v/>
      </c>
      <c r="AN36" s="61" t="str">
        <f t="shared" si="62"/>
        <v/>
      </c>
      <c r="AO36" s="61" t="str">
        <f t="shared" si="62"/>
        <v/>
      </c>
      <c r="AP36" s="61" t="str">
        <f t="shared" si="62"/>
        <v/>
      </c>
      <c r="AQ36" s="61" t="str">
        <f t="shared" si="62"/>
        <v/>
      </c>
      <c r="AR36" s="61" t="str">
        <f t="shared" si="62"/>
        <v/>
      </c>
      <c r="AS36" s="61" t="str">
        <f t="shared" si="62"/>
        <v/>
      </c>
      <c r="AT36" s="61" t="str">
        <f t="shared" si="62"/>
        <v/>
      </c>
      <c r="AU36" s="61" t="str">
        <f t="shared" si="62"/>
        <v/>
      </c>
      <c r="AV36" s="61" t="str">
        <f t="shared" si="62"/>
        <v/>
      </c>
      <c r="AW36" s="61" t="str">
        <f t="shared" si="62"/>
        <v/>
      </c>
      <c r="AX36" s="61" t="str">
        <f t="shared" si="62"/>
        <v/>
      </c>
      <c r="AY36" s="61" t="str">
        <f t="shared" si="62"/>
        <v/>
      </c>
      <c r="AZ36" s="61" t="str">
        <f t="shared" si="62"/>
        <v/>
      </c>
      <c r="BA36" s="61" t="str">
        <f t="shared" si="62"/>
        <v/>
      </c>
      <c r="BB36" s="61" t="str">
        <f t="shared" si="62"/>
        <v/>
      </c>
      <c r="BC36" s="61" t="str">
        <f t="shared" si="62"/>
        <v/>
      </c>
      <c r="BD36" s="61" t="str">
        <f t="shared" si="62"/>
        <v/>
      </c>
      <c r="BE36" s="61" t="str">
        <f t="shared" si="62"/>
        <v/>
      </c>
      <c r="BF36" s="61" t="str">
        <f t="shared" si="62"/>
        <v/>
      </c>
      <c r="BG36" s="61" t="str">
        <f t="shared" si="62"/>
        <v/>
      </c>
      <c r="BH36" s="61" t="str">
        <f t="shared" si="62"/>
        <v/>
      </c>
      <c r="BI36" s="61" t="str">
        <f t="shared" si="62"/>
        <v/>
      </c>
      <c r="BJ36" s="61" t="str">
        <f t="shared" si="62"/>
        <v/>
      </c>
      <c r="BK36" s="61" t="str">
        <f t="shared" si="62"/>
        <v/>
      </c>
      <c r="BL36" s="61" t="str">
        <f t="shared" si="62"/>
        <v/>
      </c>
      <c r="BM36" s="61" t="str">
        <f t="shared" si="62"/>
        <v/>
      </c>
      <c r="BN36" s="61" t="str">
        <f t="shared" si="62"/>
        <v/>
      </c>
      <c r="BO36" s="61" t="str">
        <f t="shared" ref="BO36:BY36" si="63">IF(BO213="", "", (IF(BO$4&lt;$A36, BO213, (BO213-BO$3)/(1+BO$3%))-$A$2*$BZ213)/(1+$A$2*$BZ213%))</f>
        <v/>
      </c>
      <c r="BP36" s="61" t="str">
        <f t="shared" si="63"/>
        <v/>
      </c>
      <c r="BQ36" s="61" t="str">
        <f t="shared" si="63"/>
        <v/>
      </c>
      <c r="BR36" s="61" t="str">
        <f t="shared" si="63"/>
        <v/>
      </c>
      <c r="BS36" s="61" t="str">
        <f t="shared" si="63"/>
        <v/>
      </c>
      <c r="BT36" s="61" t="str">
        <f t="shared" si="63"/>
        <v/>
      </c>
      <c r="BU36" s="61" t="str">
        <f t="shared" si="63"/>
        <v/>
      </c>
      <c r="BV36" s="61">
        <f t="shared" si="63"/>
        <v>3.7828947368421018</v>
      </c>
      <c r="BW36" s="61">
        <f t="shared" si="63"/>
        <v>0.39723842135921394</v>
      </c>
      <c r="BX36" s="61">
        <f t="shared" si="63"/>
        <v>3.36</v>
      </c>
      <c r="BY36" s="282">
        <f t="shared" si="63"/>
        <v>0</v>
      </c>
      <c r="BZ36" s="296">
        <f t="shared" si="9"/>
        <v>16.901416915574586</v>
      </c>
      <c r="CB36" s="452" t="str">
        <v>VWNDX</v>
      </c>
      <c r="CC36" s="453" t="s">
        <v>117</v>
      </c>
    </row>
    <row r="37" spans="1:81">
      <c r="A37" s="32">
        <f t="shared" si="5"/>
        <v>1900</v>
      </c>
      <c r="B37" s="61">
        <f t="shared" si="6"/>
        <v>20.626669460011531</v>
      </c>
      <c r="C37" s="61" t="str">
        <f t="shared" ref="C37:BN37" si="64">IF(C214="", "", (IF(C$4&lt;$A37, C214, (C214-C$3)/(1+C$3%))-$A$2*$BZ214)/(1+$A$2*$BZ214%))</f>
        <v/>
      </c>
      <c r="D37" s="61">
        <f t="shared" si="64"/>
        <v>20.626669460011531</v>
      </c>
      <c r="E37" s="61" t="str">
        <f t="shared" si="64"/>
        <v/>
      </c>
      <c r="F37" s="61" t="str">
        <f t="shared" si="64"/>
        <v/>
      </c>
      <c r="G37" s="61" t="str">
        <f t="shared" si="64"/>
        <v/>
      </c>
      <c r="H37" s="61" t="str">
        <f t="shared" si="64"/>
        <v/>
      </c>
      <c r="I37" s="61" t="str">
        <f t="shared" si="64"/>
        <v/>
      </c>
      <c r="J37" s="61" t="str">
        <f t="shared" si="64"/>
        <v/>
      </c>
      <c r="K37" s="61" t="str">
        <f t="shared" si="64"/>
        <v/>
      </c>
      <c r="L37" s="61" t="str">
        <f t="shared" si="64"/>
        <v/>
      </c>
      <c r="M37" s="61" t="str">
        <f t="shared" si="64"/>
        <v/>
      </c>
      <c r="N37" s="61" t="str">
        <f t="shared" si="64"/>
        <v/>
      </c>
      <c r="O37" s="61" t="str">
        <f t="shared" si="64"/>
        <v/>
      </c>
      <c r="P37" s="61" t="str">
        <f t="shared" si="64"/>
        <v/>
      </c>
      <c r="Q37" s="61" t="str">
        <f t="shared" si="64"/>
        <v/>
      </c>
      <c r="R37" s="61" t="str">
        <f t="shared" si="64"/>
        <v/>
      </c>
      <c r="S37" s="61" t="str">
        <f t="shared" si="64"/>
        <v/>
      </c>
      <c r="T37" s="61" t="str">
        <f t="shared" si="64"/>
        <v/>
      </c>
      <c r="U37" s="61">
        <f t="shared" si="64"/>
        <v>3.6713026841887477</v>
      </c>
      <c r="V37" s="61">
        <f t="shared" si="64"/>
        <v>3.3652131443141031</v>
      </c>
      <c r="W37" s="61">
        <f t="shared" si="64"/>
        <v>4.3460021169214356</v>
      </c>
      <c r="X37" s="61">
        <f t="shared" si="64"/>
        <v>3.6053557636735367</v>
      </c>
      <c r="Y37" s="61">
        <f t="shared" si="64"/>
        <v>4.3876738430064677</v>
      </c>
      <c r="Z37" s="61">
        <f t="shared" si="64"/>
        <v>4.5459086821860328</v>
      </c>
      <c r="AA37" s="61" t="str">
        <f t="shared" si="64"/>
        <v/>
      </c>
      <c r="AB37" s="61" t="str">
        <f t="shared" si="64"/>
        <v/>
      </c>
      <c r="AC37" s="61" t="str">
        <f t="shared" si="64"/>
        <v/>
      </c>
      <c r="AD37" s="61" t="str">
        <f t="shared" si="64"/>
        <v/>
      </c>
      <c r="AE37" s="61" t="str">
        <f t="shared" si="64"/>
        <v/>
      </c>
      <c r="AF37" s="61" t="str">
        <f t="shared" si="64"/>
        <v/>
      </c>
      <c r="AG37" s="61" t="str">
        <f t="shared" si="64"/>
        <v/>
      </c>
      <c r="AH37" s="61" t="str">
        <f t="shared" si="64"/>
        <v/>
      </c>
      <c r="AI37" s="61" t="str">
        <f t="shared" si="64"/>
        <v/>
      </c>
      <c r="AJ37" s="61" t="str">
        <f t="shared" si="64"/>
        <v/>
      </c>
      <c r="AK37" s="61" t="str">
        <f t="shared" si="64"/>
        <v/>
      </c>
      <c r="AL37" s="61" t="str">
        <f t="shared" si="64"/>
        <v/>
      </c>
      <c r="AM37" s="61" t="str">
        <f t="shared" si="64"/>
        <v/>
      </c>
      <c r="AN37" s="61" t="str">
        <f t="shared" si="64"/>
        <v/>
      </c>
      <c r="AO37" s="61" t="str">
        <f t="shared" si="64"/>
        <v/>
      </c>
      <c r="AP37" s="61" t="str">
        <f t="shared" si="64"/>
        <v/>
      </c>
      <c r="AQ37" s="61" t="str">
        <f t="shared" si="64"/>
        <v/>
      </c>
      <c r="AR37" s="61" t="str">
        <f t="shared" si="64"/>
        <v/>
      </c>
      <c r="AS37" s="61" t="str">
        <f t="shared" si="64"/>
        <v/>
      </c>
      <c r="AT37" s="61" t="str">
        <f t="shared" si="64"/>
        <v/>
      </c>
      <c r="AU37" s="61" t="str">
        <f t="shared" si="64"/>
        <v/>
      </c>
      <c r="AV37" s="61" t="str">
        <f t="shared" si="64"/>
        <v/>
      </c>
      <c r="AW37" s="61" t="str">
        <f t="shared" si="64"/>
        <v/>
      </c>
      <c r="AX37" s="61" t="str">
        <f t="shared" si="64"/>
        <v/>
      </c>
      <c r="AY37" s="61" t="str">
        <f t="shared" si="64"/>
        <v/>
      </c>
      <c r="AZ37" s="61" t="str">
        <f t="shared" si="64"/>
        <v/>
      </c>
      <c r="BA37" s="61" t="str">
        <f t="shared" si="64"/>
        <v/>
      </c>
      <c r="BB37" s="61" t="str">
        <f t="shared" si="64"/>
        <v/>
      </c>
      <c r="BC37" s="61" t="str">
        <f t="shared" si="64"/>
        <v/>
      </c>
      <c r="BD37" s="61" t="str">
        <f t="shared" si="64"/>
        <v/>
      </c>
      <c r="BE37" s="61" t="str">
        <f t="shared" si="64"/>
        <v/>
      </c>
      <c r="BF37" s="61" t="str">
        <f t="shared" si="64"/>
        <v/>
      </c>
      <c r="BG37" s="61" t="str">
        <f t="shared" si="64"/>
        <v/>
      </c>
      <c r="BH37" s="61" t="str">
        <f t="shared" si="64"/>
        <v/>
      </c>
      <c r="BI37" s="61" t="str">
        <f t="shared" si="64"/>
        <v/>
      </c>
      <c r="BJ37" s="61" t="str">
        <f t="shared" si="64"/>
        <v/>
      </c>
      <c r="BK37" s="61" t="str">
        <f t="shared" si="64"/>
        <v/>
      </c>
      <c r="BL37" s="61" t="str">
        <f t="shared" si="64"/>
        <v/>
      </c>
      <c r="BM37" s="61" t="str">
        <f t="shared" si="64"/>
        <v/>
      </c>
      <c r="BN37" s="61" t="str">
        <f t="shared" si="64"/>
        <v/>
      </c>
      <c r="BO37" s="61" t="str">
        <f t="shared" ref="BO37:BY37" si="65">IF(BO214="", "", (IF(BO$4&lt;$A37, BO214, (BO214-BO$3)/(1+BO$3%))-$A$2*$BZ214)/(1+$A$2*$BZ214%))</f>
        <v/>
      </c>
      <c r="BP37" s="61" t="str">
        <f t="shared" si="65"/>
        <v/>
      </c>
      <c r="BQ37" s="61" t="str">
        <f t="shared" si="65"/>
        <v/>
      </c>
      <c r="BR37" s="61" t="str">
        <f t="shared" si="65"/>
        <v/>
      </c>
      <c r="BS37" s="61" t="str">
        <f t="shared" si="65"/>
        <v/>
      </c>
      <c r="BT37" s="61" t="str">
        <f t="shared" si="65"/>
        <v/>
      </c>
      <c r="BU37" s="61" t="str">
        <f t="shared" si="65"/>
        <v/>
      </c>
      <c r="BV37" s="61">
        <f t="shared" si="65"/>
        <v>20.819672131147549</v>
      </c>
      <c r="BW37" s="61">
        <f t="shared" si="65"/>
        <v>3.5719435706027314</v>
      </c>
      <c r="BX37" s="61">
        <f t="shared" si="65"/>
        <v>4.6399999999999997</v>
      </c>
      <c r="BY37" s="282">
        <f t="shared" si="65"/>
        <v>0</v>
      </c>
      <c r="BZ37" s="296">
        <f t="shared" si="9"/>
        <v>-2.4097252721321683</v>
      </c>
      <c r="CB37" s="452" t="str">
        <v>GSG</v>
      </c>
      <c r="CC37" s="453" t="s">
        <v>107</v>
      </c>
    </row>
    <row r="38" spans="1:81">
      <c r="A38" s="32">
        <f t="shared" si="5"/>
        <v>1901</v>
      </c>
      <c r="B38" s="61">
        <f t="shared" si="6"/>
        <v>19.186952926237389</v>
      </c>
      <c r="C38" s="61" t="str">
        <f t="shared" ref="C38:BN38" si="66">IF(C215="", "", (IF(C$4&lt;$A38, C215, (C215-C$3)/(1+C$3%))-$A$2*$BZ215)/(1+$A$2*$BZ215%))</f>
        <v/>
      </c>
      <c r="D38" s="61">
        <f t="shared" si="66"/>
        <v>19.186952926237389</v>
      </c>
      <c r="E38" s="61" t="str">
        <f t="shared" si="66"/>
        <v/>
      </c>
      <c r="F38" s="61" t="str">
        <f t="shared" si="66"/>
        <v/>
      </c>
      <c r="G38" s="61" t="str">
        <f t="shared" si="66"/>
        <v/>
      </c>
      <c r="H38" s="61" t="str">
        <f t="shared" si="66"/>
        <v/>
      </c>
      <c r="I38" s="61" t="str">
        <f t="shared" si="66"/>
        <v/>
      </c>
      <c r="J38" s="61" t="str">
        <f t="shared" si="66"/>
        <v/>
      </c>
      <c r="K38" s="61" t="str">
        <f t="shared" si="66"/>
        <v/>
      </c>
      <c r="L38" s="61" t="str">
        <f t="shared" si="66"/>
        <v/>
      </c>
      <c r="M38" s="61" t="str">
        <f t="shared" si="66"/>
        <v/>
      </c>
      <c r="N38" s="61" t="str">
        <f t="shared" si="66"/>
        <v/>
      </c>
      <c r="O38" s="61" t="str">
        <f t="shared" si="66"/>
        <v/>
      </c>
      <c r="P38" s="61" t="str">
        <f t="shared" si="66"/>
        <v/>
      </c>
      <c r="Q38" s="61" t="str">
        <f t="shared" si="66"/>
        <v/>
      </c>
      <c r="R38" s="61" t="str">
        <f t="shared" si="66"/>
        <v/>
      </c>
      <c r="S38" s="61" t="str">
        <f t="shared" si="66"/>
        <v/>
      </c>
      <c r="T38" s="61" t="str">
        <f t="shared" si="66"/>
        <v/>
      </c>
      <c r="U38" s="61">
        <f t="shared" si="66"/>
        <v>1.7417967003398238</v>
      </c>
      <c r="V38" s="61">
        <f t="shared" si="66"/>
        <v>1.4754287644145865</v>
      </c>
      <c r="W38" s="61">
        <f t="shared" si="66"/>
        <v>2.873508952263145</v>
      </c>
      <c r="X38" s="61">
        <f t="shared" si="66"/>
        <v>1.8385538647398318</v>
      </c>
      <c r="Y38" s="61">
        <f t="shared" si="66"/>
        <v>2.9145926219725151</v>
      </c>
      <c r="Z38" s="61">
        <f t="shared" si="66"/>
        <v>4.20621440703367</v>
      </c>
      <c r="AA38" s="61" t="str">
        <f t="shared" si="66"/>
        <v/>
      </c>
      <c r="AB38" s="61" t="str">
        <f t="shared" si="66"/>
        <v/>
      </c>
      <c r="AC38" s="61" t="str">
        <f t="shared" si="66"/>
        <v/>
      </c>
      <c r="AD38" s="61" t="str">
        <f t="shared" si="66"/>
        <v/>
      </c>
      <c r="AE38" s="61" t="str">
        <f t="shared" si="66"/>
        <v/>
      </c>
      <c r="AF38" s="61" t="str">
        <f t="shared" si="66"/>
        <v/>
      </c>
      <c r="AG38" s="61" t="str">
        <f t="shared" si="66"/>
        <v/>
      </c>
      <c r="AH38" s="61" t="str">
        <f t="shared" si="66"/>
        <v/>
      </c>
      <c r="AI38" s="61" t="str">
        <f t="shared" si="66"/>
        <v/>
      </c>
      <c r="AJ38" s="61" t="str">
        <f t="shared" si="66"/>
        <v/>
      </c>
      <c r="AK38" s="61" t="str">
        <f t="shared" si="66"/>
        <v/>
      </c>
      <c r="AL38" s="61" t="str">
        <f t="shared" si="66"/>
        <v/>
      </c>
      <c r="AM38" s="61" t="str">
        <f t="shared" si="66"/>
        <v/>
      </c>
      <c r="AN38" s="61" t="str">
        <f t="shared" si="66"/>
        <v/>
      </c>
      <c r="AO38" s="61" t="str">
        <f t="shared" si="66"/>
        <v/>
      </c>
      <c r="AP38" s="61" t="str">
        <f t="shared" si="66"/>
        <v/>
      </c>
      <c r="AQ38" s="61" t="str">
        <f t="shared" si="66"/>
        <v/>
      </c>
      <c r="AR38" s="61" t="str">
        <f t="shared" si="66"/>
        <v/>
      </c>
      <c r="AS38" s="61" t="str">
        <f t="shared" si="66"/>
        <v/>
      </c>
      <c r="AT38" s="61" t="str">
        <f t="shared" si="66"/>
        <v/>
      </c>
      <c r="AU38" s="61" t="str">
        <f t="shared" si="66"/>
        <v/>
      </c>
      <c r="AV38" s="61" t="str">
        <f t="shared" si="66"/>
        <v/>
      </c>
      <c r="AW38" s="61" t="str">
        <f t="shared" si="66"/>
        <v/>
      </c>
      <c r="AX38" s="61" t="str">
        <f t="shared" si="66"/>
        <v/>
      </c>
      <c r="AY38" s="61" t="str">
        <f t="shared" si="66"/>
        <v/>
      </c>
      <c r="AZ38" s="61" t="str">
        <f t="shared" si="66"/>
        <v/>
      </c>
      <c r="BA38" s="61" t="str">
        <f t="shared" si="66"/>
        <v/>
      </c>
      <c r="BB38" s="61" t="str">
        <f t="shared" si="66"/>
        <v/>
      </c>
      <c r="BC38" s="61" t="str">
        <f t="shared" si="66"/>
        <v/>
      </c>
      <c r="BD38" s="61" t="str">
        <f t="shared" si="66"/>
        <v/>
      </c>
      <c r="BE38" s="61" t="str">
        <f t="shared" si="66"/>
        <v/>
      </c>
      <c r="BF38" s="61" t="str">
        <f t="shared" si="66"/>
        <v/>
      </c>
      <c r="BG38" s="61" t="str">
        <f t="shared" si="66"/>
        <v/>
      </c>
      <c r="BH38" s="61" t="str">
        <f t="shared" si="66"/>
        <v/>
      </c>
      <c r="BI38" s="61" t="str">
        <f t="shared" si="66"/>
        <v/>
      </c>
      <c r="BJ38" s="61" t="str">
        <f t="shared" si="66"/>
        <v/>
      </c>
      <c r="BK38" s="61" t="str">
        <f t="shared" si="66"/>
        <v/>
      </c>
      <c r="BL38" s="61" t="str">
        <f t="shared" si="66"/>
        <v/>
      </c>
      <c r="BM38" s="61" t="str">
        <f t="shared" si="66"/>
        <v/>
      </c>
      <c r="BN38" s="61" t="str">
        <f t="shared" si="66"/>
        <v/>
      </c>
      <c r="BO38" s="61" t="str">
        <f t="shared" ref="BO38:BY38" si="67">IF(BO215="", "", (IF(BO$4&lt;$A38, BO215, (BO215-BO$3)/(1+BO$3%))-$A$2*$BZ215)/(1+$A$2*$BZ215%))</f>
        <v/>
      </c>
      <c r="BP38" s="61" t="str">
        <f t="shared" si="67"/>
        <v/>
      </c>
      <c r="BQ38" s="61" t="str">
        <f t="shared" si="67"/>
        <v/>
      </c>
      <c r="BR38" s="61" t="str">
        <f t="shared" si="67"/>
        <v/>
      </c>
      <c r="BS38" s="61" t="str">
        <f t="shared" si="67"/>
        <v/>
      </c>
      <c r="BT38" s="61" t="str">
        <f t="shared" si="67"/>
        <v/>
      </c>
      <c r="BU38" s="61" t="str">
        <f t="shared" si="67"/>
        <v/>
      </c>
      <c r="BV38" s="61">
        <f t="shared" si="67"/>
        <v>19.377652050919369</v>
      </c>
      <c r="BW38" s="61">
        <f t="shared" si="67"/>
        <v>1.6783796219434155</v>
      </c>
      <c r="BX38" s="61">
        <f t="shared" si="67"/>
        <v>4.3</v>
      </c>
      <c r="BY38" s="282">
        <f t="shared" si="67"/>
        <v>0</v>
      </c>
      <c r="BZ38" s="296">
        <f t="shared" si="9"/>
        <v>2.4692268557002572</v>
      </c>
      <c r="CB38" s="452" t="str">
        <v>IAU</v>
      </c>
      <c r="CC38" s="453" t="s">
        <v>193</v>
      </c>
    </row>
    <row r="39" spans="1:81">
      <c r="A39" s="32">
        <f t="shared" si="5"/>
        <v>1902</v>
      </c>
      <c r="B39" s="61">
        <f t="shared" si="6"/>
        <v>8.0783062371142318</v>
      </c>
      <c r="C39" s="61" t="str">
        <f t="shared" ref="C39:BN39" si="68">IF(C216="", "", (IF(C$4&lt;$A39, C216, (C216-C$3)/(1+C$3%))-$A$2*$BZ216)/(1+$A$2*$BZ216%))</f>
        <v/>
      </c>
      <c r="D39" s="61">
        <f t="shared" si="68"/>
        <v>8.0783062371142318</v>
      </c>
      <c r="E39" s="61" t="str">
        <f t="shared" si="68"/>
        <v/>
      </c>
      <c r="F39" s="61" t="str">
        <f t="shared" si="68"/>
        <v/>
      </c>
      <c r="G39" s="61" t="str">
        <f t="shared" si="68"/>
        <v/>
      </c>
      <c r="H39" s="61" t="str">
        <f t="shared" si="68"/>
        <v/>
      </c>
      <c r="I39" s="61" t="str">
        <f t="shared" si="68"/>
        <v/>
      </c>
      <c r="J39" s="61" t="str">
        <f t="shared" si="68"/>
        <v/>
      </c>
      <c r="K39" s="61" t="str">
        <f t="shared" si="68"/>
        <v/>
      </c>
      <c r="L39" s="61" t="str">
        <f t="shared" si="68"/>
        <v/>
      </c>
      <c r="M39" s="61" t="str">
        <f t="shared" si="68"/>
        <v/>
      </c>
      <c r="N39" s="61" t="str">
        <f t="shared" si="68"/>
        <v/>
      </c>
      <c r="O39" s="61" t="str">
        <f t="shared" si="68"/>
        <v/>
      </c>
      <c r="P39" s="61" t="str">
        <f t="shared" si="68"/>
        <v/>
      </c>
      <c r="Q39" s="61" t="str">
        <f t="shared" si="68"/>
        <v/>
      </c>
      <c r="R39" s="61" t="str">
        <f t="shared" si="68"/>
        <v/>
      </c>
      <c r="S39" s="61" t="str">
        <f t="shared" si="68"/>
        <v/>
      </c>
      <c r="T39" s="61" t="str">
        <f t="shared" si="68"/>
        <v/>
      </c>
      <c r="U39" s="61">
        <f t="shared" si="68"/>
        <v>1.2573223049867088</v>
      </c>
      <c r="V39" s="61">
        <f t="shared" si="68"/>
        <v>0.63816154353033783</v>
      </c>
      <c r="W39" s="61">
        <f t="shared" si="68"/>
        <v>2.5755341327946173</v>
      </c>
      <c r="X39" s="61">
        <f t="shared" si="68"/>
        <v>1.1472763004151909</v>
      </c>
      <c r="Y39" s="61">
        <f t="shared" si="68"/>
        <v>2.6164988029754457</v>
      </c>
      <c r="Z39" s="61">
        <f t="shared" si="68"/>
        <v>4.6258367469277655</v>
      </c>
      <c r="AA39" s="61" t="str">
        <f t="shared" si="68"/>
        <v/>
      </c>
      <c r="AB39" s="61" t="str">
        <f t="shared" si="68"/>
        <v/>
      </c>
      <c r="AC39" s="61" t="str">
        <f t="shared" si="68"/>
        <v/>
      </c>
      <c r="AD39" s="61" t="str">
        <f t="shared" si="68"/>
        <v/>
      </c>
      <c r="AE39" s="61" t="str">
        <f t="shared" si="68"/>
        <v/>
      </c>
      <c r="AF39" s="61" t="str">
        <f t="shared" si="68"/>
        <v/>
      </c>
      <c r="AG39" s="61" t="str">
        <f t="shared" si="68"/>
        <v/>
      </c>
      <c r="AH39" s="61" t="str">
        <f t="shared" si="68"/>
        <v/>
      </c>
      <c r="AI39" s="61" t="str">
        <f t="shared" si="68"/>
        <v/>
      </c>
      <c r="AJ39" s="61" t="str">
        <f t="shared" si="68"/>
        <v/>
      </c>
      <c r="AK39" s="61" t="str">
        <f t="shared" si="68"/>
        <v/>
      </c>
      <c r="AL39" s="61" t="str">
        <f t="shared" si="68"/>
        <v/>
      </c>
      <c r="AM39" s="61" t="str">
        <f t="shared" si="68"/>
        <v/>
      </c>
      <c r="AN39" s="61" t="str">
        <f t="shared" si="68"/>
        <v/>
      </c>
      <c r="AO39" s="61" t="str">
        <f t="shared" si="68"/>
        <v/>
      </c>
      <c r="AP39" s="61" t="str">
        <f t="shared" si="68"/>
        <v/>
      </c>
      <c r="AQ39" s="61" t="str">
        <f t="shared" si="68"/>
        <v/>
      </c>
      <c r="AR39" s="61" t="str">
        <f t="shared" si="68"/>
        <v/>
      </c>
      <c r="AS39" s="61" t="str">
        <f t="shared" si="68"/>
        <v/>
      </c>
      <c r="AT39" s="61" t="str">
        <f t="shared" si="68"/>
        <v/>
      </c>
      <c r="AU39" s="61" t="str">
        <f t="shared" si="68"/>
        <v/>
      </c>
      <c r="AV39" s="61" t="str">
        <f t="shared" si="68"/>
        <v/>
      </c>
      <c r="AW39" s="61" t="str">
        <f t="shared" si="68"/>
        <v/>
      </c>
      <c r="AX39" s="61" t="str">
        <f t="shared" si="68"/>
        <v/>
      </c>
      <c r="AY39" s="61" t="str">
        <f t="shared" si="68"/>
        <v/>
      </c>
      <c r="AZ39" s="61" t="str">
        <f t="shared" si="68"/>
        <v/>
      </c>
      <c r="BA39" s="61" t="str">
        <f t="shared" si="68"/>
        <v/>
      </c>
      <c r="BB39" s="61" t="str">
        <f t="shared" si="68"/>
        <v/>
      </c>
      <c r="BC39" s="61" t="str">
        <f t="shared" si="68"/>
        <v/>
      </c>
      <c r="BD39" s="61" t="str">
        <f t="shared" si="68"/>
        <v/>
      </c>
      <c r="BE39" s="61" t="str">
        <f t="shared" si="68"/>
        <v/>
      </c>
      <c r="BF39" s="61" t="str">
        <f t="shared" si="68"/>
        <v/>
      </c>
      <c r="BG39" s="61" t="str">
        <f t="shared" si="68"/>
        <v/>
      </c>
      <c r="BH39" s="61" t="str">
        <f t="shared" si="68"/>
        <v/>
      </c>
      <c r="BI39" s="61" t="str">
        <f t="shared" si="68"/>
        <v/>
      </c>
      <c r="BJ39" s="61" t="str">
        <f t="shared" si="68"/>
        <v/>
      </c>
      <c r="BK39" s="61" t="str">
        <f t="shared" si="68"/>
        <v/>
      </c>
      <c r="BL39" s="61" t="str">
        <f t="shared" si="68"/>
        <v/>
      </c>
      <c r="BM39" s="61" t="str">
        <f t="shared" si="68"/>
        <v/>
      </c>
      <c r="BN39" s="61" t="str">
        <f t="shared" si="68"/>
        <v/>
      </c>
      <c r="BO39" s="61" t="str">
        <f t="shared" ref="BO39:BY39" si="69">IF(BO216="", "", (IF(BO$4&lt;$A39, BO216, (BO216-BO$3)/(1+BO$3%))-$A$2*$BZ216)/(1+$A$2*$BZ216%))</f>
        <v/>
      </c>
      <c r="BP39" s="61" t="str">
        <f t="shared" si="69"/>
        <v/>
      </c>
      <c r="BQ39" s="61" t="str">
        <f t="shared" si="69"/>
        <v/>
      </c>
      <c r="BR39" s="61" t="str">
        <f t="shared" si="69"/>
        <v/>
      </c>
      <c r="BS39" s="61" t="str">
        <f t="shared" si="69"/>
        <v/>
      </c>
      <c r="BT39" s="61" t="str">
        <f t="shared" si="69"/>
        <v/>
      </c>
      <c r="BU39" s="61" t="str">
        <f t="shared" si="69"/>
        <v/>
      </c>
      <c r="BV39" s="61">
        <f t="shared" si="69"/>
        <v>8.2512315270936156</v>
      </c>
      <c r="BW39" s="61">
        <f t="shared" si="69"/>
        <v>0.8394378666173985</v>
      </c>
      <c r="BX39" s="61">
        <f t="shared" si="69"/>
        <v>4.72</v>
      </c>
      <c r="BY39" s="282">
        <f t="shared" si="69"/>
        <v>0</v>
      </c>
      <c r="BZ39" s="296">
        <f t="shared" si="9"/>
        <v>9.6385921140000441</v>
      </c>
      <c r="CB39" s="452" t="str">
        <v>VGENX</v>
      </c>
      <c r="CC39" s="453" t="s">
        <v>119</v>
      </c>
    </row>
    <row r="40" spans="1:81">
      <c r="A40" s="32">
        <f t="shared" si="5"/>
        <v>1903</v>
      </c>
      <c r="B40" s="61">
        <f t="shared" si="6"/>
        <v>-17.035815980483253</v>
      </c>
      <c r="C40" s="61" t="str">
        <f t="shared" ref="C40:BN40" si="70">IF(C217="", "", (IF(C$4&lt;$A40, C217, (C217-C$3)/(1+C$3%))-$A$2*$BZ217)/(1+$A$2*$BZ217%))</f>
        <v/>
      </c>
      <c r="D40" s="61">
        <f t="shared" si="70"/>
        <v>-17.035815980483253</v>
      </c>
      <c r="E40" s="61" t="str">
        <f t="shared" si="70"/>
        <v/>
      </c>
      <c r="F40" s="61" t="str">
        <f t="shared" si="70"/>
        <v/>
      </c>
      <c r="G40" s="61" t="str">
        <f t="shared" si="70"/>
        <v/>
      </c>
      <c r="H40" s="61" t="str">
        <f t="shared" si="70"/>
        <v/>
      </c>
      <c r="I40" s="61" t="str">
        <f t="shared" si="70"/>
        <v/>
      </c>
      <c r="J40" s="61" t="str">
        <f t="shared" si="70"/>
        <v/>
      </c>
      <c r="K40" s="61" t="str">
        <f t="shared" si="70"/>
        <v/>
      </c>
      <c r="L40" s="61" t="str">
        <f t="shared" si="70"/>
        <v/>
      </c>
      <c r="M40" s="61" t="str">
        <f t="shared" si="70"/>
        <v/>
      </c>
      <c r="N40" s="61" t="str">
        <f t="shared" si="70"/>
        <v/>
      </c>
      <c r="O40" s="61" t="str">
        <f t="shared" si="70"/>
        <v/>
      </c>
      <c r="P40" s="61" t="str">
        <f t="shared" si="70"/>
        <v/>
      </c>
      <c r="Q40" s="61" t="str">
        <f t="shared" si="70"/>
        <v/>
      </c>
      <c r="R40" s="61" t="str">
        <f t="shared" si="70"/>
        <v/>
      </c>
      <c r="S40" s="61" t="str">
        <f t="shared" si="70"/>
        <v/>
      </c>
      <c r="T40" s="61" t="str">
        <f t="shared" si="70"/>
        <v/>
      </c>
      <c r="U40" s="61">
        <f t="shared" si="70"/>
        <v>1.6676835330180844</v>
      </c>
      <c r="V40" s="61">
        <f t="shared" si="70"/>
        <v>4.4154115281662305</v>
      </c>
      <c r="W40" s="61">
        <f t="shared" si="70"/>
        <v>6.1775798894132041</v>
      </c>
      <c r="X40" s="61">
        <f t="shared" si="70"/>
        <v>4.7838078732115736</v>
      </c>
      <c r="Y40" s="61">
        <f t="shared" si="70"/>
        <v>6.2199830762699984</v>
      </c>
      <c r="Z40" s="61">
        <f t="shared" si="70"/>
        <v>5.4051353781596569</v>
      </c>
      <c r="AA40" s="61" t="str">
        <f t="shared" si="70"/>
        <v/>
      </c>
      <c r="AB40" s="61" t="str">
        <f t="shared" si="70"/>
        <v/>
      </c>
      <c r="AC40" s="61" t="str">
        <f t="shared" si="70"/>
        <v/>
      </c>
      <c r="AD40" s="61" t="str">
        <f t="shared" si="70"/>
        <v/>
      </c>
      <c r="AE40" s="61" t="str">
        <f t="shared" si="70"/>
        <v/>
      </c>
      <c r="AF40" s="61" t="str">
        <f t="shared" si="70"/>
        <v/>
      </c>
      <c r="AG40" s="61" t="str">
        <f t="shared" si="70"/>
        <v/>
      </c>
      <c r="AH40" s="61" t="str">
        <f t="shared" si="70"/>
        <v/>
      </c>
      <c r="AI40" s="61" t="str">
        <f t="shared" si="70"/>
        <v/>
      </c>
      <c r="AJ40" s="61" t="str">
        <f t="shared" si="70"/>
        <v/>
      </c>
      <c r="AK40" s="61" t="str">
        <f t="shared" si="70"/>
        <v/>
      </c>
      <c r="AL40" s="61" t="str">
        <f t="shared" si="70"/>
        <v/>
      </c>
      <c r="AM40" s="61" t="str">
        <f t="shared" si="70"/>
        <v/>
      </c>
      <c r="AN40" s="61" t="str">
        <f t="shared" si="70"/>
        <v/>
      </c>
      <c r="AO40" s="61" t="str">
        <f t="shared" si="70"/>
        <v/>
      </c>
      <c r="AP40" s="61" t="str">
        <f t="shared" si="70"/>
        <v/>
      </c>
      <c r="AQ40" s="61" t="str">
        <f t="shared" si="70"/>
        <v/>
      </c>
      <c r="AR40" s="61" t="str">
        <f t="shared" si="70"/>
        <v/>
      </c>
      <c r="AS40" s="61" t="str">
        <f t="shared" si="70"/>
        <v/>
      </c>
      <c r="AT40" s="61" t="str">
        <f t="shared" si="70"/>
        <v/>
      </c>
      <c r="AU40" s="61" t="str">
        <f t="shared" si="70"/>
        <v/>
      </c>
      <c r="AV40" s="61" t="str">
        <f t="shared" si="70"/>
        <v/>
      </c>
      <c r="AW40" s="61" t="str">
        <f t="shared" si="70"/>
        <v/>
      </c>
      <c r="AX40" s="61" t="str">
        <f t="shared" si="70"/>
        <v/>
      </c>
      <c r="AY40" s="61" t="str">
        <f t="shared" si="70"/>
        <v/>
      </c>
      <c r="AZ40" s="61" t="str">
        <f t="shared" si="70"/>
        <v/>
      </c>
      <c r="BA40" s="61" t="str">
        <f t="shared" si="70"/>
        <v/>
      </c>
      <c r="BB40" s="61" t="str">
        <f t="shared" si="70"/>
        <v/>
      </c>
      <c r="BC40" s="61" t="str">
        <f t="shared" si="70"/>
        <v/>
      </c>
      <c r="BD40" s="61" t="str">
        <f t="shared" si="70"/>
        <v/>
      </c>
      <c r="BE40" s="61" t="str">
        <f t="shared" si="70"/>
        <v/>
      </c>
      <c r="BF40" s="61" t="str">
        <f t="shared" si="70"/>
        <v/>
      </c>
      <c r="BG40" s="61" t="str">
        <f t="shared" si="70"/>
        <v/>
      </c>
      <c r="BH40" s="61" t="str">
        <f t="shared" si="70"/>
        <v/>
      </c>
      <c r="BI40" s="61" t="str">
        <f t="shared" si="70"/>
        <v/>
      </c>
      <c r="BJ40" s="61" t="str">
        <f t="shared" si="70"/>
        <v/>
      </c>
      <c r="BK40" s="61" t="str">
        <f t="shared" si="70"/>
        <v/>
      </c>
      <c r="BL40" s="61" t="str">
        <f t="shared" si="70"/>
        <v/>
      </c>
      <c r="BM40" s="61" t="str">
        <f t="shared" si="70"/>
        <v/>
      </c>
      <c r="BN40" s="61" t="str">
        <f t="shared" si="70"/>
        <v/>
      </c>
      <c r="BO40" s="61" t="str">
        <f t="shared" ref="BO40:BY40" si="71">IF(BO217="", "", (IF(BO$4&lt;$A40, BO217, (BO217-BO$3)/(1+BO$3%))-$A$2*$BZ217)/(1+$A$2*$BZ217%))</f>
        <v/>
      </c>
      <c r="BP40" s="61" t="str">
        <f t="shared" si="71"/>
        <v/>
      </c>
      <c r="BQ40" s="61" t="str">
        <f t="shared" si="71"/>
        <v/>
      </c>
      <c r="BR40" s="61" t="str">
        <f t="shared" si="71"/>
        <v/>
      </c>
      <c r="BS40" s="61" t="str">
        <f t="shared" si="71"/>
        <v/>
      </c>
      <c r="BT40" s="61" t="str">
        <f t="shared" si="71"/>
        <v/>
      </c>
      <c r="BU40" s="61" t="str">
        <f t="shared" si="71"/>
        <v/>
      </c>
      <c r="BV40" s="61">
        <f t="shared" si="71"/>
        <v>-16.903073286052027</v>
      </c>
      <c r="BW40" s="61">
        <f t="shared" si="71"/>
        <v>4.6242423512225628</v>
      </c>
      <c r="BX40" s="61">
        <f t="shared" si="71"/>
        <v>5.5</v>
      </c>
      <c r="BY40" s="282">
        <f t="shared" si="71"/>
        <v>0</v>
      </c>
      <c r="BZ40" s="296">
        <f t="shared" si="9"/>
        <v>-4.3955739603323334</v>
      </c>
      <c r="CB40" s="452" t="str">
        <v>VGHCX</v>
      </c>
      <c r="CC40" s="453" t="s">
        <v>122</v>
      </c>
    </row>
    <row r="41" spans="1:81">
      <c r="A41" s="32">
        <f t="shared" ref="A41:A72" si="72">A40+1</f>
        <v>1904</v>
      </c>
      <c r="B41" s="61">
        <f t="shared" si="6"/>
        <v>30.629316446978251</v>
      </c>
      <c r="C41" s="61" t="str">
        <f t="shared" ref="C41:BN41" si="73">IF(C218="", "", (IF(C$4&lt;$A41, C218, (C218-C$3)/(1+C$3%))-$A$2*$BZ218)/(1+$A$2*$BZ218%))</f>
        <v/>
      </c>
      <c r="D41" s="61">
        <f t="shared" si="73"/>
        <v>30.629316446978251</v>
      </c>
      <c r="E41" s="61" t="str">
        <f t="shared" si="73"/>
        <v/>
      </c>
      <c r="F41" s="61" t="str">
        <f t="shared" si="73"/>
        <v/>
      </c>
      <c r="G41" s="61" t="str">
        <f t="shared" si="73"/>
        <v/>
      </c>
      <c r="H41" s="61" t="str">
        <f t="shared" si="73"/>
        <v/>
      </c>
      <c r="I41" s="61" t="str">
        <f t="shared" si="73"/>
        <v/>
      </c>
      <c r="J41" s="61" t="str">
        <f t="shared" si="73"/>
        <v/>
      </c>
      <c r="K41" s="61" t="str">
        <f t="shared" si="73"/>
        <v/>
      </c>
      <c r="L41" s="61" t="str">
        <f t="shared" si="73"/>
        <v/>
      </c>
      <c r="M41" s="61" t="str">
        <f t="shared" si="73"/>
        <v/>
      </c>
      <c r="N41" s="61" t="str">
        <f t="shared" si="73"/>
        <v/>
      </c>
      <c r="O41" s="61" t="str">
        <f t="shared" si="73"/>
        <v/>
      </c>
      <c r="P41" s="61" t="str">
        <f t="shared" si="73"/>
        <v/>
      </c>
      <c r="Q41" s="61" t="str">
        <f t="shared" si="73"/>
        <v/>
      </c>
      <c r="R41" s="61" t="str">
        <f t="shared" si="73"/>
        <v/>
      </c>
      <c r="S41" s="61" t="str">
        <f t="shared" si="73"/>
        <v/>
      </c>
      <c r="T41" s="61" t="str">
        <f t="shared" si="73"/>
        <v/>
      </c>
      <c r="U41" s="61">
        <f t="shared" si="73"/>
        <v>2.0555769975498364</v>
      </c>
      <c r="V41" s="61">
        <f t="shared" si="73"/>
        <v>2.9912497920551964</v>
      </c>
      <c r="W41" s="61">
        <f t="shared" si="73"/>
        <v>3.9729110297556396</v>
      </c>
      <c r="X41" s="61">
        <f t="shared" si="73"/>
        <v>3.2379095402318789</v>
      </c>
      <c r="Y41" s="61">
        <f t="shared" si="73"/>
        <v>4.0144337578026663</v>
      </c>
      <c r="Z41" s="61">
        <f t="shared" si="73"/>
        <v>4.2461784394045363</v>
      </c>
      <c r="AA41" s="61" t="str">
        <f t="shared" si="73"/>
        <v/>
      </c>
      <c r="AB41" s="61" t="str">
        <f t="shared" si="73"/>
        <v/>
      </c>
      <c r="AC41" s="61" t="str">
        <f t="shared" si="73"/>
        <v/>
      </c>
      <c r="AD41" s="61" t="str">
        <f t="shared" si="73"/>
        <v/>
      </c>
      <c r="AE41" s="61" t="str">
        <f t="shared" si="73"/>
        <v/>
      </c>
      <c r="AF41" s="61" t="str">
        <f t="shared" si="73"/>
        <v/>
      </c>
      <c r="AG41" s="61" t="str">
        <f t="shared" si="73"/>
        <v/>
      </c>
      <c r="AH41" s="61" t="str">
        <f t="shared" si="73"/>
        <v/>
      </c>
      <c r="AI41" s="61" t="str">
        <f t="shared" si="73"/>
        <v/>
      </c>
      <c r="AJ41" s="61" t="str">
        <f t="shared" si="73"/>
        <v/>
      </c>
      <c r="AK41" s="61" t="str">
        <f t="shared" si="73"/>
        <v/>
      </c>
      <c r="AL41" s="61" t="str">
        <f t="shared" si="73"/>
        <v/>
      </c>
      <c r="AM41" s="61" t="str">
        <f t="shared" si="73"/>
        <v/>
      </c>
      <c r="AN41" s="61" t="str">
        <f t="shared" si="73"/>
        <v/>
      </c>
      <c r="AO41" s="61" t="str">
        <f t="shared" si="73"/>
        <v/>
      </c>
      <c r="AP41" s="61" t="str">
        <f t="shared" si="73"/>
        <v/>
      </c>
      <c r="AQ41" s="61" t="str">
        <f t="shared" si="73"/>
        <v/>
      </c>
      <c r="AR41" s="61" t="str">
        <f t="shared" si="73"/>
        <v/>
      </c>
      <c r="AS41" s="61" t="str">
        <f t="shared" si="73"/>
        <v/>
      </c>
      <c r="AT41" s="61" t="str">
        <f t="shared" si="73"/>
        <v/>
      </c>
      <c r="AU41" s="61" t="str">
        <f t="shared" si="73"/>
        <v/>
      </c>
      <c r="AV41" s="61" t="str">
        <f t="shared" si="73"/>
        <v/>
      </c>
      <c r="AW41" s="61" t="str">
        <f t="shared" si="73"/>
        <v/>
      </c>
      <c r="AX41" s="61" t="str">
        <f t="shared" si="73"/>
        <v/>
      </c>
      <c r="AY41" s="61" t="str">
        <f t="shared" si="73"/>
        <v/>
      </c>
      <c r="AZ41" s="61" t="str">
        <f t="shared" si="73"/>
        <v/>
      </c>
      <c r="BA41" s="61" t="str">
        <f t="shared" si="73"/>
        <v/>
      </c>
      <c r="BB41" s="61" t="str">
        <f t="shared" si="73"/>
        <v/>
      </c>
      <c r="BC41" s="61" t="str">
        <f t="shared" si="73"/>
        <v/>
      </c>
      <c r="BD41" s="61" t="str">
        <f t="shared" si="73"/>
        <v/>
      </c>
      <c r="BE41" s="61" t="str">
        <f t="shared" si="73"/>
        <v/>
      </c>
      <c r="BF41" s="61" t="str">
        <f t="shared" si="73"/>
        <v/>
      </c>
      <c r="BG41" s="61" t="str">
        <f t="shared" si="73"/>
        <v/>
      </c>
      <c r="BH41" s="61" t="str">
        <f t="shared" si="73"/>
        <v/>
      </c>
      <c r="BI41" s="61" t="str">
        <f t="shared" si="73"/>
        <v/>
      </c>
      <c r="BJ41" s="61" t="str">
        <f t="shared" si="73"/>
        <v/>
      </c>
      <c r="BK41" s="61" t="str">
        <f t="shared" si="73"/>
        <v/>
      </c>
      <c r="BL41" s="61" t="str">
        <f t="shared" si="73"/>
        <v/>
      </c>
      <c r="BM41" s="61" t="str">
        <f t="shared" si="73"/>
        <v/>
      </c>
      <c r="BN41" s="61" t="str">
        <f t="shared" si="73"/>
        <v/>
      </c>
      <c r="BO41" s="61" t="str">
        <f t="shared" ref="BO41:BY41" si="74">IF(BO218="", "", (IF(BO$4&lt;$A41, BO218, (BO218-BO$3)/(1+BO$3%))-$A$2*$BZ218)/(1+$A$2*$BZ218%))</f>
        <v/>
      </c>
      <c r="BP41" s="61" t="str">
        <f t="shared" si="74"/>
        <v/>
      </c>
      <c r="BQ41" s="61" t="str">
        <f t="shared" si="74"/>
        <v/>
      </c>
      <c r="BR41" s="61" t="str">
        <f t="shared" si="74"/>
        <v/>
      </c>
      <c r="BS41" s="61" t="str">
        <f t="shared" si="74"/>
        <v/>
      </c>
      <c r="BT41" s="61" t="str">
        <f t="shared" si="74"/>
        <v/>
      </c>
      <c r="BU41" s="61" t="str">
        <f t="shared" si="74"/>
        <v/>
      </c>
      <c r="BV41" s="61">
        <f t="shared" si="74"/>
        <v>30.838323353293418</v>
      </c>
      <c r="BW41" s="61">
        <f t="shared" si="74"/>
        <v>3.197232291639307</v>
      </c>
      <c r="BX41" s="61">
        <f t="shared" si="74"/>
        <v>4.34</v>
      </c>
      <c r="BY41" s="282">
        <f t="shared" si="74"/>
        <v>0</v>
      </c>
      <c r="BZ41" s="296">
        <f t="shared" si="9"/>
        <v>2.2983446580251199</v>
      </c>
      <c r="CB41" s="452" t="str">
        <v>VGPMX</v>
      </c>
      <c r="CC41" s="453" t="s">
        <v>124</v>
      </c>
    </row>
    <row r="42" spans="1:81">
      <c r="A42" s="32">
        <f t="shared" si="72"/>
        <v>1905</v>
      </c>
      <c r="B42" s="61">
        <f t="shared" si="6"/>
        <v>20.803156231168906</v>
      </c>
      <c r="C42" s="61" t="str">
        <f t="shared" ref="C42:BN42" si="75">IF(C219="", "", (IF(C$4&lt;$A42, C219, (C219-C$3)/(1+C$3%))-$A$2*$BZ219)/(1+$A$2*$BZ219%))</f>
        <v/>
      </c>
      <c r="D42" s="61">
        <f t="shared" si="75"/>
        <v>20.803156231168906</v>
      </c>
      <c r="E42" s="61" t="str">
        <f t="shared" si="75"/>
        <v/>
      </c>
      <c r="F42" s="61" t="str">
        <f t="shared" si="75"/>
        <v/>
      </c>
      <c r="G42" s="61" t="str">
        <f t="shared" si="75"/>
        <v/>
      </c>
      <c r="H42" s="61" t="str">
        <f t="shared" si="75"/>
        <v/>
      </c>
      <c r="I42" s="61" t="str">
        <f t="shared" si="75"/>
        <v/>
      </c>
      <c r="J42" s="61" t="str">
        <f t="shared" si="75"/>
        <v/>
      </c>
      <c r="K42" s="61" t="str">
        <f t="shared" si="75"/>
        <v/>
      </c>
      <c r="L42" s="61" t="str">
        <f t="shared" si="75"/>
        <v/>
      </c>
      <c r="M42" s="61" t="str">
        <f t="shared" si="75"/>
        <v/>
      </c>
      <c r="N42" s="61" t="str">
        <f t="shared" si="75"/>
        <v/>
      </c>
      <c r="O42" s="61" t="str">
        <f t="shared" si="75"/>
        <v/>
      </c>
      <c r="P42" s="61" t="str">
        <f t="shared" si="75"/>
        <v/>
      </c>
      <c r="Q42" s="61" t="str">
        <f t="shared" si="75"/>
        <v/>
      </c>
      <c r="R42" s="61" t="str">
        <f t="shared" si="75"/>
        <v/>
      </c>
      <c r="S42" s="61" t="str">
        <f t="shared" si="75"/>
        <v/>
      </c>
      <c r="T42" s="61" t="str">
        <f t="shared" si="75"/>
        <v/>
      </c>
      <c r="U42" s="61">
        <f t="shared" si="75"/>
        <v>3.9908743113905305</v>
      </c>
      <c r="V42" s="61">
        <f t="shared" si="75"/>
        <v>0.75306851405499664</v>
      </c>
      <c r="W42" s="61">
        <f t="shared" si="75"/>
        <v>1.6245272391593433</v>
      </c>
      <c r="X42" s="61">
        <f t="shared" si="75"/>
        <v>1.0537968658555374</v>
      </c>
      <c r="Y42" s="61">
        <f t="shared" si="75"/>
        <v>1.6651121142548539</v>
      </c>
      <c r="Z42" s="61">
        <f t="shared" si="75"/>
        <v>4.0763313018283549</v>
      </c>
      <c r="AA42" s="61" t="str">
        <f t="shared" si="75"/>
        <v/>
      </c>
      <c r="AB42" s="61" t="str">
        <f t="shared" si="75"/>
        <v/>
      </c>
      <c r="AC42" s="61" t="str">
        <f t="shared" si="75"/>
        <v/>
      </c>
      <c r="AD42" s="61" t="str">
        <f t="shared" si="75"/>
        <v/>
      </c>
      <c r="AE42" s="61" t="str">
        <f t="shared" si="75"/>
        <v/>
      </c>
      <c r="AF42" s="61" t="str">
        <f t="shared" si="75"/>
        <v/>
      </c>
      <c r="AG42" s="61" t="str">
        <f t="shared" si="75"/>
        <v/>
      </c>
      <c r="AH42" s="61" t="str">
        <f t="shared" si="75"/>
        <v/>
      </c>
      <c r="AI42" s="61" t="str">
        <f t="shared" si="75"/>
        <v/>
      </c>
      <c r="AJ42" s="61" t="str">
        <f t="shared" si="75"/>
        <v/>
      </c>
      <c r="AK42" s="61" t="str">
        <f t="shared" si="75"/>
        <v/>
      </c>
      <c r="AL42" s="61" t="str">
        <f t="shared" si="75"/>
        <v/>
      </c>
      <c r="AM42" s="61" t="str">
        <f t="shared" si="75"/>
        <v/>
      </c>
      <c r="AN42" s="61" t="str">
        <f t="shared" si="75"/>
        <v/>
      </c>
      <c r="AO42" s="61" t="str">
        <f t="shared" si="75"/>
        <v/>
      </c>
      <c r="AP42" s="61" t="str">
        <f t="shared" si="75"/>
        <v/>
      </c>
      <c r="AQ42" s="61" t="str">
        <f t="shared" si="75"/>
        <v/>
      </c>
      <c r="AR42" s="61" t="str">
        <f t="shared" si="75"/>
        <v/>
      </c>
      <c r="AS42" s="61" t="str">
        <f t="shared" si="75"/>
        <v/>
      </c>
      <c r="AT42" s="61" t="str">
        <f t="shared" si="75"/>
        <v/>
      </c>
      <c r="AU42" s="61" t="str">
        <f t="shared" si="75"/>
        <v/>
      </c>
      <c r="AV42" s="61" t="str">
        <f t="shared" si="75"/>
        <v/>
      </c>
      <c r="AW42" s="61" t="str">
        <f t="shared" si="75"/>
        <v/>
      </c>
      <c r="AX42" s="61" t="str">
        <f t="shared" si="75"/>
        <v/>
      </c>
      <c r="AY42" s="61" t="str">
        <f t="shared" si="75"/>
        <v/>
      </c>
      <c r="AZ42" s="61" t="str">
        <f t="shared" si="75"/>
        <v/>
      </c>
      <c r="BA42" s="61" t="str">
        <f t="shared" si="75"/>
        <v/>
      </c>
      <c r="BB42" s="61" t="str">
        <f t="shared" si="75"/>
        <v/>
      </c>
      <c r="BC42" s="61" t="str">
        <f t="shared" si="75"/>
        <v/>
      </c>
      <c r="BD42" s="61" t="str">
        <f t="shared" si="75"/>
        <v/>
      </c>
      <c r="BE42" s="61" t="str">
        <f t="shared" si="75"/>
        <v/>
      </c>
      <c r="BF42" s="61" t="str">
        <f t="shared" si="75"/>
        <v/>
      </c>
      <c r="BG42" s="61" t="str">
        <f t="shared" si="75"/>
        <v/>
      </c>
      <c r="BH42" s="61" t="str">
        <f t="shared" si="75"/>
        <v/>
      </c>
      <c r="BI42" s="61" t="str">
        <f t="shared" si="75"/>
        <v/>
      </c>
      <c r="BJ42" s="61" t="str">
        <f t="shared" si="75"/>
        <v/>
      </c>
      <c r="BK42" s="61" t="str">
        <f t="shared" si="75"/>
        <v/>
      </c>
      <c r="BL42" s="61" t="str">
        <f t="shared" si="75"/>
        <v/>
      </c>
      <c r="BM42" s="61" t="str">
        <f t="shared" si="75"/>
        <v/>
      </c>
      <c r="BN42" s="61" t="str">
        <f t="shared" si="75"/>
        <v/>
      </c>
      <c r="BO42" s="61" t="str">
        <f t="shared" ref="BO42:BY42" si="76">IF(BO219="", "", (IF(BO$4&lt;$A42, BO219, (BO219-BO$3)/(1+BO$3%))-$A$2*$BZ219)/(1+$A$2*$BZ219%))</f>
        <v/>
      </c>
      <c r="BP42" s="61" t="str">
        <f t="shared" si="76"/>
        <v/>
      </c>
      <c r="BQ42" s="61" t="str">
        <f t="shared" si="76"/>
        <v/>
      </c>
      <c r="BR42" s="61" t="str">
        <f t="shared" si="76"/>
        <v/>
      </c>
      <c r="BS42" s="61" t="str">
        <f t="shared" si="76"/>
        <v/>
      </c>
      <c r="BT42" s="61" t="str">
        <f t="shared" si="76"/>
        <v/>
      </c>
      <c r="BU42" s="61" t="str">
        <f t="shared" si="76"/>
        <v/>
      </c>
      <c r="BV42" s="61">
        <f t="shared" si="76"/>
        <v>20.996441281138779</v>
      </c>
      <c r="BW42" s="61">
        <f t="shared" si="76"/>
        <v>0.95457465108310657</v>
      </c>
      <c r="BX42" s="61">
        <f t="shared" si="76"/>
        <v>4.17</v>
      </c>
      <c r="BY42" s="282">
        <f t="shared" si="76"/>
        <v>0</v>
      </c>
      <c r="BZ42" s="296">
        <f t="shared" si="9"/>
        <v>0</v>
      </c>
      <c r="CB42" s="452" t="str">
        <v>VWNFX</v>
      </c>
      <c r="CC42" s="453" t="s">
        <v>126</v>
      </c>
    </row>
    <row r="43" spans="1:81">
      <c r="A43" s="32">
        <f t="shared" si="72"/>
        <v>1906</v>
      </c>
      <c r="B43" s="61">
        <f t="shared" si="6"/>
        <v>0.7506530584499701</v>
      </c>
      <c r="C43" s="61" t="str">
        <f t="shared" ref="C43:BN43" si="77">IF(C220="", "", (IF(C$4&lt;$A43, C220, (C220-C$3)/(1+C$3%))-$A$2*$BZ220)/(1+$A$2*$BZ220%))</f>
        <v/>
      </c>
      <c r="D43" s="61">
        <f t="shared" si="77"/>
        <v>0.7506530584499701</v>
      </c>
      <c r="E43" s="61" t="str">
        <f t="shared" si="77"/>
        <v/>
      </c>
      <c r="F43" s="61" t="str">
        <f t="shared" si="77"/>
        <v/>
      </c>
      <c r="G43" s="61" t="str">
        <f t="shared" si="77"/>
        <v/>
      </c>
      <c r="H43" s="61" t="str">
        <f t="shared" si="77"/>
        <v/>
      </c>
      <c r="I43" s="61" t="str">
        <f t="shared" si="77"/>
        <v/>
      </c>
      <c r="J43" s="61" t="str">
        <f t="shared" si="77"/>
        <v/>
      </c>
      <c r="K43" s="61" t="str">
        <f t="shared" si="77"/>
        <v/>
      </c>
      <c r="L43" s="61" t="str">
        <f t="shared" si="77"/>
        <v/>
      </c>
      <c r="M43" s="61" t="str">
        <f t="shared" si="77"/>
        <v/>
      </c>
      <c r="N43" s="61" t="str">
        <f t="shared" si="77"/>
        <v/>
      </c>
      <c r="O43" s="61" t="str">
        <f t="shared" si="77"/>
        <v/>
      </c>
      <c r="P43" s="61" t="str">
        <f t="shared" si="77"/>
        <v/>
      </c>
      <c r="Q43" s="61" t="str">
        <f t="shared" si="77"/>
        <v/>
      </c>
      <c r="R43" s="61" t="str">
        <f t="shared" si="77"/>
        <v/>
      </c>
      <c r="S43" s="61" t="str">
        <f t="shared" si="77"/>
        <v/>
      </c>
      <c r="T43" s="61" t="str">
        <f t="shared" si="77"/>
        <v/>
      </c>
      <c r="U43" s="61">
        <f t="shared" si="77"/>
        <v>-0.13155878566289342</v>
      </c>
      <c r="V43" s="61">
        <f t="shared" si="77"/>
        <v>0.39588797297925216</v>
      </c>
      <c r="W43" s="61">
        <f t="shared" si="77"/>
        <v>3.1138841201312282</v>
      </c>
      <c r="X43" s="61">
        <f t="shared" si="77"/>
        <v>1.0708027207857933</v>
      </c>
      <c r="Y43" s="61">
        <f t="shared" si="77"/>
        <v>3.1550637863133892</v>
      </c>
      <c r="Z43" s="61">
        <f t="shared" si="77"/>
        <v>5.3751623538815068</v>
      </c>
      <c r="AA43" s="61" t="str">
        <f t="shared" si="77"/>
        <v/>
      </c>
      <c r="AB43" s="61" t="str">
        <f t="shared" si="77"/>
        <v/>
      </c>
      <c r="AC43" s="61" t="str">
        <f t="shared" si="77"/>
        <v/>
      </c>
      <c r="AD43" s="61" t="str">
        <f t="shared" si="77"/>
        <v/>
      </c>
      <c r="AE43" s="61" t="str">
        <f t="shared" si="77"/>
        <v/>
      </c>
      <c r="AF43" s="61" t="str">
        <f t="shared" si="77"/>
        <v/>
      </c>
      <c r="AG43" s="61" t="str">
        <f t="shared" si="77"/>
        <v/>
      </c>
      <c r="AH43" s="61" t="str">
        <f t="shared" si="77"/>
        <v/>
      </c>
      <c r="AI43" s="61" t="str">
        <f t="shared" si="77"/>
        <v/>
      </c>
      <c r="AJ43" s="61" t="str">
        <f t="shared" si="77"/>
        <v/>
      </c>
      <c r="AK43" s="61" t="str">
        <f t="shared" si="77"/>
        <v/>
      </c>
      <c r="AL43" s="61" t="str">
        <f t="shared" si="77"/>
        <v/>
      </c>
      <c r="AM43" s="61" t="str">
        <f t="shared" si="77"/>
        <v/>
      </c>
      <c r="AN43" s="61" t="str">
        <f t="shared" si="77"/>
        <v/>
      </c>
      <c r="AO43" s="61" t="str">
        <f t="shared" si="77"/>
        <v/>
      </c>
      <c r="AP43" s="61" t="str">
        <f t="shared" si="77"/>
        <v/>
      </c>
      <c r="AQ43" s="61" t="str">
        <f t="shared" si="77"/>
        <v/>
      </c>
      <c r="AR43" s="61" t="str">
        <f t="shared" si="77"/>
        <v/>
      </c>
      <c r="AS43" s="61" t="str">
        <f t="shared" si="77"/>
        <v/>
      </c>
      <c r="AT43" s="61" t="str">
        <f t="shared" si="77"/>
        <v/>
      </c>
      <c r="AU43" s="61" t="str">
        <f t="shared" si="77"/>
        <v/>
      </c>
      <c r="AV43" s="61" t="str">
        <f t="shared" si="77"/>
        <v/>
      </c>
      <c r="AW43" s="61" t="str">
        <f t="shared" si="77"/>
        <v/>
      </c>
      <c r="AX43" s="61" t="str">
        <f t="shared" si="77"/>
        <v/>
      </c>
      <c r="AY43" s="61" t="str">
        <f t="shared" si="77"/>
        <v/>
      </c>
      <c r="AZ43" s="61" t="str">
        <f t="shared" si="77"/>
        <v/>
      </c>
      <c r="BA43" s="61" t="str">
        <f t="shared" si="77"/>
        <v/>
      </c>
      <c r="BB43" s="61" t="str">
        <f t="shared" si="77"/>
        <v/>
      </c>
      <c r="BC43" s="61" t="str">
        <f t="shared" si="77"/>
        <v/>
      </c>
      <c r="BD43" s="61" t="str">
        <f t="shared" si="77"/>
        <v/>
      </c>
      <c r="BE43" s="61" t="str">
        <f t="shared" si="77"/>
        <v/>
      </c>
      <c r="BF43" s="61" t="str">
        <f t="shared" si="77"/>
        <v/>
      </c>
      <c r="BG43" s="61" t="str">
        <f t="shared" si="77"/>
        <v/>
      </c>
      <c r="BH43" s="61" t="str">
        <f t="shared" si="77"/>
        <v/>
      </c>
      <c r="BI43" s="61" t="str">
        <f t="shared" si="77"/>
        <v/>
      </c>
      <c r="BJ43" s="61" t="str">
        <f t="shared" si="77"/>
        <v/>
      </c>
      <c r="BK43" s="61" t="str">
        <f t="shared" si="77"/>
        <v/>
      </c>
      <c r="BL43" s="61" t="str">
        <f t="shared" si="77"/>
        <v/>
      </c>
      <c r="BM43" s="61" t="str">
        <f t="shared" si="77"/>
        <v/>
      </c>
      <c r="BN43" s="61" t="str">
        <f t="shared" si="77"/>
        <v/>
      </c>
      <c r="BO43" s="61" t="str">
        <f t="shared" ref="BO43:BY43" si="78">IF(BO220="", "", (IF(BO$4&lt;$A43, BO220, (BO220-BO$3)/(1+BO$3%))-$A$2*$BZ220)/(1+$A$2*$BZ220%))</f>
        <v/>
      </c>
      <c r="BP43" s="61" t="str">
        <f t="shared" si="78"/>
        <v/>
      </c>
      <c r="BQ43" s="61" t="str">
        <f t="shared" si="78"/>
        <v/>
      </c>
      <c r="BR43" s="61" t="str">
        <f t="shared" si="78"/>
        <v/>
      </c>
      <c r="BS43" s="61" t="str">
        <f t="shared" si="78"/>
        <v/>
      </c>
      <c r="BT43" s="61" t="str">
        <f t="shared" si="78"/>
        <v/>
      </c>
      <c r="BU43" s="61" t="str">
        <f t="shared" si="78"/>
        <v/>
      </c>
      <c r="BV43" s="61">
        <f t="shared" si="78"/>
        <v>0.91185410334349015</v>
      </c>
      <c r="BW43" s="61">
        <f t="shared" si="78"/>
        <v>0.5966797489252107</v>
      </c>
      <c r="BX43" s="61">
        <f t="shared" si="78"/>
        <v>5.47</v>
      </c>
      <c r="BY43" s="282">
        <f t="shared" si="78"/>
        <v>0</v>
      </c>
      <c r="BZ43" s="296">
        <f t="shared" si="9"/>
        <v>4.4943716993183447</v>
      </c>
      <c r="CB43" s="452" t="str">
        <v>VWSTX</v>
      </c>
      <c r="CC43" s="454" t="s">
        <v>329</v>
      </c>
    </row>
    <row r="44" spans="1:81">
      <c r="A44" s="32">
        <f t="shared" si="72"/>
        <v>1907</v>
      </c>
      <c r="B44" s="61">
        <f t="shared" si="6"/>
        <v>-23.866583341131179</v>
      </c>
      <c r="C44" s="61" t="str">
        <f t="shared" ref="C44:BN44" si="79">IF(C221="", "", (IF(C$4&lt;$A44, C221, (C221-C$3)/(1+C$3%))-$A$2*$BZ221)/(1+$A$2*$BZ221%))</f>
        <v/>
      </c>
      <c r="D44" s="61">
        <f t="shared" si="79"/>
        <v>-23.866583341131179</v>
      </c>
      <c r="E44" s="61" t="str">
        <f t="shared" si="79"/>
        <v/>
      </c>
      <c r="F44" s="61" t="str">
        <f t="shared" si="79"/>
        <v/>
      </c>
      <c r="G44" s="61" t="str">
        <f t="shared" si="79"/>
        <v/>
      </c>
      <c r="H44" s="61" t="str">
        <f t="shared" si="79"/>
        <v/>
      </c>
      <c r="I44" s="61" t="str">
        <f t="shared" si="79"/>
        <v/>
      </c>
      <c r="J44" s="61" t="str">
        <f t="shared" si="79"/>
        <v/>
      </c>
      <c r="K44" s="61" t="str">
        <f t="shared" si="79"/>
        <v/>
      </c>
      <c r="L44" s="61" t="str">
        <f t="shared" si="79"/>
        <v/>
      </c>
      <c r="M44" s="61" t="str">
        <f t="shared" si="79"/>
        <v/>
      </c>
      <c r="N44" s="61" t="str">
        <f t="shared" si="79"/>
        <v/>
      </c>
      <c r="O44" s="61" t="str">
        <f t="shared" si="79"/>
        <v/>
      </c>
      <c r="P44" s="61" t="str">
        <f t="shared" si="79"/>
        <v/>
      </c>
      <c r="Q44" s="61" t="str">
        <f t="shared" si="79"/>
        <v/>
      </c>
      <c r="R44" s="61" t="str">
        <f t="shared" si="79"/>
        <v/>
      </c>
      <c r="S44" s="61" t="str">
        <f t="shared" si="79"/>
        <v/>
      </c>
      <c r="T44" s="61" t="str">
        <f t="shared" si="79"/>
        <v/>
      </c>
      <c r="U44" s="61">
        <f t="shared" si="79"/>
        <v>0.68821771208482896</v>
      </c>
      <c r="V44" s="61">
        <f t="shared" si="79"/>
        <v>3.8534986945570315</v>
      </c>
      <c r="W44" s="61">
        <f t="shared" si="79"/>
        <v>6.3052272740690656</v>
      </c>
      <c r="X44" s="61">
        <f t="shared" si="79"/>
        <v>4.3625566510828051</v>
      </c>
      <c r="Y44" s="61">
        <f t="shared" si="79"/>
        <v>6.3476814383158979</v>
      </c>
      <c r="Z44" s="61">
        <f t="shared" si="79"/>
        <v>6.134478968927966</v>
      </c>
      <c r="AA44" s="61" t="str">
        <f t="shared" si="79"/>
        <v/>
      </c>
      <c r="AB44" s="61" t="str">
        <f t="shared" si="79"/>
        <v/>
      </c>
      <c r="AC44" s="61" t="str">
        <f t="shared" si="79"/>
        <v/>
      </c>
      <c r="AD44" s="61" t="str">
        <f t="shared" si="79"/>
        <v/>
      </c>
      <c r="AE44" s="61" t="str">
        <f t="shared" si="79"/>
        <v/>
      </c>
      <c r="AF44" s="61" t="str">
        <f t="shared" si="79"/>
        <v/>
      </c>
      <c r="AG44" s="61" t="str">
        <f t="shared" si="79"/>
        <v/>
      </c>
      <c r="AH44" s="61" t="str">
        <f t="shared" si="79"/>
        <v/>
      </c>
      <c r="AI44" s="61" t="str">
        <f t="shared" si="79"/>
        <v/>
      </c>
      <c r="AJ44" s="61" t="str">
        <f t="shared" si="79"/>
        <v/>
      </c>
      <c r="AK44" s="61" t="str">
        <f t="shared" si="79"/>
        <v/>
      </c>
      <c r="AL44" s="61" t="str">
        <f t="shared" si="79"/>
        <v/>
      </c>
      <c r="AM44" s="61" t="str">
        <f t="shared" si="79"/>
        <v/>
      </c>
      <c r="AN44" s="61" t="str">
        <f t="shared" si="79"/>
        <v/>
      </c>
      <c r="AO44" s="61" t="str">
        <f t="shared" si="79"/>
        <v/>
      </c>
      <c r="AP44" s="61" t="str">
        <f t="shared" si="79"/>
        <v/>
      </c>
      <c r="AQ44" s="61" t="str">
        <f t="shared" si="79"/>
        <v/>
      </c>
      <c r="AR44" s="61" t="str">
        <f t="shared" si="79"/>
        <v/>
      </c>
      <c r="AS44" s="61" t="str">
        <f t="shared" si="79"/>
        <v/>
      </c>
      <c r="AT44" s="61" t="str">
        <f t="shared" si="79"/>
        <v/>
      </c>
      <c r="AU44" s="61" t="str">
        <f t="shared" si="79"/>
        <v/>
      </c>
      <c r="AV44" s="61" t="str">
        <f t="shared" si="79"/>
        <v/>
      </c>
      <c r="AW44" s="61" t="str">
        <f t="shared" si="79"/>
        <v/>
      </c>
      <c r="AX44" s="61" t="str">
        <f t="shared" si="79"/>
        <v/>
      </c>
      <c r="AY44" s="61" t="str">
        <f t="shared" si="79"/>
        <v/>
      </c>
      <c r="AZ44" s="61" t="str">
        <f t="shared" si="79"/>
        <v/>
      </c>
      <c r="BA44" s="61" t="str">
        <f t="shared" si="79"/>
        <v/>
      </c>
      <c r="BB44" s="61" t="str">
        <f t="shared" si="79"/>
        <v/>
      </c>
      <c r="BC44" s="61" t="str">
        <f t="shared" si="79"/>
        <v/>
      </c>
      <c r="BD44" s="61" t="str">
        <f t="shared" si="79"/>
        <v/>
      </c>
      <c r="BE44" s="61" t="str">
        <f t="shared" si="79"/>
        <v/>
      </c>
      <c r="BF44" s="61" t="str">
        <f t="shared" si="79"/>
        <v/>
      </c>
      <c r="BG44" s="61" t="str">
        <f t="shared" si="79"/>
        <v/>
      </c>
      <c r="BH44" s="61" t="str">
        <f t="shared" si="79"/>
        <v/>
      </c>
      <c r="BI44" s="61" t="str">
        <f t="shared" si="79"/>
        <v/>
      </c>
      <c r="BJ44" s="61" t="str">
        <f t="shared" si="79"/>
        <v/>
      </c>
      <c r="BK44" s="61" t="str">
        <f t="shared" si="79"/>
        <v/>
      </c>
      <c r="BL44" s="61" t="str">
        <f t="shared" si="79"/>
        <v/>
      </c>
      <c r="BM44" s="61" t="str">
        <f t="shared" si="79"/>
        <v/>
      </c>
      <c r="BN44" s="61" t="str">
        <f t="shared" si="79"/>
        <v/>
      </c>
      <c r="BO44" s="61" t="str">
        <f t="shared" ref="BO44:BY44" si="80">IF(BO221="", "", (IF(BO$4&lt;$A44, BO221, (BO221-BO$3)/(1+BO$3%))-$A$2*$BZ221)/(1+$A$2*$BZ221%))</f>
        <v/>
      </c>
      <c r="BP44" s="61" t="str">
        <f t="shared" si="80"/>
        <v/>
      </c>
      <c r="BQ44" s="61" t="str">
        <f t="shared" si="80"/>
        <v/>
      </c>
      <c r="BR44" s="61" t="str">
        <f t="shared" si="80"/>
        <v/>
      </c>
      <c r="BS44" s="61" t="str">
        <f t="shared" si="80"/>
        <v/>
      </c>
      <c r="BT44" s="61" t="str">
        <f t="shared" si="80"/>
        <v/>
      </c>
      <c r="BU44" s="61" t="str">
        <f t="shared" si="80"/>
        <v/>
      </c>
      <c r="BV44" s="61">
        <f t="shared" si="80"/>
        <v>-23.74476987447699</v>
      </c>
      <c r="BW44" s="61">
        <f t="shared" si="80"/>
        <v>4.0612056919461459</v>
      </c>
      <c r="BX44" s="61">
        <f t="shared" si="80"/>
        <v>6.23</v>
      </c>
      <c r="BY44" s="282">
        <f t="shared" si="80"/>
        <v>0</v>
      </c>
      <c r="BZ44" s="296">
        <f t="shared" si="9"/>
        <v>-2.1500752030644277</v>
      </c>
      <c r="CB44" s="452" t="str">
        <v>VWITX</v>
      </c>
      <c r="CC44" s="454" t="s">
        <v>330</v>
      </c>
    </row>
    <row r="45" spans="1:81">
      <c r="A45" s="32">
        <f t="shared" si="72"/>
        <v>1908</v>
      </c>
      <c r="B45" s="61">
        <f t="shared" si="6"/>
        <v>37.881579254215168</v>
      </c>
      <c r="C45" s="61" t="str">
        <f t="shared" ref="C45:BN45" si="81">IF(C222="", "", (IF(C$4&lt;$A45, C222, (C222-C$3)/(1+C$3%))-$A$2*$BZ222)/(1+$A$2*$BZ222%))</f>
        <v/>
      </c>
      <c r="D45" s="61">
        <f t="shared" si="81"/>
        <v>37.881579254215168</v>
      </c>
      <c r="E45" s="61" t="str">
        <f t="shared" si="81"/>
        <v/>
      </c>
      <c r="F45" s="61" t="str">
        <f t="shared" si="81"/>
        <v/>
      </c>
      <c r="G45" s="61" t="str">
        <f t="shared" si="81"/>
        <v/>
      </c>
      <c r="H45" s="61" t="str">
        <f t="shared" si="81"/>
        <v/>
      </c>
      <c r="I45" s="61" t="str">
        <f t="shared" si="81"/>
        <v/>
      </c>
      <c r="J45" s="61" t="str">
        <f t="shared" si="81"/>
        <v/>
      </c>
      <c r="K45" s="61" t="str">
        <f t="shared" si="81"/>
        <v/>
      </c>
      <c r="L45" s="61" t="str">
        <f t="shared" si="81"/>
        <v/>
      </c>
      <c r="M45" s="61" t="str">
        <f t="shared" si="81"/>
        <v/>
      </c>
      <c r="N45" s="61" t="str">
        <f t="shared" si="81"/>
        <v/>
      </c>
      <c r="O45" s="61" t="str">
        <f t="shared" si="81"/>
        <v/>
      </c>
      <c r="P45" s="61" t="str">
        <f t="shared" si="81"/>
        <v/>
      </c>
      <c r="Q45" s="61" t="str">
        <f t="shared" si="81"/>
        <v/>
      </c>
      <c r="R45" s="61" t="str">
        <f t="shared" si="81"/>
        <v/>
      </c>
      <c r="S45" s="61" t="str">
        <f t="shared" si="81"/>
        <v/>
      </c>
      <c r="T45" s="61" t="str">
        <f t="shared" si="81"/>
        <v/>
      </c>
      <c r="U45" s="61">
        <f t="shared" si="81"/>
        <v>5.2189997274933182</v>
      </c>
      <c r="V45" s="61">
        <f t="shared" si="81"/>
        <v>6.9420543354554969</v>
      </c>
      <c r="W45" s="61">
        <f t="shared" si="81"/>
        <v>7.2159082905315461</v>
      </c>
      <c r="X45" s="61">
        <f t="shared" si="81"/>
        <v>6.9630736162637428</v>
      </c>
      <c r="Y45" s="61">
        <f t="shared" si="81"/>
        <v>7.2587261452801606</v>
      </c>
      <c r="Z45" s="61">
        <f t="shared" si="81"/>
        <v>5.2252972324907594</v>
      </c>
      <c r="AA45" s="61" t="str">
        <f t="shared" si="81"/>
        <v/>
      </c>
      <c r="AB45" s="61" t="str">
        <f t="shared" si="81"/>
        <v/>
      </c>
      <c r="AC45" s="61" t="str">
        <f t="shared" si="81"/>
        <v/>
      </c>
      <c r="AD45" s="61" t="str">
        <f t="shared" si="81"/>
        <v/>
      </c>
      <c r="AE45" s="61" t="str">
        <f t="shared" si="81"/>
        <v/>
      </c>
      <c r="AF45" s="61" t="str">
        <f t="shared" si="81"/>
        <v/>
      </c>
      <c r="AG45" s="61" t="str">
        <f t="shared" si="81"/>
        <v/>
      </c>
      <c r="AH45" s="61" t="str">
        <f t="shared" si="81"/>
        <v/>
      </c>
      <c r="AI45" s="61" t="str">
        <f t="shared" si="81"/>
        <v/>
      </c>
      <c r="AJ45" s="61" t="str">
        <f t="shared" si="81"/>
        <v/>
      </c>
      <c r="AK45" s="61" t="str">
        <f t="shared" si="81"/>
        <v/>
      </c>
      <c r="AL45" s="61" t="str">
        <f t="shared" si="81"/>
        <v/>
      </c>
      <c r="AM45" s="61" t="str">
        <f t="shared" si="81"/>
        <v/>
      </c>
      <c r="AN45" s="61" t="str">
        <f t="shared" si="81"/>
        <v/>
      </c>
      <c r="AO45" s="61" t="str">
        <f t="shared" si="81"/>
        <v/>
      </c>
      <c r="AP45" s="61" t="str">
        <f t="shared" si="81"/>
        <v/>
      </c>
      <c r="AQ45" s="61" t="str">
        <f t="shared" si="81"/>
        <v/>
      </c>
      <c r="AR45" s="61" t="str">
        <f t="shared" si="81"/>
        <v/>
      </c>
      <c r="AS45" s="61" t="str">
        <f t="shared" si="81"/>
        <v/>
      </c>
      <c r="AT45" s="61" t="str">
        <f t="shared" si="81"/>
        <v/>
      </c>
      <c r="AU45" s="61" t="str">
        <f t="shared" si="81"/>
        <v/>
      </c>
      <c r="AV45" s="61" t="str">
        <f t="shared" si="81"/>
        <v/>
      </c>
      <c r="AW45" s="61" t="str">
        <f t="shared" si="81"/>
        <v/>
      </c>
      <c r="AX45" s="61" t="str">
        <f t="shared" si="81"/>
        <v/>
      </c>
      <c r="AY45" s="61" t="str">
        <f t="shared" si="81"/>
        <v/>
      </c>
      <c r="AZ45" s="61" t="str">
        <f t="shared" si="81"/>
        <v/>
      </c>
      <c r="BA45" s="61" t="str">
        <f t="shared" si="81"/>
        <v/>
      </c>
      <c r="BB45" s="61" t="str">
        <f t="shared" si="81"/>
        <v/>
      </c>
      <c r="BC45" s="61" t="str">
        <f t="shared" si="81"/>
        <v/>
      </c>
      <c r="BD45" s="61" t="str">
        <f t="shared" si="81"/>
        <v/>
      </c>
      <c r="BE45" s="61" t="str">
        <f t="shared" si="81"/>
        <v/>
      </c>
      <c r="BF45" s="61" t="str">
        <f t="shared" si="81"/>
        <v/>
      </c>
      <c r="BG45" s="61" t="str">
        <f t="shared" si="81"/>
        <v/>
      </c>
      <c r="BH45" s="61" t="str">
        <f t="shared" si="81"/>
        <v/>
      </c>
      <c r="BI45" s="61" t="str">
        <f t="shared" si="81"/>
        <v/>
      </c>
      <c r="BJ45" s="61" t="str">
        <f t="shared" si="81"/>
        <v/>
      </c>
      <c r="BK45" s="61" t="str">
        <f t="shared" si="81"/>
        <v/>
      </c>
      <c r="BL45" s="61" t="str">
        <f t="shared" si="81"/>
        <v/>
      </c>
      <c r="BM45" s="61" t="str">
        <f t="shared" si="81"/>
        <v/>
      </c>
      <c r="BN45" s="61" t="str">
        <f t="shared" si="81"/>
        <v/>
      </c>
      <c r="BO45" s="61" t="str">
        <f t="shared" ref="BO45:BY45" si="82">IF(BO222="", "", (IF(BO$4&lt;$A45, BO222, (BO222-BO$3)/(1+BO$3%))-$A$2*$BZ222)/(1+$A$2*$BZ222%))</f>
        <v/>
      </c>
      <c r="BP45" s="61" t="str">
        <f t="shared" si="82"/>
        <v/>
      </c>
      <c r="BQ45" s="61" t="str">
        <f t="shared" si="82"/>
        <v/>
      </c>
      <c r="BR45" s="61" t="str">
        <f t="shared" si="82"/>
        <v/>
      </c>
      <c r="BS45" s="61" t="str">
        <f t="shared" si="82"/>
        <v/>
      </c>
      <c r="BT45" s="61" t="str">
        <f t="shared" si="82"/>
        <v/>
      </c>
      <c r="BU45" s="61" t="str">
        <f t="shared" si="82"/>
        <v/>
      </c>
      <c r="BV45" s="61">
        <f t="shared" si="82"/>
        <v>38.102189781021913</v>
      </c>
      <c r="BW45" s="61">
        <f t="shared" si="82"/>
        <v>7.1559384441264084</v>
      </c>
      <c r="BX45" s="61">
        <f t="shared" si="82"/>
        <v>5.32</v>
      </c>
      <c r="BY45" s="282">
        <f t="shared" si="82"/>
        <v>0</v>
      </c>
      <c r="BZ45" s="296">
        <f t="shared" si="9"/>
        <v>3.2964465895252815</v>
      </c>
      <c r="CB45" s="452" t="str">
        <v>VWLTX</v>
      </c>
      <c r="CC45" s="454" t="s">
        <v>331</v>
      </c>
    </row>
    <row r="46" spans="1:81">
      <c r="A46" s="32">
        <f t="shared" si="72"/>
        <v>1909</v>
      </c>
      <c r="B46" s="61">
        <f t="shared" si="6"/>
        <v>15.929303401533257</v>
      </c>
      <c r="C46" s="61" t="str">
        <f t="shared" ref="C46:BN46" si="83">IF(C223="", "", (IF(C$4&lt;$A46, C223, (C223-C$3)/(1+C$3%))-$A$2*$BZ223)/(1+$A$2*$BZ223%))</f>
        <v/>
      </c>
      <c r="D46" s="61">
        <f t="shared" si="83"/>
        <v>15.929303401533257</v>
      </c>
      <c r="E46" s="61" t="str">
        <f t="shared" si="83"/>
        <v/>
      </c>
      <c r="F46" s="61" t="str">
        <f t="shared" si="83"/>
        <v/>
      </c>
      <c r="G46" s="61" t="str">
        <f t="shared" si="83"/>
        <v/>
      </c>
      <c r="H46" s="61" t="str">
        <f t="shared" si="83"/>
        <v/>
      </c>
      <c r="I46" s="61" t="str">
        <f t="shared" si="83"/>
        <v/>
      </c>
      <c r="J46" s="61" t="str">
        <f t="shared" si="83"/>
        <v/>
      </c>
      <c r="K46" s="61" t="str">
        <f t="shared" si="83"/>
        <v/>
      </c>
      <c r="L46" s="61" t="str">
        <f t="shared" si="83"/>
        <v/>
      </c>
      <c r="M46" s="61" t="str">
        <f t="shared" si="83"/>
        <v/>
      </c>
      <c r="N46" s="61" t="str">
        <f t="shared" si="83"/>
        <v/>
      </c>
      <c r="O46" s="61" t="str">
        <f t="shared" si="83"/>
        <v/>
      </c>
      <c r="P46" s="61" t="str">
        <f t="shared" si="83"/>
        <v/>
      </c>
      <c r="Q46" s="61" t="str">
        <f t="shared" si="83"/>
        <v/>
      </c>
      <c r="R46" s="61" t="str">
        <f t="shared" si="83"/>
        <v/>
      </c>
      <c r="S46" s="61" t="str">
        <f t="shared" si="83"/>
        <v/>
      </c>
      <c r="T46" s="61" t="str">
        <f t="shared" si="83"/>
        <v/>
      </c>
      <c r="U46" s="61">
        <f t="shared" si="83"/>
        <v>1.4740810863735885</v>
      </c>
      <c r="V46" s="61">
        <f t="shared" si="83"/>
        <v>2.681161707426738E-2</v>
      </c>
      <c r="W46" s="61">
        <f t="shared" si="83"/>
        <v>0.91654744513273523</v>
      </c>
      <c r="X46" s="61">
        <f t="shared" si="83"/>
        <v>0.32637973482235005</v>
      </c>
      <c r="Y46" s="61">
        <f t="shared" si="83"/>
        <v>0.95684958069389037</v>
      </c>
      <c r="Z46" s="61">
        <f t="shared" si="83"/>
        <v>3.5567988810070941</v>
      </c>
      <c r="AA46" s="61" t="str">
        <f t="shared" si="83"/>
        <v/>
      </c>
      <c r="AB46" s="61" t="str">
        <f t="shared" si="83"/>
        <v/>
      </c>
      <c r="AC46" s="61" t="str">
        <f t="shared" si="83"/>
        <v/>
      </c>
      <c r="AD46" s="61" t="str">
        <f t="shared" si="83"/>
        <v/>
      </c>
      <c r="AE46" s="61" t="str">
        <f t="shared" si="83"/>
        <v/>
      </c>
      <c r="AF46" s="61" t="str">
        <f t="shared" si="83"/>
        <v/>
      </c>
      <c r="AG46" s="61" t="str">
        <f t="shared" si="83"/>
        <v/>
      </c>
      <c r="AH46" s="61" t="str">
        <f t="shared" si="83"/>
        <v/>
      </c>
      <c r="AI46" s="61" t="str">
        <f t="shared" si="83"/>
        <v/>
      </c>
      <c r="AJ46" s="61" t="str">
        <f t="shared" si="83"/>
        <v/>
      </c>
      <c r="AK46" s="61" t="str">
        <f t="shared" si="83"/>
        <v/>
      </c>
      <c r="AL46" s="61" t="str">
        <f t="shared" si="83"/>
        <v/>
      </c>
      <c r="AM46" s="61" t="str">
        <f t="shared" si="83"/>
        <v/>
      </c>
      <c r="AN46" s="61" t="str">
        <f t="shared" si="83"/>
        <v/>
      </c>
      <c r="AO46" s="61" t="str">
        <f t="shared" si="83"/>
        <v/>
      </c>
      <c r="AP46" s="61" t="str">
        <f t="shared" si="83"/>
        <v/>
      </c>
      <c r="AQ46" s="61" t="str">
        <f t="shared" si="83"/>
        <v/>
      </c>
      <c r="AR46" s="61" t="str">
        <f t="shared" si="83"/>
        <v/>
      </c>
      <c r="AS46" s="61" t="str">
        <f t="shared" si="83"/>
        <v/>
      </c>
      <c r="AT46" s="61" t="str">
        <f t="shared" si="83"/>
        <v/>
      </c>
      <c r="AU46" s="61" t="str">
        <f t="shared" si="83"/>
        <v/>
      </c>
      <c r="AV46" s="61" t="str">
        <f t="shared" si="83"/>
        <v/>
      </c>
      <c r="AW46" s="61" t="str">
        <f t="shared" si="83"/>
        <v/>
      </c>
      <c r="AX46" s="61" t="str">
        <f t="shared" si="83"/>
        <v/>
      </c>
      <c r="AY46" s="61" t="str">
        <f t="shared" si="83"/>
        <v/>
      </c>
      <c r="AZ46" s="61" t="str">
        <f t="shared" si="83"/>
        <v/>
      </c>
      <c r="BA46" s="61" t="str">
        <f t="shared" si="83"/>
        <v/>
      </c>
      <c r="BB46" s="61" t="str">
        <f t="shared" si="83"/>
        <v/>
      </c>
      <c r="BC46" s="61" t="str">
        <f t="shared" si="83"/>
        <v/>
      </c>
      <c r="BD46" s="61" t="str">
        <f t="shared" si="83"/>
        <v/>
      </c>
      <c r="BE46" s="61" t="str">
        <f t="shared" si="83"/>
        <v/>
      </c>
      <c r="BF46" s="61" t="str">
        <f t="shared" si="83"/>
        <v/>
      </c>
      <c r="BG46" s="61" t="str">
        <f t="shared" si="83"/>
        <v/>
      </c>
      <c r="BH46" s="61" t="str">
        <f t="shared" si="83"/>
        <v/>
      </c>
      <c r="BI46" s="61" t="str">
        <f t="shared" si="83"/>
        <v/>
      </c>
      <c r="BJ46" s="61" t="str">
        <f t="shared" si="83"/>
        <v/>
      </c>
      <c r="BK46" s="61" t="str">
        <f t="shared" si="83"/>
        <v/>
      </c>
      <c r="BL46" s="61" t="str">
        <f t="shared" si="83"/>
        <v/>
      </c>
      <c r="BM46" s="61" t="str">
        <f t="shared" si="83"/>
        <v/>
      </c>
      <c r="BN46" s="61" t="str">
        <f t="shared" si="83"/>
        <v/>
      </c>
      <c r="BO46" s="61" t="str">
        <f t="shared" ref="BO46:BY46" si="84">IF(BO223="", "", (IF(BO$4&lt;$A46, BO223, (BO223-BO$3)/(1+BO$3%))-$A$2*$BZ223)/(1+$A$2*$BZ223%))</f>
        <v/>
      </c>
      <c r="BP46" s="61" t="str">
        <f t="shared" si="84"/>
        <v/>
      </c>
      <c r="BQ46" s="61" t="str">
        <f t="shared" si="84"/>
        <v/>
      </c>
      <c r="BR46" s="61" t="str">
        <f t="shared" si="84"/>
        <v/>
      </c>
      <c r="BS46" s="61" t="str">
        <f t="shared" si="84"/>
        <v/>
      </c>
      <c r="BT46" s="61" t="str">
        <f t="shared" si="84"/>
        <v/>
      </c>
      <c r="BU46" s="61" t="str">
        <f t="shared" si="84"/>
        <v/>
      </c>
      <c r="BV46" s="61">
        <f t="shared" si="84"/>
        <v>16.114790286975712</v>
      </c>
      <c r="BW46" s="61">
        <f t="shared" si="84"/>
        <v>0.22686524030841593</v>
      </c>
      <c r="BX46" s="61">
        <f t="shared" si="84"/>
        <v>3.65</v>
      </c>
      <c r="BY46" s="282">
        <f t="shared" si="84"/>
        <v>0</v>
      </c>
      <c r="BZ46" s="296">
        <f t="shared" si="9"/>
        <v>10.638702365998487</v>
      </c>
      <c r="CB46" s="452" t="str">
        <v>VFSTX</v>
      </c>
      <c r="CC46" s="454" t="s">
        <v>686</v>
      </c>
    </row>
    <row r="47" spans="1:81">
      <c r="A47" s="32">
        <f t="shared" si="72"/>
        <v>1910</v>
      </c>
      <c r="B47" s="61">
        <f t="shared" si="6"/>
        <v>-3.5273720776915658</v>
      </c>
      <c r="C47" s="61" t="str">
        <f t="shared" ref="C47:BN47" si="85">IF(C224="", "", (IF(C$4&lt;$A47, C224, (C224-C$3)/(1+C$3%))-$A$2*$BZ224)/(1+$A$2*$BZ224%))</f>
        <v/>
      </c>
      <c r="D47" s="61">
        <f t="shared" si="85"/>
        <v>-3.5273720776915658</v>
      </c>
      <c r="E47" s="61" t="str">
        <f t="shared" si="85"/>
        <v/>
      </c>
      <c r="F47" s="61" t="str">
        <f t="shared" si="85"/>
        <v/>
      </c>
      <c r="G47" s="61" t="str">
        <f t="shared" si="85"/>
        <v/>
      </c>
      <c r="H47" s="61" t="str">
        <f t="shared" si="85"/>
        <v/>
      </c>
      <c r="I47" s="61" t="str">
        <f t="shared" si="85"/>
        <v/>
      </c>
      <c r="J47" s="61" t="str">
        <f t="shared" si="85"/>
        <v/>
      </c>
      <c r="K47" s="61" t="str">
        <f t="shared" si="85"/>
        <v/>
      </c>
      <c r="L47" s="61" t="str">
        <f t="shared" si="85"/>
        <v/>
      </c>
      <c r="M47" s="61" t="str">
        <f t="shared" si="85"/>
        <v/>
      </c>
      <c r="N47" s="61" t="str">
        <f t="shared" si="85"/>
        <v/>
      </c>
      <c r="O47" s="61" t="str">
        <f t="shared" si="85"/>
        <v/>
      </c>
      <c r="P47" s="61" t="str">
        <f t="shared" si="85"/>
        <v/>
      </c>
      <c r="Q47" s="61" t="str">
        <f t="shared" si="85"/>
        <v/>
      </c>
      <c r="R47" s="61" t="str">
        <f t="shared" si="85"/>
        <v/>
      </c>
      <c r="S47" s="61" t="str">
        <f t="shared" si="85"/>
        <v/>
      </c>
      <c r="T47" s="61" t="str">
        <f t="shared" si="85"/>
        <v/>
      </c>
      <c r="U47" s="61">
        <f t="shared" si="85"/>
        <v>2.7329834547632355</v>
      </c>
      <c r="V47" s="61">
        <f t="shared" si="85"/>
        <v>5.5475320744384256</v>
      </c>
      <c r="W47" s="61">
        <f t="shared" si="85"/>
        <v>6.4858737876613297</v>
      </c>
      <c r="X47" s="61">
        <f t="shared" si="85"/>
        <v>5.7278028009779325</v>
      </c>
      <c r="Y47" s="61">
        <f t="shared" si="85"/>
        <v>6.5284000950845167</v>
      </c>
      <c r="Z47" s="61">
        <f t="shared" si="85"/>
        <v>5.165351183934459</v>
      </c>
      <c r="AA47" s="61" t="str">
        <f t="shared" si="85"/>
        <v/>
      </c>
      <c r="AB47" s="61" t="str">
        <f t="shared" si="85"/>
        <v/>
      </c>
      <c r="AC47" s="61" t="str">
        <f t="shared" si="85"/>
        <v/>
      </c>
      <c r="AD47" s="61" t="str">
        <f t="shared" si="85"/>
        <v/>
      </c>
      <c r="AE47" s="61" t="str">
        <f t="shared" si="85"/>
        <v/>
      </c>
      <c r="AF47" s="61" t="str">
        <f t="shared" si="85"/>
        <v/>
      </c>
      <c r="AG47" s="61" t="str">
        <f t="shared" si="85"/>
        <v/>
      </c>
      <c r="AH47" s="61" t="str">
        <f t="shared" si="85"/>
        <v/>
      </c>
      <c r="AI47" s="61" t="str">
        <f t="shared" si="85"/>
        <v/>
      </c>
      <c r="AJ47" s="61" t="str">
        <f t="shared" si="85"/>
        <v/>
      </c>
      <c r="AK47" s="61" t="str">
        <f t="shared" si="85"/>
        <v/>
      </c>
      <c r="AL47" s="61" t="str">
        <f t="shared" si="85"/>
        <v/>
      </c>
      <c r="AM47" s="61" t="str">
        <f t="shared" si="85"/>
        <v/>
      </c>
      <c r="AN47" s="61" t="str">
        <f t="shared" si="85"/>
        <v/>
      </c>
      <c r="AO47" s="61" t="str">
        <f t="shared" si="85"/>
        <v/>
      </c>
      <c r="AP47" s="61" t="str">
        <f t="shared" si="85"/>
        <v/>
      </c>
      <c r="AQ47" s="61" t="str">
        <f t="shared" si="85"/>
        <v/>
      </c>
      <c r="AR47" s="61" t="str">
        <f t="shared" si="85"/>
        <v/>
      </c>
      <c r="AS47" s="61" t="str">
        <f t="shared" si="85"/>
        <v/>
      </c>
      <c r="AT47" s="61" t="str">
        <f t="shared" si="85"/>
        <v/>
      </c>
      <c r="AU47" s="61" t="str">
        <f t="shared" si="85"/>
        <v/>
      </c>
      <c r="AV47" s="61" t="str">
        <f t="shared" si="85"/>
        <v/>
      </c>
      <c r="AW47" s="61" t="str">
        <f t="shared" si="85"/>
        <v/>
      </c>
      <c r="AX47" s="61" t="str">
        <f t="shared" si="85"/>
        <v/>
      </c>
      <c r="AY47" s="61" t="str">
        <f t="shared" si="85"/>
        <v/>
      </c>
      <c r="AZ47" s="61" t="str">
        <f t="shared" si="85"/>
        <v/>
      </c>
      <c r="BA47" s="61" t="str">
        <f t="shared" si="85"/>
        <v/>
      </c>
      <c r="BB47" s="61" t="str">
        <f t="shared" si="85"/>
        <v/>
      </c>
      <c r="BC47" s="61" t="str">
        <f t="shared" si="85"/>
        <v/>
      </c>
      <c r="BD47" s="61" t="str">
        <f t="shared" si="85"/>
        <v/>
      </c>
      <c r="BE47" s="61" t="str">
        <f t="shared" si="85"/>
        <v/>
      </c>
      <c r="BF47" s="61" t="str">
        <f t="shared" si="85"/>
        <v/>
      </c>
      <c r="BG47" s="61" t="str">
        <f t="shared" si="85"/>
        <v/>
      </c>
      <c r="BH47" s="61" t="str">
        <f t="shared" si="85"/>
        <v/>
      </c>
      <c r="BI47" s="61" t="str">
        <f t="shared" si="85"/>
        <v/>
      </c>
      <c r="BJ47" s="61" t="str">
        <f t="shared" si="85"/>
        <v/>
      </c>
      <c r="BK47" s="61" t="str">
        <f t="shared" si="85"/>
        <v/>
      </c>
      <c r="BL47" s="61" t="str">
        <f t="shared" si="85"/>
        <v/>
      </c>
      <c r="BM47" s="61" t="str">
        <f t="shared" si="85"/>
        <v/>
      </c>
      <c r="BN47" s="61" t="str">
        <f t="shared" si="85"/>
        <v/>
      </c>
      <c r="BO47" s="61" t="str">
        <f t="shared" ref="BO47:BY47" si="86">IF(BO224="", "", (IF(BO$4&lt;$A47, BO224, (BO224-BO$3)/(1+BO$3%))-$A$2*$BZ224)/(1+$A$2*$BZ224%))</f>
        <v/>
      </c>
      <c r="BP47" s="61" t="str">
        <f t="shared" si="86"/>
        <v/>
      </c>
      <c r="BQ47" s="61" t="str">
        <f t="shared" si="86"/>
        <v/>
      </c>
      <c r="BR47" s="61" t="str">
        <f t="shared" si="86"/>
        <v/>
      </c>
      <c r="BS47" s="61" t="str">
        <f t="shared" si="86"/>
        <v/>
      </c>
      <c r="BT47" s="61" t="str">
        <f t="shared" si="86"/>
        <v/>
      </c>
      <c r="BU47" s="61" t="str">
        <f t="shared" si="86"/>
        <v/>
      </c>
      <c r="BV47" s="61">
        <f t="shared" si="86"/>
        <v>-3.3730158730158721</v>
      </c>
      <c r="BW47" s="61">
        <f t="shared" si="86"/>
        <v>5.7586271385873022</v>
      </c>
      <c r="BX47" s="61">
        <f t="shared" si="86"/>
        <v>5.26</v>
      </c>
      <c r="BY47" s="282">
        <f t="shared" si="86"/>
        <v>0</v>
      </c>
      <c r="BZ47" s="296">
        <f t="shared" si="9"/>
        <v>-6.7313276717065111</v>
      </c>
      <c r="CB47" s="452" t="str">
        <v>VWEHX</v>
      </c>
      <c r="CC47" s="454" t="s">
        <v>339</v>
      </c>
    </row>
    <row r="48" spans="1:81">
      <c r="A48" s="32">
        <f t="shared" si="72"/>
        <v>1911</v>
      </c>
      <c r="B48" s="61">
        <f t="shared" si="6"/>
        <v>3.2867369059558746</v>
      </c>
      <c r="C48" s="61" t="str">
        <f t="shared" ref="C48:BN48" si="87">IF(C225="", "", (IF(C$4&lt;$A48, C225, (C225-C$3)/(1+C$3%))-$A$2*$BZ225)/(1+$A$2*$BZ225%))</f>
        <v/>
      </c>
      <c r="D48" s="61">
        <f t="shared" si="87"/>
        <v>3.2867369059558746</v>
      </c>
      <c r="E48" s="61" t="str">
        <f t="shared" si="87"/>
        <v/>
      </c>
      <c r="F48" s="61" t="str">
        <f t="shared" si="87"/>
        <v/>
      </c>
      <c r="G48" s="61" t="str">
        <f t="shared" si="87"/>
        <v/>
      </c>
      <c r="H48" s="61" t="str">
        <f t="shared" si="87"/>
        <v/>
      </c>
      <c r="I48" s="61" t="str">
        <f t="shared" si="87"/>
        <v/>
      </c>
      <c r="J48" s="61" t="str">
        <f t="shared" si="87"/>
        <v/>
      </c>
      <c r="K48" s="61" t="str">
        <f t="shared" si="87"/>
        <v/>
      </c>
      <c r="L48" s="61" t="str">
        <f t="shared" si="87"/>
        <v/>
      </c>
      <c r="M48" s="61" t="str">
        <f t="shared" si="87"/>
        <v/>
      </c>
      <c r="N48" s="61" t="str">
        <f t="shared" si="87"/>
        <v/>
      </c>
      <c r="O48" s="61" t="str">
        <f t="shared" si="87"/>
        <v/>
      </c>
      <c r="P48" s="61" t="str">
        <f t="shared" si="87"/>
        <v/>
      </c>
      <c r="Q48" s="61" t="str">
        <f t="shared" si="87"/>
        <v/>
      </c>
      <c r="R48" s="61" t="str">
        <f t="shared" si="87"/>
        <v/>
      </c>
      <c r="S48" s="61" t="str">
        <f t="shared" si="87"/>
        <v/>
      </c>
      <c r="T48" s="61" t="str">
        <f t="shared" si="87"/>
        <v/>
      </c>
      <c r="U48" s="61">
        <f t="shared" si="87"/>
        <v>3.3570827262876253</v>
      </c>
      <c r="V48" s="61">
        <f t="shared" si="87"/>
        <v>2.9945784512251632</v>
      </c>
      <c r="W48" s="61">
        <f t="shared" si="87"/>
        <v>3.2155225021591183</v>
      </c>
      <c r="X48" s="61">
        <f t="shared" si="87"/>
        <v>3.0989451007790478</v>
      </c>
      <c r="Y48" s="61">
        <f t="shared" si="87"/>
        <v>3.2567427587494371</v>
      </c>
      <c r="Z48" s="61">
        <f t="shared" si="87"/>
        <v>3.9064841642521735</v>
      </c>
      <c r="AA48" s="61" t="str">
        <f t="shared" si="87"/>
        <v/>
      </c>
      <c r="AB48" s="61" t="str">
        <f t="shared" si="87"/>
        <v/>
      </c>
      <c r="AC48" s="61" t="str">
        <f t="shared" si="87"/>
        <v/>
      </c>
      <c r="AD48" s="61" t="str">
        <f t="shared" si="87"/>
        <v/>
      </c>
      <c r="AE48" s="61" t="str">
        <f t="shared" si="87"/>
        <v/>
      </c>
      <c r="AF48" s="61" t="str">
        <f t="shared" si="87"/>
        <v/>
      </c>
      <c r="AG48" s="61" t="str">
        <f t="shared" si="87"/>
        <v/>
      </c>
      <c r="AH48" s="61" t="str">
        <f t="shared" si="87"/>
        <v/>
      </c>
      <c r="AI48" s="61" t="str">
        <f t="shared" si="87"/>
        <v/>
      </c>
      <c r="AJ48" s="61" t="str">
        <f t="shared" si="87"/>
        <v/>
      </c>
      <c r="AK48" s="61" t="str">
        <f t="shared" si="87"/>
        <v/>
      </c>
      <c r="AL48" s="61" t="str">
        <f t="shared" si="87"/>
        <v/>
      </c>
      <c r="AM48" s="61" t="str">
        <f t="shared" si="87"/>
        <v/>
      </c>
      <c r="AN48" s="61" t="str">
        <f t="shared" si="87"/>
        <v/>
      </c>
      <c r="AO48" s="61" t="str">
        <f t="shared" si="87"/>
        <v/>
      </c>
      <c r="AP48" s="61" t="str">
        <f t="shared" si="87"/>
        <v/>
      </c>
      <c r="AQ48" s="61" t="str">
        <f t="shared" si="87"/>
        <v/>
      </c>
      <c r="AR48" s="61" t="str">
        <f t="shared" si="87"/>
        <v/>
      </c>
      <c r="AS48" s="61" t="str">
        <f t="shared" si="87"/>
        <v/>
      </c>
      <c r="AT48" s="61" t="str">
        <f t="shared" si="87"/>
        <v/>
      </c>
      <c r="AU48" s="61" t="str">
        <f t="shared" si="87"/>
        <v/>
      </c>
      <c r="AV48" s="61" t="str">
        <f t="shared" si="87"/>
        <v/>
      </c>
      <c r="AW48" s="61" t="str">
        <f t="shared" si="87"/>
        <v/>
      </c>
      <c r="AX48" s="61" t="str">
        <f t="shared" si="87"/>
        <v/>
      </c>
      <c r="AY48" s="61" t="str">
        <f t="shared" si="87"/>
        <v/>
      </c>
      <c r="AZ48" s="61" t="str">
        <f t="shared" si="87"/>
        <v/>
      </c>
      <c r="BA48" s="61" t="str">
        <f t="shared" si="87"/>
        <v/>
      </c>
      <c r="BB48" s="61" t="str">
        <f t="shared" si="87"/>
        <v/>
      </c>
      <c r="BC48" s="61" t="str">
        <f t="shared" si="87"/>
        <v/>
      </c>
      <c r="BD48" s="61" t="str">
        <f t="shared" si="87"/>
        <v/>
      </c>
      <c r="BE48" s="61" t="str">
        <f t="shared" si="87"/>
        <v/>
      </c>
      <c r="BF48" s="61" t="str">
        <f t="shared" si="87"/>
        <v/>
      </c>
      <c r="BG48" s="61" t="str">
        <f t="shared" si="87"/>
        <v/>
      </c>
      <c r="BH48" s="61" t="str">
        <f t="shared" si="87"/>
        <v/>
      </c>
      <c r="BI48" s="61" t="str">
        <f t="shared" si="87"/>
        <v/>
      </c>
      <c r="BJ48" s="61" t="str">
        <f t="shared" si="87"/>
        <v/>
      </c>
      <c r="BK48" s="61" t="str">
        <f t="shared" si="87"/>
        <v/>
      </c>
      <c r="BL48" s="61" t="str">
        <f t="shared" si="87"/>
        <v/>
      </c>
      <c r="BM48" s="61" t="str">
        <f t="shared" si="87"/>
        <v/>
      </c>
      <c r="BN48" s="61" t="str">
        <f t="shared" si="87"/>
        <v/>
      </c>
      <c r="BO48" s="61" t="str">
        <f t="shared" ref="BO48:BY48" si="88">IF(BO225="", "", (IF(BO$4&lt;$A48, BO225, (BO225-BO$3)/(1+BO$3%))-$A$2*$BZ225)/(1+$A$2*$BZ225%))</f>
        <v/>
      </c>
      <c r="BP48" s="61" t="str">
        <f t="shared" si="88"/>
        <v/>
      </c>
      <c r="BQ48" s="61" t="str">
        <f t="shared" si="88"/>
        <v/>
      </c>
      <c r="BR48" s="61" t="str">
        <f t="shared" si="88"/>
        <v/>
      </c>
      <c r="BS48" s="61" t="str">
        <f t="shared" si="88"/>
        <v/>
      </c>
      <c r="BT48" s="61" t="str">
        <f t="shared" si="88"/>
        <v/>
      </c>
      <c r="BU48" s="61" t="str">
        <f t="shared" si="88"/>
        <v/>
      </c>
      <c r="BV48" s="61">
        <f t="shared" si="88"/>
        <v>3.4519956850054045</v>
      </c>
      <c r="BW48" s="61">
        <f t="shared" si="88"/>
        <v>3.2005676081276135</v>
      </c>
      <c r="BX48" s="61">
        <f t="shared" si="88"/>
        <v>4</v>
      </c>
      <c r="BY48" s="282">
        <f t="shared" si="88"/>
        <v>0</v>
      </c>
      <c r="BZ48" s="296">
        <f t="shared" si="9"/>
        <v>-1.0302674176096649</v>
      </c>
      <c r="CB48" s="452" t="str">
        <v>VIPSX</v>
      </c>
      <c r="CC48" s="25" t="s">
        <v>741</v>
      </c>
    </row>
    <row r="49" spans="1:81">
      <c r="A49" s="32">
        <f t="shared" si="72"/>
        <v>1912</v>
      </c>
      <c r="B49" s="61">
        <f t="shared" si="6"/>
        <v>7.0655372456701135</v>
      </c>
      <c r="C49" s="61" t="str">
        <f t="shared" ref="C49:BN49" si="89">IF(C226="", "", (IF(C$4&lt;$A49, C226, (C226-C$3)/(1+C$3%))-$A$2*$BZ226)/(1+$A$2*$BZ226%))</f>
        <v/>
      </c>
      <c r="D49" s="61">
        <f t="shared" si="89"/>
        <v>7.0655372456701135</v>
      </c>
      <c r="E49" s="61" t="str">
        <f t="shared" si="89"/>
        <v/>
      </c>
      <c r="F49" s="61" t="str">
        <f t="shared" si="89"/>
        <v/>
      </c>
      <c r="G49" s="61" t="str">
        <f t="shared" si="89"/>
        <v/>
      </c>
      <c r="H49" s="61" t="str">
        <f t="shared" si="89"/>
        <v/>
      </c>
      <c r="I49" s="61" t="str">
        <f t="shared" si="89"/>
        <v/>
      </c>
      <c r="J49" s="61" t="str">
        <f t="shared" si="89"/>
        <v/>
      </c>
      <c r="K49" s="61" t="str">
        <f t="shared" si="89"/>
        <v/>
      </c>
      <c r="L49" s="61" t="str">
        <f t="shared" si="89"/>
        <v/>
      </c>
      <c r="M49" s="61" t="str">
        <f t="shared" si="89"/>
        <v/>
      </c>
      <c r="N49" s="61" t="str">
        <f t="shared" si="89"/>
        <v/>
      </c>
      <c r="O49" s="61" t="str">
        <f t="shared" si="89"/>
        <v/>
      </c>
      <c r="P49" s="61" t="str">
        <f t="shared" si="89"/>
        <v/>
      </c>
      <c r="Q49" s="61" t="str">
        <f t="shared" si="89"/>
        <v/>
      </c>
      <c r="R49" s="61" t="str">
        <f t="shared" si="89"/>
        <v/>
      </c>
      <c r="S49" s="61" t="str">
        <f t="shared" si="89"/>
        <v/>
      </c>
      <c r="T49" s="61" t="str">
        <f t="shared" si="89"/>
        <v/>
      </c>
      <c r="U49" s="61">
        <f t="shared" si="89"/>
        <v>-2.0469399033260531</v>
      </c>
      <c r="V49" s="61">
        <f t="shared" si="89"/>
        <v>-0.17376997679572534</v>
      </c>
      <c r="W49" s="61">
        <f t="shared" si="89"/>
        <v>1.8240146710758576</v>
      </c>
      <c r="X49" s="61">
        <f t="shared" si="89"/>
        <v>0.35116684935793324</v>
      </c>
      <c r="Y49" s="61">
        <f t="shared" si="89"/>
        <v>1.8646792136761274</v>
      </c>
      <c r="Z49" s="61">
        <f t="shared" si="89"/>
        <v>4.2561694474972525</v>
      </c>
      <c r="AA49" s="61" t="str">
        <f t="shared" si="89"/>
        <v/>
      </c>
      <c r="AB49" s="61" t="str">
        <f t="shared" si="89"/>
        <v/>
      </c>
      <c r="AC49" s="61" t="str">
        <f t="shared" si="89"/>
        <v/>
      </c>
      <c r="AD49" s="61" t="str">
        <f t="shared" si="89"/>
        <v/>
      </c>
      <c r="AE49" s="61" t="str">
        <f t="shared" si="89"/>
        <v/>
      </c>
      <c r="AF49" s="61" t="str">
        <f t="shared" si="89"/>
        <v/>
      </c>
      <c r="AG49" s="61" t="str">
        <f t="shared" si="89"/>
        <v/>
      </c>
      <c r="AH49" s="61" t="str">
        <f t="shared" si="89"/>
        <v/>
      </c>
      <c r="AI49" s="61" t="str">
        <f t="shared" si="89"/>
        <v/>
      </c>
      <c r="AJ49" s="61" t="str">
        <f t="shared" si="89"/>
        <v/>
      </c>
      <c r="AK49" s="61" t="str">
        <f t="shared" si="89"/>
        <v/>
      </c>
      <c r="AL49" s="61" t="str">
        <f t="shared" si="89"/>
        <v/>
      </c>
      <c r="AM49" s="61" t="str">
        <f t="shared" si="89"/>
        <v/>
      </c>
      <c r="AN49" s="61" t="str">
        <f t="shared" si="89"/>
        <v/>
      </c>
      <c r="AO49" s="61" t="str">
        <f t="shared" si="89"/>
        <v/>
      </c>
      <c r="AP49" s="61" t="str">
        <f t="shared" si="89"/>
        <v/>
      </c>
      <c r="AQ49" s="61" t="str">
        <f t="shared" si="89"/>
        <v/>
      </c>
      <c r="AR49" s="61" t="str">
        <f t="shared" si="89"/>
        <v/>
      </c>
      <c r="AS49" s="61" t="str">
        <f t="shared" si="89"/>
        <v/>
      </c>
      <c r="AT49" s="61" t="str">
        <f t="shared" si="89"/>
        <v/>
      </c>
      <c r="AU49" s="61" t="str">
        <f t="shared" si="89"/>
        <v/>
      </c>
      <c r="AV49" s="61" t="str">
        <f t="shared" si="89"/>
        <v/>
      </c>
      <c r="AW49" s="61" t="str">
        <f t="shared" si="89"/>
        <v/>
      </c>
      <c r="AX49" s="61" t="str">
        <f t="shared" si="89"/>
        <v/>
      </c>
      <c r="AY49" s="61" t="str">
        <f t="shared" si="89"/>
        <v/>
      </c>
      <c r="AZ49" s="61" t="str">
        <f t="shared" si="89"/>
        <v/>
      </c>
      <c r="BA49" s="61" t="str">
        <f t="shared" si="89"/>
        <v/>
      </c>
      <c r="BB49" s="61" t="str">
        <f t="shared" si="89"/>
        <v/>
      </c>
      <c r="BC49" s="61" t="str">
        <f t="shared" si="89"/>
        <v/>
      </c>
      <c r="BD49" s="61" t="str">
        <f t="shared" si="89"/>
        <v/>
      </c>
      <c r="BE49" s="61" t="str">
        <f t="shared" si="89"/>
        <v/>
      </c>
      <c r="BF49" s="61" t="str">
        <f t="shared" si="89"/>
        <v/>
      </c>
      <c r="BG49" s="61" t="str">
        <f t="shared" si="89"/>
        <v/>
      </c>
      <c r="BH49" s="61" t="str">
        <f t="shared" si="89"/>
        <v/>
      </c>
      <c r="BI49" s="61" t="str">
        <f t="shared" si="89"/>
        <v/>
      </c>
      <c r="BJ49" s="61" t="str">
        <f t="shared" si="89"/>
        <v/>
      </c>
      <c r="BK49" s="61" t="str">
        <f t="shared" si="89"/>
        <v/>
      </c>
      <c r="BL49" s="61" t="str">
        <f t="shared" si="89"/>
        <v/>
      </c>
      <c r="BM49" s="61" t="str">
        <f t="shared" si="89"/>
        <v/>
      </c>
      <c r="BN49" s="61" t="str">
        <f t="shared" si="89"/>
        <v/>
      </c>
      <c r="BO49" s="61" t="str">
        <f t="shared" ref="BO49:BY49" si="90">IF(BO226="", "", (IF(BO$4&lt;$A49, BO226, (BO226-BO$3)/(1+BO$3%))-$A$2*$BZ226)/(1+$A$2*$BZ226%))</f>
        <v/>
      </c>
      <c r="BP49" s="61" t="str">
        <f t="shared" si="90"/>
        <v/>
      </c>
      <c r="BQ49" s="61" t="str">
        <f t="shared" si="90"/>
        <v/>
      </c>
      <c r="BR49" s="61" t="str">
        <f t="shared" si="90"/>
        <v/>
      </c>
      <c r="BS49" s="61" t="str">
        <f t="shared" si="90"/>
        <v/>
      </c>
      <c r="BT49" s="61" t="str">
        <f t="shared" si="90"/>
        <v/>
      </c>
      <c r="BU49" s="61" t="str">
        <f t="shared" si="90"/>
        <v/>
      </c>
      <c r="BV49" s="61">
        <f t="shared" si="90"/>
        <v>7.2368421052631859</v>
      </c>
      <c r="BW49" s="61">
        <f t="shared" si="90"/>
        <v>2.5882483250683208E-2</v>
      </c>
      <c r="BX49" s="61">
        <f t="shared" si="90"/>
        <v>4.3499999999999996</v>
      </c>
      <c r="BY49" s="282">
        <f t="shared" si="90"/>
        <v>0</v>
      </c>
      <c r="BZ49" s="296">
        <f t="shared" si="9"/>
        <v>7.2913798492556081</v>
      </c>
      <c r="CB49" s="452" t="str">
        <v>PGBDX</v>
      </c>
      <c r="CC49" s="453" t="s">
        <v>183</v>
      </c>
    </row>
    <row r="50" spans="1:81">
      <c r="A50" s="32">
        <f t="shared" si="72"/>
        <v>1913</v>
      </c>
      <c r="B50" s="61">
        <f t="shared" si="6"/>
        <v>-4.9907245181902571</v>
      </c>
      <c r="C50" s="61" t="str">
        <f t="shared" ref="C50:BN50" si="91">IF(C227="", "", (IF(C$4&lt;$A50, C227, (C227-C$3)/(1+C$3%))-$A$2*$BZ227)/(1+$A$2*$BZ227%))</f>
        <v/>
      </c>
      <c r="D50" s="61">
        <f t="shared" si="91"/>
        <v>-4.9907245181902571</v>
      </c>
      <c r="E50" s="61" t="str">
        <f t="shared" si="91"/>
        <v/>
      </c>
      <c r="F50" s="61" t="str">
        <f t="shared" si="91"/>
        <v/>
      </c>
      <c r="G50" s="61" t="str">
        <f t="shared" si="91"/>
        <v/>
      </c>
      <c r="H50" s="61" t="str">
        <f t="shared" si="91"/>
        <v/>
      </c>
      <c r="I50" s="61" t="str">
        <f t="shared" si="91"/>
        <v/>
      </c>
      <c r="J50" s="61" t="str">
        <f t="shared" si="91"/>
        <v/>
      </c>
      <c r="K50" s="61" t="str">
        <f t="shared" si="91"/>
        <v/>
      </c>
      <c r="L50" s="61" t="str">
        <f t="shared" si="91"/>
        <v/>
      </c>
      <c r="M50" s="61" t="str">
        <f t="shared" si="91"/>
        <v/>
      </c>
      <c r="N50" s="61" t="str">
        <f t="shared" si="91"/>
        <v/>
      </c>
      <c r="O50" s="61" t="str">
        <f t="shared" si="91"/>
        <v/>
      </c>
      <c r="P50" s="61" t="str">
        <f t="shared" si="91"/>
        <v/>
      </c>
      <c r="Q50" s="61" t="str">
        <f t="shared" si="91"/>
        <v/>
      </c>
      <c r="R50" s="61" t="str">
        <f t="shared" si="91"/>
        <v/>
      </c>
      <c r="S50" s="61" t="str">
        <f t="shared" si="91"/>
        <v/>
      </c>
      <c r="T50" s="61" t="str">
        <f t="shared" si="91"/>
        <v/>
      </c>
      <c r="U50" s="61">
        <f t="shared" si="91"/>
        <v>8.2791989370339039</v>
      </c>
      <c r="V50" s="61">
        <f t="shared" si="91"/>
        <v>6.8462951476839438</v>
      </c>
      <c r="W50" s="61">
        <f t="shared" si="91"/>
        <v>6.6277373304055036</v>
      </c>
      <c r="X50" s="61">
        <f t="shared" si="91"/>
        <v>6.8062025603679972</v>
      </c>
      <c r="Y50" s="61">
        <f t="shared" si="91"/>
        <v>6.6703202925981575</v>
      </c>
      <c r="Z50" s="61">
        <f t="shared" si="91"/>
        <v>5.5550004995504061</v>
      </c>
      <c r="AA50" s="61" t="str">
        <f t="shared" si="91"/>
        <v/>
      </c>
      <c r="AB50" s="61" t="str">
        <f t="shared" si="91"/>
        <v/>
      </c>
      <c r="AC50" s="61" t="str">
        <f t="shared" si="91"/>
        <v/>
      </c>
      <c r="AD50" s="61" t="str">
        <f t="shared" si="91"/>
        <v/>
      </c>
      <c r="AE50" s="61" t="str">
        <f t="shared" si="91"/>
        <v/>
      </c>
      <c r="AF50" s="61" t="str">
        <f t="shared" si="91"/>
        <v/>
      </c>
      <c r="AG50" s="61" t="str">
        <f t="shared" si="91"/>
        <v/>
      </c>
      <c r="AH50" s="61" t="str">
        <f t="shared" si="91"/>
        <v/>
      </c>
      <c r="AI50" s="61" t="str">
        <f t="shared" si="91"/>
        <v/>
      </c>
      <c r="AJ50" s="61" t="str">
        <f t="shared" si="91"/>
        <v/>
      </c>
      <c r="AK50" s="61" t="str">
        <f t="shared" si="91"/>
        <v/>
      </c>
      <c r="AL50" s="61" t="str">
        <f t="shared" si="91"/>
        <v/>
      </c>
      <c r="AM50" s="61" t="str">
        <f t="shared" si="91"/>
        <v/>
      </c>
      <c r="AN50" s="61" t="str">
        <f t="shared" si="91"/>
        <v/>
      </c>
      <c r="AO50" s="61" t="str">
        <f t="shared" si="91"/>
        <v/>
      </c>
      <c r="AP50" s="61" t="str">
        <f t="shared" si="91"/>
        <v/>
      </c>
      <c r="AQ50" s="61" t="str">
        <f t="shared" si="91"/>
        <v/>
      </c>
      <c r="AR50" s="61" t="str">
        <f t="shared" si="91"/>
        <v/>
      </c>
      <c r="AS50" s="61" t="str">
        <f t="shared" si="91"/>
        <v/>
      </c>
      <c r="AT50" s="61" t="str">
        <f t="shared" si="91"/>
        <v/>
      </c>
      <c r="AU50" s="61" t="str">
        <f t="shared" si="91"/>
        <v/>
      </c>
      <c r="AV50" s="61" t="str">
        <f t="shared" si="91"/>
        <v/>
      </c>
      <c r="AW50" s="61" t="str">
        <f t="shared" si="91"/>
        <v/>
      </c>
      <c r="AX50" s="61" t="str">
        <f t="shared" si="91"/>
        <v/>
      </c>
      <c r="AY50" s="61" t="str">
        <f t="shared" si="91"/>
        <v/>
      </c>
      <c r="AZ50" s="61" t="str">
        <f t="shared" si="91"/>
        <v/>
      </c>
      <c r="BA50" s="61" t="str">
        <f t="shared" si="91"/>
        <v/>
      </c>
      <c r="BB50" s="61" t="str">
        <f t="shared" si="91"/>
        <v/>
      </c>
      <c r="BC50" s="61" t="str">
        <f t="shared" si="91"/>
        <v/>
      </c>
      <c r="BD50" s="61" t="str">
        <f t="shared" si="91"/>
        <v/>
      </c>
      <c r="BE50" s="61" t="str">
        <f t="shared" si="91"/>
        <v/>
      </c>
      <c r="BF50" s="61" t="str">
        <f t="shared" si="91"/>
        <v/>
      </c>
      <c r="BG50" s="61" t="str">
        <f t="shared" si="91"/>
        <v/>
      </c>
      <c r="BH50" s="61" t="str">
        <f t="shared" si="91"/>
        <v/>
      </c>
      <c r="BI50" s="61" t="str">
        <f t="shared" si="91"/>
        <v/>
      </c>
      <c r="BJ50" s="61" t="str">
        <f t="shared" si="91"/>
        <v/>
      </c>
      <c r="BK50" s="61" t="str">
        <f t="shared" si="91"/>
        <v/>
      </c>
      <c r="BL50" s="61" t="str">
        <f t="shared" si="91"/>
        <v/>
      </c>
      <c r="BM50" s="61" t="str">
        <f t="shared" si="91"/>
        <v/>
      </c>
      <c r="BN50" s="61" t="str">
        <f t="shared" si="91"/>
        <v/>
      </c>
      <c r="BO50" s="61" t="str">
        <f t="shared" ref="BO50:BY50" si="92">IF(BO227="", "", (IF(BO$4&lt;$A50, BO227, (BO227-BO$3)/(1+BO$3%))-$A$2*$BZ227)/(1+$A$2*$BZ227%))</f>
        <v/>
      </c>
      <c r="BP50" s="61" t="str">
        <f t="shared" si="92"/>
        <v/>
      </c>
      <c r="BQ50" s="61" t="str">
        <f t="shared" si="92"/>
        <v/>
      </c>
      <c r="BR50" s="61" t="str">
        <f t="shared" si="92"/>
        <v/>
      </c>
      <c r="BS50" s="61" t="str">
        <f t="shared" si="92"/>
        <v/>
      </c>
      <c r="BT50" s="61" t="str">
        <f t="shared" si="92"/>
        <v/>
      </c>
      <c r="BU50" s="61" t="str">
        <f t="shared" si="92"/>
        <v/>
      </c>
      <c r="BV50" s="61">
        <f t="shared" si="92"/>
        <v>-4.8387096774193612</v>
      </c>
      <c r="BW50" s="61">
        <f t="shared" si="92"/>
        <v>7.0599877379793119</v>
      </c>
      <c r="BX50" s="61">
        <f t="shared" si="92"/>
        <v>5.65</v>
      </c>
      <c r="BY50" s="282">
        <f t="shared" si="92"/>
        <v>0</v>
      </c>
      <c r="BZ50" s="296">
        <f t="shared" si="9"/>
        <v>2.0408163265306145</v>
      </c>
      <c r="CB50" s="452" t="str">
        <v>VTIBX</v>
      </c>
      <c r="CC50" s="453" t="s">
        <v>632</v>
      </c>
    </row>
    <row r="51" spans="1:81">
      <c r="A51" s="32">
        <f t="shared" si="72"/>
        <v>1914</v>
      </c>
      <c r="B51" s="61">
        <f t="shared" si="6"/>
        <v>-5.7660670048591136</v>
      </c>
      <c r="C51" s="61" t="str">
        <f t="shared" ref="C51:BN51" si="93">IF(C228="", "", (IF(C$4&lt;$A51, C228, (C228-C$3)/(1+C$3%))-$A$2*$BZ228)/(1+$A$2*$BZ228%))</f>
        <v/>
      </c>
      <c r="D51" s="61">
        <f t="shared" si="93"/>
        <v>-5.7660670048591136</v>
      </c>
      <c r="E51" s="61" t="str">
        <f t="shared" si="93"/>
        <v/>
      </c>
      <c r="F51" s="61" t="str">
        <f t="shared" si="93"/>
        <v/>
      </c>
      <c r="G51" s="61" t="str">
        <f t="shared" si="93"/>
        <v/>
      </c>
      <c r="H51" s="61" t="str">
        <f t="shared" si="93"/>
        <v/>
      </c>
      <c r="I51" s="61" t="str">
        <f t="shared" si="93"/>
        <v/>
      </c>
      <c r="J51" s="61" t="str">
        <f t="shared" si="93"/>
        <v/>
      </c>
      <c r="K51" s="61" t="str">
        <f t="shared" si="93"/>
        <v/>
      </c>
      <c r="L51" s="61" t="str">
        <f t="shared" si="93"/>
        <v/>
      </c>
      <c r="M51" s="61" t="str">
        <f t="shared" si="93"/>
        <v/>
      </c>
      <c r="N51" s="61" t="str">
        <f t="shared" si="93"/>
        <v/>
      </c>
      <c r="O51" s="61" t="str">
        <f t="shared" si="93"/>
        <v/>
      </c>
      <c r="P51" s="61" t="str">
        <f t="shared" si="93"/>
        <v/>
      </c>
      <c r="Q51" s="61" t="str">
        <f t="shared" si="93"/>
        <v/>
      </c>
      <c r="R51" s="61" t="str">
        <f t="shared" si="93"/>
        <v/>
      </c>
      <c r="S51" s="61" t="str">
        <f t="shared" si="93"/>
        <v/>
      </c>
      <c r="T51" s="61" t="str">
        <f t="shared" si="93"/>
        <v/>
      </c>
      <c r="U51" s="61">
        <f t="shared" si="93"/>
        <v>2.8626854106083921</v>
      </c>
      <c r="V51" s="61">
        <f t="shared" si="93"/>
        <v>5.4714509255839934</v>
      </c>
      <c r="W51" s="61">
        <f t="shared" si="93"/>
        <v>5.7989509788679028</v>
      </c>
      <c r="X51" s="61">
        <f t="shared" si="93"/>
        <v>5.5225312945094736</v>
      </c>
      <c r="Y51" s="61">
        <f t="shared" si="93"/>
        <v>5.8412029560958851</v>
      </c>
      <c r="Z51" s="61">
        <f t="shared" si="93"/>
        <v>4.5459086821860328</v>
      </c>
      <c r="AA51" s="61" t="str">
        <f t="shared" si="93"/>
        <v/>
      </c>
      <c r="AB51" s="61" t="str">
        <f t="shared" si="93"/>
        <v/>
      </c>
      <c r="AC51" s="61" t="str">
        <f t="shared" si="93"/>
        <v/>
      </c>
      <c r="AD51" s="61" t="str">
        <f t="shared" si="93"/>
        <v/>
      </c>
      <c r="AE51" s="61" t="str">
        <f t="shared" si="93"/>
        <v/>
      </c>
      <c r="AF51" s="61" t="str">
        <f t="shared" si="93"/>
        <v/>
      </c>
      <c r="AG51" s="61" t="str">
        <f t="shared" si="93"/>
        <v/>
      </c>
      <c r="AH51" s="61" t="str">
        <f t="shared" si="93"/>
        <v/>
      </c>
      <c r="AI51" s="61" t="str">
        <f t="shared" si="93"/>
        <v/>
      </c>
      <c r="AJ51" s="61" t="str">
        <f t="shared" si="93"/>
        <v/>
      </c>
      <c r="AK51" s="61" t="str">
        <f t="shared" si="93"/>
        <v/>
      </c>
      <c r="AL51" s="61" t="str">
        <f t="shared" si="93"/>
        <v/>
      </c>
      <c r="AM51" s="61" t="str">
        <f t="shared" si="93"/>
        <v/>
      </c>
      <c r="AN51" s="61" t="str">
        <f t="shared" si="93"/>
        <v/>
      </c>
      <c r="AO51" s="61" t="str">
        <f t="shared" si="93"/>
        <v/>
      </c>
      <c r="AP51" s="61" t="str">
        <f t="shared" si="93"/>
        <v/>
      </c>
      <c r="AQ51" s="61" t="str">
        <f t="shared" si="93"/>
        <v/>
      </c>
      <c r="AR51" s="61" t="str">
        <f t="shared" si="93"/>
        <v/>
      </c>
      <c r="AS51" s="61" t="str">
        <f t="shared" si="93"/>
        <v/>
      </c>
      <c r="AT51" s="61" t="str">
        <f t="shared" si="93"/>
        <v/>
      </c>
      <c r="AU51" s="61" t="str">
        <f t="shared" si="93"/>
        <v/>
      </c>
      <c r="AV51" s="61" t="str">
        <f t="shared" si="93"/>
        <v/>
      </c>
      <c r="AW51" s="61" t="str">
        <f t="shared" si="93"/>
        <v/>
      </c>
      <c r="AX51" s="61" t="str">
        <f t="shared" si="93"/>
        <v/>
      </c>
      <c r="AY51" s="61" t="str">
        <f t="shared" si="93"/>
        <v/>
      </c>
      <c r="AZ51" s="61" t="str">
        <f t="shared" si="93"/>
        <v/>
      </c>
      <c r="BA51" s="61" t="str">
        <f t="shared" si="93"/>
        <v/>
      </c>
      <c r="BB51" s="61" t="str">
        <f t="shared" si="93"/>
        <v/>
      </c>
      <c r="BC51" s="61" t="str">
        <f t="shared" si="93"/>
        <v/>
      </c>
      <c r="BD51" s="61" t="str">
        <f t="shared" si="93"/>
        <v/>
      </c>
      <c r="BE51" s="61" t="str">
        <f t="shared" si="93"/>
        <v/>
      </c>
      <c r="BF51" s="61" t="str">
        <f t="shared" si="93"/>
        <v/>
      </c>
      <c r="BG51" s="61" t="str">
        <f t="shared" si="93"/>
        <v/>
      </c>
      <c r="BH51" s="61" t="str">
        <f t="shared" si="93"/>
        <v/>
      </c>
      <c r="BI51" s="61" t="str">
        <f t="shared" si="93"/>
        <v/>
      </c>
      <c r="BJ51" s="61" t="str">
        <f t="shared" si="93"/>
        <v/>
      </c>
      <c r="BK51" s="61" t="str">
        <f t="shared" si="93"/>
        <v/>
      </c>
      <c r="BL51" s="61" t="str">
        <f t="shared" si="93"/>
        <v/>
      </c>
      <c r="BM51" s="61" t="str">
        <f t="shared" si="93"/>
        <v/>
      </c>
      <c r="BN51" s="61" t="str">
        <f t="shared" si="93"/>
        <v/>
      </c>
      <c r="BO51" s="61" t="str">
        <f t="shared" ref="BO51:BY51" si="94">IF(BO228="", "", (IF(BO$4&lt;$A51, BO228, (BO228-BO$3)/(1+BO$3%))-$A$2*$BZ228)/(1+$A$2*$BZ228%))</f>
        <v/>
      </c>
      <c r="BP51" s="61" t="str">
        <f t="shared" si="94"/>
        <v/>
      </c>
      <c r="BQ51" s="61" t="str">
        <f t="shared" si="94"/>
        <v/>
      </c>
      <c r="BR51" s="61" t="str">
        <f t="shared" si="94"/>
        <v/>
      </c>
      <c r="BS51" s="61" t="str">
        <f t="shared" si="94"/>
        <v/>
      </c>
      <c r="BT51" s="61" t="str">
        <f t="shared" si="94"/>
        <v/>
      </c>
      <c r="BU51" s="61" t="str">
        <f t="shared" si="94"/>
        <v/>
      </c>
      <c r="BV51" s="61">
        <f t="shared" si="94"/>
        <v>-5.6152927120668883</v>
      </c>
      <c r="BW51" s="61">
        <f t="shared" si="94"/>
        <v>5.6823938274351615</v>
      </c>
      <c r="BX51" s="61">
        <f t="shared" si="94"/>
        <v>4.6399999999999997</v>
      </c>
      <c r="BY51" s="282">
        <f t="shared" si="94"/>
        <v>0</v>
      </c>
      <c r="BZ51" s="296">
        <f t="shared" si="9"/>
        <v>1.0000000000000009</v>
      </c>
      <c r="CB51" s="452" t="str">
        <v>VEXMX</v>
      </c>
      <c r="CC51" s="453" t="s">
        <v>332</v>
      </c>
    </row>
    <row r="52" spans="1:81">
      <c r="A52" s="32">
        <f t="shared" si="72"/>
        <v>1915</v>
      </c>
      <c r="B52" s="61">
        <f t="shared" si="6"/>
        <v>30.272846867471927</v>
      </c>
      <c r="C52" s="61" t="str">
        <f t="shared" ref="C52:BN52" si="95">IF(C229="", "", (IF(C$4&lt;$A52, C229, (C229-C$3)/(1+C$3%))-$A$2*$BZ229)/(1+$A$2*$BZ229%))</f>
        <v/>
      </c>
      <c r="D52" s="61">
        <f t="shared" si="95"/>
        <v>30.272846867471927</v>
      </c>
      <c r="E52" s="61" t="str">
        <f t="shared" si="95"/>
        <v/>
      </c>
      <c r="F52" s="61" t="str">
        <f t="shared" si="95"/>
        <v/>
      </c>
      <c r="G52" s="61" t="str">
        <f t="shared" si="95"/>
        <v/>
      </c>
      <c r="H52" s="61" t="str">
        <f t="shared" si="95"/>
        <v/>
      </c>
      <c r="I52" s="61" t="str">
        <f t="shared" si="95"/>
        <v/>
      </c>
      <c r="J52" s="61" t="str">
        <f t="shared" si="95"/>
        <v/>
      </c>
      <c r="K52" s="61" t="str">
        <f t="shared" si="95"/>
        <v/>
      </c>
      <c r="L52" s="61" t="str">
        <f t="shared" si="95"/>
        <v/>
      </c>
      <c r="M52" s="61" t="str">
        <f t="shared" si="95"/>
        <v/>
      </c>
      <c r="N52" s="61" t="str">
        <f t="shared" si="95"/>
        <v/>
      </c>
      <c r="O52" s="61" t="str">
        <f t="shared" si="95"/>
        <v/>
      </c>
      <c r="P52" s="61" t="str">
        <f t="shared" si="95"/>
        <v/>
      </c>
      <c r="Q52" s="61" t="str">
        <f t="shared" si="95"/>
        <v/>
      </c>
      <c r="R52" s="61" t="str">
        <f t="shared" si="95"/>
        <v/>
      </c>
      <c r="S52" s="61" t="str">
        <f t="shared" si="95"/>
        <v/>
      </c>
      <c r="T52" s="61" t="str">
        <f t="shared" si="95"/>
        <v/>
      </c>
      <c r="U52" s="61">
        <f t="shared" si="95"/>
        <v>6.6714848268554743</v>
      </c>
      <c r="V52" s="61">
        <f t="shared" si="95"/>
        <v>4.8478666195160862</v>
      </c>
      <c r="W52" s="61">
        <f t="shared" si="95"/>
        <v>3.7699599719052239</v>
      </c>
      <c r="X52" s="61">
        <f t="shared" si="95"/>
        <v>4.6694626458847424</v>
      </c>
      <c r="Y52" s="61">
        <f t="shared" si="95"/>
        <v>3.8114016492102976</v>
      </c>
      <c r="Z52" s="61">
        <f t="shared" si="95"/>
        <v>3.5567988810070941</v>
      </c>
      <c r="AA52" s="61" t="str">
        <f t="shared" si="95"/>
        <v/>
      </c>
      <c r="AB52" s="61" t="str">
        <f t="shared" si="95"/>
        <v/>
      </c>
      <c r="AC52" s="61" t="str">
        <f t="shared" si="95"/>
        <v/>
      </c>
      <c r="AD52" s="61" t="str">
        <f t="shared" si="95"/>
        <v/>
      </c>
      <c r="AE52" s="61" t="str">
        <f t="shared" si="95"/>
        <v/>
      </c>
      <c r="AF52" s="61" t="str">
        <f t="shared" si="95"/>
        <v/>
      </c>
      <c r="AG52" s="61" t="str">
        <f t="shared" si="95"/>
        <v/>
      </c>
      <c r="AH52" s="61" t="str">
        <f t="shared" si="95"/>
        <v/>
      </c>
      <c r="AI52" s="61" t="str">
        <f t="shared" si="95"/>
        <v/>
      </c>
      <c r="AJ52" s="61" t="str">
        <f t="shared" si="95"/>
        <v/>
      </c>
      <c r="AK52" s="61" t="str">
        <f t="shared" si="95"/>
        <v/>
      </c>
      <c r="AL52" s="61" t="str">
        <f t="shared" si="95"/>
        <v/>
      </c>
      <c r="AM52" s="61" t="str">
        <f t="shared" si="95"/>
        <v/>
      </c>
      <c r="AN52" s="61" t="str">
        <f t="shared" si="95"/>
        <v/>
      </c>
      <c r="AO52" s="61" t="str">
        <f t="shared" si="95"/>
        <v/>
      </c>
      <c r="AP52" s="61" t="str">
        <f t="shared" si="95"/>
        <v/>
      </c>
      <c r="AQ52" s="61" t="str">
        <f t="shared" si="95"/>
        <v/>
      </c>
      <c r="AR52" s="61" t="str">
        <f t="shared" si="95"/>
        <v/>
      </c>
      <c r="AS52" s="61" t="str">
        <f t="shared" si="95"/>
        <v/>
      </c>
      <c r="AT52" s="61" t="str">
        <f t="shared" si="95"/>
        <v/>
      </c>
      <c r="AU52" s="61" t="str">
        <f t="shared" si="95"/>
        <v/>
      </c>
      <c r="AV52" s="61" t="str">
        <f t="shared" si="95"/>
        <v/>
      </c>
      <c r="AW52" s="61" t="str">
        <f t="shared" si="95"/>
        <v/>
      </c>
      <c r="AX52" s="61" t="str">
        <f t="shared" si="95"/>
        <v/>
      </c>
      <c r="AY52" s="61" t="str">
        <f t="shared" si="95"/>
        <v/>
      </c>
      <c r="AZ52" s="61" t="str">
        <f t="shared" si="95"/>
        <v/>
      </c>
      <c r="BA52" s="61" t="str">
        <f t="shared" si="95"/>
        <v/>
      </c>
      <c r="BB52" s="61" t="str">
        <f t="shared" si="95"/>
        <v/>
      </c>
      <c r="BC52" s="61" t="str">
        <f t="shared" si="95"/>
        <v/>
      </c>
      <c r="BD52" s="61" t="str">
        <f t="shared" si="95"/>
        <v/>
      </c>
      <c r="BE52" s="61" t="str">
        <f t="shared" si="95"/>
        <v/>
      </c>
      <c r="BF52" s="61" t="str">
        <f t="shared" si="95"/>
        <v/>
      </c>
      <c r="BG52" s="61" t="str">
        <f t="shared" si="95"/>
        <v/>
      </c>
      <c r="BH52" s="61" t="str">
        <f t="shared" si="95"/>
        <v/>
      </c>
      <c r="BI52" s="61" t="str">
        <f t="shared" si="95"/>
        <v/>
      </c>
      <c r="BJ52" s="61" t="str">
        <f t="shared" si="95"/>
        <v/>
      </c>
      <c r="BK52" s="61" t="str">
        <f t="shared" si="95"/>
        <v/>
      </c>
      <c r="BL52" s="61" t="str">
        <f t="shared" si="95"/>
        <v/>
      </c>
      <c r="BM52" s="61" t="str">
        <f t="shared" si="95"/>
        <v/>
      </c>
      <c r="BN52" s="61" t="str">
        <f t="shared" si="95"/>
        <v/>
      </c>
      <c r="BO52" s="61" t="str">
        <f t="shared" ref="BO52:BY52" si="96">IF(BO229="", "", (IF(BO$4&lt;$A52, BO229, (BO229-BO$3)/(1+BO$3%))-$A$2*$BZ229)/(1+$A$2*$BZ229%))</f>
        <v/>
      </c>
      <c r="BP52" s="61" t="str">
        <f t="shared" si="96"/>
        <v/>
      </c>
      <c r="BQ52" s="61" t="str">
        <f t="shared" si="96"/>
        <v/>
      </c>
      <c r="BR52" s="61" t="str">
        <f t="shared" si="96"/>
        <v/>
      </c>
      <c r="BS52" s="61" t="str">
        <f t="shared" si="96"/>
        <v/>
      </c>
      <c r="BT52" s="61" t="str">
        <f t="shared" si="96"/>
        <v/>
      </c>
      <c r="BU52" s="61" t="str">
        <f t="shared" si="96"/>
        <v/>
      </c>
      <c r="BV52" s="61">
        <f t="shared" si="96"/>
        <v>30.481283422459882</v>
      </c>
      <c r="BW52" s="61">
        <f t="shared" si="96"/>
        <v>5.0575623527551183</v>
      </c>
      <c r="BX52" s="61">
        <f t="shared" si="96"/>
        <v>3.65</v>
      </c>
      <c r="BY52" s="282">
        <f t="shared" si="96"/>
        <v>0</v>
      </c>
      <c r="BZ52" s="296">
        <f t="shared" si="9"/>
        <v>2.9702970297029729</v>
      </c>
      <c r="CB52" s="452" t="str">
        <v>MTUM</v>
      </c>
      <c r="CC52" s="453" t="s">
        <v>528</v>
      </c>
    </row>
    <row r="53" spans="1:81">
      <c r="A53" s="32">
        <f t="shared" si="72"/>
        <v>1916</v>
      </c>
      <c r="B53" s="61">
        <f t="shared" si="6"/>
        <v>8.401049210866061</v>
      </c>
      <c r="C53" s="61" t="str">
        <f t="shared" ref="C53:BN53" si="97">IF(C230="", "", (IF(C$4&lt;$A53, C230, (C230-C$3)/(1+C$3%))-$A$2*$BZ230)/(1+$A$2*$BZ230%))</f>
        <v/>
      </c>
      <c r="D53" s="61">
        <f t="shared" si="97"/>
        <v>8.401049210866061</v>
      </c>
      <c r="E53" s="61" t="str">
        <f t="shared" si="97"/>
        <v/>
      </c>
      <c r="F53" s="61" t="str">
        <f t="shared" si="97"/>
        <v/>
      </c>
      <c r="G53" s="61" t="str">
        <f t="shared" si="97"/>
        <v/>
      </c>
      <c r="H53" s="61" t="str">
        <f t="shared" si="97"/>
        <v/>
      </c>
      <c r="I53" s="61" t="str">
        <f t="shared" si="97"/>
        <v/>
      </c>
      <c r="J53" s="61" t="str">
        <f t="shared" si="97"/>
        <v/>
      </c>
      <c r="K53" s="61" t="str">
        <f t="shared" si="97"/>
        <v/>
      </c>
      <c r="L53" s="61" t="str">
        <f t="shared" si="97"/>
        <v/>
      </c>
      <c r="M53" s="61" t="str">
        <f t="shared" si="97"/>
        <v/>
      </c>
      <c r="N53" s="61" t="str">
        <f t="shared" si="97"/>
        <v/>
      </c>
      <c r="O53" s="61" t="str">
        <f t="shared" si="97"/>
        <v/>
      </c>
      <c r="P53" s="61" t="str">
        <f t="shared" si="97"/>
        <v/>
      </c>
      <c r="Q53" s="61" t="str">
        <f t="shared" si="97"/>
        <v/>
      </c>
      <c r="R53" s="61" t="str">
        <f t="shared" si="97"/>
        <v/>
      </c>
      <c r="S53" s="61" t="str">
        <f t="shared" si="97"/>
        <v/>
      </c>
      <c r="T53" s="61" t="str">
        <f t="shared" si="97"/>
        <v/>
      </c>
      <c r="U53" s="61">
        <f t="shared" si="97"/>
        <v>1.4083352246098955</v>
      </c>
      <c r="V53" s="61">
        <f t="shared" si="97"/>
        <v>2.1985581071188318</v>
      </c>
      <c r="W53" s="61">
        <f t="shared" si="97"/>
        <v>2.5832911523666233</v>
      </c>
      <c r="X53" s="61">
        <f t="shared" si="97"/>
        <v>2.3425766708027487</v>
      </c>
      <c r="Y53" s="61">
        <f t="shared" si="97"/>
        <v>2.6242589203987188</v>
      </c>
      <c r="Z53" s="61">
        <f t="shared" si="97"/>
        <v>3.5468078729143775</v>
      </c>
      <c r="AA53" s="61" t="str">
        <f t="shared" si="97"/>
        <v/>
      </c>
      <c r="AB53" s="61" t="str">
        <f t="shared" si="97"/>
        <v/>
      </c>
      <c r="AC53" s="61" t="str">
        <f t="shared" si="97"/>
        <v/>
      </c>
      <c r="AD53" s="61" t="str">
        <f t="shared" si="97"/>
        <v/>
      </c>
      <c r="AE53" s="61" t="str">
        <f t="shared" si="97"/>
        <v/>
      </c>
      <c r="AF53" s="61" t="str">
        <f t="shared" si="97"/>
        <v/>
      </c>
      <c r="AG53" s="61" t="str">
        <f t="shared" si="97"/>
        <v/>
      </c>
      <c r="AH53" s="61" t="str">
        <f t="shared" si="97"/>
        <v/>
      </c>
      <c r="AI53" s="61" t="str">
        <f t="shared" si="97"/>
        <v/>
      </c>
      <c r="AJ53" s="61" t="str">
        <f t="shared" si="97"/>
        <v/>
      </c>
      <c r="AK53" s="61" t="str">
        <f t="shared" si="97"/>
        <v/>
      </c>
      <c r="AL53" s="61" t="str">
        <f t="shared" si="97"/>
        <v/>
      </c>
      <c r="AM53" s="61" t="str">
        <f t="shared" si="97"/>
        <v/>
      </c>
      <c r="AN53" s="61" t="str">
        <f t="shared" si="97"/>
        <v/>
      </c>
      <c r="AO53" s="61" t="str">
        <f t="shared" si="97"/>
        <v/>
      </c>
      <c r="AP53" s="61" t="str">
        <f t="shared" si="97"/>
        <v/>
      </c>
      <c r="AQ53" s="61" t="str">
        <f t="shared" si="97"/>
        <v/>
      </c>
      <c r="AR53" s="61" t="str">
        <f t="shared" si="97"/>
        <v/>
      </c>
      <c r="AS53" s="61" t="str">
        <f t="shared" si="97"/>
        <v/>
      </c>
      <c r="AT53" s="61" t="str">
        <f t="shared" si="97"/>
        <v/>
      </c>
      <c r="AU53" s="61" t="str">
        <f t="shared" si="97"/>
        <v/>
      </c>
      <c r="AV53" s="61" t="str">
        <f t="shared" si="97"/>
        <v/>
      </c>
      <c r="AW53" s="61" t="str">
        <f t="shared" si="97"/>
        <v/>
      </c>
      <c r="AX53" s="61" t="str">
        <f t="shared" si="97"/>
        <v/>
      </c>
      <c r="AY53" s="61" t="str">
        <f t="shared" si="97"/>
        <v/>
      </c>
      <c r="AZ53" s="61" t="str">
        <f t="shared" si="97"/>
        <v/>
      </c>
      <c r="BA53" s="61" t="str">
        <f t="shared" si="97"/>
        <v/>
      </c>
      <c r="BB53" s="61" t="str">
        <f t="shared" si="97"/>
        <v/>
      </c>
      <c r="BC53" s="61" t="str">
        <f t="shared" si="97"/>
        <v/>
      </c>
      <c r="BD53" s="61" t="str">
        <f t="shared" si="97"/>
        <v/>
      </c>
      <c r="BE53" s="61" t="str">
        <f t="shared" si="97"/>
        <v/>
      </c>
      <c r="BF53" s="61" t="str">
        <f t="shared" si="97"/>
        <v/>
      </c>
      <c r="BG53" s="61" t="str">
        <f t="shared" si="97"/>
        <v/>
      </c>
      <c r="BH53" s="61" t="str">
        <f t="shared" si="97"/>
        <v/>
      </c>
      <c r="BI53" s="61" t="str">
        <f t="shared" si="97"/>
        <v/>
      </c>
      <c r="BJ53" s="61" t="str">
        <f t="shared" si="97"/>
        <v/>
      </c>
      <c r="BK53" s="61" t="str">
        <f t="shared" si="97"/>
        <v/>
      </c>
      <c r="BL53" s="61" t="str">
        <f t="shared" si="97"/>
        <v/>
      </c>
      <c r="BM53" s="61" t="str">
        <f t="shared" si="97"/>
        <v/>
      </c>
      <c r="BN53" s="61" t="str">
        <f t="shared" si="97"/>
        <v/>
      </c>
      <c r="BO53" s="61" t="str">
        <f t="shared" ref="BO53:BY53" si="98">IF(BO230="", "", (IF(BO$4&lt;$A53, BO230, (BO230-BO$3)/(1+BO$3%))-$A$2*$BZ230)/(1+$A$2*$BZ230%))</f>
        <v/>
      </c>
      <c r="BP53" s="61" t="str">
        <f t="shared" si="98"/>
        <v/>
      </c>
      <c r="BQ53" s="61" t="str">
        <f t="shared" si="98"/>
        <v/>
      </c>
      <c r="BR53" s="61" t="str">
        <f t="shared" si="98"/>
        <v/>
      </c>
      <c r="BS53" s="61" t="str">
        <f t="shared" si="98"/>
        <v/>
      </c>
      <c r="BT53" s="61" t="str">
        <f t="shared" si="98"/>
        <v/>
      </c>
      <c r="BU53" s="61" t="str">
        <f t="shared" si="98"/>
        <v/>
      </c>
      <c r="BV53" s="61">
        <f t="shared" si="98"/>
        <v>8.5744908896034477</v>
      </c>
      <c r="BW53" s="61">
        <f t="shared" si="98"/>
        <v>2.4029552233330698</v>
      </c>
      <c r="BX53" s="61">
        <f t="shared" si="98"/>
        <v>3.64</v>
      </c>
      <c r="BY53" s="282">
        <f t="shared" si="98"/>
        <v>0</v>
      </c>
      <c r="BZ53" s="296">
        <f t="shared" si="9"/>
        <v>12.5</v>
      </c>
      <c r="CB53" s="452" t="str">
        <v/>
      </c>
      <c r="CC53" s="453" t="str">
        <f>""</f>
        <v/>
      </c>
    </row>
    <row r="54" spans="1:81">
      <c r="A54" s="32">
        <f t="shared" si="72"/>
        <v>1917</v>
      </c>
      <c r="B54" s="61">
        <f t="shared" si="6"/>
        <v>-17.582234151585254</v>
      </c>
      <c r="C54" s="61" t="str">
        <f t="shared" ref="C54:BN54" si="99">IF(C231="", "", (IF(C$4&lt;$A54, C231, (C231-C$3)/(1+C$3%))-$A$2*$BZ231)/(1+$A$2*$BZ231%))</f>
        <v/>
      </c>
      <c r="D54" s="61">
        <f t="shared" si="99"/>
        <v>-17.582234151585254</v>
      </c>
      <c r="E54" s="61" t="str">
        <f t="shared" si="99"/>
        <v/>
      </c>
      <c r="F54" s="61" t="str">
        <f t="shared" si="99"/>
        <v/>
      </c>
      <c r="G54" s="61" t="str">
        <f t="shared" si="99"/>
        <v/>
      </c>
      <c r="H54" s="61" t="str">
        <f t="shared" si="99"/>
        <v/>
      </c>
      <c r="I54" s="61" t="str">
        <f t="shared" si="99"/>
        <v/>
      </c>
      <c r="J54" s="61" t="str">
        <f t="shared" si="99"/>
        <v/>
      </c>
      <c r="K54" s="61" t="str">
        <f t="shared" si="99"/>
        <v/>
      </c>
      <c r="L54" s="61" t="str">
        <f t="shared" si="99"/>
        <v/>
      </c>
      <c r="M54" s="61" t="str">
        <f t="shared" si="99"/>
        <v/>
      </c>
      <c r="N54" s="61" t="str">
        <f t="shared" si="99"/>
        <v/>
      </c>
      <c r="O54" s="61" t="str">
        <f t="shared" si="99"/>
        <v/>
      </c>
      <c r="P54" s="61" t="str">
        <f t="shared" si="99"/>
        <v/>
      </c>
      <c r="Q54" s="61" t="str">
        <f t="shared" si="99"/>
        <v/>
      </c>
      <c r="R54" s="61" t="str">
        <f t="shared" si="99"/>
        <v/>
      </c>
      <c r="S54" s="61" t="str">
        <f t="shared" si="99"/>
        <v/>
      </c>
      <c r="T54" s="61" t="str">
        <f t="shared" si="99"/>
        <v/>
      </c>
      <c r="U54" s="61">
        <f t="shared" si="99"/>
        <v>-0.46226199946429281</v>
      </c>
      <c r="V54" s="61">
        <f t="shared" si="99"/>
        <v>-0.29496383863706388</v>
      </c>
      <c r="W54" s="61">
        <f t="shared" si="99"/>
        <v>1.2209245781868685</v>
      </c>
      <c r="X54" s="61">
        <f t="shared" si="99"/>
        <v>0.13484696746245531</v>
      </c>
      <c r="Y54" s="61">
        <f t="shared" si="99"/>
        <v>1.2613482701110645</v>
      </c>
      <c r="Z54" s="61">
        <f t="shared" si="99"/>
        <v>4.1562593665700875</v>
      </c>
      <c r="AA54" s="61" t="str">
        <f t="shared" si="99"/>
        <v/>
      </c>
      <c r="AB54" s="61" t="str">
        <f t="shared" si="99"/>
        <v/>
      </c>
      <c r="AC54" s="61" t="str">
        <f t="shared" si="99"/>
        <v/>
      </c>
      <c r="AD54" s="61" t="str">
        <f t="shared" si="99"/>
        <v/>
      </c>
      <c r="AE54" s="61" t="str">
        <f t="shared" si="99"/>
        <v/>
      </c>
      <c r="AF54" s="61" t="str">
        <f t="shared" si="99"/>
        <v/>
      </c>
      <c r="AG54" s="61" t="str">
        <f t="shared" si="99"/>
        <v/>
      </c>
      <c r="AH54" s="61" t="str">
        <f t="shared" si="99"/>
        <v/>
      </c>
      <c r="AI54" s="61" t="str">
        <f t="shared" si="99"/>
        <v/>
      </c>
      <c r="AJ54" s="61" t="str">
        <f t="shared" si="99"/>
        <v/>
      </c>
      <c r="AK54" s="61" t="str">
        <f t="shared" si="99"/>
        <v/>
      </c>
      <c r="AL54" s="61" t="str">
        <f t="shared" si="99"/>
        <v/>
      </c>
      <c r="AM54" s="61" t="str">
        <f t="shared" si="99"/>
        <v/>
      </c>
      <c r="AN54" s="61" t="str">
        <f t="shared" si="99"/>
        <v/>
      </c>
      <c r="AO54" s="61" t="str">
        <f t="shared" si="99"/>
        <v/>
      </c>
      <c r="AP54" s="61" t="str">
        <f t="shared" si="99"/>
        <v/>
      </c>
      <c r="AQ54" s="61" t="str">
        <f t="shared" si="99"/>
        <v/>
      </c>
      <c r="AR54" s="61" t="str">
        <f t="shared" si="99"/>
        <v/>
      </c>
      <c r="AS54" s="61" t="str">
        <f t="shared" si="99"/>
        <v/>
      </c>
      <c r="AT54" s="61" t="str">
        <f t="shared" si="99"/>
        <v/>
      </c>
      <c r="AU54" s="61" t="str">
        <f t="shared" si="99"/>
        <v/>
      </c>
      <c r="AV54" s="61" t="str">
        <f t="shared" si="99"/>
        <v/>
      </c>
      <c r="AW54" s="61" t="str">
        <f t="shared" si="99"/>
        <v/>
      </c>
      <c r="AX54" s="61" t="str">
        <f t="shared" si="99"/>
        <v/>
      </c>
      <c r="AY54" s="61" t="str">
        <f t="shared" si="99"/>
        <v/>
      </c>
      <c r="AZ54" s="61" t="str">
        <f t="shared" si="99"/>
        <v/>
      </c>
      <c r="BA54" s="61" t="str">
        <f t="shared" si="99"/>
        <v/>
      </c>
      <c r="BB54" s="61" t="str">
        <f t="shared" si="99"/>
        <v/>
      </c>
      <c r="BC54" s="61" t="str">
        <f t="shared" si="99"/>
        <v/>
      </c>
      <c r="BD54" s="61" t="str">
        <f t="shared" si="99"/>
        <v/>
      </c>
      <c r="BE54" s="61" t="str">
        <f t="shared" si="99"/>
        <v/>
      </c>
      <c r="BF54" s="61" t="str">
        <f t="shared" si="99"/>
        <v/>
      </c>
      <c r="BG54" s="61" t="str">
        <f t="shared" si="99"/>
        <v/>
      </c>
      <c r="BH54" s="61" t="str">
        <f t="shared" si="99"/>
        <v/>
      </c>
      <c r="BI54" s="61" t="str">
        <f t="shared" si="99"/>
        <v/>
      </c>
      <c r="BJ54" s="61" t="str">
        <f t="shared" si="99"/>
        <v/>
      </c>
      <c r="BK54" s="61" t="str">
        <f t="shared" si="99"/>
        <v/>
      </c>
      <c r="BL54" s="61" t="str">
        <f t="shared" si="99"/>
        <v/>
      </c>
      <c r="BM54" s="61" t="str">
        <f t="shared" si="99"/>
        <v/>
      </c>
      <c r="BN54" s="61" t="str">
        <f t="shared" si="99"/>
        <v/>
      </c>
      <c r="BO54" s="61" t="str">
        <f t="shared" ref="BO54:BY54" si="100">IF(BO231="", "", (IF(BO$4&lt;$A54, BO231, (BO231-BO$3)/(1+BO$3%))-$A$2*$BZ231)/(1+$A$2*$BZ231%))</f>
        <v/>
      </c>
      <c r="BP54" s="61" t="str">
        <f t="shared" si="100"/>
        <v/>
      </c>
      <c r="BQ54" s="61" t="str">
        <f t="shared" si="100"/>
        <v/>
      </c>
      <c r="BR54" s="61" t="str">
        <f t="shared" si="100"/>
        <v/>
      </c>
      <c r="BS54" s="61" t="str">
        <f t="shared" si="100"/>
        <v/>
      </c>
      <c r="BT54" s="61" t="str">
        <f t="shared" si="100"/>
        <v/>
      </c>
      <c r="BU54" s="61" t="str">
        <f t="shared" si="100"/>
        <v/>
      </c>
      <c r="BV54" s="61">
        <f t="shared" si="100"/>
        <v>-17.45036572622779</v>
      </c>
      <c r="BW54" s="61">
        <f t="shared" si="100"/>
        <v>-9.5553766314337985E-2</v>
      </c>
      <c r="BX54" s="61">
        <f t="shared" si="100"/>
        <v>4.25</v>
      </c>
      <c r="BY54" s="282">
        <f t="shared" si="100"/>
        <v>0</v>
      </c>
      <c r="BZ54" s="296">
        <f t="shared" si="9"/>
        <v>19.658119658119656</v>
      </c>
      <c r="CB54" s="452" t="str">
        <v/>
      </c>
      <c r="CC54" s="453" t="str">
        <f>""</f>
        <v/>
      </c>
    </row>
    <row r="55" spans="1:81">
      <c r="A55" s="32">
        <f t="shared" si="72"/>
        <v>1918</v>
      </c>
      <c r="B55" s="61">
        <f t="shared" si="6"/>
        <v>16.595693769303367</v>
      </c>
      <c r="C55" s="61" t="str">
        <f t="shared" ref="C55:BN55" si="101">IF(C232="", "", (IF(C$4&lt;$A55, C232, (C232-C$3)/(1+C$3%))-$A$2*$BZ232)/(1+$A$2*$BZ232%))</f>
        <v/>
      </c>
      <c r="D55" s="61">
        <f t="shared" si="101"/>
        <v>16.595693769303367</v>
      </c>
      <c r="E55" s="61" t="str">
        <f t="shared" si="101"/>
        <v/>
      </c>
      <c r="F55" s="61" t="str">
        <f t="shared" si="101"/>
        <v/>
      </c>
      <c r="G55" s="61" t="str">
        <f t="shared" si="101"/>
        <v/>
      </c>
      <c r="H55" s="61" t="str">
        <f t="shared" si="101"/>
        <v/>
      </c>
      <c r="I55" s="61" t="str">
        <f t="shared" si="101"/>
        <v/>
      </c>
      <c r="J55" s="61" t="str">
        <f t="shared" si="101"/>
        <v/>
      </c>
      <c r="K55" s="61" t="str">
        <f t="shared" si="101"/>
        <v/>
      </c>
      <c r="L55" s="61" t="str">
        <f t="shared" si="101"/>
        <v/>
      </c>
      <c r="M55" s="61" t="str">
        <f t="shared" si="101"/>
        <v/>
      </c>
      <c r="N55" s="61" t="str">
        <f t="shared" si="101"/>
        <v/>
      </c>
      <c r="O55" s="61" t="str">
        <f t="shared" si="101"/>
        <v/>
      </c>
      <c r="P55" s="61" t="str">
        <f t="shared" si="101"/>
        <v/>
      </c>
      <c r="Q55" s="61" t="str">
        <f t="shared" si="101"/>
        <v/>
      </c>
      <c r="R55" s="61" t="str">
        <f t="shared" si="101"/>
        <v/>
      </c>
      <c r="S55" s="61" t="str">
        <f t="shared" si="101"/>
        <v/>
      </c>
      <c r="T55" s="61" t="str">
        <f t="shared" si="101"/>
        <v/>
      </c>
      <c r="U55" s="61">
        <f t="shared" si="101"/>
        <v>5.3024124790345821</v>
      </c>
      <c r="V55" s="61">
        <f t="shared" si="101"/>
        <v>5.0091247250258251</v>
      </c>
      <c r="W55" s="61">
        <f t="shared" si="101"/>
        <v>5.8466813518306591</v>
      </c>
      <c r="X55" s="61">
        <f t="shared" si="101"/>
        <v>5.2172492845159653</v>
      </c>
      <c r="Y55" s="61">
        <f t="shared" si="101"/>
        <v>5.8889523907091856</v>
      </c>
      <c r="Z55" s="61">
        <f t="shared" si="101"/>
        <v>5.8847037666100519</v>
      </c>
      <c r="AA55" s="61" t="str">
        <f t="shared" si="101"/>
        <v/>
      </c>
      <c r="AB55" s="61" t="str">
        <f t="shared" si="101"/>
        <v/>
      </c>
      <c r="AC55" s="61" t="str">
        <f t="shared" si="101"/>
        <v/>
      </c>
      <c r="AD55" s="61" t="str">
        <f t="shared" si="101"/>
        <v/>
      </c>
      <c r="AE55" s="61" t="str">
        <f t="shared" si="101"/>
        <v/>
      </c>
      <c r="AF55" s="61" t="str">
        <f t="shared" si="101"/>
        <v/>
      </c>
      <c r="AG55" s="61" t="str">
        <f t="shared" si="101"/>
        <v/>
      </c>
      <c r="AH55" s="61" t="str">
        <f t="shared" si="101"/>
        <v/>
      </c>
      <c r="AI55" s="61" t="str">
        <f t="shared" si="101"/>
        <v/>
      </c>
      <c r="AJ55" s="61" t="str">
        <f t="shared" si="101"/>
        <v/>
      </c>
      <c r="AK55" s="61" t="str">
        <f t="shared" si="101"/>
        <v/>
      </c>
      <c r="AL55" s="61" t="str">
        <f t="shared" si="101"/>
        <v/>
      </c>
      <c r="AM55" s="61" t="str">
        <f t="shared" si="101"/>
        <v/>
      </c>
      <c r="AN55" s="61" t="str">
        <f t="shared" si="101"/>
        <v/>
      </c>
      <c r="AO55" s="61" t="str">
        <f t="shared" si="101"/>
        <v/>
      </c>
      <c r="AP55" s="61" t="str">
        <f t="shared" si="101"/>
        <v/>
      </c>
      <c r="AQ55" s="61" t="str">
        <f t="shared" si="101"/>
        <v/>
      </c>
      <c r="AR55" s="61" t="str">
        <f t="shared" si="101"/>
        <v/>
      </c>
      <c r="AS55" s="61" t="str">
        <f t="shared" si="101"/>
        <v/>
      </c>
      <c r="AT55" s="61" t="str">
        <f t="shared" si="101"/>
        <v/>
      </c>
      <c r="AU55" s="61" t="str">
        <f t="shared" si="101"/>
        <v/>
      </c>
      <c r="AV55" s="61" t="str">
        <f t="shared" si="101"/>
        <v/>
      </c>
      <c r="AW55" s="61" t="str">
        <f t="shared" si="101"/>
        <v/>
      </c>
      <c r="AX55" s="61" t="str">
        <f t="shared" si="101"/>
        <v/>
      </c>
      <c r="AY55" s="61" t="str">
        <f t="shared" si="101"/>
        <v/>
      </c>
      <c r="AZ55" s="61" t="str">
        <f t="shared" si="101"/>
        <v/>
      </c>
      <c r="BA55" s="61" t="str">
        <f t="shared" si="101"/>
        <v/>
      </c>
      <c r="BB55" s="61" t="str">
        <f t="shared" si="101"/>
        <v/>
      </c>
      <c r="BC55" s="61" t="str">
        <f t="shared" si="101"/>
        <v/>
      </c>
      <c r="BD55" s="61" t="str">
        <f t="shared" si="101"/>
        <v/>
      </c>
      <c r="BE55" s="61" t="str">
        <f t="shared" si="101"/>
        <v/>
      </c>
      <c r="BF55" s="61" t="str">
        <f t="shared" si="101"/>
        <v/>
      </c>
      <c r="BG55" s="61" t="str">
        <f t="shared" si="101"/>
        <v/>
      </c>
      <c r="BH55" s="61" t="str">
        <f t="shared" si="101"/>
        <v/>
      </c>
      <c r="BI55" s="61" t="str">
        <f t="shared" si="101"/>
        <v/>
      </c>
      <c r="BJ55" s="61" t="str">
        <f t="shared" si="101"/>
        <v/>
      </c>
      <c r="BK55" s="61" t="str">
        <f t="shared" si="101"/>
        <v/>
      </c>
      <c r="BL55" s="61" t="str">
        <f t="shared" si="101"/>
        <v/>
      </c>
      <c r="BM55" s="61" t="str">
        <f t="shared" si="101"/>
        <v/>
      </c>
      <c r="BN55" s="61" t="str">
        <f t="shared" si="101"/>
        <v/>
      </c>
      <c r="BO55" s="61" t="str">
        <f t="shared" ref="BO55:BY55" si="102">IF(BO232="", "", (IF(BO$4&lt;$A55, BO232, (BO232-BO$3)/(1+BO$3%))-$A$2*$BZ232)/(1+$A$2*$BZ232%))</f>
        <v/>
      </c>
      <c r="BP55" s="61" t="str">
        <f t="shared" si="102"/>
        <v/>
      </c>
      <c r="BQ55" s="61" t="str">
        <f t="shared" si="102"/>
        <v/>
      </c>
      <c r="BR55" s="61" t="str">
        <f t="shared" si="102"/>
        <v/>
      </c>
      <c r="BS55" s="61" t="str">
        <f t="shared" si="102"/>
        <v/>
      </c>
      <c r="BT55" s="61" t="str">
        <f t="shared" si="102"/>
        <v/>
      </c>
      <c r="BU55" s="61" t="str">
        <f t="shared" si="102"/>
        <v/>
      </c>
      <c r="BV55" s="61">
        <f t="shared" si="102"/>
        <v>16.782246879334252</v>
      </c>
      <c r="BW55" s="61">
        <f t="shared" si="102"/>
        <v>5.2191429744758766</v>
      </c>
      <c r="BX55" s="61">
        <f t="shared" si="102"/>
        <v>5.98</v>
      </c>
      <c r="BY55" s="282">
        <f t="shared" si="102"/>
        <v>0</v>
      </c>
      <c r="BZ55" s="296">
        <f t="shared" si="9"/>
        <v>17.857142857142861</v>
      </c>
      <c r="CB55" s="452" t="str">
        <v/>
      </c>
      <c r="CC55" s="453" t="str">
        <f>""</f>
        <v/>
      </c>
    </row>
    <row r="56" spans="1:81">
      <c r="A56" s="32">
        <f t="shared" si="72"/>
        <v>1919</v>
      </c>
      <c r="B56" s="61">
        <f t="shared" si="6"/>
        <v>19.045196475448193</v>
      </c>
      <c r="C56" s="61" t="str">
        <f t="shared" ref="C56:BN56" si="103">IF(C233="", "", (IF(C$4&lt;$A56, C233, (C233-C$3)/(1+C$3%))-$A$2*$BZ233)/(1+$A$2*$BZ233%))</f>
        <v/>
      </c>
      <c r="D56" s="61">
        <f t="shared" si="103"/>
        <v>19.045196475448193</v>
      </c>
      <c r="E56" s="61" t="str">
        <f t="shared" si="103"/>
        <v/>
      </c>
      <c r="F56" s="61" t="str">
        <f t="shared" si="103"/>
        <v/>
      </c>
      <c r="G56" s="61" t="str">
        <f t="shared" si="103"/>
        <v/>
      </c>
      <c r="H56" s="61" t="str">
        <f t="shared" si="103"/>
        <v/>
      </c>
      <c r="I56" s="61" t="str">
        <f t="shared" si="103"/>
        <v/>
      </c>
      <c r="J56" s="61" t="str">
        <f t="shared" si="103"/>
        <v/>
      </c>
      <c r="K56" s="61" t="str">
        <f t="shared" si="103"/>
        <v/>
      </c>
      <c r="L56" s="61" t="str">
        <f t="shared" si="103"/>
        <v/>
      </c>
      <c r="M56" s="61" t="str">
        <f t="shared" si="103"/>
        <v/>
      </c>
      <c r="N56" s="61" t="str">
        <f t="shared" si="103"/>
        <v/>
      </c>
      <c r="O56" s="61" t="str">
        <f t="shared" si="103"/>
        <v/>
      </c>
      <c r="P56" s="61" t="str">
        <f t="shared" si="103"/>
        <v/>
      </c>
      <c r="Q56" s="61" t="str">
        <f t="shared" si="103"/>
        <v/>
      </c>
      <c r="R56" s="61" t="str">
        <f t="shared" si="103"/>
        <v/>
      </c>
      <c r="S56" s="61" t="str">
        <f t="shared" si="103"/>
        <v/>
      </c>
      <c r="T56" s="61" t="str">
        <f t="shared" si="103"/>
        <v/>
      </c>
      <c r="U56" s="61">
        <f t="shared" si="103"/>
        <v>-1.7244886147255354</v>
      </c>
      <c r="V56" s="61">
        <f t="shared" si="103"/>
        <v>-0.66884979810746303</v>
      </c>
      <c r="W56" s="61">
        <f t="shared" si="103"/>
        <v>2.0735699131908434</v>
      </c>
      <c r="X56" s="61">
        <f t="shared" si="103"/>
        <v>1.9703084561663406E-2</v>
      </c>
      <c r="Y56" s="61">
        <f t="shared" si="103"/>
        <v>2.1143341184277404</v>
      </c>
      <c r="Z56" s="61">
        <f t="shared" si="103"/>
        <v>5.4650814267159555</v>
      </c>
      <c r="AA56" s="61" t="str">
        <f t="shared" si="103"/>
        <v/>
      </c>
      <c r="AB56" s="61" t="str">
        <f t="shared" si="103"/>
        <v/>
      </c>
      <c r="AC56" s="61" t="str">
        <f t="shared" si="103"/>
        <v/>
      </c>
      <c r="AD56" s="61" t="str">
        <f t="shared" si="103"/>
        <v/>
      </c>
      <c r="AE56" s="61" t="str">
        <f t="shared" si="103"/>
        <v/>
      </c>
      <c r="AF56" s="61" t="str">
        <f t="shared" si="103"/>
        <v/>
      </c>
      <c r="AG56" s="61" t="str">
        <f t="shared" si="103"/>
        <v/>
      </c>
      <c r="AH56" s="61" t="str">
        <f t="shared" si="103"/>
        <v/>
      </c>
      <c r="AI56" s="61" t="str">
        <f t="shared" si="103"/>
        <v/>
      </c>
      <c r="AJ56" s="61" t="str">
        <f t="shared" si="103"/>
        <v/>
      </c>
      <c r="AK56" s="61" t="str">
        <f t="shared" si="103"/>
        <v/>
      </c>
      <c r="AL56" s="61" t="str">
        <f t="shared" si="103"/>
        <v/>
      </c>
      <c r="AM56" s="61" t="str">
        <f t="shared" si="103"/>
        <v/>
      </c>
      <c r="AN56" s="61" t="str">
        <f t="shared" si="103"/>
        <v/>
      </c>
      <c r="AO56" s="61" t="str">
        <f t="shared" si="103"/>
        <v/>
      </c>
      <c r="AP56" s="61" t="str">
        <f t="shared" si="103"/>
        <v/>
      </c>
      <c r="AQ56" s="61" t="str">
        <f t="shared" si="103"/>
        <v/>
      </c>
      <c r="AR56" s="61" t="str">
        <f t="shared" si="103"/>
        <v/>
      </c>
      <c r="AS56" s="61" t="str">
        <f t="shared" si="103"/>
        <v/>
      </c>
      <c r="AT56" s="61" t="str">
        <f t="shared" si="103"/>
        <v/>
      </c>
      <c r="AU56" s="61" t="str">
        <f t="shared" si="103"/>
        <v/>
      </c>
      <c r="AV56" s="61" t="str">
        <f t="shared" si="103"/>
        <v/>
      </c>
      <c r="AW56" s="61" t="str">
        <f t="shared" si="103"/>
        <v/>
      </c>
      <c r="AX56" s="61" t="str">
        <f t="shared" si="103"/>
        <v/>
      </c>
      <c r="AY56" s="61" t="str">
        <f t="shared" si="103"/>
        <v/>
      </c>
      <c r="AZ56" s="61" t="str">
        <f t="shared" si="103"/>
        <v/>
      </c>
      <c r="BA56" s="61" t="str">
        <f t="shared" si="103"/>
        <v/>
      </c>
      <c r="BB56" s="61" t="str">
        <f t="shared" si="103"/>
        <v/>
      </c>
      <c r="BC56" s="61" t="str">
        <f t="shared" si="103"/>
        <v/>
      </c>
      <c r="BD56" s="61" t="str">
        <f t="shared" si="103"/>
        <v/>
      </c>
      <c r="BE56" s="61" t="str">
        <f t="shared" si="103"/>
        <v/>
      </c>
      <c r="BF56" s="61" t="str">
        <f t="shared" si="103"/>
        <v/>
      </c>
      <c r="BG56" s="61" t="str">
        <f t="shared" si="103"/>
        <v/>
      </c>
      <c r="BH56" s="61" t="str">
        <f t="shared" si="103"/>
        <v/>
      </c>
      <c r="BI56" s="61" t="str">
        <f t="shared" si="103"/>
        <v/>
      </c>
      <c r="BJ56" s="61" t="str">
        <f t="shared" si="103"/>
        <v/>
      </c>
      <c r="BK56" s="61" t="str">
        <f t="shared" si="103"/>
        <v/>
      </c>
      <c r="BL56" s="61" t="str">
        <f t="shared" si="103"/>
        <v/>
      </c>
      <c r="BM56" s="61" t="str">
        <f t="shared" si="103"/>
        <v/>
      </c>
      <c r="BN56" s="61" t="str">
        <f t="shared" si="103"/>
        <v/>
      </c>
      <c r="BO56" s="61" t="str">
        <f t="shared" ref="BO56:BY56" si="104">IF(BO233="", "", (IF(BO$4&lt;$A56, BO233, (BO233-BO$3)/(1+BO$3%))-$A$2*$BZ233)/(1+$A$2*$BZ233%))</f>
        <v/>
      </c>
      <c r="BP56" s="61" t="str">
        <f t="shared" si="104"/>
        <v/>
      </c>
      <c r="BQ56" s="61" t="str">
        <f t="shared" si="104"/>
        <v/>
      </c>
      <c r="BR56" s="61" t="str">
        <f t="shared" si="104"/>
        <v/>
      </c>
      <c r="BS56" s="61" t="str">
        <f t="shared" si="104"/>
        <v/>
      </c>
      <c r="BT56" s="61" t="str">
        <f t="shared" si="104"/>
        <v/>
      </c>
      <c r="BU56" s="61" t="str">
        <f t="shared" si="104"/>
        <v/>
      </c>
      <c r="BV56" s="61">
        <f t="shared" si="104"/>
        <v>19.235668789808912</v>
      </c>
      <c r="BW56" s="61">
        <f t="shared" si="104"/>
        <v>-0.47018749770367796</v>
      </c>
      <c r="BX56" s="61">
        <f t="shared" si="104"/>
        <v>5.56</v>
      </c>
      <c r="BY56" s="282">
        <f t="shared" si="104"/>
        <v>0</v>
      </c>
      <c r="BZ56" s="296">
        <f t="shared" si="9"/>
        <v>16.969696969696969</v>
      </c>
      <c r="CB56" s="452" t="str">
        <v/>
      </c>
      <c r="CC56" s="453" t="str">
        <f>""</f>
        <v/>
      </c>
    </row>
    <row r="57" spans="1:81">
      <c r="A57" s="32">
        <f t="shared" si="72"/>
        <v>1920</v>
      </c>
      <c r="B57" s="61">
        <f t="shared" si="6"/>
        <v>-13.841138436711907</v>
      </c>
      <c r="C57" s="61" t="str">
        <f t="shared" ref="C57:BN57" si="105">IF(C234="", "", (IF(C$4&lt;$A57, C234, (C234-C$3)/(1+C$3%))-$A$2*$BZ234)/(1+$A$2*$BZ234%))</f>
        <v/>
      </c>
      <c r="D57" s="61">
        <f t="shared" si="105"/>
        <v>-13.841138436711907</v>
      </c>
      <c r="E57" s="61" t="str">
        <f t="shared" si="105"/>
        <v/>
      </c>
      <c r="F57" s="61" t="str">
        <f t="shared" si="105"/>
        <v/>
      </c>
      <c r="G57" s="61" t="str">
        <f t="shared" si="105"/>
        <v/>
      </c>
      <c r="H57" s="61" t="str">
        <f t="shared" si="105"/>
        <v/>
      </c>
      <c r="I57" s="61" t="str">
        <f t="shared" si="105"/>
        <v/>
      </c>
      <c r="J57" s="61" t="str">
        <f t="shared" si="105"/>
        <v/>
      </c>
      <c r="K57" s="61" t="str">
        <f t="shared" si="105"/>
        <v/>
      </c>
      <c r="L57" s="61" t="str">
        <f t="shared" si="105"/>
        <v/>
      </c>
      <c r="M57" s="61" t="str">
        <f t="shared" si="105"/>
        <v/>
      </c>
      <c r="N57" s="61" t="str">
        <f t="shared" si="105"/>
        <v/>
      </c>
      <c r="O57" s="61" t="str">
        <f t="shared" si="105"/>
        <v/>
      </c>
      <c r="P57" s="61" t="str">
        <f t="shared" si="105"/>
        <v/>
      </c>
      <c r="Q57" s="61" t="str">
        <f t="shared" si="105"/>
        <v/>
      </c>
      <c r="R57" s="61" t="str">
        <f t="shared" si="105"/>
        <v/>
      </c>
      <c r="S57" s="61" t="str">
        <f t="shared" si="105"/>
        <v/>
      </c>
      <c r="T57" s="61" t="str">
        <f t="shared" si="105"/>
        <v/>
      </c>
      <c r="U57" s="61">
        <f t="shared" si="105"/>
        <v>3.2159060380301558</v>
      </c>
      <c r="V57" s="61">
        <f t="shared" si="105"/>
        <v>3.5032969924114785</v>
      </c>
      <c r="W57" s="61">
        <f t="shared" si="105"/>
        <v>5.8333825062980242</v>
      </c>
      <c r="X57" s="61">
        <f t="shared" si="105"/>
        <v>4.0544253121011335</v>
      </c>
      <c r="Y57" s="61">
        <f t="shared" si="105"/>
        <v>5.875648234136003</v>
      </c>
      <c r="Z57" s="61">
        <f t="shared" si="105"/>
        <v>7.2035168348486369</v>
      </c>
      <c r="AA57" s="61" t="str">
        <f t="shared" si="105"/>
        <v/>
      </c>
      <c r="AB57" s="61" t="str">
        <f t="shared" si="105"/>
        <v/>
      </c>
      <c r="AC57" s="61" t="str">
        <f t="shared" si="105"/>
        <v/>
      </c>
      <c r="AD57" s="61" t="str">
        <f t="shared" si="105"/>
        <v/>
      </c>
      <c r="AE57" s="61" t="str">
        <f t="shared" si="105"/>
        <v/>
      </c>
      <c r="AF57" s="61" t="str">
        <f t="shared" si="105"/>
        <v/>
      </c>
      <c r="AG57" s="61" t="str">
        <f t="shared" si="105"/>
        <v/>
      </c>
      <c r="AH57" s="61" t="str">
        <f t="shared" si="105"/>
        <v/>
      </c>
      <c r="AI57" s="61" t="str">
        <f t="shared" si="105"/>
        <v/>
      </c>
      <c r="AJ57" s="61" t="str">
        <f t="shared" si="105"/>
        <v/>
      </c>
      <c r="AK57" s="61" t="str">
        <f t="shared" si="105"/>
        <v/>
      </c>
      <c r="AL57" s="61" t="str">
        <f t="shared" si="105"/>
        <v/>
      </c>
      <c r="AM57" s="61" t="str">
        <f t="shared" si="105"/>
        <v/>
      </c>
      <c r="AN57" s="61" t="str">
        <f t="shared" si="105"/>
        <v/>
      </c>
      <c r="AO57" s="61" t="str">
        <f t="shared" si="105"/>
        <v/>
      </c>
      <c r="AP57" s="61" t="str">
        <f t="shared" si="105"/>
        <v/>
      </c>
      <c r="AQ57" s="61" t="str">
        <f t="shared" si="105"/>
        <v/>
      </c>
      <c r="AR57" s="61" t="str">
        <f t="shared" si="105"/>
        <v/>
      </c>
      <c r="AS57" s="61" t="str">
        <f t="shared" si="105"/>
        <v/>
      </c>
      <c r="AT57" s="61" t="str">
        <f t="shared" si="105"/>
        <v/>
      </c>
      <c r="AU57" s="61" t="str">
        <f t="shared" si="105"/>
        <v/>
      </c>
      <c r="AV57" s="61" t="str">
        <f t="shared" si="105"/>
        <v/>
      </c>
      <c r="AW57" s="61" t="str">
        <f t="shared" si="105"/>
        <v/>
      </c>
      <c r="AX57" s="61" t="str">
        <f t="shared" si="105"/>
        <v/>
      </c>
      <c r="AY57" s="61" t="str">
        <f t="shared" si="105"/>
        <v/>
      </c>
      <c r="AZ57" s="61" t="str">
        <f t="shared" si="105"/>
        <v/>
      </c>
      <c r="BA57" s="61" t="str">
        <f t="shared" si="105"/>
        <v/>
      </c>
      <c r="BB57" s="61" t="str">
        <f t="shared" si="105"/>
        <v/>
      </c>
      <c r="BC57" s="61" t="str">
        <f t="shared" si="105"/>
        <v/>
      </c>
      <c r="BD57" s="61" t="str">
        <f t="shared" si="105"/>
        <v/>
      </c>
      <c r="BE57" s="61" t="str">
        <f t="shared" si="105"/>
        <v/>
      </c>
      <c r="BF57" s="61" t="str">
        <f t="shared" si="105"/>
        <v/>
      </c>
      <c r="BG57" s="61" t="str">
        <f t="shared" si="105"/>
        <v/>
      </c>
      <c r="BH57" s="61" t="str">
        <f t="shared" si="105"/>
        <v/>
      </c>
      <c r="BI57" s="61" t="str">
        <f t="shared" si="105"/>
        <v/>
      </c>
      <c r="BJ57" s="61" t="str">
        <f t="shared" si="105"/>
        <v/>
      </c>
      <c r="BK57" s="61" t="str">
        <f t="shared" si="105"/>
        <v/>
      </c>
      <c r="BL57" s="61" t="str">
        <f t="shared" si="105"/>
        <v/>
      </c>
      <c r="BM57" s="61" t="str">
        <f t="shared" si="105"/>
        <v/>
      </c>
      <c r="BN57" s="61" t="str">
        <f t="shared" si="105"/>
        <v/>
      </c>
      <c r="BO57" s="61" t="str">
        <f t="shared" ref="BO57:BY57" si="106">IF(BO234="", "", (IF(BO$4&lt;$A57, BO234, (BO234-BO$3)/(1+BO$3%))-$A$2*$BZ234)/(1+$A$2*$BZ234%))</f>
        <v/>
      </c>
      <c r="BP57" s="61" t="str">
        <f t="shared" si="106"/>
        <v/>
      </c>
      <c r="BQ57" s="61" t="str">
        <f t="shared" si="106"/>
        <v/>
      </c>
      <c r="BR57" s="61" t="str">
        <f t="shared" si="106"/>
        <v/>
      </c>
      <c r="BS57" s="61" t="str">
        <f t="shared" si="106"/>
        <v/>
      </c>
      <c r="BT57" s="61" t="str">
        <f t="shared" si="106"/>
        <v/>
      </c>
      <c r="BU57" s="61" t="str">
        <f t="shared" si="106"/>
        <v/>
      </c>
      <c r="BV57" s="61">
        <f t="shared" si="106"/>
        <v>-13.703284258210646</v>
      </c>
      <c r="BW57" s="61">
        <f t="shared" si="106"/>
        <v>3.7103035863963019</v>
      </c>
      <c r="BX57" s="61">
        <f t="shared" si="106"/>
        <v>7.3</v>
      </c>
      <c r="BY57" s="282">
        <f t="shared" si="106"/>
        <v>0</v>
      </c>
      <c r="BZ57" s="296">
        <f t="shared" si="9"/>
        <v>-1.5544041450777257</v>
      </c>
      <c r="CB57" s="452" t="str">
        <v/>
      </c>
      <c r="CC57" s="453" t="str">
        <f>""</f>
        <v/>
      </c>
    </row>
    <row r="58" spans="1:81">
      <c r="A58" s="32">
        <f t="shared" si="72"/>
        <v>1921</v>
      </c>
      <c r="B58" s="61">
        <f t="shared" si="6"/>
        <v>8.9677051176626446</v>
      </c>
      <c r="C58" s="61" t="str">
        <f t="shared" ref="C58:BN58" si="107">IF(C235="", "", (IF(C$4&lt;$A58, C235, (C235-C$3)/(1+C$3%))-$A$2*$BZ235)/(1+$A$2*$BZ235%))</f>
        <v/>
      </c>
      <c r="D58" s="61">
        <f t="shared" si="107"/>
        <v>8.9677051176626446</v>
      </c>
      <c r="E58" s="61" t="str">
        <f t="shared" si="107"/>
        <v/>
      </c>
      <c r="F58" s="61" t="str">
        <f t="shared" si="107"/>
        <v/>
      </c>
      <c r="G58" s="61" t="str">
        <f t="shared" si="107"/>
        <v/>
      </c>
      <c r="H58" s="61" t="str">
        <f t="shared" si="107"/>
        <v/>
      </c>
      <c r="I58" s="61" t="str">
        <f t="shared" si="107"/>
        <v/>
      </c>
      <c r="J58" s="61" t="str">
        <f t="shared" si="107"/>
        <v/>
      </c>
      <c r="K58" s="61" t="str">
        <f t="shared" si="107"/>
        <v/>
      </c>
      <c r="L58" s="61" t="str">
        <f t="shared" si="107"/>
        <v/>
      </c>
      <c r="M58" s="61" t="str">
        <f t="shared" si="107"/>
        <v/>
      </c>
      <c r="N58" s="61" t="str">
        <f t="shared" si="107"/>
        <v/>
      </c>
      <c r="O58" s="61" t="str">
        <f t="shared" si="107"/>
        <v/>
      </c>
      <c r="P58" s="61" t="str">
        <f t="shared" si="107"/>
        <v/>
      </c>
      <c r="Q58" s="61" t="str">
        <f t="shared" si="107"/>
        <v/>
      </c>
      <c r="R58" s="61" t="str">
        <f t="shared" si="107"/>
        <v/>
      </c>
      <c r="S58" s="61" t="str">
        <f t="shared" si="107"/>
        <v/>
      </c>
      <c r="T58" s="61" t="str">
        <f t="shared" si="107"/>
        <v/>
      </c>
      <c r="U58" s="61">
        <f t="shared" si="107"/>
        <v>15.82705733903221</v>
      </c>
      <c r="V58" s="61">
        <f t="shared" si="107"/>
        <v>12.497701689903346</v>
      </c>
      <c r="W58" s="61">
        <f t="shared" si="107"/>
        <v>11.045281482073348</v>
      </c>
      <c r="X58" s="61">
        <f t="shared" si="107"/>
        <v>12.116975895465838</v>
      </c>
      <c r="Y58" s="61">
        <f t="shared" si="107"/>
        <v>11.08962863921475</v>
      </c>
      <c r="Z58" s="61">
        <f t="shared" si="107"/>
        <v>7.343390948146669</v>
      </c>
      <c r="AA58" s="61" t="str">
        <f t="shared" si="107"/>
        <v/>
      </c>
      <c r="AB58" s="61" t="str">
        <f t="shared" si="107"/>
        <v/>
      </c>
      <c r="AC58" s="61" t="str">
        <f t="shared" si="107"/>
        <v/>
      </c>
      <c r="AD58" s="61" t="str">
        <f t="shared" si="107"/>
        <v/>
      </c>
      <c r="AE58" s="61" t="str">
        <f t="shared" si="107"/>
        <v/>
      </c>
      <c r="AF58" s="61" t="str">
        <f t="shared" si="107"/>
        <v/>
      </c>
      <c r="AG58" s="61" t="str">
        <f t="shared" si="107"/>
        <v/>
      </c>
      <c r="AH58" s="61" t="str">
        <f t="shared" si="107"/>
        <v/>
      </c>
      <c r="AI58" s="61" t="str">
        <f t="shared" si="107"/>
        <v/>
      </c>
      <c r="AJ58" s="61" t="str">
        <f t="shared" si="107"/>
        <v/>
      </c>
      <c r="AK58" s="61" t="str">
        <f t="shared" si="107"/>
        <v/>
      </c>
      <c r="AL58" s="61" t="str">
        <f t="shared" si="107"/>
        <v/>
      </c>
      <c r="AM58" s="61" t="str">
        <f t="shared" si="107"/>
        <v/>
      </c>
      <c r="AN58" s="61" t="str">
        <f t="shared" si="107"/>
        <v/>
      </c>
      <c r="AO58" s="61" t="str">
        <f t="shared" si="107"/>
        <v/>
      </c>
      <c r="AP58" s="61" t="str">
        <f t="shared" si="107"/>
        <v/>
      </c>
      <c r="AQ58" s="61" t="str">
        <f t="shared" si="107"/>
        <v/>
      </c>
      <c r="AR58" s="61" t="str">
        <f t="shared" si="107"/>
        <v/>
      </c>
      <c r="AS58" s="61" t="str">
        <f t="shared" si="107"/>
        <v/>
      </c>
      <c r="AT58" s="61" t="str">
        <f t="shared" si="107"/>
        <v/>
      </c>
      <c r="AU58" s="61" t="str">
        <f t="shared" si="107"/>
        <v/>
      </c>
      <c r="AV58" s="61" t="str">
        <f t="shared" si="107"/>
        <v/>
      </c>
      <c r="AW58" s="61" t="str">
        <f t="shared" si="107"/>
        <v/>
      </c>
      <c r="AX58" s="61" t="str">
        <f t="shared" si="107"/>
        <v/>
      </c>
      <c r="AY58" s="61" t="str">
        <f t="shared" si="107"/>
        <v/>
      </c>
      <c r="AZ58" s="61" t="str">
        <f t="shared" si="107"/>
        <v/>
      </c>
      <c r="BA58" s="61" t="str">
        <f t="shared" si="107"/>
        <v/>
      </c>
      <c r="BB58" s="61" t="str">
        <f t="shared" si="107"/>
        <v/>
      </c>
      <c r="BC58" s="61" t="str">
        <f t="shared" si="107"/>
        <v/>
      </c>
      <c r="BD58" s="61" t="str">
        <f t="shared" si="107"/>
        <v/>
      </c>
      <c r="BE58" s="61" t="str">
        <f t="shared" si="107"/>
        <v/>
      </c>
      <c r="BF58" s="61" t="str">
        <f t="shared" si="107"/>
        <v/>
      </c>
      <c r="BG58" s="61" t="str">
        <f t="shared" si="107"/>
        <v/>
      </c>
      <c r="BH58" s="61" t="str">
        <f t="shared" si="107"/>
        <v/>
      </c>
      <c r="BI58" s="61" t="str">
        <f t="shared" si="107"/>
        <v/>
      </c>
      <c r="BJ58" s="61" t="str">
        <f t="shared" si="107"/>
        <v/>
      </c>
      <c r="BK58" s="61" t="str">
        <f t="shared" si="107"/>
        <v/>
      </c>
      <c r="BL58" s="61" t="str">
        <f t="shared" si="107"/>
        <v/>
      </c>
      <c r="BM58" s="61" t="str">
        <f t="shared" si="107"/>
        <v/>
      </c>
      <c r="BN58" s="61" t="str">
        <f t="shared" si="107"/>
        <v/>
      </c>
      <c r="BO58" s="61" t="str">
        <f t="shared" ref="BO58:BY58" si="108">IF(BO235="", "", (IF(BO$4&lt;$A58, BO235, (BO235-BO$3)/(1+BO$3%))-$A$2*$BZ235)/(1+$A$2*$BZ235%))</f>
        <v/>
      </c>
      <c r="BP58" s="61" t="str">
        <f t="shared" si="108"/>
        <v/>
      </c>
      <c r="BQ58" s="61" t="str">
        <f t="shared" si="108"/>
        <v/>
      </c>
      <c r="BR58" s="61" t="str">
        <f t="shared" si="108"/>
        <v/>
      </c>
      <c r="BS58" s="61" t="str">
        <f t="shared" si="108"/>
        <v/>
      </c>
      <c r="BT58" s="61" t="str">
        <f t="shared" si="108"/>
        <v/>
      </c>
      <c r="BU58" s="61" t="str">
        <f t="shared" si="108"/>
        <v/>
      </c>
      <c r="BV58" s="61">
        <f t="shared" si="108"/>
        <v>9.1420534458509053</v>
      </c>
      <c r="BW58" s="61">
        <f t="shared" si="108"/>
        <v>12.722697093283152</v>
      </c>
      <c r="BX58" s="61">
        <f t="shared" si="108"/>
        <v>7.44</v>
      </c>
      <c r="BY58" s="282">
        <f t="shared" si="108"/>
        <v>0</v>
      </c>
      <c r="BZ58" s="296">
        <f t="shared" si="9"/>
        <v>-11.052631578947381</v>
      </c>
      <c r="CB58" s="452" t="str">
        <v/>
      </c>
      <c r="CC58" s="453" t="str">
        <f>""</f>
        <v/>
      </c>
    </row>
    <row r="59" spans="1:81">
      <c r="A59" s="32">
        <f t="shared" si="72"/>
        <v>1922</v>
      </c>
      <c r="B59" s="61">
        <f t="shared" si="6"/>
        <v>28.698192481071391</v>
      </c>
      <c r="C59" s="61" t="str">
        <f t="shared" ref="C59:BN59" si="109">IF(C236="", "", (IF(C$4&lt;$A59, C236, (C236-C$3)/(1+C$3%))-$A$2*$BZ236)/(1+$A$2*$BZ236%))</f>
        <v/>
      </c>
      <c r="D59" s="61">
        <f t="shared" si="109"/>
        <v>28.698192481071391</v>
      </c>
      <c r="E59" s="61" t="str">
        <f t="shared" si="109"/>
        <v/>
      </c>
      <c r="F59" s="61" t="str">
        <f t="shared" si="109"/>
        <v/>
      </c>
      <c r="G59" s="61" t="str">
        <f t="shared" si="109"/>
        <v/>
      </c>
      <c r="H59" s="61" t="str">
        <f t="shared" si="109"/>
        <v/>
      </c>
      <c r="I59" s="61" t="str">
        <f t="shared" si="109"/>
        <v/>
      </c>
      <c r="J59" s="61" t="str">
        <f t="shared" si="109"/>
        <v/>
      </c>
      <c r="K59" s="61" t="str">
        <f t="shared" si="109"/>
        <v/>
      </c>
      <c r="L59" s="61" t="str">
        <f t="shared" si="109"/>
        <v/>
      </c>
      <c r="M59" s="61" t="str">
        <f t="shared" si="109"/>
        <v/>
      </c>
      <c r="N59" s="61" t="str">
        <f t="shared" si="109"/>
        <v/>
      </c>
      <c r="O59" s="61" t="str">
        <f t="shared" si="109"/>
        <v/>
      </c>
      <c r="P59" s="61" t="str">
        <f t="shared" si="109"/>
        <v/>
      </c>
      <c r="Q59" s="61" t="str">
        <f t="shared" si="109"/>
        <v/>
      </c>
      <c r="R59" s="61" t="str">
        <f t="shared" si="109"/>
        <v/>
      </c>
      <c r="S59" s="61" t="str">
        <f t="shared" si="109"/>
        <v/>
      </c>
      <c r="T59" s="61" t="str">
        <f t="shared" si="109"/>
        <v/>
      </c>
      <c r="U59" s="61">
        <f t="shared" si="109"/>
        <v>3.2950527919852086</v>
      </c>
      <c r="V59" s="61">
        <f t="shared" si="109"/>
        <v>3.112125509776571</v>
      </c>
      <c r="W59" s="61">
        <f t="shared" si="109"/>
        <v>3.6343767078399916</v>
      </c>
      <c r="X59" s="61">
        <f t="shared" si="109"/>
        <v>3.2772588412474852</v>
      </c>
      <c r="Y59" s="61">
        <f t="shared" si="109"/>
        <v>3.6757642384741129</v>
      </c>
      <c r="Z59" s="61">
        <f t="shared" si="109"/>
        <v>4.4859626336297342</v>
      </c>
      <c r="AA59" s="61" t="str">
        <f t="shared" si="109"/>
        <v/>
      </c>
      <c r="AB59" s="61" t="str">
        <f t="shared" si="109"/>
        <v/>
      </c>
      <c r="AC59" s="61" t="str">
        <f t="shared" si="109"/>
        <v/>
      </c>
      <c r="AD59" s="61" t="str">
        <f t="shared" si="109"/>
        <v/>
      </c>
      <c r="AE59" s="61" t="str">
        <f t="shared" si="109"/>
        <v/>
      </c>
      <c r="AF59" s="61" t="str">
        <f t="shared" si="109"/>
        <v/>
      </c>
      <c r="AG59" s="61" t="str">
        <f t="shared" si="109"/>
        <v/>
      </c>
      <c r="AH59" s="61" t="str">
        <f t="shared" si="109"/>
        <v/>
      </c>
      <c r="AI59" s="61" t="str">
        <f t="shared" si="109"/>
        <v/>
      </c>
      <c r="AJ59" s="61" t="str">
        <f t="shared" si="109"/>
        <v/>
      </c>
      <c r="AK59" s="61" t="str">
        <f t="shared" si="109"/>
        <v/>
      </c>
      <c r="AL59" s="61" t="str">
        <f t="shared" si="109"/>
        <v/>
      </c>
      <c r="AM59" s="61" t="str">
        <f t="shared" si="109"/>
        <v/>
      </c>
      <c r="AN59" s="61" t="str">
        <f t="shared" si="109"/>
        <v/>
      </c>
      <c r="AO59" s="61" t="str">
        <f t="shared" si="109"/>
        <v/>
      </c>
      <c r="AP59" s="61" t="str">
        <f t="shared" si="109"/>
        <v/>
      </c>
      <c r="AQ59" s="61" t="str">
        <f t="shared" si="109"/>
        <v/>
      </c>
      <c r="AR59" s="61" t="str">
        <f t="shared" si="109"/>
        <v/>
      </c>
      <c r="AS59" s="61" t="str">
        <f t="shared" si="109"/>
        <v/>
      </c>
      <c r="AT59" s="61" t="str">
        <f t="shared" si="109"/>
        <v/>
      </c>
      <c r="AU59" s="61" t="str">
        <f t="shared" si="109"/>
        <v/>
      </c>
      <c r="AV59" s="61" t="str">
        <f t="shared" si="109"/>
        <v/>
      </c>
      <c r="AW59" s="61" t="str">
        <f t="shared" si="109"/>
        <v/>
      </c>
      <c r="AX59" s="61" t="str">
        <f t="shared" si="109"/>
        <v/>
      </c>
      <c r="AY59" s="61" t="str">
        <f t="shared" si="109"/>
        <v/>
      </c>
      <c r="AZ59" s="61" t="str">
        <f t="shared" si="109"/>
        <v/>
      </c>
      <c r="BA59" s="61" t="str">
        <f t="shared" si="109"/>
        <v/>
      </c>
      <c r="BB59" s="61" t="str">
        <f t="shared" si="109"/>
        <v/>
      </c>
      <c r="BC59" s="61" t="str">
        <f t="shared" si="109"/>
        <v/>
      </c>
      <c r="BD59" s="61" t="str">
        <f t="shared" si="109"/>
        <v/>
      </c>
      <c r="BE59" s="61" t="str">
        <f t="shared" si="109"/>
        <v/>
      </c>
      <c r="BF59" s="61" t="str">
        <f t="shared" si="109"/>
        <v/>
      </c>
      <c r="BG59" s="61" t="str">
        <f t="shared" si="109"/>
        <v/>
      </c>
      <c r="BH59" s="61" t="str">
        <f t="shared" si="109"/>
        <v/>
      </c>
      <c r="BI59" s="61" t="str">
        <f t="shared" si="109"/>
        <v/>
      </c>
      <c r="BJ59" s="61" t="str">
        <f t="shared" si="109"/>
        <v/>
      </c>
      <c r="BK59" s="61" t="str">
        <f t="shared" si="109"/>
        <v/>
      </c>
      <c r="BL59" s="61" t="str">
        <f t="shared" si="109"/>
        <v/>
      </c>
      <c r="BM59" s="61" t="str">
        <f t="shared" si="109"/>
        <v/>
      </c>
      <c r="BN59" s="61" t="str">
        <f t="shared" si="109"/>
        <v/>
      </c>
      <c r="BO59" s="61" t="str">
        <f t="shared" ref="BO59:BY59" si="110">IF(BO236="", "", (IF(BO$4&lt;$A59, BO236, (BO236-BO$3)/(1+BO$3%))-$A$2*$BZ236)/(1+$A$2*$BZ236%))</f>
        <v/>
      </c>
      <c r="BP59" s="61" t="str">
        <f t="shared" si="110"/>
        <v/>
      </c>
      <c r="BQ59" s="61" t="str">
        <f t="shared" si="110"/>
        <v/>
      </c>
      <c r="BR59" s="61" t="str">
        <f t="shared" si="110"/>
        <v/>
      </c>
      <c r="BS59" s="61" t="str">
        <f t="shared" si="110"/>
        <v/>
      </c>
      <c r="BT59" s="61" t="str">
        <f t="shared" si="110"/>
        <v/>
      </c>
      <c r="BU59" s="61" t="str">
        <f t="shared" si="110"/>
        <v/>
      </c>
      <c r="BV59" s="61">
        <f t="shared" si="110"/>
        <v>28.904109589041106</v>
      </c>
      <c r="BW59" s="61">
        <f t="shared" si="110"/>
        <v>3.3183497607961243</v>
      </c>
      <c r="BX59" s="61">
        <f t="shared" si="110"/>
        <v>4.58</v>
      </c>
      <c r="BY59" s="282">
        <f t="shared" si="110"/>
        <v>0</v>
      </c>
      <c r="BZ59" s="296">
        <f t="shared" si="9"/>
        <v>-0.59171597633135287</v>
      </c>
      <c r="CB59" s="452" t="str">
        <v/>
      </c>
      <c r="CC59" s="453" t="str">
        <f>""</f>
        <v/>
      </c>
    </row>
    <row r="60" spans="1:81">
      <c r="A60" s="32">
        <f t="shared" si="72"/>
        <v>1923</v>
      </c>
      <c r="B60" s="61">
        <f t="shared" si="6"/>
        <v>5.0005384642998116</v>
      </c>
      <c r="C60" s="61" t="str">
        <f t="shared" ref="C60:BN60" si="111">IF(C237="", "", (IF(C$4&lt;$A60, C237, (C237-C$3)/(1+C$3%))-$A$2*$BZ237)/(1+$A$2*$BZ237%))</f>
        <v/>
      </c>
      <c r="D60" s="61">
        <f t="shared" si="111"/>
        <v>5.0005384642998116</v>
      </c>
      <c r="E60" s="61" t="str">
        <f t="shared" si="111"/>
        <v/>
      </c>
      <c r="F60" s="61" t="str">
        <f t="shared" si="111"/>
        <v/>
      </c>
      <c r="G60" s="61" t="str">
        <f t="shared" si="111"/>
        <v/>
      </c>
      <c r="H60" s="61" t="str">
        <f t="shared" si="111"/>
        <v/>
      </c>
      <c r="I60" s="61" t="str">
        <f t="shared" si="111"/>
        <v/>
      </c>
      <c r="J60" s="61" t="str">
        <f t="shared" si="111"/>
        <v/>
      </c>
      <c r="K60" s="61" t="str">
        <f t="shared" si="111"/>
        <v/>
      </c>
      <c r="L60" s="61" t="str">
        <f t="shared" si="111"/>
        <v/>
      </c>
      <c r="M60" s="61" t="str">
        <f t="shared" si="111"/>
        <v/>
      </c>
      <c r="N60" s="61" t="str">
        <f t="shared" si="111"/>
        <v/>
      </c>
      <c r="O60" s="61" t="str">
        <f t="shared" si="111"/>
        <v/>
      </c>
      <c r="P60" s="61" t="str">
        <f t="shared" si="111"/>
        <v/>
      </c>
      <c r="Q60" s="61" t="str">
        <f t="shared" si="111"/>
        <v/>
      </c>
      <c r="R60" s="61" t="str">
        <f t="shared" si="111"/>
        <v/>
      </c>
      <c r="S60" s="61" t="str">
        <f t="shared" si="111"/>
        <v/>
      </c>
      <c r="T60" s="61" t="str">
        <f t="shared" si="111"/>
        <v/>
      </c>
      <c r="U60" s="61">
        <f t="shared" si="111"/>
        <v>8.2519833609508577</v>
      </c>
      <c r="V60" s="61">
        <f t="shared" si="111"/>
        <v>6.1762248446211068</v>
      </c>
      <c r="W60" s="61">
        <f t="shared" si="111"/>
        <v>5.5688606396335851</v>
      </c>
      <c r="X60" s="61">
        <f t="shared" si="111"/>
        <v>6.0743342809297225</v>
      </c>
      <c r="Y60" s="61">
        <f t="shared" si="111"/>
        <v>5.6110207277484543</v>
      </c>
      <c r="Z60" s="61">
        <f t="shared" si="111"/>
        <v>4.8656209411529625</v>
      </c>
      <c r="AA60" s="61" t="str">
        <f t="shared" si="111"/>
        <v/>
      </c>
      <c r="AB60" s="61" t="str">
        <f t="shared" si="111"/>
        <v/>
      </c>
      <c r="AC60" s="61" t="str">
        <f t="shared" si="111"/>
        <v/>
      </c>
      <c r="AD60" s="61" t="str">
        <f t="shared" si="111"/>
        <v/>
      </c>
      <c r="AE60" s="61" t="str">
        <f t="shared" si="111"/>
        <v/>
      </c>
      <c r="AF60" s="61" t="str">
        <f t="shared" si="111"/>
        <v/>
      </c>
      <c r="AG60" s="61" t="str">
        <f t="shared" si="111"/>
        <v/>
      </c>
      <c r="AH60" s="61" t="str">
        <f t="shared" si="111"/>
        <v/>
      </c>
      <c r="AI60" s="61" t="str">
        <f t="shared" si="111"/>
        <v/>
      </c>
      <c r="AJ60" s="61" t="str">
        <f t="shared" si="111"/>
        <v/>
      </c>
      <c r="AK60" s="61" t="str">
        <f t="shared" si="111"/>
        <v/>
      </c>
      <c r="AL60" s="61" t="str">
        <f t="shared" si="111"/>
        <v/>
      </c>
      <c r="AM60" s="61" t="str">
        <f t="shared" si="111"/>
        <v/>
      </c>
      <c r="AN60" s="61" t="str">
        <f t="shared" si="111"/>
        <v/>
      </c>
      <c r="AO60" s="61" t="str">
        <f t="shared" si="111"/>
        <v/>
      </c>
      <c r="AP60" s="61" t="str">
        <f t="shared" si="111"/>
        <v/>
      </c>
      <c r="AQ60" s="61" t="str">
        <f t="shared" si="111"/>
        <v/>
      </c>
      <c r="AR60" s="61" t="str">
        <f t="shared" si="111"/>
        <v/>
      </c>
      <c r="AS60" s="61" t="str">
        <f t="shared" si="111"/>
        <v/>
      </c>
      <c r="AT60" s="61" t="str">
        <f t="shared" si="111"/>
        <v/>
      </c>
      <c r="AU60" s="61" t="str">
        <f t="shared" si="111"/>
        <v/>
      </c>
      <c r="AV60" s="61" t="str">
        <f t="shared" si="111"/>
        <v/>
      </c>
      <c r="AW60" s="61" t="str">
        <f t="shared" si="111"/>
        <v/>
      </c>
      <c r="AX60" s="61" t="str">
        <f t="shared" si="111"/>
        <v/>
      </c>
      <c r="AY60" s="61" t="str">
        <f t="shared" si="111"/>
        <v/>
      </c>
      <c r="AZ60" s="61" t="str">
        <f t="shared" si="111"/>
        <v/>
      </c>
      <c r="BA60" s="61" t="str">
        <f t="shared" si="111"/>
        <v/>
      </c>
      <c r="BB60" s="61" t="str">
        <f t="shared" si="111"/>
        <v/>
      </c>
      <c r="BC60" s="61" t="str">
        <f t="shared" si="111"/>
        <v/>
      </c>
      <c r="BD60" s="61" t="str">
        <f t="shared" si="111"/>
        <v/>
      </c>
      <c r="BE60" s="61" t="str">
        <f t="shared" si="111"/>
        <v/>
      </c>
      <c r="BF60" s="61" t="str">
        <f t="shared" si="111"/>
        <v/>
      </c>
      <c r="BG60" s="61" t="str">
        <f t="shared" si="111"/>
        <v/>
      </c>
      <c r="BH60" s="61" t="str">
        <f t="shared" si="111"/>
        <v/>
      </c>
      <c r="BI60" s="61" t="str">
        <f t="shared" si="111"/>
        <v/>
      </c>
      <c r="BJ60" s="61" t="str">
        <f t="shared" si="111"/>
        <v/>
      </c>
      <c r="BK60" s="61" t="str">
        <f t="shared" si="111"/>
        <v/>
      </c>
      <c r="BL60" s="61" t="str">
        <f t="shared" si="111"/>
        <v/>
      </c>
      <c r="BM60" s="61" t="str">
        <f t="shared" si="111"/>
        <v/>
      </c>
      <c r="BN60" s="61" t="str">
        <f t="shared" si="111"/>
        <v/>
      </c>
      <c r="BO60" s="61" t="str">
        <f t="shared" ref="BO60:BY60" si="112">IF(BO237="", "", (IF(BO$4&lt;$A60, BO237, (BO237-BO$3)/(1+BO$3%))-$A$2*$BZ237)/(1+$A$2*$BZ237%))</f>
        <v/>
      </c>
      <c r="BP60" s="61" t="str">
        <f t="shared" si="112"/>
        <v/>
      </c>
      <c r="BQ60" s="61" t="str">
        <f t="shared" si="112"/>
        <v/>
      </c>
      <c r="BR60" s="61" t="str">
        <f t="shared" si="112"/>
        <v/>
      </c>
      <c r="BS60" s="61" t="str">
        <f t="shared" si="112"/>
        <v/>
      </c>
      <c r="BT60" s="61" t="str">
        <f t="shared" si="112"/>
        <v/>
      </c>
      <c r="BU60" s="61" t="str">
        <f t="shared" si="112"/>
        <v/>
      </c>
      <c r="BV60" s="61">
        <f t="shared" si="112"/>
        <v>5.1685393258426915</v>
      </c>
      <c r="BW60" s="61">
        <f t="shared" si="112"/>
        <v>6.3885772943103492</v>
      </c>
      <c r="BX60" s="61">
        <f t="shared" si="112"/>
        <v>4.96</v>
      </c>
      <c r="BY60" s="282">
        <f t="shared" si="112"/>
        <v>0</v>
      </c>
      <c r="BZ60" s="296">
        <f t="shared" si="9"/>
        <v>2.9761904761904656</v>
      </c>
      <c r="CB60" s="452" t="str">
        <v/>
      </c>
      <c r="CC60" s="453" t="str">
        <f>""</f>
        <v/>
      </c>
    </row>
    <row r="61" spans="1:81">
      <c r="A61" s="32">
        <f t="shared" si="72"/>
        <v>1924</v>
      </c>
      <c r="B61" s="61">
        <f t="shared" si="6"/>
        <v>25.846211181023158</v>
      </c>
      <c r="C61" s="61" t="str">
        <f t="shared" ref="C61:BN61" si="113">IF(C238="", "", (IF(C$4&lt;$A61, C238, (C238-C$3)/(1+C$3%))-$A$2*$BZ238)/(1+$A$2*$BZ238%))</f>
        <v/>
      </c>
      <c r="D61" s="61">
        <f t="shared" si="113"/>
        <v>25.846211181023158</v>
      </c>
      <c r="E61" s="61" t="str">
        <f t="shared" si="113"/>
        <v/>
      </c>
      <c r="F61" s="61" t="str">
        <f t="shared" si="113"/>
        <v/>
      </c>
      <c r="G61" s="61" t="str">
        <f t="shared" si="113"/>
        <v/>
      </c>
      <c r="H61" s="61" t="str">
        <f t="shared" si="113"/>
        <v/>
      </c>
      <c r="I61" s="61" t="str">
        <f t="shared" si="113"/>
        <v/>
      </c>
      <c r="J61" s="61" t="str">
        <f t="shared" si="113"/>
        <v/>
      </c>
      <c r="K61" s="61" t="str">
        <f t="shared" si="113"/>
        <v/>
      </c>
      <c r="L61" s="61" t="str">
        <f t="shared" si="113"/>
        <v/>
      </c>
      <c r="M61" s="61" t="str">
        <f t="shared" si="113"/>
        <v/>
      </c>
      <c r="N61" s="61" t="str">
        <f t="shared" si="113"/>
        <v/>
      </c>
      <c r="O61" s="61" t="str">
        <f t="shared" si="113"/>
        <v/>
      </c>
      <c r="P61" s="61" t="str">
        <f t="shared" si="113"/>
        <v/>
      </c>
      <c r="Q61" s="61" t="str">
        <f t="shared" si="113"/>
        <v/>
      </c>
      <c r="R61" s="61" t="str">
        <f t="shared" si="113"/>
        <v/>
      </c>
      <c r="S61" s="61" t="str">
        <f t="shared" si="113"/>
        <v/>
      </c>
      <c r="T61" s="61" t="str">
        <f t="shared" si="113"/>
        <v/>
      </c>
      <c r="U61" s="61">
        <f t="shared" si="113"/>
        <v>6.5976116971591505</v>
      </c>
      <c r="V61" s="61">
        <f t="shared" si="113"/>
        <v>5.3459821946631507</v>
      </c>
      <c r="W61" s="61">
        <f t="shared" si="113"/>
        <v>4.824312601815171</v>
      </c>
      <c r="X61" s="61">
        <f t="shared" si="113"/>
        <v>5.2649765649456697</v>
      </c>
      <c r="Y61" s="61">
        <f t="shared" si="113"/>
        <v>4.8661753464644582</v>
      </c>
      <c r="Z61" s="61">
        <f t="shared" si="113"/>
        <v>4.2461784394045363</v>
      </c>
      <c r="AA61" s="61" t="str">
        <f t="shared" si="113"/>
        <v/>
      </c>
      <c r="AB61" s="61" t="str">
        <f t="shared" si="113"/>
        <v/>
      </c>
      <c r="AC61" s="61" t="str">
        <f t="shared" si="113"/>
        <v/>
      </c>
      <c r="AD61" s="61" t="str">
        <f t="shared" si="113"/>
        <v/>
      </c>
      <c r="AE61" s="61" t="str">
        <f t="shared" si="113"/>
        <v/>
      </c>
      <c r="AF61" s="61" t="str">
        <f t="shared" si="113"/>
        <v/>
      </c>
      <c r="AG61" s="61" t="str">
        <f t="shared" si="113"/>
        <v/>
      </c>
      <c r="AH61" s="61" t="str">
        <f t="shared" si="113"/>
        <v/>
      </c>
      <c r="AI61" s="61" t="str">
        <f t="shared" si="113"/>
        <v/>
      </c>
      <c r="AJ61" s="61" t="str">
        <f t="shared" si="113"/>
        <v/>
      </c>
      <c r="AK61" s="61" t="str">
        <f t="shared" si="113"/>
        <v/>
      </c>
      <c r="AL61" s="61" t="str">
        <f t="shared" si="113"/>
        <v/>
      </c>
      <c r="AM61" s="61" t="str">
        <f t="shared" si="113"/>
        <v/>
      </c>
      <c r="AN61" s="61" t="str">
        <f t="shared" si="113"/>
        <v/>
      </c>
      <c r="AO61" s="61" t="str">
        <f t="shared" si="113"/>
        <v/>
      </c>
      <c r="AP61" s="61" t="str">
        <f t="shared" si="113"/>
        <v/>
      </c>
      <c r="AQ61" s="61" t="str">
        <f t="shared" si="113"/>
        <v/>
      </c>
      <c r="AR61" s="61" t="str">
        <f t="shared" si="113"/>
        <v/>
      </c>
      <c r="AS61" s="61" t="str">
        <f t="shared" si="113"/>
        <v/>
      </c>
      <c r="AT61" s="61" t="str">
        <f t="shared" si="113"/>
        <v/>
      </c>
      <c r="AU61" s="61" t="str">
        <f t="shared" si="113"/>
        <v/>
      </c>
      <c r="AV61" s="61" t="str">
        <f t="shared" si="113"/>
        <v/>
      </c>
      <c r="AW61" s="61" t="str">
        <f t="shared" si="113"/>
        <v/>
      </c>
      <c r="AX61" s="61" t="str">
        <f t="shared" si="113"/>
        <v/>
      </c>
      <c r="AY61" s="61" t="str">
        <f t="shared" si="113"/>
        <v/>
      </c>
      <c r="AZ61" s="61" t="str">
        <f t="shared" si="113"/>
        <v/>
      </c>
      <c r="BA61" s="61" t="str">
        <f t="shared" si="113"/>
        <v/>
      </c>
      <c r="BB61" s="61" t="str">
        <f t="shared" si="113"/>
        <v/>
      </c>
      <c r="BC61" s="61" t="str">
        <f t="shared" si="113"/>
        <v/>
      </c>
      <c r="BD61" s="61" t="str">
        <f t="shared" si="113"/>
        <v/>
      </c>
      <c r="BE61" s="61" t="str">
        <f t="shared" si="113"/>
        <v/>
      </c>
      <c r="BF61" s="61" t="str">
        <f t="shared" si="113"/>
        <v/>
      </c>
      <c r="BG61" s="61" t="str">
        <f t="shared" si="113"/>
        <v/>
      </c>
      <c r="BH61" s="61" t="str">
        <f t="shared" si="113"/>
        <v/>
      </c>
      <c r="BI61" s="61" t="str">
        <f t="shared" si="113"/>
        <v/>
      </c>
      <c r="BJ61" s="61" t="str">
        <f t="shared" si="113"/>
        <v/>
      </c>
      <c r="BK61" s="61" t="str">
        <f t="shared" si="113"/>
        <v/>
      </c>
      <c r="BL61" s="61" t="str">
        <f t="shared" si="113"/>
        <v/>
      </c>
      <c r="BM61" s="61" t="str">
        <f t="shared" si="113"/>
        <v/>
      </c>
      <c r="BN61" s="61" t="str">
        <f t="shared" si="113"/>
        <v/>
      </c>
      <c r="BO61" s="61" t="str">
        <f t="shared" ref="BO61:BY61" si="114">IF(BO238="", "", (IF(BO$4&lt;$A61, BO238, (BO238-BO$3)/(1+BO$3%))-$A$2*$BZ238)/(1+$A$2*$BZ238%))</f>
        <v/>
      </c>
      <c r="BP61" s="61" t="str">
        <f t="shared" si="114"/>
        <v/>
      </c>
      <c r="BQ61" s="61" t="str">
        <f t="shared" si="114"/>
        <v/>
      </c>
      <c r="BR61" s="61" t="str">
        <f t="shared" si="114"/>
        <v/>
      </c>
      <c r="BS61" s="61" t="str">
        <f t="shared" si="114"/>
        <v/>
      </c>
      <c r="BT61" s="61" t="str">
        <f t="shared" si="114"/>
        <v/>
      </c>
      <c r="BU61" s="61" t="str">
        <f t="shared" si="114"/>
        <v/>
      </c>
      <c r="BV61" s="61">
        <f t="shared" si="114"/>
        <v>26.047565118912797</v>
      </c>
      <c r="BW61" s="61">
        <f t="shared" si="114"/>
        <v>5.5566741590524771</v>
      </c>
      <c r="BX61" s="61">
        <f t="shared" si="114"/>
        <v>4.34</v>
      </c>
      <c r="BY61" s="282">
        <f t="shared" si="114"/>
        <v>0</v>
      </c>
      <c r="BZ61" s="296">
        <f t="shared" si="9"/>
        <v>0</v>
      </c>
      <c r="CB61" s="452" t="str">
        <v/>
      </c>
      <c r="CC61" s="453" t="str">
        <f>""</f>
        <v/>
      </c>
    </row>
    <row r="62" spans="1:81">
      <c r="A62" s="32">
        <f t="shared" si="72"/>
        <v>1925</v>
      </c>
      <c r="B62" s="61">
        <f t="shared" si="6"/>
        <v>25.036236916963109</v>
      </c>
      <c r="C62" s="61" t="str">
        <f t="shared" ref="C62:BN62" si="115">IF(C239="", "", (IF(C$4&lt;$A62, C239, (C239-C$3)/(1+C$3%))-$A$2*$BZ239)/(1+$A$2*$BZ239%))</f>
        <v/>
      </c>
      <c r="D62" s="61">
        <f t="shared" si="115"/>
        <v>25.036236916963109</v>
      </c>
      <c r="E62" s="61" t="str">
        <f t="shared" si="115"/>
        <v/>
      </c>
      <c r="F62" s="61" t="str">
        <f t="shared" si="115"/>
        <v/>
      </c>
      <c r="G62" s="61" t="str">
        <f t="shared" si="115"/>
        <v/>
      </c>
      <c r="H62" s="61" t="str">
        <f t="shared" si="115"/>
        <v/>
      </c>
      <c r="I62" s="61" t="str">
        <f t="shared" si="115"/>
        <v/>
      </c>
      <c r="J62" s="61" t="str">
        <f t="shared" si="115"/>
        <v/>
      </c>
      <c r="K62" s="61" t="str">
        <f t="shared" si="115"/>
        <v/>
      </c>
      <c r="L62" s="61" t="str">
        <f t="shared" si="115"/>
        <v/>
      </c>
      <c r="M62" s="61" t="str">
        <f t="shared" si="115"/>
        <v/>
      </c>
      <c r="N62" s="61" t="str">
        <f t="shared" si="115"/>
        <v/>
      </c>
      <c r="O62" s="61" t="str">
        <f t="shared" si="115"/>
        <v/>
      </c>
      <c r="P62" s="61" t="str">
        <f t="shared" si="115"/>
        <v/>
      </c>
      <c r="Q62" s="61" t="str">
        <f t="shared" si="115"/>
        <v/>
      </c>
      <c r="R62" s="61" t="str">
        <f t="shared" si="115"/>
        <v/>
      </c>
      <c r="S62" s="61" t="str">
        <f t="shared" si="115"/>
        <v/>
      </c>
      <c r="T62" s="61" t="str">
        <f t="shared" si="115"/>
        <v/>
      </c>
      <c r="U62" s="61">
        <f t="shared" si="115"/>
        <v>6.1422101989154694</v>
      </c>
      <c r="V62" s="61">
        <f t="shared" si="115"/>
        <v>3.4855742985835945</v>
      </c>
      <c r="W62" s="61">
        <f t="shared" si="115"/>
        <v>3.0521322012585403</v>
      </c>
      <c r="X62" s="61">
        <f t="shared" si="115"/>
        <v>3.4585841666418715</v>
      </c>
      <c r="Y62" s="61">
        <f t="shared" si="115"/>
        <v>3.0932872061312473</v>
      </c>
      <c r="Z62" s="61">
        <f t="shared" si="115"/>
        <v>3.7766010590468584</v>
      </c>
      <c r="AA62" s="61" t="str">
        <f t="shared" si="115"/>
        <v/>
      </c>
      <c r="AB62" s="61" t="str">
        <f t="shared" si="115"/>
        <v/>
      </c>
      <c r="AC62" s="61" t="str">
        <f t="shared" si="115"/>
        <v/>
      </c>
      <c r="AD62" s="61" t="str">
        <f t="shared" si="115"/>
        <v/>
      </c>
      <c r="AE62" s="61" t="str">
        <f t="shared" si="115"/>
        <v/>
      </c>
      <c r="AF62" s="61" t="str">
        <f t="shared" si="115"/>
        <v/>
      </c>
      <c r="AG62" s="61" t="str">
        <f t="shared" si="115"/>
        <v/>
      </c>
      <c r="AH62" s="61" t="str">
        <f t="shared" si="115"/>
        <v/>
      </c>
      <c r="AI62" s="61" t="str">
        <f t="shared" si="115"/>
        <v/>
      </c>
      <c r="AJ62" s="61" t="str">
        <f t="shared" si="115"/>
        <v/>
      </c>
      <c r="AK62" s="61" t="str">
        <f t="shared" si="115"/>
        <v/>
      </c>
      <c r="AL62" s="61" t="str">
        <f t="shared" si="115"/>
        <v/>
      </c>
      <c r="AM62" s="61" t="str">
        <f t="shared" si="115"/>
        <v/>
      </c>
      <c r="AN62" s="61" t="str">
        <f t="shared" si="115"/>
        <v/>
      </c>
      <c r="AO62" s="61" t="str">
        <f t="shared" si="115"/>
        <v/>
      </c>
      <c r="AP62" s="61" t="str">
        <f t="shared" si="115"/>
        <v/>
      </c>
      <c r="AQ62" s="61" t="str">
        <f t="shared" si="115"/>
        <v/>
      </c>
      <c r="AR62" s="61" t="str">
        <f t="shared" si="115"/>
        <v/>
      </c>
      <c r="AS62" s="61" t="str">
        <f t="shared" si="115"/>
        <v/>
      </c>
      <c r="AT62" s="61" t="str">
        <f t="shared" si="115"/>
        <v/>
      </c>
      <c r="AU62" s="61" t="str">
        <f t="shared" si="115"/>
        <v/>
      </c>
      <c r="AV62" s="61" t="str">
        <f t="shared" si="115"/>
        <v/>
      </c>
      <c r="AW62" s="61" t="str">
        <f t="shared" si="115"/>
        <v/>
      </c>
      <c r="AX62" s="61" t="str">
        <f t="shared" si="115"/>
        <v/>
      </c>
      <c r="AY62" s="61" t="str">
        <f t="shared" si="115"/>
        <v/>
      </c>
      <c r="AZ62" s="61" t="str">
        <f t="shared" si="115"/>
        <v/>
      </c>
      <c r="BA62" s="61" t="str">
        <f t="shared" si="115"/>
        <v/>
      </c>
      <c r="BB62" s="61" t="str">
        <f t="shared" si="115"/>
        <v/>
      </c>
      <c r="BC62" s="61" t="str">
        <f t="shared" si="115"/>
        <v/>
      </c>
      <c r="BD62" s="61" t="str">
        <f t="shared" si="115"/>
        <v/>
      </c>
      <c r="BE62" s="61" t="str">
        <f t="shared" si="115"/>
        <v/>
      </c>
      <c r="BF62" s="61" t="str">
        <f t="shared" si="115"/>
        <v/>
      </c>
      <c r="BG62" s="61" t="str">
        <f t="shared" si="115"/>
        <v/>
      </c>
      <c r="BH62" s="61" t="str">
        <f t="shared" si="115"/>
        <v/>
      </c>
      <c r="BI62" s="61" t="str">
        <f t="shared" si="115"/>
        <v/>
      </c>
      <c r="BJ62" s="61" t="str">
        <f t="shared" si="115"/>
        <v/>
      </c>
      <c r="BK62" s="61" t="str">
        <f t="shared" si="115"/>
        <v/>
      </c>
      <c r="BL62" s="61" t="str">
        <f t="shared" si="115"/>
        <v/>
      </c>
      <c r="BM62" s="61" t="str">
        <f t="shared" si="115"/>
        <v/>
      </c>
      <c r="BN62" s="61" t="str">
        <f t="shared" si="115"/>
        <v/>
      </c>
      <c r="BO62" s="61" t="str">
        <f t="shared" ref="BO62:BY62" si="116">IF(BO239="", "", (IF(BO$4&lt;$A62, BO239, (BO239-BO$3)/(1+BO$3%))-$A$2*$BZ239)/(1+$A$2*$BZ239%))</f>
        <v/>
      </c>
      <c r="BP62" s="61" t="str">
        <f t="shared" si="116"/>
        <v/>
      </c>
      <c r="BQ62" s="61" t="str">
        <f t="shared" si="116"/>
        <v/>
      </c>
      <c r="BR62" s="61" t="str">
        <f t="shared" si="116"/>
        <v/>
      </c>
      <c r="BS62" s="61" t="str">
        <f t="shared" si="116"/>
        <v/>
      </c>
      <c r="BT62" s="61" t="str">
        <f t="shared" si="116"/>
        <v/>
      </c>
      <c r="BU62" s="61" t="str">
        <f t="shared" si="116"/>
        <v/>
      </c>
      <c r="BV62" s="61">
        <f t="shared" si="116"/>
        <v>25.236294896030252</v>
      </c>
      <c r="BW62" s="61">
        <f t="shared" si="116"/>
        <v>3.6925454471807617</v>
      </c>
      <c r="BX62" s="61">
        <f t="shared" si="116"/>
        <v>3.87</v>
      </c>
      <c r="BY62" s="282">
        <f t="shared" si="116"/>
        <v>0</v>
      </c>
      <c r="BZ62" s="296">
        <f t="shared" si="9"/>
        <v>3.4682080924855363</v>
      </c>
      <c r="CB62" s="452" t="str">
        <v/>
      </c>
      <c r="CC62" s="453" t="str">
        <f>""</f>
        <v/>
      </c>
    </row>
    <row r="63" spans="1:81">
      <c r="A63" s="32">
        <f t="shared" si="72"/>
        <v>1926</v>
      </c>
      <c r="B63" s="61">
        <f t="shared" si="6"/>
        <v>11.205470456755359</v>
      </c>
      <c r="C63" s="61" t="str">
        <f t="shared" ref="C63:BN63" si="117">IF(C240="", "", (IF(C$4&lt;$A63, C240, (C240-C$3)/(1+C$3%))-$A$2*$BZ240)/(1+$A$2*$BZ240%))</f>
        <v/>
      </c>
      <c r="D63" s="61">
        <f t="shared" si="117"/>
        <v>11.205470456755359</v>
      </c>
      <c r="E63" s="61" t="str">
        <f t="shared" si="117"/>
        <v/>
      </c>
      <c r="F63" s="61" t="str">
        <f t="shared" si="117"/>
        <v/>
      </c>
      <c r="G63" s="61" t="str">
        <f t="shared" si="117"/>
        <v/>
      </c>
      <c r="H63" s="61" t="str">
        <f t="shared" si="117"/>
        <v/>
      </c>
      <c r="I63" s="61" t="str">
        <f t="shared" si="117"/>
        <v/>
      </c>
      <c r="J63" s="61" t="str">
        <f t="shared" si="117"/>
        <v/>
      </c>
      <c r="K63" s="61" t="str">
        <f t="shared" si="117"/>
        <v/>
      </c>
      <c r="L63" s="61" t="str">
        <f t="shared" si="117"/>
        <v/>
      </c>
      <c r="M63" s="61" t="str">
        <f t="shared" si="117"/>
        <v/>
      </c>
      <c r="N63" s="61" t="str">
        <f t="shared" si="117"/>
        <v/>
      </c>
      <c r="O63" s="61" t="str">
        <f t="shared" si="117"/>
        <v/>
      </c>
      <c r="P63" s="61" t="str">
        <f t="shared" si="117"/>
        <v/>
      </c>
      <c r="Q63" s="61" t="str">
        <f t="shared" si="117"/>
        <v/>
      </c>
      <c r="R63" s="61" t="str">
        <f t="shared" si="117"/>
        <v/>
      </c>
      <c r="S63" s="61" t="str">
        <f t="shared" si="117"/>
        <v/>
      </c>
      <c r="T63" s="61" t="str">
        <f t="shared" si="117"/>
        <v/>
      </c>
      <c r="U63" s="61">
        <f t="shared" si="117"/>
        <v>8.2905951951423607</v>
      </c>
      <c r="V63" s="61">
        <f t="shared" si="117"/>
        <v>4.510228759534332</v>
      </c>
      <c r="W63" s="61">
        <f t="shared" si="117"/>
        <v>3.9392066808001505</v>
      </c>
      <c r="X63" s="61">
        <f t="shared" si="117"/>
        <v>4.4413698536822261</v>
      </c>
      <c r="Y63" s="61">
        <f t="shared" si="117"/>
        <v>3.9807159486439203</v>
      </c>
      <c r="Z63" s="61">
        <f t="shared" si="117"/>
        <v>4.1862323908482377</v>
      </c>
      <c r="AA63" s="61" t="str">
        <f t="shared" si="117"/>
        <v/>
      </c>
      <c r="AB63" s="61" t="str">
        <f t="shared" si="117"/>
        <v/>
      </c>
      <c r="AC63" s="61" t="str">
        <f t="shared" si="117"/>
        <v/>
      </c>
      <c r="AD63" s="61" t="str">
        <f t="shared" si="117"/>
        <v/>
      </c>
      <c r="AE63" s="61" t="str">
        <f t="shared" si="117"/>
        <v/>
      </c>
      <c r="AF63" s="61" t="str">
        <f t="shared" si="117"/>
        <v/>
      </c>
      <c r="AG63" s="61" t="str">
        <f t="shared" si="117"/>
        <v/>
      </c>
      <c r="AH63" s="61" t="str">
        <f t="shared" si="117"/>
        <v/>
      </c>
      <c r="AI63" s="61" t="str">
        <f t="shared" si="117"/>
        <v/>
      </c>
      <c r="AJ63" s="61" t="str">
        <f t="shared" si="117"/>
        <v/>
      </c>
      <c r="AK63" s="61" t="str">
        <f t="shared" si="117"/>
        <v/>
      </c>
      <c r="AL63" s="61" t="str">
        <f t="shared" si="117"/>
        <v/>
      </c>
      <c r="AM63" s="61" t="str">
        <f t="shared" si="117"/>
        <v/>
      </c>
      <c r="AN63" s="61" t="str">
        <f t="shared" si="117"/>
        <v/>
      </c>
      <c r="AO63" s="61" t="str">
        <f t="shared" si="117"/>
        <v/>
      </c>
      <c r="AP63" s="61" t="str">
        <f t="shared" si="117"/>
        <v/>
      </c>
      <c r="AQ63" s="61" t="str">
        <f t="shared" si="117"/>
        <v/>
      </c>
      <c r="AR63" s="61" t="str">
        <f t="shared" si="117"/>
        <v/>
      </c>
      <c r="AS63" s="61" t="str">
        <f t="shared" si="117"/>
        <v/>
      </c>
      <c r="AT63" s="61" t="str">
        <f t="shared" si="117"/>
        <v/>
      </c>
      <c r="AU63" s="61" t="str">
        <f t="shared" si="117"/>
        <v/>
      </c>
      <c r="AV63" s="61" t="str">
        <f t="shared" si="117"/>
        <v/>
      </c>
      <c r="AW63" s="61" t="str">
        <f t="shared" si="117"/>
        <v/>
      </c>
      <c r="AX63" s="61" t="str">
        <f t="shared" si="117"/>
        <v/>
      </c>
      <c r="AY63" s="61" t="str">
        <f t="shared" si="117"/>
        <v/>
      </c>
      <c r="AZ63" s="61" t="str">
        <f t="shared" si="117"/>
        <v/>
      </c>
      <c r="BA63" s="61" t="str">
        <f t="shared" si="117"/>
        <v/>
      </c>
      <c r="BB63" s="61" t="str">
        <f t="shared" si="117"/>
        <v/>
      </c>
      <c r="BC63" s="61" t="str">
        <f t="shared" si="117"/>
        <v/>
      </c>
      <c r="BD63" s="61" t="str">
        <f t="shared" si="117"/>
        <v/>
      </c>
      <c r="BE63" s="61" t="str">
        <f t="shared" si="117"/>
        <v/>
      </c>
      <c r="BF63" s="61" t="str">
        <f t="shared" si="117"/>
        <v/>
      </c>
      <c r="BG63" s="61" t="str">
        <f t="shared" si="117"/>
        <v/>
      </c>
      <c r="BH63" s="61" t="str">
        <f t="shared" si="117"/>
        <v/>
      </c>
      <c r="BI63" s="61" t="str">
        <f t="shared" si="117"/>
        <v/>
      </c>
      <c r="BJ63" s="61" t="str">
        <f t="shared" si="117"/>
        <v/>
      </c>
      <c r="BK63" s="61" t="str">
        <f t="shared" si="117"/>
        <v/>
      </c>
      <c r="BL63" s="61" t="str">
        <f t="shared" si="117"/>
        <v/>
      </c>
      <c r="BM63" s="61" t="str">
        <f t="shared" si="117"/>
        <v/>
      </c>
      <c r="BN63" s="61" t="str">
        <f t="shared" si="117"/>
        <v/>
      </c>
      <c r="BO63" s="61" t="str">
        <f t="shared" ref="BO63:BY63" si="118">IF(BO240="", "", (IF(BO$4&lt;$A63, BO240, (BO240-BO$3)/(1+BO$3%))-$A$2*$BZ240)/(1+$A$2*$BZ240%))</f>
        <v/>
      </c>
      <c r="BP63" s="61" t="str">
        <f t="shared" si="118"/>
        <v/>
      </c>
      <c r="BQ63" s="61" t="str">
        <f t="shared" si="118"/>
        <v/>
      </c>
      <c r="BR63" s="61" t="str">
        <f t="shared" si="118"/>
        <v/>
      </c>
      <c r="BS63" s="61" t="str">
        <f t="shared" si="118"/>
        <v/>
      </c>
      <c r="BT63" s="61" t="str">
        <f t="shared" si="118"/>
        <v/>
      </c>
      <c r="BU63" s="61" t="str">
        <f t="shared" si="118"/>
        <v/>
      </c>
      <c r="BV63" s="61">
        <f t="shared" si="118"/>
        <v>11.383399209486168</v>
      </c>
      <c r="BW63" s="61">
        <f t="shared" si="118"/>
        <v>4.7192492170534006</v>
      </c>
      <c r="BX63" s="61">
        <f t="shared" si="118"/>
        <v>4.28</v>
      </c>
      <c r="BY63" s="282">
        <f t="shared" si="118"/>
        <v>0</v>
      </c>
      <c r="BZ63" s="296">
        <f t="shared" si="9"/>
        <v>-2.2346368715083775</v>
      </c>
      <c r="CB63" s="452" t="str">
        <v/>
      </c>
      <c r="CC63" s="453" t="str">
        <f>""</f>
        <v/>
      </c>
    </row>
    <row r="64" spans="1:81">
      <c r="A64" s="32">
        <f t="shared" si="72"/>
        <v>1927</v>
      </c>
      <c r="B64" s="61">
        <f t="shared" si="6"/>
        <v>36.349005769872683</v>
      </c>
      <c r="C64" s="61">
        <f t="shared" ref="C64:BN64" si="119">IF(C241="", "", (IF(C$4&lt;$A64, C241, (C241-C$3)/(1+C$3%))-$A$2*$BZ241)/(1+$A$2*$BZ241%))</f>
        <v>21.870266862315287</v>
      </c>
      <c r="D64" s="61">
        <f t="shared" si="119"/>
        <v>36.349005769872683</v>
      </c>
      <c r="E64" s="61">
        <f t="shared" si="119"/>
        <v>45.098944502100579</v>
      </c>
      <c r="F64" s="61">
        <f t="shared" si="119"/>
        <v>23.029686285198149</v>
      </c>
      <c r="G64" s="61">
        <f t="shared" si="119"/>
        <v>32.586476086054979</v>
      </c>
      <c r="H64" s="61">
        <f t="shared" si="119"/>
        <v>40.924784126098388</v>
      </c>
      <c r="I64" s="61">
        <f t="shared" si="119"/>
        <v>31.935864983957398</v>
      </c>
      <c r="J64" s="61">
        <f t="shared" si="119"/>
        <v>35.409505697642508</v>
      </c>
      <c r="K64" s="61">
        <f t="shared" si="119"/>
        <v>38.6439333460076</v>
      </c>
      <c r="L64" s="61" t="str">
        <f t="shared" si="119"/>
        <v/>
      </c>
      <c r="M64" s="61" t="str">
        <f t="shared" si="119"/>
        <v/>
      </c>
      <c r="N64" s="61" t="str">
        <f t="shared" si="119"/>
        <v/>
      </c>
      <c r="O64" s="61" t="str">
        <f t="shared" si="119"/>
        <v/>
      </c>
      <c r="P64" s="61" t="str">
        <f t="shared" si="119"/>
        <v/>
      </c>
      <c r="Q64" s="61" t="str">
        <f t="shared" si="119"/>
        <v/>
      </c>
      <c r="R64" s="61" t="str">
        <f t="shared" si="119"/>
        <v/>
      </c>
      <c r="S64" s="61" t="str">
        <f t="shared" si="119"/>
        <v/>
      </c>
      <c r="T64" s="61" t="str">
        <f t="shared" si="119"/>
        <v/>
      </c>
      <c r="U64" s="61">
        <f t="shared" si="119"/>
        <v>3.2734495945069328</v>
      </c>
      <c r="V64" s="61">
        <f t="shared" si="119"/>
        <v>2.1890712977060307</v>
      </c>
      <c r="W64" s="61">
        <f t="shared" si="119"/>
        <v>3.047160863468898</v>
      </c>
      <c r="X64" s="61">
        <f t="shared" si="119"/>
        <v>2.4320974856749391</v>
      </c>
      <c r="Y64" s="61">
        <f t="shared" si="119"/>
        <v>3.0883138829830625</v>
      </c>
      <c r="Z64" s="61">
        <f t="shared" si="119"/>
        <v>4.1662503746628037</v>
      </c>
      <c r="AA64" s="61" t="str">
        <f t="shared" si="119"/>
        <v/>
      </c>
      <c r="AB64" s="61" t="str">
        <f t="shared" si="119"/>
        <v/>
      </c>
      <c r="AC64" s="61" t="str">
        <f t="shared" si="119"/>
        <v/>
      </c>
      <c r="AD64" s="61" t="str">
        <f t="shared" si="119"/>
        <v/>
      </c>
      <c r="AE64" s="61" t="str">
        <f t="shared" si="119"/>
        <v/>
      </c>
      <c r="AF64" s="61" t="str">
        <f t="shared" si="119"/>
        <v/>
      </c>
      <c r="AG64" s="61" t="str">
        <f t="shared" si="119"/>
        <v/>
      </c>
      <c r="AH64" s="61" t="str">
        <f t="shared" si="119"/>
        <v/>
      </c>
      <c r="AI64" s="61" t="str">
        <f t="shared" si="119"/>
        <v/>
      </c>
      <c r="AJ64" s="61" t="str">
        <f t="shared" si="119"/>
        <v/>
      </c>
      <c r="AK64" s="61" t="str">
        <f t="shared" si="119"/>
        <v/>
      </c>
      <c r="AL64" s="61" t="str">
        <f t="shared" si="119"/>
        <v/>
      </c>
      <c r="AM64" s="61" t="str">
        <f t="shared" si="119"/>
        <v/>
      </c>
      <c r="AN64" s="61" t="str">
        <f t="shared" si="119"/>
        <v/>
      </c>
      <c r="AO64" s="61" t="str">
        <f t="shared" si="119"/>
        <v/>
      </c>
      <c r="AP64" s="61" t="str">
        <f t="shared" si="119"/>
        <v/>
      </c>
      <c r="AQ64" s="61" t="str">
        <f t="shared" si="119"/>
        <v/>
      </c>
      <c r="AR64" s="61" t="str">
        <f t="shared" si="119"/>
        <v/>
      </c>
      <c r="AS64" s="61" t="str">
        <f t="shared" si="119"/>
        <v/>
      </c>
      <c r="AT64" s="61" t="str">
        <f t="shared" si="119"/>
        <v/>
      </c>
      <c r="AU64" s="61" t="str">
        <f t="shared" si="119"/>
        <v/>
      </c>
      <c r="AV64" s="61" t="str">
        <f t="shared" si="119"/>
        <v/>
      </c>
      <c r="AW64" s="61" t="str">
        <f t="shared" si="119"/>
        <v/>
      </c>
      <c r="AX64" s="61" t="str">
        <f t="shared" si="119"/>
        <v/>
      </c>
      <c r="AY64" s="61" t="str">
        <f t="shared" si="119"/>
        <v/>
      </c>
      <c r="AZ64" s="61" t="str">
        <f t="shared" si="119"/>
        <v/>
      </c>
      <c r="BA64" s="61" t="str">
        <f t="shared" si="119"/>
        <v/>
      </c>
      <c r="BB64" s="61" t="str">
        <f t="shared" si="119"/>
        <v/>
      </c>
      <c r="BC64" s="61" t="str">
        <f t="shared" si="119"/>
        <v/>
      </c>
      <c r="BD64" s="61" t="str">
        <f t="shared" si="119"/>
        <v/>
      </c>
      <c r="BE64" s="61" t="str">
        <f t="shared" si="119"/>
        <v/>
      </c>
      <c r="BF64" s="61" t="str">
        <f t="shared" si="119"/>
        <v/>
      </c>
      <c r="BG64" s="61" t="str">
        <f t="shared" si="119"/>
        <v/>
      </c>
      <c r="BH64" s="61" t="str">
        <f t="shared" si="119"/>
        <v/>
      </c>
      <c r="BI64" s="61" t="str">
        <f t="shared" si="119"/>
        <v/>
      </c>
      <c r="BJ64" s="61" t="str">
        <f t="shared" si="119"/>
        <v/>
      </c>
      <c r="BK64" s="61" t="str">
        <f t="shared" si="119"/>
        <v/>
      </c>
      <c r="BL64" s="61" t="str">
        <f t="shared" si="119"/>
        <v/>
      </c>
      <c r="BM64" s="61" t="str">
        <f t="shared" si="119"/>
        <v/>
      </c>
      <c r="BN64" s="61" t="str">
        <f t="shared" si="119"/>
        <v/>
      </c>
      <c r="BO64" s="61" t="str">
        <f t="shared" ref="BO64:BY64" si="120">IF(BO241="", "", (IF(BO$4&lt;$A64, BO241, (BO241-BO$3)/(1+BO$3%))-$A$2*$BZ241)/(1+$A$2*$BZ241%))</f>
        <v/>
      </c>
      <c r="BP64" s="61" t="str">
        <f t="shared" si="120"/>
        <v/>
      </c>
      <c r="BQ64" s="61" t="str">
        <f t="shared" si="120"/>
        <v/>
      </c>
      <c r="BR64" s="61" t="str">
        <f t="shared" si="120"/>
        <v/>
      </c>
      <c r="BS64" s="61" t="str">
        <f t="shared" si="120"/>
        <v/>
      </c>
      <c r="BT64" s="61" t="str">
        <f t="shared" si="120"/>
        <v/>
      </c>
      <c r="BU64" s="61" t="str">
        <f t="shared" si="120"/>
        <v/>
      </c>
      <c r="BV64" s="61">
        <f t="shared" si="120"/>
        <v>36.567164179104481</v>
      </c>
      <c r="BW64" s="61">
        <f t="shared" si="120"/>
        <v>2.3934494403014428</v>
      </c>
      <c r="BX64" s="61">
        <f t="shared" si="120"/>
        <v>4.26</v>
      </c>
      <c r="BY64" s="282">
        <f t="shared" si="120"/>
        <v>0</v>
      </c>
      <c r="BZ64" s="296">
        <f t="shared" si="9"/>
        <v>-1.1428571428571344</v>
      </c>
      <c r="CB64" s="452" t="str">
        <v/>
      </c>
      <c r="CC64" s="453" t="str">
        <f>""</f>
        <v/>
      </c>
    </row>
    <row r="65" spans="1:81">
      <c r="A65" s="32">
        <f t="shared" si="72"/>
        <v>1928</v>
      </c>
      <c r="B65" s="61">
        <f t="shared" si="6"/>
        <v>46.428577937593047</v>
      </c>
      <c r="C65" s="61">
        <f t="shared" ref="C65:BN65" si="121">IF(C242="", "", (IF(C$4&lt;$A65, C242, (C242-C$3)/(1+C$3%))-$A$2*$BZ242)/(1+$A$2*$BZ242%))</f>
        <v>31.542387255090464</v>
      </c>
      <c r="D65" s="61">
        <f t="shared" si="121"/>
        <v>46.428577937593047</v>
      </c>
      <c r="E65" s="61">
        <f t="shared" si="121"/>
        <v>47.455555603006331</v>
      </c>
      <c r="F65" s="61">
        <f t="shared" si="121"/>
        <v>29.843390102052382</v>
      </c>
      <c r="G65" s="61">
        <f t="shared" si="121"/>
        <v>35.858901511370789</v>
      </c>
      <c r="H65" s="61">
        <f t="shared" si="121"/>
        <v>42.69483959067945</v>
      </c>
      <c r="I65" s="61">
        <f t="shared" si="121"/>
        <v>28.945331568970996</v>
      </c>
      <c r="J65" s="61">
        <f t="shared" si="121"/>
        <v>40.378247957231551</v>
      </c>
      <c r="K65" s="61">
        <f t="shared" si="121"/>
        <v>53.686949127624914</v>
      </c>
      <c r="L65" s="61" t="str">
        <f t="shared" si="121"/>
        <v/>
      </c>
      <c r="M65" s="61" t="str">
        <f t="shared" si="121"/>
        <v/>
      </c>
      <c r="N65" s="61" t="str">
        <f t="shared" si="121"/>
        <v/>
      </c>
      <c r="O65" s="61" t="str">
        <f t="shared" si="121"/>
        <v/>
      </c>
      <c r="P65" s="61" t="str">
        <f t="shared" si="121"/>
        <v/>
      </c>
      <c r="Q65" s="61" t="str">
        <f t="shared" si="121"/>
        <v/>
      </c>
      <c r="R65" s="61" t="str">
        <f t="shared" si="121"/>
        <v/>
      </c>
      <c r="S65" s="61" t="str">
        <f t="shared" si="121"/>
        <v/>
      </c>
      <c r="T65" s="61" t="str">
        <f t="shared" si="121"/>
        <v/>
      </c>
      <c r="U65" s="61">
        <f t="shared" si="121"/>
        <v>-0.55776595951699093</v>
      </c>
      <c r="V65" s="61">
        <f t="shared" si="121"/>
        <v>-0.69279431920551693</v>
      </c>
      <c r="W65" s="61">
        <f t="shared" si="121"/>
        <v>1.6315894157368744</v>
      </c>
      <c r="X65" s="61">
        <f t="shared" si="121"/>
        <v>-0.10619611788429147</v>
      </c>
      <c r="Y65" s="61">
        <f t="shared" si="121"/>
        <v>1.6721771111904433</v>
      </c>
      <c r="Z65" s="61">
        <f t="shared" si="121"/>
        <v>4.5459086821860328</v>
      </c>
      <c r="AA65" s="61" t="str">
        <f t="shared" si="121"/>
        <v/>
      </c>
      <c r="AB65" s="61" t="str">
        <f t="shared" si="121"/>
        <v/>
      </c>
      <c r="AC65" s="61" t="str">
        <f t="shared" si="121"/>
        <v/>
      </c>
      <c r="AD65" s="61" t="str">
        <f t="shared" si="121"/>
        <v/>
      </c>
      <c r="AE65" s="61" t="str">
        <f t="shared" si="121"/>
        <v/>
      </c>
      <c r="AF65" s="61" t="str">
        <f t="shared" si="121"/>
        <v/>
      </c>
      <c r="AG65" s="61" t="str">
        <f t="shared" si="121"/>
        <v/>
      </c>
      <c r="AH65" s="61" t="str">
        <f t="shared" si="121"/>
        <v/>
      </c>
      <c r="AI65" s="61" t="str">
        <f t="shared" si="121"/>
        <v/>
      </c>
      <c r="AJ65" s="61" t="str">
        <f t="shared" si="121"/>
        <v/>
      </c>
      <c r="AK65" s="61" t="str">
        <f t="shared" si="121"/>
        <v/>
      </c>
      <c r="AL65" s="61" t="str">
        <f t="shared" si="121"/>
        <v/>
      </c>
      <c r="AM65" s="61" t="str">
        <f t="shared" si="121"/>
        <v/>
      </c>
      <c r="AN65" s="61" t="str">
        <f t="shared" si="121"/>
        <v/>
      </c>
      <c r="AO65" s="61" t="str">
        <f t="shared" si="121"/>
        <v/>
      </c>
      <c r="AP65" s="61" t="str">
        <f t="shared" si="121"/>
        <v/>
      </c>
      <c r="AQ65" s="61" t="str">
        <f t="shared" si="121"/>
        <v/>
      </c>
      <c r="AR65" s="61" t="str">
        <f t="shared" si="121"/>
        <v/>
      </c>
      <c r="AS65" s="61" t="str">
        <f t="shared" si="121"/>
        <v/>
      </c>
      <c r="AT65" s="61" t="str">
        <f t="shared" si="121"/>
        <v/>
      </c>
      <c r="AU65" s="61" t="str">
        <f t="shared" si="121"/>
        <v/>
      </c>
      <c r="AV65" s="61" t="str">
        <f t="shared" si="121"/>
        <v/>
      </c>
      <c r="AW65" s="61" t="str">
        <f t="shared" si="121"/>
        <v/>
      </c>
      <c r="AX65" s="61" t="str">
        <f t="shared" si="121"/>
        <v/>
      </c>
      <c r="AY65" s="61" t="str">
        <f t="shared" si="121"/>
        <v/>
      </c>
      <c r="AZ65" s="61" t="str">
        <f t="shared" si="121"/>
        <v/>
      </c>
      <c r="BA65" s="61" t="str">
        <f t="shared" si="121"/>
        <v/>
      </c>
      <c r="BB65" s="61" t="str">
        <f t="shared" si="121"/>
        <v/>
      </c>
      <c r="BC65" s="61" t="str">
        <f t="shared" si="121"/>
        <v/>
      </c>
      <c r="BD65" s="61" t="str">
        <f t="shared" si="121"/>
        <v/>
      </c>
      <c r="BE65" s="61" t="str">
        <f t="shared" si="121"/>
        <v/>
      </c>
      <c r="BF65" s="61" t="str">
        <f t="shared" si="121"/>
        <v/>
      </c>
      <c r="BG65" s="61" t="str">
        <f t="shared" si="121"/>
        <v/>
      </c>
      <c r="BH65" s="61" t="str">
        <f t="shared" si="121"/>
        <v/>
      </c>
      <c r="BI65" s="61" t="str">
        <f t="shared" si="121"/>
        <v/>
      </c>
      <c r="BJ65" s="61" t="str">
        <f t="shared" si="121"/>
        <v/>
      </c>
      <c r="BK65" s="61" t="str">
        <f t="shared" si="121"/>
        <v/>
      </c>
      <c r="BL65" s="61" t="str">
        <f t="shared" si="121"/>
        <v/>
      </c>
      <c r="BM65" s="61" t="str">
        <f t="shared" si="121"/>
        <v/>
      </c>
      <c r="BN65" s="61" t="str">
        <f t="shared" si="121"/>
        <v/>
      </c>
      <c r="BO65" s="61" t="str">
        <f t="shared" ref="BO65:BY65" si="122">IF(BO242="", "", (IF(BO$4&lt;$A65, BO242, (BO242-BO$3)/(1+BO$3%))-$A$2*$BZ242)/(1+$A$2*$BZ242%))</f>
        <v/>
      </c>
      <c r="BP65" s="61" t="str">
        <f t="shared" si="122"/>
        <v/>
      </c>
      <c r="BQ65" s="61" t="str">
        <f t="shared" si="122"/>
        <v/>
      </c>
      <c r="BR65" s="61" t="str">
        <f t="shared" si="122"/>
        <v/>
      </c>
      <c r="BS65" s="61" t="str">
        <f t="shared" si="122"/>
        <v/>
      </c>
      <c r="BT65" s="61" t="str">
        <f t="shared" si="122"/>
        <v/>
      </c>
      <c r="BU65" s="61" t="str">
        <f t="shared" si="122"/>
        <v/>
      </c>
      <c r="BV65" s="61">
        <f t="shared" si="122"/>
        <v>46.662863662293198</v>
      </c>
      <c r="BW65" s="61">
        <f t="shared" si="122"/>
        <v>-0.49417990784392796</v>
      </c>
      <c r="BX65" s="61">
        <f t="shared" si="122"/>
        <v>4.6399999999999997</v>
      </c>
      <c r="BY65" s="282">
        <f t="shared" si="122"/>
        <v>0</v>
      </c>
      <c r="BZ65" s="296">
        <f t="shared" si="9"/>
        <v>-1.1560693641618491</v>
      </c>
      <c r="CB65" s="452" t="str">
        <v/>
      </c>
      <c r="CC65" s="453" t="str">
        <f>""</f>
        <v/>
      </c>
    </row>
    <row r="66" spans="1:81">
      <c r="A66" s="32">
        <f t="shared" si="72"/>
        <v>1929</v>
      </c>
      <c r="B66" s="61">
        <f t="shared" si="6"/>
        <v>-8.9148432499955046</v>
      </c>
      <c r="C66" s="61">
        <f t="shared" ref="C66:BN66" si="123">IF(C243="", "", (IF(C$4&lt;$A66, C243, (C243-C$3)/(1+C$3%))-$A$2*$BZ243)/(1+$A$2*$BZ243%))</f>
        <v>1.3282616513886416</v>
      </c>
      <c r="D66" s="61">
        <f t="shared" si="123"/>
        <v>-8.9148432499955046</v>
      </c>
      <c r="E66" s="61">
        <f t="shared" si="123"/>
        <v>-19.823112455205241</v>
      </c>
      <c r="F66" s="61">
        <f t="shared" si="123"/>
        <v>-4.8834204316943328</v>
      </c>
      <c r="G66" s="61">
        <f t="shared" si="123"/>
        <v>-12.605249538501162</v>
      </c>
      <c r="H66" s="61">
        <f t="shared" si="123"/>
        <v>-22.277405786954574</v>
      </c>
      <c r="I66" s="61">
        <f t="shared" si="123"/>
        <v>-19.784312286594545</v>
      </c>
      <c r="J66" s="61">
        <f t="shared" si="123"/>
        <v>-25.580601140051275</v>
      </c>
      <c r="K66" s="61">
        <f t="shared" si="123"/>
        <v>-31.825126375113836</v>
      </c>
      <c r="L66" s="61" t="str">
        <f t="shared" si="123"/>
        <v/>
      </c>
      <c r="M66" s="61" t="str">
        <f t="shared" si="123"/>
        <v/>
      </c>
      <c r="N66" s="61" t="str">
        <f t="shared" si="123"/>
        <v/>
      </c>
      <c r="O66" s="61" t="str">
        <f t="shared" si="123"/>
        <v/>
      </c>
      <c r="P66" s="61" t="str">
        <f t="shared" si="123"/>
        <v/>
      </c>
      <c r="Q66" s="61" t="str">
        <f t="shared" si="123"/>
        <v/>
      </c>
      <c r="R66" s="61" t="str">
        <f t="shared" si="123"/>
        <v/>
      </c>
      <c r="S66" s="61" t="str">
        <f t="shared" si="123"/>
        <v/>
      </c>
      <c r="T66" s="61" t="str">
        <f t="shared" si="123"/>
        <v/>
      </c>
      <c r="U66" s="61">
        <f t="shared" si="123"/>
        <v>7.8093369032105677</v>
      </c>
      <c r="V66" s="61">
        <f t="shared" si="123"/>
        <v>7.4541997858983553</v>
      </c>
      <c r="W66" s="61">
        <f t="shared" si="123"/>
        <v>7.8603370590869268</v>
      </c>
      <c r="X66" s="61">
        <f t="shared" si="123"/>
        <v>7.5067460409322857</v>
      </c>
      <c r="Y66" s="61">
        <f t="shared" si="123"/>
        <v>7.9034122735673922</v>
      </c>
      <c r="Z66" s="61">
        <f t="shared" si="123"/>
        <v>5.9146767908882012</v>
      </c>
      <c r="AA66" s="61" t="str">
        <f t="shared" si="123"/>
        <v/>
      </c>
      <c r="AB66" s="61" t="str">
        <f t="shared" si="123"/>
        <v/>
      </c>
      <c r="AC66" s="61" t="str">
        <f t="shared" si="123"/>
        <v/>
      </c>
      <c r="AD66" s="61" t="str">
        <f t="shared" si="123"/>
        <v/>
      </c>
      <c r="AE66" s="61" t="str">
        <f t="shared" si="123"/>
        <v/>
      </c>
      <c r="AF66" s="61" t="str">
        <f t="shared" si="123"/>
        <v/>
      </c>
      <c r="AG66" s="61" t="str">
        <f t="shared" si="123"/>
        <v/>
      </c>
      <c r="AH66" s="61" t="str">
        <f t="shared" si="123"/>
        <v/>
      </c>
      <c r="AI66" s="61" t="str">
        <f t="shared" si="123"/>
        <v/>
      </c>
      <c r="AJ66" s="61" t="str">
        <f t="shared" si="123"/>
        <v/>
      </c>
      <c r="AK66" s="61" t="str">
        <f t="shared" si="123"/>
        <v/>
      </c>
      <c r="AL66" s="61" t="str">
        <f t="shared" si="123"/>
        <v/>
      </c>
      <c r="AM66" s="61" t="str">
        <f t="shared" si="123"/>
        <v/>
      </c>
      <c r="AN66" s="61" t="str">
        <f t="shared" si="123"/>
        <v/>
      </c>
      <c r="AO66" s="61" t="str">
        <f t="shared" si="123"/>
        <v/>
      </c>
      <c r="AP66" s="61" t="str">
        <f t="shared" si="123"/>
        <v/>
      </c>
      <c r="AQ66" s="61" t="str">
        <f t="shared" si="123"/>
        <v/>
      </c>
      <c r="AR66" s="61" t="str">
        <f t="shared" si="123"/>
        <v/>
      </c>
      <c r="AS66" s="61" t="str">
        <f t="shared" si="123"/>
        <v/>
      </c>
      <c r="AT66" s="61" t="str">
        <f t="shared" si="123"/>
        <v/>
      </c>
      <c r="AU66" s="61" t="str">
        <f t="shared" si="123"/>
        <v/>
      </c>
      <c r="AV66" s="61" t="str">
        <f t="shared" si="123"/>
        <v/>
      </c>
      <c r="AW66" s="61" t="str">
        <f t="shared" si="123"/>
        <v/>
      </c>
      <c r="AX66" s="61" t="str">
        <f t="shared" si="123"/>
        <v/>
      </c>
      <c r="AY66" s="61" t="str">
        <f t="shared" si="123"/>
        <v/>
      </c>
      <c r="AZ66" s="61" t="str">
        <f t="shared" si="123"/>
        <v/>
      </c>
      <c r="BA66" s="61" t="str">
        <f t="shared" si="123"/>
        <v/>
      </c>
      <c r="BB66" s="61" t="str">
        <f t="shared" si="123"/>
        <v/>
      </c>
      <c r="BC66" s="61" t="str">
        <f t="shared" si="123"/>
        <v/>
      </c>
      <c r="BD66" s="61" t="str">
        <f t="shared" si="123"/>
        <v/>
      </c>
      <c r="BE66" s="61" t="str">
        <f t="shared" si="123"/>
        <v/>
      </c>
      <c r="BF66" s="61" t="str">
        <f t="shared" si="123"/>
        <v/>
      </c>
      <c r="BG66" s="61" t="str">
        <f t="shared" si="123"/>
        <v/>
      </c>
      <c r="BH66" s="61" t="str">
        <f t="shared" si="123"/>
        <v/>
      </c>
      <c r="BI66" s="61" t="str">
        <f t="shared" si="123"/>
        <v/>
      </c>
      <c r="BJ66" s="61" t="str">
        <f t="shared" si="123"/>
        <v/>
      </c>
      <c r="BK66" s="61" t="str">
        <f t="shared" si="123"/>
        <v/>
      </c>
      <c r="BL66" s="61" t="str">
        <f t="shared" si="123"/>
        <v/>
      </c>
      <c r="BM66" s="61" t="str">
        <f t="shared" si="123"/>
        <v/>
      </c>
      <c r="BN66" s="61" t="str">
        <f t="shared" si="123"/>
        <v/>
      </c>
      <c r="BO66" s="61" t="str">
        <f t="shared" ref="BO66:BY66" si="124">IF(BO243="", "", (IF(BO$4&lt;$A66, BO243, (BO243-BO$3)/(1+BO$3%))-$A$2*$BZ243)/(1+$A$2*$BZ243%))</f>
        <v/>
      </c>
      <c r="BP66" s="61" t="str">
        <f t="shared" si="124"/>
        <v/>
      </c>
      <c r="BQ66" s="61" t="str">
        <f t="shared" si="124"/>
        <v/>
      </c>
      <c r="BR66" s="61" t="str">
        <f t="shared" si="124"/>
        <v/>
      </c>
      <c r="BS66" s="61" t="str">
        <f t="shared" si="124"/>
        <v/>
      </c>
      <c r="BT66" s="61" t="str">
        <f t="shared" si="124"/>
        <v/>
      </c>
      <c r="BU66" s="61" t="str">
        <f t="shared" si="124"/>
        <v/>
      </c>
      <c r="BV66" s="61">
        <f t="shared" si="124"/>
        <v>-8.7691069991954969</v>
      </c>
      <c r="BW66" s="61">
        <f t="shared" si="124"/>
        <v>7.6691081854701526</v>
      </c>
      <c r="BX66" s="61">
        <f t="shared" si="124"/>
        <v>6.01</v>
      </c>
      <c r="BY66" s="282">
        <f t="shared" si="124"/>
        <v>0</v>
      </c>
      <c r="BZ66" s="296">
        <f t="shared" si="9"/>
        <v>0</v>
      </c>
      <c r="CB66" s="452" t="str">
        <v/>
      </c>
      <c r="CC66" s="453" t="str">
        <f>""</f>
        <v/>
      </c>
    </row>
    <row r="67" spans="1:81">
      <c r="A67" s="32">
        <f t="shared" si="72"/>
        <v>1930</v>
      </c>
      <c r="B67" s="61">
        <f t="shared" si="6"/>
        <v>-22.004111707771479</v>
      </c>
      <c r="C67" s="61">
        <f t="shared" ref="C67:BN67" si="125">IF(C244="", "", (IF(C$4&lt;$A67, C244, (C244-C$3)/(1+C$3%))-$A$2*$BZ244)/(1+$A$2*$BZ244%))</f>
        <v>-26.568987868711762</v>
      </c>
      <c r="D67" s="61">
        <f t="shared" si="125"/>
        <v>-22.004111707771479</v>
      </c>
      <c r="E67" s="61">
        <f t="shared" si="125"/>
        <v>-25.541871031174985</v>
      </c>
      <c r="F67" s="61">
        <f t="shared" si="125"/>
        <v>-37.502578334748556</v>
      </c>
      <c r="G67" s="61">
        <f t="shared" si="125"/>
        <v>-35.89657229757897</v>
      </c>
      <c r="H67" s="61">
        <f t="shared" si="125"/>
        <v>-34.455211176202454</v>
      </c>
      <c r="I67" s="61">
        <f t="shared" si="125"/>
        <v>-38.721945635740504</v>
      </c>
      <c r="J67" s="61">
        <f t="shared" si="125"/>
        <v>-35.820712654731643</v>
      </c>
      <c r="K67" s="61">
        <f t="shared" si="125"/>
        <v>-33.008785016209202</v>
      </c>
      <c r="L67" s="61" t="str">
        <f t="shared" si="125"/>
        <v/>
      </c>
      <c r="M67" s="61" t="str">
        <f t="shared" si="125"/>
        <v/>
      </c>
      <c r="N67" s="61" t="str">
        <f t="shared" si="125"/>
        <v/>
      </c>
      <c r="O67" s="61" t="str">
        <f t="shared" si="125"/>
        <v/>
      </c>
      <c r="P67" s="61" t="str">
        <f t="shared" si="125"/>
        <v/>
      </c>
      <c r="Q67" s="61" t="str">
        <f t="shared" si="125"/>
        <v/>
      </c>
      <c r="R67" s="61" t="str">
        <f t="shared" si="125"/>
        <v/>
      </c>
      <c r="S67" s="61" t="str">
        <f t="shared" si="125"/>
        <v/>
      </c>
      <c r="T67" s="61" t="str">
        <f t="shared" si="125"/>
        <v/>
      </c>
      <c r="U67" s="61">
        <f t="shared" si="125"/>
        <v>2.3843180659793064</v>
      </c>
      <c r="V67" s="61">
        <f t="shared" si="125"/>
        <v>6.0700590654834228</v>
      </c>
      <c r="W67" s="61">
        <f t="shared" si="125"/>
        <v>6.370984341348227</v>
      </c>
      <c r="X67" s="61">
        <f t="shared" si="125"/>
        <v>6.1018319492509887</v>
      </c>
      <c r="Y67" s="61">
        <f t="shared" si="125"/>
        <v>6.413464766404676</v>
      </c>
      <c r="Z67" s="61">
        <f t="shared" si="125"/>
        <v>4.0563492856429226</v>
      </c>
      <c r="AA67" s="61" t="str">
        <f t="shared" si="125"/>
        <v/>
      </c>
      <c r="AB67" s="61">
        <f t="shared" si="125"/>
        <v>-21.214500000000001</v>
      </c>
      <c r="AC67" s="61" t="str">
        <f t="shared" si="125"/>
        <v/>
      </c>
      <c r="AD67" s="61" t="str">
        <f t="shared" si="125"/>
        <v/>
      </c>
      <c r="AE67" s="61" t="str">
        <f t="shared" si="125"/>
        <v/>
      </c>
      <c r="AF67" s="61" t="str">
        <f t="shared" si="125"/>
        <v/>
      </c>
      <c r="AG67" s="61" t="str">
        <f t="shared" si="125"/>
        <v/>
      </c>
      <c r="AH67" s="61" t="str">
        <f t="shared" si="125"/>
        <v/>
      </c>
      <c r="AI67" s="61" t="str">
        <f t="shared" si="125"/>
        <v/>
      </c>
      <c r="AJ67" s="61" t="str">
        <f t="shared" si="125"/>
        <v/>
      </c>
      <c r="AK67" s="61" t="str">
        <f t="shared" si="125"/>
        <v/>
      </c>
      <c r="AL67" s="61" t="str">
        <f t="shared" si="125"/>
        <v/>
      </c>
      <c r="AM67" s="61" t="str">
        <f t="shared" si="125"/>
        <v/>
      </c>
      <c r="AN67" s="61" t="str">
        <f t="shared" si="125"/>
        <v/>
      </c>
      <c r="AO67" s="61" t="str">
        <f t="shared" si="125"/>
        <v/>
      </c>
      <c r="AP67" s="61" t="str">
        <f t="shared" si="125"/>
        <v/>
      </c>
      <c r="AQ67" s="61" t="str">
        <f t="shared" si="125"/>
        <v/>
      </c>
      <c r="AR67" s="61" t="str">
        <f t="shared" si="125"/>
        <v/>
      </c>
      <c r="AS67" s="61" t="str">
        <f t="shared" si="125"/>
        <v/>
      </c>
      <c r="AT67" s="61" t="str">
        <f t="shared" si="125"/>
        <v/>
      </c>
      <c r="AU67" s="61" t="str">
        <f t="shared" si="125"/>
        <v/>
      </c>
      <c r="AV67" s="61" t="str">
        <f t="shared" si="125"/>
        <v/>
      </c>
      <c r="AW67" s="61" t="str">
        <f t="shared" si="125"/>
        <v/>
      </c>
      <c r="AX67" s="61" t="str">
        <f t="shared" si="125"/>
        <v/>
      </c>
      <c r="AY67" s="61" t="str">
        <f t="shared" si="125"/>
        <v/>
      </c>
      <c r="AZ67" s="61" t="str">
        <f t="shared" si="125"/>
        <v/>
      </c>
      <c r="BA67" s="61" t="str">
        <f t="shared" si="125"/>
        <v/>
      </c>
      <c r="BB67" s="61" t="str">
        <f t="shared" si="125"/>
        <v/>
      </c>
      <c r="BC67" s="61" t="str">
        <f t="shared" si="125"/>
        <v/>
      </c>
      <c r="BD67" s="61" t="str">
        <f t="shared" si="125"/>
        <v/>
      </c>
      <c r="BE67" s="61" t="str">
        <f t="shared" si="125"/>
        <v/>
      </c>
      <c r="BF67" s="61" t="str">
        <f t="shared" si="125"/>
        <v/>
      </c>
      <c r="BG67" s="61" t="str">
        <f t="shared" si="125"/>
        <v/>
      </c>
      <c r="BH67" s="61" t="str">
        <f t="shared" si="125"/>
        <v/>
      </c>
      <c r="BI67" s="61" t="str">
        <f t="shared" si="125"/>
        <v/>
      </c>
      <c r="BJ67" s="61" t="str">
        <f t="shared" si="125"/>
        <v/>
      </c>
      <c r="BK67" s="61" t="str">
        <f t="shared" si="125"/>
        <v/>
      </c>
      <c r="BL67" s="61" t="str">
        <f t="shared" si="125"/>
        <v/>
      </c>
      <c r="BM67" s="61" t="str">
        <f t="shared" si="125"/>
        <v/>
      </c>
      <c r="BN67" s="61" t="str">
        <f t="shared" si="125"/>
        <v/>
      </c>
      <c r="BO67" s="61" t="str">
        <f t="shared" ref="BO67:BY67" si="126">IF(BO244="", "", (IF(BO$4&lt;$A67, BO244, (BO244-BO$3)/(1+BO$3%))-$A$2*$BZ244)/(1+$A$2*$BZ244%))</f>
        <v/>
      </c>
      <c r="BP67" s="61" t="str">
        <f t="shared" si="126"/>
        <v/>
      </c>
      <c r="BQ67" s="61" t="str">
        <f t="shared" si="126"/>
        <v/>
      </c>
      <c r="BR67" s="61" t="str">
        <f t="shared" si="126"/>
        <v/>
      </c>
      <c r="BS67" s="61" t="str">
        <f t="shared" si="126"/>
        <v/>
      </c>
      <c r="BT67" s="61" t="str">
        <f t="shared" si="126"/>
        <v/>
      </c>
      <c r="BU67" s="61" t="str">
        <f t="shared" si="126"/>
        <v/>
      </c>
      <c r="BV67" s="61">
        <f t="shared" si="126"/>
        <v>-21.879318286503914</v>
      </c>
      <c r="BW67" s="61">
        <f t="shared" si="126"/>
        <v>6.2821991836143898</v>
      </c>
      <c r="BX67" s="61">
        <f t="shared" si="126"/>
        <v>4.1500000000000004</v>
      </c>
      <c r="BY67" s="282">
        <f t="shared" si="126"/>
        <v>0</v>
      </c>
      <c r="BZ67" s="296">
        <f t="shared" si="9"/>
        <v>-7.017543859649134</v>
      </c>
      <c r="CB67" s="452" t="str">
        <v/>
      </c>
      <c r="CC67" s="453" t="str">
        <f>""</f>
        <v/>
      </c>
    </row>
    <row r="68" spans="1:81">
      <c r="A68" s="32">
        <f t="shared" si="72"/>
        <v>1931</v>
      </c>
      <c r="B68" s="61">
        <f t="shared" si="6"/>
        <v>-43.019829099473377</v>
      </c>
      <c r="C68" s="61">
        <f t="shared" ref="C68:BN68" si="127">IF(C245="", "", (IF(C$4&lt;$A68, C245, (C245-C$3)/(1+C$3%))-$A$2*$BZ245)/(1+$A$2*$BZ245%))</f>
        <v>-45.867030022960805</v>
      </c>
      <c r="D68" s="61">
        <f t="shared" si="127"/>
        <v>-43.019829099473377</v>
      </c>
      <c r="E68" s="61">
        <f t="shared" si="127"/>
        <v>-37.829023582899545</v>
      </c>
      <c r="F68" s="61">
        <f t="shared" si="127"/>
        <v>-56.697824658244357</v>
      </c>
      <c r="G68" s="61">
        <f t="shared" si="127"/>
        <v>-49.730771828173204</v>
      </c>
      <c r="H68" s="61">
        <f t="shared" si="127"/>
        <v>-40.804342336776855</v>
      </c>
      <c r="I68" s="61">
        <f t="shared" si="127"/>
        <v>-52.237637491914924</v>
      </c>
      <c r="J68" s="61">
        <f t="shared" si="127"/>
        <v>-46.135773374144783</v>
      </c>
      <c r="K68" s="61">
        <f t="shared" si="127"/>
        <v>-39.323962324417678</v>
      </c>
      <c r="L68" s="61" t="str">
        <f t="shared" si="127"/>
        <v/>
      </c>
      <c r="M68" s="61" t="str">
        <f t="shared" si="127"/>
        <v/>
      </c>
      <c r="N68" s="61" t="str">
        <f t="shared" si="127"/>
        <v/>
      </c>
      <c r="O68" s="61" t="str">
        <f t="shared" si="127"/>
        <v/>
      </c>
      <c r="P68" s="61" t="str">
        <f t="shared" si="127"/>
        <v/>
      </c>
      <c r="Q68" s="61" t="str">
        <f t="shared" si="127"/>
        <v/>
      </c>
      <c r="R68" s="61" t="str">
        <f t="shared" si="127"/>
        <v/>
      </c>
      <c r="S68" s="61" t="str">
        <f t="shared" si="127"/>
        <v/>
      </c>
      <c r="T68" s="61" t="str">
        <f t="shared" si="127"/>
        <v/>
      </c>
      <c r="U68" s="61">
        <f t="shared" si="127"/>
        <v>-1.4915048759031539</v>
      </c>
      <c r="V68" s="61">
        <f t="shared" si="127"/>
        <v>0.44071928525187376</v>
      </c>
      <c r="W68" s="61">
        <f t="shared" si="127"/>
        <v>1.0294213915991557</v>
      </c>
      <c r="X68" s="61">
        <f t="shared" si="127"/>
        <v>0.64158332690175823</v>
      </c>
      <c r="Y68" s="61">
        <f t="shared" si="127"/>
        <v>1.0697686046149699</v>
      </c>
      <c r="Z68" s="61">
        <f t="shared" si="127"/>
        <v>2.3378958936956744</v>
      </c>
      <c r="AA68" s="61" t="str">
        <f t="shared" si="127"/>
        <v/>
      </c>
      <c r="AB68" s="61">
        <f t="shared" si="127"/>
        <v>-26.426459999999999</v>
      </c>
      <c r="AC68" s="61" t="str">
        <f t="shared" si="127"/>
        <v/>
      </c>
      <c r="AD68" s="61" t="str">
        <f t="shared" si="127"/>
        <v/>
      </c>
      <c r="AE68" s="61" t="str">
        <f t="shared" si="127"/>
        <v/>
      </c>
      <c r="AF68" s="61" t="str">
        <f t="shared" si="127"/>
        <v/>
      </c>
      <c r="AG68" s="61" t="str">
        <f t="shared" si="127"/>
        <v/>
      </c>
      <c r="AH68" s="61" t="str">
        <f t="shared" si="127"/>
        <v/>
      </c>
      <c r="AI68" s="61" t="str">
        <f t="shared" si="127"/>
        <v/>
      </c>
      <c r="AJ68" s="61" t="str">
        <f t="shared" si="127"/>
        <v/>
      </c>
      <c r="AK68" s="61" t="str">
        <f t="shared" si="127"/>
        <v/>
      </c>
      <c r="AL68" s="61" t="str">
        <f t="shared" si="127"/>
        <v/>
      </c>
      <c r="AM68" s="61" t="str">
        <f t="shared" si="127"/>
        <v/>
      </c>
      <c r="AN68" s="61" t="str">
        <f t="shared" si="127"/>
        <v/>
      </c>
      <c r="AO68" s="61" t="str">
        <f t="shared" si="127"/>
        <v/>
      </c>
      <c r="AP68" s="61" t="str">
        <f t="shared" si="127"/>
        <v/>
      </c>
      <c r="AQ68" s="61" t="str">
        <f t="shared" si="127"/>
        <v/>
      </c>
      <c r="AR68" s="61" t="str">
        <f t="shared" si="127"/>
        <v/>
      </c>
      <c r="AS68" s="61" t="str">
        <f t="shared" si="127"/>
        <v/>
      </c>
      <c r="AT68" s="61" t="str">
        <f t="shared" si="127"/>
        <v/>
      </c>
      <c r="AU68" s="61" t="str">
        <f t="shared" si="127"/>
        <v/>
      </c>
      <c r="AV68" s="61" t="str">
        <f t="shared" si="127"/>
        <v/>
      </c>
      <c r="AW68" s="61" t="str">
        <f t="shared" si="127"/>
        <v/>
      </c>
      <c r="AX68" s="61" t="str">
        <f t="shared" si="127"/>
        <v/>
      </c>
      <c r="AY68" s="61" t="str">
        <f t="shared" si="127"/>
        <v/>
      </c>
      <c r="AZ68" s="61" t="str">
        <f t="shared" si="127"/>
        <v/>
      </c>
      <c r="BA68" s="61" t="str">
        <f t="shared" si="127"/>
        <v/>
      </c>
      <c r="BB68" s="61" t="str">
        <f t="shared" si="127"/>
        <v/>
      </c>
      <c r="BC68" s="61" t="str">
        <f t="shared" si="127"/>
        <v/>
      </c>
      <c r="BD68" s="61" t="str">
        <f t="shared" si="127"/>
        <v/>
      </c>
      <c r="BE68" s="61" t="str">
        <f t="shared" si="127"/>
        <v/>
      </c>
      <c r="BF68" s="61" t="str">
        <f t="shared" si="127"/>
        <v/>
      </c>
      <c r="BG68" s="61" t="str">
        <f t="shared" si="127"/>
        <v/>
      </c>
      <c r="BH68" s="61" t="str">
        <f t="shared" si="127"/>
        <v/>
      </c>
      <c r="BI68" s="61" t="str">
        <f t="shared" si="127"/>
        <v/>
      </c>
      <c r="BJ68" s="61" t="str">
        <f t="shared" si="127"/>
        <v/>
      </c>
      <c r="BK68" s="61" t="str">
        <f t="shared" si="127"/>
        <v/>
      </c>
      <c r="BL68" s="61" t="str">
        <f t="shared" si="127"/>
        <v/>
      </c>
      <c r="BM68" s="61" t="str">
        <f t="shared" si="127"/>
        <v/>
      </c>
      <c r="BN68" s="61" t="str">
        <f t="shared" si="127"/>
        <v/>
      </c>
      <c r="BO68" s="61" t="str">
        <f t="shared" ref="BO68:BY68" si="128">IF(BO245="", "", (IF(BO$4&lt;$A68, BO245, (BO245-BO$3)/(1+BO$3%))-$A$2*$BZ245)/(1+$A$2*$BZ245%))</f>
        <v/>
      </c>
      <c r="BP68" s="61" t="str">
        <f t="shared" si="128"/>
        <v/>
      </c>
      <c r="BQ68" s="61" t="str">
        <f t="shared" si="128"/>
        <v/>
      </c>
      <c r="BR68" s="61" t="str">
        <f t="shared" si="128"/>
        <v/>
      </c>
      <c r="BS68" s="61" t="str">
        <f t="shared" si="128"/>
        <v/>
      </c>
      <c r="BT68" s="61" t="str">
        <f t="shared" si="128"/>
        <v/>
      </c>
      <c r="BU68" s="61" t="str">
        <f t="shared" si="128"/>
        <v/>
      </c>
      <c r="BV68" s="61">
        <f t="shared" si="128"/>
        <v>-42.928660826032541</v>
      </c>
      <c r="BW68" s="61">
        <f t="shared" si="128"/>
        <v>0.64160072382237754</v>
      </c>
      <c r="BX68" s="61">
        <f t="shared" si="128"/>
        <v>2.4300000000000002</v>
      </c>
      <c r="BY68" s="282">
        <f t="shared" si="128"/>
        <v>0</v>
      </c>
      <c r="BZ68" s="296">
        <f t="shared" si="9"/>
        <v>-10.062893081761004</v>
      </c>
      <c r="CB68" s="452" t="str">
        <v/>
      </c>
      <c r="CC68" s="453" t="str">
        <f>""</f>
        <v/>
      </c>
    </row>
    <row r="69" spans="1:81">
      <c r="A69" s="32">
        <f t="shared" si="72"/>
        <v>1932</v>
      </c>
      <c r="B69" s="61">
        <f t="shared" si="6"/>
        <v>-8.700296393240702</v>
      </c>
      <c r="C69" s="61">
        <f t="shared" ref="C69:BN69" si="129">IF(C246="", "", (IF(C$4&lt;$A69, C246, (C246-C$3)/(1+C$3%))-$A$2*$BZ246)/(1+$A$2*$BZ246%))</f>
        <v>-2.016632237549687</v>
      </c>
      <c r="D69" s="61">
        <f t="shared" si="129"/>
        <v>-8.700296393240702</v>
      </c>
      <c r="E69" s="61">
        <f t="shared" si="129"/>
        <v>-14.87962650786303</v>
      </c>
      <c r="F69" s="61">
        <f t="shared" si="129"/>
        <v>12.877923837551185</v>
      </c>
      <c r="G69" s="61">
        <f t="shared" si="129"/>
        <v>-2.5849910522140167</v>
      </c>
      <c r="H69" s="61">
        <f t="shared" si="129"/>
        <v>-17.433670590789752</v>
      </c>
      <c r="I69" s="61">
        <f t="shared" si="129"/>
        <v>-4.0576306126348483</v>
      </c>
      <c r="J69" s="61">
        <f t="shared" si="129"/>
        <v>-4.9749394906308231</v>
      </c>
      <c r="K69" s="61">
        <f t="shared" si="129"/>
        <v>-5.8822691917642445</v>
      </c>
      <c r="L69" s="61" t="str">
        <f t="shared" si="129"/>
        <v/>
      </c>
      <c r="M69" s="61" t="str">
        <f t="shared" si="129"/>
        <v/>
      </c>
      <c r="N69" s="61" t="str">
        <f t="shared" si="129"/>
        <v/>
      </c>
      <c r="O69" s="61" t="str">
        <f t="shared" si="129"/>
        <v/>
      </c>
      <c r="P69" s="61" t="str">
        <f t="shared" si="129"/>
        <v/>
      </c>
      <c r="Q69" s="61" t="str">
        <f t="shared" si="129"/>
        <v/>
      </c>
      <c r="R69" s="61" t="str">
        <f t="shared" si="129"/>
        <v/>
      </c>
      <c r="S69" s="61" t="str">
        <f t="shared" si="129"/>
        <v/>
      </c>
      <c r="T69" s="61" t="str">
        <f t="shared" si="129"/>
        <v/>
      </c>
      <c r="U69" s="61">
        <f t="shared" si="129"/>
        <v>8.781925090382563</v>
      </c>
      <c r="V69" s="61">
        <f t="shared" si="129"/>
        <v>8.7061867817301124</v>
      </c>
      <c r="W69" s="61">
        <f t="shared" si="129"/>
        <v>6.5746251559207298</v>
      </c>
      <c r="X69" s="61">
        <f t="shared" si="129"/>
        <v>8.1856146389282269</v>
      </c>
      <c r="Y69" s="61">
        <f t="shared" si="129"/>
        <v>6.6171869071810816</v>
      </c>
      <c r="Z69" s="61">
        <f t="shared" si="129"/>
        <v>3.2670596463183137</v>
      </c>
      <c r="AA69" s="61" t="str">
        <f t="shared" si="129"/>
        <v/>
      </c>
      <c r="AB69" s="61">
        <f t="shared" si="129"/>
        <v>-1.82413</v>
      </c>
      <c r="AC69" s="61" t="str">
        <f t="shared" si="129"/>
        <v/>
      </c>
      <c r="AD69" s="61" t="str">
        <f t="shared" si="129"/>
        <v/>
      </c>
      <c r="AE69" s="61" t="str">
        <f t="shared" si="129"/>
        <v/>
      </c>
      <c r="AF69" s="61" t="str">
        <f t="shared" si="129"/>
        <v/>
      </c>
      <c r="AG69" s="61" t="str">
        <f t="shared" si="129"/>
        <v/>
      </c>
      <c r="AH69" s="61" t="str">
        <f t="shared" si="129"/>
        <v/>
      </c>
      <c r="AI69" s="61" t="str">
        <f t="shared" si="129"/>
        <v/>
      </c>
      <c r="AJ69" s="61" t="str">
        <f t="shared" si="129"/>
        <v/>
      </c>
      <c r="AK69" s="61" t="str">
        <f t="shared" si="129"/>
        <v/>
      </c>
      <c r="AL69" s="61" t="str">
        <f t="shared" si="129"/>
        <v/>
      </c>
      <c r="AM69" s="61" t="str">
        <f t="shared" si="129"/>
        <v/>
      </c>
      <c r="AN69" s="61" t="str">
        <f t="shared" si="129"/>
        <v/>
      </c>
      <c r="AO69" s="61" t="str">
        <f t="shared" si="129"/>
        <v/>
      </c>
      <c r="AP69" s="61" t="str">
        <f t="shared" si="129"/>
        <v/>
      </c>
      <c r="AQ69" s="61" t="str">
        <f t="shared" si="129"/>
        <v/>
      </c>
      <c r="AR69" s="61" t="str">
        <f t="shared" si="129"/>
        <v/>
      </c>
      <c r="AS69" s="61" t="str">
        <f t="shared" si="129"/>
        <v/>
      </c>
      <c r="AT69" s="61" t="str">
        <f t="shared" si="129"/>
        <v/>
      </c>
      <c r="AU69" s="61" t="str">
        <f t="shared" si="129"/>
        <v/>
      </c>
      <c r="AV69" s="61" t="str">
        <f t="shared" si="129"/>
        <v/>
      </c>
      <c r="AW69" s="61" t="str">
        <f t="shared" si="129"/>
        <v/>
      </c>
      <c r="AX69" s="61" t="str">
        <f t="shared" si="129"/>
        <v/>
      </c>
      <c r="AY69" s="61" t="str">
        <f t="shared" si="129"/>
        <v/>
      </c>
      <c r="AZ69" s="61" t="str">
        <f t="shared" si="129"/>
        <v/>
      </c>
      <c r="BA69" s="61" t="str">
        <f t="shared" si="129"/>
        <v/>
      </c>
      <c r="BB69" s="61" t="str">
        <f t="shared" si="129"/>
        <v/>
      </c>
      <c r="BC69" s="61" t="str">
        <f t="shared" si="129"/>
        <v/>
      </c>
      <c r="BD69" s="61" t="str">
        <f t="shared" si="129"/>
        <v/>
      </c>
      <c r="BE69" s="61" t="str">
        <f t="shared" si="129"/>
        <v/>
      </c>
      <c r="BF69" s="61" t="str">
        <f t="shared" si="129"/>
        <v/>
      </c>
      <c r="BG69" s="61" t="str">
        <f t="shared" si="129"/>
        <v/>
      </c>
      <c r="BH69" s="61" t="str">
        <f t="shared" si="129"/>
        <v/>
      </c>
      <c r="BI69" s="61" t="str">
        <f t="shared" si="129"/>
        <v/>
      </c>
      <c r="BJ69" s="61" t="str">
        <f t="shared" si="129"/>
        <v/>
      </c>
      <c r="BK69" s="61" t="str">
        <f t="shared" si="129"/>
        <v/>
      </c>
      <c r="BL69" s="61" t="str">
        <f t="shared" si="129"/>
        <v/>
      </c>
      <c r="BM69" s="61" t="str">
        <f t="shared" si="129"/>
        <v/>
      </c>
      <c r="BN69" s="61" t="str">
        <f t="shared" si="129"/>
        <v/>
      </c>
      <c r="BO69" s="61" t="str">
        <f t="shared" ref="BO69:BY69" si="130">IF(BO246="", "", (IF(BO$4&lt;$A69, BO246, (BO246-BO$3)/(1+BO$3%))-$A$2*$BZ246)/(1+$A$2*$BZ246%))</f>
        <v/>
      </c>
      <c r="BP69" s="61" t="str">
        <f t="shared" si="130"/>
        <v/>
      </c>
      <c r="BQ69" s="61" t="str">
        <f t="shared" si="130"/>
        <v/>
      </c>
      <c r="BR69" s="61" t="str">
        <f t="shared" si="130"/>
        <v/>
      </c>
      <c r="BS69" s="61" t="str">
        <f t="shared" si="130"/>
        <v/>
      </c>
      <c r="BT69" s="61" t="str">
        <f t="shared" si="130"/>
        <v/>
      </c>
      <c r="BU69" s="61" t="str">
        <f t="shared" si="130"/>
        <v/>
      </c>
      <c r="BV69" s="61">
        <f t="shared" si="130"/>
        <v>-8.5542168674698882</v>
      </c>
      <c r="BW69" s="61">
        <f t="shared" si="130"/>
        <v>8.9235991552935712</v>
      </c>
      <c r="BX69" s="61">
        <f t="shared" si="130"/>
        <v>3.36</v>
      </c>
      <c r="BY69" s="282">
        <f t="shared" si="130"/>
        <v>0</v>
      </c>
      <c r="BZ69" s="296">
        <f t="shared" si="9"/>
        <v>-9.7902097902097918</v>
      </c>
      <c r="CB69" s="452" t="str">
        <v/>
      </c>
      <c r="CC69" s="453" t="str">
        <f>""</f>
        <v/>
      </c>
    </row>
    <row r="70" spans="1:81">
      <c r="A70" s="32">
        <f t="shared" si="72"/>
        <v>1933</v>
      </c>
      <c r="B70" s="61">
        <f t="shared" si="6"/>
        <v>54.618618672747004</v>
      </c>
      <c r="C70" s="61">
        <f t="shared" ref="C70:BN70" si="131">IF(C247="", "", (IF(C$4&lt;$A70, C247, (C247-C$3)/(1+C$3%))-$A$2*$BZ247)/(1+$A$2*$BZ247%))</f>
        <v>76.254972987138245</v>
      </c>
      <c r="D70" s="61">
        <f t="shared" si="131"/>
        <v>54.618618672747004</v>
      </c>
      <c r="E70" s="61">
        <f t="shared" si="131"/>
        <v>31.36148062884574</v>
      </c>
      <c r="F70" s="61">
        <f t="shared" si="131"/>
        <v>87.273425320020607</v>
      </c>
      <c r="G70" s="61">
        <f t="shared" si="131"/>
        <v>74.478728477481525</v>
      </c>
      <c r="H70" s="61">
        <f t="shared" si="131"/>
        <v>55.910207681459276</v>
      </c>
      <c r="I70" s="61">
        <f t="shared" si="131"/>
        <v>119.95130571575093</v>
      </c>
      <c r="J70" s="61">
        <f t="shared" si="131"/>
        <v>106.64383900016287</v>
      </c>
      <c r="K70" s="61">
        <f t="shared" si="131"/>
        <v>91.665636133560866</v>
      </c>
      <c r="L70" s="61" t="str">
        <f t="shared" si="131"/>
        <v/>
      </c>
      <c r="M70" s="61" t="str">
        <f t="shared" si="131"/>
        <v/>
      </c>
      <c r="N70" s="61" t="str">
        <f t="shared" si="131"/>
        <v/>
      </c>
      <c r="O70" s="61" t="str">
        <f t="shared" si="131"/>
        <v/>
      </c>
      <c r="P70" s="61" t="str">
        <f t="shared" si="131"/>
        <v/>
      </c>
      <c r="Q70" s="61" t="str">
        <f t="shared" si="131"/>
        <v/>
      </c>
      <c r="R70" s="61" t="str">
        <f t="shared" si="131"/>
        <v/>
      </c>
      <c r="S70" s="61" t="str">
        <f t="shared" si="131"/>
        <v/>
      </c>
      <c r="T70" s="61" t="str">
        <f t="shared" si="131"/>
        <v/>
      </c>
      <c r="U70" s="61">
        <f t="shared" si="131"/>
        <v>5.8386375074659931</v>
      </c>
      <c r="V70" s="61">
        <f t="shared" si="131"/>
        <v>5.218090339510371</v>
      </c>
      <c r="W70" s="61">
        <f t="shared" si="131"/>
        <v>2.8731196272540762</v>
      </c>
      <c r="X70" s="61">
        <f t="shared" si="131"/>
        <v>4.7089631991378091</v>
      </c>
      <c r="Y70" s="61">
        <f t="shared" si="131"/>
        <v>2.9142031414822127</v>
      </c>
      <c r="Z70" s="61">
        <f t="shared" si="131"/>
        <v>1.3687681087021681</v>
      </c>
      <c r="AA70" s="61" t="str">
        <f t="shared" si="131"/>
        <v/>
      </c>
      <c r="AB70" s="61">
        <f t="shared" si="131"/>
        <v>6.8220200000000002</v>
      </c>
      <c r="AC70" s="61" t="str">
        <f t="shared" si="131"/>
        <v/>
      </c>
      <c r="AD70" s="61" t="str">
        <f t="shared" si="131"/>
        <v/>
      </c>
      <c r="AE70" s="61" t="str">
        <f t="shared" si="131"/>
        <v/>
      </c>
      <c r="AF70" s="61" t="str">
        <f t="shared" si="131"/>
        <v/>
      </c>
      <c r="AG70" s="61" t="str">
        <f t="shared" si="131"/>
        <v/>
      </c>
      <c r="AH70" s="61" t="str">
        <f t="shared" si="131"/>
        <v/>
      </c>
      <c r="AI70" s="61" t="str">
        <f t="shared" si="131"/>
        <v/>
      </c>
      <c r="AJ70" s="61" t="str">
        <f t="shared" si="131"/>
        <v/>
      </c>
      <c r="AK70" s="61" t="str">
        <f t="shared" si="131"/>
        <v/>
      </c>
      <c r="AL70" s="61" t="str">
        <f t="shared" si="131"/>
        <v/>
      </c>
      <c r="AM70" s="61" t="str">
        <f t="shared" si="131"/>
        <v/>
      </c>
      <c r="AN70" s="61" t="str">
        <f t="shared" si="131"/>
        <v/>
      </c>
      <c r="AO70" s="61" t="str">
        <f t="shared" si="131"/>
        <v/>
      </c>
      <c r="AP70" s="61" t="str">
        <f t="shared" si="131"/>
        <v/>
      </c>
      <c r="AQ70" s="61" t="str">
        <f t="shared" si="131"/>
        <v/>
      </c>
      <c r="AR70" s="61" t="str">
        <f t="shared" si="131"/>
        <v/>
      </c>
      <c r="AS70" s="61" t="str">
        <f t="shared" si="131"/>
        <v/>
      </c>
      <c r="AT70" s="61" t="str">
        <f t="shared" si="131"/>
        <v/>
      </c>
      <c r="AU70" s="61" t="str">
        <f t="shared" si="131"/>
        <v/>
      </c>
      <c r="AV70" s="61" t="str">
        <f t="shared" si="131"/>
        <v/>
      </c>
      <c r="AW70" s="61" t="str">
        <f t="shared" si="131"/>
        <v/>
      </c>
      <c r="AX70" s="61" t="str">
        <f t="shared" si="131"/>
        <v/>
      </c>
      <c r="AY70" s="61" t="str">
        <f t="shared" si="131"/>
        <v/>
      </c>
      <c r="AZ70" s="61" t="str">
        <f t="shared" si="131"/>
        <v/>
      </c>
      <c r="BA70" s="61" t="str">
        <f t="shared" si="131"/>
        <v/>
      </c>
      <c r="BB70" s="61" t="str">
        <f t="shared" si="131"/>
        <v/>
      </c>
      <c r="BC70" s="61" t="str">
        <f t="shared" si="131"/>
        <v/>
      </c>
      <c r="BD70" s="61" t="str">
        <f t="shared" si="131"/>
        <v/>
      </c>
      <c r="BE70" s="61" t="str">
        <f t="shared" si="131"/>
        <v/>
      </c>
      <c r="BF70" s="61" t="str">
        <f t="shared" si="131"/>
        <v/>
      </c>
      <c r="BG70" s="61" t="str">
        <f t="shared" si="131"/>
        <v/>
      </c>
      <c r="BH70" s="61" t="str">
        <f t="shared" si="131"/>
        <v/>
      </c>
      <c r="BI70" s="61" t="str">
        <f t="shared" si="131"/>
        <v/>
      </c>
      <c r="BJ70" s="61" t="str">
        <f t="shared" si="131"/>
        <v/>
      </c>
      <c r="BK70" s="61" t="str">
        <f t="shared" si="131"/>
        <v/>
      </c>
      <c r="BL70" s="61" t="str">
        <f t="shared" si="131"/>
        <v/>
      </c>
      <c r="BM70" s="61" t="str">
        <f t="shared" si="131"/>
        <v/>
      </c>
      <c r="BN70" s="61" t="str">
        <f t="shared" si="131"/>
        <v/>
      </c>
      <c r="BO70" s="61" t="str">
        <f t="shared" ref="BO70:BY70" si="132">IF(BO247="", "", (IF(BO$4&lt;$A70, BO247, (BO247-BO$3)/(1+BO$3%))-$A$2*$BZ247)/(1+$A$2*$BZ247%))</f>
        <v/>
      </c>
      <c r="BP70" s="61" t="str">
        <f t="shared" si="132"/>
        <v/>
      </c>
      <c r="BQ70" s="61" t="str">
        <f t="shared" si="132"/>
        <v/>
      </c>
      <c r="BR70" s="61" t="str">
        <f t="shared" si="132"/>
        <v/>
      </c>
      <c r="BS70" s="61" t="str">
        <f t="shared" si="132"/>
        <v/>
      </c>
      <c r="BT70" s="61" t="str">
        <f t="shared" si="132"/>
        <v/>
      </c>
      <c r="BU70" s="61" t="str">
        <f t="shared" si="132"/>
        <v/>
      </c>
      <c r="BV70" s="61">
        <f t="shared" si="132"/>
        <v>54.866008462623398</v>
      </c>
      <c r="BW70" s="61">
        <f t="shared" si="132"/>
        <v>5.4285265201893917</v>
      </c>
      <c r="BX70" s="61">
        <f t="shared" si="132"/>
        <v>1.46</v>
      </c>
      <c r="BY70" s="282">
        <f t="shared" si="132"/>
        <v>0</v>
      </c>
      <c r="BZ70" s="296">
        <f t="shared" si="9"/>
        <v>2.3255813953488191</v>
      </c>
      <c r="CB70" s="452" t="str">
        <v/>
      </c>
      <c r="CC70" s="453" t="str">
        <f>""</f>
        <v/>
      </c>
    </row>
    <row r="71" spans="1:81">
      <c r="A71" s="32">
        <f t="shared" si="72"/>
        <v>1934</v>
      </c>
      <c r="B71" s="61">
        <f t="shared" si="6"/>
        <v>-8.0219277239907587</v>
      </c>
      <c r="C71" s="61">
        <f t="shared" ref="C71:BN71" si="133">IF(C248="", "", (IF(C$4&lt;$A71, C248, (C248-C$3)/(1+C$3%))-$A$2*$BZ248)/(1+$A$2*$BZ248%))</f>
        <v>-7.7698670470182618</v>
      </c>
      <c r="D71" s="61">
        <f t="shared" si="133"/>
        <v>-8.0219277239907587</v>
      </c>
      <c r="E71" s="61">
        <f t="shared" si="133"/>
        <v>8.7952598061401783</v>
      </c>
      <c r="F71" s="61">
        <f t="shared" si="133"/>
        <v>-2.34273043886652</v>
      </c>
      <c r="G71" s="61">
        <f t="shared" si="133"/>
        <v>4.9829871431504857</v>
      </c>
      <c r="H71" s="61">
        <f t="shared" si="133"/>
        <v>11.498652122114262</v>
      </c>
      <c r="I71" s="61">
        <f t="shared" si="133"/>
        <v>8.720086832973907</v>
      </c>
      <c r="J71" s="61">
        <f t="shared" si="133"/>
        <v>13.624791615530496</v>
      </c>
      <c r="K71" s="61">
        <f t="shared" si="133"/>
        <v>19.77742393428991</v>
      </c>
      <c r="L71" s="61" t="str">
        <f t="shared" si="133"/>
        <v/>
      </c>
      <c r="M71" s="61" t="str">
        <f t="shared" si="133"/>
        <v/>
      </c>
      <c r="N71" s="61" t="str">
        <f t="shared" si="133"/>
        <v/>
      </c>
      <c r="O71" s="61" t="str">
        <f t="shared" si="133"/>
        <v/>
      </c>
      <c r="P71" s="61" t="str">
        <f t="shared" si="133"/>
        <v/>
      </c>
      <c r="Q71" s="61" t="str">
        <f t="shared" si="133"/>
        <v/>
      </c>
      <c r="R71" s="61" t="str">
        <f t="shared" si="133"/>
        <v/>
      </c>
      <c r="S71" s="61" t="str">
        <f t="shared" si="133"/>
        <v/>
      </c>
      <c r="T71" s="61" t="str">
        <f t="shared" si="133"/>
        <v/>
      </c>
      <c r="U71" s="61">
        <f t="shared" si="133"/>
        <v>7.7877812792502734</v>
      </c>
      <c r="V71" s="61">
        <f t="shared" si="133"/>
        <v>5.2317952862588228</v>
      </c>
      <c r="W71" s="61">
        <f t="shared" si="133"/>
        <v>2.2696802316486839</v>
      </c>
      <c r="X71" s="61">
        <f t="shared" si="133"/>
        <v>4.6064549797701453</v>
      </c>
      <c r="Y71" s="61">
        <f t="shared" si="133"/>
        <v>2.3105227557028565</v>
      </c>
      <c r="Z71" s="61">
        <f t="shared" si="133"/>
        <v>0.23261196268035161</v>
      </c>
      <c r="AA71" s="61" t="str">
        <f t="shared" si="133"/>
        <v/>
      </c>
      <c r="AB71" s="61">
        <f t="shared" si="133"/>
        <v>20.356470000000002</v>
      </c>
      <c r="AC71" s="61" t="str">
        <f t="shared" si="133"/>
        <v/>
      </c>
      <c r="AD71" s="61" t="str">
        <f t="shared" si="133"/>
        <v/>
      </c>
      <c r="AE71" s="61" t="str">
        <f t="shared" si="133"/>
        <v/>
      </c>
      <c r="AF71" s="61" t="str">
        <f t="shared" si="133"/>
        <v/>
      </c>
      <c r="AG71" s="61" t="str">
        <f t="shared" si="133"/>
        <v/>
      </c>
      <c r="AH71" s="61" t="str">
        <f t="shared" si="133"/>
        <v/>
      </c>
      <c r="AI71" s="61" t="str">
        <f t="shared" si="133"/>
        <v/>
      </c>
      <c r="AJ71" s="61" t="str">
        <f t="shared" si="133"/>
        <v/>
      </c>
      <c r="AK71" s="61" t="str">
        <f t="shared" si="133"/>
        <v/>
      </c>
      <c r="AL71" s="61" t="str">
        <f t="shared" si="133"/>
        <v/>
      </c>
      <c r="AM71" s="61" t="str">
        <f t="shared" si="133"/>
        <v/>
      </c>
      <c r="AN71" s="61" t="str">
        <f t="shared" si="133"/>
        <v/>
      </c>
      <c r="AO71" s="61" t="str">
        <f t="shared" si="133"/>
        <v/>
      </c>
      <c r="AP71" s="61" t="str">
        <f t="shared" si="133"/>
        <v/>
      </c>
      <c r="AQ71" s="61" t="str">
        <f t="shared" si="133"/>
        <v/>
      </c>
      <c r="AR71" s="61" t="str">
        <f t="shared" si="133"/>
        <v/>
      </c>
      <c r="AS71" s="61" t="str">
        <f t="shared" si="133"/>
        <v/>
      </c>
      <c r="AT71" s="61" t="str">
        <f t="shared" si="133"/>
        <v/>
      </c>
      <c r="AU71" s="61" t="str">
        <f t="shared" si="133"/>
        <v/>
      </c>
      <c r="AV71" s="61" t="str">
        <f t="shared" si="133"/>
        <v/>
      </c>
      <c r="AW71" s="61" t="str">
        <f t="shared" si="133"/>
        <v/>
      </c>
      <c r="AX71" s="61" t="str">
        <f t="shared" si="133"/>
        <v/>
      </c>
      <c r="AY71" s="61" t="str">
        <f t="shared" si="133"/>
        <v/>
      </c>
      <c r="AZ71" s="61" t="str">
        <f t="shared" si="133"/>
        <v/>
      </c>
      <c r="BA71" s="61" t="str">
        <f t="shared" si="133"/>
        <v/>
      </c>
      <c r="BB71" s="61" t="str">
        <f t="shared" si="133"/>
        <v/>
      </c>
      <c r="BC71" s="61" t="str">
        <f t="shared" si="133"/>
        <v/>
      </c>
      <c r="BD71" s="61" t="str">
        <f t="shared" si="133"/>
        <v/>
      </c>
      <c r="BE71" s="61" t="str">
        <f t="shared" si="133"/>
        <v/>
      </c>
      <c r="BF71" s="61" t="str">
        <f t="shared" si="133"/>
        <v/>
      </c>
      <c r="BG71" s="61" t="str">
        <f t="shared" si="133"/>
        <v/>
      </c>
      <c r="BH71" s="61" t="str">
        <f t="shared" si="133"/>
        <v/>
      </c>
      <c r="BI71" s="61" t="str">
        <f t="shared" si="133"/>
        <v/>
      </c>
      <c r="BJ71" s="61" t="str">
        <f t="shared" si="133"/>
        <v/>
      </c>
      <c r="BK71" s="61" t="str">
        <f t="shared" si="133"/>
        <v/>
      </c>
      <c r="BL71" s="61" t="str">
        <f t="shared" si="133"/>
        <v/>
      </c>
      <c r="BM71" s="61" t="str">
        <f t="shared" si="133"/>
        <v/>
      </c>
      <c r="BN71" s="61" t="str">
        <f t="shared" si="133"/>
        <v/>
      </c>
      <c r="BO71" s="61" t="str">
        <f t="shared" ref="BO71:BY71" si="134">IF(BO248="", "", (IF(BO$4&lt;$A71, BO248, (BO248-BO$3)/(1+BO$3%))-$A$2*$BZ248)/(1+$A$2*$BZ248%))</f>
        <v/>
      </c>
      <c r="BP71" s="61" t="str">
        <f t="shared" si="134"/>
        <v/>
      </c>
      <c r="BQ71" s="61" t="str">
        <f t="shared" si="134"/>
        <v/>
      </c>
      <c r="BR71" s="61" t="str">
        <f t="shared" si="134"/>
        <v/>
      </c>
      <c r="BS71" s="61" t="str">
        <f t="shared" si="134"/>
        <v/>
      </c>
      <c r="BT71" s="61" t="str">
        <f t="shared" si="134"/>
        <v/>
      </c>
      <c r="BU71" s="61" t="str">
        <f t="shared" si="134"/>
        <v/>
      </c>
      <c r="BV71" s="61">
        <f t="shared" si="134"/>
        <v>-7.8747628083491445</v>
      </c>
      <c r="BW71" s="61">
        <f t="shared" si="134"/>
        <v>5.4422588768313407</v>
      </c>
      <c r="BX71" s="61">
        <f t="shared" si="134"/>
        <v>0.3228213134467639</v>
      </c>
      <c r="BY71" s="282">
        <f t="shared" si="134"/>
        <v>0</v>
      </c>
      <c r="BZ71" s="296">
        <f t="shared" si="9"/>
        <v>3.0303030303030276</v>
      </c>
      <c r="CB71" s="452" t="str">
        <v/>
      </c>
      <c r="CC71" s="453" t="str">
        <f>""</f>
        <v/>
      </c>
    </row>
    <row r="72" spans="1:81">
      <c r="A72" s="32">
        <f t="shared" si="72"/>
        <v>1935</v>
      </c>
      <c r="B72" s="61">
        <f t="shared" si="6"/>
        <v>53.426224304611559</v>
      </c>
      <c r="C72" s="61">
        <f t="shared" ref="C72:BN72" si="135">IF(C249="", "", (IF(C$4&lt;$A72, C249, (C249-C$3)/(1+C$3%))-$A$2*$BZ249)/(1+$A$2*$BZ249%))</f>
        <v>46.00077319150251</v>
      </c>
      <c r="D72" s="61">
        <f t="shared" si="135"/>
        <v>53.426224304611559</v>
      </c>
      <c r="E72" s="61">
        <f t="shared" si="135"/>
        <v>46.54537712634135</v>
      </c>
      <c r="F72" s="61">
        <f t="shared" si="135"/>
        <v>61.775407034830451</v>
      </c>
      <c r="G72" s="61">
        <f t="shared" si="135"/>
        <v>48.88151348332827</v>
      </c>
      <c r="H72" s="61">
        <f t="shared" si="135"/>
        <v>38.617559739579583</v>
      </c>
      <c r="I72" s="61">
        <f t="shared" si="135"/>
        <v>39.832837340738095</v>
      </c>
      <c r="J72" s="61">
        <f t="shared" si="135"/>
        <v>41.894910158811129</v>
      </c>
      <c r="K72" s="61">
        <f t="shared" si="135"/>
        <v>44.002181413792492</v>
      </c>
      <c r="L72" s="61" t="str">
        <f t="shared" si="135"/>
        <v/>
      </c>
      <c r="M72" s="61" t="str">
        <f t="shared" si="135"/>
        <v/>
      </c>
      <c r="N72" s="61" t="str">
        <f t="shared" si="135"/>
        <v/>
      </c>
      <c r="O72" s="61" t="str">
        <f t="shared" si="135"/>
        <v/>
      </c>
      <c r="P72" s="61" t="str">
        <f t="shared" si="135"/>
        <v/>
      </c>
      <c r="Q72" s="61" t="str">
        <f t="shared" si="135"/>
        <v/>
      </c>
      <c r="R72" s="61" t="str">
        <f t="shared" si="135"/>
        <v/>
      </c>
      <c r="S72" s="61" t="str">
        <f t="shared" si="135"/>
        <v/>
      </c>
      <c r="T72" s="61" t="str">
        <f t="shared" si="135"/>
        <v/>
      </c>
      <c r="U72" s="61">
        <f t="shared" si="135"/>
        <v>4.6527282430493848</v>
      </c>
      <c r="V72" s="61">
        <f t="shared" si="135"/>
        <v>3.6641951933146566</v>
      </c>
      <c r="W72" s="61">
        <f t="shared" si="135"/>
        <v>1.4879108186583025</v>
      </c>
      <c r="X72" s="61">
        <f t="shared" si="135"/>
        <v>3.240170805222363</v>
      </c>
      <c r="Y72" s="61">
        <f t="shared" si="135"/>
        <v>1.5284411344804503</v>
      </c>
      <c r="Z72" s="61">
        <f t="shared" si="135"/>
        <v>8.5037561510649506E-2</v>
      </c>
      <c r="AA72" s="61" t="str">
        <f t="shared" si="135"/>
        <v/>
      </c>
      <c r="AB72" s="61">
        <f t="shared" si="135"/>
        <v>35.365960000000001</v>
      </c>
      <c r="AC72" s="61" t="str">
        <f t="shared" si="135"/>
        <v/>
      </c>
      <c r="AD72" s="61" t="str">
        <f t="shared" si="135"/>
        <v/>
      </c>
      <c r="AE72" s="61" t="str">
        <f t="shared" si="135"/>
        <v/>
      </c>
      <c r="AF72" s="61" t="str">
        <f t="shared" si="135"/>
        <v/>
      </c>
      <c r="AG72" s="61" t="str">
        <f t="shared" si="135"/>
        <v/>
      </c>
      <c r="AH72" s="61" t="str">
        <f t="shared" si="135"/>
        <v/>
      </c>
      <c r="AI72" s="61" t="str">
        <f t="shared" si="135"/>
        <v/>
      </c>
      <c r="AJ72" s="61" t="str">
        <f t="shared" si="135"/>
        <v/>
      </c>
      <c r="AK72" s="61" t="str">
        <f t="shared" si="135"/>
        <v/>
      </c>
      <c r="AL72" s="61" t="str">
        <f t="shared" si="135"/>
        <v/>
      </c>
      <c r="AM72" s="61" t="str">
        <f t="shared" si="135"/>
        <v/>
      </c>
      <c r="AN72" s="61" t="str">
        <f t="shared" si="135"/>
        <v/>
      </c>
      <c r="AO72" s="61" t="str">
        <f t="shared" si="135"/>
        <v/>
      </c>
      <c r="AP72" s="61" t="str">
        <f t="shared" si="135"/>
        <v/>
      </c>
      <c r="AQ72" s="61" t="str">
        <f t="shared" si="135"/>
        <v/>
      </c>
      <c r="AR72" s="61" t="str">
        <f t="shared" si="135"/>
        <v/>
      </c>
      <c r="AS72" s="61" t="str">
        <f t="shared" si="135"/>
        <v/>
      </c>
      <c r="AT72" s="61" t="str">
        <f t="shared" si="135"/>
        <v/>
      </c>
      <c r="AU72" s="61" t="str">
        <f t="shared" si="135"/>
        <v/>
      </c>
      <c r="AV72" s="61" t="str">
        <f t="shared" si="135"/>
        <v/>
      </c>
      <c r="AW72" s="61" t="str">
        <f t="shared" si="135"/>
        <v/>
      </c>
      <c r="AX72" s="61" t="str">
        <f t="shared" si="135"/>
        <v/>
      </c>
      <c r="AY72" s="61" t="str">
        <f t="shared" si="135"/>
        <v/>
      </c>
      <c r="AZ72" s="61" t="str">
        <f t="shared" si="135"/>
        <v/>
      </c>
      <c r="BA72" s="61" t="str">
        <f t="shared" si="135"/>
        <v/>
      </c>
      <c r="BB72" s="61" t="str">
        <f t="shared" si="135"/>
        <v/>
      </c>
      <c r="BC72" s="61" t="str">
        <f t="shared" si="135"/>
        <v/>
      </c>
      <c r="BD72" s="61" t="str">
        <f t="shared" si="135"/>
        <v/>
      </c>
      <c r="BE72" s="61" t="str">
        <f t="shared" si="135"/>
        <v/>
      </c>
      <c r="BF72" s="61" t="str">
        <f t="shared" si="135"/>
        <v/>
      </c>
      <c r="BG72" s="61" t="str">
        <f t="shared" si="135"/>
        <v/>
      </c>
      <c r="BH72" s="61" t="str">
        <f t="shared" si="135"/>
        <v/>
      </c>
      <c r="BI72" s="61" t="str">
        <f t="shared" si="135"/>
        <v/>
      </c>
      <c r="BJ72" s="61" t="str">
        <f t="shared" si="135"/>
        <v/>
      </c>
      <c r="BK72" s="61" t="str">
        <f t="shared" si="135"/>
        <v/>
      </c>
      <c r="BL72" s="61" t="str">
        <f t="shared" si="135"/>
        <v/>
      </c>
      <c r="BM72" s="61" t="str">
        <f t="shared" si="135"/>
        <v/>
      </c>
      <c r="BN72" s="61" t="str">
        <f t="shared" si="135"/>
        <v/>
      </c>
      <c r="BO72" s="61" t="str">
        <f t="shared" ref="BO72:BY72" si="136">IF(BO249="", "", (IF(BO$4&lt;$A72, BO249, (BO249-BO$3)/(1+BO$3%))-$A$2*$BZ249)/(1+$A$2*$BZ249%))</f>
        <v/>
      </c>
      <c r="BP72" s="61" t="str">
        <f t="shared" si="136"/>
        <v/>
      </c>
      <c r="BQ72" s="61" t="str">
        <f t="shared" si="136"/>
        <v/>
      </c>
      <c r="BR72" s="61" t="str">
        <f t="shared" si="136"/>
        <v/>
      </c>
      <c r="BS72" s="61" t="str">
        <f t="shared" si="136"/>
        <v/>
      </c>
      <c r="BT72" s="61" t="str">
        <f t="shared" si="136"/>
        <v/>
      </c>
      <c r="BU72" s="61" t="str">
        <f t="shared" si="136"/>
        <v/>
      </c>
      <c r="BV72" s="61">
        <f t="shared" si="136"/>
        <v>53.671706263498933</v>
      </c>
      <c r="BW72" s="61">
        <f t="shared" si="136"/>
        <v>3.8715235837012862</v>
      </c>
      <c r="BX72" s="61">
        <f t="shared" si="136"/>
        <v>0.17511409531600908</v>
      </c>
      <c r="BY72" s="282">
        <f t="shared" si="136"/>
        <v>0</v>
      </c>
      <c r="BZ72" s="296">
        <f t="shared" si="9"/>
        <v>1.4705882352941346</v>
      </c>
      <c r="CB72" s="452" t="str">
        <v/>
      </c>
      <c r="CC72" s="453" t="str">
        <f>""</f>
        <v/>
      </c>
    </row>
    <row r="73" spans="1:81">
      <c r="A73" s="32">
        <f t="shared" ref="A73:A104" si="137">A72+1</f>
        <v>1936</v>
      </c>
      <c r="B73" s="61">
        <f t="shared" ref="B73:B136" si="138">IF(B250="", "", (IF(B$4&lt;$A73, B250, (B250-B$3)/(1+B$3%))-$A$2*$BZ250)/(1+$A$2*$BZ250%))</f>
        <v>32.854293595363686</v>
      </c>
      <c r="C73" s="61">
        <f t="shared" ref="C73:BN73" si="139">IF(C250="", "", (IF(C$4&lt;$A73, C250, (C250-C$3)/(1+C$3%))-$A$2*$BZ250)/(1+$A$2*$BZ250%))</f>
        <v>37.415144603398424</v>
      </c>
      <c r="D73" s="61">
        <f t="shared" si="139"/>
        <v>32.854293595363686</v>
      </c>
      <c r="E73" s="61">
        <f t="shared" si="139"/>
        <v>25.04459222699839</v>
      </c>
      <c r="F73" s="61">
        <f t="shared" si="139"/>
        <v>34.532778444847466</v>
      </c>
      <c r="G73" s="61">
        <f t="shared" si="139"/>
        <v>29.605569003942641</v>
      </c>
      <c r="H73" s="61">
        <f t="shared" si="139"/>
        <v>25.372508973349721</v>
      </c>
      <c r="I73" s="61">
        <f t="shared" si="139"/>
        <v>56.694743330699445</v>
      </c>
      <c r="J73" s="61">
        <f t="shared" si="139"/>
        <v>41.276993131127014</v>
      </c>
      <c r="K73" s="61">
        <f t="shared" si="139"/>
        <v>25.215122010871774</v>
      </c>
      <c r="L73" s="61" t="str">
        <f t="shared" si="139"/>
        <v/>
      </c>
      <c r="M73" s="61" t="str">
        <f t="shared" si="139"/>
        <v/>
      </c>
      <c r="N73" s="61" t="str">
        <f t="shared" si="139"/>
        <v/>
      </c>
      <c r="O73" s="61" t="str">
        <f t="shared" si="139"/>
        <v/>
      </c>
      <c r="P73" s="61" t="str">
        <f t="shared" si="139"/>
        <v/>
      </c>
      <c r="Q73" s="61" t="str">
        <f t="shared" si="139"/>
        <v/>
      </c>
      <c r="R73" s="61" t="str">
        <f t="shared" si="139"/>
        <v/>
      </c>
      <c r="S73" s="61" t="str">
        <f t="shared" si="139"/>
        <v/>
      </c>
      <c r="T73" s="61" t="str">
        <f t="shared" si="139"/>
        <v/>
      </c>
      <c r="U73" s="61">
        <f t="shared" si="139"/>
        <v>2.0050659575552969</v>
      </c>
      <c r="V73" s="61">
        <f t="shared" si="139"/>
        <v>2.6223365881584382</v>
      </c>
      <c r="W73" s="61">
        <f t="shared" si="139"/>
        <v>1.1597622815370388</v>
      </c>
      <c r="X73" s="61">
        <f t="shared" si="139"/>
        <v>2.3519008502539882</v>
      </c>
      <c r="Y73" s="61">
        <f t="shared" si="139"/>
        <v>1.2001615476239145</v>
      </c>
      <c r="Z73" s="61">
        <f t="shared" si="139"/>
        <v>8.003518552355815E-2</v>
      </c>
      <c r="AA73" s="61" t="str">
        <f t="shared" si="139"/>
        <v/>
      </c>
      <c r="AB73" s="61">
        <f t="shared" si="139"/>
        <v>31.312840000000001</v>
      </c>
      <c r="AC73" s="61" t="str">
        <f t="shared" si="139"/>
        <v/>
      </c>
      <c r="AD73" s="61" t="str">
        <f t="shared" si="139"/>
        <v/>
      </c>
      <c r="AE73" s="61" t="str">
        <f t="shared" si="139"/>
        <v/>
      </c>
      <c r="AF73" s="61" t="str">
        <f t="shared" si="139"/>
        <v/>
      </c>
      <c r="AG73" s="61" t="str">
        <f t="shared" si="139"/>
        <v/>
      </c>
      <c r="AH73" s="61" t="str">
        <f t="shared" si="139"/>
        <v/>
      </c>
      <c r="AI73" s="61" t="str">
        <f t="shared" si="139"/>
        <v/>
      </c>
      <c r="AJ73" s="61" t="str">
        <f t="shared" si="139"/>
        <v/>
      </c>
      <c r="AK73" s="61" t="str">
        <f t="shared" si="139"/>
        <v/>
      </c>
      <c r="AL73" s="61" t="str">
        <f t="shared" si="139"/>
        <v/>
      </c>
      <c r="AM73" s="61" t="str">
        <f t="shared" si="139"/>
        <v/>
      </c>
      <c r="AN73" s="61" t="str">
        <f t="shared" si="139"/>
        <v/>
      </c>
      <c r="AO73" s="61" t="str">
        <f t="shared" si="139"/>
        <v/>
      </c>
      <c r="AP73" s="61" t="str">
        <f t="shared" si="139"/>
        <v/>
      </c>
      <c r="AQ73" s="61" t="str">
        <f t="shared" si="139"/>
        <v/>
      </c>
      <c r="AR73" s="61" t="str">
        <f t="shared" si="139"/>
        <v/>
      </c>
      <c r="AS73" s="61" t="str">
        <f t="shared" si="139"/>
        <v/>
      </c>
      <c r="AT73" s="61" t="str">
        <f t="shared" si="139"/>
        <v/>
      </c>
      <c r="AU73" s="61" t="str">
        <f t="shared" si="139"/>
        <v/>
      </c>
      <c r="AV73" s="61" t="str">
        <f t="shared" si="139"/>
        <v/>
      </c>
      <c r="AW73" s="61" t="str">
        <f t="shared" si="139"/>
        <v/>
      </c>
      <c r="AX73" s="61" t="str">
        <f t="shared" si="139"/>
        <v/>
      </c>
      <c r="AY73" s="61" t="str">
        <f t="shared" si="139"/>
        <v/>
      </c>
      <c r="AZ73" s="61" t="str">
        <f t="shared" si="139"/>
        <v/>
      </c>
      <c r="BA73" s="61" t="str">
        <f t="shared" si="139"/>
        <v/>
      </c>
      <c r="BB73" s="61" t="str">
        <f t="shared" si="139"/>
        <v/>
      </c>
      <c r="BC73" s="61" t="str">
        <f t="shared" si="139"/>
        <v/>
      </c>
      <c r="BD73" s="61" t="str">
        <f t="shared" si="139"/>
        <v/>
      </c>
      <c r="BE73" s="61" t="str">
        <f t="shared" si="139"/>
        <v/>
      </c>
      <c r="BF73" s="61" t="str">
        <f t="shared" si="139"/>
        <v/>
      </c>
      <c r="BG73" s="61" t="str">
        <f t="shared" si="139"/>
        <v/>
      </c>
      <c r="BH73" s="61" t="str">
        <f t="shared" si="139"/>
        <v/>
      </c>
      <c r="BI73" s="61" t="str">
        <f t="shared" si="139"/>
        <v/>
      </c>
      <c r="BJ73" s="61" t="str">
        <f t="shared" si="139"/>
        <v/>
      </c>
      <c r="BK73" s="61" t="str">
        <f t="shared" si="139"/>
        <v/>
      </c>
      <c r="BL73" s="61" t="str">
        <f t="shared" si="139"/>
        <v/>
      </c>
      <c r="BM73" s="61" t="str">
        <f t="shared" si="139"/>
        <v/>
      </c>
      <c r="BN73" s="61" t="str">
        <f t="shared" si="139"/>
        <v/>
      </c>
      <c r="BO73" s="61" t="str">
        <f t="shared" ref="BO73:BY73" si="140">IF(BO250="", "", (IF(BO$4&lt;$A73, BO250, (BO250-BO$3)/(1+BO$3%))-$A$2*$BZ250)/(1+$A$2*$BZ250%))</f>
        <v/>
      </c>
      <c r="BP73" s="61" t="str">
        <f t="shared" si="140"/>
        <v/>
      </c>
      <c r="BQ73" s="61" t="str">
        <f t="shared" si="140"/>
        <v/>
      </c>
      <c r="BR73" s="61" t="str">
        <f t="shared" si="140"/>
        <v/>
      </c>
      <c r="BS73" s="61" t="str">
        <f t="shared" si="140"/>
        <v/>
      </c>
      <c r="BT73" s="61" t="str">
        <f t="shared" si="140"/>
        <v/>
      </c>
      <c r="BU73" s="61" t="str">
        <f t="shared" si="140"/>
        <v/>
      </c>
      <c r="BV73" s="61">
        <f t="shared" si="140"/>
        <v>33.066860465116264</v>
      </c>
      <c r="BW73" s="61">
        <f t="shared" si="140"/>
        <v>2.8275812613347551</v>
      </c>
      <c r="BX73" s="61">
        <f t="shared" si="140"/>
        <v>0.17010721719052935</v>
      </c>
      <c r="BY73" s="282">
        <f t="shared" si="140"/>
        <v>0</v>
      </c>
      <c r="BZ73" s="296">
        <f t="shared" ref="BZ73:BZ136" si="141">IF(BZ250="", "", IF(BZ$7, 0, IF(BZ$4&lt;$A73, BZ250, (BZ250-BZ$3)/(1+BZ$3%))-$A$2*$BZ250)/(1+$A$2*$BZ250%))</f>
        <v>2.1739130434782483</v>
      </c>
      <c r="CB73" s="452" t="str">
        <v/>
      </c>
      <c r="CC73" s="453" t="str">
        <f>""</f>
        <v/>
      </c>
    </row>
    <row r="74" spans="1:81">
      <c r="A74" s="32">
        <f t="shared" si="137"/>
        <v>1937</v>
      </c>
      <c r="B74" s="61">
        <f t="shared" si="138"/>
        <v>-34.835764831488561</v>
      </c>
      <c r="C74" s="61">
        <f t="shared" ref="C74:BN74" si="142">IF(C251="", "", (IF(C$4&lt;$A74, C251, (C251-C$3)/(1+C$3%))-$A$2*$BZ251)/(1+$A$2*$BZ251%))</f>
        <v>-30.21033209553643</v>
      </c>
      <c r="D74" s="61">
        <f t="shared" si="142"/>
        <v>-34.835764831488561</v>
      </c>
      <c r="E74" s="61">
        <f t="shared" si="142"/>
        <v>-34.355077384607547</v>
      </c>
      <c r="F74" s="61">
        <f t="shared" si="142"/>
        <v>-40.644913396084988</v>
      </c>
      <c r="G74" s="61">
        <f t="shared" si="142"/>
        <v>-37.895132727199901</v>
      </c>
      <c r="H74" s="61">
        <f t="shared" si="142"/>
        <v>-35.453501786209536</v>
      </c>
      <c r="I74" s="61">
        <f t="shared" si="142"/>
        <v>-46.71715897778143</v>
      </c>
      <c r="J74" s="61">
        <f t="shared" si="142"/>
        <v>-45.145588798561747</v>
      </c>
      <c r="K74" s="61">
        <f t="shared" si="142"/>
        <v>-43.493915067253603</v>
      </c>
      <c r="L74" s="61" t="str">
        <f t="shared" si="142"/>
        <v/>
      </c>
      <c r="M74" s="61" t="str">
        <f t="shared" si="142"/>
        <v/>
      </c>
      <c r="N74" s="61" t="str">
        <f t="shared" si="142"/>
        <v/>
      </c>
      <c r="O74" s="61" t="str">
        <f t="shared" si="142"/>
        <v/>
      </c>
      <c r="P74" s="61" t="str">
        <f t="shared" si="142"/>
        <v/>
      </c>
      <c r="Q74" s="61" t="str">
        <f t="shared" si="142"/>
        <v/>
      </c>
      <c r="R74" s="61" t="str">
        <f t="shared" si="142"/>
        <v/>
      </c>
      <c r="S74" s="61" t="str">
        <f t="shared" si="142"/>
        <v/>
      </c>
      <c r="T74" s="61" t="str">
        <f t="shared" si="142"/>
        <v/>
      </c>
      <c r="U74" s="61">
        <f t="shared" si="142"/>
        <v>4.2655085730420659</v>
      </c>
      <c r="V74" s="61">
        <f t="shared" si="142"/>
        <v>3.4190674860756132</v>
      </c>
      <c r="W74" s="61">
        <f t="shared" si="142"/>
        <v>1.5083211561068632</v>
      </c>
      <c r="X74" s="61">
        <f t="shared" si="142"/>
        <v>3.0402085655417634</v>
      </c>
      <c r="Y74" s="61">
        <f t="shared" si="142"/>
        <v>1.5488596230222413</v>
      </c>
      <c r="Z74" s="61">
        <f t="shared" si="142"/>
        <v>0.21262227524808339</v>
      </c>
      <c r="AA74" s="61" t="str">
        <f t="shared" si="142"/>
        <v/>
      </c>
      <c r="AB74" s="61">
        <f t="shared" si="142"/>
        <v>-35.408639999999998</v>
      </c>
      <c r="AC74" s="61" t="str">
        <f t="shared" si="142"/>
        <v/>
      </c>
      <c r="AD74" s="61" t="str">
        <f t="shared" si="142"/>
        <v/>
      </c>
      <c r="AE74" s="61" t="str">
        <f t="shared" si="142"/>
        <v/>
      </c>
      <c r="AF74" s="61" t="str">
        <f t="shared" si="142"/>
        <v/>
      </c>
      <c r="AG74" s="61" t="str">
        <f t="shared" si="142"/>
        <v/>
      </c>
      <c r="AH74" s="61" t="str">
        <f t="shared" si="142"/>
        <v/>
      </c>
      <c r="AI74" s="61" t="str">
        <f t="shared" si="142"/>
        <v/>
      </c>
      <c r="AJ74" s="61" t="str">
        <f t="shared" si="142"/>
        <v/>
      </c>
      <c r="AK74" s="61" t="str">
        <f t="shared" si="142"/>
        <v/>
      </c>
      <c r="AL74" s="61" t="str">
        <f t="shared" si="142"/>
        <v/>
      </c>
      <c r="AM74" s="61" t="str">
        <f t="shared" si="142"/>
        <v/>
      </c>
      <c r="AN74" s="61" t="str">
        <f t="shared" si="142"/>
        <v/>
      </c>
      <c r="AO74" s="61" t="str">
        <f t="shared" si="142"/>
        <v/>
      </c>
      <c r="AP74" s="61" t="str">
        <f t="shared" si="142"/>
        <v/>
      </c>
      <c r="AQ74" s="61" t="str">
        <f t="shared" si="142"/>
        <v/>
      </c>
      <c r="AR74" s="61" t="str">
        <f t="shared" si="142"/>
        <v/>
      </c>
      <c r="AS74" s="61" t="str">
        <f t="shared" si="142"/>
        <v/>
      </c>
      <c r="AT74" s="61" t="str">
        <f t="shared" si="142"/>
        <v/>
      </c>
      <c r="AU74" s="61" t="str">
        <f t="shared" si="142"/>
        <v/>
      </c>
      <c r="AV74" s="61" t="str">
        <f t="shared" si="142"/>
        <v/>
      </c>
      <c r="AW74" s="61" t="str">
        <f t="shared" si="142"/>
        <v/>
      </c>
      <c r="AX74" s="61" t="str">
        <f t="shared" si="142"/>
        <v/>
      </c>
      <c r="AY74" s="61" t="str">
        <f t="shared" si="142"/>
        <v/>
      </c>
      <c r="AZ74" s="61" t="str">
        <f t="shared" si="142"/>
        <v/>
      </c>
      <c r="BA74" s="61" t="str">
        <f t="shared" si="142"/>
        <v/>
      </c>
      <c r="BB74" s="61" t="str">
        <f t="shared" si="142"/>
        <v/>
      </c>
      <c r="BC74" s="61" t="str">
        <f t="shared" si="142"/>
        <v/>
      </c>
      <c r="BD74" s="61" t="str">
        <f t="shared" si="142"/>
        <v/>
      </c>
      <c r="BE74" s="61" t="str">
        <f t="shared" si="142"/>
        <v/>
      </c>
      <c r="BF74" s="61" t="str">
        <f t="shared" si="142"/>
        <v/>
      </c>
      <c r="BG74" s="61" t="str">
        <f t="shared" si="142"/>
        <v/>
      </c>
      <c r="BH74" s="61" t="str">
        <f t="shared" si="142"/>
        <v/>
      </c>
      <c r="BI74" s="61" t="str">
        <f t="shared" si="142"/>
        <v/>
      </c>
      <c r="BJ74" s="61" t="str">
        <f t="shared" si="142"/>
        <v/>
      </c>
      <c r="BK74" s="61" t="str">
        <f t="shared" si="142"/>
        <v/>
      </c>
      <c r="BL74" s="61" t="str">
        <f t="shared" si="142"/>
        <v/>
      </c>
      <c r="BM74" s="61" t="str">
        <f t="shared" si="142"/>
        <v/>
      </c>
      <c r="BN74" s="61" t="str">
        <f t="shared" si="142"/>
        <v/>
      </c>
      <c r="BO74" s="61" t="str">
        <f t="shared" ref="BO74:BY74" si="143">IF(BO251="", "", (IF(BO$4&lt;$A74, BO251, (BO251-BO$3)/(1+BO$3%))-$A$2*$BZ251)/(1+$A$2*$BZ251%))</f>
        <v/>
      </c>
      <c r="BP74" s="61" t="str">
        <f t="shared" si="143"/>
        <v/>
      </c>
      <c r="BQ74" s="61" t="str">
        <f t="shared" si="143"/>
        <v/>
      </c>
      <c r="BR74" s="61" t="str">
        <f t="shared" si="143"/>
        <v/>
      </c>
      <c r="BS74" s="61" t="str">
        <f t="shared" si="143"/>
        <v/>
      </c>
      <c r="BT74" s="61" t="str">
        <f t="shared" si="143"/>
        <v/>
      </c>
      <c r="BU74" s="61" t="str">
        <f t="shared" si="143"/>
        <v/>
      </c>
      <c r="BV74" s="61">
        <f t="shared" si="143"/>
        <v>-31.154064809550874</v>
      </c>
      <c r="BW74" s="61">
        <f t="shared" si="143"/>
        <v>3.6259056210477647</v>
      </c>
      <c r="BX74" s="61">
        <f t="shared" si="143"/>
        <v>0.30281363529580663</v>
      </c>
      <c r="BY74" s="282">
        <f t="shared" si="143"/>
        <v>0</v>
      </c>
      <c r="BZ74" s="296">
        <f t="shared" si="141"/>
        <v>2.8571428571428692</v>
      </c>
      <c r="CB74" s="452" t="str">
        <v/>
      </c>
      <c r="CC74" s="453" t="str">
        <f>""</f>
        <v/>
      </c>
    </row>
    <row r="75" spans="1:81">
      <c r="A75" s="32">
        <f t="shared" si="137"/>
        <v>1938</v>
      </c>
      <c r="B75" s="61">
        <f t="shared" si="138"/>
        <v>30.549714908542679</v>
      </c>
      <c r="C75" s="61">
        <f t="shared" ref="C75:BN75" si="144">IF(C252="", "", (IF(C$4&lt;$A75, C252, (C252-C$3)/(1+C$3%))-$A$2*$BZ252)/(1+$A$2*$BZ252%))</f>
        <v>23.917911279560688</v>
      </c>
      <c r="D75" s="61">
        <f t="shared" si="144"/>
        <v>30.549714908542679</v>
      </c>
      <c r="E75" s="61">
        <f t="shared" si="144"/>
        <v>34.82217840395213</v>
      </c>
      <c r="F75" s="61">
        <f t="shared" si="144"/>
        <v>25.108871559449067</v>
      </c>
      <c r="G75" s="61">
        <f t="shared" si="144"/>
        <v>33.222484922746212</v>
      </c>
      <c r="H75" s="61">
        <f t="shared" si="144"/>
        <v>40.43232557540744</v>
      </c>
      <c r="I75" s="61">
        <f t="shared" si="144"/>
        <v>35.230963545031301</v>
      </c>
      <c r="J75" s="61">
        <f t="shared" si="144"/>
        <v>39.897881933178418</v>
      </c>
      <c r="K75" s="61">
        <f t="shared" si="144"/>
        <v>45.158794863418692</v>
      </c>
      <c r="L75" s="61" t="str">
        <f t="shared" si="144"/>
        <v/>
      </c>
      <c r="M75" s="61" t="str">
        <f t="shared" si="144"/>
        <v/>
      </c>
      <c r="N75" s="61" t="str">
        <f t="shared" si="144"/>
        <v/>
      </c>
      <c r="O75" s="61" t="str">
        <f t="shared" si="144"/>
        <v/>
      </c>
      <c r="P75" s="61" t="str">
        <f t="shared" si="144"/>
        <v/>
      </c>
      <c r="Q75" s="61" t="str">
        <f t="shared" si="144"/>
        <v/>
      </c>
      <c r="R75" s="61" t="str">
        <f t="shared" si="144"/>
        <v/>
      </c>
      <c r="S75" s="61" t="str">
        <f t="shared" si="144"/>
        <v/>
      </c>
      <c r="T75" s="61" t="str">
        <f t="shared" si="144"/>
        <v/>
      </c>
      <c r="U75" s="61">
        <f t="shared" si="144"/>
        <v>5.392589368922887</v>
      </c>
      <c r="V75" s="61">
        <f t="shared" si="144"/>
        <v>4.2156154027042065</v>
      </c>
      <c r="W75" s="61">
        <f t="shared" si="144"/>
        <v>2.016163343508961</v>
      </c>
      <c r="X75" s="61">
        <f t="shared" si="144"/>
        <v>3.7454564699030342</v>
      </c>
      <c r="Y75" s="61">
        <f t="shared" si="144"/>
        <v>2.0569046227994998</v>
      </c>
      <c r="Z75" s="61">
        <f t="shared" si="144"/>
        <v>-1.2466714730077879E-2</v>
      </c>
      <c r="AA75" s="61" t="str">
        <f t="shared" si="144"/>
        <v/>
      </c>
      <c r="AB75" s="61">
        <f t="shared" si="144"/>
        <v>19.148340000000001</v>
      </c>
      <c r="AC75" s="61" t="str">
        <f t="shared" si="144"/>
        <v/>
      </c>
      <c r="AD75" s="61" t="str">
        <f t="shared" si="144"/>
        <v/>
      </c>
      <c r="AE75" s="61" t="str">
        <f t="shared" si="144"/>
        <v/>
      </c>
      <c r="AF75" s="61" t="str">
        <f t="shared" si="144"/>
        <v/>
      </c>
      <c r="AG75" s="61" t="str">
        <f t="shared" si="144"/>
        <v/>
      </c>
      <c r="AH75" s="61" t="str">
        <f t="shared" si="144"/>
        <v/>
      </c>
      <c r="AI75" s="61" t="str">
        <f t="shared" si="144"/>
        <v/>
      </c>
      <c r="AJ75" s="61" t="str">
        <f t="shared" si="144"/>
        <v/>
      </c>
      <c r="AK75" s="61" t="str">
        <f t="shared" si="144"/>
        <v/>
      </c>
      <c r="AL75" s="61" t="str">
        <f t="shared" si="144"/>
        <v/>
      </c>
      <c r="AM75" s="61" t="str">
        <f t="shared" si="144"/>
        <v/>
      </c>
      <c r="AN75" s="61" t="str">
        <f t="shared" si="144"/>
        <v/>
      </c>
      <c r="AO75" s="61" t="str">
        <f t="shared" si="144"/>
        <v/>
      </c>
      <c r="AP75" s="61" t="str">
        <f t="shared" si="144"/>
        <v/>
      </c>
      <c r="AQ75" s="61" t="str">
        <f t="shared" si="144"/>
        <v/>
      </c>
      <c r="AR75" s="61" t="str">
        <f t="shared" si="144"/>
        <v/>
      </c>
      <c r="AS75" s="61" t="str">
        <f t="shared" si="144"/>
        <v/>
      </c>
      <c r="AT75" s="61" t="str">
        <f t="shared" si="144"/>
        <v/>
      </c>
      <c r="AU75" s="61" t="str">
        <f t="shared" si="144"/>
        <v/>
      </c>
      <c r="AV75" s="61" t="str">
        <f t="shared" si="144"/>
        <v/>
      </c>
      <c r="AW75" s="61" t="str">
        <f t="shared" si="144"/>
        <v/>
      </c>
      <c r="AX75" s="61" t="str">
        <f t="shared" si="144"/>
        <v/>
      </c>
      <c r="AY75" s="61" t="str">
        <f t="shared" si="144"/>
        <v/>
      </c>
      <c r="AZ75" s="61" t="str">
        <f t="shared" si="144"/>
        <v/>
      </c>
      <c r="BA75" s="61" t="str">
        <f t="shared" si="144"/>
        <v/>
      </c>
      <c r="BB75" s="61" t="str">
        <f t="shared" si="144"/>
        <v/>
      </c>
      <c r="BC75" s="61" t="str">
        <f t="shared" si="144"/>
        <v/>
      </c>
      <c r="BD75" s="61" t="str">
        <f t="shared" si="144"/>
        <v/>
      </c>
      <c r="BE75" s="61" t="str">
        <f t="shared" si="144"/>
        <v/>
      </c>
      <c r="BF75" s="61" t="str">
        <f t="shared" si="144"/>
        <v/>
      </c>
      <c r="BG75" s="61" t="str">
        <f t="shared" si="144"/>
        <v/>
      </c>
      <c r="BH75" s="61" t="str">
        <f t="shared" si="144"/>
        <v/>
      </c>
      <c r="BI75" s="61" t="str">
        <f t="shared" si="144"/>
        <v/>
      </c>
      <c r="BJ75" s="61" t="str">
        <f t="shared" si="144"/>
        <v/>
      </c>
      <c r="BK75" s="61" t="str">
        <f t="shared" si="144"/>
        <v/>
      </c>
      <c r="BL75" s="61" t="str">
        <f t="shared" si="144"/>
        <v/>
      </c>
      <c r="BM75" s="61" t="str">
        <f t="shared" si="144"/>
        <v/>
      </c>
      <c r="BN75" s="61" t="str">
        <f t="shared" si="144"/>
        <v/>
      </c>
      <c r="BO75" s="61" t="str">
        <f t="shared" ref="BO75:BY75" si="145">IF(BO252="", "", (IF(BO$4&lt;$A75, BO252, (BO252-BO$3)/(1+BO$3%))-$A$2*$BZ252)/(1+$A$2*$BZ252%))</f>
        <v/>
      </c>
      <c r="BP75" s="61" t="str">
        <f t="shared" si="145"/>
        <v/>
      </c>
      <c r="BQ75" s="61" t="str">
        <f t="shared" si="145"/>
        <v/>
      </c>
      <c r="BR75" s="61" t="str">
        <f t="shared" si="145"/>
        <v/>
      </c>
      <c r="BS75" s="61" t="str">
        <f t="shared" si="145"/>
        <v/>
      </c>
      <c r="BT75" s="61" t="str">
        <f t="shared" si="145"/>
        <v/>
      </c>
      <c r="BU75" s="61" t="str">
        <f t="shared" si="145"/>
        <v/>
      </c>
      <c r="BV75" s="61">
        <f t="shared" si="145"/>
        <v>15.030946065428807</v>
      </c>
      <c r="BW75" s="61">
        <f t="shared" si="145"/>
        <v>4.4240466335096151</v>
      </c>
      <c r="BX75" s="61">
        <f t="shared" si="145"/>
        <v>7.7522065226665049E-2</v>
      </c>
      <c r="BY75" s="282">
        <f t="shared" si="145"/>
        <v>0</v>
      </c>
      <c r="BZ75" s="296">
        <f t="shared" si="141"/>
        <v>-2.777777777777779</v>
      </c>
      <c r="CB75" s="452" t="str">
        <v/>
      </c>
      <c r="CC75" s="453" t="str">
        <f>""</f>
        <v/>
      </c>
    </row>
    <row r="76" spans="1:81">
      <c r="A76" s="32">
        <f t="shared" si="137"/>
        <v>1939</v>
      </c>
      <c r="B76" s="61">
        <f t="shared" si="138"/>
        <v>-0.53750359775246492</v>
      </c>
      <c r="C76" s="61">
        <f t="shared" ref="C76:BN76" si="146">IF(C253="", "", (IF(C$4&lt;$A76, C253, (C253-C$3)/(1+C$3%))-$A$2*$BZ253)/(1+$A$2*$BZ253%))</f>
        <v>-5.4643606084105647</v>
      </c>
      <c r="D76" s="61">
        <f t="shared" si="146"/>
        <v>-0.53750359775246492</v>
      </c>
      <c r="E76" s="61">
        <f t="shared" si="146"/>
        <v>5.6779176515653047</v>
      </c>
      <c r="F76" s="61">
        <f t="shared" si="146"/>
        <v>-5.3213645954154281</v>
      </c>
      <c r="G76" s="61">
        <f t="shared" si="146"/>
        <v>-6.5179464945880516</v>
      </c>
      <c r="H76" s="61">
        <f t="shared" si="146"/>
        <v>-7.5594364046731988</v>
      </c>
      <c r="I76" s="61">
        <f t="shared" si="146"/>
        <v>-5.6557117835920465</v>
      </c>
      <c r="J76" s="61">
        <f t="shared" si="146"/>
        <v>-1.2026788502571262</v>
      </c>
      <c r="K76" s="61">
        <f t="shared" si="146"/>
        <v>2.6867007012050355</v>
      </c>
      <c r="L76" s="61" t="str">
        <f t="shared" si="146"/>
        <v/>
      </c>
      <c r="M76" s="61" t="str">
        <f t="shared" si="146"/>
        <v/>
      </c>
      <c r="N76" s="61" t="str">
        <f t="shared" si="146"/>
        <v/>
      </c>
      <c r="O76" s="61" t="str">
        <f t="shared" si="146"/>
        <v/>
      </c>
      <c r="P76" s="61" t="str">
        <f t="shared" si="146"/>
        <v/>
      </c>
      <c r="Q76" s="61" t="str">
        <f t="shared" si="146"/>
        <v/>
      </c>
      <c r="R76" s="61" t="str">
        <f t="shared" si="146"/>
        <v/>
      </c>
      <c r="S76" s="61" t="str">
        <f t="shared" si="146"/>
        <v/>
      </c>
      <c r="T76" s="61" t="str">
        <f t="shared" si="146"/>
        <v/>
      </c>
      <c r="U76" s="61">
        <f t="shared" si="146"/>
        <v>4.4525259887663688</v>
      </c>
      <c r="V76" s="61">
        <f t="shared" si="146"/>
        <v>3.2280434417999322</v>
      </c>
      <c r="W76" s="61">
        <f t="shared" si="146"/>
        <v>1.1972006825866037</v>
      </c>
      <c r="X76" s="61">
        <f t="shared" si="146"/>
        <v>2.7989418755321869</v>
      </c>
      <c r="Y76" s="61">
        <f t="shared" si="146"/>
        <v>1.2376149001115984</v>
      </c>
      <c r="Z76" s="61">
        <f t="shared" si="146"/>
        <v>-5.2447609337505405E-2</v>
      </c>
      <c r="AA76" s="61" t="str">
        <f t="shared" si="146"/>
        <v/>
      </c>
      <c r="AB76" s="61">
        <f t="shared" si="146"/>
        <v>10.30021</v>
      </c>
      <c r="AC76" s="61" t="str">
        <f t="shared" si="146"/>
        <v/>
      </c>
      <c r="AD76" s="61" t="str">
        <f t="shared" si="146"/>
        <v/>
      </c>
      <c r="AE76" s="61" t="str">
        <f t="shared" si="146"/>
        <v/>
      </c>
      <c r="AF76" s="61" t="str">
        <f t="shared" si="146"/>
        <v/>
      </c>
      <c r="AG76" s="61" t="str">
        <f t="shared" si="146"/>
        <v/>
      </c>
      <c r="AH76" s="61" t="str">
        <f t="shared" si="146"/>
        <v/>
      </c>
      <c r="AI76" s="61" t="str">
        <f t="shared" si="146"/>
        <v/>
      </c>
      <c r="AJ76" s="61" t="str">
        <f t="shared" si="146"/>
        <v/>
      </c>
      <c r="AK76" s="61" t="str">
        <f t="shared" si="146"/>
        <v/>
      </c>
      <c r="AL76" s="61" t="str">
        <f t="shared" si="146"/>
        <v/>
      </c>
      <c r="AM76" s="61" t="str">
        <f t="shared" si="146"/>
        <v/>
      </c>
      <c r="AN76" s="61" t="str">
        <f t="shared" si="146"/>
        <v/>
      </c>
      <c r="AO76" s="61" t="str">
        <f t="shared" si="146"/>
        <v/>
      </c>
      <c r="AP76" s="61" t="str">
        <f t="shared" si="146"/>
        <v/>
      </c>
      <c r="AQ76" s="61" t="str">
        <f t="shared" si="146"/>
        <v/>
      </c>
      <c r="AR76" s="61" t="str">
        <f t="shared" si="146"/>
        <v/>
      </c>
      <c r="AS76" s="61" t="str">
        <f t="shared" si="146"/>
        <v/>
      </c>
      <c r="AT76" s="61" t="str">
        <f t="shared" si="146"/>
        <v/>
      </c>
      <c r="AU76" s="61" t="str">
        <f t="shared" si="146"/>
        <v/>
      </c>
      <c r="AV76" s="61" t="str">
        <f t="shared" si="146"/>
        <v/>
      </c>
      <c r="AW76" s="61" t="str">
        <f t="shared" si="146"/>
        <v/>
      </c>
      <c r="AX76" s="61" t="str">
        <f t="shared" si="146"/>
        <v/>
      </c>
      <c r="AY76" s="61" t="str">
        <f t="shared" si="146"/>
        <v/>
      </c>
      <c r="AZ76" s="61" t="str">
        <f t="shared" si="146"/>
        <v/>
      </c>
      <c r="BA76" s="61" t="str">
        <f t="shared" si="146"/>
        <v/>
      </c>
      <c r="BB76" s="61" t="str">
        <f t="shared" si="146"/>
        <v/>
      </c>
      <c r="BC76" s="61" t="str">
        <f t="shared" si="146"/>
        <v/>
      </c>
      <c r="BD76" s="61" t="str">
        <f t="shared" si="146"/>
        <v/>
      </c>
      <c r="BE76" s="61" t="str">
        <f t="shared" si="146"/>
        <v/>
      </c>
      <c r="BF76" s="61" t="str">
        <f t="shared" si="146"/>
        <v/>
      </c>
      <c r="BG76" s="61" t="str">
        <f t="shared" si="146"/>
        <v/>
      </c>
      <c r="BH76" s="61" t="str">
        <f t="shared" si="146"/>
        <v/>
      </c>
      <c r="BI76" s="61" t="str">
        <f t="shared" si="146"/>
        <v/>
      </c>
      <c r="BJ76" s="61" t="str">
        <f t="shared" si="146"/>
        <v/>
      </c>
      <c r="BK76" s="61" t="str">
        <f t="shared" si="146"/>
        <v/>
      </c>
      <c r="BL76" s="61" t="str">
        <f t="shared" si="146"/>
        <v/>
      </c>
      <c r="BM76" s="61" t="str">
        <f t="shared" si="146"/>
        <v/>
      </c>
      <c r="BN76" s="61" t="str">
        <f t="shared" si="146"/>
        <v/>
      </c>
      <c r="BO76" s="61" t="str">
        <f t="shared" ref="BO76:BY76" si="147">IF(BO253="", "", (IF(BO$4&lt;$A76, BO253, (BO253-BO$3)/(1+BO$3%))-$A$2*$BZ253)/(1+$A$2*$BZ253%))</f>
        <v/>
      </c>
      <c r="BP76" s="61" t="str">
        <f t="shared" si="147"/>
        <v/>
      </c>
      <c r="BQ76" s="61" t="str">
        <f t="shared" si="147"/>
        <v/>
      </c>
      <c r="BR76" s="61" t="str">
        <f t="shared" si="147"/>
        <v/>
      </c>
      <c r="BS76" s="61" t="str">
        <f t="shared" si="147"/>
        <v/>
      </c>
      <c r="BT76" s="61" t="str">
        <f t="shared" si="147"/>
        <v/>
      </c>
      <c r="BU76" s="61" t="str">
        <f t="shared" si="147"/>
        <v/>
      </c>
      <c r="BV76" s="61">
        <f t="shared" si="147"/>
        <v>3.3600000000000074</v>
      </c>
      <c r="BW76" s="61">
        <f t="shared" si="147"/>
        <v>3.4344995286835323</v>
      </c>
      <c r="BX76" s="61">
        <f t="shared" si="147"/>
        <v>3.7505187814090846E-2</v>
      </c>
      <c r="BY76" s="282">
        <f t="shared" si="147"/>
        <v>0</v>
      </c>
      <c r="BZ76" s="296">
        <f t="shared" si="141"/>
        <v>0</v>
      </c>
      <c r="CB76" s="452" t="str">
        <v/>
      </c>
      <c r="CC76" s="453" t="str">
        <f>""</f>
        <v/>
      </c>
    </row>
    <row r="77" spans="1:81">
      <c r="A77" s="32">
        <f t="shared" si="137"/>
        <v>1940</v>
      </c>
      <c r="B77" s="61">
        <f t="shared" si="138"/>
        <v>-9.9153579335059732</v>
      </c>
      <c r="C77" s="61">
        <f t="shared" ref="C77:BN77" si="148">IF(C254="", "", (IF(C$4&lt;$A77, C254, (C254-C$3)/(1+C$3%))-$A$2*$BZ254)/(1+$A$2*$BZ254%))</f>
        <v>-7.4385767516327759</v>
      </c>
      <c r="D77" s="61">
        <f t="shared" si="148"/>
        <v>-9.9153579335059732</v>
      </c>
      <c r="E77" s="61">
        <f t="shared" si="148"/>
        <v>-9.5566711018530839</v>
      </c>
      <c r="F77" s="61">
        <f t="shared" si="148"/>
        <v>-10.710778720158437</v>
      </c>
      <c r="G77" s="61">
        <f t="shared" si="148"/>
        <v>-10.179254256189466</v>
      </c>
      <c r="H77" s="61">
        <f t="shared" si="148"/>
        <v>-9.7294068244270537</v>
      </c>
      <c r="I77" s="61">
        <f t="shared" si="148"/>
        <v>-5.3089159600107996</v>
      </c>
      <c r="J77" s="61">
        <f t="shared" si="148"/>
        <v>-5.4382209450113992</v>
      </c>
      <c r="K77" s="61">
        <f t="shared" si="148"/>
        <v>-5.5527586050699078</v>
      </c>
      <c r="L77" s="61" t="str">
        <f t="shared" si="148"/>
        <v/>
      </c>
      <c r="M77" s="61" t="str">
        <f t="shared" si="148"/>
        <v/>
      </c>
      <c r="N77" s="61" t="str">
        <f t="shared" si="148"/>
        <v/>
      </c>
      <c r="O77" s="61" t="str">
        <f t="shared" si="148"/>
        <v/>
      </c>
      <c r="P77" s="61" t="str">
        <f t="shared" si="148"/>
        <v/>
      </c>
      <c r="Q77" s="61" t="str">
        <f t="shared" si="148"/>
        <v/>
      </c>
      <c r="R77" s="61" t="str">
        <f t="shared" si="148"/>
        <v/>
      </c>
      <c r="S77" s="61" t="str">
        <f t="shared" si="148"/>
        <v/>
      </c>
      <c r="T77" s="61" t="str">
        <f t="shared" si="148"/>
        <v/>
      </c>
      <c r="U77" s="61">
        <f t="shared" si="148"/>
        <v>6.0806463005674125</v>
      </c>
      <c r="V77" s="61">
        <f t="shared" si="148"/>
        <v>3.5103616208017701</v>
      </c>
      <c r="W77" s="61">
        <f t="shared" si="148"/>
        <v>1.2156998675990569</v>
      </c>
      <c r="X77" s="61">
        <f t="shared" si="148"/>
        <v>3.0167631795479268</v>
      </c>
      <c r="Y77" s="61">
        <f t="shared" si="148"/>
        <v>1.256121472977491</v>
      </c>
      <c r="Z77" s="61">
        <f t="shared" si="148"/>
        <v>-6.493949188853175E-2</v>
      </c>
      <c r="AA77" s="61" t="str">
        <f t="shared" si="148"/>
        <v/>
      </c>
      <c r="AB77" s="61">
        <f t="shared" si="148"/>
        <v>0.1439</v>
      </c>
      <c r="AC77" s="61" t="str">
        <f t="shared" si="148"/>
        <v/>
      </c>
      <c r="AD77" s="61" t="str">
        <f t="shared" si="148"/>
        <v/>
      </c>
      <c r="AE77" s="61" t="str">
        <f t="shared" si="148"/>
        <v/>
      </c>
      <c r="AF77" s="61" t="str">
        <f t="shared" si="148"/>
        <v/>
      </c>
      <c r="AG77" s="61" t="str">
        <f t="shared" si="148"/>
        <v/>
      </c>
      <c r="AH77" s="61" t="str">
        <f t="shared" si="148"/>
        <v/>
      </c>
      <c r="AI77" s="61" t="str">
        <f t="shared" si="148"/>
        <v/>
      </c>
      <c r="AJ77" s="61" t="str">
        <f t="shared" si="148"/>
        <v/>
      </c>
      <c r="AK77" s="61" t="str">
        <f t="shared" si="148"/>
        <v/>
      </c>
      <c r="AL77" s="61" t="str">
        <f t="shared" si="148"/>
        <v/>
      </c>
      <c r="AM77" s="61" t="str">
        <f t="shared" si="148"/>
        <v/>
      </c>
      <c r="AN77" s="61" t="str">
        <f t="shared" si="148"/>
        <v/>
      </c>
      <c r="AO77" s="61" t="str">
        <f t="shared" si="148"/>
        <v/>
      </c>
      <c r="AP77" s="61" t="str">
        <f t="shared" si="148"/>
        <v/>
      </c>
      <c r="AQ77" s="61" t="str">
        <f t="shared" si="148"/>
        <v/>
      </c>
      <c r="AR77" s="61" t="str">
        <f t="shared" si="148"/>
        <v/>
      </c>
      <c r="AS77" s="61" t="str">
        <f t="shared" si="148"/>
        <v/>
      </c>
      <c r="AT77" s="61" t="str">
        <f t="shared" si="148"/>
        <v/>
      </c>
      <c r="AU77" s="61" t="str">
        <f t="shared" si="148"/>
        <v/>
      </c>
      <c r="AV77" s="61" t="str">
        <f t="shared" si="148"/>
        <v/>
      </c>
      <c r="AW77" s="61" t="str">
        <f t="shared" si="148"/>
        <v/>
      </c>
      <c r="AX77" s="61" t="str">
        <f t="shared" si="148"/>
        <v/>
      </c>
      <c r="AY77" s="61" t="str">
        <f t="shared" si="148"/>
        <v/>
      </c>
      <c r="AZ77" s="61" t="str">
        <f t="shared" si="148"/>
        <v/>
      </c>
      <c r="BA77" s="61" t="str">
        <f t="shared" si="148"/>
        <v/>
      </c>
      <c r="BB77" s="61" t="str">
        <f t="shared" si="148"/>
        <v/>
      </c>
      <c r="BC77" s="61" t="str">
        <f t="shared" si="148"/>
        <v/>
      </c>
      <c r="BD77" s="61" t="str">
        <f t="shared" si="148"/>
        <v/>
      </c>
      <c r="BE77" s="61" t="str">
        <f t="shared" si="148"/>
        <v/>
      </c>
      <c r="BF77" s="61" t="str">
        <f t="shared" si="148"/>
        <v/>
      </c>
      <c r="BG77" s="61" t="str">
        <f t="shared" si="148"/>
        <v/>
      </c>
      <c r="BH77" s="61" t="str">
        <f t="shared" si="148"/>
        <v/>
      </c>
      <c r="BI77" s="61" t="str">
        <f t="shared" si="148"/>
        <v/>
      </c>
      <c r="BJ77" s="61" t="str">
        <f t="shared" si="148"/>
        <v/>
      </c>
      <c r="BK77" s="61" t="str">
        <f t="shared" si="148"/>
        <v/>
      </c>
      <c r="BL77" s="61" t="str">
        <f t="shared" si="148"/>
        <v/>
      </c>
      <c r="BM77" s="61" t="str">
        <f t="shared" si="148"/>
        <v/>
      </c>
      <c r="BN77" s="61" t="str">
        <f t="shared" si="148"/>
        <v/>
      </c>
      <c r="BO77" s="61" t="str">
        <f t="shared" ref="BO77:BY77" si="149">IF(BO254="", "", (IF(BO$4&lt;$A77, BO254, (BO254-BO$3)/(1+BO$3%))-$A$2*$BZ254)/(1+$A$2*$BZ254%))</f>
        <v/>
      </c>
      <c r="BP77" s="61" t="str">
        <f t="shared" si="149"/>
        <v/>
      </c>
      <c r="BQ77" s="61" t="str">
        <f t="shared" si="149"/>
        <v/>
      </c>
      <c r="BR77" s="61" t="str">
        <f t="shared" si="149"/>
        <v/>
      </c>
      <c r="BS77" s="61" t="str">
        <f t="shared" si="149"/>
        <v/>
      </c>
      <c r="BT77" s="61" t="str">
        <f t="shared" si="149"/>
        <v/>
      </c>
      <c r="BU77" s="61" t="str">
        <f t="shared" si="149"/>
        <v/>
      </c>
      <c r="BV77" s="61">
        <f t="shared" si="149"/>
        <v>-8.7804878048780459</v>
      </c>
      <c r="BW77" s="61">
        <f t="shared" si="149"/>
        <v>3.717382344043374</v>
      </c>
      <c r="BX77" s="61">
        <f t="shared" si="149"/>
        <v>2.5002062568768579E-2</v>
      </c>
      <c r="BY77" s="282">
        <f t="shared" si="149"/>
        <v>0</v>
      </c>
      <c r="BZ77" s="296">
        <f t="shared" si="141"/>
        <v>0.71428571428571175</v>
      </c>
      <c r="CB77" s="452" t="str">
        <v/>
      </c>
      <c r="CC77" s="453" t="str">
        <f>""</f>
        <v/>
      </c>
    </row>
    <row r="78" spans="1:81">
      <c r="A78" s="32">
        <f t="shared" si="137"/>
        <v>1941</v>
      </c>
      <c r="B78" s="61">
        <f t="shared" si="138"/>
        <v>-11.727136564007195</v>
      </c>
      <c r="C78" s="61">
        <f t="shared" ref="C78:BN78" si="150">IF(C255="", "", (IF(C$4&lt;$A78, C255, (C255-C$3)/(1+C$3%))-$A$2*$BZ255)/(1+$A$2*$BZ255%))</f>
        <v>-10.478139257397764</v>
      </c>
      <c r="D78" s="61">
        <f t="shared" si="150"/>
        <v>-11.727136564007195</v>
      </c>
      <c r="E78" s="61">
        <f t="shared" si="150"/>
        <v>-12.181451318113336</v>
      </c>
      <c r="F78" s="61">
        <f t="shared" si="150"/>
        <v>-7.2287470132315468</v>
      </c>
      <c r="G78" s="61">
        <f t="shared" si="150"/>
        <v>-8.3385537582729281</v>
      </c>
      <c r="H78" s="61">
        <f t="shared" si="150"/>
        <v>-9.2117000106763012</v>
      </c>
      <c r="I78" s="61">
        <f t="shared" si="150"/>
        <v>-5.9647534363537504</v>
      </c>
      <c r="J78" s="61">
        <f t="shared" si="150"/>
        <v>-9.6642017467005257</v>
      </c>
      <c r="K78" s="61">
        <f t="shared" si="150"/>
        <v>-13.762867402639841</v>
      </c>
      <c r="L78" s="61" t="str">
        <f t="shared" si="150"/>
        <v/>
      </c>
      <c r="M78" s="61" t="str">
        <f t="shared" si="150"/>
        <v/>
      </c>
      <c r="N78" s="61" t="str">
        <f t="shared" si="150"/>
        <v/>
      </c>
      <c r="O78" s="61" t="str">
        <f t="shared" si="150"/>
        <v/>
      </c>
      <c r="P78" s="61" t="str">
        <f t="shared" si="150"/>
        <v/>
      </c>
      <c r="Q78" s="61" t="str">
        <f t="shared" si="150"/>
        <v/>
      </c>
      <c r="R78" s="61" t="str">
        <f t="shared" si="150"/>
        <v/>
      </c>
      <c r="S78" s="61" t="str">
        <f t="shared" si="150"/>
        <v/>
      </c>
      <c r="T78" s="61" t="str">
        <f t="shared" si="150"/>
        <v/>
      </c>
      <c r="U78" s="61">
        <f t="shared" si="150"/>
        <v>-4.818999676411214</v>
      </c>
      <c r="V78" s="61">
        <f t="shared" si="150"/>
        <v>0.16536665383566643</v>
      </c>
      <c r="W78" s="61">
        <f t="shared" si="150"/>
        <v>0.63910725869440221</v>
      </c>
      <c r="X78" s="61">
        <f t="shared" si="150"/>
        <v>0.30103212100115967</v>
      </c>
      <c r="Y78" s="61">
        <f t="shared" si="150"/>
        <v>0.67929859545905646</v>
      </c>
      <c r="Z78" s="61">
        <f t="shared" si="150"/>
        <v>-7.4695247463877588E-3</v>
      </c>
      <c r="AA78" s="61" t="str">
        <f t="shared" si="150"/>
        <v/>
      </c>
      <c r="AB78" s="61">
        <f t="shared" si="150"/>
        <v>-3.9082599999999998</v>
      </c>
      <c r="AC78" s="61" t="str">
        <f t="shared" si="150"/>
        <v/>
      </c>
      <c r="AD78" s="61" t="str">
        <f t="shared" si="150"/>
        <v/>
      </c>
      <c r="AE78" s="61" t="str">
        <f t="shared" si="150"/>
        <v/>
      </c>
      <c r="AF78" s="61" t="str">
        <f t="shared" si="150"/>
        <v/>
      </c>
      <c r="AG78" s="61" t="str">
        <f t="shared" si="150"/>
        <v/>
      </c>
      <c r="AH78" s="61" t="str">
        <f t="shared" si="150"/>
        <v/>
      </c>
      <c r="AI78" s="61" t="str">
        <f t="shared" si="150"/>
        <v/>
      </c>
      <c r="AJ78" s="61" t="str">
        <f t="shared" si="150"/>
        <v/>
      </c>
      <c r="AK78" s="61" t="str">
        <f t="shared" si="150"/>
        <v/>
      </c>
      <c r="AL78" s="61" t="str">
        <f t="shared" si="150"/>
        <v/>
      </c>
      <c r="AM78" s="61" t="str">
        <f t="shared" si="150"/>
        <v/>
      </c>
      <c r="AN78" s="61" t="str">
        <f t="shared" si="150"/>
        <v/>
      </c>
      <c r="AO78" s="61" t="str">
        <f t="shared" si="150"/>
        <v/>
      </c>
      <c r="AP78" s="61" t="str">
        <f t="shared" si="150"/>
        <v/>
      </c>
      <c r="AQ78" s="61" t="str">
        <f t="shared" si="150"/>
        <v/>
      </c>
      <c r="AR78" s="61" t="str">
        <f t="shared" si="150"/>
        <v/>
      </c>
      <c r="AS78" s="61" t="str">
        <f t="shared" si="150"/>
        <v/>
      </c>
      <c r="AT78" s="61" t="str">
        <f t="shared" si="150"/>
        <v/>
      </c>
      <c r="AU78" s="61" t="str">
        <f t="shared" si="150"/>
        <v/>
      </c>
      <c r="AV78" s="61" t="str">
        <f t="shared" si="150"/>
        <v/>
      </c>
      <c r="AW78" s="61" t="str">
        <f t="shared" si="150"/>
        <v/>
      </c>
      <c r="AX78" s="61" t="str">
        <f t="shared" si="150"/>
        <v/>
      </c>
      <c r="AY78" s="61" t="str">
        <f t="shared" si="150"/>
        <v/>
      </c>
      <c r="AZ78" s="61" t="str">
        <f t="shared" si="150"/>
        <v/>
      </c>
      <c r="BA78" s="61" t="str">
        <f t="shared" si="150"/>
        <v/>
      </c>
      <c r="BB78" s="61" t="str">
        <f t="shared" si="150"/>
        <v/>
      </c>
      <c r="BC78" s="61" t="str">
        <f t="shared" si="150"/>
        <v/>
      </c>
      <c r="BD78" s="61" t="str">
        <f t="shared" si="150"/>
        <v/>
      </c>
      <c r="BE78" s="61" t="str">
        <f t="shared" si="150"/>
        <v/>
      </c>
      <c r="BF78" s="61" t="str">
        <f t="shared" si="150"/>
        <v/>
      </c>
      <c r="BG78" s="61" t="str">
        <f t="shared" si="150"/>
        <v/>
      </c>
      <c r="BH78" s="61" t="str">
        <f t="shared" si="150"/>
        <v/>
      </c>
      <c r="BI78" s="61" t="str">
        <f t="shared" si="150"/>
        <v/>
      </c>
      <c r="BJ78" s="61" t="str">
        <f t="shared" si="150"/>
        <v/>
      </c>
      <c r="BK78" s="61" t="str">
        <f t="shared" si="150"/>
        <v/>
      </c>
      <c r="BL78" s="61" t="str">
        <f t="shared" si="150"/>
        <v/>
      </c>
      <c r="BM78" s="61" t="str">
        <f t="shared" si="150"/>
        <v/>
      </c>
      <c r="BN78" s="61" t="str">
        <f t="shared" si="150"/>
        <v/>
      </c>
      <c r="BO78" s="61" t="str">
        <f t="shared" ref="BO78:BY78" si="151">IF(BO255="", "", (IF(BO$4&lt;$A78, BO255, (BO255-BO$3)/(1+BO$3%))-$A$2*$BZ255)/(1+$A$2*$BZ255%))</f>
        <v/>
      </c>
      <c r="BP78" s="61" t="str">
        <f t="shared" si="151"/>
        <v/>
      </c>
      <c r="BQ78" s="61" t="str">
        <f t="shared" si="151"/>
        <v/>
      </c>
      <c r="BR78" s="61" t="str">
        <f t="shared" si="151"/>
        <v/>
      </c>
      <c r="BS78" s="61" t="str">
        <f t="shared" si="151"/>
        <v/>
      </c>
      <c r="BT78" s="61" t="str">
        <f t="shared" si="151"/>
        <v/>
      </c>
      <c r="BU78" s="61" t="str">
        <f t="shared" si="151"/>
        <v/>
      </c>
      <c r="BV78" s="61">
        <f t="shared" si="151"/>
        <v>-8.6255924170616112</v>
      </c>
      <c r="BW78" s="61">
        <f t="shared" si="151"/>
        <v>0.36569738714333777</v>
      </c>
      <c r="BX78" s="61">
        <f t="shared" si="151"/>
        <v>8.252375268134049E-2</v>
      </c>
      <c r="BY78" s="282">
        <f t="shared" si="151"/>
        <v>0</v>
      </c>
      <c r="BZ78" s="296">
        <f t="shared" si="141"/>
        <v>9.9290780141843893</v>
      </c>
      <c r="CB78" s="452" t="str">
        <v/>
      </c>
      <c r="CC78" s="453" t="str">
        <f>""</f>
        <v/>
      </c>
    </row>
    <row r="79" spans="1:81">
      <c r="A79" s="32">
        <f t="shared" si="137"/>
        <v>1942</v>
      </c>
      <c r="B79" s="61">
        <f t="shared" si="138"/>
        <v>19.956035837625137</v>
      </c>
      <c r="C79" s="61">
        <f t="shared" ref="C79:BN79" si="152">IF(C256="", "", (IF(C$4&lt;$A79, C256, (C256-C$3)/(1+C$3%))-$A$2*$BZ256)/(1+$A$2*$BZ256%))</f>
        <v>14.478658898564154</v>
      </c>
      <c r="D79" s="61">
        <f t="shared" si="152"/>
        <v>19.956035837625137</v>
      </c>
      <c r="E79" s="61">
        <f t="shared" si="152"/>
        <v>17.180513308117337</v>
      </c>
      <c r="F79" s="61">
        <f t="shared" si="152"/>
        <v>30.497239461451517</v>
      </c>
      <c r="G79" s="61">
        <f t="shared" si="152"/>
        <v>23.226993903366662</v>
      </c>
      <c r="H79" s="61">
        <f t="shared" si="152"/>
        <v>16.110394207650593</v>
      </c>
      <c r="I79" s="61">
        <f t="shared" si="152"/>
        <v>23.845641644869673</v>
      </c>
      <c r="J79" s="61">
        <f t="shared" si="152"/>
        <v>20.371776814606172</v>
      </c>
      <c r="K79" s="61">
        <f t="shared" si="152"/>
        <v>16.771478140533283</v>
      </c>
      <c r="L79" s="61" t="str">
        <f t="shared" si="152"/>
        <v/>
      </c>
      <c r="M79" s="61" t="str">
        <f t="shared" si="152"/>
        <v/>
      </c>
      <c r="N79" s="61" t="str">
        <f t="shared" si="152"/>
        <v/>
      </c>
      <c r="O79" s="61" t="str">
        <f t="shared" si="152"/>
        <v/>
      </c>
      <c r="P79" s="61" t="str">
        <f t="shared" si="152"/>
        <v/>
      </c>
      <c r="Q79" s="61" t="str">
        <f t="shared" si="152"/>
        <v/>
      </c>
      <c r="R79" s="61" t="str">
        <f t="shared" si="152"/>
        <v/>
      </c>
      <c r="S79" s="61" t="str">
        <f t="shared" si="152"/>
        <v/>
      </c>
      <c r="T79" s="61" t="str">
        <f t="shared" si="152"/>
        <v/>
      </c>
      <c r="U79" s="61">
        <f t="shared" si="152"/>
        <v>2.9082296596874553</v>
      </c>
      <c r="V79" s="61">
        <f t="shared" si="152"/>
        <v>2.6362023955643745</v>
      </c>
      <c r="W79" s="61">
        <f t="shared" si="152"/>
        <v>1.1328232519962105</v>
      </c>
      <c r="X79" s="61">
        <f t="shared" si="152"/>
        <v>2.3302697197617732</v>
      </c>
      <c r="Y79" s="61">
        <f t="shared" si="152"/>
        <v>1.1732117596847074</v>
      </c>
      <c r="Z79" s="61">
        <f t="shared" si="152"/>
        <v>0.24770180414375148</v>
      </c>
      <c r="AA79" s="61" t="str">
        <f t="shared" si="152"/>
        <v/>
      </c>
      <c r="AB79" s="61">
        <f t="shared" si="152"/>
        <v>16.620940000000001</v>
      </c>
      <c r="AC79" s="61" t="str">
        <f t="shared" si="152"/>
        <v/>
      </c>
      <c r="AD79" s="61" t="str">
        <f t="shared" si="152"/>
        <v/>
      </c>
      <c r="AE79" s="61" t="str">
        <f t="shared" si="152"/>
        <v/>
      </c>
      <c r="AF79" s="61" t="str">
        <f t="shared" si="152"/>
        <v/>
      </c>
      <c r="AG79" s="61" t="str">
        <f t="shared" si="152"/>
        <v/>
      </c>
      <c r="AH79" s="61" t="str">
        <f t="shared" si="152"/>
        <v/>
      </c>
      <c r="AI79" s="61" t="str">
        <f t="shared" si="152"/>
        <v/>
      </c>
      <c r="AJ79" s="61" t="str">
        <f t="shared" si="152"/>
        <v/>
      </c>
      <c r="AK79" s="61" t="str">
        <f t="shared" si="152"/>
        <v/>
      </c>
      <c r="AL79" s="61" t="str">
        <f t="shared" si="152"/>
        <v/>
      </c>
      <c r="AM79" s="61" t="str">
        <f t="shared" si="152"/>
        <v/>
      </c>
      <c r="AN79" s="61" t="str">
        <f t="shared" si="152"/>
        <v/>
      </c>
      <c r="AO79" s="61" t="str">
        <f t="shared" si="152"/>
        <v/>
      </c>
      <c r="AP79" s="61" t="str">
        <f t="shared" si="152"/>
        <v/>
      </c>
      <c r="AQ79" s="61" t="str">
        <f t="shared" si="152"/>
        <v/>
      </c>
      <c r="AR79" s="61" t="str">
        <f t="shared" si="152"/>
        <v/>
      </c>
      <c r="AS79" s="61" t="str">
        <f t="shared" si="152"/>
        <v/>
      </c>
      <c r="AT79" s="61" t="str">
        <f t="shared" si="152"/>
        <v/>
      </c>
      <c r="AU79" s="61" t="str">
        <f t="shared" si="152"/>
        <v/>
      </c>
      <c r="AV79" s="61" t="str">
        <f t="shared" si="152"/>
        <v/>
      </c>
      <c r="AW79" s="61" t="str">
        <f t="shared" si="152"/>
        <v/>
      </c>
      <c r="AX79" s="61" t="str">
        <f t="shared" si="152"/>
        <v/>
      </c>
      <c r="AY79" s="61" t="str">
        <f t="shared" si="152"/>
        <v/>
      </c>
      <c r="AZ79" s="61" t="str">
        <f t="shared" si="152"/>
        <v/>
      </c>
      <c r="BA79" s="61" t="str">
        <f t="shared" si="152"/>
        <v/>
      </c>
      <c r="BB79" s="61" t="str">
        <f t="shared" si="152"/>
        <v/>
      </c>
      <c r="BC79" s="61" t="str">
        <f t="shared" si="152"/>
        <v/>
      </c>
      <c r="BD79" s="61" t="str">
        <f t="shared" si="152"/>
        <v/>
      </c>
      <c r="BE79" s="61" t="str">
        <f t="shared" si="152"/>
        <v/>
      </c>
      <c r="BF79" s="61" t="str">
        <f t="shared" si="152"/>
        <v/>
      </c>
      <c r="BG79" s="61" t="str">
        <f t="shared" si="152"/>
        <v/>
      </c>
      <c r="BH79" s="61" t="str">
        <f t="shared" si="152"/>
        <v/>
      </c>
      <c r="BI79" s="61" t="str">
        <f t="shared" si="152"/>
        <v/>
      </c>
      <c r="BJ79" s="61" t="str">
        <f t="shared" si="152"/>
        <v/>
      </c>
      <c r="BK79" s="61" t="str">
        <f t="shared" si="152"/>
        <v/>
      </c>
      <c r="BL79" s="61" t="str">
        <f t="shared" si="152"/>
        <v/>
      </c>
      <c r="BM79" s="61" t="str">
        <f t="shared" si="152"/>
        <v/>
      </c>
      <c r="BN79" s="61" t="str">
        <f t="shared" si="152"/>
        <v/>
      </c>
      <c r="BO79" s="61" t="str">
        <f t="shared" ref="BO79:BY79" si="153">IF(BO256="", "", (IF(BO$4&lt;$A79, BO256, (BO256-BO$3)/(1+BO$3%))-$A$2*$BZ256)/(1+$A$2*$BZ256%))</f>
        <v/>
      </c>
      <c r="BP79" s="61" t="str">
        <f t="shared" si="153"/>
        <v/>
      </c>
      <c r="BQ79" s="61" t="str">
        <f t="shared" si="153"/>
        <v/>
      </c>
      <c r="BR79" s="61" t="str">
        <f t="shared" si="153"/>
        <v/>
      </c>
      <c r="BS79" s="61" t="str">
        <f t="shared" si="153"/>
        <v/>
      </c>
      <c r="BT79" s="61" t="str">
        <f t="shared" si="153"/>
        <v/>
      </c>
      <c r="BU79" s="61" t="str">
        <f t="shared" si="153"/>
        <v/>
      </c>
      <c r="BV79" s="61">
        <f t="shared" si="153"/>
        <v>19.596864501679722</v>
      </c>
      <c r="BW79" s="61">
        <f t="shared" si="153"/>
        <v>2.8414748003555035</v>
      </c>
      <c r="BX79" s="61">
        <f t="shared" si="153"/>
        <v>0.33792473576748083</v>
      </c>
      <c r="BY79" s="282">
        <f t="shared" si="153"/>
        <v>0</v>
      </c>
      <c r="BZ79" s="296">
        <f t="shared" si="141"/>
        <v>9.0322580645161299</v>
      </c>
      <c r="CB79" s="452" t="str">
        <v/>
      </c>
      <c r="CC79" s="453" t="str">
        <f>""</f>
        <v/>
      </c>
    </row>
    <row r="80" spans="1:81">
      <c r="A80" s="32">
        <f t="shared" si="137"/>
        <v>1943</v>
      </c>
      <c r="B80" s="61">
        <f t="shared" si="138"/>
        <v>25.433260480375161</v>
      </c>
      <c r="C80" s="61">
        <f t="shared" ref="C80:BN80" si="154">IF(C257="", "", (IF(C$4&lt;$A80, C257, (C257-C$3)/(1+C$3%))-$A$2*$BZ257)/(1+$A$2*$BZ257%))</f>
        <v>29.402542116080653</v>
      </c>
      <c r="D80" s="61">
        <f t="shared" si="154"/>
        <v>25.433260480375161</v>
      </c>
      <c r="E80" s="61">
        <f t="shared" si="154"/>
        <v>17.239170042805959</v>
      </c>
      <c r="F80" s="61">
        <f t="shared" si="154"/>
        <v>40.935748578786466</v>
      </c>
      <c r="G80" s="61">
        <f t="shared" si="154"/>
        <v>31.906589862226362</v>
      </c>
      <c r="H80" s="61">
        <f t="shared" si="154"/>
        <v>23.795524603564338</v>
      </c>
      <c r="I80" s="61">
        <f t="shared" si="154"/>
        <v>60.097068433822677</v>
      </c>
      <c r="J80" s="61">
        <f t="shared" si="154"/>
        <v>47.715502736616827</v>
      </c>
      <c r="K80" s="61">
        <f t="shared" si="154"/>
        <v>33.672936941427942</v>
      </c>
      <c r="L80" s="61" t="str">
        <f t="shared" si="154"/>
        <v/>
      </c>
      <c r="M80" s="61" t="str">
        <f t="shared" si="154"/>
        <v/>
      </c>
      <c r="N80" s="61" t="str">
        <f t="shared" si="154"/>
        <v/>
      </c>
      <c r="O80" s="61" t="str">
        <f t="shared" si="154"/>
        <v/>
      </c>
      <c r="P80" s="61" t="str">
        <f t="shared" si="154"/>
        <v/>
      </c>
      <c r="Q80" s="61" t="str">
        <f t="shared" si="154"/>
        <v/>
      </c>
      <c r="R80" s="61" t="str">
        <f t="shared" si="154"/>
        <v/>
      </c>
      <c r="S80" s="61" t="str">
        <f t="shared" si="154"/>
        <v/>
      </c>
      <c r="T80" s="61" t="str">
        <f t="shared" si="154"/>
        <v/>
      </c>
      <c r="U80" s="61">
        <f t="shared" si="154"/>
        <v>1.2667451259212328</v>
      </c>
      <c r="V80" s="61">
        <f t="shared" si="154"/>
        <v>2.6911648218254025</v>
      </c>
      <c r="W80" s="61">
        <f t="shared" si="154"/>
        <v>1.222155731620826</v>
      </c>
      <c r="X80" s="61">
        <f t="shared" si="154"/>
        <v>2.3978111767545278</v>
      </c>
      <c r="Y80" s="61">
        <f t="shared" si="154"/>
        <v>1.2625799152197161</v>
      </c>
      <c r="Z80" s="61">
        <f t="shared" si="154"/>
        <v>0.29028059050001781</v>
      </c>
      <c r="AA80" s="61" t="str">
        <f t="shared" si="154"/>
        <v/>
      </c>
      <c r="AB80" s="61">
        <f t="shared" si="154"/>
        <v>24.881499999999999</v>
      </c>
      <c r="AC80" s="61" t="str">
        <f t="shared" si="154"/>
        <v/>
      </c>
      <c r="AD80" s="61" t="str">
        <f t="shared" si="154"/>
        <v/>
      </c>
      <c r="AE80" s="61" t="str">
        <f t="shared" si="154"/>
        <v/>
      </c>
      <c r="AF80" s="61" t="str">
        <f t="shared" si="154"/>
        <v/>
      </c>
      <c r="AG80" s="61" t="str">
        <f t="shared" si="154"/>
        <v/>
      </c>
      <c r="AH80" s="61" t="str">
        <f t="shared" si="154"/>
        <v/>
      </c>
      <c r="AI80" s="61" t="str">
        <f t="shared" si="154"/>
        <v/>
      </c>
      <c r="AJ80" s="61" t="str">
        <f t="shared" si="154"/>
        <v/>
      </c>
      <c r="AK80" s="61" t="str">
        <f t="shared" si="154"/>
        <v/>
      </c>
      <c r="AL80" s="61" t="str">
        <f t="shared" si="154"/>
        <v/>
      </c>
      <c r="AM80" s="61" t="str">
        <f t="shared" si="154"/>
        <v/>
      </c>
      <c r="AN80" s="61" t="str">
        <f t="shared" si="154"/>
        <v/>
      </c>
      <c r="AO80" s="61" t="str">
        <f t="shared" si="154"/>
        <v/>
      </c>
      <c r="AP80" s="61" t="str">
        <f t="shared" si="154"/>
        <v/>
      </c>
      <c r="AQ80" s="61" t="str">
        <f t="shared" si="154"/>
        <v/>
      </c>
      <c r="AR80" s="61" t="str">
        <f t="shared" si="154"/>
        <v/>
      </c>
      <c r="AS80" s="61" t="str">
        <f t="shared" si="154"/>
        <v/>
      </c>
      <c r="AT80" s="61" t="str">
        <f t="shared" si="154"/>
        <v/>
      </c>
      <c r="AU80" s="61" t="str">
        <f t="shared" si="154"/>
        <v/>
      </c>
      <c r="AV80" s="61" t="str">
        <f t="shared" si="154"/>
        <v/>
      </c>
      <c r="AW80" s="61" t="str">
        <f t="shared" si="154"/>
        <v/>
      </c>
      <c r="AX80" s="61" t="str">
        <f t="shared" si="154"/>
        <v/>
      </c>
      <c r="AY80" s="61" t="str">
        <f t="shared" si="154"/>
        <v/>
      </c>
      <c r="AZ80" s="61" t="str">
        <f t="shared" si="154"/>
        <v/>
      </c>
      <c r="BA80" s="61" t="str">
        <f t="shared" si="154"/>
        <v/>
      </c>
      <c r="BB80" s="61" t="str">
        <f t="shared" si="154"/>
        <v/>
      </c>
      <c r="BC80" s="61" t="str">
        <f t="shared" si="154"/>
        <v/>
      </c>
      <c r="BD80" s="61" t="str">
        <f t="shared" si="154"/>
        <v/>
      </c>
      <c r="BE80" s="61" t="str">
        <f t="shared" si="154"/>
        <v/>
      </c>
      <c r="BF80" s="61" t="str">
        <f t="shared" si="154"/>
        <v/>
      </c>
      <c r="BG80" s="61" t="str">
        <f t="shared" si="154"/>
        <v/>
      </c>
      <c r="BH80" s="61" t="str">
        <f t="shared" si="154"/>
        <v/>
      </c>
      <c r="BI80" s="61" t="str">
        <f t="shared" si="154"/>
        <v/>
      </c>
      <c r="BJ80" s="61" t="str">
        <f t="shared" si="154"/>
        <v/>
      </c>
      <c r="BK80" s="61" t="str">
        <f t="shared" si="154"/>
        <v/>
      </c>
      <c r="BL80" s="61" t="str">
        <f t="shared" si="154"/>
        <v/>
      </c>
      <c r="BM80" s="61" t="str">
        <f t="shared" si="154"/>
        <v/>
      </c>
      <c r="BN80" s="61" t="str">
        <f t="shared" si="154"/>
        <v/>
      </c>
      <c r="BO80" s="61" t="str">
        <f t="shared" ref="BO80:BY80" si="155">IF(BO257="", "", (IF(BO$4&lt;$A80, BO257, (BO257-BO$3)/(1+BO$3%))-$A$2*$BZ257)/(1+$A$2*$BZ257%))</f>
        <v/>
      </c>
      <c r="BP80" s="61" t="str">
        <f t="shared" si="155"/>
        <v/>
      </c>
      <c r="BQ80" s="61" t="str">
        <f t="shared" si="155"/>
        <v/>
      </c>
      <c r="BR80" s="61" t="str">
        <f t="shared" si="155"/>
        <v/>
      </c>
      <c r="BS80" s="61" t="str">
        <f t="shared" si="155"/>
        <v/>
      </c>
      <c r="BT80" s="61" t="str">
        <f t="shared" si="155"/>
        <v/>
      </c>
      <c r="BU80" s="61" t="str">
        <f t="shared" si="155"/>
        <v/>
      </c>
      <c r="BV80" s="61">
        <f t="shared" si="155"/>
        <v>23.488602576808717</v>
      </c>
      <c r="BW80" s="61">
        <f t="shared" si="155"/>
        <v>2.8965471514690533</v>
      </c>
      <c r="BX80" s="61">
        <f t="shared" si="155"/>
        <v>0.38054184303146776</v>
      </c>
      <c r="BY80" s="282">
        <f t="shared" si="155"/>
        <v>0</v>
      </c>
      <c r="BZ80" s="296">
        <f t="shared" si="141"/>
        <v>2.9585798816567976</v>
      </c>
      <c r="CB80" s="452" t="str">
        <v>S&amp;P500(h)</v>
      </c>
      <c r="CC80" s="25" t="s">
        <v>268</v>
      </c>
    </row>
    <row r="81" spans="1:81">
      <c r="A81" s="32">
        <f t="shared" si="137"/>
        <v>1944</v>
      </c>
      <c r="B81" s="61">
        <f t="shared" si="138"/>
        <v>19.34352660922114</v>
      </c>
      <c r="C81" s="61">
        <f t="shared" ref="C81:BN81" si="156">IF(C258="", "", (IF(C$4&lt;$A81, C258, (C258-C$3)/(1+C$3%))-$A$2*$BZ258)/(1+$A$2*$BZ258%))</f>
        <v>21.875281891792664</v>
      </c>
      <c r="D81" s="61">
        <f t="shared" si="156"/>
        <v>19.34352660922114</v>
      </c>
      <c r="E81" s="61">
        <f t="shared" si="156"/>
        <v>16.569555755624794</v>
      </c>
      <c r="F81" s="61">
        <f t="shared" si="156"/>
        <v>33.019940196748735</v>
      </c>
      <c r="G81" s="61">
        <f t="shared" si="156"/>
        <v>26.71003116926282</v>
      </c>
      <c r="H81" s="61">
        <f t="shared" si="156"/>
        <v>20.278434687422234</v>
      </c>
      <c r="I81" s="61">
        <f t="shared" si="156"/>
        <v>43.497113226900716</v>
      </c>
      <c r="J81" s="61">
        <f t="shared" si="156"/>
        <v>36.751345932055763</v>
      </c>
      <c r="K81" s="61">
        <f t="shared" si="156"/>
        <v>30.037496478301964</v>
      </c>
      <c r="L81" s="61" t="str">
        <f t="shared" si="156"/>
        <v/>
      </c>
      <c r="M81" s="61" t="str">
        <f t="shared" si="156"/>
        <v/>
      </c>
      <c r="N81" s="61" t="str">
        <f t="shared" si="156"/>
        <v/>
      </c>
      <c r="O81" s="61" t="str">
        <f t="shared" si="156"/>
        <v/>
      </c>
      <c r="P81" s="61" t="str">
        <f t="shared" si="156"/>
        <v/>
      </c>
      <c r="Q81" s="61" t="str">
        <f t="shared" si="156"/>
        <v/>
      </c>
      <c r="R81" s="61" t="str">
        <f t="shared" si="156"/>
        <v/>
      </c>
      <c r="S81" s="61" t="str">
        <f t="shared" si="156"/>
        <v/>
      </c>
      <c r="T81" s="61" t="str">
        <f t="shared" si="156"/>
        <v/>
      </c>
      <c r="U81" s="61">
        <f t="shared" si="156"/>
        <v>2.2788625873162367</v>
      </c>
      <c r="V81" s="61">
        <f t="shared" si="156"/>
        <v>3.1273945900405677</v>
      </c>
      <c r="W81" s="61">
        <f t="shared" si="156"/>
        <v>1.2764124014083431</v>
      </c>
      <c r="X81" s="61">
        <f t="shared" si="156"/>
        <v>2.753073401576573</v>
      </c>
      <c r="Y81" s="61">
        <f t="shared" si="156"/>
        <v>1.3168582530063495</v>
      </c>
      <c r="Z81" s="61">
        <f t="shared" si="156"/>
        <v>0.29028059050001781</v>
      </c>
      <c r="AA81" s="61" t="str">
        <f t="shared" si="156"/>
        <v/>
      </c>
      <c r="AB81" s="61">
        <f t="shared" si="156"/>
        <v>19.366520000000001</v>
      </c>
      <c r="AC81" s="61" t="str">
        <f t="shared" si="156"/>
        <v/>
      </c>
      <c r="AD81" s="61" t="str">
        <f t="shared" si="156"/>
        <v/>
      </c>
      <c r="AE81" s="61" t="str">
        <f t="shared" si="156"/>
        <v/>
      </c>
      <c r="AF81" s="61" t="str">
        <f t="shared" si="156"/>
        <v/>
      </c>
      <c r="AG81" s="61" t="str">
        <f t="shared" si="156"/>
        <v/>
      </c>
      <c r="AH81" s="61" t="str">
        <f t="shared" si="156"/>
        <v/>
      </c>
      <c r="AI81" s="61" t="str">
        <f t="shared" si="156"/>
        <v/>
      </c>
      <c r="AJ81" s="61" t="str">
        <f t="shared" si="156"/>
        <v/>
      </c>
      <c r="AK81" s="61" t="str">
        <f t="shared" si="156"/>
        <v/>
      </c>
      <c r="AL81" s="61" t="str">
        <f t="shared" si="156"/>
        <v/>
      </c>
      <c r="AM81" s="61" t="str">
        <f t="shared" si="156"/>
        <v/>
      </c>
      <c r="AN81" s="61" t="str">
        <f t="shared" si="156"/>
        <v/>
      </c>
      <c r="AO81" s="61" t="str">
        <f t="shared" si="156"/>
        <v/>
      </c>
      <c r="AP81" s="61" t="str">
        <f t="shared" si="156"/>
        <v/>
      </c>
      <c r="AQ81" s="61" t="str">
        <f t="shared" si="156"/>
        <v/>
      </c>
      <c r="AR81" s="61" t="str">
        <f t="shared" si="156"/>
        <v/>
      </c>
      <c r="AS81" s="61" t="str">
        <f t="shared" si="156"/>
        <v/>
      </c>
      <c r="AT81" s="61" t="str">
        <f t="shared" si="156"/>
        <v/>
      </c>
      <c r="AU81" s="61" t="str">
        <f t="shared" si="156"/>
        <v/>
      </c>
      <c r="AV81" s="61" t="str">
        <f t="shared" si="156"/>
        <v/>
      </c>
      <c r="AW81" s="61" t="str">
        <f t="shared" si="156"/>
        <v/>
      </c>
      <c r="AX81" s="61" t="str">
        <f t="shared" si="156"/>
        <v/>
      </c>
      <c r="AY81" s="61" t="str">
        <f t="shared" si="156"/>
        <v/>
      </c>
      <c r="AZ81" s="61" t="str">
        <f t="shared" si="156"/>
        <v/>
      </c>
      <c r="BA81" s="61" t="str">
        <f t="shared" si="156"/>
        <v/>
      </c>
      <c r="BB81" s="61" t="str">
        <f t="shared" si="156"/>
        <v/>
      </c>
      <c r="BC81" s="61" t="str">
        <f t="shared" si="156"/>
        <v/>
      </c>
      <c r="BD81" s="61" t="str">
        <f t="shared" si="156"/>
        <v/>
      </c>
      <c r="BE81" s="61" t="str">
        <f t="shared" si="156"/>
        <v/>
      </c>
      <c r="BF81" s="61" t="str">
        <f t="shared" si="156"/>
        <v/>
      </c>
      <c r="BG81" s="61" t="str">
        <f t="shared" si="156"/>
        <v/>
      </c>
      <c r="BH81" s="61" t="str">
        <f t="shared" si="156"/>
        <v/>
      </c>
      <c r="BI81" s="61" t="str">
        <f t="shared" si="156"/>
        <v/>
      </c>
      <c r="BJ81" s="61" t="str">
        <f t="shared" si="156"/>
        <v/>
      </c>
      <c r="BK81" s="61" t="str">
        <f t="shared" si="156"/>
        <v/>
      </c>
      <c r="BL81" s="61" t="str">
        <f t="shared" si="156"/>
        <v/>
      </c>
      <c r="BM81" s="61" t="str">
        <f t="shared" si="156"/>
        <v/>
      </c>
      <c r="BN81" s="61" t="str">
        <f t="shared" si="156"/>
        <v/>
      </c>
      <c r="BO81" s="61" t="str">
        <f t="shared" ref="BO81:BY81" si="157">IF(BO258="", "", (IF(BO$4&lt;$A81, BO258, (BO258-BO$3)/(1+BO$3%))-$A$2*$BZ258)/(1+$A$2*$BZ258%))</f>
        <v/>
      </c>
      <c r="BP81" s="61" t="str">
        <f t="shared" si="157"/>
        <v/>
      </c>
      <c r="BQ81" s="61" t="str">
        <f t="shared" si="157"/>
        <v/>
      </c>
      <c r="BR81" s="61" t="str">
        <f t="shared" si="157"/>
        <v/>
      </c>
      <c r="BS81" s="61" t="str">
        <f t="shared" si="157"/>
        <v/>
      </c>
      <c r="BT81" s="61" t="str">
        <f t="shared" si="157"/>
        <v/>
      </c>
      <c r="BU81" s="61" t="str">
        <f t="shared" si="157"/>
        <v/>
      </c>
      <c r="BV81" s="61">
        <f t="shared" si="157"/>
        <v>19.240506329113938</v>
      </c>
      <c r="BW81" s="61">
        <f t="shared" si="157"/>
        <v>3.333649379220649</v>
      </c>
      <c r="BX81" s="61">
        <f t="shared" si="157"/>
        <v>0.38054184303146776</v>
      </c>
      <c r="BY81" s="282">
        <f t="shared" si="157"/>
        <v>0</v>
      </c>
      <c r="BZ81" s="296">
        <f t="shared" si="141"/>
        <v>2.2988505747126631</v>
      </c>
      <c r="CB81" s="452" t="str">
        <v>IT Bonds(h)</v>
      </c>
      <c r="CC81" s="25" t="s">
        <v>269</v>
      </c>
    </row>
    <row r="82" spans="1:81">
      <c r="A82" s="32">
        <f t="shared" si="137"/>
        <v>1945</v>
      </c>
      <c r="B82" s="61">
        <f t="shared" si="138"/>
        <v>36.091207860650968</v>
      </c>
      <c r="C82" s="61">
        <f t="shared" ref="C82:BN82" si="158">IF(C259="", "", (IF(C$4&lt;$A82, C259, (C259-C$3)/(1+C$3%))-$A$2*$BZ259)/(1+$A$2*$BZ259%))</f>
        <v>37.974207086058676</v>
      </c>
      <c r="D82" s="61">
        <f t="shared" si="158"/>
        <v>36.091207860650968</v>
      </c>
      <c r="E82" s="61">
        <f t="shared" si="158"/>
        <v>31.7958549028424</v>
      </c>
      <c r="F82" s="61">
        <f t="shared" si="158"/>
        <v>58.744044042046731</v>
      </c>
      <c r="G82" s="61">
        <f t="shared" si="158"/>
        <v>49.531119730090438</v>
      </c>
      <c r="H82" s="61">
        <f t="shared" si="158"/>
        <v>41.63596334011946</v>
      </c>
      <c r="I82" s="61">
        <f t="shared" si="158"/>
        <v>62.477663059952214</v>
      </c>
      <c r="J82" s="61">
        <f t="shared" si="158"/>
        <v>59.948204774513783</v>
      </c>
      <c r="K82" s="61">
        <f t="shared" si="158"/>
        <v>57.223574180918753</v>
      </c>
      <c r="L82" s="61" t="str">
        <f t="shared" si="158"/>
        <v/>
      </c>
      <c r="M82" s="61" t="str">
        <f t="shared" si="158"/>
        <v/>
      </c>
      <c r="N82" s="61" t="str">
        <f t="shared" si="158"/>
        <v/>
      </c>
      <c r="O82" s="61" t="str">
        <f t="shared" si="158"/>
        <v/>
      </c>
      <c r="P82" s="61" t="str">
        <f t="shared" si="158"/>
        <v/>
      </c>
      <c r="Q82" s="61" t="str">
        <f t="shared" si="158"/>
        <v/>
      </c>
      <c r="R82" s="61" t="str">
        <f t="shared" si="158"/>
        <v/>
      </c>
      <c r="S82" s="61" t="str">
        <f t="shared" si="158"/>
        <v/>
      </c>
      <c r="T82" s="61" t="str">
        <f t="shared" si="158"/>
        <v/>
      </c>
      <c r="U82" s="61">
        <f t="shared" si="158"/>
        <v>9.1958787475130457</v>
      </c>
      <c r="V82" s="61">
        <f t="shared" si="158"/>
        <v>3.2749049113388478</v>
      </c>
      <c r="W82" s="61">
        <f t="shared" si="158"/>
        <v>1.2992444030254997</v>
      </c>
      <c r="X82" s="61">
        <f t="shared" si="158"/>
        <v>2.8717283681618517</v>
      </c>
      <c r="Y82" s="61">
        <f t="shared" si="158"/>
        <v>1.3396993728350148</v>
      </c>
      <c r="Z82" s="61">
        <f t="shared" si="158"/>
        <v>0.29028059050001781</v>
      </c>
      <c r="AA82" s="61" t="str">
        <f t="shared" si="158"/>
        <v/>
      </c>
      <c r="AB82" s="61">
        <f t="shared" si="158"/>
        <v>23.12546</v>
      </c>
      <c r="AC82" s="61" t="str">
        <f t="shared" si="158"/>
        <v/>
      </c>
      <c r="AD82" s="61" t="str">
        <f t="shared" si="158"/>
        <v/>
      </c>
      <c r="AE82" s="61" t="str">
        <f t="shared" si="158"/>
        <v/>
      </c>
      <c r="AF82" s="61" t="str">
        <f t="shared" si="158"/>
        <v/>
      </c>
      <c r="AG82" s="61" t="str">
        <f t="shared" si="158"/>
        <v/>
      </c>
      <c r="AH82" s="61" t="str">
        <f t="shared" si="158"/>
        <v/>
      </c>
      <c r="AI82" s="61" t="str">
        <f t="shared" si="158"/>
        <v/>
      </c>
      <c r="AJ82" s="61" t="str">
        <f t="shared" si="158"/>
        <v/>
      </c>
      <c r="AK82" s="61" t="str">
        <f t="shared" si="158"/>
        <v/>
      </c>
      <c r="AL82" s="61" t="str">
        <f t="shared" si="158"/>
        <v/>
      </c>
      <c r="AM82" s="61" t="str">
        <f t="shared" si="158"/>
        <v/>
      </c>
      <c r="AN82" s="61" t="str">
        <f t="shared" si="158"/>
        <v/>
      </c>
      <c r="AO82" s="61" t="str">
        <f t="shared" si="158"/>
        <v/>
      </c>
      <c r="AP82" s="61" t="str">
        <f t="shared" si="158"/>
        <v/>
      </c>
      <c r="AQ82" s="61" t="str">
        <f t="shared" si="158"/>
        <v/>
      </c>
      <c r="AR82" s="61" t="str">
        <f t="shared" si="158"/>
        <v/>
      </c>
      <c r="AS82" s="61" t="str">
        <f t="shared" si="158"/>
        <v/>
      </c>
      <c r="AT82" s="61" t="str">
        <f t="shared" si="158"/>
        <v/>
      </c>
      <c r="AU82" s="61" t="str">
        <f t="shared" si="158"/>
        <v/>
      </c>
      <c r="AV82" s="61" t="str">
        <f t="shared" si="158"/>
        <v/>
      </c>
      <c r="AW82" s="61" t="str">
        <f t="shared" si="158"/>
        <v/>
      </c>
      <c r="AX82" s="61" t="str">
        <f t="shared" si="158"/>
        <v/>
      </c>
      <c r="AY82" s="61" t="str">
        <f t="shared" si="158"/>
        <v/>
      </c>
      <c r="AZ82" s="61" t="str">
        <f t="shared" si="158"/>
        <v/>
      </c>
      <c r="BA82" s="61" t="str">
        <f t="shared" si="158"/>
        <v/>
      </c>
      <c r="BB82" s="61" t="str">
        <f t="shared" si="158"/>
        <v/>
      </c>
      <c r="BC82" s="61" t="str">
        <f t="shared" si="158"/>
        <v/>
      </c>
      <c r="BD82" s="61" t="str">
        <f t="shared" si="158"/>
        <v/>
      </c>
      <c r="BE82" s="61" t="str">
        <f t="shared" si="158"/>
        <v/>
      </c>
      <c r="BF82" s="61" t="str">
        <f t="shared" si="158"/>
        <v/>
      </c>
      <c r="BG82" s="61" t="str">
        <f t="shared" si="158"/>
        <v/>
      </c>
      <c r="BH82" s="61" t="str">
        <f t="shared" si="158"/>
        <v/>
      </c>
      <c r="BI82" s="61" t="str">
        <f t="shared" si="158"/>
        <v/>
      </c>
      <c r="BJ82" s="61" t="str">
        <f t="shared" si="158"/>
        <v/>
      </c>
      <c r="BK82" s="61" t="str">
        <f t="shared" si="158"/>
        <v/>
      </c>
      <c r="BL82" s="61" t="str">
        <f t="shared" si="158"/>
        <v/>
      </c>
      <c r="BM82" s="61" t="str">
        <f t="shared" si="158"/>
        <v/>
      </c>
      <c r="BN82" s="61" t="str">
        <f t="shared" si="158"/>
        <v/>
      </c>
      <c r="BO82" s="61" t="str">
        <f t="shared" ref="BO82:BY82" si="159">IF(BO259="", "", (IF(BO$4&lt;$A82, BO259, (BO259-BO$3)/(1+BO$3%))-$A$2*$BZ259)/(1+$A$2*$BZ259%))</f>
        <v/>
      </c>
      <c r="BP82" s="61" t="str">
        <f t="shared" si="159"/>
        <v/>
      </c>
      <c r="BQ82" s="61" t="str">
        <f t="shared" si="159"/>
        <v/>
      </c>
      <c r="BR82" s="61" t="str">
        <f t="shared" si="159"/>
        <v/>
      </c>
      <c r="BS82" s="61" t="str">
        <f t="shared" si="159"/>
        <v/>
      </c>
      <c r="BT82" s="61" t="str">
        <f t="shared" si="159"/>
        <v/>
      </c>
      <c r="BU82" s="61" t="str">
        <f t="shared" si="159"/>
        <v/>
      </c>
      <c r="BV82" s="61">
        <f t="shared" si="159"/>
        <v>38.472942920681973</v>
      </c>
      <c r="BW82" s="61">
        <f t="shared" si="159"/>
        <v>3.4814547211615254</v>
      </c>
      <c r="BX82" s="61">
        <f t="shared" si="159"/>
        <v>0.38054184303146776</v>
      </c>
      <c r="BY82" s="282">
        <f t="shared" si="159"/>
        <v>0</v>
      </c>
      <c r="BZ82" s="296">
        <f t="shared" si="141"/>
        <v>2.2471910112359383</v>
      </c>
      <c r="CB82" s="452" t="str">
        <v>TBills(h)</v>
      </c>
      <c r="CC82" s="25" t="s">
        <v>270</v>
      </c>
    </row>
    <row r="83" spans="1:81">
      <c r="A83" s="32">
        <f t="shared" si="137"/>
        <v>1946</v>
      </c>
      <c r="B83" s="61">
        <f t="shared" si="138"/>
        <v>-8.1678228404556403</v>
      </c>
      <c r="C83" s="61">
        <f t="shared" ref="C83:BN83" si="160">IF(C260="", "", (IF(C$4&lt;$A83, C260, (C260-C$3)/(1+C$3%))-$A$2*$BZ260)/(1+$A$2*$BZ260%))</f>
        <v>-2.5947104916000763</v>
      </c>
      <c r="D83" s="61">
        <f t="shared" si="160"/>
        <v>-8.1678228404556403</v>
      </c>
      <c r="E83" s="61">
        <f t="shared" si="160"/>
        <v>-8.0387891932784168</v>
      </c>
      <c r="F83" s="61">
        <f t="shared" si="160"/>
        <v>-6.2566508661434197</v>
      </c>
      <c r="G83" s="61">
        <f t="shared" si="160"/>
        <v>-4.9756003431274758</v>
      </c>
      <c r="H83" s="61">
        <f t="shared" si="160"/>
        <v>-3.6392550478724925</v>
      </c>
      <c r="I83" s="61">
        <f t="shared" si="160"/>
        <v>-8.7720373660032891</v>
      </c>
      <c r="J83" s="61">
        <f t="shared" si="160"/>
        <v>-8.9498718658643739</v>
      </c>
      <c r="K83" s="61">
        <f t="shared" si="160"/>
        <v>-9.1146939507681406</v>
      </c>
      <c r="L83" s="61" t="str">
        <f t="shared" si="160"/>
        <v/>
      </c>
      <c r="M83" s="61" t="str">
        <f t="shared" si="160"/>
        <v/>
      </c>
      <c r="N83" s="61" t="str">
        <f t="shared" si="160"/>
        <v/>
      </c>
      <c r="O83" s="61" t="str">
        <f t="shared" si="160"/>
        <v/>
      </c>
      <c r="P83" s="61" t="str">
        <f t="shared" si="160"/>
        <v/>
      </c>
      <c r="Q83" s="61" t="str">
        <f t="shared" si="160"/>
        <v/>
      </c>
      <c r="R83" s="61" t="str">
        <f t="shared" si="160"/>
        <v/>
      </c>
      <c r="S83" s="61" t="str">
        <f t="shared" si="160"/>
        <v/>
      </c>
      <c r="T83" s="61" t="str">
        <f t="shared" si="160"/>
        <v/>
      </c>
      <c r="U83" s="61">
        <f t="shared" si="160"/>
        <v>-0.89228285002751773</v>
      </c>
      <c r="V83" s="61">
        <f t="shared" si="160"/>
        <v>1.6901977998510715</v>
      </c>
      <c r="W83" s="61">
        <f t="shared" si="160"/>
        <v>0.75419738085383747</v>
      </c>
      <c r="X83" s="61">
        <f t="shared" si="160"/>
        <v>1.5237191214508365</v>
      </c>
      <c r="Y83" s="61">
        <f t="shared" si="160"/>
        <v>0.79443468012734131</v>
      </c>
      <c r="Z83" s="61">
        <f t="shared" si="160"/>
        <v>0.29028059050001781</v>
      </c>
      <c r="AA83" s="61" t="str">
        <f t="shared" si="160"/>
        <v/>
      </c>
      <c r="AB83" s="61">
        <f t="shared" si="160"/>
        <v>-2.3793299999999999</v>
      </c>
      <c r="AC83" s="61" t="str">
        <f t="shared" si="160"/>
        <v/>
      </c>
      <c r="AD83" s="61" t="str">
        <f t="shared" si="160"/>
        <v/>
      </c>
      <c r="AE83" s="61" t="str">
        <f t="shared" si="160"/>
        <v/>
      </c>
      <c r="AF83" s="61" t="str">
        <f t="shared" si="160"/>
        <v/>
      </c>
      <c r="AG83" s="61" t="str">
        <f t="shared" si="160"/>
        <v/>
      </c>
      <c r="AH83" s="61" t="str">
        <f t="shared" si="160"/>
        <v/>
      </c>
      <c r="AI83" s="61" t="str">
        <f t="shared" si="160"/>
        <v/>
      </c>
      <c r="AJ83" s="61" t="str">
        <f t="shared" si="160"/>
        <v/>
      </c>
      <c r="AK83" s="61" t="str">
        <f t="shared" si="160"/>
        <v/>
      </c>
      <c r="AL83" s="61" t="str">
        <f t="shared" si="160"/>
        <v/>
      </c>
      <c r="AM83" s="61" t="str">
        <f t="shared" si="160"/>
        <v/>
      </c>
      <c r="AN83" s="61" t="str">
        <f t="shared" si="160"/>
        <v/>
      </c>
      <c r="AO83" s="61" t="str">
        <f t="shared" si="160"/>
        <v/>
      </c>
      <c r="AP83" s="61" t="str">
        <f t="shared" si="160"/>
        <v/>
      </c>
      <c r="AQ83" s="61" t="str">
        <f t="shared" si="160"/>
        <v/>
      </c>
      <c r="AR83" s="61" t="str">
        <f t="shared" si="160"/>
        <v/>
      </c>
      <c r="AS83" s="61" t="str">
        <f t="shared" si="160"/>
        <v/>
      </c>
      <c r="AT83" s="61" t="str">
        <f t="shared" si="160"/>
        <v/>
      </c>
      <c r="AU83" s="61" t="str">
        <f t="shared" si="160"/>
        <v/>
      </c>
      <c r="AV83" s="61" t="str">
        <f t="shared" si="160"/>
        <v/>
      </c>
      <c r="AW83" s="61" t="str">
        <f t="shared" si="160"/>
        <v/>
      </c>
      <c r="AX83" s="61" t="str">
        <f t="shared" si="160"/>
        <v/>
      </c>
      <c r="AY83" s="61" t="str">
        <f t="shared" si="160"/>
        <v/>
      </c>
      <c r="AZ83" s="61" t="str">
        <f t="shared" si="160"/>
        <v/>
      </c>
      <c r="BA83" s="61" t="str">
        <f t="shared" si="160"/>
        <v/>
      </c>
      <c r="BB83" s="61" t="str">
        <f t="shared" si="160"/>
        <v/>
      </c>
      <c r="BC83" s="61" t="str">
        <f t="shared" si="160"/>
        <v/>
      </c>
      <c r="BD83" s="61" t="str">
        <f t="shared" si="160"/>
        <v/>
      </c>
      <c r="BE83" s="61" t="str">
        <f t="shared" si="160"/>
        <v/>
      </c>
      <c r="BF83" s="61" t="str">
        <f t="shared" si="160"/>
        <v/>
      </c>
      <c r="BG83" s="61" t="str">
        <f t="shared" si="160"/>
        <v/>
      </c>
      <c r="BH83" s="61" t="str">
        <f t="shared" si="160"/>
        <v/>
      </c>
      <c r="BI83" s="61" t="str">
        <f t="shared" si="160"/>
        <v/>
      </c>
      <c r="BJ83" s="61" t="str">
        <f t="shared" si="160"/>
        <v/>
      </c>
      <c r="BK83" s="61" t="str">
        <f t="shared" si="160"/>
        <v/>
      </c>
      <c r="BL83" s="61" t="str">
        <f t="shared" si="160"/>
        <v/>
      </c>
      <c r="BM83" s="61" t="str">
        <f t="shared" si="160"/>
        <v/>
      </c>
      <c r="BN83" s="61" t="str">
        <f t="shared" si="160"/>
        <v/>
      </c>
      <c r="BO83" s="61" t="str">
        <f t="shared" ref="BO83:BY83" si="161">IF(BO260="", "", (IF(BO$4&lt;$A83, BO260, (BO260-BO$3)/(1+BO$3%))-$A$2*$BZ260)/(1+$A$2*$BZ260%))</f>
        <v/>
      </c>
      <c r="BP83" s="61" t="str">
        <f t="shared" si="161"/>
        <v/>
      </c>
      <c r="BQ83" s="61" t="str">
        <f t="shared" si="161"/>
        <v/>
      </c>
      <c r="BR83" s="61" t="str">
        <f t="shared" si="161"/>
        <v/>
      </c>
      <c r="BS83" s="61" t="str">
        <f t="shared" si="161"/>
        <v/>
      </c>
      <c r="BT83" s="61" t="str">
        <f t="shared" si="161"/>
        <v/>
      </c>
      <c r="BU83" s="61" t="str">
        <f t="shared" si="161"/>
        <v/>
      </c>
      <c r="BV83" s="61">
        <f t="shared" si="161"/>
        <v>-11.65371809100998</v>
      </c>
      <c r="BW83" s="61">
        <f t="shared" si="161"/>
        <v>1.8935781954507735</v>
      </c>
      <c r="BX83" s="61">
        <f t="shared" si="161"/>
        <v>0.38054184303146776</v>
      </c>
      <c r="BY83" s="282">
        <f t="shared" si="161"/>
        <v>0</v>
      </c>
      <c r="BZ83" s="296">
        <f t="shared" si="141"/>
        <v>18.131868131868135</v>
      </c>
      <c r="CB83" s="452" t="str">
        <v>Cash</v>
      </c>
      <c r="CC83" s="25" t="s">
        <v>462</v>
      </c>
    </row>
    <row r="84" spans="1:81">
      <c r="A84" s="32">
        <f t="shared" si="137"/>
        <v>1947</v>
      </c>
      <c r="B84" s="61">
        <f t="shared" si="138"/>
        <v>5.4644066306607648</v>
      </c>
      <c r="C84" s="61">
        <f t="shared" ref="C84:BN84" si="162">IF(C261="", "", (IF(C$4&lt;$A84, C261, (C261-C$3)/(1+C$3%))-$A$2*$BZ261)/(1+$A$2*$BZ261%))</f>
        <v>4.1582686846378243</v>
      </c>
      <c r="D84" s="61">
        <f t="shared" si="162"/>
        <v>5.4644066306607648</v>
      </c>
      <c r="E84" s="61">
        <f t="shared" si="162"/>
        <v>4.074311887631116</v>
      </c>
      <c r="F84" s="61">
        <f t="shared" si="162"/>
        <v>1.0252951183097596</v>
      </c>
      <c r="G84" s="61">
        <f t="shared" si="162"/>
        <v>0.69032538187561387</v>
      </c>
      <c r="H84" s="61">
        <f t="shared" si="162"/>
        <v>0.34845306321842873</v>
      </c>
      <c r="I84" s="61">
        <f t="shared" si="162"/>
        <v>3.9815239443938828</v>
      </c>
      <c r="J84" s="61">
        <f t="shared" si="162"/>
        <v>1.4161473195708651</v>
      </c>
      <c r="K84" s="61">
        <f t="shared" si="162"/>
        <v>-1.0399880310321132</v>
      </c>
      <c r="L84" s="61" t="str">
        <f t="shared" si="162"/>
        <v/>
      </c>
      <c r="M84" s="61" t="str">
        <f t="shared" si="162"/>
        <v/>
      </c>
      <c r="N84" s="61" t="str">
        <f t="shared" si="162"/>
        <v/>
      </c>
      <c r="O84" s="61" t="str">
        <f t="shared" si="162"/>
        <v/>
      </c>
      <c r="P84" s="61" t="str">
        <f t="shared" si="162"/>
        <v/>
      </c>
      <c r="Q84" s="61" t="str">
        <f t="shared" si="162"/>
        <v/>
      </c>
      <c r="R84" s="61" t="str">
        <f t="shared" si="162"/>
        <v/>
      </c>
      <c r="S84" s="61" t="str">
        <f t="shared" si="162"/>
        <v/>
      </c>
      <c r="T84" s="61" t="str">
        <f t="shared" si="162"/>
        <v/>
      </c>
      <c r="U84" s="61">
        <f t="shared" si="162"/>
        <v>-3.2165446553144261</v>
      </c>
      <c r="V84" s="61">
        <f t="shared" si="162"/>
        <v>1.0522470140030757</v>
      </c>
      <c r="W84" s="61">
        <f t="shared" si="162"/>
        <v>0.7328490433224365</v>
      </c>
      <c r="X84" s="61">
        <f t="shared" si="162"/>
        <v>1.0240468351835725</v>
      </c>
      <c r="Y84" s="61">
        <f t="shared" si="162"/>
        <v>0.77307781690203803</v>
      </c>
      <c r="Z84" s="61">
        <f t="shared" si="162"/>
        <v>0.47822872634399238</v>
      </c>
      <c r="AA84" s="61" t="str">
        <f t="shared" si="162"/>
        <v/>
      </c>
      <c r="AB84" s="61">
        <f t="shared" si="162"/>
        <v>-3.4642599999999999</v>
      </c>
      <c r="AC84" s="61" t="str">
        <f t="shared" si="162"/>
        <v/>
      </c>
      <c r="AD84" s="61" t="str">
        <f t="shared" si="162"/>
        <v/>
      </c>
      <c r="AE84" s="61" t="str">
        <f t="shared" si="162"/>
        <v/>
      </c>
      <c r="AF84" s="61" t="str">
        <f t="shared" si="162"/>
        <v/>
      </c>
      <c r="AG84" s="61" t="str">
        <f t="shared" si="162"/>
        <v/>
      </c>
      <c r="AH84" s="61" t="str">
        <f t="shared" si="162"/>
        <v/>
      </c>
      <c r="AI84" s="61" t="str">
        <f t="shared" si="162"/>
        <v/>
      </c>
      <c r="AJ84" s="61" t="str">
        <f t="shared" si="162"/>
        <v/>
      </c>
      <c r="AK84" s="61" t="str">
        <f t="shared" si="162"/>
        <v/>
      </c>
      <c r="AL84" s="61" t="str">
        <f t="shared" si="162"/>
        <v/>
      </c>
      <c r="AM84" s="61" t="str">
        <f t="shared" si="162"/>
        <v/>
      </c>
      <c r="AN84" s="61" t="str">
        <f t="shared" si="162"/>
        <v/>
      </c>
      <c r="AO84" s="61" t="str">
        <f t="shared" si="162"/>
        <v/>
      </c>
      <c r="AP84" s="61" t="str">
        <f t="shared" si="162"/>
        <v/>
      </c>
      <c r="AQ84" s="61" t="str">
        <f t="shared" si="162"/>
        <v/>
      </c>
      <c r="AR84" s="61" t="str">
        <f t="shared" si="162"/>
        <v/>
      </c>
      <c r="AS84" s="61" t="str">
        <f t="shared" si="162"/>
        <v/>
      </c>
      <c r="AT84" s="61" t="str">
        <f t="shared" si="162"/>
        <v/>
      </c>
      <c r="AU84" s="61" t="str">
        <f t="shared" si="162"/>
        <v/>
      </c>
      <c r="AV84" s="61" t="str">
        <f t="shared" si="162"/>
        <v/>
      </c>
      <c r="AW84" s="61" t="str">
        <f t="shared" si="162"/>
        <v/>
      </c>
      <c r="AX84" s="61" t="str">
        <f t="shared" si="162"/>
        <v/>
      </c>
      <c r="AY84" s="61" t="str">
        <f t="shared" si="162"/>
        <v/>
      </c>
      <c r="AZ84" s="61" t="str">
        <f t="shared" si="162"/>
        <v/>
      </c>
      <c r="BA84" s="61" t="str">
        <f t="shared" si="162"/>
        <v/>
      </c>
      <c r="BB84" s="61" t="str">
        <f t="shared" si="162"/>
        <v/>
      </c>
      <c r="BC84" s="61" t="str">
        <f t="shared" si="162"/>
        <v/>
      </c>
      <c r="BD84" s="61" t="str">
        <f t="shared" si="162"/>
        <v/>
      </c>
      <c r="BE84" s="61" t="str">
        <f t="shared" si="162"/>
        <v/>
      </c>
      <c r="BF84" s="61" t="str">
        <f t="shared" si="162"/>
        <v/>
      </c>
      <c r="BG84" s="61" t="str">
        <f t="shared" si="162"/>
        <v/>
      </c>
      <c r="BH84" s="61" t="str">
        <f t="shared" si="162"/>
        <v/>
      </c>
      <c r="BI84" s="61" t="str">
        <f t="shared" si="162"/>
        <v/>
      </c>
      <c r="BJ84" s="61" t="str">
        <f t="shared" si="162"/>
        <v/>
      </c>
      <c r="BK84" s="61" t="str">
        <f t="shared" si="162"/>
        <v/>
      </c>
      <c r="BL84" s="61" t="str">
        <f t="shared" si="162"/>
        <v/>
      </c>
      <c r="BM84" s="61" t="str">
        <f t="shared" si="162"/>
        <v/>
      </c>
      <c r="BN84" s="61" t="str">
        <f t="shared" si="162"/>
        <v/>
      </c>
      <c r="BO84" s="61" t="str">
        <f t="shared" ref="BO84:BY84" si="163">IF(BO261="", "", (IF(BO$4&lt;$A84, BO261, (BO261-BO$3)/(1+BO$3%))-$A$2*$BZ261)/(1+$A$2*$BZ261%))</f>
        <v/>
      </c>
      <c r="BP84" s="61" t="str">
        <f t="shared" si="163"/>
        <v/>
      </c>
      <c r="BQ84" s="61" t="str">
        <f t="shared" si="163"/>
        <v/>
      </c>
      <c r="BR84" s="61" t="str">
        <f t="shared" si="163"/>
        <v/>
      </c>
      <c r="BS84" s="61" t="str">
        <f t="shared" si="163"/>
        <v/>
      </c>
      <c r="BT84" s="61" t="str">
        <f t="shared" si="163"/>
        <v/>
      </c>
      <c r="BU84" s="61" t="str">
        <f t="shared" si="163"/>
        <v/>
      </c>
      <c r="BV84" s="61">
        <f t="shared" si="163"/>
        <v>3.024326101249164</v>
      </c>
      <c r="BW84" s="61">
        <f t="shared" si="163"/>
        <v>1.2543515080310819</v>
      </c>
      <c r="BX84" s="61">
        <f t="shared" si="163"/>
        <v>0.56865913219770192</v>
      </c>
      <c r="BY84" s="282">
        <f t="shared" si="163"/>
        <v>0</v>
      </c>
      <c r="BZ84" s="296">
        <f t="shared" si="141"/>
        <v>8.8372093023255651</v>
      </c>
      <c r="CB84" s="452" t="str">
        <v>CPI-U</v>
      </c>
      <c r="CC84" s="25" t="s">
        <v>463</v>
      </c>
    </row>
    <row r="85" spans="1:81">
      <c r="A85" s="32">
        <f t="shared" si="137"/>
        <v>1948</v>
      </c>
      <c r="B85" s="61">
        <f t="shared" si="138"/>
        <v>5.1970654924278064</v>
      </c>
      <c r="C85" s="61">
        <f t="shared" ref="C85:BN85" si="164">IF(C262="", "", (IF(C$4&lt;$A85, C262, (C262-C$3)/(1+C$3%))-$A$2*$BZ262)/(1+$A$2*$BZ262%))</f>
        <v>2.2313623428817269</v>
      </c>
      <c r="D85" s="61">
        <f t="shared" si="164"/>
        <v>5.1970654924278064</v>
      </c>
      <c r="E85" s="61">
        <f t="shared" si="164"/>
        <v>3.2614324597432462</v>
      </c>
      <c r="F85" s="61">
        <f t="shared" si="164"/>
        <v>2.1822098321889896</v>
      </c>
      <c r="G85" s="61">
        <f t="shared" si="164"/>
        <v>1.2699754006180823</v>
      </c>
      <c r="H85" s="61">
        <f t="shared" si="164"/>
        <v>0.45828946660799108</v>
      </c>
      <c r="I85" s="61">
        <f t="shared" si="164"/>
        <v>-2.8256962587137604</v>
      </c>
      <c r="J85" s="61">
        <f t="shared" si="164"/>
        <v>-3.5685521929822204</v>
      </c>
      <c r="K85" s="61">
        <f t="shared" si="164"/>
        <v>-4.2788257905989155</v>
      </c>
      <c r="L85" s="61" t="str">
        <f t="shared" si="164"/>
        <v/>
      </c>
      <c r="M85" s="61" t="str">
        <f t="shared" si="164"/>
        <v/>
      </c>
      <c r="N85" s="61" t="str">
        <f t="shared" si="164"/>
        <v/>
      </c>
      <c r="O85" s="61" t="str">
        <f t="shared" si="164"/>
        <v/>
      </c>
      <c r="P85" s="61" t="str">
        <f t="shared" si="164"/>
        <v/>
      </c>
      <c r="Q85" s="61" t="str">
        <f t="shared" si="164"/>
        <v/>
      </c>
      <c r="R85" s="61" t="str">
        <f t="shared" si="164"/>
        <v/>
      </c>
      <c r="S85" s="61" t="str">
        <f t="shared" si="164"/>
        <v/>
      </c>
      <c r="T85" s="61" t="str">
        <f t="shared" si="164"/>
        <v/>
      </c>
      <c r="U85" s="61">
        <f t="shared" si="164"/>
        <v>3.4967178714815477</v>
      </c>
      <c r="V85" s="61">
        <f t="shared" si="164"/>
        <v>2.5529097179551017</v>
      </c>
      <c r="W85" s="61">
        <f t="shared" si="164"/>
        <v>1.2822938213122899</v>
      </c>
      <c r="X85" s="61">
        <f t="shared" si="164"/>
        <v>2.3072983260638957</v>
      </c>
      <c r="Y85" s="61">
        <f t="shared" si="164"/>
        <v>1.3227420217201622</v>
      </c>
      <c r="Z85" s="61">
        <f t="shared" si="164"/>
        <v>0.93558114184106034</v>
      </c>
      <c r="AA85" s="61" t="str">
        <f t="shared" si="164"/>
        <v/>
      </c>
      <c r="AB85" s="61">
        <f t="shared" si="164"/>
        <v>3.8707099999999999</v>
      </c>
      <c r="AC85" s="61" t="str">
        <f t="shared" si="164"/>
        <v/>
      </c>
      <c r="AD85" s="61" t="str">
        <f t="shared" si="164"/>
        <v/>
      </c>
      <c r="AE85" s="61" t="str">
        <f t="shared" si="164"/>
        <v/>
      </c>
      <c r="AF85" s="61" t="str">
        <f t="shared" si="164"/>
        <v/>
      </c>
      <c r="AG85" s="61" t="str">
        <f t="shared" si="164"/>
        <v/>
      </c>
      <c r="AH85" s="61" t="str">
        <f t="shared" si="164"/>
        <v/>
      </c>
      <c r="AI85" s="61" t="str">
        <f t="shared" si="164"/>
        <v/>
      </c>
      <c r="AJ85" s="61" t="str">
        <f t="shared" si="164"/>
        <v/>
      </c>
      <c r="AK85" s="61" t="str">
        <f t="shared" si="164"/>
        <v/>
      </c>
      <c r="AL85" s="61" t="str">
        <f t="shared" si="164"/>
        <v/>
      </c>
      <c r="AM85" s="61" t="str">
        <f t="shared" si="164"/>
        <v/>
      </c>
      <c r="AN85" s="61" t="str">
        <f t="shared" si="164"/>
        <v/>
      </c>
      <c r="AO85" s="61" t="str">
        <f t="shared" si="164"/>
        <v/>
      </c>
      <c r="AP85" s="61" t="str">
        <f t="shared" si="164"/>
        <v/>
      </c>
      <c r="AQ85" s="61" t="str">
        <f t="shared" si="164"/>
        <v/>
      </c>
      <c r="AR85" s="61" t="str">
        <f t="shared" si="164"/>
        <v/>
      </c>
      <c r="AS85" s="61" t="str">
        <f t="shared" si="164"/>
        <v/>
      </c>
      <c r="AT85" s="61" t="str">
        <f t="shared" si="164"/>
        <v/>
      </c>
      <c r="AU85" s="61" t="str">
        <f t="shared" si="164"/>
        <v/>
      </c>
      <c r="AV85" s="61" t="str">
        <f t="shared" si="164"/>
        <v/>
      </c>
      <c r="AW85" s="61" t="str">
        <f t="shared" si="164"/>
        <v/>
      </c>
      <c r="AX85" s="61" t="str">
        <f t="shared" si="164"/>
        <v/>
      </c>
      <c r="AY85" s="61" t="str">
        <f t="shared" si="164"/>
        <v/>
      </c>
      <c r="AZ85" s="61" t="str">
        <f t="shared" si="164"/>
        <v/>
      </c>
      <c r="BA85" s="61" t="str">
        <f t="shared" si="164"/>
        <v/>
      </c>
      <c r="BB85" s="61" t="str">
        <f t="shared" si="164"/>
        <v/>
      </c>
      <c r="BC85" s="61" t="str">
        <f t="shared" si="164"/>
        <v/>
      </c>
      <c r="BD85" s="61" t="str">
        <f t="shared" si="164"/>
        <v/>
      </c>
      <c r="BE85" s="61" t="str">
        <f t="shared" si="164"/>
        <v/>
      </c>
      <c r="BF85" s="61" t="str">
        <f t="shared" si="164"/>
        <v/>
      </c>
      <c r="BG85" s="61" t="str">
        <f t="shared" si="164"/>
        <v/>
      </c>
      <c r="BH85" s="61" t="str">
        <f t="shared" si="164"/>
        <v/>
      </c>
      <c r="BI85" s="61" t="str">
        <f t="shared" si="164"/>
        <v/>
      </c>
      <c r="BJ85" s="61" t="str">
        <f t="shared" si="164"/>
        <v/>
      </c>
      <c r="BK85" s="61" t="str">
        <f t="shared" si="164"/>
        <v/>
      </c>
      <c r="BL85" s="61" t="str">
        <f t="shared" si="164"/>
        <v/>
      </c>
      <c r="BM85" s="61" t="str">
        <f t="shared" si="164"/>
        <v/>
      </c>
      <c r="BN85" s="61" t="str">
        <f t="shared" si="164"/>
        <v/>
      </c>
      <c r="BO85" s="61" t="str">
        <f t="shared" ref="BO85:BY85" si="165">IF(BO262="", "", (IF(BO$4&lt;$A85, BO262, (BO262-BO$3)/(1+BO$3%))-$A$2*$BZ262)/(1+$A$2*$BZ262%))</f>
        <v/>
      </c>
      <c r="BP85" s="61" t="str">
        <f t="shared" si="165"/>
        <v/>
      </c>
      <c r="BQ85" s="61" t="str">
        <f t="shared" si="165"/>
        <v/>
      </c>
      <c r="BR85" s="61" t="str">
        <f t="shared" si="165"/>
        <v/>
      </c>
      <c r="BS85" s="61" t="str">
        <f t="shared" si="165"/>
        <v/>
      </c>
      <c r="BT85" s="61" t="str">
        <f t="shared" si="165"/>
        <v/>
      </c>
      <c r="BU85" s="61" t="str">
        <f t="shared" si="165"/>
        <v/>
      </c>
      <c r="BV85" s="61">
        <f t="shared" si="165"/>
        <v>9.8449089683074753</v>
      </c>
      <c r="BW85" s="61">
        <f t="shared" si="165"/>
        <v>2.758015537391012</v>
      </c>
      <c r="BX85" s="61">
        <f t="shared" si="165"/>
        <v>1.0264231648687172</v>
      </c>
      <c r="BY85" s="282">
        <f t="shared" si="165"/>
        <v>0</v>
      </c>
      <c r="BZ85" s="296">
        <f t="shared" si="141"/>
        <v>2.991452991453003</v>
      </c>
      <c r="CB85" s="27"/>
    </row>
    <row r="86" spans="1:81">
      <c r="A86" s="32">
        <f t="shared" si="137"/>
        <v>1949</v>
      </c>
      <c r="B86" s="61">
        <f t="shared" si="138"/>
        <v>18.415317816983833</v>
      </c>
      <c r="C86" s="61">
        <f t="shared" ref="C86:BN86" si="166">IF(C263="", "", (IF(C$4&lt;$A86, C263, (C263-C$3)/(1+C$3%))-$A$2*$BZ263)/(1+$A$2*$BZ263%))</f>
        <v>15.069233199088954</v>
      </c>
      <c r="D86" s="61">
        <f t="shared" si="166"/>
        <v>18.415317816983833</v>
      </c>
      <c r="E86" s="61">
        <f t="shared" si="166"/>
        <v>25.73572017122828</v>
      </c>
      <c r="F86" s="61">
        <f t="shared" si="166"/>
        <v>24.56263892227572</v>
      </c>
      <c r="G86" s="61">
        <f t="shared" si="166"/>
        <v>24.278046674415204</v>
      </c>
      <c r="H86" s="61">
        <f t="shared" si="166"/>
        <v>24.031109502765901</v>
      </c>
      <c r="I86" s="61">
        <f t="shared" si="166"/>
        <v>18.782044671462305</v>
      </c>
      <c r="J86" s="61">
        <f t="shared" si="166"/>
        <v>21.827665696258958</v>
      </c>
      <c r="K86" s="61">
        <f t="shared" si="166"/>
        <v>24.720270040974036</v>
      </c>
      <c r="L86" s="61" t="str">
        <f t="shared" si="166"/>
        <v/>
      </c>
      <c r="M86" s="61" t="str">
        <f t="shared" si="166"/>
        <v/>
      </c>
      <c r="N86" s="61" t="str">
        <f t="shared" si="166"/>
        <v/>
      </c>
      <c r="O86" s="61" t="str">
        <f t="shared" si="166"/>
        <v/>
      </c>
      <c r="P86" s="61" t="str">
        <f t="shared" si="166"/>
        <v/>
      </c>
      <c r="Q86" s="61" t="str">
        <f t="shared" si="166"/>
        <v/>
      </c>
      <c r="R86" s="61" t="str">
        <f t="shared" si="166"/>
        <v/>
      </c>
      <c r="S86" s="61" t="str">
        <f t="shared" si="166"/>
        <v/>
      </c>
      <c r="T86" s="61" t="str">
        <f t="shared" si="166"/>
        <v/>
      </c>
      <c r="U86" s="61">
        <f t="shared" si="166"/>
        <v>4.4247352888614344</v>
      </c>
      <c r="V86" s="61">
        <f t="shared" si="166"/>
        <v>2.8221660773696833</v>
      </c>
      <c r="W86" s="61">
        <f t="shared" si="166"/>
        <v>2.1305688494633745</v>
      </c>
      <c r="X86" s="61">
        <f t="shared" si="166"/>
        <v>2.6874229577246891</v>
      </c>
      <c r="Y86" s="61">
        <f t="shared" si="166"/>
        <v>2.1713558178537351</v>
      </c>
      <c r="Z86" s="61">
        <f t="shared" si="166"/>
        <v>1.0161461300895598</v>
      </c>
      <c r="AA86" s="61" t="str">
        <f t="shared" si="166"/>
        <v/>
      </c>
      <c r="AB86" s="61">
        <f t="shared" si="166"/>
        <v>16.507259999999999</v>
      </c>
      <c r="AC86" s="61" t="str">
        <f t="shared" si="166"/>
        <v/>
      </c>
      <c r="AD86" s="61" t="str">
        <f t="shared" si="166"/>
        <v/>
      </c>
      <c r="AE86" s="61" t="str">
        <f t="shared" si="166"/>
        <v/>
      </c>
      <c r="AF86" s="61" t="str">
        <f t="shared" si="166"/>
        <v/>
      </c>
      <c r="AG86" s="61" t="str">
        <f t="shared" si="166"/>
        <v/>
      </c>
      <c r="AH86" s="61" t="str">
        <f t="shared" si="166"/>
        <v/>
      </c>
      <c r="AI86" s="61" t="str">
        <f t="shared" si="166"/>
        <v/>
      </c>
      <c r="AJ86" s="61" t="str">
        <f t="shared" si="166"/>
        <v/>
      </c>
      <c r="AK86" s="61" t="str">
        <f t="shared" si="166"/>
        <v/>
      </c>
      <c r="AL86" s="61" t="str">
        <f t="shared" si="166"/>
        <v/>
      </c>
      <c r="AM86" s="61" t="str">
        <f t="shared" si="166"/>
        <v/>
      </c>
      <c r="AN86" s="61" t="str">
        <f t="shared" si="166"/>
        <v/>
      </c>
      <c r="AO86" s="61" t="str">
        <f t="shared" si="166"/>
        <v/>
      </c>
      <c r="AP86" s="61" t="str">
        <f t="shared" si="166"/>
        <v/>
      </c>
      <c r="AQ86" s="61" t="str">
        <f t="shared" si="166"/>
        <v/>
      </c>
      <c r="AR86" s="61" t="str">
        <f t="shared" si="166"/>
        <v/>
      </c>
      <c r="AS86" s="61" t="str">
        <f t="shared" si="166"/>
        <v/>
      </c>
      <c r="AT86" s="61" t="str">
        <f t="shared" si="166"/>
        <v/>
      </c>
      <c r="AU86" s="61" t="str">
        <f t="shared" si="166"/>
        <v/>
      </c>
      <c r="AV86" s="61" t="str">
        <f t="shared" si="166"/>
        <v/>
      </c>
      <c r="AW86" s="61" t="str">
        <f t="shared" si="166"/>
        <v/>
      </c>
      <c r="AX86" s="61" t="str">
        <f t="shared" si="166"/>
        <v/>
      </c>
      <c r="AY86" s="61" t="str">
        <f t="shared" si="166"/>
        <v/>
      </c>
      <c r="AZ86" s="61" t="str">
        <f t="shared" si="166"/>
        <v/>
      </c>
      <c r="BA86" s="61" t="str">
        <f t="shared" si="166"/>
        <v/>
      </c>
      <c r="BB86" s="61" t="str">
        <f t="shared" si="166"/>
        <v/>
      </c>
      <c r="BC86" s="61" t="str">
        <f t="shared" si="166"/>
        <v/>
      </c>
      <c r="BD86" s="61" t="str">
        <f t="shared" si="166"/>
        <v/>
      </c>
      <c r="BE86" s="61" t="str">
        <f t="shared" si="166"/>
        <v/>
      </c>
      <c r="BF86" s="61" t="str">
        <f t="shared" si="166"/>
        <v/>
      </c>
      <c r="BG86" s="61" t="str">
        <f t="shared" si="166"/>
        <v/>
      </c>
      <c r="BH86" s="61" t="str">
        <f t="shared" si="166"/>
        <v/>
      </c>
      <c r="BI86" s="61" t="str">
        <f t="shared" si="166"/>
        <v/>
      </c>
      <c r="BJ86" s="61" t="str">
        <f t="shared" si="166"/>
        <v/>
      </c>
      <c r="BK86" s="61" t="str">
        <f t="shared" si="166"/>
        <v/>
      </c>
      <c r="BL86" s="61" t="str">
        <f t="shared" si="166"/>
        <v/>
      </c>
      <c r="BM86" s="61" t="str">
        <f t="shared" si="166"/>
        <v/>
      </c>
      <c r="BN86" s="61" t="str">
        <f t="shared" si="166"/>
        <v/>
      </c>
      <c r="BO86" s="61" t="str">
        <f t="shared" ref="BO86:BY86" si="167">IF(BO263="", "", (IF(BO$4&lt;$A86, BO263, (BO263-BO$3)/(1+BO$3%))-$A$2*$BZ263)/(1+$A$2*$BZ263%))</f>
        <v/>
      </c>
      <c r="BP86" s="61" t="str">
        <f t="shared" si="167"/>
        <v/>
      </c>
      <c r="BQ86" s="61" t="str">
        <f t="shared" si="167"/>
        <v/>
      </c>
      <c r="BR86" s="61" t="str">
        <f t="shared" si="167"/>
        <v/>
      </c>
      <c r="BS86" s="61" t="str">
        <f t="shared" si="167"/>
        <v/>
      </c>
      <c r="BT86" s="61" t="str">
        <f t="shared" si="167"/>
        <v/>
      </c>
      <c r="BU86" s="61" t="str">
        <f t="shared" si="167"/>
        <v/>
      </c>
      <c r="BV86" s="61">
        <f t="shared" si="167"/>
        <v>17.317708333333325</v>
      </c>
      <c r="BW86" s="61">
        <f t="shared" si="167"/>
        <v>3.0278104095244229</v>
      </c>
      <c r="BX86" s="61">
        <f t="shared" si="167"/>
        <v>1.1070606616066403</v>
      </c>
      <c r="BY86" s="282">
        <f t="shared" si="167"/>
        <v>0</v>
      </c>
      <c r="BZ86" s="296">
        <f t="shared" si="141"/>
        <v>-2.0746887966805017</v>
      </c>
      <c r="CB86" s="27"/>
    </row>
    <row r="87" spans="1:81">
      <c r="A87" s="32">
        <f t="shared" si="137"/>
        <v>1950</v>
      </c>
      <c r="B87" s="61">
        <f t="shared" si="138"/>
        <v>31.246028072171427</v>
      </c>
      <c r="C87" s="61">
        <f t="shared" ref="C87:BN87" si="168">IF(C264="", "", (IF(C$4&lt;$A87, C264, (C264-C$3)/(1+C$3%))-$A$2*$BZ264)/(1+$A$2*$BZ264%))</f>
        <v>32.814956153932847</v>
      </c>
      <c r="D87" s="61">
        <f t="shared" si="168"/>
        <v>31.246028072171427</v>
      </c>
      <c r="E87" s="61">
        <f t="shared" si="168"/>
        <v>24.302124957407919</v>
      </c>
      <c r="F87" s="61">
        <f t="shared" si="168"/>
        <v>42.222125776809165</v>
      </c>
      <c r="G87" s="61">
        <f t="shared" si="168"/>
        <v>31.227488386043419</v>
      </c>
      <c r="H87" s="61">
        <f t="shared" si="168"/>
        <v>20.853702202018418</v>
      </c>
      <c r="I87" s="61">
        <f t="shared" si="168"/>
        <v>49.301181573656187</v>
      </c>
      <c r="J87" s="61">
        <f t="shared" si="168"/>
        <v>35.410726474172897</v>
      </c>
      <c r="K87" s="61">
        <f t="shared" si="168"/>
        <v>21.420565720323271</v>
      </c>
      <c r="L87" s="61" t="str">
        <f t="shared" si="168"/>
        <v/>
      </c>
      <c r="M87" s="61" t="str">
        <f t="shared" si="168"/>
        <v/>
      </c>
      <c r="N87" s="61" t="str">
        <f t="shared" si="168"/>
        <v/>
      </c>
      <c r="O87" s="61" t="str">
        <f t="shared" si="168"/>
        <v/>
      </c>
      <c r="P87" s="61" t="str">
        <f t="shared" si="168"/>
        <v/>
      </c>
      <c r="Q87" s="61" t="str">
        <f t="shared" si="168"/>
        <v/>
      </c>
      <c r="R87" s="61" t="str">
        <f t="shared" si="168"/>
        <v/>
      </c>
      <c r="S87" s="61" t="str">
        <f t="shared" si="168"/>
        <v/>
      </c>
      <c r="T87" s="61" t="str">
        <f t="shared" si="168"/>
        <v/>
      </c>
      <c r="U87" s="61">
        <f t="shared" si="168"/>
        <v>-9.1584230817062851E-2</v>
      </c>
      <c r="V87" s="61">
        <f t="shared" si="168"/>
        <v>-8.334677066348252E-2</v>
      </c>
      <c r="W87" s="61">
        <f t="shared" si="168"/>
        <v>0.16822171927245191</v>
      </c>
      <c r="X87" s="61">
        <f t="shared" si="168"/>
        <v>4.7544986962535979E-2</v>
      </c>
      <c r="Y87" s="61">
        <f t="shared" si="168"/>
        <v>0.20822500270666616</v>
      </c>
      <c r="Z87" s="61">
        <f t="shared" si="168"/>
        <v>1.086677954718331</v>
      </c>
      <c r="AA87" s="61" t="str">
        <f t="shared" si="168"/>
        <v/>
      </c>
      <c r="AB87" s="61">
        <f t="shared" si="168"/>
        <v>12.772729999999999</v>
      </c>
      <c r="AC87" s="61" t="str">
        <f t="shared" si="168"/>
        <v/>
      </c>
      <c r="AD87" s="61" t="str">
        <f t="shared" si="168"/>
        <v/>
      </c>
      <c r="AE87" s="61" t="str">
        <f t="shared" si="168"/>
        <v/>
      </c>
      <c r="AF87" s="61" t="str">
        <f t="shared" si="168"/>
        <v/>
      </c>
      <c r="AG87" s="61" t="str">
        <f t="shared" si="168"/>
        <v/>
      </c>
      <c r="AH87" s="61" t="str">
        <f t="shared" si="168"/>
        <v/>
      </c>
      <c r="AI87" s="61" t="str">
        <f t="shared" si="168"/>
        <v/>
      </c>
      <c r="AJ87" s="61" t="str">
        <f t="shared" si="168"/>
        <v/>
      </c>
      <c r="AK87" s="61" t="str">
        <f t="shared" si="168"/>
        <v/>
      </c>
      <c r="AL87" s="61" t="str">
        <f t="shared" si="168"/>
        <v/>
      </c>
      <c r="AM87" s="61" t="str">
        <f t="shared" si="168"/>
        <v/>
      </c>
      <c r="AN87" s="61" t="str">
        <f t="shared" si="168"/>
        <v/>
      </c>
      <c r="AO87" s="61" t="str">
        <f t="shared" si="168"/>
        <v/>
      </c>
      <c r="AP87" s="61" t="str">
        <f t="shared" si="168"/>
        <v/>
      </c>
      <c r="AQ87" s="61" t="str">
        <f t="shared" si="168"/>
        <v/>
      </c>
      <c r="AR87" s="61" t="str">
        <f t="shared" si="168"/>
        <v/>
      </c>
      <c r="AS87" s="61" t="str">
        <f t="shared" si="168"/>
        <v/>
      </c>
      <c r="AT87" s="61" t="str">
        <f t="shared" si="168"/>
        <v/>
      </c>
      <c r="AU87" s="61" t="str">
        <f t="shared" si="168"/>
        <v/>
      </c>
      <c r="AV87" s="61" t="str">
        <f t="shared" si="168"/>
        <v/>
      </c>
      <c r="AW87" s="61" t="str">
        <f t="shared" si="168"/>
        <v/>
      </c>
      <c r="AX87" s="61" t="str">
        <f t="shared" si="168"/>
        <v/>
      </c>
      <c r="AY87" s="61" t="str">
        <f t="shared" si="168"/>
        <v/>
      </c>
      <c r="AZ87" s="61" t="str">
        <f t="shared" si="168"/>
        <v/>
      </c>
      <c r="BA87" s="61" t="str">
        <f t="shared" si="168"/>
        <v/>
      </c>
      <c r="BB87" s="61" t="str">
        <f t="shared" si="168"/>
        <v/>
      </c>
      <c r="BC87" s="61" t="str">
        <f t="shared" si="168"/>
        <v/>
      </c>
      <c r="BD87" s="61" t="str">
        <f t="shared" si="168"/>
        <v/>
      </c>
      <c r="BE87" s="61" t="str">
        <f t="shared" si="168"/>
        <v/>
      </c>
      <c r="BF87" s="61" t="str">
        <f t="shared" si="168"/>
        <v/>
      </c>
      <c r="BG87" s="61" t="str">
        <f t="shared" si="168"/>
        <v/>
      </c>
      <c r="BH87" s="61" t="str">
        <f t="shared" si="168"/>
        <v/>
      </c>
      <c r="BI87" s="61" t="str">
        <f t="shared" si="168"/>
        <v/>
      </c>
      <c r="BJ87" s="61" t="str">
        <f t="shared" si="168"/>
        <v/>
      </c>
      <c r="BK87" s="61" t="str">
        <f t="shared" si="168"/>
        <v/>
      </c>
      <c r="BL87" s="61" t="str">
        <f t="shared" si="168"/>
        <v/>
      </c>
      <c r="BM87" s="61" t="str">
        <f t="shared" si="168"/>
        <v/>
      </c>
      <c r="BN87" s="61" t="str">
        <f t="shared" si="168"/>
        <v/>
      </c>
      <c r="BO87" s="61" t="str">
        <f t="shared" ref="BO87:BY87" si="169">IF(BO264="", "", (IF(BO$4&lt;$A87, BO264, (BO264-BO$3)/(1+BO$3%))-$A$2*$BZ264)/(1+$A$2*$BZ264%))</f>
        <v/>
      </c>
      <c r="BP87" s="61" t="str">
        <f t="shared" si="169"/>
        <v/>
      </c>
      <c r="BQ87" s="61" t="str">
        <f t="shared" si="169"/>
        <v/>
      </c>
      <c r="BR87" s="61" t="str">
        <f t="shared" si="169"/>
        <v/>
      </c>
      <c r="BS87" s="61" t="str">
        <f t="shared" si="169"/>
        <v/>
      </c>
      <c r="BT87" s="61" t="str">
        <f t="shared" si="169"/>
        <v/>
      </c>
      <c r="BU87" s="61" t="str">
        <f t="shared" si="169"/>
        <v/>
      </c>
      <c r="BV87" s="61">
        <f t="shared" si="169"/>
        <v>34.360189573459721</v>
      </c>
      <c r="BW87" s="61">
        <f t="shared" si="169"/>
        <v>0.11648653579519053</v>
      </c>
      <c r="BX87" s="61">
        <f t="shared" si="169"/>
        <v>1.1776559648775775</v>
      </c>
      <c r="BY87" s="282">
        <f t="shared" si="169"/>
        <v>0</v>
      </c>
      <c r="BZ87" s="296">
        <f t="shared" si="141"/>
        <v>5.9322033898304927</v>
      </c>
      <c r="CB87" s="27"/>
    </row>
    <row r="88" spans="1:81">
      <c r="A88" s="32">
        <f t="shared" si="137"/>
        <v>1951</v>
      </c>
      <c r="B88" s="61">
        <f t="shared" si="138"/>
        <v>23.770376861218722</v>
      </c>
      <c r="C88" s="61">
        <f t="shared" ref="C88:BN88" si="170">IF(C265="", "", (IF(C$4&lt;$A88, C265, (C265-C$3)/(1+C$3%))-$A$2*$BZ265)/(1+$A$2*$BZ265%))</f>
        <v>26.427983605932852</v>
      </c>
      <c r="D88" s="61">
        <f t="shared" si="170"/>
        <v>23.770376861218722</v>
      </c>
      <c r="E88" s="61">
        <f t="shared" si="170"/>
        <v>20.993040252175479</v>
      </c>
      <c r="F88" s="61">
        <f t="shared" si="170"/>
        <v>19.585599876433896</v>
      </c>
      <c r="G88" s="61">
        <f t="shared" si="170"/>
        <v>20.898669317296307</v>
      </c>
      <c r="H88" s="61">
        <f t="shared" si="170"/>
        <v>21.989176215427985</v>
      </c>
      <c r="I88" s="61">
        <f t="shared" si="170"/>
        <v>11.417993862816045</v>
      </c>
      <c r="J88" s="61">
        <f t="shared" si="170"/>
        <v>15.58210494246131</v>
      </c>
      <c r="K88" s="61">
        <f t="shared" si="170"/>
        <v>19.320649795955866</v>
      </c>
      <c r="L88" s="61" t="str">
        <f t="shared" si="170"/>
        <v/>
      </c>
      <c r="M88" s="61" t="str">
        <f t="shared" si="170"/>
        <v/>
      </c>
      <c r="N88" s="61" t="str">
        <f t="shared" si="170"/>
        <v/>
      </c>
      <c r="O88" s="61" t="str">
        <f t="shared" si="170"/>
        <v/>
      </c>
      <c r="P88" s="61" t="str">
        <f t="shared" si="170"/>
        <v/>
      </c>
      <c r="Q88" s="61" t="str">
        <f t="shared" si="170"/>
        <v/>
      </c>
      <c r="R88" s="61" t="str">
        <f t="shared" si="170"/>
        <v/>
      </c>
      <c r="S88" s="61" t="str">
        <f t="shared" si="170"/>
        <v/>
      </c>
      <c r="T88" s="61" t="str">
        <f t="shared" si="170"/>
        <v/>
      </c>
      <c r="U88" s="61">
        <f t="shared" si="170"/>
        <v>-2.7967068919349156</v>
      </c>
      <c r="V88" s="61">
        <f t="shared" si="170"/>
        <v>1.5640311807193794</v>
      </c>
      <c r="W88" s="61">
        <f t="shared" si="170"/>
        <v>1.636762137503188</v>
      </c>
      <c r="X88" s="61">
        <f t="shared" si="170"/>
        <v>1.6309721009678642</v>
      </c>
      <c r="Y88" s="61">
        <f t="shared" si="170"/>
        <v>1.6773518987402101</v>
      </c>
      <c r="Z88" s="61">
        <f t="shared" si="170"/>
        <v>1.3944421098427209</v>
      </c>
      <c r="AA88" s="61" t="str">
        <f t="shared" si="170"/>
        <v/>
      </c>
      <c r="AB88" s="61">
        <f t="shared" si="170"/>
        <v>12.361750000000001</v>
      </c>
      <c r="AC88" s="61" t="str">
        <f t="shared" si="170"/>
        <v/>
      </c>
      <c r="AD88" s="61" t="str">
        <f t="shared" si="170"/>
        <v/>
      </c>
      <c r="AE88" s="61" t="str">
        <f t="shared" si="170"/>
        <v/>
      </c>
      <c r="AF88" s="61" t="str">
        <f t="shared" si="170"/>
        <v/>
      </c>
      <c r="AG88" s="61" t="str">
        <f t="shared" si="170"/>
        <v/>
      </c>
      <c r="AH88" s="61" t="str">
        <f t="shared" si="170"/>
        <v/>
      </c>
      <c r="AI88" s="61" t="str">
        <f t="shared" si="170"/>
        <v/>
      </c>
      <c r="AJ88" s="61" t="str">
        <f t="shared" si="170"/>
        <v/>
      </c>
      <c r="AK88" s="61" t="str">
        <f t="shared" si="170"/>
        <v/>
      </c>
      <c r="AL88" s="61" t="str">
        <f t="shared" si="170"/>
        <v/>
      </c>
      <c r="AM88" s="61" t="str">
        <f t="shared" si="170"/>
        <v/>
      </c>
      <c r="AN88" s="61" t="str">
        <f t="shared" si="170"/>
        <v/>
      </c>
      <c r="AO88" s="61" t="str">
        <f t="shared" si="170"/>
        <v/>
      </c>
      <c r="AP88" s="61" t="str">
        <f t="shared" si="170"/>
        <v/>
      </c>
      <c r="AQ88" s="61" t="str">
        <f t="shared" si="170"/>
        <v/>
      </c>
      <c r="AR88" s="61" t="str">
        <f t="shared" si="170"/>
        <v/>
      </c>
      <c r="AS88" s="61" t="str">
        <f t="shared" si="170"/>
        <v/>
      </c>
      <c r="AT88" s="61" t="str">
        <f t="shared" si="170"/>
        <v/>
      </c>
      <c r="AU88" s="61" t="str">
        <f t="shared" si="170"/>
        <v/>
      </c>
      <c r="AV88" s="61" t="str">
        <f t="shared" si="170"/>
        <v/>
      </c>
      <c r="AW88" s="61" t="str">
        <f t="shared" si="170"/>
        <v/>
      </c>
      <c r="AX88" s="61" t="str">
        <f t="shared" si="170"/>
        <v/>
      </c>
      <c r="AY88" s="61" t="str">
        <f t="shared" si="170"/>
        <v/>
      </c>
      <c r="AZ88" s="61" t="str">
        <f t="shared" si="170"/>
        <v/>
      </c>
      <c r="BA88" s="61" t="str">
        <f t="shared" si="170"/>
        <v/>
      </c>
      <c r="BB88" s="61" t="str">
        <f t="shared" si="170"/>
        <v/>
      </c>
      <c r="BC88" s="61" t="str">
        <f t="shared" si="170"/>
        <v/>
      </c>
      <c r="BD88" s="61" t="str">
        <f t="shared" si="170"/>
        <v/>
      </c>
      <c r="BE88" s="61" t="str">
        <f t="shared" si="170"/>
        <v/>
      </c>
      <c r="BF88" s="61" t="str">
        <f t="shared" si="170"/>
        <v/>
      </c>
      <c r="BG88" s="61" t="str">
        <f t="shared" si="170"/>
        <v/>
      </c>
      <c r="BH88" s="61" t="str">
        <f t="shared" si="170"/>
        <v/>
      </c>
      <c r="BI88" s="61" t="str">
        <f t="shared" si="170"/>
        <v/>
      </c>
      <c r="BJ88" s="61" t="str">
        <f t="shared" si="170"/>
        <v/>
      </c>
      <c r="BK88" s="61" t="str">
        <f t="shared" si="170"/>
        <v/>
      </c>
      <c r="BL88" s="61" t="str">
        <f t="shared" si="170"/>
        <v/>
      </c>
      <c r="BM88" s="61" t="str">
        <f t="shared" si="170"/>
        <v/>
      </c>
      <c r="BN88" s="61" t="str">
        <f t="shared" si="170"/>
        <v/>
      </c>
      <c r="BO88" s="61" t="str">
        <f t="shared" ref="BO88:BY88" si="171">IF(BO265="", "", (IF(BO$4&lt;$A88, BO265, (BO265-BO$3)/(1+BO$3%))-$A$2*$BZ265)/(1+$A$2*$BZ265%))</f>
        <v/>
      </c>
      <c r="BP88" s="61" t="str">
        <f t="shared" si="171"/>
        <v/>
      </c>
      <c r="BQ88" s="61" t="str">
        <f t="shared" si="171"/>
        <v/>
      </c>
      <c r="BR88" s="61" t="str">
        <f t="shared" si="171"/>
        <v/>
      </c>
      <c r="BS88" s="61" t="str">
        <f t="shared" si="171"/>
        <v/>
      </c>
      <c r="BT88" s="61" t="str">
        <f t="shared" si="171"/>
        <v/>
      </c>
      <c r="BU88" s="61" t="str">
        <f t="shared" si="171"/>
        <v/>
      </c>
      <c r="BV88" s="61">
        <f t="shared" si="171"/>
        <v>20.697784064120704</v>
      </c>
      <c r="BW88" s="61">
        <f t="shared" si="171"/>
        <v>1.7671592430808181</v>
      </c>
      <c r="BX88" s="61">
        <f t="shared" si="171"/>
        <v>1.4856971077415793</v>
      </c>
      <c r="BY88" s="282">
        <f t="shared" si="171"/>
        <v>0</v>
      </c>
      <c r="BZ88" s="296">
        <f t="shared" si="141"/>
        <v>6.0000000000000053</v>
      </c>
      <c r="CB88" s="27"/>
    </row>
    <row r="89" spans="1:81">
      <c r="A89" s="32">
        <f t="shared" si="137"/>
        <v>1952</v>
      </c>
      <c r="B89" s="61">
        <f t="shared" si="138"/>
        <v>17.974231190324662</v>
      </c>
      <c r="C89" s="61">
        <f t="shared" ref="C89:BN89" si="172">IF(C266="", "", (IF(C$4&lt;$A89, C266, (C266-C$3)/(1+C$3%))-$A$2*$BZ266)/(1+$A$2*$BZ266%))</f>
        <v>16.573576002085748</v>
      </c>
      <c r="D89" s="61">
        <f t="shared" si="172"/>
        <v>17.974231190324662</v>
      </c>
      <c r="E89" s="61">
        <f t="shared" si="172"/>
        <v>13.062359785651612</v>
      </c>
      <c r="F89" s="61">
        <f t="shared" si="172"/>
        <v>13.846859970528813</v>
      </c>
      <c r="G89" s="61">
        <f t="shared" si="172"/>
        <v>12.892599812375906</v>
      </c>
      <c r="H89" s="61">
        <f t="shared" si="172"/>
        <v>12.02493806910746</v>
      </c>
      <c r="I89" s="61">
        <f t="shared" si="172"/>
        <v>11.522265995488176</v>
      </c>
      <c r="J89" s="61">
        <f t="shared" si="172"/>
        <v>11.142055155194722</v>
      </c>
      <c r="K89" s="61">
        <f t="shared" si="172"/>
        <v>10.790775977732469</v>
      </c>
      <c r="L89" s="61" t="str">
        <f t="shared" si="172"/>
        <v/>
      </c>
      <c r="M89" s="61" t="str">
        <f t="shared" si="172"/>
        <v/>
      </c>
      <c r="N89" s="61" t="str">
        <f t="shared" si="172"/>
        <v/>
      </c>
      <c r="O89" s="61" t="str">
        <f t="shared" si="172"/>
        <v/>
      </c>
      <c r="P89" s="61" t="str">
        <f t="shared" si="172"/>
        <v/>
      </c>
      <c r="Q89" s="61" t="str">
        <f t="shared" si="172"/>
        <v/>
      </c>
      <c r="R89" s="61" t="str">
        <f t="shared" si="172"/>
        <v/>
      </c>
      <c r="S89" s="61" t="str">
        <f t="shared" si="172"/>
        <v/>
      </c>
      <c r="T89" s="61" t="str">
        <f t="shared" si="172"/>
        <v/>
      </c>
      <c r="U89" s="61">
        <f t="shared" si="172"/>
        <v>0.68850079072471027</v>
      </c>
      <c r="V89" s="61">
        <f t="shared" si="172"/>
        <v>1.6519875735859459</v>
      </c>
      <c r="W89" s="61">
        <f t="shared" si="172"/>
        <v>1.9571204058149285</v>
      </c>
      <c r="X89" s="61">
        <f t="shared" si="172"/>
        <v>1.7655802296180356</v>
      </c>
      <c r="Y89" s="61">
        <f t="shared" si="172"/>
        <v>1.9978381056575061</v>
      </c>
      <c r="Z89" s="61">
        <f t="shared" si="172"/>
        <v>1.5915725517633665</v>
      </c>
      <c r="AA89" s="61" t="str">
        <f t="shared" si="172"/>
        <v/>
      </c>
      <c r="AB89" s="61">
        <f t="shared" si="172"/>
        <v>11.038589999999999</v>
      </c>
      <c r="AC89" s="61" t="str">
        <f t="shared" si="172"/>
        <v/>
      </c>
      <c r="AD89" s="61" t="str">
        <f t="shared" si="172"/>
        <v/>
      </c>
      <c r="AE89" s="61" t="str">
        <f t="shared" si="172"/>
        <v/>
      </c>
      <c r="AF89" s="61" t="str">
        <f t="shared" si="172"/>
        <v/>
      </c>
      <c r="AG89" s="61" t="str">
        <f t="shared" si="172"/>
        <v/>
      </c>
      <c r="AH89" s="61" t="str">
        <f t="shared" si="172"/>
        <v/>
      </c>
      <c r="AI89" s="61" t="str">
        <f t="shared" si="172"/>
        <v/>
      </c>
      <c r="AJ89" s="61" t="str">
        <f t="shared" si="172"/>
        <v/>
      </c>
      <c r="AK89" s="61" t="str">
        <f t="shared" si="172"/>
        <v/>
      </c>
      <c r="AL89" s="61" t="str">
        <f t="shared" si="172"/>
        <v/>
      </c>
      <c r="AM89" s="61" t="str">
        <f t="shared" si="172"/>
        <v/>
      </c>
      <c r="AN89" s="61" t="str">
        <f t="shared" si="172"/>
        <v/>
      </c>
      <c r="AO89" s="61" t="str">
        <f t="shared" si="172"/>
        <v/>
      </c>
      <c r="AP89" s="61" t="str">
        <f t="shared" si="172"/>
        <v/>
      </c>
      <c r="AQ89" s="61" t="str">
        <f t="shared" si="172"/>
        <v/>
      </c>
      <c r="AR89" s="61" t="str">
        <f t="shared" si="172"/>
        <v/>
      </c>
      <c r="AS89" s="61" t="str">
        <f t="shared" si="172"/>
        <v/>
      </c>
      <c r="AT89" s="61" t="str">
        <f t="shared" si="172"/>
        <v/>
      </c>
      <c r="AU89" s="61" t="str">
        <f t="shared" si="172"/>
        <v/>
      </c>
      <c r="AV89" s="61" t="str">
        <f t="shared" si="172"/>
        <v/>
      </c>
      <c r="AW89" s="61" t="str">
        <f t="shared" si="172"/>
        <v/>
      </c>
      <c r="AX89" s="61" t="str">
        <f t="shared" si="172"/>
        <v/>
      </c>
      <c r="AY89" s="61" t="str">
        <f t="shared" si="172"/>
        <v/>
      </c>
      <c r="AZ89" s="61" t="str">
        <f t="shared" si="172"/>
        <v/>
      </c>
      <c r="BA89" s="61" t="str">
        <f t="shared" si="172"/>
        <v/>
      </c>
      <c r="BB89" s="61" t="str">
        <f t="shared" si="172"/>
        <v/>
      </c>
      <c r="BC89" s="61" t="str">
        <f t="shared" si="172"/>
        <v/>
      </c>
      <c r="BD89" s="61" t="str">
        <f t="shared" si="172"/>
        <v/>
      </c>
      <c r="BE89" s="61" t="str">
        <f t="shared" si="172"/>
        <v/>
      </c>
      <c r="BF89" s="61" t="str">
        <f t="shared" si="172"/>
        <v/>
      </c>
      <c r="BG89" s="61" t="str">
        <f t="shared" si="172"/>
        <v/>
      </c>
      <c r="BH89" s="61" t="str">
        <f t="shared" si="172"/>
        <v/>
      </c>
      <c r="BI89" s="61" t="str">
        <f t="shared" si="172"/>
        <v/>
      </c>
      <c r="BJ89" s="61" t="str">
        <f t="shared" si="172"/>
        <v/>
      </c>
      <c r="BK89" s="61" t="str">
        <f t="shared" si="172"/>
        <v/>
      </c>
      <c r="BL89" s="61" t="str">
        <f t="shared" si="172"/>
        <v/>
      </c>
      <c r="BM89" s="61" t="str">
        <f t="shared" si="172"/>
        <v/>
      </c>
      <c r="BN89" s="61" t="str">
        <f t="shared" si="172"/>
        <v/>
      </c>
      <c r="BO89" s="61" t="str">
        <f t="shared" ref="BO89:BY89" si="173">IF(BO266="", "", (IF(BO$4&lt;$A89, BO266, (BO266-BO$3)/(1+BO$3%))-$A$2*$BZ266)/(1+$A$2*$BZ266%))</f>
        <v/>
      </c>
      <c r="BP89" s="61" t="str">
        <f t="shared" si="173"/>
        <v/>
      </c>
      <c r="BQ89" s="61" t="str">
        <f t="shared" si="173"/>
        <v/>
      </c>
      <c r="BR89" s="61" t="str">
        <f t="shared" si="173"/>
        <v/>
      </c>
      <c r="BS89" s="61" t="str">
        <f t="shared" si="173"/>
        <v/>
      </c>
      <c r="BT89" s="61" t="str">
        <f t="shared" si="173"/>
        <v/>
      </c>
      <c r="BU89" s="61" t="str">
        <f t="shared" si="173"/>
        <v/>
      </c>
      <c r="BV89" s="61">
        <f t="shared" si="173"/>
        <v>14.055394791236031</v>
      </c>
      <c r="BW89" s="61">
        <f t="shared" si="173"/>
        <v>1.8552915487331179</v>
      </c>
      <c r="BX89" s="61">
        <f t="shared" si="173"/>
        <v>1.6830049670599534</v>
      </c>
      <c r="BY89" s="282">
        <f t="shared" si="173"/>
        <v>0</v>
      </c>
      <c r="BZ89" s="296">
        <f t="shared" si="141"/>
        <v>0.7547169811320753</v>
      </c>
      <c r="CB89" s="27"/>
    </row>
    <row r="90" spans="1:81">
      <c r="A90" s="32">
        <f t="shared" si="137"/>
        <v>1953</v>
      </c>
      <c r="B90" s="61">
        <f t="shared" si="138"/>
        <v>-1.1025010770983801</v>
      </c>
      <c r="C90" s="61">
        <f t="shared" ref="C90:BN90" si="174">IF(C267="", "", (IF(C$4&lt;$A90, C267, (C267-C$3)/(1+C$3%))-$A$2*$BZ267)/(1+$A$2*$BZ267%))</f>
        <v>-2.0525194576314187</v>
      </c>
      <c r="D90" s="61">
        <f t="shared" si="174"/>
        <v>-1.1025010770983801</v>
      </c>
      <c r="E90" s="61">
        <f t="shared" si="174"/>
        <v>3.413544937045824</v>
      </c>
      <c r="F90" s="61">
        <f t="shared" si="174"/>
        <v>-2.6062005339941607</v>
      </c>
      <c r="G90" s="61">
        <f t="shared" si="174"/>
        <v>0.86027146231561047</v>
      </c>
      <c r="H90" s="61">
        <f t="shared" si="174"/>
        <v>3.8585004239745038</v>
      </c>
      <c r="I90" s="61">
        <f t="shared" si="174"/>
        <v>-4.2078613680273724</v>
      </c>
      <c r="J90" s="61">
        <f t="shared" si="174"/>
        <v>-1.5618548748156234</v>
      </c>
      <c r="K90" s="61">
        <f t="shared" si="174"/>
        <v>1.0087523549284187</v>
      </c>
      <c r="L90" s="61" t="str">
        <f t="shared" si="174"/>
        <v/>
      </c>
      <c r="M90" s="61" t="str">
        <f t="shared" si="174"/>
        <v/>
      </c>
      <c r="N90" s="61" t="str">
        <f t="shared" si="174"/>
        <v/>
      </c>
      <c r="O90" s="61" t="str">
        <f t="shared" si="174"/>
        <v/>
      </c>
      <c r="P90" s="61" t="str">
        <f t="shared" si="174"/>
        <v/>
      </c>
      <c r="Q90" s="61" t="str">
        <f t="shared" si="174"/>
        <v/>
      </c>
      <c r="R90" s="61" t="str">
        <f t="shared" si="174"/>
        <v/>
      </c>
      <c r="S90" s="61" t="str">
        <f t="shared" si="174"/>
        <v/>
      </c>
      <c r="T90" s="61" t="str">
        <f t="shared" si="174"/>
        <v/>
      </c>
      <c r="U90" s="61">
        <f t="shared" si="174"/>
        <v>3.3713885939614947</v>
      </c>
      <c r="V90" s="61">
        <f t="shared" si="174"/>
        <v>5.4011328101181473</v>
      </c>
      <c r="W90" s="61">
        <f t="shared" si="174"/>
        <v>4.2180576819060578</v>
      </c>
      <c r="X90" s="61">
        <f t="shared" si="174"/>
        <v>5.1527874763441357</v>
      </c>
      <c r="Y90" s="61">
        <f t="shared" si="174"/>
        <v>4.2596783119707169</v>
      </c>
      <c r="Z90" s="61">
        <f t="shared" si="174"/>
        <v>1.814221315344162</v>
      </c>
      <c r="AA90" s="61" t="str">
        <f t="shared" si="174"/>
        <v/>
      </c>
      <c r="AB90" s="61">
        <f t="shared" si="174"/>
        <v>1.8878299999999999</v>
      </c>
      <c r="AC90" s="61" t="str">
        <f t="shared" si="174"/>
        <v/>
      </c>
      <c r="AD90" s="61" t="str">
        <f t="shared" si="174"/>
        <v/>
      </c>
      <c r="AE90" s="61" t="str">
        <f t="shared" si="174"/>
        <v/>
      </c>
      <c r="AF90" s="61" t="str">
        <f t="shared" si="174"/>
        <v/>
      </c>
      <c r="AG90" s="61" t="str">
        <f t="shared" si="174"/>
        <v/>
      </c>
      <c r="AH90" s="61" t="str">
        <f t="shared" si="174"/>
        <v/>
      </c>
      <c r="AI90" s="61" t="str">
        <f t="shared" si="174"/>
        <v/>
      </c>
      <c r="AJ90" s="61" t="str">
        <f t="shared" si="174"/>
        <v/>
      </c>
      <c r="AK90" s="61" t="str">
        <f t="shared" si="174"/>
        <v/>
      </c>
      <c r="AL90" s="61" t="str">
        <f t="shared" si="174"/>
        <v/>
      </c>
      <c r="AM90" s="61" t="str">
        <f t="shared" si="174"/>
        <v/>
      </c>
      <c r="AN90" s="61" t="str">
        <f t="shared" si="174"/>
        <v/>
      </c>
      <c r="AO90" s="61" t="str">
        <f t="shared" si="174"/>
        <v/>
      </c>
      <c r="AP90" s="61" t="str">
        <f t="shared" si="174"/>
        <v/>
      </c>
      <c r="AQ90" s="61" t="str">
        <f t="shared" si="174"/>
        <v/>
      </c>
      <c r="AR90" s="61" t="str">
        <f t="shared" si="174"/>
        <v/>
      </c>
      <c r="AS90" s="61" t="str">
        <f t="shared" si="174"/>
        <v/>
      </c>
      <c r="AT90" s="61" t="str">
        <f t="shared" si="174"/>
        <v/>
      </c>
      <c r="AU90" s="61" t="str">
        <f t="shared" si="174"/>
        <v/>
      </c>
      <c r="AV90" s="61" t="str">
        <f t="shared" si="174"/>
        <v/>
      </c>
      <c r="AW90" s="61" t="str">
        <f t="shared" si="174"/>
        <v/>
      </c>
      <c r="AX90" s="61" t="str">
        <f t="shared" si="174"/>
        <v/>
      </c>
      <c r="AY90" s="61" t="str">
        <f t="shared" si="174"/>
        <v/>
      </c>
      <c r="AZ90" s="61" t="str">
        <f t="shared" si="174"/>
        <v/>
      </c>
      <c r="BA90" s="61" t="str">
        <f t="shared" si="174"/>
        <v/>
      </c>
      <c r="BB90" s="61" t="str">
        <f t="shared" si="174"/>
        <v/>
      </c>
      <c r="BC90" s="61" t="str">
        <f t="shared" si="174"/>
        <v/>
      </c>
      <c r="BD90" s="61" t="str">
        <f t="shared" si="174"/>
        <v/>
      </c>
      <c r="BE90" s="61" t="str">
        <f t="shared" si="174"/>
        <v/>
      </c>
      <c r="BF90" s="61" t="str">
        <f t="shared" si="174"/>
        <v/>
      </c>
      <c r="BG90" s="61" t="str">
        <f t="shared" si="174"/>
        <v/>
      </c>
      <c r="BH90" s="61" t="str">
        <f t="shared" si="174"/>
        <v/>
      </c>
      <c r="BI90" s="61" t="str">
        <f t="shared" si="174"/>
        <v/>
      </c>
      <c r="BJ90" s="61" t="str">
        <f t="shared" si="174"/>
        <v/>
      </c>
      <c r="BK90" s="61" t="str">
        <f t="shared" si="174"/>
        <v/>
      </c>
      <c r="BL90" s="61" t="str">
        <f t="shared" si="174"/>
        <v/>
      </c>
      <c r="BM90" s="61" t="str">
        <f t="shared" si="174"/>
        <v/>
      </c>
      <c r="BN90" s="61" t="str">
        <f t="shared" si="174"/>
        <v/>
      </c>
      <c r="BO90" s="61" t="str">
        <f t="shared" ref="BO90:BY90" si="175">IF(BO267="", "", (IF(BO$4&lt;$A90, BO267, (BO267-BO$3)/(1+BO$3%))-$A$2*$BZ267)/(1+$A$2*$BZ267%))</f>
        <v/>
      </c>
      <c r="BP90" s="61" t="str">
        <f t="shared" si="175"/>
        <v/>
      </c>
      <c r="BQ90" s="61" t="str">
        <f t="shared" si="175"/>
        <v/>
      </c>
      <c r="BR90" s="61" t="str">
        <f t="shared" si="175"/>
        <v/>
      </c>
      <c r="BS90" s="61" t="str">
        <f t="shared" si="175"/>
        <v/>
      </c>
      <c r="BT90" s="61" t="str">
        <f t="shared" si="175"/>
        <v/>
      </c>
      <c r="BU90" s="61" t="str">
        <f t="shared" si="175"/>
        <v/>
      </c>
      <c r="BV90" s="61">
        <f t="shared" si="175"/>
        <v>2.7883880825057217</v>
      </c>
      <c r="BW90" s="61">
        <f t="shared" si="175"/>
        <v>5.6119350757383835</v>
      </c>
      <c r="BX90" s="61">
        <f t="shared" si="175"/>
        <v>1.9058541145279717</v>
      </c>
      <c r="BY90" s="282">
        <f t="shared" si="175"/>
        <v>0</v>
      </c>
      <c r="BZ90" s="296">
        <f t="shared" si="141"/>
        <v>0.74906367041198685</v>
      </c>
      <c r="CB90" s="27"/>
    </row>
    <row r="91" spans="1:81">
      <c r="A91" s="32">
        <f t="shared" si="137"/>
        <v>1954</v>
      </c>
      <c r="B91" s="61">
        <f t="shared" si="138"/>
        <v>52.029894397481385</v>
      </c>
      <c r="C91" s="61">
        <f t="shared" ref="C91:BN91" si="176">IF(C268="", "", (IF(C$4&lt;$A91, C268, (C268-C$3)/(1+C$3%))-$A$2*$BZ268)/(1+$A$2*$BZ268%))</f>
        <v>51.421760224979835</v>
      </c>
      <c r="D91" s="61">
        <f t="shared" si="176"/>
        <v>52.029894397481385</v>
      </c>
      <c r="E91" s="61">
        <f t="shared" si="176"/>
        <v>47.879064922978621</v>
      </c>
      <c r="F91" s="61">
        <f t="shared" si="176"/>
        <v>66.617874980107175</v>
      </c>
      <c r="G91" s="61">
        <f t="shared" si="176"/>
        <v>53.559165620286812</v>
      </c>
      <c r="H91" s="61">
        <f t="shared" si="176"/>
        <v>42.479814906321195</v>
      </c>
      <c r="I91" s="61">
        <f t="shared" si="176"/>
        <v>62.681899267613552</v>
      </c>
      <c r="J91" s="61">
        <f t="shared" si="176"/>
        <v>54.94814658191374</v>
      </c>
      <c r="K91" s="61">
        <f t="shared" si="176"/>
        <v>46.788217020456251</v>
      </c>
      <c r="L91" s="61" t="str">
        <f t="shared" si="176"/>
        <v/>
      </c>
      <c r="M91" s="61" t="str">
        <f t="shared" si="176"/>
        <v/>
      </c>
      <c r="N91" s="61" t="str">
        <f t="shared" si="176"/>
        <v/>
      </c>
      <c r="O91" s="61" t="str">
        <f t="shared" si="176"/>
        <v/>
      </c>
      <c r="P91" s="61" t="str">
        <f t="shared" si="176"/>
        <v/>
      </c>
      <c r="Q91" s="61" t="str">
        <f t="shared" si="176"/>
        <v/>
      </c>
      <c r="R91" s="61" t="str">
        <f t="shared" si="176"/>
        <v/>
      </c>
      <c r="S91" s="61" t="str">
        <f t="shared" si="176"/>
        <v/>
      </c>
      <c r="T91" s="61" t="str">
        <f t="shared" si="176"/>
        <v/>
      </c>
      <c r="U91" s="61">
        <f t="shared" si="176"/>
        <v>3.0016834086044386</v>
      </c>
      <c r="V91" s="61">
        <f t="shared" si="176"/>
        <v>1.7428060004575356</v>
      </c>
      <c r="W91" s="61">
        <f t="shared" si="176"/>
        <v>1.906574455751076</v>
      </c>
      <c r="X91" s="61">
        <f t="shared" si="176"/>
        <v>1.8136584914321385</v>
      </c>
      <c r="Y91" s="61">
        <f t="shared" si="176"/>
        <v>1.9472719695113598</v>
      </c>
      <c r="Z91" s="61">
        <f t="shared" si="176"/>
        <v>0.87515852120444837</v>
      </c>
      <c r="AA91" s="61" t="str">
        <f t="shared" si="176"/>
        <v/>
      </c>
      <c r="AB91" s="61">
        <f t="shared" si="176"/>
        <v>31.0061</v>
      </c>
      <c r="AC91" s="61" t="str">
        <f t="shared" si="176"/>
        <v/>
      </c>
      <c r="AD91" s="61" t="str">
        <f t="shared" si="176"/>
        <v/>
      </c>
      <c r="AE91" s="61" t="str">
        <f t="shared" si="176"/>
        <v/>
      </c>
      <c r="AF91" s="61" t="str">
        <f t="shared" si="176"/>
        <v/>
      </c>
      <c r="AG91" s="61" t="str">
        <f t="shared" si="176"/>
        <v/>
      </c>
      <c r="AH91" s="61" t="str">
        <f t="shared" si="176"/>
        <v/>
      </c>
      <c r="AI91" s="61" t="str">
        <f t="shared" si="176"/>
        <v/>
      </c>
      <c r="AJ91" s="61" t="str">
        <f t="shared" si="176"/>
        <v/>
      </c>
      <c r="AK91" s="61" t="str">
        <f t="shared" si="176"/>
        <v/>
      </c>
      <c r="AL91" s="61" t="str">
        <f t="shared" si="176"/>
        <v/>
      </c>
      <c r="AM91" s="61" t="str">
        <f t="shared" si="176"/>
        <v/>
      </c>
      <c r="AN91" s="61" t="str">
        <f t="shared" si="176"/>
        <v/>
      </c>
      <c r="AO91" s="61" t="str">
        <f t="shared" si="176"/>
        <v/>
      </c>
      <c r="AP91" s="61" t="str">
        <f t="shared" si="176"/>
        <v/>
      </c>
      <c r="AQ91" s="61" t="str">
        <f t="shared" si="176"/>
        <v/>
      </c>
      <c r="AR91" s="61" t="str">
        <f t="shared" si="176"/>
        <v/>
      </c>
      <c r="AS91" s="61" t="str">
        <f t="shared" si="176"/>
        <v/>
      </c>
      <c r="AT91" s="61" t="str">
        <f t="shared" si="176"/>
        <v/>
      </c>
      <c r="AU91" s="61" t="str">
        <f t="shared" si="176"/>
        <v/>
      </c>
      <c r="AV91" s="61" t="str">
        <f t="shared" si="176"/>
        <v/>
      </c>
      <c r="AW91" s="61" t="str">
        <f t="shared" si="176"/>
        <v/>
      </c>
      <c r="AX91" s="61" t="str">
        <f t="shared" si="176"/>
        <v/>
      </c>
      <c r="AY91" s="61" t="str">
        <f t="shared" si="176"/>
        <v/>
      </c>
      <c r="AZ91" s="61" t="str">
        <f t="shared" si="176"/>
        <v/>
      </c>
      <c r="BA91" s="61" t="str">
        <f t="shared" si="176"/>
        <v/>
      </c>
      <c r="BB91" s="61" t="str">
        <f t="shared" si="176"/>
        <v/>
      </c>
      <c r="BC91" s="61" t="str">
        <f t="shared" si="176"/>
        <v/>
      </c>
      <c r="BD91" s="61" t="str">
        <f t="shared" si="176"/>
        <v/>
      </c>
      <c r="BE91" s="61" t="str">
        <f t="shared" si="176"/>
        <v/>
      </c>
      <c r="BF91" s="61" t="str">
        <f t="shared" si="176"/>
        <v/>
      </c>
      <c r="BG91" s="61" t="str">
        <f t="shared" si="176"/>
        <v/>
      </c>
      <c r="BH91" s="61" t="str">
        <f t="shared" si="176"/>
        <v/>
      </c>
      <c r="BI91" s="61" t="str">
        <f t="shared" si="176"/>
        <v/>
      </c>
      <c r="BJ91" s="61" t="str">
        <f t="shared" si="176"/>
        <v/>
      </c>
      <c r="BK91" s="61" t="str">
        <f t="shared" si="176"/>
        <v/>
      </c>
      <c r="BL91" s="61" t="str">
        <f t="shared" si="176"/>
        <v/>
      </c>
      <c r="BM91" s="61" t="str">
        <f t="shared" si="176"/>
        <v/>
      </c>
      <c r="BN91" s="61" t="str">
        <f t="shared" si="176"/>
        <v/>
      </c>
      <c r="BO91" s="61" t="str">
        <f t="shared" ref="BO91:BY91" si="177">IF(BO268="", "", (IF(BO$4&lt;$A91, BO268, (BO268-BO$3)/(1+BO$3%))-$A$2*$BZ268)/(1+$A$2*$BZ268%))</f>
        <v/>
      </c>
      <c r="BP91" s="61" t="str">
        <f t="shared" si="177"/>
        <v/>
      </c>
      <c r="BQ91" s="61" t="str">
        <f t="shared" si="177"/>
        <v/>
      </c>
      <c r="BR91" s="61" t="str">
        <f t="shared" si="177"/>
        <v/>
      </c>
      <c r="BS91" s="61" t="str">
        <f t="shared" si="177"/>
        <v/>
      </c>
      <c r="BT91" s="61" t="str">
        <f t="shared" si="177"/>
        <v/>
      </c>
      <c r="BU91" s="61" t="str">
        <f t="shared" si="177"/>
        <v/>
      </c>
      <c r="BV91" s="61">
        <f t="shared" si="177"/>
        <v>45.875883739198727</v>
      </c>
      <c r="BW91" s="61">
        <f t="shared" si="177"/>
        <v>1.9462916124584506</v>
      </c>
      <c r="BX91" s="61">
        <f t="shared" si="177"/>
        <v>0.96594616387353227</v>
      </c>
      <c r="BY91" s="282">
        <f t="shared" si="177"/>
        <v>0</v>
      </c>
      <c r="BZ91" s="296">
        <f t="shared" si="141"/>
        <v>-0.74349442379182396</v>
      </c>
      <c r="CB91" s="27"/>
    </row>
    <row r="92" spans="1:81">
      <c r="A92" s="32">
        <f t="shared" si="137"/>
        <v>1955</v>
      </c>
      <c r="B92" s="61">
        <f t="shared" si="138"/>
        <v>31.197059746251504</v>
      </c>
      <c r="C92" s="61">
        <f t="shared" ref="C92:BN92" si="178">IF(C269="", "", (IF(C$4&lt;$A92, C269, (C269-C$3)/(1+C$3%))-$A$2*$BZ269)/(1+$A$2*$BZ269%))</f>
        <v>25.40520253646714</v>
      </c>
      <c r="D92" s="61">
        <f t="shared" si="178"/>
        <v>31.197059746251504</v>
      </c>
      <c r="E92" s="61">
        <f t="shared" si="178"/>
        <v>28.392699920846745</v>
      </c>
      <c r="F92" s="61">
        <f t="shared" si="178"/>
        <v>17.857261275819162</v>
      </c>
      <c r="G92" s="61">
        <f t="shared" si="178"/>
        <v>18.186963745377518</v>
      </c>
      <c r="H92" s="61">
        <f t="shared" si="178"/>
        <v>18.461077787086676</v>
      </c>
      <c r="I92" s="61">
        <f t="shared" si="178"/>
        <v>20.861839995807809</v>
      </c>
      <c r="J92" s="61">
        <f t="shared" si="178"/>
        <v>20.416663692922988</v>
      </c>
      <c r="K92" s="61">
        <f t="shared" si="178"/>
        <v>20.049824253866891</v>
      </c>
      <c r="L92" s="61" t="str">
        <f t="shared" si="178"/>
        <v/>
      </c>
      <c r="M92" s="61" t="str">
        <f t="shared" si="178"/>
        <v/>
      </c>
      <c r="N92" s="61" t="str">
        <f t="shared" si="178"/>
        <v/>
      </c>
      <c r="O92" s="61" t="str">
        <f t="shared" si="178"/>
        <v/>
      </c>
      <c r="P92" s="61" t="str">
        <f t="shared" si="178"/>
        <v/>
      </c>
      <c r="Q92" s="61" t="str">
        <f t="shared" si="178"/>
        <v/>
      </c>
      <c r="R92" s="61" t="str">
        <f t="shared" si="178"/>
        <v/>
      </c>
      <c r="S92" s="61" t="str">
        <f t="shared" si="178"/>
        <v/>
      </c>
      <c r="T92" s="61" t="str">
        <f t="shared" si="178"/>
        <v/>
      </c>
      <c r="U92" s="61">
        <f t="shared" si="178"/>
        <v>-0.53872183681879893</v>
      </c>
      <c r="V92" s="61">
        <f t="shared" si="178"/>
        <v>0.11517714714667406</v>
      </c>
      <c r="W92" s="61">
        <f t="shared" si="178"/>
        <v>0.42061897368486012</v>
      </c>
      <c r="X92" s="61">
        <f t="shared" si="178"/>
        <v>0.24261830826207229</v>
      </c>
      <c r="Y92" s="61">
        <f t="shared" si="178"/>
        <v>0.46072305474463837</v>
      </c>
      <c r="Z92" s="61">
        <f t="shared" si="178"/>
        <v>1.5787752160821158</v>
      </c>
      <c r="AA92" s="61" t="str">
        <f t="shared" si="178"/>
        <v/>
      </c>
      <c r="AB92" s="61">
        <f t="shared" si="178"/>
        <v>15.53619</v>
      </c>
      <c r="AC92" s="61" t="str">
        <f t="shared" si="178"/>
        <v/>
      </c>
      <c r="AD92" s="61" t="str">
        <f t="shared" si="178"/>
        <v/>
      </c>
      <c r="AE92" s="61" t="str">
        <f t="shared" si="178"/>
        <v/>
      </c>
      <c r="AF92" s="61" t="str">
        <f t="shared" si="178"/>
        <v/>
      </c>
      <c r="AG92" s="61" t="str">
        <f t="shared" si="178"/>
        <v/>
      </c>
      <c r="AH92" s="61" t="str">
        <f t="shared" si="178"/>
        <v/>
      </c>
      <c r="AI92" s="61" t="str">
        <f t="shared" si="178"/>
        <v/>
      </c>
      <c r="AJ92" s="61" t="str">
        <f t="shared" si="178"/>
        <v/>
      </c>
      <c r="AK92" s="61" t="str">
        <f t="shared" si="178"/>
        <v/>
      </c>
      <c r="AL92" s="61" t="str">
        <f t="shared" si="178"/>
        <v/>
      </c>
      <c r="AM92" s="61" t="str">
        <f t="shared" si="178"/>
        <v/>
      </c>
      <c r="AN92" s="61" t="str">
        <f t="shared" si="178"/>
        <v/>
      </c>
      <c r="AO92" s="61" t="str">
        <f t="shared" si="178"/>
        <v/>
      </c>
      <c r="AP92" s="61" t="str">
        <f t="shared" si="178"/>
        <v/>
      </c>
      <c r="AQ92" s="61" t="str">
        <f t="shared" si="178"/>
        <v/>
      </c>
      <c r="AR92" s="61" t="str">
        <f t="shared" si="178"/>
        <v/>
      </c>
      <c r="AS92" s="61" t="str">
        <f t="shared" si="178"/>
        <v/>
      </c>
      <c r="AT92" s="61" t="str">
        <f t="shared" si="178"/>
        <v/>
      </c>
      <c r="AU92" s="61" t="str">
        <f t="shared" si="178"/>
        <v/>
      </c>
      <c r="AV92" s="61" t="str">
        <f t="shared" si="178"/>
        <v/>
      </c>
      <c r="AW92" s="61" t="str">
        <f t="shared" si="178"/>
        <v/>
      </c>
      <c r="AX92" s="61" t="str">
        <f t="shared" si="178"/>
        <v/>
      </c>
      <c r="AY92" s="61" t="str">
        <f t="shared" si="178"/>
        <v/>
      </c>
      <c r="AZ92" s="61" t="str">
        <f t="shared" si="178"/>
        <v/>
      </c>
      <c r="BA92" s="61" t="str">
        <f t="shared" si="178"/>
        <v/>
      </c>
      <c r="BB92" s="61" t="str">
        <f t="shared" si="178"/>
        <v/>
      </c>
      <c r="BC92" s="61" t="str">
        <f t="shared" si="178"/>
        <v/>
      </c>
      <c r="BD92" s="61" t="str">
        <f t="shared" si="178"/>
        <v/>
      </c>
      <c r="BE92" s="61" t="str">
        <f t="shared" si="178"/>
        <v/>
      </c>
      <c r="BF92" s="61" t="str">
        <f t="shared" si="178"/>
        <v/>
      </c>
      <c r="BG92" s="61" t="str">
        <f t="shared" si="178"/>
        <v/>
      </c>
      <c r="BH92" s="61" t="str">
        <f t="shared" si="178"/>
        <v/>
      </c>
      <c r="BI92" s="61" t="str">
        <f t="shared" si="178"/>
        <v/>
      </c>
      <c r="BJ92" s="61" t="str">
        <f t="shared" si="178"/>
        <v/>
      </c>
      <c r="BK92" s="61" t="str">
        <f t="shared" si="178"/>
        <v/>
      </c>
      <c r="BL92" s="61" t="str">
        <f t="shared" si="178"/>
        <v/>
      </c>
      <c r="BM92" s="61" t="str">
        <f t="shared" si="178"/>
        <v/>
      </c>
      <c r="BN92" s="61" t="str">
        <f t="shared" si="178"/>
        <v/>
      </c>
      <c r="BO92" s="61" t="str">
        <f t="shared" ref="BO92:BY92" si="179">IF(BO269="", "", (IF(BO$4&lt;$A92, BO269, (BO269-BO$3)/(1+BO$3%))-$A$2*$BZ269)/(1+$A$2*$BZ269%))</f>
        <v/>
      </c>
      <c r="BP92" s="61" t="str">
        <f t="shared" si="179"/>
        <v/>
      </c>
      <c r="BQ92" s="61" t="str">
        <f t="shared" si="179"/>
        <v/>
      </c>
      <c r="BR92" s="61" t="str">
        <f t="shared" si="179"/>
        <v/>
      </c>
      <c r="BS92" s="61" t="str">
        <f t="shared" si="179"/>
        <v/>
      </c>
      <c r="BT92" s="61" t="str">
        <f t="shared" si="179"/>
        <v/>
      </c>
      <c r="BU92" s="61" t="str">
        <f t="shared" si="179"/>
        <v/>
      </c>
      <c r="BV92" s="61">
        <f t="shared" si="179"/>
        <v>28.623595505617971</v>
      </c>
      <c r="BW92" s="61">
        <f t="shared" si="179"/>
        <v>0.31540750144096741</v>
      </c>
      <c r="BX92" s="61">
        <f t="shared" si="179"/>
        <v>1.6701961137765897</v>
      </c>
      <c r="BY92" s="282">
        <f t="shared" si="179"/>
        <v>0</v>
      </c>
      <c r="BZ92" s="296">
        <f t="shared" si="141"/>
        <v>0.37453183520599342</v>
      </c>
      <c r="CB92" s="27"/>
    </row>
    <row r="93" spans="1:81">
      <c r="A93" s="32">
        <f t="shared" si="137"/>
        <v>1956</v>
      </c>
      <c r="B93" s="61">
        <f t="shared" si="138"/>
        <v>6.3136057102950716</v>
      </c>
      <c r="C93" s="61">
        <f t="shared" ref="C93:BN93" si="180">IF(C270="", "", (IF(C$4&lt;$A93, C270, (C270-C$3)/(1+C$3%))-$A$2*$BZ270)/(1+$A$2*$BZ270%))</f>
        <v>11.483787316147374</v>
      </c>
      <c r="D93" s="61">
        <f t="shared" si="180"/>
        <v>6.3136057102950716</v>
      </c>
      <c r="E93" s="61">
        <f t="shared" si="180"/>
        <v>4.0036145025189001</v>
      </c>
      <c r="F93" s="61">
        <f t="shared" si="180"/>
        <v>7.7088712786360736</v>
      </c>
      <c r="G93" s="61">
        <f t="shared" si="180"/>
        <v>9.1993132557685033</v>
      </c>
      <c r="H93" s="61">
        <f t="shared" si="180"/>
        <v>10.628077356249621</v>
      </c>
      <c r="I93" s="61">
        <f t="shared" si="180"/>
        <v>8.9391159633728634</v>
      </c>
      <c r="J93" s="61">
        <f t="shared" si="180"/>
        <v>8.1066281593308762</v>
      </c>
      <c r="K93" s="61">
        <f t="shared" si="180"/>
        <v>7.3118562738707373</v>
      </c>
      <c r="L93" s="61" t="str">
        <f t="shared" si="180"/>
        <v/>
      </c>
      <c r="M93" s="61" t="str">
        <f t="shared" si="180"/>
        <v/>
      </c>
      <c r="N93" s="61" t="str">
        <f t="shared" si="180"/>
        <v/>
      </c>
      <c r="O93" s="61" t="str">
        <f t="shared" si="180"/>
        <v/>
      </c>
      <c r="P93" s="61" t="str">
        <f t="shared" si="180"/>
        <v/>
      </c>
      <c r="Q93" s="61" t="str">
        <f t="shared" si="180"/>
        <v/>
      </c>
      <c r="R93" s="61" t="str">
        <f t="shared" si="180"/>
        <v/>
      </c>
      <c r="S93" s="61" t="str">
        <f t="shared" si="180"/>
        <v/>
      </c>
      <c r="T93" s="61" t="str">
        <f t="shared" si="180"/>
        <v/>
      </c>
      <c r="U93" s="61">
        <f t="shared" si="180"/>
        <v>-4.3340724897018159</v>
      </c>
      <c r="V93" s="61">
        <f t="shared" si="180"/>
        <v>-0.53684985330235158</v>
      </c>
      <c r="W93" s="61">
        <f t="shared" si="180"/>
        <v>1.3096219930380384</v>
      </c>
      <c r="X93" s="61">
        <f t="shared" si="180"/>
        <v>-6.6230170292276513E-2</v>
      </c>
      <c r="Y93" s="61">
        <f t="shared" si="180"/>
        <v>1.3500811072525105</v>
      </c>
      <c r="Z93" s="61">
        <f t="shared" si="180"/>
        <v>2.4872819974364235</v>
      </c>
      <c r="AA93" s="61" t="str">
        <f t="shared" si="180"/>
        <v/>
      </c>
      <c r="AB93" s="61">
        <f t="shared" si="180"/>
        <v>4.4330400000000001</v>
      </c>
      <c r="AC93" s="61" t="str">
        <f t="shared" si="180"/>
        <v/>
      </c>
      <c r="AD93" s="61" t="str">
        <f t="shared" si="180"/>
        <v/>
      </c>
      <c r="AE93" s="61" t="str">
        <f t="shared" si="180"/>
        <v/>
      </c>
      <c r="AF93" s="61" t="str">
        <f t="shared" si="180"/>
        <v/>
      </c>
      <c r="AG93" s="61" t="str">
        <f t="shared" si="180"/>
        <v/>
      </c>
      <c r="AH93" s="61" t="str">
        <f t="shared" si="180"/>
        <v/>
      </c>
      <c r="AI93" s="61" t="str">
        <f t="shared" si="180"/>
        <v/>
      </c>
      <c r="AJ93" s="61" t="str">
        <f t="shared" si="180"/>
        <v/>
      </c>
      <c r="AK93" s="61" t="str">
        <f t="shared" si="180"/>
        <v/>
      </c>
      <c r="AL93" s="61" t="str">
        <f t="shared" si="180"/>
        <v/>
      </c>
      <c r="AM93" s="61" t="str">
        <f t="shared" si="180"/>
        <v/>
      </c>
      <c r="AN93" s="61" t="str">
        <f t="shared" si="180"/>
        <v/>
      </c>
      <c r="AO93" s="61" t="str">
        <f t="shared" si="180"/>
        <v/>
      </c>
      <c r="AP93" s="61" t="str">
        <f t="shared" si="180"/>
        <v/>
      </c>
      <c r="AQ93" s="61" t="str">
        <f t="shared" si="180"/>
        <v/>
      </c>
      <c r="AR93" s="61" t="str">
        <f t="shared" si="180"/>
        <v/>
      </c>
      <c r="AS93" s="61" t="str">
        <f t="shared" si="180"/>
        <v/>
      </c>
      <c r="AT93" s="61" t="str">
        <f t="shared" si="180"/>
        <v/>
      </c>
      <c r="AU93" s="61" t="str">
        <f t="shared" si="180"/>
        <v/>
      </c>
      <c r="AV93" s="61" t="str">
        <f t="shared" si="180"/>
        <v/>
      </c>
      <c r="AW93" s="61" t="str">
        <f t="shared" si="180"/>
        <v/>
      </c>
      <c r="AX93" s="61" t="str">
        <f t="shared" si="180"/>
        <v/>
      </c>
      <c r="AY93" s="61" t="str">
        <f t="shared" si="180"/>
        <v/>
      </c>
      <c r="AZ93" s="61" t="str">
        <f t="shared" si="180"/>
        <v/>
      </c>
      <c r="BA93" s="61" t="str">
        <f t="shared" si="180"/>
        <v/>
      </c>
      <c r="BB93" s="61" t="str">
        <f t="shared" si="180"/>
        <v/>
      </c>
      <c r="BC93" s="61" t="str">
        <f t="shared" si="180"/>
        <v/>
      </c>
      <c r="BD93" s="61" t="str">
        <f t="shared" si="180"/>
        <v/>
      </c>
      <c r="BE93" s="61" t="str">
        <f t="shared" si="180"/>
        <v/>
      </c>
      <c r="BF93" s="61" t="str">
        <f t="shared" si="180"/>
        <v/>
      </c>
      <c r="BG93" s="61" t="str">
        <f t="shared" si="180"/>
        <v/>
      </c>
      <c r="BH93" s="61" t="str">
        <f t="shared" si="180"/>
        <v/>
      </c>
      <c r="BI93" s="61" t="str">
        <f t="shared" si="180"/>
        <v/>
      </c>
      <c r="BJ93" s="61" t="str">
        <f t="shared" si="180"/>
        <v/>
      </c>
      <c r="BK93" s="61" t="str">
        <f t="shared" si="180"/>
        <v/>
      </c>
      <c r="BL93" s="61" t="str">
        <f t="shared" si="180"/>
        <v/>
      </c>
      <c r="BM93" s="61" t="str">
        <f t="shared" si="180"/>
        <v/>
      </c>
      <c r="BN93" s="61" t="str">
        <f t="shared" si="180"/>
        <v/>
      </c>
      <c r="BO93" s="61" t="str">
        <f t="shared" ref="BO93:BY93" si="181">IF(BO270="", "", (IF(BO$4&lt;$A93, BO270, (BO270-BO$3)/(1+BO$3%))-$A$2*$BZ270)/(1+$A$2*$BZ270%))</f>
        <v/>
      </c>
      <c r="BP93" s="61" t="str">
        <f t="shared" si="181"/>
        <v/>
      </c>
      <c r="BQ93" s="61" t="str">
        <f t="shared" si="181"/>
        <v/>
      </c>
      <c r="BR93" s="61" t="str">
        <f t="shared" si="181"/>
        <v/>
      </c>
      <c r="BS93" s="61" t="str">
        <f t="shared" si="181"/>
        <v/>
      </c>
      <c r="BT93" s="61" t="str">
        <f t="shared" si="181"/>
        <v/>
      </c>
      <c r="BU93" s="61" t="str">
        <f t="shared" si="181"/>
        <v/>
      </c>
      <c r="BV93" s="61">
        <f t="shared" si="181"/>
        <v>6.8403171007927588</v>
      </c>
      <c r="BW93" s="61">
        <f t="shared" si="181"/>
        <v>-0.33792355300895638</v>
      </c>
      <c r="BX93" s="61">
        <f t="shared" si="181"/>
        <v>2.5795205512341157</v>
      </c>
      <c r="BY93" s="282">
        <f t="shared" si="181"/>
        <v>0</v>
      </c>
      <c r="BZ93" s="296">
        <f t="shared" si="141"/>
        <v>2.9850746268656803</v>
      </c>
      <c r="CB93" s="27"/>
    </row>
    <row r="94" spans="1:81">
      <c r="A94" s="32">
        <f t="shared" si="137"/>
        <v>1957</v>
      </c>
      <c r="B94" s="61">
        <f t="shared" si="138"/>
        <v>-10.860285549438551</v>
      </c>
      <c r="C94" s="61">
        <f t="shared" ref="C94:BN94" si="182">IF(C271="", "", (IF(C$4&lt;$A94, C271, (C271-C$3)/(1+C$3%))-$A$2*$BZ271)/(1+$A$2*$BZ271%))</f>
        <v>-10.493631833327251</v>
      </c>
      <c r="D94" s="61">
        <f t="shared" si="182"/>
        <v>-10.860285549438551</v>
      </c>
      <c r="E94" s="61">
        <f t="shared" si="182"/>
        <v>-8.5661681690549116</v>
      </c>
      <c r="F94" s="61">
        <f t="shared" si="182"/>
        <v>-9.8279405968022093</v>
      </c>
      <c r="G94" s="61">
        <f t="shared" si="182"/>
        <v>-9.9561722207537375</v>
      </c>
      <c r="H94" s="61">
        <f t="shared" si="182"/>
        <v>-10.063622760589192</v>
      </c>
      <c r="I94" s="61">
        <f t="shared" si="182"/>
        <v>-14.073245587581573</v>
      </c>
      <c r="J94" s="61">
        <f t="shared" si="182"/>
        <v>-13.145543200944873</v>
      </c>
      <c r="K94" s="61">
        <f t="shared" si="182"/>
        <v>-12.139988976640218</v>
      </c>
      <c r="L94" s="61" t="str">
        <f t="shared" si="182"/>
        <v/>
      </c>
      <c r="M94" s="61" t="str">
        <f t="shared" si="182"/>
        <v/>
      </c>
      <c r="N94" s="61" t="str">
        <f t="shared" si="182"/>
        <v/>
      </c>
      <c r="O94" s="61" t="str">
        <f t="shared" si="182"/>
        <v/>
      </c>
      <c r="P94" s="61" t="str">
        <f t="shared" si="182"/>
        <v/>
      </c>
      <c r="Q94" s="61" t="str">
        <f t="shared" si="182"/>
        <v/>
      </c>
      <c r="R94" s="61" t="str">
        <f t="shared" si="182"/>
        <v/>
      </c>
      <c r="S94" s="61" t="str">
        <f t="shared" si="182"/>
        <v/>
      </c>
      <c r="T94" s="61" t="str">
        <f t="shared" si="182"/>
        <v/>
      </c>
      <c r="U94" s="61">
        <f t="shared" si="182"/>
        <v>5.9235357149619503</v>
      </c>
      <c r="V94" s="61">
        <f t="shared" si="182"/>
        <v>6.109610326129296</v>
      </c>
      <c r="W94" s="61">
        <f t="shared" si="182"/>
        <v>4.630739948613793</v>
      </c>
      <c r="X94" s="61">
        <f t="shared" si="182"/>
        <v>5.7875631085699366</v>
      </c>
      <c r="Y94" s="61">
        <f t="shared" si="182"/>
        <v>4.6725253878903956</v>
      </c>
      <c r="Z94" s="61">
        <f t="shared" si="182"/>
        <v>3.1764224926161049</v>
      </c>
      <c r="AA94" s="61" t="str">
        <f t="shared" si="182"/>
        <v/>
      </c>
      <c r="AB94" s="61">
        <f t="shared" si="182"/>
        <v>-4.2972799999999998</v>
      </c>
      <c r="AC94" s="61" t="str">
        <f t="shared" si="182"/>
        <v/>
      </c>
      <c r="AD94" s="61" t="str">
        <f t="shared" si="182"/>
        <v/>
      </c>
      <c r="AE94" s="61" t="str">
        <f t="shared" si="182"/>
        <v/>
      </c>
      <c r="AF94" s="61" t="str">
        <f t="shared" si="182"/>
        <v/>
      </c>
      <c r="AG94" s="61" t="str">
        <f t="shared" si="182"/>
        <v/>
      </c>
      <c r="AH94" s="61" t="str">
        <f t="shared" si="182"/>
        <v/>
      </c>
      <c r="AI94" s="61" t="str">
        <f t="shared" si="182"/>
        <v/>
      </c>
      <c r="AJ94" s="61" t="str">
        <f t="shared" si="182"/>
        <v/>
      </c>
      <c r="AK94" s="61" t="str">
        <f t="shared" si="182"/>
        <v/>
      </c>
      <c r="AL94" s="61" t="str">
        <f t="shared" si="182"/>
        <v/>
      </c>
      <c r="AM94" s="61" t="str">
        <f t="shared" si="182"/>
        <v/>
      </c>
      <c r="AN94" s="61" t="str">
        <f t="shared" si="182"/>
        <v/>
      </c>
      <c r="AO94" s="61" t="str">
        <f t="shared" si="182"/>
        <v/>
      </c>
      <c r="AP94" s="61" t="str">
        <f t="shared" si="182"/>
        <v/>
      </c>
      <c r="AQ94" s="61" t="str">
        <f t="shared" si="182"/>
        <v/>
      </c>
      <c r="AR94" s="61" t="str">
        <f t="shared" si="182"/>
        <v/>
      </c>
      <c r="AS94" s="61" t="str">
        <f t="shared" si="182"/>
        <v/>
      </c>
      <c r="AT94" s="61" t="str">
        <f t="shared" si="182"/>
        <v/>
      </c>
      <c r="AU94" s="61" t="str">
        <f t="shared" si="182"/>
        <v/>
      </c>
      <c r="AV94" s="61" t="str">
        <f t="shared" si="182"/>
        <v/>
      </c>
      <c r="AW94" s="61" t="str">
        <f t="shared" si="182"/>
        <v/>
      </c>
      <c r="AX94" s="61" t="str">
        <f t="shared" si="182"/>
        <v/>
      </c>
      <c r="AY94" s="61" t="str">
        <f t="shared" si="182"/>
        <v/>
      </c>
      <c r="AZ94" s="61" t="str">
        <f t="shared" si="182"/>
        <v/>
      </c>
      <c r="BA94" s="61" t="str">
        <f t="shared" si="182"/>
        <v/>
      </c>
      <c r="BB94" s="61" t="str">
        <f t="shared" si="182"/>
        <v/>
      </c>
      <c r="BC94" s="61" t="str">
        <f t="shared" si="182"/>
        <v/>
      </c>
      <c r="BD94" s="61" t="str">
        <f t="shared" si="182"/>
        <v/>
      </c>
      <c r="BE94" s="61" t="str">
        <f t="shared" si="182"/>
        <v/>
      </c>
      <c r="BF94" s="61" t="str">
        <f t="shared" si="182"/>
        <v/>
      </c>
      <c r="BG94" s="61" t="str">
        <f t="shared" si="182"/>
        <v/>
      </c>
      <c r="BH94" s="61" t="str">
        <f t="shared" si="182"/>
        <v/>
      </c>
      <c r="BI94" s="61" t="str">
        <f t="shared" si="182"/>
        <v/>
      </c>
      <c r="BJ94" s="61" t="str">
        <f t="shared" si="182"/>
        <v/>
      </c>
      <c r="BK94" s="61" t="str">
        <f t="shared" si="182"/>
        <v/>
      </c>
      <c r="BL94" s="61" t="str">
        <f t="shared" si="182"/>
        <v/>
      </c>
      <c r="BM94" s="61" t="str">
        <f t="shared" si="182"/>
        <v/>
      </c>
      <c r="BN94" s="61" t="str">
        <f t="shared" si="182"/>
        <v/>
      </c>
      <c r="BO94" s="61" t="str">
        <f t="shared" ref="BO94:BY94" si="183">IF(BO271="", "", (IF(BO$4&lt;$A94, BO271, (BO271-BO$3)/(1+BO$3%))-$A$2*$BZ271)/(1+$A$2*$BZ271%))</f>
        <v/>
      </c>
      <c r="BP94" s="61" t="str">
        <f t="shared" si="183"/>
        <v/>
      </c>
      <c r="BQ94" s="61" t="str">
        <f t="shared" si="183"/>
        <v/>
      </c>
      <c r="BR94" s="61" t="str">
        <f t="shared" si="183"/>
        <v/>
      </c>
      <c r="BS94" s="61" t="str">
        <f t="shared" si="183"/>
        <v/>
      </c>
      <c r="BT94" s="61" t="str">
        <f t="shared" si="183"/>
        <v/>
      </c>
      <c r="BU94" s="61" t="str">
        <f t="shared" si="183"/>
        <v/>
      </c>
      <c r="BV94" s="61">
        <f t="shared" si="183"/>
        <v>-5.5469953775038601</v>
      </c>
      <c r="BW94" s="61">
        <f t="shared" si="183"/>
        <v>6.3218295467815544</v>
      </c>
      <c r="BX94" s="61">
        <f t="shared" si="183"/>
        <v>3.2692812728594589</v>
      </c>
      <c r="BY94" s="282">
        <f t="shared" si="183"/>
        <v>0</v>
      </c>
      <c r="BZ94" s="296">
        <f t="shared" si="141"/>
        <v>2.8985507246376718</v>
      </c>
      <c r="CB94" s="27"/>
    </row>
    <row r="95" spans="1:81">
      <c r="A95" s="32">
        <f t="shared" si="137"/>
        <v>1958</v>
      </c>
      <c r="B95" s="61">
        <f t="shared" si="138"/>
        <v>42.919816450868275</v>
      </c>
      <c r="C95" s="61">
        <f t="shared" ref="C95:BN95" si="184">IF(C272="", "", (IF(C$4&lt;$A95, C272, (C272-C$3)/(1+C$3%))-$A$2*$BZ272)/(1+$A$2*$BZ272%))</f>
        <v>48.198057992067703</v>
      </c>
      <c r="D95" s="61">
        <f t="shared" si="184"/>
        <v>42.919816450868275</v>
      </c>
      <c r="E95" s="61">
        <f t="shared" si="184"/>
        <v>41.092934842826892</v>
      </c>
      <c r="F95" s="61">
        <f t="shared" si="184"/>
        <v>53.34227556630222</v>
      </c>
      <c r="G95" s="61">
        <f t="shared" si="184"/>
        <v>50.722902627048477</v>
      </c>
      <c r="H95" s="61">
        <f t="shared" si="184"/>
        <v>48.821890279962638</v>
      </c>
      <c r="I95" s="61">
        <f t="shared" si="184"/>
        <v>66.203138808284393</v>
      </c>
      <c r="J95" s="61">
        <f t="shared" si="184"/>
        <v>59.102278086710029</v>
      </c>
      <c r="K95" s="61">
        <f t="shared" si="184"/>
        <v>52.776378869987276</v>
      </c>
      <c r="L95" s="61" t="str">
        <f t="shared" si="184"/>
        <v/>
      </c>
      <c r="M95" s="61" t="str">
        <f t="shared" si="184"/>
        <v/>
      </c>
      <c r="N95" s="61" t="str">
        <f t="shared" si="184"/>
        <v/>
      </c>
      <c r="O95" s="61" t="str">
        <f t="shared" si="184"/>
        <v/>
      </c>
      <c r="P95" s="61" t="str">
        <f t="shared" si="184"/>
        <v/>
      </c>
      <c r="Q95" s="61" t="str">
        <f t="shared" si="184"/>
        <v/>
      </c>
      <c r="R95" s="61" t="str">
        <f t="shared" si="184"/>
        <v/>
      </c>
      <c r="S95" s="61" t="str">
        <f t="shared" si="184"/>
        <v/>
      </c>
      <c r="T95" s="61" t="str">
        <f t="shared" si="184"/>
        <v/>
      </c>
      <c r="U95" s="61">
        <f t="shared" si="184"/>
        <v>-7.0204919587246088</v>
      </c>
      <c r="V95" s="61">
        <f t="shared" si="184"/>
        <v>-2.5484921078294795</v>
      </c>
      <c r="W95" s="61">
        <f t="shared" si="184"/>
        <v>0.80370323749326267</v>
      </c>
      <c r="X95" s="61">
        <f t="shared" si="184"/>
        <v>-1.7082352740171423</v>
      </c>
      <c r="Y95" s="61">
        <f t="shared" si="184"/>
        <v>0.84396030747628692</v>
      </c>
      <c r="Z95" s="61">
        <f t="shared" si="184"/>
        <v>1.6971189071492307</v>
      </c>
      <c r="AA95" s="61" t="str">
        <f t="shared" si="184"/>
        <v/>
      </c>
      <c r="AB95" s="61">
        <f t="shared" si="184"/>
        <v>28.468630000000001</v>
      </c>
      <c r="AC95" s="61" t="str">
        <f t="shared" si="184"/>
        <v/>
      </c>
      <c r="AD95" s="61" t="str">
        <f t="shared" si="184"/>
        <v/>
      </c>
      <c r="AE95" s="61" t="str">
        <f t="shared" si="184"/>
        <v/>
      </c>
      <c r="AF95" s="61" t="str">
        <f t="shared" si="184"/>
        <v/>
      </c>
      <c r="AG95" s="61" t="str">
        <f t="shared" si="184"/>
        <v/>
      </c>
      <c r="AH95" s="61" t="str">
        <f t="shared" si="184"/>
        <v/>
      </c>
      <c r="AI95" s="61" t="str">
        <f t="shared" si="184"/>
        <v/>
      </c>
      <c r="AJ95" s="61" t="str">
        <f t="shared" si="184"/>
        <v/>
      </c>
      <c r="AK95" s="61" t="str">
        <f t="shared" si="184"/>
        <v/>
      </c>
      <c r="AL95" s="61" t="str">
        <f t="shared" si="184"/>
        <v/>
      </c>
      <c r="AM95" s="61" t="str">
        <f t="shared" si="184"/>
        <v/>
      </c>
      <c r="AN95" s="61" t="str">
        <f t="shared" si="184"/>
        <v/>
      </c>
      <c r="AO95" s="61" t="str">
        <f t="shared" si="184"/>
        <v/>
      </c>
      <c r="AP95" s="61" t="str">
        <f t="shared" si="184"/>
        <v/>
      </c>
      <c r="AQ95" s="61" t="str">
        <f t="shared" si="184"/>
        <v/>
      </c>
      <c r="AR95" s="61" t="str">
        <f t="shared" si="184"/>
        <v/>
      </c>
      <c r="AS95" s="61" t="str">
        <f t="shared" si="184"/>
        <v/>
      </c>
      <c r="AT95" s="61" t="str">
        <f t="shared" si="184"/>
        <v/>
      </c>
      <c r="AU95" s="61" t="str">
        <f t="shared" si="184"/>
        <v/>
      </c>
      <c r="AV95" s="61" t="str">
        <f t="shared" si="184"/>
        <v/>
      </c>
      <c r="AW95" s="61" t="str">
        <f t="shared" si="184"/>
        <v/>
      </c>
      <c r="AX95" s="61" t="str">
        <f t="shared" si="184"/>
        <v/>
      </c>
      <c r="AY95" s="61" t="str">
        <f t="shared" si="184"/>
        <v/>
      </c>
      <c r="AZ95" s="61" t="str">
        <f t="shared" si="184"/>
        <v/>
      </c>
      <c r="BA95" s="61" t="str">
        <f t="shared" si="184"/>
        <v/>
      </c>
      <c r="BB95" s="61" t="str">
        <f t="shared" si="184"/>
        <v/>
      </c>
      <c r="BC95" s="61" t="str">
        <f t="shared" si="184"/>
        <v/>
      </c>
      <c r="BD95" s="61" t="str">
        <f t="shared" si="184"/>
        <v/>
      </c>
      <c r="BE95" s="61" t="str">
        <f t="shared" si="184"/>
        <v/>
      </c>
      <c r="BF95" s="61" t="str">
        <f t="shared" si="184"/>
        <v/>
      </c>
      <c r="BG95" s="61" t="str">
        <f t="shared" si="184"/>
        <v/>
      </c>
      <c r="BH95" s="61" t="str">
        <f t="shared" si="184"/>
        <v/>
      </c>
      <c r="BI95" s="61" t="str">
        <f t="shared" si="184"/>
        <v/>
      </c>
      <c r="BJ95" s="61" t="str">
        <f t="shared" si="184"/>
        <v/>
      </c>
      <c r="BK95" s="61" t="str">
        <f t="shared" si="184"/>
        <v/>
      </c>
      <c r="BL95" s="61" t="str">
        <f t="shared" si="184"/>
        <v/>
      </c>
      <c r="BM95" s="61" t="str">
        <f t="shared" si="184"/>
        <v/>
      </c>
      <c r="BN95" s="61" t="str">
        <f t="shared" si="184"/>
        <v/>
      </c>
      <c r="BO95" s="61" t="str">
        <f t="shared" ref="BO95:BY95" si="185">IF(BO272="", "", (IF(BO$4&lt;$A95, BO272, (BO272-BO$3)/(1+BO$3%))-$A$2*$BZ272)/(1+$A$2*$BZ272%))</f>
        <v/>
      </c>
      <c r="BP95" s="61" t="str">
        <f t="shared" si="185"/>
        <v/>
      </c>
      <c r="BQ95" s="61" t="str">
        <f t="shared" si="185"/>
        <v/>
      </c>
      <c r="BR95" s="61" t="str">
        <f t="shared" si="185"/>
        <v/>
      </c>
      <c r="BS95" s="61" t="str">
        <f t="shared" si="185"/>
        <v/>
      </c>
      <c r="BT95" s="61" t="str">
        <f t="shared" si="185"/>
        <v/>
      </c>
      <c r="BU95" s="61" t="str">
        <f t="shared" si="185"/>
        <v/>
      </c>
      <c r="BV95" s="61">
        <f t="shared" si="185"/>
        <v>39.518482490272369</v>
      </c>
      <c r="BW95" s="61">
        <f t="shared" si="185"/>
        <v>-2.3535890920451386</v>
      </c>
      <c r="BX95" s="61">
        <f t="shared" si="185"/>
        <v>1.788646314165665</v>
      </c>
      <c r="BY95" s="282">
        <f t="shared" si="185"/>
        <v>0</v>
      </c>
      <c r="BZ95" s="296">
        <f t="shared" si="141"/>
        <v>1.7605633802816989</v>
      </c>
      <c r="CB95" s="27"/>
    </row>
    <row r="96" spans="1:81">
      <c r="A96" s="32">
        <f t="shared" si="137"/>
        <v>1959</v>
      </c>
      <c r="B96" s="61">
        <f t="shared" si="138"/>
        <v>11.774404385200189</v>
      </c>
      <c r="C96" s="61">
        <f t="shared" ref="C96:BN96" si="186">IF(C273="", "", (IF(C$4&lt;$A96, C273, (C273-C$3)/(1+C$3%))-$A$2*$BZ273)/(1+$A$2*$BZ273%))</f>
        <v>8.0216441426465419</v>
      </c>
      <c r="D96" s="61">
        <f t="shared" si="186"/>
        <v>11.774404385200189</v>
      </c>
      <c r="E96" s="61">
        <f t="shared" si="186"/>
        <v>17.665557005072124</v>
      </c>
      <c r="F96" s="61">
        <f t="shared" si="186"/>
        <v>13.366327411793074</v>
      </c>
      <c r="G96" s="61">
        <f t="shared" si="186"/>
        <v>11.311905256679339</v>
      </c>
      <c r="H96" s="61">
        <f t="shared" si="186"/>
        <v>9.220413679835298</v>
      </c>
      <c r="I96" s="61">
        <f t="shared" si="186"/>
        <v>18.655617999677229</v>
      </c>
      <c r="J96" s="61">
        <f t="shared" si="186"/>
        <v>17.722011526763925</v>
      </c>
      <c r="K96" s="61">
        <f t="shared" si="186"/>
        <v>16.876051280310463</v>
      </c>
      <c r="L96" s="61" t="str">
        <f t="shared" si="186"/>
        <v/>
      </c>
      <c r="M96" s="61" t="str">
        <f t="shared" si="186"/>
        <v/>
      </c>
      <c r="N96" s="61" t="str">
        <f t="shared" si="186"/>
        <v/>
      </c>
      <c r="O96" s="61" t="str">
        <f t="shared" si="186"/>
        <v/>
      </c>
      <c r="P96" s="61" t="str">
        <f t="shared" si="186"/>
        <v/>
      </c>
      <c r="Q96" s="61" t="str">
        <f t="shared" si="186"/>
        <v/>
      </c>
      <c r="R96" s="61" t="str">
        <f t="shared" si="186"/>
        <v/>
      </c>
      <c r="S96" s="61" t="str">
        <f t="shared" si="186"/>
        <v/>
      </c>
      <c r="T96" s="61" t="str">
        <f t="shared" si="186"/>
        <v/>
      </c>
      <c r="U96" s="61">
        <f t="shared" si="186"/>
        <v>-3.3494148199418654</v>
      </c>
      <c r="V96" s="61">
        <f t="shared" si="186"/>
        <v>-0.58280413157171174</v>
      </c>
      <c r="W96" s="61">
        <f t="shared" si="186"/>
        <v>1.5496596626736114</v>
      </c>
      <c r="X96" s="61">
        <f t="shared" si="186"/>
        <v>-4.1671842685148668E-2</v>
      </c>
      <c r="Y96" s="61">
        <f t="shared" si="186"/>
        <v>1.5902146385772351</v>
      </c>
      <c r="Z96" s="61">
        <f t="shared" si="186"/>
        <v>3.201774592687836</v>
      </c>
      <c r="AA96" s="61" t="str">
        <f t="shared" si="186"/>
        <v/>
      </c>
      <c r="AB96" s="61">
        <f t="shared" si="186"/>
        <v>8.8584800000000001</v>
      </c>
      <c r="AC96" s="61" t="str">
        <f t="shared" si="186"/>
        <v/>
      </c>
      <c r="AD96" s="61">
        <f t="shared" si="186"/>
        <v>16.428470000000001</v>
      </c>
      <c r="AE96" s="61" t="str">
        <f t="shared" si="186"/>
        <v/>
      </c>
      <c r="AF96" s="61" t="str">
        <f t="shared" si="186"/>
        <v/>
      </c>
      <c r="AG96" s="61" t="str">
        <f t="shared" si="186"/>
        <v/>
      </c>
      <c r="AH96" s="61" t="str">
        <f t="shared" si="186"/>
        <v/>
      </c>
      <c r="AI96" s="61" t="str">
        <f t="shared" si="186"/>
        <v/>
      </c>
      <c r="AJ96" s="61" t="str">
        <f t="shared" si="186"/>
        <v/>
      </c>
      <c r="AK96" s="61" t="str">
        <f t="shared" si="186"/>
        <v/>
      </c>
      <c r="AL96" s="61" t="str">
        <f t="shared" si="186"/>
        <v/>
      </c>
      <c r="AM96" s="61" t="str">
        <f t="shared" si="186"/>
        <v/>
      </c>
      <c r="AN96" s="61" t="str">
        <f t="shared" si="186"/>
        <v/>
      </c>
      <c r="AO96" s="61" t="str">
        <f t="shared" si="186"/>
        <v/>
      </c>
      <c r="AP96" s="61" t="str">
        <f t="shared" si="186"/>
        <v/>
      </c>
      <c r="AQ96" s="61" t="str">
        <f t="shared" si="186"/>
        <v/>
      </c>
      <c r="AR96" s="61" t="str">
        <f t="shared" si="186"/>
        <v/>
      </c>
      <c r="AS96" s="61" t="str">
        <f t="shared" si="186"/>
        <v/>
      </c>
      <c r="AT96" s="61" t="str">
        <f t="shared" si="186"/>
        <v/>
      </c>
      <c r="AU96" s="61" t="str">
        <f t="shared" si="186"/>
        <v/>
      </c>
      <c r="AV96" s="61" t="str">
        <f t="shared" si="186"/>
        <v/>
      </c>
      <c r="AW96" s="61" t="str">
        <f t="shared" si="186"/>
        <v/>
      </c>
      <c r="AX96" s="61" t="str">
        <f t="shared" si="186"/>
        <v/>
      </c>
      <c r="AY96" s="61" t="str">
        <f t="shared" si="186"/>
        <v/>
      </c>
      <c r="AZ96" s="61" t="str">
        <f t="shared" si="186"/>
        <v/>
      </c>
      <c r="BA96" s="61" t="str">
        <f t="shared" si="186"/>
        <v/>
      </c>
      <c r="BB96" s="61" t="str">
        <f t="shared" si="186"/>
        <v/>
      </c>
      <c r="BC96" s="61" t="str">
        <f t="shared" si="186"/>
        <v/>
      </c>
      <c r="BD96" s="61" t="str">
        <f t="shared" si="186"/>
        <v/>
      </c>
      <c r="BE96" s="61" t="str">
        <f t="shared" si="186"/>
        <v/>
      </c>
      <c r="BF96" s="61" t="str">
        <f t="shared" si="186"/>
        <v/>
      </c>
      <c r="BG96" s="61" t="str">
        <f t="shared" si="186"/>
        <v/>
      </c>
      <c r="BH96" s="61" t="str">
        <f t="shared" si="186"/>
        <v/>
      </c>
      <c r="BI96" s="61" t="str">
        <f t="shared" si="186"/>
        <v/>
      </c>
      <c r="BJ96" s="61" t="str">
        <f t="shared" si="186"/>
        <v/>
      </c>
      <c r="BK96" s="61" t="str">
        <f t="shared" si="186"/>
        <v/>
      </c>
      <c r="BL96" s="61" t="str">
        <f t="shared" si="186"/>
        <v/>
      </c>
      <c r="BM96" s="61" t="str">
        <f t="shared" si="186"/>
        <v/>
      </c>
      <c r="BN96" s="61" t="str">
        <f t="shared" si="186"/>
        <v/>
      </c>
      <c r="BO96" s="61" t="str">
        <f t="shared" ref="BO96:BY96" si="187">IF(BO273="", "", (IF(BO$4&lt;$A96, BO273, (BO273-BO$3)/(1+BO$3%))-$A$2*$BZ273)/(1+$A$2*$BZ273%))</f>
        <v/>
      </c>
      <c r="BP96" s="61" t="str">
        <f t="shared" si="187"/>
        <v/>
      </c>
      <c r="BQ96" s="61" t="str">
        <f t="shared" si="187"/>
        <v/>
      </c>
      <c r="BR96" s="61" t="str">
        <f t="shared" si="187"/>
        <v/>
      </c>
      <c r="BS96" s="61" t="str">
        <f t="shared" si="187"/>
        <v/>
      </c>
      <c r="BT96" s="61" t="str">
        <f t="shared" si="187"/>
        <v/>
      </c>
      <c r="BU96" s="61" t="str">
        <f t="shared" si="187"/>
        <v/>
      </c>
      <c r="BV96" s="61">
        <f t="shared" si="187"/>
        <v>7.6231571377202378</v>
      </c>
      <c r="BW96" s="61">
        <f t="shared" si="187"/>
        <v>-0.38396973983485516</v>
      </c>
      <c r="BX96" s="61">
        <f t="shared" si="187"/>
        <v>3.2946561898212545</v>
      </c>
      <c r="BY96" s="282">
        <f t="shared" si="187"/>
        <v>0</v>
      </c>
      <c r="BZ96" s="296">
        <f t="shared" si="141"/>
        <v>1.730103806228378</v>
      </c>
      <c r="CB96" s="27"/>
    </row>
    <row r="97" spans="1:80">
      <c r="A97" s="32">
        <f t="shared" si="137"/>
        <v>1960</v>
      </c>
      <c r="B97" s="61">
        <f t="shared" si="138"/>
        <v>0.29282822553335641</v>
      </c>
      <c r="C97" s="61">
        <f t="shared" ref="C97:BN97" si="188">IF(C274="", "", (IF(C$4&lt;$A97, C274, (C274-C$3)/(1+C$3%))-$A$2*$BZ274)/(1+$A$2*$BZ274%))</f>
        <v>5.9862620256635291</v>
      </c>
      <c r="D97" s="61">
        <f t="shared" si="188"/>
        <v>0.29282822553335641</v>
      </c>
      <c r="E97" s="61">
        <f t="shared" si="188"/>
        <v>-1.5233767853138918</v>
      </c>
      <c r="F97" s="61">
        <f t="shared" si="188"/>
        <v>0.77299677880155759</v>
      </c>
      <c r="G97" s="61">
        <f t="shared" si="188"/>
        <v>6.1973753858099121</v>
      </c>
      <c r="H97" s="61">
        <f t="shared" si="188"/>
        <v>12.372360730261736</v>
      </c>
      <c r="I97" s="61">
        <f t="shared" si="188"/>
        <v>-5.9339902131604436</v>
      </c>
      <c r="J97" s="61">
        <f t="shared" si="188"/>
        <v>-0.93277942664409619</v>
      </c>
      <c r="K97" s="61">
        <f t="shared" si="188"/>
        <v>3.7726604581306278</v>
      </c>
      <c r="L97" s="61" t="str">
        <f t="shared" si="188"/>
        <v/>
      </c>
      <c r="M97" s="61" t="str">
        <f t="shared" si="188"/>
        <v/>
      </c>
      <c r="N97" s="61" t="str">
        <f t="shared" si="188"/>
        <v/>
      </c>
      <c r="O97" s="61" t="str">
        <f t="shared" si="188"/>
        <v/>
      </c>
      <c r="P97" s="61" t="str">
        <f t="shared" si="188"/>
        <v/>
      </c>
      <c r="Q97" s="61" t="str">
        <f t="shared" si="188"/>
        <v/>
      </c>
      <c r="R97" s="61" t="str">
        <f t="shared" si="188"/>
        <v/>
      </c>
      <c r="S97" s="61" t="str">
        <f t="shared" si="188"/>
        <v/>
      </c>
      <c r="T97" s="61" t="str">
        <f t="shared" si="188"/>
        <v/>
      </c>
      <c r="U97" s="61">
        <f t="shared" si="188"/>
        <v>12.802837910130926</v>
      </c>
      <c r="V97" s="61">
        <f t="shared" si="188"/>
        <v>10.726170712072204</v>
      </c>
      <c r="W97" s="61">
        <f t="shared" si="188"/>
        <v>8.211109247518813</v>
      </c>
      <c r="X97" s="61">
        <f t="shared" si="188"/>
        <v>10.16072239192961</v>
      </c>
      <c r="Y97" s="61">
        <f t="shared" si="188"/>
        <v>8.2543245467390669</v>
      </c>
      <c r="Z97" s="61">
        <f t="shared" si="188"/>
        <v>2.986356523375616</v>
      </c>
      <c r="AA97" s="61" t="str">
        <f t="shared" si="188"/>
        <v/>
      </c>
      <c r="AB97" s="61">
        <f t="shared" si="188"/>
        <v>5.1758199999999999</v>
      </c>
      <c r="AC97" s="61" t="str">
        <f t="shared" si="188"/>
        <v/>
      </c>
      <c r="AD97" s="61">
        <f t="shared" si="188"/>
        <v>11.155099999999999</v>
      </c>
      <c r="AE97" s="61" t="str">
        <f t="shared" si="188"/>
        <v/>
      </c>
      <c r="AF97" s="61" t="str">
        <f t="shared" si="188"/>
        <v/>
      </c>
      <c r="AG97" s="61" t="str">
        <f t="shared" si="188"/>
        <v/>
      </c>
      <c r="AH97" s="61" t="str">
        <f t="shared" si="188"/>
        <v/>
      </c>
      <c r="AI97" s="61" t="str">
        <f t="shared" si="188"/>
        <v/>
      </c>
      <c r="AJ97" s="61" t="str">
        <f t="shared" si="188"/>
        <v/>
      </c>
      <c r="AK97" s="61" t="str">
        <f t="shared" si="188"/>
        <v/>
      </c>
      <c r="AL97" s="61" t="str">
        <f t="shared" si="188"/>
        <v/>
      </c>
      <c r="AM97" s="61" t="str">
        <f t="shared" si="188"/>
        <v/>
      </c>
      <c r="AN97" s="61" t="str">
        <f t="shared" si="188"/>
        <v/>
      </c>
      <c r="AO97" s="61" t="str">
        <f t="shared" si="188"/>
        <v/>
      </c>
      <c r="AP97" s="61" t="str">
        <f t="shared" si="188"/>
        <v/>
      </c>
      <c r="AQ97" s="61" t="str">
        <f t="shared" si="188"/>
        <v/>
      </c>
      <c r="AR97" s="61" t="str">
        <f t="shared" si="188"/>
        <v/>
      </c>
      <c r="AS97" s="61" t="str">
        <f t="shared" si="188"/>
        <v/>
      </c>
      <c r="AT97" s="61" t="str">
        <f t="shared" si="188"/>
        <v/>
      </c>
      <c r="AU97" s="61" t="str">
        <f t="shared" si="188"/>
        <v/>
      </c>
      <c r="AV97" s="61" t="str">
        <f t="shared" si="188"/>
        <v/>
      </c>
      <c r="AW97" s="61" t="str">
        <f t="shared" si="188"/>
        <v/>
      </c>
      <c r="AX97" s="61" t="str">
        <f t="shared" si="188"/>
        <v/>
      </c>
      <c r="AY97" s="61" t="str">
        <f t="shared" si="188"/>
        <v/>
      </c>
      <c r="AZ97" s="61" t="str">
        <f t="shared" si="188"/>
        <v/>
      </c>
      <c r="BA97" s="61" t="str">
        <f t="shared" si="188"/>
        <v/>
      </c>
      <c r="BB97" s="61" t="str">
        <f t="shared" si="188"/>
        <v/>
      </c>
      <c r="BC97" s="61" t="str">
        <f t="shared" si="188"/>
        <v/>
      </c>
      <c r="BD97" s="61" t="str">
        <f t="shared" si="188"/>
        <v/>
      </c>
      <c r="BE97" s="61" t="str">
        <f t="shared" si="188"/>
        <v/>
      </c>
      <c r="BF97" s="61" t="str">
        <f t="shared" si="188"/>
        <v/>
      </c>
      <c r="BG97" s="61" t="str">
        <f t="shared" si="188"/>
        <v/>
      </c>
      <c r="BH97" s="61" t="str">
        <f t="shared" si="188"/>
        <v/>
      </c>
      <c r="BI97" s="61" t="str">
        <f t="shared" si="188"/>
        <v/>
      </c>
      <c r="BJ97" s="61" t="str">
        <f t="shared" si="188"/>
        <v/>
      </c>
      <c r="BK97" s="61" t="str">
        <f t="shared" si="188"/>
        <v/>
      </c>
      <c r="BL97" s="61" t="str">
        <f t="shared" si="188"/>
        <v/>
      </c>
      <c r="BM97" s="61" t="str">
        <f t="shared" si="188"/>
        <v/>
      </c>
      <c r="BN97" s="61" t="str">
        <f t="shared" si="188"/>
        <v/>
      </c>
      <c r="BO97" s="61" t="str">
        <f t="shared" ref="BO97:BY97" si="189">IF(BO274="", "", (IF(BO$4&lt;$A97, BO274, (BO274-BO$3)/(1+BO$3%))-$A$2*$BZ274)/(1+$A$2*$BZ274%))</f>
        <v/>
      </c>
      <c r="BP97" s="61" t="str">
        <f t="shared" si="189"/>
        <v/>
      </c>
      <c r="BQ97" s="61" t="str">
        <f t="shared" si="189"/>
        <v/>
      </c>
      <c r="BR97" s="61" t="str">
        <f t="shared" si="189"/>
        <v/>
      </c>
      <c r="BS97" s="61" t="str">
        <f t="shared" si="189"/>
        <v/>
      </c>
      <c r="BT97" s="61" t="str">
        <f t="shared" si="189"/>
        <v/>
      </c>
      <c r="BU97" s="61" t="str">
        <f t="shared" si="189"/>
        <v/>
      </c>
      <c r="BV97" s="61">
        <f t="shared" si="189"/>
        <v>6.2726176115802224</v>
      </c>
      <c r="BW97" s="61">
        <f t="shared" si="189"/>
        <v>10.947623053496347</v>
      </c>
      <c r="BX97" s="61">
        <f t="shared" si="189"/>
        <v>3.0790442442466537</v>
      </c>
      <c r="BY97" s="282">
        <f t="shared" si="189"/>
        <v>0</v>
      </c>
      <c r="BZ97" s="296">
        <f t="shared" si="141"/>
        <v>1.3605442176870763</v>
      </c>
      <c r="CB97" s="27"/>
    </row>
    <row r="98" spans="1:80">
      <c r="A98" s="32">
        <f t="shared" si="137"/>
        <v>1961</v>
      </c>
      <c r="B98" s="61">
        <f t="shared" si="138"/>
        <v>26.675706283396554</v>
      </c>
      <c r="C98" s="61">
        <f t="shared" ref="C98:BN98" si="190">IF(C275="", "", (IF(C$4&lt;$A98, C275, (C275-C$3)/(1+C$3%))-$A$2*$BZ275)/(1+$A$2*$BZ275%))</f>
        <v>27.96430227568262</v>
      </c>
      <c r="D98" s="61">
        <f t="shared" si="190"/>
        <v>26.675706283396554</v>
      </c>
      <c r="E98" s="61">
        <f t="shared" si="190"/>
        <v>23.08516990857829</v>
      </c>
      <c r="F98" s="61">
        <f t="shared" si="190"/>
        <v>27.443631347803887</v>
      </c>
      <c r="G98" s="61">
        <f t="shared" si="190"/>
        <v>25.674549036585073</v>
      </c>
      <c r="H98" s="61">
        <f t="shared" si="190"/>
        <v>23.92069097193238</v>
      </c>
      <c r="I98" s="61">
        <f t="shared" si="190"/>
        <v>30.224226800423263</v>
      </c>
      <c r="J98" s="61">
        <f t="shared" si="190"/>
        <v>28.952885012136925</v>
      </c>
      <c r="K98" s="61">
        <f t="shared" si="190"/>
        <v>27.741985523845944</v>
      </c>
      <c r="L98" s="61" t="str">
        <f t="shared" si="190"/>
        <v/>
      </c>
      <c r="M98" s="61" t="str">
        <f t="shared" si="190"/>
        <v/>
      </c>
      <c r="N98" s="61" t="str">
        <f t="shared" si="190"/>
        <v/>
      </c>
      <c r="O98" s="61" t="str">
        <f t="shared" si="190"/>
        <v/>
      </c>
      <c r="P98" s="61" t="str">
        <f t="shared" si="190"/>
        <v/>
      </c>
      <c r="Q98" s="61" t="str">
        <f t="shared" si="190"/>
        <v/>
      </c>
      <c r="R98" s="61" t="str">
        <f t="shared" si="190"/>
        <v/>
      </c>
      <c r="S98" s="61" t="str">
        <f t="shared" si="190"/>
        <v/>
      </c>
      <c r="T98" s="61" t="str">
        <f t="shared" si="190"/>
        <v/>
      </c>
      <c r="U98" s="61">
        <f t="shared" si="190"/>
        <v>0.79623063421467866</v>
      </c>
      <c r="V98" s="61">
        <f t="shared" si="190"/>
        <v>2.363844443153873</v>
      </c>
      <c r="W98" s="61">
        <f t="shared" si="190"/>
        <v>2.7827217492541059</v>
      </c>
      <c r="X98" s="61">
        <f t="shared" si="190"/>
        <v>2.4963022922079263</v>
      </c>
      <c r="Y98" s="61">
        <f t="shared" si="190"/>
        <v>2.823769162093265</v>
      </c>
      <c r="Z98" s="61">
        <f t="shared" si="190"/>
        <v>2.1948774431343878</v>
      </c>
      <c r="AA98" s="61" t="str">
        <f t="shared" si="190"/>
        <v/>
      </c>
      <c r="AB98" s="61">
        <f t="shared" si="190"/>
        <v>18.954660000000001</v>
      </c>
      <c r="AC98" s="61" t="str">
        <f t="shared" si="190"/>
        <v/>
      </c>
      <c r="AD98" s="61">
        <f t="shared" si="190"/>
        <v>29.649100000000001</v>
      </c>
      <c r="AE98" s="61" t="str">
        <f t="shared" si="190"/>
        <v/>
      </c>
      <c r="AF98" s="61" t="str">
        <f t="shared" si="190"/>
        <v/>
      </c>
      <c r="AG98" s="61" t="str">
        <f t="shared" si="190"/>
        <v/>
      </c>
      <c r="AH98" s="61" t="str">
        <f t="shared" si="190"/>
        <v/>
      </c>
      <c r="AI98" s="61" t="str">
        <f t="shared" si="190"/>
        <v/>
      </c>
      <c r="AJ98" s="61" t="str">
        <f t="shared" si="190"/>
        <v/>
      </c>
      <c r="AK98" s="61" t="str">
        <f t="shared" si="190"/>
        <v/>
      </c>
      <c r="AL98" s="61" t="str">
        <f t="shared" si="190"/>
        <v/>
      </c>
      <c r="AM98" s="61" t="str">
        <f t="shared" si="190"/>
        <v/>
      </c>
      <c r="AN98" s="61" t="str">
        <f t="shared" si="190"/>
        <v/>
      </c>
      <c r="AO98" s="61" t="str">
        <f t="shared" si="190"/>
        <v/>
      </c>
      <c r="AP98" s="61" t="str">
        <f t="shared" si="190"/>
        <v/>
      </c>
      <c r="AQ98" s="61" t="str">
        <f t="shared" si="190"/>
        <v/>
      </c>
      <c r="AR98" s="61" t="str">
        <f t="shared" si="190"/>
        <v/>
      </c>
      <c r="AS98" s="61" t="str">
        <f t="shared" si="190"/>
        <v/>
      </c>
      <c r="AT98" s="61" t="str">
        <f t="shared" si="190"/>
        <v/>
      </c>
      <c r="AU98" s="61" t="str">
        <f t="shared" si="190"/>
        <v/>
      </c>
      <c r="AV98" s="61" t="str">
        <f t="shared" si="190"/>
        <v/>
      </c>
      <c r="AW98" s="61" t="str">
        <f t="shared" si="190"/>
        <v/>
      </c>
      <c r="AX98" s="61" t="str">
        <f t="shared" si="190"/>
        <v/>
      </c>
      <c r="AY98" s="61" t="str">
        <f t="shared" si="190"/>
        <v/>
      </c>
      <c r="AZ98" s="61" t="str">
        <f t="shared" si="190"/>
        <v/>
      </c>
      <c r="BA98" s="61" t="str">
        <f t="shared" si="190"/>
        <v/>
      </c>
      <c r="BB98" s="61" t="str">
        <f t="shared" si="190"/>
        <v/>
      </c>
      <c r="BC98" s="61" t="str">
        <f t="shared" si="190"/>
        <v/>
      </c>
      <c r="BD98" s="61" t="str">
        <f t="shared" si="190"/>
        <v/>
      </c>
      <c r="BE98" s="61" t="str">
        <f t="shared" si="190"/>
        <v/>
      </c>
      <c r="BF98" s="61" t="str">
        <f t="shared" si="190"/>
        <v/>
      </c>
      <c r="BG98" s="61" t="str">
        <f t="shared" si="190"/>
        <v/>
      </c>
      <c r="BH98" s="61" t="str">
        <f t="shared" si="190"/>
        <v/>
      </c>
      <c r="BI98" s="61" t="str">
        <f t="shared" si="190"/>
        <v/>
      </c>
      <c r="BJ98" s="61" t="str">
        <f t="shared" si="190"/>
        <v/>
      </c>
      <c r="BK98" s="61" t="str">
        <f t="shared" si="190"/>
        <v/>
      </c>
      <c r="BL98" s="61" t="str">
        <f t="shared" si="190"/>
        <v/>
      </c>
      <c r="BM98" s="61" t="str">
        <f t="shared" si="190"/>
        <v/>
      </c>
      <c r="BN98" s="61" t="str">
        <f t="shared" si="190"/>
        <v/>
      </c>
      <c r="BO98" s="61" t="str">
        <f t="shared" ref="BO98:BY98" si="191">IF(BO275="", "", (IF(BO$4&lt;$A98, BO275, (BO275-BO$3)/(1+BO$3%))-$A$2*$BZ275)/(1+$A$2*$BZ275%))</f>
        <v/>
      </c>
      <c r="BP98" s="61" t="str">
        <f t="shared" si="191"/>
        <v/>
      </c>
      <c r="BQ98" s="61" t="str">
        <f t="shared" si="191"/>
        <v/>
      </c>
      <c r="BR98" s="61" t="str">
        <f t="shared" si="191"/>
        <v/>
      </c>
      <c r="BS98" s="61" t="str">
        <f t="shared" si="191"/>
        <v/>
      </c>
      <c r="BT98" s="61" t="str">
        <f t="shared" si="191"/>
        <v/>
      </c>
      <c r="BU98" s="61" t="str">
        <f t="shared" si="191"/>
        <v/>
      </c>
      <c r="BV98" s="61">
        <f t="shared" si="191"/>
        <v>19.038847957133264</v>
      </c>
      <c r="BW98" s="61">
        <f t="shared" si="191"/>
        <v>2.5685721320401811</v>
      </c>
      <c r="BX98" s="61">
        <f t="shared" si="191"/>
        <v>2.2868528328332083</v>
      </c>
      <c r="BY98" s="282">
        <f t="shared" si="191"/>
        <v>0</v>
      </c>
      <c r="BZ98" s="296">
        <f t="shared" si="141"/>
        <v>0.67114093959730337</v>
      </c>
      <c r="CB98" s="27"/>
    </row>
    <row r="99" spans="1:80">
      <c r="A99" s="32">
        <f t="shared" si="137"/>
        <v>1962</v>
      </c>
      <c r="B99" s="61">
        <f t="shared" si="138"/>
        <v>-8.8095341277263675</v>
      </c>
      <c r="C99" s="61">
        <f t="shared" ref="C99:BN99" si="192">IF(C276="", "", (IF(C$4&lt;$A99, C276, (C276-C$3)/(1+C$3%))-$A$2*$BZ276)/(1+$A$2*$BZ276%))</f>
        <v>-4.8222586026048102</v>
      </c>
      <c r="D99" s="61">
        <f t="shared" si="192"/>
        <v>-8.8095341277263675</v>
      </c>
      <c r="E99" s="61">
        <f t="shared" si="192"/>
        <v>-11.431235852688669</v>
      </c>
      <c r="F99" s="61">
        <f t="shared" si="192"/>
        <v>-7.1608299546210912</v>
      </c>
      <c r="G99" s="61">
        <f t="shared" si="192"/>
        <v>-10.100206834359046</v>
      </c>
      <c r="H99" s="61">
        <f t="shared" si="192"/>
        <v>-13.148889222010629</v>
      </c>
      <c r="I99" s="61">
        <f t="shared" si="192"/>
        <v>-10.708588144494986</v>
      </c>
      <c r="J99" s="61">
        <f t="shared" si="192"/>
        <v>-13.194403384690014</v>
      </c>
      <c r="K99" s="61">
        <f t="shared" si="192"/>
        <v>-15.733657742058003</v>
      </c>
      <c r="L99" s="61" t="str">
        <f t="shared" si="192"/>
        <v/>
      </c>
      <c r="M99" s="61" t="str">
        <f t="shared" si="192"/>
        <v/>
      </c>
      <c r="N99" s="61" t="str">
        <f t="shared" si="192"/>
        <v/>
      </c>
      <c r="O99" s="61" t="str">
        <f t="shared" si="192"/>
        <v/>
      </c>
      <c r="P99" s="61" t="str">
        <f t="shared" si="192"/>
        <v/>
      </c>
      <c r="Q99" s="61" t="str">
        <f t="shared" si="192"/>
        <v/>
      </c>
      <c r="R99" s="61" t="str">
        <f t="shared" si="192"/>
        <v/>
      </c>
      <c r="S99" s="61" t="str">
        <f t="shared" si="192"/>
        <v/>
      </c>
      <c r="T99" s="61" t="str">
        <f t="shared" si="192"/>
        <v/>
      </c>
      <c r="U99" s="61">
        <f t="shared" si="192"/>
        <v>6.546417901173081</v>
      </c>
      <c r="V99" s="61">
        <f t="shared" si="192"/>
        <v>5.6921817845891454</v>
      </c>
      <c r="W99" s="61">
        <f t="shared" si="192"/>
        <v>4.4330461571665394</v>
      </c>
      <c r="X99" s="61">
        <f t="shared" si="192"/>
        <v>5.4389460647499108</v>
      </c>
      <c r="Y99" s="61">
        <f t="shared" si="192"/>
        <v>4.4747526452484747</v>
      </c>
      <c r="Z99" s="61">
        <f t="shared" si="192"/>
        <v>2.7141122080484759</v>
      </c>
      <c r="AA99" s="61" t="str">
        <f t="shared" si="192"/>
        <v/>
      </c>
      <c r="AB99" s="61">
        <f t="shared" si="192"/>
        <v>-5.1869500000000004</v>
      </c>
      <c r="AC99" s="61" t="str">
        <f t="shared" si="192"/>
        <v/>
      </c>
      <c r="AD99" s="61">
        <f t="shared" si="192"/>
        <v>-25.047070000000001</v>
      </c>
      <c r="AE99" s="61" t="str">
        <f t="shared" si="192"/>
        <v/>
      </c>
      <c r="AF99" s="61" t="str">
        <f t="shared" si="192"/>
        <v/>
      </c>
      <c r="AG99" s="61" t="str">
        <f t="shared" si="192"/>
        <v/>
      </c>
      <c r="AH99" s="61" t="str">
        <f t="shared" si="192"/>
        <v/>
      </c>
      <c r="AI99" s="61" t="str">
        <f t="shared" si="192"/>
        <v/>
      </c>
      <c r="AJ99" s="61" t="str">
        <f t="shared" si="192"/>
        <v/>
      </c>
      <c r="AK99" s="61" t="str">
        <f t="shared" si="192"/>
        <v/>
      </c>
      <c r="AL99" s="61" t="str">
        <f t="shared" si="192"/>
        <v/>
      </c>
      <c r="AM99" s="61" t="str">
        <f t="shared" si="192"/>
        <v/>
      </c>
      <c r="AN99" s="61" t="str">
        <f t="shared" si="192"/>
        <v/>
      </c>
      <c r="AO99" s="61" t="str">
        <f t="shared" si="192"/>
        <v/>
      </c>
      <c r="AP99" s="61" t="str">
        <f t="shared" si="192"/>
        <v/>
      </c>
      <c r="AQ99" s="61" t="str">
        <f t="shared" si="192"/>
        <v/>
      </c>
      <c r="AR99" s="61" t="str">
        <f t="shared" si="192"/>
        <v/>
      </c>
      <c r="AS99" s="61" t="str">
        <f t="shared" si="192"/>
        <v/>
      </c>
      <c r="AT99" s="61" t="str">
        <f t="shared" si="192"/>
        <v/>
      </c>
      <c r="AU99" s="61" t="str">
        <f t="shared" si="192"/>
        <v/>
      </c>
      <c r="AV99" s="61" t="str">
        <f t="shared" si="192"/>
        <v/>
      </c>
      <c r="AW99" s="61" t="str">
        <f t="shared" si="192"/>
        <v/>
      </c>
      <c r="AX99" s="61" t="str">
        <f t="shared" si="192"/>
        <v/>
      </c>
      <c r="AY99" s="61" t="str">
        <f t="shared" si="192"/>
        <v/>
      </c>
      <c r="AZ99" s="61" t="str">
        <f t="shared" si="192"/>
        <v/>
      </c>
      <c r="BA99" s="61" t="str">
        <f t="shared" si="192"/>
        <v/>
      </c>
      <c r="BB99" s="61" t="str">
        <f t="shared" si="192"/>
        <v/>
      </c>
      <c r="BC99" s="61" t="str">
        <f t="shared" si="192"/>
        <v/>
      </c>
      <c r="BD99" s="61" t="str">
        <f t="shared" si="192"/>
        <v/>
      </c>
      <c r="BE99" s="61" t="str">
        <f t="shared" si="192"/>
        <v/>
      </c>
      <c r="BF99" s="61" t="str">
        <f t="shared" si="192"/>
        <v/>
      </c>
      <c r="BG99" s="61" t="str">
        <f t="shared" si="192"/>
        <v/>
      </c>
      <c r="BH99" s="61" t="str">
        <f t="shared" si="192"/>
        <v/>
      </c>
      <c r="BI99" s="61" t="str">
        <f t="shared" si="192"/>
        <v/>
      </c>
      <c r="BJ99" s="61" t="str">
        <f t="shared" si="192"/>
        <v/>
      </c>
      <c r="BK99" s="61" t="str">
        <f t="shared" si="192"/>
        <v/>
      </c>
      <c r="BL99" s="61" t="str">
        <f t="shared" si="192"/>
        <v/>
      </c>
      <c r="BM99" s="61" t="str">
        <f t="shared" si="192"/>
        <v/>
      </c>
      <c r="BN99" s="61" t="str">
        <f t="shared" si="192"/>
        <v/>
      </c>
      <c r="BO99" s="61" t="str">
        <f t="shared" ref="BO99:BY99" si="193">IF(BO276="", "", (IF(BO$4&lt;$A99, BO276, (BO276-BO$3)/(1+BO$3%))-$A$2*$BZ276)/(1+$A$2*$BZ276%))</f>
        <v/>
      </c>
      <c r="BP99" s="61" t="str">
        <f t="shared" si="193"/>
        <v/>
      </c>
      <c r="BQ99" s="61" t="str">
        <f t="shared" si="193"/>
        <v/>
      </c>
      <c r="BR99" s="61" t="str">
        <f t="shared" si="193"/>
        <v/>
      </c>
      <c r="BS99" s="61" t="str">
        <f t="shared" si="193"/>
        <v/>
      </c>
      <c r="BT99" s="61" t="str">
        <f t="shared" si="193"/>
        <v/>
      </c>
      <c r="BU99" s="61" t="str">
        <f t="shared" si="193"/>
        <v/>
      </c>
      <c r="BV99" s="61">
        <f t="shared" si="193"/>
        <v>-2.7218763573186533</v>
      </c>
      <c r="BW99" s="61">
        <f t="shared" si="193"/>
        <v>5.9035661481583235</v>
      </c>
      <c r="BX99" s="61">
        <f t="shared" si="193"/>
        <v>2.8065549090357189</v>
      </c>
      <c r="BY99" s="282">
        <f t="shared" si="193"/>
        <v>0</v>
      </c>
      <c r="BZ99" s="296">
        <f t="shared" si="141"/>
        <v>1.3333333333333197</v>
      </c>
      <c r="CB99" s="27"/>
    </row>
    <row r="100" spans="1:80">
      <c r="A100" s="32">
        <f t="shared" si="137"/>
        <v>1963</v>
      </c>
      <c r="B100" s="61">
        <f t="shared" si="138"/>
        <v>22.567933688675218</v>
      </c>
      <c r="C100" s="61">
        <f t="shared" ref="C100:BN100" si="194">IF(C277="", "", (IF(C$4&lt;$A100, C277, (C277-C$3)/(1+C$3%))-$A$2*$BZ277)/(1+$A$2*$BZ277%))</f>
        <v>21.262210682866403</v>
      </c>
      <c r="D100" s="61">
        <f t="shared" si="194"/>
        <v>22.567933688675218</v>
      </c>
      <c r="E100" s="61">
        <f t="shared" si="194"/>
        <v>22.296991977760381</v>
      </c>
      <c r="F100" s="61">
        <f t="shared" si="194"/>
        <v>23.590578368281925</v>
      </c>
      <c r="G100" s="61">
        <f t="shared" si="194"/>
        <v>18.965685022794084</v>
      </c>
      <c r="H100" s="61">
        <f t="shared" si="194"/>
        <v>14.593053907650647</v>
      </c>
      <c r="I100" s="61">
        <f t="shared" si="194"/>
        <v>24.360085715216336</v>
      </c>
      <c r="J100" s="61">
        <f t="shared" si="194"/>
        <v>16.448163851655593</v>
      </c>
      <c r="K100" s="61">
        <f t="shared" si="194"/>
        <v>8.8666673481019362</v>
      </c>
      <c r="L100" s="61" t="str">
        <f t="shared" si="194"/>
        <v/>
      </c>
      <c r="M100" s="61" t="str">
        <f t="shared" si="194"/>
        <v/>
      </c>
      <c r="N100" s="61" t="str">
        <f t="shared" si="194"/>
        <v/>
      </c>
      <c r="O100" s="61" t="str">
        <f t="shared" si="194"/>
        <v/>
      </c>
      <c r="P100" s="61" t="str">
        <f t="shared" si="194"/>
        <v/>
      </c>
      <c r="Q100" s="61" t="str">
        <f t="shared" si="194"/>
        <v/>
      </c>
      <c r="R100" s="61" t="str">
        <f t="shared" si="194"/>
        <v/>
      </c>
      <c r="S100" s="61" t="str">
        <f t="shared" si="194"/>
        <v/>
      </c>
      <c r="T100" s="61" t="str">
        <f t="shared" si="194"/>
        <v/>
      </c>
      <c r="U100" s="61">
        <f t="shared" si="194"/>
        <v>-3.7968168702131939E-2</v>
      </c>
      <c r="V100" s="61">
        <f t="shared" si="194"/>
        <v>1.4237260655776074</v>
      </c>
      <c r="W100" s="61">
        <f t="shared" si="194"/>
        <v>2.1451963426033349</v>
      </c>
      <c r="X100" s="61">
        <f t="shared" si="194"/>
        <v>1.6396692719594406</v>
      </c>
      <c r="Y100" s="61">
        <f t="shared" si="194"/>
        <v>2.1859891526443107</v>
      </c>
      <c r="Z100" s="61">
        <f t="shared" si="194"/>
        <v>3.0536455370489346</v>
      </c>
      <c r="AA100" s="61" t="str">
        <f t="shared" si="194"/>
        <v/>
      </c>
      <c r="AB100" s="61">
        <f t="shared" si="194"/>
        <v>11.89649</v>
      </c>
      <c r="AC100" s="61" t="str">
        <f t="shared" si="194"/>
        <v/>
      </c>
      <c r="AD100" s="61">
        <f t="shared" si="194"/>
        <v>12.67887</v>
      </c>
      <c r="AE100" s="61" t="str">
        <f t="shared" si="194"/>
        <v/>
      </c>
      <c r="AF100" s="61" t="str">
        <f t="shared" si="194"/>
        <v/>
      </c>
      <c r="AG100" s="61" t="str">
        <f t="shared" si="194"/>
        <v/>
      </c>
      <c r="AH100" s="61" t="str">
        <f t="shared" si="194"/>
        <v/>
      </c>
      <c r="AI100" s="61" t="str">
        <f t="shared" si="194"/>
        <v/>
      </c>
      <c r="AJ100" s="61" t="str">
        <f t="shared" si="194"/>
        <v/>
      </c>
      <c r="AK100" s="61" t="str">
        <f t="shared" si="194"/>
        <v/>
      </c>
      <c r="AL100" s="61" t="str">
        <f t="shared" si="194"/>
        <v/>
      </c>
      <c r="AM100" s="61" t="str">
        <f t="shared" si="194"/>
        <v/>
      </c>
      <c r="AN100" s="61" t="str">
        <f t="shared" si="194"/>
        <v/>
      </c>
      <c r="AO100" s="61" t="str">
        <f t="shared" si="194"/>
        <v/>
      </c>
      <c r="AP100" s="61" t="str">
        <f t="shared" si="194"/>
        <v/>
      </c>
      <c r="AQ100" s="61" t="str">
        <f t="shared" si="194"/>
        <v/>
      </c>
      <c r="AR100" s="61" t="str">
        <f t="shared" si="194"/>
        <v/>
      </c>
      <c r="AS100" s="61" t="str">
        <f t="shared" si="194"/>
        <v/>
      </c>
      <c r="AT100" s="61" t="str">
        <f t="shared" si="194"/>
        <v/>
      </c>
      <c r="AU100" s="61" t="str">
        <f t="shared" si="194"/>
        <v/>
      </c>
      <c r="AV100" s="61" t="str">
        <f t="shared" si="194"/>
        <v/>
      </c>
      <c r="AW100" s="61" t="str">
        <f t="shared" si="194"/>
        <v/>
      </c>
      <c r="AX100" s="61" t="str">
        <f t="shared" si="194"/>
        <v/>
      </c>
      <c r="AY100" s="61" t="str">
        <f t="shared" si="194"/>
        <v/>
      </c>
      <c r="AZ100" s="61" t="str">
        <f t="shared" si="194"/>
        <v/>
      </c>
      <c r="BA100" s="61" t="str">
        <f t="shared" si="194"/>
        <v/>
      </c>
      <c r="BB100" s="61" t="str">
        <f t="shared" si="194"/>
        <v/>
      </c>
      <c r="BC100" s="61" t="str">
        <f t="shared" si="194"/>
        <v/>
      </c>
      <c r="BD100" s="61" t="str">
        <f t="shared" si="194"/>
        <v/>
      </c>
      <c r="BE100" s="61" t="str">
        <f t="shared" si="194"/>
        <v/>
      </c>
      <c r="BF100" s="61" t="str">
        <f t="shared" si="194"/>
        <v/>
      </c>
      <c r="BG100" s="61" t="str">
        <f t="shared" si="194"/>
        <v/>
      </c>
      <c r="BH100" s="61" t="str">
        <f t="shared" si="194"/>
        <v/>
      </c>
      <c r="BI100" s="61" t="str">
        <f t="shared" si="194"/>
        <v/>
      </c>
      <c r="BJ100" s="61" t="str">
        <f t="shared" si="194"/>
        <v/>
      </c>
      <c r="BK100" s="61" t="str">
        <f t="shared" si="194"/>
        <v/>
      </c>
      <c r="BL100" s="61" t="str">
        <f t="shared" si="194"/>
        <v/>
      </c>
      <c r="BM100" s="61" t="str">
        <f t="shared" si="194"/>
        <v/>
      </c>
      <c r="BN100" s="61" t="str">
        <f t="shared" si="194"/>
        <v/>
      </c>
      <c r="BO100" s="61" t="str">
        <f t="shared" ref="BO100:BY100" si="195">IF(BO277="", "", (IF(BO$4&lt;$A100, BO277, (BO277-BO$3)/(1+BO$3%))-$A$2*$BZ277)/(1+$A$2*$BZ277%))</f>
        <v/>
      </c>
      <c r="BP100" s="61" t="str">
        <f t="shared" si="195"/>
        <v/>
      </c>
      <c r="BQ100" s="61" t="str">
        <f t="shared" si="195"/>
        <v/>
      </c>
      <c r="BR100" s="61" t="str">
        <f t="shared" si="195"/>
        <v/>
      </c>
      <c r="BS100" s="61" t="str">
        <f t="shared" si="195"/>
        <v/>
      </c>
      <c r="BT100" s="61" t="str">
        <f t="shared" si="195"/>
        <v/>
      </c>
      <c r="BU100" s="61" t="str">
        <f t="shared" si="195"/>
        <v/>
      </c>
      <c r="BV100" s="61">
        <f t="shared" si="195"/>
        <v>21.011374116200443</v>
      </c>
      <c r="BW100" s="61">
        <f t="shared" si="195"/>
        <v>1.6265735177087626</v>
      </c>
      <c r="BX100" s="61">
        <f t="shared" si="195"/>
        <v>3.1463938180322781</v>
      </c>
      <c r="BY100" s="282">
        <f t="shared" si="195"/>
        <v>0</v>
      </c>
      <c r="BZ100" s="296">
        <f t="shared" si="141"/>
        <v>1.6447368421052655</v>
      </c>
      <c r="CB100" s="27"/>
    </row>
    <row r="101" spans="1:80">
      <c r="A101" s="32">
        <f t="shared" si="137"/>
        <v>1964</v>
      </c>
      <c r="B101" s="61">
        <f t="shared" si="138"/>
        <v>16.245993591519586</v>
      </c>
      <c r="C101" s="61">
        <f t="shared" ref="C101:BN101" si="196">IF(C278="", "", (IF(C$4&lt;$A101, C278, (C278-C$3)/(1+C$3%))-$A$2*$BZ278)/(1+$A$2*$BZ278%))</f>
        <v>14.876834401675112</v>
      </c>
      <c r="D101" s="61">
        <f t="shared" si="196"/>
        <v>16.245993591519586</v>
      </c>
      <c r="E101" s="61">
        <f t="shared" si="196"/>
        <v>16.549856368828788</v>
      </c>
      <c r="F101" s="61">
        <f t="shared" si="196"/>
        <v>16.446203236461542</v>
      </c>
      <c r="G101" s="61">
        <f t="shared" si="196"/>
        <v>16.025947621997346</v>
      </c>
      <c r="H101" s="61">
        <f t="shared" si="196"/>
        <v>15.596353372372493</v>
      </c>
      <c r="I101" s="61">
        <f t="shared" si="196"/>
        <v>23.739199788577125</v>
      </c>
      <c r="J101" s="61">
        <f t="shared" si="196"/>
        <v>18.524982577327698</v>
      </c>
      <c r="K101" s="61">
        <f t="shared" si="196"/>
        <v>12.763358749427741</v>
      </c>
      <c r="L101" s="61" t="str">
        <f t="shared" si="196"/>
        <v/>
      </c>
      <c r="M101" s="61" t="str">
        <f t="shared" si="196"/>
        <v/>
      </c>
      <c r="N101" s="61" t="str">
        <f t="shared" si="196"/>
        <v/>
      </c>
      <c r="O101" s="61" t="str">
        <f t="shared" si="196"/>
        <v/>
      </c>
      <c r="P101" s="61" t="str">
        <f t="shared" si="196"/>
        <v/>
      </c>
      <c r="Q101" s="61" t="str">
        <f t="shared" si="196"/>
        <v/>
      </c>
      <c r="R101" s="61" t="str">
        <f t="shared" si="196"/>
        <v/>
      </c>
      <c r="S101" s="61" t="str">
        <f t="shared" si="196"/>
        <v/>
      </c>
      <c r="T101" s="61" t="str">
        <f t="shared" si="196"/>
        <v/>
      </c>
      <c r="U101" s="61">
        <f t="shared" si="196"/>
        <v>3.940801384271754</v>
      </c>
      <c r="V101" s="61">
        <f t="shared" si="196"/>
        <v>3.8932328288495364</v>
      </c>
      <c r="W101" s="61">
        <f t="shared" si="196"/>
        <v>3.8482452763441426</v>
      </c>
      <c r="X101" s="61">
        <f t="shared" si="196"/>
        <v>3.9191312981269415</v>
      </c>
      <c r="Y101" s="61">
        <f t="shared" si="196"/>
        <v>3.8897182177484333</v>
      </c>
      <c r="Z101" s="61">
        <f t="shared" si="196"/>
        <v>3.4582237022566789</v>
      </c>
      <c r="AA101" s="61" t="str">
        <f t="shared" si="196"/>
        <v/>
      </c>
      <c r="AB101" s="61">
        <f t="shared" si="196"/>
        <v>10.849399999999999</v>
      </c>
      <c r="AC101" s="61" t="str">
        <f t="shared" si="196"/>
        <v/>
      </c>
      <c r="AD101" s="61">
        <f t="shared" si="196"/>
        <v>13.9313</v>
      </c>
      <c r="AE101" s="61" t="str">
        <f t="shared" si="196"/>
        <v/>
      </c>
      <c r="AF101" s="61" t="str">
        <f t="shared" si="196"/>
        <v/>
      </c>
      <c r="AG101" s="61" t="str">
        <f t="shared" si="196"/>
        <v/>
      </c>
      <c r="AH101" s="61" t="str">
        <f t="shared" si="196"/>
        <v/>
      </c>
      <c r="AI101" s="61" t="str">
        <f t="shared" si="196"/>
        <v/>
      </c>
      <c r="AJ101" s="61" t="str">
        <f t="shared" si="196"/>
        <v/>
      </c>
      <c r="AK101" s="61" t="str">
        <f t="shared" si="196"/>
        <v/>
      </c>
      <c r="AL101" s="61" t="str">
        <f t="shared" si="196"/>
        <v/>
      </c>
      <c r="AM101" s="61" t="str">
        <f t="shared" si="196"/>
        <v/>
      </c>
      <c r="AN101" s="61" t="str">
        <f t="shared" si="196"/>
        <v/>
      </c>
      <c r="AO101" s="61" t="str">
        <f t="shared" si="196"/>
        <v/>
      </c>
      <c r="AP101" s="61" t="str">
        <f t="shared" si="196"/>
        <v/>
      </c>
      <c r="AQ101" s="61" t="str">
        <f t="shared" si="196"/>
        <v/>
      </c>
      <c r="AR101" s="61" t="str">
        <f t="shared" si="196"/>
        <v/>
      </c>
      <c r="AS101" s="61" t="str">
        <f t="shared" si="196"/>
        <v/>
      </c>
      <c r="AT101" s="61" t="str">
        <f t="shared" si="196"/>
        <v/>
      </c>
      <c r="AU101" s="61" t="str">
        <f t="shared" si="196"/>
        <v/>
      </c>
      <c r="AV101" s="61" t="str">
        <f t="shared" si="196"/>
        <v/>
      </c>
      <c r="AW101" s="61" t="str">
        <f t="shared" si="196"/>
        <v/>
      </c>
      <c r="AX101" s="61" t="str">
        <f t="shared" si="196"/>
        <v/>
      </c>
      <c r="AY101" s="61" t="str">
        <f t="shared" si="196"/>
        <v/>
      </c>
      <c r="AZ101" s="61" t="str">
        <f t="shared" si="196"/>
        <v/>
      </c>
      <c r="BA101" s="61" t="str">
        <f t="shared" si="196"/>
        <v/>
      </c>
      <c r="BB101" s="61" t="str">
        <f t="shared" si="196"/>
        <v/>
      </c>
      <c r="BC101" s="61" t="str">
        <f t="shared" si="196"/>
        <v/>
      </c>
      <c r="BD101" s="61" t="str">
        <f t="shared" si="196"/>
        <v/>
      </c>
      <c r="BE101" s="61" t="str">
        <f t="shared" si="196"/>
        <v/>
      </c>
      <c r="BF101" s="61" t="str">
        <f t="shared" si="196"/>
        <v/>
      </c>
      <c r="BG101" s="61" t="str">
        <f t="shared" si="196"/>
        <v/>
      </c>
      <c r="BH101" s="61" t="str">
        <f t="shared" si="196"/>
        <v/>
      </c>
      <c r="BI101" s="61" t="str">
        <f t="shared" si="196"/>
        <v/>
      </c>
      <c r="BJ101" s="61" t="str">
        <f t="shared" si="196"/>
        <v/>
      </c>
      <c r="BK101" s="61" t="str">
        <f t="shared" si="196"/>
        <v/>
      </c>
      <c r="BL101" s="61" t="str">
        <f t="shared" si="196"/>
        <v/>
      </c>
      <c r="BM101" s="61" t="str">
        <f t="shared" si="196"/>
        <v/>
      </c>
      <c r="BN101" s="61" t="str">
        <f t="shared" si="196"/>
        <v/>
      </c>
      <c r="BO101" s="61" t="str">
        <f t="shared" ref="BO101:BY101" si="197">IF(BO278="", "", (IF(BO$4&lt;$A101, BO278, (BO278-BO$3)/(1+BO$3%))-$A$2*$BZ278)/(1+$A$2*$BZ278%))</f>
        <v/>
      </c>
      <c r="BP101" s="61" t="str">
        <f t="shared" si="197"/>
        <v/>
      </c>
      <c r="BQ101" s="61" t="str">
        <f t="shared" si="197"/>
        <v/>
      </c>
      <c r="BR101" s="61" t="str">
        <f t="shared" si="197"/>
        <v/>
      </c>
      <c r="BS101" s="61" t="str">
        <f t="shared" si="197"/>
        <v/>
      </c>
      <c r="BT101" s="61" t="str">
        <f t="shared" si="197"/>
        <v/>
      </c>
      <c r="BU101" s="61" t="str">
        <f t="shared" si="197"/>
        <v/>
      </c>
      <c r="BV101" s="61">
        <f t="shared" si="197"/>
        <v>15.918901242642258</v>
      </c>
      <c r="BW101" s="61">
        <f t="shared" si="197"/>
        <v>4.1010192945072355</v>
      </c>
      <c r="BX101" s="61">
        <f t="shared" si="197"/>
        <v>3.5513361035887092</v>
      </c>
      <c r="BY101" s="282">
        <f t="shared" si="197"/>
        <v>0</v>
      </c>
      <c r="BZ101" s="296">
        <f t="shared" si="141"/>
        <v>0.97087378640776656</v>
      </c>
      <c r="CB101" s="27"/>
    </row>
    <row r="102" spans="1:80">
      <c r="A102" s="32">
        <f t="shared" si="137"/>
        <v>1965</v>
      </c>
      <c r="B102" s="61">
        <f t="shared" si="138"/>
        <v>12.281229374168703</v>
      </c>
      <c r="C102" s="61">
        <f t="shared" ref="C102:BN102" si="198">IF(C279="", "", (IF(C$4&lt;$A102, C279, (C279-C$3)/(1+C$3%))-$A$2*$BZ279)/(1+$A$2*$BZ279%))</f>
        <v>6.3298729496414188</v>
      </c>
      <c r="D102" s="61">
        <f t="shared" si="198"/>
        <v>12.281229374168703</v>
      </c>
      <c r="E102" s="61">
        <f t="shared" si="198"/>
        <v>15.879702594354894</v>
      </c>
      <c r="F102" s="61">
        <f t="shared" si="198"/>
        <v>23.949259133695012</v>
      </c>
      <c r="G102" s="61">
        <f t="shared" si="198"/>
        <v>21.489134212049834</v>
      </c>
      <c r="H102" s="61">
        <f t="shared" si="198"/>
        <v>19.280642654211864</v>
      </c>
      <c r="I102" s="61">
        <f t="shared" si="198"/>
        <v>33.28946372035464</v>
      </c>
      <c r="J102" s="61">
        <f t="shared" si="198"/>
        <v>30.155210628518095</v>
      </c>
      <c r="K102" s="61">
        <f t="shared" si="198"/>
        <v>27.423343760732482</v>
      </c>
      <c r="L102" s="61" t="str">
        <f t="shared" si="198"/>
        <v/>
      </c>
      <c r="M102" s="61" t="str">
        <f t="shared" si="198"/>
        <v/>
      </c>
      <c r="N102" s="61" t="str">
        <f t="shared" si="198"/>
        <v/>
      </c>
      <c r="O102" s="61" t="str">
        <f t="shared" si="198"/>
        <v/>
      </c>
      <c r="P102" s="61" t="str">
        <f t="shared" si="198"/>
        <v/>
      </c>
      <c r="Q102" s="61" t="str">
        <f t="shared" si="198"/>
        <v/>
      </c>
      <c r="R102" s="61" t="str">
        <f t="shared" si="198"/>
        <v/>
      </c>
      <c r="S102" s="61" t="str">
        <f t="shared" si="198"/>
        <v/>
      </c>
      <c r="T102" s="61" t="str">
        <f t="shared" si="198"/>
        <v/>
      </c>
      <c r="U102" s="61">
        <f t="shared" si="198"/>
        <v>-0.67170347629877358</v>
      </c>
      <c r="V102" s="61">
        <f t="shared" si="198"/>
        <v>0.7368438504754633</v>
      </c>
      <c r="W102" s="61">
        <f t="shared" si="198"/>
        <v>2.225704709984722</v>
      </c>
      <c r="X102" s="61">
        <f t="shared" si="198"/>
        <v>1.126017576278574</v>
      </c>
      <c r="Y102" s="61">
        <f t="shared" si="198"/>
        <v>2.2665296719296042</v>
      </c>
      <c r="Z102" s="61">
        <f t="shared" si="198"/>
        <v>3.8664937762358154</v>
      </c>
      <c r="AA102" s="61" t="str">
        <f t="shared" si="198"/>
        <v/>
      </c>
      <c r="AB102" s="61">
        <f t="shared" si="198"/>
        <v>5.4421499999999998</v>
      </c>
      <c r="AC102" s="61" t="str">
        <f t="shared" si="198"/>
        <v/>
      </c>
      <c r="AD102" s="61">
        <f t="shared" si="198"/>
        <v>29.116800000000001</v>
      </c>
      <c r="AE102" s="61" t="str">
        <f t="shared" si="198"/>
        <v/>
      </c>
      <c r="AF102" s="61" t="str">
        <f t="shared" si="198"/>
        <v/>
      </c>
      <c r="AG102" s="61" t="str">
        <f t="shared" si="198"/>
        <v/>
      </c>
      <c r="AH102" s="61" t="str">
        <f t="shared" si="198"/>
        <v/>
      </c>
      <c r="AI102" s="61" t="str">
        <f t="shared" si="198"/>
        <v/>
      </c>
      <c r="AJ102" s="61" t="str">
        <f t="shared" si="198"/>
        <v/>
      </c>
      <c r="AK102" s="61" t="str">
        <f t="shared" si="198"/>
        <v/>
      </c>
      <c r="AL102" s="61" t="str">
        <f t="shared" si="198"/>
        <v/>
      </c>
      <c r="AM102" s="61" t="str">
        <f t="shared" si="198"/>
        <v/>
      </c>
      <c r="AN102" s="61" t="str">
        <f t="shared" si="198"/>
        <v/>
      </c>
      <c r="AO102" s="61" t="str">
        <f t="shared" si="198"/>
        <v/>
      </c>
      <c r="AP102" s="61" t="str">
        <f t="shared" si="198"/>
        <v/>
      </c>
      <c r="AQ102" s="61" t="str">
        <f t="shared" si="198"/>
        <v/>
      </c>
      <c r="AR102" s="61" t="str">
        <f t="shared" si="198"/>
        <v/>
      </c>
      <c r="AS102" s="61" t="str">
        <f t="shared" si="198"/>
        <v/>
      </c>
      <c r="AT102" s="61" t="str">
        <f t="shared" si="198"/>
        <v/>
      </c>
      <c r="AU102" s="61" t="str">
        <f t="shared" si="198"/>
        <v/>
      </c>
      <c r="AV102" s="61" t="str">
        <f t="shared" si="198"/>
        <v/>
      </c>
      <c r="AW102" s="61" t="str">
        <f t="shared" si="198"/>
        <v/>
      </c>
      <c r="AX102" s="61" t="str">
        <f t="shared" si="198"/>
        <v/>
      </c>
      <c r="AY102" s="61" t="str">
        <f t="shared" si="198"/>
        <v/>
      </c>
      <c r="AZ102" s="61" t="str">
        <f t="shared" si="198"/>
        <v/>
      </c>
      <c r="BA102" s="61" t="str">
        <f t="shared" si="198"/>
        <v/>
      </c>
      <c r="BB102" s="61" t="str">
        <f t="shared" si="198"/>
        <v/>
      </c>
      <c r="BC102" s="61" t="str">
        <f t="shared" si="198"/>
        <v/>
      </c>
      <c r="BD102" s="61" t="str">
        <f t="shared" si="198"/>
        <v/>
      </c>
      <c r="BE102" s="61" t="str">
        <f t="shared" si="198"/>
        <v/>
      </c>
      <c r="BF102" s="61" t="str">
        <f t="shared" si="198"/>
        <v/>
      </c>
      <c r="BG102" s="61" t="str">
        <f t="shared" si="198"/>
        <v/>
      </c>
      <c r="BH102" s="61" t="str">
        <f t="shared" si="198"/>
        <v/>
      </c>
      <c r="BI102" s="61" t="str">
        <f t="shared" si="198"/>
        <v/>
      </c>
      <c r="BJ102" s="61" t="str">
        <f t="shared" si="198"/>
        <v/>
      </c>
      <c r="BK102" s="61" t="str">
        <f t="shared" si="198"/>
        <v/>
      </c>
      <c r="BL102" s="61" t="str">
        <f t="shared" si="198"/>
        <v/>
      </c>
      <c r="BM102" s="61" t="str">
        <f t="shared" si="198"/>
        <v/>
      </c>
      <c r="BN102" s="61" t="str">
        <f t="shared" si="198"/>
        <v/>
      </c>
      <c r="BO102" s="61" t="str">
        <f t="shared" ref="BO102:BY102" si="199">IF(BO279="", "", (IF(BO$4&lt;$A102, BO279, (BO279-BO$3)/(1+BO$3%))-$A$2*$BZ279)/(1+$A$2*$BZ279%))</f>
        <v/>
      </c>
      <c r="BP102" s="61" t="str">
        <f t="shared" si="199"/>
        <v/>
      </c>
      <c r="BQ102" s="61" t="str">
        <f t="shared" si="199"/>
        <v/>
      </c>
      <c r="BR102" s="61" t="str">
        <f t="shared" si="199"/>
        <v/>
      </c>
      <c r="BS102" s="61" t="str">
        <f t="shared" si="199"/>
        <v/>
      </c>
      <c r="BT102" s="61" t="str">
        <f t="shared" si="199"/>
        <v/>
      </c>
      <c r="BU102" s="61" t="str">
        <f t="shared" si="199"/>
        <v/>
      </c>
      <c r="BV102" s="61">
        <f t="shared" si="199"/>
        <v>11.518810961449134</v>
      </c>
      <c r="BW102" s="61">
        <f t="shared" si="199"/>
        <v>0.93831753817641417</v>
      </c>
      <c r="BX102" s="61">
        <f t="shared" si="199"/>
        <v>3.9599736206344271</v>
      </c>
      <c r="BY102" s="282">
        <f t="shared" si="199"/>
        <v>0</v>
      </c>
      <c r="BZ102" s="296">
        <f t="shared" si="141"/>
        <v>1.9230769230769384</v>
      </c>
      <c r="CB102" s="27"/>
    </row>
    <row r="103" spans="1:80">
      <c r="A103" s="32">
        <f t="shared" si="137"/>
        <v>1966</v>
      </c>
      <c r="B103" s="61">
        <f t="shared" si="138"/>
        <v>-10.166576836933054</v>
      </c>
      <c r="C103" s="61">
        <f t="shared" ref="C103:BN103" si="200">IF(C280="", "", (IF(C$4&lt;$A103, C280, (C280-C$3)/(1+C$3%))-$A$2*$BZ280)/(1+$A$2*$BZ280%))</f>
        <v>-7.4927543841629731</v>
      </c>
      <c r="D103" s="61">
        <f t="shared" si="200"/>
        <v>-10.166576836933054</v>
      </c>
      <c r="E103" s="61">
        <f t="shared" si="200"/>
        <v>-11.009689117184523</v>
      </c>
      <c r="F103" s="61">
        <f t="shared" si="200"/>
        <v>-3.5174959438884268</v>
      </c>
      <c r="G103" s="61">
        <f t="shared" si="200"/>
        <v>-3.5794644982108332</v>
      </c>
      <c r="H103" s="61">
        <f t="shared" si="200"/>
        <v>-3.6539814820428114</v>
      </c>
      <c r="I103" s="61">
        <f t="shared" si="200"/>
        <v>-7.7849534953523678</v>
      </c>
      <c r="J103" s="61">
        <f t="shared" si="200"/>
        <v>-6.5450986613212514</v>
      </c>
      <c r="K103" s="61">
        <f t="shared" si="200"/>
        <v>-5.3052198105303541</v>
      </c>
      <c r="L103" s="61" t="str">
        <f t="shared" si="200"/>
        <v/>
      </c>
      <c r="M103" s="61" t="str">
        <f t="shared" si="200"/>
        <v/>
      </c>
      <c r="N103" s="61" t="str">
        <f t="shared" si="200"/>
        <v/>
      </c>
      <c r="O103" s="61" t="str">
        <f t="shared" si="200"/>
        <v/>
      </c>
      <c r="P103" s="61" t="str">
        <f t="shared" si="200"/>
        <v/>
      </c>
      <c r="Q103" s="61" t="str">
        <f t="shared" si="200"/>
        <v/>
      </c>
      <c r="R103" s="61" t="str">
        <f t="shared" si="200"/>
        <v/>
      </c>
      <c r="S103" s="61" t="str">
        <f t="shared" si="200"/>
        <v/>
      </c>
      <c r="T103" s="61" t="str">
        <f t="shared" si="200"/>
        <v/>
      </c>
      <c r="U103" s="61">
        <f t="shared" si="200"/>
        <v>4.4673108046932413</v>
      </c>
      <c r="V103" s="61">
        <f t="shared" si="200"/>
        <v>4.8680106791520954</v>
      </c>
      <c r="W103" s="61">
        <f t="shared" si="200"/>
        <v>4.9406584599127488</v>
      </c>
      <c r="X103" s="61">
        <f t="shared" si="200"/>
        <v>4.9154797196418034</v>
      </c>
      <c r="Y103" s="61">
        <f t="shared" si="200"/>
        <v>4.9825676685628739</v>
      </c>
      <c r="Z103" s="61">
        <f t="shared" si="200"/>
        <v>4.8340868735050133</v>
      </c>
      <c r="AA103" s="61" t="str">
        <f t="shared" si="200"/>
        <v/>
      </c>
      <c r="AB103" s="61">
        <f t="shared" si="200"/>
        <v>-6.6101099999999997</v>
      </c>
      <c r="AC103" s="61" t="str">
        <f t="shared" si="200"/>
        <v/>
      </c>
      <c r="AD103" s="61">
        <f t="shared" si="200"/>
        <v>-3.3057099999999999</v>
      </c>
      <c r="AE103" s="61" t="str">
        <f t="shared" si="200"/>
        <v/>
      </c>
      <c r="AF103" s="61" t="str">
        <f t="shared" si="200"/>
        <v/>
      </c>
      <c r="AG103" s="61" t="str">
        <f t="shared" si="200"/>
        <v/>
      </c>
      <c r="AH103" s="61" t="str">
        <f t="shared" si="200"/>
        <v/>
      </c>
      <c r="AI103" s="61" t="str">
        <f t="shared" si="200"/>
        <v/>
      </c>
      <c r="AJ103" s="61" t="str">
        <f t="shared" si="200"/>
        <v/>
      </c>
      <c r="AK103" s="61" t="str">
        <f t="shared" si="200"/>
        <v/>
      </c>
      <c r="AL103" s="61" t="str">
        <f t="shared" si="200"/>
        <v/>
      </c>
      <c r="AM103" s="61" t="str">
        <f t="shared" si="200"/>
        <v/>
      </c>
      <c r="AN103" s="61" t="str">
        <f t="shared" si="200"/>
        <v/>
      </c>
      <c r="AO103" s="61" t="str">
        <f t="shared" si="200"/>
        <v/>
      </c>
      <c r="AP103" s="61" t="str">
        <f t="shared" si="200"/>
        <v/>
      </c>
      <c r="AQ103" s="61" t="str">
        <f t="shared" si="200"/>
        <v/>
      </c>
      <c r="AR103" s="61" t="str">
        <f t="shared" si="200"/>
        <v/>
      </c>
      <c r="AS103" s="61" t="str">
        <f t="shared" si="200"/>
        <v/>
      </c>
      <c r="AT103" s="61" t="str">
        <f t="shared" si="200"/>
        <v/>
      </c>
      <c r="AU103" s="61" t="str">
        <f t="shared" si="200"/>
        <v/>
      </c>
      <c r="AV103" s="61" t="str">
        <f t="shared" si="200"/>
        <v/>
      </c>
      <c r="AW103" s="61" t="str">
        <f t="shared" si="200"/>
        <v/>
      </c>
      <c r="AX103" s="61" t="str">
        <f t="shared" si="200"/>
        <v/>
      </c>
      <c r="AY103" s="61" t="str">
        <f t="shared" si="200"/>
        <v/>
      </c>
      <c r="AZ103" s="61" t="str">
        <f t="shared" si="200"/>
        <v/>
      </c>
      <c r="BA103" s="61" t="str">
        <f t="shared" si="200"/>
        <v/>
      </c>
      <c r="BB103" s="61" t="str">
        <f t="shared" si="200"/>
        <v/>
      </c>
      <c r="BC103" s="61" t="str">
        <f t="shared" si="200"/>
        <v/>
      </c>
      <c r="BD103" s="61" t="str">
        <f t="shared" si="200"/>
        <v/>
      </c>
      <c r="BE103" s="61" t="str">
        <f t="shared" si="200"/>
        <v/>
      </c>
      <c r="BF103" s="61" t="str">
        <f t="shared" si="200"/>
        <v/>
      </c>
      <c r="BG103" s="61" t="str">
        <f t="shared" si="200"/>
        <v/>
      </c>
      <c r="BH103" s="61" t="str">
        <f t="shared" si="200"/>
        <v/>
      </c>
      <c r="BI103" s="61" t="str">
        <f t="shared" si="200"/>
        <v/>
      </c>
      <c r="BJ103" s="61" t="str">
        <f t="shared" si="200"/>
        <v/>
      </c>
      <c r="BK103" s="61" t="str">
        <f t="shared" si="200"/>
        <v/>
      </c>
      <c r="BL103" s="61" t="str">
        <f t="shared" si="200"/>
        <v/>
      </c>
      <c r="BM103" s="61" t="str">
        <f t="shared" si="200"/>
        <v/>
      </c>
      <c r="BN103" s="61" t="str">
        <f t="shared" si="200"/>
        <v/>
      </c>
      <c r="BO103" s="61" t="str">
        <f t="shared" ref="BO103:BY103" si="201">IF(BO280="", "", (IF(BO$4&lt;$A103, BO280, (BO280-BO$3)/(1+BO$3%))-$A$2*$BZ280)/(1+$A$2*$BZ280%))</f>
        <v/>
      </c>
      <c r="BP103" s="61" t="str">
        <f t="shared" si="201"/>
        <v/>
      </c>
      <c r="BQ103" s="61" t="str">
        <f t="shared" si="201"/>
        <v/>
      </c>
      <c r="BR103" s="61" t="str">
        <f t="shared" si="201"/>
        <v/>
      </c>
      <c r="BS103" s="61" t="str">
        <f t="shared" si="201"/>
        <v/>
      </c>
      <c r="BT103" s="61" t="str">
        <f t="shared" si="201"/>
        <v/>
      </c>
      <c r="BU103" s="61" t="str">
        <f t="shared" si="201"/>
        <v/>
      </c>
      <c r="BV103" s="61">
        <f t="shared" si="201"/>
        <v>-6.4294899271324368</v>
      </c>
      <c r="BW103" s="61">
        <f t="shared" si="201"/>
        <v>5.0777467005103993</v>
      </c>
      <c r="BX103" s="61">
        <f t="shared" si="201"/>
        <v>4.9284375516911672</v>
      </c>
      <c r="BY103" s="282">
        <f t="shared" si="201"/>
        <v>0</v>
      </c>
      <c r="BZ103" s="296">
        <f t="shared" si="141"/>
        <v>3.459119496855334</v>
      </c>
      <c r="CB103" s="27"/>
    </row>
    <row r="104" spans="1:80">
      <c r="A104" s="32">
        <f t="shared" si="137"/>
        <v>1967</v>
      </c>
      <c r="B104" s="61">
        <f t="shared" si="138"/>
        <v>23.689460304122957</v>
      </c>
      <c r="C104" s="61">
        <f t="shared" ref="C104:BN104" si="202">IF(C281="", "", (IF(C$4&lt;$A104, C281, (C281-C$3)/(1+C$3%))-$A$2*$BZ281)/(1+$A$2*$BZ281%))</f>
        <v>13.652886069595189</v>
      </c>
      <c r="D104" s="61">
        <f t="shared" si="202"/>
        <v>23.689460304122957</v>
      </c>
      <c r="E104" s="61">
        <f t="shared" si="202"/>
        <v>30.176153139852225</v>
      </c>
      <c r="F104" s="61">
        <f t="shared" si="202"/>
        <v>27.357694480196347</v>
      </c>
      <c r="G104" s="61">
        <f t="shared" si="202"/>
        <v>28.230757400878705</v>
      </c>
      <c r="H104" s="61">
        <f t="shared" si="202"/>
        <v>29.227593366364463</v>
      </c>
      <c r="I104" s="61">
        <f t="shared" si="202"/>
        <v>54.901708665370116</v>
      </c>
      <c r="J104" s="61">
        <f t="shared" si="202"/>
        <v>53.865297282434639</v>
      </c>
      <c r="K104" s="61">
        <f t="shared" si="202"/>
        <v>52.768732368291253</v>
      </c>
      <c r="L104" s="61" t="str">
        <f t="shared" si="202"/>
        <v/>
      </c>
      <c r="M104" s="61" t="str">
        <f t="shared" si="202"/>
        <v/>
      </c>
      <c r="N104" s="61" t="str">
        <f t="shared" si="202"/>
        <v/>
      </c>
      <c r="O104" s="61" t="str">
        <f t="shared" si="202"/>
        <v/>
      </c>
      <c r="P104" s="61" t="str">
        <f t="shared" si="202"/>
        <v/>
      </c>
      <c r="Q104" s="61" t="str">
        <f t="shared" si="202"/>
        <v/>
      </c>
      <c r="R104" s="61" t="str">
        <f t="shared" si="202"/>
        <v/>
      </c>
      <c r="S104" s="61" t="str">
        <f t="shared" si="202"/>
        <v/>
      </c>
      <c r="T104" s="61" t="str">
        <f t="shared" si="202"/>
        <v/>
      </c>
      <c r="U104" s="61">
        <f t="shared" si="202"/>
        <v>-6.8642664860224203</v>
      </c>
      <c r="V104" s="61">
        <f t="shared" si="202"/>
        <v>-0.11610061958342853</v>
      </c>
      <c r="W104" s="61">
        <f t="shared" si="202"/>
        <v>3.1213853930110362</v>
      </c>
      <c r="X104" s="61">
        <f t="shared" si="202"/>
        <v>0.62635349774942428</v>
      </c>
      <c r="Y104" s="61">
        <f t="shared" si="202"/>
        <v>3.1625680549092032</v>
      </c>
      <c r="Z104" s="61">
        <f t="shared" si="202"/>
        <v>4.3093740568389407</v>
      </c>
      <c r="AA104" s="61" t="str">
        <f t="shared" si="202"/>
        <v/>
      </c>
      <c r="AB104" s="61">
        <f t="shared" si="202"/>
        <v>8.1539199999999994</v>
      </c>
      <c r="AC104" s="61" t="str">
        <f t="shared" si="202"/>
        <v/>
      </c>
      <c r="AD104" s="61">
        <f t="shared" si="202"/>
        <v>31.504650000000002</v>
      </c>
      <c r="AE104" s="61" t="str">
        <f t="shared" si="202"/>
        <v/>
      </c>
      <c r="AF104" s="61" t="str">
        <f t="shared" si="202"/>
        <v/>
      </c>
      <c r="AG104" s="61" t="str">
        <f t="shared" si="202"/>
        <v/>
      </c>
      <c r="AH104" s="61" t="str">
        <f t="shared" si="202"/>
        <v/>
      </c>
      <c r="AI104" s="61" t="str">
        <f t="shared" si="202"/>
        <v/>
      </c>
      <c r="AJ104" s="61" t="str">
        <f t="shared" si="202"/>
        <v/>
      </c>
      <c r="AK104" s="61" t="str">
        <f t="shared" si="202"/>
        <v/>
      </c>
      <c r="AL104" s="61" t="str">
        <f t="shared" si="202"/>
        <v/>
      </c>
      <c r="AM104" s="61" t="str">
        <f t="shared" si="202"/>
        <v/>
      </c>
      <c r="AN104" s="61" t="str">
        <f t="shared" si="202"/>
        <v/>
      </c>
      <c r="AO104" s="61" t="str">
        <f t="shared" si="202"/>
        <v/>
      </c>
      <c r="AP104" s="61" t="str">
        <f t="shared" si="202"/>
        <v/>
      </c>
      <c r="AQ104" s="61" t="str">
        <f t="shared" si="202"/>
        <v/>
      </c>
      <c r="AR104" s="61" t="str">
        <f t="shared" si="202"/>
        <v/>
      </c>
      <c r="AS104" s="61" t="str">
        <f t="shared" si="202"/>
        <v/>
      </c>
      <c r="AT104" s="61" t="str">
        <f t="shared" si="202"/>
        <v/>
      </c>
      <c r="AU104" s="61" t="str">
        <f t="shared" si="202"/>
        <v/>
      </c>
      <c r="AV104" s="61" t="str">
        <f t="shared" si="202"/>
        <v/>
      </c>
      <c r="AW104" s="61" t="str">
        <f t="shared" si="202"/>
        <v/>
      </c>
      <c r="AX104" s="61" t="str">
        <f t="shared" si="202"/>
        <v/>
      </c>
      <c r="AY104" s="61" t="str">
        <f t="shared" si="202"/>
        <v/>
      </c>
      <c r="AZ104" s="61" t="str">
        <f t="shared" si="202"/>
        <v/>
      </c>
      <c r="BA104" s="61" t="str">
        <f t="shared" si="202"/>
        <v/>
      </c>
      <c r="BB104" s="61" t="str">
        <f t="shared" si="202"/>
        <v/>
      </c>
      <c r="BC104" s="61" t="str">
        <f t="shared" si="202"/>
        <v/>
      </c>
      <c r="BD104" s="61" t="str">
        <f t="shared" si="202"/>
        <v/>
      </c>
      <c r="BE104" s="61" t="str">
        <f t="shared" si="202"/>
        <v/>
      </c>
      <c r="BF104" s="61" t="str">
        <f t="shared" si="202"/>
        <v/>
      </c>
      <c r="BG104" s="61" t="str">
        <f t="shared" si="202"/>
        <v/>
      </c>
      <c r="BH104" s="61" t="str">
        <f t="shared" si="202"/>
        <v/>
      </c>
      <c r="BI104" s="61" t="str">
        <f t="shared" si="202"/>
        <v/>
      </c>
      <c r="BJ104" s="61" t="str">
        <f t="shared" si="202"/>
        <v/>
      </c>
      <c r="BK104" s="61" t="str">
        <f t="shared" si="202"/>
        <v/>
      </c>
      <c r="BL104" s="61" t="str">
        <f t="shared" si="202"/>
        <v/>
      </c>
      <c r="BM104" s="61" t="str">
        <f t="shared" si="202"/>
        <v/>
      </c>
      <c r="BN104" s="61" t="str">
        <f t="shared" si="202"/>
        <v/>
      </c>
      <c r="BO104" s="61" t="str">
        <f t="shared" ref="BO104:BY104" si="203">IF(BO281="", "", (IF(BO$4&lt;$A104, BO281, (BO281-BO$3)/(1+BO$3%))-$A$2*$BZ281)/(1+$A$2*$BZ281%))</f>
        <v/>
      </c>
      <c r="BP104" s="61" t="str">
        <f t="shared" si="203"/>
        <v/>
      </c>
      <c r="BQ104" s="61" t="str">
        <f t="shared" si="203"/>
        <v/>
      </c>
      <c r="BR104" s="61" t="str">
        <f t="shared" si="203"/>
        <v/>
      </c>
      <c r="BS104" s="61" t="str">
        <f t="shared" si="203"/>
        <v/>
      </c>
      <c r="BT104" s="61" t="str">
        <f t="shared" si="203"/>
        <v/>
      </c>
      <c r="BU104" s="61" t="str">
        <f t="shared" si="203"/>
        <v/>
      </c>
      <c r="BV104" s="61">
        <f t="shared" si="203"/>
        <v>15.997631734754304</v>
      </c>
      <c r="BW104" s="61">
        <f t="shared" si="203"/>
        <v>8.3667179177404627E-2</v>
      </c>
      <c r="BX104" s="61">
        <f t="shared" si="203"/>
        <v>4.4032524934900952</v>
      </c>
      <c r="BY104" s="282">
        <f t="shared" si="203"/>
        <v>0</v>
      </c>
      <c r="BZ104" s="296">
        <f t="shared" si="141"/>
        <v>3.039513677811545</v>
      </c>
      <c r="CB104" s="27"/>
    </row>
    <row r="105" spans="1:80">
      <c r="A105" s="32">
        <f t="shared" ref="A105:A136" si="204">A104+1</f>
        <v>1968</v>
      </c>
      <c r="B105" s="61">
        <f t="shared" si="138"/>
        <v>10.863012521540252</v>
      </c>
      <c r="C105" s="61">
        <f t="shared" ref="C105:BN105" si="205">IF(C282="", "", (IF(C$4&lt;$A105, C282, (C282-C$3)/(1+C$3%))-$A$2*$BZ282)/(1+$A$2*$BZ282%))</f>
        <v>18.457175287177861</v>
      </c>
      <c r="D105" s="61">
        <f t="shared" si="205"/>
        <v>10.863012521540252</v>
      </c>
      <c r="E105" s="61">
        <f t="shared" si="205"/>
        <v>5.1954731915748473</v>
      </c>
      <c r="F105" s="61">
        <f t="shared" si="205"/>
        <v>27.548069197668966</v>
      </c>
      <c r="G105" s="61">
        <f t="shared" si="205"/>
        <v>19.851511130614249</v>
      </c>
      <c r="H105" s="61">
        <f t="shared" si="205"/>
        <v>13.631065257666428</v>
      </c>
      <c r="I105" s="61">
        <f t="shared" si="205"/>
        <v>35.072844339618413</v>
      </c>
      <c r="J105" s="61">
        <f t="shared" si="205"/>
        <v>29.912023303166677</v>
      </c>
      <c r="K105" s="61">
        <f t="shared" si="205"/>
        <v>24.908009913273681</v>
      </c>
      <c r="L105" s="61" t="str">
        <f t="shared" si="205"/>
        <v/>
      </c>
      <c r="M105" s="61" t="str">
        <f t="shared" si="205"/>
        <v/>
      </c>
      <c r="N105" s="61" t="str">
        <f t="shared" si="205"/>
        <v/>
      </c>
      <c r="O105" s="61" t="str">
        <f t="shared" si="205"/>
        <v/>
      </c>
      <c r="P105" s="61" t="str">
        <f t="shared" si="205"/>
        <v/>
      </c>
      <c r="Q105" s="61" t="str">
        <f t="shared" si="205"/>
        <v/>
      </c>
      <c r="R105" s="61" t="str">
        <f t="shared" si="205"/>
        <v/>
      </c>
      <c r="S105" s="61" t="str">
        <f t="shared" si="205"/>
        <v/>
      </c>
      <c r="T105" s="61" t="str">
        <f t="shared" si="205"/>
        <v/>
      </c>
      <c r="U105" s="61">
        <f t="shared" si="205"/>
        <v>-2.0158669052628109</v>
      </c>
      <c r="V105" s="61">
        <f t="shared" si="205"/>
        <v>2.1458040520846087</v>
      </c>
      <c r="W105" s="61">
        <f t="shared" si="205"/>
        <v>3.9507957259064157</v>
      </c>
      <c r="X105" s="61">
        <f t="shared" si="205"/>
        <v>2.5882639114263166</v>
      </c>
      <c r="Y105" s="61">
        <f t="shared" si="205"/>
        <v>3.9923096219630874</v>
      </c>
      <c r="Z105" s="61">
        <f t="shared" si="205"/>
        <v>5.2698934469939811</v>
      </c>
      <c r="AA105" s="61" t="str">
        <f t="shared" si="205"/>
        <v/>
      </c>
      <c r="AB105" s="61">
        <f t="shared" si="205"/>
        <v>7.9221300000000001</v>
      </c>
      <c r="AC105" s="61" t="str">
        <f t="shared" si="205"/>
        <v/>
      </c>
      <c r="AD105" s="61">
        <f t="shared" si="205"/>
        <v>21.39612</v>
      </c>
      <c r="AE105" s="61" t="str">
        <f t="shared" si="205"/>
        <v/>
      </c>
      <c r="AF105" s="61" t="str">
        <f t="shared" si="205"/>
        <v/>
      </c>
      <c r="AG105" s="61" t="str">
        <f t="shared" si="205"/>
        <v/>
      </c>
      <c r="AH105" s="61" t="str">
        <f t="shared" si="205"/>
        <v/>
      </c>
      <c r="AI105" s="61" t="str">
        <f t="shared" si="205"/>
        <v/>
      </c>
      <c r="AJ105" s="61" t="str">
        <f t="shared" si="205"/>
        <v/>
      </c>
      <c r="AK105" s="61" t="str">
        <f t="shared" si="205"/>
        <v/>
      </c>
      <c r="AL105" s="61" t="str">
        <f t="shared" si="205"/>
        <v/>
      </c>
      <c r="AM105" s="61" t="str">
        <f t="shared" si="205"/>
        <v/>
      </c>
      <c r="AN105" s="61" t="str">
        <f t="shared" si="205"/>
        <v/>
      </c>
      <c r="AO105" s="61" t="str">
        <f t="shared" si="205"/>
        <v/>
      </c>
      <c r="AP105" s="61" t="str">
        <f t="shared" si="205"/>
        <v/>
      </c>
      <c r="AQ105" s="61" t="str">
        <f t="shared" si="205"/>
        <v/>
      </c>
      <c r="AR105" s="61" t="str">
        <f t="shared" si="205"/>
        <v/>
      </c>
      <c r="AS105" s="61" t="str">
        <f t="shared" si="205"/>
        <v/>
      </c>
      <c r="AT105" s="61" t="str">
        <f t="shared" si="205"/>
        <v/>
      </c>
      <c r="AU105" s="61" t="str">
        <f t="shared" si="205"/>
        <v/>
      </c>
      <c r="AV105" s="61" t="str">
        <f t="shared" si="205"/>
        <v/>
      </c>
      <c r="AW105" s="61" t="str">
        <f t="shared" si="205"/>
        <v/>
      </c>
      <c r="AX105" s="61" t="str">
        <f t="shared" si="205"/>
        <v/>
      </c>
      <c r="AY105" s="61" t="str">
        <f t="shared" si="205"/>
        <v/>
      </c>
      <c r="AZ105" s="61" t="str">
        <f t="shared" si="205"/>
        <v/>
      </c>
      <c r="BA105" s="61" t="str">
        <f t="shared" si="205"/>
        <v/>
      </c>
      <c r="BB105" s="61" t="str">
        <f t="shared" si="205"/>
        <v/>
      </c>
      <c r="BC105" s="61" t="str">
        <f t="shared" si="205"/>
        <v/>
      </c>
      <c r="BD105" s="61" t="str">
        <f t="shared" si="205"/>
        <v/>
      </c>
      <c r="BE105" s="61" t="str">
        <f t="shared" si="205"/>
        <v/>
      </c>
      <c r="BF105" s="61" t="str">
        <f t="shared" si="205"/>
        <v/>
      </c>
      <c r="BG105" s="61" t="str">
        <f t="shared" si="205"/>
        <v/>
      </c>
      <c r="BH105" s="61" t="str">
        <f t="shared" si="205"/>
        <v/>
      </c>
      <c r="BI105" s="61" t="str">
        <f t="shared" si="205"/>
        <v/>
      </c>
      <c r="BJ105" s="61" t="str">
        <f t="shared" si="205"/>
        <v/>
      </c>
      <c r="BK105" s="61" t="str">
        <f t="shared" si="205"/>
        <v/>
      </c>
      <c r="BL105" s="61" t="str">
        <f t="shared" si="205"/>
        <v/>
      </c>
      <c r="BM105" s="61" t="str">
        <f t="shared" si="205"/>
        <v/>
      </c>
      <c r="BN105" s="61" t="str">
        <f t="shared" si="205"/>
        <v/>
      </c>
      <c r="BO105" s="61" t="str">
        <f t="shared" ref="BO105:BY105" si="206">IF(BO282="", "", (IF(BO$4&lt;$A105, BO282, (BO282-BO$3)/(1+BO$3%))-$A$2*$BZ282)/(1+$A$2*$BZ282%))</f>
        <v/>
      </c>
      <c r="BP105" s="61" t="str">
        <f t="shared" si="206"/>
        <v/>
      </c>
      <c r="BQ105" s="61" t="str">
        <f t="shared" si="206"/>
        <v/>
      </c>
      <c r="BR105" s="61" t="str">
        <f t="shared" si="206"/>
        <v/>
      </c>
      <c r="BS105" s="61" t="str">
        <f t="shared" si="206"/>
        <v/>
      </c>
      <c r="BT105" s="61" t="str">
        <f t="shared" si="206"/>
        <v/>
      </c>
      <c r="BU105" s="61" t="str">
        <f t="shared" si="206"/>
        <v/>
      </c>
      <c r="BV105" s="61">
        <f t="shared" si="206"/>
        <v>10.553451178451168</v>
      </c>
      <c r="BW105" s="61">
        <f t="shared" si="206"/>
        <v>2.3500956601887779</v>
      </c>
      <c r="BX105" s="61">
        <f t="shared" si="206"/>
        <v>5.3646363510962747</v>
      </c>
      <c r="BY105" s="282">
        <f t="shared" si="206"/>
        <v>0</v>
      </c>
      <c r="BZ105" s="296">
        <f t="shared" si="141"/>
        <v>4.71976401179941</v>
      </c>
      <c r="CB105" s="27"/>
    </row>
    <row r="106" spans="1:80">
      <c r="A106" s="32">
        <f t="shared" si="204"/>
        <v>1969</v>
      </c>
      <c r="B106" s="61">
        <f t="shared" si="138"/>
        <v>-8.5498391830661742</v>
      </c>
      <c r="C106" s="61">
        <f t="shared" ref="C106:BN106" si="207">IF(C283="", "", (IF(C$4&lt;$A106, C283, (C283-C$3)/(1+C$3%))-$A$2*$BZ283)/(1+$A$2*$BZ283%))</f>
        <v>-18.130576547508308</v>
      </c>
      <c r="D106" s="61">
        <f t="shared" si="207"/>
        <v>-8.5498391830661742</v>
      </c>
      <c r="E106" s="61">
        <f t="shared" si="207"/>
        <v>0.57115321100095395</v>
      </c>
      <c r="F106" s="61">
        <f t="shared" si="207"/>
        <v>-18.1935157610346</v>
      </c>
      <c r="G106" s="61">
        <f t="shared" si="207"/>
        <v>-13.080369799787102</v>
      </c>
      <c r="H106" s="61">
        <f t="shared" si="207"/>
        <v>-7.4439944772575677</v>
      </c>
      <c r="I106" s="61">
        <f t="shared" si="207"/>
        <v>-20.821549350283647</v>
      </c>
      <c r="J106" s="61">
        <f t="shared" si="207"/>
        <v>-20.619104623201736</v>
      </c>
      <c r="K106" s="61">
        <f t="shared" si="207"/>
        <v>-20.413960509890881</v>
      </c>
      <c r="L106" s="61" t="str">
        <f t="shared" si="207"/>
        <v/>
      </c>
      <c r="M106" s="61" t="str">
        <f t="shared" si="207"/>
        <v/>
      </c>
      <c r="N106" s="61" t="str">
        <f t="shared" si="207"/>
        <v/>
      </c>
      <c r="O106" s="61" t="str">
        <f t="shared" si="207"/>
        <v/>
      </c>
      <c r="P106" s="61" t="str">
        <f t="shared" si="207"/>
        <v/>
      </c>
      <c r="Q106" s="61" t="str">
        <f t="shared" si="207"/>
        <v/>
      </c>
      <c r="R106" s="61" t="str">
        <f t="shared" si="207"/>
        <v/>
      </c>
      <c r="S106" s="61" t="str">
        <f t="shared" si="207"/>
        <v/>
      </c>
      <c r="T106" s="61" t="str">
        <f t="shared" si="207"/>
        <v/>
      </c>
      <c r="U106" s="61">
        <f t="shared" si="207"/>
        <v>-6.4480684632133682</v>
      </c>
      <c r="V106" s="61">
        <f t="shared" si="207"/>
        <v>-2.5619795454561958</v>
      </c>
      <c r="W106" s="61">
        <f t="shared" si="207"/>
        <v>2.5250595695738638</v>
      </c>
      <c r="X106" s="61">
        <f t="shared" si="207"/>
        <v>-1.3590690741947844</v>
      </c>
      <c r="Y106" s="61">
        <f t="shared" si="207"/>
        <v>2.5660040821815211</v>
      </c>
      <c r="Z106" s="61">
        <f t="shared" si="207"/>
        <v>6.6295587428134946</v>
      </c>
      <c r="AA106" s="61" t="str">
        <f t="shared" si="207"/>
        <v/>
      </c>
      <c r="AB106" s="61">
        <f t="shared" si="207"/>
        <v>-7.8316800000000004</v>
      </c>
      <c r="AC106" s="61" t="str">
        <f t="shared" si="207"/>
        <v/>
      </c>
      <c r="AD106" s="61">
        <f t="shared" si="207"/>
        <v>-3.7822399999999998</v>
      </c>
      <c r="AE106" s="61" t="str">
        <f t="shared" si="207"/>
        <v/>
      </c>
      <c r="AF106" s="61" t="str">
        <f t="shared" si="207"/>
        <v/>
      </c>
      <c r="AG106" s="61" t="str">
        <f t="shared" si="207"/>
        <v/>
      </c>
      <c r="AH106" s="61" t="str">
        <f t="shared" si="207"/>
        <v/>
      </c>
      <c r="AI106" s="61" t="str">
        <f t="shared" si="207"/>
        <v/>
      </c>
      <c r="AJ106" s="61" t="str">
        <f t="shared" si="207"/>
        <v/>
      </c>
      <c r="AK106" s="61" t="str">
        <f t="shared" si="207"/>
        <v/>
      </c>
      <c r="AL106" s="61" t="str">
        <f t="shared" si="207"/>
        <v/>
      </c>
      <c r="AM106" s="61" t="str">
        <f t="shared" si="207"/>
        <v/>
      </c>
      <c r="AN106" s="61" t="str">
        <f t="shared" si="207"/>
        <v/>
      </c>
      <c r="AO106" s="61" t="str">
        <f t="shared" si="207"/>
        <v/>
      </c>
      <c r="AP106" s="61" t="str">
        <f t="shared" si="207"/>
        <v/>
      </c>
      <c r="AQ106" s="61" t="str">
        <f t="shared" si="207"/>
        <v/>
      </c>
      <c r="AR106" s="61" t="str">
        <f t="shared" si="207"/>
        <v/>
      </c>
      <c r="AS106" s="61" t="str">
        <f t="shared" si="207"/>
        <v/>
      </c>
      <c r="AT106" s="61" t="str">
        <f t="shared" si="207"/>
        <v/>
      </c>
      <c r="AU106" s="61" t="str">
        <f t="shared" si="207"/>
        <v/>
      </c>
      <c r="AV106" s="61" t="str">
        <f t="shared" si="207"/>
        <v/>
      </c>
      <c r="AW106" s="61" t="str">
        <f t="shared" si="207"/>
        <v/>
      </c>
      <c r="AX106" s="61" t="str">
        <f t="shared" si="207"/>
        <v/>
      </c>
      <c r="AY106" s="61" t="str">
        <f t="shared" si="207"/>
        <v/>
      </c>
      <c r="AZ106" s="61" t="str">
        <f t="shared" si="207"/>
        <v/>
      </c>
      <c r="BA106" s="61" t="str">
        <f t="shared" si="207"/>
        <v/>
      </c>
      <c r="BB106" s="61" t="str">
        <f t="shared" si="207"/>
        <v/>
      </c>
      <c r="BC106" s="61" t="str">
        <f t="shared" si="207"/>
        <v/>
      </c>
      <c r="BD106" s="61" t="str">
        <f t="shared" si="207"/>
        <v/>
      </c>
      <c r="BE106" s="61" t="str">
        <f t="shared" si="207"/>
        <v/>
      </c>
      <c r="BF106" s="61" t="str">
        <f t="shared" si="207"/>
        <v/>
      </c>
      <c r="BG106" s="61" t="str">
        <f t="shared" si="207"/>
        <v/>
      </c>
      <c r="BH106" s="61" t="str">
        <f t="shared" si="207"/>
        <v/>
      </c>
      <c r="BI106" s="61" t="str">
        <f t="shared" si="207"/>
        <v/>
      </c>
      <c r="BJ106" s="61" t="str">
        <f t="shared" si="207"/>
        <v/>
      </c>
      <c r="BK106" s="61" t="str">
        <f t="shared" si="207"/>
        <v/>
      </c>
      <c r="BL106" s="61" t="str">
        <f t="shared" si="207"/>
        <v/>
      </c>
      <c r="BM106" s="61" t="str">
        <f t="shared" si="207"/>
        <v/>
      </c>
      <c r="BN106" s="61" t="str">
        <f t="shared" si="207"/>
        <v/>
      </c>
      <c r="BO106" s="61" t="str">
        <f t="shared" ref="BO106:BY106" si="208">IF(BO283="", "", (IF(BO$4&lt;$A106, BO283, (BO283-BO$3)/(1+BO$3%))-$A$2*$BZ283)/(1+$A$2*$BZ283%))</f>
        <v/>
      </c>
      <c r="BP106" s="61" t="str">
        <f t="shared" si="208"/>
        <v/>
      </c>
      <c r="BQ106" s="61" t="str">
        <f t="shared" si="208"/>
        <v/>
      </c>
      <c r="BR106" s="61" t="str">
        <f t="shared" si="208"/>
        <v/>
      </c>
      <c r="BS106" s="61" t="str">
        <f t="shared" si="208"/>
        <v/>
      </c>
      <c r="BT106" s="61" t="str">
        <f t="shared" si="208"/>
        <v/>
      </c>
      <c r="BU106" s="61" t="str">
        <f t="shared" si="208"/>
        <v/>
      </c>
      <c r="BV106" s="61">
        <f t="shared" si="208"/>
        <v>-8.3627450980392144</v>
      </c>
      <c r="BW106" s="61">
        <f t="shared" si="208"/>
        <v>-2.3671035045471078</v>
      </c>
      <c r="BX106" s="61">
        <f t="shared" si="208"/>
        <v>6.7255253456820263</v>
      </c>
      <c r="BY106" s="282">
        <f t="shared" si="208"/>
        <v>0</v>
      </c>
      <c r="BZ106" s="296">
        <f t="shared" si="141"/>
        <v>6.1971830985915632</v>
      </c>
      <c r="CB106" s="27"/>
    </row>
    <row r="107" spans="1:80">
      <c r="A107" s="32">
        <f t="shared" si="204"/>
        <v>1970</v>
      </c>
      <c r="B107" s="61">
        <f t="shared" si="138"/>
        <v>-0.15974440894568689</v>
      </c>
      <c r="C107" s="61">
        <f t="shared" ref="C107:BN107" si="209">IF(C284="", "", (IF(C$4&lt;$A107, C284, (C284-C$3)/(1+C$3%))-$A$2*$BZ284)/(1+$A$2*$BZ284%))</f>
        <v>7.8812521783969789</v>
      </c>
      <c r="D107" s="61">
        <f t="shared" si="209"/>
        <v>3.728276901559139</v>
      </c>
      <c r="E107" s="61">
        <f t="shared" si="209"/>
        <v>-6.2138886838416783</v>
      </c>
      <c r="F107" s="61">
        <f t="shared" si="209"/>
        <v>8.1752639952873221</v>
      </c>
      <c r="G107" s="61">
        <f t="shared" si="209"/>
        <v>1.223925269257937</v>
      </c>
      <c r="H107" s="61">
        <f t="shared" si="209"/>
        <v>-5.853809774166665</v>
      </c>
      <c r="I107" s="61">
        <f t="shared" si="209"/>
        <v>3.3315604721850143</v>
      </c>
      <c r="J107" s="61">
        <f t="shared" si="209"/>
        <v>-4.393681776479287</v>
      </c>
      <c r="K107" s="61">
        <f t="shared" si="209"/>
        <v>-12.41933758271874</v>
      </c>
      <c r="L107" s="61">
        <f t="shared" si="209"/>
        <v>-18.461538461538463</v>
      </c>
      <c r="M107" s="61">
        <f t="shared" si="209"/>
        <v>-0.2593257530420906</v>
      </c>
      <c r="N107" s="61">
        <f t="shared" si="209"/>
        <v>-11.740433609751225</v>
      </c>
      <c r="O107" s="61" t="str">
        <f t="shared" si="209"/>
        <v/>
      </c>
      <c r="P107" s="61">
        <f t="shared" si="209"/>
        <v>-14.525853463765218</v>
      </c>
      <c r="Q107" s="61">
        <f t="shared" si="209"/>
        <v>-12.978256533014161</v>
      </c>
      <c r="R107" s="61">
        <f t="shared" si="209"/>
        <v>-10.875723119888299</v>
      </c>
      <c r="S107" s="61">
        <f t="shared" si="209"/>
        <v>-12.012948207171315</v>
      </c>
      <c r="T107" s="61" t="str">
        <f t="shared" si="209"/>
        <v/>
      </c>
      <c r="U107" s="61">
        <f t="shared" si="209"/>
        <v>17.562465441653128</v>
      </c>
      <c r="V107" s="61">
        <f t="shared" si="209"/>
        <v>17.085392500619747</v>
      </c>
      <c r="W107" s="61">
        <f t="shared" si="209"/>
        <v>13.559977376383333</v>
      </c>
      <c r="X107" s="61">
        <f t="shared" si="209"/>
        <v>16.311101836626943</v>
      </c>
      <c r="Y107" s="61">
        <f t="shared" si="209"/>
        <v>13.605328805048021</v>
      </c>
      <c r="Z107" s="61">
        <f t="shared" si="209"/>
        <v>6.7577028946597597</v>
      </c>
      <c r="AA107" s="61">
        <f t="shared" si="209"/>
        <v>16.41570860354307</v>
      </c>
      <c r="AB107" s="61">
        <f t="shared" si="209"/>
        <v>6.40489</v>
      </c>
      <c r="AC107" s="61">
        <f t="shared" si="209"/>
        <v>7.8773335574053247</v>
      </c>
      <c r="AD107" s="61">
        <f t="shared" si="209"/>
        <v>6.3519699999999997</v>
      </c>
      <c r="AE107" s="61">
        <f t="shared" si="209"/>
        <v>14.24317617866005</v>
      </c>
      <c r="AF107" s="61">
        <f t="shared" si="209"/>
        <v>5.9283609158920951</v>
      </c>
      <c r="AG107" s="61" t="str">
        <f t="shared" si="209"/>
        <v/>
      </c>
      <c r="AH107" s="61" t="str">
        <f t="shared" si="209"/>
        <v/>
      </c>
      <c r="AI107" s="61" t="str">
        <f t="shared" si="209"/>
        <v/>
      </c>
      <c r="AJ107" s="61" t="str">
        <f t="shared" si="209"/>
        <v/>
      </c>
      <c r="AK107" s="61" t="str">
        <f t="shared" si="209"/>
        <v/>
      </c>
      <c r="AL107" s="61" t="str">
        <f t="shared" si="209"/>
        <v/>
      </c>
      <c r="AM107" s="61" t="str">
        <f t="shared" si="209"/>
        <v/>
      </c>
      <c r="AN107" s="61" t="str">
        <f t="shared" si="209"/>
        <v/>
      </c>
      <c r="AO107" s="61" t="str">
        <f t="shared" si="209"/>
        <v/>
      </c>
      <c r="AP107" s="61" t="str">
        <f t="shared" si="209"/>
        <v/>
      </c>
      <c r="AQ107" s="61" t="str">
        <f t="shared" si="209"/>
        <v/>
      </c>
      <c r="AR107" s="61" t="str">
        <f t="shared" si="209"/>
        <v/>
      </c>
      <c r="AS107" s="61" t="str">
        <f t="shared" si="209"/>
        <v/>
      </c>
      <c r="AT107" s="61" t="str">
        <f t="shared" si="209"/>
        <v/>
      </c>
      <c r="AU107" s="61" t="str">
        <f t="shared" si="209"/>
        <v/>
      </c>
      <c r="AV107" s="61" t="str">
        <f t="shared" si="209"/>
        <v/>
      </c>
      <c r="AW107" s="61" t="str">
        <f t="shared" si="209"/>
        <v/>
      </c>
      <c r="AX107" s="61" t="str">
        <f t="shared" si="209"/>
        <v/>
      </c>
      <c r="AY107" s="61" t="str">
        <f t="shared" si="209"/>
        <v/>
      </c>
      <c r="AZ107" s="61" t="str">
        <f t="shared" si="209"/>
        <v/>
      </c>
      <c r="BA107" s="61" t="str">
        <f t="shared" si="209"/>
        <v/>
      </c>
      <c r="BB107" s="61" t="str">
        <f t="shared" si="209"/>
        <v/>
      </c>
      <c r="BC107" s="61" t="str">
        <f t="shared" si="209"/>
        <v/>
      </c>
      <c r="BD107" s="61" t="str">
        <f t="shared" si="209"/>
        <v/>
      </c>
      <c r="BE107" s="61" t="str">
        <f t="shared" si="209"/>
        <v/>
      </c>
      <c r="BF107" s="61" t="str">
        <f t="shared" si="209"/>
        <v/>
      </c>
      <c r="BG107" s="61" t="str">
        <f t="shared" si="209"/>
        <v/>
      </c>
      <c r="BH107" s="61" t="str">
        <f t="shared" si="209"/>
        <v/>
      </c>
      <c r="BI107" s="61" t="str">
        <f t="shared" si="209"/>
        <v/>
      </c>
      <c r="BJ107" s="61" t="str">
        <f t="shared" si="209"/>
        <v/>
      </c>
      <c r="BK107" s="61" t="str">
        <f t="shared" si="209"/>
        <v/>
      </c>
      <c r="BL107" s="61" t="str">
        <f t="shared" si="209"/>
        <v/>
      </c>
      <c r="BM107" s="61" t="str">
        <f t="shared" si="209"/>
        <v/>
      </c>
      <c r="BN107" s="61" t="str">
        <f t="shared" si="209"/>
        <v/>
      </c>
      <c r="BO107" s="61" t="str">
        <f t="shared" ref="BO107:BY107" si="210">IF(BO284="", "", (IF(BO$4&lt;$A107, BO284, (BO284-BO$3)/(1+BO$3%))-$A$2*$BZ284)/(1+$A$2*$BZ284%))</f>
        <v/>
      </c>
      <c r="BP107" s="61" t="str">
        <f t="shared" si="210"/>
        <v/>
      </c>
      <c r="BQ107" s="61" t="str">
        <f t="shared" si="210"/>
        <v/>
      </c>
      <c r="BR107" s="61" t="str">
        <f t="shared" si="210"/>
        <v/>
      </c>
      <c r="BS107" s="61" t="str">
        <f t="shared" si="210"/>
        <v/>
      </c>
      <c r="BT107" s="61" t="str">
        <f t="shared" si="210"/>
        <v/>
      </c>
      <c r="BU107" s="61" t="str">
        <f t="shared" si="210"/>
        <v/>
      </c>
      <c r="BV107" s="61">
        <f t="shared" si="210"/>
        <v>6.9981175949507257</v>
      </c>
      <c r="BW107" s="61">
        <f t="shared" si="210"/>
        <v>17.319563285620987</v>
      </c>
      <c r="BX107" s="61">
        <f t="shared" si="210"/>
        <v>6.8537848272649526</v>
      </c>
      <c r="BY107" s="282">
        <f t="shared" si="210"/>
        <v>0</v>
      </c>
      <c r="BZ107" s="296">
        <f t="shared" si="141"/>
        <v>5.5702917771883076</v>
      </c>
      <c r="CB107" s="27"/>
    </row>
    <row r="108" spans="1:80">
      <c r="A108" s="32">
        <f t="shared" si="204"/>
        <v>1971</v>
      </c>
      <c r="B108" s="61">
        <f t="shared" si="138"/>
        <v>15.964456869009583</v>
      </c>
      <c r="C108" s="61">
        <f t="shared" ref="C108:BN108" si="211">IF(C285="", "", (IF(C$4&lt;$A108, C285, (C285-C$3)/(1+C$3%))-$A$2*$BZ285)/(1+$A$2*$BZ285%))</f>
        <v>7.8731981979278398</v>
      </c>
      <c r="D108" s="61">
        <f t="shared" si="211"/>
        <v>14.117761581469647</v>
      </c>
      <c r="E108" s="61">
        <f t="shared" si="211"/>
        <v>24.219015956660609</v>
      </c>
      <c r="F108" s="61">
        <f t="shared" si="211"/>
        <v>16.072750918200999</v>
      </c>
      <c r="G108" s="61">
        <f t="shared" si="211"/>
        <v>22.034211981818501</v>
      </c>
      <c r="H108" s="61">
        <f t="shared" si="211"/>
        <v>28.660517105379625</v>
      </c>
      <c r="I108" s="61">
        <f t="shared" si="211"/>
        <v>16.642192852417967</v>
      </c>
      <c r="J108" s="61">
        <f t="shared" si="211"/>
        <v>22.476518384475668</v>
      </c>
      <c r="K108" s="61">
        <f t="shared" si="211"/>
        <v>28.686677988629381</v>
      </c>
      <c r="L108" s="61">
        <f t="shared" si="211"/>
        <v>17.647642679900745</v>
      </c>
      <c r="M108" s="61">
        <f t="shared" si="211"/>
        <v>15.848793137841612</v>
      </c>
      <c r="N108" s="61">
        <f t="shared" si="211"/>
        <v>29.475158928014949</v>
      </c>
      <c r="O108" s="61" t="str">
        <f t="shared" si="211"/>
        <v/>
      </c>
      <c r="P108" s="61">
        <f t="shared" si="211"/>
        <v>31.52972475022607</v>
      </c>
      <c r="Q108" s="61">
        <f t="shared" si="211"/>
        <v>37.242884253736904</v>
      </c>
      <c r="R108" s="61">
        <f t="shared" si="211"/>
        <v>26.000792228223094</v>
      </c>
      <c r="S108" s="61">
        <f t="shared" si="211"/>
        <v>29.075385030926451</v>
      </c>
      <c r="T108" s="61" t="str">
        <f t="shared" si="211"/>
        <v/>
      </c>
      <c r="U108" s="61">
        <f t="shared" si="211"/>
        <v>8.2905597559501931</v>
      </c>
      <c r="V108" s="61">
        <f t="shared" si="211"/>
        <v>7.7197623655722891</v>
      </c>
      <c r="W108" s="61">
        <f t="shared" si="211"/>
        <v>6.6587005520685114</v>
      </c>
      <c r="X108" s="61">
        <f t="shared" si="211"/>
        <v>7.5158784367526597</v>
      </c>
      <c r="Y108" s="61">
        <f t="shared" si="211"/>
        <v>6.7012958797650244</v>
      </c>
      <c r="Z108" s="61">
        <f t="shared" si="211"/>
        <v>4.5234196625022971</v>
      </c>
      <c r="AA108" s="61">
        <f t="shared" si="211"/>
        <v>7.6125750397236587</v>
      </c>
      <c r="AB108" s="61">
        <f t="shared" si="211"/>
        <v>8.8760200000000005</v>
      </c>
      <c r="AC108" s="61">
        <f t="shared" si="211"/>
        <v>15.03293</v>
      </c>
      <c r="AD108" s="61">
        <f t="shared" si="211"/>
        <v>7.4706000000000001</v>
      </c>
      <c r="AE108" s="61">
        <f t="shared" si="211"/>
        <v>20.176004035761345</v>
      </c>
      <c r="AF108" s="61">
        <f t="shared" si="211"/>
        <v>16.429098468382271</v>
      </c>
      <c r="AG108" s="61" t="str">
        <f t="shared" si="211"/>
        <v/>
      </c>
      <c r="AH108" s="61" t="str">
        <f t="shared" si="211"/>
        <v/>
      </c>
      <c r="AI108" s="61" t="str">
        <f t="shared" si="211"/>
        <v/>
      </c>
      <c r="AJ108" s="61" t="str">
        <f t="shared" si="211"/>
        <v/>
      </c>
      <c r="AK108" s="61" t="str">
        <f t="shared" si="211"/>
        <v/>
      </c>
      <c r="AL108" s="61" t="str">
        <f t="shared" si="211"/>
        <v/>
      </c>
      <c r="AM108" s="61" t="str">
        <f t="shared" si="211"/>
        <v/>
      </c>
      <c r="AN108" s="61" t="str">
        <f t="shared" si="211"/>
        <v/>
      </c>
      <c r="AO108" s="61" t="str">
        <f t="shared" si="211"/>
        <v/>
      </c>
      <c r="AP108" s="61" t="str">
        <f t="shared" si="211"/>
        <v/>
      </c>
      <c r="AQ108" s="61" t="str">
        <f t="shared" si="211"/>
        <v/>
      </c>
      <c r="AR108" s="61" t="str">
        <f t="shared" si="211"/>
        <v/>
      </c>
      <c r="AS108" s="61" t="str">
        <f t="shared" si="211"/>
        <v/>
      </c>
      <c r="AT108" s="61" t="str">
        <f t="shared" si="211"/>
        <v/>
      </c>
      <c r="AU108" s="61" t="str">
        <f t="shared" si="211"/>
        <v/>
      </c>
      <c r="AV108" s="61" t="str">
        <f t="shared" si="211"/>
        <v/>
      </c>
      <c r="AW108" s="61" t="str">
        <f t="shared" si="211"/>
        <v/>
      </c>
      <c r="AX108" s="61" t="str">
        <f t="shared" si="211"/>
        <v/>
      </c>
      <c r="AY108" s="61" t="str">
        <f t="shared" si="211"/>
        <v/>
      </c>
      <c r="AZ108" s="61" t="str">
        <f t="shared" si="211"/>
        <v/>
      </c>
      <c r="BA108" s="61" t="str">
        <f t="shared" si="211"/>
        <v/>
      </c>
      <c r="BB108" s="61" t="str">
        <f t="shared" si="211"/>
        <v/>
      </c>
      <c r="BC108" s="61" t="str">
        <f t="shared" si="211"/>
        <v/>
      </c>
      <c r="BD108" s="61" t="str">
        <f t="shared" si="211"/>
        <v/>
      </c>
      <c r="BE108" s="61" t="str">
        <f t="shared" si="211"/>
        <v/>
      </c>
      <c r="BF108" s="61" t="str">
        <f t="shared" si="211"/>
        <v/>
      </c>
      <c r="BG108" s="61" t="str">
        <f t="shared" si="211"/>
        <v/>
      </c>
      <c r="BH108" s="61" t="str">
        <f t="shared" si="211"/>
        <v/>
      </c>
      <c r="BI108" s="61" t="str">
        <f t="shared" si="211"/>
        <v/>
      </c>
      <c r="BJ108" s="61" t="str">
        <f t="shared" si="211"/>
        <v/>
      </c>
      <c r="BK108" s="61" t="str">
        <f t="shared" si="211"/>
        <v/>
      </c>
      <c r="BL108" s="61" t="str">
        <f t="shared" si="211"/>
        <v/>
      </c>
      <c r="BM108" s="61" t="str">
        <f t="shared" si="211"/>
        <v/>
      </c>
      <c r="BN108" s="61" t="str">
        <f t="shared" si="211"/>
        <v/>
      </c>
      <c r="BO108" s="61" t="str">
        <f t="shared" ref="BO108:BY108" si="212">IF(BO285="", "", (IF(BO$4&lt;$A108, BO285, (BO285-BO$3)/(1+BO$3%))-$A$2*$BZ285)/(1+$A$2*$BZ285%))</f>
        <v/>
      </c>
      <c r="BP108" s="61" t="str">
        <f t="shared" si="212"/>
        <v/>
      </c>
      <c r="BQ108" s="61" t="str">
        <f t="shared" si="212"/>
        <v/>
      </c>
      <c r="BR108" s="61" t="str">
        <f t="shared" si="212"/>
        <v/>
      </c>
      <c r="BS108" s="61" t="str">
        <f t="shared" si="212"/>
        <v/>
      </c>
      <c r="BT108" s="61" t="str">
        <f t="shared" si="212"/>
        <v/>
      </c>
      <c r="BU108" s="61" t="str">
        <f t="shared" si="212"/>
        <v/>
      </c>
      <c r="BV108" s="61">
        <f t="shared" si="212"/>
        <v>13.77687453203551</v>
      </c>
      <c r="BW108" s="61">
        <f t="shared" si="212"/>
        <v>7.9352018903034338</v>
      </c>
      <c r="BX108" s="61">
        <f t="shared" si="212"/>
        <v>4.6174907401985488</v>
      </c>
      <c r="BY108" s="282">
        <f t="shared" si="212"/>
        <v>0</v>
      </c>
      <c r="BZ108" s="296">
        <f t="shared" si="141"/>
        <v>3.2663316582914659</v>
      </c>
      <c r="CB108" s="27"/>
    </row>
    <row r="109" spans="1:80">
      <c r="A109" s="32">
        <f t="shared" si="204"/>
        <v>1972</v>
      </c>
      <c r="B109" s="61">
        <f t="shared" si="138"/>
        <v>16.65335463258786</v>
      </c>
      <c r="C109" s="61">
        <f t="shared" ref="C109:BN109" si="213">IF(C286="", "", (IF(C$4&lt;$A109, C286, (C286-C$3)/(1+C$3%))-$A$2*$BZ286)/(1+$A$2*$BZ286%))</f>
        <v>14.873847152445448</v>
      </c>
      <c r="D109" s="61">
        <f t="shared" si="213"/>
        <v>18.804842252396167</v>
      </c>
      <c r="E109" s="61">
        <f t="shared" si="213"/>
        <v>22.939630607052397</v>
      </c>
      <c r="F109" s="61">
        <f t="shared" si="213"/>
        <v>11.423074081535177</v>
      </c>
      <c r="G109" s="61">
        <f t="shared" si="213"/>
        <v>7.6122866601735577</v>
      </c>
      <c r="H109" s="61">
        <f t="shared" si="213"/>
        <v>3.9994359624830413</v>
      </c>
      <c r="I109" s="61">
        <f t="shared" si="213"/>
        <v>10.737360131377374</v>
      </c>
      <c r="J109" s="61">
        <f t="shared" si="213"/>
        <v>8.5795965879030422</v>
      </c>
      <c r="K109" s="61">
        <f t="shared" si="213"/>
        <v>6.4434479086037664</v>
      </c>
      <c r="L109" s="61">
        <f t="shared" si="213"/>
        <v>-1.3101736972704712</v>
      </c>
      <c r="M109" s="61">
        <f t="shared" si="213"/>
        <v>7.7299022541392439</v>
      </c>
      <c r="N109" s="61">
        <f t="shared" si="213"/>
        <v>36.226103704429832</v>
      </c>
      <c r="O109" s="61" t="str">
        <f t="shared" si="213"/>
        <v/>
      </c>
      <c r="P109" s="61">
        <f t="shared" si="213"/>
        <v>38.836676332883115</v>
      </c>
      <c r="Q109" s="61">
        <f t="shared" si="213"/>
        <v>105.87190321814262</v>
      </c>
      <c r="R109" s="61">
        <f t="shared" si="213"/>
        <v>14.099789935795053</v>
      </c>
      <c r="S109" s="61">
        <f t="shared" si="213"/>
        <v>35.805485256736866</v>
      </c>
      <c r="T109" s="61" t="str">
        <f t="shared" si="213"/>
        <v/>
      </c>
      <c r="U109" s="61">
        <f t="shared" si="213"/>
        <v>-2.4503487866351512</v>
      </c>
      <c r="V109" s="61">
        <f t="shared" si="213"/>
        <v>3.0236503366071452</v>
      </c>
      <c r="W109" s="61">
        <f t="shared" si="213"/>
        <v>3.1227256611936118</v>
      </c>
      <c r="X109" s="61">
        <f t="shared" si="213"/>
        <v>3.1157785506731694</v>
      </c>
      <c r="Y109" s="61">
        <f t="shared" si="213"/>
        <v>3.1639088583426509</v>
      </c>
      <c r="Z109" s="61">
        <f t="shared" si="213"/>
        <v>3.9176235337236838</v>
      </c>
      <c r="AA109" s="61">
        <f t="shared" si="213"/>
        <v>3.208517833870538</v>
      </c>
      <c r="AB109" s="61">
        <f t="shared" si="213"/>
        <v>10.989890000000001</v>
      </c>
      <c r="AC109" s="61">
        <f t="shared" si="213"/>
        <v>9.7478200000000008</v>
      </c>
      <c r="AD109" s="61">
        <f t="shared" si="213"/>
        <v>10.208349999999999</v>
      </c>
      <c r="AE109" s="61">
        <f t="shared" si="213"/>
        <v>41.36940797064495</v>
      </c>
      <c r="AF109" s="61">
        <f t="shared" si="213"/>
        <v>48.379909726028743</v>
      </c>
      <c r="AG109" s="61" t="str">
        <f t="shared" si="213"/>
        <v/>
      </c>
      <c r="AH109" s="61" t="str">
        <f t="shared" si="213"/>
        <v/>
      </c>
      <c r="AI109" s="61" t="str">
        <f t="shared" si="213"/>
        <v/>
      </c>
      <c r="AJ109" s="61" t="str">
        <f t="shared" si="213"/>
        <v/>
      </c>
      <c r="AK109" s="61" t="str">
        <f t="shared" si="213"/>
        <v/>
      </c>
      <c r="AL109" s="61" t="str">
        <f t="shared" si="213"/>
        <v/>
      </c>
      <c r="AM109" s="61" t="str">
        <f t="shared" si="213"/>
        <v/>
      </c>
      <c r="AN109" s="61" t="str">
        <f t="shared" si="213"/>
        <v/>
      </c>
      <c r="AO109" s="61" t="str">
        <f t="shared" si="213"/>
        <v/>
      </c>
      <c r="AP109" s="61" t="str">
        <f t="shared" si="213"/>
        <v/>
      </c>
      <c r="AQ109" s="61" t="str">
        <f t="shared" si="213"/>
        <v/>
      </c>
      <c r="AR109" s="61" t="str">
        <f t="shared" si="213"/>
        <v/>
      </c>
      <c r="AS109" s="61" t="str">
        <f t="shared" si="213"/>
        <v/>
      </c>
      <c r="AT109" s="61" t="str">
        <f t="shared" si="213"/>
        <v/>
      </c>
      <c r="AU109" s="61" t="str">
        <f t="shared" si="213"/>
        <v/>
      </c>
      <c r="AV109" s="61" t="str">
        <f t="shared" si="213"/>
        <v/>
      </c>
      <c r="AW109" s="61" t="str">
        <f t="shared" si="213"/>
        <v/>
      </c>
      <c r="AX109" s="61" t="str">
        <f t="shared" si="213"/>
        <v/>
      </c>
      <c r="AY109" s="61" t="str">
        <f t="shared" si="213"/>
        <v/>
      </c>
      <c r="AZ109" s="61" t="str">
        <f t="shared" si="213"/>
        <v/>
      </c>
      <c r="BA109" s="61" t="str">
        <f t="shared" si="213"/>
        <v/>
      </c>
      <c r="BB109" s="61" t="str">
        <f t="shared" si="213"/>
        <v/>
      </c>
      <c r="BC109" s="61" t="str">
        <f t="shared" si="213"/>
        <v/>
      </c>
      <c r="BD109" s="61" t="str">
        <f t="shared" si="213"/>
        <v/>
      </c>
      <c r="BE109" s="61" t="str">
        <f t="shared" si="213"/>
        <v/>
      </c>
      <c r="BF109" s="61" t="str">
        <f t="shared" si="213"/>
        <v/>
      </c>
      <c r="BG109" s="61" t="str">
        <f t="shared" si="213"/>
        <v/>
      </c>
      <c r="BH109" s="61" t="str">
        <f t="shared" si="213"/>
        <v/>
      </c>
      <c r="BI109" s="61" t="str">
        <f t="shared" si="213"/>
        <v/>
      </c>
      <c r="BJ109" s="61" t="str">
        <f t="shared" si="213"/>
        <v/>
      </c>
      <c r="BK109" s="61" t="str">
        <f t="shared" si="213"/>
        <v/>
      </c>
      <c r="BL109" s="61" t="str">
        <f t="shared" si="213"/>
        <v/>
      </c>
      <c r="BM109" s="61" t="str">
        <f t="shared" si="213"/>
        <v/>
      </c>
      <c r="BN109" s="61" t="str">
        <f t="shared" si="213"/>
        <v/>
      </c>
      <c r="BO109" s="61" t="str">
        <f t="shared" ref="BO109:BY109" si="214">IF(BO286="", "", (IF(BO$4&lt;$A109, BO286, (BO286-BO$3)/(1+BO$3%))-$A$2*$BZ286)/(1+$A$2*$BZ286%))</f>
        <v/>
      </c>
      <c r="BP109" s="61" t="str">
        <f t="shared" si="214"/>
        <v/>
      </c>
      <c r="BQ109" s="61" t="str">
        <f t="shared" si="214"/>
        <v/>
      </c>
      <c r="BR109" s="61" t="str">
        <f t="shared" si="214"/>
        <v/>
      </c>
      <c r="BS109" s="61" t="str">
        <f t="shared" si="214"/>
        <v/>
      </c>
      <c r="BT109" s="61" t="str">
        <f t="shared" si="214"/>
        <v/>
      </c>
      <c r="BU109" s="61" t="str">
        <f t="shared" si="214"/>
        <v/>
      </c>
      <c r="BV109" s="61">
        <f t="shared" si="214"/>
        <v>17.666989351403693</v>
      </c>
      <c r="BW109" s="61">
        <f t="shared" si="214"/>
        <v>3.2296976372803599</v>
      </c>
      <c r="BX109" s="61">
        <f t="shared" si="214"/>
        <v>4.0111493949040344</v>
      </c>
      <c r="BY109" s="282">
        <f t="shared" si="214"/>
        <v>0</v>
      </c>
      <c r="BZ109" s="296">
        <f t="shared" si="141"/>
        <v>3.4063260340632562</v>
      </c>
      <c r="CB109" s="27"/>
    </row>
    <row r="110" spans="1:80">
      <c r="A110" s="32">
        <f t="shared" si="204"/>
        <v>1973</v>
      </c>
      <c r="B110" s="61">
        <f t="shared" si="138"/>
        <v>-18.190894568690094</v>
      </c>
      <c r="C110" s="61">
        <f t="shared" ref="C110:BN110" si="215">IF(C287="", "", (IF(C$4&lt;$A110, C287, (C287-C$3)/(1+C$3%))-$A$2*$BZ287)/(1+$A$2*$BZ287%))</f>
        <v>-9.8471020136031147</v>
      </c>
      <c r="D110" s="61">
        <f t="shared" si="215"/>
        <v>-14.825079872204473</v>
      </c>
      <c r="E110" s="61">
        <f t="shared" si="215"/>
        <v>-23.383713324016256</v>
      </c>
      <c r="F110" s="61">
        <f t="shared" si="215"/>
        <v>-13.621244298084157</v>
      </c>
      <c r="G110" s="61">
        <f t="shared" si="215"/>
        <v>-23.735006132648113</v>
      </c>
      <c r="H110" s="61">
        <f t="shared" si="215"/>
        <v>-33.096591645875343</v>
      </c>
      <c r="I110" s="61">
        <f t="shared" si="215"/>
        <v>-24.499690102640038</v>
      </c>
      <c r="J110" s="61">
        <f t="shared" si="215"/>
        <v>-32.454025410731951</v>
      </c>
      <c r="K110" s="61">
        <f t="shared" si="215"/>
        <v>-40.151820699252902</v>
      </c>
      <c r="L110" s="61">
        <f t="shared" si="215"/>
        <v>-42.46153846153846</v>
      </c>
      <c r="M110" s="61">
        <f t="shared" si="215"/>
        <v>-15.736167715629032</v>
      </c>
      <c r="N110" s="61">
        <f t="shared" si="215"/>
        <v>-14.999110543482958</v>
      </c>
      <c r="O110" s="61" t="str">
        <f t="shared" si="215"/>
        <v/>
      </c>
      <c r="P110" s="61">
        <f t="shared" si="215"/>
        <v>-11.547731256999372</v>
      </c>
      <c r="Q110" s="61">
        <f t="shared" si="215"/>
        <v>-21.529457836054245</v>
      </c>
      <c r="R110" s="61">
        <f t="shared" si="215"/>
        <v>-9.0089277747525696</v>
      </c>
      <c r="S110" s="61">
        <f t="shared" si="215"/>
        <v>-15.261563489016028</v>
      </c>
      <c r="T110" s="61" t="str">
        <f t="shared" si="215"/>
        <v/>
      </c>
      <c r="U110" s="61">
        <f t="shared" si="215"/>
        <v>0.93812375249501767</v>
      </c>
      <c r="V110" s="61">
        <f t="shared" si="215"/>
        <v>3.5810039354304304</v>
      </c>
      <c r="W110" s="61">
        <f t="shared" si="215"/>
        <v>4.4554442758350099</v>
      </c>
      <c r="X110" s="61">
        <f t="shared" si="215"/>
        <v>3.7802811475692848</v>
      </c>
      <c r="Y110" s="61">
        <f t="shared" si="215"/>
        <v>4.4971597088525153</v>
      </c>
      <c r="Z110" s="61">
        <f t="shared" si="215"/>
        <v>6.7991444364789881</v>
      </c>
      <c r="AA110" s="61">
        <f t="shared" si="215"/>
        <v>1.4389927051064368</v>
      </c>
      <c r="AB110" s="61">
        <f t="shared" si="215"/>
        <v>-11.83276</v>
      </c>
      <c r="AC110" s="61">
        <f t="shared" si="215"/>
        <v>-3.4863900000000001</v>
      </c>
      <c r="AD110" s="61">
        <f t="shared" si="215"/>
        <v>-25.022369999999999</v>
      </c>
      <c r="AE110" s="61">
        <f t="shared" si="215"/>
        <v>73.653515806122812</v>
      </c>
      <c r="AF110" s="61">
        <f t="shared" si="215"/>
        <v>72.527079835081011</v>
      </c>
      <c r="AG110" s="61" t="str">
        <f t="shared" si="215"/>
        <v/>
      </c>
      <c r="AH110" s="61" t="str">
        <f t="shared" si="215"/>
        <v/>
      </c>
      <c r="AI110" s="61" t="str">
        <f t="shared" si="215"/>
        <v/>
      </c>
      <c r="AJ110" s="61" t="str">
        <f t="shared" si="215"/>
        <v/>
      </c>
      <c r="AK110" s="61" t="str">
        <f t="shared" si="215"/>
        <v/>
      </c>
      <c r="AL110" s="61" t="str">
        <f t="shared" si="215"/>
        <v/>
      </c>
      <c r="AM110" s="61" t="str">
        <f t="shared" si="215"/>
        <v/>
      </c>
      <c r="AN110" s="61" t="str">
        <f t="shared" si="215"/>
        <v/>
      </c>
      <c r="AO110" s="61" t="str">
        <f t="shared" si="215"/>
        <v/>
      </c>
      <c r="AP110" s="61" t="str">
        <f t="shared" si="215"/>
        <v/>
      </c>
      <c r="AQ110" s="61" t="str">
        <f t="shared" si="215"/>
        <v/>
      </c>
      <c r="AR110" s="61" t="str">
        <f t="shared" si="215"/>
        <v/>
      </c>
      <c r="AS110" s="61" t="str">
        <f t="shared" si="215"/>
        <v/>
      </c>
      <c r="AT110" s="61" t="str">
        <f t="shared" si="215"/>
        <v/>
      </c>
      <c r="AU110" s="61" t="str">
        <f t="shared" si="215"/>
        <v/>
      </c>
      <c r="AV110" s="61" t="str">
        <f t="shared" si="215"/>
        <v/>
      </c>
      <c r="AW110" s="61" t="str">
        <f t="shared" si="215"/>
        <v/>
      </c>
      <c r="AX110" s="61" t="str">
        <f t="shared" si="215"/>
        <v/>
      </c>
      <c r="AY110" s="61" t="str">
        <f t="shared" si="215"/>
        <v/>
      </c>
      <c r="AZ110" s="61" t="str">
        <f t="shared" si="215"/>
        <v/>
      </c>
      <c r="BA110" s="61" t="str">
        <f t="shared" si="215"/>
        <v/>
      </c>
      <c r="BB110" s="61" t="str">
        <f t="shared" si="215"/>
        <v/>
      </c>
      <c r="BC110" s="61" t="str">
        <f t="shared" si="215"/>
        <v/>
      </c>
      <c r="BD110" s="61" t="str">
        <f t="shared" si="215"/>
        <v/>
      </c>
      <c r="BE110" s="61" t="str">
        <f t="shared" si="215"/>
        <v/>
      </c>
      <c r="BF110" s="61" t="str">
        <f t="shared" si="215"/>
        <v/>
      </c>
      <c r="BG110" s="61" t="str">
        <f t="shared" si="215"/>
        <v/>
      </c>
      <c r="BH110" s="61" t="str">
        <f t="shared" si="215"/>
        <v/>
      </c>
      <c r="BI110" s="61" t="str">
        <f t="shared" si="215"/>
        <v/>
      </c>
      <c r="BJ110" s="61" t="str">
        <f t="shared" si="215"/>
        <v/>
      </c>
      <c r="BK110" s="61" t="str">
        <f t="shared" si="215"/>
        <v/>
      </c>
      <c r="BL110" s="61" t="str">
        <f t="shared" si="215"/>
        <v/>
      </c>
      <c r="BM110" s="61" t="str">
        <f t="shared" si="215"/>
        <v/>
      </c>
      <c r="BN110" s="61" t="str">
        <f t="shared" si="215"/>
        <v/>
      </c>
      <c r="BO110" s="61" t="str">
        <f t="shared" ref="BO110:BY110" si="216">IF(BO287="", "", (IF(BO$4&lt;$A110, BO287, (BO287-BO$3)/(1+BO$3%))-$A$2*$BZ287)/(1+$A$2*$BZ287%))</f>
        <v/>
      </c>
      <c r="BP110" s="61" t="str">
        <f t="shared" si="216"/>
        <v/>
      </c>
      <c r="BQ110" s="61" t="str">
        <f t="shared" si="216"/>
        <v/>
      </c>
      <c r="BR110" s="61" t="str">
        <f t="shared" si="216"/>
        <v/>
      </c>
      <c r="BS110" s="61" t="str">
        <f t="shared" si="216"/>
        <v/>
      </c>
      <c r="BT110" s="61" t="str">
        <f t="shared" si="216"/>
        <v/>
      </c>
      <c r="BU110" s="61" t="str">
        <f t="shared" si="216"/>
        <v/>
      </c>
      <c r="BV110" s="61">
        <f t="shared" si="216"/>
        <v>-15.971283783783797</v>
      </c>
      <c r="BW110" s="61">
        <f t="shared" si="216"/>
        <v>3.7881659433012915</v>
      </c>
      <c r="BX110" s="61">
        <f t="shared" si="216"/>
        <v>6.8952636664718181</v>
      </c>
      <c r="BY110" s="282">
        <f t="shared" si="216"/>
        <v>0</v>
      </c>
      <c r="BZ110" s="296">
        <f t="shared" si="141"/>
        <v>8.7058823529411846</v>
      </c>
      <c r="CB110" s="27"/>
    </row>
    <row r="111" spans="1:80">
      <c r="A111" s="32">
        <f t="shared" si="204"/>
        <v>1974</v>
      </c>
      <c r="B111" s="61">
        <f t="shared" si="138"/>
        <v>-27.15654952076677</v>
      </c>
      <c r="C111" s="61">
        <f t="shared" ref="C111:BN111" si="217">IF(C288="", "", (IF(C$4&lt;$A111, C288, (C288-C$3)/(1+C$3%))-$A$2*$BZ288)/(1+$A$2*$BZ288%))</f>
        <v>-21.386076816598532</v>
      </c>
      <c r="D111" s="61">
        <f t="shared" si="217"/>
        <v>-26.584714456869008</v>
      </c>
      <c r="E111" s="61">
        <f t="shared" si="217"/>
        <v>-32.604349262705739</v>
      </c>
      <c r="F111" s="61">
        <f t="shared" si="217"/>
        <v>-20.0152167322609</v>
      </c>
      <c r="G111" s="61">
        <f t="shared" si="217"/>
        <v>-26.451741023271413</v>
      </c>
      <c r="H111" s="61">
        <f t="shared" si="217"/>
        <v>-32.901192921464073</v>
      </c>
      <c r="I111" s="61">
        <f t="shared" si="217"/>
        <v>-21.374841531551684</v>
      </c>
      <c r="J111" s="61">
        <f t="shared" si="217"/>
        <v>-27.609807717992336</v>
      </c>
      <c r="K111" s="61">
        <f t="shared" si="217"/>
        <v>-33.888753451906162</v>
      </c>
      <c r="L111" s="61">
        <f t="shared" si="217"/>
        <v>-27.69230769230769</v>
      </c>
      <c r="M111" s="61">
        <f t="shared" si="217"/>
        <v>-21.606562663103333</v>
      </c>
      <c r="N111" s="61">
        <f t="shared" si="217"/>
        <v>-23.23342097782972</v>
      </c>
      <c r="O111" s="61" t="str">
        <f t="shared" si="217"/>
        <v/>
      </c>
      <c r="P111" s="61">
        <f t="shared" si="217"/>
        <v>-19.699690207413074</v>
      </c>
      <c r="Q111" s="61">
        <f t="shared" si="217"/>
        <v>-21.682538374568789</v>
      </c>
      <c r="R111" s="61">
        <f t="shared" si="217"/>
        <v>-24.266344285977809</v>
      </c>
      <c r="S111" s="61">
        <f t="shared" si="217"/>
        <v>-23.470449259671078</v>
      </c>
      <c r="T111" s="61" t="str">
        <f t="shared" si="217"/>
        <v/>
      </c>
      <c r="U111" s="61">
        <f t="shared" si="217"/>
        <v>4.8131145263359052</v>
      </c>
      <c r="V111" s="61">
        <f t="shared" si="217"/>
        <v>4.3872247443858621</v>
      </c>
      <c r="W111" s="61">
        <f t="shared" si="217"/>
        <v>6.6254329158950158</v>
      </c>
      <c r="X111" s="61">
        <f t="shared" si="217"/>
        <v>4.8803949772733075</v>
      </c>
      <c r="Y111" s="61">
        <f t="shared" si="217"/>
        <v>6.6680149577943348</v>
      </c>
      <c r="Z111" s="61">
        <f t="shared" si="217"/>
        <v>7.9100226400610243</v>
      </c>
      <c r="AA111" s="61">
        <f t="shared" si="217"/>
        <v>-5.9273423390347304</v>
      </c>
      <c r="AB111" s="61">
        <f t="shared" si="217"/>
        <v>-17.728439999999999</v>
      </c>
      <c r="AC111" s="61">
        <f t="shared" si="217"/>
        <v>-6.4319800000000003</v>
      </c>
      <c r="AD111" s="61">
        <f t="shared" si="217"/>
        <v>-16.803820000000002</v>
      </c>
      <c r="AE111" s="61">
        <f t="shared" si="217"/>
        <v>38.475357701450264</v>
      </c>
      <c r="AF111" s="61">
        <f t="shared" si="217"/>
        <v>65.732661664324723</v>
      </c>
      <c r="AG111" s="61" t="str">
        <f t="shared" si="217"/>
        <v/>
      </c>
      <c r="AH111" s="61" t="str">
        <f t="shared" si="217"/>
        <v/>
      </c>
      <c r="AI111" s="61" t="str">
        <f t="shared" si="217"/>
        <v/>
      </c>
      <c r="AJ111" s="61" t="str">
        <f t="shared" si="217"/>
        <v/>
      </c>
      <c r="AK111" s="61" t="str">
        <f t="shared" si="217"/>
        <v/>
      </c>
      <c r="AL111" s="61" t="str">
        <f t="shared" si="217"/>
        <v/>
      </c>
      <c r="AM111" s="61" t="str">
        <f t="shared" si="217"/>
        <v/>
      </c>
      <c r="AN111" s="61" t="str">
        <f t="shared" si="217"/>
        <v/>
      </c>
      <c r="AO111" s="61" t="str">
        <f t="shared" si="217"/>
        <v/>
      </c>
      <c r="AP111" s="61" t="str">
        <f t="shared" si="217"/>
        <v/>
      </c>
      <c r="AQ111" s="61" t="str">
        <f t="shared" si="217"/>
        <v/>
      </c>
      <c r="AR111" s="61" t="str">
        <f t="shared" si="217"/>
        <v/>
      </c>
      <c r="AS111" s="61" t="str">
        <f t="shared" si="217"/>
        <v/>
      </c>
      <c r="AT111" s="61" t="str">
        <f t="shared" si="217"/>
        <v/>
      </c>
      <c r="AU111" s="61" t="str">
        <f t="shared" si="217"/>
        <v/>
      </c>
      <c r="AV111" s="61" t="str">
        <f t="shared" si="217"/>
        <v/>
      </c>
      <c r="AW111" s="61" t="str">
        <f t="shared" si="217"/>
        <v/>
      </c>
      <c r="AX111" s="61" t="str">
        <f t="shared" si="217"/>
        <v/>
      </c>
      <c r="AY111" s="61" t="str">
        <f t="shared" si="217"/>
        <v/>
      </c>
      <c r="AZ111" s="61" t="str">
        <f t="shared" si="217"/>
        <v/>
      </c>
      <c r="BA111" s="61" t="str">
        <f t="shared" si="217"/>
        <v/>
      </c>
      <c r="BB111" s="61" t="str">
        <f t="shared" si="217"/>
        <v/>
      </c>
      <c r="BC111" s="61" t="str">
        <f t="shared" si="217"/>
        <v/>
      </c>
      <c r="BD111" s="61" t="str">
        <f t="shared" si="217"/>
        <v/>
      </c>
      <c r="BE111" s="61" t="str">
        <f t="shared" si="217"/>
        <v/>
      </c>
      <c r="BF111" s="61" t="str">
        <f t="shared" si="217"/>
        <v/>
      </c>
      <c r="BG111" s="61" t="str">
        <f t="shared" si="217"/>
        <v/>
      </c>
      <c r="BH111" s="61" t="str">
        <f t="shared" si="217"/>
        <v/>
      </c>
      <c r="BI111" s="61" t="str">
        <f t="shared" si="217"/>
        <v/>
      </c>
      <c r="BJ111" s="61" t="str">
        <f t="shared" si="217"/>
        <v/>
      </c>
      <c r="BK111" s="61" t="str">
        <f t="shared" si="217"/>
        <v/>
      </c>
      <c r="BL111" s="61" t="str">
        <f t="shared" si="217"/>
        <v/>
      </c>
      <c r="BM111" s="61" t="str">
        <f t="shared" si="217"/>
        <v/>
      </c>
      <c r="BN111" s="61" t="str">
        <f t="shared" si="217"/>
        <v/>
      </c>
      <c r="BO111" s="61" t="str">
        <f t="shared" ref="BO111:BY111" si="218">IF(BO288="", "", (IF(BO$4&lt;$A111, BO288, (BO288-BO$3)/(1+BO$3%))-$A$2*$BZ288)/(1+$A$2*$BZ288%))</f>
        <v/>
      </c>
      <c r="BP111" s="61" t="str">
        <f t="shared" si="218"/>
        <v/>
      </c>
      <c r="BQ111" s="61" t="str">
        <f t="shared" si="218"/>
        <v/>
      </c>
      <c r="BR111" s="61" t="str">
        <f t="shared" si="218"/>
        <v/>
      </c>
      <c r="BS111" s="61" t="str">
        <f t="shared" si="218"/>
        <v/>
      </c>
      <c r="BT111" s="61" t="str">
        <f t="shared" si="218"/>
        <v/>
      </c>
      <c r="BU111" s="61" t="str">
        <f t="shared" si="218"/>
        <v/>
      </c>
      <c r="BV111" s="61">
        <f t="shared" si="218"/>
        <v>-20.75746540422433</v>
      </c>
      <c r="BW111" s="61">
        <f t="shared" si="218"/>
        <v>4.5959991938746336</v>
      </c>
      <c r="BX111" s="61">
        <f t="shared" si="218"/>
        <v>8.0071416604370782</v>
      </c>
      <c r="BY111" s="282">
        <f t="shared" si="218"/>
        <v>0</v>
      </c>
      <c r="BZ111" s="296">
        <f t="shared" si="141"/>
        <v>12.337662337662337</v>
      </c>
      <c r="CB111" s="27"/>
    </row>
    <row r="112" spans="1:80">
      <c r="A112" s="32">
        <f t="shared" si="204"/>
        <v>1975</v>
      </c>
      <c r="B112" s="61">
        <f t="shared" si="138"/>
        <v>38.528354632587863</v>
      </c>
      <c r="C112" s="61">
        <f t="shared" ref="C112:BN112" si="219">IF(C289="", "", (IF(C$4&lt;$A112, C289, (C289-C$3)/(1+C$3%))-$A$2*$BZ289)/(1+$A$2*$BZ289%))</f>
        <v>40.573974912568062</v>
      </c>
      <c r="D112" s="61">
        <f t="shared" si="219"/>
        <v>37.009315095846645</v>
      </c>
      <c r="E112" s="61">
        <f t="shared" si="219"/>
        <v>32.674895841011228</v>
      </c>
      <c r="F112" s="61">
        <f t="shared" si="219"/>
        <v>56.814012317986169</v>
      </c>
      <c r="G112" s="61">
        <f t="shared" si="219"/>
        <v>48.464297428712683</v>
      </c>
      <c r="H112" s="61">
        <f t="shared" si="219"/>
        <v>41.395679581811521</v>
      </c>
      <c r="I112" s="61">
        <f t="shared" si="219"/>
        <v>53.217741418012679</v>
      </c>
      <c r="J112" s="61">
        <f t="shared" si="219"/>
        <v>54.743387982010091</v>
      </c>
      <c r="K112" s="61">
        <f t="shared" si="219"/>
        <v>56.196203971079676</v>
      </c>
      <c r="L112" s="61">
        <f t="shared" si="219"/>
        <v>74.481389578163771</v>
      </c>
      <c r="M112" s="61">
        <f t="shared" si="219"/>
        <v>18.987898613632439</v>
      </c>
      <c r="N112" s="61">
        <f t="shared" si="219"/>
        <v>35.270320374843635</v>
      </c>
      <c r="O112" s="61" t="str">
        <f t="shared" si="219"/>
        <v/>
      </c>
      <c r="P112" s="61">
        <f t="shared" si="219"/>
        <v>30.781444068892174</v>
      </c>
      <c r="Q112" s="61">
        <f t="shared" si="219"/>
        <v>25.539158678681826</v>
      </c>
      <c r="R112" s="61">
        <f t="shared" si="219"/>
        <v>41.085385933966883</v>
      </c>
      <c r="S112" s="61">
        <f t="shared" si="219"/>
        <v>36.603585657370537</v>
      </c>
      <c r="T112" s="61" t="str">
        <f t="shared" si="219"/>
        <v/>
      </c>
      <c r="U112" s="61">
        <f t="shared" si="219"/>
        <v>8.1155331964577577</v>
      </c>
      <c r="V112" s="61">
        <f t="shared" si="219"/>
        <v>6.7164855484078032</v>
      </c>
      <c r="W112" s="61">
        <f t="shared" si="219"/>
        <v>8.1570997096913249</v>
      </c>
      <c r="X112" s="61">
        <f t="shared" si="219"/>
        <v>7.0410110589168617</v>
      </c>
      <c r="Y112" s="61">
        <f t="shared" si="219"/>
        <v>8.2002934396073339</v>
      </c>
      <c r="Z112" s="61">
        <f t="shared" si="219"/>
        <v>6.0303947378258744</v>
      </c>
      <c r="AA112" s="61">
        <f t="shared" si="219"/>
        <v>16.619914824796357</v>
      </c>
      <c r="AB112" s="61">
        <f t="shared" si="219"/>
        <v>25.18141</v>
      </c>
      <c r="AC112" s="61">
        <f t="shared" si="219"/>
        <v>17.458539999999999</v>
      </c>
      <c r="AD112" s="61">
        <f t="shared" si="219"/>
        <v>54.494759999999999</v>
      </c>
      <c r="AE112" s="61">
        <f t="shared" si="219"/>
        <v>-17.838445348916949</v>
      </c>
      <c r="AF112" s="61">
        <f t="shared" si="219"/>
        <v>-24.9864614602903</v>
      </c>
      <c r="AG112" s="61" t="str">
        <f t="shared" si="219"/>
        <v/>
      </c>
      <c r="AH112" s="61" t="str">
        <f t="shared" si="219"/>
        <v/>
      </c>
      <c r="AI112" s="61" t="str">
        <f t="shared" si="219"/>
        <v/>
      </c>
      <c r="AJ112" s="61" t="str">
        <f t="shared" si="219"/>
        <v/>
      </c>
      <c r="AK112" s="61" t="str">
        <f t="shared" si="219"/>
        <v/>
      </c>
      <c r="AL112" s="61" t="str">
        <f t="shared" si="219"/>
        <v/>
      </c>
      <c r="AM112" s="61" t="str">
        <f t="shared" si="219"/>
        <v/>
      </c>
      <c r="AN112" s="61" t="str">
        <f t="shared" si="219"/>
        <v/>
      </c>
      <c r="AO112" s="61" t="str">
        <f t="shared" si="219"/>
        <v/>
      </c>
      <c r="AP112" s="61" t="str">
        <f t="shared" si="219"/>
        <v/>
      </c>
      <c r="AQ112" s="61" t="str">
        <f t="shared" si="219"/>
        <v/>
      </c>
      <c r="AR112" s="61" t="str">
        <f t="shared" si="219"/>
        <v/>
      </c>
      <c r="AS112" s="61" t="str">
        <f t="shared" si="219"/>
        <v/>
      </c>
      <c r="AT112" s="61" t="str">
        <f t="shared" si="219"/>
        <v/>
      </c>
      <c r="AU112" s="61" t="str">
        <f t="shared" si="219"/>
        <v/>
      </c>
      <c r="AV112" s="61" t="str">
        <f t="shared" si="219"/>
        <v/>
      </c>
      <c r="AW112" s="61" t="str">
        <f t="shared" si="219"/>
        <v/>
      </c>
      <c r="AX112" s="61" t="str">
        <f t="shared" si="219"/>
        <v/>
      </c>
      <c r="AY112" s="61" t="str">
        <f t="shared" si="219"/>
        <v/>
      </c>
      <c r="AZ112" s="61" t="str">
        <f t="shared" si="219"/>
        <v/>
      </c>
      <c r="BA112" s="61" t="str">
        <f t="shared" si="219"/>
        <v/>
      </c>
      <c r="BB112" s="61" t="str">
        <f t="shared" si="219"/>
        <v/>
      </c>
      <c r="BC112" s="61" t="str">
        <f t="shared" si="219"/>
        <v/>
      </c>
      <c r="BD112" s="61" t="str">
        <f t="shared" si="219"/>
        <v/>
      </c>
      <c r="BE112" s="61" t="str">
        <f t="shared" si="219"/>
        <v/>
      </c>
      <c r="BF112" s="61" t="str">
        <f t="shared" si="219"/>
        <v/>
      </c>
      <c r="BG112" s="61" t="str">
        <f t="shared" si="219"/>
        <v/>
      </c>
      <c r="BH112" s="61" t="str">
        <f t="shared" si="219"/>
        <v/>
      </c>
      <c r="BI112" s="61" t="str">
        <f t="shared" si="219"/>
        <v/>
      </c>
      <c r="BJ112" s="61" t="str">
        <f t="shared" si="219"/>
        <v/>
      </c>
      <c r="BK112" s="61" t="str">
        <f t="shared" si="219"/>
        <v/>
      </c>
      <c r="BL112" s="61" t="str">
        <f t="shared" si="219"/>
        <v/>
      </c>
      <c r="BM112" s="61" t="str">
        <f t="shared" si="219"/>
        <v/>
      </c>
      <c r="BN112" s="61" t="str">
        <f t="shared" si="219"/>
        <v/>
      </c>
      <c r="BO112" s="61" t="str">
        <f t="shared" ref="BO112:BY112" si="220">IF(BO289="", "", (IF(BO$4&lt;$A112, BO289, (BO289-BO$3)/(1+BO$3%))-$A$2*$BZ289)/(1+$A$2*$BZ289%))</f>
        <v/>
      </c>
      <c r="BP112" s="61" t="str">
        <f t="shared" si="220"/>
        <v/>
      </c>
      <c r="BQ112" s="61" t="str">
        <f t="shared" si="220"/>
        <v/>
      </c>
      <c r="BR112" s="61" t="str">
        <f t="shared" si="220"/>
        <v/>
      </c>
      <c r="BS112" s="61" t="str">
        <f t="shared" si="220"/>
        <v/>
      </c>
      <c r="BT112" s="61" t="str">
        <f t="shared" si="220"/>
        <v/>
      </c>
      <c r="BU112" s="61" t="str">
        <f t="shared" si="220"/>
        <v/>
      </c>
      <c r="BV112" s="61">
        <f t="shared" si="220"/>
        <v>38.561190738699011</v>
      </c>
      <c r="BW112" s="61">
        <f t="shared" si="220"/>
        <v>6.9299185195046187</v>
      </c>
      <c r="BX112" s="61">
        <f t="shared" si="220"/>
        <v>6.1258220930899165</v>
      </c>
      <c r="BY112" s="282">
        <f t="shared" si="220"/>
        <v>0</v>
      </c>
      <c r="BZ112" s="296">
        <f t="shared" si="141"/>
        <v>6.9364161849710948</v>
      </c>
      <c r="CB112" s="27"/>
    </row>
    <row r="113" spans="1:80">
      <c r="A113" s="32">
        <f t="shared" si="204"/>
        <v>1976</v>
      </c>
      <c r="B113" s="61">
        <f t="shared" si="138"/>
        <v>26.557507987220447</v>
      </c>
      <c r="C113" s="61">
        <f t="shared" ref="C113:BN113" si="221">IF(C290="", "", (IF(C$4&lt;$A113, C290, (C290-C$3)/(1+C$3%))-$A$2*$BZ290)/(1+$A$2*$BZ290%))</f>
        <v>33.217224998861106</v>
      </c>
      <c r="D113" s="61">
        <f t="shared" si="221"/>
        <v>23.72912340255591</v>
      </c>
      <c r="E113" s="61">
        <f t="shared" si="221"/>
        <v>14.805875560342232</v>
      </c>
      <c r="F113" s="61">
        <f t="shared" si="221"/>
        <v>46.327034687137157</v>
      </c>
      <c r="G113" s="61">
        <f t="shared" si="221"/>
        <v>36.649345385044541</v>
      </c>
      <c r="H113" s="61">
        <f t="shared" si="221"/>
        <v>26.371189627179941</v>
      </c>
      <c r="I113" s="61">
        <f t="shared" si="221"/>
        <v>54.924037565036897</v>
      </c>
      <c r="J113" s="61">
        <f t="shared" si="221"/>
        <v>45.330252743190705</v>
      </c>
      <c r="K113" s="61">
        <f t="shared" si="221"/>
        <v>36.282550699921345</v>
      </c>
      <c r="L113" s="61">
        <f t="shared" si="221"/>
        <v>54.004962779156322</v>
      </c>
      <c r="M113" s="61">
        <f t="shared" si="221"/>
        <v>47.209587937188473</v>
      </c>
      <c r="N113" s="61">
        <f t="shared" si="221"/>
        <v>2.4463433507020804</v>
      </c>
      <c r="O113" s="61" t="str">
        <f t="shared" si="221"/>
        <v/>
      </c>
      <c r="P113" s="61">
        <f t="shared" si="221"/>
        <v>2.145527660069809</v>
      </c>
      <c r="Q113" s="61">
        <f t="shared" si="221"/>
        <v>20.610248827293226</v>
      </c>
      <c r="R113" s="61">
        <f t="shared" si="221"/>
        <v>-8.0412566634734475</v>
      </c>
      <c r="S113" s="61">
        <f t="shared" si="221"/>
        <v>3.626325903095613</v>
      </c>
      <c r="T113" s="61" t="str">
        <f t="shared" si="221"/>
        <v/>
      </c>
      <c r="U113" s="61">
        <f t="shared" si="221"/>
        <v>16.868895389025553</v>
      </c>
      <c r="V113" s="61">
        <f t="shared" si="221"/>
        <v>11.371008411609672</v>
      </c>
      <c r="W113" s="61">
        <f t="shared" si="221"/>
        <v>10.019960079840326</v>
      </c>
      <c r="X113" s="61">
        <f t="shared" si="221"/>
        <v>15.415335463258776</v>
      </c>
      <c r="Y113" s="61">
        <f t="shared" si="221"/>
        <v>10.692891373801917</v>
      </c>
      <c r="Z113" s="61">
        <f t="shared" si="221"/>
        <v>4.968896498229153</v>
      </c>
      <c r="AA113" s="61">
        <f t="shared" si="221"/>
        <v>19.258341255812482</v>
      </c>
      <c r="AB113" s="61">
        <f t="shared" si="221"/>
        <v>23.362100000000002</v>
      </c>
      <c r="AC113" s="61">
        <f t="shared" si="221"/>
        <v>23.2835</v>
      </c>
      <c r="AD113" s="61">
        <f t="shared" si="221"/>
        <v>46.412179999999999</v>
      </c>
      <c r="AE113" s="61">
        <f t="shared" si="221"/>
        <v>-12.579355123322367</v>
      </c>
      <c r="AF113" s="61">
        <f t="shared" si="221"/>
        <v>-4.338974311102815</v>
      </c>
      <c r="AG113" s="61" t="str">
        <f t="shared" si="221"/>
        <v/>
      </c>
      <c r="AH113" s="61" t="str">
        <f t="shared" si="221"/>
        <v/>
      </c>
      <c r="AI113" s="61" t="str">
        <f t="shared" si="221"/>
        <v/>
      </c>
      <c r="AJ113" s="61" t="str">
        <f t="shared" si="221"/>
        <v/>
      </c>
      <c r="AK113" s="61" t="str">
        <f t="shared" si="221"/>
        <v/>
      </c>
      <c r="AL113" s="61" t="str">
        <f t="shared" si="221"/>
        <v/>
      </c>
      <c r="AM113" s="61" t="str">
        <f t="shared" si="221"/>
        <v/>
      </c>
      <c r="AN113" s="61">
        <f t="shared" si="221"/>
        <v>12.355289421157677</v>
      </c>
      <c r="AO113" s="61" t="str">
        <f t="shared" si="221"/>
        <v/>
      </c>
      <c r="AP113" s="61" t="str">
        <f t="shared" si="221"/>
        <v/>
      </c>
      <c r="AQ113" s="61" t="str">
        <f t="shared" si="221"/>
        <v/>
      </c>
      <c r="AR113" s="61" t="str">
        <f t="shared" si="221"/>
        <v/>
      </c>
      <c r="AS113" s="61" t="str">
        <f t="shared" si="221"/>
        <v/>
      </c>
      <c r="AT113" s="61" t="str">
        <f t="shared" si="221"/>
        <v/>
      </c>
      <c r="AU113" s="61" t="str">
        <f t="shared" si="221"/>
        <v/>
      </c>
      <c r="AV113" s="61" t="str">
        <f t="shared" si="221"/>
        <v/>
      </c>
      <c r="AW113" s="61" t="str">
        <f t="shared" si="221"/>
        <v/>
      </c>
      <c r="AX113" s="61" t="str">
        <f t="shared" si="221"/>
        <v/>
      </c>
      <c r="AY113" s="61" t="str">
        <f t="shared" si="221"/>
        <v/>
      </c>
      <c r="AZ113" s="61" t="str">
        <f t="shared" si="221"/>
        <v/>
      </c>
      <c r="BA113" s="61" t="str">
        <f t="shared" si="221"/>
        <v/>
      </c>
      <c r="BB113" s="61" t="str">
        <f t="shared" si="221"/>
        <v/>
      </c>
      <c r="BC113" s="61" t="str">
        <f t="shared" si="221"/>
        <v/>
      </c>
      <c r="BD113" s="61" t="str">
        <f t="shared" si="221"/>
        <v/>
      </c>
      <c r="BE113" s="61" t="str">
        <f t="shared" si="221"/>
        <v/>
      </c>
      <c r="BF113" s="61" t="str">
        <f t="shared" si="221"/>
        <v/>
      </c>
      <c r="BG113" s="61" t="str">
        <f t="shared" si="221"/>
        <v/>
      </c>
      <c r="BH113" s="61" t="str">
        <f t="shared" si="221"/>
        <v/>
      </c>
      <c r="BI113" s="61" t="str">
        <f t="shared" si="221"/>
        <v/>
      </c>
      <c r="BJ113" s="61" t="str">
        <f t="shared" si="221"/>
        <v/>
      </c>
      <c r="BK113" s="61" t="str">
        <f t="shared" si="221"/>
        <v/>
      </c>
      <c r="BL113" s="61" t="str">
        <f t="shared" si="221"/>
        <v/>
      </c>
      <c r="BM113" s="61" t="str">
        <f t="shared" si="221"/>
        <v/>
      </c>
      <c r="BN113" s="61" t="str">
        <f t="shared" si="221"/>
        <v/>
      </c>
      <c r="BO113" s="61" t="str">
        <f t="shared" ref="BO113:BY113" si="222">IF(BO290="", "", (IF(BO$4&lt;$A113, BO290, (BO290-BO$3)/(1+BO$3%))-$A$2*$BZ290)/(1+$A$2*$BZ290%))</f>
        <v/>
      </c>
      <c r="BP113" s="61" t="str">
        <f t="shared" si="222"/>
        <v/>
      </c>
      <c r="BQ113" s="61" t="str">
        <f t="shared" si="222"/>
        <v/>
      </c>
      <c r="BR113" s="61" t="str">
        <f t="shared" si="222"/>
        <v/>
      </c>
      <c r="BS113" s="61" t="str">
        <f t="shared" si="222"/>
        <v/>
      </c>
      <c r="BT113" s="61" t="str">
        <f t="shared" si="222"/>
        <v/>
      </c>
      <c r="BU113" s="61" t="str">
        <f t="shared" si="222"/>
        <v/>
      </c>
      <c r="BV113" s="61">
        <f t="shared" si="222"/>
        <v>11.346272971298777</v>
      </c>
      <c r="BW113" s="61">
        <f t="shared" si="222"/>
        <v>11.593750428432891</v>
      </c>
      <c r="BX113" s="61">
        <f t="shared" si="222"/>
        <v>5.063368505077559</v>
      </c>
      <c r="BY113" s="282">
        <f t="shared" si="222"/>
        <v>0</v>
      </c>
      <c r="BZ113" s="296">
        <f t="shared" si="141"/>
        <v>4.8648648648648596</v>
      </c>
      <c r="CB113" s="27"/>
    </row>
    <row r="114" spans="1:80">
      <c r="A114" s="32">
        <f t="shared" si="204"/>
        <v>1977</v>
      </c>
      <c r="B114" s="61">
        <f t="shared" si="138"/>
        <v>-4.4129392971246002</v>
      </c>
      <c r="C114" s="61">
        <f t="shared" ref="C114:BN114" si="223">IF(C291="", "", (IF(C$4&lt;$A114, C291, (C291-C$3)/(1+C$3%))-$A$2*$BZ291)/(1+$A$2*$BZ291%))</f>
        <v>-3.4337687931835883</v>
      </c>
      <c r="D114" s="61">
        <f t="shared" si="223"/>
        <v>-7.8419999999999996</v>
      </c>
      <c r="E114" s="61">
        <f t="shared" si="223"/>
        <v>-8.8935845967386804</v>
      </c>
      <c r="F114" s="61">
        <f t="shared" si="223"/>
        <v>4.9204403805055472</v>
      </c>
      <c r="G114" s="61">
        <f t="shared" si="223"/>
        <v>1.0499665940700149</v>
      </c>
      <c r="H114" s="61">
        <f t="shared" si="223"/>
        <v>-2.3821693319408235</v>
      </c>
      <c r="I114" s="61">
        <f t="shared" si="223"/>
        <v>15.687210466869162</v>
      </c>
      <c r="J114" s="61">
        <f t="shared" si="223"/>
        <v>15.389568756056091</v>
      </c>
      <c r="K114" s="61">
        <f t="shared" si="223"/>
        <v>15.070719889456157</v>
      </c>
      <c r="L114" s="61">
        <f t="shared" si="223"/>
        <v>22.18362282878412</v>
      </c>
      <c r="M114" s="61">
        <f t="shared" si="223"/>
        <v>22.10097269430808</v>
      </c>
      <c r="N114" s="61">
        <f t="shared" si="223"/>
        <v>17.950841073405876</v>
      </c>
      <c r="O114" s="61" t="str">
        <f t="shared" si="223"/>
        <v/>
      </c>
      <c r="P114" s="61">
        <f t="shared" si="223"/>
        <v>15.927911612194547</v>
      </c>
      <c r="Q114" s="61">
        <f t="shared" si="223"/>
        <v>12.731063362473312</v>
      </c>
      <c r="R114" s="61">
        <f t="shared" si="223"/>
        <v>21.583126950070742</v>
      </c>
      <c r="S114" s="61">
        <f t="shared" si="223"/>
        <v>22.103601963072492</v>
      </c>
      <c r="T114" s="61" t="str">
        <f t="shared" si="223"/>
        <v/>
      </c>
      <c r="U114" s="61">
        <f t="shared" si="223"/>
        <v>-0.25144516162479796</v>
      </c>
      <c r="V114" s="61">
        <f t="shared" si="223"/>
        <v>2.5695679379282379</v>
      </c>
      <c r="W114" s="61">
        <f t="shared" si="223"/>
        <v>3.2224375631900251</v>
      </c>
      <c r="X114" s="61">
        <f t="shared" si="223"/>
        <v>2.8717374000906553</v>
      </c>
      <c r="Y114" s="61">
        <f t="shared" si="223"/>
        <v>3.4513264390756619</v>
      </c>
      <c r="Z114" s="61">
        <f t="shared" si="223"/>
        <v>5.1317830659841448</v>
      </c>
      <c r="AA114" s="61">
        <f t="shared" si="223"/>
        <v>3.0911091967383291</v>
      </c>
      <c r="AB114" s="61">
        <f t="shared" si="223"/>
        <v>-4.3763199999999998</v>
      </c>
      <c r="AC114" s="61">
        <f t="shared" si="223"/>
        <v>4.26708</v>
      </c>
      <c r="AD114" s="61">
        <f t="shared" si="223"/>
        <v>0.98231000000000002</v>
      </c>
      <c r="AE114" s="61">
        <f t="shared" si="223"/>
        <v>9.5484008654902439</v>
      </c>
      <c r="AF114" s="61">
        <f t="shared" si="223"/>
        <v>22.333571276270273</v>
      </c>
      <c r="AG114" s="61" t="str">
        <f t="shared" si="223"/>
        <v/>
      </c>
      <c r="AH114" s="61" t="str">
        <f t="shared" si="223"/>
        <v/>
      </c>
      <c r="AI114" s="61" t="str">
        <f t="shared" si="223"/>
        <v/>
      </c>
      <c r="AJ114" s="61" t="str">
        <f t="shared" si="223"/>
        <v/>
      </c>
      <c r="AK114" s="61" t="str">
        <f t="shared" si="223"/>
        <v/>
      </c>
      <c r="AL114" s="61" t="str">
        <f t="shared" si="223"/>
        <v/>
      </c>
      <c r="AM114" s="61" t="str">
        <f t="shared" si="223"/>
        <v/>
      </c>
      <c r="AN114" s="61">
        <f t="shared" si="223"/>
        <v>4.614008791796401</v>
      </c>
      <c r="AO114" s="61" t="str">
        <f t="shared" si="223"/>
        <v/>
      </c>
      <c r="AP114" s="61" t="str">
        <f t="shared" si="223"/>
        <v/>
      </c>
      <c r="AQ114" s="61" t="str">
        <f t="shared" si="223"/>
        <v/>
      </c>
      <c r="AR114" s="61" t="str">
        <f t="shared" si="223"/>
        <v/>
      </c>
      <c r="AS114" s="61" t="str">
        <f t="shared" si="223"/>
        <v/>
      </c>
      <c r="AT114" s="61" t="str">
        <f t="shared" si="223"/>
        <v/>
      </c>
      <c r="AU114" s="61" t="str">
        <f t="shared" si="223"/>
        <v/>
      </c>
      <c r="AV114" s="61" t="str">
        <f t="shared" si="223"/>
        <v/>
      </c>
      <c r="AW114" s="61" t="str">
        <f t="shared" si="223"/>
        <v/>
      </c>
      <c r="AX114" s="61" t="str">
        <f t="shared" si="223"/>
        <v/>
      </c>
      <c r="AY114" s="61" t="str">
        <f t="shared" si="223"/>
        <v/>
      </c>
      <c r="AZ114" s="61" t="str">
        <f t="shared" si="223"/>
        <v/>
      </c>
      <c r="BA114" s="61" t="str">
        <f t="shared" si="223"/>
        <v/>
      </c>
      <c r="BB114" s="61" t="str">
        <f t="shared" si="223"/>
        <v/>
      </c>
      <c r="BC114" s="61" t="str">
        <f t="shared" si="223"/>
        <v/>
      </c>
      <c r="BD114" s="61" t="str">
        <f t="shared" si="223"/>
        <v/>
      </c>
      <c r="BE114" s="61" t="str">
        <f t="shared" si="223"/>
        <v/>
      </c>
      <c r="BF114" s="61" t="str">
        <f t="shared" si="223"/>
        <v/>
      </c>
      <c r="BG114" s="61" t="str">
        <f t="shared" si="223"/>
        <v/>
      </c>
      <c r="BH114" s="61" t="str">
        <f t="shared" si="223"/>
        <v/>
      </c>
      <c r="BI114" s="61" t="str">
        <f t="shared" si="223"/>
        <v/>
      </c>
      <c r="BJ114" s="61" t="str">
        <f t="shared" si="223"/>
        <v/>
      </c>
      <c r="BK114" s="61" t="str">
        <f t="shared" si="223"/>
        <v/>
      </c>
      <c r="BL114" s="61" t="str">
        <f t="shared" si="223"/>
        <v/>
      </c>
      <c r="BM114" s="61" t="str">
        <f t="shared" si="223"/>
        <v/>
      </c>
      <c r="BN114" s="61" t="str">
        <f t="shared" si="223"/>
        <v/>
      </c>
      <c r="BO114" s="61" t="str">
        <f t="shared" ref="BO114:BY114" si="224">IF(BO291="", "", (IF(BO$4&lt;$A114, BO291, (BO291-BO$3)/(1+BO$3%))-$A$2*$BZ291)/(1+$A$2*$BZ291%))</f>
        <v/>
      </c>
      <c r="BP114" s="61" t="str">
        <f t="shared" si="224"/>
        <v/>
      </c>
      <c r="BQ114" s="61" t="str">
        <f t="shared" si="224"/>
        <v/>
      </c>
      <c r="BR114" s="61" t="str">
        <f t="shared" si="224"/>
        <v/>
      </c>
      <c r="BS114" s="61" t="str">
        <f t="shared" si="224"/>
        <v/>
      </c>
      <c r="BT114" s="61" t="str">
        <f t="shared" si="224"/>
        <v/>
      </c>
      <c r="BU114" s="61" t="str">
        <f t="shared" si="224"/>
        <v/>
      </c>
      <c r="BV114" s="61">
        <f t="shared" si="224"/>
        <v>-8.554913294797684</v>
      </c>
      <c r="BW114" s="61">
        <f t="shared" si="224"/>
        <v>2.7747070738040946</v>
      </c>
      <c r="BX114" s="61">
        <f t="shared" si="224"/>
        <v>5.2264016707435301</v>
      </c>
      <c r="BY114" s="282">
        <f t="shared" si="224"/>
        <v>0</v>
      </c>
      <c r="BZ114" s="296">
        <f t="shared" si="141"/>
        <v>6.7010309278350499</v>
      </c>
      <c r="CB114" s="27"/>
    </row>
    <row r="115" spans="1:80">
      <c r="A115" s="32">
        <f t="shared" si="204"/>
        <v>1978</v>
      </c>
      <c r="B115" s="61">
        <f t="shared" si="138"/>
        <v>7.3182907348242807</v>
      </c>
      <c r="C115" s="61">
        <f t="shared" ref="C115:BN115" si="225">IF(C292="", "", (IF(C$4&lt;$A115, C292, (C292-C$3)/(1+C$3%))-$A$2*$BZ292)/(1+$A$2*$BZ292%))</f>
        <v>5.9846175067916407</v>
      </c>
      <c r="D115" s="61">
        <f t="shared" si="225"/>
        <v>5.8714500000000003</v>
      </c>
      <c r="E115" s="61">
        <f t="shared" si="225"/>
        <v>6.7605565572917552</v>
      </c>
      <c r="F115" s="61">
        <f t="shared" si="225"/>
        <v>8.6430156469915502</v>
      </c>
      <c r="G115" s="61">
        <f t="shared" si="225"/>
        <v>8.574380089562057</v>
      </c>
      <c r="H115" s="61">
        <f t="shared" si="225"/>
        <v>8.5053221550718092</v>
      </c>
      <c r="I115" s="61">
        <f t="shared" si="225"/>
        <v>18.391847302826569</v>
      </c>
      <c r="J115" s="61">
        <f t="shared" si="225"/>
        <v>17.283445528780042</v>
      </c>
      <c r="K115" s="61">
        <f t="shared" si="225"/>
        <v>16.196983166811535</v>
      </c>
      <c r="L115" s="61">
        <f t="shared" si="225"/>
        <v>27.196029776674933</v>
      </c>
      <c r="M115" s="61">
        <f t="shared" si="225"/>
        <v>10.050888196543177</v>
      </c>
      <c r="N115" s="61">
        <f t="shared" si="225"/>
        <v>32.502910073177432</v>
      </c>
      <c r="O115" s="61" t="str">
        <f t="shared" si="225"/>
        <v/>
      </c>
      <c r="P115" s="61">
        <f t="shared" si="225"/>
        <v>31.188789990793239</v>
      </c>
      <c r="Q115" s="61">
        <f t="shared" si="225"/>
        <v>47.604532088065525</v>
      </c>
      <c r="R115" s="61">
        <f t="shared" si="225"/>
        <v>21.567977153805327</v>
      </c>
      <c r="S115" s="61">
        <f t="shared" si="225"/>
        <v>34.302638755270522</v>
      </c>
      <c r="T115" s="61" t="str">
        <f t="shared" si="225"/>
        <v/>
      </c>
      <c r="U115" s="61">
        <f t="shared" si="225"/>
        <v>-1.6371770862788824</v>
      </c>
      <c r="V115" s="61">
        <f t="shared" si="225"/>
        <v>1.675748631739197</v>
      </c>
      <c r="W115" s="61">
        <f t="shared" si="225"/>
        <v>2.8639090876307329</v>
      </c>
      <c r="X115" s="61">
        <f t="shared" si="225"/>
        <v>1.2316989986703741</v>
      </c>
      <c r="Y115" s="61">
        <f t="shared" si="225"/>
        <v>2.8038286374113475</v>
      </c>
      <c r="Z115" s="61">
        <f t="shared" si="225"/>
        <v>7.0179233878471203</v>
      </c>
      <c r="AA115" s="61">
        <f t="shared" si="225"/>
        <v>0.28668206108600297</v>
      </c>
      <c r="AB115" s="61">
        <f t="shared" si="225"/>
        <v>5.3187499999999996</v>
      </c>
      <c r="AC115" s="61">
        <f t="shared" si="225"/>
        <v>3.6130900000000001</v>
      </c>
      <c r="AD115" s="61">
        <f t="shared" si="225"/>
        <v>8.7650299999999994</v>
      </c>
      <c r="AE115" s="61">
        <f t="shared" si="225"/>
        <v>30.626518726134304</v>
      </c>
      <c r="AF115" s="61">
        <f t="shared" si="225"/>
        <v>36.669541665690289</v>
      </c>
      <c r="AG115" s="61" t="str">
        <f t="shared" si="225"/>
        <v/>
      </c>
      <c r="AH115" s="61" t="str">
        <f t="shared" si="225"/>
        <v/>
      </c>
      <c r="AI115" s="61" t="str">
        <f t="shared" si="225"/>
        <v/>
      </c>
      <c r="AJ115" s="61" t="str">
        <f t="shared" si="225"/>
        <v/>
      </c>
      <c r="AK115" s="61">
        <f t="shared" si="225"/>
        <v>1.90194</v>
      </c>
      <c r="AL115" s="61">
        <f t="shared" si="225"/>
        <v>-4.5352399999999999</v>
      </c>
      <c r="AM115" s="61">
        <f t="shared" si="225"/>
        <v>-5.7634299999999996</v>
      </c>
      <c r="AN115" s="61">
        <f t="shared" si="225"/>
        <v>3.1831769052353645</v>
      </c>
      <c r="AO115" s="61" t="str">
        <f t="shared" si="225"/>
        <v/>
      </c>
      <c r="AP115" s="61" t="str">
        <f t="shared" si="225"/>
        <v/>
      </c>
      <c r="AQ115" s="61" t="str">
        <f t="shared" si="225"/>
        <v/>
      </c>
      <c r="AR115" s="61" t="str">
        <f t="shared" si="225"/>
        <v/>
      </c>
      <c r="AS115" s="61" t="str">
        <f t="shared" si="225"/>
        <v/>
      </c>
      <c r="AT115" s="61" t="str">
        <f t="shared" si="225"/>
        <v/>
      </c>
      <c r="AU115" s="61" t="str">
        <f t="shared" si="225"/>
        <v/>
      </c>
      <c r="AV115" s="61" t="str">
        <f t="shared" si="225"/>
        <v/>
      </c>
      <c r="AW115" s="61" t="str">
        <f t="shared" si="225"/>
        <v/>
      </c>
      <c r="AX115" s="61" t="str">
        <f t="shared" si="225"/>
        <v/>
      </c>
      <c r="AY115" s="61" t="str">
        <f t="shared" si="225"/>
        <v/>
      </c>
      <c r="AZ115" s="61" t="str">
        <f t="shared" si="225"/>
        <v/>
      </c>
      <c r="BA115" s="61" t="str">
        <f t="shared" si="225"/>
        <v/>
      </c>
      <c r="BB115" s="61" t="str">
        <f t="shared" si="225"/>
        <v/>
      </c>
      <c r="BC115" s="61" t="str">
        <f t="shared" si="225"/>
        <v/>
      </c>
      <c r="BD115" s="61" t="str">
        <f t="shared" si="225"/>
        <v/>
      </c>
      <c r="BE115" s="61" t="str">
        <f t="shared" si="225"/>
        <v/>
      </c>
      <c r="BF115" s="61" t="str">
        <f t="shared" si="225"/>
        <v/>
      </c>
      <c r="BG115" s="61" t="str">
        <f t="shared" si="225"/>
        <v/>
      </c>
      <c r="BH115" s="61" t="str">
        <f t="shared" si="225"/>
        <v/>
      </c>
      <c r="BI115" s="61" t="str">
        <f t="shared" si="225"/>
        <v/>
      </c>
      <c r="BJ115" s="61" t="str">
        <f t="shared" si="225"/>
        <v/>
      </c>
      <c r="BK115" s="61" t="str">
        <f t="shared" si="225"/>
        <v/>
      </c>
      <c r="BL115" s="61" t="str">
        <f t="shared" si="225"/>
        <v/>
      </c>
      <c r="BM115" s="61" t="str">
        <f t="shared" si="225"/>
        <v/>
      </c>
      <c r="BN115" s="61" t="str">
        <f t="shared" si="225"/>
        <v/>
      </c>
      <c r="BO115" s="61" t="str">
        <f t="shared" ref="BO115:BY115" si="226">IF(BO292="", "", (IF(BO$4&lt;$A115, BO292, (BO292-BO$3)/(1+BO$3%))-$A$2*$BZ292)/(1+$A$2*$BZ292%))</f>
        <v/>
      </c>
      <c r="BP115" s="61" t="str">
        <f t="shared" si="226"/>
        <v/>
      </c>
      <c r="BQ115" s="61" t="str">
        <f t="shared" si="226"/>
        <v/>
      </c>
      <c r="BR115" s="61" t="str">
        <f t="shared" si="226"/>
        <v/>
      </c>
      <c r="BS115" s="61" t="str">
        <f t="shared" si="226"/>
        <v/>
      </c>
      <c r="BT115" s="61" t="str">
        <f t="shared" si="226"/>
        <v/>
      </c>
      <c r="BU115" s="61" t="str">
        <f t="shared" si="226"/>
        <v/>
      </c>
      <c r="BV115" s="61">
        <f t="shared" si="226"/>
        <v>16.09972299168976</v>
      </c>
      <c r="BW115" s="61">
        <f t="shared" si="226"/>
        <v>1.8791001290026754</v>
      </c>
      <c r="BX115" s="61">
        <f t="shared" si="226"/>
        <v>7.1142395188961816</v>
      </c>
      <c r="BY115" s="282">
        <f t="shared" si="226"/>
        <v>0</v>
      </c>
      <c r="BZ115" s="296">
        <f t="shared" si="141"/>
        <v>9.0177133655394481</v>
      </c>
      <c r="CB115" s="27"/>
    </row>
    <row r="116" spans="1:80">
      <c r="A116" s="32">
        <f t="shared" si="204"/>
        <v>1979</v>
      </c>
      <c r="B116" s="61">
        <f t="shared" si="138"/>
        <v>22.4241214057508</v>
      </c>
      <c r="C116" s="61">
        <f t="shared" ref="C116:BN116" si="227">IF(C293="", "", (IF(C$4&lt;$A116, C293, (C293-C$3)/(1+C$3%))-$A$2*$BZ293)/(1+$A$2*$BZ293%))</f>
        <v>20.282767910596689</v>
      </c>
      <c r="D116" s="61">
        <f t="shared" si="227"/>
        <v>18.047429999999999</v>
      </c>
      <c r="E116" s="61">
        <f t="shared" si="227"/>
        <v>23.631281181400919</v>
      </c>
      <c r="F116" s="61">
        <f t="shared" si="227"/>
        <v>29.616301002092989</v>
      </c>
      <c r="G116" s="61">
        <f t="shared" si="227"/>
        <v>32.251497005988014</v>
      </c>
      <c r="H116" s="61">
        <f t="shared" si="227"/>
        <v>32.997285200077535</v>
      </c>
      <c r="I116" s="61">
        <f t="shared" si="227"/>
        <v>35.106394485582854</v>
      </c>
      <c r="J116" s="61">
        <f t="shared" si="227"/>
        <v>42.784431137724532</v>
      </c>
      <c r="K116" s="61">
        <f t="shared" si="227"/>
        <v>50.534113301575495</v>
      </c>
      <c r="L116" s="61">
        <f t="shared" si="227"/>
        <v>40.526054590570716</v>
      </c>
      <c r="M116" s="61">
        <f t="shared" si="227"/>
        <v>35.503936467418399</v>
      </c>
      <c r="N116" s="61">
        <f t="shared" si="227"/>
        <v>4.6566566500479976</v>
      </c>
      <c r="O116" s="61" t="str">
        <f t="shared" si="227"/>
        <v/>
      </c>
      <c r="P116" s="61">
        <f t="shared" si="227"/>
        <v>9.2240474450106742</v>
      </c>
      <c r="Q116" s="61">
        <f t="shared" si="227"/>
        <v>-4.2235635827110141</v>
      </c>
      <c r="R116" s="61">
        <f t="shared" si="227"/>
        <v>12.015767842546852</v>
      </c>
      <c r="S116" s="61">
        <f t="shared" si="227"/>
        <v>3.4623725605138511</v>
      </c>
      <c r="T116" s="61" t="str">
        <f t="shared" si="227"/>
        <v/>
      </c>
      <c r="U116" s="61">
        <f t="shared" si="227"/>
        <v>-0.73341339018513507</v>
      </c>
      <c r="V116" s="61">
        <f t="shared" si="227"/>
        <v>1.713690941087527</v>
      </c>
      <c r="W116" s="61">
        <f t="shared" si="227"/>
        <v>7.3839387256800171</v>
      </c>
      <c r="X116" s="61">
        <f t="shared" si="227"/>
        <v>1.7664607374247447</v>
      </c>
      <c r="Y116" s="61">
        <f t="shared" si="227"/>
        <v>6.9216635241758473</v>
      </c>
      <c r="Z116" s="61">
        <f t="shared" si="227"/>
        <v>10.213441872739148</v>
      </c>
      <c r="AA116" s="61">
        <f t="shared" si="227"/>
        <v>-2.1803831591780778</v>
      </c>
      <c r="AB116" s="61">
        <f t="shared" si="227"/>
        <v>13.540240000000001</v>
      </c>
      <c r="AC116" s="61">
        <f t="shared" si="227"/>
        <v>6.19841</v>
      </c>
      <c r="AD116" s="61">
        <f t="shared" si="227"/>
        <v>22.553570000000001</v>
      </c>
      <c r="AE116" s="61">
        <f t="shared" si="227"/>
        <v>32.815376064872446</v>
      </c>
      <c r="AF116" s="61">
        <f t="shared" si="227"/>
        <v>131.28020656323793</v>
      </c>
      <c r="AG116" s="61" t="str">
        <f t="shared" si="227"/>
        <v/>
      </c>
      <c r="AH116" s="61" t="str">
        <f t="shared" si="227"/>
        <v/>
      </c>
      <c r="AI116" s="61" t="str">
        <f t="shared" si="227"/>
        <v/>
      </c>
      <c r="AJ116" s="61" t="str">
        <f t="shared" si="227"/>
        <v/>
      </c>
      <c r="AK116" s="61">
        <f t="shared" si="227"/>
        <v>4.7807599999999999</v>
      </c>
      <c r="AL116" s="61">
        <f t="shared" si="227"/>
        <v>-1.5705499999999999</v>
      </c>
      <c r="AM116" s="61">
        <f t="shared" si="227"/>
        <v>-2.96706</v>
      </c>
      <c r="AN116" s="61">
        <f t="shared" si="227"/>
        <v>5.1989946833650196</v>
      </c>
      <c r="AO116" s="61">
        <f t="shared" si="227"/>
        <v>5.4639699999999998</v>
      </c>
      <c r="AP116" s="61" t="str">
        <f t="shared" si="227"/>
        <v/>
      </c>
      <c r="AQ116" s="61" t="str">
        <f t="shared" si="227"/>
        <v/>
      </c>
      <c r="AR116" s="61" t="str">
        <f t="shared" si="227"/>
        <v/>
      </c>
      <c r="AS116" s="61" t="str">
        <f t="shared" si="227"/>
        <v/>
      </c>
      <c r="AT116" s="61" t="str">
        <f t="shared" si="227"/>
        <v/>
      </c>
      <c r="AU116" s="61" t="str">
        <f t="shared" si="227"/>
        <v/>
      </c>
      <c r="AV116" s="61" t="str">
        <f t="shared" si="227"/>
        <v/>
      </c>
      <c r="AW116" s="61" t="str">
        <f t="shared" si="227"/>
        <v/>
      </c>
      <c r="AX116" s="61" t="str">
        <f t="shared" si="227"/>
        <v/>
      </c>
      <c r="AY116" s="61" t="str">
        <f t="shared" si="227"/>
        <v/>
      </c>
      <c r="AZ116" s="61" t="str">
        <f t="shared" si="227"/>
        <v/>
      </c>
      <c r="BA116" s="61" t="str">
        <f t="shared" si="227"/>
        <v/>
      </c>
      <c r="BB116" s="61" t="str">
        <f t="shared" si="227"/>
        <v/>
      </c>
      <c r="BC116" s="61" t="str">
        <f t="shared" si="227"/>
        <v/>
      </c>
      <c r="BD116" s="61" t="str">
        <f t="shared" si="227"/>
        <v/>
      </c>
      <c r="BE116" s="61" t="str">
        <f t="shared" si="227"/>
        <v/>
      </c>
      <c r="BF116" s="61" t="str">
        <f t="shared" si="227"/>
        <v/>
      </c>
      <c r="BG116" s="61" t="str">
        <f t="shared" si="227"/>
        <v/>
      </c>
      <c r="BH116" s="61" t="str">
        <f t="shared" si="227"/>
        <v/>
      </c>
      <c r="BI116" s="61" t="str">
        <f t="shared" si="227"/>
        <v/>
      </c>
      <c r="BJ116" s="61" t="str">
        <f t="shared" si="227"/>
        <v/>
      </c>
      <c r="BK116" s="61" t="str">
        <f t="shared" si="227"/>
        <v/>
      </c>
      <c r="BL116" s="61" t="str">
        <f t="shared" si="227"/>
        <v/>
      </c>
      <c r="BM116" s="61" t="str">
        <f t="shared" si="227"/>
        <v/>
      </c>
      <c r="BN116" s="61" t="str">
        <f t="shared" si="227"/>
        <v/>
      </c>
      <c r="BO116" s="61" t="str">
        <f t="shared" ref="BO116:BY116" si="228">IF(BO293="", "", (IF(BO$4&lt;$A116, BO293, (BO293-BO$3)/(1+BO$3%))-$A$2*$BZ293)/(1+$A$2*$BZ293%))</f>
        <v/>
      </c>
      <c r="BP116" s="61" t="str">
        <f t="shared" si="228"/>
        <v/>
      </c>
      <c r="BQ116" s="61" t="str">
        <f t="shared" si="228"/>
        <v/>
      </c>
      <c r="BR116" s="61" t="str">
        <f t="shared" si="228"/>
        <v/>
      </c>
      <c r="BS116" s="61" t="str">
        <f t="shared" si="228"/>
        <v/>
      </c>
      <c r="BT116" s="61" t="str">
        <f t="shared" si="228"/>
        <v/>
      </c>
      <c r="BU116" s="61" t="str">
        <f t="shared" si="228"/>
        <v/>
      </c>
      <c r="BV116" s="61">
        <f t="shared" si="228"/>
        <v>16.888978036305314</v>
      </c>
      <c r="BW116" s="61">
        <f t="shared" si="228"/>
        <v>1.917118322969702</v>
      </c>
      <c r="BX116" s="61">
        <f t="shared" si="228"/>
        <v>10.312633970424612</v>
      </c>
      <c r="BY116" s="282">
        <f t="shared" si="228"/>
        <v>0</v>
      </c>
      <c r="BZ116" s="296">
        <f t="shared" si="141"/>
        <v>13.293943870014768</v>
      </c>
      <c r="CB116" s="27"/>
    </row>
    <row r="117" spans="1:80">
      <c r="A117" s="32">
        <f t="shared" si="204"/>
        <v>1980</v>
      </c>
      <c r="B117" s="61">
        <f t="shared" si="138"/>
        <v>32.597843450479239</v>
      </c>
      <c r="C117" s="61">
        <f t="shared" ref="C117:BN117" si="229">IF(C294="", "", (IF(C$4&lt;$A117, C294, (C294-C$3)/(1+C$3%))-$A$2*$BZ294)/(1+$A$2*$BZ294%))</f>
        <v>24.140081819996009</v>
      </c>
      <c r="D117" s="61">
        <f t="shared" si="229"/>
        <v>31.915679999999998</v>
      </c>
      <c r="E117" s="61">
        <f t="shared" si="229"/>
        <v>39.265735382159249</v>
      </c>
      <c r="F117" s="61">
        <f t="shared" si="229"/>
        <v>17.361954122844239</v>
      </c>
      <c r="G117" s="61">
        <f t="shared" si="229"/>
        <v>32.239520476087286</v>
      </c>
      <c r="H117" s="61">
        <f t="shared" si="229"/>
        <v>45.079483099221747</v>
      </c>
      <c r="I117" s="61">
        <f t="shared" si="229"/>
        <v>25.135613485283791</v>
      </c>
      <c r="J117" s="61">
        <f t="shared" si="229"/>
        <v>38.319851525020141</v>
      </c>
      <c r="K117" s="61">
        <f t="shared" si="229"/>
        <v>51.958638265149609</v>
      </c>
      <c r="L117" s="61">
        <f t="shared" si="229"/>
        <v>29.736972704714638</v>
      </c>
      <c r="M117" s="61">
        <f t="shared" si="229"/>
        <v>24.046357044721308</v>
      </c>
      <c r="N117" s="61">
        <f t="shared" si="229"/>
        <v>22.468535167472702</v>
      </c>
      <c r="O117" s="61" t="str">
        <f t="shared" si="229"/>
        <v/>
      </c>
      <c r="P117" s="61">
        <f t="shared" si="229"/>
        <v>23.243390241883642</v>
      </c>
      <c r="Q117" s="61">
        <f t="shared" si="229"/>
        <v>35.363523978473047</v>
      </c>
      <c r="R117" s="61">
        <f t="shared" si="229"/>
        <v>11.611892252935258</v>
      </c>
      <c r="S117" s="61">
        <f t="shared" si="229"/>
        <v>18.953450290716486</v>
      </c>
      <c r="T117" s="61" t="str">
        <f t="shared" si="229"/>
        <v/>
      </c>
      <c r="U117" s="61">
        <f t="shared" si="229"/>
        <v>-3.1324611248607854</v>
      </c>
      <c r="V117" s="61">
        <f t="shared" si="229"/>
        <v>2.4018515950805934</v>
      </c>
      <c r="W117" s="61">
        <f t="shared" si="229"/>
        <v>7.913867796238284</v>
      </c>
      <c r="X117" s="61">
        <f t="shared" si="229"/>
        <v>2.5410521070430439</v>
      </c>
      <c r="Y117" s="61">
        <f t="shared" si="229"/>
        <v>7.6506197598840346</v>
      </c>
      <c r="Z117" s="61">
        <f t="shared" si="229"/>
        <v>11.59567614411281</v>
      </c>
      <c r="AA117" s="61">
        <f t="shared" si="229"/>
        <v>-0.35889468119646079</v>
      </c>
      <c r="AB117" s="61">
        <f t="shared" si="229"/>
        <v>22.583729999999999</v>
      </c>
      <c r="AC117" s="61">
        <f t="shared" si="229"/>
        <v>11.88017</v>
      </c>
      <c r="AD117" s="61">
        <f t="shared" si="229"/>
        <v>22.617760000000001</v>
      </c>
      <c r="AE117" s="61">
        <f t="shared" si="229"/>
        <v>10.257316224795057</v>
      </c>
      <c r="AF117" s="61">
        <f t="shared" si="229"/>
        <v>12.276560507129117</v>
      </c>
      <c r="AG117" s="61" t="str">
        <f t="shared" si="229"/>
        <v/>
      </c>
      <c r="AH117" s="61" t="str">
        <f t="shared" si="229"/>
        <v/>
      </c>
      <c r="AI117" s="61" t="str">
        <f t="shared" si="229"/>
        <v/>
      </c>
      <c r="AJ117" s="61" t="str">
        <f t="shared" si="229"/>
        <v/>
      </c>
      <c r="AK117" s="61">
        <f t="shared" si="229"/>
        <v>5.2950400000000002</v>
      </c>
      <c r="AL117" s="61">
        <f t="shared" si="229"/>
        <v>-10.349589999999999</v>
      </c>
      <c r="AM117" s="61">
        <f t="shared" si="229"/>
        <v>-15.99653</v>
      </c>
      <c r="AN117" s="61">
        <f t="shared" si="229"/>
        <v>7.5913641964186045</v>
      </c>
      <c r="AO117" s="61">
        <f t="shared" si="229"/>
        <v>3.3908100000000001</v>
      </c>
      <c r="AP117" s="61" t="str">
        <f t="shared" si="229"/>
        <v/>
      </c>
      <c r="AQ117" s="61" t="str">
        <f t="shared" si="229"/>
        <v/>
      </c>
      <c r="AR117" s="61" t="str">
        <f t="shared" si="229"/>
        <v/>
      </c>
      <c r="AS117" s="61" t="str">
        <f t="shared" si="229"/>
        <v/>
      </c>
      <c r="AT117" s="61" t="str">
        <f t="shared" si="229"/>
        <v/>
      </c>
      <c r="AU117" s="61" t="str">
        <f t="shared" si="229"/>
        <v/>
      </c>
      <c r="AV117" s="61" t="str">
        <f t="shared" si="229"/>
        <v/>
      </c>
      <c r="AW117" s="61" t="str">
        <f t="shared" si="229"/>
        <v/>
      </c>
      <c r="AX117" s="61" t="str">
        <f t="shared" si="229"/>
        <v/>
      </c>
      <c r="AY117" s="61" t="str">
        <f t="shared" si="229"/>
        <v/>
      </c>
      <c r="AZ117" s="61" t="str">
        <f t="shared" si="229"/>
        <v/>
      </c>
      <c r="BA117" s="61" t="str">
        <f t="shared" si="229"/>
        <v/>
      </c>
      <c r="BB117" s="61" t="str">
        <f t="shared" si="229"/>
        <v/>
      </c>
      <c r="BC117" s="61" t="str">
        <f t="shared" si="229"/>
        <v/>
      </c>
      <c r="BD117" s="61" t="str">
        <f t="shared" si="229"/>
        <v/>
      </c>
      <c r="BE117" s="61" t="str">
        <f t="shared" si="229"/>
        <v/>
      </c>
      <c r="BF117" s="61" t="str">
        <f t="shared" si="229"/>
        <v/>
      </c>
      <c r="BG117" s="61" t="str">
        <f t="shared" si="229"/>
        <v/>
      </c>
      <c r="BH117" s="61" t="str">
        <f t="shared" si="229"/>
        <v/>
      </c>
      <c r="BI117" s="61" t="str">
        <f t="shared" si="229"/>
        <v/>
      </c>
      <c r="BJ117" s="61" t="str">
        <f t="shared" si="229"/>
        <v/>
      </c>
      <c r="BK117" s="61" t="str">
        <f t="shared" si="229"/>
        <v/>
      </c>
      <c r="BL117" s="61" t="str">
        <f t="shared" si="229"/>
        <v/>
      </c>
      <c r="BM117" s="61" t="str">
        <f t="shared" si="229"/>
        <v/>
      </c>
      <c r="BN117" s="61" t="str">
        <f t="shared" si="229"/>
        <v/>
      </c>
      <c r="BO117" s="61" t="str">
        <f t="shared" ref="BO117:BY117" si="230">IF(BO294="", "", (IF(BO$4&lt;$A117, BO294, (BO294-BO$3)/(1+BO$3%))-$A$2*$BZ294)/(1+$A$2*$BZ294%))</f>
        <v/>
      </c>
      <c r="BP117" s="61" t="str">
        <f t="shared" si="230"/>
        <v/>
      </c>
      <c r="BQ117" s="61" t="str">
        <f t="shared" si="230"/>
        <v/>
      </c>
      <c r="BR117" s="61" t="str">
        <f t="shared" si="230"/>
        <v/>
      </c>
      <c r="BS117" s="61" t="str">
        <f t="shared" si="230"/>
        <v/>
      </c>
      <c r="BT117" s="61" t="str">
        <f t="shared" si="230"/>
        <v/>
      </c>
      <c r="BU117" s="61" t="str">
        <f t="shared" si="230"/>
        <v/>
      </c>
      <c r="BV117" s="61">
        <f t="shared" si="230"/>
        <v>25.482416591523883</v>
      </c>
      <c r="BW117" s="61">
        <f t="shared" si="230"/>
        <v>2.6066552982707547</v>
      </c>
      <c r="BX117" s="61">
        <f t="shared" si="230"/>
        <v>11.696112252642511</v>
      </c>
      <c r="BY117" s="282">
        <f t="shared" si="230"/>
        <v>0</v>
      </c>
      <c r="BZ117" s="296">
        <f t="shared" si="141"/>
        <v>12.516297262059961</v>
      </c>
      <c r="CB117" s="27"/>
    </row>
    <row r="118" spans="1:80">
      <c r="A118" s="32">
        <f t="shared" si="204"/>
        <v>1981</v>
      </c>
      <c r="B118" s="61">
        <f t="shared" si="138"/>
        <v>-3.803913738019169</v>
      </c>
      <c r="C118" s="61">
        <f t="shared" ref="C118:BN118" si="231">IF(C295="", "", (IF(C$4&lt;$A118, C295, (C295-C$3)/(1+C$3%))-$A$2*$BZ295)/(1+$A$2*$BZ295%))</f>
        <v>1.0354919177808821</v>
      </c>
      <c r="D118" s="61">
        <f t="shared" si="231"/>
        <v>-5.2058</v>
      </c>
      <c r="E118" s="61">
        <f t="shared" si="231"/>
        <v>-11.504001197365795</v>
      </c>
      <c r="F118" s="61">
        <f t="shared" si="231"/>
        <v>9.8814226690398659</v>
      </c>
      <c r="G118" s="61">
        <f t="shared" si="231"/>
        <v>2.1926896083963308</v>
      </c>
      <c r="H118" s="61">
        <f t="shared" si="231"/>
        <v>-1.9499440787233435</v>
      </c>
      <c r="I118" s="61">
        <f t="shared" si="231"/>
        <v>14.623093087171164</v>
      </c>
      <c r="J118" s="61">
        <f t="shared" si="231"/>
        <v>1.8236863305010356</v>
      </c>
      <c r="K118" s="61">
        <f t="shared" si="231"/>
        <v>-9.4162431278110343</v>
      </c>
      <c r="L118" s="61">
        <f t="shared" si="231"/>
        <v>7.7518610421836227</v>
      </c>
      <c r="M118" s="61">
        <f t="shared" si="231"/>
        <v>5.7278833533852902</v>
      </c>
      <c r="N118" s="61">
        <f t="shared" si="231"/>
        <v>-2.3660724127298414</v>
      </c>
      <c r="O118" s="61" t="str">
        <f t="shared" si="231"/>
        <v/>
      </c>
      <c r="P118" s="61">
        <f t="shared" si="231"/>
        <v>-4.0310861090808565</v>
      </c>
      <c r="Q118" s="61">
        <f t="shared" si="231"/>
        <v>7.5393431445411228</v>
      </c>
      <c r="R118" s="61">
        <f t="shared" si="231"/>
        <v>-12.686214366219719</v>
      </c>
      <c r="S118" s="61">
        <f t="shared" si="231"/>
        <v>5.6892237489748165</v>
      </c>
      <c r="T118" s="61" t="str">
        <f t="shared" si="231"/>
        <v/>
      </c>
      <c r="U118" s="61">
        <f t="shared" si="231"/>
        <v>0.1742126359843601</v>
      </c>
      <c r="V118" s="61">
        <f t="shared" si="231"/>
        <v>4.3588882030015927</v>
      </c>
      <c r="W118" s="61">
        <f t="shared" si="231"/>
        <v>11.719806200514942</v>
      </c>
      <c r="X118" s="61">
        <f t="shared" si="231"/>
        <v>6.0787909004692491</v>
      </c>
      <c r="Y118" s="61">
        <f t="shared" si="231"/>
        <v>11.601209643748556</v>
      </c>
      <c r="Z118" s="61">
        <f t="shared" si="231"/>
        <v>14.981160274281516</v>
      </c>
      <c r="AA118" s="61">
        <f t="shared" si="231"/>
        <v>2.8798764205081708</v>
      </c>
      <c r="AB118" s="61">
        <f t="shared" si="231"/>
        <v>2.9037199999999999</v>
      </c>
      <c r="AC118" s="61">
        <f t="shared" si="231"/>
        <v>8.6716800000000003</v>
      </c>
      <c r="AD118" s="61">
        <f t="shared" si="231"/>
        <v>16.75854</v>
      </c>
      <c r="AE118" s="61">
        <f t="shared" si="231"/>
        <v>-23.582076809786621</v>
      </c>
      <c r="AF118" s="61">
        <f t="shared" si="231"/>
        <v>-32.772341780340604</v>
      </c>
      <c r="AG118" s="61" t="str">
        <f t="shared" si="231"/>
        <v/>
      </c>
      <c r="AH118" s="61" t="str">
        <f t="shared" si="231"/>
        <v/>
      </c>
      <c r="AI118" s="61" t="str">
        <f t="shared" si="231"/>
        <v/>
      </c>
      <c r="AJ118" s="61" t="str">
        <f t="shared" si="231"/>
        <v/>
      </c>
      <c r="AK118" s="61">
        <f t="shared" si="231"/>
        <v>8.2950800000000005</v>
      </c>
      <c r="AL118" s="61">
        <f t="shared" si="231"/>
        <v>-7.3986000000000001</v>
      </c>
      <c r="AM118" s="61">
        <f t="shared" si="231"/>
        <v>-11.15259</v>
      </c>
      <c r="AN118" s="61">
        <f t="shared" si="231"/>
        <v>11.317214111265399</v>
      </c>
      <c r="AO118" s="61">
        <f t="shared" si="231"/>
        <v>9.4314999999999998</v>
      </c>
      <c r="AP118" s="61" t="str">
        <f t="shared" si="231"/>
        <v/>
      </c>
      <c r="AQ118" s="61" t="str">
        <f t="shared" si="231"/>
        <v/>
      </c>
      <c r="AR118" s="61" t="str">
        <f t="shared" si="231"/>
        <v/>
      </c>
      <c r="AS118" s="61" t="str">
        <f t="shared" si="231"/>
        <v/>
      </c>
      <c r="AT118" s="61" t="str">
        <f t="shared" si="231"/>
        <v/>
      </c>
      <c r="AU118" s="61" t="str">
        <f t="shared" si="231"/>
        <v/>
      </c>
      <c r="AV118" s="61" t="str">
        <f t="shared" si="231"/>
        <v/>
      </c>
      <c r="AW118" s="61" t="str">
        <f t="shared" si="231"/>
        <v/>
      </c>
      <c r="AX118" s="61" t="str">
        <f t="shared" si="231"/>
        <v/>
      </c>
      <c r="AY118" s="61" t="str">
        <f t="shared" si="231"/>
        <v/>
      </c>
      <c r="AZ118" s="61" t="str">
        <f t="shared" si="231"/>
        <v/>
      </c>
      <c r="BA118" s="61" t="str">
        <f t="shared" si="231"/>
        <v/>
      </c>
      <c r="BB118" s="61" t="str">
        <f t="shared" si="231"/>
        <v/>
      </c>
      <c r="BC118" s="61" t="str">
        <f t="shared" si="231"/>
        <v/>
      </c>
      <c r="BD118" s="61" t="str">
        <f t="shared" si="231"/>
        <v/>
      </c>
      <c r="BE118" s="61" t="str">
        <f t="shared" si="231"/>
        <v/>
      </c>
      <c r="BF118" s="61" t="str">
        <f t="shared" si="231"/>
        <v/>
      </c>
      <c r="BG118" s="61" t="str">
        <f t="shared" si="231"/>
        <v/>
      </c>
      <c r="BH118" s="61" t="str">
        <f t="shared" si="231"/>
        <v/>
      </c>
      <c r="BI118" s="61" t="str">
        <f t="shared" si="231"/>
        <v/>
      </c>
      <c r="BJ118" s="61" t="str">
        <f t="shared" si="231"/>
        <v/>
      </c>
      <c r="BK118" s="61" t="str">
        <f t="shared" si="231"/>
        <v/>
      </c>
      <c r="BL118" s="61" t="str">
        <f t="shared" si="231"/>
        <v/>
      </c>
      <c r="BM118" s="61" t="str">
        <f t="shared" si="231"/>
        <v/>
      </c>
      <c r="BN118" s="61" t="str">
        <f t="shared" si="231"/>
        <v/>
      </c>
      <c r="BO118" s="61" t="str">
        <f t="shared" ref="BO118:BY118" si="232">IF(BO295="", "", (IF(BO$4&lt;$A118, BO295, (BO295-BO$3)/(1+BO$3%))-$A$2*$BZ295)/(1+$A$2*$BZ295%))</f>
        <v/>
      </c>
      <c r="BP118" s="61" t="str">
        <f t="shared" si="232"/>
        <v/>
      </c>
      <c r="BQ118" s="61" t="str">
        <f t="shared" si="232"/>
        <v/>
      </c>
      <c r="BR118" s="61" t="str">
        <f t="shared" si="232"/>
        <v/>
      </c>
      <c r="BS118" s="61" t="str">
        <f t="shared" si="232"/>
        <v/>
      </c>
      <c r="BT118" s="61" t="str">
        <f t="shared" si="232"/>
        <v/>
      </c>
      <c r="BU118" s="61" t="str">
        <f t="shared" si="232"/>
        <v/>
      </c>
      <c r="BV118" s="61">
        <f t="shared" si="232"/>
        <v>-6.8195488721804587</v>
      </c>
      <c r="BW118" s="61">
        <f t="shared" si="232"/>
        <v>4.5676059794075963</v>
      </c>
      <c r="BX118" s="61">
        <f t="shared" si="232"/>
        <v>15.084643318528368</v>
      </c>
      <c r="BY118" s="282">
        <f t="shared" si="232"/>
        <v>0</v>
      </c>
      <c r="BZ118" s="296">
        <f t="shared" si="141"/>
        <v>8.9223638470451903</v>
      </c>
      <c r="CB118" s="27"/>
    </row>
    <row r="119" spans="1:80">
      <c r="A119" s="32">
        <f t="shared" si="204"/>
        <v>1982</v>
      </c>
      <c r="B119" s="61">
        <f t="shared" si="138"/>
        <v>20.806709265175719</v>
      </c>
      <c r="C119" s="61">
        <f t="shared" ref="C119:BN119" si="233">IF(C296="", "", (IF(C$4&lt;$A119, C296, (C296-C$3)/(1+C$3%))-$A$2*$BZ296)/(1+$A$2*$BZ296%))</f>
        <v>19.774595889044104</v>
      </c>
      <c r="D119" s="61">
        <f t="shared" si="233"/>
        <v>20.972110000000001</v>
      </c>
      <c r="E119" s="61">
        <f t="shared" si="233"/>
        <v>20.19172819796448</v>
      </c>
      <c r="F119" s="61">
        <f t="shared" si="233"/>
        <v>29.242646196448916</v>
      </c>
      <c r="G119" s="61">
        <f t="shared" si="233"/>
        <v>23.01340877128489</v>
      </c>
      <c r="H119" s="61">
        <f t="shared" si="233"/>
        <v>20.24577691647929</v>
      </c>
      <c r="I119" s="61">
        <f t="shared" si="233"/>
        <v>28.265320048237207</v>
      </c>
      <c r="J119" s="61">
        <f t="shared" si="233"/>
        <v>24.697468786415101</v>
      </c>
      <c r="K119" s="61">
        <f t="shared" si="233"/>
        <v>20.741360231039977</v>
      </c>
      <c r="L119" s="61">
        <f t="shared" si="233"/>
        <v>27.593052109181141</v>
      </c>
      <c r="M119" s="61">
        <f t="shared" si="233"/>
        <v>21.28531285107168</v>
      </c>
      <c r="N119" s="61">
        <f t="shared" si="233"/>
        <v>-1.9459694878336524</v>
      </c>
      <c r="O119" s="61" t="str">
        <f t="shared" si="233"/>
        <v/>
      </c>
      <c r="P119" s="61">
        <f t="shared" si="233"/>
        <v>-1.481315872785103</v>
      </c>
      <c r="Q119" s="61">
        <f t="shared" si="233"/>
        <v>-6.8964515161021156</v>
      </c>
      <c r="R119" s="61">
        <f t="shared" si="233"/>
        <v>3.6992519079099484</v>
      </c>
      <c r="S119" s="61">
        <f t="shared" si="233"/>
        <v>-1.0588735500404001</v>
      </c>
      <c r="T119" s="61">
        <f t="shared" si="233"/>
        <v>-0.26927296299990033</v>
      </c>
      <c r="U119" s="61">
        <f t="shared" si="233"/>
        <v>41.480236293331089</v>
      </c>
      <c r="V119" s="61">
        <f t="shared" si="233"/>
        <v>35.163302031727547</v>
      </c>
      <c r="W119" s="61">
        <f t="shared" si="233"/>
        <v>22.615086043775516</v>
      </c>
      <c r="X119" s="61">
        <f t="shared" si="233"/>
        <v>32.409301969376358</v>
      </c>
      <c r="Y119" s="61">
        <f t="shared" si="233"/>
        <v>23.420566366674155</v>
      </c>
      <c r="Z119" s="61">
        <f t="shared" si="233"/>
        <v>11.36762214378788</v>
      </c>
      <c r="AA119" s="61">
        <f t="shared" si="233"/>
        <v>39.105284108433061</v>
      </c>
      <c r="AB119" s="61">
        <f t="shared" si="233"/>
        <v>24.54664</v>
      </c>
      <c r="AC119" s="61">
        <f t="shared" si="233"/>
        <v>23.30151</v>
      </c>
      <c r="AD119" s="61">
        <f t="shared" si="233"/>
        <v>21.71902</v>
      </c>
      <c r="AE119" s="61">
        <f t="shared" si="233"/>
        <v>10.728174881717957</v>
      </c>
      <c r="AF119" s="61">
        <f t="shared" si="233"/>
        <v>15.56015621324048</v>
      </c>
      <c r="AG119" s="61" t="str">
        <f t="shared" si="233"/>
        <v/>
      </c>
      <c r="AH119" s="61" t="str">
        <f t="shared" si="233"/>
        <v/>
      </c>
      <c r="AI119" s="61" t="str">
        <f t="shared" si="233"/>
        <v/>
      </c>
      <c r="AJ119" s="61" t="str">
        <f t="shared" si="233"/>
        <v/>
      </c>
      <c r="AK119" s="61">
        <f t="shared" si="233"/>
        <v>10.153130000000001</v>
      </c>
      <c r="AL119" s="61">
        <f t="shared" si="233"/>
        <v>31.064969999999999</v>
      </c>
      <c r="AM119" s="61">
        <f t="shared" si="233"/>
        <v>38.555669999999999</v>
      </c>
      <c r="AN119" s="61">
        <f t="shared" si="233"/>
        <v>25.116724197902279</v>
      </c>
      <c r="AO119" s="61">
        <f t="shared" si="233"/>
        <v>27.498550000000002</v>
      </c>
      <c r="AP119" s="61" t="str">
        <f t="shared" si="233"/>
        <v/>
      </c>
      <c r="AQ119" s="61" t="str">
        <f t="shared" si="233"/>
        <v/>
      </c>
      <c r="AR119" s="61" t="str">
        <f t="shared" si="233"/>
        <v/>
      </c>
      <c r="AS119" s="61" t="str">
        <f t="shared" si="233"/>
        <v/>
      </c>
      <c r="AT119" s="61">
        <f t="shared" si="233"/>
        <v>30.440057447449092</v>
      </c>
      <c r="AU119" s="61" t="str">
        <f t="shared" si="233"/>
        <v/>
      </c>
      <c r="AV119" s="61" t="str">
        <f t="shared" si="233"/>
        <v/>
      </c>
      <c r="AW119" s="61" t="str">
        <f t="shared" si="233"/>
        <v/>
      </c>
      <c r="AX119" s="61" t="str">
        <f t="shared" si="233"/>
        <v/>
      </c>
      <c r="AY119" s="61" t="str">
        <f t="shared" si="233"/>
        <v/>
      </c>
      <c r="AZ119" s="61" t="str">
        <f t="shared" si="233"/>
        <v/>
      </c>
      <c r="BA119" s="61" t="str">
        <f t="shared" si="233"/>
        <v/>
      </c>
      <c r="BB119" s="61" t="str">
        <f t="shared" si="233"/>
        <v/>
      </c>
      <c r="BC119" s="61" t="str">
        <f t="shared" si="233"/>
        <v/>
      </c>
      <c r="BD119" s="61" t="str">
        <f t="shared" si="233"/>
        <v/>
      </c>
      <c r="BE119" s="61" t="str">
        <f t="shared" si="233"/>
        <v/>
      </c>
      <c r="BF119" s="61" t="str">
        <f t="shared" si="233"/>
        <v/>
      </c>
      <c r="BG119" s="61" t="str">
        <f t="shared" si="233"/>
        <v/>
      </c>
      <c r="BH119" s="61" t="str">
        <f t="shared" si="233"/>
        <v/>
      </c>
      <c r="BI119" s="61" t="str">
        <f t="shared" si="233"/>
        <v/>
      </c>
      <c r="BJ119" s="61" t="str">
        <f t="shared" si="233"/>
        <v/>
      </c>
      <c r="BK119" s="61" t="str">
        <f t="shared" si="233"/>
        <v/>
      </c>
      <c r="BL119" s="61" t="str">
        <f t="shared" si="233"/>
        <v/>
      </c>
      <c r="BM119" s="61" t="str">
        <f t="shared" si="233"/>
        <v/>
      </c>
      <c r="BN119" s="61" t="str">
        <f t="shared" si="233"/>
        <v/>
      </c>
      <c r="BO119" s="61" t="str">
        <f t="shared" ref="BO119:BY119" si="234">IF(BO296="", "", (IF(BO$4&lt;$A119, BO296, (BO296-BO$3)/(1+BO$3%))-$A$2*$BZ296)/(1+$A$2*$BZ296%))</f>
        <v/>
      </c>
      <c r="BP119" s="61" t="str">
        <f t="shared" si="234"/>
        <v/>
      </c>
      <c r="BQ119" s="61" t="str">
        <f t="shared" si="234"/>
        <v/>
      </c>
      <c r="BR119" s="61" t="str">
        <f t="shared" si="234"/>
        <v/>
      </c>
      <c r="BS119" s="61" t="str">
        <f t="shared" si="234"/>
        <v/>
      </c>
      <c r="BT119" s="61" t="str">
        <f t="shared" si="234"/>
        <v/>
      </c>
      <c r="BU119" s="61" t="str">
        <f t="shared" si="234"/>
        <v/>
      </c>
      <c r="BV119" s="61">
        <f t="shared" si="234"/>
        <v>28.874680306905386</v>
      </c>
      <c r="BW119" s="61">
        <f t="shared" si="234"/>
        <v>35.433628635791003</v>
      </c>
      <c r="BX119" s="61">
        <f t="shared" si="234"/>
        <v>11.467853003717288</v>
      </c>
      <c r="BY119" s="282">
        <f t="shared" si="234"/>
        <v>0</v>
      </c>
      <c r="BZ119" s="296">
        <f t="shared" si="141"/>
        <v>3.8297872340425476</v>
      </c>
      <c r="CB119" s="27"/>
    </row>
    <row r="120" spans="1:80">
      <c r="A120" s="32">
        <f t="shared" si="204"/>
        <v>1983</v>
      </c>
      <c r="B120" s="61">
        <f t="shared" si="138"/>
        <v>21.785143769968052</v>
      </c>
      <c r="C120" s="61">
        <f t="shared" ref="C120:BN120" si="235">IF(C297="", "", (IF(C$4&lt;$A120, C297, (C297-C$3)/(1+C$3%))-$A$2*$BZ297)/(1+$A$2*$BZ297%))</f>
        <v>28.00369187786869</v>
      </c>
      <c r="D120" s="61">
        <f t="shared" si="235"/>
        <v>21.29289</v>
      </c>
      <c r="E120" s="61">
        <f t="shared" si="235"/>
        <v>15.729175813210935</v>
      </c>
      <c r="F120" s="61">
        <f t="shared" si="235"/>
        <v>32.475243924554391</v>
      </c>
      <c r="G120" s="61">
        <f t="shared" si="235"/>
        <v>23.575823022078463</v>
      </c>
      <c r="H120" s="61">
        <f t="shared" si="235"/>
        <v>22.236309494614733</v>
      </c>
      <c r="I120" s="61">
        <f t="shared" si="235"/>
        <v>38.361192468743951</v>
      </c>
      <c r="J120" s="61">
        <f t="shared" si="235"/>
        <v>28.87430298039888</v>
      </c>
      <c r="K120" s="61">
        <f t="shared" si="235"/>
        <v>19.894123008263087</v>
      </c>
      <c r="L120" s="61">
        <f t="shared" si="235"/>
        <v>35.880893300248133</v>
      </c>
      <c r="M120" s="61">
        <f t="shared" si="235"/>
        <v>30.297314092031215</v>
      </c>
      <c r="N120" s="61">
        <f t="shared" si="235"/>
        <v>23.580233810191203</v>
      </c>
      <c r="O120" s="61" t="str">
        <f t="shared" si="235"/>
        <v/>
      </c>
      <c r="P120" s="61">
        <f t="shared" si="235"/>
        <v>23.613810881460203</v>
      </c>
      <c r="Q120" s="61">
        <f t="shared" si="235"/>
        <v>25.647948556289109</v>
      </c>
      <c r="R120" s="61">
        <f t="shared" si="235"/>
        <v>20.64148014508563</v>
      </c>
      <c r="S120" s="61">
        <f t="shared" si="235"/>
        <v>25.324126256670603</v>
      </c>
      <c r="T120" s="61">
        <f t="shared" si="235"/>
        <v>35.733519497357136</v>
      </c>
      <c r="U120" s="61">
        <f t="shared" si="235"/>
        <v>1.7816300494705806</v>
      </c>
      <c r="V120" s="61">
        <f t="shared" si="235"/>
        <v>5.1705130344735251</v>
      </c>
      <c r="W120" s="61">
        <f t="shared" si="235"/>
        <v>8.4616197013046364</v>
      </c>
      <c r="X120" s="61">
        <f t="shared" si="235"/>
        <v>8.1850291288078747</v>
      </c>
      <c r="Y120" s="61">
        <f t="shared" si="235"/>
        <v>8.7906425609293457</v>
      </c>
      <c r="Z120" s="61">
        <f t="shared" si="235"/>
        <v>8.6208564312017621</v>
      </c>
      <c r="AA120" s="61">
        <f t="shared" si="235"/>
        <v>9.1951209539853309</v>
      </c>
      <c r="AB120" s="61">
        <f t="shared" si="235"/>
        <v>23.57188</v>
      </c>
      <c r="AC120" s="61">
        <f t="shared" si="235"/>
        <v>18.60342</v>
      </c>
      <c r="AD120" s="61">
        <f t="shared" si="235"/>
        <v>30.060140000000001</v>
      </c>
      <c r="AE120" s="61">
        <f t="shared" si="235"/>
        <v>15.389824010933955</v>
      </c>
      <c r="AF120" s="61">
        <f t="shared" si="235"/>
        <v>-17.166909003278995</v>
      </c>
      <c r="AG120" s="61" t="str">
        <f t="shared" si="235"/>
        <v/>
      </c>
      <c r="AH120" s="61" t="str">
        <f t="shared" si="235"/>
        <v/>
      </c>
      <c r="AI120" s="61" t="str">
        <f t="shared" si="235"/>
        <v/>
      </c>
      <c r="AJ120" s="61" t="str">
        <f t="shared" si="235"/>
        <v/>
      </c>
      <c r="AK120" s="61">
        <f t="shared" si="235"/>
        <v>5.0613999999999999</v>
      </c>
      <c r="AL120" s="61">
        <f t="shared" si="235"/>
        <v>6.4971699999999997</v>
      </c>
      <c r="AM120" s="61">
        <f t="shared" si="235"/>
        <v>9.5013799999999993</v>
      </c>
      <c r="AN120" s="61">
        <f t="shared" si="235"/>
        <v>9.1062600000000007</v>
      </c>
      <c r="AO120" s="61">
        <f t="shared" si="235"/>
        <v>15.093120000000001</v>
      </c>
      <c r="AP120" s="61" t="str">
        <f t="shared" si="235"/>
        <v/>
      </c>
      <c r="AQ120" s="61" t="str">
        <f t="shared" si="235"/>
        <v/>
      </c>
      <c r="AR120" s="61" t="str">
        <f t="shared" si="235"/>
        <v/>
      </c>
      <c r="AS120" s="61" t="str">
        <f t="shared" si="235"/>
        <v/>
      </c>
      <c r="AT120" s="61">
        <f t="shared" si="235"/>
        <v>16.962233576490018</v>
      </c>
      <c r="AU120" s="61" t="str">
        <f t="shared" si="235"/>
        <v/>
      </c>
      <c r="AV120" s="61" t="str">
        <f t="shared" si="235"/>
        <v/>
      </c>
      <c r="AW120" s="61" t="str">
        <f t="shared" si="235"/>
        <v/>
      </c>
      <c r="AX120" s="61" t="str">
        <f t="shared" si="235"/>
        <v/>
      </c>
      <c r="AY120" s="61" t="str">
        <f t="shared" si="235"/>
        <v/>
      </c>
      <c r="AZ120" s="61" t="str">
        <f t="shared" si="235"/>
        <v/>
      </c>
      <c r="BA120" s="61" t="str">
        <f t="shared" si="235"/>
        <v/>
      </c>
      <c r="BB120" s="61" t="str">
        <f t="shared" si="235"/>
        <v/>
      </c>
      <c r="BC120" s="61" t="str">
        <f t="shared" si="235"/>
        <v/>
      </c>
      <c r="BD120" s="61" t="str">
        <f t="shared" si="235"/>
        <v/>
      </c>
      <c r="BE120" s="61" t="str">
        <f t="shared" si="235"/>
        <v/>
      </c>
      <c r="BF120" s="61" t="str">
        <f t="shared" si="235"/>
        <v/>
      </c>
      <c r="BG120" s="61" t="str">
        <f t="shared" si="235"/>
        <v/>
      </c>
      <c r="BH120" s="61" t="str">
        <f t="shared" si="235"/>
        <v/>
      </c>
      <c r="BI120" s="61" t="str">
        <f t="shared" si="235"/>
        <v/>
      </c>
      <c r="BJ120" s="61" t="str">
        <f t="shared" si="235"/>
        <v/>
      </c>
      <c r="BK120" s="61" t="str">
        <f t="shared" si="235"/>
        <v/>
      </c>
      <c r="BL120" s="61" t="str">
        <f t="shared" si="235"/>
        <v/>
      </c>
      <c r="BM120" s="61" t="str">
        <f t="shared" si="235"/>
        <v/>
      </c>
      <c r="BN120" s="61" t="str">
        <f t="shared" si="235"/>
        <v/>
      </c>
      <c r="BO120" s="61" t="str">
        <f t="shared" ref="BO120:BY120" si="236">IF(BO297="", "", (IF(BO$4&lt;$A120, BO297, (BO297-BO$3)/(1+BO$3%))-$A$2*$BZ297)/(1+$A$2*$BZ297%))</f>
        <v/>
      </c>
      <c r="BP120" s="61" t="str">
        <f t="shared" si="236"/>
        <v/>
      </c>
      <c r="BQ120" s="61" t="str">
        <f t="shared" si="236"/>
        <v/>
      </c>
      <c r="BR120" s="61" t="str">
        <f t="shared" si="236"/>
        <v/>
      </c>
      <c r="BS120" s="61" t="str">
        <f t="shared" si="236"/>
        <v/>
      </c>
      <c r="BT120" s="61" t="str">
        <f t="shared" si="236"/>
        <v/>
      </c>
      <c r="BU120" s="61" t="str">
        <f t="shared" si="236"/>
        <v/>
      </c>
      <c r="BV120" s="61">
        <f t="shared" si="236"/>
        <v>20.228690228690226</v>
      </c>
      <c r="BW120" s="61">
        <f t="shared" si="236"/>
        <v>5.3808540605424726</v>
      </c>
      <c r="BX120" s="61">
        <f t="shared" si="236"/>
        <v>8.7186152019898433</v>
      </c>
      <c r="BY120" s="282">
        <f t="shared" si="236"/>
        <v>0</v>
      </c>
      <c r="BZ120" s="296">
        <f t="shared" si="141"/>
        <v>3.7909836065573854</v>
      </c>
      <c r="CB120" s="27"/>
    </row>
    <row r="121" spans="1:80">
      <c r="A121" s="32">
        <f t="shared" si="204"/>
        <v>1984</v>
      </c>
      <c r="B121" s="61">
        <f t="shared" si="138"/>
        <v>4.3430511182108624</v>
      </c>
      <c r="C121" s="61">
        <f t="shared" ref="C121:BN121" si="237">IF(C298="", "", (IF(C$4&lt;$A121, C298, (C298-C$3)/(1+C$3%))-$A$2*$BZ298)/(1+$A$2*$BZ298%))</f>
        <v>9.8560566753143082</v>
      </c>
      <c r="D121" s="61">
        <f t="shared" si="237"/>
        <v>6.2123200000000001</v>
      </c>
      <c r="E121" s="61">
        <f t="shared" si="237"/>
        <v>-1.1699261624426263</v>
      </c>
      <c r="F121" s="61">
        <f t="shared" si="237"/>
        <v>2.2790538929829669</v>
      </c>
      <c r="G121" s="61">
        <f t="shared" si="237"/>
        <v>1.2245917109930244</v>
      </c>
      <c r="H121" s="61">
        <f t="shared" si="237"/>
        <v>-5.9346627219109056</v>
      </c>
      <c r="I121" s="61">
        <f t="shared" si="237"/>
        <v>2.0657495759415885</v>
      </c>
      <c r="J121" s="61">
        <f t="shared" si="237"/>
        <v>-7.4854396347920664</v>
      </c>
      <c r="K121" s="61">
        <f t="shared" si="237"/>
        <v>-15.996188371206415</v>
      </c>
      <c r="L121" s="61">
        <f t="shared" si="237"/>
        <v>-20.11910669975186</v>
      </c>
      <c r="M121" s="61">
        <f t="shared" si="237"/>
        <v>20.613665956253278</v>
      </c>
      <c r="N121" s="61">
        <f t="shared" si="237"/>
        <v>7.2854272734477021</v>
      </c>
      <c r="O121" s="61" t="str">
        <f t="shared" si="237"/>
        <v/>
      </c>
      <c r="P121" s="61">
        <f t="shared" si="237"/>
        <v>2.7622827611553133</v>
      </c>
      <c r="Q121" s="61">
        <f t="shared" si="237"/>
        <v>12.841253094303271</v>
      </c>
      <c r="R121" s="61">
        <f t="shared" si="237"/>
        <v>0.35917656811934168</v>
      </c>
      <c r="S121" s="61">
        <f t="shared" si="237"/>
        <v>2.7027712866795444</v>
      </c>
      <c r="T121" s="61">
        <f t="shared" si="237"/>
        <v>11.299491373292112</v>
      </c>
      <c r="U121" s="61">
        <f t="shared" si="237"/>
        <v>14.56358133869379</v>
      </c>
      <c r="V121" s="61">
        <f t="shared" si="237"/>
        <v>13.154420547474121</v>
      </c>
      <c r="W121" s="61">
        <f t="shared" si="237"/>
        <v>13.73739285630921</v>
      </c>
      <c r="X121" s="61">
        <f t="shared" si="237"/>
        <v>14.963178682032503</v>
      </c>
      <c r="Y121" s="61">
        <f t="shared" si="237"/>
        <v>14.006056710119589</v>
      </c>
      <c r="Z121" s="61">
        <f t="shared" si="237"/>
        <v>9.8654480841176095</v>
      </c>
      <c r="AA121" s="61">
        <f t="shared" si="237"/>
        <v>16.541563206690697</v>
      </c>
      <c r="AB121" s="61">
        <f t="shared" si="237"/>
        <v>10.703290000000001</v>
      </c>
      <c r="AC121" s="61">
        <f t="shared" si="237"/>
        <v>16.640260000000001</v>
      </c>
      <c r="AD121" s="61">
        <f t="shared" si="237"/>
        <v>19.47383</v>
      </c>
      <c r="AE121" s="61">
        <f t="shared" si="237"/>
        <v>0.29827962572017386</v>
      </c>
      <c r="AF121" s="61">
        <f t="shared" si="237"/>
        <v>-19.578668391782045</v>
      </c>
      <c r="AG121" s="61" t="str">
        <f t="shared" si="237"/>
        <v/>
      </c>
      <c r="AH121" s="61" t="str">
        <f t="shared" si="237"/>
        <v/>
      </c>
      <c r="AI121" s="61" t="str">
        <f t="shared" si="237"/>
        <v/>
      </c>
      <c r="AJ121" s="61" t="str">
        <f t="shared" si="237"/>
        <v/>
      </c>
      <c r="AK121" s="61">
        <f t="shared" si="237"/>
        <v>6.7983200000000004</v>
      </c>
      <c r="AL121" s="61">
        <f t="shared" si="237"/>
        <v>9.5324799999999996</v>
      </c>
      <c r="AM121" s="61">
        <f t="shared" si="237"/>
        <v>8.5532699999999995</v>
      </c>
      <c r="AN121" s="61">
        <f t="shared" si="237"/>
        <v>14.226649999999999</v>
      </c>
      <c r="AO121" s="61">
        <f t="shared" si="237"/>
        <v>7.8586</v>
      </c>
      <c r="AP121" s="61" t="str">
        <f t="shared" si="237"/>
        <v/>
      </c>
      <c r="AQ121" s="61" t="str">
        <f t="shared" si="237"/>
        <v/>
      </c>
      <c r="AR121" s="61" t="str">
        <f t="shared" si="237"/>
        <v/>
      </c>
      <c r="AS121" s="61">
        <f t="shared" si="237"/>
        <v>-1.9355295441759834</v>
      </c>
      <c r="AT121" s="61">
        <f t="shared" si="237"/>
        <v>-0.82301349326068685</v>
      </c>
      <c r="AU121" s="61" t="str">
        <f t="shared" si="237"/>
        <v/>
      </c>
      <c r="AV121" s="61" t="str">
        <f t="shared" si="237"/>
        <v/>
      </c>
      <c r="AW121" s="61" t="str">
        <f t="shared" si="237"/>
        <v/>
      </c>
      <c r="AX121" s="61" t="str">
        <f t="shared" si="237"/>
        <v/>
      </c>
      <c r="AY121" s="61" t="str">
        <f t="shared" si="237"/>
        <v/>
      </c>
      <c r="AZ121" s="61" t="str">
        <f t="shared" si="237"/>
        <v/>
      </c>
      <c r="BA121" s="61" t="str">
        <f t="shared" si="237"/>
        <v/>
      </c>
      <c r="BB121" s="61" t="str">
        <f t="shared" si="237"/>
        <v/>
      </c>
      <c r="BC121" s="61" t="str">
        <f t="shared" si="237"/>
        <v/>
      </c>
      <c r="BD121" s="61" t="str">
        <f t="shared" si="237"/>
        <v/>
      </c>
      <c r="BE121" s="61" t="str">
        <f t="shared" si="237"/>
        <v/>
      </c>
      <c r="BF121" s="61" t="str">
        <f t="shared" si="237"/>
        <v/>
      </c>
      <c r="BG121" s="61" t="str">
        <f t="shared" si="237"/>
        <v/>
      </c>
      <c r="BH121" s="61" t="str">
        <f t="shared" si="237"/>
        <v/>
      </c>
      <c r="BI121" s="61" t="str">
        <f t="shared" si="237"/>
        <v/>
      </c>
      <c r="BJ121" s="61" t="str">
        <f t="shared" si="237"/>
        <v/>
      </c>
      <c r="BK121" s="61" t="str">
        <f t="shared" si="237"/>
        <v/>
      </c>
      <c r="BL121" s="61" t="str">
        <f t="shared" si="237"/>
        <v/>
      </c>
      <c r="BM121" s="61" t="str">
        <f t="shared" si="237"/>
        <v/>
      </c>
      <c r="BN121" s="61" t="str">
        <f t="shared" si="237"/>
        <v/>
      </c>
      <c r="BO121" s="61" t="str">
        <f t="shared" ref="BO121:BY121" si="238">IF(BO298="", "", (IF(BO$4&lt;$A121, BO298, (BO298-BO$3)/(1+BO$3%))-$A$2*$BZ298)/(1+$A$2*$BZ298%))</f>
        <v/>
      </c>
      <c r="BP121" s="61" t="str">
        <f t="shared" si="238"/>
        <v/>
      </c>
      <c r="BQ121" s="61" t="str">
        <f t="shared" si="238"/>
        <v/>
      </c>
      <c r="BR121" s="61" t="str">
        <f t="shared" si="238"/>
        <v/>
      </c>
      <c r="BS121" s="61" t="str">
        <f t="shared" si="238"/>
        <v/>
      </c>
      <c r="BT121" s="61" t="str">
        <f t="shared" si="238"/>
        <v/>
      </c>
      <c r="BU121" s="61" t="str">
        <f t="shared" si="238"/>
        <v/>
      </c>
      <c r="BV121" s="61">
        <f t="shared" si="238"/>
        <v>7.6502403846153699</v>
      </c>
      <c r="BW121" s="61">
        <f t="shared" si="238"/>
        <v>13.380729388569069</v>
      </c>
      <c r="BX121" s="61">
        <f t="shared" si="238"/>
        <v>9.9643269873933136</v>
      </c>
      <c r="BY121" s="282">
        <f t="shared" si="238"/>
        <v>0</v>
      </c>
      <c r="BZ121" s="296">
        <f t="shared" si="141"/>
        <v>3.948667324777877</v>
      </c>
      <c r="CB121" s="27"/>
    </row>
    <row r="122" spans="1:80">
      <c r="A122" s="32">
        <f t="shared" si="204"/>
        <v>1985</v>
      </c>
      <c r="B122" s="61">
        <f t="shared" si="138"/>
        <v>31.958865814696491</v>
      </c>
      <c r="C122" s="61">
        <f t="shared" ref="C122:BN122" si="239">IF(C299="", "", (IF(C$4&lt;$A122, C299, (C299-C$3)/(1+C$3%))-$A$2*$BZ299)/(1+$A$2*$BZ299%))</f>
        <v>31.226491718219918</v>
      </c>
      <c r="D122" s="61">
        <f t="shared" si="239"/>
        <v>31.228079999999999</v>
      </c>
      <c r="E122" s="61">
        <f t="shared" si="239"/>
        <v>32.562891638395527</v>
      </c>
      <c r="F122" s="61">
        <f t="shared" si="239"/>
        <v>31.879116637856075</v>
      </c>
      <c r="G122" s="61">
        <f t="shared" si="239"/>
        <v>31.747068863028453</v>
      </c>
      <c r="H122" s="61">
        <f t="shared" si="239"/>
        <v>32.88193030407114</v>
      </c>
      <c r="I122" s="61">
        <f t="shared" si="239"/>
        <v>30.748635952314011</v>
      </c>
      <c r="J122" s="61">
        <f t="shared" si="239"/>
        <v>30.783741351033353</v>
      </c>
      <c r="K122" s="61">
        <f t="shared" si="239"/>
        <v>30.70750289887113</v>
      </c>
      <c r="L122" s="61">
        <f t="shared" si="239"/>
        <v>24.883374689826301</v>
      </c>
      <c r="M122" s="61">
        <f t="shared" si="239"/>
        <v>18.787699709345144</v>
      </c>
      <c r="N122" s="61">
        <f t="shared" si="239"/>
        <v>56.023867679036492</v>
      </c>
      <c r="O122" s="61">
        <f t="shared" si="239"/>
        <v>50.312772967119621</v>
      </c>
      <c r="P122" s="61">
        <f t="shared" si="239"/>
        <v>50.52283274167938</v>
      </c>
      <c r="Q122" s="61">
        <f t="shared" si="239"/>
        <v>38.66632199866541</v>
      </c>
      <c r="R122" s="61">
        <f t="shared" si="239"/>
        <v>78.466950811450218</v>
      </c>
      <c r="S122" s="61">
        <f t="shared" si="239"/>
        <v>61.133620892625785</v>
      </c>
      <c r="T122" s="61">
        <f t="shared" si="239"/>
        <v>67.048967786975183</v>
      </c>
      <c r="U122" s="61">
        <f t="shared" si="239"/>
        <v>31.300075509464499</v>
      </c>
      <c r="V122" s="61">
        <f t="shared" si="239"/>
        <v>21.578495438589787</v>
      </c>
      <c r="W122" s="61">
        <f t="shared" si="239"/>
        <v>15.234731687284491</v>
      </c>
      <c r="X122" s="61">
        <f t="shared" si="239"/>
        <v>21.907700962605954</v>
      </c>
      <c r="Y122" s="61">
        <f t="shared" si="239"/>
        <v>15.340914424503818</v>
      </c>
      <c r="Z122" s="61">
        <f t="shared" si="239"/>
        <v>7.6033457018660568</v>
      </c>
      <c r="AA122" s="61">
        <f t="shared" si="239"/>
        <v>23.974776161694567</v>
      </c>
      <c r="AB122" s="61">
        <f t="shared" si="239"/>
        <v>28.527010000000001</v>
      </c>
      <c r="AC122" s="61">
        <f t="shared" si="239"/>
        <v>27.41386</v>
      </c>
      <c r="AD122" s="61">
        <f t="shared" si="239"/>
        <v>28.02618</v>
      </c>
      <c r="AE122" s="61">
        <f t="shared" si="239"/>
        <v>9.1936527013572533</v>
      </c>
      <c r="AF122" s="61">
        <f t="shared" si="239"/>
        <v>5.7363079489081406</v>
      </c>
      <c r="AG122" s="61">
        <f t="shared" si="239"/>
        <v>14.426030000000001</v>
      </c>
      <c r="AH122" s="61">
        <f t="shared" si="239"/>
        <v>45.761060000000001</v>
      </c>
      <c r="AI122" s="61">
        <f t="shared" si="239"/>
        <v>-5.0318399999999999</v>
      </c>
      <c r="AJ122" s="61">
        <f t="shared" si="239"/>
        <v>31.087411541911692</v>
      </c>
      <c r="AK122" s="61">
        <f t="shared" si="239"/>
        <v>6.9531099999999997</v>
      </c>
      <c r="AL122" s="61">
        <f t="shared" si="239"/>
        <v>17.331250000000001</v>
      </c>
      <c r="AM122" s="61">
        <f t="shared" si="239"/>
        <v>20.774180000000001</v>
      </c>
      <c r="AN122" s="61">
        <f t="shared" si="239"/>
        <v>14.897539999999999</v>
      </c>
      <c r="AO122" s="61">
        <f t="shared" si="239"/>
        <v>21.990100000000002</v>
      </c>
      <c r="AP122" s="61">
        <f t="shared" si="239"/>
        <v>21.578495438589787</v>
      </c>
      <c r="AQ122" s="61">
        <f t="shared" si="239"/>
        <v>26.05160970777613</v>
      </c>
      <c r="AR122" s="61">
        <f t="shared" si="239"/>
        <v>10.972641038442339</v>
      </c>
      <c r="AS122" s="61">
        <f t="shared" si="239"/>
        <v>31.728905096229262</v>
      </c>
      <c r="AT122" s="61">
        <f t="shared" si="239"/>
        <v>32.365891211977413</v>
      </c>
      <c r="AU122" s="61" t="str">
        <f t="shared" si="239"/>
        <v/>
      </c>
      <c r="AV122" s="61" t="str">
        <f t="shared" si="239"/>
        <v/>
      </c>
      <c r="AW122" s="61" t="str">
        <f t="shared" si="239"/>
        <v/>
      </c>
      <c r="AX122" s="61" t="str">
        <f t="shared" si="239"/>
        <v/>
      </c>
      <c r="AY122" s="61" t="str">
        <f t="shared" si="239"/>
        <v/>
      </c>
      <c r="AZ122" s="61" t="str">
        <f t="shared" si="239"/>
        <v/>
      </c>
      <c r="BA122" s="61" t="str">
        <f t="shared" si="239"/>
        <v/>
      </c>
      <c r="BB122" s="61" t="str">
        <f t="shared" si="239"/>
        <v/>
      </c>
      <c r="BC122" s="61" t="str">
        <f t="shared" si="239"/>
        <v/>
      </c>
      <c r="BD122" s="61" t="str">
        <f t="shared" si="239"/>
        <v/>
      </c>
      <c r="BE122" s="61" t="str">
        <f t="shared" si="239"/>
        <v/>
      </c>
      <c r="BF122" s="61" t="str">
        <f t="shared" si="239"/>
        <v/>
      </c>
      <c r="BG122" s="61" t="str">
        <f t="shared" si="239"/>
        <v/>
      </c>
      <c r="BH122" s="61" t="str">
        <f t="shared" si="239"/>
        <v/>
      </c>
      <c r="BI122" s="61" t="str">
        <f t="shared" si="239"/>
        <v/>
      </c>
      <c r="BJ122" s="61" t="str">
        <f t="shared" si="239"/>
        <v/>
      </c>
      <c r="BK122" s="61" t="str">
        <f t="shared" si="239"/>
        <v/>
      </c>
      <c r="BL122" s="61" t="str">
        <f t="shared" si="239"/>
        <v/>
      </c>
      <c r="BM122" s="61" t="str">
        <f t="shared" si="239"/>
        <v/>
      </c>
      <c r="BN122" s="61" t="str">
        <f t="shared" si="239"/>
        <v/>
      </c>
      <c r="BO122" s="61" t="str">
        <f t="shared" ref="BO122:BY122" si="240">IF(BO299="", "", (IF(BO$4&lt;$A122, BO299, (BO299-BO$3)/(1+BO$3%))-$A$2*$BZ299)/(1+$A$2*$BZ299%))</f>
        <v/>
      </c>
      <c r="BP122" s="61" t="str">
        <f t="shared" si="240"/>
        <v/>
      </c>
      <c r="BQ122" s="61" t="str">
        <f t="shared" si="240"/>
        <v/>
      </c>
      <c r="BR122" s="61" t="str">
        <f t="shared" si="240"/>
        <v/>
      </c>
      <c r="BS122" s="61" t="str">
        <f t="shared" si="240"/>
        <v/>
      </c>
      <c r="BT122" s="61" t="str">
        <f t="shared" si="240"/>
        <v/>
      </c>
      <c r="BU122" s="61" t="str">
        <f t="shared" si="240"/>
        <v/>
      </c>
      <c r="BV122" s="61">
        <f t="shared" si="240"/>
        <v>25.932400932400924</v>
      </c>
      <c r="BW122" s="61">
        <f t="shared" si="240"/>
        <v>21.821652429466965</v>
      </c>
      <c r="BX122" s="61">
        <f t="shared" si="240"/>
        <v>7.7001887129977353</v>
      </c>
      <c r="BY122" s="282">
        <f t="shared" si="240"/>
        <v>0</v>
      </c>
      <c r="BZ122" s="296">
        <f t="shared" si="141"/>
        <v>3.7986704653371284</v>
      </c>
      <c r="CB122" s="27"/>
    </row>
    <row r="123" spans="1:80">
      <c r="A123" s="32">
        <f t="shared" si="204"/>
        <v>1986</v>
      </c>
      <c r="B123" s="61">
        <f t="shared" si="138"/>
        <v>16.004392971246006</v>
      </c>
      <c r="C123" s="61">
        <f t="shared" ref="C123:BN123" si="241">IF(C300="", "", (IF(C$4&lt;$A123, C300, (C300-C$3)/(1+C$3%))-$A$2*$BZ300)/(1+$A$2*$BZ300%))</f>
        <v>19.716463779684695</v>
      </c>
      <c r="D123" s="61">
        <f t="shared" si="241"/>
        <v>18.060829999999999</v>
      </c>
      <c r="E123" s="61">
        <f t="shared" si="241"/>
        <v>15.108680902015564</v>
      </c>
      <c r="F123" s="61">
        <f t="shared" si="241"/>
        <v>17.632734530938119</v>
      </c>
      <c r="G123" s="61">
        <f t="shared" si="241"/>
        <v>17.965878136901676</v>
      </c>
      <c r="H123" s="61">
        <f t="shared" si="241"/>
        <v>17.315369261477045</v>
      </c>
      <c r="I123" s="61">
        <f t="shared" si="241"/>
        <v>7.1969431261099643</v>
      </c>
      <c r="J123" s="61">
        <f t="shared" si="241"/>
        <v>5.4683309848665722</v>
      </c>
      <c r="K123" s="61">
        <f t="shared" si="241"/>
        <v>3.3750353641689728</v>
      </c>
      <c r="L123" s="61">
        <f t="shared" si="241"/>
        <v>-0.33746898263027297</v>
      </c>
      <c r="M123" s="61">
        <f t="shared" si="241"/>
        <v>18.848848572952885</v>
      </c>
      <c r="N123" s="61">
        <f t="shared" si="241"/>
        <v>69.287648177229187</v>
      </c>
      <c r="O123" s="61">
        <f t="shared" si="241"/>
        <v>64.787030627529447</v>
      </c>
      <c r="P123" s="61">
        <f t="shared" si="241"/>
        <v>65.017317953221735</v>
      </c>
      <c r="Q123" s="61">
        <f t="shared" si="241"/>
        <v>92.936275136484454</v>
      </c>
      <c r="R123" s="61">
        <f t="shared" si="241"/>
        <v>43.477975261679106</v>
      </c>
      <c r="S123" s="61">
        <f t="shared" si="241"/>
        <v>67.567043001574987</v>
      </c>
      <c r="T123" s="61">
        <f t="shared" si="241"/>
        <v>59.070509624015159</v>
      </c>
      <c r="U123" s="61">
        <f t="shared" si="241"/>
        <v>23.846162264945281</v>
      </c>
      <c r="V123" s="61">
        <f t="shared" si="241"/>
        <v>19.139337935093589</v>
      </c>
      <c r="W123" s="61">
        <f t="shared" si="241"/>
        <v>11.029938783794096</v>
      </c>
      <c r="X123" s="61">
        <f t="shared" si="241"/>
        <v>15.080599679840184</v>
      </c>
      <c r="Y123" s="61">
        <f t="shared" si="241"/>
        <v>11.207990966238905</v>
      </c>
      <c r="Z123" s="61">
        <f t="shared" si="241"/>
        <v>6.076895524398104</v>
      </c>
      <c r="AA123" s="61">
        <f t="shared" si="241"/>
        <v>16.451694630246095</v>
      </c>
      <c r="AB123" s="61">
        <f t="shared" si="241"/>
        <v>18.40192</v>
      </c>
      <c r="AC123" s="61">
        <f t="shared" si="241"/>
        <v>18.33793</v>
      </c>
      <c r="AD123" s="61">
        <f t="shared" si="241"/>
        <v>20.273710000000001</v>
      </c>
      <c r="AE123" s="61">
        <f t="shared" si="241"/>
        <v>1.285059542153167</v>
      </c>
      <c r="AF123" s="61">
        <f t="shared" si="241"/>
        <v>18.675160324403198</v>
      </c>
      <c r="AG123" s="61">
        <f t="shared" si="241"/>
        <v>12.696109999999999</v>
      </c>
      <c r="AH123" s="61">
        <f t="shared" si="241"/>
        <v>21.42032</v>
      </c>
      <c r="AI123" s="61">
        <f t="shared" si="241"/>
        <v>49.880429999999997</v>
      </c>
      <c r="AJ123" s="61">
        <f t="shared" si="241"/>
        <v>21.408860000000001</v>
      </c>
      <c r="AK123" s="61">
        <f t="shared" si="241"/>
        <v>7.3873699999999998</v>
      </c>
      <c r="AL123" s="61">
        <f t="shared" si="241"/>
        <v>16.214970000000001</v>
      </c>
      <c r="AM123" s="61">
        <f t="shared" si="241"/>
        <v>19.379180000000002</v>
      </c>
      <c r="AN123" s="61">
        <f t="shared" si="241"/>
        <v>11.41779</v>
      </c>
      <c r="AO123" s="61">
        <f t="shared" si="241"/>
        <v>16.857559999999999</v>
      </c>
      <c r="AP123" s="61">
        <f t="shared" si="241"/>
        <v>19.139337935093589</v>
      </c>
      <c r="AQ123" s="61">
        <f t="shared" si="241"/>
        <v>21.887107765281005</v>
      </c>
      <c r="AR123" s="61">
        <f t="shared" si="241"/>
        <v>11.22941515954748</v>
      </c>
      <c r="AS123" s="61">
        <f t="shared" si="241"/>
        <v>11.515230659876186</v>
      </c>
      <c r="AT123" s="61">
        <f t="shared" si="241"/>
        <v>22.692327250479249</v>
      </c>
      <c r="AU123" s="61" t="str">
        <f t="shared" si="241"/>
        <v/>
      </c>
      <c r="AV123" s="61" t="str">
        <f t="shared" si="241"/>
        <v/>
      </c>
      <c r="AW123" s="61" t="str">
        <f t="shared" si="241"/>
        <v/>
      </c>
      <c r="AX123" s="61" t="str">
        <f t="shared" si="241"/>
        <v/>
      </c>
      <c r="AY123" s="61" t="str">
        <f t="shared" si="241"/>
        <v/>
      </c>
      <c r="AZ123" s="61" t="str">
        <f t="shared" si="241"/>
        <v/>
      </c>
      <c r="BA123" s="61" t="str">
        <f t="shared" si="241"/>
        <v/>
      </c>
      <c r="BB123" s="61" t="str">
        <f t="shared" si="241"/>
        <v/>
      </c>
      <c r="BC123" s="61" t="str">
        <f t="shared" si="241"/>
        <v/>
      </c>
      <c r="BD123" s="61" t="str">
        <f t="shared" si="241"/>
        <v/>
      </c>
      <c r="BE123" s="61" t="str">
        <f t="shared" si="241"/>
        <v/>
      </c>
      <c r="BF123" s="61" t="str">
        <f t="shared" si="241"/>
        <v/>
      </c>
      <c r="BG123" s="61" t="str">
        <f t="shared" si="241"/>
        <v/>
      </c>
      <c r="BH123" s="61" t="str">
        <f t="shared" si="241"/>
        <v/>
      </c>
      <c r="BI123" s="61" t="str">
        <f t="shared" si="241"/>
        <v/>
      </c>
      <c r="BJ123" s="61" t="str">
        <f t="shared" si="241"/>
        <v/>
      </c>
      <c r="BK123" s="61" t="str">
        <f t="shared" si="241"/>
        <v/>
      </c>
      <c r="BL123" s="61" t="str">
        <f t="shared" si="241"/>
        <v/>
      </c>
      <c r="BM123" s="61" t="str">
        <f t="shared" si="241"/>
        <v/>
      </c>
      <c r="BN123" s="61" t="str">
        <f t="shared" si="241"/>
        <v/>
      </c>
      <c r="BO123" s="61" t="str">
        <f t="shared" ref="BO123:BY123" si="242">IF(BO300="", "", (IF(BO$4&lt;$A123, BO300, (BO300-BO$3)/(1+BO$3%))-$A$2*$BZ300)/(1+$A$2*$BZ300%))</f>
        <v/>
      </c>
      <c r="BP123" s="61" t="str">
        <f t="shared" si="242"/>
        <v/>
      </c>
      <c r="BQ123" s="61" t="str">
        <f t="shared" si="242"/>
        <v/>
      </c>
      <c r="BR123" s="61" t="str">
        <f t="shared" si="242"/>
        <v/>
      </c>
      <c r="BS123" s="61" t="str">
        <f t="shared" si="242"/>
        <v/>
      </c>
      <c r="BT123" s="61" t="str">
        <f t="shared" si="242"/>
        <v/>
      </c>
      <c r="BU123" s="61" t="str">
        <f t="shared" si="242"/>
        <v/>
      </c>
      <c r="BV123" s="61">
        <f t="shared" si="242"/>
        <v>31.018251681075881</v>
      </c>
      <c r="BW123" s="61">
        <f t="shared" si="242"/>
        <v>19.377616610963777</v>
      </c>
      <c r="BX123" s="61">
        <f t="shared" si="242"/>
        <v>6.1723647303700613</v>
      </c>
      <c r="BY123" s="282">
        <f t="shared" si="242"/>
        <v>0</v>
      </c>
      <c r="BZ123" s="296">
        <f t="shared" si="141"/>
        <v>1.0978956999085021</v>
      </c>
      <c r="CB123" s="27"/>
    </row>
    <row r="124" spans="1:80">
      <c r="A124" s="32">
        <f t="shared" si="204"/>
        <v>1987</v>
      </c>
      <c r="B124" s="61">
        <f t="shared" si="138"/>
        <v>1.5075878594249201</v>
      </c>
      <c r="C124" s="61">
        <f t="shared" ref="C124:BN124" si="243">IF(C301="", "", (IF(C$4&lt;$A124, C301, (C301-C$3)/(1+C$3%))-$A$2*$BZ301)/(1+$A$2*$BZ301%))</f>
        <v>0.27788864498104171</v>
      </c>
      <c r="D124" s="61">
        <f t="shared" si="243"/>
        <v>4.7053000000000003</v>
      </c>
      <c r="E124" s="61">
        <f t="shared" si="243"/>
        <v>5.0743863500299344</v>
      </c>
      <c r="F124" s="61">
        <f t="shared" si="243"/>
        <v>-2.3875078769735016</v>
      </c>
      <c r="G124" s="61">
        <f t="shared" si="243"/>
        <v>2.8585045137351019E-2</v>
      </c>
      <c r="H124" s="61">
        <f t="shared" si="243"/>
        <v>2.5545675981087546</v>
      </c>
      <c r="I124" s="61">
        <f t="shared" si="243"/>
        <v>-7.2957518052135804</v>
      </c>
      <c r="J124" s="61">
        <f t="shared" si="243"/>
        <v>-8.9828932994290653</v>
      </c>
      <c r="K124" s="61">
        <f t="shared" si="243"/>
        <v>-10.655226278287634</v>
      </c>
      <c r="L124" s="61">
        <f t="shared" si="243"/>
        <v>-15.55334987593052</v>
      </c>
      <c r="M124" s="61">
        <f t="shared" si="243"/>
        <v>-3.8904836642217626</v>
      </c>
      <c r="N124" s="61">
        <f t="shared" si="243"/>
        <v>24.520296929862894</v>
      </c>
      <c r="O124" s="61">
        <f t="shared" si="243"/>
        <v>23.841831402228294</v>
      </c>
      <c r="P124" s="61">
        <f t="shared" si="243"/>
        <v>24.014898445513502</v>
      </c>
      <c r="Q124" s="61">
        <f t="shared" si="243"/>
        <v>39.292907008487177</v>
      </c>
      <c r="R124" s="61">
        <f t="shared" si="243"/>
        <v>3.3922498262256564</v>
      </c>
      <c r="S124" s="61">
        <f t="shared" si="243"/>
        <v>30.289197944990622</v>
      </c>
      <c r="T124" s="61">
        <f t="shared" si="243"/>
        <v>40.32113294105914</v>
      </c>
      <c r="U124" s="61">
        <f t="shared" si="243"/>
        <v>-2.9258999999999999</v>
      </c>
      <c r="V124" s="61">
        <f t="shared" si="243"/>
        <v>0.20433789214182277</v>
      </c>
      <c r="W124" s="61">
        <f t="shared" si="243"/>
        <v>4.7772432006870993</v>
      </c>
      <c r="X124" s="61">
        <f t="shared" si="243"/>
        <v>1.14053</v>
      </c>
      <c r="Y124" s="61">
        <f t="shared" si="243"/>
        <v>4.8390446492468788</v>
      </c>
      <c r="Z124" s="61">
        <f t="shared" si="243"/>
        <v>5.7512171836557533</v>
      </c>
      <c r="AA124" s="61">
        <f t="shared" si="243"/>
        <v>2.4852864892632049</v>
      </c>
      <c r="AB124" s="61">
        <f t="shared" si="243"/>
        <v>2.27501</v>
      </c>
      <c r="AC124" s="61">
        <f t="shared" si="243"/>
        <v>-1.91812</v>
      </c>
      <c r="AD124" s="61">
        <f t="shared" si="243"/>
        <v>1.2279899999999999</v>
      </c>
      <c r="AE124" s="61">
        <f t="shared" si="243"/>
        <v>22.852466598440838</v>
      </c>
      <c r="AF124" s="61">
        <f t="shared" si="243"/>
        <v>24.200814835339632</v>
      </c>
      <c r="AG124" s="61">
        <f t="shared" si="243"/>
        <v>6.1339300000000003</v>
      </c>
      <c r="AH124" s="61">
        <f t="shared" si="243"/>
        <v>-0.50007000000000001</v>
      </c>
      <c r="AI124" s="61">
        <f t="shared" si="243"/>
        <v>38.725639999999999</v>
      </c>
      <c r="AJ124" s="61">
        <f t="shared" si="243"/>
        <v>-2.1384599999999998</v>
      </c>
      <c r="AK124" s="61">
        <f t="shared" si="243"/>
        <v>4.1085599999999998</v>
      </c>
      <c r="AL124" s="61">
        <f t="shared" si="243"/>
        <v>1.63863</v>
      </c>
      <c r="AM124" s="61">
        <f t="shared" si="243"/>
        <v>-1.1438299999999999</v>
      </c>
      <c r="AN124" s="61">
        <f t="shared" si="243"/>
        <v>4.4597100000000003</v>
      </c>
      <c r="AO124" s="61">
        <f t="shared" si="243"/>
        <v>2.6513499999999999</v>
      </c>
      <c r="AP124" s="61">
        <f t="shared" si="243"/>
        <v>0.20433789214182277</v>
      </c>
      <c r="AQ124" s="61">
        <f t="shared" si="243"/>
        <v>17.288720108683833</v>
      </c>
      <c r="AR124" s="61">
        <f t="shared" si="243"/>
        <v>9.1089173316971301</v>
      </c>
      <c r="AS124" s="61">
        <f t="shared" si="243"/>
        <v>-3.721812013570148</v>
      </c>
      <c r="AT124" s="61">
        <f t="shared" si="243"/>
        <v>2.3331288394006946</v>
      </c>
      <c r="AU124" s="61" t="str">
        <f t="shared" si="243"/>
        <v/>
      </c>
      <c r="AV124" s="61" t="str">
        <f t="shared" si="243"/>
        <v/>
      </c>
      <c r="AW124" s="61" t="str">
        <f t="shared" si="243"/>
        <v/>
      </c>
      <c r="AX124" s="61" t="str">
        <f t="shared" si="243"/>
        <v/>
      </c>
      <c r="AY124" s="61" t="str">
        <f t="shared" si="243"/>
        <v/>
      </c>
      <c r="AZ124" s="61" t="str">
        <f t="shared" si="243"/>
        <v/>
      </c>
      <c r="BA124" s="61" t="str">
        <f t="shared" si="243"/>
        <v/>
      </c>
      <c r="BB124" s="61" t="str">
        <f t="shared" si="243"/>
        <v/>
      </c>
      <c r="BC124" s="61" t="str">
        <f t="shared" si="243"/>
        <v/>
      </c>
      <c r="BD124" s="61" t="str">
        <f t="shared" si="243"/>
        <v/>
      </c>
      <c r="BE124" s="61" t="str">
        <f t="shared" si="243"/>
        <v/>
      </c>
      <c r="BF124" s="61" t="str">
        <f t="shared" si="243"/>
        <v/>
      </c>
      <c r="BG124" s="61" t="str">
        <f t="shared" si="243"/>
        <v/>
      </c>
      <c r="BH124" s="61" t="str">
        <f t="shared" si="243"/>
        <v/>
      </c>
      <c r="BI124" s="61" t="str">
        <f t="shared" si="243"/>
        <v/>
      </c>
      <c r="BJ124" s="61" t="str">
        <f t="shared" si="243"/>
        <v/>
      </c>
      <c r="BK124" s="61" t="str">
        <f t="shared" si="243"/>
        <v/>
      </c>
      <c r="BL124" s="61" t="str">
        <f t="shared" si="243"/>
        <v/>
      </c>
      <c r="BM124" s="61" t="str">
        <f t="shared" si="243"/>
        <v/>
      </c>
      <c r="BN124" s="61" t="str">
        <f t="shared" si="243"/>
        <v/>
      </c>
      <c r="BO124" s="61" t="str">
        <f t="shared" ref="BO124:BY124" si="244">IF(BO301="", "", (IF(BO$4&lt;$A124, BO301, (BO301-BO$3)/(1+BO$3%))-$A$2*$BZ301)/(1+$A$2*$BZ301%))</f>
        <v/>
      </c>
      <c r="BP124" s="61" t="str">
        <f t="shared" si="244"/>
        <v/>
      </c>
      <c r="BQ124" s="61" t="str">
        <f t="shared" si="244"/>
        <v/>
      </c>
      <c r="BR124" s="61" t="str">
        <f t="shared" si="244"/>
        <v/>
      </c>
      <c r="BS124" s="61" t="str">
        <f t="shared" si="244"/>
        <v/>
      </c>
      <c r="BT124" s="61" t="str">
        <f t="shared" si="244"/>
        <v/>
      </c>
      <c r="BU124" s="61" t="str">
        <f t="shared" si="244"/>
        <v/>
      </c>
      <c r="BV124" s="61">
        <f t="shared" si="244"/>
        <v>-1.9621928166351554</v>
      </c>
      <c r="BW124" s="61">
        <f t="shared" si="244"/>
        <v>0.40474656792610642</v>
      </c>
      <c r="BX124" s="61">
        <f t="shared" si="244"/>
        <v>5.8463932791210427</v>
      </c>
      <c r="BY124" s="282">
        <f t="shared" si="244"/>
        <v>0</v>
      </c>
      <c r="BZ124" s="296">
        <f t="shared" si="141"/>
        <v>4.4343891402714997</v>
      </c>
      <c r="CB124" s="27"/>
    </row>
    <row r="125" spans="1:80">
      <c r="A125" s="32">
        <f t="shared" si="204"/>
        <v>1988</v>
      </c>
      <c r="B125" s="61">
        <f t="shared" si="138"/>
        <v>17.841453674121407</v>
      </c>
      <c r="C125" s="61">
        <f t="shared" ref="C125:BN125" si="245">IF(C302="", "", (IF(C$4&lt;$A125, C302, (C302-C$3)/(1+C$3%))-$A$2*$BZ302)/(1+$A$2*$BZ302%))</f>
        <v>22.889742566354023</v>
      </c>
      <c r="D125" s="61">
        <f t="shared" si="245"/>
        <v>16.219940000000001</v>
      </c>
      <c r="E125" s="61">
        <f t="shared" si="245"/>
        <v>11.022400718419478</v>
      </c>
      <c r="F125" s="61">
        <f t="shared" si="245"/>
        <v>24.365266206077145</v>
      </c>
      <c r="G125" s="61">
        <f t="shared" si="245"/>
        <v>19.56349008958486</v>
      </c>
      <c r="H125" s="61">
        <f t="shared" si="245"/>
        <v>12.698258631172177</v>
      </c>
      <c r="I125" s="61">
        <f t="shared" si="245"/>
        <v>29.212385918289272</v>
      </c>
      <c r="J125" s="61">
        <f t="shared" si="245"/>
        <v>24.768126044793991</v>
      </c>
      <c r="K125" s="61">
        <f t="shared" si="245"/>
        <v>20.131361086705766</v>
      </c>
      <c r="L125" s="61">
        <f t="shared" si="245"/>
        <v>20.148883374689827</v>
      </c>
      <c r="M125" s="61">
        <f t="shared" si="245"/>
        <v>13.192136750538255</v>
      </c>
      <c r="N125" s="61">
        <f t="shared" si="245"/>
        <v>28.153484829105153</v>
      </c>
      <c r="O125" s="61">
        <f t="shared" si="245"/>
        <v>39.560385828161444</v>
      </c>
      <c r="P125" s="61">
        <f t="shared" si="245"/>
        <v>27.158564782594542</v>
      </c>
      <c r="Q125" s="61">
        <f t="shared" si="245"/>
        <v>34.642885374519764</v>
      </c>
      <c r="R125" s="61">
        <f t="shared" si="245"/>
        <v>15.507442557441088</v>
      </c>
      <c r="S125" s="61">
        <f t="shared" si="245"/>
        <v>29.742003959660888</v>
      </c>
      <c r="T125" s="61">
        <f t="shared" si="245"/>
        <v>25.560985339583127</v>
      </c>
      <c r="U125" s="61">
        <f t="shared" si="245"/>
        <v>9.1518599999999992</v>
      </c>
      <c r="V125" s="61">
        <f t="shared" si="245"/>
        <v>5.3597797614587632</v>
      </c>
      <c r="W125" s="61">
        <f t="shared" si="245"/>
        <v>5.7863261729064881</v>
      </c>
      <c r="X125" s="61">
        <f t="shared" si="245"/>
        <v>7.3813000000000004</v>
      </c>
      <c r="Y125" s="61">
        <f t="shared" si="245"/>
        <v>6.1235338001825372</v>
      </c>
      <c r="Z125" s="61">
        <f t="shared" si="245"/>
        <v>6.5113203246492848</v>
      </c>
      <c r="AA125" s="61">
        <f t="shared" si="245"/>
        <v>9.1470579853260201</v>
      </c>
      <c r="AB125" s="61">
        <f t="shared" si="245"/>
        <v>16.10765</v>
      </c>
      <c r="AC125" s="61">
        <f t="shared" si="245"/>
        <v>13.614229999999999</v>
      </c>
      <c r="AD125" s="61">
        <f t="shared" si="245"/>
        <v>28.69659</v>
      </c>
      <c r="AE125" s="61">
        <f t="shared" si="245"/>
        <v>26.98257694467047</v>
      </c>
      <c r="AF125" s="61">
        <f t="shared" si="245"/>
        <v>-15.414933024802174</v>
      </c>
      <c r="AG125" s="61">
        <f t="shared" si="245"/>
        <v>21.365580000000001</v>
      </c>
      <c r="AH125" s="61">
        <f t="shared" si="245"/>
        <v>28.405000000000001</v>
      </c>
      <c r="AI125" s="61">
        <f t="shared" si="245"/>
        <v>-14.188129999999999</v>
      </c>
      <c r="AJ125" s="61">
        <f t="shared" si="245"/>
        <v>24.724979999999999</v>
      </c>
      <c r="AK125" s="61">
        <f t="shared" si="245"/>
        <v>5.6062599999999998</v>
      </c>
      <c r="AL125" s="61">
        <f t="shared" si="245"/>
        <v>10.00182</v>
      </c>
      <c r="AM125" s="61">
        <f t="shared" si="245"/>
        <v>12.239140000000001</v>
      </c>
      <c r="AN125" s="61">
        <f t="shared" si="245"/>
        <v>6.9506100000000002</v>
      </c>
      <c r="AO125" s="61">
        <f t="shared" si="245"/>
        <v>13.55381</v>
      </c>
      <c r="AP125" s="61">
        <f t="shared" si="245"/>
        <v>5.3597797614587632</v>
      </c>
      <c r="AQ125" s="61">
        <f t="shared" si="245"/>
        <v>3.3926508100767272</v>
      </c>
      <c r="AR125" s="61">
        <f t="shared" si="245"/>
        <v>8.9522366094166781</v>
      </c>
      <c r="AS125" s="61">
        <f t="shared" si="245"/>
        <v>19.746946946946942</v>
      </c>
      <c r="AT125" s="61">
        <f t="shared" si="245"/>
        <v>7.0628740902945131</v>
      </c>
      <c r="AU125" s="61" t="str">
        <f t="shared" si="245"/>
        <v/>
      </c>
      <c r="AV125" s="61" t="str">
        <f t="shared" si="245"/>
        <v/>
      </c>
      <c r="AW125" s="61" t="str">
        <f t="shared" si="245"/>
        <v/>
      </c>
      <c r="AX125" s="61" t="str">
        <f t="shared" si="245"/>
        <v/>
      </c>
      <c r="AY125" s="61" t="str">
        <f t="shared" si="245"/>
        <v/>
      </c>
      <c r="AZ125" s="61" t="str">
        <f t="shared" si="245"/>
        <v/>
      </c>
      <c r="BA125" s="61" t="str">
        <f t="shared" si="245"/>
        <v/>
      </c>
      <c r="BB125" s="61" t="str">
        <f t="shared" si="245"/>
        <v/>
      </c>
      <c r="BC125" s="61" t="str">
        <f t="shared" si="245"/>
        <v/>
      </c>
      <c r="BD125" s="61" t="str">
        <f t="shared" si="245"/>
        <v/>
      </c>
      <c r="BE125" s="61" t="str">
        <f t="shared" si="245"/>
        <v/>
      </c>
      <c r="BF125" s="61" t="str">
        <f t="shared" si="245"/>
        <v/>
      </c>
      <c r="BG125" s="61" t="str">
        <f t="shared" si="245"/>
        <v/>
      </c>
      <c r="BH125" s="61" t="str">
        <f t="shared" si="245"/>
        <v/>
      </c>
      <c r="BI125" s="61" t="str">
        <f t="shared" si="245"/>
        <v/>
      </c>
      <c r="BJ125" s="61" t="str">
        <f t="shared" si="245"/>
        <v/>
      </c>
      <c r="BK125" s="61" t="str">
        <f t="shared" si="245"/>
        <v/>
      </c>
      <c r="BL125" s="61" t="str">
        <f t="shared" si="245"/>
        <v/>
      </c>
      <c r="BM125" s="61" t="str">
        <f t="shared" si="245"/>
        <v/>
      </c>
      <c r="BN125" s="61" t="str">
        <f t="shared" si="245"/>
        <v/>
      </c>
      <c r="BO125" s="61" t="str">
        <f t="shared" ref="BO125:BY125" si="246">IF(BO302="", "", (IF(BO$4&lt;$A125, BO302, (BO302-BO$3)/(1+BO$3%))-$A$2*$BZ302)/(1+$A$2*$BZ302%))</f>
        <v/>
      </c>
      <c r="BP125" s="61" t="str">
        <f t="shared" si="246"/>
        <v/>
      </c>
      <c r="BQ125" s="61" t="str">
        <f t="shared" si="246"/>
        <v/>
      </c>
      <c r="BR125" s="61" t="str">
        <f t="shared" si="246"/>
        <v/>
      </c>
      <c r="BS125" s="61" t="str">
        <f t="shared" si="246"/>
        <v/>
      </c>
      <c r="BT125" s="61" t="str">
        <f t="shared" si="246"/>
        <v/>
      </c>
      <c r="BU125" s="61" t="str">
        <f t="shared" si="246"/>
        <v/>
      </c>
      <c r="BV125" s="61">
        <f t="shared" si="246"/>
        <v>17.824351297405183</v>
      </c>
      <c r="BW125" s="61">
        <f t="shared" si="246"/>
        <v>5.5704993209816811</v>
      </c>
      <c r="BX125" s="61">
        <f t="shared" si="246"/>
        <v>6.6071805129414685</v>
      </c>
      <c r="BY125" s="282">
        <f t="shared" si="246"/>
        <v>0</v>
      </c>
      <c r="BZ125" s="296">
        <f t="shared" si="141"/>
        <v>4.4194107452339537</v>
      </c>
      <c r="CB125" s="27"/>
    </row>
    <row r="126" spans="1:80">
      <c r="A126" s="32">
        <f t="shared" si="204"/>
        <v>1989</v>
      </c>
      <c r="B126" s="61">
        <f t="shared" si="138"/>
        <v>28.654153354632587</v>
      </c>
      <c r="C126" s="61">
        <f t="shared" ref="C126:BN126" si="247">IF(C303="", "", (IF(C$4&lt;$A126, C303, (C303-C$3)/(1+C$3%))-$A$2*$BZ303)/(1+$A$2*$BZ303%))</f>
        <v>24.915346238275795</v>
      </c>
      <c r="D126" s="61">
        <f t="shared" si="247"/>
        <v>31.364940000000001</v>
      </c>
      <c r="E126" s="61">
        <f t="shared" si="247"/>
        <v>35.625274396328081</v>
      </c>
      <c r="F126" s="61">
        <f t="shared" si="247"/>
        <v>22.450351975986774</v>
      </c>
      <c r="G126" s="61">
        <f t="shared" si="247"/>
        <v>26.019495211182253</v>
      </c>
      <c r="H126" s="61">
        <f t="shared" si="247"/>
        <v>31.222471299474289</v>
      </c>
      <c r="I126" s="61">
        <f t="shared" si="247"/>
        <v>12.202372382143498</v>
      </c>
      <c r="J126" s="61">
        <f t="shared" si="247"/>
        <v>16.030653749639995</v>
      </c>
      <c r="K126" s="61">
        <f t="shared" si="247"/>
        <v>19.927532819520152</v>
      </c>
      <c r="L126" s="61">
        <f t="shared" si="247"/>
        <v>4.7146401985111659</v>
      </c>
      <c r="M126" s="61">
        <f t="shared" si="247"/>
        <v>8.5589089685744515</v>
      </c>
      <c r="N126" s="61">
        <f t="shared" si="247"/>
        <v>10.437101824284955</v>
      </c>
      <c r="O126" s="61">
        <f t="shared" si="247"/>
        <v>63.943132915839875</v>
      </c>
      <c r="P126" s="61">
        <f t="shared" si="247"/>
        <v>11.385500643070314</v>
      </c>
      <c r="Q126" s="61">
        <f t="shared" si="247"/>
        <v>2.2656992302224328</v>
      </c>
      <c r="R126" s="61">
        <f t="shared" si="247"/>
        <v>28.17605012572092</v>
      </c>
      <c r="S126" s="61">
        <f t="shared" si="247"/>
        <v>14.401731502305418</v>
      </c>
      <c r="T126" s="61">
        <f t="shared" si="247"/>
        <v>30.447790964396134</v>
      </c>
      <c r="U126" s="61">
        <f t="shared" si="247"/>
        <v>17.932670000000002</v>
      </c>
      <c r="V126" s="61">
        <f t="shared" si="247"/>
        <v>13.341983561827353</v>
      </c>
      <c r="W126" s="61">
        <f t="shared" si="247"/>
        <v>11.361598772720358</v>
      </c>
      <c r="X126" s="61">
        <f t="shared" si="247"/>
        <v>13.69684</v>
      </c>
      <c r="Y126" s="61">
        <f t="shared" si="247"/>
        <v>11.517731856248114</v>
      </c>
      <c r="Z126" s="61">
        <f t="shared" si="247"/>
        <v>8.2623677374254427</v>
      </c>
      <c r="AA126" s="61">
        <f t="shared" si="247"/>
        <v>14.006225257424017</v>
      </c>
      <c r="AB126" s="61">
        <f t="shared" si="247"/>
        <v>21.60455</v>
      </c>
      <c r="AC126" s="61">
        <f t="shared" si="247"/>
        <v>20.932680000000001</v>
      </c>
      <c r="AD126" s="61">
        <f t="shared" si="247"/>
        <v>15.02477</v>
      </c>
      <c r="AE126" s="61">
        <f t="shared" si="247"/>
        <v>37.25142456743108</v>
      </c>
      <c r="AF126" s="61">
        <f t="shared" si="247"/>
        <v>-3.1434811266596081</v>
      </c>
      <c r="AG126" s="61">
        <f t="shared" si="247"/>
        <v>43.451689999999999</v>
      </c>
      <c r="AH126" s="61">
        <f t="shared" si="247"/>
        <v>32.953809999999997</v>
      </c>
      <c r="AI126" s="61">
        <f t="shared" si="247"/>
        <v>30.395980000000002</v>
      </c>
      <c r="AJ126" s="61">
        <f t="shared" si="247"/>
        <v>27.825810000000001</v>
      </c>
      <c r="AK126" s="61">
        <f t="shared" si="247"/>
        <v>7.07728</v>
      </c>
      <c r="AL126" s="61">
        <f t="shared" si="247"/>
        <v>10.003209999999999</v>
      </c>
      <c r="AM126" s="61">
        <f t="shared" si="247"/>
        <v>11.54143</v>
      </c>
      <c r="AN126" s="61">
        <f t="shared" si="247"/>
        <v>11.454829999999999</v>
      </c>
      <c r="AO126" s="61">
        <f t="shared" si="247"/>
        <v>1.89063</v>
      </c>
      <c r="AP126" s="61">
        <f t="shared" si="247"/>
        <v>13.341983561827353</v>
      </c>
      <c r="AQ126" s="61">
        <f t="shared" si="247"/>
        <v>3.3457447481326157</v>
      </c>
      <c r="AR126" s="61">
        <f t="shared" si="247"/>
        <v>3.957213901942858</v>
      </c>
      <c r="AS126" s="61">
        <f t="shared" si="247"/>
        <v>24.095857798226493</v>
      </c>
      <c r="AT126" s="61">
        <f t="shared" si="247"/>
        <v>42.771065989426766</v>
      </c>
      <c r="AU126" s="61" t="str">
        <f t="shared" si="247"/>
        <v/>
      </c>
      <c r="AV126" s="61" t="str">
        <f t="shared" si="247"/>
        <v/>
      </c>
      <c r="AW126" s="61" t="str">
        <f t="shared" si="247"/>
        <v/>
      </c>
      <c r="AX126" s="61" t="str">
        <f t="shared" si="247"/>
        <v/>
      </c>
      <c r="AY126" s="61" t="str">
        <f t="shared" si="247"/>
        <v/>
      </c>
      <c r="AZ126" s="61" t="str">
        <f t="shared" si="247"/>
        <v/>
      </c>
      <c r="BA126" s="61" t="str">
        <f t="shared" si="247"/>
        <v/>
      </c>
      <c r="BB126" s="61" t="str">
        <f t="shared" si="247"/>
        <v/>
      </c>
      <c r="BC126" s="61" t="str">
        <f t="shared" si="247"/>
        <v/>
      </c>
      <c r="BD126" s="61" t="str">
        <f t="shared" si="247"/>
        <v/>
      </c>
      <c r="BE126" s="61" t="str">
        <f t="shared" si="247"/>
        <v/>
      </c>
      <c r="BF126" s="61" t="str">
        <f t="shared" si="247"/>
        <v/>
      </c>
      <c r="BG126" s="61" t="str">
        <f t="shared" si="247"/>
        <v/>
      </c>
      <c r="BH126" s="61" t="str">
        <f t="shared" si="247"/>
        <v/>
      </c>
      <c r="BI126" s="61" t="str">
        <f t="shared" si="247"/>
        <v/>
      </c>
      <c r="BJ126" s="61" t="str">
        <f t="shared" si="247"/>
        <v/>
      </c>
      <c r="BK126" s="61" t="str">
        <f t="shared" si="247"/>
        <v/>
      </c>
      <c r="BL126" s="61" t="str">
        <f t="shared" si="247"/>
        <v/>
      </c>
      <c r="BM126" s="61" t="str">
        <f t="shared" si="247"/>
        <v/>
      </c>
      <c r="BN126" s="61" t="str">
        <f t="shared" si="247"/>
        <v/>
      </c>
      <c r="BO126" s="61" t="str">
        <f t="shared" ref="BO126:BY126" si="248">IF(BO303="", "", (IF(BO$4&lt;$A126, BO303, (BO303-BO$3)/(1+BO$3%))-$A$2*$BZ303)/(1+$A$2*$BZ303%))</f>
        <v/>
      </c>
      <c r="BP126" s="61" t="str">
        <f t="shared" si="248"/>
        <v/>
      </c>
      <c r="BQ126" s="61" t="str">
        <f t="shared" si="248"/>
        <v/>
      </c>
      <c r="BR126" s="61" t="str">
        <f t="shared" si="248"/>
        <v/>
      </c>
      <c r="BS126" s="61" t="str">
        <f t="shared" si="248"/>
        <v/>
      </c>
      <c r="BT126" s="61" t="str">
        <f t="shared" si="248"/>
        <v/>
      </c>
      <c r="BU126" s="61" t="str">
        <f t="shared" si="248"/>
        <v/>
      </c>
      <c r="BV126" s="61">
        <f t="shared" si="248"/>
        <v>22.995795374912433</v>
      </c>
      <c r="BW126" s="61">
        <f t="shared" si="248"/>
        <v>13.568667528951007</v>
      </c>
      <c r="BX126" s="61">
        <f t="shared" si="248"/>
        <v>8.3598038683891254</v>
      </c>
      <c r="BY126" s="282">
        <f t="shared" si="248"/>
        <v>0</v>
      </c>
      <c r="BZ126" s="296">
        <f t="shared" si="141"/>
        <v>4.647302904564321</v>
      </c>
      <c r="CB126" s="27"/>
    </row>
    <row r="127" spans="1:80">
      <c r="A127" s="32">
        <f t="shared" si="204"/>
        <v>1990</v>
      </c>
      <c r="B127" s="61">
        <f t="shared" si="138"/>
        <v>-6.1102236421725236</v>
      </c>
      <c r="C127" s="61">
        <f t="shared" ref="C127:BN127" si="249">IF(C304="", "", (IF(C$4&lt;$A127, C304, (C304-C$3)/(1+C$3%))-$A$2*$BZ304)/(1+$A$2*$BZ304%))</f>
        <v>-8.2849431251247267</v>
      </c>
      <c r="D127" s="61">
        <f t="shared" si="249"/>
        <v>-3.3246699999999998</v>
      </c>
      <c r="E127" s="61">
        <f t="shared" si="249"/>
        <v>-0.47827778886449812</v>
      </c>
      <c r="F127" s="61">
        <f t="shared" si="249"/>
        <v>-16.250193753101076</v>
      </c>
      <c r="G127" s="61">
        <f t="shared" si="249"/>
        <v>-11.674431701849802</v>
      </c>
      <c r="H127" s="61">
        <f t="shared" si="249"/>
        <v>-5.322278410305497</v>
      </c>
      <c r="I127" s="61">
        <f t="shared" si="249"/>
        <v>-21.930820322368881</v>
      </c>
      <c r="J127" s="61">
        <f t="shared" si="249"/>
        <v>-18.127099999999999</v>
      </c>
      <c r="K127" s="61">
        <f t="shared" si="249"/>
        <v>-17.575036815763422</v>
      </c>
      <c r="L127" s="61">
        <f t="shared" si="249"/>
        <v>-31.791563275434243</v>
      </c>
      <c r="M127" s="61">
        <f t="shared" si="249"/>
        <v>-15.570685436838048</v>
      </c>
      <c r="N127" s="61">
        <f t="shared" si="249"/>
        <v>-23.515522594998487</v>
      </c>
      <c r="O127" s="61">
        <f t="shared" si="249"/>
        <v>-11.102846757808319</v>
      </c>
      <c r="P127" s="61">
        <f t="shared" si="249"/>
        <v>-23.182440422813141</v>
      </c>
      <c r="Q127" s="61">
        <f t="shared" si="249"/>
        <v>-34.588983052425959</v>
      </c>
      <c r="R127" s="61">
        <f t="shared" si="249"/>
        <v>-4.0950691040353666</v>
      </c>
      <c r="S127" s="61">
        <f t="shared" si="249"/>
        <v>-21.970353115911262</v>
      </c>
      <c r="T127" s="61">
        <f t="shared" si="249"/>
        <v>-18.121073102622919</v>
      </c>
      <c r="U127" s="61">
        <f t="shared" si="249"/>
        <v>5.7801499999999999</v>
      </c>
      <c r="V127" s="61">
        <f t="shared" si="249"/>
        <v>9.4120096117738008</v>
      </c>
      <c r="W127" s="61">
        <f t="shared" si="249"/>
        <v>9.5569412424075093</v>
      </c>
      <c r="X127" s="61">
        <f t="shared" si="249"/>
        <v>8.6481399999999997</v>
      </c>
      <c r="Y127" s="61">
        <f t="shared" si="249"/>
        <v>9.5184639781979659</v>
      </c>
      <c r="Z127" s="61">
        <f t="shared" si="249"/>
        <v>7.669492543588591</v>
      </c>
      <c r="AA127" s="61">
        <f t="shared" si="249"/>
        <v>6.9788829617416708</v>
      </c>
      <c r="AB127" s="61">
        <f t="shared" si="249"/>
        <v>-2.8073600000000001</v>
      </c>
      <c r="AC127" s="61">
        <f t="shared" si="249"/>
        <v>3.75698</v>
      </c>
      <c r="AD127" s="61">
        <f t="shared" si="249"/>
        <v>-15.500730000000001</v>
      </c>
      <c r="AE127" s="61">
        <f t="shared" si="249"/>
        <v>28.11654025524766</v>
      </c>
      <c r="AF127" s="61">
        <f t="shared" si="249"/>
        <v>-3.3525846939639257</v>
      </c>
      <c r="AG127" s="61">
        <f t="shared" si="249"/>
        <v>-1.36737</v>
      </c>
      <c r="AH127" s="61">
        <f t="shared" si="249"/>
        <v>16.794499999999999</v>
      </c>
      <c r="AI127" s="61">
        <f t="shared" si="249"/>
        <v>-19.86195</v>
      </c>
      <c r="AJ127" s="61">
        <f t="shared" si="249"/>
        <v>-9.98461</v>
      </c>
      <c r="AK127" s="61">
        <f t="shared" si="249"/>
        <v>6.5705600000000004</v>
      </c>
      <c r="AL127" s="61">
        <f t="shared" si="249"/>
        <v>7.1979899999999999</v>
      </c>
      <c r="AM127" s="61">
        <f t="shared" si="249"/>
        <v>6.8151299999999999</v>
      </c>
      <c r="AN127" s="61">
        <f t="shared" si="249"/>
        <v>9.2298799999999996</v>
      </c>
      <c r="AO127" s="61">
        <f t="shared" si="249"/>
        <v>-5.8456000000000001</v>
      </c>
      <c r="AP127" s="61">
        <f t="shared" si="249"/>
        <v>9.4120096117738008</v>
      </c>
      <c r="AQ127" s="61">
        <f t="shared" si="249"/>
        <v>11.669727493534708</v>
      </c>
      <c r="AR127" s="61">
        <f t="shared" si="249"/>
        <v>5.7231675207499011</v>
      </c>
      <c r="AS127" s="61">
        <f t="shared" si="249"/>
        <v>-14.045242784892675</v>
      </c>
      <c r="AT127" s="61">
        <f t="shared" si="249"/>
        <v>1.5140140271472777</v>
      </c>
      <c r="AU127" s="61" t="str">
        <f t="shared" si="249"/>
        <v/>
      </c>
      <c r="AV127" s="61" t="str">
        <f t="shared" si="249"/>
        <v/>
      </c>
      <c r="AW127" s="61" t="str">
        <f t="shared" si="249"/>
        <v/>
      </c>
      <c r="AX127" s="61" t="str">
        <f t="shared" si="249"/>
        <v/>
      </c>
      <c r="AY127" s="61" t="str">
        <f t="shared" si="249"/>
        <v/>
      </c>
      <c r="AZ127" s="61" t="str">
        <f t="shared" si="249"/>
        <v/>
      </c>
      <c r="BA127" s="61" t="str">
        <f t="shared" si="249"/>
        <v/>
      </c>
      <c r="BB127" s="61" t="str">
        <f t="shared" si="249"/>
        <v/>
      </c>
      <c r="BC127" s="61" t="str">
        <f t="shared" si="249"/>
        <v/>
      </c>
      <c r="BD127" s="61" t="str">
        <f t="shared" si="249"/>
        <v/>
      </c>
      <c r="BE127" s="61" t="str">
        <f t="shared" si="249"/>
        <v/>
      </c>
      <c r="BF127" s="61" t="str">
        <f t="shared" si="249"/>
        <v/>
      </c>
      <c r="BG127" s="61" t="str">
        <f t="shared" si="249"/>
        <v/>
      </c>
      <c r="BH127" s="61" t="str">
        <f t="shared" si="249"/>
        <v/>
      </c>
      <c r="BI127" s="61" t="str">
        <f t="shared" si="249"/>
        <v/>
      </c>
      <c r="BJ127" s="61" t="str">
        <f t="shared" si="249"/>
        <v/>
      </c>
      <c r="BK127" s="61" t="str">
        <f t="shared" si="249"/>
        <v/>
      </c>
      <c r="BL127" s="61" t="str">
        <f t="shared" si="249"/>
        <v/>
      </c>
      <c r="BM127" s="61" t="str">
        <f t="shared" si="249"/>
        <v/>
      </c>
      <c r="BN127" s="61" t="str">
        <f t="shared" si="249"/>
        <v/>
      </c>
      <c r="BO127" s="61" t="str">
        <f t="shared" ref="BO127:BY127" si="250">IF(BO304="", "", (IF(BO$4&lt;$A127, BO304, (BO304-BO$3)/(1+BO$3%))-$A$2*$BZ304)/(1+$A$2*$BZ304%))</f>
        <v/>
      </c>
      <c r="BP127" s="61" t="str">
        <f t="shared" si="250"/>
        <v/>
      </c>
      <c r="BQ127" s="61" t="str">
        <f t="shared" si="250"/>
        <v/>
      </c>
      <c r="BR127" s="61" t="str">
        <f t="shared" si="250"/>
        <v/>
      </c>
      <c r="BS127" s="61" t="str">
        <f t="shared" si="250"/>
        <v/>
      </c>
      <c r="BT127" s="61" t="str">
        <f t="shared" si="250"/>
        <v/>
      </c>
      <c r="BU127" s="61" t="str">
        <f t="shared" si="250"/>
        <v/>
      </c>
      <c r="BV127" s="61">
        <f t="shared" si="250"/>
        <v>-0.70300320616526468</v>
      </c>
      <c r="BW127" s="61">
        <f t="shared" si="250"/>
        <v>9.6308336309973477</v>
      </c>
      <c r="BX127" s="61">
        <f t="shared" si="250"/>
        <v>7.7663950868778198</v>
      </c>
      <c r="BY127" s="282">
        <f t="shared" si="250"/>
        <v>0</v>
      </c>
      <c r="BZ127" s="296">
        <f t="shared" si="141"/>
        <v>6.1062648691514898</v>
      </c>
      <c r="CB127" s="27"/>
    </row>
    <row r="128" spans="1:80">
      <c r="A128" s="32">
        <f t="shared" si="204"/>
        <v>1991</v>
      </c>
      <c r="B128" s="61">
        <f t="shared" si="138"/>
        <v>34.454872204472849</v>
      </c>
      <c r="C128" s="61">
        <f t="shared" ref="C128:BN128" si="251">IF(C305="", "", (IF(C$4&lt;$A128, C305, (C305-C$3)/(1+C$3%))-$A$2*$BZ305)/(1+$A$2*$BZ305%))</f>
        <v>24.276591498702857</v>
      </c>
      <c r="D128" s="61">
        <f t="shared" si="251"/>
        <v>30.221530000000001</v>
      </c>
      <c r="E128" s="61">
        <f t="shared" si="251"/>
        <v>40.959888245859112</v>
      </c>
      <c r="F128" s="61">
        <f t="shared" si="251"/>
        <v>37.647579985382009</v>
      </c>
      <c r="G128" s="61">
        <f t="shared" si="251"/>
        <v>41.229377453114537</v>
      </c>
      <c r="H128" s="61">
        <f t="shared" si="251"/>
        <v>46.737897261558153</v>
      </c>
      <c r="I128" s="61">
        <f t="shared" si="251"/>
        <v>41.419993891007458</v>
      </c>
      <c r="J128" s="61">
        <f t="shared" si="251"/>
        <v>45.259439999999998</v>
      </c>
      <c r="K128" s="61">
        <f t="shared" si="251"/>
        <v>50.885005242053587</v>
      </c>
      <c r="L128" s="61">
        <f t="shared" si="251"/>
        <v>46.967741935483872</v>
      </c>
      <c r="M128" s="61">
        <f t="shared" si="251"/>
        <v>35.343919131831782</v>
      </c>
      <c r="N128" s="61">
        <f t="shared" si="251"/>
        <v>12.025220008285128</v>
      </c>
      <c r="O128" s="61">
        <f t="shared" si="251"/>
        <v>58.923672684079229</v>
      </c>
      <c r="P128" s="61">
        <f t="shared" si="251"/>
        <v>13.29589256787586</v>
      </c>
      <c r="Q128" s="61">
        <f t="shared" si="251"/>
        <v>10.65006</v>
      </c>
      <c r="R128" s="61">
        <f t="shared" si="251"/>
        <v>12.40014</v>
      </c>
      <c r="S128" s="61">
        <f t="shared" si="251"/>
        <v>9.8462325225200829</v>
      </c>
      <c r="T128" s="61">
        <f t="shared" si="251"/>
        <v>5.5151092051461053</v>
      </c>
      <c r="U128" s="61">
        <f t="shared" si="251"/>
        <v>17.430109999999999</v>
      </c>
      <c r="V128" s="61">
        <f t="shared" si="251"/>
        <v>14.613211294859523</v>
      </c>
      <c r="W128" s="61">
        <f t="shared" si="251"/>
        <v>12.735494096154502</v>
      </c>
      <c r="X128" s="61">
        <f t="shared" si="251"/>
        <v>15.247389999999999</v>
      </c>
      <c r="Y128" s="61">
        <f t="shared" si="251"/>
        <v>12.961109653730642</v>
      </c>
      <c r="Z128" s="61">
        <f t="shared" si="251"/>
        <v>5.6338134093156746</v>
      </c>
      <c r="AA128" s="61">
        <f t="shared" si="251"/>
        <v>18.424338302107042</v>
      </c>
      <c r="AB128" s="61">
        <f t="shared" si="251"/>
        <v>23.648499999999999</v>
      </c>
      <c r="AC128" s="61">
        <f t="shared" si="251"/>
        <v>21.567139999999998</v>
      </c>
      <c r="AD128" s="61">
        <f t="shared" si="251"/>
        <v>28.550319999999999</v>
      </c>
      <c r="AE128" s="61">
        <f t="shared" si="251"/>
        <v>-6.8330530750376983</v>
      </c>
      <c r="AF128" s="61">
        <f t="shared" si="251"/>
        <v>-8.7859986998763251</v>
      </c>
      <c r="AG128" s="61">
        <f t="shared" si="251"/>
        <v>0.28333000000000003</v>
      </c>
      <c r="AH128" s="61">
        <f t="shared" si="251"/>
        <v>46.322659999999999</v>
      </c>
      <c r="AI128" s="61">
        <f t="shared" si="251"/>
        <v>4.37364</v>
      </c>
      <c r="AJ128" s="61">
        <f t="shared" si="251"/>
        <v>28.695170000000001</v>
      </c>
      <c r="AK128" s="61">
        <f t="shared" si="251"/>
        <v>7.19815</v>
      </c>
      <c r="AL128" s="61">
        <f t="shared" si="251"/>
        <v>12.16122</v>
      </c>
      <c r="AM128" s="61">
        <f t="shared" si="251"/>
        <v>13.49865</v>
      </c>
      <c r="AN128" s="61">
        <f t="shared" si="251"/>
        <v>13.077780000000001</v>
      </c>
      <c r="AO128" s="61">
        <f t="shared" si="251"/>
        <v>29.008330000000001</v>
      </c>
      <c r="AP128" s="61">
        <f t="shared" si="251"/>
        <v>14.613211294859523</v>
      </c>
      <c r="AQ128" s="61">
        <f t="shared" si="251"/>
        <v>14.948271941639836</v>
      </c>
      <c r="AR128" s="61">
        <f t="shared" si="251"/>
        <v>10.722141303427263</v>
      </c>
      <c r="AS128" s="61">
        <f t="shared" si="251"/>
        <v>41.849847063405797</v>
      </c>
      <c r="AT128" s="61">
        <f t="shared" si="251"/>
        <v>36.873353894356583</v>
      </c>
      <c r="AU128" s="61" t="str">
        <f t="shared" si="251"/>
        <v/>
      </c>
      <c r="AV128" s="61" t="str">
        <f t="shared" si="251"/>
        <v/>
      </c>
      <c r="AW128" s="61" t="str">
        <f t="shared" si="251"/>
        <v/>
      </c>
      <c r="AX128" s="61" t="str">
        <f t="shared" si="251"/>
        <v/>
      </c>
      <c r="AY128" s="61" t="str">
        <f t="shared" si="251"/>
        <v/>
      </c>
      <c r="AZ128" s="61" t="str">
        <f t="shared" si="251"/>
        <v/>
      </c>
      <c r="BA128" s="61" t="str">
        <f t="shared" si="251"/>
        <v/>
      </c>
      <c r="BB128" s="61" t="str">
        <f t="shared" si="251"/>
        <v/>
      </c>
      <c r="BC128" s="61" t="str">
        <f t="shared" si="251"/>
        <v/>
      </c>
      <c r="BD128" s="61" t="str">
        <f t="shared" si="251"/>
        <v/>
      </c>
      <c r="BE128" s="61" t="str">
        <f t="shared" si="251"/>
        <v/>
      </c>
      <c r="BF128" s="61" t="str">
        <f t="shared" si="251"/>
        <v/>
      </c>
      <c r="BG128" s="61" t="str">
        <f t="shared" si="251"/>
        <v/>
      </c>
      <c r="BH128" s="61" t="str">
        <f t="shared" si="251"/>
        <v/>
      </c>
      <c r="BI128" s="61" t="str">
        <f t="shared" si="251"/>
        <v/>
      </c>
      <c r="BJ128" s="61" t="str">
        <f t="shared" si="251"/>
        <v/>
      </c>
      <c r="BK128" s="61" t="str">
        <f t="shared" si="251"/>
        <v/>
      </c>
      <c r="BL128" s="61" t="str">
        <f t="shared" si="251"/>
        <v/>
      </c>
      <c r="BM128" s="61" t="str">
        <f t="shared" si="251"/>
        <v/>
      </c>
      <c r="BN128" s="61" t="str">
        <f t="shared" si="251"/>
        <v/>
      </c>
      <c r="BO128" s="61" t="str">
        <f t="shared" ref="BO128:BY128" si="252">IF(BO305="", "", (IF(BO$4&lt;$A128, BO305, (BO305-BO$3)/(1+BO$3%))-$A$2*$BZ305)/(1+$A$2*$BZ305%))</f>
        <v/>
      </c>
      <c r="BP128" s="61" t="str">
        <f t="shared" si="252"/>
        <v/>
      </c>
      <c r="BQ128" s="61" t="str">
        <f t="shared" si="252"/>
        <v/>
      </c>
      <c r="BR128" s="61" t="str">
        <f t="shared" si="252"/>
        <v/>
      </c>
      <c r="BS128" s="61" t="str">
        <f t="shared" si="252"/>
        <v/>
      </c>
      <c r="BT128" s="61" t="str">
        <f t="shared" si="252"/>
        <v/>
      </c>
      <c r="BU128" s="61" t="str">
        <f t="shared" si="252"/>
        <v/>
      </c>
      <c r="BV128" s="61">
        <f t="shared" si="252"/>
        <v>31.580079265107976</v>
      </c>
      <c r="BW128" s="61">
        <f t="shared" si="252"/>
        <v>14.842437717449242</v>
      </c>
      <c r="BX128" s="61">
        <f t="shared" si="252"/>
        <v>5.7288838413840582</v>
      </c>
      <c r="BY128" s="282">
        <f t="shared" si="252"/>
        <v>0</v>
      </c>
      <c r="BZ128" s="296">
        <f t="shared" si="141"/>
        <v>3.0642750373692129</v>
      </c>
      <c r="CB128" s="27"/>
    </row>
    <row r="129" spans="1:80">
      <c r="A129" s="32">
        <f t="shared" si="204"/>
        <v>1992</v>
      </c>
      <c r="B129" s="61">
        <f t="shared" si="138"/>
        <v>9.6246006389776362</v>
      </c>
      <c r="C129" s="61">
        <f t="shared" ref="C129:BN129" si="253">IF(C306="", "", (IF(C$4&lt;$A129, C306, (C306-C$3)/(1+C$3%))-$A$2*$BZ306)/(1+$A$2*$BZ306%))</f>
        <v>13.335571742167232</v>
      </c>
      <c r="D129" s="61">
        <f t="shared" si="253"/>
        <v>7.4232800000000001</v>
      </c>
      <c r="E129" s="61">
        <f t="shared" si="253"/>
        <v>4.7599680702454608</v>
      </c>
      <c r="F129" s="61">
        <f t="shared" si="253"/>
        <v>21.435967337908853</v>
      </c>
      <c r="G129" s="61">
        <f t="shared" si="253"/>
        <v>16.108236096818164</v>
      </c>
      <c r="H129" s="61">
        <f t="shared" si="253"/>
        <v>8.4947561944959844</v>
      </c>
      <c r="I129" s="61">
        <f t="shared" si="253"/>
        <v>28.877871665747598</v>
      </c>
      <c r="J129" s="61">
        <f t="shared" si="253"/>
        <v>18.202729999999999</v>
      </c>
      <c r="K129" s="61">
        <f t="shared" si="253"/>
        <v>7.5549977055030579</v>
      </c>
      <c r="L129" s="61">
        <f t="shared" si="253"/>
        <v>32.982630272952846</v>
      </c>
      <c r="M129" s="61">
        <f t="shared" si="253"/>
        <v>14.292558391576934</v>
      </c>
      <c r="N129" s="61">
        <f t="shared" si="253"/>
        <v>-12.251451005315104</v>
      </c>
      <c r="O129" s="61">
        <f t="shared" si="253"/>
        <v>10.715882999941373</v>
      </c>
      <c r="P129" s="61">
        <f t="shared" si="253"/>
        <v>-11.483783110665721</v>
      </c>
      <c r="Q129" s="61">
        <f t="shared" si="253"/>
        <v>-18.173649999999999</v>
      </c>
      <c r="R129" s="61">
        <f t="shared" si="253"/>
        <v>-3.3181600000000002</v>
      </c>
      <c r="S129" s="61">
        <f t="shared" si="253"/>
        <v>-11.555783161184586</v>
      </c>
      <c r="T129" s="61">
        <f t="shared" si="253"/>
        <v>-20.813802732621923</v>
      </c>
      <c r="U129" s="61">
        <f t="shared" si="253"/>
        <v>7.4047000000000001</v>
      </c>
      <c r="V129" s="61">
        <f t="shared" si="253"/>
        <v>7.78</v>
      </c>
      <c r="W129" s="61">
        <f t="shared" si="253"/>
        <v>6.7467499999999996</v>
      </c>
      <c r="X129" s="61">
        <f t="shared" si="253"/>
        <v>7.1392699999999998</v>
      </c>
      <c r="Y129" s="61">
        <f t="shared" si="253"/>
        <v>6.6572008466789176</v>
      </c>
      <c r="Z129" s="61">
        <f t="shared" si="253"/>
        <v>3.3555109434147963</v>
      </c>
      <c r="AA129" s="61">
        <f t="shared" si="253"/>
        <v>8.615694158256515</v>
      </c>
      <c r="AB129" s="61">
        <f t="shared" si="253"/>
        <v>7.9263199999999996</v>
      </c>
      <c r="AC129" s="61">
        <f t="shared" si="253"/>
        <v>8.6742399999999993</v>
      </c>
      <c r="AD129" s="61">
        <f t="shared" si="253"/>
        <v>16.499079999999999</v>
      </c>
      <c r="AE129" s="61">
        <f t="shared" si="253"/>
        <v>3.6451925797151365</v>
      </c>
      <c r="AF129" s="61">
        <f t="shared" si="253"/>
        <v>-5.9693463289163455</v>
      </c>
      <c r="AG129" s="61">
        <f t="shared" si="253"/>
        <v>6.1019399999999999</v>
      </c>
      <c r="AH129" s="61">
        <f t="shared" si="253"/>
        <v>-1.56915</v>
      </c>
      <c r="AI129" s="61">
        <f t="shared" si="253"/>
        <v>-19.410799999999998</v>
      </c>
      <c r="AJ129" s="61">
        <f t="shared" si="253"/>
        <v>11.990769999999999</v>
      </c>
      <c r="AK129" s="61">
        <f t="shared" si="253"/>
        <v>4.71279</v>
      </c>
      <c r="AL129" s="61">
        <f t="shared" si="253"/>
        <v>8.8549500000000005</v>
      </c>
      <c r="AM129" s="61">
        <f t="shared" si="253"/>
        <v>9.3021200000000004</v>
      </c>
      <c r="AN129" s="61">
        <f t="shared" si="253"/>
        <v>7.1948600000000003</v>
      </c>
      <c r="AO129" s="61">
        <f t="shared" si="253"/>
        <v>14.240349999999999</v>
      </c>
      <c r="AP129" s="61">
        <f t="shared" si="253"/>
        <v>7.3302784031091965</v>
      </c>
      <c r="AQ129" s="61">
        <f t="shared" si="253"/>
        <v>4.8001524644960059</v>
      </c>
      <c r="AR129" s="61">
        <f t="shared" si="253"/>
        <v>6.2591188882010025</v>
      </c>
      <c r="AS129" s="61">
        <f t="shared" si="253"/>
        <v>12.466084835011104</v>
      </c>
      <c r="AT129" s="61">
        <f t="shared" si="253"/>
        <v>4.332051240338112</v>
      </c>
      <c r="AU129" s="61" t="str">
        <f t="shared" si="253"/>
        <v/>
      </c>
      <c r="AV129" s="61" t="str">
        <f t="shared" si="253"/>
        <v/>
      </c>
      <c r="AW129" s="61" t="str">
        <f t="shared" si="253"/>
        <v/>
      </c>
      <c r="AX129" s="61" t="str">
        <f t="shared" si="253"/>
        <v/>
      </c>
      <c r="AY129" s="61" t="str">
        <f t="shared" si="253"/>
        <v/>
      </c>
      <c r="AZ129" s="61" t="str">
        <f t="shared" si="253"/>
        <v/>
      </c>
      <c r="BA129" s="61" t="str">
        <f t="shared" si="253"/>
        <v/>
      </c>
      <c r="BB129" s="61" t="str">
        <f t="shared" si="253"/>
        <v/>
      </c>
      <c r="BC129" s="61" t="str">
        <f t="shared" si="253"/>
        <v/>
      </c>
      <c r="BD129" s="61" t="str">
        <f t="shared" si="253"/>
        <v/>
      </c>
      <c r="BE129" s="61" t="str">
        <f t="shared" si="253"/>
        <v/>
      </c>
      <c r="BF129" s="61" t="str">
        <f t="shared" si="253"/>
        <v/>
      </c>
      <c r="BG129" s="61" t="str">
        <f t="shared" si="253"/>
        <v/>
      </c>
      <c r="BH129" s="61" t="str">
        <f t="shared" si="253"/>
        <v/>
      </c>
      <c r="BI129" s="61" t="str">
        <f t="shared" si="253"/>
        <v/>
      </c>
      <c r="BJ129" s="61" t="str">
        <f t="shared" si="253"/>
        <v/>
      </c>
      <c r="BK129" s="61" t="str">
        <f t="shared" si="253"/>
        <v/>
      </c>
      <c r="BL129" s="61" t="str">
        <f t="shared" si="253"/>
        <v/>
      </c>
      <c r="BM129" s="61" t="str">
        <f t="shared" si="253"/>
        <v/>
      </c>
      <c r="BN129" s="61" t="str">
        <f t="shared" si="253"/>
        <v/>
      </c>
      <c r="BO129" s="61" t="str">
        <f t="shared" ref="BO129:BY129" si="254">IF(BO306="", "", (IF(BO$4&lt;$A129, BO306, (BO306-BO$3)/(1+BO$3%))-$A$2*$BZ306)/(1+$A$2*$BZ306%))</f>
        <v/>
      </c>
      <c r="BP129" s="61" t="str">
        <f t="shared" si="254"/>
        <v/>
      </c>
      <c r="BQ129" s="61" t="str">
        <f t="shared" si="254"/>
        <v/>
      </c>
      <c r="BR129" s="61" t="str">
        <f t="shared" si="254"/>
        <v/>
      </c>
      <c r="BS129" s="61" t="str">
        <f t="shared" si="254"/>
        <v/>
      </c>
      <c r="BT129" s="61" t="str">
        <f t="shared" si="254"/>
        <v/>
      </c>
      <c r="BU129" s="61" t="str">
        <f t="shared" si="254"/>
        <v/>
      </c>
      <c r="BV129" s="61">
        <f t="shared" si="254"/>
        <v>7.5802730244183936</v>
      </c>
      <c r="BW129" s="61">
        <f t="shared" si="254"/>
        <v>7.5449389599154149</v>
      </c>
      <c r="BX129" s="61">
        <f t="shared" si="254"/>
        <v>3.4485309032638689</v>
      </c>
      <c r="BY129" s="282">
        <f t="shared" si="254"/>
        <v>0</v>
      </c>
      <c r="BZ129" s="296">
        <f t="shared" si="141"/>
        <v>2.9006526468455363</v>
      </c>
      <c r="CB129" s="27"/>
    </row>
    <row r="130" spans="1:80">
      <c r="A130" s="32">
        <f t="shared" si="204"/>
        <v>1993</v>
      </c>
      <c r="B130" s="61">
        <f t="shared" si="138"/>
        <v>10.62439</v>
      </c>
      <c r="C130" s="61">
        <f t="shared" ref="C130:BN130" si="255">IF(C307="", "", (IF(C$4&lt;$A130, C307, (C307-C$3)/(1+C$3%))-$A$2*$BZ307)/(1+$A$2*$BZ307%))</f>
        <v>18.349440000000001</v>
      </c>
      <c r="D130" s="61">
        <f t="shared" si="255"/>
        <v>9.8923900000000007</v>
      </c>
      <c r="E130" s="61">
        <f t="shared" si="255"/>
        <v>1.5273699999999999</v>
      </c>
      <c r="F130" s="61">
        <f t="shared" si="255"/>
        <v>15.558020315721707</v>
      </c>
      <c r="G130" s="61">
        <f t="shared" si="255"/>
        <v>15.421757074663246</v>
      </c>
      <c r="H130" s="61">
        <f t="shared" si="255"/>
        <v>15.159160944637332</v>
      </c>
      <c r="I130" s="61">
        <f t="shared" si="255"/>
        <v>19.800533931680572</v>
      </c>
      <c r="J130" s="61">
        <f t="shared" si="255"/>
        <v>18.703620000000001</v>
      </c>
      <c r="K130" s="61">
        <f t="shared" si="255"/>
        <v>15.766356469119806</v>
      </c>
      <c r="L130" s="61">
        <f t="shared" si="255"/>
        <v>24.645161290322577</v>
      </c>
      <c r="M130" s="61">
        <f t="shared" si="255"/>
        <v>19.344345890815173</v>
      </c>
      <c r="N130" s="61">
        <f t="shared" si="255"/>
        <v>32.441364684991015</v>
      </c>
      <c r="O130" s="61">
        <f t="shared" si="255"/>
        <v>73.758352085020121</v>
      </c>
      <c r="P130" s="61">
        <f t="shared" si="255"/>
        <v>34.125882614078598</v>
      </c>
      <c r="Q130" s="61">
        <f t="shared" si="255"/>
        <v>35.464239999999997</v>
      </c>
      <c r="R130" s="61">
        <f t="shared" si="255"/>
        <v>29.127559999999999</v>
      </c>
      <c r="S130" s="61">
        <f t="shared" si="255"/>
        <v>39.349906159274106</v>
      </c>
      <c r="T130" s="61">
        <f t="shared" si="255"/>
        <v>34.03809713772813</v>
      </c>
      <c r="U130" s="61">
        <f t="shared" si="255"/>
        <v>16.787030000000001</v>
      </c>
      <c r="V130" s="61">
        <f t="shared" si="255"/>
        <v>11.432460000000001</v>
      </c>
      <c r="W130" s="61">
        <f t="shared" si="255"/>
        <v>6.4067699999999999</v>
      </c>
      <c r="X130" s="61">
        <f t="shared" si="255"/>
        <v>9.6823200000000007</v>
      </c>
      <c r="Y130" s="61">
        <f t="shared" si="255"/>
        <v>6.9286868715037739</v>
      </c>
      <c r="Z130" s="61">
        <f t="shared" si="255"/>
        <v>2.9921600000000002</v>
      </c>
      <c r="AA130" s="61">
        <f t="shared" si="255"/>
        <v>12.079560160610667</v>
      </c>
      <c r="AB130" s="61">
        <f t="shared" si="255"/>
        <v>13.516069999999999</v>
      </c>
      <c r="AC130" s="61">
        <f t="shared" si="255"/>
        <v>14.649419999999999</v>
      </c>
      <c r="AD130" s="61">
        <f t="shared" si="255"/>
        <v>19.368870000000001</v>
      </c>
      <c r="AE130" s="61">
        <f t="shared" si="255"/>
        <v>-12.981014569265239</v>
      </c>
      <c r="AF130" s="61">
        <f t="shared" si="255"/>
        <v>17.388046301081694</v>
      </c>
      <c r="AG130" s="61">
        <f t="shared" si="255"/>
        <v>26.51885</v>
      </c>
      <c r="AH130" s="61">
        <f t="shared" si="255"/>
        <v>11.805809999999999</v>
      </c>
      <c r="AI130" s="61">
        <f t="shared" si="255"/>
        <v>93.357200000000006</v>
      </c>
      <c r="AJ130" s="61">
        <f t="shared" si="255"/>
        <v>13.602779999999999</v>
      </c>
      <c r="AK130" s="61">
        <f t="shared" si="255"/>
        <v>3.82239</v>
      </c>
      <c r="AL130" s="61">
        <f t="shared" si="255"/>
        <v>11.55274</v>
      </c>
      <c r="AM130" s="61">
        <f t="shared" si="255"/>
        <v>13.45181</v>
      </c>
      <c r="AN130" s="61">
        <f t="shared" si="255"/>
        <v>7.0665300000000002</v>
      </c>
      <c r="AO130" s="61">
        <f t="shared" si="255"/>
        <v>18.24025</v>
      </c>
      <c r="AP130" s="61">
        <f t="shared" si="255"/>
        <v>11.738553301248835</v>
      </c>
      <c r="AQ130" s="61">
        <f t="shared" si="255"/>
        <v>10.035663104709155</v>
      </c>
      <c r="AR130" s="61">
        <f t="shared" si="255"/>
        <v>13.649401673886686</v>
      </c>
      <c r="AS130" s="61">
        <f t="shared" si="255"/>
        <v>14.490308109709282</v>
      </c>
      <c r="AT130" s="61">
        <f t="shared" si="255"/>
        <v>13.215790672235391</v>
      </c>
      <c r="AU130" s="61" t="str">
        <f t="shared" si="255"/>
        <v/>
      </c>
      <c r="AV130" s="61" t="str">
        <f t="shared" si="255"/>
        <v/>
      </c>
      <c r="AW130" s="61" t="str">
        <f t="shared" si="255"/>
        <v/>
      </c>
      <c r="AX130" s="61" t="str">
        <f t="shared" si="255"/>
        <v/>
      </c>
      <c r="AY130" s="61" t="str">
        <f t="shared" si="255"/>
        <v/>
      </c>
      <c r="AZ130" s="61" t="str">
        <f t="shared" si="255"/>
        <v/>
      </c>
      <c r="BA130" s="61" t="str">
        <f t="shared" si="255"/>
        <v/>
      </c>
      <c r="BB130" s="61" t="str">
        <f t="shared" si="255"/>
        <v/>
      </c>
      <c r="BC130" s="61" t="str">
        <f t="shared" si="255"/>
        <v/>
      </c>
      <c r="BD130" s="61" t="str">
        <f t="shared" si="255"/>
        <v/>
      </c>
      <c r="BE130" s="61" t="str">
        <f t="shared" si="255"/>
        <v/>
      </c>
      <c r="BF130" s="61" t="str">
        <f t="shared" si="255"/>
        <v/>
      </c>
      <c r="BG130" s="61" t="str">
        <f t="shared" si="255"/>
        <v/>
      </c>
      <c r="BH130" s="61" t="str">
        <f t="shared" si="255"/>
        <v/>
      </c>
      <c r="BI130" s="61" t="str">
        <f t="shared" si="255"/>
        <v/>
      </c>
      <c r="BJ130" s="61" t="str">
        <f t="shared" si="255"/>
        <v/>
      </c>
      <c r="BK130" s="61" t="str">
        <f t="shared" si="255"/>
        <v/>
      </c>
      <c r="BL130" s="61" t="str">
        <f t="shared" si="255"/>
        <v/>
      </c>
      <c r="BM130" s="61" t="str">
        <f t="shared" si="255"/>
        <v/>
      </c>
      <c r="BN130" s="61" t="str">
        <f t="shared" si="255"/>
        <v/>
      </c>
      <c r="BO130" s="61" t="str">
        <f t="shared" ref="BO130:BY130" si="256">IF(BO307="", "", (IF(BO$4&lt;$A130, BO307, (BO307-BO$3)/(1+BO$3%))-$A$2*$BZ307)/(1+$A$2*$BZ307%))</f>
        <v/>
      </c>
      <c r="BP130" s="61" t="str">
        <f t="shared" si="256"/>
        <v/>
      </c>
      <c r="BQ130" s="61" t="str">
        <f t="shared" si="256"/>
        <v/>
      </c>
      <c r="BR130" s="61" t="str">
        <f t="shared" si="256"/>
        <v/>
      </c>
      <c r="BS130" s="61" t="str">
        <f t="shared" si="256"/>
        <v/>
      </c>
      <c r="BT130" s="61" t="str">
        <f t="shared" si="256"/>
        <v/>
      </c>
      <c r="BU130" s="61" t="str">
        <f t="shared" si="256"/>
        <v/>
      </c>
      <c r="BV130" s="61">
        <f t="shared" si="256"/>
        <v>11.56629827907083</v>
      </c>
      <c r="BW130" s="61">
        <f t="shared" si="256"/>
        <v>11.962030407851332</v>
      </c>
      <c r="BX130" s="61">
        <f t="shared" si="256"/>
        <v>3.0160179148636113</v>
      </c>
      <c r="BY130" s="282">
        <f t="shared" si="256"/>
        <v>0</v>
      </c>
      <c r="BZ130" s="296">
        <f t="shared" si="141"/>
        <v>2.748414376321362</v>
      </c>
      <c r="CB130" s="27"/>
    </row>
    <row r="131" spans="1:80">
      <c r="A131" s="32">
        <f t="shared" si="204"/>
        <v>1994</v>
      </c>
      <c r="B131" s="61">
        <f t="shared" si="138"/>
        <v>-0.16864999999999999</v>
      </c>
      <c r="C131" s="61">
        <f t="shared" ref="C131:BN131" si="257">IF(C308="", "", (IF(C$4&lt;$A131, C308, (C308-C$3)/(1+C$3%))-$A$2*$BZ308)/(1+$A$2*$BZ308%))</f>
        <v>-0.73177999999999999</v>
      </c>
      <c r="D131" s="61">
        <f t="shared" si="257"/>
        <v>1.1759200000000001</v>
      </c>
      <c r="E131" s="61">
        <f t="shared" si="257"/>
        <v>2.88978</v>
      </c>
      <c r="F131" s="61">
        <f t="shared" si="257"/>
        <v>-3.2047716810373541</v>
      </c>
      <c r="G131" s="61">
        <f t="shared" si="257"/>
        <v>-3.5281626442114087</v>
      </c>
      <c r="H131" s="61">
        <f t="shared" si="257"/>
        <v>-3.9113316885990637</v>
      </c>
      <c r="I131" s="61">
        <f t="shared" si="257"/>
        <v>-0.85937547397606706</v>
      </c>
      <c r="J131" s="61">
        <f t="shared" si="257"/>
        <v>-0.50788999999999995</v>
      </c>
      <c r="K131" s="61">
        <f t="shared" si="257"/>
        <v>-2.8092957005521701</v>
      </c>
      <c r="L131" s="61">
        <f t="shared" si="257"/>
        <v>-3.7022332506203472</v>
      </c>
      <c r="M131" s="61">
        <f t="shared" si="257"/>
        <v>2.9031507070643681</v>
      </c>
      <c r="N131" s="61">
        <f t="shared" si="257"/>
        <v>7.6811596932020416</v>
      </c>
      <c r="O131" s="61">
        <f t="shared" si="257"/>
        <v>-7.6120607775446354</v>
      </c>
      <c r="P131" s="61">
        <f t="shared" si="257"/>
        <v>6.0170815799315456</v>
      </c>
      <c r="Q131" s="61">
        <f t="shared" si="257"/>
        <v>13.044180000000001</v>
      </c>
      <c r="R131" s="61">
        <f t="shared" si="257"/>
        <v>1.8757699999999999</v>
      </c>
      <c r="S131" s="61">
        <f t="shared" si="257"/>
        <v>10.588851723019557</v>
      </c>
      <c r="T131" s="61">
        <f t="shared" si="257"/>
        <v>12.197067916625114</v>
      </c>
      <c r="U131" s="61">
        <f t="shared" si="257"/>
        <v>-7.0382300000000004</v>
      </c>
      <c r="V131" s="61">
        <f t="shared" si="257"/>
        <v>-4.3262299999999998</v>
      </c>
      <c r="W131" s="61">
        <f t="shared" si="257"/>
        <v>-0.57528999999999997</v>
      </c>
      <c r="X131" s="61">
        <f t="shared" si="257"/>
        <v>-2.6559900000000001</v>
      </c>
      <c r="Y131" s="61">
        <f t="shared" si="257"/>
        <v>-0.87399047351929104</v>
      </c>
      <c r="Z131" s="61">
        <f t="shared" si="257"/>
        <v>3.9875400000000001</v>
      </c>
      <c r="AA131" s="61">
        <f t="shared" si="257"/>
        <v>-3.9997204282318717</v>
      </c>
      <c r="AB131" s="61">
        <f t="shared" si="257"/>
        <v>-0.48704999999999998</v>
      </c>
      <c r="AC131" s="61">
        <f t="shared" si="257"/>
        <v>-4.4359799999999998</v>
      </c>
      <c r="AD131" s="61">
        <f t="shared" si="257"/>
        <v>-0.14915999999999999</v>
      </c>
      <c r="AE131" s="61">
        <f t="shared" si="257"/>
        <v>4.5092636742723711</v>
      </c>
      <c r="AF131" s="61">
        <f t="shared" si="257"/>
        <v>-2.4137168247218534</v>
      </c>
      <c r="AG131" s="61">
        <f t="shared" si="257"/>
        <v>-1.6262000000000001</v>
      </c>
      <c r="AH131" s="61">
        <f t="shared" si="257"/>
        <v>9.5391999999999992</v>
      </c>
      <c r="AI131" s="61">
        <f t="shared" si="257"/>
        <v>-5.42408</v>
      </c>
      <c r="AJ131" s="61">
        <f t="shared" si="257"/>
        <v>-1.16496</v>
      </c>
      <c r="AK131" s="61">
        <f t="shared" si="257"/>
        <v>1.6961900000000001</v>
      </c>
      <c r="AL131" s="61">
        <f t="shared" si="257"/>
        <v>-2.1216599999999999</v>
      </c>
      <c r="AM131" s="61">
        <f t="shared" si="257"/>
        <v>-5.7575000000000003</v>
      </c>
      <c r="AN131" s="61">
        <f t="shared" si="257"/>
        <v>-8.1089999999999995E-2</v>
      </c>
      <c r="AO131" s="61">
        <f t="shared" si="257"/>
        <v>-1.71265</v>
      </c>
      <c r="AP131" s="61">
        <f t="shared" si="257"/>
        <v>-5.1178350934923413</v>
      </c>
      <c r="AQ131" s="61">
        <f t="shared" si="257"/>
        <v>-2.1022437682980288</v>
      </c>
      <c r="AR131" s="61">
        <f t="shared" si="257"/>
        <v>-4.8529955121170465</v>
      </c>
      <c r="AS131" s="61">
        <f t="shared" si="257"/>
        <v>-1.7639315451595805</v>
      </c>
      <c r="AT131" s="61">
        <f t="shared" si="257"/>
        <v>-1.087434631146853</v>
      </c>
      <c r="AU131" s="61" t="str">
        <f t="shared" si="257"/>
        <v/>
      </c>
      <c r="AV131" s="61" t="str">
        <f t="shared" si="257"/>
        <v/>
      </c>
      <c r="AW131" s="61" t="str">
        <f t="shared" si="257"/>
        <v/>
      </c>
      <c r="AX131" s="61" t="str">
        <f t="shared" si="257"/>
        <v/>
      </c>
      <c r="AY131" s="61" t="str">
        <f t="shared" si="257"/>
        <v/>
      </c>
      <c r="AZ131" s="61" t="str">
        <f t="shared" si="257"/>
        <v/>
      </c>
      <c r="BA131" s="61" t="str">
        <f t="shared" si="257"/>
        <v/>
      </c>
      <c r="BB131" s="61" t="str">
        <f t="shared" si="257"/>
        <v/>
      </c>
      <c r="BC131" s="61" t="str">
        <f t="shared" si="257"/>
        <v/>
      </c>
      <c r="BD131" s="61" t="str">
        <f t="shared" si="257"/>
        <v/>
      </c>
      <c r="BE131" s="61" t="str">
        <f t="shared" si="257"/>
        <v/>
      </c>
      <c r="BF131" s="61" t="str">
        <f t="shared" si="257"/>
        <v/>
      </c>
      <c r="BG131" s="61" t="str">
        <f t="shared" si="257"/>
        <v/>
      </c>
      <c r="BH131" s="61" t="str">
        <f t="shared" si="257"/>
        <v/>
      </c>
      <c r="BI131" s="61" t="str">
        <f t="shared" si="257"/>
        <v/>
      </c>
      <c r="BJ131" s="61" t="str">
        <f t="shared" si="257"/>
        <v/>
      </c>
      <c r="BK131" s="61" t="str">
        <f t="shared" si="257"/>
        <v/>
      </c>
      <c r="BL131" s="61" t="str">
        <f t="shared" si="257"/>
        <v/>
      </c>
      <c r="BM131" s="61" t="str">
        <f t="shared" si="257"/>
        <v/>
      </c>
      <c r="BN131" s="61" t="str">
        <f t="shared" si="257"/>
        <v/>
      </c>
      <c r="BO131" s="61" t="str">
        <f t="shared" ref="BO131:BY131" si="258">IF(BO308="", "", (IF(BO$4&lt;$A131, BO308, (BO308-BO$3)/(1+BO$3%))-$A$2*$BZ308)/(1+$A$2*$BZ308%))</f>
        <v/>
      </c>
      <c r="BP131" s="61" t="str">
        <f t="shared" si="258"/>
        <v/>
      </c>
      <c r="BQ131" s="61" t="str">
        <f t="shared" si="258"/>
        <v/>
      </c>
      <c r="BR131" s="61" t="str">
        <f t="shared" si="258"/>
        <v/>
      </c>
      <c r="BS131" s="61" t="str">
        <f t="shared" si="258"/>
        <v/>
      </c>
      <c r="BT131" s="61" t="str">
        <f t="shared" si="258"/>
        <v/>
      </c>
      <c r="BU131" s="61" t="str">
        <f t="shared" si="258"/>
        <v/>
      </c>
      <c r="BV131" s="61">
        <f t="shared" si="258"/>
        <v>1.1480158142878283</v>
      </c>
      <c r="BW131" s="61">
        <f t="shared" si="258"/>
        <v>-4.9280707636793259</v>
      </c>
      <c r="BX131" s="61">
        <f t="shared" si="258"/>
        <v>4.0442609108169547</v>
      </c>
      <c r="BY131" s="282">
        <f t="shared" si="258"/>
        <v>0</v>
      </c>
      <c r="BZ131" s="296">
        <f t="shared" si="141"/>
        <v>2.6748971193415461</v>
      </c>
      <c r="CA131" s="62"/>
      <c r="CB131" s="27"/>
    </row>
    <row r="132" spans="1:80">
      <c r="A132" s="32">
        <f t="shared" si="204"/>
        <v>1995</v>
      </c>
      <c r="B132" s="61">
        <f t="shared" si="138"/>
        <v>35.78528</v>
      </c>
      <c r="C132" s="61">
        <f t="shared" ref="C132:BN132" si="259">IF(C309="", "", (IF(C$4&lt;$A132, C309, (C309-C$3)/(1+C$3%))-$A$2*$BZ309)/(1+$A$2*$BZ309%))</f>
        <v>36.937429999999999</v>
      </c>
      <c r="D132" s="61">
        <f t="shared" si="259"/>
        <v>37.445740000000001</v>
      </c>
      <c r="E132" s="61">
        <f t="shared" si="259"/>
        <v>38.063699999999997</v>
      </c>
      <c r="F132" s="61">
        <f t="shared" si="259"/>
        <v>34.225328591760672</v>
      </c>
      <c r="G132" s="61">
        <f t="shared" si="259"/>
        <v>33.146693372904025</v>
      </c>
      <c r="H132" s="61">
        <f t="shared" si="259"/>
        <v>32.081434545904173</v>
      </c>
      <c r="I132" s="61">
        <f t="shared" si="259"/>
        <v>26.288131048136009</v>
      </c>
      <c r="J132" s="61">
        <f t="shared" si="259"/>
        <v>28.74006</v>
      </c>
      <c r="K132" s="61">
        <f t="shared" si="259"/>
        <v>36.160960960154547</v>
      </c>
      <c r="L132" s="61">
        <f t="shared" si="259"/>
        <v>29.498759305210914</v>
      </c>
      <c r="M132" s="61">
        <f t="shared" si="259"/>
        <v>14.968021746648686</v>
      </c>
      <c r="N132" s="61">
        <f t="shared" si="259"/>
        <v>11.107775306548147</v>
      </c>
      <c r="O132" s="61">
        <f t="shared" si="259"/>
        <v>0.55661000000000005</v>
      </c>
      <c r="P132" s="61">
        <f t="shared" si="259"/>
        <v>9.3026843412201714</v>
      </c>
      <c r="Q132" s="61">
        <f t="shared" si="259"/>
        <v>2.7476600000000002</v>
      </c>
      <c r="R132" s="61">
        <f t="shared" si="259"/>
        <v>22.281099999999999</v>
      </c>
      <c r="S132" s="61">
        <f t="shared" si="259"/>
        <v>10.821565199991383</v>
      </c>
      <c r="T132" s="61">
        <f t="shared" si="259"/>
        <v>-5.6730242679159305E-2</v>
      </c>
      <c r="U132" s="61">
        <f t="shared" si="259"/>
        <v>30.093209999999999</v>
      </c>
      <c r="V132" s="61">
        <f t="shared" si="259"/>
        <v>20.441669999999998</v>
      </c>
      <c r="W132" s="61">
        <f t="shared" si="259"/>
        <v>12.1091</v>
      </c>
      <c r="X132" s="61">
        <f t="shared" si="259"/>
        <v>18.181519999999999</v>
      </c>
      <c r="Y132" s="61">
        <f t="shared" si="259"/>
        <v>12.886687443228295</v>
      </c>
      <c r="Z132" s="61">
        <f t="shared" si="259"/>
        <v>5.6621300000000003</v>
      </c>
      <c r="AA132" s="61">
        <f t="shared" si="259"/>
        <v>22.160275657063792</v>
      </c>
      <c r="AB132" s="61">
        <f t="shared" si="259"/>
        <v>32.922400000000003</v>
      </c>
      <c r="AC132" s="61">
        <f t="shared" si="259"/>
        <v>28.91028</v>
      </c>
      <c r="AD132" s="61">
        <f t="shared" si="259"/>
        <v>30.14546</v>
      </c>
      <c r="AE132" s="61">
        <f t="shared" si="259"/>
        <v>19.436283260357694</v>
      </c>
      <c r="AF132" s="61">
        <f t="shared" si="259"/>
        <v>0.72665693886613636</v>
      </c>
      <c r="AG132" s="61">
        <f t="shared" si="259"/>
        <v>25.318449999999999</v>
      </c>
      <c r="AH132" s="61">
        <f t="shared" si="259"/>
        <v>45.173760000000001</v>
      </c>
      <c r="AI132" s="61">
        <f t="shared" si="259"/>
        <v>-4.4796100000000001</v>
      </c>
      <c r="AJ132" s="61">
        <f t="shared" si="259"/>
        <v>38.834090000000003</v>
      </c>
      <c r="AK132" s="61">
        <f t="shared" si="259"/>
        <v>5.9187599999999998</v>
      </c>
      <c r="AL132" s="61">
        <f t="shared" si="259"/>
        <v>13.644729999999999</v>
      </c>
      <c r="AM132" s="61">
        <f t="shared" si="259"/>
        <v>18.719660000000001</v>
      </c>
      <c r="AN132" s="61">
        <f t="shared" si="259"/>
        <v>12.73563</v>
      </c>
      <c r="AO132" s="61">
        <f t="shared" si="259"/>
        <v>19.15286</v>
      </c>
      <c r="AP132" s="61">
        <f t="shared" si="259"/>
        <v>20.965736741046548</v>
      </c>
      <c r="AQ132" s="61">
        <f t="shared" si="259"/>
        <v>22.417529729978412</v>
      </c>
      <c r="AR132" s="61">
        <f t="shared" si="259"/>
        <v>17.147765654660184</v>
      </c>
      <c r="AS132" s="61">
        <f t="shared" si="259"/>
        <v>33.796644296767674</v>
      </c>
      <c r="AT132" s="61">
        <f t="shared" si="259"/>
        <v>42.321067828008843</v>
      </c>
      <c r="AU132" s="61" t="str">
        <f t="shared" si="259"/>
        <v/>
      </c>
      <c r="AV132" s="61" t="str">
        <f t="shared" si="259"/>
        <v/>
      </c>
      <c r="AW132" s="61" t="str">
        <f t="shared" si="259"/>
        <v/>
      </c>
      <c r="AX132" s="61" t="str">
        <f t="shared" si="259"/>
        <v/>
      </c>
      <c r="AY132" s="61" t="str">
        <f t="shared" si="259"/>
        <v/>
      </c>
      <c r="AZ132" s="61" t="str">
        <f t="shared" si="259"/>
        <v/>
      </c>
      <c r="BA132" s="61" t="str">
        <f t="shared" si="259"/>
        <v/>
      </c>
      <c r="BB132" s="61" t="str">
        <f t="shared" si="259"/>
        <v/>
      </c>
      <c r="BC132" s="61" t="str">
        <f t="shared" si="259"/>
        <v/>
      </c>
      <c r="BD132" s="61" t="str">
        <f t="shared" si="259"/>
        <v/>
      </c>
      <c r="BE132" s="61" t="str">
        <f t="shared" si="259"/>
        <v/>
      </c>
      <c r="BF132" s="61" t="str">
        <f t="shared" si="259"/>
        <v/>
      </c>
      <c r="BG132" s="61" t="str">
        <f t="shared" si="259"/>
        <v/>
      </c>
      <c r="BH132" s="61" t="str">
        <f t="shared" si="259"/>
        <v/>
      </c>
      <c r="BI132" s="61" t="str">
        <f t="shared" si="259"/>
        <v/>
      </c>
      <c r="BJ132" s="61" t="str">
        <f t="shared" si="259"/>
        <v/>
      </c>
      <c r="BK132" s="61" t="str">
        <f t="shared" si="259"/>
        <v/>
      </c>
      <c r="BL132" s="61" t="str">
        <f t="shared" si="259"/>
        <v/>
      </c>
      <c r="BM132" s="61" t="str">
        <f t="shared" si="259"/>
        <v/>
      </c>
      <c r="BN132" s="61" t="str">
        <f t="shared" si="259"/>
        <v/>
      </c>
      <c r="BO132" s="61" t="str">
        <f t="shared" ref="BO132:BY132" si="260">IF(BO309="", "", (IF(BO$4&lt;$A132, BO309, (BO309-BO$3)/(1+BO$3%))-$A$2*$BZ309)/(1+$A$2*$BZ309%))</f>
        <v/>
      </c>
      <c r="BP132" s="61" t="str">
        <f t="shared" si="260"/>
        <v/>
      </c>
      <c r="BQ132" s="61" t="str">
        <f t="shared" si="260"/>
        <v/>
      </c>
      <c r="BR132" s="61" t="str">
        <f t="shared" si="260"/>
        <v/>
      </c>
      <c r="BS132" s="61" t="str">
        <f t="shared" si="260"/>
        <v/>
      </c>
      <c r="BT132" s="61" t="str">
        <f t="shared" si="260"/>
        <v/>
      </c>
      <c r="BU132" s="61" t="str">
        <f t="shared" si="260"/>
        <v/>
      </c>
      <c r="BV132" s="61">
        <f t="shared" si="260"/>
        <v>35.026329930145074</v>
      </c>
      <c r="BW132" s="61">
        <f t="shared" si="260"/>
        <v>21.207668214528642</v>
      </c>
      <c r="BX132" s="61">
        <f t="shared" si="260"/>
        <v>5.6300703782855566</v>
      </c>
      <c r="BY132" s="282">
        <f t="shared" si="260"/>
        <v>0</v>
      </c>
      <c r="BZ132" s="296">
        <f t="shared" si="141"/>
        <v>2.5384101536406245</v>
      </c>
      <c r="CA132" s="63"/>
      <c r="CB132" s="27"/>
    </row>
    <row r="133" spans="1:80">
      <c r="A133" s="32">
        <f t="shared" si="204"/>
        <v>1996</v>
      </c>
      <c r="B133" s="61">
        <f t="shared" si="138"/>
        <v>20.961980000000001</v>
      </c>
      <c r="C133" s="61">
        <f t="shared" ref="C133:BN133" si="261">IF(C310="", "", (IF(C$4&lt;$A133, C310, (C310-C$3)/(1+C$3%))-$A$2*$BZ310)/(1+$A$2*$BZ310%))</f>
        <v>21.862960000000001</v>
      </c>
      <c r="D133" s="61">
        <f t="shared" si="261"/>
        <v>22.876999999999999</v>
      </c>
      <c r="E133" s="61">
        <f t="shared" si="261"/>
        <v>23.7392</v>
      </c>
      <c r="F133" s="61">
        <f t="shared" si="261"/>
        <v>21.214331076453572</v>
      </c>
      <c r="G133" s="61">
        <f t="shared" si="261"/>
        <v>20.227797502921572</v>
      </c>
      <c r="H133" s="61">
        <f t="shared" si="261"/>
        <v>18.688627793936302</v>
      </c>
      <c r="I133" s="61">
        <f t="shared" si="261"/>
        <v>23.276458286779381</v>
      </c>
      <c r="J133" s="61">
        <f t="shared" si="261"/>
        <v>18.118079999999999</v>
      </c>
      <c r="K133" s="61">
        <f t="shared" si="261"/>
        <v>13.634266767430706</v>
      </c>
      <c r="L133" s="61">
        <f t="shared" si="261"/>
        <v>16.287841191066995</v>
      </c>
      <c r="M133" s="61">
        <f t="shared" si="261"/>
        <v>34.915870143176704</v>
      </c>
      <c r="N133" s="61">
        <f t="shared" si="261"/>
        <v>5.9516489289888304</v>
      </c>
      <c r="O133" s="61">
        <f t="shared" si="261"/>
        <v>15.82934</v>
      </c>
      <c r="P133" s="61">
        <f t="shared" si="261"/>
        <v>6.062674625059759</v>
      </c>
      <c r="Q133" s="61">
        <f t="shared" si="261"/>
        <v>-7.8231000000000002</v>
      </c>
      <c r="R133" s="61">
        <f t="shared" si="261"/>
        <v>21.255030000000001</v>
      </c>
      <c r="S133" s="61">
        <f t="shared" si="261"/>
        <v>8.4027733697611104</v>
      </c>
      <c r="T133" s="61">
        <f t="shared" si="261"/>
        <v>1.9038924990628576</v>
      </c>
      <c r="U133" s="61">
        <f t="shared" si="261"/>
        <v>-1.2541500000000001</v>
      </c>
      <c r="V133" s="61">
        <f t="shared" si="261"/>
        <v>1.91815</v>
      </c>
      <c r="W133" s="61">
        <f t="shared" si="261"/>
        <v>4.3924399999999997</v>
      </c>
      <c r="X133" s="61">
        <f t="shared" si="261"/>
        <v>3.5800200000000002</v>
      </c>
      <c r="Y133" s="61">
        <f t="shared" si="261"/>
        <v>4.5521189074132051</v>
      </c>
      <c r="Z133" s="61">
        <f t="shared" si="261"/>
        <v>5.2564299999999999</v>
      </c>
      <c r="AA133" s="61">
        <f t="shared" si="261"/>
        <v>3.2120290265105966</v>
      </c>
      <c r="AB133" s="61">
        <f t="shared" si="261"/>
        <v>16.188099999999999</v>
      </c>
      <c r="AC133" s="61">
        <f t="shared" si="261"/>
        <v>9.4193200000000008</v>
      </c>
      <c r="AD133" s="61">
        <f t="shared" si="261"/>
        <v>26.360520000000001</v>
      </c>
      <c r="AE133" s="61">
        <f t="shared" si="261"/>
        <v>32.920103803076799</v>
      </c>
      <c r="AF133" s="61">
        <f t="shared" si="261"/>
        <v>-4.7858390200210144</v>
      </c>
      <c r="AG133" s="61">
        <f t="shared" si="261"/>
        <v>33.996630000000003</v>
      </c>
      <c r="AH133" s="61">
        <f t="shared" si="261"/>
        <v>21.35981</v>
      </c>
      <c r="AI133" s="61">
        <f t="shared" si="261"/>
        <v>-0.74831000000000003</v>
      </c>
      <c r="AJ133" s="61">
        <f t="shared" si="261"/>
        <v>24.183530000000001</v>
      </c>
      <c r="AK133" s="61">
        <f t="shared" si="261"/>
        <v>3.68743</v>
      </c>
      <c r="AL133" s="61">
        <f t="shared" si="261"/>
        <v>4.1964800000000002</v>
      </c>
      <c r="AM133" s="61">
        <f t="shared" si="261"/>
        <v>4.4146299999999998</v>
      </c>
      <c r="AN133" s="61">
        <f t="shared" si="261"/>
        <v>4.7880700000000003</v>
      </c>
      <c r="AO133" s="61">
        <f t="shared" si="261"/>
        <v>9.5443999999999996</v>
      </c>
      <c r="AP133" s="61">
        <f t="shared" si="261"/>
        <v>1.7238791321717661</v>
      </c>
      <c r="AQ133" s="61">
        <f t="shared" si="261"/>
        <v>9.8865776272688564</v>
      </c>
      <c r="AR133" s="61">
        <f t="shared" si="261"/>
        <v>11.9002292963894</v>
      </c>
      <c r="AS133" s="61">
        <f t="shared" si="261"/>
        <v>17.646436661388076</v>
      </c>
      <c r="AT133" s="61">
        <f t="shared" si="261"/>
        <v>29.829980869488821</v>
      </c>
      <c r="AU133" s="61" t="str">
        <f t="shared" si="261"/>
        <v/>
      </c>
      <c r="AV133" s="61" t="str">
        <f t="shared" si="261"/>
        <v/>
      </c>
      <c r="AW133" s="61" t="str">
        <f t="shared" si="261"/>
        <v/>
      </c>
      <c r="AX133" s="61" t="str">
        <f t="shared" si="261"/>
        <v/>
      </c>
      <c r="AY133" s="61" t="str">
        <f t="shared" si="261"/>
        <v/>
      </c>
      <c r="AZ133" s="61" t="str">
        <f t="shared" si="261"/>
        <v/>
      </c>
      <c r="BA133" s="61" t="str">
        <f t="shared" si="261"/>
        <v/>
      </c>
      <c r="BB133" s="61" t="str">
        <f t="shared" si="261"/>
        <v/>
      </c>
      <c r="BC133" s="61" t="str">
        <f t="shared" si="261"/>
        <v/>
      </c>
      <c r="BD133" s="61" t="str">
        <f t="shared" si="261"/>
        <v/>
      </c>
      <c r="BE133" s="61" t="str">
        <f t="shared" si="261"/>
        <v/>
      </c>
      <c r="BF133" s="61" t="str">
        <f t="shared" si="261"/>
        <v/>
      </c>
      <c r="BG133" s="61" t="str">
        <f t="shared" si="261"/>
        <v/>
      </c>
      <c r="BH133" s="61" t="str">
        <f t="shared" si="261"/>
        <v/>
      </c>
      <c r="BI133" s="61" t="str">
        <f t="shared" si="261"/>
        <v/>
      </c>
      <c r="BJ133" s="61" t="str">
        <f t="shared" si="261"/>
        <v/>
      </c>
      <c r="BK133" s="61" t="str">
        <f t="shared" si="261"/>
        <v/>
      </c>
      <c r="BL133" s="61" t="str">
        <f t="shared" si="261"/>
        <v/>
      </c>
      <c r="BM133" s="61" t="str">
        <f t="shared" si="261"/>
        <v/>
      </c>
      <c r="BN133" s="61" t="str">
        <f t="shared" si="261"/>
        <v/>
      </c>
      <c r="BO133" s="61" t="str">
        <f t="shared" ref="BO133:BY133" si="262">IF(BO310="", "", (IF(BO$4&lt;$A133, BO310, (BO310-BO$3)/(1+BO$3%))-$A$2*$BZ310)/(1+$A$2*$BZ310%))</f>
        <v/>
      </c>
      <c r="BP133" s="61" t="str">
        <f t="shared" si="262"/>
        <v/>
      </c>
      <c r="BQ133" s="61" t="str">
        <f t="shared" si="262"/>
        <v/>
      </c>
      <c r="BR133" s="61" t="str">
        <f t="shared" si="262"/>
        <v/>
      </c>
      <c r="BS133" s="61" t="str">
        <f t="shared" si="262"/>
        <v/>
      </c>
      <c r="BT133" s="61" t="str">
        <f t="shared" si="262"/>
        <v/>
      </c>
      <c r="BU133" s="61" t="str">
        <f t="shared" si="262"/>
        <v/>
      </c>
      <c r="BV133" s="61">
        <f t="shared" si="262"/>
        <v>27.131278278701878</v>
      </c>
      <c r="BW133" s="61">
        <f t="shared" si="262"/>
        <v>1.9273268904361096</v>
      </c>
      <c r="BX133" s="61">
        <f t="shared" si="262"/>
        <v>5.1178825862026267</v>
      </c>
      <c r="BY133" s="282">
        <f t="shared" si="262"/>
        <v>0</v>
      </c>
      <c r="BZ133" s="296">
        <f t="shared" si="141"/>
        <v>3.3224755700325792</v>
      </c>
      <c r="CA133" s="63"/>
      <c r="CB133" s="27"/>
    </row>
    <row r="134" spans="1:80">
      <c r="A134" s="32">
        <f t="shared" si="204"/>
        <v>1997</v>
      </c>
      <c r="B134" s="61">
        <f t="shared" si="138"/>
        <v>30.99493</v>
      </c>
      <c r="C134" s="61">
        <f t="shared" ref="C134:BN134" si="263">IF(C311="", "", (IF(C$4&lt;$A134, C311, (C311-C$3)/(1+C$3%))-$A$2*$BZ311)/(1+$A$2*$BZ311%))</f>
        <v>29.766860000000001</v>
      </c>
      <c r="D134" s="61">
        <f t="shared" si="263"/>
        <v>33.190510000000003</v>
      </c>
      <c r="E134" s="61">
        <f t="shared" si="263"/>
        <v>36.341999999999999</v>
      </c>
      <c r="F134" s="61">
        <f t="shared" si="263"/>
        <v>36.810839845333334</v>
      </c>
      <c r="G134" s="61">
        <f t="shared" si="263"/>
        <v>28.324965228918924</v>
      </c>
      <c r="H134" s="61">
        <f t="shared" si="263"/>
        <v>20.356750600794225</v>
      </c>
      <c r="I134" s="61">
        <f t="shared" si="263"/>
        <v>34.457521289026133</v>
      </c>
      <c r="J134" s="61">
        <f t="shared" si="263"/>
        <v>24.59029</v>
      </c>
      <c r="K134" s="61">
        <f t="shared" si="263"/>
        <v>14.334216478513326</v>
      </c>
      <c r="L134" s="61">
        <f t="shared" si="263"/>
        <v>21.538461538461537</v>
      </c>
      <c r="M134" s="61">
        <f t="shared" si="263"/>
        <v>18.773</v>
      </c>
      <c r="N134" s="61">
        <f t="shared" si="263"/>
        <v>1.6863769960800121</v>
      </c>
      <c r="O134" s="61">
        <f t="shared" si="263"/>
        <v>-16.82422</v>
      </c>
      <c r="P134" s="61">
        <f t="shared" si="263"/>
        <v>-0.77</v>
      </c>
      <c r="Q134" s="61">
        <f t="shared" si="263"/>
        <v>-25.66938</v>
      </c>
      <c r="R134" s="61">
        <f t="shared" si="263"/>
        <v>24.234819999999999</v>
      </c>
      <c r="S134" s="61">
        <f t="shared" si="263"/>
        <v>1.0745655693315195</v>
      </c>
      <c r="T134" s="61">
        <f t="shared" si="263"/>
        <v>-18.876919230551827</v>
      </c>
      <c r="U134" s="61">
        <f t="shared" si="263"/>
        <v>13.904199999999999</v>
      </c>
      <c r="V134" s="61">
        <f t="shared" si="263"/>
        <v>8.9572900000000004</v>
      </c>
      <c r="W134" s="61">
        <f t="shared" si="263"/>
        <v>6.3914299999999997</v>
      </c>
      <c r="X134" s="61">
        <f t="shared" si="263"/>
        <v>9.4420800000000007</v>
      </c>
      <c r="Y134" s="61">
        <f t="shared" si="263"/>
        <v>7.0374732652722649</v>
      </c>
      <c r="Z134" s="61">
        <f t="shared" si="263"/>
        <v>5.29352</v>
      </c>
      <c r="AA134" s="61">
        <f t="shared" si="263"/>
        <v>10.156650476230135</v>
      </c>
      <c r="AB134" s="61">
        <f t="shared" si="263"/>
        <v>23.234719999999999</v>
      </c>
      <c r="AC134" s="61">
        <f t="shared" si="263"/>
        <v>20.190439999999999</v>
      </c>
      <c r="AD134" s="61">
        <f t="shared" si="263"/>
        <v>21.974609999999998</v>
      </c>
      <c r="AE134" s="61">
        <f t="shared" si="263"/>
        <v>-14.711063294528394</v>
      </c>
      <c r="AF134" s="61">
        <f t="shared" si="263"/>
        <v>-21.636083046309516</v>
      </c>
      <c r="AG134" s="61">
        <f t="shared" si="263"/>
        <v>14.88996</v>
      </c>
      <c r="AH134" s="61">
        <f t="shared" si="263"/>
        <v>28.566030000000001</v>
      </c>
      <c r="AI134" s="61">
        <f t="shared" si="263"/>
        <v>-38.91574</v>
      </c>
      <c r="AJ134" s="61">
        <f t="shared" si="263"/>
        <v>32.374560000000002</v>
      </c>
      <c r="AK134" s="61">
        <f t="shared" si="263"/>
        <v>4.0711899999999996</v>
      </c>
      <c r="AL134" s="61">
        <f t="shared" si="263"/>
        <v>7.0815099999999997</v>
      </c>
      <c r="AM134" s="61">
        <f t="shared" si="263"/>
        <v>9.2885799999999996</v>
      </c>
      <c r="AN134" s="61">
        <f t="shared" si="263"/>
        <v>6.9459900000000001</v>
      </c>
      <c r="AO134" s="61">
        <f t="shared" si="263"/>
        <v>11.90727</v>
      </c>
      <c r="AP134" s="61">
        <f t="shared" si="263"/>
        <v>1.8762475049900129</v>
      </c>
      <c r="AQ134" s="61">
        <f t="shared" si="263"/>
        <v>-1.2957112641195256</v>
      </c>
      <c r="AR134" s="61">
        <f t="shared" si="263"/>
        <v>10.711347157726362</v>
      </c>
      <c r="AS134" s="61">
        <f t="shared" si="263"/>
        <v>26.687538569456116</v>
      </c>
      <c r="AT134" s="61">
        <f t="shared" si="263"/>
        <v>36.891337788847885</v>
      </c>
      <c r="AU134" s="61" t="str">
        <f t="shared" si="263"/>
        <v/>
      </c>
      <c r="AV134" s="61" t="str">
        <f t="shared" si="263"/>
        <v/>
      </c>
      <c r="AW134" s="61" t="str">
        <f t="shared" si="263"/>
        <v/>
      </c>
      <c r="AX134" s="61" t="str">
        <f t="shared" si="263"/>
        <v/>
      </c>
      <c r="AY134" s="61" t="str">
        <f t="shared" si="263"/>
        <v/>
      </c>
      <c r="AZ134" s="61" t="str">
        <f t="shared" si="263"/>
        <v/>
      </c>
      <c r="BA134" s="61" t="str">
        <f t="shared" si="263"/>
        <v/>
      </c>
      <c r="BB134" s="61" t="str">
        <f t="shared" si="263"/>
        <v/>
      </c>
      <c r="BC134" s="61" t="str">
        <f t="shared" si="263"/>
        <v/>
      </c>
      <c r="BD134" s="61" t="str">
        <f t="shared" si="263"/>
        <v/>
      </c>
      <c r="BE134" s="61" t="str">
        <f t="shared" si="263"/>
        <v/>
      </c>
      <c r="BF134" s="61" t="str">
        <f t="shared" si="263"/>
        <v/>
      </c>
      <c r="BG134" s="61" t="str">
        <f t="shared" si="263"/>
        <v/>
      </c>
      <c r="BH134" s="61" t="str">
        <f t="shared" si="263"/>
        <v/>
      </c>
      <c r="BI134" s="61" t="str">
        <f t="shared" si="263"/>
        <v/>
      </c>
      <c r="BJ134" s="61" t="str">
        <f t="shared" si="263"/>
        <v/>
      </c>
      <c r="BK134" s="61" t="str">
        <f t="shared" si="263"/>
        <v/>
      </c>
      <c r="BL134" s="61" t="str">
        <f t="shared" si="263"/>
        <v/>
      </c>
      <c r="BM134" s="61" t="str">
        <f t="shared" si="263"/>
        <v/>
      </c>
      <c r="BN134" s="61" t="str">
        <f t="shared" si="263"/>
        <v/>
      </c>
      <c r="BO134" s="61" t="str">
        <f t="shared" ref="BO134:BY134" si="264">IF(BO311="", "", (IF(BO$4&lt;$A134, BO311, (BO311-BO$3)/(1+BO$3%))-$A$2*$BZ311)/(1+$A$2*$BZ311%))</f>
        <v/>
      </c>
      <c r="BP134" s="61" t="str">
        <f t="shared" si="264"/>
        <v/>
      </c>
      <c r="BQ134" s="61" t="str">
        <f t="shared" si="264"/>
        <v/>
      </c>
      <c r="BR134" s="61" t="str">
        <f t="shared" si="264"/>
        <v/>
      </c>
      <c r="BS134" s="61" t="str">
        <f t="shared" si="264"/>
        <v/>
      </c>
      <c r="BT134" s="61" t="str">
        <f t="shared" si="264"/>
        <v/>
      </c>
      <c r="BU134" s="61" t="str">
        <f t="shared" si="264"/>
        <v/>
      </c>
      <c r="BV134" s="61">
        <f t="shared" si="264"/>
        <v>27.751820625929891</v>
      </c>
      <c r="BW134" s="61">
        <f t="shared" si="264"/>
        <v>9.7079393992944851</v>
      </c>
      <c r="BX134" s="61">
        <f t="shared" si="264"/>
        <v>5.1490317021521292</v>
      </c>
      <c r="BY134" s="282">
        <f t="shared" si="264"/>
        <v>0</v>
      </c>
      <c r="BZ134" s="296">
        <f t="shared" si="141"/>
        <v>1.7023959646910614</v>
      </c>
      <c r="CA134" s="63"/>
      <c r="CB134" s="27"/>
    </row>
    <row r="135" spans="1:80">
      <c r="A135" s="32">
        <f t="shared" si="204"/>
        <v>1998</v>
      </c>
      <c r="B135" s="61">
        <f t="shared" si="138"/>
        <v>23.264220000000002</v>
      </c>
      <c r="C135" s="61">
        <f t="shared" ref="C135:BN135" si="265">IF(C312="", "", (IF(C$4&lt;$A135, C312, (C312-C$3)/(1+C$3%))-$A$2*$BZ312)/(1+$A$2*$BZ312%))</f>
        <v>14.64283</v>
      </c>
      <c r="D135" s="61">
        <f t="shared" si="265"/>
        <v>28.617100000000001</v>
      </c>
      <c r="E135" s="61">
        <f t="shared" si="265"/>
        <v>42.20514</v>
      </c>
      <c r="F135" s="61">
        <f t="shared" si="265"/>
        <v>1.3137982261132106</v>
      </c>
      <c r="G135" s="61">
        <f t="shared" si="265"/>
        <v>9.0406971595792687</v>
      </c>
      <c r="H135" s="61">
        <f t="shared" si="265"/>
        <v>17.021511350672505</v>
      </c>
      <c r="I135" s="61">
        <f t="shared" si="265"/>
        <v>-5.3050213895976048</v>
      </c>
      <c r="J135" s="61">
        <f t="shared" si="265"/>
        <v>-2.6133299999999999</v>
      </c>
      <c r="K135" s="61">
        <f t="shared" si="265"/>
        <v>6.4196690876408038</v>
      </c>
      <c r="L135" s="61">
        <f t="shared" si="265"/>
        <v>-1.8072299999999999</v>
      </c>
      <c r="M135" s="61">
        <f t="shared" si="265"/>
        <v>-16.324480000000001</v>
      </c>
      <c r="N135" s="61">
        <f t="shared" si="265"/>
        <v>19.888962584351212</v>
      </c>
      <c r="O135" s="61">
        <f t="shared" si="265"/>
        <v>-18.12303</v>
      </c>
      <c r="P135" s="61">
        <f t="shared" si="265"/>
        <v>15.6</v>
      </c>
      <c r="Q135" s="61">
        <f t="shared" si="265"/>
        <v>2.4094600000000002</v>
      </c>
      <c r="R135" s="61">
        <f t="shared" si="265"/>
        <v>28.860130000000002</v>
      </c>
      <c r="S135" s="61">
        <f t="shared" si="265"/>
        <v>17.211561715983535</v>
      </c>
      <c r="T135" s="61">
        <f t="shared" si="265"/>
        <v>4.7610584757394774</v>
      </c>
      <c r="U135" s="61">
        <f t="shared" si="265"/>
        <v>13.051209999999999</v>
      </c>
      <c r="V135" s="61">
        <f t="shared" si="265"/>
        <v>10.60622</v>
      </c>
      <c r="W135" s="61">
        <f t="shared" si="265"/>
        <v>7.3600099999999999</v>
      </c>
      <c r="X135" s="61">
        <f t="shared" si="265"/>
        <v>8.5821799999999993</v>
      </c>
      <c r="Y135" s="61">
        <f t="shared" si="265"/>
        <v>7.6292307924545</v>
      </c>
      <c r="Z135" s="61">
        <f t="shared" si="265"/>
        <v>5.1840400000000004</v>
      </c>
      <c r="AA135" s="61">
        <f t="shared" si="265"/>
        <v>8.4969725599488637</v>
      </c>
      <c r="AB135" s="61">
        <f t="shared" si="265"/>
        <v>12.057969999999999</v>
      </c>
      <c r="AC135" s="61">
        <f t="shared" si="265"/>
        <v>11.842790000000001</v>
      </c>
      <c r="AD135" s="61">
        <f t="shared" si="265"/>
        <v>0.81198999999999999</v>
      </c>
      <c r="AE135" s="61">
        <f t="shared" si="265"/>
        <v>-36.223963698419915</v>
      </c>
      <c r="AF135" s="61">
        <f t="shared" si="265"/>
        <v>-1.0743300260719564</v>
      </c>
      <c r="AG135" s="61">
        <f t="shared" si="265"/>
        <v>-20.52862</v>
      </c>
      <c r="AH135" s="61">
        <f t="shared" si="265"/>
        <v>40.801470000000002</v>
      </c>
      <c r="AI135" s="61">
        <f t="shared" si="265"/>
        <v>-3.9124699999999999</v>
      </c>
      <c r="AJ135" s="61">
        <f t="shared" si="265"/>
        <v>16.35943</v>
      </c>
      <c r="AK135" s="61">
        <f t="shared" si="265"/>
        <v>4.3170200000000003</v>
      </c>
      <c r="AL135" s="61">
        <f t="shared" si="265"/>
        <v>5.7596999999999996</v>
      </c>
      <c r="AM135" s="61">
        <f t="shared" si="265"/>
        <v>6.0195499999999997</v>
      </c>
      <c r="AN135" s="61">
        <f t="shared" si="265"/>
        <v>6.5673399999999997</v>
      </c>
      <c r="AO135" s="61">
        <f t="shared" si="265"/>
        <v>5.6180199999999996</v>
      </c>
      <c r="AP135" s="61">
        <f t="shared" si="265"/>
        <v>3.7404032061269281</v>
      </c>
      <c r="AQ135" s="61">
        <f t="shared" si="265"/>
        <v>11.984454531693679</v>
      </c>
      <c r="AR135" s="61">
        <f t="shared" si="265"/>
        <v>11.896041811062295</v>
      </c>
      <c r="AS135" s="61">
        <f t="shared" si="265"/>
        <v>8.3528247837067582</v>
      </c>
      <c r="AT135" s="61">
        <f t="shared" si="265"/>
        <v>48.75422603681492</v>
      </c>
      <c r="AU135" s="61" t="str">
        <f t="shared" si="265"/>
        <v/>
      </c>
      <c r="AV135" s="61" t="str">
        <f t="shared" si="265"/>
        <v/>
      </c>
      <c r="AW135" s="61" t="str">
        <f t="shared" si="265"/>
        <v/>
      </c>
      <c r="AX135" s="61" t="str">
        <f t="shared" si="265"/>
        <v/>
      </c>
      <c r="AY135" s="61" t="str">
        <f t="shared" si="265"/>
        <v/>
      </c>
      <c r="AZ135" s="61" t="str">
        <f t="shared" si="265"/>
        <v/>
      </c>
      <c r="BA135" s="61" t="str">
        <f t="shared" si="265"/>
        <v/>
      </c>
      <c r="BB135" s="61" t="str">
        <f t="shared" si="265"/>
        <v/>
      </c>
      <c r="BC135" s="61" t="str">
        <f t="shared" si="265"/>
        <v/>
      </c>
      <c r="BD135" s="61" t="str">
        <f t="shared" si="265"/>
        <v/>
      </c>
      <c r="BE135" s="61" t="str">
        <f t="shared" si="265"/>
        <v/>
      </c>
      <c r="BF135" s="61" t="str">
        <f t="shared" si="265"/>
        <v/>
      </c>
      <c r="BG135" s="61" t="str">
        <f t="shared" si="265"/>
        <v/>
      </c>
      <c r="BH135" s="61" t="str">
        <f t="shared" si="265"/>
        <v/>
      </c>
      <c r="BI135" s="61" t="str">
        <f t="shared" si="265"/>
        <v/>
      </c>
      <c r="BJ135" s="61" t="str">
        <f t="shared" si="265"/>
        <v/>
      </c>
      <c r="BK135" s="61" t="str">
        <f t="shared" si="265"/>
        <v/>
      </c>
      <c r="BL135" s="61" t="str">
        <f t="shared" si="265"/>
        <v/>
      </c>
      <c r="BM135" s="61" t="str">
        <f t="shared" si="265"/>
        <v/>
      </c>
      <c r="BN135" s="61" t="str">
        <f t="shared" si="265"/>
        <v/>
      </c>
      <c r="BO135" s="61" t="str">
        <f t="shared" ref="BO135:BY135" si="266">IF(BO312="", "", (IF(BO$4&lt;$A135, BO312, (BO312-BO$3)/(1+BO$3%))-$A$2*$BZ312)/(1+$A$2*$BZ312%))</f>
        <v/>
      </c>
      <c r="BP135" s="61" t="str">
        <f t="shared" si="266"/>
        <v/>
      </c>
      <c r="BQ135" s="61" t="str">
        <f t="shared" si="266"/>
        <v/>
      </c>
      <c r="BR135" s="61" t="str">
        <f t="shared" si="266"/>
        <v/>
      </c>
      <c r="BS135" s="61" t="str">
        <f t="shared" si="266"/>
        <v/>
      </c>
      <c r="BT135" s="61" t="str">
        <f t="shared" si="266"/>
        <v/>
      </c>
      <c r="BU135" s="61" t="str">
        <f t="shared" si="266"/>
        <v/>
      </c>
      <c r="BV135" s="61">
        <f t="shared" si="266"/>
        <v>31.308129878757683</v>
      </c>
      <c r="BW135" s="61">
        <f t="shared" si="266"/>
        <v>11.573012824484241</v>
      </c>
      <c r="BX135" s="61">
        <f t="shared" si="266"/>
        <v>4.8117189699853125</v>
      </c>
      <c r="BY135" s="282">
        <f t="shared" si="266"/>
        <v>0</v>
      </c>
      <c r="BZ135" s="296">
        <f t="shared" si="141"/>
        <v>1.6119032858028515</v>
      </c>
      <c r="CA135" s="63"/>
      <c r="CB135" s="27"/>
    </row>
    <row r="136" spans="1:80">
      <c r="A136" s="32">
        <f t="shared" si="204"/>
        <v>1999</v>
      </c>
      <c r="B136" s="61">
        <f t="shared" si="138"/>
        <v>23.813140000000001</v>
      </c>
      <c r="C136" s="61">
        <f t="shared" ref="C136:BN136" si="267">IF(C313="", "", (IF(C$4&lt;$A136, C313, (C313-C$3)/(1+C$3%))-$A$2*$BZ313)/(1+$A$2*$BZ313%))</f>
        <v>12.56826</v>
      </c>
      <c r="D136" s="61">
        <f t="shared" si="267"/>
        <v>21.068449999999999</v>
      </c>
      <c r="E136" s="61">
        <f t="shared" si="267"/>
        <v>28.759160000000001</v>
      </c>
      <c r="F136" s="61">
        <f t="shared" si="267"/>
        <v>1.9952463019331965</v>
      </c>
      <c r="G136" s="61">
        <f t="shared" si="267"/>
        <v>15.318709999999999</v>
      </c>
      <c r="H136" s="61">
        <f t="shared" si="267"/>
        <v>70.193405166701424</v>
      </c>
      <c r="I136" s="61">
        <f t="shared" si="267"/>
        <v>3.3495900000000001</v>
      </c>
      <c r="J136" s="61">
        <f t="shared" si="267"/>
        <v>23.132919999999999</v>
      </c>
      <c r="K136" s="61">
        <f t="shared" si="267"/>
        <v>19.800080000000001</v>
      </c>
      <c r="L136" s="61">
        <f t="shared" si="267"/>
        <v>31.492840000000001</v>
      </c>
      <c r="M136" s="61">
        <f t="shared" si="267"/>
        <v>-4.03932</v>
      </c>
      <c r="N136" s="61">
        <f t="shared" si="267"/>
        <v>26.850149623882459</v>
      </c>
      <c r="O136" s="61">
        <f t="shared" si="267"/>
        <v>61.571629999999999</v>
      </c>
      <c r="P136" s="61">
        <f t="shared" si="267"/>
        <v>29.92</v>
      </c>
      <c r="Q136" s="61">
        <f t="shared" si="267"/>
        <v>57.05415</v>
      </c>
      <c r="R136" s="61">
        <f t="shared" si="267"/>
        <v>16.616070000000001</v>
      </c>
      <c r="S136" s="61">
        <f t="shared" si="267"/>
        <v>23.629986049205545</v>
      </c>
      <c r="T136" s="61">
        <f t="shared" si="267"/>
        <v>32.29774020218133</v>
      </c>
      <c r="U136" s="61">
        <f t="shared" si="267"/>
        <v>-8.6584900000000005</v>
      </c>
      <c r="V136" s="61">
        <f t="shared" si="267"/>
        <v>-3.5219900000000002</v>
      </c>
      <c r="W136" s="61">
        <f t="shared" si="267"/>
        <v>1.8492999999999999</v>
      </c>
      <c r="X136" s="61">
        <f t="shared" si="267"/>
        <v>-0.75856999999999997</v>
      </c>
      <c r="Y136" s="61">
        <f t="shared" si="267"/>
        <v>2.0781953000143849</v>
      </c>
      <c r="Z136" s="61">
        <f t="shared" si="267"/>
        <v>4.7397600000000004</v>
      </c>
      <c r="AA136" s="61">
        <f t="shared" si="267"/>
        <v>-2.6781253122814044</v>
      </c>
      <c r="AB136" s="61">
        <f t="shared" si="267"/>
        <v>4.4062200000000002</v>
      </c>
      <c r="AC136" s="61">
        <f t="shared" si="267"/>
        <v>-4.13626</v>
      </c>
      <c r="AD136" s="61">
        <f t="shared" si="267"/>
        <v>11.57077</v>
      </c>
      <c r="AE136" s="61">
        <f t="shared" si="267"/>
        <v>39.871776672539461</v>
      </c>
      <c r="AF136" s="61">
        <f t="shared" si="267"/>
        <v>0.59978614963633115</v>
      </c>
      <c r="AG136" s="61">
        <f t="shared" si="267"/>
        <v>20.976870000000002</v>
      </c>
      <c r="AH136" s="61">
        <f t="shared" si="267"/>
        <v>7.0491599999999996</v>
      </c>
      <c r="AI136" s="61">
        <f t="shared" si="267"/>
        <v>28.824210000000001</v>
      </c>
      <c r="AJ136" s="61">
        <f t="shared" si="267"/>
        <v>-5.8067599999999997</v>
      </c>
      <c r="AK136" s="61">
        <f t="shared" si="267"/>
        <v>2.5846300000000002</v>
      </c>
      <c r="AL136" s="61">
        <f t="shared" si="267"/>
        <v>-0.50287999999999999</v>
      </c>
      <c r="AM136" s="61">
        <f t="shared" si="267"/>
        <v>-3.52928</v>
      </c>
      <c r="AN136" s="61">
        <f t="shared" si="267"/>
        <v>3.3039499999999999</v>
      </c>
      <c r="AO136" s="61">
        <f t="shared" si="267"/>
        <v>2.5514600000000001</v>
      </c>
      <c r="AP136" s="61">
        <f t="shared" si="267"/>
        <v>2.1893636156205267</v>
      </c>
      <c r="AQ136" s="61">
        <f t="shared" si="267"/>
        <v>-4.6669522067744662</v>
      </c>
      <c r="AR136" s="61">
        <f t="shared" si="267"/>
        <v>1.9825365498636458</v>
      </c>
      <c r="AS136" s="61">
        <f t="shared" si="267"/>
        <v>36.218081923736214</v>
      </c>
      <c r="AT136" s="61">
        <f t="shared" si="267"/>
        <v>40.422616575689261</v>
      </c>
      <c r="AU136" s="61" t="str">
        <f t="shared" si="267"/>
        <v/>
      </c>
      <c r="AV136" s="61" t="str">
        <f t="shared" si="267"/>
        <v/>
      </c>
      <c r="AW136" s="61" t="str">
        <f t="shared" si="267"/>
        <v/>
      </c>
      <c r="AX136" s="61" t="str">
        <f t="shared" si="267"/>
        <v/>
      </c>
      <c r="AY136" s="61" t="str">
        <f t="shared" si="267"/>
        <v/>
      </c>
      <c r="AZ136" s="61" t="str">
        <f t="shared" si="267"/>
        <v/>
      </c>
      <c r="BA136" s="61" t="str">
        <f t="shared" si="267"/>
        <v/>
      </c>
      <c r="BB136" s="61" t="str">
        <f t="shared" si="267"/>
        <v/>
      </c>
      <c r="BC136" s="61" t="str">
        <f t="shared" si="267"/>
        <v/>
      </c>
      <c r="BD136" s="61" t="str">
        <f t="shared" si="267"/>
        <v/>
      </c>
      <c r="BE136" s="61" t="str">
        <f t="shared" si="267"/>
        <v/>
      </c>
      <c r="BF136" s="61" t="str">
        <f t="shared" si="267"/>
        <v/>
      </c>
      <c r="BG136" s="61" t="str">
        <f t="shared" si="267"/>
        <v/>
      </c>
      <c r="BH136" s="61" t="str">
        <f t="shared" si="267"/>
        <v/>
      </c>
      <c r="BI136" s="61" t="str">
        <f t="shared" si="267"/>
        <v/>
      </c>
      <c r="BJ136" s="61" t="str">
        <f t="shared" si="267"/>
        <v/>
      </c>
      <c r="BK136" s="61" t="str">
        <f t="shared" si="267"/>
        <v/>
      </c>
      <c r="BL136" s="61" t="str">
        <f t="shared" si="267"/>
        <v/>
      </c>
      <c r="BM136" s="61" t="str">
        <f t="shared" si="267"/>
        <v/>
      </c>
      <c r="BN136" s="61" t="str">
        <f t="shared" si="267"/>
        <v/>
      </c>
      <c r="BO136" s="61" t="str">
        <f t="shared" ref="BO136:BY136" si="268">IF(BO313="", "", (IF(BO$4&lt;$A136, BO313, (BO313-BO$3)/(1+BO$3%))-$A$2*$BZ313)/(1+$A$2*$BZ313%))</f>
        <v/>
      </c>
      <c r="BP136" s="61" t="str">
        <f t="shared" si="268"/>
        <v/>
      </c>
      <c r="BQ136" s="61" t="str">
        <f t="shared" si="268"/>
        <v/>
      </c>
      <c r="BR136" s="61" t="str">
        <f t="shared" si="268"/>
        <v/>
      </c>
      <c r="BS136" s="61" t="str">
        <f t="shared" si="268"/>
        <v/>
      </c>
      <c r="BT136" s="61" t="str">
        <f t="shared" si="268"/>
        <v/>
      </c>
      <c r="BU136" s="61" t="str">
        <f t="shared" si="268"/>
        <v/>
      </c>
      <c r="BV136" s="61">
        <f t="shared" si="268"/>
        <v>15.496048111341555</v>
      </c>
      <c r="BW136" s="61">
        <f t="shared" si="268"/>
        <v>-3.9868954411683033</v>
      </c>
      <c r="BX136" s="61">
        <f t="shared" si="268"/>
        <v>4.5867859773418118</v>
      </c>
      <c r="BY136" s="282">
        <f t="shared" si="268"/>
        <v>0</v>
      </c>
      <c r="BZ136" s="296">
        <f t="shared" si="141"/>
        <v>2.6845637583892579</v>
      </c>
      <c r="CA136" s="31"/>
      <c r="CB136" s="27"/>
    </row>
    <row r="137" spans="1:80">
      <c r="A137" s="32">
        <f t="shared" ref="A137:A154" si="269">A136+1</f>
        <v>2000</v>
      </c>
      <c r="B137" s="61">
        <f t="shared" ref="B137:B154" si="270">IF(B314="", "", (IF(B$4&lt;$A137, B314, (B314-B$3)/(1+B$3%))-$A$2*$BZ314)/(1+$A$2*$BZ314%))</f>
        <v>-10.574669999999999</v>
      </c>
      <c r="C137" s="61">
        <f t="shared" ref="C137:BN137" si="271">IF(C314="", "", (IF(C$4&lt;$A137, C314, (C314-C$3)/(1+C$3%))-$A$2*$BZ314)/(1+$A$2*$BZ314%))</f>
        <v>6.0813300000000003</v>
      </c>
      <c r="D137" s="61">
        <f t="shared" si="271"/>
        <v>-9.0561600000000002</v>
      </c>
      <c r="E137" s="61">
        <f t="shared" si="271"/>
        <v>-22.20862</v>
      </c>
      <c r="F137" s="61">
        <f t="shared" si="271"/>
        <v>22.226559948786715</v>
      </c>
      <c r="G137" s="61">
        <f t="shared" si="271"/>
        <v>18.097629999999999</v>
      </c>
      <c r="H137" s="61">
        <f t="shared" si="271"/>
        <v>-26.433212720124317</v>
      </c>
      <c r="I137" s="61">
        <f t="shared" si="271"/>
        <v>21.8782</v>
      </c>
      <c r="J137" s="61">
        <f t="shared" si="271"/>
        <v>-2.6650499999999999</v>
      </c>
      <c r="K137" s="61">
        <f t="shared" si="271"/>
        <v>1.5885</v>
      </c>
      <c r="L137" s="61">
        <f t="shared" si="271"/>
        <v>0.67032999999999998</v>
      </c>
      <c r="M137" s="61">
        <f t="shared" si="271"/>
        <v>26.348289999999999</v>
      </c>
      <c r="N137" s="61">
        <f t="shared" si="271"/>
        <v>-14.288500000000001</v>
      </c>
      <c r="O137" s="61">
        <f t="shared" si="271"/>
        <v>-27.557300000000001</v>
      </c>
      <c r="P137" s="61">
        <f t="shared" si="271"/>
        <v>-15.61</v>
      </c>
      <c r="Q137" s="61">
        <f t="shared" si="271"/>
        <v>-25.736499999999999</v>
      </c>
      <c r="R137" s="61">
        <f t="shared" si="271"/>
        <v>-8.1770899999999997</v>
      </c>
      <c r="S137" s="61">
        <f t="shared" si="271"/>
        <v>-3.5280792178764564</v>
      </c>
      <c r="T137" s="61">
        <f t="shared" si="271"/>
        <v>-18.280666602684242</v>
      </c>
      <c r="U137" s="61">
        <f t="shared" si="271"/>
        <v>19.72221</v>
      </c>
      <c r="V137" s="61">
        <f t="shared" si="271"/>
        <v>14.030900000000001</v>
      </c>
      <c r="W137" s="61">
        <f t="shared" si="271"/>
        <v>8.8340300000000003</v>
      </c>
      <c r="X137" s="61">
        <f t="shared" si="271"/>
        <v>11.392849999999999</v>
      </c>
      <c r="Y137" s="61">
        <f t="shared" si="271"/>
        <v>8.8419612420254765</v>
      </c>
      <c r="Z137" s="61">
        <f t="shared" si="271"/>
        <v>5.9872500000000004</v>
      </c>
      <c r="AA137" s="61">
        <f t="shared" si="271"/>
        <v>10.211382682086606</v>
      </c>
      <c r="AB137" s="61">
        <f t="shared" si="271"/>
        <v>10.40232</v>
      </c>
      <c r="AC137" s="61">
        <f t="shared" si="271"/>
        <v>16.171890000000001</v>
      </c>
      <c r="AD137" s="61">
        <f t="shared" si="271"/>
        <v>15.88923</v>
      </c>
      <c r="AE137" s="61">
        <f t="shared" si="271"/>
        <v>48.628428507702232</v>
      </c>
      <c r="AF137" s="61">
        <f t="shared" si="271"/>
        <v>-5.679384656360825</v>
      </c>
      <c r="AG137" s="61">
        <f t="shared" si="271"/>
        <v>36.434060000000002</v>
      </c>
      <c r="AH137" s="61">
        <f t="shared" si="271"/>
        <v>60.527970000000003</v>
      </c>
      <c r="AI137" s="61">
        <f t="shared" si="271"/>
        <v>-7.3354200000000001</v>
      </c>
      <c r="AJ137" s="61">
        <f t="shared" si="271"/>
        <v>16.861529999999998</v>
      </c>
      <c r="AK137" s="61">
        <f t="shared" si="271"/>
        <v>4.9062000000000001</v>
      </c>
      <c r="AL137" s="61">
        <f t="shared" si="271"/>
        <v>9.2413600000000002</v>
      </c>
      <c r="AM137" s="61">
        <f t="shared" si="271"/>
        <v>13.32127</v>
      </c>
      <c r="AN137" s="61">
        <f t="shared" si="271"/>
        <v>8.1738300000000006</v>
      </c>
      <c r="AO137" s="61">
        <f t="shared" si="271"/>
        <v>-0.87968999999999997</v>
      </c>
      <c r="AP137" s="61">
        <f t="shared" si="271"/>
        <v>12.954027517904828</v>
      </c>
      <c r="AQ137" s="61">
        <f t="shared" si="271"/>
        <v>2.8357454252248004E-2</v>
      </c>
      <c r="AR137" s="61">
        <f t="shared" si="271"/>
        <v>8.9676900833720481</v>
      </c>
      <c r="AS137" s="61">
        <f t="shared" si="271"/>
        <v>-15.51385617805523</v>
      </c>
      <c r="AT137" s="61">
        <f t="shared" si="271"/>
        <v>-9.6013614593128978</v>
      </c>
      <c r="AU137" s="61" t="str">
        <f t="shared" si="271"/>
        <v/>
      </c>
      <c r="AV137" s="61" t="str">
        <f t="shared" si="271"/>
        <v/>
      </c>
      <c r="AW137" s="61" t="str">
        <f t="shared" si="271"/>
        <v/>
      </c>
      <c r="AX137" s="61" t="str">
        <f t="shared" si="271"/>
        <v/>
      </c>
      <c r="AY137" s="61" t="str">
        <f t="shared" si="271"/>
        <v/>
      </c>
      <c r="AZ137" s="61" t="str">
        <f t="shared" si="271"/>
        <v/>
      </c>
      <c r="BA137" s="61" t="str">
        <f t="shared" si="271"/>
        <v/>
      </c>
      <c r="BB137" s="61" t="str">
        <f t="shared" si="271"/>
        <v/>
      </c>
      <c r="BC137" s="61" t="str">
        <f t="shared" si="271"/>
        <v/>
      </c>
      <c r="BD137" s="61" t="str">
        <f t="shared" si="271"/>
        <v/>
      </c>
      <c r="BE137" s="61" t="str">
        <f t="shared" si="271"/>
        <v/>
      </c>
      <c r="BF137" s="61" t="str">
        <f t="shared" si="271"/>
        <v/>
      </c>
      <c r="BG137" s="61" t="str">
        <f t="shared" si="271"/>
        <v/>
      </c>
      <c r="BH137" s="61" t="str">
        <f t="shared" si="271"/>
        <v/>
      </c>
      <c r="BI137" s="61" t="str">
        <f t="shared" si="271"/>
        <v/>
      </c>
      <c r="BJ137" s="61" t="str">
        <f t="shared" si="271"/>
        <v/>
      </c>
      <c r="BK137" s="61" t="str">
        <f t="shared" si="271"/>
        <v/>
      </c>
      <c r="BL137" s="61" t="str">
        <f t="shared" si="271"/>
        <v/>
      </c>
      <c r="BM137" s="61" t="str">
        <f t="shared" si="271"/>
        <v/>
      </c>
      <c r="BN137" s="61" t="str">
        <f t="shared" si="271"/>
        <v/>
      </c>
      <c r="BO137" s="61" t="str">
        <f t="shared" ref="BO137:BY137" si="272">IF(BO314="", "", (IF(BO$4&lt;$A137, BO314, (BO314-BO$3)/(1+BO$3%))-$A$2*$BZ314)/(1+$A$2*$BZ314%))</f>
        <v/>
      </c>
      <c r="BP137" s="61" t="str">
        <f t="shared" si="272"/>
        <v/>
      </c>
      <c r="BQ137" s="61" t="str">
        <f t="shared" si="272"/>
        <v/>
      </c>
      <c r="BR137" s="61" t="str">
        <f t="shared" si="272"/>
        <v/>
      </c>
      <c r="BS137" s="61" t="str">
        <f t="shared" si="272"/>
        <v/>
      </c>
      <c r="BT137" s="61" t="str">
        <f t="shared" si="272"/>
        <v/>
      </c>
      <c r="BU137" s="61" t="str">
        <f t="shared" si="272"/>
        <v/>
      </c>
      <c r="BV137" s="61">
        <f t="shared" si="272"/>
        <v>-5.1690878864189438</v>
      </c>
      <c r="BW137" s="61">
        <f t="shared" si="272"/>
        <v>14.024637094442195</v>
      </c>
      <c r="BX137" s="61">
        <f t="shared" si="272"/>
        <v>5.8881065418211698</v>
      </c>
      <c r="BY137" s="282">
        <f t="shared" si="272"/>
        <v>0</v>
      </c>
      <c r="BZ137" s="296">
        <f t="shared" ref="BZ137:BZ154" si="273">IF(BZ314="", "", IF(BZ$7, 0, IF(BZ$4&lt;$A137, BZ314, (BZ314-BZ$3)/(1+BZ$3%))-$A$2*$BZ314)/(1+$A$2*$BZ314%))</f>
        <v>3.3868092691621943</v>
      </c>
      <c r="CA137" s="31"/>
      <c r="CB137" s="27"/>
    </row>
    <row r="138" spans="1:80">
      <c r="A138" s="32">
        <f t="shared" si="269"/>
        <v>2001</v>
      </c>
      <c r="B138" s="61">
        <f t="shared" si="270"/>
        <v>-10.965909999999999</v>
      </c>
      <c r="C138" s="61">
        <f t="shared" ref="C138:BN138" si="274">IF(C315="", "", (IF(C$4&lt;$A138, C315, (C315-C$3)/(1+C$3%))-$A$2*$BZ315)/(1+$A$2*$BZ315%))</f>
        <v>-11.87547</v>
      </c>
      <c r="D138" s="61">
        <f t="shared" si="274"/>
        <v>-12.02314</v>
      </c>
      <c r="E138" s="61">
        <f t="shared" si="274"/>
        <v>-12.928610000000001</v>
      </c>
      <c r="F138" s="61">
        <f t="shared" si="274"/>
        <v>8.5712559596635547</v>
      </c>
      <c r="G138" s="61">
        <f t="shared" si="274"/>
        <v>-0.49924000000000002</v>
      </c>
      <c r="H138" s="61">
        <f t="shared" si="274"/>
        <v>-20.587197359518424</v>
      </c>
      <c r="I138" s="61">
        <f t="shared" si="274"/>
        <v>13.697229999999999</v>
      </c>
      <c r="J138" s="61">
        <f t="shared" si="274"/>
        <v>3.1000100000000002</v>
      </c>
      <c r="K138" s="61">
        <f t="shared" si="274"/>
        <v>-0.77608999999999995</v>
      </c>
      <c r="L138" s="61">
        <f t="shared" si="274"/>
        <v>23.982710000000001</v>
      </c>
      <c r="M138" s="61">
        <f t="shared" si="274"/>
        <v>12.35464</v>
      </c>
      <c r="N138" s="61">
        <f t="shared" si="274"/>
        <v>-21.936440000000001</v>
      </c>
      <c r="O138" s="61">
        <f t="shared" si="274"/>
        <v>-2.8773399999999998</v>
      </c>
      <c r="P138" s="61">
        <f t="shared" si="274"/>
        <v>-20.149999999999999</v>
      </c>
      <c r="Q138" s="61">
        <f t="shared" si="274"/>
        <v>-26.335129999999999</v>
      </c>
      <c r="R138" s="61">
        <f t="shared" si="274"/>
        <v>-20.3048</v>
      </c>
      <c r="S138" s="61">
        <f t="shared" si="274"/>
        <v>-18.845778339616874</v>
      </c>
      <c r="T138" s="61">
        <f t="shared" si="274"/>
        <v>-14.84930385919167</v>
      </c>
      <c r="U138" s="61">
        <f t="shared" si="274"/>
        <v>4.3080499999999997</v>
      </c>
      <c r="V138" s="61">
        <f t="shared" si="274"/>
        <v>7.54739</v>
      </c>
      <c r="W138" s="61">
        <f t="shared" si="274"/>
        <v>7.79786</v>
      </c>
      <c r="X138" s="61">
        <f t="shared" si="274"/>
        <v>8.42821</v>
      </c>
      <c r="Y138" s="61">
        <f t="shared" si="274"/>
        <v>8.879030607770332</v>
      </c>
      <c r="Z138" s="61">
        <f t="shared" si="274"/>
        <v>4.1593099999999996</v>
      </c>
      <c r="AA138" s="61">
        <f t="shared" si="274"/>
        <v>9.4476395152012973</v>
      </c>
      <c r="AB138" s="61">
        <f t="shared" si="274"/>
        <v>4.1859200000000003</v>
      </c>
      <c r="AC138" s="61">
        <f t="shared" si="274"/>
        <v>7.3851399999999998</v>
      </c>
      <c r="AD138" s="61">
        <f t="shared" si="274"/>
        <v>5.7242499999999996</v>
      </c>
      <c r="AE138" s="61">
        <f t="shared" si="274"/>
        <v>-32.439728387775162</v>
      </c>
      <c r="AF138" s="61">
        <f t="shared" si="274"/>
        <v>0.49570916941568444</v>
      </c>
      <c r="AG138" s="61">
        <f t="shared" si="274"/>
        <v>-2.54887</v>
      </c>
      <c r="AH138" s="61">
        <f t="shared" si="274"/>
        <v>-6.8671300000000004</v>
      </c>
      <c r="AI138" s="61">
        <f t="shared" si="274"/>
        <v>18.33465</v>
      </c>
      <c r="AJ138" s="61">
        <f t="shared" si="274"/>
        <v>-3.3992300000000002</v>
      </c>
      <c r="AK138" s="61">
        <f t="shared" si="274"/>
        <v>4.74559</v>
      </c>
      <c r="AL138" s="61">
        <f t="shared" si="274"/>
        <v>5.0542600000000002</v>
      </c>
      <c r="AM138" s="61">
        <f t="shared" si="274"/>
        <v>4.5421399999999998</v>
      </c>
      <c r="AN138" s="61">
        <f t="shared" si="274"/>
        <v>8.1385199999999998</v>
      </c>
      <c r="AO138" s="61">
        <f t="shared" si="274"/>
        <v>2.9038200000000001</v>
      </c>
      <c r="AP138" s="61">
        <f t="shared" si="274"/>
        <v>7.6106499999999997</v>
      </c>
      <c r="AQ138" s="61">
        <f t="shared" si="274"/>
        <v>2.0746306890957245</v>
      </c>
      <c r="AR138" s="61">
        <f t="shared" si="274"/>
        <v>6.1388964306581597</v>
      </c>
      <c r="AS138" s="61">
        <f t="shared" si="274"/>
        <v>-9.1675315690086805</v>
      </c>
      <c r="AT138" s="61">
        <f t="shared" si="274"/>
        <v>-17.333024862033913</v>
      </c>
      <c r="AU138" s="61" t="str">
        <f t="shared" si="274"/>
        <v/>
      </c>
      <c r="AV138" s="61" t="str">
        <f t="shared" si="274"/>
        <v/>
      </c>
      <c r="AW138" s="61" t="str">
        <f t="shared" si="274"/>
        <v/>
      </c>
      <c r="AX138" s="61" t="str">
        <f t="shared" si="274"/>
        <v/>
      </c>
      <c r="AY138" s="61" t="str">
        <f t="shared" si="274"/>
        <v/>
      </c>
      <c r="AZ138" s="61" t="str">
        <f t="shared" si="274"/>
        <v/>
      </c>
      <c r="BA138" s="61" t="str">
        <f t="shared" si="274"/>
        <v/>
      </c>
      <c r="BB138" s="61" t="str">
        <f t="shared" si="274"/>
        <v/>
      </c>
      <c r="BC138" s="61" t="str">
        <f t="shared" si="274"/>
        <v/>
      </c>
      <c r="BD138" s="61" t="str">
        <f t="shared" si="274"/>
        <v/>
      </c>
      <c r="BE138" s="61" t="str">
        <f t="shared" si="274"/>
        <v/>
      </c>
      <c r="BF138" s="61" t="str">
        <f t="shared" si="274"/>
        <v/>
      </c>
      <c r="BG138" s="61" t="str">
        <f t="shared" si="274"/>
        <v/>
      </c>
      <c r="BH138" s="61" t="str">
        <f t="shared" si="274"/>
        <v/>
      </c>
      <c r="BI138" s="61" t="str">
        <f t="shared" si="274"/>
        <v/>
      </c>
      <c r="BJ138" s="61" t="str">
        <f t="shared" si="274"/>
        <v/>
      </c>
      <c r="BK138" s="61" t="str">
        <f t="shared" si="274"/>
        <v/>
      </c>
      <c r="BL138" s="61" t="str">
        <f t="shared" si="274"/>
        <v/>
      </c>
      <c r="BM138" s="61" t="str">
        <f t="shared" si="274"/>
        <v/>
      </c>
      <c r="BN138" s="61" t="str">
        <f t="shared" si="274"/>
        <v/>
      </c>
      <c r="BO138" s="61" t="str">
        <f t="shared" ref="BO138:BY138" si="275">IF(BO315="", "", (IF(BO$4&lt;$A138, BO315, (BO315-BO$3)/(1+BO$3%))-$A$2*$BZ315)/(1+$A$2*$BZ315%))</f>
        <v/>
      </c>
      <c r="BP138" s="61" t="str">
        <f t="shared" si="275"/>
        <v/>
      </c>
      <c r="BQ138" s="61" t="str">
        <f t="shared" si="275"/>
        <v/>
      </c>
      <c r="BR138" s="61" t="str">
        <f t="shared" si="275"/>
        <v/>
      </c>
      <c r="BS138" s="61" t="str">
        <f t="shared" si="275"/>
        <v/>
      </c>
      <c r="BT138" s="61" t="str">
        <f t="shared" si="275"/>
        <v/>
      </c>
      <c r="BU138" s="61" t="str">
        <f t="shared" si="275"/>
        <v/>
      </c>
      <c r="BV138" s="61">
        <f t="shared" si="275"/>
        <v>-13.452827504623288</v>
      </c>
      <c r="BW138" s="61">
        <f t="shared" si="275"/>
        <v>7.273280584297015</v>
      </c>
      <c r="BX138" s="61">
        <f t="shared" si="275"/>
        <v>3.7219437027026459</v>
      </c>
      <c r="BY138" s="282">
        <f t="shared" si="275"/>
        <v>0</v>
      </c>
      <c r="BZ138" s="296">
        <f t="shared" si="273"/>
        <v>1.551724137931032</v>
      </c>
      <c r="CA138" s="31"/>
      <c r="CB138" s="27"/>
    </row>
    <row r="139" spans="1:80">
      <c r="A139" s="32">
        <f t="shared" si="269"/>
        <v>2002</v>
      </c>
      <c r="B139" s="61">
        <f t="shared" si="270"/>
        <v>-20.960889999999999</v>
      </c>
      <c r="C139" s="61">
        <f t="shared" ref="C139:BN139" si="276">IF(C316="", "", (IF(C$4&lt;$A139, C316, (C316-C$3)/(1+C$3%))-$A$2*$BZ316)/(1+$A$2*$BZ316%))</f>
        <v>-20.906770000000002</v>
      </c>
      <c r="D139" s="61">
        <f t="shared" si="276"/>
        <v>-22.145109999999999</v>
      </c>
      <c r="E139" s="61">
        <f t="shared" si="276"/>
        <v>-23.676359999999999</v>
      </c>
      <c r="F139" s="61">
        <f t="shared" si="276"/>
        <v>-9.8747395229269621</v>
      </c>
      <c r="G139" s="61">
        <f t="shared" si="276"/>
        <v>-14.608449999999999</v>
      </c>
      <c r="H139" s="61">
        <f t="shared" si="276"/>
        <v>-23.487183640306391</v>
      </c>
      <c r="I139" s="61">
        <f t="shared" si="276"/>
        <v>-14.19791</v>
      </c>
      <c r="J139" s="61">
        <f t="shared" si="276"/>
        <v>-20.022649999999999</v>
      </c>
      <c r="K139" s="61">
        <f t="shared" si="276"/>
        <v>-15.409380000000001</v>
      </c>
      <c r="L139" s="61">
        <f t="shared" si="276"/>
        <v>4.8994999999999997</v>
      </c>
      <c r="M139" s="61">
        <f t="shared" si="276"/>
        <v>3.7542300000000002</v>
      </c>
      <c r="N139" s="61">
        <f t="shared" si="276"/>
        <v>-15.61524</v>
      </c>
      <c r="O139" s="61">
        <f t="shared" si="276"/>
        <v>-7.4297599999999999</v>
      </c>
      <c r="P139" s="61">
        <f t="shared" si="276"/>
        <v>-15.08</v>
      </c>
      <c r="Q139" s="61">
        <f t="shared" si="276"/>
        <v>-9.3159399999999994</v>
      </c>
      <c r="R139" s="61">
        <f t="shared" si="276"/>
        <v>-17.945620000000002</v>
      </c>
      <c r="S139" s="61">
        <f t="shared" si="276"/>
        <v>-16.24173692936812</v>
      </c>
      <c r="T139" s="61">
        <f t="shared" si="276"/>
        <v>-5.9565272028734233</v>
      </c>
      <c r="U139" s="61">
        <f t="shared" si="276"/>
        <v>16.67388</v>
      </c>
      <c r="V139" s="61">
        <f t="shared" si="276"/>
        <v>14.148099999999999</v>
      </c>
      <c r="W139" s="61">
        <f t="shared" si="276"/>
        <v>8.0208600000000008</v>
      </c>
      <c r="X139" s="61">
        <f t="shared" si="276"/>
        <v>8.2579999999999991</v>
      </c>
      <c r="Y139" s="61">
        <f t="shared" si="276"/>
        <v>6.0993551780720301</v>
      </c>
      <c r="Z139" s="61">
        <f t="shared" si="276"/>
        <v>1.68658</v>
      </c>
      <c r="AA139" s="61">
        <f t="shared" si="276"/>
        <v>11.193840612149533</v>
      </c>
      <c r="AB139" s="61">
        <f t="shared" si="276"/>
        <v>-6.8972199999999999</v>
      </c>
      <c r="AC139" s="61">
        <f t="shared" si="276"/>
        <v>4.64276</v>
      </c>
      <c r="AD139" s="61">
        <f t="shared" si="276"/>
        <v>-22.25432</v>
      </c>
      <c r="AE139" s="61">
        <f t="shared" si="276"/>
        <v>31.085395141306751</v>
      </c>
      <c r="AF139" s="61">
        <f t="shared" si="276"/>
        <v>25.256479055525745</v>
      </c>
      <c r="AG139" s="61">
        <f t="shared" si="276"/>
        <v>-0.62073</v>
      </c>
      <c r="AH139" s="61">
        <f t="shared" si="276"/>
        <v>-11.363479999999999</v>
      </c>
      <c r="AI139" s="61">
        <f t="shared" si="276"/>
        <v>33.351419999999997</v>
      </c>
      <c r="AJ139" s="61">
        <f t="shared" si="276"/>
        <v>-16.862410000000001</v>
      </c>
      <c r="AK139" s="61">
        <f t="shared" si="276"/>
        <v>3.4870000000000001</v>
      </c>
      <c r="AL139" s="61">
        <f t="shared" si="276"/>
        <v>7.91249</v>
      </c>
      <c r="AM139" s="61">
        <f t="shared" si="276"/>
        <v>10.11463</v>
      </c>
      <c r="AN139" s="61">
        <f t="shared" si="276"/>
        <v>5.2188600000000003</v>
      </c>
      <c r="AO139" s="61">
        <f t="shared" si="276"/>
        <v>1.73489</v>
      </c>
      <c r="AP139" s="61">
        <f t="shared" si="276"/>
        <v>16.607399999999998</v>
      </c>
      <c r="AQ139" s="61">
        <f t="shared" si="276"/>
        <v>20.846480998765273</v>
      </c>
      <c r="AR139" s="61">
        <f t="shared" si="276"/>
        <v>6.6836369550314654</v>
      </c>
      <c r="AS139" s="61">
        <f t="shared" si="276"/>
        <v>-18.06348165210705</v>
      </c>
      <c r="AT139" s="61">
        <f t="shared" si="276"/>
        <v>-12.279626629192631</v>
      </c>
      <c r="AU139" s="61" t="str">
        <f t="shared" si="276"/>
        <v/>
      </c>
      <c r="AV139" s="61" t="str">
        <f t="shared" si="276"/>
        <v/>
      </c>
      <c r="AW139" s="61" t="str">
        <f t="shared" si="276"/>
        <v/>
      </c>
      <c r="AX139" s="61" t="str">
        <f t="shared" si="276"/>
        <v/>
      </c>
      <c r="AY139" s="61" t="str">
        <f t="shared" si="276"/>
        <v/>
      </c>
      <c r="AZ139" s="61" t="str">
        <f t="shared" si="276"/>
        <v/>
      </c>
      <c r="BA139" s="61" t="str">
        <f t="shared" si="276"/>
        <v/>
      </c>
      <c r="BB139" s="61" t="str">
        <f t="shared" si="276"/>
        <v/>
      </c>
      <c r="BC139" s="61" t="str">
        <f t="shared" si="276"/>
        <v/>
      </c>
      <c r="BD139" s="61" t="str">
        <f t="shared" si="276"/>
        <v/>
      </c>
      <c r="BE139" s="61" t="str">
        <f t="shared" si="276"/>
        <v/>
      </c>
      <c r="BF139" s="61" t="str">
        <f t="shared" si="276"/>
        <v/>
      </c>
      <c r="BG139" s="61" t="str">
        <f t="shared" si="276"/>
        <v/>
      </c>
      <c r="BH139" s="61" t="str">
        <f t="shared" si="276"/>
        <v/>
      </c>
      <c r="BI139" s="61" t="str">
        <f t="shared" si="276"/>
        <v/>
      </c>
      <c r="BJ139" s="61" t="str">
        <f t="shared" si="276"/>
        <v/>
      </c>
      <c r="BK139" s="61" t="str">
        <f t="shared" si="276"/>
        <v/>
      </c>
      <c r="BL139" s="61" t="str">
        <f t="shared" si="276"/>
        <v/>
      </c>
      <c r="BM139" s="61" t="str">
        <f t="shared" si="276"/>
        <v/>
      </c>
      <c r="BN139" s="61" t="str">
        <f t="shared" si="276"/>
        <v/>
      </c>
      <c r="BO139" s="61" t="str">
        <f t="shared" ref="BO139:BY139" si="277">IF(BO316="", "", (IF(BO$4&lt;$A139, BO316, (BO316-BO$3)/(1+BO$3%))-$A$2*$BZ316)/(1+$A$2*$BZ316%))</f>
        <v/>
      </c>
      <c r="BP139" s="61" t="str">
        <f t="shared" si="277"/>
        <v/>
      </c>
      <c r="BQ139" s="61" t="str">
        <f t="shared" si="277"/>
        <v/>
      </c>
      <c r="BR139" s="61" t="str">
        <f t="shared" si="277"/>
        <v/>
      </c>
      <c r="BS139" s="61" t="str">
        <f t="shared" si="277"/>
        <v/>
      </c>
      <c r="BT139" s="61" t="str">
        <f t="shared" si="277"/>
        <v/>
      </c>
      <c r="BU139" s="61" t="str">
        <f t="shared" si="277"/>
        <v/>
      </c>
      <c r="BV139" s="61">
        <f t="shared" si="277"/>
        <v>-20.022627410740125</v>
      </c>
      <c r="BW139" s="61">
        <f t="shared" si="277"/>
        <v>13.943262411347511</v>
      </c>
      <c r="BX139" s="61">
        <f t="shared" si="277"/>
        <v>1.6678275875639859</v>
      </c>
      <c r="BY139" s="282">
        <f t="shared" si="277"/>
        <v>0</v>
      </c>
      <c r="BZ139" s="296">
        <f t="shared" si="273"/>
        <v>2.3769100169779289</v>
      </c>
      <c r="CA139" s="31"/>
      <c r="CB139" s="27"/>
    </row>
    <row r="140" spans="1:80">
      <c r="A140" s="32">
        <f t="shared" si="269"/>
        <v>2003</v>
      </c>
      <c r="B140" s="61">
        <f t="shared" si="270"/>
        <v>31.3538</v>
      </c>
      <c r="C140" s="61">
        <f t="shared" ref="C140:BN140" si="278">IF(C317="", "", (IF(C$4&lt;$A140, C317, (C317-C$3)/(1+C$3%))-$A$2*$BZ317)/(1+$A$2*$BZ317%))</f>
        <v>32.247349999999997</v>
      </c>
      <c r="D140" s="61">
        <f t="shared" si="278"/>
        <v>28.501919999999998</v>
      </c>
      <c r="E140" s="61">
        <f t="shared" si="278"/>
        <v>25.923120000000001</v>
      </c>
      <c r="F140" s="61">
        <f t="shared" si="278"/>
        <v>37.638930269475935</v>
      </c>
      <c r="G140" s="61">
        <f t="shared" si="278"/>
        <v>34.1419</v>
      </c>
      <c r="H140" s="61">
        <f t="shared" si="278"/>
        <v>39.982499369571521</v>
      </c>
      <c r="I140" s="61">
        <f t="shared" si="278"/>
        <v>37.191220000000001</v>
      </c>
      <c r="J140" s="61">
        <f t="shared" si="278"/>
        <v>45.628120000000003</v>
      </c>
      <c r="K140" s="61">
        <f t="shared" si="278"/>
        <v>42.881549999999997</v>
      </c>
      <c r="L140" s="61">
        <f t="shared" si="278"/>
        <v>80.984449999999995</v>
      </c>
      <c r="M140" s="61">
        <f t="shared" si="278"/>
        <v>35.654949999999999</v>
      </c>
      <c r="N140" s="61">
        <f t="shared" si="278"/>
        <v>38.665779999999998</v>
      </c>
      <c r="O140" s="61">
        <f t="shared" si="278"/>
        <v>57.649180000000001</v>
      </c>
      <c r="P140" s="61">
        <f t="shared" si="278"/>
        <v>40.340000000000003</v>
      </c>
      <c r="Q140" s="61">
        <f t="shared" si="278"/>
        <v>38.424460000000003</v>
      </c>
      <c r="R140" s="61">
        <f t="shared" si="278"/>
        <v>38.700099999999999</v>
      </c>
      <c r="S140" s="61">
        <f t="shared" si="278"/>
        <v>44.720902184210885</v>
      </c>
      <c r="T140" s="61">
        <f t="shared" si="278"/>
        <v>57.144900141625904</v>
      </c>
      <c r="U140" s="61">
        <f t="shared" si="278"/>
        <v>2.6767300000000001</v>
      </c>
      <c r="V140" s="61">
        <f t="shared" si="278"/>
        <v>2.3680300000000001</v>
      </c>
      <c r="W140" s="61">
        <f t="shared" si="278"/>
        <v>2.3831600000000002</v>
      </c>
      <c r="X140" s="61">
        <f t="shared" si="278"/>
        <v>3.9735299999999998</v>
      </c>
      <c r="Y140" s="61">
        <f t="shared" si="278"/>
        <v>3.3730948409731232</v>
      </c>
      <c r="Z140" s="61">
        <f t="shared" si="278"/>
        <v>0.99134</v>
      </c>
      <c r="AA140" s="61">
        <f t="shared" si="278"/>
        <v>8.8924536628790474</v>
      </c>
      <c r="AB140" s="61">
        <f t="shared" si="278"/>
        <v>20.748080000000002</v>
      </c>
      <c r="AC140" s="61">
        <f t="shared" si="278"/>
        <v>9.6551399999999994</v>
      </c>
      <c r="AD140" s="61">
        <f t="shared" si="278"/>
        <v>37.007370000000002</v>
      </c>
      <c r="AE140" s="61">
        <f t="shared" si="278"/>
        <v>19.819065350745479</v>
      </c>
      <c r="AF140" s="61">
        <f t="shared" si="278"/>
        <v>19.588701058413889</v>
      </c>
      <c r="AG140" s="61">
        <f t="shared" si="278"/>
        <v>33.799480000000003</v>
      </c>
      <c r="AH140" s="61">
        <f t="shared" si="278"/>
        <v>26.579820000000002</v>
      </c>
      <c r="AI140" s="61">
        <f t="shared" si="278"/>
        <v>59.447690000000001</v>
      </c>
      <c r="AJ140" s="61">
        <f t="shared" si="278"/>
        <v>30.080880000000001</v>
      </c>
      <c r="AK140" s="61">
        <f t="shared" si="278"/>
        <v>1.6378900000000001</v>
      </c>
      <c r="AL140" s="61">
        <f t="shared" si="278"/>
        <v>4.4595200000000004</v>
      </c>
      <c r="AM140" s="61">
        <f t="shared" si="278"/>
        <v>5.21312</v>
      </c>
      <c r="AN140" s="61">
        <f t="shared" si="278"/>
        <v>4.2013100000000003</v>
      </c>
      <c r="AO140" s="61">
        <f t="shared" si="278"/>
        <v>17.197199999999999</v>
      </c>
      <c r="AP140" s="61">
        <f t="shared" si="278"/>
        <v>8.0040999999999993</v>
      </c>
      <c r="AQ140" s="61">
        <f t="shared" si="278"/>
        <v>16.123976702104549</v>
      </c>
      <c r="AR140" s="61">
        <f t="shared" si="278"/>
        <v>2.2695352875372699</v>
      </c>
      <c r="AS140" s="61">
        <f t="shared" si="278"/>
        <v>43.426895544565205</v>
      </c>
      <c r="AT140" s="61">
        <f t="shared" si="278"/>
        <v>25.982838921780989</v>
      </c>
      <c r="AU140" s="61" t="str">
        <f t="shared" si="278"/>
        <v/>
      </c>
      <c r="AV140" s="61" t="str">
        <f t="shared" si="278"/>
        <v/>
      </c>
      <c r="AW140" s="61" t="str">
        <f t="shared" si="278"/>
        <v/>
      </c>
      <c r="AX140" s="61" t="str">
        <f t="shared" si="278"/>
        <v/>
      </c>
      <c r="AY140" s="61" t="str">
        <f t="shared" si="278"/>
        <v/>
      </c>
      <c r="AZ140" s="61" t="str">
        <f t="shared" si="278"/>
        <v/>
      </c>
      <c r="BA140" s="61" t="str">
        <f t="shared" si="278"/>
        <v/>
      </c>
      <c r="BB140" s="61" t="str">
        <f t="shared" si="278"/>
        <v/>
      </c>
      <c r="BC140" s="61" t="str">
        <f t="shared" si="278"/>
        <v/>
      </c>
      <c r="BD140" s="61" t="str">
        <f t="shared" si="278"/>
        <v/>
      </c>
      <c r="BE140" s="61" t="str">
        <f t="shared" si="278"/>
        <v/>
      </c>
      <c r="BF140" s="61" t="str">
        <f t="shared" si="278"/>
        <v/>
      </c>
      <c r="BG140" s="61" t="str">
        <f t="shared" si="278"/>
        <v/>
      </c>
      <c r="BH140" s="61" t="str">
        <f t="shared" si="278"/>
        <v/>
      </c>
      <c r="BI140" s="61" t="str">
        <f t="shared" si="278"/>
        <v/>
      </c>
      <c r="BJ140" s="61" t="str">
        <f t="shared" si="278"/>
        <v/>
      </c>
      <c r="BK140" s="61" t="str">
        <f t="shared" si="278"/>
        <v/>
      </c>
      <c r="BL140" s="61" t="str">
        <f t="shared" si="278"/>
        <v/>
      </c>
      <c r="BM140" s="61" t="str">
        <f t="shared" si="278"/>
        <v/>
      </c>
      <c r="BN140" s="61" t="str">
        <f t="shared" si="278"/>
        <v/>
      </c>
      <c r="BO140" s="61" t="str">
        <f t="shared" ref="BO140:BY140" si="279">IF(BO317="", "", (IF(BO$4&lt;$A140, BO317, (BO317-BO$3)/(1+BO$3%))-$A$2*$BZ317)/(1+$A$2*$BZ317%))</f>
        <v/>
      </c>
      <c r="BP140" s="61" t="str">
        <f t="shared" si="279"/>
        <v/>
      </c>
      <c r="BQ140" s="61" t="str">
        <f t="shared" si="279"/>
        <v/>
      </c>
      <c r="BR140" s="61" t="str">
        <f t="shared" si="279"/>
        <v/>
      </c>
      <c r="BS140" s="61" t="str">
        <f t="shared" si="279"/>
        <v/>
      </c>
      <c r="BT140" s="61" t="str">
        <f t="shared" si="279"/>
        <v/>
      </c>
      <c r="BU140" s="61" t="str">
        <f t="shared" si="279"/>
        <v/>
      </c>
      <c r="BV140" s="61">
        <f t="shared" si="279"/>
        <v>28.361091266297557</v>
      </c>
      <c r="BW140" s="61">
        <f t="shared" si="279"/>
        <v>2.0249802896385782</v>
      </c>
      <c r="BX140" s="61">
        <f t="shared" si="279"/>
        <v>1.0339668021230652</v>
      </c>
      <c r="BY140" s="282">
        <f t="shared" si="279"/>
        <v>0</v>
      </c>
      <c r="BZ140" s="296">
        <f t="shared" si="273"/>
        <v>1.8794914317302513</v>
      </c>
      <c r="CA140" s="31"/>
      <c r="CB140" s="27"/>
    </row>
    <row r="141" spans="1:80">
      <c r="A141" s="32">
        <f t="shared" si="269"/>
        <v>2004</v>
      </c>
      <c r="B141" s="61">
        <f t="shared" si="270"/>
        <v>12.51571</v>
      </c>
      <c r="C141" s="61">
        <f t="shared" ref="C141:BN141" si="280">IF(C318="", "", (IF(C$4&lt;$A141, C318, (C318-C$3)/(1+C$3%))-$A$2*$BZ318)/(1+$A$2*$BZ318%))</f>
        <v>15.28717</v>
      </c>
      <c r="D141" s="61">
        <f t="shared" si="280"/>
        <v>10.740220000000001</v>
      </c>
      <c r="E141" s="61">
        <f t="shared" si="280"/>
        <v>7.2001200000000001</v>
      </c>
      <c r="F141" s="61">
        <f t="shared" si="280"/>
        <v>26.915335416008642</v>
      </c>
      <c r="G141" s="61">
        <f t="shared" si="280"/>
        <v>20.353000000000002</v>
      </c>
      <c r="H141" s="61">
        <f t="shared" si="280"/>
        <v>13.590067458931573</v>
      </c>
      <c r="I141" s="61">
        <f t="shared" si="280"/>
        <v>23.552070000000001</v>
      </c>
      <c r="J141" s="61">
        <f t="shared" si="280"/>
        <v>19.896419999999999</v>
      </c>
      <c r="K141" s="61">
        <f t="shared" si="280"/>
        <v>16.057189999999999</v>
      </c>
      <c r="L141" s="61">
        <f t="shared" si="280"/>
        <v>19.087060000000001</v>
      </c>
      <c r="M141" s="61">
        <f t="shared" si="280"/>
        <v>30.75949</v>
      </c>
      <c r="N141" s="61">
        <f t="shared" si="280"/>
        <v>20.250039999999998</v>
      </c>
      <c r="O141" s="61">
        <f t="shared" si="280"/>
        <v>26.119330000000001</v>
      </c>
      <c r="P141" s="61">
        <f t="shared" si="280"/>
        <v>20.84</v>
      </c>
      <c r="Q141" s="61">
        <f t="shared" si="280"/>
        <v>18.831720000000001</v>
      </c>
      <c r="R141" s="61">
        <f t="shared" si="280"/>
        <v>20.86186</v>
      </c>
      <c r="S141" s="61">
        <f t="shared" si="280"/>
        <v>23.836175334754099</v>
      </c>
      <c r="T141" s="61">
        <f t="shared" si="280"/>
        <v>28.95086541284935</v>
      </c>
      <c r="U141" s="61">
        <f t="shared" si="280"/>
        <v>7.1197400000000002</v>
      </c>
      <c r="V141" s="61">
        <f t="shared" si="280"/>
        <v>3.40293</v>
      </c>
      <c r="W141" s="61">
        <f t="shared" si="280"/>
        <v>1.0303899999999999</v>
      </c>
      <c r="X141" s="61">
        <f t="shared" si="280"/>
        <v>4.2371699999999999</v>
      </c>
      <c r="Y141" s="61">
        <f t="shared" si="280"/>
        <v>1.6960544090515617</v>
      </c>
      <c r="Z141" s="61">
        <f t="shared" si="280"/>
        <v>1.17927</v>
      </c>
      <c r="AA141" s="61">
        <f t="shared" si="280"/>
        <v>5.9059555675020672</v>
      </c>
      <c r="AB141" s="61">
        <f t="shared" si="280"/>
        <v>11.174810000000001</v>
      </c>
      <c r="AC141" s="61">
        <f t="shared" si="280"/>
        <v>7.5747499999999999</v>
      </c>
      <c r="AD141" s="61">
        <f t="shared" si="280"/>
        <v>13.3756</v>
      </c>
      <c r="AE141" s="61">
        <f t="shared" si="280"/>
        <v>16.404468171571587</v>
      </c>
      <c r="AF141" s="61">
        <f t="shared" si="280"/>
        <v>4.3876794500235867</v>
      </c>
      <c r="AG141" s="61">
        <f t="shared" si="280"/>
        <v>36.64969</v>
      </c>
      <c r="AH141" s="61">
        <f t="shared" si="280"/>
        <v>9.5100300000000004</v>
      </c>
      <c r="AI141" s="61">
        <f t="shared" si="280"/>
        <v>8.0901399999999999</v>
      </c>
      <c r="AJ141" s="61">
        <f t="shared" si="280"/>
        <v>18.313320000000001</v>
      </c>
      <c r="AK141" s="61">
        <f t="shared" si="280"/>
        <v>1.1208400000000001</v>
      </c>
      <c r="AL141" s="61">
        <f t="shared" si="280"/>
        <v>3.2292200000000002</v>
      </c>
      <c r="AM141" s="61">
        <f t="shared" si="280"/>
        <v>4.1207799999999999</v>
      </c>
      <c r="AN141" s="61">
        <f t="shared" si="280"/>
        <v>2.1124200000000002</v>
      </c>
      <c r="AO141" s="61">
        <f t="shared" si="280"/>
        <v>8.5156600000000005</v>
      </c>
      <c r="AP141" s="61">
        <f t="shared" si="280"/>
        <v>8.2730499999999996</v>
      </c>
      <c r="AQ141" s="61">
        <f t="shared" si="280"/>
        <v>11.1216557775764</v>
      </c>
      <c r="AR141" s="61">
        <f t="shared" si="280"/>
        <v>5.1036301724709867</v>
      </c>
      <c r="AS141" s="61">
        <f t="shared" si="280"/>
        <v>18.707007435302092</v>
      </c>
      <c r="AT141" s="61">
        <f t="shared" si="280"/>
        <v>16.681819725174019</v>
      </c>
      <c r="AU141" s="61" t="str">
        <f t="shared" si="280"/>
        <v/>
      </c>
      <c r="AV141" s="61" t="str">
        <f t="shared" si="280"/>
        <v/>
      </c>
      <c r="AW141" s="61" t="str">
        <f t="shared" si="280"/>
        <v/>
      </c>
      <c r="AX141" s="61" t="str">
        <f t="shared" si="280"/>
        <v/>
      </c>
      <c r="AY141" s="61" t="str">
        <f t="shared" si="280"/>
        <v/>
      </c>
      <c r="AZ141" s="61" t="str">
        <f t="shared" si="280"/>
        <v/>
      </c>
      <c r="BA141" s="61" t="str">
        <f t="shared" si="280"/>
        <v/>
      </c>
      <c r="BB141" s="61" t="str">
        <f t="shared" si="280"/>
        <v/>
      </c>
      <c r="BC141" s="61" t="str">
        <f t="shared" si="280"/>
        <v/>
      </c>
      <c r="BD141" s="61" t="str">
        <f t="shared" si="280"/>
        <v/>
      </c>
      <c r="BE141" s="61" t="str">
        <f t="shared" si="280"/>
        <v/>
      </c>
      <c r="BF141" s="61" t="str">
        <f t="shared" si="280"/>
        <v/>
      </c>
      <c r="BG141" s="61" t="str">
        <f t="shared" si="280"/>
        <v/>
      </c>
      <c r="BH141" s="61" t="str">
        <f t="shared" si="280"/>
        <v/>
      </c>
      <c r="BI141" s="61" t="str">
        <f t="shared" si="280"/>
        <v/>
      </c>
      <c r="BJ141" s="61" t="str">
        <f t="shared" si="280"/>
        <v/>
      </c>
      <c r="BK141" s="61" t="str">
        <f t="shared" si="280"/>
        <v/>
      </c>
      <c r="BL141" s="61" t="str">
        <f t="shared" si="280"/>
        <v/>
      </c>
      <c r="BM141" s="61" t="str">
        <f t="shared" si="280"/>
        <v/>
      </c>
      <c r="BN141" s="61" t="str">
        <f t="shared" si="280"/>
        <v/>
      </c>
      <c r="BO141" s="61" t="str">
        <f t="shared" ref="BO141:BY141" si="281">IF(BO318="", "", (IF(BO$4&lt;$A141, BO318, (BO318-BO$3)/(1+BO$3%))-$A$2*$BZ318)/(1+$A$2*$BZ318%))</f>
        <v/>
      </c>
      <c r="BP141" s="61" t="str">
        <f t="shared" si="281"/>
        <v/>
      </c>
      <c r="BQ141" s="61" t="str">
        <f t="shared" si="281"/>
        <v/>
      </c>
      <c r="BR141" s="61" t="str">
        <f t="shared" si="281"/>
        <v/>
      </c>
      <c r="BS141" s="61" t="str">
        <f t="shared" si="281"/>
        <v/>
      </c>
      <c r="BT141" s="61" t="str">
        <f t="shared" si="281"/>
        <v/>
      </c>
      <c r="BU141" s="61" t="str">
        <f t="shared" si="281"/>
        <v/>
      </c>
      <c r="BV141" s="61">
        <f t="shared" si="281"/>
        <v>6.0334475329354209</v>
      </c>
      <c r="BW141" s="61">
        <f t="shared" si="281"/>
        <v>4.0102493187456734</v>
      </c>
      <c r="BX141" s="61">
        <f t="shared" si="281"/>
        <v>1.2330055330387335</v>
      </c>
      <c r="BY141" s="282">
        <f t="shared" si="281"/>
        <v>0</v>
      </c>
      <c r="BZ141" s="296">
        <f t="shared" si="273"/>
        <v>3.255561584373301</v>
      </c>
      <c r="CA141" s="31"/>
      <c r="CB141" s="27"/>
    </row>
    <row r="142" spans="1:80">
      <c r="A142" s="32">
        <f t="shared" si="269"/>
        <v>2005</v>
      </c>
      <c r="B142" s="61">
        <f t="shared" si="270"/>
        <v>5.9804000000000004</v>
      </c>
      <c r="C142" s="61">
        <f t="shared" ref="C142:BN142" si="282">IF(C319="", "", (IF(C$4&lt;$A142, C319, (C319-C$3)/(1+C$3%))-$A$2*$BZ319)/(1+$A$2*$BZ319%))</f>
        <v>7.0880700000000001</v>
      </c>
      <c r="D142" s="61">
        <f t="shared" si="282"/>
        <v>4.7744400000000002</v>
      </c>
      <c r="E142" s="61">
        <f t="shared" si="282"/>
        <v>5.0870600000000001</v>
      </c>
      <c r="F142" s="61">
        <f t="shared" si="282"/>
        <v>12.620866890631582</v>
      </c>
      <c r="G142" s="61">
        <f t="shared" si="282"/>
        <v>13.93064</v>
      </c>
      <c r="H142" s="61">
        <f t="shared" si="282"/>
        <v>14.790094769359483</v>
      </c>
      <c r="I142" s="61">
        <f t="shared" si="282"/>
        <v>6.0722699999999996</v>
      </c>
      <c r="J142" s="61">
        <f t="shared" si="282"/>
        <v>7.3635299999999999</v>
      </c>
      <c r="K142" s="61">
        <f t="shared" si="282"/>
        <v>8.6367399999999996</v>
      </c>
      <c r="L142" s="61">
        <f t="shared" si="282"/>
        <v>4.0799799999999999</v>
      </c>
      <c r="M142" s="61">
        <f t="shared" si="282"/>
        <v>11.890230000000001</v>
      </c>
      <c r="N142" s="61">
        <f t="shared" si="282"/>
        <v>13.599259999999999</v>
      </c>
      <c r="O142" s="61">
        <f t="shared" si="282"/>
        <v>32.05153</v>
      </c>
      <c r="P142" s="61">
        <f t="shared" si="282"/>
        <v>15.57</v>
      </c>
      <c r="Q142" s="61">
        <f t="shared" si="282"/>
        <v>22.593789999999998</v>
      </c>
      <c r="R142" s="61">
        <f t="shared" si="282"/>
        <v>9.2573299999999996</v>
      </c>
      <c r="S142" s="61">
        <f t="shared" si="282"/>
        <v>13.342433682410485</v>
      </c>
      <c r="T142" s="61">
        <f t="shared" si="282"/>
        <v>22.313718425013572</v>
      </c>
      <c r="U142" s="61">
        <f t="shared" si="282"/>
        <v>6.6089500000000001</v>
      </c>
      <c r="V142" s="61">
        <f t="shared" si="282"/>
        <v>2.3159999999999998</v>
      </c>
      <c r="W142" s="61">
        <f t="shared" si="282"/>
        <v>1.7668999999999999</v>
      </c>
      <c r="X142" s="61">
        <f t="shared" si="282"/>
        <v>2.3957000000000002</v>
      </c>
      <c r="Y142" s="61">
        <f t="shared" si="282"/>
        <v>1.3089824447760856</v>
      </c>
      <c r="Z142" s="61">
        <f t="shared" si="282"/>
        <v>2.9429699999999999</v>
      </c>
      <c r="AA142" s="61">
        <f t="shared" si="282"/>
        <v>1.2124746784547349</v>
      </c>
      <c r="AB142" s="61">
        <f t="shared" si="282"/>
        <v>6.8239700000000001</v>
      </c>
      <c r="AC142" s="61">
        <f t="shared" si="282"/>
        <v>3.4816799999999999</v>
      </c>
      <c r="AD142" s="61">
        <f t="shared" si="282"/>
        <v>4.99099</v>
      </c>
      <c r="AE142" s="61">
        <f t="shared" si="282"/>
        <v>24.618531636504262</v>
      </c>
      <c r="AF142" s="61">
        <f t="shared" si="282"/>
        <v>17.474907771892578</v>
      </c>
      <c r="AG142" s="61">
        <f t="shared" si="282"/>
        <v>44.596550000000001</v>
      </c>
      <c r="AH142" s="61">
        <f t="shared" si="282"/>
        <v>15.406040000000001</v>
      </c>
      <c r="AI142" s="61">
        <f t="shared" si="282"/>
        <v>43.793089999999999</v>
      </c>
      <c r="AJ142" s="61">
        <f t="shared" si="282"/>
        <v>7.0092800000000004</v>
      </c>
      <c r="AK142" s="61">
        <f t="shared" si="282"/>
        <v>1.64879</v>
      </c>
      <c r="AL142" s="61">
        <f t="shared" si="282"/>
        <v>2.2390099999999999</v>
      </c>
      <c r="AM142" s="61">
        <f t="shared" si="282"/>
        <v>3.0727699999999998</v>
      </c>
      <c r="AN142" s="61">
        <f t="shared" si="282"/>
        <v>2.1978399999999998</v>
      </c>
      <c r="AO142" s="61">
        <f t="shared" si="282"/>
        <v>2.76986</v>
      </c>
      <c r="AP142" s="61">
        <f t="shared" si="282"/>
        <v>2.5917500000000002</v>
      </c>
      <c r="AQ142" s="61">
        <f t="shared" si="282"/>
        <v>-6.7291887507456627</v>
      </c>
      <c r="AR142" s="61">
        <f t="shared" si="282"/>
        <v>5.2594815110892297</v>
      </c>
      <c r="AS142" s="61">
        <f t="shared" si="282"/>
        <v>10.285502957964731</v>
      </c>
      <c r="AT142" s="61">
        <f t="shared" si="282"/>
        <v>19.133676757103746</v>
      </c>
      <c r="AU142" s="61" t="str">
        <f t="shared" si="282"/>
        <v/>
      </c>
      <c r="AV142" s="61" t="str">
        <f t="shared" si="282"/>
        <v/>
      </c>
      <c r="AW142" s="61" t="str">
        <f t="shared" si="282"/>
        <v/>
      </c>
      <c r="AX142" s="61" t="str">
        <f t="shared" si="282"/>
        <v/>
      </c>
      <c r="AY142" s="61" t="str">
        <f t="shared" si="282"/>
        <v/>
      </c>
      <c r="AZ142" s="61" t="str">
        <f t="shared" si="282"/>
        <v/>
      </c>
      <c r="BA142" s="61" t="str">
        <f t="shared" si="282"/>
        <v/>
      </c>
      <c r="BB142" s="61" t="str">
        <f t="shared" si="282"/>
        <v/>
      </c>
      <c r="BC142" s="61" t="str">
        <f t="shared" si="282"/>
        <v/>
      </c>
      <c r="BD142" s="61" t="str">
        <f t="shared" si="282"/>
        <v/>
      </c>
      <c r="BE142" s="61" t="str">
        <f t="shared" si="282"/>
        <v/>
      </c>
      <c r="BF142" s="61" t="str">
        <f t="shared" si="282"/>
        <v/>
      </c>
      <c r="BG142" s="61" t="str">
        <f t="shared" si="282"/>
        <v/>
      </c>
      <c r="BH142" s="61" t="str">
        <f t="shared" si="282"/>
        <v/>
      </c>
      <c r="BI142" s="61" t="str">
        <f t="shared" si="282"/>
        <v/>
      </c>
      <c r="BJ142" s="61" t="str">
        <f t="shared" si="282"/>
        <v/>
      </c>
      <c r="BK142" s="61" t="str">
        <f t="shared" si="282"/>
        <v/>
      </c>
      <c r="BL142" s="61" t="str">
        <f t="shared" si="282"/>
        <v/>
      </c>
      <c r="BM142" s="61" t="str">
        <f t="shared" si="282"/>
        <v/>
      </c>
      <c r="BN142" s="61" t="str">
        <f t="shared" si="282"/>
        <v/>
      </c>
      <c r="BO142" s="61" t="str">
        <f t="shared" ref="BO142:BY142" si="283">IF(BO319="", "", (IF(BO$4&lt;$A142, BO319, (BO319-BO$3)/(1+BO$3%))-$A$2*$BZ319)/(1+$A$2*$BZ319%))</f>
        <v/>
      </c>
      <c r="BP142" s="61" t="str">
        <f t="shared" si="283"/>
        <v/>
      </c>
      <c r="BQ142" s="61" t="str">
        <f t="shared" si="283"/>
        <v/>
      </c>
      <c r="BR142" s="61" t="str">
        <f t="shared" si="283"/>
        <v/>
      </c>
      <c r="BS142" s="61" t="str">
        <f t="shared" si="283"/>
        <v/>
      </c>
      <c r="BT142" s="61" t="str">
        <f t="shared" si="283"/>
        <v/>
      </c>
      <c r="BU142" s="61" t="str">
        <f t="shared" si="283"/>
        <v/>
      </c>
      <c r="BV142" s="61">
        <f t="shared" si="283"/>
        <v>10.118417822771097</v>
      </c>
      <c r="BW142" s="61">
        <f t="shared" si="283"/>
        <v>2.1663473194384775</v>
      </c>
      <c r="BX142" s="61">
        <f t="shared" si="283"/>
        <v>3.0438132608043622</v>
      </c>
      <c r="BY142" s="282">
        <f t="shared" si="283"/>
        <v>0</v>
      </c>
      <c r="BZ142" s="296">
        <f t="shared" si="273"/>
        <v>3.4156594850236477</v>
      </c>
      <c r="CA142" s="31"/>
      <c r="CB142" s="27"/>
    </row>
    <row r="143" spans="1:80">
      <c r="A143" s="32">
        <f t="shared" si="269"/>
        <v>2006</v>
      </c>
      <c r="B143" s="61">
        <f t="shared" si="270"/>
        <v>15.511010000000001</v>
      </c>
      <c r="C143" s="61">
        <f t="shared" ref="C143:BN143" si="284">IF(C320="", "", (IF(C$4&lt;$A143, C320, (C320-C$3)/(1+C$3%))-$A$2*$BZ320)/(1+$A$2*$BZ320%))</f>
        <v>22.148510000000002</v>
      </c>
      <c r="D143" s="61">
        <f t="shared" si="284"/>
        <v>15.64165</v>
      </c>
      <c r="E143" s="61">
        <f t="shared" si="284"/>
        <v>9.0134600000000002</v>
      </c>
      <c r="F143" s="61">
        <f t="shared" si="284"/>
        <v>17.582684460606377</v>
      </c>
      <c r="G143" s="61">
        <f t="shared" si="284"/>
        <v>13.59756</v>
      </c>
      <c r="H143" s="61">
        <f t="shared" si="284"/>
        <v>9.4481862213020875</v>
      </c>
      <c r="I143" s="61">
        <f t="shared" si="284"/>
        <v>19.24381</v>
      </c>
      <c r="J143" s="61">
        <f t="shared" si="284"/>
        <v>15.63735</v>
      </c>
      <c r="K143" s="61">
        <f t="shared" si="284"/>
        <v>11.94224</v>
      </c>
      <c r="L143" s="61">
        <f t="shared" si="284"/>
        <v>11.47739</v>
      </c>
      <c r="M143" s="61">
        <f t="shared" si="284"/>
        <v>35.069870000000002</v>
      </c>
      <c r="N143" s="61">
        <f t="shared" si="284"/>
        <v>26.269279999999998</v>
      </c>
      <c r="O143" s="61">
        <f t="shared" si="284"/>
        <v>29.391770000000001</v>
      </c>
      <c r="P143" s="61">
        <f t="shared" si="284"/>
        <v>26.64</v>
      </c>
      <c r="Q143" s="61">
        <f t="shared" si="284"/>
        <v>11.98751</v>
      </c>
      <c r="R143" s="61">
        <f t="shared" si="284"/>
        <v>33.420020000000001</v>
      </c>
      <c r="S143" s="61">
        <f t="shared" si="284"/>
        <v>29.963135788541617</v>
      </c>
      <c r="T143" s="61">
        <f t="shared" si="284"/>
        <v>26.515535893908442</v>
      </c>
      <c r="U143" s="61">
        <f t="shared" si="284"/>
        <v>1.7433099999999999</v>
      </c>
      <c r="V143" s="61">
        <f t="shared" si="284"/>
        <v>3.1364700000000001</v>
      </c>
      <c r="W143" s="61">
        <f t="shared" si="284"/>
        <v>3.7672300000000001</v>
      </c>
      <c r="X143" s="61">
        <f t="shared" si="284"/>
        <v>4.2687299999999997</v>
      </c>
      <c r="Y143" s="61">
        <f t="shared" si="284"/>
        <v>4.0895732595727985</v>
      </c>
      <c r="Z143" s="61">
        <f t="shared" si="284"/>
        <v>4.7053599999999998</v>
      </c>
      <c r="AA143" s="61">
        <f t="shared" si="284"/>
        <v>4.2637667185318193</v>
      </c>
      <c r="AB143" s="61">
        <f t="shared" si="284"/>
        <v>14.96895</v>
      </c>
      <c r="AC143" s="61">
        <f t="shared" si="284"/>
        <v>11.2791</v>
      </c>
      <c r="AD143" s="61">
        <f t="shared" si="284"/>
        <v>19.346360000000001</v>
      </c>
      <c r="AE143" s="61">
        <f t="shared" si="284"/>
        <v>-15.724022468833331</v>
      </c>
      <c r="AF143" s="61">
        <f t="shared" si="284"/>
        <v>22.330097087378633</v>
      </c>
      <c r="AG143" s="61">
        <f t="shared" si="284"/>
        <v>19.657640000000001</v>
      </c>
      <c r="AH143" s="61">
        <f t="shared" si="284"/>
        <v>10.8713</v>
      </c>
      <c r="AI143" s="61">
        <f t="shared" si="284"/>
        <v>34.301319999999997</v>
      </c>
      <c r="AJ143" s="61">
        <f t="shared" si="284"/>
        <v>18.246040000000001</v>
      </c>
      <c r="AK143" s="61">
        <f t="shared" si="284"/>
        <v>3.2639200000000002</v>
      </c>
      <c r="AL143" s="61">
        <f t="shared" si="284"/>
        <v>4.4284499999999998</v>
      </c>
      <c r="AM143" s="61">
        <f t="shared" si="284"/>
        <v>5.1617199999999999</v>
      </c>
      <c r="AN143" s="61">
        <f t="shared" si="284"/>
        <v>4.99057</v>
      </c>
      <c r="AO143" s="61">
        <f t="shared" si="284"/>
        <v>8.2364899999999999</v>
      </c>
      <c r="AP143" s="61">
        <f t="shared" si="284"/>
        <v>0.42703000000000002</v>
      </c>
      <c r="AQ143" s="61">
        <f t="shared" si="284"/>
        <v>5.4231731515831161</v>
      </c>
      <c r="AR143" s="61">
        <f t="shared" si="284"/>
        <v>3.0384663763499384</v>
      </c>
      <c r="AS143" s="61">
        <f t="shared" si="284"/>
        <v>14.273969734321579</v>
      </c>
      <c r="AT143" s="61">
        <f t="shared" si="284"/>
        <v>10.582238403388644</v>
      </c>
      <c r="AU143" s="61" t="str">
        <f t="shared" si="284"/>
        <v/>
      </c>
      <c r="AV143" s="61" t="str">
        <f t="shared" si="284"/>
        <v/>
      </c>
      <c r="AW143" s="61" t="str">
        <f t="shared" si="284"/>
        <v/>
      </c>
      <c r="AX143" s="61" t="str">
        <f t="shared" si="284"/>
        <v/>
      </c>
      <c r="AY143" s="61" t="str">
        <f t="shared" si="284"/>
        <v/>
      </c>
      <c r="AZ143" s="61" t="str">
        <f t="shared" si="284"/>
        <v/>
      </c>
      <c r="BA143" s="61" t="str">
        <f t="shared" si="284"/>
        <v/>
      </c>
      <c r="BB143" s="61" t="str">
        <f t="shared" si="284"/>
        <v/>
      </c>
      <c r="BC143" s="61" t="str">
        <f t="shared" si="284"/>
        <v/>
      </c>
      <c r="BD143" s="61" t="str">
        <f t="shared" si="284"/>
        <v/>
      </c>
      <c r="BE143" s="61" t="str">
        <f t="shared" si="284"/>
        <v/>
      </c>
      <c r="BF143" s="61" t="str">
        <f t="shared" si="284"/>
        <v/>
      </c>
      <c r="BG143" s="61" t="str">
        <f t="shared" si="284"/>
        <v/>
      </c>
      <c r="BH143" s="61" t="str">
        <f t="shared" si="284"/>
        <v/>
      </c>
      <c r="BI143" s="61" t="str">
        <f t="shared" si="284"/>
        <v/>
      </c>
      <c r="BJ143" s="61" t="str">
        <f t="shared" si="284"/>
        <v/>
      </c>
      <c r="BK143" s="61" t="str">
        <f t="shared" si="284"/>
        <v/>
      </c>
      <c r="BL143" s="61" t="str">
        <f t="shared" si="284"/>
        <v/>
      </c>
      <c r="BM143" s="61" t="str">
        <f t="shared" si="284"/>
        <v/>
      </c>
      <c r="BN143" s="61" t="str">
        <f t="shared" si="284"/>
        <v/>
      </c>
      <c r="BO143" s="61" t="str">
        <f t="shared" ref="BO143:BY143" si="285">IF(BO320="", "", (IF(BO$4&lt;$A143, BO320, (BO320-BO$3)/(1+BO$3%))-$A$2*$BZ320)/(1+$A$2*$BZ320%))</f>
        <v/>
      </c>
      <c r="BP143" s="61" t="str">
        <f t="shared" si="285"/>
        <v/>
      </c>
      <c r="BQ143" s="61" t="str">
        <f t="shared" si="285"/>
        <v/>
      </c>
      <c r="BR143" s="61" t="str">
        <f t="shared" si="285"/>
        <v/>
      </c>
      <c r="BS143" s="61" t="str">
        <f t="shared" si="285"/>
        <v/>
      </c>
      <c r="BT143" s="61" t="str">
        <f t="shared" si="285"/>
        <v/>
      </c>
      <c r="BU143" s="61" t="str">
        <f t="shared" si="285"/>
        <v/>
      </c>
      <c r="BV143" s="61">
        <f t="shared" si="285"/>
        <v>13.318683381167261</v>
      </c>
      <c r="BW143" s="61">
        <f t="shared" si="285"/>
        <v>2.8284915987293102</v>
      </c>
      <c r="BX143" s="61">
        <f t="shared" si="285"/>
        <v>4.7600820333453475</v>
      </c>
      <c r="BY143" s="282">
        <f t="shared" si="285"/>
        <v>0</v>
      </c>
      <c r="BZ143" s="296">
        <f t="shared" si="273"/>
        <v>2.5406504065040636</v>
      </c>
      <c r="CA143" s="31"/>
      <c r="CB143" s="27"/>
    </row>
    <row r="144" spans="1:80">
      <c r="A144" s="32">
        <f t="shared" si="269"/>
        <v>2007</v>
      </c>
      <c r="B144" s="61">
        <f t="shared" si="270"/>
        <v>5.4895100000000001</v>
      </c>
      <c r="C144" s="61">
        <f t="shared" ref="C144:BN144" si="286">IF(C321="", "", (IF(C$4&lt;$A144, C321, (C321-C$3)/(1+C$3%))-$A$2*$BZ321)/(1+$A$2*$BZ321%))</f>
        <v>8.5099999999999995E-2</v>
      </c>
      <c r="D144" s="61">
        <f t="shared" si="286"/>
        <v>5.3866800000000001</v>
      </c>
      <c r="E144" s="61">
        <f t="shared" si="286"/>
        <v>12.564730000000001</v>
      </c>
      <c r="F144" s="61">
        <f t="shared" si="286"/>
        <v>-4.3726099999999999</v>
      </c>
      <c r="G144" s="61">
        <f t="shared" si="286"/>
        <v>6.02128</v>
      </c>
      <c r="H144" s="61">
        <f t="shared" si="286"/>
        <v>17.301919999999999</v>
      </c>
      <c r="I144" s="61">
        <f t="shared" si="286"/>
        <v>-7.0723399999999996</v>
      </c>
      <c r="J144" s="61">
        <f t="shared" si="286"/>
        <v>1.1557500000000001</v>
      </c>
      <c r="K144" s="61">
        <f t="shared" si="286"/>
        <v>9.6279699999999995</v>
      </c>
      <c r="L144" s="61">
        <f t="shared" si="286"/>
        <v>-5.4014800000000003</v>
      </c>
      <c r="M144" s="61">
        <f t="shared" si="286"/>
        <v>-16.46078</v>
      </c>
      <c r="N144" s="61">
        <f t="shared" si="286"/>
        <v>11.153740000000001</v>
      </c>
      <c r="O144" s="61">
        <f t="shared" si="286"/>
        <v>38.901789999999998</v>
      </c>
      <c r="P144" s="61">
        <f t="shared" si="286"/>
        <v>15.52</v>
      </c>
      <c r="Q144" s="61">
        <f t="shared" si="286"/>
        <v>4.77841</v>
      </c>
      <c r="R144" s="61">
        <f t="shared" si="286"/>
        <v>13.818770000000001</v>
      </c>
      <c r="S144" s="61">
        <f t="shared" si="286"/>
        <v>5.8442944945222397</v>
      </c>
      <c r="T144" s="61">
        <f t="shared" si="286"/>
        <v>10.461973264820536</v>
      </c>
      <c r="U144" s="61">
        <f t="shared" si="286"/>
        <v>9.2439300000000006</v>
      </c>
      <c r="V144" s="61">
        <f t="shared" si="286"/>
        <v>9.9793500000000002</v>
      </c>
      <c r="W144" s="61">
        <f t="shared" si="286"/>
        <v>7.88605</v>
      </c>
      <c r="X144" s="61">
        <f t="shared" si="286"/>
        <v>6.9217399999999998</v>
      </c>
      <c r="Y144" s="61">
        <f t="shared" si="286"/>
        <v>7.2215273047237183</v>
      </c>
      <c r="Z144" s="61">
        <f t="shared" si="286"/>
        <v>4.76396</v>
      </c>
      <c r="AA144" s="61">
        <f t="shared" si="286"/>
        <v>4.296319649797562</v>
      </c>
      <c r="AB144" s="61">
        <f t="shared" si="286"/>
        <v>8.3358600000000003</v>
      </c>
      <c r="AC144" s="61">
        <f t="shared" si="286"/>
        <v>5.6056100000000004</v>
      </c>
      <c r="AD144" s="61">
        <f t="shared" si="286"/>
        <v>-3.2951600000000001</v>
      </c>
      <c r="AE144" s="61">
        <f t="shared" si="286"/>
        <v>30.46153846153846</v>
      </c>
      <c r="AF144" s="61">
        <f t="shared" si="286"/>
        <v>30.952380952380953</v>
      </c>
      <c r="AG144" s="61">
        <f t="shared" si="286"/>
        <v>36.999519999999997</v>
      </c>
      <c r="AH144" s="61">
        <f t="shared" si="286"/>
        <v>4.4190500000000004</v>
      </c>
      <c r="AI144" s="61">
        <f t="shared" si="286"/>
        <v>36.131619999999998</v>
      </c>
      <c r="AJ144" s="61">
        <f t="shared" si="286"/>
        <v>2.2257699999999998</v>
      </c>
      <c r="AK144" s="61">
        <f t="shared" si="286"/>
        <v>4.1919199999999996</v>
      </c>
      <c r="AL144" s="61">
        <f t="shared" si="286"/>
        <v>3.42685</v>
      </c>
      <c r="AM144" s="61">
        <f t="shared" si="286"/>
        <v>2.5413199999999998</v>
      </c>
      <c r="AN144" s="61">
        <f t="shared" si="286"/>
        <v>5.8611500000000003</v>
      </c>
      <c r="AO144" s="61">
        <f t="shared" si="286"/>
        <v>2.04338</v>
      </c>
      <c r="AP144" s="61">
        <f t="shared" si="286"/>
        <v>11.59172</v>
      </c>
      <c r="AQ144" s="61">
        <f t="shared" si="286"/>
        <v>8.8194921819590313</v>
      </c>
      <c r="AR144" s="61">
        <f t="shared" si="286"/>
        <v>4.1123703862951126</v>
      </c>
      <c r="AS144" s="61">
        <f t="shared" si="286"/>
        <v>4.3276969547453525</v>
      </c>
      <c r="AT144" s="61">
        <f t="shared" si="286"/>
        <v>17.62743983949532</v>
      </c>
      <c r="AU144" s="61" t="str">
        <f t="shared" si="286"/>
        <v/>
      </c>
      <c r="AV144" s="61" t="str">
        <f t="shared" si="286"/>
        <v/>
      </c>
      <c r="AW144" s="61" t="str">
        <f t="shared" si="286"/>
        <v/>
      </c>
      <c r="AX144" s="61" t="str">
        <f t="shared" si="286"/>
        <v/>
      </c>
      <c r="AY144" s="61" t="str">
        <f t="shared" si="286"/>
        <v/>
      </c>
      <c r="AZ144" s="61" t="str">
        <f t="shared" si="286"/>
        <v/>
      </c>
      <c r="BA144" s="61" t="str">
        <f t="shared" si="286"/>
        <v/>
      </c>
      <c r="BB144" s="61" t="str">
        <f t="shared" si="286"/>
        <v/>
      </c>
      <c r="BC144" s="61" t="str">
        <f t="shared" si="286"/>
        <v/>
      </c>
      <c r="BD144" s="61" t="str">
        <f t="shared" si="286"/>
        <v/>
      </c>
      <c r="BE144" s="61" t="str">
        <f t="shared" si="286"/>
        <v/>
      </c>
      <c r="BF144" s="61" t="str">
        <f t="shared" si="286"/>
        <v/>
      </c>
      <c r="BG144" s="61" t="str">
        <f t="shared" si="286"/>
        <v/>
      </c>
      <c r="BH144" s="61" t="str">
        <f t="shared" si="286"/>
        <v/>
      </c>
      <c r="BI144" s="61" t="str">
        <f t="shared" si="286"/>
        <v/>
      </c>
      <c r="BJ144" s="61" t="str">
        <f t="shared" si="286"/>
        <v/>
      </c>
      <c r="BK144" s="61" t="str">
        <f t="shared" si="286"/>
        <v/>
      </c>
      <c r="BL144" s="61" t="str">
        <f t="shared" si="286"/>
        <v/>
      </c>
      <c r="BM144" s="61" t="str">
        <f t="shared" si="286"/>
        <v/>
      </c>
      <c r="BN144" s="61" t="str">
        <f t="shared" si="286"/>
        <v/>
      </c>
      <c r="BO144" s="61" t="str">
        <f t="shared" ref="BO144:BY144" si="287">IF(BO321="", "", (IF(BO$4&lt;$A144, BO321, (BO321-BO$3)/(1+BO$3%))-$A$2*$BZ321)/(1+$A$2*$BZ321%))</f>
        <v/>
      </c>
      <c r="BP144" s="61" t="str">
        <f t="shared" si="287"/>
        <v/>
      </c>
      <c r="BQ144" s="61" t="str">
        <f t="shared" si="287"/>
        <v/>
      </c>
      <c r="BR144" s="61" t="str">
        <f t="shared" si="287"/>
        <v/>
      </c>
      <c r="BS144" s="61" t="str">
        <f t="shared" si="287"/>
        <v/>
      </c>
      <c r="BT144" s="61" t="str">
        <f t="shared" si="287"/>
        <v/>
      </c>
      <c r="BU144" s="61" t="str">
        <f t="shared" si="287"/>
        <v/>
      </c>
      <c r="BV144" s="61">
        <f t="shared" si="287"/>
        <v>-1.2407313784968066</v>
      </c>
      <c r="BW144" s="61">
        <f t="shared" si="287"/>
        <v>10.206208590783872</v>
      </c>
      <c r="BX144" s="61">
        <f t="shared" si="287"/>
        <v>4.7237106605045653</v>
      </c>
      <c r="BY144" s="282">
        <f t="shared" si="287"/>
        <v>0</v>
      </c>
      <c r="BZ144" s="296">
        <f t="shared" si="273"/>
        <v>4.0812685827551931</v>
      </c>
      <c r="CA144" s="31"/>
      <c r="CB144" s="27"/>
    </row>
    <row r="145" spans="1:80">
      <c r="A145" s="32">
        <f t="shared" si="269"/>
        <v>2008</v>
      </c>
      <c r="B145" s="61">
        <f t="shared" si="270"/>
        <v>-37.037759999999999</v>
      </c>
      <c r="C145" s="61">
        <f t="shared" ref="C145:BN145" si="288">IF(C322="", "", (IF(C$4&lt;$A145, C322, (C322-C$3)/(1+C$3%))-$A$2*$BZ322)/(1+$A$2*$BZ322%))</f>
        <v>-35.967709999999997</v>
      </c>
      <c r="D145" s="61">
        <f t="shared" si="288"/>
        <v>-37.020699999999998</v>
      </c>
      <c r="E145" s="61">
        <f t="shared" si="288"/>
        <v>-38.320300000000003</v>
      </c>
      <c r="F145" s="61">
        <f t="shared" si="288"/>
        <v>-36.640070000000001</v>
      </c>
      <c r="G145" s="61">
        <f t="shared" si="288"/>
        <v>-41.824080000000002</v>
      </c>
      <c r="H145" s="61">
        <f t="shared" si="288"/>
        <v>-47.070869999999999</v>
      </c>
      <c r="I145" s="61">
        <f t="shared" si="288"/>
        <v>-32.054679999999998</v>
      </c>
      <c r="J145" s="61">
        <f t="shared" si="288"/>
        <v>-36.070309999999999</v>
      </c>
      <c r="K145" s="61">
        <f t="shared" si="288"/>
        <v>-39.999830000000003</v>
      </c>
      <c r="L145" s="61">
        <f t="shared" si="288"/>
        <v>-39.485990000000001</v>
      </c>
      <c r="M145" s="61">
        <f t="shared" si="288"/>
        <v>-37.046639999999996</v>
      </c>
      <c r="N145" s="61">
        <f t="shared" si="288"/>
        <v>-41.272080000000003</v>
      </c>
      <c r="O145" s="61">
        <f t="shared" si="288"/>
        <v>-52.814480000000003</v>
      </c>
      <c r="P145" s="61">
        <f t="shared" si="288"/>
        <v>-44.1</v>
      </c>
      <c r="Q145" s="61">
        <f t="shared" si="288"/>
        <v>-34.362490000000001</v>
      </c>
      <c r="R145" s="61">
        <f t="shared" si="288"/>
        <v>-44.72551</v>
      </c>
      <c r="S145" s="61">
        <f t="shared" si="288"/>
        <v>-43.916191242230873</v>
      </c>
      <c r="T145" s="61">
        <f t="shared" si="288"/>
        <v>-50.368463514875849</v>
      </c>
      <c r="U145" s="61">
        <f t="shared" si="288"/>
        <v>22.515529999999998</v>
      </c>
      <c r="V145" s="61">
        <f t="shared" si="288"/>
        <v>13.324439999999999</v>
      </c>
      <c r="W145" s="61">
        <f t="shared" si="288"/>
        <v>6.6792899999999999</v>
      </c>
      <c r="X145" s="61">
        <f t="shared" si="288"/>
        <v>5.05267</v>
      </c>
      <c r="Y145" s="61">
        <f t="shared" si="288"/>
        <v>5.4283171907033356</v>
      </c>
      <c r="Z145" s="61">
        <f t="shared" si="288"/>
        <v>2.10426</v>
      </c>
      <c r="AA145" s="61">
        <f t="shared" si="288"/>
        <v>-6.9864793439050716</v>
      </c>
      <c r="AB145" s="61">
        <f t="shared" si="288"/>
        <v>-22.29532</v>
      </c>
      <c r="AC145" s="61">
        <f t="shared" si="288"/>
        <v>-9.8426600000000004</v>
      </c>
      <c r="AD145" s="61">
        <f t="shared" si="288"/>
        <v>-41.104700000000001</v>
      </c>
      <c r="AE145" s="61">
        <f t="shared" si="288"/>
        <v>-47.47</v>
      </c>
      <c r="AF145" s="61">
        <f t="shared" si="288"/>
        <v>5.4545454545454453</v>
      </c>
      <c r="AG145" s="61">
        <f t="shared" si="288"/>
        <v>-42.868789999999997</v>
      </c>
      <c r="AH145" s="61">
        <f t="shared" si="288"/>
        <v>-18.453489999999999</v>
      </c>
      <c r="AI145" s="61">
        <f t="shared" si="288"/>
        <v>-56.01558</v>
      </c>
      <c r="AJ145" s="61">
        <f t="shared" si="288"/>
        <v>-36.700000000000003</v>
      </c>
      <c r="AK145" s="61">
        <f t="shared" si="288"/>
        <v>3.7402600000000001</v>
      </c>
      <c r="AL145" s="61">
        <f t="shared" si="288"/>
        <v>-0.13904</v>
      </c>
      <c r="AM145" s="61">
        <f t="shared" si="288"/>
        <v>-4.8727900000000002</v>
      </c>
      <c r="AN145" s="61">
        <f t="shared" si="288"/>
        <v>-4.7442200000000003</v>
      </c>
      <c r="AO145" s="61">
        <f t="shared" si="288"/>
        <v>-21.28913</v>
      </c>
      <c r="AP145" s="61">
        <f t="shared" si="288"/>
        <v>-2.8465199999999999</v>
      </c>
      <c r="AQ145" s="61">
        <f t="shared" si="288"/>
        <v>-3.0606699301512608</v>
      </c>
      <c r="AR145" s="61">
        <f t="shared" si="288"/>
        <v>5.5890168858383005</v>
      </c>
      <c r="AS145" s="61">
        <f t="shared" si="288"/>
        <v>-38.727400713157593</v>
      </c>
      <c r="AT145" s="61">
        <f t="shared" si="288"/>
        <v>-40.97447650300542</v>
      </c>
      <c r="AU145" s="61" t="str">
        <f t="shared" si="288"/>
        <v/>
      </c>
      <c r="AV145" s="61" t="str">
        <f t="shared" si="288"/>
        <v/>
      </c>
      <c r="AW145" s="61" t="str">
        <f t="shared" si="288"/>
        <v/>
      </c>
      <c r="AX145" s="61" t="str">
        <f t="shared" si="288"/>
        <v/>
      </c>
      <c r="AY145" s="61" t="str">
        <f t="shared" si="288"/>
        <v/>
      </c>
      <c r="AZ145" s="61" t="str">
        <f t="shared" si="288"/>
        <v/>
      </c>
      <c r="BA145" s="61" t="str">
        <f t="shared" si="288"/>
        <v/>
      </c>
      <c r="BB145" s="61" t="str">
        <f t="shared" si="288"/>
        <v/>
      </c>
      <c r="BC145" s="61" t="str">
        <f t="shared" si="288"/>
        <v/>
      </c>
      <c r="BD145" s="61" t="str">
        <f t="shared" si="288"/>
        <v/>
      </c>
      <c r="BE145" s="61" t="str">
        <f t="shared" si="288"/>
        <v/>
      </c>
      <c r="BF145" s="61" t="str">
        <f t="shared" si="288"/>
        <v/>
      </c>
      <c r="BG145" s="61" t="str">
        <f t="shared" si="288"/>
        <v/>
      </c>
      <c r="BH145" s="61" t="str">
        <f t="shared" si="288"/>
        <v/>
      </c>
      <c r="BI145" s="61" t="str">
        <f t="shared" si="288"/>
        <v/>
      </c>
      <c r="BJ145" s="61" t="str">
        <f t="shared" si="288"/>
        <v/>
      </c>
      <c r="BK145" s="61" t="str">
        <f t="shared" si="288"/>
        <v/>
      </c>
      <c r="BL145" s="61" t="str">
        <f t="shared" si="288"/>
        <v/>
      </c>
      <c r="BM145" s="61" t="str">
        <f t="shared" si="288"/>
        <v/>
      </c>
      <c r="BN145" s="61" t="str">
        <f t="shared" si="288"/>
        <v/>
      </c>
      <c r="BO145" s="61" t="str">
        <f t="shared" ref="BO145:BY145" si="289">IF(BO322="", "", (IF(BO$4&lt;$A145, BO322, (BO322-BO$3)/(1+BO$3%))-$A$2*$BZ322)/(1+$A$2*$BZ322%))</f>
        <v/>
      </c>
      <c r="BP145" s="61" t="str">
        <f t="shared" si="289"/>
        <v/>
      </c>
      <c r="BQ145" s="61" t="str">
        <f t="shared" si="289"/>
        <v/>
      </c>
      <c r="BR145" s="61" t="str">
        <f t="shared" si="289"/>
        <v/>
      </c>
      <c r="BS145" s="61" t="str">
        <f t="shared" si="289"/>
        <v/>
      </c>
      <c r="BT145" s="61" t="str">
        <f t="shared" si="289"/>
        <v/>
      </c>
      <c r="BU145" s="61" t="str">
        <f t="shared" si="289"/>
        <v/>
      </c>
      <c r="BV145" s="61">
        <f t="shared" si="289"/>
        <v>-35.161304360439814</v>
      </c>
      <c r="BW145" s="61">
        <f t="shared" si="289"/>
        <v>16.769116455012178</v>
      </c>
      <c r="BX145" s="61">
        <f t="shared" si="289"/>
        <v>1.5937269078430738</v>
      </c>
      <c r="BY145" s="282">
        <f t="shared" si="289"/>
        <v>0</v>
      </c>
      <c r="BZ145" s="296">
        <f t="shared" si="273"/>
        <v>9.1412900645604367E-2</v>
      </c>
      <c r="CA145" s="31"/>
      <c r="CB145" s="27"/>
    </row>
    <row r="146" spans="1:80">
      <c r="A146" s="32">
        <f t="shared" si="269"/>
        <v>2009</v>
      </c>
      <c r="B146" s="61">
        <f t="shared" si="270"/>
        <v>28.697959999999998</v>
      </c>
      <c r="C146" s="61">
        <f t="shared" ref="C146:BN146" si="290">IF(C323="", "", (IF(C$4&lt;$A146, C323, (C323-C$3)/(1+C$3%))-$A$2*$BZ323)/(1+$A$2*$BZ323%))</f>
        <v>19.57619</v>
      </c>
      <c r="D146" s="61">
        <f t="shared" si="290"/>
        <v>26.485579999999999</v>
      </c>
      <c r="E146" s="61">
        <f t="shared" si="290"/>
        <v>36.290570000000002</v>
      </c>
      <c r="F146" s="61">
        <f t="shared" si="290"/>
        <v>37.6068</v>
      </c>
      <c r="G146" s="61">
        <f t="shared" si="290"/>
        <v>40.217910000000003</v>
      </c>
      <c r="H146" s="61">
        <f t="shared" si="290"/>
        <v>42.540439999999997</v>
      </c>
      <c r="I146" s="61">
        <f t="shared" si="290"/>
        <v>30.335519999999999</v>
      </c>
      <c r="J146" s="61">
        <f t="shared" si="290"/>
        <v>36.11824</v>
      </c>
      <c r="K146" s="61">
        <f t="shared" si="290"/>
        <v>41.847940000000001</v>
      </c>
      <c r="L146" s="61">
        <f t="shared" si="290"/>
        <v>25.954940000000001</v>
      </c>
      <c r="M146" s="61">
        <f t="shared" si="290"/>
        <v>29.57592</v>
      </c>
      <c r="N146" s="61">
        <f t="shared" si="290"/>
        <v>28.26951</v>
      </c>
      <c r="O146" s="61">
        <f t="shared" si="290"/>
        <v>75.976910000000004</v>
      </c>
      <c r="P146" s="61">
        <f t="shared" si="290"/>
        <v>36.729999999999997</v>
      </c>
      <c r="Q146" s="61">
        <f t="shared" si="290"/>
        <v>21.180440000000001</v>
      </c>
      <c r="R146" s="61">
        <f t="shared" si="290"/>
        <v>31.913360000000001</v>
      </c>
      <c r="S146" s="61">
        <f t="shared" si="290"/>
        <v>33.81080169336397</v>
      </c>
      <c r="T146" s="61">
        <f t="shared" si="290"/>
        <v>62.472554500440268</v>
      </c>
      <c r="U146" s="61">
        <f t="shared" si="290"/>
        <v>-12.04848</v>
      </c>
      <c r="V146" s="61">
        <f t="shared" si="290"/>
        <v>-1.68526</v>
      </c>
      <c r="W146" s="61">
        <f t="shared" si="290"/>
        <v>1.4417599999999999</v>
      </c>
      <c r="X146" s="61">
        <f t="shared" si="290"/>
        <v>5.9346100000000002</v>
      </c>
      <c r="Y146" s="61">
        <f t="shared" si="290"/>
        <v>4.2758461163531436</v>
      </c>
      <c r="Z146" s="61">
        <f t="shared" si="290"/>
        <v>0.24923000000000001</v>
      </c>
      <c r="AA146" s="61">
        <f t="shared" si="290"/>
        <v>21.301776043321652</v>
      </c>
      <c r="AB146" s="61">
        <f t="shared" si="290"/>
        <v>22.195869999999999</v>
      </c>
      <c r="AC146" s="61">
        <f t="shared" si="290"/>
        <v>16.02412</v>
      </c>
      <c r="AD146" s="61">
        <f t="shared" si="290"/>
        <v>34.691409999999998</v>
      </c>
      <c r="AE146" s="61">
        <f t="shared" si="290"/>
        <v>15.14</v>
      </c>
      <c r="AF146" s="61">
        <f t="shared" si="290"/>
        <v>23.448275862068968</v>
      </c>
      <c r="AG146" s="61">
        <f t="shared" si="290"/>
        <v>38.361789999999999</v>
      </c>
      <c r="AH146" s="61">
        <f t="shared" si="290"/>
        <v>20.964770000000001</v>
      </c>
      <c r="AI146" s="61">
        <f t="shared" si="290"/>
        <v>76.455479999999994</v>
      </c>
      <c r="AJ146" s="61">
        <f t="shared" si="290"/>
        <v>27.052320000000002</v>
      </c>
      <c r="AK146" s="61">
        <f t="shared" si="290"/>
        <v>3.07016</v>
      </c>
      <c r="AL146" s="61">
        <f t="shared" si="290"/>
        <v>10.21622</v>
      </c>
      <c r="AM146" s="61">
        <f t="shared" si="290"/>
        <v>14.08352</v>
      </c>
      <c r="AN146" s="61">
        <f t="shared" si="290"/>
        <v>14.02694</v>
      </c>
      <c r="AO146" s="61">
        <f t="shared" si="290"/>
        <v>39.087600000000002</v>
      </c>
      <c r="AP146" s="61">
        <f t="shared" si="290"/>
        <v>10.802199999999999</v>
      </c>
      <c r="AQ146" s="61">
        <f t="shared" si="290"/>
        <v>16.714247590439957</v>
      </c>
      <c r="AR146" s="61">
        <f t="shared" si="290"/>
        <v>4.2727579992571654</v>
      </c>
      <c r="AS146" s="61">
        <f t="shared" si="290"/>
        <v>37.428397698265158</v>
      </c>
      <c r="AT146" s="61">
        <f t="shared" si="290"/>
        <v>17.463628349649095</v>
      </c>
      <c r="AU146" s="61" t="str">
        <f t="shared" si="290"/>
        <v/>
      </c>
      <c r="AV146" s="61" t="str">
        <f t="shared" si="290"/>
        <v/>
      </c>
      <c r="AW146" s="61" t="str">
        <f t="shared" si="290"/>
        <v/>
      </c>
      <c r="AX146" s="61" t="str">
        <f t="shared" si="290"/>
        <v/>
      </c>
      <c r="AY146" s="61" t="str">
        <f t="shared" si="290"/>
        <v/>
      </c>
      <c r="AZ146" s="61" t="str">
        <f t="shared" si="290"/>
        <v/>
      </c>
      <c r="BA146" s="61" t="str">
        <f t="shared" si="290"/>
        <v/>
      </c>
      <c r="BB146" s="61" t="str">
        <f t="shared" si="290"/>
        <v/>
      </c>
      <c r="BC146" s="61" t="str">
        <f t="shared" si="290"/>
        <v/>
      </c>
      <c r="BD146" s="61" t="str">
        <f t="shared" si="290"/>
        <v/>
      </c>
      <c r="BE146" s="61" t="str">
        <f t="shared" si="290"/>
        <v/>
      </c>
      <c r="BF146" s="61" t="str">
        <f t="shared" si="290"/>
        <v/>
      </c>
      <c r="BG146" s="61" t="str">
        <f t="shared" si="290"/>
        <v/>
      </c>
      <c r="BH146" s="61" t="str">
        <f t="shared" si="290"/>
        <v/>
      </c>
      <c r="BI146" s="61" t="str">
        <f t="shared" si="290"/>
        <v/>
      </c>
      <c r="BJ146" s="61" t="str">
        <f t="shared" si="290"/>
        <v/>
      </c>
      <c r="BK146" s="61" t="str">
        <f t="shared" si="290"/>
        <v/>
      </c>
      <c r="BL146" s="61" t="str">
        <f t="shared" si="290"/>
        <v/>
      </c>
      <c r="BM146" s="61" t="str">
        <f t="shared" si="290"/>
        <v/>
      </c>
      <c r="BN146" s="61" t="str">
        <f t="shared" si="290"/>
        <v/>
      </c>
      <c r="BO146" s="61" t="str">
        <f t="shared" ref="BO146:BY146" si="291">IF(BO323="", "", (IF(BO$4&lt;$A146, BO323, (BO323-BO$3)/(1+BO$3%))-$A$2*$BZ323)/(1+$A$2*$BZ323%))</f>
        <v/>
      </c>
      <c r="BP146" s="61" t="str">
        <f t="shared" si="291"/>
        <v/>
      </c>
      <c r="BQ146" s="61" t="str">
        <f t="shared" si="291"/>
        <v/>
      </c>
      <c r="BR146" s="61" t="str">
        <f t="shared" si="291"/>
        <v/>
      </c>
      <c r="BS146" s="61" t="str">
        <f t="shared" si="291"/>
        <v/>
      </c>
      <c r="BT146" s="61" t="str">
        <f t="shared" si="291"/>
        <v/>
      </c>
      <c r="BU146" s="61" t="str">
        <f t="shared" si="291"/>
        <v/>
      </c>
      <c r="BV146" s="61">
        <f t="shared" si="291"/>
        <v>32.395619122438134</v>
      </c>
      <c r="BW146" s="61">
        <f t="shared" si="291"/>
        <v>-4.7782952014577944</v>
      </c>
      <c r="BX146" s="61">
        <f t="shared" si="291"/>
        <v>0.13506620133540981</v>
      </c>
      <c r="BY146" s="282">
        <f t="shared" si="291"/>
        <v>0</v>
      </c>
      <c r="BZ146" s="296">
        <f t="shared" si="273"/>
        <v>2.7213311262058282</v>
      </c>
      <c r="CA146" s="31"/>
      <c r="CB146" s="27"/>
    </row>
    <row r="147" spans="1:80">
      <c r="A147" s="32">
        <f t="shared" si="269"/>
        <v>2010</v>
      </c>
      <c r="B147" s="61">
        <f t="shared" si="270"/>
        <v>17.093710000000002</v>
      </c>
      <c r="C147" s="61">
        <f t="shared" ref="C147:BN147" si="292">IF(C324="", "", (IF(C$4&lt;$A147, C324, (C324-C$3)/(1+C$3%))-$A$2*$BZ324)/(1+$A$2*$BZ324%))</f>
        <v>14.28163</v>
      </c>
      <c r="D147" s="61">
        <f t="shared" si="292"/>
        <v>14.913729999999999</v>
      </c>
      <c r="E147" s="61">
        <f t="shared" si="292"/>
        <v>16.958100000000002</v>
      </c>
      <c r="F147" s="61">
        <f t="shared" si="292"/>
        <v>21.632680000000001</v>
      </c>
      <c r="G147" s="61">
        <f t="shared" si="292"/>
        <v>25.459070000000001</v>
      </c>
      <c r="H147" s="61">
        <f t="shared" si="292"/>
        <v>28.93242</v>
      </c>
      <c r="I147" s="61">
        <f t="shared" si="292"/>
        <v>24.818020000000001</v>
      </c>
      <c r="J147" s="61">
        <f t="shared" si="292"/>
        <v>27.719919999999998</v>
      </c>
      <c r="K147" s="61">
        <f t="shared" si="292"/>
        <v>30.692319999999999</v>
      </c>
      <c r="L147" s="61">
        <f t="shared" si="292"/>
        <v>24.858699999999999</v>
      </c>
      <c r="M147" s="61">
        <f t="shared" si="292"/>
        <v>28.304770000000001</v>
      </c>
      <c r="N147" s="61">
        <f t="shared" si="292"/>
        <v>8.3576200000000007</v>
      </c>
      <c r="O147" s="61">
        <f t="shared" si="292"/>
        <v>18.859839999999998</v>
      </c>
      <c r="P147" s="61">
        <f t="shared" si="292"/>
        <v>11.12</v>
      </c>
      <c r="Q147" s="61">
        <f t="shared" si="292"/>
        <v>15.76638</v>
      </c>
      <c r="R147" s="61">
        <f t="shared" si="292"/>
        <v>4.9097</v>
      </c>
      <c r="S147" s="61">
        <f t="shared" si="292"/>
        <v>3.178382637862498</v>
      </c>
      <c r="T147" s="61">
        <f t="shared" si="292"/>
        <v>24.97</v>
      </c>
      <c r="U147" s="61">
        <f t="shared" si="292"/>
        <v>8.9301600000000008</v>
      </c>
      <c r="V147" s="61">
        <f t="shared" si="292"/>
        <v>7.3545499999999997</v>
      </c>
      <c r="W147" s="61">
        <f t="shared" si="292"/>
        <v>2.6355</v>
      </c>
      <c r="X147" s="61">
        <f t="shared" si="292"/>
        <v>6.4215099999999996</v>
      </c>
      <c r="Y147" s="61">
        <f t="shared" si="292"/>
        <v>3.9160539992394439</v>
      </c>
      <c r="Z147" s="61">
        <f t="shared" si="292"/>
        <v>1.1440000000000001E-2</v>
      </c>
      <c r="AA147" s="61">
        <f t="shared" si="292"/>
        <v>10.647419210672071</v>
      </c>
      <c r="AB147" s="61">
        <f t="shared" si="292"/>
        <v>10.937010000000001</v>
      </c>
      <c r="AC147" s="61">
        <f t="shared" si="292"/>
        <v>10.647040000000001</v>
      </c>
      <c r="AD147" s="61">
        <f t="shared" si="292"/>
        <v>14.824590000000001</v>
      </c>
      <c r="AE147" s="61">
        <f t="shared" si="292"/>
        <v>7.83</v>
      </c>
      <c r="AF147" s="61">
        <f t="shared" si="292"/>
        <v>27.932960893854752</v>
      </c>
      <c r="AG147" s="61">
        <f t="shared" si="292"/>
        <v>13.433210000000001</v>
      </c>
      <c r="AH147" s="61">
        <f t="shared" si="292"/>
        <v>6.1583800000000002</v>
      </c>
      <c r="AI147" s="61">
        <f t="shared" si="292"/>
        <v>37.448700000000002</v>
      </c>
      <c r="AJ147" s="61">
        <f t="shared" si="292"/>
        <v>10.61652</v>
      </c>
      <c r="AK147" s="61">
        <f t="shared" si="292"/>
        <v>0.94842000000000004</v>
      </c>
      <c r="AL147" s="61">
        <f t="shared" si="292"/>
        <v>2.1342699999999999</v>
      </c>
      <c r="AM147" s="61">
        <f t="shared" si="292"/>
        <v>1.5017799999999999</v>
      </c>
      <c r="AN147" s="61">
        <f t="shared" si="292"/>
        <v>5.20892</v>
      </c>
      <c r="AO147" s="61">
        <f t="shared" si="292"/>
        <v>12.398860000000001</v>
      </c>
      <c r="AP147" s="61">
        <f t="shared" si="292"/>
        <v>6.1656300000000002</v>
      </c>
      <c r="AQ147" s="61">
        <f t="shared" si="292"/>
        <v>10.795373474670832</v>
      </c>
      <c r="AR147" s="61">
        <f t="shared" si="292"/>
        <v>3.1292285616470656</v>
      </c>
      <c r="AS147" s="61">
        <f t="shared" si="292"/>
        <v>27.366043722719937</v>
      </c>
      <c r="AT147" s="61">
        <f t="shared" si="292"/>
        <v>18.033481159361873</v>
      </c>
      <c r="AU147" s="61" t="str">
        <f t="shared" si="292"/>
        <v/>
      </c>
      <c r="AV147" s="61" t="str">
        <f t="shared" si="292"/>
        <v/>
      </c>
      <c r="AW147" s="61" t="str">
        <f t="shared" si="292"/>
        <v/>
      </c>
      <c r="AX147" s="61" t="str">
        <f t="shared" si="292"/>
        <v/>
      </c>
      <c r="AY147" s="61" t="str">
        <f t="shared" si="292"/>
        <v/>
      </c>
      <c r="AZ147" s="61" t="str">
        <f t="shared" si="292"/>
        <v/>
      </c>
      <c r="BA147" s="61" t="str">
        <f t="shared" si="292"/>
        <v/>
      </c>
      <c r="BB147" s="61" t="str">
        <f t="shared" si="292"/>
        <v/>
      </c>
      <c r="BC147" s="61" t="str">
        <f t="shared" si="292"/>
        <v/>
      </c>
      <c r="BD147" s="61" t="str">
        <f t="shared" si="292"/>
        <v/>
      </c>
      <c r="BE147" s="61" t="str">
        <f t="shared" si="292"/>
        <v/>
      </c>
      <c r="BF147" s="61" t="str">
        <f t="shared" si="292"/>
        <v/>
      </c>
      <c r="BG147" s="61" t="str">
        <f t="shared" si="292"/>
        <v/>
      </c>
      <c r="BH147" s="61" t="str">
        <f t="shared" si="292"/>
        <v/>
      </c>
      <c r="BI147" s="61" t="str">
        <f t="shared" si="292"/>
        <v/>
      </c>
      <c r="BJ147" s="61" t="str">
        <f t="shared" si="292"/>
        <v/>
      </c>
      <c r="BK147" s="61" t="str">
        <f t="shared" si="292"/>
        <v/>
      </c>
      <c r="BL147" s="61" t="str">
        <f t="shared" si="292"/>
        <v/>
      </c>
      <c r="BM147" s="61" t="str">
        <f t="shared" si="292"/>
        <v/>
      </c>
      <c r="BN147" s="61" t="str">
        <f t="shared" si="292"/>
        <v/>
      </c>
      <c r="BO147" s="61" t="str">
        <f t="shared" ref="BO147:BY147" si="293">IF(BO324="", "", (IF(BO$4&lt;$A147, BO324, (BO324-BO$3)/(1+BO$3%))-$A$2*$BZ324)/(1+$A$2*$BZ324%))</f>
        <v/>
      </c>
      <c r="BP147" s="61" t="str">
        <f t="shared" si="293"/>
        <v/>
      </c>
      <c r="BQ147" s="61" t="str">
        <f t="shared" si="293"/>
        <v/>
      </c>
      <c r="BR147" s="61" t="str">
        <f t="shared" si="293"/>
        <v/>
      </c>
      <c r="BS147" s="61" t="str">
        <f t="shared" si="293"/>
        <v/>
      </c>
      <c r="BT147" s="61" t="str">
        <f t="shared" si="293"/>
        <v/>
      </c>
      <c r="BU147" s="61" t="str">
        <f t="shared" si="293"/>
        <v/>
      </c>
      <c r="BV147" s="61">
        <f t="shared" si="293"/>
        <v>16.177753252994886</v>
      </c>
      <c r="BW147" s="61">
        <f t="shared" si="293"/>
        <v>8.6762157893138117</v>
      </c>
      <c r="BX147" s="61">
        <f t="shared" si="293"/>
        <v>0.12755888650077818</v>
      </c>
      <c r="BY147" s="282">
        <f t="shared" si="293"/>
        <v>0</v>
      </c>
      <c r="BZ147" s="296">
        <f t="shared" si="273"/>
        <v>1.4957235273143077</v>
      </c>
      <c r="CA147" s="31"/>
      <c r="CB147" s="27"/>
    </row>
    <row r="148" spans="1:80">
      <c r="A148" s="32">
        <f t="shared" si="269"/>
        <v>2011</v>
      </c>
      <c r="B148" s="61">
        <f t="shared" si="270"/>
        <v>0.96204000000000001</v>
      </c>
      <c r="C148" s="61">
        <f t="shared" ref="C148:BN148" si="294">IF(C325="", "", (IF(C$4&lt;$A148, C325, (C325-C$3)/(1+C$3%))-$A$2*$BZ325)/(1+$A$2*$BZ325%))</f>
        <v>0.99534999999999996</v>
      </c>
      <c r="D148" s="61">
        <f t="shared" si="294"/>
        <v>1.96601</v>
      </c>
      <c r="E148" s="61">
        <f t="shared" si="294"/>
        <v>1.70841</v>
      </c>
      <c r="F148" s="61">
        <f t="shared" si="294"/>
        <v>-0.44070999999999999</v>
      </c>
      <c r="G148" s="61">
        <f t="shared" si="294"/>
        <v>-2.1079699999999999</v>
      </c>
      <c r="H148" s="61">
        <f t="shared" si="294"/>
        <v>-3.8436900000000001</v>
      </c>
      <c r="I148" s="61">
        <f t="shared" si="294"/>
        <v>-4.1633300000000002</v>
      </c>
      <c r="J148" s="61">
        <f t="shared" si="294"/>
        <v>-2.8041399999999999</v>
      </c>
      <c r="K148" s="61">
        <f t="shared" si="294"/>
        <v>-1.5753999999999999</v>
      </c>
      <c r="L148" s="61">
        <f t="shared" si="294"/>
        <v>-7.8586999999999998</v>
      </c>
      <c r="M148" s="61">
        <f t="shared" si="294"/>
        <v>8.4655799999999992</v>
      </c>
      <c r="N148" s="61">
        <f t="shared" si="294"/>
        <v>-12.512639999999999</v>
      </c>
      <c r="O148" s="61">
        <f t="shared" si="294"/>
        <v>-18.775790000000001</v>
      </c>
      <c r="P148" s="61">
        <f t="shared" si="294"/>
        <v>-14.56</v>
      </c>
      <c r="Q148" s="61">
        <f t="shared" si="294"/>
        <v>-14.002700000000001</v>
      </c>
      <c r="R148" s="61">
        <f t="shared" si="294"/>
        <v>-11.604089999999999</v>
      </c>
      <c r="S148" s="61">
        <f t="shared" si="294"/>
        <v>-12.242816829571323</v>
      </c>
      <c r="T148" s="61">
        <f t="shared" si="294"/>
        <v>-19.09</v>
      </c>
      <c r="U148" s="61">
        <f t="shared" si="294"/>
        <v>29.277429999999999</v>
      </c>
      <c r="V148" s="61">
        <f t="shared" si="294"/>
        <v>9.7951200000000007</v>
      </c>
      <c r="W148" s="61">
        <f t="shared" si="294"/>
        <v>2.2573599999999998</v>
      </c>
      <c r="X148" s="61">
        <f t="shared" si="294"/>
        <v>7.5579200000000002</v>
      </c>
      <c r="Y148" s="61">
        <f t="shared" si="294"/>
        <v>2.962889547929981</v>
      </c>
      <c r="Z148" s="61">
        <f t="shared" si="294"/>
        <v>1.585E-2</v>
      </c>
      <c r="AA148" s="61">
        <f t="shared" si="294"/>
        <v>7.9449390931471742</v>
      </c>
      <c r="AB148" s="61">
        <f t="shared" si="294"/>
        <v>3.8517800000000002</v>
      </c>
      <c r="AC148" s="61">
        <f t="shared" si="294"/>
        <v>9.6285799999999995</v>
      </c>
      <c r="AD148" s="61">
        <f t="shared" si="294"/>
        <v>-3.99668</v>
      </c>
      <c r="AE148" s="61">
        <f t="shared" si="294"/>
        <v>-3.25</v>
      </c>
      <c r="AF148" s="61">
        <f t="shared" si="294"/>
        <v>8.6608442503639083</v>
      </c>
      <c r="AG148" s="61">
        <f t="shared" si="294"/>
        <v>-1.7445600000000001</v>
      </c>
      <c r="AH148" s="61">
        <f t="shared" si="294"/>
        <v>11.45425</v>
      </c>
      <c r="AI148" s="61">
        <f t="shared" si="294"/>
        <v>-21.70186</v>
      </c>
      <c r="AJ148" s="61">
        <f t="shared" si="294"/>
        <v>2.7037499999999999</v>
      </c>
      <c r="AK148" s="61">
        <f t="shared" si="294"/>
        <v>1.59761</v>
      </c>
      <c r="AL148" s="61">
        <f t="shared" si="294"/>
        <v>9.6224399999999992</v>
      </c>
      <c r="AM148" s="61">
        <f t="shared" si="294"/>
        <v>10.690580000000001</v>
      </c>
      <c r="AN148" s="61">
        <f t="shared" si="294"/>
        <v>1.92581</v>
      </c>
      <c r="AO148" s="61">
        <f t="shared" si="294"/>
        <v>7.1322200000000002</v>
      </c>
      <c r="AP148" s="61">
        <f t="shared" si="294"/>
        <v>13.23507</v>
      </c>
      <c r="AQ148" s="61">
        <f t="shared" si="294"/>
        <v>8.769819241161624</v>
      </c>
      <c r="AR148" s="61">
        <f t="shared" si="294"/>
        <v>3.7840354805462013</v>
      </c>
      <c r="AS148" s="61">
        <f t="shared" si="294"/>
        <v>-3.7311067802971332</v>
      </c>
      <c r="AT148" s="61">
        <f t="shared" si="294"/>
        <v>5.92760815663644</v>
      </c>
      <c r="AU148" s="61" t="str">
        <f t="shared" si="294"/>
        <v/>
      </c>
      <c r="AV148" s="61" t="str">
        <f t="shared" si="294"/>
        <v/>
      </c>
      <c r="AW148" s="61" t="str">
        <f t="shared" si="294"/>
        <v/>
      </c>
      <c r="AX148" s="61" t="str">
        <f t="shared" si="294"/>
        <v/>
      </c>
      <c r="AY148" s="61" t="str">
        <f t="shared" si="294"/>
        <v/>
      </c>
      <c r="AZ148" s="61" t="str">
        <f t="shared" si="294"/>
        <v/>
      </c>
      <c r="BA148" s="61" t="str">
        <f t="shared" si="294"/>
        <v/>
      </c>
      <c r="BB148" s="61" t="str">
        <f t="shared" si="294"/>
        <v/>
      </c>
      <c r="BC148" s="61" t="str">
        <f t="shared" si="294"/>
        <v/>
      </c>
      <c r="BD148" s="61" t="str">
        <f t="shared" si="294"/>
        <v/>
      </c>
      <c r="BE148" s="61" t="str">
        <f t="shared" si="294"/>
        <v/>
      </c>
      <c r="BF148" s="61" t="str">
        <f t="shared" si="294"/>
        <v/>
      </c>
      <c r="BG148" s="61" t="str">
        <f t="shared" si="294"/>
        <v/>
      </c>
      <c r="BH148" s="61" t="str">
        <f t="shared" si="294"/>
        <v/>
      </c>
      <c r="BI148" s="61" t="str">
        <f t="shared" si="294"/>
        <v/>
      </c>
      <c r="BJ148" s="61" t="str">
        <f t="shared" si="294"/>
        <v/>
      </c>
      <c r="BK148" s="61" t="str">
        <f t="shared" si="294"/>
        <v/>
      </c>
      <c r="BL148" s="61" t="str">
        <f t="shared" si="294"/>
        <v/>
      </c>
      <c r="BM148" s="61" t="str">
        <f t="shared" si="294"/>
        <v/>
      </c>
      <c r="BN148" s="61" t="str">
        <f t="shared" si="294"/>
        <v/>
      </c>
      <c r="BO148" s="61" t="str">
        <f t="shared" ref="BO148:BY148" si="295">IF(BO325="", "", (IF(BO$4&lt;$A148, BO325, (BO325-BO$3)/(1+BO$3%))-$A$2*$BZ325)/(1+$A$2*$BZ325%))</f>
        <v/>
      </c>
      <c r="BP148" s="61" t="str">
        <f t="shared" si="295"/>
        <v/>
      </c>
      <c r="BQ148" s="61" t="str">
        <f t="shared" si="295"/>
        <v/>
      </c>
      <c r="BR148" s="61" t="str">
        <f t="shared" si="295"/>
        <v/>
      </c>
      <c r="BS148" s="61" t="str">
        <f t="shared" si="295"/>
        <v/>
      </c>
      <c r="BT148" s="61" t="str">
        <f t="shared" si="295"/>
        <v/>
      </c>
      <c r="BU148" s="61" t="str">
        <f t="shared" si="295"/>
        <v/>
      </c>
      <c r="BV148" s="61">
        <f t="shared" si="295"/>
        <v>3.4608847515242402</v>
      </c>
      <c r="BW148" s="61">
        <f t="shared" si="295"/>
        <v>13.218027622377404</v>
      </c>
      <c r="BX148" s="61">
        <f t="shared" si="295"/>
        <v>6.7514001106294685E-2</v>
      </c>
      <c r="BY148" s="282">
        <f t="shared" si="295"/>
        <v>0</v>
      </c>
      <c r="BZ148" s="296">
        <f t="shared" si="273"/>
        <v>2.9624188448710953</v>
      </c>
      <c r="CA148" s="31"/>
      <c r="CB148" s="27"/>
    </row>
    <row r="149" spans="1:80">
      <c r="A149" s="32">
        <f t="shared" si="269"/>
        <v>2012</v>
      </c>
      <c r="B149" s="61">
        <f t="shared" si="270"/>
        <v>16.25301</v>
      </c>
      <c r="C149" s="61">
        <f t="shared" ref="C149:BN149" si="296">IF(C326="", "", (IF(C$4&lt;$A149, C326, (C326-C$3)/(1+C$3%))-$A$2*$BZ326)/(1+$A$2*$BZ326%))</f>
        <v>15.00243</v>
      </c>
      <c r="D149" s="61">
        <f t="shared" si="296"/>
        <v>15.824680000000001</v>
      </c>
      <c r="E149" s="61">
        <f t="shared" si="296"/>
        <v>16.885729999999999</v>
      </c>
      <c r="F149" s="61">
        <f t="shared" si="296"/>
        <v>15.90732</v>
      </c>
      <c r="G149" s="61">
        <f t="shared" si="296"/>
        <v>15.79537</v>
      </c>
      <c r="H149" s="61">
        <f t="shared" si="296"/>
        <v>15.81329</v>
      </c>
      <c r="I149" s="61">
        <f t="shared" si="296"/>
        <v>18.564900000000002</v>
      </c>
      <c r="J149" s="61">
        <f t="shared" si="296"/>
        <v>18.04439</v>
      </c>
      <c r="K149" s="61">
        <f t="shared" si="296"/>
        <v>17.519030000000001</v>
      </c>
      <c r="L149" s="61">
        <f t="shared" si="296"/>
        <v>19.827970000000001</v>
      </c>
      <c r="M149" s="61">
        <f t="shared" si="296"/>
        <v>17.525500000000001</v>
      </c>
      <c r="N149" s="61">
        <f t="shared" si="296"/>
        <v>18.561520000000002</v>
      </c>
      <c r="O149" s="61">
        <f t="shared" si="296"/>
        <v>18.640229999999999</v>
      </c>
      <c r="P149" s="61">
        <f t="shared" si="296"/>
        <v>18.14</v>
      </c>
      <c r="Q149" s="61">
        <f t="shared" si="296"/>
        <v>15.48902</v>
      </c>
      <c r="R149" s="61">
        <f t="shared" si="296"/>
        <v>20.80471</v>
      </c>
      <c r="S149" s="61">
        <f t="shared" si="296"/>
        <v>17.519053467622705</v>
      </c>
      <c r="T149" s="61">
        <f t="shared" si="296"/>
        <v>18.89</v>
      </c>
      <c r="U149" s="61">
        <f t="shared" si="296"/>
        <v>3.4652599999999998</v>
      </c>
      <c r="V149" s="61">
        <f t="shared" si="296"/>
        <v>2.67462</v>
      </c>
      <c r="W149" s="61">
        <f t="shared" si="296"/>
        <v>0.69259000000000004</v>
      </c>
      <c r="X149" s="61">
        <f t="shared" si="296"/>
        <v>4.0479900000000004</v>
      </c>
      <c r="Y149" s="61">
        <f t="shared" si="296"/>
        <v>1.9474610853325469</v>
      </c>
      <c r="Z149" s="61">
        <f t="shared" si="296"/>
        <v>1.6240000000000001E-2</v>
      </c>
      <c r="AA149" s="61">
        <f t="shared" si="296"/>
        <v>11.358460851350216</v>
      </c>
      <c r="AB149" s="61">
        <f t="shared" si="296"/>
        <v>12.572100000000001</v>
      </c>
      <c r="AC149" s="61">
        <f t="shared" si="296"/>
        <v>10.055479999999999</v>
      </c>
      <c r="AD149" s="61">
        <f t="shared" si="296"/>
        <v>20.776009999999999</v>
      </c>
      <c r="AE149" s="61">
        <f t="shared" si="296"/>
        <v>-0.61</v>
      </c>
      <c r="AF149" s="61">
        <f t="shared" si="296"/>
        <v>8.3724045545880763</v>
      </c>
      <c r="AG149" s="61">
        <f t="shared" si="296"/>
        <v>2.6690100000000001</v>
      </c>
      <c r="AH149" s="61">
        <f t="shared" si="296"/>
        <v>15.111280000000001</v>
      </c>
      <c r="AI149" s="61">
        <f t="shared" si="296"/>
        <v>-12.981479999999999</v>
      </c>
      <c r="AJ149" s="61">
        <f t="shared" si="296"/>
        <v>16.715520000000001</v>
      </c>
      <c r="AK149" s="61">
        <f t="shared" si="296"/>
        <v>0.99185000000000001</v>
      </c>
      <c r="AL149" s="61">
        <f t="shared" si="296"/>
        <v>5.6956800000000003</v>
      </c>
      <c r="AM149" s="61">
        <f t="shared" si="296"/>
        <v>8.0764800000000001</v>
      </c>
      <c r="AN149" s="61">
        <f t="shared" si="296"/>
        <v>4.5247799999999998</v>
      </c>
      <c r="AO149" s="61">
        <f t="shared" si="296"/>
        <v>14.355460000000001</v>
      </c>
      <c r="AP149" s="61">
        <f t="shared" si="296"/>
        <v>6.7750300000000001</v>
      </c>
      <c r="AQ149" s="61">
        <f t="shared" si="296"/>
        <v>6.9939815209749678</v>
      </c>
      <c r="AR149" s="61">
        <f t="shared" si="296"/>
        <v>6.3044713018696674</v>
      </c>
      <c r="AS149" s="61">
        <f t="shared" si="296"/>
        <v>18.313395840619194</v>
      </c>
      <c r="AT149" s="61">
        <f t="shared" si="296"/>
        <v>14.925680790120348</v>
      </c>
      <c r="AU149" s="61" t="str">
        <f t="shared" si="296"/>
        <v/>
      </c>
      <c r="AV149" s="61" t="str">
        <f t="shared" si="296"/>
        <v/>
      </c>
      <c r="AW149" s="61" t="str">
        <f t="shared" si="296"/>
        <v/>
      </c>
      <c r="AX149" s="61" t="str">
        <f t="shared" si="296"/>
        <v/>
      </c>
      <c r="AY149" s="61" t="str">
        <f t="shared" si="296"/>
        <v/>
      </c>
      <c r="AZ149" s="61" t="str">
        <f t="shared" si="296"/>
        <v/>
      </c>
      <c r="BA149" s="61" t="str">
        <f t="shared" si="296"/>
        <v/>
      </c>
      <c r="BB149" s="61" t="str">
        <f t="shared" si="296"/>
        <v/>
      </c>
      <c r="BC149" s="61" t="str">
        <f t="shared" si="296"/>
        <v/>
      </c>
      <c r="BD149" s="61" t="str">
        <f t="shared" si="296"/>
        <v/>
      </c>
      <c r="BE149" s="61" t="str">
        <f t="shared" si="296"/>
        <v/>
      </c>
      <c r="BF149" s="61" t="str">
        <f t="shared" si="296"/>
        <v/>
      </c>
      <c r="BG149" s="61" t="str">
        <f t="shared" si="296"/>
        <v/>
      </c>
      <c r="BH149" s="61" t="str">
        <f t="shared" si="296"/>
        <v/>
      </c>
      <c r="BI149" s="61" t="str">
        <f t="shared" si="296"/>
        <v/>
      </c>
      <c r="BJ149" s="61" t="str">
        <f t="shared" si="296"/>
        <v/>
      </c>
      <c r="BK149" s="61" t="str">
        <f t="shared" si="296"/>
        <v/>
      </c>
      <c r="BL149" s="61" t="str">
        <f t="shared" si="296"/>
        <v/>
      </c>
      <c r="BM149" s="61" t="str">
        <f t="shared" si="296"/>
        <v/>
      </c>
      <c r="BN149" s="61" t="str">
        <f t="shared" si="296"/>
        <v/>
      </c>
      <c r="BO149" s="61" t="str">
        <f t="shared" ref="BO149:BY149" si="297">IF(BO326="", "", (IF(BO$4&lt;$A149, BO326, (BO326-BO$3)/(1+BO$3%))-$A$2*$BZ326)/(1+$A$2*$BZ326%))</f>
        <v/>
      </c>
      <c r="BP149" s="61" t="str">
        <f t="shared" si="297"/>
        <v/>
      </c>
      <c r="BQ149" s="61" t="str">
        <f t="shared" si="297"/>
        <v/>
      </c>
      <c r="BR149" s="61" t="str">
        <f t="shared" si="297"/>
        <v/>
      </c>
      <c r="BS149" s="61" t="str">
        <f t="shared" si="297"/>
        <v/>
      </c>
      <c r="BT149" s="61" t="str">
        <f t="shared" si="297"/>
        <v/>
      </c>
      <c r="BU149" s="61" t="str">
        <f t="shared" si="297"/>
        <v/>
      </c>
      <c r="BV149" s="61">
        <f t="shared" si="297"/>
        <v>16.228913254086642</v>
      </c>
      <c r="BW149" s="61">
        <f t="shared" si="297"/>
        <v>3.63323281411434</v>
      </c>
      <c r="BX149" s="61">
        <f t="shared" si="297"/>
        <v>7.7521502468846926E-2</v>
      </c>
      <c r="BY149" s="282">
        <f t="shared" si="297"/>
        <v>0</v>
      </c>
      <c r="BZ149" s="296">
        <f t="shared" si="273"/>
        <v>1.7410223687475579</v>
      </c>
      <c r="CA149" s="31"/>
      <c r="CB149" s="27"/>
    </row>
    <row r="150" spans="1:80">
      <c r="A150" s="32">
        <f t="shared" si="269"/>
        <v>2013</v>
      </c>
      <c r="B150" s="61">
        <f t="shared" si="270"/>
        <v>33.349679999999999</v>
      </c>
      <c r="C150" s="61">
        <f t="shared" ref="C150:BN150" si="298">IF(C327="", "", (IF(C$4&lt;$A150, C327, (C327-C$3)/(1+C$3%))-$A$2*$BZ327)/(1+$A$2*$BZ327%))</f>
        <v>32.850760000000001</v>
      </c>
      <c r="D150" s="61">
        <f t="shared" si="298"/>
        <v>32.175539999999998</v>
      </c>
      <c r="E150" s="61">
        <f t="shared" si="298"/>
        <v>32.164430000000003</v>
      </c>
      <c r="F150" s="61">
        <f t="shared" si="298"/>
        <v>37.416130000000003</v>
      </c>
      <c r="G150" s="61">
        <f t="shared" si="298"/>
        <v>34.995399999999997</v>
      </c>
      <c r="H150" s="61">
        <f t="shared" si="298"/>
        <v>32.016979999999997</v>
      </c>
      <c r="I150" s="61">
        <f t="shared" si="298"/>
        <v>36.406959999999998</v>
      </c>
      <c r="J150" s="61">
        <f t="shared" si="298"/>
        <v>37.619210000000002</v>
      </c>
      <c r="K150" s="61">
        <f t="shared" si="298"/>
        <v>37.9758</v>
      </c>
      <c r="L150" s="61">
        <f t="shared" si="298"/>
        <v>50.906790000000001</v>
      </c>
      <c r="M150" s="61">
        <f t="shared" si="298"/>
        <v>2.30633</v>
      </c>
      <c r="N150" s="61">
        <f t="shared" si="298"/>
        <v>22.062069999999999</v>
      </c>
      <c r="O150" s="61">
        <f t="shared" si="298"/>
        <v>-5.1910999999999996</v>
      </c>
      <c r="P150" s="61">
        <f t="shared" si="298"/>
        <v>15.04</v>
      </c>
      <c r="Q150" s="61">
        <f t="shared" si="298"/>
        <v>17.362880000000001</v>
      </c>
      <c r="R150" s="61">
        <f t="shared" si="298"/>
        <v>24.704080000000001</v>
      </c>
      <c r="S150" s="61">
        <f t="shared" si="298"/>
        <v>22.60840970296314</v>
      </c>
      <c r="T150" s="61">
        <f t="shared" si="298"/>
        <v>17.440000000000001</v>
      </c>
      <c r="U150" s="61">
        <f t="shared" si="298"/>
        <v>-13.025410000000001</v>
      </c>
      <c r="V150" s="61">
        <f t="shared" si="298"/>
        <v>-3.0871599999999999</v>
      </c>
      <c r="W150" s="61">
        <f t="shared" si="298"/>
        <v>-9.8080000000000001E-2</v>
      </c>
      <c r="X150" s="61">
        <f t="shared" si="298"/>
        <v>-2.2623799999999998</v>
      </c>
      <c r="Y150" s="61">
        <f t="shared" si="298"/>
        <v>6.6416441579764118E-2</v>
      </c>
      <c r="Z150" s="61">
        <f t="shared" si="298"/>
        <v>1.204E-2</v>
      </c>
      <c r="AA150" s="61">
        <f t="shared" si="298"/>
        <v>-1.8025204600620959</v>
      </c>
      <c r="AB150" s="61">
        <f t="shared" si="298"/>
        <v>19.663900000000002</v>
      </c>
      <c r="AC150" s="61">
        <f t="shared" si="298"/>
        <v>9.1879399999999993</v>
      </c>
      <c r="AD150" s="61">
        <f t="shared" si="298"/>
        <v>36.08128</v>
      </c>
      <c r="AE150" s="61">
        <f t="shared" si="298"/>
        <v>-2.04</v>
      </c>
      <c r="AF150" s="61">
        <f t="shared" si="298"/>
        <v>-27.935723114956733</v>
      </c>
      <c r="AG150" s="61">
        <f t="shared" si="298"/>
        <v>18.14095</v>
      </c>
      <c r="AH150" s="61">
        <f t="shared" si="298"/>
        <v>43.189819999999997</v>
      </c>
      <c r="AI150" s="61">
        <f t="shared" si="298"/>
        <v>-35.134889999999999</v>
      </c>
      <c r="AJ150" s="61">
        <f t="shared" si="298"/>
        <v>30.68853</v>
      </c>
      <c r="AK150" s="61">
        <f t="shared" si="298"/>
        <v>0.47516000000000003</v>
      </c>
      <c r="AL150" s="61">
        <f t="shared" si="298"/>
        <v>-1.5551200000000001</v>
      </c>
      <c r="AM150" s="61">
        <f t="shared" si="298"/>
        <v>-2.9539499999999999</v>
      </c>
      <c r="AN150" s="61">
        <f t="shared" si="298"/>
        <v>0.97374000000000005</v>
      </c>
      <c r="AO150" s="61">
        <f t="shared" si="298"/>
        <v>4.5373400000000004</v>
      </c>
      <c r="AP150" s="61">
        <f t="shared" si="298"/>
        <v>-8.9164100000000008</v>
      </c>
      <c r="AQ150" s="61">
        <f t="shared" si="298"/>
        <v>-5.4246393436876428</v>
      </c>
      <c r="AR150" s="61">
        <f t="shared" si="298"/>
        <v>1.0293647513408721</v>
      </c>
      <c r="AS150" s="61">
        <f t="shared" si="298"/>
        <v>38.190620012752149</v>
      </c>
      <c r="AT150" s="61">
        <f t="shared" si="298"/>
        <v>34.599181797250232</v>
      </c>
      <c r="AU150" s="61" t="str">
        <f t="shared" si="298"/>
        <v/>
      </c>
      <c r="AV150" s="61" t="str">
        <f t="shared" si="298"/>
        <v/>
      </c>
      <c r="AW150" s="61" t="str">
        <f t="shared" si="298"/>
        <v/>
      </c>
      <c r="AX150" s="61" t="str">
        <f t="shared" si="298"/>
        <v/>
      </c>
      <c r="AY150" s="61" t="str">
        <f t="shared" si="298"/>
        <v/>
      </c>
      <c r="AZ150" s="61" t="str">
        <f t="shared" si="298"/>
        <v/>
      </c>
      <c r="BA150" s="61" t="str">
        <f t="shared" si="298"/>
        <v/>
      </c>
      <c r="BB150" s="61" t="str">
        <f t="shared" si="298"/>
        <v/>
      </c>
      <c r="BC150" s="61" t="str">
        <f t="shared" si="298"/>
        <v/>
      </c>
      <c r="BD150" s="61" t="str">
        <f t="shared" si="298"/>
        <v/>
      </c>
      <c r="BE150" s="61" t="str">
        <f t="shared" si="298"/>
        <v/>
      </c>
      <c r="BF150" s="61" t="str">
        <f t="shared" si="298"/>
        <v/>
      </c>
      <c r="BG150" s="61" t="str">
        <f t="shared" si="298"/>
        <v/>
      </c>
      <c r="BH150" s="61" t="str">
        <f t="shared" si="298"/>
        <v/>
      </c>
      <c r="BI150" s="61" t="str">
        <f t="shared" si="298"/>
        <v/>
      </c>
      <c r="BJ150" s="61" t="str">
        <f t="shared" si="298"/>
        <v/>
      </c>
      <c r="BK150" s="61" t="str">
        <f t="shared" si="298"/>
        <v/>
      </c>
      <c r="BL150" s="61" t="str">
        <f t="shared" si="298"/>
        <v/>
      </c>
      <c r="BM150" s="61" t="str">
        <f t="shared" si="298"/>
        <v/>
      </c>
      <c r="BN150" s="61" t="str">
        <f t="shared" si="298"/>
        <v/>
      </c>
      <c r="BO150" s="61" t="str">
        <f t="shared" ref="BO150:BY150" si="299">IF(BO327="", "", (IF(BO$4&lt;$A150, BO327, (BO327-BO$3)/(1+BO$3%))-$A$2*$BZ327)/(1+$A$2*$BZ327%))</f>
        <v/>
      </c>
      <c r="BP150" s="61" t="str">
        <f t="shared" si="299"/>
        <v/>
      </c>
      <c r="BQ150" s="61" t="str">
        <f t="shared" si="299"/>
        <v/>
      </c>
      <c r="BR150" s="61" t="str">
        <f t="shared" si="299"/>
        <v/>
      </c>
      <c r="BS150" s="61" t="str">
        <f t="shared" si="299"/>
        <v/>
      </c>
      <c r="BT150" s="61" t="str">
        <f t="shared" si="299"/>
        <v/>
      </c>
      <c r="BU150" s="61" t="str">
        <f t="shared" si="299"/>
        <v/>
      </c>
      <c r="BV150" s="61">
        <f t="shared" si="299"/>
        <v>25.462712780329632</v>
      </c>
      <c r="BW150" s="61">
        <f t="shared" si="299"/>
        <v>-4.681159482434138</v>
      </c>
      <c r="BX150" s="61">
        <f t="shared" si="299"/>
        <v>5.5011188496911778E-2</v>
      </c>
      <c r="BY150" s="282">
        <f t="shared" si="299"/>
        <v>0</v>
      </c>
      <c r="BZ150" s="296">
        <f t="shared" si="273"/>
        <v>1.501735619618394</v>
      </c>
      <c r="CA150" s="31"/>
      <c r="CB150" s="27"/>
    </row>
    <row r="151" spans="1:80">
      <c r="A151" s="32">
        <f t="shared" si="269"/>
        <v>2014</v>
      </c>
      <c r="B151" s="61">
        <f t="shared" si="270"/>
        <v>12.42925</v>
      </c>
      <c r="C151" s="61">
        <f t="shared" ref="C151:BN151" si="300">IF(C328="", "", (IF(C$4&lt;$A151, C328, (C328-C$3)/(1+C$3%))-$A$2*$BZ328)/(1+$A$2*$BZ328%))</f>
        <v>13.05274</v>
      </c>
      <c r="D151" s="61">
        <f t="shared" si="300"/>
        <v>13.508509999999999</v>
      </c>
      <c r="E151" s="61">
        <f t="shared" si="300"/>
        <v>13.465249999999999</v>
      </c>
      <c r="F151" s="61">
        <f t="shared" si="300"/>
        <v>13.84192</v>
      </c>
      <c r="G151" s="61">
        <f t="shared" si="300"/>
        <v>13.60458</v>
      </c>
      <c r="H151" s="61">
        <f t="shared" si="300"/>
        <v>13.34872</v>
      </c>
      <c r="I151" s="61">
        <f t="shared" si="300"/>
        <v>10.39012</v>
      </c>
      <c r="J151" s="61">
        <f t="shared" si="300"/>
        <v>7.3678499999999998</v>
      </c>
      <c r="K151" s="61">
        <f t="shared" si="300"/>
        <v>3.8768500000000001</v>
      </c>
      <c r="L151" s="61">
        <f t="shared" si="300"/>
        <v>4.6121100000000004</v>
      </c>
      <c r="M151" s="61">
        <f t="shared" si="300"/>
        <v>30.132809999999999</v>
      </c>
      <c r="N151" s="61">
        <f t="shared" si="300"/>
        <v>-5.6632800000000003</v>
      </c>
      <c r="O151" s="61">
        <f t="shared" si="300"/>
        <v>0.41987999999999998</v>
      </c>
      <c r="P151" s="61">
        <f t="shared" si="300"/>
        <v>-4.24</v>
      </c>
      <c r="Q151" s="61">
        <f t="shared" si="300"/>
        <v>-4.6897099999999998</v>
      </c>
      <c r="R151" s="61">
        <f t="shared" si="300"/>
        <v>-6.6665099999999997</v>
      </c>
      <c r="S151" s="61">
        <f t="shared" si="300"/>
        <v>-5.6511614308882301</v>
      </c>
      <c r="T151" s="61">
        <f t="shared" si="300"/>
        <v>-4.8099999999999996</v>
      </c>
      <c r="U151" s="61">
        <f t="shared" si="300"/>
        <v>25.276730000000001</v>
      </c>
      <c r="V151" s="61">
        <f t="shared" si="300"/>
        <v>4.3172499999999996</v>
      </c>
      <c r="W151" s="61">
        <f t="shared" si="300"/>
        <v>0.71440000000000003</v>
      </c>
      <c r="X151" s="61">
        <f t="shared" si="300"/>
        <v>5.7577999999999996</v>
      </c>
      <c r="Y151" s="61">
        <f t="shared" si="300"/>
        <v>1.155185511954282</v>
      </c>
      <c r="Z151" s="61">
        <f t="shared" si="300"/>
        <v>0.01</v>
      </c>
      <c r="AA151" s="61">
        <f t="shared" si="300"/>
        <v>7.4652768534335667</v>
      </c>
      <c r="AB151" s="61">
        <f t="shared" si="300"/>
        <v>9.8222900000000006</v>
      </c>
      <c r="AC151" s="61">
        <f t="shared" si="300"/>
        <v>8.0654000000000003</v>
      </c>
      <c r="AD151" s="61">
        <f t="shared" si="300"/>
        <v>11.81855</v>
      </c>
      <c r="AE151" s="61">
        <f t="shared" si="300"/>
        <v>-33.6</v>
      </c>
      <c r="AF151" s="61">
        <f t="shared" si="300"/>
        <v>-0.42881646655231753</v>
      </c>
      <c r="AG151" s="61">
        <f t="shared" si="300"/>
        <v>-14.26418</v>
      </c>
      <c r="AH151" s="61">
        <f t="shared" si="300"/>
        <v>28.51662</v>
      </c>
      <c r="AI151" s="61">
        <f t="shared" si="300"/>
        <v>-11.411989999999999</v>
      </c>
      <c r="AJ151" s="61">
        <f t="shared" si="300"/>
        <v>11.15875</v>
      </c>
      <c r="AK151" s="61">
        <f t="shared" si="300"/>
        <v>0.64895000000000003</v>
      </c>
      <c r="AL151" s="61">
        <f t="shared" si="300"/>
        <v>7.2462</v>
      </c>
      <c r="AM151" s="61">
        <f t="shared" si="300"/>
        <v>11.066689999999999</v>
      </c>
      <c r="AN151" s="61">
        <f t="shared" si="300"/>
        <v>1.76332</v>
      </c>
      <c r="AO151" s="61">
        <f t="shared" si="300"/>
        <v>4.58331</v>
      </c>
      <c r="AP151" s="61">
        <f t="shared" si="300"/>
        <v>3.8270200000000001</v>
      </c>
      <c r="AQ151" s="61">
        <f t="shared" si="300"/>
        <v>1.9660710483265564</v>
      </c>
      <c r="AR151" s="61">
        <f t="shared" si="300"/>
        <v>8.83</v>
      </c>
      <c r="AS151" s="61">
        <f t="shared" si="300"/>
        <v>7.4190903834128186</v>
      </c>
      <c r="AT151" s="61">
        <f t="shared" si="300"/>
        <v>14.48</v>
      </c>
      <c r="AU151" s="61" t="str">
        <f t="shared" si="300"/>
        <v/>
      </c>
      <c r="AV151" s="61" t="str">
        <f t="shared" si="300"/>
        <v/>
      </c>
      <c r="AW151" s="61" t="str">
        <f t="shared" si="300"/>
        <v/>
      </c>
      <c r="AX151" s="61" t="str">
        <f t="shared" si="300"/>
        <v/>
      </c>
      <c r="AY151" s="61" t="str">
        <f t="shared" si="300"/>
        <v/>
      </c>
      <c r="AZ151" s="61" t="str">
        <f t="shared" si="300"/>
        <v/>
      </c>
      <c r="BA151" s="61" t="str">
        <f t="shared" si="300"/>
        <v/>
      </c>
      <c r="BB151" s="61" t="str">
        <f t="shared" si="300"/>
        <v/>
      </c>
      <c r="BC151" s="61" t="str">
        <f t="shared" si="300"/>
        <v/>
      </c>
      <c r="BD151" s="61" t="str">
        <f t="shared" si="300"/>
        <v/>
      </c>
      <c r="BE151" s="61" t="str">
        <f t="shared" si="300"/>
        <v/>
      </c>
      <c r="BF151" s="61" t="str">
        <f t="shared" si="300"/>
        <v/>
      </c>
      <c r="BG151" s="61" t="str">
        <f t="shared" si="300"/>
        <v/>
      </c>
      <c r="BH151" s="61" t="str">
        <f t="shared" si="300"/>
        <v/>
      </c>
      <c r="BI151" s="61" t="str">
        <f t="shared" si="300"/>
        <v/>
      </c>
      <c r="BJ151" s="61" t="str">
        <f t="shared" si="300"/>
        <v/>
      </c>
      <c r="BK151" s="61" t="str">
        <f t="shared" si="300"/>
        <v/>
      </c>
      <c r="BL151" s="61" t="str">
        <f t="shared" si="300"/>
        <v/>
      </c>
      <c r="BM151" s="61" t="str">
        <f t="shared" si="300"/>
        <v/>
      </c>
      <c r="BN151" s="61" t="str">
        <f t="shared" si="300"/>
        <v/>
      </c>
      <c r="BO151" s="61" t="str">
        <f t="shared" ref="BO151:BY151" si="301">IF(BO328="", "", (IF(BO$4&lt;$A151, BO328, (BO328-BO$3)/(1+BO$3%))-$A$2*$BZ328)/(1+$A$2*$BZ328%))</f>
        <v/>
      </c>
      <c r="BP151" s="61" t="str">
        <f t="shared" si="301"/>
        <v/>
      </c>
      <c r="BQ151" s="61" t="str">
        <f t="shared" si="301"/>
        <v/>
      </c>
      <c r="BR151" s="61" t="str">
        <f t="shared" si="301"/>
        <v/>
      </c>
      <c r="BS151" s="61" t="str">
        <f t="shared" si="301"/>
        <v/>
      </c>
      <c r="BT151" s="61" t="str">
        <f t="shared" si="301"/>
        <v/>
      </c>
      <c r="BU151" s="61" t="str">
        <f t="shared" si="301"/>
        <v/>
      </c>
      <c r="BV151" s="61">
        <f t="shared" si="301"/>
        <v>13.458372659628171</v>
      </c>
      <c r="BW151" s="61">
        <f t="shared" si="301"/>
        <v>6.4245525720765473</v>
      </c>
      <c r="BX151" s="61">
        <f t="shared" si="301"/>
        <v>3.0003312659387937E-2</v>
      </c>
      <c r="BY151" s="282">
        <f t="shared" si="301"/>
        <v>-1E-4</v>
      </c>
      <c r="BZ151" s="296">
        <f t="shared" si="273"/>
        <v>0.7564932696557447</v>
      </c>
      <c r="CA151" s="31"/>
      <c r="CB151" s="27"/>
    </row>
    <row r="152" spans="1:80">
      <c r="A152" s="32">
        <f t="shared" si="269"/>
        <v>2015</v>
      </c>
      <c r="B152" s="61">
        <f t="shared" si="270"/>
        <v>0.29369000000000001</v>
      </c>
      <c r="C152" s="61">
        <f t="shared" ref="C152:BN152" si="302">IF(C329="", "", (IF(C$4&lt;$A152, C329, (C329-C$3)/(1+C$3%))-$A$2*$BZ329)/(1+$A$2*$BZ329%))</f>
        <v>-1.03281</v>
      </c>
      <c r="D152" s="61">
        <f t="shared" si="302"/>
        <v>1.24834</v>
      </c>
      <c r="E152" s="61">
        <f t="shared" si="302"/>
        <v>3.1703100000000002</v>
      </c>
      <c r="F152" s="61">
        <f t="shared" si="302"/>
        <v>-1.9051400000000001</v>
      </c>
      <c r="G152" s="61">
        <f t="shared" si="302"/>
        <v>-1.4551799999999999</v>
      </c>
      <c r="H152" s="61">
        <f t="shared" si="302"/>
        <v>-1.1285799999999999</v>
      </c>
      <c r="I152" s="61">
        <f t="shared" si="302"/>
        <v>-4.7753500000000004</v>
      </c>
      <c r="J152" s="61">
        <f t="shared" si="302"/>
        <v>-3.7808799999999998</v>
      </c>
      <c r="K152" s="61">
        <f t="shared" si="302"/>
        <v>-2.6366999999999998</v>
      </c>
      <c r="L152" s="61">
        <f t="shared" si="302"/>
        <v>-8.28111</v>
      </c>
      <c r="M152" s="61">
        <f t="shared" si="302"/>
        <v>2.2181500000000001</v>
      </c>
      <c r="N152" s="61">
        <f t="shared" si="302"/>
        <v>-0.18221000000000001</v>
      </c>
      <c r="O152" s="61">
        <f t="shared" si="302"/>
        <v>-15.46735</v>
      </c>
      <c r="P152" s="61">
        <f t="shared" si="302"/>
        <v>-4.37</v>
      </c>
      <c r="Q152" s="61">
        <f t="shared" si="302"/>
        <v>2.2499600000000002</v>
      </c>
      <c r="R152" s="61">
        <f t="shared" si="302"/>
        <v>-2.0024999999999999</v>
      </c>
      <c r="S152" s="61">
        <f t="shared" si="302"/>
        <v>-5.8883191068125118</v>
      </c>
      <c r="T152" s="61">
        <f t="shared" si="302"/>
        <v>-0.32</v>
      </c>
      <c r="U152" s="61">
        <f t="shared" si="302"/>
        <v>-1.5370999999999999</v>
      </c>
      <c r="V152" s="61">
        <f t="shared" si="302"/>
        <v>1.50475</v>
      </c>
      <c r="W152" s="61">
        <f t="shared" si="302"/>
        <v>0.45429999999999998</v>
      </c>
      <c r="X152" s="61">
        <f t="shared" si="302"/>
        <v>0.29859000000000002</v>
      </c>
      <c r="Y152" s="61">
        <f t="shared" si="302"/>
        <v>0.85414311431573076</v>
      </c>
      <c r="Z152" s="61">
        <f t="shared" si="302"/>
        <v>2.1389999999999999E-2</v>
      </c>
      <c r="AA152" s="61">
        <f t="shared" si="302"/>
        <v>0.87722758278221402</v>
      </c>
      <c r="AB152" s="61">
        <f t="shared" si="302"/>
        <v>5.6489999999999999E-2</v>
      </c>
      <c r="AC152" s="61">
        <f t="shared" si="302"/>
        <v>1.27589</v>
      </c>
      <c r="AD152" s="61">
        <f t="shared" si="302"/>
        <v>-3.3220800000000001</v>
      </c>
      <c r="AE152" s="61">
        <f t="shared" si="302"/>
        <v>-33.47</v>
      </c>
      <c r="AF152" s="61">
        <f t="shared" si="302"/>
        <v>-11.714039621016358</v>
      </c>
      <c r="AG152" s="61">
        <f t="shared" si="302"/>
        <v>-21.501159999999999</v>
      </c>
      <c r="AH152" s="61">
        <f t="shared" si="302"/>
        <v>12.652939999999999</v>
      </c>
      <c r="AI152" s="61">
        <f t="shared" si="302"/>
        <v>-29.421859999999999</v>
      </c>
      <c r="AJ152" s="61">
        <f t="shared" si="302"/>
        <v>-3.2162099999999998</v>
      </c>
      <c r="AK152" s="61">
        <f t="shared" si="302"/>
        <v>0.44990999999999998</v>
      </c>
      <c r="AL152" s="61">
        <f t="shared" si="302"/>
        <v>2.85771</v>
      </c>
      <c r="AM152" s="61">
        <f t="shared" si="302"/>
        <v>3.9657499999999999</v>
      </c>
      <c r="AN152" s="61">
        <f t="shared" si="302"/>
        <v>1.0297099999999999</v>
      </c>
      <c r="AO152" s="61">
        <f t="shared" si="302"/>
        <v>-1.3942600000000001</v>
      </c>
      <c r="AP152" s="61">
        <f t="shared" si="302"/>
        <v>-1.8261099999999999</v>
      </c>
      <c r="AQ152" s="61">
        <f t="shared" si="302"/>
        <v>-3.9566058418612049</v>
      </c>
      <c r="AR152" s="61">
        <f t="shared" si="302"/>
        <v>1.04</v>
      </c>
      <c r="AS152" s="61">
        <f t="shared" si="302"/>
        <v>-3.3942493625066628</v>
      </c>
      <c r="AT152" s="61">
        <f t="shared" si="302"/>
        <v>9.1199999999999992</v>
      </c>
      <c r="AU152" s="61" t="str">
        <f t="shared" si="302"/>
        <v/>
      </c>
      <c r="AV152" s="61" t="str">
        <f t="shared" si="302"/>
        <v/>
      </c>
      <c r="AW152" s="61" t="str">
        <f t="shared" si="302"/>
        <v/>
      </c>
      <c r="AX152" s="61" t="str">
        <f t="shared" si="302"/>
        <v/>
      </c>
      <c r="AY152" s="61" t="str">
        <f t="shared" si="302"/>
        <v/>
      </c>
      <c r="AZ152" s="61" t="str">
        <f t="shared" si="302"/>
        <v/>
      </c>
      <c r="BA152" s="61" t="str">
        <f t="shared" si="302"/>
        <v/>
      </c>
      <c r="BB152" s="61" t="str">
        <f t="shared" si="302"/>
        <v/>
      </c>
      <c r="BC152" s="61" t="str">
        <f t="shared" si="302"/>
        <v/>
      </c>
      <c r="BD152" s="61" t="str">
        <f t="shared" si="302"/>
        <v/>
      </c>
      <c r="BE152" s="61" t="str">
        <f t="shared" si="302"/>
        <v/>
      </c>
      <c r="BF152" s="61" t="str">
        <f t="shared" si="302"/>
        <v/>
      </c>
      <c r="BG152" s="61" t="str">
        <f t="shared" si="302"/>
        <v/>
      </c>
      <c r="BH152" s="61" t="str">
        <f t="shared" si="302"/>
        <v/>
      </c>
      <c r="BI152" s="61" t="str">
        <f t="shared" si="302"/>
        <v/>
      </c>
      <c r="BJ152" s="61" t="str">
        <f t="shared" si="302"/>
        <v/>
      </c>
      <c r="BK152" s="61" t="str">
        <f t="shared" si="302"/>
        <v/>
      </c>
      <c r="BL152" s="61" t="str">
        <f t="shared" si="302"/>
        <v/>
      </c>
      <c r="BM152" s="61" t="str">
        <f t="shared" si="302"/>
        <v/>
      </c>
      <c r="BN152" s="61" t="str">
        <f t="shared" si="302"/>
        <v/>
      </c>
      <c r="BO152" s="61" t="str">
        <f t="shared" ref="BO152:BY152" si="303">IF(BO329="", "", (IF(BO$4&lt;$A152, BO329, (BO329-BO$3)/(1+BO$3%))-$A$2*$BZ329)/(1+$A$2*$BZ329%))</f>
        <v/>
      </c>
      <c r="BP152" s="61" t="str">
        <f t="shared" si="303"/>
        <v/>
      </c>
      <c r="BQ152" s="61" t="str">
        <f t="shared" si="303"/>
        <v/>
      </c>
      <c r="BR152" s="61" t="str">
        <f t="shared" si="303"/>
        <v/>
      </c>
      <c r="BS152" s="61" t="str">
        <f t="shared" si="303"/>
        <v/>
      </c>
      <c r="BT152" s="61" t="str">
        <f t="shared" si="303"/>
        <v/>
      </c>
      <c r="BU152" s="61" t="str">
        <f t="shared" si="303"/>
        <v/>
      </c>
      <c r="BV152" s="61">
        <f t="shared" si="303"/>
        <v>-3.2635170448382267</v>
      </c>
      <c r="BW152" s="61">
        <f t="shared" si="303"/>
        <v>1.8351673868337581</v>
      </c>
      <c r="BX152" s="61">
        <f t="shared" si="303"/>
        <v>2.5002312593791487E-2</v>
      </c>
      <c r="BY152" s="282">
        <f t="shared" si="303"/>
        <v>1E-4</v>
      </c>
      <c r="BZ152" s="296">
        <f t="shared" si="273"/>
        <v>0.72951978604158807</v>
      </c>
      <c r="CA152" s="31"/>
      <c r="CB152" s="27"/>
    </row>
    <row r="153" spans="1:80">
      <c r="A153" s="32">
        <f t="shared" si="269"/>
        <v>2016</v>
      </c>
      <c r="B153" s="61">
        <f t="shared" si="270"/>
        <v>12.53</v>
      </c>
      <c r="C153" s="61">
        <f t="shared" ref="C153:BN153" si="304">IF(C330="", "", (IF(C$4&lt;$A153, C330, (C330-C$3)/(1+C$3%))-$A$2*$BZ330)/(1+$A$2*$BZ330%))</f>
        <v>16.75</v>
      </c>
      <c r="D153" s="61">
        <f t="shared" si="304"/>
        <v>11.82</v>
      </c>
      <c r="E153" s="61">
        <f t="shared" si="304"/>
        <v>5.99</v>
      </c>
      <c r="F153" s="61">
        <f t="shared" si="304"/>
        <v>15.11</v>
      </c>
      <c r="G153" s="61">
        <f t="shared" si="304"/>
        <v>11.07</v>
      </c>
      <c r="H153" s="61">
        <f t="shared" si="304"/>
        <v>6.62</v>
      </c>
      <c r="I153" s="61">
        <f t="shared" si="304"/>
        <v>24.65</v>
      </c>
      <c r="J153" s="61">
        <f t="shared" si="304"/>
        <v>18.170000000000002</v>
      </c>
      <c r="K153" s="61">
        <f t="shared" si="304"/>
        <v>10.61</v>
      </c>
      <c r="L153" s="61">
        <f t="shared" si="304"/>
        <v>21.47</v>
      </c>
      <c r="M153" s="61">
        <f t="shared" si="304"/>
        <v>8.34</v>
      </c>
      <c r="N153" s="61">
        <f t="shared" si="304"/>
        <v>2.4500000000000002</v>
      </c>
      <c r="O153" s="61">
        <f t="shared" si="304"/>
        <v>11.5</v>
      </c>
      <c r="P153" s="61">
        <f t="shared" si="304"/>
        <v>4.6500000000000004</v>
      </c>
      <c r="Q153" s="61">
        <f t="shared" si="304"/>
        <v>5.19</v>
      </c>
      <c r="R153" s="61">
        <f t="shared" si="304"/>
        <v>-0.8</v>
      </c>
      <c r="S153" s="61">
        <f t="shared" si="304"/>
        <v>4.8654085193257535</v>
      </c>
      <c r="T153" s="61">
        <f t="shared" si="304"/>
        <v>4.17</v>
      </c>
      <c r="U153" s="61">
        <f t="shared" si="304"/>
        <v>1.2</v>
      </c>
      <c r="V153" s="61">
        <f t="shared" si="304"/>
        <v>1.19</v>
      </c>
      <c r="W153" s="61">
        <f t="shared" si="304"/>
        <v>0.99</v>
      </c>
      <c r="X153" s="61">
        <f t="shared" si="304"/>
        <v>2.5</v>
      </c>
      <c r="Y153" s="61">
        <f t="shared" si="304"/>
        <v>1.4105010112556382</v>
      </c>
      <c r="Z153" s="61">
        <f t="shared" si="304"/>
        <v>0.25</v>
      </c>
      <c r="AA153" s="61">
        <f t="shared" si="304"/>
        <v>5.3011437810036588</v>
      </c>
      <c r="AB153" s="61">
        <f t="shared" si="304"/>
        <v>11.01</v>
      </c>
      <c r="AC153" s="61">
        <f t="shared" si="304"/>
        <v>8.08</v>
      </c>
      <c r="AD153" s="61">
        <f t="shared" si="304"/>
        <v>12.49</v>
      </c>
      <c r="AE153" s="61">
        <f t="shared" si="304"/>
        <v>9.92</v>
      </c>
      <c r="AF153" s="61">
        <f t="shared" si="304"/>
        <v>8.8780487804878128</v>
      </c>
      <c r="AG153" s="61">
        <f t="shared" si="304"/>
        <v>33.1</v>
      </c>
      <c r="AH153" s="61">
        <f t="shared" si="304"/>
        <v>-8.99</v>
      </c>
      <c r="AI153" s="61">
        <f t="shared" si="304"/>
        <v>50.64</v>
      </c>
      <c r="AJ153" s="61">
        <f t="shared" si="304"/>
        <v>13.41</v>
      </c>
      <c r="AK153" s="61">
        <f t="shared" si="304"/>
        <v>0.36</v>
      </c>
      <c r="AL153" s="61">
        <f t="shared" si="304"/>
        <v>0.08</v>
      </c>
      <c r="AM153" s="61">
        <f t="shared" si="304"/>
        <v>0.63</v>
      </c>
      <c r="AN153" s="61">
        <f t="shared" si="304"/>
        <v>2.72</v>
      </c>
      <c r="AO153" s="61">
        <f t="shared" si="304"/>
        <v>11.19</v>
      </c>
      <c r="AP153" s="61">
        <f t="shared" si="304"/>
        <v>4.5199999999999996</v>
      </c>
      <c r="AQ153" s="61">
        <f t="shared" si="304"/>
        <v>3.84</v>
      </c>
      <c r="AR153" s="61">
        <f t="shared" si="304"/>
        <v>4.67</v>
      </c>
      <c r="AS153" s="61">
        <f t="shared" si="304"/>
        <v>15.99</v>
      </c>
      <c r="AT153" s="61">
        <f t="shared" si="304"/>
        <v>4.8899999999999997</v>
      </c>
      <c r="AU153" s="61" t="str">
        <f t="shared" si="304"/>
        <v/>
      </c>
      <c r="AV153" s="61" t="str">
        <f t="shared" si="304"/>
        <v/>
      </c>
      <c r="AW153" s="61" t="str">
        <f t="shared" si="304"/>
        <v/>
      </c>
      <c r="AX153" s="61" t="str">
        <f t="shared" si="304"/>
        <v/>
      </c>
      <c r="AY153" s="61" t="str">
        <f t="shared" si="304"/>
        <v/>
      </c>
      <c r="AZ153" s="61" t="str">
        <f t="shared" si="304"/>
        <v/>
      </c>
      <c r="BA153" s="61" t="str">
        <f t="shared" si="304"/>
        <v/>
      </c>
      <c r="BB153" s="61" t="str">
        <f t="shared" si="304"/>
        <v/>
      </c>
      <c r="BC153" s="61" t="str">
        <f t="shared" si="304"/>
        <v/>
      </c>
      <c r="BD153" s="61" t="str">
        <f t="shared" si="304"/>
        <v/>
      </c>
      <c r="BE153" s="61" t="str">
        <f t="shared" si="304"/>
        <v/>
      </c>
      <c r="BF153" s="61" t="str">
        <f t="shared" si="304"/>
        <v/>
      </c>
      <c r="BG153" s="61" t="str">
        <f t="shared" si="304"/>
        <v/>
      </c>
      <c r="BH153" s="61" t="str">
        <f t="shared" si="304"/>
        <v/>
      </c>
      <c r="BI153" s="61" t="str">
        <f t="shared" si="304"/>
        <v/>
      </c>
      <c r="BJ153" s="61" t="str">
        <f t="shared" si="304"/>
        <v/>
      </c>
      <c r="BK153" s="61" t="str">
        <f t="shared" si="304"/>
        <v/>
      </c>
      <c r="BL153" s="61" t="str">
        <f t="shared" si="304"/>
        <v/>
      </c>
      <c r="BM153" s="61" t="str">
        <f t="shared" si="304"/>
        <v/>
      </c>
      <c r="BN153" s="61" t="str">
        <f t="shared" si="304"/>
        <v/>
      </c>
      <c r="BO153" s="61" t="str">
        <f t="shared" ref="BO153:BY153" si="305">IF(BO330="", "", (IF(BO$4&lt;$A153, BO330, (BO330-BO$3)/(1+BO$3%))-$A$2*$BZ330)/(1+$A$2*$BZ330%))</f>
        <v/>
      </c>
      <c r="BP153" s="61" t="str">
        <f t="shared" si="305"/>
        <v/>
      </c>
      <c r="BQ153" s="61" t="str">
        <f t="shared" si="305"/>
        <v/>
      </c>
      <c r="BR153" s="61" t="str">
        <f t="shared" si="305"/>
        <v/>
      </c>
      <c r="BS153" s="61" t="str">
        <f t="shared" si="305"/>
        <v/>
      </c>
      <c r="BT153" s="61" t="str">
        <f t="shared" si="305"/>
        <v/>
      </c>
      <c r="BU153" s="61" t="str">
        <f t="shared" si="305"/>
        <v/>
      </c>
      <c r="BV153" s="61">
        <f t="shared" si="305"/>
        <v>20.964244761805475</v>
      </c>
      <c r="BW153" s="61">
        <f t="shared" si="305"/>
        <v>1.180335798471388</v>
      </c>
      <c r="BX153" s="61">
        <f t="shared" si="305"/>
        <v>0.28029232218564903</v>
      </c>
      <c r="BY153" s="282">
        <f t="shared" si="305"/>
        <v>0</v>
      </c>
      <c r="BZ153" s="296">
        <f t="shared" si="273"/>
        <v>2.074622132966919</v>
      </c>
      <c r="CA153" s="31"/>
      <c r="CB153" s="27"/>
    </row>
    <row r="154" spans="1:80">
      <c r="A154" s="32">
        <f t="shared" si="269"/>
        <v>2017</v>
      </c>
      <c r="B154" s="61" t="str">
        <f t="shared" si="270"/>
        <v/>
      </c>
      <c r="C154" s="61" t="str">
        <f t="shared" ref="C154:BN154" si="306">IF(C331="", "", (IF(C$4&lt;$A154, C331, (C331-C$3)/(1+C$3%))-$A$2*$BZ331)/(1+$A$2*$BZ331%))</f>
        <v/>
      </c>
      <c r="D154" s="61" t="str">
        <f t="shared" si="306"/>
        <v/>
      </c>
      <c r="E154" s="61" t="str">
        <f t="shared" si="306"/>
        <v/>
      </c>
      <c r="F154" s="61" t="str">
        <f t="shared" si="306"/>
        <v/>
      </c>
      <c r="G154" s="61" t="str">
        <f t="shared" si="306"/>
        <v/>
      </c>
      <c r="H154" s="61" t="str">
        <f t="shared" si="306"/>
        <v/>
      </c>
      <c r="I154" s="61" t="str">
        <f t="shared" si="306"/>
        <v/>
      </c>
      <c r="J154" s="61" t="str">
        <f t="shared" si="306"/>
        <v/>
      </c>
      <c r="K154" s="61" t="str">
        <f t="shared" si="306"/>
        <v/>
      </c>
      <c r="L154" s="61" t="str">
        <f t="shared" si="306"/>
        <v/>
      </c>
      <c r="M154" s="61" t="str">
        <f t="shared" si="306"/>
        <v/>
      </c>
      <c r="N154" s="61" t="str">
        <f t="shared" si="306"/>
        <v/>
      </c>
      <c r="O154" s="61" t="str">
        <f t="shared" si="306"/>
        <v/>
      </c>
      <c r="P154" s="61" t="str">
        <f t="shared" si="306"/>
        <v/>
      </c>
      <c r="Q154" s="61" t="str">
        <f t="shared" si="306"/>
        <v/>
      </c>
      <c r="R154" s="61" t="str">
        <f t="shared" si="306"/>
        <v/>
      </c>
      <c r="S154" s="61" t="str">
        <f t="shared" si="306"/>
        <v/>
      </c>
      <c r="T154" s="61" t="str">
        <f t="shared" si="306"/>
        <v/>
      </c>
      <c r="U154" s="61" t="str">
        <f t="shared" si="306"/>
        <v/>
      </c>
      <c r="V154" s="61" t="str">
        <f t="shared" si="306"/>
        <v/>
      </c>
      <c r="W154" s="61" t="str">
        <f t="shared" si="306"/>
        <v/>
      </c>
      <c r="X154" s="61" t="str">
        <f t="shared" si="306"/>
        <v/>
      </c>
      <c r="Y154" s="61" t="str">
        <f t="shared" si="306"/>
        <v/>
      </c>
      <c r="Z154" s="61" t="str">
        <f t="shared" si="306"/>
        <v/>
      </c>
      <c r="AA154" s="61" t="str">
        <f t="shared" si="306"/>
        <v/>
      </c>
      <c r="AB154" s="61" t="str">
        <f t="shared" si="306"/>
        <v/>
      </c>
      <c r="AC154" s="61" t="str">
        <f t="shared" si="306"/>
        <v/>
      </c>
      <c r="AD154" s="61" t="str">
        <f t="shared" si="306"/>
        <v/>
      </c>
      <c r="AE154" s="61" t="str">
        <f t="shared" si="306"/>
        <v/>
      </c>
      <c r="AF154" s="61" t="str">
        <f t="shared" si="306"/>
        <v/>
      </c>
      <c r="AG154" s="61" t="str">
        <f t="shared" si="306"/>
        <v/>
      </c>
      <c r="AH154" s="61" t="str">
        <f t="shared" si="306"/>
        <v/>
      </c>
      <c r="AI154" s="61" t="str">
        <f t="shared" si="306"/>
        <v/>
      </c>
      <c r="AJ154" s="61" t="str">
        <f t="shared" si="306"/>
        <v/>
      </c>
      <c r="AK154" s="61" t="str">
        <f t="shared" si="306"/>
        <v/>
      </c>
      <c r="AL154" s="61" t="str">
        <f t="shared" si="306"/>
        <v/>
      </c>
      <c r="AM154" s="61" t="str">
        <f t="shared" si="306"/>
        <v/>
      </c>
      <c r="AN154" s="61" t="str">
        <f t="shared" si="306"/>
        <v/>
      </c>
      <c r="AO154" s="61" t="str">
        <f t="shared" si="306"/>
        <v/>
      </c>
      <c r="AP154" s="61" t="str">
        <f t="shared" si="306"/>
        <v/>
      </c>
      <c r="AQ154" s="61" t="str">
        <f t="shared" si="306"/>
        <v/>
      </c>
      <c r="AR154" s="61" t="str">
        <f t="shared" si="306"/>
        <v/>
      </c>
      <c r="AS154" s="61" t="str">
        <f t="shared" si="306"/>
        <v/>
      </c>
      <c r="AT154" s="61" t="str">
        <f t="shared" si="306"/>
        <v/>
      </c>
      <c r="AU154" s="61" t="str">
        <f t="shared" si="306"/>
        <v/>
      </c>
      <c r="AV154" s="61" t="str">
        <f t="shared" si="306"/>
        <v/>
      </c>
      <c r="AW154" s="61" t="str">
        <f t="shared" si="306"/>
        <v/>
      </c>
      <c r="AX154" s="61" t="str">
        <f t="shared" si="306"/>
        <v/>
      </c>
      <c r="AY154" s="61" t="str">
        <f t="shared" si="306"/>
        <v/>
      </c>
      <c r="AZ154" s="61" t="str">
        <f t="shared" si="306"/>
        <v/>
      </c>
      <c r="BA154" s="61" t="str">
        <f t="shared" si="306"/>
        <v/>
      </c>
      <c r="BB154" s="61" t="str">
        <f t="shared" si="306"/>
        <v/>
      </c>
      <c r="BC154" s="61" t="str">
        <f t="shared" si="306"/>
        <v/>
      </c>
      <c r="BD154" s="61" t="str">
        <f t="shared" si="306"/>
        <v/>
      </c>
      <c r="BE154" s="61" t="str">
        <f t="shared" si="306"/>
        <v/>
      </c>
      <c r="BF154" s="61" t="str">
        <f t="shared" si="306"/>
        <v/>
      </c>
      <c r="BG154" s="61" t="str">
        <f t="shared" si="306"/>
        <v/>
      </c>
      <c r="BH154" s="61" t="str">
        <f t="shared" si="306"/>
        <v/>
      </c>
      <c r="BI154" s="61" t="str">
        <f t="shared" si="306"/>
        <v/>
      </c>
      <c r="BJ154" s="61" t="str">
        <f t="shared" si="306"/>
        <v/>
      </c>
      <c r="BK154" s="61" t="str">
        <f t="shared" si="306"/>
        <v/>
      </c>
      <c r="BL154" s="61" t="str">
        <f t="shared" si="306"/>
        <v/>
      </c>
      <c r="BM154" s="61" t="str">
        <f t="shared" si="306"/>
        <v/>
      </c>
      <c r="BN154" s="61" t="str">
        <f t="shared" si="306"/>
        <v/>
      </c>
      <c r="BO154" s="61" t="str">
        <f t="shared" ref="BO154:BY154" si="307">IF(BO331="", "", (IF(BO$4&lt;$A154, BO331, (BO331-BO$3)/(1+BO$3%))-$A$2*$BZ331)/(1+$A$2*$BZ331%))</f>
        <v/>
      </c>
      <c r="BP154" s="61" t="str">
        <f t="shared" si="307"/>
        <v/>
      </c>
      <c r="BQ154" s="61" t="str">
        <f t="shared" si="307"/>
        <v/>
      </c>
      <c r="BR154" s="61" t="str">
        <f t="shared" si="307"/>
        <v/>
      </c>
      <c r="BS154" s="61" t="str">
        <f t="shared" si="307"/>
        <v/>
      </c>
      <c r="BT154" s="61" t="str">
        <f t="shared" si="307"/>
        <v/>
      </c>
      <c r="BU154" s="61" t="str">
        <f t="shared" si="307"/>
        <v/>
      </c>
      <c r="BV154" s="61" t="str">
        <f t="shared" si="307"/>
        <v/>
      </c>
      <c r="BW154" s="61" t="str">
        <f t="shared" si="307"/>
        <v/>
      </c>
      <c r="BX154" s="61" t="str">
        <f t="shared" si="307"/>
        <v/>
      </c>
      <c r="BY154" s="282" t="str">
        <f t="shared" si="307"/>
        <v/>
      </c>
      <c r="BZ154" s="296" t="str">
        <f t="shared" si="273"/>
        <v/>
      </c>
      <c r="CA154" s="31"/>
      <c r="CB154" s="27"/>
    </row>
    <row r="156" spans="1:80">
      <c r="A156" s="619">
        <f>COUNT(A8:A154)-1</f>
        <v>146</v>
      </c>
    </row>
    <row r="157" spans="1:80" s="53" customFormat="1">
      <c r="A157" s="277" t="s">
        <v>499</v>
      </c>
      <c r="B157" s="58" t="str">
        <f t="shared" ref="B157:AG157" si="308">IF(B$2="","",B$2)</f>
        <v>VTSMX</v>
      </c>
      <c r="C157" s="58" t="str">
        <f t="shared" si="308"/>
        <v>VIVAX</v>
      </c>
      <c r="D157" s="58" t="str">
        <f t="shared" si="308"/>
        <v>VFINX</v>
      </c>
      <c r="E157" s="58" t="str">
        <f t="shared" si="308"/>
        <v>VIGRX</v>
      </c>
      <c r="F157" s="58" t="str">
        <f t="shared" si="308"/>
        <v>VMVIX</v>
      </c>
      <c r="G157" s="58" t="str">
        <f t="shared" si="308"/>
        <v>VIMSX</v>
      </c>
      <c r="H157" s="58" t="str">
        <f t="shared" si="308"/>
        <v>VMGIX</v>
      </c>
      <c r="I157" s="58" t="str">
        <f t="shared" si="308"/>
        <v>VISVX</v>
      </c>
      <c r="J157" s="58" t="str">
        <f t="shared" si="308"/>
        <v>NAESX</v>
      </c>
      <c r="K157" s="58" t="str">
        <f t="shared" si="308"/>
        <v>VISGX</v>
      </c>
      <c r="L157" s="58" t="str">
        <f t="shared" si="308"/>
        <v>BRSIX</v>
      </c>
      <c r="M157" s="58" t="str">
        <f t="shared" si="308"/>
        <v>VGSIX</v>
      </c>
      <c r="N157" s="58" t="str">
        <f t="shared" si="308"/>
        <v>VTMGX</v>
      </c>
      <c r="O157" s="58" t="str">
        <f t="shared" si="308"/>
        <v>VEIEX</v>
      </c>
      <c r="P157" s="58" t="str">
        <f t="shared" si="308"/>
        <v>VGTSX</v>
      </c>
      <c r="Q157" s="58" t="str">
        <f t="shared" si="308"/>
        <v>VPACX</v>
      </c>
      <c r="R157" s="58" t="str">
        <f t="shared" si="308"/>
        <v>VEURX</v>
      </c>
      <c r="S157" s="58" t="str">
        <f t="shared" si="308"/>
        <v>EFV</v>
      </c>
      <c r="T157" s="58" t="str">
        <f t="shared" si="308"/>
        <v>VFSVX</v>
      </c>
      <c r="U157" s="58" t="str">
        <f t="shared" si="308"/>
        <v>VUSTX</v>
      </c>
      <c r="V157" s="58" t="str">
        <f t="shared" si="308"/>
        <v>VFITX</v>
      </c>
      <c r="W157" s="58" t="str">
        <f t="shared" si="308"/>
        <v>VFISX</v>
      </c>
      <c r="X157" s="58" t="str">
        <f t="shared" si="308"/>
        <v>VBMFX</v>
      </c>
      <c r="Y157" s="58" t="str">
        <f t="shared" si="308"/>
        <v>VBISX</v>
      </c>
      <c r="Z157" s="58" t="str">
        <f t="shared" si="308"/>
        <v>VUSXX</v>
      </c>
      <c r="AA157" s="58" t="str">
        <f t="shared" si="308"/>
        <v>VCIT</v>
      </c>
      <c r="AB157" s="58" t="str">
        <f t="shared" si="308"/>
        <v>VWELX</v>
      </c>
      <c r="AC157" s="58" t="str">
        <f t="shared" si="308"/>
        <v>VWINX</v>
      </c>
      <c r="AD157" s="58" t="str">
        <f t="shared" si="308"/>
        <v>VWNDX</v>
      </c>
      <c r="AE157" s="58" t="str">
        <f t="shared" si="308"/>
        <v>GSG</v>
      </c>
      <c r="AF157" s="58" t="str">
        <f t="shared" si="308"/>
        <v>IAU</v>
      </c>
      <c r="AG157" s="58" t="str">
        <f t="shared" si="308"/>
        <v>VGENX</v>
      </c>
      <c r="AH157" s="58" t="str">
        <f t="shared" ref="AH157:BM157" si="309">IF(AH$2="","",AH$2)</f>
        <v>VGHCX</v>
      </c>
      <c r="AI157" s="58" t="str">
        <f t="shared" si="309"/>
        <v>VGPMX</v>
      </c>
      <c r="AJ157" s="58" t="str">
        <f t="shared" si="309"/>
        <v>VWNFX</v>
      </c>
      <c r="AK157" s="58" t="str">
        <f t="shared" si="309"/>
        <v>VWSTX</v>
      </c>
      <c r="AL157" s="58" t="str">
        <f t="shared" si="309"/>
        <v>VWITX</v>
      </c>
      <c r="AM157" s="58" t="str">
        <f t="shared" si="309"/>
        <v>VWLTX</v>
      </c>
      <c r="AN157" s="58" t="str">
        <f t="shared" si="309"/>
        <v>VFSTX</v>
      </c>
      <c r="AO157" s="58" t="str">
        <f t="shared" si="309"/>
        <v>VWEHX</v>
      </c>
      <c r="AP157" s="58" t="str">
        <f t="shared" si="309"/>
        <v>VIPSX</v>
      </c>
      <c r="AQ157" s="58" t="str">
        <f t="shared" si="309"/>
        <v>PGBDX</v>
      </c>
      <c r="AR157" s="58" t="str">
        <f t="shared" si="309"/>
        <v>VTIBX</v>
      </c>
      <c r="AS157" s="58" t="str">
        <f t="shared" si="309"/>
        <v>VEXMX</v>
      </c>
      <c r="AT157" s="58" t="str">
        <f t="shared" si="309"/>
        <v>MTUM</v>
      </c>
      <c r="AU157" s="58" t="str">
        <f t="shared" si="309"/>
        <v/>
      </c>
      <c r="AV157" s="58" t="str">
        <f t="shared" si="309"/>
        <v/>
      </c>
      <c r="AW157" s="58" t="str">
        <f t="shared" si="309"/>
        <v/>
      </c>
      <c r="AX157" s="58" t="str">
        <f t="shared" si="309"/>
        <v/>
      </c>
      <c r="AY157" s="58" t="str">
        <f t="shared" si="309"/>
        <v/>
      </c>
      <c r="AZ157" s="58" t="str">
        <f t="shared" si="309"/>
        <v/>
      </c>
      <c r="BA157" s="58" t="str">
        <f t="shared" si="309"/>
        <v/>
      </c>
      <c r="BB157" s="58" t="str">
        <f t="shared" si="309"/>
        <v/>
      </c>
      <c r="BC157" s="58" t="str">
        <f t="shared" si="309"/>
        <v/>
      </c>
      <c r="BD157" s="58" t="str">
        <f t="shared" si="309"/>
        <v/>
      </c>
      <c r="BE157" s="58" t="str">
        <f t="shared" si="309"/>
        <v/>
      </c>
      <c r="BF157" s="58" t="str">
        <f t="shared" si="309"/>
        <v/>
      </c>
      <c r="BG157" s="58" t="str">
        <f t="shared" si="309"/>
        <v/>
      </c>
      <c r="BH157" s="58" t="str">
        <f t="shared" si="309"/>
        <v/>
      </c>
      <c r="BI157" s="58" t="str">
        <f t="shared" si="309"/>
        <v/>
      </c>
      <c r="BJ157" s="58" t="str">
        <f t="shared" si="309"/>
        <v/>
      </c>
      <c r="BK157" s="58" t="str">
        <f t="shared" si="309"/>
        <v/>
      </c>
      <c r="BL157" s="58" t="str">
        <f t="shared" si="309"/>
        <v/>
      </c>
      <c r="BM157" s="58" t="str">
        <f t="shared" si="309"/>
        <v/>
      </c>
      <c r="BN157" s="58" t="str">
        <f t="shared" ref="BN157:BZ157" si="310">IF(BN$2="","",BN$2)</f>
        <v/>
      </c>
      <c r="BO157" s="58" t="str">
        <f t="shared" si="310"/>
        <v/>
      </c>
      <c r="BP157" s="58" t="str">
        <f t="shared" si="310"/>
        <v/>
      </c>
      <c r="BQ157" s="58" t="str">
        <f t="shared" si="310"/>
        <v/>
      </c>
      <c r="BR157" s="58" t="str">
        <f t="shared" si="310"/>
        <v/>
      </c>
      <c r="BS157" s="58" t="str">
        <f t="shared" si="310"/>
        <v/>
      </c>
      <c r="BT157" s="58" t="str">
        <f t="shared" si="310"/>
        <v/>
      </c>
      <c r="BU157" s="58" t="str">
        <f t="shared" si="310"/>
        <v/>
      </c>
      <c r="BV157" s="58" t="str">
        <f t="shared" si="310"/>
        <v>S&amp;P500(h)</v>
      </c>
      <c r="BW157" s="58" t="str">
        <f t="shared" si="310"/>
        <v>IT Bonds(h)</v>
      </c>
      <c r="BX157" s="58" t="str">
        <f t="shared" si="310"/>
        <v>TBills(h)</v>
      </c>
      <c r="BY157" s="58" t="str">
        <f t="shared" si="310"/>
        <v>Cash</v>
      </c>
      <c r="BZ157" s="58" t="str">
        <f t="shared" si="310"/>
        <v>CPI-U</v>
      </c>
      <c r="CB157" s="27"/>
    </row>
    <row r="158" spans="1:80">
      <c r="A158" s="66" t="s">
        <v>139</v>
      </c>
      <c r="B158" s="67">
        <f t="array" aca="1" ref="B158" ca="1">IFERROR((GEOMEAN(1+OFFSET(B$8,B$6,0,$A$156-B$6,1)%) -1) * 100, "")</f>
        <v>8.8061515511700161</v>
      </c>
      <c r="C158" s="67">
        <f t="array" aca="1" ref="C158" ca="1">IFERROR((GEOMEAN(1+OFFSET(C$8,C$6,0,$A$156-C$6,1)%) -1) * 100, "")</f>
        <v>10.108194252666603</v>
      </c>
      <c r="D158" s="67">
        <f t="array" aca="1" ref="D158" ca="1">IFERROR((GEOMEAN(1+OFFSET(D$8,D$6,0,$A$156-D$6,1)%) -1) * 100, "")</f>
        <v>8.7888728821450037</v>
      </c>
      <c r="E158" s="67">
        <f t="array" aca="1" ref="E158" ca="1">IFERROR((GEOMEAN(1+OFFSET(E$8,E$6,0,$A$156-E$6,1)%) -1) * 100, "")</f>
        <v>9.0688734118300918</v>
      </c>
      <c r="F158" s="67">
        <f t="array" aca="1" ref="F158" ca="1">IFERROR((GEOMEAN(1+OFFSET(F$8,F$6,0,$A$156-F$6,1)%) -1) * 100, "")</f>
        <v>12.14404525307109</v>
      </c>
      <c r="G158" s="67">
        <f t="array" aca="1" ref="G158" ca="1">IFERROR((GEOMEAN(1+OFFSET(G$8,G$6,0,$A$156-G$6,1)%) -1) * 100, "")</f>
        <v>10.90928186673259</v>
      </c>
      <c r="H158" s="67">
        <f t="array" aca="1" ref="H158" ca="1">IFERROR((GEOMEAN(1+OFFSET(H$8,H$6,0,$A$156-H$6,1)%) -1) * 100, "")</f>
        <v>9.1604850159224593</v>
      </c>
      <c r="I158" s="67">
        <f t="array" aca="1" ref="I158" ca="1">IFERROR((GEOMEAN(1+OFFSET(I$8,I$6,0,$A$156-I$6,1)%) -1) * 100, "")</f>
        <v>12.575305880457567</v>
      </c>
      <c r="J158" s="67">
        <f t="array" aca="1" ref="J158" ca="1">IFERROR((GEOMEAN(1+OFFSET(J$8,J$6,0,$A$156-J$6,1)%) -1) * 100, "")</f>
        <v>11.234387901412756</v>
      </c>
      <c r="K158" s="67">
        <f t="array" aca="1" ref="K158" ca="1">IFERROR((GEOMEAN(1+OFFSET(K$8,K$6,0,$A$156-K$6,1)%) -1) * 100, "")</f>
        <v>9.905484921173823</v>
      </c>
      <c r="L158" s="67">
        <f t="array" aca="1" ref="L158" ca="1">IFERROR((GEOMEAN(1+OFFSET(L$8,L$6,0,$A$156-L$6,1)%) -1) * 100, "")</f>
        <v>10.876703144485035</v>
      </c>
      <c r="M158" s="67">
        <f t="array" aca="1" ref="M158" ca="1">IFERROR((GEOMEAN(1+OFFSET(M$8,M$6,0,$A$156-M$6,1)%) -1) * 100, "")</f>
        <v>11.522379007518136</v>
      </c>
      <c r="N158" s="67">
        <f t="array" aca="1" ref="N158" ca="1">IFERROR((GEOMEAN(1+OFFSET(N$8,N$6,0,$A$156-N$6,1)%) -1) * 100, "")</f>
        <v>8.6173244330833398</v>
      </c>
      <c r="O158" s="67">
        <f t="array" aca="1" ref="O158" ca="1">IFERROR((GEOMEAN(1+OFFSET(O$8,O$6,0,$A$156-O$6,1)%) -1) * 100, "")</f>
        <v>13.604401612480688</v>
      </c>
      <c r="P158" s="67">
        <f t="array" aca="1" ref="P158" ca="1">IFERROR((GEOMEAN(1+OFFSET(P$8,P$6,0,$A$156-P$6,1)%) -1) * 100, "")</f>
        <v>8.5183051856691616</v>
      </c>
      <c r="Q158" s="67">
        <f t="array" aca="1" ref="Q158" ca="1">IFERROR((GEOMEAN(1+OFFSET(Q$8,Q$6,0,$A$156-Q$6,1)%) -1) * 100, "")</f>
        <v>8.5700603315703958</v>
      </c>
      <c r="R158" s="67">
        <f t="array" aca="1" ref="R158" ca="1">IFERROR((GEOMEAN(1+OFFSET(R$8,R$6,0,$A$156-R$6,1)%) -1) * 100, "")</f>
        <v>8.8269184726693659</v>
      </c>
      <c r="S158" s="67">
        <f t="array" aca="1" ref="S158" ca="1">IFERROR((GEOMEAN(1+OFFSET(S$8,S$6,0,$A$156-S$6,1)%) -1) * 100, "")</f>
        <v>9.4255855430205315</v>
      </c>
      <c r="T158" s="67">
        <f t="array" aca="1" ref="T158" ca="1">IFERROR((GEOMEAN(1+OFFSET(T$8,T$6,0,$A$156-T$6,1)%) -1) * 100, "")</f>
        <v>9.9489753607294276</v>
      </c>
      <c r="U158" s="67">
        <f t="array" aca="1" ref="U158" ca="1">IFERROR((GEOMEAN(1+OFFSET(U$8,U$6,0,$A$156-U$6,1)%) -1) * 100, "")</f>
        <v>4.6991288774762552</v>
      </c>
      <c r="V158" s="67">
        <f t="array" aca="1" ref="V158" ca="1">IFERROR((GEOMEAN(1+OFFSET(V$8,V$6,0,$A$156-V$6,1)%) -1) * 100, "")</f>
        <v>4.4913828648005971</v>
      </c>
      <c r="W158" s="67">
        <f t="array" aca="1" ref="W158" ca="1">IFERROR((GEOMEAN(1+OFFSET(W$8,W$6,0,$A$156-W$6,1)%) -1) * 100, "")</f>
        <v>4.4613093080071664</v>
      </c>
      <c r="X158" s="67">
        <f t="array" aca="1" ref="X158" ca="1">IFERROR((GEOMEAN(1+OFFSET(X$8,X$6,0,$A$156-X$6,1)%) -1) * 100, "")</f>
        <v>4.5906433992569884</v>
      </c>
      <c r="Y158" s="67">
        <f t="array" aca="1" ref="Y158" ca="1">IFERROR((GEOMEAN(1+OFFSET(Y$8,Y$6,0,$A$156-Y$6,1)%) -1) * 100, "")</f>
        <v>4.5655868657251908</v>
      </c>
      <c r="Z158" s="67">
        <f t="array" aca="1" ref="Z158" ca="1">IFERROR((GEOMEAN(1+OFFSET(Z$8,Z$6,0,$A$156-Z$6,1)%) -1) * 100, "")</f>
        <v>4.0648259709392232</v>
      </c>
      <c r="AA158" s="67">
        <f t="array" aca="1" ref="AA158" ca="1">IFERROR((GEOMEAN(1+OFFSET(AA$8,AA$6,0,$A$156-AA$6,1)%) -1) * 100, "")</f>
        <v>7.9261857262524105</v>
      </c>
      <c r="AB158" s="67">
        <f t="array" aca="1" ref="AB158" ca="1">IFERROR((GEOMEAN(1+OFFSET(AB$8,AB$6,0,$A$156-AB$6,1)%) -1) * 100, "")</f>
        <v>8.347496071920002</v>
      </c>
      <c r="AC158" s="67">
        <f t="array" aca="1" ref="AC158" ca="1">IFERROR((GEOMEAN(1+OFFSET(AC$8,AC$6,0,$A$156-AC$6,1)%) -1) * 100, "")</f>
        <v>9.7540096057724845</v>
      </c>
      <c r="AD158" s="67">
        <f t="array" aca="1" ref="AD158" ca="1">IFERROR((GEOMEAN(1+OFFSET(AD$8,AD$6,0,$A$156-AD$6,1)%) -1) * 100, "")</f>
        <v>11.284917807706618</v>
      </c>
      <c r="AE158" s="67">
        <f t="array" aca="1" ref="AE158" ca="1">IFERROR((GEOMEAN(1+OFFSET(AE$8,AE$6,0,$A$156-AE$6,1)%) -1) * 100, "")</f>
        <v>6.1613366743936027</v>
      </c>
      <c r="AF158" s="67">
        <f t="array" aca="1" ref="AF158" ca="1">IFERROR((GEOMEAN(1+OFFSET(AF$8,AF$6,0,$A$156-AF$6,1)%) -1) * 100, "")</f>
        <v>7.4168002771525243</v>
      </c>
      <c r="AG158" s="67">
        <f t="array" aca="1" ref="AG158" ca="1">IFERROR((GEOMEAN(1+OFFSET(AG$8,AG$6,0,$A$156-AG$6,1)%) -1) * 100, "")</f>
        <v>11.399922733956958</v>
      </c>
      <c r="AH158" s="67">
        <f t="array" aca="1" ref="AH158" ca="1">IFERROR((GEOMEAN(1+OFFSET(AH$8,AH$6,0,$A$156-AH$6,1)%) -1) * 100, "")</f>
        <v>16.47180333115632</v>
      </c>
      <c r="AI158" s="67">
        <f t="array" aca="1" ref="AI158" ca="1">IFERROR((GEOMEAN(1+OFFSET(AI$8,AI$6,0,$A$156-AI$6,1)%) -1) * 100, "")</f>
        <v>5.6148975991063166</v>
      </c>
      <c r="AJ158" s="67">
        <f t="array" aca="1" ref="AJ158" ca="1">IFERROR((GEOMEAN(1+OFFSET(AJ$8,AJ$6,0,$A$156-AJ$6,1)%) -1) * 100, "")</f>
        <v>11.06574247706298</v>
      </c>
      <c r="AK158" s="67">
        <f t="array" aca="1" ref="AK158" ca="1">IFERROR((GEOMEAN(1+OFFSET(AK$8,AK$6,0,$A$156-AK$6,1)%) -1) * 100, "")</f>
        <v>3.9534891430963004</v>
      </c>
      <c r="AL158" s="67">
        <f t="array" aca="1" ref="AL158" ca="1">IFERROR((GEOMEAN(1+OFFSET(AL$8,AL$6,0,$A$156-AL$6,1)%) -1) * 100, "")</f>
        <v>5.4633310754214293</v>
      </c>
      <c r="AM158" s="67">
        <f t="array" aca="1" ref="AM158" ca="1">IFERROR((GEOMEAN(1+OFFSET(AM$8,AM$6,0,$A$156-AM$6,1)%) -1) * 100, "")</f>
        <v>5.8827503729262931</v>
      </c>
      <c r="AN158" s="67">
        <f t="array" aca="1" ref="AN158" ca="1">IFERROR((GEOMEAN(1+OFFSET(AN$8,AN$6,0,$A$156-AN$6,1)%) -1) * 100, "")</f>
        <v>6.7307992943550499</v>
      </c>
      <c r="AO158" s="67">
        <f t="array" aca="1" ref="AO158" ca="1">IFERROR((GEOMEAN(1+OFFSET(AO$8,AO$6,0,$A$156-AO$6,1)%) -1) * 100, "")</f>
        <v>8.4850458556869448</v>
      </c>
      <c r="AP158" s="67">
        <f t="array" aca="1" ref="AP158" ca="1">IFERROR((GEOMEAN(1+OFFSET(AP$8,AP$6,0,$A$156-AP$6,1)%) -1) * 100, "")</f>
        <v>6.8763493500596073</v>
      </c>
      <c r="AQ158" s="67">
        <f t="array" aca="1" ref="AQ158" ca="1">IFERROR((GEOMEAN(1+OFFSET(AQ$8,AQ$6,0,$A$156-AQ$6,1)%) -1) * 100, "")</f>
        <v>7.2725816677574162</v>
      </c>
      <c r="AR158" s="67">
        <f t="array" aca="1" ref="AR158" ca="1">IFERROR((GEOMEAN(1+OFFSET(AR$8,AR$6,0,$A$156-AR$6,1)%) -1) * 100, "")</f>
        <v>6.4600992235748</v>
      </c>
      <c r="AS158" s="67">
        <f t="array" aca="1" ref="AS158" ca="1">IFERROR((GEOMEAN(1+OFFSET(AS$8,AS$6,0,$A$156-AS$6,1)%) -1) * 100, "")</f>
        <v>10.472946172485598</v>
      </c>
      <c r="AT158" s="67">
        <f t="array" aca="1" ref="AT158" ca="1">IFERROR((GEOMEAN(1+OFFSET(AT$8,AT$6,0,$A$156-AT$6,1)%) -1) * 100, "")</f>
        <v>13.590921607253392</v>
      </c>
      <c r="AU158" s="67" t="str">
        <f t="array" aca="1" ref="AU158" ca="1">IFERROR((GEOMEAN(1+OFFSET(AU$8,AU$6,0,$A$156-AU$6,1)%) -1) * 100, "")</f>
        <v/>
      </c>
      <c r="AV158" s="67" t="str">
        <f t="array" aca="1" ref="AV158" ca="1">IFERROR((GEOMEAN(1+OFFSET(AV$8,AV$6,0,$A$156-AV$6,1)%) -1) * 100, "")</f>
        <v/>
      </c>
      <c r="AW158" s="67" t="str">
        <f t="array" aca="1" ref="AW158" ca="1">IFERROR((GEOMEAN(1+OFFSET(AW$8,AW$6,0,$A$156-AW$6,1)%) -1) * 100, "")</f>
        <v/>
      </c>
      <c r="AX158" s="67" t="str">
        <f t="array" aca="1" ref="AX158" ca="1">IFERROR((GEOMEAN(1+OFFSET(AX$8,AX$6,0,$A$156-AX$6,1)%) -1) * 100, "")</f>
        <v/>
      </c>
      <c r="AY158" s="67" t="str">
        <f t="array" aca="1" ref="AY158" ca="1">IFERROR((GEOMEAN(1+OFFSET(AY$8,AY$6,0,$A$156-AY$6,1)%) -1) * 100, "")</f>
        <v/>
      </c>
      <c r="AZ158" s="67" t="str">
        <f t="array" aca="1" ref="AZ158" ca="1">IFERROR((GEOMEAN(1+OFFSET(AZ$8,AZ$6,0,$A$156-AZ$6,1)%) -1) * 100, "")</f>
        <v/>
      </c>
      <c r="BA158" s="67" t="str">
        <f t="array" aca="1" ref="BA158" ca="1">IFERROR((GEOMEAN(1+OFFSET(BA$8,BA$6,0,$A$156-BA$6,1)%) -1) * 100, "")</f>
        <v/>
      </c>
      <c r="BB158" s="67" t="str">
        <f t="array" aca="1" ref="BB158" ca="1">IFERROR((GEOMEAN(1+OFFSET(BB$8,BB$6,0,$A$156-BB$6,1)%) -1) * 100, "")</f>
        <v/>
      </c>
      <c r="BC158" s="67" t="str">
        <f t="array" aca="1" ref="BC158" ca="1">IFERROR((GEOMEAN(1+OFFSET(BC$8,BC$6,0,$A$156-BC$6,1)%) -1) * 100, "")</f>
        <v/>
      </c>
      <c r="BD158" s="67" t="str">
        <f t="array" aca="1" ref="BD158" ca="1">IFERROR((GEOMEAN(1+OFFSET(BD$8,BD$6,0,$A$156-BD$6,1)%) -1) * 100, "")</f>
        <v/>
      </c>
      <c r="BE158" s="67" t="str">
        <f t="array" aca="1" ref="BE158" ca="1">IFERROR((GEOMEAN(1+OFFSET(BE$8,BE$6,0,$A$156-BE$6,1)%) -1) * 100, "")</f>
        <v/>
      </c>
      <c r="BF158" s="67" t="str">
        <f t="array" aca="1" ref="BF158" ca="1">IFERROR((GEOMEAN(1+OFFSET(BF$8,BF$6,0,$A$156-BF$6,1)%) -1) * 100, "")</f>
        <v/>
      </c>
      <c r="BG158" s="67" t="str">
        <f t="array" aca="1" ref="BG158" ca="1">IFERROR((GEOMEAN(1+OFFSET(BG$8,BG$6,0,$A$156-BG$6,1)%) -1) * 100, "")</f>
        <v/>
      </c>
      <c r="BH158" s="67" t="str">
        <f t="array" aca="1" ref="BH158" ca="1">IFERROR((GEOMEAN(1+OFFSET(BH$8,BH$6,0,$A$156-BH$6,1)%) -1) * 100, "")</f>
        <v/>
      </c>
      <c r="BI158" s="67" t="str">
        <f t="array" aca="1" ref="BI158" ca="1">IFERROR((GEOMEAN(1+OFFSET(BI$8,BI$6,0,$A$156-BI$6,1)%) -1) * 100, "")</f>
        <v/>
      </c>
      <c r="BJ158" s="67" t="str">
        <f t="array" aca="1" ref="BJ158" ca="1">IFERROR((GEOMEAN(1+OFFSET(BJ$8,BJ$6,0,$A$156-BJ$6,1)%) -1) * 100, "")</f>
        <v/>
      </c>
      <c r="BK158" s="67" t="str">
        <f t="array" aca="1" ref="BK158" ca="1">IFERROR((GEOMEAN(1+OFFSET(BK$8,BK$6,0,$A$156-BK$6,1)%) -1) * 100, "")</f>
        <v/>
      </c>
      <c r="BL158" s="67" t="str">
        <f t="array" aca="1" ref="BL158" ca="1">IFERROR((GEOMEAN(1+OFFSET(BL$8,BL$6,0,$A$156-BL$6,1)%) -1) * 100, "")</f>
        <v/>
      </c>
      <c r="BM158" s="67" t="str">
        <f t="array" aca="1" ref="BM158" ca="1">IFERROR((GEOMEAN(1+OFFSET(BM$8,BM$6,0,$A$156-BM$6,1)%) -1) * 100, "")</f>
        <v/>
      </c>
      <c r="BN158" s="67" t="str">
        <f t="array" aca="1" ref="BN158" ca="1">IFERROR((GEOMEAN(1+OFFSET(BN$8,BN$6,0,$A$156-BN$6,1)%) -1) * 100, "")</f>
        <v/>
      </c>
      <c r="BO158" s="67" t="str">
        <f t="array" aca="1" ref="BO158" ca="1">IFERROR((GEOMEAN(1+OFFSET(BO$8,BO$6,0,$A$156-BO$6,1)%) -1) * 100, "")</f>
        <v/>
      </c>
      <c r="BP158" s="67" t="str">
        <f t="array" aca="1" ref="BP158" ca="1">IFERROR((GEOMEAN(1+OFFSET(BP$8,BP$6,0,$A$156-BP$6,1)%) -1) * 100, "")</f>
        <v/>
      </c>
      <c r="BQ158" s="67" t="str">
        <f t="array" aca="1" ref="BQ158" ca="1">IFERROR((GEOMEAN(1+OFFSET(BQ$8,BQ$6,0,$A$156-BQ$6,1)%) -1) * 100, "")</f>
        <v/>
      </c>
      <c r="BR158" s="67" t="str">
        <f t="array" aca="1" ref="BR158" ca="1">IFERROR((GEOMEAN(1+OFFSET(BR$8,BR$6,0,$A$156-BR$6,1)%) -1) * 100, "")</f>
        <v/>
      </c>
      <c r="BS158" s="67" t="str">
        <f t="array" aca="1" ref="BS158" ca="1">IFERROR((GEOMEAN(1+OFFSET(BS$8,BS$6,0,$A$156-BS$6,1)%) -1) * 100, "")</f>
        <v/>
      </c>
      <c r="BT158" s="67" t="str">
        <f t="array" aca="1" ref="BT158" ca="1">IFERROR((GEOMEAN(1+OFFSET(BT$8,BT$6,0,$A$156-BT$6,1)%) -1) * 100, "")</f>
        <v/>
      </c>
      <c r="BU158" s="67" t="str">
        <f t="array" aca="1" ref="BU158" ca="1">IFERROR((GEOMEAN(1+OFFSET(BU$8,BU$6,0,$A$156-BU$6,1)%) -1) * 100, "")</f>
        <v/>
      </c>
      <c r="BV158" s="67">
        <f t="array" aca="1" ref="BV158" ca="1">IFERROR((GEOMEAN(1+OFFSET(BV$8,BV$6,0,$A$156-BV$6,1)%) -1) * 100, "")</f>
        <v>8.8718496275206569</v>
      </c>
      <c r="BW158" s="67">
        <f t="array" aca="1" ref="BW158" ca="1">IFERROR((GEOMEAN(1+OFFSET(BW$8,BW$6,0,$A$156-BW$6,1)%) -1) * 100, "")</f>
        <v>4.7117998588904753</v>
      </c>
      <c r="BX158" s="67">
        <f t="array" aca="1" ref="BX158" ca="1">IFERROR((GEOMEAN(1+OFFSET(BX$8,BX$6,0,$A$156-BX$6,1)%) -1) * 100, "")</f>
        <v>4.1335409495928399</v>
      </c>
      <c r="BY158" s="67">
        <f t="array" aca="1" ref="BY158" ca="1">IFERROR((GEOMEAN(1+OFFSET(BY$8,BY$6,0,$A$156-BY$6,1)%) -1) * 100, "")</f>
        <v>-6.8833827526759706E-13</v>
      </c>
      <c r="BZ158" s="67">
        <f t="array" aca="1" ref="BZ158" ca="1">IFERROR((GEOMEAN(1+OFFSET(BZ$8,BZ$6,0,$A$156-BZ$6,1)%) -1) * 100, "")</f>
        <v>2.0556767013002242</v>
      </c>
      <c r="CB158" s="27"/>
    </row>
    <row r="159" spans="1:80">
      <c r="A159" s="66" t="s">
        <v>558</v>
      </c>
      <c r="B159" s="67">
        <f>IF(B157="", "", IFERROR(STDEV(B$8:B$154), 0))</f>
        <v>18.489915972393952</v>
      </c>
      <c r="C159" s="67">
        <f t="shared" ref="C159:BN159" si="311">IF(C157="", "", IFERROR(STDEV(C$8:C$154), 0))</f>
        <v>19.82248914377303</v>
      </c>
      <c r="D159" s="67">
        <f t="shared" si="311"/>
        <v>18.381513639737129</v>
      </c>
      <c r="E159" s="67">
        <f t="shared" si="311"/>
        <v>20.752557833331014</v>
      </c>
      <c r="F159" s="67">
        <f t="shared" si="311"/>
        <v>23.673481950169847</v>
      </c>
      <c r="G159" s="67">
        <f t="shared" si="311"/>
        <v>21.920678357233491</v>
      </c>
      <c r="H159" s="67">
        <f t="shared" si="311"/>
        <v>23.127585981585391</v>
      </c>
      <c r="I159" s="67">
        <f t="shared" si="311"/>
        <v>27.155535140183048</v>
      </c>
      <c r="J159" s="67">
        <f t="shared" si="311"/>
        <v>26.006869017139493</v>
      </c>
      <c r="K159" s="67">
        <f t="shared" si="311"/>
        <v>25.667458535178124</v>
      </c>
      <c r="L159" s="67">
        <f t="shared" si="311"/>
        <v>26.24525328004491</v>
      </c>
      <c r="M159" s="67">
        <f t="shared" si="311"/>
        <v>17.563150716182292</v>
      </c>
      <c r="N159" s="67">
        <f t="shared" si="311"/>
        <v>21.629623657311566</v>
      </c>
      <c r="O159" s="67">
        <f t="shared" si="311"/>
        <v>33.215278517769498</v>
      </c>
      <c r="P159" s="67">
        <f t="shared" si="311"/>
        <v>21.458227846422382</v>
      </c>
      <c r="Q159" s="67">
        <f t="shared" si="311"/>
        <v>29.169919503495496</v>
      </c>
      <c r="R159" s="67">
        <f t="shared" si="311"/>
        <v>21.271319855391653</v>
      </c>
      <c r="S159" s="67">
        <f t="shared" si="311"/>
        <v>22.30009182622317</v>
      </c>
      <c r="T159" s="67">
        <f t="shared" si="311"/>
        <v>26.658912797702953</v>
      </c>
      <c r="U159" s="67">
        <f t="shared" si="311"/>
        <v>7.8941578515927286</v>
      </c>
      <c r="V159" s="67">
        <f t="shared" si="311"/>
        <v>5.2846609200194639</v>
      </c>
      <c r="W159" s="67">
        <f t="shared" si="311"/>
        <v>3.7397792091351838</v>
      </c>
      <c r="X159" s="67">
        <f t="shared" si="311"/>
        <v>4.7719454748500052</v>
      </c>
      <c r="Y159" s="67">
        <f t="shared" si="311"/>
        <v>3.7542042646443483</v>
      </c>
      <c r="Z159" s="67">
        <f t="shared" si="311"/>
        <v>2.6754533083850394</v>
      </c>
      <c r="AA159" s="67">
        <f t="shared" si="311"/>
        <v>8.7624538582619742</v>
      </c>
      <c r="AB159" s="67">
        <f t="shared" si="311"/>
        <v>13.376643333397464</v>
      </c>
      <c r="AC159" s="67">
        <f t="shared" si="311"/>
        <v>8.6937119721835785</v>
      </c>
      <c r="AD159" s="67">
        <f t="shared" si="311"/>
        <v>17.984865666410457</v>
      </c>
      <c r="AE159" s="67">
        <f t="shared" si="311"/>
        <v>25.059738330437817</v>
      </c>
      <c r="AF159" s="67">
        <f t="shared" si="311"/>
        <v>28.181845412272441</v>
      </c>
      <c r="AG159" s="67">
        <f t="shared" si="311"/>
        <v>21.00227195351405</v>
      </c>
      <c r="AH159" s="67">
        <f t="shared" si="311"/>
        <v>18.804738210917176</v>
      </c>
      <c r="AI159" s="67">
        <f t="shared" si="311"/>
        <v>35.186481820438352</v>
      </c>
      <c r="AJ159" s="67">
        <f t="shared" si="311"/>
        <v>16.587939235811422</v>
      </c>
      <c r="AK159" s="67">
        <f t="shared" si="311"/>
        <v>2.4546240531107237</v>
      </c>
      <c r="AL159" s="67">
        <f t="shared" si="311"/>
        <v>7.2937296556373328</v>
      </c>
      <c r="AM159" s="67">
        <f t="shared" si="311"/>
        <v>9.7119016082541449</v>
      </c>
      <c r="AN159" s="67">
        <f t="shared" si="311"/>
        <v>5.2753199930889432</v>
      </c>
      <c r="AO159" s="67">
        <f t="shared" si="311"/>
        <v>10.579776396329128</v>
      </c>
      <c r="AP159" s="67">
        <f t="shared" si="311"/>
        <v>7.3562719045791383</v>
      </c>
      <c r="AQ159" s="67">
        <f t="shared" si="311"/>
        <v>8.8791245719559964</v>
      </c>
      <c r="AR159" s="67">
        <f t="shared" si="311"/>
        <v>4.4296511357915813</v>
      </c>
      <c r="AS159" s="67">
        <f t="shared" si="311"/>
        <v>19.392730317910168</v>
      </c>
      <c r="AT159" s="67">
        <f t="shared" si="311"/>
        <v>19.116951384871083</v>
      </c>
      <c r="AU159" s="67" t="str">
        <f t="shared" si="311"/>
        <v/>
      </c>
      <c r="AV159" s="67" t="str">
        <f t="shared" ref="AV159:BB159" si="312">IF(AV157="", "", IFERROR(STDEV(AV$8:AV$154), 0))</f>
        <v/>
      </c>
      <c r="AW159" s="67" t="str">
        <f t="shared" si="312"/>
        <v/>
      </c>
      <c r="AX159" s="67" t="str">
        <f t="shared" si="312"/>
        <v/>
      </c>
      <c r="AY159" s="67" t="str">
        <f t="shared" si="312"/>
        <v/>
      </c>
      <c r="AZ159" s="67" t="str">
        <f t="shared" si="312"/>
        <v/>
      </c>
      <c r="BA159" s="67" t="str">
        <f t="shared" si="312"/>
        <v/>
      </c>
      <c r="BB159" s="67" t="str">
        <f t="shared" si="312"/>
        <v/>
      </c>
      <c r="BC159" s="67" t="str">
        <f t="shared" si="311"/>
        <v/>
      </c>
      <c r="BD159" s="67" t="str">
        <f t="shared" si="311"/>
        <v/>
      </c>
      <c r="BE159" s="67" t="str">
        <f t="shared" si="311"/>
        <v/>
      </c>
      <c r="BF159" s="67" t="str">
        <f t="shared" si="311"/>
        <v/>
      </c>
      <c r="BG159" s="67" t="str">
        <f t="shared" si="311"/>
        <v/>
      </c>
      <c r="BH159" s="67" t="str">
        <f t="shared" si="311"/>
        <v/>
      </c>
      <c r="BI159" s="67" t="str">
        <f t="shared" si="311"/>
        <v/>
      </c>
      <c r="BJ159" s="67" t="str">
        <f t="shared" si="311"/>
        <v/>
      </c>
      <c r="BK159" s="67" t="str">
        <f t="shared" si="311"/>
        <v/>
      </c>
      <c r="BL159" s="67" t="str">
        <f t="shared" si="311"/>
        <v/>
      </c>
      <c r="BM159" s="67" t="str">
        <f t="shared" si="311"/>
        <v/>
      </c>
      <c r="BN159" s="67" t="str">
        <f t="shared" si="311"/>
        <v/>
      </c>
      <c r="BO159" s="67" t="str">
        <f t="shared" ref="BO159:BZ159" si="313">IF(BO157="", "", IFERROR(STDEV(BO$8:BO$154), 0))</f>
        <v/>
      </c>
      <c r="BP159" s="67" t="str">
        <f t="shared" si="313"/>
        <v/>
      </c>
      <c r="BQ159" s="67" t="str">
        <f t="shared" si="313"/>
        <v/>
      </c>
      <c r="BR159" s="67" t="str">
        <f t="shared" si="313"/>
        <v/>
      </c>
      <c r="BS159" s="67" t="str">
        <f t="shared" si="313"/>
        <v/>
      </c>
      <c r="BT159" s="67" t="str">
        <f t="shared" si="313"/>
        <v/>
      </c>
      <c r="BU159" s="67" t="str">
        <f t="shared" si="313"/>
        <v/>
      </c>
      <c r="BV159" s="67">
        <f t="shared" si="313"/>
        <v>17.754540001317434</v>
      </c>
      <c r="BW159" s="67">
        <f t="shared" si="313"/>
        <v>5.45675332846975</v>
      </c>
      <c r="BX159" s="67">
        <f t="shared" si="313"/>
        <v>2.6841211769769187</v>
      </c>
      <c r="BY159" s="67">
        <f t="shared" si="313"/>
        <v>1.1744404390294071E-5</v>
      </c>
      <c r="BZ159" s="67">
        <f t="shared" si="313"/>
        <v>5.9371227796634667</v>
      </c>
      <c r="CB159" s="27"/>
    </row>
    <row r="160" spans="1:80">
      <c r="A160" s="70" t="s">
        <v>140</v>
      </c>
      <c r="B160" s="69">
        <f t="shared" ref="B160:AG160" si="314">IF(B157="", "", IF(ROUND(B159,5)=0, NA(), ((AVERAGE(B$8:B$154))-(AVERAGE($Z$8:$Z$154)))/B159))</f>
        <v>0.34247465528077048</v>
      </c>
      <c r="C160" s="69">
        <f t="shared" si="314"/>
        <v>0.39705617083608885</v>
      </c>
      <c r="D160" s="69">
        <f t="shared" si="314"/>
        <v>0.3425439876012823</v>
      </c>
      <c r="E160" s="69">
        <f t="shared" si="314"/>
        <v>0.34025153656449503</v>
      </c>
      <c r="F160" s="69">
        <f t="shared" si="314"/>
        <v>0.45217390702127541</v>
      </c>
      <c r="G160" s="69">
        <f t="shared" si="314"/>
        <v>0.41759247741922556</v>
      </c>
      <c r="H160" s="69">
        <f t="shared" si="314"/>
        <v>0.33182715143052249</v>
      </c>
      <c r="I160" s="69">
        <f t="shared" si="314"/>
        <v>0.43342798840715346</v>
      </c>
      <c r="J160" s="69">
        <f t="shared" si="314"/>
        <v>0.39326773565464007</v>
      </c>
      <c r="K160" s="69">
        <f t="shared" si="314"/>
        <v>0.34576526478575609</v>
      </c>
      <c r="L160" s="69">
        <f t="shared" si="314"/>
        <v>0.37783800263912476</v>
      </c>
      <c r="M160" s="69">
        <f t="shared" si="314"/>
        <v>0.50693622508541236</v>
      </c>
      <c r="N160" s="69">
        <f t="shared" si="314"/>
        <v>0.30828132404131414</v>
      </c>
      <c r="O160" s="69">
        <f t="shared" si="314"/>
        <v>0.43125701541211048</v>
      </c>
      <c r="P160" s="69">
        <f t="shared" si="314"/>
        <v>0.30618362206113625</v>
      </c>
      <c r="Q160" s="69">
        <f t="shared" si="314"/>
        <v>0.27234030466411613</v>
      </c>
      <c r="R160" s="69">
        <f t="shared" si="314"/>
        <v>0.31964969357832945</v>
      </c>
      <c r="S160" s="69">
        <f t="shared" si="314"/>
        <v>0.34072499409946044</v>
      </c>
      <c r="T160" s="69">
        <f t="shared" si="314"/>
        <v>0.34109054621300788</v>
      </c>
      <c r="U160" s="69">
        <f t="shared" si="314"/>
        <v>0.1111840830237049</v>
      </c>
      <c r="V160" s="69">
        <f t="shared" si="314"/>
        <v>9.7954438915133321E-2</v>
      </c>
      <c r="W160" s="69">
        <f t="shared" si="314"/>
        <v>0.11419764299266068</v>
      </c>
      <c r="X160" s="69">
        <f t="shared" si="314"/>
        <v>0.12448229191223048</v>
      </c>
      <c r="Y160" s="69">
        <f t="shared" si="314"/>
        <v>0.14161508408889004</v>
      </c>
      <c r="Z160" s="69">
        <f t="shared" si="314"/>
        <v>0</v>
      </c>
      <c r="AA160" s="69">
        <f t="shared" si="314"/>
        <v>0.47492799381901452</v>
      </c>
      <c r="AB160" s="69">
        <f t="shared" si="314"/>
        <v>0.38372580583826776</v>
      </c>
      <c r="AC160" s="69">
        <f t="shared" si="314"/>
        <v>0.68955823091562596</v>
      </c>
      <c r="AD160" s="69">
        <f t="shared" si="314"/>
        <v>0.48696875002079754</v>
      </c>
      <c r="AE160" s="69">
        <f t="shared" si="314"/>
        <v>0.20509526619013221</v>
      </c>
      <c r="AF160" s="69">
        <f t="shared" si="314"/>
        <v>0.22185831675984061</v>
      </c>
      <c r="AG160" s="69">
        <f t="shared" si="314"/>
        <v>0.44901878181670701</v>
      </c>
      <c r="AH160" s="69">
        <f t="shared" ref="AH160:BM160" si="315">IF(AH157="", "", IF(ROUND(AH159,5)=0, NA(), ((AVERAGE(AH$8:AH$154))-(AVERAGE($Z$8:$Z$154)))/AH159))</f>
        <v>0.73521034169056643</v>
      </c>
      <c r="AI160" s="69">
        <f t="shared" si="315"/>
        <v>0.2010872361879662</v>
      </c>
      <c r="AJ160" s="69">
        <f t="shared" si="315"/>
        <v>0.50062622671697943</v>
      </c>
      <c r="AK160" s="69">
        <f t="shared" si="315"/>
        <v>-4.7700679371313594E-2</v>
      </c>
      <c r="AL160" s="69">
        <f t="shared" si="315"/>
        <v>0.21991699013933347</v>
      </c>
      <c r="AM160" s="69">
        <f t="shared" si="315"/>
        <v>0.22750763223821624</v>
      </c>
      <c r="AN160" s="69">
        <f t="shared" si="315"/>
        <v>0.52243750166966196</v>
      </c>
      <c r="AO160" s="69">
        <f t="shared" si="315"/>
        <v>0.46204871768256772</v>
      </c>
      <c r="AP160" s="69">
        <f t="shared" si="315"/>
        <v>0.41093291400540316</v>
      </c>
      <c r="AQ160" s="69">
        <f t="shared" si="315"/>
        <v>0.39711099197674649</v>
      </c>
      <c r="AR160" s="69">
        <f t="shared" si="315"/>
        <v>0.55326194390438221</v>
      </c>
      <c r="AS160" s="69">
        <f t="shared" si="315"/>
        <v>0.42034337489891332</v>
      </c>
      <c r="AT160" s="69">
        <f t="shared" si="315"/>
        <v>0.58687948732089323</v>
      </c>
      <c r="AU160" s="69" t="str">
        <f t="shared" si="315"/>
        <v/>
      </c>
      <c r="AV160" s="69" t="str">
        <f t="shared" si="315"/>
        <v/>
      </c>
      <c r="AW160" s="69" t="str">
        <f t="shared" si="315"/>
        <v/>
      </c>
      <c r="AX160" s="69" t="str">
        <f t="shared" si="315"/>
        <v/>
      </c>
      <c r="AY160" s="69" t="str">
        <f t="shared" si="315"/>
        <v/>
      </c>
      <c r="AZ160" s="69" t="str">
        <f t="shared" si="315"/>
        <v/>
      </c>
      <c r="BA160" s="69" t="str">
        <f t="shared" si="315"/>
        <v/>
      </c>
      <c r="BB160" s="69" t="str">
        <f t="shared" si="315"/>
        <v/>
      </c>
      <c r="BC160" s="69" t="str">
        <f t="shared" si="315"/>
        <v/>
      </c>
      <c r="BD160" s="69" t="str">
        <f t="shared" si="315"/>
        <v/>
      </c>
      <c r="BE160" s="69" t="str">
        <f t="shared" si="315"/>
        <v/>
      </c>
      <c r="BF160" s="69" t="str">
        <f t="shared" si="315"/>
        <v/>
      </c>
      <c r="BG160" s="69" t="str">
        <f t="shared" si="315"/>
        <v/>
      </c>
      <c r="BH160" s="69" t="str">
        <f t="shared" si="315"/>
        <v/>
      </c>
      <c r="BI160" s="69" t="str">
        <f t="shared" si="315"/>
        <v/>
      </c>
      <c r="BJ160" s="69" t="str">
        <f t="shared" si="315"/>
        <v/>
      </c>
      <c r="BK160" s="69" t="str">
        <f t="shared" si="315"/>
        <v/>
      </c>
      <c r="BL160" s="69" t="str">
        <f t="shared" si="315"/>
        <v/>
      </c>
      <c r="BM160" s="69" t="str">
        <f t="shared" si="315"/>
        <v/>
      </c>
      <c r="BN160" s="69" t="str">
        <f t="shared" ref="BN160:BZ160" si="316">IF(BN157="", "", IF(ROUND(BN159,5)=0, NA(), ((AVERAGE(BN$8:BN$154))-(AVERAGE($Z$8:$Z$154)))/BN159))</f>
        <v/>
      </c>
      <c r="BO160" s="69" t="str">
        <f t="shared" si="316"/>
        <v/>
      </c>
      <c r="BP160" s="69" t="str">
        <f t="shared" si="316"/>
        <v/>
      </c>
      <c r="BQ160" s="69" t="str">
        <f t="shared" si="316"/>
        <v/>
      </c>
      <c r="BR160" s="69" t="str">
        <f t="shared" si="316"/>
        <v/>
      </c>
      <c r="BS160" s="69" t="str">
        <f t="shared" si="316"/>
        <v/>
      </c>
      <c r="BT160" s="69" t="str">
        <f t="shared" si="316"/>
        <v/>
      </c>
      <c r="BU160" s="69" t="str">
        <f t="shared" si="316"/>
        <v/>
      </c>
      <c r="BV160" s="69">
        <f t="shared" si="316"/>
        <v>0.35285295933021449</v>
      </c>
      <c r="BW160" s="69">
        <f t="shared" si="316"/>
        <v>0.13680683047101905</v>
      </c>
      <c r="BX160" s="69">
        <f t="shared" si="316"/>
        <v>2.5672076867764789E-2</v>
      </c>
      <c r="BY160" s="69">
        <f t="shared" si="316"/>
        <v>-348989.39812879742</v>
      </c>
      <c r="BZ160" s="69">
        <f t="shared" si="316"/>
        <v>-0.31534538488619873</v>
      </c>
      <c r="CB160" s="27"/>
    </row>
    <row r="161" spans="1:80" s="72" customFormat="1" ht="13" thickBot="1">
      <c r="A161" s="71" t="s">
        <v>186</v>
      </c>
      <c r="B161" s="129">
        <f t="array" aca="1" ref="B161" ca="1">IFERROR(PRODUCT(1+OFFSET(B$8, B$6, 0, $A$156-B$6, 1)%), "")</f>
        <v>224596.84564360313</v>
      </c>
      <c r="C161" s="129">
        <f t="array" aca="1" ref="C161" ca="1">IFERROR(PRODUCT(1+OFFSET(C$8, C$6, 0, $A$156-C$6, 1)%), "")</f>
        <v>5804.5376643812715</v>
      </c>
      <c r="D161" s="129">
        <f t="array" aca="1" ref="D161" ca="1">IFERROR(PRODUCT(1+OFFSET(D$8, D$6, 0, $A$156-D$6, 1)%), "")</f>
        <v>219449.03491910527</v>
      </c>
      <c r="E161" s="129">
        <f t="array" aca="1" ref="E161" ca="1">IFERROR(PRODUCT(1+OFFSET(E$8, E$6, 0, $A$156-E$6, 1)%), "")</f>
        <v>2472.1479262749426</v>
      </c>
      <c r="F161" s="129">
        <f t="array" aca="1" ref="F161" ca="1">IFERROR(PRODUCT(1+OFFSET(F$8, F$6, 0, $A$156-F$6, 1)%), "")</f>
        <v>30189.756487294297</v>
      </c>
      <c r="G161" s="129">
        <f t="array" aca="1" ref="G161" ca="1">IFERROR(PRODUCT(1+OFFSET(G$8, G$6, 0, $A$156-G$6, 1)%), "")</f>
        <v>11145.778128185593</v>
      </c>
      <c r="H161" s="129">
        <f t="array" aca="1" ref="H161" ca="1">IFERROR(PRODUCT(1+OFFSET(H$8, H$6, 0, $A$156-H$6, 1)%), "")</f>
        <v>2666.1900124117137</v>
      </c>
      <c r="I161" s="129">
        <f t="array" aca="1" ref="I161" ca="1">IFERROR(PRODUCT(1+OFFSET(I$8, I$6, 0, $A$156-I$6, 1)%), "")</f>
        <v>42646.383691158924</v>
      </c>
      <c r="J161" s="129">
        <f t="array" aca="1" ref="J161" ca="1">IFERROR(PRODUCT(1+OFFSET(J$8, J$6, 0, $A$156-J$6, 1)%), "")</f>
        <v>14504.950103724768</v>
      </c>
      <c r="K161" s="129">
        <f t="array" aca="1" ref="K161" ca="1">IFERROR(PRODUCT(1+OFFSET(K$8, K$6, 0, $A$156-K$6, 1)%), "")</f>
        <v>4917.484616956126</v>
      </c>
      <c r="L161" s="129">
        <f t="array" aca="1" ref="L161" ca="1">IFERROR(PRODUCT(1+OFFSET(L$8, L$6, 0, $A$156-L$6, 1)%), "")</f>
        <v>128.08382429733626</v>
      </c>
      <c r="M161" s="129">
        <f t="array" aca="1" ref="M161" ca="1">IFERROR(PRODUCT(1+OFFSET(M$8, M$6, 0, $A$156-M$6, 1)%), "")</f>
        <v>168.27329067842064</v>
      </c>
      <c r="N161" s="129">
        <f t="array" aca="1" ref="N161" ca="1">IFERROR(PRODUCT(1+OFFSET(N$8, N$6, 0, $A$156-N$6, 1)%), "")</f>
        <v>48.669594680933429</v>
      </c>
      <c r="O161" s="129">
        <f t="array" aca="1" ref="O161" ca="1">IFERROR(PRODUCT(1+OFFSET(O$8, O$6, 0, $A$156-O$6, 1)%), "")</f>
        <v>59.244095224229113</v>
      </c>
      <c r="P161" s="129">
        <f t="array" aca="1" ref="P161" ca="1">IFERROR(PRODUCT(1+OFFSET(P$8, P$6, 0, $A$156-P$6, 1)%), "")</f>
        <v>46.627390857433667</v>
      </c>
      <c r="Q161" s="129">
        <f t="array" aca="1" ref="Q161" ca="1">IFERROR(PRODUCT(1+OFFSET(Q$8, Q$6, 0, $A$156-Q$6, 1)%), "")</f>
        <v>47.684114332845297</v>
      </c>
      <c r="R161" s="129">
        <f t="array" aca="1" ref="R161" ca="1">IFERROR(PRODUCT(1+OFFSET(R$8, R$6, 0, $A$156-R$6, 1)%), "")</f>
        <v>53.285322736523192</v>
      </c>
      <c r="S161" s="129">
        <f t="array" aca="1" ref="S161" ca="1">IFERROR(PRODUCT(1+OFFSET(S$8, S$6, 0, $A$156-S$6, 1)%), "")</f>
        <v>68.95842341155921</v>
      </c>
      <c r="T161" s="129">
        <f t="array" aca="1" ref="T161" ca="1">IFERROR(PRODUCT(1+OFFSET(T$8, T$6, 0, $A$156-T$6, 1)%), "")</f>
        <v>27.649770121910532</v>
      </c>
      <c r="U161" s="129">
        <f t="array" aca="1" ref="U161" ca="1">IFERROR(PRODUCT(1+OFFSET(U$8, U$6, 0, $A$156-U$6, 1)%), "")</f>
        <v>815.99587909465231</v>
      </c>
      <c r="V161" s="129">
        <f t="array" aca="1" ref="V161" ca="1">IFERROR(PRODUCT(1+OFFSET(V$8, V$6, 0, $A$156-V$6, 1)%), "")</f>
        <v>610.58989040814504</v>
      </c>
      <c r="W161" s="129">
        <f t="array" aca="1" ref="W161" ca="1">IFERROR(PRODUCT(1+OFFSET(W$8, W$6, 0, $A$156-W$6, 1)%), "")</f>
        <v>585.4608801419331</v>
      </c>
      <c r="X161" s="129">
        <f t="array" aca="1" ref="X161" ca="1">IFERROR(PRODUCT(1+OFFSET(X$8, X$6, 0, $A$156-X$6, 1)%), "")</f>
        <v>701.38076752230427</v>
      </c>
      <c r="Y161" s="129">
        <f t="array" aca="1" ref="Y161" ca="1">IFERROR(PRODUCT(1+OFFSET(Y$8, Y$6, 0, $A$156-Y$6, 1)%), "")</f>
        <v>677.26989150833072</v>
      </c>
      <c r="Z161" s="129">
        <f t="array" aca="1" ref="Z161" ca="1">IFERROR(PRODUCT(1+OFFSET(Z$8, Z$6, 0, $A$156-Z$6, 1)%), "")</f>
        <v>336.03034184512774</v>
      </c>
      <c r="AA161" s="129">
        <f t="array" aca="1" ref="AA161" ca="1">IFERROR(PRODUCT(1+OFFSET(AA$8, AA$6, 0, $A$156-AA$6, 1)%), "")</f>
        <v>36.054622224729044</v>
      </c>
      <c r="AB161" s="129">
        <f t="array" aca="1" ref="AB161" ca="1">IFERROR(PRODUCT(1+OFFSET(AB$8, AB$6, 0, $A$156-AB$6, 1)%), "")</f>
        <v>1069.6519484583339</v>
      </c>
      <c r="AC161" s="129">
        <f t="array" aca="1" ref="AC161" ca="1">IFERROR(PRODUCT(1+OFFSET(AC$8, AC$6, 0, $A$156-AC$6, 1)%), "")</f>
        <v>79.388678250375378</v>
      </c>
      <c r="AD161" s="129">
        <f t="array" aca="1" ref="AD161" ca="1">IFERROR(PRODUCT(1+OFFSET(AD$8, AD$6, 0, $A$156-AD$6, 1)%), "")</f>
        <v>493.52134849269595</v>
      </c>
      <c r="AE161" s="129">
        <f t="array" aca="1" ref="AE161" ca="1">IFERROR(PRODUCT(1+OFFSET(AE$8, AE$6, 0, $A$156-AE$6, 1)%), "")</f>
        <v>16.611917659767592</v>
      </c>
      <c r="AF161" s="129">
        <f t="array" aca="1" ref="AF161" ca="1">IFERROR(PRODUCT(1+OFFSET(AF$8, AF$6, 0, $A$156-AF$6, 1)%), "")</f>
        <v>28.866487428166909</v>
      </c>
      <c r="AG161" s="129">
        <f t="array" aca="1" ref="AG161" ca="1">IFERROR(PRODUCT(1+OFFSET(AG$8, AG$6, 0, $A$156-AG$6, 1)%), "")</f>
        <v>31.645828319170164</v>
      </c>
      <c r="AH161" s="129">
        <f t="array" aca="1" ref="AH161" ca="1">IFERROR(PRODUCT(1+OFFSET(AH$8, AH$6, 0, $A$156-AH$6, 1)%), "")</f>
        <v>131.54234821014145</v>
      </c>
      <c r="AI161" s="129">
        <f t="array" aca="1" ref="AI161" ca="1">IFERROR(PRODUCT(1+OFFSET(AI$8, AI$6, 0, $A$156-AI$6, 1)%), "")</f>
        <v>5.7438862866291114</v>
      </c>
      <c r="AJ161" s="129">
        <f t="array" aca="1" ref="AJ161" ca="1">IFERROR(PRODUCT(1+OFFSET(AJ$8, AJ$6, 0, $A$156-AJ$6, 1)%), "")</f>
        <v>28.745110009319504</v>
      </c>
      <c r="AK161" s="129">
        <f t="array" aca="1" ref="AK161" ca="1">IFERROR(PRODUCT(1+OFFSET(AK$8, AK$6, 0, $A$156-AK$6, 1)%), "")</f>
        <v>4.5365297175316703</v>
      </c>
      <c r="AL161" s="129">
        <f t="array" aca="1" ref="AL161" ca="1">IFERROR(PRODUCT(1+OFFSET(AL$8, AL$6, 0, $A$156-AL$6, 1)%), "")</f>
        <v>7.9608216498031226</v>
      </c>
      <c r="AM161" s="129">
        <f t="array" aca="1" ref="AM161" ca="1">IFERROR(PRODUCT(1+OFFSET(AM$8, AM$6, 0, $A$156-AM$6, 1)%), "")</f>
        <v>9.2935863907160332</v>
      </c>
      <c r="AN161" s="129">
        <f t="array" aca="1" ref="AN161" ca="1">IFERROR(PRODUCT(1+OFFSET(AN$8, AN$6, 0, $A$156-AN$6, 1)%), "")</f>
        <v>14.450412166115168</v>
      </c>
      <c r="AO161" s="129">
        <f t="array" aca="1" ref="AO161" ca="1">IFERROR(PRODUCT(1+OFFSET(AO$8, AO$6, 0, $A$156-AO$6, 1)%), "")</f>
        <v>22.082860145359689</v>
      </c>
      <c r="AP161" s="129">
        <f t="array" aca="1" ref="AP161" ca="1">IFERROR(PRODUCT(1+OFFSET(AP$8, AP$6, 0, $A$156-AP$6, 1)%), "")</f>
        <v>8.3986899384378404</v>
      </c>
      <c r="AQ161" s="129">
        <f t="array" aca="1" ref="AQ161" ca="1">IFERROR(PRODUCT(1+OFFSET(AQ$8, AQ$6, 0, $A$156-AQ$6, 1)%), "")</f>
        <v>9.4545191375579645</v>
      </c>
      <c r="AR161" s="129">
        <f t="array" aca="1" ref="AR161" ca="1">IFERROR(PRODUCT(1+OFFSET(AR$8, AR$6, 0, $A$156-AR$6, 1)%), "")</f>
        <v>7.4127564526898677</v>
      </c>
      <c r="AS161" s="129">
        <f t="array" aca="1" ref="AS161" ca="1">IFERROR(PRODUCT(1+OFFSET(AS$8, AS$6, 0, $A$156-AS$6, 1)%), "")</f>
        <v>26.757522297420422</v>
      </c>
      <c r="AT161" s="129">
        <f t="array" aca="1" ref="AT161" ca="1">IFERROR(PRODUCT(1+OFFSET(AT$8, AT$6, 0, $A$156-AT$6, 1)%), "")</f>
        <v>86.502131796080391</v>
      </c>
      <c r="AU161" s="129" t="str">
        <f t="array" aca="1" ref="AU161" ca="1">IFERROR(PRODUCT(1+OFFSET(AU$8, AU$6, 0, $A$156-AU$6, 1)%), "")</f>
        <v/>
      </c>
      <c r="AV161" s="129" t="str">
        <f t="array" aca="1" ref="AV161" ca="1">IFERROR(PRODUCT(1+OFFSET(AV$8, AV$6, 0, $A$156-AV$6, 1)%), "")</f>
        <v/>
      </c>
      <c r="AW161" s="129" t="str">
        <f t="array" aca="1" ref="AW161" ca="1">IFERROR(PRODUCT(1+OFFSET(AW$8, AW$6, 0, $A$156-AW$6, 1)%), "")</f>
        <v/>
      </c>
      <c r="AX161" s="129" t="str">
        <f t="array" aca="1" ref="AX161" ca="1">IFERROR(PRODUCT(1+OFFSET(AX$8, AX$6, 0, $A$156-AX$6, 1)%), "")</f>
        <v/>
      </c>
      <c r="AY161" s="129" t="str">
        <f t="array" aca="1" ref="AY161" ca="1">IFERROR(PRODUCT(1+OFFSET(AY$8, AY$6, 0, $A$156-AY$6, 1)%), "")</f>
        <v/>
      </c>
      <c r="AZ161" s="129" t="str">
        <f t="array" aca="1" ref="AZ161" ca="1">IFERROR(PRODUCT(1+OFFSET(AZ$8, AZ$6, 0, $A$156-AZ$6, 1)%), "")</f>
        <v/>
      </c>
      <c r="BA161" s="129" t="str">
        <f t="array" aca="1" ref="BA161" ca="1">IFERROR(PRODUCT(1+OFFSET(BA$8, BA$6, 0, $A$156-BA$6, 1)%), "")</f>
        <v/>
      </c>
      <c r="BB161" s="129" t="str">
        <f t="array" aca="1" ref="BB161" ca="1">IFERROR(PRODUCT(1+OFFSET(BB$8, BB$6, 0, $A$156-BB$6, 1)%), "")</f>
        <v/>
      </c>
      <c r="BC161" s="129" t="str">
        <f t="array" aca="1" ref="BC161" ca="1">IFERROR(PRODUCT(1+OFFSET(BC$8, BC$6, 0, $A$156-BC$6, 1)%), "")</f>
        <v/>
      </c>
      <c r="BD161" s="129" t="str">
        <f t="array" aca="1" ref="BD161" ca="1">IFERROR(PRODUCT(1+OFFSET(BD$8, BD$6, 0, $A$156-BD$6, 1)%), "")</f>
        <v/>
      </c>
      <c r="BE161" s="129" t="str">
        <f t="array" aca="1" ref="BE161" ca="1">IFERROR(PRODUCT(1+OFFSET(BE$8, BE$6, 0, $A$156-BE$6, 1)%), "")</f>
        <v/>
      </c>
      <c r="BF161" s="129" t="str">
        <f t="array" aca="1" ref="BF161" ca="1">IFERROR(PRODUCT(1+OFFSET(BF$8, BF$6, 0, $A$156-BF$6, 1)%), "")</f>
        <v/>
      </c>
      <c r="BG161" s="129" t="str">
        <f t="array" aca="1" ref="BG161" ca="1">IFERROR(PRODUCT(1+OFFSET(BG$8, BG$6, 0, $A$156-BG$6, 1)%), "")</f>
        <v/>
      </c>
      <c r="BH161" s="129" t="str">
        <f t="array" aca="1" ref="BH161" ca="1">IFERROR(PRODUCT(1+OFFSET(BH$8, BH$6, 0, $A$156-BH$6, 1)%), "")</f>
        <v/>
      </c>
      <c r="BI161" s="129" t="str">
        <f t="array" aca="1" ref="BI161" ca="1">IFERROR(PRODUCT(1+OFFSET(BI$8, BI$6, 0, $A$156-BI$6, 1)%), "")</f>
        <v/>
      </c>
      <c r="BJ161" s="129" t="str">
        <f t="array" aca="1" ref="BJ161" ca="1">IFERROR(PRODUCT(1+OFFSET(BJ$8, BJ$6, 0, $A$156-BJ$6, 1)%), "")</f>
        <v/>
      </c>
      <c r="BK161" s="129" t="str">
        <f t="array" aca="1" ref="BK161" ca="1">IFERROR(PRODUCT(1+OFFSET(BK$8, BK$6, 0, $A$156-BK$6, 1)%), "")</f>
        <v/>
      </c>
      <c r="BL161" s="129" t="str">
        <f t="array" aca="1" ref="BL161" ca="1">IFERROR(PRODUCT(1+OFFSET(BL$8, BL$6, 0, $A$156-BL$6, 1)%), "")</f>
        <v/>
      </c>
      <c r="BM161" s="129" t="str">
        <f t="array" aca="1" ref="BM161" ca="1">IFERROR(PRODUCT(1+OFFSET(BM$8, BM$6, 0, $A$156-BM$6, 1)%), "")</f>
        <v/>
      </c>
      <c r="BN161" s="129" t="str">
        <f t="array" aca="1" ref="BN161" ca="1">IFERROR(PRODUCT(1+OFFSET(BN$8, BN$6, 0, $A$156-BN$6, 1)%), "")</f>
        <v/>
      </c>
      <c r="BO161" s="129" t="str">
        <f t="array" aca="1" ref="BO161" ca="1">IFERROR(PRODUCT(1+OFFSET(BO$8, BO$6, 0, $A$156-BO$6, 1)%), "")</f>
        <v/>
      </c>
      <c r="BP161" s="129" t="str">
        <f t="array" aca="1" ref="BP161" ca="1">IFERROR(PRODUCT(1+OFFSET(BP$8, BP$6, 0, $A$156-BP$6, 1)%), "")</f>
        <v/>
      </c>
      <c r="BQ161" s="129" t="str">
        <f t="array" aca="1" ref="BQ161" ca="1">IFERROR(PRODUCT(1+OFFSET(BQ$8, BQ$6, 0, $A$156-BQ$6, 1)%), "")</f>
        <v/>
      </c>
      <c r="BR161" s="129" t="str">
        <f t="array" aca="1" ref="BR161" ca="1">IFERROR(PRODUCT(1+OFFSET(BR$8, BR$6, 0, $A$156-BR$6, 1)%), "")</f>
        <v/>
      </c>
      <c r="BS161" s="129" t="str">
        <f t="array" aca="1" ref="BS161" ca="1">IFERROR(PRODUCT(1+OFFSET(BS$8, BS$6, 0, $A$156-BS$6, 1)%), "")</f>
        <v/>
      </c>
      <c r="BT161" s="129" t="str">
        <f t="array" aca="1" ref="BT161" ca="1">IFERROR(PRODUCT(1+OFFSET(BT$8, BT$6, 0, $A$156-BT$6, 1)%), "")</f>
        <v/>
      </c>
      <c r="BU161" s="129" t="str">
        <f t="array" aca="1" ref="BU161" ca="1">IFERROR(PRODUCT(1+OFFSET(BU$8, BU$6, 0, $A$156-BU$6, 1)%), "")</f>
        <v/>
      </c>
      <c r="BV161" s="129">
        <f t="array" aca="1" ref="BV161" ca="1">IFERROR(PRODUCT(1+OFFSET(BV$8, BV$6, 0, $A$156-BV$6, 1)%), "")</f>
        <v>245288.8341665047</v>
      </c>
      <c r="BW161" s="129">
        <f t="array" aca="1" ref="BW161" ca="1">IFERROR(PRODUCT(1+OFFSET(BW$8, BW$6, 0, $A$156-BW$6, 1)%), "")</f>
        <v>830.54122290137275</v>
      </c>
      <c r="BX161" s="129">
        <f t="array" aca="1" ref="BX161" ca="1">IFERROR(PRODUCT(1+OFFSET(BX$8, BX$6, 0, $A$156-BX$6, 1)%), "")</f>
        <v>370.02656892644143</v>
      </c>
      <c r="BY161" s="129">
        <f t="array" aca="1" ref="BY161" ca="1">IFERROR(PRODUCT(1+OFFSET(BY$8, BY$6, 0, $A$156-BY$6, 1)%), "")</f>
        <v>0.99999999999899991</v>
      </c>
      <c r="BZ161" s="129">
        <f t="array" aca="1" ref="BZ161" ca="1">IFERROR(PRODUCT(1+OFFSET(BZ$8, BZ$6, 0, $A$156-BZ$6, 1)%), "")</f>
        <v>19.508610739767239</v>
      </c>
      <c r="CB161" s="27"/>
    </row>
    <row r="162" spans="1:80" ht="13" thickTop="1">
      <c r="CB162" s="27"/>
    </row>
    <row r="163" spans="1:80">
      <c r="CB163" s="27"/>
    </row>
    <row r="164" spans="1:80" s="53" customFormat="1">
      <c r="A164" s="277" t="str">
        <f>CONCATENATE("1970 - ", A$7)</f>
        <v>1970 - 2016</v>
      </c>
      <c r="B164" s="58" t="str">
        <f t="shared" ref="B164:AG164" si="317">IF(B$2="","",B$2)</f>
        <v>VTSMX</v>
      </c>
      <c r="C164" s="58" t="str">
        <f t="shared" si="317"/>
        <v>VIVAX</v>
      </c>
      <c r="D164" s="58" t="str">
        <f t="shared" si="317"/>
        <v>VFINX</v>
      </c>
      <c r="E164" s="58" t="str">
        <f t="shared" si="317"/>
        <v>VIGRX</v>
      </c>
      <c r="F164" s="58" t="str">
        <f t="shared" si="317"/>
        <v>VMVIX</v>
      </c>
      <c r="G164" s="58" t="str">
        <f t="shared" si="317"/>
        <v>VIMSX</v>
      </c>
      <c r="H164" s="58" t="str">
        <f t="shared" si="317"/>
        <v>VMGIX</v>
      </c>
      <c r="I164" s="58" t="str">
        <f t="shared" si="317"/>
        <v>VISVX</v>
      </c>
      <c r="J164" s="58" t="str">
        <f t="shared" si="317"/>
        <v>NAESX</v>
      </c>
      <c r="K164" s="58" t="str">
        <f t="shared" si="317"/>
        <v>VISGX</v>
      </c>
      <c r="L164" s="58" t="str">
        <f t="shared" si="317"/>
        <v>BRSIX</v>
      </c>
      <c r="M164" s="58" t="str">
        <f t="shared" si="317"/>
        <v>VGSIX</v>
      </c>
      <c r="N164" s="58" t="str">
        <f t="shared" si="317"/>
        <v>VTMGX</v>
      </c>
      <c r="O164" s="58" t="str">
        <f t="shared" si="317"/>
        <v>VEIEX</v>
      </c>
      <c r="P164" s="58" t="str">
        <f t="shared" si="317"/>
        <v>VGTSX</v>
      </c>
      <c r="Q164" s="58" t="str">
        <f t="shared" si="317"/>
        <v>VPACX</v>
      </c>
      <c r="R164" s="58" t="str">
        <f t="shared" si="317"/>
        <v>VEURX</v>
      </c>
      <c r="S164" s="58" t="str">
        <f t="shared" si="317"/>
        <v>EFV</v>
      </c>
      <c r="T164" s="58" t="str">
        <f t="shared" si="317"/>
        <v>VFSVX</v>
      </c>
      <c r="U164" s="58" t="str">
        <f t="shared" si="317"/>
        <v>VUSTX</v>
      </c>
      <c r="V164" s="58" t="str">
        <f t="shared" si="317"/>
        <v>VFITX</v>
      </c>
      <c r="W164" s="58" t="str">
        <f t="shared" si="317"/>
        <v>VFISX</v>
      </c>
      <c r="X164" s="58" t="str">
        <f t="shared" si="317"/>
        <v>VBMFX</v>
      </c>
      <c r="Y164" s="58" t="str">
        <f t="shared" si="317"/>
        <v>VBISX</v>
      </c>
      <c r="Z164" s="58" t="str">
        <f t="shared" si="317"/>
        <v>VUSXX</v>
      </c>
      <c r="AA164" s="58" t="str">
        <f t="shared" si="317"/>
        <v>VCIT</v>
      </c>
      <c r="AB164" s="58" t="str">
        <f t="shared" si="317"/>
        <v>VWELX</v>
      </c>
      <c r="AC164" s="58" t="str">
        <f t="shared" si="317"/>
        <v>VWINX</v>
      </c>
      <c r="AD164" s="58" t="str">
        <f t="shared" si="317"/>
        <v>VWNDX</v>
      </c>
      <c r="AE164" s="58" t="str">
        <f t="shared" si="317"/>
        <v>GSG</v>
      </c>
      <c r="AF164" s="58" t="str">
        <f t="shared" si="317"/>
        <v>IAU</v>
      </c>
      <c r="AG164" s="58" t="str">
        <f t="shared" si="317"/>
        <v>VGENX</v>
      </c>
      <c r="AH164" s="58" t="str">
        <f t="shared" ref="AH164:BM164" si="318">IF(AH$2="","",AH$2)</f>
        <v>VGHCX</v>
      </c>
      <c r="AI164" s="58" t="str">
        <f t="shared" si="318"/>
        <v>VGPMX</v>
      </c>
      <c r="AJ164" s="58" t="str">
        <f t="shared" si="318"/>
        <v>VWNFX</v>
      </c>
      <c r="AK164" s="58" t="str">
        <f t="shared" si="318"/>
        <v>VWSTX</v>
      </c>
      <c r="AL164" s="58" t="str">
        <f t="shared" si="318"/>
        <v>VWITX</v>
      </c>
      <c r="AM164" s="58" t="str">
        <f t="shared" si="318"/>
        <v>VWLTX</v>
      </c>
      <c r="AN164" s="58" t="str">
        <f t="shared" si="318"/>
        <v>VFSTX</v>
      </c>
      <c r="AO164" s="58" t="str">
        <f t="shared" si="318"/>
        <v>VWEHX</v>
      </c>
      <c r="AP164" s="58" t="str">
        <f t="shared" si="318"/>
        <v>VIPSX</v>
      </c>
      <c r="AQ164" s="58" t="str">
        <f t="shared" si="318"/>
        <v>PGBDX</v>
      </c>
      <c r="AR164" s="58" t="str">
        <f t="shared" si="318"/>
        <v>VTIBX</v>
      </c>
      <c r="AS164" s="58" t="str">
        <f t="shared" si="318"/>
        <v>VEXMX</v>
      </c>
      <c r="AT164" s="58" t="str">
        <f t="shared" si="318"/>
        <v>MTUM</v>
      </c>
      <c r="AU164" s="58" t="str">
        <f t="shared" si="318"/>
        <v/>
      </c>
      <c r="AV164" s="58" t="str">
        <f t="shared" si="318"/>
        <v/>
      </c>
      <c r="AW164" s="58" t="str">
        <f t="shared" si="318"/>
        <v/>
      </c>
      <c r="AX164" s="58" t="str">
        <f t="shared" si="318"/>
        <v/>
      </c>
      <c r="AY164" s="58" t="str">
        <f t="shared" si="318"/>
        <v/>
      </c>
      <c r="AZ164" s="58" t="str">
        <f t="shared" si="318"/>
        <v/>
      </c>
      <c r="BA164" s="58" t="str">
        <f t="shared" si="318"/>
        <v/>
      </c>
      <c r="BB164" s="58" t="str">
        <f t="shared" si="318"/>
        <v/>
      </c>
      <c r="BC164" s="58" t="str">
        <f t="shared" si="318"/>
        <v/>
      </c>
      <c r="BD164" s="58" t="str">
        <f t="shared" si="318"/>
        <v/>
      </c>
      <c r="BE164" s="58" t="str">
        <f t="shared" si="318"/>
        <v/>
      </c>
      <c r="BF164" s="58" t="str">
        <f t="shared" si="318"/>
        <v/>
      </c>
      <c r="BG164" s="58" t="str">
        <f t="shared" si="318"/>
        <v/>
      </c>
      <c r="BH164" s="58" t="str">
        <f t="shared" si="318"/>
        <v/>
      </c>
      <c r="BI164" s="58" t="str">
        <f t="shared" si="318"/>
        <v/>
      </c>
      <c r="BJ164" s="58" t="str">
        <f t="shared" si="318"/>
        <v/>
      </c>
      <c r="BK164" s="58" t="str">
        <f t="shared" si="318"/>
        <v/>
      </c>
      <c r="BL164" s="58" t="str">
        <f t="shared" si="318"/>
        <v/>
      </c>
      <c r="BM164" s="58" t="str">
        <f t="shared" si="318"/>
        <v/>
      </c>
      <c r="BN164" s="58" t="str">
        <f t="shared" ref="BN164:BZ164" si="319">IF(BN$2="","",BN$2)</f>
        <v/>
      </c>
      <c r="BO164" s="58" t="str">
        <f t="shared" si="319"/>
        <v/>
      </c>
      <c r="BP164" s="58" t="str">
        <f t="shared" si="319"/>
        <v/>
      </c>
      <c r="BQ164" s="58" t="str">
        <f t="shared" si="319"/>
        <v/>
      </c>
      <c r="BR164" s="58" t="str">
        <f t="shared" si="319"/>
        <v/>
      </c>
      <c r="BS164" s="58" t="str">
        <f t="shared" si="319"/>
        <v/>
      </c>
      <c r="BT164" s="58" t="str">
        <f t="shared" si="319"/>
        <v/>
      </c>
      <c r="BU164" s="58" t="str">
        <f t="shared" si="319"/>
        <v/>
      </c>
      <c r="BV164" s="58" t="str">
        <f t="shared" si="319"/>
        <v>S&amp;P500(h)</v>
      </c>
      <c r="BW164" s="58" t="str">
        <f t="shared" si="319"/>
        <v>IT Bonds(h)</v>
      </c>
      <c r="BX164" s="58" t="str">
        <f t="shared" si="319"/>
        <v>TBills(h)</v>
      </c>
      <c r="BY164" s="58" t="str">
        <f t="shared" si="319"/>
        <v>Cash</v>
      </c>
      <c r="BZ164" s="58" t="str">
        <f t="shared" si="319"/>
        <v>CPI-U</v>
      </c>
      <c r="CB164" s="27"/>
    </row>
    <row r="165" spans="1:80">
      <c r="A165" s="66" t="s">
        <v>139</v>
      </c>
      <c r="B165" s="67">
        <f t="array" aca="1" ref="B165" ca="1">IF(ISNUMBER(B$107), (GEOMEAN(1+OFFSET(B$107, 0, 0, $A$156-(1970-1871), 1)%) -1) * 100, "")</f>
        <v>10.120353282137607</v>
      </c>
      <c r="C165" s="67">
        <f t="array" aca="1" ref="C165" ca="1">IF(ISNUMBER(C$107), (GEOMEAN(1+OFFSET(C$107, 0, 0, $A$156-(1970-1871), 1)%) -1) * 100, "")</f>
        <v>10.784769114682312</v>
      </c>
      <c r="D165" s="67">
        <f t="array" aca="1" ref="D165" ca="1">IF(ISNUMBER(D$107), (GEOMEAN(1+OFFSET(D$107, 0, 0, $A$156-(1970-1871), 1)%) -1) * 100, "")</f>
        <v>10.066039906855529</v>
      </c>
      <c r="E165" s="67">
        <f t="array" aca="1" ref="E165" ca="1">IF(ISNUMBER(E$107), (GEOMEAN(1+OFFSET(E$107, 0, 0, $A$156-(1970-1871), 1)%) -1) * 100, "")</f>
        <v>9.199612076744291</v>
      </c>
      <c r="F165" s="67">
        <f t="array" aca="1" ref="F165" ca="1">IF(ISNUMBER(F$107), (GEOMEAN(1+OFFSET(F$107, 0, 0, $A$156-(1970-1871), 1)%) -1) * 100, "")</f>
        <v>13.284211924194466</v>
      </c>
      <c r="G165" s="67">
        <f t="array" aca="1" ref="G165" ca="1">IF(ISNUMBER(G$107), (GEOMEAN(1+OFFSET(G$107, 0, 0, $A$156-(1970-1871), 1)%) -1) * 100, "")</f>
        <v>11.845474785693799</v>
      </c>
      <c r="H165" s="67">
        <f t="array" aca="1" ref="H165" ca="1">IF(ISNUMBER(H$107), (GEOMEAN(1+OFFSET(H$107, 0, 0, $A$156-(1970-1871), 1)%) -1) * 100, "")</f>
        <v>9.5980295181454132</v>
      </c>
      <c r="I165" s="67">
        <f t="array" aca="1" ref="I165" ca="1">IF(ISNUMBER(I$107), (GEOMEAN(1+OFFSET(I$107, 0, 0, $A$156-(1970-1871), 1)%) -1) * 100, "")</f>
        <v>13.009248744093282</v>
      </c>
      <c r="J165" s="67">
        <f t="array" aca="1" ref="J165" ca="1">IF(ISNUMBER(J$107), (GEOMEAN(1+OFFSET(J$107, 0, 0, $A$156-(1970-1871), 1)%) -1) * 100, "")</f>
        <v>11.189505021786083</v>
      </c>
      <c r="K165" s="67">
        <f t="array" aca="1" ref="K165" ca="1">IF(ISNUMBER(K$107), (GEOMEAN(1+OFFSET(K$107, 0, 0, $A$156-(1970-1871), 1)%) -1) * 100, "")</f>
        <v>9.6285558262825468</v>
      </c>
      <c r="L165" s="67">
        <f t="array" aca="1" ref="L165" ca="1">IF(ISNUMBER(L$107), (GEOMEAN(1+OFFSET(L$107, 0, 0, $A$156-(1970-1871), 1)%) -1) * 100, "")</f>
        <v>10.876703144485035</v>
      </c>
      <c r="M165" s="67">
        <f t="array" aca="1" ref="M165" ca="1">IF(ISNUMBER(M$107), (GEOMEAN(1+OFFSET(M$107, 0, 0, $A$156-(1970-1871), 1)%) -1) * 100, "")</f>
        <v>11.522379007518136</v>
      </c>
      <c r="N165" s="67">
        <f t="array" aca="1" ref="N165" ca="1">IF(ISNUMBER(N$107), (GEOMEAN(1+OFFSET(N$107, 0, 0, $A$156-(1970-1871), 1)%) -1) * 100, "")</f>
        <v>8.6173244330833398</v>
      </c>
      <c r="O165" s="67" t="str">
        <f t="array" aca="1" ref="O165" ca="1">IF(ISNUMBER(O$107), (GEOMEAN(1+OFFSET(O$107, 0, 0, $A$156-(1970-1871), 1)%) -1) * 100, "")</f>
        <v/>
      </c>
      <c r="P165" s="67">
        <f t="array" aca="1" ref="P165" ca="1">IF(ISNUMBER(P$107), (GEOMEAN(1+OFFSET(P$107, 0, 0, $A$156-(1970-1871), 1)%) -1) * 100, "")</f>
        <v>8.5183051856691616</v>
      </c>
      <c r="Q165" s="67">
        <f t="array" aca="1" ref="Q165" ca="1">IF(ISNUMBER(Q$107), (GEOMEAN(1+OFFSET(Q$107, 0, 0, $A$156-(1970-1871), 1)%) -1) * 100, "")</f>
        <v>8.5700603315703958</v>
      </c>
      <c r="R165" s="67">
        <f t="array" aca="1" ref="R165" ca="1">IF(ISNUMBER(R$107), (GEOMEAN(1+OFFSET(R$107, 0, 0, $A$156-(1970-1871), 1)%) -1) * 100, "")</f>
        <v>8.8269184726693659</v>
      </c>
      <c r="S165" s="67">
        <f t="array" aca="1" ref="S165" ca="1">IF(ISNUMBER(S$107), (GEOMEAN(1+OFFSET(S$107, 0, 0, $A$156-(1970-1871), 1)%) -1) * 100, "")</f>
        <v>9.4255855430205315</v>
      </c>
      <c r="T165" s="67" t="str">
        <f t="array" aca="1" ref="T165" ca="1">IF(ISNUMBER(T$107), (GEOMEAN(1+OFFSET(T$107, 0, 0, $A$156-(1970-1871), 1)%) -1) * 100, "")</f>
        <v/>
      </c>
      <c r="U165" s="67">
        <f t="array" aca="1" ref="U165" ca="1">IF(ISNUMBER(U$107), (GEOMEAN(1+OFFSET(U$107, 0, 0, $A$156-(1970-1871), 1)%) -1) * 100, "")</f>
        <v>8.0016516966180617</v>
      </c>
      <c r="V165" s="67">
        <f t="array" aca="1" ref="V165" ca="1">IF(ISNUMBER(V$107), (GEOMEAN(1+OFFSET(V$107, 0, 0, $A$156-(1970-1871), 1)%) -1) * 100, "")</f>
        <v>7.1895635617803322</v>
      </c>
      <c r="W165" s="67">
        <f t="array" aca="1" ref="W165" ca="1">IF(ISNUMBER(W$107), (GEOMEAN(1+OFFSET(W$107, 0, 0, $A$156-(1970-1871), 1)%) -1) * 100, "")</f>
        <v>6.3423138034553794</v>
      </c>
      <c r="X165" s="67">
        <f t="array" aca="1" ref="X165" ca="1">IF(ISNUMBER(X$107), (GEOMEAN(1+OFFSET(X$107, 0, 0, $A$156-(1970-1871), 1)%) -1) * 100, "")</f>
        <v>7.2528992038394469</v>
      </c>
      <c r="Y165" s="67">
        <f t="array" aca="1" ref="Y165" ca="1">IF(ISNUMBER(Y$107), (GEOMEAN(1+OFFSET(Y$107, 0, 0, $A$156-(1970-1871), 1)%) -1) * 100, "")</f>
        <v>6.5827415080622842</v>
      </c>
      <c r="Z165" s="67">
        <f t="array" aca="1" ref="Z165" ca="1">IF(ISNUMBER(Z$107), (GEOMEAN(1+OFFSET(Z$107, 0, 0, $A$156-(1970-1871), 1)%) -1) * 100, "")</f>
        <v>4.8969866314655386</v>
      </c>
      <c r="AA165" s="67">
        <f t="array" aca="1" ref="AA165" ca="1">IF(ISNUMBER(AA$107), (GEOMEAN(1+OFFSET(AA$107, 0, 0, $A$156-(1970-1871), 1)%) -1) * 100, "")</f>
        <v>7.9261857262524105</v>
      </c>
      <c r="AB165" s="67">
        <f t="array" aca="1" ref="AB165" ca="1">IF(ISNUMBER(AB$107), (GEOMEAN(1+OFFSET(AB$107, 0, 0, $A$156-(1970-1871), 1)%) -1) * 100, "")</f>
        <v>9.9747957273914842</v>
      </c>
      <c r="AC165" s="67">
        <f t="array" aca="1" ref="AC165" ca="1">IF(ISNUMBER(AC$107), (GEOMEAN(1+OFFSET(AC$107, 0, 0, $A$156-(1970-1871), 1)%) -1) * 100, "")</f>
        <v>9.7540096057724845</v>
      </c>
      <c r="AD165" s="67">
        <f t="array" aca="1" ref="AD165" ca="1">IF(ISNUMBER(AD$107), (GEOMEAN(1+OFFSET(AD$107, 0, 0, $A$156-(1970-1871), 1)%) -1) * 100, "")</f>
        <v>11.393914883421608</v>
      </c>
      <c r="AE165" s="67">
        <f t="array" aca="1" ref="AE165" ca="1">IF(ISNUMBER(AE$107), (GEOMEAN(1+OFFSET(AE$107, 0, 0, $A$156-(1970-1871), 1)%) -1) * 100, "")</f>
        <v>6.1613366743936027</v>
      </c>
      <c r="AF165" s="67">
        <f t="array" aca="1" ref="AF165" ca="1">IF(ISNUMBER(AF$107), (GEOMEAN(1+OFFSET(AF$107, 0, 0, $A$156-(1970-1871), 1)%) -1) * 100, "")</f>
        <v>7.4168002771525243</v>
      </c>
      <c r="AG165" s="67" t="str">
        <f t="array" aca="1" ref="AG165" ca="1">IF(ISNUMBER(AG$107), (GEOMEAN(1+OFFSET(AG$107, 0, 0, $A$156-(1970-1871), 1)%) -1) * 100, "")</f>
        <v/>
      </c>
      <c r="AH165" s="67" t="str">
        <f t="array" aca="1" ref="AH165" ca="1">IF(ISNUMBER(AH$107), (GEOMEAN(1+OFFSET(AH$107, 0, 0, $A$156-(1970-1871), 1)%) -1) * 100, "")</f>
        <v/>
      </c>
      <c r="AI165" s="67" t="str">
        <f t="array" aca="1" ref="AI165" ca="1">IF(ISNUMBER(AI$107), (GEOMEAN(1+OFFSET(AI$107, 0, 0, $A$156-(1970-1871), 1)%) -1) * 100, "")</f>
        <v/>
      </c>
      <c r="AJ165" s="67" t="str">
        <f t="array" aca="1" ref="AJ165" ca="1">IF(ISNUMBER(AJ$107), (GEOMEAN(1+OFFSET(AJ$107, 0, 0, $A$156-(1970-1871), 1)%) -1) * 100, "")</f>
        <v/>
      </c>
      <c r="AK165" s="67" t="str">
        <f t="array" aca="1" ref="AK165" ca="1">IF(ISNUMBER(AK$107), (GEOMEAN(1+OFFSET(AK$107, 0, 0, $A$156-(1970-1871), 1)%) -1) * 100, "")</f>
        <v/>
      </c>
      <c r="AL165" s="67" t="str">
        <f t="array" aca="1" ref="AL165" ca="1">IF(ISNUMBER(AL$107), (GEOMEAN(1+OFFSET(AL$107, 0, 0, $A$156-(1970-1871), 1)%) -1) * 100, "")</f>
        <v/>
      </c>
      <c r="AM165" s="67" t="str">
        <f t="array" aca="1" ref="AM165" ca="1">IF(ISNUMBER(AM$107), (GEOMEAN(1+OFFSET(AM$107, 0, 0, $A$156-(1970-1871), 1)%) -1) * 100, "")</f>
        <v/>
      </c>
      <c r="AN165" s="67" t="str">
        <f t="array" aca="1" ref="AN165" ca="1">IF(ISNUMBER(AN$107), (GEOMEAN(1+OFFSET(AN$107, 0, 0, $A$156-(1970-1871), 1)%) -1) * 100, "")</f>
        <v/>
      </c>
      <c r="AO165" s="67" t="str">
        <f t="array" aca="1" ref="AO165" ca="1">IF(ISNUMBER(AO$107), (GEOMEAN(1+OFFSET(AO$107, 0, 0, $A$156-(1970-1871), 1)%) -1) * 100, "")</f>
        <v/>
      </c>
      <c r="AP165" s="67" t="str">
        <f t="array" aca="1" ref="AP165" ca="1">IF(ISNUMBER(AP$107), (GEOMEAN(1+OFFSET(AP$107, 0, 0, $A$156-(1970-1871), 1)%) -1) * 100, "")</f>
        <v/>
      </c>
      <c r="AQ165" s="67" t="str">
        <f t="array" aca="1" ref="AQ165" ca="1">IF(ISNUMBER(AQ$107), (GEOMEAN(1+OFFSET(AQ$107, 0, 0, $A$156-(1970-1871), 1)%) -1) * 100, "")</f>
        <v/>
      </c>
      <c r="AR165" s="67" t="str">
        <f t="array" aca="1" ref="AR165" ca="1">IF(ISNUMBER(AR$107), (GEOMEAN(1+OFFSET(AR$107, 0, 0, $A$156-(1970-1871), 1)%) -1) * 100, "")</f>
        <v/>
      </c>
      <c r="AS165" s="67" t="str">
        <f t="array" aca="1" ref="AS165" ca="1">IF(ISNUMBER(AS$107), (GEOMEAN(1+OFFSET(AS$107, 0, 0, $A$156-(1970-1871), 1)%) -1) * 100, "")</f>
        <v/>
      </c>
      <c r="AT165" s="67" t="str">
        <f t="array" aca="1" ref="AT165" ca="1">IF(ISNUMBER(AT$107), (GEOMEAN(1+OFFSET(AT$107, 0, 0, $A$156-(1970-1871), 1)%) -1) * 100, "")</f>
        <v/>
      </c>
      <c r="AU165" s="67" t="str">
        <f t="array" aca="1" ref="AU165" ca="1">IF(ISNUMBER(AU$107), (GEOMEAN(1+OFFSET(AU$107, 0, 0, $A$156-(1970-1871), 1)%) -1) * 100, "")</f>
        <v/>
      </c>
      <c r="AV165" s="67" t="str">
        <f t="array" aca="1" ref="AV165" ca="1">IF(ISNUMBER(AV$107), (GEOMEAN(1+OFFSET(AV$107, 0, 0, $A$156-(1970-1871), 1)%) -1) * 100, "")</f>
        <v/>
      </c>
      <c r="AW165" s="67" t="str">
        <f t="array" aca="1" ref="AW165" ca="1">IF(ISNUMBER(AW$107), (GEOMEAN(1+OFFSET(AW$107, 0, 0, $A$156-(1970-1871), 1)%) -1) * 100, "")</f>
        <v/>
      </c>
      <c r="AX165" s="67" t="str">
        <f t="array" aca="1" ref="AX165" ca="1">IF(ISNUMBER(AX$107), (GEOMEAN(1+OFFSET(AX$107, 0, 0, $A$156-(1970-1871), 1)%) -1) * 100, "")</f>
        <v/>
      </c>
      <c r="AY165" s="67" t="str">
        <f t="array" aca="1" ref="AY165" ca="1">IF(ISNUMBER(AY$107), (GEOMEAN(1+OFFSET(AY$107, 0, 0, $A$156-(1970-1871), 1)%) -1) * 100, "")</f>
        <v/>
      </c>
      <c r="AZ165" s="67" t="str">
        <f t="array" aca="1" ref="AZ165" ca="1">IF(ISNUMBER(AZ$107), (GEOMEAN(1+OFFSET(AZ$107, 0, 0, $A$156-(1970-1871), 1)%) -1) * 100, "")</f>
        <v/>
      </c>
      <c r="BA165" s="67" t="str">
        <f t="array" aca="1" ref="BA165" ca="1">IF(ISNUMBER(BA$107), (GEOMEAN(1+OFFSET(BA$107, 0, 0, $A$156-(1970-1871), 1)%) -1) * 100, "")</f>
        <v/>
      </c>
      <c r="BB165" s="67" t="str">
        <f t="array" aca="1" ref="BB165" ca="1">IF(ISNUMBER(BB$107), (GEOMEAN(1+OFFSET(BB$107, 0, 0, $A$156-(1970-1871), 1)%) -1) * 100, "")</f>
        <v/>
      </c>
      <c r="BC165" s="67" t="str">
        <f t="array" aca="1" ref="BC165" ca="1">IF(ISNUMBER(BC$107), (GEOMEAN(1+OFFSET(BC$107, 0, 0, $A$156-(1970-1871), 1)%) -1) * 100, "")</f>
        <v/>
      </c>
      <c r="BD165" s="67" t="str">
        <f t="array" aca="1" ref="BD165" ca="1">IF(ISNUMBER(BD$107), (GEOMEAN(1+OFFSET(BD$107, 0, 0, $A$156-(1970-1871), 1)%) -1) * 100, "")</f>
        <v/>
      </c>
      <c r="BE165" s="67" t="str">
        <f t="array" aca="1" ref="BE165" ca="1">IF(ISNUMBER(BE$107), (GEOMEAN(1+OFFSET(BE$107, 0, 0, $A$156-(1970-1871), 1)%) -1) * 100, "")</f>
        <v/>
      </c>
      <c r="BF165" s="67" t="str">
        <f t="array" aca="1" ref="BF165" ca="1">IF(ISNUMBER(BF$107), (GEOMEAN(1+OFFSET(BF$107, 0, 0, $A$156-(1970-1871), 1)%) -1) * 100, "")</f>
        <v/>
      </c>
      <c r="BG165" s="67" t="str">
        <f t="array" aca="1" ref="BG165" ca="1">IF(ISNUMBER(BG$107), (GEOMEAN(1+OFFSET(BG$107, 0, 0, $A$156-(1970-1871), 1)%) -1) * 100, "")</f>
        <v/>
      </c>
      <c r="BH165" s="67" t="str">
        <f t="array" aca="1" ref="BH165" ca="1">IF(ISNUMBER(BH$107), (GEOMEAN(1+OFFSET(BH$107, 0, 0, $A$156-(1970-1871), 1)%) -1) * 100, "")</f>
        <v/>
      </c>
      <c r="BI165" s="67" t="str">
        <f t="array" aca="1" ref="BI165" ca="1">IF(ISNUMBER(BI$107), (GEOMEAN(1+OFFSET(BI$107, 0, 0, $A$156-(1970-1871), 1)%) -1) * 100, "")</f>
        <v/>
      </c>
      <c r="BJ165" s="67" t="str">
        <f t="array" aca="1" ref="BJ165" ca="1">IF(ISNUMBER(BJ$107), (GEOMEAN(1+OFFSET(BJ$107, 0, 0, $A$156-(1970-1871), 1)%) -1) * 100, "")</f>
        <v/>
      </c>
      <c r="BK165" s="67" t="str">
        <f t="array" aca="1" ref="BK165" ca="1">IF(ISNUMBER(BK$107), (GEOMEAN(1+OFFSET(BK$107, 0, 0, $A$156-(1970-1871), 1)%) -1) * 100, "")</f>
        <v/>
      </c>
      <c r="BL165" s="67" t="str">
        <f t="array" aca="1" ref="BL165" ca="1">IF(ISNUMBER(BL$107), (GEOMEAN(1+OFFSET(BL$107, 0, 0, $A$156-(1970-1871), 1)%) -1) * 100, "")</f>
        <v/>
      </c>
      <c r="BM165" s="67" t="str">
        <f t="array" aca="1" ref="BM165" ca="1">IF(ISNUMBER(BM$107), (GEOMEAN(1+OFFSET(BM$107, 0, 0, $A$156-(1970-1871), 1)%) -1) * 100, "")</f>
        <v/>
      </c>
      <c r="BN165" s="67" t="str">
        <f t="array" aca="1" ref="BN165" ca="1">IF(ISNUMBER(BN$107), (GEOMEAN(1+OFFSET(BN$107, 0, 0, $A$156-(1970-1871), 1)%) -1) * 100, "")</f>
        <v/>
      </c>
      <c r="BO165" s="67" t="str">
        <f t="array" aca="1" ref="BO165" ca="1">IF(ISNUMBER(BO$107), (GEOMEAN(1+OFFSET(BO$107, 0, 0, $A$156-(1970-1871), 1)%) -1) * 100, "")</f>
        <v/>
      </c>
      <c r="BP165" s="67" t="str">
        <f t="array" aca="1" ref="BP165" ca="1">IF(ISNUMBER(BP$107), (GEOMEAN(1+OFFSET(BP$107, 0, 0, $A$156-(1970-1871), 1)%) -1) * 100, "")</f>
        <v/>
      </c>
      <c r="BQ165" s="67" t="str">
        <f t="array" aca="1" ref="BQ165" ca="1">IF(ISNUMBER(BQ$107), (GEOMEAN(1+OFFSET(BQ$107, 0, 0, $A$156-(1970-1871), 1)%) -1) * 100, "")</f>
        <v/>
      </c>
      <c r="BR165" s="67" t="str">
        <f t="array" aca="1" ref="BR165" ca="1">IF(ISNUMBER(BR$107), (GEOMEAN(1+OFFSET(BR$107, 0, 0, $A$156-(1970-1871), 1)%) -1) * 100, "")</f>
        <v/>
      </c>
      <c r="BS165" s="67" t="str">
        <f t="array" aca="1" ref="BS165" ca="1">IF(ISNUMBER(BS$107), (GEOMEAN(1+OFFSET(BS$107, 0, 0, $A$156-(1970-1871), 1)%) -1) * 100, "")</f>
        <v/>
      </c>
      <c r="BT165" s="67" t="str">
        <f t="array" aca="1" ref="BT165" ca="1">IF(ISNUMBER(BT$107), (GEOMEAN(1+OFFSET(BT$107, 0, 0, $A$156-(1970-1871), 1)%) -1) * 100, "")</f>
        <v/>
      </c>
      <c r="BU165" s="67" t="str">
        <f t="array" aca="1" ref="BU165" ca="1">IF(ISNUMBER(BU$107), (GEOMEAN(1+OFFSET(BU$107, 0, 0, $A$156-(1970-1871), 1)%) -1) * 100, "")</f>
        <v/>
      </c>
      <c r="BV165" s="67">
        <f t="array" aca="1" ref="BV165" ca="1">IF(ISNUMBER(BV$107), (GEOMEAN(1+OFFSET(BV$107, 0, 0, $A$156-(1970-1871), 1)%) -1) * 100, "")</f>
        <v>10.21974135962942</v>
      </c>
      <c r="BW165" s="67">
        <f t="array" aca="1" ref="BW165" ca="1">IF(ISNUMBER(BW$107), (GEOMEAN(1+OFFSET(BW$107, 0, 0, $A$156-(1970-1871), 1)%) -1) * 100, "")</f>
        <v>7.4403831476877347</v>
      </c>
      <c r="BX165" s="67">
        <f t="array" aca="1" ref="BX165" ca="1">IF(ISNUMBER(BX$107), (GEOMEAN(1+OFFSET(BX$107, 0, 0, $A$156-(1970-1871), 1)%) -1) * 100, "")</f>
        <v>4.9133103701292535</v>
      </c>
      <c r="BY165" s="67">
        <f t="array" aca="1" ref="BY165" ca="1">IF(ISNUMBER(BY$107), (GEOMEAN(1+OFFSET(BY$107, 0, 0, $A$156-(1970-1871), 1)%) -1) * 100, "")</f>
        <v>-2.1316282072803006E-12</v>
      </c>
      <c r="BZ165" s="67">
        <f t="array" aca="1" ref="BZ165" ca="1">IF(ISNUMBER(BZ$107), (GEOMEAN(1+OFFSET(BZ$107, 0, 0, $A$156-(1970-1871), 1)%) -1) * 100, "")</f>
        <v>4.0299967021139249</v>
      </c>
      <c r="CB165" s="27"/>
    </row>
    <row r="166" spans="1:80">
      <c r="A166" s="66" t="s">
        <v>558</v>
      </c>
      <c r="B166" s="67">
        <f>IF(ISNUMBER(B$107), IFERROR(STDEV(B$107:B$154), 0), "")</f>
        <v>17.42887989544532</v>
      </c>
      <c r="C166" s="67">
        <f t="shared" ref="C166:BN166" si="320">IF(ISNUMBER(C$107), IFERROR(STDEV(C$107:C$154), 0), "")</f>
        <v>16.146511787298603</v>
      </c>
      <c r="D166" s="67">
        <f t="shared" si="320"/>
        <v>17.071178021266782</v>
      </c>
      <c r="E166" s="67">
        <f t="shared" si="320"/>
        <v>20.006879963643232</v>
      </c>
      <c r="F166" s="67">
        <f t="shared" si="320"/>
        <v>18.496456693965381</v>
      </c>
      <c r="G166" s="67">
        <f t="shared" si="320"/>
        <v>18.56335389622442</v>
      </c>
      <c r="H166" s="67">
        <f t="shared" si="320"/>
        <v>23.34105387805554</v>
      </c>
      <c r="I166" s="67">
        <f t="shared" si="320"/>
        <v>19.841939659892464</v>
      </c>
      <c r="J166" s="67">
        <f t="shared" si="320"/>
        <v>21.116872300951094</v>
      </c>
      <c r="K166" s="67">
        <f t="shared" si="320"/>
        <v>22.974149781579445</v>
      </c>
      <c r="L166" s="67">
        <f t="shared" si="320"/>
        <v>26.24525328004491</v>
      </c>
      <c r="M166" s="67">
        <f t="shared" si="320"/>
        <v>17.563150716182292</v>
      </c>
      <c r="N166" s="67">
        <f t="shared" si="320"/>
        <v>21.629623657311566</v>
      </c>
      <c r="O166" s="67" t="str">
        <f t="shared" si="320"/>
        <v/>
      </c>
      <c r="P166" s="67">
        <f t="shared" si="320"/>
        <v>21.458227846422382</v>
      </c>
      <c r="Q166" s="67">
        <f t="shared" si="320"/>
        <v>29.169919503495496</v>
      </c>
      <c r="R166" s="67">
        <f t="shared" si="320"/>
        <v>21.271319855391653</v>
      </c>
      <c r="S166" s="67">
        <f t="shared" si="320"/>
        <v>22.30009182622317</v>
      </c>
      <c r="T166" s="67" t="str">
        <f t="shared" si="320"/>
        <v/>
      </c>
      <c r="U166" s="67">
        <f t="shared" si="320"/>
        <v>11.915755894164592</v>
      </c>
      <c r="V166" s="67">
        <f t="shared" si="320"/>
        <v>7.4843001217437335</v>
      </c>
      <c r="W166" s="67">
        <f t="shared" si="320"/>
        <v>4.7895875052083454</v>
      </c>
      <c r="X166" s="67">
        <f t="shared" si="320"/>
        <v>6.5378350896220621</v>
      </c>
      <c r="Y166" s="67">
        <f t="shared" si="320"/>
        <v>4.7404251350707645</v>
      </c>
      <c r="Z166" s="67">
        <f t="shared" si="320"/>
        <v>3.4786226709977512</v>
      </c>
      <c r="AA166" s="67">
        <f t="shared" si="320"/>
        <v>8.7624538582619742</v>
      </c>
      <c r="AB166" s="67">
        <f t="shared" si="320"/>
        <v>11.701843131672431</v>
      </c>
      <c r="AC166" s="67">
        <f t="shared" si="320"/>
        <v>8.6937119721835785</v>
      </c>
      <c r="AD166" s="67">
        <f t="shared" si="320"/>
        <v>18.342774580091927</v>
      </c>
      <c r="AE166" s="67">
        <f t="shared" si="320"/>
        <v>25.059738330437817</v>
      </c>
      <c r="AF166" s="67">
        <f t="shared" si="320"/>
        <v>28.181845412272441</v>
      </c>
      <c r="AG166" s="67" t="str">
        <f t="shared" si="320"/>
        <v/>
      </c>
      <c r="AH166" s="67" t="str">
        <f t="shared" si="320"/>
        <v/>
      </c>
      <c r="AI166" s="67" t="str">
        <f t="shared" si="320"/>
        <v/>
      </c>
      <c r="AJ166" s="67" t="str">
        <f t="shared" si="320"/>
        <v/>
      </c>
      <c r="AK166" s="67" t="str">
        <f t="shared" si="320"/>
        <v/>
      </c>
      <c r="AL166" s="67" t="str">
        <f t="shared" si="320"/>
        <v/>
      </c>
      <c r="AM166" s="67" t="str">
        <f t="shared" si="320"/>
        <v/>
      </c>
      <c r="AN166" s="67" t="str">
        <f t="shared" si="320"/>
        <v/>
      </c>
      <c r="AO166" s="67" t="str">
        <f t="shared" si="320"/>
        <v/>
      </c>
      <c r="AP166" s="67" t="str">
        <f t="shared" si="320"/>
        <v/>
      </c>
      <c r="AQ166" s="67" t="str">
        <f t="shared" si="320"/>
        <v/>
      </c>
      <c r="AR166" s="67" t="str">
        <f t="shared" si="320"/>
        <v/>
      </c>
      <c r="AS166" s="67" t="str">
        <f t="shared" si="320"/>
        <v/>
      </c>
      <c r="AT166" s="67" t="str">
        <f t="shared" si="320"/>
        <v/>
      </c>
      <c r="AU166" s="67" t="str">
        <f t="shared" si="320"/>
        <v/>
      </c>
      <c r="AV166" s="67" t="str">
        <f t="shared" si="320"/>
        <v/>
      </c>
      <c r="AW166" s="67" t="str">
        <f t="shared" si="320"/>
        <v/>
      </c>
      <c r="AX166" s="67" t="str">
        <f t="shared" si="320"/>
        <v/>
      </c>
      <c r="AY166" s="67" t="str">
        <f t="shared" si="320"/>
        <v/>
      </c>
      <c r="AZ166" s="67" t="str">
        <f t="shared" si="320"/>
        <v/>
      </c>
      <c r="BA166" s="67" t="str">
        <f t="shared" si="320"/>
        <v/>
      </c>
      <c r="BB166" s="67" t="str">
        <f t="shared" si="320"/>
        <v/>
      </c>
      <c r="BC166" s="67" t="str">
        <f t="shared" si="320"/>
        <v/>
      </c>
      <c r="BD166" s="67" t="str">
        <f t="shared" si="320"/>
        <v/>
      </c>
      <c r="BE166" s="67" t="str">
        <f t="shared" si="320"/>
        <v/>
      </c>
      <c r="BF166" s="67" t="str">
        <f t="shared" si="320"/>
        <v/>
      </c>
      <c r="BG166" s="67" t="str">
        <f t="shared" si="320"/>
        <v/>
      </c>
      <c r="BH166" s="67" t="str">
        <f t="shared" si="320"/>
        <v/>
      </c>
      <c r="BI166" s="67" t="str">
        <f t="shared" si="320"/>
        <v/>
      </c>
      <c r="BJ166" s="67" t="str">
        <f t="shared" si="320"/>
        <v/>
      </c>
      <c r="BK166" s="67" t="str">
        <f t="shared" si="320"/>
        <v/>
      </c>
      <c r="BL166" s="67" t="str">
        <f t="shared" si="320"/>
        <v/>
      </c>
      <c r="BM166" s="67" t="str">
        <f t="shared" si="320"/>
        <v/>
      </c>
      <c r="BN166" s="67" t="str">
        <f t="shared" si="320"/>
        <v/>
      </c>
      <c r="BO166" s="67" t="str">
        <f t="shared" ref="BO166:BZ166" si="321">IF(ISNUMBER(BO$107), IFERROR(STDEV(BO$107:BO$154), 0), "")</f>
        <v/>
      </c>
      <c r="BP166" s="67" t="str">
        <f t="shared" si="321"/>
        <v/>
      </c>
      <c r="BQ166" s="67" t="str">
        <f t="shared" si="321"/>
        <v/>
      </c>
      <c r="BR166" s="67" t="str">
        <f t="shared" si="321"/>
        <v/>
      </c>
      <c r="BS166" s="67" t="str">
        <f t="shared" si="321"/>
        <v/>
      </c>
      <c r="BT166" s="67" t="str">
        <f t="shared" si="321"/>
        <v/>
      </c>
      <c r="BU166" s="67" t="str">
        <f t="shared" si="321"/>
        <v/>
      </c>
      <c r="BV166" s="67">
        <f t="shared" si="321"/>
        <v>16.589603870447597</v>
      </c>
      <c r="BW166" s="67">
        <f t="shared" si="321"/>
        <v>7.8332049963421939</v>
      </c>
      <c r="BX166" s="67">
        <f t="shared" si="321"/>
        <v>3.5155098299553353</v>
      </c>
      <c r="BY166" s="67">
        <f t="shared" si="321"/>
        <v>2.0851441405707478E-5</v>
      </c>
      <c r="BZ166" s="67">
        <f t="shared" si="321"/>
        <v>3.06196882674007</v>
      </c>
      <c r="CB166" s="27"/>
    </row>
    <row r="167" spans="1:80">
      <c r="A167" s="70" t="s">
        <v>140</v>
      </c>
      <c r="B167" s="69">
        <f t="shared" ref="B167:AG167" si="322">IF(ISNUMBER(B$107), IF(ROUND(B166,5)=0, NA(), ((AVERAGE(B$107:B$154))-(AVERAGE($Z$107:$Z$154)))/B166), "")</f>
        <v>0.3816106564763852</v>
      </c>
      <c r="C167" s="69">
        <f t="shared" si="322"/>
        <v>0.4394015749039808</v>
      </c>
      <c r="D167" s="69">
        <f t="shared" si="322"/>
        <v>0.38308314395621651</v>
      </c>
      <c r="E167" s="69">
        <f t="shared" si="322"/>
        <v>0.30958525347658544</v>
      </c>
      <c r="F167" s="69">
        <f t="shared" si="322"/>
        <v>0.53527437250714816</v>
      </c>
      <c r="G167" s="69">
        <f t="shared" si="322"/>
        <v>0.46174435798262897</v>
      </c>
      <c r="H167" s="69">
        <f t="shared" si="322"/>
        <v>0.31229049389146385</v>
      </c>
      <c r="I167" s="69">
        <f t="shared" si="322"/>
        <v>0.49733878651460495</v>
      </c>
      <c r="J167" s="69">
        <f t="shared" si="322"/>
        <v>0.39457905152941114</v>
      </c>
      <c r="K167" s="69">
        <f t="shared" si="322"/>
        <v>0.31289698382004283</v>
      </c>
      <c r="L167" s="69">
        <f t="shared" si="322"/>
        <v>0.34528943323091088</v>
      </c>
      <c r="M167" s="69">
        <f t="shared" si="322"/>
        <v>0.45829771700527544</v>
      </c>
      <c r="N167" s="69">
        <f t="shared" si="322"/>
        <v>0.26878708865581175</v>
      </c>
      <c r="O167" s="69" t="str">
        <f t="shared" si="322"/>
        <v/>
      </c>
      <c r="P167" s="69">
        <f t="shared" si="322"/>
        <v>0.2663739297540374</v>
      </c>
      <c r="Q167" s="69">
        <f t="shared" si="322"/>
        <v>0.24305515535407676</v>
      </c>
      <c r="R167" s="69">
        <f t="shared" si="322"/>
        <v>0.27949019930016084</v>
      </c>
      <c r="S167" s="69">
        <f t="shared" si="322"/>
        <v>0.30241818107471907</v>
      </c>
      <c r="T167" s="69" t="str">
        <f t="shared" si="322"/>
        <v/>
      </c>
      <c r="U167" s="69">
        <f t="shared" si="322"/>
        <v>0.30810606929599293</v>
      </c>
      <c r="V167" s="69">
        <f t="shared" si="322"/>
        <v>0.33135907816391075</v>
      </c>
      <c r="W167" s="69">
        <f t="shared" si="322"/>
        <v>0.31160962368826073</v>
      </c>
      <c r="X167" s="69">
        <f t="shared" si="322"/>
        <v>0.3801110334395707</v>
      </c>
      <c r="Y167" s="69">
        <f t="shared" si="322"/>
        <v>0.36498406590642485</v>
      </c>
      <c r="Z167" s="69">
        <f t="shared" si="322"/>
        <v>0</v>
      </c>
      <c r="AA167" s="69">
        <f t="shared" si="322"/>
        <v>0.37743869894344251</v>
      </c>
      <c r="AB167" s="69">
        <f t="shared" si="322"/>
        <v>0.48426037590328508</v>
      </c>
      <c r="AC167" s="69">
        <f t="shared" si="322"/>
        <v>0.59129808027399655</v>
      </c>
      <c r="AD167" s="69">
        <f t="shared" si="322"/>
        <v>0.43982579088333629</v>
      </c>
      <c r="AE167" s="69">
        <f t="shared" si="322"/>
        <v>0.17100690354413764</v>
      </c>
      <c r="AF167" s="69">
        <f t="shared" si="322"/>
        <v>0.19154641079609225</v>
      </c>
      <c r="AG167" s="69" t="str">
        <f t="shared" si="322"/>
        <v/>
      </c>
      <c r="AH167" s="69" t="str">
        <f t="shared" ref="AH167:BM167" si="323">IF(ISNUMBER(AH$107), IF(ROUND(AH166,5)=0, NA(), ((AVERAGE(AH$107:AH$154))-(AVERAGE($Z$107:$Z$154)))/AH166), "")</f>
        <v/>
      </c>
      <c r="AI167" s="69" t="str">
        <f t="shared" si="323"/>
        <v/>
      </c>
      <c r="AJ167" s="69" t="str">
        <f t="shared" si="323"/>
        <v/>
      </c>
      <c r="AK167" s="69" t="str">
        <f t="shared" si="323"/>
        <v/>
      </c>
      <c r="AL167" s="69" t="str">
        <f t="shared" si="323"/>
        <v/>
      </c>
      <c r="AM167" s="69" t="str">
        <f t="shared" si="323"/>
        <v/>
      </c>
      <c r="AN167" s="69" t="str">
        <f t="shared" si="323"/>
        <v/>
      </c>
      <c r="AO167" s="69" t="str">
        <f t="shared" si="323"/>
        <v/>
      </c>
      <c r="AP167" s="69" t="str">
        <f t="shared" si="323"/>
        <v/>
      </c>
      <c r="AQ167" s="69" t="str">
        <f t="shared" si="323"/>
        <v/>
      </c>
      <c r="AR167" s="69" t="str">
        <f t="shared" si="323"/>
        <v/>
      </c>
      <c r="AS167" s="69" t="str">
        <f t="shared" si="323"/>
        <v/>
      </c>
      <c r="AT167" s="69" t="str">
        <f t="shared" si="323"/>
        <v/>
      </c>
      <c r="AU167" s="69" t="str">
        <f t="shared" si="323"/>
        <v/>
      </c>
      <c r="AV167" s="69" t="str">
        <f t="shared" si="323"/>
        <v/>
      </c>
      <c r="AW167" s="69" t="str">
        <f t="shared" si="323"/>
        <v/>
      </c>
      <c r="AX167" s="69" t="str">
        <f t="shared" si="323"/>
        <v/>
      </c>
      <c r="AY167" s="69" t="str">
        <f t="shared" si="323"/>
        <v/>
      </c>
      <c r="AZ167" s="69" t="str">
        <f t="shared" si="323"/>
        <v/>
      </c>
      <c r="BA167" s="69" t="str">
        <f t="shared" si="323"/>
        <v/>
      </c>
      <c r="BB167" s="69" t="str">
        <f t="shared" si="323"/>
        <v/>
      </c>
      <c r="BC167" s="69" t="str">
        <f t="shared" si="323"/>
        <v/>
      </c>
      <c r="BD167" s="69" t="str">
        <f t="shared" si="323"/>
        <v/>
      </c>
      <c r="BE167" s="69" t="str">
        <f t="shared" si="323"/>
        <v/>
      </c>
      <c r="BF167" s="69" t="str">
        <f t="shared" si="323"/>
        <v/>
      </c>
      <c r="BG167" s="69" t="str">
        <f t="shared" si="323"/>
        <v/>
      </c>
      <c r="BH167" s="69" t="str">
        <f t="shared" si="323"/>
        <v/>
      </c>
      <c r="BI167" s="69" t="str">
        <f t="shared" si="323"/>
        <v/>
      </c>
      <c r="BJ167" s="69" t="str">
        <f t="shared" si="323"/>
        <v/>
      </c>
      <c r="BK167" s="69" t="str">
        <f t="shared" si="323"/>
        <v/>
      </c>
      <c r="BL167" s="69" t="str">
        <f t="shared" si="323"/>
        <v/>
      </c>
      <c r="BM167" s="69" t="str">
        <f t="shared" si="323"/>
        <v/>
      </c>
      <c r="BN167" s="69" t="str">
        <f t="shared" ref="BN167:BZ167" si="324">IF(ISNUMBER(BN$107), IF(ROUND(BN166,5)=0, NA(), ((AVERAGE(BN$107:BN$154))-(AVERAGE($Z$107:$Z$154)))/BN166), "")</f>
        <v/>
      </c>
      <c r="BO167" s="69" t="str">
        <f t="shared" si="324"/>
        <v/>
      </c>
      <c r="BP167" s="69" t="str">
        <f t="shared" si="324"/>
        <v/>
      </c>
      <c r="BQ167" s="69" t="str">
        <f t="shared" si="324"/>
        <v/>
      </c>
      <c r="BR167" s="69" t="str">
        <f t="shared" si="324"/>
        <v/>
      </c>
      <c r="BS167" s="69" t="str">
        <f t="shared" si="324"/>
        <v/>
      </c>
      <c r="BT167" s="69" t="str">
        <f t="shared" si="324"/>
        <v/>
      </c>
      <c r="BU167" s="69" t="str">
        <f t="shared" si="324"/>
        <v/>
      </c>
      <c r="BV167" s="69">
        <f t="shared" si="324"/>
        <v>0.39764423331685672</v>
      </c>
      <c r="BW167" s="69">
        <f t="shared" si="324"/>
        <v>0.35181545667265857</v>
      </c>
      <c r="BX167" s="69">
        <f t="shared" si="324"/>
        <v>4.971039931612518E-3</v>
      </c>
      <c r="BY167" s="69">
        <f t="shared" si="324"/>
        <v>-237533.60600845134</v>
      </c>
      <c r="BZ167" s="69">
        <f t="shared" si="324"/>
        <v>-0.28742673695345961</v>
      </c>
      <c r="CB167" s="27"/>
    </row>
    <row r="168" spans="1:80" ht="20">
      <c r="A168" s="68" t="s">
        <v>500</v>
      </c>
      <c r="B168" s="69">
        <f>IF(ISNUMBER(B$107), IFERROR(PEARSON($B$107:$B$154,B$107:B$154), NA()), "")</f>
        <v>0.99999999999999978</v>
      </c>
      <c r="C168" s="69">
        <f t="shared" ref="C168:BN168" si="325">IF(ISNUMBER(C$107), IFERROR(PEARSON($B$107:$B$154,C$107:C$154), NA()), "")</f>
        <v>0.95020089378031691</v>
      </c>
      <c r="D168" s="69">
        <f t="shared" si="325"/>
        <v>0.9921268613933395</v>
      </c>
      <c r="E168" s="69">
        <f t="shared" si="325"/>
        <v>0.95681088596976549</v>
      </c>
      <c r="F168" s="69">
        <f t="shared" si="325"/>
        <v>0.84559893288972954</v>
      </c>
      <c r="G168" s="69">
        <f t="shared" si="325"/>
        <v>0.92901948223645614</v>
      </c>
      <c r="H168" s="69">
        <f t="shared" si="325"/>
        <v>0.9173223881272683</v>
      </c>
      <c r="I168" s="69">
        <f t="shared" si="325"/>
        <v>0.78632591377541128</v>
      </c>
      <c r="J168" s="69">
        <f t="shared" si="325"/>
        <v>0.88838621595499456</v>
      </c>
      <c r="K168" s="69">
        <f t="shared" si="325"/>
        <v>0.88050304169512794</v>
      </c>
      <c r="L168" s="69">
        <f t="shared" si="325"/>
        <v>0.74320961218608583</v>
      </c>
      <c r="M168" s="69">
        <f t="shared" si="325"/>
        <v>0.59446470858636125</v>
      </c>
      <c r="N168" s="69">
        <f t="shared" si="325"/>
        <v>0.65980147829369096</v>
      </c>
      <c r="O168" s="69" t="str">
        <f t="shared" si="325"/>
        <v/>
      </c>
      <c r="P168" s="69">
        <f t="shared" si="325"/>
        <v>0.657023789659124</v>
      </c>
      <c r="Q168" s="69">
        <f t="shared" si="325"/>
        <v>0.44520131850732803</v>
      </c>
      <c r="R168" s="69">
        <f t="shared" si="325"/>
        <v>0.75019297024406628</v>
      </c>
      <c r="S168" s="69">
        <f t="shared" si="325"/>
        <v>0.63564844392901743</v>
      </c>
      <c r="T168" s="69" t="str">
        <f t="shared" si="325"/>
        <v/>
      </c>
      <c r="U168" s="69">
        <f t="shared" si="325"/>
        <v>-8.4038737453839413E-3</v>
      </c>
      <c r="V168" s="69">
        <f t="shared" si="325"/>
        <v>2.2446743332238981E-2</v>
      </c>
      <c r="W168" s="69">
        <f t="shared" si="325"/>
        <v>8.7429734266188844E-2</v>
      </c>
      <c r="X168" s="69">
        <f t="shared" si="325"/>
        <v>0.19476413555964825</v>
      </c>
      <c r="Y168" s="69">
        <f t="shared" si="325"/>
        <v>0.15155632526576276</v>
      </c>
      <c r="Z168" s="69">
        <f t="shared" si="325"/>
        <v>2.9176398290066786E-2</v>
      </c>
      <c r="AA168" s="69">
        <f t="shared" si="325"/>
        <v>0.42913915282879567</v>
      </c>
      <c r="AB168" s="69">
        <f t="shared" si="325"/>
        <v>0.92087997638923602</v>
      </c>
      <c r="AC168" s="69">
        <f t="shared" si="325"/>
        <v>0.69655212259312238</v>
      </c>
      <c r="AD168" s="69">
        <f t="shared" si="325"/>
        <v>0.8541965185906033</v>
      </c>
      <c r="AE168" s="69">
        <f t="shared" si="325"/>
        <v>-5.3821166027358168E-2</v>
      </c>
      <c r="AF168" s="69">
        <f t="shared" si="325"/>
        <v>-0.21843058532198056</v>
      </c>
      <c r="AG168" s="69" t="str">
        <f t="shared" si="325"/>
        <v/>
      </c>
      <c r="AH168" s="69" t="str">
        <f t="shared" si="325"/>
        <v/>
      </c>
      <c r="AI168" s="69" t="str">
        <f t="shared" si="325"/>
        <v/>
      </c>
      <c r="AJ168" s="69" t="str">
        <f t="shared" si="325"/>
        <v/>
      </c>
      <c r="AK168" s="69" t="str">
        <f t="shared" si="325"/>
        <v/>
      </c>
      <c r="AL168" s="69" t="str">
        <f t="shared" si="325"/>
        <v/>
      </c>
      <c r="AM168" s="69" t="str">
        <f t="shared" si="325"/>
        <v/>
      </c>
      <c r="AN168" s="69" t="str">
        <f t="shared" si="325"/>
        <v/>
      </c>
      <c r="AO168" s="69" t="str">
        <f t="shared" si="325"/>
        <v/>
      </c>
      <c r="AP168" s="69" t="str">
        <f t="shared" si="325"/>
        <v/>
      </c>
      <c r="AQ168" s="69" t="str">
        <f t="shared" si="325"/>
        <v/>
      </c>
      <c r="AR168" s="69" t="str">
        <f t="shared" si="325"/>
        <v/>
      </c>
      <c r="AS168" s="69" t="str">
        <f t="shared" si="325"/>
        <v/>
      </c>
      <c r="AT168" s="69" t="str">
        <f t="shared" si="325"/>
        <v/>
      </c>
      <c r="AU168" s="69" t="str">
        <f t="shared" si="325"/>
        <v/>
      </c>
      <c r="AV168" s="69" t="str">
        <f t="shared" si="325"/>
        <v/>
      </c>
      <c r="AW168" s="69" t="str">
        <f t="shared" si="325"/>
        <v/>
      </c>
      <c r="AX168" s="69" t="str">
        <f t="shared" si="325"/>
        <v/>
      </c>
      <c r="AY168" s="69" t="str">
        <f t="shared" si="325"/>
        <v/>
      </c>
      <c r="AZ168" s="69" t="str">
        <f t="shared" si="325"/>
        <v/>
      </c>
      <c r="BA168" s="69" t="str">
        <f t="shared" si="325"/>
        <v/>
      </c>
      <c r="BB168" s="69" t="str">
        <f t="shared" si="325"/>
        <v/>
      </c>
      <c r="BC168" s="69" t="str">
        <f t="shared" si="325"/>
        <v/>
      </c>
      <c r="BD168" s="69" t="str">
        <f t="shared" si="325"/>
        <v/>
      </c>
      <c r="BE168" s="69" t="str">
        <f t="shared" si="325"/>
        <v/>
      </c>
      <c r="BF168" s="69" t="str">
        <f t="shared" si="325"/>
        <v/>
      </c>
      <c r="BG168" s="69" t="str">
        <f t="shared" si="325"/>
        <v/>
      </c>
      <c r="BH168" s="69" t="str">
        <f t="shared" si="325"/>
        <v/>
      </c>
      <c r="BI168" s="69" t="str">
        <f t="shared" si="325"/>
        <v/>
      </c>
      <c r="BJ168" s="69" t="str">
        <f t="shared" si="325"/>
        <v/>
      </c>
      <c r="BK168" s="69" t="str">
        <f t="shared" si="325"/>
        <v/>
      </c>
      <c r="BL168" s="69" t="str">
        <f t="shared" si="325"/>
        <v/>
      </c>
      <c r="BM168" s="69" t="str">
        <f t="shared" si="325"/>
        <v/>
      </c>
      <c r="BN168" s="69" t="str">
        <f t="shared" si="325"/>
        <v/>
      </c>
      <c r="BO168" s="69" t="str">
        <f t="shared" ref="BO168:BZ168" si="326">IF(ISNUMBER(BO$107), IFERROR(PEARSON($B$107:$B$154,BO$107:BO$154), NA()), "")</f>
        <v/>
      </c>
      <c r="BP168" s="69" t="str">
        <f t="shared" si="326"/>
        <v/>
      </c>
      <c r="BQ168" s="69" t="str">
        <f t="shared" si="326"/>
        <v/>
      </c>
      <c r="BR168" s="69" t="str">
        <f t="shared" si="326"/>
        <v/>
      </c>
      <c r="BS168" s="69" t="str">
        <f t="shared" si="326"/>
        <v/>
      </c>
      <c r="BT168" s="69" t="str">
        <f t="shared" si="326"/>
        <v/>
      </c>
      <c r="BU168" s="69" t="str">
        <f t="shared" si="326"/>
        <v/>
      </c>
      <c r="BV168" s="69">
        <f t="shared" si="326"/>
        <v>0.94647540602851665</v>
      </c>
      <c r="BW168" s="69">
        <f t="shared" si="326"/>
        <v>-1.4272988710858943E-2</v>
      </c>
      <c r="BX168" s="69">
        <f t="shared" si="326"/>
        <v>3.873704383918463E-2</v>
      </c>
      <c r="BY168" s="69">
        <f t="shared" si="326"/>
        <v>-7.25932818928815E-2</v>
      </c>
      <c r="BZ168" s="69">
        <f t="shared" si="326"/>
        <v>-9.3109953996593497E-2</v>
      </c>
      <c r="CB168" s="27"/>
    </row>
    <row r="169" spans="1:80" ht="20">
      <c r="A169" s="68" t="s">
        <v>501</v>
      </c>
      <c r="B169" s="69">
        <f>IF(ISNUMBER(B$107), IFERROR(PEARSON($P$107:$P$154, B$107:B$154), NA()), "")</f>
        <v>0.657023789659124</v>
      </c>
      <c r="C169" s="69">
        <f t="shared" ref="C169:BN169" si="327">IF(ISNUMBER(C$107), IFERROR(PEARSON($P$107:$P$154, C$107:C$154), NA()), "")</f>
        <v>0.62097438897594881</v>
      </c>
      <c r="D169" s="69">
        <f t="shared" si="327"/>
        <v>0.64275381458952341</v>
      </c>
      <c r="E169" s="69">
        <f t="shared" si="327"/>
        <v>0.62341536235061812</v>
      </c>
      <c r="F169" s="69">
        <f t="shared" si="327"/>
        <v>0.50267332783508667</v>
      </c>
      <c r="G169" s="69">
        <f t="shared" si="327"/>
        <v>0.60156667862721669</v>
      </c>
      <c r="H169" s="69">
        <f t="shared" si="327"/>
        <v>0.67171705580786789</v>
      </c>
      <c r="I169" s="69">
        <f t="shared" si="327"/>
        <v>0.45657430798876641</v>
      </c>
      <c r="J169" s="69">
        <f t="shared" si="327"/>
        <v>0.58312609622889033</v>
      </c>
      <c r="K169" s="69">
        <f t="shared" si="327"/>
        <v>0.59238563399647137</v>
      </c>
      <c r="L169" s="69">
        <f t="shared" si="327"/>
        <v>0.47946733688577914</v>
      </c>
      <c r="M169" s="69">
        <f t="shared" si="327"/>
        <v>0.40845223639376338</v>
      </c>
      <c r="N169" s="69">
        <f t="shared" si="327"/>
        <v>0.99051996973635037</v>
      </c>
      <c r="O169" s="69" t="str">
        <f t="shared" si="327"/>
        <v/>
      </c>
      <c r="P169" s="69">
        <f t="shared" si="327"/>
        <v>1</v>
      </c>
      <c r="Q169" s="69">
        <f t="shared" si="327"/>
        <v>0.872871280688999</v>
      </c>
      <c r="R169" s="69">
        <f t="shared" si="327"/>
        <v>0.86713314792635776</v>
      </c>
      <c r="S169" s="69">
        <f t="shared" si="327"/>
        <v>0.9792080355217142</v>
      </c>
      <c r="T169" s="69" t="str">
        <f t="shared" si="327"/>
        <v/>
      </c>
      <c r="U169" s="69">
        <f t="shared" si="327"/>
        <v>-0.18459527939485096</v>
      </c>
      <c r="V169" s="69">
        <f t="shared" si="327"/>
        <v>-0.13344198401330132</v>
      </c>
      <c r="W169" s="69">
        <f t="shared" si="327"/>
        <v>-9.7702857072600846E-2</v>
      </c>
      <c r="X169" s="69">
        <f t="shared" si="327"/>
        <v>-2.4755324243316494E-2</v>
      </c>
      <c r="Y169" s="69">
        <f t="shared" si="327"/>
        <v>-5.7767798445258728E-2</v>
      </c>
      <c r="Z169" s="69">
        <f t="shared" si="327"/>
        <v>-1.8183798157085718E-3</v>
      </c>
      <c r="AA169" s="69">
        <f t="shared" si="327"/>
        <v>0.19367159563850803</v>
      </c>
      <c r="AB169" s="69">
        <f t="shared" si="327"/>
        <v>0.57758861830470853</v>
      </c>
      <c r="AC169" s="69">
        <f t="shared" si="327"/>
        <v>0.38246210267284114</v>
      </c>
      <c r="AD169" s="69">
        <f t="shared" si="327"/>
        <v>0.57097851357057738</v>
      </c>
      <c r="AE169" s="69">
        <f t="shared" si="327"/>
        <v>0.14008320996914045</v>
      </c>
      <c r="AF169" s="69">
        <f t="shared" si="327"/>
        <v>5.9226429779316803E-2</v>
      </c>
      <c r="AG169" s="69" t="str">
        <f t="shared" si="327"/>
        <v/>
      </c>
      <c r="AH169" s="69" t="str">
        <f t="shared" si="327"/>
        <v/>
      </c>
      <c r="AI169" s="69" t="str">
        <f t="shared" si="327"/>
        <v/>
      </c>
      <c r="AJ169" s="69" t="str">
        <f t="shared" si="327"/>
        <v/>
      </c>
      <c r="AK169" s="69" t="str">
        <f t="shared" si="327"/>
        <v/>
      </c>
      <c r="AL169" s="69" t="str">
        <f t="shared" si="327"/>
        <v/>
      </c>
      <c r="AM169" s="69" t="str">
        <f t="shared" si="327"/>
        <v/>
      </c>
      <c r="AN169" s="69" t="str">
        <f t="shared" si="327"/>
        <v/>
      </c>
      <c r="AO169" s="69" t="str">
        <f t="shared" si="327"/>
        <v/>
      </c>
      <c r="AP169" s="69" t="str">
        <f t="shared" si="327"/>
        <v/>
      </c>
      <c r="AQ169" s="69" t="str">
        <f t="shared" si="327"/>
        <v/>
      </c>
      <c r="AR169" s="69" t="str">
        <f t="shared" si="327"/>
        <v/>
      </c>
      <c r="AS169" s="69" t="str">
        <f t="shared" si="327"/>
        <v/>
      </c>
      <c r="AT169" s="69" t="str">
        <f t="shared" si="327"/>
        <v/>
      </c>
      <c r="AU169" s="69" t="str">
        <f t="shared" si="327"/>
        <v/>
      </c>
      <c r="AV169" s="69" t="str">
        <f t="shared" si="327"/>
        <v/>
      </c>
      <c r="AW169" s="69" t="str">
        <f t="shared" si="327"/>
        <v/>
      </c>
      <c r="AX169" s="69" t="str">
        <f t="shared" si="327"/>
        <v/>
      </c>
      <c r="AY169" s="69" t="str">
        <f t="shared" si="327"/>
        <v/>
      </c>
      <c r="AZ169" s="69" t="str">
        <f t="shared" si="327"/>
        <v/>
      </c>
      <c r="BA169" s="69" t="str">
        <f t="shared" si="327"/>
        <v/>
      </c>
      <c r="BB169" s="69" t="str">
        <f t="shared" si="327"/>
        <v/>
      </c>
      <c r="BC169" s="69" t="str">
        <f t="shared" si="327"/>
        <v/>
      </c>
      <c r="BD169" s="69" t="str">
        <f t="shared" si="327"/>
        <v/>
      </c>
      <c r="BE169" s="69" t="str">
        <f t="shared" si="327"/>
        <v/>
      </c>
      <c r="BF169" s="69" t="str">
        <f t="shared" si="327"/>
        <v/>
      </c>
      <c r="BG169" s="69" t="str">
        <f t="shared" si="327"/>
        <v/>
      </c>
      <c r="BH169" s="69" t="str">
        <f t="shared" si="327"/>
        <v/>
      </c>
      <c r="BI169" s="69" t="str">
        <f t="shared" si="327"/>
        <v/>
      </c>
      <c r="BJ169" s="69" t="str">
        <f t="shared" si="327"/>
        <v/>
      </c>
      <c r="BK169" s="69" t="str">
        <f t="shared" si="327"/>
        <v/>
      </c>
      <c r="BL169" s="69" t="str">
        <f t="shared" si="327"/>
        <v/>
      </c>
      <c r="BM169" s="69" t="str">
        <f t="shared" si="327"/>
        <v/>
      </c>
      <c r="BN169" s="69" t="str">
        <f t="shared" si="327"/>
        <v/>
      </c>
      <c r="BO169" s="69" t="str">
        <f t="shared" ref="BO169:BZ169" si="328">IF(ISNUMBER(BO$107), IFERROR(PEARSON($P$107:$P$154, BO$107:BO$154), NA()), "")</f>
        <v/>
      </c>
      <c r="BP169" s="69" t="str">
        <f t="shared" si="328"/>
        <v/>
      </c>
      <c r="BQ169" s="69" t="str">
        <f t="shared" si="328"/>
        <v/>
      </c>
      <c r="BR169" s="69" t="str">
        <f t="shared" si="328"/>
        <v/>
      </c>
      <c r="BS169" s="69" t="str">
        <f t="shared" si="328"/>
        <v/>
      </c>
      <c r="BT169" s="69" t="str">
        <f t="shared" si="328"/>
        <v/>
      </c>
      <c r="BU169" s="69" t="str">
        <f t="shared" si="328"/>
        <v/>
      </c>
      <c r="BV169" s="69">
        <f t="shared" si="328"/>
        <v>0.66232241671929681</v>
      </c>
      <c r="BW169" s="69">
        <f t="shared" si="328"/>
        <v>-0.17394773368750263</v>
      </c>
      <c r="BX169" s="69">
        <f t="shared" si="328"/>
        <v>1.1937710825848305E-2</v>
      </c>
      <c r="BY169" s="69">
        <f t="shared" si="328"/>
        <v>-6.3161958250757032E-4</v>
      </c>
      <c r="BZ169" s="69">
        <f t="shared" si="328"/>
        <v>-4.8328706601688601E-2</v>
      </c>
      <c r="CB169" s="27"/>
    </row>
    <row r="170" spans="1:80" s="72" customFormat="1" ht="13" thickBot="1">
      <c r="A170" s="71" t="s">
        <v>186</v>
      </c>
      <c r="B170" s="129">
        <f t="array" aca="1" ref="B170" ca="1">IF(ISNUMBER(B$107), PRODUCT(1+OFFSET(B$107, 0, 0, $A$156-(1970-1871), 1)%), "")</f>
        <v>92.848953284428845</v>
      </c>
      <c r="C170" s="129">
        <f t="array" aca="1" ref="C170" ca="1">IF(ISNUMBER(C$107), PRODUCT(1+OFFSET(C$107, 0, 0, $A$156-(1970-1871), 1)%), "")</f>
        <v>123.18637501580473</v>
      </c>
      <c r="D170" s="129">
        <f t="array" aca="1" ref="D170" ca="1">IF(ISNUMBER(D$107), PRODUCT(1+OFFSET(D$107, 0, 0, $A$156-(1970-1871), 1)%), "")</f>
        <v>90.720834182371505</v>
      </c>
      <c r="E170" s="129">
        <f t="array" aca="1" ref="E170" ca="1">IF(ISNUMBER(E$107), PRODUCT(1+OFFSET(E$107, 0, 0, $A$156-(1970-1871), 1)%), "")</f>
        <v>62.573650474989677</v>
      </c>
      <c r="F170" s="129">
        <f t="array" aca="1" ref="F170" ca="1">IF(ISNUMBER(F$107), PRODUCT(1+OFFSET(F$107, 0, 0, $A$156-(1970-1871), 1)%), "")</f>
        <v>351.52905420951697</v>
      </c>
      <c r="G170" s="129">
        <f t="array" aca="1" ref="G170" ca="1">IF(ISNUMBER(G$107), PRODUCT(1+OFFSET(G$107, 0, 0, $A$156-(1970-1871), 1)%), "")</f>
        <v>192.78161746870802</v>
      </c>
      <c r="H170" s="129">
        <f t="array" aca="1" ref="H170" ca="1">IF(ISNUMBER(H$107), PRODUCT(1+OFFSET(H$107, 0, 0, $A$156-(1970-1871), 1)%), "")</f>
        <v>74.255574121815911</v>
      </c>
      <c r="I170" s="129">
        <f t="array" aca="1" ref="I170" ca="1">IF(ISNUMBER(I$107), PRODUCT(1+OFFSET(I$107, 0, 0, $A$156-(1970-1871), 1)%), "")</f>
        <v>313.58655152430441</v>
      </c>
      <c r="J170" s="129">
        <f t="array" aca="1" ref="J170" ca="1">IF(ISNUMBER(J$107), PRODUCT(1+OFFSET(J$107, 0, 0, $A$156-(1970-1871), 1)%), "")</f>
        <v>146.21719707838207</v>
      </c>
      <c r="K170" s="129">
        <f t="array" aca="1" ref="K170" ca="1">IF(ISNUMBER(K$107), PRODUCT(1+OFFSET(K$107, 0, 0, $A$156-(1970-1871), 1)%), "")</f>
        <v>75.233899540729425</v>
      </c>
      <c r="L170" s="129">
        <f t="array" aca="1" ref="L170" ca="1">IF(ISNUMBER(L$107), PRODUCT(1+OFFSET(L$107, 0, 0, $A$156-(1970-1871), 1)%), "")</f>
        <v>128.08382429733626</v>
      </c>
      <c r="M170" s="129">
        <f t="array" aca="1" ref="M170" ca="1">IF(ISNUMBER(M$107), PRODUCT(1+OFFSET(M$107, 0, 0, $A$156-(1970-1871), 1)%), "")</f>
        <v>168.27329067842064</v>
      </c>
      <c r="N170" s="129">
        <f t="array" aca="1" ref="N170" ca="1">IF(ISNUMBER(N$107), PRODUCT(1+OFFSET(N$107, 0, 0, $A$156-(1970-1871), 1)%), "")</f>
        <v>48.669594680933429</v>
      </c>
      <c r="O170" s="129" t="str">
        <f t="array" aca="1" ref="O170" ca="1">IF(ISNUMBER(O$107), PRODUCT(1+OFFSET(O$107, 0, 0, $A$156-(1970-1871), 1)%), "")</f>
        <v/>
      </c>
      <c r="P170" s="129">
        <f t="array" aca="1" ref="P170" ca="1">IF(ISNUMBER(P$107), PRODUCT(1+OFFSET(P$107, 0, 0, $A$156-(1970-1871), 1)%), "")</f>
        <v>46.627390857433667</v>
      </c>
      <c r="Q170" s="129">
        <f t="array" aca="1" ref="Q170" ca="1">IF(ISNUMBER(Q$107), PRODUCT(1+OFFSET(Q$107, 0, 0, $A$156-(1970-1871), 1)%), "")</f>
        <v>47.684114332845297</v>
      </c>
      <c r="R170" s="129">
        <f t="array" aca="1" ref="R170" ca="1">IF(ISNUMBER(R$107), PRODUCT(1+OFFSET(R$107, 0, 0, $A$156-(1970-1871), 1)%), "")</f>
        <v>53.285322736523192</v>
      </c>
      <c r="S170" s="129">
        <f t="array" aca="1" ref="S170" ca="1">IF(ISNUMBER(S$107), PRODUCT(1+OFFSET(S$107, 0, 0, $A$156-(1970-1871), 1)%), "")</f>
        <v>68.95842341155921</v>
      </c>
      <c r="T170" s="129" t="str">
        <f t="array" aca="1" ref="T170" ca="1">IF(ISNUMBER(T$107), PRODUCT(1+OFFSET(T$107, 0, 0, $A$156-(1970-1871), 1)%), "")</f>
        <v/>
      </c>
      <c r="U170" s="129">
        <f t="array" aca="1" ref="U170" ca="1">IF(ISNUMBER(U$107), PRODUCT(1+OFFSET(U$107, 0, 0, $A$156-(1970-1871), 1)%), "")</f>
        <v>37.258783727766748</v>
      </c>
      <c r="V170" s="129">
        <f t="array" aca="1" ref="V170" ca="1">IF(ISNUMBER(V$107), PRODUCT(1+OFFSET(V$107, 0, 0, $A$156-(1970-1871), 1)%), "")</f>
        <v>26.131697590618572</v>
      </c>
      <c r="W170" s="129">
        <f t="array" aca="1" ref="W170" ca="1">IF(ISNUMBER(W$107), PRODUCT(1+OFFSET(W$107, 0, 0, $A$156-(1970-1871), 1)%), "")</f>
        <v>17.996454720648067</v>
      </c>
      <c r="X170" s="129">
        <f t="array" aca="1" ref="X170" ca="1">IF(ISNUMBER(X$107), PRODUCT(1+OFFSET(X$107, 0, 0, $A$156-(1970-1871), 1)%), "")</f>
        <v>26.867354760250738</v>
      </c>
      <c r="Y170" s="129">
        <f t="array" aca="1" ref="Y170" ca="1">IF(ISNUMBER(Y$107), PRODUCT(1+OFFSET(Y$107, 0, 0, $A$156-(1970-1871), 1)%), "")</f>
        <v>20.011686243927628</v>
      </c>
      <c r="Z170" s="129">
        <f t="array" aca="1" ref="Z170" ca="1">IF(ISNUMBER(Z$107), PRODUCT(1+OFFSET(Z$107, 0, 0, $A$156-(1970-1871), 1)%), "")</f>
        <v>9.4593562974768499</v>
      </c>
      <c r="AA170" s="129">
        <f t="array" aca="1" ref="AA170" ca="1">IF(ISNUMBER(AA$107), PRODUCT(1+OFFSET(AA$107, 0, 0, $A$156-(1970-1871), 1)%), "")</f>
        <v>36.054622224729044</v>
      </c>
      <c r="AB170" s="129">
        <f t="array" aca="1" ref="AB170" ca="1">IF(ISNUMBER(AB$107), PRODUCT(1+OFFSET(AB$107, 0, 0, $A$156-(1970-1871), 1)%), "")</f>
        <v>87.252666180469816</v>
      </c>
      <c r="AC170" s="129">
        <f t="array" aca="1" ref="AC170" ca="1">IF(ISNUMBER(AC$107), PRODUCT(1+OFFSET(AC$107, 0, 0, $A$156-(1970-1871), 1)%), "")</f>
        <v>79.388678250375378</v>
      </c>
      <c r="AD170" s="129">
        <f t="array" aca="1" ref="AD170" ca="1">IF(ISNUMBER(AD$107), PRODUCT(1+OFFSET(AD$107, 0, 0, $A$156-(1970-1871), 1)%), "")</f>
        <v>159.40023670999562</v>
      </c>
      <c r="AE170" s="129">
        <f t="array" aca="1" ref="AE170" ca="1">IF(ISNUMBER(AE$107), PRODUCT(1+OFFSET(AE$107, 0, 0, $A$156-(1970-1871), 1)%), "")</f>
        <v>16.611917659767592</v>
      </c>
      <c r="AF170" s="129">
        <f t="array" aca="1" ref="AF170" ca="1">IF(ISNUMBER(AF$107), PRODUCT(1+OFFSET(AF$107, 0, 0, $A$156-(1970-1871), 1)%), "")</f>
        <v>28.866487428166909</v>
      </c>
      <c r="AG170" s="129" t="str">
        <f t="array" aca="1" ref="AG170" ca="1">IF(ISNUMBER(AG$107), PRODUCT(1+OFFSET(AG$107, 0, 0, $A$156-(1970-1871), 1)%), "")</f>
        <v/>
      </c>
      <c r="AH170" s="129" t="str">
        <f t="array" aca="1" ref="AH170" ca="1">IF(ISNUMBER(AH$107), PRODUCT(1+OFFSET(AH$107, 0, 0, $A$156-(1970-1871), 1)%), "")</f>
        <v/>
      </c>
      <c r="AI170" s="129" t="str">
        <f t="array" aca="1" ref="AI170" ca="1">IF(ISNUMBER(AI$107), PRODUCT(1+OFFSET(AI$107, 0, 0, $A$156-(1970-1871), 1)%), "")</f>
        <v/>
      </c>
      <c r="AJ170" s="129" t="str">
        <f t="array" aca="1" ref="AJ170" ca="1">IF(ISNUMBER(AJ$107), PRODUCT(1+OFFSET(AJ$107, 0, 0, $A$156-(1970-1871), 1)%), "")</f>
        <v/>
      </c>
      <c r="AK170" s="129" t="str">
        <f t="array" aca="1" ref="AK170" ca="1">IF(ISNUMBER(AK$107), PRODUCT(1+OFFSET(AK$107, 0, 0, $A$156-(1970-1871), 1)%), "")</f>
        <v/>
      </c>
      <c r="AL170" s="129" t="str">
        <f t="array" aca="1" ref="AL170" ca="1">IF(ISNUMBER(AL$107), PRODUCT(1+OFFSET(AL$107, 0, 0, $A$156-(1970-1871), 1)%), "")</f>
        <v/>
      </c>
      <c r="AM170" s="129" t="str">
        <f t="array" aca="1" ref="AM170" ca="1">IF(ISNUMBER(AM$107), PRODUCT(1+OFFSET(AM$107, 0, 0, $A$156-(1970-1871), 1)%), "")</f>
        <v/>
      </c>
      <c r="AN170" s="129" t="str">
        <f t="array" aca="1" ref="AN170" ca="1">IF(ISNUMBER(AN$107), PRODUCT(1+OFFSET(AN$107, 0, 0, $A$156-(1970-1871), 1)%), "")</f>
        <v/>
      </c>
      <c r="AO170" s="129" t="str">
        <f t="array" aca="1" ref="AO170" ca="1">IF(ISNUMBER(AO$107), PRODUCT(1+OFFSET(AO$107, 0, 0, $A$156-(1970-1871), 1)%), "")</f>
        <v/>
      </c>
      <c r="AP170" s="129" t="str">
        <f t="array" aca="1" ref="AP170" ca="1">IF(ISNUMBER(AP$107), PRODUCT(1+OFFSET(AP$107, 0, 0, $A$156-(1970-1871), 1)%), "")</f>
        <v/>
      </c>
      <c r="AQ170" s="129" t="str">
        <f t="array" aca="1" ref="AQ170" ca="1">IF(ISNUMBER(AQ$107), PRODUCT(1+OFFSET(AQ$107, 0, 0, $A$156-(1970-1871), 1)%), "")</f>
        <v/>
      </c>
      <c r="AR170" s="129" t="str">
        <f t="array" aca="1" ref="AR170" ca="1">IF(ISNUMBER(AR$107), PRODUCT(1+OFFSET(AR$107, 0, 0, $A$156-(1970-1871), 1)%), "")</f>
        <v/>
      </c>
      <c r="AS170" s="129" t="str">
        <f t="array" aca="1" ref="AS170" ca="1">IF(ISNUMBER(AS$107), PRODUCT(1+OFFSET(AS$107, 0, 0, $A$156-(1970-1871), 1)%), "")</f>
        <v/>
      </c>
      <c r="AT170" s="129" t="str">
        <f t="array" aca="1" ref="AT170" ca="1">IF(ISNUMBER(AT$107), PRODUCT(1+OFFSET(AT$107, 0, 0, $A$156-(1970-1871), 1)%), "")</f>
        <v/>
      </c>
      <c r="AU170" s="129" t="str">
        <f t="array" aca="1" ref="AU170" ca="1">IF(ISNUMBER(AU$107), PRODUCT(1+OFFSET(AU$107, 0, 0, $A$156-(1970-1871), 1)%), "")</f>
        <v/>
      </c>
      <c r="AV170" s="129" t="str">
        <f t="array" aca="1" ref="AV170" ca="1">IF(ISNUMBER(AV$107), PRODUCT(1+OFFSET(AV$107, 0, 0, $A$156-(1970-1871), 1)%), "")</f>
        <v/>
      </c>
      <c r="AW170" s="129" t="str">
        <f t="array" aca="1" ref="AW170" ca="1">IF(ISNUMBER(AW$107), PRODUCT(1+OFFSET(AW$107, 0, 0, $A$156-(1970-1871), 1)%), "")</f>
        <v/>
      </c>
      <c r="AX170" s="129" t="str">
        <f t="array" aca="1" ref="AX170" ca="1">IF(ISNUMBER(AX$107), PRODUCT(1+OFFSET(AX$107, 0, 0, $A$156-(1970-1871), 1)%), "")</f>
        <v/>
      </c>
      <c r="AY170" s="129" t="str">
        <f t="array" aca="1" ref="AY170" ca="1">IF(ISNUMBER(AY$107), PRODUCT(1+OFFSET(AY$107, 0, 0, $A$156-(1970-1871), 1)%), "")</f>
        <v/>
      </c>
      <c r="AZ170" s="129" t="str">
        <f t="array" aca="1" ref="AZ170" ca="1">IF(ISNUMBER(AZ$107), PRODUCT(1+OFFSET(AZ$107, 0, 0, $A$156-(1970-1871), 1)%), "")</f>
        <v/>
      </c>
      <c r="BA170" s="129" t="str">
        <f t="array" aca="1" ref="BA170" ca="1">IF(ISNUMBER(BA$107), PRODUCT(1+OFFSET(BA$107, 0, 0, $A$156-(1970-1871), 1)%), "")</f>
        <v/>
      </c>
      <c r="BB170" s="129" t="str">
        <f t="array" aca="1" ref="BB170" ca="1">IF(ISNUMBER(BB$107), PRODUCT(1+OFFSET(BB$107, 0, 0, $A$156-(1970-1871), 1)%), "")</f>
        <v/>
      </c>
      <c r="BC170" s="129" t="str">
        <f t="array" aca="1" ref="BC170" ca="1">IF(ISNUMBER(BC$107), PRODUCT(1+OFFSET(BC$107, 0, 0, $A$156-(1970-1871), 1)%), "")</f>
        <v/>
      </c>
      <c r="BD170" s="129" t="str">
        <f t="array" aca="1" ref="BD170" ca="1">IF(ISNUMBER(BD$107), PRODUCT(1+OFFSET(BD$107, 0, 0, $A$156-(1970-1871), 1)%), "")</f>
        <v/>
      </c>
      <c r="BE170" s="129" t="str">
        <f t="array" aca="1" ref="BE170" ca="1">IF(ISNUMBER(BE$107), PRODUCT(1+OFFSET(BE$107, 0, 0, $A$156-(1970-1871), 1)%), "")</f>
        <v/>
      </c>
      <c r="BF170" s="129" t="str">
        <f t="array" aca="1" ref="BF170" ca="1">IF(ISNUMBER(BF$107), PRODUCT(1+OFFSET(BF$107, 0, 0, $A$156-(1970-1871), 1)%), "")</f>
        <v/>
      </c>
      <c r="BG170" s="129" t="str">
        <f t="array" aca="1" ref="BG170" ca="1">IF(ISNUMBER(BG$107), PRODUCT(1+OFFSET(BG$107, 0, 0, $A$156-(1970-1871), 1)%), "")</f>
        <v/>
      </c>
      <c r="BH170" s="129" t="str">
        <f t="array" aca="1" ref="BH170" ca="1">IF(ISNUMBER(BH$107), PRODUCT(1+OFFSET(BH$107, 0, 0, $A$156-(1970-1871), 1)%), "")</f>
        <v/>
      </c>
      <c r="BI170" s="129" t="str">
        <f t="array" aca="1" ref="BI170" ca="1">IF(ISNUMBER(BI$107), PRODUCT(1+OFFSET(BI$107, 0, 0, $A$156-(1970-1871), 1)%), "")</f>
        <v/>
      </c>
      <c r="BJ170" s="129" t="str">
        <f t="array" aca="1" ref="BJ170" ca="1">IF(ISNUMBER(BJ$107), PRODUCT(1+OFFSET(BJ$107, 0, 0, $A$156-(1970-1871), 1)%), "")</f>
        <v/>
      </c>
      <c r="BK170" s="129" t="str">
        <f t="array" aca="1" ref="BK170" ca="1">IF(ISNUMBER(BK$107), PRODUCT(1+OFFSET(BK$107, 0, 0, $A$156-(1970-1871), 1)%), "")</f>
        <v/>
      </c>
      <c r="BL170" s="129" t="str">
        <f t="array" aca="1" ref="BL170" ca="1">IF(ISNUMBER(BL$107), PRODUCT(1+OFFSET(BL$107, 0, 0, $A$156-(1970-1871), 1)%), "")</f>
        <v/>
      </c>
      <c r="BM170" s="129" t="str">
        <f t="array" aca="1" ref="BM170" ca="1">IF(ISNUMBER(BM$107), PRODUCT(1+OFFSET(BM$107, 0, 0, $A$156-(1970-1871), 1)%), "")</f>
        <v/>
      </c>
      <c r="BN170" s="129" t="str">
        <f t="array" aca="1" ref="BN170" ca="1">IF(ISNUMBER(BN$107), PRODUCT(1+OFFSET(BN$107, 0, 0, $A$156-(1970-1871), 1)%), "")</f>
        <v/>
      </c>
      <c r="BO170" s="129" t="str">
        <f t="array" aca="1" ref="BO170" ca="1">IF(ISNUMBER(BO$107), PRODUCT(1+OFFSET(BO$107, 0, 0, $A$156-(1970-1871), 1)%), "")</f>
        <v/>
      </c>
      <c r="BP170" s="129" t="str">
        <f t="array" aca="1" ref="BP170" ca="1">IF(ISNUMBER(BP$107), PRODUCT(1+OFFSET(BP$107, 0, 0, $A$156-(1970-1871), 1)%), "")</f>
        <v/>
      </c>
      <c r="BQ170" s="129" t="str">
        <f t="array" aca="1" ref="BQ170" ca="1">IF(ISNUMBER(BQ$107), PRODUCT(1+OFFSET(BQ$107, 0, 0, $A$156-(1970-1871), 1)%), "")</f>
        <v/>
      </c>
      <c r="BR170" s="129" t="str">
        <f t="array" aca="1" ref="BR170" ca="1">IF(ISNUMBER(BR$107), PRODUCT(1+OFFSET(BR$107, 0, 0, $A$156-(1970-1871), 1)%), "")</f>
        <v/>
      </c>
      <c r="BS170" s="129" t="str">
        <f t="array" aca="1" ref="BS170" ca="1">IF(ISNUMBER(BS$107), PRODUCT(1+OFFSET(BS$107, 0, 0, $A$156-(1970-1871), 1)%), "")</f>
        <v/>
      </c>
      <c r="BT170" s="129" t="str">
        <f t="array" aca="1" ref="BT170" ca="1">IF(ISNUMBER(BT$107), PRODUCT(1+OFFSET(BT$107, 0, 0, $A$156-(1970-1871), 1)%), "")</f>
        <v/>
      </c>
      <c r="BU170" s="129" t="str">
        <f t="array" aca="1" ref="BU170" ca="1">IF(ISNUMBER(BU$107), PRODUCT(1+OFFSET(BU$107, 0, 0, $A$156-(1970-1871), 1)%), "")</f>
        <v/>
      </c>
      <c r="BV170" s="129">
        <f t="array" aca="1" ref="BV170" ca="1">IF(ISNUMBER(BV$107), PRODUCT(1+OFFSET(BV$107, 0, 0, $A$156-(1970-1871), 1)%), "")</f>
        <v>96.870427486653597</v>
      </c>
      <c r="BW170" s="129">
        <f t="array" aca="1" ref="BW170" ca="1">IF(ISNUMBER(BW$107), PRODUCT(1+OFFSET(BW$107, 0, 0, $A$156-(1970-1871), 1)%), "")</f>
        <v>29.165859255613807</v>
      </c>
      <c r="BX170" s="129">
        <f t="array" aca="1" ref="BX170" ca="1">IF(ISNUMBER(BX$107), PRODUCT(1+OFFSET(BX$107, 0, 0, $A$156-(1970-1871), 1)%), "")</f>
        <v>9.5287901608713348</v>
      </c>
      <c r="BY170" s="129">
        <f t="array" aca="1" ref="BY170" ca="1">IF(ISNUMBER(BY$107), PRODUCT(1+OFFSET(BY$107, 0, 0, $A$156-(1970-1871), 1)%), "")</f>
        <v>0.99999999999899991</v>
      </c>
      <c r="BZ170" s="129">
        <f t="array" aca="1" ref="BZ170" ca="1">IF(ISNUMBER(BZ$107), PRODUCT(1+OFFSET(BZ$107, 0, 0, $A$156-(1970-1871), 1)%), "")</f>
        <v>6.4040318302387265</v>
      </c>
      <c r="CB170" s="27"/>
    </row>
    <row r="171" spans="1:80" ht="14" thickTop="1" thickBot="1">
      <c r="A171" s="73" t="s">
        <v>218</v>
      </c>
      <c r="B171" s="141" t="str">
        <f ca="1">INDEX(B$2:BZ$2, MATCH(MAX(B165:BZ165), B165:BZ165, 0))</f>
        <v>VMVIX</v>
      </c>
      <c r="CB171" s="27"/>
    </row>
    <row r="172" spans="1:80" ht="13" thickTop="1">
      <c r="D172" s="50"/>
      <c r="CB172" s="27"/>
    </row>
    <row r="173" spans="1:80" s="53" customFormat="1">
      <c r="A173" s="277" t="str">
        <f>CONCATENATE("1985 - ", A$7)</f>
        <v>1985 - 2016</v>
      </c>
      <c r="B173" s="58" t="str">
        <f t="shared" ref="B173:AG173" si="329">IF(B$2="","",B$2)</f>
        <v>VTSMX</v>
      </c>
      <c r="C173" s="58" t="str">
        <f t="shared" si="329"/>
        <v>VIVAX</v>
      </c>
      <c r="D173" s="58" t="str">
        <f t="shared" si="329"/>
        <v>VFINX</v>
      </c>
      <c r="E173" s="58" t="str">
        <f t="shared" si="329"/>
        <v>VIGRX</v>
      </c>
      <c r="F173" s="58" t="str">
        <f t="shared" si="329"/>
        <v>VMVIX</v>
      </c>
      <c r="G173" s="58" t="str">
        <f t="shared" si="329"/>
        <v>VIMSX</v>
      </c>
      <c r="H173" s="58" t="str">
        <f t="shared" si="329"/>
        <v>VMGIX</v>
      </c>
      <c r="I173" s="58" t="str">
        <f t="shared" si="329"/>
        <v>VISVX</v>
      </c>
      <c r="J173" s="58" t="str">
        <f t="shared" si="329"/>
        <v>NAESX</v>
      </c>
      <c r="K173" s="58" t="str">
        <f t="shared" si="329"/>
        <v>VISGX</v>
      </c>
      <c r="L173" s="58" t="str">
        <f t="shared" si="329"/>
        <v>BRSIX</v>
      </c>
      <c r="M173" s="58" t="str">
        <f t="shared" si="329"/>
        <v>VGSIX</v>
      </c>
      <c r="N173" s="58" t="str">
        <f t="shared" si="329"/>
        <v>VTMGX</v>
      </c>
      <c r="O173" s="58" t="str">
        <f t="shared" si="329"/>
        <v>VEIEX</v>
      </c>
      <c r="P173" s="58" t="str">
        <f t="shared" si="329"/>
        <v>VGTSX</v>
      </c>
      <c r="Q173" s="58" t="str">
        <f t="shared" si="329"/>
        <v>VPACX</v>
      </c>
      <c r="R173" s="58" t="str">
        <f t="shared" si="329"/>
        <v>VEURX</v>
      </c>
      <c r="S173" s="58" t="str">
        <f t="shared" si="329"/>
        <v>EFV</v>
      </c>
      <c r="T173" s="58" t="str">
        <f t="shared" si="329"/>
        <v>VFSVX</v>
      </c>
      <c r="U173" s="58" t="str">
        <f t="shared" si="329"/>
        <v>VUSTX</v>
      </c>
      <c r="V173" s="58" t="str">
        <f t="shared" si="329"/>
        <v>VFITX</v>
      </c>
      <c r="W173" s="58" t="str">
        <f t="shared" si="329"/>
        <v>VFISX</v>
      </c>
      <c r="X173" s="58" t="str">
        <f t="shared" si="329"/>
        <v>VBMFX</v>
      </c>
      <c r="Y173" s="58" t="str">
        <f t="shared" si="329"/>
        <v>VBISX</v>
      </c>
      <c r="Z173" s="58" t="str">
        <f t="shared" si="329"/>
        <v>VUSXX</v>
      </c>
      <c r="AA173" s="58" t="str">
        <f t="shared" si="329"/>
        <v>VCIT</v>
      </c>
      <c r="AB173" s="58" t="str">
        <f t="shared" si="329"/>
        <v>VWELX</v>
      </c>
      <c r="AC173" s="58" t="str">
        <f t="shared" si="329"/>
        <v>VWINX</v>
      </c>
      <c r="AD173" s="58" t="str">
        <f t="shared" si="329"/>
        <v>VWNDX</v>
      </c>
      <c r="AE173" s="58" t="str">
        <f t="shared" si="329"/>
        <v>GSG</v>
      </c>
      <c r="AF173" s="58" t="str">
        <f t="shared" si="329"/>
        <v>IAU</v>
      </c>
      <c r="AG173" s="58" t="str">
        <f t="shared" si="329"/>
        <v>VGENX</v>
      </c>
      <c r="AH173" s="58" t="str">
        <f t="shared" ref="AH173:BM173" si="330">IF(AH$2="","",AH$2)</f>
        <v>VGHCX</v>
      </c>
      <c r="AI173" s="58" t="str">
        <f t="shared" si="330"/>
        <v>VGPMX</v>
      </c>
      <c r="AJ173" s="58" t="str">
        <f t="shared" si="330"/>
        <v>VWNFX</v>
      </c>
      <c r="AK173" s="58" t="str">
        <f t="shared" si="330"/>
        <v>VWSTX</v>
      </c>
      <c r="AL173" s="58" t="str">
        <f t="shared" si="330"/>
        <v>VWITX</v>
      </c>
      <c r="AM173" s="58" t="str">
        <f t="shared" si="330"/>
        <v>VWLTX</v>
      </c>
      <c r="AN173" s="58" t="str">
        <f t="shared" si="330"/>
        <v>VFSTX</v>
      </c>
      <c r="AO173" s="58" t="str">
        <f t="shared" si="330"/>
        <v>VWEHX</v>
      </c>
      <c r="AP173" s="58" t="str">
        <f t="shared" si="330"/>
        <v>VIPSX</v>
      </c>
      <c r="AQ173" s="58" t="str">
        <f t="shared" si="330"/>
        <v>PGBDX</v>
      </c>
      <c r="AR173" s="58" t="str">
        <f t="shared" si="330"/>
        <v>VTIBX</v>
      </c>
      <c r="AS173" s="58" t="str">
        <f t="shared" si="330"/>
        <v>VEXMX</v>
      </c>
      <c r="AT173" s="58" t="str">
        <f t="shared" si="330"/>
        <v>MTUM</v>
      </c>
      <c r="AU173" s="58" t="str">
        <f t="shared" si="330"/>
        <v/>
      </c>
      <c r="AV173" s="58" t="str">
        <f t="shared" si="330"/>
        <v/>
      </c>
      <c r="AW173" s="58" t="str">
        <f t="shared" si="330"/>
        <v/>
      </c>
      <c r="AX173" s="58" t="str">
        <f t="shared" si="330"/>
        <v/>
      </c>
      <c r="AY173" s="58" t="str">
        <f t="shared" si="330"/>
        <v/>
      </c>
      <c r="AZ173" s="58" t="str">
        <f t="shared" si="330"/>
        <v/>
      </c>
      <c r="BA173" s="58" t="str">
        <f t="shared" si="330"/>
        <v/>
      </c>
      <c r="BB173" s="58" t="str">
        <f t="shared" si="330"/>
        <v/>
      </c>
      <c r="BC173" s="58" t="str">
        <f t="shared" si="330"/>
        <v/>
      </c>
      <c r="BD173" s="58" t="str">
        <f t="shared" si="330"/>
        <v/>
      </c>
      <c r="BE173" s="58" t="str">
        <f t="shared" si="330"/>
        <v/>
      </c>
      <c r="BF173" s="58" t="str">
        <f t="shared" si="330"/>
        <v/>
      </c>
      <c r="BG173" s="58" t="str">
        <f t="shared" si="330"/>
        <v/>
      </c>
      <c r="BH173" s="58" t="str">
        <f t="shared" si="330"/>
        <v/>
      </c>
      <c r="BI173" s="58" t="str">
        <f t="shared" si="330"/>
        <v/>
      </c>
      <c r="BJ173" s="58" t="str">
        <f t="shared" si="330"/>
        <v/>
      </c>
      <c r="BK173" s="58" t="str">
        <f t="shared" si="330"/>
        <v/>
      </c>
      <c r="BL173" s="58" t="str">
        <f t="shared" si="330"/>
        <v/>
      </c>
      <c r="BM173" s="58" t="str">
        <f t="shared" si="330"/>
        <v/>
      </c>
      <c r="BN173" s="58" t="str">
        <f t="shared" ref="BN173:BZ173" si="331">IF(BN$2="","",BN$2)</f>
        <v/>
      </c>
      <c r="BO173" s="58" t="str">
        <f t="shared" si="331"/>
        <v/>
      </c>
      <c r="BP173" s="58" t="str">
        <f t="shared" si="331"/>
        <v/>
      </c>
      <c r="BQ173" s="58" t="str">
        <f t="shared" si="331"/>
        <v/>
      </c>
      <c r="BR173" s="58" t="str">
        <f t="shared" si="331"/>
        <v/>
      </c>
      <c r="BS173" s="58" t="str">
        <f t="shared" si="331"/>
        <v/>
      </c>
      <c r="BT173" s="58" t="str">
        <f t="shared" si="331"/>
        <v/>
      </c>
      <c r="BU173" s="58" t="str">
        <f t="shared" si="331"/>
        <v/>
      </c>
      <c r="BV173" s="58" t="str">
        <f t="shared" si="331"/>
        <v>S&amp;P500(h)</v>
      </c>
      <c r="BW173" s="58" t="str">
        <f t="shared" si="331"/>
        <v>IT Bonds(h)</v>
      </c>
      <c r="BX173" s="58" t="str">
        <f t="shared" si="331"/>
        <v>TBills(h)</v>
      </c>
      <c r="BY173" s="58" t="str">
        <f t="shared" si="331"/>
        <v>Cash</v>
      </c>
      <c r="BZ173" s="58" t="str">
        <f t="shared" si="331"/>
        <v>CPI-U</v>
      </c>
      <c r="CB173" s="27"/>
    </row>
    <row r="174" spans="1:80">
      <c r="A174" s="66" t="s">
        <v>139</v>
      </c>
      <c r="B174" s="67">
        <f t="array" aca="1" ref="B174" ca="1">IF(ISNUMBER(B$122), (GEOMEAN(1+OFFSET(B$122, 0, 0, $A$156-(1985-1871), 1)%) -1) * 100, "")</f>
        <v>10.817346026808728</v>
      </c>
      <c r="C174" s="67">
        <f t="array" aca="1" ref="C174" ca="1">IF(ISNUMBER(C$122), (GEOMEAN(1+OFFSET(C$122, 0, 0, $A$156-(1985-1871), 1)%) -1) * 100, "")</f>
        <v>10.809539253599155</v>
      </c>
      <c r="D174" s="67">
        <f t="array" aca="1" ref="D174" ca="1">IF(ISNUMBER(D$122), (GEOMEAN(1+OFFSET(D$122, 0, 0, $A$156-(1985-1871), 1)%) -1) * 100, "")</f>
        <v>10.86290471021738</v>
      </c>
      <c r="E174" s="67">
        <f t="array" aca="1" ref="E174" ca="1">IF(ISNUMBER(E$122), (GEOMEAN(1+OFFSET(E$122, 0, 0, $A$156-(1985-1871), 1)%) -1) * 100, "")</f>
        <v>10.882405936403948</v>
      </c>
      <c r="F174" s="67">
        <f t="array" aca="1" ref="F174" ca="1">IF(ISNUMBER(F$122), (GEOMEAN(1+OFFSET(F$122, 0, 0, $A$156-(1985-1871), 1)%) -1) * 100, "")</f>
        <v>12.822830182695032</v>
      </c>
      <c r="G174" s="67">
        <f t="array" aca="1" ref="G174" ca="1">IF(ISNUMBER(G$122), (GEOMEAN(1+OFFSET(G$122, 0, 0, $A$156-(1985-1871), 1)%) -1) * 100, "")</f>
        <v>12.409484048498021</v>
      </c>
      <c r="H174" s="67">
        <f t="array" aca="1" ref="H174" ca="1">IF(ISNUMBER(H$122), (GEOMEAN(1+OFFSET(H$122, 0, 0, $A$156-(1985-1871), 1)%) -1) * 100, "")</f>
        <v>10.786877327261202</v>
      </c>
      <c r="I174" s="67">
        <f t="array" aca="1" ref="I174" ca="1">IF(ISNUMBER(I$122), (GEOMEAN(1+OFFSET(I$122, 0, 0, $A$156-(1985-1871), 1)%) -1) * 100, "")</f>
        <v>11.719253408149587</v>
      </c>
      <c r="J174" s="67">
        <f t="array" aca="1" ref="J174" ca="1">IF(ISNUMBER(J$122), (GEOMEAN(1+OFFSET(J$122, 0, 0, $A$156-(1985-1871), 1)%) -1) * 100, "")</f>
        <v>10.697515549407012</v>
      </c>
      <c r="K174" s="67">
        <f t="array" aca="1" ref="K174" ca="1">IF(ISNUMBER(K$122), (GEOMEAN(1+OFFSET(K$122, 0, 0, $A$156-(1985-1871), 1)%) -1) * 100, "")</f>
        <v>10.15704220604119</v>
      </c>
      <c r="L174" s="67">
        <f t="array" aca="1" ref="L174" ca="1">IF(ISNUMBER(L$122), (GEOMEAN(1+OFFSET(L$122, 0, 0, $A$156-(1985-1871), 1)%) -1) * 100, "")</f>
        <v>11.05076146225581</v>
      </c>
      <c r="M174" s="67">
        <f t="array" aca="1" ref="M174" ca="1">IF(ISNUMBER(M$122), (GEOMEAN(1+OFFSET(M$122, 0, 0, $A$156-(1985-1871), 1)%) -1) * 100, "")</f>
        <v>10.673343462594676</v>
      </c>
      <c r="N174" s="67">
        <f t="array" aca="1" ref="N174" ca="1">IF(ISNUMBER(N$122), (GEOMEAN(1+OFFSET(N$122, 0, 0, $A$156-(1985-1871), 1)%) -1) * 100, "")</f>
        <v>8.4978850145274407</v>
      </c>
      <c r="O174" s="67">
        <f t="array" aca="1" ref="O174" ca="1">IF(ISNUMBER(O$122), (GEOMEAN(1+OFFSET(O$122, 0, 0, $A$156-(1985-1871), 1)%) -1) * 100, "")</f>
        <v>13.604401612480688</v>
      </c>
      <c r="P174" s="67">
        <f t="array" aca="1" ref="P174" ca="1">IF(ISNUMBER(P$122), (GEOMEAN(1+OFFSET(P$122, 0, 0, $A$156-(1985-1871), 1)%) -1) * 100, "")</f>
        <v>8.2942285263917235</v>
      </c>
      <c r="Q174" s="67">
        <f t="array" aca="1" ref="Q174" ca="1">IF(ISNUMBER(Q$122), (GEOMEAN(1+OFFSET(Q$122, 0, 0, $A$156-(1985-1871), 1)%) -1) * 100, "")</f>
        <v>6.1762008021355674</v>
      </c>
      <c r="R174" s="67">
        <f t="array" aca="1" ref="R174" ca="1">IF(ISNUMBER(R$122), (GEOMEAN(1+OFFSET(R$122, 0, 0, $A$156-(1985-1871), 1)%) -1) * 100, "")</f>
        <v>10.288730290796577</v>
      </c>
      <c r="S174" s="67">
        <f t="array" aca="1" ref="S174" ca="1">IF(ISNUMBER(S$122), (GEOMEAN(1+OFFSET(S$122, 0, 0, $A$156-(1985-1871), 1)%) -1) * 100, "")</f>
        <v>9.4394834288847651</v>
      </c>
      <c r="T174" s="67">
        <f t="array" aca="1" ref="T174" ca="1">IF(ISNUMBER(T$122), (GEOMEAN(1+OFFSET(T$122, 0, 0, $A$156-(1985-1871), 1)%) -1) * 100, "")</f>
        <v>9.5191514674699782</v>
      </c>
      <c r="U174" s="67">
        <f t="array" aca="1" ref="U174" ca="1">IF(ISNUMBER(U$122), (GEOMEAN(1+OFFSET(U$122, 0, 0, $A$156-(1985-1871), 1)%) -1) * 100, "")</f>
        <v>8.6910346524815552</v>
      </c>
      <c r="V174" s="67">
        <f t="array" aca="1" ref="V174" ca="1">IF(ISNUMBER(V$122), (GEOMEAN(1+OFFSET(V$122, 0, 0, $A$156-(1985-1871), 1)%) -1) * 100, "")</f>
        <v>6.9487635098631095</v>
      </c>
      <c r="W174" s="67">
        <f t="array" aca="1" ref="W174" ca="1">IF(ISNUMBER(W$122), (GEOMEAN(1+OFFSET(W$122, 0, 0, $A$156-(1985-1871), 1)%) -1) * 100, "")</f>
        <v>5.305133872240142</v>
      </c>
      <c r="X174" s="67">
        <f t="array" aca="1" ref="X174" ca="1">IF(ISNUMBER(X$122), (GEOMEAN(1+OFFSET(X$122, 0, 0, $A$156-(1985-1871), 1)%) -1) * 100, "")</f>
        <v>6.7809049091357876</v>
      </c>
      <c r="Y174" s="67">
        <f t="array" aca="1" ref="Y174" ca="1">IF(ISNUMBER(Y$122), (GEOMEAN(1+OFFSET(Y$122, 0, 0, $A$156-(1985-1871), 1)%) -1) * 100, "")</f>
        <v>5.6079920562596586</v>
      </c>
      <c r="Z174" s="67">
        <f t="array" aca="1" ref="Z174" ca="1">IF(ISNUMBER(Z$122), (GEOMEAN(1+OFFSET(Z$122, 0, 0, $A$156-(1985-1871), 1)%) -1) * 100, "")</f>
        <v>3.5008588102168003</v>
      </c>
      <c r="AA174" s="67">
        <f t="array" aca="1" ref="AA174" ca="1">IF(ISNUMBER(AA$122), (GEOMEAN(1+OFFSET(AA$122, 0, 0, $A$156-(1985-1871), 1)%) -1) * 100, "")</f>
        <v>7.9160544043549663</v>
      </c>
      <c r="AB174" s="67">
        <f t="array" aca="1" ref="AB174" ca="1">IF(ISNUMBER(AB$122), (GEOMEAN(1+OFFSET(AB$122, 0, 0, $A$156-(1985-1871), 1)%) -1) * 100, "")</f>
        <v>10.533661657562089</v>
      </c>
      <c r="AC174" s="67">
        <f t="array" aca="1" ref="AC174" ca="1">IF(ISNUMBER(AC$122), (GEOMEAN(1+OFFSET(AC$122, 0, 0, $A$156-(1985-1871), 1)%) -1) * 100, "")</f>
        <v>9.5897763004151759</v>
      </c>
      <c r="AD174" s="67">
        <f t="array" aca="1" ref="AD174" ca="1">IF(ISNUMBER(AD$122), (GEOMEAN(1+OFFSET(AD$122, 0, 0, $A$156-(1985-1871), 1)%) -1) * 100, "")</f>
        <v>10.527373199212997</v>
      </c>
      <c r="AE174" s="67">
        <f t="array" aca="1" ref="AE174" ca="1">IF(ISNUMBER(AE$122), (GEOMEAN(1+OFFSET(AE$122, 0, 0, $A$156-(1985-1871), 1)%) -1) * 100, "")</f>
        <v>2.7932716187884843</v>
      </c>
      <c r="AF174" s="67">
        <f t="array" aca="1" ref="AF174" ca="1">IF(ISNUMBER(AF$122), (GEOMEAN(1+OFFSET(AF$122, 0, 0, $A$156-(1985-1871), 1)%) -1) * 100, "")</f>
        <v>3.9189260716198326</v>
      </c>
      <c r="AG174" s="67">
        <f t="array" aca="1" ref="AG174" ca="1">IF(ISNUMBER(AG$122), (GEOMEAN(1+OFFSET(AG$122, 0, 0, $A$156-(1985-1871), 1)%) -1) * 100, "")</f>
        <v>11.399922733956958</v>
      </c>
      <c r="AH174" s="67">
        <f t="array" aca="1" ref="AH174" ca="1">IF(ISNUMBER(AH$122), (GEOMEAN(1+OFFSET(AH$122, 0, 0, $A$156-(1985-1871), 1)%) -1) * 100, "")</f>
        <v>16.47180333115632</v>
      </c>
      <c r="AI174" s="67">
        <f t="array" aca="1" ref="AI174" ca="1">IF(ISNUMBER(AI$122), (GEOMEAN(1+OFFSET(AI$122, 0, 0, $A$156-(1985-1871), 1)%) -1) * 100, "")</f>
        <v>5.6148975991063166</v>
      </c>
      <c r="AJ174" s="67">
        <f t="array" aca="1" ref="AJ174" ca="1">IF(ISNUMBER(AJ$122), (GEOMEAN(1+OFFSET(AJ$122, 0, 0, $A$156-(1985-1871), 1)%) -1) * 100, "")</f>
        <v>11.06574247706298</v>
      </c>
      <c r="AK174" s="67">
        <f t="array" aca="1" ref="AK174" ca="1">IF(ISNUMBER(AK$122), (GEOMEAN(1+OFFSET(AK$122, 0, 0, $A$156-(1985-1871), 1)%) -1) * 100, "")</f>
        <v>3.5085461465467871</v>
      </c>
      <c r="AL174" s="67">
        <f t="array" aca="1" ref="AL174" ca="1">IF(ISNUMBER(AL$122), (GEOMEAN(1+OFFSET(AL$122, 0, 0, $A$156-(1985-1871), 1)%) -1) * 100, "")</f>
        <v>6.1119105991984668</v>
      </c>
      <c r="AM174" s="67">
        <f t="array" aca="1" ref="AM174" ca="1">IF(ISNUMBER(AM$122), (GEOMEAN(1+OFFSET(AM$122, 0, 0, $A$156-(1985-1871), 1)%) -1) * 100, "")</f>
        <v>6.8241008784865942</v>
      </c>
      <c r="AN174" s="67">
        <f t="array" aca="1" ref="AN174" ca="1">IF(ISNUMBER(AN$122), (GEOMEAN(1+OFFSET(AN$122, 0, 0, $A$156-(1985-1871), 1)%) -1) * 100, "")</f>
        <v>5.7943878925148296</v>
      </c>
      <c r="AO174" s="67">
        <f t="array" aca="1" ref="AO174" ca="1">IF(ISNUMBER(AO$122), (GEOMEAN(1+OFFSET(AO$122, 0, 0, $A$156-(1985-1871), 1)%) -1) * 100, "")</f>
        <v>7.9872353757889814</v>
      </c>
      <c r="AP174" s="67">
        <f t="array" aca="1" ref="AP174" ca="1">IF(ISNUMBER(AP$122), (GEOMEAN(1+OFFSET(AP$122, 0, 0, $A$156-(1985-1871), 1)%) -1) * 100, "")</f>
        <v>6.8763493500596073</v>
      </c>
      <c r="AQ174" s="67">
        <f t="array" aca="1" ref="AQ174" ca="1">IF(ISNUMBER(AQ$122), (GEOMEAN(1+OFFSET(AQ$122, 0, 0, $A$156-(1985-1871), 1)%) -1) * 100, "")</f>
        <v>7.2725816677574162</v>
      </c>
      <c r="AR174" s="67">
        <f t="array" aca="1" ref="AR174" ca="1">IF(ISNUMBER(AR$122), (GEOMEAN(1+OFFSET(AR$122, 0, 0, $A$156-(1985-1871), 1)%) -1) * 100, "")</f>
        <v>6.4600992235748</v>
      </c>
      <c r="AS174" s="67">
        <f t="array" aca="1" ref="AS174" ca="1">IF(ISNUMBER(AS$122), (GEOMEAN(1+OFFSET(AS$122, 0, 0, $A$156-(1985-1871), 1)%) -1) * 100, "")</f>
        <v>10.885036562912731</v>
      </c>
      <c r="AT174" s="67">
        <f t="array" aca="1" ref="AT174" ca="1">IF(ISNUMBER(AT$122), (GEOMEAN(1+OFFSET(AT$122, 0, 0, $A$156-(1985-1871), 1)%) -1) * 100, "")</f>
        <v>13.477883509794552</v>
      </c>
      <c r="AU174" s="67" t="str">
        <f t="array" aca="1" ref="AU174" ca="1">IF(ISNUMBER(AU$122), (GEOMEAN(1+OFFSET(AU$122, 0, 0, $A$156-(1985-1871), 1)%) -1) * 100, "")</f>
        <v/>
      </c>
      <c r="AV174" s="67" t="str">
        <f t="array" aca="1" ref="AV174" ca="1">IF(ISNUMBER(AV$122), (GEOMEAN(1+OFFSET(AV$122, 0, 0, $A$156-(1985-1871), 1)%) -1) * 100, "")</f>
        <v/>
      </c>
      <c r="AW174" s="67" t="str">
        <f t="array" aca="1" ref="AW174" ca="1">IF(ISNUMBER(AW$122), (GEOMEAN(1+OFFSET(AW$122, 0, 0, $A$156-(1985-1871), 1)%) -1) * 100, "")</f>
        <v/>
      </c>
      <c r="AX174" s="67" t="str">
        <f t="array" aca="1" ref="AX174" ca="1">IF(ISNUMBER(AX$122), (GEOMEAN(1+OFFSET(AX$122, 0, 0, $A$156-(1985-1871), 1)%) -1) * 100, "")</f>
        <v/>
      </c>
      <c r="AY174" s="67" t="str">
        <f t="array" aca="1" ref="AY174" ca="1">IF(ISNUMBER(AY$122), (GEOMEAN(1+OFFSET(AY$122, 0, 0, $A$156-(1985-1871), 1)%) -1) * 100, "")</f>
        <v/>
      </c>
      <c r="AZ174" s="67" t="str">
        <f t="array" aca="1" ref="AZ174" ca="1">IF(ISNUMBER(AZ$122), (GEOMEAN(1+OFFSET(AZ$122, 0, 0, $A$156-(1985-1871), 1)%) -1) * 100, "")</f>
        <v/>
      </c>
      <c r="BA174" s="67" t="str">
        <f t="array" aca="1" ref="BA174" ca="1">IF(ISNUMBER(BA$122), (GEOMEAN(1+OFFSET(BA$122, 0, 0, $A$156-(1985-1871), 1)%) -1) * 100, "")</f>
        <v/>
      </c>
      <c r="BB174" s="67" t="str">
        <f t="array" aca="1" ref="BB174" ca="1">IF(ISNUMBER(BB$122), (GEOMEAN(1+OFFSET(BB$122, 0, 0, $A$156-(1985-1871), 1)%) -1) * 100, "")</f>
        <v/>
      </c>
      <c r="BC174" s="67" t="str">
        <f t="array" aca="1" ref="BC174" ca="1">IF(ISNUMBER(BC$122), (GEOMEAN(1+OFFSET(BC$122, 0, 0, $A$156-(1985-1871), 1)%) -1) * 100, "")</f>
        <v/>
      </c>
      <c r="BD174" s="67" t="str">
        <f t="array" aca="1" ref="BD174" ca="1">IF(ISNUMBER(BD$122), (GEOMEAN(1+OFFSET(BD$122, 0, 0, $A$156-(1985-1871), 1)%) -1) * 100, "")</f>
        <v/>
      </c>
      <c r="BE174" s="67" t="str">
        <f t="array" aca="1" ref="BE174" ca="1">IF(ISNUMBER(BE$122), (GEOMEAN(1+OFFSET(BE$122, 0, 0, $A$156-(1985-1871), 1)%) -1) * 100, "")</f>
        <v/>
      </c>
      <c r="BF174" s="67" t="str">
        <f t="array" aca="1" ref="BF174" ca="1">IF(ISNUMBER(BF$122), (GEOMEAN(1+OFFSET(BF$122, 0, 0, $A$156-(1985-1871), 1)%) -1) * 100, "")</f>
        <v/>
      </c>
      <c r="BG174" s="67" t="str">
        <f t="array" aca="1" ref="BG174" ca="1">IF(ISNUMBER(BG$122), (GEOMEAN(1+OFFSET(BG$122, 0, 0, $A$156-(1985-1871), 1)%) -1) * 100, "")</f>
        <v/>
      </c>
      <c r="BH174" s="67" t="str">
        <f t="array" aca="1" ref="BH174" ca="1">IF(ISNUMBER(BH$122), (GEOMEAN(1+OFFSET(BH$122, 0, 0, $A$156-(1985-1871), 1)%) -1) * 100, "")</f>
        <v/>
      </c>
      <c r="BI174" s="67" t="str">
        <f t="array" aca="1" ref="BI174" ca="1">IF(ISNUMBER(BI$122), (GEOMEAN(1+OFFSET(BI$122, 0, 0, $A$156-(1985-1871), 1)%) -1) * 100, "")</f>
        <v/>
      </c>
      <c r="BJ174" s="67" t="str">
        <f t="array" aca="1" ref="BJ174" ca="1">IF(ISNUMBER(BJ$122), (GEOMEAN(1+OFFSET(BJ$122, 0, 0, $A$156-(1985-1871), 1)%) -1) * 100, "")</f>
        <v/>
      </c>
      <c r="BK174" s="67" t="str">
        <f t="array" aca="1" ref="BK174" ca="1">IF(ISNUMBER(BK$122), (GEOMEAN(1+OFFSET(BK$122, 0, 0, $A$156-(1985-1871), 1)%) -1) * 100, "")</f>
        <v/>
      </c>
      <c r="BL174" s="67" t="str">
        <f t="array" aca="1" ref="BL174" ca="1">IF(ISNUMBER(BL$122), (GEOMEAN(1+OFFSET(BL$122, 0, 0, $A$156-(1985-1871), 1)%) -1) * 100, "")</f>
        <v/>
      </c>
      <c r="BM174" s="67" t="str">
        <f t="array" aca="1" ref="BM174" ca="1">IF(ISNUMBER(BM$122), (GEOMEAN(1+OFFSET(BM$122, 0, 0, $A$156-(1985-1871), 1)%) -1) * 100, "")</f>
        <v/>
      </c>
      <c r="BN174" s="67" t="str">
        <f t="array" aca="1" ref="BN174" ca="1">IF(ISNUMBER(BN$122), (GEOMEAN(1+OFFSET(BN$122, 0, 0, $A$156-(1985-1871), 1)%) -1) * 100, "")</f>
        <v/>
      </c>
      <c r="BO174" s="67" t="str">
        <f t="array" aca="1" ref="BO174" ca="1">IF(ISNUMBER(BO$122), (GEOMEAN(1+OFFSET(BO$122, 0, 0, $A$156-(1985-1871), 1)%) -1) * 100, "")</f>
        <v/>
      </c>
      <c r="BP174" s="67" t="str">
        <f t="array" aca="1" ref="BP174" ca="1">IF(ISNUMBER(BP$122), (GEOMEAN(1+OFFSET(BP$122, 0, 0, $A$156-(1985-1871), 1)%) -1) * 100, "")</f>
        <v/>
      </c>
      <c r="BQ174" s="67" t="str">
        <f t="array" aca="1" ref="BQ174" ca="1">IF(ISNUMBER(BQ$122), (GEOMEAN(1+OFFSET(BQ$122, 0, 0, $A$156-(1985-1871), 1)%) -1) * 100, "")</f>
        <v/>
      </c>
      <c r="BR174" s="67" t="str">
        <f t="array" aca="1" ref="BR174" ca="1">IF(ISNUMBER(BR$122), (GEOMEAN(1+OFFSET(BR$122, 0, 0, $A$156-(1985-1871), 1)%) -1) * 100, "")</f>
        <v/>
      </c>
      <c r="BS174" s="67" t="str">
        <f t="array" aca="1" ref="BS174" ca="1">IF(ISNUMBER(BS$122), (GEOMEAN(1+OFFSET(BS$122, 0, 0, $A$156-(1985-1871), 1)%) -1) * 100, "")</f>
        <v/>
      </c>
      <c r="BT174" s="67" t="str">
        <f t="array" aca="1" ref="BT174" ca="1">IF(ISNUMBER(BT$122), (GEOMEAN(1+OFFSET(BT$122, 0, 0, $A$156-(1985-1871), 1)%) -1) * 100, "")</f>
        <v/>
      </c>
      <c r="BU174" s="67" t="str">
        <f t="array" aca="1" ref="BU174" ca="1">IF(ISNUMBER(BU$122), (GEOMEAN(1+OFFSET(BU$122, 0, 0, $A$156-(1985-1871), 1)%) -1) * 100, "")</f>
        <v/>
      </c>
      <c r="BV174" s="67">
        <f t="array" aca="1" ref="BV174" ca="1">IF(ISNUMBER(BV$122), (GEOMEAN(1+OFFSET(BV$122, 0, 0, $A$156-(1985-1871), 1)%) -1) * 100, "")</f>
        <v>10.873909273248007</v>
      </c>
      <c r="BW174" s="67">
        <f t="array" aca="1" ref="BW174" ca="1">IF(ISNUMBER(BW$122), (GEOMEAN(1+OFFSET(BW$122, 0, 0, $A$156-(1985-1871), 1)%) -1) * 100, "")</f>
        <v>7.2160669706027969</v>
      </c>
      <c r="BX174" s="67">
        <f t="array" aca="1" ref="BX174" ca="1">IF(ISNUMBER(BX$122), (GEOMEAN(1+OFFSET(BX$122, 0, 0, $A$156-(1985-1871), 1)%) -1) * 100, "")</f>
        <v>3.4808705015294761</v>
      </c>
      <c r="BY174" s="67">
        <f t="array" aca="1" ref="BY174" ca="1">IF(ISNUMBER(BY$122), (GEOMEAN(1+OFFSET(BY$122, 0, 0, $A$156-(1985-1871), 1)%) -1) * 100, "")</f>
        <v>-3.1308289294429414E-12</v>
      </c>
      <c r="BZ174" s="67">
        <f t="array" aca="1" ref="BZ174" ca="1">IF(ISNUMBER(BZ$122), (GEOMEAN(1+OFFSET(BZ$122, 0, 0, $A$156-(1985-1871), 1)%) -1) * 100, "")</f>
        <v>2.6269570251364893</v>
      </c>
      <c r="CB174" s="27"/>
    </row>
    <row r="175" spans="1:80">
      <c r="A175" s="66" t="s">
        <v>558</v>
      </c>
      <c r="B175" s="67">
        <f>IF(ISNUMBER(B$122), IFERROR(STDEV(B$122:B$154), 0), "")</f>
        <v>17.158622751727815</v>
      </c>
      <c r="C175" s="67">
        <f t="shared" ref="C175:BN175" si="332">IF(ISNUMBER(C$122), IFERROR(STDEV(C$122:C$154), 0), "")</f>
        <v>16.224058435488026</v>
      </c>
      <c r="D175" s="67">
        <f t="shared" si="332"/>
        <v>17.004455980440422</v>
      </c>
      <c r="E175" s="67">
        <f t="shared" si="332"/>
        <v>19.676819448925503</v>
      </c>
      <c r="F175" s="67">
        <f t="shared" si="332"/>
        <v>17.80813697161074</v>
      </c>
      <c r="G175" s="67">
        <f t="shared" si="332"/>
        <v>17.500089805685707</v>
      </c>
      <c r="H175" s="67">
        <f t="shared" si="332"/>
        <v>23.265116546926862</v>
      </c>
      <c r="I175" s="67">
        <f t="shared" si="332"/>
        <v>18.41947881543706</v>
      </c>
      <c r="J175" s="67">
        <f t="shared" si="332"/>
        <v>18.925393586472048</v>
      </c>
      <c r="K175" s="67">
        <f t="shared" si="332"/>
        <v>19.273871933005772</v>
      </c>
      <c r="L175" s="67">
        <f t="shared" si="332"/>
        <v>23.508460465012714</v>
      </c>
      <c r="M175" s="67">
        <f t="shared" si="332"/>
        <v>17.530776973607939</v>
      </c>
      <c r="N175" s="67">
        <f t="shared" si="332"/>
        <v>22.942537058831757</v>
      </c>
      <c r="O175" s="67">
        <f t="shared" si="332"/>
        <v>33.215278517769498</v>
      </c>
      <c r="P175" s="67">
        <f t="shared" si="332"/>
        <v>22.875346200759189</v>
      </c>
      <c r="Q175" s="67">
        <f t="shared" si="332"/>
        <v>27.650975469169836</v>
      </c>
      <c r="R175" s="67">
        <f t="shared" si="332"/>
        <v>22.759345794134322</v>
      </c>
      <c r="S175" s="67">
        <f t="shared" si="332"/>
        <v>23.809114460562864</v>
      </c>
      <c r="T175" s="67">
        <f t="shared" si="332"/>
        <v>27.5149190616611</v>
      </c>
      <c r="U175" s="67">
        <f t="shared" si="332"/>
        <v>12.084992095406957</v>
      </c>
      <c r="V175" s="67">
        <f t="shared" si="332"/>
        <v>6.9338855341774934</v>
      </c>
      <c r="W175" s="67">
        <f t="shared" si="332"/>
        <v>4.27029416152652</v>
      </c>
      <c r="X175" s="67">
        <f t="shared" si="332"/>
        <v>5.6179314637052578</v>
      </c>
      <c r="Y175" s="67">
        <f t="shared" si="332"/>
        <v>4.132845347927625</v>
      </c>
      <c r="Z175" s="67">
        <f t="shared" si="332"/>
        <v>2.6578020766091743</v>
      </c>
      <c r="AA175" s="67">
        <f t="shared" si="332"/>
        <v>7.355153817891753</v>
      </c>
      <c r="AB175" s="67">
        <f t="shared" si="332"/>
        <v>11.017088715924894</v>
      </c>
      <c r="AC175" s="67">
        <f t="shared" si="332"/>
        <v>8.7522042785162011</v>
      </c>
      <c r="AD175" s="67">
        <f t="shared" si="332"/>
        <v>17.436364746825024</v>
      </c>
      <c r="AE175" s="67">
        <f t="shared" si="332"/>
        <v>24.718401243457176</v>
      </c>
      <c r="AF175" s="67">
        <f t="shared" si="332"/>
        <v>14.69558975579457</v>
      </c>
      <c r="AG175" s="67">
        <f t="shared" si="332"/>
        <v>21.00227195351405</v>
      </c>
      <c r="AH175" s="67">
        <f t="shared" si="332"/>
        <v>18.804738210917176</v>
      </c>
      <c r="AI175" s="67">
        <f t="shared" si="332"/>
        <v>35.186481820438352</v>
      </c>
      <c r="AJ175" s="67">
        <f t="shared" si="332"/>
        <v>16.587939235811422</v>
      </c>
      <c r="AK175" s="67">
        <f t="shared" si="332"/>
        <v>2.1995654206786308</v>
      </c>
      <c r="AL175" s="67">
        <f t="shared" si="332"/>
        <v>4.975007788229882</v>
      </c>
      <c r="AM175" s="67">
        <f t="shared" si="332"/>
        <v>6.9043646013625306</v>
      </c>
      <c r="AN175" s="67">
        <f t="shared" si="332"/>
        <v>4.4657220915119344</v>
      </c>
      <c r="AO175" s="67">
        <f t="shared" si="332"/>
        <v>10.938910590574427</v>
      </c>
      <c r="AP175" s="67">
        <f t="shared" si="332"/>
        <v>7.3562719045791383</v>
      </c>
      <c r="AQ175" s="67">
        <f t="shared" si="332"/>
        <v>8.8791245719559964</v>
      </c>
      <c r="AR175" s="67">
        <f t="shared" si="332"/>
        <v>4.4296511357915813</v>
      </c>
      <c r="AS175" s="67">
        <f t="shared" si="332"/>
        <v>19.532412968918702</v>
      </c>
      <c r="AT175" s="67">
        <f t="shared" si="332"/>
        <v>19.620300213837798</v>
      </c>
      <c r="AU175" s="67" t="str">
        <f t="shared" si="332"/>
        <v/>
      </c>
      <c r="AV175" s="67" t="str">
        <f t="shared" si="332"/>
        <v/>
      </c>
      <c r="AW175" s="67" t="str">
        <f t="shared" si="332"/>
        <v/>
      </c>
      <c r="AX175" s="67" t="str">
        <f t="shared" si="332"/>
        <v/>
      </c>
      <c r="AY175" s="67" t="str">
        <f t="shared" si="332"/>
        <v/>
      </c>
      <c r="AZ175" s="67" t="str">
        <f t="shared" si="332"/>
        <v/>
      </c>
      <c r="BA175" s="67" t="str">
        <f t="shared" si="332"/>
        <v/>
      </c>
      <c r="BB175" s="67" t="str">
        <f t="shared" si="332"/>
        <v/>
      </c>
      <c r="BC175" s="67" t="str">
        <f t="shared" si="332"/>
        <v/>
      </c>
      <c r="BD175" s="67" t="str">
        <f t="shared" si="332"/>
        <v/>
      </c>
      <c r="BE175" s="67" t="str">
        <f t="shared" si="332"/>
        <v/>
      </c>
      <c r="BF175" s="67" t="str">
        <f t="shared" si="332"/>
        <v/>
      </c>
      <c r="BG175" s="67" t="str">
        <f t="shared" si="332"/>
        <v/>
      </c>
      <c r="BH175" s="67" t="str">
        <f t="shared" si="332"/>
        <v/>
      </c>
      <c r="BI175" s="67" t="str">
        <f t="shared" si="332"/>
        <v/>
      </c>
      <c r="BJ175" s="67" t="str">
        <f t="shared" si="332"/>
        <v/>
      </c>
      <c r="BK175" s="67" t="str">
        <f t="shared" si="332"/>
        <v/>
      </c>
      <c r="BL175" s="67" t="str">
        <f t="shared" si="332"/>
        <v/>
      </c>
      <c r="BM175" s="67" t="str">
        <f t="shared" si="332"/>
        <v/>
      </c>
      <c r="BN175" s="67" t="str">
        <f t="shared" si="332"/>
        <v/>
      </c>
      <c r="BO175" s="67" t="str">
        <f t="shared" ref="BO175:BZ175" si="333">IF(ISNUMBER(BO$122), IFERROR(STDEV(BO$122:BO$154), 0), "")</f>
        <v/>
      </c>
      <c r="BP175" s="67" t="str">
        <f t="shared" si="333"/>
        <v/>
      </c>
      <c r="BQ175" s="67" t="str">
        <f t="shared" si="333"/>
        <v/>
      </c>
      <c r="BR175" s="67" t="str">
        <f t="shared" si="333"/>
        <v/>
      </c>
      <c r="BS175" s="67" t="str">
        <f t="shared" si="333"/>
        <v/>
      </c>
      <c r="BT175" s="67" t="str">
        <f t="shared" si="333"/>
        <v/>
      </c>
      <c r="BU175" s="67" t="str">
        <f t="shared" si="333"/>
        <v/>
      </c>
      <c r="BV175" s="67">
        <f t="shared" si="333"/>
        <v>16.728875268847496</v>
      </c>
      <c r="BW175" s="67">
        <f t="shared" si="333"/>
        <v>7.4776965885218765</v>
      </c>
      <c r="BX175" s="67">
        <f t="shared" si="333"/>
        <v>2.6629656140249112</v>
      </c>
      <c r="BY175" s="67">
        <f t="shared" si="333"/>
        <v>2.5400025400038098E-5</v>
      </c>
      <c r="BZ175" s="67">
        <f t="shared" si="333"/>
        <v>1.2928936356970429</v>
      </c>
      <c r="CB175" s="27"/>
    </row>
    <row r="176" spans="1:80">
      <c r="A176" s="70" t="s">
        <v>140</v>
      </c>
      <c r="B176" s="69">
        <f t="shared" ref="B176:AG176" si="334">IF(ISNUMBER(B$122), IF(ROUND(B175,5)=0, NA(), ((AVERAGE(B$122:B$154))-(AVERAGE($Z$122:$Z$154)))/B175), "")</f>
        <v>0.50820931177115214</v>
      </c>
      <c r="C176" s="69">
        <f t="shared" si="334"/>
        <v>0.52839543583098714</v>
      </c>
      <c r="D176" s="69">
        <f t="shared" si="334"/>
        <v>0.51424479735185957</v>
      </c>
      <c r="E176" s="69">
        <f t="shared" si="334"/>
        <v>0.46749636343697404</v>
      </c>
      <c r="F176" s="69">
        <f t="shared" si="334"/>
        <v>0.60617880804462443</v>
      </c>
      <c r="G176" s="69">
        <f t="shared" si="334"/>
        <v>0.59400327943657338</v>
      </c>
      <c r="H176" s="69">
        <f t="shared" si="334"/>
        <v>0.42300505586038972</v>
      </c>
      <c r="I176" s="69">
        <f t="shared" si="334"/>
        <v>0.53084113472162953</v>
      </c>
      <c r="J176" s="69">
        <f t="shared" si="334"/>
        <v>0.46722691685665124</v>
      </c>
      <c r="K176" s="69">
        <f t="shared" si="334"/>
        <v>0.43360209946126771</v>
      </c>
      <c r="L176" s="69">
        <f t="shared" si="334"/>
        <v>0.42360694131516025</v>
      </c>
      <c r="M176" s="69">
        <f t="shared" si="334"/>
        <v>0.49236764783546455</v>
      </c>
      <c r="N176" s="69">
        <f t="shared" si="334"/>
        <v>0.32059782623110961</v>
      </c>
      <c r="O176" s="69">
        <f t="shared" si="334"/>
        <v>0.44825925359861279</v>
      </c>
      <c r="P176" s="69">
        <f t="shared" si="334"/>
        <v>0.31472347916969295</v>
      </c>
      <c r="Q176" s="69">
        <f t="shared" si="334"/>
        <v>0.21387671356594962</v>
      </c>
      <c r="R176" s="69">
        <f t="shared" si="334"/>
        <v>0.4000222572649319</v>
      </c>
      <c r="S176" s="69">
        <f t="shared" si="334"/>
        <v>0.35545970328746634</v>
      </c>
      <c r="T176" s="69">
        <f t="shared" si="334"/>
        <v>0.34283943739562678</v>
      </c>
      <c r="U176" s="69">
        <f t="shared" si="334"/>
        <v>0.48063098877806143</v>
      </c>
      <c r="V176" s="69">
        <f t="shared" si="334"/>
        <v>0.52355282778876222</v>
      </c>
      <c r="W176" s="69">
        <f t="shared" si="334"/>
        <v>0.43417932951040394</v>
      </c>
      <c r="X176" s="69">
        <f t="shared" si="334"/>
        <v>0.60294621992105402</v>
      </c>
      <c r="Y176" s="69">
        <f t="shared" si="334"/>
        <v>0.52056109670628981</v>
      </c>
      <c r="Z176" s="69">
        <f t="shared" si="334"/>
        <v>0</v>
      </c>
      <c r="AA176" s="69">
        <f t="shared" si="334"/>
        <v>0.62862656019524277</v>
      </c>
      <c r="AB176" s="69">
        <f t="shared" si="334"/>
        <v>0.68641320790211491</v>
      </c>
      <c r="AC176" s="69">
        <f t="shared" si="334"/>
        <v>0.73071155176743974</v>
      </c>
      <c r="AD176" s="69">
        <f t="shared" si="334"/>
        <v>0.4889881731966364</v>
      </c>
      <c r="AE176" s="69">
        <f t="shared" si="334"/>
        <v>9.8020205982905895E-2</v>
      </c>
      <c r="AF176" s="69">
        <f t="shared" si="334"/>
        <v>9.5988612848188173E-2</v>
      </c>
      <c r="AG176" s="69">
        <f t="shared" si="334"/>
        <v>0.47590797161674864</v>
      </c>
      <c r="AH176" s="69">
        <f t="shared" ref="AH176:BM176" si="335">IF(ISNUMBER(AH$122), IF(ROUND(AH175,5)=0, NA(), ((AVERAGE(AH$122:AH$154))-(AVERAGE($Z$122:$Z$154)))/AH175), "")</f>
        <v>0.76524181942006075</v>
      </c>
      <c r="AI176" s="69">
        <f t="shared" si="335"/>
        <v>0.21713698164623765</v>
      </c>
      <c r="AJ176" s="69">
        <f t="shared" si="335"/>
        <v>0.53467108718831124</v>
      </c>
      <c r="AK176" s="69">
        <f t="shared" si="335"/>
        <v>-1.2768625717601246E-3</v>
      </c>
      <c r="AL176" s="69">
        <f t="shared" si="335"/>
        <v>0.54069102938978186</v>
      </c>
      <c r="AM176" s="69">
        <f t="shared" si="335"/>
        <v>0.50784554911081059</v>
      </c>
      <c r="AN176" s="69">
        <f t="shared" si="335"/>
        <v>0.52655878692264879</v>
      </c>
      <c r="AO176" s="69">
        <f t="shared" si="335"/>
        <v>0.45618435706385585</v>
      </c>
      <c r="AP176" s="69">
        <f t="shared" si="335"/>
        <v>0.48770197367523332</v>
      </c>
      <c r="AQ176" s="69">
        <f t="shared" si="335"/>
        <v>0.46071344199460057</v>
      </c>
      <c r="AR176" s="69">
        <f t="shared" si="335"/>
        <v>0.68075145932628067</v>
      </c>
      <c r="AS176" s="69">
        <f t="shared" si="335"/>
        <v>0.46894596677659933</v>
      </c>
      <c r="AT176" s="69">
        <f t="shared" si="335"/>
        <v>0.5996107326634259</v>
      </c>
      <c r="AU176" s="69" t="str">
        <f t="shared" si="335"/>
        <v/>
      </c>
      <c r="AV176" s="69" t="str">
        <f t="shared" si="335"/>
        <v/>
      </c>
      <c r="AW176" s="69" t="str">
        <f t="shared" si="335"/>
        <v/>
      </c>
      <c r="AX176" s="69" t="str">
        <f t="shared" si="335"/>
        <v/>
      </c>
      <c r="AY176" s="69" t="str">
        <f t="shared" si="335"/>
        <v/>
      </c>
      <c r="AZ176" s="69" t="str">
        <f t="shared" si="335"/>
        <v/>
      </c>
      <c r="BA176" s="69" t="str">
        <f t="shared" si="335"/>
        <v/>
      </c>
      <c r="BB176" s="69" t="str">
        <f t="shared" si="335"/>
        <v/>
      </c>
      <c r="BC176" s="69" t="str">
        <f t="shared" si="335"/>
        <v/>
      </c>
      <c r="BD176" s="69" t="str">
        <f t="shared" si="335"/>
        <v/>
      </c>
      <c r="BE176" s="69" t="str">
        <f t="shared" si="335"/>
        <v/>
      </c>
      <c r="BF176" s="69" t="str">
        <f t="shared" si="335"/>
        <v/>
      </c>
      <c r="BG176" s="69" t="str">
        <f t="shared" si="335"/>
        <v/>
      </c>
      <c r="BH176" s="69" t="str">
        <f t="shared" si="335"/>
        <v/>
      </c>
      <c r="BI176" s="69" t="str">
        <f t="shared" si="335"/>
        <v/>
      </c>
      <c r="BJ176" s="69" t="str">
        <f t="shared" si="335"/>
        <v/>
      </c>
      <c r="BK176" s="69" t="str">
        <f t="shared" si="335"/>
        <v/>
      </c>
      <c r="BL176" s="69" t="str">
        <f t="shared" si="335"/>
        <v/>
      </c>
      <c r="BM176" s="69" t="str">
        <f t="shared" si="335"/>
        <v/>
      </c>
      <c r="BN176" s="69" t="str">
        <f t="shared" ref="BN176:BZ176" si="336">IF(ISNUMBER(BN$122), IF(ROUND(BN175,5)=0, NA(), ((AVERAGE(BN$122:BN$154))-(AVERAGE($Z$122:$Z$154)))/BN175), "")</f>
        <v/>
      </c>
      <c r="BO176" s="69" t="str">
        <f t="shared" si="336"/>
        <v/>
      </c>
      <c r="BP176" s="69" t="str">
        <f t="shared" si="336"/>
        <v/>
      </c>
      <c r="BQ176" s="69" t="str">
        <f t="shared" si="336"/>
        <v/>
      </c>
      <c r="BR176" s="69" t="str">
        <f t="shared" si="336"/>
        <v/>
      </c>
      <c r="BS176" s="69" t="str">
        <f t="shared" si="336"/>
        <v/>
      </c>
      <c r="BT176" s="69" t="str">
        <f t="shared" si="336"/>
        <v/>
      </c>
      <c r="BU176" s="69" t="str">
        <f t="shared" si="336"/>
        <v/>
      </c>
      <c r="BV176" s="69">
        <f t="shared" si="336"/>
        <v>0.51983076348285584</v>
      </c>
      <c r="BW176" s="69">
        <f t="shared" si="336"/>
        <v>0.52611882383113528</v>
      </c>
      <c r="BX176" s="69">
        <f t="shared" si="336"/>
        <v>-7.4678400003901886E-3</v>
      </c>
      <c r="BY176" s="69">
        <f t="shared" si="336"/>
        <v>-139131.29955982257</v>
      </c>
      <c r="BZ176" s="69">
        <f t="shared" si="336"/>
        <v>-0.69543030132405892</v>
      </c>
      <c r="CB176" s="27"/>
    </row>
    <row r="177" spans="1:81" ht="20">
      <c r="A177" s="68" t="s">
        <v>500</v>
      </c>
      <c r="B177" s="69">
        <f>IF(ISNUMBER(B$122), IFERROR(PEARSON($B$122:$B$154,B$122:B$154), NA()), "")</f>
        <v>1</v>
      </c>
      <c r="C177" s="69">
        <f t="shared" ref="C177:BN177" si="337">IF(ISNUMBER(C$122), IFERROR(PEARSON($B$122:$B$154,C$122:C$154), NA()), "")</f>
        <v>0.94847607323339655</v>
      </c>
      <c r="D177" s="69">
        <f t="shared" si="337"/>
        <v>0.99243208341607259</v>
      </c>
      <c r="E177" s="69">
        <f t="shared" si="337"/>
        <v>0.95553462719069038</v>
      </c>
      <c r="F177" s="69">
        <f t="shared" si="337"/>
        <v>0.82403933789169304</v>
      </c>
      <c r="G177" s="69">
        <f t="shared" si="337"/>
        <v>0.90773320886533426</v>
      </c>
      <c r="H177" s="69">
        <f t="shared" si="337"/>
        <v>0.89796955560941794</v>
      </c>
      <c r="I177" s="69">
        <f t="shared" si="337"/>
        <v>0.74954220805958005</v>
      </c>
      <c r="J177" s="69">
        <f t="shared" si="337"/>
        <v>0.88475443407094767</v>
      </c>
      <c r="K177" s="69">
        <f t="shared" si="337"/>
        <v>0.88957155233832907</v>
      </c>
      <c r="L177" s="69">
        <f t="shared" si="337"/>
        <v>0.69429349735392465</v>
      </c>
      <c r="M177" s="69">
        <f t="shared" si="337"/>
        <v>0.50664549721192109</v>
      </c>
      <c r="N177" s="69">
        <f t="shared" si="337"/>
        <v>0.66627614696908766</v>
      </c>
      <c r="O177" s="69">
        <f t="shared" si="337"/>
        <v>0.56856228368874162</v>
      </c>
      <c r="P177" s="69">
        <f t="shared" si="337"/>
        <v>0.66890800339325152</v>
      </c>
      <c r="Q177" s="69">
        <f t="shared" si="337"/>
        <v>0.44945908777675914</v>
      </c>
      <c r="R177" s="69">
        <f t="shared" si="337"/>
        <v>0.79716443794842595</v>
      </c>
      <c r="S177" s="69">
        <f t="shared" si="337"/>
        <v>0.64642967196461554</v>
      </c>
      <c r="T177" s="69">
        <f t="shared" si="337"/>
        <v>0.57191665504001965</v>
      </c>
      <c r="U177" s="69">
        <f t="shared" si="337"/>
        <v>-8.973875867215024E-2</v>
      </c>
      <c r="V177" s="69">
        <f t="shared" si="337"/>
        <v>-4.6261508333746357E-2</v>
      </c>
      <c r="W177" s="69">
        <f t="shared" si="337"/>
        <v>7.147015352634066E-2</v>
      </c>
      <c r="X177" s="69">
        <f t="shared" si="337"/>
        <v>0.23474888740184</v>
      </c>
      <c r="Y177" s="69">
        <f t="shared" si="337"/>
        <v>0.17810299082375791</v>
      </c>
      <c r="Z177" s="69">
        <f t="shared" si="337"/>
        <v>0.13350857202576699</v>
      </c>
      <c r="AA177" s="69">
        <f t="shared" si="337"/>
        <v>0.47523181344466625</v>
      </c>
      <c r="AB177" s="69">
        <f t="shared" si="337"/>
        <v>0.90633714412867583</v>
      </c>
      <c r="AC177" s="69">
        <f t="shared" si="337"/>
        <v>0.66004703887838156</v>
      </c>
      <c r="AD177" s="69">
        <f t="shared" si="337"/>
        <v>0.8594814078425479</v>
      </c>
      <c r="AE177" s="69">
        <f t="shared" si="337"/>
        <v>0.16099818570521013</v>
      </c>
      <c r="AF177" s="69">
        <f t="shared" si="337"/>
        <v>-0.20683432484251407</v>
      </c>
      <c r="AG177" s="69">
        <f t="shared" si="337"/>
        <v>0.46551798145396389</v>
      </c>
      <c r="AH177" s="69">
        <f t="shared" si="337"/>
        <v>0.61380666908549897</v>
      </c>
      <c r="AI177" s="69">
        <f t="shared" si="337"/>
        <v>0.17885068412392066</v>
      </c>
      <c r="AJ177" s="69">
        <f t="shared" si="337"/>
        <v>0.88429658646529385</v>
      </c>
      <c r="AK177" s="69">
        <f t="shared" si="337"/>
        <v>0.10211397137969877</v>
      </c>
      <c r="AL177" s="69">
        <f t="shared" si="337"/>
        <v>0.29486578805700381</v>
      </c>
      <c r="AM177" s="69">
        <f t="shared" si="337"/>
        <v>0.33997801055837645</v>
      </c>
      <c r="AN177" s="69">
        <f t="shared" si="337"/>
        <v>0.49618792911930065</v>
      </c>
      <c r="AO177" s="69">
        <f t="shared" si="337"/>
        <v>0.72099355770478035</v>
      </c>
      <c r="AP177" s="69">
        <f t="shared" si="337"/>
        <v>0.16076967851350174</v>
      </c>
      <c r="AQ177" s="69">
        <f t="shared" si="337"/>
        <v>0.24910591905109347</v>
      </c>
      <c r="AR177" s="69">
        <f t="shared" si="337"/>
        <v>0.22096779630493749</v>
      </c>
      <c r="AS177" s="69">
        <f t="shared" si="337"/>
        <v>0.95329218442994446</v>
      </c>
      <c r="AT177" s="69">
        <f t="shared" si="337"/>
        <v>0.91009195277726562</v>
      </c>
      <c r="AU177" s="69" t="str">
        <f t="shared" si="337"/>
        <v/>
      </c>
      <c r="AV177" s="69" t="str">
        <f t="shared" si="337"/>
        <v/>
      </c>
      <c r="AW177" s="69" t="str">
        <f t="shared" si="337"/>
        <v/>
      </c>
      <c r="AX177" s="69" t="str">
        <f t="shared" si="337"/>
        <v/>
      </c>
      <c r="AY177" s="69" t="str">
        <f t="shared" si="337"/>
        <v/>
      </c>
      <c r="AZ177" s="69" t="str">
        <f t="shared" si="337"/>
        <v/>
      </c>
      <c r="BA177" s="69" t="str">
        <f t="shared" si="337"/>
        <v/>
      </c>
      <c r="BB177" s="69" t="str">
        <f t="shared" si="337"/>
        <v/>
      </c>
      <c r="BC177" s="69" t="str">
        <f t="shared" si="337"/>
        <v/>
      </c>
      <c r="BD177" s="69" t="str">
        <f t="shared" si="337"/>
        <v/>
      </c>
      <c r="BE177" s="69" t="str">
        <f t="shared" si="337"/>
        <v/>
      </c>
      <c r="BF177" s="69" t="str">
        <f t="shared" si="337"/>
        <v/>
      </c>
      <c r="BG177" s="69" t="str">
        <f t="shared" si="337"/>
        <v/>
      </c>
      <c r="BH177" s="69" t="str">
        <f t="shared" si="337"/>
        <v/>
      </c>
      <c r="BI177" s="69" t="str">
        <f t="shared" si="337"/>
        <v/>
      </c>
      <c r="BJ177" s="69" t="str">
        <f t="shared" si="337"/>
        <v/>
      </c>
      <c r="BK177" s="69" t="str">
        <f t="shared" si="337"/>
        <v/>
      </c>
      <c r="BL177" s="69" t="str">
        <f t="shared" si="337"/>
        <v/>
      </c>
      <c r="BM177" s="69" t="str">
        <f t="shared" si="337"/>
        <v/>
      </c>
      <c r="BN177" s="69" t="str">
        <f t="shared" si="337"/>
        <v/>
      </c>
      <c r="BO177" s="69" t="str">
        <f t="shared" ref="BO177:BZ177" si="338">IF(ISNUMBER(BO$122), IFERROR(PEARSON($B$122:$B$154,BO$122:BO$154), NA()), "")</f>
        <v/>
      </c>
      <c r="BP177" s="69" t="str">
        <f t="shared" si="338"/>
        <v/>
      </c>
      <c r="BQ177" s="69" t="str">
        <f t="shared" si="338"/>
        <v/>
      </c>
      <c r="BR177" s="69" t="str">
        <f t="shared" si="338"/>
        <v/>
      </c>
      <c r="BS177" s="69" t="str">
        <f t="shared" si="338"/>
        <v/>
      </c>
      <c r="BT177" s="69" t="str">
        <f t="shared" si="338"/>
        <v/>
      </c>
      <c r="BU177" s="69" t="str">
        <f t="shared" si="338"/>
        <v/>
      </c>
      <c r="BV177" s="69">
        <f t="shared" si="338"/>
        <v>0.95205864782837357</v>
      </c>
      <c r="BW177" s="69">
        <f t="shared" si="338"/>
        <v>-9.9917406363642672E-2</v>
      </c>
      <c r="BX177" s="69">
        <f t="shared" si="338"/>
        <v>0.15461137719690354</v>
      </c>
      <c r="BY177" s="69">
        <f t="shared" si="338"/>
        <v>-8.982175804659126E-2</v>
      </c>
      <c r="BZ177" s="69">
        <f t="shared" si="338"/>
        <v>8.7925209921900768E-2</v>
      </c>
      <c r="CB177" s="27"/>
    </row>
    <row r="178" spans="1:81" ht="20">
      <c r="A178" s="68" t="s">
        <v>501</v>
      </c>
      <c r="B178" s="69">
        <f>IF(ISNUMBER(B$122), IFERROR(PEARSON($P$122:$P$154, B$122:B$154), NA()), "")</f>
        <v>0.66890800339325152</v>
      </c>
      <c r="C178" s="69">
        <f t="shared" ref="C178:BN178" si="339">IF(ISNUMBER(C$122), IFERROR(PEARSON($P$122:$P$154, C$122:C$154), NA()), "")</f>
        <v>0.66736985265325943</v>
      </c>
      <c r="D178" s="69">
        <f t="shared" si="339"/>
        <v>0.65461395990739235</v>
      </c>
      <c r="E178" s="69">
        <f t="shared" si="339"/>
        <v>0.59113059702925641</v>
      </c>
      <c r="F178" s="69">
        <f t="shared" si="339"/>
        <v>0.53514578290793191</v>
      </c>
      <c r="G178" s="69">
        <f t="shared" si="339"/>
        <v>0.63125985098911608</v>
      </c>
      <c r="H178" s="69">
        <f t="shared" si="339"/>
        <v>0.69398602788240582</v>
      </c>
      <c r="I178" s="69">
        <f t="shared" si="339"/>
        <v>0.45218088448374366</v>
      </c>
      <c r="J178" s="69">
        <f t="shared" si="339"/>
        <v>0.60146212702725066</v>
      </c>
      <c r="K178" s="69">
        <f t="shared" si="339"/>
        <v>0.60812697442608299</v>
      </c>
      <c r="L178" s="69">
        <f t="shared" si="339"/>
        <v>0.45651559826868859</v>
      </c>
      <c r="M178" s="69">
        <f t="shared" si="339"/>
        <v>0.40668478741752362</v>
      </c>
      <c r="N178" s="69">
        <f t="shared" si="339"/>
        <v>0.99104083794629239</v>
      </c>
      <c r="O178" s="69">
        <f t="shared" si="339"/>
        <v>0.8152382117013649</v>
      </c>
      <c r="P178" s="69">
        <f t="shared" si="339"/>
        <v>1.0000000000000002</v>
      </c>
      <c r="Q178" s="69">
        <f t="shared" si="339"/>
        <v>0.91054296901111609</v>
      </c>
      <c r="R178" s="69">
        <f t="shared" si="339"/>
        <v>0.87019445846804899</v>
      </c>
      <c r="S178" s="69">
        <f t="shared" si="339"/>
        <v>0.98114105193111445</v>
      </c>
      <c r="T178" s="69">
        <f t="shared" si="339"/>
        <v>0.93962746874063541</v>
      </c>
      <c r="U178" s="69">
        <f t="shared" si="339"/>
        <v>-0.12047493101785782</v>
      </c>
      <c r="V178" s="69">
        <f t="shared" si="339"/>
        <v>-3.8431357603399385E-2</v>
      </c>
      <c r="W178" s="69">
        <f t="shared" si="339"/>
        <v>4.7832725864970366E-2</v>
      </c>
      <c r="X178" s="69">
        <f t="shared" si="339"/>
        <v>0.16065708967708375</v>
      </c>
      <c r="Y178" s="69">
        <f t="shared" si="339"/>
        <v>0.11962777679480968</v>
      </c>
      <c r="Z178" s="69">
        <f t="shared" si="339"/>
        <v>0.15229310880340716</v>
      </c>
      <c r="AA178" s="69">
        <f t="shared" si="339"/>
        <v>0.38593546241263993</v>
      </c>
      <c r="AB178" s="69">
        <f t="shared" si="339"/>
        <v>0.63698525736450629</v>
      </c>
      <c r="AC178" s="69">
        <f t="shared" si="339"/>
        <v>0.40452671140360474</v>
      </c>
      <c r="AD178" s="69">
        <f t="shared" si="339"/>
        <v>0.65519438094198701</v>
      </c>
      <c r="AE178" s="69">
        <f t="shared" si="339"/>
        <v>0.23438042141009394</v>
      </c>
      <c r="AF178" s="69">
        <f t="shared" si="339"/>
        <v>0.29693423255722184</v>
      </c>
      <c r="AG178" s="69">
        <f t="shared" si="339"/>
        <v>0.48634683769675469</v>
      </c>
      <c r="AH178" s="69">
        <f t="shared" si="339"/>
        <v>0.31402646938601297</v>
      </c>
      <c r="AI178" s="69">
        <f t="shared" si="339"/>
        <v>0.57495276760280412</v>
      </c>
      <c r="AJ178" s="69">
        <f t="shared" si="339"/>
        <v>0.58704770700727427</v>
      </c>
      <c r="AK178" s="69">
        <f t="shared" si="339"/>
        <v>0.12736641238156554</v>
      </c>
      <c r="AL178" s="69">
        <f t="shared" si="339"/>
        <v>0.31272832824112745</v>
      </c>
      <c r="AM178" s="69">
        <f t="shared" si="339"/>
        <v>0.3169571693439816</v>
      </c>
      <c r="AN178" s="69">
        <f t="shared" si="339"/>
        <v>0.41503555973997902</v>
      </c>
      <c r="AO178" s="69">
        <f t="shared" si="339"/>
        <v>0.63988540319396281</v>
      </c>
      <c r="AP178" s="69">
        <f t="shared" si="339"/>
        <v>0.24943408066889383</v>
      </c>
      <c r="AQ178" s="69">
        <f t="shared" si="339"/>
        <v>0.42898159195695335</v>
      </c>
      <c r="AR178" s="69">
        <f t="shared" si="339"/>
        <v>0.14155375329677941</v>
      </c>
      <c r="AS178" s="69">
        <f t="shared" si="339"/>
        <v>0.67899417717630817</v>
      </c>
      <c r="AT178" s="69">
        <f t="shared" si="339"/>
        <v>0.58689190075239506</v>
      </c>
      <c r="AU178" s="69" t="str">
        <f t="shared" si="339"/>
        <v/>
      </c>
      <c r="AV178" s="69" t="str">
        <f t="shared" si="339"/>
        <v/>
      </c>
      <c r="AW178" s="69" t="str">
        <f t="shared" si="339"/>
        <v/>
      </c>
      <c r="AX178" s="69" t="str">
        <f t="shared" si="339"/>
        <v/>
      </c>
      <c r="AY178" s="69" t="str">
        <f t="shared" si="339"/>
        <v/>
      </c>
      <c r="AZ178" s="69" t="str">
        <f t="shared" si="339"/>
        <v/>
      </c>
      <c r="BA178" s="69" t="str">
        <f t="shared" si="339"/>
        <v/>
      </c>
      <c r="BB178" s="69" t="str">
        <f t="shared" si="339"/>
        <v/>
      </c>
      <c r="BC178" s="69" t="str">
        <f t="shared" si="339"/>
        <v/>
      </c>
      <c r="BD178" s="69" t="str">
        <f t="shared" si="339"/>
        <v/>
      </c>
      <c r="BE178" s="69" t="str">
        <f t="shared" si="339"/>
        <v/>
      </c>
      <c r="BF178" s="69" t="str">
        <f t="shared" si="339"/>
        <v/>
      </c>
      <c r="BG178" s="69" t="str">
        <f t="shared" si="339"/>
        <v/>
      </c>
      <c r="BH178" s="69" t="str">
        <f t="shared" si="339"/>
        <v/>
      </c>
      <c r="BI178" s="69" t="str">
        <f t="shared" si="339"/>
        <v/>
      </c>
      <c r="BJ178" s="69" t="str">
        <f t="shared" si="339"/>
        <v/>
      </c>
      <c r="BK178" s="69" t="str">
        <f t="shared" si="339"/>
        <v/>
      </c>
      <c r="BL178" s="69" t="str">
        <f t="shared" si="339"/>
        <v/>
      </c>
      <c r="BM178" s="69" t="str">
        <f t="shared" si="339"/>
        <v/>
      </c>
      <c r="BN178" s="69" t="str">
        <f t="shared" si="339"/>
        <v/>
      </c>
      <c r="BO178" s="69" t="str">
        <f t="shared" ref="BO178:BZ178" si="340">IF(ISNUMBER(BO$122), IFERROR(PEARSON($P$122:$P$154, BO$122:BO$154), NA()), "")</f>
        <v/>
      </c>
      <c r="BP178" s="69" t="str">
        <f t="shared" si="340"/>
        <v/>
      </c>
      <c r="BQ178" s="69" t="str">
        <f t="shared" si="340"/>
        <v/>
      </c>
      <c r="BR178" s="69" t="str">
        <f t="shared" si="340"/>
        <v/>
      </c>
      <c r="BS178" s="69" t="str">
        <f t="shared" si="340"/>
        <v/>
      </c>
      <c r="BT178" s="69" t="str">
        <f t="shared" si="340"/>
        <v/>
      </c>
      <c r="BU178" s="69" t="str">
        <f t="shared" si="340"/>
        <v/>
      </c>
      <c r="BV178" s="69">
        <f t="shared" si="340"/>
        <v>0.67566683467967825</v>
      </c>
      <c r="BW178" s="69">
        <f t="shared" si="340"/>
        <v>-0.10309983451012326</v>
      </c>
      <c r="BX178" s="69">
        <f t="shared" si="340"/>
        <v>0.17750398389491751</v>
      </c>
      <c r="BY178" s="69">
        <f t="shared" si="340"/>
        <v>-7.2173843250849222E-4</v>
      </c>
      <c r="BZ178" s="69">
        <f t="shared" si="340"/>
        <v>0.10488723212069291</v>
      </c>
      <c r="CB178" s="27"/>
    </row>
    <row r="179" spans="1:81" s="72" customFormat="1" ht="13" thickBot="1">
      <c r="A179" s="71" t="s">
        <v>186</v>
      </c>
      <c r="B179" s="129">
        <f t="array" aca="1" ref="B179" ca="1">IF(ISNUMBER(B$122), PRODUCT(1+OFFSET(B$122, 0, 0, $A$156-(1985-1871), 1)%), "")</f>
        <v>26.757642062925928</v>
      </c>
      <c r="C179" s="129">
        <f t="array" aca="1" ref="C179" ca="1">IF(ISNUMBER(C$122), PRODUCT(1+OFFSET(C$122, 0, 0, $A$156-(1985-1871), 1)%), "")</f>
        <v>26.69738783977763</v>
      </c>
      <c r="D179" s="129">
        <f t="array" aca="1" ref="D179" ca="1">IF(ISNUMBER(D$122), PRODUCT(1+OFFSET(D$122, 0, 0, $A$156-(1985-1871), 1)%), "")</f>
        <v>27.111909507562963</v>
      </c>
      <c r="E179" s="129">
        <f t="array" aca="1" ref="E179" ca="1">IF(ISNUMBER(E$122), PRODUCT(1+OFFSET(E$122, 0, 0, $A$156-(1985-1871), 1)%), "")</f>
        <v>27.264937305334207</v>
      </c>
      <c r="F179" s="129">
        <f t="array" aca="1" ref="F179" ca="1">IF(ISNUMBER(F$122), PRODUCT(1+OFFSET(F$122, 0, 0, $A$156-(1985-1871), 1)%), "")</f>
        <v>47.501101045058924</v>
      </c>
      <c r="G179" s="129">
        <f t="array" aca="1" ref="G179" ca="1">IF(ISNUMBER(G$122), PRODUCT(1+OFFSET(G$122, 0, 0, $A$156-(1985-1871), 1)%), "")</f>
        <v>42.237143775588514</v>
      </c>
      <c r="H179" s="129">
        <f t="array" aca="1" ref="H179" ca="1">IF(ISNUMBER(H$122), PRODUCT(1+OFFSET(H$122, 0, 0, $A$156-(1985-1871), 1)%), "")</f>
        <v>26.523222244470944</v>
      </c>
      <c r="I179" s="129">
        <f t="array" aca="1" ref="I179" ca="1">IF(ISNUMBER(I$122), PRODUCT(1+OFFSET(I$122, 0, 0, $A$156-(1985-1871), 1)%), "")</f>
        <v>34.681413711978472</v>
      </c>
      <c r="J179" s="129">
        <f t="array" aca="1" ref="J179" ca="1">IF(ISNUMBER(J$122), PRODUCT(1+OFFSET(J$122, 0, 0, $A$156-(1985-1871), 1)%), "")</f>
        <v>25.847108353295237</v>
      </c>
      <c r="K179" s="129">
        <f t="array" aca="1" ref="K179" ca="1">IF(ISNUMBER(K$122), PRODUCT(1+OFFSET(K$122, 0, 0, $A$156-(1985-1871), 1)%), "")</f>
        <v>22.100012605139387</v>
      </c>
      <c r="L179" s="129">
        <f t="array" aca="1" ref="L179" ca="1">IF(ISNUMBER(L$122), PRODUCT(1+OFFSET(L$122, 0, 0, $A$156-(1985-1871), 1)%), "")</f>
        <v>28.621296692993319</v>
      </c>
      <c r="M179" s="129">
        <f t="array" aca="1" ref="M179" ca="1">IF(ISNUMBER(M$122), PRODUCT(1+OFFSET(M$122, 0, 0, $A$156-(1985-1871), 1)%), "")</f>
        <v>25.667109797592289</v>
      </c>
      <c r="N179" s="129">
        <f t="array" aca="1" ref="N179" ca="1">IF(ISNUMBER(N$122), PRODUCT(1+OFFSET(N$122, 0, 0, $A$156-(1985-1871), 1)%), "")</f>
        <v>13.598177863769168</v>
      </c>
      <c r="O179" s="129">
        <f t="array" aca="1" ref="O179" ca="1">IF(ISNUMBER(O$122), PRODUCT(1+OFFSET(O$122, 0, 0, $A$156-(1985-1871), 1)%), "")</f>
        <v>59.244095224229113</v>
      </c>
      <c r="P179" s="129">
        <f t="array" aca="1" ref="P179" ca="1">IF(ISNUMBER(P$122), PRODUCT(1+OFFSET(P$122, 0, 0, $A$156-(1985-1871), 1)%), "")</f>
        <v>12.804716785749607</v>
      </c>
      <c r="Q179" s="129">
        <f t="array" aca="1" ref="Q179" ca="1">IF(ISNUMBER(Q$122), PRODUCT(1+OFFSET(Q$122, 0, 0, $A$156-(1985-1871), 1)%), "")</f>
        <v>6.8056530216006417</v>
      </c>
      <c r="R179" s="129">
        <f t="array" aca="1" ref="R179" ca="1">IF(ISNUMBER(R$122), PRODUCT(1+OFFSET(R$122, 0, 0, $A$156-(1985-1871), 1)%), "")</f>
        <v>22.961295124480376</v>
      </c>
      <c r="S179" s="129">
        <f t="array" aca="1" ref="S179" ca="1">IF(ISNUMBER(S$122), PRODUCT(1+OFFSET(S$122, 0, 0, $A$156-(1985-1871), 1)%), "")</f>
        <v>17.929538132690109</v>
      </c>
      <c r="T179" s="129">
        <f t="array" aca="1" ref="T179" ca="1">IF(ISNUMBER(T$122), PRODUCT(1+OFFSET(T$122, 0, 0, $A$156-(1985-1871), 1)%), "")</f>
        <v>18.351951380231821</v>
      </c>
      <c r="U179" s="129">
        <f t="array" aca="1" ref="U179" ca="1">IF(ISNUMBER(U$122), PRODUCT(1+OFFSET(U$122, 0, 0, $A$156-(1985-1871), 1)%), "")</f>
        <v>14.39458449145457</v>
      </c>
      <c r="V179" s="129">
        <f t="array" aca="1" ref="V179" ca="1">IF(ISNUMBER(V$122), PRODUCT(1+OFFSET(V$122, 0, 0, $A$156-(1985-1871), 1)%), "")</f>
        <v>8.5827126124313597</v>
      </c>
      <c r="W179" s="129">
        <f t="array" aca="1" ref="W179" ca="1">IF(ISNUMBER(W$122), PRODUCT(1+OFFSET(W$122, 0, 0, $A$156-(1985-1871), 1)%), "")</f>
        <v>5.2286000947310551</v>
      </c>
      <c r="X179" s="129">
        <f t="array" aca="1" ref="X179" ca="1">IF(ISNUMBER(X$122), PRODUCT(1+OFFSET(X$122, 0, 0, $A$156-(1985-1871), 1)%), "")</f>
        <v>8.1619720301861047</v>
      </c>
      <c r="Y179" s="129">
        <f t="array" aca="1" ref="Y179" ca="1">IF(ISNUMBER(Y$122), PRODUCT(1+OFFSET(Y$122, 0, 0, $A$156-(1985-1871), 1)%), "")</f>
        <v>5.7318805619212672</v>
      </c>
      <c r="Z179" s="129">
        <f t="array" aca="1" ref="Z179" ca="1">IF(ISNUMBER(Z$122), PRODUCT(1+OFFSET(Z$122, 0, 0, $A$156-(1985-1871), 1)%), "")</f>
        <v>3.007506047638818</v>
      </c>
      <c r="AA179" s="129">
        <f t="array" aca="1" ref="AA179" ca="1">IF(ISNUMBER(AA$122), PRODUCT(1+OFFSET(AA$122, 0, 0, $A$156-(1985-1871), 1)%), "")</f>
        <v>11.448639200109907</v>
      </c>
      <c r="AB179" s="129">
        <f t="array" aca="1" ref="AB179" ca="1">IF(ISNUMBER(AB$122), PRODUCT(1+OFFSET(AB$122, 0, 0, $A$156-(1985-1871), 1)%), "")</f>
        <v>24.65050548731719</v>
      </c>
      <c r="AC179" s="129">
        <f t="array" aca="1" ref="AC179" ca="1">IF(ISNUMBER(AC$122), PRODUCT(1+OFFSET(AC$122, 0, 0, $A$156-(1985-1871), 1)%), "")</f>
        <v>18.73446492800673</v>
      </c>
      <c r="AD179" s="129">
        <f t="array" aca="1" ref="AD179" ca="1">IF(ISNUMBER(AD$122), PRODUCT(1+OFFSET(AD$122, 0, 0, $A$156-(1985-1871), 1)%), "")</f>
        <v>24.605667870871265</v>
      </c>
      <c r="AE179" s="129">
        <f t="array" aca="1" ref="AE179" ca="1">IF(ISNUMBER(AE$122), PRODUCT(1+OFFSET(AE$122, 0, 0, $A$156-(1985-1871), 1)%), "")</f>
        <v>2.4147381114953506</v>
      </c>
      <c r="AF179" s="129">
        <f t="array" aca="1" ref="AF179" ca="1">IF(ISNUMBER(AF$122), PRODUCT(1+OFFSET(AF$122, 0, 0, $A$156-(1985-1871), 1)%), "")</f>
        <v>3.4215965457435704</v>
      </c>
      <c r="AG179" s="129">
        <f t="array" aca="1" ref="AG179" ca="1">IF(ISNUMBER(AG$122), PRODUCT(1+OFFSET(AG$122, 0, 0, $A$156-(1985-1871), 1)%), "")</f>
        <v>31.645828319170164</v>
      </c>
      <c r="AH179" s="129">
        <f t="array" aca="1" ref="AH179" ca="1">IF(ISNUMBER(AH$122), PRODUCT(1+OFFSET(AH$122, 0, 0, $A$156-(1985-1871), 1)%), "")</f>
        <v>131.54234821014145</v>
      </c>
      <c r="AI179" s="129">
        <f t="array" aca="1" ref="AI179" ca="1">IF(ISNUMBER(AI$122), PRODUCT(1+OFFSET(AI$122, 0, 0, $A$156-(1985-1871), 1)%), "")</f>
        <v>5.7438862866291114</v>
      </c>
      <c r="AJ179" s="129">
        <f t="array" aca="1" ref="AJ179" ca="1">IF(ISNUMBER(AJ$122), PRODUCT(1+OFFSET(AJ$122, 0, 0, $A$156-(1985-1871), 1)%), "")</f>
        <v>28.745110009319504</v>
      </c>
      <c r="AK179" s="129">
        <f t="array" aca="1" ref="AK179" ca="1">IF(ISNUMBER(AK$122), PRODUCT(1+OFFSET(AK$122, 0, 0, $A$156-(1985-1871), 1)%), "")</f>
        <v>3.0146623465901108</v>
      </c>
      <c r="AL179" s="129">
        <f t="array" aca="1" ref="AL179" ca="1">IF(ISNUMBER(AL$122), PRODUCT(1+OFFSET(AL$122, 0, 0, $A$156-(1985-1871), 1)%), "")</f>
        <v>6.6750157929184217</v>
      </c>
      <c r="AM179" s="129">
        <f t="array" aca="1" ref="AM179" ca="1">IF(ISNUMBER(AM$122), PRODUCT(1+OFFSET(AM$122, 0, 0, $A$156-(1985-1871), 1)%), "")</f>
        <v>8.2682933351039036</v>
      </c>
      <c r="AN179" s="129">
        <f t="array" aca="1" ref="AN179" ca="1">IF(ISNUMBER(AN$122), PRODUCT(1+OFFSET(AN$122, 0, 0, $A$156-(1985-1871), 1)%), "")</f>
        <v>6.0646279765732132</v>
      </c>
      <c r="AO179" s="129">
        <f t="array" aca="1" ref="AO179" ca="1">IF(ISNUMBER(AO$122), PRODUCT(1+OFFSET(AO$122, 0, 0, $A$156-(1985-1871), 1)%), "")</f>
        <v>11.69277327255802</v>
      </c>
      <c r="AP179" s="129">
        <f t="array" aca="1" ref="AP179" ca="1">IF(ISNUMBER(AP$122), PRODUCT(1+OFFSET(AP$122, 0, 0, $A$156-(1985-1871), 1)%), "")</f>
        <v>8.3986899384378404</v>
      </c>
      <c r="AQ179" s="129">
        <f t="array" aca="1" ref="AQ179" ca="1">IF(ISNUMBER(AQ$122), PRODUCT(1+OFFSET(AQ$122, 0, 0, $A$156-(1985-1871), 1)%), "")</f>
        <v>9.4545191375579645</v>
      </c>
      <c r="AR179" s="129">
        <f t="array" aca="1" ref="AR179" ca="1">IF(ISNUMBER(AR$122), PRODUCT(1+OFFSET(AR$122, 0, 0, $A$156-(1985-1871), 1)%), "")</f>
        <v>7.4127564526898677</v>
      </c>
      <c r="AS179" s="129">
        <f t="array" aca="1" ref="AS179" ca="1">IF(ISNUMBER(AS$122), PRODUCT(1+OFFSET(AS$122, 0, 0, $A$156-(1985-1871), 1)%), "")</f>
        <v>27.285643998326705</v>
      </c>
      <c r="AT179" s="129">
        <f t="array" aca="1" ref="AT179" ca="1">IF(ISNUMBER(AT$122), PRODUCT(1+OFFSET(AT$122, 0, 0, $A$156-(1985-1871), 1)%), "")</f>
        <v>57.168825212445441</v>
      </c>
      <c r="AU179" s="129" t="str">
        <f t="array" aca="1" ref="AU179" ca="1">IF(ISNUMBER(AU$122), PRODUCT(1+OFFSET(AU$122, 0, 0, $A$156-(1985-1871), 1)%), "")</f>
        <v/>
      </c>
      <c r="AV179" s="129" t="str">
        <f t="array" aca="1" ref="AV179" ca="1">IF(ISNUMBER(AV$122), PRODUCT(1+OFFSET(AV$122, 0, 0, $A$156-(1985-1871), 1)%), "")</f>
        <v/>
      </c>
      <c r="AW179" s="129" t="str">
        <f t="array" aca="1" ref="AW179" ca="1">IF(ISNUMBER(AW$122), PRODUCT(1+OFFSET(AW$122, 0, 0, $A$156-(1985-1871), 1)%), "")</f>
        <v/>
      </c>
      <c r="AX179" s="129" t="str">
        <f t="array" aca="1" ref="AX179" ca="1">IF(ISNUMBER(AX$122), PRODUCT(1+OFFSET(AX$122, 0, 0, $A$156-(1985-1871), 1)%), "")</f>
        <v/>
      </c>
      <c r="AY179" s="129" t="str">
        <f t="array" aca="1" ref="AY179" ca="1">IF(ISNUMBER(AY$122), PRODUCT(1+OFFSET(AY$122, 0, 0, $A$156-(1985-1871), 1)%), "")</f>
        <v/>
      </c>
      <c r="AZ179" s="129" t="str">
        <f t="array" aca="1" ref="AZ179" ca="1">IF(ISNUMBER(AZ$122), PRODUCT(1+OFFSET(AZ$122, 0, 0, $A$156-(1985-1871), 1)%), "")</f>
        <v/>
      </c>
      <c r="BA179" s="129" t="str">
        <f t="array" aca="1" ref="BA179" ca="1">IF(ISNUMBER(BA$122), PRODUCT(1+OFFSET(BA$122, 0, 0, $A$156-(1985-1871), 1)%), "")</f>
        <v/>
      </c>
      <c r="BB179" s="129" t="str">
        <f t="array" aca="1" ref="BB179" ca="1">IF(ISNUMBER(BB$122), PRODUCT(1+OFFSET(BB$122, 0, 0, $A$156-(1985-1871), 1)%), "")</f>
        <v/>
      </c>
      <c r="BC179" s="129" t="str">
        <f t="array" aca="1" ref="BC179" ca="1">IF(ISNUMBER(BC$122), PRODUCT(1+OFFSET(BC$122, 0, 0, $A$156-(1985-1871), 1)%), "")</f>
        <v/>
      </c>
      <c r="BD179" s="129" t="str">
        <f t="array" aca="1" ref="BD179" ca="1">IF(ISNUMBER(BD$122), PRODUCT(1+OFFSET(BD$122, 0, 0, $A$156-(1985-1871), 1)%), "")</f>
        <v/>
      </c>
      <c r="BE179" s="129" t="str">
        <f t="array" aca="1" ref="BE179" ca="1">IF(ISNUMBER(BE$122), PRODUCT(1+OFFSET(BE$122, 0, 0, $A$156-(1985-1871), 1)%), "")</f>
        <v/>
      </c>
      <c r="BF179" s="129" t="str">
        <f t="array" aca="1" ref="BF179" ca="1">IF(ISNUMBER(BF$122), PRODUCT(1+OFFSET(BF$122, 0, 0, $A$156-(1985-1871), 1)%), "")</f>
        <v/>
      </c>
      <c r="BG179" s="129" t="str">
        <f t="array" aca="1" ref="BG179" ca="1">IF(ISNUMBER(BG$122), PRODUCT(1+OFFSET(BG$122, 0, 0, $A$156-(1985-1871), 1)%), "")</f>
        <v/>
      </c>
      <c r="BH179" s="129" t="str">
        <f t="array" aca="1" ref="BH179" ca="1">IF(ISNUMBER(BH$122), PRODUCT(1+OFFSET(BH$122, 0, 0, $A$156-(1985-1871), 1)%), "")</f>
        <v/>
      </c>
      <c r="BI179" s="129" t="str">
        <f t="array" aca="1" ref="BI179" ca="1">IF(ISNUMBER(BI$122), PRODUCT(1+OFFSET(BI$122, 0, 0, $A$156-(1985-1871), 1)%), "")</f>
        <v/>
      </c>
      <c r="BJ179" s="129" t="str">
        <f t="array" aca="1" ref="BJ179" ca="1">IF(ISNUMBER(BJ$122), PRODUCT(1+OFFSET(BJ$122, 0, 0, $A$156-(1985-1871), 1)%), "")</f>
        <v/>
      </c>
      <c r="BK179" s="129" t="str">
        <f t="array" aca="1" ref="BK179" ca="1">IF(ISNUMBER(BK$122), PRODUCT(1+OFFSET(BK$122, 0, 0, $A$156-(1985-1871), 1)%), "")</f>
        <v/>
      </c>
      <c r="BL179" s="129" t="str">
        <f t="array" aca="1" ref="BL179" ca="1">IF(ISNUMBER(BL$122), PRODUCT(1+OFFSET(BL$122, 0, 0, $A$156-(1985-1871), 1)%), "")</f>
        <v/>
      </c>
      <c r="BM179" s="129" t="str">
        <f t="array" aca="1" ref="BM179" ca="1">IF(ISNUMBER(BM$122), PRODUCT(1+OFFSET(BM$122, 0, 0, $A$156-(1985-1871), 1)%), "")</f>
        <v/>
      </c>
      <c r="BN179" s="129" t="str">
        <f t="array" aca="1" ref="BN179" ca="1">IF(ISNUMBER(BN$122), PRODUCT(1+OFFSET(BN$122, 0, 0, $A$156-(1985-1871), 1)%), "")</f>
        <v/>
      </c>
      <c r="BO179" s="129" t="str">
        <f t="array" aca="1" ref="BO179" ca="1">IF(ISNUMBER(BO$122), PRODUCT(1+OFFSET(BO$122, 0, 0, $A$156-(1985-1871), 1)%), "")</f>
        <v/>
      </c>
      <c r="BP179" s="129" t="str">
        <f t="array" aca="1" ref="BP179" ca="1">IF(ISNUMBER(BP$122), PRODUCT(1+OFFSET(BP$122, 0, 0, $A$156-(1985-1871), 1)%), "")</f>
        <v/>
      </c>
      <c r="BQ179" s="129" t="str">
        <f t="array" aca="1" ref="BQ179" ca="1">IF(ISNUMBER(BQ$122), PRODUCT(1+OFFSET(BQ$122, 0, 0, $A$156-(1985-1871), 1)%), "")</f>
        <v/>
      </c>
      <c r="BR179" s="129" t="str">
        <f t="array" aca="1" ref="BR179" ca="1">IF(ISNUMBER(BR$122), PRODUCT(1+OFFSET(BR$122, 0, 0, $A$156-(1985-1871), 1)%), "")</f>
        <v/>
      </c>
      <c r="BS179" s="129" t="str">
        <f t="array" aca="1" ref="BS179" ca="1">IF(ISNUMBER(BS$122), PRODUCT(1+OFFSET(BS$122, 0, 0, $A$156-(1985-1871), 1)%), "")</f>
        <v/>
      </c>
      <c r="BT179" s="129" t="str">
        <f t="array" aca="1" ref="BT179" ca="1">IF(ISNUMBER(BT$122), PRODUCT(1+OFFSET(BT$122, 0, 0, $A$156-(1985-1871), 1)%), "")</f>
        <v/>
      </c>
      <c r="BU179" s="129" t="str">
        <f t="array" aca="1" ref="BU179" ca="1">IF(ISNUMBER(BU$122), PRODUCT(1+OFFSET(BU$122, 0, 0, $A$156-(1985-1871), 1)%), "")</f>
        <v/>
      </c>
      <c r="BV179" s="129">
        <f t="array" aca="1" ref="BV179" ca="1">IF(ISNUMBER(BV$122), PRODUCT(1+OFFSET(BV$122, 0, 0, $A$156-(1985-1871), 1)%), "")</f>
        <v>27.198160673933334</v>
      </c>
      <c r="BW179" s="129">
        <f t="array" aca="1" ref="BW179" ca="1">IF(ISNUMBER(BW$122), PRODUCT(1+OFFSET(BW$122, 0, 0, $A$156-(1985-1871), 1)%), "")</f>
        <v>9.2964234972253497</v>
      </c>
      <c r="BX179" s="129">
        <f t="array" aca="1" ref="BX179" ca="1">IF(ISNUMBER(BX$122), PRODUCT(1+OFFSET(BX$122, 0, 0, $A$156-(1985-1871), 1)%), "")</f>
        <v>2.9889754625177236</v>
      </c>
      <c r="BY179" s="129">
        <f t="array" aca="1" ref="BY179" ca="1">IF(ISNUMBER(BY$122), PRODUCT(1+OFFSET(BY$122, 0, 0, $A$156-(1985-1871), 1)%), "")</f>
        <v>0.99999999999899991</v>
      </c>
      <c r="BZ179" s="129">
        <f t="array" aca="1" ref="BZ179" ca="1">IF(ISNUMBER(BZ$122), PRODUCT(1+OFFSET(BZ$122, 0, 0, $A$156-(1985-1871), 1)%), "")</f>
        <v>2.2928015194681861</v>
      </c>
      <c r="CB179" s="27"/>
    </row>
    <row r="180" spans="1:81" ht="14" thickTop="1" thickBot="1">
      <c r="A180" s="73" t="s">
        <v>218</v>
      </c>
      <c r="B180" s="141" t="str">
        <f ca="1">INDEX(B$2:BZ$2, MATCH(MAX(B174:BZ174), B174:BZ174, 0))</f>
        <v>VGHCX</v>
      </c>
      <c r="CB180" s="27"/>
    </row>
    <row r="181" spans="1:81" ht="13" thickTop="1">
      <c r="D181" s="279"/>
      <c r="CB181" s="27"/>
    </row>
    <row r="183" spans="1:81" s="53" customFormat="1" ht="24">
      <c r="A183" s="278" t="s">
        <v>503</v>
      </c>
      <c r="B183" s="35" t="str">
        <f t="shared" ref="B183:AG183" si="341">IF(B$1="","",B$1)</f>
        <v>TSM</v>
      </c>
      <c r="C183" s="35" t="str">
        <f t="shared" si="341"/>
        <v>LCV</v>
      </c>
      <c r="D183" s="35" t="str">
        <f t="shared" si="341"/>
        <v>LCB (500)</v>
      </c>
      <c r="E183" s="35" t="str">
        <f t="shared" si="341"/>
        <v>LCG</v>
      </c>
      <c r="F183" s="35" t="str">
        <f t="shared" si="341"/>
        <v>MCV</v>
      </c>
      <c r="G183" s="35" t="str">
        <f t="shared" si="341"/>
        <v>MCB</v>
      </c>
      <c r="H183" s="35" t="str">
        <f t="shared" si="341"/>
        <v>MCG</v>
      </c>
      <c r="I183" s="35" t="str">
        <f t="shared" si="341"/>
        <v>SCV</v>
      </c>
      <c r="J183" s="35" t="str">
        <f t="shared" si="341"/>
        <v>SCB</v>
      </c>
      <c r="K183" s="35" t="str">
        <f t="shared" si="341"/>
        <v>SCG</v>
      </c>
      <c r="L183" s="35" t="str">
        <f t="shared" si="341"/>
        <v>D10</v>
      </c>
      <c r="M183" s="35" t="str">
        <f t="shared" si="341"/>
        <v>REIT</v>
      </c>
      <c r="N183" s="35" t="str">
        <f t="shared" si="341"/>
        <v>EAFED</v>
      </c>
      <c r="O183" s="35" t="str">
        <f t="shared" si="341"/>
        <v>EM</v>
      </c>
      <c r="P183" s="35" t="str">
        <f t="shared" si="341"/>
        <v>Total Int'l</v>
      </c>
      <c r="Q183" s="35" t="str">
        <f t="shared" si="341"/>
        <v>Pacific</v>
      </c>
      <c r="R183" s="35" t="str">
        <f t="shared" si="341"/>
        <v>Europe</v>
      </c>
      <c r="S183" s="35" t="str">
        <f t="shared" si="341"/>
        <v>Int'l Value</v>
      </c>
      <c r="T183" s="35" t="str">
        <f t="shared" si="341"/>
        <v>Int'l Small</v>
      </c>
      <c r="U183" s="35" t="str">
        <f t="shared" si="341"/>
        <v>LTT</v>
      </c>
      <c r="V183" s="35" t="str">
        <f t="shared" si="341"/>
        <v>ITT</v>
      </c>
      <c r="W183" s="35" t="str">
        <f t="shared" si="341"/>
        <v>STT</v>
      </c>
      <c r="X183" s="35" t="str">
        <f t="shared" si="341"/>
        <v>TBM</v>
      </c>
      <c r="Y183" s="35" t="str">
        <f t="shared" si="341"/>
        <v>STB</v>
      </c>
      <c r="Z183" s="35" t="str">
        <f t="shared" si="341"/>
        <v>TBILL</v>
      </c>
      <c r="AA183" s="35" t="str">
        <f t="shared" si="341"/>
        <v>IT Corp.</v>
      </c>
      <c r="AB183" s="35" t="str">
        <f t="shared" si="341"/>
        <v>Wellington</v>
      </c>
      <c r="AC183" s="35" t="str">
        <f t="shared" si="341"/>
        <v>Wellesley</v>
      </c>
      <c r="AD183" s="35" t="str">
        <f t="shared" si="341"/>
        <v>Windsor</v>
      </c>
      <c r="AE183" s="35" t="str">
        <f t="shared" si="341"/>
        <v>COMM</v>
      </c>
      <c r="AF183" s="35" t="str">
        <f t="shared" si="341"/>
        <v>GOLD</v>
      </c>
      <c r="AG183" s="35" t="str">
        <f t="shared" si="341"/>
        <v>Energy</v>
      </c>
      <c r="AH183" s="35" t="str">
        <f t="shared" ref="AH183:BM183" si="342">IF(AH$1="","",AH$1)</f>
        <v>Health</v>
      </c>
      <c r="AI183" s="35" t="str">
        <f t="shared" si="342"/>
        <v>P. Metals</v>
      </c>
      <c r="AJ183" s="35" t="str">
        <f t="shared" si="342"/>
        <v>Windsor II</v>
      </c>
      <c r="AK183" s="35" t="str">
        <f t="shared" si="342"/>
        <v>ST Munis</v>
      </c>
      <c r="AL183" s="35" t="str">
        <f t="shared" si="342"/>
        <v>IT Munis</v>
      </c>
      <c r="AM183" s="35" t="str">
        <f t="shared" si="342"/>
        <v>LT Munis</v>
      </c>
      <c r="AN183" s="35" t="str">
        <f t="shared" si="342"/>
        <v>ST Invest. Grade</v>
      </c>
      <c r="AO183" s="35" t="str">
        <f t="shared" si="342"/>
        <v>Hi-Yield Corp. Bd</v>
      </c>
      <c r="AP183" s="35" t="str">
        <f t="shared" si="342"/>
        <v>TIPS</v>
      </c>
      <c r="AQ183" s="35" t="str">
        <f t="shared" si="342"/>
        <v>Global Bd</v>
      </c>
      <c r="AR183" s="35" t="str">
        <f t="shared" si="342"/>
        <v>Int'l Bd</v>
      </c>
      <c r="AS183" s="35" t="str">
        <f t="shared" si="342"/>
        <v>Extended Mkt</v>
      </c>
      <c r="AT183" s="35" t="str">
        <f t="shared" si="342"/>
        <v>Momentum</v>
      </c>
      <c r="AU183" s="35" t="str">
        <f t="shared" si="342"/>
        <v/>
      </c>
      <c r="AV183" s="35" t="str">
        <f t="shared" si="342"/>
        <v/>
      </c>
      <c r="AW183" s="35" t="str">
        <f t="shared" si="342"/>
        <v/>
      </c>
      <c r="AX183" s="35" t="str">
        <f t="shared" si="342"/>
        <v/>
      </c>
      <c r="AY183" s="35" t="str">
        <f t="shared" si="342"/>
        <v/>
      </c>
      <c r="AZ183" s="35" t="str">
        <f t="shared" si="342"/>
        <v/>
      </c>
      <c r="BA183" s="35" t="str">
        <f t="shared" si="342"/>
        <v/>
      </c>
      <c r="BB183" s="35" t="str">
        <f t="shared" si="342"/>
        <v/>
      </c>
      <c r="BC183" s="35" t="str">
        <f t="shared" si="342"/>
        <v/>
      </c>
      <c r="BD183" s="35" t="str">
        <f t="shared" si="342"/>
        <v/>
      </c>
      <c r="BE183" s="35" t="str">
        <f t="shared" si="342"/>
        <v/>
      </c>
      <c r="BF183" s="35" t="str">
        <f t="shared" si="342"/>
        <v/>
      </c>
      <c r="BG183" s="35" t="str">
        <f t="shared" si="342"/>
        <v/>
      </c>
      <c r="BH183" s="35" t="str">
        <f t="shared" si="342"/>
        <v/>
      </c>
      <c r="BI183" s="35" t="str">
        <f t="shared" si="342"/>
        <v/>
      </c>
      <c r="BJ183" s="35" t="str">
        <f t="shared" si="342"/>
        <v/>
      </c>
      <c r="BK183" s="35" t="str">
        <f t="shared" si="342"/>
        <v/>
      </c>
      <c r="BL183" s="35" t="str">
        <f t="shared" si="342"/>
        <v/>
      </c>
      <c r="BM183" s="35" t="str">
        <f t="shared" si="342"/>
        <v/>
      </c>
      <c r="BN183" s="35" t="str">
        <f t="shared" ref="BN183:BZ183" si="343">IF(BN$1="","",BN$1)</f>
        <v/>
      </c>
      <c r="BO183" s="35" t="str">
        <f t="shared" si="343"/>
        <v/>
      </c>
      <c r="BP183" s="35" t="str">
        <f t="shared" si="343"/>
        <v/>
      </c>
      <c r="BQ183" s="35" t="str">
        <f t="shared" si="343"/>
        <v/>
      </c>
      <c r="BR183" s="35" t="str">
        <f t="shared" si="343"/>
        <v/>
      </c>
      <c r="BS183" s="35" t="str">
        <f t="shared" si="343"/>
        <v/>
      </c>
      <c r="BT183" s="35" t="str">
        <f t="shared" si="343"/>
        <v/>
      </c>
      <c r="BU183" s="35" t="str">
        <f t="shared" si="343"/>
        <v/>
      </c>
      <c r="BV183" s="35" t="str">
        <f t="shared" si="343"/>
        <v>S&amp;P500(h)</v>
      </c>
      <c r="BW183" s="35" t="str">
        <f t="shared" si="343"/>
        <v>IT Bonds(h)</v>
      </c>
      <c r="BX183" s="35" t="str">
        <f t="shared" si="343"/>
        <v>TBills(h)</v>
      </c>
      <c r="BY183" s="283" t="str">
        <f t="shared" si="343"/>
        <v>Cash</v>
      </c>
      <c r="BZ183" s="222" t="str">
        <f t="shared" si="343"/>
        <v>Inflation</v>
      </c>
      <c r="CB183" s="27"/>
    </row>
    <row r="184" spans="1:81">
      <c r="A184" s="252">
        <f>A$7</f>
        <v>2016</v>
      </c>
      <c r="B184" s="35" t="str">
        <f t="shared" ref="B184:AG184" si="344">IF(B$2="","",B$2)</f>
        <v>VTSMX</v>
      </c>
      <c r="C184" s="35" t="str">
        <f t="shared" si="344"/>
        <v>VIVAX</v>
      </c>
      <c r="D184" s="35" t="str">
        <f t="shared" si="344"/>
        <v>VFINX</v>
      </c>
      <c r="E184" s="35" t="str">
        <f t="shared" si="344"/>
        <v>VIGRX</v>
      </c>
      <c r="F184" s="35" t="str">
        <f t="shared" si="344"/>
        <v>VMVIX</v>
      </c>
      <c r="G184" s="35" t="str">
        <f t="shared" si="344"/>
        <v>VIMSX</v>
      </c>
      <c r="H184" s="35" t="str">
        <f t="shared" si="344"/>
        <v>VMGIX</v>
      </c>
      <c r="I184" s="35" t="str">
        <f t="shared" si="344"/>
        <v>VISVX</v>
      </c>
      <c r="J184" s="35" t="str">
        <f t="shared" si="344"/>
        <v>NAESX</v>
      </c>
      <c r="K184" s="35" t="str">
        <f t="shared" si="344"/>
        <v>VISGX</v>
      </c>
      <c r="L184" s="35" t="str">
        <f t="shared" si="344"/>
        <v>BRSIX</v>
      </c>
      <c r="M184" s="35" t="str">
        <f t="shared" si="344"/>
        <v>VGSIX</v>
      </c>
      <c r="N184" s="35" t="str">
        <f t="shared" si="344"/>
        <v>VTMGX</v>
      </c>
      <c r="O184" s="35" t="str">
        <f t="shared" si="344"/>
        <v>VEIEX</v>
      </c>
      <c r="P184" s="35" t="str">
        <f t="shared" si="344"/>
        <v>VGTSX</v>
      </c>
      <c r="Q184" s="35" t="str">
        <f t="shared" si="344"/>
        <v>VPACX</v>
      </c>
      <c r="R184" s="35" t="str">
        <f t="shared" si="344"/>
        <v>VEURX</v>
      </c>
      <c r="S184" s="35" t="str">
        <f t="shared" si="344"/>
        <v>EFV</v>
      </c>
      <c r="T184" s="35" t="str">
        <f t="shared" si="344"/>
        <v>VFSVX</v>
      </c>
      <c r="U184" s="35" t="str">
        <f t="shared" si="344"/>
        <v>VUSTX</v>
      </c>
      <c r="V184" s="35" t="str">
        <f t="shared" si="344"/>
        <v>VFITX</v>
      </c>
      <c r="W184" s="35" t="str">
        <f t="shared" si="344"/>
        <v>VFISX</v>
      </c>
      <c r="X184" s="35" t="str">
        <f t="shared" si="344"/>
        <v>VBMFX</v>
      </c>
      <c r="Y184" s="35" t="str">
        <f t="shared" si="344"/>
        <v>VBISX</v>
      </c>
      <c r="Z184" s="35" t="str">
        <f t="shared" si="344"/>
        <v>VUSXX</v>
      </c>
      <c r="AA184" s="35" t="str">
        <f t="shared" si="344"/>
        <v>VCIT</v>
      </c>
      <c r="AB184" s="35" t="str">
        <f t="shared" si="344"/>
        <v>VWELX</v>
      </c>
      <c r="AC184" s="35" t="str">
        <f t="shared" si="344"/>
        <v>VWINX</v>
      </c>
      <c r="AD184" s="35" t="str">
        <f t="shared" si="344"/>
        <v>VWNDX</v>
      </c>
      <c r="AE184" s="35" t="str">
        <f t="shared" si="344"/>
        <v>GSG</v>
      </c>
      <c r="AF184" s="35" t="str">
        <f t="shared" si="344"/>
        <v>IAU</v>
      </c>
      <c r="AG184" s="35" t="str">
        <f t="shared" si="344"/>
        <v>VGENX</v>
      </c>
      <c r="AH184" s="35" t="str">
        <f t="shared" ref="AH184:BM184" si="345">IF(AH$2="","",AH$2)</f>
        <v>VGHCX</v>
      </c>
      <c r="AI184" s="35" t="str">
        <f t="shared" si="345"/>
        <v>VGPMX</v>
      </c>
      <c r="AJ184" s="35" t="str">
        <f t="shared" si="345"/>
        <v>VWNFX</v>
      </c>
      <c r="AK184" s="35" t="str">
        <f t="shared" si="345"/>
        <v>VWSTX</v>
      </c>
      <c r="AL184" s="35" t="str">
        <f t="shared" si="345"/>
        <v>VWITX</v>
      </c>
      <c r="AM184" s="35" t="str">
        <f t="shared" si="345"/>
        <v>VWLTX</v>
      </c>
      <c r="AN184" s="35" t="str">
        <f t="shared" si="345"/>
        <v>VFSTX</v>
      </c>
      <c r="AO184" s="35" t="str">
        <f t="shared" si="345"/>
        <v>VWEHX</v>
      </c>
      <c r="AP184" s="35" t="str">
        <f t="shared" si="345"/>
        <v>VIPSX</v>
      </c>
      <c r="AQ184" s="35" t="str">
        <f t="shared" si="345"/>
        <v>PGBDX</v>
      </c>
      <c r="AR184" s="35" t="str">
        <f t="shared" si="345"/>
        <v>VTIBX</v>
      </c>
      <c r="AS184" s="35" t="str">
        <f t="shared" si="345"/>
        <v>VEXMX</v>
      </c>
      <c r="AT184" s="35" t="str">
        <f t="shared" si="345"/>
        <v>MTUM</v>
      </c>
      <c r="AU184" s="35" t="str">
        <f t="shared" si="345"/>
        <v/>
      </c>
      <c r="AV184" s="35" t="str">
        <f t="shared" si="345"/>
        <v/>
      </c>
      <c r="AW184" s="35" t="str">
        <f t="shared" si="345"/>
        <v/>
      </c>
      <c r="AX184" s="35" t="str">
        <f t="shared" si="345"/>
        <v/>
      </c>
      <c r="AY184" s="35" t="str">
        <f t="shared" si="345"/>
        <v/>
      </c>
      <c r="AZ184" s="35" t="str">
        <f t="shared" si="345"/>
        <v/>
      </c>
      <c r="BA184" s="35" t="str">
        <f t="shared" si="345"/>
        <v/>
      </c>
      <c r="BB184" s="35" t="str">
        <f t="shared" si="345"/>
        <v/>
      </c>
      <c r="BC184" s="35" t="str">
        <f t="shared" si="345"/>
        <v/>
      </c>
      <c r="BD184" s="35" t="str">
        <f t="shared" si="345"/>
        <v/>
      </c>
      <c r="BE184" s="35" t="str">
        <f t="shared" si="345"/>
        <v/>
      </c>
      <c r="BF184" s="35" t="str">
        <f t="shared" si="345"/>
        <v/>
      </c>
      <c r="BG184" s="35" t="str">
        <f t="shared" si="345"/>
        <v/>
      </c>
      <c r="BH184" s="35" t="str">
        <f t="shared" si="345"/>
        <v/>
      </c>
      <c r="BI184" s="35" t="str">
        <f t="shared" si="345"/>
        <v/>
      </c>
      <c r="BJ184" s="35" t="str">
        <f t="shared" si="345"/>
        <v/>
      </c>
      <c r="BK184" s="35" t="str">
        <f t="shared" si="345"/>
        <v/>
      </c>
      <c r="BL184" s="35" t="str">
        <f t="shared" si="345"/>
        <v/>
      </c>
      <c r="BM184" s="35" t="str">
        <f t="shared" si="345"/>
        <v/>
      </c>
      <c r="BN184" s="35" t="str">
        <f t="shared" ref="BN184:BZ184" si="346">IF(BN$2="","",BN$2)</f>
        <v/>
      </c>
      <c r="BO184" s="35" t="str">
        <f t="shared" si="346"/>
        <v/>
      </c>
      <c r="BP184" s="35" t="str">
        <f t="shared" si="346"/>
        <v/>
      </c>
      <c r="BQ184" s="35" t="str">
        <f t="shared" si="346"/>
        <v/>
      </c>
      <c r="BR184" s="35" t="str">
        <f t="shared" si="346"/>
        <v/>
      </c>
      <c r="BS184" s="35" t="str">
        <f t="shared" si="346"/>
        <v/>
      </c>
      <c r="BT184" s="35" t="str">
        <f t="shared" si="346"/>
        <v/>
      </c>
      <c r="BU184" s="35" t="str">
        <f t="shared" si="346"/>
        <v/>
      </c>
      <c r="BV184" s="35" t="str">
        <f t="shared" si="346"/>
        <v>S&amp;P500(h)</v>
      </c>
      <c r="BW184" s="35" t="str">
        <f t="shared" si="346"/>
        <v>IT Bonds(h)</v>
      </c>
      <c r="BX184" s="35" t="str">
        <f t="shared" si="346"/>
        <v>TBills(h)</v>
      </c>
      <c r="BY184" s="283" t="str">
        <f t="shared" si="346"/>
        <v>Cash</v>
      </c>
      <c r="BZ184" s="222" t="str">
        <f t="shared" si="346"/>
        <v>CPI-U</v>
      </c>
      <c r="CB184" s="27"/>
      <c r="CC184" s="53"/>
    </row>
    <row r="185" spans="1:81">
      <c r="A185" s="32">
        <v>1871</v>
      </c>
      <c r="B185" s="61">
        <f>D185</f>
        <v>15.315315315315313</v>
      </c>
      <c r="C185" s="61"/>
      <c r="D185" s="61">
        <v>15.315315315315313</v>
      </c>
      <c r="E185" s="61"/>
      <c r="F185" s="75"/>
      <c r="G185" s="89"/>
      <c r="H185" s="75"/>
      <c r="I185" s="61"/>
      <c r="J185" s="89"/>
      <c r="K185" s="89"/>
      <c r="L185" s="89"/>
      <c r="M185" s="89"/>
      <c r="N185" s="89"/>
      <c r="O185" s="89"/>
      <c r="P185" s="89"/>
      <c r="Q185" s="89"/>
      <c r="R185" s="89"/>
      <c r="S185" s="89"/>
      <c r="T185" s="75"/>
      <c r="U185" s="334">
        <v>4.8316554538108791</v>
      </c>
      <c r="V185" s="89">
        <v>2.3297874480755931</v>
      </c>
      <c r="W185" s="75">
        <v>3.6483597201300455</v>
      </c>
      <c r="X185" s="89">
        <v>2.6632985101163742</v>
      </c>
      <c r="Y185" s="75">
        <v>3.6483597201300455</v>
      </c>
      <c r="Z185" s="334">
        <v>6.35</v>
      </c>
      <c r="AA185" s="75"/>
      <c r="AB185" s="75"/>
      <c r="AC185" s="75"/>
      <c r="AD185" s="75"/>
      <c r="AE185" s="89"/>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c r="BG185" s="75"/>
      <c r="BH185" s="75"/>
      <c r="BI185" s="75"/>
      <c r="BJ185" s="75"/>
      <c r="BK185" s="75"/>
      <c r="BL185" s="75"/>
      <c r="BM185" s="75"/>
      <c r="BN185" s="75"/>
      <c r="BO185" s="75"/>
      <c r="BP185" s="75"/>
      <c r="BQ185" s="75"/>
      <c r="BR185" s="75"/>
      <c r="BS185" s="75"/>
      <c r="BT185" s="75"/>
      <c r="BU185" s="75"/>
      <c r="BV185" s="61">
        <v>15.315315315315313</v>
      </c>
      <c r="BW185" s="61">
        <v>2.3297874480755931</v>
      </c>
      <c r="BX185" s="75">
        <v>6.35</v>
      </c>
      <c r="BY185" s="282">
        <v>0</v>
      </c>
      <c r="BZ185" s="286">
        <v>1.5270384186983676</v>
      </c>
      <c r="CB185" s="27"/>
      <c r="CC185" s="53"/>
    </row>
    <row r="186" spans="1:81">
      <c r="A186" s="32">
        <f>A185+1</f>
        <v>1872</v>
      </c>
      <c r="B186" s="61">
        <f t="shared" ref="B186:B249" si="347">D186</f>
        <v>11.316872427983537</v>
      </c>
      <c r="C186" s="61"/>
      <c r="D186" s="61">
        <v>11.316872427983537</v>
      </c>
      <c r="E186" s="61"/>
      <c r="F186" s="75"/>
      <c r="G186" s="89"/>
      <c r="H186" s="75"/>
      <c r="I186" s="61"/>
      <c r="J186" s="89"/>
      <c r="K186" s="89"/>
      <c r="L186" s="89"/>
      <c r="M186" s="89"/>
      <c r="N186" s="89"/>
      <c r="O186" s="89"/>
      <c r="P186" s="89"/>
      <c r="Q186" s="89"/>
      <c r="R186" s="89"/>
      <c r="S186" s="89"/>
      <c r="T186" s="75"/>
      <c r="U186" s="334">
        <v>2.7221782531338112</v>
      </c>
      <c r="V186" s="89">
        <v>3.0881671827367674</v>
      </c>
      <c r="W186" s="75">
        <v>5.8669175749340496</v>
      </c>
      <c r="X186" s="89">
        <v>3.6709623406240066</v>
      </c>
      <c r="Y186" s="75">
        <v>5.8669175749340496</v>
      </c>
      <c r="Z186" s="334">
        <v>7.81</v>
      </c>
      <c r="AA186" s="75"/>
      <c r="AB186" s="75"/>
      <c r="AC186" s="75"/>
      <c r="AD186" s="75"/>
      <c r="AE186" s="89"/>
      <c r="AF186" s="75"/>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c r="BG186" s="75"/>
      <c r="BH186" s="75"/>
      <c r="BI186" s="75"/>
      <c r="BJ186" s="75"/>
      <c r="BK186" s="75"/>
      <c r="BL186" s="75"/>
      <c r="BM186" s="75"/>
      <c r="BN186" s="75"/>
      <c r="BO186" s="75"/>
      <c r="BP186" s="75"/>
      <c r="BQ186" s="75"/>
      <c r="BR186" s="75"/>
      <c r="BS186" s="75"/>
      <c r="BT186" s="75"/>
      <c r="BU186" s="75"/>
      <c r="BV186" s="61">
        <v>11.316872427983537</v>
      </c>
      <c r="BW186" s="61">
        <v>3.0881671827367674</v>
      </c>
      <c r="BX186" s="75">
        <v>7.81</v>
      </c>
      <c r="BY186" s="282">
        <v>0</v>
      </c>
      <c r="BZ186" s="286">
        <v>2.255461977153872</v>
      </c>
      <c r="CB186" s="27"/>
      <c r="CC186" s="53"/>
    </row>
    <row r="187" spans="1:81">
      <c r="A187" s="32">
        <f t="shared" ref="A187:A250" si="348">A186+1</f>
        <v>1873</v>
      </c>
      <c r="B187" s="61">
        <f t="shared" si="347"/>
        <v>-2.3483365949119372</v>
      </c>
      <c r="C187" s="61"/>
      <c r="D187" s="61">
        <v>-2.3483365949119372</v>
      </c>
      <c r="E187" s="61"/>
      <c r="F187" s="75"/>
      <c r="G187" s="89"/>
      <c r="H187" s="75"/>
      <c r="I187" s="61"/>
      <c r="J187" s="89"/>
      <c r="K187" s="89"/>
      <c r="L187" s="89"/>
      <c r="M187" s="89"/>
      <c r="N187" s="89"/>
      <c r="O187" s="89"/>
      <c r="P187" s="89"/>
      <c r="Q187" s="89"/>
      <c r="R187" s="89"/>
      <c r="S187" s="89"/>
      <c r="T187" s="75"/>
      <c r="U187" s="334">
        <v>6.9217614339988298</v>
      </c>
      <c r="V187" s="89">
        <v>7.9614882911672735</v>
      </c>
      <c r="W187" s="75">
        <v>9.5241078082137101</v>
      </c>
      <c r="X187" s="89">
        <v>8.2155078472063927</v>
      </c>
      <c r="Y187" s="75">
        <v>9.5241078082137101</v>
      </c>
      <c r="Z187" s="334">
        <v>8.35</v>
      </c>
      <c r="AA187" s="75"/>
      <c r="AB187" s="75"/>
      <c r="AC187" s="75"/>
      <c r="AD187" s="75"/>
      <c r="AE187" s="89"/>
      <c r="AF187" s="75"/>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c r="BG187" s="75"/>
      <c r="BH187" s="75"/>
      <c r="BI187" s="75"/>
      <c r="BJ187" s="75"/>
      <c r="BK187" s="75"/>
      <c r="BL187" s="75"/>
      <c r="BM187" s="75"/>
      <c r="BN187" s="75"/>
      <c r="BO187" s="75"/>
      <c r="BP187" s="75"/>
      <c r="BQ187" s="75"/>
      <c r="BR187" s="75"/>
      <c r="BS187" s="75"/>
      <c r="BT187" s="75"/>
      <c r="BU187" s="75"/>
      <c r="BV187" s="61">
        <v>-2.3483365949119372</v>
      </c>
      <c r="BW187" s="61">
        <v>7.9614882911672735</v>
      </c>
      <c r="BX187" s="75">
        <v>8.35</v>
      </c>
      <c r="BY187" s="282">
        <v>0</v>
      </c>
      <c r="BZ187" s="286">
        <v>-4.4120518953644439</v>
      </c>
      <c r="CB187" s="27"/>
      <c r="CC187" s="53"/>
    </row>
    <row r="188" spans="1:81">
      <c r="A188" s="32">
        <f t="shared" si="348"/>
        <v>1874</v>
      </c>
      <c r="B188" s="61">
        <f t="shared" si="347"/>
        <v>4.5064377682403345</v>
      </c>
      <c r="C188" s="61"/>
      <c r="D188" s="61">
        <v>4.5064377682403345</v>
      </c>
      <c r="E188" s="61"/>
      <c r="F188" s="75"/>
      <c r="G188" s="89"/>
      <c r="H188" s="75"/>
      <c r="I188" s="61"/>
      <c r="J188" s="89"/>
      <c r="K188" s="89"/>
      <c r="L188" s="89"/>
      <c r="M188" s="89"/>
      <c r="N188" s="89"/>
      <c r="O188" s="89"/>
      <c r="P188" s="89"/>
      <c r="Q188" s="89"/>
      <c r="R188" s="89"/>
      <c r="S188" s="89"/>
      <c r="T188" s="75"/>
      <c r="U188" s="334">
        <v>10.505712502979048</v>
      </c>
      <c r="V188" s="89">
        <v>9.9855181808447</v>
      </c>
      <c r="W188" s="75">
        <v>9.397933947445658</v>
      </c>
      <c r="X188" s="89">
        <v>9.7945953244313877</v>
      </c>
      <c r="Y188" s="75">
        <v>9.397933947445658</v>
      </c>
      <c r="Z188" s="334">
        <v>6.86</v>
      </c>
      <c r="AA188" s="75"/>
      <c r="AB188" s="75"/>
      <c r="AC188" s="75"/>
      <c r="AD188" s="75"/>
      <c r="AE188" s="89"/>
      <c r="AF188" s="75"/>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c r="BG188" s="75"/>
      <c r="BH188" s="75"/>
      <c r="BI188" s="75"/>
      <c r="BJ188" s="75"/>
      <c r="BK188" s="75"/>
      <c r="BL188" s="75"/>
      <c r="BM188" s="75"/>
      <c r="BN188" s="75"/>
      <c r="BO188" s="75"/>
      <c r="BP188" s="75"/>
      <c r="BQ188" s="75"/>
      <c r="BR188" s="75"/>
      <c r="BS188" s="75"/>
      <c r="BT188" s="75"/>
      <c r="BU188" s="75"/>
      <c r="BV188" s="61">
        <v>4.5064377682403345</v>
      </c>
      <c r="BW188" s="61">
        <v>9.9855181808447</v>
      </c>
      <c r="BX188" s="75">
        <v>6.86</v>
      </c>
      <c r="BY188" s="282">
        <v>0</v>
      </c>
      <c r="BZ188" s="286">
        <v>-6.9225660883558193</v>
      </c>
      <c r="CB188" s="27"/>
      <c r="CC188" s="53"/>
    </row>
    <row r="189" spans="1:81">
      <c r="A189" s="32">
        <f t="shared" si="348"/>
        <v>1875</v>
      </c>
      <c r="B189" s="61">
        <f t="shared" si="347"/>
        <v>4.8458149779735615</v>
      </c>
      <c r="C189" s="61"/>
      <c r="D189" s="61">
        <v>4.8458149779735615</v>
      </c>
      <c r="E189" s="61"/>
      <c r="F189" s="75"/>
      <c r="G189" s="89"/>
      <c r="H189" s="75"/>
      <c r="I189" s="61"/>
      <c r="J189" s="89"/>
      <c r="K189" s="89"/>
      <c r="L189" s="89"/>
      <c r="M189" s="89"/>
      <c r="N189" s="89"/>
      <c r="O189" s="89"/>
      <c r="P189" s="89"/>
      <c r="Q189" s="89"/>
      <c r="R189" s="89"/>
      <c r="S189" s="89"/>
      <c r="T189" s="75"/>
      <c r="U189" s="334">
        <v>11.2921805529691</v>
      </c>
      <c r="V189" s="89">
        <v>6.0027456016886749</v>
      </c>
      <c r="W189" s="75">
        <v>4.5588903969008276</v>
      </c>
      <c r="X189" s="89">
        <v>5.740123153129284</v>
      </c>
      <c r="Y189" s="75">
        <v>4.5588903969008276</v>
      </c>
      <c r="Z189" s="334">
        <v>4.96</v>
      </c>
      <c r="AA189" s="75"/>
      <c r="AB189" s="75"/>
      <c r="AC189" s="75"/>
      <c r="AD189" s="75"/>
      <c r="AE189" s="89"/>
      <c r="AF189" s="75"/>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c r="BG189" s="75"/>
      <c r="BH189" s="75"/>
      <c r="BI189" s="75"/>
      <c r="BJ189" s="75"/>
      <c r="BK189" s="75"/>
      <c r="BL189" s="75"/>
      <c r="BM189" s="75"/>
      <c r="BN189" s="75"/>
      <c r="BO189" s="75"/>
      <c r="BP189" s="75"/>
      <c r="BQ189" s="75"/>
      <c r="BR189" s="75"/>
      <c r="BS189" s="75"/>
      <c r="BT189" s="75"/>
      <c r="BU189" s="75"/>
      <c r="BV189" s="61">
        <v>4.8458149779735615</v>
      </c>
      <c r="BW189" s="61">
        <v>6.0027456016886749</v>
      </c>
      <c r="BX189" s="75">
        <v>4.96</v>
      </c>
      <c r="BY189" s="282">
        <v>0</v>
      </c>
      <c r="BZ189" s="286">
        <v>-5.785600553686554</v>
      </c>
      <c r="CB189" s="27"/>
      <c r="CC189" s="53"/>
    </row>
    <row r="190" spans="1:81">
      <c r="A190" s="32">
        <f t="shared" si="348"/>
        <v>1876</v>
      </c>
      <c r="B190" s="61">
        <f t="shared" si="347"/>
        <v>-13.677130044843056</v>
      </c>
      <c r="C190" s="61"/>
      <c r="D190" s="61">
        <v>-13.677130044843056</v>
      </c>
      <c r="E190" s="61"/>
      <c r="F190" s="75"/>
      <c r="G190" s="89"/>
      <c r="H190" s="75"/>
      <c r="I190" s="61"/>
      <c r="J190" s="89"/>
      <c r="K190" s="89"/>
      <c r="L190" s="89"/>
      <c r="M190" s="89"/>
      <c r="N190" s="89"/>
      <c r="O190" s="89"/>
      <c r="P190" s="89"/>
      <c r="Q190" s="89"/>
      <c r="R190" s="89"/>
      <c r="S190" s="89"/>
      <c r="T190" s="75"/>
      <c r="U190" s="334">
        <v>6.3964036687458536</v>
      </c>
      <c r="V190" s="89">
        <v>5.4131160460564098</v>
      </c>
      <c r="W190" s="75">
        <v>5.5260862316304449</v>
      </c>
      <c r="X190" s="89">
        <v>5.4290326978171599</v>
      </c>
      <c r="Y190" s="75">
        <v>5.5260862316304449</v>
      </c>
      <c r="Z190" s="334">
        <v>5.33</v>
      </c>
      <c r="AA190" s="75"/>
      <c r="AB190" s="75"/>
      <c r="AC190" s="75"/>
      <c r="AD190" s="75"/>
      <c r="AE190" s="89"/>
      <c r="AF190" s="75"/>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c r="BG190" s="75"/>
      <c r="BH190" s="75"/>
      <c r="BI190" s="75"/>
      <c r="BJ190" s="75"/>
      <c r="BK190" s="75"/>
      <c r="BL190" s="75"/>
      <c r="BM190" s="75"/>
      <c r="BN190" s="75"/>
      <c r="BO190" s="75"/>
      <c r="BP190" s="75"/>
      <c r="BQ190" s="75"/>
      <c r="BR190" s="75"/>
      <c r="BS190" s="75"/>
      <c r="BT190" s="75"/>
      <c r="BU190" s="75"/>
      <c r="BV190" s="61">
        <v>-13.677130044843056</v>
      </c>
      <c r="BW190" s="61">
        <v>5.4131160460564098</v>
      </c>
      <c r="BX190" s="75">
        <v>5.33</v>
      </c>
      <c r="BY190" s="282">
        <v>0</v>
      </c>
      <c r="BZ190" s="286">
        <v>0.87737373318306222</v>
      </c>
      <c r="CB190" s="27"/>
      <c r="CC190" s="53"/>
    </row>
    <row r="191" spans="1:81">
      <c r="A191" s="32">
        <f t="shared" si="348"/>
        <v>1877</v>
      </c>
      <c r="B191" s="61">
        <f t="shared" si="347"/>
        <v>-3.0985915492957705</v>
      </c>
      <c r="C191" s="61"/>
      <c r="D191" s="61">
        <v>-3.0985915492957705</v>
      </c>
      <c r="E191" s="61"/>
      <c r="F191" s="75"/>
      <c r="G191" s="89"/>
      <c r="H191" s="75"/>
      <c r="I191" s="61"/>
      <c r="J191" s="89"/>
      <c r="K191" s="89"/>
      <c r="L191" s="89"/>
      <c r="M191" s="89"/>
      <c r="N191" s="89"/>
      <c r="O191" s="89"/>
      <c r="P191" s="89"/>
      <c r="Q191" s="89"/>
      <c r="R191" s="89"/>
      <c r="S191" s="89"/>
      <c r="T191" s="75"/>
      <c r="U191" s="334">
        <v>5.8779694226184676</v>
      </c>
      <c r="V191" s="89">
        <v>4.9035322915154556</v>
      </c>
      <c r="W191" s="75">
        <v>5.0165025617805892</v>
      </c>
      <c r="X191" s="89">
        <v>4.9258256542136225</v>
      </c>
      <c r="Y191" s="75">
        <v>5.0165025617805892</v>
      </c>
      <c r="Z191" s="334">
        <v>5.03</v>
      </c>
      <c r="AA191" s="75"/>
      <c r="AB191" s="75"/>
      <c r="AC191" s="75"/>
      <c r="AD191" s="75"/>
      <c r="AE191" s="89"/>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c r="BG191" s="75"/>
      <c r="BH191" s="75"/>
      <c r="BI191" s="75"/>
      <c r="BJ191" s="75"/>
      <c r="BK191" s="75"/>
      <c r="BL191" s="75"/>
      <c r="BM191" s="75"/>
      <c r="BN191" s="75"/>
      <c r="BO191" s="75"/>
      <c r="BP191" s="75"/>
      <c r="BQ191" s="75"/>
      <c r="BR191" s="75"/>
      <c r="BS191" s="75"/>
      <c r="BT191" s="75"/>
      <c r="BU191" s="75"/>
      <c r="BV191" s="61">
        <v>-3.0985915492957705</v>
      </c>
      <c r="BW191" s="61">
        <v>4.9035322915154556</v>
      </c>
      <c r="BX191" s="75">
        <v>5.03</v>
      </c>
      <c r="BY191" s="282">
        <v>0</v>
      </c>
      <c r="BZ191" s="286">
        <v>-15.652452900544144</v>
      </c>
      <c r="CB191" s="27"/>
      <c r="CC191" s="53"/>
    </row>
    <row r="192" spans="1:81">
      <c r="A192" s="32">
        <f t="shared" si="348"/>
        <v>1878</v>
      </c>
      <c r="B192" s="61">
        <f t="shared" si="347"/>
        <v>15.692307692307693</v>
      </c>
      <c r="C192" s="61"/>
      <c r="D192" s="61">
        <v>15.692307692307693</v>
      </c>
      <c r="E192" s="61"/>
      <c r="F192" s="75"/>
      <c r="G192" s="89"/>
      <c r="H192" s="75"/>
      <c r="I192" s="61"/>
      <c r="J192" s="89"/>
      <c r="K192" s="89"/>
      <c r="L192" s="89"/>
      <c r="M192" s="89"/>
      <c r="N192" s="89"/>
      <c r="O192" s="89"/>
      <c r="P192" s="89"/>
      <c r="Q192" s="89"/>
      <c r="R192" s="89"/>
      <c r="S192" s="89"/>
      <c r="T192" s="75"/>
      <c r="U192" s="334">
        <v>5.9108916913512166</v>
      </c>
      <c r="V192" s="89">
        <v>5.8145238879416583</v>
      </c>
      <c r="W192" s="75">
        <v>5.7366434786317866</v>
      </c>
      <c r="X192" s="89">
        <v>5.7740093119639679</v>
      </c>
      <c r="Y192" s="75">
        <v>5.7366434786317866</v>
      </c>
      <c r="Z192" s="334">
        <v>4.9000000000000004</v>
      </c>
      <c r="AA192" s="75"/>
      <c r="AB192" s="75"/>
      <c r="AC192" s="75"/>
      <c r="AD192" s="75"/>
      <c r="AE192" s="89"/>
      <c r="AF192" s="75"/>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c r="BG192" s="75"/>
      <c r="BH192" s="75"/>
      <c r="BI192" s="75"/>
      <c r="BJ192" s="75"/>
      <c r="BK192" s="75"/>
      <c r="BL192" s="75"/>
      <c r="BM192" s="75"/>
      <c r="BN192" s="75"/>
      <c r="BO192" s="75"/>
      <c r="BP192" s="75"/>
      <c r="BQ192" s="75"/>
      <c r="BR192" s="75"/>
      <c r="BS192" s="75"/>
      <c r="BT192" s="75"/>
      <c r="BU192" s="75"/>
      <c r="BV192" s="61">
        <v>15.692307692307693</v>
      </c>
      <c r="BW192" s="61">
        <v>5.8145238879416583</v>
      </c>
      <c r="BX192" s="75">
        <v>4.9000000000000004</v>
      </c>
      <c r="BY192" s="282">
        <v>0</v>
      </c>
      <c r="BZ192" s="286">
        <v>-10.308817794189086</v>
      </c>
      <c r="CB192" s="27"/>
      <c r="CC192" s="53"/>
    </row>
    <row r="193" spans="1:81">
      <c r="A193" s="32">
        <f t="shared" si="348"/>
        <v>1879</v>
      </c>
      <c r="B193" s="61">
        <f t="shared" si="347"/>
        <v>48.324022346368722</v>
      </c>
      <c r="C193" s="61"/>
      <c r="D193" s="61">
        <v>48.324022346368722</v>
      </c>
      <c r="E193" s="61"/>
      <c r="F193" s="75"/>
      <c r="G193" s="89"/>
      <c r="H193" s="75"/>
      <c r="I193" s="61"/>
      <c r="J193" s="89"/>
      <c r="K193" s="89"/>
      <c r="L193" s="89"/>
      <c r="M193" s="89"/>
      <c r="N193" s="89"/>
      <c r="O193" s="89"/>
      <c r="P193" s="89"/>
      <c r="Q193" s="89"/>
      <c r="R193" s="89"/>
      <c r="S193" s="89"/>
      <c r="T193" s="75"/>
      <c r="U193" s="334">
        <v>6.8794086439333713</v>
      </c>
      <c r="V193" s="89">
        <v>3.2905211227520548</v>
      </c>
      <c r="W193" s="75">
        <v>2.94290417261307</v>
      </c>
      <c r="X193" s="89">
        <v>3.2664362123215218</v>
      </c>
      <c r="Y193" s="75">
        <v>2.94290417261307</v>
      </c>
      <c r="Z193" s="334">
        <v>4.25</v>
      </c>
      <c r="AA193" s="75"/>
      <c r="AB193" s="75"/>
      <c r="AC193" s="75"/>
      <c r="AD193" s="75"/>
      <c r="AE193" s="89"/>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c r="BG193" s="75"/>
      <c r="BH193" s="75"/>
      <c r="BI193" s="75"/>
      <c r="BJ193" s="75"/>
      <c r="BK193" s="75"/>
      <c r="BL193" s="75"/>
      <c r="BM193" s="75"/>
      <c r="BN193" s="75"/>
      <c r="BO193" s="75"/>
      <c r="BP193" s="75"/>
      <c r="BQ193" s="75"/>
      <c r="BR193" s="75"/>
      <c r="BS193" s="75"/>
      <c r="BT193" s="75"/>
      <c r="BU193" s="75"/>
      <c r="BV193" s="61">
        <v>48.324022346368722</v>
      </c>
      <c r="BW193" s="61">
        <v>3.2905211227520548</v>
      </c>
      <c r="BX193" s="75">
        <v>4.25</v>
      </c>
      <c r="BY193" s="282">
        <v>0</v>
      </c>
      <c r="BZ193" s="286">
        <v>20.689993389813989</v>
      </c>
      <c r="CB193" s="27"/>
      <c r="CC193" s="53"/>
    </row>
    <row r="194" spans="1:81">
      <c r="A194" s="32">
        <f t="shared" si="348"/>
        <v>1880</v>
      </c>
      <c r="B194" s="61">
        <f t="shared" si="347"/>
        <v>26.223091976516621</v>
      </c>
      <c r="C194" s="61"/>
      <c r="D194" s="61">
        <v>26.223091976516621</v>
      </c>
      <c r="E194" s="61"/>
      <c r="F194" s="75"/>
      <c r="G194" s="89"/>
      <c r="H194" s="75"/>
      <c r="I194" s="61"/>
      <c r="J194" s="89"/>
      <c r="K194" s="89"/>
      <c r="L194" s="89"/>
      <c r="M194" s="89"/>
      <c r="N194" s="89"/>
      <c r="O194" s="89"/>
      <c r="P194" s="89"/>
      <c r="Q194" s="89"/>
      <c r="R194" s="89"/>
      <c r="S194" s="89"/>
      <c r="T194" s="75"/>
      <c r="U194" s="334">
        <v>8.3783790829910831</v>
      </c>
      <c r="V194" s="89">
        <v>5.3983070956530987</v>
      </c>
      <c r="W194" s="75">
        <v>5.2181371632026519</v>
      </c>
      <c r="X194" s="89">
        <v>5.359850935663979</v>
      </c>
      <c r="Y194" s="75">
        <v>5.2181371632026519</v>
      </c>
      <c r="Z194" s="334">
        <v>5.0999999999999996</v>
      </c>
      <c r="AA194" s="75"/>
      <c r="AB194" s="75"/>
      <c r="AC194" s="75"/>
      <c r="AD194" s="75"/>
      <c r="AE194" s="89"/>
      <c r="AF194" s="75"/>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c r="BG194" s="75"/>
      <c r="BH194" s="75"/>
      <c r="BI194" s="75"/>
      <c r="BJ194" s="75"/>
      <c r="BK194" s="75"/>
      <c r="BL194" s="75"/>
      <c r="BM194" s="75"/>
      <c r="BN194" s="75"/>
      <c r="BO194" s="75"/>
      <c r="BP194" s="75"/>
      <c r="BQ194" s="75"/>
      <c r="BR194" s="75"/>
      <c r="BS194" s="75"/>
      <c r="BT194" s="75"/>
      <c r="BU194" s="75"/>
      <c r="BV194" s="61">
        <v>26.223091976516621</v>
      </c>
      <c r="BW194" s="61">
        <v>5.3983070956530987</v>
      </c>
      <c r="BX194" s="75">
        <v>5.0999999999999996</v>
      </c>
      <c r="BY194" s="282">
        <v>0</v>
      </c>
      <c r="BZ194" s="286">
        <v>-5.714633707917538</v>
      </c>
      <c r="CB194" s="27"/>
      <c r="CC194" s="53"/>
    </row>
    <row r="195" spans="1:81">
      <c r="A195" s="32">
        <f t="shared" si="348"/>
        <v>1881</v>
      </c>
      <c r="B195" s="61">
        <f t="shared" si="347"/>
        <v>0.80775444264942209</v>
      </c>
      <c r="C195" s="61"/>
      <c r="D195" s="61">
        <v>0.80775444264942209</v>
      </c>
      <c r="E195" s="61"/>
      <c r="F195" s="75"/>
      <c r="G195" s="89"/>
      <c r="H195" s="75"/>
      <c r="I195" s="61"/>
      <c r="J195" s="89"/>
      <c r="K195" s="89"/>
      <c r="L195" s="89"/>
      <c r="M195" s="89"/>
      <c r="N195" s="89"/>
      <c r="O195" s="89"/>
      <c r="P195" s="89"/>
      <c r="Q195" s="89"/>
      <c r="R195" s="89"/>
      <c r="S195" s="89"/>
      <c r="T195" s="75"/>
      <c r="U195" s="334">
        <v>4.7856767039144099</v>
      </c>
      <c r="V195" s="89">
        <v>2.7888580721005196</v>
      </c>
      <c r="W195" s="75">
        <v>3.5914810494947158</v>
      </c>
      <c r="X195" s="89">
        <v>2.9824863587034844</v>
      </c>
      <c r="Y195" s="75">
        <v>3.5914810494947158</v>
      </c>
      <c r="Z195" s="334">
        <v>4.79</v>
      </c>
      <c r="AA195" s="75"/>
      <c r="AB195" s="75"/>
      <c r="AC195" s="75"/>
      <c r="AD195" s="75"/>
      <c r="AE195" s="89"/>
      <c r="AF195" s="75"/>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c r="BG195" s="75"/>
      <c r="BH195" s="75"/>
      <c r="BI195" s="75"/>
      <c r="BJ195" s="75"/>
      <c r="BK195" s="75"/>
      <c r="BL195" s="75"/>
      <c r="BM195" s="75"/>
      <c r="BN195" s="75"/>
      <c r="BO195" s="75"/>
      <c r="BP195" s="75"/>
      <c r="BQ195" s="75"/>
      <c r="BR195" s="75"/>
      <c r="BS195" s="75"/>
      <c r="BT195" s="75"/>
      <c r="BU195" s="75"/>
      <c r="BV195" s="61">
        <v>0.80775444264942209</v>
      </c>
      <c r="BW195" s="61">
        <v>2.7888580721005196</v>
      </c>
      <c r="BX195" s="75">
        <v>4.79</v>
      </c>
      <c r="BY195" s="282">
        <v>0</v>
      </c>
      <c r="BZ195" s="286">
        <v>8.0807546129327612</v>
      </c>
      <c r="CB195" s="27"/>
      <c r="CC195" s="53"/>
    </row>
    <row r="196" spans="1:81">
      <c r="A196" s="32">
        <f t="shared" si="348"/>
        <v>1882</v>
      </c>
      <c r="B196" s="61">
        <f t="shared" si="347"/>
        <v>3.5472972972973027</v>
      </c>
      <c r="C196" s="61"/>
      <c r="D196" s="61">
        <v>3.5472972972973027</v>
      </c>
      <c r="E196" s="61"/>
      <c r="F196" s="75"/>
      <c r="G196" s="89"/>
      <c r="H196" s="75"/>
      <c r="I196" s="61"/>
      <c r="J196" s="89"/>
      <c r="K196" s="89"/>
      <c r="L196" s="89"/>
      <c r="M196" s="89"/>
      <c r="N196" s="89"/>
      <c r="O196" s="89"/>
      <c r="P196" s="89"/>
      <c r="Q196" s="89"/>
      <c r="R196" s="89"/>
      <c r="S196" s="89"/>
      <c r="T196" s="75"/>
      <c r="U196" s="334">
        <v>3.4844925902510315</v>
      </c>
      <c r="V196" s="89">
        <v>2.9697714044598866</v>
      </c>
      <c r="W196" s="75">
        <v>4.4017165580422235</v>
      </c>
      <c r="X196" s="89">
        <v>3.2811243579058624</v>
      </c>
      <c r="Y196" s="75">
        <v>4.4017165580422235</v>
      </c>
      <c r="Z196" s="334">
        <v>5.26</v>
      </c>
      <c r="AA196" s="75"/>
      <c r="AB196" s="75"/>
      <c r="AC196" s="75"/>
      <c r="AD196" s="75"/>
      <c r="AE196" s="89"/>
      <c r="AF196" s="75"/>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c r="BG196" s="75"/>
      <c r="BH196" s="75"/>
      <c r="BI196" s="75"/>
      <c r="BJ196" s="75"/>
      <c r="BK196" s="75"/>
      <c r="BL196" s="75"/>
      <c r="BM196" s="75"/>
      <c r="BN196" s="75"/>
      <c r="BO196" s="75"/>
      <c r="BP196" s="75"/>
      <c r="BQ196" s="75"/>
      <c r="BR196" s="75"/>
      <c r="BS196" s="75"/>
      <c r="BT196" s="75"/>
      <c r="BU196" s="75"/>
      <c r="BV196" s="61">
        <v>3.5472972972973027</v>
      </c>
      <c r="BW196" s="61">
        <v>2.9697714044598866</v>
      </c>
      <c r="BX196" s="75">
        <v>5.26</v>
      </c>
      <c r="BY196" s="282">
        <v>0</v>
      </c>
      <c r="BZ196" s="286">
        <v>-1.8687481459799038</v>
      </c>
      <c r="CB196" s="27"/>
      <c r="CC196" s="53"/>
    </row>
    <row r="197" spans="1:81">
      <c r="A197" s="32">
        <f t="shared" si="348"/>
        <v>1883</v>
      </c>
      <c r="B197" s="61">
        <f t="shared" si="347"/>
        <v>-5.1635111876075719</v>
      </c>
      <c r="C197" s="61"/>
      <c r="D197" s="61">
        <v>-5.1635111876075719</v>
      </c>
      <c r="E197" s="61"/>
      <c r="F197" s="75"/>
      <c r="G197" s="89"/>
      <c r="H197" s="75"/>
      <c r="I197" s="61"/>
      <c r="J197" s="89"/>
      <c r="K197" s="89"/>
      <c r="L197" s="89"/>
      <c r="M197" s="89"/>
      <c r="N197" s="89"/>
      <c r="O197" s="89"/>
      <c r="P197" s="89"/>
      <c r="Q197" s="89"/>
      <c r="R197" s="89"/>
      <c r="S197" s="89"/>
      <c r="T197" s="75"/>
      <c r="U197" s="334">
        <v>3.7661071456857487</v>
      </c>
      <c r="V197" s="89">
        <v>2.626836266248489</v>
      </c>
      <c r="W197" s="75">
        <v>4.1307827465855818</v>
      </c>
      <c r="X197" s="89">
        <v>2.9674050604516111</v>
      </c>
      <c r="Y197" s="75">
        <v>4.1307827465855818</v>
      </c>
      <c r="Z197" s="334">
        <v>5.35</v>
      </c>
      <c r="AA197" s="75"/>
      <c r="AB197" s="75"/>
      <c r="AC197" s="75"/>
      <c r="AD197" s="75"/>
      <c r="AE197" s="89"/>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c r="BG197" s="75"/>
      <c r="BH197" s="75"/>
      <c r="BI197" s="75"/>
      <c r="BJ197" s="75"/>
      <c r="BK197" s="75"/>
      <c r="BL197" s="75"/>
      <c r="BM197" s="75"/>
      <c r="BN197" s="75"/>
      <c r="BO197" s="75"/>
      <c r="BP197" s="75"/>
      <c r="BQ197" s="75"/>
      <c r="BR197" s="75"/>
      <c r="BS197" s="75"/>
      <c r="BT197" s="75"/>
      <c r="BU197" s="75"/>
      <c r="BV197" s="61">
        <v>-5.1635111876075719</v>
      </c>
      <c r="BW197" s="61">
        <v>2.626836266248489</v>
      </c>
      <c r="BX197" s="75">
        <v>5.35</v>
      </c>
      <c r="BY197" s="282">
        <v>0</v>
      </c>
      <c r="BZ197" s="286">
        <v>-7.619780870915327</v>
      </c>
      <c r="CB197" s="27"/>
      <c r="CC197" s="53"/>
    </row>
    <row r="198" spans="1:81">
      <c r="A198" s="32">
        <f t="shared" si="348"/>
        <v>1884</v>
      </c>
      <c r="B198" s="61">
        <f t="shared" si="347"/>
        <v>-12.16216216216216</v>
      </c>
      <c r="C198" s="61"/>
      <c r="D198" s="61">
        <v>-12.16216216216216</v>
      </c>
      <c r="E198" s="61"/>
      <c r="F198" s="75"/>
      <c r="G198" s="89"/>
      <c r="H198" s="75"/>
      <c r="I198" s="61"/>
      <c r="J198" s="89"/>
      <c r="K198" s="89"/>
      <c r="L198" s="89"/>
      <c r="M198" s="89"/>
      <c r="N198" s="89"/>
      <c r="O198" s="89"/>
      <c r="P198" s="89"/>
      <c r="Q198" s="89"/>
      <c r="R198" s="89"/>
      <c r="S198" s="89"/>
      <c r="T198" s="75"/>
      <c r="U198" s="334">
        <v>4.9976192905437866</v>
      </c>
      <c r="V198" s="89">
        <v>6.1761947974696252</v>
      </c>
      <c r="W198" s="75">
        <v>7.1078436317218552</v>
      </c>
      <c r="X198" s="89">
        <v>6.317829023502175</v>
      </c>
      <c r="Y198" s="75">
        <v>7.1078436317218552</v>
      </c>
      <c r="Z198" s="334">
        <v>5.65</v>
      </c>
      <c r="AA198" s="75"/>
      <c r="AB198" s="75"/>
      <c r="AC198" s="75"/>
      <c r="AD198" s="75"/>
      <c r="AE198" s="89"/>
      <c r="AF198" s="75"/>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c r="BG198" s="75"/>
      <c r="BH198" s="75"/>
      <c r="BI198" s="75"/>
      <c r="BJ198" s="75"/>
      <c r="BK198" s="75"/>
      <c r="BL198" s="75"/>
      <c r="BM198" s="75"/>
      <c r="BN198" s="75"/>
      <c r="BO198" s="75"/>
      <c r="BP198" s="75"/>
      <c r="BQ198" s="75"/>
      <c r="BR198" s="75"/>
      <c r="BS198" s="75"/>
      <c r="BT198" s="75"/>
      <c r="BU198" s="75"/>
      <c r="BV198" s="61">
        <v>-12.16216216216216</v>
      </c>
      <c r="BW198" s="61">
        <v>6.1761947974696252</v>
      </c>
      <c r="BX198" s="75">
        <v>5.65</v>
      </c>
      <c r="BY198" s="282">
        <v>0</v>
      </c>
      <c r="BZ198" s="286">
        <v>-10.308817794189086</v>
      </c>
      <c r="CB198" s="27"/>
      <c r="CC198" s="53"/>
    </row>
    <row r="199" spans="1:81">
      <c r="A199" s="32">
        <f t="shared" si="348"/>
        <v>1885</v>
      </c>
      <c r="B199" s="61">
        <f t="shared" si="347"/>
        <v>28.301886792452823</v>
      </c>
      <c r="C199" s="61"/>
      <c r="D199" s="61">
        <v>28.301886792452823</v>
      </c>
      <c r="E199" s="61"/>
      <c r="F199" s="75"/>
      <c r="G199" s="89"/>
      <c r="H199" s="75"/>
      <c r="I199" s="61"/>
      <c r="J199" s="89"/>
      <c r="K199" s="89"/>
      <c r="L199" s="89"/>
      <c r="M199" s="89"/>
      <c r="N199" s="89"/>
      <c r="O199" s="89"/>
      <c r="P199" s="89"/>
      <c r="Q199" s="89"/>
      <c r="R199" s="89"/>
      <c r="S199" s="89"/>
      <c r="T199" s="75"/>
      <c r="U199" s="334">
        <v>5.6133219709981308</v>
      </c>
      <c r="V199" s="89">
        <v>3.7610392625387679</v>
      </c>
      <c r="W199" s="75">
        <v>3.8934708657084816</v>
      </c>
      <c r="X199" s="89">
        <v>3.7987808977220539</v>
      </c>
      <c r="Y199" s="75">
        <v>3.8934708657084816</v>
      </c>
      <c r="Z199" s="334">
        <v>4.22</v>
      </c>
      <c r="AA199" s="75"/>
      <c r="AB199" s="75"/>
      <c r="AC199" s="75"/>
      <c r="AD199" s="75"/>
      <c r="AE199" s="89"/>
      <c r="AF199" s="75"/>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c r="BG199" s="75"/>
      <c r="BH199" s="75"/>
      <c r="BI199" s="75"/>
      <c r="BJ199" s="75"/>
      <c r="BK199" s="75"/>
      <c r="BL199" s="75"/>
      <c r="BM199" s="75"/>
      <c r="BN199" s="75"/>
      <c r="BO199" s="75"/>
      <c r="BP199" s="75"/>
      <c r="BQ199" s="75"/>
      <c r="BR199" s="75"/>
      <c r="BS199" s="75"/>
      <c r="BT199" s="75"/>
      <c r="BU199" s="75"/>
      <c r="BV199" s="61">
        <v>28.301886792452823</v>
      </c>
      <c r="BW199" s="61">
        <v>3.7610392625387679</v>
      </c>
      <c r="BX199" s="75">
        <v>4.22</v>
      </c>
      <c r="BY199" s="282">
        <v>0</v>
      </c>
      <c r="BZ199" s="286">
        <v>-3.4483964605876771</v>
      </c>
      <c r="CB199" s="27"/>
      <c r="CC199" s="53"/>
    </row>
    <row r="200" spans="1:81">
      <c r="A200" s="32">
        <f t="shared" si="348"/>
        <v>1886</v>
      </c>
      <c r="B200" s="61">
        <f t="shared" si="347"/>
        <v>11.538461538461542</v>
      </c>
      <c r="C200" s="61"/>
      <c r="D200" s="61">
        <v>11.538461538461542</v>
      </c>
      <c r="E200" s="61"/>
      <c r="F200" s="75"/>
      <c r="G200" s="89"/>
      <c r="H200" s="75"/>
      <c r="I200" s="61"/>
      <c r="J200" s="89"/>
      <c r="K200" s="89"/>
      <c r="L200" s="89"/>
      <c r="M200" s="89"/>
      <c r="N200" s="89"/>
      <c r="O200" s="89"/>
      <c r="P200" s="89"/>
      <c r="Q200" s="89"/>
      <c r="R200" s="89"/>
      <c r="S200" s="89"/>
      <c r="T200" s="75"/>
      <c r="U200" s="334">
        <v>1.3141143225195329</v>
      </c>
      <c r="V200" s="89">
        <v>-0.86144634730006553</v>
      </c>
      <c r="W200" s="75">
        <v>0.92826903605318645</v>
      </c>
      <c r="X200" s="89">
        <v>-0.3857997807954705</v>
      </c>
      <c r="Y200" s="75">
        <v>0.92826903605318645</v>
      </c>
      <c r="Z200" s="334">
        <v>4.26</v>
      </c>
      <c r="AA200" s="75"/>
      <c r="AB200" s="75"/>
      <c r="AC200" s="75"/>
      <c r="AD200" s="75"/>
      <c r="AE200" s="89"/>
      <c r="AF200" s="75"/>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c r="BG200" s="75"/>
      <c r="BH200" s="75"/>
      <c r="BI200" s="75"/>
      <c r="BJ200" s="75"/>
      <c r="BK200" s="75"/>
      <c r="BL200" s="75"/>
      <c r="BM200" s="75"/>
      <c r="BN200" s="75"/>
      <c r="BO200" s="75"/>
      <c r="BP200" s="75"/>
      <c r="BQ200" s="75"/>
      <c r="BR200" s="75"/>
      <c r="BS200" s="75"/>
      <c r="BT200" s="75"/>
      <c r="BU200" s="75"/>
      <c r="BV200" s="61">
        <v>11.538461538461542</v>
      </c>
      <c r="BW200" s="61">
        <v>-0.86144634730006553</v>
      </c>
      <c r="BX200" s="75">
        <v>4.26</v>
      </c>
      <c r="BY200" s="282">
        <v>0</v>
      </c>
      <c r="BZ200" s="286">
        <v>0</v>
      </c>
      <c r="CB200" s="27"/>
      <c r="CC200" s="53"/>
    </row>
    <row r="201" spans="1:81">
      <c r="A201" s="32">
        <f t="shared" si="348"/>
        <v>1887</v>
      </c>
      <c r="B201" s="61">
        <f t="shared" si="347"/>
        <v>-0.35842293906810374</v>
      </c>
      <c r="C201" s="61"/>
      <c r="D201" s="61">
        <v>-0.35842293906810374</v>
      </c>
      <c r="E201" s="61"/>
      <c r="F201" s="75"/>
      <c r="G201" s="89"/>
      <c r="H201" s="75"/>
      <c r="I201" s="61"/>
      <c r="J201" s="89"/>
      <c r="K201" s="89"/>
      <c r="L201" s="89"/>
      <c r="M201" s="89"/>
      <c r="N201" s="89"/>
      <c r="O201" s="89"/>
      <c r="P201" s="89"/>
      <c r="Q201" s="89"/>
      <c r="R201" s="89"/>
      <c r="S201" s="89"/>
      <c r="T201" s="75"/>
      <c r="U201" s="334">
        <v>1.4726088518356883</v>
      </c>
      <c r="V201" s="89">
        <v>4.4055501127093777</v>
      </c>
      <c r="W201" s="75">
        <v>6.6960215080898999</v>
      </c>
      <c r="X201" s="89">
        <v>4.8353054776459015</v>
      </c>
      <c r="Y201" s="75">
        <v>6.6960215080898999</v>
      </c>
      <c r="Z201" s="334">
        <v>6.11</v>
      </c>
      <c r="AA201" s="75"/>
      <c r="AB201" s="75"/>
      <c r="AC201" s="75"/>
      <c r="AD201" s="75"/>
      <c r="AE201" s="89"/>
      <c r="AF201" s="75"/>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c r="BG201" s="75"/>
      <c r="BH201" s="75"/>
      <c r="BI201" s="75"/>
      <c r="BJ201" s="75"/>
      <c r="BK201" s="75"/>
      <c r="BL201" s="75"/>
      <c r="BM201" s="75"/>
      <c r="BN201" s="75"/>
      <c r="BO201" s="75"/>
      <c r="BP201" s="75"/>
      <c r="BQ201" s="75"/>
      <c r="BR201" s="75"/>
      <c r="BS201" s="75"/>
      <c r="BT201" s="75"/>
      <c r="BU201" s="75"/>
      <c r="BV201" s="61">
        <v>-0.35842293906810374</v>
      </c>
      <c r="BW201" s="61">
        <v>4.4055501127093777</v>
      </c>
      <c r="BX201" s="75">
        <v>6.11</v>
      </c>
      <c r="BY201" s="282">
        <v>0</v>
      </c>
      <c r="BZ201" s="286">
        <v>4.7622803647056289</v>
      </c>
      <c r="CB201" s="27"/>
      <c r="CC201" s="53"/>
    </row>
    <row r="202" spans="1:81">
      <c r="A202" s="32">
        <f t="shared" si="348"/>
        <v>1888</v>
      </c>
      <c r="B202" s="61">
        <f t="shared" si="347"/>
        <v>3.0131826741996326</v>
      </c>
      <c r="C202" s="61"/>
      <c r="D202" s="61">
        <v>3.0131826741996326</v>
      </c>
      <c r="E202" s="61"/>
      <c r="F202" s="75"/>
      <c r="G202" s="89"/>
      <c r="H202" s="75"/>
      <c r="I202" s="61"/>
      <c r="J202" s="89"/>
      <c r="K202" s="89"/>
      <c r="L202" s="89"/>
      <c r="M202" s="89"/>
      <c r="N202" s="89"/>
      <c r="O202" s="89"/>
      <c r="P202" s="89"/>
      <c r="Q202" s="89"/>
      <c r="R202" s="89"/>
      <c r="S202" s="89"/>
      <c r="T202" s="75"/>
      <c r="U202" s="334">
        <v>6.767045570349528</v>
      </c>
      <c r="V202" s="89">
        <v>4.7111900935269402</v>
      </c>
      <c r="W202" s="75">
        <v>5.0398538861613051</v>
      </c>
      <c r="X202" s="89">
        <v>4.7758488713629088</v>
      </c>
      <c r="Y202" s="75">
        <v>5.0398538861613051</v>
      </c>
      <c r="Z202" s="334">
        <v>5.0199999999999996</v>
      </c>
      <c r="AA202" s="75"/>
      <c r="AB202" s="75"/>
      <c r="AC202" s="75"/>
      <c r="AD202" s="75"/>
      <c r="AE202" s="89"/>
      <c r="AF202" s="75"/>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c r="BG202" s="75"/>
      <c r="BH202" s="75"/>
      <c r="BI202" s="75"/>
      <c r="BJ202" s="75"/>
      <c r="BK202" s="75"/>
      <c r="BL202" s="75"/>
      <c r="BM202" s="75"/>
      <c r="BN202" s="75"/>
      <c r="BO202" s="75"/>
      <c r="BP202" s="75"/>
      <c r="BQ202" s="75"/>
      <c r="BR202" s="75"/>
      <c r="BS202" s="75"/>
      <c r="BT202" s="75"/>
      <c r="BU202" s="75"/>
      <c r="BV202" s="61">
        <v>3.0131826741996326</v>
      </c>
      <c r="BW202" s="61">
        <v>4.7111900935269402</v>
      </c>
      <c r="BX202" s="75">
        <v>5.0199999999999996</v>
      </c>
      <c r="BY202" s="282">
        <v>0</v>
      </c>
      <c r="BZ202" s="286">
        <v>-4.545796777358091</v>
      </c>
      <c r="CB202" s="27"/>
      <c r="CC202" s="53"/>
    </row>
    <row r="203" spans="1:81">
      <c r="A203" s="32">
        <f t="shared" si="348"/>
        <v>1889</v>
      </c>
      <c r="B203" s="61">
        <f t="shared" si="347"/>
        <v>6.8702290076335659</v>
      </c>
      <c r="C203" s="61"/>
      <c r="D203" s="61">
        <v>6.8702290076335659</v>
      </c>
      <c r="E203" s="61"/>
      <c r="F203" s="75"/>
      <c r="G203" s="89"/>
      <c r="H203" s="75"/>
      <c r="I203" s="61"/>
      <c r="J203" s="89"/>
      <c r="K203" s="89"/>
      <c r="L203" s="89"/>
      <c r="M203" s="89"/>
      <c r="N203" s="89"/>
      <c r="O203" s="89"/>
      <c r="P203" s="89"/>
      <c r="Q203" s="89"/>
      <c r="R203" s="89"/>
      <c r="S203" s="89"/>
      <c r="T203" s="75"/>
      <c r="U203" s="334">
        <v>3.8704349386950998</v>
      </c>
      <c r="V203" s="89">
        <v>1.8122857461831288</v>
      </c>
      <c r="W203" s="75">
        <v>2.9971766554569346</v>
      </c>
      <c r="X203" s="89">
        <v>2.104697604237904</v>
      </c>
      <c r="Y203" s="75">
        <v>2.9971766554569346</v>
      </c>
      <c r="Z203" s="334">
        <v>4.68</v>
      </c>
      <c r="AA203" s="75"/>
      <c r="AB203" s="75"/>
      <c r="AC203" s="75"/>
      <c r="AD203" s="75"/>
      <c r="AE203" s="89"/>
      <c r="AF203" s="75"/>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c r="BG203" s="75"/>
      <c r="BH203" s="75"/>
      <c r="BI203" s="75"/>
      <c r="BJ203" s="75"/>
      <c r="BK203" s="75"/>
      <c r="BL203" s="75"/>
      <c r="BM203" s="75"/>
      <c r="BN203" s="75"/>
      <c r="BO203" s="75"/>
      <c r="BP203" s="75"/>
      <c r="BQ203" s="75"/>
      <c r="BR203" s="75"/>
      <c r="BS203" s="75"/>
      <c r="BT203" s="75"/>
      <c r="BU203" s="75"/>
      <c r="BV203" s="61">
        <v>6.8702290076335659</v>
      </c>
      <c r="BW203" s="61">
        <v>1.8122857461831288</v>
      </c>
      <c r="BX203" s="75">
        <v>4.68</v>
      </c>
      <c r="BY203" s="282">
        <v>0</v>
      </c>
      <c r="BZ203" s="286">
        <v>-4.7618762222883859</v>
      </c>
      <c r="CB203" s="27"/>
      <c r="CC203" s="53"/>
    </row>
    <row r="204" spans="1:81">
      <c r="A204" s="32">
        <f t="shared" si="348"/>
        <v>1890</v>
      </c>
      <c r="B204" s="61">
        <f t="shared" si="347"/>
        <v>-5.947955390334581</v>
      </c>
      <c r="C204" s="61"/>
      <c r="D204" s="61">
        <v>-5.947955390334581</v>
      </c>
      <c r="E204" s="61"/>
      <c r="F204" s="75"/>
      <c r="G204" s="89"/>
      <c r="H204" s="75"/>
      <c r="I204" s="61"/>
      <c r="J204" s="89"/>
      <c r="K204" s="89"/>
      <c r="L204" s="89"/>
      <c r="M204" s="89"/>
      <c r="N204" s="89"/>
      <c r="O204" s="89"/>
      <c r="P204" s="89"/>
      <c r="Q204" s="89"/>
      <c r="R204" s="89"/>
      <c r="S204" s="89"/>
      <c r="T204" s="75"/>
      <c r="U204" s="334">
        <v>0.6656211645267085</v>
      </c>
      <c r="V204" s="89">
        <v>1.1359090523709092</v>
      </c>
      <c r="W204" s="75">
        <v>3.6071009124098996</v>
      </c>
      <c r="X204" s="89">
        <v>1.6893519701516979</v>
      </c>
      <c r="Y204" s="75">
        <v>3.6071009124098996</v>
      </c>
      <c r="Z204" s="334">
        <v>5.41</v>
      </c>
      <c r="AA204" s="75"/>
      <c r="AB204" s="75"/>
      <c r="AC204" s="75"/>
      <c r="AD204" s="75"/>
      <c r="AE204" s="89"/>
      <c r="AF204" s="75"/>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c r="BG204" s="75"/>
      <c r="BH204" s="75"/>
      <c r="BI204" s="75"/>
      <c r="BJ204" s="75"/>
      <c r="BK204" s="75"/>
      <c r="BL204" s="75"/>
      <c r="BM204" s="75"/>
      <c r="BN204" s="75"/>
      <c r="BO204" s="75"/>
      <c r="BP204" s="75"/>
      <c r="BQ204" s="75"/>
      <c r="BR204" s="75"/>
      <c r="BS204" s="75"/>
      <c r="BT204" s="75"/>
      <c r="BU204" s="75"/>
      <c r="BV204" s="61">
        <v>-5.947955390334581</v>
      </c>
      <c r="BW204" s="61">
        <v>1.1359090523709092</v>
      </c>
      <c r="BX204" s="75">
        <v>5.41</v>
      </c>
      <c r="BY204" s="282">
        <v>0</v>
      </c>
      <c r="BZ204" s="286">
        <v>2.4999842675411887</v>
      </c>
      <c r="CB204" s="27"/>
      <c r="CC204" s="53"/>
    </row>
    <row r="205" spans="1:81">
      <c r="A205" s="32">
        <f t="shared" si="348"/>
        <v>1891</v>
      </c>
      <c r="B205" s="61">
        <f t="shared" si="347"/>
        <v>18.388429752066116</v>
      </c>
      <c r="C205" s="61"/>
      <c r="D205" s="61">
        <v>18.388429752066116</v>
      </c>
      <c r="E205" s="61"/>
      <c r="F205" s="75"/>
      <c r="G205" s="89"/>
      <c r="H205" s="75"/>
      <c r="I205" s="61"/>
      <c r="J205" s="89"/>
      <c r="K205" s="89"/>
      <c r="L205" s="89"/>
      <c r="M205" s="89"/>
      <c r="N205" s="89"/>
      <c r="O205" s="89"/>
      <c r="P205" s="89"/>
      <c r="Q205" s="89"/>
      <c r="R205" s="89"/>
      <c r="S205" s="89"/>
      <c r="T205" s="75"/>
      <c r="U205" s="334">
        <v>3.8993931429203377</v>
      </c>
      <c r="V205" s="89">
        <v>7.0557192681633074</v>
      </c>
      <c r="W205" s="75">
        <v>8.2713938227314543</v>
      </c>
      <c r="X205" s="89">
        <v>7.2260810117068308</v>
      </c>
      <c r="Y205" s="75">
        <v>8.2713938227314543</v>
      </c>
      <c r="Z205" s="334">
        <v>5.97</v>
      </c>
      <c r="AA205" s="75"/>
      <c r="AB205" s="75"/>
      <c r="AC205" s="75"/>
      <c r="AD205" s="75"/>
      <c r="AE205" s="89"/>
      <c r="AF205" s="75"/>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c r="BG205" s="75"/>
      <c r="BH205" s="75"/>
      <c r="BI205" s="75"/>
      <c r="BJ205" s="75"/>
      <c r="BK205" s="75"/>
      <c r="BL205" s="75"/>
      <c r="BM205" s="75"/>
      <c r="BN205" s="75"/>
      <c r="BO205" s="75"/>
      <c r="BP205" s="75"/>
      <c r="BQ205" s="75"/>
      <c r="BR205" s="75"/>
      <c r="BS205" s="75"/>
      <c r="BT205" s="75"/>
      <c r="BU205" s="75"/>
      <c r="BV205" s="61">
        <v>18.388429752066116</v>
      </c>
      <c r="BW205" s="61">
        <v>7.0557192681633074</v>
      </c>
      <c r="BX205" s="75">
        <v>5.97</v>
      </c>
      <c r="BY205" s="282">
        <v>0</v>
      </c>
      <c r="BZ205" s="286">
        <v>-6.0975754498046815</v>
      </c>
      <c r="CB205" s="27"/>
      <c r="CC205" s="53"/>
    </row>
    <row r="206" spans="1:81">
      <c r="A206" s="32">
        <f t="shared" si="348"/>
        <v>1892</v>
      </c>
      <c r="B206" s="61">
        <f t="shared" si="347"/>
        <v>6.1705989110707904</v>
      </c>
      <c r="C206" s="61"/>
      <c r="D206" s="61">
        <v>6.1705989110707904</v>
      </c>
      <c r="E206" s="61"/>
      <c r="F206" s="75"/>
      <c r="G206" s="89"/>
      <c r="H206" s="75"/>
      <c r="I206" s="61"/>
      <c r="J206" s="89"/>
      <c r="K206" s="89"/>
      <c r="L206" s="89"/>
      <c r="M206" s="89"/>
      <c r="N206" s="89"/>
      <c r="O206" s="89"/>
      <c r="P206" s="89"/>
      <c r="Q206" s="89"/>
      <c r="R206" s="89"/>
      <c r="S206" s="89"/>
      <c r="T206" s="75"/>
      <c r="U206" s="334">
        <v>1.5307038370738102</v>
      </c>
      <c r="V206" s="89">
        <v>-5.3633640127752518</v>
      </c>
      <c r="W206" s="75">
        <v>-3.2092301291994918</v>
      </c>
      <c r="X206" s="89">
        <v>-4.7047795995560087</v>
      </c>
      <c r="Y206" s="75">
        <v>-3.2092301291994918</v>
      </c>
      <c r="Z206" s="334">
        <v>3.93</v>
      </c>
      <c r="AA206" s="75"/>
      <c r="AB206" s="75"/>
      <c r="AC206" s="75"/>
      <c r="AD206" s="75"/>
      <c r="AE206" s="89"/>
      <c r="AF206" s="75"/>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c r="BG206" s="75"/>
      <c r="BH206" s="75"/>
      <c r="BI206" s="75"/>
      <c r="BJ206" s="75"/>
      <c r="BK206" s="75"/>
      <c r="BL206" s="75"/>
      <c r="BM206" s="75"/>
      <c r="BN206" s="75"/>
      <c r="BO206" s="75"/>
      <c r="BP206" s="75"/>
      <c r="BQ206" s="75"/>
      <c r="BR206" s="75"/>
      <c r="BS206" s="75"/>
      <c r="BT206" s="75"/>
      <c r="BU206" s="75"/>
      <c r="BV206" s="61">
        <v>6.1705989110707904</v>
      </c>
      <c r="BW206" s="61">
        <v>-5.3633640127752518</v>
      </c>
      <c r="BX206" s="75">
        <v>3.93</v>
      </c>
      <c r="BY206" s="282">
        <v>0</v>
      </c>
      <c r="BZ206" s="286">
        <v>7.792271714961263</v>
      </c>
      <c r="CB206" s="27"/>
      <c r="CC206" s="53"/>
    </row>
    <row r="207" spans="1:81">
      <c r="A207" s="32">
        <f t="shared" si="348"/>
        <v>1893</v>
      </c>
      <c r="B207" s="61">
        <f t="shared" si="347"/>
        <v>-18.538324420677366</v>
      </c>
      <c r="C207" s="61"/>
      <c r="D207" s="61">
        <v>-18.538324420677366</v>
      </c>
      <c r="E207" s="61"/>
      <c r="F207" s="75"/>
      <c r="G207" s="89"/>
      <c r="H207" s="75"/>
      <c r="I207" s="61"/>
      <c r="J207" s="89"/>
      <c r="K207" s="89"/>
      <c r="L207" s="89"/>
      <c r="M207" s="89"/>
      <c r="N207" s="89"/>
      <c r="O207" s="89"/>
      <c r="P207" s="89"/>
      <c r="Q207" s="89"/>
      <c r="R207" s="89"/>
      <c r="S207" s="89"/>
      <c r="T207" s="75"/>
      <c r="U207" s="334">
        <v>4.4500048785914403</v>
      </c>
      <c r="V207" s="89">
        <v>12.998652844137304</v>
      </c>
      <c r="W207" s="75">
        <v>15.102653938773326</v>
      </c>
      <c r="X207" s="89">
        <v>13.206818844455137</v>
      </c>
      <c r="Y207" s="75">
        <v>15.102653938773326</v>
      </c>
      <c r="Z207" s="334">
        <v>8.52</v>
      </c>
      <c r="AA207" s="75"/>
      <c r="AB207" s="75"/>
      <c r="AC207" s="75"/>
      <c r="AD207" s="75"/>
      <c r="AE207" s="89"/>
      <c r="AF207" s="75"/>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c r="BG207" s="75"/>
      <c r="BH207" s="75"/>
      <c r="BI207" s="75"/>
      <c r="BJ207" s="75"/>
      <c r="BK207" s="75"/>
      <c r="BL207" s="75"/>
      <c r="BM207" s="75"/>
      <c r="BN207" s="75"/>
      <c r="BO207" s="75"/>
      <c r="BP207" s="75"/>
      <c r="BQ207" s="75"/>
      <c r="BR207" s="75"/>
      <c r="BS207" s="75"/>
      <c r="BT207" s="75"/>
      <c r="BU207" s="75"/>
      <c r="BV207" s="61">
        <v>-18.538324420677366</v>
      </c>
      <c r="BW207" s="61">
        <v>12.998652844137304</v>
      </c>
      <c r="BX207" s="75">
        <v>8.52</v>
      </c>
      <c r="BY207" s="282">
        <v>0</v>
      </c>
      <c r="BZ207" s="286">
        <v>-13.253077452785112</v>
      </c>
      <c r="CB207" s="27"/>
      <c r="CC207" s="53"/>
    </row>
    <row r="208" spans="1:81">
      <c r="A208" s="32">
        <f t="shared" si="348"/>
        <v>1894</v>
      </c>
      <c r="B208" s="61">
        <f t="shared" si="347"/>
        <v>3.240740740740744</v>
      </c>
      <c r="C208" s="61"/>
      <c r="D208" s="61">
        <v>3.240740740740744</v>
      </c>
      <c r="E208" s="61"/>
      <c r="F208" s="75"/>
      <c r="G208" s="89"/>
      <c r="H208" s="75"/>
      <c r="I208" s="61"/>
      <c r="J208" s="89"/>
      <c r="K208" s="89"/>
      <c r="L208" s="89"/>
      <c r="M208" s="89"/>
      <c r="N208" s="89"/>
      <c r="O208" s="89"/>
      <c r="P208" s="89"/>
      <c r="Q208" s="89"/>
      <c r="R208" s="89"/>
      <c r="S208" s="89"/>
      <c r="T208" s="75"/>
      <c r="U208" s="334">
        <v>7.1392535623645115</v>
      </c>
      <c r="V208" s="89">
        <v>5.079876453863208</v>
      </c>
      <c r="W208" s="75">
        <v>3.9256294245329615</v>
      </c>
      <c r="X208" s="89">
        <v>4.8269172774145996</v>
      </c>
      <c r="Y208" s="75">
        <v>3.9256294245329615</v>
      </c>
      <c r="Z208" s="334">
        <v>3.32</v>
      </c>
      <c r="AA208" s="75"/>
      <c r="AB208" s="75"/>
      <c r="AC208" s="75"/>
      <c r="AD208" s="75"/>
      <c r="AE208" s="89"/>
      <c r="AF208" s="75"/>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c r="BG208" s="75"/>
      <c r="BH208" s="75"/>
      <c r="BI208" s="75"/>
      <c r="BJ208" s="75"/>
      <c r="BK208" s="75"/>
      <c r="BL208" s="75"/>
      <c r="BM208" s="75"/>
      <c r="BN208" s="75"/>
      <c r="BO208" s="75"/>
      <c r="BP208" s="75"/>
      <c r="BQ208" s="75"/>
      <c r="BR208" s="75"/>
      <c r="BS208" s="75"/>
      <c r="BT208" s="75"/>
      <c r="BU208" s="75"/>
      <c r="BV208" s="61">
        <v>3.240740740740744</v>
      </c>
      <c r="BW208" s="61">
        <v>5.079876453863208</v>
      </c>
      <c r="BX208" s="75">
        <v>3.32</v>
      </c>
      <c r="BY208" s="282">
        <v>0</v>
      </c>
      <c r="BZ208" s="286">
        <v>-4.1665832783919559</v>
      </c>
      <c r="CB208" s="27"/>
      <c r="CC208" s="53"/>
    </row>
    <row r="209" spans="1:81">
      <c r="A209" s="32">
        <f t="shared" si="348"/>
        <v>1895</v>
      </c>
      <c r="B209" s="61">
        <f t="shared" si="347"/>
        <v>4.9411764705882266</v>
      </c>
      <c r="C209" s="61"/>
      <c r="D209" s="61">
        <v>4.9411764705882266</v>
      </c>
      <c r="E209" s="61"/>
      <c r="F209" s="75"/>
      <c r="G209" s="89"/>
      <c r="H209" s="75"/>
      <c r="I209" s="61"/>
      <c r="J209" s="89"/>
      <c r="K209" s="89"/>
      <c r="L209" s="89"/>
      <c r="M209" s="89"/>
      <c r="N209" s="89"/>
      <c r="O209" s="89"/>
      <c r="P209" s="89"/>
      <c r="Q209" s="89"/>
      <c r="R209" s="89"/>
      <c r="S209" s="89"/>
      <c r="T209" s="75"/>
      <c r="U209" s="334">
        <v>1.4992528102917291</v>
      </c>
      <c r="V209" s="89">
        <v>-1.9293837339548814</v>
      </c>
      <c r="W209" s="75">
        <v>-0.97433841393019804</v>
      </c>
      <c r="X209" s="89">
        <v>-1.5991453705370584</v>
      </c>
      <c r="Y209" s="75">
        <v>-0.97433841393019804</v>
      </c>
      <c r="Z209" s="334">
        <v>3.09</v>
      </c>
      <c r="AA209" s="75"/>
      <c r="AB209" s="75"/>
      <c r="AC209" s="75"/>
      <c r="AD209" s="75"/>
      <c r="AE209" s="89"/>
      <c r="AF209" s="75"/>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c r="BG209" s="75"/>
      <c r="BH209" s="75"/>
      <c r="BI209" s="75"/>
      <c r="BJ209" s="75"/>
      <c r="BK209" s="75"/>
      <c r="BL209" s="75"/>
      <c r="BM209" s="75"/>
      <c r="BN209" s="75"/>
      <c r="BO209" s="75"/>
      <c r="BP209" s="75"/>
      <c r="BQ209" s="75"/>
      <c r="BR209" s="75"/>
      <c r="BS209" s="75"/>
      <c r="BT209" s="75"/>
      <c r="BU209" s="75"/>
      <c r="BV209" s="61">
        <v>4.9411764705882266</v>
      </c>
      <c r="BW209" s="61">
        <v>-1.9293837339548814</v>
      </c>
      <c r="BX209" s="75">
        <v>3.09</v>
      </c>
      <c r="BY209" s="282">
        <v>0</v>
      </c>
      <c r="BZ209" s="286">
        <v>1.4492039697961978</v>
      </c>
      <c r="CB209" s="27"/>
      <c r="CC209" s="53"/>
    </row>
    <row r="210" spans="1:81">
      <c r="A210" s="32">
        <f t="shared" si="348"/>
        <v>1896</v>
      </c>
      <c r="B210" s="61">
        <f t="shared" si="347"/>
        <v>3.0444964871194413</v>
      </c>
      <c r="C210" s="61"/>
      <c r="D210" s="61">
        <v>3.0444964871194413</v>
      </c>
      <c r="E210" s="61"/>
      <c r="F210" s="75"/>
      <c r="G210" s="89"/>
      <c r="H210" s="75"/>
      <c r="I210" s="61"/>
      <c r="J210" s="89"/>
      <c r="K210" s="89"/>
      <c r="L210" s="89"/>
      <c r="M210" s="89"/>
      <c r="N210" s="89"/>
      <c r="O210" s="89"/>
      <c r="P210" s="89"/>
      <c r="Q210" s="89"/>
      <c r="R210" s="89"/>
      <c r="S210" s="89"/>
      <c r="T210" s="75"/>
      <c r="U210" s="334">
        <v>6.4793071749429831</v>
      </c>
      <c r="V210" s="89">
        <v>8.2711280476910343</v>
      </c>
      <c r="W210" s="75">
        <v>8.6935992306976786</v>
      </c>
      <c r="X210" s="89">
        <v>8.2590473095925923</v>
      </c>
      <c r="Y210" s="75">
        <v>8.6935992306976786</v>
      </c>
      <c r="Z210" s="334">
        <v>5.76</v>
      </c>
      <c r="AA210" s="75"/>
      <c r="AB210" s="75"/>
      <c r="AC210" s="75"/>
      <c r="AD210" s="75"/>
      <c r="AE210" s="89"/>
      <c r="AF210" s="75"/>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c r="BG210" s="75"/>
      <c r="BH210" s="75"/>
      <c r="BI210" s="75"/>
      <c r="BJ210" s="75"/>
      <c r="BK210" s="75"/>
      <c r="BL210" s="75"/>
      <c r="BM210" s="75"/>
      <c r="BN210" s="75"/>
      <c r="BO210" s="75"/>
      <c r="BP210" s="75"/>
      <c r="BQ210" s="75"/>
      <c r="BR210" s="75"/>
      <c r="BS210" s="75"/>
      <c r="BT210" s="75"/>
      <c r="BU210" s="75"/>
      <c r="BV210" s="61">
        <v>3.0444964871194413</v>
      </c>
      <c r="BW210" s="61">
        <v>8.2711280476910343</v>
      </c>
      <c r="BX210" s="75">
        <v>5.76</v>
      </c>
      <c r="BY210" s="282">
        <v>0</v>
      </c>
      <c r="BZ210" s="286">
        <v>-2.8571257405227812</v>
      </c>
      <c r="CB210" s="27"/>
      <c r="CC210" s="53"/>
    </row>
    <row r="211" spans="1:81">
      <c r="A211" s="32">
        <f t="shared" si="348"/>
        <v>1897</v>
      </c>
      <c r="B211" s="61">
        <f t="shared" si="347"/>
        <v>19.905213270142184</v>
      </c>
      <c r="C211" s="61"/>
      <c r="D211" s="61">
        <v>19.905213270142184</v>
      </c>
      <c r="E211" s="61"/>
      <c r="F211" s="75"/>
      <c r="G211" s="89"/>
      <c r="H211" s="75"/>
      <c r="I211" s="61"/>
      <c r="J211" s="89"/>
      <c r="K211" s="89"/>
      <c r="L211" s="89"/>
      <c r="M211" s="89"/>
      <c r="N211" s="89"/>
      <c r="O211" s="89"/>
      <c r="P211" s="89"/>
      <c r="Q211" s="89"/>
      <c r="R211" s="89"/>
      <c r="S211" s="89"/>
      <c r="T211" s="75"/>
      <c r="U211" s="334">
        <v>4.1171125591568991</v>
      </c>
      <c r="V211" s="89">
        <v>3.3457703435364694</v>
      </c>
      <c r="W211" s="75">
        <v>3.2590223673045982</v>
      </c>
      <c r="X211" s="89">
        <v>3.3343857041582048</v>
      </c>
      <c r="Y211" s="75">
        <v>3.2590223673045982</v>
      </c>
      <c r="Z211" s="334">
        <v>3.44</v>
      </c>
      <c r="AA211" s="75"/>
      <c r="AB211" s="75"/>
      <c r="AC211" s="75"/>
      <c r="AD211" s="75"/>
      <c r="AE211" s="89"/>
      <c r="AF211" s="75"/>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c r="BG211" s="75"/>
      <c r="BH211" s="75"/>
      <c r="BI211" s="75"/>
      <c r="BJ211" s="75"/>
      <c r="BK211" s="75"/>
      <c r="BL211" s="75"/>
      <c r="BM211" s="75"/>
      <c r="BN211" s="75"/>
      <c r="BO211" s="75"/>
      <c r="BP211" s="75"/>
      <c r="BQ211" s="75"/>
      <c r="BR211" s="75"/>
      <c r="BS211" s="75"/>
      <c r="BT211" s="75"/>
      <c r="BU211" s="75"/>
      <c r="BV211" s="61">
        <v>19.905213270142184</v>
      </c>
      <c r="BW211" s="61">
        <v>3.3457703435364694</v>
      </c>
      <c r="BX211" s="75">
        <v>3.44</v>
      </c>
      <c r="BY211" s="282">
        <v>0</v>
      </c>
      <c r="BZ211" s="286">
        <v>2.9411583323045942</v>
      </c>
      <c r="CB211" s="27"/>
      <c r="CC211" s="53"/>
    </row>
    <row r="212" spans="1:81">
      <c r="A212" s="32">
        <f t="shared" si="348"/>
        <v>1898</v>
      </c>
      <c r="B212" s="61">
        <f t="shared" si="347"/>
        <v>28.688524590163933</v>
      </c>
      <c r="C212" s="61"/>
      <c r="D212" s="61">
        <v>28.688524590163933</v>
      </c>
      <c r="E212" s="61"/>
      <c r="F212" s="75"/>
      <c r="G212" s="89"/>
      <c r="H212" s="75"/>
      <c r="I212" s="61"/>
      <c r="J212" s="89"/>
      <c r="K212" s="89"/>
      <c r="L212" s="89"/>
      <c r="M212" s="89"/>
      <c r="N212" s="89"/>
      <c r="O212" s="89"/>
      <c r="P212" s="89"/>
      <c r="Q212" s="89"/>
      <c r="R212" s="89"/>
      <c r="S212" s="89"/>
      <c r="T212" s="75"/>
      <c r="U212" s="334">
        <v>7.0198219979372922</v>
      </c>
      <c r="V212" s="89">
        <v>4.5316520294093054</v>
      </c>
      <c r="W212" s="75">
        <v>3.843774839928682</v>
      </c>
      <c r="X212" s="89">
        <v>4.3847543960729318</v>
      </c>
      <c r="Y212" s="75">
        <v>3.843774839928682</v>
      </c>
      <c r="Z212" s="334">
        <v>3.55</v>
      </c>
      <c r="AA212" s="75"/>
      <c r="AB212" s="75"/>
      <c r="AC212" s="75"/>
      <c r="AD212" s="75"/>
      <c r="AE212" s="89"/>
      <c r="AF212" s="75"/>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c r="BG212" s="75"/>
      <c r="BH212" s="75"/>
      <c r="BI212" s="75"/>
      <c r="BJ212" s="75"/>
      <c r="BK212" s="75"/>
      <c r="BL212" s="75"/>
      <c r="BM212" s="75"/>
      <c r="BN212" s="75"/>
      <c r="BO212" s="75"/>
      <c r="BP212" s="75"/>
      <c r="BQ212" s="75"/>
      <c r="BR212" s="75"/>
      <c r="BS212" s="75"/>
      <c r="BT212" s="75"/>
      <c r="BU212" s="75"/>
      <c r="BV212" s="61">
        <v>28.688524590163933</v>
      </c>
      <c r="BW212" s="61">
        <v>4.5316520294093054</v>
      </c>
      <c r="BX212" s="75">
        <v>3.55</v>
      </c>
      <c r="BY212" s="282">
        <v>0</v>
      </c>
      <c r="BZ212" s="286">
        <v>1.4286236793063845</v>
      </c>
      <c r="CB212" s="27"/>
      <c r="CC212" s="53"/>
    </row>
    <row r="213" spans="1:81">
      <c r="A213" s="32">
        <f t="shared" si="348"/>
        <v>1899</v>
      </c>
      <c r="B213" s="61">
        <f t="shared" si="347"/>
        <v>3.7828947368421018</v>
      </c>
      <c r="C213" s="61"/>
      <c r="D213" s="61">
        <v>3.7828947368421018</v>
      </c>
      <c r="E213" s="61"/>
      <c r="F213" s="75"/>
      <c r="G213" s="89"/>
      <c r="H213" s="75"/>
      <c r="I213" s="61"/>
      <c r="J213" s="89"/>
      <c r="K213" s="89"/>
      <c r="L213" s="89"/>
      <c r="M213" s="89"/>
      <c r="N213" s="89"/>
      <c r="O213" s="89"/>
      <c r="P213" s="89"/>
      <c r="Q213" s="89"/>
      <c r="R213" s="89"/>
      <c r="S213" s="89"/>
      <c r="T213" s="75"/>
      <c r="U213" s="334">
        <v>2.3777669795448819</v>
      </c>
      <c r="V213" s="89">
        <v>0.39723842135921394</v>
      </c>
      <c r="W213" s="75">
        <v>1.1878997177504402</v>
      </c>
      <c r="X213" s="89">
        <v>0.62319226413285467</v>
      </c>
      <c r="Y213" s="75">
        <v>1.1878997177504402</v>
      </c>
      <c r="Z213" s="334">
        <v>3.36</v>
      </c>
      <c r="AA213" s="75"/>
      <c r="AB213" s="75"/>
      <c r="AC213" s="75"/>
      <c r="AD213" s="75"/>
      <c r="AE213" s="89"/>
      <c r="AF213" s="75"/>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c r="BG213" s="75"/>
      <c r="BH213" s="75"/>
      <c r="BI213" s="75"/>
      <c r="BJ213" s="75"/>
      <c r="BK213" s="75"/>
      <c r="BL213" s="75"/>
      <c r="BM213" s="75"/>
      <c r="BN213" s="75"/>
      <c r="BO213" s="75"/>
      <c r="BP213" s="75"/>
      <c r="BQ213" s="75"/>
      <c r="BR213" s="75"/>
      <c r="BS213" s="75"/>
      <c r="BT213" s="75"/>
      <c r="BU213" s="75"/>
      <c r="BV213" s="61">
        <v>3.7828947368421018</v>
      </c>
      <c r="BW213" s="61">
        <v>0.39723842135921394</v>
      </c>
      <c r="BX213" s="75">
        <v>3.36</v>
      </c>
      <c r="BY213" s="282">
        <v>0</v>
      </c>
      <c r="BZ213" s="286">
        <v>16.901416915574586</v>
      </c>
      <c r="CB213" s="27"/>
      <c r="CC213" s="53"/>
    </row>
    <row r="214" spans="1:81">
      <c r="A214" s="32">
        <f t="shared" si="348"/>
        <v>1900</v>
      </c>
      <c r="B214" s="61">
        <f t="shared" si="347"/>
        <v>20.819672131147549</v>
      </c>
      <c r="C214" s="61"/>
      <c r="D214" s="61">
        <v>20.819672131147549</v>
      </c>
      <c r="E214" s="61"/>
      <c r="F214" s="75"/>
      <c r="G214" s="89"/>
      <c r="H214" s="75"/>
      <c r="I214" s="61"/>
      <c r="J214" s="89"/>
      <c r="K214" s="89"/>
      <c r="L214" s="89"/>
      <c r="M214" s="89"/>
      <c r="N214" s="89"/>
      <c r="O214" s="89"/>
      <c r="P214" s="89"/>
      <c r="Q214" s="89"/>
      <c r="R214" s="89"/>
      <c r="S214" s="89"/>
      <c r="T214" s="75"/>
      <c r="U214" s="334">
        <v>3.8786452895571255</v>
      </c>
      <c r="V214" s="89">
        <v>3.5719435706027314</v>
      </c>
      <c r="W214" s="75">
        <v>4.5546941211552783</v>
      </c>
      <c r="X214" s="89">
        <v>3.7711243328954147</v>
      </c>
      <c r="Y214" s="75">
        <v>4.5546941211552783</v>
      </c>
      <c r="Z214" s="334">
        <v>4.6399999999999997</v>
      </c>
      <c r="AA214" s="75"/>
      <c r="AB214" s="75"/>
      <c r="AC214" s="75"/>
      <c r="AD214" s="75"/>
      <c r="AE214" s="89"/>
      <c r="AF214" s="75"/>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c r="BG214" s="75"/>
      <c r="BH214" s="75"/>
      <c r="BI214" s="75"/>
      <c r="BJ214" s="75"/>
      <c r="BK214" s="75"/>
      <c r="BL214" s="75"/>
      <c r="BM214" s="75"/>
      <c r="BN214" s="75"/>
      <c r="BO214" s="75"/>
      <c r="BP214" s="75"/>
      <c r="BQ214" s="75"/>
      <c r="BR214" s="75"/>
      <c r="BS214" s="75"/>
      <c r="BT214" s="75"/>
      <c r="BU214" s="75"/>
      <c r="BV214" s="61">
        <v>20.819672131147549</v>
      </c>
      <c r="BW214" s="61">
        <v>3.5719435706027314</v>
      </c>
      <c r="BX214" s="75">
        <v>4.6399999999999997</v>
      </c>
      <c r="BY214" s="282">
        <v>0</v>
      </c>
      <c r="BZ214" s="286">
        <v>-2.4097252721321683</v>
      </c>
      <c r="CB214" s="27"/>
      <c r="CC214" s="53"/>
    </row>
    <row r="215" spans="1:81">
      <c r="A215" s="32">
        <f t="shared" si="348"/>
        <v>1901</v>
      </c>
      <c r="B215" s="61">
        <f t="shared" si="347"/>
        <v>19.377652050919369</v>
      </c>
      <c r="C215" s="61"/>
      <c r="D215" s="61">
        <v>19.377652050919369</v>
      </c>
      <c r="E215" s="61"/>
      <c r="F215" s="75"/>
      <c r="G215" s="89"/>
      <c r="H215" s="75"/>
      <c r="I215" s="61"/>
      <c r="J215" s="89"/>
      <c r="K215" s="89"/>
      <c r="L215" s="89"/>
      <c r="M215" s="89"/>
      <c r="N215" s="89"/>
      <c r="O215" s="89"/>
      <c r="P215" s="89"/>
      <c r="Q215" s="89"/>
      <c r="R215" s="89"/>
      <c r="S215" s="89"/>
      <c r="T215" s="75"/>
      <c r="U215" s="334">
        <v>1.9452802937405034</v>
      </c>
      <c r="V215" s="89">
        <v>1.6783796219434155</v>
      </c>
      <c r="W215" s="75">
        <v>3.0792559701676714</v>
      </c>
      <c r="X215" s="89">
        <v>2.0014955509234156</v>
      </c>
      <c r="Y215" s="75">
        <v>3.0792559701676714</v>
      </c>
      <c r="Z215" s="334">
        <v>4.3</v>
      </c>
      <c r="AA215" s="75"/>
      <c r="AB215" s="75"/>
      <c r="AC215" s="75"/>
      <c r="AD215" s="75"/>
      <c r="AE215" s="89"/>
      <c r="AF215" s="75"/>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c r="BG215" s="75"/>
      <c r="BH215" s="75"/>
      <c r="BI215" s="75"/>
      <c r="BJ215" s="75"/>
      <c r="BK215" s="75"/>
      <c r="BL215" s="75"/>
      <c r="BM215" s="75"/>
      <c r="BN215" s="75"/>
      <c r="BO215" s="75"/>
      <c r="BP215" s="75"/>
      <c r="BQ215" s="75"/>
      <c r="BR215" s="75"/>
      <c r="BS215" s="75"/>
      <c r="BT215" s="75"/>
      <c r="BU215" s="75"/>
      <c r="BV215" s="61">
        <v>19.377652050919369</v>
      </c>
      <c r="BW215" s="61">
        <v>1.6783796219434155</v>
      </c>
      <c r="BX215" s="75">
        <v>4.3</v>
      </c>
      <c r="BY215" s="282">
        <v>0</v>
      </c>
      <c r="BZ215" s="286">
        <v>2.4692268557002572</v>
      </c>
      <c r="CB215" s="27"/>
      <c r="CC215" s="53"/>
    </row>
    <row r="216" spans="1:81">
      <c r="A216" s="32">
        <f t="shared" si="348"/>
        <v>1902</v>
      </c>
      <c r="B216" s="61">
        <f t="shared" si="347"/>
        <v>8.2512315270936156</v>
      </c>
      <c r="C216" s="61"/>
      <c r="D216" s="61">
        <v>8.2512315270936156</v>
      </c>
      <c r="E216" s="61"/>
      <c r="F216" s="75"/>
      <c r="G216" s="89"/>
      <c r="H216" s="75"/>
      <c r="I216" s="61"/>
      <c r="J216" s="89"/>
      <c r="K216" s="89"/>
      <c r="L216" s="89"/>
      <c r="M216" s="89"/>
      <c r="N216" s="89"/>
      <c r="O216" s="89"/>
      <c r="P216" s="89"/>
      <c r="Q216" s="89"/>
      <c r="R216" s="89"/>
      <c r="S216" s="89"/>
      <c r="T216" s="75"/>
      <c r="U216" s="334">
        <v>1.4598369495966823</v>
      </c>
      <c r="V216" s="89">
        <v>0.8394378666173985</v>
      </c>
      <c r="W216" s="75">
        <v>2.7806852010602068</v>
      </c>
      <c r="X216" s="89">
        <v>1.3091119424958553</v>
      </c>
      <c r="Y216" s="75">
        <v>2.7806852010602068</v>
      </c>
      <c r="Z216" s="334">
        <v>4.72</v>
      </c>
      <c r="AA216" s="75"/>
      <c r="AB216" s="75"/>
      <c r="AC216" s="75"/>
      <c r="AD216" s="75"/>
      <c r="AE216" s="89"/>
      <c r="AF216" s="75"/>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c r="BG216" s="75"/>
      <c r="BH216" s="75"/>
      <c r="BI216" s="75"/>
      <c r="BJ216" s="75"/>
      <c r="BK216" s="75"/>
      <c r="BL216" s="75"/>
      <c r="BM216" s="75"/>
      <c r="BN216" s="75"/>
      <c r="BO216" s="75"/>
      <c r="BP216" s="75"/>
      <c r="BQ216" s="75"/>
      <c r="BR216" s="75"/>
      <c r="BS216" s="75"/>
      <c r="BT216" s="75"/>
      <c r="BU216" s="75"/>
      <c r="BV216" s="61">
        <v>8.2512315270936156</v>
      </c>
      <c r="BW216" s="61">
        <v>0.8394378666173985</v>
      </c>
      <c r="BX216" s="75">
        <v>4.72</v>
      </c>
      <c r="BY216" s="282">
        <v>0</v>
      </c>
      <c r="BZ216" s="286">
        <v>9.6385921140000441</v>
      </c>
      <c r="CB216" s="27"/>
      <c r="CC216" s="53"/>
    </row>
    <row r="217" spans="1:81">
      <c r="A217" s="32">
        <f t="shared" si="348"/>
        <v>1903</v>
      </c>
      <c r="B217" s="61">
        <f t="shared" si="347"/>
        <v>-16.903073286052027</v>
      </c>
      <c r="C217" s="61"/>
      <c r="D217" s="61">
        <v>-16.903073286052027</v>
      </c>
      <c r="E217" s="61"/>
      <c r="F217" s="75"/>
      <c r="G217" s="89"/>
      <c r="H217" s="75"/>
      <c r="I217" s="61"/>
      <c r="J217" s="89"/>
      <c r="K217" s="89"/>
      <c r="L217" s="89"/>
      <c r="M217" s="89"/>
      <c r="N217" s="89"/>
      <c r="O217" s="89"/>
      <c r="P217" s="89"/>
      <c r="Q217" s="89"/>
      <c r="R217" s="89"/>
      <c r="S217" s="89"/>
      <c r="T217" s="75"/>
      <c r="U217" s="334">
        <v>1.8710189000841204</v>
      </c>
      <c r="V217" s="89">
        <v>4.6242423512225628</v>
      </c>
      <c r="W217" s="75">
        <v>6.3899350491920304</v>
      </c>
      <c r="X217" s="89">
        <v>4.9514619658087122</v>
      </c>
      <c r="Y217" s="75">
        <v>6.3899350491920304</v>
      </c>
      <c r="Z217" s="334">
        <v>5.5</v>
      </c>
      <c r="AA217" s="75"/>
      <c r="AB217" s="75"/>
      <c r="AC217" s="75"/>
      <c r="AD217" s="75"/>
      <c r="AE217" s="89"/>
      <c r="AF217" s="75"/>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c r="BG217" s="75"/>
      <c r="BH217" s="75"/>
      <c r="BI217" s="75"/>
      <c r="BJ217" s="75"/>
      <c r="BK217" s="75"/>
      <c r="BL217" s="75"/>
      <c r="BM217" s="75"/>
      <c r="BN217" s="75"/>
      <c r="BO217" s="75"/>
      <c r="BP217" s="75"/>
      <c r="BQ217" s="75"/>
      <c r="BR217" s="75"/>
      <c r="BS217" s="75"/>
      <c r="BT217" s="75"/>
      <c r="BU217" s="75"/>
      <c r="BV217" s="61">
        <v>-16.903073286052027</v>
      </c>
      <c r="BW217" s="61">
        <v>4.6242423512225628</v>
      </c>
      <c r="BX217" s="75">
        <v>5.5</v>
      </c>
      <c r="BY217" s="282">
        <v>0</v>
      </c>
      <c r="BZ217" s="286">
        <v>-4.3955739603323334</v>
      </c>
      <c r="CB217" s="27"/>
      <c r="CC217" s="53"/>
    </row>
    <row r="218" spans="1:81">
      <c r="A218" s="32">
        <f t="shared" si="348"/>
        <v>1904</v>
      </c>
      <c r="B218" s="61">
        <f t="shared" si="347"/>
        <v>30.838323353293418</v>
      </c>
      <c r="C218" s="61"/>
      <c r="D218" s="61">
        <v>30.838323353293418</v>
      </c>
      <c r="E218" s="61"/>
      <c r="F218" s="75"/>
      <c r="G218" s="89"/>
      <c r="H218" s="75"/>
      <c r="I218" s="61"/>
      <c r="J218" s="89"/>
      <c r="K218" s="89"/>
      <c r="L218" s="89"/>
      <c r="M218" s="89"/>
      <c r="N218" s="89"/>
      <c r="O218" s="89"/>
      <c r="P218" s="89"/>
      <c r="Q218" s="89"/>
      <c r="R218" s="89"/>
      <c r="S218" s="89"/>
      <c r="T218" s="75"/>
      <c r="U218" s="334">
        <v>2.2596881515449363</v>
      </c>
      <c r="V218" s="89">
        <v>3.197232291639307</v>
      </c>
      <c r="W218" s="75">
        <v>4.1808568518151512</v>
      </c>
      <c r="X218" s="89">
        <v>3.40309019549625</v>
      </c>
      <c r="Y218" s="75">
        <v>4.1808568518151512</v>
      </c>
      <c r="Z218" s="334">
        <v>4.34</v>
      </c>
      <c r="AA218" s="75"/>
      <c r="AB218" s="75"/>
      <c r="AC218" s="75"/>
      <c r="AD218" s="75"/>
      <c r="AE218" s="89"/>
      <c r="AF218" s="75"/>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c r="BG218" s="75"/>
      <c r="BH218" s="75"/>
      <c r="BI218" s="75"/>
      <c r="BJ218" s="75"/>
      <c r="BK218" s="75"/>
      <c r="BL218" s="75"/>
      <c r="BM218" s="75"/>
      <c r="BN218" s="75"/>
      <c r="BO218" s="75"/>
      <c r="BP218" s="75"/>
      <c r="BQ218" s="75"/>
      <c r="BR218" s="75"/>
      <c r="BS218" s="75"/>
      <c r="BT218" s="75"/>
      <c r="BU218" s="75"/>
      <c r="BV218" s="61">
        <v>30.838323353293418</v>
      </c>
      <c r="BW218" s="61">
        <v>3.197232291639307</v>
      </c>
      <c r="BX218" s="75">
        <v>4.34</v>
      </c>
      <c r="BY218" s="282">
        <v>0</v>
      </c>
      <c r="BZ218" s="286">
        <v>2.2983446580251199</v>
      </c>
      <c r="CB218" s="27"/>
      <c r="CC218" s="53"/>
    </row>
    <row r="219" spans="1:81">
      <c r="A219" s="32">
        <f t="shared" si="348"/>
        <v>1905</v>
      </c>
      <c r="B219" s="61">
        <f t="shared" si="347"/>
        <v>20.996441281138779</v>
      </c>
      <c r="C219" s="61"/>
      <c r="D219" s="61">
        <v>20.996441281138779</v>
      </c>
      <c r="E219" s="61"/>
      <c r="F219" s="75"/>
      <c r="G219" s="89"/>
      <c r="H219" s="75"/>
      <c r="I219" s="61"/>
      <c r="J219" s="89"/>
      <c r="K219" s="89"/>
      <c r="L219" s="89"/>
      <c r="M219" s="89"/>
      <c r="N219" s="89"/>
      <c r="O219" s="89"/>
      <c r="P219" s="89"/>
      <c r="Q219" s="89"/>
      <c r="R219" s="89"/>
      <c r="S219" s="89"/>
      <c r="T219" s="75"/>
      <c r="U219" s="334">
        <v>4.1988560600133118</v>
      </c>
      <c r="V219" s="89">
        <v>0.95457465108310657</v>
      </c>
      <c r="W219" s="75">
        <v>1.8277762936376618</v>
      </c>
      <c r="X219" s="89">
        <v>1.2154829408409062</v>
      </c>
      <c r="Y219" s="75">
        <v>1.8277762936376618</v>
      </c>
      <c r="Z219" s="334">
        <v>4.17</v>
      </c>
      <c r="AA219" s="75"/>
      <c r="AB219" s="75"/>
      <c r="AC219" s="75"/>
      <c r="AD219" s="75"/>
      <c r="AE219" s="89"/>
      <c r="AF219" s="75"/>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c r="BG219" s="75"/>
      <c r="BH219" s="75"/>
      <c r="BI219" s="75"/>
      <c r="BJ219" s="75"/>
      <c r="BK219" s="75"/>
      <c r="BL219" s="75"/>
      <c r="BM219" s="75"/>
      <c r="BN219" s="75"/>
      <c r="BO219" s="75"/>
      <c r="BP219" s="75"/>
      <c r="BQ219" s="75"/>
      <c r="BR219" s="75"/>
      <c r="BS219" s="75"/>
      <c r="BT219" s="75"/>
      <c r="BU219" s="75"/>
      <c r="BV219" s="61">
        <v>20.996441281138779</v>
      </c>
      <c r="BW219" s="61">
        <v>0.95457465108310657</v>
      </c>
      <c r="BX219" s="75">
        <v>4.17</v>
      </c>
      <c r="BY219" s="282">
        <v>0</v>
      </c>
      <c r="BZ219" s="286">
        <v>0</v>
      </c>
      <c r="CB219" s="27"/>
      <c r="CC219" s="53"/>
    </row>
    <row r="220" spans="1:81">
      <c r="A220" s="32">
        <f t="shared" si="348"/>
        <v>1906</v>
      </c>
      <c r="B220" s="61">
        <f t="shared" si="347"/>
        <v>0.91185410334349015</v>
      </c>
      <c r="C220" s="61"/>
      <c r="D220" s="61">
        <v>0.91185410334349015</v>
      </c>
      <c r="E220" s="61"/>
      <c r="F220" s="75"/>
      <c r="G220" s="89"/>
      <c r="H220" s="75"/>
      <c r="I220" s="61"/>
      <c r="J220" s="89"/>
      <c r="K220" s="89"/>
      <c r="L220" s="89"/>
      <c r="M220" s="89"/>
      <c r="N220" s="89"/>
      <c r="O220" s="89"/>
      <c r="P220" s="89"/>
      <c r="Q220" s="89"/>
      <c r="R220" s="89"/>
      <c r="S220" s="89"/>
      <c r="T220" s="75"/>
      <c r="U220" s="334">
        <v>6.8178096765780793E-2</v>
      </c>
      <c r="V220" s="89">
        <v>0.5966797489252107</v>
      </c>
      <c r="W220" s="75">
        <v>3.3201118883714908</v>
      </c>
      <c r="X220" s="89">
        <v>1.2325160051390505</v>
      </c>
      <c r="Y220" s="75">
        <v>3.3201118883714908</v>
      </c>
      <c r="Z220" s="334">
        <v>5.47</v>
      </c>
      <c r="AA220" s="75"/>
      <c r="AB220" s="75"/>
      <c r="AC220" s="75"/>
      <c r="AD220" s="75"/>
      <c r="AE220" s="89"/>
      <c r="AF220" s="75"/>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c r="BG220" s="75"/>
      <c r="BH220" s="75"/>
      <c r="BI220" s="75"/>
      <c r="BJ220" s="75"/>
      <c r="BK220" s="75"/>
      <c r="BL220" s="75"/>
      <c r="BM220" s="75"/>
      <c r="BN220" s="75"/>
      <c r="BO220" s="75"/>
      <c r="BP220" s="75"/>
      <c r="BQ220" s="75"/>
      <c r="BR220" s="75"/>
      <c r="BS220" s="75"/>
      <c r="BT220" s="75"/>
      <c r="BU220" s="75"/>
      <c r="BV220" s="61">
        <v>0.91185410334349015</v>
      </c>
      <c r="BW220" s="61">
        <v>0.5966797489252107</v>
      </c>
      <c r="BX220" s="75">
        <v>5.47</v>
      </c>
      <c r="BY220" s="282">
        <v>0</v>
      </c>
      <c r="BZ220" s="286">
        <v>4.4943716993183447</v>
      </c>
      <c r="CB220" s="27"/>
      <c r="CC220" s="53"/>
    </row>
    <row r="221" spans="1:81">
      <c r="A221" s="32">
        <f t="shared" si="348"/>
        <v>1907</v>
      </c>
      <c r="B221" s="61">
        <f t="shared" si="347"/>
        <v>-23.74476987447699</v>
      </c>
      <c r="C221" s="61"/>
      <c r="D221" s="61">
        <v>-23.74476987447699</v>
      </c>
      <c r="E221" s="61"/>
      <c r="F221" s="75"/>
      <c r="G221" s="89"/>
      <c r="H221" s="75"/>
      <c r="I221" s="61"/>
      <c r="J221" s="89"/>
      <c r="K221" s="89"/>
      <c r="L221" s="89"/>
      <c r="M221" s="89"/>
      <c r="N221" s="89"/>
      <c r="O221" s="89"/>
      <c r="P221" s="89"/>
      <c r="Q221" s="89"/>
      <c r="R221" s="89"/>
      <c r="S221" s="89"/>
      <c r="T221" s="75"/>
      <c r="U221" s="334">
        <v>0.88959414750899857</v>
      </c>
      <c r="V221" s="89">
        <v>4.0612056919461459</v>
      </c>
      <c r="W221" s="75">
        <v>6.517837728617204</v>
      </c>
      <c r="X221" s="89">
        <v>4.529536741724538</v>
      </c>
      <c r="Y221" s="75">
        <v>6.517837728617204</v>
      </c>
      <c r="Z221" s="334">
        <v>6.23</v>
      </c>
      <c r="AA221" s="75"/>
      <c r="AB221" s="75"/>
      <c r="AC221" s="75"/>
      <c r="AD221" s="75"/>
      <c r="AE221" s="89"/>
      <c r="AF221" s="75"/>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c r="BG221" s="75"/>
      <c r="BH221" s="75"/>
      <c r="BI221" s="75"/>
      <c r="BJ221" s="75"/>
      <c r="BK221" s="75"/>
      <c r="BL221" s="75"/>
      <c r="BM221" s="75"/>
      <c r="BN221" s="75"/>
      <c r="BO221" s="75"/>
      <c r="BP221" s="75"/>
      <c r="BQ221" s="75"/>
      <c r="BR221" s="75"/>
      <c r="BS221" s="75"/>
      <c r="BT221" s="75"/>
      <c r="BU221" s="75"/>
      <c r="BV221" s="61">
        <v>-23.74476987447699</v>
      </c>
      <c r="BW221" s="61">
        <v>4.0612056919461459</v>
      </c>
      <c r="BX221" s="75">
        <v>6.23</v>
      </c>
      <c r="BY221" s="282">
        <v>0</v>
      </c>
      <c r="BZ221" s="286">
        <v>-2.1500752030644277</v>
      </c>
      <c r="CB221" s="27"/>
      <c r="CC221" s="53"/>
    </row>
    <row r="222" spans="1:81">
      <c r="A222" s="32">
        <f t="shared" si="348"/>
        <v>1908</v>
      </c>
      <c r="B222" s="61">
        <f t="shared" si="347"/>
        <v>38.102189781021913</v>
      </c>
      <c r="C222" s="61"/>
      <c r="D222" s="61">
        <v>38.102189781021913</v>
      </c>
      <c r="E222" s="61"/>
      <c r="F222" s="75"/>
      <c r="G222" s="89"/>
      <c r="H222" s="75"/>
      <c r="I222" s="61"/>
      <c r="J222" s="89"/>
      <c r="K222" s="89"/>
      <c r="L222" s="89"/>
      <c r="M222" s="89"/>
      <c r="N222" s="89"/>
      <c r="O222" s="89"/>
      <c r="P222" s="89"/>
      <c r="Q222" s="89"/>
      <c r="R222" s="89"/>
      <c r="S222" s="89"/>
      <c r="T222" s="75"/>
      <c r="U222" s="334">
        <v>5.4294377269483052</v>
      </c>
      <c r="V222" s="89">
        <v>7.1559384441264084</v>
      </c>
      <c r="W222" s="75">
        <v>7.4303401071126096</v>
      </c>
      <c r="X222" s="89">
        <v>7.1342145340497654</v>
      </c>
      <c r="Y222" s="75">
        <v>7.4303401071126096</v>
      </c>
      <c r="Z222" s="334">
        <v>5.32</v>
      </c>
      <c r="AA222" s="75"/>
      <c r="AB222" s="75"/>
      <c r="AC222" s="75"/>
      <c r="AD222" s="75"/>
      <c r="AE222" s="89"/>
      <c r="AF222" s="75"/>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c r="BG222" s="75"/>
      <c r="BH222" s="75"/>
      <c r="BI222" s="75"/>
      <c r="BJ222" s="75"/>
      <c r="BK222" s="75"/>
      <c r="BL222" s="75"/>
      <c r="BM222" s="75"/>
      <c r="BN222" s="75"/>
      <c r="BO222" s="75"/>
      <c r="BP222" s="75"/>
      <c r="BQ222" s="75"/>
      <c r="BR222" s="75"/>
      <c r="BS222" s="75"/>
      <c r="BT222" s="75"/>
      <c r="BU222" s="75"/>
      <c r="BV222" s="61">
        <v>38.102189781021913</v>
      </c>
      <c r="BW222" s="61">
        <v>7.1559384441264084</v>
      </c>
      <c r="BX222" s="75">
        <v>5.32</v>
      </c>
      <c r="BY222" s="282">
        <v>0</v>
      </c>
      <c r="BZ222" s="286">
        <v>3.2964465895252815</v>
      </c>
      <c r="CB222" s="27"/>
      <c r="CC222" s="53"/>
    </row>
    <row r="223" spans="1:81">
      <c r="A223" s="32">
        <f t="shared" si="348"/>
        <v>1909</v>
      </c>
      <c r="B223" s="61">
        <f t="shared" si="347"/>
        <v>16.114790286975712</v>
      </c>
      <c r="C223" s="61"/>
      <c r="D223" s="61">
        <v>16.114790286975712</v>
      </c>
      <c r="E223" s="61"/>
      <c r="F223" s="75"/>
      <c r="G223" s="89"/>
      <c r="H223" s="75"/>
      <c r="I223" s="61"/>
      <c r="J223" s="89"/>
      <c r="K223" s="89"/>
      <c r="L223" s="89"/>
      <c r="M223" s="89"/>
      <c r="N223" s="89"/>
      <c r="O223" s="89"/>
      <c r="P223" s="89"/>
      <c r="Q223" s="89"/>
      <c r="R223" s="89"/>
      <c r="S223" s="89"/>
      <c r="T223" s="75"/>
      <c r="U223" s="334">
        <v>1.6770292485463356</v>
      </c>
      <c r="V223" s="89">
        <v>0.22686524030841593</v>
      </c>
      <c r="W223" s="75">
        <v>1.1183805400230007</v>
      </c>
      <c r="X223" s="89">
        <v>0.48690194239806583</v>
      </c>
      <c r="Y223" s="75">
        <v>1.1183805400230007</v>
      </c>
      <c r="Z223" s="334">
        <v>3.65</v>
      </c>
      <c r="AA223" s="75"/>
      <c r="AB223" s="75"/>
      <c r="AC223" s="75"/>
      <c r="AD223" s="75"/>
      <c r="AE223" s="89"/>
      <c r="AF223" s="75"/>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c r="BG223" s="75"/>
      <c r="BH223" s="75"/>
      <c r="BI223" s="75"/>
      <c r="BJ223" s="75"/>
      <c r="BK223" s="75"/>
      <c r="BL223" s="75"/>
      <c r="BM223" s="75"/>
      <c r="BN223" s="75"/>
      <c r="BO223" s="75"/>
      <c r="BP223" s="75"/>
      <c r="BQ223" s="75"/>
      <c r="BR223" s="75"/>
      <c r="BS223" s="75"/>
      <c r="BT223" s="75"/>
      <c r="BU223" s="75"/>
      <c r="BV223" s="61">
        <v>16.114790286975712</v>
      </c>
      <c r="BW223" s="61">
        <v>0.22686524030841593</v>
      </c>
      <c r="BX223" s="75">
        <v>3.65</v>
      </c>
      <c r="BY223" s="282">
        <v>0</v>
      </c>
      <c r="BZ223" s="286">
        <v>10.638702365998487</v>
      </c>
      <c r="CB223" s="27"/>
      <c r="CC223" s="53"/>
    </row>
    <row r="224" spans="1:81">
      <c r="A224" s="32">
        <f t="shared" si="348"/>
        <v>1910</v>
      </c>
      <c r="B224" s="61">
        <f t="shared" si="347"/>
        <v>-3.3730158730158721</v>
      </c>
      <c r="C224" s="61"/>
      <c r="D224" s="61">
        <v>-3.3730158730158721</v>
      </c>
      <c r="E224" s="61"/>
      <c r="F224" s="75"/>
      <c r="G224" s="89"/>
      <c r="H224" s="75"/>
      <c r="I224" s="61"/>
      <c r="J224" s="89"/>
      <c r="K224" s="89"/>
      <c r="L224" s="89"/>
      <c r="M224" s="89"/>
      <c r="N224" s="89"/>
      <c r="O224" s="89"/>
      <c r="P224" s="89"/>
      <c r="Q224" s="89"/>
      <c r="R224" s="89"/>
      <c r="S224" s="89"/>
      <c r="T224" s="75"/>
      <c r="U224" s="334">
        <v>2.9384494216727619</v>
      </c>
      <c r="V224" s="89">
        <v>5.7586271385873022</v>
      </c>
      <c r="W224" s="75">
        <v>6.6988455352366527</v>
      </c>
      <c r="X224" s="89">
        <v>5.8969672854594979</v>
      </c>
      <c r="Y224" s="75">
        <v>6.6988455352366527</v>
      </c>
      <c r="Z224" s="334">
        <v>5.26</v>
      </c>
      <c r="AA224" s="75"/>
      <c r="AB224" s="75"/>
      <c r="AC224" s="75"/>
      <c r="AD224" s="75"/>
      <c r="AE224" s="89"/>
      <c r="AF224" s="75"/>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c r="BG224" s="75"/>
      <c r="BH224" s="75"/>
      <c r="BI224" s="75"/>
      <c r="BJ224" s="75"/>
      <c r="BK224" s="75"/>
      <c r="BL224" s="75"/>
      <c r="BM224" s="75"/>
      <c r="BN224" s="75"/>
      <c r="BO224" s="75"/>
      <c r="BP224" s="75"/>
      <c r="BQ224" s="75"/>
      <c r="BR224" s="75"/>
      <c r="BS224" s="75"/>
      <c r="BT224" s="75"/>
      <c r="BU224" s="75"/>
      <c r="BV224" s="61">
        <v>-3.3730158730158721</v>
      </c>
      <c r="BW224" s="61">
        <v>5.7586271385873022</v>
      </c>
      <c r="BX224" s="75">
        <v>5.26</v>
      </c>
      <c r="BY224" s="282">
        <v>0</v>
      </c>
      <c r="BZ224" s="286">
        <v>-6.7313276717065111</v>
      </c>
      <c r="CB224" s="27"/>
      <c r="CC224" s="53"/>
    </row>
    <row r="225" spans="1:81">
      <c r="A225" s="32">
        <f t="shared" si="348"/>
        <v>1911</v>
      </c>
      <c r="B225" s="61">
        <f t="shared" si="347"/>
        <v>3.4519956850054045</v>
      </c>
      <c r="C225" s="61"/>
      <c r="D225" s="61">
        <v>3.4519956850054045</v>
      </c>
      <c r="E225" s="61"/>
      <c r="F225" s="75"/>
      <c r="G225" s="89"/>
      <c r="H225" s="75"/>
      <c r="I225" s="61"/>
      <c r="J225" s="89"/>
      <c r="K225" s="89"/>
      <c r="L225" s="89"/>
      <c r="M225" s="89"/>
      <c r="N225" s="89"/>
      <c r="O225" s="89"/>
      <c r="P225" s="89"/>
      <c r="Q225" s="89"/>
      <c r="R225" s="89"/>
      <c r="S225" s="89"/>
      <c r="T225" s="75"/>
      <c r="U225" s="334">
        <v>3.5637968917402008</v>
      </c>
      <c r="V225" s="89">
        <v>3.2005676081276135</v>
      </c>
      <c r="W225" s="75">
        <v>3.4219535471634366</v>
      </c>
      <c r="X225" s="89">
        <v>3.2639034129402944</v>
      </c>
      <c r="Y225" s="75">
        <v>3.4219535471634366</v>
      </c>
      <c r="Z225" s="334">
        <v>4</v>
      </c>
      <c r="AA225" s="75"/>
      <c r="AB225" s="75"/>
      <c r="AC225" s="75"/>
      <c r="AD225" s="75"/>
      <c r="AE225" s="89"/>
      <c r="AF225" s="75"/>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c r="BG225" s="75"/>
      <c r="BH225" s="75"/>
      <c r="BI225" s="75"/>
      <c r="BJ225" s="75"/>
      <c r="BK225" s="75"/>
      <c r="BL225" s="75"/>
      <c r="BM225" s="75"/>
      <c r="BN225" s="75"/>
      <c r="BO225" s="75"/>
      <c r="BP225" s="75"/>
      <c r="BQ225" s="75"/>
      <c r="BR225" s="75"/>
      <c r="BS225" s="75"/>
      <c r="BT225" s="75"/>
      <c r="BU225" s="75"/>
      <c r="BV225" s="61">
        <v>3.4519956850054045</v>
      </c>
      <c r="BW225" s="61">
        <v>3.2005676081276135</v>
      </c>
      <c r="BX225" s="75">
        <v>4</v>
      </c>
      <c r="BY225" s="282">
        <v>0</v>
      </c>
      <c r="BZ225" s="286">
        <v>-1.0302674176096649</v>
      </c>
      <c r="CB225" s="27"/>
      <c r="CC225" s="53"/>
    </row>
    <row r="226" spans="1:81">
      <c r="A226" s="32">
        <f t="shared" si="348"/>
        <v>1912</v>
      </c>
      <c r="B226" s="61">
        <f t="shared" si="347"/>
        <v>7.2368421052631859</v>
      </c>
      <c r="C226" s="61"/>
      <c r="D226" s="61">
        <v>7.2368421052631859</v>
      </c>
      <c r="E226" s="61"/>
      <c r="F226" s="75"/>
      <c r="G226" s="89"/>
      <c r="H226" s="75"/>
      <c r="I226" s="61"/>
      <c r="J226" s="89"/>
      <c r="K226" s="89"/>
      <c r="L226" s="89"/>
      <c r="M226" s="89"/>
      <c r="N226" s="89"/>
      <c r="O226" s="89"/>
      <c r="P226" s="89"/>
      <c r="Q226" s="89"/>
      <c r="R226" s="89"/>
      <c r="S226" s="89"/>
      <c r="T226" s="75"/>
      <c r="U226" s="334">
        <v>-1.8510337831327051</v>
      </c>
      <c r="V226" s="89">
        <v>2.5882483250683208E-2</v>
      </c>
      <c r="W226" s="75">
        <v>2.0276627004180092</v>
      </c>
      <c r="X226" s="89">
        <v>0.51172871631690597</v>
      </c>
      <c r="Y226" s="75">
        <v>2.0276627004180092</v>
      </c>
      <c r="Z226" s="334">
        <v>4.3499999999999996</v>
      </c>
      <c r="AA226" s="75"/>
      <c r="AB226" s="75"/>
      <c r="AC226" s="75"/>
      <c r="AD226" s="75"/>
      <c r="AE226" s="89"/>
      <c r="AF226" s="75"/>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c r="BG226" s="75"/>
      <c r="BH226" s="75"/>
      <c r="BI226" s="75"/>
      <c r="BJ226" s="75"/>
      <c r="BK226" s="75"/>
      <c r="BL226" s="75"/>
      <c r="BM226" s="75"/>
      <c r="BN226" s="75"/>
      <c r="BO226" s="75"/>
      <c r="BP226" s="75"/>
      <c r="BQ226" s="75"/>
      <c r="BR226" s="75"/>
      <c r="BS226" s="75"/>
      <c r="BT226" s="75"/>
      <c r="BU226" s="75"/>
      <c r="BV226" s="61">
        <v>7.2368421052631859</v>
      </c>
      <c r="BW226" s="61">
        <v>2.5882483250683208E-2</v>
      </c>
      <c r="BX226" s="75">
        <v>4.3499999999999996</v>
      </c>
      <c r="BY226" s="282">
        <v>0</v>
      </c>
      <c r="BZ226" s="286">
        <v>7.2913798492556081</v>
      </c>
      <c r="CB226" s="27"/>
      <c r="CC226" s="53"/>
    </row>
    <row r="227" spans="1:81">
      <c r="A227" s="32">
        <f t="shared" si="348"/>
        <v>1913</v>
      </c>
      <c r="B227" s="61">
        <f t="shared" si="347"/>
        <v>-4.8387096774193612</v>
      </c>
      <c r="C227" s="61"/>
      <c r="D227" s="61">
        <v>-4.8387096774193612</v>
      </c>
      <c r="E227" s="61"/>
      <c r="F227" s="75"/>
      <c r="G227" s="89"/>
      <c r="H227" s="75"/>
      <c r="I227" s="61"/>
      <c r="J227" s="89"/>
      <c r="K227" s="89"/>
      <c r="L227" s="89"/>
      <c r="M227" s="89"/>
      <c r="N227" s="89"/>
      <c r="O227" s="89"/>
      <c r="P227" s="89"/>
      <c r="Q227" s="89"/>
      <c r="R227" s="89"/>
      <c r="S227" s="89"/>
      <c r="T227" s="75"/>
      <c r="U227" s="334">
        <v>8.4957573349079709</v>
      </c>
      <c r="V227" s="89">
        <v>7.0599877379793119</v>
      </c>
      <c r="W227" s="75">
        <v>6.8409928050663149</v>
      </c>
      <c r="X227" s="89">
        <v>6.9770924844645865</v>
      </c>
      <c r="Y227" s="75">
        <v>6.8409928050663149</v>
      </c>
      <c r="Z227" s="334">
        <v>5.65</v>
      </c>
      <c r="AA227" s="75"/>
      <c r="AB227" s="75"/>
      <c r="AC227" s="75"/>
      <c r="AD227" s="75"/>
      <c r="AE227" s="89"/>
      <c r="AF227" s="75"/>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c r="BG227" s="75"/>
      <c r="BH227" s="75"/>
      <c r="BI227" s="75"/>
      <c r="BJ227" s="75"/>
      <c r="BK227" s="75"/>
      <c r="BL227" s="75"/>
      <c r="BM227" s="75"/>
      <c r="BN227" s="75"/>
      <c r="BO227" s="75"/>
      <c r="BP227" s="75"/>
      <c r="BQ227" s="75"/>
      <c r="BR227" s="75"/>
      <c r="BS227" s="75"/>
      <c r="BT227" s="75"/>
      <c r="BU227" s="75"/>
      <c r="BV227" s="61">
        <v>-4.8387096774193612</v>
      </c>
      <c r="BW227" s="61">
        <v>7.0599877379793119</v>
      </c>
      <c r="BX227" s="75">
        <v>5.65</v>
      </c>
      <c r="BY227" s="282">
        <v>0</v>
      </c>
      <c r="BZ227" s="286">
        <v>2.0408163265306145</v>
      </c>
      <c r="CB227" s="27"/>
      <c r="CC227" s="53"/>
    </row>
    <row r="228" spans="1:81">
      <c r="A228" s="32">
        <f t="shared" si="348"/>
        <v>1914</v>
      </c>
      <c r="B228" s="61">
        <f t="shared" si="347"/>
        <v>-5.6152927120668883</v>
      </c>
      <c r="C228" s="61"/>
      <c r="D228" s="61">
        <v>-5.6152927120668883</v>
      </c>
      <c r="E228" s="61"/>
      <c r="F228" s="75"/>
      <c r="G228" s="89"/>
      <c r="H228" s="75"/>
      <c r="I228" s="61"/>
      <c r="J228" s="89"/>
      <c r="K228" s="89"/>
      <c r="L228" s="89"/>
      <c r="M228" s="89"/>
      <c r="N228" s="89"/>
      <c r="O228" s="89"/>
      <c r="P228" s="89"/>
      <c r="Q228" s="89"/>
      <c r="R228" s="89"/>
      <c r="S228" s="89"/>
      <c r="T228" s="75"/>
      <c r="U228" s="334">
        <v>3.0684107814296091</v>
      </c>
      <c r="V228" s="89">
        <v>5.6823938274351615</v>
      </c>
      <c r="W228" s="75">
        <v>6.0105488808256391</v>
      </c>
      <c r="X228" s="89">
        <v>5.6913673445806889</v>
      </c>
      <c r="Y228" s="75">
        <v>6.0105488808256391</v>
      </c>
      <c r="Z228" s="334">
        <v>4.6399999999999997</v>
      </c>
      <c r="AA228" s="75"/>
      <c r="AB228" s="75"/>
      <c r="AC228" s="75"/>
      <c r="AD228" s="75"/>
      <c r="AE228" s="89"/>
      <c r="AF228" s="75"/>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c r="BG228" s="75"/>
      <c r="BH228" s="75"/>
      <c r="BI228" s="75"/>
      <c r="BJ228" s="75"/>
      <c r="BK228" s="75"/>
      <c r="BL228" s="75"/>
      <c r="BM228" s="75"/>
      <c r="BN228" s="75"/>
      <c r="BO228" s="75"/>
      <c r="BP228" s="75"/>
      <c r="BQ228" s="75"/>
      <c r="BR228" s="75"/>
      <c r="BS228" s="75"/>
      <c r="BT228" s="75"/>
      <c r="BU228" s="75"/>
      <c r="BV228" s="61">
        <v>-5.6152927120668883</v>
      </c>
      <c r="BW228" s="61">
        <v>5.6823938274351615</v>
      </c>
      <c r="BX228" s="75">
        <v>4.6399999999999997</v>
      </c>
      <c r="BY228" s="282">
        <v>0</v>
      </c>
      <c r="BZ228" s="286">
        <v>1.0000000000000009</v>
      </c>
      <c r="CB228" s="27"/>
      <c r="CC228" s="53"/>
    </row>
    <row r="229" spans="1:81">
      <c r="A229" s="32">
        <f t="shared" si="348"/>
        <v>1915</v>
      </c>
      <c r="B229" s="61">
        <f t="shared" si="347"/>
        <v>30.481283422459882</v>
      </c>
      <c r="C229" s="61"/>
      <c r="D229" s="61">
        <v>30.481283422459882</v>
      </c>
      <c r="E229" s="61"/>
      <c r="F229" s="75"/>
      <c r="G229" s="89"/>
      <c r="H229" s="75"/>
      <c r="I229" s="61"/>
      <c r="J229" s="89"/>
      <c r="K229" s="89"/>
      <c r="L229" s="89"/>
      <c r="M229" s="89"/>
      <c r="N229" s="89"/>
      <c r="O229" s="89"/>
      <c r="P229" s="89"/>
      <c r="Q229" s="89"/>
      <c r="R229" s="89"/>
      <c r="S229" s="89"/>
      <c r="T229" s="75"/>
      <c r="U229" s="334">
        <v>6.8848277965091853</v>
      </c>
      <c r="V229" s="89">
        <v>5.0575623527551183</v>
      </c>
      <c r="W229" s="75">
        <v>3.9774998918490345</v>
      </c>
      <c r="X229" s="89">
        <v>4.8369337861181583</v>
      </c>
      <c r="Y229" s="75">
        <v>3.9774998918490345</v>
      </c>
      <c r="Z229" s="334">
        <v>3.65</v>
      </c>
      <c r="AA229" s="75"/>
      <c r="AB229" s="75"/>
      <c r="AC229" s="75"/>
      <c r="AD229" s="75"/>
      <c r="AE229" s="89"/>
      <c r="AF229" s="75"/>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c r="BG229" s="75"/>
      <c r="BH229" s="75"/>
      <c r="BI229" s="75"/>
      <c r="BJ229" s="75"/>
      <c r="BK229" s="75"/>
      <c r="BL229" s="75"/>
      <c r="BM229" s="75"/>
      <c r="BN229" s="75"/>
      <c r="BO229" s="75"/>
      <c r="BP229" s="75"/>
      <c r="BQ229" s="75"/>
      <c r="BR229" s="75"/>
      <c r="BS229" s="75"/>
      <c r="BT229" s="75"/>
      <c r="BU229" s="75"/>
      <c r="BV229" s="61">
        <v>30.481283422459882</v>
      </c>
      <c r="BW229" s="61">
        <v>5.0575623527551183</v>
      </c>
      <c r="BX229" s="75">
        <v>3.65</v>
      </c>
      <c r="BY229" s="282">
        <v>0</v>
      </c>
      <c r="BZ229" s="286">
        <v>2.9702970297029729</v>
      </c>
      <c r="CB229" s="27"/>
      <c r="CC229" s="53"/>
    </row>
    <row r="230" spans="1:81">
      <c r="A230" s="32">
        <f t="shared" si="348"/>
        <v>1916</v>
      </c>
      <c r="B230" s="61">
        <f t="shared" si="347"/>
        <v>8.5744908896034477</v>
      </c>
      <c r="C230" s="61"/>
      <c r="D230" s="61">
        <v>8.5744908896034477</v>
      </c>
      <c r="E230" s="61"/>
      <c r="F230" s="75"/>
      <c r="G230" s="89"/>
      <c r="H230" s="75"/>
      <c r="I230" s="61"/>
      <c r="J230" s="89"/>
      <c r="K230" s="89"/>
      <c r="L230" s="89"/>
      <c r="M230" s="89"/>
      <c r="N230" s="89"/>
      <c r="O230" s="89"/>
      <c r="P230" s="89"/>
      <c r="Q230" s="89"/>
      <c r="R230" s="89"/>
      <c r="S230" s="89"/>
      <c r="T230" s="75"/>
      <c r="U230" s="334">
        <v>1.6111518950591153</v>
      </c>
      <c r="V230" s="89">
        <v>2.4029552233330698</v>
      </c>
      <c r="W230" s="75">
        <v>2.7884577346713568</v>
      </c>
      <c r="X230" s="89">
        <v>2.5063247934760335</v>
      </c>
      <c r="Y230" s="75">
        <v>2.7884577346713568</v>
      </c>
      <c r="Z230" s="334">
        <v>3.64</v>
      </c>
      <c r="AA230" s="75"/>
      <c r="AB230" s="75"/>
      <c r="AC230" s="75"/>
      <c r="AD230" s="75"/>
      <c r="AE230" s="89"/>
      <c r="AF230" s="75"/>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c r="BG230" s="75"/>
      <c r="BH230" s="75"/>
      <c r="BI230" s="75"/>
      <c r="BJ230" s="75"/>
      <c r="BK230" s="75"/>
      <c r="BL230" s="75"/>
      <c r="BM230" s="75"/>
      <c r="BN230" s="75"/>
      <c r="BO230" s="75"/>
      <c r="BP230" s="75"/>
      <c r="BQ230" s="75"/>
      <c r="BR230" s="75"/>
      <c r="BS230" s="75"/>
      <c r="BT230" s="75"/>
      <c r="BU230" s="75"/>
      <c r="BV230" s="61">
        <v>8.5744908896034477</v>
      </c>
      <c r="BW230" s="61">
        <v>2.4029552233330698</v>
      </c>
      <c r="BX230" s="75">
        <v>3.64</v>
      </c>
      <c r="BY230" s="282">
        <v>0</v>
      </c>
      <c r="BZ230" s="286">
        <v>12.5</v>
      </c>
      <c r="CB230" s="27"/>
      <c r="CC230" s="53"/>
    </row>
    <row r="231" spans="1:81">
      <c r="A231" s="32">
        <f t="shared" si="348"/>
        <v>1917</v>
      </c>
      <c r="B231" s="61">
        <f t="shared" si="347"/>
        <v>-17.45036572622779</v>
      </c>
      <c r="C231" s="61"/>
      <c r="D231" s="61">
        <v>-17.45036572622779</v>
      </c>
      <c r="E231" s="61"/>
      <c r="F231" s="75"/>
      <c r="G231" s="89"/>
      <c r="H231" s="75"/>
      <c r="I231" s="61"/>
      <c r="J231" s="89"/>
      <c r="K231" s="89"/>
      <c r="L231" s="89"/>
      <c r="M231" s="89"/>
      <c r="N231" s="89"/>
      <c r="O231" s="89"/>
      <c r="P231" s="89"/>
      <c r="Q231" s="89"/>
      <c r="R231" s="89"/>
      <c r="S231" s="89"/>
      <c r="T231" s="75"/>
      <c r="U231" s="334">
        <v>-0.26318652346322136</v>
      </c>
      <c r="V231" s="89">
        <v>-9.5553766314337985E-2</v>
      </c>
      <c r="W231" s="75">
        <v>1.4233664273432423</v>
      </c>
      <c r="X231" s="89">
        <v>0.29506272261039523</v>
      </c>
      <c r="Y231" s="75">
        <v>1.4233664273432423</v>
      </c>
      <c r="Z231" s="334">
        <v>4.25</v>
      </c>
      <c r="AA231" s="75"/>
      <c r="AB231" s="75"/>
      <c r="AC231" s="75"/>
      <c r="AD231" s="75"/>
      <c r="AE231" s="89"/>
      <c r="AF231" s="75"/>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c r="BG231" s="75"/>
      <c r="BH231" s="75"/>
      <c r="BI231" s="75"/>
      <c r="BJ231" s="75"/>
      <c r="BK231" s="75"/>
      <c r="BL231" s="75"/>
      <c r="BM231" s="75"/>
      <c r="BN231" s="75"/>
      <c r="BO231" s="75"/>
      <c r="BP231" s="75"/>
      <c r="BQ231" s="75"/>
      <c r="BR231" s="75"/>
      <c r="BS231" s="75"/>
      <c r="BT231" s="75"/>
      <c r="BU231" s="75"/>
      <c r="BV231" s="61">
        <v>-17.45036572622779</v>
      </c>
      <c r="BW231" s="61">
        <v>-9.5553766314337985E-2</v>
      </c>
      <c r="BX231" s="75">
        <v>4.25</v>
      </c>
      <c r="BY231" s="282">
        <v>0</v>
      </c>
      <c r="BZ231" s="286">
        <v>19.658119658119656</v>
      </c>
      <c r="CB231" s="27"/>
      <c r="CC231" s="53"/>
    </row>
    <row r="232" spans="1:81">
      <c r="A232" s="32">
        <f t="shared" si="348"/>
        <v>1918</v>
      </c>
      <c r="B232" s="61">
        <f t="shared" si="347"/>
        <v>16.782246879334252</v>
      </c>
      <c r="C232" s="61"/>
      <c r="D232" s="61">
        <v>16.782246879334252</v>
      </c>
      <c r="E232" s="61"/>
      <c r="F232" s="75"/>
      <c r="G232" s="89"/>
      <c r="H232" s="75"/>
      <c r="I232" s="61"/>
      <c r="J232" s="89"/>
      <c r="K232" s="89"/>
      <c r="L232" s="89"/>
      <c r="M232" s="89"/>
      <c r="N232" s="89"/>
      <c r="O232" s="89"/>
      <c r="P232" s="89"/>
      <c r="Q232" s="89"/>
      <c r="R232" s="89"/>
      <c r="S232" s="89"/>
      <c r="T232" s="75"/>
      <c r="U232" s="334">
        <v>5.5130173039926511</v>
      </c>
      <c r="V232" s="89">
        <v>5.2191429744758766</v>
      </c>
      <c r="W232" s="75">
        <v>6.0583747145343203</v>
      </c>
      <c r="X232" s="89">
        <v>5.3855968833711909</v>
      </c>
      <c r="Y232" s="75">
        <v>6.0583747145343203</v>
      </c>
      <c r="Z232" s="334">
        <v>5.98</v>
      </c>
      <c r="AA232" s="75"/>
      <c r="AB232" s="75"/>
      <c r="AC232" s="75"/>
      <c r="AD232" s="75"/>
      <c r="AE232" s="89"/>
      <c r="AF232" s="75"/>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c r="BG232" s="75"/>
      <c r="BH232" s="75"/>
      <c r="BI232" s="75"/>
      <c r="BJ232" s="75"/>
      <c r="BK232" s="75"/>
      <c r="BL232" s="75"/>
      <c r="BM232" s="75"/>
      <c r="BN232" s="75"/>
      <c r="BO232" s="75"/>
      <c r="BP232" s="75"/>
      <c r="BQ232" s="75"/>
      <c r="BR232" s="75"/>
      <c r="BS232" s="75"/>
      <c r="BT232" s="75"/>
      <c r="BU232" s="75"/>
      <c r="BV232" s="61">
        <v>16.782246879334252</v>
      </c>
      <c r="BW232" s="61">
        <v>5.2191429744758766</v>
      </c>
      <c r="BX232" s="75">
        <v>5.98</v>
      </c>
      <c r="BY232" s="282">
        <v>0</v>
      </c>
      <c r="BZ232" s="286">
        <v>17.857142857142861</v>
      </c>
      <c r="CB232" s="27"/>
      <c r="CC232" s="53"/>
    </row>
    <row r="233" spans="1:81">
      <c r="A233" s="32">
        <f t="shared" si="348"/>
        <v>1919</v>
      </c>
      <c r="B233" s="61">
        <f t="shared" si="347"/>
        <v>19.235668789808912</v>
      </c>
      <c r="C233" s="61"/>
      <c r="D233" s="61">
        <v>19.235668789808912</v>
      </c>
      <c r="E233" s="61"/>
      <c r="F233" s="75"/>
      <c r="G233" s="89"/>
      <c r="H233" s="75"/>
      <c r="I233" s="61"/>
      <c r="J233" s="89"/>
      <c r="K233" s="89"/>
      <c r="L233" s="89"/>
      <c r="M233" s="89"/>
      <c r="N233" s="89"/>
      <c r="O233" s="89"/>
      <c r="P233" s="89"/>
      <c r="Q233" s="89"/>
      <c r="R233" s="89"/>
      <c r="S233" s="89"/>
      <c r="T233" s="75"/>
      <c r="U233" s="334">
        <v>-1.5279375919549865</v>
      </c>
      <c r="V233" s="89">
        <v>-0.47018749770367796</v>
      </c>
      <c r="W233" s="75">
        <v>2.2777170530172253</v>
      </c>
      <c r="X233" s="89">
        <v>0.17973460949696207</v>
      </c>
      <c r="Y233" s="75">
        <v>2.2777170530172253</v>
      </c>
      <c r="Z233" s="334">
        <v>5.56</v>
      </c>
      <c r="AA233" s="75"/>
      <c r="AB233" s="75"/>
      <c r="AC233" s="75"/>
      <c r="AD233" s="75"/>
      <c r="AE233" s="89"/>
      <c r="AF233" s="75"/>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c r="BG233" s="75"/>
      <c r="BH233" s="75"/>
      <c r="BI233" s="75"/>
      <c r="BJ233" s="75"/>
      <c r="BK233" s="75"/>
      <c r="BL233" s="75"/>
      <c r="BM233" s="75"/>
      <c r="BN233" s="75"/>
      <c r="BO233" s="75"/>
      <c r="BP233" s="75"/>
      <c r="BQ233" s="75"/>
      <c r="BR233" s="75"/>
      <c r="BS233" s="75"/>
      <c r="BT233" s="75"/>
      <c r="BU233" s="75"/>
      <c r="BV233" s="61">
        <v>19.235668789808912</v>
      </c>
      <c r="BW233" s="61">
        <v>-0.47018749770367796</v>
      </c>
      <c r="BX233" s="75">
        <v>5.56</v>
      </c>
      <c r="BY233" s="282">
        <v>0</v>
      </c>
      <c r="BZ233" s="286">
        <v>16.969696969696969</v>
      </c>
      <c r="CB233" s="27"/>
      <c r="CC233" s="53"/>
    </row>
    <row r="234" spans="1:81">
      <c r="A234" s="32">
        <f t="shared" si="348"/>
        <v>1920</v>
      </c>
      <c r="B234" s="61">
        <f t="shared" si="347"/>
        <v>-13.703284258210646</v>
      </c>
      <c r="C234" s="61"/>
      <c r="D234" s="61">
        <v>-13.703284258210646</v>
      </c>
      <c r="E234" s="61"/>
      <c r="F234" s="75"/>
      <c r="G234" s="89"/>
      <c r="H234" s="75"/>
      <c r="I234" s="61"/>
      <c r="J234" s="89"/>
      <c r="K234" s="89"/>
      <c r="L234" s="89"/>
      <c r="M234" s="89"/>
      <c r="N234" s="89"/>
      <c r="O234" s="89"/>
      <c r="P234" s="89"/>
      <c r="Q234" s="89"/>
      <c r="R234" s="89"/>
      <c r="S234" s="89"/>
      <c r="T234" s="75"/>
      <c r="U234" s="334">
        <v>3.4223378501062163</v>
      </c>
      <c r="V234" s="89">
        <v>3.7103035863963019</v>
      </c>
      <c r="W234" s="75">
        <v>6.0450492713106208</v>
      </c>
      <c r="X234" s="89">
        <v>4.2209123926004954</v>
      </c>
      <c r="Y234" s="75">
        <v>6.0450492713106208</v>
      </c>
      <c r="Z234" s="334">
        <v>7.3</v>
      </c>
      <c r="AA234" s="75"/>
      <c r="AB234" s="75"/>
      <c r="AC234" s="75"/>
      <c r="AD234" s="75"/>
      <c r="AE234" s="89"/>
      <c r="AF234" s="75"/>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c r="BG234" s="75"/>
      <c r="BH234" s="75"/>
      <c r="BI234" s="75"/>
      <c r="BJ234" s="75"/>
      <c r="BK234" s="75"/>
      <c r="BL234" s="75"/>
      <c r="BM234" s="75"/>
      <c r="BN234" s="75"/>
      <c r="BO234" s="75"/>
      <c r="BP234" s="75"/>
      <c r="BQ234" s="75"/>
      <c r="BR234" s="75"/>
      <c r="BS234" s="75"/>
      <c r="BT234" s="75"/>
      <c r="BU234" s="75"/>
      <c r="BV234" s="61">
        <v>-13.703284258210646</v>
      </c>
      <c r="BW234" s="61">
        <v>3.7103035863963019</v>
      </c>
      <c r="BX234" s="75">
        <v>7.3</v>
      </c>
      <c r="BY234" s="282">
        <v>0</v>
      </c>
      <c r="BZ234" s="286">
        <v>-1.5544041450777257</v>
      </c>
      <c r="CB234" s="27"/>
      <c r="CC234" s="53"/>
    </row>
    <row r="235" spans="1:81">
      <c r="A235" s="32">
        <f t="shared" si="348"/>
        <v>1921</v>
      </c>
      <c r="B235" s="61">
        <f t="shared" si="347"/>
        <v>9.1420534458509053</v>
      </c>
      <c r="C235" s="61"/>
      <c r="D235" s="61">
        <v>9.1420534458509053</v>
      </c>
      <c r="E235" s="61"/>
      <c r="F235" s="75"/>
      <c r="G235" s="89"/>
      <c r="H235" s="75"/>
      <c r="I235" s="61"/>
      <c r="J235" s="89"/>
      <c r="K235" s="89"/>
      <c r="L235" s="89"/>
      <c r="M235" s="89"/>
      <c r="N235" s="89"/>
      <c r="O235" s="89"/>
      <c r="P235" s="89"/>
      <c r="Q235" s="89"/>
      <c r="R235" s="89"/>
      <c r="S235" s="89"/>
      <c r="T235" s="75"/>
      <c r="U235" s="334">
        <v>16.058711453710274</v>
      </c>
      <c r="V235" s="89">
        <v>12.722697093283152</v>
      </c>
      <c r="W235" s="75">
        <v>11.267372045037494</v>
      </c>
      <c r="X235" s="89">
        <v>12.296363056898585</v>
      </c>
      <c r="Y235" s="75">
        <v>11.267372045037494</v>
      </c>
      <c r="Z235" s="334">
        <v>7.44</v>
      </c>
      <c r="AA235" s="75"/>
      <c r="AB235" s="75"/>
      <c r="AC235" s="75"/>
      <c r="AD235" s="75"/>
      <c r="AE235" s="89"/>
      <c r="AF235" s="75"/>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c r="BG235" s="75"/>
      <c r="BH235" s="75"/>
      <c r="BI235" s="75"/>
      <c r="BJ235" s="75"/>
      <c r="BK235" s="75"/>
      <c r="BL235" s="75"/>
      <c r="BM235" s="75"/>
      <c r="BN235" s="75"/>
      <c r="BO235" s="75"/>
      <c r="BP235" s="75"/>
      <c r="BQ235" s="75"/>
      <c r="BR235" s="75"/>
      <c r="BS235" s="75"/>
      <c r="BT235" s="75"/>
      <c r="BU235" s="75"/>
      <c r="BV235" s="61">
        <v>9.1420534458509053</v>
      </c>
      <c r="BW235" s="61">
        <v>12.722697093283152</v>
      </c>
      <c r="BX235" s="75">
        <v>7.44</v>
      </c>
      <c r="BY235" s="282">
        <v>0</v>
      </c>
      <c r="BZ235" s="286">
        <v>-11.052631578947381</v>
      </c>
      <c r="CB235" s="27"/>
      <c r="CC235" s="53"/>
    </row>
    <row r="236" spans="1:81">
      <c r="A236" s="32">
        <f t="shared" si="348"/>
        <v>1922</v>
      </c>
      <c r="B236" s="61">
        <f t="shared" si="347"/>
        <v>28.904109589041106</v>
      </c>
      <c r="C236" s="61"/>
      <c r="D236" s="61">
        <v>28.904109589041106</v>
      </c>
      <c r="E236" s="61"/>
      <c r="F236" s="75"/>
      <c r="G236" s="89"/>
      <c r="H236" s="75"/>
      <c r="I236" s="61"/>
      <c r="J236" s="89"/>
      <c r="K236" s="89"/>
      <c r="L236" s="89"/>
      <c r="M236" s="89"/>
      <c r="N236" s="89"/>
      <c r="O236" s="89"/>
      <c r="P236" s="89"/>
      <c r="Q236" s="89"/>
      <c r="R236" s="89"/>
      <c r="S236" s="89"/>
      <c r="T236" s="75"/>
      <c r="U236" s="334">
        <v>3.5016428975691793</v>
      </c>
      <c r="V236" s="89">
        <v>3.3183497607961243</v>
      </c>
      <c r="W236" s="75">
        <v>3.8416454612556716</v>
      </c>
      <c r="X236" s="89">
        <v>3.4425024553934813</v>
      </c>
      <c r="Y236" s="75">
        <v>3.8416454612556716</v>
      </c>
      <c r="Z236" s="334">
        <v>4.58</v>
      </c>
      <c r="AA236" s="75"/>
      <c r="AB236" s="75"/>
      <c r="AC236" s="75"/>
      <c r="AD236" s="75"/>
      <c r="AE236" s="89"/>
      <c r="AF236" s="75"/>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c r="BG236" s="75"/>
      <c r="BH236" s="75"/>
      <c r="BI236" s="75"/>
      <c r="BJ236" s="75"/>
      <c r="BK236" s="75"/>
      <c r="BL236" s="75"/>
      <c r="BM236" s="75"/>
      <c r="BN236" s="75"/>
      <c r="BO236" s="75"/>
      <c r="BP236" s="75"/>
      <c r="BQ236" s="75"/>
      <c r="BR236" s="75"/>
      <c r="BS236" s="75"/>
      <c r="BT236" s="75"/>
      <c r="BU236" s="75"/>
      <c r="BV236" s="61">
        <v>28.904109589041106</v>
      </c>
      <c r="BW236" s="61">
        <v>3.3183497607961243</v>
      </c>
      <c r="BX236" s="75">
        <v>4.58</v>
      </c>
      <c r="BY236" s="282">
        <v>0</v>
      </c>
      <c r="BZ236" s="286">
        <v>-0.59171597633135287</v>
      </c>
      <c r="CB236" s="27"/>
      <c r="CC236" s="53"/>
    </row>
    <row r="237" spans="1:81">
      <c r="A237" s="32">
        <f t="shared" si="348"/>
        <v>1923</v>
      </c>
      <c r="B237" s="61">
        <f t="shared" si="347"/>
        <v>5.1685393258426915</v>
      </c>
      <c r="C237" s="61"/>
      <c r="D237" s="61">
        <v>5.1685393258426915</v>
      </c>
      <c r="E237" s="61"/>
      <c r="F237" s="75"/>
      <c r="G237" s="89"/>
      <c r="H237" s="75"/>
      <c r="I237" s="61"/>
      <c r="J237" s="89"/>
      <c r="K237" s="89"/>
      <c r="L237" s="89"/>
      <c r="M237" s="89"/>
      <c r="N237" s="89"/>
      <c r="O237" s="89"/>
      <c r="P237" s="89"/>
      <c r="Q237" s="89"/>
      <c r="R237" s="89"/>
      <c r="S237" s="89"/>
      <c r="T237" s="75"/>
      <c r="U237" s="334">
        <v>8.4684873276727579</v>
      </c>
      <c r="V237" s="89">
        <v>6.3885772943103492</v>
      </c>
      <c r="W237" s="75">
        <v>5.7799983609128525</v>
      </c>
      <c r="X237" s="89">
        <v>6.2440532157792106</v>
      </c>
      <c r="Y237" s="75">
        <v>5.7799983609128525</v>
      </c>
      <c r="Z237" s="334">
        <v>4.96</v>
      </c>
      <c r="AA237" s="75"/>
      <c r="AB237" s="75"/>
      <c r="AC237" s="75"/>
      <c r="AD237" s="75"/>
      <c r="AE237" s="89"/>
      <c r="AF237" s="75"/>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c r="BG237" s="75"/>
      <c r="BH237" s="75"/>
      <c r="BI237" s="75"/>
      <c r="BJ237" s="75"/>
      <c r="BK237" s="75"/>
      <c r="BL237" s="75"/>
      <c r="BM237" s="75"/>
      <c r="BN237" s="75"/>
      <c r="BO237" s="75"/>
      <c r="BP237" s="75"/>
      <c r="BQ237" s="75"/>
      <c r="BR237" s="75"/>
      <c r="BS237" s="75"/>
      <c r="BT237" s="75"/>
      <c r="BU237" s="75"/>
      <c r="BV237" s="61">
        <v>5.1685393258426915</v>
      </c>
      <c r="BW237" s="61">
        <v>6.3885772943103492</v>
      </c>
      <c r="BX237" s="75">
        <v>4.96</v>
      </c>
      <c r="BY237" s="282">
        <v>0</v>
      </c>
      <c r="BZ237" s="286">
        <v>2.9761904761904656</v>
      </c>
      <c r="CB237" s="27"/>
      <c r="CC237" s="53"/>
    </row>
    <row r="238" spans="1:81">
      <c r="A238" s="32">
        <f t="shared" si="348"/>
        <v>1924</v>
      </c>
      <c r="B238" s="61">
        <f t="shared" si="347"/>
        <v>26.047565118912797</v>
      </c>
      <c r="C238" s="61"/>
      <c r="D238" s="61">
        <v>26.047565118912797</v>
      </c>
      <c r="E238" s="61"/>
      <c r="F238" s="75"/>
      <c r="G238" s="89"/>
      <c r="H238" s="75"/>
      <c r="I238" s="61"/>
      <c r="J238" s="89"/>
      <c r="K238" s="89"/>
      <c r="L238" s="89"/>
      <c r="M238" s="89"/>
      <c r="N238" s="89"/>
      <c r="O238" s="89"/>
      <c r="P238" s="89"/>
      <c r="Q238" s="89"/>
      <c r="R238" s="89"/>
      <c r="S238" s="89"/>
      <c r="T238" s="75"/>
      <c r="U238" s="334">
        <v>6.8108069205534694</v>
      </c>
      <c r="V238" s="89">
        <v>5.5566741590524771</v>
      </c>
      <c r="W238" s="75">
        <v>5.0339612270188017</v>
      </c>
      <c r="X238" s="89">
        <v>5.4334005274495834</v>
      </c>
      <c r="Y238" s="75">
        <v>5.0339612270188017</v>
      </c>
      <c r="Z238" s="334">
        <v>4.34</v>
      </c>
      <c r="AA238" s="75"/>
      <c r="AB238" s="75"/>
      <c r="AC238" s="75"/>
      <c r="AD238" s="75"/>
      <c r="AE238" s="89"/>
      <c r="AF238" s="75"/>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c r="BG238" s="75"/>
      <c r="BH238" s="75"/>
      <c r="BI238" s="75"/>
      <c r="BJ238" s="75"/>
      <c r="BK238" s="75"/>
      <c r="BL238" s="75"/>
      <c r="BM238" s="75"/>
      <c r="BN238" s="75"/>
      <c r="BO238" s="75"/>
      <c r="BP238" s="75"/>
      <c r="BQ238" s="75"/>
      <c r="BR238" s="75"/>
      <c r="BS238" s="75"/>
      <c r="BT238" s="75"/>
      <c r="BU238" s="75"/>
      <c r="BV238" s="61">
        <v>26.047565118912797</v>
      </c>
      <c r="BW238" s="61">
        <v>5.5566741590524771</v>
      </c>
      <c r="BX238" s="75">
        <v>4.34</v>
      </c>
      <c r="BY238" s="282">
        <v>0</v>
      </c>
      <c r="BZ238" s="286">
        <v>0</v>
      </c>
      <c r="CB238" s="27"/>
      <c r="CC238" s="53"/>
    </row>
    <row r="239" spans="1:81">
      <c r="A239" s="32">
        <f t="shared" si="348"/>
        <v>1925</v>
      </c>
      <c r="B239" s="61">
        <f t="shared" si="347"/>
        <v>25.236294896030252</v>
      </c>
      <c r="C239" s="61"/>
      <c r="D239" s="61">
        <v>25.236294896030252</v>
      </c>
      <c r="E239" s="61"/>
      <c r="F239" s="75"/>
      <c r="G239" s="89"/>
      <c r="H239" s="75"/>
      <c r="I239" s="61"/>
      <c r="J239" s="89"/>
      <c r="K239" s="89"/>
      <c r="L239" s="89"/>
      <c r="M239" s="89"/>
      <c r="N239" s="89"/>
      <c r="O239" s="89"/>
      <c r="P239" s="89"/>
      <c r="Q239" s="89"/>
      <c r="R239" s="89"/>
      <c r="S239" s="89"/>
      <c r="T239" s="75"/>
      <c r="U239" s="334">
        <v>6.3544946193133001</v>
      </c>
      <c r="V239" s="89">
        <v>3.6925454471807617</v>
      </c>
      <c r="W239" s="75">
        <v>3.2582364656610574</v>
      </c>
      <c r="X239" s="89">
        <v>3.624117901308499</v>
      </c>
      <c r="Y239" s="75">
        <v>3.2582364656610574</v>
      </c>
      <c r="Z239" s="334">
        <v>3.87</v>
      </c>
      <c r="AA239" s="75"/>
      <c r="AB239" s="75"/>
      <c r="AC239" s="75"/>
      <c r="AD239" s="75"/>
      <c r="AE239" s="89"/>
      <c r="AF239" s="75"/>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c r="BG239" s="75"/>
      <c r="BH239" s="75"/>
      <c r="BI239" s="75"/>
      <c r="BJ239" s="75"/>
      <c r="BK239" s="75"/>
      <c r="BL239" s="75"/>
      <c r="BM239" s="75"/>
      <c r="BN239" s="75"/>
      <c r="BO239" s="75"/>
      <c r="BP239" s="75"/>
      <c r="BQ239" s="75"/>
      <c r="BR239" s="75"/>
      <c r="BS239" s="75"/>
      <c r="BT239" s="75"/>
      <c r="BU239" s="75"/>
      <c r="BV239" s="61">
        <v>25.236294896030252</v>
      </c>
      <c r="BW239" s="61">
        <v>3.6925454471807617</v>
      </c>
      <c r="BX239" s="75">
        <v>3.87</v>
      </c>
      <c r="BY239" s="282">
        <v>0</v>
      </c>
      <c r="BZ239" s="286">
        <v>3.4682080924855363</v>
      </c>
      <c r="CB239" s="27"/>
      <c r="CC239" s="53"/>
    </row>
    <row r="240" spans="1:81">
      <c r="A240" s="32">
        <f t="shared" si="348"/>
        <v>1926</v>
      </c>
      <c r="B240" s="61">
        <f t="shared" si="347"/>
        <v>11.383399209486168</v>
      </c>
      <c r="C240" s="61"/>
      <c r="D240" s="61">
        <v>11.383399209486168</v>
      </c>
      <c r="E240" s="61"/>
      <c r="F240" s="89"/>
      <c r="G240" s="89"/>
      <c r="H240" s="89"/>
      <c r="I240" s="61"/>
      <c r="J240" s="89"/>
      <c r="K240" s="89"/>
      <c r="L240" s="89"/>
      <c r="M240" s="89"/>
      <c r="N240" s="89"/>
      <c r="O240" s="89"/>
      <c r="P240" s="89"/>
      <c r="Q240" s="89"/>
      <c r="R240" s="89"/>
      <c r="S240" s="89"/>
      <c r="T240" s="89"/>
      <c r="U240" s="334">
        <v>8.5071763855326452</v>
      </c>
      <c r="V240" s="89">
        <v>4.7192492170534006</v>
      </c>
      <c r="W240" s="89">
        <v>4.147085094161751</v>
      </c>
      <c r="X240" s="89">
        <v>4.6084760454481177</v>
      </c>
      <c r="Y240" s="89">
        <v>4.147085094161751</v>
      </c>
      <c r="Z240" s="334">
        <v>4.28</v>
      </c>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61">
        <v>11.383399209486168</v>
      </c>
      <c r="BW240" s="61">
        <v>4.7192492170534006</v>
      </c>
      <c r="BX240" s="75">
        <v>4.28</v>
      </c>
      <c r="BY240" s="282">
        <v>0</v>
      </c>
      <c r="BZ240" s="286">
        <v>-2.2346368715083775</v>
      </c>
      <c r="CB240" s="27"/>
      <c r="CC240" s="53"/>
    </row>
    <row r="241" spans="1:81">
      <c r="A241" s="32">
        <f t="shared" si="348"/>
        <v>1927</v>
      </c>
      <c r="B241" s="61">
        <f t="shared" si="347"/>
        <v>36.567164179104481</v>
      </c>
      <c r="C241" s="61">
        <v>22.138381449412378</v>
      </c>
      <c r="D241" s="61">
        <v>36.567164179104481</v>
      </c>
      <c r="E241" s="61">
        <v>45.418162180005197</v>
      </c>
      <c r="F241" s="76">
        <v>23.275745657768546</v>
      </c>
      <c r="G241" s="76">
        <v>32.851649038227094</v>
      </c>
      <c r="H241" s="76">
        <v>41.206633694350586</v>
      </c>
      <c r="I241" s="61">
        <v>32.199736713925311</v>
      </c>
      <c r="J241" s="76">
        <v>35.680324709037798</v>
      </c>
      <c r="K241" s="76">
        <v>38.921221212699621</v>
      </c>
      <c r="L241" s="89"/>
      <c r="M241" s="89"/>
      <c r="N241" s="89"/>
      <c r="O241" s="89"/>
      <c r="P241" s="89"/>
      <c r="Q241" s="89"/>
      <c r="R241" s="89"/>
      <c r="S241" s="89"/>
      <c r="T241" s="89"/>
      <c r="U241" s="334">
        <v>3.4799964936959471</v>
      </c>
      <c r="V241" s="89">
        <v>2.3934494403014428</v>
      </c>
      <c r="W241" s="89">
        <v>3.2532551851958358</v>
      </c>
      <c r="X241" s="89">
        <v>2.5959888416520194</v>
      </c>
      <c r="Y241" s="89">
        <v>3.2532551851958358</v>
      </c>
      <c r="Z241" s="334">
        <v>4.26</v>
      </c>
      <c r="AA241" s="89"/>
      <c r="AB241" s="89"/>
      <c r="AC241" s="89"/>
      <c r="AD241" s="89"/>
      <c r="AE241" s="89"/>
      <c r="AF241" s="89"/>
      <c r="AG241" s="89"/>
      <c r="AH241" s="89"/>
      <c r="AI241" s="89"/>
      <c r="AJ241" s="89"/>
      <c r="AK241" s="89"/>
      <c r="AL241" s="89"/>
      <c r="AM241" s="89"/>
      <c r="AN241" s="89"/>
      <c r="AO241" s="89"/>
      <c r="AP241" s="89"/>
      <c r="AQ241" s="89"/>
      <c r="AR241" s="89"/>
      <c r="AS241" s="89"/>
      <c r="AT241" s="89"/>
      <c r="AU241" s="89"/>
      <c r="AV241" s="89"/>
      <c r="AW241" s="89"/>
      <c r="AX241" s="89"/>
      <c r="AY241" s="89"/>
      <c r="AZ241" s="89"/>
      <c r="BA241" s="89"/>
      <c r="BB241" s="89"/>
      <c r="BC241" s="89"/>
      <c r="BD241" s="89"/>
      <c r="BE241" s="89"/>
      <c r="BF241" s="89"/>
      <c r="BG241" s="89"/>
      <c r="BH241" s="89"/>
      <c r="BI241" s="89"/>
      <c r="BJ241" s="89"/>
      <c r="BK241" s="89"/>
      <c r="BL241" s="89"/>
      <c r="BM241" s="89"/>
      <c r="BN241" s="89"/>
      <c r="BO241" s="89"/>
      <c r="BP241" s="89"/>
      <c r="BQ241" s="89"/>
      <c r="BR241" s="89"/>
      <c r="BS241" s="89"/>
      <c r="BT241" s="89"/>
      <c r="BU241" s="89"/>
      <c r="BV241" s="61">
        <v>36.567164179104481</v>
      </c>
      <c r="BW241" s="61">
        <v>2.3934494403014428</v>
      </c>
      <c r="BX241" s="75">
        <v>4.26</v>
      </c>
      <c r="BY241" s="282">
        <v>0</v>
      </c>
      <c r="BZ241" s="286">
        <v>-1.1428571428571344</v>
      </c>
      <c r="CB241" s="27"/>
      <c r="CC241" s="53"/>
    </row>
    <row r="242" spans="1:81">
      <c r="A242" s="32">
        <f t="shared" si="348"/>
        <v>1928</v>
      </c>
      <c r="B242" s="61">
        <f t="shared" si="347"/>
        <v>46.662863662293198</v>
      </c>
      <c r="C242" s="61">
        <v>31.831780507051661</v>
      </c>
      <c r="D242" s="61">
        <v>46.662863662293198</v>
      </c>
      <c r="E242" s="61">
        <v>47.779957825332943</v>
      </c>
      <c r="F242" s="89">
        <v>30.103076882256484</v>
      </c>
      <c r="G242" s="89">
        <v>36.130619314393535</v>
      </c>
      <c r="H242" s="89">
        <v>42.980229269860814</v>
      </c>
      <c r="I242" s="61">
        <v>29.203222232108939</v>
      </c>
      <c r="J242" s="89">
        <v>40.659004453146018</v>
      </c>
      <c r="K242" s="89">
        <v>53.994323025880163</v>
      </c>
      <c r="L242" s="89"/>
      <c r="M242" s="89"/>
      <c r="N242" s="89"/>
      <c r="O242" s="89"/>
      <c r="P242" s="89"/>
      <c r="Q242" s="89"/>
      <c r="R242" s="89"/>
      <c r="S242" s="89"/>
      <c r="T242" s="89"/>
      <c r="U242" s="334">
        <v>-0.35888149143602499</v>
      </c>
      <c r="V242" s="89">
        <v>-0.49417990784392796</v>
      </c>
      <c r="W242" s="89">
        <v>1.834852594568348</v>
      </c>
      <c r="X242" s="89">
        <v>5.3633968327093662E-2</v>
      </c>
      <c r="Y242" s="89">
        <v>1.834852594568348</v>
      </c>
      <c r="Z242" s="334">
        <v>4.6399999999999997</v>
      </c>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c r="AW242" s="89"/>
      <c r="AX242" s="89"/>
      <c r="AY242" s="89"/>
      <c r="AZ242" s="89"/>
      <c r="BA242" s="89"/>
      <c r="BB242" s="89"/>
      <c r="BC242" s="89"/>
      <c r="BD242" s="89"/>
      <c r="BE242" s="89"/>
      <c r="BF242" s="89"/>
      <c r="BG242" s="89"/>
      <c r="BH242" s="89"/>
      <c r="BI242" s="89"/>
      <c r="BJ242" s="89"/>
      <c r="BK242" s="89"/>
      <c r="BL242" s="89"/>
      <c r="BM242" s="89"/>
      <c r="BN242" s="89"/>
      <c r="BO242" s="89"/>
      <c r="BP242" s="89"/>
      <c r="BQ242" s="89"/>
      <c r="BR242" s="89"/>
      <c r="BS242" s="89"/>
      <c r="BT242" s="89"/>
      <c r="BU242" s="89"/>
      <c r="BV242" s="61">
        <v>46.662863662293198</v>
      </c>
      <c r="BW242" s="61">
        <v>-0.49417990784392796</v>
      </c>
      <c r="BX242" s="75">
        <v>4.6399999999999997</v>
      </c>
      <c r="BY242" s="282">
        <v>0</v>
      </c>
      <c r="BZ242" s="286">
        <v>-1.1560693641618491</v>
      </c>
      <c r="CB242" s="27"/>
      <c r="CC242" s="53"/>
    </row>
    <row r="243" spans="1:81">
      <c r="A243" s="32">
        <f t="shared" si="348"/>
        <v>1929</v>
      </c>
      <c r="B243" s="61">
        <f t="shared" si="347"/>
        <v>-8.7691069991954969</v>
      </c>
      <c r="C243" s="61">
        <v>1.5511838270216967</v>
      </c>
      <c r="D243" s="61">
        <v>-8.7691069991954969</v>
      </c>
      <c r="E243" s="61">
        <v>-19.646723302606691</v>
      </c>
      <c r="F243" s="89">
        <v>-4.6931872725577213</v>
      </c>
      <c r="G243" s="89">
        <v>-12.430460037578166</v>
      </c>
      <c r="H243" s="89">
        <v>-22.121960598528485</v>
      </c>
      <c r="I243" s="61">
        <v>-19.623880911167735</v>
      </c>
      <c r="J243" s="89">
        <v>-25.431762342331378</v>
      </c>
      <c r="K243" s="89">
        <v>-31.688776627864065</v>
      </c>
      <c r="L243" s="89"/>
      <c r="M243" s="89"/>
      <c r="N243" s="89"/>
      <c r="O243" s="89"/>
      <c r="P243" s="89"/>
      <c r="Q243" s="89"/>
      <c r="R243" s="89"/>
      <c r="S243" s="89"/>
      <c r="T243" s="89"/>
      <c r="U243" s="334">
        <v>8.0249555770169891</v>
      </c>
      <c r="V243" s="89">
        <v>7.6691081854701526</v>
      </c>
      <c r="W243" s="89">
        <v>8.0760577332051007</v>
      </c>
      <c r="X243" s="89">
        <v>7.6787568345977775</v>
      </c>
      <c r="Y243" s="89">
        <v>8.0760577332051007</v>
      </c>
      <c r="Z243" s="334">
        <v>6.01</v>
      </c>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c r="BT243" s="89"/>
      <c r="BU243" s="89"/>
      <c r="BV243" s="61">
        <v>-8.7691069991954969</v>
      </c>
      <c r="BW243" s="61">
        <v>7.6691081854701526</v>
      </c>
      <c r="BX243" s="75">
        <v>6.01</v>
      </c>
      <c r="BY243" s="282">
        <v>0</v>
      </c>
      <c r="BZ243" s="286">
        <v>0</v>
      </c>
      <c r="CB243" s="27"/>
      <c r="CC243" s="53"/>
    </row>
    <row r="244" spans="1:81">
      <c r="A244" s="32">
        <f t="shared" si="348"/>
        <v>1930</v>
      </c>
      <c r="B244" s="61">
        <f t="shared" si="347"/>
        <v>-21.879318286503914</v>
      </c>
      <c r="C244" s="61">
        <v>-26.407439642022929</v>
      </c>
      <c r="D244" s="61">
        <v>-21.879318286503914</v>
      </c>
      <c r="E244" s="61">
        <v>-25.378063147443569</v>
      </c>
      <c r="F244" s="75">
        <v>-37.377583491418051</v>
      </c>
      <c r="G244" s="89">
        <v>-35.768365442174122</v>
      </c>
      <c r="H244" s="75">
        <v>-34.324121598554854</v>
      </c>
      <c r="I244" s="61">
        <v>-38.599389527011979</v>
      </c>
      <c r="J244" s="89">
        <v>-35.692354080041106</v>
      </c>
      <c r="K244" s="89">
        <v>-32.874802586241621</v>
      </c>
      <c r="L244" s="89"/>
      <c r="M244" s="89"/>
      <c r="N244" s="89"/>
      <c r="O244" s="89"/>
      <c r="P244" s="89"/>
      <c r="Q244" s="89"/>
      <c r="R244" s="89"/>
      <c r="S244" s="89"/>
      <c r="T244" s="75"/>
      <c r="U244" s="334">
        <v>2.5890867021112651</v>
      </c>
      <c r="V244" s="89">
        <v>6.2821991836143898</v>
      </c>
      <c r="W244" s="75">
        <v>6.583726310030924</v>
      </c>
      <c r="X244" s="89">
        <v>6.2715948803697907</v>
      </c>
      <c r="Y244" s="75">
        <v>6.583726310030924</v>
      </c>
      <c r="Z244" s="334">
        <v>4.1500000000000004</v>
      </c>
      <c r="AA244" s="75"/>
      <c r="AB244" s="77">
        <v>-21.214500000000001</v>
      </c>
      <c r="AC244" s="75"/>
      <c r="AD244" s="75"/>
      <c r="AE244" s="89"/>
      <c r="AF244" s="75"/>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c r="BG244" s="75"/>
      <c r="BH244" s="75"/>
      <c r="BI244" s="75"/>
      <c r="BJ244" s="75"/>
      <c r="BK244" s="75"/>
      <c r="BL244" s="75"/>
      <c r="BM244" s="75"/>
      <c r="BN244" s="75"/>
      <c r="BO244" s="75"/>
      <c r="BP244" s="75"/>
      <c r="BQ244" s="75"/>
      <c r="BR244" s="75"/>
      <c r="BS244" s="75"/>
      <c r="BT244" s="75"/>
      <c r="BU244" s="75"/>
      <c r="BV244" s="61">
        <v>-21.879318286503914</v>
      </c>
      <c r="BW244" s="61">
        <v>6.2821991836143898</v>
      </c>
      <c r="BX244" s="75">
        <v>4.1500000000000004</v>
      </c>
      <c r="BY244" s="282">
        <v>0</v>
      </c>
      <c r="BZ244" s="286">
        <v>-7.017543859649134</v>
      </c>
      <c r="CB244" s="27"/>
      <c r="CC244" s="53"/>
    </row>
    <row r="245" spans="1:81">
      <c r="A245" s="32">
        <f t="shared" si="348"/>
        <v>1931</v>
      </c>
      <c r="B245" s="61">
        <f t="shared" si="347"/>
        <v>-42.928660826032541</v>
      </c>
      <c r="C245" s="61">
        <v>-45.747937489011321</v>
      </c>
      <c r="D245" s="61">
        <v>-42.928660826032541</v>
      </c>
      <c r="E245" s="61">
        <v>-37.692247434781926</v>
      </c>
      <c r="F245" s="75">
        <v>-56.611220307560842</v>
      </c>
      <c r="G245" s="89">
        <v>-49.630233371829547</v>
      </c>
      <c r="H245" s="75">
        <v>-40.685951021450407</v>
      </c>
      <c r="I245" s="61">
        <v>-52.142112766898748</v>
      </c>
      <c r="J245" s="89">
        <v>-46.028044920893073</v>
      </c>
      <c r="K245" s="89">
        <v>-39.20261024906651</v>
      </c>
      <c r="L245" s="89"/>
      <c r="M245" s="89"/>
      <c r="N245" s="89"/>
      <c r="O245" s="89"/>
      <c r="P245" s="89"/>
      <c r="Q245" s="89"/>
      <c r="R245" s="89"/>
      <c r="S245" s="89"/>
      <c r="T245" s="75"/>
      <c r="U245" s="334">
        <v>-1.2944878856549602</v>
      </c>
      <c r="V245" s="89">
        <v>0.64160072382237754</v>
      </c>
      <c r="W245" s="75">
        <v>1.2314802343823539</v>
      </c>
      <c r="X245" s="89">
        <v>0.80260986022480107</v>
      </c>
      <c r="Y245" s="75">
        <v>1.2314802343823539</v>
      </c>
      <c r="Z245" s="334">
        <v>2.4300000000000002</v>
      </c>
      <c r="AA245" s="75"/>
      <c r="AB245" s="75">
        <v>-26.426459999999999</v>
      </c>
      <c r="AC245" s="75"/>
      <c r="AD245" s="75"/>
      <c r="AE245" s="89"/>
      <c r="AF245" s="75"/>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c r="BG245" s="75"/>
      <c r="BH245" s="75"/>
      <c r="BI245" s="75"/>
      <c r="BJ245" s="75"/>
      <c r="BK245" s="75"/>
      <c r="BL245" s="75"/>
      <c r="BM245" s="75"/>
      <c r="BN245" s="75"/>
      <c r="BO245" s="75"/>
      <c r="BP245" s="75"/>
      <c r="BQ245" s="75"/>
      <c r="BR245" s="75"/>
      <c r="BS245" s="75"/>
      <c r="BT245" s="75"/>
      <c r="BU245" s="75"/>
      <c r="BV245" s="61">
        <v>-42.928660826032541</v>
      </c>
      <c r="BW245" s="61">
        <v>0.64160072382237754</v>
      </c>
      <c r="BX245" s="75">
        <v>2.4300000000000002</v>
      </c>
      <c r="BY245" s="282">
        <v>0</v>
      </c>
      <c r="BZ245" s="286">
        <v>-10.062893081761004</v>
      </c>
      <c r="CB245" s="27"/>
      <c r="CC245" s="53"/>
    </row>
    <row r="246" spans="1:81">
      <c r="A246" s="32">
        <f t="shared" si="348"/>
        <v>1932</v>
      </c>
      <c r="B246" s="61">
        <f t="shared" si="347"/>
        <v>-8.5542168674698882</v>
      </c>
      <c r="C246" s="61">
        <v>-1.801068828472296</v>
      </c>
      <c r="D246" s="61">
        <v>-8.5542168674698882</v>
      </c>
      <c r="E246" s="61">
        <v>-14.692361686180327</v>
      </c>
      <c r="F246" s="75">
        <v>13.103679685226286</v>
      </c>
      <c r="G246" s="89">
        <v>-2.3901610343184445</v>
      </c>
      <c r="H246" s="75">
        <v>-17.268537931971334</v>
      </c>
      <c r="I246" s="61">
        <v>-3.865745873860118</v>
      </c>
      <c r="J246" s="89">
        <v>-4.7848893696120847</v>
      </c>
      <c r="K246" s="89">
        <v>-5.6940337301477726</v>
      </c>
      <c r="L246" s="89"/>
      <c r="M246" s="89"/>
      <c r="N246" s="89"/>
      <c r="O246" s="89"/>
      <c r="P246" s="89"/>
      <c r="Q246" s="89"/>
      <c r="R246" s="89"/>
      <c r="S246" s="89"/>
      <c r="T246" s="75"/>
      <c r="U246" s="334">
        <v>8.999488940563328</v>
      </c>
      <c r="V246" s="89">
        <v>8.9235991552935712</v>
      </c>
      <c r="W246" s="75">
        <v>6.7877744062325718</v>
      </c>
      <c r="X246" s="89">
        <v>8.358711622350512</v>
      </c>
      <c r="Y246" s="75">
        <v>6.7877744062325718</v>
      </c>
      <c r="Z246" s="334">
        <v>3.36</v>
      </c>
      <c r="AA246" s="75"/>
      <c r="AB246" s="75">
        <v>-1.82413</v>
      </c>
      <c r="AC246" s="75"/>
      <c r="AD246" s="75"/>
      <c r="AE246" s="89"/>
      <c r="AF246" s="75"/>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c r="BG246" s="75"/>
      <c r="BH246" s="75"/>
      <c r="BI246" s="75"/>
      <c r="BJ246" s="75"/>
      <c r="BK246" s="75"/>
      <c r="BL246" s="75"/>
      <c r="BM246" s="75"/>
      <c r="BN246" s="75"/>
      <c r="BO246" s="75"/>
      <c r="BP246" s="75"/>
      <c r="BQ246" s="75"/>
      <c r="BR246" s="75"/>
      <c r="BS246" s="75"/>
      <c r="BT246" s="75"/>
      <c r="BU246" s="75"/>
      <c r="BV246" s="61">
        <v>-8.5542168674698882</v>
      </c>
      <c r="BW246" s="61">
        <v>8.9235991552935712</v>
      </c>
      <c r="BX246" s="75">
        <v>3.36</v>
      </c>
      <c r="BY246" s="282">
        <v>0</v>
      </c>
      <c r="BZ246" s="286">
        <v>-9.7902097902097918</v>
      </c>
      <c r="CB246" s="27"/>
      <c r="CC246" s="53"/>
    </row>
    <row r="247" spans="1:81">
      <c r="A247" s="32">
        <f t="shared" si="348"/>
        <v>1933</v>
      </c>
      <c r="B247" s="61">
        <f t="shared" si="347"/>
        <v>54.866008462623398</v>
      </c>
      <c r="C247" s="61">
        <v>76.642733927709941</v>
      </c>
      <c r="D247" s="61">
        <v>54.866008462623398</v>
      </c>
      <c r="E247" s="61">
        <v>31.650475886229199</v>
      </c>
      <c r="F247" s="75">
        <v>87.647972170660651</v>
      </c>
      <c r="G247" s="89">
        <v>74.827685934436488</v>
      </c>
      <c r="H247" s="75">
        <v>56.2220280968222</v>
      </c>
      <c r="I247" s="61">
        <v>120.39120832718244</v>
      </c>
      <c r="J247" s="89">
        <v>107.0571266781632</v>
      </c>
      <c r="K247" s="89">
        <v>92.048967405827995</v>
      </c>
      <c r="L247" s="89"/>
      <c r="M247" s="89"/>
      <c r="N247" s="89"/>
      <c r="O247" s="89"/>
      <c r="P247" s="89"/>
      <c r="Q247" s="89"/>
      <c r="R247" s="89"/>
      <c r="S247" s="89"/>
      <c r="T247" s="75"/>
      <c r="U247" s="334">
        <v>6.0503147824809256</v>
      </c>
      <c r="V247" s="89">
        <v>5.4285265201893917</v>
      </c>
      <c r="W247" s="75">
        <v>3.0788658665085844</v>
      </c>
      <c r="X247" s="89">
        <v>4.8764975402564303</v>
      </c>
      <c r="Y247" s="75">
        <v>3.0788658665085844</v>
      </c>
      <c r="Z247" s="334">
        <v>1.46</v>
      </c>
      <c r="AA247" s="75"/>
      <c r="AB247" s="75">
        <v>6.8220200000000002</v>
      </c>
      <c r="AC247" s="75"/>
      <c r="AD247" s="75"/>
      <c r="AE247" s="89"/>
      <c r="AF247" s="75"/>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c r="BG247" s="75"/>
      <c r="BH247" s="75"/>
      <c r="BI247" s="75"/>
      <c r="BJ247" s="75"/>
      <c r="BK247" s="75"/>
      <c r="BL247" s="75"/>
      <c r="BM247" s="75"/>
      <c r="BN247" s="75"/>
      <c r="BO247" s="75"/>
      <c r="BP247" s="75"/>
      <c r="BQ247" s="75"/>
      <c r="BR247" s="75"/>
      <c r="BS247" s="75"/>
      <c r="BT247" s="75"/>
      <c r="BU247" s="75"/>
      <c r="BV247" s="61">
        <v>54.866008462623398</v>
      </c>
      <c r="BW247" s="61">
        <v>5.4285265201893917</v>
      </c>
      <c r="BX247" s="75">
        <v>1.46</v>
      </c>
      <c r="BY247" s="282">
        <v>0</v>
      </c>
      <c r="BZ247" s="286">
        <v>2.3255813953488191</v>
      </c>
      <c r="CB247" s="27"/>
      <c r="CC247" s="53"/>
    </row>
    <row r="248" spans="1:81">
      <c r="A248" s="32">
        <f t="shared" si="348"/>
        <v>1934</v>
      </c>
      <c r="B248" s="61">
        <f t="shared" si="347"/>
        <v>-7.8747628083491445</v>
      </c>
      <c r="C248" s="61">
        <v>-7.5669607545217019</v>
      </c>
      <c r="D248" s="61">
        <v>-7.8747628083491445</v>
      </c>
      <c r="E248" s="61">
        <v>9.0346093777136876</v>
      </c>
      <c r="F248" s="75">
        <v>-2.147415899744253</v>
      </c>
      <c r="G248" s="89">
        <v>5.1929531174367867</v>
      </c>
      <c r="H248" s="75">
        <v>11.721649426358489</v>
      </c>
      <c r="I248" s="61">
        <v>8.9375270066398542</v>
      </c>
      <c r="J248" s="89">
        <v>13.852041198761556</v>
      </c>
      <c r="K248" s="89">
        <v>20.016978782158489</v>
      </c>
      <c r="L248" s="89"/>
      <c r="M248" s="89"/>
      <c r="N248" s="89"/>
      <c r="O248" s="89"/>
      <c r="P248" s="89"/>
      <c r="Q248" s="89"/>
      <c r="R248" s="89"/>
      <c r="S248" s="89"/>
      <c r="T248" s="75"/>
      <c r="U248" s="334">
        <v>8.0033568418087739</v>
      </c>
      <c r="V248" s="89">
        <v>5.4422588768313407</v>
      </c>
      <c r="W248" s="75">
        <v>2.4742195921119814</v>
      </c>
      <c r="X248" s="89">
        <v>4.7738253077377779</v>
      </c>
      <c r="Y248" s="75">
        <v>2.4742195921119814</v>
      </c>
      <c r="Z248" s="90">
        <v>0.3228213134467639</v>
      </c>
      <c r="AA248" s="75"/>
      <c r="AB248" s="75">
        <v>20.356470000000002</v>
      </c>
      <c r="AC248" s="75"/>
      <c r="AD248" s="75"/>
      <c r="AE248" s="89"/>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c r="BG248" s="75"/>
      <c r="BH248" s="75"/>
      <c r="BI248" s="75"/>
      <c r="BJ248" s="75"/>
      <c r="BK248" s="75"/>
      <c r="BL248" s="75"/>
      <c r="BM248" s="75"/>
      <c r="BN248" s="75"/>
      <c r="BO248" s="75"/>
      <c r="BP248" s="75"/>
      <c r="BQ248" s="75"/>
      <c r="BR248" s="75"/>
      <c r="BS248" s="75"/>
      <c r="BT248" s="75"/>
      <c r="BU248" s="75"/>
      <c r="BV248" s="61">
        <v>-7.8747628083491445</v>
      </c>
      <c r="BW248" s="61">
        <v>5.4422588768313407</v>
      </c>
      <c r="BX248" s="77">
        <v>0.3228213134467639</v>
      </c>
      <c r="BY248" s="282">
        <v>0</v>
      </c>
      <c r="BZ248" s="286">
        <v>3.0303030303030276</v>
      </c>
      <c r="CB248" s="27"/>
      <c r="CC248" s="53"/>
    </row>
    <row r="249" spans="1:81">
      <c r="A249" s="32">
        <f t="shared" si="348"/>
        <v>1935</v>
      </c>
      <c r="B249" s="61">
        <f t="shared" si="347"/>
        <v>53.671706263498933</v>
      </c>
      <c r="C249" s="61">
        <v>46.321974892523812</v>
      </c>
      <c r="D249" s="61">
        <v>53.671706263498933</v>
      </c>
      <c r="E249" s="61">
        <v>46.867776956019298</v>
      </c>
      <c r="F249" s="75">
        <v>62.098957848900113</v>
      </c>
      <c r="G249" s="89">
        <v>49.179276510294926</v>
      </c>
      <c r="H249" s="75">
        <v>38.894794859058749</v>
      </c>
      <c r="I249" s="61">
        <v>40.112503015419577</v>
      </c>
      <c r="J249" s="89">
        <v>42.178699979128751</v>
      </c>
      <c r="K249" s="89">
        <v>44.290185776620078</v>
      </c>
      <c r="L249" s="89"/>
      <c r="M249" s="89"/>
      <c r="N249" s="89"/>
      <c r="O249" s="89"/>
      <c r="P249" s="89"/>
      <c r="Q249" s="89"/>
      <c r="R249" s="89"/>
      <c r="S249" s="89"/>
      <c r="T249" s="75"/>
      <c r="U249" s="334">
        <v>4.862033699535484</v>
      </c>
      <c r="V249" s="89">
        <v>3.8715235837012862</v>
      </c>
      <c r="W249" s="75">
        <v>1.6908866402956191</v>
      </c>
      <c r="X249" s="89">
        <v>3.4053550785107189</v>
      </c>
      <c r="Y249" s="75">
        <v>1.6908866402956191</v>
      </c>
      <c r="Z249" s="89">
        <v>0.17511409531600908</v>
      </c>
      <c r="AA249" s="75"/>
      <c r="AB249" s="75">
        <v>35.365960000000001</v>
      </c>
      <c r="AC249" s="75"/>
      <c r="AD249" s="75"/>
      <c r="AE249" s="89"/>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c r="BG249" s="75"/>
      <c r="BH249" s="75"/>
      <c r="BI249" s="75"/>
      <c r="BJ249" s="75"/>
      <c r="BK249" s="75"/>
      <c r="BL249" s="75"/>
      <c r="BM249" s="75"/>
      <c r="BN249" s="75"/>
      <c r="BO249" s="75"/>
      <c r="BP249" s="75"/>
      <c r="BQ249" s="75"/>
      <c r="BR249" s="75"/>
      <c r="BS249" s="75"/>
      <c r="BT249" s="75"/>
      <c r="BU249" s="75"/>
      <c r="BV249" s="61">
        <v>53.671706263498933</v>
      </c>
      <c r="BW249" s="61">
        <v>3.8715235837012862</v>
      </c>
      <c r="BX249" s="75">
        <v>0.17511409531600908</v>
      </c>
      <c r="BY249" s="282">
        <v>0</v>
      </c>
      <c r="BZ249" s="286">
        <v>1.4705882352941346</v>
      </c>
      <c r="CB249" s="27"/>
      <c r="CC249" s="53"/>
    </row>
    <row r="250" spans="1:81">
      <c r="A250" s="32">
        <f t="shared" si="348"/>
        <v>1936</v>
      </c>
      <c r="B250" s="61">
        <f t="shared" ref="B250:B283" si="349">D250</f>
        <v>33.066860465116264</v>
      </c>
      <c r="C250" s="61">
        <v>37.717457921525899</v>
      </c>
      <c r="D250" s="61">
        <v>33.066860465116264</v>
      </c>
      <c r="E250" s="61">
        <v>25.319690329897785</v>
      </c>
      <c r="F250" s="75">
        <v>34.801844001737166</v>
      </c>
      <c r="G250" s="89">
        <v>29.864780141950526</v>
      </c>
      <c r="H250" s="75">
        <v>25.623253991296419</v>
      </c>
      <c r="I250" s="61">
        <v>57.008132817360845</v>
      </c>
      <c r="J250" s="89">
        <v>41.559547117389272</v>
      </c>
      <c r="K250" s="89">
        <v>25.465552254893517</v>
      </c>
      <c r="L250" s="89"/>
      <c r="M250" s="89"/>
      <c r="N250" s="89"/>
      <c r="O250" s="89"/>
      <c r="P250" s="89"/>
      <c r="Q250" s="89"/>
      <c r="R250" s="89"/>
      <c r="S250" s="89"/>
      <c r="T250" s="75"/>
      <c r="U250" s="334">
        <v>2.2090760894704076</v>
      </c>
      <c r="V250" s="89">
        <v>2.8275812613347551</v>
      </c>
      <c r="W250" s="75">
        <v>1.3620818061001128</v>
      </c>
      <c r="X250" s="89">
        <v>2.5156638916143947</v>
      </c>
      <c r="Y250" s="75">
        <v>1.3620818061001128</v>
      </c>
      <c r="Z250" s="89">
        <v>0.17010721719052935</v>
      </c>
      <c r="AA250" s="75"/>
      <c r="AB250" s="75">
        <v>31.312840000000001</v>
      </c>
      <c r="AC250" s="75"/>
      <c r="AD250" s="75"/>
      <c r="AE250" s="89"/>
      <c r="AF250" s="75"/>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c r="BG250" s="75"/>
      <c r="BH250" s="75"/>
      <c r="BI250" s="75"/>
      <c r="BJ250" s="75"/>
      <c r="BK250" s="75"/>
      <c r="BL250" s="75"/>
      <c r="BM250" s="75"/>
      <c r="BN250" s="75"/>
      <c r="BO250" s="75"/>
      <c r="BP250" s="75"/>
      <c r="BQ250" s="75"/>
      <c r="BR250" s="75"/>
      <c r="BS250" s="75"/>
      <c r="BT250" s="75"/>
      <c r="BU250" s="75"/>
      <c r="BV250" s="61">
        <v>33.066860465116264</v>
      </c>
      <c r="BW250" s="61">
        <v>2.8275812613347551</v>
      </c>
      <c r="BX250" s="75">
        <v>0.17010721719052935</v>
      </c>
      <c r="BY250" s="282">
        <v>0</v>
      </c>
      <c r="BZ250" s="286">
        <v>2.1739130434782483</v>
      </c>
      <c r="CB250" s="27"/>
      <c r="CC250" s="53"/>
    </row>
    <row r="251" spans="1:81">
      <c r="A251" s="32">
        <f t="shared" ref="A251:A330" si="350">A250+1</f>
        <v>1937</v>
      </c>
      <c r="B251" s="265">
        <f t="shared" si="349"/>
        <v>-34.731502055218947</v>
      </c>
      <c r="C251" s="61">
        <v>-30.056794826146611</v>
      </c>
      <c r="D251" s="265">
        <v>-34.731502055218947</v>
      </c>
      <c r="E251" s="61">
        <v>-34.210658554853687</v>
      </c>
      <c r="F251" s="75">
        <v>-40.526203222877157</v>
      </c>
      <c r="G251" s="89">
        <v>-37.770922992654299</v>
      </c>
      <c r="H251" s="75">
        <v>-35.324408789781955</v>
      </c>
      <c r="I251" s="61">
        <v>-46.61059329573699</v>
      </c>
      <c r="J251" s="89">
        <v>-45.035879976158867</v>
      </c>
      <c r="K251" s="89">
        <v>-43.380902897388104</v>
      </c>
      <c r="L251" s="89"/>
      <c r="M251" s="89"/>
      <c r="N251" s="89"/>
      <c r="O251" s="89"/>
      <c r="P251" s="89"/>
      <c r="Q251" s="89"/>
      <c r="R251" s="89"/>
      <c r="S251" s="89"/>
      <c r="T251" s="75"/>
      <c r="U251" s="334">
        <v>4.4740395901881502</v>
      </c>
      <c r="V251" s="89">
        <v>3.6259056210477647</v>
      </c>
      <c r="W251" s="75">
        <v>1.711337798419077</v>
      </c>
      <c r="X251" s="89">
        <v>3.2050728992466304</v>
      </c>
      <c r="Y251" s="75">
        <v>1.711337798419077</v>
      </c>
      <c r="Z251" s="89">
        <v>0.30281363529580663</v>
      </c>
      <c r="AA251" s="75"/>
      <c r="AB251" s="75">
        <v>-35.408639999999998</v>
      </c>
      <c r="AC251" s="75"/>
      <c r="AD251" s="75"/>
      <c r="AE251" s="89"/>
      <c r="AF251" s="75"/>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c r="BG251" s="75"/>
      <c r="BH251" s="75"/>
      <c r="BI251" s="75"/>
      <c r="BJ251" s="75"/>
      <c r="BK251" s="75"/>
      <c r="BL251" s="75"/>
      <c r="BM251" s="75"/>
      <c r="BN251" s="75"/>
      <c r="BO251" s="75"/>
      <c r="BP251" s="75"/>
      <c r="BQ251" s="75"/>
      <c r="BR251" s="75"/>
      <c r="BS251" s="75"/>
      <c r="BT251" s="75"/>
      <c r="BU251" s="75"/>
      <c r="BV251" s="61">
        <v>-31.154064809550874</v>
      </c>
      <c r="BW251" s="61">
        <v>3.6259056210477647</v>
      </c>
      <c r="BX251" s="75">
        <v>0.30281363529580663</v>
      </c>
      <c r="BY251" s="282">
        <v>0</v>
      </c>
      <c r="BZ251" s="287">
        <v>2.8571428571428692</v>
      </c>
      <c r="CB251" s="27"/>
      <c r="CC251" s="53"/>
    </row>
    <row r="252" spans="1:81">
      <c r="A252" s="32">
        <f t="shared" si="350"/>
        <v>1938</v>
      </c>
      <c r="B252" s="61">
        <f t="shared" si="349"/>
        <v>30.758594452396348</v>
      </c>
      <c r="C252" s="61">
        <v>24.19053068437572</v>
      </c>
      <c r="D252" s="61">
        <v>30.758594452396348</v>
      </c>
      <c r="E252" s="61">
        <v>35.11878719644082</v>
      </c>
      <c r="F252" s="75">
        <v>25.359089302567966</v>
      </c>
      <c r="G252" s="89">
        <v>33.488929892591706</v>
      </c>
      <c r="H252" s="75">
        <v>40.713190226558254</v>
      </c>
      <c r="I252" s="61">
        <v>35.501425472121369</v>
      </c>
      <c r="J252" s="89">
        <v>40.177677697044778</v>
      </c>
      <c r="K252" s="89">
        <v>45.449112453145531</v>
      </c>
      <c r="L252" s="89"/>
      <c r="M252" s="89"/>
      <c r="N252" s="89"/>
      <c r="O252" s="89"/>
      <c r="P252" s="89"/>
      <c r="Q252" s="89"/>
      <c r="R252" s="89"/>
      <c r="S252" s="89"/>
      <c r="T252" s="75"/>
      <c r="U252" s="334">
        <v>5.6033745476607333</v>
      </c>
      <c r="V252" s="89">
        <v>4.4240466335096151</v>
      </c>
      <c r="W252" s="75">
        <v>2.2201956701959791</v>
      </c>
      <c r="X252" s="89">
        <v>3.9114492002548795</v>
      </c>
      <c r="Y252" s="75">
        <v>2.2201956701959791</v>
      </c>
      <c r="Z252" s="89">
        <v>7.7522065226665049E-2</v>
      </c>
      <c r="AA252" s="75"/>
      <c r="AB252" s="75">
        <v>19.148340000000001</v>
      </c>
      <c r="AC252" s="75"/>
      <c r="AD252" s="75"/>
      <c r="AE252" s="89"/>
      <c r="AF252" s="75"/>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c r="BG252" s="75"/>
      <c r="BH252" s="75"/>
      <c r="BI252" s="75"/>
      <c r="BJ252" s="75"/>
      <c r="BK252" s="75"/>
      <c r="BL252" s="75"/>
      <c r="BM252" s="75"/>
      <c r="BN252" s="75"/>
      <c r="BO252" s="75"/>
      <c r="BP252" s="75"/>
      <c r="BQ252" s="75"/>
      <c r="BR252" s="75"/>
      <c r="BS252" s="75"/>
      <c r="BT252" s="75"/>
      <c r="BU252" s="75"/>
      <c r="BV252" s="61">
        <v>15.030946065428807</v>
      </c>
      <c r="BW252" s="61">
        <v>4.4240466335096151</v>
      </c>
      <c r="BX252" s="75">
        <v>7.7522065226665049E-2</v>
      </c>
      <c r="BY252" s="282">
        <v>0</v>
      </c>
      <c r="BZ252" s="286">
        <v>-2.777777777777779</v>
      </c>
      <c r="CB252" s="27"/>
      <c r="CC252" s="53"/>
    </row>
    <row r="253" spans="1:81">
      <c r="A253" s="32">
        <f t="shared" si="350"/>
        <v>1939</v>
      </c>
      <c r="B253" s="61">
        <f t="shared" si="349"/>
        <v>-0.37836360350886888</v>
      </c>
      <c r="C253" s="61">
        <v>-5.2563822017490685</v>
      </c>
      <c r="D253" s="61">
        <v>-0.37836360350886888</v>
      </c>
      <c r="E253" s="61">
        <v>5.9104090703987477</v>
      </c>
      <c r="F253" s="75">
        <v>-5.132007324606259</v>
      </c>
      <c r="G253" s="89">
        <v>-6.3309823875772278</v>
      </c>
      <c r="H253" s="75">
        <v>-7.3745552774825454</v>
      </c>
      <c r="I253" s="61">
        <v>-5.4670232071592304</v>
      </c>
      <c r="J253" s="89">
        <v>-1.0050842079576405</v>
      </c>
      <c r="K253" s="89">
        <v>2.8920741026074457</v>
      </c>
      <c r="L253" s="89"/>
      <c r="M253" s="89"/>
      <c r="N253" s="89"/>
      <c r="O253" s="89"/>
      <c r="P253" s="89"/>
      <c r="Q253" s="89"/>
      <c r="R253" s="89"/>
      <c r="S253" s="89"/>
      <c r="T253" s="75"/>
      <c r="U253" s="334">
        <v>4.6614310407439019</v>
      </c>
      <c r="V253" s="89">
        <v>3.4344995286835323</v>
      </c>
      <c r="W253" s="75">
        <v>1.3995950839517768</v>
      </c>
      <c r="X253" s="89">
        <v>2.9634201825330386</v>
      </c>
      <c r="Y253" s="75">
        <v>1.3995950839517768</v>
      </c>
      <c r="Z253" s="89">
        <v>3.7505187814090846E-2</v>
      </c>
      <c r="AA253" s="75"/>
      <c r="AB253" s="75">
        <v>10.30021</v>
      </c>
      <c r="AC253" s="75"/>
      <c r="AD253" s="75"/>
      <c r="AE253" s="89"/>
      <c r="AF253" s="75"/>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c r="BG253" s="75"/>
      <c r="BH253" s="75"/>
      <c r="BI253" s="75"/>
      <c r="BJ253" s="75"/>
      <c r="BK253" s="75"/>
      <c r="BL253" s="75"/>
      <c r="BM253" s="75"/>
      <c r="BN253" s="75"/>
      <c r="BO253" s="75"/>
      <c r="BP253" s="75"/>
      <c r="BQ253" s="75"/>
      <c r="BR253" s="75"/>
      <c r="BS253" s="75"/>
      <c r="BT253" s="75"/>
      <c r="BU253" s="75"/>
      <c r="BV253" s="61">
        <v>3.3600000000000074</v>
      </c>
      <c r="BW253" s="61">
        <v>3.4344995286835323</v>
      </c>
      <c r="BX253" s="75">
        <v>3.7505187814090846E-2</v>
      </c>
      <c r="BY253" s="282">
        <v>0</v>
      </c>
      <c r="BZ253" s="286">
        <v>0</v>
      </c>
      <c r="CB253" s="27"/>
      <c r="CC253" s="53"/>
    </row>
    <row r="254" spans="1:81">
      <c r="A254" s="32">
        <f t="shared" si="350"/>
        <v>1940</v>
      </c>
      <c r="B254" s="61">
        <f t="shared" si="349"/>
        <v>-9.7712225061995834</v>
      </c>
      <c r="C254" s="61">
        <v>-7.2349416204863681</v>
      </c>
      <c r="D254" s="61">
        <v>-9.7712225061995834</v>
      </c>
      <c r="E254" s="61">
        <v>-9.3576957782771597</v>
      </c>
      <c r="F254" s="75">
        <v>-10.532200277598754</v>
      </c>
      <c r="G254" s="89">
        <v>-9.9996127647018458</v>
      </c>
      <c r="H254" s="75">
        <v>-9.5488656380759078</v>
      </c>
      <c r="I254" s="61">
        <v>-5.119533791930821</v>
      </c>
      <c r="J254" s="89">
        <v>-5.2490973869014219</v>
      </c>
      <c r="K254" s="89">
        <v>-5.3638641222800478</v>
      </c>
      <c r="L254" s="89"/>
      <c r="M254" s="89"/>
      <c r="N254" s="89"/>
      <c r="O254" s="89"/>
      <c r="P254" s="89"/>
      <c r="Q254" s="89"/>
      <c r="R254" s="89"/>
      <c r="S254" s="89"/>
      <c r="T254" s="75"/>
      <c r="U254" s="334">
        <v>6.2928075931685479</v>
      </c>
      <c r="V254" s="89">
        <v>3.717382344043374</v>
      </c>
      <c r="W254" s="75">
        <v>1.418131267334255</v>
      </c>
      <c r="X254" s="89">
        <v>3.1815900006352038</v>
      </c>
      <c r="Y254" s="75">
        <v>1.418131267334255</v>
      </c>
      <c r="Z254" s="89">
        <v>2.5002062568768579E-2</v>
      </c>
      <c r="AA254" s="75"/>
      <c r="AB254" s="75">
        <v>0.1439</v>
      </c>
      <c r="AC254" s="75"/>
      <c r="AD254" s="75"/>
      <c r="AE254" s="89"/>
      <c r="AF254" s="75"/>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c r="BG254" s="75"/>
      <c r="BH254" s="75"/>
      <c r="BI254" s="75"/>
      <c r="BJ254" s="75"/>
      <c r="BK254" s="75"/>
      <c r="BL254" s="75"/>
      <c r="BM254" s="75"/>
      <c r="BN254" s="75"/>
      <c r="BO254" s="75"/>
      <c r="BP254" s="75"/>
      <c r="BQ254" s="75"/>
      <c r="BR254" s="75"/>
      <c r="BS254" s="75"/>
      <c r="BT254" s="75"/>
      <c r="BU254" s="75"/>
      <c r="BV254" s="61">
        <v>-8.7804878048780459</v>
      </c>
      <c r="BW254" s="61">
        <v>3.717382344043374</v>
      </c>
      <c r="BX254" s="75">
        <v>2.5002062568768579E-2</v>
      </c>
      <c r="BY254" s="282">
        <v>0</v>
      </c>
      <c r="BZ254" s="286">
        <v>0.71428571428571175</v>
      </c>
      <c r="CB254" s="27"/>
      <c r="CC254" s="53"/>
    </row>
    <row r="255" spans="1:81">
      <c r="A255" s="32">
        <f t="shared" si="350"/>
        <v>1941</v>
      </c>
      <c r="B255" s="61">
        <f t="shared" si="349"/>
        <v>-11.585899982509606</v>
      </c>
      <c r="C255" s="61">
        <v>-10.281191163764039</v>
      </c>
      <c r="D255" s="61">
        <v>-11.585899982509606</v>
      </c>
      <c r="E255" s="61">
        <v>-11.988250511013185</v>
      </c>
      <c r="F255" s="75">
        <v>-7.0432045072580101</v>
      </c>
      <c r="G255" s="89">
        <v>-8.1552308657894752</v>
      </c>
      <c r="H255" s="75">
        <v>-9.0301234106976551</v>
      </c>
      <c r="I255" s="61">
        <v>-5.7766829432264579</v>
      </c>
      <c r="J255" s="89">
        <v>-9.4835301501939266</v>
      </c>
      <c r="K255" s="89">
        <v>-13.590393137445123</v>
      </c>
      <c r="L255" s="89"/>
      <c r="M255" s="89"/>
      <c r="N255" s="89"/>
      <c r="O255" s="89"/>
      <c r="P255" s="89"/>
      <c r="Q255" s="89"/>
      <c r="R255" s="89"/>
      <c r="S255" s="89"/>
      <c r="T255" s="75"/>
      <c r="U255" s="334">
        <v>-4.6286376757640362</v>
      </c>
      <c r="V255" s="89">
        <v>0.36569738714333777</v>
      </c>
      <c r="W255" s="75">
        <v>0.84038547321179102</v>
      </c>
      <c r="X255" s="89">
        <v>0.46151377239476155</v>
      </c>
      <c r="Y255" s="75">
        <v>0.84038547321179102</v>
      </c>
      <c r="Z255" s="89">
        <v>8.252375268134049E-2</v>
      </c>
      <c r="AA255" s="75"/>
      <c r="AB255" s="75">
        <v>-3.9082599999999998</v>
      </c>
      <c r="AC255" s="75"/>
      <c r="AD255" s="75"/>
      <c r="AE255" s="89"/>
      <c r="AF255" s="75"/>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c r="BG255" s="75"/>
      <c r="BH255" s="75"/>
      <c r="BI255" s="75"/>
      <c r="BJ255" s="75"/>
      <c r="BK255" s="75"/>
      <c r="BL255" s="75"/>
      <c r="BM255" s="75"/>
      <c r="BN255" s="75"/>
      <c r="BO255" s="75"/>
      <c r="BP255" s="75"/>
      <c r="BQ255" s="75"/>
      <c r="BR255" s="75"/>
      <c r="BS255" s="75"/>
      <c r="BT255" s="75"/>
      <c r="BU255" s="75"/>
      <c r="BV255" s="61">
        <v>-8.6255924170616112</v>
      </c>
      <c r="BW255" s="61">
        <v>0.36569738714333777</v>
      </c>
      <c r="BX255" s="75">
        <v>8.252375268134049E-2</v>
      </c>
      <c r="BY255" s="282">
        <v>0</v>
      </c>
      <c r="BZ255" s="286">
        <v>9.9290780141843893</v>
      </c>
      <c r="CB255" s="27"/>
      <c r="CC255" s="53"/>
    </row>
    <row r="256" spans="1:81">
      <c r="A256" s="32">
        <f t="shared" si="350"/>
        <v>1942</v>
      </c>
      <c r="B256" s="61">
        <f t="shared" si="349"/>
        <v>20.147965494965337</v>
      </c>
      <c r="C256" s="61">
        <v>14.730511948140995</v>
      </c>
      <c r="D256" s="61">
        <v>20.147965494965337</v>
      </c>
      <c r="E256" s="61">
        <v>17.438310437395195</v>
      </c>
      <c r="F256" s="75">
        <v>30.758233940374421</v>
      </c>
      <c r="G256" s="89">
        <v>23.473447891173393</v>
      </c>
      <c r="H256" s="75">
        <v>16.342614996065894</v>
      </c>
      <c r="I256" s="61">
        <v>24.093332928159413</v>
      </c>
      <c r="J256" s="89">
        <v>20.612520368235383</v>
      </c>
      <c r="K256" s="89">
        <v>17.00502109681435</v>
      </c>
      <c r="L256" s="89"/>
      <c r="M256" s="89"/>
      <c r="N256" s="89"/>
      <c r="O256" s="89"/>
      <c r="P256" s="89"/>
      <c r="Q256" s="89"/>
      <c r="R256" s="89"/>
      <c r="S256" s="89"/>
      <c r="T256" s="75"/>
      <c r="U256" s="90">
        <v>3.1140461190068303</v>
      </c>
      <c r="V256" s="89">
        <v>2.8414748003555035</v>
      </c>
      <c r="W256" s="75">
        <v>1.335088898500203</v>
      </c>
      <c r="X256" s="89">
        <v>2.4939981513133924</v>
      </c>
      <c r="Y256" s="75">
        <v>1.335088898500203</v>
      </c>
      <c r="Z256" s="89">
        <v>0.33792473576748083</v>
      </c>
      <c r="AA256" s="75"/>
      <c r="AB256" s="75">
        <v>16.620940000000001</v>
      </c>
      <c r="AC256" s="75"/>
      <c r="AD256" s="75"/>
      <c r="AE256" s="89"/>
      <c r="AF256" s="75"/>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c r="BG256" s="75"/>
      <c r="BH256" s="75"/>
      <c r="BI256" s="75"/>
      <c r="BJ256" s="75"/>
      <c r="BK256" s="75"/>
      <c r="BL256" s="75"/>
      <c r="BM256" s="75"/>
      <c r="BN256" s="75"/>
      <c r="BO256" s="75"/>
      <c r="BP256" s="75"/>
      <c r="BQ256" s="75"/>
      <c r="BR256" s="75"/>
      <c r="BS256" s="75"/>
      <c r="BT256" s="75"/>
      <c r="BU256" s="75"/>
      <c r="BV256" s="61">
        <v>19.596864501679722</v>
      </c>
      <c r="BW256" s="61">
        <v>2.8414748003555035</v>
      </c>
      <c r="BX256" s="75">
        <v>0.33792473576748083</v>
      </c>
      <c r="BY256" s="282">
        <v>0</v>
      </c>
      <c r="BZ256" s="286">
        <v>9.0322580645161299</v>
      </c>
      <c r="CB256" s="27"/>
      <c r="CC256" s="53"/>
    </row>
    <row r="257" spans="1:81">
      <c r="A257" s="32">
        <f t="shared" si="350"/>
        <v>1943</v>
      </c>
      <c r="B257" s="61">
        <f t="shared" si="349"/>
        <v>25.633953697143763</v>
      </c>
      <c r="C257" s="61">
        <v>29.687227708736028</v>
      </c>
      <c r="D257" s="61">
        <v>25.633953697143763</v>
      </c>
      <c r="E257" s="61">
        <v>17.497096216900133</v>
      </c>
      <c r="F257" s="75">
        <v>41.217620075944041</v>
      </c>
      <c r="G257" s="89">
        <v>32.170403041950813</v>
      </c>
      <c r="H257" s="75">
        <v>24.043115652771466</v>
      </c>
      <c r="I257" s="61">
        <v>60.417262570690326</v>
      </c>
      <c r="J257" s="89">
        <v>48.01093374209006</v>
      </c>
      <c r="K257" s="89">
        <v>33.940282815310802</v>
      </c>
      <c r="L257" s="89"/>
      <c r="M257" s="89"/>
      <c r="N257" s="89"/>
      <c r="O257" s="89"/>
      <c r="P257" s="89"/>
      <c r="Q257" s="89"/>
      <c r="R257" s="89"/>
      <c r="S257" s="89"/>
      <c r="T257" s="75"/>
      <c r="U257" s="76">
        <v>1.4692786161730753</v>
      </c>
      <c r="V257" s="89">
        <v>2.8965471514690533</v>
      </c>
      <c r="W257" s="75">
        <v>1.4246000430840677</v>
      </c>
      <c r="X257" s="89">
        <v>2.5616476746373351</v>
      </c>
      <c r="Y257" s="75">
        <v>1.4246000430840677</v>
      </c>
      <c r="Z257" s="89">
        <v>0.38054184303146776</v>
      </c>
      <c r="AA257" s="75"/>
      <c r="AB257" s="75">
        <v>24.881499999999999</v>
      </c>
      <c r="AC257" s="75"/>
      <c r="AD257" s="75"/>
      <c r="AE257" s="89"/>
      <c r="AF257" s="75"/>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c r="BG257" s="75"/>
      <c r="BH257" s="75"/>
      <c r="BI257" s="75"/>
      <c r="BJ257" s="75"/>
      <c r="BK257" s="75"/>
      <c r="BL257" s="75"/>
      <c r="BM257" s="75"/>
      <c r="BN257" s="75"/>
      <c r="BO257" s="75"/>
      <c r="BP257" s="75"/>
      <c r="BQ257" s="75"/>
      <c r="BR257" s="75"/>
      <c r="BS257" s="75"/>
      <c r="BT257" s="75"/>
      <c r="BU257" s="75"/>
      <c r="BV257" s="61">
        <v>23.488602576808717</v>
      </c>
      <c r="BW257" s="61">
        <v>2.8965471514690533</v>
      </c>
      <c r="BX257" s="75">
        <v>0.38054184303146776</v>
      </c>
      <c r="BY257" s="282">
        <v>0</v>
      </c>
      <c r="BZ257" s="286">
        <v>2.9585798816567976</v>
      </c>
      <c r="CB257" s="27"/>
      <c r="CC257" s="53"/>
    </row>
    <row r="258" spans="1:81">
      <c r="A258" s="32">
        <f t="shared" si="350"/>
        <v>1944</v>
      </c>
      <c r="B258" s="61">
        <f t="shared" si="349"/>
        <v>19.534476251795894</v>
      </c>
      <c r="C258" s="61">
        <v>22.143407511954607</v>
      </c>
      <c r="D258" s="61">
        <v>19.534476251795894</v>
      </c>
      <c r="E258" s="61">
        <v>16.826008778287168</v>
      </c>
      <c r="F258" s="75">
        <v>33.285980077142234</v>
      </c>
      <c r="G258" s="89">
        <v>26.963451231601343</v>
      </c>
      <c r="H258" s="75">
        <v>20.518991556797076</v>
      </c>
      <c r="I258" s="61">
        <v>43.784107453354522</v>
      </c>
      <c r="J258" s="89">
        <v>37.02484862391988</v>
      </c>
      <c r="K258" s="89">
        <v>30.297571471258568</v>
      </c>
      <c r="L258" s="89"/>
      <c r="M258" s="89"/>
      <c r="N258" s="89"/>
      <c r="O258" s="89"/>
      <c r="P258" s="89"/>
      <c r="Q258" s="89"/>
      <c r="R258" s="89"/>
      <c r="S258" s="89"/>
      <c r="T258" s="75"/>
      <c r="U258" s="76">
        <v>2.4834203124908694</v>
      </c>
      <c r="V258" s="89">
        <v>3.333649379220649</v>
      </c>
      <c r="W258" s="75">
        <v>1.4789652262111597</v>
      </c>
      <c r="X258" s="89">
        <v>2.9174783190190956</v>
      </c>
      <c r="Y258" s="75">
        <v>1.4789652262111597</v>
      </c>
      <c r="Z258" s="89">
        <v>0.38054184303146776</v>
      </c>
      <c r="AA258" s="75"/>
      <c r="AB258" s="75">
        <v>19.366520000000001</v>
      </c>
      <c r="AC258" s="75"/>
      <c r="AD258" s="75"/>
      <c r="AE258" s="89"/>
      <c r="AF258" s="75"/>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c r="BG258" s="75"/>
      <c r="BH258" s="75"/>
      <c r="BI258" s="75"/>
      <c r="BJ258" s="75"/>
      <c r="BK258" s="75"/>
      <c r="BL258" s="75"/>
      <c r="BM258" s="75"/>
      <c r="BN258" s="75"/>
      <c r="BO258" s="75"/>
      <c r="BP258" s="75"/>
      <c r="BQ258" s="75"/>
      <c r="BR258" s="75"/>
      <c r="BS258" s="75"/>
      <c r="BT258" s="75"/>
      <c r="BU258" s="75"/>
      <c r="BV258" s="61">
        <v>19.240506329113938</v>
      </c>
      <c r="BW258" s="61">
        <v>3.333649379220649</v>
      </c>
      <c r="BX258" s="75">
        <v>0.38054184303146776</v>
      </c>
      <c r="BY258" s="282">
        <v>0</v>
      </c>
      <c r="BZ258" s="286">
        <v>2.2988505747126631</v>
      </c>
      <c r="CB258" s="27"/>
      <c r="CC258" s="53"/>
    </row>
    <row r="259" spans="1:81">
      <c r="A259" s="32">
        <f t="shared" si="350"/>
        <v>1945</v>
      </c>
      <c r="B259" s="61">
        <f t="shared" si="349"/>
        <v>36.308953793228007</v>
      </c>
      <c r="C259" s="61">
        <v>38.277750341648002</v>
      </c>
      <c r="D259" s="61">
        <v>36.308953793228007</v>
      </c>
      <c r="E259" s="61">
        <v>32.085805783628651</v>
      </c>
      <c r="F259" s="75">
        <v>59.061532130130828</v>
      </c>
      <c r="G259" s="89">
        <v>49.830181969550623</v>
      </c>
      <c r="H259" s="75">
        <v>41.919235266799703</v>
      </c>
      <c r="I259" s="61">
        <v>62.802618386072119</v>
      </c>
      <c r="J259" s="89">
        <v>60.268101184062814</v>
      </c>
      <c r="K259" s="89">
        <v>57.538021329280596</v>
      </c>
      <c r="L259" s="89"/>
      <c r="M259" s="89"/>
      <c r="N259" s="89"/>
      <c r="O259" s="89"/>
      <c r="P259" s="89"/>
      <c r="Q259" s="89"/>
      <c r="R259" s="89"/>
      <c r="S259" s="89"/>
      <c r="T259" s="75"/>
      <c r="U259" s="76">
        <v>9.4142705050080711</v>
      </c>
      <c r="V259" s="89">
        <v>3.4814547211615254</v>
      </c>
      <c r="W259" s="75">
        <v>1.5018428918315507</v>
      </c>
      <c r="X259" s="89">
        <v>3.0363231335509111</v>
      </c>
      <c r="Y259" s="75">
        <v>1.5018428918315507</v>
      </c>
      <c r="Z259" s="89">
        <v>0.38054184303146776</v>
      </c>
      <c r="AA259" s="75"/>
      <c r="AB259" s="75">
        <v>23.12546</v>
      </c>
      <c r="AC259" s="75"/>
      <c r="AD259" s="75"/>
      <c r="AE259" s="89"/>
      <c r="AF259" s="75"/>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c r="BG259" s="75"/>
      <c r="BH259" s="75"/>
      <c r="BI259" s="75"/>
      <c r="BJ259" s="75"/>
      <c r="BK259" s="75"/>
      <c r="BL259" s="75"/>
      <c r="BM259" s="75"/>
      <c r="BN259" s="75"/>
      <c r="BO259" s="75"/>
      <c r="BP259" s="75"/>
      <c r="BQ259" s="75"/>
      <c r="BR259" s="75"/>
      <c r="BS259" s="75"/>
      <c r="BT259" s="75"/>
      <c r="BU259" s="75"/>
      <c r="BV259" s="61">
        <v>38.472942920681973</v>
      </c>
      <c r="BW259" s="61">
        <v>3.4814547211615254</v>
      </c>
      <c r="BX259" s="75">
        <v>0.38054184303146776</v>
      </c>
      <c r="BY259" s="282">
        <v>0</v>
      </c>
      <c r="BZ259" s="286">
        <v>2.2471910112359383</v>
      </c>
      <c r="CB259" s="27"/>
      <c r="CC259" s="53"/>
    </row>
    <row r="260" spans="1:81">
      <c r="A260" s="32">
        <f t="shared" si="350"/>
        <v>1946</v>
      </c>
      <c r="B260" s="61">
        <f t="shared" si="349"/>
        <v>-8.0208913570003695</v>
      </c>
      <c r="C260" s="61">
        <v>-2.3804188546815963</v>
      </c>
      <c r="D260" s="61">
        <v>-8.0208913570003695</v>
      </c>
      <c r="E260" s="61">
        <v>-7.8364745295036293</v>
      </c>
      <c r="F260" s="75">
        <v>-6.069164167875706</v>
      </c>
      <c r="G260" s="89">
        <v>-4.7855515438137308</v>
      </c>
      <c r="H260" s="75">
        <v>-3.4465335579682375</v>
      </c>
      <c r="I260" s="61">
        <v>-8.5895814407352962</v>
      </c>
      <c r="J260" s="89">
        <v>-8.7677716095961031</v>
      </c>
      <c r="K260" s="89">
        <v>-8.9329233386696778</v>
      </c>
      <c r="L260" s="89"/>
      <c r="M260" s="89"/>
      <c r="N260" s="89"/>
      <c r="O260" s="89"/>
      <c r="P260" s="89"/>
      <c r="Q260" s="89"/>
      <c r="R260" s="89"/>
      <c r="S260" s="89"/>
      <c r="T260" s="75"/>
      <c r="U260" s="76">
        <v>-0.6940674157275728</v>
      </c>
      <c r="V260" s="89">
        <v>1.8935781954507735</v>
      </c>
      <c r="W260" s="75">
        <v>0.95570577561554515</v>
      </c>
      <c r="X260" s="89">
        <v>1.686157072045158</v>
      </c>
      <c r="Y260" s="75">
        <v>0.95570577561554515</v>
      </c>
      <c r="Z260" s="89">
        <v>0.38054184303146776</v>
      </c>
      <c r="AA260" s="75"/>
      <c r="AB260" s="75">
        <v>-2.3793299999999999</v>
      </c>
      <c r="AC260" s="75"/>
      <c r="AD260" s="75"/>
      <c r="AE260" s="89"/>
      <c r="AF260" s="75"/>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c r="BG260" s="75"/>
      <c r="BH260" s="75"/>
      <c r="BI260" s="75"/>
      <c r="BJ260" s="75"/>
      <c r="BK260" s="75"/>
      <c r="BL260" s="75"/>
      <c r="BM260" s="75"/>
      <c r="BN260" s="75"/>
      <c r="BO260" s="75"/>
      <c r="BP260" s="75"/>
      <c r="BQ260" s="75"/>
      <c r="BR260" s="75"/>
      <c r="BS260" s="75"/>
      <c r="BT260" s="75"/>
      <c r="BU260" s="75"/>
      <c r="BV260" s="61">
        <v>-11.65371809100998</v>
      </c>
      <c r="BW260" s="61">
        <v>1.8935781954507735</v>
      </c>
      <c r="BX260" s="75">
        <v>0.38054184303146776</v>
      </c>
      <c r="BY260" s="282">
        <v>0</v>
      </c>
      <c r="BZ260" s="286">
        <v>18.131868131868135</v>
      </c>
      <c r="CB260" s="27"/>
      <c r="CC260" s="53"/>
    </row>
    <row r="261" spans="1:81">
      <c r="A261" s="32">
        <f t="shared" si="350"/>
        <v>1947</v>
      </c>
      <c r="B261" s="61">
        <f t="shared" si="349"/>
        <v>5.6331496812698223</v>
      </c>
      <c r="C261" s="61">
        <v>4.3874168757440275</v>
      </c>
      <c r="D261" s="61">
        <v>5.6331496812698223</v>
      </c>
      <c r="E261" s="61">
        <v>4.3032753737839045</v>
      </c>
      <c r="F261" s="75">
        <v>1.227345708546379</v>
      </c>
      <c r="G261" s="89">
        <v>0.8917060326393651</v>
      </c>
      <c r="H261" s="75">
        <v>0.5491499693448656</v>
      </c>
      <c r="I261" s="61">
        <v>4.1894869922826707</v>
      </c>
      <c r="J261" s="89">
        <v>1.6189796142100068</v>
      </c>
      <c r="K261" s="89">
        <v>-0.8420680070941774</v>
      </c>
      <c r="L261" s="89"/>
      <c r="M261" s="89"/>
      <c r="N261" s="89"/>
      <c r="O261" s="89"/>
      <c r="P261" s="89"/>
      <c r="Q261" s="89"/>
      <c r="R261" s="89"/>
      <c r="S261" s="89"/>
      <c r="T261" s="75"/>
      <c r="U261" s="76">
        <v>-3.022977744625055</v>
      </c>
      <c r="V261" s="89">
        <v>1.2543515080310819</v>
      </c>
      <c r="W261" s="75">
        <v>0.93431474140908133</v>
      </c>
      <c r="X261" s="89">
        <v>1.1856853101198661</v>
      </c>
      <c r="Y261" s="75">
        <v>0.93431474140908133</v>
      </c>
      <c r="Z261" s="89">
        <v>0.56865913219770192</v>
      </c>
      <c r="AA261" s="75"/>
      <c r="AB261" s="75">
        <v>-3.4642599999999999</v>
      </c>
      <c r="AC261" s="75"/>
      <c r="AD261" s="75"/>
      <c r="AE261" s="89"/>
      <c r="AF261" s="75"/>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c r="BG261" s="75"/>
      <c r="BH261" s="75"/>
      <c r="BI261" s="75"/>
      <c r="BJ261" s="75"/>
      <c r="BK261" s="75"/>
      <c r="BL261" s="75"/>
      <c r="BM261" s="75"/>
      <c r="BN261" s="75"/>
      <c r="BO261" s="75"/>
      <c r="BP261" s="75"/>
      <c r="BQ261" s="75"/>
      <c r="BR261" s="75"/>
      <c r="BS261" s="75"/>
      <c r="BT261" s="75"/>
      <c r="BU261" s="75"/>
      <c r="BV261" s="61">
        <v>3.024326101249164</v>
      </c>
      <c r="BW261" s="61">
        <v>1.2543515080310819</v>
      </c>
      <c r="BX261" s="75">
        <v>0.56865913219770192</v>
      </c>
      <c r="BY261" s="282">
        <v>0</v>
      </c>
      <c r="BZ261" s="286">
        <v>8.8372093023255651</v>
      </c>
      <c r="CB261" s="27"/>
      <c r="CC261" s="53"/>
    </row>
    <row r="262" spans="1:81">
      <c r="A262" s="32">
        <f t="shared" si="350"/>
        <v>1948</v>
      </c>
      <c r="B262" s="61">
        <f t="shared" si="349"/>
        <v>5.3653807972156908</v>
      </c>
      <c r="C262" s="61">
        <v>2.456271340036067</v>
      </c>
      <c r="D262" s="61">
        <v>5.3653807972156908</v>
      </c>
      <c r="E262" s="61">
        <v>3.4886076111546815</v>
      </c>
      <c r="F262" s="75">
        <v>2.3865742518533679</v>
      </c>
      <c r="G262" s="89">
        <v>1.4725153514193186</v>
      </c>
      <c r="H262" s="75">
        <v>0.6592060455412071</v>
      </c>
      <c r="I262" s="61">
        <v>-2.631347651231188</v>
      </c>
      <c r="J262" s="89">
        <v>-3.3756892973681847</v>
      </c>
      <c r="K262" s="89">
        <v>-4.087383442180113</v>
      </c>
      <c r="L262" s="89"/>
      <c r="M262" s="89"/>
      <c r="N262" s="89"/>
      <c r="O262" s="89"/>
      <c r="P262" s="89"/>
      <c r="Q262" s="89"/>
      <c r="R262" s="89"/>
      <c r="S262" s="89"/>
      <c r="T262" s="75"/>
      <c r="U262" s="76">
        <v>3.7037113072245109</v>
      </c>
      <c r="V262" s="89">
        <v>2.758015537391012</v>
      </c>
      <c r="W262" s="75">
        <v>1.4848584089549144</v>
      </c>
      <c r="X262" s="89">
        <v>2.470990003385598</v>
      </c>
      <c r="Y262" s="75">
        <v>1.4848584089549144</v>
      </c>
      <c r="Z262" s="89">
        <v>1.0264231648687172</v>
      </c>
      <c r="AA262" s="75"/>
      <c r="AB262" s="75">
        <v>3.8707099999999999</v>
      </c>
      <c r="AC262" s="75"/>
      <c r="AD262" s="75"/>
      <c r="AE262" s="89"/>
      <c r="AF262" s="75"/>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c r="BG262" s="75"/>
      <c r="BH262" s="75"/>
      <c r="BI262" s="75"/>
      <c r="BJ262" s="75"/>
      <c r="BK262" s="75"/>
      <c r="BL262" s="75"/>
      <c r="BM262" s="75"/>
      <c r="BN262" s="75"/>
      <c r="BO262" s="75"/>
      <c r="BP262" s="75"/>
      <c r="BQ262" s="75"/>
      <c r="BR262" s="75"/>
      <c r="BS262" s="75"/>
      <c r="BT262" s="75"/>
      <c r="BU262" s="75"/>
      <c r="BV262" s="61">
        <v>9.8449089683074753</v>
      </c>
      <c r="BW262" s="61">
        <v>2.758015537391012</v>
      </c>
      <c r="BX262" s="75">
        <v>1.0264231648687172</v>
      </c>
      <c r="BY262" s="282">
        <v>0</v>
      </c>
      <c r="BZ262" s="286">
        <v>2.991452991453003</v>
      </c>
      <c r="CB262" s="27"/>
      <c r="CC262" s="53"/>
    </row>
    <row r="263" spans="1:81">
      <c r="A263" s="32">
        <f t="shared" si="350"/>
        <v>1949</v>
      </c>
      <c r="B263" s="61">
        <f t="shared" si="349"/>
        <v>18.604782325491009</v>
      </c>
      <c r="C263" s="61">
        <v>15.322385512126949</v>
      </c>
      <c r="D263" s="61">
        <v>18.604782325491009</v>
      </c>
      <c r="E263" s="61">
        <v>26.012338755604979</v>
      </c>
      <c r="F263" s="75">
        <v>24.811764200120273</v>
      </c>
      <c r="G263" s="89">
        <v>24.526602767764032</v>
      </c>
      <c r="H263" s="75">
        <v>24.279171721771434</v>
      </c>
      <c r="I263" s="61">
        <v>19.01960876080523</v>
      </c>
      <c r="J263" s="89">
        <v>22.071321027651475</v>
      </c>
      <c r="K263" s="89">
        <v>24.969710581055985</v>
      </c>
      <c r="L263" s="89"/>
      <c r="M263" s="89"/>
      <c r="N263" s="89"/>
      <c r="O263" s="89"/>
      <c r="P263" s="89"/>
      <c r="Q263" s="89"/>
      <c r="R263" s="89"/>
      <c r="S263" s="89"/>
      <c r="T263" s="75"/>
      <c r="U263" s="76">
        <v>4.6335847594391577</v>
      </c>
      <c r="V263" s="89">
        <v>3.0278104095244229</v>
      </c>
      <c r="W263" s="75">
        <v>2.3348299871623013</v>
      </c>
      <c r="X263" s="89">
        <v>2.8517228344570489</v>
      </c>
      <c r="Y263" s="75">
        <v>2.3348299871623013</v>
      </c>
      <c r="Z263" s="89">
        <v>1.1070606616066403</v>
      </c>
      <c r="AA263" s="75"/>
      <c r="AB263" s="75">
        <v>16.507259999999999</v>
      </c>
      <c r="AC263" s="75"/>
      <c r="AD263" s="75"/>
      <c r="AE263" s="89"/>
      <c r="AF263" s="75"/>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c r="BG263" s="75"/>
      <c r="BH263" s="75"/>
      <c r="BI263" s="75"/>
      <c r="BJ263" s="75"/>
      <c r="BK263" s="75"/>
      <c r="BL263" s="75"/>
      <c r="BM263" s="75"/>
      <c r="BN263" s="75"/>
      <c r="BO263" s="75"/>
      <c r="BP263" s="75"/>
      <c r="BQ263" s="75"/>
      <c r="BR263" s="75"/>
      <c r="BS263" s="75"/>
      <c r="BT263" s="75"/>
      <c r="BU263" s="75"/>
      <c r="BV263" s="61">
        <v>17.317708333333325</v>
      </c>
      <c r="BW263" s="61">
        <v>3.0278104095244229</v>
      </c>
      <c r="BX263" s="75">
        <v>1.1070606616066403</v>
      </c>
      <c r="BY263" s="282">
        <v>0</v>
      </c>
      <c r="BZ263" s="286">
        <v>-2.0746887966805017</v>
      </c>
      <c r="CB263" s="27"/>
      <c r="CC263" s="53"/>
    </row>
    <row r="264" spans="1:81">
      <c r="A264" s="32">
        <f t="shared" si="350"/>
        <v>1950</v>
      </c>
      <c r="B264" s="61">
        <f t="shared" si="349"/>
        <v>31.456021717086902</v>
      </c>
      <c r="C264" s="61">
        <v>33.107149057471496</v>
      </c>
      <c r="D264" s="61">
        <v>31.456021717086902</v>
      </c>
      <c r="E264" s="61">
        <v>24.575589632314216</v>
      </c>
      <c r="F264" s="75">
        <v>42.506570028362788</v>
      </c>
      <c r="G264" s="89">
        <v>31.489943362815506</v>
      </c>
      <c r="H264" s="75">
        <v>21.095409606422454</v>
      </c>
      <c r="I264" s="61">
        <v>49.599783936803505</v>
      </c>
      <c r="J264" s="89">
        <v>35.681547927121244</v>
      </c>
      <c r="K264" s="89">
        <v>21.663406851763916</v>
      </c>
      <c r="L264" s="89"/>
      <c r="M264" s="89"/>
      <c r="N264" s="89"/>
      <c r="O264" s="89"/>
      <c r="P264" s="89"/>
      <c r="Q264" s="89"/>
      <c r="R264" s="89"/>
      <c r="S264" s="89"/>
      <c r="T264" s="75"/>
      <c r="U264" s="76">
        <v>0.10823260072130303</v>
      </c>
      <c r="V264" s="89">
        <v>0.11648653579519053</v>
      </c>
      <c r="W264" s="75">
        <v>0.36855816271099684</v>
      </c>
      <c r="X264" s="89">
        <v>0.20762105894167604</v>
      </c>
      <c r="Y264" s="75">
        <v>0.36855816271099684</v>
      </c>
      <c r="Z264" s="89">
        <v>1.1776559648775775</v>
      </c>
      <c r="AA264" s="75"/>
      <c r="AB264" s="75">
        <v>12.772729999999999</v>
      </c>
      <c r="AC264" s="75"/>
      <c r="AD264" s="75"/>
      <c r="AE264" s="89"/>
      <c r="AF264" s="75"/>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c r="BG264" s="75"/>
      <c r="BH264" s="75"/>
      <c r="BI264" s="75"/>
      <c r="BJ264" s="75"/>
      <c r="BK264" s="75"/>
      <c r="BL264" s="75"/>
      <c r="BM264" s="75"/>
      <c r="BN264" s="75"/>
      <c r="BO264" s="75"/>
      <c r="BP264" s="75"/>
      <c r="BQ264" s="75"/>
      <c r="BR264" s="75"/>
      <c r="BS264" s="75"/>
      <c r="BT264" s="75"/>
      <c r="BU264" s="75"/>
      <c r="BV264" s="61">
        <v>34.360189573459721</v>
      </c>
      <c r="BW264" s="61">
        <v>0.11648653579519053</v>
      </c>
      <c r="BX264" s="75">
        <v>1.1776559648775775</v>
      </c>
      <c r="BY264" s="282">
        <v>0</v>
      </c>
      <c r="BZ264" s="286">
        <v>5.9322033898304927</v>
      </c>
      <c r="CB264" s="27"/>
      <c r="CC264" s="53"/>
    </row>
    <row r="265" spans="1:81">
      <c r="A265" s="32">
        <f t="shared" si="350"/>
        <v>1951</v>
      </c>
      <c r="B265" s="61">
        <f t="shared" si="349"/>
        <v>23.968409464196672</v>
      </c>
      <c r="C265" s="61">
        <v>26.706125169865903</v>
      </c>
      <c r="D265" s="61">
        <v>23.968409464196672</v>
      </c>
      <c r="E265" s="61">
        <v>21.259224940730263</v>
      </c>
      <c r="F265" s="75">
        <v>19.824771076186764</v>
      </c>
      <c r="G265" s="89">
        <v>21.140466655930897</v>
      </c>
      <c r="H265" s="75">
        <v>22.23315456785884</v>
      </c>
      <c r="I265" s="61">
        <v>11.640829850541676</v>
      </c>
      <c r="J265" s="89">
        <v>15.813269152346232</v>
      </c>
      <c r="K265" s="89">
        <v>19.559291095547778</v>
      </c>
      <c r="L265" s="89"/>
      <c r="M265" s="89"/>
      <c r="N265" s="89"/>
      <c r="O265" s="89"/>
      <c r="P265" s="89"/>
      <c r="Q265" s="89"/>
      <c r="R265" s="89"/>
      <c r="S265" s="89"/>
      <c r="T265" s="75"/>
      <c r="U265" s="76">
        <v>-2.6023003057187855</v>
      </c>
      <c r="V265" s="89">
        <v>1.7671592430808181</v>
      </c>
      <c r="W265" s="75">
        <v>1.8400356617781943</v>
      </c>
      <c r="X265" s="89">
        <v>1.7935816563294127</v>
      </c>
      <c r="Y265" s="75">
        <v>1.8400356617781943</v>
      </c>
      <c r="Z265" s="89">
        <v>1.4856971077415793</v>
      </c>
      <c r="AA265" s="75"/>
      <c r="AB265" s="75">
        <v>12.361750000000001</v>
      </c>
      <c r="AC265" s="75"/>
      <c r="AD265" s="75"/>
      <c r="AE265" s="89"/>
      <c r="AF265" s="75"/>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c r="BG265" s="75"/>
      <c r="BH265" s="75"/>
      <c r="BI265" s="75"/>
      <c r="BJ265" s="75"/>
      <c r="BK265" s="75"/>
      <c r="BL265" s="75"/>
      <c r="BM265" s="75"/>
      <c r="BN265" s="75"/>
      <c r="BO265" s="75"/>
      <c r="BP265" s="75"/>
      <c r="BQ265" s="75"/>
      <c r="BR265" s="75"/>
      <c r="BS265" s="75"/>
      <c r="BT265" s="75"/>
      <c r="BU265" s="75"/>
      <c r="BV265" s="61">
        <v>20.697784064120704</v>
      </c>
      <c r="BW265" s="61">
        <v>1.7671592430808181</v>
      </c>
      <c r="BX265" s="75">
        <v>1.4856971077415793</v>
      </c>
      <c r="BY265" s="282">
        <v>0</v>
      </c>
      <c r="BZ265" s="286">
        <v>6.0000000000000053</v>
      </c>
      <c r="CB265" s="27"/>
      <c r="CC265" s="53"/>
    </row>
    <row r="266" spans="1:81">
      <c r="A266" s="32">
        <f t="shared" si="350"/>
        <v>1952</v>
      </c>
      <c r="B266" s="61">
        <f t="shared" si="349"/>
        <v>18.162989960229183</v>
      </c>
      <c r="C266" s="61">
        <v>16.830037869290337</v>
      </c>
      <c r="D266" s="61">
        <v>18.162989960229183</v>
      </c>
      <c r="E266" s="61">
        <v>13.311096977180046</v>
      </c>
      <c r="F266" s="75">
        <v>14.07455369046987</v>
      </c>
      <c r="G266" s="89">
        <v>13.118385012000656</v>
      </c>
      <c r="H266" s="75">
        <v>12.248987945245673</v>
      </c>
      <c r="I266" s="61">
        <v>11.745310527479152</v>
      </c>
      <c r="J266" s="89">
        <v>11.364339265505111</v>
      </c>
      <c r="K266" s="89">
        <v>11.012357529687934</v>
      </c>
      <c r="L266" s="89"/>
      <c r="M266" s="89"/>
      <c r="N266" s="89"/>
      <c r="O266" s="89"/>
      <c r="P266" s="89"/>
      <c r="Q266" s="89"/>
      <c r="R266" s="89"/>
      <c r="S266" s="89"/>
      <c r="T266" s="75"/>
      <c r="U266" s="76">
        <v>0.8898777923061596</v>
      </c>
      <c r="V266" s="89">
        <v>1.8552915487331179</v>
      </c>
      <c r="W266" s="75">
        <v>2.1610346466265584</v>
      </c>
      <c r="X266" s="89">
        <v>1.9284051579854244</v>
      </c>
      <c r="Y266" s="75">
        <v>2.1610346466265584</v>
      </c>
      <c r="Z266" s="89">
        <v>1.6830049670599534</v>
      </c>
      <c r="AA266" s="75"/>
      <c r="AB266" s="75">
        <v>11.038589999999999</v>
      </c>
      <c r="AC266" s="75"/>
      <c r="AD266" s="75"/>
      <c r="AE266" s="89"/>
      <c r="AF266" s="75"/>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c r="BG266" s="75"/>
      <c r="BH266" s="75"/>
      <c r="BI266" s="75"/>
      <c r="BJ266" s="75"/>
      <c r="BK266" s="75"/>
      <c r="BL266" s="75"/>
      <c r="BM266" s="75"/>
      <c r="BN266" s="75"/>
      <c r="BO266" s="75"/>
      <c r="BP266" s="75"/>
      <c r="BQ266" s="75"/>
      <c r="BR266" s="75"/>
      <c r="BS266" s="75"/>
      <c r="BT266" s="75"/>
      <c r="BU266" s="75"/>
      <c r="BV266" s="61">
        <v>14.055394791236031</v>
      </c>
      <c r="BW266" s="61">
        <v>1.8552915487331179</v>
      </c>
      <c r="BX266" s="75">
        <v>1.6830049670599534</v>
      </c>
      <c r="BY266" s="282">
        <v>0</v>
      </c>
      <c r="BZ266" s="286">
        <v>0.7547169811320753</v>
      </c>
      <c r="CB266" s="27"/>
      <c r="CC266" s="53"/>
    </row>
    <row r="267" spans="1:81">
      <c r="A267" s="32">
        <f t="shared" si="350"/>
        <v>1953</v>
      </c>
      <c r="B267" s="61">
        <f t="shared" si="349"/>
        <v>-0.94426507882173771</v>
      </c>
      <c r="C267" s="61">
        <v>-1.8370350004382077</v>
      </c>
      <c r="D267" s="61">
        <v>-0.94426507882173771</v>
      </c>
      <c r="E267" s="61">
        <v>3.6410547359073249</v>
      </c>
      <c r="F267" s="75">
        <v>-2.4114129350621489</v>
      </c>
      <c r="G267" s="89">
        <v>1.0619920052402416</v>
      </c>
      <c r="H267" s="75">
        <v>4.0662174248224527</v>
      </c>
      <c r="I267" s="61">
        <v>-4.0162770907634266</v>
      </c>
      <c r="J267" s="89">
        <v>-1.3649785845652547</v>
      </c>
      <c r="K267" s="89">
        <v>1.2107698596382754</v>
      </c>
      <c r="L267" s="89"/>
      <c r="M267" s="89"/>
      <c r="N267" s="89"/>
      <c r="O267" s="89"/>
      <c r="P267" s="89"/>
      <c r="Q267" s="89"/>
      <c r="R267" s="89"/>
      <c r="S267" s="89"/>
      <c r="T267" s="75"/>
      <c r="U267" s="76">
        <v>3.5781313711494178</v>
      </c>
      <c r="V267" s="89">
        <v>5.6119350757383835</v>
      </c>
      <c r="W267" s="75">
        <v>4.4264937972698704</v>
      </c>
      <c r="X267" s="89">
        <v>5.3210319363062863</v>
      </c>
      <c r="Y267" s="75">
        <v>4.4264937972698704</v>
      </c>
      <c r="Z267" s="89">
        <v>1.9058541145279717</v>
      </c>
      <c r="AA267" s="75"/>
      <c r="AB267" s="75">
        <v>1.8878299999999999</v>
      </c>
      <c r="AC267" s="75"/>
      <c r="AD267" s="75"/>
      <c r="AE267" s="89"/>
      <c r="AF267" s="75"/>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c r="BG267" s="75"/>
      <c r="BH267" s="75"/>
      <c r="BI267" s="75"/>
      <c r="BJ267" s="75"/>
      <c r="BK267" s="75"/>
      <c r="BL267" s="75"/>
      <c r="BM267" s="75"/>
      <c r="BN267" s="75"/>
      <c r="BO267" s="75"/>
      <c r="BP267" s="75"/>
      <c r="BQ267" s="75"/>
      <c r="BR267" s="75"/>
      <c r="BS267" s="75"/>
      <c r="BT267" s="75"/>
      <c r="BU267" s="75"/>
      <c r="BV267" s="61">
        <v>2.7883880825057217</v>
      </c>
      <c r="BW267" s="61">
        <v>5.6119350757383835</v>
      </c>
      <c r="BX267" s="75">
        <v>1.9058541145279717</v>
      </c>
      <c r="BY267" s="282">
        <v>0</v>
      </c>
      <c r="BZ267" s="286">
        <v>0.74906367041198685</v>
      </c>
      <c r="CB267" s="27"/>
      <c r="CC267" s="53"/>
    </row>
    <row r="268" spans="1:81">
      <c r="A268" s="32">
        <f t="shared" si="350"/>
        <v>1954</v>
      </c>
      <c r="B268" s="61">
        <f t="shared" si="349"/>
        <v>52.273142228517358</v>
      </c>
      <c r="C268" s="61">
        <v>51.75488809747479</v>
      </c>
      <c r="D268" s="61">
        <v>52.273142228517358</v>
      </c>
      <c r="E268" s="61">
        <v>48.204398865809175</v>
      </c>
      <c r="F268" s="75">
        <v>66.951110730067398</v>
      </c>
      <c r="G268" s="89">
        <v>53.866283951527386</v>
      </c>
      <c r="H268" s="75">
        <v>42.764774536133842</v>
      </c>
      <c r="I268" s="61">
        <v>63.007263066148781</v>
      </c>
      <c r="J268" s="89">
        <v>55.258042875077571</v>
      </c>
      <c r="K268" s="89">
        <v>47.081793454497166</v>
      </c>
      <c r="L268" s="89"/>
      <c r="M268" s="89"/>
      <c r="N268" s="89"/>
      <c r="O268" s="89"/>
      <c r="P268" s="89"/>
      <c r="Q268" s="89"/>
      <c r="R268" s="89"/>
      <c r="S268" s="89"/>
      <c r="T268" s="75"/>
      <c r="U268" s="76">
        <v>3.2076867754216476</v>
      </c>
      <c r="V268" s="89">
        <v>1.9462916124584506</v>
      </c>
      <c r="W268" s="75">
        <v>2.110387604662578</v>
      </c>
      <c r="X268" s="89">
        <v>1.9765603450184299</v>
      </c>
      <c r="Y268" s="75">
        <v>2.110387604662578</v>
      </c>
      <c r="Z268" s="89">
        <v>0.96594616387353227</v>
      </c>
      <c r="AA268" s="75"/>
      <c r="AB268" s="75">
        <v>31.0061</v>
      </c>
      <c r="AC268" s="75"/>
      <c r="AD268" s="75"/>
      <c r="AE268" s="89"/>
      <c r="AF268" s="75"/>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c r="BG268" s="75"/>
      <c r="BH268" s="75"/>
      <c r="BI268" s="75"/>
      <c r="BJ268" s="75"/>
      <c r="BK268" s="75"/>
      <c r="BL268" s="75"/>
      <c r="BM268" s="75"/>
      <c r="BN268" s="75"/>
      <c r="BO268" s="75"/>
      <c r="BP268" s="75"/>
      <c r="BQ268" s="75"/>
      <c r="BR268" s="75"/>
      <c r="BS268" s="75"/>
      <c r="BT268" s="75"/>
      <c r="BU268" s="75"/>
      <c r="BV268" s="61">
        <v>45.875883739198727</v>
      </c>
      <c r="BW268" s="61">
        <v>1.9462916124584506</v>
      </c>
      <c r="BX268" s="288">
        <v>0.96594616387353227</v>
      </c>
      <c r="BY268" s="282">
        <v>0</v>
      </c>
      <c r="BZ268" s="286">
        <v>-0.74349442379182396</v>
      </c>
      <c r="CB268" s="27"/>
      <c r="CC268" s="53"/>
    </row>
    <row r="269" spans="1:81">
      <c r="A269" s="32">
        <f t="shared" si="350"/>
        <v>1955</v>
      </c>
      <c r="B269" s="61">
        <f t="shared" si="349"/>
        <v>31.406975041845509</v>
      </c>
      <c r="C269" s="61">
        <v>25.681093982047365</v>
      </c>
      <c r="D269" s="61">
        <v>31.406975041845509</v>
      </c>
      <c r="E269" s="61">
        <v>28.675163860672605</v>
      </c>
      <c r="F269" s="75">
        <v>18.092975798370801</v>
      </c>
      <c r="G269" s="89">
        <v>18.423337672868271</v>
      </c>
      <c r="H269" s="75">
        <v>18.69799994266085</v>
      </c>
      <c r="I269" s="61">
        <v>21.103563675799425</v>
      </c>
      <c r="J269" s="89">
        <v>20.657497020308835</v>
      </c>
      <c r="K269" s="89">
        <v>20.289923902374625</v>
      </c>
      <c r="L269" s="89"/>
      <c r="M269" s="89"/>
      <c r="N269" s="89"/>
      <c r="O269" s="89"/>
      <c r="P269" s="89"/>
      <c r="Q269" s="89"/>
      <c r="R269" s="89"/>
      <c r="S269" s="89"/>
      <c r="T269" s="75"/>
      <c r="U269" s="76">
        <v>-0.33979928049243657</v>
      </c>
      <c r="V269" s="89">
        <v>0.31540750144096741</v>
      </c>
      <c r="W269" s="75">
        <v>0.62146021163222986</v>
      </c>
      <c r="X269" s="89">
        <v>0.40300649755529161</v>
      </c>
      <c r="Y269" s="75">
        <v>0.62146021163222986</v>
      </c>
      <c r="Z269" s="89">
        <v>1.6701961137765897</v>
      </c>
      <c r="AA269" s="75"/>
      <c r="AB269" s="75">
        <v>15.53619</v>
      </c>
      <c r="AC269" s="75"/>
      <c r="AD269" s="75"/>
      <c r="AE269" s="89"/>
      <c r="AF269" s="75"/>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c r="BG269" s="75"/>
      <c r="BH269" s="75"/>
      <c r="BI269" s="75"/>
      <c r="BJ269" s="75"/>
      <c r="BK269" s="75"/>
      <c r="BL269" s="75"/>
      <c r="BM269" s="75"/>
      <c r="BN269" s="75"/>
      <c r="BO269" s="75"/>
      <c r="BP269" s="75"/>
      <c r="BQ269" s="75"/>
      <c r="BR269" s="75"/>
      <c r="BS269" s="75"/>
      <c r="BT269" s="75"/>
      <c r="BU269" s="75"/>
      <c r="BV269" s="61">
        <v>28.623595505617971</v>
      </c>
      <c r="BW269" s="61">
        <v>0.31540750144096741</v>
      </c>
      <c r="BX269" s="75">
        <v>1.6701961137765897</v>
      </c>
      <c r="BY269" s="282">
        <v>0</v>
      </c>
      <c r="BZ269" s="286">
        <v>0.37453183520599342</v>
      </c>
      <c r="CB269" s="27"/>
      <c r="CC269" s="53"/>
    </row>
    <row r="270" spans="1:81">
      <c r="A270" s="32">
        <f t="shared" si="350"/>
        <v>1956</v>
      </c>
      <c r="B270" s="61">
        <f t="shared" si="349"/>
        <v>6.4837074794315441</v>
      </c>
      <c r="C270" s="61">
        <v>11.729051648242899</v>
      </c>
      <c r="D270" s="61">
        <v>6.4837074794315441</v>
      </c>
      <c r="E270" s="61">
        <v>4.2324224544244409</v>
      </c>
      <c r="F270" s="75">
        <v>7.9242890211933457</v>
      </c>
      <c r="G270" s="89">
        <v>9.4177118822800399</v>
      </c>
      <c r="H270" s="75">
        <v>10.84933351096212</v>
      </c>
      <c r="I270" s="61">
        <v>9.1569941952996086</v>
      </c>
      <c r="J270" s="89">
        <v>8.3228414156495365</v>
      </c>
      <c r="K270" s="89">
        <v>7.5264799864184786</v>
      </c>
      <c r="L270" s="89"/>
      <c r="M270" s="89"/>
      <c r="N270" s="89"/>
      <c r="O270" s="89"/>
      <c r="P270" s="89"/>
      <c r="Q270" s="89"/>
      <c r="R270" s="89"/>
      <c r="S270" s="89"/>
      <c r="T270" s="75"/>
      <c r="U270" s="76">
        <v>-4.1427406346812194</v>
      </c>
      <c r="V270" s="89">
        <v>-0.33792355300895638</v>
      </c>
      <c r="W270" s="75">
        <v>1.5122412370241145</v>
      </c>
      <c r="X270" s="89">
        <v>9.3663861435255846E-2</v>
      </c>
      <c r="Y270" s="75">
        <v>1.5122412370241145</v>
      </c>
      <c r="Z270" s="89">
        <v>2.5795205512341157</v>
      </c>
      <c r="AA270" s="75"/>
      <c r="AB270" s="75">
        <v>4.4330400000000001</v>
      </c>
      <c r="AC270" s="75"/>
      <c r="AD270" s="75"/>
      <c r="AE270" s="89"/>
      <c r="AF270" s="75"/>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c r="BG270" s="75"/>
      <c r="BH270" s="75"/>
      <c r="BI270" s="75"/>
      <c r="BJ270" s="75"/>
      <c r="BK270" s="75"/>
      <c r="BL270" s="75"/>
      <c r="BM270" s="75"/>
      <c r="BN270" s="75"/>
      <c r="BO270" s="75"/>
      <c r="BP270" s="75"/>
      <c r="BQ270" s="75"/>
      <c r="BR270" s="75"/>
      <c r="BS270" s="75"/>
      <c r="BT270" s="75"/>
      <c r="BU270" s="75"/>
      <c r="BV270" s="61">
        <v>6.8403171007927588</v>
      </c>
      <c r="BW270" s="61">
        <v>-0.33792355300895638</v>
      </c>
      <c r="BX270" s="75">
        <v>2.5795205512341157</v>
      </c>
      <c r="BY270" s="282">
        <v>0</v>
      </c>
      <c r="BZ270" s="286">
        <v>2.9850746268656803</v>
      </c>
      <c r="CB270" s="27"/>
      <c r="CC270" s="53"/>
    </row>
    <row r="271" spans="1:81">
      <c r="A271" s="32">
        <f t="shared" si="350"/>
        <v>1957</v>
      </c>
      <c r="B271" s="61">
        <f t="shared" si="349"/>
        <v>-10.717662006317653</v>
      </c>
      <c r="C271" s="61">
        <v>-10.29671782336057</v>
      </c>
      <c r="D271" s="61">
        <v>-10.717662006317653</v>
      </c>
      <c r="E271" s="61">
        <v>-8.365013739026832</v>
      </c>
      <c r="F271" s="75">
        <v>-9.6475964779958137</v>
      </c>
      <c r="G271" s="89">
        <v>-9.7760845651952462</v>
      </c>
      <c r="H271" s="75">
        <v>-9.8837500061103718</v>
      </c>
      <c r="I271" s="61">
        <v>-13.901392078756736</v>
      </c>
      <c r="J271" s="89">
        <v>-12.971834287346764</v>
      </c>
      <c r="K271" s="89">
        <v>-11.9642689545935</v>
      </c>
      <c r="L271" s="89"/>
      <c r="M271" s="89"/>
      <c r="N271" s="89"/>
      <c r="O271" s="89"/>
      <c r="P271" s="89"/>
      <c r="Q271" s="89"/>
      <c r="R271" s="89"/>
      <c r="S271" s="89"/>
      <c r="T271" s="75"/>
      <c r="U271" s="76">
        <v>6.1353827863918742</v>
      </c>
      <c r="V271" s="89">
        <v>6.3218295467815544</v>
      </c>
      <c r="W271" s="75">
        <v>4.8400014285110204</v>
      </c>
      <c r="X271" s="89">
        <v>5.9568232095436491</v>
      </c>
      <c r="Y271" s="75">
        <v>4.8400014285110204</v>
      </c>
      <c r="Z271" s="89">
        <v>3.2692812728594589</v>
      </c>
      <c r="AA271" s="75"/>
      <c r="AB271" s="75">
        <v>-4.2972799999999998</v>
      </c>
      <c r="AC271" s="75"/>
      <c r="AD271" s="75"/>
      <c r="AE271" s="89"/>
      <c r="AF271" s="75"/>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c r="BG271" s="75"/>
      <c r="BH271" s="75"/>
      <c r="BI271" s="75"/>
      <c r="BJ271" s="75"/>
      <c r="BK271" s="75"/>
      <c r="BL271" s="75"/>
      <c r="BM271" s="75"/>
      <c r="BN271" s="75"/>
      <c r="BO271" s="75"/>
      <c r="BP271" s="75"/>
      <c r="BQ271" s="75"/>
      <c r="BR271" s="75"/>
      <c r="BS271" s="75"/>
      <c r="BT271" s="75"/>
      <c r="BU271" s="75"/>
      <c r="BV271" s="61">
        <v>-5.5469953775038601</v>
      </c>
      <c r="BW271" s="61">
        <v>6.3218295467815544</v>
      </c>
      <c r="BX271" s="75">
        <v>3.2692812728594589</v>
      </c>
      <c r="BY271" s="282">
        <v>0</v>
      </c>
      <c r="BZ271" s="286">
        <v>2.8985507246376718</v>
      </c>
      <c r="CB271" s="27"/>
      <c r="CC271" s="53"/>
    </row>
    <row r="272" spans="1:81">
      <c r="A272" s="32">
        <f t="shared" si="350"/>
        <v>1958</v>
      </c>
      <c r="B272" s="61">
        <f t="shared" si="349"/>
        <v>43.148488157189661</v>
      </c>
      <c r="C272" s="61">
        <v>48.524093719650253</v>
      </c>
      <c r="D272" s="61">
        <v>43.148488157189661</v>
      </c>
      <c r="E272" s="61">
        <v>41.403339299481111</v>
      </c>
      <c r="F272" s="75">
        <v>53.648960117434825</v>
      </c>
      <c r="G272" s="89">
        <v>51.024348432302574</v>
      </c>
      <c r="H272" s="75">
        <v>49.119534060522568</v>
      </c>
      <c r="I272" s="61">
        <v>66.535545085900964</v>
      </c>
      <c r="J272" s="89">
        <v>59.420482642883449</v>
      </c>
      <c r="K272" s="89">
        <v>53.081931627727251</v>
      </c>
      <c r="L272" s="89"/>
      <c r="M272" s="89"/>
      <c r="N272" s="89"/>
      <c r="O272" s="89"/>
      <c r="P272" s="89"/>
      <c r="Q272" s="89"/>
      <c r="R272" s="89"/>
      <c r="S272" s="89"/>
      <c r="T272" s="75"/>
      <c r="U272" s="76">
        <v>-6.834532942642058</v>
      </c>
      <c r="V272" s="89">
        <v>-2.3535890920451386</v>
      </c>
      <c r="W272" s="75">
        <v>1.0053106439682491</v>
      </c>
      <c r="X272" s="89">
        <v>-1.5509684504555699</v>
      </c>
      <c r="Y272" s="75">
        <v>1.0053106439682491</v>
      </c>
      <c r="Z272" s="89">
        <v>1.788646314165665</v>
      </c>
      <c r="AA272" s="75"/>
      <c r="AB272" s="75">
        <v>28.468630000000001</v>
      </c>
      <c r="AC272" s="75"/>
      <c r="AD272" s="75"/>
      <c r="AE272" s="89"/>
      <c r="AF272" s="75"/>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c r="BG272" s="75"/>
      <c r="BH272" s="75"/>
      <c r="BI272" s="75"/>
      <c r="BJ272" s="75"/>
      <c r="BK272" s="75"/>
      <c r="BL272" s="75"/>
      <c r="BM272" s="75"/>
      <c r="BN272" s="75"/>
      <c r="BO272" s="75"/>
      <c r="BP272" s="75"/>
      <c r="BQ272" s="75"/>
      <c r="BR272" s="75"/>
      <c r="BS272" s="75"/>
      <c r="BT272" s="75"/>
      <c r="BU272" s="75"/>
      <c r="BV272" s="61">
        <v>39.518482490272369</v>
      </c>
      <c r="BW272" s="61">
        <v>-2.3535890920451386</v>
      </c>
      <c r="BX272" s="75">
        <v>1.788646314165665</v>
      </c>
      <c r="BY272" s="282">
        <v>0</v>
      </c>
      <c r="BZ272" s="286">
        <v>1.7605633802816989</v>
      </c>
      <c r="CB272" s="27"/>
      <c r="CC272" s="53"/>
    </row>
    <row r="273" spans="1:81">
      <c r="A273" s="32">
        <f t="shared" si="350"/>
        <v>1959</v>
      </c>
      <c r="B273" s="61">
        <f t="shared" si="349"/>
        <v>11.95324343221651</v>
      </c>
      <c r="C273" s="61">
        <v>8.2592917597603641</v>
      </c>
      <c r="D273" s="61">
        <v>11.95324343221651</v>
      </c>
      <c r="E273" s="61">
        <v>17.924421230483279</v>
      </c>
      <c r="F273" s="75">
        <v>13.59306006661666</v>
      </c>
      <c r="G273" s="89">
        <v>11.534529067192697</v>
      </c>
      <c r="H273" s="75">
        <v>9.4388545071949679</v>
      </c>
      <c r="I273" s="61">
        <v>18.892929235676583</v>
      </c>
      <c r="J273" s="89">
        <v>17.957455549817453</v>
      </c>
      <c r="K273" s="89">
        <v>17.109803382871082</v>
      </c>
      <c r="L273" s="89"/>
      <c r="M273" s="89"/>
      <c r="N273" s="89"/>
      <c r="O273" s="89"/>
      <c r="P273" s="89"/>
      <c r="Q273" s="89"/>
      <c r="R273" s="89"/>
      <c r="S273" s="89"/>
      <c r="T273" s="75"/>
      <c r="U273" s="76">
        <v>-3.1561136495817488</v>
      </c>
      <c r="V273" s="89">
        <v>-0.38396973983485516</v>
      </c>
      <c r="W273" s="75">
        <v>1.7527589819989586</v>
      </c>
      <c r="X273" s="89">
        <v>0.11826148236655509</v>
      </c>
      <c r="Y273" s="75">
        <v>1.7527589819989586</v>
      </c>
      <c r="Z273" s="89">
        <v>3.2946561898212545</v>
      </c>
      <c r="AA273" s="75"/>
      <c r="AB273" s="75">
        <v>8.8584800000000001</v>
      </c>
      <c r="AC273" s="75"/>
      <c r="AD273" s="77">
        <v>16.428470000000001</v>
      </c>
      <c r="AE273" s="89"/>
      <c r="AF273" s="75"/>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c r="BG273" s="75"/>
      <c r="BH273" s="75"/>
      <c r="BI273" s="75"/>
      <c r="BJ273" s="75"/>
      <c r="BK273" s="75"/>
      <c r="BL273" s="75"/>
      <c r="BM273" s="75"/>
      <c r="BN273" s="75"/>
      <c r="BO273" s="75"/>
      <c r="BP273" s="75"/>
      <c r="BQ273" s="75"/>
      <c r="BR273" s="75"/>
      <c r="BS273" s="75"/>
      <c r="BT273" s="75"/>
      <c r="BU273" s="75"/>
      <c r="BV273" s="61">
        <v>7.6231571377202378</v>
      </c>
      <c r="BW273" s="61">
        <v>-0.38396973983485516</v>
      </c>
      <c r="BX273" s="75">
        <v>3.2946561898212545</v>
      </c>
      <c r="BY273" s="282">
        <v>0</v>
      </c>
      <c r="BZ273" s="286">
        <v>1.730103806228378</v>
      </c>
      <c r="CB273" s="27"/>
      <c r="CC273" s="53"/>
    </row>
    <row r="274" spans="1:81">
      <c r="A274" s="32">
        <f t="shared" si="350"/>
        <v>1960</v>
      </c>
      <c r="B274" s="61">
        <f t="shared" si="349"/>
        <v>0.45329675069420983</v>
      </c>
      <c r="C274" s="61">
        <v>6.2194318021199884</v>
      </c>
      <c r="D274" s="61">
        <v>0.45329675069420983</v>
      </c>
      <c r="E274" s="61">
        <v>-1.3067282142415824</v>
      </c>
      <c r="F274" s="75">
        <v>0.97454277235916065</v>
      </c>
      <c r="G274" s="89">
        <v>6.4097701365815318</v>
      </c>
      <c r="H274" s="75">
        <v>12.597105451722259</v>
      </c>
      <c r="I274" s="61">
        <v>-5.7458581935867645</v>
      </c>
      <c r="J274" s="89">
        <v>-0.73464498549738444</v>
      </c>
      <c r="K274" s="89">
        <v>3.9802057790468894</v>
      </c>
      <c r="L274" s="89"/>
      <c r="M274" s="89"/>
      <c r="N274" s="89"/>
      <c r="O274" s="89"/>
      <c r="P274" s="89"/>
      <c r="Q274" s="89"/>
      <c r="R274" s="89"/>
      <c r="S274" s="89"/>
      <c r="T274" s="75"/>
      <c r="U274" s="76">
        <v>13.028443585951187</v>
      </c>
      <c r="V274" s="89">
        <v>10.947623053496347</v>
      </c>
      <c r="W274" s="75">
        <v>8.4275314660138498</v>
      </c>
      <c r="X274" s="89">
        <v>10.336979547756698</v>
      </c>
      <c r="Y274" s="75">
        <v>8.4275314660138498</v>
      </c>
      <c r="Z274" s="89">
        <v>3.0790442442466537</v>
      </c>
      <c r="AA274" s="75"/>
      <c r="AB274" s="75">
        <v>5.1758199999999999</v>
      </c>
      <c r="AC274" s="75"/>
      <c r="AD274" s="75">
        <v>11.155099999999999</v>
      </c>
      <c r="AE274" s="89"/>
      <c r="AF274" s="75"/>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c r="BG274" s="75"/>
      <c r="BH274" s="75"/>
      <c r="BI274" s="75"/>
      <c r="BJ274" s="75"/>
      <c r="BK274" s="75"/>
      <c r="BL274" s="75"/>
      <c r="BM274" s="75"/>
      <c r="BN274" s="75"/>
      <c r="BO274" s="75"/>
      <c r="BP274" s="75"/>
      <c r="BQ274" s="75"/>
      <c r="BR274" s="75"/>
      <c r="BS274" s="75"/>
      <c r="BT274" s="75"/>
      <c r="BU274" s="75"/>
      <c r="BV274" s="61">
        <v>6.2726176115802224</v>
      </c>
      <c r="BW274" s="61">
        <v>10.947623053496347</v>
      </c>
      <c r="BX274" s="75">
        <v>3.0790442442466537</v>
      </c>
      <c r="BY274" s="282">
        <v>0</v>
      </c>
      <c r="BZ274" s="286">
        <v>1.3605442176870763</v>
      </c>
      <c r="CB274" s="27"/>
      <c r="CC274" s="53"/>
    </row>
    <row r="275" spans="1:81">
      <c r="A275" s="32">
        <f t="shared" si="350"/>
        <v>1961</v>
      </c>
      <c r="B275" s="61">
        <f t="shared" si="349"/>
        <v>26.878387413449989</v>
      </c>
      <c r="C275" s="61">
        <v>28.245823740689119</v>
      </c>
      <c r="D275" s="61">
        <v>26.878387413449989</v>
      </c>
      <c r="E275" s="61">
        <v>23.355957282377162</v>
      </c>
      <c r="F275" s="75">
        <v>27.698518610499494</v>
      </c>
      <c r="G275" s="89">
        <v>25.925898134658244</v>
      </c>
      <c r="H275" s="75">
        <v>24.168532353876245</v>
      </c>
      <c r="I275" s="61">
        <v>30.484675254024108</v>
      </c>
      <c r="J275" s="89">
        <v>29.210790782161197</v>
      </c>
      <c r="K275" s="89">
        <v>27.997469494893636</v>
      </c>
      <c r="L275" s="89"/>
      <c r="M275" s="89"/>
      <c r="N275" s="89"/>
      <c r="O275" s="89"/>
      <c r="P275" s="89"/>
      <c r="Q275" s="89"/>
      <c r="R275" s="89"/>
      <c r="S275" s="89"/>
      <c r="T275" s="75"/>
      <c r="U275" s="76">
        <v>0.99782309548310799</v>
      </c>
      <c r="V275" s="89">
        <v>2.5685721320401811</v>
      </c>
      <c r="W275" s="75">
        <v>2.9882871927526145</v>
      </c>
      <c r="X275" s="89">
        <v>2.6602963758754594</v>
      </c>
      <c r="Y275" s="75">
        <v>2.9882871927526145</v>
      </c>
      <c r="Z275" s="89">
        <v>2.2868528328332083</v>
      </c>
      <c r="AA275" s="75"/>
      <c r="AB275" s="75">
        <v>18.954660000000001</v>
      </c>
      <c r="AC275" s="75"/>
      <c r="AD275" s="75">
        <v>29.649100000000001</v>
      </c>
      <c r="AE275" s="89"/>
      <c r="AF275" s="75"/>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c r="BG275" s="75"/>
      <c r="BH275" s="75"/>
      <c r="BI275" s="75"/>
      <c r="BJ275" s="75"/>
      <c r="BK275" s="75"/>
      <c r="BL275" s="75"/>
      <c r="BM275" s="75"/>
      <c r="BN275" s="75"/>
      <c r="BO275" s="75"/>
      <c r="BP275" s="75"/>
      <c r="BQ275" s="75"/>
      <c r="BR275" s="75"/>
      <c r="BS275" s="75"/>
      <c r="BT275" s="75"/>
      <c r="BU275" s="75"/>
      <c r="BV275" s="61">
        <v>19.038847957133264</v>
      </c>
      <c r="BW275" s="61">
        <v>2.5685721320401811</v>
      </c>
      <c r="BX275" s="75">
        <v>2.2868528328332083</v>
      </c>
      <c r="BY275" s="282">
        <v>0</v>
      </c>
      <c r="BZ275" s="286">
        <v>0.67114093959730337</v>
      </c>
      <c r="CB275" s="27"/>
      <c r="CC275" s="53"/>
    </row>
    <row r="276" spans="1:81">
      <c r="A276" s="32">
        <f t="shared" si="350"/>
        <v>1962</v>
      </c>
      <c r="B276" s="61">
        <f t="shared" si="349"/>
        <v>-8.6636293823307291</v>
      </c>
      <c r="C276" s="61">
        <v>-4.6128675715305407</v>
      </c>
      <c r="D276" s="61">
        <v>-8.6636293823307291</v>
      </c>
      <c r="E276" s="61">
        <v>-11.236384571564583</v>
      </c>
      <c r="F276" s="75">
        <v>-6.9751516145303336</v>
      </c>
      <c r="G276" s="89">
        <v>-9.9204072480277645</v>
      </c>
      <c r="H276" s="75">
        <v>-12.975187000454651</v>
      </c>
      <c r="I276" s="61">
        <v>-10.530005320783976</v>
      </c>
      <c r="J276" s="89">
        <v>-13.020792191459396</v>
      </c>
      <c r="K276" s="89">
        <v>-15.565125057542121</v>
      </c>
      <c r="L276" s="89"/>
      <c r="M276" s="89"/>
      <c r="N276" s="89"/>
      <c r="O276" s="89"/>
      <c r="P276" s="89"/>
      <c r="Q276" s="89"/>
      <c r="R276" s="89"/>
      <c r="S276" s="89"/>
      <c r="T276" s="75"/>
      <c r="U276" s="76">
        <v>6.759510736975427</v>
      </c>
      <c r="V276" s="89">
        <v>5.9035661481583235</v>
      </c>
      <c r="W276" s="75">
        <v>4.6419122494808729</v>
      </c>
      <c r="X276" s="89">
        <v>5.6076483784535114</v>
      </c>
      <c r="Y276" s="75">
        <v>4.6419122494808729</v>
      </c>
      <c r="Z276" s="89">
        <v>2.8065549090357189</v>
      </c>
      <c r="AA276" s="75"/>
      <c r="AB276" s="75">
        <v>-5.1869500000000004</v>
      </c>
      <c r="AC276" s="75"/>
      <c r="AD276" s="75">
        <v>-25.047070000000001</v>
      </c>
      <c r="AE276" s="89"/>
      <c r="AF276" s="75"/>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c r="BG276" s="75"/>
      <c r="BH276" s="75"/>
      <c r="BI276" s="75"/>
      <c r="BJ276" s="75"/>
      <c r="BK276" s="75"/>
      <c r="BL276" s="75"/>
      <c r="BM276" s="75"/>
      <c r="BN276" s="75"/>
      <c r="BO276" s="75"/>
      <c r="BP276" s="75"/>
      <c r="BQ276" s="75"/>
      <c r="BR276" s="75"/>
      <c r="BS276" s="75"/>
      <c r="BT276" s="75"/>
      <c r="BU276" s="75"/>
      <c r="BV276" s="61">
        <v>-2.7218763573186533</v>
      </c>
      <c r="BW276" s="61">
        <v>5.9035661481583235</v>
      </c>
      <c r="BX276" s="75">
        <v>2.8065549090357189</v>
      </c>
      <c r="BY276" s="282">
        <v>0</v>
      </c>
      <c r="BZ276" s="286">
        <v>1.3333333333333197</v>
      </c>
      <c r="CB276" s="27"/>
      <c r="CC276" s="53"/>
    </row>
    <row r="277" spans="1:81">
      <c r="A277" s="32">
        <f t="shared" si="350"/>
        <v>1963</v>
      </c>
      <c r="B277" s="61">
        <f t="shared" si="349"/>
        <v>22.764042382577099</v>
      </c>
      <c r="C277" s="61">
        <v>21.528987546368707</v>
      </c>
      <c r="D277" s="61">
        <v>22.764042382577099</v>
      </c>
      <c r="E277" s="61">
        <v>22.566045360111453</v>
      </c>
      <c r="F277" s="75">
        <v>23.837759525018487</v>
      </c>
      <c r="G277" s="89">
        <v>19.20361639283967</v>
      </c>
      <c r="H277" s="75">
        <v>14.822240015465947</v>
      </c>
      <c r="I277" s="61">
        <v>24.608805886646767</v>
      </c>
      <c r="J277" s="89">
        <v>16.681060179358905</v>
      </c>
      <c r="K277" s="89">
        <v>9.0844006827981403</v>
      </c>
      <c r="L277" s="89"/>
      <c r="M277" s="89"/>
      <c r="N277" s="89"/>
      <c r="O277" s="89"/>
      <c r="P277" s="89"/>
      <c r="Q277" s="89"/>
      <c r="R277" s="89"/>
      <c r="S277" s="89"/>
      <c r="T277" s="75"/>
      <c r="U277" s="76">
        <v>0.16195589496046381</v>
      </c>
      <c r="V277" s="89">
        <v>1.6265735177087626</v>
      </c>
      <c r="W277" s="75">
        <v>2.3494867352885418</v>
      </c>
      <c r="X277" s="89">
        <v>1.8022927427945756</v>
      </c>
      <c r="Y277" s="75">
        <v>2.3494867352885418</v>
      </c>
      <c r="Z277" s="89">
        <v>3.1463938180322781</v>
      </c>
      <c r="AA277" s="75"/>
      <c r="AB277" s="75">
        <v>11.89649</v>
      </c>
      <c r="AC277" s="75"/>
      <c r="AD277" s="75">
        <v>12.67887</v>
      </c>
      <c r="AE277" s="89"/>
      <c r="AF277" s="75"/>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c r="BG277" s="75"/>
      <c r="BH277" s="75"/>
      <c r="BI277" s="75"/>
      <c r="BJ277" s="75"/>
      <c r="BK277" s="75"/>
      <c r="BL277" s="75"/>
      <c r="BM277" s="75"/>
      <c r="BN277" s="75"/>
      <c r="BO277" s="75"/>
      <c r="BP277" s="75"/>
      <c r="BQ277" s="75"/>
      <c r="BR277" s="75"/>
      <c r="BS277" s="75"/>
      <c r="BT277" s="75"/>
      <c r="BU277" s="75"/>
      <c r="BV277" s="61">
        <v>21.011374116200443</v>
      </c>
      <c r="BW277" s="61">
        <v>1.6265735177087626</v>
      </c>
      <c r="BX277" s="75">
        <v>3.1463938180322781</v>
      </c>
      <c r="BY277" s="282">
        <v>0</v>
      </c>
      <c r="BZ277" s="286">
        <v>1.6447368421052655</v>
      </c>
      <c r="CB277" s="27"/>
      <c r="CC277" s="53"/>
    </row>
    <row r="278" spans="1:81">
      <c r="A278" s="32">
        <f t="shared" si="350"/>
        <v>1964</v>
      </c>
      <c r="B278" s="61">
        <f t="shared" si="349"/>
        <v>16.431987181266017</v>
      </c>
      <c r="C278" s="61">
        <v>15.129563437358797</v>
      </c>
      <c r="D278" s="61">
        <v>16.431987181266017</v>
      </c>
      <c r="E278" s="61">
        <v>16.806266052840211</v>
      </c>
      <c r="F278" s="75">
        <v>16.679095642934463</v>
      </c>
      <c r="G278" s="89">
        <v>16.257999517241341</v>
      </c>
      <c r="H278" s="75">
        <v>15.827546079117237</v>
      </c>
      <c r="I278" s="61">
        <v>23.986678188154279</v>
      </c>
      <c r="J278" s="89">
        <v>18.762032542482352</v>
      </c>
      <c r="K278" s="89">
        <v>12.988885466926597</v>
      </c>
      <c r="L278" s="89"/>
      <c r="M278" s="89"/>
      <c r="N278" s="89"/>
      <c r="O278" s="89"/>
      <c r="P278" s="89"/>
      <c r="Q278" s="89"/>
      <c r="R278" s="89"/>
      <c r="S278" s="89"/>
      <c r="T278" s="75"/>
      <c r="U278" s="76">
        <v>4.1486829870402975</v>
      </c>
      <c r="V278" s="89">
        <v>4.1010192945072355</v>
      </c>
      <c r="W278" s="75">
        <v>4.0559417668968312</v>
      </c>
      <c r="X278" s="89">
        <v>4.085401908203945</v>
      </c>
      <c r="Y278" s="75">
        <v>4.0559417668968312</v>
      </c>
      <c r="Z278" s="89">
        <v>3.5513361035887092</v>
      </c>
      <c r="AA278" s="75"/>
      <c r="AB278" s="75">
        <v>10.849399999999999</v>
      </c>
      <c r="AC278" s="75"/>
      <c r="AD278" s="75">
        <v>13.9313</v>
      </c>
      <c r="AE278" s="89"/>
      <c r="AF278" s="75"/>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c r="BG278" s="75"/>
      <c r="BH278" s="75"/>
      <c r="BI278" s="75"/>
      <c r="BJ278" s="75"/>
      <c r="BK278" s="75"/>
      <c r="BL278" s="75"/>
      <c r="BM278" s="75"/>
      <c r="BN278" s="75"/>
      <c r="BO278" s="75"/>
      <c r="BP278" s="75"/>
      <c r="BQ278" s="75"/>
      <c r="BR278" s="75"/>
      <c r="BS278" s="75"/>
      <c r="BT278" s="75"/>
      <c r="BU278" s="75"/>
      <c r="BV278" s="61">
        <v>15.918901242642258</v>
      </c>
      <c r="BW278" s="61">
        <v>4.1010192945072355</v>
      </c>
      <c r="BX278" s="75">
        <v>3.5513361035887092</v>
      </c>
      <c r="BY278" s="282">
        <v>0</v>
      </c>
      <c r="BZ278" s="286">
        <v>0.97087378640776656</v>
      </c>
      <c r="CB278" s="27"/>
      <c r="CC278" s="53"/>
    </row>
    <row r="279" spans="1:81">
      <c r="A279" s="32">
        <f t="shared" si="350"/>
        <v>1965</v>
      </c>
      <c r="B279" s="61">
        <f t="shared" si="349"/>
        <v>12.460879341167374</v>
      </c>
      <c r="C279" s="61">
        <v>6.5637986701306295</v>
      </c>
      <c r="D279" s="61">
        <v>12.460879341167374</v>
      </c>
      <c r="E279" s="61">
        <v>16.134637940062476</v>
      </c>
      <c r="F279" s="75">
        <v>24.197157651962403</v>
      </c>
      <c r="G279" s="89">
        <v>21.732112480473933</v>
      </c>
      <c r="H279" s="75">
        <v>19.519203939520288</v>
      </c>
      <c r="I279" s="61">
        <v>33.556042647795351</v>
      </c>
      <c r="J279" s="89">
        <v>30.41552104977513</v>
      </c>
      <c r="K279" s="89">
        <v>27.678190448253947</v>
      </c>
      <c r="L279" s="89"/>
      <c r="M279" s="89"/>
      <c r="N279" s="89"/>
      <c r="O279" s="89"/>
      <c r="P279" s="89"/>
      <c r="Q279" s="89"/>
      <c r="R279" s="89"/>
      <c r="S279" s="89"/>
      <c r="T279" s="75"/>
      <c r="U279" s="76">
        <v>-0.47304688325137123</v>
      </c>
      <c r="V279" s="89">
        <v>0.93831753817641417</v>
      </c>
      <c r="W279" s="75">
        <v>2.4301561194046917</v>
      </c>
      <c r="X279" s="89">
        <v>1.2878192044006198</v>
      </c>
      <c r="Y279" s="75">
        <v>2.4301561194046917</v>
      </c>
      <c r="Z279" s="89">
        <v>3.9599736206344271</v>
      </c>
      <c r="AA279" s="75"/>
      <c r="AB279" s="75">
        <v>5.4421499999999998</v>
      </c>
      <c r="AC279" s="75"/>
      <c r="AD279" s="75">
        <v>29.116800000000001</v>
      </c>
      <c r="AE279" s="89"/>
      <c r="AF279" s="75"/>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c r="BG279" s="75"/>
      <c r="BH279" s="75"/>
      <c r="BI279" s="75"/>
      <c r="BJ279" s="75"/>
      <c r="BK279" s="75"/>
      <c r="BL279" s="75"/>
      <c r="BM279" s="75"/>
      <c r="BN279" s="75"/>
      <c r="BO279" s="75"/>
      <c r="BP279" s="75"/>
      <c r="BQ279" s="75"/>
      <c r="BR279" s="75"/>
      <c r="BS279" s="75"/>
      <c r="BT279" s="75"/>
      <c r="BU279" s="75"/>
      <c r="BV279" s="61">
        <v>11.518810961449134</v>
      </c>
      <c r="BW279" s="61">
        <v>0.93831753817641417</v>
      </c>
      <c r="BX279" s="75">
        <v>3.9599736206344271</v>
      </c>
      <c r="BY279" s="282">
        <v>0</v>
      </c>
      <c r="BZ279" s="286">
        <v>1.9230769230769384</v>
      </c>
      <c r="CB279" s="27"/>
      <c r="CC279" s="53"/>
    </row>
    <row r="280" spans="1:81">
      <c r="A280" s="32">
        <f t="shared" si="350"/>
        <v>1966</v>
      </c>
      <c r="B280" s="61">
        <f t="shared" si="349"/>
        <v>-10.022843359872146</v>
      </c>
      <c r="C280" s="61">
        <v>-7.2892384438081317</v>
      </c>
      <c r="D280" s="61">
        <v>-10.022843359872146</v>
      </c>
      <c r="E280" s="61">
        <v>-10.813910433242329</v>
      </c>
      <c r="F280" s="75">
        <v>-3.3245309357762034</v>
      </c>
      <c r="G280" s="89">
        <v>-3.3866234272072546</v>
      </c>
      <c r="H280" s="75">
        <v>-3.4612894450068969</v>
      </c>
      <c r="I280" s="61">
        <v>-7.6005234023430726</v>
      </c>
      <c r="J280" s="89">
        <v>-6.3581888586438939</v>
      </c>
      <c r="K280" s="89">
        <v>-5.115830250151415</v>
      </c>
      <c r="L280" s="89"/>
      <c r="M280" s="89"/>
      <c r="N280" s="89"/>
      <c r="O280" s="89"/>
      <c r="P280" s="89"/>
      <c r="Q280" s="89"/>
      <c r="R280" s="89"/>
      <c r="S280" s="89"/>
      <c r="T280" s="75"/>
      <c r="U280" s="76">
        <v>4.6762454263026276</v>
      </c>
      <c r="V280" s="89">
        <v>5.0777467005103993</v>
      </c>
      <c r="W280" s="75">
        <v>5.1505397768325745</v>
      </c>
      <c r="X280" s="89">
        <v>5.083344487193231</v>
      </c>
      <c r="Y280" s="75">
        <v>5.1505397768325745</v>
      </c>
      <c r="Z280" s="89">
        <v>4.9284375516911672</v>
      </c>
      <c r="AA280" s="75"/>
      <c r="AB280" s="75">
        <v>-6.6101099999999997</v>
      </c>
      <c r="AC280" s="75"/>
      <c r="AD280" s="75">
        <v>-3.3057099999999999</v>
      </c>
      <c r="AE280" s="89"/>
      <c r="AF280" s="75"/>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c r="BG280" s="75"/>
      <c r="BH280" s="75"/>
      <c r="BI280" s="75"/>
      <c r="BJ280" s="75"/>
      <c r="BK280" s="75"/>
      <c r="BL280" s="75"/>
      <c r="BM280" s="75"/>
      <c r="BN280" s="75"/>
      <c r="BO280" s="75"/>
      <c r="BP280" s="75"/>
      <c r="BQ280" s="75"/>
      <c r="BR280" s="75"/>
      <c r="BS280" s="75"/>
      <c r="BT280" s="75"/>
      <c r="BU280" s="75"/>
      <c r="BV280" s="61">
        <v>-6.4294899271324368</v>
      </c>
      <c r="BW280" s="61">
        <v>5.0777467005103993</v>
      </c>
      <c r="BX280" s="75">
        <v>4.9284375516911672</v>
      </c>
      <c r="BY280" s="282">
        <v>0</v>
      </c>
      <c r="BZ280" s="286">
        <v>3.459119496855334</v>
      </c>
      <c r="CB280" s="27"/>
      <c r="CC280" s="53"/>
    </row>
    <row r="281" spans="1:81">
      <c r="A281" s="32">
        <f t="shared" si="350"/>
        <v>1967</v>
      </c>
      <c r="B281" s="61">
        <f t="shared" si="349"/>
        <v>23.887363440609555</v>
      </c>
      <c r="C281" s="61">
        <v>13.902922418948298</v>
      </c>
      <c r="D281" s="61">
        <v>23.887363440609555</v>
      </c>
      <c r="E281" s="61">
        <v>30.462540676759897</v>
      </c>
      <c r="F281" s="75">
        <v>27.612409869156739</v>
      </c>
      <c r="G281" s="89">
        <v>28.487218915680462</v>
      </c>
      <c r="H281" s="75">
        <v>29.486048553097191</v>
      </c>
      <c r="I281" s="61">
        <v>55.211512082700857</v>
      </c>
      <c r="J281" s="89">
        <v>54.173027876999512</v>
      </c>
      <c r="K281" s="89">
        <v>53.074269833027842</v>
      </c>
      <c r="L281" s="89"/>
      <c r="M281" s="89"/>
      <c r="N281" s="89"/>
      <c r="O281" s="89"/>
      <c r="P281" s="89"/>
      <c r="Q281" s="89"/>
      <c r="R281" s="89"/>
      <c r="S281" s="89"/>
      <c r="T281" s="75"/>
      <c r="U281" s="76">
        <v>-6.6779950189944648</v>
      </c>
      <c r="V281" s="89">
        <v>8.3667179177404627E-2</v>
      </c>
      <c r="W281" s="75">
        <v>3.3276281637970584</v>
      </c>
      <c r="X281" s="89">
        <v>0.78735566334582341</v>
      </c>
      <c r="Y281" s="75">
        <v>3.3276281637970584</v>
      </c>
      <c r="Z281" s="89">
        <v>4.4032524934900952</v>
      </c>
      <c r="AA281" s="75"/>
      <c r="AB281" s="75">
        <v>8.1539199999999994</v>
      </c>
      <c r="AC281" s="75"/>
      <c r="AD281" s="75">
        <v>31.504650000000002</v>
      </c>
      <c r="AE281" s="89"/>
      <c r="AF281" s="75"/>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c r="BG281" s="75"/>
      <c r="BH281" s="75"/>
      <c r="BI281" s="75"/>
      <c r="BJ281" s="75"/>
      <c r="BK281" s="75"/>
      <c r="BL281" s="75"/>
      <c r="BM281" s="75"/>
      <c r="BN281" s="75"/>
      <c r="BO281" s="75"/>
      <c r="BP281" s="75"/>
      <c r="BQ281" s="75"/>
      <c r="BR281" s="75"/>
      <c r="BS281" s="75"/>
      <c r="BT281" s="75"/>
      <c r="BU281" s="75"/>
      <c r="BV281" s="61">
        <v>15.997631734754304</v>
      </c>
      <c r="BW281" s="61">
        <v>8.3667179177404627E-2</v>
      </c>
      <c r="BX281" s="75">
        <v>4.4032524934900952</v>
      </c>
      <c r="BY281" s="282">
        <v>0</v>
      </c>
      <c r="BZ281" s="286">
        <v>3.039513677811545</v>
      </c>
      <c r="CB281" s="27"/>
      <c r="CC281" s="53"/>
    </row>
    <row r="282" spans="1:81">
      <c r="A282" s="32">
        <f t="shared" si="350"/>
        <v>1968</v>
      </c>
      <c r="B282" s="61">
        <f t="shared" si="349"/>
        <v>11.040393341574717</v>
      </c>
      <c r="C282" s="61">
        <v>18.71778107280965</v>
      </c>
      <c r="D282" s="61">
        <v>11.040393341574717</v>
      </c>
      <c r="E282" s="61">
        <v>5.4269032325963114</v>
      </c>
      <c r="F282" s="75">
        <v>27.803165336064303</v>
      </c>
      <c r="G282" s="89">
        <v>20.091214152875477</v>
      </c>
      <c r="H282" s="75">
        <v>13.85832738818176</v>
      </c>
      <c r="I282" s="61">
        <v>35.342990028297656</v>
      </c>
      <c r="J282" s="89">
        <v>30.17184734977301</v>
      </c>
      <c r="K282" s="89">
        <v>25.157825933100227</v>
      </c>
      <c r="L282" s="89"/>
      <c r="M282" s="89"/>
      <c r="N282" s="89"/>
      <c r="O282" s="89"/>
      <c r="P282" s="89"/>
      <c r="Q282" s="89"/>
      <c r="R282" s="89"/>
      <c r="S282" s="89"/>
      <c r="T282" s="75"/>
      <c r="U282" s="76">
        <v>-1.8198986390733363</v>
      </c>
      <c r="V282" s="89">
        <v>2.3500956601887779</v>
      </c>
      <c r="W282" s="75">
        <v>4.1586973173582287</v>
      </c>
      <c r="X282" s="89">
        <v>2.7524051336845989</v>
      </c>
      <c r="Y282" s="75">
        <v>4.1586973173582287</v>
      </c>
      <c r="Z282" s="89">
        <v>5.3646363510962747</v>
      </c>
      <c r="AA282" s="75"/>
      <c r="AB282" s="75">
        <v>7.9221300000000001</v>
      </c>
      <c r="AC282" s="75"/>
      <c r="AD282" s="75">
        <v>21.39612</v>
      </c>
      <c r="AE282" s="89"/>
      <c r="AF282" s="75"/>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c r="BG282" s="75"/>
      <c r="BH282" s="75"/>
      <c r="BI282" s="75"/>
      <c r="BJ282" s="75"/>
      <c r="BK282" s="75"/>
      <c r="BL282" s="75"/>
      <c r="BM282" s="75"/>
      <c r="BN282" s="75"/>
      <c r="BO282" s="75"/>
      <c r="BP282" s="75"/>
      <c r="BQ282" s="75"/>
      <c r="BR282" s="75"/>
      <c r="BS282" s="75"/>
      <c r="BT282" s="75"/>
      <c r="BU282" s="75"/>
      <c r="BV282" s="61">
        <v>10.553451178451168</v>
      </c>
      <c r="BW282" s="61">
        <v>2.3500956601887779</v>
      </c>
      <c r="BX282" s="75">
        <v>5.3646363510962747</v>
      </c>
      <c r="BY282" s="282">
        <v>0</v>
      </c>
      <c r="BZ282" s="286">
        <v>4.71976401179941</v>
      </c>
      <c r="CB282" s="27"/>
      <c r="CC282" s="53"/>
    </row>
    <row r="283" spans="1:81">
      <c r="A283" s="32">
        <f t="shared" si="350"/>
        <v>1969</v>
      </c>
      <c r="B283" s="61">
        <f t="shared" si="349"/>
        <v>-8.4035189257590801</v>
      </c>
      <c r="C283" s="61">
        <v>-17.950463815912826</v>
      </c>
      <c r="D283" s="61">
        <v>-8.4035189257590801</v>
      </c>
      <c r="E283" s="61">
        <v>0.79240974806515596</v>
      </c>
      <c r="F283" s="75">
        <v>-18.029902792556669</v>
      </c>
      <c r="G283" s="89">
        <v>-12.906530539386676</v>
      </c>
      <c r="H283" s="75">
        <v>-7.258882466212083</v>
      </c>
      <c r="I283" s="61">
        <v>-20.663192448984216</v>
      </c>
      <c r="J283" s="89">
        <v>-20.460342832448141</v>
      </c>
      <c r="K283" s="89">
        <v>-20.254788430910665</v>
      </c>
      <c r="L283" s="89"/>
      <c r="M283" s="89"/>
      <c r="N283" s="89"/>
      <c r="O283" s="89"/>
      <c r="P283" s="89"/>
      <c r="Q283" s="89"/>
      <c r="R283" s="89"/>
      <c r="S283" s="89"/>
      <c r="T283" s="75"/>
      <c r="U283" s="76">
        <v>-6.2609646001397952</v>
      </c>
      <c r="V283" s="89">
        <v>-2.3671035045471078</v>
      </c>
      <c r="W283" s="75">
        <v>2.7301096887130116</v>
      </c>
      <c r="X283" s="89">
        <v>-1.2012435847134961</v>
      </c>
      <c r="Y283" s="75">
        <v>2.7301096887130116</v>
      </c>
      <c r="Z283" s="89">
        <v>6.7255253456820263</v>
      </c>
      <c r="AA283" s="75"/>
      <c r="AB283" s="75">
        <v>-7.8316800000000004</v>
      </c>
      <c r="AC283" s="75"/>
      <c r="AD283" s="75">
        <v>-3.7822399999999998</v>
      </c>
      <c r="AE283" s="89"/>
      <c r="AF283" s="75"/>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c r="BG283" s="75"/>
      <c r="BH283" s="75"/>
      <c r="BI283" s="75"/>
      <c r="BJ283" s="75"/>
      <c r="BK283" s="75"/>
      <c r="BL283" s="75"/>
      <c r="BM283" s="75"/>
      <c r="BN283" s="75"/>
      <c r="BO283" s="75"/>
      <c r="BP283" s="75"/>
      <c r="BQ283" s="75"/>
      <c r="BR283" s="75"/>
      <c r="BS283" s="75"/>
      <c r="BT283" s="75"/>
      <c r="BU283" s="75"/>
      <c r="BV283" s="61">
        <v>-8.3627450980392144</v>
      </c>
      <c r="BW283" s="61">
        <v>-2.3671035045471078</v>
      </c>
      <c r="BX283" s="75">
        <v>6.7255253456820263</v>
      </c>
      <c r="BY283" s="282">
        <v>0</v>
      </c>
      <c r="BZ283" s="286">
        <v>6.1971830985915632</v>
      </c>
      <c r="CB283" s="27"/>
      <c r="CC283" s="53"/>
    </row>
    <row r="284" spans="1:81">
      <c r="A284" s="32">
        <f t="shared" si="350"/>
        <v>1970</v>
      </c>
      <c r="B284" s="339">
        <v>0</v>
      </c>
      <c r="C284" s="340">
        <v>8.1185909331894521</v>
      </c>
      <c r="D284" s="340">
        <v>3.894242144601634</v>
      </c>
      <c r="E284" s="340">
        <v>-6.0075592389461301</v>
      </c>
      <c r="F284" s="117">
        <v>8.3916145232778963</v>
      </c>
      <c r="G284" s="117">
        <v>1.4263731197964529</v>
      </c>
      <c r="H284" s="117">
        <v>-5.6655173937149979</v>
      </c>
      <c r="I284" s="340">
        <v>3.5382235931293846</v>
      </c>
      <c r="J284" s="117">
        <v>-4.2024691400322451</v>
      </c>
      <c r="K284" s="117">
        <v>-12.244176257884178</v>
      </c>
      <c r="L284" s="117">
        <v>-17.850000000000001</v>
      </c>
      <c r="M284" s="341">
        <v>0</v>
      </c>
      <c r="N284" s="117">
        <v>-11.661</v>
      </c>
      <c r="O284" s="335"/>
      <c r="P284" s="335">
        <v>-14.371999999999996</v>
      </c>
      <c r="Q284" s="117">
        <v>-12.751999999999997</v>
      </c>
      <c r="R284" s="117">
        <v>-10.644000000000009</v>
      </c>
      <c r="S284" s="335">
        <v>-11.661</v>
      </c>
      <c r="T284" s="117"/>
      <c r="U284" s="116">
        <v>17.797590372536433</v>
      </c>
      <c r="V284" s="117">
        <v>17.319563285620987</v>
      </c>
      <c r="W284" s="117">
        <v>13.787097331136099</v>
      </c>
      <c r="X284" s="117">
        <v>16.497199599565548</v>
      </c>
      <c r="Y284" s="117">
        <v>13.787097331136099</v>
      </c>
      <c r="Z284" s="117">
        <v>6.8537848272649526</v>
      </c>
      <c r="AA284" s="335">
        <v>16.497199599565548</v>
      </c>
      <c r="AB284" s="117">
        <v>6.40489</v>
      </c>
      <c r="AC284" s="341">
        <v>8.1146636912316161</v>
      </c>
      <c r="AD284" s="117">
        <v>6.3519699999999997</v>
      </c>
      <c r="AE284" s="117">
        <v>15.100000000000001</v>
      </c>
      <c r="AF284" s="116">
        <v>6.1931818181818254</v>
      </c>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c r="BG284" s="75"/>
      <c r="BH284" s="75"/>
      <c r="BI284" s="75"/>
      <c r="BJ284" s="75"/>
      <c r="BK284" s="75"/>
      <c r="BL284" s="75"/>
      <c r="BM284" s="75"/>
      <c r="BN284" s="75"/>
      <c r="BO284" s="75"/>
      <c r="BP284" s="75"/>
      <c r="BQ284" s="75"/>
      <c r="BR284" s="75"/>
      <c r="BS284" s="75"/>
      <c r="BT284" s="75"/>
      <c r="BU284" s="75"/>
      <c r="BV284" s="61">
        <v>6.9981175949507257</v>
      </c>
      <c r="BW284" s="61">
        <v>17.319563285620987</v>
      </c>
      <c r="BX284" s="75">
        <v>6.8537848272649526</v>
      </c>
      <c r="BY284" s="282">
        <v>0</v>
      </c>
      <c r="BZ284" s="286">
        <v>5.5702917771883076</v>
      </c>
      <c r="CB284" s="27"/>
      <c r="CC284" s="53"/>
    </row>
    <row r="285" spans="1:81">
      <c r="A285" s="32">
        <f t="shared" si="350"/>
        <v>1971</v>
      </c>
      <c r="B285" s="61">
        <v>16.149999999999999</v>
      </c>
      <c r="C285" s="61">
        <v>8.1105192339632808</v>
      </c>
      <c r="D285" s="265">
        <v>14.30035</v>
      </c>
      <c r="E285" s="61">
        <v>24.49229779176526</v>
      </c>
      <c r="F285" s="89">
        <v>16.304896420037402</v>
      </c>
      <c r="G285" s="89">
        <v>22.278280405782137</v>
      </c>
      <c r="H285" s="89">
        <v>28.917838139590383</v>
      </c>
      <c r="I285" s="61">
        <v>16.875477238122802</v>
      </c>
      <c r="J285" s="89">
        <v>22.721471421244619</v>
      </c>
      <c r="K285" s="89">
        <v>28.944051344606638</v>
      </c>
      <c r="L285" s="89">
        <v>18.53</v>
      </c>
      <c r="M285" s="333">
        <v>16.149999999999999</v>
      </c>
      <c r="N285" s="89">
        <v>29.591686571050158</v>
      </c>
      <c r="O285" s="334"/>
      <c r="P285" s="334">
        <v>31.766478254776477</v>
      </c>
      <c r="Q285" s="89">
        <v>37.599715752796612</v>
      </c>
      <c r="R285" s="89">
        <v>26.328394288016476</v>
      </c>
      <c r="S285" s="334">
        <v>29.591686571050158</v>
      </c>
      <c r="T285" s="89"/>
      <c r="U285" s="76">
        <v>8.5071408754620936</v>
      </c>
      <c r="V285" s="89">
        <v>7.9352018903034338</v>
      </c>
      <c r="W285" s="89">
        <v>6.8720179531726489</v>
      </c>
      <c r="X285" s="89">
        <v>7.6879038422514645</v>
      </c>
      <c r="Y285" s="89">
        <v>6.8720179531726489</v>
      </c>
      <c r="Z285" s="89">
        <v>4.6174907401985488</v>
      </c>
      <c r="AA285" s="334">
        <v>7.6879038422514645</v>
      </c>
      <c r="AB285" s="89">
        <v>8.8760200000000005</v>
      </c>
      <c r="AC285" s="90">
        <v>15.03293</v>
      </c>
      <c r="AD285" s="89">
        <v>7.4706000000000001</v>
      </c>
      <c r="AE285" s="89">
        <v>21.077324066029558</v>
      </c>
      <c r="AF285" s="89">
        <v>16.720171214553226</v>
      </c>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c r="BG285" s="75"/>
      <c r="BH285" s="75"/>
      <c r="BI285" s="75"/>
      <c r="BJ285" s="75"/>
      <c r="BK285" s="75"/>
      <c r="BL285" s="75"/>
      <c r="BM285" s="75"/>
      <c r="BN285" s="75"/>
      <c r="BO285" s="75"/>
      <c r="BP285" s="75"/>
      <c r="BQ285" s="75"/>
      <c r="BR285" s="75"/>
      <c r="BS285" s="75"/>
      <c r="BT285" s="75"/>
      <c r="BU285" s="75"/>
      <c r="BV285" s="61">
        <v>13.77687453203551</v>
      </c>
      <c r="BW285" s="61">
        <v>7.9352018903034338</v>
      </c>
      <c r="BX285" s="75">
        <v>4.6174907401985488</v>
      </c>
      <c r="BY285" s="282">
        <v>0</v>
      </c>
      <c r="BZ285" s="286">
        <v>3.2663316582914659</v>
      </c>
      <c r="CB285" s="27"/>
      <c r="CC285" s="53"/>
    </row>
    <row r="286" spans="1:81">
      <c r="A286" s="32">
        <f t="shared" si="350"/>
        <v>1972</v>
      </c>
      <c r="B286" s="76">
        <v>16.84</v>
      </c>
      <c r="C286" s="76">
        <v>15.126569616180829</v>
      </c>
      <c r="D286" s="76">
        <v>18.99493</v>
      </c>
      <c r="E286" s="76">
        <v>23.210097794387909</v>
      </c>
      <c r="F286" s="89">
        <v>11.645920229698246</v>
      </c>
      <c r="G286" s="76">
        <v>7.8275112334939054</v>
      </c>
      <c r="H286" s="89">
        <v>4.2074348344080077</v>
      </c>
      <c r="I286" s="76">
        <v>10.958834851640129</v>
      </c>
      <c r="J286" s="76">
        <v>8.796755781078847</v>
      </c>
      <c r="K286" s="76">
        <v>6.6563348044209745</v>
      </c>
      <c r="L286" s="76">
        <v>-0.56999999999999995</v>
      </c>
      <c r="M286" s="90">
        <v>8.0100000000000051</v>
      </c>
      <c r="N286" s="76">
        <v>36.348707197763815</v>
      </c>
      <c r="O286" s="334"/>
      <c r="P286" s="334">
        <v>39.086582350282306</v>
      </c>
      <c r="Q286" s="89">
        <v>106.40717016650979</v>
      </c>
      <c r="R286" s="89">
        <v>14.396449389628119</v>
      </c>
      <c r="S286" s="334">
        <v>36.348707197763815</v>
      </c>
      <c r="T286" s="89"/>
      <c r="U286" s="76">
        <v>-2.2552494842084214</v>
      </c>
      <c r="V286" s="89">
        <v>3.2296976372803599</v>
      </c>
      <c r="W286" s="76">
        <v>3.3289711125159993</v>
      </c>
      <c r="X286" s="76">
        <v>3.2807637963542469</v>
      </c>
      <c r="Y286" s="76">
        <v>3.3289711125159993</v>
      </c>
      <c r="Z286" s="76">
        <v>4.0111493949040344</v>
      </c>
      <c r="AA286" s="336">
        <v>3.2807637963542469</v>
      </c>
      <c r="AB286" s="76">
        <v>10.989890000000001</v>
      </c>
      <c r="AC286" s="76">
        <v>9.7478200000000008</v>
      </c>
      <c r="AD286" s="76">
        <v>10.208349999999999</v>
      </c>
      <c r="AE286" s="76">
        <v>42.429678530424788</v>
      </c>
      <c r="AF286" s="89">
        <v>48.750859500343815</v>
      </c>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c r="BG286" s="75"/>
      <c r="BH286" s="75"/>
      <c r="BI286" s="75"/>
      <c r="BJ286" s="75"/>
      <c r="BK286" s="75"/>
      <c r="BL286" s="75"/>
      <c r="BM286" s="75"/>
      <c r="BN286" s="75"/>
      <c r="BO286" s="75"/>
      <c r="BP286" s="75"/>
      <c r="BQ286" s="75"/>
      <c r="BR286" s="75"/>
      <c r="BS286" s="75"/>
      <c r="BT286" s="75"/>
      <c r="BU286" s="75"/>
      <c r="BV286" s="61">
        <v>17.666989351403693</v>
      </c>
      <c r="BW286" s="61">
        <v>3.2296976372803599</v>
      </c>
      <c r="BX286" s="75">
        <v>4.0111493949040344</v>
      </c>
      <c r="BY286" s="282">
        <v>0</v>
      </c>
      <c r="BZ286" s="288">
        <v>3.4063260340632562</v>
      </c>
      <c r="CB286" s="27"/>
      <c r="CC286" s="53"/>
    </row>
    <row r="287" spans="1:81">
      <c r="A287" s="32">
        <f t="shared" si="350"/>
        <v>1973</v>
      </c>
      <c r="B287" s="76">
        <v>-18.059999999999999</v>
      </c>
      <c r="C287" s="76">
        <v>-9.6487656380330407</v>
      </c>
      <c r="D287" s="76">
        <v>-14.688800000000001</v>
      </c>
      <c r="E287" s="76">
        <v>-23.215157493329091</v>
      </c>
      <c r="F287" s="75">
        <v>-13.448486786680327</v>
      </c>
      <c r="G287" s="76">
        <v>-23.582476144913411</v>
      </c>
      <c r="H287" s="75">
        <v>-32.962784829167092</v>
      </c>
      <c r="I287" s="76">
        <v>-24.34868948284532</v>
      </c>
      <c r="J287" s="76">
        <v>-32.318933461553414</v>
      </c>
      <c r="K287" s="76">
        <v>-40.032124340651407</v>
      </c>
      <c r="L287" s="76">
        <v>-42.03</v>
      </c>
      <c r="M287" s="76">
        <v>-15.517081751689666</v>
      </c>
      <c r="N287" s="76">
        <v>-14.922609742972092</v>
      </c>
      <c r="O287" s="334"/>
      <c r="P287" s="334">
        <v>-11.38851717326197</v>
      </c>
      <c r="Q287" s="89">
        <v>-21.325434426427982</v>
      </c>
      <c r="R287" s="89">
        <v>-8.7723509869669254</v>
      </c>
      <c r="S287" s="334">
        <v>-14.922609742972092</v>
      </c>
      <c r="T287" s="89"/>
      <c r="U287" s="90">
        <v>1.1400000000000077</v>
      </c>
      <c r="V287" s="89">
        <v>3.7881659433012915</v>
      </c>
      <c r="W287" s="76">
        <v>4.6643551643866799</v>
      </c>
      <c r="X287" s="76">
        <v>3.9463295974053958</v>
      </c>
      <c r="Y287" s="76">
        <v>4.6643551643866799</v>
      </c>
      <c r="Z287" s="76">
        <v>6.8952636664718181</v>
      </c>
      <c r="AA287" s="77">
        <v>1.5100000000000113</v>
      </c>
      <c r="AB287" s="76">
        <v>-11.83276</v>
      </c>
      <c r="AC287" s="76">
        <v>-3.4863900000000001</v>
      </c>
      <c r="AD287" s="76">
        <v>-25.022369999999999</v>
      </c>
      <c r="AE287" s="76">
        <v>74.955917174668741</v>
      </c>
      <c r="AF287" s="89">
        <v>72.958397534668705</v>
      </c>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c r="BG287" s="75"/>
      <c r="BH287" s="75"/>
      <c r="BI287" s="75"/>
      <c r="BJ287" s="75"/>
      <c r="BK287" s="75"/>
      <c r="BL287" s="75"/>
      <c r="BM287" s="75"/>
      <c r="BN287" s="75"/>
      <c r="BO287" s="75"/>
      <c r="BP287" s="75"/>
      <c r="BQ287" s="75"/>
      <c r="BR287" s="75"/>
      <c r="BS287" s="75"/>
      <c r="BT287" s="75"/>
      <c r="BU287" s="75"/>
      <c r="BV287" s="61">
        <v>-15.971283783783797</v>
      </c>
      <c r="BW287" s="61">
        <v>3.7881659433012915</v>
      </c>
      <c r="BX287" s="75">
        <v>6.8952636664718181</v>
      </c>
      <c r="BY287" s="282">
        <v>0</v>
      </c>
      <c r="BZ287" s="288">
        <v>8.7058823529411846</v>
      </c>
      <c r="CB287" s="27"/>
      <c r="CC287" s="53"/>
    </row>
    <row r="288" spans="1:81">
      <c r="A288" s="32">
        <f t="shared" si="350"/>
        <v>1974</v>
      </c>
      <c r="B288" s="76">
        <v>-27.04</v>
      </c>
      <c r="C288" s="76">
        <v>-21.213126185595048</v>
      </c>
      <c r="D288" s="76">
        <v>-26.46725</v>
      </c>
      <c r="E288" s="76">
        <v>-32.456078831083694</v>
      </c>
      <c r="F288" s="75">
        <v>-19.855247165725423</v>
      </c>
      <c r="G288" s="76">
        <v>-26.304644505317956</v>
      </c>
      <c r="H288" s="75">
        <v>-32.766995307306999</v>
      </c>
      <c r="I288" s="76">
        <v>-21.217591214614789</v>
      </c>
      <c r="J288" s="76">
        <v>-27.465027333428321</v>
      </c>
      <c r="K288" s="76">
        <v>-33.756530958809968</v>
      </c>
      <c r="L288" s="76">
        <v>-27.15</v>
      </c>
      <c r="M288" s="76">
        <v>-21.402739726027399</v>
      </c>
      <c r="N288" s="76">
        <v>-23.164331056709763</v>
      </c>
      <c r="O288" s="334"/>
      <c r="P288" s="334">
        <v>-19.555149649786419</v>
      </c>
      <c r="Q288" s="89">
        <v>-21.478912974342666</v>
      </c>
      <c r="R288" s="89">
        <v>-24.069436781121347</v>
      </c>
      <c r="S288" s="334">
        <v>-23.164331056709763</v>
      </c>
      <c r="T288" s="89"/>
      <c r="U288" s="76">
        <v>5.0227407553885772</v>
      </c>
      <c r="V288" s="89">
        <v>4.5959991938746336</v>
      </c>
      <c r="W288" s="76">
        <v>6.8386837817268065</v>
      </c>
      <c r="X288" s="76">
        <v>5.0482036092369453</v>
      </c>
      <c r="Y288" s="76">
        <v>6.8386837817268065</v>
      </c>
      <c r="Z288" s="76">
        <v>8.0071416604370782</v>
      </c>
      <c r="AA288" s="75">
        <v>-5.861491478672054</v>
      </c>
      <c r="AB288" s="76">
        <v>-17.728439999999999</v>
      </c>
      <c r="AC288" s="76">
        <v>-6.4319800000000003</v>
      </c>
      <c r="AD288" s="76">
        <v>-16.803820000000002</v>
      </c>
      <c r="AE288" s="76">
        <v>39.513922884211141</v>
      </c>
      <c r="AF288" s="89">
        <v>66.146993318485528</v>
      </c>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c r="BG288" s="75"/>
      <c r="BH288" s="75"/>
      <c r="BI288" s="75"/>
      <c r="BJ288" s="75"/>
      <c r="BK288" s="75"/>
      <c r="BL288" s="75"/>
      <c r="BM288" s="75"/>
      <c r="BN288" s="75"/>
      <c r="BO288" s="75"/>
      <c r="BP288" s="75"/>
      <c r="BQ288" s="75"/>
      <c r="BR288" s="75"/>
      <c r="BS288" s="75"/>
      <c r="BT288" s="75"/>
      <c r="BU288" s="75"/>
      <c r="BV288" s="61">
        <v>-20.75746540422433</v>
      </c>
      <c r="BW288" s="61">
        <v>4.5959991938746336</v>
      </c>
      <c r="BX288" s="75">
        <v>8.0071416604370782</v>
      </c>
      <c r="BY288" s="282">
        <v>0</v>
      </c>
      <c r="BZ288" s="288">
        <v>12.337662337662337</v>
      </c>
      <c r="CB288" s="27"/>
      <c r="CC288" s="53"/>
    </row>
    <row r="289" spans="1:81">
      <c r="A289" s="32">
        <f t="shared" si="350"/>
        <v>1975</v>
      </c>
      <c r="B289" s="76">
        <v>38.75</v>
      </c>
      <c r="C289" s="76">
        <v>40.883237657375709</v>
      </c>
      <c r="D289" s="76">
        <v>37.228529999999999</v>
      </c>
      <c r="E289" s="76">
        <v>32.966780611861452</v>
      </c>
      <c r="F289" s="75">
        <v>57.127640342622144</v>
      </c>
      <c r="G289" s="76">
        <v>48.76122602357011</v>
      </c>
      <c r="H289" s="75">
        <v>41.678470940975146</v>
      </c>
      <c r="I289" s="76">
        <v>53.524176900848708</v>
      </c>
      <c r="J289" s="76">
        <v>55.052874757974116</v>
      </c>
      <c r="K289" s="76">
        <v>56.508596379021839</v>
      </c>
      <c r="L289" s="76">
        <v>75.790000000000006</v>
      </c>
      <c r="M289" s="76">
        <v>19.297267150027885</v>
      </c>
      <c r="N289" s="76">
        <v>35.392063663180991</v>
      </c>
      <c r="O289" s="334"/>
      <c r="P289" s="334">
        <v>31.016850668216179</v>
      </c>
      <c r="Q289" s="89">
        <v>25.865560491246399</v>
      </c>
      <c r="R289" s="89">
        <v>41.452207937395194</v>
      </c>
      <c r="S289" s="90">
        <v>37.15000000000002</v>
      </c>
      <c r="T289" s="89"/>
      <c r="U289" s="76">
        <v>8.3317642628506725</v>
      </c>
      <c r="V289" s="89">
        <v>6.9299185195046187</v>
      </c>
      <c r="W289" s="76">
        <v>8.373413909110706</v>
      </c>
      <c r="X289" s="76">
        <v>7.212276676611129</v>
      </c>
      <c r="Y289" s="76">
        <v>8.373413909110706</v>
      </c>
      <c r="Z289" s="76">
        <v>6.1258220930899165</v>
      </c>
      <c r="AA289" s="75">
        <v>16.701548765173712</v>
      </c>
      <c r="AB289" s="76">
        <v>25.18141</v>
      </c>
      <c r="AC289" s="76">
        <v>17.458539999999999</v>
      </c>
      <c r="AD289" s="76">
        <v>54.494759999999999</v>
      </c>
      <c r="AE289" s="76">
        <v>-17.222233689033828</v>
      </c>
      <c r="AF289" s="89">
        <v>-24.798927613941025</v>
      </c>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c r="BG289" s="75"/>
      <c r="BH289" s="75"/>
      <c r="BI289" s="75"/>
      <c r="BJ289" s="75"/>
      <c r="BK289" s="75"/>
      <c r="BL289" s="75"/>
      <c r="BM289" s="75"/>
      <c r="BN289" s="75"/>
      <c r="BO289" s="75"/>
      <c r="BP289" s="75"/>
      <c r="BQ289" s="75"/>
      <c r="BR289" s="75"/>
      <c r="BS289" s="75"/>
      <c r="BT289" s="75"/>
      <c r="BU289" s="75"/>
      <c r="BV289" s="61">
        <v>38.561190738699011</v>
      </c>
      <c r="BW289" s="61">
        <v>6.9299185195046187</v>
      </c>
      <c r="BX289" s="75">
        <v>6.1258220930899165</v>
      </c>
      <c r="BY289" s="282">
        <v>0</v>
      </c>
      <c r="BZ289" s="288">
        <v>6.9364161849710948</v>
      </c>
      <c r="CB289" s="27"/>
      <c r="CC289" s="53"/>
    </row>
    <row r="290" spans="1:81">
      <c r="A290" s="32">
        <f t="shared" si="350"/>
        <v>1976</v>
      </c>
      <c r="B290" s="76">
        <v>26.76</v>
      </c>
      <c r="C290" s="76">
        <v>33.510302893858601</v>
      </c>
      <c r="D290" s="76">
        <v>23.92709</v>
      </c>
      <c r="E290" s="76">
        <v>15.058448486574985</v>
      </c>
      <c r="F290" s="75">
        <v>46.619688756511437</v>
      </c>
      <c r="G290" s="76">
        <v>36.922644075814631</v>
      </c>
      <c r="H290" s="75">
        <v>26.623932006434302</v>
      </c>
      <c r="I290" s="76">
        <v>55.233885640166974</v>
      </c>
      <c r="J290" s="76">
        <v>45.620913248677091</v>
      </c>
      <c r="K290" s="76">
        <v>36.555115801321193</v>
      </c>
      <c r="L290" s="76">
        <v>55.16</v>
      </c>
      <c r="M290" s="76">
        <v>47.592332865825156</v>
      </c>
      <c r="N290" s="76">
        <v>2.5385450597177117</v>
      </c>
      <c r="O290" s="334"/>
      <c r="P290" s="334">
        <v>2.3293896098579348</v>
      </c>
      <c r="Q290" s="89">
        <v>20.923835474244189</v>
      </c>
      <c r="R290" s="89">
        <v>-7.8021639307984785</v>
      </c>
      <c r="S290" s="89">
        <v>4.0408312067079954</v>
      </c>
      <c r="T290" s="89"/>
      <c r="U290" s="76">
        <v>17.102633179803604</v>
      </c>
      <c r="V290" s="89">
        <v>11.593750428432891</v>
      </c>
      <c r="W290" s="90">
        <v>10.240000000000006</v>
      </c>
      <c r="X290" s="90">
        <v>15.599999999999991</v>
      </c>
      <c r="Y290" s="90">
        <v>10.870000000000001</v>
      </c>
      <c r="Z290" s="76">
        <v>5.063368505077559</v>
      </c>
      <c r="AA290" s="75">
        <v>19.341822094691551</v>
      </c>
      <c r="AB290" s="76">
        <v>23.362100000000002</v>
      </c>
      <c r="AC290" s="76">
        <v>23.2835</v>
      </c>
      <c r="AD290" s="76">
        <v>46.412179999999999</v>
      </c>
      <c r="AE290" s="76">
        <v>-11.923700286747286</v>
      </c>
      <c r="AF290" s="89">
        <v>-4.099821746880572</v>
      </c>
      <c r="AG290" s="75"/>
      <c r="AH290" s="75"/>
      <c r="AI290" s="75"/>
      <c r="AJ290" s="75"/>
      <c r="AK290" s="75"/>
      <c r="AL290" s="75"/>
      <c r="AM290" s="75"/>
      <c r="AN290" s="75">
        <v>12.579999999999991</v>
      </c>
      <c r="AO290" s="75"/>
      <c r="AP290" s="75"/>
      <c r="AQ290" s="75"/>
      <c r="AR290" s="75"/>
      <c r="AS290" s="75"/>
      <c r="AT290" s="75"/>
      <c r="AU290" s="75"/>
      <c r="AV290" s="75"/>
      <c r="AW290" s="75"/>
      <c r="AX290" s="75"/>
      <c r="AY290" s="75"/>
      <c r="AZ290" s="75"/>
      <c r="BA290" s="75"/>
      <c r="BB290" s="75"/>
      <c r="BC290" s="75"/>
      <c r="BD290" s="75"/>
      <c r="BE290" s="75"/>
      <c r="BF290" s="75"/>
      <c r="BG290" s="75"/>
      <c r="BH290" s="75"/>
      <c r="BI290" s="75"/>
      <c r="BJ290" s="75"/>
      <c r="BK290" s="75"/>
      <c r="BL290" s="75"/>
      <c r="BM290" s="75"/>
      <c r="BN290" s="75"/>
      <c r="BO290" s="75"/>
      <c r="BP290" s="75"/>
      <c r="BQ290" s="75"/>
      <c r="BR290" s="75"/>
      <c r="BS290" s="75"/>
      <c r="BT290" s="75"/>
      <c r="BU290" s="75"/>
      <c r="BV290" s="61">
        <v>11.346272971298777</v>
      </c>
      <c r="BW290" s="61">
        <v>11.593750428432891</v>
      </c>
      <c r="BX290" s="75">
        <v>5.063368505077559</v>
      </c>
      <c r="BY290" s="282">
        <v>0</v>
      </c>
      <c r="BZ290" s="288">
        <v>4.8648648648648596</v>
      </c>
      <c r="CB290" s="27"/>
      <c r="CC290" s="53"/>
    </row>
    <row r="291" spans="1:81">
      <c r="A291" s="32">
        <f t="shared" si="350"/>
        <v>1977</v>
      </c>
      <c r="B291" s="76">
        <v>-4.26</v>
      </c>
      <c r="C291" s="76">
        <v>-3.2213230845285921</v>
      </c>
      <c r="D291" s="90">
        <v>-7.8419999999999996</v>
      </c>
      <c r="E291" s="76">
        <v>-8.6931504828515038</v>
      </c>
      <c r="F291" s="75">
        <v>5.1302812612665587</v>
      </c>
      <c r="G291" s="76">
        <v>1.2520665272581548</v>
      </c>
      <c r="H291" s="75">
        <v>-2.1869336706047049</v>
      </c>
      <c r="I291" s="76">
        <v>15.918584887802901</v>
      </c>
      <c r="J291" s="76">
        <v>15.620347893568203</v>
      </c>
      <c r="K291" s="76">
        <v>15.300861329235069</v>
      </c>
      <c r="L291" s="76">
        <v>23.1</v>
      </c>
      <c r="M291" s="76">
        <v>22.418435223313281</v>
      </c>
      <c r="N291" s="76">
        <v>18.05699683037194</v>
      </c>
      <c r="O291" s="334"/>
      <c r="P291" s="334">
        <v>16.136581853096498</v>
      </c>
      <c r="Q291" s="89">
        <v>13.024164127215743</v>
      </c>
      <c r="R291" s="89">
        <v>21.899243080140927</v>
      </c>
      <c r="S291" s="89">
        <v>22.592016370924782</v>
      </c>
      <c r="T291" s="89"/>
      <c r="U291" s="76">
        <v>-5.1948051948047524E-2</v>
      </c>
      <c r="V291" s="89">
        <v>2.7747070738040946</v>
      </c>
      <c r="W291" s="76">
        <v>3.4288824383164052</v>
      </c>
      <c r="X291" s="76">
        <v>3.0363321799308007</v>
      </c>
      <c r="Y291" s="76">
        <v>3.6168485613781831</v>
      </c>
      <c r="Z291" s="76">
        <v>5.2264016707435301</v>
      </c>
      <c r="AA291" s="75">
        <v>3.1632729731760456</v>
      </c>
      <c r="AB291" s="76">
        <v>-4.3763199999999998</v>
      </c>
      <c r="AC291" s="76">
        <v>4.26708</v>
      </c>
      <c r="AD291" s="76">
        <v>0.98231000000000002</v>
      </c>
      <c r="AE291" s="76">
        <v>10.370013871981421</v>
      </c>
      <c r="AF291" s="89">
        <v>22.63940520446095</v>
      </c>
      <c r="AG291" s="75"/>
      <c r="AH291" s="75"/>
      <c r="AI291" s="75"/>
      <c r="AJ291" s="75"/>
      <c r="AK291" s="75"/>
      <c r="AL291" s="75"/>
      <c r="AM291" s="75"/>
      <c r="AN291" s="75">
        <v>4.8232368093799938</v>
      </c>
      <c r="AO291" s="75"/>
      <c r="AP291" s="75"/>
      <c r="AQ291" s="75"/>
      <c r="AR291" s="75"/>
      <c r="AS291" s="75"/>
      <c r="AT291" s="75"/>
      <c r="AU291" s="75"/>
      <c r="AV291" s="75"/>
      <c r="AW291" s="75"/>
      <c r="AX291" s="75"/>
      <c r="AY291" s="75"/>
      <c r="AZ291" s="75"/>
      <c r="BA291" s="75"/>
      <c r="BB291" s="75"/>
      <c r="BC291" s="75"/>
      <c r="BD291" s="75"/>
      <c r="BE291" s="75"/>
      <c r="BF291" s="75"/>
      <c r="BG291" s="75"/>
      <c r="BH291" s="75"/>
      <c r="BI291" s="75"/>
      <c r="BJ291" s="75"/>
      <c r="BK291" s="75"/>
      <c r="BL291" s="75"/>
      <c r="BM291" s="75"/>
      <c r="BN291" s="75"/>
      <c r="BO291" s="75"/>
      <c r="BP291" s="75"/>
      <c r="BQ291" s="75"/>
      <c r="BR291" s="75"/>
      <c r="BS291" s="75"/>
      <c r="BT291" s="75"/>
      <c r="BU291" s="75"/>
      <c r="BV291" s="61">
        <v>-8.554913294797684</v>
      </c>
      <c r="BW291" s="61">
        <v>2.7747070738040946</v>
      </c>
      <c r="BX291" s="75">
        <v>5.2264016707435301</v>
      </c>
      <c r="BY291" s="282">
        <v>0</v>
      </c>
      <c r="BZ291" s="288">
        <v>6.7010309278350499</v>
      </c>
      <c r="CB291" s="27"/>
      <c r="CC291" s="53"/>
    </row>
    <row r="292" spans="1:81">
      <c r="A292" s="32">
        <f t="shared" si="350"/>
        <v>1978</v>
      </c>
      <c r="B292" s="76">
        <v>7.49</v>
      </c>
      <c r="C292" s="76">
        <v>6.2177836653065821</v>
      </c>
      <c r="D292" s="76">
        <v>5.8714500000000003</v>
      </c>
      <c r="E292" s="76">
        <v>6.9954297817177968</v>
      </c>
      <c r="F292" s="75">
        <v>8.8603016782855324</v>
      </c>
      <c r="G292" s="76">
        <v>8.7915288497411801</v>
      </c>
      <c r="H292" s="75">
        <v>8.7223327993819524</v>
      </c>
      <c r="I292" s="76">
        <v>18.628630997432222</v>
      </c>
      <c r="J292" s="76">
        <v>17.518012419837603</v>
      </c>
      <c r="K292" s="76">
        <v>16.429377133145156</v>
      </c>
      <c r="L292" s="76">
        <v>28.15</v>
      </c>
      <c r="M292" s="76">
        <v>10.337020505854188</v>
      </c>
      <c r="N292" s="76">
        <v>32.622162692243293</v>
      </c>
      <c r="O292" s="334"/>
      <c r="P292" s="334">
        <v>31.424929812776668</v>
      </c>
      <c r="Q292" s="89">
        <v>47.988303871494487</v>
      </c>
      <c r="R292" s="89">
        <v>21.88405389440522</v>
      </c>
      <c r="S292" s="89">
        <v>34.839849310291605</v>
      </c>
      <c r="T292" s="89"/>
      <c r="U292" s="76">
        <v>-1.4404514404514401</v>
      </c>
      <c r="V292" s="89">
        <v>1.8791001290026754</v>
      </c>
      <c r="W292" s="76">
        <v>3.0696369058059947</v>
      </c>
      <c r="X292" s="76">
        <v>1.3936697170682466</v>
      </c>
      <c r="Y292" s="76">
        <v>2.9683147632312057</v>
      </c>
      <c r="Z292" s="76">
        <v>7.1142395188961816</v>
      </c>
      <c r="AA292" s="75">
        <v>0.35688273852876318</v>
      </c>
      <c r="AB292" s="76">
        <v>5.3187499999999996</v>
      </c>
      <c r="AC292" s="76">
        <v>3.6130900000000001</v>
      </c>
      <c r="AD292" s="76">
        <v>8.7650299999999994</v>
      </c>
      <c r="AE292" s="76">
        <v>31.606217616580313</v>
      </c>
      <c r="AF292" s="89">
        <v>37.01121551985451</v>
      </c>
      <c r="AG292" s="75"/>
      <c r="AH292" s="75"/>
      <c r="AI292" s="75"/>
      <c r="AJ292" s="75"/>
      <c r="AK292" s="77">
        <v>1.90194</v>
      </c>
      <c r="AL292" s="77">
        <v>-4.5352399999999999</v>
      </c>
      <c r="AM292" s="77">
        <v>-5.7634299999999996</v>
      </c>
      <c r="AN292" s="75">
        <v>3.3895432590458352</v>
      </c>
      <c r="AO292" s="75"/>
      <c r="AP292" s="75"/>
      <c r="AQ292" s="75"/>
      <c r="AR292" s="75"/>
      <c r="AS292" s="75"/>
      <c r="AT292" s="75"/>
      <c r="AU292" s="75"/>
      <c r="AV292" s="75"/>
      <c r="AW292" s="75"/>
      <c r="AX292" s="75"/>
      <c r="AY292" s="75"/>
      <c r="AZ292" s="75"/>
      <c r="BA292" s="75"/>
      <c r="BB292" s="75"/>
      <c r="BC292" s="75"/>
      <c r="BD292" s="75"/>
      <c r="BE292" s="75"/>
      <c r="BF292" s="75"/>
      <c r="BG292" s="75"/>
      <c r="BH292" s="75"/>
      <c r="BI292" s="75"/>
      <c r="BJ292" s="75"/>
      <c r="BK292" s="75"/>
      <c r="BL292" s="75"/>
      <c r="BM292" s="75"/>
      <c r="BN292" s="75"/>
      <c r="BO292" s="75"/>
      <c r="BP292" s="75"/>
      <c r="BQ292" s="75"/>
      <c r="BR292" s="75"/>
      <c r="BS292" s="75"/>
      <c r="BT292" s="75"/>
      <c r="BU292" s="75"/>
      <c r="BV292" s="61">
        <v>16.09972299168976</v>
      </c>
      <c r="BW292" s="61">
        <v>1.8791001290026754</v>
      </c>
      <c r="BX292" s="75">
        <v>7.1142395188961816</v>
      </c>
      <c r="BY292" s="282">
        <v>0</v>
      </c>
      <c r="BZ292" s="288">
        <v>9.0177133655394481</v>
      </c>
      <c r="CB292" s="27"/>
      <c r="CC292" s="53"/>
    </row>
    <row r="293" spans="1:81">
      <c r="A293" s="32">
        <f t="shared" si="350"/>
        <v>1979</v>
      </c>
      <c r="B293" s="76">
        <v>22.62</v>
      </c>
      <c r="C293" s="90">
        <v>20.54739</v>
      </c>
      <c r="D293" s="76">
        <v>18.047429999999999</v>
      </c>
      <c r="E293" s="90">
        <v>23.903269999999999</v>
      </c>
      <c r="F293" s="75">
        <v>29.875533604097175</v>
      </c>
      <c r="G293" s="90">
        <v>32.515999999999991</v>
      </c>
      <c r="H293" s="75">
        <v>33.263279770477695</v>
      </c>
      <c r="I293" s="90">
        <v>35.376607274554026</v>
      </c>
      <c r="J293" s="90">
        <v>43.069999999999986</v>
      </c>
      <c r="K293" s="90">
        <v>50.835181528178651</v>
      </c>
      <c r="L293" s="76">
        <v>41.58</v>
      </c>
      <c r="M293" s="76">
        <v>35.856246702233683</v>
      </c>
      <c r="N293" s="76">
        <v>4.7508476410330402</v>
      </c>
      <c r="O293" s="334"/>
      <c r="P293" s="334">
        <v>9.420650730411694</v>
      </c>
      <c r="Q293" s="89">
        <v>-3.9745448480260626</v>
      </c>
      <c r="R293" s="89">
        <v>12.307008838937472</v>
      </c>
      <c r="S293" s="89">
        <v>3.8762220507559064</v>
      </c>
      <c r="T293" s="89"/>
      <c r="U293" s="76">
        <v>-0.53488021696550536</v>
      </c>
      <c r="V293" s="89">
        <v>1.917118322969702</v>
      </c>
      <c r="W293" s="76">
        <v>7.5987066031313777</v>
      </c>
      <c r="X293" s="76">
        <v>1.9292870746046242</v>
      </c>
      <c r="Y293" s="76">
        <v>7.0927381858145289</v>
      </c>
      <c r="Z293" s="76">
        <v>10.312633970424612</v>
      </c>
      <c r="AA293" s="75">
        <v>-2.1119094273895023</v>
      </c>
      <c r="AB293" s="76">
        <v>13.540240000000001</v>
      </c>
      <c r="AC293" s="76">
        <v>6.19841</v>
      </c>
      <c r="AD293" s="76">
        <v>22.553570000000001</v>
      </c>
      <c r="AE293" s="76">
        <v>33.811491385358991</v>
      </c>
      <c r="AF293" s="89">
        <v>131.85840707964601</v>
      </c>
      <c r="AG293" s="75"/>
      <c r="AH293" s="75"/>
      <c r="AI293" s="75"/>
      <c r="AJ293" s="75"/>
      <c r="AK293" s="75">
        <v>4.7807599999999999</v>
      </c>
      <c r="AL293" s="75">
        <v>-1.5705499999999999</v>
      </c>
      <c r="AM293" s="75">
        <v>-2.96706</v>
      </c>
      <c r="AN293" s="75">
        <v>5.4093926727317498</v>
      </c>
      <c r="AO293" s="77">
        <v>5.4639699999999998</v>
      </c>
      <c r="AP293" s="75"/>
      <c r="AQ293" s="75"/>
      <c r="AR293" s="75"/>
      <c r="AS293" s="75"/>
      <c r="AT293" s="75"/>
      <c r="AU293" s="75"/>
      <c r="AV293" s="75"/>
      <c r="AW293" s="75"/>
      <c r="AX293" s="75"/>
      <c r="AY293" s="75"/>
      <c r="AZ293" s="75"/>
      <c r="BA293" s="75"/>
      <c r="BB293" s="75"/>
      <c r="BC293" s="75"/>
      <c r="BD293" s="75"/>
      <c r="BE293" s="75"/>
      <c r="BF293" s="75"/>
      <c r="BG293" s="75"/>
      <c r="BH293" s="75"/>
      <c r="BI293" s="75"/>
      <c r="BJ293" s="75"/>
      <c r="BK293" s="75"/>
      <c r="BL293" s="75"/>
      <c r="BM293" s="75"/>
      <c r="BN293" s="75"/>
      <c r="BO293" s="75"/>
      <c r="BP293" s="75"/>
      <c r="BQ293" s="75"/>
      <c r="BR293" s="75"/>
      <c r="BS293" s="75"/>
      <c r="BT293" s="75"/>
      <c r="BU293" s="75"/>
      <c r="BV293" s="61">
        <v>16.888978036305314</v>
      </c>
      <c r="BW293" s="61">
        <v>1.917118322969702</v>
      </c>
      <c r="BX293" s="75">
        <v>10.312633970424612</v>
      </c>
      <c r="BY293" s="282">
        <v>0</v>
      </c>
      <c r="BZ293" s="288">
        <v>13.293943870014768</v>
      </c>
      <c r="CB293" s="27"/>
      <c r="CC293" s="53"/>
    </row>
    <row r="294" spans="1:81">
      <c r="A294" s="32">
        <f t="shared" si="350"/>
        <v>1980</v>
      </c>
      <c r="B294" s="76">
        <v>32.81</v>
      </c>
      <c r="C294" s="76">
        <v>24.41319</v>
      </c>
      <c r="D294" s="76">
        <v>31.915679999999998</v>
      </c>
      <c r="E294" s="76">
        <v>39.572119999999998</v>
      </c>
      <c r="F294" s="75">
        <v>17.596678031089926</v>
      </c>
      <c r="G294" s="76">
        <v>32.50399951703946</v>
      </c>
      <c r="H294" s="75">
        <v>45.369642065420194</v>
      </c>
      <c r="I294" s="76">
        <v>25.385884712254359</v>
      </c>
      <c r="J294" s="76">
        <v>38.596491228070185</v>
      </c>
      <c r="K294" s="76">
        <v>52.262555541679909</v>
      </c>
      <c r="L294" s="76">
        <v>30.71</v>
      </c>
      <c r="M294" s="76">
        <v>24.368877573037583</v>
      </c>
      <c r="N294" s="76">
        <v>22.578756849123426</v>
      </c>
      <c r="O294" s="334"/>
      <c r="P294" s="334">
        <v>23.465228344319033</v>
      </c>
      <c r="Q294" s="89">
        <v>35.715469140817071</v>
      </c>
      <c r="R294" s="89">
        <v>11.902083172792889</v>
      </c>
      <c r="S294" s="89">
        <v>19.42926409187935</v>
      </c>
      <c r="T294" s="89"/>
      <c r="U294" s="76">
        <v>-2.938726047110507</v>
      </c>
      <c r="V294" s="89">
        <v>2.6066552982707547</v>
      </c>
      <c r="W294" s="76">
        <v>8.1296955318307607</v>
      </c>
      <c r="X294" s="76">
        <v>2.7051177904143131</v>
      </c>
      <c r="Y294" s="76">
        <v>7.8228607514998494</v>
      </c>
      <c r="Z294" s="76">
        <v>11.696112252642511</v>
      </c>
      <c r="AA294" s="75">
        <v>-0.28914590747329827</v>
      </c>
      <c r="AB294" s="76">
        <v>22.583729999999999</v>
      </c>
      <c r="AC294" s="76">
        <v>11.88017</v>
      </c>
      <c r="AD294" s="76">
        <v>22.617760000000001</v>
      </c>
      <c r="AE294" s="76">
        <v>11.084246096481021</v>
      </c>
      <c r="AF294" s="89">
        <v>12.557251908396939</v>
      </c>
      <c r="AG294" s="75"/>
      <c r="AH294" s="75"/>
      <c r="AI294" s="75"/>
      <c r="AJ294" s="75"/>
      <c r="AK294" s="75">
        <v>5.2950400000000002</v>
      </c>
      <c r="AL294" s="75">
        <v>-10.349589999999999</v>
      </c>
      <c r="AM294" s="75">
        <v>-15.99653</v>
      </c>
      <c r="AN294" s="75">
        <v>7.8065469248114416</v>
      </c>
      <c r="AO294" s="75">
        <v>3.3908100000000001</v>
      </c>
      <c r="AP294" s="75"/>
      <c r="AQ294" s="75"/>
      <c r="AR294" s="75"/>
      <c r="AS294" s="75"/>
      <c r="AT294" s="75"/>
      <c r="AU294" s="75"/>
      <c r="AV294" s="75"/>
      <c r="AW294" s="75"/>
      <c r="AX294" s="75"/>
      <c r="AY294" s="75"/>
      <c r="AZ294" s="75"/>
      <c r="BA294" s="75"/>
      <c r="BB294" s="75"/>
      <c r="BC294" s="75"/>
      <c r="BD294" s="75"/>
      <c r="BE294" s="75"/>
      <c r="BF294" s="75"/>
      <c r="BG294" s="75"/>
      <c r="BH294" s="75"/>
      <c r="BI294" s="75"/>
      <c r="BJ294" s="75"/>
      <c r="BK294" s="75"/>
      <c r="BL294" s="75"/>
      <c r="BM294" s="75"/>
      <c r="BN294" s="75"/>
      <c r="BO294" s="75"/>
      <c r="BP294" s="75"/>
      <c r="BQ294" s="75"/>
      <c r="BR294" s="75"/>
      <c r="BS294" s="75"/>
      <c r="BT294" s="75"/>
      <c r="BU294" s="75"/>
      <c r="BV294" s="61">
        <v>25.482416591523883</v>
      </c>
      <c r="BW294" s="61">
        <v>2.6066552982707547</v>
      </c>
      <c r="BX294" s="75">
        <v>11.696112252642511</v>
      </c>
      <c r="BY294" s="282">
        <v>0</v>
      </c>
      <c r="BZ294" s="288">
        <v>12.516297262059961</v>
      </c>
      <c r="CB294" s="27"/>
      <c r="CC294" s="53"/>
    </row>
    <row r="295" spans="1:81">
      <c r="A295" s="32">
        <f t="shared" si="350"/>
        <v>1981</v>
      </c>
      <c r="B295" s="76">
        <v>-3.65</v>
      </c>
      <c r="C295" s="76">
        <v>1.2577700000000001</v>
      </c>
      <c r="D295" s="76">
        <v>-5.2058</v>
      </c>
      <c r="E295" s="76">
        <v>-11.30931</v>
      </c>
      <c r="F295" s="75">
        <v>10.101185514377946</v>
      </c>
      <c r="G295" s="76">
        <v>2.3970749876131237</v>
      </c>
      <c r="H295" s="75">
        <v>-1.7538439668807904</v>
      </c>
      <c r="I295" s="76">
        <v>14.852339273345505</v>
      </c>
      <c r="J295" s="76">
        <v>2.0273337031620375</v>
      </c>
      <c r="K295" s="76">
        <v>-9.2350756140666572</v>
      </c>
      <c r="L295" s="76">
        <v>8.56</v>
      </c>
      <c r="M295" s="76">
        <v>6.0027758501040918</v>
      </c>
      <c r="N295" s="76">
        <v>-2.278201877901298</v>
      </c>
      <c r="O295" s="334"/>
      <c r="P295" s="334">
        <v>-3.8583420640772026</v>
      </c>
      <c r="Q295" s="89">
        <v>7.8189454367169287</v>
      </c>
      <c r="R295" s="89">
        <v>-12.459198523571891</v>
      </c>
      <c r="S295" s="89">
        <v>6.1119806439707158</v>
      </c>
      <c r="T295" s="89"/>
      <c r="U295" s="76">
        <v>0.37456106125632882</v>
      </c>
      <c r="V295" s="89">
        <v>4.5676059794075963</v>
      </c>
      <c r="W295" s="76">
        <v>11.94324581291597</v>
      </c>
      <c r="X295" s="76">
        <v>6.2485169659100004</v>
      </c>
      <c r="Y295" s="76">
        <v>11.779771579178554</v>
      </c>
      <c r="Z295" s="76">
        <v>15.084643318528368</v>
      </c>
      <c r="AA295" s="75">
        <v>2.951892334002526</v>
      </c>
      <c r="AB295" s="76">
        <v>2.9037199999999999</v>
      </c>
      <c r="AC295" s="76">
        <v>8.6716800000000003</v>
      </c>
      <c r="AD295" s="76">
        <v>16.75854</v>
      </c>
      <c r="AE295" s="76">
        <v>-23.008942385860021</v>
      </c>
      <c r="AF295" s="89">
        <v>-32.604272634791457</v>
      </c>
      <c r="AG295" s="75"/>
      <c r="AH295" s="75"/>
      <c r="AI295" s="75"/>
      <c r="AJ295" s="75"/>
      <c r="AK295" s="75">
        <v>8.2950800000000005</v>
      </c>
      <c r="AL295" s="75">
        <v>-7.3986000000000001</v>
      </c>
      <c r="AM295" s="75">
        <v>-11.15259</v>
      </c>
      <c r="AN295" s="75">
        <v>11.539848539487929</v>
      </c>
      <c r="AO295" s="75">
        <v>9.4314999999999998</v>
      </c>
      <c r="AP295" s="75"/>
      <c r="AQ295" s="75"/>
      <c r="AR295" s="75"/>
      <c r="AS295" s="75"/>
      <c r="AT295" s="75"/>
      <c r="AU295" s="75"/>
      <c r="AV295" s="75"/>
      <c r="AW295" s="75"/>
      <c r="AX295" s="75"/>
      <c r="AY295" s="75"/>
      <c r="AZ295" s="75"/>
      <c r="BA295" s="75"/>
      <c r="BB295" s="75"/>
      <c r="BC295" s="75"/>
      <c r="BD295" s="75"/>
      <c r="BE295" s="75"/>
      <c r="BF295" s="75"/>
      <c r="BG295" s="75"/>
      <c r="BH295" s="75"/>
      <c r="BI295" s="75"/>
      <c r="BJ295" s="75"/>
      <c r="BK295" s="75"/>
      <c r="BL295" s="75"/>
      <c r="BM295" s="75"/>
      <c r="BN295" s="75"/>
      <c r="BO295" s="75"/>
      <c r="BP295" s="75"/>
      <c r="BQ295" s="75"/>
      <c r="BR295" s="75"/>
      <c r="BS295" s="75"/>
      <c r="BT295" s="75"/>
      <c r="BU295" s="75"/>
      <c r="BV295" s="61">
        <v>-6.8195488721804587</v>
      </c>
      <c r="BW295" s="61">
        <v>4.5676059794075963</v>
      </c>
      <c r="BX295" s="75">
        <v>15.084643318528368</v>
      </c>
      <c r="BY295" s="282">
        <v>0</v>
      </c>
      <c r="BZ295" s="288">
        <v>8.9223638470451903</v>
      </c>
      <c r="CB295" s="27"/>
      <c r="CC295" s="53"/>
    </row>
    <row r="296" spans="1:81">
      <c r="A296" s="32">
        <f t="shared" si="350"/>
        <v>1982</v>
      </c>
      <c r="B296" s="76">
        <v>21</v>
      </c>
      <c r="C296" s="76">
        <v>20.0381</v>
      </c>
      <c r="D296" s="76">
        <v>20.972110000000001</v>
      </c>
      <c r="E296" s="76">
        <v>20.456150000000001</v>
      </c>
      <c r="F296" s="75">
        <v>29.501131488841814</v>
      </c>
      <c r="G296" s="76">
        <v>23.259435588827458</v>
      </c>
      <c r="H296" s="75">
        <v>20.486268470312247</v>
      </c>
      <c r="I296" s="76">
        <v>28.521850688333682</v>
      </c>
      <c r="J296" s="76">
        <v>24.946863723987931</v>
      </c>
      <c r="K296" s="76">
        <v>20.982842951502057</v>
      </c>
      <c r="L296" s="76">
        <v>28.55</v>
      </c>
      <c r="M296" s="76">
        <v>21.600654664484466</v>
      </c>
      <c r="N296" s="76">
        <v>-1.8577208603727025</v>
      </c>
      <c r="O296" s="334"/>
      <c r="P296" s="334">
        <v>-1.3039822413561164</v>
      </c>
      <c r="Q296" s="89">
        <v>-6.6543822900439809</v>
      </c>
      <c r="R296" s="89">
        <v>3.9688699628705137</v>
      </c>
      <c r="S296" s="89">
        <v>-0.66310904424056183</v>
      </c>
      <c r="T296" s="89">
        <v>0</v>
      </c>
      <c r="U296" s="76">
        <v>41.763196765917755</v>
      </c>
      <c r="V296" s="89">
        <v>35.433628635791003</v>
      </c>
      <c r="W296" s="76">
        <v>22.860316215863065</v>
      </c>
      <c r="X296" s="76">
        <v>32.621156852527356</v>
      </c>
      <c r="Y296" s="76">
        <v>23.618039272860834</v>
      </c>
      <c r="Z296" s="76">
        <v>11.467853003717288</v>
      </c>
      <c r="AA296" s="75">
        <v>39.20265780730896</v>
      </c>
      <c r="AB296" s="76">
        <v>24.54664</v>
      </c>
      <c r="AC296" s="76">
        <v>23.30151</v>
      </c>
      <c r="AD296" s="76">
        <v>21.71902</v>
      </c>
      <c r="AE296" s="76">
        <v>11.558636193330841</v>
      </c>
      <c r="AF296" s="89">
        <v>15.849056603773581</v>
      </c>
      <c r="AG296" s="75"/>
      <c r="AH296" s="75"/>
      <c r="AI296" s="75"/>
      <c r="AJ296" s="75"/>
      <c r="AK296" s="75">
        <v>10.153130000000001</v>
      </c>
      <c r="AL296" s="75">
        <v>31.064969999999999</v>
      </c>
      <c r="AM296" s="75">
        <v>38.555669999999999</v>
      </c>
      <c r="AN296" s="75">
        <v>25.366957646298083</v>
      </c>
      <c r="AO296" s="75">
        <v>27.498550000000002</v>
      </c>
      <c r="AP296" s="75"/>
      <c r="AQ296" s="75"/>
      <c r="AR296" s="75"/>
      <c r="AS296" s="75"/>
      <c r="AT296" s="75">
        <v>30.635717533620266</v>
      </c>
      <c r="AU296" s="75"/>
      <c r="AV296" s="75"/>
      <c r="AW296" s="75"/>
      <c r="AX296" s="75"/>
      <c r="AY296" s="75"/>
      <c r="AZ296" s="75"/>
      <c r="BA296" s="75"/>
      <c r="BB296" s="75"/>
      <c r="BC296" s="75"/>
      <c r="BD296" s="75"/>
      <c r="BE296" s="75"/>
      <c r="BF296" s="75"/>
      <c r="BG296" s="75"/>
      <c r="BH296" s="75"/>
      <c r="BI296" s="75"/>
      <c r="BJ296" s="75"/>
      <c r="BK296" s="75"/>
      <c r="BL296" s="75"/>
      <c r="BM296" s="75"/>
      <c r="BN296" s="75"/>
      <c r="BO296" s="75"/>
      <c r="BP296" s="75"/>
      <c r="BQ296" s="75"/>
      <c r="BR296" s="75"/>
      <c r="BS296" s="75"/>
      <c r="BT296" s="75"/>
      <c r="BU296" s="75"/>
      <c r="BV296" s="61">
        <v>28.874680306905386</v>
      </c>
      <c r="BW296" s="61">
        <v>35.433628635791003</v>
      </c>
      <c r="BX296" s="75">
        <v>11.467853003717288</v>
      </c>
      <c r="BY296" s="282">
        <v>0</v>
      </c>
      <c r="BZ296" s="288">
        <v>3.8297872340425476</v>
      </c>
      <c r="CB296" s="27"/>
      <c r="CC296" s="53"/>
    </row>
    <row r="297" spans="1:81">
      <c r="A297" s="32">
        <f t="shared" si="350"/>
        <v>1983</v>
      </c>
      <c r="B297" s="76">
        <v>21.98</v>
      </c>
      <c r="C297" s="76">
        <v>28.285299999999999</v>
      </c>
      <c r="D297" s="76">
        <v>21.29289</v>
      </c>
      <c r="E297" s="76">
        <v>15.983779999999999</v>
      </c>
      <c r="F297" s="75">
        <v>32.740194412403504</v>
      </c>
      <c r="G297" s="76">
        <v>23.822974668122619</v>
      </c>
      <c r="H297" s="75">
        <v>22.480782113603961</v>
      </c>
      <c r="I297" s="76">
        <v>38.637914853681444</v>
      </c>
      <c r="J297" s="76">
        <v>29.132051586359676</v>
      </c>
      <c r="K297" s="76">
        <v>20.133911254279614</v>
      </c>
      <c r="L297" s="76">
        <v>36.9</v>
      </c>
      <c r="M297" s="76">
        <v>30.636087108670495</v>
      </c>
      <c r="N297" s="76">
        <v>23.691456020620372</v>
      </c>
      <c r="O297" s="334"/>
      <c r="P297" s="334">
        <v>23.836315741046832</v>
      </c>
      <c r="Q297" s="89">
        <v>25.974633222535459</v>
      </c>
      <c r="R297" s="89">
        <v>20.955147993462852</v>
      </c>
      <c r="S297" s="89">
        <v>25.825422761697283</v>
      </c>
      <c r="T297" s="89">
        <v>36.1</v>
      </c>
      <c r="U297" s="76">
        <v>1.9851933095695218</v>
      </c>
      <c r="V297" s="89">
        <v>5.3808540605424726</v>
      </c>
      <c r="W297" s="76">
        <v>8.6785429407072456</v>
      </c>
      <c r="X297" s="76">
        <v>8.3581251754139672</v>
      </c>
      <c r="Y297" s="76">
        <v>8.9647075890268333</v>
      </c>
      <c r="Z297" s="76">
        <v>8.7186152019898433</v>
      </c>
      <c r="AA297" s="75">
        <v>9.2715575386531199</v>
      </c>
      <c r="AB297" s="76">
        <v>23.57188</v>
      </c>
      <c r="AC297" s="76">
        <v>18.60342</v>
      </c>
      <c r="AD297" s="76">
        <v>30.060140000000001</v>
      </c>
      <c r="AE297" s="76">
        <v>16.25524769101596</v>
      </c>
      <c r="AF297" s="89">
        <v>-16.959826275787194</v>
      </c>
      <c r="AG297" s="75"/>
      <c r="AH297" s="75"/>
      <c r="AI297" s="75"/>
      <c r="AJ297" s="75"/>
      <c r="AK297" s="75">
        <v>5.0613999999999999</v>
      </c>
      <c r="AL297" s="75">
        <v>6.4971699999999997</v>
      </c>
      <c r="AM297" s="75">
        <v>9.5013799999999993</v>
      </c>
      <c r="AN297" s="77">
        <v>9.1062600000000007</v>
      </c>
      <c r="AO297" s="75">
        <v>15.093120000000001</v>
      </c>
      <c r="AP297" s="75"/>
      <c r="AQ297" s="75"/>
      <c r="AR297" s="77"/>
      <c r="AS297" s="75"/>
      <c r="AT297" s="75">
        <v>17.137676926854752</v>
      </c>
      <c r="AU297" s="75"/>
      <c r="AV297" s="75"/>
      <c r="AW297" s="75"/>
      <c r="AX297" s="75"/>
      <c r="AY297" s="75"/>
      <c r="AZ297" s="75"/>
      <c r="BA297" s="75"/>
      <c r="BB297" s="75"/>
      <c r="BC297" s="75"/>
      <c r="BD297" s="75"/>
      <c r="BE297" s="75"/>
      <c r="BF297" s="75"/>
      <c r="BG297" s="75"/>
      <c r="BH297" s="75"/>
      <c r="BI297" s="75"/>
      <c r="BJ297" s="75"/>
      <c r="BK297" s="75"/>
      <c r="BL297" s="75"/>
      <c r="BM297" s="75"/>
      <c r="BN297" s="75"/>
      <c r="BO297" s="75"/>
      <c r="BP297" s="75"/>
      <c r="BQ297" s="75"/>
      <c r="BR297" s="75"/>
      <c r="BS297" s="75"/>
      <c r="BT297" s="75"/>
      <c r="BU297" s="75"/>
      <c r="BV297" s="61">
        <v>20.228690228690226</v>
      </c>
      <c r="BW297" s="61">
        <v>5.3808540605424726</v>
      </c>
      <c r="BX297" s="75">
        <v>8.7186152019898433</v>
      </c>
      <c r="BY297" s="282">
        <v>0</v>
      </c>
      <c r="BZ297" s="288">
        <v>3.7909836065573854</v>
      </c>
      <c r="CB297" s="27"/>
      <c r="CC297" s="53"/>
    </row>
    <row r="298" spans="1:81">
      <c r="A298" s="32">
        <f t="shared" si="350"/>
        <v>1984</v>
      </c>
      <c r="B298" s="76">
        <v>4.51</v>
      </c>
      <c r="C298" s="76">
        <v>10.09774</v>
      </c>
      <c r="D298" s="76">
        <v>6.2123200000000001</v>
      </c>
      <c r="E298" s="76">
        <v>-0.95250000000000001</v>
      </c>
      <c r="F298" s="171">
        <v>2.4836120007689328</v>
      </c>
      <c r="G298" s="76">
        <v>1.4270408944150104</v>
      </c>
      <c r="H298" s="75">
        <v>-5.7465320473547274</v>
      </c>
      <c r="I298" s="76">
        <v>2.2698810750934717</v>
      </c>
      <c r="J298" s="76">
        <v>-7.3004105140616504</v>
      </c>
      <c r="K298" s="76">
        <v>-15.828180747948828</v>
      </c>
      <c r="L298" s="76">
        <v>-19.52</v>
      </c>
      <c r="M298" s="76">
        <v>20.927261487739536</v>
      </c>
      <c r="N298" s="76">
        <v>7.3819841579938039</v>
      </c>
      <c r="O298" s="334"/>
      <c r="P298" s="334">
        <v>2.9472548701253931</v>
      </c>
      <c r="Q298" s="89">
        <v>13.134640352348459</v>
      </c>
      <c r="R298" s="89">
        <v>0.62011042719645193</v>
      </c>
      <c r="S298" s="89">
        <v>3.1135823718262623</v>
      </c>
      <c r="T298" s="89">
        <v>11.6</v>
      </c>
      <c r="U298" s="76">
        <v>14.792708501371177</v>
      </c>
      <c r="V298" s="89">
        <v>13.380729388569069</v>
      </c>
      <c r="W298" s="76">
        <v>13.964867642021828</v>
      </c>
      <c r="X298" s="76">
        <v>15.147119767923755</v>
      </c>
      <c r="Y298" s="76">
        <v>14.188466400855781</v>
      </c>
      <c r="Z298" s="76">
        <v>9.9643269873933136</v>
      </c>
      <c r="AA298" s="89">
        <v>16.623142300935378</v>
      </c>
      <c r="AB298" s="76">
        <v>10.703290000000001</v>
      </c>
      <c r="AC298" s="76">
        <v>16.640260000000001</v>
      </c>
      <c r="AD298" s="76">
        <v>19.47383</v>
      </c>
      <c r="AE298" s="76">
        <v>1.0505167229130752</v>
      </c>
      <c r="AF298" s="89">
        <v>-19.3776150627615</v>
      </c>
      <c r="AG298" s="75"/>
      <c r="AH298" s="75"/>
      <c r="AI298" s="75"/>
      <c r="AJ298" s="75"/>
      <c r="AK298" s="75">
        <v>6.7983200000000004</v>
      </c>
      <c r="AL298" s="75">
        <v>9.5324799999999996</v>
      </c>
      <c r="AM298" s="75">
        <v>8.5532699999999995</v>
      </c>
      <c r="AN298" s="75">
        <v>14.226649999999999</v>
      </c>
      <c r="AO298" s="75">
        <v>7.8586</v>
      </c>
      <c r="AP298" s="75"/>
      <c r="AQ298" s="75"/>
      <c r="AR298" s="75"/>
      <c r="AS298" s="75">
        <v>-1.7197877091731706</v>
      </c>
      <c r="AT298" s="75">
        <v>-0.67424801350057795</v>
      </c>
      <c r="AU298" s="75"/>
      <c r="AV298" s="75"/>
      <c r="AW298" s="75"/>
      <c r="AX298" s="75"/>
      <c r="AY298" s="75"/>
      <c r="AZ298" s="75"/>
      <c r="BA298" s="75"/>
      <c r="BB298" s="75"/>
      <c r="BC298" s="75"/>
      <c r="BD298" s="75"/>
      <c r="BE298" s="75"/>
      <c r="BF298" s="75"/>
      <c r="BG298" s="75"/>
      <c r="BH298" s="75"/>
      <c r="BI298" s="75"/>
      <c r="BJ298" s="75"/>
      <c r="BK298" s="75"/>
      <c r="BL298" s="75"/>
      <c r="BM298" s="75"/>
      <c r="BN298" s="75"/>
      <c r="BO298" s="75"/>
      <c r="BP298" s="75"/>
      <c r="BQ298" s="75"/>
      <c r="BR298" s="75"/>
      <c r="BS298" s="75"/>
      <c r="BT298" s="75"/>
      <c r="BU298" s="75"/>
      <c r="BV298" s="61">
        <v>7.6502403846153699</v>
      </c>
      <c r="BW298" s="61">
        <v>13.380729388569069</v>
      </c>
      <c r="BX298" s="75">
        <v>9.9643269873933136</v>
      </c>
      <c r="BY298" s="282">
        <v>0</v>
      </c>
      <c r="BZ298" s="288">
        <v>3.948667324777877</v>
      </c>
      <c r="CB298" s="27"/>
      <c r="CC298" s="53"/>
    </row>
    <row r="299" spans="1:81">
      <c r="A299" s="32">
        <f t="shared" si="350"/>
        <v>1985</v>
      </c>
      <c r="B299" s="76">
        <v>32.17</v>
      </c>
      <c r="C299" s="76">
        <v>31.51519</v>
      </c>
      <c r="D299" s="76">
        <v>31.228079999999999</v>
      </c>
      <c r="E299" s="76">
        <v>32.854529999999997</v>
      </c>
      <c r="F299" s="76">
        <v>32.142874871131788</v>
      </c>
      <c r="G299" s="76">
        <v>32.010563000754509</v>
      </c>
      <c r="H299" s="76">
        <v>33.147694164679287</v>
      </c>
      <c r="I299" s="76">
        <v>31.010133224218638</v>
      </c>
      <c r="J299" s="76">
        <v>31.045308833735419</v>
      </c>
      <c r="K299" s="76">
        <v>30.968917904668871</v>
      </c>
      <c r="L299" s="76">
        <v>25.82</v>
      </c>
      <c r="M299" s="76">
        <v>19.096547728589442</v>
      </c>
      <c r="N299" s="76">
        <v>56.164289159947621</v>
      </c>
      <c r="O299" s="334">
        <v>50.793773840614406</v>
      </c>
      <c r="P299" s="334">
        <v>50.793773840614406</v>
      </c>
      <c r="Q299" s="89">
        <v>39.026854435861935</v>
      </c>
      <c r="R299" s="89">
        <v>78.930964883559994</v>
      </c>
      <c r="S299" s="89">
        <v>61.778155376196288</v>
      </c>
      <c r="T299" s="89">
        <v>67.5</v>
      </c>
      <c r="U299" s="76">
        <v>31.562675660483428</v>
      </c>
      <c r="V299" s="89">
        <v>21.821652429466965</v>
      </c>
      <c r="W299" s="76">
        <v>15.465201150659059</v>
      </c>
      <c r="X299" s="76">
        <v>22.102753284146125</v>
      </c>
      <c r="Y299" s="76">
        <v>15.525459887583025</v>
      </c>
      <c r="Z299" s="76">
        <v>7.7001887129977353</v>
      </c>
      <c r="AA299" s="89">
        <v>24.061558505007753</v>
      </c>
      <c r="AB299" s="76">
        <v>28.527010000000001</v>
      </c>
      <c r="AC299" s="76">
        <v>27.41386</v>
      </c>
      <c r="AD299" s="76">
        <v>28.02618</v>
      </c>
      <c r="AE299" s="76">
        <v>10.012605096617433</v>
      </c>
      <c r="AF299" s="89">
        <v>6.0006487187804103</v>
      </c>
      <c r="AG299" s="170">
        <v>14.426030000000001</v>
      </c>
      <c r="AH299" s="170">
        <v>45.761060000000001</v>
      </c>
      <c r="AI299" s="170">
        <v>-5.0318399999999999</v>
      </c>
      <c r="AJ299" s="116">
        <v>31.52</v>
      </c>
      <c r="AK299" s="116">
        <v>6.9531099999999997</v>
      </c>
      <c r="AL299" s="116">
        <v>17.331250000000001</v>
      </c>
      <c r="AM299" s="116">
        <v>20.774180000000001</v>
      </c>
      <c r="AN299" s="146">
        <v>14.897539999999999</v>
      </c>
      <c r="AO299" s="116">
        <v>21.990100000000002</v>
      </c>
      <c r="AP299" s="337">
        <v>21.821652429466965</v>
      </c>
      <c r="AQ299" s="116">
        <v>27.249100000000006</v>
      </c>
      <c r="AR299" s="146">
        <v>11.139100000000003</v>
      </c>
      <c r="AS299" s="116">
        <v>32.018708687440963</v>
      </c>
      <c r="AT299" s="117">
        <v>32.564440048795376</v>
      </c>
      <c r="AU299" s="75"/>
      <c r="AV299" s="75"/>
      <c r="AW299" s="75"/>
      <c r="AX299" s="75"/>
      <c r="AY299" s="75"/>
      <c r="AZ299" s="75"/>
      <c r="BA299" s="75"/>
      <c r="BB299" s="75"/>
      <c r="BC299" s="75"/>
      <c r="BD299" s="75"/>
      <c r="BE299" s="75"/>
      <c r="BF299" s="75"/>
      <c r="BG299" s="75"/>
      <c r="BH299" s="75"/>
      <c r="BI299" s="75"/>
      <c r="BJ299" s="75"/>
      <c r="BK299" s="75"/>
      <c r="BL299" s="75"/>
      <c r="BM299" s="75"/>
      <c r="BN299" s="75"/>
      <c r="BO299" s="75"/>
      <c r="BP299" s="75"/>
      <c r="BQ299" s="75"/>
      <c r="BR299" s="75"/>
      <c r="BS299" s="75"/>
      <c r="BT299" s="75"/>
      <c r="BU299" s="75"/>
      <c r="BV299" s="61">
        <v>25.932400932400924</v>
      </c>
      <c r="BW299" s="61">
        <v>21.821652429466965</v>
      </c>
      <c r="BX299" s="75">
        <v>7.7001887129977353</v>
      </c>
      <c r="BY299" s="282">
        <v>0</v>
      </c>
      <c r="BZ299" s="288">
        <v>3.7986704653371284</v>
      </c>
      <c r="CB299" s="27"/>
      <c r="CC299" s="53"/>
    </row>
    <row r="300" spans="1:81">
      <c r="A300" s="32">
        <f t="shared" si="350"/>
        <v>1986</v>
      </c>
      <c r="B300" s="76">
        <v>16.190000000000001</v>
      </c>
      <c r="C300" s="76">
        <v>19.979839999999999</v>
      </c>
      <c r="D300" s="76">
        <v>18.060829999999999</v>
      </c>
      <c r="E300" s="76">
        <v>15.36192</v>
      </c>
      <c r="F300" s="90">
        <v>17.867999999999995</v>
      </c>
      <c r="G300" s="76">
        <v>18.201809893175479</v>
      </c>
      <c r="H300" s="90">
        <v>17.549999999999997</v>
      </c>
      <c r="I300" s="76">
        <v>7.4113370123621847</v>
      </c>
      <c r="J300" s="76">
        <v>5.6792676468363057</v>
      </c>
      <c r="K300" s="76">
        <v>3.581785434897311</v>
      </c>
      <c r="L300" s="76">
        <v>0.41</v>
      </c>
      <c r="M300" s="76">
        <v>19.157855579242565</v>
      </c>
      <c r="N300" s="76">
        <v>69.440007060588684</v>
      </c>
      <c r="O300" s="334">
        <v>65.314349125537547</v>
      </c>
      <c r="P300" s="334">
        <v>65.314349125537547</v>
      </c>
      <c r="Q300" s="89">
        <v>93.437909451839317</v>
      </c>
      <c r="R300" s="89">
        <v>43.851017997359463</v>
      </c>
      <c r="S300" s="89">
        <v>68.23731117358129</v>
      </c>
      <c r="T300" s="89">
        <v>59.5</v>
      </c>
      <c r="U300" s="76">
        <v>24.093854589475171</v>
      </c>
      <c r="V300" s="89">
        <v>19.377616610963777</v>
      </c>
      <c r="W300" s="76">
        <v>11.251998661361684</v>
      </c>
      <c r="X300" s="76">
        <v>15.264728639327929</v>
      </c>
      <c r="Y300" s="76">
        <v>11.385923751784887</v>
      </c>
      <c r="Z300" s="76">
        <v>6.1723647303700613</v>
      </c>
      <c r="AA300" s="89">
        <v>16.533210816487266</v>
      </c>
      <c r="AB300" s="76">
        <v>18.40192</v>
      </c>
      <c r="AC300" s="76">
        <v>18.33793</v>
      </c>
      <c r="AD300" s="76">
        <v>20.273710000000001</v>
      </c>
      <c r="AE300" s="76">
        <v>2.0446974887193159</v>
      </c>
      <c r="AF300" s="89">
        <v>18.971848225214206</v>
      </c>
      <c r="AG300" s="89">
        <v>12.696109999999999</v>
      </c>
      <c r="AH300" s="76">
        <v>21.42032</v>
      </c>
      <c r="AI300" s="76">
        <v>49.880429999999997</v>
      </c>
      <c r="AJ300" s="90">
        <v>21.408860000000001</v>
      </c>
      <c r="AK300" s="76">
        <v>7.3873699999999998</v>
      </c>
      <c r="AL300" s="76">
        <v>16.214970000000001</v>
      </c>
      <c r="AM300" s="76">
        <v>19.379180000000002</v>
      </c>
      <c r="AN300" s="145">
        <v>11.41779</v>
      </c>
      <c r="AO300" s="76">
        <v>16.857559999999999</v>
      </c>
      <c r="AP300" s="338">
        <v>19.377616610963777</v>
      </c>
      <c r="AQ300" s="171">
        <v>23.045035289051174</v>
      </c>
      <c r="AR300" s="145">
        <v>11.396259282286803</v>
      </c>
      <c r="AS300" s="76">
        <v>11.760564167327914</v>
      </c>
      <c r="AT300" s="75">
        <v>22.876365741354967</v>
      </c>
      <c r="AU300" s="75"/>
      <c r="AV300" s="75"/>
      <c r="AW300" s="75"/>
      <c r="AX300" s="75"/>
      <c r="AY300" s="75"/>
      <c r="AZ300" s="75"/>
      <c r="BA300" s="75"/>
      <c r="BB300" s="75"/>
      <c r="BC300" s="75"/>
      <c r="BD300" s="75"/>
      <c r="BE300" s="75"/>
      <c r="BF300" s="75"/>
      <c r="BG300" s="75"/>
      <c r="BH300" s="75"/>
      <c r="BI300" s="75"/>
      <c r="BJ300" s="75"/>
      <c r="BK300" s="75"/>
      <c r="BL300" s="75"/>
      <c r="BM300" s="75"/>
      <c r="BN300" s="75"/>
      <c r="BO300" s="75"/>
      <c r="BP300" s="75"/>
      <c r="BQ300" s="75"/>
      <c r="BR300" s="75"/>
      <c r="BS300" s="75"/>
      <c r="BT300" s="75"/>
      <c r="BU300" s="75"/>
      <c r="BV300" s="61">
        <v>31.018251681075881</v>
      </c>
      <c r="BW300" s="61">
        <v>19.377616610963777</v>
      </c>
      <c r="BX300" s="75">
        <v>6.1723647303700613</v>
      </c>
      <c r="BY300" s="282">
        <v>0</v>
      </c>
      <c r="BZ300" s="288">
        <v>1.0978956999085021</v>
      </c>
      <c r="CB300" s="27"/>
      <c r="CC300" s="53"/>
    </row>
    <row r="301" spans="1:81">
      <c r="A301" s="32">
        <f t="shared" si="350"/>
        <v>1987</v>
      </c>
      <c r="B301" s="76">
        <v>1.67</v>
      </c>
      <c r="C301" s="76">
        <v>0.4985</v>
      </c>
      <c r="D301" s="76">
        <v>4.7053000000000003</v>
      </c>
      <c r="E301" s="76">
        <v>5.3055500000000002</v>
      </c>
      <c r="F301" s="89">
        <v>-2.1922828927274485</v>
      </c>
      <c r="G301" s="76">
        <v>0.22864221522762573</v>
      </c>
      <c r="H301" s="89">
        <v>2.7596767333049721</v>
      </c>
      <c r="I301" s="76">
        <v>-7.1103433088240076</v>
      </c>
      <c r="J301" s="76">
        <v>-8.8008590860279234</v>
      </c>
      <c r="K301" s="76">
        <v>-10.476536730844209</v>
      </c>
      <c r="L301" s="76">
        <v>-14.92</v>
      </c>
      <c r="M301" s="76">
        <v>-3.6405989217487389</v>
      </c>
      <c r="N301" s="76">
        <v>24.632365197099769</v>
      </c>
      <c r="O301" s="334">
        <v>24.238125262715428</v>
      </c>
      <c r="P301" s="334">
        <v>24.238125262715428</v>
      </c>
      <c r="Q301" s="89">
        <v>39.65506856670924</v>
      </c>
      <c r="R301" s="89">
        <v>3.6610696757738426</v>
      </c>
      <c r="S301" s="89">
        <v>30.810354736770584</v>
      </c>
      <c r="T301" s="89">
        <v>40.700000000000003</v>
      </c>
      <c r="U301" s="90">
        <v>-2.9258999999999999</v>
      </c>
      <c r="V301" s="89">
        <v>0.40474656792610642</v>
      </c>
      <c r="W301" s="76">
        <v>4.9867976870884734</v>
      </c>
      <c r="X301" s="90">
        <v>1.14053</v>
      </c>
      <c r="Y301" s="76">
        <v>5.006787120685674</v>
      </c>
      <c r="Z301" s="76">
        <v>5.8463932791210427</v>
      </c>
      <c r="AA301" s="75">
        <v>2.557026189805689</v>
      </c>
      <c r="AB301" s="76">
        <v>2.27501</v>
      </c>
      <c r="AC301" s="76">
        <v>-1.91812</v>
      </c>
      <c r="AD301" s="76">
        <v>1.2279899999999999</v>
      </c>
      <c r="AE301" s="76">
        <v>23.773860097929145</v>
      </c>
      <c r="AF301" s="89">
        <v>24.51131687242798</v>
      </c>
      <c r="AG301" s="89">
        <v>6.1339300000000003</v>
      </c>
      <c r="AH301" s="76">
        <v>-0.50007000000000001</v>
      </c>
      <c r="AI301" s="76">
        <v>38.725639999999999</v>
      </c>
      <c r="AJ301" s="76">
        <v>-2.1384599999999998</v>
      </c>
      <c r="AK301" s="76">
        <v>4.1085599999999998</v>
      </c>
      <c r="AL301" s="76">
        <v>1.63863</v>
      </c>
      <c r="AM301" s="76">
        <v>-1.1438299999999999</v>
      </c>
      <c r="AN301" s="145">
        <v>4.4597100000000003</v>
      </c>
      <c r="AO301" s="76">
        <v>2.6513499999999999</v>
      </c>
      <c r="AP301" s="338">
        <v>0.40474656792610642</v>
      </c>
      <c r="AQ301" s="171">
        <v>18.402962949716329</v>
      </c>
      <c r="AR301" s="145">
        <v>9.2725807076946776</v>
      </c>
      <c r="AS301" s="76">
        <v>-3.510000000000002</v>
      </c>
      <c r="AT301" s="75">
        <v>2.4866285326597959</v>
      </c>
      <c r="AU301" s="75"/>
      <c r="AV301" s="75"/>
      <c r="AW301" s="75"/>
      <c r="AX301" s="75"/>
      <c r="AY301" s="75"/>
      <c r="AZ301" s="75"/>
      <c r="BA301" s="75"/>
      <c r="BB301" s="75"/>
      <c r="BC301" s="75"/>
      <c r="BD301" s="75"/>
      <c r="BE301" s="75"/>
      <c r="BF301" s="75"/>
      <c r="BG301" s="75"/>
      <c r="BH301" s="75"/>
      <c r="BI301" s="75"/>
      <c r="BJ301" s="75"/>
      <c r="BK301" s="75"/>
      <c r="BL301" s="75"/>
      <c r="BM301" s="75"/>
      <c r="BN301" s="75"/>
      <c r="BO301" s="75"/>
      <c r="BP301" s="75"/>
      <c r="BQ301" s="75"/>
      <c r="BR301" s="75"/>
      <c r="BS301" s="75"/>
      <c r="BT301" s="75"/>
      <c r="BU301" s="75"/>
      <c r="BV301" s="61">
        <v>-1.9621928166351554</v>
      </c>
      <c r="BW301" s="61">
        <v>0.40474656792610642</v>
      </c>
      <c r="BX301" s="75">
        <v>5.8463932791210427</v>
      </c>
      <c r="BY301" s="282">
        <v>0</v>
      </c>
      <c r="BZ301" s="288">
        <v>4.4343891402714997</v>
      </c>
      <c r="CB301" s="27"/>
      <c r="CC301" s="53"/>
    </row>
    <row r="302" spans="1:81">
      <c r="A302" s="32">
        <f t="shared" si="350"/>
        <v>1988</v>
      </c>
      <c r="B302" s="76">
        <v>18.03</v>
      </c>
      <c r="C302" s="76">
        <v>23.1601</v>
      </c>
      <c r="D302" s="76">
        <v>16.219940000000001</v>
      </c>
      <c r="E302" s="76">
        <v>11.26665</v>
      </c>
      <c r="F302" s="89">
        <v>24.613996738489298</v>
      </c>
      <c r="G302" s="76">
        <v>19.802617069764029</v>
      </c>
      <c r="H302" s="89">
        <v>12.92365514843452</v>
      </c>
      <c r="I302" s="76">
        <v>29.470810690125848</v>
      </c>
      <c r="J302" s="76">
        <v>25.017662296883579</v>
      </c>
      <c r="K302" s="76">
        <v>20.371623808879178</v>
      </c>
      <c r="L302" s="76">
        <v>21.05</v>
      </c>
      <c r="M302" s="76">
        <v>13.486436306089654</v>
      </c>
      <c r="N302" s="76">
        <v>28.268822965451346</v>
      </c>
      <c r="O302" s="90">
        <v>40.006979062811567</v>
      </c>
      <c r="P302" s="90">
        <v>27.387450199203212</v>
      </c>
      <c r="Q302" s="89">
        <v>34.992956876493508</v>
      </c>
      <c r="R302" s="89">
        <v>15.807761908090434</v>
      </c>
      <c r="S302" s="89">
        <v>30.26097197549953</v>
      </c>
      <c r="T302" s="89">
        <v>25.9</v>
      </c>
      <c r="U302" s="76">
        <v>9.1518599999999992</v>
      </c>
      <c r="V302" s="89">
        <v>5.5704993209816811</v>
      </c>
      <c r="W302" s="76">
        <v>5.9978988252523013</v>
      </c>
      <c r="X302" s="76">
        <v>7.3813000000000004</v>
      </c>
      <c r="Y302" s="76">
        <v>6.2933314542628294</v>
      </c>
      <c r="Z302" s="76">
        <v>6.6071805129414685</v>
      </c>
      <c r="AA302" s="75">
        <v>9.2234609259157487</v>
      </c>
      <c r="AB302" s="76">
        <v>16.10765</v>
      </c>
      <c r="AC302" s="76">
        <v>13.614229999999999</v>
      </c>
      <c r="AD302" s="76">
        <v>28.69659</v>
      </c>
      <c r="AE302" s="76">
        <v>27.9349462717555</v>
      </c>
      <c r="AF302" s="89">
        <v>-15.203470357364179</v>
      </c>
      <c r="AG302" s="89">
        <v>21.365580000000001</v>
      </c>
      <c r="AH302" s="76">
        <v>28.405000000000001</v>
      </c>
      <c r="AI302" s="76">
        <v>-14.188129999999999</v>
      </c>
      <c r="AJ302" s="76">
        <v>24.724979999999999</v>
      </c>
      <c r="AK302" s="76">
        <v>5.6062599999999998</v>
      </c>
      <c r="AL302" s="76">
        <v>10.00182</v>
      </c>
      <c r="AM302" s="76">
        <v>12.239140000000001</v>
      </c>
      <c r="AN302" s="145">
        <v>6.9506100000000002</v>
      </c>
      <c r="AO302" s="76">
        <v>13.55381</v>
      </c>
      <c r="AP302" s="338">
        <v>5.5704993209816811</v>
      </c>
      <c r="AQ302" s="75">
        <v>4.3748809927724563</v>
      </c>
      <c r="AR302" s="145">
        <v>9.1156649643308043</v>
      </c>
      <c r="AS302" s="90">
        <v>19.746946946946942</v>
      </c>
      <c r="AT302" s="75">
        <v>7.2234684014299555</v>
      </c>
      <c r="AU302" s="75"/>
      <c r="AV302" s="75"/>
      <c r="AW302" s="75"/>
      <c r="AX302" s="75"/>
      <c r="AY302" s="75"/>
      <c r="AZ302" s="75"/>
      <c r="BA302" s="75"/>
      <c r="BB302" s="75"/>
      <c r="BC302" s="75"/>
      <c r="BD302" s="75"/>
      <c r="BE302" s="75"/>
      <c r="BF302" s="75"/>
      <c r="BG302" s="75"/>
      <c r="BH302" s="75"/>
      <c r="BI302" s="75"/>
      <c r="BJ302" s="75"/>
      <c r="BK302" s="75"/>
      <c r="BL302" s="75"/>
      <c r="BM302" s="75"/>
      <c r="BN302" s="75"/>
      <c r="BO302" s="75"/>
      <c r="BP302" s="75"/>
      <c r="BQ302" s="75"/>
      <c r="BR302" s="75"/>
      <c r="BS302" s="75"/>
      <c r="BT302" s="75"/>
      <c r="BU302" s="75"/>
      <c r="BV302" s="61">
        <v>17.824351297405183</v>
      </c>
      <c r="BW302" s="61">
        <v>5.5704993209816811</v>
      </c>
      <c r="BX302" s="75">
        <v>6.6071805129414685</v>
      </c>
      <c r="BY302" s="282">
        <v>0</v>
      </c>
      <c r="BZ302" s="288">
        <v>4.4194107452339537</v>
      </c>
      <c r="CB302" s="27"/>
      <c r="CC302" s="53"/>
    </row>
    <row r="303" spans="1:81">
      <c r="A303" s="32">
        <f t="shared" si="350"/>
        <v>1989</v>
      </c>
      <c r="B303" s="76">
        <v>28.86</v>
      </c>
      <c r="C303" s="76">
        <v>25.190159999999999</v>
      </c>
      <c r="D303" s="76">
        <v>31.364940000000001</v>
      </c>
      <c r="E303" s="76">
        <v>35.923650000000002</v>
      </c>
      <c r="F303" s="89">
        <v>22.695252679938747</v>
      </c>
      <c r="G303" s="76">
        <v>26.271534201604616</v>
      </c>
      <c r="H303" s="89">
        <v>31.484916242073236</v>
      </c>
      <c r="I303" s="76">
        <v>12.426777126907783</v>
      </c>
      <c r="J303" s="76">
        <v>16.262715057139275</v>
      </c>
      <c r="K303" s="76">
        <v>20.167387885159194</v>
      </c>
      <c r="L303" s="76">
        <v>5.5</v>
      </c>
      <c r="M303" s="76">
        <v>8.8411621318927445</v>
      </c>
      <c r="N303" s="76">
        <v>10.536495215926811</v>
      </c>
      <c r="O303" s="89">
        <v>64.467750941170564</v>
      </c>
      <c r="P303" s="89">
        <v>11.585994544227841</v>
      </c>
      <c r="Q303" s="89">
        <v>2.5315900482210107</v>
      </c>
      <c r="R303" s="89">
        <v>28.509307856047794</v>
      </c>
      <c r="S303" s="89">
        <v>14.85933842831464</v>
      </c>
      <c r="T303" s="89">
        <v>30.8</v>
      </c>
      <c r="U303" s="76">
        <v>17.932670000000002</v>
      </c>
      <c r="V303" s="89">
        <v>13.568667528951007</v>
      </c>
      <c r="W303" s="76">
        <v>11.584321970265798</v>
      </c>
      <c r="X303" s="76">
        <v>13.69684</v>
      </c>
      <c r="Y303" s="76">
        <v>11.696160227218112</v>
      </c>
      <c r="Z303" s="76">
        <v>8.3598038683891254</v>
      </c>
      <c r="AA303" s="75">
        <v>14.086029615104213</v>
      </c>
      <c r="AB303" s="76">
        <v>21.60455</v>
      </c>
      <c r="AC303" s="76">
        <v>20.932680000000001</v>
      </c>
      <c r="AD303" s="76">
        <v>15.02477</v>
      </c>
      <c r="AE303" s="76">
        <v>38.280810251686816</v>
      </c>
      <c r="AF303" s="89">
        <v>-2.9013398294762571</v>
      </c>
      <c r="AG303" s="89">
        <v>43.451689999999999</v>
      </c>
      <c r="AH303" s="76">
        <v>32.953809999999997</v>
      </c>
      <c r="AI303" s="76">
        <v>30.395980000000002</v>
      </c>
      <c r="AJ303" s="76">
        <v>27.825810000000001</v>
      </c>
      <c r="AK303" s="76">
        <v>7.07728</v>
      </c>
      <c r="AL303" s="76">
        <v>10.003209999999999</v>
      </c>
      <c r="AM303" s="76">
        <v>11.54143</v>
      </c>
      <c r="AN303" s="145">
        <v>11.454829999999999</v>
      </c>
      <c r="AO303" s="76">
        <v>1.89063</v>
      </c>
      <c r="AP303" s="338">
        <v>13.568667528951007</v>
      </c>
      <c r="AQ303" s="75">
        <v>4.3275293232398759</v>
      </c>
      <c r="AR303" s="145">
        <v>4.1131497227957725</v>
      </c>
      <c r="AS303" s="76">
        <v>24.095857798226493</v>
      </c>
      <c r="AT303" s="75">
        <v>42.985222588410906</v>
      </c>
      <c r="AU303" s="75"/>
      <c r="AV303" s="75"/>
      <c r="AW303" s="75"/>
      <c r="AX303" s="75"/>
      <c r="AY303" s="75"/>
      <c r="AZ303" s="75"/>
      <c r="BA303" s="75"/>
      <c r="BB303" s="75"/>
      <c r="BC303" s="75"/>
      <c r="BD303" s="75"/>
      <c r="BE303" s="75"/>
      <c r="BF303" s="75"/>
      <c r="BG303" s="75"/>
      <c r="BH303" s="75"/>
      <c r="BI303" s="75"/>
      <c r="BJ303" s="75"/>
      <c r="BK303" s="75"/>
      <c r="BL303" s="75"/>
      <c r="BM303" s="75"/>
      <c r="BN303" s="75"/>
      <c r="BO303" s="75"/>
      <c r="BP303" s="75"/>
      <c r="BQ303" s="75"/>
      <c r="BR303" s="75"/>
      <c r="BS303" s="75"/>
      <c r="BT303" s="75"/>
      <c r="BU303" s="75"/>
      <c r="BV303" s="61">
        <v>22.995795374912433</v>
      </c>
      <c r="BW303" s="61">
        <v>13.568667528951007</v>
      </c>
      <c r="BX303" s="75">
        <v>8.3598038683891254</v>
      </c>
      <c r="BY303" s="282">
        <v>0</v>
      </c>
      <c r="BZ303" s="288">
        <v>4.647302904564321</v>
      </c>
      <c r="CB303" s="27"/>
      <c r="CC303" s="53"/>
    </row>
    <row r="304" spans="1:81">
      <c r="A304" s="32">
        <f t="shared" si="350"/>
        <v>1990</v>
      </c>
      <c r="B304" s="76">
        <v>-5.96</v>
      </c>
      <c r="C304" s="76">
        <v>-8.0831700000000009</v>
      </c>
      <c r="D304" s="76">
        <v>-3.3246699999999998</v>
      </c>
      <c r="E304" s="76">
        <v>-0.25933</v>
      </c>
      <c r="F304" s="89">
        <v>-16.082694140607281</v>
      </c>
      <c r="G304" s="76">
        <v>-11.497780565253501</v>
      </c>
      <c r="H304" s="89">
        <v>-5.1329229671261078</v>
      </c>
      <c r="I304" s="76">
        <v>-21.77468196301362</v>
      </c>
      <c r="J304" s="90">
        <v>-18.127099999999999</v>
      </c>
      <c r="K304" s="76">
        <v>-17.41018688939495</v>
      </c>
      <c r="L304" s="76">
        <v>-31.28</v>
      </c>
      <c r="M304" s="76">
        <v>-15.351169218973826</v>
      </c>
      <c r="N304" s="76">
        <v>-23.446686565333984</v>
      </c>
      <c r="O304" s="89">
        <v>-10.818375867433305</v>
      </c>
      <c r="P304" s="89">
        <v>-23.044168815574206</v>
      </c>
      <c r="Q304" s="89">
        <v>-34.418914408362269</v>
      </c>
      <c r="R304" s="89">
        <v>-3.8457162837058578</v>
      </c>
      <c r="S304" s="89">
        <v>-21.658234528374908</v>
      </c>
      <c r="T304" s="89">
        <v>-17.899999999999999</v>
      </c>
      <c r="U304" s="76">
        <v>5.7801499999999999</v>
      </c>
      <c r="V304" s="89">
        <v>9.6308336309973477</v>
      </c>
      <c r="W304" s="76">
        <v>9.7760551248923235</v>
      </c>
      <c r="X304" s="76">
        <v>8.6481399999999997</v>
      </c>
      <c r="Y304" s="76">
        <v>9.6936935205630839</v>
      </c>
      <c r="Z304" s="76">
        <v>7.7663950868778198</v>
      </c>
      <c r="AA304" s="75">
        <v>7.0537681798148899</v>
      </c>
      <c r="AB304" s="76">
        <v>-2.8073600000000001</v>
      </c>
      <c r="AC304" s="76">
        <v>3.75698</v>
      </c>
      <c r="AD304" s="76">
        <v>-15.500730000000001</v>
      </c>
      <c r="AE304" s="76">
        <v>29.077414307162019</v>
      </c>
      <c r="AF304" s="89">
        <v>-3.1109661556988355</v>
      </c>
      <c r="AG304" s="89">
        <v>-1.36737</v>
      </c>
      <c r="AH304" s="76">
        <v>16.794499999999999</v>
      </c>
      <c r="AI304" s="76">
        <v>-19.86195</v>
      </c>
      <c r="AJ304" s="76">
        <v>-9.98461</v>
      </c>
      <c r="AK304" s="76">
        <v>6.5705600000000004</v>
      </c>
      <c r="AL304" s="76">
        <v>7.1979899999999999</v>
      </c>
      <c r="AM304" s="76">
        <v>6.8151299999999999</v>
      </c>
      <c r="AN304" s="145">
        <v>9.2298799999999996</v>
      </c>
      <c r="AO304" s="76">
        <v>-5.8456000000000001</v>
      </c>
      <c r="AP304" s="338">
        <v>9.6308336309973477</v>
      </c>
      <c r="AQ304" s="77">
        <v>12.730589904723288</v>
      </c>
      <c r="AR304" s="316">
        <v>5.8817522720310267</v>
      </c>
      <c r="AS304" s="76">
        <v>-14.045242784892675</v>
      </c>
      <c r="AT304" s="75">
        <v>1.6662850481879987</v>
      </c>
      <c r="AU304" s="75"/>
      <c r="AV304" s="75"/>
      <c r="AW304" s="75"/>
      <c r="AX304" s="75"/>
      <c r="AY304" s="75"/>
      <c r="AZ304" s="75"/>
      <c r="BA304" s="75"/>
      <c r="BB304" s="75"/>
      <c r="BC304" s="75"/>
      <c r="BD304" s="75"/>
      <c r="BE304" s="75"/>
      <c r="BF304" s="75"/>
      <c r="BG304" s="75"/>
      <c r="BH304" s="75"/>
      <c r="BI304" s="75"/>
      <c r="BJ304" s="75"/>
      <c r="BK304" s="75"/>
      <c r="BL304" s="75"/>
      <c r="BM304" s="75"/>
      <c r="BN304" s="75"/>
      <c r="BO304" s="75"/>
      <c r="BP304" s="75"/>
      <c r="BQ304" s="75"/>
      <c r="BR304" s="75"/>
      <c r="BS304" s="75"/>
      <c r="BT304" s="75"/>
      <c r="BU304" s="75"/>
      <c r="BV304" s="61">
        <v>-0.70300320616526468</v>
      </c>
      <c r="BW304" s="61">
        <v>9.6308336309973477</v>
      </c>
      <c r="BX304" s="75">
        <v>7.7663950868778198</v>
      </c>
      <c r="BY304" s="282">
        <v>0</v>
      </c>
      <c r="BZ304" s="288">
        <v>6.1062648691514898</v>
      </c>
      <c r="CB304" s="27"/>
      <c r="CC304" s="53"/>
    </row>
    <row r="305" spans="1:81">
      <c r="A305" s="32">
        <f t="shared" si="350"/>
        <v>1991</v>
      </c>
      <c r="B305" s="76">
        <v>34.67</v>
      </c>
      <c r="C305" s="76">
        <v>24.55</v>
      </c>
      <c r="D305" s="76">
        <v>30.221530000000001</v>
      </c>
      <c r="E305" s="76">
        <v>41.27</v>
      </c>
      <c r="F305" s="89">
        <v>37.922875145352776</v>
      </c>
      <c r="G305" s="76">
        <v>41.511836208020767</v>
      </c>
      <c r="H305" s="89">
        <v>47.031373056081271</v>
      </c>
      <c r="I305" s="76">
        <v>41.702833878789477</v>
      </c>
      <c r="J305" s="76">
        <v>45.259439999999998</v>
      </c>
      <c r="K305" s="76">
        <v>51.1867752525377</v>
      </c>
      <c r="L305" s="76">
        <v>48.07</v>
      </c>
      <c r="M305" s="76">
        <v>35.695813321574541</v>
      </c>
      <c r="N305" s="76">
        <v>12.126042706292584</v>
      </c>
      <c r="O305" s="89">
        <v>59.432228436668289</v>
      </c>
      <c r="P305" s="89">
        <v>13.499825174498037</v>
      </c>
      <c r="Q305" s="90">
        <v>10.65006</v>
      </c>
      <c r="R305" s="90">
        <v>12.40014</v>
      </c>
      <c r="S305" s="76">
        <v>10.285617452610163</v>
      </c>
      <c r="T305" s="89">
        <v>5.8</v>
      </c>
      <c r="U305" s="76">
        <v>17.430109999999999</v>
      </c>
      <c r="V305" s="89">
        <v>14.842437717449242</v>
      </c>
      <c r="W305" s="76">
        <v>12.96096508434681</v>
      </c>
      <c r="X305" s="76">
        <v>15.247389999999999</v>
      </c>
      <c r="Y305" s="76">
        <v>13.141847429176611</v>
      </c>
      <c r="Z305" s="76">
        <v>5.7288838413840582</v>
      </c>
      <c r="AA305" s="75">
        <v>18.507235338918516</v>
      </c>
      <c r="AB305" s="76">
        <v>23.648499999999999</v>
      </c>
      <c r="AC305" s="76">
        <v>21.567139999999998</v>
      </c>
      <c r="AD305" s="76">
        <v>28.550319999999999</v>
      </c>
      <c r="AE305" s="76">
        <v>-6.1343009731004816</v>
      </c>
      <c r="AF305" s="89">
        <v>-8.5579636966260146</v>
      </c>
      <c r="AG305" s="89">
        <v>0.28333000000000003</v>
      </c>
      <c r="AH305" s="76">
        <v>46.322659999999999</v>
      </c>
      <c r="AI305" s="76">
        <v>4.37364</v>
      </c>
      <c r="AJ305" s="76">
        <v>28.695170000000001</v>
      </c>
      <c r="AK305" s="76">
        <v>7.19815</v>
      </c>
      <c r="AL305" s="76">
        <v>12.16122</v>
      </c>
      <c r="AM305" s="76">
        <v>13.49865</v>
      </c>
      <c r="AN305" s="145">
        <v>13.077780000000001</v>
      </c>
      <c r="AO305" s="76">
        <v>29.008330000000001</v>
      </c>
      <c r="AP305" s="338">
        <v>14.842437717449242</v>
      </c>
      <c r="AQ305" s="75">
        <v>16.040280525085414</v>
      </c>
      <c r="AR305" s="145">
        <v>10.888224515382404</v>
      </c>
      <c r="AS305" s="76">
        <v>41.849847063405797</v>
      </c>
      <c r="AT305" s="75">
        <v>37.078663925198121</v>
      </c>
      <c r="AU305" s="75"/>
      <c r="AV305" s="75"/>
      <c r="AW305" s="75"/>
      <c r="AX305" s="75"/>
      <c r="AY305" s="75"/>
      <c r="AZ305" s="75"/>
      <c r="BA305" s="75"/>
      <c r="BB305" s="75"/>
      <c r="BC305" s="75"/>
      <c r="BD305" s="75"/>
      <c r="BE305" s="75"/>
      <c r="BF305" s="75"/>
      <c r="BG305" s="75"/>
      <c r="BH305" s="75"/>
      <c r="BI305" s="75"/>
      <c r="BJ305" s="75"/>
      <c r="BK305" s="75"/>
      <c r="BL305" s="75"/>
      <c r="BM305" s="75"/>
      <c r="BN305" s="75"/>
      <c r="BO305" s="75"/>
      <c r="BP305" s="75"/>
      <c r="BQ305" s="75"/>
      <c r="BR305" s="75"/>
      <c r="BS305" s="75"/>
      <c r="BT305" s="75"/>
      <c r="BU305" s="75"/>
      <c r="BV305" s="61">
        <v>31.580079265107976</v>
      </c>
      <c r="BW305" s="61">
        <v>14.842437717449242</v>
      </c>
      <c r="BX305" s="75">
        <v>5.7288838413840582</v>
      </c>
      <c r="BY305" s="282">
        <v>0</v>
      </c>
      <c r="BZ305" s="288">
        <v>3.0642750373692129</v>
      </c>
      <c r="CB305" s="27"/>
      <c r="CC305" s="53"/>
    </row>
    <row r="306" spans="1:81">
      <c r="A306" s="32">
        <f t="shared" si="350"/>
        <v>1992</v>
      </c>
      <c r="B306" s="76">
        <v>9.8000000000000007</v>
      </c>
      <c r="C306" s="76">
        <v>13.584910000000001</v>
      </c>
      <c r="D306" s="76">
        <v>7.4232800000000001</v>
      </c>
      <c r="E306" s="76">
        <v>4.9904400000000004</v>
      </c>
      <c r="F306" s="89">
        <v>21.678839272584671</v>
      </c>
      <c r="G306" s="76">
        <v>16.340452569011799</v>
      </c>
      <c r="H306" s="89">
        <v>8.711745706884976</v>
      </c>
      <c r="I306" s="76">
        <v>29.135627409079092</v>
      </c>
      <c r="J306" s="76">
        <v>18.202729999999999</v>
      </c>
      <c r="K306" s="76">
        <v>7.770107700914064</v>
      </c>
      <c r="L306" s="76">
        <v>33.979999999999997</v>
      </c>
      <c r="M306" s="76">
        <v>14.589719043395032</v>
      </c>
      <c r="N306" s="76">
        <v>-12.172477311219886</v>
      </c>
      <c r="O306" s="89">
        <v>11.070173825541186</v>
      </c>
      <c r="P306" s="89">
        <v>-11.32445392026492</v>
      </c>
      <c r="Q306" s="89">
        <v>-18.173649999999999</v>
      </c>
      <c r="R306" s="89">
        <v>-3.3181600000000002</v>
      </c>
      <c r="S306" s="89">
        <v>-11.202006293829324</v>
      </c>
      <c r="T306" s="89">
        <v>-20.6</v>
      </c>
      <c r="U306" s="76">
        <v>7.4047000000000001</v>
      </c>
      <c r="V306" s="90">
        <v>7.78</v>
      </c>
      <c r="W306" s="90">
        <v>6.7467499999999996</v>
      </c>
      <c r="X306" s="76">
        <v>7.1392699999999998</v>
      </c>
      <c r="Y306" s="76">
        <v>6.8278523680336045</v>
      </c>
      <c r="Z306" s="76">
        <v>3.4485309032638689</v>
      </c>
      <c r="AA306" s="75">
        <v>8.6917251441672949</v>
      </c>
      <c r="AB306" s="76">
        <v>7.9263199999999996</v>
      </c>
      <c r="AC306" s="76">
        <v>8.6742399999999993</v>
      </c>
      <c r="AD306" s="76">
        <v>16.499079999999999</v>
      </c>
      <c r="AE306" s="76">
        <v>4.4225315240630003</v>
      </c>
      <c r="AF306" s="89">
        <v>-5.7342696947386358</v>
      </c>
      <c r="AG306" s="76">
        <v>6.1019399999999999</v>
      </c>
      <c r="AH306" s="76">
        <v>-1.56915</v>
      </c>
      <c r="AI306" s="76">
        <v>-19.410799999999998</v>
      </c>
      <c r="AJ306" s="76">
        <v>11.990769999999999</v>
      </c>
      <c r="AK306" s="76">
        <v>4.71279</v>
      </c>
      <c r="AL306" s="76">
        <v>8.8549500000000005</v>
      </c>
      <c r="AM306" s="76">
        <v>9.3021200000000004</v>
      </c>
      <c r="AN306" s="145">
        <v>7.1948600000000003</v>
      </c>
      <c r="AO306" s="76">
        <v>14.240349999999999</v>
      </c>
      <c r="AP306" s="355">
        <v>7.5449389599154149</v>
      </c>
      <c r="AQ306" s="75">
        <v>5.7957539129087188</v>
      </c>
      <c r="AR306" s="145">
        <v>6.4185075665333047</v>
      </c>
      <c r="AS306" s="76">
        <v>12.466084835011104</v>
      </c>
      <c r="AT306" s="75">
        <v>4.4885493171986202</v>
      </c>
      <c r="AU306" s="75"/>
      <c r="AV306" s="75"/>
      <c r="AW306" s="75"/>
      <c r="AX306" s="75"/>
      <c r="AY306" s="75"/>
      <c r="AZ306" s="75"/>
      <c r="BA306" s="75"/>
      <c r="BB306" s="75"/>
      <c r="BC306" s="75"/>
      <c r="BD306" s="75"/>
      <c r="BE306" s="75"/>
      <c r="BF306" s="75"/>
      <c r="BG306" s="75"/>
      <c r="BH306" s="75"/>
      <c r="BI306" s="75"/>
      <c r="BJ306" s="75"/>
      <c r="BK306" s="75"/>
      <c r="BL306" s="75"/>
      <c r="BM306" s="75"/>
      <c r="BN306" s="75"/>
      <c r="BO306" s="75"/>
      <c r="BP306" s="75"/>
      <c r="BQ306" s="75"/>
      <c r="BR306" s="75"/>
      <c r="BS306" s="75"/>
      <c r="BT306" s="75"/>
      <c r="BU306" s="75"/>
      <c r="BV306" s="61">
        <v>7.5802730244183936</v>
      </c>
      <c r="BW306" s="265">
        <v>7.5449389599154149</v>
      </c>
      <c r="BX306" s="75">
        <v>3.4485309032638689</v>
      </c>
      <c r="BY306" s="282">
        <v>0</v>
      </c>
      <c r="BZ306" s="288">
        <v>2.9006526468455363</v>
      </c>
      <c r="CA306" s="62"/>
      <c r="CB306" s="27"/>
      <c r="CC306" s="53"/>
    </row>
    <row r="307" spans="1:81">
      <c r="A307" s="32">
        <f t="shared" si="350"/>
        <v>1993</v>
      </c>
      <c r="B307" s="90">
        <v>10.62439</v>
      </c>
      <c r="C307" s="90">
        <v>18.349440000000001</v>
      </c>
      <c r="D307" s="76">
        <v>9.8923900000000007</v>
      </c>
      <c r="E307" s="90">
        <v>1.5273699999999999</v>
      </c>
      <c r="F307" s="90">
        <v>15.789136356353151</v>
      </c>
      <c r="G307" s="90">
        <v>15.652600588812572</v>
      </c>
      <c r="H307" s="90">
        <v>15.389479266526607</v>
      </c>
      <c r="I307" s="90">
        <v>20.040134999543934</v>
      </c>
      <c r="J307" s="76">
        <v>18.703620000000001</v>
      </c>
      <c r="K307" s="90">
        <v>15.997889182058046</v>
      </c>
      <c r="L307" s="76">
        <v>25.58</v>
      </c>
      <c r="M307" s="76">
        <v>19.654641190131294</v>
      </c>
      <c r="N307" s="76">
        <v>32.560561913207508</v>
      </c>
      <c r="O307" s="89">
        <v>74.31437881169218</v>
      </c>
      <c r="P307" s="89">
        <v>34.367309202783943</v>
      </c>
      <c r="Q307" s="89">
        <v>35.464239999999997</v>
      </c>
      <c r="R307" s="89">
        <v>29.127559999999999</v>
      </c>
      <c r="S307" s="89">
        <v>39.907305783911198</v>
      </c>
      <c r="T307" s="89">
        <v>34.4</v>
      </c>
      <c r="U307" s="76">
        <v>16.787030000000001</v>
      </c>
      <c r="V307" s="76">
        <v>11.432460000000001</v>
      </c>
      <c r="W307" s="76">
        <v>6.4067699999999999</v>
      </c>
      <c r="X307" s="76">
        <v>9.6823200000000007</v>
      </c>
      <c r="Y307" s="76">
        <v>7.0997727704981806</v>
      </c>
      <c r="Z307" s="90">
        <v>2.9921600000000002</v>
      </c>
      <c r="AA307" s="75">
        <v>12.158015852723093</v>
      </c>
      <c r="AB307" s="76">
        <v>13.516069999999999</v>
      </c>
      <c r="AC307" s="76">
        <v>14.649419999999999</v>
      </c>
      <c r="AD307" s="76">
        <v>19.368870000000001</v>
      </c>
      <c r="AE307" s="76">
        <v>-12.32837217853473</v>
      </c>
      <c r="AF307" s="89">
        <v>17.681516416834398</v>
      </c>
      <c r="AG307" s="76">
        <v>26.51885</v>
      </c>
      <c r="AH307" s="76">
        <v>11.805809999999999</v>
      </c>
      <c r="AI307" s="76">
        <v>93.357200000000006</v>
      </c>
      <c r="AJ307" s="76">
        <v>13.602779999999999</v>
      </c>
      <c r="AK307" s="76">
        <v>3.82239</v>
      </c>
      <c r="AL307" s="76">
        <v>11.55274</v>
      </c>
      <c r="AM307" s="76">
        <v>13.45181</v>
      </c>
      <c r="AN307" s="145">
        <v>7.0665300000000002</v>
      </c>
      <c r="AO307" s="76">
        <v>18.24025</v>
      </c>
      <c r="AP307" s="338">
        <v>11.962030407851332</v>
      </c>
      <c r="AQ307" s="75">
        <v>11.081001904203891</v>
      </c>
      <c r="AR307" s="145">
        <v>13.819875776397517</v>
      </c>
      <c r="AS307" s="76">
        <v>14.490308109709282</v>
      </c>
      <c r="AT307" s="75">
        <v>13.385614358243746</v>
      </c>
      <c r="AU307" s="75"/>
      <c r="AV307" s="75"/>
      <c r="AW307" s="75"/>
      <c r="AX307" s="75"/>
      <c r="AY307" s="75"/>
      <c r="AZ307" s="75"/>
      <c r="BA307" s="75"/>
      <c r="BB307" s="75"/>
      <c r="BC307" s="75"/>
      <c r="BD307" s="75"/>
      <c r="BE307" s="75"/>
      <c r="BF307" s="75"/>
      <c r="BG307" s="75"/>
      <c r="BH307" s="75"/>
      <c r="BI307" s="75"/>
      <c r="BJ307" s="75"/>
      <c r="BK307" s="75"/>
      <c r="BL307" s="75"/>
      <c r="BM307" s="75"/>
      <c r="BN307" s="75"/>
      <c r="BO307" s="75"/>
      <c r="BP307" s="75"/>
      <c r="BQ307" s="75"/>
      <c r="BR307" s="75"/>
      <c r="BS307" s="75"/>
      <c r="BT307" s="75"/>
      <c r="BU307" s="75"/>
      <c r="BV307" s="61">
        <v>11.56629827907083</v>
      </c>
      <c r="BW307" s="61">
        <v>11.962030407851332</v>
      </c>
      <c r="BX307" s="75">
        <v>3.0160179148636113</v>
      </c>
      <c r="BY307" s="282">
        <v>0</v>
      </c>
      <c r="BZ307" s="288">
        <v>2.748414376321362</v>
      </c>
      <c r="CA307" s="63"/>
      <c r="CB307" s="27"/>
      <c r="CC307" s="53"/>
    </row>
    <row r="308" spans="1:81">
      <c r="A308" s="32">
        <f t="shared" si="350"/>
        <v>1994</v>
      </c>
      <c r="B308" s="76">
        <v>-0.16864999999999999</v>
      </c>
      <c r="C308" s="76">
        <v>-0.73177999999999999</v>
      </c>
      <c r="D308" s="76">
        <v>1.1759200000000001</v>
      </c>
      <c r="E308" s="76">
        <v>2.88978</v>
      </c>
      <c r="F308" s="89">
        <v>-3.0111812243994285</v>
      </c>
      <c r="G308" s="76">
        <v>-3.3352189694998313</v>
      </c>
      <c r="H308" s="89">
        <v>-3.7191543519762615</v>
      </c>
      <c r="I308" s="76">
        <v>-0.66109422492401926</v>
      </c>
      <c r="J308" s="76">
        <v>-0.50788999999999995</v>
      </c>
      <c r="K308" s="76">
        <v>-2.6149142919532742</v>
      </c>
      <c r="L308" s="76">
        <v>-2.98</v>
      </c>
      <c r="M308" s="76">
        <v>3.1706988989027352</v>
      </c>
      <c r="N308" s="76">
        <v>7.7780727369259228</v>
      </c>
      <c r="O308" s="89">
        <v>-7.3164193720327786</v>
      </c>
      <c r="P308" s="89">
        <v>6.2079123267754222</v>
      </c>
      <c r="Q308" s="89">
        <v>13.044180000000001</v>
      </c>
      <c r="R308" s="89">
        <v>1.8757699999999999</v>
      </c>
      <c r="S308" s="89">
        <v>11.031207129911635</v>
      </c>
      <c r="T308" s="89">
        <v>12.5</v>
      </c>
      <c r="U308" s="76">
        <v>-7.0382300000000004</v>
      </c>
      <c r="V308" s="76">
        <v>-4.3262299999999998</v>
      </c>
      <c r="W308" s="76">
        <v>-0.57528999999999997</v>
      </c>
      <c r="X308" s="76">
        <v>-2.6559900000000001</v>
      </c>
      <c r="Y308" s="76">
        <v>-0.71538885827692189</v>
      </c>
      <c r="Z308" s="76">
        <v>3.9875400000000001</v>
      </c>
      <c r="AA308" s="75">
        <v>-3.9325202325316333</v>
      </c>
      <c r="AB308" s="76">
        <v>-0.48704999999999998</v>
      </c>
      <c r="AC308" s="76">
        <v>-4.4359799999999998</v>
      </c>
      <c r="AD308" s="76">
        <v>-0.14915999999999999</v>
      </c>
      <c r="AE308" s="76">
        <v>5.2930831518294141</v>
      </c>
      <c r="AF308" s="89">
        <v>-2.1697511167836581</v>
      </c>
      <c r="AG308" s="76">
        <v>-1.6262000000000001</v>
      </c>
      <c r="AH308" s="76">
        <v>9.5391999999999992</v>
      </c>
      <c r="AI308" s="76">
        <v>-5.42408</v>
      </c>
      <c r="AJ308" s="76">
        <v>-1.16496</v>
      </c>
      <c r="AK308" s="76">
        <v>1.6961900000000001</v>
      </c>
      <c r="AL308" s="76">
        <v>-2.1216599999999999</v>
      </c>
      <c r="AM308" s="76">
        <v>-5.7575000000000003</v>
      </c>
      <c r="AN308" s="145">
        <v>-8.1089999999999995E-2</v>
      </c>
      <c r="AO308" s="76">
        <v>-1.71265</v>
      </c>
      <c r="AP308" s="338">
        <v>-4.9280707636793259</v>
      </c>
      <c r="AQ308" s="77">
        <v>-2.1022437682980288</v>
      </c>
      <c r="AR308" s="317">
        <v>-4.7102750053852223</v>
      </c>
      <c r="AS308" s="76">
        <v>-1.7639315451595805</v>
      </c>
      <c r="AT308" s="75">
        <v>-0.93906578309357336</v>
      </c>
      <c r="AU308" s="75"/>
      <c r="AV308" s="75"/>
      <c r="AW308" s="75"/>
      <c r="AX308" s="75"/>
      <c r="AY308" s="75"/>
      <c r="AZ308" s="75"/>
      <c r="BA308" s="75"/>
      <c r="BB308" s="75"/>
      <c r="BC308" s="75"/>
      <c r="BD308" s="75"/>
      <c r="BE308" s="75"/>
      <c r="BF308" s="75"/>
      <c r="BG308" s="75"/>
      <c r="BH308" s="75"/>
      <c r="BI308" s="75"/>
      <c r="BJ308" s="75"/>
      <c r="BK308" s="75"/>
      <c r="BL308" s="75"/>
      <c r="BM308" s="75"/>
      <c r="BN308" s="75"/>
      <c r="BO308" s="75"/>
      <c r="BP308" s="75"/>
      <c r="BQ308" s="75"/>
      <c r="BR308" s="75"/>
      <c r="BS308" s="75"/>
      <c r="BT308" s="75"/>
      <c r="BU308" s="75"/>
      <c r="BV308" s="61">
        <v>1.1480158142878283</v>
      </c>
      <c r="BW308" s="61">
        <v>-4.9280707636793259</v>
      </c>
      <c r="BX308" s="75">
        <v>4.0442609108169547</v>
      </c>
      <c r="BY308" s="282">
        <v>0</v>
      </c>
      <c r="BZ308" s="288">
        <v>2.6748971193415461</v>
      </c>
      <c r="CA308" s="63"/>
      <c r="CB308" s="27"/>
      <c r="CC308" s="53"/>
    </row>
    <row r="309" spans="1:81">
      <c r="A309" s="32">
        <f t="shared" si="350"/>
        <v>1995</v>
      </c>
      <c r="B309" s="76">
        <v>35.78528</v>
      </c>
      <c r="C309" s="76">
        <v>36.937429999999999</v>
      </c>
      <c r="D309" s="76">
        <v>37.445740000000001</v>
      </c>
      <c r="E309" s="76">
        <v>38.063699999999997</v>
      </c>
      <c r="F309" s="89">
        <v>34.493779248944193</v>
      </c>
      <c r="G309" s="76">
        <v>33.412986759649833</v>
      </c>
      <c r="H309" s="89">
        <v>32.345597414995986</v>
      </c>
      <c r="I309" s="76">
        <v>26.540707310232282</v>
      </c>
      <c r="J309" s="76">
        <v>28.74006</v>
      </c>
      <c r="K309" s="76">
        <v>36.433282882074856</v>
      </c>
      <c r="L309" s="76">
        <v>30.47</v>
      </c>
      <c r="M309" s="76">
        <v>15.266938603189972</v>
      </c>
      <c r="N309" s="76">
        <v>11.207772304324038</v>
      </c>
      <c r="O309" s="90">
        <v>0.55661000000000005</v>
      </c>
      <c r="P309" s="89">
        <v>9.4994291730343683</v>
      </c>
      <c r="Q309" s="89">
        <v>2.7476600000000002</v>
      </c>
      <c r="R309" s="89">
        <v>22.281099999999999</v>
      </c>
      <c r="S309" s="89">
        <v>11.264851460791348</v>
      </c>
      <c r="T309" s="90">
        <v>0.21311658566560698</v>
      </c>
      <c r="U309" s="76">
        <v>30.093209999999999</v>
      </c>
      <c r="V309" s="76">
        <v>20.441669999999998</v>
      </c>
      <c r="W309" s="76">
        <v>12.1091</v>
      </c>
      <c r="X309" s="76">
        <v>18.181519999999999</v>
      </c>
      <c r="Y309" s="90">
        <v>12.886687443228295</v>
      </c>
      <c r="Z309" s="76">
        <v>5.6621300000000003</v>
      </c>
      <c r="AA309" s="75">
        <v>22.245787850023735</v>
      </c>
      <c r="AB309" s="76">
        <v>32.922400000000003</v>
      </c>
      <c r="AC309" s="76">
        <v>28.91028</v>
      </c>
      <c r="AD309" s="76">
        <v>30.14546</v>
      </c>
      <c r="AE309" s="76">
        <v>20.332055384810378</v>
      </c>
      <c r="AF309" s="89">
        <v>0.97847358121330164</v>
      </c>
      <c r="AG309" s="76">
        <v>25.318449999999999</v>
      </c>
      <c r="AH309" s="76">
        <v>45.173760000000001</v>
      </c>
      <c r="AI309" s="76">
        <v>-4.4796100000000001</v>
      </c>
      <c r="AJ309" s="76">
        <v>38.834090000000003</v>
      </c>
      <c r="AK309" s="76">
        <v>5.9187599999999998</v>
      </c>
      <c r="AL309" s="76">
        <v>13.644729999999999</v>
      </c>
      <c r="AM309" s="76">
        <v>18.719660000000001</v>
      </c>
      <c r="AN309" s="145">
        <v>12.73563</v>
      </c>
      <c r="AO309" s="76">
        <v>19.15286</v>
      </c>
      <c r="AP309" s="338">
        <v>21.207668214528642</v>
      </c>
      <c r="AQ309" s="75">
        <v>22.417529729978412</v>
      </c>
      <c r="AR309" s="145">
        <v>17.323487303142173</v>
      </c>
      <c r="AS309" s="76">
        <v>33.796644296767674</v>
      </c>
      <c r="AT309" s="75">
        <v>42.534549429750854</v>
      </c>
      <c r="AU309" s="75"/>
      <c r="AV309" s="75"/>
      <c r="AW309" s="75"/>
      <c r="AX309" s="75"/>
      <c r="AY309" s="75"/>
      <c r="AZ309" s="75"/>
      <c r="BA309" s="75"/>
      <c r="BB309" s="75"/>
      <c r="BC309" s="75"/>
      <c r="BD309" s="75"/>
      <c r="BE309" s="75"/>
      <c r="BF309" s="75"/>
      <c r="BG309" s="75"/>
      <c r="BH309" s="75"/>
      <c r="BI309" s="75"/>
      <c r="BJ309" s="75"/>
      <c r="BK309" s="75"/>
      <c r="BL309" s="75"/>
      <c r="BM309" s="75"/>
      <c r="BN309" s="75"/>
      <c r="BO309" s="75"/>
      <c r="BP309" s="75"/>
      <c r="BQ309" s="75"/>
      <c r="BR309" s="75"/>
      <c r="BS309" s="75"/>
      <c r="BT309" s="75"/>
      <c r="BU309" s="75"/>
      <c r="BV309" s="61">
        <v>35.026329930145074</v>
      </c>
      <c r="BW309" s="61">
        <v>21.207668214528642</v>
      </c>
      <c r="BX309" s="75">
        <v>5.6300703782855566</v>
      </c>
      <c r="BY309" s="282">
        <v>0</v>
      </c>
      <c r="BZ309" s="288">
        <v>2.5384101536406245</v>
      </c>
      <c r="CA309" s="63"/>
      <c r="CB309" s="27"/>
      <c r="CC309" s="53"/>
    </row>
    <row r="310" spans="1:81">
      <c r="A310" s="32">
        <f t="shared" si="350"/>
        <v>1996</v>
      </c>
      <c r="B310" s="76">
        <v>20.961980000000001</v>
      </c>
      <c r="C310" s="76">
        <v>21.862960000000001</v>
      </c>
      <c r="D310" s="76">
        <v>22.876999999999999</v>
      </c>
      <c r="E310" s="76">
        <v>23.7392</v>
      </c>
      <c r="F310" s="76">
        <v>21.456759738606479</v>
      </c>
      <c r="G310" s="76">
        <v>20.468253097927413</v>
      </c>
      <c r="H310" s="76">
        <v>18.926005049524175</v>
      </c>
      <c r="I310" s="76">
        <v>23.52301120335294</v>
      </c>
      <c r="J310" s="76">
        <v>18.118079999999999</v>
      </c>
      <c r="K310" s="76">
        <v>13.861535300965567</v>
      </c>
      <c r="L310" s="76">
        <v>17.16</v>
      </c>
      <c r="M310" s="76">
        <v>35.266651405548963</v>
      </c>
      <c r="N310" s="76">
        <v>6.0470054130249196</v>
      </c>
      <c r="O310" s="89">
        <v>15.82934</v>
      </c>
      <c r="P310" s="89">
        <v>6.2535874393848667</v>
      </c>
      <c r="Q310" s="89">
        <v>-7.8231000000000002</v>
      </c>
      <c r="R310" s="89">
        <v>21.255030000000001</v>
      </c>
      <c r="S310" s="89">
        <v>8.8363844632401545</v>
      </c>
      <c r="T310" s="89">
        <v>2.1790330088103271</v>
      </c>
      <c r="U310" s="76">
        <v>-1.2541500000000001</v>
      </c>
      <c r="V310" s="76">
        <v>1.91815</v>
      </c>
      <c r="W310" s="76">
        <v>4.3924399999999997</v>
      </c>
      <c r="X310" s="76">
        <v>3.5800200000000002</v>
      </c>
      <c r="Y310" s="76">
        <v>4.5521189074132051</v>
      </c>
      <c r="Z310" s="76">
        <v>5.2564299999999999</v>
      </c>
      <c r="AA310" s="75">
        <v>3.2842774468291536</v>
      </c>
      <c r="AB310" s="76">
        <v>16.188099999999999</v>
      </c>
      <c r="AC310" s="76">
        <v>9.4193200000000008</v>
      </c>
      <c r="AD310" s="76">
        <v>26.360520000000001</v>
      </c>
      <c r="AE310" s="76">
        <v>33.917004581599876</v>
      </c>
      <c r="AF310" s="89">
        <v>-4.5478036175710663</v>
      </c>
      <c r="AG310" s="76">
        <v>33.996630000000003</v>
      </c>
      <c r="AH310" s="76">
        <v>21.35981</v>
      </c>
      <c r="AI310" s="76">
        <v>-0.74831000000000003</v>
      </c>
      <c r="AJ310" s="76">
        <v>24.183530000000001</v>
      </c>
      <c r="AK310" s="76">
        <v>3.68743</v>
      </c>
      <c r="AL310" s="76">
        <v>4.1964800000000002</v>
      </c>
      <c r="AM310" s="76">
        <v>4.4146299999999998</v>
      </c>
      <c r="AN310" s="145">
        <v>4.7880700000000003</v>
      </c>
      <c r="AO310" s="76">
        <v>9.5443999999999996</v>
      </c>
      <c r="AP310" s="338">
        <v>1.9273268904361096</v>
      </c>
      <c r="AQ310" s="75">
        <v>9.8865776272688564</v>
      </c>
      <c r="AR310" s="145">
        <v>12.068079640333984</v>
      </c>
      <c r="AS310" s="76">
        <v>17.646436661388076</v>
      </c>
      <c r="AT310" s="75">
        <v>30.024725840793053</v>
      </c>
      <c r="AU310" s="75"/>
      <c r="AV310" s="75"/>
      <c r="AW310" s="75"/>
      <c r="AX310" s="75"/>
      <c r="AY310" s="75"/>
      <c r="AZ310" s="75"/>
      <c r="BA310" s="75"/>
      <c r="BB310" s="75"/>
      <c r="BC310" s="75"/>
      <c r="BD310" s="75"/>
      <c r="BE310" s="75"/>
      <c r="BF310" s="75"/>
      <c r="BG310" s="75"/>
      <c r="BH310" s="75"/>
      <c r="BI310" s="75"/>
      <c r="BJ310" s="75"/>
      <c r="BK310" s="75"/>
      <c r="BL310" s="75"/>
      <c r="BM310" s="75"/>
      <c r="BN310" s="75"/>
      <c r="BO310" s="75"/>
      <c r="BP310" s="75"/>
      <c r="BQ310" s="75"/>
      <c r="BR310" s="75"/>
      <c r="BS310" s="75"/>
      <c r="BT310" s="75"/>
      <c r="BU310" s="75"/>
      <c r="BV310" s="61">
        <v>27.131278278701878</v>
      </c>
      <c r="BW310" s="61">
        <v>1.9273268904361096</v>
      </c>
      <c r="BX310" s="75">
        <v>5.1178825862026267</v>
      </c>
      <c r="BY310" s="282">
        <v>0</v>
      </c>
      <c r="BZ310" s="288">
        <v>3.3224755700325792</v>
      </c>
      <c r="CA310" s="63"/>
      <c r="CB310" s="27"/>
      <c r="CC310" s="53"/>
    </row>
    <row r="311" spans="1:81">
      <c r="A311" s="32">
        <f t="shared" si="350"/>
        <v>1997</v>
      </c>
      <c r="B311" s="76">
        <v>30.99493</v>
      </c>
      <c r="C311" s="76">
        <v>29.766860000000001</v>
      </c>
      <c r="D311" s="76">
        <v>33.190510000000003</v>
      </c>
      <c r="E311" s="76">
        <v>36.341999999999999</v>
      </c>
      <c r="F311" s="89">
        <v>37.084461525024004</v>
      </c>
      <c r="G311" s="76">
        <v>28.58161515937676</v>
      </c>
      <c r="H311" s="89">
        <v>20.597464101995811</v>
      </c>
      <c r="I311" s="76">
        <v>34.726436331604191</v>
      </c>
      <c r="J311" s="76">
        <v>24.59029</v>
      </c>
      <c r="K311" s="76">
        <v>14.562884911470352</v>
      </c>
      <c r="L311" s="76">
        <v>22.45</v>
      </c>
      <c r="M311" s="90">
        <v>18.773</v>
      </c>
      <c r="N311" s="76">
        <v>1.777894735376484</v>
      </c>
      <c r="O311" s="89">
        <v>-16.82422</v>
      </c>
      <c r="P311" s="90">
        <v>-0.77</v>
      </c>
      <c r="Q311" s="89">
        <v>-25.66938</v>
      </c>
      <c r="R311" s="89">
        <v>24.234819999999999</v>
      </c>
      <c r="S311" s="89">
        <v>1.4788638316088454</v>
      </c>
      <c r="T311" s="76">
        <v>-18.657886912474318</v>
      </c>
      <c r="U311" s="76">
        <v>13.904199999999999</v>
      </c>
      <c r="V311" s="76">
        <v>8.9572900000000004</v>
      </c>
      <c r="W311" s="76">
        <v>6.3914299999999997</v>
      </c>
      <c r="X311" s="76">
        <v>9.4420800000000007</v>
      </c>
      <c r="Y311" s="76">
        <v>7.0374732652722649</v>
      </c>
      <c r="Z311" s="76">
        <v>5.29352</v>
      </c>
      <c r="AA311" s="75">
        <v>10.233760131563496</v>
      </c>
      <c r="AB311" s="76">
        <v>23.234719999999999</v>
      </c>
      <c r="AC311" s="76">
        <v>20.190439999999999</v>
      </c>
      <c r="AD311" s="76">
        <v>21.974609999999998</v>
      </c>
      <c r="AE311" s="76">
        <v>-14.071396269237358</v>
      </c>
      <c r="AF311" s="89">
        <v>-21.440173253925288</v>
      </c>
      <c r="AG311" s="76">
        <v>14.88996</v>
      </c>
      <c r="AH311" s="76">
        <v>28.566030000000001</v>
      </c>
      <c r="AI311" s="76">
        <v>-38.91574</v>
      </c>
      <c r="AJ311" s="76">
        <v>32.374560000000002</v>
      </c>
      <c r="AK311" s="76">
        <v>4.0711899999999996</v>
      </c>
      <c r="AL311" s="76">
        <v>7.0815099999999997</v>
      </c>
      <c r="AM311" s="76">
        <v>9.2885799999999996</v>
      </c>
      <c r="AN311" s="145">
        <v>6.9459900000000001</v>
      </c>
      <c r="AO311" s="76">
        <v>11.90727</v>
      </c>
      <c r="AP311" s="257">
        <v>2.079999999999993</v>
      </c>
      <c r="AQ311" s="171">
        <v>-1.2957112641195256</v>
      </c>
      <c r="AR311" s="145">
        <v>10.877414178462953</v>
      </c>
      <c r="AS311" s="76">
        <v>26.687538569456116</v>
      </c>
      <c r="AT311" s="75">
        <v>37.096674795531158</v>
      </c>
      <c r="AU311" s="75"/>
      <c r="AV311" s="75"/>
      <c r="AW311" s="75"/>
      <c r="AX311" s="75"/>
      <c r="AY311" s="75"/>
      <c r="AZ311" s="75"/>
      <c r="BA311" s="75"/>
      <c r="BB311" s="75"/>
      <c r="BC311" s="75"/>
      <c r="BD311" s="75"/>
      <c r="BE311" s="75"/>
      <c r="BF311" s="75"/>
      <c r="BG311" s="75"/>
      <c r="BH311" s="75"/>
      <c r="BI311" s="75"/>
      <c r="BJ311" s="75"/>
      <c r="BK311" s="75"/>
      <c r="BL311" s="75"/>
      <c r="BM311" s="75"/>
      <c r="BN311" s="75"/>
      <c r="BO311" s="75"/>
      <c r="BP311" s="75"/>
      <c r="BQ311" s="75"/>
      <c r="BR311" s="75"/>
      <c r="BS311" s="75"/>
      <c r="BT311" s="75"/>
      <c r="BU311" s="75"/>
      <c r="BV311" s="61">
        <v>27.751820625929891</v>
      </c>
      <c r="BW311" s="61">
        <v>9.7079393992944851</v>
      </c>
      <c r="BX311" s="75">
        <v>5.1490317021521292</v>
      </c>
      <c r="BY311" s="282">
        <v>0</v>
      </c>
      <c r="BZ311" s="288">
        <v>1.7023959646910614</v>
      </c>
      <c r="CA311" s="31"/>
      <c r="CB311" s="27"/>
      <c r="CC311" s="53"/>
    </row>
    <row r="312" spans="1:81">
      <c r="A312" s="32">
        <f t="shared" si="350"/>
        <v>1998</v>
      </c>
      <c r="B312" s="76">
        <v>23.264220000000002</v>
      </c>
      <c r="C312" s="76">
        <v>14.64283</v>
      </c>
      <c r="D312" s="76">
        <v>28.617100000000001</v>
      </c>
      <c r="E312" s="76">
        <v>42.20514</v>
      </c>
      <c r="F312" s="89">
        <v>1.516425822565437</v>
      </c>
      <c r="G312" s="76">
        <v>9.2587785538984271</v>
      </c>
      <c r="H312" s="89">
        <v>17.255554373373847</v>
      </c>
      <c r="I312" s="76">
        <v>-5.1156314323767997</v>
      </c>
      <c r="J312" s="76">
        <v>-2.6133299999999999</v>
      </c>
      <c r="K312" s="76">
        <v>6.632508425816086</v>
      </c>
      <c r="L312" s="90">
        <v>-1.8072299999999999</v>
      </c>
      <c r="M312" s="76">
        <v>-16.324480000000001</v>
      </c>
      <c r="N312" s="76">
        <v>19.996862650677127</v>
      </c>
      <c r="O312" s="89">
        <v>-18.12303</v>
      </c>
      <c r="P312" s="89">
        <v>15.6</v>
      </c>
      <c r="Q312" s="89">
        <v>2.4094600000000002</v>
      </c>
      <c r="R312" s="89">
        <v>28.860130000000002</v>
      </c>
      <c r="S312" s="76">
        <v>17.680407962847468</v>
      </c>
      <c r="T312" s="89">
        <v>5.0439133336239728</v>
      </c>
      <c r="U312" s="76">
        <v>13.051209999999999</v>
      </c>
      <c r="V312" s="76">
        <v>10.60622</v>
      </c>
      <c r="W312" s="76">
        <v>7.3600099999999999</v>
      </c>
      <c r="X312" s="76">
        <v>8.5821799999999993</v>
      </c>
      <c r="Y312" s="76">
        <v>7.6292307924545</v>
      </c>
      <c r="Z312" s="76">
        <v>5.1840400000000004</v>
      </c>
      <c r="AA312" s="75">
        <v>8.5729204407408268</v>
      </c>
      <c r="AB312" s="76">
        <v>12.057969999999999</v>
      </c>
      <c r="AC312" s="76">
        <v>11.842790000000001</v>
      </c>
      <c r="AD312" s="76">
        <v>0.81198999999999999</v>
      </c>
      <c r="AE312" s="76">
        <v>-35.745643426158068</v>
      </c>
      <c r="AF312" s="89">
        <v>-0.82701585113713616</v>
      </c>
      <c r="AG312" s="76">
        <v>-20.52862</v>
      </c>
      <c r="AH312" s="76">
        <v>40.801470000000002</v>
      </c>
      <c r="AI312" s="76">
        <v>-3.9124699999999999</v>
      </c>
      <c r="AJ312" s="76">
        <v>16.35943</v>
      </c>
      <c r="AK312" s="76">
        <v>4.3170200000000003</v>
      </c>
      <c r="AL312" s="76">
        <v>5.7596999999999996</v>
      </c>
      <c r="AM312" s="76">
        <v>6.0195499999999997</v>
      </c>
      <c r="AN312" s="145">
        <v>6.5673399999999997</v>
      </c>
      <c r="AO312" s="76">
        <v>5.6180199999999996</v>
      </c>
      <c r="AP312" s="256">
        <v>3.9478840125391823</v>
      </c>
      <c r="AQ312" s="75">
        <v>11.984454531693679</v>
      </c>
      <c r="AR312" s="145">
        <v>12.06388587377889</v>
      </c>
      <c r="AS312" s="76">
        <v>8.3528247837067582</v>
      </c>
      <c r="AT312" s="75">
        <v>48.977357375870142</v>
      </c>
      <c r="AU312" s="75"/>
      <c r="AV312" s="75"/>
      <c r="AW312" s="75"/>
      <c r="AX312" s="75"/>
      <c r="AY312" s="75"/>
      <c r="AZ312" s="75"/>
      <c r="BA312" s="75"/>
      <c r="BB312" s="75"/>
      <c r="BC312" s="75"/>
      <c r="BD312" s="75"/>
      <c r="BE312" s="75"/>
      <c r="BF312" s="75"/>
      <c r="BG312" s="75"/>
      <c r="BH312" s="75"/>
      <c r="BI312" s="75"/>
      <c r="BJ312" s="75"/>
      <c r="BK312" s="75"/>
      <c r="BL312" s="75"/>
      <c r="BM312" s="75"/>
      <c r="BN312" s="75"/>
      <c r="BO312" s="75"/>
      <c r="BP312" s="75"/>
      <c r="BQ312" s="75"/>
      <c r="BR312" s="75"/>
      <c r="BS312" s="75"/>
      <c r="BT312" s="75"/>
      <c r="BU312" s="75"/>
      <c r="BV312" s="61">
        <v>31.308129878757683</v>
      </c>
      <c r="BW312" s="61">
        <v>11.573012824484241</v>
      </c>
      <c r="BX312" s="75">
        <v>4.8117189699853125</v>
      </c>
      <c r="BY312" s="282">
        <v>0</v>
      </c>
      <c r="BZ312" s="288">
        <v>1.6119032858028515</v>
      </c>
      <c r="CA312" s="31"/>
      <c r="CB312" s="27"/>
      <c r="CC312" s="53"/>
    </row>
    <row r="313" spans="1:81">
      <c r="A313" s="32">
        <f t="shared" si="350"/>
        <v>1999</v>
      </c>
      <c r="B313" s="76">
        <v>23.813140000000001</v>
      </c>
      <c r="C313" s="76">
        <v>12.56826</v>
      </c>
      <c r="D313" s="76">
        <v>21.068449999999999</v>
      </c>
      <c r="E313" s="76">
        <v>28.759160000000001</v>
      </c>
      <c r="F313" s="89">
        <v>2.1992367945370628</v>
      </c>
      <c r="G313" s="90">
        <v>15.318709999999999</v>
      </c>
      <c r="H313" s="89">
        <v>70.533791977034824</v>
      </c>
      <c r="I313" s="90">
        <v>3.3495900000000001</v>
      </c>
      <c r="J313" s="76">
        <v>23.132919999999999</v>
      </c>
      <c r="K313" s="90">
        <v>19.800080000000001</v>
      </c>
      <c r="L313" s="76">
        <v>31.492840000000001</v>
      </c>
      <c r="M313" s="76">
        <v>-4.03932</v>
      </c>
      <c r="N313" s="76">
        <v>26.964314758543949</v>
      </c>
      <c r="O313" s="89">
        <v>61.571629999999999</v>
      </c>
      <c r="P313" s="89">
        <v>29.92</v>
      </c>
      <c r="Q313" s="89">
        <v>57.05415</v>
      </c>
      <c r="R313" s="89">
        <v>16.616070000000001</v>
      </c>
      <c r="S313" s="89">
        <v>24.124505993402366</v>
      </c>
      <c r="T313" s="89">
        <v>32.654944100727221</v>
      </c>
      <c r="U313" s="76">
        <v>-8.6584900000000005</v>
      </c>
      <c r="V313" s="76">
        <v>-3.5219900000000002</v>
      </c>
      <c r="W313" s="76">
        <v>1.8492999999999999</v>
      </c>
      <c r="X313" s="76">
        <v>-0.75856999999999997</v>
      </c>
      <c r="Y313" s="76">
        <v>2.0781953000143849</v>
      </c>
      <c r="Z313" s="76">
        <v>4.7397600000000004</v>
      </c>
      <c r="AA313" s="77">
        <v>-2.6100000000000012</v>
      </c>
      <c r="AB313" s="76">
        <v>4.4062200000000002</v>
      </c>
      <c r="AC313" s="76">
        <v>-4.13626</v>
      </c>
      <c r="AD313" s="76">
        <v>11.57077</v>
      </c>
      <c r="AE313" s="76">
        <v>40.920814997583513</v>
      </c>
      <c r="AF313" s="89">
        <v>0.85128561501042199</v>
      </c>
      <c r="AG313" s="76">
        <v>20.976870000000002</v>
      </c>
      <c r="AH313" s="76">
        <v>7.0491599999999996</v>
      </c>
      <c r="AI313" s="76">
        <v>28.824210000000001</v>
      </c>
      <c r="AJ313" s="76">
        <v>-5.8067599999999997</v>
      </c>
      <c r="AK313" s="76">
        <v>2.5846300000000002</v>
      </c>
      <c r="AL313" s="76">
        <v>-0.50287999999999999</v>
      </c>
      <c r="AM313" s="76">
        <v>-3.52928</v>
      </c>
      <c r="AN313" s="145">
        <v>3.3039499999999999</v>
      </c>
      <c r="AO313" s="76">
        <v>2.5514600000000001</v>
      </c>
      <c r="AP313" s="256">
        <v>2.3937423428517679</v>
      </c>
      <c r="AQ313" s="75">
        <v>-4.6669522067744662</v>
      </c>
      <c r="AR313" s="145">
        <v>2.1355103546884413</v>
      </c>
      <c r="AS313" s="76">
        <v>36.218081923736214</v>
      </c>
      <c r="AT313" s="171">
        <v>40.633250500552798</v>
      </c>
      <c r="AU313" s="75"/>
      <c r="AV313" s="75"/>
      <c r="AW313" s="75"/>
      <c r="AX313" s="75"/>
      <c r="AY313" s="75"/>
      <c r="AZ313" s="75"/>
      <c r="BA313" s="75"/>
      <c r="BB313" s="75"/>
      <c r="BC313" s="75"/>
      <c r="BD313" s="75"/>
      <c r="BE313" s="75"/>
      <c r="BF313" s="75"/>
      <c r="BG313" s="75"/>
      <c r="BH313" s="75"/>
      <c r="BI313" s="75"/>
      <c r="BJ313" s="75"/>
      <c r="BK313" s="75"/>
      <c r="BL313" s="75"/>
      <c r="BM313" s="75"/>
      <c r="BN313" s="75"/>
      <c r="BO313" s="75"/>
      <c r="BP313" s="75"/>
      <c r="BQ313" s="75"/>
      <c r="BR313" s="75"/>
      <c r="BS313" s="75"/>
      <c r="BT313" s="75"/>
      <c r="BU313" s="75"/>
      <c r="BV313" s="61">
        <v>15.496048111341555</v>
      </c>
      <c r="BW313" s="61">
        <v>-3.9868954411683033</v>
      </c>
      <c r="BX313" s="75">
        <v>4.5867859773418118</v>
      </c>
      <c r="BY313" s="282">
        <v>0</v>
      </c>
      <c r="BZ313" s="288">
        <v>2.6845637583892579</v>
      </c>
      <c r="CA313" s="31"/>
      <c r="CB313" s="27"/>
      <c r="CC313" s="53"/>
    </row>
    <row r="314" spans="1:81">
      <c r="A314" s="32">
        <f t="shared" si="350"/>
        <v>2000</v>
      </c>
      <c r="B314" s="76">
        <v>-10.574669999999999</v>
      </c>
      <c r="C314" s="76">
        <v>6.0813300000000003</v>
      </c>
      <c r="D314" s="76">
        <v>-9.0561600000000002</v>
      </c>
      <c r="E314" s="76">
        <v>-22.20862</v>
      </c>
      <c r="F314" s="89">
        <v>22.471013068684286</v>
      </c>
      <c r="G314" s="76">
        <v>18.097629999999999</v>
      </c>
      <c r="H314" s="89">
        <v>-26.286079145564567</v>
      </c>
      <c r="I314" s="76">
        <v>21.8782</v>
      </c>
      <c r="J314" s="76">
        <v>-2.6650499999999999</v>
      </c>
      <c r="K314" s="76">
        <v>1.5885</v>
      </c>
      <c r="L314" s="76">
        <v>0.67032999999999998</v>
      </c>
      <c r="M314" s="76">
        <v>26.348289999999999</v>
      </c>
      <c r="N314" s="90">
        <v>-14.288500000000001</v>
      </c>
      <c r="O314" s="89">
        <v>-27.557300000000001</v>
      </c>
      <c r="P314" s="89">
        <v>-15.61</v>
      </c>
      <c r="Q314" s="89">
        <v>-25.736499999999999</v>
      </c>
      <c r="R314" s="89">
        <v>-8.1770899999999997</v>
      </c>
      <c r="S314" s="89">
        <v>-3.1421915347479623</v>
      </c>
      <c r="T314" s="89">
        <v>-18.060024402511488</v>
      </c>
      <c r="U314" s="76">
        <v>19.72221</v>
      </c>
      <c r="V314" s="76">
        <v>14.030900000000001</v>
      </c>
      <c r="W314" s="76">
        <v>8.8340300000000003</v>
      </c>
      <c r="X314" s="76">
        <v>11.392849999999999</v>
      </c>
      <c r="Y314" s="76">
        <v>8.8419612420254765</v>
      </c>
      <c r="Z314" s="76">
        <v>5.9872500000000004</v>
      </c>
      <c r="AA314" s="75">
        <v>10.288530649964066</v>
      </c>
      <c r="AB314" s="76">
        <v>10.40232</v>
      </c>
      <c r="AC314" s="76">
        <v>16.171890000000001</v>
      </c>
      <c r="AD314" s="76">
        <v>15.88923</v>
      </c>
      <c r="AE314" s="76">
        <v>49.74314172151</v>
      </c>
      <c r="AF314" s="89">
        <v>-5.4435831180017269</v>
      </c>
      <c r="AG314" s="76">
        <v>36.434060000000002</v>
      </c>
      <c r="AH314" s="76">
        <v>60.527970000000003</v>
      </c>
      <c r="AI314" s="76">
        <v>-7.3354200000000001</v>
      </c>
      <c r="AJ314" s="76">
        <v>16.861529999999998</v>
      </c>
      <c r="AK314" s="76">
        <v>4.9062000000000001</v>
      </c>
      <c r="AL314" s="76">
        <v>9.2413600000000002</v>
      </c>
      <c r="AM314" s="76">
        <v>13.32127</v>
      </c>
      <c r="AN314" s="145">
        <v>8.1738300000000006</v>
      </c>
      <c r="AO314" s="76">
        <v>-0.87968999999999997</v>
      </c>
      <c r="AP314" s="256">
        <v>13.179935572940638</v>
      </c>
      <c r="AQ314" s="75">
        <v>2.8357454252248004E-2</v>
      </c>
      <c r="AR314" s="145">
        <v>9.1311416184971073</v>
      </c>
      <c r="AS314" s="76">
        <v>-15.51385617805523</v>
      </c>
      <c r="AT314" s="75">
        <v>-9.4657635015018666</v>
      </c>
      <c r="AU314" s="75"/>
      <c r="AV314" s="75"/>
      <c r="AW314" s="75"/>
      <c r="AX314" s="75"/>
      <c r="AY314" s="75"/>
      <c r="AZ314" s="75"/>
      <c r="BA314" s="75"/>
      <c r="BB314" s="75"/>
      <c r="BC314" s="75"/>
      <c r="BD314" s="75"/>
      <c r="BE314" s="75"/>
      <c r="BF314" s="75"/>
      <c r="BG314" s="75"/>
      <c r="BH314" s="75"/>
      <c r="BI314" s="75"/>
      <c r="BJ314" s="75"/>
      <c r="BK314" s="75"/>
      <c r="BL314" s="75"/>
      <c r="BM314" s="75"/>
      <c r="BN314" s="75"/>
      <c r="BO314" s="75"/>
      <c r="BP314" s="75"/>
      <c r="BQ314" s="75"/>
      <c r="BR314" s="75"/>
      <c r="BS314" s="75"/>
      <c r="BT314" s="75"/>
      <c r="BU314" s="75"/>
      <c r="BV314" s="61">
        <v>-5.1690878864189438</v>
      </c>
      <c r="BW314" s="61">
        <v>14.024637094442195</v>
      </c>
      <c r="BX314" s="75">
        <v>5.8881065418211698</v>
      </c>
      <c r="BY314" s="282">
        <v>0</v>
      </c>
      <c r="BZ314" s="288">
        <v>3.3868092691621943</v>
      </c>
      <c r="CA314" s="31"/>
      <c r="CB314" s="27"/>
      <c r="CC314" s="53"/>
    </row>
    <row r="315" spans="1:81">
      <c r="A315" s="32">
        <f t="shared" si="350"/>
        <v>2001</v>
      </c>
      <c r="B315" s="76">
        <v>-10.965909999999999</v>
      </c>
      <c r="C315" s="76">
        <v>-11.87547</v>
      </c>
      <c r="D315" s="76">
        <v>-12.02314</v>
      </c>
      <c r="E315" s="76">
        <v>-12.928610000000001</v>
      </c>
      <c r="F315" s="89">
        <v>8.7883984715828802</v>
      </c>
      <c r="G315" s="76">
        <v>-0.49924000000000002</v>
      </c>
      <c r="H315" s="89">
        <v>-20.42837175423746</v>
      </c>
      <c r="I315" s="76">
        <v>13.697229999999999</v>
      </c>
      <c r="J315" s="76">
        <v>3.1000100000000002</v>
      </c>
      <c r="K315" s="76">
        <v>-0.77608999999999995</v>
      </c>
      <c r="L315" s="76">
        <v>23.982710000000001</v>
      </c>
      <c r="M315" s="76">
        <v>12.35464</v>
      </c>
      <c r="N315" s="76">
        <v>-21.936440000000001</v>
      </c>
      <c r="O315" s="89">
        <v>-2.8773399999999998</v>
      </c>
      <c r="P315" s="89">
        <v>-20.149999999999999</v>
      </c>
      <c r="Q315" s="89">
        <v>-26.335129999999999</v>
      </c>
      <c r="R315" s="89">
        <v>-20.3048</v>
      </c>
      <c r="S315" s="89">
        <v>-18.521161452975342</v>
      </c>
      <c r="T315" s="89">
        <v>-14.619396979611487</v>
      </c>
      <c r="U315" s="76">
        <v>4.3080499999999997</v>
      </c>
      <c r="V315" s="76">
        <v>7.54739</v>
      </c>
      <c r="W315" s="76">
        <v>7.79786</v>
      </c>
      <c r="X315" s="76">
        <v>8.42821</v>
      </c>
      <c r="Y315" s="76">
        <v>8.879030607770332</v>
      </c>
      <c r="Z315" s="76">
        <v>4.1593099999999996</v>
      </c>
      <c r="AA315" s="75">
        <v>9.5242528628619372</v>
      </c>
      <c r="AB315" s="76">
        <v>4.1859200000000003</v>
      </c>
      <c r="AC315" s="76">
        <v>7.3851399999999998</v>
      </c>
      <c r="AD315" s="76">
        <v>5.7242499999999996</v>
      </c>
      <c r="AE315" s="76">
        <v>-31.93302635068348</v>
      </c>
      <c r="AF315" s="89">
        <v>0.74694844233922364</v>
      </c>
      <c r="AG315" s="76">
        <v>-2.54887</v>
      </c>
      <c r="AH315" s="76">
        <v>-6.8671300000000004</v>
      </c>
      <c r="AI315" s="76">
        <v>18.33465</v>
      </c>
      <c r="AJ315" s="76">
        <v>-3.3992300000000002</v>
      </c>
      <c r="AK315" s="76">
        <v>4.74559</v>
      </c>
      <c r="AL315" s="76">
        <v>5.0542600000000002</v>
      </c>
      <c r="AM315" s="76">
        <v>4.5421399999999998</v>
      </c>
      <c r="AN315" s="145">
        <v>8.1385199999999998</v>
      </c>
      <c r="AO315" s="76">
        <v>2.9038200000000001</v>
      </c>
      <c r="AP315" s="257">
        <v>7.6106499999999997</v>
      </c>
      <c r="AQ315" s="75">
        <v>2.0746306890957245</v>
      </c>
      <c r="AR315" s="145">
        <v>6.2981047753041475</v>
      </c>
      <c r="AS315" s="76">
        <v>-9.1675315690086805</v>
      </c>
      <c r="AT315" s="75">
        <v>-17.209024399326967</v>
      </c>
      <c r="AU315" s="75"/>
      <c r="AV315" s="75"/>
      <c r="AW315" s="75"/>
      <c r="AX315" s="75"/>
      <c r="AY315" s="75"/>
      <c r="AZ315" s="75"/>
      <c r="BA315" s="75"/>
      <c r="BB315" s="75"/>
      <c r="BC315" s="75"/>
      <c r="BD315" s="75"/>
      <c r="BE315" s="75"/>
      <c r="BF315" s="75"/>
      <c r="BG315" s="75"/>
      <c r="BH315" s="75"/>
      <c r="BI315" s="75"/>
      <c r="BJ315" s="75"/>
      <c r="BK315" s="75"/>
      <c r="BL315" s="75"/>
      <c r="BM315" s="75"/>
      <c r="BN315" s="75"/>
      <c r="BO315" s="75"/>
      <c r="BP315" s="75"/>
      <c r="BQ315" s="75"/>
      <c r="BR315" s="75"/>
      <c r="BS315" s="75"/>
      <c r="BT315" s="75"/>
      <c r="BU315" s="75"/>
      <c r="BV315" s="61">
        <v>-13.452827504623288</v>
      </c>
      <c r="BW315" s="61">
        <v>7.273280584297015</v>
      </c>
      <c r="BX315" s="75">
        <v>3.7219437027026459</v>
      </c>
      <c r="BY315" s="282">
        <v>0</v>
      </c>
      <c r="BZ315" s="288">
        <v>1.551724137931032</v>
      </c>
      <c r="CA315" s="31"/>
      <c r="CB315" s="27"/>
      <c r="CC315" s="53"/>
    </row>
    <row r="316" spans="1:81">
      <c r="A316" s="32">
        <f t="shared" si="350"/>
        <v>2002</v>
      </c>
      <c r="B316" s="76">
        <v>-20.960889999999999</v>
      </c>
      <c r="C316" s="76">
        <v>-20.906770000000002</v>
      </c>
      <c r="D316" s="76">
        <v>-22.145109999999999</v>
      </c>
      <c r="E316" s="76">
        <v>-23.676359999999999</v>
      </c>
      <c r="F316" s="89">
        <v>-9.6944890019728174</v>
      </c>
      <c r="G316" s="76">
        <v>-14.608449999999999</v>
      </c>
      <c r="H316" s="89">
        <v>-23.334158007587003</v>
      </c>
      <c r="I316" s="76">
        <v>-14.19791</v>
      </c>
      <c r="J316" s="76">
        <v>-20.022649999999999</v>
      </c>
      <c r="K316" s="76">
        <v>-15.409380000000001</v>
      </c>
      <c r="L316" s="76">
        <v>4.8994999999999997</v>
      </c>
      <c r="M316" s="76">
        <v>3.7542300000000002</v>
      </c>
      <c r="N316" s="76">
        <v>-15.61524</v>
      </c>
      <c r="O316" s="89">
        <v>-7.4297599999999999</v>
      </c>
      <c r="P316" s="89">
        <v>-15.08</v>
      </c>
      <c r="Q316" s="89">
        <v>-9.3159399999999994</v>
      </c>
      <c r="R316" s="89">
        <v>-17.945620000000002</v>
      </c>
      <c r="S316" s="89">
        <v>-15.906703877085594</v>
      </c>
      <c r="T316" s="89">
        <v>-5.7026098263211811</v>
      </c>
      <c r="U316" s="76">
        <v>16.67388</v>
      </c>
      <c r="V316" s="76">
        <v>14.148099999999999</v>
      </c>
      <c r="W316" s="76">
        <v>8.0208600000000008</v>
      </c>
      <c r="X316" s="76">
        <v>8.2579999999999991</v>
      </c>
      <c r="Y316" s="76">
        <v>6.0993551780720301</v>
      </c>
      <c r="Z316" s="76">
        <v>1.68658</v>
      </c>
      <c r="AA316" s="75">
        <v>11.271676300578036</v>
      </c>
      <c r="AB316" s="76">
        <v>-6.8972199999999999</v>
      </c>
      <c r="AC316" s="76">
        <v>4.64276</v>
      </c>
      <c r="AD316" s="76">
        <v>-22.25432</v>
      </c>
      <c r="AE316" s="76">
        <v>32.068535604866554</v>
      </c>
      <c r="AF316" s="89">
        <v>25.569620253164558</v>
      </c>
      <c r="AG316" s="76">
        <v>-0.62073</v>
      </c>
      <c r="AH316" s="76">
        <v>-11.363479999999999</v>
      </c>
      <c r="AI316" s="76">
        <v>33.351419999999997</v>
      </c>
      <c r="AJ316" s="76">
        <v>-16.862410000000001</v>
      </c>
      <c r="AK316" s="76">
        <v>3.4870000000000001</v>
      </c>
      <c r="AL316" s="76">
        <v>7.91249</v>
      </c>
      <c r="AM316" s="76">
        <v>10.11463</v>
      </c>
      <c r="AN316" s="145">
        <v>5.2188600000000003</v>
      </c>
      <c r="AO316" s="76">
        <v>1.73489</v>
      </c>
      <c r="AP316" s="256">
        <v>16.607399999999998</v>
      </c>
      <c r="AQ316" s="75">
        <v>20.846480998765273</v>
      </c>
      <c r="AR316" s="145">
        <v>6.8436624104640131</v>
      </c>
      <c r="AS316" s="76">
        <v>-18.06348165210705</v>
      </c>
      <c r="AT316" s="75">
        <v>-12.14804606913642</v>
      </c>
      <c r="AU316" s="75"/>
      <c r="AV316" s="75"/>
      <c r="AW316" s="75"/>
      <c r="AX316" s="75"/>
      <c r="AY316" s="75"/>
      <c r="AZ316" s="75"/>
      <c r="BA316" s="75"/>
      <c r="BB316" s="75"/>
      <c r="BC316" s="75"/>
      <c r="BD316" s="75"/>
      <c r="BE316" s="75"/>
      <c r="BF316" s="75"/>
      <c r="BG316" s="75"/>
      <c r="BH316" s="75"/>
      <c r="BI316" s="75"/>
      <c r="BJ316" s="75"/>
      <c r="BK316" s="75"/>
      <c r="BL316" s="75"/>
      <c r="BM316" s="75"/>
      <c r="BN316" s="75"/>
      <c r="BO316" s="75"/>
      <c r="BP316" s="75"/>
      <c r="BQ316" s="75"/>
      <c r="BR316" s="75"/>
      <c r="BS316" s="75"/>
      <c r="BT316" s="75"/>
      <c r="BU316" s="75"/>
      <c r="BV316" s="61">
        <v>-20.022627410740125</v>
      </c>
      <c r="BW316" s="61">
        <v>13.943262411347511</v>
      </c>
      <c r="BX316" s="75">
        <v>1.6678275875639859</v>
      </c>
      <c r="BY316" s="282">
        <v>0</v>
      </c>
      <c r="BZ316" s="288">
        <v>2.3769100169779289</v>
      </c>
      <c r="CA316" s="31"/>
      <c r="CB316" s="27"/>
      <c r="CC316" s="53"/>
    </row>
    <row r="317" spans="1:81">
      <c r="A317" s="32">
        <f t="shared" si="350"/>
        <v>2003</v>
      </c>
      <c r="B317" s="76">
        <v>31.3538</v>
      </c>
      <c r="C317" s="76">
        <v>32.247349999999997</v>
      </c>
      <c r="D317" s="76">
        <v>28.501919999999998</v>
      </c>
      <c r="E317" s="76">
        <v>25.923120000000001</v>
      </c>
      <c r="F317" s="89">
        <v>37.914208130014892</v>
      </c>
      <c r="G317" s="76">
        <v>34.1419</v>
      </c>
      <c r="H317" s="89">
        <v>40.262464368310667</v>
      </c>
      <c r="I317" s="76">
        <v>37.191220000000001</v>
      </c>
      <c r="J317" s="76">
        <v>45.628120000000003</v>
      </c>
      <c r="K317" s="76">
        <v>42.881549999999997</v>
      </c>
      <c r="L317" s="76">
        <v>80.984449999999995</v>
      </c>
      <c r="M317" s="76">
        <v>35.654949999999999</v>
      </c>
      <c r="N317" s="76">
        <v>38.665779999999998</v>
      </c>
      <c r="O317" s="89">
        <v>57.649180000000001</v>
      </c>
      <c r="P317" s="89">
        <v>40.340000000000003</v>
      </c>
      <c r="Q317" s="89">
        <v>38.424460000000003</v>
      </c>
      <c r="R317" s="89">
        <v>38.700099999999999</v>
      </c>
      <c r="S317" s="89">
        <v>45.299785792947731</v>
      </c>
      <c r="T317" s="89">
        <v>57.569191372008291</v>
      </c>
      <c r="U317" s="76">
        <v>2.6767300000000001</v>
      </c>
      <c r="V317" s="76">
        <v>2.3680300000000001</v>
      </c>
      <c r="W317" s="76">
        <v>2.3831600000000002</v>
      </c>
      <c r="X317" s="76">
        <v>3.9735299999999998</v>
      </c>
      <c r="Y317" s="76">
        <v>3.3730948409731232</v>
      </c>
      <c r="Z317" s="76">
        <v>0.99134</v>
      </c>
      <c r="AA317" s="75">
        <v>8.9686783804430625</v>
      </c>
      <c r="AB317" s="76">
        <v>20.748080000000002</v>
      </c>
      <c r="AC317" s="76">
        <v>9.6551399999999994</v>
      </c>
      <c r="AD317" s="76">
        <v>37.007370000000002</v>
      </c>
      <c r="AE317" s="76">
        <v>20.717708340876072</v>
      </c>
      <c r="AF317" s="89">
        <v>19.887672811059922</v>
      </c>
      <c r="AG317" s="76">
        <v>33.799480000000003</v>
      </c>
      <c r="AH317" s="76">
        <v>26.579820000000002</v>
      </c>
      <c r="AI317" s="76">
        <v>59.447690000000001</v>
      </c>
      <c r="AJ317" s="76">
        <v>30.080880000000001</v>
      </c>
      <c r="AK317" s="76">
        <v>1.6378900000000001</v>
      </c>
      <c r="AL317" s="76">
        <v>4.4595200000000004</v>
      </c>
      <c r="AM317" s="76">
        <v>5.21312</v>
      </c>
      <c r="AN317" s="145">
        <v>4.2013100000000003</v>
      </c>
      <c r="AO317" s="76">
        <v>17.197199999999999</v>
      </c>
      <c r="AP317" s="256">
        <v>8.0040999999999993</v>
      </c>
      <c r="AQ317" s="75">
        <v>16.123976702104549</v>
      </c>
      <c r="AR317" s="145">
        <v>2.4229395904685758</v>
      </c>
      <c r="AS317" s="76">
        <v>43.426895544565205</v>
      </c>
      <c r="AT317" s="75">
        <v>26.17181318016366</v>
      </c>
      <c r="AU317" s="75"/>
      <c r="AV317" s="75"/>
      <c r="AW317" s="75"/>
      <c r="AX317" s="75"/>
      <c r="AY317" s="75"/>
      <c r="AZ317" s="75"/>
      <c r="BA317" s="75"/>
      <c r="BB317" s="75"/>
      <c r="BC317" s="75"/>
      <c r="BD317" s="75"/>
      <c r="BE317" s="75"/>
      <c r="BF317" s="75"/>
      <c r="BG317" s="75"/>
      <c r="BH317" s="75"/>
      <c r="BI317" s="75"/>
      <c r="BJ317" s="75"/>
      <c r="BK317" s="75"/>
      <c r="BL317" s="75"/>
      <c r="BM317" s="75"/>
      <c r="BN317" s="75"/>
      <c r="BO317" s="75"/>
      <c r="BP317" s="75"/>
      <c r="BQ317" s="75"/>
      <c r="BR317" s="75"/>
      <c r="BS317" s="75"/>
      <c r="BT317" s="75"/>
      <c r="BU317" s="75"/>
      <c r="BV317" s="61">
        <v>28.361091266297557</v>
      </c>
      <c r="BW317" s="61">
        <v>2.0249802896385782</v>
      </c>
      <c r="BX317" s="75">
        <v>1.0339668021230652</v>
      </c>
      <c r="BY317" s="282">
        <v>0</v>
      </c>
      <c r="BZ317" s="288">
        <v>1.8794914317302513</v>
      </c>
      <c r="CA317" s="31"/>
      <c r="CB317" s="27"/>
      <c r="CC317" s="53"/>
    </row>
    <row r="318" spans="1:81">
      <c r="A318" s="32">
        <f t="shared" si="350"/>
        <v>2004</v>
      </c>
      <c r="B318" s="76">
        <v>12.51571</v>
      </c>
      <c r="C318" s="76">
        <v>15.28717</v>
      </c>
      <c r="D318" s="76">
        <v>10.740220000000001</v>
      </c>
      <c r="E318" s="76">
        <v>7.2001200000000001</v>
      </c>
      <c r="F318" s="89">
        <v>27.169166086840658</v>
      </c>
      <c r="G318" s="76">
        <v>20.353000000000002</v>
      </c>
      <c r="H318" s="89">
        <v>13.817247593849435</v>
      </c>
      <c r="I318" s="76">
        <v>23.552070000000001</v>
      </c>
      <c r="J318" s="76">
        <v>19.896419999999999</v>
      </c>
      <c r="K318" s="76">
        <v>16.057189999999999</v>
      </c>
      <c r="L318" s="76">
        <v>19.087060000000001</v>
      </c>
      <c r="M318" s="76">
        <v>30.75949</v>
      </c>
      <c r="N318" s="76">
        <v>20.250039999999998</v>
      </c>
      <c r="O318" s="89">
        <v>26.119330000000001</v>
      </c>
      <c r="P318" s="89">
        <v>20.84</v>
      </c>
      <c r="Q318" s="89">
        <v>18.831720000000001</v>
      </c>
      <c r="R318" s="89">
        <v>20.86186</v>
      </c>
      <c r="S318" s="89">
        <v>24.331520036093114</v>
      </c>
      <c r="T318" s="89">
        <v>29.29903274946404</v>
      </c>
      <c r="U318" s="76">
        <v>7.1197400000000002</v>
      </c>
      <c r="V318" s="76">
        <v>3.40293</v>
      </c>
      <c r="W318" s="76">
        <v>1.0303899999999999</v>
      </c>
      <c r="X318" s="76">
        <v>4.2371699999999999</v>
      </c>
      <c r="Y318" s="76">
        <v>1.6960544090515617</v>
      </c>
      <c r="Z318" s="76">
        <v>1.17927</v>
      </c>
      <c r="AA318" s="75">
        <v>5.9800897363993188</v>
      </c>
      <c r="AB318" s="76">
        <v>11.174810000000001</v>
      </c>
      <c r="AC318" s="76">
        <v>7.5747499999999999</v>
      </c>
      <c r="AD318" s="76">
        <v>13.3756</v>
      </c>
      <c r="AE318" s="76">
        <v>17.277501682858375</v>
      </c>
      <c r="AF318" s="89">
        <v>4.6486486486486456</v>
      </c>
      <c r="AG318" s="76">
        <v>36.64969</v>
      </c>
      <c r="AH318" s="76">
        <v>9.5100300000000004</v>
      </c>
      <c r="AI318" s="76">
        <v>8.0901399999999999</v>
      </c>
      <c r="AJ318" s="76">
        <v>18.313320000000001</v>
      </c>
      <c r="AK318" s="76">
        <v>1.1208400000000001</v>
      </c>
      <c r="AL318" s="76">
        <v>3.2292200000000002</v>
      </c>
      <c r="AM318" s="76">
        <v>4.1207799999999999</v>
      </c>
      <c r="AN318" s="145">
        <v>2.1124200000000002</v>
      </c>
      <c r="AO318" s="76">
        <v>8.5156600000000005</v>
      </c>
      <c r="AP318" s="256">
        <v>8.2730499999999996</v>
      </c>
      <c r="AQ318" s="75">
        <v>11.1216557775764</v>
      </c>
      <c r="AR318" s="145">
        <v>5.2612856177296941</v>
      </c>
      <c r="AS318" s="76">
        <v>18.707007435302092</v>
      </c>
      <c r="AT318" s="75">
        <v>16.856842454761779</v>
      </c>
      <c r="AU318" s="75"/>
      <c r="AV318" s="75"/>
      <c r="AW318" s="75"/>
      <c r="AX318" s="75"/>
      <c r="AY318" s="75"/>
      <c r="AZ318" s="75"/>
      <c r="BA318" s="75"/>
      <c r="BB318" s="75"/>
      <c r="BC318" s="75"/>
      <c r="BD318" s="75"/>
      <c r="BE318" s="75"/>
      <c r="BF318" s="75"/>
      <c r="BG318" s="75"/>
      <c r="BH318" s="75"/>
      <c r="BI318" s="75"/>
      <c r="BJ318" s="75"/>
      <c r="BK318" s="75"/>
      <c r="BL318" s="75"/>
      <c r="BM318" s="75"/>
      <c r="BN318" s="75"/>
      <c r="BO318" s="75"/>
      <c r="BP318" s="75"/>
      <c r="BQ318" s="75"/>
      <c r="BR318" s="75"/>
      <c r="BS318" s="75"/>
      <c r="BT318" s="75"/>
      <c r="BU318" s="75"/>
      <c r="BV318" s="61">
        <v>6.0334475329354209</v>
      </c>
      <c r="BW318" s="61">
        <v>4.0102493187456734</v>
      </c>
      <c r="BX318" s="75">
        <v>1.2330055330387335</v>
      </c>
      <c r="BY318" s="282">
        <v>0</v>
      </c>
      <c r="BZ318" s="288">
        <v>3.255561584373301</v>
      </c>
      <c r="CA318" s="31"/>
      <c r="CB318" s="27"/>
      <c r="CC318" s="53"/>
    </row>
    <row r="319" spans="1:81">
      <c r="A319" s="32">
        <f t="shared" si="350"/>
        <v>2005</v>
      </c>
      <c r="B319" s="76">
        <v>5.9804000000000004</v>
      </c>
      <c r="C319" s="76">
        <v>7.0880700000000001</v>
      </c>
      <c r="D319" s="76">
        <v>4.7744400000000002</v>
      </c>
      <c r="E319" s="76">
        <v>5.0870600000000001</v>
      </c>
      <c r="F319" s="89">
        <v>12.846108624412844</v>
      </c>
      <c r="G319" s="76">
        <v>13.93064</v>
      </c>
      <c r="H319" s="89">
        <v>15.0196749588982</v>
      </c>
      <c r="I319" s="76">
        <v>6.0722699999999996</v>
      </c>
      <c r="J319" s="76">
        <v>7.3635299999999999</v>
      </c>
      <c r="K319" s="76">
        <v>8.6367399999999996</v>
      </c>
      <c r="L319" s="76">
        <v>4.0799799999999999</v>
      </c>
      <c r="M319" s="76">
        <v>11.890230000000001</v>
      </c>
      <c r="N319" s="76">
        <v>13.599259999999999</v>
      </c>
      <c r="O319" s="89">
        <v>32.05153</v>
      </c>
      <c r="P319" s="89">
        <v>15.57</v>
      </c>
      <c r="Q319" s="89">
        <v>22.593789999999998</v>
      </c>
      <c r="R319" s="89">
        <v>9.2573299999999996</v>
      </c>
      <c r="S319" s="89">
        <v>13.795803417140128</v>
      </c>
      <c r="T319" s="89">
        <v>22.643965464761106</v>
      </c>
      <c r="U319" s="76">
        <v>6.6089500000000001</v>
      </c>
      <c r="V319" s="76">
        <v>2.3159999999999998</v>
      </c>
      <c r="W319" s="76">
        <v>1.7668999999999999</v>
      </c>
      <c r="X319" s="76">
        <v>2.3957000000000002</v>
      </c>
      <c r="Y319" s="76">
        <v>1.3089824447760856</v>
      </c>
      <c r="Z319" s="76">
        <v>2.9429699999999999</v>
      </c>
      <c r="AA319" s="75">
        <v>1.2833234107296532</v>
      </c>
      <c r="AB319" s="76">
        <v>6.8239700000000001</v>
      </c>
      <c r="AC319" s="76">
        <v>3.4816799999999999</v>
      </c>
      <c r="AD319" s="76">
        <v>4.99099</v>
      </c>
      <c r="AE319" s="76">
        <v>25.553170623778044</v>
      </c>
      <c r="AF319" s="76">
        <v>17.76859504132231</v>
      </c>
      <c r="AG319" s="76">
        <v>44.596550000000001</v>
      </c>
      <c r="AH319" s="76">
        <v>15.406040000000001</v>
      </c>
      <c r="AI319" s="76">
        <v>43.793089999999999</v>
      </c>
      <c r="AJ319" s="76">
        <v>7.0092800000000004</v>
      </c>
      <c r="AK319" s="76">
        <v>1.64879</v>
      </c>
      <c r="AL319" s="76">
        <v>2.2390099999999999</v>
      </c>
      <c r="AM319" s="76">
        <v>3.0727699999999998</v>
      </c>
      <c r="AN319" s="145">
        <v>2.1978399999999998</v>
      </c>
      <c r="AO319" s="76">
        <v>2.76986</v>
      </c>
      <c r="AP319" s="256">
        <v>2.5917500000000002</v>
      </c>
      <c r="AQ319" s="75">
        <v>-6.7291887507456627</v>
      </c>
      <c r="AR319" s="145">
        <v>5.4173707333558641</v>
      </c>
      <c r="AS319" s="76">
        <v>10.285502957964731</v>
      </c>
      <c r="AT319" s="75">
        <v>19.312377272239402</v>
      </c>
      <c r="AU319" s="75"/>
      <c r="AV319" s="75"/>
      <c r="AW319" s="75"/>
      <c r="AX319" s="75"/>
      <c r="AY319" s="75"/>
      <c r="AZ319" s="75"/>
      <c r="BA319" s="75"/>
      <c r="BB319" s="75"/>
      <c r="BC319" s="75"/>
      <c r="BD319" s="75"/>
      <c r="BE319" s="75"/>
      <c r="BF319" s="75"/>
      <c r="BG319" s="75"/>
      <c r="BH319" s="75"/>
      <c r="BI319" s="75"/>
      <c r="BJ319" s="75"/>
      <c r="BK319" s="75"/>
      <c r="BL319" s="75"/>
      <c r="BM319" s="75"/>
      <c r="BN319" s="75"/>
      <c r="BO319" s="75"/>
      <c r="BP319" s="75"/>
      <c r="BQ319" s="75"/>
      <c r="BR319" s="75"/>
      <c r="BS319" s="75"/>
      <c r="BT319" s="75"/>
      <c r="BU319" s="75"/>
      <c r="BV319" s="61">
        <v>10.118417822771097</v>
      </c>
      <c r="BW319" s="61">
        <v>2.1663473194384775</v>
      </c>
      <c r="BX319" s="75">
        <v>3.0438132608043622</v>
      </c>
      <c r="BY319" s="282">
        <v>0</v>
      </c>
      <c r="BZ319" s="288">
        <v>3.4156594850236477</v>
      </c>
      <c r="CA319" s="31"/>
      <c r="CB319" s="27"/>
      <c r="CC319" s="53"/>
    </row>
    <row r="320" spans="1:81">
      <c r="A320" s="32">
        <f t="shared" si="350"/>
        <v>2006</v>
      </c>
      <c r="B320" s="76">
        <v>15.511010000000001</v>
      </c>
      <c r="C320" s="76">
        <v>22.148510000000002</v>
      </c>
      <c r="D320" s="76">
        <v>15.64165</v>
      </c>
      <c r="E320" s="76">
        <v>9.0134600000000002</v>
      </c>
      <c r="F320" s="76">
        <v>17.817849829527589</v>
      </c>
      <c r="G320" s="76">
        <v>13.59756</v>
      </c>
      <c r="H320" s="76">
        <v>9.6670825937446914</v>
      </c>
      <c r="I320" s="76">
        <v>19.24381</v>
      </c>
      <c r="J320" s="76">
        <v>15.63735</v>
      </c>
      <c r="K320" s="76">
        <v>11.94224</v>
      </c>
      <c r="L320" s="76">
        <v>11.47739</v>
      </c>
      <c r="M320" s="76">
        <v>35.069870000000002</v>
      </c>
      <c r="N320" s="76">
        <v>26.269279999999998</v>
      </c>
      <c r="O320" s="89">
        <v>29.391770000000001</v>
      </c>
      <c r="P320" s="89">
        <v>26.64</v>
      </c>
      <c r="Q320" s="89">
        <v>11.98751</v>
      </c>
      <c r="R320" s="89">
        <v>33.420020000000001</v>
      </c>
      <c r="S320" s="90">
        <v>29.963135788541617</v>
      </c>
      <c r="T320" s="89">
        <v>26.857127840821992</v>
      </c>
      <c r="U320" s="76">
        <v>1.7433099999999999</v>
      </c>
      <c r="V320" s="76">
        <v>3.1364700000000001</v>
      </c>
      <c r="W320" s="76">
        <v>3.7672300000000001</v>
      </c>
      <c r="X320" s="76">
        <v>4.2687299999999997</v>
      </c>
      <c r="Y320" s="76">
        <v>4.0895732595727985</v>
      </c>
      <c r="Z320" s="76">
        <v>4.7053599999999998</v>
      </c>
      <c r="AA320" s="75">
        <v>4.3367513552347914</v>
      </c>
      <c r="AB320" s="76">
        <v>14.96895</v>
      </c>
      <c r="AC320" s="76">
        <v>11.2791</v>
      </c>
      <c r="AD320" s="76">
        <v>19.346360000000001</v>
      </c>
      <c r="AE320" s="76">
        <v>-15.091952637349582</v>
      </c>
      <c r="AF320" s="90">
        <v>22.330097087378633</v>
      </c>
      <c r="AG320" s="76">
        <v>19.657640000000001</v>
      </c>
      <c r="AH320" s="76">
        <v>10.8713</v>
      </c>
      <c r="AI320" s="76">
        <v>34.301319999999997</v>
      </c>
      <c r="AJ320" s="76">
        <v>18.246040000000001</v>
      </c>
      <c r="AK320" s="76">
        <v>3.2639200000000002</v>
      </c>
      <c r="AL320" s="76">
        <v>4.4284499999999998</v>
      </c>
      <c r="AM320" s="76">
        <v>5.1617199999999999</v>
      </c>
      <c r="AN320" s="145">
        <v>4.99057</v>
      </c>
      <c r="AO320" s="76">
        <v>8.2364899999999999</v>
      </c>
      <c r="AP320" s="256">
        <v>0.42703000000000002</v>
      </c>
      <c r="AQ320" s="75">
        <v>5.4231731515831161</v>
      </c>
      <c r="AR320" s="145">
        <v>3.1930240759144635</v>
      </c>
      <c r="AS320" s="76">
        <v>14.273969734321579</v>
      </c>
      <c r="AT320" s="75">
        <v>10.748111760993728</v>
      </c>
      <c r="AU320" s="75"/>
      <c r="AV320" s="75"/>
      <c r="AW320" s="75"/>
      <c r="AX320" s="75"/>
      <c r="AY320" s="75"/>
      <c r="AZ320" s="75"/>
      <c r="BA320" s="75"/>
      <c r="BB320" s="75"/>
      <c r="BC320" s="75"/>
      <c r="BD320" s="75"/>
      <c r="BE320" s="75"/>
      <c r="BF320" s="75"/>
      <c r="BG320" s="75"/>
      <c r="BH320" s="75"/>
      <c r="BI320" s="75"/>
      <c r="BJ320" s="75"/>
      <c r="BK320" s="75"/>
      <c r="BL320" s="75"/>
      <c r="BM320" s="75"/>
      <c r="BN320" s="75"/>
      <c r="BO320" s="75"/>
      <c r="BP320" s="75"/>
      <c r="BQ320" s="75"/>
      <c r="BR320" s="75"/>
      <c r="BS320" s="75"/>
      <c r="BT320" s="75"/>
      <c r="BU320" s="75"/>
      <c r="BV320" s="61">
        <v>13.318683381167261</v>
      </c>
      <c r="BW320" s="61">
        <v>2.8284915987293102</v>
      </c>
      <c r="BX320" s="75">
        <v>4.7600820333453475</v>
      </c>
      <c r="BY320" s="282">
        <v>0</v>
      </c>
      <c r="BZ320" s="288">
        <v>2.5406504065040636</v>
      </c>
      <c r="CA320" s="31"/>
      <c r="CB320" s="27"/>
      <c r="CC320" s="53"/>
    </row>
    <row r="321" spans="1:81">
      <c r="A321" s="32">
        <f t="shared" si="350"/>
        <v>2007</v>
      </c>
      <c r="B321" s="76">
        <v>5.4895100000000001</v>
      </c>
      <c r="C321" s="76">
        <v>8.5099999999999995E-2</v>
      </c>
      <c r="D321" s="76">
        <v>5.3866800000000001</v>
      </c>
      <c r="E321" s="76">
        <v>12.564730000000001</v>
      </c>
      <c r="F321" s="90">
        <v>-4.3726099999999999</v>
      </c>
      <c r="G321" s="76">
        <v>6.02128</v>
      </c>
      <c r="H321" s="90">
        <v>17.301919999999999</v>
      </c>
      <c r="I321" s="76">
        <v>-7.0723399999999996</v>
      </c>
      <c r="J321" s="76">
        <v>1.1557500000000001</v>
      </c>
      <c r="K321" s="76">
        <v>9.6279699999999995</v>
      </c>
      <c r="L321" s="76">
        <v>-5.4014800000000003</v>
      </c>
      <c r="M321" s="76">
        <v>-16.46078</v>
      </c>
      <c r="N321" s="76">
        <v>11.153740000000001</v>
      </c>
      <c r="O321" s="76">
        <v>38.901789999999998</v>
      </c>
      <c r="P321" s="76">
        <v>15.52</v>
      </c>
      <c r="Q321" s="76">
        <v>4.77841</v>
      </c>
      <c r="R321" s="76">
        <v>13.818770000000001</v>
      </c>
      <c r="S321" s="76">
        <v>5.8442944945222397</v>
      </c>
      <c r="T321" s="76">
        <v>10.76022059263555</v>
      </c>
      <c r="U321" s="76">
        <v>9.2439300000000006</v>
      </c>
      <c r="V321" s="76">
        <v>9.9793500000000002</v>
      </c>
      <c r="W321" s="76">
        <v>7.88605</v>
      </c>
      <c r="X321" s="76">
        <v>6.9217399999999998</v>
      </c>
      <c r="Y321" s="76">
        <v>7.2215273047237183</v>
      </c>
      <c r="Z321" s="76">
        <v>4.76396</v>
      </c>
      <c r="AA321" s="75">
        <v>4.3693270735524203</v>
      </c>
      <c r="AB321" s="76">
        <v>8.3358600000000003</v>
      </c>
      <c r="AC321" s="76">
        <v>5.6056100000000004</v>
      </c>
      <c r="AD321" s="76">
        <v>-3.2951600000000001</v>
      </c>
      <c r="AE321" s="90">
        <v>31.44</v>
      </c>
      <c r="AF321" s="76">
        <v>30.952380952380953</v>
      </c>
      <c r="AG321" s="76">
        <v>36.999519999999997</v>
      </c>
      <c r="AH321" s="76">
        <v>4.4190500000000004</v>
      </c>
      <c r="AI321" s="76">
        <v>36.131619999999998</v>
      </c>
      <c r="AJ321" s="76">
        <v>2.2257699999999998</v>
      </c>
      <c r="AK321" s="76">
        <v>4.1919199999999996</v>
      </c>
      <c r="AL321" s="76">
        <v>3.42685</v>
      </c>
      <c r="AM321" s="76">
        <v>2.5413199999999998</v>
      </c>
      <c r="AN321" s="145">
        <v>5.8611500000000003</v>
      </c>
      <c r="AO321" s="76">
        <v>2.04338</v>
      </c>
      <c r="AP321" s="258">
        <v>11.59172</v>
      </c>
      <c r="AQ321" s="76">
        <v>8.8194921819590313</v>
      </c>
      <c r="AR321" s="145">
        <v>4.2685389418745556</v>
      </c>
      <c r="AS321" s="76">
        <v>4.3276969547453525</v>
      </c>
      <c r="AT321" s="75">
        <v>17.803880999254563</v>
      </c>
      <c r="AU321" s="75"/>
      <c r="AV321" s="75"/>
      <c r="AW321" s="75"/>
      <c r="AX321" s="75"/>
      <c r="AY321" s="75"/>
      <c r="AZ321" s="75"/>
      <c r="BA321" s="75"/>
      <c r="BB321" s="75"/>
      <c r="BC321" s="75"/>
      <c r="BD321" s="75"/>
      <c r="BE321" s="75"/>
      <c r="BF321" s="75"/>
      <c r="BG321" s="75"/>
      <c r="BH321" s="75"/>
      <c r="BI321" s="75"/>
      <c r="BJ321" s="75"/>
      <c r="BK321" s="75"/>
      <c r="BL321" s="75"/>
      <c r="BM321" s="75"/>
      <c r="BN321" s="75"/>
      <c r="BO321" s="75"/>
      <c r="BP321" s="75"/>
      <c r="BQ321" s="75"/>
      <c r="BR321" s="75"/>
      <c r="BS321" s="75"/>
      <c r="BT321" s="75"/>
      <c r="BU321" s="75"/>
      <c r="BV321" s="61">
        <v>-1.2407313784968066</v>
      </c>
      <c r="BW321" s="61">
        <v>10.206208590783872</v>
      </c>
      <c r="BX321" s="75">
        <v>4.7237106605045653</v>
      </c>
      <c r="BY321" s="282">
        <v>0</v>
      </c>
      <c r="BZ321" s="288">
        <v>4.0812685827551931</v>
      </c>
      <c r="CA321" s="31"/>
      <c r="CB321" s="27"/>
      <c r="CC321" s="53"/>
    </row>
    <row r="322" spans="1:81">
      <c r="A322" s="32">
        <f t="shared" si="350"/>
        <v>2008</v>
      </c>
      <c r="B322" s="61">
        <v>-37.037759999999999</v>
      </c>
      <c r="C322" s="61">
        <v>-35.967709999999997</v>
      </c>
      <c r="D322" s="61">
        <v>-37.020699999999998</v>
      </c>
      <c r="E322" s="61">
        <v>-38.320300000000003</v>
      </c>
      <c r="F322" s="76">
        <v>-36.640070000000001</v>
      </c>
      <c r="G322" s="61">
        <v>-41.824080000000002</v>
      </c>
      <c r="H322" s="76">
        <v>-47.070869999999999</v>
      </c>
      <c r="I322" s="61">
        <v>-32.054679999999998</v>
      </c>
      <c r="J322" s="61">
        <v>-36.070309999999999</v>
      </c>
      <c r="K322" s="61">
        <v>-39.999830000000003</v>
      </c>
      <c r="L322" s="61">
        <v>-39.485990000000001</v>
      </c>
      <c r="M322" s="61">
        <v>-37.046639999999996</v>
      </c>
      <c r="N322" s="61">
        <v>-41.272080000000003</v>
      </c>
      <c r="O322" s="61">
        <v>-52.814480000000003</v>
      </c>
      <c r="P322" s="61">
        <v>-44.1</v>
      </c>
      <c r="Q322" s="61">
        <v>-34.362490000000001</v>
      </c>
      <c r="R322" s="61">
        <v>-44.72551</v>
      </c>
      <c r="S322" s="61">
        <v>-43.916191242230873</v>
      </c>
      <c r="T322" s="76">
        <v>-50.234458366366006</v>
      </c>
      <c r="U322" s="61">
        <v>22.515529999999998</v>
      </c>
      <c r="V322" s="61">
        <v>13.324439999999999</v>
      </c>
      <c r="W322" s="61">
        <v>6.6792899999999999</v>
      </c>
      <c r="X322" s="61">
        <v>5.05267</v>
      </c>
      <c r="Y322" s="61">
        <v>5.4283171907033356</v>
      </c>
      <c r="Z322" s="61">
        <v>2.10426</v>
      </c>
      <c r="AA322" s="76">
        <v>-6.9213698794458045</v>
      </c>
      <c r="AB322" s="61">
        <v>-22.29532</v>
      </c>
      <c r="AC322" s="61">
        <v>-9.8426600000000004</v>
      </c>
      <c r="AD322" s="61">
        <v>-41.104700000000001</v>
      </c>
      <c r="AE322" s="61">
        <v>-47.47</v>
      </c>
      <c r="AF322" s="76">
        <v>5.4545454545454453</v>
      </c>
      <c r="AG322" s="76">
        <v>-42.868789999999997</v>
      </c>
      <c r="AH322" s="76">
        <v>-18.453489999999999</v>
      </c>
      <c r="AI322" s="76">
        <v>-56.01558</v>
      </c>
      <c r="AJ322" s="76">
        <v>-36.700000000000003</v>
      </c>
      <c r="AK322" s="76">
        <v>3.7402600000000001</v>
      </c>
      <c r="AL322" s="76">
        <v>-0.13904</v>
      </c>
      <c r="AM322" s="76">
        <v>-4.8727900000000002</v>
      </c>
      <c r="AN322" s="145">
        <v>-4.7442200000000003</v>
      </c>
      <c r="AO322" s="76">
        <v>-21.28913</v>
      </c>
      <c r="AP322" s="259">
        <v>-2.8465199999999999</v>
      </c>
      <c r="AQ322" s="76">
        <v>-3.0606699301512608</v>
      </c>
      <c r="AR322" s="145">
        <v>5.7474004111670585</v>
      </c>
      <c r="AS322" s="76">
        <v>-38.727400713157593</v>
      </c>
      <c r="AT322" s="76">
        <v>-40.885938217759929</v>
      </c>
      <c r="AU322" s="75"/>
      <c r="AV322" s="76"/>
      <c r="AW322" s="76"/>
      <c r="AX322" s="76"/>
      <c r="AY322" s="76"/>
      <c r="AZ322" s="76"/>
      <c r="BA322" s="76"/>
      <c r="BB322" s="76"/>
      <c r="BC322" s="76"/>
      <c r="BD322" s="76"/>
      <c r="BE322" s="76"/>
      <c r="BF322" s="76"/>
      <c r="BG322" s="76"/>
      <c r="BH322" s="76"/>
      <c r="BI322" s="76"/>
      <c r="BJ322" s="76"/>
      <c r="BK322" s="76"/>
      <c r="BL322" s="76"/>
      <c r="BM322" s="76"/>
      <c r="BN322" s="76"/>
      <c r="BO322" s="76"/>
      <c r="BP322" s="76"/>
      <c r="BQ322" s="76"/>
      <c r="BR322" s="76"/>
      <c r="BS322" s="76"/>
      <c r="BT322" s="76"/>
      <c r="BU322" s="75"/>
      <c r="BV322" s="61">
        <v>-35.161304360439814</v>
      </c>
      <c r="BW322" s="61">
        <v>16.769116455012178</v>
      </c>
      <c r="BX322" s="76">
        <v>1.5937269078430738</v>
      </c>
      <c r="BY322" s="282">
        <v>0</v>
      </c>
      <c r="BZ322" s="288">
        <v>9.1412900645604367E-2</v>
      </c>
      <c r="CA322" s="31"/>
      <c r="CB322" s="27"/>
      <c r="CC322" s="53"/>
    </row>
    <row r="323" spans="1:81">
      <c r="A323" s="32">
        <f t="shared" si="350"/>
        <v>2009</v>
      </c>
      <c r="B323" s="76">
        <v>28.697959999999998</v>
      </c>
      <c r="C323" s="76">
        <v>19.57619</v>
      </c>
      <c r="D323" s="76">
        <v>26.485579999999999</v>
      </c>
      <c r="E323" s="76">
        <v>36.290570000000002</v>
      </c>
      <c r="F323" s="76">
        <v>37.6068</v>
      </c>
      <c r="G323" s="76">
        <v>40.217910000000003</v>
      </c>
      <c r="H323" s="76">
        <v>42.540439999999997</v>
      </c>
      <c r="I323" s="76">
        <v>30.335519999999999</v>
      </c>
      <c r="J323" s="76">
        <v>36.11824</v>
      </c>
      <c r="K323" s="76">
        <v>41.847940000000001</v>
      </c>
      <c r="L323" s="76">
        <v>25.954940000000001</v>
      </c>
      <c r="M323" s="76">
        <v>29.57592</v>
      </c>
      <c r="N323" s="76">
        <v>28.26951</v>
      </c>
      <c r="O323" s="76">
        <v>75.976910000000004</v>
      </c>
      <c r="P323" s="76">
        <v>36.729999999999997</v>
      </c>
      <c r="Q323" s="76">
        <v>21.180440000000001</v>
      </c>
      <c r="R323" s="76">
        <v>31.913360000000001</v>
      </c>
      <c r="S323" s="76">
        <v>33.81080169336397</v>
      </c>
      <c r="T323" s="76">
        <v>62.911230397591453</v>
      </c>
      <c r="U323" s="76">
        <v>-12.04848</v>
      </c>
      <c r="V323" s="76">
        <v>-1.68526</v>
      </c>
      <c r="W323" s="76">
        <v>1.4417599999999999</v>
      </c>
      <c r="X323" s="76">
        <v>5.9346100000000002</v>
      </c>
      <c r="Y323" s="76">
        <v>4.2758461163531436</v>
      </c>
      <c r="Z323" s="76">
        <v>0.24923000000000001</v>
      </c>
      <c r="AA323" s="76">
        <v>21.386687286551975</v>
      </c>
      <c r="AB323" s="76">
        <v>22.195869999999999</v>
      </c>
      <c r="AC323" s="76">
        <v>16.02412</v>
      </c>
      <c r="AD323" s="76">
        <v>34.691409999999998</v>
      </c>
      <c r="AE323" s="76">
        <v>15.14</v>
      </c>
      <c r="AF323" s="76">
        <v>23.448275862068968</v>
      </c>
      <c r="AG323" s="76">
        <v>38.361789999999999</v>
      </c>
      <c r="AH323" s="76">
        <v>20.964770000000001</v>
      </c>
      <c r="AI323" s="76">
        <v>76.455479999999994</v>
      </c>
      <c r="AJ323" s="76">
        <v>27.052320000000002</v>
      </c>
      <c r="AK323" s="76">
        <v>3.07016</v>
      </c>
      <c r="AL323" s="76">
        <v>10.21622</v>
      </c>
      <c r="AM323" s="76">
        <v>14.08352</v>
      </c>
      <c r="AN323" s="145">
        <v>14.02694</v>
      </c>
      <c r="AO323" s="76">
        <v>39.087600000000002</v>
      </c>
      <c r="AP323" s="258">
        <v>10.802199999999999</v>
      </c>
      <c r="AQ323" s="76">
        <v>16.714247590439957</v>
      </c>
      <c r="AR323" s="145">
        <v>4.4291671362560514</v>
      </c>
      <c r="AS323" s="76">
        <v>37.428397698265158</v>
      </c>
      <c r="AT323" s="76">
        <v>17.639823792173569</v>
      </c>
      <c r="AU323" s="75"/>
      <c r="AV323" s="76"/>
      <c r="AW323" s="76"/>
      <c r="AX323" s="76"/>
      <c r="AY323" s="76"/>
      <c r="AZ323" s="76"/>
      <c r="BA323" s="76"/>
      <c r="BB323" s="76"/>
      <c r="BC323" s="76"/>
      <c r="BD323" s="76"/>
      <c r="BE323" s="76"/>
      <c r="BF323" s="76"/>
      <c r="BG323" s="76"/>
      <c r="BH323" s="76"/>
      <c r="BI323" s="76"/>
      <c r="BJ323" s="76"/>
      <c r="BK323" s="76"/>
      <c r="BL323" s="76"/>
      <c r="BM323" s="76"/>
      <c r="BN323" s="76"/>
      <c r="BO323" s="76"/>
      <c r="BP323" s="76"/>
      <c r="BQ323" s="76"/>
      <c r="BR323" s="76"/>
      <c r="BS323" s="76"/>
      <c r="BT323" s="76"/>
      <c r="BU323" s="75"/>
      <c r="BV323" s="61">
        <v>32.395619122438134</v>
      </c>
      <c r="BW323" s="61">
        <v>-4.7782952014577944</v>
      </c>
      <c r="BX323" s="76">
        <v>0.13506620133540981</v>
      </c>
      <c r="BY323" s="282">
        <v>0</v>
      </c>
      <c r="BZ323" s="288">
        <v>2.7213311262058282</v>
      </c>
      <c r="CA323" s="31"/>
      <c r="CB323" s="27"/>
      <c r="CC323" s="53"/>
    </row>
    <row r="324" spans="1:81">
      <c r="A324" s="32">
        <f t="shared" si="350"/>
        <v>2010</v>
      </c>
      <c r="B324" s="76">
        <v>17.093710000000002</v>
      </c>
      <c r="C324" s="76">
        <v>14.28163</v>
      </c>
      <c r="D324" s="76">
        <v>14.913729999999999</v>
      </c>
      <c r="E324" s="76">
        <v>16.958100000000002</v>
      </c>
      <c r="F324" s="76">
        <v>21.632680000000001</v>
      </c>
      <c r="G324" s="76">
        <v>25.459070000000001</v>
      </c>
      <c r="H324" s="76">
        <v>28.93242</v>
      </c>
      <c r="I324" s="76">
        <v>24.818020000000001</v>
      </c>
      <c r="J324" s="76">
        <v>27.719919999999998</v>
      </c>
      <c r="K324" s="76">
        <v>30.692319999999999</v>
      </c>
      <c r="L324" s="76">
        <v>24.858699999999999</v>
      </c>
      <c r="M324" s="76">
        <v>28.304770000000001</v>
      </c>
      <c r="N324" s="76">
        <v>8.3576200000000007</v>
      </c>
      <c r="O324" s="76">
        <v>18.859839999999998</v>
      </c>
      <c r="P324" s="76">
        <v>11.12</v>
      </c>
      <c r="Q324" s="76">
        <v>15.76638</v>
      </c>
      <c r="R324" s="76">
        <v>4.9097</v>
      </c>
      <c r="S324" s="76">
        <v>3.178382637862498</v>
      </c>
      <c r="T324" s="90">
        <v>24.97</v>
      </c>
      <c r="U324" s="76">
        <v>8.9301600000000008</v>
      </c>
      <c r="V324" s="76">
        <v>7.3545499999999997</v>
      </c>
      <c r="W324" s="76">
        <v>2.6355</v>
      </c>
      <c r="X324" s="76">
        <v>6.4215099999999996</v>
      </c>
      <c r="Y324" s="76">
        <v>3.9160539992394439</v>
      </c>
      <c r="Z324" s="76">
        <v>1.1440000000000001E-2</v>
      </c>
      <c r="AA324" s="90">
        <v>10.647419210672071</v>
      </c>
      <c r="AB324" s="76">
        <v>10.937010000000001</v>
      </c>
      <c r="AC324" s="76">
        <v>10.647040000000001</v>
      </c>
      <c r="AD324" s="76">
        <v>14.824590000000001</v>
      </c>
      <c r="AE324" s="76">
        <v>7.83</v>
      </c>
      <c r="AF324" s="76">
        <v>27.932960893854752</v>
      </c>
      <c r="AG324" s="76">
        <v>13.433210000000001</v>
      </c>
      <c r="AH324" s="76">
        <v>6.1583800000000002</v>
      </c>
      <c r="AI324" s="76">
        <v>37.448700000000002</v>
      </c>
      <c r="AJ324" s="76">
        <v>10.61652</v>
      </c>
      <c r="AK324" s="76">
        <v>0.94842000000000004</v>
      </c>
      <c r="AL324" s="76">
        <v>2.1342699999999999</v>
      </c>
      <c r="AM324" s="76">
        <v>1.5017799999999999</v>
      </c>
      <c r="AN324" s="145">
        <v>5.20892</v>
      </c>
      <c r="AO324" s="76">
        <v>12.398860000000001</v>
      </c>
      <c r="AP324" s="258">
        <v>6.1656300000000002</v>
      </c>
      <c r="AQ324" s="76">
        <v>10.795373474670832</v>
      </c>
      <c r="AR324" s="145">
        <v>3.2839224044895365</v>
      </c>
      <c r="AS324" s="76">
        <v>27.366043722719937</v>
      </c>
      <c r="AT324" s="76">
        <v>18.210531381100914</v>
      </c>
      <c r="AU324" s="75"/>
      <c r="AV324" s="76"/>
      <c r="AW324" s="76"/>
      <c r="AX324" s="76"/>
      <c r="AY324" s="76"/>
      <c r="AZ324" s="76"/>
      <c r="BA324" s="76"/>
      <c r="BB324" s="76"/>
      <c r="BC324" s="76"/>
      <c r="BD324" s="76"/>
      <c r="BE324" s="76"/>
      <c r="BF324" s="76"/>
      <c r="BG324" s="76"/>
      <c r="BH324" s="76"/>
      <c r="BI324" s="76"/>
      <c r="BJ324" s="76"/>
      <c r="BK324" s="76"/>
      <c r="BL324" s="76"/>
      <c r="BM324" s="76"/>
      <c r="BN324" s="76"/>
      <c r="BO324" s="76"/>
      <c r="BP324" s="76"/>
      <c r="BQ324" s="76"/>
      <c r="BR324" s="76"/>
      <c r="BS324" s="76"/>
      <c r="BT324" s="76"/>
      <c r="BU324" s="75"/>
      <c r="BV324" s="61">
        <v>16.177753252994886</v>
      </c>
      <c r="BW324" s="61">
        <v>8.6762157893138117</v>
      </c>
      <c r="BX324" s="76">
        <v>0.12755888650077818</v>
      </c>
      <c r="BY324" s="282">
        <v>0</v>
      </c>
      <c r="BZ324" s="288">
        <v>1.4957235273143077</v>
      </c>
      <c r="CA324" s="31"/>
      <c r="CB324" s="27"/>
      <c r="CC324" s="53"/>
    </row>
    <row r="325" spans="1:81">
      <c r="A325" s="32">
        <f t="shared" si="350"/>
        <v>2011</v>
      </c>
      <c r="B325" s="76">
        <v>0.96204000000000001</v>
      </c>
      <c r="C325" s="76">
        <v>0.99534999999999996</v>
      </c>
      <c r="D325" s="76">
        <v>1.96601</v>
      </c>
      <c r="E325" s="76">
        <v>1.70841</v>
      </c>
      <c r="F325" s="76">
        <v>-0.44070999999999999</v>
      </c>
      <c r="G325" s="76">
        <v>-2.1079699999999999</v>
      </c>
      <c r="H325" s="76">
        <v>-3.8436900000000001</v>
      </c>
      <c r="I325" s="76">
        <v>-4.1633300000000002</v>
      </c>
      <c r="J325" s="76">
        <v>-2.8041399999999999</v>
      </c>
      <c r="K325" s="76">
        <v>-1.5753999999999999</v>
      </c>
      <c r="L325" s="76">
        <v>-7.8586999999999998</v>
      </c>
      <c r="M325" s="76">
        <v>8.4655799999999992</v>
      </c>
      <c r="N325" s="76">
        <v>-12.512639999999999</v>
      </c>
      <c r="O325" s="76">
        <v>-18.775790000000001</v>
      </c>
      <c r="P325" s="89">
        <v>-14.56</v>
      </c>
      <c r="Q325" s="76">
        <v>-14.002700000000001</v>
      </c>
      <c r="R325" s="76">
        <v>-11.604089999999999</v>
      </c>
      <c r="S325" s="76">
        <v>-12.242816829571323</v>
      </c>
      <c r="T325" s="76">
        <v>-19.09</v>
      </c>
      <c r="U325" s="76">
        <v>29.277429999999999</v>
      </c>
      <c r="V325" s="76">
        <v>9.7951200000000007</v>
      </c>
      <c r="W325" s="76">
        <v>2.2573599999999998</v>
      </c>
      <c r="X325" s="76">
        <v>7.5579200000000002</v>
      </c>
      <c r="Y325" s="76">
        <v>2.962889547929981</v>
      </c>
      <c r="Z325" s="76">
        <v>1.585E-2</v>
      </c>
      <c r="AA325" s="76">
        <v>7.9449390931471742</v>
      </c>
      <c r="AB325" s="76">
        <v>3.8517800000000002</v>
      </c>
      <c r="AC325" s="76">
        <v>9.6285799999999995</v>
      </c>
      <c r="AD325" s="76">
        <v>-3.99668</v>
      </c>
      <c r="AE325" s="76">
        <v>-3.25</v>
      </c>
      <c r="AF325" s="76">
        <v>8.6608442503639083</v>
      </c>
      <c r="AG325" s="76">
        <v>-1.7445600000000001</v>
      </c>
      <c r="AH325" s="76">
        <v>11.45425</v>
      </c>
      <c r="AI325" s="76">
        <v>-21.70186</v>
      </c>
      <c r="AJ325" s="76">
        <v>2.7037499999999999</v>
      </c>
      <c r="AK325" s="76">
        <v>1.59761</v>
      </c>
      <c r="AL325" s="76">
        <v>9.6224399999999992</v>
      </c>
      <c r="AM325" s="76">
        <v>10.690580000000001</v>
      </c>
      <c r="AN325" s="145">
        <v>1.92581</v>
      </c>
      <c r="AO325" s="76">
        <v>7.1322200000000002</v>
      </c>
      <c r="AP325" s="256">
        <v>13.23507</v>
      </c>
      <c r="AQ325" s="75">
        <v>8.769819241161624</v>
      </c>
      <c r="AR325" s="145">
        <v>3.9397115337670208</v>
      </c>
      <c r="AS325" s="76">
        <v>-3.7311067802971332</v>
      </c>
      <c r="AT325" s="76">
        <v>6.0864995688713952</v>
      </c>
      <c r="AU325" s="75"/>
      <c r="AV325" s="76"/>
      <c r="AW325" s="76"/>
      <c r="AX325" s="76"/>
      <c r="AY325" s="76"/>
      <c r="AZ325" s="76"/>
      <c r="BA325" s="76"/>
      <c r="BB325" s="76"/>
      <c r="BC325" s="76"/>
      <c r="BD325" s="76"/>
      <c r="BE325" s="76"/>
      <c r="BF325" s="76"/>
      <c r="BG325" s="76"/>
      <c r="BH325" s="76"/>
      <c r="BI325" s="76"/>
      <c r="BJ325" s="76"/>
      <c r="BK325" s="76"/>
      <c r="BL325" s="76"/>
      <c r="BM325" s="76"/>
      <c r="BN325" s="76"/>
      <c r="BO325" s="76"/>
      <c r="BP325" s="76"/>
      <c r="BQ325" s="76"/>
      <c r="BR325" s="76"/>
      <c r="BS325" s="76"/>
      <c r="BT325" s="76"/>
      <c r="BU325" s="75"/>
      <c r="BV325" s="61">
        <v>3.4608847515242402</v>
      </c>
      <c r="BW325" s="61">
        <v>13.218027622377404</v>
      </c>
      <c r="BX325" s="76">
        <v>6.7514001106294685E-2</v>
      </c>
      <c r="BY325" s="282">
        <v>0</v>
      </c>
      <c r="BZ325" s="288">
        <v>2.9624188448710953</v>
      </c>
      <c r="CA325" s="31"/>
      <c r="CB325" s="27"/>
      <c r="CC325" s="53"/>
    </row>
    <row r="326" spans="1:81">
      <c r="A326" s="32">
        <f t="shared" si="350"/>
        <v>2012</v>
      </c>
      <c r="B326" s="76">
        <v>16.25301</v>
      </c>
      <c r="C326" s="76">
        <v>15.00243</v>
      </c>
      <c r="D326" s="76">
        <v>15.824680000000001</v>
      </c>
      <c r="E326" s="76">
        <v>16.885729999999999</v>
      </c>
      <c r="F326" s="76">
        <v>15.90732</v>
      </c>
      <c r="G326" s="76">
        <v>15.79537</v>
      </c>
      <c r="H326" s="76">
        <v>15.81329</v>
      </c>
      <c r="I326" s="76">
        <v>18.564900000000002</v>
      </c>
      <c r="J326" s="76">
        <v>18.04439</v>
      </c>
      <c r="K326" s="76">
        <v>17.519030000000001</v>
      </c>
      <c r="L326" s="76">
        <v>19.827970000000001</v>
      </c>
      <c r="M326" s="76">
        <v>17.525500000000001</v>
      </c>
      <c r="N326" s="76">
        <v>18.561520000000002</v>
      </c>
      <c r="O326" s="76">
        <v>18.640229999999999</v>
      </c>
      <c r="P326" s="76">
        <v>18.14</v>
      </c>
      <c r="Q326" s="76">
        <v>15.48902</v>
      </c>
      <c r="R326" s="76">
        <v>20.80471</v>
      </c>
      <c r="S326" s="76">
        <v>17.519053467622705</v>
      </c>
      <c r="T326" s="76">
        <v>18.89</v>
      </c>
      <c r="U326" s="76">
        <v>3.4652599999999998</v>
      </c>
      <c r="V326" s="76">
        <v>2.67462</v>
      </c>
      <c r="W326" s="76">
        <v>0.69259000000000004</v>
      </c>
      <c r="X326" s="76">
        <v>4.0479900000000004</v>
      </c>
      <c r="Y326" s="76">
        <v>1.9474610853325469</v>
      </c>
      <c r="Z326" s="76">
        <v>1.6240000000000001E-2</v>
      </c>
      <c r="AA326" s="75">
        <v>11.358460851350216</v>
      </c>
      <c r="AB326" s="76">
        <v>12.572100000000001</v>
      </c>
      <c r="AC326" s="76">
        <v>10.055479999999999</v>
      </c>
      <c r="AD326" s="76">
        <v>20.776009999999999</v>
      </c>
      <c r="AE326" s="76">
        <v>-0.61</v>
      </c>
      <c r="AF326" s="76">
        <v>8.3724045545880763</v>
      </c>
      <c r="AG326" s="76">
        <v>2.6690100000000001</v>
      </c>
      <c r="AH326" s="76">
        <v>15.111280000000001</v>
      </c>
      <c r="AI326" s="76">
        <v>-12.981479999999999</v>
      </c>
      <c r="AJ326" s="76">
        <v>16.715520000000001</v>
      </c>
      <c r="AK326" s="76">
        <v>0.99185000000000001</v>
      </c>
      <c r="AL326" s="76">
        <v>5.6956800000000003</v>
      </c>
      <c r="AM326" s="76">
        <v>8.0764800000000001</v>
      </c>
      <c r="AN326" s="145">
        <v>4.5247799999999998</v>
      </c>
      <c r="AO326" s="76">
        <v>14.355460000000001</v>
      </c>
      <c r="AP326" s="258">
        <v>6.7750300000000001</v>
      </c>
      <c r="AQ326" s="76">
        <v>6.9939815209749678</v>
      </c>
      <c r="AR326" s="145">
        <v>6.4639280088224726</v>
      </c>
      <c r="AS326" s="76">
        <v>18.313395840619194</v>
      </c>
      <c r="AT326" s="75">
        <v>15.09806931130553</v>
      </c>
      <c r="AU326" s="75"/>
      <c r="AV326" s="75"/>
      <c r="AW326" s="75"/>
      <c r="AX326" s="75"/>
      <c r="AY326" s="75"/>
      <c r="AZ326" s="75"/>
      <c r="BA326" s="75"/>
      <c r="BB326" s="75"/>
      <c r="BC326" s="75"/>
      <c r="BD326" s="75"/>
      <c r="BE326" s="75"/>
      <c r="BF326" s="75"/>
      <c r="BG326" s="75"/>
      <c r="BH326" s="75"/>
      <c r="BI326" s="75"/>
      <c r="BJ326" s="75"/>
      <c r="BK326" s="75"/>
      <c r="BL326" s="75"/>
      <c r="BM326" s="75"/>
      <c r="BN326" s="75"/>
      <c r="BO326" s="75"/>
      <c r="BP326" s="75"/>
      <c r="BQ326" s="75"/>
      <c r="BR326" s="75"/>
      <c r="BS326" s="75"/>
      <c r="BT326" s="75"/>
      <c r="BU326" s="75"/>
      <c r="BV326" s="61">
        <v>16.228913254086642</v>
      </c>
      <c r="BW326" s="61">
        <v>3.63323281411434</v>
      </c>
      <c r="BX326" s="75">
        <v>7.7521502468846926E-2</v>
      </c>
      <c r="BY326" s="282">
        <v>0</v>
      </c>
      <c r="BZ326" s="288">
        <v>1.7410223687475579</v>
      </c>
      <c r="CA326" s="31"/>
      <c r="CB326" s="27"/>
      <c r="CC326" s="53"/>
    </row>
    <row r="327" spans="1:81">
      <c r="A327" s="32">
        <f t="shared" si="350"/>
        <v>2013</v>
      </c>
      <c r="B327" s="61">
        <v>33.349679999999999</v>
      </c>
      <c r="C327" s="61">
        <v>32.850760000000001</v>
      </c>
      <c r="D327" s="61">
        <v>32.175539999999998</v>
      </c>
      <c r="E327" s="61">
        <v>32.164430000000003</v>
      </c>
      <c r="F327" s="76">
        <v>37.416130000000003</v>
      </c>
      <c r="G327" s="61">
        <v>34.995399999999997</v>
      </c>
      <c r="H327" s="76">
        <v>32.016979999999997</v>
      </c>
      <c r="I327" s="61">
        <v>36.406959999999998</v>
      </c>
      <c r="J327" s="61">
        <v>37.619210000000002</v>
      </c>
      <c r="K327" s="61">
        <v>37.9758</v>
      </c>
      <c r="L327" s="172">
        <v>50.906790000000001</v>
      </c>
      <c r="M327" s="61">
        <v>2.30633</v>
      </c>
      <c r="N327" s="61">
        <v>22.062069999999999</v>
      </c>
      <c r="O327" s="61">
        <v>-5.1910999999999996</v>
      </c>
      <c r="P327" s="61">
        <v>15.04</v>
      </c>
      <c r="Q327" s="61">
        <v>17.362880000000001</v>
      </c>
      <c r="R327" s="61">
        <v>24.704080000000001</v>
      </c>
      <c r="S327" s="61">
        <v>22.60840970296314</v>
      </c>
      <c r="T327" s="76">
        <v>17.440000000000001</v>
      </c>
      <c r="U327" s="61">
        <v>-13.025410000000001</v>
      </c>
      <c r="V327" s="61">
        <v>-3.0871599999999999</v>
      </c>
      <c r="W327" s="61">
        <v>-9.8080000000000001E-2</v>
      </c>
      <c r="X327" s="61">
        <v>-2.2623799999999998</v>
      </c>
      <c r="Y327" s="61">
        <v>6.6416441579764118E-2</v>
      </c>
      <c r="Z327" s="61">
        <v>1.204E-2</v>
      </c>
      <c r="AA327" s="76">
        <v>-1.8025204600620959</v>
      </c>
      <c r="AB327" s="61">
        <v>19.663900000000002</v>
      </c>
      <c r="AC327" s="61">
        <v>9.1879399999999993</v>
      </c>
      <c r="AD327" s="61">
        <v>36.08128</v>
      </c>
      <c r="AE327" s="61">
        <v>-2.04</v>
      </c>
      <c r="AF327" s="76">
        <v>-27.935723114956733</v>
      </c>
      <c r="AG327" s="76">
        <v>18.14095</v>
      </c>
      <c r="AH327" s="76">
        <v>43.189819999999997</v>
      </c>
      <c r="AI327" s="76">
        <v>-35.134889999999999</v>
      </c>
      <c r="AJ327" s="76">
        <v>30.68853</v>
      </c>
      <c r="AK327" s="76">
        <v>0.47516000000000003</v>
      </c>
      <c r="AL327" s="76">
        <v>-1.5551200000000001</v>
      </c>
      <c r="AM327" s="76">
        <v>-2.9539499999999999</v>
      </c>
      <c r="AN327" s="145">
        <v>0.97374000000000005</v>
      </c>
      <c r="AO327" s="76">
        <v>4.5373400000000004</v>
      </c>
      <c r="AP327" s="259">
        <v>-8.9164100000000008</v>
      </c>
      <c r="AQ327" s="95">
        <v>-5.4246393436876428</v>
      </c>
      <c r="AR327" s="145">
        <v>1.1809087984678834</v>
      </c>
      <c r="AS327" s="76">
        <v>38.190620012752149</v>
      </c>
      <c r="AT327" s="76">
        <v>34.801080569946109</v>
      </c>
      <c r="AU327" s="75"/>
      <c r="AV327" s="76"/>
      <c r="AW327" s="76"/>
      <c r="AX327" s="76"/>
      <c r="AY327" s="76"/>
      <c r="AZ327" s="76"/>
      <c r="BA327" s="76"/>
      <c r="BB327" s="76"/>
      <c r="BC327" s="76"/>
      <c r="BD327" s="76"/>
      <c r="BE327" s="76"/>
      <c r="BF327" s="76"/>
      <c r="BG327" s="76"/>
      <c r="BH327" s="76"/>
      <c r="BI327" s="76"/>
      <c r="BJ327" s="76"/>
      <c r="BK327" s="76"/>
      <c r="BL327" s="76"/>
      <c r="BM327" s="76"/>
      <c r="BN327" s="76"/>
      <c r="BO327" s="76"/>
      <c r="BP327" s="76"/>
      <c r="BQ327" s="76"/>
      <c r="BR327" s="76"/>
      <c r="BS327" s="76"/>
      <c r="BT327" s="76"/>
      <c r="BU327" s="75"/>
      <c r="BV327" s="76">
        <v>25.462712780329632</v>
      </c>
      <c r="BW327" s="76">
        <v>-4.681159482434138</v>
      </c>
      <c r="BX327" s="76">
        <v>5.5011188496911778E-2</v>
      </c>
      <c r="BY327" s="282">
        <v>0</v>
      </c>
      <c r="BZ327" s="288">
        <v>1.501735619618394</v>
      </c>
      <c r="CA327" s="31"/>
      <c r="CB327" s="27"/>
      <c r="CC327" s="53"/>
    </row>
    <row r="328" spans="1:81">
      <c r="A328" s="32">
        <f t="shared" si="350"/>
        <v>2014</v>
      </c>
      <c r="B328" s="61">
        <v>12.42925</v>
      </c>
      <c r="C328" s="61">
        <v>13.05274</v>
      </c>
      <c r="D328" s="61">
        <v>13.508509999999999</v>
      </c>
      <c r="E328" s="61">
        <v>13.465249999999999</v>
      </c>
      <c r="F328" s="76">
        <v>13.84192</v>
      </c>
      <c r="G328" s="61">
        <v>13.60458</v>
      </c>
      <c r="H328" s="76">
        <v>13.34872</v>
      </c>
      <c r="I328" s="76">
        <v>10.39012</v>
      </c>
      <c r="J328" s="76">
        <v>7.3678499999999998</v>
      </c>
      <c r="K328" s="76">
        <v>3.8768500000000001</v>
      </c>
      <c r="L328" s="76">
        <v>4.6121100000000004</v>
      </c>
      <c r="M328" s="76">
        <v>30.132809999999999</v>
      </c>
      <c r="N328" s="76">
        <v>-5.6632800000000003</v>
      </c>
      <c r="O328" s="76">
        <v>0.41987999999999998</v>
      </c>
      <c r="P328" s="76">
        <v>-4.24</v>
      </c>
      <c r="Q328" s="76">
        <v>-4.6897099999999998</v>
      </c>
      <c r="R328" s="76">
        <v>-6.6665099999999997</v>
      </c>
      <c r="S328" s="76">
        <v>-5.6511614308882301</v>
      </c>
      <c r="T328" s="76">
        <v>-4.8099999999999996</v>
      </c>
      <c r="U328" s="76">
        <v>25.276730000000001</v>
      </c>
      <c r="V328" s="76">
        <v>4.3172499999999996</v>
      </c>
      <c r="W328" s="76">
        <v>0.71440000000000003</v>
      </c>
      <c r="X328" s="76">
        <v>5.7577999999999996</v>
      </c>
      <c r="Y328" s="76">
        <v>1.155185511954282</v>
      </c>
      <c r="Z328" s="76">
        <v>0.01</v>
      </c>
      <c r="AA328" s="76">
        <v>7.4652768534335667</v>
      </c>
      <c r="AB328" s="76">
        <v>9.8222900000000006</v>
      </c>
      <c r="AC328" s="76">
        <v>8.0654000000000003</v>
      </c>
      <c r="AD328" s="76">
        <v>11.81855</v>
      </c>
      <c r="AE328" s="76">
        <v>-33.6</v>
      </c>
      <c r="AF328" s="76">
        <v>-0.42881646655231753</v>
      </c>
      <c r="AG328" s="76">
        <v>-14.26418</v>
      </c>
      <c r="AH328" s="76">
        <v>28.51662</v>
      </c>
      <c r="AI328" s="76">
        <v>-11.411989999999999</v>
      </c>
      <c r="AJ328" s="76">
        <v>11.15875</v>
      </c>
      <c r="AK328" s="76">
        <v>0.64895000000000003</v>
      </c>
      <c r="AL328" s="76">
        <v>7.2462</v>
      </c>
      <c r="AM328" s="76">
        <v>11.066689999999999</v>
      </c>
      <c r="AN328" s="145">
        <v>1.76332</v>
      </c>
      <c r="AO328" s="76">
        <v>4.58331</v>
      </c>
      <c r="AP328" s="258">
        <v>3.8270200000000001</v>
      </c>
      <c r="AQ328" s="76">
        <v>1.9660710483265564</v>
      </c>
      <c r="AR328" s="316">
        <v>8.83</v>
      </c>
      <c r="AS328" s="76">
        <v>7.4190903834128186</v>
      </c>
      <c r="AT328" s="90">
        <v>14.48</v>
      </c>
      <c r="AU328" s="75"/>
      <c r="AV328" s="76"/>
      <c r="AW328" s="76"/>
      <c r="AX328" s="76"/>
      <c r="AY328" s="76"/>
      <c r="AZ328" s="76"/>
      <c r="BA328" s="76"/>
      <c r="BB328" s="76"/>
      <c r="BC328" s="76"/>
      <c r="BD328" s="76"/>
      <c r="BE328" s="76"/>
      <c r="BF328" s="76"/>
      <c r="BG328" s="76"/>
      <c r="BH328" s="76"/>
      <c r="BI328" s="76"/>
      <c r="BJ328" s="76"/>
      <c r="BK328" s="76"/>
      <c r="BL328" s="76"/>
      <c r="BM328" s="76"/>
      <c r="BN328" s="76"/>
      <c r="BO328" s="76"/>
      <c r="BP328" s="76"/>
      <c r="BQ328" s="76"/>
      <c r="BR328" s="76"/>
      <c r="BS328" s="76"/>
      <c r="BT328" s="76"/>
      <c r="BU328" s="75"/>
      <c r="BV328" s="76">
        <v>13.458372659628171</v>
      </c>
      <c r="BW328" s="76">
        <v>6.4245525720765473</v>
      </c>
      <c r="BX328" s="76">
        <v>3.0003312659387937E-2</v>
      </c>
      <c r="BY328" s="284">
        <v>-1E-4</v>
      </c>
      <c r="BZ328" s="288">
        <v>0.7564932696557447</v>
      </c>
      <c r="CA328" s="31"/>
      <c r="CB328" s="27"/>
      <c r="CC328" s="53"/>
    </row>
    <row r="329" spans="1:81">
      <c r="A329" s="32">
        <f t="shared" si="350"/>
        <v>2015</v>
      </c>
      <c r="B329" s="61">
        <v>0.29369000000000001</v>
      </c>
      <c r="C329" s="61">
        <v>-1.03281</v>
      </c>
      <c r="D329" s="61">
        <v>1.24834</v>
      </c>
      <c r="E329" s="61">
        <v>3.1703100000000002</v>
      </c>
      <c r="F329" s="76">
        <v>-1.9051400000000001</v>
      </c>
      <c r="G329" s="61">
        <v>-1.4551799999999999</v>
      </c>
      <c r="H329" s="76">
        <v>-1.1285799999999999</v>
      </c>
      <c r="I329" s="76">
        <v>-4.7753500000000004</v>
      </c>
      <c r="J329" s="76">
        <v>-3.7808799999999998</v>
      </c>
      <c r="K329" s="76">
        <v>-2.6366999999999998</v>
      </c>
      <c r="L329" s="76">
        <v>-8.28111</v>
      </c>
      <c r="M329" s="76">
        <v>2.2181500000000001</v>
      </c>
      <c r="N329" s="76">
        <v>-0.18221000000000001</v>
      </c>
      <c r="O329" s="76">
        <v>-15.46735</v>
      </c>
      <c r="P329" s="76">
        <v>-4.37</v>
      </c>
      <c r="Q329" s="76">
        <v>2.2499600000000002</v>
      </c>
      <c r="R329" s="76">
        <v>-2.0024999999999999</v>
      </c>
      <c r="S329" s="76">
        <v>-5.8883191068125118</v>
      </c>
      <c r="T329" s="76">
        <v>-0.32</v>
      </c>
      <c r="U329" s="76">
        <v>-1.5370999999999999</v>
      </c>
      <c r="V329" s="76">
        <v>1.50475</v>
      </c>
      <c r="W329" s="76">
        <v>0.45429999999999998</v>
      </c>
      <c r="X329" s="76">
        <v>0.29859000000000002</v>
      </c>
      <c r="Y329" s="76">
        <v>0.85414311431573076</v>
      </c>
      <c r="Z329" s="76">
        <v>2.1389999999999999E-2</v>
      </c>
      <c r="AA329" s="76">
        <v>0.87722758278221402</v>
      </c>
      <c r="AB329" s="76">
        <v>5.6489999999999999E-2</v>
      </c>
      <c r="AC329" s="76">
        <v>1.27589</v>
      </c>
      <c r="AD329" s="76">
        <v>-3.3220800000000001</v>
      </c>
      <c r="AE329" s="76">
        <v>-33.47</v>
      </c>
      <c r="AF329" s="76">
        <v>-11.714039621016358</v>
      </c>
      <c r="AG329" s="76">
        <v>-21.501159999999999</v>
      </c>
      <c r="AH329" s="76">
        <v>12.652939999999999</v>
      </c>
      <c r="AI329" s="76">
        <v>-29.421859999999999</v>
      </c>
      <c r="AJ329" s="76">
        <v>-3.2162099999999998</v>
      </c>
      <c r="AK329" s="76">
        <v>0.44990999999999998</v>
      </c>
      <c r="AL329" s="76">
        <v>2.85771</v>
      </c>
      <c r="AM329" s="76">
        <v>3.9657499999999999</v>
      </c>
      <c r="AN329" s="145">
        <v>1.0297099999999999</v>
      </c>
      <c r="AO329" s="76">
        <v>-1.3942600000000001</v>
      </c>
      <c r="AP329" s="258">
        <v>-1.8261099999999999</v>
      </c>
      <c r="AQ329" s="76">
        <v>-3.9566058418612049</v>
      </c>
      <c r="AR329" s="145">
        <v>1.04</v>
      </c>
      <c r="AS329" s="76">
        <v>-3.3942493625066628</v>
      </c>
      <c r="AT329" s="76">
        <v>9.1199999999999992</v>
      </c>
      <c r="AU329" s="75"/>
      <c r="AV329" s="76"/>
      <c r="AW329" s="76"/>
      <c r="AX329" s="76"/>
      <c r="AY329" s="76"/>
      <c r="AZ329" s="76"/>
      <c r="BA329" s="76"/>
      <c r="BB329" s="76"/>
      <c r="BC329" s="76"/>
      <c r="BD329" s="76"/>
      <c r="BE329" s="76"/>
      <c r="BF329" s="76"/>
      <c r="BG329" s="76"/>
      <c r="BH329" s="76"/>
      <c r="BI329" s="76"/>
      <c r="BJ329" s="76"/>
      <c r="BK329" s="76"/>
      <c r="BL329" s="76"/>
      <c r="BM329" s="76"/>
      <c r="BN329" s="76"/>
      <c r="BO329" s="76"/>
      <c r="BP329" s="76"/>
      <c r="BQ329" s="76"/>
      <c r="BR329" s="76"/>
      <c r="BS329" s="76"/>
      <c r="BT329" s="76"/>
      <c r="BU329" s="75"/>
      <c r="BV329" s="76">
        <v>-3.2635170448382267</v>
      </c>
      <c r="BW329" s="76">
        <v>1.8351673868337581</v>
      </c>
      <c r="BX329" s="76">
        <v>2.5002312593791487E-2</v>
      </c>
      <c r="BY329" s="284">
        <v>1E-4</v>
      </c>
      <c r="BZ329" s="288">
        <v>0.72951978604158807</v>
      </c>
      <c r="CA329" s="31"/>
      <c r="CB329" s="27"/>
      <c r="CC329" s="53"/>
    </row>
    <row r="330" spans="1:81">
      <c r="A330" s="32">
        <f t="shared" si="350"/>
        <v>2016</v>
      </c>
      <c r="B330" s="61">
        <v>12.53</v>
      </c>
      <c r="C330" s="61">
        <v>16.75</v>
      </c>
      <c r="D330" s="61">
        <v>11.82</v>
      </c>
      <c r="E330" s="61">
        <v>5.99</v>
      </c>
      <c r="F330" s="76">
        <v>15.11</v>
      </c>
      <c r="G330" s="61">
        <v>11.07</v>
      </c>
      <c r="H330" s="76">
        <v>6.62</v>
      </c>
      <c r="I330" s="76">
        <v>24.65</v>
      </c>
      <c r="J330" s="76">
        <v>18.170000000000002</v>
      </c>
      <c r="K330" s="76">
        <v>10.61</v>
      </c>
      <c r="L330" s="76">
        <v>21.47</v>
      </c>
      <c r="M330" s="76">
        <v>8.34</v>
      </c>
      <c r="N330" s="76">
        <v>2.4500000000000002</v>
      </c>
      <c r="O330" s="76">
        <v>11.5</v>
      </c>
      <c r="P330" s="76">
        <v>4.6500000000000004</v>
      </c>
      <c r="Q330" s="76">
        <v>5.19</v>
      </c>
      <c r="R330" s="76">
        <v>-0.8</v>
      </c>
      <c r="S330" s="76">
        <v>4.8654085193257535</v>
      </c>
      <c r="T330" s="76">
        <v>4.17</v>
      </c>
      <c r="U330" s="76">
        <v>1.2</v>
      </c>
      <c r="V330" s="76">
        <v>1.19</v>
      </c>
      <c r="W330" s="76">
        <v>0.99</v>
      </c>
      <c r="X330" s="76">
        <v>2.5</v>
      </c>
      <c r="Y330" s="76">
        <v>1.4105010112556382</v>
      </c>
      <c r="Z330" s="76">
        <v>0.25</v>
      </c>
      <c r="AA330" s="76">
        <v>5.3011437810036588</v>
      </c>
      <c r="AB330" s="76">
        <v>11.01</v>
      </c>
      <c r="AC330" s="76">
        <v>8.08</v>
      </c>
      <c r="AD330" s="76">
        <v>12.49</v>
      </c>
      <c r="AE330" s="76">
        <v>9.92</v>
      </c>
      <c r="AF330" s="76">
        <v>8.8780487804878128</v>
      </c>
      <c r="AG330" s="76">
        <v>33.1</v>
      </c>
      <c r="AH330" s="76">
        <v>-8.99</v>
      </c>
      <c r="AI330" s="76">
        <v>50.64</v>
      </c>
      <c r="AJ330" s="76">
        <v>13.41</v>
      </c>
      <c r="AK330" s="76">
        <v>0.36</v>
      </c>
      <c r="AL330" s="76">
        <v>0.08</v>
      </c>
      <c r="AM330" s="76">
        <v>0.63</v>
      </c>
      <c r="AN330" s="145">
        <v>2.72</v>
      </c>
      <c r="AO330" s="76">
        <v>11.19</v>
      </c>
      <c r="AP330" s="258">
        <v>4.5199999999999996</v>
      </c>
      <c r="AQ330" s="76">
        <v>3.84</v>
      </c>
      <c r="AR330" s="145">
        <v>4.67</v>
      </c>
      <c r="AS330" s="76">
        <v>15.99</v>
      </c>
      <c r="AT330" s="76">
        <v>4.8899999999999997</v>
      </c>
      <c r="AU330" s="75"/>
      <c r="AV330" s="76"/>
      <c r="AW330" s="76"/>
      <c r="AX330" s="76"/>
      <c r="AY330" s="76"/>
      <c r="AZ330" s="76"/>
      <c r="BA330" s="76"/>
      <c r="BB330" s="76"/>
      <c r="BC330" s="76"/>
      <c r="BD330" s="76"/>
      <c r="BE330" s="76"/>
      <c r="BF330" s="76"/>
      <c r="BG330" s="76"/>
      <c r="BH330" s="76"/>
      <c r="BI330" s="76"/>
      <c r="BJ330" s="76"/>
      <c r="BK330" s="76"/>
      <c r="BL330" s="76"/>
      <c r="BM330" s="76"/>
      <c r="BN330" s="76"/>
      <c r="BO330" s="76"/>
      <c r="BP330" s="76"/>
      <c r="BQ330" s="76"/>
      <c r="BR330" s="76"/>
      <c r="BS330" s="76"/>
      <c r="BT330" s="76"/>
      <c r="BU330" s="75"/>
      <c r="BV330" s="76">
        <v>20.964244761805475</v>
      </c>
      <c r="BW330" s="76">
        <v>1.180335798471388</v>
      </c>
      <c r="BX330" s="76">
        <v>0.28029232218564903</v>
      </c>
      <c r="BY330" s="282">
        <v>0</v>
      </c>
      <c r="BZ330" s="288">
        <v>2.074622132966919</v>
      </c>
      <c r="CA330" s="31"/>
      <c r="CB330" s="156"/>
      <c r="CC330" s="53"/>
    </row>
    <row r="331" spans="1:81">
      <c r="A331" s="32">
        <f>A330+1</f>
        <v>2017</v>
      </c>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c r="BI331" s="76"/>
      <c r="BJ331" s="76"/>
      <c r="BK331" s="76"/>
      <c r="BL331" s="76"/>
      <c r="BM331" s="76"/>
      <c r="BN331" s="76"/>
      <c r="BO331" s="76"/>
      <c r="BP331" s="76"/>
      <c r="BQ331" s="76"/>
      <c r="BR331" s="76"/>
      <c r="BS331" s="76"/>
      <c r="BT331" s="76"/>
      <c r="BU331" s="75"/>
      <c r="BV331" s="76"/>
      <c r="BW331" s="76"/>
      <c r="BX331" s="76"/>
      <c r="BY331" s="285"/>
      <c r="BZ331" s="297"/>
      <c r="CA331" s="31"/>
      <c r="CB331" s="115"/>
      <c r="CC331" s="53"/>
    </row>
    <row r="332" spans="1:81">
      <c r="A332" s="32"/>
      <c r="B332" s="74"/>
      <c r="E332" s="74"/>
      <c r="CB332" s="115"/>
      <c r="CC332" s="53"/>
    </row>
    <row r="333" spans="1:81">
      <c r="A333" s="27"/>
      <c r="B333" s="50"/>
      <c r="C333" s="50"/>
      <c r="D333" s="50"/>
      <c r="E333" s="50"/>
      <c r="F333" s="50"/>
      <c r="G333" s="50"/>
      <c r="H333" s="50"/>
      <c r="I333" s="50"/>
      <c r="J333" s="50"/>
      <c r="K333" s="50"/>
      <c r="L333" s="50"/>
      <c r="M333" s="50"/>
      <c r="N333" s="50"/>
      <c r="O333" s="50"/>
      <c r="P333" s="50"/>
      <c r="Q333" s="50"/>
      <c r="R333" s="50"/>
      <c r="S333" s="50"/>
      <c r="T333" s="50"/>
      <c r="U333" s="50"/>
      <c r="V333" s="50"/>
      <c r="W333" s="50"/>
      <c r="X333" s="50"/>
      <c r="Y333" s="50"/>
      <c r="Z333" s="50"/>
      <c r="AA333" s="50"/>
      <c r="AB333" s="50"/>
      <c r="AC333" s="50"/>
      <c r="AD333" s="50"/>
      <c r="AE333" s="50"/>
      <c r="AF333" s="50"/>
      <c r="AG333" s="50"/>
      <c r="AH333" s="50"/>
      <c r="AI333" s="50"/>
      <c r="AJ333" s="50"/>
      <c r="AK333" s="50"/>
      <c r="AL333" s="50"/>
      <c r="AM333" s="50"/>
      <c r="AN333" s="50"/>
      <c r="AO333" s="50"/>
      <c r="AP333" s="50"/>
      <c r="AQ333" s="50"/>
      <c r="AR333" s="50"/>
      <c r="AS333" s="50"/>
      <c r="AT333" s="50"/>
      <c r="AU333" s="50"/>
      <c r="AV333" s="50"/>
      <c r="AW333" s="50"/>
      <c r="AX333" s="50"/>
      <c r="AY333" s="50"/>
      <c r="AZ333" s="50"/>
      <c r="BA333" s="50"/>
      <c r="BB333" s="50"/>
      <c r="BC333" s="50"/>
      <c r="BD333" s="50"/>
      <c r="BE333" s="50"/>
      <c r="BF333" s="50"/>
      <c r="BG333" s="50"/>
      <c r="BH333" s="50"/>
      <c r="BI333" s="50"/>
      <c r="BJ333" s="50"/>
      <c r="BK333" s="50"/>
      <c r="BL333" s="50"/>
      <c r="BM333" s="50"/>
      <c r="BN333" s="50"/>
      <c r="BO333" s="50"/>
      <c r="BP333" s="50"/>
      <c r="BQ333" s="50"/>
      <c r="BR333" s="50"/>
      <c r="BS333" s="50"/>
      <c r="BT333" s="50"/>
      <c r="BU333" s="50"/>
      <c r="BV333" s="50"/>
      <c r="BW333" s="50"/>
      <c r="BX333" s="50"/>
      <c r="BY333" s="50"/>
      <c r="BZ333" s="50"/>
      <c r="CC333" s="53"/>
    </row>
    <row r="334" spans="1:81">
      <c r="CB334" s="27"/>
      <c r="CC334" s="53"/>
    </row>
    <row r="336" spans="1:81" ht="13" thickBot="1">
      <c r="A336" s="7" t="s">
        <v>219</v>
      </c>
    </row>
    <row r="337" spans="1:80" ht="13" thickBot="1">
      <c r="A337" s="150">
        <f>A$156</f>
        <v>146</v>
      </c>
      <c r="B337" s="151" t="str">
        <f t="shared" ref="B337:AG337" si="351">IF(B$2="","",B$2)</f>
        <v>VTSMX</v>
      </c>
      <c r="C337" s="151" t="str">
        <f t="shared" si="351"/>
        <v>VIVAX</v>
      </c>
      <c r="D337" s="151" t="str">
        <f t="shared" si="351"/>
        <v>VFINX</v>
      </c>
      <c r="E337" s="151" t="str">
        <f t="shared" si="351"/>
        <v>VIGRX</v>
      </c>
      <c r="F337" s="151" t="str">
        <f t="shared" si="351"/>
        <v>VMVIX</v>
      </c>
      <c r="G337" s="151" t="str">
        <f t="shared" si="351"/>
        <v>VIMSX</v>
      </c>
      <c r="H337" s="151" t="str">
        <f t="shared" si="351"/>
        <v>VMGIX</v>
      </c>
      <c r="I337" s="151" t="str">
        <f t="shared" si="351"/>
        <v>VISVX</v>
      </c>
      <c r="J337" s="151" t="str">
        <f t="shared" si="351"/>
        <v>NAESX</v>
      </c>
      <c r="K337" s="151" t="str">
        <f t="shared" si="351"/>
        <v>VISGX</v>
      </c>
      <c r="L337" s="151" t="str">
        <f t="shared" si="351"/>
        <v>BRSIX</v>
      </c>
      <c r="M337" s="151" t="str">
        <f t="shared" si="351"/>
        <v>VGSIX</v>
      </c>
      <c r="N337" s="151" t="str">
        <f t="shared" si="351"/>
        <v>VTMGX</v>
      </c>
      <c r="O337" s="151" t="str">
        <f t="shared" si="351"/>
        <v>VEIEX</v>
      </c>
      <c r="P337" s="151" t="str">
        <f t="shared" si="351"/>
        <v>VGTSX</v>
      </c>
      <c r="Q337" s="151" t="str">
        <f t="shared" si="351"/>
        <v>VPACX</v>
      </c>
      <c r="R337" s="151" t="str">
        <f t="shared" si="351"/>
        <v>VEURX</v>
      </c>
      <c r="S337" s="151" t="str">
        <f t="shared" si="351"/>
        <v>EFV</v>
      </c>
      <c r="T337" s="151" t="str">
        <f t="shared" si="351"/>
        <v>VFSVX</v>
      </c>
      <c r="U337" s="151" t="str">
        <f t="shared" si="351"/>
        <v>VUSTX</v>
      </c>
      <c r="V337" s="151" t="str">
        <f t="shared" si="351"/>
        <v>VFITX</v>
      </c>
      <c r="W337" s="151" t="str">
        <f t="shared" si="351"/>
        <v>VFISX</v>
      </c>
      <c r="X337" s="151" t="str">
        <f t="shared" si="351"/>
        <v>VBMFX</v>
      </c>
      <c r="Y337" s="151" t="str">
        <f t="shared" si="351"/>
        <v>VBISX</v>
      </c>
      <c r="Z337" s="151" t="str">
        <f t="shared" si="351"/>
        <v>VUSXX</v>
      </c>
      <c r="AA337" s="151" t="str">
        <f t="shared" si="351"/>
        <v>VCIT</v>
      </c>
      <c r="AB337" s="151" t="str">
        <f t="shared" si="351"/>
        <v>VWELX</v>
      </c>
      <c r="AC337" s="151" t="str">
        <f t="shared" si="351"/>
        <v>VWINX</v>
      </c>
      <c r="AD337" s="151" t="str">
        <f t="shared" si="351"/>
        <v>VWNDX</v>
      </c>
      <c r="AE337" s="151" t="str">
        <f t="shared" si="351"/>
        <v>GSG</v>
      </c>
      <c r="AF337" s="151" t="str">
        <f t="shared" si="351"/>
        <v>IAU</v>
      </c>
      <c r="AG337" s="151" t="str">
        <f t="shared" si="351"/>
        <v>VGENX</v>
      </c>
      <c r="AH337" s="151" t="str">
        <f t="shared" ref="AH337:BM337" si="352">IF(AH$2="","",AH$2)</f>
        <v>VGHCX</v>
      </c>
      <c r="AI337" s="151" t="str">
        <f t="shared" si="352"/>
        <v>VGPMX</v>
      </c>
      <c r="AJ337" s="151" t="str">
        <f t="shared" si="352"/>
        <v>VWNFX</v>
      </c>
      <c r="AK337" s="151" t="str">
        <f t="shared" si="352"/>
        <v>VWSTX</v>
      </c>
      <c r="AL337" s="151" t="str">
        <f t="shared" si="352"/>
        <v>VWITX</v>
      </c>
      <c r="AM337" s="151" t="str">
        <f t="shared" si="352"/>
        <v>VWLTX</v>
      </c>
      <c r="AN337" s="151" t="str">
        <f t="shared" si="352"/>
        <v>VFSTX</v>
      </c>
      <c r="AO337" s="151" t="str">
        <f t="shared" si="352"/>
        <v>VWEHX</v>
      </c>
      <c r="AP337" s="151" t="str">
        <f t="shared" si="352"/>
        <v>VIPSX</v>
      </c>
      <c r="AQ337" s="151" t="str">
        <f t="shared" si="352"/>
        <v>PGBDX</v>
      </c>
      <c r="AR337" s="151" t="str">
        <f t="shared" si="352"/>
        <v>VTIBX</v>
      </c>
      <c r="AS337" s="151" t="str">
        <f t="shared" si="352"/>
        <v>VEXMX</v>
      </c>
      <c r="AT337" s="151" t="str">
        <f t="shared" si="352"/>
        <v>MTUM</v>
      </c>
      <c r="AU337" s="151" t="str">
        <f t="shared" si="352"/>
        <v/>
      </c>
      <c r="AV337" s="151" t="str">
        <f t="shared" si="352"/>
        <v/>
      </c>
      <c r="AW337" s="151" t="str">
        <f t="shared" si="352"/>
        <v/>
      </c>
      <c r="AX337" s="151" t="str">
        <f t="shared" si="352"/>
        <v/>
      </c>
      <c r="AY337" s="151" t="str">
        <f t="shared" si="352"/>
        <v/>
      </c>
      <c r="AZ337" s="151" t="str">
        <f t="shared" si="352"/>
        <v/>
      </c>
      <c r="BA337" s="151" t="str">
        <f t="shared" si="352"/>
        <v/>
      </c>
      <c r="BB337" s="151" t="str">
        <f t="shared" si="352"/>
        <v/>
      </c>
      <c r="BC337" s="151" t="str">
        <f t="shared" si="352"/>
        <v/>
      </c>
      <c r="BD337" s="151" t="str">
        <f t="shared" si="352"/>
        <v/>
      </c>
      <c r="BE337" s="151" t="str">
        <f t="shared" si="352"/>
        <v/>
      </c>
      <c r="BF337" s="151" t="str">
        <f t="shared" si="352"/>
        <v/>
      </c>
      <c r="BG337" s="151" t="str">
        <f t="shared" si="352"/>
        <v/>
      </c>
      <c r="BH337" s="151" t="str">
        <f t="shared" si="352"/>
        <v/>
      </c>
      <c r="BI337" s="151" t="str">
        <f t="shared" si="352"/>
        <v/>
      </c>
      <c r="BJ337" s="151" t="str">
        <f t="shared" si="352"/>
        <v/>
      </c>
      <c r="BK337" s="151" t="str">
        <f t="shared" si="352"/>
        <v/>
      </c>
      <c r="BL337" s="151" t="str">
        <f t="shared" si="352"/>
        <v/>
      </c>
      <c r="BM337" s="151" t="str">
        <f t="shared" si="352"/>
        <v/>
      </c>
      <c r="BN337" s="151" t="str">
        <f t="shared" ref="BN337:BZ337" si="353">IF(BN$2="","",BN$2)</f>
        <v/>
      </c>
      <c r="BO337" s="151" t="str">
        <f t="shared" si="353"/>
        <v/>
      </c>
      <c r="BP337" s="151" t="str">
        <f t="shared" si="353"/>
        <v/>
      </c>
      <c r="BQ337" s="151" t="str">
        <f t="shared" si="353"/>
        <v/>
      </c>
      <c r="BR337" s="151" t="str">
        <f t="shared" si="353"/>
        <v/>
      </c>
      <c r="BS337" s="151" t="str">
        <f t="shared" si="353"/>
        <v/>
      </c>
      <c r="BT337" s="151" t="str">
        <f t="shared" si="353"/>
        <v/>
      </c>
      <c r="BU337" s="151" t="str">
        <f t="shared" si="353"/>
        <v/>
      </c>
      <c r="BV337" s="151" t="str">
        <f t="shared" si="353"/>
        <v>S&amp;P500(h)</v>
      </c>
      <c r="BW337" s="151" t="str">
        <f t="shared" si="353"/>
        <v>IT Bonds(h)</v>
      </c>
      <c r="BX337" s="151" t="str">
        <f t="shared" si="353"/>
        <v>TBills(h)</v>
      </c>
      <c r="BY337" s="151" t="str">
        <f t="shared" si="353"/>
        <v>Cash</v>
      </c>
      <c r="BZ337" s="152" t="str">
        <f t="shared" si="353"/>
        <v>CPI-U</v>
      </c>
      <c r="CB337" s="153" t="s">
        <v>266</v>
      </c>
    </row>
    <row r="338" spans="1:80">
      <c r="A338" s="147" t="str">
        <f t="array" ref="A338:A414">TRANSPOSE(B337:BZ337)</f>
        <v>VTSMX</v>
      </c>
      <c r="B338" s="148">
        <f t="shared" ref="B338:K347" ca="1" si="354">IF(OR($A338="",B$337=""), "", IF((COLUMN()-COLUMN($A338)) &gt; (1+$CB338), "", PEARSON(OFFSET($B$8, 0, $CB338, $A$337+1, 1), B$8:B$154)))</f>
        <v>0.99999999999999978</v>
      </c>
      <c r="C338" s="148" t="str">
        <f t="shared" ca="1" si="354"/>
        <v/>
      </c>
      <c r="D338" s="148" t="str">
        <f t="shared" ca="1" si="354"/>
        <v/>
      </c>
      <c r="E338" s="148" t="str">
        <f t="shared" ca="1" si="354"/>
        <v/>
      </c>
      <c r="F338" s="148" t="str">
        <f t="shared" ca="1" si="354"/>
        <v/>
      </c>
      <c r="G338" s="148" t="str">
        <f t="shared" ca="1" si="354"/>
        <v/>
      </c>
      <c r="H338" s="148" t="str">
        <f t="shared" ca="1" si="354"/>
        <v/>
      </c>
      <c r="I338" s="148" t="str">
        <f t="shared" ca="1" si="354"/>
        <v/>
      </c>
      <c r="J338" s="148" t="str">
        <f t="shared" ca="1" si="354"/>
        <v/>
      </c>
      <c r="K338" s="148" t="str">
        <f t="shared" ca="1" si="354"/>
        <v/>
      </c>
      <c r="L338" s="148" t="str">
        <f t="shared" ref="L338:U347" ca="1" si="355">IF(OR($A338="",L$337=""), "", IF((COLUMN()-COLUMN($A338)) &gt; (1+$CB338), "", PEARSON(OFFSET($B$8, 0, $CB338, $A$337+1, 1), L$8:L$154)))</f>
        <v/>
      </c>
      <c r="M338" s="148" t="str">
        <f t="shared" ca="1" si="355"/>
        <v/>
      </c>
      <c r="N338" s="148" t="str">
        <f t="shared" ca="1" si="355"/>
        <v/>
      </c>
      <c r="O338" s="148" t="str">
        <f t="shared" ca="1" si="355"/>
        <v/>
      </c>
      <c r="P338" s="148" t="str">
        <f t="shared" ca="1" si="355"/>
        <v/>
      </c>
      <c r="Q338" s="148" t="str">
        <f t="shared" ca="1" si="355"/>
        <v/>
      </c>
      <c r="R338" s="148" t="str">
        <f t="shared" ca="1" si="355"/>
        <v/>
      </c>
      <c r="S338" s="148" t="str">
        <f t="shared" ca="1" si="355"/>
        <v/>
      </c>
      <c r="T338" s="148" t="str">
        <f t="shared" ca="1" si="355"/>
        <v/>
      </c>
      <c r="U338" s="148" t="str">
        <f t="shared" ca="1" si="355"/>
        <v/>
      </c>
      <c r="V338" s="148" t="str">
        <f t="shared" ref="V338:AE347" ca="1" si="356">IF(OR($A338="",V$337=""), "", IF((COLUMN()-COLUMN($A338)) &gt; (1+$CB338), "", PEARSON(OFFSET($B$8, 0, $CB338, $A$337+1, 1), V$8:V$154)))</f>
        <v/>
      </c>
      <c r="W338" s="148" t="str">
        <f t="shared" ca="1" si="356"/>
        <v/>
      </c>
      <c r="X338" s="148" t="str">
        <f t="shared" ca="1" si="356"/>
        <v/>
      </c>
      <c r="Y338" s="148" t="str">
        <f t="shared" ca="1" si="356"/>
        <v/>
      </c>
      <c r="Z338" s="148" t="str">
        <f t="shared" ca="1" si="356"/>
        <v/>
      </c>
      <c r="AA338" s="148" t="str">
        <f t="shared" ca="1" si="356"/>
        <v/>
      </c>
      <c r="AB338" s="148" t="str">
        <f t="shared" ca="1" si="356"/>
        <v/>
      </c>
      <c r="AC338" s="148" t="str">
        <f t="shared" ca="1" si="356"/>
        <v/>
      </c>
      <c r="AD338" s="148" t="str">
        <f t="shared" ca="1" si="356"/>
        <v/>
      </c>
      <c r="AE338" s="148" t="str">
        <f t="shared" ca="1" si="356"/>
        <v/>
      </c>
      <c r="AF338" s="148" t="str">
        <f t="shared" ref="AF338:AO347" ca="1" si="357">IF(OR($A338="",AF$337=""), "", IF((COLUMN()-COLUMN($A338)) &gt; (1+$CB338), "", PEARSON(OFFSET($B$8, 0, $CB338, $A$337+1, 1), AF$8:AF$154)))</f>
        <v/>
      </c>
      <c r="AG338" s="148" t="str">
        <f t="shared" ca="1" si="357"/>
        <v/>
      </c>
      <c r="AH338" s="148" t="str">
        <f t="shared" ca="1" si="357"/>
        <v/>
      </c>
      <c r="AI338" s="148" t="str">
        <f t="shared" ca="1" si="357"/>
        <v/>
      </c>
      <c r="AJ338" s="148" t="str">
        <f t="shared" ca="1" si="357"/>
        <v/>
      </c>
      <c r="AK338" s="148" t="str">
        <f t="shared" ca="1" si="357"/>
        <v/>
      </c>
      <c r="AL338" s="148" t="str">
        <f t="shared" ca="1" si="357"/>
        <v/>
      </c>
      <c r="AM338" s="148" t="str">
        <f t="shared" ca="1" si="357"/>
        <v/>
      </c>
      <c r="AN338" s="148" t="str">
        <f t="shared" ca="1" si="357"/>
        <v/>
      </c>
      <c r="AO338" s="148" t="str">
        <f t="shared" ca="1" si="357"/>
        <v/>
      </c>
      <c r="AP338" s="148" t="str">
        <f t="shared" ref="AP338:AY347" ca="1" si="358">IF(OR($A338="",AP$337=""), "", IF((COLUMN()-COLUMN($A338)) &gt; (1+$CB338), "", PEARSON(OFFSET($B$8, 0, $CB338, $A$337+1, 1), AP$8:AP$154)))</f>
        <v/>
      </c>
      <c r="AQ338" s="148" t="str">
        <f t="shared" ca="1" si="358"/>
        <v/>
      </c>
      <c r="AR338" s="148" t="str">
        <f t="shared" ca="1" si="358"/>
        <v/>
      </c>
      <c r="AS338" s="148" t="str">
        <f t="shared" ca="1" si="358"/>
        <v/>
      </c>
      <c r="AT338" s="148" t="str">
        <f t="shared" ca="1" si="358"/>
        <v/>
      </c>
      <c r="AU338" s="148" t="str">
        <f t="shared" ca="1" si="358"/>
        <v/>
      </c>
      <c r="AV338" s="148" t="str">
        <f t="shared" ca="1" si="358"/>
        <v/>
      </c>
      <c r="AW338" s="148" t="str">
        <f t="shared" ca="1" si="358"/>
        <v/>
      </c>
      <c r="AX338" s="148" t="str">
        <f t="shared" ca="1" si="358"/>
        <v/>
      </c>
      <c r="AY338" s="148" t="str">
        <f t="shared" ca="1" si="358"/>
        <v/>
      </c>
      <c r="AZ338" s="148" t="str">
        <f t="shared" ref="AZ338:BI347" ca="1" si="359">IF(OR($A338="",AZ$337=""), "", IF((COLUMN()-COLUMN($A338)) &gt; (1+$CB338), "", PEARSON(OFFSET($B$8, 0, $CB338, $A$337+1, 1), AZ$8:AZ$154)))</f>
        <v/>
      </c>
      <c r="BA338" s="148" t="str">
        <f t="shared" ca="1" si="359"/>
        <v/>
      </c>
      <c r="BB338" s="148" t="str">
        <f t="shared" ca="1" si="359"/>
        <v/>
      </c>
      <c r="BC338" s="148" t="str">
        <f t="shared" ca="1" si="359"/>
        <v/>
      </c>
      <c r="BD338" s="148" t="str">
        <f t="shared" ca="1" si="359"/>
        <v/>
      </c>
      <c r="BE338" s="148" t="str">
        <f t="shared" ca="1" si="359"/>
        <v/>
      </c>
      <c r="BF338" s="148" t="str">
        <f t="shared" ca="1" si="359"/>
        <v/>
      </c>
      <c r="BG338" s="148" t="str">
        <f t="shared" ca="1" si="359"/>
        <v/>
      </c>
      <c r="BH338" s="148" t="str">
        <f t="shared" ca="1" si="359"/>
        <v/>
      </c>
      <c r="BI338" s="148" t="str">
        <f t="shared" ca="1" si="359"/>
        <v/>
      </c>
      <c r="BJ338" s="148" t="str">
        <f t="shared" ref="BJ338:BS347" ca="1" si="360">IF(OR($A338="",BJ$337=""), "", IF((COLUMN()-COLUMN($A338)) &gt; (1+$CB338), "", PEARSON(OFFSET($B$8, 0, $CB338, $A$337+1, 1), BJ$8:BJ$154)))</f>
        <v/>
      </c>
      <c r="BK338" s="148" t="str">
        <f t="shared" ca="1" si="360"/>
        <v/>
      </c>
      <c r="BL338" s="148" t="str">
        <f t="shared" ca="1" si="360"/>
        <v/>
      </c>
      <c r="BM338" s="148" t="str">
        <f t="shared" ca="1" si="360"/>
        <v/>
      </c>
      <c r="BN338" s="148" t="str">
        <f t="shared" ca="1" si="360"/>
        <v/>
      </c>
      <c r="BO338" s="148" t="str">
        <f t="shared" ca="1" si="360"/>
        <v/>
      </c>
      <c r="BP338" s="148" t="str">
        <f t="shared" ca="1" si="360"/>
        <v/>
      </c>
      <c r="BQ338" s="148" t="str">
        <f t="shared" ca="1" si="360"/>
        <v/>
      </c>
      <c r="BR338" s="148" t="str">
        <f t="shared" ca="1" si="360"/>
        <v/>
      </c>
      <c r="BS338" s="148" t="str">
        <f t="shared" ca="1" si="360"/>
        <v/>
      </c>
      <c r="BT338" s="148" t="str">
        <f t="shared" ref="BT338:BZ347" ca="1" si="361">IF(OR($A338="",BT$337=""), "", IF((COLUMN()-COLUMN($A338)) &gt; (1+$CB338), "", PEARSON(OFFSET($B$8, 0, $CB338, $A$337+1, 1), BT$8:BT$154)))</f>
        <v/>
      </c>
      <c r="BU338" s="148" t="str">
        <f t="shared" ca="1" si="361"/>
        <v/>
      </c>
      <c r="BV338" s="148" t="str">
        <f t="shared" ca="1" si="361"/>
        <v/>
      </c>
      <c r="BW338" s="148" t="str">
        <f t="shared" ca="1" si="361"/>
        <v/>
      </c>
      <c r="BX338" s="148" t="str">
        <f t="shared" ca="1" si="361"/>
        <v/>
      </c>
      <c r="BY338" s="148" t="str">
        <f t="shared" ca="1" si="361"/>
        <v/>
      </c>
      <c r="BZ338" s="149" t="str">
        <f t="shared" ca="1" si="361"/>
        <v/>
      </c>
      <c r="CB338" s="131">
        <f>ROW()-ROW(CB$337)-1</f>
        <v>0</v>
      </c>
    </row>
    <row r="339" spans="1:80">
      <c r="A339" s="29" t="str">
        <v>VIVAX</v>
      </c>
      <c r="B339" s="59">
        <f t="shared" ca="1" si="354"/>
        <v>0.95552993745804671</v>
      </c>
      <c r="C339" s="59">
        <f t="shared" ca="1" si="354"/>
        <v>1</v>
      </c>
      <c r="D339" s="59" t="str">
        <f t="shared" ca="1" si="354"/>
        <v/>
      </c>
      <c r="E339" s="59" t="str">
        <f t="shared" ca="1" si="354"/>
        <v/>
      </c>
      <c r="F339" s="59" t="str">
        <f t="shared" ca="1" si="354"/>
        <v/>
      </c>
      <c r="G339" s="59" t="str">
        <f t="shared" ca="1" si="354"/>
        <v/>
      </c>
      <c r="H339" s="59" t="str">
        <f t="shared" ca="1" si="354"/>
        <v/>
      </c>
      <c r="I339" s="59" t="str">
        <f t="shared" ca="1" si="354"/>
        <v/>
      </c>
      <c r="J339" s="59" t="str">
        <f t="shared" ca="1" si="354"/>
        <v/>
      </c>
      <c r="K339" s="59" t="str">
        <f t="shared" ca="1" si="354"/>
        <v/>
      </c>
      <c r="L339" s="59" t="str">
        <f t="shared" ca="1" si="355"/>
        <v/>
      </c>
      <c r="M339" s="59" t="str">
        <f t="shared" ca="1" si="355"/>
        <v/>
      </c>
      <c r="N339" s="59" t="str">
        <f t="shared" ca="1" si="355"/>
        <v/>
      </c>
      <c r="O339" s="59" t="str">
        <f t="shared" ca="1" si="355"/>
        <v/>
      </c>
      <c r="P339" s="59" t="str">
        <f t="shared" ca="1" si="355"/>
        <v/>
      </c>
      <c r="Q339" s="59" t="str">
        <f t="shared" ca="1" si="355"/>
        <v/>
      </c>
      <c r="R339" s="59" t="str">
        <f t="shared" ca="1" si="355"/>
        <v/>
      </c>
      <c r="S339" s="59" t="str">
        <f t="shared" ca="1" si="355"/>
        <v/>
      </c>
      <c r="T339" s="59" t="str">
        <f t="shared" ca="1" si="355"/>
        <v/>
      </c>
      <c r="U339" s="59" t="str">
        <f t="shared" ca="1" si="355"/>
        <v/>
      </c>
      <c r="V339" s="59" t="str">
        <f t="shared" ca="1" si="356"/>
        <v/>
      </c>
      <c r="W339" s="59" t="str">
        <f t="shared" ca="1" si="356"/>
        <v/>
      </c>
      <c r="X339" s="59" t="str">
        <f t="shared" ca="1" si="356"/>
        <v/>
      </c>
      <c r="Y339" s="59" t="str">
        <f t="shared" ca="1" si="356"/>
        <v/>
      </c>
      <c r="Z339" s="59" t="str">
        <f t="shared" ca="1" si="356"/>
        <v/>
      </c>
      <c r="AA339" s="59" t="str">
        <f t="shared" ca="1" si="356"/>
        <v/>
      </c>
      <c r="AB339" s="59" t="str">
        <f t="shared" ca="1" si="356"/>
        <v/>
      </c>
      <c r="AC339" s="59" t="str">
        <f t="shared" ca="1" si="356"/>
        <v/>
      </c>
      <c r="AD339" s="59" t="str">
        <f t="shared" ca="1" si="356"/>
        <v/>
      </c>
      <c r="AE339" s="59" t="str">
        <f t="shared" ca="1" si="356"/>
        <v/>
      </c>
      <c r="AF339" s="59" t="str">
        <f t="shared" ca="1" si="357"/>
        <v/>
      </c>
      <c r="AG339" s="59" t="str">
        <f t="shared" ca="1" si="357"/>
        <v/>
      </c>
      <c r="AH339" s="59" t="str">
        <f t="shared" ca="1" si="357"/>
        <v/>
      </c>
      <c r="AI339" s="59" t="str">
        <f t="shared" ca="1" si="357"/>
        <v/>
      </c>
      <c r="AJ339" s="59" t="str">
        <f t="shared" ca="1" si="357"/>
        <v/>
      </c>
      <c r="AK339" s="59" t="str">
        <f t="shared" ca="1" si="357"/>
        <v/>
      </c>
      <c r="AL339" s="59" t="str">
        <f t="shared" ca="1" si="357"/>
        <v/>
      </c>
      <c r="AM339" s="59" t="str">
        <f t="shared" ca="1" si="357"/>
        <v/>
      </c>
      <c r="AN339" s="59" t="str">
        <f t="shared" ca="1" si="357"/>
        <v/>
      </c>
      <c r="AO339" s="59" t="str">
        <f t="shared" ca="1" si="357"/>
        <v/>
      </c>
      <c r="AP339" s="59" t="str">
        <f t="shared" ca="1" si="358"/>
        <v/>
      </c>
      <c r="AQ339" s="59" t="str">
        <f t="shared" ca="1" si="358"/>
        <v/>
      </c>
      <c r="AR339" s="59" t="str">
        <f t="shared" ca="1" si="358"/>
        <v/>
      </c>
      <c r="AS339" s="59" t="str">
        <f t="shared" ca="1" si="358"/>
        <v/>
      </c>
      <c r="AT339" s="59" t="str">
        <f t="shared" ca="1" si="358"/>
        <v/>
      </c>
      <c r="AU339" s="59" t="str">
        <f t="shared" ca="1" si="358"/>
        <v/>
      </c>
      <c r="AV339" s="59" t="str">
        <f t="shared" ca="1" si="358"/>
        <v/>
      </c>
      <c r="AW339" s="59" t="str">
        <f t="shared" ca="1" si="358"/>
        <v/>
      </c>
      <c r="AX339" s="59" t="str">
        <f t="shared" ca="1" si="358"/>
        <v/>
      </c>
      <c r="AY339" s="59" t="str">
        <f t="shared" ca="1" si="358"/>
        <v/>
      </c>
      <c r="AZ339" s="59" t="str">
        <f t="shared" ca="1" si="359"/>
        <v/>
      </c>
      <c r="BA339" s="59" t="str">
        <f t="shared" ca="1" si="359"/>
        <v/>
      </c>
      <c r="BB339" s="59" t="str">
        <f t="shared" ca="1" si="359"/>
        <v/>
      </c>
      <c r="BC339" s="59" t="str">
        <f t="shared" ca="1" si="359"/>
        <v/>
      </c>
      <c r="BD339" s="59" t="str">
        <f t="shared" ca="1" si="359"/>
        <v/>
      </c>
      <c r="BE339" s="59" t="str">
        <f t="shared" ca="1" si="359"/>
        <v/>
      </c>
      <c r="BF339" s="59" t="str">
        <f t="shared" ca="1" si="359"/>
        <v/>
      </c>
      <c r="BG339" s="59" t="str">
        <f t="shared" ca="1" si="359"/>
        <v/>
      </c>
      <c r="BH339" s="59" t="str">
        <f t="shared" ca="1" si="359"/>
        <v/>
      </c>
      <c r="BI339" s="59" t="str">
        <f t="shared" ca="1" si="359"/>
        <v/>
      </c>
      <c r="BJ339" s="59" t="str">
        <f t="shared" ca="1" si="360"/>
        <v/>
      </c>
      <c r="BK339" s="59" t="str">
        <f t="shared" ca="1" si="360"/>
        <v/>
      </c>
      <c r="BL339" s="59" t="str">
        <f t="shared" ca="1" si="360"/>
        <v/>
      </c>
      <c r="BM339" s="59" t="str">
        <f t="shared" ca="1" si="360"/>
        <v/>
      </c>
      <c r="BN339" s="59" t="str">
        <f t="shared" ca="1" si="360"/>
        <v/>
      </c>
      <c r="BO339" s="59" t="str">
        <f t="shared" ca="1" si="360"/>
        <v/>
      </c>
      <c r="BP339" s="59" t="str">
        <f t="shared" ca="1" si="360"/>
        <v/>
      </c>
      <c r="BQ339" s="59" t="str">
        <f t="shared" ca="1" si="360"/>
        <v/>
      </c>
      <c r="BR339" s="59" t="str">
        <f t="shared" ca="1" si="360"/>
        <v/>
      </c>
      <c r="BS339" s="59" t="str">
        <f t="shared" ca="1" si="360"/>
        <v/>
      </c>
      <c r="BT339" s="59" t="str">
        <f t="shared" ca="1" si="361"/>
        <v/>
      </c>
      <c r="BU339" s="59" t="str">
        <f t="shared" ca="1" si="361"/>
        <v/>
      </c>
      <c r="BV339" s="59" t="str">
        <f t="shared" ca="1" si="361"/>
        <v/>
      </c>
      <c r="BW339" s="59" t="str">
        <f t="shared" ca="1" si="361"/>
        <v/>
      </c>
      <c r="BX339" s="59" t="str">
        <f t="shared" ca="1" si="361"/>
        <v/>
      </c>
      <c r="BY339" s="59" t="str">
        <f t="shared" ca="1" si="361"/>
        <v/>
      </c>
      <c r="BZ339" s="91" t="str">
        <f t="shared" ca="1" si="361"/>
        <v/>
      </c>
      <c r="CB339" s="131">
        <f t="shared" ref="CB339:CB402" si="362">ROW()-ROW(CB$337)-1</f>
        <v>1</v>
      </c>
    </row>
    <row r="340" spans="1:80">
      <c r="A340" s="29" t="str">
        <v>VFINX</v>
      </c>
      <c r="B340" s="59">
        <f t="shared" ca="1" si="354"/>
        <v>0.99776703666539801</v>
      </c>
      <c r="C340" s="59">
        <f t="shared" ca="1" si="354"/>
        <v>0.95483181812352025</v>
      </c>
      <c r="D340" s="59">
        <f t="shared" ca="1" si="354"/>
        <v>0.99999999999999978</v>
      </c>
      <c r="E340" s="59" t="str">
        <f t="shared" ca="1" si="354"/>
        <v/>
      </c>
      <c r="F340" s="59" t="str">
        <f t="shared" ca="1" si="354"/>
        <v/>
      </c>
      <c r="G340" s="59" t="str">
        <f t="shared" ca="1" si="354"/>
        <v/>
      </c>
      <c r="H340" s="59" t="str">
        <f t="shared" ca="1" si="354"/>
        <v/>
      </c>
      <c r="I340" s="59" t="str">
        <f t="shared" ca="1" si="354"/>
        <v/>
      </c>
      <c r="J340" s="59" t="str">
        <f t="shared" ca="1" si="354"/>
        <v/>
      </c>
      <c r="K340" s="59" t="str">
        <f t="shared" ca="1" si="354"/>
        <v/>
      </c>
      <c r="L340" s="59" t="str">
        <f t="shared" ca="1" si="355"/>
        <v/>
      </c>
      <c r="M340" s="59" t="str">
        <f t="shared" ca="1" si="355"/>
        <v/>
      </c>
      <c r="N340" s="59" t="str">
        <f t="shared" ca="1" si="355"/>
        <v/>
      </c>
      <c r="O340" s="59" t="str">
        <f t="shared" ca="1" si="355"/>
        <v/>
      </c>
      <c r="P340" s="59" t="str">
        <f t="shared" ca="1" si="355"/>
        <v/>
      </c>
      <c r="Q340" s="59" t="str">
        <f t="shared" ca="1" si="355"/>
        <v/>
      </c>
      <c r="R340" s="59" t="str">
        <f t="shared" ca="1" si="355"/>
        <v/>
      </c>
      <c r="S340" s="59" t="str">
        <f t="shared" ca="1" si="355"/>
        <v/>
      </c>
      <c r="T340" s="59" t="str">
        <f t="shared" ca="1" si="355"/>
        <v/>
      </c>
      <c r="U340" s="59" t="str">
        <f t="shared" ca="1" si="355"/>
        <v/>
      </c>
      <c r="V340" s="59" t="str">
        <f t="shared" ca="1" si="356"/>
        <v/>
      </c>
      <c r="W340" s="59" t="str">
        <f t="shared" ca="1" si="356"/>
        <v/>
      </c>
      <c r="X340" s="59" t="str">
        <f t="shared" ca="1" si="356"/>
        <v/>
      </c>
      <c r="Y340" s="59" t="str">
        <f t="shared" ca="1" si="356"/>
        <v/>
      </c>
      <c r="Z340" s="59" t="str">
        <f t="shared" ca="1" si="356"/>
        <v/>
      </c>
      <c r="AA340" s="59" t="str">
        <f t="shared" ca="1" si="356"/>
        <v/>
      </c>
      <c r="AB340" s="59" t="str">
        <f t="shared" ca="1" si="356"/>
        <v/>
      </c>
      <c r="AC340" s="59" t="str">
        <f t="shared" ca="1" si="356"/>
        <v/>
      </c>
      <c r="AD340" s="59" t="str">
        <f t="shared" ca="1" si="356"/>
        <v/>
      </c>
      <c r="AE340" s="59" t="str">
        <f t="shared" ca="1" si="356"/>
        <v/>
      </c>
      <c r="AF340" s="59" t="str">
        <f t="shared" ca="1" si="357"/>
        <v/>
      </c>
      <c r="AG340" s="59" t="str">
        <f t="shared" ca="1" si="357"/>
        <v/>
      </c>
      <c r="AH340" s="59" t="str">
        <f t="shared" ca="1" si="357"/>
        <v/>
      </c>
      <c r="AI340" s="59" t="str">
        <f t="shared" ca="1" si="357"/>
        <v/>
      </c>
      <c r="AJ340" s="59" t="str">
        <f t="shared" ca="1" si="357"/>
        <v/>
      </c>
      <c r="AK340" s="59" t="str">
        <f t="shared" ca="1" si="357"/>
        <v/>
      </c>
      <c r="AL340" s="59" t="str">
        <f t="shared" ca="1" si="357"/>
        <v/>
      </c>
      <c r="AM340" s="59" t="str">
        <f t="shared" ca="1" si="357"/>
        <v/>
      </c>
      <c r="AN340" s="59" t="str">
        <f t="shared" ca="1" si="357"/>
        <v/>
      </c>
      <c r="AO340" s="59" t="str">
        <f t="shared" ca="1" si="357"/>
        <v/>
      </c>
      <c r="AP340" s="59" t="str">
        <f t="shared" ca="1" si="358"/>
        <v/>
      </c>
      <c r="AQ340" s="59" t="str">
        <f t="shared" ca="1" si="358"/>
        <v/>
      </c>
      <c r="AR340" s="59" t="str">
        <f t="shared" ca="1" si="358"/>
        <v/>
      </c>
      <c r="AS340" s="59" t="str">
        <f t="shared" ca="1" si="358"/>
        <v/>
      </c>
      <c r="AT340" s="59" t="str">
        <f t="shared" ca="1" si="358"/>
        <v/>
      </c>
      <c r="AU340" s="59" t="str">
        <f t="shared" ca="1" si="358"/>
        <v/>
      </c>
      <c r="AV340" s="59" t="str">
        <f t="shared" ca="1" si="358"/>
        <v/>
      </c>
      <c r="AW340" s="59" t="str">
        <f t="shared" ca="1" si="358"/>
        <v/>
      </c>
      <c r="AX340" s="59" t="str">
        <f t="shared" ca="1" si="358"/>
        <v/>
      </c>
      <c r="AY340" s="59" t="str">
        <f t="shared" ca="1" si="358"/>
        <v/>
      </c>
      <c r="AZ340" s="59" t="str">
        <f t="shared" ca="1" si="359"/>
        <v/>
      </c>
      <c r="BA340" s="59" t="str">
        <f t="shared" ca="1" si="359"/>
        <v/>
      </c>
      <c r="BB340" s="59" t="str">
        <f t="shared" ca="1" si="359"/>
        <v/>
      </c>
      <c r="BC340" s="59" t="str">
        <f t="shared" ca="1" si="359"/>
        <v/>
      </c>
      <c r="BD340" s="59" t="str">
        <f t="shared" ca="1" si="359"/>
        <v/>
      </c>
      <c r="BE340" s="59" t="str">
        <f t="shared" ca="1" si="359"/>
        <v/>
      </c>
      <c r="BF340" s="59" t="str">
        <f t="shared" ca="1" si="359"/>
        <v/>
      </c>
      <c r="BG340" s="59" t="str">
        <f t="shared" ca="1" si="359"/>
        <v/>
      </c>
      <c r="BH340" s="59" t="str">
        <f t="shared" ca="1" si="359"/>
        <v/>
      </c>
      <c r="BI340" s="59" t="str">
        <f t="shared" ca="1" si="359"/>
        <v/>
      </c>
      <c r="BJ340" s="59" t="str">
        <f t="shared" ca="1" si="360"/>
        <v/>
      </c>
      <c r="BK340" s="59" t="str">
        <f t="shared" ca="1" si="360"/>
        <v/>
      </c>
      <c r="BL340" s="59" t="str">
        <f t="shared" ca="1" si="360"/>
        <v/>
      </c>
      <c r="BM340" s="59" t="str">
        <f t="shared" ca="1" si="360"/>
        <v/>
      </c>
      <c r="BN340" s="59" t="str">
        <f t="shared" ca="1" si="360"/>
        <v/>
      </c>
      <c r="BO340" s="59" t="str">
        <f t="shared" ca="1" si="360"/>
        <v/>
      </c>
      <c r="BP340" s="59" t="str">
        <f t="shared" ca="1" si="360"/>
        <v/>
      </c>
      <c r="BQ340" s="59" t="str">
        <f t="shared" ca="1" si="360"/>
        <v/>
      </c>
      <c r="BR340" s="59" t="str">
        <f t="shared" ca="1" si="360"/>
        <v/>
      </c>
      <c r="BS340" s="59" t="str">
        <f t="shared" ca="1" si="360"/>
        <v/>
      </c>
      <c r="BT340" s="59" t="str">
        <f t="shared" ca="1" si="361"/>
        <v/>
      </c>
      <c r="BU340" s="59" t="str">
        <f t="shared" ca="1" si="361"/>
        <v/>
      </c>
      <c r="BV340" s="59" t="str">
        <f t="shared" ca="1" si="361"/>
        <v/>
      </c>
      <c r="BW340" s="59" t="str">
        <f t="shared" ca="1" si="361"/>
        <v/>
      </c>
      <c r="BX340" s="59" t="str">
        <f t="shared" ca="1" si="361"/>
        <v/>
      </c>
      <c r="BY340" s="59" t="str">
        <f t="shared" ca="1" si="361"/>
        <v/>
      </c>
      <c r="BZ340" s="91" t="str">
        <f t="shared" ca="1" si="361"/>
        <v/>
      </c>
      <c r="CB340" s="131">
        <f t="shared" si="362"/>
        <v>2</v>
      </c>
    </row>
    <row r="341" spans="1:80">
      <c r="A341" s="29" t="str">
        <v>VIGRX</v>
      </c>
      <c r="B341" s="59">
        <f t="shared" ca="1" si="354"/>
        <v>0.95412412099978594</v>
      </c>
      <c r="C341" s="59">
        <f t="shared" ca="1" si="354"/>
        <v>0.84281379821111668</v>
      </c>
      <c r="D341" s="59">
        <f t="shared" ca="1" si="354"/>
        <v>0.95546524812287692</v>
      </c>
      <c r="E341" s="59">
        <f t="shared" ca="1" si="354"/>
        <v>1</v>
      </c>
      <c r="F341" s="59" t="str">
        <f t="shared" ca="1" si="354"/>
        <v/>
      </c>
      <c r="G341" s="59" t="str">
        <f t="shared" ca="1" si="354"/>
        <v/>
      </c>
      <c r="H341" s="59" t="str">
        <f t="shared" ca="1" si="354"/>
        <v/>
      </c>
      <c r="I341" s="59" t="str">
        <f t="shared" ca="1" si="354"/>
        <v/>
      </c>
      <c r="J341" s="59" t="str">
        <f t="shared" ca="1" si="354"/>
        <v/>
      </c>
      <c r="K341" s="59" t="str">
        <f t="shared" ca="1" si="354"/>
        <v/>
      </c>
      <c r="L341" s="59" t="str">
        <f t="shared" ca="1" si="355"/>
        <v/>
      </c>
      <c r="M341" s="59" t="str">
        <f t="shared" ca="1" si="355"/>
        <v/>
      </c>
      <c r="N341" s="59" t="str">
        <f t="shared" ca="1" si="355"/>
        <v/>
      </c>
      <c r="O341" s="59" t="str">
        <f t="shared" ca="1" si="355"/>
        <v/>
      </c>
      <c r="P341" s="59" t="str">
        <f t="shared" ca="1" si="355"/>
        <v/>
      </c>
      <c r="Q341" s="59" t="str">
        <f t="shared" ca="1" si="355"/>
        <v/>
      </c>
      <c r="R341" s="59" t="str">
        <f t="shared" ca="1" si="355"/>
        <v/>
      </c>
      <c r="S341" s="59" t="str">
        <f t="shared" ca="1" si="355"/>
        <v/>
      </c>
      <c r="T341" s="59" t="str">
        <f t="shared" ca="1" si="355"/>
        <v/>
      </c>
      <c r="U341" s="59" t="str">
        <f t="shared" ca="1" si="355"/>
        <v/>
      </c>
      <c r="V341" s="59" t="str">
        <f t="shared" ca="1" si="356"/>
        <v/>
      </c>
      <c r="W341" s="59" t="str">
        <f t="shared" ca="1" si="356"/>
        <v/>
      </c>
      <c r="X341" s="59" t="str">
        <f t="shared" ca="1" si="356"/>
        <v/>
      </c>
      <c r="Y341" s="59" t="str">
        <f t="shared" ca="1" si="356"/>
        <v/>
      </c>
      <c r="Z341" s="59" t="str">
        <f t="shared" ca="1" si="356"/>
        <v/>
      </c>
      <c r="AA341" s="59" t="str">
        <f t="shared" ca="1" si="356"/>
        <v/>
      </c>
      <c r="AB341" s="59" t="str">
        <f t="shared" ca="1" si="356"/>
        <v/>
      </c>
      <c r="AC341" s="59" t="str">
        <f t="shared" ca="1" si="356"/>
        <v/>
      </c>
      <c r="AD341" s="59" t="str">
        <f t="shared" ca="1" si="356"/>
        <v/>
      </c>
      <c r="AE341" s="59" t="str">
        <f t="shared" ca="1" si="356"/>
        <v/>
      </c>
      <c r="AF341" s="59" t="str">
        <f t="shared" ca="1" si="357"/>
        <v/>
      </c>
      <c r="AG341" s="59" t="str">
        <f t="shared" ca="1" si="357"/>
        <v/>
      </c>
      <c r="AH341" s="59" t="str">
        <f t="shared" ca="1" si="357"/>
        <v/>
      </c>
      <c r="AI341" s="59" t="str">
        <f t="shared" ca="1" si="357"/>
        <v/>
      </c>
      <c r="AJ341" s="59" t="str">
        <f t="shared" ca="1" si="357"/>
        <v/>
      </c>
      <c r="AK341" s="59" t="str">
        <f t="shared" ca="1" si="357"/>
        <v/>
      </c>
      <c r="AL341" s="59" t="str">
        <f t="shared" ca="1" si="357"/>
        <v/>
      </c>
      <c r="AM341" s="59" t="str">
        <f t="shared" ca="1" si="357"/>
        <v/>
      </c>
      <c r="AN341" s="59" t="str">
        <f t="shared" ca="1" si="357"/>
        <v/>
      </c>
      <c r="AO341" s="59" t="str">
        <f t="shared" ca="1" si="357"/>
        <v/>
      </c>
      <c r="AP341" s="59" t="str">
        <f t="shared" ca="1" si="358"/>
        <v/>
      </c>
      <c r="AQ341" s="59" t="str">
        <f t="shared" ca="1" si="358"/>
        <v/>
      </c>
      <c r="AR341" s="59" t="str">
        <f t="shared" ca="1" si="358"/>
        <v/>
      </c>
      <c r="AS341" s="59" t="str">
        <f t="shared" ca="1" si="358"/>
        <v/>
      </c>
      <c r="AT341" s="59" t="str">
        <f t="shared" ca="1" si="358"/>
        <v/>
      </c>
      <c r="AU341" s="59" t="str">
        <f t="shared" ca="1" si="358"/>
        <v/>
      </c>
      <c r="AV341" s="59" t="str">
        <f t="shared" ca="1" si="358"/>
        <v/>
      </c>
      <c r="AW341" s="59" t="str">
        <f t="shared" ca="1" si="358"/>
        <v/>
      </c>
      <c r="AX341" s="59" t="str">
        <f t="shared" ca="1" si="358"/>
        <v/>
      </c>
      <c r="AY341" s="59" t="str">
        <f t="shared" ca="1" si="358"/>
        <v/>
      </c>
      <c r="AZ341" s="59" t="str">
        <f t="shared" ca="1" si="359"/>
        <v/>
      </c>
      <c r="BA341" s="59" t="str">
        <f t="shared" ca="1" si="359"/>
        <v/>
      </c>
      <c r="BB341" s="59" t="str">
        <f t="shared" ca="1" si="359"/>
        <v/>
      </c>
      <c r="BC341" s="59" t="str">
        <f t="shared" ca="1" si="359"/>
        <v/>
      </c>
      <c r="BD341" s="59" t="str">
        <f t="shared" ca="1" si="359"/>
        <v/>
      </c>
      <c r="BE341" s="59" t="str">
        <f t="shared" ca="1" si="359"/>
        <v/>
      </c>
      <c r="BF341" s="59" t="str">
        <f t="shared" ca="1" si="359"/>
        <v/>
      </c>
      <c r="BG341" s="59" t="str">
        <f t="shared" ca="1" si="359"/>
        <v/>
      </c>
      <c r="BH341" s="59" t="str">
        <f t="shared" ca="1" si="359"/>
        <v/>
      </c>
      <c r="BI341" s="59" t="str">
        <f t="shared" ca="1" si="359"/>
        <v/>
      </c>
      <c r="BJ341" s="59" t="str">
        <f t="shared" ca="1" si="360"/>
        <v/>
      </c>
      <c r="BK341" s="59" t="str">
        <f t="shared" ca="1" si="360"/>
        <v/>
      </c>
      <c r="BL341" s="59" t="str">
        <f t="shared" ca="1" si="360"/>
        <v/>
      </c>
      <c r="BM341" s="59" t="str">
        <f t="shared" ca="1" si="360"/>
        <v/>
      </c>
      <c r="BN341" s="59" t="str">
        <f t="shared" ca="1" si="360"/>
        <v/>
      </c>
      <c r="BO341" s="59" t="str">
        <f t="shared" ca="1" si="360"/>
        <v/>
      </c>
      <c r="BP341" s="59" t="str">
        <f t="shared" ca="1" si="360"/>
        <v/>
      </c>
      <c r="BQ341" s="59" t="str">
        <f t="shared" ca="1" si="360"/>
        <v/>
      </c>
      <c r="BR341" s="59" t="str">
        <f t="shared" ca="1" si="360"/>
        <v/>
      </c>
      <c r="BS341" s="59" t="str">
        <f t="shared" ca="1" si="360"/>
        <v/>
      </c>
      <c r="BT341" s="59" t="str">
        <f t="shared" ca="1" si="361"/>
        <v/>
      </c>
      <c r="BU341" s="59" t="str">
        <f t="shared" ca="1" si="361"/>
        <v/>
      </c>
      <c r="BV341" s="59" t="str">
        <f t="shared" ca="1" si="361"/>
        <v/>
      </c>
      <c r="BW341" s="59" t="str">
        <f t="shared" ca="1" si="361"/>
        <v/>
      </c>
      <c r="BX341" s="59" t="str">
        <f t="shared" ca="1" si="361"/>
        <v/>
      </c>
      <c r="BY341" s="59" t="str">
        <f t="shared" ca="1" si="361"/>
        <v/>
      </c>
      <c r="BZ341" s="91" t="str">
        <f t="shared" ca="1" si="361"/>
        <v/>
      </c>
      <c r="CB341" s="131">
        <f t="shared" si="362"/>
        <v>3</v>
      </c>
    </row>
    <row r="342" spans="1:80">
      <c r="A342" s="29" t="str">
        <v>VMVIX</v>
      </c>
      <c r="B342" s="59">
        <f t="shared" ca="1" si="354"/>
        <v>0.90297963135749892</v>
      </c>
      <c r="C342" s="59">
        <f t="shared" ca="1" si="354"/>
        <v>0.94835934748106943</v>
      </c>
      <c r="D342" s="59">
        <f t="shared" ca="1" si="354"/>
        <v>0.89271294630200604</v>
      </c>
      <c r="E342" s="59">
        <f t="shared" ca="1" si="354"/>
        <v>0.7817821512537132</v>
      </c>
      <c r="F342" s="59">
        <f t="shared" ca="1" si="354"/>
        <v>1</v>
      </c>
      <c r="G342" s="59" t="str">
        <f t="shared" ca="1" si="354"/>
        <v/>
      </c>
      <c r="H342" s="59" t="str">
        <f t="shared" ca="1" si="354"/>
        <v/>
      </c>
      <c r="I342" s="59" t="str">
        <f t="shared" ca="1" si="354"/>
        <v/>
      </c>
      <c r="J342" s="59" t="str">
        <f t="shared" ca="1" si="354"/>
        <v/>
      </c>
      <c r="K342" s="59" t="str">
        <f t="shared" ca="1" si="354"/>
        <v/>
      </c>
      <c r="L342" s="59" t="str">
        <f t="shared" ca="1" si="355"/>
        <v/>
      </c>
      <c r="M342" s="59" t="str">
        <f t="shared" ca="1" si="355"/>
        <v/>
      </c>
      <c r="N342" s="59" t="str">
        <f t="shared" ca="1" si="355"/>
        <v/>
      </c>
      <c r="O342" s="59" t="str">
        <f t="shared" ca="1" si="355"/>
        <v/>
      </c>
      <c r="P342" s="59" t="str">
        <f t="shared" ca="1" si="355"/>
        <v/>
      </c>
      <c r="Q342" s="59" t="str">
        <f t="shared" ca="1" si="355"/>
        <v/>
      </c>
      <c r="R342" s="59" t="str">
        <f t="shared" ca="1" si="355"/>
        <v/>
      </c>
      <c r="S342" s="59" t="str">
        <f t="shared" ca="1" si="355"/>
        <v/>
      </c>
      <c r="T342" s="59" t="str">
        <f t="shared" ca="1" si="355"/>
        <v/>
      </c>
      <c r="U342" s="59" t="str">
        <f t="shared" ca="1" si="355"/>
        <v/>
      </c>
      <c r="V342" s="59" t="str">
        <f t="shared" ca="1" si="356"/>
        <v/>
      </c>
      <c r="W342" s="59" t="str">
        <f t="shared" ca="1" si="356"/>
        <v/>
      </c>
      <c r="X342" s="59" t="str">
        <f t="shared" ca="1" si="356"/>
        <v/>
      </c>
      <c r="Y342" s="59" t="str">
        <f t="shared" ca="1" si="356"/>
        <v/>
      </c>
      <c r="Z342" s="59" t="str">
        <f t="shared" ca="1" si="356"/>
        <v/>
      </c>
      <c r="AA342" s="59" t="str">
        <f t="shared" ca="1" si="356"/>
        <v/>
      </c>
      <c r="AB342" s="59" t="str">
        <f t="shared" ca="1" si="356"/>
        <v/>
      </c>
      <c r="AC342" s="59" t="str">
        <f t="shared" ca="1" si="356"/>
        <v/>
      </c>
      <c r="AD342" s="59" t="str">
        <f t="shared" ca="1" si="356"/>
        <v/>
      </c>
      <c r="AE342" s="59" t="str">
        <f t="shared" ca="1" si="356"/>
        <v/>
      </c>
      <c r="AF342" s="59" t="str">
        <f t="shared" ca="1" si="357"/>
        <v/>
      </c>
      <c r="AG342" s="59" t="str">
        <f t="shared" ca="1" si="357"/>
        <v/>
      </c>
      <c r="AH342" s="59" t="str">
        <f t="shared" ca="1" si="357"/>
        <v/>
      </c>
      <c r="AI342" s="59" t="str">
        <f t="shared" ca="1" si="357"/>
        <v/>
      </c>
      <c r="AJ342" s="59" t="str">
        <f t="shared" ca="1" si="357"/>
        <v/>
      </c>
      <c r="AK342" s="59" t="str">
        <f t="shared" ca="1" si="357"/>
        <v/>
      </c>
      <c r="AL342" s="59" t="str">
        <f t="shared" ca="1" si="357"/>
        <v/>
      </c>
      <c r="AM342" s="59" t="str">
        <f t="shared" ca="1" si="357"/>
        <v/>
      </c>
      <c r="AN342" s="59" t="str">
        <f t="shared" ca="1" si="357"/>
        <v/>
      </c>
      <c r="AO342" s="59" t="str">
        <f t="shared" ca="1" si="357"/>
        <v/>
      </c>
      <c r="AP342" s="59" t="str">
        <f t="shared" ca="1" si="358"/>
        <v/>
      </c>
      <c r="AQ342" s="59" t="str">
        <f t="shared" ca="1" si="358"/>
        <v/>
      </c>
      <c r="AR342" s="59" t="str">
        <f t="shared" ca="1" si="358"/>
        <v/>
      </c>
      <c r="AS342" s="59" t="str">
        <f t="shared" ca="1" si="358"/>
        <v/>
      </c>
      <c r="AT342" s="59" t="str">
        <f t="shared" ca="1" si="358"/>
        <v/>
      </c>
      <c r="AU342" s="59" t="str">
        <f t="shared" ca="1" si="358"/>
        <v/>
      </c>
      <c r="AV342" s="59" t="str">
        <f t="shared" ca="1" si="358"/>
        <v/>
      </c>
      <c r="AW342" s="59" t="str">
        <f t="shared" ca="1" si="358"/>
        <v/>
      </c>
      <c r="AX342" s="59" t="str">
        <f t="shared" ca="1" si="358"/>
        <v/>
      </c>
      <c r="AY342" s="59" t="str">
        <f t="shared" ca="1" si="358"/>
        <v/>
      </c>
      <c r="AZ342" s="59" t="str">
        <f t="shared" ca="1" si="359"/>
        <v/>
      </c>
      <c r="BA342" s="59" t="str">
        <f t="shared" ca="1" si="359"/>
        <v/>
      </c>
      <c r="BB342" s="59" t="str">
        <f t="shared" ca="1" si="359"/>
        <v/>
      </c>
      <c r="BC342" s="59" t="str">
        <f t="shared" ca="1" si="359"/>
        <v/>
      </c>
      <c r="BD342" s="59" t="str">
        <f t="shared" ca="1" si="359"/>
        <v/>
      </c>
      <c r="BE342" s="59" t="str">
        <f t="shared" ca="1" si="359"/>
        <v/>
      </c>
      <c r="BF342" s="59" t="str">
        <f t="shared" ca="1" si="359"/>
        <v/>
      </c>
      <c r="BG342" s="59" t="str">
        <f t="shared" ca="1" si="359"/>
        <v/>
      </c>
      <c r="BH342" s="59" t="str">
        <f t="shared" ca="1" si="359"/>
        <v/>
      </c>
      <c r="BI342" s="59" t="str">
        <f t="shared" ca="1" si="359"/>
        <v/>
      </c>
      <c r="BJ342" s="59" t="str">
        <f t="shared" ca="1" si="360"/>
        <v/>
      </c>
      <c r="BK342" s="59" t="str">
        <f t="shared" ca="1" si="360"/>
        <v/>
      </c>
      <c r="BL342" s="59" t="str">
        <f t="shared" ca="1" si="360"/>
        <v/>
      </c>
      <c r="BM342" s="59" t="str">
        <f t="shared" ca="1" si="360"/>
        <v/>
      </c>
      <c r="BN342" s="59" t="str">
        <f t="shared" ca="1" si="360"/>
        <v/>
      </c>
      <c r="BO342" s="59" t="str">
        <f t="shared" ca="1" si="360"/>
        <v/>
      </c>
      <c r="BP342" s="59" t="str">
        <f t="shared" ca="1" si="360"/>
        <v/>
      </c>
      <c r="BQ342" s="59" t="str">
        <f t="shared" ca="1" si="360"/>
        <v/>
      </c>
      <c r="BR342" s="59" t="str">
        <f t="shared" ca="1" si="360"/>
        <v/>
      </c>
      <c r="BS342" s="59" t="str">
        <f t="shared" ca="1" si="360"/>
        <v/>
      </c>
      <c r="BT342" s="59" t="str">
        <f t="shared" ca="1" si="361"/>
        <v/>
      </c>
      <c r="BU342" s="59" t="str">
        <f t="shared" ca="1" si="361"/>
        <v/>
      </c>
      <c r="BV342" s="59" t="str">
        <f t="shared" ca="1" si="361"/>
        <v/>
      </c>
      <c r="BW342" s="59" t="str">
        <f t="shared" ca="1" si="361"/>
        <v/>
      </c>
      <c r="BX342" s="59" t="str">
        <f t="shared" ca="1" si="361"/>
        <v/>
      </c>
      <c r="BY342" s="59" t="str">
        <f t="shared" ca="1" si="361"/>
        <v/>
      </c>
      <c r="BZ342" s="91" t="str">
        <f t="shared" ca="1" si="361"/>
        <v/>
      </c>
      <c r="CB342" s="131">
        <f t="shared" si="362"/>
        <v>4</v>
      </c>
    </row>
    <row r="343" spans="1:80">
      <c r="A343" s="29" t="str">
        <v>VIMSX</v>
      </c>
      <c r="B343" s="59">
        <f t="shared" ca="1" si="354"/>
        <v>0.95017330339544004</v>
      </c>
      <c r="C343" s="59">
        <f t="shared" ca="1" si="354"/>
        <v>0.95157360593363183</v>
      </c>
      <c r="D343" s="59">
        <f t="shared" ca="1" si="354"/>
        <v>0.9385501493513948</v>
      </c>
      <c r="E343" s="59">
        <f t="shared" ca="1" si="354"/>
        <v>0.87701333057991449</v>
      </c>
      <c r="F343" s="59">
        <f t="shared" ca="1" si="354"/>
        <v>0.96939993708803762</v>
      </c>
      <c r="G343" s="59">
        <f t="shared" ca="1" si="354"/>
        <v>0.99999999999999989</v>
      </c>
      <c r="H343" s="59" t="str">
        <f t="shared" ca="1" si="354"/>
        <v/>
      </c>
      <c r="I343" s="59" t="str">
        <f t="shared" ca="1" si="354"/>
        <v/>
      </c>
      <c r="J343" s="59" t="str">
        <f t="shared" ca="1" si="354"/>
        <v/>
      </c>
      <c r="K343" s="59" t="str">
        <f t="shared" ca="1" si="354"/>
        <v/>
      </c>
      <c r="L343" s="59" t="str">
        <f t="shared" ca="1" si="355"/>
        <v/>
      </c>
      <c r="M343" s="59" t="str">
        <f t="shared" ca="1" si="355"/>
        <v/>
      </c>
      <c r="N343" s="59" t="str">
        <f t="shared" ca="1" si="355"/>
        <v/>
      </c>
      <c r="O343" s="59" t="str">
        <f t="shared" ca="1" si="355"/>
        <v/>
      </c>
      <c r="P343" s="59" t="str">
        <f t="shared" ca="1" si="355"/>
        <v/>
      </c>
      <c r="Q343" s="59" t="str">
        <f t="shared" ca="1" si="355"/>
        <v/>
      </c>
      <c r="R343" s="59" t="str">
        <f t="shared" ca="1" si="355"/>
        <v/>
      </c>
      <c r="S343" s="59" t="str">
        <f t="shared" ca="1" si="355"/>
        <v/>
      </c>
      <c r="T343" s="59" t="str">
        <f t="shared" ca="1" si="355"/>
        <v/>
      </c>
      <c r="U343" s="59" t="str">
        <f t="shared" ca="1" si="355"/>
        <v/>
      </c>
      <c r="V343" s="59" t="str">
        <f t="shared" ca="1" si="356"/>
        <v/>
      </c>
      <c r="W343" s="59" t="str">
        <f t="shared" ca="1" si="356"/>
        <v/>
      </c>
      <c r="X343" s="59" t="str">
        <f t="shared" ca="1" si="356"/>
        <v/>
      </c>
      <c r="Y343" s="59" t="str">
        <f t="shared" ca="1" si="356"/>
        <v/>
      </c>
      <c r="Z343" s="59" t="str">
        <f t="shared" ca="1" si="356"/>
        <v/>
      </c>
      <c r="AA343" s="59" t="str">
        <f t="shared" ca="1" si="356"/>
        <v/>
      </c>
      <c r="AB343" s="59" t="str">
        <f t="shared" ca="1" si="356"/>
        <v/>
      </c>
      <c r="AC343" s="59" t="str">
        <f t="shared" ca="1" si="356"/>
        <v/>
      </c>
      <c r="AD343" s="59" t="str">
        <f t="shared" ca="1" si="356"/>
        <v/>
      </c>
      <c r="AE343" s="59" t="str">
        <f t="shared" ca="1" si="356"/>
        <v/>
      </c>
      <c r="AF343" s="59" t="str">
        <f t="shared" ca="1" si="357"/>
        <v/>
      </c>
      <c r="AG343" s="59" t="str">
        <f t="shared" ca="1" si="357"/>
        <v/>
      </c>
      <c r="AH343" s="59" t="str">
        <f t="shared" ca="1" si="357"/>
        <v/>
      </c>
      <c r="AI343" s="59" t="str">
        <f t="shared" ca="1" si="357"/>
        <v/>
      </c>
      <c r="AJ343" s="59" t="str">
        <f t="shared" ca="1" si="357"/>
        <v/>
      </c>
      <c r="AK343" s="59" t="str">
        <f t="shared" ca="1" si="357"/>
        <v/>
      </c>
      <c r="AL343" s="59" t="str">
        <f t="shared" ca="1" si="357"/>
        <v/>
      </c>
      <c r="AM343" s="59" t="str">
        <f t="shared" ca="1" si="357"/>
        <v/>
      </c>
      <c r="AN343" s="59" t="str">
        <f t="shared" ca="1" si="357"/>
        <v/>
      </c>
      <c r="AO343" s="59" t="str">
        <f t="shared" ca="1" si="357"/>
        <v/>
      </c>
      <c r="AP343" s="59" t="str">
        <f t="shared" ca="1" si="358"/>
        <v/>
      </c>
      <c r="AQ343" s="59" t="str">
        <f t="shared" ca="1" si="358"/>
        <v/>
      </c>
      <c r="AR343" s="59" t="str">
        <f t="shared" ca="1" si="358"/>
        <v/>
      </c>
      <c r="AS343" s="59" t="str">
        <f t="shared" ca="1" si="358"/>
        <v/>
      </c>
      <c r="AT343" s="59" t="str">
        <f t="shared" ca="1" si="358"/>
        <v/>
      </c>
      <c r="AU343" s="59" t="str">
        <f t="shared" ca="1" si="358"/>
        <v/>
      </c>
      <c r="AV343" s="59" t="str">
        <f t="shared" ca="1" si="358"/>
        <v/>
      </c>
      <c r="AW343" s="59" t="str">
        <f t="shared" ca="1" si="358"/>
        <v/>
      </c>
      <c r="AX343" s="59" t="str">
        <f t="shared" ca="1" si="358"/>
        <v/>
      </c>
      <c r="AY343" s="59" t="str">
        <f t="shared" ca="1" si="358"/>
        <v/>
      </c>
      <c r="AZ343" s="59" t="str">
        <f t="shared" ca="1" si="359"/>
        <v/>
      </c>
      <c r="BA343" s="59" t="str">
        <f t="shared" ca="1" si="359"/>
        <v/>
      </c>
      <c r="BB343" s="59" t="str">
        <f t="shared" ca="1" si="359"/>
        <v/>
      </c>
      <c r="BC343" s="59" t="str">
        <f t="shared" ca="1" si="359"/>
        <v/>
      </c>
      <c r="BD343" s="59" t="str">
        <f t="shared" ca="1" si="359"/>
        <v/>
      </c>
      <c r="BE343" s="59" t="str">
        <f t="shared" ca="1" si="359"/>
        <v/>
      </c>
      <c r="BF343" s="59" t="str">
        <f t="shared" ca="1" si="359"/>
        <v/>
      </c>
      <c r="BG343" s="59" t="str">
        <f t="shared" ca="1" si="359"/>
        <v/>
      </c>
      <c r="BH343" s="59" t="str">
        <f t="shared" ca="1" si="359"/>
        <v/>
      </c>
      <c r="BI343" s="59" t="str">
        <f t="shared" ca="1" si="359"/>
        <v/>
      </c>
      <c r="BJ343" s="59" t="str">
        <f t="shared" ca="1" si="360"/>
        <v/>
      </c>
      <c r="BK343" s="59" t="str">
        <f t="shared" ca="1" si="360"/>
        <v/>
      </c>
      <c r="BL343" s="59" t="str">
        <f t="shared" ca="1" si="360"/>
        <v/>
      </c>
      <c r="BM343" s="59" t="str">
        <f t="shared" ca="1" si="360"/>
        <v/>
      </c>
      <c r="BN343" s="59" t="str">
        <f t="shared" ca="1" si="360"/>
        <v/>
      </c>
      <c r="BO343" s="59" t="str">
        <f t="shared" ca="1" si="360"/>
        <v/>
      </c>
      <c r="BP343" s="59" t="str">
        <f t="shared" ca="1" si="360"/>
        <v/>
      </c>
      <c r="BQ343" s="59" t="str">
        <f t="shared" ca="1" si="360"/>
        <v/>
      </c>
      <c r="BR343" s="59" t="str">
        <f t="shared" ca="1" si="360"/>
        <v/>
      </c>
      <c r="BS343" s="59" t="str">
        <f t="shared" ca="1" si="360"/>
        <v/>
      </c>
      <c r="BT343" s="59" t="str">
        <f t="shared" ca="1" si="361"/>
        <v/>
      </c>
      <c r="BU343" s="59" t="str">
        <f t="shared" ca="1" si="361"/>
        <v/>
      </c>
      <c r="BV343" s="59" t="str">
        <f t="shared" ca="1" si="361"/>
        <v/>
      </c>
      <c r="BW343" s="59" t="str">
        <f t="shared" ca="1" si="361"/>
        <v/>
      </c>
      <c r="BX343" s="59" t="str">
        <f t="shared" ca="1" si="361"/>
        <v/>
      </c>
      <c r="BY343" s="59" t="str">
        <f t="shared" ca="1" si="361"/>
        <v/>
      </c>
      <c r="BZ343" s="91" t="str">
        <f t="shared" ca="1" si="361"/>
        <v/>
      </c>
      <c r="CB343" s="131">
        <f t="shared" si="362"/>
        <v>5</v>
      </c>
    </row>
    <row r="344" spans="1:80">
      <c r="A344" s="78" t="str">
        <v>VMGIX</v>
      </c>
      <c r="B344" s="59">
        <f t="shared" ca="1" si="354"/>
        <v>0.92505612167293005</v>
      </c>
      <c r="C344" s="59">
        <f t="shared" ca="1" si="354"/>
        <v>0.85101999382557569</v>
      </c>
      <c r="D344" s="59">
        <f t="shared" ca="1" si="354"/>
        <v>0.90945674749236538</v>
      </c>
      <c r="E344" s="59">
        <f t="shared" ca="1" si="354"/>
        <v>0.92715156296545342</v>
      </c>
      <c r="F344" s="59">
        <f t="shared" ca="1" si="354"/>
        <v>0.80588135271997641</v>
      </c>
      <c r="G344" s="59">
        <f t="shared" ca="1" si="354"/>
        <v>0.90975800956816932</v>
      </c>
      <c r="H344" s="59">
        <f t="shared" ca="1" si="354"/>
        <v>1.0000000000000002</v>
      </c>
      <c r="I344" s="59" t="str">
        <f t="shared" ca="1" si="354"/>
        <v/>
      </c>
      <c r="J344" s="59" t="str">
        <f t="shared" ca="1" si="354"/>
        <v/>
      </c>
      <c r="K344" s="59" t="str">
        <f t="shared" ca="1" si="354"/>
        <v/>
      </c>
      <c r="L344" s="59" t="str">
        <f t="shared" ca="1" si="355"/>
        <v/>
      </c>
      <c r="M344" s="59" t="str">
        <f t="shared" ca="1" si="355"/>
        <v/>
      </c>
      <c r="N344" s="59" t="str">
        <f t="shared" ca="1" si="355"/>
        <v/>
      </c>
      <c r="O344" s="59" t="str">
        <f t="shared" ca="1" si="355"/>
        <v/>
      </c>
      <c r="P344" s="59" t="str">
        <f t="shared" ca="1" si="355"/>
        <v/>
      </c>
      <c r="Q344" s="59" t="str">
        <f t="shared" ca="1" si="355"/>
        <v/>
      </c>
      <c r="R344" s="59" t="str">
        <f t="shared" ca="1" si="355"/>
        <v/>
      </c>
      <c r="S344" s="59" t="str">
        <f t="shared" ca="1" si="355"/>
        <v/>
      </c>
      <c r="T344" s="59" t="str">
        <f t="shared" ca="1" si="355"/>
        <v/>
      </c>
      <c r="U344" s="59" t="str">
        <f t="shared" ca="1" si="355"/>
        <v/>
      </c>
      <c r="V344" s="59" t="str">
        <f t="shared" ca="1" si="356"/>
        <v/>
      </c>
      <c r="W344" s="59" t="str">
        <f t="shared" ca="1" si="356"/>
        <v/>
      </c>
      <c r="X344" s="59" t="str">
        <f t="shared" ca="1" si="356"/>
        <v/>
      </c>
      <c r="Y344" s="59" t="str">
        <f t="shared" ca="1" si="356"/>
        <v/>
      </c>
      <c r="Z344" s="59" t="str">
        <f t="shared" ca="1" si="356"/>
        <v/>
      </c>
      <c r="AA344" s="59" t="str">
        <f t="shared" ca="1" si="356"/>
        <v/>
      </c>
      <c r="AB344" s="59" t="str">
        <f t="shared" ca="1" si="356"/>
        <v/>
      </c>
      <c r="AC344" s="59" t="str">
        <f t="shared" ca="1" si="356"/>
        <v/>
      </c>
      <c r="AD344" s="59" t="str">
        <f t="shared" ca="1" si="356"/>
        <v/>
      </c>
      <c r="AE344" s="59" t="str">
        <f t="shared" ca="1" si="356"/>
        <v/>
      </c>
      <c r="AF344" s="59" t="str">
        <f t="shared" ca="1" si="357"/>
        <v/>
      </c>
      <c r="AG344" s="59" t="str">
        <f t="shared" ca="1" si="357"/>
        <v/>
      </c>
      <c r="AH344" s="59" t="str">
        <f t="shared" ca="1" si="357"/>
        <v/>
      </c>
      <c r="AI344" s="59" t="str">
        <f t="shared" ca="1" si="357"/>
        <v/>
      </c>
      <c r="AJ344" s="59" t="str">
        <f t="shared" ca="1" si="357"/>
        <v/>
      </c>
      <c r="AK344" s="59" t="str">
        <f t="shared" ca="1" si="357"/>
        <v/>
      </c>
      <c r="AL344" s="59" t="str">
        <f t="shared" ca="1" si="357"/>
        <v/>
      </c>
      <c r="AM344" s="59" t="str">
        <f t="shared" ca="1" si="357"/>
        <v/>
      </c>
      <c r="AN344" s="59" t="str">
        <f t="shared" ca="1" si="357"/>
        <v/>
      </c>
      <c r="AO344" s="59" t="str">
        <f t="shared" ca="1" si="357"/>
        <v/>
      </c>
      <c r="AP344" s="59" t="str">
        <f t="shared" ca="1" si="358"/>
        <v/>
      </c>
      <c r="AQ344" s="59" t="str">
        <f t="shared" ca="1" si="358"/>
        <v/>
      </c>
      <c r="AR344" s="59" t="str">
        <f t="shared" ca="1" si="358"/>
        <v/>
      </c>
      <c r="AS344" s="59" t="str">
        <f t="shared" ca="1" si="358"/>
        <v/>
      </c>
      <c r="AT344" s="59" t="str">
        <f t="shared" ca="1" si="358"/>
        <v/>
      </c>
      <c r="AU344" s="59" t="str">
        <f t="shared" ca="1" si="358"/>
        <v/>
      </c>
      <c r="AV344" s="59" t="str">
        <f t="shared" ca="1" si="358"/>
        <v/>
      </c>
      <c r="AW344" s="59" t="str">
        <f t="shared" ca="1" si="358"/>
        <v/>
      </c>
      <c r="AX344" s="59" t="str">
        <f t="shared" ca="1" si="358"/>
        <v/>
      </c>
      <c r="AY344" s="59" t="str">
        <f t="shared" ca="1" si="358"/>
        <v/>
      </c>
      <c r="AZ344" s="59" t="str">
        <f t="shared" ca="1" si="359"/>
        <v/>
      </c>
      <c r="BA344" s="59" t="str">
        <f t="shared" ca="1" si="359"/>
        <v/>
      </c>
      <c r="BB344" s="59" t="str">
        <f t="shared" ca="1" si="359"/>
        <v/>
      </c>
      <c r="BC344" s="59" t="str">
        <f t="shared" ca="1" si="359"/>
        <v/>
      </c>
      <c r="BD344" s="59" t="str">
        <f t="shared" ca="1" si="359"/>
        <v/>
      </c>
      <c r="BE344" s="59" t="str">
        <f t="shared" ca="1" si="359"/>
        <v/>
      </c>
      <c r="BF344" s="59" t="str">
        <f t="shared" ca="1" si="359"/>
        <v/>
      </c>
      <c r="BG344" s="59" t="str">
        <f t="shared" ca="1" si="359"/>
        <v/>
      </c>
      <c r="BH344" s="59" t="str">
        <f t="shared" ca="1" si="359"/>
        <v/>
      </c>
      <c r="BI344" s="59" t="str">
        <f t="shared" ca="1" si="359"/>
        <v/>
      </c>
      <c r="BJ344" s="59" t="str">
        <f t="shared" ca="1" si="360"/>
        <v/>
      </c>
      <c r="BK344" s="59" t="str">
        <f t="shared" ca="1" si="360"/>
        <v/>
      </c>
      <c r="BL344" s="59" t="str">
        <f t="shared" ca="1" si="360"/>
        <v/>
      </c>
      <c r="BM344" s="59" t="str">
        <f t="shared" ca="1" si="360"/>
        <v/>
      </c>
      <c r="BN344" s="59" t="str">
        <f t="shared" ca="1" si="360"/>
        <v/>
      </c>
      <c r="BO344" s="59" t="str">
        <f t="shared" ca="1" si="360"/>
        <v/>
      </c>
      <c r="BP344" s="59" t="str">
        <f t="shared" ca="1" si="360"/>
        <v/>
      </c>
      <c r="BQ344" s="59" t="str">
        <f t="shared" ca="1" si="360"/>
        <v/>
      </c>
      <c r="BR344" s="59" t="str">
        <f t="shared" ca="1" si="360"/>
        <v/>
      </c>
      <c r="BS344" s="59" t="str">
        <f t="shared" ca="1" si="360"/>
        <v/>
      </c>
      <c r="BT344" s="59" t="str">
        <f t="shared" ca="1" si="361"/>
        <v/>
      </c>
      <c r="BU344" s="59" t="str">
        <f t="shared" ca="1" si="361"/>
        <v/>
      </c>
      <c r="BV344" s="59" t="str">
        <f t="shared" ca="1" si="361"/>
        <v/>
      </c>
      <c r="BW344" s="59" t="str">
        <f t="shared" ca="1" si="361"/>
        <v/>
      </c>
      <c r="BX344" s="59" t="str">
        <f t="shared" ca="1" si="361"/>
        <v/>
      </c>
      <c r="BY344" s="59" t="str">
        <f t="shared" ca="1" si="361"/>
        <v/>
      </c>
      <c r="BZ344" s="91" t="str">
        <f t="shared" ca="1" si="361"/>
        <v/>
      </c>
      <c r="CB344" s="131">
        <f t="shared" si="362"/>
        <v>6</v>
      </c>
    </row>
    <row r="345" spans="1:80">
      <c r="A345" s="78" t="str">
        <v>VISVX</v>
      </c>
      <c r="B345" s="59">
        <f t="shared" ca="1" si="354"/>
        <v>0.85286697832567793</v>
      </c>
      <c r="C345" s="59">
        <f t="shared" ca="1" si="354"/>
        <v>0.90333892407481042</v>
      </c>
      <c r="D345" s="59">
        <f t="shared" ca="1" si="354"/>
        <v>0.83765529336292488</v>
      </c>
      <c r="E345" s="59">
        <f t="shared" ca="1" si="354"/>
        <v>0.73133929926659058</v>
      </c>
      <c r="F345" s="59">
        <f t="shared" ca="1" si="354"/>
        <v>0.95452216686879598</v>
      </c>
      <c r="G345" s="59">
        <f t="shared" ca="1" si="354"/>
        <v>0.93438798716119198</v>
      </c>
      <c r="H345" s="59">
        <f t="shared" ca="1" si="354"/>
        <v>0.78360575391988208</v>
      </c>
      <c r="I345" s="59">
        <f t="shared" ca="1" si="354"/>
        <v>1.0000000000000002</v>
      </c>
      <c r="J345" s="59" t="str">
        <f t="shared" ca="1" si="354"/>
        <v/>
      </c>
      <c r="K345" s="59" t="str">
        <f t="shared" ca="1" si="354"/>
        <v/>
      </c>
      <c r="L345" s="59" t="str">
        <f t="shared" ca="1" si="355"/>
        <v/>
      </c>
      <c r="M345" s="59" t="str">
        <f t="shared" ca="1" si="355"/>
        <v/>
      </c>
      <c r="N345" s="59" t="str">
        <f t="shared" ca="1" si="355"/>
        <v/>
      </c>
      <c r="O345" s="59" t="str">
        <f t="shared" ca="1" si="355"/>
        <v/>
      </c>
      <c r="P345" s="59" t="str">
        <f t="shared" ca="1" si="355"/>
        <v/>
      </c>
      <c r="Q345" s="59" t="str">
        <f t="shared" ca="1" si="355"/>
        <v/>
      </c>
      <c r="R345" s="59" t="str">
        <f t="shared" ca="1" si="355"/>
        <v/>
      </c>
      <c r="S345" s="59" t="str">
        <f t="shared" ca="1" si="355"/>
        <v/>
      </c>
      <c r="T345" s="59" t="str">
        <f t="shared" ca="1" si="355"/>
        <v/>
      </c>
      <c r="U345" s="59" t="str">
        <f t="shared" ca="1" si="355"/>
        <v/>
      </c>
      <c r="V345" s="59" t="str">
        <f t="shared" ca="1" si="356"/>
        <v/>
      </c>
      <c r="W345" s="59" t="str">
        <f t="shared" ca="1" si="356"/>
        <v/>
      </c>
      <c r="X345" s="59" t="str">
        <f t="shared" ca="1" si="356"/>
        <v/>
      </c>
      <c r="Y345" s="59" t="str">
        <f t="shared" ca="1" si="356"/>
        <v/>
      </c>
      <c r="Z345" s="59" t="str">
        <f t="shared" ca="1" si="356"/>
        <v/>
      </c>
      <c r="AA345" s="59" t="str">
        <f t="shared" ca="1" si="356"/>
        <v/>
      </c>
      <c r="AB345" s="59" t="str">
        <f t="shared" ca="1" si="356"/>
        <v/>
      </c>
      <c r="AC345" s="59" t="str">
        <f t="shared" ca="1" si="356"/>
        <v/>
      </c>
      <c r="AD345" s="59" t="str">
        <f t="shared" ca="1" si="356"/>
        <v/>
      </c>
      <c r="AE345" s="59" t="str">
        <f t="shared" ca="1" si="356"/>
        <v/>
      </c>
      <c r="AF345" s="59" t="str">
        <f t="shared" ca="1" si="357"/>
        <v/>
      </c>
      <c r="AG345" s="59" t="str">
        <f t="shared" ca="1" si="357"/>
        <v/>
      </c>
      <c r="AH345" s="59" t="str">
        <f t="shared" ca="1" si="357"/>
        <v/>
      </c>
      <c r="AI345" s="59" t="str">
        <f t="shared" ca="1" si="357"/>
        <v/>
      </c>
      <c r="AJ345" s="59" t="str">
        <f t="shared" ca="1" si="357"/>
        <v/>
      </c>
      <c r="AK345" s="59" t="str">
        <f t="shared" ca="1" si="357"/>
        <v/>
      </c>
      <c r="AL345" s="59" t="str">
        <f t="shared" ca="1" si="357"/>
        <v/>
      </c>
      <c r="AM345" s="59" t="str">
        <f t="shared" ca="1" si="357"/>
        <v/>
      </c>
      <c r="AN345" s="59" t="str">
        <f t="shared" ca="1" si="357"/>
        <v/>
      </c>
      <c r="AO345" s="59" t="str">
        <f t="shared" ca="1" si="357"/>
        <v/>
      </c>
      <c r="AP345" s="59" t="str">
        <f t="shared" ca="1" si="358"/>
        <v/>
      </c>
      <c r="AQ345" s="59" t="str">
        <f t="shared" ca="1" si="358"/>
        <v/>
      </c>
      <c r="AR345" s="59" t="str">
        <f t="shared" ca="1" si="358"/>
        <v/>
      </c>
      <c r="AS345" s="59" t="str">
        <f t="shared" ca="1" si="358"/>
        <v/>
      </c>
      <c r="AT345" s="59" t="str">
        <f t="shared" ca="1" si="358"/>
        <v/>
      </c>
      <c r="AU345" s="59" t="str">
        <f t="shared" ca="1" si="358"/>
        <v/>
      </c>
      <c r="AV345" s="59" t="str">
        <f t="shared" ca="1" si="358"/>
        <v/>
      </c>
      <c r="AW345" s="59" t="str">
        <f t="shared" ca="1" si="358"/>
        <v/>
      </c>
      <c r="AX345" s="59" t="str">
        <f t="shared" ca="1" si="358"/>
        <v/>
      </c>
      <c r="AY345" s="59" t="str">
        <f t="shared" ca="1" si="358"/>
        <v/>
      </c>
      <c r="AZ345" s="59" t="str">
        <f t="shared" ca="1" si="359"/>
        <v/>
      </c>
      <c r="BA345" s="59" t="str">
        <f t="shared" ca="1" si="359"/>
        <v/>
      </c>
      <c r="BB345" s="59" t="str">
        <f t="shared" ca="1" si="359"/>
        <v/>
      </c>
      <c r="BC345" s="59" t="str">
        <f t="shared" ca="1" si="359"/>
        <v/>
      </c>
      <c r="BD345" s="59" t="str">
        <f t="shared" ca="1" si="359"/>
        <v/>
      </c>
      <c r="BE345" s="59" t="str">
        <f t="shared" ca="1" si="359"/>
        <v/>
      </c>
      <c r="BF345" s="59" t="str">
        <f t="shared" ca="1" si="359"/>
        <v/>
      </c>
      <c r="BG345" s="59" t="str">
        <f t="shared" ca="1" si="359"/>
        <v/>
      </c>
      <c r="BH345" s="59" t="str">
        <f t="shared" ca="1" si="359"/>
        <v/>
      </c>
      <c r="BI345" s="59" t="str">
        <f t="shared" ca="1" si="359"/>
        <v/>
      </c>
      <c r="BJ345" s="59" t="str">
        <f t="shared" ca="1" si="360"/>
        <v/>
      </c>
      <c r="BK345" s="59" t="str">
        <f t="shared" ca="1" si="360"/>
        <v/>
      </c>
      <c r="BL345" s="59" t="str">
        <f t="shared" ca="1" si="360"/>
        <v/>
      </c>
      <c r="BM345" s="59" t="str">
        <f t="shared" ca="1" si="360"/>
        <v/>
      </c>
      <c r="BN345" s="59" t="str">
        <f t="shared" ca="1" si="360"/>
        <v/>
      </c>
      <c r="BO345" s="59" t="str">
        <f t="shared" ca="1" si="360"/>
        <v/>
      </c>
      <c r="BP345" s="59" t="str">
        <f t="shared" ca="1" si="360"/>
        <v/>
      </c>
      <c r="BQ345" s="59" t="str">
        <f t="shared" ca="1" si="360"/>
        <v/>
      </c>
      <c r="BR345" s="59" t="str">
        <f t="shared" ca="1" si="360"/>
        <v/>
      </c>
      <c r="BS345" s="59" t="str">
        <f t="shared" ca="1" si="360"/>
        <v/>
      </c>
      <c r="BT345" s="59" t="str">
        <f t="shared" ca="1" si="361"/>
        <v/>
      </c>
      <c r="BU345" s="59" t="str">
        <f t="shared" ca="1" si="361"/>
        <v/>
      </c>
      <c r="BV345" s="59" t="str">
        <f t="shared" ca="1" si="361"/>
        <v/>
      </c>
      <c r="BW345" s="59" t="str">
        <f t="shared" ca="1" si="361"/>
        <v/>
      </c>
      <c r="BX345" s="59" t="str">
        <f t="shared" ca="1" si="361"/>
        <v/>
      </c>
      <c r="BY345" s="59" t="str">
        <f t="shared" ca="1" si="361"/>
        <v/>
      </c>
      <c r="BZ345" s="91" t="str">
        <f t="shared" ca="1" si="361"/>
        <v/>
      </c>
      <c r="CB345" s="131">
        <f t="shared" si="362"/>
        <v>7</v>
      </c>
    </row>
    <row r="346" spans="1:80">
      <c r="A346" s="78" t="str">
        <v>NAESX</v>
      </c>
      <c r="B346" s="59">
        <f t="shared" ca="1" si="354"/>
        <v>0.90391824583249081</v>
      </c>
      <c r="C346" s="59">
        <f t="shared" ca="1" si="354"/>
        <v>0.90685365992567601</v>
      </c>
      <c r="D346" s="59">
        <f t="shared" ca="1" si="354"/>
        <v>0.88403590533960774</v>
      </c>
      <c r="E346" s="59">
        <f t="shared" ca="1" si="354"/>
        <v>0.82251506809307739</v>
      </c>
      <c r="F346" s="59">
        <f t="shared" ca="1" si="354"/>
        <v>0.93657522874151178</v>
      </c>
      <c r="G346" s="59">
        <f t="shared" ca="1" si="354"/>
        <v>0.96027061678216719</v>
      </c>
      <c r="H346" s="59">
        <f t="shared" ca="1" si="354"/>
        <v>0.88861417038230284</v>
      </c>
      <c r="I346" s="59">
        <f t="shared" ca="1" si="354"/>
        <v>0.97019098137781645</v>
      </c>
      <c r="J346" s="59">
        <f t="shared" ca="1" si="354"/>
        <v>1</v>
      </c>
      <c r="K346" s="59" t="str">
        <f t="shared" ca="1" si="354"/>
        <v/>
      </c>
      <c r="L346" s="59" t="str">
        <f t="shared" ca="1" si="355"/>
        <v/>
      </c>
      <c r="M346" s="59" t="str">
        <f t="shared" ca="1" si="355"/>
        <v/>
      </c>
      <c r="N346" s="59" t="str">
        <f t="shared" ca="1" si="355"/>
        <v/>
      </c>
      <c r="O346" s="59" t="str">
        <f t="shared" ca="1" si="355"/>
        <v/>
      </c>
      <c r="P346" s="59" t="str">
        <f t="shared" ca="1" si="355"/>
        <v/>
      </c>
      <c r="Q346" s="59" t="str">
        <f t="shared" ca="1" si="355"/>
        <v/>
      </c>
      <c r="R346" s="59" t="str">
        <f t="shared" ca="1" si="355"/>
        <v/>
      </c>
      <c r="S346" s="59" t="str">
        <f t="shared" ca="1" si="355"/>
        <v/>
      </c>
      <c r="T346" s="59" t="str">
        <f t="shared" ca="1" si="355"/>
        <v/>
      </c>
      <c r="U346" s="59" t="str">
        <f t="shared" ca="1" si="355"/>
        <v/>
      </c>
      <c r="V346" s="59" t="str">
        <f t="shared" ca="1" si="356"/>
        <v/>
      </c>
      <c r="W346" s="59" t="str">
        <f t="shared" ca="1" si="356"/>
        <v/>
      </c>
      <c r="X346" s="59" t="str">
        <f t="shared" ca="1" si="356"/>
        <v/>
      </c>
      <c r="Y346" s="59" t="str">
        <f t="shared" ca="1" si="356"/>
        <v/>
      </c>
      <c r="Z346" s="59" t="str">
        <f t="shared" ca="1" si="356"/>
        <v/>
      </c>
      <c r="AA346" s="59" t="str">
        <f t="shared" ca="1" si="356"/>
        <v/>
      </c>
      <c r="AB346" s="59" t="str">
        <f t="shared" ca="1" si="356"/>
        <v/>
      </c>
      <c r="AC346" s="59" t="str">
        <f t="shared" ca="1" si="356"/>
        <v/>
      </c>
      <c r="AD346" s="59" t="str">
        <f t="shared" ca="1" si="356"/>
        <v/>
      </c>
      <c r="AE346" s="59" t="str">
        <f t="shared" ca="1" si="356"/>
        <v/>
      </c>
      <c r="AF346" s="59" t="str">
        <f t="shared" ca="1" si="357"/>
        <v/>
      </c>
      <c r="AG346" s="59" t="str">
        <f t="shared" ca="1" si="357"/>
        <v/>
      </c>
      <c r="AH346" s="59" t="str">
        <f t="shared" ca="1" si="357"/>
        <v/>
      </c>
      <c r="AI346" s="59" t="str">
        <f t="shared" ca="1" si="357"/>
        <v/>
      </c>
      <c r="AJ346" s="59" t="str">
        <f t="shared" ca="1" si="357"/>
        <v/>
      </c>
      <c r="AK346" s="59" t="str">
        <f t="shared" ca="1" si="357"/>
        <v/>
      </c>
      <c r="AL346" s="59" t="str">
        <f t="shared" ca="1" si="357"/>
        <v/>
      </c>
      <c r="AM346" s="59" t="str">
        <f t="shared" ca="1" si="357"/>
        <v/>
      </c>
      <c r="AN346" s="59" t="str">
        <f t="shared" ca="1" si="357"/>
        <v/>
      </c>
      <c r="AO346" s="59" t="str">
        <f t="shared" ca="1" si="357"/>
        <v/>
      </c>
      <c r="AP346" s="59" t="str">
        <f t="shared" ca="1" si="358"/>
        <v/>
      </c>
      <c r="AQ346" s="59" t="str">
        <f t="shared" ca="1" si="358"/>
        <v/>
      </c>
      <c r="AR346" s="59" t="str">
        <f t="shared" ca="1" si="358"/>
        <v/>
      </c>
      <c r="AS346" s="59" t="str">
        <f t="shared" ca="1" si="358"/>
        <v/>
      </c>
      <c r="AT346" s="59" t="str">
        <f t="shared" ca="1" si="358"/>
        <v/>
      </c>
      <c r="AU346" s="59" t="str">
        <f t="shared" ca="1" si="358"/>
        <v/>
      </c>
      <c r="AV346" s="59" t="str">
        <f t="shared" ca="1" si="358"/>
        <v/>
      </c>
      <c r="AW346" s="59" t="str">
        <f t="shared" ca="1" si="358"/>
        <v/>
      </c>
      <c r="AX346" s="59" t="str">
        <f t="shared" ca="1" si="358"/>
        <v/>
      </c>
      <c r="AY346" s="59" t="str">
        <f t="shared" ca="1" si="358"/>
        <v/>
      </c>
      <c r="AZ346" s="59" t="str">
        <f t="shared" ca="1" si="359"/>
        <v/>
      </c>
      <c r="BA346" s="59" t="str">
        <f t="shared" ca="1" si="359"/>
        <v/>
      </c>
      <c r="BB346" s="59" t="str">
        <f t="shared" ca="1" si="359"/>
        <v/>
      </c>
      <c r="BC346" s="59" t="str">
        <f t="shared" ca="1" si="359"/>
        <v/>
      </c>
      <c r="BD346" s="59" t="str">
        <f t="shared" ca="1" si="359"/>
        <v/>
      </c>
      <c r="BE346" s="59" t="str">
        <f t="shared" ca="1" si="359"/>
        <v/>
      </c>
      <c r="BF346" s="59" t="str">
        <f t="shared" ca="1" si="359"/>
        <v/>
      </c>
      <c r="BG346" s="59" t="str">
        <f t="shared" ca="1" si="359"/>
        <v/>
      </c>
      <c r="BH346" s="59" t="str">
        <f t="shared" ca="1" si="359"/>
        <v/>
      </c>
      <c r="BI346" s="59" t="str">
        <f t="shared" ca="1" si="359"/>
        <v/>
      </c>
      <c r="BJ346" s="59" t="str">
        <f t="shared" ca="1" si="360"/>
        <v/>
      </c>
      <c r="BK346" s="59" t="str">
        <f t="shared" ca="1" si="360"/>
        <v/>
      </c>
      <c r="BL346" s="59" t="str">
        <f t="shared" ca="1" si="360"/>
        <v/>
      </c>
      <c r="BM346" s="59" t="str">
        <f t="shared" ca="1" si="360"/>
        <v/>
      </c>
      <c r="BN346" s="59" t="str">
        <f t="shared" ca="1" si="360"/>
        <v/>
      </c>
      <c r="BO346" s="59" t="str">
        <f t="shared" ca="1" si="360"/>
        <v/>
      </c>
      <c r="BP346" s="59" t="str">
        <f t="shared" ca="1" si="360"/>
        <v/>
      </c>
      <c r="BQ346" s="59" t="str">
        <f t="shared" ca="1" si="360"/>
        <v/>
      </c>
      <c r="BR346" s="59" t="str">
        <f t="shared" ca="1" si="360"/>
        <v/>
      </c>
      <c r="BS346" s="59" t="str">
        <f t="shared" ca="1" si="360"/>
        <v/>
      </c>
      <c r="BT346" s="59" t="str">
        <f t="shared" ca="1" si="361"/>
        <v/>
      </c>
      <c r="BU346" s="59" t="str">
        <f t="shared" ca="1" si="361"/>
        <v/>
      </c>
      <c r="BV346" s="59" t="str">
        <f t="shared" ca="1" si="361"/>
        <v/>
      </c>
      <c r="BW346" s="59" t="str">
        <f t="shared" ca="1" si="361"/>
        <v/>
      </c>
      <c r="BX346" s="59" t="str">
        <f t="shared" ca="1" si="361"/>
        <v/>
      </c>
      <c r="BY346" s="59" t="str">
        <f t="shared" ca="1" si="361"/>
        <v/>
      </c>
      <c r="BZ346" s="91" t="str">
        <f t="shared" ca="1" si="361"/>
        <v/>
      </c>
      <c r="CB346" s="131">
        <f t="shared" si="362"/>
        <v>8</v>
      </c>
    </row>
    <row r="347" spans="1:80">
      <c r="A347" s="78" t="str">
        <v>VISGX</v>
      </c>
      <c r="B347" s="59">
        <f t="shared" ca="1" si="354"/>
        <v>0.89842567053882716</v>
      </c>
      <c r="C347" s="59">
        <f t="shared" ca="1" si="354"/>
        <v>0.86305158590785713</v>
      </c>
      <c r="D347" s="59">
        <f t="shared" ca="1" si="354"/>
        <v>0.87708435302693988</v>
      </c>
      <c r="E347" s="59">
        <f t="shared" ca="1" si="354"/>
        <v>0.85848828927708964</v>
      </c>
      <c r="F347" s="59">
        <f t="shared" ca="1" si="354"/>
        <v>0.88666656470403016</v>
      </c>
      <c r="G347" s="59">
        <f t="shared" ca="1" si="354"/>
        <v>0.94869161438815963</v>
      </c>
      <c r="H347" s="59">
        <f t="shared" ca="1" si="354"/>
        <v>0.91244952367516252</v>
      </c>
      <c r="I347" s="59">
        <f t="shared" ca="1" si="354"/>
        <v>0.90398822532701495</v>
      </c>
      <c r="J347" s="59">
        <f t="shared" ca="1" si="354"/>
        <v>0.97428839242715304</v>
      </c>
      <c r="K347" s="59">
        <f t="shared" ca="1" si="354"/>
        <v>1</v>
      </c>
      <c r="L347" s="59" t="str">
        <f t="shared" ca="1" si="355"/>
        <v/>
      </c>
      <c r="M347" s="59" t="str">
        <f t="shared" ca="1" si="355"/>
        <v/>
      </c>
      <c r="N347" s="59" t="str">
        <f t="shared" ca="1" si="355"/>
        <v/>
      </c>
      <c r="O347" s="59" t="str">
        <f t="shared" ca="1" si="355"/>
        <v/>
      </c>
      <c r="P347" s="59" t="str">
        <f t="shared" ca="1" si="355"/>
        <v/>
      </c>
      <c r="Q347" s="59" t="str">
        <f t="shared" ca="1" si="355"/>
        <v/>
      </c>
      <c r="R347" s="59" t="str">
        <f t="shared" ca="1" si="355"/>
        <v/>
      </c>
      <c r="S347" s="59" t="str">
        <f t="shared" ca="1" si="355"/>
        <v/>
      </c>
      <c r="T347" s="59" t="str">
        <f t="shared" ca="1" si="355"/>
        <v/>
      </c>
      <c r="U347" s="59" t="str">
        <f t="shared" ca="1" si="355"/>
        <v/>
      </c>
      <c r="V347" s="59" t="str">
        <f t="shared" ca="1" si="356"/>
        <v/>
      </c>
      <c r="W347" s="59" t="str">
        <f t="shared" ca="1" si="356"/>
        <v/>
      </c>
      <c r="X347" s="59" t="str">
        <f t="shared" ca="1" si="356"/>
        <v/>
      </c>
      <c r="Y347" s="59" t="str">
        <f t="shared" ca="1" si="356"/>
        <v/>
      </c>
      <c r="Z347" s="59" t="str">
        <f t="shared" ca="1" si="356"/>
        <v/>
      </c>
      <c r="AA347" s="59" t="str">
        <f t="shared" ca="1" si="356"/>
        <v/>
      </c>
      <c r="AB347" s="59" t="str">
        <f t="shared" ca="1" si="356"/>
        <v/>
      </c>
      <c r="AC347" s="59" t="str">
        <f t="shared" ca="1" si="356"/>
        <v/>
      </c>
      <c r="AD347" s="59" t="str">
        <f t="shared" ca="1" si="356"/>
        <v/>
      </c>
      <c r="AE347" s="59" t="str">
        <f t="shared" ca="1" si="356"/>
        <v/>
      </c>
      <c r="AF347" s="59" t="str">
        <f t="shared" ca="1" si="357"/>
        <v/>
      </c>
      <c r="AG347" s="59" t="str">
        <f t="shared" ca="1" si="357"/>
        <v/>
      </c>
      <c r="AH347" s="59" t="str">
        <f t="shared" ca="1" si="357"/>
        <v/>
      </c>
      <c r="AI347" s="59" t="str">
        <f t="shared" ca="1" si="357"/>
        <v/>
      </c>
      <c r="AJ347" s="59" t="str">
        <f t="shared" ca="1" si="357"/>
        <v/>
      </c>
      <c r="AK347" s="59" t="str">
        <f t="shared" ca="1" si="357"/>
        <v/>
      </c>
      <c r="AL347" s="59" t="str">
        <f t="shared" ca="1" si="357"/>
        <v/>
      </c>
      <c r="AM347" s="59" t="str">
        <f t="shared" ca="1" si="357"/>
        <v/>
      </c>
      <c r="AN347" s="59" t="str">
        <f t="shared" ca="1" si="357"/>
        <v/>
      </c>
      <c r="AO347" s="59" t="str">
        <f t="shared" ca="1" si="357"/>
        <v/>
      </c>
      <c r="AP347" s="59" t="str">
        <f t="shared" ca="1" si="358"/>
        <v/>
      </c>
      <c r="AQ347" s="59" t="str">
        <f t="shared" ca="1" si="358"/>
        <v/>
      </c>
      <c r="AR347" s="59" t="str">
        <f t="shared" ca="1" si="358"/>
        <v/>
      </c>
      <c r="AS347" s="59" t="str">
        <f t="shared" ca="1" si="358"/>
        <v/>
      </c>
      <c r="AT347" s="59" t="str">
        <f t="shared" ca="1" si="358"/>
        <v/>
      </c>
      <c r="AU347" s="59" t="str">
        <f t="shared" ca="1" si="358"/>
        <v/>
      </c>
      <c r="AV347" s="59" t="str">
        <f t="shared" ca="1" si="358"/>
        <v/>
      </c>
      <c r="AW347" s="59" t="str">
        <f t="shared" ca="1" si="358"/>
        <v/>
      </c>
      <c r="AX347" s="59" t="str">
        <f t="shared" ca="1" si="358"/>
        <v/>
      </c>
      <c r="AY347" s="59" t="str">
        <f t="shared" ca="1" si="358"/>
        <v/>
      </c>
      <c r="AZ347" s="59" t="str">
        <f t="shared" ca="1" si="359"/>
        <v/>
      </c>
      <c r="BA347" s="59" t="str">
        <f t="shared" ca="1" si="359"/>
        <v/>
      </c>
      <c r="BB347" s="59" t="str">
        <f t="shared" ca="1" si="359"/>
        <v/>
      </c>
      <c r="BC347" s="59" t="str">
        <f t="shared" ca="1" si="359"/>
        <v/>
      </c>
      <c r="BD347" s="59" t="str">
        <f t="shared" ca="1" si="359"/>
        <v/>
      </c>
      <c r="BE347" s="59" t="str">
        <f t="shared" ca="1" si="359"/>
        <v/>
      </c>
      <c r="BF347" s="59" t="str">
        <f t="shared" ca="1" si="359"/>
        <v/>
      </c>
      <c r="BG347" s="59" t="str">
        <f t="shared" ca="1" si="359"/>
        <v/>
      </c>
      <c r="BH347" s="59" t="str">
        <f t="shared" ca="1" si="359"/>
        <v/>
      </c>
      <c r="BI347" s="59" t="str">
        <f t="shared" ca="1" si="359"/>
        <v/>
      </c>
      <c r="BJ347" s="59" t="str">
        <f t="shared" ca="1" si="360"/>
        <v/>
      </c>
      <c r="BK347" s="59" t="str">
        <f t="shared" ca="1" si="360"/>
        <v/>
      </c>
      <c r="BL347" s="59" t="str">
        <f t="shared" ca="1" si="360"/>
        <v/>
      </c>
      <c r="BM347" s="59" t="str">
        <f t="shared" ca="1" si="360"/>
        <v/>
      </c>
      <c r="BN347" s="59" t="str">
        <f t="shared" ca="1" si="360"/>
        <v/>
      </c>
      <c r="BO347" s="59" t="str">
        <f t="shared" ca="1" si="360"/>
        <v/>
      </c>
      <c r="BP347" s="59" t="str">
        <f t="shared" ca="1" si="360"/>
        <v/>
      </c>
      <c r="BQ347" s="59" t="str">
        <f t="shared" ca="1" si="360"/>
        <v/>
      </c>
      <c r="BR347" s="59" t="str">
        <f t="shared" ca="1" si="360"/>
        <v/>
      </c>
      <c r="BS347" s="59" t="str">
        <f t="shared" ca="1" si="360"/>
        <v/>
      </c>
      <c r="BT347" s="59" t="str">
        <f t="shared" ca="1" si="361"/>
        <v/>
      </c>
      <c r="BU347" s="59" t="str">
        <f t="shared" ca="1" si="361"/>
        <v/>
      </c>
      <c r="BV347" s="59" t="str">
        <f t="shared" ca="1" si="361"/>
        <v/>
      </c>
      <c r="BW347" s="59" t="str">
        <f t="shared" ca="1" si="361"/>
        <v/>
      </c>
      <c r="BX347" s="59" t="str">
        <f t="shared" ca="1" si="361"/>
        <v/>
      </c>
      <c r="BY347" s="59" t="str">
        <f t="shared" ca="1" si="361"/>
        <v/>
      </c>
      <c r="BZ347" s="91" t="str">
        <f t="shared" ca="1" si="361"/>
        <v/>
      </c>
      <c r="CB347" s="131">
        <f t="shared" si="362"/>
        <v>9</v>
      </c>
    </row>
    <row r="348" spans="1:80">
      <c r="A348" s="78" t="str">
        <v>BRSIX</v>
      </c>
      <c r="B348" s="59">
        <f t="shared" ref="B348:K357" ca="1" si="363">IF(OR($A348="",B$337=""), "", IF((COLUMN()-COLUMN($A348)) &gt; (1+$CB348), "", PEARSON(OFFSET($B$8, 0, $CB348, $A$337+1, 1), B$8:B$154)))</f>
        <v>0.74320961218608583</v>
      </c>
      <c r="C348" s="59">
        <f t="shared" ca="1" si="363"/>
        <v>0.74007846224835205</v>
      </c>
      <c r="D348" s="59">
        <f t="shared" ca="1" si="363"/>
        <v>0.6725247989245271</v>
      </c>
      <c r="E348" s="59">
        <f t="shared" ca="1" si="363"/>
        <v>0.60774126978047349</v>
      </c>
      <c r="F348" s="59">
        <f t="shared" ca="1" si="363"/>
        <v>0.84544849625989882</v>
      </c>
      <c r="G348" s="59">
        <f t="shared" ca="1" si="363"/>
        <v>0.83451395309930942</v>
      </c>
      <c r="H348" s="59">
        <f t="shared" ca="1" si="363"/>
        <v>0.73024234441158242</v>
      </c>
      <c r="I348" s="59">
        <f t="shared" ca="1" si="363"/>
        <v>0.89519069905178505</v>
      </c>
      <c r="J348" s="59">
        <f t="shared" ca="1" si="363"/>
        <v>0.9278195517918798</v>
      </c>
      <c r="K348" s="59">
        <f t="shared" ca="1" si="363"/>
        <v>0.88154204100408196</v>
      </c>
      <c r="L348" s="59">
        <f t="shared" ref="L348:U357" ca="1" si="364">IF(OR($A348="",L$337=""), "", IF((COLUMN()-COLUMN($A348)) &gt; (1+$CB348), "", PEARSON(OFFSET($B$8, 0, $CB348, $A$337+1, 1), L$8:L$154)))</f>
        <v>1</v>
      </c>
      <c r="M348" s="59" t="str">
        <f t="shared" ca="1" si="364"/>
        <v/>
      </c>
      <c r="N348" s="59" t="str">
        <f t="shared" ca="1" si="364"/>
        <v/>
      </c>
      <c r="O348" s="59" t="str">
        <f t="shared" ca="1" si="364"/>
        <v/>
      </c>
      <c r="P348" s="59" t="str">
        <f t="shared" ca="1" si="364"/>
        <v/>
      </c>
      <c r="Q348" s="59" t="str">
        <f t="shared" ca="1" si="364"/>
        <v/>
      </c>
      <c r="R348" s="59" t="str">
        <f t="shared" ca="1" si="364"/>
        <v/>
      </c>
      <c r="S348" s="59" t="str">
        <f t="shared" ca="1" si="364"/>
        <v/>
      </c>
      <c r="T348" s="59" t="str">
        <f t="shared" ca="1" si="364"/>
        <v/>
      </c>
      <c r="U348" s="59" t="str">
        <f t="shared" ca="1" si="364"/>
        <v/>
      </c>
      <c r="V348" s="59" t="str">
        <f t="shared" ref="V348:AE357" ca="1" si="365">IF(OR($A348="",V$337=""), "", IF((COLUMN()-COLUMN($A348)) &gt; (1+$CB348), "", PEARSON(OFFSET($B$8, 0, $CB348, $A$337+1, 1), V$8:V$154)))</f>
        <v/>
      </c>
      <c r="W348" s="59" t="str">
        <f t="shared" ca="1" si="365"/>
        <v/>
      </c>
      <c r="X348" s="59" t="str">
        <f t="shared" ca="1" si="365"/>
        <v/>
      </c>
      <c r="Y348" s="59" t="str">
        <f t="shared" ca="1" si="365"/>
        <v/>
      </c>
      <c r="Z348" s="59" t="str">
        <f t="shared" ca="1" si="365"/>
        <v/>
      </c>
      <c r="AA348" s="59" t="str">
        <f t="shared" ca="1" si="365"/>
        <v/>
      </c>
      <c r="AB348" s="59" t="str">
        <f t="shared" ca="1" si="365"/>
        <v/>
      </c>
      <c r="AC348" s="59" t="str">
        <f t="shared" ca="1" si="365"/>
        <v/>
      </c>
      <c r="AD348" s="59" t="str">
        <f t="shared" ca="1" si="365"/>
        <v/>
      </c>
      <c r="AE348" s="59" t="str">
        <f t="shared" ca="1" si="365"/>
        <v/>
      </c>
      <c r="AF348" s="59" t="str">
        <f t="shared" ref="AF348:AO357" ca="1" si="366">IF(OR($A348="",AF$337=""), "", IF((COLUMN()-COLUMN($A348)) &gt; (1+$CB348), "", PEARSON(OFFSET($B$8, 0, $CB348, $A$337+1, 1), AF$8:AF$154)))</f>
        <v/>
      </c>
      <c r="AG348" s="59" t="str">
        <f t="shared" ca="1" si="366"/>
        <v/>
      </c>
      <c r="AH348" s="59" t="str">
        <f t="shared" ca="1" si="366"/>
        <v/>
      </c>
      <c r="AI348" s="59" t="str">
        <f t="shared" ca="1" si="366"/>
        <v/>
      </c>
      <c r="AJ348" s="59" t="str">
        <f t="shared" ca="1" si="366"/>
        <v/>
      </c>
      <c r="AK348" s="59" t="str">
        <f t="shared" ca="1" si="366"/>
        <v/>
      </c>
      <c r="AL348" s="59" t="str">
        <f t="shared" ca="1" si="366"/>
        <v/>
      </c>
      <c r="AM348" s="59" t="str">
        <f t="shared" ca="1" si="366"/>
        <v/>
      </c>
      <c r="AN348" s="59" t="str">
        <f t="shared" ca="1" si="366"/>
        <v/>
      </c>
      <c r="AO348" s="59" t="str">
        <f t="shared" ca="1" si="366"/>
        <v/>
      </c>
      <c r="AP348" s="59" t="str">
        <f t="shared" ref="AP348:AY357" ca="1" si="367">IF(OR($A348="",AP$337=""), "", IF((COLUMN()-COLUMN($A348)) &gt; (1+$CB348), "", PEARSON(OFFSET($B$8, 0, $CB348, $A$337+1, 1), AP$8:AP$154)))</f>
        <v/>
      </c>
      <c r="AQ348" s="59" t="str">
        <f t="shared" ca="1" si="367"/>
        <v/>
      </c>
      <c r="AR348" s="59" t="str">
        <f t="shared" ca="1" si="367"/>
        <v/>
      </c>
      <c r="AS348" s="59" t="str">
        <f t="shared" ca="1" si="367"/>
        <v/>
      </c>
      <c r="AT348" s="59" t="str">
        <f t="shared" ca="1" si="367"/>
        <v/>
      </c>
      <c r="AU348" s="59" t="str">
        <f t="shared" ca="1" si="367"/>
        <v/>
      </c>
      <c r="AV348" s="59" t="str">
        <f t="shared" ca="1" si="367"/>
        <v/>
      </c>
      <c r="AW348" s="59" t="str">
        <f t="shared" ca="1" si="367"/>
        <v/>
      </c>
      <c r="AX348" s="59" t="str">
        <f t="shared" ca="1" si="367"/>
        <v/>
      </c>
      <c r="AY348" s="59" t="str">
        <f t="shared" ca="1" si="367"/>
        <v/>
      </c>
      <c r="AZ348" s="59" t="str">
        <f t="shared" ref="AZ348:BI357" ca="1" si="368">IF(OR($A348="",AZ$337=""), "", IF((COLUMN()-COLUMN($A348)) &gt; (1+$CB348), "", PEARSON(OFFSET($B$8, 0, $CB348, $A$337+1, 1), AZ$8:AZ$154)))</f>
        <v/>
      </c>
      <c r="BA348" s="59" t="str">
        <f t="shared" ca="1" si="368"/>
        <v/>
      </c>
      <c r="BB348" s="59" t="str">
        <f t="shared" ca="1" si="368"/>
        <v/>
      </c>
      <c r="BC348" s="59" t="str">
        <f t="shared" ca="1" si="368"/>
        <v/>
      </c>
      <c r="BD348" s="59" t="str">
        <f t="shared" ca="1" si="368"/>
        <v/>
      </c>
      <c r="BE348" s="59" t="str">
        <f t="shared" ca="1" si="368"/>
        <v/>
      </c>
      <c r="BF348" s="59" t="str">
        <f t="shared" ca="1" si="368"/>
        <v/>
      </c>
      <c r="BG348" s="59" t="str">
        <f t="shared" ca="1" si="368"/>
        <v/>
      </c>
      <c r="BH348" s="59" t="str">
        <f t="shared" ca="1" si="368"/>
        <v/>
      </c>
      <c r="BI348" s="59" t="str">
        <f t="shared" ca="1" si="368"/>
        <v/>
      </c>
      <c r="BJ348" s="59" t="str">
        <f t="shared" ref="BJ348:BS357" ca="1" si="369">IF(OR($A348="",BJ$337=""), "", IF((COLUMN()-COLUMN($A348)) &gt; (1+$CB348), "", PEARSON(OFFSET($B$8, 0, $CB348, $A$337+1, 1), BJ$8:BJ$154)))</f>
        <v/>
      </c>
      <c r="BK348" s="59" t="str">
        <f t="shared" ca="1" si="369"/>
        <v/>
      </c>
      <c r="BL348" s="59" t="str">
        <f t="shared" ca="1" si="369"/>
        <v/>
      </c>
      <c r="BM348" s="59" t="str">
        <f t="shared" ca="1" si="369"/>
        <v/>
      </c>
      <c r="BN348" s="59" t="str">
        <f t="shared" ca="1" si="369"/>
        <v/>
      </c>
      <c r="BO348" s="59" t="str">
        <f t="shared" ca="1" si="369"/>
        <v/>
      </c>
      <c r="BP348" s="59" t="str">
        <f t="shared" ca="1" si="369"/>
        <v/>
      </c>
      <c r="BQ348" s="59" t="str">
        <f t="shared" ca="1" si="369"/>
        <v/>
      </c>
      <c r="BR348" s="59" t="str">
        <f t="shared" ca="1" si="369"/>
        <v/>
      </c>
      <c r="BS348" s="59" t="str">
        <f t="shared" ca="1" si="369"/>
        <v/>
      </c>
      <c r="BT348" s="59" t="str">
        <f t="shared" ref="BT348:BZ357" ca="1" si="370">IF(OR($A348="",BT$337=""), "", IF((COLUMN()-COLUMN($A348)) &gt; (1+$CB348), "", PEARSON(OFFSET($B$8, 0, $CB348, $A$337+1, 1), BT$8:BT$154)))</f>
        <v/>
      </c>
      <c r="BU348" s="59" t="str">
        <f t="shared" ca="1" si="370"/>
        <v/>
      </c>
      <c r="BV348" s="59" t="str">
        <f t="shared" ca="1" si="370"/>
        <v/>
      </c>
      <c r="BW348" s="59" t="str">
        <f t="shared" ca="1" si="370"/>
        <v/>
      </c>
      <c r="BX348" s="59" t="str">
        <f t="shared" ca="1" si="370"/>
        <v/>
      </c>
      <c r="BY348" s="59" t="str">
        <f t="shared" ca="1" si="370"/>
        <v/>
      </c>
      <c r="BZ348" s="91" t="str">
        <f t="shared" ca="1" si="370"/>
        <v/>
      </c>
      <c r="CB348" s="131">
        <f t="shared" si="362"/>
        <v>10</v>
      </c>
    </row>
    <row r="349" spans="1:80">
      <c r="A349" s="78" t="str">
        <v>VGSIX</v>
      </c>
      <c r="B349" s="59">
        <f t="shared" ca="1" si="363"/>
        <v>0.59446470858636125</v>
      </c>
      <c r="C349" s="59">
        <f t="shared" ca="1" si="363"/>
        <v>0.67387984723036176</v>
      </c>
      <c r="D349" s="59">
        <f t="shared" ca="1" si="363"/>
        <v>0.54727763092163162</v>
      </c>
      <c r="E349" s="59">
        <f t="shared" ca="1" si="363"/>
        <v>0.43800536665502082</v>
      </c>
      <c r="F349" s="59">
        <f t="shared" ca="1" si="363"/>
        <v>0.78608197880913511</v>
      </c>
      <c r="G349" s="59">
        <f t="shared" ca="1" si="363"/>
        <v>0.74737387567064295</v>
      </c>
      <c r="H349" s="59">
        <f t="shared" ca="1" si="363"/>
        <v>0.50959179281723921</v>
      </c>
      <c r="I349" s="59">
        <f t="shared" ca="1" si="363"/>
        <v>0.81372123741295133</v>
      </c>
      <c r="J349" s="59">
        <f t="shared" ca="1" si="363"/>
        <v>0.74098139837188071</v>
      </c>
      <c r="K349" s="59">
        <f t="shared" ca="1" si="363"/>
        <v>0.68197364170910524</v>
      </c>
      <c r="L349" s="59">
        <f t="shared" ca="1" si="364"/>
        <v>0.67808212341971186</v>
      </c>
      <c r="M349" s="59">
        <f t="shared" ca="1" si="364"/>
        <v>1</v>
      </c>
      <c r="N349" s="59" t="str">
        <f t="shared" ca="1" si="364"/>
        <v/>
      </c>
      <c r="O349" s="59" t="str">
        <f t="shared" ca="1" si="364"/>
        <v/>
      </c>
      <c r="P349" s="59" t="str">
        <f t="shared" ca="1" si="364"/>
        <v/>
      </c>
      <c r="Q349" s="59" t="str">
        <f t="shared" ca="1" si="364"/>
        <v/>
      </c>
      <c r="R349" s="59" t="str">
        <f t="shared" ca="1" si="364"/>
        <v/>
      </c>
      <c r="S349" s="59" t="str">
        <f t="shared" ca="1" si="364"/>
        <v/>
      </c>
      <c r="T349" s="59" t="str">
        <f t="shared" ca="1" si="364"/>
        <v/>
      </c>
      <c r="U349" s="59" t="str">
        <f t="shared" ca="1" si="364"/>
        <v/>
      </c>
      <c r="V349" s="59" t="str">
        <f t="shared" ca="1" si="365"/>
        <v/>
      </c>
      <c r="W349" s="59" t="str">
        <f t="shared" ca="1" si="365"/>
        <v/>
      </c>
      <c r="X349" s="59" t="str">
        <f t="shared" ca="1" si="365"/>
        <v/>
      </c>
      <c r="Y349" s="59" t="str">
        <f t="shared" ca="1" si="365"/>
        <v/>
      </c>
      <c r="Z349" s="59" t="str">
        <f t="shared" ca="1" si="365"/>
        <v/>
      </c>
      <c r="AA349" s="59" t="str">
        <f t="shared" ca="1" si="365"/>
        <v/>
      </c>
      <c r="AB349" s="59" t="str">
        <f t="shared" ca="1" si="365"/>
        <v/>
      </c>
      <c r="AC349" s="59" t="str">
        <f t="shared" ca="1" si="365"/>
        <v/>
      </c>
      <c r="AD349" s="59" t="str">
        <f t="shared" ca="1" si="365"/>
        <v/>
      </c>
      <c r="AE349" s="59" t="str">
        <f t="shared" ca="1" si="365"/>
        <v/>
      </c>
      <c r="AF349" s="59" t="str">
        <f t="shared" ca="1" si="366"/>
        <v/>
      </c>
      <c r="AG349" s="59" t="str">
        <f t="shared" ca="1" si="366"/>
        <v/>
      </c>
      <c r="AH349" s="59" t="str">
        <f t="shared" ca="1" si="366"/>
        <v/>
      </c>
      <c r="AI349" s="59" t="str">
        <f t="shared" ca="1" si="366"/>
        <v/>
      </c>
      <c r="AJ349" s="59" t="str">
        <f t="shared" ca="1" si="366"/>
        <v/>
      </c>
      <c r="AK349" s="59" t="str">
        <f t="shared" ca="1" si="366"/>
        <v/>
      </c>
      <c r="AL349" s="59" t="str">
        <f t="shared" ca="1" si="366"/>
        <v/>
      </c>
      <c r="AM349" s="59" t="str">
        <f t="shared" ca="1" si="366"/>
        <v/>
      </c>
      <c r="AN349" s="59" t="str">
        <f t="shared" ca="1" si="366"/>
        <v/>
      </c>
      <c r="AO349" s="59" t="str">
        <f t="shared" ca="1" si="366"/>
        <v/>
      </c>
      <c r="AP349" s="59" t="str">
        <f t="shared" ca="1" si="367"/>
        <v/>
      </c>
      <c r="AQ349" s="59" t="str">
        <f t="shared" ca="1" si="367"/>
        <v/>
      </c>
      <c r="AR349" s="59" t="str">
        <f t="shared" ca="1" si="367"/>
        <v/>
      </c>
      <c r="AS349" s="59" t="str">
        <f t="shared" ca="1" si="367"/>
        <v/>
      </c>
      <c r="AT349" s="59" t="str">
        <f t="shared" ca="1" si="367"/>
        <v/>
      </c>
      <c r="AU349" s="59" t="str">
        <f t="shared" ca="1" si="367"/>
        <v/>
      </c>
      <c r="AV349" s="59" t="str">
        <f t="shared" ca="1" si="367"/>
        <v/>
      </c>
      <c r="AW349" s="59" t="str">
        <f t="shared" ca="1" si="367"/>
        <v/>
      </c>
      <c r="AX349" s="59" t="str">
        <f t="shared" ca="1" si="367"/>
        <v/>
      </c>
      <c r="AY349" s="59" t="str">
        <f t="shared" ca="1" si="367"/>
        <v/>
      </c>
      <c r="AZ349" s="59" t="str">
        <f t="shared" ca="1" si="368"/>
        <v/>
      </c>
      <c r="BA349" s="59" t="str">
        <f t="shared" ca="1" si="368"/>
        <v/>
      </c>
      <c r="BB349" s="59" t="str">
        <f t="shared" ca="1" si="368"/>
        <v/>
      </c>
      <c r="BC349" s="59" t="str">
        <f t="shared" ca="1" si="368"/>
        <v/>
      </c>
      <c r="BD349" s="59" t="str">
        <f t="shared" ca="1" si="368"/>
        <v/>
      </c>
      <c r="BE349" s="59" t="str">
        <f t="shared" ca="1" si="368"/>
        <v/>
      </c>
      <c r="BF349" s="59" t="str">
        <f t="shared" ca="1" si="368"/>
        <v/>
      </c>
      <c r="BG349" s="59" t="str">
        <f t="shared" ca="1" si="368"/>
        <v/>
      </c>
      <c r="BH349" s="59" t="str">
        <f t="shared" ca="1" si="368"/>
        <v/>
      </c>
      <c r="BI349" s="59" t="str">
        <f t="shared" ca="1" si="368"/>
        <v/>
      </c>
      <c r="BJ349" s="59" t="str">
        <f t="shared" ca="1" si="369"/>
        <v/>
      </c>
      <c r="BK349" s="59" t="str">
        <f t="shared" ca="1" si="369"/>
        <v/>
      </c>
      <c r="BL349" s="59" t="str">
        <f t="shared" ca="1" si="369"/>
        <v/>
      </c>
      <c r="BM349" s="59" t="str">
        <f t="shared" ca="1" si="369"/>
        <v/>
      </c>
      <c r="BN349" s="59" t="str">
        <f t="shared" ca="1" si="369"/>
        <v/>
      </c>
      <c r="BO349" s="59" t="str">
        <f t="shared" ca="1" si="369"/>
        <v/>
      </c>
      <c r="BP349" s="59" t="str">
        <f t="shared" ca="1" si="369"/>
        <v/>
      </c>
      <c r="BQ349" s="59" t="str">
        <f t="shared" ca="1" si="369"/>
        <v/>
      </c>
      <c r="BR349" s="59" t="str">
        <f t="shared" ca="1" si="369"/>
        <v/>
      </c>
      <c r="BS349" s="59" t="str">
        <f t="shared" ca="1" si="369"/>
        <v/>
      </c>
      <c r="BT349" s="59" t="str">
        <f t="shared" ca="1" si="370"/>
        <v/>
      </c>
      <c r="BU349" s="59" t="str">
        <f t="shared" ca="1" si="370"/>
        <v/>
      </c>
      <c r="BV349" s="59" t="str">
        <f t="shared" ca="1" si="370"/>
        <v/>
      </c>
      <c r="BW349" s="59" t="str">
        <f t="shared" ca="1" si="370"/>
        <v/>
      </c>
      <c r="BX349" s="59" t="str">
        <f t="shared" ca="1" si="370"/>
        <v/>
      </c>
      <c r="BY349" s="59" t="str">
        <f t="shared" ca="1" si="370"/>
        <v/>
      </c>
      <c r="BZ349" s="91" t="str">
        <f t="shared" ca="1" si="370"/>
        <v/>
      </c>
      <c r="CB349" s="131">
        <f t="shared" si="362"/>
        <v>11</v>
      </c>
    </row>
    <row r="350" spans="1:80">
      <c r="A350" s="78" t="str">
        <v>VTMGX</v>
      </c>
      <c r="B350" s="59">
        <f t="shared" ca="1" si="363"/>
        <v>0.65980147829369096</v>
      </c>
      <c r="C350" s="59">
        <f t="shared" ca="1" si="363"/>
        <v>0.6355210221240164</v>
      </c>
      <c r="D350" s="59">
        <f t="shared" ca="1" si="363"/>
        <v>0.65128082531001585</v>
      </c>
      <c r="E350" s="59">
        <f t="shared" ca="1" si="363"/>
        <v>0.62103109741250684</v>
      </c>
      <c r="F350" s="59">
        <f t="shared" ca="1" si="363"/>
        <v>0.50567616519127034</v>
      </c>
      <c r="G350" s="59">
        <f t="shared" ca="1" si="363"/>
        <v>0.594920186333602</v>
      </c>
      <c r="H350" s="59">
        <f t="shared" ca="1" si="363"/>
        <v>0.6497195733154818</v>
      </c>
      <c r="I350" s="59">
        <f t="shared" ca="1" si="363"/>
        <v>0.45778698298825027</v>
      </c>
      <c r="J350" s="59">
        <f t="shared" ca="1" si="363"/>
        <v>0.5710853761925675</v>
      </c>
      <c r="K350" s="59">
        <f t="shared" ca="1" si="363"/>
        <v>0.57599320144747179</v>
      </c>
      <c r="L350" s="59">
        <f t="shared" ca="1" si="364"/>
        <v>0.47294196953759876</v>
      </c>
      <c r="M350" s="59">
        <f t="shared" ca="1" si="364"/>
        <v>0.38976631858874</v>
      </c>
      <c r="N350" s="59">
        <f t="shared" ca="1" si="364"/>
        <v>0.99999999999999989</v>
      </c>
      <c r="O350" s="59" t="str">
        <f t="shared" ca="1" si="364"/>
        <v/>
      </c>
      <c r="P350" s="59" t="str">
        <f t="shared" ca="1" si="364"/>
        <v/>
      </c>
      <c r="Q350" s="59" t="str">
        <f t="shared" ca="1" si="364"/>
        <v/>
      </c>
      <c r="R350" s="59" t="str">
        <f t="shared" ca="1" si="364"/>
        <v/>
      </c>
      <c r="S350" s="59" t="str">
        <f t="shared" ca="1" si="364"/>
        <v/>
      </c>
      <c r="T350" s="59" t="str">
        <f t="shared" ca="1" si="364"/>
        <v/>
      </c>
      <c r="U350" s="59" t="str">
        <f t="shared" ca="1" si="364"/>
        <v/>
      </c>
      <c r="V350" s="59" t="str">
        <f t="shared" ca="1" si="365"/>
        <v/>
      </c>
      <c r="W350" s="59" t="str">
        <f t="shared" ca="1" si="365"/>
        <v/>
      </c>
      <c r="X350" s="59" t="str">
        <f t="shared" ca="1" si="365"/>
        <v/>
      </c>
      <c r="Y350" s="59" t="str">
        <f t="shared" ca="1" si="365"/>
        <v/>
      </c>
      <c r="Z350" s="59" t="str">
        <f t="shared" ca="1" si="365"/>
        <v/>
      </c>
      <c r="AA350" s="59" t="str">
        <f t="shared" ca="1" si="365"/>
        <v/>
      </c>
      <c r="AB350" s="59" t="str">
        <f t="shared" ca="1" si="365"/>
        <v/>
      </c>
      <c r="AC350" s="59" t="str">
        <f t="shared" ca="1" si="365"/>
        <v/>
      </c>
      <c r="AD350" s="59" t="str">
        <f t="shared" ca="1" si="365"/>
        <v/>
      </c>
      <c r="AE350" s="59" t="str">
        <f t="shared" ca="1" si="365"/>
        <v/>
      </c>
      <c r="AF350" s="59" t="str">
        <f t="shared" ca="1" si="366"/>
        <v/>
      </c>
      <c r="AG350" s="59" t="str">
        <f t="shared" ca="1" si="366"/>
        <v/>
      </c>
      <c r="AH350" s="59" t="str">
        <f t="shared" ca="1" si="366"/>
        <v/>
      </c>
      <c r="AI350" s="59" t="str">
        <f t="shared" ca="1" si="366"/>
        <v/>
      </c>
      <c r="AJ350" s="59" t="str">
        <f t="shared" ca="1" si="366"/>
        <v/>
      </c>
      <c r="AK350" s="59" t="str">
        <f t="shared" ca="1" si="366"/>
        <v/>
      </c>
      <c r="AL350" s="59" t="str">
        <f t="shared" ca="1" si="366"/>
        <v/>
      </c>
      <c r="AM350" s="59" t="str">
        <f t="shared" ca="1" si="366"/>
        <v/>
      </c>
      <c r="AN350" s="59" t="str">
        <f t="shared" ca="1" si="366"/>
        <v/>
      </c>
      <c r="AO350" s="59" t="str">
        <f t="shared" ca="1" si="366"/>
        <v/>
      </c>
      <c r="AP350" s="59" t="str">
        <f t="shared" ca="1" si="367"/>
        <v/>
      </c>
      <c r="AQ350" s="59" t="str">
        <f t="shared" ca="1" si="367"/>
        <v/>
      </c>
      <c r="AR350" s="59" t="str">
        <f t="shared" ca="1" si="367"/>
        <v/>
      </c>
      <c r="AS350" s="59" t="str">
        <f t="shared" ca="1" si="367"/>
        <v/>
      </c>
      <c r="AT350" s="59" t="str">
        <f t="shared" ca="1" si="367"/>
        <v/>
      </c>
      <c r="AU350" s="59" t="str">
        <f t="shared" ca="1" si="367"/>
        <v/>
      </c>
      <c r="AV350" s="59" t="str">
        <f t="shared" ca="1" si="367"/>
        <v/>
      </c>
      <c r="AW350" s="59" t="str">
        <f t="shared" ca="1" si="367"/>
        <v/>
      </c>
      <c r="AX350" s="59" t="str">
        <f t="shared" ca="1" si="367"/>
        <v/>
      </c>
      <c r="AY350" s="59" t="str">
        <f t="shared" ca="1" si="367"/>
        <v/>
      </c>
      <c r="AZ350" s="59" t="str">
        <f t="shared" ca="1" si="368"/>
        <v/>
      </c>
      <c r="BA350" s="59" t="str">
        <f t="shared" ca="1" si="368"/>
        <v/>
      </c>
      <c r="BB350" s="59" t="str">
        <f t="shared" ca="1" si="368"/>
        <v/>
      </c>
      <c r="BC350" s="59" t="str">
        <f t="shared" ca="1" si="368"/>
        <v/>
      </c>
      <c r="BD350" s="59" t="str">
        <f t="shared" ca="1" si="368"/>
        <v/>
      </c>
      <c r="BE350" s="59" t="str">
        <f t="shared" ca="1" si="368"/>
        <v/>
      </c>
      <c r="BF350" s="59" t="str">
        <f t="shared" ca="1" si="368"/>
        <v/>
      </c>
      <c r="BG350" s="59" t="str">
        <f t="shared" ca="1" si="368"/>
        <v/>
      </c>
      <c r="BH350" s="59" t="str">
        <f t="shared" ca="1" si="368"/>
        <v/>
      </c>
      <c r="BI350" s="59" t="str">
        <f t="shared" ca="1" si="368"/>
        <v/>
      </c>
      <c r="BJ350" s="59" t="str">
        <f t="shared" ca="1" si="369"/>
        <v/>
      </c>
      <c r="BK350" s="59" t="str">
        <f t="shared" ca="1" si="369"/>
        <v/>
      </c>
      <c r="BL350" s="59" t="str">
        <f t="shared" ca="1" si="369"/>
        <v/>
      </c>
      <c r="BM350" s="59" t="str">
        <f t="shared" ca="1" si="369"/>
        <v/>
      </c>
      <c r="BN350" s="59" t="str">
        <f t="shared" ca="1" si="369"/>
        <v/>
      </c>
      <c r="BO350" s="59" t="str">
        <f t="shared" ca="1" si="369"/>
        <v/>
      </c>
      <c r="BP350" s="59" t="str">
        <f t="shared" ca="1" si="369"/>
        <v/>
      </c>
      <c r="BQ350" s="59" t="str">
        <f t="shared" ca="1" si="369"/>
        <v/>
      </c>
      <c r="BR350" s="59" t="str">
        <f t="shared" ca="1" si="369"/>
        <v/>
      </c>
      <c r="BS350" s="59" t="str">
        <f t="shared" ca="1" si="369"/>
        <v/>
      </c>
      <c r="BT350" s="59" t="str">
        <f t="shared" ca="1" si="370"/>
        <v/>
      </c>
      <c r="BU350" s="59" t="str">
        <f t="shared" ca="1" si="370"/>
        <v/>
      </c>
      <c r="BV350" s="59" t="str">
        <f t="shared" ca="1" si="370"/>
        <v/>
      </c>
      <c r="BW350" s="59" t="str">
        <f t="shared" ca="1" si="370"/>
        <v/>
      </c>
      <c r="BX350" s="59" t="str">
        <f t="shared" ca="1" si="370"/>
        <v/>
      </c>
      <c r="BY350" s="59" t="str">
        <f t="shared" ca="1" si="370"/>
        <v/>
      </c>
      <c r="BZ350" s="91" t="str">
        <f t="shared" ca="1" si="370"/>
        <v/>
      </c>
      <c r="CB350" s="131">
        <f t="shared" si="362"/>
        <v>12</v>
      </c>
    </row>
    <row r="351" spans="1:80">
      <c r="A351" s="78" t="str">
        <v>VEIEX</v>
      </c>
      <c r="B351" s="59">
        <f t="shared" ca="1" si="363"/>
        <v>0.56856228368874162</v>
      </c>
      <c r="C351" s="59">
        <f t="shared" ca="1" si="363"/>
        <v>0.523041438607592</v>
      </c>
      <c r="D351" s="59">
        <f t="shared" ca="1" si="363"/>
        <v>0.52201561925694773</v>
      </c>
      <c r="E351" s="59">
        <f t="shared" ca="1" si="363"/>
        <v>0.49179898162604813</v>
      </c>
      <c r="F351" s="59">
        <f t="shared" ca="1" si="363"/>
        <v>0.48300534250989291</v>
      </c>
      <c r="G351" s="59">
        <f t="shared" ca="1" si="363"/>
        <v>0.59765874320711965</v>
      </c>
      <c r="H351" s="59">
        <f t="shared" ca="1" si="363"/>
        <v>0.71373955464395755</v>
      </c>
      <c r="I351" s="59">
        <f t="shared" ca="1" si="363"/>
        <v>0.43572943554393911</v>
      </c>
      <c r="J351" s="59">
        <f t="shared" ca="1" si="363"/>
        <v>0.61297570709891835</v>
      </c>
      <c r="K351" s="59">
        <f t="shared" ca="1" si="363"/>
        <v>0.61914319758694281</v>
      </c>
      <c r="L351" s="59">
        <f t="shared" ca="1" si="364"/>
        <v>0.48188901070172757</v>
      </c>
      <c r="M351" s="59">
        <f t="shared" ca="1" si="364"/>
        <v>0.43681216613988127</v>
      </c>
      <c r="N351" s="59">
        <f t="shared" ca="1" si="364"/>
        <v>0.75113346969895145</v>
      </c>
      <c r="O351" s="59">
        <f t="shared" ca="1" si="364"/>
        <v>0.99999999999999978</v>
      </c>
      <c r="P351" s="59" t="str">
        <f t="shared" ca="1" si="364"/>
        <v/>
      </c>
      <c r="Q351" s="59" t="str">
        <f t="shared" ca="1" si="364"/>
        <v/>
      </c>
      <c r="R351" s="59" t="str">
        <f t="shared" ca="1" si="364"/>
        <v/>
      </c>
      <c r="S351" s="59" t="str">
        <f t="shared" ca="1" si="364"/>
        <v/>
      </c>
      <c r="T351" s="59" t="str">
        <f t="shared" ca="1" si="364"/>
        <v/>
      </c>
      <c r="U351" s="59" t="str">
        <f t="shared" ca="1" si="364"/>
        <v/>
      </c>
      <c r="V351" s="59" t="str">
        <f t="shared" ca="1" si="365"/>
        <v/>
      </c>
      <c r="W351" s="59" t="str">
        <f t="shared" ca="1" si="365"/>
        <v/>
      </c>
      <c r="X351" s="59" t="str">
        <f t="shared" ca="1" si="365"/>
        <v/>
      </c>
      <c r="Y351" s="59" t="str">
        <f t="shared" ca="1" si="365"/>
        <v/>
      </c>
      <c r="Z351" s="59" t="str">
        <f t="shared" ca="1" si="365"/>
        <v/>
      </c>
      <c r="AA351" s="59" t="str">
        <f t="shared" ca="1" si="365"/>
        <v/>
      </c>
      <c r="AB351" s="59" t="str">
        <f t="shared" ca="1" si="365"/>
        <v/>
      </c>
      <c r="AC351" s="59" t="str">
        <f t="shared" ca="1" si="365"/>
        <v/>
      </c>
      <c r="AD351" s="59" t="str">
        <f t="shared" ca="1" si="365"/>
        <v/>
      </c>
      <c r="AE351" s="59" t="str">
        <f t="shared" ca="1" si="365"/>
        <v/>
      </c>
      <c r="AF351" s="59" t="str">
        <f t="shared" ca="1" si="366"/>
        <v/>
      </c>
      <c r="AG351" s="59" t="str">
        <f t="shared" ca="1" si="366"/>
        <v/>
      </c>
      <c r="AH351" s="59" t="str">
        <f t="shared" ca="1" si="366"/>
        <v/>
      </c>
      <c r="AI351" s="59" t="str">
        <f t="shared" ca="1" si="366"/>
        <v/>
      </c>
      <c r="AJ351" s="59" t="str">
        <f t="shared" ca="1" si="366"/>
        <v/>
      </c>
      <c r="AK351" s="59" t="str">
        <f t="shared" ca="1" si="366"/>
        <v/>
      </c>
      <c r="AL351" s="59" t="str">
        <f t="shared" ca="1" si="366"/>
        <v/>
      </c>
      <c r="AM351" s="59" t="str">
        <f t="shared" ca="1" si="366"/>
        <v/>
      </c>
      <c r="AN351" s="59" t="str">
        <f t="shared" ca="1" si="366"/>
        <v/>
      </c>
      <c r="AO351" s="59" t="str">
        <f t="shared" ca="1" si="366"/>
        <v/>
      </c>
      <c r="AP351" s="59" t="str">
        <f t="shared" ca="1" si="367"/>
        <v/>
      </c>
      <c r="AQ351" s="59" t="str">
        <f t="shared" ca="1" si="367"/>
        <v/>
      </c>
      <c r="AR351" s="59" t="str">
        <f t="shared" ca="1" si="367"/>
        <v/>
      </c>
      <c r="AS351" s="59" t="str">
        <f t="shared" ca="1" si="367"/>
        <v/>
      </c>
      <c r="AT351" s="59" t="str">
        <f t="shared" ca="1" si="367"/>
        <v/>
      </c>
      <c r="AU351" s="59" t="str">
        <f t="shared" ca="1" si="367"/>
        <v/>
      </c>
      <c r="AV351" s="59" t="str">
        <f t="shared" ca="1" si="367"/>
        <v/>
      </c>
      <c r="AW351" s="59" t="str">
        <f t="shared" ca="1" si="367"/>
        <v/>
      </c>
      <c r="AX351" s="59" t="str">
        <f t="shared" ca="1" si="367"/>
        <v/>
      </c>
      <c r="AY351" s="59" t="str">
        <f t="shared" ca="1" si="367"/>
        <v/>
      </c>
      <c r="AZ351" s="59" t="str">
        <f t="shared" ca="1" si="368"/>
        <v/>
      </c>
      <c r="BA351" s="59" t="str">
        <f t="shared" ca="1" si="368"/>
        <v/>
      </c>
      <c r="BB351" s="59" t="str">
        <f t="shared" ca="1" si="368"/>
        <v/>
      </c>
      <c r="BC351" s="59" t="str">
        <f t="shared" ca="1" si="368"/>
        <v/>
      </c>
      <c r="BD351" s="59" t="str">
        <f t="shared" ca="1" si="368"/>
        <v/>
      </c>
      <c r="BE351" s="59" t="str">
        <f t="shared" ca="1" si="368"/>
        <v/>
      </c>
      <c r="BF351" s="59" t="str">
        <f t="shared" ca="1" si="368"/>
        <v/>
      </c>
      <c r="BG351" s="59" t="str">
        <f t="shared" ca="1" si="368"/>
        <v/>
      </c>
      <c r="BH351" s="59" t="str">
        <f t="shared" ca="1" si="368"/>
        <v/>
      </c>
      <c r="BI351" s="59" t="str">
        <f t="shared" ca="1" si="368"/>
        <v/>
      </c>
      <c r="BJ351" s="59" t="str">
        <f t="shared" ca="1" si="369"/>
        <v/>
      </c>
      <c r="BK351" s="59" t="str">
        <f t="shared" ca="1" si="369"/>
        <v/>
      </c>
      <c r="BL351" s="59" t="str">
        <f t="shared" ca="1" si="369"/>
        <v/>
      </c>
      <c r="BM351" s="59" t="str">
        <f t="shared" ca="1" si="369"/>
        <v/>
      </c>
      <c r="BN351" s="59" t="str">
        <f t="shared" ca="1" si="369"/>
        <v/>
      </c>
      <c r="BO351" s="59" t="str">
        <f t="shared" ca="1" si="369"/>
        <v/>
      </c>
      <c r="BP351" s="59" t="str">
        <f t="shared" ca="1" si="369"/>
        <v/>
      </c>
      <c r="BQ351" s="59" t="str">
        <f t="shared" ca="1" si="369"/>
        <v/>
      </c>
      <c r="BR351" s="59" t="str">
        <f t="shared" ca="1" si="369"/>
        <v/>
      </c>
      <c r="BS351" s="59" t="str">
        <f t="shared" ca="1" si="369"/>
        <v/>
      </c>
      <c r="BT351" s="59" t="str">
        <f t="shared" ca="1" si="370"/>
        <v/>
      </c>
      <c r="BU351" s="59" t="str">
        <f t="shared" ca="1" si="370"/>
        <v/>
      </c>
      <c r="BV351" s="59" t="str">
        <f t="shared" ca="1" si="370"/>
        <v/>
      </c>
      <c r="BW351" s="59" t="str">
        <f t="shared" ca="1" si="370"/>
        <v/>
      </c>
      <c r="BX351" s="59" t="str">
        <f t="shared" ca="1" si="370"/>
        <v/>
      </c>
      <c r="BY351" s="59" t="str">
        <f t="shared" ca="1" si="370"/>
        <v/>
      </c>
      <c r="BZ351" s="91" t="str">
        <f t="shared" ca="1" si="370"/>
        <v/>
      </c>
      <c r="CB351" s="131">
        <f t="shared" si="362"/>
        <v>13</v>
      </c>
    </row>
    <row r="352" spans="1:80">
      <c r="A352" s="78" t="str">
        <v>VGTSX</v>
      </c>
      <c r="B352" s="59">
        <f t="shared" ca="1" si="363"/>
        <v>0.657023789659124</v>
      </c>
      <c r="C352" s="59">
        <f t="shared" ca="1" si="363"/>
        <v>0.62097438897594881</v>
      </c>
      <c r="D352" s="59">
        <f t="shared" ca="1" si="363"/>
        <v>0.64275381458952341</v>
      </c>
      <c r="E352" s="59">
        <f t="shared" ca="1" si="363"/>
        <v>0.62341536235061812</v>
      </c>
      <c r="F352" s="59">
        <f t="shared" ca="1" si="363"/>
        <v>0.50267332783508667</v>
      </c>
      <c r="G352" s="59">
        <f t="shared" ca="1" si="363"/>
        <v>0.60156667862721669</v>
      </c>
      <c r="H352" s="59">
        <f t="shared" ca="1" si="363"/>
        <v>0.67171705580786789</v>
      </c>
      <c r="I352" s="59">
        <f t="shared" ca="1" si="363"/>
        <v>0.45657430798876641</v>
      </c>
      <c r="J352" s="59">
        <f t="shared" ca="1" si="363"/>
        <v>0.58312609622889033</v>
      </c>
      <c r="K352" s="59">
        <f t="shared" ca="1" si="363"/>
        <v>0.59238563399647137</v>
      </c>
      <c r="L352" s="59">
        <f t="shared" ca="1" si="364"/>
        <v>0.47946733688577914</v>
      </c>
      <c r="M352" s="59">
        <f t="shared" ca="1" si="364"/>
        <v>0.40845223639376338</v>
      </c>
      <c r="N352" s="59">
        <f t="shared" ca="1" si="364"/>
        <v>0.99051996973635037</v>
      </c>
      <c r="O352" s="59">
        <f t="shared" ca="1" si="364"/>
        <v>0.8152382117013649</v>
      </c>
      <c r="P352" s="59">
        <f t="shared" ca="1" si="364"/>
        <v>1</v>
      </c>
      <c r="Q352" s="59" t="str">
        <f t="shared" ca="1" si="364"/>
        <v/>
      </c>
      <c r="R352" s="59" t="str">
        <f t="shared" ca="1" si="364"/>
        <v/>
      </c>
      <c r="S352" s="59" t="str">
        <f t="shared" ca="1" si="364"/>
        <v/>
      </c>
      <c r="T352" s="59" t="str">
        <f t="shared" ca="1" si="364"/>
        <v/>
      </c>
      <c r="U352" s="59" t="str">
        <f t="shared" ca="1" si="364"/>
        <v/>
      </c>
      <c r="V352" s="59" t="str">
        <f t="shared" ca="1" si="365"/>
        <v/>
      </c>
      <c r="W352" s="59" t="str">
        <f t="shared" ca="1" si="365"/>
        <v/>
      </c>
      <c r="X352" s="59" t="str">
        <f t="shared" ca="1" si="365"/>
        <v/>
      </c>
      <c r="Y352" s="59" t="str">
        <f t="shared" ca="1" si="365"/>
        <v/>
      </c>
      <c r="Z352" s="59" t="str">
        <f t="shared" ca="1" si="365"/>
        <v/>
      </c>
      <c r="AA352" s="59" t="str">
        <f t="shared" ca="1" si="365"/>
        <v/>
      </c>
      <c r="AB352" s="59" t="str">
        <f t="shared" ca="1" si="365"/>
        <v/>
      </c>
      <c r="AC352" s="59" t="str">
        <f t="shared" ca="1" si="365"/>
        <v/>
      </c>
      <c r="AD352" s="59" t="str">
        <f t="shared" ca="1" si="365"/>
        <v/>
      </c>
      <c r="AE352" s="59" t="str">
        <f t="shared" ca="1" si="365"/>
        <v/>
      </c>
      <c r="AF352" s="59" t="str">
        <f t="shared" ca="1" si="366"/>
        <v/>
      </c>
      <c r="AG352" s="59" t="str">
        <f t="shared" ca="1" si="366"/>
        <v/>
      </c>
      <c r="AH352" s="59" t="str">
        <f t="shared" ca="1" si="366"/>
        <v/>
      </c>
      <c r="AI352" s="59" t="str">
        <f t="shared" ca="1" si="366"/>
        <v/>
      </c>
      <c r="AJ352" s="59" t="str">
        <f t="shared" ca="1" si="366"/>
        <v/>
      </c>
      <c r="AK352" s="59" t="str">
        <f t="shared" ca="1" si="366"/>
        <v/>
      </c>
      <c r="AL352" s="59" t="str">
        <f t="shared" ca="1" si="366"/>
        <v/>
      </c>
      <c r="AM352" s="59" t="str">
        <f t="shared" ca="1" si="366"/>
        <v/>
      </c>
      <c r="AN352" s="59" t="str">
        <f t="shared" ca="1" si="366"/>
        <v/>
      </c>
      <c r="AO352" s="59" t="str">
        <f t="shared" ca="1" si="366"/>
        <v/>
      </c>
      <c r="AP352" s="59" t="str">
        <f t="shared" ca="1" si="367"/>
        <v/>
      </c>
      <c r="AQ352" s="59" t="str">
        <f t="shared" ca="1" si="367"/>
        <v/>
      </c>
      <c r="AR352" s="59" t="str">
        <f t="shared" ca="1" si="367"/>
        <v/>
      </c>
      <c r="AS352" s="59" t="str">
        <f t="shared" ca="1" si="367"/>
        <v/>
      </c>
      <c r="AT352" s="59" t="str">
        <f t="shared" ca="1" si="367"/>
        <v/>
      </c>
      <c r="AU352" s="59" t="str">
        <f t="shared" ca="1" si="367"/>
        <v/>
      </c>
      <c r="AV352" s="59" t="str">
        <f t="shared" ca="1" si="367"/>
        <v/>
      </c>
      <c r="AW352" s="59" t="str">
        <f t="shared" ca="1" si="367"/>
        <v/>
      </c>
      <c r="AX352" s="59" t="str">
        <f t="shared" ca="1" si="367"/>
        <v/>
      </c>
      <c r="AY352" s="59" t="str">
        <f t="shared" ca="1" si="367"/>
        <v/>
      </c>
      <c r="AZ352" s="59" t="str">
        <f t="shared" ca="1" si="368"/>
        <v/>
      </c>
      <c r="BA352" s="59" t="str">
        <f t="shared" ca="1" si="368"/>
        <v/>
      </c>
      <c r="BB352" s="59" t="str">
        <f t="shared" ca="1" si="368"/>
        <v/>
      </c>
      <c r="BC352" s="59" t="str">
        <f t="shared" ca="1" si="368"/>
        <v/>
      </c>
      <c r="BD352" s="59" t="str">
        <f t="shared" ca="1" si="368"/>
        <v/>
      </c>
      <c r="BE352" s="59" t="str">
        <f t="shared" ca="1" si="368"/>
        <v/>
      </c>
      <c r="BF352" s="59" t="str">
        <f t="shared" ca="1" si="368"/>
        <v/>
      </c>
      <c r="BG352" s="59" t="str">
        <f t="shared" ca="1" si="368"/>
        <v/>
      </c>
      <c r="BH352" s="59" t="str">
        <f t="shared" ca="1" si="368"/>
        <v/>
      </c>
      <c r="BI352" s="59" t="str">
        <f t="shared" ca="1" si="368"/>
        <v/>
      </c>
      <c r="BJ352" s="59" t="str">
        <f t="shared" ca="1" si="369"/>
        <v/>
      </c>
      <c r="BK352" s="59" t="str">
        <f t="shared" ca="1" si="369"/>
        <v/>
      </c>
      <c r="BL352" s="59" t="str">
        <f t="shared" ca="1" si="369"/>
        <v/>
      </c>
      <c r="BM352" s="59" t="str">
        <f t="shared" ca="1" si="369"/>
        <v/>
      </c>
      <c r="BN352" s="59" t="str">
        <f t="shared" ca="1" si="369"/>
        <v/>
      </c>
      <c r="BO352" s="59" t="str">
        <f t="shared" ca="1" si="369"/>
        <v/>
      </c>
      <c r="BP352" s="59" t="str">
        <f t="shared" ca="1" si="369"/>
        <v/>
      </c>
      <c r="BQ352" s="59" t="str">
        <f t="shared" ca="1" si="369"/>
        <v/>
      </c>
      <c r="BR352" s="59" t="str">
        <f t="shared" ca="1" si="369"/>
        <v/>
      </c>
      <c r="BS352" s="59" t="str">
        <f t="shared" ca="1" si="369"/>
        <v/>
      </c>
      <c r="BT352" s="59" t="str">
        <f t="shared" ca="1" si="370"/>
        <v/>
      </c>
      <c r="BU352" s="59" t="str">
        <f t="shared" ca="1" si="370"/>
        <v/>
      </c>
      <c r="BV352" s="59" t="str">
        <f t="shared" ca="1" si="370"/>
        <v/>
      </c>
      <c r="BW352" s="59" t="str">
        <f t="shared" ca="1" si="370"/>
        <v/>
      </c>
      <c r="BX352" s="59" t="str">
        <f t="shared" ca="1" si="370"/>
        <v/>
      </c>
      <c r="BY352" s="59" t="str">
        <f t="shared" ca="1" si="370"/>
        <v/>
      </c>
      <c r="BZ352" s="91" t="str">
        <f t="shared" ca="1" si="370"/>
        <v/>
      </c>
      <c r="CB352" s="131">
        <f t="shared" si="362"/>
        <v>14</v>
      </c>
    </row>
    <row r="353" spans="1:80">
      <c r="A353" s="78" t="str">
        <v>VPACX</v>
      </c>
      <c r="B353" s="59">
        <f t="shared" ca="1" si="363"/>
        <v>0.44520131850732803</v>
      </c>
      <c r="C353" s="59">
        <f t="shared" ca="1" si="363"/>
        <v>0.40724608545934871</v>
      </c>
      <c r="D353" s="59">
        <f t="shared" ca="1" si="363"/>
        <v>0.4322822155282402</v>
      </c>
      <c r="E353" s="59">
        <f t="shared" ca="1" si="363"/>
        <v>0.420740188771972</v>
      </c>
      <c r="F353" s="59">
        <f t="shared" ca="1" si="363"/>
        <v>0.28253236730167003</v>
      </c>
      <c r="G353" s="59">
        <f t="shared" ca="1" si="363"/>
        <v>0.36823787586918022</v>
      </c>
      <c r="H353" s="59">
        <f t="shared" ca="1" si="363"/>
        <v>0.49063930298145492</v>
      </c>
      <c r="I353" s="59">
        <f t="shared" ca="1" si="363"/>
        <v>0.27439524799737675</v>
      </c>
      <c r="J353" s="59">
        <f t="shared" ca="1" si="363"/>
        <v>0.38868399130091363</v>
      </c>
      <c r="K353" s="59">
        <f t="shared" ca="1" si="363"/>
        <v>0.38327565502216387</v>
      </c>
      <c r="L353" s="59">
        <f t="shared" ca="1" si="364"/>
        <v>0.31354700091612919</v>
      </c>
      <c r="M353" s="59">
        <f t="shared" ca="1" si="364"/>
        <v>0.24951911422491632</v>
      </c>
      <c r="N353" s="59">
        <f t="shared" ca="1" si="364"/>
        <v>0.86772597123302353</v>
      </c>
      <c r="O353" s="59">
        <f t="shared" ca="1" si="364"/>
        <v>0.7372426545246612</v>
      </c>
      <c r="P353" s="59">
        <f t="shared" ca="1" si="364"/>
        <v>0.872871280688999</v>
      </c>
      <c r="Q353" s="59">
        <f t="shared" ca="1" si="364"/>
        <v>1</v>
      </c>
      <c r="R353" s="59" t="str">
        <f t="shared" ca="1" si="364"/>
        <v/>
      </c>
      <c r="S353" s="59" t="str">
        <f t="shared" ca="1" si="364"/>
        <v/>
      </c>
      <c r="T353" s="59" t="str">
        <f t="shared" ca="1" si="364"/>
        <v/>
      </c>
      <c r="U353" s="59" t="str">
        <f t="shared" ca="1" si="364"/>
        <v/>
      </c>
      <c r="V353" s="59" t="str">
        <f t="shared" ca="1" si="365"/>
        <v/>
      </c>
      <c r="W353" s="59" t="str">
        <f t="shared" ca="1" si="365"/>
        <v/>
      </c>
      <c r="X353" s="59" t="str">
        <f t="shared" ca="1" si="365"/>
        <v/>
      </c>
      <c r="Y353" s="59" t="str">
        <f t="shared" ca="1" si="365"/>
        <v/>
      </c>
      <c r="Z353" s="59" t="str">
        <f t="shared" ca="1" si="365"/>
        <v/>
      </c>
      <c r="AA353" s="59" t="str">
        <f t="shared" ca="1" si="365"/>
        <v/>
      </c>
      <c r="AB353" s="59" t="str">
        <f t="shared" ca="1" si="365"/>
        <v/>
      </c>
      <c r="AC353" s="59" t="str">
        <f t="shared" ca="1" si="365"/>
        <v/>
      </c>
      <c r="AD353" s="59" t="str">
        <f t="shared" ca="1" si="365"/>
        <v/>
      </c>
      <c r="AE353" s="59" t="str">
        <f t="shared" ca="1" si="365"/>
        <v/>
      </c>
      <c r="AF353" s="59" t="str">
        <f t="shared" ca="1" si="366"/>
        <v/>
      </c>
      <c r="AG353" s="59" t="str">
        <f t="shared" ca="1" si="366"/>
        <v/>
      </c>
      <c r="AH353" s="59" t="str">
        <f t="shared" ca="1" si="366"/>
        <v/>
      </c>
      <c r="AI353" s="59" t="str">
        <f t="shared" ca="1" si="366"/>
        <v/>
      </c>
      <c r="AJ353" s="59" t="str">
        <f t="shared" ca="1" si="366"/>
        <v/>
      </c>
      <c r="AK353" s="59" t="str">
        <f t="shared" ca="1" si="366"/>
        <v/>
      </c>
      <c r="AL353" s="59" t="str">
        <f t="shared" ca="1" si="366"/>
        <v/>
      </c>
      <c r="AM353" s="59" t="str">
        <f t="shared" ca="1" si="366"/>
        <v/>
      </c>
      <c r="AN353" s="59" t="str">
        <f t="shared" ca="1" si="366"/>
        <v/>
      </c>
      <c r="AO353" s="59" t="str">
        <f t="shared" ca="1" si="366"/>
        <v/>
      </c>
      <c r="AP353" s="59" t="str">
        <f t="shared" ca="1" si="367"/>
        <v/>
      </c>
      <c r="AQ353" s="59" t="str">
        <f t="shared" ca="1" si="367"/>
        <v/>
      </c>
      <c r="AR353" s="59" t="str">
        <f t="shared" ca="1" si="367"/>
        <v/>
      </c>
      <c r="AS353" s="59" t="str">
        <f t="shared" ca="1" si="367"/>
        <v/>
      </c>
      <c r="AT353" s="59" t="str">
        <f t="shared" ca="1" si="367"/>
        <v/>
      </c>
      <c r="AU353" s="59" t="str">
        <f t="shared" ca="1" si="367"/>
        <v/>
      </c>
      <c r="AV353" s="59" t="str">
        <f t="shared" ca="1" si="367"/>
        <v/>
      </c>
      <c r="AW353" s="59" t="str">
        <f t="shared" ca="1" si="367"/>
        <v/>
      </c>
      <c r="AX353" s="59" t="str">
        <f t="shared" ca="1" si="367"/>
        <v/>
      </c>
      <c r="AY353" s="59" t="str">
        <f t="shared" ca="1" si="367"/>
        <v/>
      </c>
      <c r="AZ353" s="59" t="str">
        <f t="shared" ca="1" si="368"/>
        <v/>
      </c>
      <c r="BA353" s="59" t="str">
        <f t="shared" ca="1" si="368"/>
        <v/>
      </c>
      <c r="BB353" s="59" t="str">
        <f t="shared" ca="1" si="368"/>
        <v/>
      </c>
      <c r="BC353" s="59" t="str">
        <f t="shared" ca="1" si="368"/>
        <v/>
      </c>
      <c r="BD353" s="59" t="str">
        <f t="shared" ca="1" si="368"/>
        <v/>
      </c>
      <c r="BE353" s="59" t="str">
        <f t="shared" ca="1" si="368"/>
        <v/>
      </c>
      <c r="BF353" s="59" t="str">
        <f t="shared" ca="1" si="368"/>
        <v/>
      </c>
      <c r="BG353" s="59" t="str">
        <f t="shared" ca="1" si="368"/>
        <v/>
      </c>
      <c r="BH353" s="59" t="str">
        <f t="shared" ca="1" si="368"/>
        <v/>
      </c>
      <c r="BI353" s="59" t="str">
        <f t="shared" ca="1" si="368"/>
        <v/>
      </c>
      <c r="BJ353" s="59" t="str">
        <f t="shared" ca="1" si="369"/>
        <v/>
      </c>
      <c r="BK353" s="59" t="str">
        <f t="shared" ca="1" si="369"/>
        <v/>
      </c>
      <c r="BL353" s="59" t="str">
        <f t="shared" ca="1" si="369"/>
        <v/>
      </c>
      <c r="BM353" s="59" t="str">
        <f t="shared" ca="1" si="369"/>
        <v/>
      </c>
      <c r="BN353" s="59" t="str">
        <f t="shared" ca="1" si="369"/>
        <v/>
      </c>
      <c r="BO353" s="59" t="str">
        <f t="shared" ca="1" si="369"/>
        <v/>
      </c>
      <c r="BP353" s="59" t="str">
        <f t="shared" ca="1" si="369"/>
        <v/>
      </c>
      <c r="BQ353" s="59" t="str">
        <f t="shared" ca="1" si="369"/>
        <v/>
      </c>
      <c r="BR353" s="59" t="str">
        <f t="shared" ca="1" si="369"/>
        <v/>
      </c>
      <c r="BS353" s="59" t="str">
        <f t="shared" ca="1" si="369"/>
        <v/>
      </c>
      <c r="BT353" s="59" t="str">
        <f t="shared" ca="1" si="370"/>
        <v/>
      </c>
      <c r="BU353" s="59" t="str">
        <f t="shared" ca="1" si="370"/>
        <v/>
      </c>
      <c r="BV353" s="59" t="str">
        <f t="shared" ca="1" si="370"/>
        <v/>
      </c>
      <c r="BW353" s="59" t="str">
        <f t="shared" ca="1" si="370"/>
        <v/>
      </c>
      <c r="BX353" s="59" t="str">
        <f t="shared" ca="1" si="370"/>
        <v/>
      </c>
      <c r="BY353" s="59" t="str">
        <f t="shared" ca="1" si="370"/>
        <v/>
      </c>
      <c r="BZ353" s="91" t="str">
        <f t="shared" ca="1" si="370"/>
        <v/>
      </c>
      <c r="CB353" s="131">
        <f t="shared" si="362"/>
        <v>15</v>
      </c>
    </row>
    <row r="354" spans="1:80">
      <c r="A354" s="78" t="str">
        <v>VEURX</v>
      </c>
      <c r="B354" s="59">
        <f t="shared" ca="1" si="363"/>
        <v>0.75019297024406628</v>
      </c>
      <c r="C354" s="59">
        <f t="shared" ca="1" si="363"/>
        <v>0.72621084758093168</v>
      </c>
      <c r="D354" s="59">
        <f t="shared" ca="1" si="363"/>
        <v>0.75091156602437659</v>
      </c>
      <c r="E354" s="59">
        <f t="shared" ca="1" si="363"/>
        <v>0.72420477226767443</v>
      </c>
      <c r="F354" s="59">
        <f t="shared" ca="1" si="363"/>
        <v>0.60232263384563323</v>
      </c>
      <c r="G354" s="59">
        <f t="shared" ca="1" si="363"/>
        <v>0.68101724448497225</v>
      </c>
      <c r="H354" s="59">
        <f t="shared" ca="1" si="363"/>
        <v>0.68886392415916575</v>
      </c>
      <c r="I354" s="59">
        <f t="shared" ca="1" si="363"/>
        <v>0.52062554407563377</v>
      </c>
      <c r="J354" s="59">
        <f t="shared" ca="1" si="363"/>
        <v>0.62517939132800193</v>
      </c>
      <c r="K354" s="59">
        <f t="shared" ca="1" si="363"/>
        <v>0.63950981486347447</v>
      </c>
      <c r="L354" s="59">
        <f t="shared" ca="1" si="364"/>
        <v>0.51259260833677589</v>
      </c>
      <c r="M354" s="59">
        <f t="shared" ca="1" si="364"/>
        <v>0.41343330629831132</v>
      </c>
      <c r="N354" s="59">
        <f t="shared" ca="1" si="364"/>
        <v>0.8816582974289372</v>
      </c>
      <c r="O354" s="59">
        <f t="shared" ca="1" si="364"/>
        <v>0.66189654148540555</v>
      </c>
      <c r="P354" s="59">
        <f t="shared" ca="1" si="364"/>
        <v>0.86713314792635776</v>
      </c>
      <c r="Q354" s="59">
        <f t="shared" ca="1" si="364"/>
        <v>0.57098823638494223</v>
      </c>
      <c r="R354" s="59">
        <f t="shared" ca="1" si="364"/>
        <v>1.0000000000000002</v>
      </c>
      <c r="S354" s="59" t="str">
        <f t="shared" ca="1" si="364"/>
        <v/>
      </c>
      <c r="T354" s="59" t="str">
        <f t="shared" ca="1" si="364"/>
        <v/>
      </c>
      <c r="U354" s="59" t="str">
        <f t="shared" ca="1" si="364"/>
        <v/>
      </c>
      <c r="V354" s="59" t="str">
        <f t="shared" ca="1" si="365"/>
        <v/>
      </c>
      <c r="W354" s="59" t="str">
        <f t="shared" ca="1" si="365"/>
        <v/>
      </c>
      <c r="X354" s="59" t="str">
        <f t="shared" ca="1" si="365"/>
        <v/>
      </c>
      <c r="Y354" s="59" t="str">
        <f t="shared" ca="1" si="365"/>
        <v/>
      </c>
      <c r="Z354" s="59" t="str">
        <f t="shared" ca="1" si="365"/>
        <v/>
      </c>
      <c r="AA354" s="59" t="str">
        <f t="shared" ca="1" si="365"/>
        <v/>
      </c>
      <c r="AB354" s="59" t="str">
        <f t="shared" ca="1" si="365"/>
        <v/>
      </c>
      <c r="AC354" s="59" t="str">
        <f t="shared" ca="1" si="365"/>
        <v/>
      </c>
      <c r="AD354" s="59" t="str">
        <f t="shared" ca="1" si="365"/>
        <v/>
      </c>
      <c r="AE354" s="59" t="str">
        <f t="shared" ca="1" si="365"/>
        <v/>
      </c>
      <c r="AF354" s="59" t="str">
        <f t="shared" ca="1" si="366"/>
        <v/>
      </c>
      <c r="AG354" s="59" t="str">
        <f t="shared" ca="1" si="366"/>
        <v/>
      </c>
      <c r="AH354" s="59" t="str">
        <f t="shared" ca="1" si="366"/>
        <v/>
      </c>
      <c r="AI354" s="59" t="str">
        <f t="shared" ca="1" si="366"/>
        <v/>
      </c>
      <c r="AJ354" s="59" t="str">
        <f t="shared" ca="1" si="366"/>
        <v/>
      </c>
      <c r="AK354" s="59" t="str">
        <f t="shared" ca="1" si="366"/>
        <v/>
      </c>
      <c r="AL354" s="59" t="str">
        <f t="shared" ca="1" si="366"/>
        <v/>
      </c>
      <c r="AM354" s="59" t="str">
        <f t="shared" ca="1" si="366"/>
        <v/>
      </c>
      <c r="AN354" s="59" t="str">
        <f t="shared" ca="1" si="366"/>
        <v/>
      </c>
      <c r="AO354" s="59" t="str">
        <f t="shared" ca="1" si="366"/>
        <v/>
      </c>
      <c r="AP354" s="59" t="str">
        <f t="shared" ca="1" si="367"/>
        <v/>
      </c>
      <c r="AQ354" s="59" t="str">
        <f t="shared" ca="1" si="367"/>
        <v/>
      </c>
      <c r="AR354" s="59" t="str">
        <f t="shared" ca="1" si="367"/>
        <v/>
      </c>
      <c r="AS354" s="59" t="str">
        <f t="shared" ca="1" si="367"/>
        <v/>
      </c>
      <c r="AT354" s="59" t="str">
        <f t="shared" ca="1" si="367"/>
        <v/>
      </c>
      <c r="AU354" s="59" t="str">
        <f t="shared" ca="1" si="367"/>
        <v/>
      </c>
      <c r="AV354" s="59" t="str">
        <f t="shared" ca="1" si="367"/>
        <v/>
      </c>
      <c r="AW354" s="59" t="str">
        <f t="shared" ca="1" si="367"/>
        <v/>
      </c>
      <c r="AX354" s="59" t="str">
        <f t="shared" ca="1" si="367"/>
        <v/>
      </c>
      <c r="AY354" s="59" t="str">
        <f t="shared" ca="1" si="367"/>
        <v/>
      </c>
      <c r="AZ354" s="59" t="str">
        <f t="shared" ca="1" si="368"/>
        <v/>
      </c>
      <c r="BA354" s="59" t="str">
        <f t="shared" ca="1" si="368"/>
        <v/>
      </c>
      <c r="BB354" s="59" t="str">
        <f t="shared" ca="1" si="368"/>
        <v/>
      </c>
      <c r="BC354" s="59" t="str">
        <f t="shared" ca="1" si="368"/>
        <v/>
      </c>
      <c r="BD354" s="59" t="str">
        <f t="shared" ca="1" si="368"/>
        <v/>
      </c>
      <c r="BE354" s="59" t="str">
        <f t="shared" ca="1" si="368"/>
        <v/>
      </c>
      <c r="BF354" s="59" t="str">
        <f t="shared" ca="1" si="368"/>
        <v/>
      </c>
      <c r="BG354" s="59" t="str">
        <f t="shared" ca="1" si="368"/>
        <v/>
      </c>
      <c r="BH354" s="59" t="str">
        <f t="shared" ca="1" si="368"/>
        <v/>
      </c>
      <c r="BI354" s="59" t="str">
        <f t="shared" ca="1" si="368"/>
        <v/>
      </c>
      <c r="BJ354" s="59" t="str">
        <f t="shared" ca="1" si="369"/>
        <v/>
      </c>
      <c r="BK354" s="59" t="str">
        <f t="shared" ca="1" si="369"/>
        <v/>
      </c>
      <c r="BL354" s="59" t="str">
        <f t="shared" ca="1" si="369"/>
        <v/>
      </c>
      <c r="BM354" s="59" t="str">
        <f t="shared" ca="1" si="369"/>
        <v/>
      </c>
      <c r="BN354" s="59" t="str">
        <f t="shared" ca="1" si="369"/>
        <v/>
      </c>
      <c r="BO354" s="59" t="str">
        <f t="shared" ca="1" si="369"/>
        <v/>
      </c>
      <c r="BP354" s="59" t="str">
        <f t="shared" ca="1" si="369"/>
        <v/>
      </c>
      <c r="BQ354" s="59" t="str">
        <f t="shared" ca="1" si="369"/>
        <v/>
      </c>
      <c r="BR354" s="59" t="str">
        <f t="shared" ca="1" si="369"/>
        <v/>
      </c>
      <c r="BS354" s="59" t="str">
        <f t="shared" ca="1" si="369"/>
        <v/>
      </c>
      <c r="BT354" s="59" t="str">
        <f t="shared" ca="1" si="370"/>
        <v/>
      </c>
      <c r="BU354" s="59" t="str">
        <f t="shared" ca="1" si="370"/>
        <v/>
      </c>
      <c r="BV354" s="59" t="str">
        <f t="shared" ca="1" si="370"/>
        <v/>
      </c>
      <c r="BW354" s="59" t="str">
        <f t="shared" ca="1" si="370"/>
        <v/>
      </c>
      <c r="BX354" s="59" t="str">
        <f t="shared" ca="1" si="370"/>
        <v/>
      </c>
      <c r="BY354" s="59" t="str">
        <f t="shared" ca="1" si="370"/>
        <v/>
      </c>
      <c r="BZ354" s="91" t="str">
        <f t="shared" ca="1" si="370"/>
        <v/>
      </c>
      <c r="CB354" s="131">
        <f t="shared" si="362"/>
        <v>16</v>
      </c>
    </row>
    <row r="355" spans="1:80">
      <c r="A355" s="78" t="str">
        <v>EFV</v>
      </c>
      <c r="B355" s="59">
        <f t="shared" ca="1" si="363"/>
        <v>0.63564844392901743</v>
      </c>
      <c r="C355" s="59">
        <f t="shared" ca="1" si="363"/>
        <v>0.63486097180353429</v>
      </c>
      <c r="D355" s="59">
        <f t="shared" ca="1" si="363"/>
        <v>0.62606458421287203</v>
      </c>
      <c r="E355" s="59">
        <f t="shared" ca="1" si="363"/>
        <v>0.57861214260080285</v>
      </c>
      <c r="F355" s="59">
        <f t="shared" ca="1" si="363"/>
        <v>0.53026866926576788</v>
      </c>
      <c r="G355" s="59">
        <f t="shared" ca="1" si="363"/>
        <v>0.59848299762588208</v>
      </c>
      <c r="H355" s="59">
        <f t="shared" ca="1" si="363"/>
        <v>0.61348444946763625</v>
      </c>
      <c r="I355" s="59">
        <f t="shared" ca="1" si="363"/>
        <v>0.48475468483569817</v>
      </c>
      <c r="J355" s="59">
        <f t="shared" ca="1" si="363"/>
        <v>0.5703262117199499</v>
      </c>
      <c r="K355" s="59">
        <f t="shared" ca="1" si="363"/>
        <v>0.56503062847331287</v>
      </c>
      <c r="L355" s="59">
        <f t="shared" ca="1" si="364"/>
        <v>0.48726980514652907</v>
      </c>
      <c r="M355" s="59">
        <f t="shared" ca="1" si="364"/>
        <v>0.42022960777685808</v>
      </c>
      <c r="N355" s="59">
        <f t="shared" ca="1" si="364"/>
        <v>0.98746446031241442</v>
      </c>
      <c r="O355" s="59">
        <f t="shared" ca="1" si="364"/>
        <v>0.75570714285642004</v>
      </c>
      <c r="P355" s="59">
        <f t="shared" ca="1" si="364"/>
        <v>0.9792080355217142</v>
      </c>
      <c r="Q355" s="59">
        <f t="shared" ca="1" si="364"/>
        <v>0.83998968088456161</v>
      </c>
      <c r="R355" s="59">
        <f t="shared" ca="1" si="364"/>
        <v>0.88313468006147522</v>
      </c>
      <c r="S355" s="59">
        <f t="shared" ca="1" si="364"/>
        <v>0.99999999999999989</v>
      </c>
      <c r="T355" s="59" t="str">
        <f t="shared" ca="1" si="364"/>
        <v/>
      </c>
      <c r="U355" s="59" t="str">
        <f t="shared" ca="1" si="364"/>
        <v/>
      </c>
      <c r="V355" s="59" t="str">
        <f t="shared" ca="1" si="365"/>
        <v/>
      </c>
      <c r="W355" s="59" t="str">
        <f t="shared" ca="1" si="365"/>
        <v/>
      </c>
      <c r="X355" s="59" t="str">
        <f t="shared" ca="1" si="365"/>
        <v/>
      </c>
      <c r="Y355" s="59" t="str">
        <f t="shared" ca="1" si="365"/>
        <v/>
      </c>
      <c r="Z355" s="59" t="str">
        <f t="shared" ca="1" si="365"/>
        <v/>
      </c>
      <c r="AA355" s="59" t="str">
        <f t="shared" ca="1" si="365"/>
        <v/>
      </c>
      <c r="AB355" s="59" t="str">
        <f t="shared" ca="1" si="365"/>
        <v/>
      </c>
      <c r="AC355" s="59" t="str">
        <f t="shared" ca="1" si="365"/>
        <v/>
      </c>
      <c r="AD355" s="59" t="str">
        <f t="shared" ca="1" si="365"/>
        <v/>
      </c>
      <c r="AE355" s="59" t="str">
        <f t="shared" ca="1" si="365"/>
        <v/>
      </c>
      <c r="AF355" s="59" t="str">
        <f t="shared" ca="1" si="366"/>
        <v/>
      </c>
      <c r="AG355" s="59" t="str">
        <f t="shared" ca="1" si="366"/>
        <v/>
      </c>
      <c r="AH355" s="59" t="str">
        <f t="shared" ca="1" si="366"/>
        <v/>
      </c>
      <c r="AI355" s="59" t="str">
        <f t="shared" ca="1" si="366"/>
        <v/>
      </c>
      <c r="AJ355" s="59" t="str">
        <f t="shared" ca="1" si="366"/>
        <v/>
      </c>
      <c r="AK355" s="59" t="str">
        <f t="shared" ca="1" si="366"/>
        <v/>
      </c>
      <c r="AL355" s="59" t="str">
        <f t="shared" ca="1" si="366"/>
        <v/>
      </c>
      <c r="AM355" s="59" t="str">
        <f t="shared" ca="1" si="366"/>
        <v/>
      </c>
      <c r="AN355" s="59" t="str">
        <f t="shared" ca="1" si="366"/>
        <v/>
      </c>
      <c r="AO355" s="59" t="str">
        <f t="shared" ca="1" si="366"/>
        <v/>
      </c>
      <c r="AP355" s="59" t="str">
        <f t="shared" ca="1" si="367"/>
        <v/>
      </c>
      <c r="AQ355" s="59" t="str">
        <f t="shared" ca="1" si="367"/>
        <v/>
      </c>
      <c r="AR355" s="59" t="str">
        <f t="shared" ca="1" si="367"/>
        <v/>
      </c>
      <c r="AS355" s="59" t="str">
        <f t="shared" ca="1" si="367"/>
        <v/>
      </c>
      <c r="AT355" s="59" t="str">
        <f t="shared" ca="1" si="367"/>
        <v/>
      </c>
      <c r="AU355" s="59" t="str">
        <f t="shared" ca="1" si="367"/>
        <v/>
      </c>
      <c r="AV355" s="59" t="str">
        <f t="shared" ca="1" si="367"/>
        <v/>
      </c>
      <c r="AW355" s="59" t="str">
        <f t="shared" ca="1" si="367"/>
        <v/>
      </c>
      <c r="AX355" s="59" t="str">
        <f t="shared" ca="1" si="367"/>
        <v/>
      </c>
      <c r="AY355" s="59" t="str">
        <f t="shared" ca="1" si="367"/>
        <v/>
      </c>
      <c r="AZ355" s="59" t="str">
        <f t="shared" ca="1" si="368"/>
        <v/>
      </c>
      <c r="BA355" s="59" t="str">
        <f t="shared" ca="1" si="368"/>
        <v/>
      </c>
      <c r="BB355" s="59" t="str">
        <f t="shared" ca="1" si="368"/>
        <v/>
      </c>
      <c r="BC355" s="59" t="str">
        <f t="shared" ca="1" si="368"/>
        <v/>
      </c>
      <c r="BD355" s="59" t="str">
        <f t="shared" ca="1" si="368"/>
        <v/>
      </c>
      <c r="BE355" s="59" t="str">
        <f t="shared" ca="1" si="368"/>
        <v/>
      </c>
      <c r="BF355" s="59" t="str">
        <f t="shared" ca="1" si="368"/>
        <v/>
      </c>
      <c r="BG355" s="59" t="str">
        <f t="shared" ca="1" si="368"/>
        <v/>
      </c>
      <c r="BH355" s="59" t="str">
        <f t="shared" ca="1" si="368"/>
        <v/>
      </c>
      <c r="BI355" s="59" t="str">
        <f t="shared" ca="1" si="368"/>
        <v/>
      </c>
      <c r="BJ355" s="59" t="str">
        <f t="shared" ca="1" si="369"/>
        <v/>
      </c>
      <c r="BK355" s="59" t="str">
        <f t="shared" ca="1" si="369"/>
        <v/>
      </c>
      <c r="BL355" s="59" t="str">
        <f t="shared" ca="1" si="369"/>
        <v/>
      </c>
      <c r="BM355" s="59" t="str">
        <f t="shared" ca="1" si="369"/>
        <v/>
      </c>
      <c r="BN355" s="59" t="str">
        <f t="shared" ca="1" si="369"/>
        <v/>
      </c>
      <c r="BO355" s="59" t="str">
        <f t="shared" ca="1" si="369"/>
        <v/>
      </c>
      <c r="BP355" s="59" t="str">
        <f t="shared" ca="1" si="369"/>
        <v/>
      </c>
      <c r="BQ355" s="59" t="str">
        <f t="shared" ca="1" si="369"/>
        <v/>
      </c>
      <c r="BR355" s="59" t="str">
        <f t="shared" ca="1" si="369"/>
        <v/>
      </c>
      <c r="BS355" s="59" t="str">
        <f t="shared" ca="1" si="369"/>
        <v/>
      </c>
      <c r="BT355" s="59" t="str">
        <f t="shared" ca="1" si="370"/>
        <v/>
      </c>
      <c r="BU355" s="59" t="str">
        <f t="shared" ca="1" si="370"/>
        <v/>
      </c>
      <c r="BV355" s="59" t="str">
        <f t="shared" ca="1" si="370"/>
        <v/>
      </c>
      <c r="BW355" s="59" t="str">
        <f t="shared" ca="1" si="370"/>
        <v/>
      </c>
      <c r="BX355" s="59" t="str">
        <f t="shared" ca="1" si="370"/>
        <v/>
      </c>
      <c r="BY355" s="59" t="str">
        <f t="shared" ca="1" si="370"/>
        <v/>
      </c>
      <c r="BZ355" s="91" t="str">
        <f t="shared" ca="1" si="370"/>
        <v/>
      </c>
      <c r="CB355" s="131">
        <f t="shared" si="362"/>
        <v>17</v>
      </c>
    </row>
    <row r="356" spans="1:80">
      <c r="A356" s="78" t="str">
        <v>VFSVX</v>
      </c>
      <c r="B356" s="59">
        <f t="shared" ca="1" si="363"/>
        <v>0.56448713747160073</v>
      </c>
      <c r="C356" s="59">
        <f t="shared" ca="1" si="363"/>
        <v>0.55114469225387452</v>
      </c>
      <c r="D356" s="59">
        <f t="shared" ca="1" si="363"/>
        <v>0.54257567988135791</v>
      </c>
      <c r="E356" s="59">
        <f t="shared" ca="1" si="363"/>
        <v>0.48840758316121158</v>
      </c>
      <c r="F356" s="59">
        <f t="shared" ca="1" si="363"/>
        <v>0.46963911657048019</v>
      </c>
      <c r="G356" s="59">
        <f t="shared" ca="1" si="363"/>
        <v>0.56263330216454177</v>
      </c>
      <c r="H356" s="59">
        <f t="shared" ca="1" si="363"/>
        <v>0.62922419247248484</v>
      </c>
      <c r="I356" s="59">
        <f t="shared" ca="1" si="363"/>
        <v>0.38706779739192981</v>
      </c>
      <c r="J356" s="59">
        <f t="shared" ca="1" si="363"/>
        <v>0.53861642387615449</v>
      </c>
      <c r="K356" s="59">
        <f t="shared" ca="1" si="363"/>
        <v>0.55054619699460849</v>
      </c>
      <c r="L356" s="59">
        <f t="shared" ca="1" si="364"/>
        <v>0.4143188692546757</v>
      </c>
      <c r="M356" s="59">
        <f t="shared" ca="1" si="364"/>
        <v>0.39906165368989188</v>
      </c>
      <c r="N356" s="59">
        <f t="shared" ca="1" si="364"/>
        <v>0.91550987960164554</v>
      </c>
      <c r="O356" s="59">
        <f t="shared" ca="1" si="364"/>
        <v>0.83079172502873033</v>
      </c>
      <c r="P356" s="59">
        <f t="shared" ca="1" si="364"/>
        <v>0.93890629608566423</v>
      </c>
      <c r="Q356" s="59">
        <f t="shared" ca="1" si="364"/>
        <v>0.86423118610477334</v>
      </c>
      <c r="R356" s="59">
        <f t="shared" ca="1" si="364"/>
        <v>0.79680551111233244</v>
      </c>
      <c r="S356" s="59">
        <f t="shared" ca="1" si="364"/>
        <v>0.92430285673139068</v>
      </c>
      <c r="T356" s="59">
        <f t="shared" ca="1" si="364"/>
        <v>0.99999999999999989</v>
      </c>
      <c r="U356" s="59" t="str">
        <f t="shared" ca="1" si="364"/>
        <v/>
      </c>
      <c r="V356" s="59" t="str">
        <f t="shared" ca="1" si="365"/>
        <v/>
      </c>
      <c r="W356" s="59" t="str">
        <f t="shared" ca="1" si="365"/>
        <v/>
      </c>
      <c r="X356" s="59" t="str">
        <f t="shared" ca="1" si="365"/>
        <v/>
      </c>
      <c r="Y356" s="59" t="str">
        <f t="shared" ca="1" si="365"/>
        <v/>
      </c>
      <c r="Z356" s="59" t="str">
        <f t="shared" ca="1" si="365"/>
        <v/>
      </c>
      <c r="AA356" s="59" t="str">
        <f t="shared" ca="1" si="365"/>
        <v/>
      </c>
      <c r="AB356" s="59" t="str">
        <f t="shared" ca="1" si="365"/>
        <v/>
      </c>
      <c r="AC356" s="59" t="str">
        <f t="shared" ca="1" si="365"/>
        <v/>
      </c>
      <c r="AD356" s="59" t="str">
        <f t="shared" ca="1" si="365"/>
        <v/>
      </c>
      <c r="AE356" s="59" t="str">
        <f t="shared" ca="1" si="365"/>
        <v/>
      </c>
      <c r="AF356" s="59" t="str">
        <f t="shared" ca="1" si="366"/>
        <v/>
      </c>
      <c r="AG356" s="59" t="str">
        <f t="shared" ca="1" si="366"/>
        <v/>
      </c>
      <c r="AH356" s="59" t="str">
        <f t="shared" ca="1" si="366"/>
        <v/>
      </c>
      <c r="AI356" s="59" t="str">
        <f t="shared" ca="1" si="366"/>
        <v/>
      </c>
      <c r="AJ356" s="59" t="str">
        <f t="shared" ca="1" si="366"/>
        <v/>
      </c>
      <c r="AK356" s="59" t="str">
        <f t="shared" ca="1" si="366"/>
        <v/>
      </c>
      <c r="AL356" s="59" t="str">
        <f t="shared" ca="1" si="366"/>
        <v/>
      </c>
      <c r="AM356" s="59" t="str">
        <f t="shared" ca="1" si="366"/>
        <v/>
      </c>
      <c r="AN356" s="59" t="str">
        <f t="shared" ca="1" si="366"/>
        <v/>
      </c>
      <c r="AO356" s="59" t="str">
        <f t="shared" ca="1" si="366"/>
        <v/>
      </c>
      <c r="AP356" s="59" t="str">
        <f t="shared" ca="1" si="367"/>
        <v/>
      </c>
      <c r="AQ356" s="59" t="str">
        <f t="shared" ca="1" si="367"/>
        <v/>
      </c>
      <c r="AR356" s="59" t="str">
        <f t="shared" ca="1" si="367"/>
        <v/>
      </c>
      <c r="AS356" s="59" t="str">
        <f t="shared" ca="1" si="367"/>
        <v/>
      </c>
      <c r="AT356" s="59" t="str">
        <f t="shared" ca="1" si="367"/>
        <v/>
      </c>
      <c r="AU356" s="59" t="str">
        <f t="shared" ca="1" si="367"/>
        <v/>
      </c>
      <c r="AV356" s="59" t="str">
        <f t="shared" ca="1" si="367"/>
        <v/>
      </c>
      <c r="AW356" s="59" t="str">
        <f t="shared" ca="1" si="367"/>
        <v/>
      </c>
      <c r="AX356" s="59" t="str">
        <f t="shared" ca="1" si="367"/>
        <v/>
      </c>
      <c r="AY356" s="59" t="str">
        <f t="shared" ca="1" si="367"/>
        <v/>
      </c>
      <c r="AZ356" s="59" t="str">
        <f t="shared" ca="1" si="368"/>
        <v/>
      </c>
      <c r="BA356" s="59" t="str">
        <f t="shared" ca="1" si="368"/>
        <v/>
      </c>
      <c r="BB356" s="59" t="str">
        <f t="shared" ca="1" si="368"/>
        <v/>
      </c>
      <c r="BC356" s="59" t="str">
        <f t="shared" ca="1" si="368"/>
        <v/>
      </c>
      <c r="BD356" s="59" t="str">
        <f t="shared" ca="1" si="368"/>
        <v/>
      </c>
      <c r="BE356" s="59" t="str">
        <f t="shared" ca="1" si="368"/>
        <v/>
      </c>
      <c r="BF356" s="59" t="str">
        <f t="shared" ca="1" si="368"/>
        <v/>
      </c>
      <c r="BG356" s="59" t="str">
        <f t="shared" ca="1" si="368"/>
        <v/>
      </c>
      <c r="BH356" s="59" t="str">
        <f t="shared" ca="1" si="368"/>
        <v/>
      </c>
      <c r="BI356" s="59" t="str">
        <f t="shared" ca="1" si="368"/>
        <v/>
      </c>
      <c r="BJ356" s="59" t="str">
        <f t="shared" ca="1" si="369"/>
        <v/>
      </c>
      <c r="BK356" s="59" t="str">
        <f t="shared" ca="1" si="369"/>
        <v/>
      </c>
      <c r="BL356" s="59" t="str">
        <f t="shared" ca="1" si="369"/>
        <v/>
      </c>
      <c r="BM356" s="59" t="str">
        <f t="shared" ca="1" si="369"/>
        <v/>
      </c>
      <c r="BN356" s="59" t="str">
        <f t="shared" ca="1" si="369"/>
        <v/>
      </c>
      <c r="BO356" s="59" t="str">
        <f t="shared" ca="1" si="369"/>
        <v/>
      </c>
      <c r="BP356" s="59" t="str">
        <f t="shared" ca="1" si="369"/>
        <v/>
      </c>
      <c r="BQ356" s="59" t="str">
        <f t="shared" ca="1" si="369"/>
        <v/>
      </c>
      <c r="BR356" s="59" t="str">
        <f t="shared" ca="1" si="369"/>
        <v/>
      </c>
      <c r="BS356" s="59" t="str">
        <f t="shared" ca="1" si="369"/>
        <v/>
      </c>
      <c r="BT356" s="59" t="str">
        <f t="shared" ca="1" si="370"/>
        <v/>
      </c>
      <c r="BU356" s="59" t="str">
        <f t="shared" ca="1" si="370"/>
        <v/>
      </c>
      <c r="BV356" s="59" t="str">
        <f t="shared" ca="1" si="370"/>
        <v/>
      </c>
      <c r="BW356" s="59" t="str">
        <f t="shared" ca="1" si="370"/>
        <v/>
      </c>
      <c r="BX356" s="59" t="str">
        <f t="shared" ca="1" si="370"/>
        <v/>
      </c>
      <c r="BY356" s="59" t="str">
        <f t="shared" ca="1" si="370"/>
        <v/>
      </c>
      <c r="BZ356" s="91" t="str">
        <f t="shared" ca="1" si="370"/>
        <v/>
      </c>
      <c r="CB356" s="131">
        <f t="shared" si="362"/>
        <v>18</v>
      </c>
    </row>
    <row r="357" spans="1:80">
      <c r="A357" s="78" t="str">
        <v>VUSTX</v>
      </c>
      <c r="B357" s="59">
        <f t="shared" ca="1" si="363"/>
        <v>4.129369763735141E-3</v>
      </c>
      <c r="C357" s="59">
        <f t="shared" ca="1" si="363"/>
        <v>2.8542385705092869E-2</v>
      </c>
      <c r="D357" s="59">
        <f t="shared" ca="1" si="363"/>
        <v>1.5566925949557666E-2</v>
      </c>
      <c r="E357" s="59">
        <f t="shared" ca="1" si="363"/>
        <v>-5.5686242324862627E-2</v>
      </c>
      <c r="F357" s="59">
        <f t="shared" ca="1" si="363"/>
        <v>3.5763598059393699E-2</v>
      </c>
      <c r="G357" s="59">
        <f t="shared" ca="1" si="363"/>
        <v>4.7484402991286616E-3</v>
      </c>
      <c r="H357" s="59">
        <f t="shared" ca="1" si="363"/>
        <v>-8.596284566523972E-2</v>
      </c>
      <c r="I357" s="59">
        <f t="shared" ca="1" si="363"/>
        <v>-4.078023540819669E-2</v>
      </c>
      <c r="J357" s="59">
        <f t="shared" ca="1" si="363"/>
        <v>-7.9407408929452902E-2</v>
      </c>
      <c r="K357" s="59">
        <f t="shared" ca="1" si="363"/>
        <v>-7.0783186398696157E-2</v>
      </c>
      <c r="L357" s="59">
        <f t="shared" ca="1" si="364"/>
        <v>-0.11094052012216241</v>
      </c>
      <c r="M357" s="59">
        <f t="shared" ca="1" si="364"/>
        <v>6.0202108980119552E-2</v>
      </c>
      <c r="N357" s="59">
        <f t="shared" ca="1" si="364"/>
        <v>-0.14530851190457916</v>
      </c>
      <c r="O357" s="59">
        <f t="shared" ca="1" si="364"/>
        <v>-0.13211120157851153</v>
      </c>
      <c r="P357" s="59">
        <f t="shared" ca="1" si="364"/>
        <v>-0.18459527939485096</v>
      </c>
      <c r="Q357" s="59">
        <f t="shared" ca="1" si="364"/>
        <v>-0.21796640098786285</v>
      </c>
      <c r="R357" s="59">
        <f t="shared" ca="1" si="364"/>
        <v>-3.5367641160670912E-2</v>
      </c>
      <c r="S357" s="59">
        <f t="shared" ca="1" si="364"/>
        <v>-0.14840136839978416</v>
      </c>
      <c r="T357" s="59">
        <f t="shared" ca="1" si="364"/>
        <v>-0.2451272474384075</v>
      </c>
      <c r="U357" s="59">
        <f t="shared" ca="1" si="364"/>
        <v>1</v>
      </c>
      <c r="V357" s="59" t="str">
        <f t="shared" ca="1" si="365"/>
        <v/>
      </c>
      <c r="W357" s="59" t="str">
        <f t="shared" ca="1" si="365"/>
        <v/>
      </c>
      <c r="X357" s="59" t="str">
        <f t="shared" ca="1" si="365"/>
        <v/>
      </c>
      <c r="Y357" s="59" t="str">
        <f t="shared" ca="1" si="365"/>
        <v/>
      </c>
      <c r="Z357" s="59" t="str">
        <f t="shared" ca="1" si="365"/>
        <v/>
      </c>
      <c r="AA357" s="59" t="str">
        <f t="shared" ca="1" si="365"/>
        <v/>
      </c>
      <c r="AB357" s="59" t="str">
        <f t="shared" ca="1" si="365"/>
        <v/>
      </c>
      <c r="AC357" s="59" t="str">
        <f t="shared" ca="1" si="365"/>
        <v/>
      </c>
      <c r="AD357" s="59" t="str">
        <f t="shared" ca="1" si="365"/>
        <v/>
      </c>
      <c r="AE357" s="59" t="str">
        <f t="shared" ca="1" si="365"/>
        <v/>
      </c>
      <c r="AF357" s="59" t="str">
        <f t="shared" ca="1" si="366"/>
        <v/>
      </c>
      <c r="AG357" s="59" t="str">
        <f t="shared" ca="1" si="366"/>
        <v/>
      </c>
      <c r="AH357" s="59" t="str">
        <f t="shared" ca="1" si="366"/>
        <v/>
      </c>
      <c r="AI357" s="59" t="str">
        <f t="shared" ca="1" si="366"/>
        <v/>
      </c>
      <c r="AJ357" s="59" t="str">
        <f t="shared" ca="1" si="366"/>
        <v/>
      </c>
      <c r="AK357" s="59" t="str">
        <f t="shared" ca="1" si="366"/>
        <v/>
      </c>
      <c r="AL357" s="59" t="str">
        <f t="shared" ca="1" si="366"/>
        <v/>
      </c>
      <c r="AM357" s="59" t="str">
        <f t="shared" ca="1" si="366"/>
        <v/>
      </c>
      <c r="AN357" s="59" t="str">
        <f t="shared" ca="1" si="366"/>
        <v/>
      </c>
      <c r="AO357" s="59" t="str">
        <f t="shared" ca="1" si="366"/>
        <v/>
      </c>
      <c r="AP357" s="59" t="str">
        <f t="shared" ca="1" si="367"/>
        <v/>
      </c>
      <c r="AQ357" s="59" t="str">
        <f t="shared" ca="1" si="367"/>
        <v/>
      </c>
      <c r="AR357" s="59" t="str">
        <f t="shared" ca="1" si="367"/>
        <v/>
      </c>
      <c r="AS357" s="59" t="str">
        <f t="shared" ca="1" si="367"/>
        <v/>
      </c>
      <c r="AT357" s="59" t="str">
        <f t="shared" ca="1" si="367"/>
        <v/>
      </c>
      <c r="AU357" s="59" t="str">
        <f t="shared" ca="1" si="367"/>
        <v/>
      </c>
      <c r="AV357" s="59" t="str">
        <f t="shared" ca="1" si="367"/>
        <v/>
      </c>
      <c r="AW357" s="59" t="str">
        <f t="shared" ca="1" si="367"/>
        <v/>
      </c>
      <c r="AX357" s="59" t="str">
        <f t="shared" ca="1" si="367"/>
        <v/>
      </c>
      <c r="AY357" s="59" t="str">
        <f t="shared" ca="1" si="367"/>
        <v/>
      </c>
      <c r="AZ357" s="59" t="str">
        <f t="shared" ca="1" si="368"/>
        <v/>
      </c>
      <c r="BA357" s="59" t="str">
        <f t="shared" ca="1" si="368"/>
        <v/>
      </c>
      <c r="BB357" s="59" t="str">
        <f t="shared" ca="1" si="368"/>
        <v/>
      </c>
      <c r="BC357" s="59" t="str">
        <f t="shared" ca="1" si="368"/>
        <v/>
      </c>
      <c r="BD357" s="59" t="str">
        <f t="shared" ca="1" si="368"/>
        <v/>
      </c>
      <c r="BE357" s="59" t="str">
        <f t="shared" ca="1" si="368"/>
        <v/>
      </c>
      <c r="BF357" s="59" t="str">
        <f t="shared" ca="1" si="368"/>
        <v/>
      </c>
      <c r="BG357" s="59" t="str">
        <f t="shared" ca="1" si="368"/>
        <v/>
      </c>
      <c r="BH357" s="59" t="str">
        <f t="shared" ca="1" si="368"/>
        <v/>
      </c>
      <c r="BI357" s="59" t="str">
        <f t="shared" ca="1" si="368"/>
        <v/>
      </c>
      <c r="BJ357" s="59" t="str">
        <f t="shared" ca="1" si="369"/>
        <v/>
      </c>
      <c r="BK357" s="59" t="str">
        <f t="shared" ca="1" si="369"/>
        <v/>
      </c>
      <c r="BL357" s="59" t="str">
        <f t="shared" ca="1" si="369"/>
        <v/>
      </c>
      <c r="BM357" s="59" t="str">
        <f t="shared" ca="1" si="369"/>
        <v/>
      </c>
      <c r="BN357" s="59" t="str">
        <f t="shared" ca="1" si="369"/>
        <v/>
      </c>
      <c r="BO357" s="59" t="str">
        <f t="shared" ca="1" si="369"/>
        <v/>
      </c>
      <c r="BP357" s="59" t="str">
        <f t="shared" ca="1" si="369"/>
        <v/>
      </c>
      <c r="BQ357" s="59" t="str">
        <f t="shared" ca="1" si="369"/>
        <v/>
      </c>
      <c r="BR357" s="59" t="str">
        <f t="shared" ca="1" si="369"/>
        <v/>
      </c>
      <c r="BS357" s="59" t="str">
        <f t="shared" ca="1" si="369"/>
        <v/>
      </c>
      <c r="BT357" s="59" t="str">
        <f t="shared" ca="1" si="370"/>
        <v/>
      </c>
      <c r="BU357" s="59" t="str">
        <f t="shared" ca="1" si="370"/>
        <v/>
      </c>
      <c r="BV357" s="59" t="str">
        <f t="shared" ca="1" si="370"/>
        <v/>
      </c>
      <c r="BW357" s="59" t="str">
        <f t="shared" ca="1" si="370"/>
        <v/>
      </c>
      <c r="BX357" s="59" t="str">
        <f t="shared" ca="1" si="370"/>
        <v/>
      </c>
      <c r="BY357" s="59" t="str">
        <f t="shared" ca="1" si="370"/>
        <v/>
      </c>
      <c r="BZ357" s="91" t="str">
        <f t="shared" ca="1" si="370"/>
        <v/>
      </c>
      <c r="CB357" s="131">
        <f t="shared" si="362"/>
        <v>19</v>
      </c>
    </row>
    <row r="358" spans="1:80">
      <c r="A358" s="78" t="str">
        <v>VFITX</v>
      </c>
      <c r="B358" s="59">
        <f t="shared" ref="B358:K367" ca="1" si="371">IF(OR($A358="",B$337=""), "", IF((COLUMN()-COLUMN($A358)) &gt; (1+$CB358), "", PEARSON(OFFSET($B$8, 0, $CB358, $A$337+1, 1), B$8:B$154)))</f>
        <v>-5.1749001062480773E-2</v>
      </c>
      <c r="C358" s="59">
        <f t="shared" ca="1" si="371"/>
        <v>1.3231734875403325E-3</v>
      </c>
      <c r="D358" s="59">
        <f t="shared" ca="1" si="371"/>
        <v>-4.1351329798394398E-2</v>
      </c>
      <c r="E358" s="59">
        <f t="shared" ca="1" si="371"/>
        <v>-7.713949552360512E-2</v>
      </c>
      <c r="F358" s="59">
        <f t="shared" ca="1" si="371"/>
        <v>1.205160613297776E-2</v>
      </c>
      <c r="G358" s="59">
        <f t="shared" ca="1" si="371"/>
        <v>-1.6169426799448678E-2</v>
      </c>
      <c r="H358" s="59">
        <f t="shared" ca="1" si="371"/>
        <v>-0.1009720070498815</v>
      </c>
      <c r="I358" s="59">
        <f t="shared" ca="1" si="371"/>
        <v>-6.0728648023860271E-2</v>
      </c>
      <c r="J358" s="59">
        <f t="shared" ca="1" si="371"/>
        <v>-0.10037482370035068</v>
      </c>
      <c r="K358" s="59">
        <f t="shared" ca="1" si="371"/>
        <v>-8.9022630465715652E-2</v>
      </c>
      <c r="L358" s="59">
        <f t="shared" ref="L358:U367" ca="1" si="372">IF(OR($A358="",L$337=""), "", IF((COLUMN()-COLUMN($A358)) &gt; (1+$CB358), "", PEARSON(OFFSET($B$8, 0, $CB358, $A$337+1, 1), L$8:L$154)))</f>
        <v>-8.416344299098194E-2</v>
      </c>
      <c r="M358" s="59">
        <f t="shared" ca="1" si="372"/>
        <v>2.2669566247594947E-2</v>
      </c>
      <c r="N358" s="59">
        <f t="shared" ca="1" si="372"/>
        <v>-9.6358781177135908E-2</v>
      </c>
      <c r="O358" s="59">
        <f t="shared" ca="1" si="372"/>
        <v>-2.5506507735037671E-2</v>
      </c>
      <c r="P358" s="59">
        <f t="shared" ca="1" si="372"/>
        <v>-0.13344198401330132</v>
      </c>
      <c r="Q358" s="59">
        <f t="shared" ca="1" si="372"/>
        <v>-0.17241694036100857</v>
      </c>
      <c r="R358" s="59">
        <f t="shared" ca="1" si="372"/>
        <v>1.8354113375299231E-2</v>
      </c>
      <c r="S358" s="59">
        <f t="shared" ca="1" si="372"/>
        <v>-0.10189633308150925</v>
      </c>
      <c r="T358" s="59">
        <f t="shared" ca="1" si="372"/>
        <v>-0.16170544035690854</v>
      </c>
      <c r="U358" s="59">
        <f t="shared" ca="1" si="372"/>
        <v>0.88333333725657037</v>
      </c>
      <c r="V358" s="59">
        <f t="shared" ref="V358:AE367" ca="1" si="373">IF(OR($A358="",V$337=""), "", IF((COLUMN()-COLUMN($A358)) &gt; (1+$CB358), "", PEARSON(OFFSET($B$8, 0, $CB358, $A$337+1, 1), V$8:V$154)))</f>
        <v>1.0000000000000002</v>
      </c>
      <c r="W358" s="59" t="str">
        <f t="shared" ca="1" si="373"/>
        <v/>
      </c>
      <c r="X358" s="59" t="str">
        <f t="shared" ca="1" si="373"/>
        <v/>
      </c>
      <c r="Y358" s="59" t="str">
        <f t="shared" ca="1" si="373"/>
        <v/>
      </c>
      <c r="Z358" s="59" t="str">
        <f t="shared" ca="1" si="373"/>
        <v/>
      </c>
      <c r="AA358" s="59" t="str">
        <f t="shared" ca="1" si="373"/>
        <v/>
      </c>
      <c r="AB358" s="59" t="str">
        <f t="shared" ca="1" si="373"/>
        <v/>
      </c>
      <c r="AC358" s="59" t="str">
        <f t="shared" ca="1" si="373"/>
        <v/>
      </c>
      <c r="AD358" s="59" t="str">
        <f t="shared" ca="1" si="373"/>
        <v/>
      </c>
      <c r="AE358" s="59" t="str">
        <f t="shared" ca="1" si="373"/>
        <v/>
      </c>
      <c r="AF358" s="59" t="str">
        <f t="shared" ref="AF358:AO367" ca="1" si="374">IF(OR($A358="",AF$337=""), "", IF((COLUMN()-COLUMN($A358)) &gt; (1+$CB358), "", PEARSON(OFFSET($B$8, 0, $CB358, $A$337+1, 1), AF$8:AF$154)))</f>
        <v/>
      </c>
      <c r="AG358" s="59" t="str">
        <f t="shared" ca="1" si="374"/>
        <v/>
      </c>
      <c r="AH358" s="59" t="str">
        <f t="shared" ca="1" si="374"/>
        <v/>
      </c>
      <c r="AI358" s="59" t="str">
        <f t="shared" ca="1" si="374"/>
        <v/>
      </c>
      <c r="AJ358" s="59" t="str">
        <f t="shared" ca="1" si="374"/>
        <v/>
      </c>
      <c r="AK358" s="59" t="str">
        <f t="shared" ca="1" si="374"/>
        <v/>
      </c>
      <c r="AL358" s="59" t="str">
        <f t="shared" ca="1" si="374"/>
        <v/>
      </c>
      <c r="AM358" s="59" t="str">
        <f t="shared" ca="1" si="374"/>
        <v/>
      </c>
      <c r="AN358" s="59" t="str">
        <f t="shared" ca="1" si="374"/>
        <v/>
      </c>
      <c r="AO358" s="59" t="str">
        <f t="shared" ca="1" si="374"/>
        <v/>
      </c>
      <c r="AP358" s="59" t="str">
        <f t="shared" ref="AP358:AY367" ca="1" si="375">IF(OR($A358="",AP$337=""), "", IF((COLUMN()-COLUMN($A358)) &gt; (1+$CB358), "", PEARSON(OFFSET($B$8, 0, $CB358, $A$337+1, 1), AP$8:AP$154)))</f>
        <v/>
      </c>
      <c r="AQ358" s="59" t="str">
        <f t="shared" ca="1" si="375"/>
        <v/>
      </c>
      <c r="AR358" s="59" t="str">
        <f t="shared" ca="1" si="375"/>
        <v/>
      </c>
      <c r="AS358" s="59" t="str">
        <f t="shared" ca="1" si="375"/>
        <v/>
      </c>
      <c r="AT358" s="59" t="str">
        <f t="shared" ca="1" si="375"/>
        <v/>
      </c>
      <c r="AU358" s="59" t="str">
        <f t="shared" ca="1" si="375"/>
        <v/>
      </c>
      <c r="AV358" s="59" t="str">
        <f t="shared" ca="1" si="375"/>
        <v/>
      </c>
      <c r="AW358" s="59" t="str">
        <f t="shared" ca="1" si="375"/>
        <v/>
      </c>
      <c r="AX358" s="59" t="str">
        <f t="shared" ca="1" si="375"/>
        <v/>
      </c>
      <c r="AY358" s="59" t="str">
        <f t="shared" ca="1" si="375"/>
        <v/>
      </c>
      <c r="AZ358" s="59" t="str">
        <f t="shared" ref="AZ358:BI367" ca="1" si="376">IF(OR($A358="",AZ$337=""), "", IF((COLUMN()-COLUMN($A358)) &gt; (1+$CB358), "", PEARSON(OFFSET($B$8, 0, $CB358, $A$337+1, 1), AZ$8:AZ$154)))</f>
        <v/>
      </c>
      <c r="BA358" s="59" t="str">
        <f t="shared" ca="1" si="376"/>
        <v/>
      </c>
      <c r="BB358" s="59" t="str">
        <f t="shared" ca="1" si="376"/>
        <v/>
      </c>
      <c r="BC358" s="59" t="str">
        <f t="shared" ca="1" si="376"/>
        <v/>
      </c>
      <c r="BD358" s="59" t="str">
        <f t="shared" ca="1" si="376"/>
        <v/>
      </c>
      <c r="BE358" s="59" t="str">
        <f t="shared" ca="1" si="376"/>
        <v/>
      </c>
      <c r="BF358" s="59" t="str">
        <f t="shared" ca="1" si="376"/>
        <v/>
      </c>
      <c r="BG358" s="59" t="str">
        <f t="shared" ca="1" si="376"/>
        <v/>
      </c>
      <c r="BH358" s="59" t="str">
        <f t="shared" ca="1" si="376"/>
        <v/>
      </c>
      <c r="BI358" s="59" t="str">
        <f t="shared" ca="1" si="376"/>
        <v/>
      </c>
      <c r="BJ358" s="59" t="str">
        <f t="shared" ref="BJ358:BS367" ca="1" si="377">IF(OR($A358="",BJ$337=""), "", IF((COLUMN()-COLUMN($A358)) &gt; (1+$CB358), "", PEARSON(OFFSET($B$8, 0, $CB358, $A$337+1, 1), BJ$8:BJ$154)))</f>
        <v/>
      </c>
      <c r="BK358" s="59" t="str">
        <f t="shared" ca="1" si="377"/>
        <v/>
      </c>
      <c r="BL358" s="59" t="str">
        <f t="shared" ca="1" si="377"/>
        <v/>
      </c>
      <c r="BM358" s="59" t="str">
        <f t="shared" ca="1" si="377"/>
        <v/>
      </c>
      <c r="BN358" s="59" t="str">
        <f t="shared" ca="1" si="377"/>
        <v/>
      </c>
      <c r="BO358" s="59" t="str">
        <f t="shared" ca="1" si="377"/>
        <v/>
      </c>
      <c r="BP358" s="59" t="str">
        <f t="shared" ca="1" si="377"/>
        <v/>
      </c>
      <c r="BQ358" s="59" t="str">
        <f t="shared" ca="1" si="377"/>
        <v/>
      </c>
      <c r="BR358" s="59" t="str">
        <f t="shared" ca="1" si="377"/>
        <v/>
      </c>
      <c r="BS358" s="59" t="str">
        <f t="shared" ca="1" si="377"/>
        <v/>
      </c>
      <c r="BT358" s="59" t="str">
        <f t="shared" ref="BT358:BZ367" ca="1" si="378">IF(OR($A358="",BT$337=""), "", IF((COLUMN()-COLUMN($A358)) &gt; (1+$CB358), "", PEARSON(OFFSET($B$8, 0, $CB358, $A$337+1, 1), BT$8:BT$154)))</f>
        <v/>
      </c>
      <c r="BU358" s="59" t="str">
        <f t="shared" ca="1" si="378"/>
        <v/>
      </c>
      <c r="BV358" s="59" t="str">
        <f t="shared" ca="1" si="378"/>
        <v/>
      </c>
      <c r="BW358" s="59" t="str">
        <f t="shared" ca="1" si="378"/>
        <v/>
      </c>
      <c r="BX358" s="59" t="str">
        <f t="shared" ca="1" si="378"/>
        <v/>
      </c>
      <c r="BY358" s="59" t="str">
        <f t="shared" ca="1" si="378"/>
        <v/>
      </c>
      <c r="BZ358" s="91" t="str">
        <f t="shared" ca="1" si="378"/>
        <v/>
      </c>
      <c r="CB358" s="131">
        <f t="shared" si="362"/>
        <v>20</v>
      </c>
    </row>
    <row r="359" spans="1:80">
      <c r="A359" s="78" t="str">
        <v>VFISX</v>
      </c>
      <c r="B359" s="59">
        <f t="shared" ca="1" si="371"/>
        <v>-9.0762529499493705E-2</v>
      </c>
      <c r="C359" s="59">
        <f t="shared" ca="1" si="371"/>
        <v>2.4335632384881842E-3</v>
      </c>
      <c r="D359" s="59">
        <f t="shared" ca="1" si="371"/>
        <v>-8.5211184700764026E-2</v>
      </c>
      <c r="E359" s="59">
        <f t="shared" ca="1" si="371"/>
        <v>-5.2097307101799668E-2</v>
      </c>
      <c r="F359" s="59">
        <f t="shared" ca="1" si="371"/>
        <v>7.6544092203904828E-3</v>
      </c>
      <c r="G359" s="59">
        <f t="shared" ca="1" si="371"/>
        <v>-4.3739081825988624E-3</v>
      </c>
      <c r="H359" s="59">
        <f t="shared" ca="1" si="371"/>
        <v>-4.9239663298015754E-2</v>
      </c>
      <c r="I359" s="59">
        <f t="shared" ca="1" si="371"/>
        <v>-5.2017344549327528E-2</v>
      </c>
      <c r="J359" s="59">
        <f t="shared" ca="1" si="371"/>
        <v>-8.2267177332045416E-2</v>
      </c>
      <c r="K359" s="59">
        <f t="shared" ca="1" si="371"/>
        <v>-7.4689086419011841E-2</v>
      </c>
      <c r="L359" s="59">
        <f t="shared" ca="1" si="372"/>
        <v>-2.0290329973396828E-2</v>
      </c>
      <c r="M359" s="59">
        <f t="shared" ca="1" si="372"/>
        <v>4.3793469622292962E-2</v>
      </c>
      <c r="N359" s="59">
        <f t="shared" ca="1" si="372"/>
        <v>-6.8542806902102626E-2</v>
      </c>
      <c r="O359" s="59">
        <f t="shared" ca="1" si="372"/>
        <v>0.13915793414425887</v>
      </c>
      <c r="P359" s="59">
        <f t="shared" ca="1" si="372"/>
        <v>-9.7702857072600846E-2</v>
      </c>
      <c r="Q359" s="59">
        <f t="shared" ca="1" si="372"/>
        <v>-0.13708794843422795</v>
      </c>
      <c r="R359" s="59">
        <f t="shared" ca="1" si="372"/>
        <v>2.6166763841947837E-2</v>
      </c>
      <c r="S359" s="59">
        <f t="shared" ca="1" si="372"/>
        <v>-6.4134368190505164E-2</v>
      </c>
      <c r="T359" s="59">
        <f t="shared" ca="1" si="372"/>
        <v>-5.3966079514559874E-2</v>
      </c>
      <c r="U359" s="59">
        <f t="shared" ca="1" si="372"/>
        <v>0.64085824858813156</v>
      </c>
      <c r="V359" s="59">
        <f t="shared" ca="1" si="373"/>
        <v>0.87162267837679486</v>
      </c>
      <c r="W359" s="59">
        <f t="shared" ca="1" si="373"/>
        <v>1</v>
      </c>
      <c r="X359" s="59" t="str">
        <f t="shared" ca="1" si="373"/>
        <v/>
      </c>
      <c r="Y359" s="59" t="str">
        <f t="shared" ca="1" si="373"/>
        <v/>
      </c>
      <c r="Z359" s="59" t="str">
        <f t="shared" ca="1" si="373"/>
        <v/>
      </c>
      <c r="AA359" s="59" t="str">
        <f t="shared" ca="1" si="373"/>
        <v/>
      </c>
      <c r="AB359" s="59" t="str">
        <f t="shared" ca="1" si="373"/>
        <v/>
      </c>
      <c r="AC359" s="59" t="str">
        <f t="shared" ca="1" si="373"/>
        <v/>
      </c>
      <c r="AD359" s="59" t="str">
        <f t="shared" ca="1" si="373"/>
        <v/>
      </c>
      <c r="AE359" s="59" t="str">
        <f t="shared" ca="1" si="373"/>
        <v/>
      </c>
      <c r="AF359" s="59" t="str">
        <f t="shared" ca="1" si="374"/>
        <v/>
      </c>
      <c r="AG359" s="59" t="str">
        <f t="shared" ca="1" si="374"/>
        <v/>
      </c>
      <c r="AH359" s="59" t="str">
        <f t="shared" ca="1" si="374"/>
        <v/>
      </c>
      <c r="AI359" s="59" t="str">
        <f t="shared" ca="1" si="374"/>
        <v/>
      </c>
      <c r="AJ359" s="59" t="str">
        <f t="shared" ca="1" si="374"/>
        <v/>
      </c>
      <c r="AK359" s="59" t="str">
        <f t="shared" ca="1" si="374"/>
        <v/>
      </c>
      <c r="AL359" s="59" t="str">
        <f t="shared" ca="1" si="374"/>
        <v/>
      </c>
      <c r="AM359" s="59" t="str">
        <f t="shared" ca="1" si="374"/>
        <v/>
      </c>
      <c r="AN359" s="59" t="str">
        <f t="shared" ca="1" si="374"/>
        <v/>
      </c>
      <c r="AO359" s="59" t="str">
        <f t="shared" ca="1" si="374"/>
        <v/>
      </c>
      <c r="AP359" s="59" t="str">
        <f t="shared" ca="1" si="375"/>
        <v/>
      </c>
      <c r="AQ359" s="59" t="str">
        <f t="shared" ca="1" si="375"/>
        <v/>
      </c>
      <c r="AR359" s="59" t="str">
        <f t="shared" ca="1" si="375"/>
        <v/>
      </c>
      <c r="AS359" s="59" t="str">
        <f t="shared" ca="1" si="375"/>
        <v/>
      </c>
      <c r="AT359" s="59" t="str">
        <f t="shared" ca="1" si="375"/>
        <v/>
      </c>
      <c r="AU359" s="59" t="str">
        <f t="shared" ca="1" si="375"/>
        <v/>
      </c>
      <c r="AV359" s="59" t="str">
        <f t="shared" ca="1" si="375"/>
        <v/>
      </c>
      <c r="AW359" s="59" t="str">
        <f t="shared" ca="1" si="375"/>
        <v/>
      </c>
      <c r="AX359" s="59" t="str">
        <f t="shared" ca="1" si="375"/>
        <v/>
      </c>
      <c r="AY359" s="59" t="str">
        <f t="shared" ca="1" si="375"/>
        <v/>
      </c>
      <c r="AZ359" s="59" t="str">
        <f t="shared" ca="1" si="376"/>
        <v/>
      </c>
      <c r="BA359" s="59" t="str">
        <f t="shared" ca="1" si="376"/>
        <v/>
      </c>
      <c r="BB359" s="59" t="str">
        <f t="shared" ca="1" si="376"/>
        <v/>
      </c>
      <c r="BC359" s="59" t="str">
        <f t="shared" ca="1" si="376"/>
        <v/>
      </c>
      <c r="BD359" s="59" t="str">
        <f t="shared" ca="1" si="376"/>
        <v/>
      </c>
      <c r="BE359" s="59" t="str">
        <f t="shared" ca="1" si="376"/>
        <v/>
      </c>
      <c r="BF359" s="59" t="str">
        <f t="shared" ca="1" si="376"/>
        <v/>
      </c>
      <c r="BG359" s="59" t="str">
        <f t="shared" ca="1" si="376"/>
        <v/>
      </c>
      <c r="BH359" s="59" t="str">
        <f t="shared" ca="1" si="376"/>
        <v/>
      </c>
      <c r="BI359" s="59" t="str">
        <f t="shared" ca="1" si="376"/>
        <v/>
      </c>
      <c r="BJ359" s="59" t="str">
        <f t="shared" ca="1" si="377"/>
        <v/>
      </c>
      <c r="BK359" s="59" t="str">
        <f t="shared" ca="1" si="377"/>
        <v/>
      </c>
      <c r="BL359" s="59" t="str">
        <f t="shared" ca="1" si="377"/>
        <v/>
      </c>
      <c r="BM359" s="59" t="str">
        <f t="shared" ca="1" si="377"/>
        <v/>
      </c>
      <c r="BN359" s="59" t="str">
        <f t="shared" ca="1" si="377"/>
        <v/>
      </c>
      <c r="BO359" s="59" t="str">
        <f t="shared" ca="1" si="377"/>
        <v/>
      </c>
      <c r="BP359" s="59" t="str">
        <f t="shared" ca="1" si="377"/>
        <v/>
      </c>
      <c r="BQ359" s="59" t="str">
        <f t="shared" ca="1" si="377"/>
        <v/>
      </c>
      <c r="BR359" s="59" t="str">
        <f t="shared" ca="1" si="377"/>
        <v/>
      </c>
      <c r="BS359" s="59" t="str">
        <f t="shared" ca="1" si="377"/>
        <v/>
      </c>
      <c r="BT359" s="59" t="str">
        <f t="shared" ca="1" si="378"/>
        <v/>
      </c>
      <c r="BU359" s="59" t="str">
        <f t="shared" ca="1" si="378"/>
        <v/>
      </c>
      <c r="BV359" s="59" t="str">
        <f t="shared" ca="1" si="378"/>
        <v/>
      </c>
      <c r="BW359" s="59" t="str">
        <f t="shared" ca="1" si="378"/>
        <v/>
      </c>
      <c r="BX359" s="59" t="str">
        <f t="shared" ca="1" si="378"/>
        <v/>
      </c>
      <c r="BY359" s="59" t="str">
        <f t="shared" ca="1" si="378"/>
        <v/>
      </c>
      <c r="BZ359" s="91" t="str">
        <f t="shared" ca="1" si="378"/>
        <v/>
      </c>
      <c r="CB359" s="131">
        <f t="shared" si="362"/>
        <v>21</v>
      </c>
    </row>
    <row r="360" spans="1:80">
      <c r="A360" s="78" t="str">
        <v>VBMFX</v>
      </c>
      <c r="B360" s="59">
        <f t="shared" ca="1" si="371"/>
        <v>8.1701735104588325E-3</v>
      </c>
      <c r="C360" s="59">
        <f t="shared" ca="1" si="371"/>
        <v>8.5533039036796141E-2</v>
      </c>
      <c r="D360" s="59">
        <f t="shared" ca="1" si="371"/>
        <v>1.5089203453042606E-2</v>
      </c>
      <c r="E360" s="59">
        <f t="shared" ca="1" si="371"/>
        <v>3.7581013108389525E-3</v>
      </c>
      <c r="F360" s="59">
        <f t="shared" ca="1" si="371"/>
        <v>9.6064416970872563E-2</v>
      </c>
      <c r="G360" s="59">
        <f t="shared" ca="1" si="371"/>
        <v>7.1695239665063804E-2</v>
      </c>
      <c r="H360" s="59">
        <f t="shared" ca="1" si="371"/>
        <v>-4.5471969896723153E-3</v>
      </c>
      <c r="I360" s="59">
        <f t="shared" ca="1" si="371"/>
        <v>1.3940707081977763E-2</v>
      </c>
      <c r="J360" s="59">
        <f t="shared" ca="1" si="371"/>
        <v>-2.1064719490861847E-2</v>
      </c>
      <c r="K360" s="59">
        <f t="shared" ca="1" si="371"/>
        <v>-1.9294888504105899E-2</v>
      </c>
      <c r="L360" s="59">
        <f t="shared" ca="1" si="372"/>
        <v>4.5458566404570265E-2</v>
      </c>
      <c r="M360" s="59">
        <f t="shared" ca="1" si="372"/>
        <v>0.20191821035155383</v>
      </c>
      <c r="N360" s="59">
        <f t="shared" ca="1" si="372"/>
        <v>7.5720586273037558E-4</v>
      </c>
      <c r="O360" s="59">
        <f t="shared" ca="1" si="372"/>
        <v>0.20772752918079557</v>
      </c>
      <c r="P360" s="59">
        <f t="shared" ca="1" si="372"/>
        <v>-2.4755324243316494E-2</v>
      </c>
      <c r="Q360" s="59">
        <f t="shared" ca="1" si="372"/>
        <v>-0.11215647276242727</v>
      </c>
      <c r="R360" s="59">
        <f t="shared" ca="1" si="372"/>
        <v>0.13086754729705211</v>
      </c>
      <c r="S360" s="59">
        <f t="shared" ca="1" si="372"/>
        <v>7.6711403053669192E-3</v>
      </c>
      <c r="T360" s="59">
        <f t="shared" ca="1" si="372"/>
        <v>1.3837612947675394E-2</v>
      </c>
      <c r="U360" s="59">
        <f t="shared" ca="1" si="372"/>
        <v>0.82579417451189996</v>
      </c>
      <c r="V360" s="59">
        <f t="shared" ca="1" si="373"/>
        <v>0.9644265832104929</v>
      </c>
      <c r="W360" s="59">
        <f t="shared" ca="1" si="373"/>
        <v>0.90169048497222881</v>
      </c>
      <c r="X360" s="59">
        <f t="shared" ca="1" si="373"/>
        <v>1</v>
      </c>
      <c r="Y360" s="59" t="str">
        <f t="shared" ca="1" si="373"/>
        <v/>
      </c>
      <c r="Z360" s="59" t="str">
        <f t="shared" ca="1" si="373"/>
        <v/>
      </c>
      <c r="AA360" s="59" t="str">
        <f t="shared" ca="1" si="373"/>
        <v/>
      </c>
      <c r="AB360" s="59" t="str">
        <f t="shared" ca="1" si="373"/>
        <v/>
      </c>
      <c r="AC360" s="59" t="str">
        <f t="shared" ca="1" si="373"/>
        <v/>
      </c>
      <c r="AD360" s="59" t="str">
        <f t="shared" ca="1" si="373"/>
        <v/>
      </c>
      <c r="AE360" s="59" t="str">
        <f t="shared" ca="1" si="373"/>
        <v/>
      </c>
      <c r="AF360" s="59" t="str">
        <f t="shared" ca="1" si="374"/>
        <v/>
      </c>
      <c r="AG360" s="59" t="str">
        <f t="shared" ca="1" si="374"/>
        <v/>
      </c>
      <c r="AH360" s="59" t="str">
        <f t="shared" ca="1" si="374"/>
        <v/>
      </c>
      <c r="AI360" s="59" t="str">
        <f t="shared" ca="1" si="374"/>
        <v/>
      </c>
      <c r="AJ360" s="59" t="str">
        <f t="shared" ca="1" si="374"/>
        <v/>
      </c>
      <c r="AK360" s="59" t="str">
        <f t="shared" ca="1" si="374"/>
        <v/>
      </c>
      <c r="AL360" s="59" t="str">
        <f t="shared" ca="1" si="374"/>
        <v/>
      </c>
      <c r="AM360" s="59" t="str">
        <f t="shared" ca="1" si="374"/>
        <v/>
      </c>
      <c r="AN360" s="59" t="str">
        <f t="shared" ca="1" si="374"/>
        <v/>
      </c>
      <c r="AO360" s="59" t="str">
        <f t="shared" ca="1" si="374"/>
        <v/>
      </c>
      <c r="AP360" s="59" t="str">
        <f t="shared" ca="1" si="375"/>
        <v/>
      </c>
      <c r="AQ360" s="59" t="str">
        <f t="shared" ca="1" si="375"/>
        <v/>
      </c>
      <c r="AR360" s="59" t="str">
        <f t="shared" ca="1" si="375"/>
        <v/>
      </c>
      <c r="AS360" s="59" t="str">
        <f t="shared" ca="1" si="375"/>
        <v/>
      </c>
      <c r="AT360" s="59" t="str">
        <f t="shared" ca="1" si="375"/>
        <v/>
      </c>
      <c r="AU360" s="59" t="str">
        <f t="shared" ca="1" si="375"/>
        <v/>
      </c>
      <c r="AV360" s="59" t="str">
        <f t="shared" ca="1" si="375"/>
        <v/>
      </c>
      <c r="AW360" s="59" t="str">
        <f t="shared" ca="1" si="375"/>
        <v/>
      </c>
      <c r="AX360" s="59" t="str">
        <f t="shared" ca="1" si="375"/>
        <v/>
      </c>
      <c r="AY360" s="59" t="str">
        <f t="shared" ca="1" si="375"/>
        <v/>
      </c>
      <c r="AZ360" s="59" t="str">
        <f t="shared" ca="1" si="376"/>
        <v/>
      </c>
      <c r="BA360" s="59" t="str">
        <f t="shared" ca="1" si="376"/>
        <v/>
      </c>
      <c r="BB360" s="59" t="str">
        <f t="shared" ca="1" si="376"/>
        <v/>
      </c>
      <c r="BC360" s="59" t="str">
        <f t="shared" ca="1" si="376"/>
        <v/>
      </c>
      <c r="BD360" s="59" t="str">
        <f t="shared" ca="1" si="376"/>
        <v/>
      </c>
      <c r="BE360" s="59" t="str">
        <f t="shared" ca="1" si="376"/>
        <v/>
      </c>
      <c r="BF360" s="59" t="str">
        <f t="shared" ca="1" si="376"/>
        <v/>
      </c>
      <c r="BG360" s="59" t="str">
        <f t="shared" ca="1" si="376"/>
        <v/>
      </c>
      <c r="BH360" s="59" t="str">
        <f t="shared" ca="1" si="376"/>
        <v/>
      </c>
      <c r="BI360" s="59" t="str">
        <f t="shared" ca="1" si="376"/>
        <v/>
      </c>
      <c r="BJ360" s="59" t="str">
        <f t="shared" ca="1" si="377"/>
        <v/>
      </c>
      <c r="BK360" s="59" t="str">
        <f t="shared" ca="1" si="377"/>
        <v/>
      </c>
      <c r="BL360" s="59" t="str">
        <f t="shared" ca="1" si="377"/>
        <v/>
      </c>
      <c r="BM360" s="59" t="str">
        <f t="shared" ca="1" si="377"/>
        <v/>
      </c>
      <c r="BN360" s="59" t="str">
        <f t="shared" ca="1" si="377"/>
        <v/>
      </c>
      <c r="BO360" s="59" t="str">
        <f t="shared" ca="1" si="377"/>
        <v/>
      </c>
      <c r="BP360" s="59" t="str">
        <f t="shared" ca="1" si="377"/>
        <v/>
      </c>
      <c r="BQ360" s="59" t="str">
        <f t="shared" ca="1" si="377"/>
        <v/>
      </c>
      <c r="BR360" s="59" t="str">
        <f t="shared" ca="1" si="377"/>
        <v/>
      </c>
      <c r="BS360" s="59" t="str">
        <f t="shared" ca="1" si="377"/>
        <v/>
      </c>
      <c r="BT360" s="59" t="str">
        <f t="shared" ca="1" si="378"/>
        <v/>
      </c>
      <c r="BU360" s="59" t="str">
        <f t="shared" ca="1" si="378"/>
        <v/>
      </c>
      <c r="BV360" s="59" t="str">
        <f t="shared" ca="1" si="378"/>
        <v/>
      </c>
      <c r="BW360" s="59" t="str">
        <f t="shared" ca="1" si="378"/>
        <v/>
      </c>
      <c r="BX360" s="59" t="str">
        <f t="shared" ca="1" si="378"/>
        <v/>
      </c>
      <c r="BY360" s="59" t="str">
        <f t="shared" ca="1" si="378"/>
        <v/>
      </c>
      <c r="BZ360" s="91" t="str">
        <f t="shared" ca="1" si="378"/>
        <v/>
      </c>
      <c r="CB360" s="131">
        <f t="shared" si="362"/>
        <v>22</v>
      </c>
    </row>
    <row r="361" spans="1:80">
      <c r="A361" s="78" t="str">
        <v>VBISX</v>
      </c>
      <c r="B361" s="59">
        <f t="shared" ca="1" si="371"/>
        <v>-6.5522753196461322E-2</v>
      </c>
      <c r="C361" s="59">
        <f t="shared" ca="1" si="371"/>
        <v>3.2210998145495828E-2</v>
      </c>
      <c r="D361" s="59">
        <f t="shared" ca="1" si="371"/>
        <v>-6.0558329198441632E-2</v>
      </c>
      <c r="E361" s="59">
        <f t="shared" ca="1" si="371"/>
        <v>-2.0000237853293752E-2</v>
      </c>
      <c r="F361" s="59">
        <f t="shared" ca="1" si="371"/>
        <v>3.883973090862624E-2</v>
      </c>
      <c r="G361" s="59">
        <f t="shared" ca="1" si="371"/>
        <v>2.848327517770918E-2</v>
      </c>
      <c r="H361" s="59">
        <f t="shared" ca="1" si="371"/>
        <v>-1.681354921578266E-2</v>
      </c>
      <c r="I361" s="59">
        <f t="shared" ca="1" si="371"/>
        <v>-2.6551327772808098E-2</v>
      </c>
      <c r="J361" s="59">
        <f t="shared" ca="1" si="371"/>
        <v>-5.3921757167472079E-2</v>
      </c>
      <c r="K361" s="59">
        <f t="shared" ca="1" si="371"/>
        <v>-4.7157544258739074E-2</v>
      </c>
      <c r="L361" s="59">
        <f t="shared" ca="1" si="372"/>
        <v>2.6276640070901289E-2</v>
      </c>
      <c r="M361" s="59">
        <f t="shared" ca="1" si="372"/>
        <v>0.10775369224321171</v>
      </c>
      <c r="N361" s="59">
        <f t="shared" ca="1" si="372"/>
        <v>-3.3163214845499937E-2</v>
      </c>
      <c r="O361" s="59">
        <f t="shared" ca="1" si="372"/>
        <v>0.21175689285218852</v>
      </c>
      <c r="P361" s="59">
        <f t="shared" ca="1" si="372"/>
        <v>-5.7767798445258728E-2</v>
      </c>
      <c r="Q361" s="59">
        <f t="shared" ca="1" si="372"/>
        <v>-0.12247699028488894</v>
      </c>
      <c r="R361" s="59">
        <f t="shared" ca="1" si="372"/>
        <v>7.0669318041538573E-2</v>
      </c>
      <c r="S361" s="59">
        <f t="shared" ca="1" si="372"/>
        <v>-2.5282180849775536E-2</v>
      </c>
      <c r="T361" s="59">
        <f t="shared" ca="1" si="372"/>
        <v>2.5098573074304933E-3</v>
      </c>
      <c r="U361" s="59">
        <f t="shared" ca="1" si="372"/>
        <v>0.63958116871026871</v>
      </c>
      <c r="V361" s="59">
        <f t="shared" ca="1" si="373"/>
        <v>0.87096085518509281</v>
      </c>
      <c r="W361" s="59">
        <f t="shared" ca="1" si="373"/>
        <v>0.99438180234075824</v>
      </c>
      <c r="X361" s="59">
        <f t="shared" ca="1" si="373"/>
        <v>0.91945577102710008</v>
      </c>
      <c r="Y361" s="59">
        <f t="shared" ca="1" si="373"/>
        <v>1.0000000000000002</v>
      </c>
      <c r="Z361" s="59" t="str">
        <f t="shared" ca="1" si="373"/>
        <v/>
      </c>
      <c r="AA361" s="59" t="str">
        <f t="shared" ca="1" si="373"/>
        <v/>
      </c>
      <c r="AB361" s="59" t="str">
        <f t="shared" ca="1" si="373"/>
        <v/>
      </c>
      <c r="AC361" s="59" t="str">
        <f t="shared" ca="1" si="373"/>
        <v/>
      </c>
      <c r="AD361" s="59" t="str">
        <f t="shared" ca="1" si="373"/>
        <v/>
      </c>
      <c r="AE361" s="59" t="str">
        <f t="shared" ca="1" si="373"/>
        <v/>
      </c>
      <c r="AF361" s="59" t="str">
        <f t="shared" ca="1" si="374"/>
        <v/>
      </c>
      <c r="AG361" s="59" t="str">
        <f t="shared" ca="1" si="374"/>
        <v/>
      </c>
      <c r="AH361" s="59" t="str">
        <f t="shared" ca="1" si="374"/>
        <v/>
      </c>
      <c r="AI361" s="59" t="str">
        <f t="shared" ca="1" si="374"/>
        <v/>
      </c>
      <c r="AJ361" s="59" t="str">
        <f t="shared" ca="1" si="374"/>
        <v/>
      </c>
      <c r="AK361" s="59" t="str">
        <f t="shared" ca="1" si="374"/>
        <v/>
      </c>
      <c r="AL361" s="59" t="str">
        <f t="shared" ca="1" si="374"/>
        <v/>
      </c>
      <c r="AM361" s="59" t="str">
        <f t="shared" ca="1" si="374"/>
        <v/>
      </c>
      <c r="AN361" s="59" t="str">
        <f t="shared" ca="1" si="374"/>
        <v/>
      </c>
      <c r="AO361" s="59" t="str">
        <f t="shared" ca="1" si="374"/>
        <v/>
      </c>
      <c r="AP361" s="59" t="str">
        <f t="shared" ca="1" si="375"/>
        <v/>
      </c>
      <c r="AQ361" s="59" t="str">
        <f t="shared" ca="1" si="375"/>
        <v/>
      </c>
      <c r="AR361" s="59" t="str">
        <f t="shared" ca="1" si="375"/>
        <v/>
      </c>
      <c r="AS361" s="59" t="str">
        <f t="shared" ca="1" si="375"/>
        <v/>
      </c>
      <c r="AT361" s="59" t="str">
        <f t="shared" ca="1" si="375"/>
        <v/>
      </c>
      <c r="AU361" s="59" t="str">
        <f t="shared" ca="1" si="375"/>
        <v/>
      </c>
      <c r="AV361" s="59" t="str">
        <f t="shared" ca="1" si="375"/>
        <v/>
      </c>
      <c r="AW361" s="59" t="str">
        <f t="shared" ca="1" si="375"/>
        <v/>
      </c>
      <c r="AX361" s="59" t="str">
        <f t="shared" ca="1" si="375"/>
        <v/>
      </c>
      <c r="AY361" s="59" t="str">
        <f t="shared" ca="1" si="375"/>
        <v/>
      </c>
      <c r="AZ361" s="59" t="str">
        <f t="shared" ca="1" si="376"/>
        <v/>
      </c>
      <c r="BA361" s="59" t="str">
        <f t="shared" ca="1" si="376"/>
        <v/>
      </c>
      <c r="BB361" s="59" t="str">
        <f t="shared" ca="1" si="376"/>
        <v/>
      </c>
      <c r="BC361" s="59" t="str">
        <f t="shared" ca="1" si="376"/>
        <v/>
      </c>
      <c r="BD361" s="59" t="str">
        <f t="shared" ca="1" si="376"/>
        <v/>
      </c>
      <c r="BE361" s="59" t="str">
        <f t="shared" ca="1" si="376"/>
        <v/>
      </c>
      <c r="BF361" s="59" t="str">
        <f t="shared" ca="1" si="376"/>
        <v/>
      </c>
      <c r="BG361" s="59" t="str">
        <f t="shared" ca="1" si="376"/>
        <v/>
      </c>
      <c r="BH361" s="59" t="str">
        <f t="shared" ca="1" si="376"/>
        <v/>
      </c>
      <c r="BI361" s="59" t="str">
        <f t="shared" ca="1" si="376"/>
        <v/>
      </c>
      <c r="BJ361" s="59" t="str">
        <f t="shared" ca="1" si="377"/>
        <v/>
      </c>
      <c r="BK361" s="59" t="str">
        <f t="shared" ca="1" si="377"/>
        <v/>
      </c>
      <c r="BL361" s="59" t="str">
        <f t="shared" ca="1" si="377"/>
        <v/>
      </c>
      <c r="BM361" s="59" t="str">
        <f t="shared" ca="1" si="377"/>
        <v/>
      </c>
      <c r="BN361" s="59" t="str">
        <f t="shared" ca="1" si="377"/>
        <v/>
      </c>
      <c r="BO361" s="59" t="str">
        <f t="shared" ca="1" si="377"/>
        <v/>
      </c>
      <c r="BP361" s="59" t="str">
        <f t="shared" ca="1" si="377"/>
        <v/>
      </c>
      <c r="BQ361" s="59" t="str">
        <f t="shared" ca="1" si="377"/>
        <v/>
      </c>
      <c r="BR361" s="59" t="str">
        <f t="shared" ca="1" si="377"/>
        <v/>
      </c>
      <c r="BS361" s="59" t="str">
        <f t="shared" ca="1" si="377"/>
        <v/>
      </c>
      <c r="BT361" s="59" t="str">
        <f t="shared" ca="1" si="378"/>
        <v/>
      </c>
      <c r="BU361" s="59" t="str">
        <f t="shared" ca="1" si="378"/>
        <v/>
      </c>
      <c r="BV361" s="59" t="str">
        <f t="shared" ca="1" si="378"/>
        <v/>
      </c>
      <c r="BW361" s="59" t="str">
        <f t="shared" ca="1" si="378"/>
        <v/>
      </c>
      <c r="BX361" s="59" t="str">
        <f t="shared" ca="1" si="378"/>
        <v/>
      </c>
      <c r="BY361" s="59" t="str">
        <f t="shared" ca="1" si="378"/>
        <v/>
      </c>
      <c r="BZ361" s="91" t="str">
        <f t="shared" ca="1" si="378"/>
        <v/>
      </c>
      <c r="CB361" s="131">
        <f t="shared" si="362"/>
        <v>23</v>
      </c>
    </row>
    <row r="362" spans="1:80">
      <c r="A362" s="78" t="str">
        <v>VUSXX</v>
      </c>
      <c r="B362" s="59">
        <f t="shared" ca="1" si="371"/>
        <v>-0.11599903113210815</v>
      </c>
      <c r="C362" s="59">
        <f t="shared" ca="1" si="371"/>
        <v>-3.7000094195061041E-2</v>
      </c>
      <c r="D362" s="59">
        <f t="shared" ca="1" si="371"/>
        <v>-0.11154082221029479</v>
      </c>
      <c r="E362" s="59">
        <f t="shared" ca="1" si="371"/>
        <v>-3.8414542366259692E-2</v>
      </c>
      <c r="F362" s="59">
        <f t="shared" ca="1" si="371"/>
        <v>-5.9851081759694572E-2</v>
      </c>
      <c r="G362" s="59">
        <f t="shared" ca="1" si="371"/>
        <v>-4.7210147402722197E-2</v>
      </c>
      <c r="H362" s="59">
        <f t="shared" ca="1" si="371"/>
        <v>-3.0517531713284748E-2</v>
      </c>
      <c r="I362" s="59">
        <f t="shared" ca="1" si="371"/>
        <v>-7.2012565709731857E-2</v>
      </c>
      <c r="J362" s="59">
        <f t="shared" ca="1" si="371"/>
        <v>-8.5795767888097785E-2</v>
      </c>
      <c r="K362" s="59">
        <f t="shared" ca="1" si="371"/>
        <v>-8.2052751263596319E-2</v>
      </c>
      <c r="L362" s="59">
        <f t="shared" ca="1" si="372"/>
        <v>-8.3134100583106441E-2</v>
      </c>
      <c r="M362" s="59">
        <f t="shared" ca="1" si="372"/>
        <v>-1.5528216132291517E-2</v>
      </c>
      <c r="N362" s="59">
        <f t="shared" ca="1" si="372"/>
        <v>1.0599167319486149E-2</v>
      </c>
      <c r="O362" s="59">
        <f t="shared" ca="1" si="372"/>
        <v>0.18676434678329576</v>
      </c>
      <c r="P362" s="59">
        <f t="shared" ca="1" si="372"/>
        <v>-1.8183798157085718E-3</v>
      </c>
      <c r="Q362" s="59">
        <f t="shared" ca="1" si="372"/>
        <v>-3.6394461925966814E-3</v>
      </c>
      <c r="R362" s="59">
        <f t="shared" ca="1" si="372"/>
        <v>1.8882122509157537E-2</v>
      </c>
      <c r="S362" s="59">
        <f t="shared" ca="1" si="372"/>
        <v>2.7580028482446364E-2</v>
      </c>
      <c r="T362" s="59">
        <f t="shared" ca="1" si="372"/>
        <v>5.9909175512889844E-2</v>
      </c>
      <c r="U362" s="59">
        <f t="shared" ca="1" si="372"/>
        <v>0.18951119294708244</v>
      </c>
      <c r="V362" s="59">
        <f t="shared" ca="1" si="373"/>
        <v>0.36081326393010027</v>
      </c>
      <c r="W362" s="59">
        <f t="shared" ca="1" si="373"/>
        <v>0.71261861236725588</v>
      </c>
      <c r="X362" s="59">
        <f t="shared" ca="1" si="373"/>
        <v>0.42498148634555211</v>
      </c>
      <c r="Y362" s="59">
        <f t="shared" ca="1" si="373"/>
        <v>0.69591848238344411</v>
      </c>
      <c r="Z362" s="59">
        <f t="shared" ca="1" si="373"/>
        <v>1.0000000000000002</v>
      </c>
      <c r="AA362" s="59" t="str">
        <f t="shared" ca="1" si="373"/>
        <v/>
      </c>
      <c r="AB362" s="59" t="str">
        <f t="shared" ca="1" si="373"/>
        <v/>
      </c>
      <c r="AC362" s="59" t="str">
        <f t="shared" ca="1" si="373"/>
        <v/>
      </c>
      <c r="AD362" s="59" t="str">
        <f t="shared" ca="1" si="373"/>
        <v/>
      </c>
      <c r="AE362" s="59" t="str">
        <f t="shared" ca="1" si="373"/>
        <v/>
      </c>
      <c r="AF362" s="59" t="str">
        <f t="shared" ca="1" si="374"/>
        <v/>
      </c>
      <c r="AG362" s="59" t="str">
        <f t="shared" ca="1" si="374"/>
        <v/>
      </c>
      <c r="AH362" s="59" t="str">
        <f t="shared" ca="1" si="374"/>
        <v/>
      </c>
      <c r="AI362" s="59" t="str">
        <f t="shared" ca="1" si="374"/>
        <v/>
      </c>
      <c r="AJ362" s="59" t="str">
        <f t="shared" ca="1" si="374"/>
        <v/>
      </c>
      <c r="AK362" s="59" t="str">
        <f t="shared" ca="1" si="374"/>
        <v/>
      </c>
      <c r="AL362" s="59" t="str">
        <f t="shared" ca="1" si="374"/>
        <v/>
      </c>
      <c r="AM362" s="59" t="str">
        <f t="shared" ca="1" si="374"/>
        <v/>
      </c>
      <c r="AN362" s="59" t="str">
        <f t="shared" ca="1" si="374"/>
        <v/>
      </c>
      <c r="AO362" s="59" t="str">
        <f t="shared" ca="1" si="374"/>
        <v/>
      </c>
      <c r="AP362" s="59" t="str">
        <f t="shared" ca="1" si="375"/>
        <v/>
      </c>
      <c r="AQ362" s="59" t="str">
        <f t="shared" ca="1" si="375"/>
        <v/>
      </c>
      <c r="AR362" s="59" t="str">
        <f t="shared" ca="1" si="375"/>
        <v/>
      </c>
      <c r="AS362" s="59" t="str">
        <f t="shared" ca="1" si="375"/>
        <v/>
      </c>
      <c r="AT362" s="59" t="str">
        <f t="shared" ca="1" si="375"/>
        <v/>
      </c>
      <c r="AU362" s="59" t="str">
        <f t="shared" ca="1" si="375"/>
        <v/>
      </c>
      <c r="AV362" s="59" t="str">
        <f t="shared" ca="1" si="375"/>
        <v/>
      </c>
      <c r="AW362" s="59" t="str">
        <f t="shared" ca="1" si="375"/>
        <v/>
      </c>
      <c r="AX362" s="59" t="str">
        <f t="shared" ca="1" si="375"/>
        <v/>
      </c>
      <c r="AY362" s="59" t="str">
        <f t="shared" ca="1" si="375"/>
        <v/>
      </c>
      <c r="AZ362" s="59" t="str">
        <f t="shared" ca="1" si="376"/>
        <v/>
      </c>
      <c r="BA362" s="59" t="str">
        <f t="shared" ca="1" si="376"/>
        <v/>
      </c>
      <c r="BB362" s="59" t="str">
        <f t="shared" ca="1" si="376"/>
        <v/>
      </c>
      <c r="BC362" s="59" t="str">
        <f t="shared" ca="1" si="376"/>
        <v/>
      </c>
      <c r="BD362" s="59" t="str">
        <f t="shared" ca="1" si="376"/>
        <v/>
      </c>
      <c r="BE362" s="59" t="str">
        <f t="shared" ca="1" si="376"/>
        <v/>
      </c>
      <c r="BF362" s="59" t="str">
        <f t="shared" ca="1" si="376"/>
        <v/>
      </c>
      <c r="BG362" s="59" t="str">
        <f t="shared" ca="1" si="376"/>
        <v/>
      </c>
      <c r="BH362" s="59" t="str">
        <f t="shared" ca="1" si="376"/>
        <v/>
      </c>
      <c r="BI362" s="59" t="str">
        <f t="shared" ca="1" si="376"/>
        <v/>
      </c>
      <c r="BJ362" s="59" t="str">
        <f t="shared" ca="1" si="377"/>
        <v/>
      </c>
      <c r="BK362" s="59" t="str">
        <f t="shared" ca="1" si="377"/>
        <v/>
      </c>
      <c r="BL362" s="59" t="str">
        <f t="shared" ca="1" si="377"/>
        <v/>
      </c>
      <c r="BM362" s="59" t="str">
        <f t="shared" ca="1" si="377"/>
        <v/>
      </c>
      <c r="BN362" s="59" t="str">
        <f t="shared" ca="1" si="377"/>
        <v/>
      </c>
      <c r="BO362" s="59" t="str">
        <f t="shared" ca="1" si="377"/>
        <v/>
      </c>
      <c r="BP362" s="59" t="str">
        <f t="shared" ca="1" si="377"/>
        <v/>
      </c>
      <c r="BQ362" s="59" t="str">
        <f t="shared" ca="1" si="377"/>
        <v/>
      </c>
      <c r="BR362" s="59" t="str">
        <f t="shared" ca="1" si="377"/>
        <v/>
      </c>
      <c r="BS362" s="59" t="str">
        <f t="shared" ca="1" si="377"/>
        <v/>
      </c>
      <c r="BT362" s="59" t="str">
        <f t="shared" ca="1" si="378"/>
        <v/>
      </c>
      <c r="BU362" s="59" t="str">
        <f t="shared" ca="1" si="378"/>
        <v/>
      </c>
      <c r="BV362" s="59" t="str">
        <f t="shared" ca="1" si="378"/>
        <v/>
      </c>
      <c r="BW362" s="59" t="str">
        <f t="shared" ca="1" si="378"/>
        <v/>
      </c>
      <c r="BX362" s="59" t="str">
        <f t="shared" ca="1" si="378"/>
        <v/>
      </c>
      <c r="BY362" s="59" t="str">
        <f t="shared" ca="1" si="378"/>
        <v/>
      </c>
      <c r="BZ362" s="91" t="str">
        <f t="shared" ca="1" si="378"/>
        <v/>
      </c>
      <c r="CB362" s="131">
        <f t="shared" si="362"/>
        <v>24</v>
      </c>
    </row>
    <row r="363" spans="1:80">
      <c r="A363" s="78" t="str">
        <v>VCIT</v>
      </c>
      <c r="B363" s="59">
        <f t="shared" ca="1" si="371"/>
        <v>0.42913915282879567</v>
      </c>
      <c r="C363" s="59">
        <f t="shared" ca="1" si="371"/>
        <v>0.47407075578546198</v>
      </c>
      <c r="D363" s="59">
        <f t="shared" ca="1" si="371"/>
        <v>0.44073879425391194</v>
      </c>
      <c r="E363" s="59">
        <f t="shared" ca="1" si="371"/>
        <v>0.3570889192168259</v>
      </c>
      <c r="F363" s="59">
        <f t="shared" ca="1" si="371"/>
        <v>0.53872542368470411</v>
      </c>
      <c r="G363" s="59">
        <f t="shared" ca="1" si="371"/>
        <v>0.48417883340539153</v>
      </c>
      <c r="H363" s="59">
        <f t="shared" ca="1" si="371"/>
        <v>0.29732838029775671</v>
      </c>
      <c r="I363" s="59">
        <f t="shared" ca="1" si="371"/>
        <v>0.4378379367980535</v>
      </c>
      <c r="J363" s="59">
        <f t="shared" ca="1" si="371"/>
        <v>0.36392041861454016</v>
      </c>
      <c r="K363" s="59">
        <f t="shared" ca="1" si="371"/>
        <v>0.33889956785803055</v>
      </c>
      <c r="L363" s="59">
        <f t="shared" ca="1" si="372"/>
        <v>0.29946575274282117</v>
      </c>
      <c r="M363" s="59">
        <f t="shared" ca="1" si="372"/>
        <v>0.42464579738545155</v>
      </c>
      <c r="N363" s="59">
        <f t="shared" ca="1" si="372"/>
        <v>0.20557183973969981</v>
      </c>
      <c r="O363" s="59">
        <f t="shared" ca="1" si="372"/>
        <v>0.43468751199326644</v>
      </c>
      <c r="P363" s="59">
        <f t="shared" ca="1" si="372"/>
        <v>0.19367159563850803</v>
      </c>
      <c r="Q363" s="59">
        <f t="shared" ca="1" si="372"/>
        <v>3.7929471972330348E-2</v>
      </c>
      <c r="R363" s="59">
        <f t="shared" ca="1" si="372"/>
        <v>0.3262833707870556</v>
      </c>
      <c r="S363" s="59">
        <f t="shared" ca="1" si="372"/>
        <v>0.21917021038605841</v>
      </c>
      <c r="T363" s="59">
        <f t="shared" ca="1" si="372"/>
        <v>0.23794272636142016</v>
      </c>
      <c r="U363" s="59">
        <f t="shared" ca="1" si="372"/>
        <v>0.6441944205925072</v>
      </c>
      <c r="V363" s="59">
        <f t="shared" ca="1" si="373"/>
        <v>0.75624333751688344</v>
      </c>
      <c r="W363" s="59">
        <f t="shared" ca="1" si="373"/>
        <v>0.66744729779634637</v>
      </c>
      <c r="X363" s="59">
        <f t="shared" ca="1" si="373"/>
        <v>0.88292046975629168</v>
      </c>
      <c r="Y363" s="59">
        <f t="shared" ca="1" si="373"/>
        <v>0.73611695517847853</v>
      </c>
      <c r="Z363" s="59">
        <f t="shared" ca="1" si="373"/>
        <v>0.13753315260040042</v>
      </c>
      <c r="AA363" s="59">
        <f t="shared" ca="1" si="373"/>
        <v>1</v>
      </c>
      <c r="AB363" s="59" t="str">
        <f t="shared" ca="1" si="373"/>
        <v/>
      </c>
      <c r="AC363" s="59" t="str">
        <f t="shared" ca="1" si="373"/>
        <v/>
      </c>
      <c r="AD363" s="59" t="str">
        <f t="shared" ca="1" si="373"/>
        <v/>
      </c>
      <c r="AE363" s="59" t="str">
        <f t="shared" ca="1" si="373"/>
        <v/>
      </c>
      <c r="AF363" s="59" t="str">
        <f t="shared" ca="1" si="374"/>
        <v/>
      </c>
      <c r="AG363" s="59" t="str">
        <f t="shared" ca="1" si="374"/>
        <v/>
      </c>
      <c r="AH363" s="59" t="str">
        <f t="shared" ca="1" si="374"/>
        <v/>
      </c>
      <c r="AI363" s="59" t="str">
        <f t="shared" ca="1" si="374"/>
        <v/>
      </c>
      <c r="AJ363" s="59" t="str">
        <f t="shared" ca="1" si="374"/>
        <v/>
      </c>
      <c r="AK363" s="59" t="str">
        <f t="shared" ca="1" si="374"/>
        <v/>
      </c>
      <c r="AL363" s="59" t="str">
        <f t="shared" ca="1" si="374"/>
        <v/>
      </c>
      <c r="AM363" s="59" t="str">
        <f t="shared" ca="1" si="374"/>
        <v/>
      </c>
      <c r="AN363" s="59" t="str">
        <f t="shared" ca="1" si="374"/>
        <v/>
      </c>
      <c r="AO363" s="59" t="str">
        <f t="shared" ca="1" si="374"/>
        <v/>
      </c>
      <c r="AP363" s="59" t="str">
        <f t="shared" ca="1" si="375"/>
        <v/>
      </c>
      <c r="AQ363" s="59" t="str">
        <f t="shared" ca="1" si="375"/>
        <v/>
      </c>
      <c r="AR363" s="59" t="str">
        <f t="shared" ca="1" si="375"/>
        <v/>
      </c>
      <c r="AS363" s="59" t="str">
        <f t="shared" ca="1" si="375"/>
        <v/>
      </c>
      <c r="AT363" s="59" t="str">
        <f t="shared" ca="1" si="375"/>
        <v/>
      </c>
      <c r="AU363" s="59" t="str">
        <f t="shared" ca="1" si="375"/>
        <v/>
      </c>
      <c r="AV363" s="59" t="str">
        <f t="shared" ca="1" si="375"/>
        <v/>
      </c>
      <c r="AW363" s="59" t="str">
        <f t="shared" ca="1" si="375"/>
        <v/>
      </c>
      <c r="AX363" s="59" t="str">
        <f t="shared" ca="1" si="375"/>
        <v/>
      </c>
      <c r="AY363" s="59" t="str">
        <f t="shared" ca="1" si="375"/>
        <v/>
      </c>
      <c r="AZ363" s="59" t="str">
        <f t="shared" ca="1" si="376"/>
        <v/>
      </c>
      <c r="BA363" s="59" t="str">
        <f t="shared" ca="1" si="376"/>
        <v/>
      </c>
      <c r="BB363" s="59" t="str">
        <f t="shared" ca="1" si="376"/>
        <v/>
      </c>
      <c r="BC363" s="59" t="str">
        <f t="shared" ca="1" si="376"/>
        <v/>
      </c>
      <c r="BD363" s="59" t="str">
        <f t="shared" ca="1" si="376"/>
        <v/>
      </c>
      <c r="BE363" s="59" t="str">
        <f t="shared" ca="1" si="376"/>
        <v/>
      </c>
      <c r="BF363" s="59" t="str">
        <f t="shared" ca="1" si="376"/>
        <v/>
      </c>
      <c r="BG363" s="59" t="str">
        <f t="shared" ca="1" si="376"/>
        <v/>
      </c>
      <c r="BH363" s="59" t="str">
        <f t="shared" ca="1" si="376"/>
        <v/>
      </c>
      <c r="BI363" s="59" t="str">
        <f t="shared" ca="1" si="376"/>
        <v/>
      </c>
      <c r="BJ363" s="59" t="str">
        <f t="shared" ca="1" si="377"/>
        <v/>
      </c>
      <c r="BK363" s="59" t="str">
        <f t="shared" ca="1" si="377"/>
        <v/>
      </c>
      <c r="BL363" s="59" t="str">
        <f t="shared" ca="1" si="377"/>
        <v/>
      </c>
      <c r="BM363" s="59" t="str">
        <f t="shared" ca="1" si="377"/>
        <v/>
      </c>
      <c r="BN363" s="59" t="str">
        <f t="shared" ca="1" si="377"/>
        <v/>
      </c>
      <c r="BO363" s="59" t="str">
        <f t="shared" ca="1" si="377"/>
        <v/>
      </c>
      <c r="BP363" s="59" t="str">
        <f t="shared" ca="1" si="377"/>
        <v/>
      </c>
      <c r="BQ363" s="59" t="str">
        <f t="shared" ca="1" si="377"/>
        <v/>
      </c>
      <c r="BR363" s="59" t="str">
        <f t="shared" ca="1" si="377"/>
        <v/>
      </c>
      <c r="BS363" s="59" t="str">
        <f t="shared" ca="1" si="377"/>
        <v/>
      </c>
      <c r="BT363" s="59" t="str">
        <f t="shared" ca="1" si="378"/>
        <v/>
      </c>
      <c r="BU363" s="59" t="str">
        <f t="shared" ca="1" si="378"/>
        <v/>
      </c>
      <c r="BV363" s="59" t="str">
        <f t="shared" ca="1" si="378"/>
        <v/>
      </c>
      <c r="BW363" s="59" t="str">
        <f t="shared" ca="1" si="378"/>
        <v/>
      </c>
      <c r="BX363" s="59" t="str">
        <f t="shared" ca="1" si="378"/>
        <v/>
      </c>
      <c r="BY363" s="59" t="str">
        <f t="shared" ca="1" si="378"/>
        <v/>
      </c>
      <c r="BZ363" s="91" t="str">
        <f t="shared" ca="1" si="378"/>
        <v/>
      </c>
      <c r="CB363" s="131">
        <f t="shared" si="362"/>
        <v>25</v>
      </c>
    </row>
    <row r="364" spans="1:80">
      <c r="A364" s="78" t="str">
        <v>VWELX</v>
      </c>
      <c r="B364" s="59">
        <f t="shared" ca="1" si="371"/>
        <v>0.88250976323015651</v>
      </c>
      <c r="C364" s="59">
        <f t="shared" ca="1" si="371"/>
        <v>0.85649423418428794</v>
      </c>
      <c r="D364" s="59">
        <f t="shared" ca="1" si="371"/>
        <v>0.8818362166631778</v>
      </c>
      <c r="E364" s="59">
        <f t="shared" ca="1" si="371"/>
        <v>0.85996236493892475</v>
      </c>
      <c r="F364" s="59">
        <f t="shared" ca="1" si="371"/>
        <v>0.84113082886399737</v>
      </c>
      <c r="G364" s="59">
        <f t="shared" ca="1" si="371"/>
        <v>0.87380851234100765</v>
      </c>
      <c r="H364" s="59">
        <f t="shared" ca="1" si="371"/>
        <v>0.80362900949634675</v>
      </c>
      <c r="I364" s="59">
        <f t="shared" ca="1" si="371"/>
        <v>0.77038448245895319</v>
      </c>
      <c r="J364" s="59">
        <f t="shared" ca="1" si="371"/>
        <v>0.79212581751092259</v>
      </c>
      <c r="K364" s="59">
        <f t="shared" ca="1" si="371"/>
        <v>0.79311119480450698</v>
      </c>
      <c r="L364" s="59">
        <f t="shared" ca="1" si="372"/>
        <v>0.69736726998113363</v>
      </c>
      <c r="M364" s="59">
        <f t="shared" ca="1" si="372"/>
        <v>0.68472440955515257</v>
      </c>
      <c r="N364" s="59">
        <f t="shared" ca="1" si="372"/>
        <v>0.58823729857692086</v>
      </c>
      <c r="O364" s="59">
        <f t="shared" ca="1" si="372"/>
        <v>0.53674937839635739</v>
      </c>
      <c r="P364" s="59">
        <f t="shared" ca="1" si="372"/>
        <v>0.57758861830470853</v>
      </c>
      <c r="Q364" s="59">
        <f t="shared" ca="1" si="372"/>
        <v>0.35042547345693781</v>
      </c>
      <c r="R364" s="59">
        <f t="shared" ca="1" si="372"/>
        <v>0.69375075327579805</v>
      </c>
      <c r="S364" s="59">
        <f t="shared" ca="1" si="372"/>
        <v>0.58983784997251598</v>
      </c>
      <c r="T364" s="59">
        <f t="shared" ca="1" si="372"/>
        <v>0.51768344128735677</v>
      </c>
      <c r="U364" s="59">
        <f t="shared" ca="1" si="372"/>
        <v>0.16723191240070689</v>
      </c>
      <c r="V364" s="59">
        <f t="shared" ca="1" si="373"/>
        <v>0.1622783101202446</v>
      </c>
      <c r="W364" s="59">
        <f t="shared" ca="1" si="373"/>
        <v>0.14983013663277367</v>
      </c>
      <c r="X364" s="59">
        <f t="shared" ca="1" si="373"/>
        <v>0.25258354911651354</v>
      </c>
      <c r="Y364" s="59">
        <f t="shared" ca="1" si="373"/>
        <v>0.18581648455383717</v>
      </c>
      <c r="Z364" s="59">
        <f t="shared" ca="1" si="373"/>
        <v>2.0092342814555259E-2</v>
      </c>
      <c r="AA364" s="59">
        <f t="shared" ca="1" si="373"/>
        <v>0.63515048596239965</v>
      </c>
      <c r="AB364" s="59">
        <f t="shared" ca="1" si="373"/>
        <v>0.99999999999999989</v>
      </c>
      <c r="AC364" s="59" t="str">
        <f t="shared" ca="1" si="373"/>
        <v/>
      </c>
      <c r="AD364" s="59" t="str">
        <f t="shared" ca="1" si="373"/>
        <v/>
      </c>
      <c r="AE364" s="59" t="str">
        <f t="shared" ca="1" si="373"/>
        <v/>
      </c>
      <c r="AF364" s="59" t="str">
        <f t="shared" ca="1" si="374"/>
        <v/>
      </c>
      <c r="AG364" s="59" t="str">
        <f t="shared" ca="1" si="374"/>
        <v/>
      </c>
      <c r="AH364" s="59" t="str">
        <f t="shared" ca="1" si="374"/>
        <v/>
      </c>
      <c r="AI364" s="59" t="str">
        <f t="shared" ca="1" si="374"/>
        <v/>
      </c>
      <c r="AJ364" s="59" t="str">
        <f t="shared" ca="1" si="374"/>
        <v/>
      </c>
      <c r="AK364" s="59" t="str">
        <f t="shared" ca="1" si="374"/>
        <v/>
      </c>
      <c r="AL364" s="59" t="str">
        <f t="shared" ca="1" si="374"/>
        <v/>
      </c>
      <c r="AM364" s="59" t="str">
        <f t="shared" ca="1" si="374"/>
        <v/>
      </c>
      <c r="AN364" s="59" t="str">
        <f t="shared" ca="1" si="374"/>
        <v/>
      </c>
      <c r="AO364" s="59" t="str">
        <f t="shared" ca="1" si="374"/>
        <v/>
      </c>
      <c r="AP364" s="59" t="str">
        <f t="shared" ca="1" si="375"/>
        <v/>
      </c>
      <c r="AQ364" s="59" t="str">
        <f t="shared" ca="1" si="375"/>
        <v/>
      </c>
      <c r="AR364" s="59" t="str">
        <f t="shared" ca="1" si="375"/>
        <v/>
      </c>
      <c r="AS364" s="59" t="str">
        <f t="shared" ca="1" si="375"/>
        <v/>
      </c>
      <c r="AT364" s="59" t="str">
        <f t="shared" ca="1" si="375"/>
        <v/>
      </c>
      <c r="AU364" s="59" t="str">
        <f t="shared" ca="1" si="375"/>
        <v/>
      </c>
      <c r="AV364" s="59" t="str">
        <f t="shared" ca="1" si="375"/>
        <v/>
      </c>
      <c r="AW364" s="59" t="str">
        <f t="shared" ca="1" si="375"/>
        <v/>
      </c>
      <c r="AX364" s="59" t="str">
        <f t="shared" ca="1" si="375"/>
        <v/>
      </c>
      <c r="AY364" s="59" t="str">
        <f t="shared" ca="1" si="375"/>
        <v/>
      </c>
      <c r="AZ364" s="59" t="str">
        <f t="shared" ca="1" si="376"/>
        <v/>
      </c>
      <c r="BA364" s="59" t="str">
        <f t="shared" ca="1" si="376"/>
        <v/>
      </c>
      <c r="BB364" s="59" t="str">
        <f t="shared" ca="1" si="376"/>
        <v/>
      </c>
      <c r="BC364" s="59" t="str">
        <f t="shared" ca="1" si="376"/>
        <v/>
      </c>
      <c r="BD364" s="59" t="str">
        <f t="shared" ca="1" si="376"/>
        <v/>
      </c>
      <c r="BE364" s="59" t="str">
        <f t="shared" ca="1" si="376"/>
        <v/>
      </c>
      <c r="BF364" s="59" t="str">
        <f t="shared" ca="1" si="376"/>
        <v/>
      </c>
      <c r="BG364" s="59" t="str">
        <f t="shared" ca="1" si="376"/>
        <v/>
      </c>
      <c r="BH364" s="59" t="str">
        <f t="shared" ca="1" si="376"/>
        <v/>
      </c>
      <c r="BI364" s="59" t="str">
        <f t="shared" ca="1" si="376"/>
        <v/>
      </c>
      <c r="BJ364" s="59" t="str">
        <f t="shared" ca="1" si="377"/>
        <v/>
      </c>
      <c r="BK364" s="59" t="str">
        <f t="shared" ca="1" si="377"/>
        <v/>
      </c>
      <c r="BL364" s="59" t="str">
        <f t="shared" ca="1" si="377"/>
        <v/>
      </c>
      <c r="BM364" s="59" t="str">
        <f t="shared" ca="1" si="377"/>
        <v/>
      </c>
      <c r="BN364" s="59" t="str">
        <f t="shared" ca="1" si="377"/>
        <v/>
      </c>
      <c r="BO364" s="59" t="str">
        <f t="shared" ca="1" si="377"/>
        <v/>
      </c>
      <c r="BP364" s="59" t="str">
        <f t="shared" ca="1" si="377"/>
        <v/>
      </c>
      <c r="BQ364" s="59" t="str">
        <f t="shared" ca="1" si="377"/>
        <v/>
      </c>
      <c r="BR364" s="59" t="str">
        <f t="shared" ca="1" si="377"/>
        <v/>
      </c>
      <c r="BS364" s="59" t="str">
        <f t="shared" ca="1" si="377"/>
        <v/>
      </c>
      <c r="BT364" s="59" t="str">
        <f t="shared" ca="1" si="378"/>
        <v/>
      </c>
      <c r="BU364" s="59" t="str">
        <f t="shared" ca="1" si="378"/>
        <v/>
      </c>
      <c r="BV364" s="59" t="str">
        <f t="shared" ca="1" si="378"/>
        <v/>
      </c>
      <c r="BW364" s="59" t="str">
        <f t="shared" ca="1" si="378"/>
        <v/>
      </c>
      <c r="BX364" s="59" t="str">
        <f t="shared" ca="1" si="378"/>
        <v/>
      </c>
      <c r="BY364" s="59" t="str">
        <f t="shared" ca="1" si="378"/>
        <v/>
      </c>
      <c r="BZ364" s="91" t="str">
        <f t="shared" ca="1" si="378"/>
        <v/>
      </c>
      <c r="CB364" s="131">
        <f t="shared" si="362"/>
        <v>26</v>
      </c>
    </row>
    <row r="365" spans="1:80">
      <c r="A365" s="78" t="str">
        <v>VWINX</v>
      </c>
      <c r="B365" s="59">
        <f t="shared" ca="1" si="371"/>
        <v>0.69655212259312238</v>
      </c>
      <c r="C365" s="59">
        <f t="shared" ca="1" si="371"/>
        <v>0.75909792943371268</v>
      </c>
      <c r="D365" s="59">
        <f t="shared" ca="1" si="371"/>
        <v>0.70368276873953239</v>
      </c>
      <c r="E365" s="59">
        <f t="shared" ca="1" si="371"/>
        <v>0.60487571379098926</v>
      </c>
      <c r="F365" s="59">
        <f t="shared" ca="1" si="371"/>
        <v>0.76754945013571507</v>
      </c>
      <c r="G365" s="59">
        <f t="shared" ca="1" si="371"/>
        <v>0.74235723834552758</v>
      </c>
      <c r="H365" s="59">
        <f t="shared" ca="1" si="371"/>
        <v>0.49945040419053877</v>
      </c>
      <c r="I365" s="59">
        <f t="shared" ca="1" si="371"/>
        <v>0.69419739109450385</v>
      </c>
      <c r="J365" s="59">
        <f t="shared" ca="1" si="371"/>
        <v>0.61618669225172873</v>
      </c>
      <c r="K365" s="59">
        <f t="shared" ca="1" si="371"/>
        <v>0.5996855590686726</v>
      </c>
      <c r="L365" s="59">
        <f t="shared" ca="1" si="372"/>
        <v>0.49727610386368587</v>
      </c>
      <c r="M365" s="59">
        <f t="shared" ca="1" si="372"/>
        <v>0.61714921269085699</v>
      </c>
      <c r="N365" s="59">
        <f t="shared" ca="1" si="372"/>
        <v>0.40641557102707532</v>
      </c>
      <c r="O365" s="59">
        <f t="shared" ca="1" si="372"/>
        <v>0.3579062208125135</v>
      </c>
      <c r="P365" s="59">
        <f t="shared" ca="1" si="372"/>
        <v>0.38246210267284114</v>
      </c>
      <c r="Q365" s="59">
        <f t="shared" ca="1" si="372"/>
        <v>0.18496245615987952</v>
      </c>
      <c r="R365" s="59">
        <f t="shared" ca="1" si="372"/>
        <v>0.54643977874074812</v>
      </c>
      <c r="S365" s="59">
        <f t="shared" ca="1" si="372"/>
        <v>0.41891486392205646</v>
      </c>
      <c r="T365" s="59">
        <f t="shared" ca="1" si="372"/>
        <v>0.28515000097031923</v>
      </c>
      <c r="U365" s="59">
        <f t="shared" ca="1" si="372"/>
        <v>0.50439746250526241</v>
      </c>
      <c r="V365" s="59">
        <f t="shared" ca="1" si="373"/>
        <v>0.57083865538585121</v>
      </c>
      <c r="W365" s="59">
        <f t="shared" ca="1" si="373"/>
        <v>0.55211637947994208</v>
      </c>
      <c r="X365" s="59">
        <f t="shared" ca="1" si="373"/>
        <v>0.71346175859512517</v>
      </c>
      <c r="Y365" s="59">
        <f t="shared" ca="1" si="373"/>
        <v>0.6135960329821557</v>
      </c>
      <c r="Z365" s="59">
        <f t="shared" ca="1" si="373"/>
        <v>0.20959844514797779</v>
      </c>
      <c r="AA365" s="59">
        <f t="shared" ca="1" si="373"/>
        <v>0.81482018694514313</v>
      </c>
      <c r="AB365" s="59">
        <f t="shared" ca="1" si="373"/>
        <v>0.87761209119831241</v>
      </c>
      <c r="AC365" s="59">
        <f t="shared" ca="1" si="373"/>
        <v>1</v>
      </c>
      <c r="AD365" s="59" t="str">
        <f t="shared" ca="1" si="373"/>
        <v/>
      </c>
      <c r="AE365" s="59" t="str">
        <f t="shared" ca="1" si="373"/>
        <v/>
      </c>
      <c r="AF365" s="59" t="str">
        <f t="shared" ca="1" si="374"/>
        <v/>
      </c>
      <c r="AG365" s="59" t="str">
        <f t="shared" ca="1" si="374"/>
        <v/>
      </c>
      <c r="AH365" s="59" t="str">
        <f t="shared" ca="1" si="374"/>
        <v/>
      </c>
      <c r="AI365" s="59" t="str">
        <f t="shared" ca="1" si="374"/>
        <v/>
      </c>
      <c r="AJ365" s="59" t="str">
        <f t="shared" ca="1" si="374"/>
        <v/>
      </c>
      <c r="AK365" s="59" t="str">
        <f t="shared" ca="1" si="374"/>
        <v/>
      </c>
      <c r="AL365" s="59" t="str">
        <f t="shared" ca="1" si="374"/>
        <v/>
      </c>
      <c r="AM365" s="59" t="str">
        <f t="shared" ca="1" si="374"/>
        <v/>
      </c>
      <c r="AN365" s="59" t="str">
        <f t="shared" ca="1" si="374"/>
        <v/>
      </c>
      <c r="AO365" s="59" t="str">
        <f t="shared" ca="1" si="374"/>
        <v/>
      </c>
      <c r="AP365" s="59" t="str">
        <f t="shared" ca="1" si="375"/>
        <v/>
      </c>
      <c r="AQ365" s="59" t="str">
        <f t="shared" ca="1" si="375"/>
        <v/>
      </c>
      <c r="AR365" s="59" t="str">
        <f t="shared" ca="1" si="375"/>
        <v/>
      </c>
      <c r="AS365" s="59" t="str">
        <f t="shared" ca="1" si="375"/>
        <v/>
      </c>
      <c r="AT365" s="59" t="str">
        <f t="shared" ca="1" si="375"/>
        <v/>
      </c>
      <c r="AU365" s="59" t="str">
        <f t="shared" ca="1" si="375"/>
        <v/>
      </c>
      <c r="AV365" s="59" t="str">
        <f t="shared" ca="1" si="375"/>
        <v/>
      </c>
      <c r="AW365" s="59" t="str">
        <f t="shared" ca="1" si="375"/>
        <v/>
      </c>
      <c r="AX365" s="59" t="str">
        <f t="shared" ca="1" si="375"/>
        <v/>
      </c>
      <c r="AY365" s="59" t="str">
        <f t="shared" ca="1" si="375"/>
        <v/>
      </c>
      <c r="AZ365" s="59" t="str">
        <f t="shared" ca="1" si="376"/>
        <v/>
      </c>
      <c r="BA365" s="59" t="str">
        <f t="shared" ca="1" si="376"/>
        <v/>
      </c>
      <c r="BB365" s="59" t="str">
        <f t="shared" ca="1" si="376"/>
        <v/>
      </c>
      <c r="BC365" s="59" t="str">
        <f t="shared" ca="1" si="376"/>
        <v/>
      </c>
      <c r="BD365" s="59" t="str">
        <f t="shared" ca="1" si="376"/>
        <v/>
      </c>
      <c r="BE365" s="59" t="str">
        <f t="shared" ca="1" si="376"/>
        <v/>
      </c>
      <c r="BF365" s="59" t="str">
        <f t="shared" ca="1" si="376"/>
        <v/>
      </c>
      <c r="BG365" s="59" t="str">
        <f t="shared" ca="1" si="376"/>
        <v/>
      </c>
      <c r="BH365" s="59" t="str">
        <f t="shared" ca="1" si="376"/>
        <v/>
      </c>
      <c r="BI365" s="59" t="str">
        <f t="shared" ca="1" si="376"/>
        <v/>
      </c>
      <c r="BJ365" s="59" t="str">
        <f t="shared" ca="1" si="377"/>
        <v/>
      </c>
      <c r="BK365" s="59" t="str">
        <f t="shared" ca="1" si="377"/>
        <v/>
      </c>
      <c r="BL365" s="59" t="str">
        <f t="shared" ca="1" si="377"/>
        <v/>
      </c>
      <c r="BM365" s="59" t="str">
        <f t="shared" ca="1" si="377"/>
        <v/>
      </c>
      <c r="BN365" s="59" t="str">
        <f t="shared" ca="1" si="377"/>
        <v/>
      </c>
      <c r="BO365" s="59" t="str">
        <f t="shared" ca="1" si="377"/>
        <v/>
      </c>
      <c r="BP365" s="59" t="str">
        <f t="shared" ca="1" si="377"/>
        <v/>
      </c>
      <c r="BQ365" s="59" t="str">
        <f t="shared" ca="1" si="377"/>
        <v/>
      </c>
      <c r="BR365" s="59" t="str">
        <f t="shared" ca="1" si="377"/>
        <v/>
      </c>
      <c r="BS365" s="59" t="str">
        <f t="shared" ca="1" si="377"/>
        <v/>
      </c>
      <c r="BT365" s="59" t="str">
        <f t="shared" ca="1" si="378"/>
        <v/>
      </c>
      <c r="BU365" s="59" t="str">
        <f t="shared" ca="1" si="378"/>
        <v/>
      </c>
      <c r="BV365" s="59" t="str">
        <f t="shared" ca="1" si="378"/>
        <v/>
      </c>
      <c r="BW365" s="59" t="str">
        <f t="shared" ca="1" si="378"/>
        <v/>
      </c>
      <c r="BX365" s="59" t="str">
        <f t="shared" ca="1" si="378"/>
        <v/>
      </c>
      <c r="BY365" s="59" t="str">
        <f t="shared" ca="1" si="378"/>
        <v/>
      </c>
      <c r="BZ365" s="91" t="str">
        <f t="shared" ca="1" si="378"/>
        <v/>
      </c>
      <c r="CB365" s="131">
        <f t="shared" si="362"/>
        <v>27</v>
      </c>
    </row>
    <row r="366" spans="1:80">
      <c r="A366" s="78" t="str">
        <v>VWNDX</v>
      </c>
      <c r="B366" s="59">
        <f t="shared" ca="1" si="371"/>
        <v>0.84862603285923022</v>
      </c>
      <c r="C366" s="59">
        <f t="shared" ca="1" si="371"/>
        <v>0.88873014854301602</v>
      </c>
      <c r="D366" s="59">
        <f t="shared" ca="1" si="371"/>
        <v>0.82493051934628792</v>
      </c>
      <c r="E366" s="59">
        <f t="shared" ca="1" si="371"/>
        <v>0.70932501470005782</v>
      </c>
      <c r="F366" s="59">
        <f t="shared" ca="1" si="371"/>
        <v>0.92882296708681256</v>
      </c>
      <c r="G366" s="59">
        <f t="shared" ca="1" si="371"/>
        <v>0.92111229153390761</v>
      </c>
      <c r="H366" s="59">
        <f t="shared" ca="1" si="371"/>
        <v>0.74996248488162853</v>
      </c>
      <c r="I366" s="59">
        <f t="shared" ca="1" si="371"/>
        <v>0.90882334535290499</v>
      </c>
      <c r="J366" s="59">
        <f t="shared" ca="1" si="371"/>
        <v>0.89276168355535235</v>
      </c>
      <c r="K366" s="59">
        <f t="shared" ca="1" si="371"/>
        <v>0.83587536577049348</v>
      </c>
      <c r="L366" s="59">
        <f t="shared" ca="1" si="372"/>
        <v>0.82119203980862188</v>
      </c>
      <c r="M366" s="59">
        <f t="shared" ca="1" si="372"/>
        <v>0.76291234683322795</v>
      </c>
      <c r="N366" s="59">
        <f t="shared" ca="1" si="372"/>
        <v>0.58101133646980008</v>
      </c>
      <c r="O366" s="59">
        <f t="shared" ca="1" si="372"/>
        <v>0.5746654761118456</v>
      </c>
      <c r="P366" s="59">
        <f t="shared" ca="1" si="372"/>
        <v>0.57097851357057738</v>
      </c>
      <c r="Q366" s="59">
        <f t="shared" ca="1" si="372"/>
        <v>0.38890332632963265</v>
      </c>
      <c r="R366" s="59">
        <f t="shared" ca="1" si="372"/>
        <v>0.61375401421232745</v>
      </c>
      <c r="S366" s="59">
        <f t="shared" ca="1" si="372"/>
        <v>0.60104548727862273</v>
      </c>
      <c r="T366" s="59">
        <f t="shared" ca="1" si="372"/>
        <v>0.5758451571506128</v>
      </c>
      <c r="U366" s="59">
        <f t="shared" ca="1" si="372"/>
        <v>-4.8117136772679654E-2</v>
      </c>
      <c r="V366" s="59">
        <f t="shared" ca="1" si="373"/>
        <v>-1.7270498985577777E-3</v>
      </c>
      <c r="W366" s="59">
        <f t="shared" ca="1" si="373"/>
        <v>0.11152324052745062</v>
      </c>
      <c r="X366" s="59">
        <f t="shared" ca="1" si="373"/>
        <v>0.18149431496068494</v>
      </c>
      <c r="Y366" s="59">
        <f t="shared" ca="1" si="373"/>
        <v>0.17499550769376074</v>
      </c>
      <c r="Z366" s="59">
        <f t="shared" ca="1" si="373"/>
        <v>8.3941342543544975E-2</v>
      </c>
      <c r="AA366" s="59">
        <f t="shared" ca="1" si="373"/>
        <v>0.48673242679410555</v>
      </c>
      <c r="AB366" s="59">
        <f t="shared" ca="1" si="373"/>
        <v>0.86204810649947761</v>
      </c>
      <c r="AC366" s="59">
        <f t="shared" ca="1" si="373"/>
        <v>0.72640088785039436</v>
      </c>
      <c r="AD366" s="59">
        <f t="shared" ca="1" si="373"/>
        <v>1</v>
      </c>
      <c r="AE366" s="59" t="str">
        <f t="shared" ca="1" si="373"/>
        <v/>
      </c>
      <c r="AF366" s="59" t="str">
        <f t="shared" ca="1" si="374"/>
        <v/>
      </c>
      <c r="AG366" s="59" t="str">
        <f t="shared" ca="1" si="374"/>
        <v/>
      </c>
      <c r="AH366" s="59" t="str">
        <f t="shared" ca="1" si="374"/>
        <v/>
      </c>
      <c r="AI366" s="59" t="str">
        <f t="shared" ca="1" si="374"/>
        <v/>
      </c>
      <c r="AJ366" s="59" t="str">
        <f t="shared" ca="1" si="374"/>
        <v/>
      </c>
      <c r="AK366" s="59" t="str">
        <f t="shared" ca="1" si="374"/>
        <v/>
      </c>
      <c r="AL366" s="59" t="str">
        <f t="shared" ca="1" si="374"/>
        <v/>
      </c>
      <c r="AM366" s="59" t="str">
        <f t="shared" ca="1" si="374"/>
        <v/>
      </c>
      <c r="AN366" s="59" t="str">
        <f t="shared" ca="1" si="374"/>
        <v/>
      </c>
      <c r="AO366" s="59" t="str">
        <f t="shared" ca="1" si="374"/>
        <v/>
      </c>
      <c r="AP366" s="59" t="str">
        <f t="shared" ca="1" si="375"/>
        <v/>
      </c>
      <c r="AQ366" s="59" t="str">
        <f t="shared" ca="1" si="375"/>
        <v/>
      </c>
      <c r="AR366" s="59" t="str">
        <f t="shared" ca="1" si="375"/>
        <v/>
      </c>
      <c r="AS366" s="59" t="str">
        <f t="shared" ca="1" si="375"/>
        <v/>
      </c>
      <c r="AT366" s="59" t="str">
        <f t="shared" ca="1" si="375"/>
        <v/>
      </c>
      <c r="AU366" s="59" t="str">
        <f t="shared" ca="1" si="375"/>
        <v/>
      </c>
      <c r="AV366" s="59" t="str">
        <f t="shared" ca="1" si="375"/>
        <v/>
      </c>
      <c r="AW366" s="59" t="str">
        <f t="shared" ca="1" si="375"/>
        <v/>
      </c>
      <c r="AX366" s="59" t="str">
        <f t="shared" ca="1" si="375"/>
        <v/>
      </c>
      <c r="AY366" s="59" t="str">
        <f t="shared" ca="1" si="375"/>
        <v/>
      </c>
      <c r="AZ366" s="59" t="str">
        <f t="shared" ca="1" si="376"/>
        <v/>
      </c>
      <c r="BA366" s="59" t="str">
        <f t="shared" ca="1" si="376"/>
        <v/>
      </c>
      <c r="BB366" s="59" t="str">
        <f t="shared" ca="1" si="376"/>
        <v/>
      </c>
      <c r="BC366" s="59" t="str">
        <f t="shared" ca="1" si="376"/>
        <v/>
      </c>
      <c r="BD366" s="59" t="str">
        <f t="shared" ca="1" si="376"/>
        <v/>
      </c>
      <c r="BE366" s="59" t="str">
        <f t="shared" ca="1" si="376"/>
        <v/>
      </c>
      <c r="BF366" s="59" t="str">
        <f t="shared" ca="1" si="376"/>
        <v/>
      </c>
      <c r="BG366" s="59" t="str">
        <f t="shared" ca="1" si="376"/>
        <v/>
      </c>
      <c r="BH366" s="59" t="str">
        <f t="shared" ca="1" si="376"/>
        <v/>
      </c>
      <c r="BI366" s="59" t="str">
        <f t="shared" ca="1" si="376"/>
        <v/>
      </c>
      <c r="BJ366" s="59" t="str">
        <f t="shared" ca="1" si="377"/>
        <v/>
      </c>
      <c r="BK366" s="59" t="str">
        <f t="shared" ca="1" si="377"/>
        <v/>
      </c>
      <c r="BL366" s="59" t="str">
        <f t="shared" ca="1" si="377"/>
        <v/>
      </c>
      <c r="BM366" s="59" t="str">
        <f t="shared" ca="1" si="377"/>
        <v/>
      </c>
      <c r="BN366" s="59" t="str">
        <f t="shared" ca="1" si="377"/>
        <v/>
      </c>
      <c r="BO366" s="59" t="str">
        <f t="shared" ca="1" si="377"/>
        <v/>
      </c>
      <c r="BP366" s="59" t="str">
        <f t="shared" ca="1" si="377"/>
        <v/>
      </c>
      <c r="BQ366" s="59" t="str">
        <f t="shared" ca="1" si="377"/>
        <v/>
      </c>
      <c r="BR366" s="59" t="str">
        <f t="shared" ca="1" si="377"/>
        <v/>
      </c>
      <c r="BS366" s="59" t="str">
        <f t="shared" ca="1" si="377"/>
        <v/>
      </c>
      <c r="BT366" s="59" t="str">
        <f t="shared" ca="1" si="378"/>
        <v/>
      </c>
      <c r="BU366" s="59" t="str">
        <f t="shared" ca="1" si="378"/>
        <v/>
      </c>
      <c r="BV366" s="59" t="str">
        <f t="shared" ca="1" si="378"/>
        <v/>
      </c>
      <c r="BW366" s="59" t="str">
        <f t="shared" ca="1" si="378"/>
        <v/>
      </c>
      <c r="BX366" s="59" t="str">
        <f t="shared" ca="1" si="378"/>
        <v/>
      </c>
      <c r="BY366" s="59" t="str">
        <f t="shared" ca="1" si="378"/>
        <v/>
      </c>
      <c r="BZ366" s="91" t="str">
        <f t="shared" ca="1" si="378"/>
        <v/>
      </c>
      <c r="CB366" s="131">
        <f t="shared" si="362"/>
        <v>28</v>
      </c>
    </row>
    <row r="367" spans="1:80">
      <c r="A367" s="78" t="str">
        <v>GSG</v>
      </c>
      <c r="B367" s="59">
        <f t="shared" ca="1" si="371"/>
        <v>-5.3821166027358168E-2</v>
      </c>
      <c r="C367" s="59">
        <f t="shared" ca="1" si="371"/>
        <v>-2.9962848942842398E-2</v>
      </c>
      <c r="D367" s="59">
        <f t="shared" ca="1" si="371"/>
        <v>-4.9234009453074636E-2</v>
      </c>
      <c r="E367" s="59">
        <f t="shared" ca="1" si="371"/>
        <v>-5.6514656937880832E-2</v>
      </c>
      <c r="F367" s="59">
        <f t="shared" ca="1" si="371"/>
        <v>-6.4721988867261368E-2</v>
      </c>
      <c r="G367" s="59">
        <f t="shared" ca="1" si="371"/>
        <v>-2.6102414563782147E-2</v>
      </c>
      <c r="H367" s="59">
        <f t="shared" ca="1" si="371"/>
        <v>1.5724345431027027E-2</v>
      </c>
      <c r="I367" s="59">
        <f t="shared" ca="1" si="371"/>
        <v>-0.1181500941060704</v>
      </c>
      <c r="J367" s="59">
        <f t="shared" ca="1" si="371"/>
        <v>-7.8720576459149039E-2</v>
      </c>
      <c r="K367" s="59">
        <f t="shared" ca="1" si="371"/>
        <v>-4.318882512703958E-2</v>
      </c>
      <c r="L367" s="59">
        <f t="shared" ca="1" si="372"/>
        <v>-0.12712927690938336</v>
      </c>
      <c r="M367" s="59">
        <f t="shared" ca="1" si="372"/>
        <v>-5.4074840893316836E-2</v>
      </c>
      <c r="N367" s="59">
        <f t="shared" ca="1" si="372"/>
        <v>7.8902753959258401E-2</v>
      </c>
      <c r="O367" s="59">
        <f t="shared" ca="1" si="372"/>
        <v>0.36696239201195135</v>
      </c>
      <c r="P367" s="59">
        <f t="shared" ca="1" si="372"/>
        <v>0.14008320996914045</v>
      </c>
      <c r="Q367" s="59">
        <f t="shared" ca="1" si="372"/>
        <v>0.14511800465532512</v>
      </c>
      <c r="R367" s="59">
        <f t="shared" ca="1" si="372"/>
        <v>8.1627564802300642E-2</v>
      </c>
      <c r="S367" s="59">
        <f t="shared" ca="1" si="372"/>
        <v>9.624058094600868E-2</v>
      </c>
      <c r="T367" s="59">
        <f t="shared" ca="1" si="372"/>
        <v>0.31652298453800215</v>
      </c>
      <c r="U367" s="59">
        <f t="shared" ca="1" si="372"/>
        <v>-0.20185364776895545</v>
      </c>
      <c r="V367" s="59">
        <f t="shared" ca="1" si="373"/>
        <v>-9.7335728007737904E-2</v>
      </c>
      <c r="W367" s="59">
        <f t="shared" ca="1" si="373"/>
        <v>-5.1630861779617208E-3</v>
      </c>
      <c r="X367" s="59">
        <f t="shared" ca="1" si="373"/>
        <v>-6.9505642635256978E-2</v>
      </c>
      <c r="Y367" s="59">
        <f t="shared" ca="1" si="373"/>
        <v>-2.4308198104299763E-2</v>
      </c>
      <c r="Z367" s="59">
        <f t="shared" ca="1" si="373"/>
        <v>0.20460906011869989</v>
      </c>
      <c r="AA367" s="59">
        <f t="shared" ca="1" si="373"/>
        <v>-9.050226965390247E-2</v>
      </c>
      <c r="AB367" s="59">
        <f t="shared" ca="1" si="373"/>
        <v>-6.9180716221252728E-2</v>
      </c>
      <c r="AC367" s="59">
        <f t="shared" ca="1" si="373"/>
        <v>-0.1127521341446865</v>
      </c>
      <c r="AD367" s="59">
        <f t="shared" ca="1" si="373"/>
        <v>-0.1026472517637113</v>
      </c>
      <c r="AE367" s="59">
        <f t="shared" ca="1" si="373"/>
        <v>1</v>
      </c>
      <c r="AF367" s="59" t="str">
        <f t="shared" ca="1" si="374"/>
        <v/>
      </c>
      <c r="AG367" s="59" t="str">
        <f t="shared" ca="1" si="374"/>
        <v/>
      </c>
      <c r="AH367" s="59" t="str">
        <f t="shared" ca="1" si="374"/>
        <v/>
      </c>
      <c r="AI367" s="59" t="str">
        <f t="shared" ca="1" si="374"/>
        <v/>
      </c>
      <c r="AJ367" s="59" t="str">
        <f t="shared" ca="1" si="374"/>
        <v/>
      </c>
      <c r="AK367" s="59" t="str">
        <f t="shared" ca="1" si="374"/>
        <v/>
      </c>
      <c r="AL367" s="59" t="str">
        <f t="shared" ca="1" si="374"/>
        <v/>
      </c>
      <c r="AM367" s="59" t="str">
        <f t="shared" ca="1" si="374"/>
        <v/>
      </c>
      <c r="AN367" s="59" t="str">
        <f t="shared" ca="1" si="374"/>
        <v/>
      </c>
      <c r="AO367" s="59" t="str">
        <f t="shared" ca="1" si="374"/>
        <v/>
      </c>
      <c r="AP367" s="59" t="str">
        <f t="shared" ca="1" si="375"/>
        <v/>
      </c>
      <c r="AQ367" s="59" t="str">
        <f t="shared" ca="1" si="375"/>
        <v/>
      </c>
      <c r="AR367" s="59" t="str">
        <f t="shared" ca="1" si="375"/>
        <v/>
      </c>
      <c r="AS367" s="59" t="str">
        <f t="shared" ca="1" si="375"/>
        <v/>
      </c>
      <c r="AT367" s="59" t="str">
        <f t="shared" ca="1" si="375"/>
        <v/>
      </c>
      <c r="AU367" s="59" t="str">
        <f t="shared" ca="1" si="375"/>
        <v/>
      </c>
      <c r="AV367" s="59" t="str">
        <f t="shared" ca="1" si="375"/>
        <v/>
      </c>
      <c r="AW367" s="59" t="str">
        <f t="shared" ca="1" si="375"/>
        <v/>
      </c>
      <c r="AX367" s="59" t="str">
        <f t="shared" ca="1" si="375"/>
        <v/>
      </c>
      <c r="AY367" s="59" t="str">
        <f t="shared" ca="1" si="375"/>
        <v/>
      </c>
      <c r="AZ367" s="59" t="str">
        <f t="shared" ca="1" si="376"/>
        <v/>
      </c>
      <c r="BA367" s="59" t="str">
        <f t="shared" ca="1" si="376"/>
        <v/>
      </c>
      <c r="BB367" s="59" t="str">
        <f t="shared" ca="1" si="376"/>
        <v/>
      </c>
      <c r="BC367" s="59" t="str">
        <f t="shared" ca="1" si="376"/>
        <v/>
      </c>
      <c r="BD367" s="59" t="str">
        <f t="shared" ca="1" si="376"/>
        <v/>
      </c>
      <c r="BE367" s="59" t="str">
        <f t="shared" ca="1" si="376"/>
        <v/>
      </c>
      <c r="BF367" s="59" t="str">
        <f t="shared" ca="1" si="376"/>
        <v/>
      </c>
      <c r="BG367" s="59" t="str">
        <f t="shared" ca="1" si="376"/>
        <v/>
      </c>
      <c r="BH367" s="59" t="str">
        <f t="shared" ca="1" si="376"/>
        <v/>
      </c>
      <c r="BI367" s="59" t="str">
        <f t="shared" ca="1" si="376"/>
        <v/>
      </c>
      <c r="BJ367" s="59" t="str">
        <f t="shared" ca="1" si="377"/>
        <v/>
      </c>
      <c r="BK367" s="59" t="str">
        <f t="shared" ca="1" si="377"/>
        <v/>
      </c>
      <c r="BL367" s="59" t="str">
        <f t="shared" ca="1" si="377"/>
        <v/>
      </c>
      <c r="BM367" s="59" t="str">
        <f t="shared" ca="1" si="377"/>
        <v/>
      </c>
      <c r="BN367" s="59" t="str">
        <f t="shared" ca="1" si="377"/>
        <v/>
      </c>
      <c r="BO367" s="59" t="str">
        <f t="shared" ca="1" si="377"/>
        <v/>
      </c>
      <c r="BP367" s="59" t="str">
        <f t="shared" ca="1" si="377"/>
        <v/>
      </c>
      <c r="BQ367" s="59" t="str">
        <f t="shared" ca="1" si="377"/>
        <v/>
      </c>
      <c r="BR367" s="59" t="str">
        <f t="shared" ca="1" si="377"/>
        <v/>
      </c>
      <c r="BS367" s="59" t="str">
        <f t="shared" ca="1" si="377"/>
        <v/>
      </c>
      <c r="BT367" s="59" t="str">
        <f t="shared" ca="1" si="378"/>
        <v/>
      </c>
      <c r="BU367" s="59" t="str">
        <f t="shared" ca="1" si="378"/>
        <v/>
      </c>
      <c r="BV367" s="59" t="str">
        <f t="shared" ca="1" si="378"/>
        <v/>
      </c>
      <c r="BW367" s="59" t="str">
        <f t="shared" ca="1" si="378"/>
        <v/>
      </c>
      <c r="BX367" s="59" t="str">
        <f t="shared" ca="1" si="378"/>
        <v/>
      </c>
      <c r="BY367" s="59" t="str">
        <f t="shared" ca="1" si="378"/>
        <v/>
      </c>
      <c r="BZ367" s="91" t="str">
        <f t="shared" ca="1" si="378"/>
        <v/>
      </c>
      <c r="CB367" s="131">
        <f t="shared" si="362"/>
        <v>29</v>
      </c>
    </row>
    <row r="368" spans="1:80">
      <c r="A368" s="78" t="str">
        <v>IAU</v>
      </c>
      <c r="B368" s="59">
        <f t="shared" ref="B368:K377" ca="1" si="379">IF(OR($A368="",B$337=""), "", IF((COLUMN()-COLUMN($A368)) &gt; (1+$CB368), "", PEARSON(OFFSET($B$8, 0, $CB368, $A$337+1, 1), B$8:B$154)))</f>
        <v>-0.21843058532198056</v>
      </c>
      <c r="C368" s="59">
        <f t="shared" ca="1" si="379"/>
        <v>-0.25358885593771668</v>
      </c>
      <c r="D368" s="59">
        <f t="shared" ca="1" si="379"/>
        <v>-0.23818297365564362</v>
      </c>
      <c r="E368" s="59">
        <f t="shared" ca="1" si="379"/>
        <v>-0.17072393817318146</v>
      </c>
      <c r="F368" s="59">
        <f t="shared" ca="1" si="379"/>
        <v>-0.23924083680201255</v>
      </c>
      <c r="G368" s="59">
        <f t="shared" ca="1" si="379"/>
        <v>-0.20150991066299337</v>
      </c>
      <c r="H368" s="59">
        <f t="shared" ca="1" si="379"/>
        <v>-0.13019413439824079</v>
      </c>
      <c r="I368" s="59">
        <f t="shared" ca="1" si="379"/>
        <v>-0.23208987523916519</v>
      </c>
      <c r="J368" s="59">
        <f t="shared" ca="1" si="379"/>
        <v>-0.13737755274873517</v>
      </c>
      <c r="K368" s="59">
        <f t="shared" ca="1" si="379"/>
        <v>-6.5065213036453448E-2</v>
      </c>
      <c r="L368" s="59">
        <f t="shared" ref="L368:U377" ca="1" si="380">IF(OR($A368="",L$337=""), "", IF((COLUMN()-COLUMN($A368)) &gt; (1+$CB368), "", PEARSON(OFFSET($B$8, 0, $CB368, $A$337+1, 1), L$8:L$154)))</f>
        <v>-0.16713076277368566</v>
      </c>
      <c r="M368" s="59">
        <f t="shared" ca="1" si="380"/>
        <v>-6.9513548342176837E-2</v>
      </c>
      <c r="N368" s="59">
        <f t="shared" ca="1" si="380"/>
        <v>-1.8059091315943299E-2</v>
      </c>
      <c r="O368" s="59">
        <f t="shared" ca="1" si="380"/>
        <v>0.36511877588106395</v>
      </c>
      <c r="P368" s="59">
        <f t="shared" ca="1" si="380"/>
        <v>5.9226429779316803E-2</v>
      </c>
      <c r="Q368" s="59">
        <f t="shared" ca="1" si="380"/>
        <v>6.5989112651232334E-2</v>
      </c>
      <c r="R368" s="59">
        <f t="shared" ca="1" si="380"/>
        <v>-6.4094524472213643E-2</v>
      </c>
      <c r="S368" s="59">
        <f t="shared" ca="1" si="380"/>
        <v>-3.6563753497524734E-2</v>
      </c>
      <c r="T368" s="59">
        <f t="shared" ca="1" si="380"/>
        <v>0.31737249040801124</v>
      </c>
      <c r="U368" s="59">
        <f t="shared" ca="1" si="380"/>
        <v>-0.13567262799356417</v>
      </c>
      <c r="V368" s="59">
        <f t="shared" ref="V368:AE377" ca="1" si="381">IF(OR($A368="",V$337=""), "", IF((COLUMN()-COLUMN($A368)) &gt; (1+$CB368), "", PEARSON(OFFSET($B$8, 0, $CB368, $A$337+1, 1), V$8:V$154)))</f>
        <v>-0.11661269239153715</v>
      </c>
      <c r="W368" s="59">
        <f t="shared" ca="1" si="381"/>
        <v>-0.11102185724302513</v>
      </c>
      <c r="X368" s="59">
        <f t="shared" ca="1" si="381"/>
        <v>-0.17714423965861315</v>
      </c>
      <c r="Y368" s="59">
        <f t="shared" ca="1" si="381"/>
        <v>-0.13060683214965885</v>
      </c>
      <c r="Z368" s="59">
        <f t="shared" ca="1" si="381"/>
        <v>6.0450047413600765E-2</v>
      </c>
      <c r="AA368" s="59">
        <f t="shared" ca="1" si="381"/>
        <v>-0.25046495065823332</v>
      </c>
      <c r="AB368" s="59">
        <f t="shared" ca="1" si="381"/>
        <v>-0.2892576207683204</v>
      </c>
      <c r="AC368" s="59">
        <f t="shared" ca="1" si="381"/>
        <v>-0.32857209805192394</v>
      </c>
      <c r="AD368" s="59">
        <f t="shared" ca="1" si="381"/>
        <v>-0.3075335139243871</v>
      </c>
      <c r="AE368" s="59">
        <f t="shared" ca="1" si="381"/>
        <v>0.47970935173435003</v>
      </c>
      <c r="AF368" s="59">
        <f t="shared" ref="AF368:AO377" ca="1" si="382">IF(OR($A368="",AF$337=""), "", IF((COLUMN()-COLUMN($A368)) &gt; (1+$CB368), "", PEARSON(OFFSET($B$8, 0, $CB368, $A$337+1, 1), AF$8:AF$154)))</f>
        <v>1.0000000000000002</v>
      </c>
      <c r="AG368" s="59" t="str">
        <f t="shared" ca="1" si="382"/>
        <v/>
      </c>
      <c r="AH368" s="59" t="str">
        <f t="shared" ca="1" si="382"/>
        <v/>
      </c>
      <c r="AI368" s="59" t="str">
        <f t="shared" ca="1" si="382"/>
        <v/>
      </c>
      <c r="AJ368" s="59" t="str">
        <f t="shared" ca="1" si="382"/>
        <v/>
      </c>
      <c r="AK368" s="59" t="str">
        <f t="shared" ca="1" si="382"/>
        <v/>
      </c>
      <c r="AL368" s="59" t="str">
        <f t="shared" ca="1" si="382"/>
        <v/>
      </c>
      <c r="AM368" s="59" t="str">
        <f t="shared" ca="1" si="382"/>
        <v/>
      </c>
      <c r="AN368" s="59" t="str">
        <f t="shared" ca="1" si="382"/>
        <v/>
      </c>
      <c r="AO368" s="59" t="str">
        <f t="shared" ca="1" si="382"/>
        <v/>
      </c>
      <c r="AP368" s="59" t="str">
        <f t="shared" ref="AP368:AY377" ca="1" si="383">IF(OR($A368="",AP$337=""), "", IF((COLUMN()-COLUMN($A368)) &gt; (1+$CB368), "", PEARSON(OFFSET($B$8, 0, $CB368, $A$337+1, 1), AP$8:AP$154)))</f>
        <v/>
      </c>
      <c r="AQ368" s="59" t="str">
        <f t="shared" ca="1" si="383"/>
        <v/>
      </c>
      <c r="AR368" s="59" t="str">
        <f t="shared" ca="1" si="383"/>
        <v/>
      </c>
      <c r="AS368" s="59" t="str">
        <f t="shared" ca="1" si="383"/>
        <v/>
      </c>
      <c r="AT368" s="59" t="str">
        <f t="shared" ca="1" si="383"/>
        <v/>
      </c>
      <c r="AU368" s="59" t="str">
        <f t="shared" ca="1" si="383"/>
        <v/>
      </c>
      <c r="AV368" s="59" t="str">
        <f t="shared" ca="1" si="383"/>
        <v/>
      </c>
      <c r="AW368" s="59" t="str">
        <f t="shared" ca="1" si="383"/>
        <v/>
      </c>
      <c r="AX368" s="59" t="str">
        <f t="shared" ca="1" si="383"/>
        <v/>
      </c>
      <c r="AY368" s="59" t="str">
        <f t="shared" ca="1" si="383"/>
        <v/>
      </c>
      <c r="AZ368" s="59" t="str">
        <f t="shared" ref="AZ368:BI377" ca="1" si="384">IF(OR($A368="",AZ$337=""), "", IF((COLUMN()-COLUMN($A368)) &gt; (1+$CB368), "", PEARSON(OFFSET($B$8, 0, $CB368, $A$337+1, 1), AZ$8:AZ$154)))</f>
        <v/>
      </c>
      <c r="BA368" s="59" t="str">
        <f t="shared" ca="1" si="384"/>
        <v/>
      </c>
      <c r="BB368" s="59" t="str">
        <f t="shared" ca="1" si="384"/>
        <v/>
      </c>
      <c r="BC368" s="59" t="str">
        <f t="shared" ca="1" si="384"/>
        <v/>
      </c>
      <c r="BD368" s="59" t="str">
        <f t="shared" ca="1" si="384"/>
        <v/>
      </c>
      <c r="BE368" s="59" t="str">
        <f t="shared" ca="1" si="384"/>
        <v/>
      </c>
      <c r="BF368" s="59" t="str">
        <f t="shared" ca="1" si="384"/>
        <v/>
      </c>
      <c r="BG368" s="59" t="str">
        <f t="shared" ca="1" si="384"/>
        <v/>
      </c>
      <c r="BH368" s="59" t="str">
        <f t="shared" ca="1" si="384"/>
        <v/>
      </c>
      <c r="BI368" s="59" t="str">
        <f t="shared" ca="1" si="384"/>
        <v/>
      </c>
      <c r="BJ368" s="59" t="str">
        <f t="shared" ref="BJ368:BS377" ca="1" si="385">IF(OR($A368="",BJ$337=""), "", IF((COLUMN()-COLUMN($A368)) &gt; (1+$CB368), "", PEARSON(OFFSET($B$8, 0, $CB368, $A$337+1, 1), BJ$8:BJ$154)))</f>
        <v/>
      </c>
      <c r="BK368" s="59" t="str">
        <f t="shared" ca="1" si="385"/>
        <v/>
      </c>
      <c r="BL368" s="59" t="str">
        <f t="shared" ca="1" si="385"/>
        <v/>
      </c>
      <c r="BM368" s="59" t="str">
        <f t="shared" ca="1" si="385"/>
        <v/>
      </c>
      <c r="BN368" s="59" t="str">
        <f t="shared" ca="1" si="385"/>
        <v/>
      </c>
      <c r="BO368" s="59" t="str">
        <f t="shared" ca="1" si="385"/>
        <v/>
      </c>
      <c r="BP368" s="59" t="str">
        <f t="shared" ca="1" si="385"/>
        <v/>
      </c>
      <c r="BQ368" s="59" t="str">
        <f t="shared" ca="1" si="385"/>
        <v/>
      </c>
      <c r="BR368" s="59" t="str">
        <f t="shared" ca="1" si="385"/>
        <v/>
      </c>
      <c r="BS368" s="59" t="str">
        <f t="shared" ca="1" si="385"/>
        <v/>
      </c>
      <c r="BT368" s="59" t="str">
        <f t="shared" ref="BT368:BZ377" ca="1" si="386">IF(OR($A368="",BT$337=""), "", IF((COLUMN()-COLUMN($A368)) &gt; (1+$CB368), "", PEARSON(OFFSET($B$8, 0, $CB368, $A$337+1, 1), BT$8:BT$154)))</f>
        <v/>
      </c>
      <c r="BU368" s="59" t="str">
        <f t="shared" ca="1" si="386"/>
        <v/>
      </c>
      <c r="BV368" s="59" t="str">
        <f t="shared" ca="1" si="386"/>
        <v/>
      </c>
      <c r="BW368" s="59" t="str">
        <f t="shared" ca="1" si="386"/>
        <v/>
      </c>
      <c r="BX368" s="59" t="str">
        <f t="shared" ca="1" si="386"/>
        <v/>
      </c>
      <c r="BY368" s="59" t="str">
        <f t="shared" ca="1" si="386"/>
        <v/>
      </c>
      <c r="BZ368" s="91" t="str">
        <f t="shared" ca="1" si="386"/>
        <v/>
      </c>
      <c r="CB368" s="131">
        <f t="shared" si="362"/>
        <v>30</v>
      </c>
    </row>
    <row r="369" spans="1:80">
      <c r="A369" s="78" t="str">
        <v>VGENX</v>
      </c>
      <c r="B369" s="59">
        <f t="shared" ca="1" si="379"/>
        <v>0.46551798145396389</v>
      </c>
      <c r="C369" s="59">
        <f t="shared" ca="1" si="379"/>
        <v>0.55704007631684715</v>
      </c>
      <c r="D369" s="59">
        <f t="shared" ca="1" si="379"/>
        <v>0.44118837596114618</v>
      </c>
      <c r="E369" s="59">
        <f t="shared" ca="1" si="379"/>
        <v>0.32499241408443735</v>
      </c>
      <c r="F369" s="59">
        <f t="shared" ca="1" si="379"/>
        <v>0.59192968102453725</v>
      </c>
      <c r="G369" s="59">
        <f t="shared" ca="1" si="379"/>
        <v>0.62074416691938805</v>
      </c>
      <c r="H369" s="59">
        <f t="shared" ca="1" si="379"/>
        <v>0.46621259678672722</v>
      </c>
      <c r="I369" s="59">
        <f t="shared" ca="1" si="379"/>
        <v>0.534723006932042</v>
      </c>
      <c r="J369" s="59">
        <f t="shared" ca="1" si="379"/>
        <v>0.5433412446136231</v>
      </c>
      <c r="K369" s="59">
        <f t="shared" ca="1" si="379"/>
        <v>0.54655837982770494</v>
      </c>
      <c r="L369" s="59">
        <f t="shared" ca="1" si="380"/>
        <v>0.43971723601128171</v>
      </c>
      <c r="M369" s="59">
        <f t="shared" ca="1" si="380"/>
        <v>0.47667378827305878</v>
      </c>
      <c r="N369" s="59">
        <f t="shared" ca="1" si="380"/>
        <v>0.42740812777244219</v>
      </c>
      <c r="O369" s="59">
        <f t="shared" ca="1" si="380"/>
        <v>0.59472341319986</v>
      </c>
      <c r="P369" s="59">
        <f t="shared" ca="1" si="380"/>
        <v>0.48634683769675469</v>
      </c>
      <c r="Q369" s="59">
        <f t="shared" ca="1" si="380"/>
        <v>0.32034857889400775</v>
      </c>
      <c r="R369" s="59">
        <f t="shared" ca="1" si="380"/>
        <v>0.4867527666165985</v>
      </c>
      <c r="S369" s="59">
        <f t="shared" ca="1" si="380"/>
        <v>0.48275206301043416</v>
      </c>
      <c r="T369" s="59">
        <f t="shared" ca="1" si="380"/>
        <v>0.51022383277471239</v>
      </c>
      <c r="U369" s="59">
        <f t="shared" ca="1" si="380"/>
        <v>-0.19211707634552966</v>
      </c>
      <c r="V369" s="59">
        <f t="shared" ca="1" si="381"/>
        <v>-0.11380824213946712</v>
      </c>
      <c r="W369" s="59">
        <f t="shared" ca="1" si="381"/>
        <v>-4.1769085705005869E-3</v>
      </c>
      <c r="X369" s="59">
        <f t="shared" ca="1" si="381"/>
        <v>7.4266062511314013E-2</v>
      </c>
      <c r="Y369" s="59">
        <f t="shared" ca="1" si="381"/>
        <v>4.7320729332046035E-2</v>
      </c>
      <c r="Z369" s="59">
        <f t="shared" ca="1" si="381"/>
        <v>0.16138705761109781</v>
      </c>
      <c r="AA369" s="59">
        <f t="shared" ca="1" si="381"/>
        <v>0.26244274013322655</v>
      </c>
      <c r="AB369" s="59">
        <f t="shared" ca="1" si="381"/>
        <v>0.56912474993665618</v>
      </c>
      <c r="AC369" s="59">
        <f t="shared" ca="1" si="381"/>
        <v>0.39100009967133997</v>
      </c>
      <c r="AD369" s="59">
        <f t="shared" ca="1" si="381"/>
        <v>0.58983319484280894</v>
      </c>
      <c r="AE369" s="59">
        <f t="shared" ca="1" si="381"/>
        <v>0.72981521754903322</v>
      </c>
      <c r="AF369" s="59">
        <f t="shared" ca="1" si="382"/>
        <v>0.20028955096761558</v>
      </c>
      <c r="AG369" s="59">
        <f t="shared" ca="1" si="382"/>
        <v>0.99999999999999989</v>
      </c>
      <c r="AH369" s="59" t="str">
        <f t="shared" ca="1" si="382"/>
        <v/>
      </c>
      <c r="AI369" s="59" t="str">
        <f t="shared" ca="1" si="382"/>
        <v/>
      </c>
      <c r="AJ369" s="59" t="str">
        <f t="shared" ca="1" si="382"/>
        <v/>
      </c>
      <c r="AK369" s="59" t="str">
        <f t="shared" ca="1" si="382"/>
        <v/>
      </c>
      <c r="AL369" s="59" t="str">
        <f t="shared" ca="1" si="382"/>
        <v/>
      </c>
      <c r="AM369" s="59" t="str">
        <f t="shared" ca="1" si="382"/>
        <v/>
      </c>
      <c r="AN369" s="59" t="str">
        <f t="shared" ca="1" si="382"/>
        <v/>
      </c>
      <c r="AO369" s="59" t="str">
        <f t="shared" ca="1" si="382"/>
        <v/>
      </c>
      <c r="AP369" s="59" t="str">
        <f t="shared" ca="1" si="383"/>
        <v/>
      </c>
      <c r="AQ369" s="59" t="str">
        <f t="shared" ca="1" si="383"/>
        <v/>
      </c>
      <c r="AR369" s="59" t="str">
        <f t="shared" ca="1" si="383"/>
        <v/>
      </c>
      <c r="AS369" s="59" t="str">
        <f t="shared" ca="1" si="383"/>
        <v/>
      </c>
      <c r="AT369" s="59" t="str">
        <f t="shared" ca="1" si="383"/>
        <v/>
      </c>
      <c r="AU369" s="59" t="str">
        <f t="shared" ca="1" si="383"/>
        <v/>
      </c>
      <c r="AV369" s="59" t="str">
        <f t="shared" ca="1" si="383"/>
        <v/>
      </c>
      <c r="AW369" s="59" t="str">
        <f t="shared" ca="1" si="383"/>
        <v/>
      </c>
      <c r="AX369" s="59" t="str">
        <f t="shared" ca="1" si="383"/>
        <v/>
      </c>
      <c r="AY369" s="59" t="str">
        <f t="shared" ca="1" si="383"/>
        <v/>
      </c>
      <c r="AZ369" s="59" t="str">
        <f t="shared" ca="1" si="384"/>
        <v/>
      </c>
      <c r="BA369" s="59" t="str">
        <f t="shared" ca="1" si="384"/>
        <v/>
      </c>
      <c r="BB369" s="59" t="str">
        <f t="shared" ca="1" si="384"/>
        <v/>
      </c>
      <c r="BC369" s="59" t="str">
        <f t="shared" ca="1" si="384"/>
        <v/>
      </c>
      <c r="BD369" s="59" t="str">
        <f t="shared" ca="1" si="384"/>
        <v/>
      </c>
      <c r="BE369" s="59" t="str">
        <f t="shared" ca="1" si="384"/>
        <v/>
      </c>
      <c r="BF369" s="59" t="str">
        <f t="shared" ca="1" si="384"/>
        <v/>
      </c>
      <c r="BG369" s="59" t="str">
        <f t="shared" ca="1" si="384"/>
        <v/>
      </c>
      <c r="BH369" s="59" t="str">
        <f t="shared" ca="1" si="384"/>
        <v/>
      </c>
      <c r="BI369" s="59" t="str">
        <f t="shared" ca="1" si="384"/>
        <v/>
      </c>
      <c r="BJ369" s="59" t="str">
        <f t="shared" ca="1" si="385"/>
        <v/>
      </c>
      <c r="BK369" s="59" t="str">
        <f t="shared" ca="1" si="385"/>
        <v/>
      </c>
      <c r="BL369" s="59" t="str">
        <f t="shared" ca="1" si="385"/>
        <v/>
      </c>
      <c r="BM369" s="59" t="str">
        <f t="shared" ca="1" si="385"/>
        <v/>
      </c>
      <c r="BN369" s="59" t="str">
        <f t="shared" ca="1" si="385"/>
        <v/>
      </c>
      <c r="BO369" s="59" t="str">
        <f t="shared" ca="1" si="385"/>
        <v/>
      </c>
      <c r="BP369" s="59" t="str">
        <f t="shared" ca="1" si="385"/>
        <v/>
      </c>
      <c r="BQ369" s="59" t="str">
        <f t="shared" ca="1" si="385"/>
        <v/>
      </c>
      <c r="BR369" s="59" t="str">
        <f t="shared" ca="1" si="385"/>
        <v/>
      </c>
      <c r="BS369" s="59" t="str">
        <f t="shared" ca="1" si="385"/>
        <v/>
      </c>
      <c r="BT369" s="59" t="str">
        <f t="shared" ca="1" si="386"/>
        <v/>
      </c>
      <c r="BU369" s="59" t="str">
        <f t="shared" ca="1" si="386"/>
        <v/>
      </c>
      <c r="BV369" s="59" t="str">
        <f t="shared" ca="1" si="386"/>
        <v/>
      </c>
      <c r="BW369" s="59" t="str">
        <f t="shared" ca="1" si="386"/>
        <v/>
      </c>
      <c r="BX369" s="59" t="str">
        <f t="shared" ca="1" si="386"/>
        <v/>
      </c>
      <c r="BY369" s="59" t="str">
        <f t="shared" ca="1" si="386"/>
        <v/>
      </c>
      <c r="BZ369" s="91" t="str">
        <f t="shared" ca="1" si="386"/>
        <v/>
      </c>
      <c r="CB369" s="131">
        <f t="shared" si="362"/>
        <v>31</v>
      </c>
    </row>
    <row r="370" spans="1:80">
      <c r="A370" s="78" t="str">
        <v>VGHCX</v>
      </c>
      <c r="B370" s="59">
        <f t="shared" ca="1" si="379"/>
        <v>0.61380666908549897</v>
      </c>
      <c r="C370" s="59">
        <f t="shared" ca="1" si="379"/>
        <v>0.66528634940680786</v>
      </c>
      <c r="D370" s="59">
        <f t="shared" ca="1" si="379"/>
        <v>0.64157811507614937</v>
      </c>
      <c r="E370" s="59">
        <f t="shared" ca="1" si="379"/>
        <v>0.5859861944921636</v>
      </c>
      <c r="F370" s="59">
        <f t="shared" ca="1" si="379"/>
        <v>0.62277599508529646</v>
      </c>
      <c r="G370" s="59">
        <f t="shared" ca="1" si="379"/>
        <v>0.67013503269155861</v>
      </c>
      <c r="H370" s="59">
        <f t="shared" ca="1" si="379"/>
        <v>0.41630605700257761</v>
      </c>
      <c r="I370" s="59">
        <f t="shared" ca="1" si="379"/>
        <v>0.50698168937067067</v>
      </c>
      <c r="J370" s="59">
        <f t="shared" ca="1" si="379"/>
        <v>0.47861659957617997</v>
      </c>
      <c r="K370" s="59">
        <f t="shared" ca="1" si="379"/>
        <v>0.56817084704690679</v>
      </c>
      <c r="L370" s="59">
        <f t="shared" ca="1" si="380"/>
        <v>0.32133913694175659</v>
      </c>
      <c r="M370" s="59">
        <f t="shared" ca="1" si="380"/>
        <v>0.3687537747537778</v>
      </c>
      <c r="N370" s="59">
        <f t="shared" ca="1" si="380"/>
        <v>0.35791029264444502</v>
      </c>
      <c r="O370" s="59">
        <f t="shared" ca="1" si="380"/>
        <v>0.13865867769654064</v>
      </c>
      <c r="P370" s="59">
        <f t="shared" ca="1" si="380"/>
        <v>0.31402646938601297</v>
      </c>
      <c r="Q370" s="59">
        <f t="shared" ca="1" si="380"/>
        <v>0.11565342903440823</v>
      </c>
      <c r="R370" s="59">
        <f t="shared" ca="1" si="380"/>
        <v>0.54025346171654176</v>
      </c>
      <c r="S370" s="59">
        <f t="shared" ca="1" si="380"/>
        <v>0.38473206177823849</v>
      </c>
      <c r="T370" s="59">
        <f t="shared" ca="1" si="380"/>
        <v>0.22431533244977775</v>
      </c>
      <c r="U370" s="59">
        <f t="shared" ca="1" si="380"/>
        <v>0.26117846009147516</v>
      </c>
      <c r="V370" s="59">
        <f t="shared" ca="1" si="381"/>
        <v>0.29326292717110025</v>
      </c>
      <c r="W370" s="59">
        <f t="shared" ca="1" si="381"/>
        <v>0.34741335649088623</v>
      </c>
      <c r="X370" s="59">
        <f t="shared" ca="1" si="381"/>
        <v>0.46466488609101758</v>
      </c>
      <c r="Y370" s="59">
        <f t="shared" ca="1" si="381"/>
        <v>0.40674497273575838</v>
      </c>
      <c r="Z370" s="59">
        <f t="shared" ca="1" si="381"/>
        <v>0.36341934539080656</v>
      </c>
      <c r="AA370" s="59">
        <f t="shared" ca="1" si="381"/>
        <v>0.47686968101410893</v>
      </c>
      <c r="AB370" s="59">
        <f t="shared" ca="1" si="381"/>
        <v>0.71080979547846834</v>
      </c>
      <c r="AC370" s="59">
        <f t="shared" ca="1" si="381"/>
        <v>0.69923831718933882</v>
      </c>
      <c r="AD370" s="59">
        <f t="shared" ca="1" si="381"/>
        <v>0.60849691236341541</v>
      </c>
      <c r="AE370" s="59">
        <f t="shared" ca="1" si="381"/>
        <v>0.17299423308606521</v>
      </c>
      <c r="AF370" s="59">
        <f t="shared" ca="1" si="382"/>
        <v>-0.44438748649768323</v>
      </c>
      <c r="AG370" s="59">
        <f t="shared" ca="1" si="382"/>
        <v>0.25631568041659542</v>
      </c>
      <c r="AH370" s="59">
        <f t="shared" ca="1" si="382"/>
        <v>1.0000000000000002</v>
      </c>
      <c r="AI370" s="59" t="str">
        <f t="shared" ca="1" si="382"/>
        <v/>
      </c>
      <c r="AJ370" s="59" t="str">
        <f t="shared" ca="1" si="382"/>
        <v/>
      </c>
      <c r="AK370" s="59" t="str">
        <f t="shared" ca="1" si="382"/>
        <v/>
      </c>
      <c r="AL370" s="59" t="str">
        <f t="shared" ca="1" si="382"/>
        <v/>
      </c>
      <c r="AM370" s="59" t="str">
        <f t="shared" ca="1" si="382"/>
        <v/>
      </c>
      <c r="AN370" s="59" t="str">
        <f t="shared" ca="1" si="382"/>
        <v/>
      </c>
      <c r="AO370" s="59" t="str">
        <f t="shared" ca="1" si="382"/>
        <v/>
      </c>
      <c r="AP370" s="59" t="str">
        <f t="shared" ca="1" si="383"/>
        <v/>
      </c>
      <c r="AQ370" s="59" t="str">
        <f t="shared" ca="1" si="383"/>
        <v/>
      </c>
      <c r="AR370" s="59" t="str">
        <f t="shared" ca="1" si="383"/>
        <v/>
      </c>
      <c r="AS370" s="59" t="str">
        <f t="shared" ca="1" si="383"/>
        <v/>
      </c>
      <c r="AT370" s="59" t="str">
        <f t="shared" ca="1" si="383"/>
        <v/>
      </c>
      <c r="AU370" s="59" t="str">
        <f t="shared" ca="1" si="383"/>
        <v/>
      </c>
      <c r="AV370" s="59" t="str">
        <f t="shared" ca="1" si="383"/>
        <v/>
      </c>
      <c r="AW370" s="59" t="str">
        <f t="shared" ca="1" si="383"/>
        <v/>
      </c>
      <c r="AX370" s="59" t="str">
        <f t="shared" ca="1" si="383"/>
        <v/>
      </c>
      <c r="AY370" s="59" t="str">
        <f t="shared" ca="1" si="383"/>
        <v/>
      </c>
      <c r="AZ370" s="59" t="str">
        <f t="shared" ca="1" si="384"/>
        <v/>
      </c>
      <c r="BA370" s="59" t="str">
        <f t="shared" ca="1" si="384"/>
        <v/>
      </c>
      <c r="BB370" s="59" t="str">
        <f t="shared" ca="1" si="384"/>
        <v/>
      </c>
      <c r="BC370" s="59" t="str">
        <f t="shared" ca="1" si="384"/>
        <v/>
      </c>
      <c r="BD370" s="59" t="str">
        <f t="shared" ca="1" si="384"/>
        <v/>
      </c>
      <c r="BE370" s="59" t="str">
        <f t="shared" ca="1" si="384"/>
        <v/>
      </c>
      <c r="BF370" s="59" t="str">
        <f t="shared" ca="1" si="384"/>
        <v/>
      </c>
      <c r="BG370" s="59" t="str">
        <f t="shared" ca="1" si="384"/>
        <v/>
      </c>
      <c r="BH370" s="59" t="str">
        <f t="shared" ca="1" si="384"/>
        <v/>
      </c>
      <c r="BI370" s="59" t="str">
        <f t="shared" ca="1" si="384"/>
        <v/>
      </c>
      <c r="BJ370" s="59" t="str">
        <f t="shared" ca="1" si="385"/>
        <v/>
      </c>
      <c r="BK370" s="59" t="str">
        <f t="shared" ca="1" si="385"/>
        <v/>
      </c>
      <c r="BL370" s="59" t="str">
        <f t="shared" ca="1" si="385"/>
        <v/>
      </c>
      <c r="BM370" s="59" t="str">
        <f t="shared" ca="1" si="385"/>
        <v/>
      </c>
      <c r="BN370" s="59" t="str">
        <f t="shared" ca="1" si="385"/>
        <v/>
      </c>
      <c r="BO370" s="59" t="str">
        <f t="shared" ca="1" si="385"/>
        <v/>
      </c>
      <c r="BP370" s="59" t="str">
        <f t="shared" ca="1" si="385"/>
        <v/>
      </c>
      <c r="BQ370" s="59" t="str">
        <f t="shared" ca="1" si="385"/>
        <v/>
      </c>
      <c r="BR370" s="59" t="str">
        <f t="shared" ca="1" si="385"/>
        <v/>
      </c>
      <c r="BS370" s="59" t="str">
        <f t="shared" ca="1" si="385"/>
        <v/>
      </c>
      <c r="BT370" s="59" t="str">
        <f t="shared" ca="1" si="386"/>
        <v/>
      </c>
      <c r="BU370" s="59" t="str">
        <f t="shared" ca="1" si="386"/>
        <v/>
      </c>
      <c r="BV370" s="59" t="str">
        <f t="shared" ca="1" si="386"/>
        <v/>
      </c>
      <c r="BW370" s="59" t="str">
        <f t="shared" ca="1" si="386"/>
        <v/>
      </c>
      <c r="BX370" s="59" t="str">
        <f t="shared" ca="1" si="386"/>
        <v/>
      </c>
      <c r="BY370" s="59" t="str">
        <f t="shared" ca="1" si="386"/>
        <v/>
      </c>
      <c r="BZ370" s="91" t="str">
        <f t="shared" ca="1" si="386"/>
        <v/>
      </c>
      <c r="CB370" s="131">
        <f t="shared" si="362"/>
        <v>32</v>
      </c>
    </row>
    <row r="371" spans="1:80">
      <c r="A371" s="78" t="str">
        <v>VGPMX</v>
      </c>
      <c r="B371" s="59">
        <f t="shared" ca="1" si="379"/>
        <v>0.17885068412392066</v>
      </c>
      <c r="C371" s="59">
        <f t="shared" ca="1" si="379"/>
        <v>0.1804810353349531</v>
      </c>
      <c r="D371" s="59">
        <f t="shared" ca="1" si="379"/>
        <v>0.14902175315185667</v>
      </c>
      <c r="E371" s="59">
        <f t="shared" ca="1" si="379"/>
        <v>0.11144682024806829</v>
      </c>
      <c r="F371" s="59">
        <f t="shared" ca="1" si="379"/>
        <v>0.19763046257334338</v>
      </c>
      <c r="G371" s="59">
        <f t="shared" ca="1" si="379"/>
        <v>0.27547172763015287</v>
      </c>
      <c r="H371" s="59">
        <f t="shared" ca="1" si="379"/>
        <v>0.3322149287121387</v>
      </c>
      <c r="I371" s="59">
        <f t="shared" ca="1" si="379"/>
        <v>0.16138784096798486</v>
      </c>
      <c r="J371" s="59">
        <f t="shared" ca="1" si="379"/>
        <v>0.2648045742912688</v>
      </c>
      <c r="K371" s="59">
        <f t="shared" ca="1" si="379"/>
        <v>0.29988692449396687</v>
      </c>
      <c r="L371" s="59">
        <f t="shared" ca="1" si="380"/>
        <v>0.28127122745339417</v>
      </c>
      <c r="M371" s="59">
        <f t="shared" ca="1" si="380"/>
        <v>0.31854711159213484</v>
      </c>
      <c r="N371" s="59">
        <f t="shared" ca="1" si="380"/>
        <v>0.48943063562530681</v>
      </c>
      <c r="O371" s="59">
        <f t="shared" ca="1" si="380"/>
        <v>0.7339485622343549</v>
      </c>
      <c r="P371" s="59">
        <f t="shared" ca="1" si="380"/>
        <v>0.57495276760280412</v>
      </c>
      <c r="Q371" s="59">
        <f t="shared" ca="1" si="380"/>
        <v>0.54369700709822177</v>
      </c>
      <c r="R371" s="59">
        <f t="shared" ca="1" si="380"/>
        <v>0.32973686611793485</v>
      </c>
      <c r="S371" s="59">
        <f t="shared" ca="1" si="380"/>
        <v>0.51997452004625722</v>
      </c>
      <c r="T371" s="59">
        <f t="shared" ca="1" si="380"/>
        <v>0.65192048848135686</v>
      </c>
      <c r="U371" s="59">
        <f t="shared" ca="1" si="380"/>
        <v>-0.18373663442993399</v>
      </c>
      <c r="V371" s="59">
        <f t="shared" ca="1" si="381"/>
        <v>-8.8957415722337646E-2</v>
      </c>
      <c r="W371" s="59">
        <f t="shared" ca="1" si="381"/>
        <v>-3.3137790935298547E-2</v>
      </c>
      <c r="X371" s="59">
        <f t="shared" ca="1" si="381"/>
        <v>2.2038240443997065E-2</v>
      </c>
      <c r="Y371" s="59">
        <f t="shared" ca="1" si="381"/>
        <v>1.5395310283821332E-2</v>
      </c>
      <c r="Z371" s="59">
        <f t="shared" ca="1" si="381"/>
        <v>-4.8070113637553868E-2</v>
      </c>
      <c r="AA371" s="59">
        <f t="shared" ca="1" si="381"/>
        <v>0.2759957048543405</v>
      </c>
      <c r="AB371" s="59">
        <f t="shared" ca="1" si="381"/>
        <v>0.22284729049568294</v>
      </c>
      <c r="AC371" s="59">
        <f t="shared" ca="1" si="381"/>
        <v>0.11433827312688899</v>
      </c>
      <c r="AD371" s="59">
        <f t="shared" ca="1" si="381"/>
        <v>0.25600797711070766</v>
      </c>
      <c r="AE371" s="59">
        <f t="shared" ca="1" si="381"/>
        <v>0.31691122145891215</v>
      </c>
      <c r="AF371" s="59">
        <f t="shared" ca="1" si="382"/>
        <v>0.7236042293349414</v>
      </c>
      <c r="AG371" s="59">
        <f t="shared" ca="1" si="382"/>
        <v>0.56525481260823762</v>
      </c>
      <c r="AH371" s="59">
        <f t="shared" ca="1" si="382"/>
        <v>-0.17847713562309206</v>
      </c>
      <c r="AI371" s="59">
        <f t="shared" ca="1" si="382"/>
        <v>1.0000000000000002</v>
      </c>
      <c r="AJ371" s="59" t="str">
        <f t="shared" ca="1" si="382"/>
        <v/>
      </c>
      <c r="AK371" s="59" t="str">
        <f t="shared" ca="1" si="382"/>
        <v/>
      </c>
      <c r="AL371" s="59" t="str">
        <f t="shared" ca="1" si="382"/>
        <v/>
      </c>
      <c r="AM371" s="59" t="str">
        <f t="shared" ca="1" si="382"/>
        <v/>
      </c>
      <c r="AN371" s="59" t="str">
        <f t="shared" ca="1" si="382"/>
        <v/>
      </c>
      <c r="AO371" s="59" t="str">
        <f t="shared" ca="1" si="382"/>
        <v/>
      </c>
      <c r="AP371" s="59" t="str">
        <f t="shared" ca="1" si="383"/>
        <v/>
      </c>
      <c r="AQ371" s="59" t="str">
        <f t="shared" ca="1" si="383"/>
        <v/>
      </c>
      <c r="AR371" s="59" t="str">
        <f t="shared" ca="1" si="383"/>
        <v/>
      </c>
      <c r="AS371" s="59" t="str">
        <f t="shared" ca="1" si="383"/>
        <v/>
      </c>
      <c r="AT371" s="59" t="str">
        <f t="shared" ca="1" si="383"/>
        <v/>
      </c>
      <c r="AU371" s="59" t="str">
        <f t="shared" ca="1" si="383"/>
        <v/>
      </c>
      <c r="AV371" s="59" t="str">
        <f t="shared" ca="1" si="383"/>
        <v/>
      </c>
      <c r="AW371" s="59" t="str">
        <f t="shared" ca="1" si="383"/>
        <v/>
      </c>
      <c r="AX371" s="59" t="str">
        <f t="shared" ca="1" si="383"/>
        <v/>
      </c>
      <c r="AY371" s="59" t="str">
        <f t="shared" ca="1" si="383"/>
        <v/>
      </c>
      <c r="AZ371" s="59" t="str">
        <f t="shared" ca="1" si="384"/>
        <v/>
      </c>
      <c r="BA371" s="59" t="str">
        <f t="shared" ca="1" si="384"/>
        <v/>
      </c>
      <c r="BB371" s="59" t="str">
        <f t="shared" ca="1" si="384"/>
        <v/>
      </c>
      <c r="BC371" s="59" t="str">
        <f t="shared" ca="1" si="384"/>
        <v/>
      </c>
      <c r="BD371" s="59" t="str">
        <f t="shared" ca="1" si="384"/>
        <v/>
      </c>
      <c r="BE371" s="59" t="str">
        <f t="shared" ca="1" si="384"/>
        <v/>
      </c>
      <c r="BF371" s="59" t="str">
        <f t="shared" ca="1" si="384"/>
        <v/>
      </c>
      <c r="BG371" s="59" t="str">
        <f t="shared" ca="1" si="384"/>
        <v/>
      </c>
      <c r="BH371" s="59" t="str">
        <f t="shared" ca="1" si="384"/>
        <v/>
      </c>
      <c r="BI371" s="59" t="str">
        <f t="shared" ca="1" si="384"/>
        <v/>
      </c>
      <c r="BJ371" s="59" t="str">
        <f t="shared" ca="1" si="385"/>
        <v/>
      </c>
      <c r="BK371" s="59" t="str">
        <f t="shared" ca="1" si="385"/>
        <v/>
      </c>
      <c r="BL371" s="59" t="str">
        <f t="shared" ca="1" si="385"/>
        <v/>
      </c>
      <c r="BM371" s="59" t="str">
        <f t="shared" ca="1" si="385"/>
        <v/>
      </c>
      <c r="BN371" s="59" t="str">
        <f t="shared" ca="1" si="385"/>
        <v/>
      </c>
      <c r="BO371" s="59" t="str">
        <f t="shared" ca="1" si="385"/>
        <v/>
      </c>
      <c r="BP371" s="59" t="str">
        <f t="shared" ca="1" si="385"/>
        <v/>
      </c>
      <c r="BQ371" s="59" t="str">
        <f t="shared" ca="1" si="385"/>
        <v/>
      </c>
      <c r="BR371" s="59" t="str">
        <f t="shared" ca="1" si="385"/>
        <v/>
      </c>
      <c r="BS371" s="59" t="str">
        <f t="shared" ca="1" si="385"/>
        <v/>
      </c>
      <c r="BT371" s="59" t="str">
        <f t="shared" ca="1" si="386"/>
        <v/>
      </c>
      <c r="BU371" s="59" t="str">
        <f t="shared" ca="1" si="386"/>
        <v/>
      </c>
      <c r="BV371" s="59" t="str">
        <f t="shared" ca="1" si="386"/>
        <v/>
      </c>
      <c r="BW371" s="59" t="str">
        <f t="shared" ca="1" si="386"/>
        <v/>
      </c>
      <c r="BX371" s="59" t="str">
        <f t="shared" ca="1" si="386"/>
        <v/>
      </c>
      <c r="BY371" s="59" t="str">
        <f t="shared" ca="1" si="386"/>
        <v/>
      </c>
      <c r="BZ371" s="91" t="str">
        <f t="shared" ca="1" si="386"/>
        <v/>
      </c>
      <c r="CB371" s="131">
        <f t="shared" si="362"/>
        <v>33</v>
      </c>
    </row>
    <row r="372" spans="1:80">
      <c r="A372" s="78" t="str">
        <v>VWNFX</v>
      </c>
      <c r="B372" s="59">
        <f t="shared" ca="1" si="379"/>
        <v>0.88429658646529385</v>
      </c>
      <c r="C372" s="59">
        <f t="shared" ca="1" si="379"/>
        <v>0.95475509086677723</v>
      </c>
      <c r="D372" s="59">
        <f t="shared" ca="1" si="379"/>
        <v>0.88525378269003829</v>
      </c>
      <c r="E372" s="59">
        <f t="shared" ca="1" si="379"/>
        <v>0.77215697421607243</v>
      </c>
      <c r="F372" s="59">
        <f t="shared" ca="1" si="379"/>
        <v>0.93663209718504581</v>
      </c>
      <c r="G372" s="59">
        <f t="shared" ca="1" si="379"/>
        <v>0.92814670016934053</v>
      </c>
      <c r="H372" s="59">
        <f t="shared" ca="1" si="379"/>
        <v>0.63911540351823359</v>
      </c>
      <c r="I372" s="59">
        <f t="shared" ca="1" si="379"/>
        <v>0.86042061636995326</v>
      </c>
      <c r="J372" s="59">
        <f t="shared" ca="1" si="379"/>
        <v>0.83293967859111573</v>
      </c>
      <c r="K372" s="59">
        <f t="shared" ca="1" si="379"/>
        <v>0.83355578644528439</v>
      </c>
      <c r="L372" s="59">
        <f t="shared" ca="1" si="380"/>
        <v>0.66267698267909769</v>
      </c>
      <c r="M372" s="59">
        <f t="shared" ca="1" si="380"/>
        <v>0.67351399238075749</v>
      </c>
      <c r="N372" s="59">
        <f t="shared" ca="1" si="380"/>
        <v>0.59537894500697652</v>
      </c>
      <c r="O372" s="59">
        <f t="shared" ca="1" si="380"/>
        <v>0.45245567004845655</v>
      </c>
      <c r="P372" s="59">
        <f t="shared" ca="1" si="380"/>
        <v>0.58704770700727427</v>
      </c>
      <c r="Q372" s="59">
        <f t="shared" ca="1" si="380"/>
        <v>0.31217538697972319</v>
      </c>
      <c r="R372" s="59">
        <f t="shared" ca="1" si="380"/>
        <v>0.75557600135286862</v>
      </c>
      <c r="S372" s="59">
        <f t="shared" ca="1" si="380"/>
        <v>0.62024855476233698</v>
      </c>
      <c r="T372" s="59">
        <f t="shared" ca="1" si="380"/>
        <v>0.48190794156684041</v>
      </c>
      <c r="U372" s="59">
        <f t="shared" ca="1" si="380"/>
        <v>7.3458755010671423E-2</v>
      </c>
      <c r="V372" s="59">
        <f t="shared" ca="1" si="381"/>
        <v>0.11909241466138677</v>
      </c>
      <c r="W372" s="59">
        <f t="shared" ca="1" si="381"/>
        <v>0.17523494464612474</v>
      </c>
      <c r="X372" s="59">
        <f t="shared" ca="1" si="381"/>
        <v>0.38872146201839169</v>
      </c>
      <c r="Y372" s="59">
        <f t="shared" ca="1" si="381"/>
        <v>0.28379818136485596</v>
      </c>
      <c r="Z372" s="59">
        <f t="shared" ca="1" si="381"/>
        <v>0.17567353834348334</v>
      </c>
      <c r="AA372" s="59">
        <f t="shared" ca="1" si="381"/>
        <v>0.60795764684337228</v>
      </c>
      <c r="AB372" s="59">
        <f t="shared" ca="1" si="381"/>
        <v>0.97310748210423592</v>
      </c>
      <c r="AC372" s="59">
        <f t="shared" ca="1" si="381"/>
        <v>0.83500463212029952</v>
      </c>
      <c r="AD372" s="59">
        <f t="shared" ca="1" si="381"/>
        <v>0.92185673291358039</v>
      </c>
      <c r="AE372" s="59">
        <f t="shared" ca="1" si="381"/>
        <v>0.19782947500676074</v>
      </c>
      <c r="AF372" s="59">
        <f t="shared" ca="1" si="382"/>
        <v>-0.24227338088810429</v>
      </c>
      <c r="AG372" s="59">
        <f t="shared" ca="1" si="382"/>
        <v>0.56864622777896623</v>
      </c>
      <c r="AH372" s="59">
        <f t="shared" ca="1" si="382"/>
        <v>0.73455674426899342</v>
      </c>
      <c r="AI372" s="59">
        <f t="shared" ca="1" si="382"/>
        <v>0.14302947014521453</v>
      </c>
      <c r="AJ372" s="59">
        <f t="shared" ca="1" si="382"/>
        <v>1</v>
      </c>
      <c r="AK372" s="59" t="str">
        <f t="shared" ca="1" si="382"/>
        <v/>
      </c>
      <c r="AL372" s="59" t="str">
        <f t="shared" ca="1" si="382"/>
        <v/>
      </c>
      <c r="AM372" s="59" t="str">
        <f t="shared" ca="1" si="382"/>
        <v/>
      </c>
      <c r="AN372" s="59" t="str">
        <f t="shared" ca="1" si="382"/>
        <v/>
      </c>
      <c r="AO372" s="59" t="str">
        <f t="shared" ca="1" si="382"/>
        <v/>
      </c>
      <c r="AP372" s="59" t="str">
        <f t="shared" ca="1" si="383"/>
        <v/>
      </c>
      <c r="AQ372" s="59" t="str">
        <f t="shared" ca="1" si="383"/>
        <v/>
      </c>
      <c r="AR372" s="59" t="str">
        <f t="shared" ca="1" si="383"/>
        <v/>
      </c>
      <c r="AS372" s="59" t="str">
        <f t="shared" ca="1" si="383"/>
        <v/>
      </c>
      <c r="AT372" s="59" t="str">
        <f t="shared" ca="1" si="383"/>
        <v/>
      </c>
      <c r="AU372" s="59" t="str">
        <f t="shared" ca="1" si="383"/>
        <v/>
      </c>
      <c r="AV372" s="59" t="str">
        <f t="shared" ca="1" si="383"/>
        <v/>
      </c>
      <c r="AW372" s="59" t="str">
        <f t="shared" ca="1" si="383"/>
        <v/>
      </c>
      <c r="AX372" s="59" t="str">
        <f t="shared" ca="1" si="383"/>
        <v/>
      </c>
      <c r="AY372" s="59" t="str">
        <f t="shared" ca="1" si="383"/>
        <v/>
      </c>
      <c r="AZ372" s="59" t="str">
        <f t="shared" ca="1" si="384"/>
        <v/>
      </c>
      <c r="BA372" s="59" t="str">
        <f t="shared" ca="1" si="384"/>
        <v/>
      </c>
      <c r="BB372" s="59" t="str">
        <f t="shared" ca="1" si="384"/>
        <v/>
      </c>
      <c r="BC372" s="59" t="str">
        <f t="shared" ca="1" si="384"/>
        <v/>
      </c>
      <c r="BD372" s="59" t="str">
        <f t="shared" ca="1" si="384"/>
        <v/>
      </c>
      <c r="BE372" s="59" t="str">
        <f t="shared" ca="1" si="384"/>
        <v/>
      </c>
      <c r="BF372" s="59" t="str">
        <f t="shared" ca="1" si="384"/>
        <v/>
      </c>
      <c r="BG372" s="59" t="str">
        <f t="shared" ca="1" si="384"/>
        <v/>
      </c>
      <c r="BH372" s="59" t="str">
        <f t="shared" ca="1" si="384"/>
        <v/>
      </c>
      <c r="BI372" s="59" t="str">
        <f t="shared" ca="1" si="384"/>
        <v/>
      </c>
      <c r="BJ372" s="59" t="str">
        <f t="shared" ca="1" si="385"/>
        <v/>
      </c>
      <c r="BK372" s="59" t="str">
        <f t="shared" ca="1" si="385"/>
        <v/>
      </c>
      <c r="BL372" s="59" t="str">
        <f t="shared" ca="1" si="385"/>
        <v/>
      </c>
      <c r="BM372" s="59" t="str">
        <f t="shared" ca="1" si="385"/>
        <v/>
      </c>
      <c r="BN372" s="59" t="str">
        <f t="shared" ca="1" si="385"/>
        <v/>
      </c>
      <c r="BO372" s="59" t="str">
        <f t="shared" ca="1" si="385"/>
        <v/>
      </c>
      <c r="BP372" s="59" t="str">
        <f t="shared" ca="1" si="385"/>
        <v/>
      </c>
      <c r="BQ372" s="59" t="str">
        <f t="shared" ca="1" si="385"/>
        <v/>
      </c>
      <c r="BR372" s="59" t="str">
        <f t="shared" ca="1" si="385"/>
        <v/>
      </c>
      <c r="BS372" s="59" t="str">
        <f t="shared" ca="1" si="385"/>
        <v/>
      </c>
      <c r="BT372" s="59" t="str">
        <f t="shared" ca="1" si="386"/>
        <v/>
      </c>
      <c r="BU372" s="59" t="str">
        <f t="shared" ca="1" si="386"/>
        <v/>
      </c>
      <c r="BV372" s="59" t="str">
        <f t="shared" ca="1" si="386"/>
        <v/>
      </c>
      <c r="BW372" s="59" t="str">
        <f t="shared" ca="1" si="386"/>
        <v/>
      </c>
      <c r="BX372" s="59" t="str">
        <f t="shared" ca="1" si="386"/>
        <v/>
      </c>
      <c r="BY372" s="59" t="str">
        <f t="shared" ca="1" si="386"/>
        <v/>
      </c>
      <c r="BZ372" s="91" t="str">
        <f t="shared" ca="1" si="386"/>
        <v/>
      </c>
      <c r="CB372" s="131">
        <f t="shared" si="362"/>
        <v>34</v>
      </c>
    </row>
    <row r="373" spans="1:80">
      <c r="A373" s="78" t="str">
        <v>VWSTX</v>
      </c>
      <c r="B373" s="59">
        <f t="shared" ca="1" si="379"/>
        <v>8.9315573242316773E-2</v>
      </c>
      <c r="C373" s="59">
        <f t="shared" ca="1" si="379"/>
        <v>0.10851164834400373</v>
      </c>
      <c r="D373" s="59">
        <f t="shared" ca="1" si="379"/>
        <v>0.11003077402402114</v>
      </c>
      <c r="E373" s="59">
        <f t="shared" ca="1" si="379"/>
        <v>8.8715244245336763E-2</v>
      </c>
      <c r="F373" s="59">
        <f t="shared" ca="1" si="379"/>
        <v>0.11326468759523921</v>
      </c>
      <c r="G373" s="59">
        <f t="shared" ca="1" si="379"/>
        <v>9.9969067900523761E-2</v>
      </c>
      <c r="H373" s="59">
        <f t="shared" ca="1" si="379"/>
        <v>2.5295423761971032E-2</v>
      </c>
      <c r="I373" s="59">
        <f t="shared" ca="1" si="379"/>
        <v>7.4220488660825118E-2</v>
      </c>
      <c r="J373" s="59">
        <f t="shared" ca="1" si="379"/>
        <v>3.4469807692988575E-4</v>
      </c>
      <c r="K373" s="59">
        <f t="shared" ca="1" si="379"/>
        <v>-3.1704236295069617E-3</v>
      </c>
      <c r="L373" s="59">
        <f t="shared" ca="1" si="380"/>
        <v>-9.00956848896943E-2</v>
      </c>
      <c r="M373" s="59">
        <f t="shared" ca="1" si="380"/>
        <v>1.8622667109684281E-2</v>
      </c>
      <c r="N373" s="59">
        <f t="shared" ca="1" si="380"/>
        <v>2.7832746945784324E-2</v>
      </c>
      <c r="O373" s="59">
        <f t="shared" ca="1" si="380"/>
        <v>0.24798802404903245</v>
      </c>
      <c r="P373" s="59">
        <f t="shared" ca="1" si="380"/>
        <v>1.1894585950559757E-2</v>
      </c>
      <c r="Q373" s="59">
        <f t="shared" ca="1" si="380"/>
        <v>-2.7327182848127594E-2</v>
      </c>
      <c r="R373" s="59">
        <f t="shared" ca="1" si="380"/>
        <v>9.0888630807192464E-2</v>
      </c>
      <c r="S373" s="59">
        <f t="shared" ca="1" si="380"/>
        <v>4.8712505006297084E-2</v>
      </c>
      <c r="T373" s="59">
        <f t="shared" ca="1" si="380"/>
        <v>1.9104695264493002E-2</v>
      </c>
      <c r="U373" s="59">
        <f t="shared" ca="1" si="380"/>
        <v>0.45821240108402245</v>
      </c>
      <c r="V373" s="59">
        <f t="shared" ca="1" si="381"/>
        <v>0.69428320973667923</v>
      </c>
      <c r="W373" s="59">
        <f t="shared" ca="1" si="381"/>
        <v>0.93860651809481555</v>
      </c>
      <c r="X373" s="59">
        <f t="shared" ca="1" si="381"/>
        <v>0.75087228697881514</v>
      </c>
      <c r="Y373" s="59">
        <f t="shared" ca="1" si="381"/>
        <v>0.93102134280191806</v>
      </c>
      <c r="Z373" s="59">
        <f t="shared" ca="1" si="381"/>
        <v>0.82004335116377236</v>
      </c>
      <c r="AA373" s="59">
        <f t="shared" ca="1" si="381"/>
        <v>0.55536088005975448</v>
      </c>
      <c r="AB373" s="59">
        <f t="shared" ca="1" si="381"/>
        <v>0.29812775204208775</v>
      </c>
      <c r="AC373" s="59">
        <f t="shared" ca="1" si="381"/>
        <v>0.52987628953796384</v>
      </c>
      <c r="AD373" s="59">
        <f t="shared" ca="1" si="381"/>
        <v>0.14932735441131176</v>
      </c>
      <c r="AE373" s="59">
        <f t="shared" ca="1" si="381"/>
        <v>9.620223507907931E-2</v>
      </c>
      <c r="AF373" s="59">
        <f t="shared" ca="1" si="382"/>
        <v>-9.5989433461451584E-2</v>
      </c>
      <c r="AG373" s="59">
        <f t="shared" ca="1" si="382"/>
        <v>4.544161952402391E-2</v>
      </c>
      <c r="AH373" s="59">
        <f t="shared" ca="1" si="382"/>
        <v>0.33557249878877621</v>
      </c>
      <c r="AI373" s="59">
        <f t="shared" ca="1" si="382"/>
        <v>-1.6484198742508056E-3</v>
      </c>
      <c r="AJ373" s="59">
        <f t="shared" ca="1" si="382"/>
        <v>0.1887456443773334</v>
      </c>
      <c r="AK373" s="59">
        <f t="shared" ca="1" si="382"/>
        <v>1</v>
      </c>
      <c r="AL373" s="59" t="str">
        <f t="shared" ca="1" si="382"/>
        <v/>
      </c>
      <c r="AM373" s="59" t="str">
        <f t="shared" ca="1" si="382"/>
        <v/>
      </c>
      <c r="AN373" s="59" t="str">
        <f t="shared" ca="1" si="382"/>
        <v/>
      </c>
      <c r="AO373" s="59" t="str">
        <f t="shared" ca="1" si="382"/>
        <v/>
      </c>
      <c r="AP373" s="59" t="str">
        <f t="shared" ca="1" si="383"/>
        <v/>
      </c>
      <c r="AQ373" s="59" t="str">
        <f t="shared" ca="1" si="383"/>
        <v/>
      </c>
      <c r="AR373" s="59" t="str">
        <f t="shared" ca="1" si="383"/>
        <v/>
      </c>
      <c r="AS373" s="59" t="str">
        <f t="shared" ca="1" si="383"/>
        <v/>
      </c>
      <c r="AT373" s="59" t="str">
        <f t="shared" ca="1" si="383"/>
        <v/>
      </c>
      <c r="AU373" s="59" t="str">
        <f t="shared" ca="1" si="383"/>
        <v/>
      </c>
      <c r="AV373" s="59" t="str">
        <f t="shared" ca="1" si="383"/>
        <v/>
      </c>
      <c r="AW373" s="59" t="str">
        <f t="shared" ca="1" si="383"/>
        <v/>
      </c>
      <c r="AX373" s="59" t="str">
        <f t="shared" ca="1" si="383"/>
        <v/>
      </c>
      <c r="AY373" s="59" t="str">
        <f t="shared" ca="1" si="383"/>
        <v/>
      </c>
      <c r="AZ373" s="59" t="str">
        <f t="shared" ca="1" si="384"/>
        <v/>
      </c>
      <c r="BA373" s="59" t="str">
        <f t="shared" ca="1" si="384"/>
        <v/>
      </c>
      <c r="BB373" s="59" t="str">
        <f t="shared" ca="1" si="384"/>
        <v/>
      </c>
      <c r="BC373" s="59" t="str">
        <f t="shared" ca="1" si="384"/>
        <v/>
      </c>
      <c r="BD373" s="59" t="str">
        <f t="shared" ca="1" si="384"/>
        <v/>
      </c>
      <c r="BE373" s="59" t="str">
        <f t="shared" ca="1" si="384"/>
        <v/>
      </c>
      <c r="BF373" s="59" t="str">
        <f t="shared" ca="1" si="384"/>
        <v/>
      </c>
      <c r="BG373" s="59" t="str">
        <f t="shared" ca="1" si="384"/>
        <v/>
      </c>
      <c r="BH373" s="59" t="str">
        <f t="shared" ca="1" si="384"/>
        <v/>
      </c>
      <c r="BI373" s="59" t="str">
        <f t="shared" ca="1" si="384"/>
        <v/>
      </c>
      <c r="BJ373" s="59" t="str">
        <f t="shared" ca="1" si="385"/>
        <v/>
      </c>
      <c r="BK373" s="59" t="str">
        <f t="shared" ca="1" si="385"/>
        <v/>
      </c>
      <c r="BL373" s="59" t="str">
        <f t="shared" ca="1" si="385"/>
        <v/>
      </c>
      <c r="BM373" s="59" t="str">
        <f t="shared" ca="1" si="385"/>
        <v/>
      </c>
      <c r="BN373" s="59" t="str">
        <f t="shared" ca="1" si="385"/>
        <v/>
      </c>
      <c r="BO373" s="59" t="str">
        <f t="shared" ca="1" si="385"/>
        <v/>
      </c>
      <c r="BP373" s="59" t="str">
        <f t="shared" ca="1" si="385"/>
        <v/>
      </c>
      <c r="BQ373" s="59" t="str">
        <f t="shared" ca="1" si="385"/>
        <v/>
      </c>
      <c r="BR373" s="59" t="str">
        <f t="shared" ca="1" si="385"/>
        <v/>
      </c>
      <c r="BS373" s="59" t="str">
        <f t="shared" ca="1" si="385"/>
        <v/>
      </c>
      <c r="BT373" s="59" t="str">
        <f t="shared" ca="1" si="386"/>
        <v/>
      </c>
      <c r="BU373" s="59" t="str">
        <f t="shared" ca="1" si="386"/>
        <v/>
      </c>
      <c r="BV373" s="59" t="str">
        <f t="shared" ca="1" si="386"/>
        <v/>
      </c>
      <c r="BW373" s="59" t="str">
        <f t="shared" ca="1" si="386"/>
        <v/>
      </c>
      <c r="BX373" s="59" t="str">
        <f t="shared" ca="1" si="386"/>
        <v/>
      </c>
      <c r="BY373" s="59" t="str">
        <f t="shared" ca="1" si="386"/>
        <v/>
      </c>
      <c r="BZ373" s="91" t="str">
        <f t="shared" ca="1" si="386"/>
        <v/>
      </c>
      <c r="CB373" s="131">
        <f t="shared" si="362"/>
        <v>35</v>
      </c>
    </row>
    <row r="374" spans="1:80">
      <c r="A374" s="78" t="str">
        <v>VWITX</v>
      </c>
      <c r="B374" s="59">
        <f t="shared" ca="1" si="379"/>
        <v>0.18437068471950016</v>
      </c>
      <c r="C374" s="59">
        <f t="shared" ca="1" si="379"/>
        <v>0.24711808823910322</v>
      </c>
      <c r="D374" s="59">
        <f t="shared" ca="1" si="379"/>
        <v>0.21016437936609184</v>
      </c>
      <c r="E374" s="59">
        <f t="shared" ca="1" si="379"/>
        <v>0.14642687913701877</v>
      </c>
      <c r="F374" s="59">
        <f t="shared" ca="1" si="379"/>
        <v>0.29292817286441941</v>
      </c>
      <c r="G374" s="59">
        <f t="shared" ca="1" si="379"/>
        <v>0.2117713383455313</v>
      </c>
      <c r="H374" s="59">
        <f t="shared" ca="1" si="379"/>
        <v>4.382149887499185E-2</v>
      </c>
      <c r="I374" s="59">
        <f t="shared" ca="1" si="379"/>
        <v>0.15321115291292708</v>
      </c>
      <c r="J374" s="59">
        <f t="shared" ca="1" si="379"/>
        <v>6.6647340124053503E-2</v>
      </c>
      <c r="K374" s="59">
        <f t="shared" ca="1" si="379"/>
        <v>4.3315286347550996E-2</v>
      </c>
      <c r="L374" s="59">
        <f t="shared" ca="1" si="380"/>
        <v>2.1001780050052161E-2</v>
      </c>
      <c r="M374" s="59">
        <f t="shared" ca="1" si="380"/>
        <v>0.21272213342587651</v>
      </c>
      <c r="N374" s="59">
        <f t="shared" ca="1" si="380"/>
        <v>0.10590734022592552</v>
      </c>
      <c r="O374" s="59">
        <f t="shared" ca="1" si="380"/>
        <v>0.3538860419142606</v>
      </c>
      <c r="P374" s="59">
        <f t="shared" ca="1" si="380"/>
        <v>9.5684544774731262E-2</v>
      </c>
      <c r="Q374" s="59">
        <f t="shared" ca="1" si="380"/>
        <v>-5.0623750025520255E-2</v>
      </c>
      <c r="R374" s="59">
        <f t="shared" ca="1" si="380"/>
        <v>0.25965859112239903</v>
      </c>
      <c r="S374" s="59">
        <f t="shared" ca="1" si="380"/>
        <v>0.11802640366644668</v>
      </c>
      <c r="T374" s="59">
        <f t="shared" ca="1" si="380"/>
        <v>0.11353984296311859</v>
      </c>
      <c r="U374" s="59">
        <f t="shared" ca="1" si="380"/>
        <v>0.74014971368904192</v>
      </c>
      <c r="V374" s="59">
        <f t="shared" ca="1" si="381"/>
        <v>0.79696804967326706</v>
      </c>
      <c r="W374" s="59">
        <f t="shared" ca="1" si="381"/>
        <v>0.59864776907035311</v>
      </c>
      <c r="X374" s="59">
        <f t="shared" ca="1" si="381"/>
        <v>0.86328299244343809</v>
      </c>
      <c r="Y374" s="59">
        <f t="shared" ca="1" si="381"/>
        <v>0.64785039770633923</v>
      </c>
      <c r="Z374" s="59">
        <f t="shared" ca="1" si="381"/>
        <v>3.3731168243009667E-2</v>
      </c>
      <c r="AA374" s="59">
        <f t="shared" ca="1" si="381"/>
        <v>0.88809846582510255</v>
      </c>
      <c r="AB374" s="59">
        <f t="shared" ca="1" si="381"/>
        <v>0.41490042960625456</v>
      </c>
      <c r="AC374" s="59">
        <f t="shared" ca="1" si="381"/>
        <v>0.65304090434753059</v>
      </c>
      <c r="AD374" s="59">
        <f t="shared" ca="1" si="381"/>
        <v>0.20710478640804258</v>
      </c>
      <c r="AE374" s="59">
        <f t="shared" ca="1" si="381"/>
        <v>4.3283430261274326E-2</v>
      </c>
      <c r="AF374" s="59">
        <f t="shared" ca="1" si="382"/>
        <v>-8.988360206134613E-2</v>
      </c>
      <c r="AG374" s="59">
        <f t="shared" ca="1" si="382"/>
        <v>0.11678913003941042</v>
      </c>
      <c r="AH374" s="59">
        <f t="shared" ca="1" si="382"/>
        <v>0.4801846226753147</v>
      </c>
      <c r="AI374" s="59">
        <f t="shared" ca="1" si="382"/>
        <v>0.1114759237607402</v>
      </c>
      <c r="AJ374" s="59">
        <f t="shared" ca="1" si="382"/>
        <v>0.46574116462071441</v>
      </c>
      <c r="AK374" s="59">
        <f t="shared" ca="1" si="382"/>
        <v>0.49157534455847773</v>
      </c>
      <c r="AL374" s="59">
        <f t="shared" ca="1" si="382"/>
        <v>1</v>
      </c>
      <c r="AM374" s="59" t="str">
        <f t="shared" ca="1" si="382"/>
        <v/>
      </c>
      <c r="AN374" s="59" t="str">
        <f t="shared" ca="1" si="382"/>
        <v/>
      </c>
      <c r="AO374" s="59" t="str">
        <f t="shared" ca="1" si="382"/>
        <v/>
      </c>
      <c r="AP374" s="59" t="str">
        <f t="shared" ca="1" si="383"/>
        <v/>
      </c>
      <c r="AQ374" s="59" t="str">
        <f t="shared" ca="1" si="383"/>
        <v/>
      </c>
      <c r="AR374" s="59" t="str">
        <f t="shared" ca="1" si="383"/>
        <v/>
      </c>
      <c r="AS374" s="59" t="str">
        <f t="shared" ca="1" si="383"/>
        <v/>
      </c>
      <c r="AT374" s="59" t="str">
        <f t="shared" ca="1" si="383"/>
        <v/>
      </c>
      <c r="AU374" s="59" t="str">
        <f t="shared" ca="1" si="383"/>
        <v/>
      </c>
      <c r="AV374" s="59" t="str">
        <f t="shared" ca="1" si="383"/>
        <v/>
      </c>
      <c r="AW374" s="59" t="str">
        <f t="shared" ca="1" si="383"/>
        <v/>
      </c>
      <c r="AX374" s="59" t="str">
        <f t="shared" ca="1" si="383"/>
        <v/>
      </c>
      <c r="AY374" s="59" t="str">
        <f t="shared" ca="1" si="383"/>
        <v/>
      </c>
      <c r="AZ374" s="59" t="str">
        <f t="shared" ca="1" si="384"/>
        <v/>
      </c>
      <c r="BA374" s="59" t="str">
        <f t="shared" ca="1" si="384"/>
        <v/>
      </c>
      <c r="BB374" s="59" t="str">
        <f t="shared" ca="1" si="384"/>
        <v/>
      </c>
      <c r="BC374" s="59" t="str">
        <f t="shared" ca="1" si="384"/>
        <v/>
      </c>
      <c r="BD374" s="59" t="str">
        <f t="shared" ca="1" si="384"/>
        <v/>
      </c>
      <c r="BE374" s="59" t="str">
        <f t="shared" ca="1" si="384"/>
        <v/>
      </c>
      <c r="BF374" s="59" t="str">
        <f t="shared" ca="1" si="384"/>
        <v/>
      </c>
      <c r="BG374" s="59" t="str">
        <f t="shared" ca="1" si="384"/>
        <v/>
      </c>
      <c r="BH374" s="59" t="str">
        <f t="shared" ca="1" si="384"/>
        <v/>
      </c>
      <c r="BI374" s="59" t="str">
        <f t="shared" ca="1" si="384"/>
        <v/>
      </c>
      <c r="BJ374" s="59" t="str">
        <f t="shared" ca="1" si="385"/>
        <v/>
      </c>
      <c r="BK374" s="59" t="str">
        <f t="shared" ca="1" si="385"/>
        <v/>
      </c>
      <c r="BL374" s="59" t="str">
        <f t="shared" ca="1" si="385"/>
        <v/>
      </c>
      <c r="BM374" s="59" t="str">
        <f t="shared" ca="1" si="385"/>
        <v/>
      </c>
      <c r="BN374" s="59" t="str">
        <f t="shared" ca="1" si="385"/>
        <v/>
      </c>
      <c r="BO374" s="59" t="str">
        <f t="shared" ca="1" si="385"/>
        <v/>
      </c>
      <c r="BP374" s="59" t="str">
        <f t="shared" ca="1" si="385"/>
        <v/>
      </c>
      <c r="BQ374" s="59" t="str">
        <f t="shared" ca="1" si="385"/>
        <v/>
      </c>
      <c r="BR374" s="59" t="str">
        <f t="shared" ca="1" si="385"/>
        <v/>
      </c>
      <c r="BS374" s="59" t="str">
        <f t="shared" ca="1" si="385"/>
        <v/>
      </c>
      <c r="BT374" s="59" t="str">
        <f t="shared" ca="1" si="386"/>
        <v/>
      </c>
      <c r="BU374" s="59" t="str">
        <f t="shared" ca="1" si="386"/>
        <v/>
      </c>
      <c r="BV374" s="59" t="str">
        <f t="shared" ca="1" si="386"/>
        <v/>
      </c>
      <c r="BW374" s="59" t="str">
        <f t="shared" ca="1" si="386"/>
        <v/>
      </c>
      <c r="BX374" s="59" t="str">
        <f t="shared" ca="1" si="386"/>
        <v/>
      </c>
      <c r="BY374" s="59" t="str">
        <f t="shared" ca="1" si="386"/>
        <v/>
      </c>
      <c r="BZ374" s="91" t="str">
        <f t="shared" ca="1" si="386"/>
        <v/>
      </c>
      <c r="CB374" s="131">
        <f t="shared" si="362"/>
        <v>36</v>
      </c>
    </row>
    <row r="375" spans="1:80">
      <c r="A375" s="78" t="str">
        <v>VWLTX</v>
      </c>
      <c r="B375" s="59">
        <f t="shared" ca="1" si="379"/>
        <v>0.22040572940741135</v>
      </c>
      <c r="C375" s="59">
        <f t="shared" ca="1" si="379"/>
        <v>0.29899741433557336</v>
      </c>
      <c r="D375" s="59">
        <f t="shared" ca="1" si="379"/>
        <v>0.24441528074013649</v>
      </c>
      <c r="E375" s="59">
        <f t="shared" ca="1" si="379"/>
        <v>0.1684534896535578</v>
      </c>
      <c r="F375" s="59">
        <f t="shared" ca="1" si="379"/>
        <v>0.36258479170089641</v>
      </c>
      <c r="G375" s="59">
        <f t="shared" ca="1" si="379"/>
        <v>0.26974226767371895</v>
      </c>
      <c r="H375" s="59">
        <f t="shared" ca="1" si="379"/>
        <v>6.3132953399921019E-2</v>
      </c>
      <c r="I375" s="59">
        <f t="shared" ca="1" si="379"/>
        <v>0.21709631013064498</v>
      </c>
      <c r="J375" s="59">
        <f t="shared" ca="1" si="379"/>
        <v>0.11423893655035348</v>
      </c>
      <c r="K375" s="59">
        <f t="shared" ca="1" si="379"/>
        <v>8.9962328337476249E-2</v>
      </c>
      <c r="L375" s="59">
        <f t="shared" ca="1" si="380"/>
        <v>7.3065258989095411E-2</v>
      </c>
      <c r="M375" s="59">
        <f t="shared" ca="1" si="380"/>
        <v>0.27926882634419375</v>
      </c>
      <c r="N375" s="59">
        <f t="shared" ca="1" si="380"/>
        <v>0.12356911251702214</v>
      </c>
      <c r="O375" s="59">
        <f t="shared" ca="1" si="380"/>
        <v>0.33357902684474178</v>
      </c>
      <c r="P375" s="59">
        <f t="shared" ca="1" si="380"/>
        <v>0.1174117285894732</v>
      </c>
      <c r="Q375" s="59">
        <f t="shared" ca="1" si="380"/>
        <v>-5.0716952645516657E-2</v>
      </c>
      <c r="R375" s="59">
        <f t="shared" ca="1" si="380"/>
        <v>0.28842514656550311</v>
      </c>
      <c r="S375" s="59">
        <f t="shared" ca="1" si="380"/>
        <v>0.14091138837320644</v>
      </c>
      <c r="T375" s="59">
        <f t="shared" ca="1" si="380"/>
        <v>0.13539054064180975</v>
      </c>
      <c r="U375" s="59">
        <f t="shared" ca="1" si="380"/>
        <v>0.71825677038736191</v>
      </c>
      <c r="V375" s="59">
        <f t="shared" ca="1" si="381"/>
        <v>0.75734661404672843</v>
      </c>
      <c r="W375" s="59">
        <f t="shared" ca="1" si="381"/>
        <v>0.53955294671782661</v>
      </c>
      <c r="X375" s="59">
        <f t="shared" ca="1" si="381"/>
        <v>0.8339441197609192</v>
      </c>
      <c r="Y375" s="59">
        <f t="shared" ca="1" si="381"/>
        <v>0.59463045232544076</v>
      </c>
      <c r="Z375" s="59">
        <f t="shared" ca="1" si="381"/>
        <v>-1.2866155832499672E-2</v>
      </c>
      <c r="AA375" s="59">
        <f t="shared" ca="1" si="381"/>
        <v>0.89131088060458985</v>
      </c>
      <c r="AB375" s="59">
        <f t="shared" ca="1" si="381"/>
        <v>0.46208588384140381</v>
      </c>
      <c r="AC375" s="59">
        <f t="shared" ca="1" si="381"/>
        <v>0.68641696925108009</v>
      </c>
      <c r="AD375" s="59">
        <f t="shared" ca="1" si="381"/>
        <v>0.25935189092537508</v>
      </c>
      <c r="AE375" s="59">
        <f t="shared" ca="1" si="381"/>
        <v>6.648872914031087E-2</v>
      </c>
      <c r="AF375" s="59">
        <f t="shared" ca="1" si="382"/>
        <v>-8.290319090030078E-2</v>
      </c>
      <c r="AG375" s="59">
        <f t="shared" ca="1" si="382"/>
        <v>0.19119497154466086</v>
      </c>
      <c r="AH375" s="59">
        <f t="shared" ca="1" si="382"/>
        <v>0.53052711662382235</v>
      </c>
      <c r="AI375" s="59">
        <f t="shared" ca="1" si="382"/>
        <v>0.12816186725315196</v>
      </c>
      <c r="AJ375" s="59">
        <f t="shared" ca="1" si="382"/>
        <v>0.54277097721433099</v>
      </c>
      <c r="AK375" s="59">
        <f t="shared" ca="1" si="382"/>
        <v>0.42544899191496693</v>
      </c>
      <c r="AL375" s="59">
        <f t="shared" ca="1" si="382"/>
        <v>0.98836038291832817</v>
      </c>
      <c r="AM375" s="59">
        <f t="shared" ca="1" si="382"/>
        <v>0.99999999999999989</v>
      </c>
      <c r="AN375" s="59" t="str">
        <f t="shared" ca="1" si="382"/>
        <v/>
      </c>
      <c r="AO375" s="59" t="str">
        <f t="shared" ca="1" si="382"/>
        <v/>
      </c>
      <c r="AP375" s="59" t="str">
        <f t="shared" ca="1" si="383"/>
        <v/>
      </c>
      <c r="AQ375" s="59" t="str">
        <f t="shared" ca="1" si="383"/>
        <v/>
      </c>
      <c r="AR375" s="59" t="str">
        <f t="shared" ca="1" si="383"/>
        <v/>
      </c>
      <c r="AS375" s="59" t="str">
        <f t="shared" ca="1" si="383"/>
        <v/>
      </c>
      <c r="AT375" s="59" t="str">
        <f t="shared" ca="1" si="383"/>
        <v/>
      </c>
      <c r="AU375" s="59" t="str">
        <f t="shared" ca="1" si="383"/>
        <v/>
      </c>
      <c r="AV375" s="59" t="str">
        <f t="shared" ca="1" si="383"/>
        <v/>
      </c>
      <c r="AW375" s="59" t="str">
        <f t="shared" ca="1" si="383"/>
        <v/>
      </c>
      <c r="AX375" s="59" t="str">
        <f t="shared" ca="1" si="383"/>
        <v/>
      </c>
      <c r="AY375" s="59" t="str">
        <f t="shared" ca="1" si="383"/>
        <v/>
      </c>
      <c r="AZ375" s="59" t="str">
        <f t="shared" ca="1" si="384"/>
        <v/>
      </c>
      <c r="BA375" s="59" t="str">
        <f t="shared" ca="1" si="384"/>
        <v/>
      </c>
      <c r="BB375" s="59" t="str">
        <f t="shared" ca="1" si="384"/>
        <v/>
      </c>
      <c r="BC375" s="59" t="str">
        <f t="shared" ca="1" si="384"/>
        <v/>
      </c>
      <c r="BD375" s="59" t="str">
        <f t="shared" ca="1" si="384"/>
        <v/>
      </c>
      <c r="BE375" s="59" t="str">
        <f t="shared" ca="1" si="384"/>
        <v/>
      </c>
      <c r="BF375" s="59" t="str">
        <f t="shared" ca="1" si="384"/>
        <v/>
      </c>
      <c r="BG375" s="59" t="str">
        <f t="shared" ca="1" si="384"/>
        <v/>
      </c>
      <c r="BH375" s="59" t="str">
        <f t="shared" ca="1" si="384"/>
        <v/>
      </c>
      <c r="BI375" s="59" t="str">
        <f t="shared" ca="1" si="384"/>
        <v/>
      </c>
      <c r="BJ375" s="59" t="str">
        <f t="shared" ca="1" si="385"/>
        <v/>
      </c>
      <c r="BK375" s="59" t="str">
        <f t="shared" ca="1" si="385"/>
        <v/>
      </c>
      <c r="BL375" s="59" t="str">
        <f t="shared" ca="1" si="385"/>
        <v/>
      </c>
      <c r="BM375" s="59" t="str">
        <f t="shared" ca="1" si="385"/>
        <v/>
      </c>
      <c r="BN375" s="59" t="str">
        <f t="shared" ca="1" si="385"/>
        <v/>
      </c>
      <c r="BO375" s="59" t="str">
        <f t="shared" ca="1" si="385"/>
        <v/>
      </c>
      <c r="BP375" s="59" t="str">
        <f t="shared" ca="1" si="385"/>
        <v/>
      </c>
      <c r="BQ375" s="59" t="str">
        <f t="shared" ca="1" si="385"/>
        <v/>
      </c>
      <c r="BR375" s="59" t="str">
        <f t="shared" ca="1" si="385"/>
        <v/>
      </c>
      <c r="BS375" s="59" t="str">
        <f t="shared" ca="1" si="385"/>
        <v/>
      </c>
      <c r="BT375" s="59" t="str">
        <f t="shared" ca="1" si="386"/>
        <v/>
      </c>
      <c r="BU375" s="59" t="str">
        <f t="shared" ca="1" si="386"/>
        <v/>
      </c>
      <c r="BV375" s="59" t="str">
        <f t="shared" ca="1" si="386"/>
        <v/>
      </c>
      <c r="BW375" s="59" t="str">
        <f t="shared" ca="1" si="386"/>
        <v/>
      </c>
      <c r="BX375" s="59" t="str">
        <f t="shared" ca="1" si="386"/>
        <v/>
      </c>
      <c r="BY375" s="59" t="str">
        <f t="shared" ca="1" si="386"/>
        <v/>
      </c>
      <c r="BZ375" s="91" t="str">
        <f t="shared" ca="1" si="386"/>
        <v/>
      </c>
      <c r="CB375" s="131">
        <f t="shared" si="362"/>
        <v>37</v>
      </c>
    </row>
    <row r="376" spans="1:80">
      <c r="A376" s="78" t="str">
        <v>VFSTX</v>
      </c>
      <c r="B376" s="59">
        <f t="shared" ca="1" si="379"/>
        <v>0.39498973696424955</v>
      </c>
      <c r="C376" s="59">
        <f t="shared" ca="1" si="379"/>
        <v>0.41424510924336533</v>
      </c>
      <c r="D376" s="59">
        <f t="shared" ca="1" si="379"/>
        <v>0.40182650189722674</v>
      </c>
      <c r="E376" s="59">
        <f t="shared" ca="1" si="379"/>
        <v>0.34209459419843752</v>
      </c>
      <c r="F376" s="59">
        <f t="shared" ca="1" si="379"/>
        <v>0.46711994593187001</v>
      </c>
      <c r="G376" s="59">
        <f t="shared" ca="1" si="379"/>
        <v>0.45259153536366065</v>
      </c>
      <c r="H376" s="59">
        <f t="shared" ca="1" si="379"/>
        <v>0.29490463485968116</v>
      </c>
      <c r="I376" s="59">
        <f t="shared" ca="1" si="379"/>
        <v>0.38890081930357023</v>
      </c>
      <c r="J376" s="59">
        <f t="shared" ca="1" si="379"/>
        <v>0.32268363540544348</v>
      </c>
      <c r="K376" s="59">
        <f t="shared" ca="1" si="379"/>
        <v>0.30211163237245137</v>
      </c>
      <c r="L376" s="59">
        <f t="shared" ca="1" si="380"/>
        <v>0.21146415575741134</v>
      </c>
      <c r="M376" s="59">
        <f t="shared" ca="1" si="380"/>
        <v>0.34784059823255531</v>
      </c>
      <c r="N376" s="59">
        <f t="shared" ca="1" si="380"/>
        <v>0.18878743903154585</v>
      </c>
      <c r="O376" s="59">
        <f t="shared" ca="1" si="380"/>
        <v>0.51751457520115651</v>
      </c>
      <c r="P376" s="59">
        <f t="shared" ca="1" si="380"/>
        <v>0.19790260088938991</v>
      </c>
      <c r="Q376" s="59">
        <f t="shared" ca="1" si="380"/>
        <v>8.2379263253373497E-2</v>
      </c>
      <c r="R376" s="59">
        <f t="shared" ca="1" si="380"/>
        <v>0.27942160085880602</v>
      </c>
      <c r="S376" s="59">
        <f t="shared" ca="1" si="380"/>
        <v>0.20707642798086759</v>
      </c>
      <c r="T376" s="59">
        <f t="shared" ca="1" si="380"/>
        <v>0.25949178590622834</v>
      </c>
      <c r="U376" s="59">
        <f t="shared" ca="1" si="380"/>
        <v>0.44026192859660451</v>
      </c>
      <c r="V376" s="59">
        <f t="shared" ca="1" si="381"/>
        <v>0.68108385764263912</v>
      </c>
      <c r="W376" s="59">
        <f t="shared" ca="1" si="381"/>
        <v>0.83482394786129344</v>
      </c>
      <c r="X376" s="59">
        <f t="shared" ca="1" si="381"/>
        <v>0.85031860589211583</v>
      </c>
      <c r="Y376" s="59">
        <f t="shared" ca="1" si="381"/>
        <v>0.89171157078855234</v>
      </c>
      <c r="Z376" s="59">
        <f t="shared" ca="1" si="381"/>
        <v>0.5751427683222381</v>
      </c>
      <c r="AA376" s="59">
        <f t="shared" ca="1" si="381"/>
        <v>0.87388905022676733</v>
      </c>
      <c r="AB376" s="59">
        <f t="shared" ca="1" si="381"/>
        <v>0.61196984820415112</v>
      </c>
      <c r="AC376" s="59">
        <f t="shared" ca="1" si="381"/>
        <v>0.77920863435022947</v>
      </c>
      <c r="AD376" s="59">
        <f t="shared" ca="1" si="381"/>
        <v>0.48498975808960459</v>
      </c>
      <c r="AE376" s="59">
        <f t="shared" ca="1" si="381"/>
        <v>0.14429429269403196</v>
      </c>
      <c r="AF376" s="59">
        <f t="shared" ca="1" si="382"/>
        <v>-9.5457079588934859E-2</v>
      </c>
      <c r="AG376" s="59">
        <f t="shared" ca="1" si="382"/>
        <v>0.35010838308176545</v>
      </c>
      <c r="AH376" s="59">
        <f t="shared" ca="1" si="382"/>
        <v>0.51207822028368599</v>
      </c>
      <c r="AI376" s="59">
        <f t="shared" ca="1" si="382"/>
        <v>0.29572693374062614</v>
      </c>
      <c r="AJ376" s="59">
        <f t="shared" ca="1" si="382"/>
        <v>0.57524688879736297</v>
      </c>
      <c r="AK376" s="59">
        <f t="shared" ca="1" si="382"/>
        <v>0.81124830835093686</v>
      </c>
      <c r="AL376" s="59">
        <f t="shared" ca="1" si="382"/>
        <v>0.68674223232708065</v>
      </c>
      <c r="AM376" s="59">
        <f t="shared" ca="1" si="382"/>
        <v>0.66697674148814223</v>
      </c>
      <c r="AN376" s="59">
        <f t="shared" ca="1" si="382"/>
        <v>0.99999999999999989</v>
      </c>
      <c r="AO376" s="59" t="str">
        <f t="shared" ca="1" si="382"/>
        <v/>
      </c>
      <c r="AP376" s="59" t="str">
        <f t="shared" ca="1" si="383"/>
        <v/>
      </c>
      <c r="AQ376" s="59" t="str">
        <f t="shared" ca="1" si="383"/>
        <v/>
      </c>
      <c r="AR376" s="59" t="str">
        <f t="shared" ca="1" si="383"/>
        <v/>
      </c>
      <c r="AS376" s="59" t="str">
        <f t="shared" ca="1" si="383"/>
        <v/>
      </c>
      <c r="AT376" s="59" t="str">
        <f t="shared" ca="1" si="383"/>
        <v/>
      </c>
      <c r="AU376" s="59" t="str">
        <f t="shared" ca="1" si="383"/>
        <v/>
      </c>
      <c r="AV376" s="59" t="str">
        <f t="shared" ca="1" si="383"/>
        <v/>
      </c>
      <c r="AW376" s="59" t="str">
        <f t="shared" ca="1" si="383"/>
        <v/>
      </c>
      <c r="AX376" s="59" t="str">
        <f t="shared" ca="1" si="383"/>
        <v/>
      </c>
      <c r="AY376" s="59" t="str">
        <f t="shared" ca="1" si="383"/>
        <v/>
      </c>
      <c r="AZ376" s="59" t="str">
        <f t="shared" ca="1" si="384"/>
        <v/>
      </c>
      <c r="BA376" s="59" t="str">
        <f t="shared" ca="1" si="384"/>
        <v/>
      </c>
      <c r="BB376" s="59" t="str">
        <f t="shared" ca="1" si="384"/>
        <v/>
      </c>
      <c r="BC376" s="59" t="str">
        <f t="shared" ca="1" si="384"/>
        <v/>
      </c>
      <c r="BD376" s="59" t="str">
        <f t="shared" ca="1" si="384"/>
        <v/>
      </c>
      <c r="BE376" s="59" t="str">
        <f t="shared" ca="1" si="384"/>
        <v/>
      </c>
      <c r="BF376" s="59" t="str">
        <f t="shared" ca="1" si="384"/>
        <v/>
      </c>
      <c r="BG376" s="59" t="str">
        <f t="shared" ca="1" si="384"/>
        <v/>
      </c>
      <c r="BH376" s="59" t="str">
        <f t="shared" ca="1" si="384"/>
        <v/>
      </c>
      <c r="BI376" s="59" t="str">
        <f t="shared" ca="1" si="384"/>
        <v/>
      </c>
      <c r="BJ376" s="59" t="str">
        <f t="shared" ca="1" si="385"/>
        <v/>
      </c>
      <c r="BK376" s="59" t="str">
        <f t="shared" ca="1" si="385"/>
        <v/>
      </c>
      <c r="BL376" s="59" t="str">
        <f t="shared" ca="1" si="385"/>
        <v/>
      </c>
      <c r="BM376" s="59" t="str">
        <f t="shared" ca="1" si="385"/>
        <v/>
      </c>
      <c r="BN376" s="59" t="str">
        <f t="shared" ca="1" si="385"/>
        <v/>
      </c>
      <c r="BO376" s="59" t="str">
        <f t="shared" ca="1" si="385"/>
        <v/>
      </c>
      <c r="BP376" s="59" t="str">
        <f t="shared" ca="1" si="385"/>
        <v/>
      </c>
      <c r="BQ376" s="59" t="str">
        <f t="shared" ca="1" si="385"/>
        <v/>
      </c>
      <c r="BR376" s="59" t="str">
        <f t="shared" ca="1" si="385"/>
        <v/>
      </c>
      <c r="BS376" s="59" t="str">
        <f t="shared" ca="1" si="385"/>
        <v/>
      </c>
      <c r="BT376" s="59" t="str">
        <f t="shared" ca="1" si="386"/>
        <v/>
      </c>
      <c r="BU376" s="59" t="str">
        <f t="shared" ca="1" si="386"/>
        <v/>
      </c>
      <c r="BV376" s="59" t="str">
        <f t="shared" ca="1" si="386"/>
        <v/>
      </c>
      <c r="BW376" s="59" t="str">
        <f t="shared" ca="1" si="386"/>
        <v/>
      </c>
      <c r="BX376" s="59" t="str">
        <f t="shared" ca="1" si="386"/>
        <v/>
      </c>
      <c r="BY376" s="59" t="str">
        <f t="shared" ca="1" si="386"/>
        <v/>
      </c>
      <c r="BZ376" s="91" t="str">
        <f t="shared" ca="1" si="386"/>
        <v/>
      </c>
      <c r="CB376" s="131">
        <f t="shared" si="362"/>
        <v>38</v>
      </c>
    </row>
    <row r="377" spans="1:80">
      <c r="A377" s="78" t="str">
        <v>VWEHX</v>
      </c>
      <c r="B377" s="59">
        <f t="shared" ca="1" si="379"/>
        <v>0.65884801311665753</v>
      </c>
      <c r="C377" s="59">
        <f t="shared" ca="1" si="379"/>
        <v>0.6660468374024513</v>
      </c>
      <c r="D377" s="59">
        <f t="shared" ca="1" si="379"/>
        <v>0.62576690181365391</v>
      </c>
      <c r="E377" s="59">
        <f t="shared" ca="1" si="379"/>
        <v>0.56012343561779787</v>
      </c>
      <c r="F377" s="59">
        <f t="shared" ca="1" si="379"/>
        <v>0.75776112830572684</v>
      </c>
      <c r="G377" s="59">
        <f t="shared" ca="1" si="379"/>
        <v>0.72979112863102547</v>
      </c>
      <c r="H377" s="59">
        <f t="shared" ca="1" si="379"/>
        <v>0.57012768321892449</v>
      </c>
      <c r="I377" s="59">
        <f t="shared" ca="1" si="379"/>
        <v>0.70760014143085803</v>
      </c>
      <c r="J377" s="59">
        <f t="shared" ca="1" si="379"/>
        <v>0.68983182177950386</v>
      </c>
      <c r="K377" s="59">
        <f t="shared" ca="1" si="379"/>
        <v>0.62912225260875276</v>
      </c>
      <c r="L377" s="59">
        <f t="shared" ca="1" si="380"/>
        <v>0.60440100998614288</v>
      </c>
      <c r="M377" s="59">
        <f t="shared" ca="1" si="380"/>
        <v>0.62606562137164967</v>
      </c>
      <c r="N377" s="59">
        <f t="shared" ca="1" si="380"/>
        <v>0.53078655971931432</v>
      </c>
      <c r="O377" s="59">
        <f t="shared" ca="1" si="380"/>
        <v>0.65813404925642882</v>
      </c>
      <c r="P377" s="59">
        <f t="shared" ca="1" si="380"/>
        <v>0.56700776805567177</v>
      </c>
      <c r="Q377" s="59">
        <f t="shared" ca="1" si="380"/>
        <v>0.3661198746024053</v>
      </c>
      <c r="R377" s="59">
        <f t="shared" ca="1" si="380"/>
        <v>0.57355169089345248</v>
      </c>
      <c r="S377" s="59">
        <f t="shared" ca="1" si="380"/>
        <v>0.54814092659029101</v>
      </c>
      <c r="T377" s="59">
        <f t="shared" ca="1" si="380"/>
        <v>0.53935468969106071</v>
      </c>
      <c r="U377" s="59">
        <f t="shared" ca="1" si="380"/>
        <v>0.13789707207560009</v>
      </c>
      <c r="V377" s="59">
        <f t="shared" ca="1" si="381"/>
        <v>0.24648861857023049</v>
      </c>
      <c r="W377" s="59">
        <f t="shared" ca="1" si="381"/>
        <v>0.25903343871810214</v>
      </c>
      <c r="X377" s="59">
        <f t="shared" ca="1" si="381"/>
        <v>0.46927133254138187</v>
      </c>
      <c r="Y377" s="59">
        <f t="shared" ca="1" si="381"/>
        <v>0.3607566134394658</v>
      </c>
      <c r="Z377" s="59">
        <f t="shared" ca="1" si="381"/>
        <v>4.6415408917509851E-2</v>
      </c>
      <c r="AA377" s="59">
        <f t="shared" ca="1" si="381"/>
        <v>0.73613507202803907</v>
      </c>
      <c r="AB377" s="59">
        <f t="shared" ca="1" si="381"/>
        <v>0.75396163056140086</v>
      </c>
      <c r="AC377" s="59">
        <f t="shared" ca="1" si="381"/>
        <v>0.71112179556536548</v>
      </c>
      <c r="AD377" s="59">
        <f t="shared" ca="1" si="381"/>
        <v>0.74970611762331041</v>
      </c>
      <c r="AE377" s="59">
        <f t="shared" ca="1" si="381"/>
        <v>0.11135594458668278</v>
      </c>
      <c r="AF377" s="59">
        <f t="shared" ca="1" si="382"/>
        <v>2.6473181629733344E-2</v>
      </c>
      <c r="AG377" s="59">
        <f t="shared" ca="1" si="382"/>
        <v>0.41829585052349416</v>
      </c>
      <c r="AH377" s="59">
        <f t="shared" ca="1" si="382"/>
        <v>0.374009629951159</v>
      </c>
      <c r="AI377" s="59">
        <f t="shared" ca="1" si="382"/>
        <v>0.43668953373824926</v>
      </c>
      <c r="AJ377" s="59">
        <f t="shared" ca="1" si="382"/>
        <v>0.73959438266106714</v>
      </c>
      <c r="AK377" s="59">
        <f t="shared" ca="1" si="382"/>
        <v>0.25131213350701692</v>
      </c>
      <c r="AL377" s="59">
        <f t="shared" ca="1" si="382"/>
        <v>0.54407874141227042</v>
      </c>
      <c r="AM377" s="59">
        <f t="shared" ca="1" si="382"/>
        <v>0.57800717302642501</v>
      </c>
      <c r="AN377" s="59">
        <f t="shared" ca="1" si="382"/>
        <v>0.66082904957168398</v>
      </c>
      <c r="AO377" s="59">
        <f t="shared" ca="1" si="382"/>
        <v>1.0000000000000002</v>
      </c>
      <c r="AP377" s="59" t="str">
        <f t="shared" ca="1" si="383"/>
        <v/>
      </c>
      <c r="AQ377" s="59" t="str">
        <f t="shared" ca="1" si="383"/>
        <v/>
      </c>
      <c r="AR377" s="59" t="str">
        <f t="shared" ca="1" si="383"/>
        <v/>
      </c>
      <c r="AS377" s="59" t="str">
        <f t="shared" ca="1" si="383"/>
        <v/>
      </c>
      <c r="AT377" s="59" t="str">
        <f t="shared" ca="1" si="383"/>
        <v/>
      </c>
      <c r="AU377" s="59" t="str">
        <f t="shared" ca="1" si="383"/>
        <v/>
      </c>
      <c r="AV377" s="59" t="str">
        <f t="shared" ca="1" si="383"/>
        <v/>
      </c>
      <c r="AW377" s="59" t="str">
        <f t="shared" ca="1" si="383"/>
        <v/>
      </c>
      <c r="AX377" s="59" t="str">
        <f t="shared" ca="1" si="383"/>
        <v/>
      </c>
      <c r="AY377" s="59" t="str">
        <f t="shared" ca="1" si="383"/>
        <v/>
      </c>
      <c r="AZ377" s="59" t="str">
        <f t="shared" ca="1" si="384"/>
        <v/>
      </c>
      <c r="BA377" s="59" t="str">
        <f t="shared" ca="1" si="384"/>
        <v/>
      </c>
      <c r="BB377" s="59" t="str">
        <f t="shared" ca="1" si="384"/>
        <v/>
      </c>
      <c r="BC377" s="59" t="str">
        <f t="shared" ca="1" si="384"/>
        <v/>
      </c>
      <c r="BD377" s="59" t="str">
        <f t="shared" ca="1" si="384"/>
        <v/>
      </c>
      <c r="BE377" s="59" t="str">
        <f t="shared" ca="1" si="384"/>
        <v/>
      </c>
      <c r="BF377" s="59" t="str">
        <f t="shared" ca="1" si="384"/>
        <v/>
      </c>
      <c r="BG377" s="59" t="str">
        <f t="shared" ca="1" si="384"/>
        <v/>
      </c>
      <c r="BH377" s="59" t="str">
        <f t="shared" ca="1" si="384"/>
        <v/>
      </c>
      <c r="BI377" s="59" t="str">
        <f t="shared" ca="1" si="384"/>
        <v/>
      </c>
      <c r="BJ377" s="59" t="str">
        <f t="shared" ca="1" si="385"/>
        <v/>
      </c>
      <c r="BK377" s="59" t="str">
        <f t="shared" ca="1" si="385"/>
        <v/>
      </c>
      <c r="BL377" s="59" t="str">
        <f t="shared" ca="1" si="385"/>
        <v/>
      </c>
      <c r="BM377" s="59" t="str">
        <f t="shared" ca="1" si="385"/>
        <v/>
      </c>
      <c r="BN377" s="59" t="str">
        <f t="shared" ca="1" si="385"/>
        <v/>
      </c>
      <c r="BO377" s="59" t="str">
        <f t="shared" ca="1" si="385"/>
        <v/>
      </c>
      <c r="BP377" s="59" t="str">
        <f t="shared" ca="1" si="385"/>
        <v/>
      </c>
      <c r="BQ377" s="59" t="str">
        <f t="shared" ca="1" si="385"/>
        <v/>
      </c>
      <c r="BR377" s="59" t="str">
        <f t="shared" ca="1" si="385"/>
        <v/>
      </c>
      <c r="BS377" s="59" t="str">
        <f t="shared" ca="1" si="385"/>
        <v/>
      </c>
      <c r="BT377" s="59" t="str">
        <f t="shared" ca="1" si="386"/>
        <v/>
      </c>
      <c r="BU377" s="59" t="str">
        <f t="shared" ca="1" si="386"/>
        <v/>
      </c>
      <c r="BV377" s="59" t="str">
        <f t="shared" ca="1" si="386"/>
        <v/>
      </c>
      <c r="BW377" s="59" t="str">
        <f t="shared" ca="1" si="386"/>
        <v/>
      </c>
      <c r="BX377" s="59" t="str">
        <f t="shared" ca="1" si="386"/>
        <v/>
      </c>
      <c r="BY377" s="59" t="str">
        <f t="shared" ca="1" si="386"/>
        <v/>
      </c>
      <c r="BZ377" s="91" t="str">
        <f t="shared" ca="1" si="386"/>
        <v/>
      </c>
      <c r="CB377" s="131">
        <f t="shared" si="362"/>
        <v>39</v>
      </c>
    </row>
    <row r="378" spans="1:80">
      <c r="A378" s="78" t="str">
        <v>VIPSX</v>
      </c>
      <c r="B378" s="59">
        <f t="shared" ref="B378:K387" ca="1" si="387">IF(OR($A378="",B$337=""), "", IF((COLUMN()-COLUMN($A378)) &gt; (1+$CB378), "", PEARSON(OFFSET($B$8, 0, $CB378, $A$337+1, 1), B$8:B$154)))</f>
        <v>0.16076967851350174</v>
      </c>
      <c r="C378" s="59">
        <f t="shared" ca="1" si="387"/>
        <v>0.18844388390397471</v>
      </c>
      <c r="D378" s="59">
        <f t="shared" ca="1" si="387"/>
        <v>0.15397561728770792</v>
      </c>
      <c r="E378" s="59">
        <f t="shared" ca="1" si="387"/>
        <v>0.12586133434196659</v>
      </c>
      <c r="F378" s="59">
        <f t="shared" ca="1" si="387"/>
        <v>0.24994991163360317</v>
      </c>
      <c r="G378" s="59">
        <f t="shared" ca="1" si="387"/>
        <v>0.27322944255049925</v>
      </c>
      <c r="H378" s="59">
        <f t="shared" ca="1" si="387"/>
        <v>0.14013577689971327</v>
      </c>
      <c r="I378" s="59">
        <f t="shared" ca="1" si="387"/>
        <v>0.15250216353668961</v>
      </c>
      <c r="J378" s="59">
        <f t="shared" ca="1" si="387"/>
        <v>0.14287149964060175</v>
      </c>
      <c r="K378" s="59">
        <f t="shared" ca="1" si="387"/>
        <v>0.23974402895250688</v>
      </c>
      <c r="L378" s="59">
        <f t="shared" ref="L378:U387" ca="1" si="388">IF(OR($A378="",L$337=""), "", IF((COLUMN()-COLUMN($A378)) &gt; (1+$CB378), "", PEARSON(OFFSET($B$8, 0, $CB378, $A$337+1, 1), L$8:L$154)))</f>
        <v>0.11071575760971293</v>
      </c>
      <c r="M378" s="59">
        <f t="shared" ca="1" si="388"/>
        <v>0.26396256499771004</v>
      </c>
      <c r="N378" s="59">
        <f t="shared" ca="1" si="388"/>
        <v>0.22996306947972206</v>
      </c>
      <c r="O378" s="59">
        <f t="shared" ca="1" si="388"/>
        <v>0.37316987825330716</v>
      </c>
      <c r="P378" s="59">
        <f t="shared" ca="1" si="388"/>
        <v>0.24943408066889383</v>
      </c>
      <c r="Q378" s="59">
        <f t="shared" ca="1" si="388"/>
        <v>0.14972952125542238</v>
      </c>
      <c r="R378" s="59">
        <f t="shared" ca="1" si="388"/>
        <v>0.31124920393751815</v>
      </c>
      <c r="S378" s="59">
        <f t="shared" ca="1" si="388"/>
        <v>0.24737013253064449</v>
      </c>
      <c r="T378" s="59">
        <f t="shared" ca="1" si="388"/>
        <v>0.2319125089399445</v>
      </c>
      <c r="U378" s="59">
        <f t="shared" ca="1" si="388"/>
        <v>0.66586878741529409</v>
      </c>
      <c r="V378" s="59">
        <f t="shared" ref="V378:AE387" ca="1" si="389">IF(OR($A378="",V$337=""), "", IF((COLUMN()-COLUMN($A378)) &gt; (1+$CB378), "", PEARSON(OFFSET($B$8, 0, $CB378, $A$337+1, 1), V$8:V$154)))</f>
        <v>0.77797114126265177</v>
      </c>
      <c r="W378" s="59">
        <f t="shared" ca="1" si="389"/>
        <v>0.7096261102012088</v>
      </c>
      <c r="X378" s="59">
        <f t="shared" ca="1" si="389"/>
        <v>0.85834005360955923</v>
      </c>
      <c r="Y378" s="59">
        <f t="shared" ca="1" si="389"/>
        <v>0.74752474343181285</v>
      </c>
      <c r="Z378" s="59">
        <f t="shared" ca="1" si="389"/>
        <v>0.33083741458319932</v>
      </c>
      <c r="AA378" s="59">
        <f t="shared" ca="1" si="389"/>
        <v>0.84342095716087495</v>
      </c>
      <c r="AB378" s="59">
        <f t="shared" ca="1" si="389"/>
        <v>0.4055961912569388</v>
      </c>
      <c r="AC378" s="59">
        <f t="shared" ca="1" si="389"/>
        <v>0.67281903092545092</v>
      </c>
      <c r="AD378" s="59">
        <f t="shared" ca="1" si="389"/>
        <v>0.17430600099122187</v>
      </c>
      <c r="AE378" s="59">
        <f t="shared" ca="1" si="389"/>
        <v>0.32206586750499888</v>
      </c>
      <c r="AF378" s="59">
        <f t="shared" ref="AF378:AO387" ca="1" si="390">IF(OR($A378="",AF$337=""), "", IF((COLUMN()-COLUMN($A378)) &gt; (1+$CB378), "", PEARSON(OFFSET($B$8, 0, $CB378, $A$337+1, 1), AF$8:AF$154)))</f>
        <v>0.3156674496706609</v>
      </c>
      <c r="AG378" s="59">
        <f t="shared" ca="1" si="390"/>
        <v>0.26399239321251389</v>
      </c>
      <c r="AH378" s="59">
        <f t="shared" ca="1" si="390"/>
        <v>0.2763002475248244</v>
      </c>
      <c r="AI378" s="59">
        <f t="shared" ca="1" si="390"/>
        <v>0.30620058315488941</v>
      </c>
      <c r="AJ378" s="59">
        <f t="shared" ca="1" si="390"/>
        <v>0.29201641719659116</v>
      </c>
      <c r="AK378" s="59">
        <f t="shared" ca="1" si="390"/>
        <v>0.59646954217209802</v>
      </c>
      <c r="AL378" s="59">
        <f t="shared" ca="1" si="390"/>
        <v>0.84903242927913325</v>
      </c>
      <c r="AM378" s="59">
        <f t="shared" ca="1" si="390"/>
        <v>0.83181319697463008</v>
      </c>
      <c r="AN378" s="59">
        <f t="shared" ca="1" si="390"/>
        <v>0.75322718324440152</v>
      </c>
      <c r="AO378" s="59">
        <f t="shared" ca="1" si="390"/>
        <v>0.4727236933745943</v>
      </c>
      <c r="AP378" s="59">
        <f t="shared" ref="AP378:AY387" ca="1" si="391">IF(OR($A378="",AP$337=""), "", IF((COLUMN()-COLUMN($A378)) &gt; (1+$CB378), "", PEARSON(OFFSET($B$8, 0, $CB378, $A$337+1, 1), AP$8:AP$154)))</f>
        <v>0.99999999999999989</v>
      </c>
      <c r="AQ378" s="59" t="str">
        <f t="shared" ca="1" si="391"/>
        <v/>
      </c>
      <c r="AR378" s="59" t="str">
        <f t="shared" ca="1" si="391"/>
        <v/>
      </c>
      <c r="AS378" s="59" t="str">
        <f t="shared" ca="1" si="391"/>
        <v/>
      </c>
      <c r="AT378" s="59" t="str">
        <f t="shared" ca="1" si="391"/>
        <v/>
      </c>
      <c r="AU378" s="59" t="str">
        <f t="shared" ca="1" si="391"/>
        <v/>
      </c>
      <c r="AV378" s="59" t="str">
        <f t="shared" ca="1" si="391"/>
        <v/>
      </c>
      <c r="AW378" s="59" t="str">
        <f t="shared" ca="1" si="391"/>
        <v/>
      </c>
      <c r="AX378" s="59" t="str">
        <f t="shared" ca="1" si="391"/>
        <v/>
      </c>
      <c r="AY378" s="59" t="str">
        <f t="shared" ca="1" si="391"/>
        <v/>
      </c>
      <c r="AZ378" s="59" t="str">
        <f t="shared" ref="AZ378:BI387" ca="1" si="392">IF(OR($A378="",AZ$337=""), "", IF((COLUMN()-COLUMN($A378)) &gt; (1+$CB378), "", PEARSON(OFFSET($B$8, 0, $CB378, $A$337+1, 1), AZ$8:AZ$154)))</f>
        <v/>
      </c>
      <c r="BA378" s="59" t="str">
        <f t="shared" ca="1" si="392"/>
        <v/>
      </c>
      <c r="BB378" s="59" t="str">
        <f t="shared" ca="1" si="392"/>
        <v/>
      </c>
      <c r="BC378" s="59" t="str">
        <f t="shared" ca="1" si="392"/>
        <v/>
      </c>
      <c r="BD378" s="59" t="str">
        <f t="shared" ca="1" si="392"/>
        <v/>
      </c>
      <c r="BE378" s="59" t="str">
        <f t="shared" ca="1" si="392"/>
        <v/>
      </c>
      <c r="BF378" s="59" t="str">
        <f t="shared" ca="1" si="392"/>
        <v/>
      </c>
      <c r="BG378" s="59" t="str">
        <f t="shared" ca="1" si="392"/>
        <v/>
      </c>
      <c r="BH378" s="59" t="str">
        <f t="shared" ca="1" si="392"/>
        <v/>
      </c>
      <c r="BI378" s="59" t="str">
        <f t="shared" ca="1" si="392"/>
        <v/>
      </c>
      <c r="BJ378" s="59" t="str">
        <f t="shared" ref="BJ378:BS387" ca="1" si="393">IF(OR($A378="",BJ$337=""), "", IF((COLUMN()-COLUMN($A378)) &gt; (1+$CB378), "", PEARSON(OFFSET($B$8, 0, $CB378, $A$337+1, 1), BJ$8:BJ$154)))</f>
        <v/>
      </c>
      <c r="BK378" s="59" t="str">
        <f t="shared" ca="1" si="393"/>
        <v/>
      </c>
      <c r="BL378" s="59" t="str">
        <f t="shared" ca="1" si="393"/>
        <v/>
      </c>
      <c r="BM378" s="59" t="str">
        <f t="shared" ca="1" si="393"/>
        <v/>
      </c>
      <c r="BN378" s="59" t="str">
        <f t="shared" ca="1" si="393"/>
        <v/>
      </c>
      <c r="BO378" s="59" t="str">
        <f t="shared" ca="1" si="393"/>
        <v/>
      </c>
      <c r="BP378" s="59" t="str">
        <f t="shared" ca="1" si="393"/>
        <v/>
      </c>
      <c r="BQ378" s="59" t="str">
        <f t="shared" ca="1" si="393"/>
        <v/>
      </c>
      <c r="BR378" s="59" t="str">
        <f t="shared" ca="1" si="393"/>
        <v/>
      </c>
      <c r="BS378" s="59" t="str">
        <f t="shared" ca="1" si="393"/>
        <v/>
      </c>
      <c r="BT378" s="59" t="str">
        <f t="shared" ref="BT378:BZ387" ca="1" si="394">IF(OR($A378="",BT$337=""), "", IF((COLUMN()-COLUMN($A378)) &gt; (1+$CB378), "", PEARSON(OFFSET($B$8, 0, $CB378, $A$337+1, 1), BT$8:BT$154)))</f>
        <v/>
      </c>
      <c r="BU378" s="59" t="str">
        <f t="shared" ca="1" si="394"/>
        <v/>
      </c>
      <c r="BV378" s="59" t="str">
        <f t="shared" ca="1" si="394"/>
        <v/>
      </c>
      <c r="BW378" s="59" t="str">
        <f t="shared" ca="1" si="394"/>
        <v/>
      </c>
      <c r="BX378" s="59" t="str">
        <f t="shared" ca="1" si="394"/>
        <v/>
      </c>
      <c r="BY378" s="59" t="str">
        <f t="shared" ca="1" si="394"/>
        <v/>
      </c>
      <c r="BZ378" s="91" t="str">
        <f t="shared" ca="1" si="394"/>
        <v/>
      </c>
      <c r="CB378" s="131">
        <f t="shared" si="362"/>
        <v>40</v>
      </c>
    </row>
    <row r="379" spans="1:80">
      <c r="A379" s="78" t="str">
        <v>PGBDX</v>
      </c>
      <c r="B379" s="59">
        <f t="shared" ca="1" si="387"/>
        <v>0.24910591905109347</v>
      </c>
      <c r="C379" s="59">
        <f t="shared" ca="1" si="387"/>
        <v>0.22821816278950827</v>
      </c>
      <c r="D379" s="59">
        <f t="shared" ca="1" si="387"/>
        <v>0.25568866421303998</v>
      </c>
      <c r="E379" s="59">
        <f t="shared" ca="1" si="387"/>
        <v>0.25348653700810342</v>
      </c>
      <c r="F379" s="59">
        <f t="shared" ca="1" si="387"/>
        <v>0.21901537993986667</v>
      </c>
      <c r="G379" s="59">
        <f t="shared" ca="1" si="387"/>
        <v>0.24820273171098398</v>
      </c>
      <c r="H379" s="59">
        <f t="shared" ca="1" si="387"/>
        <v>0.19510057178577683</v>
      </c>
      <c r="I379" s="59">
        <f t="shared" ca="1" si="387"/>
        <v>0.12249787397524269</v>
      </c>
      <c r="J379" s="59">
        <f t="shared" ca="1" si="387"/>
        <v>0.16877802791674143</v>
      </c>
      <c r="K379" s="59">
        <f t="shared" ca="1" si="387"/>
        <v>0.25335978385077501</v>
      </c>
      <c r="L379" s="59">
        <f t="shared" ca="1" si="388"/>
        <v>0.14410540579565814</v>
      </c>
      <c r="M379" s="59">
        <f t="shared" ca="1" si="388"/>
        <v>0.24650479751248303</v>
      </c>
      <c r="N379" s="59">
        <f t="shared" ca="1" si="388"/>
        <v>0.4217212250926779</v>
      </c>
      <c r="O379" s="59">
        <f t="shared" ca="1" si="388"/>
        <v>0.36308900715047882</v>
      </c>
      <c r="P379" s="59">
        <f t="shared" ca="1" si="388"/>
        <v>0.42898159195695335</v>
      </c>
      <c r="Q379" s="59">
        <f t="shared" ca="1" si="388"/>
        <v>0.31200765479582504</v>
      </c>
      <c r="R379" s="59">
        <f t="shared" ca="1" si="388"/>
        <v>0.4436800043947815</v>
      </c>
      <c r="S379" s="59">
        <f t="shared" ca="1" si="388"/>
        <v>0.43261849153706711</v>
      </c>
      <c r="T379" s="59">
        <f t="shared" ca="1" si="388"/>
        <v>0.43789683462270501</v>
      </c>
      <c r="U379" s="59">
        <f t="shared" ca="1" si="388"/>
        <v>0.3758641976068014</v>
      </c>
      <c r="V379" s="59">
        <f t="shared" ca="1" si="389"/>
        <v>0.53097149373058172</v>
      </c>
      <c r="W379" s="59">
        <f t="shared" ca="1" si="389"/>
        <v>0.52933664526012647</v>
      </c>
      <c r="X379" s="59">
        <f t="shared" ca="1" si="389"/>
        <v>0.61729926161721915</v>
      </c>
      <c r="Y379" s="59">
        <f t="shared" ca="1" si="389"/>
        <v>0.57336447934053414</v>
      </c>
      <c r="Z379" s="59">
        <f t="shared" ca="1" si="389"/>
        <v>0.22040710271612315</v>
      </c>
      <c r="AA379" s="59">
        <f t="shared" ca="1" si="389"/>
        <v>0.7264405252398346</v>
      </c>
      <c r="AB379" s="59">
        <f t="shared" ca="1" si="389"/>
        <v>0.38210283613875323</v>
      </c>
      <c r="AC379" s="59">
        <f t="shared" ca="1" si="389"/>
        <v>0.50467467485720341</v>
      </c>
      <c r="AD379" s="59">
        <f t="shared" ca="1" si="389"/>
        <v>0.20509007909272689</v>
      </c>
      <c r="AE379" s="59">
        <f t="shared" ca="1" si="389"/>
        <v>0.19940339442642091</v>
      </c>
      <c r="AF379" s="59">
        <f t="shared" ca="1" si="390"/>
        <v>0.46479194703486865</v>
      </c>
      <c r="AG379" s="59">
        <f t="shared" ca="1" si="390"/>
        <v>0.10015227059722648</v>
      </c>
      <c r="AH379" s="59">
        <f t="shared" ca="1" si="390"/>
        <v>0.15529252865578383</v>
      </c>
      <c r="AI379" s="59">
        <f t="shared" ca="1" si="390"/>
        <v>0.35625260468707926</v>
      </c>
      <c r="AJ379" s="59">
        <f t="shared" ca="1" si="390"/>
        <v>0.29205437484194963</v>
      </c>
      <c r="AK379" s="59">
        <f t="shared" ca="1" si="390"/>
        <v>0.45374656255386847</v>
      </c>
      <c r="AL379" s="59">
        <f t="shared" ca="1" si="390"/>
        <v>0.63871803317797216</v>
      </c>
      <c r="AM379" s="59">
        <f t="shared" ca="1" si="390"/>
        <v>0.6011434858286101</v>
      </c>
      <c r="AN379" s="59">
        <f t="shared" ca="1" si="390"/>
        <v>0.63162608233195983</v>
      </c>
      <c r="AO379" s="59">
        <f t="shared" ca="1" si="390"/>
        <v>0.54823067667207548</v>
      </c>
      <c r="AP379" s="59">
        <f t="shared" ca="1" si="391"/>
        <v>0.73653248962176354</v>
      </c>
      <c r="AQ379" s="59">
        <f t="shared" ca="1" si="391"/>
        <v>1</v>
      </c>
      <c r="AR379" s="59" t="str">
        <f t="shared" ca="1" si="391"/>
        <v/>
      </c>
      <c r="AS379" s="59" t="str">
        <f t="shared" ca="1" si="391"/>
        <v/>
      </c>
      <c r="AT379" s="59" t="str">
        <f t="shared" ca="1" si="391"/>
        <v/>
      </c>
      <c r="AU379" s="59" t="str">
        <f t="shared" ca="1" si="391"/>
        <v/>
      </c>
      <c r="AV379" s="59" t="str">
        <f t="shared" ca="1" si="391"/>
        <v/>
      </c>
      <c r="AW379" s="59" t="str">
        <f t="shared" ca="1" si="391"/>
        <v/>
      </c>
      <c r="AX379" s="59" t="str">
        <f t="shared" ca="1" si="391"/>
        <v/>
      </c>
      <c r="AY379" s="59" t="str">
        <f t="shared" ca="1" si="391"/>
        <v/>
      </c>
      <c r="AZ379" s="59" t="str">
        <f t="shared" ca="1" si="392"/>
        <v/>
      </c>
      <c r="BA379" s="59" t="str">
        <f t="shared" ca="1" si="392"/>
        <v/>
      </c>
      <c r="BB379" s="59" t="str">
        <f t="shared" ca="1" si="392"/>
        <v/>
      </c>
      <c r="BC379" s="59" t="str">
        <f t="shared" ca="1" si="392"/>
        <v/>
      </c>
      <c r="BD379" s="59" t="str">
        <f t="shared" ca="1" si="392"/>
        <v/>
      </c>
      <c r="BE379" s="59" t="str">
        <f t="shared" ca="1" si="392"/>
        <v/>
      </c>
      <c r="BF379" s="59" t="str">
        <f t="shared" ca="1" si="392"/>
        <v/>
      </c>
      <c r="BG379" s="59" t="str">
        <f t="shared" ca="1" si="392"/>
        <v/>
      </c>
      <c r="BH379" s="59" t="str">
        <f t="shared" ca="1" si="392"/>
        <v/>
      </c>
      <c r="BI379" s="59" t="str">
        <f t="shared" ca="1" si="392"/>
        <v/>
      </c>
      <c r="BJ379" s="59" t="str">
        <f t="shared" ca="1" si="393"/>
        <v/>
      </c>
      <c r="BK379" s="59" t="str">
        <f t="shared" ca="1" si="393"/>
        <v/>
      </c>
      <c r="BL379" s="59" t="str">
        <f t="shared" ca="1" si="393"/>
        <v/>
      </c>
      <c r="BM379" s="59" t="str">
        <f t="shared" ca="1" si="393"/>
        <v/>
      </c>
      <c r="BN379" s="59" t="str">
        <f t="shared" ca="1" si="393"/>
        <v/>
      </c>
      <c r="BO379" s="59" t="str">
        <f t="shared" ca="1" si="393"/>
        <v/>
      </c>
      <c r="BP379" s="59" t="str">
        <f t="shared" ca="1" si="393"/>
        <v/>
      </c>
      <c r="BQ379" s="59" t="str">
        <f t="shared" ca="1" si="393"/>
        <v/>
      </c>
      <c r="BR379" s="59" t="str">
        <f t="shared" ca="1" si="393"/>
        <v/>
      </c>
      <c r="BS379" s="59" t="str">
        <f t="shared" ca="1" si="393"/>
        <v/>
      </c>
      <c r="BT379" s="59" t="str">
        <f t="shared" ca="1" si="394"/>
        <v/>
      </c>
      <c r="BU379" s="59" t="str">
        <f t="shared" ca="1" si="394"/>
        <v/>
      </c>
      <c r="BV379" s="59" t="str">
        <f t="shared" ca="1" si="394"/>
        <v/>
      </c>
      <c r="BW379" s="59" t="str">
        <f t="shared" ca="1" si="394"/>
        <v/>
      </c>
      <c r="BX379" s="59" t="str">
        <f t="shared" ca="1" si="394"/>
        <v/>
      </c>
      <c r="BY379" s="59" t="str">
        <f t="shared" ca="1" si="394"/>
        <v/>
      </c>
      <c r="BZ379" s="91" t="str">
        <f t="shared" ca="1" si="394"/>
        <v/>
      </c>
      <c r="CB379" s="131">
        <f t="shared" si="362"/>
        <v>41</v>
      </c>
    </row>
    <row r="380" spans="1:80">
      <c r="A380" s="78" t="str">
        <v>VTIBX</v>
      </c>
      <c r="B380" s="59">
        <f t="shared" ca="1" si="387"/>
        <v>0.22096779630493749</v>
      </c>
      <c r="C380" s="59">
        <f t="shared" ca="1" si="387"/>
        <v>0.28930763912325835</v>
      </c>
      <c r="D380" s="59">
        <f t="shared" ca="1" si="387"/>
        <v>0.2558720233891571</v>
      </c>
      <c r="E380" s="59">
        <f t="shared" ca="1" si="387"/>
        <v>0.20565476646543243</v>
      </c>
      <c r="F380" s="59">
        <f t="shared" ca="1" si="387"/>
        <v>0.25272114343678881</v>
      </c>
      <c r="G380" s="59">
        <f t="shared" ca="1" si="387"/>
        <v>0.233570639857274</v>
      </c>
      <c r="H380" s="59">
        <f t="shared" ca="1" si="387"/>
        <v>5.8465667668101531E-2</v>
      </c>
      <c r="I380" s="59">
        <f t="shared" ca="1" si="387"/>
        <v>0.20002762029691662</v>
      </c>
      <c r="J380" s="59">
        <f t="shared" ca="1" si="387"/>
        <v>8.9738707044266425E-2</v>
      </c>
      <c r="K380" s="59">
        <f t="shared" ca="1" si="387"/>
        <v>0.11346228913445294</v>
      </c>
      <c r="L380" s="59">
        <f t="shared" ca="1" si="388"/>
        <v>3.1593188067902192E-2</v>
      </c>
      <c r="M380" s="59">
        <f t="shared" ca="1" si="388"/>
        <v>0.17514210848541106</v>
      </c>
      <c r="N380" s="59">
        <f t="shared" ca="1" si="388"/>
        <v>0.16211261895221357</v>
      </c>
      <c r="O380" s="59">
        <f t="shared" ca="1" si="388"/>
        <v>8.4298477184296783E-2</v>
      </c>
      <c r="P380" s="59">
        <f t="shared" ca="1" si="388"/>
        <v>0.14155375329677941</v>
      </c>
      <c r="Q380" s="59">
        <f t="shared" ca="1" si="388"/>
        <v>2.8410006670089871E-2</v>
      </c>
      <c r="R380" s="59">
        <f t="shared" ca="1" si="388"/>
        <v>0.24413338385096939</v>
      </c>
      <c r="S380" s="59">
        <f t="shared" ca="1" si="388"/>
        <v>0.17487982469854349</v>
      </c>
      <c r="T380" s="59">
        <f t="shared" ca="1" si="388"/>
        <v>-2.7211057904818797E-2</v>
      </c>
      <c r="U380" s="59">
        <f t="shared" ca="1" si="388"/>
        <v>0.59124685473728766</v>
      </c>
      <c r="V380" s="59">
        <f t="shared" ca="1" si="389"/>
        <v>0.64707646705771071</v>
      </c>
      <c r="W380" s="59">
        <f t="shared" ca="1" si="389"/>
        <v>0.62393734448381477</v>
      </c>
      <c r="X380" s="59">
        <f t="shared" ca="1" si="389"/>
        <v>0.68797357977129203</v>
      </c>
      <c r="Y380" s="59">
        <f t="shared" ca="1" si="389"/>
        <v>0.64921189266603996</v>
      </c>
      <c r="Z380" s="59">
        <f t="shared" ca="1" si="389"/>
        <v>0.41386287967602503</v>
      </c>
      <c r="AA380" s="59">
        <f t="shared" ca="1" si="389"/>
        <v>0.57917913914244867</v>
      </c>
      <c r="AB380" s="59">
        <f t="shared" ca="1" si="389"/>
        <v>0.41385444532386434</v>
      </c>
      <c r="AC380" s="59">
        <f t="shared" ca="1" si="389"/>
        <v>0.60092710429572982</v>
      </c>
      <c r="AD380" s="59">
        <f t="shared" ca="1" si="389"/>
        <v>0.22939751935597516</v>
      </c>
      <c r="AE380" s="59">
        <f t="shared" ca="1" si="389"/>
        <v>-3.1867149060478731E-2</v>
      </c>
      <c r="AF380" s="59">
        <f t="shared" ca="1" si="390"/>
        <v>-5.3508299700223888E-2</v>
      </c>
      <c r="AG380" s="59">
        <f t="shared" ca="1" si="390"/>
        <v>3.5367451764823275E-2</v>
      </c>
      <c r="AH380" s="59">
        <f t="shared" ca="1" si="390"/>
        <v>0.37786440618218065</v>
      </c>
      <c r="AI380" s="59">
        <f t="shared" ca="1" si="390"/>
        <v>1.9494086595317546E-2</v>
      </c>
      <c r="AJ380" s="59">
        <f t="shared" ca="1" si="390"/>
        <v>0.36177909935814057</v>
      </c>
      <c r="AK380" s="59">
        <f t="shared" ca="1" si="390"/>
        <v>0.55572684361040947</v>
      </c>
      <c r="AL380" s="59">
        <f t="shared" ca="1" si="390"/>
        <v>0.66527530212737807</v>
      </c>
      <c r="AM380" s="59">
        <f t="shared" ca="1" si="390"/>
        <v>0.66119850790610624</v>
      </c>
      <c r="AN380" s="59">
        <f t="shared" ca="1" si="390"/>
        <v>0.52332122906979595</v>
      </c>
      <c r="AO380" s="59">
        <f t="shared" ca="1" si="390"/>
        <v>0.34270283335680196</v>
      </c>
      <c r="AP380" s="59">
        <f t="shared" ca="1" si="391"/>
        <v>0.52988434301188747</v>
      </c>
      <c r="AQ380" s="59">
        <f t="shared" ca="1" si="391"/>
        <v>0.50400687993537252</v>
      </c>
      <c r="AR380" s="59">
        <f t="shared" ca="1" si="391"/>
        <v>1.0000000000000002</v>
      </c>
      <c r="AS380" s="59" t="str">
        <f t="shared" ca="1" si="391"/>
        <v/>
      </c>
      <c r="AT380" s="59" t="str">
        <f t="shared" ca="1" si="391"/>
        <v/>
      </c>
      <c r="AU380" s="59" t="str">
        <f t="shared" ca="1" si="391"/>
        <v/>
      </c>
      <c r="AV380" s="59" t="str">
        <f t="shared" ca="1" si="391"/>
        <v/>
      </c>
      <c r="AW380" s="59" t="str">
        <f t="shared" ca="1" si="391"/>
        <v/>
      </c>
      <c r="AX380" s="59" t="str">
        <f t="shared" ca="1" si="391"/>
        <v/>
      </c>
      <c r="AY380" s="59" t="str">
        <f t="shared" ca="1" si="391"/>
        <v/>
      </c>
      <c r="AZ380" s="59" t="str">
        <f t="shared" ca="1" si="392"/>
        <v/>
      </c>
      <c r="BA380" s="59" t="str">
        <f t="shared" ca="1" si="392"/>
        <v/>
      </c>
      <c r="BB380" s="59" t="str">
        <f t="shared" ca="1" si="392"/>
        <v/>
      </c>
      <c r="BC380" s="59" t="str">
        <f t="shared" ca="1" si="392"/>
        <v/>
      </c>
      <c r="BD380" s="59" t="str">
        <f t="shared" ca="1" si="392"/>
        <v/>
      </c>
      <c r="BE380" s="59" t="str">
        <f t="shared" ca="1" si="392"/>
        <v/>
      </c>
      <c r="BF380" s="59" t="str">
        <f t="shared" ca="1" si="392"/>
        <v/>
      </c>
      <c r="BG380" s="59" t="str">
        <f t="shared" ca="1" si="392"/>
        <v/>
      </c>
      <c r="BH380" s="59" t="str">
        <f t="shared" ca="1" si="392"/>
        <v/>
      </c>
      <c r="BI380" s="59" t="str">
        <f t="shared" ca="1" si="392"/>
        <v/>
      </c>
      <c r="BJ380" s="59" t="str">
        <f t="shared" ca="1" si="393"/>
        <v/>
      </c>
      <c r="BK380" s="59" t="str">
        <f t="shared" ca="1" si="393"/>
        <v/>
      </c>
      <c r="BL380" s="59" t="str">
        <f t="shared" ca="1" si="393"/>
        <v/>
      </c>
      <c r="BM380" s="59" t="str">
        <f t="shared" ca="1" si="393"/>
        <v/>
      </c>
      <c r="BN380" s="59" t="str">
        <f t="shared" ca="1" si="393"/>
        <v/>
      </c>
      <c r="BO380" s="59" t="str">
        <f t="shared" ca="1" si="393"/>
        <v/>
      </c>
      <c r="BP380" s="59" t="str">
        <f t="shared" ca="1" si="393"/>
        <v/>
      </c>
      <c r="BQ380" s="59" t="str">
        <f t="shared" ca="1" si="393"/>
        <v/>
      </c>
      <c r="BR380" s="59" t="str">
        <f t="shared" ca="1" si="393"/>
        <v/>
      </c>
      <c r="BS380" s="59" t="str">
        <f t="shared" ca="1" si="393"/>
        <v/>
      </c>
      <c r="BT380" s="59" t="str">
        <f t="shared" ca="1" si="394"/>
        <v/>
      </c>
      <c r="BU380" s="59" t="str">
        <f t="shared" ca="1" si="394"/>
        <v/>
      </c>
      <c r="BV380" s="59" t="str">
        <f t="shared" ca="1" si="394"/>
        <v/>
      </c>
      <c r="BW380" s="59" t="str">
        <f t="shared" ca="1" si="394"/>
        <v/>
      </c>
      <c r="BX380" s="59" t="str">
        <f t="shared" ca="1" si="394"/>
        <v/>
      </c>
      <c r="BY380" s="59" t="str">
        <f t="shared" ca="1" si="394"/>
        <v/>
      </c>
      <c r="BZ380" s="91" t="str">
        <f t="shared" ca="1" si="394"/>
        <v/>
      </c>
      <c r="CB380" s="131">
        <f t="shared" si="362"/>
        <v>42</v>
      </c>
    </row>
    <row r="381" spans="1:80">
      <c r="A381" s="78" t="str">
        <v>VEXMX</v>
      </c>
      <c r="B381" s="59">
        <f t="shared" ca="1" si="387"/>
        <v>0.95258333615475022</v>
      </c>
      <c r="C381" s="59">
        <f t="shared" ca="1" si="387"/>
        <v>0.89114319189210012</v>
      </c>
      <c r="D381" s="59">
        <f t="shared" ca="1" si="387"/>
        <v>0.91025142397679193</v>
      </c>
      <c r="E381" s="59">
        <f t="shared" ca="1" si="387"/>
        <v>0.87230555643752727</v>
      </c>
      <c r="F381" s="59">
        <f t="shared" ca="1" si="387"/>
        <v>0.84356710224851938</v>
      </c>
      <c r="G381" s="59">
        <f t="shared" ca="1" si="387"/>
        <v>0.91733395213074442</v>
      </c>
      <c r="H381" s="59">
        <f t="shared" ca="1" si="387"/>
        <v>0.93298676810807823</v>
      </c>
      <c r="I381" s="59">
        <f t="shared" ca="1" si="387"/>
        <v>0.80750066224012995</v>
      </c>
      <c r="J381" s="59">
        <f t="shared" ca="1" si="387"/>
        <v>0.96020537769675485</v>
      </c>
      <c r="K381" s="59">
        <f t="shared" ca="1" si="387"/>
        <v>0.94473029212216952</v>
      </c>
      <c r="L381" s="59">
        <f t="shared" ca="1" si="388"/>
        <v>0.82262430356614924</v>
      </c>
      <c r="M381" s="59">
        <f t="shared" ca="1" si="388"/>
        <v>0.54466434623720406</v>
      </c>
      <c r="N381" s="59">
        <f t="shared" ca="1" si="388"/>
        <v>0.65334467162083099</v>
      </c>
      <c r="O381" s="59">
        <f t="shared" ca="1" si="388"/>
        <v>0.65699149742240903</v>
      </c>
      <c r="P381" s="59">
        <f t="shared" ca="1" si="388"/>
        <v>0.67991732821576456</v>
      </c>
      <c r="Q381" s="59">
        <f t="shared" ca="1" si="388"/>
        <v>0.49750822560927432</v>
      </c>
      <c r="R381" s="59">
        <f t="shared" ca="1" si="388"/>
        <v>0.73675946026214301</v>
      </c>
      <c r="S381" s="59">
        <f t="shared" ca="1" si="388"/>
        <v>0.63843693309268879</v>
      </c>
      <c r="T381" s="59">
        <f t="shared" ca="1" si="388"/>
        <v>0.61752751960320085</v>
      </c>
      <c r="U381" s="59">
        <f t="shared" ca="1" si="388"/>
        <v>-0.20181108309810342</v>
      </c>
      <c r="V381" s="59">
        <f t="shared" ca="1" si="389"/>
        <v>-0.16116477321856162</v>
      </c>
      <c r="W381" s="59">
        <f t="shared" ca="1" si="389"/>
        <v>-7.2813142550105847E-2</v>
      </c>
      <c r="X381" s="59">
        <f t="shared" ca="1" si="389"/>
        <v>9.7998424816443858E-2</v>
      </c>
      <c r="Y381" s="59">
        <f t="shared" ca="1" si="389"/>
        <v>2.6158285435936294E-2</v>
      </c>
      <c r="Z381" s="59">
        <f t="shared" ca="1" si="389"/>
        <v>-6.0575735978243783E-2</v>
      </c>
      <c r="AA381" s="59">
        <f t="shared" ca="1" si="389"/>
        <v>0.38992697305267537</v>
      </c>
      <c r="AB381" s="59">
        <f t="shared" ca="1" si="389"/>
        <v>0.83408702773344656</v>
      </c>
      <c r="AC381" s="59">
        <f t="shared" ca="1" si="389"/>
        <v>0.53347311937415731</v>
      </c>
      <c r="AD381" s="59">
        <f t="shared" ca="1" si="389"/>
        <v>0.85017423606850018</v>
      </c>
      <c r="AE381" s="59">
        <f t="shared" ca="1" si="389"/>
        <v>0.22122045294558801</v>
      </c>
      <c r="AF381" s="59">
        <f t="shared" ca="1" si="390"/>
        <v>-6.8500759307506751E-2</v>
      </c>
      <c r="AG381" s="59">
        <f t="shared" ca="1" si="390"/>
        <v>0.52846638645835453</v>
      </c>
      <c r="AH381" s="59">
        <f t="shared" ca="1" si="390"/>
        <v>0.47816752980088989</v>
      </c>
      <c r="AI381" s="59">
        <f t="shared" ca="1" si="390"/>
        <v>0.287679879084414</v>
      </c>
      <c r="AJ381" s="59">
        <f t="shared" ca="1" si="390"/>
        <v>0.81108793244833699</v>
      </c>
      <c r="AK381" s="59">
        <f t="shared" ca="1" si="390"/>
        <v>-4.2424520302778886E-2</v>
      </c>
      <c r="AL381" s="59">
        <f t="shared" ca="1" si="390"/>
        <v>0.18319636381651658</v>
      </c>
      <c r="AM381" s="59">
        <f t="shared" ca="1" si="390"/>
        <v>0.24071660627538852</v>
      </c>
      <c r="AN381" s="59">
        <f t="shared" ca="1" si="390"/>
        <v>0.361795497345205</v>
      </c>
      <c r="AO381" s="59">
        <f t="shared" ca="1" si="390"/>
        <v>0.75229182507232484</v>
      </c>
      <c r="AP381" s="59">
        <f t="shared" ca="1" si="391"/>
        <v>0.14080797200648196</v>
      </c>
      <c r="AQ381" s="59">
        <f t="shared" ca="1" si="391"/>
        <v>0.21200295596881161</v>
      </c>
      <c r="AR381" s="59">
        <f t="shared" ca="1" si="391"/>
        <v>9.4771359562955557E-2</v>
      </c>
      <c r="AS381" s="59">
        <f t="shared" ca="1" si="391"/>
        <v>1</v>
      </c>
      <c r="AT381" s="59" t="str">
        <f t="shared" ca="1" si="391"/>
        <v/>
      </c>
      <c r="AU381" s="59" t="str">
        <f t="shared" ca="1" si="391"/>
        <v/>
      </c>
      <c r="AV381" s="59" t="str">
        <f t="shared" ca="1" si="391"/>
        <v/>
      </c>
      <c r="AW381" s="59" t="str">
        <f t="shared" ca="1" si="391"/>
        <v/>
      </c>
      <c r="AX381" s="59" t="str">
        <f t="shared" ca="1" si="391"/>
        <v/>
      </c>
      <c r="AY381" s="59" t="str">
        <f t="shared" ca="1" si="391"/>
        <v/>
      </c>
      <c r="AZ381" s="59" t="str">
        <f t="shared" ca="1" si="392"/>
        <v/>
      </c>
      <c r="BA381" s="59" t="str">
        <f t="shared" ca="1" si="392"/>
        <v/>
      </c>
      <c r="BB381" s="59" t="str">
        <f t="shared" ca="1" si="392"/>
        <v/>
      </c>
      <c r="BC381" s="59" t="str">
        <f t="shared" ca="1" si="392"/>
        <v/>
      </c>
      <c r="BD381" s="59" t="str">
        <f t="shared" ca="1" si="392"/>
        <v/>
      </c>
      <c r="BE381" s="59" t="str">
        <f t="shared" ca="1" si="392"/>
        <v/>
      </c>
      <c r="BF381" s="59" t="str">
        <f t="shared" ca="1" si="392"/>
        <v/>
      </c>
      <c r="BG381" s="59" t="str">
        <f t="shared" ca="1" si="392"/>
        <v/>
      </c>
      <c r="BH381" s="59" t="str">
        <f t="shared" ca="1" si="392"/>
        <v/>
      </c>
      <c r="BI381" s="59" t="str">
        <f t="shared" ca="1" si="392"/>
        <v/>
      </c>
      <c r="BJ381" s="59" t="str">
        <f t="shared" ca="1" si="393"/>
        <v/>
      </c>
      <c r="BK381" s="59" t="str">
        <f t="shared" ca="1" si="393"/>
        <v/>
      </c>
      <c r="BL381" s="59" t="str">
        <f t="shared" ca="1" si="393"/>
        <v/>
      </c>
      <c r="BM381" s="59" t="str">
        <f t="shared" ca="1" si="393"/>
        <v/>
      </c>
      <c r="BN381" s="59" t="str">
        <f t="shared" ca="1" si="393"/>
        <v/>
      </c>
      <c r="BO381" s="59" t="str">
        <f t="shared" ca="1" si="393"/>
        <v/>
      </c>
      <c r="BP381" s="59" t="str">
        <f t="shared" ca="1" si="393"/>
        <v/>
      </c>
      <c r="BQ381" s="59" t="str">
        <f t="shared" ca="1" si="393"/>
        <v/>
      </c>
      <c r="BR381" s="59" t="str">
        <f t="shared" ca="1" si="393"/>
        <v/>
      </c>
      <c r="BS381" s="59" t="str">
        <f t="shared" ca="1" si="393"/>
        <v/>
      </c>
      <c r="BT381" s="59" t="str">
        <f t="shared" ca="1" si="394"/>
        <v/>
      </c>
      <c r="BU381" s="59" t="str">
        <f t="shared" ca="1" si="394"/>
        <v/>
      </c>
      <c r="BV381" s="59" t="str">
        <f t="shared" ca="1" si="394"/>
        <v/>
      </c>
      <c r="BW381" s="59" t="str">
        <f t="shared" ca="1" si="394"/>
        <v/>
      </c>
      <c r="BX381" s="59" t="str">
        <f t="shared" ca="1" si="394"/>
        <v/>
      </c>
      <c r="BY381" s="59" t="str">
        <f t="shared" ca="1" si="394"/>
        <v/>
      </c>
      <c r="BZ381" s="91" t="str">
        <f t="shared" ca="1" si="394"/>
        <v/>
      </c>
      <c r="CB381" s="131">
        <f t="shared" si="362"/>
        <v>43</v>
      </c>
    </row>
    <row r="382" spans="1:80">
      <c r="A382" s="78" t="str">
        <v>MTUM</v>
      </c>
      <c r="B382" s="59">
        <f t="shared" ca="1" si="387"/>
        <v>0.90646460742458157</v>
      </c>
      <c r="C382" s="59">
        <f t="shared" ca="1" si="387"/>
        <v>0.80220142775258596</v>
      </c>
      <c r="D382" s="59">
        <f t="shared" ca="1" si="387"/>
        <v>0.92298656555597614</v>
      </c>
      <c r="E382" s="59">
        <f t="shared" ca="1" si="387"/>
        <v>0.94146368085581722</v>
      </c>
      <c r="F382" s="59">
        <f t="shared" ca="1" si="387"/>
        <v>0.6224135864523207</v>
      </c>
      <c r="G382" s="59">
        <f t="shared" ca="1" si="387"/>
        <v>0.76199823163015645</v>
      </c>
      <c r="H382" s="59">
        <f t="shared" ca="1" si="387"/>
        <v>0.86288556367725289</v>
      </c>
      <c r="I382" s="59">
        <f t="shared" ca="1" si="387"/>
        <v>0.49835841849510948</v>
      </c>
      <c r="J382" s="59">
        <f t="shared" ca="1" si="387"/>
        <v>0.67878437076929288</v>
      </c>
      <c r="K382" s="59">
        <f t="shared" ca="1" si="387"/>
        <v>0.73160360182369766</v>
      </c>
      <c r="L382" s="59">
        <f t="shared" ca="1" si="388"/>
        <v>0.51036940084397142</v>
      </c>
      <c r="M382" s="59">
        <f t="shared" ca="1" si="388"/>
        <v>0.29038674984844692</v>
      </c>
      <c r="N382" s="59">
        <f t="shared" ca="1" si="388"/>
        <v>0.56990020289659893</v>
      </c>
      <c r="O382" s="59">
        <f t="shared" ca="1" si="388"/>
        <v>0.47044623977719513</v>
      </c>
      <c r="P382" s="59">
        <f t="shared" ca="1" si="388"/>
        <v>0.56615784761857013</v>
      </c>
      <c r="Q382" s="59">
        <f t="shared" ca="1" si="388"/>
        <v>0.37635320158937519</v>
      </c>
      <c r="R382" s="59">
        <f t="shared" ca="1" si="388"/>
        <v>0.72566288504690157</v>
      </c>
      <c r="S382" s="59">
        <f t="shared" ca="1" si="388"/>
        <v>0.53099703822430322</v>
      </c>
      <c r="T382" s="59">
        <f t="shared" ca="1" si="388"/>
        <v>0.44509408105478049</v>
      </c>
      <c r="U382" s="59">
        <f t="shared" ca="1" si="388"/>
        <v>3.9621026960871317E-2</v>
      </c>
      <c r="V382" s="59">
        <f t="shared" ca="1" si="389"/>
        <v>9.212761440527352E-2</v>
      </c>
      <c r="W382" s="59">
        <f t="shared" ca="1" si="389"/>
        <v>0.14743749435737999</v>
      </c>
      <c r="X382" s="59">
        <f t="shared" ca="1" si="389"/>
        <v>0.23748399335419143</v>
      </c>
      <c r="Y382" s="59">
        <f t="shared" ca="1" si="389"/>
        <v>0.1990912948795934</v>
      </c>
      <c r="Z382" s="59">
        <f t="shared" ca="1" si="389"/>
        <v>0.19701176699812417</v>
      </c>
      <c r="AA382" s="59">
        <f t="shared" ca="1" si="389"/>
        <v>0.34549130944115358</v>
      </c>
      <c r="AB382" s="59">
        <f t="shared" ca="1" si="389"/>
        <v>0.76145788872932907</v>
      </c>
      <c r="AC382" s="59">
        <f t="shared" ca="1" si="389"/>
        <v>0.54440384158173072</v>
      </c>
      <c r="AD382" s="59">
        <f t="shared" ca="1" si="389"/>
        <v>0.61850347689620666</v>
      </c>
      <c r="AE382" s="59">
        <f t="shared" ca="1" si="389"/>
        <v>0.19589559131726667</v>
      </c>
      <c r="AF382" s="59">
        <f t="shared" ca="1" si="390"/>
        <v>-0.12898441502544924</v>
      </c>
      <c r="AG382" s="59">
        <f t="shared" ca="1" si="390"/>
        <v>0.39257062597714382</v>
      </c>
      <c r="AH382" s="59">
        <f t="shared" ca="1" si="390"/>
        <v>0.61818008519078016</v>
      </c>
      <c r="AI382" s="59">
        <f t="shared" ca="1" si="390"/>
        <v>0.13292437040906596</v>
      </c>
      <c r="AJ382" s="59">
        <f t="shared" ca="1" si="390"/>
        <v>0.73625690721899495</v>
      </c>
      <c r="AK382" s="59">
        <f t="shared" ca="1" si="390"/>
        <v>0.1500541875374862</v>
      </c>
      <c r="AL382" s="59">
        <f t="shared" ca="1" si="390"/>
        <v>0.25975142193707251</v>
      </c>
      <c r="AM382" s="59">
        <f t="shared" ca="1" si="390"/>
        <v>0.29663108680267475</v>
      </c>
      <c r="AN382" s="59">
        <f t="shared" ca="1" si="390"/>
        <v>0.37168216805499854</v>
      </c>
      <c r="AO382" s="59">
        <f t="shared" ca="1" si="390"/>
        <v>0.51752866479376436</v>
      </c>
      <c r="AP382" s="59">
        <f t="shared" ca="1" si="391"/>
        <v>0.17259697889054637</v>
      </c>
      <c r="AQ382" s="59">
        <f t="shared" ca="1" si="391"/>
        <v>0.20717023089529149</v>
      </c>
      <c r="AR382" s="59">
        <f t="shared" ca="1" si="391"/>
        <v>0.25957621990934321</v>
      </c>
      <c r="AS382" s="59">
        <f t="shared" ca="1" si="391"/>
        <v>0.81763466340541413</v>
      </c>
      <c r="AT382" s="59">
        <f t="shared" ca="1" si="391"/>
        <v>0.99999999999999989</v>
      </c>
      <c r="AU382" s="59" t="str">
        <f t="shared" ca="1" si="391"/>
        <v/>
      </c>
      <c r="AV382" s="59" t="str">
        <f t="shared" ca="1" si="391"/>
        <v/>
      </c>
      <c r="AW382" s="59" t="str">
        <f t="shared" ca="1" si="391"/>
        <v/>
      </c>
      <c r="AX382" s="59" t="str">
        <f t="shared" ca="1" si="391"/>
        <v/>
      </c>
      <c r="AY382" s="59" t="str">
        <f t="shared" ca="1" si="391"/>
        <v/>
      </c>
      <c r="AZ382" s="59" t="str">
        <f t="shared" ca="1" si="392"/>
        <v/>
      </c>
      <c r="BA382" s="59" t="str">
        <f t="shared" ca="1" si="392"/>
        <v/>
      </c>
      <c r="BB382" s="59" t="str">
        <f t="shared" ca="1" si="392"/>
        <v/>
      </c>
      <c r="BC382" s="59" t="str">
        <f t="shared" ca="1" si="392"/>
        <v/>
      </c>
      <c r="BD382" s="59" t="str">
        <f t="shared" ca="1" si="392"/>
        <v/>
      </c>
      <c r="BE382" s="59" t="str">
        <f t="shared" ca="1" si="392"/>
        <v/>
      </c>
      <c r="BF382" s="59" t="str">
        <f t="shared" ca="1" si="392"/>
        <v/>
      </c>
      <c r="BG382" s="59" t="str">
        <f t="shared" ca="1" si="392"/>
        <v/>
      </c>
      <c r="BH382" s="59" t="str">
        <f t="shared" ca="1" si="392"/>
        <v/>
      </c>
      <c r="BI382" s="59" t="str">
        <f t="shared" ca="1" si="392"/>
        <v/>
      </c>
      <c r="BJ382" s="59" t="str">
        <f t="shared" ca="1" si="393"/>
        <v/>
      </c>
      <c r="BK382" s="59" t="str">
        <f t="shared" ca="1" si="393"/>
        <v/>
      </c>
      <c r="BL382" s="59" t="str">
        <f t="shared" ca="1" si="393"/>
        <v/>
      </c>
      <c r="BM382" s="59" t="str">
        <f t="shared" ca="1" si="393"/>
        <v/>
      </c>
      <c r="BN382" s="59" t="str">
        <f t="shared" ca="1" si="393"/>
        <v/>
      </c>
      <c r="BO382" s="59" t="str">
        <f t="shared" ca="1" si="393"/>
        <v/>
      </c>
      <c r="BP382" s="59" t="str">
        <f t="shared" ca="1" si="393"/>
        <v/>
      </c>
      <c r="BQ382" s="59" t="str">
        <f t="shared" ca="1" si="393"/>
        <v/>
      </c>
      <c r="BR382" s="59" t="str">
        <f t="shared" ca="1" si="393"/>
        <v/>
      </c>
      <c r="BS382" s="59" t="str">
        <f t="shared" ca="1" si="393"/>
        <v/>
      </c>
      <c r="BT382" s="59" t="str">
        <f t="shared" ca="1" si="394"/>
        <v/>
      </c>
      <c r="BU382" s="59" t="str">
        <f t="shared" ca="1" si="394"/>
        <v/>
      </c>
      <c r="BV382" s="59" t="str">
        <f t="shared" ca="1" si="394"/>
        <v/>
      </c>
      <c r="BW382" s="59" t="str">
        <f t="shared" ca="1" si="394"/>
        <v/>
      </c>
      <c r="BX382" s="59" t="str">
        <f t="shared" ca="1" si="394"/>
        <v/>
      </c>
      <c r="BY382" s="59" t="str">
        <f t="shared" ca="1" si="394"/>
        <v/>
      </c>
      <c r="BZ382" s="91" t="str">
        <f t="shared" ca="1" si="394"/>
        <v/>
      </c>
      <c r="CB382" s="131">
        <f t="shared" si="362"/>
        <v>44</v>
      </c>
    </row>
    <row r="383" spans="1:80">
      <c r="A383" s="78" t="str">
        <v/>
      </c>
      <c r="B383" s="59" t="str">
        <f t="shared" ca="1" si="387"/>
        <v/>
      </c>
      <c r="C383" s="59" t="str">
        <f t="shared" ca="1" si="387"/>
        <v/>
      </c>
      <c r="D383" s="59" t="str">
        <f t="shared" ca="1" si="387"/>
        <v/>
      </c>
      <c r="E383" s="59" t="str">
        <f t="shared" ca="1" si="387"/>
        <v/>
      </c>
      <c r="F383" s="59" t="str">
        <f t="shared" ca="1" si="387"/>
        <v/>
      </c>
      <c r="G383" s="59" t="str">
        <f t="shared" ca="1" si="387"/>
        <v/>
      </c>
      <c r="H383" s="59" t="str">
        <f t="shared" ca="1" si="387"/>
        <v/>
      </c>
      <c r="I383" s="59" t="str">
        <f t="shared" ca="1" si="387"/>
        <v/>
      </c>
      <c r="J383" s="59" t="str">
        <f t="shared" ca="1" si="387"/>
        <v/>
      </c>
      <c r="K383" s="59" t="str">
        <f t="shared" ca="1" si="387"/>
        <v/>
      </c>
      <c r="L383" s="59" t="str">
        <f t="shared" ca="1" si="388"/>
        <v/>
      </c>
      <c r="M383" s="59" t="str">
        <f t="shared" ca="1" si="388"/>
        <v/>
      </c>
      <c r="N383" s="59" t="str">
        <f t="shared" ca="1" si="388"/>
        <v/>
      </c>
      <c r="O383" s="59" t="str">
        <f t="shared" ca="1" si="388"/>
        <v/>
      </c>
      <c r="P383" s="59" t="str">
        <f t="shared" ca="1" si="388"/>
        <v/>
      </c>
      <c r="Q383" s="59" t="str">
        <f t="shared" ca="1" si="388"/>
        <v/>
      </c>
      <c r="R383" s="59" t="str">
        <f t="shared" ca="1" si="388"/>
        <v/>
      </c>
      <c r="S383" s="59" t="str">
        <f t="shared" ca="1" si="388"/>
        <v/>
      </c>
      <c r="T383" s="59" t="str">
        <f t="shared" ca="1" si="388"/>
        <v/>
      </c>
      <c r="U383" s="59" t="str">
        <f t="shared" ca="1" si="388"/>
        <v/>
      </c>
      <c r="V383" s="59" t="str">
        <f t="shared" ca="1" si="389"/>
        <v/>
      </c>
      <c r="W383" s="59" t="str">
        <f t="shared" ca="1" si="389"/>
        <v/>
      </c>
      <c r="X383" s="59" t="str">
        <f t="shared" ca="1" si="389"/>
        <v/>
      </c>
      <c r="Y383" s="59" t="str">
        <f t="shared" ca="1" si="389"/>
        <v/>
      </c>
      <c r="Z383" s="59" t="str">
        <f t="shared" ca="1" si="389"/>
        <v/>
      </c>
      <c r="AA383" s="59" t="str">
        <f t="shared" ca="1" si="389"/>
        <v/>
      </c>
      <c r="AB383" s="59" t="str">
        <f t="shared" ca="1" si="389"/>
        <v/>
      </c>
      <c r="AC383" s="59" t="str">
        <f t="shared" ca="1" si="389"/>
        <v/>
      </c>
      <c r="AD383" s="59" t="str">
        <f t="shared" ca="1" si="389"/>
        <v/>
      </c>
      <c r="AE383" s="59" t="str">
        <f t="shared" ca="1" si="389"/>
        <v/>
      </c>
      <c r="AF383" s="59" t="str">
        <f t="shared" ca="1" si="390"/>
        <v/>
      </c>
      <c r="AG383" s="59" t="str">
        <f t="shared" ca="1" si="390"/>
        <v/>
      </c>
      <c r="AH383" s="59" t="str">
        <f t="shared" ca="1" si="390"/>
        <v/>
      </c>
      <c r="AI383" s="59" t="str">
        <f t="shared" ca="1" si="390"/>
        <v/>
      </c>
      <c r="AJ383" s="59" t="str">
        <f t="shared" ca="1" si="390"/>
        <v/>
      </c>
      <c r="AK383" s="59" t="str">
        <f t="shared" ca="1" si="390"/>
        <v/>
      </c>
      <c r="AL383" s="59" t="str">
        <f t="shared" ca="1" si="390"/>
        <v/>
      </c>
      <c r="AM383" s="59" t="str">
        <f t="shared" ca="1" si="390"/>
        <v/>
      </c>
      <c r="AN383" s="59" t="str">
        <f t="shared" ca="1" si="390"/>
        <v/>
      </c>
      <c r="AO383" s="59" t="str">
        <f t="shared" ca="1" si="390"/>
        <v/>
      </c>
      <c r="AP383" s="59" t="str">
        <f t="shared" ca="1" si="391"/>
        <v/>
      </c>
      <c r="AQ383" s="59" t="str">
        <f t="shared" ca="1" si="391"/>
        <v/>
      </c>
      <c r="AR383" s="59" t="str">
        <f t="shared" ca="1" si="391"/>
        <v/>
      </c>
      <c r="AS383" s="59" t="str">
        <f t="shared" ca="1" si="391"/>
        <v/>
      </c>
      <c r="AT383" s="59" t="str">
        <f t="shared" ca="1" si="391"/>
        <v/>
      </c>
      <c r="AU383" s="59" t="str">
        <f t="shared" ca="1" si="391"/>
        <v/>
      </c>
      <c r="AV383" s="59" t="str">
        <f t="shared" ca="1" si="391"/>
        <v/>
      </c>
      <c r="AW383" s="59" t="str">
        <f t="shared" ca="1" si="391"/>
        <v/>
      </c>
      <c r="AX383" s="59" t="str">
        <f t="shared" ca="1" si="391"/>
        <v/>
      </c>
      <c r="AY383" s="59" t="str">
        <f t="shared" ca="1" si="391"/>
        <v/>
      </c>
      <c r="AZ383" s="59" t="str">
        <f t="shared" ca="1" si="392"/>
        <v/>
      </c>
      <c r="BA383" s="59" t="str">
        <f t="shared" ca="1" si="392"/>
        <v/>
      </c>
      <c r="BB383" s="59" t="str">
        <f t="shared" ca="1" si="392"/>
        <v/>
      </c>
      <c r="BC383" s="59" t="str">
        <f t="shared" ca="1" si="392"/>
        <v/>
      </c>
      <c r="BD383" s="59" t="str">
        <f t="shared" ca="1" si="392"/>
        <v/>
      </c>
      <c r="BE383" s="59" t="str">
        <f t="shared" ca="1" si="392"/>
        <v/>
      </c>
      <c r="BF383" s="59" t="str">
        <f t="shared" ca="1" si="392"/>
        <v/>
      </c>
      <c r="BG383" s="59" t="str">
        <f t="shared" ca="1" si="392"/>
        <v/>
      </c>
      <c r="BH383" s="59" t="str">
        <f t="shared" ca="1" si="392"/>
        <v/>
      </c>
      <c r="BI383" s="59" t="str">
        <f t="shared" ca="1" si="392"/>
        <v/>
      </c>
      <c r="BJ383" s="59" t="str">
        <f t="shared" ca="1" si="393"/>
        <v/>
      </c>
      <c r="BK383" s="59" t="str">
        <f t="shared" ca="1" si="393"/>
        <v/>
      </c>
      <c r="BL383" s="59" t="str">
        <f t="shared" ca="1" si="393"/>
        <v/>
      </c>
      <c r="BM383" s="59" t="str">
        <f t="shared" ca="1" si="393"/>
        <v/>
      </c>
      <c r="BN383" s="59" t="str">
        <f t="shared" ca="1" si="393"/>
        <v/>
      </c>
      <c r="BO383" s="59" t="str">
        <f t="shared" ca="1" si="393"/>
        <v/>
      </c>
      <c r="BP383" s="59" t="str">
        <f t="shared" ca="1" si="393"/>
        <v/>
      </c>
      <c r="BQ383" s="59" t="str">
        <f t="shared" ca="1" si="393"/>
        <v/>
      </c>
      <c r="BR383" s="59" t="str">
        <f t="shared" ca="1" si="393"/>
        <v/>
      </c>
      <c r="BS383" s="59" t="str">
        <f t="shared" ca="1" si="393"/>
        <v/>
      </c>
      <c r="BT383" s="59" t="str">
        <f t="shared" ca="1" si="394"/>
        <v/>
      </c>
      <c r="BU383" s="59" t="str">
        <f t="shared" ca="1" si="394"/>
        <v/>
      </c>
      <c r="BV383" s="59" t="str">
        <f t="shared" ca="1" si="394"/>
        <v/>
      </c>
      <c r="BW383" s="59" t="str">
        <f t="shared" ca="1" si="394"/>
        <v/>
      </c>
      <c r="BX383" s="59" t="str">
        <f t="shared" ca="1" si="394"/>
        <v/>
      </c>
      <c r="BY383" s="59" t="str">
        <f t="shared" ca="1" si="394"/>
        <v/>
      </c>
      <c r="BZ383" s="91" t="str">
        <f t="shared" ca="1" si="394"/>
        <v/>
      </c>
      <c r="CB383" s="131">
        <f t="shared" si="362"/>
        <v>45</v>
      </c>
    </row>
    <row r="384" spans="1:80">
      <c r="A384" s="78" t="str">
        <v/>
      </c>
      <c r="B384" s="59" t="str">
        <f t="shared" ca="1" si="387"/>
        <v/>
      </c>
      <c r="C384" s="59" t="str">
        <f t="shared" ca="1" si="387"/>
        <v/>
      </c>
      <c r="D384" s="59" t="str">
        <f t="shared" ca="1" si="387"/>
        <v/>
      </c>
      <c r="E384" s="59" t="str">
        <f t="shared" ca="1" si="387"/>
        <v/>
      </c>
      <c r="F384" s="59" t="str">
        <f t="shared" ca="1" si="387"/>
        <v/>
      </c>
      <c r="G384" s="59" t="str">
        <f t="shared" ca="1" si="387"/>
        <v/>
      </c>
      <c r="H384" s="59" t="str">
        <f t="shared" ca="1" si="387"/>
        <v/>
      </c>
      <c r="I384" s="59" t="str">
        <f t="shared" ca="1" si="387"/>
        <v/>
      </c>
      <c r="J384" s="59" t="str">
        <f t="shared" ca="1" si="387"/>
        <v/>
      </c>
      <c r="K384" s="59" t="str">
        <f t="shared" ca="1" si="387"/>
        <v/>
      </c>
      <c r="L384" s="59" t="str">
        <f t="shared" ca="1" si="388"/>
        <v/>
      </c>
      <c r="M384" s="59" t="str">
        <f t="shared" ca="1" si="388"/>
        <v/>
      </c>
      <c r="N384" s="59" t="str">
        <f t="shared" ca="1" si="388"/>
        <v/>
      </c>
      <c r="O384" s="59" t="str">
        <f t="shared" ca="1" si="388"/>
        <v/>
      </c>
      <c r="P384" s="59" t="str">
        <f t="shared" ca="1" si="388"/>
        <v/>
      </c>
      <c r="Q384" s="59" t="str">
        <f t="shared" ca="1" si="388"/>
        <v/>
      </c>
      <c r="R384" s="59" t="str">
        <f t="shared" ca="1" si="388"/>
        <v/>
      </c>
      <c r="S384" s="59" t="str">
        <f t="shared" ca="1" si="388"/>
        <v/>
      </c>
      <c r="T384" s="59" t="str">
        <f t="shared" ca="1" si="388"/>
        <v/>
      </c>
      <c r="U384" s="59" t="str">
        <f t="shared" ca="1" si="388"/>
        <v/>
      </c>
      <c r="V384" s="59" t="str">
        <f t="shared" ca="1" si="389"/>
        <v/>
      </c>
      <c r="W384" s="59" t="str">
        <f t="shared" ca="1" si="389"/>
        <v/>
      </c>
      <c r="X384" s="59" t="str">
        <f t="shared" ca="1" si="389"/>
        <v/>
      </c>
      <c r="Y384" s="59" t="str">
        <f t="shared" ca="1" si="389"/>
        <v/>
      </c>
      <c r="Z384" s="59" t="str">
        <f t="shared" ca="1" si="389"/>
        <v/>
      </c>
      <c r="AA384" s="59" t="str">
        <f t="shared" ca="1" si="389"/>
        <v/>
      </c>
      <c r="AB384" s="59" t="str">
        <f t="shared" ca="1" si="389"/>
        <v/>
      </c>
      <c r="AC384" s="59" t="str">
        <f t="shared" ca="1" si="389"/>
        <v/>
      </c>
      <c r="AD384" s="59" t="str">
        <f t="shared" ca="1" si="389"/>
        <v/>
      </c>
      <c r="AE384" s="59" t="str">
        <f t="shared" ca="1" si="389"/>
        <v/>
      </c>
      <c r="AF384" s="59" t="str">
        <f t="shared" ca="1" si="390"/>
        <v/>
      </c>
      <c r="AG384" s="59" t="str">
        <f t="shared" ca="1" si="390"/>
        <v/>
      </c>
      <c r="AH384" s="59" t="str">
        <f t="shared" ca="1" si="390"/>
        <v/>
      </c>
      <c r="AI384" s="59" t="str">
        <f t="shared" ca="1" si="390"/>
        <v/>
      </c>
      <c r="AJ384" s="59" t="str">
        <f t="shared" ca="1" si="390"/>
        <v/>
      </c>
      <c r="AK384" s="59" t="str">
        <f t="shared" ca="1" si="390"/>
        <v/>
      </c>
      <c r="AL384" s="59" t="str">
        <f t="shared" ca="1" si="390"/>
        <v/>
      </c>
      <c r="AM384" s="59" t="str">
        <f t="shared" ca="1" si="390"/>
        <v/>
      </c>
      <c r="AN384" s="59" t="str">
        <f t="shared" ca="1" si="390"/>
        <v/>
      </c>
      <c r="AO384" s="59" t="str">
        <f t="shared" ca="1" si="390"/>
        <v/>
      </c>
      <c r="AP384" s="59" t="str">
        <f t="shared" ca="1" si="391"/>
        <v/>
      </c>
      <c r="AQ384" s="59" t="str">
        <f t="shared" ca="1" si="391"/>
        <v/>
      </c>
      <c r="AR384" s="59" t="str">
        <f t="shared" ca="1" si="391"/>
        <v/>
      </c>
      <c r="AS384" s="59" t="str">
        <f t="shared" ca="1" si="391"/>
        <v/>
      </c>
      <c r="AT384" s="59" t="str">
        <f t="shared" ca="1" si="391"/>
        <v/>
      </c>
      <c r="AU384" s="59" t="str">
        <f t="shared" ca="1" si="391"/>
        <v/>
      </c>
      <c r="AV384" s="59" t="str">
        <f t="shared" ca="1" si="391"/>
        <v/>
      </c>
      <c r="AW384" s="59" t="str">
        <f t="shared" ca="1" si="391"/>
        <v/>
      </c>
      <c r="AX384" s="59" t="str">
        <f t="shared" ca="1" si="391"/>
        <v/>
      </c>
      <c r="AY384" s="59" t="str">
        <f t="shared" ca="1" si="391"/>
        <v/>
      </c>
      <c r="AZ384" s="59" t="str">
        <f t="shared" ca="1" si="392"/>
        <v/>
      </c>
      <c r="BA384" s="59" t="str">
        <f t="shared" ca="1" si="392"/>
        <v/>
      </c>
      <c r="BB384" s="59" t="str">
        <f t="shared" ca="1" si="392"/>
        <v/>
      </c>
      <c r="BC384" s="59" t="str">
        <f t="shared" ca="1" si="392"/>
        <v/>
      </c>
      <c r="BD384" s="59" t="str">
        <f t="shared" ca="1" si="392"/>
        <v/>
      </c>
      <c r="BE384" s="59" t="str">
        <f t="shared" ca="1" si="392"/>
        <v/>
      </c>
      <c r="BF384" s="59" t="str">
        <f t="shared" ca="1" si="392"/>
        <v/>
      </c>
      <c r="BG384" s="59" t="str">
        <f t="shared" ca="1" si="392"/>
        <v/>
      </c>
      <c r="BH384" s="59" t="str">
        <f t="shared" ca="1" si="392"/>
        <v/>
      </c>
      <c r="BI384" s="59" t="str">
        <f t="shared" ca="1" si="392"/>
        <v/>
      </c>
      <c r="BJ384" s="59" t="str">
        <f t="shared" ca="1" si="393"/>
        <v/>
      </c>
      <c r="BK384" s="59" t="str">
        <f t="shared" ca="1" si="393"/>
        <v/>
      </c>
      <c r="BL384" s="59" t="str">
        <f t="shared" ca="1" si="393"/>
        <v/>
      </c>
      <c r="BM384" s="59" t="str">
        <f t="shared" ca="1" si="393"/>
        <v/>
      </c>
      <c r="BN384" s="59" t="str">
        <f t="shared" ca="1" si="393"/>
        <v/>
      </c>
      <c r="BO384" s="59" t="str">
        <f t="shared" ca="1" si="393"/>
        <v/>
      </c>
      <c r="BP384" s="59" t="str">
        <f t="shared" ca="1" si="393"/>
        <v/>
      </c>
      <c r="BQ384" s="59" t="str">
        <f t="shared" ca="1" si="393"/>
        <v/>
      </c>
      <c r="BR384" s="59" t="str">
        <f t="shared" ca="1" si="393"/>
        <v/>
      </c>
      <c r="BS384" s="59" t="str">
        <f t="shared" ca="1" si="393"/>
        <v/>
      </c>
      <c r="BT384" s="59" t="str">
        <f t="shared" ca="1" si="394"/>
        <v/>
      </c>
      <c r="BU384" s="59" t="str">
        <f t="shared" ca="1" si="394"/>
        <v/>
      </c>
      <c r="BV384" s="59" t="str">
        <f t="shared" ca="1" si="394"/>
        <v/>
      </c>
      <c r="BW384" s="59" t="str">
        <f t="shared" ca="1" si="394"/>
        <v/>
      </c>
      <c r="BX384" s="59" t="str">
        <f t="shared" ca="1" si="394"/>
        <v/>
      </c>
      <c r="BY384" s="59" t="str">
        <f t="shared" ca="1" si="394"/>
        <v/>
      </c>
      <c r="BZ384" s="91" t="str">
        <f t="shared" ca="1" si="394"/>
        <v/>
      </c>
      <c r="CB384" s="131">
        <f t="shared" si="362"/>
        <v>46</v>
      </c>
    </row>
    <row r="385" spans="1:80">
      <c r="A385" s="78" t="str">
        <v/>
      </c>
      <c r="B385" s="59" t="str">
        <f t="shared" ca="1" si="387"/>
        <v/>
      </c>
      <c r="C385" s="59" t="str">
        <f t="shared" ca="1" si="387"/>
        <v/>
      </c>
      <c r="D385" s="59" t="str">
        <f t="shared" ca="1" si="387"/>
        <v/>
      </c>
      <c r="E385" s="59" t="str">
        <f t="shared" ca="1" si="387"/>
        <v/>
      </c>
      <c r="F385" s="59" t="str">
        <f t="shared" ca="1" si="387"/>
        <v/>
      </c>
      <c r="G385" s="59" t="str">
        <f t="shared" ca="1" si="387"/>
        <v/>
      </c>
      <c r="H385" s="59" t="str">
        <f t="shared" ca="1" si="387"/>
        <v/>
      </c>
      <c r="I385" s="59" t="str">
        <f t="shared" ca="1" si="387"/>
        <v/>
      </c>
      <c r="J385" s="59" t="str">
        <f t="shared" ca="1" si="387"/>
        <v/>
      </c>
      <c r="K385" s="59" t="str">
        <f t="shared" ca="1" si="387"/>
        <v/>
      </c>
      <c r="L385" s="59" t="str">
        <f t="shared" ca="1" si="388"/>
        <v/>
      </c>
      <c r="M385" s="59" t="str">
        <f t="shared" ca="1" si="388"/>
        <v/>
      </c>
      <c r="N385" s="59" t="str">
        <f t="shared" ca="1" si="388"/>
        <v/>
      </c>
      <c r="O385" s="59" t="str">
        <f t="shared" ca="1" si="388"/>
        <v/>
      </c>
      <c r="P385" s="59" t="str">
        <f t="shared" ca="1" si="388"/>
        <v/>
      </c>
      <c r="Q385" s="59" t="str">
        <f t="shared" ca="1" si="388"/>
        <v/>
      </c>
      <c r="R385" s="59" t="str">
        <f t="shared" ca="1" si="388"/>
        <v/>
      </c>
      <c r="S385" s="59" t="str">
        <f t="shared" ca="1" si="388"/>
        <v/>
      </c>
      <c r="T385" s="59" t="str">
        <f t="shared" ca="1" si="388"/>
        <v/>
      </c>
      <c r="U385" s="59" t="str">
        <f t="shared" ca="1" si="388"/>
        <v/>
      </c>
      <c r="V385" s="59" t="str">
        <f t="shared" ca="1" si="389"/>
        <v/>
      </c>
      <c r="W385" s="59" t="str">
        <f t="shared" ca="1" si="389"/>
        <v/>
      </c>
      <c r="X385" s="59" t="str">
        <f t="shared" ca="1" si="389"/>
        <v/>
      </c>
      <c r="Y385" s="59" t="str">
        <f t="shared" ca="1" si="389"/>
        <v/>
      </c>
      <c r="Z385" s="59" t="str">
        <f t="shared" ca="1" si="389"/>
        <v/>
      </c>
      <c r="AA385" s="59" t="str">
        <f t="shared" ca="1" si="389"/>
        <v/>
      </c>
      <c r="AB385" s="59" t="str">
        <f t="shared" ca="1" si="389"/>
        <v/>
      </c>
      <c r="AC385" s="59" t="str">
        <f t="shared" ca="1" si="389"/>
        <v/>
      </c>
      <c r="AD385" s="59" t="str">
        <f t="shared" ca="1" si="389"/>
        <v/>
      </c>
      <c r="AE385" s="59" t="str">
        <f t="shared" ca="1" si="389"/>
        <v/>
      </c>
      <c r="AF385" s="59" t="str">
        <f t="shared" ca="1" si="390"/>
        <v/>
      </c>
      <c r="AG385" s="59" t="str">
        <f t="shared" ca="1" si="390"/>
        <v/>
      </c>
      <c r="AH385" s="59" t="str">
        <f t="shared" ca="1" si="390"/>
        <v/>
      </c>
      <c r="AI385" s="59" t="str">
        <f t="shared" ca="1" si="390"/>
        <v/>
      </c>
      <c r="AJ385" s="59" t="str">
        <f t="shared" ca="1" si="390"/>
        <v/>
      </c>
      <c r="AK385" s="59" t="str">
        <f t="shared" ca="1" si="390"/>
        <v/>
      </c>
      <c r="AL385" s="59" t="str">
        <f t="shared" ca="1" si="390"/>
        <v/>
      </c>
      <c r="AM385" s="59" t="str">
        <f t="shared" ca="1" si="390"/>
        <v/>
      </c>
      <c r="AN385" s="59" t="str">
        <f t="shared" ca="1" si="390"/>
        <v/>
      </c>
      <c r="AO385" s="59" t="str">
        <f t="shared" ca="1" si="390"/>
        <v/>
      </c>
      <c r="AP385" s="59" t="str">
        <f t="shared" ca="1" si="391"/>
        <v/>
      </c>
      <c r="AQ385" s="59" t="str">
        <f t="shared" ca="1" si="391"/>
        <v/>
      </c>
      <c r="AR385" s="59" t="str">
        <f t="shared" ca="1" si="391"/>
        <v/>
      </c>
      <c r="AS385" s="59" t="str">
        <f t="shared" ca="1" si="391"/>
        <v/>
      </c>
      <c r="AT385" s="59" t="str">
        <f t="shared" ca="1" si="391"/>
        <v/>
      </c>
      <c r="AU385" s="59" t="str">
        <f t="shared" ca="1" si="391"/>
        <v/>
      </c>
      <c r="AV385" s="59" t="str">
        <f t="shared" ca="1" si="391"/>
        <v/>
      </c>
      <c r="AW385" s="59" t="str">
        <f t="shared" ca="1" si="391"/>
        <v/>
      </c>
      <c r="AX385" s="59" t="str">
        <f t="shared" ca="1" si="391"/>
        <v/>
      </c>
      <c r="AY385" s="59" t="str">
        <f t="shared" ca="1" si="391"/>
        <v/>
      </c>
      <c r="AZ385" s="59" t="str">
        <f t="shared" ca="1" si="392"/>
        <v/>
      </c>
      <c r="BA385" s="59" t="str">
        <f t="shared" ca="1" si="392"/>
        <v/>
      </c>
      <c r="BB385" s="59" t="str">
        <f t="shared" ca="1" si="392"/>
        <v/>
      </c>
      <c r="BC385" s="59" t="str">
        <f t="shared" ca="1" si="392"/>
        <v/>
      </c>
      <c r="BD385" s="59" t="str">
        <f t="shared" ca="1" si="392"/>
        <v/>
      </c>
      <c r="BE385" s="59" t="str">
        <f t="shared" ca="1" si="392"/>
        <v/>
      </c>
      <c r="BF385" s="59" t="str">
        <f t="shared" ca="1" si="392"/>
        <v/>
      </c>
      <c r="BG385" s="59" t="str">
        <f t="shared" ca="1" si="392"/>
        <v/>
      </c>
      <c r="BH385" s="59" t="str">
        <f t="shared" ca="1" si="392"/>
        <v/>
      </c>
      <c r="BI385" s="59" t="str">
        <f t="shared" ca="1" si="392"/>
        <v/>
      </c>
      <c r="BJ385" s="59" t="str">
        <f t="shared" ca="1" si="393"/>
        <v/>
      </c>
      <c r="BK385" s="59" t="str">
        <f t="shared" ca="1" si="393"/>
        <v/>
      </c>
      <c r="BL385" s="59" t="str">
        <f t="shared" ca="1" si="393"/>
        <v/>
      </c>
      <c r="BM385" s="59" t="str">
        <f t="shared" ca="1" si="393"/>
        <v/>
      </c>
      <c r="BN385" s="59" t="str">
        <f t="shared" ca="1" si="393"/>
        <v/>
      </c>
      <c r="BO385" s="59" t="str">
        <f t="shared" ca="1" si="393"/>
        <v/>
      </c>
      <c r="BP385" s="59" t="str">
        <f t="shared" ca="1" si="393"/>
        <v/>
      </c>
      <c r="BQ385" s="59" t="str">
        <f t="shared" ca="1" si="393"/>
        <v/>
      </c>
      <c r="BR385" s="59" t="str">
        <f t="shared" ca="1" si="393"/>
        <v/>
      </c>
      <c r="BS385" s="59" t="str">
        <f t="shared" ca="1" si="393"/>
        <v/>
      </c>
      <c r="BT385" s="59" t="str">
        <f t="shared" ca="1" si="394"/>
        <v/>
      </c>
      <c r="BU385" s="59" t="str">
        <f t="shared" ca="1" si="394"/>
        <v/>
      </c>
      <c r="BV385" s="59" t="str">
        <f t="shared" ca="1" si="394"/>
        <v/>
      </c>
      <c r="BW385" s="59" t="str">
        <f t="shared" ca="1" si="394"/>
        <v/>
      </c>
      <c r="BX385" s="59" t="str">
        <f t="shared" ca="1" si="394"/>
        <v/>
      </c>
      <c r="BY385" s="59" t="str">
        <f t="shared" ca="1" si="394"/>
        <v/>
      </c>
      <c r="BZ385" s="91" t="str">
        <f t="shared" ca="1" si="394"/>
        <v/>
      </c>
      <c r="CB385" s="131">
        <f t="shared" si="362"/>
        <v>47</v>
      </c>
    </row>
    <row r="386" spans="1:80">
      <c r="A386" s="78" t="str">
        <v/>
      </c>
      <c r="B386" s="59" t="str">
        <f t="shared" ca="1" si="387"/>
        <v/>
      </c>
      <c r="C386" s="59" t="str">
        <f t="shared" ca="1" si="387"/>
        <v/>
      </c>
      <c r="D386" s="59" t="str">
        <f t="shared" ca="1" si="387"/>
        <v/>
      </c>
      <c r="E386" s="59" t="str">
        <f t="shared" ca="1" si="387"/>
        <v/>
      </c>
      <c r="F386" s="59" t="str">
        <f t="shared" ca="1" si="387"/>
        <v/>
      </c>
      <c r="G386" s="59" t="str">
        <f t="shared" ca="1" si="387"/>
        <v/>
      </c>
      <c r="H386" s="59" t="str">
        <f t="shared" ca="1" si="387"/>
        <v/>
      </c>
      <c r="I386" s="59" t="str">
        <f t="shared" ca="1" si="387"/>
        <v/>
      </c>
      <c r="J386" s="59" t="str">
        <f t="shared" ca="1" si="387"/>
        <v/>
      </c>
      <c r="K386" s="59" t="str">
        <f t="shared" ca="1" si="387"/>
        <v/>
      </c>
      <c r="L386" s="59" t="str">
        <f t="shared" ca="1" si="388"/>
        <v/>
      </c>
      <c r="M386" s="59" t="str">
        <f t="shared" ca="1" si="388"/>
        <v/>
      </c>
      <c r="N386" s="59" t="str">
        <f t="shared" ca="1" si="388"/>
        <v/>
      </c>
      <c r="O386" s="59" t="str">
        <f t="shared" ca="1" si="388"/>
        <v/>
      </c>
      <c r="P386" s="59" t="str">
        <f t="shared" ca="1" si="388"/>
        <v/>
      </c>
      <c r="Q386" s="59" t="str">
        <f t="shared" ca="1" si="388"/>
        <v/>
      </c>
      <c r="R386" s="59" t="str">
        <f t="shared" ca="1" si="388"/>
        <v/>
      </c>
      <c r="S386" s="59" t="str">
        <f t="shared" ca="1" si="388"/>
        <v/>
      </c>
      <c r="T386" s="59" t="str">
        <f t="shared" ca="1" si="388"/>
        <v/>
      </c>
      <c r="U386" s="59" t="str">
        <f t="shared" ca="1" si="388"/>
        <v/>
      </c>
      <c r="V386" s="59" t="str">
        <f t="shared" ca="1" si="389"/>
        <v/>
      </c>
      <c r="W386" s="59" t="str">
        <f t="shared" ca="1" si="389"/>
        <v/>
      </c>
      <c r="X386" s="59" t="str">
        <f t="shared" ca="1" si="389"/>
        <v/>
      </c>
      <c r="Y386" s="59" t="str">
        <f t="shared" ca="1" si="389"/>
        <v/>
      </c>
      <c r="Z386" s="59" t="str">
        <f t="shared" ca="1" si="389"/>
        <v/>
      </c>
      <c r="AA386" s="59" t="str">
        <f t="shared" ca="1" si="389"/>
        <v/>
      </c>
      <c r="AB386" s="59" t="str">
        <f t="shared" ca="1" si="389"/>
        <v/>
      </c>
      <c r="AC386" s="59" t="str">
        <f t="shared" ca="1" si="389"/>
        <v/>
      </c>
      <c r="AD386" s="59" t="str">
        <f t="shared" ca="1" si="389"/>
        <v/>
      </c>
      <c r="AE386" s="59" t="str">
        <f t="shared" ca="1" si="389"/>
        <v/>
      </c>
      <c r="AF386" s="59" t="str">
        <f t="shared" ca="1" si="390"/>
        <v/>
      </c>
      <c r="AG386" s="59" t="str">
        <f t="shared" ca="1" si="390"/>
        <v/>
      </c>
      <c r="AH386" s="59" t="str">
        <f t="shared" ca="1" si="390"/>
        <v/>
      </c>
      <c r="AI386" s="59" t="str">
        <f t="shared" ca="1" si="390"/>
        <v/>
      </c>
      <c r="AJ386" s="59" t="str">
        <f t="shared" ca="1" si="390"/>
        <v/>
      </c>
      <c r="AK386" s="59" t="str">
        <f t="shared" ca="1" si="390"/>
        <v/>
      </c>
      <c r="AL386" s="59" t="str">
        <f t="shared" ca="1" si="390"/>
        <v/>
      </c>
      <c r="AM386" s="59" t="str">
        <f t="shared" ca="1" si="390"/>
        <v/>
      </c>
      <c r="AN386" s="59" t="str">
        <f t="shared" ca="1" si="390"/>
        <v/>
      </c>
      <c r="AO386" s="59" t="str">
        <f t="shared" ca="1" si="390"/>
        <v/>
      </c>
      <c r="AP386" s="59" t="str">
        <f t="shared" ca="1" si="391"/>
        <v/>
      </c>
      <c r="AQ386" s="59" t="str">
        <f t="shared" ca="1" si="391"/>
        <v/>
      </c>
      <c r="AR386" s="59" t="str">
        <f t="shared" ca="1" si="391"/>
        <v/>
      </c>
      <c r="AS386" s="59" t="str">
        <f t="shared" ca="1" si="391"/>
        <v/>
      </c>
      <c r="AT386" s="59" t="str">
        <f t="shared" ca="1" si="391"/>
        <v/>
      </c>
      <c r="AU386" s="59" t="str">
        <f t="shared" ca="1" si="391"/>
        <v/>
      </c>
      <c r="AV386" s="59" t="str">
        <f t="shared" ca="1" si="391"/>
        <v/>
      </c>
      <c r="AW386" s="59" t="str">
        <f t="shared" ca="1" si="391"/>
        <v/>
      </c>
      <c r="AX386" s="59" t="str">
        <f t="shared" ca="1" si="391"/>
        <v/>
      </c>
      <c r="AY386" s="59" t="str">
        <f t="shared" ca="1" si="391"/>
        <v/>
      </c>
      <c r="AZ386" s="59" t="str">
        <f t="shared" ca="1" si="392"/>
        <v/>
      </c>
      <c r="BA386" s="59" t="str">
        <f t="shared" ca="1" si="392"/>
        <v/>
      </c>
      <c r="BB386" s="59" t="str">
        <f t="shared" ca="1" si="392"/>
        <v/>
      </c>
      <c r="BC386" s="59" t="str">
        <f t="shared" ca="1" si="392"/>
        <v/>
      </c>
      <c r="BD386" s="59" t="str">
        <f t="shared" ca="1" si="392"/>
        <v/>
      </c>
      <c r="BE386" s="59" t="str">
        <f t="shared" ca="1" si="392"/>
        <v/>
      </c>
      <c r="BF386" s="59" t="str">
        <f t="shared" ca="1" si="392"/>
        <v/>
      </c>
      <c r="BG386" s="59" t="str">
        <f t="shared" ca="1" si="392"/>
        <v/>
      </c>
      <c r="BH386" s="59" t="str">
        <f t="shared" ca="1" si="392"/>
        <v/>
      </c>
      <c r="BI386" s="59" t="str">
        <f t="shared" ca="1" si="392"/>
        <v/>
      </c>
      <c r="BJ386" s="59" t="str">
        <f t="shared" ca="1" si="393"/>
        <v/>
      </c>
      <c r="BK386" s="59" t="str">
        <f t="shared" ca="1" si="393"/>
        <v/>
      </c>
      <c r="BL386" s="59" t="str">
        <f t="shared" ca="1" si="393"/>
        <v/>
      </c>
      <c r="BM386" s="59" t="str">
        <f t="shared" ca="1" si="393"/>
        <v/>
      </c>
      <c r="BN386" s="59" t="str">
        <f t="shared" ca="1" si="393"/>
        <v/>
      </c>
      <c r="BO386" s="59" t="str">
        <f t="shared" ca="1" si="393"/>
        <v/>
      </c>
      <c r="BP386" s="59" t="str">
        <f t="shared" ca="1" si="393"/>
        <v/>
      </c>
      <c r="BQ386" s="59" t="str">
        <f t="shared" ca="1" si="393"/>
        <v/>
      </c>
      <c r="BR386" s="59" t="str">
        <f t="shared" ca="1" si="393"/>
        <v/>
      </c>
      <c r="BS386" s="59" t="str">
        <f t="shared" ca="1" si="393"/>
        <v/>
      </c>
      <c r="BT386" s="59" t="str">
        <f t="shared" ca="1" si="394"/>
        <v/>
      </c>
      <c r="BU386" s="59" t="str">
        <f t="shared" ca="1" si="394"/>
        <v/>
      </c>
      <c r="BV386" s="59" t="str">
        <f t="shared" ca="1" si="394"/>
        <v/>
      </c>
      <c r="BW386" s="59" t="str">
        <f t="shared" ca="1" si="394"/>
        <v/>
      </c>
      <c r="BX386" s="59" t="str">
        <f t="shared" ca="1" si="394"/>
        <v/>
      </c>
      <c r="BY386" s="59" t="str">
        <f t="shared" ca="1" si="394"/>
        <v/>
      </c>
      <c r="BZ386" s="91" t="str">
        <f t="shared" ca="1" si="394"/>
        <v/>
      </c>
      <c r="CB386" s="131">
        <f t="shared" si="362"/>
        <v>48</v>
      </c>
    </row>
    <row r="387" spans="1:80">
      <c r="A387" s="78" t="str">
        <v/>
      </c>
      <c r="B387" s="59" t="str">
        <f t="shared" ca="1" si="387"/>
        <v/>
      </c>
      <c r="C387" s="59" t="str">
        <f t="shared" ca="1" si="387"/>
        <v/>
      </c>
      <c r="D387" s="59" t="str">
        <f t="shared" ca="1" si="387"/>
        <v/>
      </c>
      <c r="E387" s="59" t="str">
        <f t="shared" ca="1" si="387"/>
        <v/>
      </c>
      <c r="F387" s="59" t="str">
        <f t="shared" ca="1" si="387"/>
        <v/>
      </c>
      <c r="G387" s="59" t="str">
        <f t="shared" ca="1" si="387"/>
        <v/>
      </c>
      <c r="H387" s="59" t="str">
        <f t="shared" ca="1" si="387"/>
        <v/>
      </c>
      <c r="I387" s="59" t="str">
        <f t="shared" ca="1" si="387"/>
        <v/>
      </c>
      <c r="J387" s="59" t="str">
        <f t="shared" ca="1" si="387"/>
        <v/>
      </c>
      <c r="K387" s="59" t="str">
        <f t="shared" ca="1" si="387"/>
        <v/>
      </c>
      <c r="L387" s="59" t="str">
        <f t="shared" ca="1" si="388"/>
        <v/>
      </c>
      <c r="M387" s="59" t="str">
        <f t="shared" ca="1" si="388"/>
        <v/>
      </c>
      <c r="N387" s="59" t="str">
        <f t="shared" ca="1" si="388"/>
        <v/>
      </c>
      <c r="O387" s="59" t="str">
        <f t="shared" ca="1" si="388"/>
        <v/>
      </c>
      <c r="P387" s="59" t="str">
        <f t="shared" ca="1" si="388"/>
        <v/>
      </c>
      <c r="Q387" s="59" t="str">
        <f t="shared" ca="1" si="388"/>
        <v/>
      </c>
      <c r="R387" s="59" t="str">
        <f t="shared" ca="1" si="388"/>
        <v/>
      </c>
      <c r="S387" s="59" t="str">
        <f t="shared" ca="1" si="388"/>
        <v/>
      </c>
      <c r="T387" s="59" t="str">
        <f t="shared" ca="1" si="388"/>
        <v/>
      </c>
      <c r="U387" s="59" t="str">
        <f t="shared" ca="1" si="388"/>
        <v/>
      </c>
      <c r="V387" s="59" t="str">
        <f t="shared" ca="1" si="389"/>
        <v/>
      </c>
      <c r="W387" s="59" t="str">
        <f t="shared" ca="1" si="389"/>
        <v/>
      </c>
      <c r="X387" s="59" t="str">
        <f t="shared" ca="1" si="389"/>
        <v/>
      </c>
      <c r="Y387" s="59" t="str">
        <f t="shared" ca="1" si="389"/>
        <v/>
      </c>
      <c r="Z387" s="59" t="str">
        <f t="shared" ca="1" si="389"/>
        <v/>
      </c>
      <c r="AA387" s="59" t="str">
        <f t="shared" ca="1" si="389"/>
        <v/>
      </c>
      <c r="AB387" s="59" t="str">
        <f t="shared" ca="1" si="389"/>
        <v/>
      </c>
      <c r="AC387" s="59" t="str">
        <f t="shared" ca="1" si="389"/>
        <v/>
      </c>
      <c r="AD387" s="59" t="str">
        <f t="shared" ca="1" si="389"/>
        <v/>
      </c>
      <c r="AE387" s="59" t="str">
        <f t="shared" ca="1" si="389"/>
        <v/>
      </c>
      <c r="AF387" s="59" t="str">
        <f t="shared" ca="1" si="390"/>
        <v/>
      </c>
      <c r="AG387" s="59" t="str">
        <f t="shared" ca="1" si="390"/>
        <v/>
      </c>
      <c r="AH387" s="59" t="str">
        <f t="shared" ca="1" si="390"/>
        <v/>
      </c>
      <c r="AI387" s="59" t="str">
        <f t="shared" ca="1" si="390"/>
        <v/>
      </c>
      <c r="AJ387" s="59" t="str">
        <f t="shared" ca="1" si="390"/>
        <v/>
      </c>
      <c r="AK387" s="59" t="str">
        <f t="shared" ca="1" si="390"/>
        <v/>
      </c>
      <c r="AL387" s="59" t="str">
        <f t="shared" ca="1" si="390"/>
        <v/>
      </c>
      <c r="AM387" s="59" t="str">
        <f t="shared" ca="1" si="390"/>
        <v/>
      </c>
      <c r="AN387" s="59" t="str">
        <f t="shared" ca="1" si="390"/>
        <v/>
      </c>
      <c r="AO387" s="59" t="str">
        <f t="shared" ca="1" si="390"/>
        <v/>
      </c>
      <c r="AP387" s="59" t="str">
        <f t="shared" ca="1" si="391"/>
        <v/>
      </c>
      <c r="AQ387" s="59" t="str">
        <f t="shared" ca="1" si="391"/>
        <v/>
      </c>
      <c r="AR387" s="59" t="str">
        <f t="shared" ca="1" si="391"/>
        <v/>
      </c>
      <c r="AS387" s="59" t="str">
        <f t="shared" ca="1" si="391"/>
        <v/>
      </c>
      <c r="AT387" s="59" t="str">
        <f t="shared" ca="1" si="391"/>
        <v/>
      </c>
      <c r="AU387" s="59" t="str">
        <f t="shared" ca="1" si="391"/>
        <v/>
      </c>
      <c r="AV387" s="59" t="str">
        <f t="shared" ca="1" si="391"/>
        <v/>
      </c>
      <c r="AW387" s="59" t="str">
        <f t="shared" ca="1" si="391"/>
        <v/>
      </c>
      <c r="AX387" s="59" t="str">
        <f t="shared" ca="1" si="391"/>
        <v/>
      </c>
      <c r="AY387" s="59" t="str">
        <f t="shared" ca="1" si="391"/>
        <v/>
      </c>
      <c r="AZ387" s="59" t="str">
        <f t="shared" ca="1" si="392"/>
        <v/>
      </c>
      <c r="BA387" s="59" t="str">
        <f t="shared" ca="1" si="392"/>
        <v/>
      </c>
      <c r="BB387" s="59" t="str">
        <f t="shared" ca="1" si="392"/>
        <v/>
      </c>
      <c r="BC387" s="59" t="str">
        <f t="shared" ca="1" si="392"/>
        <v/>
      </c>
      <c r="BD387" s="59" t="str">
        <f t="shared" ca="1" si="392"/>
        <v/>
      </c>
      <c r="BE387" s="59" t="str">
        <f t="shared" ca="1" si="392"/>
        <v/>
      </c>
      <c r="BF387" s="59" t="str">
        <f t="shared" ca="1" si="392"/>
        <v/>
      </c>
      <c r="BG387" s="59" t="str">
        <f t="shared" ca="1" si="392"/>
        <v/>
      </c>
      <c r="BH387" s="59" t="str">
        <f t="shared" ca="1" si="392"/>
        <v/>
      </c>
      <c r="BI387" s="59" t="str">
        <f t="shared" ca="1" si="392"/>
        <v/>
      </c>
      <c r="BJ387" s="59" t="str">
        <f t="shared" ca="1" si="393"/>
        <v/>
      </c>
      <c r="BK387" s="59" t="str">
        <f t="shared" ca="1" si="393"/>
        <v/>
      </c>
      <c r="BL387" s="59" t="str">
        <f t="shared" ca="1" si="393"/>
        <v/>
      </c>
      <c r="BM387" s="59" t="str">
        <f t="shared" ca="1" si="393"/>
        <v/>
      </c>
      <c r="BN387" s="59" t="str">
        <f t="shared" ca="1" si="393"/>
        <v/>
      </c>
      <c r="BO387" s="59" t="str">
        <f t="shared" ca="1" si="393"/>
        <v/>
      </c>
      <c r="BP387" s="59" t="str">
        <f t="shared" ca="1" si="393"/>
        <v/>
      </c>
      <c r="BQ387" s="59" t="str">
        <f t="shared" ca="1" si="393"/>
        <v/>
      </c>
      <c r="BR387" s="59" t="str">
        <f t="shared" ca="1" si="393"/>
        <v/>
      </c>
      <c r="BS387" s="59" t="str">
        <f t="shared" ca="1" si="393"/>
        <v/>
      </c>
      <c r="BT387" s="59" t="str">
        <f t="shared" ca="1" si="394"/>
        <v/>
      </c>
      <c r="BU387" s="59" t="str">
        <f t="shared" ca="1" si="394"/>
        <v/>
      </c>
      <c r="BV387" s="59" t="str">
        <f t="shared" ca="1" si="394"/>
        <v/>
      </c>
      <c r="BW387" s="59" t="str">
        <f t="shared" ca="1" si="394"/>
        <v/>
      </c>
      <c r="BX387" s="59" t="str">
        <f t="shared" ca="1" si="394"/>
        <v/>
      </c>
      <c r="BY387" s="59" t="str">
        <f t="shared" ca="1" si="394"/>
        <v/>
      </c>
      <c r="BZ387" s="91" t="str">
        <f t="shared" ca="1" si="394"/>
        <v/>
      </c>
      <c r="CB387" s="131">
        <f t="shared" si="362"/>
        <v>49</v>
      </c>
    </row>
    <row r="388" spans="1:80">
      <c r="A388" s="78" t="str">
        <v/>
      </c>
      <c r="B388" s="59" t="str">
        <f t="shared" ref="B388:K397" ca="1" si="395">IF(OR($A388="",B$337=""), "", IF((COLUMN()-COLUMN($A388)) &gt; (1+$CB388), "", PEARSON(OFFSET($B$8, 0, $CB388, $A$337+1, 1), B$8:B$154)))</f>
        <v/>
      </c>
      <c r="C388" s="59" t="str">
        <f t="shared" ca="1" si="395"/>
        <v/>
      </c>
      <c r="D388" s="59" t="str">
        <f t="shared" ca="1" si="395"/>
        <v/>
      </c>
      <c r="E388" s="59" t="str">
        <f t="shared" ca="1" si="395"/>
        <v/>
      </c>
      <c r="F388" s="59" t="str">
        <f t="shared" ca="1" si="395"/>
        <v/>
      </c>
      <c r="G388" s="59" t="str">
        <f t="shared" ca="1" si="395"/>
        <v/>
      </c>
      <c r="H388" s="59" t="str">
        <f t="shared" ca="1" si="395"/>
        <v/>
      </c>
      <c r="I388" s="59" t="str">
        <f t="shared" ca="1" si="395"/>
        <v/>
      </c>
      <c r="J388" s="59" t="str">
        <f t="shared" ca="1" si="395"/>
        <v/>
      </c>
      <c r="K388" s="59" t="str">
        <f t="shared" ca="1" si="395"/>
        <v/>
      </c>
      <c r="L388" s="59" t="str">
        <f t="shared" ref="L388:U397" ca="1" si="396">IF(OR($A388="",L$337=""), "", IF((COLUMN()-COLUMN($A388)) &gt; (1+$CB388), "", PEARSON(OFFSET($B$8, 0, $CB388, $A$337+1, 1), L$8:L$154)))</f>
        <v/>
      </c>
      <c r="M388" s="59" t="str">
        <f t="shared" ca="1" si="396"/>
        <v/>
      </c>
      <c r="N388" s="59" t="str">
        <f t="shared" ca="1" si="396"/>
        <v/>
      </c>
      <c r="O388" s="59" t="str">
        <f t="shared" ca="1" si="396"/>
        <v/>
      </c>
      <c r="P388" s="59" t="str">
        <f t="shared" ca="1" si="396"/>
        <v/>
      </c>
      <c r="Q388" s="59" t="str">
        <f t="shared" ca="1" si="396"/>
        <v/>
      </c>
      <c r="R388" s="59" t="str">
        <f t="shared" ca="1" si="396"/>
        <v/>
      </c>
      <c r="S388" s="59" t="str">
        <f t="shared" ca="1" si="396"/>
        <v/>
      </c>
      <c r="T388" s="59" t="str">
        <f t="shared" ca="1" si="396"/>
        <v/>
      </c>
      <c r="U388" s="59" t="str">
        <f t="shared" ca="1" si="396"/>
        <v/>
      </c>
      <c r="V388" s="59" t="str">
        <f t="shared" ref="V388:AE397" ca="1" si="397">IF(OR($A388="",V$337=""), "", IF((COLUMN()-COLUMN($A388)) &gt; (1+$CB388), "", PEARSON(OFFSET($B$8, 0, $CB388, $A$337+1, 1), V$8:V$154)))</f>
        <v/>
      </c>
      <c r="W388" s="59" t="str">
        <f t="shared" ca="1" si="397"/>
        <v/>
      </c>
      <c r="X388" s="59" t="str">
        <f t="shared" ca="1" si="397"/>
        <v/>
      </c>
      <c r="Y388" s="59" t="str">
        <f t="shared" ca="1" si="397"/>
        <v/>
      </c>
      <c r="Z388" s="59" t="str">
        <f t="shared" ca="1" si="397"/>
        <v/>
      </c>
      <c r="AA388" s="59" t="str">
        <f t="shared" ca="1" si="397"/>
        <v/>
      </c>
      <c r="AB388" s="59" t="str">
        <f t="shared" ca="1" si="397"/>
        <v/>
      </c>
      <c r="AC388" s="59" t="str">
        <f t="shared" ca="1" si="397"/>
        <v/>
      </c>
      <c r="AD388" s="59" t="str">
        <f t="shared" ca="1" si="397"/>
        <v/>
      </c>
      <c r="AE388" s="59" t="str">
        <f t="shared" ca="1" si="397"/>
        <v/>
      </c>
      <c r="AF388" s="59" t="str">
        <f t="shared" ref="AF388:AO397" ca="1" si="398">IF(OR($A388="",AF$337=""), "", IF((COLUMN()-COLUMN($A388)) &gt; (1+$CB388), "", PEARSON(OFFSET($B$8, 0, $CB388, $A$337+1, 1), AF$8:AF$154)))</f>
        <v/>
      </c>
      <c r="AG388" s="59" t="str">
        <f t="shared" ca="1" si="398"/>
        <v/>
      </c>
      <c r="AH388" s="59" t="str">
        <f t="shared" ca="1" si="398"/>
        <v/>
      </c>
      <c r="AI388" s="59" t="str">
        <f t="shared" ca="1" si="398"/>
        <v/>
      </c>
      <c r="AJ388" s="59" t="str">
        <f t="shared" ca="1" si="398"/>
        <v/>
      </c>
      <c r="AK388" s="59" t="str">
        <f t="shared" ca="1" si="398"/>
        <v/>
      </c>
      <c r="AL388" s="59" t="str">
        <f t="shared" ca="1" si="398"/>
        <v/>
      </c>
      <c r="AM388" s="59" t="str">
        <f t="shared" ca="1" si="398"/>
        <v/>
      </c>
      <c r="AN388" s="59" t="str">
        <f t="shared" ca="1" si="398"/>
        <v/>
      </c>
      <c r="AO388" s="59" t="str">
        <f t="shared" ca="1" si="398"/>
        <v/>
      </c>
      <c r="AP388" s="59" t="str">
        <f t="shared" ref="AP388:AY397" ca="1" si="399">IF(OR($A388="",AP$337=""), "", IF((COLUMN()-COLUMN($A388)) &gt; (1+$CB388), "", PEARSON(OFFSET($B$8, 0, $CB388, $A$337+1, 1), AP$8:AP$154)))</f>
        <v/>
      </c>
      <c r="AQ388" s="59" t="str">
        <f t="shared" ca="1" si="399"/>
        <v/>
      </c>
      <c r="AR388" s="59" t="str">
        <f t="shared" ca="1" si="399"/>
        <v/>
      </c>
      <c r="AS388" s="59" t="str">
        <f t="shared" ca="1" si="399"/>
        <v/>
      </c>
      <c r="AT388" s="59" t="str">
        <f t="shared" ca="1" si="399"/>
        <v/>
      </c>
      <c r="AU388" s="59" t="str">
        <f t="shared" ca="1" si="399"/>
        <v/>
      </c>
      <c r="AV388" s="59" t="str">
        <f t="shared" ca="1" si="399"/>
        <v/>
      </c>
      <c r="AW388" s="59" t="str">
        <f t="shared" ca="1" si="399"/>
        <v/>
      </c>
      <c r="AX388" s="59" t="str">
        <f t="shared" ca="1" si="399"/>
        <v/>
      </c>
      <c r="AY388" s="59" t="str">
        <f t="shared" ca="1" si="399"/>
        <v/>
      </c>
      <c r="AZ388" s="59" t="str">
        <f t="shared" ref="AZ388:BI397" ca="1" si="400">IF(OR($A388="",AZ$337=""), "", IF((COLUMN()-COLUMN($A388)) &gt; (1+$CB388), "", PEARSON(OFFSET($B$8, 0, $CB388, $A$337+1, 1), AZ$8:AZ$154)))</f>
        <v/>
      </c>
      <c r="BA388" s="59" t="str">
        <f t="shared" ca="1" si="400"/>
        <v/>
      </c>
      <c r="BB388" s="59" t="str">
        <f t="shared" ca="1" si="400"/>
        <v/>
      </c>
      <c r="BC388" s="59" t="str">
        <f t="shared" ca="1" si="400"/>
        <v/>
      </c>
      <c r="BD388" s="59" t="str">
        <f t="shared" ca="1" si="400"/>
        <v/>
      </c>
      <c r="BE388" s="59" t="str">
        <f t="shared" ca="1" si="400"/>
        <v/>
      </c>
      <c r="BF388" s="59" t="str">
        <f t="shared" ca="1" si="400"/>
        <v/>
      </c>
      <c r="BG388" s="59" t="str">
        <f t="shared" ca="1" si="400"/>
        <v/>
      </c>
      <c r="BH388" s="59" t="str">
        <f t="shared" ca="1" si="400"/>
        <v/>
      </c>
      <c r="BI388" s="59" t="str">
        <f t="shared" ca="1" si="400"/>
        <v/>
      </c>
      <c r="BJ388" s="59" t="str">
        <f t="shared" ref="BJ388:BS397" ca="1" si="401">IF(OR($A388="",BJ$337=""), "", IF((COLUMN()-COLUMN($A388)) &gt; (1+$CB388), "", PEARSON(OFFSET($B$8, 0, $CB388, $A$337+1, 1), BJ$8:BJ$154)))</f>
        <v/>
      </c>
      <c r="BK388" s="59" t="str">
        <f t="shared" ca="1" si="401"/>
        <v/>
      </c>
      <c r="BL388" s="59" t="str">
        <f t="shared" ca="1" si="401"/>
        <v/>
      </c>
      <c r="BM388" s="59" t="str">
        <f t="shared" ca="1" si="401"/>
        <v/>
      </c>
      <c r="BN388" s="59" t="str">
        <f t="shared" ca="1" si="401"/>
        <v/>
      </c>
      <c r="BO388" s="59" t="str">
        <f t="shared" ca="1" si="401"/>
        <v/>
      </c>
      <c r="BP388" s="59" t="str">
        <f t="shared" ca="1" si="401"/>
        <v/>
      </c>
      <c r="BQ388" s="59" t="str">
        <f t="shared" ca="1" si="401"/>
        <v/>
      </c>
      <c r="BR388" s="59" t="str">
        <f t="shared" ca="1" si="401"/>
        <v/>
      </c>
      <c r="BS388" s="59" t="str">
        <f t="shared" ca="1" si="401"/>
        <v/>
      </c>
      <c r="BT388" s="59" t="str">
        <f t="shared" ref="BT388:BZ397" ca="1" si="402">IF(OR($A388="",BT$337=""), "", IF((COLUMN()-COLUMN($A388)) &gt; (1+$CB388), "", PEARSON(OFFSET($B$8, 0, $CB388, $A$337+1, 1), BT$8:BT$154)))</f>
        <v/>
      </c>
      <c r="BU388" s="59" t="str">
        <f t="shared" ca="1" si="402"/>
        <v/>
      </c>
      <c r="BV388" s="59" t="str">
        <f t="shared" ca="1" si="402"/>
        <v/>
      </c>
      <c r="BW388" s="59" t="str">
        <f t="shared" ca="1" si="402"/>
        <v/>
      </c>
      <c r="BX388" s="59" t="str">
        <f t="shared" ca="1" si="402"/>
        <v/>
      </c>
      <c r="BY388" s="59" t="str">
        <f t="shared" ca="1" si="402"/>
        <v/>
      </c>
      <c r="BZ388" s="91" t="str">
        <f t="shared" ca="1" si="402"/>
        <v/>
      </c>
      <c r="CB388" s="131">
        <f t="shared" si="362"/>
        <v>50</v>
      </c>
    </row>
    <row r="389" spans="1:80">
      <c r="A389" s="78" t="str">
        <v/>
      </c>
      <c r="B389" s="59" t="str">
        <f t="shared" ca="1" si="395"/>
        <v/>
      </c>
      <c r="C389" s="59" t="str">
        <f t="shared" ca="1" si="395"/>
        <v/>
      </c>
      <c r="D389" s="59" t="str">
        <f t="shared" ca="1" si="395"/>
        <v/>
      </c>
      <c r="E389" s="59" t="str">
        <f t="shared" ca="1" si="395"/>
        <v/>
      </c>
      <c r="F389" s="59" t="str">
        <f t="shared" ca="1" si="395"/>
        <v/>
      </c>
      <c r="G389" s="59" t="str">
        <f t="shared" ca="1" si="395"/>
        <v/>
      </c>
      <c r="H389" s="59" t="str">
        <f t="shared" ca="1" si="395"/>
        <v/>
      </c>
      <c r="I389" s="59" t="str">
        <f t="shared" ca="1" si="395"/>
        <v/>
      </c>
      <c r="J389" s="59" t="str">
        <f t="shared" ca="1" si="395"/>
        <v/>
      </c>
      <c r="K389" s="59" t="str">
        <f t="shared" ca="1" si="395"/>
        <v/>
      </c>
      <c r="L389" s="59" t="str">
        <f t="shared" ca="1" si="396"/>
        <v/>
      </c>
      <c r="M389" s="59" t="str">
        <f t="shared" ca="1" si="396"/>
        <v/>
      </c>
      <c r="N389" s="59" t="str">
        <f t="shared" ca="1" si="396"/>
        <v/>
      </c>
      <c r="O389" s="59" t="str">
        <f t="shared" ca="1" si="396"/>
        <v/>
      </c>
      <c r="P389" s="59" t="str">
        <f t="shared" ca="1" si="396"/>
        <v/>
      </c>
      <c r="Q389" s="59" t="str">
        <f t="shared" ca="1" si="396"/>
        <v/>
      </c>
      <c r="R389" s="59" t="str">
        <f t="shared" ca="1" si="396"/>
        <v/>
      </c>
      <c r="S389" s="59" t="str">
        <f t="shared" ca="1" si="396"/>
        <v/>
      </c>
      <c r="T389" s="59" t="str">
        <f t="shared" ca="1" si="396"/>
        <v/>
      </c>
      <c r="U389" s="59" t="str">
        <f t="shared" ca="1" si="396"/>
        <v/>
      </c>
      <c r="V389" s="59" t="str">
        <f t="shared" ca="1" si="397"/>
        <v/>
      </c>
      <c r="W389" s="59" t="str">
        <f t="shared" ca="1" si="397"/>
        <v/>
      </c>
      <c r="X389" s="59" t="str">
        <f t="shared" ca="1" si="397"/>
        <v/>
      </c>
      <c r="Y389" s="59" t="str">
        <f t="shared" ca="1" si="397"/>
        <v/>
      </c>
      <c r="Z389" s="59" t="str">
        <f t="shared" ca="1" si="397"/>
        <v/>
      </c>
      <c r="AA389" s="59" t="str">
        <f t="shared" ca="1" si="397"/>
        <v/>
      </c>
      <c r="AB389" s="59" t="str">
        <f t="shared" ca="1" si="397"/>
        <v/>
      </c>
      <c r="AC389" s="59" t="str">
        <f t="shared" ca="1" si="397"/>
        <v/>
      </c>
      <c r="AD389" s="59" t="str">
        <f t="shared" ca="1" si="397"/>
        <v/>
      </c>
      <c r="AE389" s="59" t="str">
        <f t="shared" ca="1" si="397"/>
        <v/>
      </c>
      <c r="AF389" s="59" t="str">
        <f t="shared" ca="1" si="398"/>
        <v/>
      </c>
      <c r="AG389" s="59" t="str">
        <f t="shared" ca="1" si="398"/>
        <v/>
      </c>
      <c r="AH389" s="59" t="str">
        <f t="shared" ca="1" si="398"/>
        <v/>
      </c>
      <c r="AI389" s="59" t="str">
        <f t="shared" ca="1" si="398"/>
        <v/>
      </c>
      <c r="AJ389" s="59" t="str">
        <f t="shared" ca="1" si="398"/>
        <v/>
      </c>
      <c r="AK389" s="59" t="str">
        <f t="shared" ca="1" si="398"/>
        <v/>
      </c>
      <c r="AL389" s="59" t="str">
        <f t="shared" ca="1" si="398"/>
        <v/>
      </c>
      <c r="AM389" s="59" t="str">
        <f t="shared" ca="1" si="398"/>
        <v/>
      </c>
      <c r="AN389" s="59" t="str">
        <f t="shared" ca="1" si="398"/>
        <v/>
      </c>
      <c r="AO389" s="59" t="str">
        <f t="shared" ca="1" si="398"/>
        <v/>
      </c>
      <c r="AP389" s="59" t="str">
        <f t="shared" ca="1" si="399"/>
        <v/>
      </c>
      <c r="AQ389" s="59" t="str">
        <f t="shared" ca="1" si="399"/>
        <v/>
      </c>
      <c r="AR389" s="59" t="str">
        <f t="shared" ca="1" si="399"/>
        <v/>
      </c>
      <c r="AS389" s="59" t="str">
        <f t="shared" ca="1" si="399"/>
        <v/>
      </c>
      <c r="AT389" s="59" t="str">
        <f t="shared" ca="1" si="399"/>
        <v/>
      </c>
      <c r="AU389" s="59" t="str">
        <f t="shared" ca="1" si="399"/>
        <v/>
      </c>
      <c r="AV389" s="59" t="str">
        <f t="shared" ca="1" si="399"/>
        <v/>
      </c>
      <c r="AW389" s="59" t="str">
        <f t="shared" ca="1" si="399"/>
        <v/>
      </c>
      <c r="AX389" s="59" t="str">
        <f t="shared" ca="1" si="399"/>
        <v/>
      </c>
      <c r="AY389" s="59" t="str">
        <f t="shared" ca="1" si="399"/>
        <v/>
      </c>
      <c r="AZ389" s="59" t="str">
        <f t="shared" ca="1" si="400"/>
        <v/>
      </c>
      <c r="BA389" s="59" t="str">
        <f t="shared" ca="1" si="400"/>
        <v/>
      </c>
      <c r="BB389" s="59" t="str">
        <f t="shared" ca="1" si="400"/>
        <v/>
      </c>
      <c r="BC389" s="59" t="str">
        <f t="shared" ca="1" si="400"/>
        <v/>
      </c>
      <c r="BD389" s="59" t="str">
        <f t="shared" ca="1" si="400"/>
        <v/>
      </c>
      <c r="BE389" s="59" t="str">
        <f t="shared" ca="1" si="400"/>
        <v/>
      </c>
      <c r="BF389" s="59" t="str">
        <f t="shared" ca="1" si="400"/>
        <v/>
      </c>
      <c r="BG389" s="59" t="str">
        <f t="shared" ca="1" si="400"/>
        <v/>
      </c>
      <c r="BH389" s="59" t="str">
        <f t="shared" ca="1" si="400"/>
        <v/>
      </c>
      <c r="BI389" s="59" t="str">
        <f t="shared" ca="1" si="400"/>
        <v/>
      </c>
      <c r="BJ389" s="59" t="str">
        <f t="shared" ca="1" si="401"/>
        <v/>
      </c>
      <c r="BK389" s="59" t="str">
        <f t="shared" ca="1" si="401"/>
        <v/>
      </c>
      <c r="BL389" s="59" t="str">
        <f t="shared" ca="1" si="401"/>
        <v/>
      </c>
      <c r="BM389" s="59" t="str">
        <f t="shared" ca="1" si="401"/>
        <v/>
      </c>
      <c r="BN389" s="59" t="str">
        <f t="shared" ca="1" si="401"/>
        <v/>
      </c>
      <c r="BO389" s="59" t="str">
        <f t="shared" ca="1" si="401"/>
        <v/>
      </c>
      <c r="BP389" s="59" t="str">
        <f t="shared" ca="1" si="401"/>
        <v/>
      </c>
      <c r="BQ389" s="59" t="str">
        <f t="shared" ca="1" si="401"/>
        <v/>
      </c>
      <c r="BR389" s="59" t="str">
        <f t="shared" ca="1" si="401"/>
        <v/>
      </c>
      <c r="BS389" s="59" t="str">
        <f t="shared" ca="1" si="401"/>
        <v/>
      </c>
      <c r="BT389" s="59" t="str">
        <f t="shared" ca="1" si="402"/>
        <v/>
      </c>
      <c r="BU389" s="59" t="str">
        <f t="shared" ca="1" si="402"/>
        <v/>
      </c>
      <c r="BV389" s="59" t="str">
        <f t="shared" ca="1" si="402"/>
        <v/>
      </c>
      <c r="BW389" s="59" t="str">
        <f t="shared" ca="1" si="402"/>
        <v/>
      </c>
      <c r="BX389" s="59" t="str">
        <f t="shared" ca="1" si="402"/>
        <v/>
      </c>
      <c r="BY389" s="59" t="str">
        <f t="shared" ca="1" si="402"/>
        <v/>
      </c>
      <c r="BZ389" s="91" t="str">
        <f t="shared" ca="1" si="402"/>
        <v/>
      </c>
      <c r="CB389" s="131">
        <f t="shared" si="362"/>
        <v>51</v>
      </c>
    </row>
    <row r="390" spans="1:80">
      <c r="A390" s="78" t="str">
        <v/>
      </c>
      <c r="B390" s="59" t="str">
        <f t="shared" ca="1" si="395"/>
        <v/>
      </c>
      <c r="C390" s="59" t="str">
        <f t="shared" ca="1" si="395"/>
        <v/>
      </c>
      <c r="D390" s="59" t="str">
        <f t="shared" ca="1" si="395"/>
        <v/>
      </c>
      <c r="E390" s="59" t="str">
        <f t="shared" ca="1" si="395"/>
        <v/>
      </c>
      <c r="F390" s="59" t="str">
        <f t="shared" ca="1" si="395"/>
        <v/>
      </c>
      <c r="G390" s="59" t="str">
        <f t="shared" ca="1" si="395"/>
        <v/>
      </c>
      <c r="H390" s="59" t="str">
        <f t="shared" ca="1" si="395"/>
        <v/>
      </c>
      <c r="I390" s="59" t="str">
        <f t="shared" ca="1" si="395"/>
        <v/>
      </c>
      <c r="J390" s="59" t="str">
        <f t="shared" ca="1" si="395"/>
        <v/>
      </c>
      <c r="K390" s="59" t="str">
        <f t="shared" ca="1" si="395"/>
        <v/>
      </c>
      <c r="L390" s="59" t="str">
        <f t="shared" ca="1" si="396"/>
        <v/>
      </c>
      <c r="M390" s="59" t="str">
        <f t="shared" ca="1" si="396"/>
        <v/>
      </c>
      <c r="N390" s="59" t="str">
        <f t="shared" ca="1" si="396"/>
        <v/>
      </c>
      <c r="O390" s="59" t="str">
        <f t="shared" ca="1" si="396"/>
        <v/>
      </c>
      <c r="P390" s="59" t="str">
        <f t="shared" ca="1" si="396"/>
        <v/>
      </c>
      <c r="Q390" s="59" t="str">
        <f t="shared" ca="1" si="396"/>
        <v/>
      </c>
      <c r="R390" s="59" t="str">
        <f t="shared" ca="1" si="396"/>
        <v/>
      </c>
      <c r="S390" s="59" t="str">
        <f t="shared" ca="1" si="396"/>
        <v/>
      </c>
      <c r="T390" s="59" t="str">
        <f t="shared" ca="1" si="396"/>
        <v/>
      </c>
      <c r="U390" s="59" t="str">
        <f t="shared" ca="1" si="396"/>
        <v/>
      </c>
      <c r="V390" s="59" t="str">
        <f t="shared" ca="1" si="397"/>
        <v/>
      </c>
      <c r="W390" s="59" t="str">
        <f t="shared" ca="1" si="397"/>
        <v/>
      </c>
      <c r="X390" s="59" t="str">
        <f t="shared" ca="1" si="397"/>
        <v/>
      </c>
      <c r="Y390" s="59" t="str">
        <f t="shared" ca="1" si="397"/>
        <v/>
      </c>
      <c r="Z390" s="59" t="str">
        <f t="shared" ca="1" si="397"/>
        <v/>
      </c>
      <c r="AA390" s="59" t="str">
        <f t="shared" ca="1" si="397"/>
        <v/>
      </c>
      <c r="AB390" s="59" t="str">
        <f t="shared" ca="1" si="397"/>
        <v/>
      </c>
      <c r="AC390" s="59" t="str">
        <f t="shared" ca="1" si="397"/>
        <v/>
      </c>
      <c r="AD390" s="59" t="str">
        <f t="shared" ca="1" si="397"/>
        <v/>
      </c>
      <c r="AE390" s="59" t="str">
        <f t="shared" ca="1" si="397"/>
        <v/>
      </c>
      <c r="AF390" s="59" t="str">
        <f t="shared" ca="1" si="398"/>
        <v/>
      </c>
      <c r="AG390" s="59" t="str">
        <f t="shared" ca="1" si="398"/>
        <v/>
      </c>
      <c r="AH390" s="59" t="str">
        <f t="shared" ca="1" si="398"/>
        <v/>
      </c>
      <c r="AI390" s="59" t="str">
        <f t="shared" ca="1" si="398"/>
        <v/>
      </c>
      <c r="AJ390" s="59" t="str">
        <f t="shared" ca="1" si="398"/>
        <v/>
      </c>
      <c r="AK390" s="59" t="str">
        <f t="shared" ca="1" si="398"/>
        <v/>
      </c>
      <c r="AL390" s="59" t="str">
        <f t="shared" ca="1" si="398"/>
        <v/>
      </c>
      <c r="AM390" s="59" t="str">
        <f t="shared" ca="1" si="398"/>
        <v/>
      </c>
      <c r="AN390" s="59" t="str">
        <f t="shared" ca="1" si="398"/>
        <v/>
      </c>
      <c r="AO390" s="59" t="str">
        <f t="shared" ca="1" si="398"/>
        <v/>
      </c>
      <c r="AP390" s="59" t="str">
        <f t="shared" ca="1" si="399"/>
        <v/>
      </c>
      <c r="AQ390" s="59" t="str">
        <f t="shared" ca="1" si="399"/>
        <v/>
      </c>
      <c r="AR390" s="59" t="str">
        <f t="shared" ca="1" si="399"/>
        <v/>
      </c>
      <c r="AS390" s="59" t="str">
        <f t="shared" ca="1" si="399"/>
        <v/>
      </c>
      <c r="AT390" s="59" t="str">
        <f t="shared" ca="1" si="399"/>
        <v/>
      </c>
      <c r="AU390" s="59" t="str">
        <f t="shared" ca="1" si="399"/>
        <v/>
      </c>
      <c r="AV390" s="59" t="str">
        <f t="shared" ca="1" si="399"/>
        <v/>
      </c>
      <c r="AW390" s="59" t="str">
        <f t="shared" ca="1" si="399"/>
        <v/>
      </c>
      <c r="AX390" s="59" t="str">
        <f t="shared" ca="1" si="399"/>
        <v/>
      </c>
      <c r="AY390" s="59" t="str">
        <f t="shared" ca="1" si="399"/>
        <v/>
      </c>
      <c r="AZ390" s="59" t="str">
        <f t="shared" ca="1" si="400"/>
        <v/>
      </c>
      <c r="BA390" s="59" t="str">
        <f t="shared" ca="1" si="400"/>
        <v/>
      </c>
      <c r="BB390" s="59" t="str">
        <f t="shared" ca="1" si="400"/>
        <v/>
      </c>
      <c r="BC390" s="59" t="str">
        <f t="shared" ca="1" si="400"/>
        <v/>
      </c>
      <c r="BD390" s="59" t="str">
        <f t="shared" ca="1" si="400"/>
        <v/>
      </c>
      <c r="BE390" s="59" t="str">
        <f t="shared" ca="1" si="400"/>
        <v/>
      </c>
      <c r="BF390" s="59" t="str">
        <f t="shared" ca="1" si="400"/>
        <v/>
      </c>
      <c r="BG390" s="59" t="str">
        <f t="shared" ca="1" si="400"/>
        <v/>
      </c>
      <c r="BH390" s="59" t="str">
        <f t="shared" ca="1" si="400"/>
        <v/>
      </c>
      <c r="BI390" s="59" t="str">
        <f t="shared" ca="1" si="400"/>
        <v/>
      </c>
      <c r="BJ390" s="59" t="str">
        <f t="shared" ca="1" si="401"/>
        <v/>
      </c>
      <c r="BK390" s="59" t="str">
        <f t="shared" ca="1" si="401"/>
        <v/>
      </c>
      <c r="BL390" s="59" t="str">
        <f t="shared" ca="1" si="401"/>
        <v/>
      </c>
      <c r="BM390" s="59" t="str">
        <f t="shared" ca="1" si="401"/>
        <v/>
      </c>
      <c r="BN390" s="59" t="str">
        <f t="shared" ca="1" si="401"/>
        <v/>
      </c>
      <c r="BO390" s="59" t="str">
        <f t="shared" ca="1" si="401"/>
        <v/>
      </c>
      <c r="BP390" s="59" t="str">
        <f t="shared" ca="1" si="401"/>
        <v/>
      </c>
      <c r="BQ390" s="59" t="str">
        <f t="shared" ca="1" si="401"/>
        <v/>
      </c>
      <c r="BR390" s="59" t="str">
        <f t="shared" ca="1" si="401"/>
        <v/>
      </c>
      <c r="BS390" s="59" t="str">
        <f t="shared" ca="1" si="401"/>
        <v/>
      </c>
      <c r="BT390" s="59" t="str">
        <f t="shared" ca="1" si="402"/>
        <v/>
      </c>
      <c r="BU390" s="59" t="str">
        <f t="shared" ca="1" si="402"/>
        <v/>
      </c>
      <c r="BV390" s="59" t="str">
        <f t="shared" ca="1" si="402"/>
        <v/>
      </c>
      <c r="BW390" s="59" t="str">
        <f t="shared" ca="1" si="402"/>
        <v/>
      </c>
      <c r="BX390" s="59" t="str">
        <f t="shared" ca="1" si="402"/>
        <v/>
      </c>
      <c r="BY390" s="59" t="str">
        <f t="shared" ca="1" si="402"/>
        <v/>
      </c>
      <c r="BZ390" s="91" t="str">
        <f t="shared" ca="1" si="402"/>
        <v/>
      </c>
      <c r="CB390" s="131">
        <f t="shared" si="362"/>
        <v>52</v>
      </c>
    </row>
    <row r="391" spans="1:80">
      <c r="A391" s="78" t="str">
        <v/>
      </c>
      <c r="B391" s="59" t="str">
        <f t="shared" ca="1" si="395"/>
        <v/>
      </c>
      <c r="C391" s="59" t="str">
        <f t="shared" ca="1" si="395"/>
        <v/>
      </c>
      <c r="D391" s="59" t="str">
        <f t="shared" ca="1" si="395"/>
        <v/>
      </c>
      <c r="E391" s="59" t="str">
        <f t="shared" ca="1" si="395"/>
        <v/>
      </c>
      <c r="F391" s="59" t="str">
        <f t="shared" ca="1" si="395"/>
        <v/>
      </c>
      <c r="G391" s="59" t="str">
        <f t="shared" ca="1" si="395"/>
        <v/>
      </c>
      <c r="H391" s="59" t="str">
        <f t="shared" ca="1" si="395"/>
        <v/>
      </c>
      <c r="I391" s="59" t="str">
        <f t="shared" ca="1" si="395"/>
        <v/>
      </c>
      <c r="J391" s="59" t="str">
        <f t="shared" ca="1" si="395"/>
        <v/>
      </c>
      <c r="K391" s="59" t="str">
        <f t="shared" ca="1" si="395"/>
        <v/>
      </c>
      <c r="L391" s="59" t="str">
        <f t="shared" ca="1" si="396"/>
        <v/>
      </c>
      <c r="M391" s="59" t="str">
        <f t="shared" ca="1" si="396"/>
        <v/>
      </c>
      <c r="N391" s="59" t="str">
        <f t="shared" ca="1" si="396"/>
        <v/>
      </c>
      <c r="O391" s="59" t="str">
        <f t="shared" ca="1" si="396"/>
        <v/>
      </c>
      <c r="P391" s="59" t="str">
        <f t="shared" ca="1" si="396"/>
        <v/>
      </c>
      <c r="Q391" s="59" t="str">
        <f t="shared" ca="1" si="396"/>
        <v/>
      </c>
      <c r="R391" s="59" t="str">
        <f t="shared" ca="1" si="396"/>
        <v/>
      </c>
      <c r="S391" s="59" t="str">
        <f t="shared" ca="1" si="396"/>
        <v/>
      </c>
      <c r="T391" s="59" t="str">
        <f t="shared" ca="1" si="396"/>
        <v/>
      </c>
      <c r="U391" s="59" t="str">
        <f t="shared" ca="1" si="396"/>
        <v/>
      </c>
      <c r="V391" s="59" t="str">
        <f t="shared" ca="1" si="397"/>
        <v/>
      </c>
      <c r="W391" s="59" t="str">
        <f t="shared" ca="1" si="397"/>
        <v/>
      </c>
      <c r="X391" s="59" t="str">
        <f t="shared" ca="1" si="397"/>
        <v/>
      </c>
      <c r="Y391" s="59" t="str">
        <f t="shared" ca="1" si="397"/>
        <v/>
      </c>
      <c r="Z391" s="59" t="str">
        <f t="shared" ca="1" si="397"/>
        <v/>
      </c>
      <c r="AA391" s="59" t="str">
        <f t="shared" ca="1" si="397"/>
        <v/>
      </c>
      <c r="AB391" s="59" t="str">
        <f t="shared" ca="1" si="397"/>
        <v/>
      </c>
      <c r="AC391" s="59" t="str">
        <f t="shared" ca="1" si="397"/>
        <v/>
      </c>
      <c r="AD391" s="59" t="str">
        <f t="shared" ca="1" si="397"/>
        <v/>
      </c>
      <c r="AE391" s="59" t="str">
        <f t="shared" ca="1" si="397"/>
        <v/>
      </c>
      <c r="AF391" s="59" t="str">
        <f t="shared" ca="1" si="398"/>
        <v/>
      </c>
      <c r="AG391" s="59" t="str">
        <f t="shared" ca="1" si="398"/>
        <v/>
      </c>
      <c r="AH391" s="59" t="str">
        <f t="shared" ca="1" si="398"/>
        <v/>
      </c>
      <c r="AI391" s="59" t="str">
        <f t="shared" ca="1" si="398"/>
        <v/>
      </c>
      <c r="AJ391" s="59" t="str">
        <f t="shared" ca="1" si="398"/>
        <v/>
      </c>
      <c r="AK391" s="59" t="str">
        <f t="shared" ca="1" si="398"/>
        <v/>
      </c>
      <c r="AL391" s="59" t="str">
        <f t="shared" ca="1" si="398"/>
        <v/>
      </c>
      <c r="AM391" s="59" t="str">
        <f t="shared" ca="1" si="398"/>
        <v/>
      </c>
      <c r="AN391" s="59" t="str">
        <f t="shared" ca="1" si="398"/>
        <v/>
      </c>
      <c r="AO391" s="59" t="str">
        <f t="shared" ca="1" si="398"/>
        <v/>
      </c>
      <c r="AP391" s="59" t="str">
        <f t="shared" ca="1" si="399"/>
        <v/>
      </c>
      <c r="AQ391" s="59" t="str">
        <f t="shared" ca="1" si="399"/>
        <v/>
      </c>
      <c r="AR391" s="59" t="str">
        <f t="shared" ca="1" si="399"/>
        <v/>
      </c>
      <c r="AS391" s="59" t="str">
        <f t="shared" ca="1" si="399"/>
        <v/>
      </c>
      <c r="AT391" s="59" t="str">
        <f t="shared" ca="1" si="399"/>
        <v/>
      </c>
      <c r="AU391" s="59" t="str">
        <f t="shared" ca="1" si="399"/>
        <v/>
      </c>
      <c r="AV391" s="59" t="str">
        <f t="shared" ca="1" si="399"/>
        <v/>
      </c>
      <c r="AW391" s="59" t="str">
        <f t="shared" ca="1" si="399"/>
        <v/>
      </c>
      <c r="AX391" s="59" t="str">
        <f t="shared" ca="1" si="399"/>
        <v/>
      </c>
      <c r="AY391" s="59" t="str">
        <f t="shared" ca="1" si="399"/>
        <v/>
      </c>
      <c r="AZ391" s="59" t="str">
        <f t="shared" ca="1" si="400"/>
        <v/>
      </c>
      <c r="BA391" s="59" t="str">
        <f t="shared" ca="1" si="400"/>
        <v/>
      </c>
      <c r="BB391" s="59" t="str">
        <f t="shared" ca="1" si="400"/>
        <v/>
      </c>
      <c r="BC391" s="59" t="str">
        <f t="shared" ca="1" si="400"/>
        <v/>
      </c>
      <c r="BD391" s="59" t="str">
        <f t="shared" ca="1" si="400"/>
        <v/>
      </c>
      <c r="BE391" s="59" t="str">
        <f t="shared" ca="1" si="400"/>
        <v/>
      </c>
      <c r="BF391" s="59" t="str">
        <f t="shared" ca="1" si="400"/>
        <v/>
      </c>
      <c r="BG391" s="59" t="str">
        <f t="shared" ca="1" si="400"/>
        <v/>
      </c>
      <c r="BH391" s="59" t="str">
        <f t="shared" ca="1" si="400"/>
        <v/>
      </c>
      <c r="BI391" s="59" t="str">
        <f t="shared" ca="1" si="400"/>
        <v/>
      </c>
      <c r="BJ391" s="59" t="str">
        <f t="shared" ca="1" si="401"/>
        <v/>
      </c>
      <c r="BK391" s="59" t="str">
        <f t="shared" ca="1" si="401"/>
        <v/>
      </c>
      <c r="BL391" s="59" t="str">
        <f t="shared" ca="1" si="401"/>
        <v/>
      </c>
      <c r="BM391" s="59" t="str">
        <f t="shared" ca="1" si="401"/>
        <v/>
      </c>
      <c r="BN391" s="59" t="str">
        <f t="shared" ca="1" si="401"/>
        <v/>
      </c>
      <c r="BO391" s="59" t="str">
        <f t="shared" ca="1" si="401"/>
        <v/>
      </c>
      <c r="BP391" s="59" t="str">
        <f t="shared" ca="1" si="401"/>
        <v/>
      </c>
      <c r="BQ391" s="59" t="str">
        <f t="shared" ca="1" si="401"/>
        <v/>
      </c>
      <c r="BR391" s="59" t="str">
        <f t="shared" ca="1" si="401"/>
        <v/>
      </c>
      <c r="BS391" s="59" t="str">
        <f t="shared" ca="1" si="401"/>
        <v/>
      </c>
      <c r="BT391" s="59" t="str">
        <f t="shared" ca="1" si="402"/>
        <v/>
      </c>
      <c r="BU391" s="59" t="str">
        <f t="shared" ca="1" si="402"/>
        <v/>
      </c>
      <c r="BV391" s="59" t="str">
        <f t="shared" ca="1" si="402"/>
        <v/>
      </c>
      <c r="BW391" s="59" t="str">
        <f t="shared" ca="1" si="402"/>
        <v/>
      </c>
      <c r="BX391" s="59" t="str">
        <f t="shared" ca="1" si="402"/>
        <v/>
      </c>
      <c r="BY391" s="59" t="str">
        <f t="shared" ca="1" si="402"/>
        <v/>
      </c>
      <c r="BZ391" s="91" t="str">
        <f t="shared" ca="1" si="402"/>
        <v/>
      </c>
      <c r="CB391" s="131">
        <f t="shared" si="362"/>
        <v>53</v>
      </c>
    </row>
    <row r="392" spans="1:80">
      <c r="A392" s="78" t="str">
        <v/>
      </c>
      <c r="B392" s="59" t="str">
        <f t="shared" ca="1" si="395"/>
        <v/>
      </c>
      <c r="C392" s="59" t="str">
        <f t="shared" ca="1" si="395"/>
        <v/>
      </c>
      <c r="D392" s="59" t="str">
        <f t="shared" ca="1" si="395"/>
        <v/>
      </c>
      <c r="E392" s="59" t="str">
        <f t="shared" ca="1" si="395"/>
        <v/>
      </c>
      <c r="F392" s="59" t="str">
        <f t="shared" ca="1" si="395"/>
        <v/>
      </c>
      <c r="G392" s="59" t="str">
        <f t="shared" ca="1" si="395"/>
        <v/>
      </c>
      <c r="H392" s="59" t="str">
        <f t="shared" ca="1" si="395"/>
        <v/>
      </c>
      <c r="I392" s="59" t="str">
        <f t="shared" ca="1" si="395"/>
        <v/>
      </c>
      <c r="J392" s="59" t="str">
        <f t="shared" ca="1" si="395"/>
        <v/>
      </c>
      <c r="K392" s="59" t="str">
        <f t="shared" ca="1" si="395"/>
        <v/>
      </c>
      <c r="L392" s="59" t="str">
        <f t="shared" ca="1" si="396"/>
        <v/>
      </c>
      <c r="M392" s="59" t="str">
        <f t="shared" ca="1" si="396"/>
        <v/>
      </c>
      <c r="N392" s="59" t="str">
        <f t="shared" ca="1" si="396"/>
        <v/>
      </c>
      <c r="O392" s="59" t="str">
        <f t="shared" ca="1" si="396"/>
        <v/>
      </c>
      <c r="P392" s="59" t="str">
        <f t="shared" ca="1" si="396"/>
        <v/>
      </c>
      <c r="Q392" s="59" t="str">
        <f t="shared" ca="1" si="396"/>
        <v/>
      </c>
      <c r="R392" s="59" t="str">
        <f t="shared" ca="1" si="396"/>
        <v/>
      </c>
      <c r="S392" s="59" t="str">
        <f t="shared" ca="1" si="396"/>
        <v/>
      </c>
      <c r="T392" s="59" t="str">
        <f t="shared" ca="1" si="396"/>
        <v/>
      </c>
      <c r="U392" s="59" t="str">
        <f t="shared" ca="1" si="396"/>
        <v/>
      </c>
      <c r="V392" s="59" t="str">
        <f t="shared" ca="1" si="397"/>
        <v/>
      </c>
      <c r="W392" s="59" t="str">
        <f t="shared" ca="1" si="397"/>
        <v/>
      </c>
      <c r="X392" s="59" t="str">
        <f t="shared" ca="1" si="397"/>
        <v/>
      </c>
      <c r="Y392" s="59" t="str">
        <f t="shared" ca="1" si="397"/>
        <v/>
      </c>
      <c r="Z392" s="59" t="str">
        <f t="shared" ca="1" si="397"/>
        <v/>
      </c>
      <c r="AA392" s="59" t="str">
        <f t="shared" ca="1" si="397"/>
        <v/>
      </c>
      <c r="AB392" s="59" t="str">
        <f t="shared" ca="1" si="397"/>
        <v/>
      </c>
      <c r="AC392" s="59" t="str">
        <f t="shared" ca="1" si="397"/>
        <v/>
      </c>
      <c r="AD392" s="59" t="str">
        <f t="shared" ca="1" si="397"/>
        <v/>
      </c>
      <c r="AE392" s="59" t="str">
        <f t="shared" ca="1" si="397"/>
        <v/>
      </c>
      <c r="AF392" s="59" t="str">
        <f t="shared" ca="1" si="398"/>
        <v/>
      </c>
      <c r="AG392" s="59" t="str">
        <f t="shared" ca="1" si="398"/>
        <v/>
      </c>
      <c r="AH392" s="59" t="str">
        <f t="shared" ca="1" si="398"/>
        <v/>
      </c>
      <c r="AI392" s="59" t="str">
        <f t="shared" ca="1" si="398"/>
        <v/>
      </c>
      <c r="AJ392" s="59" t="str">
        <f t="shared" ca="1" si="398"/>
        <v/>
      </c>
      <c r="AK392" s="59" t="str">
        <f t="shared" ca="1" si="398"/>
        <v/>
      </c>
      <c r="AL392" s="59" t="str">
        <f t="shared" ca="1" si="398"/>
        <v/>
      </c>
      <c r="AM392" s="59" t="str">
        <f t="shared" ca="1" si="398"/>
        <v/>
      </c>
      <c r="AN392" s="59" t="str">
        <f t="shared" ca="1" si="398"/>
        <v/>
      </c>
      <c r="AO392" s="59" t="str">
        <f t="shared" ca="1" si="398"/>
        <v/>
      </c>
      <c r="AP392" s="59" t="str">
        <f t="shared" ca="1" si="399"/>
        <v/>
      </c>
      <c r="AQ392" s="59" t="str">
        <f t="shared" ca="1" si="399"/>
        <v/>
      </c>
      <c r="AR392" s="59" t="str">
        <f t="shared" ca="1" si="399"/>
        <v/>
      </c>
      <c r="AS392" s="59" t="str">
        <f t="shared" ca="1" si="399"/>
        <v/>
      </c>
      <c r="AT392" s="59" t="str">
        <f t="shared" ca="1" si="399"/>
        <v/>
      </c>
      <c r="AU392" s="59" t="str">
        <f t="shared" ca="1" si="399"/>
        <v/>
      </c>
      <c r="AV392" s="59" t="str">
        <f t="shared" ca="1" si="399"/>
        <v/>
      </c>
      <c r="AW392" s="59" t="str">
        <f t="shared" ca="1" si="399"/>
        <v/>
      </c>
      <c r="AX392" s="59" t="str">
        <f t="shared" ca="1" si="399"/>
        <v/>
      </c>
      <c r="AY392" s="59" t="str">
        <f t="shared" ca="1" si="399"/>
        <v/>
      </c>
      <c r="AZ392" s="59" t="str">
        <f t="shared" ca="1" si="400"/>
        <v/>
      </c>
      <c r="BA392" s="59" t="str">
        <f t="shared" ca="1" si="400"/>
        <v/>
      </c>
      <c r="BB392" s="59" t="str">
        <f t="shared" ca="1" si="400"/>
        <v/>
      </c>
      <c r="BC392" s="59" t="str">
        <f t="shared" ca="1" si="400"/>
        <v/>
      </c>
      <c r="BD392" s="59" t="str">
        <f t="shared" ca="1" si="400"/>
        <v/>
      </c>
      <c r="BE392" s="59" t="str">
        <f t="shared" ca="1" si="400"/>
        <v/>
      </c>
      <c r="BF392" s="59" t="str">
        <f t="shared" ca="1" si="400"/>
        <v/>
      </c>
      <c r="BG392" s="59" t="str">
        <f t="shared" ca="1" si="400"/>
        <v/>
      </c>
      <c r="BH392" s="59" t="str">
        <f t="shared" ca="1" si="400"/>
        <v/>
      </c>
      <c r="BI392" s="59" t="str">
        <f t="shared" ca="1" si="400"/>
        <v/>
      </c>
      <c r="BJ392" s="59" t="str">
        <f t="shared" ca="1" si="401"/>
        <v/>
      </c>
      <c r="BK392" s="59" t="str">
        <f t="shared" ca="1" si="401"/>
        <v/>
      </c>
      <c r="BL392" s="59" t="str">
        <f t="shared" ca="1" si="401"/>
        <v/>
      </c>
      <c r="BM392" s="59" t="str">
        <f t="shared" ca="1" si="401"/>
        <v/>
      </c>
      <c r="BN392" s="59" t="str">
        <f t="shared" ca="1" si="401"/>
        <v/>
      </c>
      <c r="BO392" s="59" t="str">
        <f t="shared" ca="1" si="401"/>
        <v/>
      </c>
      <c r="BP392" s="59" t="str">
        <f t="shared" ca="1" si="401"/>
        <v/>
      </c>
      <c r="BQ392" s="59" t="str">
        <f t="shared" ca="1" si="401"/>
        <v/>
      </c>
      <c r="BR392" s="59" t="str">
        <f t="shared" ca="1" si="401"/>
        <v/>
      </c>
      <c r="BS392" s="59" t="str">
        <f t="shared" ca="1" si="401"/>
        <v/>
      </c>
      <c r="BT392" s="59" t="str">
        <f t="shared" ca="1" si="402"/>
        <v/>
      </c>
      <c r="BU392" s="59" t="str">
        <f t="shared" ca="1" si="402"/>
        <v/>
      </c>
      <c r="BV392" s="59" t="str">
        <f t="shared" ca="1" si="402"/>
        <v/>
      </c>
      <c r="BW392" s="59" t="str">
        <f t="shared" ca="1" si="402"/>
        <v/>
      </c>
      <c r="BX392" s="59" t="str">
        <f t="shared" ca="1" si="402"/>
        <v/>
      </c>
      <c r="BY392" s="59" t="str">
        <f t="shared" ca="1" si="402"/>
        <v/>
      </c>
      <c r="BZ392" s="91" t="str">
        <f t="shared" ca="1" si="402"/>
        <v/>
      </c>
      <c r="CB392" s="131">
        <f t="shared" si="362"/>
        <v>54</v>
      </c>
    </row>
    <row r="393" spans="1:80">
      <c r="A393" s="78" t="str">
        <v/>
      </c>
      <c r="B393" s="59" t="str">
        <f t="shared" ca="1" si="395"/>
        <v/>
      </c>
      <c r="C393" s="59" t="str">
        <f t="shared" ca="1" si="395"/>
        <v/>
      </c>
      <c r="D393" s="59" t="str">
        <f t="shared" ca="1" si="395"/>
        <v/>
      </c>
      <c r="E393" s="59" t="str">
        <f t="shared" ca="1" si="395"/>
        <v/>
      </c>
      <c r="F393" s="59" t="str">
        <f t="shared" ca="1" si="395"/>
        <v/>
      </c>
      <c r="G393" s="59" t="str">
        <f t="shared" ca="1" si="395"/>
        <v/>
      </c>
      <c r="H393" s="59" t="str">
        <f t="shared" ca="1" si="395"/>
        <v/>
      </c>
      <c r="I393" s="59" t="str">
        <f t="shared" ca="1" si="395"/>
        <v/>
      </c>
      <c r="J393" s="59" t="str">
        <f t="shared" ca="1" si="395"/>
        <v/>
      </c>
      <c r="K393" s="59" t="str">
        <f t="shared" ca="1" si="395"/>
        <v/>
      </c>
      <c r="L393" s="59" t="str">
        <f t="shared" ca="1" si="396"/>
        <v/>
      </c>
      <c r="M393" s="59" t="str">
        <f t="shared" ca="1" si="396"/>
        <v/>
      </c>
      <c r="N393" s="59" t="str">
        <f t="shared" ca="1" si="396"/>
        <v/>
      </c>
      <c r="O393" s="59" t="str">
        <f t="shared" ca="1" si="396"/>
        <v/>
      </c>
      <c r="P393" s="59" t="str">
        <f t="shared" ca="1" si="396"/>
        <v/>
      </c>
      <c r="Q393" s="59" t="str">
        <f t="shared" ca="1" si="396"/>
        <v/>
      </c>
      <c r="R393" s="59" t="str">
        <f t="shared" ca="1" si="396"/>
        <v/>
      </c>
      <c r="S393" s="59" t="str">
        <f t="shared" ca="1" si="396"/>
        <v/>
      </c>
      <c r="T393" s="59" t="str">
        <f t="shared" ca="1" si="396"/>
        <v/>
      </c>
      <c r="U393" s="59" t="str">
        <f t="shared" ca="1" si="396"/>
        <v/>
      </c>
      <c r="V393" s="59" t="str">
        <f t="shared" ca="1" si="397"/>
        <v/>
      </c>
      <c r="W393" s="59" t="str">
        <f t="shared" ca="1" si="397"/>
        <v/>
      </c>
      <c r="X393" s="59" t="str">
        <f t="shared" ca="1" si="397"/>
        <v/>
      </c>
      <c r="Y393" s="59" t="str">
        <f t="shared" ca="1" si="397"/>
        <v/>
      </c>
      <c r="Z393" s="59" t="str">
        <f t="shared" ca="1" si="397"/>
        <v/>
      </c>
      <c r="AA393" s="59" t="str">
        <f t="shared" ca="1" si="397"/>
        <v/>
      </c>
      <c r="AB393" s="59" t="str">
        <f t="shared" ca="1" si="397"/>
        <v/>
      </c>
      <c r="AC393" s="59" t="str">
        <f t="shared" ca="1" si="397"/>
        <v/>
      </c>
      <c r="AD393" s="59" t="str">
        <f t="shared" ca="1" si="397"/>
        <v/>
      </c>
      <c r="AE393" s="59" t="str">
        <f t="shared" ca="1" si="397"/>
        <v/>
      </c>
      <c r="AF393" s="59" t="str">
        <f t="shared" ca="1" si="398"/>
        <v/>
      </c>
      <c r="AG393" s="59" t="str">
        <f t="shared" ca="1" si="398"/>
        <v/>
      </c>
      <c r="AH393" s="59" t="str">
        <f t="shared" ca="1" si="398"/>
        <v/>
      </c>
      <c r="AI393" s="59" t="str">
        <f t="shared" ca="1" si="398"/>
        <v/>
      </c>
      <c r="AJ393" s="59" t="str">
        <f t="shared" ca="1" si="398"/>
        <v/>
      </c>
      <c r="AK393" s="59" t="str">
        <f t="shared" ca="1" si="398"/>
        <v/>
      </c>
      <c r="AL393" s="59" t="str">
        <f t="shared" ca="1" si="398"/>
        <v/>
      </c>
      <c r="AM393" s="59" t="str">
        <f t="shared" ca="1" si="398"/>
        <v/>
      </c>
      <c r="AN393" s="59" t="str">
        <f t="shared" ca="1" si="398"/>
        <v/>
      </c>
      <c r="AO393" s="59" t="str">
        <f t="shared" ca="1" si="398"/>
        <v/>
      </c>
      <c r="AP393" s="59" t="str">
        <f t="shared" ca="1" si="399"/>
        <v/>
      </c>
      <c r="AQ393" s="59" t="str">
        <f t="shared" ca="1" si="399"/>
        <v/>
      </c>
      <c r="AR393" s="59" t="str">
        <f t="shared" ca="1" si="399"/>
        <v/>
      </c>
      <c r="AS393" s="59" t="str">
        <f t="shared" ca="1" si="399"/>
        <v/>
      </c>
      <c r="AT393" s="59" t="str">
        <f t="shared" ca="1" si="399"/>
        <v/>
      </c>
      <c r="AU393" s="59" t="str">
        <f t="shared" ca="1" si="399"/>
        <v/>
      </c>
      <c r="AV393" s="59" t="str">
        <f t="shared" ca="1" si="399"/>
        <v/>
      </c>
      <c r="AW393" s="59" t="str">
        <f t="shared" ca="1" si="399"/>
        <v/>
      </c>
      <c r="AX393" s="59" t="str">
        <f t="shared" ca="1" si="399"/>
        <v/>
      </c>
      <c r="AY393" s="59" t="str">
        <f t="shared" ca="1" si="399"/>
        <v/>
      </c>
      <c r="AZ393" s="59" t="str">
        <f t="shared" ca="1" si="400"/>
        <v/>
      </c>
      <c r="BA393" s="59" t="str">
        <f t="shared" ca="1" si="400"/>
        <v/>
      </c>
      <c r="BB393" s="59" t="str">
        <f t="shared" ca="1" si="400"/>
        <v/>
      </c>
      <c r="BC393" s="59" t="str">
        <f t="shared" ca="1" si="400"/>
        <v/>
      </c>
      <c r="BD393" s="59" t="str">
        <f t="shared" ca="1" si="400"/>
        <v/>
      </c>
      <c r="BE393" s="59" t="str">
        <f t="shared" ca="1" si="400"/>
        <v/>
      </c>
      <c r="BF393" s="59" t="str">
        <f t="shared" ca="1" si="400"/>
        <v/>
      </c>
      <c r="BG393" s="59" t="str">
        <f t="shared" ca="1" si="400"/>
        <v/>
      </c>
      <c r="BH393" s="59" t="str">
        <f t="shared" ca="1" si="400"/>
        <v/>
      </c>
      <c r="BI393" s="59" t="str">
        <f t="shared" ca="1" si="400"/>
        <v/>
      </c>
      <c r="BJ393" s="59" t="str">
        <f t="shared" ca="1" si="401"/>
        <v/>
      </c>
      <c r="BK393" s="59" t="str">
        <f t="shared" ca="1" si="401"/>
        <v/>
      </c>
      <c r="BL393" s="59" t="str">
        <f t="shared" ca="1" si="401"/>
        <v/>
      </c>
      <c r="BM393" s="59" t="str">
        <f t="shared" ca="1" si="401"/>
        <v/>
      </c>
      <c r="BN393" s="59" t="str">
        <f t="shared" ca="1" si="401"/>
        <v/>
      </c>
      <c r="BO393" s="59" t="str">
        <f t="shared" ca="1" si="401"/>
        <v/>
      </c>
      <c r="BP393" s="59" t="str">
        <f t="shared" ca="1" si="401"/>
        <v/>
      </c>
      <c r="BQ393" s="59" t="str">
        <f t="shared" ca="1" si="401"/>
        <v/>
      </c>
      <c r="BR393" s="59" t="str">
        <f t="shared" ca="1" si="401"/>
        <v/>
      </c>
      <c r="BS393" s="59" t="str">
        <f t="shared" ca="1" si="401"/>
        <v/>
      </c>
      <c r="BT393" s="59" t="str">
        <f t="shared" ca="1" si="402"/>
        <v/>
      </c>
      <c r="BU393" s="59" t="str">
        <f t="shared" ca="1" si="402"/>
        <v/>
      </c>
      <c r="BV393" s="59" t="str">
        <f t="shared" ca="1" si="402"/>
        <v/>
      </c>
      <c r="BW393" s="59" t="str">
        <f t="shared" ca="1" si="402"/>
        <v/>
      </c>
      <c r="BX393" s="59" t="str">
        <f t="shared" ca="1" si="402"/>
        <v/>
      </c>
      <c r="BY393" s="59" t="str">
        <f t="shared" ca="1" si="402"/>
        <v/>
      </c>
      <c r="BZ393" s="91" t="str">
        <f t="shared" ca="1" si="402"/>
        <v/>
      </c>
      <c r="CB393" s="131">
        <f t="shared" si="362"/>
        <v>55</v>
      </c>
    </row>
    <row r="394" spans="1:80">
      <c r="A394" s="78" t="str">
        <v/>
      </c>
      <c r="B394" s="59" t="str">
        <f t="shared" ca="1" si="395"/>
        <v/>
      </c>
      <c r="C394" s="59" t="str">
        <f t="shared" ca="1" si="395"/>
        <v/>
      </c>
      <c r="D394" s="59" t="str">
        <f t="shared" ca="1" si="395"/>
        <v/>
      </c>
      <c r="E394" s="59" t="str">
        <f t="shared" ca="1" si="395"/>
        <v/>
      </c>
      <c r="F394" s="59" t="str">
        <f t="shared" ca="1" si="395"/>
        <v/>
      </c>
      <c r="G394" s="59" t="str">
        <f t="shared" ca="1" si="395"/>
        <v/>
      </c>
      <c r="H394" s="59" t="str">
        <f t="shared" ca="1" si="395"/>
        <v/>
      </c>
      <c r="I394" s="59" t="str">
        <f t="shared" ca="1" si="395"/>
        <v/>
      </c>
      <c r="J394" s="59" t="str">
        <f t="shared" ca="1" si="395"/>
        <v/>
      </c>
      <c r="K394" s="59" t="str">
        <f t="shared" ca="1" si="395"/>
        <v/>
      </c>
      <c r="L394" s="59" t="str">
        <f t="shared" ca="1" si="396"/>
        <v/>
      </c>
      <c r="M394" s="59" t="str">
        <f t="shared" ca="1" si="396"/>
        <v/>
      </c>
      <c r="N394" s="59" t="str">
        <f t="shared" ca="1" si="396"/>
        <v/>
      </c>
      <c r="O394" s="59" t="str">
        <f t="shared" ca="1" si="396"/>
        <v/>
      </c>
      <c r="P394" s="59" t="str">
        <f t="shared" ca="1" si="396"/>
        <v/>
      </c>
      <c r="Q394" s="59" t="str">
        <f t="shared" ca="1" si="396"/>
        <v/>
      </c>
      <c r="R394" s="59" t="str">
        <f t="shared" ca="1" si="396"/>
        <v/>
      </c>
      <c r="S394" s="59" t="str">
        <f t="shared" ca="1" si="396"/>
        <v/>
      </c>
      <c r="T394" s="59" t="str">
        <f t="shared" ca="1" si="396"/>
        <v/>
      </c>
      <c r="U394" s="59" t="str">
        <f t="shared" ca="1" si="396"/>
        <v/>
      </c>
      <c r="V394" s="59" t="str">
        <f t="shared" ca="1" si="397"/>
        <v/>
      </c>
      <c r="W394" s="59" t="str">
        <f t="shared" ca="1" si="397"/>
        <v/>
      </c>
      <c r="X394" s="59" t="str">
        <f t="shared" ca="1" si="397"/>
        <v/>
      </c>
      <c r="Y394" s="59" t="str">
        <f t="shared" ca="1" si="397"/>
        <v/>
      </c>
      <c r="Z394" s="59" t="str">
        <f t="shared" ca="1" si="397"/>
        <v/>
      </c>
      <c r="AA394" s="59" t="str">
        <f t="shared" ca="1" si="397"/>
        <v/>
      </c>
      <c r="AB394" s="59" t="str">
        <f t="shared" ca="1" si="397"/>
        <v/>
      </c>
      <c r="AC394" s="59" t="str">
        <f t="shared" ca="1" si="397"/>
        <v/>
      </c>
      <c r="AD394" s="59" t="str">
        <f t="shared" ca="1" si="397"/>
        <v/>
      </c>
      <c r="AE394" s="59" t="str">
        <f t="shared" ca="1" si="397"/>
        <v/>
      </c>
      <c r="AF394" s="59" t="str">
        <f t="shared" ca="1" si="398"/>
        <v/>
      </c>
      <c r="AG394" s="59" t="str">
        <f t="shared" ca="1" si="398"/>
        <v/>
      </c>
      <c r="AH394" s="59" t="str">
        <f t="shared" ca="1" si="398"/>
        <v/>
      </c>
      <c r="AI394" s="59" t="str">
        <f t="shared" ca="1" si="398"/>
        <v/>
      </c>
      <c r="AJ394" s="59" t="str">
        <f t="shared" ca="1" si="398"/>
        <v/>
      </c>
      <c r="AK394" s="59" t="str">
        <f t="shared" ca="1" si="398"/>
        <v/>
      </c>
      <c r="AL394" s="59" t="str">
        <f t="shared" ca="1" si="398"/>
        <v/>
      </c>
      <c r="AM394" s="59" t="str">
        <f t="shared" ca="1" si="398"/>
        <v/>
      </c>
      <c r="AN394" s="59" t="str">
        <f t="shared" ca="1" si="398"/>
        <v/>
      </c>
      <c r="AO394" s="59" t="str">
        <f t="shared" ca="1" si="398"/>
        <v/>
      </c>
      <c r="AP394" s="59" t="str">
        <f t="shared" ca="1" si="399"/>
        <v/>
      </c>
      <c r="AQ394" s="59" t="str">
        <f t="shared" ca="1" si="399"/>
        <v/>
      </c>
      <c r="AR394" s="59" t="str">
        <f t="shared" ca="1" si="399"/>
        <v/>
      </c>
      <c r="AS394" s="59" t="str">
        <f t="shared" ca="1" si="399"/>
        <v/>
      </c>
      <c r="AT394" s="59" t="str">
        <f t="shared" ca="1" si="399"/>
        <v/>
      </c>
      <c r="AU394" s="59" t="str">
        <f t="shared" ca="1" si="399"/>
        <v/>
      </c>
      <c r="AV394" s="59" t="str">
        <f t="shared" ca="1" si="399"/>
        <v/>
      </c>
      <c r="AW394" s="59" t="str">
        <f t="shared" ca="1" si="399"/>
        <v/>
      </c>
      <c r="AX394" s="59" t="str">
        <f t="shared" ca="1" si="399"/>
        <v/>
      </c>
      <c r="AY394" s="59" t="str">
        <f t="shared" ca="1" si="399"/>
        <v/>
      </c>
      <c r="AZ394" s="59" t="str">
        <f t="shared" ca="1" si="400"/>
        <v/>
      </c>
      <c r="BA394" s="59" t="str">
        <f t="shared" ca="1" si="400"/>
        <v/>
      </c>
      <c r="BB394" s="59" t="str">
        <f t="shared" ca="1" si="400"/>
        <v/>
      </c>
      <c r="BC394" s="59" t="str">
        <f t="shared" ca="1" si="400"/>
        <v/>
      </c>
      <c r="BD394" s="59" t="str">
        <f t="shared" ca="1" si="400"/>
        <v/>
      </c>
      <c r="BE394" s="59" t="str">
        <f t="shared" ca="1" si="400"/>
        <v/>
      </c>
      <c r="BF394" s="59" t="str">
        <f t="shared" ca="1" si="400"/>
        <v/>
      </c>
      <c r="BG394" s="59" t="str">
        <f t="shared" ca="1" si="400"/>
        <v/>
      </c>
      <c r="BH394" s="59" t="str">
        <f t="shared" ca="1" si="400"/>
        <v/>
      </c>
      <c r="BI394" s="59" t="str">
        <f t="shared" ca="1" si="400"/>
        <v/>
      </c>
      <c r="BJ394" s="59" t="str">
        <f t="shared" ca="1" si="401"/>
        <v/>
      </c>
      <c r="BK394" s="59" t="str">
        <f t="shared" ca="1" si="401"/>
        <v/>
      </c>
      <c r="BL394" s="59" t="str">
        <f t="shared" ca="1" si="401"/>
        <v/>
      </c>
      <c r="BM394" s="59" t="str">
        <f t="shared" ca="1" si="401"/>
        <v/>
      </c>
      <c r="BN394" s="59" t="str">
        <f t="shared" ca="1" si="401"/>
        <v/>
      </c>
      <c r="BO394" s="59" t="str">
        <f t="shared" ca="1" si="401"/>
        <v/>
      </c>
      <c r="BP394" s="59" t="str">
        <f t="shared" ca="1" si="401"/>
        <v/>
      </c>
      <c r="BQ394" s="59" t="str">
        <f t="shared" ca="1" si="401"/>
        <v/>
      </c>
      <c r="BR394" s="59" t="str">
        <f t="shared" ca="1" si="401"/>
        <v/>
      </c>
      <c r="BS394" s="59" t="str">
        <f t="shared" ca="1" si="401"/>
        <v/>
      </c>
      <c r="BT394" s="59" t="str">
        <f t="shared" ca="1" si="402"/>
        <v/>
      </c>
      <c r="BU394" s="59" t="str">
        <f t="shared" ca="1" si="402"/>
        <v/>
      </c>
      <c r="BV394" s="59" t="str">
        <f t="shared" ca="1" si="402"/>
        <v/>
      </c>
      <c r="BW394" s="59" t="str">
        <f t="shared" ca="1" si="402"/>
        <v/>
      </c>
      <c r="BX394" s="59" t="str">
        <f t="shared" ca="1" si="402"/>
        <v/>
      </c>
      <c r="BY394" s="59" t="str">
        <f t="shared" ca="1" si="402"/>
        <v/>
      </c>
      <c r="BZ394" s="91" t="str">
        <f t="shared" ca="1" si="402"/>
        <v/>
      </c>
      <c r="CB394" s="131">
        <f t="shared" si="362"/>
        <v>56</v>
      </c>
    </row>
    <row r="395" spans="1:80">
      <c r="A395" s="78" t="str">
        <v/>
      </c>
      <c r="B395" s="59" t="str">
        <f t="shared" ca="1" si="395"/>
        <v/>
      </c>
      <c r="C395" s="59" t="str">
        <f t="shared" ca="1" si="395"/>
        <v/>
      </c>
      <c r="D395" s="59" t="str">
        <f t="shared" ca="1" si="395"/>
        <v/>
      </c>
      <c r="E395" s="59" t="str">
        <f t="shared" ca="1" si="395"/>
        <v/>
      </c>
      <c r="F395" s="59" t="str">
        <f t="shared" ca="1" si="395"/>
        <v/>
      </c>
      <c r="G395" s="59" t="str">
        <f t="shared" ca="1" si="395"/>
        <v/>
      </c>
      <c r="H395" s="59" t="str">
        <f t="shared" ca="1" si="395"/>
        <v/>
      </c>
      <c r="I395" s="59" t="str">
        <f t="shared" ca="1" si="395"/>
        <v/>
      </c>
      <c r="J395" s="59" t="str">
        <f t="shared" ca="1" si="395"/>
        <v/>
      </c>
      <c r="K395" s="59" t="str">
        <f t="shared" ca="1" si="395"/>
        <v/>
      </c>
      <c r="L395" s="59" t="str">
        <f t="shared" ca="1" si="396"/>
        <v/>
      </c>
      <c r="M395" s="59" t="str">
        <f t="shared" ca="1" si="396"/>
        <v/>
      </c>
      <c r="N395" s="59" t="str">
        <f t="shared" ca="1" si="396"/>
        <v/>
      </c>
      <c r="O395" s="59" t="str">
        <f t="shared" ca="1" si="396"/>
        <v/>
      </c>
      <c r="P395" s="59" t="str">
        <f t="shared" ca="1" si="396"/>
        <v/>
      </c>
      <c r="Q395" s="59" t="str">
        <f t="shared" ca="1" si="396"/>
        <v/>
      </c>
      <c r="R395" s="59" t="str">
        <f t="shared" ca="1" si="396"/>
        <v/>
      </c>
      <c r="S395" s="59" t="str">
        <f t="shared" ca="1" si="396"/>
        <v/>
      </c>
      <c r="T395" s="59" t="str">
        <f t="shared" ca="1" si="396"/>
        <v/>
      </c>
      <c r="U395" s="59" t="str">
        <f t="shared" ca="1" si="396"/>
        <v/>
      </c>
      <c r="V395" s="59" t="str">
        <f t="shared" ca="1" si="397"/>
        <v/>
      </c>
      <c r="W395" s="59" t="str">
        <f t="shared" ca="1" si="397"/>
        <v/>
      </c>
      <c r="X395" s="59" t="str">
        <f t="shared" ca="1" si="397"/>
        <v/>
      </c>
      <c r="Y395" s="59" t="str">
        <f t="shared" ca="1" si="397"/>
        <v/>
      </c>
      <c r="Z395" s="59" t="str">
        <f t="shared" ca="1" si="397"/>
        <v/>
      </c>
      <c r="AA395" s="59" t="str">
        <f t="shared" ca="1" si="397"/>
        <v/>
      </c>
      <c r="AB395" s="59" t="str">
        <f t="shared" ca="1" si="397"/>
        <v/>
      </c>
      <c r="AC395" s="59" t="str">
        <f t="shared" ca="1" si="397"/>
        <v/>
      </c>
      <c r="AD395" s="59" t="str">
        <f t="shared" ca="1" si="397"/>
        <v/>
      </c>
      <c r="AE395" s="59" t="str">
        <f t="shared" ca="1" si="397"/>
        <v/>
      </c>
      <c r="AF395" s="59" t="str">
        <f t="shared" ca="1" si="398"/>
        <v/>
      </c>
      <c r="AG395" s="59" t="str">
        <f t="shared" ca="1" si="398"/>
        <v/>
      </c>
      <c r="AH395" s="59" t="str">
        <f t="shared" ca="1" si="398"/>
        <v/>
      </c>
      <c r="AI395" s="59" t="str">
        <f t="shared" ca="1" si="398"/>
        <v/>
      </c>
      <c r="AJ395" s="59" t="str">
        <f t="shared" ca="1" si="398"/>
        <v/>
      </c>
      <c r="AK395" s="59" t="str">
        <f t="shared" ca="1" si="398"/>
        <v/>
      </c>
      <c r="AL395" s="59" t="str">
        <f t="shared" ca="1" si="398"/>
        <v/>
      </c>
      <c r="AM395" s="59" t="str">
        <f t="shared" ca="1" si="398"/>
        <v/>
      </c>
      <c r="AN395" s="59" t="str">
        <f t="shared" ca="1" si="398"/>
        <v/>
      </c>
      <c r="AO395" s="59" t="str">
        <f t="shared" ca="1" si="398"/>
        <v/>
      </c>
      <c r="AP395" s="59" t="str">
        <f t="shared" ca="1" si="399"/>
        <v/>
      </c>
      <c r="AQ395" s="59" t="str">
        <f t="shared" ca="1" si="399"/>
        <v/>
      </c>
      <c r="AR395" s="59" t="str">
        <f t="shared" ca="1" si="399"/>
        <v/>
      </c>
      <c r="AS395" s="59" t="str">
        <f t="shared" ca="1" si="399"/>
        <v/>
      </c>
      <c r="AT395" s="59" t="str">
        <f t="shared" ca="1" si="399"/>
        <v/>
      </c>
      <c r="AU395" s="59" t="str">
        <f t="shared" ca="1" si="399"/>
        <v/>
      </c>
      <c r="AV395" s="59" t="str">
        <f t="shared" ca="1" si="399"/>
        <v/>
      </c>
      <c r="AW395" s="59" t="str">
        <f t="shared" ca="1" si="399"/>
        <v/>
      </c>
      <c r="AX395" s="59" t="str">
        <f t="shared" ca="1" si="399"/>
        <v/>
      </c>
      <c r="AY395" s="59" t="str">
        <f t="shared" ca="1" si="399"/>
        <v/>
      </c>
      <c r="AZ395" s="59" t="str">
        <f t="shared" ca="1" si="400"/>
        <v/>
      </c>
      <c r="BA395" s="59" t="str">
        <f t="shared" ca="1" si="400"/>
        <v/>
      </c>
      <c r="BB395" s="59" t="str">
        <f t="shared" ca="1" si="400"/>
        <v/>
      </c>
      <c r="BC395" s="59" t="str">
        <f t="shared" ca="1" si="400"/>
        <v/>
      </c>
      <c r="BD395" s="59" t="str">
        <f t="shared" ca="1" si="400"/>
        <v/>
      </c>
      <c r="BE395" s="59" t="str">
        <f t="shared" ca="1" si="400"/>
        <v/>
      </c>
      <c r="BF395" s="59" t="str">
        <f t="shared" ca="1" si="400"/>
        <v/>
      </c>
      <c r="BG395" s="59" t="str">
        <f t="shared" ca="1" si="400"/>
        <v/>
      </c>
      <c r="BH395" s="59" t="str">
        <f t="shared" ca="1" si="400"/>
        <v/>
      </c>
      <c r="BI395" s="59" t="str">
        <f t="shared" ca="1" si="400"/>
        <v/>
      </c>
      <c r="BJ395" s="59" t="str">
        <f t="shared" ca="1" si="401"/>
        <v/>
      </c>
      <c r="BK395" s="59" t="str">
        <f t="shared" ca="1" si="401"/>
        <v/>
      </c>
      <c r="BL395" s="59" t="str">
        <f t="shared" ca="1" si="401"/>
        <v/>
      </c>
      <c r="BM395" s="59" t="str">
        <f t="shared" ca="1" si="401"/>
        <v/>
      </c>
      <c r="BN395" s="59" t="str">
        <f t="shared" ca="1" si="401"/>
        <v/>
      </c>
      <c r="BO395" s="59" t="str">
        <f t="shared" ca="1" si="401"/>
        <v/>
      </c>
      <c r="BP395" s="59" t="str">
        <f t="shared" ca="1" si="401"/>
        <v/>
      </c>
      <c r="BQ395" s="59" t="str">
        <f t="shared" ca="1" si="401"/>
        <v/>
      </c>
      <c r="BR395" s="59" t="str">
        <f t="shared" ca="1" si="401"/>
        <v/>
      </c>
      <c r="BS395" s="59" t="str">
        <f t="shared" ca="1" si="401"/>
        <v/>
      </c>
      <c r="BT395" s="59" t="str">
        <f t="shared" ca="1" si="402"/>
        <v/>
      </c>
      <c r="BU395" s="59" t="str">
        <f t="shared" ca="1" si="402"/>
        <v/>
      </c>
      <c r="BV395" s="59" t="str">
        <f t="shared" ca="1" si="402"/>
        <v/>
      </c>
      <c r="BW395" s="59" t="str">
        <f t="shared" ca="1" si="402"/>
        <v/>
      </c>
      <c r="BX395" s="59" t="str">
        <f t="shared" ca="1" si="402"/>
        <v/>
      </c>
      <c r="BY395" s="59" t="str">
        <f t="shared" ca="1" si="402"/>
        <v/>
      </c>
      <c r="BZ395" s="91" t="str">
        <f t="shared" ca="1" si="402"/>
        <v/>
      </c>
      <c r="CB395" s="131">
        <f t="shared" si="362"/>
        <v>57</v>
      </c>
    </row>
    <row r="396" spans="1:80">
      <c r="A396" s="78" t="str">
        <v/>
      </c>
      <c r="B396" s="59" t="str">
        <f t="shared" ca="1" si="395"/>
        <v/>
      </c>
      <c r="C396" s="59" t="str">
        <f t="shared" ca="1" si="395"/>
        <v/>
      </c>
      <c r="D396" s="59" t="str">
        <f t="shared" ca="1" si="395"/>
        <v/>
      </c>
      <c r="E396" s="59" t="str">
        <f t="shared" ca="1" si="395"/>
        <v/>
      </c>
      <c r="F396" s="59" t="str">
        <f t="shared" ca="1" si="395"/>
        <v/>
      </c>
      <c r="G396" s="59" t="str">
        <f t="shared" ca="1" si="395"/>
        <v/>
      </c>
      <c r="H396" s="59" t="str">
        <f t="shared" ca="1" si="395"/>
        <v/>
      </c>
      <c r="I396" s="59" t="str">
        <f t="shared" ca="1" si="395"/>
        <v/>
      </c>
      <c r="J396" s="59" t="str">
        <f t="shared" ca="1" si="395"/>
        <v/>
      </c>
      <c r="K396" s="59" t="str">
        <f t="shared" ca="1" si="395"/>
        <v/>
      </c>
      <c r="L396" s="59" t="str">
        <f t="shared" ca="1" si="396"/>
        <v/>
      </c>
      <c r="M396" s="59" t="str">
        <f t="shared" ca="1" si="396"/>
        <v/>
      </c>
      <c r="N396" s="59" t="str">
        <f t="shared" ca="1" si="396"/>
        <v/>
      </c>
      <c r="O396" s="59" t="str">
        <f t="shared" ca="1" si="396"/>
        <v/>
      </c>
      <c r="P396" s="59" t="str">
        <f t="shared" ca="1" si="396"/>
        <v/>
      </c>
      <c r="Q396" s="59" t="str">
        <f t="shared" ca="1" si="396"/>
        <v/>
      </c>
      <c r="R396" s="59" t="str">
        <f t="shared" ca="1" si="396"/>
        <v/>
      </c>
      <c r="S396" s="59" t="str">
        <f t="shared" ca="1" si="396"/>
        <v/>
      </c>
      <c r="T396" s="59" t="str">
        <f t="shared" ca="1" si="396"/>
        <v/>
      </c>
      <c r="U396" s="59" t="str">
        <f t="shared" ca="1" si="396"/>
        <v/>
      </c>
      <c r="V396" s="59" t="str">
        <f t="shared" ca="1" si="397"/>
        <v/>
      </c>
      <c r="W396" s="59" t="str">
        <f t="shared" ca="1" si="397"/>
        <v/>
      </c>
      <c r="X396" s="59" t="str">
        <f t="shared" ca="1" si="397"/>
        <v/>
      </c>
      <c r="Y396" s="59" t="str">
        <f t="shared" ca="1" si="397"/>
        <v/>
      </c>
      <c r="Z396" s="59" t="str">
        <f t="shared" ca="1" si="397"/>
        <v/>
      </c>
      <c r="AA396" s="59" t="str">
        <f t="shared" ca="1" si="397"/>
        <v/>
      </c>
      <c r="AB396" s="59" t="str">
        <f t="shared" ca="1" si="397"/>
        <v/>
      </c>
      <c r="AC396" s="59" t="str">
        <f t="shared" ca="1" si="397"/>
        <v/>
      </c>
      <c r="AD396" s="59" t="str">
        <f t="shared" ca="1" si="397"/>
        <v/>
      </c>
      <c r="AE396" s="59" t="str">
        <f t="shared" ca="1" si="397"/>
        <v/>
      </c>
      <c r="AF396" s="59" t="str">
        <f t="shared" ca="1" si="398"/>
        <v/>
      </c>
      <c r="AG396" s="59" t="str">
        <f t="shared" ca="1" si="398"/>
        <v/>
      </c>
      <c r="AH396" s="59" t="str">
        <f t="shared" ca="1" si="398"/>
        <v/>
      </c>
      <c r="AI396" s="59" t="str">
        <f t="shared" ca="1" si="398"/>
        <v/>
      </c>
      <c r="AJ396" s="59" t="str">
        <f t="shared" ca="1" si="398"/>
        <v/>
      </c>
      <c r="AK396" s="59" t="str">
        <f t="shared" ca="1" si="398"/>
        <v/>
      </c>
      <c r="AL396" s="59" t="str">
        <f t="shared" ca="1" si="398"/>
        <v/>
      </c>
      <c r="AM396" s="59" t="str">
        <f t="shared" ca="1" si="398"/>
        <v/>
      </c>
      <c r="AN396" s="59" t="str">
        <f t="shared" ca="1" si="398"/>
        <v/>
      </c>
      <c r="AO396" s="59" t="str">
        <f t="shared" ca="1" si="398"/>
        <v/>
      </c>
      <c r="AP396" s="59" t="str">
        <f t="shared" ca="1" si="399"/>
        <v/>
      </c>
      <c r="AQ396" s="59" t="str">
        <f t="shared" ca="1" si="399"/>
        <v/>
      </c>
      <c r="AR396" s="59" t="str">
        <f t="shared" ca="1" si="399"/>
        <v/>
      </c>
      <c r="AS396" s="59" t="str">
        <f t="shared" ca="1" si="399"/>
        <v/>
      </c>
      <c r="AT396" s="59" t="str">
        <f t="shared" ca="1" si="399"/>
        <v/>
      </c>
      <c r="AU396" s="59" t="str">
        <f t="shared" ca="1" si="399"/>
        <v/>
      </c>
      <c r="AV396" s="59" t="str">
        <f t="shared" ca="1" si="399"/>
        <v/>
      </c>
      <c r="AW396" s="59" t="str">
        <f t="shared" ca="1" si="399"/>
        <v/>
      </c>
      <c r="AX396" s="59" t="str">
        <f t="shared" ca="1" si="399"/>
        <v/>
      </c>
      <c r="AY396" s="59" t="str">
        <f t="shared" ca="1" si="399"/>
        <v/>
      </c>
      <c r="AZ396" s="59" t="str">
        <f t="shared" ca="1" si="400"/>
        <v/>
      </c>
      <c r="BA396" s="59" t="str">
        <f t="shared" ca="1" si="400"/>
        <v/>
      </c>
      <c r="BB396" s="59" t="str">
        <f t="shared" ca="1" si="400"/>
        <v/>
      </c>
      <c r="BC396" s="59" t="str">
        <f t="shared" ca="1" si="400"/>
        <v/>
      </c>
      <c r="BD396" s="59" t="str">
        <f t="shared" ca="1" si="400"/>
        <v/>
      </c>
      <c r="BE396" s="59" t="str">
        <f t="shared" ca="1" si="400"/>
        <v/>
      </c>
      <c r="BF396" s="59" t="str">
        <f t="shared" ca="1" si="400"/>
        <v/>
      </c>
      <c r="BG396" s="59" t="str">
        <f t="shared" ca="1" si="400"/>
        <v/>
      </c>
      <c r="BH396" s="59" t="str">
        <f t="shared" ca="1" si="400"/>
        <v/>
      </c>
      <c r="BI396" s="59" t="str">
        <f t="shared" ca="1" si="400"/>
        <v/>
      </c>
      <c r="BJ396" s="59" t="str">
        <f t="shared" ca="1" si="401"/>
        <v/>
      </c>
      <c r="BK396" s="59" t="str">
        <f t="shared" ca="1" si="401"/>
        <v/>
      </c>
      <c r="BL396" s="59" t="str">
        <f t="shared" ca="1" si="401"/>
        <v/>
      </c>
      <c r="BM396" s="59" t="str">
        <f t="shared" ca="1" si="401"/>
        <v/>
      </c>
      <c r="BN396" s="59" t="str">
        <f t="shared" ca="1" si="401"/>
        <v/>
      </c>
      <c r="BO396" s="59" t="str">
        <f t="shared" ca="1" si="401"/>
        <v/>
      </c>
      <c r="BP396" s="59" t="str">
        <f t="shared" ca="1" si="401"/>
        <v/>
      </c>
      <c r="BQ396" s="59" t="str">
        <f t="shared" ca="1" si="401"/>
        <v/>
      </c>
      <c r="BR396" s="59" t="str">
        <f t="shared" ca="1" si="401"/>
        <v/>
      </c>
      <c r="BS396" s="59" t="str">
        <f t="shared" ca="1" si="401"/>
        <v/>
      </c>
      <c r="BT396" s="59" t="str">
        <f t="shared" ca="1" si="402"/>
        <v/>
      </c>
      <c r="BU396" s="59" t="str">
        <f t="shared" ca="1" si="402"/>
        <v/>
      </c>
      <c r="BV396" s="59" t="str">
        <f t="shared" ca="1" si="402"/>
        <v/>
      </c>
      <c r="BW396" s="59" t="str">
        <f t="shared" ca="1" si="402"/>
        <v/>
      </c>
      <c r="BX396" s="59" t="str">
        <f t="shared" ca="1" si="402"/>
        <v/>
      </c>
      <c r="BY396" s="59" t="str">
        <f t="shared" ca="1" si="402"/>
        <v/>
      </c>
      <c r="BZ396" s="91" t="str">
        <f t="shared" ca="1" si="402"/>
        <v/>
      </c>
      <c r="CB396" s="131">
        <f t="shared" si="362"/>
        <v>58</v>
      </c>
    </row>
    <row r="397" spans="1:80">
      <c r="A397" s="78" t="str">
        <v/>
      </c>
      <c r="B397" s="59" t="str">
        <f t="shared" ca="1" si="395"/>
        <v/>
      </c>
      <c r="C397" s="59" t="str">
        <f t="shared" ca="1" si="395"/>
        <v/>
      </c>
      <c r="D397" s="59" t="str">
        <f t="shared" ca="1" si="395"/>
        <v/>
      </c>
      <c r="E397" s="59" t="str">
        <f t="shared" ca="1" si="395"/>
        <v/>
      </c>
      <c r="F397" s="59" t="str">
        <f t="shared" ca="1" si="395"/>
        <v/>
      </c>
      <c r="G397" s="59" t="str">
        <f t="shared" ca="1" si="395"/>
        <v/>
      </c>
      <c r="H397" s="59" t="str">
        <f t="shared" ca="1" si="395"/>
        <v/>
      </c>
      <c r="I397" s="59" t="str">
        <f t="shared" ca="1" si="395"/>
        <v/>
      </c>
      <c r="J397" s="59" t="str">
        <f t="shared" ca="1" si="395"/>
        <v/>
      </c>
      <c r="K397" s="59" t="str">
        <f t="shared" ca="1" si="395"/>
        <v/>
      </c>
      <c r="L397" s="59" t="str">
        <f t="shared" ca="1" si="396"/>
        <v/>
      </c>
      <c r="M397" s="59" t="str">
        <f t="shared" ca="1" si="396"/>
        <v/>
      </c>
      <c r="N397" s="59" t="str">
        <f t="shared" ca="1" si="396"/>
        <v/>
      </c>
      <c r="O397" s="59" t="str">
        <f t="shared" ca="1" si="396"/>
        <v/>
      </c>
      <c r="P397" s="59" t="str">
        <f t="shared" ca="1" si="396"/>
        <v/>
      </c>
      <c r="Q397" s="59" t="str">
        <f t="shared" ca="1" si="396"/>
        <v/>
      </c>
      <c r="R397" s="59" t="str">
        <f t="shared" ca="1" si="396"/>
        <v/>
      </c>
      <c r="S397" s="59" t="str">
        <f t="shared" ca="1" si="396"/>
        <v/>
      </c>
      <c r="T397" s="59" t="str">
        <f t="shared" ca="1" si="396"/>
        <v/>
      </c>
      <c r="U397" s="59" t="str">
        <f t="shared" ca="1" si="396"/>
        <v/>
      </c>
      <c r="V397" s="59" t="str">
        <f t="shared" ca="1" si="397"/>
        <v/>
      </c>
      <c r="W397" s="59" t="str">
        <f t="shared" ca="1" si="397"/>
        <v/>
      </c>
      <c r="X397" s="59" t="str">
        <f t="shared" ca="1" si="397"/>
        <v/>
      </c>
      <c r="Y397" s="59" t="str">
        <f t="shared" ca="1" si="397"/>
        <v/>
      </c>
      <c r="Z397" s="59" t="str">
        <f t="shared" ca="1" si="397"/>
        <v/>
      </c>
      <c r="AA397" s="59" t="str">
        <f t="shared" ca="1" si="397"/>
        <v/>
      </c>
      <c r="AB397" s="59" t="str">
        <f t="shared" ca="1" si="397"/>
        <v/>
      </c>
      <c r="AC397" s="59" t="str">
        <f t="shared" ca="1" si="397"/>
        <v/>
      </c>
      <c r="AD397" s="59" t="str">
        <f t="shared" ca="1" si="397"/>
        <v/>
      </c>
      <c r="AE397" s="59" t="str">
        <f t="shared" ca="1" si="397"/>
        <v/>
      </c>
      <c r="AF397" s="59" t="str">
        <f t="shared" ca="1" si="398"/>
        <v/>
      </c>
      <c r="AG397" s="59" t="str">
        <f t="shared" ca="1" si="398"/>
        <v/>
      </c>
      <c r="AH397" s="59" t="str">
        <f t="shared" ca="1" si="398"/>
        <v/>
      </c>
      <c r="AI397" s="59" t="str">
        <f t="shared" ca="1" si="398"/>
        <v/>
      </c>
      <c r="AJ397" s="59" t="str">
        <f t="shared" ca="1" si="398"/>
        <v/>
      </c>
      <c r="AK397" s="59" t="str">
        <f t="shared" ca="1" si="398"/>
        <v/>
      </c>
      <c r="AL397" s="59" t="str">
        <f t="shared" ca="1" si="398"/>
        <v/>
      </c>
      <c r="AM397" s="59" t="str">
        <f t="shared" ca="1" si="398"/>
        <v/>
      </c>
      <c r="AN397" s="59" t="str">
        <f t="shared" ca="1" si="398"/>
        <v/>
      </c>
      <c r="AO397" s="59" t="str">
        <f t="shared" ca="1" si="398"/>
        <v/>
      </c>
      <c r="AP397" s="59" t="str">
        <f t="shared" ca="1" si="399"/>
        <v/>
      </c>
      <c r="AQ397" s="59" t="str">
        <f t="shared" ca="1" si="399"/>
        <v/>
      </c>
      <c r="AR397" s="59" t="str">
        <f t="shared" ca="1" si="399"/>
        <v/>
      </c>
      <c r="AS397" s="59" t="str">
        <f t="shared" ca="1" si="399"/>
        <v/>
      </c>
      <c r="AT397" s="59" t="str">
        <f t="shared" ca="1" si="399"/>
        <v/>
      </c>
      <c r="AU397" s="59" t="str">
        <f t="shared" ca="1" si="399"/>
        <v/>
      </c>
      <c r="AV397" s="59" t="str">
        <f t="shared" ca="1" si="399"/>
        <v/>
      </c>
      <c r="AW397" s="59" t="str">
        <f t="shared" ca="1" si="399"/>
        <v/>
      </c>
      <c r="AX397" s="59" t="str">
        <f t="shared" ca="1" si="399"/>
        <v/>
      </c>
      <c r="AY397" s="59" t="str">
        <f t="shared" ca="1" si="399"/>
        <v/>
      </c>
      <c r="AZ397" s="59" t="str">
        <f t="shared" ca="1" si="400"/>
        <v/>
      </c>
      <c r="BA397" s="59" t="str">
        <f t="shared" ca="1" si="400"/>
        <v/>
      </c>
      <c r="BB397" s="59" t="str">
        <f t="shared" ca="1" si="400"/>
        <v/>
      </c>
      <c r="BC397" s="59" t="str">
        <f t="shared" ca="1" si="400"/>
        <v/>
      </c>
      <c r="BD397" s="59" t="str">
        <f t="shared" ca="1" si="400"/>
        <v/>
      </c>
      <c r="BE397" s="59" t="str">
        <f t="shared" ca="1" si="400"/>
        <v/>
      </c>
      <c r="BF397" s="59" t="str">
        <f t="shared" ca="1" si="400"/>
        <v/>
      </c>
      <c r="BG397" s="59" t="str">
        <f t="shared" ca="1" si="400"/>
        <v/>
      </c>
      <c r="BH397" s="59" t="str">
        <f t="shared" ca="1" si="400"/>
        <v/>
      </c>
      <c r="BI397" s="59" t="str">
        <f t="shared" ca="1" si="400"/>
        <v/>
      </c>
      <c r="BJ397" s="59" t="str">
        <f t="shared" ca="1" si="401"/>
        <v/>
      </c>
      <c r="BK397" s="59" t="str">
        <f t="shared" ca="1" si="401"/>
        <v/>
      </c>
      <c r="BL397" s="59" t="str">
        <f t="shared" ca="1" si="401"/>
        <v/>
      </c>
      <c r="BM397" s="59" t="str">
        <f t="shared" ca="1" si="401"/>
        <v/>
      </c>
      <c r="BN397" s="59" t="str">
        <f t="shared" ca="1" si="401"/>
        <v/>
      </c>
      <c r="BO397" s="59" t="str">
        <f t="shared" ca="1" si="401"/>
        <v/>
      </c>
      <c r="BP397" s="59" t="str">
        <f t="shared" ca="1" si="401"/>
        <v/>
      </c>
      <c r="BQ397" s="59" t="str">
        <f t="shared" ca="1" si="401"/>
        <v/>
      </c>
      <c r="BR397" s="59" t="str">
        <f t="shared" ca="1" si="401"/>
        <v/>
      </c>
      <c r="BS397" s="59" t="str">
        <f t="shared" ca="1" si="401"/>
        <v/>
      </c>
      <c r="BT397" s="59" t="str">
        <f t="shared" ca="1" si="402"/>
        <v/>
      </c>
      <c r="BU397" s="59" t="str">
        <f t="shared" ca="1" si="402"/>
        <v/>
      </c>
      <c r="BV397" s="59" t="str">
        <f t="shared" ca="1" si="402"/>
        <v/>
      </c>
      <c r="BW397" s="59" t="str">
        <f t="shared" ca="1" si="402"/>
        <v/>
      </c>
      <c r="BX397" s="59" t="str">
        <f t="shared" ca="1" si="402"/>
        <v/>
      </c>
      <c r="BY397" s="59" t="str">
        <f t="shared" ca="1" si="402"/>
        <v/>
      </c>
      <c r="BZ397" s="91" t="str">
        <f t="shared" ca="1" si="402"/>
        <v/>
      </c>
      <c r="CB397" s="131">
        <f t="shared" si="362"/>
        <v>59</v>
      </c>
    </row>
    <row r="398" spans="1:80">
      <c r="A398" s="78" t="str">
        <v/>
      </c>
      <c r="B398" s="59" t="str">
        <f t="shared" ref="B398:K407" ca="1" si="403">IF(OR($A398="",B$337=""), "", IF((COLUMN()-COLUMN($A398)) &gt; (1+$CB398), "", PEARSON(OFFSET($B$8, 0, $CB398, $A$337+1, 1), B$8:B$154)))</f>
        <v/>
      </c>
      <c r="C398" s="59" t="str">
        <f t="shared" ca="1" si="403"/>
        <v/>
      </c>
      <c r="D398" s="59" t="str">
        <f t="shared" ca="1" si="403"/>
        <v/>
      </c>
      <c r="E398" s="59" t="str">
        <f t="shared" ca="1" si="403"/>
        <v/>
      </c>
      <c r="F398" s="59" t="str">
        <f t="shared" ca="1" si="403"/>
        <v/>
      </c>
      <c r="G398" s="59" t="str">
        <f t="shared" ca="1" si="403"/>
        <v/>
      </c>
      <c r="H398" s="59" t="str">
        <f t="shared" ca="1" si="403"/>
        <v/>
      </c>
      <c r="I398" s="59" t="str">
        <f t="shared" ca="1" si="403"/>
        <v/>
      </c>
      <c r="J398" s="59" t="str">
        <f t="shared" ca="1" si="403"/>
        <v/>
      </c>
      <c r="K398" s="59" t="str">
        <f t="shared" ca="1" si="403"/>
        <v/>
      </c>
      <c r="L398" s="59" t="str">
        <f t="shared" ref="L398:U407" ca="1" si="404">IF(OR($A398="",L$337=""), "", IF((COLUMN()-COLUMN($A398)) &gt; (1+$CB398), "", PEARSON(OFFSET($B$8, 0, $CB398, $A$337+1, 1), L$8:L$154)))</f>
        <v/>
      </c>
      <c r="M398" s="59" t="str">
        <f t="shared" ca="1" si="404"/>
        <v/>
      </c>
      <c r="N398" s="59" t="str">
        <f t="shared" ca="1" si="404"/>
        <v/>
      </c>
      <c r="O398" s="59" t="str">
        <f t="shared" ca="1" si="404"/>
        <v/>
      </c>
      <c r="P398" s="59" t="str">
        <f t="shared" ca="1" si="404"/>
        <v/>
      </c>
      <c r="Q398" s="59" t="str">
        <f t="shared" ca="1" si="404"/>
        <v/>
      </c>
      <c r="R398" s="59" t="str">
        <f t="shared" ca="1" si="404"/>
        <v/>
      </c>
      <c r="S398" s="59" t="str">
        <f t="shared" ca="1" si="404"/>
        <v/>
      </c>
      <c r="T398" s="59" t="str">
        <f t="shared" ca="1" si="404"/>
        <v/>
      </c>
      <c r="U398" s="59" t="str">
        <f t="shared" ca="1" si="404"/>
        <v/>
      </c>
      <c r="V398" s="59" t="str">
        <f t="shared" ref="V398:AE407" ca="1" si="405">IF(OR($A398="",V$337=""), "", IF((COLUMN()-COLUMN($A398)) &gt; (1+$CB398), "", PEARSON(OFFSET($B$8, 0, $CB398, $A$337+1, 1), V$8:V$154)))</f>
        <v/>
      </c>
      <c r="W398" s="59" t="str">
        <f t="shared" ca="1" si="405"/>
        <v/>
      </c>
      <c r="X398" s="59" t="str">
        <f t="shared" ca="1" si="405"/>
        <v/>
      </c>
      <c r="Y398" s="59" t="str">
        <f t="shared" ca="1" si="405"/>
        <v/>
      </c>
      <c r="Z398" s="59" t="str">
        <f t="shared" ca="1" si="405"/>
        <v/>
      </c>
      <c r="AA398" s="59" t="str">
        <f t="shared" ca="1" si="405"/>
        <v/>
      </c>
      <c r="AB398" s="59" t="str">
        <f t="shared" ca="1" si="405"/>
        <v/>
      </c>
      <c r="AC398" s="59" t="str">
        <f t="shared" ca="1" si="405"/>
        <v/>
      </c>
      <c r="AD398" s="59" t="str">
        <f t="shared" ca="1" si="405"/>
        <v/>
      </c>
      <c r="AE398" s="59" t="str">
        <f t="shared" ca="1" si="405"/>
        <v/>
      </c>
      <c r="AF398" s="59" t="str">
        <f t="shared" ref="AF398:AO407" ca="1" si="406">IF(OR($A398="",AF$337=""), "", IF((COLUMN()-COLUMN($A398)) &gt; (1+$CB398), "", PEARSON(OFFSET($B$8, 0, $CB398, $A$337+1, 1), AF$8:AF$154)))</f>
        <v/>
      </c>
      <c r="AG398" s="59" t="str">
        <f t="shared" ca="1" si="406"/>
        <v/>
      </c>
      <c r="AH398" s="59" t="str">
        <f t="shared" ca="1" si="406"/>
        <v/>
      </c>
      <c r="AI398" s="59" t="str">
        <f t="shared" ca="1" si="406"/>
        <v/>
      </c>
      <c r="AJ398" s="59" t="str">
        <f t="shared" ca="1" si="406"/>
        <v/>
      </c>
      <c r="AK398" s="59" t="str">
        <f t="shared" ca="1" si="406"/>
        <v/>
      </c>
      <c r="AL398" s="59" t="str">
        <f t="shared" ca="1" si="406"/>
        <v/>
      </c>
      <c r="AM398" s="59" t="str">
        <f t="shared" ca="1" si="406"/>
        <v/>
      </c>
      <c r="AN398" s="59" t="str">
        <f t="shared" ca="1" si="406"/>
        <v/>
      </c>
      <c r="AO398" s="59" t="str">
        <f t="shared" ca="1" si="406"/>
        <v/>
      </c>
      <c r="AP398" s="59" t="str">
        <f t="shared" ref="AP398:AY407" ca="1" si="407">IF(OR($A398="",AP$337=""), "", IF((COLUMN()-COLUMN($A398)) &gt; (1+$CB398), "", PEARSON(OFFSET($B$8, 0, $CB398, $A$337+1, 1), AP$8:AP$154)))</f>
        <v/>
      </c>
      <c r="AQ398" s="59" t="str">
        <f t="shared" ca="1" si="407"/>
        <v/>
      </c>
      <c r="AR398" s="59" t="str">
        <f t="shared" ca="1" si="407"/>
        <v/>
      </c>
      <c r="AS398" s="59" t="str">
        <f t="shared" ca="1" si="407"/>
        <v/>
      </c>
      <c r="AT398" s="59" t="str">
        <f t="shared" ca="1" si="407"/>
        <v/>
      </c>
      <c r="AU398" s="59" t="str">
        <f t="shared" ca="1" si="407"/>
        <v/>
      </c>
      <c r="AV398" s="59" t="str">
        <f t="shared" ca="1" si="407"/>
        <v/>
      </c>
      <c r="AW398" s="59" t="str">
        <f t="shared" ca="1" si="407"/>
        <v/>
      </c>
      <c r="AX398" s="59" t="str">
        <f t="shared" ca="1" si="407"/>
        <v/>
      </c>
      <c r="AY398" s="59" t="str">
        <f t="shared" ca="1" si="407"/>
        <v/>
      </c>
      <c r="AZ398" s="59" t="str">
        <f t="shared" ref="AZ398:BI407" ca="1" si="408">IF(OR($A398="",AZ$337=""), "", IF((COLUMN()-COLUMN($A398)) &gt; (1+$CB398), "", PEARSON(OFFSET($B$8, 0, $CB398, $A$337+1, 1), AZ$8:AZ$154)))</f>
        <v/>
      </c>
      <c r="BA398" s="59" t="str">
        <f t="shared" ca="1" si="408"/>
        <v/>
      </c>
      <c r="BB398" s="59" t="str">
        <f t="shared" ca="1" si="408"/>
        <v/>
      </c>
      <c r="BC398" s="59" t="str">
        <f t="shared" ca="1" si="408"/>
        <v/>
      </c>
      <c r="BD398" s="59" t="str">
        <f t="shared" ca="1" si="408"/>
        <v/>
      </c>
      <c r="BE398" s="59" t="str">
        <f t="shared" ca="1" si="408"/>
        <v/>
      </c>
      <c r="BF398" s="59" t="str">
        <f t="shared" ca="1" si="408"/>
        <v/>
      </c>
      <c r="BG398" s="59" t="str">
        <f t="shared" ca="1" si="408"/>
        <v/>
      </c>
      <c r="BH398" s="59" t="str">
        <f t="shared" ca="1" si="408"/>
        <v/>
      </c>
      <c r="BI398" s="59" t="str">
        <f t="shared" ca="1" si="408"/>
        <v/>
      </c>
      <c r="BJ398" s="59" t="str">
        <f t="shared" ref="BJ398:BS407" ca="1" si="409">IF(OR($A398="",BJ$337=""), "", IF((COLUMN()-COLUMN($A398)) &gt; (1+$CB398), "", PEARSON(OFFSET($B$8, 0, $CB398, $A$337+1, 1), BJ$8:BJ$154)))</f>
        <v/>
      </c>
      <c r="BK398" s="59" t="str">
        <f t="shared" ca="1" si="409"/>
        <v/>
      </c>
      <c r="BL398" s="59" t="str">
        <f t="shared" ca="1" si="409"/>
        <v/>
      </c>
      <c r="BM398" s="59" t="str">
        <f t="shared" ca="1" si="409"/>
        <v/>
      </c>
      <c r="BN398" s="59" t="str">
        <f t="shared" ca="1" si="409"/>
        <v/>
      </c>
      <c r="BO398" s="59" t="str">
        <f t="shared" ca="1" si="409"/>
        <v/>
      </c>
      <c r="BP398" s="59" t="str">
        <f t="shared" ca="1" si="409"/>
        <v/>
      </c>
      <c r="BQ398" s="59" t="str">
        <f t="shared" ca="1" si="409"/>
        <v/>
      </c>
      <c r="BR398" s="59" t="str">
        <f t="shared" ca="1" si="409"/>
        <v/>
      </c>
      <c r="BS398" s="59" t="str">
        <f t="shared" ca="1" si="409"/>
        <v/>
      </c>
      <c r="BT398" s="59" t="str">
        <f t="shared" ref="BT398:BZ407" ca="1" si="410">IF(OR($A398="",BT$337=""), "", IF((COLUMN()-COLUMN($A398)) &gt; (1+$CB398), "", PEARSON(OFFSET($B$8, 0, $CB398, $A$337+1, 1), BT$8:BT$154)))</f>
        <v/>
      </c>
      <c r="BU398" s="59" t="str">
        <f t="shared" ca="1" si="410"/>
        <v/>
      </c>
      <c r="BV398" s="59" t="str">
        <f t="shared" ca="1" si="410"/>
        <v/>
      </c>
      <c r="BW398" s="59" t="str">
        <f t="shared" ca="1" si="410"/>
        <v/>
      </c>
      <c r="BX398" s="59" t="str">
        <f t="shared" ca="1" si="410"/>
        <v/>
      </c>
      <c r="BY398" s="59" t="str">
        <f t="shared" ca="1" si="410"/>
        <v/>
      </c>
      <c r="BZ398" s="91" t="str">
        <f t="shared" ca="1" si="410"/>
        <v/>
      </c>
      <c r="CB398" s="131">
        <f t="shared" si="362"/>
        <v>60</v>
      </c>
    </row>
    <row r="399" spans="1:80">
      <c r="A399" s="78" t="str">
        <v/>
      </c>
      <c r="B399" s="59" t="str">
        <f t="shared" ca="1" si="403"/>
        <v/>
      </c>
      <c r="C399" s="59" t="str">
        <f t="shared" ca="1" si="403"/>
        <v/>
      </c>
      <c r="D399" s="59" t="str">
        <f t="shared" ca="1" si="403"/>
        <v/>
      </c>
      <c r="E399" s="59" t="str">
        <f t="shared" ca="1" si="403"/>
        <v/>
      </c>
      <c r="F399" s="59" t="str">
        <f t="shared" ca="1" si="403"/>
        <v/>
      </c>
      <c r="G399" s="59" t="str">
        <f t="shared" ca="1" si="403"/>
        <v/>
      </c>
      <c r="H399" s="59" t="str">
        <f t="shared" ca="1" si="403"/>
        <v/>
      </c>
      <c r="I399" s="59" t="str">
        <f t="shared" ca="1" si="403"/>
        <v/>
      </c>
      <c r="J399" s="59" t="str">
        <f t="shared" ca="1" si="403"/>
        <v/>
      </c>
      <c r="K399" s="59" t="str">
        <f t="shared" ca="1" si="403"/>
        <v/>
      </c>
      <c r="L399" s="59" t="str">
        <f t="shared" ca="1" si="404"/>
        <v/>
      </c>
      <c r="M399" s="59" t="str">
        <f t="shared" ca="1" si="404"/>
        <v/>
      </c>
      <c r="N399" s="59" t="str">
        <f t="shared" ca="1" si="404"/>
        <v/>
      </c>
      <c r="O399" s="59" t="str">
        <f t="shared" ca="1" si="404"/>
        <v/>
      </c>
      <c r="P399" s="59" t="str">
        <f t="shared" ca="1" si="404"/>
        <v/>
      </c>
      <c r="Q399" s="59" t="str">
        <f t="shared" ca="1" si="404"/>
        <v/>
      </c>
      <c r="R399" s="59" t="str">
        <f t="shared" ca="1" si="404"/>
        <v/>
      </c>
      <c r="S399" s="59" t="str">
        <f t="shared" ca="1" si="404"/>
        <v/>
      </c>
      <c r="T399" s="59" t="str">
        <f t="shared" ca="1" si="404"/>
        <v/>
      </c>
      <c r="U399" s="59" t="str">
        <f t="shared" ca="1" si="404"/>
        <v/>
      </c>
      <c r="V399" s="59" t="str">
        <f t="shared" ca="1" si="405"/>
        <v/>
      </c>
      <c r="W399" s="59" t="str">
        <f t="shared" ca="1" si="405"/>
        <v/>
      </c>
      <c r="X399" s="59" t="str">
        <f t="shared" ca="1" si="405"/>
        <v/>
      </c>
      <c r="Y399" s="59" t="str">
        <f t="shared" ca="1" si="405"/>
        <v/>
      </c>
      <c r="Z399" s="59" t="str">
        <f t="shared" ca="1" si="405"/>
        <v/>
      </c>
      <c r="AA399" s="59" t="str">
        <f t="shared" ca="1" si="405"/>
        <v/>
      </c>
      <c r="AB399" s="59" t="str">
        <f t="shared" ca="1" si="405"/>
        <v/>
      </c>
      <c r="AC399" s="59" t="str">
        <f t="shared" ca="1" si="405"/>
        <v/>
      </c>
      <c r="AD399" s="59" t="str">
        <f t="shared" ca="1" si="405"/>
        <v/>
      </c>
      <c r="AE399" s="59" t="str">
        <f t="shared" ca="1" si="405"/>
        <v/>
      </c>
      <c r="AF399" s="59" t="str">
        <f t="shared" ca="1" si="406"/>
        <v/>
      </c>
      <c r="AG399" s="59" t="str">
        <f t="shared" ca="1" si="406"/>
        <v/>
      </c>
      <c r="AH399" s="59" t="str">
        <f t="shared" ca="1" si="406"/>
        <v/>
      </c>
      <c r="AI399" s="59" t="str">
        <f t="shared" ca="1" si="406"/>
        <v/>
      </c>
      <c r="AJ399" s="59" t="str">
        <f t="shared" ca="1" si="406"/>
        <v/>
      </c>
      <c r="AK399" s="59" t="str">
        <f t="shared" ca="1" si="406"/>
        <v/>
      </c>
      <c r="AL399" s="59" t="str">
        <f t="shared" ca="1" si="406"/>
        <v/>
      </c>
      <c r="AM399" s="59" t="str">
        <f t="shared" ca="1" si="406"/>
        <v/>
      </c>
      <c r="AN399" s="59" t="str">
        <f t="shared" ca="1" si="406"/>
        <v/>
      </c>
      <c r="AO399" s="59" t="str">
        <f t="shared" ca="1" si="406"/>
        <v/>
      </c>
      <c r="AP399" s="59" t="str">
        <f t="shared" ca="1" si="407"/>
        <v/>
      </c>
      <c r="AQ399" s="59" t="str">
        <f t="shared" ca="1" si="407"/>
        <v/>
      </c>
      <c r="AR399" s="59" t="str">
        <f t="shared" ca="1" si="407"/>
        <v/>
      </c>
      <c r="AS399" s="59" t="str">
        <f t="shared" ca="1" si="407"/>
        <v/>
      </c>
      <c r="AT399" s="59" t="str">
        <f t="shared" ca="1" si="407"/>
        <v/>
      </c>
      <c r="AU399" s="59" t="str">
        <f t="shared" ca="1" si="407"/>
        <v/>
      </c>
      <c r="AV399" s="59" t="str">
        <f t="shared" ca="1" si="407"/>
        <v/>
      </c>
      <c r="AW399" s="59" t="str">
        <f t="shared" ca="1" si="407"/>
        <v/>
      </c>
      <c r="AX399" s="59" t="str">
        <f t="shared" ca="1" si="407"/>
        <v/>
      </c>
      <c r="AY399" s="59" t="str">
        <f t="shared" ca="1" si="407"/>
        <v/>
      </c>
      <c r="AZ399" s="59" t="str">
        <f t="shared" ca="1" si="408"/>
        <v/>
      </c>
      <c r="BA399" s="59" t="str">
        <f t="shared" ca="1" si="408"/>
        <v/>
      </c>
      <c r="BB399" s="59" t="str">
        <f t="shared" ca="1" si="408"/>
        <v/>
      </c>
      <c r="BC399" s="59" t="str">
        <f t="shared" ca="1" si="408"/>
        <v/>
      </c>
      <c r="BD399" s="59" t="str">
        <f t="shared" ca="1" si="408"/>
        <v/>
      </c>
      <c r="BE399" s="59" t="str">
        <f t="shared" ca="1" si="408"/>
        <v/>
      </c>
      <c r="BF399" s="59" t="str">
        <f t="shared" ca="1" si="408"/>
        <v/>
      </c>
      <c r="BG399" s="59" t="str">
        <f t="shared" ca="1" si="408"/>
        <v/>
      </c>
      <c r="BH399" s="59" t="str">
        <f t="shared" ca="1" si="408"/>
        <v/>
      </c>
      <c r="BI399" s="59" t="str">
        <f t="shared" ca="1" si="408"/>
        <v/>
      </c>
      <c r="BJ399" s="59" t="str">
        <f t="shared" ca="1" si="409"/>
        <v/>
      </c>
      <c r="BK399" s="59" t="str">
        <f t="shared" ca="1" si="409"/>
        <v/>
      </c>
      <c r="BL399" s="59" t="str">
        <f t="shared" ca="1" si="409"/>
        <v/>
      </c>
      <c r="BM399" s="59" t="str">
        <f t="shared" ca="1" si="409"/>
        <v/>
      </c>
      <c r="BN399" s="59" t="str">
        <f t="shared" ca="1" si="409"/>
        <v/>
      </c>
      <c r="BO399" s="59" t="str">
        <f t="shared" ca="1" si="409"/>
        <v/>
      </c>
      <c r="BP399" s="59" t="str">
        <f t="shared" ca="1" si="409"/>
        <v/>
      </c>
      <c r="BQ399" s="59" t="str">
        <f t="shared" ca="1" si="409"/>
        <v/>
      </c>
      <c r="BR399" s="59" t="str">
        <f t="shared" ca="1" si="409"/>
        <v/>
      </c>
      <c r="BS399" s="59" t="str">
        <f t="shared" ca="1" si="409"/>
        <v/>
      </c>
      <c r="BT399" s="59" t="str">
        <f t="shared" ca="1" si="410"/>
        <v/>
      </c>
      <c r="BU399" s="59" t="str">
        <f t="shared" ca="1" si="410"/>
        <v/>
      </c>
      <c r="BV399" s="59" t="str">
        <f t="shared" ca="1" si="410"/>
        <v/>
      </c>
      <c r="BW399" s="59" t="str">
        <f t="shared" ca="1" si="410"/>
        <v/>
      </c>
      <c r="BX399" s="59" t="str">
        <f t="shared" ca="1" si="410"/>
        <v/>
      </c>
      <c r="BY399" s="59" t="str">
        <f t="shared" ca="1" si="410"/>
        <v/>
      </c>
      <c r="BZ399" s="91" t="str">
        <f t="shared" ca="1" si="410"/>
        <v/>
      </c>
      <c r="CB399" s="131">
        <f t="shared" si="362"/>
        <v>61</v>
      </c>
    </row>
    <row r="400" spans="1:80">
      <c r="A400" s="78" t="str">
        <v/>
      </c>
      <c r="B400" s="59" t="str">
        <f t="shared" ca="1" si="403"/>
        <v/>
      </c>
      <c r="C400" s="59" t="str">
        <f t="shared" ca="1" si="403"/>
        <v/>
      </c>
      <c r="D400" s="59" t="str">
        <f t="shared" ca="1" si="403"/>
        <v/>
      </c>
      <c r="E400" s="59" t="str">
        <f t="shared" ca="1" si="403"/>
        <v/>
      </c>
      <c r="F400" s="59" t="str">
        <f t="shared" ca="1" si="403"/>
        <v/>
      </c>
      <c r="G400" s="59" t="str">
        <f t="shared" ca="1" si="403"/>
        <v/>
      </c>
      <c r="H400" s="59" t="str">
        <f t="shared" ca="1" si="403"/>
        <v/>
      </c>
      <c r="I400" s="59" t="str">
        <f t="shared" ca="1" si="403"/>
        <v/>
      </c>
      <c r="J400" s="59" t="str">
        <f t="shared" ca="1" si="403"/>
        <v/>
      </c>
      <c r="K400" s="59" t="str">
        <f t="shared" ca="1" si="403"/>
        <v/>
      </c>
      <c r="L400" s="59" t="str">
        <f t="shared" ca="1" si="404"/>
        <v/>
      </c>
      <c r="M400" s="59" t="str">
        <f t="shared" ca="1" si="404"/>
        <v/>
      </c>
      <c r="N400" s="59" t="str">
        <f t="shared" ca="1" si="404"/>
        <v/>
      </c>
      <c r="O400" s="59" t="str">
        <f t="shared" ca="1" si="404"/>
        <v/>
      </c>
      <c r="P400" s="59" t="str">
        <f t="shared" ca="1" si="404"/>
        <v/>
      </c>
      <c r="Q400" s="59" t="str">
        <f t="shared" ca="1" si="404"/>
        <v/>
      </c>
      <c r="R400" s="59" t="str">
        <f t="shared" ca="1" si="404"/>
        <v/>
      </c>
      <c r="S400" s="59" t="str">
        <f t="shared" ca="1" si="404"/>
        <v/>
      </c>
      <c r="T400" s="59" t="str">
        <f t="shared" ca="1" si="404"/>
        <v/>
      </c>
      <c r="U400" s="59" t="str">
        <f t="shared" ca="1" si="404"/>
        <v/>
      </c>
      <c r="V400" s="59" t="str">
        <f t="shared" ca="1" si="405"/>
        <v/>
      </c>
      <c r="W400" s="59" t="str">
        <f t="shared" ca="1" si="405"/>
        <v/>
      </c>
      <c r="X400" s="59" t="str">
        <f t="shared" ca="1" si="405"/>
        <v/>
      </c>
      <c r="Y400" s="59" t="str">
        <f t="shared" ca="1" si="405"/>
        <v/>
      </c>
      <c r="Z400" s="59" t="str">
        <f t="shared" ca="1" si="405"/>
        <v/>
      </c>
      <c r="AA400" s="59" t="str">
        <f t="shared" ca="1" si="405"/>
        <v/>
      </c>
      <c r="AB400" s="59" t="str">
        <f t="shared" ca="1" si="405"/>
        <v/>
      </c>
      <c r="AC400" s="59" t="str">
        <f t="shared" ca="1" si="405"/>
        <v/>
      </c>
      <c r="AD400" s="59" t="str">
        <f t="shared" ca="1" si="405"/>
        <v/>
      </c>
      <c r="AE400" s="59" t="str">
        <f t="shared" ca="1" si="405"/>
        <v/>
      </c>
      <c r="AF400" s="59" t="str">
        <f t="shared" ca="1" si="406"/>
        <v/>
      </c>
      <c r="AG400" s="59" t="str">
        <f t="shared" ca="1" si="406"/>
        <v/>
      </c>
      <c r="AH400" s="59" t="str">
        <f t="shared" ca="1" si="406"/>
        <v/>
      </c>
      <c r="AI400" s="59" t="str">
        <f t="shared" ca="1" si="406"/>
        <v/>
      </c>
      <c r="AJ400" s="59" t="str">
        <f t="shared" ca="1" si="406"/>
        <v/>
      </c>
      <c r="AK400" s="59" t="str">
        <f t="shared" ca="1" si="406"/>
        <v/>
      </c>
      <c r="AL400" s="59" t="str">
        <f t="shared" ca="1" si="406"/>
        <v/>
      </c>
      <c r="AM400" s="59" t="str">
        <f t="shared" ca="1" si="406"/>
        <v/>
      </c>
      <c r="AN400" s="59" t="str">
        <f t="shared" ca="1" si="406"/>
        <v/>
      </c>
      <c r="AO400" s="59" t="str">
        <f t="shared" ca="1" si="406"/>
        <v/>
      </c>
      <c r="AP400" s="59" t="str">
        <f t="shared" ca="1" si="407"/>
        <v/>
      </c>
      <c r="AQ400" s="59" t="str">
        <f t="shared" ca="1" si="407"/>
        <v/>
      </c>
      <c r="AR400" s="59" t="str">
        <f t="shared" ca="1" si="407"/>
        <v/>
      </c>
      <c r="AS400" s="59" t="str">
        <f t="shared" ca="1" si="407"/>
        <v/>
      </c>
      <c r="AT400" s="59" t="str">
        <f t="shared" ca="1" si="407"/>
        <v/>
      </c>
      <c r="AU400" s="59" t="str">
        <f t="shared" ca="1" si="407"/>
        <v/>
      </c>
      <c r="AV400" s="59" t="str">
        <f t="shared" ca="1" si="407"/>
        <v/>
      </c>
      <c r="AW400" s="59" t="str">
        <f t="shared" ca="1" si="407"/>
        <v/>
      </c>
      <c r="AX400" s="59" t="str">
        <f t="shared" ca="1" si="407"/>
        <v/>
      </c>
      <c r="AY400" s="59" t="str">
        <f t="shared" ca="1" si="407"/>
        <v/>
      </c>
      <c r="AZ400" s="59" t="str">
        <f t="shared" ca="1" si="408"/>
        <v/>
      </c>
      <c r="BA400" s="59" t="str">
        <f t="shared" ca="1" si="408"/>
        <v/>
      </c>
      <c r="BB400" s="59" t="str">
        <f t="shared" ca="1" si="408"/>
        <v/>
      </c>
      <c r="BC400" s="59" t="str">
        <f t="shared" ca="1" si="408"/>
        <v/>
      </c>
      <c r="BD400" s="59" t="str">
        <f t="shared" ca="1" si="408"/>
        <v/>
      </c>
      <c r="BE400" s="59" t="str">
        <f t="shared" ca="1" si="408"/>
        <v/>
      </c>
      <c r="BF400" s="59" t="str">
        <f t="shared" ca="1" si="408"/>
        <v/>
      </c>
      <c r="BG400" s="59" t="str">
        <f t="shared" ca="1" si="408"/>
        <v/>
      </c>
      <c r="BH400" s="59" t="str">
        <f t="shared" ca="1" si="408"/>
        <v/>
      </c>
      <c r="BI400" s="59" t="str">
        <f t="shared" ca="1" si="408"/>
        <v/>
      </c>
      <c r="BJ400" s="59" t="str">
        <f t="shared" ca="1" si="409"/>
        <v/>
      </c>
      <c r="BK400" s="59" t="str">
        <f t="shared" ca="1" si="409"/>
        <v/>
      </c>
      <c r="BL400" s="59" t="str">
        <f t="shared" ca="1" si="409"/>
        <v/>
      </c>
      <c r="BM400" s="59" t="str">
        <f t="shared" ca="1" si="409"/>
        <v/>
      </c>
      <c r="BN400" s="59" t="str">
        <f t="shared" ca="1" si="409"/>
        <v/>
      </c>
      <c r="BO400" s="59" t="str">
        <f t="shared" ca="1" si="409"/>
        <v/>
      </c>
      <c r="BP400" s="59" t="str">
        <f t="shared" ca="1" si="409"/>
        <v/>
      </c>
      <c r="BQ400" s="59" t="str">
        <f t="shared" ca="1" si="409"/>
        <v/>
      </c>
      <c r="BR400" s="59" t="str">
        <f t="shared" ca="1" si="409"/>
        <v/>
      </c>
      <c r="BS400" s="59" t="str">
        <f t="shared" ca="1" si="409"/>
        <v/>
      </c>
      <c r="BT400" s="59" t="str">
        <f t="shared" ca="1" si="410"/>
        <v/>
      </c>
      <c r="BU400" s="59" t="str">
        <f t="shared" ca="1" si="410"/>
        <v/>
      </c>
      <c r="BV400" s="59" t="str">
        <f t="shared" ca="1" si="410"/>
        <v/>
      </c>
      <c r="BW400" s="59" t="str">
        <f t="shared" ca="1" si="410"/>
        <v/>
      </c>
      <c r="BX400" s="59" t="str">
        <f t="shared" ca="1" si="410"/>
        <v/>
      </c>
      <c r="BY400" s="59" t="str">
        <f t="shared" ca="1" si="410"/>
        <v/>
      </c>
      <c r="BZ400" s="91" t="str">
        <f t="shared" ca="1" si="410"/>
        <v/>
      </c>
      <c r="CB400" s="131">
        <f t="shared" si="362"/>
        <v>62</v>
      </c>
    </row>
    <row r="401" spans="1:80">
      <c r="A401" s="78" t="str">
        <v/>
      </c>
      <c r="B401" s="59" t="str">
        <f t="shared" ca="1" si="403"/>
        <v/>
      </c>
      <c r="C401" s="59" t="str">
        <f t="shared" ca="1" si="403"/>
        <v/>
      </c>
      <c r="D401" s="59" t="str">
        <f t="shared" ca="1" si="403"/>
        <v/>
      </c>
      <c r="E401" s="59" t="str">
        <f t="shared" ca="1" si="403"/>
        <v/>
      </c>
      <c r="F401" s="59" t="str">
        <f t="shared" ca="1" si="403"/>
        <v/>
      </c>
      <c r="G401" s="59" t="str">
        <f t="shared" ca="1" si="403"/>
        <v/>
      </c>
      <c r="H401" s="59" t="str">
        <f t="shared" ca="1" si="403"/>
        <v/>
      </c>
      <c r="I401" s="59" t="str">
        <f t="shared" ca="1" si="403"/>
        <v/>
      </c>
      <c r="J401" s="59" t="str">
        <f t="shared" ca="1" si="403"/>
        <v/>
      </c>
      <c r="K401" s="59" t="str">
        <f t="shared" ca="1" si="403"/>
        <v/>
      </c>
      <c r="L401" s="59" t="str">
        <f t="shared" ca="1" si="404"/>
        <v/>
      </c>
      <c r="M401" s="59" t="str">
        <f t="shared" ca="1" si="404"/>
        <v/>
      </c>
      <c r="N401" s="59" t="str">
        <f t="shared" ca="1" si="404"/>
        <v/>
      </c>
      <c r="O401" s="59" t="str">
        <f t="shared" ca="1" si="404"/>
        <v/>
      </c>
      <c r="P401" s="59" t="str">
        <f t="shared" ca="1" si="404"/>
        <v/>
      </c>
      <c r="Q401" s="59" t="str">
        <f t="shared" ca="1" si="404"/>
        <v/>
      </c>
      <c r="R401" s="59" t="str">
        <f t="shared" ca="1" si="404"/>
        <v/>
      </c>
      <c r="S401" s="59" t="str">
        <f t="shared" ca="1" si="404"/>
        <v/>
      </c>
      <c r="T401" s="59" t="str">
        <f t="shared" ca="1" si="404"/>
        <v/>
      </c>
      <c r="U401" s="59" t="str">
        <f t="shared" ca="1" si="404"/>
        <v/>
      </c>
      <c r="V401" s="59" t="str">
        <f t="shared" ca="1" si="405"/>
        <v/>
      </c>
      <c r="W401" s="59" t="str">
        <f t="shared" ca="1" si="405"/>
        <v/>
      </c>
      <c r="X401" s="59" t="str">
        <f t="shared" ca="1" si="405"/>
        <v/>
      </c>
      <c r="Y401" s="59" t="str">
        <f t="shared" ca="1" si="405"/>
        <v/>
      </c>
      <c r="Z401" s="59" t="str">
        <f t="shared" ca="1" si="405"/>
        <v/>
      </c>
      <c r="AA401" s="59" t="str">
        <f t="shared" ca="1" si="405"/>
        <v/>
      </c>
      <c r="AB401" s="59" t="str">
        <f t="shared" ca="1" si="405"/>
        <v/>
      </c>
      <c r="AC401" s="59" t="str">
        <f t="shared" ca="1" si="405"/>
        <v/>
      </c>
      <c r="AD401" s="59" t="str">
        <f t="shared" ca="1" si="405"/>
        <v/>
      </c>
      <c r="AE401" s="59" t="str">
        <f t="shared" ca="1" si="405"/>
        <v/>
      </c>
      <c r="AF401" s="59" t="str">
        <f t="shared" ca="1" si="406"/>
        <v/>
      </c>
      <c r="AG401" s="59" t="str">
        <f t="shared" ca="1" si="406"/>
        <v/>
      </c>
      <c r="AH401" s="59" t="str">
        <f t="shared" ca="1" si="406"/>
        <v/>
      </c>
      <c r="AI401" s="59" t="str">
        <f t="shared" ca="1" si="406"/>
        <v/>
      </c>
      <c r="AJ401" s="59" t="str">
        <f t="shared" ca="1" si="406"/>
        <v/>
      </c>
      <c r="AK401" s="59" t="str">
        <f t="shared" ca="1" si="406"/>
        <v/>
      </c>
      <c r="AL401" s="59" t="str">
        <f t="shared" ca="1" si="406"/>
        <v/>
      </c>
      <c r="AM401" s="59" t="str">
        <f t="shared" ca="1" si="406"/>
        <v/>
      </c>
      <c r="AN401" s="59" t="str">
        <f t="shared" ca="1" si="406"/>
        <v/>
      </c>
      <c r="AO401" s="59" t="str">
        <f t="shared" ca="1" si="406"/>
        <v/>
      </c>
      <c r="AP401" s="59" t="str">
        <f t="shared" ca="1" si="407"/>
        <v/>
      </c>
      <c r="AQ401" s="59" t="str">
        <f t="shared" ca="1" si="407"/>
        <v/>
      </c>
      <c r="AR401" s="59" t="str">
        <f t="shared" ca="1" si="407"/>
        <v/>
      </c>
      <c r="AS401" s="59" t="str">
        <f t="shared" ca="1" si="407"/>
        <v/>
      </c>
      <c r="AT401" s="59" t="str">
        <f t="shared" ca="1" si="407"/>
        <v/>
      </c>
      <c r="AU401" s="59" t="str">
        <f t="shared" ca="1" si="407"/>
        <v/>
      </c>
      <c r="AV401" s="59" t="str">
        <f t="shared" ca="1" si="407"/>
        <v/>
      </c>
      <c r="AW401" s="59" t="str">
        <f t="shared" ca="1" si="407"/>
        <v/>
      </c>
      <c r="AX401" s="59" t="str">
        <f t="shared" ca="1" si="407"/>
        <v/>
      </c>
      <c r="AY401" s="59" t="str">
        <f t="shared" ca="1" si="407"/>
        <v/>
      </c>
      <c r="AZ401" s="59" t="str">
        <f t="shared" ca="1" si="408"/>
        <v/>
      </c>
      <c r="BA401" s="59" t="str">
        <f t="shared" ca="1" si="408"/>
        <v/>
      </c>
      <c r="BB401" s="59" t="str">
        <f t="shared" ca="1" si="408"/>
        <v/>
      </c>
      <c r="BC401" s="59" t="str">
        <f t="shared" ca="1" si="408"/>
        <v/>
      </c>
      <c r="BD401" s="59" t="str">
        <f t="shared" ca="1" si="408"/>
        <v/>
      </c>
      <c r="BE401" s="59" t="str">
        <f t="shared" ca="1" si="408"/>
        <v/>
      </c>
      <c r="BF401" s="59" t="str">
        <f t="shared" ca="1" si="408"/>
        <v/>
      </c>
      <c r="BG401" s="59" t="str">
        <f t="shared" ca="1" si="408"/>
        <v/>
      </c>
      <c r="BH401" s="59" t="str">
        <f t="shared" ca="1" si="408"/>
        <v/>
      </c>
      <c r="BI401" s="59" t="str">
        <f t="shared" ca="1" si="408"/>
        <v/>
      </c>
      <c r="BJ401" s="59" t="str">
        <f t="shared" ca="1" si="409"/>
        <v/>
      </c>
      <c r="BK401" s="59" t="str">
        <f t="shared" ca="1" si="409"/>
        <v/>
      </c>
      <c r="BL401" s="59" t="str">
        <f t="shared" ca="1" si="409"/>
        <v/>
      </c>
      <c r="BM401" s="59" t="str">
        <f t="shared" ca="1" si="409"/>
        <v/>
      </c>
      <c r="BN401" s="59" t="str">
        <f t="shared" ca="1" si="409"/>
        <v/>
      </c>
      <c r="BO401" s="59" t="str">
        <f t="shared" ca="1" si="409"/>
        <v/>
      </c>
      <c r="BP401" s="59" t="str">
        <f t="shared" ca="1" si="409"/>
        <v/>
      </c>
      <c r="BQ401" s="59" t="str">
        <f t="shared" ca="1" si="409"/>
        <v/>
      </c>
      <c r="BR401" s="59" t="str">
        <f t="shared" ca="1" si="409"/>
        <v/>
      </c>
      <c r="BS401" s="59" t="str">
        <f t="shared" ca="1" si="409"/>
        <v/>
      </c>
      <c r="BT401" s="59" t="str">
        <f t="shared" ca="1" si="410"/>
        <v/>
      </c>
      <c r="BU401" s="59" t="str">
        <f t="shared" ca="1" si="410"/>
        <v/>
      </c>
      <c r="BV401" s="59" t="str">
        <f t="shared" ca="1" si="410"/>
        <v/>
      </c>
      <c r="BW401" s="59" t="str">
        <f t="shared" ca="1" si="410"/>
        <v/>
      </c>
      <c r="BX401" s="59" t="str">
        <f t="shared" ca="1" si="410"/>
        <v/>
      </c>
      <c r="BY401" s="59" t="str">
        <f t="shared" ca="1" si="410"/>
        <v/>
      </c>
      <c r="BZ401" s="91" t="str">
        <f t="shared" ca="1" si="410"/>
        <v/>
      </c>
      <c r="CB401" s="131">
        <f t="shared" si="362"/>
        <v>63</v>
      </c>
    </row>
    <row r="402" spans="1:80">
      <c r="A402" s="78" t="str">
        <v/>
      </c>
      <c r="B402" s="59" t="str">
        <f t="shared" ca="1" si="403"/>
        <v/>
      </c>
      <c r="C402" s="59" t="str">
        <f t="shared" ca="1" si="403"/>
        <v/>
      </c>
      <c r="D402" s="59" t="str">
        <f t="shared" ca="1" si="403"/>
        <v/>
      </c>
      <c r="E402" s="59" t="str">
        <f t="shared" ca="1" si="403"/>
        <v/>
      </c>
      <c r="F402" s="59" t="str">
        <f t="shared" ca="1" si="403"/>
        <v/>
      </c>
      <c r="G402" s="59" t="str">
        <f t="shared" ca="1" si="403"/>
        <v/>
      </c>
      <c r="H402" s="59" t="str">
        <f t="shared" ca="1" si="403"/>
        <v/>
      </c>
      <c r="I402" s="59" t="str">
        <f t="shared" ca="1" si="403"/>
        <v/>
      </c>
      <c r="J402" s="59" t="str">
        <f t="shared" ca="1" si="403"/>
        <v/>
      </c>
      <c r="K402" s="59" t="str">
        <f t="shared" ca="1" si="403"/>
        <v/>
      </c>
      <c r="L402" s="59" t="str">
        <f t="shared" ca="1" si="404"/>
        <v/>
      </c>
      <c r="M402" s="59" t="str">
        <f t="shared" ca="1" si="404"/>
        <v/>
      </c>
      <c r="N402" s="59" t="str">
        <f t="shared" ca="1" si="404"/>
        <v/>
      </c>
      <c r="O402" s="59" t="str">
        <f t="shared" ca="1" si="404"/>
        <v/>
      </c>
      <c r="P402" s="59" t="str">
        <f t="shared" ca="1" si="404"/>
        <v/>
      </c>
      <c r="Q402" s="59" t="str">
        <f t="shared" ca="1" si="404"/>
        <v/>
      </c>
      <c r="R402" s="59" t="str">
        <f t="shared" ca="1" si="404"/>
        <v/>
      </c>
      <c r="S402" s="59" t="str">
        <f t="shared" ca="1" si="404"/>
        <v/>
      </c>
      <c r="T402" s="59" t="str">
        <f t="shared" ca="1" si="404"/>
        <v/>
      </c>
      <c r="U402" s="59" t="str">
        <f t="shared" ca="1" si="404"/>
        <v/>
      </c>
      <c r="V402" s="59" t="str">
        <f t="shared" ca="1" si="405"/>
        <v/>
      </c>
      <c r="W402" s="59" t="str">
        <f t="shared" ca="1" si="405"/>
        <v/>
      </c>
      <c r="X402" s="59" t="str">
        <f t="shared" ca="1" si="405"/>
        <v/>
      </c>
      <c r="Y402" s="59" t="str">
        <f t="shared" ca="1" si="405"/>
        <v/>
      </c>
      <c r="Z402" s="59" t="str">
        <f t="shared" ca="1" si="405"/>
        <v/>
      </c>
      <c r="AA402" s="59" t="str">
        <f t="shared" ca="1" si="405"/>
        <v/>
      </c>
      <c r="AB402" s="59" t="str">
        <f t="shared" ca="1" si="405"/>
        <v/>
      </c>
      <c r="AC402" s="59" t="str">
        <f t="shared" ca="1" si="405"/>
        <v/>
      </c>
      <c r="AD402" s="59" t="str">
        <f t="shared" ca="1" si="405"/>
        <v/>
      </c>
      <c r="AE402" s="59" t="str">
        <f t="shared" ca="1" si="405"/>
        <v/>
      </c>
      <c r="AF402" s="59" t="str">
        <f t="shared" ca="1" si="406"/>
        <v/>
      </c>
      <c r="AG402" s="59" t="str">
        <f t="shared" ca="1" si="406"/>
        <v/>
      </c>
      <c r="AH402" s="59" t="str">
        <f t="shared" ca="1" si="406"/>
        <v/>
      </c>
      <c r="AI402" s="59" t="str">
        <f t="shared" ca="1" si="406"/>
        <v/>
      </c>
      <c r="AJ402" s="59" t="str">
        <f t="shared" ca="1" si="406"/>
        <v/>
      </c>
      <c r="AK402" s="59" t="str">
        <f t="shared" ca="1" si="406"/>
        <v/>
      </c>
      <c r="AL402" s="59" t="str">
        <f t="shared" ca="1" si="406"/>
        <v/>
      </c>
      <c r="AM402" s="59" t="str">
        <f t="shared" ca="1" si="406"/>
        <v/>
      </c>
      <c r="AN402" s="59" t="str">
        <f t="shared" ca="1" si="406"/>
        <v/>
      </c>
      <c r="AO402" s="59" t="str">
        <f t="shared" ca="1" si="406"/>
        <v/>
      </c>
      <c r="AP402" s="59" t="str">
        <f t="shared" ca="1" si="407"/>
        <v/>
      </c>
      <c r="AQ402" s="59" t="str">
        <f t="shared" ca="1" si="407"/>
        <v/>
      </c>
      <c r="AR402" s="59" t="str">
        <f t="shared" ca="1" si="407"/>
        <v/>
      </c>
      <c r="AS402" s="59" t="str">
        <f t="shared" ca="1" si="407"/>
        <v/>
      </c>
      <c r="AT402" s="59" t="str">
        <f t="shared" ca="1" si="407"/>
        <v/>
      </c>
      <c r="AU402" s="59" t="str">
        <f t="shared" ca="1" si="407"/>
        <v/>
      </c>
      <c r="AV402" s="59" t="str">
        <f t="shared" ca="1" si="407"/>
        <v/>
      </c>
      <c r="AW402" s="59" t="str">
        <f t="shared" ca="1" si="407"/>
        <v/>
      </c>
      <c r="AX402" s="59" t="str">
        <f t="shared" ca="1" si="407"/>
        <v/>
      </c>
      <c r="AY402" s="59" t="str">
        <f t="shared" ca="1" si="407"/>
        <v/>
      </c>
      <c r="AZ402" s="59" t="str">
        <f t="shared" ca="1" si="408"/>
        <v/>
      </c>
      <c r="BA402" s="59" t="str">
        <f t="shared" ca="1" si="408"/>
        <v/>
      </c>
      <c r="BB402" s="59" t="str">
        <f t="shared" ca="1" si="408"/>
        <v/>
      </c>
      <c r="BC402" s="59" t="str">
        <f t="shared" ca="1" si="408"/>
        <v/>
      </c>
      <c r="BD402" s="59" t="str">
        <f t="shared" ca="1" si="408"/>
        <v/>
      </c>
      <c r="BE402" s="59" t="str">
        <f t="shared" ca="1" si="408"/>
        <v/>
      </c>
      <c r="BF402" s="59" t="str">
        <f t="shared" ca="1" si="408"/>
        <v/>
      </c>
      <c r="BG402" s="59" t="str">
        <f t="shared" ca="1" si="408"/>
        <v/>
      </c>
      <c r="BH402" s="59" t="str">
        <f t="shared" ca="1" si="408"/>
        <v/>
      </c>
      <c r="BI402" s="59" t="str">
        <f t="shared" ca="1" si="408"/>
        <v/>
      </c>
      <c r="BJ402" s="59" t="str">
        <f t="shared" ca="1" si="409"/>
        <v/>
      </c>
      <c r="BK402" s="59" t="str">
        <f t="shared" ca="1" si="409"/>
        <v/>
      </c>
      <c r="BL402" s="59" t="str">
        <f t="shared" ca="1" si="409"/>
        <v/>
      </c>
      <c r="BM402" s="59" t="str">
        <f t="shared" ca="1" si="409"/>
        <v/>
      </c>
      <c r="BN402" s="59" t="str">
        <f t="shared" ca="1" si="409"/>
        <v/>
      </c>
      <c r="BO402" s="59" t="str">
        <f t="shared" ca="1" si="409"/>
        <v/>
      </c>
      <c r="BP402" s="59" t="str">
        <f t="shared" ca="1" si="409"/>
        <v/>
      </c>
      <c r="BQ402" s="59" t="str">
        <f t="shared" ca="1" si="409"/>
        <v/>
      </c>
      <c r="BR402" s="59" t="str">
        <f t="shared" ca="1" si="409"/>
        <v/>
      </c>
      <c r="BS402" s="59" t="str">
        <f t="shared" ca="1" si="409"/>
        <v/>
      </c>
      <c r="BT402" s="59" t="str">
        <f t="shared" ca="1" si="410"/>
        <v/>
      </c>
      <c r="BU402" s="59" t="str">
        <f t="shared" ca="1" si="410"/>
        <v/>
      </c>
      <c r="BV402" s="59" t="str">
        <f t="shared" ca="1" si="410"/>
        <v/>
      </c>
      <c r="BW402" s="59" t="str">
        <f t="shared" ca="1" si="410"/>
        <v/>
      </c>
      <c r="BX402" s="59" t="str">
        <f t="shared" ca="1" si="410"/>
        <v/>
      </c>
      <c r="BY402" s="59" t="str">
        <f t="shared" ca="1" si="410"/>
        <v/>
      </c>
      <c r="BZ402" s="91" t="str">
        <f t="shared" ca="1" si="410"/>
        <v/>
      </c>
      <c r="CB402" s="131">
        <f t="shared" si="362"/>
        <v>64</v>
      </c>
    </row>
    <row r="403" spans="1:80">
      <c r="A403" s="78" t="str">
        <v/>
      </c>
      <c r="B403" s="59" t="str">
        <f t="shared" ca="1" si="403"/>
        <v/>
      </c>
      <c r="C403" s="59" t="str">
        <f t="shared" ca="1" si="403"/>
        <v/>
      </c>
      <c r="D403" s="59" t="str">
        <f t="shared" ca="1" si="403"/>
        <v/>
      </c>
      <c r="E403" s="59" t="str">
        <f t="shared" ca="1" si="403"/>
        <v/>
      </c>
      <c r="F403" s="59" t="str">
        <f t="shared" ca="1" si="403"/>
        <v/>
      </c>
      <c r="G403" s="59" t="str">
        <f t="shared" ca="1" si="403"/>
        <v/>
      </c>
      <c r="H403" s="59" t="str">
        <f t="shared" ca="1" si="403"/>
        <v/>
      </c>
      <c r="I403" s="59" t="str">
        <f t="shared" ca="1" si="403"/>
        <v/>
      </c>
      <c r="J403" s="59" t="str">
        <f t="shared" ca="1" si="403"/>
        <v/>
      </c>
      <c r="K403" s="59" t="str">
        <f t="shared" ca="1" si="403"/>
        <v/>
      </c>
      <c r="L403" s="59" t="str">
        <f t="shared" ca="1" si="404"/>
        <v/>
      </c>
      <c r="M403" s="59" t="str">
        <f t="shared" ca="1" si="404"/>
        <v/>
      </c>
      <c r="N403" s="59" t="str">
        <f t="shared" ca="1" si="404"/>
        <v/>
      </c>
      <c r="O403" s="59" t="str">
        <f t="shared" ca="1" si="404"/>
        <v/>
      </c>
      <c r="P403" s="59" t="str">
        <f t="shared" ca="1" si="404"/>
        <v/>
      </c>
      <c r="Q403" s="59" t="str">
        <f t="shared" ca="1" si="404"/>
        <v/>
      </c>
      <c r="R403" s="59" t="str">
        <f t="shared" ca="1" si="404"/>
        <v/>
      </c>
      <c r="S403" s="59" t="str">
        <f t="shared" ca="1" si="404"/>
        <v/>
      </c>
      <c r="T403" s="59" t="str">
        <f t="shared" ca="1" si="404"/>
        <v/>
      </c>
      <c r="U403" s="59" t="str">
        <f t="shared" ca="1" si="404"/>
        <v/>
      </c>
      <c r="V403" s="59" t="str">
        <f t="shared" ca="1" si="405"/>
        <v/>
      </c>
      <c r="W403" s="59" t="str">
        <f t="shared" ca="1" si="405"/>
        <v/>
      </c>
      <c r="X403" s="59" t="str">
        <f t="shared" ca="1" si="405"/>
        <v/>
      </c>
      <c r="Y403" s="59" t="str">
        <f t="shared" ca="1" si="405"/>
        <v/>
      </c>
      <c r="Z403" s="59" t="str">
        <f t="shared" ca="1" si="405"/>
        <v/>
      </c>
      <c r="AA403" s="59" t="str">
        <f t="shared" ca="1" si="405"/>
        <v/>
      </c>
      <c r="AB403" s="59" t="str">
        <f t="shared" ca="1" si="405"/>
        <v/>
      </c>
      <c r="AC403" s="59" t="str">
        <f t="shared" ca="1" si="405"/>
        <v/>
      </c>
      <c r="AD403" s="59" t="str">
        <f t="shared" ca="1" si="405"/>
        <v/>
      </c>
      <c r="AE403" s="59" t="str">
        <f t="shared" ca="1" si="405"/>
        <v/>
      </c>
      <c r="AF403" s="59" t="str">
        <f t="shared" ca="1" si="406"/>
        <v/>
      </c>
      <c r="AG403" s="59" t="str">
        <f t="shared" ca="1" si="406"/>
        <v/>
      </c>
      <c r="AH403" s="59" t="str">
        <f t="shared" ca="1" si="406"/>
        <v/>
      </c>
      <c r="AI403" s="59" t="str">
        <f t="shared" ca="1" si="406"/>
        <v/>
      </c>
      <c r="AJ403" s="59" t="str">
        <f t="shared" ca="1" si="406"/>
        <v/>
      </c>
      <c r="AK403" s="59" t="str">
        <f t="shared" ca="1" si="406"/>
        <v/>
      </c>
      <c r="AL403" s="59" t="str">
        <f t="shared" ca="1" si="406"/>
        <v/>
      </c>
      <c r="AM403" s="59" t="str">
        <f t="shared" ca="1" si="406"/>
        <v/>
      </c>
      <c r="AN403" s="59" t="str">
        <f t="shared" ca="1" si="406"/>
        <v/>
      </c>
      <c r="AO403" s="59" t="str">
        <f t="shared" ca="1" si="406"/>
        <v/>
      </c>
      <c r="AP403" s="59" t="str">
        <f t="shared" ca="1" si="407"/>
        <v/>
      </c>
      <c r="AQ403" s="59" t="str">
        <f t="shared" ca="1" si="407"/>
        <v/>
      </c>
      <c r="AR403" s="59" t="str">
        <f t="shared" ca="1" si="407"/>
        <v/>
      </c>
      <c r="AS403" s="59" t="str">
        <f t="shared" ca="1" si="407"/>
        <v/>
      </c>
      <c r="AT403" s="59" t="str">
        <f t="shared" ca="1" si="407"/>
        <v/>
      </c>
      <c r="AU403" s="59" t="str">
        <f t="shared" ca="1" si="407"/>
        <v/>
      </c>
      <c r="AV403" s="59" t="str">
        <f t="shared" ca="1" si="407"/>
        <v/>
      </c>
      <c r="AW403" s="59" t="str">
        <f t="shared" ca="1" si="407"/>
        <v/>
      </c>
      <c r="AX403" s="59" t="str">
        <f t="shared" ca="1" si="407"/>
        <v/>
      </c>
      <c r="AY403" s="59" t="str">
        <f t="shared" ca="1" si="407"/>
        <v/>
      </c>
      <c r="AZ403" s="59" t="str">
        <f t="shared" ca="1" si="408"/>
        <v/>
      </c>
      <c r="BA403" s="59" t="str">
        <f t="shared" ca="1" si="408"/>
        <v/>
      </c>
      <c r="BB403" s="59" t="str">
        <f t="shared" ca="1" si="408"/>
        <v/>
      </c>
      <c r="BC403" s="59" t="str">
        <f t="shared" ca="1" si="408"/>
        <v/>
      </c>
      <c r="BD403" s="59" t="str">
        <f t="shared" ca="1" si="408"/>
        <v/>
      </c>
      <c r="BE403" s="59" t="str">
        <f t="shared" ca="1" si="408"/>
        <v/>
      </c>
      <c r="BF403" s="59" t="str">
        <f t="shared" ca="1" si="408"/>
        <v/>
      </c>
      <c r="BG403" s="59" t="str">
        <f t="shared" ca="1" si="408"/>
        <v/>
      </c>
      <c r="BH403" s="59" t="str">
        <f t="shared" ca="1" si="408"/>
        <v/>
      </c>
      <c r="BI403" s="59" t="str">
        <f t="shared" ca="1" si="408"/>
        <v/>
      </c>
      <c r="BJ403" s="59" t="str">
        <f t="shared" ca="1" si="409"/>
        <v/>
      </c>
      <c r="BK403" s="59" t="str">
        <f t="shared" ca="1" si="409"/>
        <v/>
      </c>
      <c r="BL403" s="59" t="str">
        <f t="shared" ca="1" si="409"/>
        <v/>
      </c>
      <c r="BM403" s="59" t="str">
        <f t="shared" ca="1" si="409"/>
        <v/>
      </c>
      <c r="BN403" s="59" t="str">
        <f t="shared" ca="1" si="409"/>
        <v/>
      </c>
      <c r="BO403" s="59" t="str">
        <f t="shared" ca="1" si="409"/>
        <v/>
      </c>
      <c r="BP403" s="59" t="str">
        <f t="shared" ca="1" si="409"/>
        <v/>
      </c>
      <c r="BQ403" s="59" t="str">
        <f t="shared" ca="1" si="409"/>
        <v/>
      </c>
      <c r="BR403" s="59" t="str">
        <f t="shared" ca="1" si="409"/>
        <v/>
      </c>
      <c r="BS403" s="59" t="str">
        <f t="shared" ca="1" si="409"/>
        <v/>
      </c>
      <c r="BT403" s="59" t="str">
        <f t="shared" ca="1" si="410"/>
        <v/>
      </c>
      <c r="BU403" s="59" t="str">
        <f t="shared" ca="1" si="410"/>
        <v/>
      </c>
      <c r="BV403" s="59" t="str">
        <f t="shared" ca="1" si="410"/>
        <v/>
      </c>
      <c r="BW403" s="59" t="str">
        <f t="shared" ca="1" si="410"/>
        <v/>
      </c>
      <c r="BX403" s="59" t="str">
        <f t="shared" ca="1" si="410"/>
        <v/>
      </c>
      <c r="BY403" s="59" t="str">
        <f t="shared" ca="1" si="410"/>
        <v/>
      </c>
      <c r="BZ403" s="91" t="str">
        <f t="shared" ca="1" si="410"/>
        <v/>
      </c>
      <c r="CB403" s="131">
        <f t="shared" ref="CB403:CB414" si="411">ROW()-ROW(CB$337)-1</f>
        <v>65</v>
      </c>
    </row>
    <row r="404" spans="1:80">
      <c r="A404" s="78" t="str">
        <v/>
      </c>
      <c r="B404" s="59" t="str">
        <f t="shared" ca="1" si="403"/>
        <v/>
      </c>
      <c r="C404" s="59" t="str">
        <f t="shared" ca="1" si="403"/>
        <v/>
      </c>
      <c r="D404" s="59" t="str">
        <f t="shared" ca="1" si="403"/>
        <v/>
      </c>
      <c r="E404" s="59" t="str">
        <f t="shared" ca="1" si="403"/>
        <v/>
      </c>
      <c r="F404" s="59" t="str">
        <f t="shared" ca="1" si="403"/>
        <v/>
      </c>
      <c r="G404" s="59" t="str">
        <f t="shared" ca="1" si="403"/>
        <v/>
      </c>
      <c r="H404" s="59" t="str">
        <f t="shared" ca="1" si="403"/>
        <v/>
      </c>
      <c r="I404" s="59" t="str">
        <f t="shared" ca="1" si="403"/>
        <v/>
      </c>
      <c r="J404" s="59" t="str">
        <f t="shared" ca="1" si="403"/>
        <v/>
      </c>
      <c r="K404" s="59" t="str">
        <f t="shared" ca="1" si="403"/>
        <v/>
      </c>
      <c r="L404" s="59" t="str">
        <f t="shared" ca="1" si="404"/>
        <v/>
      </c>
      <c r="M404" s="59" t="str">
        <f t="shared" ca="1" si="404"/>
        <v/>
      </c>
      <c r="N404" s="59" t="str">
        <f t="shared" ca="1" si="404"/>
        <v/>
      </c>
      <c r="O404" s="59" t="str">
        <f t="shared" ca="1" si="404"/>
        <v/>
      </c>
      <c r="P404" s="59" t="str">
        <f t="shared" ca="1" si="404"/>
        <v/>
      </c>
      <c r="Q404" s="59" t="str">
        <f t="shared" ca="1" si="404"/>
        <v/>
      </c>
      <c r="R404" s="59" t="str">
        <f t="shared" ca="1" si="404"/>
        <v/>
      </c>
      <c r="S404" s="59" t="str">
        <f t="shared" ca="1" si="404"/>
        <v/>
      </c>
      <c r="T404" s="59" t="str">
        <f t="shared" ca="1" si="404"/>
        <v/>
      </c>
      <c r="U404" s="59" t="str">
        <f t="shared" ca="1" si="404"/>
        <v/>
      </c>
      <c r="V404" s="59" t="str">
        <f t="shared" ca="1" si="405"/>
        <v/>
      </c>
      <c r="W404" s="59" t="str">
        <f t="shared" ca="1" si="405"/>
        <v/>
      </c>
      <c r="X404" s="59" t="str">
        <f t="shared" ca="1" si="405"/>
        <v/>
      </c>
      <c r="Y404" s="59" t="str">
        <f t="shared" ca="1" si="405"/>
        <v/>
      </c>
      <c r="Z404" s="59" t="str">
        <f t="shared" ca="1" si="405"/>
        <v/>
      </c>
      <c r="AA404" s="59" t="str">
        <f t="shared" ca="1" si="405"/>
        <v/>
      </c>
      <c r="AB404" s="59" t="str">
        <f t="shared" ca="1" si="405"/>
        <v/>
      </c>
      <c r="AC404" s="59" t="str">
        <f t="shared" ca="1" si="405"/>
        <v/>
      </c>
      <c r="AD404" s="59" t="str">
        <f t="shared" ca="1" si="405"/>
        <v/>
      </c>
      <c r="AE404" s="59" t="str">
        <f t="shared" ca="1" si="405"/>
        <v/>
      </c>
      <c r="AF404" s="59" t="str">
        <f t="shared" ca="1" si="406"/>
        <v/>
      </c>
      <c r="AG404" s="59" t="str">
        <f t="shared" ca="1" si="406"/>
        <v/>
      </c>
      <c r="AH404" s="59" t="str">
        <f t="shared" ca="1" si="406"/>
        <v/>
      </c>
      <c r="AI404" s="59" t="str">
        <f t="shared" ca="1" si="406"/>
        <v/>
      </c>
      <c r="AJ404" s="59" t="str">
        <f t="shared" ca="1" si="406"/>
        <v/>
      </c>
      <c r="AK404" s="59" t="str">
        <f t="shared" ca="1" si="406"/>
        <v/>
      </c>
      <c r="AL404" s="59" t="str">
        <f t="shared" ca="1" si="406"/>
        <v/>
      </c>
      <c r="AM404" s="59" t="str">
        <f t="shared" ca="1" si="406"/>
        <v/>
      </c>
      <c r="AN404" s="59" t="str">
        <f t="shared" ca="1" si="406"/>
        <v/>
      </c>
      <c r="AO404" s="59" t="str">
        <f t="shared" ca="1" si="406"/>
        <v/>
      </c>
      <c r="AP404" s="59" t="str">
        <f t="shared" ca="1" si="407"/>
        <v/>
      </c>
      <c r="AQ404" s="59" t="str">
        <f t="shared" ca="1" si="407"/>
        <v/>
      </c>
      <c r="AR404" s="59" t="str">
        <f t="shared" ca="1" si="407"/>
        <v/>
      </c>
      <c r="AS404" s="59" t="str">
        <f t="shared" ca="1" si="407"/>
        <v/>
      </c>
      <c r="AT404" s="59" t="str">
        <f t="shared" ca="1" si="407"/>
        <v/>
      </c>
      <c r="AU404" s="59" t="str">
        <f t="shared" ca="1" si="407"/>
        <v/>
      </c>
      <c r="AV404" s="59" t="str">
        <f t="shared" ca="1" si="407"/>
        <v/>
      </c>
      <c r="AW404" s="59" t="str">
        <f t="shared" ca="1" si="407"/>
        <v/>
      </c>
      <c r="AX404" s="59" t="str">
        <f t="shared" ca="1" si="407"/>
        <v/>
      </c>
      <c r="AY404" s="59" t="str">
        <f t="shared" ca="1" si="407"/>
        <v/>
      </c>
      <c r="AZ404" s="59" t="str">
        <f t="shared" ca="1" si="408"/>
        <v/>
      </c>
      <c r="BA404" s="59" t="str">
        <f t="shared" ca="1" si="408"/>
        <v/>
      </c>
      <c r="BB404" s="59" t="str">
        <f t="shared" ca="1" si="408"/>
        <v/>
      </c>
      <c r="BC404" s="59" t="str">
        <f t="shared" ca="1" si="408"/>
        <v/>
      </c>
      <c r="BD404" s="59" t="str">
        <f t="shared" ca="1" si="408"/>
        <v/>
      </c>
      <c r="BE404" s="59" t="str">
        <f t="shared" ca="1" si="408"/>
        <v/>
      </c>
      <c r="BF404" s="59" t="str">
        <f t="shared" ca="1" si="408"/>
        <v/>
      </c>
      <c r="BG404" s="59" t="str">
        <f t="shared" ca="1" si="408"/>
        <v/>
      </c>
      <c r="BH404" s="59" t="str">
        <f t="shared" ca="1" si="408"/>
        <v/>
      </c>
      <c r="BI404" s="59" t="str">
        <f t="shared" ca="1" si="408"/>
        <v/>
      </c>
      <c r="BJ404" s="59" t="str">
        <f t="shared" ca="1" si="409"/>
        <v/>
      </c>
      <c r="BK404" s="59" t="str">
        <f t="shared" ca="1" si="409"/>
        <v/>
      </c>
      <c r="BL404" s="59" t="str">
        <f t="shared" ca="1" si="409"/>
        <v/>
      </c>
      <c r="BM404" s="59" t="str">
        <f t="shared" ca="1" si="409"/>
        <v/>
      </c>
      <c r="BN404" s="59" t="str">
        <f t="shared" ca="1" si="409"/>
        <v/>
      </c>
      <c r="BO404" s="59" t="str">
        <f t="shared" ca="1" si="409"/>
        <v/>
      </c>
      <c r="BP404" s="59" t="str">
        <f t="shared" ca="1" si="409"/>
        <v/>
      </c>
      <c r="BQ404" s="59" t="str">
        <f t="shared" ca="1" si="409"/>
        <v/>
      </c>
      <c r="BR404" s="59" t="str">
        <f t="shared" ca="1" si="409"/>
        <v/>
      </c>
      <c r="BS404" s="59" t="str">
        <f t="shared" ca="1" si="409"/>
        <v/>
      </c>
      <c r="BT404" s="59" t="str">
        <f t="shared" ca="1" si="410"/>
        <v/>
      </c>
      <c r="BU404" s="59" t="str">
        <f t="shared" ca="1" si="410"/>
        <v/>
      </c>
      <c r="BV404" s="59" t="str">
        <f t="shared" ca="1" si="410"/>
        <v/>
      </c>
      <c r="BW404" s="59" t="str">
        <f t="shared" ca="1" si="410"/>
        <v/>
      </c>
      <c r="BX404" s="59" t="str">
        <f t="shared" ca="1" si="410"/>
        <v/>
      </c>
      <c r="BY404" s="59" t="str">
        <f t="shared" ca="1" si="410"/>
        <v/>
      </c>
      <c r="BZ404" s="91" t="str">
        <f t="shared" ca="1" si="410"/>
        <v/>
      </c>
      <c r="CB404" s="131">
        <f t="shared" si="411"/>
        <v>66</v>
      </c>
    </row>
    <row r="405" spans="1:80">
      <c r="A405" s="78" t="str">
        <v/>
      </c>
      <c r="B405" s="59" t="str">
        <f t="shared" ca="1" si="403"/>
        <v/>
      </c>
      <c r="C405" s="59" t="str">
        <f t="shared" ca="1" si="403"/>
        <v/>
      </c>
      <c r="D405" s="59" t="str">
        <f t="shared" ca="1" si="403"/>
        <v/>
      </c>
      <c r="E405" s="59" t="str">
        <f t="shared" ca="1" si="403"/>
        <v/>
      </c>
      <c r="F405" s="59" t="str">
        <f t="shared" ca="1" si="403"/>
        <v/>
      </c>
      <c r="G405" s="59" t="str">
        <f t="shared" ca="1" si="403"/>
        <v/>
      </c>
      <c r="H405" s="59" t="str">
        <f t="shared" ca="1" si="403"/>
        <v/>
      </c>
      <c r="I405" s="59" t="str">
        <f t="shared" ca="1" si="403"/>
        <v/>
      </c>
      <c r="J405" s="59" t="str">
        <f t="shared" ca="1" si="403"/>
        <v/>
      </c>
      <c r="K405" s="59" t="str">
        <f t="shared" ca="1" si="403"/>
        <v/>
      </c>
      <c r="L405" s="59" t="str">
        <f t="shared" ca="1" si="404"/>
        <v/>
      </c>
      <c r="M405" s="59" t="str">
        <f t="shared" ca="1" si="404"/>
        <v/>
      </c>
      <c r="N405" s="59" t="str">
        <f t="shared" ca="1" si="404"/>
        <v/>
      </c>
      <c r="O405" s="59" t="str">
        <f t="shared" ca="1" si="404"/>
        <v/>
      </c>
      <c r="P405" s="59" t="str">
        <f t="shared" ca="1" si="404"/>
        <v/>
      </c>
      <c r="Q405" s="59" t="str">
        <f t="shared" ca="1" si="404"/>
        <v/>
      </c>
      <c r="R405" s="59" t="str">
        <f t="shared" ca="1" si="404"/>
        <v/>
      </c>
      <c r="S405" s="59" t="str">
        <f t="shared" ca="1" si="404"/>
        <v/>
      </c>
      <c r="T405" s="59" t="str">
        <f t="shared" ca="1" si="404"/>
        <v/>
      </c>
      <c r="U405" s="59" t="str">
        <f t="shared" ca="1" si="404"/>
        <v/>
      </c>
      <c r="V405" s="59" t="str">
        <f t="shared" ca="1" si="405"/>
        <v/>
      </c>
      <c r="W405" s="59" t="str">
        <f t="shared" ca="1" si="405"/>
        <v/>
      </c>
      <c r="X405" s="59" t="str">
        <f t="shared" ca="1" si="405"/>
        <v/>
      </c>
      <c r="Y405" s="59" t="str">
        <f t="shared" ca="1" si="405"/>
        <v/>
      </c>
      <c r="Z405" s="59" t="str">
        <f t="shared" ca="1" si="405"/>
        <v/>
      </c>
      <c r="AA405" s="59" t="str">
        <f t="shared" ca="1" si="405"/>
        <v/>
      </c>
      <c r="AB405" s="59" t="str">
        <f t="shared" ca="1" si="405"/>
        <v/>
      </c>
      <c r="AC405" s="59" t="str">
        <f t="shared" ca="1" si="405"/>
        <v/>
      </c>
      <c r="AD405" s="59" t="str">
        <f t="shared" ca="1" si="405"/>
        <v/>
      </c>
      <c r="AE405" s="59" t="str">
        <f t="shared" ca="1" si="405"/>
        <v/>
      </c>
      <c r="AF405" s="59" t="str">
        <f t="shared" ca="1" si="406"/>
        <v/>
      </c>
      <c r="AG405" s="59" t="str">
        <f t="shared" ca="1" si="406"/>
        <v/>
      </c>
      <c r="AH405" s="59" t="str">
        <f t="shared" ca="1" si="406"/>
        <v/>
      </c>
      <c r="AI405" s="59" t="str">
        <f t="shared" ca="1" si="406"/>
        <v/>
      </c>
      <c r="AJ405" s="59" t="str">
        <f t="shared" ca="1" si="406"/>
        <v/>
      </c>
      <c r="AK405" s="59" t="str">
        <f t="shared" ca="1" si="406"/>
        <v/>
      </c>
      <c r="AL405" s="59" t="str">
        <f t="shared" ca="1" si="406"/>
        <v/>
      </c>
      <c r="AM405" s="59" t="str">
        <f t="shared" ca="1" si="406"/>
        <v/>
      </c>
      <c r="AN405" s="59" t="str">
        <f t="shared" ca="1" si="406"/>
        <v/>
      </c>
      <c r="AO405" s="59" t="str">
        <f t="shared" ca="1" si="406"/>
        <v/>
      </c>
      <c r="AP405" s="59" t="str">
        <f t="shared" ca="1" si="407"/>
        <v/>
      </c>
      <c r="AQ405" s="59" t="str">
        <f t="shared" ca="1" si="407"/>
        <v/>
      </c>
      <c r="AR405" s="59" t="str">
        <f t="shared" ca="1" si="407"/>
        <v/>
      </c>
      <c r="AS405" s="59" t="str">
        <f t="shared" ca="1" si="407"/>
        <v/>
      </c>
      <c r="AT405" s="59" t="str">
        <f t="shared" ca="1" si="407"/>
        <v/>
      </c>
      <c r="AU405" s="59" t="str">
        <f t="shared" ca="1" si="407"/>
        <v/>
      </c>
      <c r="AV405" s="59" t="str">
        <f t="shared" ca="1" si="407"/>
        <v/>
      </c>
      <c r="AW405" s="59" t="str">
        <f t="shared" ca="1" si="407"/>
        <v/>
      </c>
      <c r="AX405" s="59" t="str">
        <f t="shared" ca="1" si="407"/>
        <v/>
      </c>
      <c r="AY405" s="59" t="str">
        <f t="shared" ca="1" si="407"/>
        <v/>
      </c>
      <c r="AZ405" s="59" t="str">
        <f t="shared" ca="1" si="408"/>
        <v/>
      </c>
      <c r="BA405" s="59" t="str">
        <f t="shared" ca="1" si="408"/>
        <v/>
      </c>
      <c r="BB405" s="59" t="str">
        <f t="shared" ca="1" si="408"/>
        <v/>
      </c>
      <c r="BC405" s="59" t="str">
        <f t="shared" ca="1" si="408"/>
        <v/>
      </c>
      <c r="BD405" s="59" t="str">
        <f t="shared" ca="1" si="408"/>
        <v/>
      </c>
      <c r="BE405" s="59" t="str">
        <f t="shared" ca="1" si="408"/>
        <v/>
      </c>
      <c r="BF405" s="59" t="str">
        <f t="shared" ca="1" si="408"/>
        <v/>
      </c>
      <c r="BG405" s="59" t="str">
        <f t="shared" ca="1" si="408"/>
        <v/>
      </c>
      <c r="BH405" s="59" t="str">
        <f t="shared" ca="1" si="408"/>
        <v/>
      </c>
      <c r="BI405" s="59" t="str">
        <f t="shared" ca="1" si="408"/>
        <v/>
      </c>
      <c r="BJ405" s="59" t="str">
        <f t="shared" ca="1" si="409"/>
        <v/>
      </c>
      <c r="BK405" s="59" t="str">
        <f t="shared" ca="1" si="409"/>
        <v/>
      </c>
      <c r="BL405" s="59" t="str">
        <f t="shared" ca="1" si="409"/>
        <v/>
      </c>
      <c r="BM405" s="59" t="str">
        <f t="shared" ca="1" si="409"/>
        <v/>
      </c>
      <c r="BN405" s="59" t="str">
        <f t="shared" ca="1" si="409"/>
        <v/>
      </c>
      <c r="BO405" s="59" t="str">
        <f t="shared" ca="1" si="409"/>
        <v/>
      </c>
      <c r="BP405" s="59" t="str">
        <f t="shared" ca="1" si="409"/>
        <v/>
      </c>
      <c r="BQ405" s="59" t="str">
        <f t="shared" ca="1" si="409"/>
        <v/>
      </c>
      <c r="BR405" s="59" t="str">
        <f t="shared" ca="1" si="409"/>
        <v/>
      </c>
      <c r="BS405" s="59" t="str">
        <f t="shared" ca="1" si="409"/>
        <v/>
      </c>
      <c r="BT405" s="59" t="str">
        <f t="shared" ca="1" si="410"/>
        <v/>
      </c>
      <c r="BU405" s="59" t="str">
        <f t="shared" ca="1" si="410"/>
        <v/>
      </c>
      <c r="BV405" s="59" t="str">
        <f t="shared" ca="1" si="410"/>
        <v/>
      </c>
      <c r="BW405" s="59" t="str">
        <f t="shared" ca="1" si="410"/>
        <v/>
      </c>
      <c r="BX405" s="59" t="str">
        <f t="shared" ca="1" si="410"/>
        <v/>
      </c>
      <c r="BY405" s="59" t="str">
        <f t="shared" ca="1" si="410"/>
        <v/>
      </c>
      <c r="BZ405" s="91" t="str">
        <f t="shared" ca="1" si="410"/>
        <v/>
      </c>
      <c r="CB405" s="131">
        <f t="shared" si="411"/>
        <v>67</v>
      </c>
    </row>
    <row r="406" spans="1:80">
      <c r="A406" s="78" t="str">
        <v/>
      </c>
      <c r="B406" s="59" t="str">
        <f t="shared" ca="1" si="403"/>
        <v/>
      </c>
      <c r="C406" s="59" t="str">
        <f t="shared" ca="1" si="403"/>
        <v/>
      </c>
      <c r="D406" s="59" t="str">
        <f t="shared" ca="1" si="403"/>
        <v/>
      </c>
      <c r="E406" s="59" t="str">
        <f t="shared" ca="1" si="403"/>
        <v/>
      </c>
      <c r="F406" s="59" t="str">
        <f t="shared" ca="1" si="403"/>
        <v/>
      </c>
      <c r="G406" s="59" t="str">
        <f t="shared" ca="1" si="403"/>
        <v/>
      </c>
      <c r="H406" s="59" t="str">
        <f t="shared" ca="1" si="403"/>
        <v/>
      </c>
      <c r="I406" s="59" t="str">
        <f t="shared" ca="1" si="403"/>
        <v/>
      </c>
      <c r="J406" s="59" t="str">
        <f t="shared" ca="1" si="403"/>
        <v/>
      </c>
      <c r="K406" s="59" t="str">
        <f t="shared" ca="1" si="403"/>
        <v/>
      </c>
      <c r="L406" s="59" t="str">
        <f t="shared" ca="1" si="404"/>
        <v/>
      </c>
      <c r="M406" s="59" t="str">
        <f t="shared" ca="1" si="404"/>
        <v/>
      </c>
      <c r="N406" s="59" t="str">
        <f t="shared" ca="1" si="404"/>
        <v/>
      </c>
      <c r="O406" s="59" t="str">
        <f t="shared" ca="1" si="404"/>
        <v/>
      </c>
      <c r="P406" s="59" t="str">
        <f t="shared" ca="1" si="404"/>
        <v/>
      </c>
      <c r="Q406" s="59" t="str">
        <f t="shared" ca="1" si="404"/>
        <v/>
      </c>
      <c r="R406" s="59" t="str">
        <f t="shared" ca="1" si="404"/>
        <v/>
      </c>
      <c r="S406" s="59" t="str">
        <f t="shared" ca="1" si="404"/>
        <v/>
      </c>
      <c r="T406" s="59" t="str">
        <f t="shared" ca="1" si="404"/>
        <v/>
      </c>
      <c r="U406" s="59" t="str">
        <f t="shared" ca="1" si="404"/>
        <v/>
      </c>
      <c r="V406" s="59" t="str">
        <f t="shared" ca="1" si="405"/>
        <v/>
      </c>
      <c r="W406" s="59" t="str">
        <f t="shared" ca="1" si="405"/>
        <v/>
      </c>
      <c r="X406" s="59" t="str">
        <f t="shared" ca="1" si="405"/>
        <v/>
      </c>
      <c r="Y406" s="59" t="str">
        <f t="shared" ca="1" si="405"/>
        <v/>
      </c>
      <c r="Z406" s="59" t="str">
        <f t="shared" ca="1" si="405"/>
        <v/>
      </c>
      <c r="AA406" s="59" t="str">
        <f t="shared" ca="1" si="405"/>
        <v/>
      </c>
      <c r="AB406" s="59" t="str">
        <f t="shared" ca="1" si="405"/>
        <v/>
      </c>
      <c r="AC406" s="59" t="str">
        <f t="shared" ca="1" si="405"/>
        <v/>
      </c>
      <c r="AD406" s="59" t="str">
        <f t="shared" ca="1" si="405"/>
        <v/>
      </c>
      <c r="AE406" s="59" t="str">
        <f t="shared" ca="1" si="405"/>
        <v/>
      </c>
      <c r="AF406" s="59" t="str">
        <f t="shared" ca="1" si="406"/>
        <v/>
      </c>
      <c r="AG406" s="59" t="str">
        <f t="shared" ca="1" si="406"/>
        <v/>
      </c>
      <c r="AH406" s="59" t="str">
        <f t="shared" ca="1" si="406"/>
        <v/>
      </c>
      <c r="AI406" s="59" t="str">
        <f t="shared" ca="1" si="406"/>
        <v/>
      </c>
      <c r="AJ406" s="59" t="str">
        <f t="shared" ca="1" si="406"/>
        <v/>
      </c>
      <c r="AK406" s="59" t="str">
        <f t="shared" ca="1" si="406"/>
        <v/>
      </c>
      <c r="AL406" s="59" t="str">
        <f t="shared" ca="1" si="406"/>
        <v/>
      </c>
      <c r="AM406" s="59" t="str">
        <f t="shared" ca="1" si="406"/>
        <v/>
      </c>
      <c r="AN406" s="59" t="str">
        <f t="shared" ca="1" si="406"/>
        <v/>
      </c>
      <c r="AO406" s="59" t="str">
        <f t="shared" ca="1" si="406"/>
        <v/>
      </c>
      <c r="AP406" s="59" t="str">
        <f t="shared" ca="1" si="407"/>
        <v/>
      </c>
      <c r="AQ406" s="59" t="str">
        <f t="shared" ca="1" si="407"/>
        <v/>
      </c>
      <c r="AR406" s="59" t="str">
        <f t="shared" ca="1" si="407"/>
        <v/>
      </c>
      <c r="AS406" s="59" t="str">
        <f t="shared" ca="1" si="407"/>
        <v/>
      </c>
      <c r="AT406" s="59" t="str">
        <f t="shared" ca="1" si="407"/>
        <v/>
      </c>
      <c r="AU406" s="59" t="str">
        <f t="shared" ca="1" si="407"/>
        <v/>
      </c>
      <c r="AV406" s="59" t="str">
        <f t="shared" ca="1" si="407"/>
        <v/>
      </c>
      <c r="AW406" s="59" t="str">
        <f t="shared" ca="1" si="407"/>
        <v/>
      </c>
      <c r="AX406" s="59" t="str">
        <f t="shared" ca="1" si="407"/>
        <v/>
      </c>
      <c r="AY406" s="59" t="str">
        <f t="shared" ca="1" si="407"/>
        <v/>
      </c>
      <c r="AZ406" s="59" t="str">
        <f t="shared" ca="1" si="408"/>
        <v/>
      </c>
      <c r="BA406" s="59" t="str">
        <f t="shared" ca="1" si="408"/>
        <v/>
      </c>
      <c r="BB406" s="59" t="str">
        <f t="shared" ca="1" si="408"/>
        <v/>
      </c>
      <c r="BC406" s="59" t="str">
        <f t="shared" ca="1" si="408"/>
        <v/>
      </c>
      <c r="BD406" s="59" t="str">
        <f t="shared" ca="1" si="408"/>
        <v/>
      </c>
      <c r="BE406" s="59" t="str">
        <f t="shared" ca="1" si="408"/>
        <v/>
      </c>
      <c r="BF406" s="59" t="str">
        <f t="shared" ca="1" si="408"/>
        <v/>
      </c>
      <c r="BG406" s="59" t="str">
        <f t="shared" ca="1" si="408"/>
        <v/>
      </c>
      <c r="BH406" s="59" t="str">
        <f t="shared" ca="1" si="408"/>
        <v/>
      </c>
      <c r="BI406" s="59" t="str">
        <f t="shared" ca="1" si="408"/>
        <v/>
      </c>
      <c r="BJ406" s="59" t="str">
        <f t="shared" ca="1" si="409"/>
        <v/>
      </c>
      <c r="BK406" s="59" t="str">
        <f t="shared" ca="1" si="409"/>
        <v/>
      </c>
      <c r="BL406" s="59" t="str">
        <f t="shared" ca="1" si="409"/>
        <v/>
      </c>
      <c r="BM406" s="59" t="str">
        <f t="shared" ca="1" si="409"/>
        <v/>
      </c>
      <c r="BN406" s="59" t="str">
        <f t="shared" ca="1" si="409"/>
        <v/>
      </c>
      <c r="BO406" s="59" t="str">
        <f t="shared" ca="1" si="409"/>
        <v/>
      </c>
      <c r="BP406" s="59" t="str">
        <f t="shared" ca="1" si="409"/>
        <v/>
      </c>
      <c r="BQ406" s="59" t="str">
        <f t="shared" ca="1" si="409"/>
        <v/>
      </c>
      <c r="BR406" s="59" t="str">
        <f t="shared" ca="1" si="409"/>
        <v/>
      </c>
      <c r="BS406" s="59" t="str">
        <f t="shared" ca="1" si="409"/>
        <v/>
      </c>
      <c r="BT406" s="59" t="str">
        <f t="shared" ca="1" si="410"/>
        <v/>
      </c>
      <c r="BU406" s="59" t="str">
        <f t="shared" ca="1" si="410"/>
        <v/>
      </c>
      <c r="BV406" s="59" t="str">
        <f t="shared" ca="1" si="410"/>
        <v/>
      </c>
      <c r="BW406" s="59" t="str">
        <f t="shared" ca="1" si="410"/>
        <v/>
      </c>
      <c r="BX406" s="59" t="str">
        <f t="shared" ca="1" si="410"/>
        <v/>
      </c>
      <c r="BY406" s="59" t="str">
        <f t="shared" ca="1" si="410"/>
        <v/>
      </c>
      <c r="BZ406" s="91" t="str">
        <f t="shared" ca="1" si="410"/>
        <v/>
      </c>
      <c r="CB406" s="131">
        <f t="shared" si="411"/>
        <v>68</v>
      </c>
    </row>
    <row r="407" spans="1:80">
      <c r="A407" s="78" t="str">
        <v/>
      </c>
      <c r="B407" s="59" t="str">
        <f t="shared" ca="1" si="403"/>
        <v/>
      </c>
      <c r="C407" s="59" t="str">
        <f t="shared" ca="1" si="403"/>
        <v/>
      </c>
      <c r="D407" s="59" t="str">
        <f t="shared" ca="1" si="403"/>
        <v/>
      </c>
      <c r="E407" s="59" t="str">
        <f t="shared" ca="1" si="403"/>
        <v/>
      </c>
      <c r="F407" s="59" t="str">
        <f t="shared" ca="1" si="403"/>
        <v/>
      </c>
      <c r="G407" s="59" t="str">
        <f t="shared" ca="1" si="403"/>
        <v/>
      </c>
      <c r="H407" s="59" t="str">
        <f t="shared" ca="1" si="403"/>
        <v/>
      </c>
      <c r="I407" s="59" t="str">
        <f t="shared" ca="1" si="403"/>
        <v/>
      </c>
      <c r="J407" s="59" t="str">
        <f t="shared" ca="1" si="403"/>
        <v/>
      </c>
      <c r="K407" s="59" t="str">
        <f t="shared" ca="1" si="403"/>
        <v/>
      </c>
      <c r="L407" s="59" t="str">
        <f t="shared" ca="1" si="404"/>
        <v/>
      </c>
      <c r="M407" s="59" t="str">
        <f t="shared" ca="1" si="404"/>
        <v/>
      </c>
      <c r="N407" s="59" t="str">
        <f t="shared" ca="1" si="404"/>
        <v/>
      </c>
      <c r="O407" s="59" t="str">
        <f t="shared" ca="1" si="404"/>
        <v/>
      </c>
      <c r="P407" s="59" t="str">
        <f t="shared" ca="1" si="404"/>
        <v/>
      </c>
      <c r="Q407" s="59" t="str">
        <f t="shared" ca="1" si="404"/>
        <v/>
      </c>
      <c r="R407" s="59" t="str">
        <f t="shared" ca="1" si="404"/>
        <v/>
      </c>
      <c r="S407" s="59" t="str">
        <f t="shared" ca="1" si="404"/>
        <v/>
      </c>
      <c r="T407" s="59" t="str">
        <f t="shared" ca="1" si="404"/>
        <v/>
      </c>
      <c r="U407" s="59" t="str">
        <f t="shared" ca="1" si="404"/>
        <v/>
      </c>
      <c r="V407" s="59" t="str">
        <f t="shared" ca="1" si="405"/>
        <v/>
      </c>
      <c r="W407" s="59" t="str">
        <f t="shared" ca="1" si="405"/>
        <v/>
      </c>
      <c r="X407" s="59" t="str">
        <f t="shared" ca="1" si="405"/>
        <v/>
      </c>
      <c r="Y407" s="59" t="str">
        <f t="shared" ca="1" si="405"/>
        <v/>
      </c>
      <c r="Z407" s="59" t="str">
        <f t="shared" ca="1" si="405"/>
        <v/>
      </c>
      <c r="AA407" s="59" t="str">
        <f t="shared" ca="1" si="405"/>
        <v/>
      </c>
      <c r="AB407" s="59" t="str">
        <f t="shared" ca="1" si="405"/>
        <v/>
      </c>
      <c r="AC407" s="59" t="str">
        <f t="shared" ca="1" si="405"/>
        <v/>
      </c>
      <c r="AD407" s="59" t="str">
        <f t="shared" ca="1" si="405"/>
        <v/>
      </c>
      <c r="AE407" s="59" t="str">
        <f t="shared" ca="1" si="405"/>
        <v/>
      </c>
      <c r="AF407" s="59" t="str">
        <f t="shared" ca="1" si="406"/>
        <v/>
      </c>
      <c r="AG407" s="59" t="str">
        <f t="shared" ca="1" si="406"/>
        <v/>
      </c>
      <c r="AH407" s="59" t="str">
        <f t="shared" ca="1" si="406"/>
        <v/>
      </c>
      <c r="AI407" s="59" t="str">
        <f t="shared" ca="1" si="406"/>
        <v/>
      </c>
      <c r="AJ407" s="59" t="str">
        <f t="shared" ca="1" si="406"/>
        <v/>
      </c>
      <c r="AK407" s="59" t="str">
        <f t="shared" ca="1" si="406"/>
        <v/>
      </c>
      <c r="AL407" s="59" t="str">
        <f t="shared" ca="1" si="406"/>
        <v/>
      </c>
      <c r="AM407" s="59" t="str">
        <f t="shared" ca="1" si="406"/>
        <v/>
      </c>
      <c r="AN407" s="59" t="str">
        <f t="shared" ca="1" si="406"/>
        <v/>
      </c>
      <c r="AO407" s="59" t="str">
        <f t="shared" ca="1" si="406"/>
        <v/>
      </c>
      <c r="AP407" s="59" t="str">
        <f t="shared" ca="1" si="407"/>
        <v/>
      </c>
      <c r="AQ407" s="59" t="str">
        <f t="shared" ca="1" si="407"/>
        <v/>
      </c>
      <c r="AR407" s="59" t="str">
        <f t="shared" ca="1" si="407"/>
        <v/>
      </c>
      <c r="AS407" s="59" t="str">
        <f t="shared" ca="1" si="407"/>
        <v/>
      </c>
      <c r="AT407" s="59" t="str">
        <f t="shared" ca="1" si="407"/>
        <v/>
      </c>
      <c r="AU407" s="59" t="str">
        <f t="shared" ca="1" si="407"/>
        <v/>
      </c>
      <c r="AV407" s="59" t="str">
        <f t="shared" ca="1" si="407"/>
        <v/>
      </c>
      <c r="AW407" s="59" t="str">
        <f t="shared" ca="1" si="407"/>
        <v/>
      </c>
      <c r="AX407" s="59" t="str">
        <f t="shared" ca="1" si="407"/>
        <v/>
      </c>
      <c r="AY407" s="59" t="str">
        <f t="shared" ca="1" si="407"/>
        <v/>
      </c>
      <c r="AZ407" s="59" t="str">
        <f t="shared" ca="1" si="408"/>
        <v/>
      </c>
      <c r="BA407" s="59" t="str">
        <f t="shared" ca="1" si="408"/>
        <v/>
      </c>
      <c r="BB407" s="59" t="str">
        <f t="shared" ca="1" si="408"/>
        <v/>
      </c>
      <c r="BC407" s="59" t="str">
        <f t="shared" ca="1" si="408"/>
        <v/>
      </c>
      <c r="BD407" s="59" t="str">
        <f t="shared" ca="1" si="408"/>
        <v/>
      </c>
      <c r="BE407" s="59" t="str">
        <f t="shared" ca="1" si="408"/>
        <v/>
      </c>
      <c r="BF407" s="59" t="str">
        <f t="shared" ca="1" si="408"/>
        <v/>
      </c>
      <c r="BG407" s="59" t="str">
        <f t="shared" ca="1" si="408"/>
        <v/>
      </c>
      <c r="BH407" s="59" t="str">
        <f t="shared" ca="1" si="408"/>
        <v/>
      </c>
      <c r="BI407" s="59" t="str">
        <f t="shared" ca="1" si="408"/>
        <v/>
      </c>
      <c r="BJ407" s="59" t="str">
        <f t="shared" ca="1" si="409"/>
        <v/>
      </c>
      <c r="BK407" s="59" t="str">
        <f t="shared" ca="1" si="409"/>
        <v/>
      </c>
      <c r="BL407" s="59" t="str">
        <f t="shared" ca="1" si="409"/>
        <v/>
      </c>
      <c r="BM407" s="59" t="str">
        <f t="shared" ca="1" si="409"/>
        <v/>
      </c>
      <c r="BN407" s="59" t="str">
        <f t="shared" ca="1" si="409"/>
        <v/>
      </c>
      <c r="BO407" s="59" t="str">
        <f t="shared" ca="1" si="409"/>
        <v/>
      </c>
      <c r="BP407" s="59" t="str">
        <f t="shared" ca="1" si="409"/>
        <v/>
      </c>
      <c r="BQ407" s="59" t="str">
        <f t="shared" ca="1" si="409"/>
        <v/>
      </c>
      <c r="BR407" s="59" t="str">
        <f t="shared" ca="1" si="409"/>
        <v/>
      </c>
      <c r="BS407" s="59" t="str">
        <f t="shared" ca="1" si="409"/>
        <v/>
      </c>
      <c r="BT407" s="59" t="str">
        <f t="shared" ca="1" si="410"/>
        <v/>
      </c>
      <c r="BU407" s="59" t="str">
        <f t="shared" ca="1" si="410"/>
        <v/>
      </c>
      <c r="BV407" s="59" t="str">
        <f t="shared" ca="1" si="410"/>
        <v/>
      </c>
      <c r="BW407" s="59" t="str">
        <f t="shared" ca="1" si="410"/>
        <v/>
      </c>
      <c r="BX407" s="59" t="str">
        <f t="shared" ca="1" si="410"/>
        <v/>
      </c>
      <c r="BY407" s="59" t="str">
        <f t="shared" ca="1" si="410"/>
        <v/>
      </c>
      <c r="BZ407" s="91" t="str">
        <f t="shared" ca="1" si="410"/>
        <v/>
      </c>
      <c r="CB407" s="131">
        <f t="shared" si="411"/>
        <v>69</v>
      </c>
    </row>
    <row r="408" spans="1:80">
      <c r="A408" s="78" t="str">
        <v/>
      </c>
      <c r="B408" s="59" t="str">
        <f t="shared" ref="B408:K414" ca="1" si="412">IF(OR($A408="",B$337=""), "", IF((COLUMN()-COLUMN($A408)) &gt; (1+$CB408), "", PEARSON(OFFSET($B$8, 0, $CB408, $A$337+1, 1), B$8:B$154)))</f>
        <v/>
      </c>
      <c r="C408" s="59" t="str">
        <f t="shared" ca="1" si="412"/>
        <v/>
      </c>
      <c r="D408" s="59" t="str">
        <f t="shared" ca="1" si="412"/>
        <v/>
      </c>
      <c r="E408" s="59" t="str">
        <f t="shared" ca="1" si="412"/>
        <v/>
      </c>
      <c r="F408" s="59" t="str">
        <f t="shared" ca="1" si="412"/>
        <v/>
      </c>
      <c r="G408" s="59" t="str">
        <f t="shared" ca="1" si="412"/>
        <v/>
      </c>
      <c r="H408" s="59" t="str">
        <f t="shared" ca="1" si="412"/>
        <v/>
      </c>
      <c r="I408" s="59" t="str">
        <f t="shared" ca="1" si="412"/>
        <v/>
      </c>
      <c r="J408" s="59" t="str">
        <f t="shared" ca="1" si="412"/>
        <v/>
      </c>
      <c r="K408" s="59" t="str">
        <f t="shared" ca="1" si="412"/>
        <v/>
      </c>
      <c r="L408" s="59" t="str">
        <f t="shared" ref="L408:U414" ca="1" si="413">IF(OR($A408="",L$337=""), "", IF((COLUMN()-COLUMN($A408)) &gt; (1+$CB408), "", PEARSON(OFFSET($B$8, 0, $CB408, $A$337+1, 1), L$8:L$154)))</f>
        <v/>
      </c>
      <c r="M408" s="59" t="str">
        <f t="shared" ca="1" si="413"/>
        <v/>
      </c>
      <c r="N408" s="59" t="str">
        <f t="shared" ca="1" si="413"/>
        <v/>
      </c>
      <c r="O408" s="59" t="str">
        <f t="shared" ca="1" si="413"/>
        <v/>
      </c>
      <c r="P408" s="59" t="str">
        <f t="shared" ca="1" si="413"/>
        <v/>
      </c>
      <c r="Q408" s="59" t="str">
        <f t="shared" ca="1" si="413"/>
        <v/>
      </c>
      <c r="R408" s="59" t="str">
        <f t="shared" ca="1" si="413"/>
        <v/>
      </c>
      <c r="S408" s="59" t="str">
        <f t="shared" ca="1" si="413"/>
        <v/>
      </c>
      <c r="T408" s="59" t="str">
        <f t="shared" ca="1" si="413"/>
        <v/>
      </c>
      <c r="U408" s="59" t="str">
        <f t="shared" ca="1" si="413"/>
        <v/>
      </c>
      <c r="V408" s="59" t="str">
        <f t="shared" ref="V408:AE414" ca="1" si="414">IF(OR($A408="",V$337=""), "", IF((COLUMN()-COLUMN($A408)) &gt; (1+$CB408), "", PEARSON(OFFSET($B$8, 0, $CB408, $A$337+1, 1), V$8:V$154)))</f>
        <v/>
      </c>
      <c r="W408" s="59" t="str">
        <f t="shared" ca="1" si="414"/>
        <v/>
      </c>
      <c r="X408" s="59" t="str">
        <f t="shared" ca="1" si="414"/>
        <v/>
      </c>
      <c r="Y408" s="59" t="str">
        <f t="shared" ca="1" si="414"/>
        <v/>
      </c>
      <c r="Z408" s="59" t="str">
        <f t="shared" ca="1" si="414"/>
        <v/>
      </c>
      <c r="AA408" s="59" t="str">
        <f t="shared" ca="1" si="414"/>
        <v/>
      </c>
      <c r="AB408" s="59" t="str">
        <f t="shared" ca="1" si="414"/>
        <v/>
      </c>
      <c r="AC408" s="59" t="str">
        <f t="shared" ca="1" si="414"/>
        <v/>
      </c>
      <c r="AD408" s="59" t="str">
        <f t="shared" ca="1" si="414"/>
        <v/>
      </c>
      <c r="AE408" s="59" t="str">
        <f t="shared" ca="1" si="414"/>
        <v/>
      </c>
      <c r="AF408" s="59" t="str">
        <f t="shared" ref="AF408:AO414" ca="1" si="415">IF(OR($A408="",AF$337=""), "", IF((COLUMN()-COLUMN($A408)) &gt; (1+$CB408), "", PEARSON(OFFSET($B$8, 0, $CB408, $A$337+1, 1), AF$8:AF$154)))</f>
        <v/>
      </c>
      <c r="AG408" s="59" t="str">
        <f t="shared" ca="1" si="415"/>
        <v/>
      </c>
      <c r="AH408" s="59" t="str">
        <f t="shared" ca="1" si="415"/>
        <v/>
      </c>
      <c r="AI408" s="59" t="str">
        <f t="shared" ca="1" si="415"/>
        <v/>
      </c>
      <c r="AJ408" s="59" t="str">
        <f t="shared" ca="1" si="415"/>
        <v/>
      </c>
      <c r="AK408" s="59" t="str">
        <f t="shared" ca="1" si="415"/>
        <v/>
      </c>
      <c r="AL408" s="59" t="str">
        <f t="shared" ca="1" si="415"/>
        <v/>
      </c>
      <c r="AM408" s="59" t="str">
        <f t="shared" ca="1" si="415"/>
        <v/>
      </c>
      <c r="AN408" s="59" t="str">
        <f t="shared" ca="1" si="415"/>
        <v/>
      </c>
      <c r="AO408" s="59" t="str">
        <f t="shared" ca="1" si="415"/>
        <v/>
      </c>
      <c r="AP408" s="59" t="str">
        <f t="shared" ref="AP408:AY414" ca="1" si="416">IF(OR($A408="",AP$337=""), "", IF((COLUMN()-COLUMN($A408)) &gt; (1+$CB408), "", PEARSON(OFFSET($B$8, 0, $CB408, $A$337+1, 1), AP$8:AP$154)))</f>
        <v/>
      </c>
      <c r="AQ408" s="59" t="str">
        <f t="shared" ca="1" si="416"/>
        <v/>
      </c>
      <c r="AR408" s="59" t="str">
        <f t="shared" ca="1" si="416"/>
        <v/>
      </c>
      <c r="AS408" s="59" t="str">
        <f t="shared" ca="1" si="416"/>
        <v/>
      </c>
      <c r="AT408" s="59" t="str">
        <f t="shared" ca="1" si="416"/>
        <v/>
      </c>
      <c r="AU408" s="59" t="str">
        <f t="shared" ca="1" si="416"/>
        <v/>
      </c>
      <c r="AV408" s="59" t="str">
        <f t="shared" ca="1" si="416"/>
        <v/>
      </c>
      <c r="AW408" s="59" t="str">
        <f t="shared" ca="1" si="416"/>
        <v/>
      </c>
      <c r="AX408" s="59" t="str">
        <f t="shared" ca="1" si="416"/>
        <v/>
      </c>
      <c r="AY408" s="59" t="str">
        <f t="shared" ca="1" si="416"/>
        <v/>
      </c>
      <c r="AZ408" s="59" t="str">
        <f t="shared" ref="AZ408:BI414" ca="1" si="417">IF(OR($A408="",AZ$337=""), "", IF((COLUMN()-COLUMN($A408)) &gt; (1+$CB408), "", PEARSON(OFFSET($B$8, 0, $CB408, $A$337+1, 1), AZ$8:AZ$154)))</f>
        <v/>
      </c>
      <c r="BA408" s="59" t="str">
        <f t="shared" ca="1" si="417"/>
        <v/>
      </c>
      <c r="BB408" s="59" t="str">
        <f t="shared" ca="1" si="417"/>
        <v/>
      </c>
      <c r="BC408" s="59" t="str">
        <f t="shared" ca="1" si="417"/>
        <v/>
      </c>
      <c r="BD408" s="59" t="str">
        <f t="shared" ca="1" si="417"/>
        <v/>
      </c>
      <c r="BE408" s="59" t="str">
        <f t="shared" ca="1" si="417"/>
        <v/>
      </c>
      <c r="BF408" s="59" t="str">
        <f t="shared" ca="1" si="417"/>
        <v/>
      </c>
      <c r="BG408" s="59" t="str">
        <f t="shared" ca="1" si="417"/>
        <v/>
      </c>
      <c r="BH408" s="59" t="str">
        <f t="shared" ca="1" si="417"/>
        <v/>
      </c>
      <c r="BI408" s="59" t="str">
        <f t="shared" ca="1" si="417"/>
        <v/>
      </c>
      <c r="BJ408" s="59" t="str">
        <f t="shared" ref="BJ408:BS414" ca="1" si="418">IF(OR($A408="",BJ$337=""), "", IF((COLUMN()-COLUMN($A408)) &gt; (1+$CB408), "", PEARSON(OFFSET($B$8, 0, $CB408, $A$337+1, 1), BJ$8:BJ$154)))</f>
        <v/>
      </c>
      <c r="BK408" s="59" t="str">
        <f t="shared" ca="1" si="418"/>
        <v/>
      </c>
      <c r="BL408" s="59" t="str">
        <f t="shared" ca="1" si="418"/>
        <v/>
      </c>
      <c r="BM408" s="59" t="str">
        <f t="shared" ca="1" si="418"/>
        <v/>
      </c>
      <c r="BN408" s="59" t="str">
        <f t="shared" ca="1" si="418"/>
        <v/>
      </c>
      <c r="BO408" s="59" t="str">
        <f t="shared" ca="1" si="418"/>
        <v/>
      </c>
      <c r="BP408" s="59" t="str">
        <f t="shared" ca="1" si="418"/>
        <v/>
      </c>
      <c r="BQ408" s="59" t="str">
        <f t="shared" ca="1" si="418"/>
        <v/>
      </c>
      <c r="BR408" s="59" t="str">
        <f t="shared" ca="1" si="418"/>
        <v/>
      </c>
      <c r="BS408" s="59" t="str">
        <f t="shared" ca="1" si="418"/>
        <v/>
      </c>
      <c r="BT408" s="59" t="str">
        <f t="shared" ref="BT408:BZ414" ca="1" si="419">IF(OR($A408="",BT$337=""), "", IF((COLUMN()-COLUMN($A408)) &gt; (1+$CB408), "", PEARSON(OFFSET($B$8, 0, $CB408, $A$337+1, 1), BT$8:BT$154)))</f>
        <v/>
      </c>
      <c r="BU408" s="59" t="str">
        <f t="shared" ca="1" si="419"/>
        <v/>
      </c>
      <c r="BV408" s="59" t="str">
        <f t="shared" ca="1" si="419"/>
        <v/>
      </c>
      <c r="BW408" s="59" t="str">
        <f t="shared" ca="1" si="419"/>
        <v/>
      </c>
      <c r="BX408" s="59" t="str">
        <f t="shared" ca="1" si="419"/>
        <v/>
      </c>
      <c r="BY408" s="59" t="str">
        <f t="shared" ca="1" si="419"/>
        <v/>
      </c>
      <c r="BZ408" s="91" t="str">
        <f t="shared" ca="1" si="419"/>
        <v/>
      </c>
      <c r="CB408" s="131">
        <f t="shared" si="411"/>
        <v>70</v>
      </c>
    </row>
    <row r="409" spans="1:80">
      <c r="A409" s="78" t="str">
        <v/>
      </c>
      <c r="B409" s="59" t="str">
        <f t="shared" ca="1" si="412"/>
        <v/>
      </c>
      <c r="C409" s="59" t="str">
        <f t="shared" ca="1" si="412"/>
        <v/>
      </c>
      <c r="D409" s="59" t="str">
        <f t="shared" ca="1" si="412"/>
        <v/>
      </c>
      <c r="E409" s="59" t="str">
        <f t="shared" ca="1" si="412"/>
        <v/>
      </c>
      <c r="F409" s="59" t="str">
        <f t="shared" ca="1" si="412"/>
        <v/>
      </c>
      <c r="G409" s="59" t="str">
        <f t="shared" ca="1" si="412"/>
        <v/>
      </c>
      <c r="H409" s="59" t="str">
        <f t="shared" ca="1" si="412"/>
        <v/>
      </c>
      <c r="I409" s="59" t="str">
        <f t="shared" ca="1" si="412"/>
        <v/>
      </c>
      <c r="J409" s="59" t="str">
        <f t="shared" ca="1" si="412"/>
        <v/>
      </c>
      <c r="K409" s="59" t="str">
        <f t="shared" ca="1" si="412"/>
        <v/>
      </c>
      <c r="L409" s="59" t="str">
        <f t="shared" ca="1" si="413"/>
        <v/>
      </c>
      <c r="M409" s="59" t="str">
        <f t="shared" ca="1" si="413"/>
        <v/>
      </c>
      <c r="N409" s="59" t="str">
        <f t="shared" ca="1" si="413"/>
        <v/>
      </c>
      <c r="O409" s="59" t="str">
        <f t="shared" ca="1" si="413"/>
        <v/>
      </c>
      <c r="P409" s="59" t="str">
        <f t="shared" ca="1" si="413"/>
        <v/>
      </c>
      <c r="Q409" s="59" t="str">
        <f t="shared" ca="1" si="413"/>
        <v/>
      </c>
      <c r="R409" s="59" t="str">
        <f t="shared" ca="1" si="413"/>
        <v/>
      </c>
      <c r="S409" s="59" t="str">
        <f t="shared" ca="1" si="413"/>
        <v/>
      </c>
      <c r="T409" s="59" t="str">
        <f t="shared" ca="1" si="413"/>
        <v/>
      </c>
      <c r="U409" s="59" t="str">
        <f t="shared" ca="1" si="413"/>
        <v/>
      </c>
      <c r="V409" s="59" t="str">
        <f t="shared" ca="1" si="414"/>
        <v/>
      </c>
      <c r="W409" s="59" t="str">
        <f t="shared" ca="1" si="414"/>
        <v/>
      </c>
      <c r="X409" s="59" t="str">
        <f t="shared" ca="1" si="414"/>
        <v/>
      </c>
      <c r="Y409" s="59" t="str">
        <f t="shared" ca="1" si="414"/>
        <v/>
      </c>
      <c r="Z409" s="59" t="str">
        <f t="shared" ca="1" si="414"/>
        <v/>
      </c>
      <c r="AA409" s="59" t="str">
        <f t="shared" ca="1" si="414"/>
        <v/>
      </c>
      <c r="AB409" s="59" t="str">
        <f t="shared" ca="1" si="414"/>
        <v/>
      </c>
      <c r="AC409" s="59" t="str">
        <f t="shared" ca="1" si="414"/>
        <v/>
      </c>
      <c r="AD409" s="59" t="str">
        <f t="shared" ca="1" si="414"/>
        <v/>
      </c>
      <c r="AE409" s="59" t="str">
        <f t="shared" ca="1" si="414"/>
        <v/>
      </c>
      <c r="AF409" s="59" t="str">
        <f t="shared" ca="1" si="415"/>
        <v/>
      </c>
      <c r="AG409" s="59" t="str">
        <f t="shared" ca="1" si="415"/>
        <v/>
      </c>
      <c r="AH409" s="59" t="str">
        <f t="shared" ca="1" si="415"/>
        <v/>
      </c>
      <c r="AI409" s="59" t="str">
        <f t="shared" ca="1" si="415"/>
        <v/>
      </c>
      <c r="AJ409" s="59" t="str">
        <f t="shared" ca="1" si="415"/>
        <v/>
      </c>
      <c r="AK409" s="59" t="str">
        <f t="shared" ca="1" si="415"/>
        <v/>
      </c>
      <c r="AL409" s="59" t="str">
        <f t="shared" ca="1" si="415"/>
        <v/>
      </c>
      <c r="AM409" s="59" t="str">
        <f t="shared" ca="1" si="415"/>
        <v/>
      </c>
      <c r="AN409" s="59" t="str">
        <f t="shared" ca="1" si="415"/>
        <v/>
      </c>
      <c r="AO409" s="59" t="str">
        <f t="shared" ca="1" si="415"/>
        <v/>
      </c>
      <c r="AP409" s="59" t="str">
        <f t="shared" ca="1" si="416"/>
        <v/>
      </c>
      <c r="AQ409" s="59" t="str">
        <f t="shared" ca="1" si="416"/>
        <v/>
      </c>
      <c r="AR409" s="59" t="str">
        <f t="shared" ca="1" si="416"/>
        <v/>
      </c>
      <c r="AS409" s="59" t="str">
        <f t="shared" ca="1" si="416"/>
        <v/>
      </c>
      <c r="AT409" s="59" t="str">
        <f t="shared" ca="1" si="416"/>
        <v/>
      </c>
      <c r="AU409" s="59" t="str">
        <f t="shared" ca="1" si="416"/>
        <v/>
      </c>
      <c r="AV409" s="59" t="str">
        <f t="shared" ca="1" si="416"/>
        <v/>
      </c>
      <c r="AW409" s="59" t="str">
        <f t="shared" ca="1" si="416"/>
        <v/>
      </c>
      <c r="AX409" s="59" t="str">
        <f t="shared" ca="1" si="416"/>
        <v/>
      </c>
      <c r="AY409" s="59" t="str">
        <f t="shared" ca="1" si="416"/>
        <v/>
      </c>
      <c r="AZ409" s="59" t="str">
        <f t="shared" ca="1" si="417"/>
        <v/>
      </c>
      <c r="BA409" s="59" t="str">
        <f t="shared" ca="1" si="417"/>
        <v/>
      </c>
      <c r="BB409" s="59" t="str">
        <f t="shared" ca="1" si="417"/>
        <v/>
      </c>
      <c r="BC409" s="59" t="str">
        <f t="shared" ca="1" si="417"/>
        <v/>
      </c>
      <c r="BD409" s="59" t="str">
        <f t="shared" ca="1" si="417"/>
        <v/>
      </c>
      <c r="BE409" s="59" t="str">
        <f t="shared" ca="1" si="417"/>
        <v/>
      </c>
      <c r="BF409" s="59" t="str">
        <f t="shared" ca="1" si="417"/>
        <v/>
      </c>
      <c r="BG409" s="59" t="str">
        <f t="shared" ca="1" si="417"/>
        <v/>
      </c>
      <c r="BH409" s="59" t="str">
        <f t="shared" ca="1" si="417"/>
        <v/>
      </c>
      <c r="BI409" s="59" t="str">
        <f t="shared" ca="1" si="417"/>
        <v/>
      </c>
      <c r="BJ409" s="59" t="str">
        <f t="shared" ca="1" si="418"/>
        <v/>
      </c>
      <c r="BK409" s="59" t="str">
        <f t="shared" ca="1" si="418"/>
        <v/>
      </c>
      <c r="BL409" s="59" t="str">
        <f t="shared" ca="1" si="418"/>
        <v/>
      </c>
      <c r="BM409" s="59" t="str">
        <f t="shared" ca="1" si="418"/>
        <v/>
      </c>
      <c r="BN409" s="59" t="str">
        <f t="shared" ca="1" si="418"/>
        <v/>
      </c>
      <c r="BO409" s="59" t="str">
        <f t="shared" ca="1" si="418"/>
        <v/>
      </c>
      <c r="BP409" s="59" t="str">
        <f t="shared" ca="1" si="418"/>
        <v/>
      </c>
      <c r="BQ409" s="59" t="str">
        <f t="shared" ca="1" si="418"/>
        <v/>
      </c>
      <c r="BR409" s="59" t="str">
        <f t="shared" ca="1" si="418"/>
        <v/>
      </c>
      <c r="BS409" s="59" t="str">
        <f t="shared" ca="1" si="418"/>
        <v/>
      </c>
      <c r="BT409" s="59" t="str">
        <f t="shared" ca="1" si="419"/>
        <v/>
      </c>
      <c r="BU409" s="59" t="str">
        <f t="shared" ca="1" si="419"/>
        <v/>
      </c>
      <c r="BV409" s="59" t="str">
        <f t="shared" ca="1" si="419"/>
        <v/>
      </c>
      <c r="BW409" s="59" t="str">
        <f t="shared" ca="1" si="419"/>
        <v/>
      </c>
      <c r="BX409" s="59" t="str">
        <f t="shared" ca="1" si="419"/>
        <v/>
      </c>
      <c r="BY409" s="59" t="str">
        <f t="shared" ca="1" si="419"/>
        <v/>
      </c>
      <c r="BZ409" s="91" t="str">
        <f t="shared" ca="1" si="419"/>
        <v/>
      </c>
      <c r="CB409" s="131">
        <f t="shared" si="411"/>
        <v>71</v>
      </c>
    </row>
    <row r="410" spans="1:80">
      <c r="A410" s="78" t="str">
        <v>S&amp;P500(h)</v>
      </c>
      <c r="B410" s="59">
        <f t="shared" ca="1" si="412"/>
        <v>0.97826430744572446</v>
      </c>
      <c r="C410" s="59">
        <f t="shared" ca="1" si="412"/>
        <v>0.93816923503601068</v>
      </c>
      <c r="D410" s="59">
        <f t="shared" ca="1" si="412"/>
        <v>0.98115442511493212</v>
      </c>
      <c r="E410" s="59">
        <f t="shared" ca="1" si="412"/>
        <v>0.92295995014519672</v>
      </c>
      <c r="F410" s="59">
        <f t="shared" ca="1" si="412"/>
        <v>0.88158706452339097</v>
      </c>
      <c r="G410" s="59">
        <f t="shared" ca="1" si="412"/>
        <v>0.91979384095585937</v>
      </c>
      <c r="H410" s="59">
        <f t="shared" ca="1" si="412"/>
        <v>0.877404196488066</v>
      </c>
      <c r="I410" s="59">
        <f t="shared" ca="1" si="412"/>
        <v>0.8181912449331713</v>
      </c>
      <c r="J410" s="59">
        <f t="shared" ca="1" si="412"/>
        <v>0.85760527307328471</v>
      </c>
      <c r="K410" s="59">
        <f t="shared" ca="1" si="412"/>
        <v>0.84777471267808036</v>
      </c>
      <c r="L410" s="59">
        <f t="shared" ca="1" si="413"/>
        <v>0.64161115507971866</v>
      </c>
      <c r="M410" s="59">
        <f t="shared" ca="1" si="413"/>
        <v>0.54303463814409481</v>
      </c>
      <c r="N410" s="59">
        <f t="shared" ca="1" si="413"/>
        <v>0.6684577123960973</v>
      </c>
      <c r="O410" s="59">
        <f t="shared" ca="1" si="413"/>
        <v>0.53479684893430579</v>
      </c>
      <c r="P410" s="59">
        <f t="shared" ca="1" si="413"/>
        <v>0.66232241671929681</v>
      </c>
      <c r="Q410" s="59">
        <f t="shared" ca="1" si="413"/>
        <v>0.44794708469518912</v>
      </c>
      <c r="R410" s="59">
        <f t="shared" ca="1" si="413"/>
        <v>0.7493281354582787</v>
      </c>
      <c r="S410" s="59">
        <f t="shared" ca="1" si="413"/>
        <v>0.64473851532478221</v>
      </c>
      <c r="T410" s="59">
        <f t="shared" ca="1" si="413"/>
        <v>0.53031526875674717</v>
      </c>
      <c r="U410" s="59">
        <f t="shared" ca="1" si="413"/>
        <v>5.247779254439152E-2</v>
      </c>
      <c r="V410" s="59">
        <f t="shared" ca="1" si="414"/>
        <v>-5.89008850002658E-3</v>
      </c>
      <c r="W410" s="59">
        <f t="shared" ca="1" si="414"/>
        <v>-6.9417119712551142E-2</v>
      </c>
      <c r="X410" s="59">
        <f t="shared" ca="1" si="414"/>
        <v>4.4831758455298E-2</v>
      </c>
      <c r="Y410" s="59">
        <f t="shared" ca="1" si="414"/>
        <v>-4.3187333096900454E-2</v>
      </c>
      <c r="Z410" s="59">
        <f t="shared" ca="1" si="414"/>
        <v>-0.10850333368563435</v>
      </c>
      <c r="AA410" s="59">
        <f t="shared" ca="1" si="414"/>
        <v>0.49288216055962536</v>
      </c>
      <c r="AB410" s="59">
        <f t="shared" ca="1" si="414"/>
        <v>0.86616837193602214</v>
      </c>
      <c r="AC410" s="59">
        <f t="shared" ca="1" si="414"/>
        <v>0.699898767937425</v>
      </c>
      <c r="AD410" s="59">
        <f t="shared" ca="1" si="414"/>
        <v>0.79184971438264162</v>
      </c>
      <c r="AE410" s="59">
        <f t="shared" ca="1" si="414"/>
        <v>-2.7687740142465892E-2</v>
      </c>
      <c r="AF410" s="59">
        <f t="shared" ca="1" si="415"/>
        <v>-0.19607540144472446</v>
      </c>
      <c r="AG410" s="59">
        <f t="shared" ca="1" si="415"/>
        <v>0.44537208575763626</v>
      </c>
      <c r="AH410" s="59">
        <f t="shared" ca="1" si="415"/>
        <v>0.62642651505400082</v>
      </c>
      <c r="AI410" s="59">
        <f t="shared" ca="1" si="415"/>
        <v>0.2273423088354041</v>
      </c>
      <c r="AJ410" s="59">
        <f t="shared" ca="1" si="415"/>
        <v>0.88479877012484776</v>
      </c>
      <c r="AK410" s="59">
        <f t="shared" ca="1" si="415"/>
        <v>0.12990627360788826</v>
      </c>
      <c r="AL410" s="59">
        <f t="shared" ca="1" si="415"/>
        <v>0.30184417413325765</v>
      </c>
      <c r="AM410" s="59">
        <f t="shared" ca="1" si="415"/>
        <v>0.3423769500883187</v>
      </c>
      <c r="AN410" s="59">
        <f t="shared" ca="1" si="415"/>
        <v>0.43708027579897346</v>
      </c>
      <c r="AO410" s="59">
        <f t="shared" ca="1" si="415"/>
        <v>0.71527691601579857</v>
      </c>
      <c r="AP410" s="59">
        <f t="shared" ca="1" si="416"/>
        <v>0.21387359817975329</v>
      </c>
      <c r="AQ410" s="59">
        <f t="shared" ca="1" si="416"/>
        <v>0.31048957569178554</v>
      </c>
      <c r="AR410" s="59">
        <f t="shared" ca="1" si="416"/>
        <v>0.31737126512291342</v>
      </c>
      <c r="AS410" s="59">
        <f t="shared" ca="1" si="416"/>
        <v>0.8725770977352485</v>
      </c>
      <c r="AT410" s="59">
        <f t="shared" ca="1" si="416"/>
        <v>0.8691166592968127</v>
      </c>
      <c r="AU410" s="59" t="str">
        <f t="shared" ca="1" si="416"/>
        <v/>
      </c>
      <c r="AV410" s="59" t="str">
        <f t="shared" ca="1" si="416"/>
        <v/>
      </c>
      <c r="AW410" s="59" t="str">
        <f t="shared" ca="1" si="416"/>
        <v/>
      </c>
      <c r="AX410" s="59" t="str">
        <f t="shared" ca="1" si="416"/>
        <v/>
      </c>
      <c r="AY410" s="59" t="str">
        <f t="shared" ca="1" si="416"/>
        <v/>
      </c>
      <c r="AZ410" s="59" t="str">
        <f t="shared" ca="1" si="417"/>
        <v/>
      </c>
      <c r="BA410" s="59" t="str">
        <f t="shared" ca="1" si="417"/>
        <v/>
      </c>
      <c r="BB410" s="59" t="str">
        <f t="shared" ca="1" si="417"/>
        <v/>
      </c>
      <c r="BC410" s="59" t="str">
        <f t="shared" ca="1" si="417"/>
        <v/>
      </c>
      <c r="BD410" s="59" t="str">
        <f t="shared" ca="1" si="417"/>
        <v/>
      </c>
      <c r="BE410" s="59" t="str">
        <f t="shared" ca="1" si="417"/>
        <v/>
      </c>
      <c r="BF410" s="59" t="str">
        <f t="shared" ca="1" si="417"/>
        <v/>
      </c>
      <c r="BG410" s="59" t="str">
        <f t="shared" ca="1" si="417"/>
        <v/>
      </c>
      <c r="BH410" s="59" t="str">
        <f t="shared" ca="1" si="417"/>
        <v/>
      </c>
      <c r="BI410" s="59" t="str">
        <f t="shared" ca="1" si="417"/>
        <v/>
      </c>
      <c r="BJ410" s="59" t="str">
        <f t="shared" ca="1" si="418"/>
        <v/>
      </c>
      <c r="BK410" s="59" t="str">
        <f t="shared" ca="1" si="418"/>
        <v/>
      </c>
      <c r="BL410" s="59" t="str">
        <f t="shared" ca="1" si="418"/>
        <v/>
      </c>
      <c r="BM410" s="59" t="str">
        <f t="shared" ca="1" si="418"/>
        <v/>
      </c>
      <c r="BN410" s="59" t="str">
        <f t="shared" ca="1" si="418"/>
        <v/>
      </c>
      <c r="BO410" s="59" t="str">
        <f t="shared" ca="1" si="418"/>
        <v/>
      </c>
      <c r="BP410" s="59" t="str">
        <f t="shared" ca="1" si="418"/>
        <v/>
      </c>
      <c r="BQ410" s="59" t="str">
        <f t="shared" ca="1" si="418"/>
        <v/>
      </c>
      <c r="BR410" s="59" t="str">
        <f t="shared" ca="1" si="418"/>
        <v/>
      </c>
      <c r="BS410" s="59" t="str">
        <f t="shared" ca="1" si="418"/>
        <v/>
      </c>
      <c r="BT410" s="59" t="str">
        <f t="shared" ca="1" si="419"/>
        <v/>
      </c>
      <c r="BU410" s="59" t="str">
        <f t="shared" ca="1" si="419"/>
        <v/>
      </c>
      <c r="BV410" s="59">
        <f t="shared" ca="1" si="419"/>
        <v>0.99999999999999978</v>
      </c>
      <c r="BW410" s="59" t="str">
        <f t="shared" ca="1" si="419"/>
        <v/>
      </c>
      <c r="BX410" s="59" t="str">
        <f t="shared" ca="1" si="419"/>
        <v/>
      </c>
      <c r="BY410" s="59" t="str">
        <f t="shared" ca="1" si="419"/>
        <v/>
      </c>
      <c r="BZ410" s="91" t="str">
        <f t="shared" ca="1" si="419"/>
        <v/>
      </c>
      <c r="CB410" s="131">
        <f t="shared" si="411"/>
        <v>72</v>
      </c>
    </row>
    <row r="411" spans="1:80">
      <c r="A411" s="78" t="str">
        <v>IT Bonds(h)</v>
      </c>
      <c r="B411" s="59">
        <f t="shared" ca="1" si="412"/>
        <v>-6.5339252269631581E-2</v>
      </c>
      <c r="C411" s="59">
        <f t="shared" ca="1" si="412"/>
        <v>-1.640177933706605E-2</v>
      </c>
      <c r="D411" s="59">
        <f t="shared" ca="1" si="412"/>
        <v>-5.3867995135294833E-2</v>
      </c>
      <c r="E411" s="59">
        <f t="shared" ca="1" si="412"/>
        <v>-9.3315824419643909E-2</v>
      </c>
      <c r="F411" s="59">
        <f t="shared" ca="1" si="412"/>
        <v>-9.9343547880931804E-3</v>
      </c>
      <c r="G411" s="59">
        <f t="shared" ca="1" si="412"/>
        <v>-4.003261044020108E-2</v>
      </c>
      <c r="H411" s="59">
        <f t="shared" ca="1" si="412"/>
        <v>-0.12267926209229461</v>
      </c>
      <c r="I411" s="59">
        <f t="shared" ca="1" si="412"/>
        <v>-7.7024916367334287E-2</v>
      </c>
      <c r="J411" s="59">
        <f t="shared" ca="1" si="412"/>
        <v>-0.11798023671640942</v>
      </c>
      <c r="K411" s="59">
        <f t="shared" ca="1" si="412"/>
        <v>-0.10811668162724454</v>
      </c>
      <c r="L411" s="59">
        <f t="shared" ca="1" si="413"/>
        <v>-0.12117648882097369</v>
      </c>
      <c r="M411" s="59">
        <f t="shared" ca="1" si="413"/>
        <v>-5.9815820363872023E-3</v>
      </c>
      <c r="N411" s="59">
        <f t="shared" ca="1" si="413"/>
        <v>-0.13364582378271139</v>
      </c>
      <c r="O411" s="59">
        <f t="shared" ca="1" si="413"/>
        <v>-9.7785574680270479E-2</v>
      </c>
      <c r="P411" s="59">
        <f t="shared" ca="1" si="413"/>
        <v>-0.17394773368750263</v>
      </c>
      <c r="Q411" s="59">
        <f t="shared" ca="1" si="413"/>
        <v>-0.19491137803799752</v>
      </c>
      <c r="R411" s="59">
        <f t="shared" ca="1" si="413"/>
        <v>-2.505476194805404E-2</v>
      </c>
      <c r="S411" s="59">
        <f t="shared" ca="1" si="413"/>
        <v>-0.14343629687148682</v>
      </c>
      <c r="T411" s="59">
        <f t="shared" ca="1" si="413"/>
        <v>-0.21951540518229268</v>
      </c>
      <c r="U411" s="59">
        <f t="shared" ca="1" si="413"/>
        <v>0.90609225997592535</v>
      </c>
      <c r="V411" s="59">
        <f t="shared" ca="1" si="414"/>
        <v>0.99521456149827858</v>
      </c>
      <c r="W411" s="59">
        <f t="shared" ca="1" si="414"/>
        <v>0.85110386701965846</v>
      </c>
      <c r="X411" s="59">
        <f t="shared" ca="1" si="414"/>
        <v>0.94671959326369559</v>
      </c>
      <c r="Y411" s="59">
        <f t="shared" ca="1" si="414"/>
        <v>0.84798560689829128</v>
      </c>
      <c r="Z411" s="59">
        <f t="shared" ca="1" si="414"/>
        <v>0.34461440756542322</v>
      </c>
      <c r="AA411" s="59">
        <f t="shared" ca="1" si="414"/>
        <v>0.71022495901628013</v>
      </c>
      <c r="AB411" s="59">
        <f t="shared" ca="1" si="414"/>
        <v>0.13767230408160308</v>
      </c>
      <c r="AC411" s="59">
        <f t="shared" ca="1" si="414"/>
        <v>0.53223859186791678</v>
      </c>
      <c r="AD411" s="59">
        <f t="shared" ca="1" si="414"/>
        <v>-4.3346822499357278E-2</v>
      </c>
      <c r="AE411" s="59">
        <f t="shared" ca="1" si="414"/>
        <v>-0.13504173516148554</v>
      </c>
      <c r="AF411" s="59">
        <f t="shared" ca="1" si="415"/>
        <v>-0.11324501822853993</v>
      </c>
      <c r="AG411" s="59">
        <f t="shared" ca="1" si="415"/>
        <v>-0.18898064676359133</v>
      </c>
      <c r="AH411" s="59">
        <f t="shared" ca="1" si="415"/>
        <v>0.24615873065677943</v>
      </c>
      <c r="AI411" s="59">
        <f t="shared" ca="1" si="415"/>
        <v>-0.15156032455637294</v>
      </c>
      <c r="AJ411" s="59">
        <f t="shared" ca="1" si="415"/>
        <v>5.5022167190210962E-2</v>
      </c>
      <c r="AK411" s="59">
        <f t="shared" ca="1" si="415"/>
        <v>0.65489837172400533</v>
      </c>
      <c r="AL411" s="59">
        <f t="shared" ca="1" si="415"/>
        <v>0.76405028384552087</v>
      </c>
      <c r="AM411" s="59">
        <f t="shared" ca="1" si="415"/>
        <v>0.72262861349484053</v>
      </c>
      <c r="AN411" s="59">
        <f t="shared" ca="1" si="415"/>
        <v>0.61220294647367568</v>
      </c>
      <c r="AO411" s="59">
        <f t="shared" ca="1" si="415"/>
        <v>0.18252707377284438</v>
      </c>
      <c r="AP411" s="59">
        <f t="shared" ca="1" si="416"/>
        <v>0.73018411607320077</v>
      </c>
      <c r="AQ411" s="59">
        <f t="shared" ca="1" si="416"/>
        <v>0.48348242528087282</v>
      </c>
      <c r="AR411" s="59">
        <f t="shared" ca="1" si="416"/>
        <v>0.63446318855965822</v>
      </c>
      <c r="AS411" s="59">
        <f t="shared" ca="1" si="416"/>
        <v>-0.21700067894602645</v>
      </c>
      <c r="AT411" s="59">
        <f t="shared" ca="1" si="416"/>
        <v>5.7085240661637601E-2</v>
      </c>
      <c r="AU411" s="59" t="str">
        <f t="shared" ca="1" si="416"/>
        <v/>
      </c>
      <c r="AV411" s="59" t="str">
        <f t="shared" ca="1" si="416"/>
        <v/>
      </c>
      <c r="AW411" s="59" t="str">
        <f t="shared" ca="1" si="416"/>
        <v/>
      </c>
      <c r="AX411" s="59" t="str">
        <f t="shared" ca="1" si="416"/>
        <v/>
      </c>
      <c r="AY411" s="59" t="str">
        <f t="shared" ca="1" si="416"/>
        <v/>
      </c>
      <c r="AZ411" s="59" t="str">
        <f t="shared" ca="1" si="417"/>
        <v/>
      </c>
      <c r="BA411" s="59" t="str">
        <f t="shared" ca="1" si="417"/>
        <v/>
      </c>
      <c r="BB411" s="59" t="str">
        <f t="shared" ca="1" si="417"/>
        <v/>
      </c>
      <c r="BC411" s="59" t="str">
        <f t="shared" ca="1" si="417"/>
        <v/>
      </c>
      <c r="BD411" s="59" t="str">
        <f t="shared" ca="1" si="417"/>
        <v/>
      </c>
      <c r="BE411" s="59" t="str">
        <f t="shared" ca="1" si="417"/>
        <v/>
      </c>
      <c r="BF411" s="59" t="str">
        <f t="shared" ca="1" si="417"/>
        <v/>
      </c>
      <c r="BG411" s="59" t="str">
        <f t="shared" ca="1" si="417"/>
        <v/>
      </c>
      <c r="BH411" s="59" t="str">
        <f t="shared" ca="1" si="417"/>
        <v/>
      </c>
      <c r="BI411" s="59" t="str">
        <f t="shared" ca="1" si="417"/>
        <v/>
      </c>
      <c r="BJ411" s="59" t="str">
        <f t="shared" ca="1" si="418"/>
        <v/>
      </c>
      <c r="BK411" s="59" t="str">
        <f t="shared" ca="1" si="418"/>
        <v/>
      </c>
      <c r="BL411" s="59" t="str">
        <f t="shared" ca="1" si="418"/>
        <v/>
      </c>
      <c r="BM411" s="59" t="str">
        <f t="shared" ca="1" si="418"/>
        <v/>
      </c>
      <c r="BN411" s="59" t="str">
        <f t="shared" ca="1" si="418"/>
        <v/>
      </c>
      <c r="BO411" s="59" t="str">
        <f t="shared" ca="1" si="418"/>
        <v/>
      </c>
      <c r="BP411" s="59" t="str">
        <f t="shared" ca="1" si="418"/>
        <v/>
      </c>
      <c r="BQ411" s="59" t="str">
        <f t="shared" ca="1" si="418"/>
        <v/>
      </c>
      <c r="BR411" s="59" t="str">
        <f t="shared" ca="1" si="418"/>
        <v/>
      </c>
      <c r="BS411" s="59" t="str">
        <f t="shared" ca="1" si="418"/>
        <v/>
      </c>
      <c r="BT411" s="59" t="str">
        <f t="shared" ca="1" si="419"/>
        <v/>
      </c>
      <c r="BU411" s="59" t="str">
        <f t="shared" ca="1" si="419"/>
        <v/>
      </c>
      <c r="BV411" s="59">
        <f t="shared" ca="1" si="419"/>
        <v>-1.99434374318073E-2</v>
      </c>
      <c r="BW411" s="59">
        <f t="shared" ca="1" si="419"/>
        <v>1.0000000000000002</v>
      </c>
      <c r="BX411" s="59" t="str">
        <f t="shared" ca="1" si="419"/>
        <v/>
      </c>
      <c r="BY411" s="59" t="str">
        <f t="shared" ca="1" si="419"/>
        <v/>
      </c>
      <c r="BZ411" s="91" t="str">
        <f t="shared" ca="1" si="419"/>
        <v/>
      </c>
      <c r="CB411" s="131">
        <f t="shared" si="411"/>
        <v>73</v>
      </c>
    </row>
    <row r="412" spans="1:80">
      <c r="A412" s="78" t="str">
        <v>TBills(h)</v>
      </c>
      <c r="B412" s="59">
        <f t="shared" ca="1" si="412"/>
        <v>-0.11246398318535926</v>
      </c>
      <c r="C412" s="59">
        <f t="shared" ca="1" si="412"/>
        <v>-3.0908443976452961E-2</v>
      </c>
      <c r="D412" s="59">
        <f t="shared" ca="1" si="412"/>
        <v>-0.10830936639421171</v>
      </c>
      <c r="E412" s="59">
        <f t="shared" ca="1" si="412"/>
        <v>-3.54805493723135E-2</v>
      </c>
      <c r="F412" s="59">
        <f t="shared" ca="1" si="412"/>
        <v>-5.474309168050713E-2</v>
      </c>
      <c r="G412" s="59">
        <f t="shared" ca="1" si="412"/>
        <v>-4.1974983815791761E-2</v>
      </c>
      <c r="H412" s="59">
        <f t="shared" ca="1" si="412"/>
        <v>-2.5262181678571013E-2</v>
      </c>
      <c r="I412" s="59">
        <f t="shared" ca="1" si="412"/>
        <v>-6.6976448190376028E-2</v>
      </c>
      <c r="J412" s="59">
        <f t="shared" ca="1" si="412"/>
        <v>-8.0102636037387639E-2</v>
      </c>
      <c r="K412" s="59">
        <f t="shared" ca="1" si="412"/>
        <v>-7.6786217486284669E-2</v>
      </c>
      <c r="L412" s="59">
        <f t="shared" ca="1" si="413"/>
        <v>-7.5890656394923942E-2</v>
      </c>
      <c r="M412" s="59">
        <f t="shared" ca="1" si="413"/>
        <v>-1.6768094251447495E-3</v>
      </c>
      <c r="N412" s="59">
        <f t="shared" ca="1" si="413"/>
        <v>2.3902755958423456E-2</v>
      </c>
      <c r="O412" s="59">
        <f t="shared" ca="1" si="413"/>
        <v>0.21246657941575736</v>
      </c>
      <c r="P412" s="59">
        <f t="shared" ca="1" si="413"/>
        <v>1.1937710825848305E-2</v>
      </c>
      <c r="Q412" s="59">
        <f t="shared" ca="1" si="413"/>
        <v>1.027030386051094E-2</v>
      </c>
      <c r="R412" s="59">
        <f t="shared" ca="1" si="413"/>
        <v>2.8790430664624545E-2</v>
      </c>
      <c r="S412" s="59">
        <f t="shared" ca="1" si="413"/>
        <v>4.0755984337373728E-2</v>
      </c>
      <c r="T412" s="59">
        <f t="shared" ca="1" si="413"/>
        <v>8.1296069213382102E-2</v>
      </c>
      <c r="U412" s="59">
        <f t="shared" ca="1" si="413"/>
        <v>0.18369603504657295</v>
      </c>
      <c r="V412" s="59">
        <f t="shared" ca="1" si="414"/>
        <v>0.35438770490297061</v>
      </c>
      <c r="W412" s="59">
        <f t="shared" ca="1" si="414"/>
        <v>0.70777822652374767</v>
      </c>
      <c r="X412" s="59">
        <f t="shared" ca="1" si="414"/>
        <v>0.42031982197343681</v>
      </c>
      <c r="Y412" s="59">
        <f t="shared" ca="1" si="414"/>
        <v>0.69083031580874166</v>
      </c>
      <c r="Z412" s="59">
        <f t="shared" ca="1" si="414"/>
        <v>0.99947268306409964</v>
      </c>
      <c r="AA412" s="59">
        <f t="shared" ca="1" si="414"/>
        <v>0.14252555787064913</v>
      </c>
      <c r="AB412" s="59">
        <f t="shared" ca="1" si="414"/>
        <v>2.3362495700982724E-2</v>
      </c>
      <c r="AC412" s="59">
        <f t="shared" ca="1" si="414"/>
        <v>0.21586931875405688</v>
      </c>
      <c r="AD412" s="59">
        <f t="shared" ca="1" si="414"/>
        <v>9.387377191109085E-2</v>
      </c>
      <c r="AE412" s="59">
        <f t="shared" ca="1" si="414"/>
        <v>0.21860298741430748</v>
      </c>
      <c r="AF412" s="59">
        <f t="shared" ca="1" si="415"/>
        <v>6.6198628132290743E-2</v>
      </c>
      <c r="AG412" s="59">
        <f t="shared" ca="1" si="415"/>
        <v>0.18496122246009891</v>
      </c>
      <c r="AH412" s="59">
        <f t="shared" ca="1" si="415"/>
        <v>0.37428621561686382</v>
      </c>
      <c r="AI412" s="59">
        <f t="shared" ca="1" si="415"/>
        <v>-3.4179600045848933E-2</v>
      </c>
      <c r="AJ412" s="59">
        <f t="shared" ca="1" si="415"/>
        <v>0.19759021302635879</v>
      </c>
      <c r="AK412" s="59">
        <f t="shared" ca="1" si="415"/>
        <v>0.81593839869042384</v>
      </c>
      <c r="AL412" s="59">
        <f t="shared" ca="1" si="415"/>
        <v>3.6727496462557879E-2</v>
      </c>
      <c r="AM412" s="59">
        <f t="shared" ca="1" si="415"/>
        <v>-8.5212543552938454E-3</v>
      </c>
      <c r="AN412" s="59">
        <f t="shared" ca="1" si="415"/>
        <v>0.58000395473194755</v>
      </c>
      <c r="AO412" s="59">
        <f t="shared" ca="1" si="415"/>
        <v>5.980126119924236E-2</v>
      </c>
      <c r="AP412" s="59">
        <f t="shared" ca="1" si="416"/>
        <v>0.34317799023239759</v>
      </c>
      <c r="AQ412" s="59">
        <f t="shared" ca="1" si="416"/>
        <v>0.23386190337561563</v>
      </c>
      <c r="AR412" s="59">
        <f t="shared" ca="1" si="416"/>
        <v>0.40571533704135793</v>
      </c>
      <c r="AS412" s="59">
        <f t="shared" ca="1" si="416"/>
        <v>-4.0697786584015197E-2</v>
      </c>
      <c r="AT412" s="59">
        <f t="shared" ca="1" si="416"/>
        <v>0.20822692683445443</v>
      </c>
      <c r="AU412" s="59" t="str">
        <f t="shared" ca="1" si="416"/>
        <v/>
      </c>
      <c r="AV412" s="59" t="str">
        <f t="shared" ca="1" si="416"/>
        <v/>
      </c>
      <c r="AW412" s="59" t="str">
        <f t="shared" ca="1" si="416"/>
        <v/>
      </c>
      <c r="AX412" s="59" t="str">
        <f t="shared" ca="1" si="416"/>
        <v/>
      </c>
      <c r="AY412" s="59" t="str">
        <f t="shared" ca="1" si="416"/>
        <v/>
      </c>
      <c r="AZ412" s="59" t="str">
        <f t="shared" ca="1" si="417"/>
        <v/>
      </c>
      <c r="BA412" s="59" t="str">
        <f t="shared" ca="1" si="417"/>
        <v/>
      </c>
      <c r="BB412" s="59" t="str">
        <f t="shared" ca="1" si="417"/>
        <v/>
      </c>
      <c r="BC412" s="59" t="str">
        <f t="shared" ca="1" si="417"/>
        <v/>
      </c>
      <c r="BD412" s="59" t="str">
        <f t="shared" ca="1" si="417"/>
        <v/>
      </c>
      <c r="BE412" s="59" t="str">
        <f t="shared" ca="1" si="417"/>
        <v/>
      </c>
      <c r="BF412" s="59" t="str">
        <f t="shared" ca="1" si="417"/>
        <v/>
      </c>
      <c r="BG412" s="59" t="str">
        <f t="shared" ca="1" si="417"/>
        <v/>
      </c>
      <c r="BH412" s="59" t="str">
        <f t="shared" ca="1" si="417"/>
        <v/>
      </c>
      <c r="BI412" s="59" t="str">
        <f t="shared" ca="1" si="417"/>
        <v/>
      </c>
      <c r="BJ412" s="59" t="str">
        <f t="shared" ca="1" si="418"/>
        <v/>
      </c>
      <c r="BK412" s="59" t="str">
        <f t="shared" ca="1" si="418"/>
        <v/>
      </c>
      <c r="BL412" s="59" t="str">
        <f t="shared" ca="1" si="418"/>
        <v/>
      </c>
      <c r="BM412" s="59" t="str">
        <f t="shared" ca="1" si="418"/>
        <v/>
      </c>
      <c r="BN412" s="59" t="str">
        <f t="shared" ca="1" si="418"/>
        <v/>
      </c>
      <c r="BO412" s="59" t="str">
        <f t="shared" ca="1" si="418"/>
        <v/>
      </c>
      <c r="BP412" s="59" t="str">
        <f t="shared" ca="1" si="418"/>
        <v/>
      </c>
      <c r="BQ412" s="59" t="str">
        <f t="shared" ca="1" si="418"/>
        <v/>
      </c>
      <c r="BR412" s="59" t="str">
        <f t="shared" ca="1" si="418"/>
        <v/>
      </c>
      <c r="BS412" s="59" t="str">
        <f t="shared" ca="1" si="418"/>
        <v/>
      </c>
      <c r="BT412" s="59" t="str">
        <f t="shared" ca="1" si="419"/>
        <v/>
      </c>
      <c r="BU412" s="59" t="str">
        <f t="shared" ca="1" si="419"/>
        <v/>
      </c>
      <c r="BV412" s="59">
        <f t="shared" ca="1" si="419"/>
        <v>-0.10527760493442277</v>
      </c>
      <c r="BW412" s="59">
        <f t="shared" ca="1" si="419"/>
        <v>0.33777838071295385</v>
      </c>
      <c r="BX412" s="59">
        <f t="shared" ca="1" si="419"/>
        <v>1.0000000000000002</v>
      </c>
      <c r="BY412" s="59" t="str">
        <f t="shared" ca="1" si="419"/>
        <v/>
      </c>
      <c r="BZ412" s="91" t="str">
        <f t="shared" ca="1" si="419"/>
        <v/>
      </c>
      <c r="CB412" s="131">
        <f t="shared" si="411"/>
        <v>74</v>
      </c>
    </row>
    <row r="413" spans="1:80">
      <c r="A413" s="78" t="str">
        <v>Cash</v>
      </c>
      <c r="B413" s="59">
        <f t="shared" ca="1" si="412"/>
        <v>-3.8541257936345247E-2</v>
      </c>
      <c r="C413" s="59">
        <f t="shared" ca="1" si="412"/>
        <v>-5.3260546671819814E-2</v>
      </c>
      <c r="D413" s="59">
        <f t="shared" ca="1" si="412"/>
        <v>-3.9166631539656736E-2</v>
      </c>
      <c r="E413" s="59">
        <f t="shared" ca="1" si="412"/>
        <v>-3.718280815446106E-2</v>
      </c>
      <c r="F413" s="59">
        <f t="shared" ca="1" si="412"/>
        <v>-4.9857137633420617E-2</v>
      </c>
      <c r="G413" s="59">
        <f t="shared" ca="1" si="412"/>
        <v>-5.1493695426389603E-2</v>
      </c>
      <c r="H413" s="59">
        <f t="shared" ca="1" si="412"/>
        <v>-4.6918840253105998E-2</v>
      </c>
      <c r="I413" s="59">
        <f t="shared" ca="1" si="412"/>
        <v>-4.1858870704764344E-2</v>
      </c>
      <c r="J413" s="59">
        <f t="shared" ca="1" si="412"/>
        <v>-3.2131228182645515E-2</v>
      </c>
      <c r="K413" s="59">
        <f t="shared" ca="1" si="412"/>
        <v>-1.9020629277214537E-2</v>
      </c>
      <c r="L413" s="59">
        <f t="shared" ca="1" si="413"/>
        <v>-5.1217303657211201E-2</v>
      </c>
      <c r="M413" s="59">
        <f t="shared" ca="1" si="413"/>
        <v>-0.16570514788498292</v>
      </c>
      <c r="N413" s="59">
        <f t="shared" ca="1" si="413"/>
        <v>2.6419370895283172E-2</v>
      </c>
      <c r="O413" s="59">
        <f t="shared" ca="1" si="413"/>
        <v>-6.0745545957166046E-2</v>
      </c>
      <c r="P413" s="59">
        <f t="shared" ca="1" si="413"/>
        <v>-6.3161958250757032E-4</v>
      </c>
      <c r="Q413" s="59">
        <f t="shared" ca="1" si="413"/>
        <v>2.480331191222622E-2</v>
      </c>
      <c r="R413" s="59">
        <f t="shared" ca="1" si="413"/>
        <v>2.2859731293538757E-2</v>
      </c>
      <c r="S413" s="59">
        <f t="shared" ca="1" si="413"/>
        <v>-1.1087576279919097E-3</v>
      </c>
      <c r="T413" s="59">
        <f t="shared" ca="1" si="413"/>
        <v>2.0424406739253186E-2</v>
      </c>
      <c r="U413" s="59">
        <f t="shared" ca="1" si="413"/>
        <v>-0.19945918785311728</v>
      </c>
      <c r="V413" s="59">
        <f t="shared" ca="1" si="414"/>
        <v>-3.1251898511191915E-2</v>
      </c>
      <c r="W413" s="59">
        <f t="shared" ca="1" si="414"/>
        <v>-4.084090812705876E-3</v>
      </c>
      <c r="X413" s="59">
        <f t="shared" ca="1" si="414"/>
        <v>-6.7179277539369434E-2</v>
      </c>
      <c r="Y413" s="59">
        <f t="shared" ca="1" si="414"/>
        <v>-4.7088056579491864E-3</v>
      </c>
      <c r="Z413" s="59">
        <f t="shared" ca="1" si="414"/>
        <v>2.4999271261100909E-4</v>
      </c>
      <c r="AA413" s="59">
        <f t="shared" ca="1" si="414"/>
        <v>-7.8385761321514036E-2</v>
      </c>
      <c r="AB413" s="59">
        <f t="shared" ca="1" si="414"/>
        <v>-5.5666825414859081E-2</v>
      </c>
      <c r="AC413" s="59">
        <f t="shared" ca="1" si="414"/>
        <v>-8.1421532247350756E-2</v>
      </c>
      <c r="AD413" s="59">
        <f t="shared" ca="1" si="414"/>
        <v>-7.8846845450130001E-2</v>
      </c>
      <c r="AE413" s="59">
        <f t="shared" ca="1" si="414"/>
        <v>5.4084510919448058E-4</v>
      </c>
      <c r="AF413" s="59">
        <f t="shared" ca="1" si="415"/>
        <v>-4.1749070352427572E-2</v>
      </c>
      <c r="AG413" s="59">
        <f t="shared" ca="1" si="415"/>
        <v>-4.376180734789778E-2</v>
      </c>
      <c r="AH413" s="59">
        <f t="shared" ca="1" si="415"/>
        <v>-0.10713732635324566</v>
      </c>
      <c r="AI413" s="59">
        <f t="shared" ca="1" si="415"/>
        <v>-6.5003821323459263E-2</v>
      </c>
      <c r="AJ413" s="59">
        <f t="shared" ca="1" si="415"/>
        <v>-0.11005717585951572</v>
      </c>
      <c r="AK413" s="59">
        <f t="shared" ca="1" si="415"/>
        <v>-9.3014055679378725E-3</v>
      </c>
      <c r="AL413" s="59">
        <f t="shared" ca="1" si="415"/>
        <v>-6.9017409574227473E-2</v>
      </c>
      <c r="AM413" s="59">
        <f t="shared" ca="1" si="415"/>
        <v>-8.3869638871046745E-2</v>
      </c>
      <c r="AN413" s="59">
        <f t="shared" ca="1" si="415"/>
        <v>-1.5547889332994634E-2</v>
      </c>
      <c r="AO413" s="59">
        <f t="shared" ca="1" si="415"/>
        <v>-6.5679875632059126E-2</v>
      </c>
      <c r="AP413" s="59">
        <f t="shared" ca="1" si="416"/>
        <v>-9.7596749720694528E-2</v>
      </c>
      <c r="AQ413" s="59">
        <f t="shared" ca="1" si="416"/>
        <v>-8.4713387129474599E-2</v>
      </c>
      <c r="AR413" s="59">
        <f t="shared" ca="1" si="416"/>
        <v>-0.22334286809579432</v>
      </c>
      <c r="AS413" s="59">
        <f t="shared" ca="1" si="416"/>
        <v>-6.9699699118261974E-2</v>
      </c>
      <c r="AT413" s="59">
        <f t="shared" ca="1" si="416"/>
        <v>-3.4001000578563527E-2</v>
      </c>
      <c r="AU413" s="59" t="str">
        <f t="shared" ca="1" si="416"/>
        <v/>
      </c>
      <c r="AV413" s="59" t="str">
        <f t="shared" ca="1" si="416"/>
        <v/>
      </c>
      <c r="AW413" s="59" t="str">
        <f t="shared" ca="1" si="416"/>
        <v/>
      </c>
      <c r="AX413" s="59" t="str">
        <f t="shared" ca="1" si="416"/>
        <v/>
      </c>
      <c r="AY413" s="59" t="str">
        <f t="shared" ca="1" si="416"/>
        <v/>
      </c>
      <c r="AZ413" s="59" t="str">
        <f t="shared" ca="1" si="417"/>
        <v/>
      </c>
      <c r="BA413" s="59" t="str">
        <f t="shared" ca="1" si="417"/>
        <v/>
      </c>
      <c r="BB413" s="59" t="str">
        <f t="shared" ca="1" si="417"/>
        <v/>
      </c>
      <c r="BC413" s="59" t="str">
        <f t="shared" ca="1" si="417"/>
        <v/>
      </c>
      <c r="BD413" s="59" t="str">
        <f t="shared" ca="1" si="417"/>
        <v/>
      </c>
      <c r="BE413" s="59" t="str">
        <f t="shared" ca="1" si="417"/>
        <v/>
      </c>
      <c r="BF413" s="59" t="str">
        <f t="shared" ca="1" si="417"/>
        <v/>
      </c>
      <c r="BG413" s="59" t="str">
        <f t="shared" ca="1" si="417"/>
        <v/>
      </c>
      <c r="BH413" s="59" t="str">
        <f t="shared" ca="1" si="417"/>
        <v/>
      </c>
      <c r="BI413" s="59" t="str">
        <f t="shared" ca="1" si="417"/>
        <v/>
      </c>
      <c r="BJ413" s="59" t="str">
        <f t="shared" ca="1" si="418"/>
        <v/>
      </c>
      <c r="BK413" s="59" t="str">
        <f t="shared" ca="1" si="418"/>
        <v/>
      </c>
      <c r="BL413" s="59" t="str">
        <f t="shared" ca="1" si="418"/>
        <v/>
      </c>
      <c r="BM413" s="59" t="str">
        <f t="shared" ca="1" si="418"/>
        <v/>
      </c>
      <c r="BN413" s="59" t="str">
        <f t="shared" ca="1" si="418"/>
        <v/>
      </c>
      <c r="BO413" s="59" t="str">
        <f t="shared" ca="1" si="418"/>
        <v/>
      </c>
      <c r="BP413" s="59" t="str">
        <f t="shared" ca="1" si="418"/>
        <v/>
      </c>
      <c r="BQ413" s="59" t="str">
        <f t="shared" ca="1" si="418"/>
        <v/>
      </c>
      <c r="BR413" s="59" t="str">
        <f t="shared" ca="1" si="418"/>
        <v/>
      </c>
      <c r="BS413" s="59" t="str">
        <f t="shared" ca="1" si="418"/>
        <v/>
      </c>
      <c r="BT413" s="59" t="str">
        <f t="shared" ca="1" si="419"/>
        <v/>
      </c>
      <c r="BU413" s="59" t="str">
        <f t="shared" ca="1" si="419"/>
        <v/>
      </c>
      <c r="BV413" s="59">
        <f t="shared" ca="1" si="419"/>
        <v>-5.5306596184574702E-2</v>
      </c>
      <c r="BW413" s="59">
        <f t="shared" ca="1" si="419"/>
        <v>-4.9387971449161329E-2</v>
      </c>
      <c r="BX413" s="59">
        <f t="shared" ca="1" si="419"/>
        <v>-1.0940967872471629E-4</v>
      </c>
      <c r="BY413" s="59">
        <f t="shared" ca="1" si="419"/>
        <v>1</v>
      </c>
      <c r="BZ413" s="91" t="str">
        <f t="shared" ca="1" si="419"/>
        <v/>
      </c>
      <c r="CB413" s="131">
        <f t="shared" si="411"/>
        <v>75</v>
      </c>
    </row>
    <row r="414" spans="1:80" ht="13" thickBot="1">
      <c r="A414" s="136" t="str">
        <v>CPI-U</v>
      </c>
      <c r="B414" s="79">
        <f t="shared" ca="1" si="412"/>
        <v>0.128007207405687</v>
      </c>
      <c r="C414" s="79">
        <f t="shared" ca="1" si="412"/>
        <v>4.4897017895033448E-2</v>
      </c>
      <c r="D414" s="79">
        <f t="shared" ca="1" si="412"/>
        <v>0.12547812683411474</v>
      </c>
      <c r="E414" s="79">
        <f t="shared" ca="1" si="412"/>
        <v>-1.1563832430629266E-2</v>
      </c>
      <c r="F414" s="79">
        <f t="shared" ca="1" si="412"/>
        <v>5.3628231272293339E-2</v>
      </c>
      <c r="G414" s="79">
        <f t="shared" ca="1" si="412"/>
        <v>6.0851610712073602E-2</v>
      </c>
      <c r="H414" s="79">
        <f t="shared" ca="1" si="412"/>
        <v>5.6038452805193491E-2</v>
      </c>
      <c r="I414" s="79">
        <f t="shared" ca="1" si="412"/>
        <v>6.6668007215197764E-2</v>
      </c>
      <c r="J414" s="79">
        <f t="shared" ca="1" si="412"/>
        <v>4.830666971328066E-2</v>
      </c>
      <c r="K414" s="79">
        <f t="shared" ca="1" si="412"/>
        <v>2.7223225419897714E-2</v>
      </c>
      <c r="L414" s="79">
        <f t="shared" ca="1" si="413"/>
        <v>-3.2738019016545612E-2</v>
      </c>
      <c r="M414" s="79">
        <f t="shared" ca="1" si="413"/>
        <v>-4.419786111664549E-2</v>
      </c>
      <c r="N414" s="79">
        <f t="shared" ca="1" si="413"/>
        <v>-7.7416186055101824E-2</v>
      </c>
      <c r="O414" s="79">
        <f t="shared" ca="1" si="413"/>
        <v>0.30588466914115031</v>
      </c>
      <c r="P414" s="79">
        <f t="shared" ca="1" si="413"/>
        <v>-4.8328706601688601E-2</v>
      </c>
      <c r="Q414" s="79">
        <f t="shared" ca="1" si="413"/>
        <v>-4.6676114282675929E-2</v>
      </c>
      <c r="R414" s="79">
        <f t="shared" ca="1" si="413"/>
        <v>-9.3435698555875163E-2</v>
      </c>
      <c r="S414" s="79">
        <f t="shared" ca="1" si="413"/>
        <v>-6.6704175652032446E-2</v>
      </c>
      <c r="T414" s="79">
        <f t="shared" ca="1" si="413"/>
        <v>0.17750321045138454</v>
      </c>
      <c r="U414" s="79">
        <f t="shared" ca="1" si="413"/>
        <v>-0.13292945183336333</v>
      </c>
      <c r="V414" s="79">
        <f t="shared" ca="1" si="414"/>
        <v>-0.17080734786155574</v>
      </c>
      <c r="W414" s="79">
        <f t="shared" ca="1" si="414"/>
        <v>-0.15764689803715259</v>
      </c>
      <c r="X414" s="79">
        <f t="shared" ca="1" si="414"/>
        <v>-0.16939689044088313</v>
      </c>
      <c r="Y414" s="79">
        <f t="shared" ca="1" si="414"/>
        <v>-0.1589359541482743</v>
      </c>
      <c r="Z414" s="79">
        <f t="shared" ca="1" si="414"/>
        <v>3.8499293464818701E-2</v>
      </c>
      <c r="AA414" s="79">
        <f t="shared" ca="1" si="414"/>
        <v>-0.24447364230864665</v>
      </c>
      <c r="AB414" s="79">
        <f t="shared" ca="1" si="414"/>
        <v>3.41107543883266E-2</v>
      </c>
      <c r="AC414" s="79">
        <f t="shared" ca="1" si="414"/>
        <v>-0.16134354810613091</v>
      </c>
      <c r="AD414" s="79">
        <f t="shared" ca="1" si="414"/>
        <v>-3.4661520235360795E-2</v>
      </c>
      <c r="AE414" s="79">
        <f t="shared" ca="1" si="414"/>
        <v>0.40986738550991197</v>
      </c>
      <c r="AF414" s="79">
        <f t="shared" ca="1" si="415"/>
        <v>0.49474895858581963</v>
      </c>
      <c r="AG414" s="79">
        <f t="shared" ca="1" si="415"/>
        <v>0.47484975696595455</v>
      </c>
      <c r="AH414" s="79">
        <f t="shared" ca="1" si="415"/>
        <v>0.16953420979034509</v>
      </c>
      <c r="AI414" s="79">
        <f t="shared" ca="1" si="415"/>
        <v>0.15035747147864742</v>
      </c>
      <c r="AJ414" s="79">
        <f t="shared" ca="1" si="415"/>
        <v>0.1148037097507585</v>
      </c>
      <c r="AK414" s="79">
        <f t="shared" ca="1" si="415"/>
        <v>0.32959956273931429</v>
      </c>
      <c r="AL414" s="79">
        <f t="shared" ca="1" si="415"/>
        <v>-0.38307049789443443</v>
      </c>
      <c r="AM414" s="79">
        <f t="shared" ca="1" si="415"/>
        <v>-0.39138467485226558</v>
      </c>
      <c r="AN414" s="79">
        <f t="shared" ca="1" si="415"/>
        <v>0.17333118737734562</v>
      </c>
      <c r="AO414" s="79">
        <f t="shared" ca="1" si="415"/>
        <v>-3.3302094277917679E-2</v>
      </c>
      <c r="AP414" s="79">
        <f t="shared" ca="1" si="416"/>
        <v>0.29356249542360618</v>
      </c>
      <c r="AQ414" s="79">
        <f t="shared" ca="1" si="416"/>
        <v>0.22116946951143066</v>
      </c>
      <c r="AR414" s="79">
        <f t="shared" ca="1" si="416"/>
        <v>7.4614422732825064E-2</v>
      </c>
      <c r="AS414" s="79">
        <f t="shared" ca="1" si="416"/>
        <v>2.1106735181661361E-2</v>
      </c>
      <c r="AT414" s="79">
        <f t="shared" ca="1" si="416"/>
        <v>0.11332322278095515</v>
      </c>
      <c r="AU414" s="79" t="str">
        <f t="shared" ca="1" si="416"/>
        <v/>
      </c>
      <c r="AV414" s="79" t="str">
        <f t="shared" ca="1" si="416"/>
        <v/>
      </c>
      <c r="AW414" s="79" t="str">
        <f t="shared" ca="1" si="416"/>
        <v/>
      </c>
      <c r="AX414" s="79" t="str">
        <f t="shared" ca="1" si="416"/>
        <v/>
      </c>
      <c r="AY414" s="79" t="str">
        <f t="shared" ca="1" si="416"/>
        <v/>
      </c>
      <c r="AZ414" s="79" t="str">
        <f t="shared" ca="1" si="417"/>
        <v/>
      </c>
      <c r="BA414" s="79" t="str">
        <f t="shared" ca="1" si="417"/>
        <v/>
      </c>
      <c r="BB414" s="79" t="str">
        <f t="shared" ca="1" si="417"/>
        <v/>
      </c>
      <c r="BC414" s="79" t="str">
        <f t="shared" ca="1" si="417"/>
        <v/>
      </c>
      <c r="BD414" s="79" t="str">
        <f t="shared" ca="1" si="417"/>
        <v/>
      </c>
      <c r="BE414" s="79" t="str">
        <f t="shared" ca="1" si="417"/>
        <v/>
      </c>
      <c r="BF414" s="79" t="str">
        <f t="shared" ca="1" si="417"/>
        <v/>
      </c>
      <c r="BG414" s="79" t="str">
        <f t="shared" ca="1" si="417"/>
        <v/>
      </c>
      <c r="BH414" s="79" t="str">
        <f t="shared" ca="1" si="417"/>
        <v/>
      </c>
      <c r="BI414" s="79" t="str">
        <f t="shared" ca="1" si="417"/>
        <v/>
      </c>
      <c r="BJ414" s="79" t="str">
        <f t="shared" ca="1" si="418"/>
        <v/>
      </c>
      <c r="BK414" s="79" t="str">
        <f t="shared" ca="1" si="418"/>
        <v/>
      </c>
      <c r="BL414" s="79" t="str">
        <f t="shared" ca="1" si="418"/>
        <v/>
      </c>
      <c r="BM414" s="79" t="str">
        <f t="shared" ca="1" si="418"/>
        <v/>
      </c>
      <c r="BN414" s="79" t="str">
        <f t="shared" ca="1" si="418"/>
        <v/>
      </c>
      <c r="BO414" s="79" t="str">
        <f t="shared" ca="1" si="418"/>
        <v/>
      </c>
      <c r="BP414" s="79" t="str">
        <f t="shared" ca="1" si="418"/>
        <v/>
      </c>
      <c r="BQ414" s="79" t="str">
        <f t="shared" ca="1" si="418"/>
        <v/>
      </c>
      <c r="BR414" s="79" t="str">
        <f t="shared" ca="1" si="418"/>
        <v/>
      </c>
      <c r="BS414" s="79" t="str">
        <f t="shared" ca="1" si="418"/>
        <v/>
      </c>
      <c r="BT414" s="79" t="str">
        <f t="shared" ca="1" si="419"/>
        <v/>
      </c>
      <c r="BU414" s="79" t="str">
        <f t="shared" ca="1" si="419"/>
        <v/>
      </c>
      <c r="BV414" s="79">
        <f t="shared" ca="1" si="419"/>
        <v>0.13196651410308485</v>
      </c>
      <c r="BW414" s="79">
        <f t="shared" ca="1" si="419"/>
        <v>-0.16799331924007105</v>
      </c>
      <c r="BX414" s="79">
        <f t="shared" ca="1" si="419"/>
        <v>3.8937702357436189E-2</v>
      </c>
      <c r="BY414" s="79">
        <f t="shared" ca="1" si="419"/>
        <v>-2.6678536989728773E-4</v>
      </c>
      <c r="BZ414" s="80">
        <f t="shared" ca="1" si="419"/>
        <v>1</v>
      </c>
      <c r="CB414" s="131">
        <f t="shared" si="411"/>
        <v>76</v>
      </c>
    </row>
    <row r="420" spans="1:80">
      <c r="A420" s="7"/>
      <c r="B420" s="7"/>
      <c r="E420" s="7"/>
      <c r="G420" s="7"/>
    </row>
    <row r="421" spans="1:80" ht="13" thickBot="1"/>
    <row r="422" spans="1:80" ht="34">
      <c r="A422" s="212" t="s">
        <v>361</v>
      </c>
      <c r="B422" s="81" t="str">
        <f t="shared" ref="B422:AG422" si="420">IF(B$1="","",B$1)</f>
        <v>TSM</v>
      </c>
      <c r="C422" s="82" t="str">
        <f t="shared" si="420"/>
        <v>LCV</v>
      </c>
      <c r="D422" s="82" t="str">
        <f t="shared" si="420"/>
        <v>LCB (500)</v>
      </c>
      <c r="E422" s="82" t="str">
        <f t="shared" si="420"/>
        <v>LCG</v>
      </c>
      <c r="F422" s="82" t="str">
        <f t="shared" si="420"/>
        <v>MCV</v>
      </c>
      <c r="G422" s="82" t="str">
        <f t="shared" si="420"/>
        <v>MCB</v>
      </c>
      <c r="H422" s="82" t="str">
        <f t="shared" si="420"/>
        <v>MCG</v>
      </c>
      <c r="I422" s="82" t="str">
        <f t="shared" si="420"/>
        <v>SCV</v>
      </c>
      <c r="J422" s="82" t="str">
        <f t="shared" si="420"/>
        <v>SCB</v>
      </c>
      <c r="K422" s="82" t="str">
        <f t="shared" si="420"/>
        <v>SCG</v>
      </c>
      <c r="L422" s="82" t="str">
        <f t="shared" si="420"/>
        <v>D10</v>
      </c>
      <c r="M422" s="82" t="str">
        <f t="shared" si="420"/>
        <v>REIT</v>
      </c>
      <c r="N422" s="82" t="str">
        <f t="shared" si="420"/>
        <v>EAFED</v>
      </c>
      <c r="O422" s="82" t="str">
        <f t="shared" si="420"/>
        <v>EM</v>
      </c>
      <c r="P422" s="82" t="str">
        <f t="shared" si="420"/>
        <v>Total Int'l</v>
      </c>
      <c r="Q422" s="82" t="str">
        <f t="shared" si="420"/>
        <v>Pacific</v>
      </c>
      <c r="R422" s="82" t="str">
        <f t="shared" si="420"/>
        <v>Europe</v>
      </c>
      <c r="S422" s="82" t="str">
        <f t="shared" si="420"/>
        <v>Int'l Value</v>
      </c>
      <c r="T422" s="82" t="str">
        <f t="shared" si="420"/>
        <v>Int'l Small</v>
      </c>
      <c r="U422" s="82" t="str">
        <f t="shared" si="420"/>
        <v>LTT</v>
      </c>
      <c r="V422" s="82" t="str">
        <f t="shared" si="420"/>
        <v>ITT</v>
      </c>
      <c r="W422" s="82" t="str">
        <f t="shared" si="420"/>
        <v>STT</v>
      </c>
      <c r="X422" s="82" t="str">
        <f t="shared" si="420"/>
        <v>TBM</v>
      </c>
      <c r="Y422" s="82" t="str">
        <f t="shared" si="420"/>
        <v>STB</v>
      </c>
      <c r="Z422" s="82" t="str">
        <f t="shared" si="420"/>
        <v>TBILL</v>
      </c>
      <c r="AA422" s="82" t="str">
        <f t="shared" si="420"/>
        <v>IT Corp.</v>
      </c>
      <c r="AB422" s="82" t="str">
        <f t="shared" si="420"/>
        <v>Wellington</v>
      </c>
      <c r="AC422" s="82" t="str">
        <f t="shared" si="420"/>
        <v>Wellesley</v>
      </c>
      <c r="AD422" s="82" t="str">
        <f t="shared" si="420"/>
        <v>Windsor</v>
      </c>
      <c r="AE422" s="82" t="str">
        <f t="shared" si="420"/>
        <v>COMM</v>
      </c>
      <c r="AF422" s="82" t="str">
        <f t="shared" si="420"/>
        <v>GOLD</v>
      </c>
      <c r="AG422" s="82" t="str">
        <f t="shared" si="420"/>
        <v>Energy</v>
      </c>
      <c r="AH422" s="82" t="str">
        <f t="shared" ref="AH422:BM422" si="421">IF(AH$1="","",AH$1)</f>
        <v>Health</v>
      </c>
      <c r="AI422" s="82" t="str">
        <f t="shared" si="421"/>
        <v>P. Metals</v>
      </c>
      <c r="AJ422" s="82" t="str">
        <f t="shared" si="421"/>
        <v>Windsor II</v>
      </c>
      <c r="AK422" s="82" t="str">
        <f t="shared" si="421"/>
        <v>ST Munis</v>
      </c>
      <c r="AL422" s="82" t="str">
        <f t="shared" si="421"/>
        <v>IT Munis</v>
      </c>
      <c r="AM422" s="82" t="str">
        <f t="shared" si="421"/>
        <v>LT Munis</v>
      </c>
      <c r="AN422" s="82" t="str">
        <f t="shared" si="421"/>
        <v>ST Invest. Grade</v>
      </c>
      <c r="AO422" s="82" t="str">
        <f t="shared" si="421"/>
        <v>Hi-Yield Corp. Bd</v>
      </c>
      <c r="AP422" s="82" t="str">
        <f t="shared" si="421"/>
        <v>TIPS</v>
      </c>
      <c r="AQ422" s="82" t="str">
        <f t="shared" si="421"/>
        <v>Global Bd</v>
      </c>
      <c r="AR422" s="82" t="str">
        <f t="shared" si="421"/>
        <v>Int'l Bd</v>
      </c>
      <c r="AS422" s="82" t="str">
        <f t="shared" si="421"/>
        <v>Extended Mkt</v>
      </c>
      <c r="AT422" s="82" t="str">
        <f t="shared" si="421"/>
        <v>Momentum</v>
      </c>
      <c r="AU422" s="82" t="str">
        <f t="shared" si="421"/>
        <v/>
      </c>
      <c r="AV422" s="82" t="str">
        <f t="shared" si="421"/>
        <v/>
      </c>
      <c r="AW422" s="82" t="str">
        <f t="shared" si="421"/>
        <v/>
      </c>
      <c r="AX422" s="82" t="str">
        <f t="shared" si="421"/>
        <v/>
      </c>
      <c r="AY422" s="82" t="str">
        <f t="shared" si="421"/>
        <v/>
      </c>
      <c r="AZ422" s="82" t="str">
        <f t="shared" si="421"/>
        <v/>
      </c>
      <c r="BA422" s="82" t="str">
        <f t="shared" si="421"/>
        <v/>
      </c>
      <c r="BB422" s="82" t="str">
        <f t="shared" si="421"/>
        <v/>
      </c>
      <c r="BC422" s="82" t="str">
        <f t="shared" si="421"/>
        <v/>
      </c>
      <c r="BD422" s="82" t="str">
        <f t="shared" si="421"/>
        <v/>
      </c>
      <c r="BE422" s="82" t="str">
        <f t="shared" si="421"/>
        <v/>
      </c>
      <c r="BF422" s="82" t="str">
        <f t="shared" si="421"/>
        <v/>
      </c>
      <c r="BG422" s="82" t="str">
        <f t="shared" si="421"/>
        <v/>
      </c>
      <c r="BH422" s="82" t="str">
        <f t="shared" si="421"/>
        <v/>
      </c>
      <c r="BI422" s="82" t="str">
        <f t="shared" si="421"/>
        <v/>
      </c>
      <c r="BJ422" s="82" t="str">
        <f t="shared" si="421"/>
        <v/>
      </c>
      <c r="BK422" s="82" t="str">
        <f t="shared" si="421"/>
        <v/>
      </c>
      <c r="BL422" s="82" t="str">
        <f t="shared" si="421"/>
        <v/>
      </c>
      <c r="BM422" s="82" t="str">
        <f t="shared" si="421"/>
        <v/>
      </c>
      <c r="BN422" s="82" t="str">
        <f t="shared" ref="BN422:BZ422" si="422">IF(BN$1="","",BN$1)</f>
        <v/>
      </c>
      <c r="BO422" s="82" t="str">
        <f t="shared" si="422"/>
        <v/>
      </c>
      <c r="BP422" s="82" t="str">
        <f t="shared" si="422"/>
        <v/>
      </c>
      <c r="BQ422" s="82" t="str">
        <f t="shared" si="422"/>
        <v/>
      </c>
      <c r="BR422" s="82" t="str">
        <f t="shared" si="422"/>
        <v/>
      </c>
      <c r="BS422" s="82" t="str">
        <f t="shared" si="422"/>
        <v/>
      </c>
      <c r="BT422" s="82" t="str">
        <f t="shared" si="422"/>
        <v/>
      </c>
      <c r="BU422" s="82" t="str">
        <f t="shared" si="422"/>
        <v/>
      </c>
      <c r="BV422" s="82" t="str">
        <f t="shared" si="422"/>
        <v>S&amp;P500(h)</v>
      </c>
      <c r="BW422" s="82" t="str">
        <f t="shared" si="422"/>
        <v>IT Bonds(h)</v>
      </c>
      <c r="BX422" s="82" t="str">
        <f t="shared" si="422"/>
        <v>TBills(h)</v>
      </c>
      <c r="BY422" s="298" t="str">
        <f t="shared" si="422"/>
        <v>Cash</v>
      </c>
      <c r="BZ422" s="289" t="str">
        <f t="shared" si="422"/>
        <v>Inflation</v>
      </c>
    </row>
    <row r="423" spans="1:80" ht="13" thickBot="1">
      <c r="A423" s="211"/>
      <c r="B423" s="205" t="str">
        <f t="shared" ref="B423:AG423" si="423">IF(B$2="","",B$2)</f>
        <v>VTSMX</v>
      </c>
      <c r="C423" s="206" t="str">
        <f t="shared" si="423"/>
        <v>VIVAX</v>
      </c>
      <c r="D423" s="206" t="str">
        <f t="shared" si="423"/>
        <v>VFINX</v>
      </c>
      <c r="E423" s="206" t="str">
        <f t="shared" si="423"/>
        <v>VIGRX</v>
      </c>
      <c r="F423" s="206" t="str">
        <f t="shared" si="423"/>
        <v>VMVIX</v>
      </c>
      <c r="G423" s="206" t="str">
        <f t="shared" si="423"/>
        <v>VIMSX</v>
      </c>
      <c r="H423" s="206" t="str">
        <f t="shared" si="423"/>
        <v>VMGIX</v>
      </c>
      <c r="I423" s="206" t="str">
        <f t="shared" si="423"/>
        <v>VISVX</v>
      </c>
      <c r="J423" s="206" t="str">
        <f t="shared" si="423"/>
        <v>NAESX</v>
      </c>
      <c r="K423" s="206" t="str">
        <f t="shared" si="423"/>
        <v>VISGX</v>
      </c>
      <c r="L423" s="206" t="str">
        <f t="shared" si="423"/>
        <v>BRSIX</v>
      </c>
      <c r="M423" s="206" t="str">
        <f t="shared" si="423"/>
        <v>VGSIX</v>
      </c>
      <c r="N423" s="206" t="str">
        <f t="shared" si="423"/>
        <v>VTMGX</v>
      </c>
      <c r="O423" s="206" t="str">
        <f t="shared" si="423"/>
        <v>VEIEX</v>
      </c>
      <c r="P423" s="206" t="str">
        <f t="shared" si="423"/>
        <v>VGTSX</v>
      </c>
      <c r="Q423" s="206" t="str">
        <f t="shared" si="423"/>
        <v>VPACX</v>
      </c>
      <c r="R423" s="206" t="str">
        <f t="shared" si="423"/>
        <v>VEURX</v>
      </c>
      <c r="S423" s="206" t="str">
        <f t="shared" si="423"/>
        <v>EFV</v>
      </c>
      <c r="T423" s="206" t="str">
        <f t="shared" si="423"/>
        <v>VFSVX</v>
      </c>
      <c r="U423" s="206" t="str">
        <f t="shared" si="423"/>
        <v>VUSTX</v>
      </c>
      <c r="V423" s="206" t="str">
        <f t="shared" si="423"/>
        <v>VFITX</v>
      </c>
      <c r="W423" s="206" t="str">
        <f t="shared" si="423"/>
        <v>VFISX</v>
      </c>
      <c r="X423" s="206" t="str">
        <f t="shared" si="423"/>
        <v>VBMFX</v>
      </c>
      <c r="Y423" s="206" t="str">
        <f t="shared" si="423"/>
        <v>VBISX</v>
      </c>
      <c r="Z423" s="206" t="str">
        <f t="shared" si="423"/>
        <v>VUSXX</v>
      </c>
      <c r="AA423" s="206" t="str">
        <f t="shared" si="423"/>
        <v>VCIT</v>
      </c>
      <c r="AB423" s="206" t="str">
        <f t="shared" si="423"/>
        <v>VWELX</v>
      </c>
      <c r="AC423" s="206" t="str">
        <f t="shared" si="423"/>
        <v>VWINX</v>
      </c>
      <c r="AD423" s="206" t="str">
        <f t="shared" si="423"/>
        <v>VWNDX</v>
      </c>
      <c r="AE423" s="206" t="str">
        <f t="shared" si="423"/>
        <v>GSG</v>
      </c>
      <c r="AF423" s="206" t="str">
        <f t="shared" si="423"/>
        <v>IAU</v>
      </c>
      <c r="AG423" s="206" t="str">
        <f t="shared" si="423"/>
        <v>VGENX</v>
      </c>
      <c r="AH423" s="206" t="str">
        <f t="shared" ref="AH423:BM423" si="424">IF(AH$2="","",AH$2)</f>
        <v>VGHCX</v>
      </c>
      <c r="AI423" s="206" t="str">
        <f t="shared" si="424"/>
        <v>VGPMX</v>
      </c>
      <c r="AJ423" s="206" t="str">
        <f t="shared" si="424"/>
        <v>VWNFX</v>
      </c>
      <c r="AK423" s="206" t="str">
        <f t="shared" si="424"/>
        <v>VWSTX</v>
      </c>
      <c r="AL423" s="206" t="str">
        <f t="shared" si="424"/>
        <v>VWITX</v>
      </c>
      <c r="AM423" s="206" t="str">
        <f t="shared" si="424"/>
        <v>VWLTX</v>
      </c>
      <c r="AN423" s="206" t="str">
        <f t="shared" si="424"/>
        <v>VFSTX</v>
      </c>
      <c r="AO423" s="206" t="str">
        <f t="shared" si="424"/>
        <v>VWEHX</v>
      </c>
      <c r="AP423" s="206" t="str">
        <f t="shared" si="424"/>
        <v>VIPSX</v>
      </c>
      <c r="AQ423" s="206" t="str">
        <f t="shared" si="424"/>
        <v>PGBDX</v>
      </c>
      <c r="AR423" s="206" t="str">
        <f t="shared" si="424"/>
        <v>VTIBX</v>
      </c>
      <c r="AS423" s="206" t="str">
        <f t="shared" si="424"/>
        <v>VEXMX</v>
      </c>
      <c r="AT423" s="206" t="str">
        <f t="shared" si="424"/>
        <v>MTUM</v>
      </c>
      <c r="AU423" s="206" t="str">
        <f t="shared" si="424"/>
        <v/>
      </c>
      <c r="AV423" s="206" t="str">
        <f t="shared" si="424"/>
        <v/>
      </c>
      <c r="AW423" s="206" t="str">
        <f t="shared" si="424"/>
        <v/>
      </c>
      <c r="AX423" s="206" t="str">
        <f t="shared" si="424"/>
        <v/>
      </c>
      <c r="AY423" s="206" t="str">
        <f t="shared" si="424"/>
        <v/>
      </c>
      <c r="AZ423" s="206" t="str">
        <f t="shared" si="424"/>
        <v/>
      </c>
      <c r="BA423" s="206" t="str">
        <f t="shared" si="424"/>
        <v/>
      </c>
      <c r="BB423" s="206" t="str">
        <f t="shared" si="424"/>
        <v/>
      </c>
      <c r="BC423" s="206" t="str">
        <f t="shared" si="424"/>
        <v/>
      </c>
      <c r="BD423" s="206" t="str">
        <f t="shared" si="424"/>
        <v/>
      </c>
      <c r="BE423" s="206" t="str">
        <f t="shared" si="424"/>
        <v/>
      </c>
      <c r="BF423" s="206" t="str">
        <f t="shared" si="424"/>
        <v/>
      </c>
      <c r="BG423" s="206" t="str">
        <f t="shared" si="424"/>
        <v/>
      </c>
      <c r="BH423" s="206" t="str">
        <f t="shared" si="424"/>
        <v/>
      </c>
      <c r="BI423" s="206" t="str">
        <f t="shared" si="424"/>
        <v/>
      </c>
      <c r="BJ423" s="206" t="str">
        <f t="shared" si="424"/>
        <v/>
      </c>
      <c r="BK423" s="206" t="str">
        <f t="shared" si="424"/>
        <v/>
      </c>
      <c r="BL423" s="206" t="str">
        <f t="shared" si="424"/>
        <v/>
      </c>
      <c r="BM423" s="206" t="str">
        <f t="shared" si="424"/>
        <v/>
      </c>
      <c r="BN423" s="206" t="str">
        <f t="shared" ref="BN423:BZ423" si="425">IF(BN$2="","",BN$2)</f>
        <v/>
      </c>
      <c r="BO423" s="206" t="str">
        <f t="shared" si="425"/>
        <v/>
      </c>
      <c r="BP423" s="206" t="str">
        <f t="shared" si="425"/>
        <v/>
      </c>
      <c r="BQ423" s="206" t="str">
        <f t="shared" si="425"/>
        <v/>
      </c>
      <c r="BR423" s="206" t="str">
        <f t="shared" si="425"/>
        <v/>
      </c>
      <c r="BS423" s="206" t="str">
        <f t="shared" si="425"/>
        <v/>
      </c>
      <c r="BT423" s="206" t="str">
        <f t="shared" si="425"/>
        <v/>
      </c>
      <c r="BU423" s="206" t="str">
        <f t="shared" si="425"/>
        <v/>
      </c>
      <c r="BV423" s="206" t="str">
        <f t="shared" si="425"/>
        <v>S&amp;P500(h)</v>
      </c>
      <c r="BW423" s="206" t="str">
        <f t="shared" si="425"/>
        <v>IT Bonds(h)</v>
      </c>
      <c r="BX423" s="206" t="str">
        <f t="shared" si="425"/>
        <v>TBills(h)</v>
      </c>
      <c r="BY423" s="299" t="str">
        <f t="shared" si="425"/>
        <v>Cash</v>
      </c>
      <c r="BZ423" s="290" t="str">
        <f t="shared" si="425"/>
        <v>CPI-U</v>
      </c>
    </row>
    <row r="424" spans="1:80">
      <c r="A424" s="130">
        <f>A$8</f>
        <v>1871</v>
      </c>
      <c r="B424" s="84"/>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c r="AA424" s="83"/>
      <c r="AB424" s="83"/>
      <c r="AC424" s="83"/>
      <c r="AD424" s="83"/>
      <c r="AE424" s="83"/>
      <c r="AF424" s="83"/>
      <c r="AG424" s="83"/>
      <c r="AH424" s="83"/>
      <c r="AI424" s="83"/>
      <c r="AJ424" s="83"/>
      <c r="AK424" s="83"/>
      <c r="AL424" s="83"/>
      <c r="AM424" s="83"/>
      <c r="AN424" s="83"/>
      <c r="AO424" s="83"/>
      <c r="AP424" s="83"/>
      <c r="AQ424" s="83"/>
      <c r="AR424" s="83"/>
      <c r="AS424" s="83"/>
      <c r="AT424" s="83"/>
      <c r="AU424" s="83"/>
      <c r="AV424" s="83"/>
      <c r="AW424" s="83"/>
      <c r="AX424" s="83"/>
      <c r="AY424" s="83"/>
      <c r="AZ424" s="83"/>
      <c r="BA424" s="83"/>
      <c r="BB424" s="83"/>
      <c r="BC424" s="83"/>
      <c r="BD424" s="83"/>
      <c r="BE424" s="83"/>
      <c r="BF424" s="83"/>
      <c r="BG424" s="83"/>
      <c r="BH424" s="83"/>
      <c r="BI424" s="83"/>
      <c r="BJ424" s="83"/>
      <c r="BK424" s="83"/>
      <c r="BL424" s="83"/>
      <c r="BM424" s="83"/>
      <c r="BN424" s="83"/>
      <c r="BO424" s="83"/>
      <c r="BP424" s="83"/>
      <c r="BQ424" s="83"/>
      <c r="BR424" s="83"/>
      <c r="BS424" s="83"/>
      <c r="BT424" s="83"/>
      <c r="BU424" s="83"/>
      <c r="BV424" s="83"/>
      <c r="BW424" s="83"/>
      <c r="BX424" s="83"/>
      <c r="BY424" s="300"/>
      <c r="BZ424" s="291"/>
    </row>
    <row r="425" spans="1:80" ht="14">
      <c r="A425" s="85" t="str">
        <f t="shared" ref="A425:A438" si="426">CONCATENATE(A$424+10*(ROW()-ROW(A$424)-1), "-", A$424+10*(ROW()-ROW(A$424))-1)</f>
        <v>1871-1880</v>
      </c>
      <c r="B425" s="86">
        <f t="array" aca="1" ref="B425" ca="1">IF(B$423="", "", IF(ISERROR(PRODUCT(1+OFFSET(B$8, $CB425, 0, 10, 1)%)), "", PRODUCT(1+OFFSET(B$8, $CB425, 0, 10, 1)%)^(1/10)-1))</f>
        <v>9.3701825789290982E-2</v>
      </c>
      <c r="C425" s="87" t="str">
        <f t="array" aca="1" ref="C425" ca="1">IF(C$423="", "", IF(ISERROR(PRODUCT(1+OFFSET(C$8, $CB425, 0, 10, 1)%)), "", PRODUCT(1+OFFSET(C$8, $CB425, 0, 10, 1)%)^(1/10)-1))</f>
        <v/>
      </c>
      <c r="D425" s="87">
        <f t="array" aca="1" ref="D425" ca="1">IF(D$423="", "", IF(ISERROR(PRODUCT(1+OFFSET(D$8, $CB425, 0, 10, 1)%)), "", PRODUCT(1+OFFSET(D$8, $CB425, 0, 10, 1)%)^(1/10)-1))</f>
        <v>9.3701825789290982E-2</v>
      </c>
      <c r="E425" s="87" t="str">
        <f t="array" aca="1" ref="E425" ca="1">IF(E$423="", "", IF(ISERROR(PRODUCT(1+OFFSET(E$8, $CB425, 0, 10, 1)%)), "", PRODUCT(1+OFFSET(E$8, $CB425, 0, 10, 1)%)^(1/10)-1))</f>
        <v/>
      </c>
      <c r="F425" s="87" t="str">
        <f t="array" aca="1" ref="F425" ca="1">IF(F$423="", "", IF(ISERROR(PRODUCT(1+OFFSET(F$8, $CB425, 0, 10, 1)%)), "", PRODUCT(1+OFFSET(F$8, $CB425, 0, 10, 1)%)^(1/10)-1))</f>
        <v/>
      </c>
      <c r="G425" s="87" t="str">
        <f t="array" aca="1" ref="G425" ca="1">IF(G$423="", "", IF(ISERROR(PRODUCT(1+OFFSET(G$8, $CB425, 0, 10, 1)%)), "", PRODUCT(1+OFFSET(G$8, $CB425, 0, 10, 1)%)^(1/10)-1))</f>
        <v/>
      </c>
      <c r="H425" s="87" t="str">
        <f t="array" aca="1" ref="H425" ca="1">IF(H$423="", "", IF(ISERROR(PRODUCT(1+OFFSET(H$8, $CB425, 0, 10, 1)%)), "", PRODUCT(1+OFFSET(H$8, $CB425, 0, 10, 1)%)^(1/10)-1))</f>
        <v/>
      </c>
      <c r="I425" s="87" t="str">
        <f t="array" aca="1" ref="I425" ca="1">IF(I$423="", "", IF(ISERROR(PRODUCT(1+OFFSET(I$8, $CB425, 0, 10, 1)%)), "", PRODUCT(1+OFFSET(I$8, $CB425, 0, 10, 1)%)^(1/10)-1))</f>
        <v/>
      </c>
      <c r="J425" s="87" t="str">
        <f t="array" aca="1" ref="J425" ca="1">IF(J$423="", "", IF(ISERROR(PRODUCT(1+OFFSET(J$8, $CB425, 0, 10, 1)%)), "", PRODUCT(1+OFFSET(J$8, $CB425, 0, 10, 1)%)^(1/10)-1))</f>
        <v/>
      </c>
      <c r="K425" s="87" t="str">
        <f t="array" aca="1" ref="K425" ca="1">IF(K$423="", "", IF(ISERROR(PRODUCT(1+OFFSET(K$8, $CB425, 0, 10, 1)%)), "", PRODUCT(1+OFFSET(K$8, $CB425, 0, 10, 1)%)^(1/10)-1))</f>
        <v/>
      </c>
      <c r="L425" s="87" t="str">
        <f t="array" aca="1" ref="L425" ca="1">IF(L$423="", "", IF(ISERROR(PRODUCT(1+OFFSET(L$8, $CB425, 0, 10, 1)%)), "", PRODUCT(1+OFFSET(L$8, $CB425, 0, 10, 1)%)^(1/10)-1))</f>
        <v/>
      </c>
      <c r="M425" s="87" t="str">
        <f t="array" aca="1" ref="M425" ca="1">IF(M$423="", "", IF(ISERROR(PRODUCT(1+OFFSET(M$8, $CB425, 0, 10, 1)%)), "", PRODUCT(1+OFFSET(M$8, $CB425, 0, 10, 1)%)^(1/10)-1))</f>
        <v/>
      </c>
      <c r="N425" s="87" t="str">
        <f t="array" aca="1" ref="N425" ca="1">IF(N$423="", "", IF(ISERROR(PRODUCT(1+OFFSET(N$8, $CB425, 0, 10, 1)%)), "", PRODUCT(1+OFFSET(N$8, $CB425, 0, 10, 1)%)^(1/10)-1))</f>
        <v/>
      </c>
      <c r="O425" s="87" t="str">
        <f t="array" aca="1" ref="O425" ca="1">IF(O$423="", "", IF(ISERROR(PRODUCT(1+OFFSET(O$8, $CB425, 0, 10, 1)%)), "", PRODUCT(1+OFFSET(O$8, $CB425, 0, 10, 1)%)^(1/10)-1))</f>
        <v/>
      </c>
      <c r="P425" s="135" t="str">
        <f t="array" aca="1" ref="P425" ca="1">IF(P$423="", "", IF(ISERROR(PRODUCT(1+OFFSET(P$8, $CB425, 0, 10, 1)%)), "", PRODUCT(1+OFFSET(P$8, $CB425, 0, 10, 1)%)^(1/10)-1))</f>
        <v/>
      </c>
      <c r="Q425" s="87" t="str">
        <f t="array" aca="1" ref="Q425" ca="1">IF(Q$423="", "", IF(ISERROR(PRODUCT(1+OFFSET(Q$8, $CB425, 0, 10, 1)%)), "", PRODUCT(1+OFFSET(Q$8, $CB425, 0, 10, 1)%)^(1/10)-1))</f>
        <v/>
      </c>
      <c r="R425" s="87" t="str">
        <f t="array" aca="1" ref="R425" ca="1">IF(R$423="", "", IF(ISERROR(PRODUCT(1+OFFSET(R$8, $CB425, 0, 10, 1)%)), "", PRODUCT(1+OFFSET(R$8, $CB425, 0, 10, 1)%)^(1/10)-1))</f>
        <v/>
      </c>
      <c r="S425" s="87" t="str">
        <f t="array" aca="1" ref="S425" ca="1">IF(S$423="", "", IF(ISERROR(PRODUCT(1+OFFSET(S$8, $CB425, 0, 10, 1)%)), "", PRODUCT(1+OFFSET(S$8, $CB425, 0, 10, 1)%)^(1/10)-1))</f>
        <v/>
      </c>
      <c r="T425" s="87" t="str">
        <f t="array" aca="1" ref="T425" ca="1">IF(T$423="", "", IF(ISERROR(PRODUCT(1+OFFSET(T$8, $CB425, 0, 10, 1)%)), "", PRODUCT(1+OFFSET(T$8, $CB425, 0, 10, 1)%)^(1/10)-1))</f>
        <v/>
      </c>
      <c r="U425" s="87">
        <f t="array" aca="1" ref="U425" ca="1">IF(U$423="", "", IF(ISERROR(PRODUCT(1+OFFSET(U$8, $CB425, 0, 10, 1)%)), "", PRODUCT(1+OFFSET(U$8, $CB425, 0, 10, 1)%)^(1/10)-1))</f>
        <v>6.7309759046009665E-2</v>
      </c>
      <c r="V425" s="87">
        <f t="array" aca="1" ref="V425" ca="1">IF(V$423="", "", IF(ISERROR(PRODUCT(1+OFFSET(V$8, $CB425, 0, 10, 1)%)), "", PRODUCT(1+OFFSET(V$8, $CB425, 0, 10, 1)%)^(1/10)-1))</f>
        <v>5.185997708781942E-2</v>
      </c>
      <c r="W425" s="87">
        <f t="array" aca="1" ref="W425" ca="1">IF(W$423="", "", IF(ISERROR(PRODUCT(1+OFFSET(W$8, $CB425, 0, 10, 1)%)), "", PRODUCT(1+OFFSET(W$8, $CB425, 0, 10, 1)%)^(1/10)-1))</f>
        <v>5.5128909178342012E-2</v>
      </c>
      <c r="X425" s="87">
        <f t="array" aca="1" ref="X425" ca="1">IF(X$423="", "", IF(ISERROR(PRODUCT(1+OFFSET(X$8, $CB425, 0, 10, 1)%)), "", PRODUCT(1+OFFSET(X$8, $CB425, 0, 10, 1)%)^(1/10)-1))</f>
        <v>5.2954338080668073E-2</v>
      </c>
      <c r="Y425" s="87">
        <f t="array" aca="1" ref="Y425" ca="1">IF(Y$423="", "", IF(ISERROR(PRODUCT(1+OFFSET(Y$8, $CB425, 0, 10, 1)%)), "", PRODUCT(1+OFFSET(Y$8, $CB425, 0, 10, 1)%)^(1/10)-1))</f>
        <v>5.555028653823757E-2</v>
      </c>
      <c r="Z425" s="87">
        <f t="array" aca="1" ref="Z425" ca="1">IF(Z$423="", "", IF(ISERROR(PRODUCT(1+OFFSET(Z$8, $CB425, 0, 10, 1)%)), "", PRODUCT(1+OFFSET(Z$8, $CB425, 0, 10, 1)%)^(1/10)-1))</f>
        <v>5.7907576065528543E-2</v>
      </c>
      <c r="AA425" s="87" t="str">
        <f t="array" aca="1" ref="AA425" ca="1">IF(AA$423="", "", IF(ISERROR(PRODUCT(1+OFFSET(AA$8, $CB425, 0, 10, 1)%)), "", PRODUCT(1+OFFSET(AA$8, $CB425, 0, 10, 1)%)^(1/10)-1))</f>
        <v/>
      </c>
      <c r="AB425" s="87" t="str">
        <f t="array" aca="1" ref="AB425" ca="1">IF(AB$423="", "", IF(ISERROR(PRODUCT(1+OFFSET(AB$8, $CB425, 0, 10, 1)%)), "", PRODUCT(1+OFFSET(AB$8, $CB425, 0, 10, 1)%)^(1/10)-1))</f>
        <v/>
      </c>
      <c r="AC425" s="87" t="str">
        <f t="array" aca="1" ref="AC425" ca="1">IF(AC$423="", "", IF(ISERROR(PRODUCT(1+OFFSET(AC$8, $CB425, 0, 10, 1)%)), "", PRODUCT(1+OFFSET(AC$8, $CB425, 0, 10, 1)%)^(1/10)-1))</f>
        <v/>
      </c>
      <c r="AD425" s="87" t="str">
        <f t="array" aca="1" ref="AD425" ca="1">IF(AD$423="", "", IF(ISERROR(PRODUCT(1+OFFSET(AD$8, $CB425, 0, 10, 1)%)), "", PRODUCT(1+OFFSET(AD$8, $CB425, 0, 10, 1)%)^(1/10)-1))</f>
        <v/>
      </c>
      <c r="AE425" s="87" t="str">
        <f t="array" aca="1" ref="AE425" ca="1">IF(AE$423="", "", IF(ISERROR(PRODUCT(1+OFFSET(AE$8, $CB425, 0, 10, 1)%)), "", PRODUCT(1+OFFSET(AE$8, $CB425, 0, 10, 1)%)^(1/10)-1))</f>
        <v/>
      </c>
      <c r="AF425" s="87" t="str">
        <f t="array" aca="1" ref="AF425" ca="1">IF(AF$423="", "", IF(ISERROR(PRODUCT(1+OFFSET(AF$8, $CB425, 0, 10, 1)%)), "", PRODUCT(1+OFFSET(AF$8, $CB425, 0, 10, 1)%)^(1/10)-1))</f>
        <v/>
      </c>
      <c r="AG425" s="87" t="str">
        <f t="array" aca="1" ref="AG425" ca="1">IF(AG$423="", "", IF(ISERROR(PRODUCT(1+OFFSET(AG$8, $CB425, 0, 10, 1)%)), "", PRODUCT(1+OFFSET(AG$8, $CB425, 0, 10, 1)%)^(1/10)-1))</f>
        <v/>
      </c>
      <c r="AH425" s="87" t="str">
        <f t="array" aca="1" ref="AH425" ca="1">IF(AH$423="", "", IF(ISERROR(PRODUCT(1+OFFSET(AH$8, $CB425, 0, 10, 1)%)), "", PRODUCT(1+OFFSET(AH$8, $CB425, 0, 10, 1)%)^(1/10)-1))</f>
        <v/>
      </c>
      <c r="AI425" s="87" t="str">
        <f t="array" aca="1" ref="AI425" ca="1">IF(AI$423="", "", IF(ISERROR(PRODUCT(1+OFFSET(AI$8, $CB425, 0, 10, 1)%)), "", PRODUCT(1+OFFSET(AI$8, $CB425, 0, 10, 1)%)^(1/10)-1))</f>
        <v/>
      </c>
      <c r="AJ425" s="87" t="str">
        <f t="array" aca="1" ref="AJ425" ca="1">IF(AJ$423="", "", IF(ISERROR(PRODUCT(1+OFFSET(AJ$8, $CB425, 0, 10, 1)%)), "", PRODUCT(1+OFFSET(AJ$8, $CB425, 0, 10, 1)%)^(1/10)-1))</f>
        <v/>
      </c>
      <c r="AK425" s="87" t="str">
        <f t="array" aca="1" ref="AK425" ca="1">IF(AK$423="", "", IF(ISERROR(PRODUCT(1+OFFSET(AK$8, $CB425, 0, 10, 1)%)), "", PRODUCT(1+OFFSET(AK$8, $CB425, 0, 10, 1)%)^(1/10)-1))</f>
        <v/>
      </c>
      <c r="AL425" s="87" t="str">
        <f t="array" aca="1" ref="AL425" ca="1">IF(AL$423="", "", IF(ISERROR(PRODUCT(1+OFFSET(AL$8, $CB425, 0, 10, 1)%)), "", PRODUCT(1+OFFSET(AL$8, $CB425, 0, 10, 1)%)^(1/10)-1))</f>
        <v/>
      </c>
      <c r="AM425" s="87" t="str">
        <f t="array" aca="1" ref="AM425" ca="1">IF(AM$423="", "", IF(ISERROR(PRODUCT(1+OFFSET(AM$8, $CB425, 0, 10, 1)%)), "", PRODUCT(1+OFFSET(AM$8, $CB425, 0, 10, 1)%)^(1/10)-1))</f>
        <v/>
      </c>
      <c r="AN425" s="87" t="str">
        <f t="array" aca="1" ref="AN425" ca="1">IF(AN$423="", "", IF(ISERROR(PRODUCT(1+OFFSET(AN$8, $CB425, 0, 10, 1)%)), "", PRODUCT(1+OFFSET(AN$8, $CB425, 0, 10, 1)%)^(1/10)-1))</f>
        <v/>
      </c>
      <c r="AO425" s="87" t="str">
        <f t="array" aca="1" ref="AO425" ca="1">IF(AO$423="", "", IF(ISERROR(PRODUCT(1+OFFSET(AO$8, $CB425, 0, 10, 1)%)), "", PRODUCT(1+OFFSET(AO$8, $CB425, 0, 10, 1)%)^(1/10)-1))</f>
        <v/>
      </c>
      <c r="AP425" s="87" t="str">
        <f t="array" aca="1" ref="AP425" ca="1">IF(AP$423="", "", IF(ISERROR(PRODUCT(1+OFFSET(AP$8, $CB425, 0, 10, 1)%)), "", PRODUCT(1+OFFSET(AP$8, $CB425, 0, 10, 1)%)^(1/10)-1))</f>
        <v/>
      </c>
      <c r="AQ425" s="87" t="str">
        <f t="array" aca="1" ref="AQ425" ca="1">IF(AQ$423="", "", IF(ISERROR(PRODUCT(1+OFFSET(AQ$8, $CB425, 0, 10, 1)%)), "", PRODUCT(1+OFFSET(AQ$8, $CB425, 0, 10, 1)%)^(1/10)-1))</f>
        <v/>
      </c>
      <c r="AR425" s="87" t="str">
        <f t="array" aca="1" ref="AR425" ca="1">IF(AR$423="", "", IF(ISERROR(PRODUCT(1+OFFSET(AR$8, $CB425, 0, 10, 1)%)), "", PRODUCT(1+OFFSET(AR$8, $CB425, 0, 10, 1)%)^(1/10)-1))</f>
        <v/>
      </c>
      <c r="AS425" s="87" t="str">
        <f t="array" aca="1" ref="AS425" ca="1">IF(AS$423="", "", IF(ISERROR(PRODUCT(1+OFFSET(AS$8, $CB425, 0, 10, 1)%)), "", PRODUCT(1+OFFSET(AS$8, $CB425, 0, 10, 1)%)^(1/10)-1))</f>
        <v/>
      </c>
      <c r="AT425" s="87" t="str">
        <f t="array" aca="1" ref="AT425" ca="1">IF(AT$423="", "", IF(ISERROR(PRODUCT(1+OFFSET(AT$8, $CB425, 0, 10, 1)%)), "", PRODUCT(1+OFFSET(AT$8, $CB425, 0, 10, 1)%)^(1/10)-1))</f>
        <v/>
      </c>
      <c r="AU425" s="87" t="str">
        <f t="array" aca="1" ref="AU425" ca="1">IF(AU$423="", "", IF(ISERROR(PRODUCT(1+OFFSET(AU$8, $CB425, 0, 10, 1)%)), "", PRODUCT(1+OFFSET(AU$8, $CB425, 0, 10, 1)%)^(1/10)-1))</f>
        <v/>
      </c>
      <c r="AV425" s="87" t="str">
        <f t="array" aca="1" ref="AV425" ca="1">IF(AV$423="", "", IF(ISERROR(PRODUCT(1+OFFSET(AV$8, $CB425, 0, 10, 1)%)), "", PRODUCT(1+OFFSET(AV$8, $CB425, 0, 10, 1)%)^(1/10)-1))</f>
        <v/>
      </c>
      <c r="AW425" s="87" t="str">
        <f t="array" aca="1" ref="AW425" ca="1">IF(AW$423="", "", IF(ISERROR(PRODUCT(1+OFFSET(AW$8, $CB425, 0, 10, 1)%)), "", PRODUCT(1+OFFSET(AW$8, $CB425, 0, 10, 1)%)^(1/10)-1))</f>
        <v/>
      </c>
      <c r="AX425" s="87" t="str">
        <f t="array" aca="1" ref="AX425" ca="1">IF(AX$423="", "", IF(ISERROR(PRODUCT(1+OFFSET(AX$8, $CB425, 0, 10, 1)%)), "", PRODUCT(1+OFFSET(AX$8, $CB425, 0, 10, 1)%)^(1/10)-1))</f>
        <v/>
      </c>
      <c r="AY425" s="87" t="str">
        <f t="array" aca="1" ref="AY425" ca="1">IF(AY$423="", "", IF(ISERROR(PRODUCT(1+OFFSET(AY$8, $CB425, 0, 10, 1)%)), "", PRODUCT(1+OFFSET(AY$8, $CB425, 0, 10, 1)%)^(1/10)-1))</f>
        <v/>
      </c>
      <c r="AZ425" s="87" t="str">
        <f t="array" aca="1" ref="AZ425" ca="1">IF(AZ$423="", "", IF(ISERROR(PRODUCT(1+OFFSET(AZ$8, $CB425, 0, 10, 1)%)), "", PRODUCT(1+OFFSET(AZ$8, $CB425, 0, 10, 1)%)^(1/10)-1))</f>
        <v/>
      </c>
      <c r="BA425" s="87" t="str">
        <f t="array" aca="1" ref="BA425" ca="1">IF(BA$423="", "", IF(ISERROR(PRODUCT(1+OFFSET(BA$8, $CB425, 0, 10, 1)%)), "", PRODUCT(1+OFFSET(BA$8, $CB425, 0, 10, 1)%)^(1/10)-1))</f>
        <v/>
      </c>
      <c r="BB425" s="87" t="str">
        <f t="array" aca="1" ref="BB425" ca="1">IF(BB$423="", "", IF(ISERROR(PRODUCT(1+OFFSET(BB$8, $CB425, 0, 10, 1)%)), "", PRODUCT(1+OFFSET(BB$8, $CB425, 0, 10, 1)%)^(1/10)-1))</f>
        <v/>
      </c>
      <c r="BC425" s="87" t="str">
        <f t="array" aca="1" ref="BC425" ca="1">IF(BC$423="", "", IF(ISERROR(PRODUCT(1+OFFSET(BC$8, $CB425, 0, 10, 1)%)), "", PRODUCT(1+OFFSET(BC$8, $CB425, 0, 10, 1)%)^(1/10)-1))</f>
        <v/>
      </c>
      <c r="BD425" s="87" t="str">
        <f t="array" aca="1" ref="BD425" ca="1">IF(BD$423="", "", IF(ISERROR(PRODUCT(1+OFFSET(BD$8, $CB425, 0, 10, 1)%)), "", PRODUCT(1+OFFSET(BD$8, $CB425, 0, 10, 1)%)^(1/10)-1))</f>
        <v/>
      </c>
      <c r="BE425" s="87" t="str">
        <f t="array" aca="1" ref="BE425" ca="1">IF(BE$423="", "", IF(ISERROR(PRODUCT(1+OFFSET(BE$8, $CB425, 0, 10, 1)%)), "", PRODUCT(1+OFFSET(BE$8, $CB425, 0, 10, 1)%)^(1/10)-1))</f>
        <v/>
      </c>
      <c r="BF425" s="87" t="str">
        <f t="array" aca="1" ref="BF425" ca="1">IF(BF$423="", "", IF(ISERROR(PRODUCT(1+OFFSET(BF$8, $CB425, 0, 10, 1)%)), "", PRODUCT(1+OFFSET(BF$8, $CB425, 0, 10, 1)%)^(1/10)-1))</f>
        <v/>
      </c>
      <c r="BG425" s="87" t="str">
        <f t="array" aca="1" ref="BG425" ca="1">IF(BG$423="", "", IF(ISERROR(PRODUCT(1+OFFSET(BG$8, $CB425, 0, 10, 1)%)), "", PRODUCT(1+OFFSET(BG$8, $CB425, 0, 10, 1)%)^(1/10)-1))</f>
        <v/>
      </c>
      <c r="BH425" s="87" t="str">
        <f t="array" aca="1" ref="BH425" ca="1">IF(BH$423="", "", IF(ISERROR(PRODUCT(1+OFFSET(BH$8, $CB425, 0, 10, 1)%)), "", PRODUCT(1+OFFSET(BH$8, $CB425, 0, 10, 1)%)^(1/10)-1))</f>
        <v/>
      </c>
      <c r="BI425" s="87" t="str">
        <f t="array" aca="1" ref="BI425" ca="1">IF(BI$423="", "", IF(ISERROR(PRODUCT(1+OFFSET(BI$8, $CB425, 0, 10, 1)%)), "", PRODUCT(1+OFFSET(BI$8, $CB425, 0, 10, 1)%)^(1/10)-1))</f>
        <v/>
      </c>
      <c r="BJ425" s="87" t="str">
        <f t="array" aca="1" ref="BJ425" ca="1">IF(BJ$423="", "", IF(ISERROR(PRODUCT(1+OFFSET(BJ$8, $CB425, 0, 10, 1)%)), "", PRODUCT(1+OFFSET(BJ$8, $CB425, 0, 10, 1)%)^(1/10)-1))</f>
        <v/>
      </c>
      <c r="BK425" s="87" t="str">
        <f t="array" aca="1" ref="BK425" ca="1">IF(BK$423="", "", IF(ISERROR(PRODUCT(1+OFFSET(BK$8, $CB425, 0, 10, 1)%)), "", PRODUCT(1+OFFSET(BK$8, $CB425, 0, 10, 1)%)^(1/10)-1))</f>
        <v/>
      </c>
      <c r="BL425" s="87" t="str">
        <f t="array" aca="1" ref="BL425" ca="1">IF(BL$423="", "", IF(ISERROR(PRODUCT(1+OFFSET(BL$8, $CB425, 0, 10, 1)%)), "", PRODUCT(1+OFFSET(BL$8, $CB425, 0, 10, 1)%)^(1/10)-1))</f>
        <v/>
      </c>
      <c r="BM425" s="87" t="str">
        <f t="array" aca="1" ref="BM425" ca="1">IF(BM$423="", "", IF(ISERROR(PRODUCT(1+OFFSET(BM$8, $CB425, 0, 10, 1)%)), "", PRODUCT(1+OFFSET(BM$8, $CB425, 0, 10, 1)%)^(1/10)-1))</f>
        <v/>
      </c>
      <c r="BN425" s="87" t="str">
        <f t="array" aca="1" ref="BN425" ca="1">IF(BN$423="", "", IF(ISERROR(PRODUCT(1+OFFSET(BN$8, $CB425, 0, 10, 1)%)), "", PRODUCT(1+OFFSET(BN$8, $CB425, 0, 10, 1)%)^(1/10)-1))</f>
        <v/>
      </c>
      <c r="BO425" s="87" t="str">
        <f t="array" aca="1" ref="BO425" ca="1">IF(BO$423="", "", IF(ISERROR(PRODUCT(1+OFFSET(BO$8, $CB425, 0, 10, 1)%)), "", PRODUCT(1+OFFSET(BO$8, $CB425, 0, 10, 1)%)^(1/10)-1))</f>
        <v/>
      </c>
      <c r="BP425" s="87" t="str">
        <f t="array" aca="1" ref="BP425" ca="1">IF(BP$423="", "", IF(ISERROR(PRODUCT(1+OFFSET(BP$8, $CB425, 0, 10, 1)%)), "", PRODUCT(1+OFFSET(BP$8, $CB425, 0, 10, 1)%)^(1/10)-1))</f>
        <v/>
      </c>
      <c r="BQ425" s="87" t="str">
        <f t="array" aca="1" ref="BQ425" ca="1">IF(BQ$423="", "", IF(ISERROR(PRODUCT(1+OFFSET(BQ$8, $CB425, 0, 10, 1)%)), "", PRODUCT(1+OFFSET(BQ$8, $CB425, 0, 10, 1)%)^(1/10)-1))</f>
        <v/>
      </c>
      <c r="BR425" s="87" t="str">
        <f t="array" aca="1" ref="BR425" ca="1">IF(BR$423="", "", IF(ISERROR(PRODUCT(1+OFFSET(BR$8, $CB425, 0, 10, 1)%)), "", PRODUCT(1+OFFSET(BR$8, $CB425, 0, 10, 1)%)^(1/10)-1))</f>
        <v/>
      </c>
      <c r="BS425" s="87" t="str">
        <f t="array" aca="1" ref="BS425" ca="1">IF(BS$423="", "", IF(ISERROR(PRODUCT(1+OFFSET(BS$8, $CB425, 0, 10, 1)%)), "", PRODUCT(1+OFFSET(BS$8, $CB425, 0, 10, 1)%)^(1/10)-1))</f>
        <v/>
      </c>
      <c r="BT425" s="87" t="str">
        <f t="array" aca="1" ref="BT425" ca="1">IF(BT$423="", "", IF(ISERROR(PRODUCT(1+OFFSET(BT$8, $CB425, 0, 10, 1)%)), "", PRODUCT(1+OFFSET(BT$8, $CB425, 0, 10, 1)%)^(1/10)-1))</f>
        <v/>
      </c>
      <c r="BU425" s="87" t="str">
        <f t="array" aca="1" ref="BU425" ca="1">IF(BU$423="", "", IF(ISERROR(PRODUCT(1+OFFSET(BU$8, $CB425, 0, 10, 1)%)), "", PRODUCT(1+OFFSET(BU$8, $CB425, 0, 10, 1)%)^(1/10)-1))</f>
        <v/>
      </c>
      <c r="BV425" s="87">
        <f t="array" aca="1" ref="BV425" ca="1">IF(BV$423="", "", IF(ISERROR(PRODUCT(1+OFFSET(BV$8, $CB425, 0, 10, 1)%)), "", PRODUCT(1+OFFSET(BV$8, $CB425, 0, 10, 1)%)^(1/10)-1))</f>
        <v>9.545174871055373E-2</v>
      </c>
      <c r="BW425" s="87">
        <f t="array" aca="1" ref="BW425" ca="1">IF(BW$423="", "", IF(ISERROR(PRODUCT(1+OFFSET(BW$8, $CB425, 0, 10, 1)%)), "", PRODUCT(1+OFFSET(BW$8, $CB425, 0, 10, 1)%)^(1/10)-1))</f>
        <v>5.3963697041995218E-2</v>
      </c>
      <c r="BX425" s="87">
        <f t="array" aca="1" ref="BX425" ca="1">IF(BX$423="", "", IF(ISERROR(PRODUCT(1+OFFSET(BX$8, $CB425, 0, 10, 1)%)), "", PRODUCT(1+OFFSET(BX$8, $CB425, 0, 10, 1)%)^(1/10)-1))</f>
        <v>5.8859692883987513E-2</v>
      </c>
      <c r="BY425" s="301">
        <f t="array" aca="1" ref="BY425" ca="1">IF(BY$423="", "", IF(ISERROR(PRODUCT(1+OFFSET(BY$8, $CB425, 0, 10, 1)%)), "", PRODUCT(1+OFFSET(BY$8, $CB425, 0, 10, 1)%)^(1/10)-1))</f>
        <v>0</v>
      </c>
      <c r="BZ425" s="292">
        <f t="array" aca="1" ref="BZ425" ca="1">IF(BZ$423="", "", IF(ISERROR(PRODUCT(1+OFFSET(BZ$8, $CB425, 0, 10, 1)%)), "", PRODUCT(1+OFFSET(BZ$8, $CB425, 0, 10, 1)%)^(1/10)-1))</f>
        <v>-2.7619012516841179E-2</v>
      </c>
      <c r="CB425" s="131">
        <f t="shared" ref="CB425:CB438" si="427">10*(ROW()-ROW($A$424)-1)</f>
        <v>0</v>
      </c>
    </row>
    <row r="426" spans="1:80" ht="14">
      <c r="A426" s="85" t="str">
        <f t="shared" si="426"/>
        <v>1881-1890</v>
      </c>
      <c r="B426" s="86">
        <f t="array" aca="1" ref="B426" ca="1">IF(B$423="", "", IF(ISERROR(PRODUCT(1+OFFSET(B$8, $CB426, 0, 10, 1)%)), "", PRODUCT(1+OFFSET(B$8, $CB426, 0, 10, 1)%)^(1/10)-1))</f>
        <v>2.3661270868260864E-2</v>
      </c>
      <c r="C426" s="87" t="str">
        <f t="array" aca="1" ref="C426" ca="1">IF(C$423="", "", IF(ISERROR(PRODUCT(1+OFFSET(C$8, $CB426, 0, 10, 1)%)), "", PRODUCT(1+OFFSET(C$8, $CB426, 0, 10, 1)%)^(1/10)-1))</f>
        <v/>
      </c>
      <c r="D426" s="87">
        <f t="array" aca="1" ref="D426" ca="1">IF(D$423="", "", IF(ISERROR(PRODUCT(1+OFFSET(D$8, $CB426, 0, 10, 1)%)), "", PRODUCT(1+OFFSET(D$8, $CB426, 0, 10, 1)%)^(1/10)-1))</f>
        <v>2.3661270868260864E-2</v>
      </c>
      <c r="E426" s="87" t="str">
        <f t="array" aca="1" ref="E426" ca="1">IF(E$423="", "", IF(ISERROR(PRODUCT(1+OFFSET(E$8, $CB426, 0, 10, 1)%)), "", PRODUCT(1+OFFSET(E$8, $CB426, 0, 10, 1)%)^(1/10)-1))</f>
        <v/>
      </c>
      <c r="F426" s="87" t="str">
        <f t="array" aca="1" ref="F426" ca="1">IF(F$423="", "", IF(ISERROR(PRODUCT(1+OFFSET(F$8, $CB426, 0, 10, 1)%)), "", PRODUCT(1+OFFSET(F$8, $CB426, 0, 10, 1)%)^(1/10)-1))</f>
        <v/>
      </c>
      <c r="G426" s="87" t="str">
        <f t="array" aca="1" ref="G426" ca="1">IF(G$423="", "", IF(ISERROR(PRODUCT(1+OFFSET(G$8, $CB426, 0, 10, 1)%)), "", PRODUCT(1+OFFSET(G$8, $CB426, 0, 10, 1)%)^(1/10)-1))</f>
        <v/>
      </c>
      <c r="H426" s="87" t="str">
        <f t="array" aca="1" ref="H426" ca="1">IF(H$423="", "", IF(ISERROR(PRODUCT(1+OFFSET(H$8, $CB426, 0, 10, 1)%)), "", PRODUCT(1+OFFSET(H$8, $CB426, 0, 10, 1)%)^(1/10)-1))</f>
        <v/>
      </c>
      <c r="I426" s="87" t="str">
        <f t="array" aca="1" ref="I426" ca="1">IF(I$423="", "", IF(ISERROR(PRODUCT(1+OFFSET(I$8, $CB426, 0, 10, 1)%)), "", PRODUCT(1+OFFSET(I$8, $CB426, 0, 10, 1)%)^(1/10)-1))</f>
        <v/>
      </c>
      <c r="J426" s="87" t="str">
        <f t="array" aca="1" ref="J426" ca="1">IF(J$423="", "", IF(ISERROR(PRODUCT(1+OFFSET(J$8, $CB426, 0, 10, 1)%)), "", PRODUCT(1+OFFSET(J$8, $CB426, 0, 10, 1)%)^(1/10)-1))</f>
        <v/>
      </c>
      <c r="K426" s="87" t="str">
        <f t="array" aca="1" ref="K426" ca="1">IF(K$423="", "", IF(ISERROR(PRODUCT(1+OFFSET(K$8, $CB426, 0, 10, 1)%)), "", PRODUCT(1+OFFSET(K$8, $CB426, 0, 10, 1)%)^(1/10)-1))</f>
        <v/>
      </c>
      <c r="L426" s="87" t="str">
        <f t="array" aca="1" ref="L426" ca="1">IF(L$423="", "", IF(ISERROR(PRODUCT(1+OFFSET(L$8, $CB426, 0, 10, 1)%)), "", PRODUCT(1+OFFSET(L$8, $CB426, 0, 10, 1)%)^(1/10)-1))</f>
        <v/>
      </c>
      <c r="M426" s="87" t="str">
        <f t="array" aca="1" ref="M426" ca="1">IF(M$423="", "", IF(ISERROR(PRODUCT(1+OFFSET(M$8, $CB426, 0, 10, 1)%)), "", PRODUCT(1+OFFSET(M$8, $CB426, 0, 10, 1)%)^(1/10)-1))</f>
        <v/>
      </c>
      <c r="N426" s="87" t="str">
        <f t="array" aca="1" ref="N426" ca="1">IF(N$423="", "", IF(ISERROR(PRODUCT(1+OFFSET(N$8, $CB426, 0, 10, 1)%)), "", PRODUCT(1+OFFSET(N$8, $CB426, 0, 10, 1)%)^(1/10)-1))</f>
        <v/>
      </c>
      <c r="O426" s="87" t="str">
        <f t="array" aca="1" ref="O426" ca="1">IF(O$423="", "", IF(ISERROR(PRODUCT(1+OFFSET(O$8, $CB426, 0, 10, 1)%)), "", PRODUCT(1+OFFSET(O$8, $CB426, 0, 10, 1)%)^(1/10)-1))</f>
        <v/>
      </c>
      <c r="P426" s="135" t="str">
        <f t="array" aca="1" ref="P426" ca="1">IF(P$423="", "", IF(ISERROR(PRODUCT(1+OFFSET(P$8, $CB426, 0, 10, 1)%)), "", PRODUCT(1+OFFSET(P$8, $CB426, 0, 10, 1)%)^(1/10)-1))</f>
        <v/>
      </c>
      <c r="Q426" s="87" t="str">
        <f t="array" aca="1" ref="Q426" ca="1">IF(Q$423="", "", IF(ISERROR(PRODUCT(1+OFFSET(Q$8, $CB426, 0, 10, 1)%)), "", PRODUCT(1+OFFSET(Q$8, $CB426, 0, 10, 1)%)^(1/10)-1))</f>
        <v/>
      </c>
      <c r="R426" s="87" t="str">
        <f t="array" aca="1" ref="R426" ca="1">IF(R$423="", "", IF(ISERROR(PRODUCT(1+OFFSET(R$8, $CB426, 0, 10, 1)%)), "", PRODUCT(1+OFFSET(R$8, $CB426, 0, 10, 1)%)^(1/10)-1))</f>
        <v/>
      </c>
      <c r="S426" s="87" t="str">
        <f t="array" aca="1" ref="S426" ca="1">IF(S$423="", "", IF(ISERROR(PRODUCT(1+OFFSET(S$8, $CB426, 0, 10, 1)%)), "", PRODUCT(1+OFFSET(S$8, $CB426, 0, 10, 1)%)^(1/10)-1))</f>
        <v/>
      </c>
      <c r="T426" s="87" t="str">
        <f t="array" aca="1" ref="T426" ca="1">IF(T$423="", "", IF(ISERROR(PRODUCT(1+OFFSET(T$8, $CB426, 0, 10, 1)%)), "", PRODUCT(1+OFFSET(T$8, $CB426, 0, 10, 1)%)^(1/10)-1))</f>
        <v/>
      </c>
      <c r="U426" s="87">
        <f t="array" aca="1" ref="U426" ca="1">IF(U$423="", "", IF(ISERROR(PRODUCT(1+OFFSET(U$8, $CB426, 0, 10, 1)%)), "", PRODUCT(1+OFFSET(U$8, $CB426, 0, 10, 1)%)^(1/10)-1))</f>
        <v>3.4494722047247572E-2</v>
      </c>
      <c r="V426" s="87">
        <f t="array" aca="1" ref="V426" ca="1">IF(V$423="", "", IF(ISERROR(PRODUCT(1+OFFSET(V$8, $CB426, 0, 10, 1)%)), "", PRODUCT(1+OFFSET(V$8, $CB426, 0, 10, 1)%)^(1/10)-1))</f>
        <v>2.7298328690492202E-2</v>
      </c>
      <c r="W426" s="87">
        <f t="array" aca="1" ref="W426" ca="1">IF(W$423="", "", IF(ISERROR(PRODUCT(1+OFFSET(W$8, $CB426, 0, 10, 1)%)), "", PRODUCT(1+OFFSET(W$8, $CB426, 0, 10, 1)%)^(1/10)-1))</f>
        <v>4.0177159499603432E-2</v>
      </c>
      <c r="X426" s="87">
        <f t="array" aca="1" ref="X426" ca="1">IF(X$423="", "", IF(ISERROR(PRODUCT(1+OFFSET(X$8, $CB426, 0, 10, 1)%)), "", PRODUCT(1+OFFSET(X$8, $CB426, 0, 10, 1)%)^(1/10)-1))</f>
        <v>3.056419605321592E-2</v>
      </c>
      <c r="Y426" s="87">
        <f t="array" aca="1" ref="Y426" ca="1">IF(Y$423="", "", IF(ISERROR(PRODUCT(1+OFFSET(Y$8, $CB426, 0, 10, 1)%)), "", PRODUCT(1+OFFSET(Y$8, $CB426, 0, 10, 1)%)^(1/10)-1))</f>
        <v>4.0592565713460926E-2</v>
      </c>
      <c r="Z426" s="87">
        <f t="array" aca="1" ref="Z426" ca="1">IF(Z$423="", "", IF(ISERROR(PRODUCT(1+OFFSET(Z$8, $CB426, 0, 10, 1)%)), "", PRODUCT(1+OFFSET(Z$8, $CB426, 0, 10, 1)%)^(1/10)-1))</f>
        <v>4.9789682185899853E-2</v>
      </c>
      <c r="AA426" s="87" t="str">
        <f t="array" aca="1" ref="AA426" ca="1">IF(AA$423="", "", IF(ISERROR(PRODUCT(1+OFFSET(AA$8, $CB426, 0, 10, 1)%)), "", PRODUCT(1+OFFSET(AA$8, $CB426, 0, 10, 1)%)^(1/10)-1))</f>
        <v/>
      </c>
      <c r="AB426" s="87" t="str">
        <f t="array" aca="1" ref="AB426" ca="1">IF(AB$423="", "", IF(ISERROR(PRODUCT(1+OFFSET(AB$8, $CB426, 0, 10, 1)%)), "", PRODUCT(1+OFFSET(AB$8, $CB426, 0, 10, 1)%)^(1/10)-1))</f>
        <v/>
      </c>
      <c r="AC426" s="87" t="str">
        <f t="array" aca="1" ref="AC426" ca="1">IF(AC$423="", "", IF(ISERROR(PRODUCT(1+OFFSET(AC$8, $CB426, 0, 10, 1)%)), "", PRODUCT(1+OFFSET(AC$8, $CB426, 0, 10, 1)%)^(1/10)-1))</f>
        <v/>
      </c>
      <c r="AD426" s="87" t="str">
        <f t="array" aca="1" ref="AD426" ca="1">IF(AD$423="", "", IF(ISERROR(PRODUCT(1+OFFSET(AD$8, $CB426, 0, 10, 1)%)), "", PRODUCT(1+OFFSET(AD$8, $CB426, 0, 10, 1)%)^(1/10)-1))</f>
        <v/>
      </c>
      <c r="AE426" s="87" t="str">
        <f t="array" aca="1" ref="AE426" ca="1">IF(AE$423="", "", IF(ISERROR(PRODUCT(1+OFFSET(AE$8, $CB426, 0, 10, 1)%)), "", PRODUCT(1+OFFSET(AE$8, $CB426, 0, 10, 1)%)^(1/10)-1))</f>
        <v/>
      </c>
      <c r="AF426" s="87" t="str">
        <f t="array" aca="1" ref="AF426" ca="1">IF(AF$423="", "", IF(ISERROR(PRODUCT(1+OFFSET(AF$8, $CB426, 0, 10, 1)%)), "", PRODUCT(1+OFFSET(AF$8, $CB426, 0, 10, 1)%)^(1/10)-1))</f>
        <v/>
      </c>
      <c r="AG426" s="87" t="str">
        <f t="array" aca="1" ref="AG426" ca="1">IF(AG$423="", "", IF(ISERROR(PRODUCT(1+OFFSET(AG$8, $CB426, 0, 10, 1)%)), "", PRODUCT(1+OFFSET(AG$8, $CB426, 0, 10, 1)%)^(1/10)-1))</f>
        <v/>
      </c>
      <c r="AH426" s="87" t="str">
        <f t="array" aca="1" ref="AH426" ca="1">IF(AH$423="", "", IF(ISERROR(PRODUCT(1+OFFSET(AH$8, $CB426, 0, 10, 1)%)), "", PRODUCT(1+OFFSET(AH$8, $CB426, 0, 10, 1)%)^(1/10)-1))</f>
        <v/>
      </c>
      <c r="AI426" s="87" t="str">
        <f t="array" aca="1" ref="AI426" ca="1">IF(AI$423="", "", IF(ISERROR(PRODUCT(1+OFFSET(AI$8, $CB426, 0, 10, 1)%)), "", PRODUCT(1+OFFSET(AI$8, $CB426, 0, 10, 1)%)^(1/10)-1))</f>
        <v/>
      </c>
      <c r="AJ426" s="87" t="str">
        <f t="array" aca="1" ref="AJ426" ca="1">IF(AJ$423="", "", IF(ISERROR(PRODUCT(1+OFFSET(AJ$8, $CB426, 0, 10, 1)%)), "", PRODUCT(1+OFFSET(AJ$8, $CB426, 0, 10, 1)%)^(1/10)-1))</f>
        <v/>
      </c>
      <c r="AK426" s="87" t="str">
        <f t="array" aca="1" ref="AK426" ca="1">IF(AK$423="", "", IF(ISERROR(PRODUCT(1+OFFSET(AK$8, $CB426, 0, 10, 1)%)), "", PRODUCT(1+OFFSET(AK$8, $CB426, 0, 10, 1)%)^(1/10)-1))</f>
        <v/>
      </c>
      <c r="AL426" s="87" t="str">
        <f t="array" aca="1" ref="AL426" ca="1">IF(AL$423="", "", IF(ISERROR(PRODUCT(1+OFFSET(AL$8, $CB426, 0, 10, 1)%)), "", PRODUCT(1+OFFSET(AL$8, $CB426, 0, 10, 1)%)^(1/10)-1))</f>
        <v/>
      </c>
      <c r="AM426" s="87" t="str">
        <f t="array" aca="1" ref="AM426" ca="1">IF(AM$423="", "", IF(ISERROR(PRODUCT(1+OFFSET(AM$8, $CB426, 0, 10, 1)%)), "", PRODUCT(1+OFFSET(AM$8, $CB426, 0, 10, 1)%)^(1/10)-1))</f>
        <v/>
      </c>
      <c r="AN426" s="87" t="str">
        <f t="array" aca="1" ref="AN426" ca="1">IF(AN$423="", "", IF(ISERROR(PRODUCT(1+OFFSET(AN$8, $CB426, 0, 10, 1)%)), "", PRODUCT(1+OFFSET(AN$8, $CB426, 0, 10, 1)%)^(1/10)-1))</f>
        <v/>
      </c>
      <c r="AO426" s="87" t="str">
        <f t="array" aca="1" ref="AO426" ca="1">IF(AO$423="", "", IF(ISERROR(PRODUCT(1+OFFSET(AO$8, $CB426, 0, 10, 1)%)), "", PRODUCT(1+OFFSET(AO$8, $CB426, 0, 10, 1)%)^(1/10)-1))</f>
        <v/>
      </c>
      <c r="AP426" s="87" t="str">
        <f t="array" aca="1" ref="AP426" ca="1">IF(AP$423="", "", IF(ISERROR(PRODUCT(1+OFFSET(AP$8, $CB426, 0, 10, 1)%)), "", PRODUCT(1+OFFSET(AP$8, $CB426, 0, 10, 1)%)^(1/10)-1))</f>
        <v/>
      </c>
      <c r="AQ426" s="87" t="str">
        <f t="array" aca="1" ref="AQ426" ca="1">IF(AQ$423="", "", IF(ISERROR(PRODUCT(1+OFFSET(AQ$8, $CB426, 0, 10, 1)%)), "", PRODUCT(1+OFFSET(AQ$8, $CB426, 0, 10, 1)%)^(1/10)-1))</f>
        <v/>
      </c>
      <c r="AR426" s="87" t="str">
        <f t="array" aca="1" ref="AR426" ca="1">IF(AR$423="", "", IF(ISERROR(PRODUCT(1+OFFSET(AR$8, $CB426, 0, 10, 1)%)), "", PRODUCT(1+OFFSET(AR$8, $CB426, 0, 10, 1)%)^(1/10)-1))</f>
        <v/>
      </c>
      <c r="AS426" s="87" t="str">
        <f t="array" aca="1" ref="AS426" ca="1">IF(AS$423="", "", IF(ISERROR(PRODUCT(1+OFFSET(AS$8, $CB426, 0, 10, 1)%)), "", PRODUCT(1+OFFSET(AS$8, $CB426, 0, 10, 1)%)^(1/10)-1))</f>
        <v/>
      </c>
      <c r="AT426" s="87" t="str">
        <f t="array" aca="1" ref="AT426" ca="1">IF(AT$423="", "", IF(ISERROR(PRODUCT(1+OFFSET(AT$8, $CB426, 0, 10, 1)%)), "", PRODUCT(1+OFFSET(AT$8, $CB426, 0, 10, 1)%)^(1/10)-1))</f>
        <v/>
      </c>
      <c r="AU426" s="87" t="str">
        <f t="array" aca="1" ref="AU426" ca="1">IF(AU$423="", "", IF(ISERROR(PRODUCT(1+OFFSET(AU$8, $CB426, 0, 10, 1)%)), "", PRODUCT(1+OFFSET(AU$8, $CB426, 0, 10, 1)%)^(1/10)-1))</f>
        <v/>
      </c>
      <c r="AV426" s="87" t="str">
        <f t="array" aca="1" ref="AV426" ca="1">IF(AV$423="", "", IF(ISERROR(PRODUCT(1+OFFSET(AV$8, $CB426, 0, 10, 1)%)), "", PRODUCT(1+OFFSET(AV$8, $CB426, 0, 10, 1)%)^(1/10)-1))</f>
        <v/>
      </c>
      <c r="AW426" s="87" t="str">
        <f t="array" aca="1" ref="AW426" ca="1">IF(AW$423="", "", IF(ISERROR(PRODUCT(1+OFFSET(AW$8, $CB426, 0, 10, 1)%)), "", PRODUCT(1+OFFSET(AW$8, $CB426, 0, 10, 1)%)^(1/10)-1))</f>
        <v/>
      </c>
      <c r="AX426" s="87" t="str">
        <f t="array" aca="1" ref="AX426" ca="1">IF(AX$423="", "", IF(ISERROR(PRODUCT(1+OFFSET(AX$8, $CB426, 0, 10, 1)%)), "", PRODUCT(1+OFFSET(AX$8, $CB426, 0, 10, 1)%)^(1/10)-1))</f>
        <v/>
      </c>
      <c r="AY426" s="87" t="str">
        <f t="array" aca="1" ref="AY426" ca="1">IF(AY$423="", "", IF(ISERROR(PRODUCT(1+OFFSET(AY$8, $CB426, 0, 10, 1)%)), "", PRODUCT(1+OFFSET(AY$8, $CB426, 0, 10, 1)%)^(1/10)-1))</f>
        <v/>
      </c>
      <c r="AZ426" s="87" t="str">
        <f t="array" aca="1" ref="AZ426" ca="1">IF(AZ$423="", "", IF(ISERROR(PRODUCT(1+OFFSET(AZ$8, $CB426, 0, 10, 1)%)), "", PRODUCT(1+OFFSET(AZ$8, $CB426, 0, 10, 1)%)^(1/10)-1))</f>
        <v/>
      </c>
      <c r="BA426" s="87" t="str">
        <f t="array" aca="1" ref="BA426" ca="1">IF(BA$423="", "", IF(ISERROR(PRODUCT(1+OFFSET(BA$8, $CB426, 0, 10, 1)%)), "", PRODUCT(1+OFFSET(BA$8, $CB426, 0, 10, 1)%)^(1/10)-1))</f>
        <v/>
      </c>
      <c r="BB426" s="87" t="str">
        <f t="array" aca="1" ref="BB426" ca="1">IF(BB$423="", "", IF(ISERROR(PRODUCT(1+OFFSET(BB$8, $CB426, 0, 10, 1)%)), "", PRODUCT(1+OFFSET(BB$8, $CB426, 0, 10, 1)%)^(1/10)-1))</f>
        <v/>
      </c>
      <c r="BC426" s="87" t="str">
        <f t="array" aca="1" ref="BC426" ca="1">IF(BC$423="", "", IF(ISERROR(PRODUCT(1+OFFSET(BC$8, $CB426, 0, 10, 1)%)), "", PRODUCT(1+OFFSET(BC$8, $CB426, 0, 10, 1)%)^(1/10)-1))</f>
        <v/>
      </c>
      <c r="BD426" s="87" t="str">
        <f t="array" aca="1" ref="BD426" ca="1">IF(BD$423="", "", IF(ISERROR(PRODUCT(1+OFFSET(BD$8, $CB426, 0, 10, 1)%)), "", PRODUCT(1+OFFSET(BD$8, $CB426, 0, 10, 1)%)^(1/10)-1))</f>
        <v/>
      </c>
      <c r="BE426" s="87" t="str">
        <f t="array" aca="1" ref="BE426" ca="1">IF(BE$423="", "", IF(ISERROR(PRODUCT(1+OFFSET(BE$8, $CB426, 0, 10, 1)%)), "", PRODUCT(1+OFFSET(BE$8, $CB426, 0, 10, 1)%)^(1/10)-1))</f>
        <v/>
      </c>
      <c r="BF426" s="87" t="str">
        <f t="array" aca="1" ref="BF426" ca="1">IF(BF$423="", "", IF(ISERROR(PRODUCT(1+OFFSET(BF$8, $CB426, 0, 10, 1)%)), "", PRODUCT(1+OFFSET(BF$8, $CB426, 0, 10, 1)%)^(1/10)-1))</f>
        <v/>
      </c>
      <c r="BG426" s="87" t="str">
        <f t="array" aca="1" ref="BG426" ca="1">IF(BG$423="", "", IF(ISERROR(PRODUCT(1+OFFSET(BG$8, $CB426, 0, 10, 1)%)), "", PRODUCT(1+OFFSET(BG$8, $CB426, 0, 10, 1)%)^(1/10)-1))</f>
        <v/>
      </c>
      <c r="BH426" s="87" t="str">
        <f t="array" aca="1" ref="BH426" ca="1">IF(BH$423="", "", IF(ISERROR(PRODUCT(1+OFFSET(BH$8, $CB426, 0, 10, 1)%)), "", PRODUCT(1+OFFSET(BH$8, $CB426, 0, 10, 1)%)^(1/10)-1))</f>
        <v/>
      </c>
      <c r="BI426" s="87" t="str">
        <f t="array" aca="1" ref="BI426" ca="1">IF(BI$423="", "", IF(ISERROR(PRODUCT(1+OFFSET(BI$8, $CB426, 0, 10, 1)%)), "", PRODUCT(1+OFFSET(BI$8, $CB426, 0, 10, 1)%)^(1/10)-1))</f>
        <v/>
      </c>
      <c r="BJ426" s="87" t="str">
        <f t="array" aca="1" ref="BJ426" ca="1">IF(BJ$423="", "", IF(ISERROR(PRODUCT(1+OFFSET(BJ$8, $CB426, 0, 10, 1)%)), "", PRODUCT(1+OFFSET(BJ$8, $CB426, 0, 10, 1)%)^(1/10)-1))</f>
        <v/>
      </c>
      <c r="BK426" s="87" t="str">
        <f t="array" aca="1" ref="BK426" ca="1">IF(BK$423="", "", IF(ISERROR(PRODUCT(1+OFFSET(BK$8, $CB426, 0, 10, 1)%)), "", PRODUCT(1+OFFSET(BK$8, $CB426, 0, 10, 1)%)^(1/10)-1))</f>
        <v/>
      </c>
      <c r="BL426" s="87" t="str">
        <f t="array" aca="1" ref="BL426" ca="1">IF(BL$423="", "", IF(ISERROR(PRODUCT(1+OFFSET(BL$8, $CB426, 0, 10, 1)%)), "", PRODUCT(1+OFFSET(BL$8, $CB426, 0, 10, 1)%)^(1/10)-1))</f>
        <v/>
      </c>
      <c r="BM426" s="87" t="str">
        <f t="array" aca="1" ref="BM426" ca="1">IF(BM$423="", "", IF(ISERROR(PRODUCT(1+OFFSET(BM$8, $CB426, 0, 10, 1)%)), "", PRODUCT(1+OFFSET(BM$8, $CB426, 0, 10, 1)%)^(1/10)-1))</f>
        <v/>
      </c>
      <c r="BN426" s="87" t="str">
        <f t="array" aca="1" ref="BN426" ca="1">IF(BN$423="", "", IF(ISERROR(PRODUCT(1+OFFSET(BN$8, $CB426, 0, 10, 1)%)), "", PRODUCT(1+OFFSET(BN$8, $CB426, 0, 10, 1)%)^(1/10)-1))</f>
        <v/>
      </c>
      <c r="BO426" s="87" t="str">
        <f t="array" aca="1" ref="BO426" ca="1">IF(BO$423="", "", IF(ISERROR(PRODUCT(1+OFFSET(BO$8, $CB426, 0, 10, 1)%)), "", PRODUCT(1+OFFSET(BO$8, $CB426, 0, 10, 1)%)^(1/10)-1))</f>
        <v/>
      </c>
      <c r="BP426" s="87" t="str">
        <f t="array" aca="1" ref="BP426" ca="1">IF(BP$423="", "", IF(ISERROR(PRODUCT(1+OFFSET(BP$8, $CB426, 0, 10, 1)%)), "", PRODUCT(1+OFFSET(BP$8, $CB426, 0, 10, 1)%)^(1/10)-1))</f>
        <v/>
      </c>
      <c r="BQ426" s="87" t="str">
        <f t="array" aca="1" ref="BQ426" ca="1">IF(BQ$423="", "", IF(ISERROR(PRODUCT(1+OFFSET(BQ$8, $CB426, 0, 10, 1)%)), "", PRODUCT(1+OFFSET(BQ$8, $CB426, 0, 10, 1)%)^(1/10)-1))</f>
        <v/>
      </c>
      <c r="BR426" s="87" t="str">
        <f t="array" aca="1" ref="BR426" ca="1">IF(BR$423="", "", IF(ISERROR(PRODUCT(1+OFFSET(BR$8, $CB426, 0, 10, 1)%)), "", PRODUCT(1+OFFSET(BR$8, $CB426, 0, 10, 1)%)^(1/10)-1))</f>
        <v/>
      </c>
      <c r="BS426" s="87" t="str">
        <f t="array" aca="1" ref="BS426" ca="1">IF(BS$423="", "", IF(ISERROR(PRODUCT(1+OFFSET(BS$8, $CB426, 0, 10, 1)%)), "", PRODUCT(1+OFFSET(BS$8, $CB426, 0, 10, 1)%)^(1/10)-1))</f>
        <v/>
      </c>
      <c r="BT426" s="87" t="str">
        <f t="array" aca="1" ref="BT426" ca="1">IF(BT$423="", "", IF(ISERROR(PRODUCT(1+OFFSET(BT$8, $CB426, 0, 10, 1)%)), "", PRODUCT(1+OFFSET(BT$8, $CB426, 0, 10, 1)%)^(1/10)-1))</f>
        <v/>
      </c>
      <c r="BU426" s="87" t="str">
        <f t="array" aca="1" ref="BU426" ca="1">IF(BU$423="", "", IF(ISERROR(PRODUCT(1+OFFSET(BU$8, $CB426, 0, 10, 1)%)), "", PRODUCT(1+OFFSET(BU$8, $CB426, 0, 10, 1)%)^(1/10)-1))</f>
        <v/>
      </c>
      <c r="BV426" s="87">
        <f t="array" aca="1" ref="BV426" ca="1">IF(BV$423="", "", IF(ISERROR(PRODUCT(1+OFFSET(BV$8, $CB426, 0, 10, 1)%)), "", PRODUCT(1+OFFSET(BV$8, $CB426, 0, 10, 1)%)^(1/10)-1))</f>
        <v>2.5299128901649981E-2</v>
      </c>
      <c r="BW426" s="87">
        <f t="array" aca="1" ref="BW426" ca="1">IF(BW$423="", "", IF(ISERROR(PRODUCT(1+OFFSET(BW$8, $CB426, 0, 10, 1)%)), "", PRODUCT(1+OFFSET(BW$8, $CB426, 0, 10, 1)%)^(1/10)-1))</f>
        <v>2.935292534787326E-2</v>
      </c>
      <c r="BX426" s="87">
        <f t="array" aca="1" ref="BX426" ca="1">IF(BX$423="", "", IF(ISERROR(PRODUCT(1+OFFSET(BX$8, $CB426, 0, 10, 1)%)), "", PRODUCT(1+OFFSET(BX$8, $CB426, 0, 10, 1)%)^(1/10)-1))</f>
        <v>5.0734492899867201E-2</v>
      </c>
      <c r="BY426" s="301">
        <f t="array" aca="1" ref="BY426" ca="1">IF(BY$423="", "", IF(ISERROR(PRODUCT(1+OFFSET(BY$8, $CB426, 0, 10, 1)%)), "", PRODUCT(1+OFFSET(BY$8, $CB426, 0, 10, 1)%)^(1/10)-1))</f>
        <v>0</v>
      </c>
      <c r="BZ426" s="292">
        <f t="array" aca="1" ref="BZ426" ca="1">IF(BZ$423="", "", IF(ISERROR(PRODUCT(1+OFFSET(BZ$8, $CB426, 0, 10, 1)%)), "", PRODUCT(1+OFFSET(BZ$8, $CB426, 0, 10, 1)%)^(1/10)-1))</f>
        <v>-1.8663716701059596E-2</v>
      </c>
      <c r="CB426" s="131">
        <f t="shared" si="427"/>
        <v>10</v>
      </c>
    </row>
    <row r="427" spans="1:80" ht="14">
      <c r="A427" s="85" t="str">
        <f t="shared" si="426"/>
        <v>1891-1900</v>
      </c>
      <c r="B427" s="86">
        <f t="array" aca="1" ref="B427" ca="1">IF(B$423="", "", IF(ISERROR(PRODUCT(1+OFFSET(B$8, $CB427, 0, 10, 1)%)), "", PRODUCT(1+OFFSET(B$8, $CB427, 0, 10, 1)%)^(1/10)-1))</f>
        <v>8.0883001622491069E-2</v>
      </c>
      <c r="C427" s="87" t="str">
        <f t="array" aca="1" ref="C427" ca="1">IF(C$423="", "", IF(ISERROR(PRODUCT(1+OFFSET(C$8, $CB427, 0, 10, 1)%)), "", PRODUCT(1+OFFSET(C$8, $CB427, 0, 10, 1)%)^(1/10)-1))</f>
        <v/>
      </c>
      <c r="D427" s="87">
        <f t="array" aca="1" ref="D427" ca="1">IF(D$423="", "", IF(ISERROR(PRODUCT(1+OFFSET(D$8, $CB427, 0, 10, 1)%)), "", PRODUCT(1+OFFSET(D$8, $CB427, 0, 10, 1)%)^(1/10)-1))</f>
        <v>8.0883001622491069E-2</v>
      </c>
      <c r="E427" s="87" t="str">
        <f t="array" aca="1" ref="E427" ca="1">IF(E$423="", "", IF(ISERROR(PRODUCT(1+OFFSET(E$8, $CB427, 0, 10, 1)%)), "", PRODUCT(1+OFFSET(E$8, $CB427, 0, 10, 1)%)^(1/10)-1))</f>
        <v/>
      </c>
      <c r="F427" s="87" t="str">
        <f t="array" aca="1" ref="F427" ca="1">IF(F$423="", "", IF(ISERROR(PRODUCT(1+OFFSET(F$8, $CB427, 0, 10, 1)%)), "", PRODUCT(1+OFFSET(F$8, $CB427, 0, 10, 1)%)^(1/10)-1))</f>
        <v/>
      </c>
      <c r="G427" s="87" t="str">
        <f t="array" aca="1" ref="G427" ca="1">IF(G$423="", "", IF(ISERROR(PRODUCT(1+OFFSET(G$8, $CB427, 0, 10, 1)%)), "", PRODUCT(1+OFFSET(G$8, $CB427, 0, 10, 1)%)^(1/10)-1))</f>
        <v/>
      </c>
      <c r="H427" s="87" t="str">
        <f t="array" aca="1" ref="H427" ca="1">IF(H$423="", "", IF(ISERROR(PRODUCT(1+OFFSET(H$8, $CB427, 0, 10, 1)%)), "", PRODUCT(1+OFFSET(H$8, $CB427, 0, 10, 1)%)^(1/10)-1))</f>
        <v/>
      </c>
      <c r="I427" s="87" t="str">
        <f t="array" aca="1" ref="I427" ca="1">IF(I$423="", "", IF(ISERROR(PRODUCT(1+OFFSET(I$8, $CB427, 0, 10, 1)%)), "", PRODUCT(1+OFFSET(I$8, $CB427, 0, 10, 1)%)^(1/10)-1))</f>
        <v/>
      </c>
      <c r="J427" s="87" t="str">
        <f t="array" aca="1" ref="J427" ca="1">IF(J$423="", "", IF(ISERROR(PRODUCT(1+OFFSET(J$8, $CB427, 0, 10, 1)%)), "", PRODUCT(1+OFFSET(J$8, $CB427, 0, 10, 1)%)^(1/10)-1))</f>
        <v/>
      </c>
      <c r="K427" s="87" t="str">
        <f t="array" aca="1" ref="K427" ca="1">IF(K$423="", "", IF(ISERROR(PRODUCT(1+OFFSET(K$8, $CB427, 0, 10, 1)%)), "", PRODUCT(1+OFFSET(K$8, $CB427, 0, 10, 1)%)^(1/10)-1))</f>
        <v/>
      </c>
      <c r="L427" s="87" t="str">
        <f t="array" aca="1" ref="L427" ca="1">IF(L$423="", "", IF(ISERROR(PRODUCT(1+OFFSET(L$8, $CB427, 0, 10, 1)%)), "", PRODUCT(1+OFFSET(L$8, $CB427, 0, 10, 1)%)^(1/10)-1))</f>
        <v/>
      </c>
      <c r="M427" s="87" t="str">
        <f t="array" aca="1" ref="M427" ca="1">IF(M$423="", "", IF(ISERROR(PRODUCT(1+OFFSET(M$8, $CB427, 0, 10, 1)%)), "", PRODUCT(1+OFFSET(M$8, $CB427, 0, 10, 1)%)^(1/10)-1))</f>
        <v/>
      </c>
      <c r="N427" s="87" t="str">
        <f t="array" aca="1" ref="N427" ca="1">IF(N$423="", "", IF(ISERROR(PRODUCT(1+OFFSET(N$8, $CB427, 0, 10, 1)%)), "", PRODUCT(1+OFFSET(N$8, $CB427, 0, 10, 1)%)^(1/10)-1))</f>
        <v/>
      </c>
      <c r="O427" s="87" t="str">
        <f t="array" aca="1" ref="O427" ca="1">IF(O$423="", "", IF(ISERROR(PRODUCT(1+OFFSET(O$8, $CB427, 0, 10, 1)%)), "", PRODUCT(1+OFFSET(O$8, $CB427, 0, 10, 1)%)^(1/10)-1))</f>
        <v/>
      </c>
      <c r="P427" s="135" t="str">
        <f t="array" aca="1" ref="P427" ca="1">IF(P$423="", "", IF(ISERROR(PRODUCT(1+OFFSET(P$8, $CB427, 0, 10, 1)%)), "", PRODUCT(1+OFFSET(P$8, $CB427, 0, 10, 1)%)^(1/10)-1))</f>
        <v/>
      </c>
      <c r="Q427" s="87" t="str">
        <f t="array" aca="1" ref="Q427" ca="1">IF(Q$423="", "", IF(ISERROR(PRODUCT(1+OFFSET(Q$8, $CB427, 0, 10, 1)%)), "", PRODUCT(1+OFFSET(Q$8, $CB427, 0, 10, 1)%)^(1/10)-1))</f>
        <v/>
      </c>
      <c r="R427" s="87" t="str">
        <f t="array" aca="1" ref="R427" ca="1">IF(R$423="", "", IF(ISERROR(PRODUCT(1+OFFSET(R$8, $CB427, 0, 10, 1)%)), "", PRODUCT(1+OFFSET(R$8, $CB427, 0, 10, 1)%)^(1/10)-1))</f>
        <v/>
      </c>
      <c r="S427" s="87" t="str">
        <f t="array" aca="1" ref="S427" ca="1">IF(S$423="", "", IF(ISERROR(PRODUCT(1+OFFSET(S$8, $CB427, 0, 10, 1)%)), "", PRODUCT(1+OFFSET(S$8, $CB427, 0, 10, 1)%)^(1/10)-1))</f>
        <v/>
      </c>
      <c r="T427" s="87" t="str">
        <f t="array" aca="1" ref="T427" ca="1">IF(T$423="", "", IF(ISERROR(PRODUCT(1+OFFSET(T$8, $CB427, 0, 10, 1)%)), "", PRODUCT(1+OFFSET(T$8, $CB427, 0, 10, 1)%)^(1/10)-1))</f>
        <v/>
      </c>
      <c r="U427" s="87">
        <f t="array" aca="1" ref="U427" ca="1">IF(U$423="", "", IF(ISERROR(PRODUCT(1+OFFSET(U$8, $CB427, 0, 10, 1)%)), "", PRODUCT(1+OFFSET(U$8, $CB427, 0, 10, 1)%)^(1/10)-1))</f>
        <v>4.0120510563476541E-2</v>
      </c>
      <c r="V427" s="87">
        <f t="array" aca="1" ref="V427" ca="1">IF(V$423="", "", IF(ISERROR(PRODUCT(1+OFFSET(V$8, $CB427, 0, 10, 1)%)), "", PRODUCT(1+OFFSET(V$8, $CB427, 0, 10, 1)%)^(1/10)-1))</f>
        <v>3.4699109213869317E-2</v>
      </c>
      <c r="W427" s="87">
        <f t="array" aca="1" ref="W427" ca="1">IF(W$423="", "", IF(ISERROR(PRODUCT(1+OFFSET(W$8, $CB427, 0, 10, 1)%)), "", PRODUCT(1+OFFSET(W$8, $CB427, 0, 10, 1)%)^(1/10)-1))</f>
        <v>4.1408402293002577E-2</v>
      </c>
      <c r="X427" s="87">
        <f t="array" aca="1" ref="X427" ca="1">IF(X$423="", "", IF(ISERROR(PRODUCT(1+OFFSET(X$8, $CB427, 0, 10, 1)%)), "", PRODUCT(1+OFFSET(X$8, $CB427, 0, 10, 1)%)^(1/10)-1))</f>
        <v>3.6547817404200433E-2</v>
      </c>
      <c r="Y427" s="87">
        <f t="array" aca="1" ref="Y427" ca="1">IF(Y$423="", "", IF(ISERROR(PRODUCT(1+OFFSET(Y$8, $CB427, 0, 10, 1)%)), "", PRODUCT(1+OFFSET(Y$8, $CB427, 0, 10, 1)%)^(1/10)-1))</f>
        <v>4.1824300217240928E-2</v>
      </c>
      <c r="Z427" s="87">
        <f t="array" aca="1" ref="Z427" ca="1">IF(Z$423="", "", IF(ISERROR(PRODUCT(1+OFFSET(Z$8, $CB427, 0, 10, 1)%)), "", PRODUCT(1+OFFSET(Z$8, $CB427, 0, 10, 1)%)^(1/10)-1))</f>
        <v>4.4512876008072189E-2</v>
      </c>
      <c r="AA427" s="87" t="str">
        <f t="array" aca="1" ref="AA427" ca="1">IF(AA$423="", "", IF(ISERROR(PRODUCT(1+OFFSET(AA$8, $CB427, 0, 10, 1)%)), "", PRODUCT(1+OFFSET(AA$8, $CB427, 0, 10, 1)%)^(1/10)-1))</f>
        <v/>
      </c>
      <c r="AB427" s="87" t="str">
        <f t="array" aca="1" ref="AB427" ca="1">IF(AB$423="", "", IF(ISERROR(PRODUCT(1+OFFSET(AB$8, $CB427, 0, 10, 1)%)), "", PRODUCT(1+OFFSET(AB$8, $CB427, 0, 10, 1)%)^(1/10)-1))</f>
        <v/>
      </c>
      <c r="AC427" s="87" t="str">
        <f t="array" aca="1" ref="AC427" ca="1">IF(AC$423="", "", IF(ISERROR(PRODUCT(1+OFFSET(AC$8, $CB427, 0, 10, 1)%)), "", PRODUCT(1+OFFSET(AC$8, $CB427, 0, 10, 1)%)^(1/10)-1))</f>
        <v/>
      </c>
      <c r="AD427" s="87" t="str">
        <f t="array" aca="1" ref="AD427" ca="1">IF(AD$423="", "", IF(ISERROR(PRODUCT(1+OFFSET(AD$8, $CB427, 0, 10, 1)%)), "", PRODUCT(1+OFFSET(AD$8, $CB427, 0, 10, 1)%)^(1/10)-1))</f>
        <v/>
      </c>
      <c r="AE427" s="87" t="str">
        <f t="array" aca="1" ref="AE427" ca="1">IF(AE$423="", "", IF(ISERROR(PRODUCT(1+OFFSET(AE$8, $CB427, 0, 10, 1)%)), "", PRODUCT(1+OFFSET(AE$8, $CB427, 0, 10, 1)%)^(1/10)-1))</f>
        <v/>
      </c>
      <c r="AF427" s="87" t="str">
        <f t="array" aca="1" ref="AF427" ca="1">IF(AF$423="", "", IF(ISERROR(PRODUCT(1+OFFSET(AF$8, $CB427, 0, 10, 1)%)), "", PRODUCT(1+OFFSET(AF$8, $CB427, 0, 10, 1)%)^(1/10)-1))</f>
        <v/>
      </c>
      <c r="AG427" s="87" t="str">
        <f t="array" aca="1" ref="AG427" ca="1">IF(AG$423="", "", IF(ISERROR(PRODUCT(1+OFFSET(AG$8, $CB427, 0, 10, 1)%)), "", PRODUCT(1+OFFSET(AG$8, $CB427, 0, 10, 1)%)^(1/10)-1))</f>
        <v/>
      </c>
      <c r="AH427" s="87" t="str">
        <f t="array" aca="1" ref="AH427" ca="1">IF(AH$423="", "", IF(ISERROR(PRODUCT(1+OFFSET(AH$8, $CB427, 0, 10, 1)%)), "", PRODUCT(1+OFFSET(AH$8, $CB427, 0, 10, 1)%)^(1/10)-1))</f>
        <v/>
      </c>
      <c r="AI427" s="87" t="str">
        <f t="array" aca="1" ref="AI427" ca="1">IF(AI$423="", "", IF(ISERROR(PRODUCT(1+OFFSET(AI$8, $CB427, 0, 10, 1)%)), "", PRODUCT(1+OFFSET(AI$8, $CB427, 0, 10, 1)%)^(1/10)-1))</f>
        <v/>
      </c>
      <c r="AJ427" s="87" t="str">
        <f t="array" aca="1" ref="AJ427" ca="1">IF(AJ$423="", "", IF(ISERROR(PRODUCT(1+OFFSET(AJ$8, $CB427, 0, 10, 1)%)), "", PRODUCT(1+OFFSET(AJ$8, $CB427, 0, 10, 1)%)^(1/10)-1))</f>
        <v/>
      </c>
      <c r="AK427" s="87" t="str">
        <f t="array" aca="1" ref="AK427" ca="1">IF(AK$423="", "", IF(ISERROR(PRODUCT(1+OFFSET(AK$8, $CB427, 0, 10, 1)%)), "", PRODUCT(1+OFFSET(AK$8, $CB427, 0, 10, 1)%)^(1/10)-1))</f>
        <v/>
      </c>
      <c r="AL427" s="87" t="str">
        <f t="array" aca="1" ref="AL427" ca="1">IF(AL$423="", "", IF(ISERROR(PRODUCT(1+OFFSET(AL$8, $CB427, 0, 10, 1)%)), "", PRODUCT(1+OFFSET(AL$8, $CB427, 0, 10, 1)%)^(1/10)-1))</f>
        <v/>
      </c>
      <c r="AM427" s="87" t="str">
        <f t="array" aca="1" ref="AM427" ca="1">IF(AM$423="", "", IF(ISERROR(PRODUCT(1+OFFSET(AM$8, $CB427, 0, 10, 1)%)), "", PRODUCT(1+OFFSET(AM$8, $CB427, 0, 10, 1)%)^(1/10)-1))</f>
        <v/>
      </c>
      <c r="AN427" s="87" t="str">
        <f t="array" aca="1" ref="AN427" ca="1">IF(AN$423="", "", IF(ISERROR(PRODUCT(1+OFFSET(AN$8, $CB427, 0, 10, 1)%)), "", PRODUCT(1+OFFSET(AN$8, $CB427, 0, 10, 1)%)^(1/10)-1))</f>
        <v/>
      </c>
      <c r="AO427" s="87" t="str">
        <f t="array" aca="1" ref="AO427" ca="1">IF(AO$423="", "", IF(ISERROR(PRODUCT(1+OFFSET(AO$8, $CB427, 0, 10, 1)%)), "", PRODUCT(1+OFFSET(AO$8, $CB427, 0, 10, 1)%)^(1/10)-1))</f>
        <v/>
      </c>
      <c r="AP427" s="87" t="str">
        <f t="array" aca="1" ref="AP427" ca="1">IF(AP$423="", "", IF(ISERROR(PRODUCT(1+OFFSET(AP$8, $CB427, 0, 10, 1)%)), "", PRODUCT(1+OFFSET(AP$8, $CB427, 0, 10, 1)%)^(1/10)-1))</f>
        <v/>
      </c>
      <c r="AQ427" s="87" t="str">
        <f t="array" aca="1" ref="AQ427" ca="1">IF(AQ$423="", "", IF(ISERROR(PRODUCT(1+OFFSET(AQ$8, $CB427, 0, 10, 1)%)), "", PRODUCT(1+OFFSET(AQ$8, $CB427, 0, 10, 1)%)^(1/10)-1))</f>
        <v/>
      </c>
      <c r="AR427" s="87" t="str">
        <f t="array" aca="1" ref="AR427" ca="1">IF(AR$423="", "", IF(ISERROR(PRODUCT(1+OFFSET(AR$8, $CB427, 0, 10, 1)%)), "", PRODUCT(1+OFFSET(AR$8, $CB427, 0, 10, 1)%)^(1/10)-1))</f>
        <v/>
      </c>
      <c r="AS427" s="87" t="str">
        <f t="array" aca="1" ref="AS427" ca="1">IF(AS$423="", "", IF(ISERROR(PRODUCT(1+OFFSET(AS$8, $CB427, 0, 10, 1)%)), "", PRODUCT(1+OFFSET(AS$8, $CB427, 0, 10, 1)%)^(1/10)-1))</f>
        <v/>
      </c>
      <c r="AT427" s="87" t="str">
        <f t="array" aca="1" ref="AT427" ca="1">IF(AT$423="", "", IF(ISERROR(PRODUCT(1+OFFSET(AT$8, $CB427, 0, 10, 1)%)), "", PRODUCT(1+OFFSET(AT$8, $CB427, 0, 10, 1)%)^(1/10)-1))</f>
        <v/>
      </c>
      <c r="AU427" s="87" t="str">
        <f t="array" aca="1" ref="AU427" ca="1">IF(AU$423="", "", IF(ISERROR(PRODUCT(1+OFFSET(AU$8, $CB427, 0, 10, 1)%)), "", PRODUCT(1+OFFSET(AU$8, $CB427, 0, 10, 1)%)^(1/10)-1))</f>
        <v/>
      </c>
      <c r="AV427" s="87" t="str">
        <f t="array" aca="1" ref="AV427" ca="1">IF(AV$423="", "", IF(ISERROR(PRODUCT(1+OFFSET(AV$8, $CB427, 0, 10, 1)%)), "", PRODUCT(1+OFFSET(AV$8, $CB427, 0, 10, 1)%)^(1/10)-1))</f>
        <v/>
      </c>
      <c r="AW427" s="87" t="str">
        <f t="array" aca="1" ref="AW427" ca="1">IF(AW$423="", "", IF(ISERROR(PRODUCT(1+OFFSET(AW$8, $CB427, 0, 10, 1)%)), "", PRODUCT(1+OFFSET(AW$8, $CB427, 0, 10, 1)%)^(1/10)-1))</f>
        <v/>
      </c>
      <c r="AX427" s="87" t="str">
        <f t="array" aca="1" ref="AX427" ca="1">IF(AX$423="", "", IF(ISERROR(PRODUCT(1+OFFSET(AX$8, $CB427, 0, 10, 1)%)), "", PRODUCT(1+OFFSET(AX$8, $CB427, 0, 10, 1)%)^(1/10)-1))</f>
        <v/>
      </c>
      <c r="AY427" s="87" t="str">
        <f t="array" aca="1" ref="AY427" ca="1">IF(AY$423="", "", IF(ISERROR(PRODUCT(1+OFFSET(AY$8, $CB427, 0, 10, 1)%)), "", PRODUCT(1+OFFSET(AY$8, $CB427, 0, 10, 1)%)^(1/10)-1))</f>
        <v/>
      </c>
      <c r="AZ427" s="87" t="str">
        <f t="array" aca="1" ref="AZ427" ca="1">IF(AZ$423="", "", IF(ISERROR(PRODUCT(1+OFFSET(AZ$8, $CB427, 0, 10, 1)%)), "", PRODUCT(1+OFFSET(AZ$8, $CB427, 0, 10, 1)%)^(1/10)-1))</f>
        <v/>
      </c>
      <c r="BA427" s="87" t="str">
        <f t="array" aca="1" ref="BA427" ca="1">IF(BA$423="", "", IF(ISERROR(PRODUCT(1+OFFSET(BA$8, $CB427, 0, 10, 1)%)), "", PRODUCT(1+OFFSET(BA$8, $CB427, 0, 10, 1)%)^(1/10)-1))</f>
        <v/>
      </c>
      <c r="BB427" s="87" t="str">
        <f t="array" aca="1" ref="BB427" ca="1">IF(BB$423="", "", IF(ISERROR(PRODUCT(1+OFFSET(BB$8, $CB427, 0, 10, 1)%)), "", PRODUCT(1+OFFSET(BB$8, $CB427, 0, 10, 1)%)^(1/10)-1))</f>
        <v/>
      </c>
      <c r="BC427" s="87" t="str">
        <f t="array" aca="1" ref="BC427" ca="1">IF(BC$423="", "", IF(ISERROR(PRODUCT(1+OFFSET(BC$8, $CB427, 0, 10, 1)%)), "", PRODUCT(1+OFFSET(BC$8, $CB427, 0, 10, 1)%)^(1/10)-1))</f>
        <v/>
      </c>
      <c r="BD427" s="87" t="str">
        <f t="array" aca="1" ref="BD427" ca="1">IF(BD$423="", "", IF(ISERROR(PRODUCT(1+OFFSET(BD$8, $CB427, 0, 10, 1)%)), "", PRODUCT(1+OFFSET(BD$8, $CB427, 0, 10, 1)%)^(1/10)-1))</f>
        <v/>
      </c>
      <c r="BE427" s="87" t="str">
        <f t="array" aca="1" ref="BE427" ca="1">IF(BE$423="", "", IF(ISERROR(PRODUCT(1+OFFSET(BE$8, $CB427, 0, 10, 1)%)), "", PRODUCT(1+OFFSET(BE$8, $CB427, 0, 10, 1)%)^(1/10)-1))</f>
        <v/>
      </c>
      <c r="BF427" s="87" t="str">
        <f t="array" aca="1" ref="BF427" ca="1">IF(BF$423="", "", IF(ISERROR(PRODUCT(1+OFFSET(BF$8, $CB427, 0, 10, 1)%)), "", PRODUCT(1+OFFSET(BF$8, $CB427, 0, 10, 1)%)^(1/10)-1))</f>
        <v/>
      </c>
      <c r="BG427" s="87" t="str">
        <f t="array" aca="1" ref="BG427" ca="1">IF(BG$423="", "", IF(ISERROR(PRODUCT(1+OFFSET(BG$8, $CB427, 0, 10, 1)%)), "", PRODUCT(1+OFFSET(BG$8, $CB427, 0, 10, 1)%)^(1/10)-1))</f>
        <v/>
      </c>
      <c r="BH427" s="87" t="str">
        <f t="array" aca="1" ref="BH427" ca="1">IF(BH$423="", "", IF(ISERROR(PRODUCT(1+OFFSET(BH$8, $CB427, 0, 10, 1)%)), "", PRODUCT(1+OFFSET(BH$8, $CB427, 0, 10, 1)%)^(1/10)-1))</f>
        <v/>
      </c>
      <c r="BI427" s="87" t="str">
        <f t="array" aca="1" ref="BI427" ca="1">IF(BI$423="", "", IF(ISERROR(PRODUCT(1+OFFSET(BI$8, $CB427, 0, 10, 1)%)), "", PRODUCT(1+OFFSET(BI$8, $CB427, 0, 10, 1)%)^(1/10)-1))</f>
        <v/>
      </c>
      <c r="BJ427" s="87" t="str">
        <f t="array" aca="1" ref="BJ427" ca="1">IF(BJ$423="", "", IF(ISERROR(PRODUCT(1+OFFSET(BJ$8, $CB427, 0, 10, 1)%)), "", PRODUCT(1+OFFSET(BJ$8, $CB427, 0, 10, 1)%)^(1/10)-1))</f>
        <v/>
      </c>
      <c r="BK427" s="87" t="str">
        <f t="array" aca="1" ref="BK427" ca="1">IF(BK$423="", "", IF(ISERROR(PRODUCT(1+OFFSET(BK$8, $CB427, 0, 10, 1)%)), "", PRODUCT(1+OFFSET(BK$8, $CB427, 0, 10, 1)%)^(1/10)-1))</f>
        <v/>
      </c>
      <c r="BL427" s="87" t="str">
        <f t="array" aca="1" ref="BL427" ca="1">IF(BL$423="", "", IF(ISERROR(PRODUCT(1+OFFSET(BL$8, $CB427, 0, 10, 1)%)), "", PRODUCT(1+OFFSET(BL$8, $CB427, 0, 10, 1)%)^(1/10)-1))</f>
        <v/>
      </c>
      <c r="BM427" s="87" t="str">
        <f t="array" aca="1" ref="BM427" ca="1">IF(BM$423="", "", IF(ISERROR(PRODUCT(1+OFFSET(BM$8, $CB427, 0, 10, 1)%)), "", PRODUCT(1+OFFSET(BM$8, $CB427, 0, 10, 1)%)^(1/10)-1))</f>
        <v/>
      </c>
      <c r="BN427" s="87" t="str">
        <f t="array" aca="1" ref="BN427" ca="1">IF(BN$423="", "", IF(ISERROR(PRODUCT(1+OFFSET(BN$8, $CB427, 0, 10, 1)%)), "", PRODUCT(1+OFFSET(BN$8, $CB427, 0, 10, 1)%)^(1/10)-1))</f>
        <v/>
      </c>
      <c r="BO427" s="87" t="str">
        <f t="array" aca="1" ref="BO427" ca="1">IF(BO$423="", "", IF(ISERROR(PRODUCT(1+OFFSET(BO$8, $CB427, 0, 10, 1)%)), "", PRODUCT(1+OFFSET(BO$8, $CB427, 0, 10, 1)%)^(1/10)-1))</f>
        <v/>
      </c>
      <c r="BP427" s="87" t="str">
        <f t="array" aca="1" ref="BP427" ca="1">IF(BP$423="", "", IF(ISERROR(PRODUCT(1+OFFSET(BP$8, $CB427, 0, 10, 1)%)), "", PRODUCT(1+OFFSET(BP$8, $CB427, 0, 10, 1)%)^(1/10)-1))</f>
        <v/>
      </c>
      <c r="BQ427" s="87" t="str">
        <f t="array" aca="1" ref="BQ427" ca="1">IF(BQ$423="", "", IF(ISERROR(PRODUCT(1+OFFSET(BQ$8, $CB427, 0, 10, 1)%)), "", PRODUCT(1+OFFSET(BQ$8, $CB427, 0, 10, 1)%)^(1/10)-1))</f>
        <v/>
      </c>
      <c r="BR427" s="87" t="str">
        <f t="array" aca="1" ref="BR427" ca="1">IF(BR$423="", "", IF(ISERROR(PRODUCT(1+OFFSET(BR$8, $CB427, 0, 10, 1)%)), "", PRODUCT(1+OFFSET(BR$8, $CB427, 0, 10, 1)%)^(1/10)-1))</f>
        <v/>
      </c>
      <c r="BS427" s="87" t="str">
        <f t="array" aca="1" ref="BS427" ca="1">IF(BS$423="", "", IF(ISERROR(PRODUCT(1+OFFSET(BS$8, $CB427, 0, 10, 1)%)), "", PRODUCT(1+OFFSET(BS$8, $CB427, 0, 10, 1)%)^(1/10)-1))</f>
        <v/>
      </c>
      <c r="BT427" s="87" t="str">
        <f t="array" aca="1" ref="BT427" ca="1">IF(BT$423="", "", IF(ISERROR(PRODUCT(1+OFFSET(BT$8, $CB427, 0, 10, 1)%)), "", PRODUCT(1+OFFSET(BT$8, $CB427, 0, 10, 1)%)^(1/10)-1))</f>
        <v/>
      </c>
      <c r="BU427" s="87" t="str">
        <f t="array" aca="1" ref="BU427" ca="1">IF(BU$423="", "", IF(ISERROR(PRODUCT(1+OFFSET(BU$8, $CB427, 0, 10, 1)%)), "", PRODUCT(1+OFFSET(BU$8, $CB427, 0, 10, 1)%)^(1/10)-1))</f>
        <v/>
      </c>
      <c r="BV427" s="87">
        <f t="array" aca="1" ref="BV427" ca="1">IF(BV$423="", "", IF(ISERROR(PRODUCT(1+OFFSET(BV$8, $CB427, 0, 10, 1)%)), "", PRODUCT(1+OFFSET(BV$8, $CB427, 0, 10, 1)%)^(1/10)-1))</f>
        <v>8.2612414425087044E-2</v>
      </c>
      <c r="BW427" s="87">
        <f t="array" aca="1" ref="BW427" ca="1">IF(BW$423="", "", IF(ISERROR(PRODUCT(1+OFFSET(BW$8, $CB427, 0, 10, 1)%)), "", PRODUCT(1+OFFSET(BW$8, $CB427, 0, 10, 1)%)^(1/10)-1))</f>
        <v>3.6768507432296982E-2</v>
      </c>
      <c r="BX427" s="87">
        <f t="array" aca="1" ref="BX427" ca="1">IF(BX$423="", "", IF(ISERROR(PRODUCT(1+OFFSET(BX$8, $CB427, 0, 10, 1)%)), "", PRODUCT(1+OFFSET(BX$8, $CB427, 0, 10, 1)%)^(1/10)-1))</f>
        <v>4.5452937596479615E-2</v>
      </c>
      <c r="BY427" s="301">
        <f t="array" aca="1" ref="BY427" ca="1">IF(BY$423="", "", IF(ISERROR(PRODUCT(1+OFFSET(BY$8, $CB427, 0, 10, 1)%)), "", PRODUCT(1+OFFSET(BY$8, $CB427, 0, 10, 1)%)^(1/10)-1))</f>
        <v>0</v>
      </c>
      <c r="BZ427" s="292">
        <f t="array" aca="1" ref="BZ427" ca="1">IF(BZ$423="", "", IF(ISERROR(PRODUCT(1+OFFSET(BZ$8, $CB427, 0, 10, 1)%)), "", PRODUCT(1+OFFSET(BZ$8, $CB427, 0, 10, 1)%)^(1/10)-1))</f>
        <v>-1.2263017073689264E-3</v>
      </c>
      <c r="CB427" s="131">
        <f t="shared" si="427"/>
        <v>20</v>
      </c>
    </row>
    <row r="428" spans="1:80" ht="14">
      <c r="A428" s="85" t="str">
        <f t="shared" si="426"/>
        <v>1901-1910</v>
      </c>
      <c r="B428" s="86">
        <f t="array" aca="1" ref="B428" ca="1">IF(B$423="", "", IF(ISERROR(PRODUCT(1+OFFSET(B$8, $CB428, 0, 10, 1)%)), "", PRODUCT(1+OFFSET(B$8, $CB428, 0, 10, 1)%)^(1/10)-1))</f>
        <v>7.1495521785974514E-2</v>
      </c>
      <c r="C428" s="87" t="str">
        <f t="array" aca="1" ref="C428" ca="1">IF(C$423="", "", IF(ISERROR(PRODUCT(1+OFFSET(C$8, $CB428, 0, 10, 1)%)), "", PRODUCT(1+OFFSET(C$8, $CB428, 0, 10, 1)%)^(1/10)-1))</f>
        <v/>
      </c>
      <c r="D428" s="87">
        <f t="array" aca="1" ref="D428" ca="1">IF(D$423="", "", IF(ISERROR(PRODUCT(1+OFFSET(D$8, $CB428, 0, 10, 1)%)), "", PRODUCT(1+OFFSET(D$8, $CB428, 0, 10, 1)%)^(1/10)-1))</f>
        <v>7.1495521785974514E-2</v>
      </c>
      <c r="E428" s="87" t="str">
        <f t="array" aca="1" ref="E428" ca="1">IF(E$423="", "", IF(ISERROR(PRODUCT(1+OFFSET(E$8, $CB428, 0, 10, 1)%)), "", PRODUCT(1+OFFSET(E$8, $CB428, 0, 10, 1)%)^(1/10)-1))</f>
        <v/>
      </c>
      <c r="F428" s="87" t="str">
        <f t="array" aca="1" ref="F428" ca="1">IF(F$423="", "", IF(ISERROR(PRODUCT(1+OFFSET(F$8, $CB428, 0, 10, 1)%)), "", PRODUCT(1+OFFSET(F$8, $CB428, 0, 10, 1)%)^(1/10)-1))</f>
        <v/>
      </c>
      <c r="G428" s="87" t="str">
        <f t="array" aca="1" ref="G428" ca="1">IF(G$423="", "", IF(ISERROR(PRODUCT(1+OFFSET(G$8, $CB428, 0, 10, 1)%)), "", PRODUCT(1+OFFSET(G$8, $CB428, 0, 10, 1)%)^(1/10)-1))</f>
        <v/>
      </c>
      <c r="H428" s="87" t="str">
        <f t="array" aca="1" ref="H428" ca="1">IF(H$423="", "", IF(ISERROR(PRODUCT(1+OFFSET(H$8, $CB428, 0, 10, 1)%)), "", PRODUCT(1+OFFSET(H$8, $CB428, 0, 10, 1)%)^(1/10)-1))</f>
        <v/>
      </c>
      <c r="I428" s="87" t="str">
        <f t="array" aca="1" ref="I428" ca="1">IF(I$423="", "", IF(ISERROR(PRODUCT(1+OFFSET(I$8, $CB428, 0, 10, 1)%)), "", PRODUCT(1+OFFSET(I$8, $CB428, 0, 10, 1)%)^(1/10)-1))</f>
        <v/>
      </c>
      <c r="J428" s="87" t="str">
        <f t="array" aca="1" ref="J428" ca="1">IF(J$423="", "", IF(ISERROR(PRODUCT(1+OFFSET(J$8, $CB428, 0, 10, 1)%)), "", PRODUCT(1+OFFSET(J$8, $CB428, 0, 10, 1)%)^(1/10)-1))</f>
        <v/>
      </c>
      <c r="K428" s="87" t="str">
        <f t="array" aca="1" ref="K428" ca="1">IF(K$423="", "", IF(ISERROR(PRODUCT(1+OFFSET(K$8, $CB428, 0, 10, 1)%)), "", PRODUCT(1+OFFSET(K$8, $CB428, 0, 10, 1)%)^(1/10)-1))</f>
        <v/>
      </c>
      <c r="L428" s="87" t="str">
        <f t="array" aca="1" ref="L428" ca="1">IF(L$423="", "", IF(ISERROR(PRODUCT(1+OFFSET(L$8, $CB428, 0, 10, 1)%)), "", PRODUCT(1+OFFSET(L$8, $CB428, 0, 10, 1)%)^(1/10)-1))</f>
        <v/>
      </c>
      <c r="M428" s="87" t="str">
        <f t="array" aca="1" ref="M428" ca="1">IF(M$423="", "", IF(ISERROR(PRODUCT(1+OFFSET(M$8, $CB428, 0, 10, 1)%)), "", PRODUCT(1+OFFSET(M$8, $CB428, 0, 10, 1)%)^(1/10)-1))</f>
        <v/>
      </c>
      <c r="N428" s="87" t="str">
        <f t="array" aca="1" ref="N428" ca="1">IF(N$423="", "", IF(ISERROR(PRODUCT(1+OFFSET(N$8, $CB428, 0, 10, 1)%)), "", PRODUCT(1+OFFSET(N$8, $CB428, 0, 10, 1)%)^(1/10)-1))</f>
        <v/>
      </c>
      <c r="O428" s="87" t="str">
        <f t="array" aca="1" ref="O428" ca="1">IF(O$423="", "", IF(ISERROR(PRODUCT(1+OFFSET(O$8, $CB428, 0, 10, 1)%)), "", PRODUCT(1+OFFSET(O$8, $CB428, 0, 10, 1)%)^(1/10)-1))</f>
        <v/>
      </c>
      <c r="P428" s="135" t="str">
        <f t="array" aca="1" ref="P428" ca="1">IF(P$423="", "", IF(ISERROR(PRODUCT(1+OFFSET(P$8, $CB428, 0, 10, 1)%)), "", PRODUCT(1+OFFSET(P$8, $CB428, 0, 10, 1)%)^(1/10)-1))</f>
        <v/>
      </c>
      <c r="Q428" s="87" t="str">
        <f t="array" aca="1" ref="Q428" ca="1">IF(Q$423="", "", IF(ISERROR(PRODUCT(1+OFFSET(Q$8, $CB428, 0, 10, 1)%)), "", PRODUCT(1+OFFSET(Q$8, $CB428, 0, 10, 1)%)^(1/10)-1))</f>
        <v/>
      </c>
      <c r="R428" s="87" t="str">
        <f t="array" aca="1" ref="R428" ca="1">IF(R$423="", "", IF(ISERROR(PRODUCT(1+OFFSET(R$8, $CB428, 0, 10, 1)%)), "", PRODUCT(1+OFFSET(R$8, $CB428, 0, 10, 1)%)^(1/10)-1))</f>
        <v/>
      </c>
      <c r="S428" s="87" t="str">
        <f t="array" aca="1" ref="S428" ca="1">IF(S$423="", "", IF(ISERROR(PRODUCT(1+OFFSET(S$8, $CB428, 0, 10, 1)%)), "", PRODUCT(1+OFFSET(S$8, $CB428, 0, 10, 1)%)^(1/10)-1))</f>
        <v/>
      </c>
      <c r="T428" s="87" t="str">
        <f t="array" aca="1" ref="T428" ca="1">IF(T$423="", "", IF(ISERROR(PRODUCT(1+OFFSET(T$8, $CB428, 0, 10, 1)%)), "", PRODUCT(1+OFFSET(T$8, $CB428, 0, 10, 1)%)^(1/10)-1))</f>
        <v/>
      </c>
      <c r="U428" s="87">
        <f t="array" aca="1" ref="U428" ca="1">IF(U$423="", "", IF(ISERROR(PRODUCT(1+OFFSET(U$8, $CB428, 0, 10, 1)%)), "", PRODUCT(1+OFFSET(U$8, $CB428, 0, 10, 1)%)^(1/10)-1))</f>
        <v>2.058853740098221E-2</v>
      </c>
      <c r="V428" s="87">
        <f t="array" aca="1" ref="V428" ca="1">IF(V$423="", "", IF(ISERROR(PRODUCT(1+OFFSET(V$8, $CB428, 0, 10, 1)%)), "", PRODUCT(1+OFFSET(V$8, $CB428, 0, 10, 1)%)^(1/10)-1))</f>
        <v>2.6785410682790056E-2</v>
      </c>
      <c r="W428" s="87">
        <f t="array" aca="1" ref="W428" ca="1">IF(W$423="", "", IF(ISERROR(PRODUCT(1+OFFSET(W$8, $CB428, 0, 10, 1)%)), "", PRODUCT(1+OFFSET(W$8, $CB428, 0, 10, 1)%)^(1/10)-1))</f>
        <v>4.1042424787405718E-2</v>
      </c>
      <c r="X428" s="87">
        <f t="array" aca="1" ref="X428" ca="1">IF(X$423="", "", IF(ISERROR(PRODUCT(1+OFFSET(X$8, $CB428, 0, 10, 1)%)), "", PRODUCT(1+OFFSET(X$8, $CB428, 0, 10, 1)%)^(1/10)-1))</f>
        <v>3.0281989058393188E-2</v>
      </c>
      <c r="Y428" s="87">
        <f t="array" aca="1" ref="Y428" ca="1">IF(Y$423="", "", IF(ISERROR(PRODUCT(1+OFFSET(Y$8, $CB428, 0, 10, 1)%)), "", PRODUCT(1+OFFSET(Y$8, $CB428, 0, 10, 1)%)^(1/10)-1))</f>
        <v>4.1458176554493464E-2</v>
      </c>
      <c r="Z428" s="87">
        <f t="array" aca="1" ref="Z428" ca="1">IF(Z$423="", "", IF(ISERROR(PRODUCT(1+OFFSET(Z$8, $CB428, 0, 10, 1)%)), "", PRODUCT(1+OFFSET(Z$8, $CB428, 0, 10, 1)%)^(1/10)-1))</f>
        <v>4.7990306394160465E-2</v>
      </c>
      <c r="AA428" s="87" t="str">
        <f t="array" aca="1" ref="AA428" ca="1">IF(AA$423="", "", IF(ISERROR(PRODUCT(1+OFFSET(AA$8, $CB428, 0, 10, 1)%)), "", PRODUCT(1+OFFSET(AA$8, $CB428, 0, 10, 1)%)^(1/10)-1))</f>
        <v/>
      </c>
      <c r="AB428" s="87" t="str">
        <f t="array" aca="1" ref="AB428" ca="1">IF(AB$423="", "", IF(ISERROR(PRODUCT(1+OFFSET(AB$8, $CB428, 0, 10, 1)%)), "", PRODUCT(1+OFFSET(AB$8, $CB428, 0, 10, 1)%)^(1/10)-1))</f>
        <v/>
      </c>
      <c r="AC428" s="87" t="str">
        <f t="array" aca="1" ref="AC428" ca="1">IF(AC$423="", "", IF(ISERROR(PRODUCT(1+OFFSET(AC$8, $CB428, 0, 10, 1)%)), "", PRODUCT(1+OFFSET(AC$8, $CB428, 0, 10, 1)%)^(1/10)-1))</f>
        <v/>
      </c>
      <c r="AD428" s="87" t="str">
        <f t="array" aca="1" ref="AD428" ca="1">IF(AD$423="", "", IF(ISERROR(PRODUCT(1+OFFSET(AD$8, $CB428, 0, 10, 1)%)), "", PRODUCT(1+OFFSET(AD$8, $CB428, 0, 10, 1)%)^(1/10)-1))</f>
        <v/>
      </c>
      <c r="AE428" s="87" t="str">
        <f t="array" aca="1" ref="AE428" ca="1">IF(AE$423="", "", IF(ISERROR(PRODUCT(1+OFFSET(AE$8, $CB428, 0, 10, 1)%)), "", PRODUCT(1+OFFSET(AE$8, $CB428, 0, 10, 1)%)^(1/10)-1))</f>
        <v/>
      </c>
      <c r="AF428" s="87" t="str">
        <f t="array" aca="1" ref="AF428" ca="1">IF(AF$423="", "", IF(ISERROR(PRODUCT(1+OFFSET(AF$8, $CB428, 0, 10, 1)%)), "", PRODUCT(1+OFFSET(AF$8, $CB428, 0, 10, 1)%)^(1/10)-1))</f>
        <v/>
      </c>
      <c r="AG428" s="87" t="str">
        <f t="array" aca="1" ref="AG428" ca="1">IF(AG$423="", "", IF(ISERROR(PRODUCT(1+OFFSET(AG$8, $CB428, 0, 10, 1)%)), "", PRODUCT(1+OFFSET(AG$8, $CB428, 0, 10, 1)%)^(1/10)-1))</f>
        <v/>
      </c>
      <c r="AH428" s="87" t="str">
        <f t="array" aca="1" ref="AH428" ca="1">IF(AH$423="", "", IF(ISERROR(PRODUCT(1+OFFSET(AH$8, $CB428, 0, 10, 1)%)), "", PRODUCT(1+OFFSET(AH$8, $CB428, 0, 10, 1)%)^(1/10)-1))</f>
        <v/>
      </c>
      <c r="AI428" s="87" t="str">
        <f t="array" aca="1" ref="AI428" ca="1">IF(AI$423="", "", IF(ISERROR(PRODUCT(1+OFFSET(AI$8, $CB428, 0, 10, 1)%)), "", PRODUCT(1+OFFSET(AI$8, $CB428, 0, 10, 1)%)^(1/10)-1))</f>
        <v/>
      </c>
      <c r="AJ428" s="87" t="str">
        <f t="array" aca="1" ref="AJ428" ca="1">IF(AJ$423="", "", IF(ISERROR(PRODUCT(1+OFFSET(AJ$8, $CB428, 0, 10, 1)%)), "", PRODUCT(1+OFFSET(AJ$8, $CB428, 0, 10, 1)%)^(1/10)-1))</f>
        <v/>
      </c>
      <c r="AK428" s="87" t="str">
        <f t="array" aca="1" ref="AK428" ca="1">IF(AK$423="", "", IF(ISERROR(PRODUCT(1+OFFSET(AK$8, $CB428, 0, 10, 1)%)), "", PRODUCT(1+OFFSET(AK$8, $CB428, 0, 10, 1)%)^(1/10)-1))</f>
        <v/>
      </c>
      <c r="AL428" s="87" t="str">
        <f t="array" aca="1" ref="AL428" ca="1">IF(AL$423="", "", IF(ISERROR(PRODUCT(1+OFFSET(AL$8, $CB428, 0, 10, 1)%)), "", PRODUCT(1+OFFSET(AL$8, $CB428, 0, 10, 1)%)^(1/10)-1))</f>
        <v/>
      </c>
      <c r="AM428" s="87" t="str">
        <f t="array" aca="1" ref="AM428" ca="1">IF(AM$423="", "", IF(ISERROR(PRODUCT(1+OFFSET(AM$8, $CB428, 0, 10, 1)%)), "", PRODUCT(1+OFFSET(AM$8, $CB428, 0, 10, 1)%)^(1/10)-1))</f>
        <v/>
      </c>
      <c r="AN428" s="87" t="str">
        <f t="array" aca="1" ref="AN428" ca="1">IF(AN$423="", "", IF(ISERROR(PRODUCT(1+OFFSET(AN$8, $CB428, 0, 10, 1)%)), "", PRODUCT(1+OFFSET(AN$8, $CB428, 0, 10, 1)%)^(1/10)-1))</f>
        <v/>
      </c>
      <c r="AO428" s="87" t="str">
        <f t="array" aca="1" ref="AO428" ca="1">IF(AO$423="", "", IF(ISERROR(PRODUCT(1+OFFSET(AO$8, $CB428, 0, 10, 1)%)), "", PRODUCT(1+OFFSET(AO$8, $CB428, 0, 10, 1)%)^(1/10)-1))</f>
        <v/>
      </c>
      <c r="AP428" s="87" t="str">
        <f t="array" aca="1" ref="AP428" ca="1">IF(AP$423="", "", IF(ISERROR(PRODUCT(1+OFFSET(AP$8, $CB428, 0, 10, 1)%)), "", PRODUCT(1+OFFSET(AP$8, $CB428, 0, 10, 1)%)^(1/10)-1))</f>
        <v/>
      </c>
      <c r="AQ428" s="87" t="str">
        <f t="array" aca="1" ref="AQ428" ca="1">IF(AQ$423="", "", IF(ISERROR(PRODUCT(1+OFFSET(AQ$8, $CB428, 0, 10, 1)%)), "", PRODUCT(1+OFFSET(AQ$8, $CB428, 0, 10, 1)%)^(1/10)-1))</f>
        <v/>
      </c>
      <c r="AR428" s="87" t="str">
        <f t="array" aca="1" ref="AR428" ca="1">IF(AR$423="", "", IF(ISERROR(PRODUCT(1+OFFSET(AR$8, $CB428, 0, 10, 1)%)), "", PRODUCT(1+OFFSET(AR$8, $CB428, 0, 10, 1)%)^(1/10)-1))</f>
        <v/>
      </c>
      <c r="AS428" s="87" t="str">
        <f t="array" aca="1" ref="AS428" ca="1">IF(AS$423="", "", IF(ISERROR(PRODUCT(1+OFFSET(AS$8, $CB428, 0, 10, 1)%)), "", PRODUCT(1+OFFSET(AS$8, $CB428, 0, 10, 1)%)^(1/10)-1))</f>
        <v/>
      </c>
      <c r="AT428" s="87" t="str">
        <f t="array" aca="1" ref="AT428" ca="1">IF(AT$423="", "", IF(ISERROR(PRODUCT(1+OFFSET(AT$8, $CB428, 0, 10, 1)%)), "", PRODUCT(1+OFFSET(AT$8, $CB428, 0, 10, 1)%)^(1/10)-1))</f>
        <v/>
      </c>
      <c r="AU428" s="87" t="str">
        <f t="array" aca="1" ref="AU428" ca="1">IF(AU$423="", "", IF(ISERROR(PRODUCT(1+OFFSET(AU$8, $CB428, 0, 10, 1)%)), "", PRODUCT(1+OFFSET(AU$8, $CB428, 0, 10, 1)%)^(1/10)-1))</f>
        <v/>
      </c>
      <c r="AV428" s="87" t="str">
        <f t="array" aca="1" ref="AV428" ca="1">IF(AV$423="", "", IF(ISERROR(PRODUCT(1+OFFSET(AV$8, $CB428, 0, 10, 1)%)), "", PRODUCT(1+OFFSET(AV$8, $CB428, 0, 10, 1)%)^(1/10)-1))</f>
        <v/>
      </c>
      <c r="AW428" s="87" t="str">
        <f t="array" aca="1" ref="AW428" ca="1">IF(AW$423="", "", IF(ISERROR(PRODUCT(1+OFFSET(AW$8, $CB428, 0, 10, 1)%)), "", PRODUCT(1+OFFSET(AW$8, $CB428, 0, 10, 1)%)^(1/10)-1))</f>
        <v/>
      </c>
      <c r="AX428" s="87" t="str">
        <f t="array" aca="1" ref="AX428" ca="1">IF(AX$423="", "", IF(ISERROR(PRODUCT(1+OFFSET(AX$8, $CB428, 0, 10, 1)%)), "", PRODUCT(1+OFFSET(AX$8, $CB428, 0, 10, 1)%)^(1/10)-1))</f>
        <v/>
      </c>
      <c r="AY428" s="87" t="str">
        <f t="array" aca="1" ref="AY428" ca="1">IF(AY$423="", "", IF(ISERROR(PRODUCT(1+OFFSET(AY$8, $CB428, 0, 10, 1)%)), "", PRODUCT(1+OFFSET(AY$8, $CB428, 0, 10, 1)%)^(1/10)-1))</f>
        <v/>
      </c>
      <c r="AZ428" s="87" t="str">
        <f t="array" aca="1" ref="AZ428" ca="1">IF(AZ$423="", "", IF(ISERROR(PRODUCT(1+OFFSET(AZ$8, $CB428, 0, 10, 1)%)), "", PRODUCT(1+OFFSET(AZ$8, $CB428, 0, 10, 1)%)^(1/10)-1))</f>
        <v/>
      </c>
      <c r="BA428" s="87" t="str">
        <f t="array" aca="1" ref="BA428" ca="1">IF(BA$423="", "", IF(ISERROR(PRODUCT(1+OFFSET(BA$8, $CB428, 0, 10, 1)%)), "", PRODUCT(1+OFFSET(BA$8, $CB428, 0, 10, 1)%)^(1/10)-1))</f>
        <v/>
      </c>
      <c r="BB428" s="87" t="str">
        <f t="array" aca="1" ref="BB428" ca="1">IF(BB$423="", "", IF(ISERROR(PRODUCT(1+OFFSET(BB$8, $CB428, 0, 10, 1)%)), "", PRODUCT(1+OFFSET(BB$8, $CB428, 0, 10, 1)%)^(1/10)-1))</f>
        <v/>
      </c>
      <c r="BC428" s="87" t="str">
        <f t="array" aca="1" ref="BC428" ca="1">IF(BC$423="", "", IF(ISERROR(PRODUCT(1+OFFSET(BC$8, $CB428, 0, 10, 1)%)), "", PRODUCT(1+OFFSET(BC$8, $CB428, 0, 10, 1)%)^(1/10)-1))</f>
        <v/>
      </c>
      <c r="BD428" s="87" t="str">
        <f t="array" aca="1" ref="BD428" ca="1">IF(BD$423="", "", IF(ISERROR(PRODUCT(1+OFFSET(BD$8, $CB428, 0, 10, 1)%)), "", PRODUCT(1+OFFSET(BD$8, $CB428, 0, 10, 1)%)^(1/10)-1))</f>
        <v/>
      </c>
      <c r="BE428" s="87" t="str">
        <f t="array" aca="1" ref="BE428" ca="1">IF(BE$423="", "", IF(ISERROR(PRODUCT(1+OFFSET(BE$8, $CB428, 0, 10, 1)%)), "", PRODUCT(1+OFFSET(BE$8, $CB428, 0, 10, 1)%)^(1/10)-1))</f>
        <v/>
      </c>
      <c r="BF428" s="87" t="str">
        <f t="array" aca="1" ref="BF428" ca="1">IF(BF$423="", "", IF(ISERROR(PRODUCT(1+OFFSET(BF$8, $CB428, 0, 10, 1)%)), "", PRODUCT(1+OFFSET(BF$8, $CB428, 0, 10, 1)%)^(1/10)-1))</f>
        <v/>
      </c>
      <c r="BG428" s="87" t="str">
        <f t="array" aca="1" ref="BG428" ca="1">IF(BG$423="", "", IF(ISERROR(PRODUCT(1+OFFSET(BG$8, $CB428, 0, 10, 1)%)), "", PRODUCT(1+OFFSET(BG$8, $CB428, 0, 10, 1)%)^(1/10)-1))</f>
        <v/>
      </c>
      <c r="BH428" s="87" t="str">
        <f t="array" aca="1" ref="BH428" ca="1">IF(BH$423="", "", IF(ISERROR(PRODUCT(1+OFFSET(BH$8, $CB428, 0, 10, 1)%)), "", PRODUCT(1+OFFSET(BH$8, $CB428, 0, 10, 1)%)^(1/10)-1))</f>
        <v/>
      </c>
      <c r="BI428" s="87" t="str">
        <f t="array" aca="1" ref="BI428" ca="1">IF(BI$423="", "", IF(ISERROR(PRODUCT(1+OFFSET(BI$8, $CB428, 0, 10, 1)%)), "", PRODUCT(1+OFFSET(BI$8, $CB428, 0, 10, 1)%)^(1/10)-1))</f>
        <v/>
      </c>
      <c r="BJ428" s="87" t="str">
        <f t="array" aca="1" ref="BJ428" ca="1">IF(BJ$423="", "", IF(ISERROR(PRODUCT(1+OFFSET(BJ$8, $CB428, 0, 10, 1)%)), "", PRODUCT(1+OFFSET(BJ$8, $CB428, 0, 10, 1)%)^(1/10)-1))</f>
        <v/>
      </c>
      <c r="BK428" s="87" t="str">
        <f t="array" aca="1" ref="BK428" ca="1">IF(BK$423="", "", IF(ISERROR(PRODUCT(1+OFFSET(BK$8, $CB428, 0, 10, 1)%)), "", PRODUCT(1+OFFSET(BK$8, $CB428, 0, 10, 1)%)^(1/10)-1))</f>
        <v/>
      </c>
      <c r="BL428" s="87" t="str">
        <f t="array" aca="1" ref="BL428" ca="1">IF(BL$423="", "", IF(ISERROR(PRODUCT(1+OFFSET(BL$8, $CB428, 0, 10, 1)%)), "", PRODUCT(1+OFFSET(BL$8, $CB428, 0, 10, 1)%)^(1/10)-1))</f>
        <v/>
      </c>
      <c r="BM428" s="87" t="str">
        <f t="array" aca="1" ref="BM428" ca="1">IF(BM$423="", "", IF(ISERROR(PRODUCT(1+OFFSET(BM$8, $CB428, 0, 10, 1)%)), "", PRODUCT(1+OFFSET(BM$8, $CB428, 0, 10, 1)%)^(1/10)-1))</f>
        <v/>
      </c>
      <c r="BN428" s="87" t="str">
        <f t="array" aca="1" ref="BN428" ca="1">IF(BN$423="", "", IF(ISERROR(PRODUCT(1+OFFSET(BN$8, $CB428, 0, 10, 1)%)), "", PRODUCT(1+OFFSET(BN$8, $CB428, 0, 10, 1)%)^(1/10)-1))</f>
        <v/>
      </c>
      <c r="BO428" s="87" t="str">
        <f t="array" aca="1" ref="BO428" ca="1">IF(BO$423="", "", IF(ISERROR(PRODUCT(1+OFFSET(BO$8, $CB428, 0, 10, 1)%)), "", PRODUCT(1+OFFSET(BO$8, $CB428, 0, 10, 1)%)^(1/10)-1))</f>
        <v/>
      </c>
      <c r="BP428" s="87" t="str">
        <f t="array" aca="1" ref="BP428" ca="1">IF(BP$423="", "", IF(ISERROR(PRODUCT(1+OFFSET(BP$8, $CB428, 0, 10, 1)%)), "", PRODUCT(1+OFFSET(BP$8, $CB428, 0, 10, 1)%)^(1/10)-1))</f>
        <v/>
      </c>
      <c r="BQ428" s="87" t="str">
        <f t="array" aca="1" ref="BQ428" ca="1">IF(BQ$423="", "", IF(ISERROR(PRODUCT(1+OFFSET(BQ$8, $CB428, 0, 10, 1)%)), "", PRODUCT(1+OFFSET(BQ$8, $CB428, 0, 10, 1)%)^(1/10)-1))</f>
        <v/>
      </c>
      <c r="BR428" s="87" t="str">
        <f t="array" aca="1" ref="BR428" ca="1">IF(BR$423="", "", IF(ISERROR(PRODUCT(1+OFFSET(BR$8, $CB428, 0, 10, 1)%)), "", PRODUCT(1+OFFSET(BR$8, $CB428, 0, 10, 1)%)^(1/10)-1))</f>
        <v/>
      </c>
      <c r="BS428" s="87" t="str">
        <f t="array" aca="1" ref="BS428" ca="1">IF(BS$423="", "", IF(ISERROR(PRODUCT(1+OFFSET(BS$8, $CB428, 0, 10, 1)%)), "", PRODUCT(1+OFFSET(BS$8, $CB428, 0, 10, 1)%)^(1/10)-1))</f>
        <v/>
      </c>
      <c r="BT428" s="87" t="str">
        <f t="array" aca="1" ref="BT428" ca="1">IF(BT$423="", "", IF(ISERROR(PRODUCT(1+OFFSET(BT$8, $CB428, 0, 10, 1)%)), "", PRODUCT(1+OFFSET(BT$8, $CB428, 0, 10, 1)%)^(1/10)-1))</f>
        <v/>
      </c>
      <c r="BU428" s="87" t="str">
        <f t="array" aca="1" ref="BU428" ca="1">IF(BU$423="", "", IF(ISERROR(PRODUCT(1+OFFSET(BU$8, $CB428, 0, 10, 1)%)), "", PRODUCT(1+OFFSET(BU$8, $CB428, 0, 10, 1)%)^(1/10)-1))</f>
        <v/>
      </c>
      <c r="BV428" s="87">
        <f t="array" aca="1" ref="BV428" ca="1">IF(BV$423="", "", IF(ISERROR(PRODUCT(1+OFFSET(BV$8, $CB428, 0, 10, 1)%)), "", PRODUCT(1+OFFSET(BV$8, $CB428, 0, 10, 1)%)^(1/10)-1))</f>
        <v>7.3209914620832039E-2</v>
      </c>
      <c r="BW428" s="87">
        <f t="array" aca="1" ref="BW428" ca="1">IF(BW$423="", "", IF(ISERROR(PRODUCT(1+OFFSET(BW$8, $CB428, 0, 10, 1)%)), "", PRODUCT(1+OFFSET(BW$8, $CB428, 0, 10, 1)%)^(1/10)-1))</f>
        <v>2.8838981504155647E-2</v>
      </c>
      <c r="BX428" s="87">
        <f t="array" aca="1" ref="BX428" ca="1">IF(BX$423="", "", IF(ISERROR(PRODUCT(1+OFFSET(BX$8, $CB428, 0, 10, 1)%)), "", PRODUCT(1+OFFSET(BX$8, $CB428, 0, 10, 1)%)^(1/10)-1))</f>
        <v>4.8933497669915171E-2</v>
      </c>
      <c r="BY428" s="301">
        <f t="array" aca="1" ref="BY428" ca="1">IF(BY$423="", "", IF(ISERROR(PRODUCT(1+OFFSET(BY$8, $CB428, 0, 10, 1)%)), "", PRODUCT(1+OFFSET(BY$8, $CB428, 0, 10, 1)%)^(1/10)-1))</f>
        <v>0</v>
      </c>
      <c r="BZ428" s="292">
        <f t="array" aca="1" ref="BZ428" ca="1">IF(BZ$423="", "", IF(ISERROR(PRODUCT(1+OFFSET(BZ$8, $CB428, 0, 10, 1)%)), "", PRODUCT(1+OFFSET(BZ$8, $CB428, 0, 10, 1)%)^(1/10)-1))</f>
        <v>1.8189269922535667E-2</v>
      </c>
      <c r="CB428" s="131">
        <f t="shared" si="427"/>
        <v>30</v>
      </c>
    </row>
    <row r="429" spans="1:80" ht="14">
      <c r="A429" s="85" t="str">
        <f t="shared" si="426"/>
        <v>1911-1920</v>
      </c>
      <c r="B429" s="86">
        <f t="array" aca="1" ref="B429" ca="1">IF(B$423="", "", IF(ISERROR(PRODUCT(1+OFFSET(B$8, $CB429, 0, 10, 1)%)), "", PRODUCT(1+OFFSET(B$8, $CB429, 0, 10, 1)%)^(1/10)-1))</f>
        <v>3.2587859940053754E-2</v>
      </c>
      <c r="C429" s="87" t="str">
        <f t="array" aca="1" ref="C429" ca="1">IF(C$423="", "", IF(ISERROR(PRODUCT(1+OFFSET(C$8, $CB429, 0, 10, 1)%)), "", PRODUCT(1+OFFSET(C$8, $CB429, 0, 10, 1)%)^(1/10)-1))</f>
        <v/>
      </c>
      <c r="D429" s="87">
        <f t="array" aca="1" ref="D429" ca="1">IF(D$423="", "", IF(ISERROR(PRODUCT(1+OFFSET(D$8, $CB429, 0, 10, 1)%)), "", PRODUCT(1+OFFSET(D$8, $CB429, 0, 10, 1)%)^(1/10)-1))</f>
        <v>3.2587859940053754E-2</v>
      </c>
      <c r="E429" s="87" t="str">
        <f t="array" aca="1" ref="E429" ca="1">IF(E$423="", "", IF(ISERROR(PRODUCT(1+OFFSET(E$8, $CB429, 0, 10, 1)%)), "", PRODUCT(1+OFFSET(E$8, $CB429, 0, 10, 1)%)^(1/10)-1))</f>
        <v/>
      </c>
      <c r="F429" s="87" t="str">
        <f t="array" aca="1" ref="F429" ca="1">IF(F$423="", "", IF(ISERROR(PRODUCT(1+OFFSET(F$8, $CB429, 0, 10, 1)%)), "", PRODUCT(1+OFFSET(F$8, $CB429, 0, 10, 1)%)^(1/10)-1))</f>
        <v/>
      </c>
      <c r="G429" s="87" t="str">
        <f t="array" aca="1" ref="G429" ca="1">IF(G$423="", "", IF(ISERROR(PRODUCT(1+OFFSET(G$8, $CB429, 0, 10, 1)%)), "", PRODUCT(1+OFFSET(G$8, $CB429, 0, 10, 1)%)^(1/10)-1))</f>
        <v/>
      </c>
      <c r="H429" s="87" t="str">
        <f t="array" aca="1" ref="H429" ca="1">IF(H$423="", "", IF(ISERROR(PRODUCT(1+OFFSET(H$8, $CB429, 0, 10, 1)%)), "", PRODUCT(1+OFFSET(H$8, $CB429, 0, 10, 1)%)^(1/10)-1))</f>
        <v/>
      </c>
      <c r="I429" s="87" t="str">
        <f t="array" aca="1" ref="I429" ca="1">IF(I$423="", "", IF(ISERROR(PRODUCT(1+OFFSET(I$8, $CB429, 0, 10, 1)%)), "", PRODUCT(1+OFFSET(I$8, $CB429, 0, 10, 1)%)^(1/10)-1))</f>
        <v/>
      </c>
      <c r="J429" s="87" t="str">
        <f t="array" aca="1" ref="J429" ca="1">IF(J$423="", "", IF(ISERROR(PRODUCT(1+OFFSET(J$8, $CB429, 0, 10, 1)%)), "", PRODUCT(1+OFFSET(J$8, $CB429, 0, 10, 1)%)^(1/10)-1))</f>
        <v/>
      </c>
      <c r="K429" s="87" t="str">
        <f t="array" aca="1" ref="K429" ca="1">IF(K$423="", "", IF(ISERROR(PRODUCT(1+OFFSET(K$8, $CB429, 0, 10, 1)%)), "", PRODUCT(1+OFFSET(K$8, $CB429, 0, 10, 1)%)^(1/10)-1))</f>
        <v/>
      </c>
      <c r="L429" s="87" t="str">
        <f t="array" aca="1" ref="L429" ca="1">IF(L$423="", "", IF(ISERROR(PRODUCT(1+OFFSET(L$8, $CB429, 0, 10, 1)%)), "", PRODUCT(1+OFFSET(L$8, $CB429, 0, 10, 1)%)^(1/10)-1))</f>
        <v/>
      </c>
      <c r="M429" s="87" t="str">
        <f t="array" aca="1" ref="M429" ca="1">IF(M$423="", "", IF(ISERROR(PRODUCT(1+OFFSET(M$8, $CB429, 0, 10, 1)%)), "", PRODUCT(1+OFFSET(M$8, $CB429, 0, 10, 1)%)^(1/10)-1))</f>
        <v/>
      </c>
      <c r="N429" s="87" t="str">
        <f t="array" aca="1" ref="N429" ca="1">IF(N$423="", "", IF(ISERROR(PRODUCT(1+OFFSET(N$8, $CB429, 0, 10, 1)%)), "", PRODUCT(1+OFFSET(N$8, $CB429, 0, 10, 1)%)^(1/10)-1))</f>
        <v/>
      </c>
      <c r="O429" s="87" t="str">
        <f t="array" aca="1" ref="O429" ca="1">IF(O$423="", "", IF(ISERROR(PRODUCT(1+OFFSET(O$8, $CB429, 0, 10, 1)%)), "", PRODUCT(1+OFFSET(O$8, $CB429, 0, 10, 1)%)^(1/10)-1))</f>
        <v/>
      </c>
      <c r="P429" s="135" t="str">
        <f t="array" aca="1" ref="P429" ca="1">IF(P$423="", "", IF(ISERROR(PRODUCT(1+OFFSET(P$8, $CB429, 0, 10, 1)%)), "", PRODUCT(1+OFFSET(P$8, $CB429, 0, 10, 1)%)^(1/10)-1))</f>
        <v/>
      </c>
      <c r="Q429" s="87" t="str">
        <f t="array" aca="1" ref="Q429" ca="1">IF(Q$423="", "", IF(ISERROR(PRODUCT(1+OFFSET(Q$8, $CB429, 0, 10, 1)%)), "", PRODUCT(1+OFFSET(Q$8, $CB429, 0, 10, 1)%)^(1/10)-1))</f>
        <v/>
      </c>
      <c r="R429" s="87" t="str">
        <f t="array" aca="1" ref="R429" ca="1">IF(R$423="", "", IF(ISERROR(PRODUCT(1+OFFSET(R$8, $CB429, 0, 10, 1)%)), "", PRODUCT(1+OFFSET(R$8, $CB429, 0, 10, 1)%)^(1/10)-1))</f>
        <v/>
      </c>
      <c r="S429" s="87" t="str">
        <f t="array" aca="1" ref="S429" ca="1">IF(S$423="", "", IF(ISERROR(PRODUCT(1+OFFSET(S$8, $CB429, 0, 10, 1)%)), "", PRODUCT(1+OFFSET(S$8, $CB429, 0, 10, 1)%)^(1/10)-1))</f>
        <v/>
      </c>
      <c r="T429" s="87" t="str">
        <f t="array" aca="1" ref="T429" ca="1">IF(T$423="", "", IF(ISERROR(PRODUCT(1+OFFSET(T$8, $CB429, 0, 10, 1)%)), "", PRODUCT(1+OFFSET(T$8, $CB429, 0, 10, 1)%)^(1/10)-1))</f>
        <v/>
      </c>
      <c r="U429" s="87">
        <f t="array" aca="1" ref="U429" ca="1">IF(U$423="", "", IF(ISERROR(PRODUCT(1+OFFSET(U$8, $CB429, 0, 10, 1)%)), "", PRODUCT(1+OFFSET(U$8, $CB429, 0, 10, 1)%)^(1/10)-1))</f>
        <v>2.6337309355810579E-2</v>
      </c>
      <c r="V429" s="87">
        <f t="array" aca="1" ref="V429" ca="1">IF(V$423="", "", IF(ISERROR(PRODUCT(1+OFFSET(V$8, $CB429, 0, 10, 1)%)), "", PRODUCT(1+OFFSET(V$8, $CB429, 0, 10, 1)%)^(1/10)-1))</f>
        <v>2.9423687097737572E-2</v>
      </c>
      <c r="W429" s="87">
        <f t="array" aca="1" ref="W429" ca="1">IF(W$423="", "", IF(ISERROR(PRODUCT(1+OFFSET(W$8, $CB429, 0, 10, 1)%)), "", PRODUCT(1+OFFSET(W$8, $CB429, 0, 10, 1)%)^(1/10)-1))</f>
        <v>3.8622816794683157E-2</v>
      </c>
      <c r="X429" s="87">
        <f t="array" aca="1" ref="X429" ca="1">IF(X$423="", "", IF(ISERROR(PRODUCT(1+OFFSET(X$8, $CB429, 0, 10, 1)%)), "", PRODUCT(1+OFFSET(X$8, $CB429, 0, 10, 1)%)^(1/10)-1))</f>
        <v>3.1956275210122342E-2</v>
      </c>
      <c r="Y429" s="87">
        <f t="array" aca="1" ref="Y429" ca="1">IF(Y$423="", "", IF(ISERROR(PRODUCT(1+OFFSET(Y$8, $CB429, 0, 10, 1)%)), "", PRODUCT(1+OFFSET(Y$8, $CB429, 0, 10, 1)%)^(1/10)-1))</f>
        <v>3.9037602264649029E-2</v>
      </c>
      <c r="Z429" s="87">
        <f t="array" aca="1" ref="Z429" ca="1">IF(Z$423="", "", IF(ISERROR(PRODUCT(1+OFFSET(Z$8, $CB429, 0, 10, 1)%)), "", PRODUCT(1+OFFSET(Z$8, $CB429, 0, 10, 1)%)^(1/10)-1))</f>
        <v>4.8016674517824987E-2</v>
      </c>
      <c r="AA429" s="87" t="str">
        <f t="array" aca="1" ref="AA429" ca="1">IF(AA$423="", "", IF(ISERROR(PRODUCT(1+OFFSET(AA$8, $CB429, 0, 10, 1)%)), "", PRODUCT(1+OFFSET(AA$8, $CB429, 0, 10, 1)%)^(1/10)-1))</f>
        <v/>
      </c>
      <c r="AB429" s="87" t="str">
        <f t="array" aca="1" ref="AB429" ca="1">IF(AB$423="", "", IF(ISERROR(PRODUCT(1+OFFSET(AB$8, $CB429, 0, 10, 1)%)), "", PRODUCT(1+OFFSET(AB$8, $CB429, 0, 10, 1)%)^(1/10)-1))</f>
        <v/>
      </c>
      <c r="AC429" s="87" t="str">
        <f t="array" aca="1" ref="AC429" ca="1">IF(AC$423="", "", IF(ISERROR(PRODUCT(1+OFFSET(AC$8, $CB429, 0, 10, 1)%)), "", PRODUCT(1+OFFSET(AC$8, $CB429, 0, 10, 1)%)^(1/10)-1))</f>
        <v/>
      </c>
      <c r="AD429" s="87" t="str">
        <f t="array" aca="1" ref="AD429" ca="1">IF(AD$423="", "", IF(ISERROR(PRODUCT(1+OFFSET(AD$8, $CB429, 0, 10, 1)%)), "", PRODUCT(1+OFFSET(AD$8, $CB429, 0, 10, 1)%)^(1/10)-1))</f>
        <v/>
      </c>
      <c r="AE429" s="87" t="str">
        <f t="array" aca="1" ref="AE429" ca="1">IF(AE$423="", "", IF(ISERROR(PRODUCT(1+OFFSET(AE$8, $CB429, 0, 10, 1)%)), "", PRODUCT(1+OFFSET(AE$8, $CB429, 0, 10, 1)%)^(1/10)-1))</f>
        <v/>
      </c>
      <c r="AF429" s="87" t="str">
        <f t="array" aca="1" ref="AF429" ca="1">IF(AF$423="", "", IF(ISERROR(PRODUCT(1+OFFSET(AF$8, $CB429, 0, 10, 1)%)), "", PRODUCT(1+OFFSET(AF$8, $CB429, 0, 10, 1)%)^(1/10)-1))</f>
        <v/>
      </c>
      <c r="AG429" s="87" t="str">
        <f t="array" aca="1" ref="AG429" ca="1">IF(AG$423="", "", IF(ISERROR(PRODUCT(1+OFFSET(AG$8, $CB429, 0, 10, 1)%)), "", PRODUCT(1+OFFSET(AG$8, $CB429, 0, 10, 1)%)^(1/10)-1))</f>
        <v/>
      </c>
      <c r="AH429" s="87" t="str">
        <f t="array" aca="1" ref="AH429" ca="1">IF(AH$423="", "", IF(ISERROR(PRODUCT(1+OFFSET(AH$8, $CB429, 0, 10, 1)%)), "", PRODUCT(1+OFFSET(AH$8, $CB429, 0, 10, 1)%)^(1/10)-1))</f>
        <v/>
      </c>
      <c r="AI429" s="87" t="str">
        <f t="array" aca="1" ref="AI429" ca="1">IF(AI$423="", "", IF(ISERROR(PRODUCT(1+OFFSET(AI$8, $CB429, 0, 10, 1)%)), "", PRODUCT(1+OFFSET(AI$8, $CB429, 0, 10, 1)%)^(1/10)-1))</f>
        <v/>
      </c>
      <c r="AJ429" s="87" t="str">
        <f t="array" aca="1" ref="AJ429" ca="1">IF(AJ$423="", "", IF(ISERROR(PRODUCT(1+OFFSET(AJ$8, $CB429, 0, 10, 1)%)), "", PRODUCT(1+OFFSET(AJ$8, $CB429, 0, 10, 1)%)^(1/10)-1))</f>
        <v/>
      </c>
      <c r="AK429" s="87" t="str">
        <f t="array" aca="1" ref="AK429" ca="1">IF(AK$423="", "", IF(ISERROR(PRODUCT(1+OFFSET(AK$8, $CB429, 0, 10, 1)%)), "", PRODUCT(1+OFFSET(AK$8, $CB429, 0, 10, 1)%)^(1/10)-1))</f>
        <v/>
      </c>
      <c r="AL429" s="87" t="str">
        <f t="array" aca="1" ref="AL429" ca="1">IF(AL$423="", "", IF(ISERROR(PRODUCT(1+OFFSET(AL$8, $CB429, 0, 10, 1)%)), "", PRODUCT(1+OFFSET(AL$8, $CB429, 0, 10, 1)%)^(1/10)-1))</f>
        <v/>
      </c>
      <c r="AM429" s="87" t="str">
        <f t="array" aca="1" ref="AM429" ca="1">IF(AM$423="", "", IF(ISERROR(PRODUCT(1+OFFSET(AM$8, $CB429, 0, 10, 1)%)), "", PRODUCT(1+OFFSET(AM$8, $CB429, 0, 10, 1)%)^(1/10)-1))</f>
        <v/>
      </c>
      <c r="AN429" s="87" t="str">
        <f t="array" aca="1" ref="AN429" ca="1">IF(AN$423="", "", IF(ISERROR(PRODUCT(1+OFFSET(AN$8, $CB429, 0, 10, 1)%)), "", PRODUCT(1+OFFSET(AN$8, $CB429, 0, 10, 1)%)^(1/10)-1))</f>
        <v/>
      </c>
      <c r="AO429" s="87" t="str">
        <f t="array" aca="1" ref="AO429" ca="1">IF(AO$423="", "", IF(ISERROR(PRODUCT(1+OFFSET(AO$8, $CB429, 0, 10, 1)%)), "", PRODUCT(1+OFFSET(AO$8, $CB429, 0, 10, 1)%)^(1/10)-1))</f>
        <v/>
      </c>
      <c r="AP429" s="87" t="str">
        <f t="array" aca="1" ref="AP429" ca="1">IF(AP$423="", "", IF(ISERROR(PRODUCT(1+OFFSET(AP$8, $CB429, 0, 10, 1)%)), "", PRODUCT(1+OFFSET(AP$8, $CB429, 0, 10, 1)%)^(1/10)-1))</f>
        <v/>
      </c>
      <c r="AQ429" s="87" t="str">
        <f t="array" aca="1" ref="AQ429" ca="1">IF(AQ$423="", "", IF(ISERROR(PRODUCT(1+OFFSET(AQ$8, $CB429, 0, 10, 1)%)), "", PRODUCT(1+OFFSET(AQ$8, $CB429, 0, 10, 1)%)^(1/10)-1))</f>
        <v/>
      </c>
      <c r="AR429" s="87" t="str">
        <f t="array" aca="1" ref="AR429" ca="1">IF(AR$423="", "", IF(ISERROR(PRODUCT(1+OFFSET(AR$8, $CB429, 0, 10, 1)%)), "", PRODUCT(1+OFFSET(AR$8, $CB429, 0, 10, 1)%)^(1/10)-1))</f>
        <v/>
      </c>
      <c r="AS429" s="87" t="str">
        <f t="array" aca="1" ref="AS429" ca="1">IF(AS$423="", "", IF(ISERROR(PRODUCT(1+OFFSET(AS$8, $CB429, 0, 10, 1)%)), "", PRODUCT(1+OFFSET(AS$8, $CB429, 0, 10, 1)%)^(1/10)-1))</f>
        <v/>
      </c>
      <c r="AT429" s="87" t="str">
        <f t="array" aca="1" ref="AT429" ca="1">IF(AT$423="", "", IF(ISERROR(PRODUCT(1+OFFSET(AT$8, $CB429, 0, 10, 1)%)), "", PRODUCT(1+OFFSET(AT$8, $CB429, 0, 10, 1)%)^(1/10)-1))</f>
        <v/>
      </c>
      <c r="AU429" s="87" t="str">
        <f t="array" aca="1" ref="AU429" ca="1">IF(AU$423="", "", IF(ISERROR(PRODUCT(1+OFFSET(AU$8, $CB429, 0, 10, 1)%)), "", PRODUCT(1+OFFSET(AU$8, $CB429, 0, 10, 1)%)^(1/10)-1))</f>
        <v/>
      </c>
      <c r="AV429" s="87" t="str">
        <f t="array" aca="1" ref="AV429" ca="1">IF(AV$423="", "", IF(ISERROR(PRODUCT(1+OFFSET(AV$8, $CB429, 0, 10, 1)%)), "", PRODUCT(1+OFFSET(AV$8, $CB429, 0, 10, 1)%)^(1/10)-1))</f>
        <v/>
      </c>
      <c r="AW429" s="87" t="str">
        <f t="array" aca="1" ref="AW429" ca="1">IF(AW$423="", "", IF(ISERROR(PRODUCT(1+OFFSET(AW$8, $CB429, 0, 10, 1)%)), "", PRODUCT(1+OFFSET(AW$8, $CB429, 0, 10, 1)%)^(1/10)-1))</f>
        <v/>
      </c>
      <c r="AX429" s="87" t="str">
        <f t="array" aca="1" ref="AX429" ca="1">IF(AX$423="", "", IF(ISERROR(PRODUCT(1+OFFSET(AX$8, $CB429, 0, 10, 1)%)), "", PRODUCT(1+OFFSET(AX$8, $CB429, 0, 10, 1)%)^(1/10)-1))</f>
        <v/>
      </c>
      <c r="AY429" s="87" t="str">
        <f t="array" aca="1" ref="AY429" ca="1">IF(AY$423="", "", IF(ISERROR(PRODUCT(1+OFFSET(AY$8, $CB429, 0, 10, 1)%)), "", PRODUCT(1+OFFSET(AY$8, $CB429, 0, 10, 1)%)^(1/10)-1))</f>
        <v/>
      </c>
      <c r="AZ429" s="87" t="str">
        <f t="array" aca="1" ref="AZ429" ca="1">IF(AZ$423="", "", IF(ISERROR(PRODUCT(1+OFFSET(AZ$8, $CB429, 0, 10, 1)%)), "", PRODUCT(1+OFFSET(AZ$8, $CB429, 0, 10, 1)%)^(1/10)-1))</f>
        <v/>
      </c>
      <c r="BA429" s="87" t="str">
        <f t="array" aca="1" ref="BA429" ca="1">IF(BA$423="", "", IF(ISERROR(PRODUCT(1+OFFSET(BA$8, $CB429, 0, 10, 1)%)), "", PRODUCT(1+OFFSET(BA$8, $CB429, 0, 10, 1)%)^(1/10)-1))</f>
        <v/>
      </c>
      <c r="BB429" s="87" t="str">
        <f t="array" aca="1" ref="BB429" ca="1">IF(BB$423="", "", IF(ISERROR(PRODUCT(1+OFFSET(BB$8, $CB429, 0, 10, 1)%)), "", PRODUCT(1+OFFSET(BB$8, $CB429, 0, 10, 1)%)^(1/10)-1))</f>
        <v/>
      </c>
      <c r="BC429" s="87" t="str">
        <f t="array" aca="1" ref="BC429" ca="1">IF(BC$423="", "", IF(ISERROR(PRODUCT(1+OFFSET(BC$8, $CB429, 0, 10, 1)%)), "", PRODUCT(1+OFFSET(BC$8, $CB429, 0, 10, 1)%)^(1/10)-1))</f>
        <v/>
      </c>
      <c r="BD429" s="87" t="str">
        <f t="array" aca="1" ref="BD429" ca="1">IF(BD$423="", "", IF(ISERROR(PRODUCT(1+OFFSET(BD$8, $CB429, 0, 10, 1)%)), "", PRODUCT(1+OFFSET(BD$8, $CB429, 0, 10, 1)%)^(1/10)-1))</f>
        <v/>
      </c>
      <c r="BE429" s="87" t="str">
        <f t="array" aca="1" ref="BE429" ca="1">IF(BE$423="", "", IF(ISERROR(PRODUCT(1+OFFSET(BE$8, $CB429, 0, 10, 1)%)), "", PRODUCT(1+OFFSET(BE$8, $CB429, 0, 10, 1)%)^(1/10)-1))</f>
        <v/>
      </c>
      <c r="BF429" s="87" t="str">
        <f t="array" aca="1" ref="BF429" ca="1">IF(BF$423="", "", IF(ISERROR(PRODUCT(1+OFFSET(BF$8, $CB429, 0, 10, 1)%)), "", PRODUCT(1+OFFSET(BF$8, $CB429, 0, 10, 1)%)^(1/10)-1))</f>
        <v/>
      </c>
      <c r="BG429" s="87" t="str">
        <f t="array" aca="1" ref="BG429" ca="1">IF(BG$423="", "", IF(ISERROR(PRODUCT(1+OFFSET(BG$8, $CB429, 0, 10, 1)%)), "", PRODUCT(1+OFFSET(BG$8, $CB429, 0, 10, 1)%)^(1/10)-1))</f>
        <v/>
      </c>
      <c r="BH429" s="87" t="str">
        <f t="array" aca="1" ref="BH429" ca="1">IF(BH$423="", "", IF(ISERROR(PRODUCT(1+OFFSET(BH$8, $CB429, 0, 10, 1)%)), "", PRODUCT(1+OFFSET(BH$8, $CB429, 0, 10, 1)%)^(1/10)-1))</f>
        <v/>
      </c>
      <c r="BI429" s="87" t="str">
        <f t="array" aca="1" ref="BI429" ca="1">IF(BI$423="", "", IF(ISERROR(PRODUCT(1+OFFSET(BI$8, $CB429, 0, 10, 1)%)), "", PRODUCT(1+OFFSET(BI$8, $CB429, 0, 10, 1)%)^(1/10)-1))</f>
        <v/>
      </c>
      <c r="BJ429" s="87" t="str">
        <f t="array" aca="1" ref="BJ429" ca="1">IF(BJ$423="", "", IF(ISERROR(PRODUCT(1+OFFSET(BJ$8, $CB429, 0, 10, 1)%)), "", PRODUCT(1+OFFSET(BJ$8, $CB429, 0, 10, 1)%)^(1/10)-1))</f>
        <v/>
      </c>
      <c r="BK429" s="87" t="str">
        <f t="array" aca="1" ref="BK429" ca="1">IF(BK$423="", "", IF(ISERROR(PRODUCT(1+OFFSET(BK$8, $CB429, 0, 10, 1)%)), "", PRODUCT(1+OFFSET(BK$8, $CB429, 0, 10, 1)%)^(1/10)-1))</f>
        <v/>
      </c>
      <c r="BL429" s="87" t="str">
        <f t="array" aca="1" ref="BL429" ca="1">IF(BL$423="", "", IF(ISERROR(PRODUCT(1+OFFSET(BL$8, $CB429, 0, 10, 1)%)), "", PRODUCT(1+OFFSET(BL$8, $CB429, 0, 10, 1)%)^(1/10)-1))</f>
        <v/>
      </c>
      <c r="BM429" s="87" t="str">
        <f t="array" aca="1" ref="BM429" ca="1">IF(BM$423="", "", IF(ISERROR(PRODUCT(1+OFFSET(BM$8, $CB429, 0, 10, 1)%)), "", PRODUCT(1+OFFSET(BM$8, $CB429, 0, 10, 1)%)^(1/10)-1))</f>
        <v/>
      </c>
      <c r="BN429" s="87" t="str">
        <f t="array" aca="1" ref="BN429" ca="1">IF(BN$423="", "", IF(ISERROR(PRODUCT(1+OFFSET(BN$8, $CB429, 0, 10, 1)%)), "", PRODUCT(1+OFFSET(BN$8, $CB429, 0, 10, 1)%)^(1/10)-1))</f>
        <v/>
      </c>
      <c r="BO429" s="87" t="str">
        <f t="array" aca="1" ref="BO429" ca="1">IF(BO$423="", "", IF(ISERROR(PRODUCT(1+OFFSET(BO$8, $CB429, 0, 10, 1)%)), "", PRODUCT(1+OFFSET(BO$8, $CB429, 0, 10, 1)%)^(1/10)-1))</f>
        <v/>
      </c>
      <c r="BP429" s="87" t="str">
        <f t="array" aca="1" ref="BP429" ca="1">IF(BP$423="", "", IF(ISERROR(PRODUCT(1+OFFSET(BP$8, $CB429, 0, 10, 1)%)), "", PRODUCT(1+OFFSET(BP$8, $CB429, 0, 10, 1)%)^(1/10)-1))</f>
        <v/>
      </c>
      <c r="BQ429" s="87" t="str">
        <f t="array" aca="1" ref="BQ429" ca="1">IF(BQ$423="", "", IF(ISERROR(PRODUCT(1+OFFSET(BQ$8, $CB429, 0, 10, 1)%)), "", PRODUCT(1+OFFSET(BQ$8, $CB429, 0, 10, 1)%)^(1/10)-1))</f>
        <v/>
      </c>
      <c r="BR429" s="87" t="str">
        <f t="array" aca="1" ref="BR429" ca="1">IF(BR$423="", "", IF(ISERROR(PRODUCT(1+OFFSET(BR$8, $CB429, 0, 10, 1)%)), "", PRODUCT(1+OFFSET(BR$8, $CB429, 0, 10, 1)%)^(1/10)-1))</f>
        <v/>
      </c>
      <c r="BS429" s="87" t="str">
        <f t="array" aca="1" ref="BS429" ca="1">IF(BS$423="", "", IF(ISERROR(PRODUCT(1+OFFSET(BS$8, $CB429, 0, 10, 1)%)), "", PRODUCT(1+OFFSET(BS$8, $CB429, 0, 10, 1)%)^(1/10)-1))</f>
        <v/>
      </c>
      <c r="BT429" s="87" t="str">
        <f t="array" aca="1" ref="BT429" ca="1">IF(BT$423="", "", IF(ISERROR(PRODUCT(1+OFFSET(BT$8, $CB429, 0, 10, 1)%)), "", PRODUCT(1+OFFSET(BT$8, $CB429, 0, 10, 1)%)^(1/10)-1))</f>
        <v/>
      </c>
      <c r="BU429" s="87" t="str">
        <f t="array" aca="1" ref="BU429" ca="1">IF(BU$423="", "", IF(ISERROR(PRODUCT(1+OFFSET(BU$8, $CB429, 0, 10, 1)%)), "", PRODUCT(1+OFFSET(BU$8, $CB429, 0, 10, 1)%)^(1/10)-1))</f>
        <v/>
      </c>
      <c r="BV429" s="87">
        <f t="array" aca="1" ref="BV429" ca="1">IF(BV$423="", "", IF(ISERROR(PRODUCT(1+OFFSET(BV$8, $CB429, 0, 10, 1)%)), "", PRODUCT(1+OFFSET(BV$8, $CB429, 0, 10, 1)%)^(1/10)-1))</f>
        <v>3.4240000515957769E-2</v>
      </c>
      <c r="BW429" s="87">
        <f t="array" aca="1" ref="BW429" ca="1">IF(BW$423="", "", IF(ISERROR(PRODUCT(1+OFFSET(BW$8, $CB429, 0, 10, 1)%)), "", PRODUCT(1+OFFSET(BW$8, $CB429, 0, 10, 1)%)^(1/10)-1))</f>
        <v>3.1482534471933166E-2</v>
      </c>
      <c r="BX429" s="87">
        <f t="array" aca="1" ref="BX429" ca="1">IF(BX$423="", "", IF(ISERROR(PRODUCT(1+OFFSET(BX$8, $CB429, 0, 10, 1)%)), "", PRODUCT(1+OFFSET(BX$8, $CB429, 0, 10, 1)%)^(1/10)-1))</f>
        <v>4.8959889524891054E-2</v>
      </c>
      <c r="BY429" s="301">
        <f t="array" aca="1" ref="BY429" ca="1">IF(BY$423="", "", IF(ISERROR(PRODUCT(1+OFFSET(BY$8, $CB429, 0, 10, 1)%)), "", PRODUCT(1+OFFSET(BY$8, $CB429, 0, 10, 1)%)^(1/10)-1))</f>
        <v>0</v>
      </c>
      <c r="BZ429" s="292">
        <f t="array" aca="1" ref="BZ429" ca="1">IF(BZ$423="", "", IF(ISERROR(PRODUCT(1+OFFSET(BZ$8, $CB429, 0, 10, 1)%)), "", PRODUCT(1+OFFSET(BZ$8, $CB429, 0, 10, 1)%)^(1/10)-1))</f>
        <v>7.4878745453536899E-2</v>
      </c>
      <c r="CB429" s="131">
        <f t="shared" si="427"/>
        <v>40</v>
      </c>
    </row>
    <row r="430" spans="1:80" ht="14">
      <c r="A430" s="85" t="str">
        <f t="shared" si="426"/>
        <v>1921-1930</v>
      </c>
      <c r="B430" s="86">
        <f t="array" aca="1" ref="B430" ca="1">IF(B$423="", "", IF(ISERROR(PRODUCT(1+OFFSET(B$8, $CB430, 0, 10, 1)%)), "", PRODUCT(1+OFFSET(B$8, $CB430, 0, 10, 1)%)^(1/10)-1))</f>
        <v>0.13837699543371063</v>
      </c>
      <c r="C430" s="87" t="str">
        <f t="array" aca="1" ref="C430" ca="1">IF(C$423="", "", IF(ISERROR(PRODUCT(1+OFFSET(C$8, $CB430, 0, 10, 1)%)), "", PRODUCT(1+OFFSET(C$8, $CB430, 0, 10, 1)%)^(1/10)-1))</f>
        <v/>
      </c>
      <c r="D430" s="87">
        <f t="array" aca="1" ref="D430" ca="1">IF(D$423="", "", IF(ISERROR(PRODUCT(1+OFFSET(D$8, $CB430, 0, 10, 1)%)), "", PRODUCT(1+OFFSET(D$8, $CB430, 0, 10, 1)%)^(1/10)-1))</f>
        <v>0.13837699543371063</v>
      </c>
      <c r="E430" s="87" t="str">
        <f t="array" aca="1" ref="E430" ca="1">IF(E$423="", "", IF(ISERROR(PRODUCT(1+OFFSET(E$8, $CB430, 0, 10, 1)%)), "", PRODUCT(1+OFFSET(E$8, $CB430, 0, 10, 1)%)^(1/10)-1))</f>
        <v/>
      </c>
      <c r="F430" s="87" t="str">
        <f t="array" aca="1" ref="F430" ca="1">IF(F$423="", "", IF(ISERROR(PRODUCT(1+OFFSET(F$8, $CB430, 0, 10, 1)%)), "", PRODUCT(1+OFFSET(F$8, $CB430, 0, 10, 1)%)^(1/10)-1))</f>
        <v/>
      </c>
      <c r="G430" s="87" t="str">
        <f t="array" aca="1" ref="G430" ca="1">IF(G$423="", "", IF(ISERROR(PRODUCT(1+OFFSET(G$8, $CB430, 0, 10, 1)%)), "", PRODUCT(1+OFFSET(G$8, $CB430, 0, 10, 1)%)^(1/10)-1))</f>
        <v/>
      </c>
      <c r="H430" s="87" t="str">
        <f t="array" aca="1" ref="H430" ca="1">IF(H$423="", "", IF(ISERROR(PRODUCT(1+OFFSET(H$8, $CB430, 0, 10, 1)%)), "", PRODUCT(1+OFFSET(H$8, $CB430, 0, 10, 1)%)^(1/10)-1))</f>
        <v/>
      </c>
      <c r="I430" s="87" t="str">
        <f t="array" aca="1" ref="I430" ca="1">IF(I$423="", "", IF(ISERROR(PRODUCT(1+OFFSET(I$8, $CB430, 0, 10, 1)%)), "", PRODUCT(1+OFFSET(I$8, $CB430, 0, 10, 1)%)^(1/10)-1))</f>
        <v/>
      </c>
      <c r="J430" s="87" t="str">
        <f t="array" aca="1" ref="J430" ca="1">IF(J$423="", "", IF(ISERROR(PRODUCT(1+OFFSET(J$8, $CB430, 0, 10, 1)%)), "", PRODUCT(1+OFFSET(J$8, $CB430, 0, 10, 1)%)^(1/10)-1))</f>
        <v/>
      </c>
      <c r="K430" s="87" t="str">
        <f t="array" aca="1" ref="K430" ca="1">IF(K$423="", "", IF(ISERROR(PRODUCT(1+OFFSET(K$8, $CB430, 0, 10, 1)%)), "", PRODUCT(1+OFFSET(K$8, $CB430, 0, 10, 1)%)^(1/10)-1))</f>
        <v/>
      </c>
      <c r="L430" s="87" t="str">
        <f t="array" aca="1" ref="L430" ca="1">IF(L$423="", "", IF(ISERROR(PRODUCT(1+OFFSET(L$8, $CB430, 0, 10, 1)%)), "", PRODUCT(1+OFFSET(L$8, $CB430, 0, 10, 1)%)^(1/10)-1))</f>
        <v/>
      </c>
      <c r="M430" s="87" t="str">
        <f t="array" aca="1" ref="M430" ca="1">IF(M$423="", "", IF(ISERROR(PRODUCT(1+OFFSET(M$8, $CB430, 0, 10, 1)%)), "", PRODUCT(1+OFFSET(M$8, $CB430, 0, 10, 1)%)^(1/10)-1))</f>
        <v/>
      </c>
      <c r="N430" s="87" t="str">
        <f t="array" aca="1" ref="N430" ca="1">IF(N$423="", "", IF(ISERROR(PRODUCT(1+OFFSET(N$8, $CB430, 0, 10, 1)%)), "", PRODUCT(1+OFFSET(N$8, $CB430, 0, 10, 1)%)^(1/10)-1))</f>
        <v/>
      </c>
      <c r="O430" s="87" t="str">
        <f t="array" aca="1" ref="O430" ca="1">IF(O$423="", "", IF(ISERROR(PRODUCT(1+OFFSET(O$8, $CB430, 0, 10, 1)%)), "", PRODUCT(1+OFFSET(O$8, $CB430, 0, 10, 1)%)^(1/10)-1))</f>
        <v/>
      </c>
      <c r="P430" s="135" t="str">
        <f t="array" aca="1" ref="P430" ca="1">IF(P$423="", "", IF(ISERROR(PRODUCT(1+OFFSET(P$8, $CB430, 0, 10, 1)%)), "", PRODUCT(1+OFFSET(P$8, $CB430, 0, 10, 1)%)^(1/10)-1))</f>
        <v/>
      </c>
      <c r="Q430" s="87" t="str">
        <f t="array" aca="1" ref="Q430" ca="1">IF(Q$423="", "", IF(ISERROR(PRODUCT(1+OFFSET(Q$8, $CB430, 0, 10, 1)%)), "", PRODUCT(1+OFFSET(Q$8, $CB430, 0, 10, 1)%)^(1/10)-1))</f>
        <v/>
      </c>
      <c r="R430" s="87" t="str">
        <f t="array" aca="1" ref="R430" ca="1">IF(R$423="", "", IF(ISERROR(PRODUCT(1+OFFSET(R$8, $CB430, 0, 10, 1)%)), "", PRODUCT(1+OFFSET(R$8, $CB430, 0, 10, 1)%)^(1/10)-1))</f>
        <v/>
      </c>
      <c r="S430" s="87" t="str">
        <f t="array" aca="1" ref="S430" ca="1">IF(S$423="", "", IF(ISERROR(PRODUCT(1+OFFSET(S$8, $CB430, 0, 10, 1)%)), "", PRODUCT(1+OFFSET(S$8, $CB430, 0, 10, 1)%)^(1/10)-1))</f>
        <v/>
      </c>
      <c r="T430" s="87" t="str">
        <f t="array" aca="1" ref="T430" ca="1">IF(T$423="", "", IF(ISERROR(PRODUCT(1+OFFSET(T$8, $CB430, 0, 10, 1)%)), "", PRODUCT(1+OFFSET(T$8, $CB430, 0, 10, 1)%)^(1/10)-1))</f>
        <v/>
      </c>
      <c r="U430" s="87">
        <f t="array" aca="1" ref="U430" ca="1">IF(U$423="", "", IF(ISERROR(PRODUCT(1+OFFSET(U$8, $CB430, 0, 10, 1)%)), "", PRODUCT(1+OFFSET(U$8, $CB430, 0, 10, 1)%)^(1/10)-1))</f>
        <v>6.0474212361420587E-2</v>
      </c>
      <c r="V430" s="87">
        <f t="array" aca="1" ref="V430" ca="1">IF(V$423="", "", IF(ISERROR(PRODUCT(1+OFFSET(V$8, $CB430, 0, 10, 1)%)), "", PRODUCT(1+OFFSET(V$8, $CB430, 0, 10, 1)%)^(1/10)-1))</f>
        <v>4.9624278638023434E-2</v>
      </c>
      <c r="W430" s="87">
        <f t="array" aca="1" ref="W430" ca="1">IF(W$423="", "", IF(ISERROR(PRODUCT(1+OFFSET(W$8, $CB430, 0, 10, 1)%)), "", PRODUCT(1+OFFSET(W$8, $CB430, 0, 10, 1)%)^(1/10)-1))</f>
        <v>5.065175085831819E-2</v>
      </c>
      <c r="X430" s="87">
        <f t="array" aca="1" ref="X430" ca="1">IF(X$423="", "", IF(ISERROR(PRODUCT(1+OFFSET(X$8, $CB430, 0, 10, 1)%)), "", PRODUCT(1+OFFSET(X$8, $CB430, 0, 10, 1)%)^(1/10)-1))</f>
        <v>5.0108707610415193E-2</v>
      </c>
      <c r="Y430" s="87">
        <f t="array" aca="1" ref="Y430" ca="1">IF(Y$423="", "", IF(ISERROR(PRODUCT(1+OFFSET(Y$8, $CB430, 0, 10, 1)%)), "", PRODUCT(1+OFFSET(Y$8, $CB430, 0, 10, 1)%)^(1/10)-1))</f>
        <v>5.1071340215689709E-2</v>
      </c>
      <c r="Z430" s="87">
        <f t="array" aca="1" ref="Z430" ca="1">IF(Z$423="", "", IF(ISERROR(PRODUCT(1+OFFSET(Z$8, $CB430, 0, 10, 1)%)), "", PRODUCT(1+OFFSET(Z$8, $CB430, 0, 10, 1)%)^(1/10)-1))</f>
        <v>4.7537337091292597E-2</v>
      </c>
      <c r="AA430" s="87" t="str">
        <f t="array" aca="1" ref="AA430" ca="1">IF(AA$423="", "", IF(ISERROR(PRODUCT(1+OFFSET(AA$8, $CB430, 0, 10, 1)%)), "", PRODUCT(1+OFFSET(AA$8, $CB430, 0, 10, 1)%)^(1/10)-1))</f>
        <v/>
      </c>
      <c r="AB430" s="87" t="str">
        <f t="array" aca="1" ref="AB430" ca="1">IF(AB$423="", "", IF(ISERROR(PRODUCT(1+OFFSET(AB$8, $CB430, 0, 10, 1)%)), "", PRODUCT(1+OFFSET(AB$8, $CB430, 0, 10, 1)%)^(1/10)-1))</f>
        <v/>
      </c>
      <c r="AC430" s="87" t="str">
        <f t="array" aca="1" ref="AC430" ca="1">IF(AC$423="", "", IF(ISERROR(PRODUCT(1+OFFSET(AC$8, $CB430, 0, 10, 1)%)), "", PRODUCT(1+OFFSET(AC$8, $CB430, 0, 10, 1)%)^(1/10)-1))</f>
        <v/>
      </c>
      <c r="AD430" s="87" t="str">
        <f t="array" aca="1" ref="AD430" ca="1">IF(AD$423="", "", IF(ISERROR(PRODUCT(1+OFFSET(AD$8, $CB430, 0, 10, 1)%)), "", PRODUCT(1+OFFSET(AD$8, $CB430, 0, 10, 1)%)^(1/10)-1))</f>
        <v/>
      </c>
      <c r="AE430" s="87" t="str">
        <f t="array" aca="1" ref="AE430" ca="1">IF(AE$423="", "", IF(ISERROR(PRODUCT(1+OFFSET(AE$8, $CB430, 0, 10, 1)%)), "", PRODUCT(1+OFFSET(AE$8, $CB430, 0, 10, 1)%)^(1/10)-1))</f>
        <v/>
      </c>
      <c r="AF430" s="87" t="str">
        <f t="array" aca="1" ref="AF430" ca="1">IF(AF$423="", "", IF(ISERROR(PRODUCT(1+OFFSET(AF$8, $CB430, 0, 10, 1)%)), "", PRODUCT(1+OFFSET(AF$8, $CB430, 0, 10, 1)%)^(1/10)-1))</f>
        <v/>
      </c>
      <c r="AG430" s="87" t="str">
        <f t="array" aca="1" ref="AG430" ca="1">IF(AG$423="", "", IF(ISERROR(PRODUCT(1+OFFSET(AG$8, $CB430, 0, 10, 1)%)), "", PRODUCT(1+OFFSET(AG$8, $CB430, 0, 10, 1)%)^(1/10)-1))</f>
        <v/>
      </c>
      <c r="AH430" s="87" t="str">
        <f t="array" aca="1" ref="AH430" ca="1">IF(AH$423="", "", IF(ISERROR(PRODUCT(1+OFFSET(AH$8, $CB430, 0, 10, 1)%)), "", PRODUCT(1+OFFSET(AH$8, $CB430, 0, 10, 1)%)^(1/10)-1))</f>
        <v/>
      </c>
      <c r="AI430" s="87" t="str">
        <f t="array" aca="1" ref="AI430" ca="1">IF(AI$423="", "", IF(ISERROR(PRODUCT(1+OFFSET(AI$8, $CB430, 0, 10, 1)%)), "", PRODUCT(1+OFFSET(AI$8, $CB430, 0, 10, 1)%)^(1/10)-1))</f>
        <v/>
      </c>
      <c r="AJ430" s="87" t="str">
        <f t="array" aca="1" ref="AJ430" ca="1">IF(AJ$423="", "", IF(ISERROR(PRODUCT(1+OFFSET(AJ$8, $CB430, 0, 10, 1)%)), "", PRODUCT(1+OFFSET(AJ$8, $CB430, 0, 10, 1)%)^(1/10)-1))</f>
        <v/>
      </c>
      <c r="AK430" s="87" t="str">
        <f t="array" aca="1" ref="AK430" ca="1">IF(AK$423="", "", IF(ISERROR(PRODUCT(1+OFFSET(AK$8, $CB430, 0, 10, 1)%)), "", PRODUCT(1+OFFSET(AK$8, $CB430, 0, 10, 1)%)^(1/10)-1))</f>
        <v/>
      </c>
      <c r="AL430" s="87" t="str">
        <f t="array" aca="1" ref="AL430" ca="1">IF(AL$423="", "", IF(ISERROR(PRODUCT(1+OFFSET(AL$8, $CB430, 0, 10, 1)%)), "", PRODUCT(1+OFFSET(AL$8, $CB430, 0, 10, 1)%)^(1/10)-1))</f>
        <v/>
      </c>
      <c r="AM430" s="87" t="str">
        <f t="array" aca="1" ref="AM430" ca="1">IF(AM$423="", "", IF(ISERROR(PRODUCT(1+OFFSET(AM$8, $CB430, 0, 10, 1)%)), "", PRODUCT(1+OFFSET(AM$8, $CB430, 0, 10, 1)%)^(1/10)-1))</f>
        <v/>
      </c>
      <c r="AN430" s="87" t="str">
        <f t="array" aca="1" ref="AN430" ca="1">IF(AN$423="", "", IF(ISERROR(PRODUCT(1+OFFSET(AN$8, $CB430, 0, 10, 1)%)), "", PRODUCT(1+OFFSET(AN$8, $CB430, 0, 10, 1)%)^(1/10)-1))</f>
        <v/>
      </c>
      <c r="AO430" s="87" t="str">
        <f t="array" aca="1" ref="AO430" ca="1">IF(AO$423="", "", IF(ISERROR(PRODUCT(1+OFFSET(AO$8, $CB430, 0, 10, 1)%)), "", PRODUCT(1+OFFSET(AO$8, $CB430, 0, 10, 1)%)^(1/10)-1))</f>
        <v/>
      </c>
      <c r="AP430" s="87" t="str">
        <f t="array" aca="1" ref="AP430" ca="1">IF(AP$423="", "", IF(ISERROR(PRODUCT(1+OFFSET(AP$8, $CB430, 0, 10, 1)%)), "", PRODUCT(1+OFFSET(AP$8, $CB430, 0, 10, 1)%)^(1/10)-1))</f>
        <v/>
      </c>
      <c r="AQ430" s="87" t="str">
        <f t="array" aca="1" ref="AQ430" ca="1">IF(AQ$423="", "", IF(ISERROR(PRODUCT(1+OFFSET(AQ$8, $CB430, 0, 10, 1)%)), "", PRODUCT(1+OFFSET(AQ$8, $CB430, 0, 10, 1)%)^(1/10)-1))</f>
        <v/>
      </c>
      <c r="AR430" s="87" t="str">
        <f t="array" aca="1" ref="AR430" ca="1">IF(AR$423="", "", IF(ISERROR(PRODUCT(1+OFFSET(AR$8, $CB430, 0, 10, 1)%)), "", PRODUCT(1+OFFSET(AR$8, $CB430, 0, 10, 1)%)^(1/10)-1))</f>
        <v/>
      </c>
      <c r="AS430" s="87" t="str">
        <f t="array" aca="1" ref="AS430" ca="1">IF(AS$423="", "", IF(ISERROR(PRODUCT(1+OFFSET(AS$8, $CB430, 0, 10, 1)%)), "", PRODUCT(1+OFFSET(AS$8, $CB430, 0, 10, 1)%)^(1/10)-1))</f>
        <v/>
      </c>
      <c r="AT430" s="87" t="str">
        <f t="array" aca="1" ref="AT430" ca="1">IF(AT$423="", "", IF(ISERROR(PRODUCT(1+OFFSET(AT$8, $CB430, 0, 10, 1)%)), "", PRODUCT(1+OFFSET(AT$8, $CB430, 0, 10, 1)%)^(1/10)-1))</f>
        <v/>
      </c>
      <c r="AU430" s="87" t="str">
        <f t="array" aca="1" ref="AU430" ca="1">IF(AU$423="", "", IF(ISERROR(PRODUCT(1+OFFSET(AU$8, $CB430, 0, 10, 1)%)), "", PRODUCT(1+OFFSET(AU$8, $CB430, 0, 10, 1)%)^(1/10)-1))</f>
        <v/>
      </c>
      <c r="AV430" s="87" t="str">
        <f t="array" aca="1" ref="AV430" ca="1">IF(AV$423="", "", IF(ISERROR(PRODUCT(1+OFFSET(AV$8, $CB430, 0, 10, 1)%)), "", PRODUCT(1+OFFSET(AV$8, $CB430, 0, 10, 1)%)^(1/10)-1))</f>
        <v/>
      </c>
      <c r="AW430" s="87" t="str">
        <f t="array" aca="1" ref="AW430" ca="1">IF(AW$423="", "", IF(ISERROR(PRODUCT(1+OFFSET(AW$8, $CB430, 0, 10, 1)%)), "", PRODUCT(1+OFFSET(AW$8, $CB430, 0, 10, 1)%)^(1/10)-1))</f>
        <v/>
      </c>
      <c r="AX430" s="87" t="str">
        <f t="array" aca="1" ref="AX430" ca="1">IF(AX$423="", "", IF(ISERROR(PRODUCT(1+OFFSET(AX$8, $CB430, 0, 10, 1)%)), "", PRODUCT(1+OFFSET(AX$8, $CB430, 0, 10, 1)%)^(1/10)-1))</f>
        <v/>
      </c>
      <c r="AY430" s="87" t="str">
        <f t="array" aca="1" ref="AY430" ca="1">IF(AY$423="", "", IF(ISERROR(PRODUCT(1+OFFSET(AY$8, $CB430, 0, 10, 1)%)), "", PRODUCT(1+OFFSET(AY$8, $CB430, 0, 10, 1)%)^(1/10)-1))</f>
        <v/>
      </c>
      <c r="AZ430" s="87" t="str">
        <f t="array" aca="1" ref="AZ430" ca="1">IF(AZ$423="", "", IF(ISERROR(PRODUCT(1+OFFSET(AZ$8, $CB430, 0, 10, 1)%)), "", PRODUCT(1+OFFSET(AZ$8, $CB430, 0, 10, 1)%)^(1/10)-1))</f>
        <v/>
      </c>
      <c r="BA430" s="87" t="str">
        <f t="array" aca="1" ref="BA430" ca="1">IF(BA$423="", "", IF(ISERROR(PRODUCT(1+OFFSET(BA$8, $CB430, 0, 10, 1)%)), "", PRODUCT(1+OFFSET(BA$8, $CB430, 0, 10, 1)%)^(1/10)-1))</f>
        <v/>
      </c>
      <c r="BB430" s="87" t="str">
        <f t="array" aca="1" ref="BB430" ca="1">IF(BB$423="", "", IF(ISERROR(PRODUCT(1+OFFSET(BB$8, $CB430, 0, 10, 1)%)), "", PRODUCT(1+OFFSET(BB$8, $CB430, 0, 10, 1)%)^(1/10)-1))</f>
        <v/>
      </c>
      <c r="BC430" s="87" t="str">
        <f t="array" aca="1" ref="BC430" ca="1">IF(BC$423="", "", IF(ISERROR(PRODUCT(1+OFFSET(BC$8, $CB430, 0, 10, 1)%)), "", PRODUCT(1+OFFSET(BC$8, $CB430, 0, 10, 1)%)^(1/10)-1))</f>
        <v/>
      </c>
      <c r="BD430" s="87" t="str">
        <f t="array" aca="1" ref="BD430" ca="1">IF(BD$423="", "", IF(ISERROR(PRODUCT(1+OFFSET(BD$8, $CB430, 0, 10, 1)%)), "", PRODUCT(1+OFFSET(BD$8, $CB430, 0, 10, 1)%)^(1/10)-1))</f>
        <v/>
      </c>
      <c r="BE430" s="87" t="str">
        <f t="array" aca="1" ref="BE430" ca="1">IF(BE$423="", "", IF(ISERROR(PRODUCT(1+OFFSET(BE$8, $CB430, 0, 10, 1)%)), "", PRODUCT(1+OFFSET(BE$8, $CB430, 0, 10, 1)%)^(1/10)-1))</f>
        <v/>
      </c>
      <c r="BF430" s="87" t="str">
        <f t="array" aca="1" ref="BF430" ca="1">IF(BF$423="", "", IF(ISERROR(PRODUCT(1+OFFSET(BF$8, $CB430, 0, 10, 1)%)), "", PRODUCT(1+OFFSET(BF$8, $CB430, 0, 10, 1)%)^(1/10)-1))</f>
        <v/>
      </c>
      <c r="BG430" s="87" t="str">
        <f t="array" aca="1" ref="BG430" ca="1">IF(BG$423="", "", IF(ISERROR(PRODUCT(1+OFFSET(BG$8, $CB430, 0, 10, 1)%)), "", PRODUCT(1+OFFSET(BG$8, $CB430, 0, 10, 1)%)^(1/10)-1))</f>
        <v/>
      </c>
      <c r="BH430" s="87" t="str">
        <f t="array" aca="1" ref="BH430" ca="1">IF(BH$423="", "", IF(ISERROR(PRODUCT(1+OFFSET(BH$8, $CB430, 0, 10, 1)%)), "", PRODUCT(1+OFFSET(BH$8, $CB430, 0, 10, 1)%)^(1/10)-1))</f>
        <v/>
      </c>
      <c r="BI430" s="87" t="str">
        <f t="array" aca="1" ref="BI430" ca="1">IF(BI$423="", "", IF(ISERROR(PRODUCT(1+OFFSET(BI$8, $CB430, 0, 10, 1)%)), "", PRODUCT(1+OFFSET(BI$8, $CB430, 0, 10, 1)%)^(1/10)-1))</f>
        <v/>
      </c>
      <c r="BJ430" s="87" t="str">
        <f t="array" aca="1" ref="BJ430" ca="1">IF(BJ$423="", "", IF(ISERROR(PRODUCT(1+OFFSET(BJ$8, $CB430, 0, 10, 1)%)), "", PRODUCT(1+OFFSET(BJ$8, $CB430, 0, 10, 1)%)^(1/10)-1))</f>
        <v/>
      </c>
      <c r="BK430" s="87" t="str">
        <f t="array" aca="1" ref="BK430" ca="1">IF(BK$423="", "", IF(ISERROR(PRODUCT(1+OFFSET(BK$8, $CB430, 0, 10, 1)%)), "", PRODUCT(1+OFFSET(BK$8, $CB430, 0, 10, 1)%)^(1/10)-1))</f>
        <v/>
      </c>
      <c r="BL430" s="87" t="str">
        <f t="array" aca="1" ref="BL430" ca="1">IF(BL$423="", "", IF(ISERROR(PRODUCT(1+OFFSET(BL$8, $CB430, 0, 10, 1)%)), "", PRODUCT(1+OFFSET(BL$8, $CB430, 0, 10, 1)%)^(1/10)-1))</f>
        <v/>
      </c>
      <c r="BM430" s="87" t="str">
        <f t="array" aca="1" ref="BM430" ca="1">IF(BM$423="", "", IF(ISERROR(PRODUCT(1+OFFSET(BM$8, $CB430, 0, 10, 1)%)), "", PRODUCT(1+OFFSET(BM$8, $CB430, 0, 10, 1)%)^(1/10)-1))</f>
        <v/>
      </c>
      <c r="BN430" s="87" t="str">
        <f t="array" aca="1" ref="BN430" ca="1">IF(BN$423="", "", IF(ISERROR(PRODUCT(1+OFFSET(BN$8, $CB430, 0, 10, 1)%)), "", PRODUCT(1+OFFSET(BN$8, $CB430, 0, 10, 1)%)^(1/10)-1))</f>
        <v/>
      </c>
      <c r="BO430" s="87" t="str">
        <f t="array" aca="1" ref="BO430" ca="1">IF(BO$423="", "", IF(ISERROR(PRODUCT(1+OFFSET(BO$8, $CB430, 0, 10, 1)%)), "", PRODUCT(1+OFFSET(BO$8, $CB430, 0, 10, 1)%)^(1/10)-1))</f>
        <v/>
      </c>
      <c r="BP430" s="87" t="str">
        <f t="array" aca="1" ref="BP430" ca="1">IF(BP$423="", "", IF(ISERROR(PRODUCT(1+OFFSET(BP$8, $CB430, 0, 10, 1)%)), "", PRODUCT(1+OFFSET(BP$8, $CB430, 0, 10, 1)%)^(1/10)-1))</f>
        <v/>
      </c>
      <c r="BQ430" s="87" t="str">
        <f t="array" aca="1" ref="BQ430" ca="1">IF(BQ$423="", "", IF(ISERROR(PRODUCT(1+OFFSET(BQ$8, $CB430, 0, 10, 1)%)), "", PRODUCT(1+OFFSET(BQ$8, $CB430, 0, 10, 1)%)^(1/10)-1))</f>
        <v/>
      </c>
      <c r="BR430" s="87" t="str">
        <f t="array" aca="1" ref="BR430" ca="1">IF(BR$423="", "", IF(ISERROR(PRODUCT(1+OFFSET(BR$8, $CB430, 0, 10, 1)%)), "", PRODUCT(1+OFFSET(BR$8, $CB430, 0, 10, 1)%)^(1/10)-1))</f>
        <v/>
      </c>
      <c r="BS430" s="87" t="str">
        <f t="array" aca="1" ref="BS430" ca="1">IF(BS$423="", "", IF(ISERROR(PRODUCT(1+OFFSET(BS$8, $CB430, 0, 10, 1)%)), "", PRODUCT(1+OFFSET(BS$8, $CB430, 0, 10, 1)%)^(1/10)-1))</f>
        <v/>
      </c>
      <c r="BT430" s="87" t="str">
        <f t="array" aca="1" ref="BT430" ca="1">IF(BT$423="", "", IF(ISERROR(PRODUCT(1+OFFSET(BT$8, $CB430, 0, 10, 1)%)), "", PRODUCT(1+OFFSET(BT$8, $CB430, 0, 10, 1)%)^(1/10)-1))</f>
        <v/>
      </c>
      <c r="BU430" s="87" t="str">
        <f t="array" aca="1" ref="BU430" ca="1">IF(BU$423="", "", IF(ISERROR(PRODUCT(1+OFFSET(BU$8, $CB430, 0, 10, 1)%)), "", PRODUCT(1+OFFSET(BU$8, $CB430, 0, 10, 1)%)^(1/10)-1))</f>
        <v/>
      </c>
      <c r="BV430" s="87">
        <f t="array" aca="1" ref="BV430" ca="1">IF(BV$423="", "", IF(ISERROR(PRODUCT(1+OFFSET(BV$8, $CB430, 0, 10, 1)%)), "", PRODUCT(1+OFFSET(BV$8, $CB430, 0, 10, 1)%)^(1/10)-1))</f>
        <v>0.1401983986264046</v>
      </c>
      <c r="BW430" s="87">
        <f t="array" aca="1" ref="BW430" ca="1">IF(BW$423="", "", IF(ISERROR(PRODUCT(1+OFFSET(BW$8, $CB430, 0, 10, 1)%)), "", PRODUCT(1+OFFSET(BW$8, $CB430, 0, 10, 1)%)^(1/10)-1))</f>
        <v>5.1723527195299379E-2</v>
      </c>
      <c r="BX430" s="87">
        <f t="array" aca="1" ref="BX430" ca="1">IF(BX$423="", "", IF(ISERROR(PRODUCT(1+OFFSET(BX$8, $CB430, 0, 10, 1)%)), "", PRODUCT(1+OFFSET(BX$8, $CB430, 0, 10, 1)%)^(1/10)-1))</f>
        <v>4.8480120694674778E-2</v>
      </c>
      <c r="BY430" s="301">
        <f t="array" aca="1" ref="BY430" ca="1">IF(BY$423="", "", IF(ISERROR(PRODUCT(1+OFFSET(BY$8, $CB430, 0, 10, 1)%)), "", PRODUCT(1+OFFSET(BY$8, $CB430, 0, 10, 1)%)^(1/10)-1))</f>
        <v>0</v>
      </c>
      <c r="BZ430" s="292">
        <f t="array" aca="1" ref="BZ430" ca="1">IF(BZ$423="", "", IF(ISERROR(PRODUCT(1+OFFSET(BZ$8, $CB430, 0, 10, 1)%)), "", PRODUCT(1+OFFSET(BZ$8, $CB430, 0, 10, 1)%)^(1/10)-1))</f>
        <v>-1.765429123341522E-2</v>
      </c>
      <c r="CB430" s="131">
        <f t="shared" si="427"/>
        <v>50</v>
      </c>
    </row>
    <row r="431" spans="1:80" ht="14">
      <c r="A431" s="85" t="str">
        <f t="shared" si="426"/>
        <v>1931-1940</v>
      </c>
      <c r="B431" s="86">
        <f t="array" aca="1" ref="B431" ca="1">IF(B$423="", "", IF(ISERROR(PRODUCT(1+OFFSET(B$8, $CB431, 0, 10, 1)%)), "", PRODUCT(1+OFFSET(B$8, $CB431, 0, 10, 1)%)^(1/10)-1))</f>
        <v>1.4030398008266332E-2</v>
      </c>
      <c r="C431" s="87">
        <f t="array" aca="1" ref="C431" ca="1">IF(C$423="", "", IF(ISERROR(PRODUCT(1+OFFSET(C$8, $CB431, 0, 10, 1)%)), "", PRODUCT(1+OFFSET(C$8, $CB431, 0, 10, 1)%)^(1/10)-1))</f>
        <v>2.7299080137712872E-2</v>
      </c>
      <c r="D431" s="87">
        <f t="array" aca="1" ref="D431" ca="1">IF(D$423="", "", IF(ISERROR(PRODUCT(1+OFFSET(D$8, $CB431, 0, 10, 1)%)), "", PRODUCT(1+OFFSET(D$8, $CB431, 0, 10, 1)%)^(1/10)-1))</f>
        <v>1.4030398008266332E-2</v>
      </c>
      <c r="E431" s="87">
        <f t="array" aca="1" ref="E431" ca="1">IF(E$423="", "", IF(ISERROR(PRODUCT(1+OFFSET(E$8, $CB431, 0, 10, 1)%)), "", PRODUCT(1+OFFSET(E$8, $CB431, 0, 10, 1)%)^(1/10)-1))</f>
        <v>1.6028644785196278E-2</v>
      </c>
      <c r="F431" s="87">
        <f t="array" aca="1" ref="F431" ca="1">IF(F$423="", "", IF(ISERROR(PRODUCT(1+OFFSET(F$8, $CB431, 0, 10, 1)%)), "", PRODUCT(1+OFFSET(F$8, $CB431, 0, 10, 1)%)^(1/10)-1))</f>
        <v>2.0196230778174451E-2</v>
      </c>
      <c r="G431" s="87">
        <f t="array" aca="1" ref="G431" ca="1">IF(G$423="", "", IF(ISERROR(PRODUCT(1+OFFSET(G$8, $CB431, 0, 10, 1)%)), "", PRODUCT(1+OFFSET(G$8, $CB431, 0, 10, 1)%)^(1/10)-1))</f>
        <v>1.8605932400101333E-2</v>
      </c>
      <c r="H431" s="87">
        <f t="array" aca="1" ref="H431" ca="1">IF(H$423="", "", IF(ISERROR(PRODUCT(1+OFFSET(H$8, $CB431, 0, 10, 1)%)), "", PRODUCT(1+OFFSET(H$8, $CB431, 0, 10, 1)%)^(1/10)-1))</f>
        <v>1.1115159171978917E-2</v>
      </c>
      <c r="I431" s="87">
        <f t="array" aca="1" ref="I431" ca="1">IF(I$423="", "", IF(ISERROR(PRODUCT(1+OFFSET(I$8, $CB431, 0, 10, 1)%)), "", PRODUCT(1+OFFSET(I$8, $CB431, 0, 10, 1)%)^(1/10)-1))</f>
        <v>4.4499986946639147E-2</v>
      </c>
      <c r="J431" s="87">
        <f t="array" aca="1" ref="J431" ca="1">IF(J$423="", "", IF(ISERROR(PRODUCT(1+OFFSET(J$8, $CB431, 0, 10, 1)%)), "", PRODUCT(1+OFFSET(J$8, $CB431, 0, 10, 1)%)^(1/10)-1))</f>
        <v>5.6174287854672267E-2</v>
      </c>
      <c r="K431" s="87">
        <f t="array" aca="1" ref="K431" ca="1">IF(K$423="", "", IF(ISERROR(PRODUCT(1+OFFSET(K$8, $CB431, 0, 10, 1)%)), "", PRODUCT(1+OFFSET(K$8, $CB431, 0, 10, 1)%)^(1/10)-1))</f>
        <v>6.5191221177534953E-2</v>
      </c>
      <c r="L431" s="87" t="str">
        <f t="array" aca="1" ref="L431" ca="1">IF(L$423="", "", IF(ISERROR(PRODUCT(1+OFFSET(L$8, $CB431, 0, 10, 1)%)), "", PRODUCT(1+OFFSET(L$8, $CB431, 0, 10, 1)%)^(1/10)-1))</f>
        <v/>
      </c>
      <c r="M431" s="87" t="str">
        <f t="array" aca="1" ref="M431" ca="1">IF(M$423="", "", IF(ISERROR(PRODUCT(1+OFFSET(M$8, $CB431, 0, 10, 1)%)), "", PRODUCT(1+OFFSET(M$8, $CB431, 0, 10, 1)%)^(1/10)-1))</f>
        <v/>
      </c>
      <c r="N431" s="87" t="str">
        <f t="array" aca="1" ref="N431" ca="1">IF(N$423="", "", IF(ISERROR(PRODUCT(1+OFFSET(N$8, $CB431, 0, 10, 1)%)), "", PRODUCT(1+OFFSET(N$8, $CB431, 0, 10, 1)%)^(1/10)-1))</f>
        <v/>
      </c>
      <c r="O431" s="87" t="str">
        <f t="array" aca="1" ref="O431" ca="1">IF(O$423="", "", IF(ISERROR(PRODUCT(1+OFFSET(O$8, $CB431, 0, 10, 1)%)), "", PRODUCT(1+OFFSET(O$8, $CB431, 0, 10, 1)%)^(1/10)-1))</f>
        <v/>
      </c>
      <c r="P431" s="135" t="str">
        <f t="array" aca="1" ref="P431" ca="1">IF(P$423="", "", IF(ISERROR(PRODUCT(1+OFFSET(P$8, $CB431, 0, 10, 1)%)), "", PRODUCT(1+OFFSET(P$8, $CB431, 0, 10, 1)%)^(1/10)-1))</f>
        <v/>
      </c>
      <c r="Q431" s="87" t="str">
        <f t="array" aca="1" ref="Q431" ca="1">IF(Q$423="", "", IF(ISERROR(PRODUCT(1+OFFSET(Q$8, $CB431, 0, 10, 1)%)), "", PRODUCT(1+OFFSET(Q$8, $CB431, 0, 10, 1)%)^(1/10)-1))</f>
        <v/>
      </c>
      <c r="R431" s="87" t="str">
        <f t="array" aca="1" ref="R431" ca="1">IF(R$423="", "", IF(ISERROR(PRODUCT(1+OFFSET(R$8, $CB431, 0, 10, 1)%)), "", PRODUCT(1+OFFSET(R$8, $CB431, 0, 10, 1)%)^(1/10)-1))</f>
        <v/>
      </c>
      <c r="S431" s="87" t="str">
        <f t="array" aca="1" ref="S431" ca="1">IF(S$423="", "", IF(ISERROR(PRODUCT(1+OFFSET(S$8, $CB431, 0, 10, 1)%)), "", PRODUCT(1+OFFSET(S$8, $CB431, 0, 10, 1)%)^(1/10)-1))</f>
        <v/>
      </c>
      <c r="T431" s="87" t="str">
        <f t="array" aca="1" ref="T431" ca="1">IF(T$423="", "", IF(ISERROR(PRODUCT(1+OFFSET(T$8, $CB431, 0, 10, 1)%)), "", PRODUCT(1+OFFSET(T$8, $CB431, 0, 10, 1)%)^(1/10)-1))</f>
        <v/>
      </c>
      <c r="U431" s="87">
        <f t="array" aca="1" ref="U431" ca="1">IF(U$423="", "", IF(ISERROR(PRODUCT(1+OFFSET(U$8, $CB431, 0, 10, 1)%)), "", PRODUCT(1+OFFSET(U$8, $CB431, 0, 10, 1)%)^(1/10)-1))</f>
        <v>4.7399190215764886E-2</v>
      </c>
      <c r="V431" s="87">
        <f t="array" aca="1" ref="V431" ca="1">IF(V$423="", "", IF(ISERROR(PRODUCT(1+OFFSET(V$8, $CB431, 0, 10, 1)%)), "", PRODUCT(1+OFFSET(V$8, $CB431, 0, 10, 1)%)^(1/10)-1))</f>
        <v>4.0060753500592572E-2</v>
      </c>
      <c r="W431" s="87">
        <f t="array" aca="1" ref="W431" ca="1">IF(W$423="", "", IF(ISERROR(PRODUCT(1+OFFSET(W$8, $CB431, 0, 10, 1)%)), "", PRODUCT(1+OFFSET(W$8, $CB431, 0, 10, 1)%)^(1/10)-1))</f>
        <v>2.1212121992737032E-2</v>
      </c>
      <c r="X431" s="87">
        <f t="array" aca="1" ref="X431" ca="1">IF(X$423="", "", IF(ISERROR(PRODUCT(1+OFFSET(X$8, $CB431, 0, 10, 1)%)), "", PRODUCT(1+OFFSET(X$8, $CB431, 0, 10, 1)%)^(1/10)-1))</f>
        <v>3.6169085439169413E-2</v>
      </c>
      <c r="Y431" s="87">
        <f t="array" aca="1" ref="Y431" ca="1">IF(Y$423="", "", IF(ISERROR(PRODUCT(1+OFFSET(Y$8, $CB431, 0, 10, 1)%)), "", PRODUCT(1+OFFSET(Y$8, $CB431, 0, 10, 1)%)^(1/10)-1))</f>
        <v>2.1619954309826772E-2</v>
      </c>
      <c r="Z431" s="87">
        <f t="array" aca="1" ref="Z431" ca="1">IF(Z$423="", "", IF(ISERROR(PRODUCT(1+OFFSET(Z$8, $CB431, 0, 10, 1)%)), "", PRODUCT(1+OFFSET(Z$8, $CB431, 0, 10, 1)%)^(1/10)-1))</f>
        <v>7.3923396691535359E-3</v>
      </c>
      <c r="AA431" s="87" t="str">
        <f t="array" aca="1" ref="AA431" ca="1">IF(AA$423="", "", IF(ISERROR(PRODUCT(1+OFFSET(AA$8, $CB431, 0, 10, 1)%)), "", PRODUCT(1+OFFSET(AA$8, $CB431, 0, 10, 1)%)^(1/10)-1))</f>
        <v/>
      </c>
      <c r="AB431" s="87">
        <f t="array" aca="1" ref="AB431" ca="1">IF(AB$423="", "", IF(ISERROR(PRODUCT(1+OFFSET(AB$8, $CB431, 0, 10, 1)%)), "", PRODUCT(1+OFFSET(AB$8, $CB431, 0, 10, 1)%)^(1/10)-1))</f>
        <v>3.4459891200168347E-2</v>
      </c>
      <c r="AC431" s="87" t="str">
        <f t="array" aca="1" ref="AC431" ca="1">IF(AC$423="", "", IF(ISERROR(PRODUCT(1+OFFSET(AC$8, $CB431, 0, 10, 1)%)), "", PRODUCT(1+OFFSET(AC$8, $CB431, 0, 10, 1)%)^(1/10)-1))</f>
        <v/>
      </c>
      <c r="AD431" s="87" t="str">
        <f t="array" aca="1" ref="AD431" ca="1">IF(AD$423="", "", IF(ISERROR(PRODUCT(1+OFFSET(AD$8, $CB431, 0, 10, 1)%)), "", PRODUCT(1+OFFSET(AD$8, $CB431, 0, 10, 1)%)^(1/10)-1))</f>
        <v/>
      </c>
      <c r="AE431" s="87" t="str">
        <f t="array" aca="1" ref="AE431" ca="1">IF(AE$423="", "", IF(ISERROR(PRODUCT(1+OFFSET(AE$8, $CB431, 0, 10, 1)%)), "", PRODUCT(1+OFFSET(AE$8, $CB431, 0, 10, 1)%)^(1/10)-1))</f>
        <v/>
      </c>
      <c r="AF431" s="87" t="str">
        <f t="array" aca="1" ref="AF431" ca="1">IF(AF$423="", "", IF(ISERROR(PRODUCT(1+OFFSET(AF$8, $CB431, 0, 10, 1)%)), "", PRODUCT(1+OFFSET(AF$8, $CB431, 0, 10, 1)%)^(1/10)-1))</f>
        <v/>
      </c>
      <c r="AG431" s="87" t="str">
        <f t="array" aca="1" ref="AG431" ca="1">IF(AG$423="", "", IF(ISERROR(PRODUCT(1+OFFSET(AG$8, $CB431, 0, 10, 1)%)), "", PRODUCT(1+OFFSET(AG$8, $CB431, 0, 10, 1)%)^(1/10)-1))</f>
        <v/>
      </c>
      <c r="AH431" s="87" t="str">
        <f t="array" aca="1" ref="AH431" ca="1">IF(AH$423="", "", IF(ISERROR(PRODUCT(1+OFFSET(AH$8, $CB431, 0, 10, 1)%)), "", PRODUCT(1+OFFSET(AH$8, $CB431, 0, 10, 1)%)^(1/10)-1))</f>
        <v/>
      </c>
      <c r="AI431" s="87" t="str">
        <f t="array" aca="1" ref="AI431" ca="1">IF(AI$423="", "", IF(ISERROR(PRODUCT(1+OFFSET(AI$8, $CB431, 0, 10, 1)%)), "", PRODUCT(1+OFFSET(AI$8, $CB431, 0, 10, 1)%)^(1/10)-1))</f>
        <v/>
      </c>
      <c r="AJ431" s="87" t="str">
        <f t="array" aca="1" ref="AJ431" ca="1">IF(AJ$423="", "", IF(ISERROR(PRODUCT(1+OFFSET(AJ$8, $CB431, 0, 10, 1)%)), "", PRODUCT(1+OFFSET(AJ$8, $CB431, 0, 10, 1)%)^(1/10)-1))</f>
        <v/>
      </c>
      <c r="AK431" s="87" t="str">
        <f t="array" aca="1" ref="AK431" ca="1">IF(AK$423="", "", IF(ISERROR(PRODUCT(1+OFFSET(AK$8, $CB431, 0, 10, 1)%)), "", PRODUCT(1+OFFSET(AK$8, $CB431, 0, 10, 1)%)^(1/10)-1))</f>
        <v/>
      </c>
      <c r="AL431" s="87" t="str">
        <f t="array" aca="1" ref="AL431" ca="1">IF(AL$423="", "", IF(ISERROR(PRODUCT(1+OFFSET(AL$8, $CB431, 0, 10, 1)%)), "", PRODUCT(1+OFFSET(AL$8, $CB431, 0, 10, 1)%)^(1/10)-1))</f>
        <v/>
      </c>
      <c r="AM431" s="87" t="str">
        <f t="array" aca="1" ref="AM431" ca="1">IF(AM$423="", "", IF(ISERROR(PRODUCT(1+OFFSET(AM$8, $CB431, 0, 10, 1)%)), "", PRODUCT(1+OFFSET(AM$8, $CB431, 0, 10, 1)%)^(1/10)-1))</f>
        <v/>
      </c>
      <c r="AN431" s="87" t="str">
        <f t="array" aca="1" ref="AN431" ca="1">IF(AN$423="", "", IF(ISERROR(PRODUCT(1+OFFSET(AN$8, $CB431, 0, 10, 1)%)), "", PRODUCT(1+OFFSET(AN$8, $CB431, 0, 10, 1)%)^(1/10)-1))</f>
        <v/>
      </c>
      <c r="AO431" s="87" t="str">
        <f t="array" aca="1" ref="AO431" ca="1">IF(AO$423="", "", IF(ISERROR(PRODUCT(1+OFFSET(AO$8, $CB431, 0, 10, 1)%)), "", PRODUCT(1+OFFSET(AO$8, $CB431, 0, 10, 1)%)^(1/10)-1))</f>
        <v/>
      </c>
      <c r="AP431" s="87" t="str">
        <f t="array" aca="1" ref="AP431" ca="1">IF(AP$423="", "", IF(ISERROR(PRODUCT(1+OFFSET(AP$8, $CB431, 0, 10, 1)%)), "", PRODUCT(1+OFFSET(AP$8, $CB431, 0, 10, 1)%)^(1/10)-1))</f>
        <v/>
      </c>
      <c r="AQ431" s="87" t="str">
        <f t="array" aca="1" ref="AQ431" ca="1">IF(AQ$423="", "", IF(ISERROR(PRODUCT(1+OFFSET(AQ$8, $CB431, 0, 10, 1)%)), "", PRODUCT(1+OFFSET(AQ$8, $CB431, 0, 10, 1)%)^(1/10)-1))</f>
        <v/>
      </c>
      <c r="AR431" s="87" t="str">
        <f t="array" aca="1" ref="AR431" ca="1">IF(AR$423="", "", IF(ISERROR(PRODUCT(1+OFFSET(AR$8, $CB431, 0, 10, 1)%)), "", PRODUCT(1+OFFSET(AR$8, $CB431, 0, 10, 1)%)^(1/10)-1))</f>
        <v/>
      </c>
      <c r="AS431" s="87" t="str">
        <f t="array" aca="1" ref="AS431" ca="1">IF(AS$423="", "", IF(ISERROR(PRODUCT(1+OFFSET(AS$8, $CB431, 0, 10, 1)%)), "", PRODUCT(1+OFFSET(AS$8, $CB431, 0, 10, 1)%)^(1/10)-1))</f>
        <v/>
      </c>
      <c r="AT431" s="87" t="str">
        <f t="array" aca="1" ref="AT431" ca="1">IF(AT$423="", "", IF(ISERROR(PRODUCT(1+OFFSET(AT$8, $CB431, 0, 10, 1)%)), "", PRODUCT(1+OFFSET(AT$8, $CB431, 0, 10, 1)%)^(1/10)-1))</f>
        <v/>
      </c>
      <c r="AU431" s="87" t="str">
        <f t="array" aca="1" ref="AU431" ca="1">IF(AU$423="", "", IF(ISERROR(PRODUCT(1+OFFSET(AU$8, $CB431, 0, 10, 1)%)), "", PRODUCT(1+OFFSET(AU$8, $CB431, 0, 10, 1)%)^(1/10)-1))</f>
        <v/>
      </c>
      <c r="AV431" s="87" t="str">
        <f t="array" aca="1" ref="AV431" ca="1">IF(AV$423="", "", IF(ISERROR(PRODUCT(1+OFFSET(AV$8, $CB431, 0, 10, 1)%)), "", PRODUCT(1+OFFSET(AV$8, $CB431, 0, 10, 1)%)^(1/10)-1))</f>
        <v/>
      </c>
      <c r="AW431" s="87" t="str">
        <f t="array" aca="1" ref="AW431" ca="1">IF(AW$423="", "", IF(ISERROR(PRODUCT(1+OFFSET(AW$8, $CB431, 0, 10, 1)%)), "", PRODUCT(1+OFFSET(AW$8, $CB431, 0, 10, 1)%)^(1/10)-1))</f>
        <v/>
      </c>
      <c r="AX431" s="87" t="str">
        <f t="array" aca="1" ref="AX431" ca="1">IF(AX$423="", "", IF(ISERROR(PRODUCT(1+OFFSET(AX$8, $CB431, 0, 10, 1)%)), "", PRODUCT(1+OFFSET(AX$8, $CB431, 0, 10, 1)%)^(1/10)-1))</f>
        <v/>
      </c>
      <c r="AY431" s="87" t="str">
        <f t="array" aca="1" ref="AY431" ca="1">IF(AY$423="", "", IF(ISERROR(PRODUCT(1+OFFSET(AY$8, $CB431, 0, 10, 1)%)), "", PRODUCT(1+OFFSET(AY$8, $CB431, 0, 10, 1)%)^(1/10)-1))</f>
        <v/>
      </c>
      <c r="AZ431" s="87" t="str">
        <f t="array" aca="1" ref="AZ431" ca="1">IF(AZ$423="", "", IF(ISERROR(PRODUCT(1+OFFSET(AZ$8, $CB431, 0, 10, 1)%)), "", PRODUCT(1+OFFSET(AZ$8, $CB431, 0, 10, 1)%)^(1/10)-1))</f>
        <v/>
      </c>
      <c r="BA431" s="87" t="str">
        <f t="array" aca="1" ref="BA431" ca="1">IF(BA$423="", "", IF(ISERROR(PRODUCT(1+OFFSET(BA$8, $CB431, 0, 10, 1)%)), "", PRODUCT(1+OFFSET(BA$8, $CB431, 0, 10, 1)%)^(1/10)-1))</f>
        <v/>
      </c>
      <c r="BB431" s="87" t="str">
        <f t="array" aca="1" ref="BB431" ca="1">IF(BB$423="", "", IF(ISERROR(PRODUCT(1+OFFSET(BB$8, $CB431, 0, 10, 1)%)), "", PRODUCT(1+OFFSET(BB$8, $CB431, 0, 10, 1)%)^(1/10)-1))</f>
        <v/>
      </c>
      <c r="BC431" s="87" t="str">
        <f t="array" aca="1" ref="BC431" ca="1">IF(BC$423="", "", IF(ISERROR(PRODUCT(1+OFFSET(BC$8, $CB431, 0, 10, 1)%)), "", PRODUCT(1+OFFSET(BC$8, $CB431, 0, 10, 1)%)^(1/10)-1))</f>
        <v/>
      </c>
      <c r="BD431" s="87" t="str">
        <f t="array" aca="1" ref="BD431" ca="1">IF(BD$423="", "", IF(ISERROR(PRODUCT(1+OFFSET(BD$8, $CB431, 0, 10, 1)%)), "", PRODUCT(1+OFFSET(BD$8, $CB431, 0, 10, 1)%)^(1/10)-1))</f>
        <v/>
      </c>
      <c r="BE431" s="87" t="str">
        <f t="array" aca="1" ref="BE431" ca="1">IF(BE$423="", "", IF(ISERROR(PRODUCT(1+OFFSET(BE$8, $CB431, 0, 10, 1)%)), "", PRODUCT(1+OFFSET(BE$8, $CB431, 0, 10, 1)%)^(1/10)-1))</f>
        <v/>
      </c>
      <c r="BF431" s="87" t="str">
        <f t="array" aca="1" ref="BF431" ca="1">IF(BF$423="", "", IF(ISERROR(PRODUCT(1+OFFSET(BF$8, $CB431, 0, 10, 1)%)), "", PRODUCT(1+OFFSET(BF$8, $CB431, 0, 10, 1)%)^(1/10)-1))</f>
        <v/>
      </c>
      <c r="BG431" s="87" t="str">
        <f t="array" aca="1" ref="BG431" ca="1">IF(BG$423="", "", IF(ISERROR(PRODUCT(1+OFFSET(BG$8, $CB431, 0, 10, 1)%)), "", PRODUCT(1+OFFSET(BG$8, $CB431, 0, 10, 1)%)^(1/10)-1))</f>
        <v/>
      </c>
      <c r="BH431" s="87" t="str">
        <f t="array" aca="1" ref="BH431" ca="1">IF(BH$423="", "", IF(ISERROR(PRODUCT(1+OFFSET(BH$8, $CB431, 0, 10, 1)%)), "", PRODUCT(1+OFFSET(BH$8, $CB431, 0, 10, 1)%)^(1/10)-1))</f>
        <v/>
      </c>
      <c r="BI431" s="87" t="str">
        <f t="array" aca="1" ref="BI431" ca="1">IF(BI$423="", "", IF(ISERROR(PRODUCT(1+OFFSET(BI$8, $CB431, 0, 10, 1)%)), "", PRODUCT(1+OFFSET(BI$8, $CB431, 0, 10, 1)%)^(1/10)-1))</f>
        <v/>
      </c>
      <c r="BJ431" s="87" t="str">
        <f t="array" aca="1" ref="BJ431" ca="1">IF(BJ$423="", "", IF(ISERROR(PRODUCT(1+OFFSET(BJ$8, $CB431, 0, 10, 1)%)), "", PRODUCT(1+OFFSET(BJ$8, $CB431, 0, 10, 1)%)^(1/10)-1))</f>
        <v/>
      </c>
      <c r="BK431" s="87" t="str">
        <f t="array" aca="1" ref="BK431" ca="1">IF(BK$423="", "", IF(ISERROR(PRODUCT(1+OFFSET(BK$8, $CB431, 0, 10, 1)%)), "", PRODUCT(1+OFFSET(BK$8, $CB431, 0, 10, 1)%)^(1/10)-1))</f>
        <v/>
      </c>
      <c r="BL431" s="87" t="str">
        <f t="array" aca="1" ref="BL431" ca="1">IF(BL$423="", "", IF(ISERROR(PRODUCT(1+OFFSET(BL$8, $CB431, 0, 10, 1)%)), "", PRODUCT(1+OFFSET(BL$8, $CB431, 0, 10, 1)%)^(1/10)-1))</f>
        <v/>
      </c>
      <c r="BM431" s="87" t="str">
        <f t="array" aca="1" ref="BM431" ca="1">IF(BM$423="", "", IF(ISERROR(PRODUCT(1+OFFSET(BM$8, $CB431, 0, 10, 1)%)), "", PRODUCT(1+OFFSET(BM$8, $CB431, 0, 10, 1)%)^(1/10)-1))</f>
        <v/>
      </c>
      <c r="BN431" s="87" t="str">
        <f t="array" aca="1" ref="BN431" ca="1">IF(BN$423="", "", IF(ISERROR(PRODUCT(1+OFFSET(BN$8, $CB431, 0, 10, 1)%)), "", PRODUCT(1+OFFSET(BN$8, $CB431, 0, 10, 1)%)^(1/10)-1))</f>
        <v/>
      </c>
      <c r="BO431" s="87" t="str">
        <f t="array" aca="1" ref="BO431" ca="1">IF(BO$423="", "", IF(ISERROR(PRODUCT(1+OFFSET(BO$8, $CB431, 0, 10, 1)%)), "", PRODUCT(1+OFFSET(BO$8, $CB431, 0, 10, 1)%)^(1/10)-1))</f>
        <v/>
      </c>
      <c r="BP431" s="87" t="str">
        <f t="array" aca="1" ref="BP431" ca="1">IF(BP$423="", "", IF(ISERROR(PRODUCT(1+OFFSET(BP$8, $CB431, 0, 10, 1)%)), "", PRODUCT(1+OFFSET(BP$8, $CB431, 0, 10, 1)%)^(1/10)-1))</f>
        <v/>
      </c>
      <c r="BQ431" s="87" t="str">
        <f t="array" aca="1" ref="BQ431" ca="1">IF(BQ$423="", "", IF(ISERROR(PRODUCT(1+OFFSET(BQ$8, $CB431, 0, 10, 1)%)), "", PRODUCT(1+OFFSET(BQ$8, $CB431, 0, 10, 1)%)^(1/10)-1))</f>
        <v/>
      </c>
      <c r="BR431" s="87" t="str">
        <f t="array" aca="1" ref="BR431" ca="1">IF(BR$423="", "", IF(ISERROR(PRODUCT(1+OFFSET(BR$8, $CB431, 0, 10, 1)%)), "", PRODUCT(1+OFFSET(BR$8, $CB431, 0, 10, 1)%)^(1/10)-1))</f>
        <v/>
      </c>
      <c r="BS431" s="87" t="str">
        <f t="array" aca="1" ref="BS431" ca="1">IF(BS$423="", "", IF(ISERROR(PRODUCT(1+OFFSET(BS$8, $CB431, 0, 10, 1)%)), "", PRODUCT(1+OFFSET(BS$8, $CB431, 0, 10, 1)%)^(1/10)-1))</f>
        <v/>
      </c>
      <c r="BT431" s="87" t="str">
        <f t="array" aca="1" ref="BT431" ca="1">IF(BT$423="", "", IF(ISERROR(PRODUCT(1+OFFSET(BT$8, $CB431, 0, 10, 1)%)), "", PRODUCT(1+OFFSET(BT$8, $CB431, 0, 10, 1)%)^(1/10)-1))</f>
        <v/>
      </c>
      <c r="BU431" s="87" t="str">
        <f t="array" aca="1" ref="BU431" ca="1">IF(BU$423="", "", IF(ISERROR(PRODUCT(1+OFFSET(BU$8, $CB431, 0, 10, 1)%)), "", PRODUCT(1+OFFSET(BU$8, $CB431, 0, 10, 1)%)^(1/10)-1))</f>
        <v/>
      </c>
      <c r="BV431" s="87">
        <f t="array" aca="1" ref="BV431" ca="1">IF(BV$423="", "", IF(ISERROR(PRODUCT(1+OFFSET(BV$8, $CB431, 0, 10, 1)%)), "", PRODUCT(1+OFFSET(BV$8, $CB431, 0, 10, 1)%)^(1/10)-1))</f>
        <v>1.2911154174306105E-2</v>
      </c>
      <c r="BW431" s="87">
        <f t="array" aca="1" ref="BW431" ca="1">IF(BW$423="", "", IF(ISERROR(PRODUCT(1+OFFSET(BW$8, $CB431, 0, 10, 1)%)), "", PRODUCT(1+OFFSET(BW$8, $CB431, 0, 10, 1)%)^(1/10)-1))</f>
        <v>4.2140875007593781E-2</v>
      </c>
      <c r="BX431" s="87">
        <f t="array" aca="1" ref="BX431" ca="1">IF(BX$423="", "", IF(ISERROR(PRODUCT(1+OFFSET(BX$8, $CB431, 0, 10, 1)%)), "", PRODUCT(1+OFFSET(BX$8, $CB431, 0, 10, 1)%)^(1/10)-1))</f>
        <v>8.2989927748557957E-3</v>
      </c>
      <c r="BY431" s="301">
        <f t="array" aca="1" ref="BY431" ca="1">IF(BY$423="", "", IF(ISERROR(PRODUCT(1+OFFSET(BY$8, $CB431, 0, 10, 1)%)), "", PRODUCT(1+OFFSET(BY$8, $CB431, 0, 10, 1)%)^(1/10)-1))</f>
        <v>0</v>
      </c>
      <c r="BZ431" s="292">
        <f t="array" aca="1" ref="BZ431" ca="1">IF(BZ$423="", "", IF(ISERROR(PRODUCT(1+OFFSET(BZ$8, $CB431, 0, 10, 1)%)), "", PRODUCT(1+OFFSET(BZ$8, $CB431, 0, 10, 1)%)^(1/10)-1))</f>
        <v>-1.1239049045698724E-2</v>
      </c>
      <c r="CB431" s="131">
        <f t="shared" si="427"/>
        <v>60</v>
      </c>
    </row>
    <row r="432" spans="1:80" ht="14">
      <c r="A432" s="85" t="str">
        <f t="shared" si="426"/>
        <v>1941-1950</v>
      </c>
      <c r="B432" s="86">
        <f t="array" aca="1" ref="B432" ca="1">IF(B$423="", "", IF(ISERROR(PRODUCT(1+OFFSET(B$8, $CB432, 0, 10, 1)%)), "", PRODUCT(1+OFFSET(B$8, $CB432, 0, 10, 1)%)^(1/10)-1))</f>
        <v>0.13070404039426653</v>
      </c>
      <c r="C432" s="87">
        <f t="array" aca="1" ref="C432" ca="1">IF(C$423="", "", IF(ISERROR(PRODUCT(1+OFFSET(C$8, $CB432, 0, 10, 1)%)), "", PRODUCT(1+OFFSET(C$8, $CB432, 0, 10, 1)%)^(1/10)-1))</f>
        <v>0.13458663293539019</v>
      </c>
      <c r="D432" s="87">
        <f t="array" aca="1" ref="D432" ca="1">IF(D$423="", "", IF(ISERROR(PRODUCT(1+OFFSET(D$8, $CB432, 0, 10, 1)%)), "", PRODUCT(1+OFFSET(D$8, $CB432, 0, 10, 1)%)^(1/10)-1))</f>
        <v>0.13070404039426653</v>
      </c>
      <c r="E432" s="87">
        <f t="array" aca="1" ref="E432" ca="1">IF(E$423="", "", IF(ISERROR(PRODUCT(1+OFFSET(E$8, $CB432, 0, 10, 1)%)), "", PRODUCT(1+OFFSET(E$8, $CB432, 0, 10, 1)%)^(1/10)-1))</f>
        <v>0.1109192392327556</v>
      </c>
      <c r="F432" s="87">
        <f t="array" aca="1" ref="F432" ca="1">IF(F$423="", "", IF(ISERROR(PRODUCT(1+OFFSET(F$8, $CB432, 0, 10, 1)%)), "", PRODUCT(1+OFFSET(F$8, $CB432, 0, 10, 1)%)^(1/10)-1))</f>
        <v>0.19970673010094719</v>
      </c>
      <c r="G432" s="87">
        <f t="array" aca="1" ref="G432" ca="1">IF(G$423="", "", IF(ISERROR(PRODUCT(1+OFFSET(G$8, $CB432, 0, 10, 1)%)), "", PRODUCT(1+OFFSET(G$8, $CB432, 0, 10, 1)%)^(1/10)-1))</f>
        <v>0.16129470382823441</v>
      </c>
      <c r="H432" s="87">
        <f t="array" aca="1" ref="H432" ca="1">IF(H$423="", "", IF(ISERROR(PRODUCT(1+OFFSET(H$8, $CB432, 0, 10, 1)%)), "", PRODUCT(1+OFFSET(H$8, $CB432, 0, 10, 1)%)^(1/10)-1))</f>
        <v>0.1246449652980266</v>
      </c>
      <c r="I432" s="87">
        <f t="array" aca="1" ref="I432" ca="1">IF(I$423="", "", IF(ISERROR(PRODUCT(1+OFFSET(I$8, $CB432, 0, 10, 1)%)), "", PRODUCT(1+OFFSET(I$8, $CB432, 0, 10, 1)%)^(1/10)-1))</f>
        <v>0.21664569466874339</v>
      </c>
      <c r="J432" s="87">
        <f t="array" aca="1" ref="J432" ca="1">IF(J$423="", "", IF(ISERROR(PRODUCT(1+OFFSET(J$8, $CB432, 0, 10, 1)%)), "", PRODUCT(1+OFFSET(J$8, $CB432, 0, 10, 1)%)^(1/10)-1))</f>
        <v>0.17834563176767326</v>
      </c>
      <c r="K432" s="87">
        <f t="array" aca="1" ref="K432" ca="1">IF(K$423="", "", IF(ISERROR(PRODUCT(1+OFFSET(K$8, $CB432, 0, 10, 1)%)), "", PRODUCT(1+OFFSET(K$8, $CB432, 0, 10, 1)%)^(1/10)-1))</f>
        <v>0.13627946083442533</v>
      </c>
      <c r="L432" s="87" t="str">
        <f t="array" aca="1" ref="L432" ca="1">IF(L$423="", "", IF(ISERROR(PRODUCT(1+OFFSET(L$8, $CB432, 0, 10, 1)%)), "", PRODUCT(1+OFFSET(L$8, $CB432, 0, 10, 1)%)^(1/10)-1))</f>
        <v/>
      </c>
      <c r="M432" s="87" t="str">
        <f t="array" aca="1" ref="M432" ca="1">IF(M$423="", "", IF(ISERROR(PRODUCT(1+OFFSET(M$8, $CB432, 0, 10, 1)%)), "", PRODUCT(1+OFFSET(M$8, $CB432, 0, 10, 1)%)^(1/10)-1))</f>
        <v/>
      </c>
      <c r="N432" s="87" t="str">
        <f t="array" aca="1" ref="N432" ca="1">IF(N$423="", "", IF(ISERROR(PRODUCT(1+OFFSET(N$8, $CB432, 0, 10, 1)%)), "", PRODUCT(1+OFFSET(N$8, $CB432, 0, 10, 1)%)^(1/10)-1))</f>
        <v/>
      </c>
      <c r="O432" s="87" t="str">
        <f t="array" aca="1" ref="O432" ca="1">IF(O$423="", "", IF(ISERROR(PRODUCT(1+OFFSET(O$8, $CB432, 0, 10, 1)%)), "", PRODUCT(1+OFFSET(O$8, $CB432, 0, 10, 1)%)^(1/10)-1))</f>
        <v/>
      </c>
      <c r="P432" s="135" t="str">
        <f t="array" aca="1" ref="P432" ca="1">IF(P$423="", "", IF(ISERROR(PRODUCT(1+OFFSET(P$8, $CB432, 0, 10, 1)%)), "", PRODUCT(1+OFFSET(P$8, $CB432, 0, 10, 1)%)^(1/10)-1))</f>
        <v/>
      </c>
      <c r="Q432" s="87" t="str">
        <f t="array" aca="1" ref="Q432" ca="1">IF(Q$423="", "", IF(ISERROR(PRODUCT(1+OFFSET(Q$8, $CB432, 0, 10, 1)%)), "", PRODUCT(1+OFFSET(Q$8, $CB432, 0, 10, 1)%)^(1/10)-1))</f>
        <v/>
      </c>
      <c r="R432" s="87" t="str">
        <f t="array" aca="1" ref="R432" ca="1">IF(R$423="", "", IF(ISERROR(PRODUCT(1+OFFSET(R$8, $CB432, 0, 10, 1)%)), "", PRODUCT(1+OFFSET(R$8, $CB432, 0, 10, 1)%)^(1/10)-1))</f>
        <v/>
      </c>
      <c r="S432" s="87" t="str">
        <f t="array" aca="1" ref="S432" ca="1">IF(S$423="", "", IF(ISERROR(PRODUCT(1+OFFSET(S$8, $CB432, 0, 10, 1)%)), "", PRODUCT(1+OFFSET(S$8, $CB432, 0, 10, 1)%)^(1/10)-1))</f>
        <v/>
      </c>
      <c r="T432" s="87" t="str">
        <f t="array" aca="1" ref="T432" ca="1">IF(T$423="", "", IF(ISERROR(PRODUCT(1+OFFSET(T$8, $CB432, 0, 10, 1)%)), "", PRODUCT(1+OFFSET(T$8, $CB432, 0, 10, 1)%)^(1/10)-1))</f>
        <v/>
      </c>
      <c r="U432" s="87">
        <f t="array" aca="1" ref="U432" ca="1">IF(U$423="", "", IF(ISERROR(PRODUCT(1+OFFSET(U$8, $CB432, 0, 10, 1)%)), "", PRODUCT(1+OFFSET(U$8, $CB432, 0, 10, 1)%)^(1/10)-1))</f>
        <v>1.384134714674401E-2</v>
      </c>
      <c r="V432" s="87">
        <f t="array" aca="1" ref="V432" ca="1">IF(V$423="", "", IF(ISERROR(PRODUCT(1+OFFSET(V$8, $CB432, 0, 10, 1)%)), "", PRODUCT(1+OFFSET(V$8, $CB432, 0, 10, 1)%)^(1/10)-1))</f>
        <v>1.9862861293264089E-2</v>
      </c>
      <c r="W432" s="87">
        <f t="array" aca="1" ref="W432" ca="1">IF(W$423="", "", IF(ISERROR(PRODUCT(1+OFFSET(W$8, $CB432, 0, 10, 1)%)), "", PRODUCT(1+OFFSET(W$8, $CB432, 0, 10, 1)%)^(1/10)-1))</f>
        <v>1.0625497883290258E-2</v>
      </c>
      <c r="X432" s="87">
        <f t="array" aca="1" ref="X432" ca="1">IF(X$423="", "", IF(ISERROR(PRODUCT(1+OFFSET(X$8, $CB432, 0, 10, 1)%)), "", PRODUCT(1+OFFSET(X$8, $CB432, 0, 10, 1)%)^(1/10)-1))</f>
        <v>1.8195946929841833E-2</v>
      </c>
      <c r="Y432" s="87">
        <f t="array" aca="1" ref="Y432" ca="1">IF(Y$423="", "", IF(ISERROR(PRODUCT(1+OFFSET(Y$8, $CB432, 0, 10, 1)%)), "", PRODUCT(1+OFFSET(Y$8, $CB432, 0, 10, 1)%)^(1/10)-1))</f>
        <v>1.1029102315352368E-2</v>
      </c>
      <c r="Z432" s="87">
        <f t="array" aca="1" ref="Z432" ca="1">IF(Z$423="", "", IF(ISERROR(PRODUCT(1+OFFSET(Z$8, $CB432, 0, 10, 1)%)), "", PRODUCT(1+OFFSET(Z$8, $CB432, 0, 10, 1)%)^(1/10)-1))</f>
        <v>4.911543010903463E-3</v>
      </c>
      <c r="AA432" s="87" t="str">
        <f t="array" aca="1" ref="AA432" ca="1">IF(AA$423="", "", IF(ISERROR(PRODUCT(1+OFFSET(AA$8, $CB432, 0, 10, 1)%)), "", PRODUCT(1+OFFSET(AA$8, $CB432, 0, 10, 1)%)^(1/10)-1))</f>
        <v/>
      </c>
      <c r="AB432" s="87">
        <f t="array" aca="1" ref="AB432" ca="1">IF(AB$423="", "", IF(ISERROR(PRODUCT(1+OFFSET(AB$8, $CB432, 0, 10, 1)%)), "", PRODUCT(1+OFFSET(AB$8, $CB432, 0, 10, 1)%)^(1/10)-1))</f>
        <v>0.10216627944131407</v>
      </c>
      <c r="AC432" s="87" t="str">
        <f t="array" aca="1" ref="AC432" ca="1">IF(AC$423="", "", IF(ISERROR(PRODUCT(1+OFFSET(AC$8, $CB432, 0, 10, 1)%)), "", PRODUCT(1+OFFSET(AC$8, $CB432, 0, 10, 1)%)^(1/10)-1))</f>
        <v/>
      </c>
      <c r="AD432" s="87" t="str">
        <f t="array" aca="1" ref="AD432" ca="1">IF(AD$423="", "", IF(ISERROR(PRODUCT(1+OFFSET(AD$8, $CB432, 0, 10, 1)%)), "", PRODUCT(1+OFFSET(AD$8, $CB432, 0, 10, 1)%)^(1/10)-1))</f>
        <v/>
      </c>
      <c r="AE432" s="87" t="str">
        <f t="array" aca="1" ref="AE432" ca="1">IF(AE$423="", "", IF(ISERROR(PRODUCT(1+OFFSET(AE$8, $CB432, 0, 10, 1)%)), "", PRODUCT(1+OFFSET(AE$8, $CB432, 0, 10, 1)%)^(1/10)-1))</f>
        <v/>
      </c>
      <c r="AF432" s="87" t="str">
        <f t="array" aca="1" ref="AF432" ca="1">IF(AF$423="", "", IF(ISERROR(PRODUCT(1+OFFSET(AF$8, $CB432, 0, 10, 1)%)), "", PRODUCT(1+OFFSET(AF$8, $CB432, 0, 10, 1)%)^(1/10)-1))</f>
        <v/>
      </c>
      <c r="AG432" s="87" t="str">
        <f t="array" aca="1" ref="AG432" ca="1">IF(AG$423="", "", IF(ISERROR(PRODUCT(1+OFFSET(AG$8, $CB432, 0, 10, 1)%)), "", PRODUCT(1+OFFSET(AG$8, $CB432, 0, 10, 1)%)^(1/10)-1))</f>
        <v/>
      </c>
      <c r="AH432" s="87" t="str">
        <f t="array" aca="1" ref="AH432" ca="1">IF(AH$423="", "", IF(ISERROR(PRODUCT(1+OFFSET(AH$8, $CB432, 0, 10, 1)%)), "", PRODUCT(1+OFFSET(AH$8, $CB432, 0, 10, 1)%)^(1/10)-1))</f>
        <v/>
      </c>
      <c r="AI432" s="87" t="str">
        <f t="array" aca="1" ref="AI432" ca="1">IF(AI$423="", "", IF(ISERROR(PRODUCT(1+OFFSET(AI$8, $CB432, 0, 10, 1)%)), "", PRODUCT(1+OFFSET(AI$8, $CB432, 0, 10, 1)%)^(1/10)-1))</f>
        <v/>
      </c>
      <c r="AJ432" s="87" t="str">
        <f t="array" aca="1" ref="AJ432" ca="1">IF(AJ$423="", "", IF(ISERROR(PRODUCT(1+OFFSET(AJ$8, $CB432, 0, 10, 1)%)), "", PRODUCT(1+OFFSET(AJ$8, $CB432, 0, 10, 1)%)^(1/10)-1))</f>
        <v/>
      </c>
      <c r="AK432" s="87" t="str">
        <f t="array" aca="1" ref="AK432" ca="1">IF(AK$423="", "", IF(ISERROR(PRODUCT(1+OFFSET(AK$8, $CB432, 0, 10, 1)%)), "", PRODUCT(1+OFFSET(AK$8, $CB432, 0, 10, 1)%)^(1/10)-1))</f>
        <v/>
      </c>
      <c r="AL432" s="87" t="str">
        <f t="array" aca="1" ref="AL432" ca="1">IF(AL$423="", "", IF(ISERROR(PRODUCT(1+OFFSET(AL$8, $CB432, 0, 10, 1)%)), "", PRODUCT(1+OFFSET(AL$8, $CB432, 0, 10, 1)%)^(1/10)-1))</f>
        <v/>
      </c>
      <c r="AM432" s="87" t="str">
        <f t="array" aca="1" ref="AM432" ca="1">IF(AM$423="", "", IF(ISERROR(PRODUCT(1+OFFSET(AM$8, $CB432, 0, 10, 1)%)), "", PRODUCT(1+OFFSET(AM$8, $CB432, 0, 10, 1)%)^(1/10)-1))</f>
        <v/>
      </c>
      <c r="AN432" s="87" t="str">
        <f t="array" aca="1" ref="AN432" ca="1">IF(AN$423="", "", IF(ISERROR(PRODUCT(1+OFFSET(AN$8, $CB432, 0, 10, 1)%)), "", PRODUCT(1+OFFSET(AN$8, $CB432, 0, 10, 1)%)^(1/10)-1))</f>
        <v/>
      </c>
      <c r="AO432" s="87" t="str">
        <f t="array" aca="1" ref="AO432" ca="1">IF(AO$423="", "", IF(ISERROR(PRODUCT(1+OFFSET(AO$8, $CB432, 0, 10, 1)%)), "", PRODUCT(1+OFFSET(AO$8, $CB432, 0, 10, 1)%)^(1/10)-1))</f>
        <v/>
      </c>
      <c r="AP432" s="87" t="str">
        <f t="array" aca="1" ref="AP432" ca="1">IF(AP$423="", "", IF(ISERROR(PRODUCT(1+OFFSET(AP$8, $CB432, 0, 10, 1)%)), "", PRODUCT(1+OFFSET(AP$8, $CB432, 0, 10, 1)%)^(1/10)-1))</f>
        <v/>
      </c>
      <c r="AQ432" s="87" t="str">
        <f t="array" aca="1" ref="AQ432" ca="1">IF(AQ$423="", "", IF(ISERROR(PRODUCT(1+OFFSET(AQ$8, $CB432, 0, 10, 1)%)), "", PRODUCT(1+OFFSET(AQ$8, $CB432, 0, 10, 1)%)^(1/10)-1))</f>
        <v/>
      </c>
      <c r="AR432" s="87" t="str">
        <f t="array" aca="1" ref="AR432" ca="1">IF(AR$423="", "", IF(ISERROR(PRODUCT(1+OFFSET(AR$8, $CB432, 0, 10, 1)%)), "", PRODUCT(1+OFFSET(AR$8, $CB432, 0, 10, 1)%)^(1/10)-1))</f>
        <v/>
      </c>
      <c r="AS432" s="87" t="str">
        <f t="array" aca="1" ref="AS432" ca="1">IF(AS$423="", "", IF(ISERROR(PRODUCT(1+OFFSET(AS$8, $CB432, 0, 10, 1)%)), "", PRODUCT(1+OFFSET(AS$8, $CB432, 0, 10, 1)%)^(1/10)-1))</f>
        <v/>
      </c>
      <c r="AT432" s="87" t="str">
        <f t="array" aca="1" ref="AT432" ca="1">IF(AT$423="", "", IF(ISERROR(PRODUCT(1+OFFSET(AT$8, $CB432, 0, 10, 1)%)), "", PRODUCT(1+OFFSET(AT$8, $CB432, 0, 10, 1)%)^(1/10)-1))</f>
        <v/>
      </c>
      <c r="AU432" s="87" t="str">
        <f t="array" aca="1" ref="AU432" ca="1">IF(AU$423="", "", IF(ISERROR(PRODUCT(1+OFFSET(AU$8, $CB432, 0, 10, 1)%)), "", PRODUCT(1+OFFSET(AU$8, $CB432, 0, 10, 1)%)^(1/10)-1))</f>
        <v/>
      </c>
      <c r="AV432" s="87" t="str">
        <f t="array" aca="1" ref="AV432" ca="1">IF(AV$423="", "", IF(ISERROR(PRODUCT(1+OFFSET(AV$8, $CB432, 0, 10, 1)%)), "", PRODUCT(1+OFFSET(AV$8, $CB432, 0, 10, 1)%)^(1/10)-1))</f>
        <v/>
      </c>
      <c r="AW432" s="87" t="str">
        <f t="array" aca="1" ref="AW432" ca="1">IF(AW$423="", "", IF(ISERROR(PRODUCT(1+OFFSET(AW$8, $CB432, 0, 10, 1)%)), "", PRODUCT(1+OFFSET(AW$8, $CB432, 0, 10, 1)%)^(1/10)-1))</f>
        <v/>
      </c>
      <c r="AX432" s="87" t="str">
        <f t="array" aca="1" ref="AX432" ca="1">IF(AX$423="", "", IF(ISERROR(PRODUCT(1+OFFSET(AX$8, $CB432, 0, 10, 1)%)), "", PRODUCT(1+OFFSET(AX$8, $CB432, 0, 10, 1)%)^(1/10)-1))</f>
        <v/>
      </c>
      <c r="AY432" s="87" t="str">
        <f t="array" aca="1" ref="AY432" ca="1">IF(AY$423="", "", IF(ISERROR(PRODUCT(1+OFFSET(AY$8, $CB432, 0, 10, 1)%)), "", PRODUCT(1+OFFSET(AY$8, $CB432, 0, 10, 1)%)^(1/10)-1))</f>
        <v/>
      </c>
      <c r="AZ432" s="87" t="str">
        <f t="array" aca="1" ref="AZ432" ca="1">IF(AZ$423="", "", IF(ISERROR(PRODUCT(1+OFFSET(AZ$8, $CB432, 0, 10, 1)%)), "", PRODUCT(1+OFFSET(AZ$8, $CB432, 0, 10, 1)%)^(1/10)-1))</f>
        <v/>
      </c>
      <c r="BA432" s="87" t="str">
        <f t="array" aca="1" ref="BA432" ca="1">IF(BA$423="", "", IF(ISERROR(PRODUCT(1+OFFSET(BA$8, $CB432, 0, 10, 1)%)), "", PRODUCT(1+OFFSET(BA$8, $CB432, 0, 10, 1)%)^(1/10)-1))</f>
        <v/>
      </c>
      <c r="BB432" s="87" t="str">
        <f t="array" aca="1" ref="BB432" ca="1">IF(BB$423="", "", IF(ISERROR(PRODUCT(1+OFFSET(BB$8, $CB432, 0, 10, 1)%)), "", PRODUCT(1+OFFSET(BB$8, $CB432, 0, 10, 1)%)^(1/10)-1))</f>
        <v/>
      </c>
      <c r="BC432" s="87" t="str">
        <f t="array" aca="1" ref="BC432" ca="1">IF(BC$423="", "", IF(ISERROR(PRODUCT(1+OFFSET(BC$8, $CB432, 0, 10, 1)%)), "", PRODUCT(1+OFFSET(BC$8, $CB432, 0, 10, 1)%)^(1/10)-1))</f>
        <v/>
      </c>
      <c r="BD432" s="87" t="str">
        <f t="array" aca="1" ref="BD432" ca="1">IF(BD$423="", "", IF(ISERROR(PRODUCT(1+OFFSET(BD$8, $CB432, 0, 10, 1)%)), "", PRODUCT(1+OFFSET(BD$8, $CB432, 0, 10, 1)%)^(1/10)-1))</f>
        <v/>
      </c>
      <c r="BE432" s="87" t="str">
        <f t="array" aca="1" ref="BE432" ca="1">IF(BE$423="", "", IF(ISERROR(PRODUCT(1+OFFSET(BE$8, $CB432, 0, 10, 1)%)), "", PRODUCT(1+OFFSET(BE$8, $CB432, 0, 10, 1)%)^(1/10)-1))</f>
        <v/>
      </c>
      <c r="BF432" s="87" t="str">
        <f t="array" aca="1" ref="BF432" ca="1">IF(BF$423="", "", IF(ISERROR(PRODUCT(1+OFFSET(BF$8, $CB432, 0, 10, 1)%)), "", PRODUCT(1+OFFSET(BF$8, $CB432, 0, 10, 1)%)^(1/10)-1))</f>
        <v/>
      </c>
      <c r="BG432" s="87" t="str">
        <f t="array" aca="1" ref="BG432" ca="1">IF(BG$423="", "", IF(ISERROR(PRODUCT(1+OFFSET(BG$8, $CB432, 0, 10, 1)%)), "", PRODUCT(1+OFFSET(BG$8, $CB432, 0, 10, 1)%)^(1/10)-1))</f>
        <v/>
      </c>
      <c r="BH432" s="87" t="str">
        <f t="array" aca="1" ref="BH432" ca="1">IF(BH$423="", "", IF(ISERROR(PRODUCT(1+OFFSET(BH$8, $CB432, 0, 10, 1)%)), "", PRODUCT(1+OFFSET(BH$8, $CB432, 0, 10, 1)%)^(1/10)-1))</f>
        <v/>
      </c>
      <c r="BI432" s="87" t="str">
        <f t="array" aca="1" ref="BI432" ca="1">IF(BI$423="", "", IF(ISERROR(PRODUCT(1+OFFSET(BI$8, $CB432, 0, 10, 1)%)), "", PRODUCT(1+OFFSET(BI$8, $CB432, 0, 10, 1)%)^(1/10)-1))</f>
        <v/>
      </c>
      <c r="BJ432" s="87" t="str">
        <f t="array" aca="1" ref="BJ432" ca="1">IF(BJ$423="", "", IF(ISERROR(PRODUCT(1+OFFSET(BJ$8, $CB432, 0, 10, 1)%)), "", PRODUCT(1+OFFSET(BJ$8, $CB432, 0, 10, 1)%)^(1/10)-1))</f>
        <v/>
      </c>
      <c r="BK432" s="87" t="str">
        <f t="array" aca="1" ref="BK432" ca="1">IF(BK$423="", "", IF(ISERROR(PRODUCT(1+OFFSET(BK$8, $CB432, 0, 10, 1)%)), "", PRODUCT(1+OFFSET(BK$8, $CB432, 0, 10, 1)%)^(1/10)-1))</f>
        <v/>
      </c>
      <c r="BL432" s="87" t="str">
        <f t="array" aca="1" ref="BL432" ca="1">IF(BL$423="", "", IF(ISERROR(PRODUCT(1+OFFSET(BL$8, $CB432, 0, 10, 1)%)), "", PRODUCT(1+OFFSET(BL$8, $CB432, 0, 10, 1)%)^(1/10)-1))</f>
        <v/>
      </c>
      <c r="BM432" s="87" t="str">
        <f t="array" aca="1" ref="BM432" ca="1">IF(BM$423="", "", IF(ISERROR(PRODUCT(1+OFFSET(BM$8, $CB432, 0, 10, 1)%)), "", PRODUCT(1+OFFSET(BM$8, $CB432, 0, 10, 1)%)^(1/10)-1))</f>
        <v/>
      </c>
      <c r="BN432" s="87" t="str">
        <f t="array" aca="1" ref="BN432" ca="1">IF(BN$423="", "", IF(ISERROR(PRODUCT(1+OFFSET(BN$8, $CB432, 0, 10, 1)%)), "", PRODUCT(1+OFFSET(BN$8, $CB432, 0, 10, 1)%)^(1/10)-1))</f>
        <v/>
      </c>
      <c r="BO432" s="87" t="str">
        <f t="array" aca="1" ref="BO432" ca="1">IF(BO$423="", "", IF(ISERROR(PRODUCT(1+OFFSET(BO$8, $CB432, 0, 10, 1)%)), "", PRODUCT(1+OFFSET(BO$8, $CB432, 0, 10, 1)%)^(1/10)-1))</f>
        <v/>
      </c>
      <c r="BP432" s="87" t="str">
        <f t="array" aca="1" ref="BP432" ca="1">IF(BP$423="", "", IF(ISERROR(PRODUCT(1+OFFSET(BP$8, $CB432, 0, 10, 1)%)), "", PRODUCT(1+OFFSET(BP$8, $CB432, 0, 10, 1)%)^(1/10)-1))</f>
        <v/>
      </c>
      <c r="BQ432" s="87" t="str">
        <f t="array" aca="1" ref="BQ432" ca="1">IF(BQ$423="", "", IF(ISERROR(PRODUCT(1+OFFSET(BQ$8, $CB432, 0, 10, 1)%)), "", PRODUCT(1+OFFSET(BQ$8, $CB432, 0, 10, 1)%)^(1/10)-1))</f>
        <v/>
      </c>
      <c r="BR432" s="87" t="str">
        <f t="array" aca="1" ref="BR432" ca="1">IF(BR$423="", "", IF(ISERROR(PRODUCT(1+OFFSET(BR$8, $CB432, 0, 10, 1)%)), "", PRODUCT(1+OFFSET(BR$8, $CB432, 0, 10, 1)%)^(1/10)-1))</f>
        <v/>
      </c>
      <c r="BS432" s="87" t="str">
        <f t="array" aca="1" ref="BS432" ca="1">IF(BS$423="", "", IF(ISERROR(PRODUCT(1+OFFSET(BS$8, $CB432, 0, 10, 1)%)), "", PRODUCT(1+OFFSET(BS$8, $CB432, 0, 10, 1)%)^(1/10)-1))</f>
        <v/>
      </c>
      <c r="BT432" s="87" t="str">
        <f t="array" aca="1" ref="BT432" ca="1">IF(BT$423="", "", IF(ISERROR(PRODUCT(1+OFFSET(BT$8, $CB432, 0, 10, 1)%)), "", PRODUCT(1+OFFSET(BT$8, $CB432, 0, 10, 1)%)^(1/10)-1))</f>
        <v/>
      </c>
      <c r="BU432" s="87" t="str">
        <f t="array" aca="1" ref="BU432" ca="1">IF(BU$423="", "", IF(ISERROR(PRODUCT(1+OFFSET(BU$8, $CB432, 0, 10, 1)%)), "", PRODUCT(1+OFFSET(BU$8, $CB432, 0, 10, 1)%)^(1/10)-1))</f>
        <v/>
      </c>
      <c r="BV432" s="87">
        <f t="array" aca="1" ref="BV432" ca="1">IF(BV$423="", "", IF(ISERROR(PRODUCT(1+OFFSET(BV$8, $CB432, 0, 10, 1)%)), "", PRODUCT(1+OFFSET(BV$8, $CB432, 0, 10, 1)%)^(1/10)-1))</f>
        <v>0.13383592931969091</v>
      </c>
      <c r="BW432" s="87">
        <f t="array" aca="1" ref="BW432" ca="1">IF(BW$423="", "", IF(ISERROR(PRODUCT(1+OFFSET(BW$8, $CB432, 0, 10, 1)%)), "", PRODUCT(1+OFFSET(BW$8, $CB432, 0, 10, 1)%)^(1/10)-1))</f>
        <v>2.1902587015850683E-2</v>
      </c>
      <c r="BX432" s="87">
        <f t="array" aca="1" ref="BX432" ca="1">IF(BX$423="", "", IF(ISERROR(PRODUCT(1+OFFSET(BX$8, $CB432, 0, 10, 1)%)), "", PRODUCT(1+OFFSET(BX$8, $CB432, 0, 10, 1)%)^(1/10)-1))</f>
        <v>5.8159633996130999E-3</v>
      </c>
      <c r="BY432" s="301">
        <f t="array" aca="1" ref="BY432" ca="1">IF(BY$423="", "", IF(ISERROR(PRODUCT(1+OFFSET(BY$8, $CB432, 0, 10, 1)%)), "", PRODUCT(1+OFFSET(BY$8, $CB432, 0, 10, 1)%)^(1/10)-1))</f>
        <v>0</v>
      </c>
      <c r="BZ432" s="292">
        <f t="array" aca="1" ref="BZ432" ca="1">IF(BZ$423="", "", IF(ISERROR(PRODUCT(1+OFFSET(BZ$8, $CB432, 0, 10, 1)%)), "", PRODUCT(1+OFFSET(BZ$8, $CB432, 0, 10, 1)%)^(1/10)-1))</f>
        <v>5.8941794860362107E-2</v>
      </c>
      <c r="CB432" s="131">
        <f t="shared" si="427"/>
        <v>70</v>
      </c>
    </row>
    <row r="433" spans="1:80" ht="14">
      <c r="A433" s="85" t="str">
        <f t="shared" si="426"/>
        <v>1951-1960</v>
      </c>
      <c r="B433" s="86">
        <f t="array" aca="1" ref="B433" ca="1">IF(B$423="", "", IF(ISERROR(PRODUCT(1+OFFSET(B$8, $CB433, 0, 10, 1)%)), "", PRODUCT(1+OFFSET(B$8, $CB433, 0, 10, 1)%)^(1/10)-1))</f>
        <v>0.15899271262542358</v>
      </c>
      <c r="C433" s="87">
        <f t="array" aca="1" ref="C433" ca="1">IF(C$423="", "", IF(ISERROR(PRODUCT(1+OFFSET(C$8, $CB433, 0, 10, 1)%)), "", PRODUCT(1+OFFSET(C$8, $CB433, 0, 10, 1)%)^(1/10)-1))</f>
        <v>0.16589891059793738</v>
      </c>
      <c r="D433" s="87">
        <f t="array" aca="1" ref="D433" ca="1">IF(D$423="", "", IF(ISERROR(PRODUCT(1+OFFSET(D$8, $CB433, 0, 10, 1)%)), "", PRODUCT(1+OFFSET(D$8, $CB433, 0, 10, 1)%)^(1/10)-1))</f>
        <v>0.15899271262542358</v>
      </c>
      <c r="E433" s="87">
        <f t="array" aca="1" ref="E433" ca="1">IF(E$423="", "", IF(ISERROR(PRODUCT(1+OFFSET(E$8, $CB433, 0, 10, 1)%)), "", PRODUCT(1+OFFSET(E$8, $CB433, 0, 10, 1)%)^(1/10)-1))</f>
        <v>0.15365141000175875</v>
      </c>
      <c r="F433" s="87">
        <f t="array" aca="1" ref="F433" ca="1">IF(F$423="", "", IF(ISERROR(PRODUCT(1+OFFSET(F$8, $CB433, 0, 10, 1)%)), "", PRODUCT(1+OFFSET(F$8, $CB433, 0, 10, 1)%)^(1/10)-1))</f>
        <v>0.16049234655373867</v>
      </c>
      <c r="G433" s="87">
        <f t="array" aca="1" ref="G433" ca="1">IF(G$423="", "", IF(ISERROR(PRODUCT(1+OFFSET(G$8, $CB433, 0, 10, 1)%)), "", PRODUCT(1+OFFSET(G$8, $CB433, 0, 10, 1)%)^(1/10)-1))</f>
        <v>0.15908716091669017</v>
      </c>
      <c r="H433" s="87">
        <f t="array" aca="1" ref="H433" ca="1">IF(H$423="", "", IF(ISERROR(PRODUCT(1+OFFSET(H$8, $CB433, 0, 10, 1)%)), "", PRODUCT(1+OFFSET(H$8, $CB433, 0, 10, 1)%)^(1/10)-1))</f>
        <v>0.15846734756554848</v>
      </c>
      <c r="I433" s="87">
        <f t="array" aca="1" ref="I433" ca="1">IF(I$423="", "", IF(ISERROR(PRODUCT(1+OFFSET(I$8, $CB433, 0, 10, 1)%)), "", PRODUCT(1+OFFSET(I$8, $CB433, 0, 10, 1)%)^(1/10)-1))</f>
        <v>0.1505215901238306</v>
      </c>
      <c r="J433" s="87">
        <f t="array" aca="1" ref="J433" ca="1">IF(J$423="", "", IF(ISERROR(PRODUCT(1+OFFSET(J$8, $CB433, 0, 10, 1)%)), "", PRODUCT(1+OFFSET(J$8, $CB433, 0, 10, 1)%)^(1/10)-1))</f>
        <v>0.15183796830587748</v>
      </c>
      <c r="K433" s="87">
        <f t="array" aca="1" ref="K433" ca="1">IF(K$423="", "", IF(ISERROR(PRODUCT(1+OFFSET(K$8, $CB433, 0, 10, 1)%)), "", PRODUCT(1+OFFSET(K$8, $CB433, 0, 10, 1)%)^(1/10)-1))</f>
        <v>0.15184345760204532</v>
      </c>
      <c r="L433" s="87" t="str">
        <f t="array" aca="1" ref="L433" ca="1">IF(L$423="", "", IF(ISERROR(PRODUCT(1+OFFSET(L$8, $CB433, 0, 10, 1)%)), "", PRODUCT(1+OFFSET(L$8, $CB433, 0, 10, 1)%)^(1/10)-1))</f>
        <v/>
      </c>
      <c r="M433" s="87" t="str">
        <f t="array" aca="1" ref="M433" ca="1">IF(M$423="", "", IF(ISERROR(PRODUCT(1+OFFSET(M$8, $CB433, 0, 10, 1)%)), "", PRODUCT(1+OFFSET(M$8, $CB433, 0, 10, 1)%)^(1/10)-1))</f>
        <v/>
      </c>
      <c r="N433" s="87" t="str">
        <f t="array" aca="1" ref="N433" ca="1">IF(N$423="", "", IF(ISERROR(PRODUCT(1+OFFSET(N$8, $CB433, 0, 10, 1)%)), "", PRODUCT(1+OFFSET(N$8, $CB433, 0, 10, 1)%)^(1/10)-1))</f>
        <v/>
      </c>
      <c r="O433" s="87" t="str">
        <f t="array" aca="1" ref="O433" ca="1">IF(O$423="", "", IF(ISERROR(PRODUCT(1+OFFSET(O$8, $CB433, 0, 10, 1)%)), "", PRODUCT(1+OFFSET(O$8, $CB433, 0, 10, 1)%)^(1/10)-1))</f>
        <v/>
      </c>
      <c r="P433" s="135" t="str">
        <f t="array" aca="1" ref="P433" ca="1">IF(P$423="", "", IF(ISERROR(PRODUCT(1+OFFSET(P$8, $CB433, 0, 10, 1)%)), "", PRODUCT(1+OFFSET(P$8, $CB433, 0, 10, 1)%)^(1/10)-1))</f>
        <v/>
      </c>
      <c r="Q433" s="87" t="str">
        <f t="array" aca="1" ref="Q433" ca="1">IF(Q$423="", "", IF(ISERROR(PRODUCT(1+OFFSET(Q$8, $CB433, 0, 10, 1)%)), "", PRODUCT(1+OFFSET(Q$8, $CB433, 0, 10, 1)%)^(1/10)-1))</f>
        <v/>
      </c>
      <c r="R433" s="87" t="str">
        <f t="array" aca="1" ref="R433" ca="1">IF(R$423="", "", IF(ISERROR(PRODUCT(1+OFFSET(R$8, $CB433, 0, 10, 1)%)), "", PRODUCT(1+OFFSET(R$8, $CB433, 0, 10, 1)%)^(1/10)-1))</f>
        <v/>
      </c>
      <c r="S433" s="87" t="str">
        <f t="array" aca="1" ref="S433" ca="1">IF(S$423="", "", IF(ISERROR(PRODUCT(1+OFFSET(S$8, $CB433, 0, 10, 1)%)), "", PRODUCT(1+OFFSET(S$8, $CB433, 0, 10, 1)%)^(1/10)-1))</f>
        <v/>
      </c>
      <c r="T433" s="87" t="str">
        <f t="array" aca="1" ref="T433" ca="1">IF(T$423="", "", IF(ISERROR(PRODUCT(1+OFFSET(T$8, $CB433, 0, 10, 1)%)), "", PRODUCT(1+OFFSET(T$8, $CB433, 0, 10, 1)%)^(1/10)-1))</f>
        <v/>
      </c>
      <c r="U433" s="87">
        <f t="array" aca="1" ref="U433" ca="1">IF(U$423="", "", IF(ISERROR(PRODUCT(1+OFFSET(U$8, $CB433, 0, 10, 1)%)), "", PRODUCT(1+OFFSET(U$8, $CB433, 0, 10, 1)%)^(1/10)-1))</f>
        <v>6.2875684258754116E-3</v>
      </c>
      <c r="V433" s="87">
        <f t="array" aca="1" ref="V433" ca="1">IF(V$423="", "", IF(ISERROR(PRODUCT(1+OFFSET(V$8, $CB433, 0, 10, 1)%)), "", PRODUCT(1+OFFSET(V$8, $CB433, 0, 10, 1)%)^(1/10)-1))</f>
        <v>2.2968356240039567E-2</v>
      </c>
      <c r="W433" s="87">
        <f t="array" aca="1" ref="W433" ca="1">IF(W$423="", "", IF(ISERROR(PRODUCT(1+OFFSET(W$8, $CB433, 0, 10, 1)%)), "", PRODUCT(1+OFFSET(W$8, $CB433, 0, 10, 1)%)^(1/10)-1))</f>
        <v>2.6401611963077221E-2</v>
      </c>
      <c r="X433" s="87">
        <f t="array" aca="1" ref="X433" ca="1">IF(X$423="", "", IF(ISERROR(PRODUCT(1+OFFSET(X$8, $CB433, 0, 10, 1)%)), "", PRODUCT(1+OFFSET(X$8, $CB433, 0, 10, 1)%)^(1/10)-1))</f>
        <v>2.4192521311784176E-2</v>
      </c>
      <c r="Y433" s="87">
        <f t="array" aca="1" ref="Y433" ca="1">IF(Y$423="", "", IF(ISERROR(PRODUCT(1+OFFSET(Y$8, $CB433, 0, 10, 1)%)), "", PRODUCT(1+OFFSET(Y$8, $CB433, 0, 10, 1)%)^(1/10)-1))</f>
        <v>2.6811516760187004E-2</v>
      </c>
      <c r="Z433" s="87">
        <f t="array" aca="1" ref="Z433" ca="1">IF(Z$423="", "", IF(ISERROR(PRODUCT(1+OFFSET(Z$8, $CB433, 0, 10, 1)%)), "", PRODUCT(1+OFFSET(Z$8, $CB433, 0, 10, 1)%)^(1/10)-1))</f>
        <v>2.0773396402492983E-2</v>
      </c>
      <c r="AA433" s="87" t="str">
        <f t="array" aca="1" ref="AA433" ca="1">IF(AA$423="", "", IF(ISERROR(PRODUCT(1+OFFSET(AA$8, $CB433, 0, 10, 1)%)), "", PRODUCT(1+OFFSET(AA$8, $CB433, 0, 10, 1)%)^(1/10)-1))</f>
        <v/>
      </c>
      <c r="AB433" s="87">
        <f t="array" aca="1" ref="AB433" ca="1">IF(AB$423="", "", IF(ISERROR(PRODUCT(1+OFFSET(AB$8, $CB433, 0, 10, 1)%)), "", PRODUCT(1+OFFSET(AB$8, $CB433, 0, 10, 1)%)^(1/10)-1))</f>
        <v>0.10957375890692145</v>
      </c>
      <c r="AC433" s="87" t="str">
        <f t="array" aca="1" ref="AC433" ca="1">IF(AC$423="", "", IF(ISERROR(PRODUCT(1+OFFSET(AC$8, $CB433, 0, 10, 1)%)), "", PRODUCT(1+OFFSET(AC$8, $CB433, 0, 10, 1)%)^(1/10)-1))</f>
        <v/>
      </c>
      <c r="AD433" s="87" t="str">
        <f t="array" aca="1" ref="AD433" ca="1">IF(AD$423="", "", IF(ISERROR(PRODUCT(1+OFFSET(AD$8, $CB433, 0, 10, 1)%)), "", PRODUCT(1+OFFSET(AD$8, $CB433, 0, 10, 1)%)^(1/10)-1))</f>
        <v/>
      </c>
      <c r="AE433" s="87" t="str">
        <f t="array" aca="1" ref="AE433" ca="1">IF(AE$423="", "", IF(ISERROR(PRODUCT(1+OFFSET(AE$8, $CB433, 0, 10, 1)%)), "", PRODUCT(1+OFFSET(AE$8, $CB433, 0, 10, 1)%)^(1/10)-1))</f>
        <v/>
      </c>
      <c r="AF433" s="87" t="str">
        <f t="array" aca="1" ref="AF433" ca="1">IF(AF$423="", "", IF(ISERROR(PRODUCT(1+OFFSET(AF$8, $CB433, 0, 10, 1)%)), "", PRODUCT(1+OFFSET(AF$8, $CB433, 0, 10, 1)%)^(1/10)-1))</f>
        <v/>
      </c>
      <c r="AG433" s="87" t="str">
        <f t="array" aca="1" ref="AG433" ca="1">IF(AG$423="", "", IF(ISERROR(PRODUCT(1+OFFSET(AG$8, $CB433, 0, 10, 1)%)), "", PRODUCT(1+OFFSET(AG$8, $CB433, 0, 10, 1)%)^(1/10)-1))</f>
        <v/>
      </c>
      <c r="AH433" s="87" t="str">
        <f t="array" aca="1" ref="AH433" ca="1">IF(AH$423="", "", IF(ISERROR(PRODUCT(1+OFFSET(AH$8, $CB433, 0, 10, 1)%)), "", PRODUCT(1+OFFSET(AH$8, $CB433, 0, 10, 1)%)^(1/10)-1))</f>
        <v/>
      </c>
      <c r="AI433" s="87" t="str">
        <f t="array" aca="1" ref="AI433" ca="1">IF(AI$423="", "", IF(ISERROR(PRODUCT(1+OFFSET(AI$8, $CB433, 0, 10, 1)%)), "", PRODUCT(1+OFFSET(AI$8, $CB433, 0, 10, 1)%)^(1/10)-1))</f>
        <v/>
      </c>
      <c r="AJ433" s="87" t="str">
        <f t="array" aca="1" ref="AJ433" ca="1">IF(AJ$423="", "", IF(ISERROR(PRODUCT(1+OFFSET(AJ$8, $CB433, 0, 10, 1)%)), "", PRODUCT(1+OFFSET(AJ$8, $CB433, 0, 10, 1)%)^(1/10)-1))</f>
        <v/>
      </c>
      <c r="AK433" s="87" t="str">
        <f t="array" aca="1" ref="AK433" ca="1">IF(AK$423="", "", IF(ISERROR(PRODUCT(1+OFFSET(AK$8, $CB433, 0, 10, 1)%)), "", PRODUCT(1+OFFSET(AK$8, $CB433, 0, 10, 1)%)^(1/10)-1))</f>
        <v/>
      </c>
      <c r="AL433" s="87" t="str">
        <f t="array" aca="1" ref="AL433" ca="1">IF(AL$423="", "", IF(ISERROR(PRODUCT(1+OFFSET(AL$8, $CB433, 0, 10, 1)%)), "", PRODUCT(1+OFFSET(AL$8, $CB433, 0, 10, 1)%)^(1/10)-1))</f>
        <v/>
      </c>
      <c r="AM433" s="87" t="str">
        <f t="array" aca="1" ref="AM433" ca="1">IF(AM$423="", "", IF(ISERROR(PRODUCT(1+OFFSET(AM$8, $CB433, 0, 10, 1)%)), "", PRODUCT(1+OFFSET(AM$8, $CB433, 0, 10, 1)%)^(1/10)-1))</f>
        <v/>
      </c>
      <c r="AN433" s="87" t="str">
        <f t="array" aca="1" ref="AN433" ca="1">IF(AN$423="", "", IF(ISERROR(PRODUCT(1+OFFSET(AN$8, $CB433, 0, 10, 1)%)), "", PRODUCT(1+OFFSET(AN$8, $CB433, 0, 10, 1)%)^(1/10)-1))</f>
        <v/>
      </c>
      <c r="AO433" s="87" t="str">
        <f t="array" aca="1" ref="AO433" ca="1">IF(AO$423="", "", IF(ISERROR(PRODUCT(1+OFFSET(AO$8, $CB433, 0, 10, 1)%)), "", PRODUCT(1+OFFSET(AO$8, $CB433, 0, 10, 1)%)^(1/10)-1))</f>
        <v/>
      </c>
      <c r="AP433" s="87" t="str">
        <f t="array" aca="1" ref="AP433" ca="1">IF(AP$423="", "", IF(ISERROR(PRODUCT(1+OFFSET(AP$8, $CB433, 0, 10, 1)%)), "", PRODUCT(1+OFFSET(AP$8, $CB433, 0, 10, 1)%)^(1/10)-1))</f>
        <v/>
      </c>
      <c r="AQ433" s="87" t="str">
        <f t="array" aca="1" ref="AQ433" ca="1">IF(AQ$423="", "", IF(ISERROR(PRODUCT(1+OFFSET(AQ$8, $CB433, 0, 10, 1)%)), "", PRODUCT(1+OFFSET(AQ$8, $CB433, 0, 10, 1)%)^(1/10)-1))</f>
        <v/>
      </c>
      <c r="AR433" s="87" t="str">
        <f t="array" aca="1" ref="AR433" ca="1">IF(AR$423="", "", IF(ISERROR(PRODUCT(1+OFFSET(AR$8, $CB433, 0, 10, 1)%)), "", PRODUCT(1+OFFSET(AR$8, $CB433, 0, 10, 1)%)^(1/10)-1))</f>
        <v/>
      </c>
      <c r="AS433" s="87" t="str">
        <f t="array" aca="1" ref="AS433" ca="1">IF(AS$423="", "", IF(ISERROR(PRODUCT(1+OFFSET(AS$8, $CB433, 0, 10, 1)%)), "", PRODUCT(1+OFFSET(AS$8, $CB433, 0, 10, 1)%)^(1/10)-1))</f>
        <v/>
      </c>
      <c r="AT433" s="87" t="str">
        <f t="array" aca="1" ref="AT433" ca="1">IF(AT$423="", "", IF(ISERROR(PRODUCT(1+OFFSET(AT$8, $CB433, 0, 10, 1)%)), "", PRODUCT(1+OFFSET(AT$8, $CB433, 0, 10, 1)%)^(1/10)-1))</f>
        <v/>
      </c>
      <c r="AU433" s="87" t="str">
        <f t="array" aca="1" ref="AU433" ca="1">IF(AU$423="", "", IF(ISERROR(PRODUCT(1+OFFSET(AU$8, $CB433, 0, 10, 1)%)), "", PRODUCT(1+OFFSET(AU$8, $CB433, 0, 10, 1)%)^(1/10)-1))</f>
        <v/>
      </c>
      <c r="AV433" s="87" t="str">
        <f t="array" aca="1" ref="AV433" ca="1">IF(AV$423="", "", IF(ISERROR(PRODUCT(1+OFFSET(AV$8, $CB433, 0, 10, 1)%)), "", PRODUCT(1+OFFSET(AV$8, $CB433, 0, 10, 1)%)^(1/10)-1))</f>
        <v/>
      </c>
      <c r="AW433" s="87" t="str">
        <f t="array" aca="1" ref="AW433" ca="1">IF(AW$423="", "", IF(ISERROR(PRODUCT(1+OFFSET(AW$8, $CB433, 0, 10, 1)%)), "", PRODUCT(1+OFFSET(AW$8, $CB433, 0, 10, 1)%)^(1/10)-1))</f>
        <v/>
      </c>
      <c r="AX433" s="87" t="str">
        <f t="array" aca="1" ref="AX433" ca="1">IF(AX$423="", "", IF(ISERROR(PRODUCT(1+OFFSET(AX$8, $CB433, 0, 10, 1)%)), "", PRODUCT(1+OFFSET(AX$8, $CB433, 0, 10, 1)%)^(1/10)-1))</f>
        <v/>
      </c>
      <c r="AY433" s="87" t="str">
        <f t="array" aca="1" ref="AY433" ca="1">IF(AY$423="", "", IF(ISERROR(PRODUCT(1+OFFSET(AY$8, $CB433, 0, 10, 1)%)), "", PRODUCT(1+OFFSET(AY$8, $CB433, 0, 10, 1)%)^(1/10)-1))</f>
        <v/>
      </c>
      <c r="AZ433" s="87" t="str">
        <f t="array" aca="1" ref="AZ433" ca="1">IF(AZ$423="", "", IF(ISERROR(PRODUCT(1+OFFSET(AZ$8, $CB433, 0, 10, 1)%)), "", PRODUCT(1+OFFSET(AZ$8, $CB433, 0, 10, 1)%)^(1/10)-1))</f>
        <v/>
      </c>
      <c r="BA433" s="87" t="str">
        <f t="array" aca="1" ref="BA433" ca="1">IF(BA$423="", "", IF(ISERROR(PRODUCT(1+OFFSET(BA$8, $CB433, 0, 10, 1)%)), "", PRODUCT(1+OFFSET(BA$8, $CB433, 0, 10, 1)%)^(1/10)-1))</f>
        <v/>
      </c>
      <c r="BB433" s="87" t="str">
        <f t="array" aca="1" ref="BB433" ca="1">IF(BB$423="", "", IF(ISERROR(PRODUCT(1+OFFSET(BB$8, $CB433, 0, 10, 1)%)), "", PRODUCT(1+OFFSET(BB$8, $CB433, 0, 10, 1)%)^(1/10)-1))</f>
        <v/>
      </c>
      <c r="BC433" s="87" t="str">
        <f t="array" aca="1" ref="BC433" ca="1">IF(BC$423="", "", IF(ISERROR(PRODUCT(1+OFFSET(BC$8, $CB433, 0, 10, 1)%)), "", PRODUCT(1+OFFSET(BC$8, $CB433, 0, 10, 1)%)^(1/10)-1))</f>
        <v/>
      </c>
      <c r="BD433" s="87" t="str">
        <f t="array" aca="1" ref="BD433" ca="1">IF(BD$423="", "", IF(ISERROR(PRODUCT(1+OFFSET(BD$8, $CB433, 0, 10, 1)%)), "", PRODUCT(1+OFFSET(BD$8, $CB433, 0, 10, 1)%)^(1/10)-1))</f>
        <v/>
      </c>
      <c r="BE433" s="87" t="str">
        <f t="array" aca="1" ref="BE433" ca="1">IF(BE$423="", "", IF(ISERROR(PRODUCT(1+OFFSET(BE$8, $CB433, 0, 10, 1)%)), "", PRODUCT(1+OFFSET(BE$8, $CB433, 0, 10, 1)%)^(1/10)-1))</f>
        <v/>
      </c>
      <c r="BF433" s="87" t="str">
        <f t="array" aca="1" ref="BF433" ca="1">IF(BF$423="", "", IF(ISERROR(PRODUCT(1+OFFSET(BF$8, $CB433, 0, 10, 1)%)), "", PRODUCT(1+OFFSET(BF$8, $CB433, 0, 10, 1)%)^(1/10)-1))</f>
        <v/>
      </c>
      <c r="BG433" s="87" t="str">
        <f t="array" aca="1" ref="BG433" ca="1">IF(BG$423="", "", IF(ISERROR(PRODUCT(1+OFFSET(BG$8, $CB433, 0, 10, 1)%)), "", PRODUCT(1+OFFSET(BG$8, $CB433, 0, 10, 1)%)^(1/10)-1))</f>
        <v/>
      </c>
      <c r="BH433" s="87" t="str">
        <f t="array" aca="1" ref="BH433" ca="1">IF(BH$423="", "", IF(ISERROR(PRODUCT(1+OFFSET(BH$8, $CB433, 0, 10, 1)%)), "", PRODUCT(1+OFFSET(BH$8, $CB433, 0, 10, 1)%)^(1/10)-1))</f>
        <v/>
      </c>
      <c r="BI433" s="87" t="str">
        <f t="array" aca="1" ref="BI433" ca="1">IF(BI$423="", "", IF(ISERROR(PRODUCT(1+OFFSET(BI$8, $CB433, 0, 10, 1)%)), "", PRODUCT(1+OFFSET(BI$8, $CB433, 0, 10, 1)%)^(1/10)-1))</f>
        <v/>
      </c>
      <c r="BJ433" s="87" t="str">
        <f t="array" aca="1" ref="BJ433" ca="1">IF(BJ$423="", "", IF(ISERROR(PRODUCT(1+OFFSET(BJ$8, $CB433, 0, 10, 1)%)), "", PRODUCT(1+OFFSET(BJ$8, $CB433, 0, 10, 1)%)^(1/10)-1))</f>
        <v/>
      </c>
      <c r="BK433" s="87" t="str">
        <f t="array" aca="1" ref="BK433" ca="1">IF(BK$423="", "", IF(ISERROR(PRODUCT(1+OFFSET(BK$8, $CB433, 0, 10, 1)%)), "", PRODUCT(1+OFFSET(BK$8, $CB433, 0, 10, 1)%)^(1/10)-1))</f>
        <v/>
      </c>
      <c r="BL433" s="87" t="str">
        <f t="array" aca="1" ref="BL433" ca="1">IF(BL$423="", "", IF(ISERROR(PRODUCT(1+OFFSET(BL$8, $CB433, 0, 10, 1)%)), "", PRODUCT(1+OFFSET(BL$8, $CB433, 0, 10, 1)%)^(1/10)-1))</f>
        <v/>
      </c>
      <c r="BM433" s="87" t="str">
        <f t="array" aca="1" ref="BM433" ca="1">IF(BM$423="", "", IF(ISERROR(PRODUCT(1+OFFSET(BM$8, $CB433, 0, 10, 1)%)), "", PRODUCT(1+OFFSET(BM$8, $CB433, 0, 10, 1)%)^(1/10)-1))</f>
        <v/>
      </c>
      <c r="BN433" s="87" t="str">
        <f t="array" aca="1" ref="BN433" ca="1">IF(BN$423="", "", IF(ISERROR(PRODUCT(1+OFFSET(BN$8, $CB433, 0, 10, 1)%)), "", PRODUCT(1+OFFSET(BN$8, $CB433, 0, 10, 1)%)^(1/10)-1))</f>
        <v/>
      </c>
      <c r="BO433" s="87" t="str">
        <f t="array" aca="1" ref="BO433" ca="1">IF(BO$423="", "", IF(ISERROR(PRODUCT(1+OFFSET(BO$8, $CB433, 0, 10, 1)%)), "", PRODUCT(1+OFFSET(BO$8, $CB433, 0, 10, 1)%)^(1/10)-1))</f>
        <v/>
      </c>
      <c r="BP433" s="87" t="str">
        <f t="array" aca="1" ref="BP433" ca="1">IF(BP$423="", "", IF(ISERROR(PRODUCT(1+OFFSET(BP$8, $CB433, 0, 10, 1)%)), "", PRODUCT(1+OFFSET(BP$8, $CB433, 0, 10, 1)%)^(1/10)-1))</f>
        <v/>
      </c>
      <c r="BQ433" s="87" t="str">
        <f t="array" aca="1" ref="BQ433" ca="1">IF(BQ$423="", "", IF(ISERROR(PRODUCT(1+OFFSET(BQ$8, $CB433, 0, 10, 1)%)), "", PRODUCT(1+OFFSET(BQ$8, $CB433, 0, 10, 1)%)^(1/10)-1))</f>
        <v/>
      </c>
      <c r="BR433" s="87" t="str">
        <f t="array" aca="1" ref="BR433" ca="1">IF(BR$423="", "", IF(ISERROR(PRODUCT(1+OFFSET(BR$8, $CB433, 0, 10, 1)%)), "", PRODUCT(1+OFFSET(BR$8, $CB433, 0, 10, 1)%)^(1/10)-1))</f>
        <v/>
      </c>
      <c r="BS433" s="87" t="str">
        <f t="array" aca="1" ref="BS433" ca="1">IF(BS$423="", "", IF(ISERROR(PRODUCT(1+OFFSET(BS$8, $CB433, 0, 10, 1)%)), "", PRODUCT(1+OFFSET(BS$8, $CB433, 0, 10, 1)%)^(1/10)-1))</f>
        <v/>
      </c>
      <c r="BT433" s="87" t="str">
        <f t="array" aca="1" ref="BT433" ca="1">IF(BT$423="", "", IF(ISERROR(PRODUCT(1+OFFSET(BT$8, $CB433, 0, 10, 1)%)), "", PRODUCT(1+OFFSET(BT$8, $CB433, 0, 10, 1)%)^(1/10)-1))</f>
        <v/>
      </c>
      <c r="BU433" s="87" t="str">
        <f t="array" aca="1" ref="BU433" ca="1">IF(BU$423="", "", IF(ISERROR(PRODUCT(1+OFFSET(BU$8, $CB433, 0, 10, 1)%)), "", PRODUCT(1+OFFSET(BU$8, $CB433, 0, 10, 1)%)^(1/10)-1))</f>
        <v/>
      </c>
      <c r="BV433" s="87">
        <f t="array" aca="1" ref="BV433" ca="1">IF(BV$423="", "", IF(ISERROR(PRODUCT(1+OFFSET(BV$8, $CB433, 0, 10, 1)%)), "", PRODUCT(1+OFFSET(BV$8, $CB433, 0, 10, 1)%)^(1/10)-1))</f>
        <v>0.1563713218835201</v>
      </c>
      <c r="BW433" s="87">
        <f t="array" aca="1" ref="BW433" ca="1">IF(BW$423="", "", IF(ISERROR(PRODUCT(1+OFFSET(BW$8, $CB433, 0, 10, 1)%)), "", PRODUCT(1+OFFSET(BW$8, $CB433, 0, 10, 1)%)^(1/10)-1))</f>
        <v>2.5014292952519668E-2</v>
      </c>
      <c r="BX433" s="87">
        <f t="array" aca="1" ref="BX433" ca="1">IF(BX$423="", "", IF(ISERROR(PRODUCT(1+OFFSET(BX$8, $CB433, 0, 10, 1)%)), "", PRODUCT(1+OFFSET(BX$8, $CB433, 0, 10, 1)%)^(1/10)-1))</f>
        <v>2.1692092459255186E-2</v>
      </c>
      <c r="BY433" s="301">
        <f t="array" aca="1" ref="BY433" ca="1">IF(BY$423="", "", IF(ISERROR(PRODUCT(1+OFFSET(BY$8, $CB433, 0, 10, 1)%)), "", PRODUCT(1+OFFSET(BY$8, $CB433, 0, 10, 1)%)^(1/10)-1))</f>
        <v>0</v>
      </c>
      <c r="BZ433" s="292">
        <f t="array" aca="1" ref="BZ433" ca="1">IF(BZ$423="", "", IF(ISERROR(PRODUCT(1+OFFSET(BZ$8, $CB433, 0, 10, 1)%)), "", PRODUCT(1+OFFSET(BZ$8, $CB433, 0, 10, 1)%)^(1/10)-1))</f>
        <v>1.7718397789240559E-2</v>
      </c>
      <c r="CB433" s="131">
        <f t="shared" si="427"/>
        <v>80</v>
      </c>
    </row>
    <row r="434" spans="1:80" ht="14">
      <c r="A434" s="85" t="str">
        <f t="shared" si="426"/>
        <v>1961-1970</v>
      </c>
      <c r="B434" s="86">
        <f t="array" aca="1" ref="B434" ca="1">IF(B$423="", "", IF(ISERROR(PRODUCT(1+OFFSET(B$8, $CB434, 0, 10, 1)%)), "", PRODUCT(1+OFFSET(B$8, $CB434, 0, 10, 1)%)^(1/10)-1))</f>
        <v>7.5908221927694974E-2</v>
      </c>
      <c r="C434" s="87">
        <f t="array" aca="1" ref="C434" ca="1">IF(C$423="", "", IF(ISERROR(PRODUCT(1+OFFSET(C$8, $CB434, 0, 10, 1)%)), "", PRODUCT(1+OFFSET(C$8, $CB434, 0, 10, 1)%)^(1/10)-1))</f>
        <v>7.0932939033373499E-2</v>
      </c>
      <c r="D434" s="87">
        <f t="array" aca="1" ref="D434" ca="1">IF(D$423="", "", IF(ISERROR(PRODUCT(1+OFFSET(D$8, $CB434, 0, 10, 1)%)), "", PRODUCT(1+OFFSET(D$8, $CB434, 0, 10, 1)%)^(1/10)-1))</f>
        <v>8.0026407067493421E-2</v>
      </c>
      <c r="E434" s="87">
        <f t="array" aca="1" ref="E434" ca="1">IF(E$423="", "", IF(ISERROR(PRODUCT(1+OFFSET(E$8, $CB434, 0, 10, 1)%)), "", PRODUCT(1+OFFSET(E$8, $CB434, 0, 10, 1)%)^(1/10)-1))</f>
        <v>7.5450528189543675E-2</v>
      </c>
      <c r="F434" s="87">
        <f t="array" aca="1" ref="F434" ca="1">IF(F$423="", "", IF(ISERROR(PRODUCT(1+OFFSET(F$8, $CB434, 0, 10, 1)%)), "", PRODUCT(1+OFFSET(F$8, $CB434, 0, 10, 1)%)^(1/10)-1))</f>
        <v>0.11338851108596537</v>
      </c>
      <c r="G434" s="87">
        <f t="array" aca="1" ref="G434" ca="1">IF(G$423="", "", IF(ISERROR(PRODUCT(1+OFFSET(G$8, $CB434, 0, 10, 1)%)), "", PRODUCT(1+OFFSET(G$8, $CB434, 0, 10, 1)%)^(1/10)-1))</f>
        <v>9.4643393738052639E-2</v>
      </c>
      <c r="H434" s="87">
        <f t="array" aca="1" ref="H434" ca="1">IF(H$423="", "", IF(ISERROR(PRODUCT(1+OFFSET(H$8, $CB434, 0, 10, 1)%)), "", PRODUCT(1+OFFSET(H$8, $CB434, 0, 10, 1)%)^(1/10)-1))</f>
        <v>7.6833371806097173E-2</v>
      </c>
      <c r="I434" s="87">
        <f t="array" aca="1" ref="I434" ca="1">IF(I$423="", "", IF(ISERROR(PRODUCT(1+OFFSET(I$8, $CB434, 0, 10, 1)%)), "", PRODUCT(1+OFFSET(I$8, $CB434, 0, 10, 1)%)^(1/10)-1))</f>
        <v>0.14176089496523336</v>
      </c>
      <c r="J434" s="87">
        <f t="array" aca="1" ref="J434" ca="1">IF(J$423="", "", IF(ISERROR(PRODUCT(1+OFFSET(J$8, $CB434, 0, 10, 1)%)), "", PRODUCT(1+OFFSET(J$8, $CB434, 0, 10, 1)%)^(1/10)-1))</f>
        <v>0.11044680560607834</v>
      </c>
      <c r="K434" s="87">
        <f t="array" aca="1" ref="K434" ca="1">IF(K$423="", "", IF(ISERROR(PRODUCT(1+OFFSET(K$8, $CB434, 0, 10, 1)%)), "", PRODUCT(1+OFFSET(K$8, $CB434, 0, 10, 1)%)^(1/10)-1))</f>
        <v>7.8076466145036827E-2</v>
      </c>
      <c r="L434" s="87" t="str">
        <f t="array" aca="1" ref="L434" ca="1">IF(L$423="", "", IF(ISERROR(PRODUCT(1+OFFSET(L$8, $CB434, 0, 10, 1)%)), "", PRODUCT(1+OFFSET(L$8, $CB434, 0, 10, 1)%)^(1/10)-1))</f>
        <v/>
      </c>
      <c r="M434" s="87" t="str">
        <f t="array" aca="1" ref="M434" ca="1">IF(M$423="", "", IF(ISERROR(PRODUCT(1+OFFSET(M$8, $CB434, 0, 10, 1)%)), "", PRODUCT(1+OFFSET(M$8, $CB434, 0, 10, 1)%)^(1/10)-1))</f>
        <v/>
      </c>
      <c r="N434" s="87" t="str">
        <f t="array" aca="1" ref="N434" ca="1">IF(N$423="", "", IF(ISERROR(PRODUCT(1+OFFSET(N$8, $CB434, 0, 10, 1)%)), "", PRODUCT(1+OFFSET(N$8, $CB434, 0, 10, 1)%)^(1/10)-1))</f>
        <v/>
      </c>
      <c r="O434" s="87" t="str">
        <f t="array" aca="1" ref="O434" ca="1">IF(O$423="", "", IF(ISERROR(PRODUCT(1+OFFSET(O$8, $CB434, 0, 10, 1)%)), "", PRODUCT(1+OFFSET(O$8, $CB434, 0, 10, 1)%)^(1/10)-1))</f>
        <v/>
      </c>
      <c r="P434" s="135" t="str">
        <f t="array" aca="1" ref="P434" ca="1">IF(P$423="", "", IF(ISERROR(PRODUCT(1+OFFSET(P$8, $CB434, 0, 10, 1)%)), "", PRODUCT(1+OFFSET(P$8, $CB434, 0, 10, 1)%)^(1/10)-1))</f>
        <v/>
      </c>
      <c r="Q434" s="87" t="str">
        <f t="array" aca="1" ref="Q434" ca="1">IF(Q$423="", "", IF(ISERROR(PRODUCT(1+OFFSET(Q$8, $CB434, 0, 10, 1)%)), "", PRODUCT(1+OFFSET(Q$8, $CB434, 0, 10, 1)%)^(1/10)-1))</f>
        <v/>
      </c>
      <c r="R434" s="87" t="str">
        <f t="array" aca="1" ref="R434" ca="1">IF(R$423="", "", IF(ISERROR(PRODUCT(1+OFFSET(R$8, $CB434, 0, 10, 1)%)), "", PRODUCT(1+OFFSET(R$8, $CB434, 0, 10, 1)%)^(1/10)-1))</f>
        <v/>
      </c>
      <c r="S434" s="87" t="str">
        <f t="array" aca="1" ref="S434" ca="1">IF(S$423="", "", IF(ISERROR(PRODUCT(1+OFFSET(S$8, $CB434, 0, 10, 1)%)), "", PRODUCT(1+OFFSET(S$8, $CB434, 0, 10, 1)%)^(1/10)-1))</f>
        <v/>
      </c>
      <c r="T434" s="87" t="str">
        <f t="array" aca="1" ref="T434" ca="1">IF(T$423="", "", IF(ISERROR(PRODUCT(1+OFFSET(T$8, $CB434, 0, 10, 1)%)), "", PRODUCT(1+OFFSET(T$8, $CB434, 0, 10, 1)%)^(1/10)-1))</f>
        <v/>
      </c>
      <c r="U434" s="87">
        <f t="array" aca="1" ref="U434" ca="1">IF(U$423="", "", IF(ISERROR(PRODUCT(1+OFFSET(U$8, $CB434, 0, 10, 1)%)), "", PRODUCT(1+OFFSET(U$8, $CB434, 0, 10, 1)%)^(1/10)-1))</f>
        <v>1.5138086382633587E-2</v>
      </c>
      <c r="V434" s="87">
        <f t="array" aca="1" ref="V434" ca="1">IF(V$423="", "", IF(ISERROR(PRODUCT(1+OFFSET(V$8, $CB434, 0, 10, 1)%)), "", PRODUCT(1+OFFSET(V$8, $CB434, 0, 10, 1)%)^(1/10)-1))</f>
        <v>3.4354678362679136E-2</v>
      </c>
      <c r="W434" s="87">
        <f t="array" aca="1" ref="W434" ca="1">IF(W$423="", "", IF(ISERROR(PRODUCT(1+OFFSET(W$8, $CB434, 0, 10, 1)%)), "", PRODUCT(1+OFFSET(W$8, $CB434, 0, 10, 1)%)^(1/10)-1))</f>
        <v>4.3064333177051051E-2</v>
      </c>
      <c r="X434" s="87">
        <f t="array" aca="1" ref="X434" ca="1">IF(X$423="", "", IF(ISERROR(PRODUCT(1+OFFSET(X$8, $CB434, 0, 10, 1)%)), "", PRODUCT(1+OFFSET(X$8, $CB434, 0, 10, 1)%)^(1/10)-1))</f>
        <v>3.6730374385006259E-2</v>
      </c>
      <c r="Y434" s="87">
        <f t="array" aca="1" ref="Y434" ca="1">IF(Y$423="", "", IF(ISERROR(PRODUCT(1+OFFSET(Y$8, $CB434, 0, 10, 1)%)), "", PRODUCT(1+OFFSET(Y$8, $CB434, 0, 10, 1)%)^(1/10)-1))</f>
        <v>4.3480892415540318E-2</v>
      </c>
      <c r="Z434" s="87">
        <f t="array" aca="1" ref="Z434" ca="1">IF(Z$423="", "", IF(ISERROR(PRODUCT(1+OFFSET(Z$8, $CB434, 0, 10, 1)%)), "", PRODUCT(1+OFFSET(Z$8, $CB434, 0, 10, 1)%)^(1/10)-1))</f>
        <v>4.2982439717267118E-2</v>
      </c>
      <c r="AA434" s="87" t="str">
        <f t="array" aca="1" ref="AA434" ca="1">IF(AA$423="", "", IF(ISERROR(PRODUCT(1+OFFSET(AA$8, $CB434, 0, 10, 1)%)), "", PRODUCT(1+OFFSET(AA$8, $CB434, 0, 10, 1)%)^(1/10)-1))</f>
        <v/>
      </c>
      <c r="AB434" s="87">
        <f t="array" aca="1" ref="AB434" ca="1">IF(AB$423="", "", IF(ISERROR(PRODUCT(1+OFFSET(AB$8, $CB434, 0, 10, 1)%)), "", PRODUCT(1+OFFSET(AB$8, $CB434, 0, 10, 1)%)^(1/10)-1))</f>
        <v>4.6600537899010419E-2</v>
      </c>
      <c r="AC434" s="87" t="str">
        <f t="array" aca="1" ref="AC434" ca="1">IF(AC$423="", "", IF(ISERROR(PRODUCT(1+OFFSET(AC$8, $CB434, 0, 10, 1)%)), "", PRODUCT(1+OFFSET(AC$8, $CB434, 0, 10, 1)%)^(1/10)-1))</f>
        <v/>
      </c>
      <c r="AD434" s="87">
        <f t="array" aca="1" ref="AD434" ca="1">IF(AD$423="", "", IF(ISERROR(PRODUCT(1+OFFSET(AD$8, $CB434, 0, 10, 1)%)), "", PRODUCT(1+OFFSET(AD$8, $CB434, 0, 10, 1)%)^(1/10)-1))</f>
        <v>9.7886370560283043E-2</v>
      </c>
      <c r="AE434" s="87" t="str">
        <f t="array" aca="1" ref="AE434" ca="1">IF(AE$423="", "", IF(ISERROR(PRODUCT(1+OFFSET(AE$8, $CB434, 0, 10, 1)%)), "", PRODUCT(1+OFFSET(AE$8, $CB434, 0, 10, 1)%)^(1/10)-1))</f>
        <v/>
      </c>
      <c r="AF434" s="87" t="str">
        <f t="array" aca="1" ref="AF434" ca="1">IF(AF$423="", "", IF(ISERROR(PRODUCT(1+OFFSET(AF$8, $CB434, 0, 10, 1)%)), "", PRODUCT(1+OFFSET(AF$8, $CB434, 0, 10, 1)%)^(1/10)-1))</f>
        <v/>
      </c>
      <c r="AG434" s="87" t="str">
        <f t="array" aca="1" ref="AG434" ca="1">IF(AG$423="", "", IF(ISERROR(PRODUCT(1+OFFSET(AG$8, $CB434, 0, 10, 1)%)), "", PRODUCT(1+OFFSET(AG$8, $CB434, 0, 10, 1)%)^(1/10)-1))</f>
        <v/>
      </c>
      <c r="AH434" s="87" t="str">
        <f t="array" aca="1" ref="AH434" ca="1">IF(AH$423="", "", IF(ISERROR(PRODUCT(1+OFFSET(AH$8, $CB434, 0, 10, 1)%)), "", PRODUCT(1+OFFSET(AH$8, $CB434, 0, 10, 1)%)^(1/10)-1))</f>
        <v/>
      </c>
      <c r="AI434" s="87" t="str">
        <f t="array" aca="1" ref="AI434" ca="1">IF(AI$423="", "", IF(ISERROR(PRODUCT(1+OFFSET(AI$8, $CB434, 0, 10, 1)%)), "", PRODUCT(1+OFFSET(AI$8, $CB434, 0, 10, 1)%)^(1/10)-1))</f>
        <v/>
      </c>
      <c r="AJ434" s="87" t="str">
        <f t="array" aca="1" ref="AJ434" ca="1">IF(AJ$423="", "", IF(ISERROR(PRODUCT(1+OFFSET(AJ$8, $CB434, 0, 10, 1)%)), "", PRODUCT(1+OFFSET(AJ$8, $CB434, 0, 10, 1)%)^(1/10)-1))</f>
        <v/>
      </c>
      <c r="AK434" s="87" t="str">
        <f t="array" aca="1" ref="AK434" ca="1">IF(AK$423="", "", IF(ISERROR(PRODUCT(1+OFFSET(AK$8, $CB434, 0, 10, 1)%)), "", PRODUCT(1+OFFSET(AK$8, $CB434, 0, 10, 1)%)^(1/10)-1))</f>
        <v/>
      </c>
      <c r="AL434" s="87" t="str">
        <f t="array" aca="1" ref="AL434" ca="1">IF(AL$423="", "", IF(ISERROR(PRODUCT(1+OFFSET(AL$8, $CB434, 0, 10, 1)%)), "", PRODUCT(1+OFFSET(AL$8, $CB434, 0, 10, 1)%)^(1/10)-1))</f>
        <v/>
      </c>
      <c r="AM434" s="87" t="str">
        <f t="array" aca="1" ref="AM434" ca="1">IF(AM$423="", "", IF(ISERROR(PRODUCT(1+OFFSET(AM$8, $CB434, 0, 10, 1)%)), "", PRODUCT(1+OFFSET(AM$8, $CB434, 0, 10, 1)%)^(1/10)-1))</f>
        <v/>
      </c>
      <c r="AN434" s="87" t="str">
        <f t="array" aca="1" ref="AN434" ca="1">IF(AN$423="", "", IF(ISERROR(PRODUCT(1+OFFSET(AN$8, $CB434, 0, 10, 1)%)), "", PRODUCT(1+OFFSET(AN$8, $CB434, 0, 10, 1)%)^(1/10)-1))</f>
        <v/>
      </c>
      <c r="AO434" s="87" t="str">
        <f t="array" aca="1" ref="AO434" ca="1">IF(AO$423="", "", IF(ISERROR(PRODUCT(1+OFFSET(AO$8, $CB434, 0, 10, 1)%)), "", PRODUCT(1+OFFSET(AO$8, $CB434, 0, 10, 1)%)^(1/10)-1))</f>
        <v/>
      </c>
      <c r="AP434" s="87" t="str">
        <f t="array" aca="1" ref="AP434" ca="1">IF(AP$423="", "", IF(ISERROR(PRODUCT(1+OFFSET(AP$8, $CB434, 0, 10, 1)%)), "", PRODUCT(1+OFFSET(AP$8, $CB434, 0, 10, 1)%)^(1/10)-1))</f>
        <v/>
      </c>
      <c r="AQ434" s="87" t="str">
        <f t="array" aca="1" ref="AQ434" ca="1">IF(AQ$423="", "", IF(ISERROR(PRODUCT(1+OFFSET(AQ$8, $CB434, 0, 10, 1)%)), "", PRODUCT(1+OFFSET(AQ$8, $CB434, 0, 10, 1)%)^(1/10)-1))</f>
        <v/>
      </c>
      <c r="AR434" s="87" t="str">
        <f t="array" aca="1" ref="AR434" ca="1">IF(AR$423="", "", IF(ISERROR(PRODUCT(1+OFFSET(AR$8, $CB434, 0, 10, 1)%)), "", PRODUCT(1+OFFSET(AR$8, $CB434, 0, 10, 1)%)^(1/10)-1))</f>
        <v/>
      </c>
      <c r="AS434" s="87" t="str">
        <f t="array" aca="1" ref="AS434" ca="1">IF(AS$423="", "", IF(ISERROR(PRODUCT(1+OFFSET(AS$8, $CB434, 0, 10, 1)%)), "", PRODUCT(1+OFFSET(AS$8, $CB434, 0, 10, 1)%)^(1/10)-1))</f>
        <v/>
      </c>
      <c r="AT434" s="87" t="str">
        <f t="array" aca="1" ref="AT434" ca="1">IF(AT$423="", "", IF(ISERROR(PRODUCT(1+OFFSET(AT$8, $CB434, 0, 10, 1)%)), "", PRODUCT(1+OFFSET(AT$8, $CB434, 0, 10, 1)%)^(1/10)-1))</f>
        <v/>
      </c>
      <c r="AU434" s="87" t="str">
        <f t="array" aca="1" ref="AU434" ca="1">IF(AU$423="", "", IF(ISERROR(PRODUCT(1+OFFSET(AU$8, $CB434, 0, 10, 1)%)), "", PRODUCT(1+OFFSET(AU$8, $CB434, 0, 10, 1)%)^(1/10)-1))</f>
        <v/>
      </c>
      <c r="AV434" s="87" t="str">
        <f t="array" aca="1" ref="AV434" ca="1">IF(AV$423="", "", IF(ISERROR(PRODUCT(1+OFFSET(AV$8, $CB434, 0, 10, 1)%)), "", PRODUCT(1+OFFSET(AV$8, $CB434, 0, 10, 1)%)^(1/10)-1))</f>
        <v/>
      </c>
      <c r="AW434" s="87" t="str">
        <f t="array" aca="1" ref="AW434" ca="1">IF(AW$423="", "", IF(ISERROR(PRODUCT(1+OFFSET(AW$8, $CB434, 0, 10, 1)%)), "", PRODUCT(1+OFFSET(AW$8, $CB434, 0, 10, 1)%)^(1/10)-1))</f>
        <v/>
      </c>
      <c r="AX434" s="87" t="str">
        <f t="array" aca="1" ref="AX434" ca="1">IF(AX$423="", "", IF(ISERROR(PRODUCT(1+OFFSET(AX$8, $CB434, 0, 10, 1)%)), "", PRODUCT(1+OFFSET(AX$8, $CB434, 0, 10, 1)%)^(1/10)-1))</f>
        <v/>
      </c>
      <c r="AY434" s="87" t="str">
        <f t="array" aca="1" ref="AY434" ca="1">IF(AY$423="", "", IF(ISERROR(PRODUCT(1+OFFSET(AY$8, $CB434, 0, 10, 1)%)), "", PRODUCT(1+OFFSET(AY$8, $CB434, 0, 10, 1)%)^(1/10)-1))</f>
        <v/>
      </c>
      <c r="AZ434" s="87" t="str">
        <f t="array" aca="1" ref="AZ434" ca="1">IF(AZ$423="", "", IF(ISERROR(PRODUCT(1+OFFSET(AZ$8, $CB434, 0, 10, 1)%)), "", PRODUCT(1+OFFSET(AZ$8, $CB434, 0, 10, 1)%)^(1/10)-1))</f>
        <v/>
      </c>
      <c r="BA434" s="87" t="str">
        <f t="array" aca="1" ref="BA434" ca="1">IF(BA$423="", "", IF(ISERROR(PRODUCT(1+OFFSET(BA$8, $CB434, 0, 10, 1)%)), "", PRODUCT(1+OFFSET(BA$8, $CB434, 0, 10, 1)%)^(1/10)-1))</f>
        <v/>
      </c>
      <c r="BB434" s="87" t="str">
        <f t="array" aca="1" ref="BB434" ca="1">IF(BB$423="", "", IF(ISERROR(PRODUCT(1+OFFSET(BB$8, $CB434, 0, 10, 1)%)), "", PRODUCT(1+OFFSET(BB$8, $CB434, 0, 10, 1)%)^(1/10)-1))</f>
        <v/>
      </c>
      <c r="BC434" s="87" t="str">
        <f t="array" aca="1" ref="BC434" ca="1">IF(BC$423="", "", IF(ISERROR(PRODUCT(1+OFFSET(BC$8, $CB434, 0, 10, 1)%)), "", PRODUCT(1+OFFSET(BC$8, $CB434, 0, 10, 1)%)^(1/10)-1))</f>
        <v/>
      </c>
      <c r="BD434" s="87" t="str">
        <f t="array" aca="1" ref="BD434" ca="1">IF(BD$423="", "", IF(ISERROR(PRODUCT(1+OFFSET(BD$8, $CB434, 0, 10, 1)%)), "", PRODUCT(1+OFFSET(BD$8, $CB434, 0, 10, 1)%)^(1/10)-1))</f>
        <v/>
      </c>
      <c r="BE434" s="87" t="str">
        <f t="array" aca="1" ref="BE434" ca="1">IF(BE$423="", "", IF(ISERROR(PRODUCT(1+OFFSET(BE$8, $CB434, 0, 10, 1)%)), "", PRODUCT(1+OFFSET(BE$8, $CB434, 0, 10, 1)%)^(1/10)-1))</f>
        <v/>
      </c>
      <c r="BF434" s="87" t="str">
        <f t="array" aca="1" ref="BF434" ca="1">IF(BF$423="", "", IF(ISERROR(PRODUCT(1+OFFSET(BF$8, $CB434, 0, 10, 1)%)), "", PRODUCT(1+OFFSET(BF$8, $CB434, 0, 10, 1)%)^(1/10)-1))</f>
        <v/>
      </c>
      <c r="BG434" s="87" t="str">
        <f t="array" aca="1" ref="BG434" ca="1">IF(BG$423="", "", IF(ISERROR(PRODUCT(1+OFFSET(BG$8, $CB434, 0, 10, 1)%)), "", PRODUCT(1+OFFSET(BG$8, $CB434, 0, 10, 1)%)^(1/10)-1))</f>
        <v/>
      </c>
      <c r="BH434" s="87" t="str">
        <f t="array" aca="1" ref="BH434" ca="1">IF(BH$423="", "", IF(ISERROR(PRODUCT(1+OFFSET(BH$8, $CB434, 0, 10, 1)%)), "", PRODUCT(1+OFFSET(BH$8, $CB434, 0, 10, 1)%)^(1/10)-1))</f>
        <v/>
      </c>
      <c r="BI434" s="87" t="str">
        <f t="array" aca="1" ref="BI434" ca="1">IF(BI$423="", "", IF(ISERROR(PRODUCT(1+OFFSET(BI$8, $CB434, 0, 10, 1)%)), "", PRODUCT(1+OFFSET(BI$8, $CB434, 0, 10, 1)%)^(1/10)-1))</f>
        <v/>
      </c>
      <c r="BJ434" s="87" t="str">
        <f t="array" aca="1" ref="BJ434" ca="1">IF(BJ$423="", "", IF(ISERROR(PRODUCT(1+OFFSET(BJ$8, $CB434, 0, 10, 1)%)), "", PRODUCT(1+OFFSET(BJ$8, $CB434, 0, 10, 1)%)^(1/10)-1))</f>
        <v/>
      </c>
      <c r="BK434" s="87" t="str">
        <f t="array" aca="1" ref="BK434" ca="1">IF(BK$423="", "", IF(ISERROR(PRODUCT(1+OFFSET(BK$8, $CB434, 0, 10, 1)%)), "", PRODUCT(1+OFFSET(BK$8, $CB434, 0, 10, 1)%)^(1/10)-1))</f>
        <v/>
      </c>
      <c r="BL434" s="87" t="str">
        <f t="array" aca="1" ref="BL434" ca="1">IF(BL$423="", "", IF(ISERROR(PRODUCT(1+OFFSET(BL$8, $CB434, 0, 10, 1)%)), "", PRODUCT(1+OFFSET(BL$8, $CB434, 0, 10, 1)%)^(1/10)-1))</f>
        <v/>
      </c>
      <c r="BM434" s="87" t="str">
        <f t="array" aca="1" ref="BM434" ca="1">IF(BM$423="", "", IF(ISERROR(PRODUCT(1+OFFSET(BM$8, $CB434, 0, 10, 1)%)), "", PRODUCT(1+OFFSET(BM$8, $CB434, 0, 10, 1)%)^(1/10)-1))</f>
        <v/>
      </c>
      <c r="BN434" s="87" t="str">
        <f t="array" aca="1" ref="BN434" ca="1">IF(BN$423="", "", IF(ISERROR(PRODUCT(1+OFFSET(BN$8, $CB434, 0, 10, 1)%)), "", PRODUCT(1+OFFSET(BN$8, $CB434, 0, 10, 1)%)^(1/10)-1))</f>
        <v/>
      </c>
      <c r="BO434" s="87" t="str">
        <f t="array" aca="1" ref="BO434" ca="1">IF(BO$423="", "", IF(ISERROR(PRODUCT(1+OFFSET(BO$8, $CB434, 0, 10, 1)%)), "", PRODUCT(1+OFFSET(BO$8, $CB434, 0, 10, 1)%)^(1/10)-1))</f>
        <v/>
      </c>
      <c r="BP434" s="87" t="str">
        <f t="array" aca="1" ref="BP434" ca="1">IF(BP$423="", "", IF(ISERROR(PRODUCT(1+OFFSET(BP$8, $CB434, 0, 10, 1)%)), "", PRODUCT(1+OFFSET(BP$8, $CB434, 0, 10, 1)%)^(1/10)-1))</f>
        <v/>
      </c>
      <c r="BQ434" s="87" t="str">
        <f t="array" aca="1" ref="BQ434" ca="1">IF(BQ$423="", "", IF(ISERROR(PRODUCT(1+OFFSET(BQ$8, $CB434, 0, 10, 1)%)), "", PRODUCT(1+OFFSET(BQ$8, $CB434, 0, 10, 1)%)^(1/10)-1))</f>
        <v/>
      </c>
      <c r="BR434" s="87" t="str">
        <f t="array" aca="1" ref="BR434" ca="1">IF(BR$423="", "", IF(ISERROR(PRODUCT(1+OFFSET(BR$8, $CB434, 0, 10, 1)%)), "", PRODUCT(1+OFFSET(BR$8, $CB434, 0, 10, 1)%)^(1/10)-1))</f>
        <v/>
      </c>
      <c r="BS434" s="87" t="str">
        <f t="array" aca="1" ref="BS434" ca="1">IF(BS$423="", "", IF(ISERROR(PRODUCT(1+OFFSET(BS$8, $CB434, 0, 10, 1)%)), "", PRODUCT(1+OFFSET(BS$8, $CB434, 0, 10, 1)%)^(1/10)-1))</f>
        <v/>
      </c>
      <c r="BT434" s="87" t="str">
        <f t="array" aca="1" ref="BT434" ca="1">IF(BT$423="", "", IF(ISERROR(PRODUCT(1+OFFSET(BT$8, $CB434, 0, 10, 1)%)), "", PRODUCT(1+OFFSET(BT$8, $CB434, 0, 10, 1)%)^(1/10)-1))</f>
        <v/>
      </c>
      <c r="BU434" s="87" t="str">
        <f t="array" aca="1" ref="BU434" ca="1">IF(BU$423="", "", IF(ISERROR(PRODUCT(1+OFFSET(BU$8, $CB434, 0, 10, 1)%)), "", PRODUCT(1+OFFSET(BU$8, $CB434, 0, 10, 1)%)^(1/10)-1))</f>
        <v/>
      </c>
      <c r="BV434" s="87">
        <f t="array" aca="1" ref="BV434" ca="1">IF(BV$423="", "", IF(ISERROR(PRODUCT(1+OFFSET(BV$8, $CB434, 0, 10, 1)%)), "", PRODUCT(1+OFFSET(BV$8, $CB434, 0, 10, 1)%)^(1/10)-1))</f>
        <v>7.8609177242400907E-2</v>
      </c>
      <c r="BW434" s="87">
        <f t="array" aca="1" ref="BW434" ca="1">IF(BW$423="", "", IF(ISERROR(PRODUCT(1+OFFSET(BW$8, $CB434, 0, 10, 1)%)), "", PRODUCT(1+OFFSET(BW$8, $CB434, 0, 10, 1)%)^(1/10)-1))</f>
        <v>3.6423387719404676E-2</v>
      </c>
      <c r="BX434" s="87">
        <f t="array" aca="1" ref="BX434" ca="1">IF(BX$423="", "", IF(ISERROR(PRODUCT(1+OFFSET(BX$8, $CB434, 0, 10, 1)%)), "", PRODUCT(1+OFFSET(BX$8, $CB434, 0, 10, 1)%)^(1/10)-1))</f>
        <v>4.3921123913012616E-2</v>
      </c>
      <c r="BY434" s="301">
        <f t="array" aca="1" ref="BY434" ca="1">IF(BY$423="", "", IF(ISERROR(PRODUCT(1+OFFSET(BY$8, $CB434, 0, 10, 1)%)), "", PRODUCT(1+OFFSET(BY$8, $CB434, 0, 10, 1)%)^(1/10)-1))</f>
        <v>0</v>
      </c>
      <c r="BZ434" s="292">
        <f t="array" aca="1" ref="BZ434" ca="1">IF(BZ$423="", "", IF(ISERROR(PRODUCT(1+OFFSET(BZ$8, $CB434, 0, 10, 1)%)), "", PRODUCT(1+OFFSET(BZ$8, $CB434, 0, 10, 1)%)^(1/10)-1))</f>
        <v>2.9358560938541389E-2</v>
      </c>
      <c r="CB434" s="131">
        <f t="shared" si="427"/>
        <v>90</v>
      </c>
    </row>
    <row r="435" spans="1:80" ht="14">
      <c r="A435" s="85" t="str">
        <f t="shared" si="426"/>
        <v>1971-1980</v>
      </c>
      <c r="B435" s="86">
        <f t="array" aca="1" ref="B435" ca="1">IF(B$423="", "", IF(ISERROR(PRODUCT(1+OFFSET(B$8, $CB435, 0, 10, 1)%)), "", PRODUCT(1+OFFSET(B$8, $CB435, 0, 10, 1)%)^(1/10)-1))</f>
        <v>8.9360737704639703E-2</v>
      </c>
      <c r="C435" s="87">
        <f t="array" aca="1" ref="C435" ca="1">IF(C$423="", "", IF(ISERROR(PRODUCT(1+OFFSET(C$8, $CB435, 0, 10, 1)%)), "", PRODUCT(1+OFFSET(C$8, $CB435, 0, 10, 1)%)^(1/10)-1))</f>
        <v>9.6544535575013413E-2</v>
      </c>
      <c r="D435" s="87">
        <f t="array" aca="1" ref="D435" ca="1">IF(D$423="", "", IF(ISERROR(PRODUCT(1+OFFSET(D$8, $CB435, 0, 10, 1)%)), "", PRODUCT(1+OFFSET(D$8, $CB435, 0, 10, 1)%)^(1/10)-1))</f>
        <v>8.1227916766387187E-2</v>
      </c>
      <c r="E435" s="87">
        <f t="array" aca="1" ref="E435" ca="1">IF(E$423="", "", IF(ISERROR(PRODUCT(1+OFFSET(E$8, $CB435, 0, 10, 1)%)), "", PRODUCT(1+OFFSET(E$8, $CB435, 0, 10, 1)%)^(1/10)-1))</f>
        <v>7.2387705815297521E-2</v>
      </c>
      <c r="F435" s="87">
        <f t="array" aca="1" ref="F435" ca="1">IF(F$423="", "", IF(ISERROR(PRODUCT(1+OFFSET(F$8, $CB435, 0, 10, 1)%)), "", PRODUCT(1+OFFSET(F$8, $CB435, 0, 10, 1)%)^(1/10)-1))</f>
        <v>0.1352403111443985</v>
      </c>
      <c r="G435" s="87">
        <f t="array" aca="1" ref="G435" ca="1">IF(G$423="", "", IF(ISERROR(PRODUCT(1+OFFSET(G$8, $CB435, 0, 10, 1)%)), "", PRODUCT(1+OFFSET(G$8, $CB435, 0, 10, 1)%)^(1/10)-1))</f>
        <v>0.11109094314308954</v>
      </c>
      <c r="H435" s="87">
        <f t="array" aca="1" ref="H435" ca="1">IF(H$423="", "", IF(ISERROR(PRODUCT(1+OFFSET(H$8, $CB435, 0, 10, 1)%)), "", PRODUCT(1+OFFSET(H$8, $CB435, 0, 10, 1)%)^(1/10)-1))</f>
        <v>8.1720972873646103E-2</v>
      </c>
      <c r="I435" s="87">
        <f t="array" aca="1" ref="I435" ca="1">IF(I$423="", "", IF(ISERROR(PRODUCT(1+OFFSET(I$8, $CB435, 0, 10, 1)%)), "", PRODUCT(1+OFFSET(I$8, $CB435, 0, 10, 1)%)^(1/10)-1))</f>
        <v>0.15471603061730788</v>
      </c>
      <c r="J435" s="87">
        <f t="array" aca="1" ref="J435" ca="1">IF(J$423="", "", IF(ISERROR(PRODUCT(1+OFFSET(J$8, $CB435, 0, 10, 1)%)), "", PRODUCT(1+OFFSET(J$8, $CB435, 0, 10, 1)%)^(1/10)-1))</f>
        <v>0.14604508368818414</v>
      </c>
      <c r="K435" s="87">
        <f t="array" aca="1" ref="K435" ca="1">IF(K$423="", "", IF(ISERROR(PRODUCT(1+OFFSET(K$8, $CB435, 0, 10, 1)%)), "", PRODUCT(1+OFFSET(K$8, $CB435, 0, 10, 1)%)^(1/10)-1))</f>
        <v>0.13438625204314647</v>
      </c>
      <c r="L435" s="87">
        <f t="array" aca="1" ref="L435" ca="1">IF(L$423="", "", IF(ISERROR(PRODUCT(1+OFFSET(L$8, $CB435, 0, 10, 1)%)), "", PRODUCT(1+OFFSET(L$8, $CB435, 0, 10, 1)%)^(1/10)-1))</f>
        <v>0.13909235086650251</v>
      </c>
      <c r="M435" s="87">
        <f t="array" aca="1" ref="M435" ca="1">IF(M$423="", "", IF(ISERROR(PRODUCT(1+OFFSET(M$8, $CB435, 0, 10, 1)%)), "", PRODUCT(1+OFFSET(M$8, $CB435, 0, 10, 1)%)^(1/10)-1))</f>
        <v>0.1254951264477171</v>
      </c>
      <c r="N435" s="87">
        <f t="array" aca="1" ref="N435" ca="1">IF(N$423="", "", IF(ISERROR(PRODUCT(1+OFFSET(N$8, $CB435, 0, 10, 1)%)), "", PRODUCT(1+OFFSET(N$8, $CB435, 0, 10, 1)%)^(1/10)-1))</f>
        <v>0.12317111610400988</v>
      </c>
      <c r="O435" s="87" t="str">
        <f t="array" aca="1" ref="O435" ca="1">IF(O$423="", "", IF(ISERROR(PRODUCT(1+OFFSET(O$8, $CB435, 0, 10, 1)%)), "", PRODUCT(1+OFFSET(O$8, $CB435, 0, 10, 1)%)^(1/10)-1))</f>
        <v/>
      </c>
      <c r="P435" s="135">
        <f t="array" aca="1" ref="P435" ca="1">IF(P$423="", "", IF(ISERROR(PRODUCT(1+OFFSET(P$8, $CB435, 0, 10, 1)%)), "", PRODUCT(1+OFFSET(P$8, $CB435, 0, 10, 1)%)^(1/10)-1))</f>
        <v>0.13498113842013248</v>
      </c>
      <c r="Q435" s="87">
        <f t="array" aca="1" ref="Q435" ca="1">IF(Q$423="", "", IF(ISERROR(PRODUCT(1+OFFSET(Q$8, $CB435, 0, 10, 1)%)), "", PRODUCT(1+OFFSET(Q$8, $CB435, 0, 10, 1)%)^(1/10)-1))</f>
        <v>0.18952047575847297</v>
      </c>
      <c r="R435" s="87">
        <f t="array" aca="1" ref="R435" ca="1">IF(R$423="", "", IF(ISERROR(PRODUCT(1+OFFSET(R$8, $CB435, 0, 10, 1)%)), "", PRODUCT(1+OFFSET(R$8, $CB435, 0, 10, 1)%)^(1/10)-1))</f>
        <v>9.0360979961794818E-2</v>
      </c>
      <c r="S435" s="87">
        <f t="array" aca="1" ref="S435" ca="1">IF(S$423="", "", IF(ISERROR(PRODUCT(1+OFFSET(S$8, $CB435, 0, 10, 1)%)), "", PRODUCT(1+OFFSET(S$8, $CB435, 0, 10, 1)%)^(1/10)-1))</f>
        <v>0.12501290662353748</v>
      </c>
      <c r="T435" s="87" t="str">
        <f t="array" aca="1" ref="T435" ca="1">IF(T$423="", "", IF(ISERROR(PRODUCT(1+OFFSET(T$8, $CB435, 0, 10, 1)%)), "", PRODUCT(1+OFFSET(T$8, $CB435, 0, 10, 1)%)^(1/10)-1))</f>
        <v/>
      </c>
      <c r="U435" s="87">
        <f t="array" aca="1" ref="U435" ca="1">IF(U$423="", "", IF(ISERROR(PRODUCT(1+OFFSET(U$8, $CB435, 0, 10, 1)%)), "", PRODUCT(1+OFFSET(U$8, $CB435, 0, 10, 1)%)^(1/10)-1))</f>
        <v>2.9104117356589132E-2</v>
      </c>
      <c r="V435" s="87">
        <f t="array" aca="1" ref="V435" ca="1">IF(V$423="", "", IF(ISERROR(PRODUCT(1+OFFSET(V$8, $CB435, 0, 10, 1)%)), "", PRODUCT(1+OFFSET(V$8, $CB435, 0, 10, 1)%)^(1/10)-1))</f>
        <v>4.4741047401863243E-2</v>
      </c>
      <c r="W435" s="87">
        <f t="array" aca="1" ref="W435" ca="1">IF(W$423="", "", IF(ISERROR(PRODUCT(1+OFFSET(W$8, $CB435, 0, 10, 1)%)), "", PRODUCT(1+OFFSET(W$8, $CB435, 0, 10, 1)%)^(1/10)-1))</f>
        <v>6.0162113222073099E-2</v>
      </c>
      <c r="X435" s="87">
        <f t="array" aca="1" ref="X435" ca="1">IF(X$423="", "", IF(ISERROR(PRODUCT(1+OFFSET(X$8, $CB435, 0, 10, 1)%)), "", PRODUCT(1+OFFSET(X$8, $CB435, 0, 10, 1)%)^(1/10)-1))</f>
        <v>4.9430217264223808E-2</v>
      </c>
      <c r="Y435" s="87">
        <f t="array" aca="1" ref="Y435" ca="1">IF(Y$423="", "", IF(ISERROR(PRODUCT(1+OFFSET(Y$8, $CB435, 0, 10, 1)%)), "", PRODUCT(1+OFFSET(Y$8, $CB435, 0, 10, 1)%)^(1/10)-1))</f>
        <v>6.0476855559094433E-2</v>
      </c>
      <c r="Z435" s="87">
        <f t="array" aca="1" ref="Z435" ca="1">IF(Z$423="", "", IF(ISERROR(PRODUCT(1+OFFSET(Z$8, $CB435, 0, 10, 1)%)), "", PRODUCT(1+OFFSET(Z$8, $CB435, 0, 10, 1)%)^(1/10)-1))</f>
        <v>6.7848364017847995E-2</v>
      </c>
      <c r="AA435" s="87">
        <f t="array" aca="1" ref="AA435" ca="1">IF(AA$423="", "", IF(ISERROR(PRODUCT(1+OFFSET(AA$8, $CB435, 0, 10, 1)%)), "", PRODUCT(1+OFFSET(AA$8, $CB435, 0, 10, 1)%)^(1/10)-1))</f>
        <v>4.0360215669380528E-2</v>
      </c>
      <c r="AB435" s="87">
        <f t="array" aca="1" ref="AB435" ca="1">IF(AB$423="", "", IF(ISERROR(PRODUCT(1+OFFSET(AB$8, $CB435, 0, 10, 1)%)), "", PRODUCT(1+OFFSET(AB$8, $CB435, 0, 10, 1)%)^(1/10)-1))</f>
        <v>6.6141384576169138E-2</v>
      </c>
      <c r="AC435" s="87">
        <f t="array" aca="1" ref="AC435" ca="1">IF(AC$423="", "", IF(ISERROR(PRODUCT(1+OFFSET(AC$8, $CB435, 0, 10, 1)%)), "", PRODUCT(1+OFFSET(AC$8, $CB435, 0, 10, 1)%)^(1/10)-1))</f>
        <v>7.799230479485475E-2</v>
      </c>
      <c r="AD435" s="87">
        <f t="array" aca="1" ref="AD435" ca="1">IF(AD$423="", "", IF(ISERROR(PRODUCT(1+OFFSET(AD$8, $CB435, 0, 10, 1)%)), "", PRODUCT(1+OFFSET(AD$8, $CB435, 0, 10, 1)%)^(1/10)-1))</f>
        <v>0.10678793410045717</v>
      </c>
      <c r="AE435" s="87">
        <f t="array" aca="1" ref="AE435" ca="1">IF(AE$423="", "", IF(ISERROR(PRODUCT(1+OFFSET(AE$8, $CB435, 0, 10, 1)%)), "", PRODUCT(1+OFFSET(AE$8, $CB435, 0, 10, 1)%)^(1/10)-1))</f>
        <v>0.19916932250084174</v>
      </c>
      <c r="AF435" s="87">
        <f t="array" aca="1" ref="AF435" ca="1">IF(AF$423="", "", IF(ISERROR(PRODUCT(1+OFFSET(AF$8, $CB435, 0, 10, 1)%)), "", PRODUCT(1+OFFSET(AF$8, $CB435, 0, 10, 1)%)^(1/10)-1))</f>
        <v>0.31438370350719436</v>
      </c>
      <c r="AG435" s="87" t="str">
        <f t="array" aca="1" ref="AG435" ca="1">IF(AG$423="", "", IF(ISERROR(PRODUCT(1+OFFSET(AG$8, $CB435, 0, 10, 1)%)), "", PRODUCT(1+OFFSET(AG$8, $CB435, 0, 10, 1)%)^(1/10)-1))</f>
        <v/>
      </c>
      <c r="AH435" s="87" t="str">
        <f t="array" aca="1" ref="AH435" ca="1">IF(AH$423="", "", IF(ISERROR(PRODUCT(1+OFFSET(AH$8, $CB435, 0, 10, 1)%)), "", PRODUCT(1+OFFSET(AH$8, $CB435, 0, 10, 1)%)^(1/10)-1))</f>
        <v/>
      </c>
      <c r="AI435" s="87" t="str">
        <f t="array" aca="1" ref="AI435" ca="1">IF(AI$423="", "", IF(ISERROR(PRODUCT(1+OFFSET(AI$8, $CB435, 0, 10, 1)%)), "", PRODUCT(1+OFFSET(AI$8, $CB435, 0, 10, 1)%)^(1/10)-1))</f>
        <v/>
      </c>
      <c r="AJ435" s="87" t="str">
        <f t="array" aca="1" ref="AJ435" ca="1">IF(AJ$423="", "", IF(ISERROR(PRODUCT(1+OFFSET(AJ$8, $CB435, 0, 10, 1)%)), "", PRODUCT(1+OFFSET(AJ$8, $CB435, 0, 10, 1)%)^(1/10)-1))</f>
        <v/>
      </c>
      <c r="AK435" s="87" t="str">
        <f t="array" aca="1" ref="AK435" ca="1">IF(AK$423="", "", IF(ISERROR(PRODUCT(1+OFFSET(AK$8, $CB435, 0, 10, 1)%)), "", PRODUCT(1+OFFSET(AK$8, $CB435, 0, 10, 1)%)^(1/10)-1))</f>
        <v/>
      </c>
      <c r="AL435" s="87" t="str">
        <f t="array" aca="1" ref="AL435" ca="1">IF(AL$423="", "", IF(ISERROR(PRODUCT(1+OFFSET(AL$8, $CB435, 0, 10, 1)%)), "", PRODUCT(1+OFFSET(AL$8, $CB435, 0, 10, 1)%)^(1/10)-1))</f>
        <v/>
      </c>
      <c r="AM435" s="87" t="str">
        <f t="array" aca="1" ref="AM435" ca="1">IF(AM$423="", "", IF(ISERROR(PRODUCT(1+OFFSET(AM$8, $CB435, 0, 10, 1)%)), "", PRODUCT(1+OFFSET(AM$8, $CB435, 0, 10, 1)%)^(1/10)-1))</f>
        <v/>
      </c>
      <c r="AN435" s="87" t="str">
        <f t="array" aca="1" ref="AN435" ca="1">IF(AN$423="", "", IF(ISERROR(PRODUCT(1+OFFSET(AN$8, $CB435, 0, 10, 1)%)), "", PRODUCT(1+OFFSET(AN$8, $CB435, 0, 10, 1)%)^(1/10)-1))</f>
        <v/>
      </c>
      <c r="AO435" s="87" t="str">
        <f t="array" aca="1" ref="AO435" ca="1">IF(AO$423="", "", IF(ISERROR(PRODUCT(1+OFFSET(AO$8, $CB435, 0, 10, 1)%)), "", PRODUCT(1+OFFSET(AO$8, $CB435, 0, 10, 1)%)^(1/10)-1))</f>
        <v/>
      </c>
      <c r="AP435" s="87" t="str">
        <f t="array" aca="1" ref="AP435" ca="1">IF(AP$423="", "", IF(ISERROR(PRODUCT(1+OFFSET(AP$8, $CB435, 0, 10, 1)%)), "", PRODUCT(1+OFFSET(AP$8, $CB435, 0, 10, 1)%)^(1/10)-1))</f>
        <v/>
      </c>
      <c r="AQ435" s="87" t="str">
        <f t="array" aca="1" ref="AQ435" ca="1">IF(AQ$423="", "", IF(ISERROR(PRODUCT(1+OFFSET(AQ$8, $CB435, 0, 10, 1)%)), "", PRODUCT(1+OFFSET(AQ$8, $CB435, 0, 10, 1)%)^(1/10)-1))</f>
        <v/>
      </c>
      <c r="AR435" s="87" t="str">
        <f t="array" aca="1" ref="AR435" ca="1">IF(AR$423="", "", IF(ISERROR(PRODUCT(1+OFFSET(AR$8, $CB435, 0, 10, 1)%)), "", PRODUCT(1+OFFSET(AR$8, $CB435, 0, 10, 1)%)^(1/10)-1))</f>
        <v/>
      </c>
      <c r="AS435" s="87" t="str">
        <f t="array" aca="1" ref="AS435" ca="1">IF(AS$423="", "", IF(ISERROR(PRODUCT(1+OFFSET(AS$8, $CB435, 0, 10, 1)%)), "", PRODUCT(1+OFFSET(AS$8, $CB435, 0, 10, 1)%)^(1/10)-1))</f>
        <v/>
      </c>
      <c r="AT435" s="87" t="str">
        <f t="array" aca="1" ref="AT435" ca="1">IF(AT$423="", "", IF(ISERROR(PRODUCT(1+OFFSET(AT$8, $CB435, 0, 10, 1)%)), "", PRODUCT(1+OFFSET(AT$8, $CB435, 0, 10, 1)%)^(1/10)-1))</f>
        <v/>
      </c>
      <c r="AU435" s="87" t="str">
        <f t="array" aca="1" ref="AU435" ca="1">IF(AU$423="", "", IF(ISERROR(PRODUCT(1+OFFSET(AU$8, $CB435, 0, 10, 1)%)), "", PRODUCT(1+OFFSET(AU$8, $CB435, 0, 10, 1)%)^(1/10)-1))</f>
        <v/>
      </c>
      <c r="AV435" s="87" t="str">
        <f t="array" aca="1" ref="AV435" ca="1">IF(AV$423="", "", IF(ISERROR(PRODUCT(1+OFFSET(AV$8, $CB435, 0, 10, 1)%)), "", PRODUCT(1+OFFSET(AV$8, $CB435, 0, 10, 1)%)^(1/10)-1))</f>
        <v/>
      </c>
      <c r="AW435" s="87" t="str">
        <f t="array" aca="1" ref="AW435" ca="1">IF(AW$423="", "", IF(ISERROR(PRODUCT(1+OFFSET(AW$8, $CB435, 0, 10, 1)%)), "", PRODUCT(1+OFFSET(AW$8, $CB435, 0, 10, 1)%)^(1/10)-1))</f>
        <v/>
      </c>
      <c r="AX435" s="87" t="str">
        <f t="array" aca="1" ref="AX435" ca="1">IF(AX$423="", "", IF(ISERROR(PRODUCT(1+OFFSET(AX$8, $CB435, 0, 10, 1)%)), "", PRODUCT(1+OFFSET(AX$8, $CB435, 0, 10, 1)%)^(1/10)-1))</f>
        <v/>
      </c>
      <c r="AY435" s="87" t="str">
        <f t="array" aca="1" ref="AY435" ca="1">IF(AY$423="", "", IF(ISERROR(PRODUCT(1+OFFSET(AY$8, $CB435, 0, 10, 1)%)), "", PRODUCT(1+OFFSET(AY$8, $CB435, 0, 10, 1)%)^(1/10)-1))</f>
        <v/>
      </c>
      <c r="AZ435" s="87" t="str">
        <f t="array" aca="1" ref="AZ435" ca="1">IF(AZ$423="", "", IF(ISERROR(PRODUCT(1+OFFSET(AZ$8, $CB435, 0, 10, 1)%)), "", PRODUCT(1+OFFSET(AZ$8, $CB435, 0, 10, 1)%)^(1/10)-1))</f>
        <v/>
      </c>
      <c r="BA435" s="87" t="str">
        <f t="array" aca="1" ref="BA435" ca="1">IF(BA$423="", "", IF(ISERROR(PRODUCT(1+OFFSET(BA$8, $CB435, 0, 10, 1)%)), "", PRODUCT(1+OFFSET(BA$8, $CB435, 0, 10, 1)%)^(1/10)-1))</f>
        <v/>
      </c>
      <c r="BB435" s="87" t="str">
        <f t="array" aca="1" ref="BB435" ca="1">IF(BB$423="", "", IF(ISERROR(PRODUCT(1+OFFSET(BB$8, $CB435, 0, 10, 1)%)), "", PRODUCT(1+OFFSET(BB$8, $CB435, 0, 10, 1)%)^(1/10)-1))</f>
        <v/>
      </c>
      <c r="BC435" s="87" t="str">
        <f t="array" aca="1" ref="BC435" ca="1">IF(BC$423="", "", IF(ISERROR(PRODUCT(1+OFFSET(BC$8, $CB435, 0, 10, 1)%)), "", PRODUCT(1+OFFSET(BC$8, $CB435, 0, 10, 1)%)^(1/10)-1))</f>
        <v/>
      </c>
      <c r="BD435" s="87" t="str">
        <f t="array" aca="1" ref="BD435" ca="1">IF(BD$423="", "", IF(ISERROR(PRODUCT(1+OFFSET(BD$8, $CB435, 0, 10, 1)%)), "", PRODUCT(1+OFFSET(BD$8, $CB435, 0, 10, 1)%)^(1/10)-1))</f>
        <v/>
      </c>
      <c r="BE435" s="87" t="str">
        <f t="array" aca="1" ref="BE435" ca="1">IF(BE$423="", "", IF(ISERROR(PRODUCT(1+OFFSET(BE$8, $CB435, 0, 10, 1)%)), "", PRODUCT(1+OFFSET(BE$8, $CB435, 0, 10, 1)%)^(1/10)-1))</f>
        <v/>
      </c>
      <c r="BF435" s="87" t="str">
        <f t="array" aca="1" ref="BF435" ca="1">IF(BF$423="", "", IF(ISERROR(PRODUCT(1+OFFSET(BF$8, $CB435, 0, 10, 1)%)), "", PRODUCT(1+OFFSET(BF$8, $CB435, 0, 10, 1)%)^(1/10)-1))</f>
        <v/>
      </c>
      <c r="BG435" s="87" t="str">
        <f t="array" aca="1" ref="BG435" ca="1">IF(BG$423="", "", IF(ISERROR(PRODUCT(1+OFFSET(BG$8, $CB435, 0, 10, 1)%)), "", PRODUCT(1+OFFSET(BG$8, $CB435, 0, 10, 1)%)^(1/10)-1))</f>
        <v/>
      </c>
      <c r="BH435" s="87" t="str">
        <f t="array" aca="1" ref="BH435" ca="1">IF(BH$423="", "", IF(ISERROR(PRODUCT(1+OFFSET(BH$8, $CB435, 0, 10, 1)%)), "", PRODUCT(1+OFFSET(BH$8, $CB435, 0, 10, 1)%)^(1/10)-1))</f>
        <v/>
      </c>
      <c r="BI435" s="87" t="str">
        <f t="array" aca="1" ref="BI435" ca="1">IF(BI$423="", "", IF(ISERROR(PRODUCT(1+OFFSET(BI$8, $CB435, 0, 10, 1)%)), "", PRODUCT(1+OFFSET(BI$8, $CB435, 0, 10, 1)%)^(1/10)-1))</f>
        <v/>
      </c>
      <c r="BJ435" s="87" t="str">
        <f t="array" aca="1" ref="BJ435" ca="1">IF(BJ$423="", "", IF(ISERROR(PRODUCT(1+OFFSET(BJ$8, $CB435, 0, 10, 1)%)), "", PRODUCT(1+OFFSET(BJ$8, $CB435, 0, 10, 1)%)^(1/10)-1))</f>
        <v/>
      </c>
      <c r="BK435" s="87" t="str">
        <f t="array" aca="1" ref="BK435" ca="1">IF(BK$423="", "", IF(ISERROR(PRODUCT(1+OFFSET(BK$8, $CB435, 0, 10, 1)%)), "", PRODUCT(1+OFFSET(BK$8, $CB435, 0, 10, 1)%)^(1/10)-1))</f>
        <v/>
      </c>
      <c r="BL435" s="87" t="str">
        <f t="array" aca="1" ref="BL435" ca="1">IF(BL$423="", "", IF(ISERROR(PRODUCT(1+OFFSET(BL$8, $CB435, 0, 10, 1)%)), "", PRODUCT(1+OFFSET(BL$8, $CB435, 0, 10, 1)%)^(1/10)-1))</f>
        <v/>
      </c>
      <c r="BM435" s="87" t="str">
        <f t="array" aca="1" ref="BM435" ca="1">IF(BM$423="", "", IF(ISERROR(PRODUCT(1+OFFSET(BM$8, $CB435, 0, 10, 1)%)), "", PRODUCT(1+OFFSET(BM$8, $CB435, 0, 10, 1)%)^(1/10)-1))</f>
        <v/>
      </c>
      <c r="BN435" s="87" t="str">
        <f t="array" aca="1" ref="BN435" ca="1">IF(BN$423="", "", IF(ISERROR(PRODUCT(1+OFFSET(BN$8, $CB435, 0, 10, 1)%)), "", PRODUCT(1+OFFSET(BN$8, $CB435, 0, 10, 1)%)^(1/10)-1))</f>
        <v/>
      </c>
      <c r="BO435" s="87" t="str">
        <f t="array" aca="1" ref="BO435" ca="1">IF(BO$423="", "", IF(ISERROR(PRODUCT(1+OFFSET(BO$8, $CB435, 0, 10, 1)%)), "", PRODUCT(1+OFFSET(BO$8, $CB435, 0, 10, 1)%)^(1/10)-1))</f>
        <v/>
      </c>
      <c r="BP435" s="87" t="str">
        <f t="array" aca="1" ref="BP435" ca="1">IF(BP$423="", "", IF(ISERROR(PRODUCT(1+OFFSET(BP$8, $CB435, 0, 10, 1)%)), "", PRODUCT(1+OFFSET(BP$8, $CB435, 0, 10, 1)%)^(1/10)-1))</f>
        <v/>
      </c>
      <c r="BQ435" s="87" t="str">
        <f t="array" aca="1" ref="BQ435" ca="1">IF(BQ$423="", "", IF(ISERROR(PRODUCT(1+OFFSET(BQ$8, $CB435, 0, 10, 1)%)), "", PRODUCT(1+OFFSET(BQ$8, $CB435, 0, 10, 1)%)^(1/10)-1))</f>
        <v/>
      </c>
      <c r="BR435" s="87" t="str">
        <f t="array" aca="1" ref="BR435" ca="1">IF(BR$423="", "", IF(ISERROR(PRODUCT(1+OFFSET(BR$8, $CB435, 0, 10, 1)%)), "", PRODUCT(1+OFFSET(BR$8, $CB435, 0, 10, 1)%)^(1/10)-1))</f>
        <v/>
      </c>
      <c r="BS435" s="87" t="str">
        <f t="array" aca="1" ref="BS435" ca="1">IF(BS$423="", "", IF(ISERROR(PRODUCT(1+OFFSET(BS$8, $CB435, 0, 10, 1)%)), "", PRODUCT(1+OFFSET(BS$8, $CB435, 0, 10, 1)%)^(1/10)-1))</f>
        <v/>
      </c>
      <c r="BT435" s="87" t="str">
        <f t="array" aca="1" ref="BT435" ca="1">IF(BT$423="", "", IF(ISERROR(PRODUCT(1+OFFSET(BT$8, $CB435, 0, 10, 1)%)), "", PRODUCT(1+OFFSET(BT$8, $CB435, 0, 10, 1)%)^(1/10)-1))</f>
        <v/>
      </c>
      <c r="BU435" s="87" t="str">
        <f t="array" aca="1" ref="BU435" ca="1">IF(BU$423="", "", IF(ISERROR(PRODUCT(1+OFFSET(BU$8, $CB435, 0, 10, 1)%)), "", PRODUCT(1+OFFSET(BU$8, $CB435, 0, 10, 1)%)^(1/10)-1))</f>
        <v/>
      </c>
      <c r="BV435" s="87">
        <f t="array" aca="1" ref="BV435" ca="1">IF(BV$423="", "", IF(ISERROR(PRODUCT(1+OFFSET(BV$8, $CB435, 0, 10, 1)%)), "", PRODUCT(1+OFFSET(BV$8, $CB435, 0, 10, 1)%)^(1/10)-1))</f>
        <v>7.9135554190832513E-2</v>
      </c>
      <c r="BW435" s="87">
        <f t="array" aca="1" ref="BW435" ca="1">IF(BW$423="", "", IF(ISERROR(PRODUCT(1+OFFSET(BW$8, $CB435, 0, 10, 1)%)), "", PRODUCT(1+OFFSET(BW$8, $CB435, 0, 10, 1)%)^(1/10)-1))</f>
        <v>4.6830529496666884E-2</v>
      </c>
      <c r="BX435" s="87">
        <f t="array" aca="1" ref="BX435" ca="1">IF(BX$423="", "", IF(ISERROR(PRODUCT(1+OFFSET(BX$8, $CB435, 0, 10, 1)%)), "", PRODUCT(1+OFFSET(BX$8, $CB435, 0, 10, 1)%)^(1/10)-1))</f>
        <v>6.8809427545464041E-2</v>
      </c>
      <c r="BY435" s="301">
        <f t="array" aca="1" ref="BY435" ca="1">IF(BY$423="", "", IF(ISERROR(PRODUCT(1+OFFSET(BY$8, $CB435, 0, 10, 1)%)), "", PRODUCT(1+OFFSET(BY$8, $CB435, 0, 10, 1)%)^(1/10)-1))</f>
        <v>0</v>
      </c>
      <c r="BZ435" s="292">
        <f t="array" aca="1" ref="BZ435" ca="1">IF(BZ$423="", "", IF(ISERROR(PRODUCT(1+OFFSET(BZ$8, $CB435, 0, 10, 1)%)), "", PRODUCT(1+OFFSET(BZ$8, $CB435, 0, 10, 1)%)^(1/10)-1))</f>
        <v>8.0470147942494519E-2</v>
      </c>
      <c r="CB435" s="131">
        <f t="shared" si="427"/>
        <v>100</v>
      </c>
    </row>
    <row r="436" spans="1:80" ht="14">
      <c r="A436" s="85" t="str">
        <f t="shared" si="426"/>
        <v>1981-1990</v>
      </c>
      <c r="B436" s="86">
        <f t="array" aca="1" ref="B436" ca="1">IF(B$423="", "", IF(ISERROR(PRODUCT(1+OFFSET(B$8, $CB436, 0, 10, 1)%)), "", PRODUCT(1+OFFSET(B$8, $CB436, 0, 10, 1)%)^(1/10)-1))</f>
        <v>0.12565629067212369</v>
      </c>
      <c r="C436" s="87">
        <f t="array" aca="1" ref="C436" ca="1">IF(C$423="", "", IF(ISERROR(PRODUCT(1+OFFSET(C$8, $CB436, 0, 10, 1)%)), "", PRODUCT(1+OFFSET(C$8, $CB436, 0, 10, 1)%)^(1/10)-1))</f>
        <v>0.14204648797420094</v>
      </c>
      <c r="D436" s="87">
        <f t="array" aca="1" ref="D436" ca="1">IF(D$423="", "", IF(ISERROR(PRODUCT(1+OFFSET(D$8, $CB436, 0, 10, 1)%)), "", PRODUCT(1+OFFSET(D$8, $CB436, 0, 10, 1)%)^(1/10)-1))</f>
        <v>0.13465918085492756</v>
      </c>
      <c r="E436" s="87">
        <f t="array" aca="1" ref="E436" ca="1">IF(E$423="", "", IF(ISERROR(PRODUCT(1+OFFSET(E$8, $CB436, 0, 10, 1)%)), "", PRODUCT(1+OFFSET(E$8, $CB436, 0, 10, 1)%)^(1/10)-1))</f>
        <v>0.11322415972814914</v>
      </c>
      <c r="F436" s="87">
        <f t="array" aca="1" ref="F436" ca="1">IF(F$423="", "", IF(ISERROR(PRODUCT(1+OFFSET(F$8, $CB436, 0, 10, 1)%)), "", PRODUCT(1+OFFSET(F$8, $CB436, 0, 10, 1)%)^(1/10)-1))</f>
        <v>0.14027712504461443</v>
      </c>
      <c r="G436" s="87">
        <f t="array" aca="1" ref="G436" ca="1">IF(G$423="", "", IF(ISERROR(PRODUCT(1+OFFSET(G$8, $CB436, 0, 10, 1)%)), "", PRODUCT(1+OFFSET(G$8, $CB436, 0, 10, 1)%)^(1/10)-1))</f>
        <v>0.12521006428646198</v>
      </c>
      <c r="H436" s="87">
        <f t="array" aca="1" ref="H436" ca="1">IF(H$423="", "", IF(ISERROR(PRODUCT(1+OFFSET(H$8, $CB436, 0, 10, 1)%)), "", PRODUCT(1+OFFSET(H$8, $CB436, 0, 10, 1)%)^(1/10)-1))</f>
        <v>0.11740255202174255</v>
      </c>
      <c r="I436" s="87">
        <f t="array" aca="1" ref="I436" ca="1">IF(I$423="", "", IF(ISERROR(PRODUCT(1+OFFSET(I$8, $CB436, 0, 10, 1)%)), "", PRODUCT(1+OFFSET(I$8, $CB436, 0, 10, 1)%)^(1/10)-1))</f>
        <v>0.11809336529059733</v>
      </c>
      <c r="J436" s="87">
        <f t="array" aca="1" ref="J436" ca="1">IF(J$423="", "", IF(ISERROR(PRODUCT(1+OFFSET(J$8, $CB436, 0, 10, 1)%)), "", PRODUCT(1+OFFSET(J$8, $CB436, 0, 10, 1)%)^(1/10)-1))</f>
        <v>8.4600572646348127E-2</v>
      </c>
      <c r="K436" s="87">
        <f t="array" aca="1" ref="K436" ca="1">IF(K$423="", "", IF(ISERROR(PRODUCT(1+OFFSET(K$8, $CB436, 0, 10, 1)%)), "", PRODUCT(1+OFFSET(K$8, $CB436, 0, 10, 1)%)^(1/10)-1))</f>
        <v>4.6748309430827417E-2</v>
      </c>
      <c r="L436" s="87">
        <f t="array" aca="1" ref="L436" ca="1">IF(L$423="", "", IF(ISERROR(PRODUCT(1+OFFSET(L$8, $CB436, 0, 10, 1)%)), "", PRODUCT(1+OFFSET(L$8, $CB436, 0, 10, 1)%)^(1/10)-1))</f>
        <v>3.0157744170871803E-2</v>
      </c>
      <c r="M436" s="87">
        <f t="array" aca="1" ref="M436" ca="1">IF(M$423="", "", IF(ISERROR(PRODUCT(1+OFFSET(M$8, $CB436, 0, 10, 1)%)), "", PRODUCT(1+OFFSET(M$8, $CB436, 0, 10, 1)%)^(1/10)-1))</f>
        <v>0.10989975776193983</v>
      </c>
      <c r="N436" s="87">
        <f t="array" aca="1" ref="N436" ca="1">IF(N$423="", "", IF(ISERROR(PRODUCT(1+OFFSET(N$8, $CB436, 0, 10, 1)%)), "", PRODUCT(1+OFFSET(N$8, $CB436, 0, 10, 1)%)^(1/10)-1))</f>
        <v>0.16279488895877914</v>
      </c>
      <c r="O436" s="87" t="str">
        <f t="array" aca="1" ref="O436" ca="1">IF(O$423="", "", IF(ISERROR(PRODUCT(1+OFFSET(O$8, $CB436, 0, 10, 1)%)), "", PRODUCT(1+OFFSET(O$8, $CB436, 0, 10, 1)%)^(1/10)-1))</f>
        <v/>
      </c>
      <c r="P436" s="135">
        <f t="array" aca="1" ref="P436" ca="1">IF(P$423="", "", IF(ISERROR(PRODUCT(1+OFFSET(P$8, $CB436, 0, 10, 1)%)), "", PRODUCT(1+OFFSET(P$8, $CB436, 0, 10, 1)%)^(1/10)-1))</f>
        <v>0.14942078824357297</v>
      </c>
      <c r="Q436" s="87">
        <f t="array" aca="1" ref="Q436" ca="1">IF(Q$423="", "", IF(ISERROR(PRODUCT(1+OFFSET(Q$8, $CB436, 0, 10, 1)%)), "", PRODUCT(1+OFFSET(Q$8, $CB436, 0, 10, 1)%)^(1/10)-1))</f>
        <v>0.16897039025408978</v>
      </c>
      <c r="R436" s="87">
        <f t="array" aca="1" ref="R436" ca="1">IF(R$423="", "", IF(ISERROR(PRODUCT(1+OFFSET(R$8, $CB436, 0, 10, 1)%)), "", PRODUCT(1+OFFSET(R$8, $CB436, 0, 10, 1)%)^(1/10)-1))</f>
        <v>0.15212632662762338</v>
      </c>
      <c r="S436" s="87">
        <f t="array" aca="1" ref="S436" ca="1">IF(S$423="", "", IF(ISERROR(PRODUCT(1+OFFSET(S$8, $CB436, 0, 10, 1)%)), "", PRODUCT(1+OFFSET(S$8, $CB436, 0, 10, 1)%)^(1/10)-1))</f>
        <v>0.18551770159785952</v>
      </c>
      <c r="T436" s="87" t="str">
        <f t="array" aca="1" ref="T436" ca="1">IF(T$423="", "", IF(ISERROR(PRODUCT(1+OFFSET(T$8, $CB436, 0, 10, 1)%)), "", PRODUCT(1+OFFSET(T$8, $CB436, 0, 10, 1)%)^(1/10)-1))</f>
        <v/>
      </c>
      <c r="U436" s="87">
        <f t="array" aca="1" ref="U436" ca="1">IF(U$423="", "", IF(ISERROR(PRODUCT(1+OFFSET(U$8, $CB436, 0, 10, 1)%)), "", PRODUCT(1+OFFSET(U$8, $CB436, 0, 10, 1)%)^(1/10)-1))</f>
        <v>0.13513837262028416</v>
      </c>
      <c r="V436" s="87">
        <f t="array" aca="1" ref="V436" ca="1">IF(V$423="", "", IF(ISERROR(PRODUCT(1+OFFSET(V$8, $CB436, 0, 10, 1)%)), "", PRODUCT(1+OFFSET(V$8, $CB436, 0, 10, 1)%)^(1/10)-1))</f>
        <v>0.12276350644560807</v>
      </c>
      <c r="W436" s="87">
        <f t="array" aca="1" ref="W436" ca="1">IF(W$423="", "", IF(ISERROR(PRODUCT(1+OFFSET(W$8, $CB436, 0, 10, 1)%)), "", PRODUCT(1+OFFSET(W$8, $CB436, 0, 10, 1)%)^(1/10)-1))</f>
        <v>0.11325557555774468</v>
      </c>
      <c r="X436" s="87">
        <f t="array" aca="1" ref="X436" ca="1">IF(X$423="", "", IF(ISERROR(PRODUCT(1+OFFSET(X$8, $CB436, 0, 10, 1)%)), "", PRODUCT(1+OFFSET(X$8, $CB436, 0, 10, 1)%)^(1/10)-1))</f>
        <v>0.12640114089918519</v>
      </c>
      <c r="Y436" s="87">
        <f t="array" aca="1" ref="Y436" ca="1">IF(Y$423="", "", IF(ISERROR(PRODUCT(1+OFFSET(Y$8, $CB436, 0, 10, 1)%)), "", PRODUCT(1+OFFSET(Y$8, $CB436, 0, 10, 1)%)^(1/10)-1))</f>
        <v>0.11528569494143204</v>
      </c>
      <c r="Z436" s="87">
        <f t="array" aca="1" ref="Z436" ca="1">IF(Z$423="", "", IF(ISERROR(PRODUCT(1+OFFSET(Z$8, $CB436, 0, 10, 1)%)), "", PRODUCT(1+OFFSET(Z$8, $CB436, 0, 10, 1)%)^(1/10)-1))</f>
        <v>8.6390075168634617E-2</v>
      </c>
      <c r="AA436" s="87">
        <f t="array" aca="1" ref="AA436" ca="1">IF(AA$423="", "", IF(ISERROR(PRODUCT(1+OFFSET(AA$8, $CB436, 0, 10, 1)%)), "", PRODUCT(1+OFFSET(AA$8, $CB436, 0, 10, 1)%)^(1/10)-1))</f>
        <v>0.13624960661727648</v>
      </c>
      <c r="AB436" s="87">
        <f t="array" aca="1" ref="AB436" ca="1">IF(AB$423="", "", IF(ISERROR(PRODUCT(1+OFFSET(AB$8, $CB436, 0, 10, 1)%)), "", PRODUCT(1+OFFSET(AB$8, $CB436, 0, 10, 1)%)^(1/10)-1))</f>
        <v>0.14114543994016016</v>
      </c>
      <c r="AC436" s="87">
        <f t="array" aca="1" ref="AC436" ca="1">IF(AC$423="", "", IF(ISERROR(PRODUCT(1+OFFSET(AC$8, $CB436, 0, 10, 1)%)), "", PRODUCT(1+OFFSET(AC$8, $CB436, 0, 10, 1)%)^(1/10)-1))</f>
        <v>0.14602835211063958</v>
      </c>
      <c r="AD436" s="87">
        <f t="array" aca="1" ref="AD436" ca="1">IF(AD$423="", "", IF(ISERROR(PRODUCT(1+OFFSET(AD$8, $CB436, 0, 10, 1)%)), "", PRODUCT(1+OFFSET(AD$8, $CB436, 0, 10, 1)%)^(1/10)-1))</f>
        <v>0.15718969760887824</v>
      </c>
      <c r="AE436" s="87">
        <f t="array" aca="1" ref="AE436" ca="1">IF(AE$423="", "", IF(ISERROR(PRODUCT(1+OFFSET(AE$8, $CB436, 0, 10, 1)%)), "", PRODUCT(1+OFFSET(AE$8, $CB436, 0, 10, 1)%)^(1/10)-1))</f>
        <v>0.11504070782212428</v>
      </c>
      <c r="AF436" s="87">
        <f t="array" aca="1" ref="AF436" ca="1">IF(AF$423="", "", IF(ISERROR(PRODUCT(1+OFFSET(AF$8, $CB436, 0, 10, 1)%)), "", PRODUCT(1+OFFSET(AF$8, $CB436, 0, 10, 1)%)^(1/10)-1))</f>
        <v>-4.3851728459081141E-2</v>
      </c>
      <c r="AG436" s="87" t="str">
        <f t="array" aca="1" ref="AG436" ca="1">IF(AG$423="", "", IF(ISERROR(PRODUCT(1+OFFSET(AG$8, $CB436, 0, 10, 1)%)), "", PRODUCT(1+OFFSET(AG$8, $CB436, 0, 10, 1)%)^(1/10)-1))</f>
        <v/>
      </c>
      <c r="AH436" s="87" t="str">
        <f t="array" aca="1" ref="AH436" ca="1">IF(AH$423="", "", IF(ISERROR(PRODUCT(1+OFFSET(AH$8, $CB436, 0, 10, 1)%)), "", PRODUCT(1+OFFSET(AH$8, $CB436, 0, 10, 1)%)^(1/10)-1))</f>
        <v/>
      </c>
      <c r="AI436" s="87" t="str">
        <f t="array" aca="1" ref="AI436" ca="1">IF(AI$423="", "", IF(ISERROR(PRODUCT(1+OFFSET(AI$8, $CB436, 0, 10, 1)%)), "", PRODUCT(1+OFFSET(AI$8, $CB436, 0, 10, 1)%)^(1/10)-1))</f>
        <v/>
      </c>
      <c r="AJ436" s="87" t="str">
        <f t="array" aca="1" ref="AJ436" ca="1">IF(AJ$423="", "", IF(ISERROR(PRODUCT(1+OFFSET(AJ$8, $CB436, 0, 10, 1)%)), "", PRODUCT(1+OFFSET(AJ$8, $CB436, 0, 10, 1)%)^(1/10)-1))</f>
        <v/>
      </c>
      <c r="AK436" s="87">
        <f t="array" aca="1" ref="AK436" ca="1">IF(AK$423="", "", IF(ISERROR(PRODUCT(1+OFFSET(AK$8, $CB436, 0, 10, 1)%)), "", PRODUCT(1+OFFSET(AK$8, $CB436, 0, 10, 1)%)^(1/10)-1))</f>
        <v>6.7891298527306132E-2</v>
      </c>
      <c r="AL436" s="87">
        <f t="array" aca="1" ref="AL436" ca="1">IF(AL$423="", "", IF(ISERROR(PRODUCT(1+OFFSET(AL$8, $CB436, 0, 10, 1)%)), "", PRODUCT(1+OFFSET(AL$8, $CB436, 0, 10, 1)%)^(1/10)-1))</f>
        <v>9.7921176895500395E-2</v>
      </c>
      <c r="AM436" s="87">
        <f t="array" aca="1" ref="AM436" ca="1">IF(AM$423="", "", IF(ISERROR(PRODUCT(1+OFFSET(AM$8, $CB436, 0, 10, 1)%)), "", PRODUCT(1+OFFSET(AM$8, $CB436, 0, 10, 1)%)^(1/10)-1))</f>
        <v>0.10801371443631003</v>
      </c>
      <c r="AN436" s="87">
        <f t="array" aca="1" ref="AN436" ca="1">IF(AN$423="", "", IF(ISERROR(PRODUCT(1+OFFSET(AN$8, $CB436, 0, 10, 1)%)), "", PRODUCT(1+OFFSET(AN$8, $CB436, 0, 10, 1)%)^(1/10)-1))</f>
        <v>0.11694876061217196</v>
      </c>
      <c r="AO436" s="87">
        <f t="array" aca="1" ref="AO436" ca="1">IF(AO$423="", "", IF(ISERROR(PRODUCT(1+OFFSET(AO$8, $CB436, 0, 10, 1)%)), "", PRODUCT(1+OFFSET(AO$8, $CB436, 0, 10, 1)%)^(1/10)-1))</f>
        <v>0.10689758133041494</v>
      </c>
      <c r="AP436" s="87" t="str">
        <f t="array" aca="1" ref="AP436" ca="1">IF(AP$423="", "", IF(ISERROR(PRODUCT(1+OFFSET(AP$8, $CB436, 0, 10, 1)%)), "", PRODUCT(1+OFFSET(AP$8, $CB436, 0, 10, 1)%)^(1/10)-1))</f>
        <v/>
      </c>
      <c r="AQ436" s="87" t="str">
        <f t="array" aca="1" ref="AQ436" ca="1">IF(AQ$423="", "", IF(ISERROR(PRODUCT(1+OFFSET(AQ$8, $CB436, 0, 10, 1)%)), "", PRODUCT(1+OFFSET(AQ$8, $CB436, 0, 10, 1)%)^(1/10)-1))</f>
        <v/>
      </c>
      <c r="AR436" s="87" t="str">
        <f t="array" aca="1" ref="AR436" ca="1">IF(AR$423="", "", IF(ISERROR(PRODUCT(1+OFFSET(AR$8, $CB436, 0, 10, 1)%)), "", PRODUCT(1+OFFSET(AR$8, $CB436, 0, 10, 1)%)^(1/10)-1))</f>
        <v/>
      </c>
      <c r="AS436" s="87" t="str">
        <f t="array" aca="1" ref="AS436" ca="1">IF(AS$423="", "", IF(ISERROR(PRODUCT(1+OFFSET(AS$8, $CB436, 0, 10, 1)%)), "", PRODUCT(1+OFFSET(AS$8, $CB436, 0, 10, 1)%)^(1/10)-1))</f>
        <v/>
      </c>
      <c r="AT436" s="87" t="str">
        <f t="array" aca="1" ref="AT436" ca="1">IF(AT$423="", "", IF(ISERROR(PRODUCT(1+OFFSET(AT$8, $CB436, 0, 10, 1)%)), "", PRODUCT(1+OFFSET(AT$8, $CB436, 0, 10, 1)%)^(1/10)-1))</f>
        <v/>
      </c>
      <c r="AU436" s="87" t="str">
        <f t="array" aca="1" ref="AU436" ca="1">IF(AU$423="", "", IF(ISERROR(PRODUCT(1+OFFSET(AU$8, $CB436, 0, 10, 1)%)), "", PRODUCT(1+OFFSET(AU$8, $CB436, 0, 10, 1)%)^(1/10)-1))</f>
        <v/>
      </c>
      <c r="AV436" s="87" t="str">
        <f t="array" aca="1" ref="AV436" ca="1">IF(AV$423="", "", IF(ISERROR(PRODUCT(1+OFFSET(AV$8, $CB436, 0, 10, 1)%)), "", PRODUCT(1+OFFSET(AV$8, $CB436, 0, 10, 1)%)^(1/10)-1))</f>
        <v/>
      </c>
      <c r="AW436" s="87" t="str">
        <f t="array" aca="1" ref="AW436" ca="1">IF(AW$423="", "", IF(ISERROR(PRODUCT(1+OFFSET(AW$8, $CB436, 0, 10, 1)%)), "", PRODUCT(1+OFFSET(AW$8, $CB436, 0, 10, 1)%)^(1/10)-1))</f>
        <v/>
      </c>
      <c r="AX436" s="87" t="str">
        <f t="array" aca="1" ref="AX436" ca="1">IF(AX$423="", "", IF(ISERROR(PRODUCT(1+OFFSET(AX$8, $CB436, 0, 10, 1)%)), "", PRODUCT(1+OFFSET(AX$8, $CB436, 0, 10, 1)%)^(1/10)-1))</f>
        <v/>
      </c>
      <c r="AY436" s="87" t="str">
        <f t="array" aca="1" ref="AY436" ca="1">IF(AY$423="", "", IF(ISERROR(PRODUCT(1+OFFSET(AY$8, $CB436, 0, 10, 1)%)), "", PRODUCT(1+OFFSET(AY$8, $CB436, 0, 10, 1)%)^(1/10)-1))</f>
        <v/>
      </c>
      <c r="AZ436" s="87" t="str">
        <f t="array" aca="1" ref="AZ436" ca="1">IF(AZ$423="", "", IF(ISERROR(PRODUCT(1+OFFSET(AZ$8, $CB436, 0, 10, 1)%)), "", PRODUCT(1+OFFSET(AZ$8, $CB436, 0, 10, 1)%)^(1/10)-1))</f>
        <v/>
      </c>
      <c r="BA436" s="87" t="str">
        <f t="array" aca="1" ref="BA436" ca="1">IF(BA$423="", "", IF(ISERROR(PRODUCT(1+OFFSET(BA$8, $CB436, 0, 10, 1)%)), "", PRODUCT(1+OFFSET(BA$8, $CB436, 0, 10, 1)%)^(1/10)-1))</f>
        <v/>
      </c>
      <c r="BB436" s="87" t="str">
        <f t="array" aca="1" ref="BB436" ca="1">IF(BB$423="", "", IF(ISERROR(PRODUCT(1+OFFSET(BB$8, $CB436, 0, 10, 1)%)), "", PRODUCT(1+OFFSET(BB$8, $CB436, 0, 10, 1)%)^(1/10)-1))</f>
        <v/>
      </c>
      <c r="BC436" s="87" t="str">
        <f t="array" aca="1" ref="BC436" ca="1">IF(BC$423="", "", IF(ISERROR(PRODUCT(1+OFFSET(BC$8, $CB436, 0, 10, 1)%)), "", PRODUCT(1+OFFSET(BC$8, $CB436, 0, 10, 1)%)^(1/10)-1))</f>
        <v/>
      </c>
      <c r="BD436" s="87" t="str">
        <f t="array" aca="1" ref="BD436" ca="1">IF(BD$423="", "", IF(ISERROR(PRODUCT(1+OFFSET(BD$8, $CB436, 0, 10, 1)%)), "", PRODUCT(1+OFFSET(BD$8, $CB436, 0, 10, 1)%)^(1/10)-1))</f>
        <v/>
      </c>
      <c r="BE436" s="87" t="str">
        <f t="array" aca="1" ref="BE436" ca="1">IF(BE$423="", "", IF(ISERROR(PRODUCT(1+OFFSET(BE$8, $CB436, 0, 10, 1)%)), "", PRODUCT(1+OFFSET(BE$8, $CB436, 0, 10, 1)%)^(1/10)-1))</f>
        <v/>
      </c>
      <c r="BF436" s="87" t="str">
        <f t="array" aca="1" ref="BF436" ca="1">IF(BF$423="", "", IF(ISERROR(PRODUCT(1+OFFSET(BF$8, $CB436, 0, 10, 1)%)), "", PRODUCT(1+OFFSET(BF$8, $CB436, 0, 10, 1)%)^(1/10)-1))</f>
        <v/>
      </c>
      <c r="BG436" s="87" t="str">
        <f t="array" aca="1" ref="BG436" ca="1">IF(BG$423="", "", IF(ISERROR(PRODUCT(1+OFFSET(BG$8, $CB436, 0, 10, 1)%)), "", PRODUCT(1+OFFSET(BG$8, $CB436, 0, 10, 1)%)^(1/10)-1))</f>
        <v/>
      </c>
      <c r="BH436" s="87" t="str">
        <f t="array" aca="1" ref="BH436" ca="1">IF(BH$423="", "", IF(ISERROR(PRODUCT(1+OFFSET(BH$8, $CB436, 0, 10, 1)%)), "", PRODUCT(1+OFFSET(BH$8, $CB436, 0, 10, 1)%)^(1/10)-1))</f>
        <v/>
      </c>
      <c r="BI436" s="87" t="str">
        <f t="array" aca="1" ref="BI436" ca="1">IF(BI$423="", "", IF(ISERROR(PRODUCT(1+OFFSET(BI$8, $CB436, 0, 10, 1)%)), "", PRODUCT(1+OFFSET(BI$8, $CB436, 0, 10, 1)%)^(1/10)-1))</f>
        <v/>
      </c>
      <c r="BJ436" s="87" t="str">
        <f t="array" aca="1" ref="BJ436" ca="1">IF(BJ$423="", "", IF(ISERROR(PRODUCT(1+OFFSET(BJ$8, $CB436, 0, 10, 1)%)), "", PRODUCT(1+OFFSET(BJ$8, $CB436, 0, 10, 1)%)^(1/10)-1))</f>
        <v/>
      </c>
      <c r="BK436" s="87" t="str">
        <f t="array" aca="1" ref="BK436" ca="1">IF(BK$423="", "", IF(ISERROR(PRODUCT(1+OFFSET(BK$8, $CB436, 0, 10, 1)%)), "", PRODUCT(1+OFFSET(BK$8, $CB436, 0, 10, 1)%)^(1/10)-1))</f>
        <v/>
      </c>
      <c r="BL436" s="87" t="str">
        <f t="array" aca="1" ref="BL436" ca="1">IF(BL$423="", "", IF(ISERROR(PRODUCT(1+OFFSET(BL$8, $CB436, 0, 10, 1)%)), "", PRODUCT(1+OFFSET(BL$8, $CB436, 0, 10, 1)%)^(1/10)-1))</f>
        <v/>
      </c>
      <c r="BM436" s="87" t="str">
        <f t="array" aca="1" ref="BM436" ca="1">IF(BM$423="", "", IF(ISERROR(PRODUCT(1+OFFSET(BM$8, $CB436, 0, 10, 1)%)), "", PRODUCT(1+OFFSET(BM$8, $CB436, 0, 10, 1)%)^(1/10)-1))</f>
        <v/>
      </c>
      <c r="BN436" s="87" t="str">
        <f t="array" aca="1" ref="BN436" ca="1">IF(BN$423="", "", IF(ISERROR(PRODUCT(1+OFFSET(BN$8, $CB436, 0, 10, 1)%)), "", PRODUCT(1+OFFSET(BN$8, $CB436, 0, 10, 1)%)^(1/10)-1))</f>
        <v/>
      </c>
      <c r="BO436" s="87" t="str">
        <f t="array" aca="1" ref="BO436" ca="1">IF(BO$423="", "", IF(ISERROR(PRODUCT(1+OFFSET(BO$8, $CB436, 0, 10, 1)%)), "", PRODUCT(1+OFFSET(BO$8, $CB436, 0, 10, 1)%)^(1/10)-1))</f>
        <v/>
      </c>
      <c r="BP436" s="87" t="str">
        <f t="array" aca="1" ref="BP436" ca="1">IF(BP$423="", "", IF(ISERROR(PRODUCT(1+OFFSET(BP$8, $CB436, 0, 10, 1)%)), "", PRODUCT(1+OFFSET(BP$8, $CB436, 0, 10, 1)%)^(1/10)-1))</f>
        <v/>
      </c>
      <c r="BQ436" s="87" t="str">
        <f t="array" aca="1" ref="BQ436" ca="1">IF(BQ$423="", "", IF(ISERROR(PRODUCT(1+OFFSET(BQ$8, $CB436, 0, 10, 1)%)), "", PRODUCT(1+OFFSET(BQ$8, $CB436, 0, 10, 1)%)^(1/10)-1))</f>
        <v/>
      </c>
      <c r="BR436" s="87" t="str">
        <f t="array" aca="1" ref="BR436" ca="1">IF(BR$423="", "", IF(ISERROR(PRODUCT(1+OFFSET(BR$8, $CB436, 0, 10, 1)%)), "", PRODUCT(1+OFFSET(BR$8, $CB436, 0, 10, 1)%)^(1/10)-1))</f>
        <v/>
      </c>
      <c r="BS436" s="87" t="str">
        <f t="array" aca="1" ref="BS436" ca="1">IF(BS$423="", "", IF(ISERROR(PRODUCT(1+OFFSET(BS$8, $CB436, 0, 10, 1)%)), "", PRODUCT(1+OFFSET(BS$8, $CB436, 0, 10, 1)%)^(1/10)-1))</f>
        <v/>
      </c>
      <c r="BT436" s="87" t="str">
        <f t="array" aca="1" ref="BT436" ca="1">IF(BT$423="", "", IF(ISERROR(PRODUCT(1+OFFSET(BT$8, $CB436, 0, 10, 1)%)), "", PRODUCT(1+OFFSET(BT$8, $CB436, 0, 10, 1)%)^(1/10)-1))</f>
        <v/>
      </c>
      <c r="BU436" s="87" t="str">
        <f t="array" aca="1" ref="BU436" ca="1">IF(BU$423="", "", IF(ISERROR(PRODUCT(1+OFFSET(BU$8, $CB436, 0, 10, 1)%)), "", PRODUCT(1+OFFSET(BU$8, $CB436, 0, 10, 1)%)^(1/10)-1))</f>
        <v/>
      </c>
      <c r="BV436" s="87">
        <f t="array" aca="1" ref="BV436" ca="1">IF(BV$423="", "", IF(ISERROR(PRODUCT(1+OFFSET(BV$8, $CB436, 0, 10, 1)%)), "", PRODUCT(1+OFFSET(BV$8, $CB436, 0, 10, 1)%)^(1/10)-1))</f>
        <v>0.13721867729997572</v>
      </c>
      <c r="BW436" s="87">
        <f t="array" aca="1" ref="BW436" ca="1">IF(BW$423="", "", IF(ISERROR(PRODUCT(1+OFFSET(BW$8, $CB436, 0, 10, 1)%)), "", PRODUCT(1+OFFSET(BW$8, $CB436, 0, 10, 1)%)^(1/10)-1))</f>
        <v>0.12500903345849923</v>
      </c>
      <c r="BX436" s="87">
        <f t="array" aca="1" ref="BX436" ca="1">IF(BX$423="", "", IF(ISERROR(PRODUCT(1+OFFSET(BX$8, $CB436, 0, 10, 1)%)), "", PRODUCT(1+OFFSET(BX$8, $CB436, 0, 10, 1)%)^(1/10)-1))</f>
        <v>8.7367826236286472E-2</v>
      </c>
      <c r="BY436" s="301">
        <f t="array" aca="1" ref="BY436" ca="1">IF(BY$423="", "", IF(ISERROR(PRODUCT(1+OFFSET(BY$8, $CB436, 0, 10, 1)%)), "", PRODUCT(1+OFFSET(BY$8, $CB436, 0, 10, 1)%)^(1/10)-1))</f>
        <v>0</v>
      </c>
      <c r="BZ436" s="292">
        <f t="array" aca="1" ref="BZ436" ca="1">IF(BZ$423="", "", IF(ISERROR(PRODUCT(1+OFFSET(BZ$8, $CB436, 0, 10, 1)%)), "", PRODUCT(1+OFFSET(BZ$8, $CB436, 0, 10, 1)%)^(1/10)-1))</f>
        <v>4.4827348437207926E-2</v>
      </c>
      <c r="CB436" s="131">
        <f t="shared" si="427"/>
        <v>110</v>
      </c>
    </row>
    <row r="437" spans="1:80" ht="14">
      <c r="A437" s="85" t="str">
        <f t="shared" si="426"/>
        <v>1991-2000</v>
      </c>
      <c r="B437" s="86">
        <f t="array" aca="1" ref="B437" ca="1">IF(B$423="", "", IF(ISERROR(PRODUCT(1+OFFSET(B$8, $CB437, 0, 10, 1)%)), "", PRODUCT(1+OFFSET(B$8, $CB437, 0, 10, 1)%)^(1/10)-1))</f>
        <v>0.16934396583246381</v>
      </c>
      <c r="C437" s="87">
        <f t="array" aca="1" ref="C437" ca="1">IF(C$423="", "", IF(ISERROR(PRODUCT(1+OFFSET(C$8, $CB437, 0, 10, 1)%)), "", PRODUCT(1+OFFSET(C$8, $CB437, 0, 10, 1)%)^(1/10)-1))</f>
        <v>0.17238202560902205</v>
      </c>
      <c r="D437" s="87">
        <f t="array" aca="1" ref="D437" ca="1">IF(D$423="", "", IF(ISERROR(PRODUCT(1+OFFSET(D$8, $CB437, 0, 10, 1)%)), "", PRODUCT(1+OFFSET(D$8, $CB437, 0, 10, 1)%)^(1/10)-1))</f>
        <v>0.17354679902090653</v>
      </c>
      <c r="E437" s="87">
        <f t="array" aca="1" ref="E437" ca="1">IF(E$423="", "", IF(ISERROR(PRODUCT(1+OFFSET(E$8, $CB437, 0, 10, 1)%)), "", PRODUCT(1+OFFSET(E$8, $CB437, 0, 10, 1)%)^(1/10)-1))</f>
        <v>0.1773586139733756</v>
      </c>
      <c r="F437" s="87">
        <f t="array" aca="1" ref="F437" ca="1">IF(F$423="", "", IF(ISERROR(PRODUCT(1+OFFSET(F$8, $CB437, 0, 10, 1)%)), "", PRODUCT(1+OFFSET(F$8, $CB437, 0, 10, 1)%)^(1/10)-1))</f>
        <v>0.18050900150580285</v>
      </c>
      <c r="G437" s="87">
        <f t="array" aca="1" ref="G437" ca="1">IF(G$423="", "", IF(ISERROR(PRODUCT(1+OFFSET(G$8, $CB437, 0, 10, 1)%)), "", PRODUCT(1+OFFSET(G$8, $CB437, 0, 10, 1)%)^(1/10)-1))</f>
        <v>0.18736770172221218</v>
      </c>
      <c r="H437" s="87">
        <f t="array" aca="1" ref="H437" ca="1">IF(H$423="", "", IF(ISERROR(PRODUCT(1+OFFSET(H$8, $CB437, 0, 10, 1)%)), "", PRODUCT(1+OFFSET(H$8, $CB437, 0, 10, 1)%)^(1/10)-1))</f>
        <v>0.17152976374092965</v>
      </c>
      <c r="I437" s="87">
        <f t="array" aca="1" ref="I437" ca="1">IF(I$423="", "", IF(ISERROR(PRODUCT(1+OFFSET(I$8, $CB437, 0, 10, 1)%)), "", PRODUCT(1+OFFSET(I$8, $CB437, 0, 10, 1)%)^(1/10)-1))</f>
        <v>0.18380156535250225</v>
      </c>
      <c r="J437" s="87">
        <f t="array" aca="1" ref="J437" ca="1">IF(J$423="", "", IF(ISERROR(PRODUCT(1+OFFSET(J$8, $CB437, 0, 10, 1)%)), "", PRODUCT(1+OFFSET(J$8, $CB437, 0, 10, 1)%)^(1/10)-1))</f>
        <v>0.16189832732796305</v>
      </c>
      <c r="K437" s="87">
        <f t="array" aca="1" ref="K437" ca="1">IF(K$423="", "", IF(ISERROR(PRODUCT(1+OFFSET(K$8, $CB437, 0, 10, 1)%)), "", PRODUCT(1+OFFSET(K$8, $CB437, 0, 10, 1)%)^(1/10)-1))</f>
        <v>0.15386379693743968</v>
      </c>
      <c r="L437" s="87">
        <f t="array" aca="1" ref="L437" ca="1">IF(L$423="", "", IF(ISERROR(PRODUCT(1+OFFSET(L$8, $CB437, 0, 10, 1)%)), "", PRODUCT(1+OFFSET(L$8, $CB437, 0, 10, 1)%)^(1/10)-1))</f>
        <v>0.18760094342356348</v>
      </c>
      <c r="M437" s="87">
        <f t="array" aca="1" ref="M437" ca="1">IF(M$423="", "", IF(ISERROR(PRODUCT(1+OFFSET(M$8, $CB437, 0, 10, 1)%)), "", PRODUCT(1+OFFSET(M$8, $CB437, 0, 10, 1)%)^(1/10)-1))</f>
        <v>0.13509083003939337</v>
      </c>
      <c r="N437" s="87">
        <f t="array" aca="1" ref="N437" ca="1">IF(N$423="", "", IF(ISERROR(PRODUCT(1+OFFSET(N$8, $CB437, 0, 10, 1)%)), "", PRODUCT(1+OFFSET(N$8, $CB437, 0, 10, 1)%)^(1/10)-1))</f>
        <v>8.1419844513785256E-2</v>
      </c>
      <c r="O437" s="87">
        <f t="array" aca="1" ref="O437" ca="1">IF(O$423="", "", IF(ISERROR(PRODUCT(1+OFFSET(O$8, $CB437, 0, 10, 1)%)), "", PRODUCT(1+OFFSET(O$8, $CB437, 0, 10, 1)%)^(1/10)-1))</f>
        <v>0.1012114224427707</v>
      </c>
      <c r="P437" s="135">
        <f t="array" aca="1" ref="P437" ca="1">IF(P$423="", "", IF(ISERROR(PRODUCT(1+OFFSET(P$8, $CB437, 0, 10, 1)%)), "", PRODUCT(1+OFFSET(P$8, $CB437, 0, 10, 1)%)^(1/10)-1))</f>
        <v>7.5941520916300576E-2</v>
      </c>
      <c r="Q437" s="87">
        <f t="array" aca="1" ref="Q437" ca="1">IF(Q$423="", "", IF(ISERROR(PRODUCT(1+OFFSET(Q$8, $CB437, 0, 10, 1)%)), "", PRODUCT(1+OFFSET(Q$8, $CB437, 0, 10, 1)%)^(1/10)-1))</f>
        <v>1.5463787320888045E-2</v>
      </c>
      <c r="R437" s="87">
        <f t="array" aca="1" ref="R437" ca="1">IF(R$423="", "", IF(ISERROR(PRODUCT(1+OFFSET(R$8, $CB437, 0, 10, 1)%)), "", PRODUCT(1+OFFSET(R$8, $CB437, 0, 10, 1)%)^(1/10)-1))</f>
        <v>0.13771427229272004</v>
      </c>
      <c r="S437" s="87">
        <f t="array" aca="1" ref="S437" ca="1">IF(S$423="", "", IF(ISERROR(PRODUCT(1+OFFSET(S$8, $CB437, 0, 10, 1)%)), "", PRODUCT(1+OFFSET(S$8, $CB437, 0, 10, 1)%)^(1/10)-1))</f>
        <v>9.7760093749824195E-2</v>
      </c>
      <c r="T437" s="87">
        <f t="array" aca="1" ref="T437" ca="1">IF(T$423="", "", IF(ISERROR(PRODUCT(1+OFFSET(T$8, $CB437, 0, 10, 1)%)), "", PRODUCT(1+OFFSET(T$8, $CB437, 0, 10, 1)%)^(1/10)-1))</f>
        <v>1.6328205190210943E-2</v>
      </c>
      <c r="U437" s="87">
        <f t="array" aca="1" ref="U437" ca="1">IF(U$423="", "", IF(ISERROR(PRODUCT(1+OFFSET(U$8, $CB437, 0, 10, 1)%)), "", PRODUCT(1+OFFSET(U$8, $CB437, 0, 10, 1)%)^(1/10)-1))</f>
        <v>9.4947534378163168E-2</v>
      </c>
      <c r="V437" s="87">
        <f t="array" aca="1" ref="V437" ca="1">IF(V$423="", "", IF(ISERROR(PRODUCT(1+OFFSET(V$8, $CB437, 0, 10, 1)%)), "", PRODUCT(1+OFFSET(V$8, $CB437, 0, 10, 1)%)^(1/10)-1))</f>
        <v>7.9218173118605906E-2</v>
      </c>
      <c r="W437" s="87">
        <f t="array" aca="1" ref="W437" ca="1">IF(W$423="", "", IF(ISERROR(PRODUCT(1+OFFSET(W$8, $CB437, 0, 10, 1)%)), "", PRODUCT(1+OFFSET(W$8, $CB437, 0, 10, 1)%)^(1/10)-1))</f>
        <v>6.5530974769655748E-2</v>
      </c>
      <c r="X437" s="87">
        <f t="array" aca="1" ref="X437" ca="1">IF(X$423="", "", IF(ISERROR(PRODUCT(1+OFFSET(X$8, $CB437, 0, 10, 1)%)), "", PRODUCT(1+OFFSET(X$8, $CB437, 0, 10, 1)%)^(1/10)-1))</f>
        <v>7.8038926375095352E-2</v>
      </c>
      <c r="Y437" s="87">
        <f t="array" aca="1" ref="Y437" ca="1">IF(Y$423="", "", IF(ISERROR(PRODUCT(1+OFFSET(Y$8, $CB437, 0, 10, 1)%)), "", PRODUCT(1+OFFSET(Y$8, $CB437, 0, 10, 1)%)^(1/10)-1))</f>
        <v>6.7916258240414029E-2</v>
      </c>
      <c r="Z437" s="87">
        <f t="array" aca="1" ref="Z437" ca="1">IF(Z$423="", "", IF(ISERROR(PRODUCT(1+OFFSET(Z$8, $CB437, 0, 10, 1)%)), "", PRODUCT(1+OFFSET(Z$8, $CB437, 0, 10, 1)%)^(1/10)-1))</f>
        <v>4.8046798074463437E-2</v>
      </c>
      <c r="AA437" s="87">
        <f t="array" aca="1" ref="AA437" ca="1">IF(AA$423="", "", IF(ISERROR(PRODUCT(1+OFFSET(AA$8, $CB437, 0, 10, 1)%)), "", PRODUCT(1+OFFSET(AA$8, $CB437, 0, 10, 1)%)^(1/10)-1))</f>
        <v>8.3841570710385227E-2</v>
      </c>
      <c r="AB437" s="87">
        <f t="array" aca="1" ref="AB437" ca="1">IF(AB$423="", "", IF(ISERROR(PRODUCT(1+OFFSET(AB$8, $CB437, 0, 10, 1)%)), "", PRODUCT(1+OFFSET(AB$8, $CB437, 0, 10, 1)%)^(1/10)-1))</f>
        <v>0.13995928399560564</v>
      </c>
      <c r="AC437" s="87">
        <f t="array" aca="1" ref="AC437" ca="1">IF(AC$423="", "", IF(ISERROR(PRODUCT(1+OFFSET(AC$8, $CB437, 0, 10, 1)%)), "", PRODUCT(1+OFFSET(AC$8, $CB437, 0, 10, 1)%)^(1/10)-1))</f>
        <v>0.1182074947423728</v>
      </c>
      <c r="AD437" s="87">
        <f t="array" aca="1" ref="AD437" ca="1">IF(AD$423="", "", IF(ISERROR(PRODUCT(1+OFFSET(AD$8, $CB437, 0, 10, 1)%)), "", PRODUCT(1+OFFSET(AD$8, $CB437, 0, 10, 1)%)^(1/10)-1))</f>
        <v>0.16655549138458037</v>
      </c>
      <c r="AE437" s="87">
        <f t="array" aca="1" ref="AE437" ca="1">IF(AE$423="", "", IF(ISERROR(PRODUCT(1+OFFSET(AE$8, $CB437, 0, 10, 1)%)), "", PRODUCT(1+OFFSET(AE$8, $CB437, 0, 10, 1)%)^(1/10)-1))</f>
        <v>4.6571486520273764E-2</v>
      </c>
      <c r="AF437" s="87">
        <f t="array" aca="1" ref="AF437" ca="1">IF(AF$423="", "", IF(ISERROR(PRODUCT(1+OFFSET(AF$8, $CB437, 0, 10, 1)%)), "", PRODUCT(1+OFFSET(AF$8, $CB437, 0, 10, 1)%)^(1/10)-1))</f>
        <v>-3.5989332279737218E-2</v>
      </c>
      <c r="AG437" s="87">
        <f t="array" aca="1" ref="AG437" ca="1">IF(AG$423="", "", IF(ISERROR(PRODUCT(1+OFFSET(AG$8, $CB437, 0, 10, 1)%)), "", PRODUCT(1+OFFSET(AG$8, $CB437, 0, 10, 1)%)^(1/10)-1))</f>
        <v>0.12855144852442457</v>
      </c>
      <c r="AH437" s="87">
        <f t="array" aca="1" ref="AH437" ca="1">IF(AH$423="", "", IF(ISERROR(PRODUCT(1+OFFSET(AH$8, $CB437, 0, 10, 1)%)), "", PRODUCT(1+OFFSET(AH$8, $CB437, 0, 10, 1)%)^(1/10)-1))</f>
        <v>0.25467347682774566</v>
      </c>
      <c r="AI437" s="87">
        <f t="array" aca="1" ref="AI437" ca="1">IF(AI$423="", "", IF(ISERROR(PRODUCT(1+OFFSET(AI$8, $CB437, 0, 10, 1)%)), "", PRODUCT(1+OFFSET(AI$8, $CB437, 0, 10, 1)%)^(1/10)-1))</f>
        <v>2.1552803055471248E-3</v>
      </c>
      <c r="AJ437" s="87">
        <f t="array" aca="1" ref="AJ437" ca="1">IF(AJ$423="", "", IF(ISERROR(PRODUCT(1+OFFSET(AJ$8, $CB437, 0, 10, 1)%)), "", PRODUCT(1+OFFSET(AJ$8, $CB437, 0, 10, 1)%)^(1/10)-1))</f>
        <v>0.16812734816120312</v>
      </c>
      <c r="AK437" s="87">
        <f t="array" aca="1" ref="AK437" ca="1">IF(AK$423="", "", IF(ISERROR(PRODUCT(1+OFFSET(AK$8, $CB437, 0, 10, 1)%)), "", PRODUCT(1+OFFSET(AK$8, $CB437, 0, 10, 1)%)^(1/10)-1))</f>
        <v>4.280975933463016E-2</v>
      </c>
      <c r="AL437" s="87">
        <f t="array" aca="1" ref="AL437" ca="1">IF(AL$423="", "", IF(ISERROR(PRODUCT(1+OFFSET(AL$8, $CB437, 0, 10, 1)%)), "", PRODUCT(1+OFFSET(AL$8, $CB437, 0, 10, 1)%)^(1/10)-1))</f>
        <v>6.8683833992056575E-2</v>
      </c>
      <c r="AM437" s="87">
        <f t="array" aca="1" ref="AM437" ca="1">IF(AM$423="", "", IF(ISERROR(PRODUCT(1+OFFSET(AM$8, $CB437, 0, 10, 1)%)), "", PRODUCT(1+OFFSET(AM$8, $CB437, 0, 10, 1)%)^(1/10)-1))</f>
        <v>7.6125493340378769E-2</v>
      </c>
      <c r="AN437" s="87">
        <f t="array" aca="1" ref="AN437" ca="1">IF(AN$423="", "", IF(ISERROR(PRODUCT(1+OFFSET(AN$8, $CB437, 0, 10, 1)%)), "", PRODUCT(1+OFFSET(AN$8, $CB437, 0, 10, 1)%)^(1/10)-1))</f>
        <v>6.9117270796450248E-2</v>
      </c>
      <c r="AO437" s="87">
        <f t="array" aca="1" ref="AO437" ca="1">IF(AO$423="", "", IF(ISERROR(PRODUCT(1+OFFSET(AO$8, $CB437, 0, 10, 1)%)), "", PRODUCT(1+OFFSET(AO$8, $CB437, 0, 10, 1)%)^(1/10)-1))</f>
        <v>0.10384875402142413</v>
      </c>
      <c r="AP437" s="87">
        <f t="array" aca="1" ref="AP437" ca="1">IF(AP$423="", "", IF(ISERROR(PRODUCT(1+OFFSET(AP$8, $CB437, 0, 10, 1)%)), "", PRODUCT(1+OFFSET(AP$8, $CB437, 0, 10, 1)%)^(1/10)-1))</f>
        <v>6.9487749115592079E-2</v>
      </c>
      <c r="AQ437" s="87">
        <f t="array" aca="1" ref="AQ437" ca="1">IF(AQ$423="", "", IF(ISERROR(PRODUCT(1+OFFSET(AQ$8, $CB437, 0, 10, 1)%)), "", PRODUCT(1+OFFSET(AQ$8, $CB437, 0, 10, 1)%)^(1/10)-1))</f>
        <v>6.2874334313603342E-2</v>
      </c>
      <c r="AR437" s="87">
        <f t="array" aca="1" ref="AR437" ca="1">IF(AR$423="", "", IF(ISERROR(PRODUCT(1+OFFSET(AR$8, $CB437, 0, 10, 1)%)), "", PRODUCT(1+OFFSET(AR$8, $CB437, 0, 10, 1)%)^(1/10)-1))</f>
        <v>8.6665392299352551E-2</v>
      </c>
      <c r="AS437" s="87">
        <f t="array" aca="1" ref="AS437" ca="1">IF(AS$423="", "", IF(ISERROR(PRODUCT(1+OFFSET(AS$8, $CB437, 0, 10, 1)%)), "", PRODUCT(1+OFFSET(AS$8, $CB437, 0, 10, 1)%)^(1/10)-1))</f>
        <v>0.1613171856976765</v>
      </c>
      <c r="AT437" s="87">
        <f t="array" aca="1" ref="AT437" ca="1">IF(AT$423="", "", IF(ISERROR(PRODUCT(1+OFFSET(AT$8, $CB437, 0, 10, 1)%)), "", PRODUCT(1+OFFSET(AT$8, $CB437, 0, 10, 1)%)^(1/10)-1))</f>
        <v>0.22545778267341121</v>
      </c>
      <c r="AU437" s="87" t="str">
        <f t="array" aca="1" ref="AU437" ca="1">IF(AU$423="", "", IF(ISERROR(PRODUCT(1+OFFSET(AU$8, $CB437, 0, 10, 1)%)), "", PRODUCT(1+OFFSET(AU$8, $CB437, 0, 10, 1)%)^(1/10)-1))</f>
        <v/>
      </c>
      <c r="AV437" s="87" t="str">
        <f t="array" aca="1" ref="AV437" ca="1">IF(AV$423="", "", IF(ISERROR(PRODUCT(1+OFFSET(AV$8, $CB437, 0, 10, 1)%)), "", PRODUCT(1+OFFSET(AV$8, $CB437, 0, 10, 1)%)^(1/10)-1))</f>
        <v/>
      </c>
      <c r="AW437" s="87" t="str">
        <f t="array" aca="1" ref="AW437" ca="1">IF(AW$423="", "", IF(ISERROR(PRODUCT(1+OFFSET(AW$8, $CB437, 0, 10, 1)%)), "", PRODUCT(1+OFFSET(AW$8, $CB437, 0, 10, 1)%)^(1/10)-1))</f>
        <v/>
      </c>
      <c r="AX437" s="87" t="str">
        <f t="array" aca="1" ref="AX437" ca="1">IF(AX$423="", "", IF(ISERROR(PRODUCT(1+OFFSET(AX$8, $CB437, 0, 10, 1)%)), "", PRODUCT(1+OFFSET(AX$8, $CB437, 0, 10, 1)%)^(1/10)-1))</f>
        <v/>
      </c>
      <c r="AY437" s="87" t="str">
        <f t="array" aca="1" ref="AY437" ca="1">IF(AY$423="", "", IF(ISERROR(PRODUCT(1+OFFSET(AY$8, $CB437, 0, 10, 1)%)), "", PRODUCT(1+OFFSET(AY$8, $CB437, 0, 10, 1)%)^(1/10)-1))</f>
        <v/>
      </c>
      <c r="AZ437" s="87" t="str">
        <f t="array" aca="1" ref="AZ437" ca="1">IF(AZ$423="", "", IF(ISERROR(PRODUCT(1+OFFSET(AZ$8, $CB437, 0, 10, 1)%)), "", PRODUCT(1+OFFSET(AZ$8, $CB437, 0, 10, 1)%)^(1/10)-1))</f>
        <v/>
      </c>
      <c r="BA437" s="87" t="str">
        <f t="array" aca="1" ref="BA437" ca="1">IF(BA$423="", "", IF(ISERROR(PRODUCT(1+OFFSET(BA$8, $CB437, 0, 10, 1)%)), "", PRODUCT(1+OFFSET(BA$8, $CB437, 0, 10, 1)%)^(1/10)-1))</f>
        <v/>
      </c>
      <c r="BB437" s="87" t="str">
        <f t="array" aca="1" ref="BB437" ca="1">IF(BB$423="", "", IF(ISERROR(PRODUCT(1+OFFSET(BB$8, $CB437, 0, 10, 1)%)), "", PRODUCT(1+OFFSET(BB$8, $CB437, 0, 10, 1)%)^(1/10)-1))</f>
        <v/>
      </c>
      <c r="BC437" s="87" t="str">
        <f t="array" aca="1" ref="BC437" ca="1">IF(BC$423="", "", IF(ISERROR(PRODUCT(1+OFFSET(BC$8, $CB437, 0, 10, 1)%)), "", PRODUCT(1+OFFSET(BC$8, $CB437, 0, 10, 1)%)^(1/10)-1))</f>
        <v/>
      </c>
      <c r="BD437" s="87" t="str">
        <f t="array" aca="1" ref="BD437" ca="1">IF(BD$423="", "", IF(ISERROR(PRODUCT(1+OFFSET(BD$8, $CB437, 0, 10, 1)%)), "", PRODUCT(1+OFFSET(BD$8, $CB437, 0, 10, 1)%)^(1/10)-1))</f>
        <v/>
      </c>
      <c r="BE437" s="87" t="str">
        <f t="array" aca="1" ref="BE437" ca="1">IF(BE$423="", "", IF(ISERROR(PRODUCT(1+OFFSET(BE$8, $CB437, 0, 10, 1)%)), "", PRODUCT(1+OFFSET(BE$8, $CB437, 0, 10, 1)%)^(1/10)-1))</f>
        <v/>
      </c>
      <c r="BF437" s="87" t="str">
        <f t="array" aca="1" ref="BF437" ca="1">IF(BF$423="", "", IF(ISERROR(PRODUCT(1+OFFSET(BF$8, $CB437, 0, 10, 1)%)), "", PRODUCT(1+OFFSET(BF$8, $CB437, 0, 10, 1)%)^(1/10)-1))</f>
        <v/>
      </c>
      <c r="BG437" s="87" t="str">
        <f t="array" aca="1" ref="BG437" ca="1">IF(BG$423="", "", IF(ISERROR(PRODUCT(1+OFFSET(BG$8, $CB437, 0, 10, 1)%)), "", PRODUCT(1+OFFSET(BG$8, $CB437, 0, 10, 1)%)^(1/10)-1))</f>
        <v/>
      </c>
      <c r="BH437" s="87" t="str">
        <f t="array" aca="1" ref="BH437" ca="1">IF(BH$423="", "", IF(ISERROR(PRODUCT(1+OFFSET(BH$8, $CB437, 0, 10, 1)%)), "", PRODUCT(1+OFFSET(BH$8, $CB437, 0, 10, 1)%)^(1/10)-1))</f>
        <v/>
      </c>
      <c r="BI437" s="87" t="str">
        <f t="array" aca="1" ref="BI437" ca="1">IF(BI$423="", "", IF(ISERROR(PRODUCT(1+OFFSET(BI$8, $CB437, 0, 10, 1)%)), "", PRODUCT(1+OFFSET(BI$8, $CB437, 0, 10, 1)%)^(1/10)-1))</f>
        <v/>
      </c>
      <c r="BJ437" s="87" t="str">
        <f t="array" aca="1" ref="BJ437" ca="1">IF(BJ$423="", "", IF(ISERROR(PRODUCT(1+OFFSET(BJ$8, $CB437, 0, 10, 1)%)), "", PRODUCT(1+OFFSET(BJ$8, $CB437, 0, 10, 1)%)^(1/10)-1))</f>
        <v/>
      </c>
      <c r="BK437" s="87" t="str">
        <f t="array" aca="1" ref="BK437" ca="1">IF(BK$423="", "", IF(ISERROR(PRODUCT(1+OFFSET(BK$8, $CB437, 0, 10, 1)%)), "", PRODUCT(1+OFFSET(BK$8, $CB437, 0, 10, 1)%)^(1/10)-1))</f>
        <v/>
      </c>
      <c r="BL437" s="87" t="str">
        <f t="array" aca="1" ref="BL437" ca="1">IF(BL$423="", "", IF(ISERROR(PRODUCT(1+OFFSET(BL$8, $CB437, 0, 10, 1)%)), "", PRODUCT(1+OFFSET(BL$8, $CB437, 0, 10, 1)%)^(1/10)-1))</f>
        <v/>
      </c>
      <c r="BM437" s="87" t="str">
        <f t="array" aca="1" ref="BM437" ca="1">IF(BM$423="", "", IF(ISERROR(PRODUCT(1+OFFSET(BM$8, $CB437, 0, 10, 1)%)), "", PRODUCT(1+OFFSET(BM$8, $CB437, 0, 10, 1)%)^(1/10)-1))</f>
        <v/>
      </c>
      <c r="BN437" s="87" t="str">
        <f t="array" aca="1" ref="BN437" ca="1">IF(BN$423="", "", IF(ISERROR(PRODUCT(1+OFFSET(BN$8, $CB437, 0, 10, 1)%)), "", PRODUCT(1+OFFSET(BN$8, $CB437, 0, 10, 1)%)^(1/10)-1))</f>
        <v/>
      </c>
      <c r="BO437" s="87" t="str">
        <f t="array" aca="1" ref="BO437" ca="1">IF(BO$423="", "", IF(ISERROR(PRODUCT(1+OFFSET(BO$8, $CB437, 0, 10, 1)%)), "", PRODUCT(1+OFFSET(BO$8, $CB437, 0, 10, 1)%)^(1/10)-1))</f>
        <v/>
      </c>
      <c r="BP437" s="87" t="str">
        <f t="array" aca="1" ref="BP437" ca="1">IF(BP$423="", "", IF(ISERROR(PRODUCT(1+OFFSET(BP$8, $CB437, 0, 10, 1)%)), "", PRODUCT(1+OFFSET(BP$8, $CB437, 0, 10, 1)%)^(1/10)-1))</f>
        <v/>
      </c>
      <c r="BQ437" s="87" t="str">
        <f t="array" aca="1" ref="BQ437" ca="1">IF(BQ$423="", "", IF(ISERROR(PRODUCT(1+OFFSET(BQ$8, $CB437, 0, 10, 1)%)), "", PRODUCT(1+OFFSET(BQ$8, $CB437, 0, 10, 1)%)^(1/10)-1))</f>
        <v/>
      </c>
      <c r="BR437" s="87" t="str">
        <f t="array" aca="1" ref="BR437" ca="1">IF(BR$423="", "", IF(ISERROR(PRODUCT(1+OFFSET(BR$8, $CB437, 0, 10, 1)%)), "", PRODUCT(1+OFFSET(BR$8, $CB437, 0, 10, 1)%)^(1/10)-1))</f>
        <v/>
      </c>
      <c r="BS437" s="87" t="str">
        <f t="array" aca="1" ref="BS437" ca="1">IF(BS$423="", "", IF(ISERROR(PRODUCT(1+OFFSET(BS$8, $CB437, 0, 10, 1)%)), "", PRODUCT(1+OFFSET(BS$8, $CB437, 0, 10, 1)%)^(1/10)-1))</f>
        <v/>
      </c>
      <c r="BT437" s="87" t="str">
        <f t="array" aca="1" ref="BT437" ca="1">IF(BT$423="", "", IF(ISERROR(PRODUCT(1+OFFSET(BT$8, $CB437, 0, 10, 1)%)), "", PRODUCT(1+OFFSET(BT$8, $CB437, 0, 10, 1)%)^(1/10)-1))</f>
        <v/>
      </c>
      <c r="BU437" s="87" t="str">
        <f t="array" aca="1" ref="BU437" ca="1">IF(BU$423="", "", IF(ISERROR(PRODUCT(1+OFFSET(BU$8, $CB437, 0, 10, 1)%)), "", PRODUCT(1+OFFSET(BU$8, $CB437, 0, 10, 1)%)^(1/10)-1))</f>
        <v/>
      </c>
      <c r="BV437" s="87">
        <f t="array" aca="1" ref="BV437" ca="1">IF(BV$423="", "", IF(ISERROR(PRODUCT(1+OFFSET(BV$8, $CB437, 0, 10, 1)%)), "", PRODUCT(1+OFFSET(BV$8, $CB437, 0, 10, 1)%)^(1/10)-1))</f>
        <v>0.17550906369890695</v>
      </c>
      <c r="BW437" s="87">
        <f t="array" aca="1" ref="BW437" ca="1">IF(BW$423="", "", IF(ISERROR(PRODUCT(1+OFFSET(BW$8, $CB437, 0, 10, 1)%)), "", PRODUCT(1+OFFSET(BW$8, $CB437, 0, 10, 1)%)^(1/10)-1))</f>
        <v>8.0876964587824673E-2</v>
      </c>
      <c r="BX437" s="87">
        <f t="array" aca="1" ref="BX437" ca="1">IF(BX$423="", "", IF(ISERROR(PRODUCT(1+OFFSET(BX$8, $CB437, 0, 10, 1)%)), "", PRODUCT(1+OFFSET(BX$8, $CB437, 0, 10, 1)%)^(1/10)-1))</f>
        <v>4.7380335275098773E-2</v>
      </c>
      <c r="BY437" s="301">
        <f t="array" aca="1" ref="BY437" ca="1">IF(BY$423="", "", IF(ISERROR(PRODUCT(1+OFFSET(BY$8, $CB437, 0, 10, 1)%)), "", PRODUCT(1+OFFSET(BY$8, $CB437, 0, 10, 1)%)^(1/10)-1))</f>
        <v>0</v>
      </c>
      <c r="BZ437" s="292">
        <f t="array" aca="1" ref="BZ437" ca="1">IF(BZ$423="", "", IF(ISERROR(PRODUCT(1+OFFSET(BZ$8, $CB437, 0, 10, 1)%)), "", PRODUCT(1+OFFSET(BZ$8, $CB437, 0, 10, 1)%)^(1/10)-1))</f>
        <v>2.6619037455101191E-2</v>
      </c>
      <c r="CB437" s="131">
        <f t="shared" si="427"/>
        <v>120</v>
      </c>
    </row>
    <row r="438" spans="1:80" ht="14">
      <c r="A438" s="85" t="str">
        <f t="shared" si="426"/>
        <v>2001-2010</v>
      </c>
      <c r="B438" s="86">
        <f t="array" aca="1" ref="B438" ca="1">IF(B$423="", "", IF(ISERROR(PRODUCT(1+OFFSET(B$8, $CB438, 0, 10, 1)%)), "", PRODUCT(1+OFFSET(B$8, $CB438, 0, 10, 1)%)^(1/10)-1))</f>
        <v>2.4542027563839275E-2</v>
      </c>
      <c r="C438" s="87">
        <f t="array" aca="1" ref="C438" ca="1">IF(C$423="", "", IF(ISERROR(PRODUCT(1+OFFSET(C$8, $CB438, 0, 10, 1)%)), "", PRODUCT(1+OFFSET(C$8, $CB438, 0, 10, 1)%)^(1/10)-1))</f>
        <v>1.9864076715224499E-2</v>
      </c>
      <c r="D438" s="87">
        <f t="array" aca="1" ref="D438" ca="1">IF(D$423="", "", IF(ISERROR(PRODUCT(1+OFFSET(D$8, $CB438, 0, 10, 1)%)), "", PRODUCT(1+OFFSET(D$8, $CB438, 0, 10, 1)%)^(1/10)-1))</f>
        <v>1.3126200964352241E-2</v>
      </c>
      <c r="E438" s="87">
        <f t="array" aca="1" ref="E438" ca="1">IF(E$423="", "", IF(ISERROR(PRODUCT(1+OFFSET(E$8, $CB438, 0, 10, 1)%)), "", PRODUCT(1+OFFSET(E$8, $CB438, 0, 10, 1)%)^(1/10)-1))</f>
        <v>1.2955895515363691E-2</v>
      </c>
      <c r="F438" s="87">
        <f t="array" aca="1" ref="F438" ca="1">IF(F$423="", "", IF(ISERROR(PRODUCT(1+OFFSET(F$8, $CB438, 0, 10, 1)%)), "", PRODUCT(1+OFFSET(F$8, $CB438, 0, 10, 1)%)^(1/10)-1))</f>
        <v>8.6642329000733875E-2</v>
      </c>
      <c r="G438" s="87">
        <f t="array" aca="1" ref="G438" ca="1">IF(G$423="", "", IF(ISERROR(PRODUCT(1+OFFSET(G$8, $CB438, 0, 10, 1)%)), "", PRODUCT(1+OFFSET(G$8, $CB438, 0, 10, 1)%)^(1/10)-1))</f>
        <v>6.7754490411005452E-2</v>
      </c>
      <c r="H438" s="87">
        <f t="array" aca="1" ref="H438" ca="1">IF(H$423="", "", IF(ISERROR(PRODUCT(1+OFFSET(H$8, $CB438, 0, 10, 1)%)), "", PRODUCT(1+OFFSET(H$8, $CB438, 0, 10, 1)%)^(1/10)-1))</f>
        <v>3.3106728687315012E-2</v>
      </c>
      <c r="I438" s="87">
        <f t="array" aca="1" ref="I438" ca="1">IF(I$423="", "", IF(ISERROR(PRODUCT(1+OFFSET(I$8, $CB438, 0, 10, 1)%)), "", PRODUCT(1+OFFSET(I$8, $CB438, 0, 10, 1)%)^(1/10)-1))</f>
        <v>7.9470163525661164E-2</v>
      </c>
      <c r="J438" s="87">
        <f t="array" aca="1" ref="J438" ca="1">IF(J$423="", "", IF(ISERROR(PRODUCT(1+OFFSET(J$8, $CB438, 0, 10, 1)%)), "", PRODUCT(1+OFFSET(J$8, $CB438, 0, 10, 1)%)^(1/10)-1))</f>
        <v>7.2284485703374424E-2</v>
      </c>
      <c r="K438" s="87">
        <f t="array" aca="1" ref="K438" ca="1">IF(K$423="", "", IF(ISERROR(PRODUCT(1+OFFSET(K$8, $CB438, 0, 10, 1)%)), "", PRODUCT(1+OFFSET(K$8, $CB438, 0, 10, 1)%)^(1/10)-1))</f>
        <v>7.5153423241760109E-2</v>
      </c>
      <c r="L438" s="87">
        <f t="array" aca="1" ref="L438" ca="1">IF(L$423="", "", IF(ISERROR(PRODUCT(1+OFFSET(L$8, $CB438, 0, 10, 1)%)), "", PRODUCT(1+OFFSET(L$8, $CB438, 0, 10, 1)%)^(1/10)-1))</f>
        <v>0.11341448248821817</v>
      </c>
      <c r="M438" s="87">
        <f t="array" aca="1" ref="M438" ca="1">IF(M$423="", "", IF(ISERROR(PRODUCT(1+OFFSET(M$8, $CB438, 0, 10, 1)%)), "", PRODUCT(1+OFFSET(M$8, $CB438, 0, 10, 1)%)^(1/10)-1))</f>
        <v>0.10574065337278427</v>
      </c>
      <c r="N438" s="87">
        <f t="array" aca="1" ref="N438" ca="1">IF(N$423="", "", IF(ISERROR(PRODUCT(1+OFFSET(N$8, $CB438, 0, 10, 1)%)), "", PRODUCT(1+OFFSET(N$8, $CB438, 0, 10, 1)%)^(1/10)-1))</f>
        <v>3.6380349820783087E-2</v>
      </c>
      <c r="O438" s="87">
        <f t="array" aca="1" ref="O438" ca="1">IF(O$423="", "", IF(ISERROR(PRODUCT(1+OFFSET(O$8, $CB438, 0, 10, 1)%)), "", PRODUCT(1+OFFSET(O$8, $CB438, 0, 10, 1)%)^(1/10)-1))</f>
        <v>0.15396406189833467</v>
      </c>
      <c r="P438" s="135">
        <f t="array" aca="1" ref="P438" ca="1">IF(P$423="", "", IF(ISERROR(PRODUCT(1+OFFSET(P$8, $CB438, 0, 10, 1)%)), "", PRODUCT(1+OFFSET(P$8, $CB438, 0, 10, 1)%)^(1/10)-1))</f>
        <v>5.143351060325263E-2</v>
      </c>
      <c r="Q438" s="87">
        <f t="array" aca="1" ref="Q438" ca="1">IF(Q$423="", "", IF(ISERROR(PRODUCT(1+OFFSET(Q$8, $CB438, 0, 10, 1)%)), "", PRODUCT(1+OFFSET(Q$8, $CB438, 0, 10, 1)%)^(1/10)-1))</f>
        <v>3.8248600313491199E-2</v>
      </c>
      <c r="R438" s="87">
        <f t="array" aca="1" ref="R438" ca="1">IF(R$423="", "", IF(ISERROR(PRODUCT(1+OFFSET(R$8, $CB438, 0, 10, 1)%)), "", PRODUCT(1+OFFSET(R$8, $CB438, 0, 10, 1)%)^(1/10)-1))</f>
        <v>3.3573730131200685E-2</v>
      </c>
      <c r="S438" s="87">
        <f t="array" aca="1" ref="S438" ca="1">IF(S$423="", "", IF(ISERROR(PRODUCT(1+OFFSET(S$8, $CB438, 0, 10, 1)%)), "", PRODUCT(1+OFFSET(S$8, $CB438, 0, 10, 1)%)^(1/10)-1))</f>
        <v>3.9325332007661862E-2</v>
      </c>
      <c r="T438" s="87">
        <f t="array" aca="1" ref="T438" ca="1">IF(T$423="", "", IF(ISERROR(PRODUCT(1+OFFSET(T$8, $CB438, 0, 10, 1)%)), "", PRODUCT(1+OFFSET(T$8, $CB438, 0, 10, 1)%)^(1/10)-1))</f>
        <v>0.10826003855759025</v>
      </c>
      <c r="U438" s="87">
        <f t="array" aca="1" ref="U438" ca="1">IF(U$423="", "", IF(ISERROR(PRODUCT(1+OFFSET(U$8, $CB438, 0, 10, 1)%)), "", PRODUCT(1+OFFSET(U$8, $CB438, 0, 10, 1)%)^(1/10)-1))</f>
        <v>6.4121574507725043E-2</v>
      </c>
      <c r="V438" s="87">
        <f t="array" aca="1" ref="V438" ca="1">IF(V$423="", "", IF(ISERROR(PRODUCT(1+OFFSET(V$8, $CB438, 0, 10, 1)%)), "", PRODUCT(1+OFFSET(V$8, $CB438, 0, 10, 1)%)^(1/10)-1))</f>
        <v>6.0765872696719958E-2</v>
      </c>
      <c r="W438" s="87">
        <f t="array" aca="1" ref="W438" ca="1">IF(W$423="", "", IF(ISERROR(PRODUCT(1+OFFSET(W$8, $CB438, 0, 10, 1)%)), "", PRODUCT(1+OFFSET(W$8, $CB438, 0, 10, 1)%)^(1/10)-1))</f>
        <v>4.3043662174766961E-2</v>
      </c>
      <c r="X438" s="87">
        <f t="array" aca="1" ref="X438" ca="1">IF(X$423="", "", IF(ISERROR(PRODUCT(1+OFFSET(X$8, $CB438, 0, 10, 1)%)), "", PRODUCT(1+OFFSET(X$8, $CB438, 0, 10, 1)%)^(1/10)-1))</f>
        <v>5.5728848988906288E-2</v>
      </c>
      <c r="Y438" s="87">
        <f t="array" aca="1" ref="Y438" ca="1">IF(Y$423="", "", IF(ISERROR(PRODUCT(1+OFFSET(Y$8, $CB438, 0, 10, 1)%)), "", PRODUCT(1+OFFSET(Y$8, $CB438, 0, 10, 1)%)^(1/10)-1))</f>
        <v>4.60512015457617E-2</v>
      </c>
      <c r="Z438" s="87">
        <f t="array" aca="1" ref="Z438" ca="1">IF(Z$423="", "", IF(ISERROR(PRODUCT(1+OFFSET(Z$8, $CB438, 0, 10, 1)%)), "", PRODUCT(1+OFFSET(Z$8, $CB438, 0, 10, 1)%)^(1/10)-1))</f>
        <v>2.2654541642307402E-2</v>
      </c>
      <c r="AA438" s="87">
        <f t="array" aca="1" ref="AA438" ca="1">IF(AA$423="", "", IF(ISERROR(PRODUCT(1+OFFSET(AA$8, $CB438, 0, 10, 1)%)), "", PRODUCT(1+OFFSET(AA$8, $CB438, 0, 10, 1)%)^(1/10)-1))</f>
        <v>6.787305083075279E-2</v>
      </c>
      <c r="AB438" s="87">
        <f t="array" aca="1" ref="AB438" ca="1">IF(AB$423="", "", IF(ISERROR(PRODUCT(1+OFFSET(AB$8, $CB438, 0, 10, 1)%)), "", PRODUCT(1+OFFSET(AB$8, $CB438, 0, 10, 1)%)^(1/10)-1))</f>
        <v>6.2003623308702682E-2</v>
      </c>
      <c r="AC438" s="87">
        <f t="array" aca="1" ref="AC438" ca="1">IF(AC$423="", "", IF(ISERROR(PRODUCT(1+OFFSET(AC$8, $CB438, 0, 10, 1)%)), "", PRODUCT(1+OFFSET(AC$8, $CB438, 0, 10, 1)%)^(1/10)-1))</f>
        <v>6.4350320011014039E-2</v>
      </c>
      <c r="AD438" s="87">
        <f t="array" aca="1" ref="AD438" ca="1">IF(AD$423="", "", IF(ISERROR(PRODUCT(1+OFFSET(AD$8, $CB438, 0, 10, 1)%)), "", PRODUCT(1+OFFSET(AD$8, $CB438, 0, 10, 1)%)^(1/10)-1))</f>
        <v>3.4898903474344545E-2</v>
      </c>
      <c r="AE438" s="87">
        <f t="array" aca="1" ref="AE438" ca="1">IF(AE$423="", "", IF(ISERROR(PRODUCT(1+OFFSET(AE$8, $CB438, 0, 10, 1)%)), "", PRODUCT(1+OFFSET(AE$8, $CB438, 0, 10, 1)%)^(1/10)-1))</f>
        <v>9.92318572789741E-3</v>
      </c>
      <c r="AF438" s="87">
        <f t="array" aca="1" ref="AF438" ca="1">IF(AF$423="", "", IF(ISERROR(PRODUCT(1+OFFSET(AF$8, $CB438, 0, 10, 1)%)), "", PRODUCT(1+OFFSET(AF$8, $CB438, 0, 10, 1)%)^(1/10)-1))</f>
        <v>0.17284649068974756</v>
      </c>
      <c r="AG438" s="87">
        <f t="array" aca="1" ref="AG438" ca="1">IF(AG$423="", "", IF(ISERROR(PRODUCT(1+OFFSET(AG$8, $CB438, 0, 10, 1)%)), "", PRODUCT(1+OFFSET(AG$8, $CB438, 0, 10, 1)%)^(1/10)-1))</f>
        <v>0.14171918384846838</v>
      </c>
      <c r="AH438" s="87">
        <f t="array" aca="1" ref="AH438" ca="1">IF(AH$423="", "", IF(ISERROR(PRODUCT(1+OFFSET(AH$8, $CB438, 0, 10, 1)%)), "", PRODUCT(1+OFFSET(AH$8, $CB438, 0, 10, 1)%)^(1/10)-1))</f>
        <v>4.8185152598674952E-2</v>
      </c>
      <c r="AI438" s="87">
        <f t="array" aca="1" ref="AI438" ca="1">IF(AI$423="", "", IF(ISERROR(PRODUCT(1+OFFSET(AI$8, $CB438, 0, 10, 1)%)), "", PRODUCT(1+OFFSET(AI$8, $CB438, 0, 10, 1)%)^(1/10)-1))</f>
        <v>0.22528350030169331</v>
      </c>
      <c r="AJ438" s="87">
        <f t="array" aca="1" ref="AJ438" ca="1">IF(AJ$423="", "", IF(ISERROR(PRODUCT(1+OFFSET(AJ$8, $CB438, 0, 10, 1)%)), "", PRODUCT(1+OFFSET(AJ$8, $CB438, 0, 10, 1)%)^(1/10)-1))</f>
        <v>3.5857432561416491E-2</v>
      </c>
      <c r="AK438" s="87">
        <f t="array" aca="1" ref="AK438" ca="1">IF(AK$423="", "", IF(ISERROR(PRODUCT(1+OFFSET(AK$8, $CB438, 0, 10, 1)%)), "", PRODUCT(1+OFFSET(AK$8, $CB438, 0, 10, 1)%)^(1/10)-1))</f>
        <v>2.7775480027055544E-2</v>
      </c>
      <c r="AL438" s="87">
        <f t="array" aca="1" ref="AL438" ca="1">IF(AL$423="", "", IF(ISERROR(PRODUCT(1+OFFSET(AL$8, $CB438, 0, 10, 1)%)), "", PRODUCT(1+OFFSET(AL$8, $CB438, 0, 10, 1)%)^(1/10)-1))</f>
        <v>4.2585680293561357E-2</v>
      </c>
      <c r="AM438" s="87">
        <f t="array" aca="1" ref="AM438" ca="1">IF(AM$423="", "", IF(ISERROR(PRODUCT(1+OFFSET(AM$8, $CB438, 0, 10, 1)%)), "", PRODUCT(1+OFFSET(AM$8, $CB438, 0, 10, 1)%)^(1/10)-1))</f>
        <v>4.4394457644770124E-2</v>
      </c>
      <c r="AN438" s="87">
        <f t="array" aca="1" ref="AN438" ca="1">IF(AN$423="", "", IF(ISERROR(PRODUCT(1+OFFSET(AN$8, $CB438, 0, 10, 1)%)), "", PRODUCT(1+OFFSET(AN$8, $CB438, 0, 10, 1)%)^(1/10)-1))</f>
        <v>4.623820499562048E-2</v>
      </c>
      <c r="AO438" s="87">
        <f t="array" aca="1" ref="AO438" ca="1">IF(AO$423="", "", IF(ISERROR(PRODUCT(1+OFFSET(AO$8, $CB438, 0, 10, 1)%)), "", PRODUCT(1+OFFSET(AO$8, $CB438, 0, 10, 1)%)^(1/10)-1))</f>
        <v>6.4001009906686113E-2</v>
      </c>
      <c r="AP438" s="87">
        <f t="array" aca="1" ref="AP438" ca="1">IF(AP$423="", "", IF(ISERROR(PRODUCT(1+OFFSET(AP$8, $CB438, 0, 10, 1)%)), "", PRODUCT(1+OFFSET(AP$8, $CB438, 0, 10, 1)%)^(1/10)-1))</f>
        <v>6.785619003700849E-2</v>
      </c>
      <c r="AQ438" s="87">
        <f t="array" aca="1" ref="AQ438" ca="1">IF(AQ$423="", "", IF(ISERROR(PRODUCT(1+OFFSET(AQ$8, $CB438, 0, 10, 1)%)), "", PRODUCT(1+OFFSET(AQ$8, $CB438, 0, 10, 1)%)^(1/10)-1))</f>
        <v>7.8799279500617603E-2</v>
      </c>
      <c r="AR438" s="87">
        <f t="array" aca="1" ref="AR438" ca="1">IF(AR$423="", "", IF(ISERROR(PRODUCT(1+OFFSET(AR$8, $CB438, 0, 10, 1)%)), "", PRODUCT(1+OFFSET(AR$8, $CB438, 0, 10, 1)%)^(1/10)-1))</f>
        <v>4.5507301754668772E-2</v>
      </c>
      <c r="AS438" s="87">
        <f t="array" aca="1" ref="AS438" ca="1">IF(AS$423="", "", IF(ISERROR(PRODUCT(1+OFFSET(AS$8, $CB438, 0, 10, 1)%)), "", PRODUCT(1+OFFSET(AS$8, $CB438, 0, 10, 1)%)^(1/10)-1))</f>
        <v>5.9762965696102066E-2</v>
      </c>
      <c r="AT438" s="87">
        <f t="array" aca="1" ref="AT438" ca="1">IF(AT$423="", "", IF(ISERROR(PRODUCT(1+OFFSET(AT$8, $CB438, 0, 10, 1)%)), "", PRODUCT(1+OFFSET(AT$8, $CB438, 0, 10, 1)%)^(1/10)-1))</f>
        <v>3.0605401793404763E-2</v>
      </c>
      <c r="AU438" s="87" t="str">
        <f t="array" aca="1" ref="AU438" ca="1">IF(AU$423="", "", IF(ISERROR(PRODUCT(1+OFFSET(AU$8, $CB438, 0, 10, 1)%)), "", PRODUCT(1+OFFSET(AU$8, $CB438, 0, 10, 1)%)^(1/10)-1))</f>
        <v/>
      </c>
      <c r="AV438" s="87" t="str">
        <f t="array" aca="1" ref="AV438" ca="1">IF(AV$423="", "", IF(ISERROR(PRODUCT(1+OFFSET(AV$8, $CB438, 0, 10, 1)%)), "", PRODUCT(1+OFFSET(AV$8, $CB438, 0, 10, 1)%)^(1/10)-1))</f>
        <v/>
      </c>
      <c r="AW438" s="87" t="str">
        <f t="array" aca="1" ref="AW438" ca="1">IF(AW$423="", "", IF(ISERROR(PRODUCT(1+OFFSET(AW$8, $CB438, 0, 10, 1)%)), "", PRODUCT(1+OFFSET(AW$8, $CB438, 0, 10, 1)%)^(1/10)-1))</f>
        <v/>
      </c>
      <c r="AX438" s="87" t="str">
        <f t="array" aca="1" ref="AX438" ca="1">IF(AX$423="", "", IF(ISERROR(PRODUCT(1+OFFSET(AX$8, $CB438, 0, 10, 1)%)), "", PRODUCT(1+OFFSET(AX$8, $CB438, 0, 10, 1)%)^(1/10)-1))</f>
        <v/>
      </c>
      <c r="AY438" s="87" t="str">
        <f t="array" aca="1" ref="AY438" ca="1">IF(AY$423="", "", IF(ISERROR(PRODUCT(1+OFFSET(AY$8, $CB438, 0, 10, 1)%)), "", PRODUCT(1+OFFSET(AY$8, $CB438, 0, 10, 1)%)^(1/10)-1))</f>
        <v/>
      </c>
      <c r="AZ438" s="87" t="str">
        <f t="array" aca="1" ref="AZ438" ca="1">IF(AZ$423="", "", IF(ISERROR(PRODUCT(1+OFFSET(AZ$8, $CB438, 0, 10, 1)%)), "", PRODUCT(1+OFFSET(AZ$8, $CB438, 0, 10, 1)%)^(1/10)-1))</f>
        <v/>
      </c>
      <c r="BA438" s="87" t="str">
        <f t="array" aca="1" ref="BA438" ca="1">IF(BA$423="", "", IF(ISERROR(PRODUCT(1+OFFSET(BA$8, $CB438, 0, 10, 1)%)), "", PRODUCT(1+OFFSET(BA$8, $CB438, 0, 10, 1)%)^(1/10)-1))</f>
        <v/>
      </c>
      <c r="BB438" s="87" t="str">
        <f t="array" aca="1" ref="BB438" ca="1">IF(BB$423="", "", IF(ISERROR(PRODUCT(1+OFFSET(BB$8, $CB438, 0, 10, 1)%)), "", PRODUCT(1+OFFSET(BB$8, $CB438, 0, 10, 1)%)^(1/10)-1))</f>
        <v/>
      </c>
      <c r="BC438" s="87" t="str">
        <f t="array" aca="1" ref="BC438" ca="1">IF(BC$423="", "", IF(ISERROR(PRODUCT(1+OFFSET(BC$8, $CB438, 0, 10, 1)%)), "", PRODUCT(1+OFFSET(BC$8, $CB438, 0, 10, 1)%)^(1/10)-1))</f>
        <v/>
      </c>
      <c r="BD438" s="87" t="str">
        <f t="array" aca="1" ref="BD438" ca="1">IF(BD$423="", "", IF(ISERROR(PRODUCT(1+OFFSET(BD$8, $CB438, 0, 10, 1)%)), "", PRODUCT(1+OFFSET(BD$8, $CB438, 0, 10, 1)%)^(1/10)-1))</f>
        <v/>
      </c>
      <c r="BE438" s="87" t="str">
        <f t="array" aca="1" ref="BE438" ca="1">IF(BE$423="", "", IF(ISERROR(PRODUCT(1+OFFSET(BE$8, $CB438, 0, 10, 1)%)), "", PRODUCT(1+OFFSET(BE$8, $CB438, 0, 10, 1)%)^(1/10)-1))</f>
        <v/>
      </c>
      <c r="BF438" s="87" t="str">
        <f t="array" aca="1" ref="BF438" ca="1">IF(BF$423="", "", IF(ISERROR(PRODUCT(1+OFFSET(BF$8, $CB438, 0, 10, 1)%)), "", PRODUCT(1+OFFSET(BF$8, $CB438, 0, 10, 1)%)^(1/10)-1))</f>
        <v/>
      </c>
      <c r="BG438" s="87" t="str">
        <f t="array" aca="1" ref="BG438" ca="1">IF(BG$423="", "", IF(ISERROR(PRODUCT(1+OFFSET(BG$8, $CB438, 0, 10, 1)%)), "", PRODUCT(1+OFFSET(BG$8, $CB438, 0, 10, 1)%)^(1/10)-1))</f>
        <v/>
      </c>
      <c r="BH438" s="87" t="str">
        <f t="array" aca="1" ref="BH438" ca="1">IF(BH$423="", "", IF(ISERROR(PRODUCT(1+OFFSET(BH$8, $CB438, 0, 10, 1)%)), "", PRODUCT(1+OFFSET(BH$8, $CB438, 0, 10, 1)%)^(1/10)-1))</f>
        <v/>
      </c>
      <c r="BI438" s="87" t="str">
        <f t="array" aca="1" ref="BI438" ca="1">IF(BI$423="", "", IF(ISERROR(PRODUCT(1+OFFSET(BI$8, $CB438, 0, 10, 1)%)), "", PRODUCT(1+OFFSET(BI$8, $CB438, 0, 10, 1)%)^(1/10)-1))</f>
        <v/>
      </c>
      <c r="BJ438" s="87" t="str">
        <f t="array" aca="1" ref="BJ438" ca="1">IF(BJ$423="", "", IF(ISERROR(PRODUCT(1+OFFSET(BJ$8, $CB438, 0, 10, 1)%)), "", PRODUCT(1+OFFSET(BJ$8, $CB438, 0, 10, 1)%)^(1/10)-1))</f>
        <v/>
      </c>
      <c r="BK438" s="87" t="str">
        <f t="array" aca="1" ref="BK438" ca="1">IF(BK$423="", "", IF(ISERROR(PRODUCT(1+OFFSET(BK$8, $CB438, 0, 10, 1)%)), "", PRODUCT(1+OFFSET(BK$8, $CB438, 0, 10, 1)%)^(1/10)-1))</f>
        <v/>
      </c>
      <c r="BL438" s="87" t="str">
        <f t="array" aca="1" ref="BL438" ca="1">IF(BL$423="", "", IF(ISERROR(PRODUCT(1+OFFSET(BL$8, $CB438, 0, 10, 1)%)), "", PRODUCT(1+OFFSET(BL$8, $CB438, 0, 10, 1)%)^(1/10)-1))</f>
        <v/>
      </c>
      <c r="BM438" s="87" t="str">
        <f t="array" aca="1" ref="BM438" ca="1">IF(BM$423="", "", IF(ISERROR(PRODUCT(1+OFFSET(BM$8, $CB438, 0, 10, 1)%)), "", PRODUCT(1+OFFSET(BM$8, $CB438, 0, 10, 1)%)^(1/10)-1))</f>
        <v/>
      </c>
      <c r="BN438" s="87" t="str">
        <f t="array" aca="1" ref="BN438" ca="1">IF(BN$423="", "", IF(ISERROR(PRODUCT(1+OFFSET(BN$8, $CB438, 0, 10, 1)%)), "", PRODUCT(1+OFFSET(BN$8, $CB438, 0, 10, 1)%)^(1/10)-1))</f>
        <v/>
      </c>
      <c r="BO438" s="87" t="str">
        <f t="array" aca="1" ref="BO438" ca="1">IF(BO$423="", "", IF(ISERROR(PRODUCT(1+OFFSET(BO$8, $CB438, 0, 10, 1)%)), "", PRODUCT(1+OFFSET(BO$8, $CB438, 0, 10, 1)%)^(1/10)-1))</f>
        <v/>
      </c>
      <c r="BP438" s="87" t="str">
        <f t="array" aca="1" ref="BP438" ca="1">IF(BP$423="", "", IF(ISERROR(PRODUCT(1+OFFSET(BP$8, $CB438, 0, 10, 1)%)), "", PRODUCT(1+OFFSET(BP$8, $CB438, 0, 10, 1)%)^(1/10)-1))</f>
        <v/>
      </c>
      <c r="BQ438" s="87" t="str">
        <f t="array" aca="1" ref="BQ438" ca="1">IF(BQ$423="", "", IF(ISERROR(PRODUCT(1+OFFSET(BQ$8, $CB438, 0, 10, 1)%)), "", PRODUCT(1+OFFSET(BQ$8, $CB438, 0, 10, 1)%)^(1/10)-1))</f>
        <v/>
      </c>
      <c r="BR438" s="87" t="str">
        <f t="array" aca="1" ref="BR438" ca="1">IF(BR$423="", "", IF(ISERROR(PRODUCT(1+OFFSET(BR$8, $CB438, 0, 10, 1)%)), "", PRODUCT(1+OFFSET(BR$8, $CB438, 0, 10, 1)%)^(1/10)-1))</f>
        <v/>
      </c>
      <c r="BS438" s="87" t="str">
        <f t="array" aca="1" ref="BS438" ca="1">IF(BS$423="", "", IF(ISERROR(PRODUCT(1+OFFSET(BS$8, $CB438, 0, 10, 1)%)), "", PRODUCT(1+OFFSET(BS$8, $CB438, 0, 10, 1)%)^(1/10)-1))</f>
        <v/>
      </c>
      <c r="BT438" s="87" t="str">
        <f t="array" aca="1" ref="BT438" ca="1">IF(BT$423="", "", IF(ISERROR(PRODUCT(1+OFFSET(BT$8, $CB438, 0, 10, 1)%)), "", PRODUCT(1+OFFSET(BT$8, $CB438, 0, 10, 1)%)^(1/10)-1))</f>
        <v/>
      </c>
      <c r="BU438" s="87" t="str">
        <f t="array" aca="1" ref="BU438" ca="1">IF(BU$423="", "", IF(ISERROR(PRODUCT(1+OFFSET(BU$8, $CB438, 0, 10, 1)%)), "", PRODUCT(1+OFFSET(BU$8, $CB438, 0, 10, 1)%)^(1/10)-1))</f>
        <v/>
      </c>
      <c r="BV438" s="87">
        <f t="array" aca="1" ref="BV438" ca="1">IF(BV$423="", "", IF(ISERROR(PRODUCT(1+OFFSET(BV$8, $CB438, 0, 10, 1)%)), "", PRODUCT(1+OFFSET(BV$8, $CB438, 0, 10, 1)%)^(1/10)-1))</f>
        <v>1.4767735753125733E-2</v>
      </c>
      <c r="BW438" s="87">
        <f t="array" aca="1" ref="BW438" ca="1">IF(BW$423="", "", IF(ISERROR(PRODUCT(1+OFFSET(BW$8, $CB438, 0, 10, 1)%)), "", PRODUCT(1+OFFSET(BW$8, $CB438, 0, 10, 1)%)^(1/10)-1))</f>
        <v>6.1399482808563111E-2</v>
      </c>
      <c r="BX438" s="87">
        <f t="array" aca="1" ref="BX438" ca="1">IF(BX$423="", "", IF(ISERROR(PRODUCT(1+OFFSET(BX$8, $CB438, 0, 10, 1)%)), "", PRODUCT(1+OFFSET(BX$8, $CB438, 0, 10, 1)%)^(1/10)-1))</f>
        <v>2.1906875101825651E-2</v>
      </c>
      <c r="BY438" s="301">
        <f t="array" aca="1" ref="BY438" ca="1">IF(BY$423="", "", IF(ISERROR(PRODUCT(1+OFFSET(BY$8, $CB438, 0, 10, 1)%)), "", PRODUCT(1+OFFSET(BY$8, $CB438, 0, 10, 1)%)^(1/10)-1))</f>
        <v>0</v>
      </c>
      <c r="BZ438" s="292">
        <f t="array" aca="1" ref="BZ438" ca="1">IF(BZ$423="", "", IF(ISERROR(PRODUCT(1+OFFSET(BZ$8, $CB438, 0, 10, 1)%)), "", PRODUCT(1+OFFSET(BZ$8, $CB438, 0, 10, 1)%)^(1/10)-1))</f>
        <v>2.3351827082229049E-2</v>
      </c>
      <c r="CB438" s="131">
        <f t="shared" si="427"/>
        <v>130</v>
      </c>
    </row>
    <row r="439" spans="1:80" ht="14">
      <c r="A439" s="85"/>
      <c r="B439" s="86"/>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c r="AO439" s="87"/>
      <c r="AP439" s="87"/>
      <c r="AQ439" s="87"/>
      <c r="AR439" s="87"/>
      <c r="AS439" s="87"/>
      <c r="AT439" s="87"/>
      <c r="AU439" s="87"/>
      <c r="AV439" s="87"/>
      <c r="AW439" s="87"/>
      <c r="AX439" s="87"/>
      <c r="AY439" s="87"/>
      <c r="AZ439" s="87"/>
      <c r="BA439" s="87"/>
      <c r="BB439" s="87"/>
      <c r="BC439" s="87"/>
      <c r="BD439" s="87"/>
      <c r="BE439" s="87"/>
      <c r="BF439" s="87"/>
      <c r="BG439" s="87"/>
      <c r="BH439" s="87"/>
      <c r="BI439" s="87"/>
      <c r="BJ439" s="87"/>
      <c r="BK439" s="87"/>
      <c r="BL439" s="87"/>
      <c r="BM439" s="87"/>
      <c r="BN439" s="87"/>
      <c r="BO439" s="87"/>
      <c r="BP439" s="87"/>
      <c r="BQ439" s="87"/>
      <c r="BR439" s="87"/>
      <c r="BS439" s="87"/>
      <c r="BT439" s="87"/>
      <c r="BU439" s="87"/>
      <c r="BV439" s="87"/>
      <c r="BW439" s="87"/>
      <c r="BX439" s="87"/>
      <c r="BY439" s="301"/>
      <c r="BZ439" s="292"/>
    </row>
    <row r="440" spans="1:80">
      <c r="A440" s="130">
        <v>1970</v>
      </c>
      <c r="B440" s="86"/>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c r="AO440" s="87"/>
      <c r="AP440" s="87"/>
      <c r="AQ440" s="87"/>
      <c r="AR440" s="87"/>
      <c r="AS440" s="87"/>
      <c r="AT440" s="87"/>
      <c r="AU440" s="87"/>
      <c r="AV440" s="87"/>
      <c r="AW440" s="87"/>
      <c r="AX440" s="87"/>
      <c r="AY440" s="87"/>
      <c r="AZ440" s="87"/>
      <c r="BA440" s="87"/>
      <c r="BB440" s="87"/>
      <c r="BC440" s="87"/>
      <c r="BD440" s="87"/>
      <c r="BE440" s="87"/>
      <c r="BF440" s="87"/>
      <c r="BG440" s="87"/>
      <c r="BH440" s="87"/>
      <c r="BI440" s="87"/>
      <c r="BJ440" s="87"/>
      <c r="BK440" s="87"/>
      <c r="BL440" s="87"/>
      <c r="BM440" s="87"/>
      <c r="BN440" s="87"/>
      <c r="BO440" s="87"/>
      <c r="BP440" s="87"/>
      <c r="BQ440" s="87"/>
      <c r="BR440" s="87"/>
      <c r="BS440" s="87"/>
      <c r="BT440" s="87"/>
      <c r="BU440" s="87"/>
      <c r="BV440" s="87"/>
      <c r="BW440" s="87"/>
      <c r="BX440" s="87"/>
      <c r="BY440" s="301"/>
      <c r="BZ440" s="292"/>
    </row>
    <row r="441" spans="1:80" ht="14">
      <c r="A441" s="85" t="str">
        <f>CONCATENATE(A$440+10*(ROW()-ROW(A$440)-1), "-", A$440+10*(ROW()-ROW(A$440))-1)</f>
        <v>1970-1979</v>
      </c>
      <c r="B441" s="86">
        <f t="array" aca="1" ref="B441" ca="1">IF(B$423="", "", IF(ISERROR(PRODUCT(1+OFFSET(B$107, $CB441, 0, 10, 1)%)), "", PRODUCT(1+OFFSET(B$107, $CB441, 0, 10, 1)%)^(1/10)-1))</f>
        <v>5.8884621313211927E-2</v>
      </c>
      <c r="C441" s="87">
        <f t="array" aca="1" ref="C441" ca="1">IF(C$423="", "", IF(ISERROR(PRODUCT(1+OFFSET(C$107, $CB441, 0, 10, 1)%)), "", PRODUCT(1+OFFSET(C$107, $CB441, 0, 10, 1)%)^(1/10)-1))</f>
        <v>8.125883756063712E-2</v>
      </c>
      <c r="D441" s="87">
        <f t="array" aca="1" ref="D441" ca="1">IF(D$423="", "", IF(ISERROR(PRODUCT(1+OFFSET(D$107, $CB441, 0, 10, 1)%)), "", PRODUCT(1+OFFSET(D$107, $CB441, 0, 10, 1)%)^(1/10)-1))</f>
        <v>5.5546389909057359E-2</v>
      </c>
      <c r="E441" s="87">
        <f t="array" aca="1" ref="E441" ca="1">IF(E$423="", "", IF(ISERROR(PRODUCT(1+OFFSET(E$107, $CB441, 0, 10, 1)%)), "", PRODUCT(1+OFFSET(E$107, $CB441, 0, 10, 1)%)^(1/10)-1))</f>
        <v>3.0816239153376612E-2</v>
      </c>
      <c r="F441" s="87">
        <f t="array" aca="1" ref="F441" ca="1">IF(F$423="", "", IF(ISERROR(PRODUCT(1+OFFSET(F$107, $CB441, 0, 10, 1)%)), "", PRODUCT(1+OFFSET(F$107, $CB441, 0, 10, 1)%)^(1/10)-1))</f>
        <v>0.12602457060581429</v>
      </c>
      <c r="G441" s="87">
        <f t="array" aca="1" ref="G441" ca="1">IF(G$423="", "", IF(ISERROR(PRODUCT(1+OFFSET(G$107, $CB441, 0, 10, 1)%)), "", PRODUCT(1+OFFSET(G$107, $CB441, 0, 10, 1)%)^(1/10)-1))</f>
        <v>8.1787100254524958E-2</v>
      </c>
      <c r="H441" s="87">
        <f t="array" aca="1" ref="H441" ca="1">IF(H$423="", "", IF(ISERROR(PRODUCT(1+OFFSET(H$107, $CB441, 0, 10, 1)%)), "", PRODUCT(1+OFFSET(H$107, $CB441, 0, 10, 1)%)^(1/10)-1))</f>
        <v>3.5940769654191573E-2</v>
      </c>
      <c r="I441" s="87">
        <f t="array" aca="1" ref="I441" ca="1">IF(I$423="", "", IF(ISERROR(PRODUCT(1+OFFSET(I$107, $CB441, 0, 10, 1)%)), "", PRODUCT(1+OFFSET(I$107, $CB441, 0, 10, 1)%)^(1/10)-1))</f>
        <v>0.13281867813972226</v>
      </c>
      <c r="J441" s="87">
        <f t="array" aca="1" ref="J441" ca="1">IF(J$423="", "", IF(ISERROR(PRODUCT(1+OFFSET(J$107, $CB441, 0, 10, 1)%)), "", PRODUCT(1+OFFSET(J$107, $CB441, 0, 10, 1)%)^(1/10)-1))</f>
        <v>0.10449031103133644</v>
      </c>
      <c r="K441" s="87">
        <f t="array" aca="1" ref="K441" ca="1">IF(K$423="", "", IF(ISERROR(PRODUCT(1+OFFSET(K$107, $CB441, 0, 10, 1)%)), "", PRODUCT(1+OFFSET(K$107, $CB441, 0, 10, 1)%)^(1/10)-1))</f>
        <v>7.3567208591694966E-2</v>
      </c>
      <c r="L441" s="87">
        <f t="array" aca="1" ref="L441" ca="1">IF(L$423="", "", IF(ISERROR(PRODUCT(1+OFFSET(L$107, $CB441, 0, 10, 1)%)), "", PRODUCT(1+OFFSET(L$107, $CB441, 0, 10, 1)%)^(1/10)-1))</f>
        <v>8.7398703463834826E-2</v>
      </c>
      <c r="M441" s="87">
        <f t="array" aca="1" ref="M441" ca="1">IF(M$423="", "", IF(ISERROR(PRODUCT(1+OFFSET(M$107, $CB441, 0, 10, 1)%)), "", PRODUCT(1+OFFSET(M$107, $CB441, 0, 10, 1)%)^(1/10)-1))</f>
        <v>0.10121583390900657</v>
      </c>
      <c r="N441" s="87">
        <f t="array" aca="1" ref="N441" ca="1">IF(N$423="", "", IF(ISERROR(PRODUCT(1+OFFSET(N$107, $CB441, 0, 10, 1)%)), "", PRODUCT(1+OFFSET(N$107, $CB441, 0, 10, 1)%)^(1/10)-1))</f>
        <v>8.6975243938251623E-2</v>
      </c>
      <c r="O441" s="87" t="str">
        <f t="array" aca="1" ref="O441" ca="1">IF(O$423="", "", IF(ISERROR(PRODUCT(1+OFFSET(O$107, $CB441, 0, 10, 1)%)), "", PRODUCT(1+OFFSET(O$107, $CB441, 0, 10, 1)%)^(1/10)-1))</f>
        <v/>
      </c>
      <c r="P441" s="87">
        <f t="array" aca="1" ref="P441" ca="1">IF(P$423="", "", IF(ISERROR(PRODUCT(1+OFFSET(P$107, $CB441, 0, 10, 1)%)), "", PRODUCT(1+OFFSET(P$107, $CB441, 0, 10, 1)%)^(1/10)-1))</f>
        <v>9.4197600210249588E-2</v>
      </c>
      <c r="Q441" s="87">
        <f t="array" aca="1" ref="Q441" ca="1">IF(Q$423="", "", IF(ISERROR(PRODUCT(1+OFFSET(Q$107, $CB441, 0, 10, 1)%)), "", PRODUCT(1+OFFSET(Q$107, $CB441, 0, 10, 1)%)^(1/10)-1))</f>
        <v>0.13811077481831679</v>
      </c>
      <c r="R441" s="87">
        <f t="array" aca="1" ref="R441" ca="1">IF(R$423="", "", IF(ISERROR(PRODUCT(1+OFFSET(R$107, $CB441, 0, 10, 1)%)), "", PRODUCT(1+OFFSET(R$107, $CB441, 0, 10, 1)%)^(1/10)-1))</f>
        <v>6.6102240587797789E-2</v>
      </c>
      <c r="S441" s="87">
        <f t="array" aca="1" ref="S441" ca="1">IF(S$423="", "", IF(ISERROR(PRODUCT(1+OFFSET(S$107, $CB441, 0, 10, 1)%)), "", PRODUCT(1+OFFSET(S$107, $CB441, 0, 10, 1)%)^(1/10)-1))</f>
        <v>9.1595350373192996E-2</v>
      </c>
      <c r="T441" s="87" t="str">
        <f t="array" aca="1" ref="T441" ca="1">IF(T$423="", "", IF(ISERROR(PRODUCT(1+OFFSET(T$107, $CB441, 0, 10, 1)%)), "", PRODUCT(1+OFFSET(T$107, $CB441, 0, 10, 1)%)^(1/10)-1))</f>
        <v/>
      </c>
      <c r="U441" s="87">
        <f t="array" aca="1" ref="U441" ca="1">IF(U$423="", "", IF(ISERROR(PRODUCT(1+OFFSET(U$107, $CB441, 0, 10, 1)%)), "", PRODUCT(1+OFFSET(U$107, $CB441, 0, 10, 1)%)^(1/10)-1))</f>
        <v>4.9224342159702728E-2</v>
      </c>
      <c r="V441" s="87">
        <f t="array" aca="1" ref="V441" ca="1">IF(V$423="", "", IF(ISERROR(PRODUCT(1+OFFSET(V$107, $CB441, 0, 10, 1)%)), "", PRODUCT(1+OFFSET(V$107, $CB441, 0, 10, 1)%)^(1/10)-1))</f>
        <v>5.8834659610415452E-2</v>
      </c>
      <c r="W441" s="87">
        <f t="array" aca="1" ref="W441" ca="1">IF(W$423="", "", IF(ISERROR(PRODUCT(1+OFFSET(W$107, $CB441, 0, 10, 1)%)), "", PRODUCT(1+OFFSET(W$107, $CB441, 0, 10, 1)%)^(1/10)-1))</f>
        <v>6.5582510465150179E-2</v>
      </c>
      <c r="X441" s="87">
        <f t="array" aca="1" ref="X441" ca="1">IF(X$423="", "", IF(ISERROR(PRODUCT(1+OFFSET(X$107, $CB441, 0, 10, 1)%)), "", PRODUCT(1+OFFSET(X$107, $CB441, 0, 10, 1)%)^(1/10)-1))</f>
        <v>6.2737254603396408E-2</v>
      </c>
      <c r="Y441" s="87">
        <f t="array" aca="1" ref="Y441" ca="1">IF(Y$423="", "", IF(ISERROR(PRODUCT(1+OFFSET(Y$107, $CB441, 0, 10, 1)%)), "", PRODUCT(1+OFFSET(Y$107, $CB441, 0, 10, 1)%)^(1/10)-1))</f>
        <v>6.6201800349971585E-2</v>
      </c>
      <c r="Z441" s="87">
        <f t="array" aca="1" ref="Z441" ca="1">IF(Z$423="", "", IF(ISERROR(PRODUCT(1+OFFSET(Z$107, $CB441, 0, 10, 1)%)), "", PRODUCT(1+OFFSET(Z$107, $CB441, 0, 10, 1)%)^(1/10)-1))</f>
        <v>6.3126079405312341E-2</v>
      </c>
      <c r="AA441" s="87">
        <f t="array" aca="1" ref="AA441" ca="1">IF(AA$423="", "", IF(ISERROR(PRODUCT(1+OFFSET(AA$107, $CB441, 0, 10, 1)%)), "", PRODUCT(1+OFFSET(AA$107, $CB441, 0, 10, 1)%)^(1/10)-1))</f>
        <v>5.6674047320015131E-2</v>
      </c>
      <c r="AB441" s="87">
        <f t="array" aca="1" ref="AB441" ca="1">IF(AB$423="", "", IF(ISERROR(PRODUCT(1+OFFSET(AB$107, $CB441, 0, 10, 1)%)), "", PRODUCT(1+OFFSET(AB$107, $CB441, 0, 10, 1)%)^(1/10)-1))</f>
        <v>5.1157219043422408E-2</v>
      </c>
      <c r="AC441" s="87">
        <f t="array" aca="1" ref="AC441" ca="1">IF(AC$423="", "", IF(ISERROR(PRODUCT(1+OFFSET(AC$107, $CB441, 0, 10, 1)%)), "", PRODUCT(1+OFFSET(AC$107, $CB441, 0, 10, 1)%)^(1/10)-1))</f>
        <v>7.4071936035254637E-2</v>
      </c>
      <c r="AD441" s="87">
        <f t="array" aca="1" ref="AD441" ca="1">IF(AD$423="", "", IF(ISERROR(PRODUCT(1+OFFSET(AD$107, $CB441, 0, 10, 1)%)), "", PRODUCT(1+OFFSET(AD$107, $CB441, 0, 10, 1)%)^(1/10)-1))</f>
        <v>9.1147927261477246E-2</v>
      </c>
      <c r="AE441" s="87">
        <f t="array" aca="1" ref="AE441" ca="1">IF(AE$423="", "", IF(ISERROR(PRODUCT(1+OFFSET(AE$107, $CB441, 0, 10, 1)%)), "", PRODUCT(1+OFFSET(AE$107, $CB441, 0, 10, 1)%)^(1/10)-1))</f>
        <v>0.2034354344935172</v>
      </c>
      <c r="AF441" s="87">
        <f t="array" aca="1" ref="AF441" ca="1">IF(AF$423="", "", IF(ISERROR(PRODUCT(1+OFFSET(AF$107, $CB441, 0, 10, 1)%)), "", PRODUCT(1+OFFSET(AF$107, $CB441, 0, 10, 1)%)^(1/10)-1))</f>
        <v>0.30675593443855331</v>
      </c>
      <c r="AG441" s="87" t="str">
        <f t="array" aca="1" ref="AG441" ca="1">IF(AG$423="", "", IF(ISERROR(PRODUCT(1+OFFSET(AG$107, $CB441, 0, 10, 1)%)), "", PRODUCT(1+OFFSET(AG$107, $CB441, 0, 10, 1)%)^(1/10)-1))</f>
        <v/>
      </c>
      <c r="AH441" s="87" t="str">
        <f t="array" aca="1" ref="AH441" ca="1">IF(AH$423="", "", IF(ISERROR(PRODUCT(1+OFFSET(AH$107, $CB441, 0, 10, 1)%)), "", PRODUCT(1+OFFSET(AH$107, $CB441, 0, 10, 1)%)^(1/10)-1))</f>
        <v/>
      </c>
      <c r="AI441" s="87" t="str">
        <f t="array" aca="1" ref="AI441" ca="1">IF(AI$423="", "", IF(ISERROR(PRODUCT(1+OFFSET(AI$107, $CB441, 0, 10, 1)%)), "", PRODUCT(1+OFFSET(AI$107, $CB441, 0, 10, 1)%)^(1/10)-1))</f>
        <v/>
      </c>
      <c r="AJ441" s="87" t="str">
        <f t="array" aca="1" ref="AJ441" ca="1">IF(AJ$423="", "", IF(ISERROR(PRODUCT(1+OFFSET(AJ$107, $CB441, 0, 10, 1)%)), "", PRODUCT(1+OFFSET(AJ$107, $CB441, 0, 10, 1)%)^(1/10)-1))</f>
        <v/>
      </c>
      <c r="AK441" s="87" t="str">
        <f t="array" aca="1" ref="AK441" ca="1">IF(AK$423="", "", IF(ISERROR(PRODUCT(1+OFFSET(AK$107, $CB441, 0, 10, 1)%)), "", PRODUCT(1+OFFSET(AK$107, $CB441, 0, 10, 1)%)^(1/10)-1))</f>
        <v/>
      </c>
      <c r="AL441" s="87" t="str">
        <f t="array" aca="1" ref="AL441" ca="1">IF(AL$423="", "", IF(ISERROR(PRODUCT(1+OFFSET(AL$107, $CB441, 0, 10, 1)%)), "", PRODUCT(1+OFFSET(AL$107, $CB441, 0, 10, 1)%)^(1/10)-1))</f>
        <v/>
      </c>
      <c r="AM441" s="87" t="str">
        <f t="array" aca="1" ref="AM441" ca="1">IF(AM$423="", "", IF(ISERROR(PRODUCT(1+OFFSET(AM$107, $CB441, 0, 10, 1)%)), "", PRODUCT(1+OFFSET(AM$107, $CB441, 0, 10, 1)%)^(1/10)-1))</f>
        <v/>
      </c>
      <c r="AN441" s="87" t="str">
        <f t="array" aca="1" ref="AN441" ca="1">IF(AN$423="", "", IF(ISERROR(PRODUCT(1+OFFSET(AN$107, $CB441, 0, 10, 1)%)), "", PRODUCT(1+OFFSET(AN$107, $CB441, 0, 10, 1)%)^(1/10)-1))</f>
        <v/>
      </c>
      <c r="AO441" s="87" t="str">
        <f t="array" aca="1" ref="AO441" ca="1">IF(AO$423="", "", IF(ISERROR(PRODUCT(1+OFFSET(AO$107, $CB441, 0, 10, 1)%)), "", PRODUCT(1+OFFSET(AO$107, $CB441, 0, 10, 1)%)^(1/10)-1))</f>
        <v/>
      </c>
      <c r="AP441" s="87" t="str">
        <f t="array" aca="1" ref="AP441" ca="1">IF(AP$423="", "", IF(ISERROR(PRODUCT(1+OFFSET(AP$107, $CB441, 0, 10, 1)%)), "", PRODUCT(1+OFFSET(AP$107, $CB441, 0, 10, 1)%)^(1/10)-1))</f>
        <v/>
      </c>
      <c r="AQ441" s="87" t="str">
        <f t="array" aca="1" ref="AQ441" ca="1">IF(AQ$423="", "", IF(ISERROR(PRODUCT(1+OFFSET(AQ$107, $CB441, 0, 10, 1)%)), "", PRODUCT(1+OFFSET(AQ$107, $CB441, 0, 10, 1)%)^(1/10)-1))</f>
        <v/>
      </c>
      <c r="AR441" s="87" t="str">
        <f t="array" aca="1" ref="AR441" ca="1">IF(AR$423="", "", IF(ISERROR(PRODUCT(1+OFFSET(AR$107, $CB441, 0, 10, 1)%)), "", PRODUCT(1+OFFSET(AR$107, $CB441, 0, 10, 1)%)^(1/10)-1))</f>
        <v/>
      </c>
      <c r="AS441" s="87" t="str">
        <f t="array" aca="1" ref="AS441" ca="1">IF(AS$423="", "", IF(ISERROR(PRODUCT(1+OFFSET(AS$107, $CB441, 0, 10, 1)%)), "", PRODUCT(1+OFFSET(AS$107, $CB441, 0, 10, 1)%)^(1/10)-1))</f>
        <v/>
      </c>
      <c r="AT441" s="87" t="str">
        <f t="array" aca="1" ref="AT441" ca="1">IF(AT$423="", "", IF(ISERROR(PRODUCT(1+OFFSET(AT$107, $CB441, 0, 10, 1)%)), "", PRODUCT(1+OFFSET(AT$107, $CB441, 0, 10, 1)%)^(1/10)-1))</f>
        <v/>
      </c>
      <c r="AU441" s="87" t="str">
        <f t="array" aca="1" ref="AU441" ca="1">IF(AU$423="", "", IF(ISERROR(PRODUCT(1+OFFSET(AU$107, $CB441, 0, 10, 1)%)), "", PRODUCT(1+OFFSET(AU$107, $CB441, 0, 10, 1)%)^(1/10)-1))</f>
        <v/>
      </c>
      <c r="AV441" s="87" t="str">
        <f t="array" aca="1" ref="AV441" ca="1">IF(AV$423="", "", IF(ISERROR(PRODUCT(1+OFFSET(AV$107, $CB441, 0, 10, 1)%)), "", PRODUCT(1+OFFSET(AV$107, $CB441, 0, 10, 1)%)^(1/10)-1))</f>
        <v/>
      </c>
      <c r="AW441" s="87" t="str">
        <f t="array" aca="1" ref="AW441" ca="1">IF(AW$423="", "", IF(ISERROR(PRODUCT(1+OFFSET(AW$107, $CB441, 0, 10, 1)%)), "", PRODUCT(1+OFFSET(AW$107, $CB441, 0, 10, 1)%)^(1/10)-1))</f>
        <v/>
      </c>
      <c r="AX441" s="87" t="str">
        <f t="array" aca="1" ref="AX441" ca="1">IF(AX$423="", "", IF(ISERROR(PRODUCT(1+OFFSET(AX$107, $CB441, 0, 10, 1)%)), "", PRODUCT(1+OFFSET(AX$107, $CB441, 0, 10, 1)%)^(1/10)-1))</f>
        <v/>
      </c>
      <c r="AY441" s="87" t="str">
        <f t="array" aca="1" ref="AY441" ca="1">IF(AY$423="", "", IF(ISERROR(PRODUCT(1+OFFSET(AY$107, $CB441, 0, 10, 1)%)), "", PRODUCT(1+OFFSET(AY$107, $CB441, 0, 10, 1)%)^(1/10)-1))</f>
        <v/>
      </c>
      <c r="AZ441" s="87" t="str">
        <f t="array" aca="1" ref="AZ441" ca="1">IF(AZ$423="", "", IF(ISERROR(PRODUCT(1+OFFSET(AZ$107, $CB441, 0, 10, 1)%)), "", PRODUCT(1+OFFSET(AZ$107, $CB441, 0, 10, 1)%)^(1/10)-1))</f>
        <v/>
      </c>
      <c r="BA441" s="87" t="str">
        <f t="array" aca="1" ref="BA441" ca="1">IF(BA$423="", "", IF(ISERROR(PRODUCT(1+OFFSET(BA$107, $CB441, 0, 10, 1)%)), "", PRODUCT(1+OFFSET(BA$107, $CB441, 0, 10, 1)%)^(1/10)-1))</f>
        <v/>
      </c>
      <c r="BB441" s="87" t="str">
        <f t="array" aca="1" ref="BB441" ca="1">IF(BB$423="", "", IF(ISERROR(PRODUCT(1+OFFSET(BB$107, $CB441, 0, 10, 1)%)), "", PRODUCT(1+OFFSET(BB$107, $CB441, 0, 10, 1)%)^(1/10)-1))</f>
        <v/>
      </c>
      <c r="BC441" s="87" t="str">
        <f t="array" aca="1" ref="BC441" ca="1">IF(BC$423="", "", IF(ISERROR(PRODUCT(1+OFFSET(BC$107, $CB441, 0, 10, 1)%)), "", PRODUCT(1+OFFSET(BC$107, $CB441, 0, 10, 1)%)^(1/10)-1))</f>
        <v/>
      </c>
      <c r="BD441" s="87" t="str">
        <f t="array" aca="1" ref="BD441" ca="1">IF(BD$423="", "", IF(ISERROR(PRODUCT(1+OFFSET(BD$107, $CB441, 0, 10, 1)%)), "", PRODUCT(1+OFFSET(BD$107, $CB441, 0, 10, 1)%)^(1/10)-1))</f>
        <v/>
      </c>
      <c r="BE441" s="87" t="str">
        <f t="array" aca="1" ref="BE441" ca="1">IF(BE$423="", "", IF(ISERROR(PRODUCT(1+OFFSET(BE$107, $CB441, 0, 10, 1)%)), "", PRODUCT(1+OFFSET(BE$107, $CB441, 0, 10, 1)%)^(1/10)-1))</f>
        <v/>
      </c>
      <c r="BF441" s="87" t="str">
        <f t="array" aca="1" ref="BF441" ca="1">IF(BF$423="", "", IF(ISERROR(PRODUCT(1+OFFSET(BF$107, $CB441, 0, 10, 1)%)), "", PRODUCT(1+OFFSET(BF$107, $CB441, 0, 10, 1)%)^(1/10)-1))</f>
        <v/>
      </c>
      <c r="BG441" s="87" t="str">
        <f t="array" aca="1" ref="BG441" ca="1">IF(BG$423="", "", IF(ISERROR(PRODUCT(1+OFFSET(BG$107, $CB441, 0, 10, 1)%)), "", PRODUCT(1+OFFSET(BG$107, $CB441, 0, 10, 1)%)^(1/10)-1))</f>
        <v/>
      </c>
      <c r="BH441" s="87" t="str">
        <f t="array" aca="1" ref="BH441" ca="1">IF(BH$423="", "", IF(ISERROR(PRODUCT(1+OFFSET(BH$107, $CB441, 0, 10, 1)%)), "", PRODUCT(1+OFFSET(BH$107, $CB441, 0, 10, 1)%)^(1/10)-1))</f>
        <v/>
      </c>
      <c r="BI441" s="87" t="str">
        <f t="array" aca="1" ref="BI441" ca="1">IF(BI$423="", "", IF(ISERROR(PRODUCT(1+OFFSET(BI$107, $CB441, 0, 10, 1)%)), "", PRODUCT(1+OFFSET(BI$107, $CB441, 0, 10, 1)%)^(1/10)-1))</f>
        <v/>
      </c>
      <c r="BJ441" s="87" t="str">
        <f t="array" aca="1" ref="BJ441" ca="1">IF(BJ$423="", "", IF(ISERROR(PRODUCT(1+OFFSET(BJ$107, $CB441, 0, 10, 1)%)), "", PRODUCT(1+OFFSET(BJ$107, $CB441, 0, 10, 1)%)^(1/10)-1))</f>
        <v/>
      </c>
      <c r="BK441" s="87" t="str">
        <f t="array" aca="1" ref="BK441" ca="1">IF(BK$423="", "", IF(ISERROR(PRODUCT(1+OFFSET(BK$107, $CB441, 0, 10, 1)%)), "", PRODUCT(1+OFFSET(BK$107, $CB441, 0, 10, 1)%)^(1/10)-1))</f>
        <v/>
      </c>
      <c r="BL441" s="87" t="str">
        <f t="array" aca="1" ref="BL441" ca="1">IF(BL$423="", "", IF(ISERROR(PRODUCT(1+OFFSET(BL$107, $CB441, 0, 10, 1)%)), "", PRODUCT(1+OFFSET(BL$107, $CB441, 0, 10, 1)%)^(1/10)-1))</f>
        <v/>
      </c>
      <c r="BM441" s="87" t="str">
        <f t="array" aca="1" ref="BM441" ca="1">IF(BM$423="", "", IF(ISERROR(PRODUCT(1+OFFSET(BM$107, $CB441, 0, 10, 1)%)), "", PRODUCT(1+OFFSET(BM$107, $CB441, 0, 10, 1)%)^(1/10)-1))</f>
        <v/>
      </c>
      <c r="BN441" s="87" t="str">
        <f t="array" aca="1" ref="BN441" ca="1">IF(BN$423="", "", IF(ISERROR(PRODUCT(1+OFFSET(BN$107, $CB441, 0, 10, 1)%)), "", PRODUCT(1+OFFSET(BN$107, $CB441, 0, 10, 1)%)^(1/10)-1))</f>
        <v/>
      </c>
      <c r="BO441" s="87" t="str">
        <f t="array" aca="1" ref="BO441" ca="1">IF(BO$423="", "", IF(ISERROR(PRODUCT(1+OFFSET(BO$107, $CB441, 0, 10, 1)%)), "", PRODUCT(1+OFFSET(BO$107, $CB441, 0, 10, 1)%)^(1/10)-1))</f>
        <v/>
      </c>
      <c r="BP441" s="87" t="str">
        <f t="array" aca="1" ref="BP441" ca="1">IF(BP$423="", "", IF(ISERROR(PRODUCT(1+OFFSET(BP$107, $CB441, 0, 10, 1)%)), "", PRODUCT(1+OFFSET(BP$107, $CB441, 0, 10, 1)%)^(1/10)-1))</f>
        <v/>
      </c>
      <c r="BQ441" s="87" t="str">
        <f t="array" aca="1" ref="BQ441" ca="1">IF(BQ$423="", "", IF(ISERROR(PRODUCT(1+OFFSET(BQ$107, $CB441, 0, 10, 1)%)), "", PRODUCT(1+OFFSET(BQ$107, $CB441, 0, 10, 1)%)^(1/10)-1))</f>
        <v/>
      </c>
      <c r="BR441" s="87" t="str">
        <f t="array" aca="1" ref="BR441" ca="1">IF(BR$423="", "", IF(ISERROR(PRODUCT(1+OFFSET(BR$107, $CB441, 0, 10, 1)%)), "", PRODUCT(1+OFFSET(BR$107, $CB441, 0, 10, 1)%)^(1/10)-1))</f>
        <v/>
      </c>
      <c r="BS441" s="87" t="str">
        <f t="array" aca="1" ref="BS441" ca="1">IF(BS$423="", "", IF(ISERROR(PRODUCT(1+OFFSET(BS$107, $CB441, 0, 10, 1)%)), "", PRODUCT(1+OFFSET(BS$107, $CB441, 0, 10, 1)%)^(1/10)-1))</f>
        <v/>
      </c>
      <c r="BT441" s="87" t="str">
        <f t="array" aca="1" ref="BT441" ca="1">IF(BT$423="", "", IF(ISERROR(PRODUCT(1+OFFSET(BT$107, $CB441, 0, 10, 1)%)), "", PRODUCT(1+OFFSET(BT$107, $CB441, 0, 10, 1)%)^(1/10)-1))</f>
        <v/>
      </c>
      <c r="BU441" s="87" t="str">
        <f t="array" aca="1" ref="BU441" ca="1">IF(BU$423="", "", IF(ISERROR(PRODUCT(1+OFFSET(BU$107, $CB441, 0, 10, 1)%)), "", PRODUCT(1+OFFSET(BU$107, $CB441, 0, 10, 1)%)^(1/10)-1))</f>
        <v/>
      </c>
      <c r="BV441" s="87">
        <f t="array" aca="1" ref="BV441" ca="1">IF(BV$423="", "", IF(ISERROR(PRODUCT(1+OFFSET(BV$107, $CB441, 0, 10, 1)%)), "", PRODUCT(1+OFFSET(BV$107, $CB441, 0, 10, 1)%)^(1/10)-1))</f>
        <v>6.2075346274239829E-2</v>
      </c>
      <c r="BW441" s="87">
        <f t="array" aca="1" ref="BW441" ca="1">IF(BW$423="", "", IF(ISERROR(PRODUCT(1+OFFSET(BW$107, $CB441, 0, 10, 1)%)), "", PRODUCT(1+OFFSET(BW$107, $CB441, 0, 10, 1)%)^(1/10)-1))</f>
        <v>6.095232892963609E-2</v>
      </c>
      <c r="BX441" s="87">
        <f t="array" aca="1" ref="BX441" ca="1">IF(BX$423="", "", IF(ISERROR(PRODUCT(1+OFFSET(BX$107, $CB441, 0, 10, 1)%)), "", PRODUCT(1+OFFSET(BX$107, $CB441, 0, 10, 1)%)^(1/10)-1))</f>
        <v>6.4082892876777153E-2</v>
      </c>
      <c r="BY441" s="301">
        <f t="array" aca="1" ref="BY441" ca="1">IF(BY$423="", "", IF(ISERROR(PRODUCT(1+OFFSET(BY$107, $CB441, 0, 10, 1)%)), "", PRODUCT(1+OFFSET(BY$107, $CB441, 0, 10, 1)%)^(1/10)-1))</f>
        <v>0</v>
      </c>
      <c r="BZ441" s="292">
        <f t="array" aca="1" ref="BZ441" ca="1">IF(BZ$423="", "", IF(ISERROR(PRODUCT(1+OFFSET(BZ$107, $CB441, 0, 10, 1)%)), "", PRODUCT(1+OFFSET(BZ$107, $CB441, 0, 10, 1)%)^(1/10)-1))</f>
        <v>7.3607165398484664E-2</v>
      </c>
      <c r="CB441" s="131">
        <f>10*(ROW()-ROW($A$440)-1)</f>
        <v>0</v>
      </c>
    </row>
    <row r="442" spans="1:80" ht="14">
      <c r="A442" s="85" t="str">
        <f>CONCATENATE(A$440+10*(ROW()-ROW(A$440)-1), "-", A$440+10*(ROW()-ROW(A$440))-1)</f>
        <v>1980-1989</v>
      </c>
      <c r="B442" s="86">
        <f t="array" aca="1" ref="B442" ca="1">IF(B$423="", "", IF(ISERROR(PRODUCT(1+OFFSET(B$107, $CB442, 0, 10, 1)%)), "", PRODUCT(1+OFFSET(B$107, $CB442, 0, 10, 1)%)^(1/10)-1))</f>
        <v>0.16519233314878168</v>
      </c>
      <c r="C442" s="87">
        <f t="array" aca="1" ref="C442" ca="1">IF(C$423="", "", IF(ISERROR(PRODUCT(1+OFFSET(C$107, $CB442, 0, 10, 1)%)), "", PRODUCT(1+OFFSET(C$107, $CB442, 0, 10, 1)%)^(1/10)-1))</f>
        <v>0.17714759958556536</v>
      </c>
      <c r="D442" s="87">
        <f t="array" aca="1" ref="D442" ca="1">IF(D$423="", "", IF(ISERROR(PRODUCT(1+OFFSET(D$107, $CB442, 0, 10, 1)%)), "", PRODUCT(1+OFFSET(D$107, $CB442, 0, 10, 1)%)^(1/10)-1))</f>
        <v>0.17047867914686066</v>
      </c>
      <c r="E442" s="87">
        <f t="array" aca="1" ref="E442" ca="1">IF(E$423="", "", IF(ISERROR(PRODUCT(1+OFFSET(E$107, $CB442, 0, 10, 1)%)), "", PRODUCT(1+OFFSET(E$107, $CB442, 0, 10, 1)%)^(1/10)-1))</f>
        <v>0.15126489581618108</v>
      </c>
      <c r="F442" s="87">
        <f t="array" aca="1" ref="F442" ca="1">IF(F$423="", "", IF(ISERROR(PRODUCT(1+OFFSET(F$107, $CB442, 0, 10, 1)%)), "", PRODUCT(1+OFFSET(F$107, $CB442, 0, 10, 1)%)^(1/10)-1))</f>
        <v>0.17940988711434858</v>
      </c>
      <c r="G442" s="87">
        <f t="array" aca="1" ref="G442" ca="1">IF(G$423="", "", IF(ISERROR(PRODUCT(1+OFFSET(G$107, $CB442, 0, 10, 1)%)), "", PRODUCT(1+OFFSET(G$107, $CB442, 0, 10, 1)%)^(1/10)-1))</f>
        <v>0.17155070720781174</v>
      </c>
      <c r="H442" s="87">
        <f t="array" aca="1" ref="H442" ca="1">IF(H$423="", "", IF(ISERROR(PRODUCT(1+OFFSET(H$107, $CB442, 0, 10, 1)%)), "", PRODUCT(1+OFFSET(H$107, $CB442, 0, 10, 1)%)^(1/10)-1))</f>
        <v>0.16612600145115208</v>
      </c>
      <c r="I442" s="87">
        <f t="array" aca="1" ref="I442" ca="1">IF(I$423="", "", IF(ISERROR(PRODUCT(1+OFFSET(I$107, $CB442, 0, 10, 1)%)), "", PRODUCT(1+OFFSET(I$107, $CB442, 0, 10, 1)%)^(1/10)-1))</f>
        <v>0.17210954204262507</v>
      </c>
      <c r="J442" s="87">
        <f t="array" aca="1" ref="J442" ca="1">IF(J$423="", "", IF(ISERROR(PRODUCT(1+OFFSET(J$107, $CB442, 0, 10, 1)%)), "", PRODUCT(1+OFFSET(J$107, $CB442, 0, 10, 1)%)^(1/10)-1))</f>
        <v>0.14299482326179236</v>
      </c>
      <c r="K442" s="87">
        <f t="array" aca="1" ref="K442" ca="1">IF(K$423="", "", IF(ISERROR(PRODUCT(1+OFFSET(K$107, $CB442, 0, 10, 1)%)), "", PRODUCT(1+OFFSET(K$107, $CB442, 0, 10, 1)%)^(1/10)-1))</f>
        <v>0.112779025818045</v>
      </c>
      <c r="L442" s="87">
        <f t="array" aca="1" ref="L442" ca="1">IF(L$423="", "", IF(ISERROR(PRODUCT(1+OFFSET(L$107, $CB442, 0, 10, 1)%)), "", PRODUCT(1+OFFSET(L$107, $CB442, 0, 10, 1)%)^(1/10)-1))</f>
        <v>9.8566365097867426E-2</v>
      </c>
      <c r="M442" s="87">
        <f t="array" aca="1" ref="M442" ca="1">IF(M$423="", "", IF(ISERROR(PRODUCT(1+OFFSET(M$107, $CB442, 0, 10, 1)%)), "", PRODUCT(1+OFFSET(M$107, $CB442, 0, 10, 1)%)^(1/10)-1))</f>
        <v>0.15343421956454906</v>
      </c>
      <c r="N442" s="87">
        <f t="array" aca="1" ref="N442" ca="1">IF(N$423="", "", IF(ISERROR(PRODUCT(1+OFFSET(N$107, $CB442, 0, 10, 1)%)), "", PRODUCT(1+OFFSET(N$107, $CB442, 0, 10, 1)%)^(1/10)-1))</f>
        <v>0.21884431536728854</v>
      </c>
      <c r="O442" s="87" t="str">
        <f t="array" aca="1" ref="O442" ca="1">IF(O$423="", "", IF(ISERROR(PRODUCT(1+OFFSET(O$107, $CB442, 0, 10, 1)%)), "", PRODUCT(1+OFFSET(O$107, $CB442, 0, 10, 1)%)^(1/10)-1))</f>
        <v/>
      </c>
      <c r="P442" s="87">
        <f t="array" aca="1" ref="P442" ca="1">IF(P$423="", "", IF(ISERROR(PRODUCT(1+OFFSET(P$107, $CB442, 0, 10, 1)%)), "", PRODUCT(1+OFFSET(P$107, $CB442, 0, 10, 1)%)^(1/10)-1))</f>
        <v>0.20506191326377188</v>
      </c>
      <c r="Q442" s="87">
        <f t="array" aca="1" ref="Q442" ca="1">IF(Q$423="", "", IF(ISERROR(PRODUCT(1+OFFSET(Q$107, $CB442, 0, 10, 1)%)), "", PRODUCT(1+OFFSET(Q$107, $CB442, 0, 10, 1)%)^(1/10)-1))</f>
        <v>0.25715430180492072</v>
      </c>
      <c r="R442" s="87">
        <f t="array" aca="1" ref="R442" ca="1">IF(R$423="", "", IF(ISERROR(PRODUCT(1+OFFSET(R$107, $CB442, 0, 10, 1)%)), "", PRODUCT(1+OFFSET(R$107, $CB442, 0, 10, 1)%)^(1/10)-1))</f>
        <v>0.16973383982041534</v>
      </c>
      <c r="S442" s="87">
        <f t="array" aca="1" ref="S442" ca="1">IF(S$423="", "", IF(ISERROR(PRODUCT(1+OFFSET(S$107, $CB442, 0, 10, 1)%)), "", PRODUCT(1+OFFSET(S$107, $CB442, 0, 10, 1)%)^(1/10)-1))</f>
        <v>0.23657306715619719</v>
      </c>
      <c r="T442" s="87" t="str">
        <f t="array" aca="1" ref="T442" ca="1">IF(T$423="", "", IF(ISERROR(PRODUCT(1+OFFSET(T$107, $CB442, 0, 10, 1)%)), "", PRODUCT(1+OFFSET(T$107, $CB442, 0, 10, 1)%)^(1/10)-1))</f>
        <v/>
      </c>
      <c r="U442" s="87">
        <f t="array" aca="1" ref="U442" ca="1">IF(U$423="", "", IF(ISERROR(PRODUCT(1+OFFSET(U$107, $CB442, 0, 10, 1)%)), "", PRODUCT(1+OFFSET(U$107, $CB442, 0, 10, 1)%)^(1/10)-1))</f>
        <v>0.12519090658529008</v>
      </c>
      <c r="V442" s="87">
        <f t="array" aca="1" ref="V442" ca="1">IF(V$423="", "", IF(ISERROR(PRODUCT(1+OFFSET(V$107, $CB442, 0, 10, 1)%)), "", PRODUCT(1+OFFSET(V$107, $CB442, 0, 10, 1)%)^(1/10)-1))</f>
        <v>0.1153535903627676</v>
      </c>
      <c r="W442" s="87">
        <f t="array" aca="1" ref="W442" ca="1">IF(W$423="", "", IF(ISERROR(PRODUCT(1+OFFSET(W$107, $CB442, 0, 10, 1)%)), "", PRODUCT(1+OFFSET(W$107, $CB442, 0, 10, 1)%)^(1/10)-1))</f>
        <v>0.11157460133117536</v>
      </c>
      <c r="X442" s="87">
        <f t="array" aca="1" ref="X442" ca="1">IF(X$423="", "", IF(ISERROR(PRODUCT(1+OFFSET(X$107, $CB442, 0, 10, 1)%)), "", PRODUCT(1+OFFSET(X$107, $CB442, 0, 10, 1)%)^(1/10)-1))</f>
        <v>0.11990356982799999</v>
      </c>
      <c r="Y442" s="87">
        <f t="array" aca="1" ref="Y442" ca="1">IF(Y$423="", "", IF(ISERROR(PRODUCT(1+OFFSET(Y$107, $CB442, 0, 10, 1)%)), "", PRODUCT(1+OFFSET(Y$107, $CB442, 0, 10, 1)%)^(1/10)-1))</f>
        <v>0.11336881018709311</v>
      </c>
      <c r="Z442" s="87">
        <f t="array" aca="1" ref="Z442" ca="1">IF(Z$423="", "", IF(ISERROR(PRODUCT(1+OFFSET(Z$107, $CB442, 0, 10, 1)%)), "", PRODUCT(1+OFFSET(Z$107, $CB442, 0, 10, 1)%)^(1/10)-1))</f>
        <v>9.0288068858356496E-2</v>
      </c>
      <c r="AA442" s="87">
        <f t="array" aca="1" ref="AA442" ca="1">IF(AA$423="", "", IF(ISERROR(PRODUCT(1+OFFSET(AA$107, $CB442, 0, 10, 1)%)), "", PRODUCT(1+OFFSET(AA$107, $CB442, 0, 10, 1)%)^(1/10)-1))</f>
        <v>0.12820441168942209</v>
      </c>
      <c r="AB442" s="87">
        <f t="array" aca="1" ref="AB442" ca="1">IF(AB$423="", "", IF(ISERROR(PRODUCT(1+OFFSET(AB$107, $CB442, 0, 10, 1)%)), "", PRODUCT(1+OFFSET(AB$107, $CB442, 0, 10, 1)%)^(1/10)-1))</f>
        <v>0.16794110772332771</v>
      </c>
      <c r="AC442" s="87">
        <f t="array" aca="1" ref="AC442" ca="1">IF(AC$423="", "", IF(ISERROR(PRODUCT(1+OFFSET(AC$107, $CB442, 0, 10, 1)%)), "", PRODUCT(1+OFFSET(AC$107, $CB442, 0, 10, 1)%)^(1/10)-1))</f>
        <v>0.1546994035498428</v>
      </c>
      <c r="AD442" s="87">
        <f t="array" aca="1" ref="AD442" ca="1">IF(AD$423="", "", IF(ISERROR(PRODUCT(1+OFFSET(AD$107, $CB442, 0, 10, 1)%)), "", PRODUCT(1+OFFSET(AD$107, $CB442, 0, 10, 1)%)^(1/10)-1))</f>
        <v>0.20108737115829678</v>
      </c>
      <c r="AE442" s="87">
        <f t="array" aca="1" ref="AE442" ca="1">IF(AE$423="", "", IF(ISERROR(PRODUCT(1+OFFSET(AE$107, $CB442, 0, 10, 1)%)), "", PRODUCT(1+OFFSET(AE$107, $CB442, 0, 10, 1)%)^(1/10)-1))</f>
        <v>9.8426354482122447E-2</v>
      </c>
      <c r="AF442" s="87">
        <f t="array" aca="1" ref="AF442" ca="1">IF(AF$423="", "", IF(ISERROR(PRODUCT(1+OFFSET(AF$107, $CB442, 0, 10, 1)%)), "", PRODUCT(1+OFFSET(AF$107, $CB442, 0, 10, 1)%)^(1/10)-1))</f>
        <v>-2.9411525470745437E-2</v>
      </c>
      <c r="AG442" s="87" t="str">
        <f t="array" aca="1" ref="AG442" ca="1">IF(AG$423="", "", IF(ISERROR(PRODUCT(1+OFFSET(AG$107, $CB442, 0, 10, 1)%)), "", PRODUCT(1+OFFSET(AG$107, $CB442, 0, 10, 1)%)^(1/10)-1))</f>
        <v/>
      </c>
      <c r="AH442" s="87" t="str">
        <f t="array" aca="1" ref="AH442" ca="1">IF(AH$423="", "", IF(ISERROR(PRODUCT(1+OFFSET(AH$107, $CB442, 0, 10, 1)%)), "", PRODUCT(1+OFFSET(AH$107, $CB442, 0, 10, 1)%)^(1/10)-1))</f>
        <v/>
      </c>
      <c r="AI442" s="87" t="str">
        <f t="array" aca="1" ref="AI442" ca="1">IF(AI$423="", "", IF(ISERROR(PRODUCT(1+OFFSET(AI$107, $CB442, 0, 10, 1)%)), "", PRODUCT(1+OFFSET(AI$107, $CB442, 0, 10, 1)%)^(1/10)-1))</f>
        <v/>
      </c>
      <c r="AJ442" s="87" t="str">
        <f t="array" aca="1" ref="AJ442" ca="1">IF(AJ$423="", "", IF(ISERROR(PRODUCT(1+OFFSET(AJ$107, $CB442, 0, 10, 1)%)), "", PRODUCT(1+OFFSET(AJ$107, $CB442, 0, 10, 1)%)^(1/10)-1))</f>
        <v/>
      </c>
      <c r="AK442" s="87">
        <f t="array" aca="1" ref="AK442" ca="1">IF(AK$423="", "", IF(ISERROR(PRODUCT(1+OFFSET(AK$107, $CB442, 0, 10, 1)%)), "", PRODUCT(1+OFFSET(AK$107, $CB442, 0, 10, 1)%)^(1/10)-1))</f>
        <v>6.6606225892574811E-2</v>
      </c>
      <c r="AL442" s="87">
        <f t="array" aca="1" ref="AL442" ca="1">IF(AL$423="", "", IF(ISERROR(PRODUCT(1+OFFSET(AL$107, $CB442, 0, 10, 1)%)), "", PRODUCT(1+OFFSET(AL$107, $CB442, 0, 10, 1)%)^(1/10)-1))</f>
        <v>7.8469148076813378E-2</v>
      </c>
      <c r="AM442" s="87">
        <f t="array" aca="1" ref="AM442" ca="1">IF(AM$423="", "", IF(ISERROR(PRODUCT(1+OFFSET(AM$107, $CB442, 0, 10, 1)%)), "", PRODUCT(1+OFFSET(AM$107, $CB442, 0, 10, 1)%)^(1/10)-1))</f>
        <v>8.1711834598267474E-2</v>
      </c>
      <c r="AN442" s="87">
        <f t="array" aca="1" ref="AN442" ca="1">IF(AN$423="", "", IF(ISERROR(PRODUCT(1+OFFSET(AN$107, $CB442, 0, 10, 1)%)), "", PRODUCT(1+OFFSET(AN$107, $CB442, 0, 10, 1)%)^(1/10)-1))</f>
        <v>0.11526184967037878</v>
      </c>
      <c r="AO442" s="87">
        <f t="array" aca="1" ref="AO442" ca="1">IF(AO$423="", "", IF(ISERROR(PRODUCT(1+OFFSET(AO$107, $CB442, 0, 10, 1)%)), "", PRODUCT(1+OFFSET(AO$107, $CB442, 0, 10, 1)%)^(1/10)-1))</f>
        <v>0.11730455742604673</v>
      </c>
      <c r="AP442" s="87" t="str">
        <f t="array" aca="1" ref="AP442" ca="1">IF(AP$423="", "", IF(ISERROR(PRODUCT(1+OFFSET(AP$107, $CB442, 0, 10, 1)%)), "", PRODUCT(1+OFFSET(AP$107, $CB442, 0, 10, 1)%)^(1/10)-1))</f>
        <v/>
      </c>
      <c r="AQ442" s="87" t="str">
        <f t="array" aca="1" ref="AQ442" ca="1">IF(AQ$423="", "", IF(ISERROR(PRODUCT(1+OFFSET(AQ$107, $CB442, 0, 10, 1)%)), "", PRODUCT(1+OFFSET(AQ$107, $CB442, 0, 10, 1)%)^(1/10)-1))</f>
        <v/>
      </c>
      <c r="AR442" s="87" t="str">
        <f t="array" aca="1" ref="AR442" ca="1">IF(AR$423="", "", IF(ISERROR(PRODUCT(1+OFFSET(AR$107, $CB442, 0, 10, 1)%)), "", PRODUCT(1+OFFSET(AR$107, $CB442, 0, 10, 1)%)^(1/10)-1))</f>
        <v/>
      </c>
      <c r="AS442" s="87" t="str">
        <f t="array" aca="1" ref="AS442" ca="1">IF(AS$423="", "", IF(ISERROR(PRODUCT(1+OFFSET(AS$107, $CB442, 0, 10, 1)%)), "", PRODUCT(1+OFFSET(AS$107, $CB442, 0, 10, 1)%)^(1/10)-1))</f>
        <v/>
      </c>
      <c r="AT442" s="87" t="str">
        <f t="array" aca="1" ref="AT442" ca="1">IF(AT$423="", "", IF(ISERROR(PRODUCT(1+OFFSET(AT$107, $CB442, 0, 10, 1)%)), "", PRODUCT(1+OFFSET(AT$107, $CB442, 0, 10, 1)%)^(1/10)-1))</f>
        <v/>
      </c>
      <c r="AU442" s="87" t="str">
        <f t="array" aca="1" ref="AU442" ca="1">IF(AU$423="", "", IF(ISERROR(PRODUCT(1+OFFSET(AU$107, $CB442, 0, 10, 1)%)), "", PRODUCT(1+OFFSET(AU$107, $CB442, 0, 10, 1)%)^(1/10)-1))</f>
        <v/>
      </c>
      <c r="AV442" s="87" t="str">
        <f t="array" aca="1" ref="AV442" ca="1">IF(AV$423="", "", IF(ISERROR(PRODUCT(1+OFFSET(AV$107, $CB442, 0, 10, 1)%)), "", PRODUCT(1+OFFSET(AV$107, $CB442, 0, 10, 1)%)^(1/10)-1))</f>
        <v/>
      </c>
      <c r="AW442" s="87" t="str">
        <f t="array" aca="1" ref="AW442" ca="1">IF(AW$423="", "", IF(ISERROR(PRODUCT(1+OFFSET(AW$107, $CB442, 0, 10, 1)%)), "", PRODUCT(1+OFFSET(AW$107, $CB442, 0, 10, 1)%)^(1/10)-1))</f>
        <v/>
      </c>
      <c r="AX442" s="87" t="str">
        <f t="array" aca="1" ref="AX442" ca="1">IF(AX$423="", "", IF(ISERROR(PRODUCT(1+OFFSET(AX$107, $CB442, 0, 10, 1)%)), "", PRODUCT(1+OFFSET(AX$107, $CB442, 0, 10, 1)%)^(1/10)-1))</f>
        <v/>
      </c>
      <c r="AY442" s="87" t="str">
        <f t="array" aca="1" ref="AY442" ca="1">IF(AY$423="", "", IF(ISERROR(PRODUCT(1+OFFSET(AY$107, $CB442, 0, 10, 1)%)), "", PRODUCT(1+OFFSET(AY$107, $CB442, 0, 10, 1)%)^(1/10)-1))</f>
        <v/>
      </c>
      <c r="AZ442" s="87" t="str">
        <f t="array" aca="1" ref="AZ442" ca="1">IF(AZ$423="", "", IF(ISERROR(PRODUCT(1+OFFSET(AZ$107, $CB442, 0, 10, 1)%)), "", PRODUCT(1+OFFSET(AZ$107, $CB442, 0, 10, 1)%)^(1/10)-1))</f>
        <v/>
      </c>
      <c r="BA442" s="87" t="str">
        <f t="array" aca="1" ref="BA442" ca="1">IF(BA$423="", "", IF(ISERROR(PRODUCT(1+OFFSET(BA$107, $CB442, 0, 10, 1)%)), "", PRODUCT(1+OFFSET(BA$107, $CB442, 0, 10, 1)%)^(1/10)-1))</f>
        <v/>
      </c>
      <c r="BB442" s="87" t="str">
        <f t="array" aca="1" ref="BB442" ca="1">IF(BB$423="", "", IF(ISERROR(PRODUCT(1+OFFSET(BB$107, $CB442, 0, 10, 1)%)), "", PRODUCT(1+OFFSET(BB$107, $CB442, 0, 10, 1)%)^(1/10)-1))</f>
        <v/>
      </c>
      <c r="BC442" s="87" t="str">
        <f t="array" aca="1" ref="BC442" ca="1">IF(BC$423="", "", IF(ISERROR(PRODUCT(1+OFFSET(BC$107, $CB442, 0, 10, 1)%)), "", PRODUCT(1+OFFSET(BC$107, $CB442, 0, 10, 1)%)^(1/10)-1))</f>
        <v/>
      </c>
      <c r="BD442" s="87" t="str">
        <f t="array" aca="1" ref="BD442" ca="1">IF(BD$423="", "", IF(ISERROR(PRODUCT(1+OFFSET(BD$107, $CB442, 0, 10, 1)%)), "", PRODUCT(1+OFFSET(BD$107, $CB442, 0, 10, 1)%)^(1/10)-1))</f>
        <v/>
      </c>
      <c r="BE442" s="87" t="str">
        <f t="array" aca="1" ref="BE442" ca="1">IF(BE$423="", "", IF(ISERROR(PRODUCT(1+OFFSET(BE$107, $CB442, 0, 10, 1)%)), "", PRODUCT(1+OFFSET(BE$107, $CB442, 0, 10, 1)%)^(1/10)-1))</f>
        <v/>
      </c>
      <c r="BF442" s="87" t="str">
        <f t="array" aca="1" ref="BF442" ca="1">IF(BF$423="", "", IF(ISERROR(PRODUCT(1+OFFSET(BF$107, $CB442, 0, 10, 1)%)), "", PRODUCT(1+OFFSET(BF$107, $CB442, 0, 10, 1)%)^(1/10)-1))</f>
        <v/>
      </c>
      <c r="BG442" s="87" t="str">
        <f t="array" aca="1" ref="BG442" ca="1">IF(BG$423="", "", IF(ISERROR(PRODUCT(1+OFFSET(BG$107, $CB442, 0, 10, 1)%)), "", PRODUCT(1+OFFSET(BG$107, $CB442, 0, 10, 1)%)^(1/10)-1))</f>
        <v/>
      </c>
      <c r="BH442" s="87" t="str">
        <f t="array" aca="1" ref="BH442" ca="1">IF(BH$423="", "", IF(ISERROR(PRODUCT(1+OFFSET(BH$107, $CB442, 0, 10, 1)%)), "", PRODUCT(1+OFFSET(BH$107, $CB442, 0, 10, 1)%)^(1/10)-1))</f>
        <v/>
      </c>
      <c r="BI442" s="87" t="str">
        <f t="array" aca="1" ref="BI442" ca="1">IF(BI$423="", "", IF(ISERROR(PRODUCT(1+OFFSET(BI$107, $CB442, 0, 10, 1)%)), "", PRODUCT(1+OFFSET(BI$107, $CB442, 0, 10, 1)%)^(1/10)-1))</f>
        <v/>
      </c>
      <c r="BJ442" s="87" t="str">
        <f t="array" aca="1" ref="BJ442" ca="1">IF(BJ$423="", "", IF(ISERROR(PRODUCT(1+OFFSET(BJ$107, $CB442, 0, 10, 1)%)), "", PRODUCT(1+OFFSET(BJ$107, $CB442, 0, 10, 1)%)^(1/10)-1))</f>
        <v/>
      </c>
      <c r="BK442" s="87" t="str">
        <f t="array" aca="1" ref="BK442" ca="1">IF(BK$423="", "", IF(ISERROR(PRODUCT(1+OFFSET(BK$107, $CB442, 0, 10, 1)%)), "", PRODUCT(1+OFFSET(BK$107, $CB442, 0, 10, 1)%)^(1/10)-1))</f>
        <v/>
      </c>
      <c r="BL442" s="87" t="str">
        <f t="array" aca="1" ref="BL442" ca="1">IF(BL$423="", "", IF(ISERROR(PRODUCT(1+OFFSET(BL$107, $CB442, 0, 10, 1)%)), "", PRODUCT(1+OFFSET(BL$107, $CB442, 0, 10, 1)%)^(1/10)-1))</f>
        <v/>
      </c>
      <c r="BM442" s="87" t="str">
        <f t="array" aca="1" ref="BM442" ca="1">IF(BM$423="", "", IF(ISERROR(PRODUCT(1+OFFSET(BM$107, $CB442, 0, 10, 1)%)), "", PRODUCT(1+OFFSET(BM$107, $CB442, 0, 10, 1)%)^(1/10)-1))</f>
        <v/>
      </c>
      <c r="BN442" s="87" t="str">
        <f t="array" aca="1" ref="BN442" ca="1">IF(BN$423="", "", IF(ISERROR(PRODUCT(1+OFFSET(BN$107, $CB442, 0, 10, 1)%)), "", PRODUCT(1+OFFSET(BN$107, $CB442, 0, 10, 1)%)^(1/10)-1))</f>
        <v/>
      </c>
      <c r="BO442" s="87" t="str">
        <f t="array" aca="1" ref="BO442" ca="1">IF(BO$423="", "", IF(ISERROR(PRODUCT(1+OFFSET(BO$107, $CB442, 0, 10, 1)%)), "", PRODUCT(1+OFFSET(BO$107, $CB442, 0, 10, 1)%)^(1/10)-1))</f>
        <v/>
      </c>
      <c r="BP442" s="87" t="str">
        <f t="array" aca="1" ref="BP442" ca="1">IF(BP$423="", "", IF(ISERROR(PRODUCT(1+OFFSET(BP$107, $CB442, 0, 10, 1)%)), "", PRODUCT(1+OFFSET(BP$107, $CB442, 0, 10, 1)%)^(1/10)-1))</f>
        <v/>
      </c>
      <c r="BQ442" s="87" t="str">
        <f t="array" aca="1" ref="BQ442" ca="1">IF(BQ$423="", "", IF(ISERROR(PRODUCT(1+OFFSET(BQ$107, $CB442, 0, 10, 1)%)), "", PRODUCT(1+OFFSET(BQ$107, $CB442, 0, 10, 1)%)^(1/10)-1))</f>
        <v/>
      </c>
      <c r="BR442" s="87" t="str">
        <f t="array" aca="1" ref="BR442" ca="1">IF(BR$423="", "", IF(ISERROR(PRODUCT(1+OFFSET(BR$107, $CB442, 0, 10, 1)%)), "", PRODUCT(1+OFFSET(BR$107, $CB442, 0, 10, 1)%)^(1/10)-1))</f>
        <v/>
      </c>
      <c r="BS442" s="87" t="str">
        <f t="array" aca="1" ref="BS442" ca="1">IF(BS$423="", "", IF(ISERROR(PRODUCT(1+OFFSET(BS$107, $CB442, 0, 10, 1)%)), "", PRODUCT(1+OFFSET(BS$107, $CB442, 0, 10, 1)%)^(1/10)-1))</f>
        <v/>
      </c>
      <c r="BT442" s="87" t="str">
        <f t="array" aca="1" ref="BT442" ca="1">IF(BT$423="", "", IF(ISERROR(PRODUCT(1+OFFSET(BT$107, $CB442, 0, 10, 1)%)), "", PRODUCT(1+OFFSET(BT$107, $CB442, 0, 10, 1)%)^(1/10)-1))</f>
        <v/>
      </c>
      <c r="BU442" s="87" t="str">
        <f t="array" aca="1" ref="BU442" ca="1">IF(BU$423="", "", IF(ISERROR(PRODUCT(1+OFFSET(BU$107, $CB442, 0, 10, 1)%)), "", PRODUCT(1+OFFSET(BU$107, $CB442, 0, 10, 1)%)^(1/10)-1))</f>
        <v/>
      </c>
      <c r="BV442" s="87">
        <f t="array" aca="1" ref="BV442" ca="1">IF(BV$423="", "", IF(ISERROR(PRODUCT(1+OFFSET(BV$107, $CB442, 0, 10, 1)%)), "", PRODUCT(1+OFFSET(BV$107, $CB442, 0, 10, 1)%)^(1/10)-1))</f>
        <v>0.16414924227672789</v>
      </c>
      <c r="BW442" s="87">
        <f t="array" aca="1" ref="BW442" ca="1">IF(BW$423="", "", IF(ISERROR(PRODUCT(1+OFFSET(BW$107, $CB442, 0, 10, 1)%)), "", PRODUCT(1+OFFSET(BW$107, $CB442, 0, 10, 1)%)^(1/10)-1))</f>
        <v>0.11758429754349309</v>
      </c>
      <c r="BX442" s="87">
        <f t="array" aca="1" ref="BX442" ca="1">IF(BX$423="", "", IF(ISERROR(PRODUCT(1+OFFSET(BX$107, $CB442, 0, 10, 1)%)), "", PRODUCT(1+OFFSET(BX$107, $CB442, 0, 10, 1)%)^(1/10)-1))</f>
        <v>9.1269328120328952E-2</v>
      </c>
      <c r="BY442" s="301">
        <f t="array" aca="1" ref="BY442" ca="1">IF(BY$423="", "", IF(ISERROR(PRODUCT(1+OFFSET(BY$107, $CB442, 0, 10, 1)%)), "", PRODUCT(1+OFFSET(BY$107, $CB442, 0, 10, 1)%)^(1/10)-1))</f>
        <v>0</v>
      </c>
      <c r="BZ442" s="292">
        <f t="array" aca="1" ref="BZ442" ca="1">IF(BZ$423="", "", IF(ISERROR(PRODUCT(1+OFFSET(BZ$107, $CB442, 0, 10, 1)%)), "", PRODUCT(1+OFFSET(BZ$107, $CB442, 0, 10, 1)%)^(1/10)-1))</f>
        <v>5.0974000226363003E-2</v>
      </c>
      <c r="CB442" s="131">
        <f>10*(ROW()-ROW($A$440)-1)</f>
        <v>10</v>
      </c>
    </row>
    <row r="443" spans="1:80" ht="14">
      <c r="A443" s="85" t="str">
        <f>CONCATENATE(A$440+10*(ROW()-ROW(A$440)-1), "-", A$440+10*(ROW()-ROW(A$440))-1)</f>
        <v>1990-1999</v>
      </c>
      <c r="B443" s="86">
        <f t="array" aca="1" ref="B443" ca="1">IF(B$423="", "", IF(ISERROR(PRODUCT(1+OFFSET(B$107, $CB443, 0, 10, 1)%)), "", PRODUCT(1+OFFSET(B$107, $CB443, 0, 10, 1)%)^(1/10)-1))</f>
        <v>0.17505461959838886</v>
      </c>
      <c r="C443" s="87">
        <f t="array" aca="1" ref="C443" ca="1">IF(C$423="", "", IF(ISERROR(PRODUCT(1+OFFSET(C$107, $CB443, 0, 10, 1)%)), "", PRODUCT(1+OFFSET(C$107, $CB443, 0, 10, 1)%)^(1/10)-1))</f>
        <v>0.15544511229065061</v>
      </c>
      <c r="D443" s="87">
        <f t="array" aca="1" ref="D443" ca="1">IF(D$423="", "", IF(ISERROR(PRODUCT(1+OFFSET(D$107, $CB443, 0, 10, 1)%)), "", PRODUCT(1+OFFSET(D$107, $CB443, 0, 10, 1)%)^(1/10)-1))</f>
        <v>0.1807410185032714</v>
      </c>
      <c r="E443" s="87">
        <f t="array" aca="1" ref="E443" ca="1">IF(E$423="", "", IF(ISERROR(PRODUCT(1+OFFSET(E$107, $CB443, 0, 10, 1)%)), "", PRODUCT(1+OFFSET(E$107, $CB443, 0, 10, 1)%)^(1/10)-1))</f>
        <v>0.20672248842958063</v>
      </c>
      <c r="F443" s="87">
        <f t="array" aca="1" ref="F443" ca="1">IF(F$423="", "", IF(ISERROR(PRODUCT(1+OFFSET(F$107, $CB443, 0, 10, 1)%)), "", PRODUCT(1+OFFSET(F$107, $CB443, 0, 10, 1)%)^(1/10)-1))</f>
        <v>0.13671378093394693</v>
      </c>
      <c r="G443" s="87">
        <f t="array" aca="1" ref="G443" ca="1">IF(G$423="", "", IF(ISERROR(PRODUCT(1+OFFSET(G$107, $CB443, 0, 10, 1)%)), "", PRODUCT(1+OFFSET(G$107, $CB443, 0, 10, 1)%)^(1/10)-1))</f>
        <v>0.15337293769913796</v>
      </c>
      <c r="H443" s="87">
        <f t="array" aca="1" ref="H443" ca="1">IF(H$423="", "", IF(ISERROR(PRODUCT(1+OFFSET(H$107, $CB443, 0, 10, 1)%)), "", PRODUCT(1+OFFSET(H$107, $CB443, 0, 10, 1)%)^(1/10)-1))</f>
        <v>0.20146169025919702</v>
      </c>
      <c r="I443" s="87">
        <f t="array" aca="1" ref="I443" ca="1">IF(I$423="", "", IF(ISERROR(PRODUCT(1+OFFSET(I$107, $CB443, 0, 10, 1)%)), "", PRODUCT(1+OFFSET(I$107, $CB443, 0, 10, 1)%)^(1/10)-1))</f>
        <v>0.13222898433072339</v>
      </c>
      <c r="J443" s="87">
        <f t="array" aca="1" ref="J443" ca="1">IF(J$423="", "", IF(ISERROR(PRODUCT(1+OFFSET(J$107, $CB443, 0, 10, 1)%)), "", PRODUCT(1+OFFSET(J$107, $CB443, 0, 10, 1)%)^(1/10)-1))</f>
        <v>0.14197149323009284</v>
      </c>
      <c r="K443" s="87">
        <f t="array" aca="1" ref="K443" ca="1">IF(K$423="", "", IF(ISERROR(PRODUCT(1+OFFSET(K$107, $CB443, 0, 10, 1)%)), "", PRODUCT(1+OFFSET(K$107, $CB443, 0, 10, 1)%)^(1/10)-1))</f>
        <v>0.12999356097603565</v>
      </c>
      <c r="L443" s="87">
        <f t="array" aca="1" ref="L443" ca="1">IF(L$423="", "", IF(ISERROR(PRODUCT(1+OFFSET(L$107, $CB443, 0, 10, 1)%)), "", PRODUCT(1+OFFSET(L$107, $CB443, 0, 10, 1)%)^(1/10)-1))</f>
        <v>0.14225796293507442</v>
      </c>
      <c r="M443" s="87">
        <f t="array" aca="1" ref="M443" ca="1">IF(M$423="", "", IF(ISERROR(PRODUCT(1+OFFSET(M$107, $CB443, 0, 10, 1)%)), "", PRODUCT(1+OFFSET(M$107, $CB443, 0, 10, 1)%)^(1/10)-1))</f>
        <v>9.024224125341096E-2</v>
      </c>
      <c r="N443" s="87">
        <f t="array" aca="1" ref="N443" ca="1">IF(N$423="", "", IF(ISERROR(PRODUCT(1+OFFSET(N$107, $CB443, 0, 10, 1)%)), "", PRODUCT(1+OFFSET(N$107, $CB443, 0, 10, 1)%)^(1/10)-1))</f>
        <v>6.9172440403418411E-2</v>
      </c>
      <c r="O443" s="87">
        <f t="array" aca="1" ref="O443" ca="1">IF(O$423="", "", IF(ISERROR(PRODUCT(1+OFFSET(O$107, $CB443, 0, 10, 1)%)), "", PRODUCT(1+OFFSET(O$107, $CB443, 0, 10, 1)%)^(1/10)-1))</f>
        <v>0.12398374373710563</v>
      </c>
      <c r="P443" s="87">
        <f t="array" aca="1" ref="P443" ca="1">IF(P$423="", "", IF(ISERROR(PRODUCT(1+OFFSET(P$107, $CB443, 0, 10, 1)%)), "", PRODUCT(1+OFFSET(P$107, $CB443, 0, 10, 1)%)^(1/10)-1))</f>
        <v>6.5873388301786573E-2</v>
      </c>
      <c r="Q443" s="87">
        <f t="array" aca="1" ref="Q443" ca="1">IF(Q$423="", "", IF(ISERROR(PRODUCT(1+OFFSET(Q$107, $CB443, 0, 10, 1)%)), "", PRODUCT(1+OFFSET(Q$107, $CB443, 0, 10, 1)%)^(1/10)-1))</f>
        <v>2.6560745645192174E-3</v>
      </c>
      <c r="R443" s="87">
        <f t="array" aca="1" ref="R443" ca="1">IF(R$423="", "", IF(ISERROR(PRODUCT(1+OFFSET(R$107, $CB443, 0, 10, 1)%)), "", PRODUCT(1+OFFSET(R$107, $CB443, 0, 10, 1)%)^(1/10)-1))</f>
        <v>0.14267360263880113</v>
      </c>
      <c r="S443" s="87">
        <f t="array" aca="1" ref="S443" ca="1">IF(S$423="", "", IF(ISERROR(PRODUCT(1+OFFSET(S$107, $CB443, 0, 10, 1)%)), "", PRODUCT(1+OFFSET(S$107, $CB443, 0, 10, 1)%)^(1/10)-1))</f>
        <v>7.4715000557155076E-2</v>
      </c>
      <c r="T443" s="87">
        <f t="array" aca="1" ref="T443" ca="1">IF(T$423="", "", IF(ISERROR(PRODUCT(1+OFFSET(T$107, $CB443, 0, 10, 1)%)), "", PRODUCT(1+OFFSET(T$107, $CB443, 0, 10, 1)%)^(1/10)-1))</f>
        <v>1.6526514451644436E-2</v>
      </c>
      <c r="U443" s="87">
        <f t="array" aca="1" ref="U443" ca="1">IF(U$423="", "", IF(ISERROR(PRODUCT(1+OFFSET(U$107, $CB443, 0, 10, 1)%)), "", PRODUCT(1+OFFSET(U$107, $CB443, 0, 10, 1)%)^(1/10)-1))</f>
        <v>8.1474429329019493E-2</v>
      </c>
      <c r="V443" s="87">
        <f t="array" aca="1" ref="V443" ca="1">IF(V$423="", "", IF(ISERROR(PRODUCT(1+OFFSET(V$107, $CB443, 0, 10, 1)%)), "", PRODUCT(1+OFFSET(V$107, $CB443, 0, 10, 1)%)^(1/10)-1))</f>
        <v>7.4764948247645568E-2</v>
      </c>
      <c r="W443" s="87">
        <f t="array" aca="1" ref="W443" ca="1">IF(W$423="", "", IF(ISERROR(PRODUCT(1+OFFSET(W$107, $CB443, 0, 10, 1)%)), "", PRODUCT(1+OFFSET(W$107, $CB443, 0, 10, 1)%)^(1/10)-1))</f>
        <v>6.623662863910651E-2</v>
      </c>
      <c r="X443" s="87">
        <f t="array" aca="1" ref="X443" ca="1">IF(X$423="", "", IF(ISERROR(PRODUCT(1+OFFSET(X$107, $CB443, 0, 10, 1)%)), "", PRODUCT(1+OFFSET(X$107, $CB443, 0, 10, 1)%)^(1/10)-1))</f>
        <v>7.5352727269099695E-2</v>
      </c>
      <c r="Y443" s="87">
        <f t="array" aca="1" ref="Y443" ca="1">IF(Y$423="", "", IF(ISERROR(PRODUCT(1+OFFSET(Y$107, $CB443, 0, 10, 1)%)), "", PRODUCT(1+OFFSET(Y$107, $CB443, 0, 10, 1)%)^(1/10)-1))</f>
        <v>6.8578167971413029E-2</v>
      </c>
      <c r="Z443" s="87">
        <f t="array" aca="1" ref="Z443" ca="1">IF(Z$423="", "", IF(ISERROR(PRODUCT(1+OFFSET(Z$107, $CB443, 0, 10, 1)%)), "", PRODUCT(1+OFFSET(Z$107, $CB443, 0, 10, 1)%)^(1/10)-1))</f>
        <v>4.9698507518800117E-2</v>
      </c>
      <c r="AA443" s="87">
        <f t="array" aca="1" ref="AA443" ca="1">IF(AA$423="", "", IF(ISERROR(PRODUCT(1+OFFSET(AA$107, $CB443, 0, 10, 1)%)), "", PRODUCT(1+OFFSET(AA$107, $CB443, 0, 10, 1)%)^(1/10)-1))</f>
        <v>8.0619910373231018E-2</v>
      </c>
      <c r="AB443" s="87">
        <f t="array" aca="1" ref="AB443" ca="1">IF(AB$423="", "", IF(ISERROR(PRODUCT(1+OFFSET(AB$107, $CB443, 0, 10, 1)%)), "", PRODUCT(1+OFFSET(AB$107, $CB443, 0, 10, 1)%)^(1/10)-1))</f>
        <v>0.12552425325855077</v>
      </c>
      <c r="AC443" s="87">
        <f t="array" aca="1" ref="AC443" ca="1">IF(AC$423="", "", IF(ISERROR(PRODUCT(1+OFFSET(AC$107, $CB443, 0, 10, 1)%)), "", PRODUCT(1+OFFSET(AC$107, $CB443, 0, 10, 1)%)^(1/10)-1))</f>
        <v>0.10564072109585187</v>
      </c>
      <c r="AD443" s="87">
        <f t="array" aca="1" ref="AD443" ca="1">IF(AD$423="", "", IF(ISERROR(PRODUCT(1+OFFSET(AD$107, $CB443, 0, 10, 1)%)), "", PRODUCT(1+OFFSET(AD$107, $CB443, 0, 10, 1)%)^(1/10)-1))</f>
        <v>0.13028090418486427</v>
      </c>
      <c r="AE443" s="87">
        <f t="array" aca="1" ref="AE443" ca="1">IF(AE$423="", "", IF(ISERROR(PRODUCT(1+OFFSET(AE$107, $CB443, 0, 10, 1)%)), "", PRODUCT(1+OFFSET(AE$107, $CB443, 0, 10, 1)%)^(1/10)-1))</f>
        <v>3.1143788531054373E-2</v>
      </c>
      <c r="AF443" s="87">
        <f t="array" aca="1" ref="AF443" ca="1">IF(AF$423="", "", IF(ISERROR(PRODUCT(1+OFFSET(AF$107, $CB443, 0, 10, 1)%)), "", PRODUCT(1+OFFSET(AF$107, $CB443, 0, 10, 1)%)^(1/10)-1))</f>
        <v>-3.3637204045672497E-2</v>
      </c>
      <c r="AG443" s="87">
        <f t="array" aca="1" ref="AG443" ca="1">IF(AG$423="", "", IF(ISERROR(PRODUCT(1+OFFSET(AG$107, $CB443, 0, 10, 1)%)), "", PRODUCT(1+OFFSET(AG$107, $CB443, 0, 10, 1)%)^(1/10)-1))</f>
        <v>9.2524396156243194E-2</v>
      </c>
      <c r="AH443" s="87">
        <f t="array" aca="1" ref="AH443" ca="1">IF(AH$423="", "", IF(ISERROR(PRODUCT(1+OFFSET(AH$107, $CB443, 0, 10, 1)%)), "", PRODUCT(1+OFFSET(AH$107, $CB443, 0, 10, 1)%)^(1/10)-1))</f>
        <v>0.21539623066205738</v>
      </c>
      <c r="AI443" s="87">
        <f t="array" aca="1" ref="AI443" ca="1">IF(AI$423="", "", IF(ISERROR(PRODUCT(1+OFFSET(AI$107, $CB443, 0, 10, 1)%)), "", PRODUCT(1+OFFSET(AI$107, $CB443, 0, 10, 1)%)^(1/10)-1))</f>
        <v>-1.2294391171681185E-2</v>
      </c>
      <c r="AJ443" s="87">
        <f t="array" aca="1" ref="AJ443" ca="1">IF(AJ$423="", "", IF(ISERROR(PRODUCT(1+OFFSET(AJ$107, $CB443, 0, 10, 1)%)), "", PRODUCT(1+OFFSET(AJ$107, $CB443, 0, 10, 1)%)^(1/10)-1))</f>
        <v>0.13803262274717554</v>
      </c>
      <c r="AK443" s="87">
        <f t="array" aca="1" ref="AK443" ca="1">IF(AK$423="", "", IF(ISERROR(PRODUCT(1+OFFSET(AK$107, $CB443, 0, 10, 1)%)), "", PRODUCT(1+OFFSET(AK$107, $CB443, 0, 10, 1)%)^(1/10)-1))</f>
        <v>4.4452505721572333E-2</v>
      </c>
      <c r="AL443" s="87">
        <f t="array" aca="1" ref="AL443" ca="1">IF(AL$423="", "", IF(ISERROR(PRODUCT(1+OFFSET(AL$107, $CB443, 0, 10, 1)%)), "", PRODUCT(1+OFFSET(AL$107, $CB443, 0, 10, 1)%)^(1/10)-1))</f>
        <v>6.6667822643632579E-2</v>
      </c>
      <c r="AM443" s="87">
        <f t="array" aca="1" ref="AM443" ca="1">IF(AM$423="", "", IF(ISERROR(PRODUCT(1+OFFSET(AM$107, $CB443, 0, 10, 1)%)), "", PRODUCT(1+OFFSET(AM$107, $CB443, 0, 10, 1)%)^(1/10)-1))</f>
        <v>6.9781427821548059E-2</v>
      </c>
      <c r="AN443" s="87">
        <f t="array" aca="1" ref="AN443" ca="1">IF(AN$423="", "", IF(ISERROR(PRODUCT(1+OFFSET(AN$107, $CB443, 0, 10, 1)%)), "", PRODUCT(1+OFFSET(AN$107, $CB443, 0, 10, 1)%)^(1/10)-1))</f>
        <v>7.0156442389443852E-2</v>
      </c>
      <c r="AO443" s="87">
        <f t="array" aca="1" ref="AO443" ca="1">IF(AO$423="", "", IF(ISERROR(PRODUCT(1+OFFSET(AO$107, $CB443, 0, 10, 1)%)), "", PRODUCT(1+OFFSET(AO$107, $CB443, 0, 10, 1)%)^(1/10)-1))</f>
        <v>9.8189706343972949E-2</v>
      </c>
      <c r="AP443" s="87">
        <f t="array" aca="1" ref="AP443" ca="1">IF(AP$423="", "", IF(ISERROR(PRODUCT(1+OFFSET(AP$107, $CB443, 0, 10, 1)%)), "", PRODUCT(1+OFFSET(AP$107, $CB443, 0, 10, 1)%)^(1/10)-1))</f>
        <v>6.6085757900925746E-2</v>
      </c>
      <c r="AQ443" s="87">
        <f t="array" aca="1" ref="AQ443" ca="1">IF(AQ$423="", "", IF(ISERROR(PRODUCT(1+OFFSET(AQ$107, $CB443, 0, 10, 1)%)), "", PRODUCT(1+OFFSET(AQ$107, $CB443, 0, 10, 1)%)^(1/10)-1))</f>
        <v>7.4640371747807688E-2</v>
      </c>
      <c r="AR443" s="87">
        <f t="array" aca="1" ref="AR443" ca="1">IF(AR$423="", "", IF(ISERROR(PRODUCT(1+OFFSET(AR$107, $CB443, 0, 10, 1)%)), "", PRODUCT(1+OFFSET(AR$107, $CB443, 0, 10, 1)%)^(1/10)-1))</f>
        <v>8.3385648408215607E-2</v>
      </c>
      <c r="AS443" s="87">
        <f t="array" aca="1" ref="AS443" ca="1">IF(AS$423="", "", IF(ISERROR(PRODUCT(1+OFFSET(AS$107, $CB443, 0, 10, 1)%)), "", PRODUCT(1+OFFSET(AS$107, $CB443, 0, 10, 1)%)^(1/10)-1))</f>
        <v>0.16332027141974681</v>
      </c>
      <c r="AT443" s="87">
        <f t="array" aca="1" ref="AT443" ca="1">IF(AT$423="", "", IF(ISERROR(PRODUCT(1+OFFSET(AT$107, $CB443, 0, 10, 1)%)), "", PRODUCT(1+OFFSET(AT$107, $CB443, 0, 10, 1)%)^(1/10)-1))</f>
        <v>0.23975185103695051</v>
      </c>
      <c r="AU443" s="87" t="str">
        <f t="array" aca="1" ref="AU443" ca="1">IF(AU$423="", "", IF(ISERROR(PRODUCT(1+OFFSET(AU$107, $CB443, 0, 10, 1)%)), "", PRODUCT(1+OFFSET(AU$107, $CB443, 0, 10, 1)%)^(1/10)-1))</f>
        <v/>
      </c>
      <c r="AV443" s="87" t="str">
        <f t="array" aca="1" ref="AV443" ca="1">IF(AV$423="", "", IF(ISERROR(PRODUCT(1+OFFSET(AV$107, $CB443, 0, 10, 1)%)), "", PRODUCT(1+OFFSET(AV$107, $CB443, 0, 10, 1)%)^(1/10)-1))</f>
        <v/>
      </c>
      <c r="AW443" s="87" t="str">
        <f t="array" aca="1" ref="AW443" ca="1">IF(AW$423="", "", IF(ISERROR(PRODUCT(1+OFFSET(AW$107, $CB443, 0, 10, 1)%)), "", PRODUCT(1+OFFSET(AW$107, $CB443, 0, 10, 1)%)^(1/10)-1))</f>
        <v/>
      </c>
      <c r="AX443" s="87" t="str">
        <f t="array" aca="1" ref="AX443" ca="1">IF(AX$423="", "", IF(ISERROR(PRODUCT(1+OFFSET(AX$107, $CB443, 0, 10, 1)%)), "", PRODUCT(1+OFFSET(AX$107, $CB443, 0, 10, 1)%)^(1/10)-1))</f>
        <v/>
      </c>
      <c r="AY443" s="87" t="str">
        <f t="array" aca="1" ref="AY443" ca="1">IF(AY$423="", "", IF(ISERROR(PRODUCT(1+OFFSET(AY$107, $CB443, 0, 10, 1)%)), "", PRODUCT(1+OFFSET(AY$107, $CB443, 0, 10, 1)%)^(1/10)-1))</f>
        <v/>
      </c>
      <c r="AZ443" s="87" t="str">
        <f t="array" aca="1" ref="AZ443" ca="1">IF(AZ$423="", "", IF(ISERROR(PRODUCT(1+OFFSET(AZ$107, $CB443, 0, 10, 1)%)), "", PRODUCT(1+OFFSET(AZ$107, $CB443, 0, 10, 1)%)^(1/10)-1))</f>
        <v/>
      </c>
      <c r="BA443" s="87" t="str">
        <f t="array" aca="1" ref="BA443" ca="1">IF(BA$423="", "", IF(ISERROR(PRODUCT(1+OFFSET(BA$107, $CB443, 0, 10, 1)%)), "", PRODUCT(1+OFFSET(BA$107, $CB443, 0, 10, 1)%)^(1/10)-1))</f>
        <v/>
      </c>
      <c r="BB443" s="87" t="str">
        <f t="array" aca="1" ref="BB443" ca="1">IF(BB$423="", "", IF(ISERROR(PRODUCT(1+OFFSET(BB$107, $CB443, 0, 10, 1)%)), "", PRODUCT(1+OFFSET(BB$107, $CB443, 0, 10, 1)%)^(1/10)-1))</f>
        <v/>
      </c>
      <c r="BC443" s="87" t="str">
        <f t="array" aca="1" ref="BC443" ca="1">IF(BC$423="", "", IF(ISERROR(PRODUCT(1+OFFSET(BC$107, $CB443, 0, 10, 1)%)), "", PRODUCT(1+OFFSET(BC$107, $CB443, 0, 10, 1)%)^(1/10)-1))</f>
        <v/>
      </c>
      <c r="BD443" s="87" t="str">
        <f t="array" aca="1" ref="BD443" ca="1">IF(BD$423="", "", IF(ISERROR(PRODUCT(1+OFFSET(BD$107, $CB443, 0, 10, 1)%)), "", PRODUCT(1+OFFSET(BD$107, $CB443, 0, 10, 1)%)^(1/10)-1))</f>
        <v/>
      </c>
      <c r="BE443" s="87" t="str">
        <f t="array" aca="1" ref="BE443" ca="1">IF(BE$423="", "", IF(ISERROR(PRODUCT(1+OFFSET(BE$107, $CB443, 0, 10, 1)%)), "", PRODUCT(1+OFFSET(BE$107, $CB443, 0, 10, 1)%)^(1/10)-1))</f>
        <v/>
      </c>
      <c r="BF443" s="87" t="str">
        <f t="array" aca="1" ref="BF443" ca="1">IF(BF$423="", "", IF(ISERROR(PRODUCT(1+OFFSET(BF$107, $CB443, 0, 10, 1)%)), "", PRODUCT(1+OFFSET(BF$107, $CB443, 0, 10, 1)%)^(1/10)-1))</f>
        <v/>
      </c>
      <c r="BG443" s="87" t="str">
        <f t="array" aca="1" ref="BG443" ca="1">IF(BG$423="", "", IF(ISERROR(PRODUCT(1+OFFSET(BG$107, $CB443, 0, 10, 1)%)), "", PRODUCT(1+OFFSET(BG$107, $CB443, 0, 10, 1)%)^(1/10)-1))</f>
        <v/>
      </c>
      <c r="BH443" s="87" t="str">
        <f t="array" aca="1" ref="BH443" ca="1">IF(BH$423="", "", IF(ISERROR(PRODUCT(1+OFFSET(BH$107, $CB443, 0, 10, 1)%)), "", PRODUCT(1+OFFSET(BH$107, $CB443, 0, 10, 1)%)^(1/10)-1))</f>
        <v/>
      </c>
      <c r="BI443" s="87" t="str">
        <f t="array" aca="1" ref="BI443" ca="1">IF(BI$423="", "", IF(ISERROR(PRODUCT(1+OFFSET(BI$107, $CB443, 0, 10, 1)%)), "", PRODUCT(1+OFFSET(BI$107, $CB443, 0, 10, 1)%)^(1/10)-1))</f>
        <v/>
      </c>
      <c r="BJ443" s="87" t="str">
        <f t="array" aca="1" ref="BJ443" ca="1">IF(BJ$423="", "", IF(ISERROR(PRODUCT(1+OFFSET(BJ$107, $CB443, 0, 10, 1)%)), "", PRODUCT(1+OFFSET(BJ$107, $CB443, 0, 10, 1)%)^(1/10)-1))</f>
        <v/>
      </c>
      <c r="BK443" s="87" t="str">
        <f t="array" aca="1" ref="BK443" ca="1">IF(BK$423="", "", IF(ISERROR(PRODUCT(1+OFFSET(BK$107, $CB443, 0, 10, 1)%)), "", PRODUCT(1+OFFSET(BK$107, $CB443, 0, 10, 1)%)^(1/10)-1))</f>
        <v/>
      </c>
      <c r="BL443" s="87" t="str">
        <f t="array" aca="1" ref="BL443" ca="1">IF(BL$423="", "", IF(ISERROR(PRODUCT(1+OFFSET(BL$107, $CB443, 0, 10, 1)%)), "", PRODUCT(1+OFFSET(BL$107, $CB443, 0, 10, 1)%)^(1/10)-1))</f>
        <v/>
      </c>
      <c r="BM443" s="87" t="str">
        <f t="array" aca="1" ref="BM443" ca="1">IF(BM$423="", "", IF(ISERROR(PRODUCT(1+OFFSET(BM$107, $CB443, 0, 10, 1)%)), "", PRODUCT(1+OFFSET(BM$107, $CB443, 0, 10, 1)%)^(1/10)-1))</f>
        <v/>
      </c>
      <c r="BN443" s="87" t="str">
        <f t="array" aca="1" ref="BN443" ca="1">IF(BN$423="", "", IF(ISERROR(PRODUCT(1+OFFSET(BN$107, $CB443, 0, 10, 1)%)), "", PRODUCT(1+OFFSET(BN$107, $CB443, 0, 10, 1)%)^(1/10)-1))</f>
        <v/>
      </c>
      <c r="BO443" s="87" t="str">
        <f t="array" aca="1" ref="BO443" ca="1">IF(BO$423="", "", IF(ISERROR(PRODUCT(1+OFFSET(BO$107, $CB443, 0, 10, 1)%)), "", PRODUCT(1+OFFSET(BO$107, $CB443, 0, 10, 1)%)^(1/10)-1))</f>
        <v/>
      </c>
      <c r="BP443" s="87" t="str">
        <f t="array" aca="1" ref="BP443" ca="1">IF(BP$423="", "", IF(ISERROR(PRODUCT(1+OFFSET(BP$107, $CB443, 0, 10, 1)%)), "", PRODUCT(1+OFFSET(BP$107, $CB443, 0, 10, 1)%)^(1/10)-1))</f>
        <v/>
      </c>
      <c r="BQ443" s="87" t="str">
        <f t="array" aca="1" ref="BQ443" ca="1">IF(BQ$423="", "", IF(ISERROR(PRODUCT(1+OFFSET(BQ$107, $CB443, 0, 10, 1)%)), "", PRODUCT(1+OFFSET(BQ$107, $CB443, 0, 10, 1)%)^(1/10)-1))</f>
        <v/>
      </c>
      <c r="BR443" s="87" t="str">
        <f t="array" aca="1" ref="BR443" ca="1">IF(BR$423="", "", IF(ISERROR(PRODUCT(1+OFFSET(BR$107, $CB443, 0, 10, 1)%)), "", PRODUCT(1+OFFSET(BR$107, $CB443, 0, 10, 1)%)^(1/10)-1))</f>
        <v/>
      </c>
      <c r="BS443" s="87" t="str">
        <f t="array" aca="1" ref="BS443" ca="1">IF(BS$423="", "", IF(ISERROR(PRODUCT(1+OFFSET(BS$107, $CB443, 0, 10, 1)%)), "", PRODUCT(1+OFFSET(BS$107, $CB443, 0, 10, 1)%)^(1/10)-1))</f>
        <v/>
      </c>
      <c r="BT443" s="87" t="str">
        <f t="array" aca="1" ref="BT443" ca="1">IF(BT$423="", "", IF(ISERROR(PRODUCT(1+OFFSET(BT$107, $CB443, 0, 10, 1)%)), "", PRODUCT(1+OFFSET(BT$107, $CB443, 0, 10, 1)%)^(1/10)-1))</f>
        <v/>
      </c>
      <c r="BU443" s="87" t="str">
        <f t="array" aca="1" ref="BU443" ca="1">IF(BU$423="", "", IF(ISERROR(PRODUCT(1+OFFSET(BU$107, $CB443, 0, 10, 1)%)), "", PRODUCT(1+OFFSET(BU$107, $CB443, 0, 10, 1)%)^(1/10)-1))</f>
        <v/>
      </c>
      <c r="BV443" s="87">
        <f t="array" aca="1" ref="BV443" ca="1">IF(BV$423="", "", IF(ISERROR(PRODUCT(1+OFFSET(BV$107, $CB443, 0, 10, 1)%)), "", PRODUCT(1+OFFSET(BV$107, $CB443, 0, 10, 1)%)^(1/10)-1))</f>
        <v>0.18093121066096063</v>
      </c>
      <c r="BW443" s="87">
        <f t="array" aca="1" ref="BW443" ca="1">IF(BW$423="", "", IF(ISERROR(PRODUCT(1+OFFSET(BW$107, $CB443, 0, 10, 1)%)), "", PRODUCT(1+OFFSET(BW$107, $CB443, 0, 10, 1)%)^(1/10)-1))</f>
        <v>7.6637898194198195E-2</v>
      </c>
      <c r="BX443" s="87">
        <f t="array" aca="1" ref="BX443" ca="1">IF(BX$423="", "", IF(ISERROR(PRODUCT(1+OFFSET(BX$107, $CB443, 0, 10, 1)%)), "", PRODUCT(1+OFFSET(BX$107, $CB443, 0, 10, 1)%)^(1/10)-1))</f>
        <v>4.922355762099917E-2</v>
      </c>
      <c r="BY443" s="301">
        <f t="array" aca="1" ref="BY443" ca="1">IF(BY$423="", "", IF(ISERROR(PRODUCT(1+OFFSET(BY$107, $CB443, 0, 10, 1)%)), "", PRODUCT(1+OFFSET(BY$107, $CB443, 0, 10, 1)%)^(1/10)-1))</f>
        <v>0</v>
      </c>
      <c r="BZ443" s="292">
        <f t="array" aca="1" ref="BZ443" ca="1">IF(BZ$423="", "", IF(ISERROR(PRODUCT(1+OFFSET(BZ$107, $CB443, 0, 10, 1)%)), "", PRODUCT(1+OFFSET(BZ$107, $CB443, 0, 10, 1)%)^(1/10)-1))</f>
        <v>2.9287984302121872E-2</v>
      </c>
      <c r="CB443" s="131">
        <f>10*(ROW()-ROW($A$440)-1)</f>
        <v>20</v>
      </c>
    </row>
    <row r="444" spans="1:80" ht="14">
      <c r="A444" s="85" t="str">
        <f>CONCATENATE(A$440+10*(ROW()-ROW(A$440)-1), "-", A$440+10*(ROW()-ROW(A$440))-1)</f>
        <v>2000-2009</v>
      </c>
      <c r="B444" s="86">
        <f t="array" aca="1" ref="B444" ca="1">IF(B$423="", "", IF(ISERROR(PRODUCT(1+OFFSET(B$107, $CB444, 0, 10, 1)%)), "", PRODUCT(1+OFFSET(B$107, $CB444, 0, 10, 1)%)^(1/10)-1))</f>
        <v>-2.7076751499369722E-3</v>
      </c>
      <c r="C444" s="87">
        <f t="array" aca="1" ref="C444" ca="1">IF(C$423="", "", IF(ISERROR(PRODUCT(1+OFFSET(C$107, $CB444, 0, 10, 1)%)), "", PRODUCT(1+OFFSET(C$107, $CB444, 0, 10, 1)%)^(1/10)-1))</f>
        <v>1.2298393512416794E-2</v>
      </c>
      <c r="D444" s="87">
        <f t="array" aca="1" ref="D444" ca="1">IF(D$423="", "", IF(ISERROR(PRODUCT(1+OFFSET(D$107, $CB444, 0, 10, 1)%)), "", PRODUCT(1+OFFSET(D$107, $CB444, 0, 10, 1)%)^(1/10)-1))</f>
        <v>-1.0299741673951535E-2</v>
      </c>
      <c r="E444" s="87">
        <f t="array" aca="1" ref="E444" ca="1">IF(E$423="", "", IF(ISERROR(PRODUCT(1+OFFSET(E$107, $CB444, 0, 10, 1)%)), "", PRODUCT(1+OFFSET(E$107, $CB444, 0, 10, 1)%)^(1/10)-1))</f>
        <v>-2.7520055624672968E-2</v>
      </c>
      <c r="F444" s="87">
        <f t="array" aca="1" ref="F444" ca="1">IF(F$423="", "", IF(ISERROR(PRODUCT(1+OFFSET(F$107, $CB444, 0, 10, 1)%)), "", PRODUCT(1+OFFSET(F$107, $CB444, 0, 10, 1)%)^(1/10)-1))</f>
        <v>8.71717274797561E-2</v>
      </c>
      <c r="G444" s="87">
        <f t="array" aca="1" ref="G444" ca="1">IF(G$423="", "", IF(ISERROR(PRODUCT(1+OFFSET(G$107, $CB444, 0, 10, 1)%)), "", PRODUCT(1+OFFSET(G$107, $CB444, 0, 10, 1)%)^(1/10)-1))</f>
        <v>6.1317482905312692E-2</v>
      </c>
      <c r="H444" s="87">
        <f t="array" aca="1" ref="H444" ca="1">IF(H$423="", "", IF(ISERROR(PRODUCT(1+OFFSET(H$107, $CB444, 0, 10, 1)%)), "", PRODUCT(1+OFFSET(H$107, $CB444, 0, 10, 1)%)^(1/10)-1))</f>
        <v>-2.3264088246743975E-2</v>
      </c>
      <c r="I444" s="87">
        <f t="array" aca="1" ref="I444" ca="1">IF(I$423="", "", IF(ISERROR(PRODUCT(1+OFFSET(I$107, $CB444, 0, 10, 1)%)), "", PRODUCT(1+OFFSET(I$107, $CB444, 0, 10, 1)%)^(1/10)-1))</f>
        <v>7.690034779742505E-2</v>
      </c>
      <c r="J444" s="87">
        <f t="array" aca="1" ref="J444" ca="1">IF(J$423="", "", IF(ISERROR(PRODUCT(1+OFFSET(J$107, $CB444, 0, 10, 1)%)), "", PRODUCT(1+OFFSET(J$107, $CB444, 0, 10, 1)%)^(1/10)-1))</f>
        <v>4.35446591232036E-2</v>
      </c>
      <c r="K444" s="87">
        <f t="array" aca="1" ref="K444" ca="1">IF(K$423="", "", IF(ISERROR(PRODUCT(1+OFFSET(K$107, $CB444, 0, 10, 1)%)), "", PRODUCT(1+OFFSET(K$107, $CB444, 0, 10, 1)%)^(1/10)-1))</f>
        <v>4.8406947100480879E-2</v>
      </c>
      <c r="L444" s="87">
        <f t="array" aca="1" ref="L444" ca="1">IF(L$423="", "", IF(ISERROR(PRODUCT(1+OFFSET(L$107, $CB444, 0, 10, 1)%)), "", PRODUCT(1+OFFSET(L$107, $CB444, 0, 10, 1)%)^(1/10)-1))</f>
        <v>8.9695442024914973E-2</v>
      </c>
      <c r="M444" s="87">
        <f t="array" aca="1" ref="M444" ca="1">IF(M$423="", "", IF(ISERROR(PRODUCT(1+OFFSET(M$107, $CB444, 0, 10, 1)%)), "", PRODUCT(1+OFFSET(M$107, $CB444, 0, 10, 1)%)^(1/10)-1))</f>
        <v>0.10404286051385414</v>
      </c>
      <c r="N444" s="87">
        <f t="array" aca="1" ref="N444" ca="1">IF(N$423="", "", IF(ISERROR(PRODUCT(1+OFFSET(N$107, $CB444, 0, 10, 1)%)), "", PRODUCT(1+OFFSET(N$107, $CB444, 0, 10, 1)%)^(1/10)-1))</f>
        <v>1.2365027298097964E-2</v>
      </c>
      <c r="O444" s="87">
        <f t="array" aca="1" ref="O444" ca="1">IF(O$423="", "", IF(ISERROR(PRODUCT(1+OFFSET(O$107, $CB444, 0, 10, 1)%)), "", PRODUCT(1+OFFSET(O$107, $CB444, 0, 10, 1)%)^(1/10)-1))</f>
        <v>9.8217177749171602E-2</v>
      </c>
      <c r="P444" s="87">
        <f t="array" aca="1" ref="P444" ca="1">IF(P$423="", "", IF(ISERROR(PRODUCT(1+OFFSET(P$107, $CB444, 0, 10, 1)%)), "", PRODUCT(1+OFFSET(P$107, $CB444, 0, 10, 1)%)^(1/10)-1))</f>
        <v>2.2896493556576081E-2</v>
      </c>
      <c r="Q444" s="87">
        <f t="array" aca="1" ref="Q444" ca="1">IF(Q$423="", "", IF(ISERROR(PRODUCT(1+OFFSET(Q$107, $CB444, 0, 10, 1)%)), "", PRODUCT(1+OFFSET(Q$107, $CB444, 0, 10, 1)%)^(1/10)-1))</f>
        <v>-6.8367286459908305E-3</v>
      </c>
      <c r="R444" s="87">
        <f t="array" aca="1" ref="R444" ca="1">IF(R$423="", "", IF(ISERROR(PRODUCT(1+OFFSET(R$107, $CB444, 0, 10, 1)%)), "", PRODUCT(1+OFFSET(R$107, $CB444, 0, 10, 1)%)^(1/10)-1))</f>
        <v>1.9893921022132499E-2</v>
      </c>
      <c r="S444" s="87">
        <f t="array" aca="1" ref="S444" ca="1">IF(S$423="", "", IF(ISERROR(PRODUCT(1+OFFSET(S$107, $CB444, 0, 10, 1)%)), "", PRODUCT(1+OFFSET(S$107, $CB444, 0, 10, 1)%)^(1/10)-1))</f>
        <v>3.2363719488692544E-2</v>
      </c>
      <c r="T444" s="87">
        <f t="array" aca="1" ref="T444" ca="1">IF(T$423="", "", IF(ISERROR(PRODUCT(1+OFFSET(T$107, $CB444, 0, 10, 1)%)), "", PRODUCT(1+OFFSET(T$107, $CB444, 0, 10, 1)%)^(1/10)-1))</f>
        <v>6.2168892917779495E-2</v>
      </c>
      <c r="U444" s="87">
        <f t="array" aca="1" ref="U444" ca="1">IF(U$423="", "", IF(ISERROR(PRODUCT(1+OFFSET(U$107, $CB444, 0, 10, 1)%)), "", PRODUCT(1+OFFSET(U$107, $CB444, 0, 10, 1)%)^(1/10)-1))</f>
        <v>7.4221664276869603E-2</v>
      </c>
      <c r="V444" s="87">
        <f t="array" aca="1" ref="V444" ca="1">IF(V$423="", "", IF(ISERROR(PRODUCT(1+OFFSET(V$107, $CB444, 0, 10, 1)%)), "", PRODUCT(1+OFFSET(V$107, $CB444, 0, 10, 1)%)^(1/10)-1))</f>
        <v>6.7185089269719667E-2</v>
      </c>
      <c r="W444" s="87">
        <f t="array" aca="1" ref="W444" ca="1">IF(W$423="", "", IF(ISERROR(PRODUCT(1+OFFSET(W$107, $CB444, 0, 10, 1)%)), "", PRODUCT(1+OFFSET(W$107, $CB444, 0, 10, 1)%)^(1/10)-1))</f>
        <v>4.9178057976686063E-2</v>
      </c>
      <c r="X444" s="87">
        <f t="array" aca="1" ref="X444" ca="1">IF(X$423="", "", IF(ISERROR(PRODUCT(1+OFFSET(X$107, $CB444, 0, 10, 1)%)), "", PRODUCT(1+OFFSET(X$107, $CB444, 0, 10, 1)%)^(1/10)-1))</f>
        <v>6.0559843494503607E-2</v>
      </c>
      <c r="Y444" s="87">
        <f t="array" aca="1" ref="Y444" ca="1">IF(Y$423="", "", IF(ISERROR(PRODUCT(1+OFFSET(Y$107, $CB444, 0, 10, 1)%)), "", PRODUCT(1+OFFSET(Y$107, $CB444, 0, 10, 1)%)^(1/10)-1))</f>
        <v>5.0907070185831627E-2</v>
      </c>
      <c r="Z444" s="87">
        <f t="array" aca="1" ref="Z444" ca="1">IF(Z$423="", "", IF(ISERROR(PRODUCT(1+OFFSET(Z$107, $CB444, 0, 10, 1)%)), "", PRODUCT(1+OFFSET(Z$107, $CB444, 0, 10, 1)%)^(1/10)-1))</f>
        <v>2.8606692676936607E-2</v>
      </c>
      <c r="AA444" s="87">
        <f t="array" aca="1" ref="AA444" ca="1">IF(AA$423="", "", IF(ISERROR(PRODUCT(1+OFFSET(AA$107, $CB444, 0, 10, 1)%)), "", PRODUCT(1+OFFSET(AA$107, $CB444, 0, 10, 1)%)^(1/10)-1))</f>
        <v>6.7451478004768584E-2</v>
      </c>
      <c r="AB444" s="87">
        <f t="array" aca="1" ref="AB444" ca="1">IF(AB$423="", "", IF(ISERROR(PRODUCT(1+OFFSET(AB$107, $CB444, 0, 10, 1)%)), "", PRODUCT(1+OFFSET(AB$107, $CB444, 0, 10, 1)%)^(1/10)-1))</f>
        <v>6.1490649252475826E-2</v>
      </c>
      <c r="AC444" s="87">
        <f t="array" aca="1" ref="AC444" ca="1">IF(AC$423="", "", IF(ISERROR(PRODUCT(1+OFFSET(AC$107, $CB444, 0, 10, 1)%)), "", PRODUCT(1+OFFSET(AC$107, $CB444, 0, 10, 1)%)^(1/10)-1))</f>
        <v>6.9549085050918169E-2</v>
      </c>
      <c r="AD444" s="87">
        <f t="array" aca="1" ref="AD444" ca="1">IF(AD$423="", "", IF(ISERROR(PRODUCT(1+OFFSET(AD$107, $CB444, 0, 10, 1)%)), "", PRODUCT(1+OFFSET(AD$107, $CB444, 0, 10, 1)%)^(1/10)-1))</f>
        <v>3.5854469275654832E-2</v>
      </c>
      <c r="AE444" s="87">
        <f t="array" aca="1" ref="AE444" ca="1">IF(AE$423="", "", IF(ISERROR(PRODUCT(1+OFFSET(AE$107, $CB444, 0, 10, 1)%)), "", PRODUCT(1+OFFSET(AE$107, $CB444, 0, 10, 1)%)^(1/10)-1))</f>
        <v>4.2856544392748885E-2</v>
      </c>
      <c r="AF444" s="87">
        <f t="array" aca="1" ref="AF444" ca="1">IF(AF$423="", "", IF(ISERROR(PRODUCT(1+OFFSET(AF$107, $CB444, 0, 10, 1)%)), "", PRODUCT(1+OFFSET(AF$107, $CB444, 0, 10, 1)%)^(1/10)-1))</f>
        <v>0.13763669014126712</v>
      </c>
      <c r="AG444" s="87">
        <f t="array" aca="1" ref="AG444" ca="1">IF(AG$423="", "", IF(ISERROR(PRODUCT(1+OFFSET(AG$107, $CB444, 0, 10, 1)%)), "", PRODUCT(1+OFFSET(AG$107, $CB444, 0, 10, 1)%)^(1/10)-1))</f>
        <v>0.16299422042168987</v>
      </c>
      <c r="AH444" s="87">
        <f t="array" aca="1" ref="AH444" ca="1">IF(AH$423="", "", IF(ISERROR(PRODUCT(1+OFFSET(AH$107, $CB444, 0, 10, 1)%)), "", PRODUCT(1+OFFSET(AH$107, $CB444, 0, 10, 1)%)^(1/10)-1))</f>
        <v>9.2440133919891476E-2</v>
      </c>
      <c r="AI444" s="87">
        <f t="array" aca="1" ref="AI444" ca="1">IF(AI$423="", "", IF(ISERROR(PRODUCT(1+OFFSET(AI$107, $CB444, 0, 10, 1)%)), "", PRODUCT(1+OFFSET(AI$107, $CB444, 0, 10, 1)%)^(1/10)-1))</f>
        <v>0.177914852324772</v>
      </c>
      <c r="AJ444" s="87">
        <f t="array" aca="1" ref="AJ444" ca="1">IF(AJ$423="", "", IF(ISERROR(PRODUCT(1+OFFSET(AJ$107, $CB444, 0, 10, 1)%)), "", PRODUCT(1+OFFSET(AJ$107, $CB444, 0, 10, 1)%)^(1/10)-1))</f>
        <v>4.1562041661364679E-2</v>
      </c>
      <c r="AK444" s="87">
        <f t="array" aca="1" ref="AK444" ca="1">IF(AK$423="", "", IF(ISERROR(PRODUCT(1+OFFSET(AK$107, $CB444, 0, 10, 1)%)), "", PRODUCT(1+OFFSET(AK$107, $CB444, 0, 10, 1)%)^(1/10)-1))</f>
        <v>3.173559822184302E-2</v>
      </c>
      <c r="AL444" s="87">
        <f t="array" aca="1" ref="AL444" ca="1">IF(AL$423="", "", IF(ISERROR(PRODUCT(1+OFFSET(AL$107, $CB444, 0, 10, 1)%)), "", PRODUCT(1+OFFSET(AL$107, $CB444, 0, 10, 1)%)^(1/10)-1))</f>
        <v>4.9622946646388E-2</v>
      </c>
      <c r="AM444" s="87">
        <f t="array" aca="1" ref="AM444" ca="1">IF(AM$423="", "", IF(ISERROR(PRODUCT(1+OFFSET(AM$107, $CB444, 0, 10, 1)%)), "", PRODUCT(1+OFFSET(AM$107, $CB444, 0, 10, 1)%)^(1/10)-1))</f>
        <v>5.5962111918402391E-2</v>
      </c>
      <c r="AN444" s="87">
        <f t="array" aca="1" ref="AN444" ca="1">IF(AN$423="", "", IF(ISERROR(PRODUCT(1+OFFSET(AN$107, $CB444, 0, 10, 1)%)), "", PRODUCT(1+OFFSET(AN$107, $CB444, 0, 10, 1)%)^(1/10)-1))</f>
        <v>4.9149889739781072E-2</v>
      </c>
      <c r="AO444" s="87">
        <f t="array" aca="1" ref="AO444" ca="1">IF(AO$423="", "", IF(ISERROR(PRODUCT(1+OFFSET(AO$107, $CB444, 0, 10, 1)%)), "", PRODUCT(1+OFFSET(AO$107, $CB444, 0, 10, 1)%)^(1/10)-1))</f>
        <v>5.0708183245651517E-2</v>
      </c>
      <c r="AP444" s="87">
        <f t="array" aca="1" ref="AP444" ca="1">IF(AP$423="", "", IF(ISERROR(PRODUCT(1+OFFSET(AP$107, $CB444, 0, 10, 1)%)), "", PRODUCT(1+OFFSET(AP$107, $CB444, 0, 10, 1)%)^(1/10)-1))</f>
        <v>7.4495367465254203E-2</v>
      </c>
      <c r="AQ444" s="87">
        <f t="array" aca="1" ref="AQ444" ca="1">IF(AQ$423="", "", IF(ISERROR(PRODUCT(1+OFFSET(AQ$107, $CB444, 0, 10, 1)%)), "", PRODUCT(1+OFFSET(AQ$107, $CB444, 0, 10, 1)%)^(1/10)-1))</f>
        <v>6.782675682071404E-2</v>
      </c>
      <c r="AR444" s="87">
        <f t="array" aca="1" ref="AR444" ca="1">IF(AR$423="", "", IF(ISERROR(PRODUCT(1+OFFSET(AR$107, $CB444, 0, 10, 1)%)), "", PRODUCT(1+OFFSET(AR$107, $CB444, 0, 10, 1)%)^(1/10)-1))</f>
        <v>5.1280642743250615E-2</v>
      </c>
      <c r="AS444" s="87">
        <f t="array" aca="1" ref="AS444" ca="1">IF(AS$423="", "", IF(ISERROR(PRODUCT(1+OFFSET(AS$107, $CB444, 0, 10, 1)%)), "", PRODUCT(1+OFFSET(AS$107, $CB444, 0, 10, 1)%)^(1/10)-1))</f>
        <v>1.7142782125579181E-2</v>
      </c>
      <c r="AT444" s="87">
        <f t="array" aca="1" ref="AT444" ca="1">IF(AT$423="", "", IF(ISERROR(PRODUCT(1+OFFSET(AT$107, $CB444, 0, 10, 1)%)), "", PRODUCT(1+OFFSET(AT$107, $CB444, 0, 10, 1)%)^(1/10)-1))</f>
        <v>3.4785227748843628E-3</v>
      </c>
      <c r="AU444" s="87" t="str">
        <f t="array" aca="1" ref="AU444" ca="1">IF(AU$423="", "", IF(ISERROR(PRODUCT(1+OFFSET(AU$107, $CB444, 0, 10, 1)%)), "", PRODUCT(1+OFFSET(AU$107, $CB444, 0, 10, 1)%)^(1/10)-1))</f>
        <v/>
      </c>
      <c r="AV444" s="87" t="str">
        <f t="array" aca="1" ref="AV444" ca="1">IF(AV$423="", "", IF(ISERROR(PRODUCT(1+OFFSET(AV$107, $CB444, 0, 10, 1)%)), "", PRODUCT(1+OFFSET(AV$107, $CB444, 0, 10, 1)%)^(1/10)-1))</f>
        <v/>
      </c>
      <c r="AW444" s="87" t="str">
        <f t="array" aca="1" ref="AW444" ca="1">IF(AW$423="", "", IF(ISERROR(PRODUCT(1+OFFSET(AW$107, $CB444, 0, 10, 1)%)), "", PRODUCT(1+OFFSET(AW$107, $CB444, 0, 10, 1)%)^(1/10)-1))</f>
        <v/>
      </c>
      <c r="AX444" s="87" t="str">
        <f t="array" aca="1" ref="AX444" ca="1">IF(AX$423="", "", IF(ISERROR(PRODUCT(1+OFFSET(AX$107, $CB444, 0, 10, 1)%)), "", PRODUCT(1+OFFSET(AX$107, $CB444, 0, 10, 1)%)^(1/10)-1))</f>
        <v/>
      </c>
      <c r="AY444" s="87" t="str">
        <f t="array" aca="1" ref="AY444" ca="1">IF(AY$423="", "", IF(ISERROR(PRODUCT(1+OFFSET(AY$107, $CB444, 0, 10, 1)%)), "", PRODUCT(1+OFFSET(AY$107, $CB444, 0, 10, 1)%)^(1/10)-1))</f>
        <v/>
      </c>
      <c r="AZ444" s="87" t="str">
        <f t="array" aca="1" ref="AZ444" ca="1">IF(AZ$423="", "", IF(ISERROR(PRODUCT(1+OFFSET(AZ$107, $CB444, 0, 10, 1)%)), "", PRODUCT(1+OFFSET(AZ$107, $CB444, 0, 10, 1)%)^(1/10)-1))</f>
        <v/>
      </c>
      <c r="BA444" s="87" t="str">
        <f t="array" aca="1" ref="BA444" ca="1">IF(BA$423="", "", IF(ISERROR(PRODUCT(1+OFFSET(BA$107, $CB444, 0, 10, 1)%)), "", PRODUCT(1+OFFSET(BA$107, $CB444, 0, 10, 1)%)^(1/10)-1))</f>
        <v/>
      </c>
      <c r="BB444" s="87" t="str">
        <f t="array" aca="1" ref="BB444" ca="1">IF(BB$423="", "", IF(ISERROR(PRODUCT(1+OFFSET(BB$107, $CB444, 0, 10, 1)%)), "", PRODUCT(1+OFFSET(BB$107, $CB444, 0, 10, 1)%)^(1/10)-1))</f>
        <v/>
      </c>
      <c r="BC444" s="87" t="str">
        <f t="array" aca="1" ref="BC444" ca="1">IF(BC$423="", "", IF(ISERROR(PRODUCT(1+OFFSET(BC$107, $CB444, 0, 10, 1)%)), "", PRODUCT(1+OFFSET(BC$107, $CB444, 0, 10, 1)%)^(1/10)-1))</f>
        <v/>
      </c>
      <c r="BD444" s="87" t="str">
        <f t="array" aca="1" ref="BD444" ca="1">IF(BD$423="", "", IF(ISERROR(PRODUCT(1+OFFSET(BD$107, $CB444, 0, 10, 1)%)), "", PRODUCT(1+OFFSET(BD$107, $CB444, 0, 10, 1)%)^(1/10)-1))</f>
        <v/>
      </c>
      <c r="BE444" s="87" t="str">
        <f t="array" aca="1" ref="BE444" ca="1">IF(BE$423="", "", IF(ISERROR(PRODUCT(1+OFFSET(BE$107, $CB444, 0, 10, 1)%)), "", PRODUCT(1+OFFSET(BE$107, $CB444, 0, 10, 1)%)^(1/10)-1))</f>
        <v/>
      </c>
      <c r="BF444" s="87" t="str">
        <f t="array" aca="1" ref="BF444" ca="1">IF(BF$423="", "", IF(ISERROR(PRODUCT(1+OFFSET(BF$107, $CB444, 0, 10, 1)%)), "", PRODUCT(1+OFFSET(BF$107, $CB444, 0, 10, 1)%)^(1/10)-1))</f>
        <v/>
      </c>
      <c r="BG444" s="87" t="str">
        <f t="array" aca="1" ref="BG444" ca="1">IF(BG$423="", "", IF(ISERROR(PRODUCT(1+OFFSET(BG$107, $CB444, 0, 10, 1)%)), "", PRODUCT(1+OFFSET(BG$107, $CB444, 0, 10, 1)%)^(1/10)-1))</f>
        <v/>
      </c>
      <c r="BH444" s="87" t="str">
        <f t="array" aca="1" ref="BH444" ca="1">IF(BH$423="", "", IF(ISERROR(PRODUCT(1+OFFSET(BH$107, $CB444, 0, 10, 1)%)), "", PRODUCT(1+OFFSET(BH$107, $CB444, 0, 10, 1)%)^(1/10)-1))</f>
        <v/>
      </c>
      <c r="BI444" s="87" t="str">
        <f t="array" aca="1" ref="BI444" ca="1">IF(BI$423="", "", IF(ISERROR(PRODUCT(1+OFFSET(BI$107, $CB444, 0, 10, 1)%)), "", PRODUCT(1+OFFSET(BI$107, $CB444, 0, 10, 1)%)^(1/10)-1))</f>
        <v/>
      </c>
      <c r="BJ444" s="87" t="str">
        <f t="array" aca="1" ref="BJ444" ca="1">IF(BJ$423="", "", IF(ISERROR(PRODUCT(1+OFFSET(BJ$107, $CB444, 0, 10, 1)%)), "", PRODUCT(1+OFFSET(BJ$107, $CB444, 0, 10, 1)%)^(1/10)-1))</f>
        <v/>
      </c>
      <c r="BK444" s="87" t="str">
        <f t="array" aca="1" ref="BK444" ca="1">IF(BK$423="", "", IF(ISERROR(PRODUCT(1+OFFSET(BK$107, $CB444, 0, 10, 1)%)), "", PRODUCT(1+OFFSET(BK$107, $CB444, 0, 10, 1)%)^(1/10)-1))</f>
        <v/>
      </c>
      <c r="BL444" s="87" t="str">
        <f t="array" aca="1" ref="BL444" ca="1">IF(BL$423="", "", IF(ISERROR(PRODUCT(1+OFFSET(BL$107, $CB444, 0, 10, 1)%)), "", PRODUCT(1+OFFSET(BL$107, $CB444, 0, 10, 1)%)^(1/10)-1))</f>
        <v/>
      </c>
      <c r="BM444" s="87" t="str">
        <f t="array" aca="1" ref="BM444" ca="1">IF(BM$423="", "", IF(ISERROR(PRODUCT(1+OFFSET(BM$107, $CB444, 0, 10, 1)%)), "", PRODUCT(1+OFFSET(BM$107, $CB444, 0, 10, 1)%)^(1/10)-1))</f>
        <v/>
      </c>
      <c r="BN444" s="87" t="str">
        <f t="array" aca="1" ref="BN444" ca="1">IF(BN$423="", "", IF(ISERROR(PRODUCT(1+OFFSET(BN$107, $CB444, 0, 10, 1)%)), "", PRODUCT(1+OFFSET(BN$107, $CB444, 0, 10, 1)%)^(1/10)-1))</f>
        <v/>
      </c>
      <c r="BO444" s="87" t="str">
        <f t="array" aca="1" ref="BO444" ca="1">IF(BO$423="", "", IF(ISERROR(PRODUCT(1+OFFSET(BO$107, $CB444, 0, 10, 1)%)), "", PRODUCT(1+OFFSET(BO$107, $CB444, 0, 10, 1)%)^(1/10)-1))</f>
        <v/>
      </c>
      <c r="BP444" s="87" t="str">
        <f t="array" aca="1" ref="BP444" ca="1">IF(BP$423="", "", IF(ISERROR(PRODUCT(1+OFFSET(BP$107, $CB444, 0, 10, 1)%)), "", PRODUCT(1+OFFSET(BP$107, $CB444, 0, 10, 1)%)^(1/10)-1))</f>
        <v/>
      </c>
      <c r="BQ444" s="87" t="str">
        <f t="array" aca="1" ref="BQ444" ca="1">IF(BQ$423="", "", IF(ISERROR(PRODUCT(1+OFFSET(BQ$107, $CB444, 0, 10, 1)%)), "", PRODUCT(1+OFFSET(BQ$107, $CB444, 0, 10, 1)%)^(1/10)-1))</f>
        <v/>
      </c>
      <c r="BR444" s="87" t="str">
        <f t="array" aca="1" ref="BR444" ca="1">IF(BR$423="", "", IF(ISERROR(PRODUCT(1+OFFSET(BR$107, $CB444, 0, 10, 1)%)), "", PRODUCT(1+OFFSET(BR$107, $CB444, 0, 10, 1)%)^(1/10)-1))</f>
        <v/>
      </c>
      <c r="BS444" s="87" t="str">
        <f t="array" aca="1" ref="BS444" ca="1">IF(BS$423="", "", IF(ISERROR(PRODUCT(1+OFFSET(BS$107, $CB444, 0, 10, 1)%)), "", PRODUCT(1+OFFSET(BS$107, $CB444, 0, 10, 1)%)^(1/10)-1))</f>
        <v/>
      </c>
      <c r="BT444" s="87" t="str">
        <f t="array" aca="1" ref="BT444" ca="1">IF(BT$423="", "", IF(ISERROR(PRODUCT(1+OFFSET(BT$107, $CB444, 0, 10, 1)%)), "", PRODUCT(1+OFFSET(BT$107, $CB444, 0, 10, 1)%)^(1/10)-1))</f>
        <v/>
      </c>
      <c r="BU444" s="87" t="str">
        <f t="array" aca="1" ref="BU444" ca="1">IF(BU$423="", "", IF(ISERROR(PRODUCT(1+OFFSET(BU$107, $CB444, 0, 10, 1)%)), "", PRODUCT(1+OFFSET(BU$107, $CB444, 0, 10, 1)%)^(1/10)-1))</f>
        <v/>
      </c>
      <c r="BV444" s="87">
        <f t="array" aca="1" ref="BV444" ca="1">IF(BV$423="", "", IF(ISERROR(PRODUCT(1+OFFSET(BV$107, $CB444, 0, 10, 1)%)), "", PRODUCT(1+OFFSET(BV$107, $CB444, 0, 10, 1)%)^(1/10)-1))</f>
        <v>-5.6269486096035548E-3</v>
      </c>
      <c r="BW444" s="87">
        <f t="array" aca="1" ref="BW444" ca="1">IF(BW$423="", "", IF(ISERROR(PRODUCT(1+OFFSET(BW$107, $CB444, 0, 10, 1)%)), "", PRODUCT(1+OFFSET(BW$107, $CB444, 0, 10, 1)%)^(1/10)-1))</f>
        <v>6.6510881320688053E-2</v>
      </c>
      <c r="BX444" s="87">
        <f t="array" aca="1" ref="BX444" ca="1">IF(BX$423="", "", IF(ISERROR(PRODUCT(1+OFFSET(BX$107, $CB444, 0, 10, 1)%)), "", PRODUCT(1+OFFSET(BX$107, $CB444, 0, 10, 1)%)^(1/10)-1))</f>
        <v>2.7639233198372359E-2</v>
      </c>
      <c r="BY444" s="301">
        <f t="array" aca="1" ref="BY444" ca="1">IF(BY$423="", "", IF(ISERROR(PRODUCT(1+OFFSET(BY$107, $CB444, 0, 10, 1)%)), "", PRODUCT(1+OFFSET(BY$107, $CB444, 0, 10, 1)%)^(1/10)-1))</f>
        <v>0</v>
      </c>
      <c r="BZ444" s="292">
        <f t="array" aca="1" ref="BZ444" ca="1">IF(BZ$423="", "", IF(ISERROR(PRODUCT(1+OFFSET(BZ$107, $CB444, 0, 10, 1)%)), "", PRODUCT(1+OFFSET(BZ$107, $CB444, 0, 10, 1)%)^(1/10)-1))</f>
        <v>2.5242753004707241E-2</v>
      </c>
      <c r="CB444" s="131">
        <f>10*(ROW()-ROW($A$440)-1)</f>
        <v>30</v>
      </c>
    </row>
    <row r="445" spans="1:80" ht="14">
      <c r="A445" s="85"/>
      <c r="B445" s="86"/>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c r="AR445" s="87"/>
      <c r="AS445" s="87"/>
      <c r="AT445" s="87"/>
      <c r="AU445" s="87"/>
      <c r="AV445" s="87"/>
      <c r="AW445" s="87"/>
      <c r="AX445" s="87"/>
      <c r="AY445" s="87"/>
      <c r="AZ445" s="87"/>
      <c r="BA445" s="87"/>
      <c r="BB445" s="87"/>
      <c r="BC445" s="87"/>
      <c r="BD445" s="87"/>
      <c r="BE445" s="87"/>
      <c r="BF445" s="87"/>
      <c r="BG445" s="87"/>
      <c r="BH445" s="87"/>
      <c r="BI445" s="87"/>
      <c r="BJ445" s="87"/>
      <c r="BK445" s="87"/>
      <c r="BL445" s="87"/>
      <c r="BM445" s="87"/>
      <c r="BN445" s="87"/>
      <c r="BO445" s="87"/>
      <c r="BP445" s="87"/>
      <c r="BQ445" s="87"/>
      <c r="BR445" s="87"/>
      <c r="BS445" s="87"/>
      <c r="BT445" s="87"/>
      <c r="BU445" s="87"/>
      <c r="BV445" s="87"/>
      <c r="BW445" s="87"/>
      <c r="BX445" s="87"/>
      <c r="BY445" s="301"/>
      <c r="BZ445" s="292"/>
    </row>
    <row r="446" spans="1:80">
      <c r="A446" s="130">
        <v>1970</v>
      </c>
      <c r="B446" s="86"/>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c r="AO446" s="87"/>
      <c r="AP446" s="87"/>
      <c r="AQ446" s="87"/>
      <c r="AR446" s="87"/>
      <c r="AS446" s="87"/>
      <c r="AT446" s="87"/>
      <c r="AU446" s="87"/>
      <c r="AV446" s="87"/>
      <c r="AW446" s="87"/>
      <c r="AX446" s="87"/>
      <c r="AY446" s="87"/>
      <c r="AZ446" s="87"/>
      <c r="BA446" s="87"/>
      <c r="BB446" s="87"/>
      <c r="BC446" s="87"/>
      <c r="BD446" s="87"/>
      <c r="BE446" s="87"/>
      <c r="BF446" s="87"/>
      <c r="BG446" s="87"/>
      <c r="BH446" s="87"/>
      <c r="BI446" s="87"/>
      <c r="BJ446" s="87"/>
      <c r="BK446" s="87"/>
      <c r="BL446" s="87"/>
      <c r="BM446" s="87"/>
      <c r="BN446" s="87"/>
      <c r="BO446" s="87"/>
      <c r="BP446" s="87"/>
      <c r="BQ446" s="87"/>
      <c r="BR446" s="87"/>
      <c r="BS446" s="87"/>
      <c r="BT446" s="87"/>
      <c r="BU446" s="87"/>
      <c r="BV446" s="87"/>
      <c r="BW446" s="87"/>
      <c r="BX446" s="87"/>
      <c r="BY446" s="301"/>
      <c r="BZ446" s="292"/>
    </row>
    <row r="447" spans="1:80" ht="14">
      <c r="A447" s="85" t="str">
        <f>CONCATENATE(A$446+5*(ROW()-ROW(A$446)-1), "-", A$446+5*(ROW()-ROW(A$446))-1)</f>
        <v>1970-1974</v>
      </c>
      <c r="B447" s="86">
        <f t="array" aca="1" ref="B447" ca="1">IF(B$423="", "", IF(ISERROR(PRODUCT(1+OFFSET(B$107, $CB447, 0, 5, 1)%)), "", PRODUCT(1+OFFSET(B$107, $CB447, 0, 5, 1)%)^(1/5)-1))</f>
        <v>-4.2488511178392918E-2</v>
      </c>
      <c r="C447" s="87">
        <f t="array" aca="1" ref="C447" ca="1">IF(C$423="", "", IF(ISERROR(PRODUCT(1+OFFSET(C$107, $CB447, 0, 5, 1)%)), "", PRODUCT(1+OFFSET(C$107, $CB447, 0, 5, 1)%)^(1/5)-1))</f>
        <v>-1.0736530396312727E-2</v>
      </c>
      <c r="D447" s="87">
        <f t="array" aca="1" ref="D447" ca="1">IF(D$423="", "", IF(ISERROR(PRODUCT(1+OFFSET(D$107, $CB447, 0, 5, 1)%)), "", PRODUCT(1+OFFSET(D$107, $CB447, 0, 5, 1)%)^(1/5)-1))</f>
        <v>-2.5377225700780381E-2</v>
      </c>
      <c r="E447" s="87">
        <f t="array" aca="1" ref="E447" ca="1">IF(E$423="", "", IF(ISERROR(PRODUCT(1+OFFSET(E$107, $CB447, 0, 5, 1)%)), "", PRODUCT(1+OFFSET(E$107, $CB447, 0, 5, 1)%)^(1/5)-1))</f>
        <v>-5.8556421400788761E-2</v>
      </c>
      <c r="F447" s="87">
        <f t="array" aca="1" ref="F447" ca="1">IF(F$423="", "", IF(ISERROR(PRODUCT(1+OFFSET(F$107, $CB447, 0, 5, 1)%)), "", PRODUCT(1+OFFSET(F$107, $CB447, 0, 5, 1)%)^(1/5)-1))</f>
        <v>-6.7706633916192471E-3</v>
      </c>
      <c r="G447" s="87">
        <f t="array" aca="1" ref="G447" ca="1">IF(G$423="", "", IF(ISERROR(PRODUCT(1+OFFSET(G$107, $CB447, 0, 5, 1)%)), "", PRODUCT(1+OFFSET(G$107, $CB447, 0, 5, 1)%)^(1/5)-1))</f>
        <v>-5.701484837262194E-2</v>
      </c>
      <c r="H447" s="87">
        <f t="array" aca="1" ref="H447" ca="1">IF(H$423="", "", IF(ISERROR(PRODUCT(1+OFFSET(H$107, $CB447, 0, 5, 1)%)), "", PRODUCT(1+OFFSET(H$107, $CB447, 0, 5, 1)%)^(1/5)-1))</f>
        <v>-0.10774618443130823</v>
      </c>
      <c r="I447" s="87">
        <f t="array" aca="1" ref="I447" ca="1">IF(I$423="", "", IF(ISERROR(PRODUCT(1+OFFSET(I$107, $CB447, 0, 5, 1)%)), "", PRODUCT(1+OFFSET(I$107, $CB447, 0, 5, 1)%)^(1/5)-1))</f>
        <v>-4.549409479976152E-2</v>
      </c>
      <c r="J447" s="87">
        <f t="array" aca="1" ref="J447" ca="1">IF(J$423="", "", IF(ISERROR(PRODUCT(1+OFFSET(J$107, $CB447, 0, 5, 1)%)), "", PRODUCT(1+OFFSET(J$107, $CB447, 0, 5, 1)%)^(1/5)-1))</f>
        <v>-9.0687061837805838E-2</v>
      </c>
      <c r="K447" s="87">
        <f t="array" aca="1" ref="K447" ca="1">IF(K$423="", "", IF(ISERROR(PRODUCT(1+OFFSET(K$107, $CB447, 0, 5, 1)%)), "", PRODUCT(1+OFFSET(K$107, $CB447, 0, 5, 1)%)^(1/5)-1))</f>
        <v>-0.1384561083768252</v>
      </c>
      <c r="L447" s="87">
        <f t="array" aca="1" ref="L447" ca="1">IF(L$423="", "", IF(ISERROR(PRODUCT(1+OFFSET(L$107, $CB447, 0, 5, 1)%)), "", PRODUCT(1+OFFSET(L$107, $CB447, 0, 5, 1)%)^(1/5)-1))</f>
        <v>-0.17001130927336838</v>
      </c>
      <c r="M447" s="87">
        <f t="array" aca="1" ref="M447" ca="1">IF(M$423="", "", IF(ISERROR(PRODUCT(1+OFFSET(M$107, $CB447, 0, 5, 1)%)), "", PRODUCT(1+OFFSET(M$107, $CB447, 0, 5, 1)%)^(1/5)-1))</f>
        <v>-3.8378424772098074E-2</v>
      </c>
      <c r="N447" s="87">
        <f t="array" aca="1" ref="N447" ca="1">IF(N$423="", "", IF(ISERROR(PRODUCT(1+OFFSET(N$107, $CB447, 0, 5, 1)%)), "", PRODUCT(1+OFFSET(N$107, $CB447, 0, 5, 1)%)^(1/5)-1))</f>
        <v>3.138380517360817E-3</v>
      </c>
      <c r="O447" s="87" t="str">
        <f t="array" aca="1" ref="O447" ca="1">IF(O$423="", "", IF(ISERROR(PRODUCT(1+OFFSET(O$107, $CB447, 0, 5, 1)%)), "", PRODUCT(1+OFFSET(O$107, $CB447, 0, 5, 1)%)^(1/5)-1))</f>
        <v/>
      </c>
      <c r="P447" s="87">
        <f t="array" aca="1" ref="P447" ca="1">IF(P$423="", "", IF(ISERROR(PRODUCT(1+OFFSET(P$107, $CB447, 0, 5, 1)%)), "", PRODUCT(1+OFFSET(P$107, $CB447, 0, 5, 1)%)^(1/5)-1))</f>
        <v>2.0840327171467221E-2</v>
      </c>
      <c r="Q447" s="87">
        <f t="array" aca="1" ref="Q447" ca="1">IF(Q$423="", "", IF(ISERROR(PRODUCT(1+OFFSET(Q$107, $CB447, 0, 5, 1)%)), "", PRODUCT(1+OFFSET(Q$107, $CB447, 0, 5, 1)%)^(1/5)-1))</f>
        <v>8.6065430815594812E-2</v>
      </c>
      <c r="R447" s="87">
        <f t="array" aca="1" ref="R447" ca="1">IF(R$423="", "", IF(ISERROR(PRODUCT(1+OFFSET(R$107, $CB447, 0, 5, 1)%)), "", PRODUCT(1+OFFSET(R$107, $CB447, 0, 5, 1)%)^(1/5)-1))</f>
        <v>-2.4587383458604006E-2</v>
      </c>
      <c r="S447" s="87">
        <f t="array" aca="1" ref="S447" ca="1">IF(S$423="", "", IF(ISERROR(PRODUCT(1+OFFSET(S$107, $CB447, 0, 5, 1)%)), "", PRODUCT(1+OFFSET(S$107, $CB447, 0, 5, 1)%)^(1/5)-1))</f>
        <v>4.1040896241462121E-5</v>
      </c>
      <c r="T447" s="87" t="str">
        <f t="array" aca="1" ref="T447" ca="1">IF(T$423="", "", IF(ISERROR(PRODUCT(1+OFFSET(T$107, $CB447, 0, 5, 1)%)), "", PRODUCT(1+OFFSET(T$107, $CB447, 0, 5, 1)%)^(1/5)-1))</f>
        <v/>
      </c>
      <c r="U447" s="87">
        <f t="array" aca="1" ref="U447" ca="1">IF(U$423="", "", IF(ISERROR(PRODUCT(1+OFFSET(U$107, $CB447, 0, 5, 1)%)), "", PRODUCT(1+OFFSET(U$107, $CB447, 0, 5, 1)%)^(1/5)-1))</f>
        <v>5.6114904683753242E-2</v>
      </c>
      <c r="V447" s="87">
        <f t="array" aca="1" ref="V447" ca="1">IF(V$423="", "", IF(ISERROR(PRODUCT(1+OFFSET(V$107, $CB447, 0, 5, 1)%)), "", PRODUCT(1+OFFSET(V$107, $CB447, 0, 5, 1)%)^(1/5)-1))</f>
        <v>7.0366481749775334E-2</v>
      </c>
      <c r="W447" s="87">
        <f t="array" aca="1" ref="W447" ca="1">IF(W$423="", "", IF(ISERROR(PRODUCT(1+OFFSET(W$107, $CB447, 0, 5, 1)%)), "", PRODUCT(1+OFFSET(W$107, $CB447, 0, 5, 1)%)^(1/5)-1))</f>
        <v>6.8251647852794362E-2</v>
      </c>
      <c r="X447" s="87">
        <f t="array" aca="1" ref="X447" ca="1">IF(X$423="", "", IF(ISERROR(PRODUCT(1+OFFSET(X$107, $CB447, 0, 5, 1)%)), "", PRODUCT(1+OFFSET(X$107, $CB447, 0, 5, 1)%)^(1/5)-1))</f>
        <v>7.0152356014530293E-2</v>
      </c>
      <c r="Y447" s="87">
        <f t="array" aca="1" ref="Y447" ca="1">IF(Y$423="", "", IF(ISERROR(PRODUCT(1+OFFSET(Y$107, $CB447, 0, 5, 1)%)), "", PRODUCT(1+OFFSET(Y$107, $CB447, 0, 5, 1)%)^(1/5)-1))</f>
        <v>6.8678265923023174E-2</v>
      </c>
      <c r="Z447" s="87">
        <f t="array" aca="1" ref="Z447" ca="1">IF(Z$423="", "", IF(ISERROR(PRODUCT(1+OFFSET(Z$107, $CB447, 0, 5, 1)%)), "", PRODUCT(1+OFFSET(Z$107, $CB447, 0, 5, 1)%)^(1/5)-1))</f>
        <v>5.9708258356286681E-2</v>
      </c>
      <c r="AA447" s="87">
        <f t="array" aca="1" ref="AA447" ca="1">IF(AA$423="", "", IF(ISERROR(PRODUCT(1+OFFSET(AA$107, $CB447, 0, 5, 1)%)), "", PRODUCT(1+OFFSET(AA$107, $CB447, 0, 5, 1)%)^(1/5)-1))</f>
        <v>4.2921687012179799E-2</v>
      </c>
      <c r="AB447" s="87">
        <f t="array" aca="1" ref="AB447" ca="1">IF(AB$423="", "", IF(ISERROR(PRODUCT(1+OFFSET(AB$107, $CB447, 0, 5, 1)%)), "", PRODUCT(1+OFFSET(AB$107, $CB447, 0, 5, 1)%)^(1/5)-1))</f>
        <v>-1.3841222560323496E-2</v>
      </c>
      <c r="AC447" s="87">
        <f t="array" aca="1" ref="AC447" ca="1">IF(AC$423="", "", IF(ISERROR(PRODUCT(1+OFFSET(AC$107, $CB447, 0, 5, 1)%)), "", PRODUCT(1+OFFSET(AC$107, $CB447, 0, 5, 1)%)^(1/5)-1))</f>
        <v>4.2252288600603816E-2</v>
      </c>
      <c r="AD447" s="87">
        <f t="array" aca="1" ref="AD447" ca="1">IF(AD$423="", "", IF(ISERROR(PRODUCT(1+OFFSET(AD$107, $CB447, 0, 5, 1)%)), "", PRODUCT(1+OFFSET(AD$107, $CB447, 0, 5, 1)%)^(1/5)-1))</f>
        <v>-4.7078860427719804E-2</v>
      </c>
      <c r="AE447" s="87">
        <f t="array" aca="1" ref="AE447" ca="1">IF(AE$423="", "", IF(ISERROR(PRODUCT(1+OFFSET(AE$107, $CB447, 0, 5, 1)%)), "", PRODUCT(1+OFFSET(AE$107, $CB447, 0, 5, 1)%)^(1/5)-1))</f>
        <v>0.36085517355799457</v>
      </c>
      <c r="AF447" s="87">
        <f t="array" aca="1" ref="AF447" ca="1">IF(AF$423="", "", IF(ISERROR(PRODUCT(1+OFFSET(AF$107, $CB447, 0, 5, 1)%)), "", PRODUCT(1+OFFSET(AF$107, $CB447, 0, 5, 1)%)^(1/5)-1))</f>
        <v>0.39233215576853842</v>
      </c>
      <c r="AG447" s="87" t="str">
        <f t="array" aca="1" ref="AG447" ca="1">IF(AG$423="", "", IF(ISERROR(PRODUCT(1+OFFSET(AG$107, $CB447, 0, 5, 1)%)), "", PRODUCT(1+OFFSET(AG$107, $CB447, 0, 5, 1)%)^(1/5)-1))</f>
        <v/>
      </c>
      <c r="AH447" s="87" t="str">
        <f t="array" aca="1" ref="AH447" ca="1">IF(AH$423="", "", IF(ISERROR(PRODUCT(1+OFFSET(AH$107, $CB447, 0, 5, 1)%)), "", PRODUCT(1+OFFSET(AH$107, $CB447, 0, 5, 1)%)^(1/5)-1))</f>
        <v/>
      </c>
      <c r="AI447" s="87" t="str">
        <f t="array" aca="1" ref="AI447" ca="1">IF(AI$423="", "", IF(ISERROR(PRODUCT(1+OFFSET(AI$107, $CB447, 0, 5, 1)%)), "", PRODUCT(1+OFFSET(AI$107, $CB447, 0, 5, 1)%)^(1/5)-1))</f>
        <v/>
      </c>
      <c r="AJ447" s="87" t="str">
        <f t="array" aca="1" ref="AJ447" ca="1">IF(AJ$423="", "", IF(ISERROR(PRODUCT(1+OFFSET(AJ$107, $CB447, 0, 5, 1)%)), "", PRODUCT(1+OFFSET(AJ$107, $CB447, 0, 5, 1)%)^(1/5)-1))</f>
        <v/>
      </c>
      <c r="AK447" s="87" t="str">
        <f t="array" aca="1" ref="AK447" ca="1">IF(AK$423="", "", IF(ISERROR(PRODUCT(1+OFFSET(AK$107, $CB447, 0, 5, 1)%)), "", PRODUCT(1+OFFSET(AK$107, $CB447, 0, 5, 1)%)^(1/5)-1))</f>
        <v/>
      </c>
      <c r="AL447" s="87" t="str">
        <f t="array" aca="1" ref="AL447" ca="1">IF(AL$423="", "", IF(ISERROR(PRODUCT(1+OFFSET(AL$107, $CB447, 0, 5, 1)%)), "", PRODUCT(1+OFFSET(AL$107, $CB447, 0, 5, 1)%)^(1/5)-1))</f>
        <v/>
      </c>
      <c r="AM447" s="87" t="str">
        <f t="array" aca="1" ref="AM447" ca="1">IF(AM$423="", "", IF(ISERROR(PRODUCT(1+OFFSET(AM$107, $CB447, 0, 5, 1)%)), "", PRODUCT(1+OFFSET(AM$107, $CB447, 0, 5, 1)%)^(1/5)-1))</f>
        <v/>
      </c>
      <c r="AN447" s="87" t="str">
        <f t="array" aca="1" ref="AN447" ca="1">IF(AN$423="", "", IF(ISERROR(PRODUCT(1+OFFSET(AN$107, $CB447, 0, 5, 1)%)), "", PRODUCT(1+OFFSET(AN$107, $CB447, 0, 5, 1)%)^(1/5)-1))</f>
        <v/>
      </c>
      <c r="AO447" s="87" t="str">
        <f t="array" aca="1" ref="AO447" ca="1">IF(AO$423="", "", IF(ISERROR(PRODUCT(1+OFFSET(AO$107, $CB447, 0, 5, 1)%)), "", PRODUCT(1+OFFSET(AO$107, $CB447, 0, 5, 1)%)^(1/5)-1))</f>
        <v/>
      </c>
      <c r="AP447" s="87" t="str">
        <f t="array" aca="1" ref="AP447" ca="1">IF(AP$423="", "", IF(ISERROR(PRODUCT(1+OFFSET(AP$107, $CB447, 0, 5, 1)%)), "", PRODUCT(1+OFFSET(AP$107, $CB447, 0, 5, 1)%)^(1/5)-1))</f>
        <v/>
      </c>
      <c r="AQ447" s="87" t="str">
        <f t="array" aca="1" ref="AQ447" ca="1">IF(AQ$423="", "", IF(ISERROR(PRODUCT(1+OFFSET(AQ$107, $CB447, 0, 5, 1)%)), "", PRODUCT(1+OFFSET(AQ$107, $CB447, 0, 5, 1)%)^(1/5)-1))</f>
        <v/>
      </c>
      <c r="AR447" s="87" t="str">
        <f t="array" aca="1" ref="AR447" ca="1">IF(AR$423="", "", IF(ISERROR(PRODUCT(1+OFFSET(AR$107, $CB447, 0, 5, 1)%)), "", PRODUCT(1+OFFSET(AR$107, $CB447, 0, 5, 1)%)^(1/5)-1))</f>
        <v/>
      </c>
      <c r="AS447" s="87" t="str">
        <f t="array" aca="1" ref="AS447" ca="1">IF(AS$423="", "", IF(ISERROR(PRODUCT(1+OFFSET(AS$107, $CB447, 0, 5, 1)%)), "", PRODUCT(1+OFFSET(AS$107, $CB447, 0, 5, 1)%)^(1/5)-1))</f>
        <v/>
      </c>
      <c r="AT447" s="87" t="str">
        <f t="array" aca="1" ref="AT447" ca="1">IF(AT$423="", "", IF(ISERROR(PRODUCT(1+OFFSET(AT$107, $CB447, 0, 5, 1)%)), "", PRODUCT(1+OFFSET(AT$107, $CB447, 0, 5, 1)%)^(1/5)-1))</f>
        <v/>
      </c>
      <c r="AU447" s="87" t="str">
        <f t="array" aca="1" ref="AU447" ca="1">IF(AU$423="", "", IF(ISERROR(PRODUCT(1+OFFSET(AU$107, $CB447, 0, 5, 1)%)), "", PRODUCT(1+OFFSET(AU$107, $CB447, 0, 5, 1)%)^(1/5)-1))</f>
        <v/>
      </c>
      <c r="AV447" s="87" t="str">
        <f t="array" aca="1" ref="AV447" ca="1">IF(AV$423="", "", IF(ISERROR(PRODUCT(1+OFFSET(AV$107, $CB447, 0, 5, 1)%)), "", PRODUCT(1+OFFSET(AV$107, $CB447, 0, 5, 1)%)^(1/5)-1))</f>
        <v/>
      </c>
      <c r="AW447" s="87" t="str">
        <f t="array" aca="1" ref="AW447" ca="1">IF(AW$423="", "", IF(ISERROR(PRODUCT(1+OFFSET(AW$107, $CB447, 0, 5, 1)%)), "", PRODUCT(1+OFFSET(AW$107, $CB447, 0, 5, 1)%)^(1/5)-1))</f>
        <v/>
      </c>
      <c r="AX447" s="87" t="str">
        <f t="array" aca="1" ref="AX447" ca="1">IF(AX$423="", "", IF(ISERROR(PRODUCT(1+OFFSET(AX$107, $CB447, 0, 5, 1)%)), "", PRODUCT(1+OFFSET(AX$107, $CB447, 0, 5, 1)%)^(1/5)-1))</f>
        <v/>
      </c>
      <c r="AY447" s="87" t="str">
        <f t="array" aca="1" ref="AY447" ca="1">IF(AY$423="", "", IF(ISERROR(PRODUCT(1+OFFSET(AY$107, $CB447, 0, 5, 1)%)), "", PRODUCT(1+OFFSET(AY$107, $CB447, 0, 5, 1)%)^(1/5)-1))</f>
        <v/>
      </c>
      <c r="AZ447" s="87" t="str">
        <f t="array" aca="1" ref="AZ447" ca="1">IF(AZ$423="", "", IF(ISERROR(PRODUCT(1+OFFSET(AZ$107, $CB447, 0, 5, 1)%)), "", PRODUCT(1+OFFSET(AZ$107, $CB447, 0, 5, 1)%)^(1/5)-1))</f>
        <v/>
      </c>
      <c r="BA447" s="87" t="str">
        <f t="array" aca="1" ref="BA447" ca="1">IF(BA$423="", "", IF(ISERROR(PRODUCT(1+OFFSET(BA$107, $CB447, 0, 5, 1)%)), "", PRODUCT(1+OFFSET(BA$107, $CB447, 0, 5, 1)%)^(1/5)-1))</f>
        <v/>
      </c>
      <c r="BB447" s="87" t="str">
        <f t="array" aca="1" ref="BB447" ca="1">IF(BB$423="", "", IF(ISERROR(PRODUCT(1+OFFSET(BB$107, $CB447, 0, 5, 1)%)), "", PRODUCT(1+OFFSET(BB$107, $CB447, 0, 5, 1)%)^(1/5)-1))</f>
        <v/>
      </c>
      <c r="BC447" s="87" t="str">
        <f t="array" aca="1" ref="BC447" ca="1">IF(BC$423="", "", IF(ISERROR(PRODUCT(1+OFFSET(BC$107, $CB447, 0, 5, 1)%)), "", PRODUCT(1+OFFSET(BC$107, $CB447, 0, 5, 1)%)^(1/5)-1))</f>
        <v/>
      </c>
      <c r="BD447" s="87" t="str">
        <f t="array" aca="1" ref="BD447" ca="1">IF(BD$423="", "", IF(ISERROR(PRODUCT(1+OFFSET(BD$107, $CB447, 0, 5, 1)%)), "", PRODUCT(1+OFFSET(BD$107, $CB447, 0, 5, 1)%)^(1/5)-1))</f>
        <v/>
      </c>
      <c r="BE447" s="87" t="str">
        <f t="array" aca="1" ref="BE447" ca="1">IF(BE$423="", "", IF(ISERROR(PRODUCT(1+OFFSET(BE$107, $CB447, 0, 5, 1)%)), "", PRODUCT(1+OFFSET(BE$107, $CB447, 0, 5, 1)%)^(1/5)-1))</f>
        <v/>
      </c>
      <c r="BF447" s="87" t="str">
        <f t="array" aca="1" ref="BF447" ca="1">IF(BF$423="", "", IF(ISERROR(PRODUCT(1+OFFSET(BF$107, $CB447, 0, 5, 1)%)), "", PRODUCT(1+OFFSET(BF$107, $CB447, 0, 5, 1)%)^(1/5)-1))</f>
        <v/>
      </c>
      <c r="BG447" s="87" t="str">
        <f t="array" aca="1" ref="BG447" ca="1">IF(BG$423="", "", IF(ISERROR(PRODUCT(1+OFFSET(BG$107, $CB447, 0, 5, 1)%)), "", PRODUCT(1+OFFSET(BG$107, $CB447, 0, 5, 1)%)^(1/5)-1))</f>
        <v/>
      </c>
      <c r="BH447" s="87" t="str">
        <f t="array" aca="1" ref="BH447" ca="1">IF(BH$423="", "", IF(ISERROR(PRODUCT(1+OFFSET(BH$107, $CB447, 0, 5, 1)%)), "", PRODUCT(1+OFFSET(BH$107, $CB447, 0, 5, 1)%)^(1/5)-1))</f>
        <v/>
      </c>
      <c r="BI447" s="87" t="str">
        <f t="array" aca="1" ref="BI447" ca="1">IF(BI$423="", "", IF(ISERROR(PRODUCT(1+OFFSET(BI$107, $CB447, 0, 5, 1)%)), "", PRODUCT(1+OFFSET(BI$107, $CB447, 0, 5, 1)%)^(1/5)-1))</f>
        <v/>
      </c>
      <c r="BJ447" s="87" t="str">
        <f t="array" aca="1" ref="BJ447" ca="1">IF(BJ$423="", "", IF(ISERROR(PRODUCT(1+OFFSET(BJ$107, $CB447, 0, 5, 1)%)), "", PRODUCT(1+OFFSET(BJ$107, $CB447, 0, 5, 1)%)^(1/5)-1))</f>
        <v/>
      </c>
      <c r="BK447" s="87" t="str">
        <f t="array" aca="1" ref="BK447" ca="1">IF(BK$423="", "", IF(ISERROR(PRODUCT(1+OFFSET(BK$107, $CB447, 0, 5, 1)%)), "", PRODUCT(1+OFFSET(BK$107, $CB447, 0, 5, 1)%)^(1/5)-1))</f>
        <v/>
      </c>
      <c r="BL447" s="87" t="str">
        <f t="array" aca="1" ref="BL447" ca="1">IF(BL$423="", "", IF(ISERROR(PRODUCT(1+OFFSET(BL$107, $CB447, 0, 5, 1)%)), "", PRODUCT(1+OFFSET(BL$107, $CB447, 0, 5, 1)%)^(1/5)-1))</f>
        <v/>
      </c>
      <c r="BM447" s="87" t="str">
        <f t="array" aca="1" ref="BM447" ca="1">IF(BM$423="", "", IF(ISERROR(PRODUCT(1+OFFSET(BM$107, $CB447, 0, 5, 1)%)), "", PRODUCT(1+OFFSET(BM$107, $CB447, 0, 5, 1)%)^(1/5)-1))</f>
        <v/>
      </c>
      <c r="BN447" s="87" t="str">
        <f t="array" aca="1" ref="BN447" ca="1">IF(BN$423="", "", IF(ISERROR(PRODUCT(1+OFFSET(BN$107, $CB447, 0, 5, 1)%)), "", PRODUCT(1+OFFSET(BN$107, $CB447, 0, 5, 1)%)^(1/5)-1))</f>
        <v/>
      </c>
      <c r="BO447" s="87" t="str">
        <f t="array" aca="1" ref="BO447" ca="1">IF(BO$423="", "", IF(ISERROR(PRODUCT(1+OFFSET(BO$107, $CB447, 0, 5, 1)%)), "", PRODUCT(1+OFFSET(BO$107, $CB447, 0, 5, 1)%)^(1/5)-1))</f>
        <v/>
      </c>
      <c r="BP447" s="87" t="str">
        <f t="array" aca="1" ref="BP447" ca="1">IF(BP$423="", "", IF(ISERROR(PRODUCT(1+OFFSET(BP$107, $CB447, 0, 5, 1)%)), "", PRODUCT(1+OFFSET(BP$107, $CB447, 0, 5, 1)%)^(1/5)-1))</f>
        <v/>
      </c>
      <c r="BQ447" s="87" t="str">
        <f t="array" aca="1" ref="BQ447" ca="1">IF(BQ$423="", "", IF(ISERROR(PRODUCT(1+OFFSET(BQ$107, $CB447, 0, 5, 1)%)), "", PRODUCT(1+OFFSET(BQ$107, $CB447, 0, 5, 1)%)^(1/5)-1))</f>
        <v/>
      </c>
      <c r="BR447" s="87" t="str">
        <f t="array" aca="1" ref="BR447" ca="1">IF(BR$423="", "", IF(ISERROR(PRODUCT(1+OFFSET(BR$107, $CB447, 0, 5, 1)%)), "", PRODUCT(1+OFFSET(BR$107, $CB447, 0, 5, 1)%)^(1/5)-1))</f>
        <v/>
      </c>
      <c r="BS447" s="87" t="str">
        <f t="array" aca="1" ref="BS447" ca="1">IF(BS$423="", "", IF(ISERROR(PRODUCT(1+OFFSET(BS$107, $CB447, 0, 5, 1)%)), "", PRODUCT(1+OFFSET(BS$107, $CB447, 0, 5, 1)%)^(1/5)-1))</f>
        <v/>
      </c>
      <c r="BT447" s="87" t="str">
        <f t="array" aca="1" ref="BT447" ca="1">IF(BT$423="", "", IF(ISERROR(PRODUCT(1+OFFSET(BT$107, $CB447, 0, 5, 1)%)), "", PRODUCT(1+OFFSET(BT$107, $CB447, 0, 5, 1)%)^(1/5)-1))</f>
        <v/>
      </c>
      <c r="BU447" s="87" t="str">
        <f t="array" aca="1" ref="BU447" ca="1">IF(BU$423="", "", IF(ISERROR(PRODUCT(1+OFFSET(BU$107, $CB447, 0, 5, 1)%)), "", PRODUCT(1+OFFSET(BU$107, $CB447, 0, 5, 1)%)^(1/5)-1))</f>
        <v/>
      </c>
      <c r="BV447" s="87">
        <f t="array" aca="1" ref="BV447" ca="1">IF(BV$423="", "", IF(ISERROR(PRODUCT(1+OFFSET(BV$107, $CB447, 0, 5, 1)%)), "", PRODUCT(1+OFFSET(BV$107, $CB447, 0, 5, 1)%)^(1/5)-1))</f>
        <v>-9.4094673399269801E-3</v>
      </c>
      <c r="BW447" s="87">
        <f t="array" aca="1" ref="BW447" ca="1">IF(BW$423="", "", IF(ISERROR(PRODUCT(1+OFFSET(BW$107, $CB447, 0, 5, 1)%)), "", PRODUCT(1+OFFSET(BW$107, $CB447, 0, 5, 1)%)^(1/5)-1))</f>
        <v>7.2507214713275037E-2</v>
      </c>
      <c r="BX447" s="87">
        <f t="array" aca="1" ref="BX447" ca="1">IF(BX$423="", "", IF(ISERROR(PRODUCT(1+OFFSET(BX$107, $CB447, 0, 5, 1)%)), "", PRODUCT(1+OFFSET(BX$107, $CB447, 0, 5, 1)%)^(1/5)-1))</f>
        <v>6.0661995788807266E-2</v>
      </c>
      <c r="BY447" s="301">
        <f t="array" aca="1" ref="BY447" ca="1">IF(BY$423="", "", IF(ISERROR(PRODUCT(1+OFFSET(BY$107, $CB447, 0, 5, 1)%)), "", PRODUCT(1+OFFSET(BY$107, $CB447, 0, 5, 1)%)^(1/5)-1))</f>
        <v>0</v>
      </c>
      <c r="BZ447" s="292">
        <f t="array" aca="1" ref="BZ447" ca="1">IF(BZ$423="", "", IF(ISERROR(PRODUCT(1+OFFSET(BZ$107, $CB447, 0, 5, 1)%)), "", PRODUCT(1+OFFSET(BZ$107, $CB447, 0, 5, 1)%)^(1/5)-1))</f>
        <v>6.6019628865034097E-2</v>
      </c>
      <c r="CB447" s="131">
        <f>5*(ROW()-ROW($A$446)-1)</f>
        <v>0</v>
      </c>
    </row>
    <row r="448" spans="1:80" ht="14">
      <c r="A448" s="85" t="str">
        <f t="shared" ref="A448:A455" si="428">CONCATENATE(A$446+5*(ROW()-ROW(A$446)-1), "-", A$446+5*(ROW()-ROW(A$446))-1)</f>
        <v>1975-1979</v>
      </c>
      <c r="B448" s="86">
        <f t="array" aca="1" ref="B448" ca="1">IF(B$423="", "", IF(ISERROR(PRODUCT(1+OFFSET(B$107, $CB448, 0, 5, 1)%)), "", PRODUCT(1+OFFSET(B$107, $CB448, 0, 5, 1)%)^(1/5)-1))</f>
        <v>0.17099027462689875</v>
      </c>
      <c r="C448" s="87">
        <f t="array" aca="1" ref="C448" ca="1">IF(C$423="", "", IF(ISERROR(PRODUCT(1+OFFSET(C$107, $CB448, 0, 5, 1)%)), "", PRODUCT(1+OFFSET(C$107, $CB448, 0, 5, 1)%)^(1/5)-1))</f>
        <v>0.18180920424702052</v>
      </c>
      <c r="D448" s="87">
        <f t="array" aca="1" ref="D448" ca="1">IF(D$423="", "", IF(ISERROR(PRODUCT(1+OFFSET(D$107, $CB448, 0, 5, 1)%)), "", PRODUCT(1+OFFSET(D$107, $CB448, 0, 5, 1)%)^(1/5)-1))</f>
        <v>0.14318915033682478</v>
      </c>
      <c r="E448" s="87">
        <f t="array" aca="1" ref="E448" ca="1">IF(E$423="", "", IF(ISERROR(PRODUCT(1+OFFSET(E$107, $CB448, 0, 5, 1)%)), "", PRODUCT(1+OFFSET(E$107, $CB448, 0, 5, 1)%)^(1/5)-1))</f>
        <v>0.12867318133216643</v>
      </c>
      <c r="F448" s="87">
        <f t="array" aca="1" ref="F448" ca="1">IF(F$423="", "", IF(ISERROR(PRODUCT(1+OFFSET(F$107, $CB448, 0, 5, 1)%)), "", PRODUCT(1+OFFSET(F$107, $CB448, 0, 5, 1)%)^(1/5)-1))</f>
        <v>0.27657459045426869</v>
      </c>
      <c r="G448" s="87">
        <f t="array" aca="1" ref="G448" ca="1">IF(G$423="", "", IF(ISERROR(PRODUCT(1+OFFSET(G$107, $CB448, 0, 5, 1)%)), "", PRODUCT(1+OFFSET(G$107, $CB448, 0, 5, 1)%)^(1/5)-1))</f>
        <v>0.24101989120134637</v>
      </c>
      <c r="H448" s="87">
        <f t="array" aca="1" ref="H448" ca="1">IF(H$423="", "", IF(ISERROR(PRODUCT(1+OFFSET(H$107, $CB448, 0, 5, 1)%)), "", PRODUCT(1+OFFSET(H$107, $CB448, 0, 5, 1)%)^(1/5)-1))</f>
        <v>0.20276681310431277</v>
      </c>
      <c r="I448" s="87">
        <f t="array" aca="1" ref="I448" ca="1">IF(I$423="", "", IF(ISERROR(PRODUCT(1+OFFSET(I$107, $CB448, 0, 5, 1)%)), "", PRODUCT(1+OFFSET(I$107, $CB448, 0, 5, 1)%)^(1/5)-1))</f>
        <v>0.34444234504030491</v>
      </c>
      <c r="J448" s="87">
        <f t="array" aca="1" ref="J448" ca="1">IF(J$423="", "", IF(ISERROR(PRODUCT(1+OFFSET(J$107, $CB448, 0, 5, 1)%)), "", PRODUCT(1+OFFSET(J$107, $CB448, 0, 5, 1)%)^(1/5)-1))</f>
        <v>0.3415610797616353</v>
      </c>
      <c r="K448" s="87">
        <f t="array" aca="1" ref="K448" ca="1">IF(K$423="", "", IF(ISERROR(PRODUCT(1+OFFSET(K$107, $CB448, 0, 5, 1)%)), "", PRODUCT(1+OFFSET(K$107, $CB448, 0, 5, 1)%)^(1/5)-1))</f>
        <v>0.33776881545980375</v>
      </c>
      <c r="L448" s="87">
        <f t="array" aca="1" ref="L448" ca="1">IF(L$423="", "", IF(ISERROR(PRODUCT(1+OFFSET(L$107, $CB448, 0, 5, 1)%)), "", PRODUCT(1+OFFSET(L$107, $CB448, 0, 5, 1)%)^(1/5)-1))</f>
        <v>0.42464102644535995</v>
      </c>
      <c r="M448" s="87">
        <f t="array" aca="1" ref="M448" ca="1">IF(M$423="", "", IF(ISERROR(PRODUCT(1+OFFSET(M$107, $CB448, 0, 5, 1)%)), "", PRODUCT(1+OFFSET(M$107, $CB448, 0, 5, 1)%)^(1/5)-1))</f>
        <v>0.26107436032153042</v>
      </c>
      <c r="N448" s="87">
        <f t="array" aca="1" ref="N448" ca="1">IF(N$423="", "", IF(ISERROR(PRODUCT(1+OFFSET(N$107, $CB448, 0, 5, 1)%)), "", PRODUCT(1+OFFSET(N$107, $CB448, 0, 5, 1)%)^(1/5)-1))</f>
        <v>0.17781873755569433</v>
      </c>
      <c r="O448" s="87" t="str">
        <f t="array" aca="1" ref="O448" ca="1">IF(O$423="", "", IF(ISERROR(PRODUCT(1+OFFSET(O$107, $CB448, 0, 5, 1)%)), "", PRODUCT(1+OFFSET(O$107, $CB448, 0, 5, 1)%)^(1/5)-1))</f>
        <v/>
      </c>
      <c r="P448" s="87">
        <f t="array" aca="1" ref="P448" ca="1">IF(P$423="", "", IF(ISERROR(PRODUCT(1+OFFSET(P$107, $CB448, 0, 5, 1)%)), "", PRODUCT(1+OFFSET(P$107, $CB448, 0, 5, 1)%)^(1/5)-1))</f>
        <v>0.17282630440673019</v>
      </c>
      <c r="Q448" s="87">
        <f t="array" aca="1" ref="Q448" ca="1">IF(Q$423="", "", IF(ISERROR(PRODUCT(1+OFFSET(Q$107, $CB448, 0, 5, 1)%)), "", PRODUCT(1+OFFSET(Q$107, $CB448, 0, 5, 1)%)^(1/5)-1))</f>
        <v>0.19265018387044108</v>
      </c>
      <c r="R448" s="87">
        <f t="array" aca="1" ref="R448" ca="1">IF(R$423="", "", IF(ISERROR(PRODUCT(1+OFFSET(R$107, $CB448, 0, 5, 1)%)), "", PRODUCT(1+OFFSET(R$107, $CB448, 0, 5, 1)%)^(1/5)-1))</f>
        <v>0.1652237915646102</v>
      </c>
      <c r="S448" s="87">
        <f t="array" aca="1" ref="S448" ca="1">IF(S$423="", "", IF(ISERROR(PRODUCT(1+OFFSET(S$107, $CB448, 0, 5, 1)%)), "", PRODUCT(1+OFFSET(S$107, $CB448, 0, 5, 1)%)^(1/5)-1))</f>
        <v>0.19153150743540892</v>
      </c>
      <c r="T448" s="87" t="str">
        <f t="array" aca="1" ref="T448" ca="1">IF(T$423="", "", IF(ISERROR(PRODUCT(1+OFFSET(T$107, $CB448, 0, 5, 1)%)), "", PRODUCT(1+OFFSET(T$107, $CB448, 0, 5, 1)%)^(1/5)-1))</f>
        <v/>
      </c>
      <c r="U448" s="87">
        <f t="array" aca="1" ref="U448" ca="1">IF(U$423="", "", IF(ISERROR(PRODUCT(1+OFFSET(U$107, $CB448, 0, 5, 1)%)), "", PRODUCT(1+OFFSET(U$107, $CB448, 0, 5, 1)%)^(1/5)-1))</f>
        <v>4.2378736724778765E-2</v>
      </c>
      <c r="V448" s="87">
        <f t="array" aca="1" ref="V448" ca="1">IF(V$423="", "", IF(ISERROR(PRODUCT(1+OFFSET(V$107, $CB448, 0, 5, 1)%)), "", PRODUCT(1+OFFSET(V$107, $CB448, 0, 5, 1)%)^(1/5)-1))</f>
        <v>4.7427078022419078E-2</v>
      </c>
      <c r="W448" s="87">
        <f t="array" aca="1" ref="W448" ca="1">IF(W$423="", "", IF(ISERROR(PRODUCT(1+OFFSET(W$107, $CB448, 0, 5, 1)%)), "", PRODUCT(1+OFFSET(W$107, $CB448, 0, 5, 1)%)^(1/5)-1))</f>
        <v>6.2920042193728154E-2</v>
      </c>
      <c r="X448" s="87">
        <f t="array" aca="1" ref="X448" ca="1">IF(X$423="", "", IF(ISERROR(PRODUCT(1+OFFSET(X$107, $CB448, 0, 5, 1)%)), "", PRODUCT(1+OFFSET(X$107, $CB448, 0, 5, 1)%)^(1/5)-1))</f>
        <v>5.5373532538977477E-2</v>
      </c>
      <c r="Y448" s="87">
        <f t="array" aca="1" ref="Y448" ca="1">IF(Y$423="", "", IF(ISERROR(PRODUCT(1+OFFSET(Y$107, $CB448, 0, 5, 1)%)), "", PRODUCT(1+OFFSET(Y$107, $CB448, 0, 5, 1)%)^(1/5)-1))</f>
        <v>6.3731073530977289E-2</v>
      </c>
      <c r="Z448" s="87">
        <f t="array" aca="1" ref="Z448" ca="1">IF(Z$423="", "", IF(ISERROR(PRODUCT(1+OFFSET(Z$107, $CB448, 0, 5, 1)%)), "", PRODUCT(1+OFFSET(Z$107, $CB448, 0, 5, 1)%)^(1/5)-1))</f>
        <v>6.655492377196448E-2</v>
      </c>
      <c r="AA448" s="87">
        <f t="array" aca="1" ref="AA448" ca="1">IF(AA$423="", "", IF(ISERROR(PRODUCT(1+OFFSET(AA$107, $CB448, 0, 5, 1)%)), "", PRODUCT(1+OFFSET(AA$107, $CB448, 0, 5, 1)%)^(1/5)-1))</f>
        <v>7.060775145873599E-2</v>
      </c>
      <c r="AB448" s="87">
        <f t="array" aca="1" ref="AB448" ca="1">IF(AB$423="", "", IF(ISERROR(PRODUCT(1+OFFSET(AB$107, $CB448, 0, 5, 1)%)), "", PRODUCT(1+OFFSET(AB$107, $CB448, 0, 5, 1)%)^(1/5)-1))</f>
        <v>0.12043975516375727</v>
      </c>
      <c r="AC448" s="87">
        <f t="array" aca="1" ref="AC448" ca="1">IF(AC$423="", "", IF(ISERROR(PRODUCT(1+OFFSET(AC$107, $CB448, 0, 5, 1)%)), "", PRODUCT(1+OFFSET(AC$107, $CB448, 0, 5, 1)%)^(1/5)-1))</f>
        <v>0.10686302769117484</v>
      </c>
      <c r="AD448" s="87">
        <f t="array" aca="1" ref="AD448" ca="1">IF(AD$423="", "", IF(ISERROR(PRODUCT(1+OFFSET(AD$107, $CB448, 0, 5, 1)%)), "", PRODUCT(1+OFFSET(AD$107, $CB448, 0, 5, 1)%)^(1/5)-1))</f>
        <v>0.2494253193936089</v>
      </c>
      <c r="AE448" s="87">
        <f t="array" aca="1" ref="AE448" ca="1">IF(AE$423="", "", IF(ISERROR(PRODUCT(1+OFFSET(AE$107, $CB448, 0, 5, 1)%)), "", PRODUCT(1+OFFSET(AE$107, $CB448, 0, 5, 1)%)^(1/5)-1))</f>
        <v>6.4225549591799602E-2</v>
      </c>
      <c r="AF448" s="87">
        <f t="array" aca="1" ref="AF448" ca="1">IF(AF$423="", "", IF(ISERROR(PRODUCT(1+OFFSET(AF$107, $CB448, 0, 5, 1)%)), "", PRODUCT(1+OFFSET(AF$107, $CB448, 0, 5, 1)%)^(1/5)-1))</f>
        <v>0.2264394419935023</v>
      </c>
      <c r="AG448" s="87" t="str">
        <f t="array" aca="1" ref="AG448" ca="1">IF(AG$423="", "", IF(ISERROR(PRODUCT(1+OFFSET(AG$107, $CB448, 0, 5, 1)%)), "", PRODUCT(1+OFFSET(AG$107, $CB448, 0, 5, 1)%)^(1/5)-1))</f>
        <v/>
      </c>
      <c r="AH448" s="87" t="str">
        <f t="array" aca="1" ref="AH448" ca="1">IF(AH$423="", "", IF(ISERROR(PRODUCT(1+OFFSET(AH$107, $CB448, 0, 5, 1)%)), "", PRODUCT(1+OFFSET(AH$107, $CB448, 0, 5, 1)%)^(1/5)-1))</f>
        <v/>
      </c>
      <c r="AI448" s="87" t="str">
        <f t="array" aca="1" ref="AI448" ca="1">IF(AI$423="", "", IF(ISERROR(PRODUCT(1+OFFSET(AI$107, $CB448, 0, 5, 1)%)), "", PRODUCT(1+OFFSET(AI$107, $CB448, 0, 5, 1)%)^(1/5)-1))</f>
        <v/>
      </c>
      <c r="AJ448" s="87" t="str">
        <f t="array" aca="1" ref="AJ448" ca="1">IF(AJ$423="", "", IF(ISERROR(PRODUCT(1+OFFSET(AJ$107, $CB448, 0, 5, 1)%)), "", PRODUCT(1+OFFSET(AJ$107, $CB448, 0, 5, 1)%)^(1/5)-1))</f>
        <v/>
      </c>
      <c r="AK448" s="87" t="str">
        <f t="array" aca="1" ref="AK448" ca="1">IF(AK$423="", "", IF(ISERROR(PRODUCT(1+OFFSET(AK$107, $CB448, 0, 5, 1)%)), "", PRODUCT(1+OFFSET(AK$107, $CB448, 0, 5, 1)%)^(1/5)-1))</f>
        <v/>
      </c>
      <c r="AL448" s="87" t="str">
        <f t="array" aca="1" ref="AL448" ca="1">IF(AL$423="", "", IF(ISERROR(PRODUCT(1+OFFSET(AL$107, $CB448, 0, 5, 1)%)), "", PRODUCT(1+OFFSET(AL$107, $CB448, 0, 5, 1)%)^(1/5)-1))</f>
        <v/>
      </c>
      <c r="AM448" s="87" t="str">
        <f t="array" aca="1" ref="AM448" ca="1">IF(AM$423="", "", IF(ISERROR(PRODUCT(1+OFFSET(AM$107, $CB448, 0, 5, 1)%)), "", PRODUCT(1+OFFSET(AM$107, $CB448, 0, 5, 1)%)^(1/5)-1))</f>
        <v/>
      </c>
      <c r="AN448" s="87" t="str">
        <f t="array" aca="1" ref="AN448" ca="1">IF(AN$423="", "", IF(ISERROR(PRODUCT(1+OFFSET(AN$107, $CB448, 0, 5, 1)%)), "", PRODUCT(1+OFFSET(AN$107, $CB448, 0, 5, 1)%)^(1/5)-1))</f>
        <v/>
      </c>
      <c r="AO448" s="87" t="str">
        <f t="array" aca="1" ref="AO448" ca="1">IF(AO$423="", "", IF(ISERROR(PRODUCT(1+OFFSET(AO$107, $CB448, 0, 5, 1)%)), "", PRODUCT(1+OFFSET(AO$107, $CB448, 0, 5, 1)%)^(1/5)-1))</f>
        <v/>
      </c>
      <c r="AP448" s="87" t="str">
        <f t="array" aca="1" ref="AP448" ca="1">IF(AP$423="", "", IF(ISERROR(PRODUCT(1+OFFSET(AP$107, $CB448, 0, 5, 1)%)), "", PRODUCT(1+OFFSET(AP$107, $CB448, 0, 5, 1)%)^(1/5)-1))</f>
        <v/>
      </c>
      <c r="AQ448" s="87" t="str">
        <f t="array" aca="1" ref="AQ448" ca="1">IF(AQ$423="", "", IF(ISERROR(PRODUCT(1+OFFSET(AQ$107, $CB448, 0, 5, 1)%)), "", PRODUCT(1+OFFSET(AQ$107, $CB448, 0, 5, 1)%)^(1/5)-1))</f>
        <v/>
      </c>
      <c r="AR448" s="87" t="str">
        <f t="array" aca="1" ref="AR448" ca="1">IF(AR$423="", "", IF(ISERROR(PRODUCT(1+OFFSET(AR$107, $CB448, 0, 5, 1)%)), "", PRODUCT(1+OFFSET(AR$107, $CB448, 0, 5, 1)%)^(1/5)-1))</f>
        <v/>
      </c>
      <c r="AS448" s="87" t="str">
        <f t="array" aca="1" ref="AS448" ca="1">IF(AS$423="", "", IF(ISERROR(PRODUCT(1+OFFSET(AS$107, $CB448, 0, 5, 1)%)), "", PRODUCT(1+OFFSET(AS$107, $CB448, 0, 5, 1)%)^(1/5)-1))</f>
        <v/>
      </c>
      <c r="AT448" s="87" t="str">
        <f t="array" aca="1" ref="AT448" ca="1">IF(AT$423="", "", IF(ISERROR(PRODUCT(1+OFFSET(AT$107, $CB448, 0, 5, 1)%)), "", PRODUCT(1+OFFSET(AT$107, $CB448, 0, 5, 1)%)^(1/5)-1))</f>
        <v/>
      </c>
      <c r="AU448" s="87" t="str">
        <f t="array" aca="1" ref="AU448" ca="1">IF(AU$423="", "", IF(ISERROR(PRODUCT(1+OFFSET(AU$107, $CB448, 0, 5, 1)%)), "", PRODUCT(1+OFFSET(AU$107, $CB448, 0, 5, 1)%)^(1/5)-1))</f>
        <v/>
      </c>
      <c r="AV448" s="87" t="str">
        <f t="array" aca="1" ref="AV448" ca="1">IF(AV$423="", "", IF(ISERROR(PRODUCT(1+OFFSET(AV$107, $CB448, 0, 5, 1)%)), "", PRODUCT(1+OFFSET(AV$107, $CB448, 0, 5, 1)%)^(1/5)-1))</f>
        <v/>
      </c>
      <c r="AW448" s="87" t="str">
        <f t="array" aca="1" ref="AW448" ca="1">IF(AW$423="", "", IF(ISERROR(PRODUCT(1+OFFSET(AW$107, $CB448, 0, 5, 1)%)), "", PRODUCT(1+OFFSET(AW$107, $CB448, 0, 5, 1)%)^(1/5)-1))</f>
        <v/>
      </c>
      <c r="AX448" s="87" t="str">
        <f t="array" aca="1" ref="AX448" ca="1">IF(AX$423="", "", IF(ISERROR(PRODUCT(1+OFFSET(AX$107, $CB448, 0, 5, 1)%)), "", PRODUCT(1+OFFSET(AX$107, $CB448, 0, 5, 1)%)^(1/5)-1))</f>
        <v/>
      </c>
      <c r="AY448" s="87" t="str">
        <f t="array" aca="1" ref="AY448" ca="1">IF(AY$423="", "", IF(ISERROR(PRODUCT(1+OFFSET(AY$107, $CB448, 0, 5, 1)%)), "", PRODUCT(1+OFFSET(AY$107, $CB448, 0, 5, 1)%)^(1/5)-1))</f>
        <v/>
      </c>
      <c r="AZ448" s="87" t="str">
        <f t="array" aca="1" ref="AZ448" ca="1">IF(AZ$423="", "", IF(ISERROR(PRODUCT(1+OFFSET(AZ$107, $CB448, 0, 5, 1)%)), "", PRODUCT(1+OFFSET(AZ$107, $CB448, 0, 5, 1)%)^(1/5)-1))</f>
        <v/>
      </c>
      <c r="BA448" s="87" t="str">
        <f t="array" aca="1" ref="BA448" ca="1">IF(BA$423="", "", IF(ISERROR(PRODUCT(1+OFFSET(BA$107, $CB448, 0, 5, 1)%)), "", PRODUCT(1+OFFSET(BA$107, $CB448, 0, 5, 1)%)^(1/5)-1))</f>
        <v/>
      </c>
      <c r="BB448" s="87" t="str">
        <f t="array" aca="1" ref="BB448" ca="1">IF(BB$423="", "", IF(ISERROR(PRODUCT(1+OFFSET(BB$107, $CB448, 0, 5, 1)%)), "", PRODUCT(1+OFFSET(BB$107, $CB448, 0, 5, 1)%)^(1/5)-1))</f>
        <v/>
      </c>
      <c r="BC448" s="87" t="str">
        <f t="array" aca="1" ref="BC448" ca="1">IF(BC$423="", "", IF(ISERROR(PRODUCT(1+OFFSET(BC$107, $CB448, 0, 5, 1)%)), "", PRODUCT(1+OFFSET(BC$107, $CB448, 0, 5, 1)%)^(1/5)-1))</f>
        <v/>
      </c>
      <c r="BD448" s="87" t="str">
        <f t="array" aca="1" ref="BD448" ca="1">IF(BD$423="", "", IF(ISERROR(PRODUCT(1+OFFSET(BD$107, $CB448, 0, 5, 1)%)), "", PRODUCT(1+OFFSET(BD$107, $CB448, 0, 5, 1)%)^(1/5)-1))</f>
        <v/>
      </c>
      <c r="BE448" s="87" t="str">
        <f t="array" aca="1" ref="BE448" ca="1">IF(BE$423="", "", IF(ISERROR(PRODUCT(1+OFFSET(BE$107, $CB448, 0, 5, 1)%)), "", PRODUCT(1+OFFSET(BE$107, $CB448, 0, 5, 1)%)^(1/5)-1))</f>
        <v/>
      </c>
      <c r="BF448" s="87" t="str">
        <f t="array" aca="1" ref="BF448" ca="1">IF(BF$423="", "", IF(ISERROR(PRODUCT(1+OFFSET(BF$107, $CB448, 0, 5, 1)%)), "", PRODUCT(1+OFFSET(BF$107, $CB448, 0, 5, 1)%)^(1/5)-1))</f>
        <v/>
      </c>
      <c r="BG448" s="87" t="str">
        <f t="array" aca="1" ref="BG448" ca="1">IF(BG$423="", "", IF(ISERROR(PRODUCT(1+OFFSET(BG$107, $CB448, 0, 5, 1)%)), "", PRODUCT(1+OFFSET(BG$107, $CB448, 0, 5, 1)%)^(1/5)-1))</f>
        <v/>
      </c>
      <c r="BH448" s="87" t="str">
        <f t="array" aca="1" ref="BH448" ca="1">IF(BH$423="", "", IF(ISERROR(PRODUCT(1+OFFSET(BH$107, $CB448, 0, 5, 1)%)), "", PRODUCT(1+OFFSET(BH$107, $CB448, 0, 5, 1)%)^(1/5)-1))</f>
        <v/>
      </c>
      <c r="BI448" s="87" t="str">
        <f t="array" aca="1" ref="BI448" ca="1">IF(BI$423="", "", IF(ISERROR(PRODUCT(1+OFFSET(BI$107, $CB448, 0, 5, 1)%)), "", PRODUCT(1+OFFSET(BI$107, $CB448, 0, 5, 1)%)^(1/5)-1))</f>
        <v/>
      </c>
      <c r="BJ448" s="87" t="str">
        <f t="array" aca="1" ref="BJ448" ca="1">IF(BJ$423="", "", IF(ISERROR(PRODUCT(1+OFFSET(BJ$107, $CB448, 0, 5, 1)%)), "", PRODUCT(1+OFFSET(BJ$107, $CB448, 0, 5, 1)%)^(1/5)-1))</f>
        <v/>
      </c>
      <c r="BK448" s="87" t="str">
        <f t="array" aca="1" ref="BK448" ca="1">IF(BK$423="", "", IF(ISERROR(PRODUCT(1+OFFSET(BK$107, $CB448, 0, 5, 1)%)), "", PRODUCT(1+OFFSET(BK$107, $CB448, 0, 5, 1)%)^(1/5)-1))</f>
        <v/>
      </c>
      <c r="BL448" s="87" t="str">
        <f t="array" aca="1" ref="BL448" ca="1">IF(BL$423="", "", IF(ISERROR(PRODUCT(1+OFFSET(BL$107, $CB448, 0, 5, 1)%)), "", PRODUCT(1+OFFSET(BL$107, $CB448, 0, 5, 1)%)^(1/5)-1))</f>
        <v/>
      </c>
      <c r="BM448" s="87" t="str">
        <f t="array" aca="1" ref="BM448" ca="1">IF(BM$423="", "", IF(ISERROR(PRODUCT(1+OFFSET(BM$107, $CB448, 0, 5, 1)%)), "", PRODUCT(1+OFFSET(BM$107, $CB448, 0, 5, 1)%)^(1/5)-1))</f>
        <v/>
      </c>
      <c r="BN448" s="87" t="str">
        <f t="array" aca="1" ref="BN448" ca="1">IF(BN$423="", "", IF(ISERROR(PRODUCT(1+OFFSET(BN$107, $CB448, 0, 5, 1)%)), "", PRODUCT(1+OFFSET(BN$107, $CB448, 0, 5, 1)%)^(1/5)-1))</f>
        <v/>
      </c>
      <c r="BO448" s="87" t="str">
        <f t="array" aca="1" ref="BO448" ca="1">IF(BO$423="", "", IF(ISERROR(PRODUCT(1+OFFSET(BO$107, $CB448, 0, 5, 1)%)), "", PRODUCT(1+OFFSET(BO$107, $CB448, 0, 5, 1)%)^(1/5)-1))</f>
        <v/>
      </c>
      <c r="BP448" s="87" t="str">
        <f t="array" aca="1" ref="BP448" ca="1">IF(BP$423="", "", IF(ISERROR(PRODUCT(1+OFFSET(BP$107, $CB448, 0, 5, 1)%)), "", PRODUCT(1+OFFSET(BP$107, $CB448, 0, 5, 1)%)^(1/5)-1))</f>
        <v/>
      </c>
      <c r="BQ448" s="87" t="str">
        <f t="array" aca="1" ref="BQ448" ca="1">IF(BQ$423="", "", IF(ISERROR(PRODUCT(1+OFFSET(BQ$107, $CB448, 0, 5, 1)%)), "", PRODUCT(1+OFFSET(BQ$107, $CB448, 0, 5, 1)%)^(1/5)-1))</f>
        <v/>
      </c>
      <c r="BR448" s="87" t="str">
        <f t="array" aca="1" ref="BR448" ca="1">IF(BR$423="", "", IF(ISERROR(PRODUCT(1+OFFSET(BR$107, $CB448, 0, 5, 1)%)), "", PRODUCT(1+OFFSET(BR$107, $CB448, 0, 5, 1)%)^(1/5)-1))</f>
        <v/>
      </c>
      <c r="BS448" s="87" t="str">
        <f t="array" aca="1" ref="BS448" ca="1">IF(BS$423="", "", IF(ISERROR(PRODUCT(1+OFFSET(BS$107, $CB448, 0, 5, 1)%)), "", PRODUCT(1+OFFSET(BS$107, $CB448, 0, 5, 1)%)^(1/5)-1))</f>
        <v/>
      </c>
      <c r="BT448" s="87" t="str">
        <f t="array" aca="1" ref="BT448" ca="1">IF(BT$423="", "", IF(ISERROR(PRODUCT(1+OFFSET(BT$107, $CB448, 0, 5, 1)%)), "", PRODUCT(1+OFFSET(BT$107, $CB448, 0, 5, 1)%)^(1/5)-1))</f>
        <v/>
      </c>
      <c r="BU448" s="87" t="str">
        <f t="array" aca="1" ref="BU448" ca="1">IF(BU$423="", "", IF(ISERROR(PRODUCT(1+OFFSET(BU$107, $CB448, 0, 5, 1)%)), "", PRODUCT(1+OFFSET(BU$107, $CB448, 0, 5, 1)%)^(1/5)-1))</f>
        <v/>
      </c>
      <c r="BV448" s="87">
        <f t="array" aca="1" ref="BV448" ca="1">IF(BV$423="", "", IF(ISERROR(PRODUCT(1+OFFSET(BV$107, $CB448, 0, 5, 1)%)), "", PRODUCT(1+OFFSET(BV$107, $CB448, 0, 5, 1)%)^(1/5)-1))</f>
        <v>0.13871877831748658</v>
      </c>
      <c r="BW448" s="87">
        <f t="array" aca="1" ref="BW448" ca="1">IF(BW$423="", "", IF(ISERROR(PRODUCT(1+OFFSET(BW$107, $CB448, 0, 5, 1)%)), "", PRODUCT(1+OFFSET(BW$107, $CB448, 0, 5, 1)%)^(1/5)-1))</f>
        <v>4.9521932178463901E-2</v>
      </c>
      <c r="BX448" s="87">
        <f t="array" aca="1" ref="BX448" ca="1">IF(BX$423="", "", IF(ISERROR(PRODUCT(1+OFFSET(BX$107, $CB448, 0, 5, 1)%)), "", PRODUCT(1+OFFSET(BX$107, $CB448, 0, 5, 1)%)^(1/5)-1))</f>
        <v>6.7514823203359331E-2</v>
      </c>
      <c r="BY448" s="301">
        <f t="array" aca="1" ref="BY448" ca="1">IF(BY$423="", "", IF(ISERROR(PRODUCT(1+OFFSET(BY$107, $CB448, 0, 5, 1)%)), "", PRODUCT(1+OFFSET(BY$107, $CB448, 0, 5, 1)%)^(1/5)-1))</f>
        <v>0</v>
      </c>
      <c r="BZ448" s="292">
        <f t="array" aca="1" ref="BZ448" ca="1">IF(BZ$423="", "", IF(ISERROR(PRODUCT(1+OFFSET(BZ$107, $CB448, 0, 5, 1)%)), "", PRODUCT(1+OFFSET(BZ$107, $CB448, 0, 5, 1)%)^(1/5)-1))</f>
        <v>8.1248707232670414E-2</v>
      </c>
      <c r="CB448" s="131">
        <f t="shared" ref="CB448:CB455" si="429">5*(ROW()-ROW($A$446)-1)</f>
        <v>5</v>
      </c>
    </row>
    <row r="449" spans="1:83" ht="14">
      <c r="A449" s="85" t="str">
        <f t="shared" si="428"/>
        <v>1980-1984</v>
      </c>
      <c r="B449" s="86">
        <f t="array" aca="1" ref="B449" ca="1">IF(B$423="", "", IF(ISERROR(PRODUCT(1+OFFSET(B$107, $CB449, 0, 5, 1)%)), "", PRODUCT(1+OFFSET(B$107, $CB449, 0, 5, 1)%)^(1/5)-1))</f>
        <v>0.14384862033169177</v>
      </c>
      <c r="C449" s="87">
        <f t="array" aca="1" ref="C449" ca="1">IF(C$423="", "", IF(ISERROR(PRODUCT(1+OFFSET(C$107, $CB449, 0, 5, 1)%)), "", PRODUCT(1+OFFSET(C$107, $CB449, 0, 5, 1)%)^(1/5)-1))</f>
        <v>0.16134014970512678</v>
      </c>
      <c r="D449" s="87">
        <f t="array" aca="1" ref="D449" ca="1">IF(D$423="", "", IF(ISERROR(PRODUCT(1+OFFSET(D$107, $CB449, 0, 5, 1)%)), "", PRODUCT(1+OFFSET(D$107, $CB449, 0, 5, 1)%)^(1/5)-1))</f>
        <v>0.14275922602079061</v>
      </c>
      <c r="E449" s="87">
        <f t="array" aca="1" ref="E449" ca="1">IF(E$423="", "", IF(ISERROR(PRODUCT(1+OFFSET(E$107, $CB449, 0, 5, 1)%)), "", PRODUCT(1+OFFSET(E$107, $CB449, 0, 5, 1)%)^(1/5)-1))</f>
        <v>0.11120681019076217</v>
      </c>
      <c r="F449" s="87">
        <f t="array" aca="1" ref="F449" ca="1">IF(F$423="", "", IF(ISERROR(PRODUCT(1+OFFSET(F$107, $CB449, 0, 5, 1)%)), "", PRODUCT(1+OFFSET(F$107, $CB449, 0, 5, 1)%)^(1/5)-1))</f>
        <v>0.17694393549166221</v>
      </c>
      <c r="G449" s="87">
        <f t="array" aca="1" ref="G449" ca="1">IF(G$423="", "", IF(ISERROR(PRODUCT(1+OFFSET(G$107, $CB449, 0, 5, 1)%)), "", PRODUCT(1+OFFSET(G$107, $CB449, 0, 5, 1)%)^(1/5)-1))</f>
        <v>0.15768556652288734</v>
      </c>
      <c r="H449" s="87">
        <f t="array" aca="1" ref="H449" ca="1">IF(H$423="", "", IF(ISERROR(PRODUCT(1+OFFSET(H$107, $CB449, 0, 5, 1)%)), "", PRODUCT(1+OFFSET(H$107, $CB449, 0, 5, 1)%)^(1/5)-1))</f>
        <v>0.14485557909950231</v>
      </c>
      <c r="I449" s="87">
        <f t="array" aca="1" ref="I449" ca="1">IF(I$423="", "", IF(ISERROR(PRODUCT(1+OFFSET(I$107, $CB449, 0, 5, 1)%)), "", PRODUCT(1+OFFSET(I$107, $CB449, 0, 5, 1)%)^(1/5)-1))</f>
        <v>0.21040671712103975</v>
      </c>
      <c r="J449" s="87">
        <f t="array" aca="1" ref="J449" ca="1">IF(J$423="", "", IF(ISERROR(PRODUCT(1+OFFSET(J$107, $CB449, 0, 5, 1)%)), "", PRODUCT(1+OFFSET(J$107, $CB449, 0, 5, 1)%)^(1/5)-1))</f>
        <v>0.15929370411821386</v>
      </c>
      <c r="K449" s="87">
        <f t="array" aca="1" ref="K449" ca="1">IF(K$423="", "", IF(ISERROR(PRODUCT(1+OFFSET(K$107, $CB449, 0, 5, 1)%)), "", PRODUCT(1+OFFSET(K$107, $CB449, 0, 5, 1)%)^(1/5)-1))</f>
        <v>0.10852561957660556</v>
      </c>
      <c r="L449" s="87">
        <f t="array" aca="1" ref="L449" ca="1">IF(L$423="", "", IF(ISERROR(PRODUCT(1+OFFSET(L$107, $CB449, 0, 5, 1)%)), "", PRODUCT(1+OFFSET(L$107, $CB449, 0, 5, 1)%)^(1/5)-1))</f>
        <v>0.14125678998125824</v>
      </c>
      <c r="M449" s="87">
        <f t="array" aca="1" ref="M449" ca="1">IF(M$423="", "", IF(ISERROR(PRODUCT(1+OFFSET(M$107, $CB449, 0, 5, 1)%)), "", PRODUCT(1+OFFSET(M$107, $CB449, 0, 5, 1)%)^(1/5)-1))</f>
        <v>0.2011099073316982</v>
      </c>
      <c r="N449" s="87">
        <f t="array" aca="1" ref="N449" ca="1">IF(N$423="", "", IF(ISERROR(PRODUCT(1+OFFSET(N$107, $CB449, 0, 5, 1)%)), "", PRODUCT(1+OFFSET(N$107, $CB449, 0, 5, 1)%)^(1/5)-1))</f>
        <v>9.2235018006691094E-2</v>
      </c>
      <c r="O449" s="87" t="str">
        <f t="array" aca="1" ref="O449" ca="1">IF(O$423="", "", IF(ISERROR(PRODUCT(1+OFFSET(O$107, $CB449, 0, 5, 1)%)), "", PRODUCT(1+OFFSET(O$107, $CB449, 0, 5, 1)%)^(1/5)-1))</f>
        <v/>
      </c>
      <c r="P449" s="87">
        <f t="array" aca="1" ref="P449" ca="1">IF(P$423="", "", IF(ISERROR(PRODUCT(1+OFFSET(P$107, $CB449, 0, 5, 1)%)), "", PRODUCT(1+OFFSET(P$107, $CB449, 0, 5, 1)%)^(1/5)-1))</f>
        <v>8.1590120080472062E-2</v>
      </c>
      <c r="Q449" s="87">
        <f t="array" aca="1" ref="Q449" ca="1">IF(Q$423="", "", IF(ISERROR(PRODUCT(1+OFFSET(Q$107, $CB449, 0, 5, 1)%)), "", PRODUCT(1+OFFSET(Q$107, $CB449, 0, 5, 1)%)^(1/5)-1))</f>
        <v>0.13954561308739288</v>
      </c>
      <c r="R449" s="87">
        <f t="array" aca="1" ref="R449" ca="1">IF(R$423="", "", IF(ISERROR(PRODUCT(1+OFFSET(R$107, $CB449, 0, 5, 1)%)), "", PRODUCT(1+OFFSET(R$107, $CB449, 0, 5, 1)%)^(1/5)-1))</f>
        <v>4.1176918443690758E-2</v>
      </c>
      <c r="S449" s="87">
        <f t="array" aca="1" ref="S449" ca="1">IF(S$423="", "", IF(ISERROR(PRODUCT(1+OFFSET(S$107, $CB449, 0, 5, 1)%)), "", PRODUCT(1+OFFSET(S$107, $CB449, 0, 5, 1)%)^(1/5)-1))</f>
        <v>9.8702948577984229E-2</v>
      </c>
      <c r="T449" s="87" t="str">
        <f t="array" aca="1" ref="T449" ca="1">IF(T$423="", "", IF(ISERROR(PRODUCT(1+OFFSET(T$107, $CB449, 0, 5, 1)%)), "", PRODUCT(1+OFFSET(T$107, $CB449, 0, 5, 1)%)^(1/5)-1))</f>
        <v/>
      </c>
      <c r="U449" s="87">
        <f t="array" aca="1" ref="U449" ca="1">IF(U$423="", "", IF(ISERROR(PRODUCT(1+OFFSET(U$107, $CB449, 0, 5, 1)%)), "", PRODUCT(1+OFFSET(U$107, $CB449, 0, 5, 1)%)^(1/5)-1))</f>
        <v>9.8674874125304068E-2</v>
      </c>
      <c r="V449" s="87">
        <f t="array" aca="1" ref="V449" ca="1">IF(V$423="", "", IF(ISERROR(PRODUCT(1+OFFSET(V$107, $CB449, 0, 5, 1)%)), "", PRODUCT(1+OFFSET(V$107, $CB449, 0, 5, 1)%)^(1/5)-1))</f>
        <v>0.11442876345824771</v>
      </c>
      <c r="W449" s="87">
        <f t="array" aca="1" ref="W449" ca="1">IF(W$423="", "", IF(ISERROR(PRODUCT(1+OFFSET(W$107, $CB449, 0, 5, 1)%)), "", PRODUCT(1+OFFSET(W$107, $CB449, 0, 5, 1)%)^(1/5)-1))</f>
        <v>0.12768067705795261</v>
      </c>
      <c r="X449" s="87">
        <f t="array" aca="1" ref="X449" ca="1">IF(X$423="", "", IF(ISERROR(PRODUCT(1+OFFSET(X$107, $CB449, 0, 5, 1)%)), "", PRODUCT(1+OFFSET(X$107, $CB449, 0, 5, 1)%)^(1/5)-1))</f>
        <v>0.12365800783341196</v>
      </c>
      <c r="Y449" s="87">
        <f t="array" aca="1" ref="Y449" ca="1">IF(Y$423="", "", IF(ISERROR(PRODUCT(1+OFFSET(Y$107, $CB449, 0, 5, 1)%)), "", PRODUCT(1+OFFSET(Y$107, $CB449, 0, 5, 1)%)^(1/5)-1))</f>
        <v>0.12958388386841846</v>
      </c>
      <c r="Z449" s="87">
        <f t="array" aca="1" ref="Z449" ca="1">IF(Z$423="", "", IF(ISERROR(PRODUCT(1+OFFSET(Z$107, $CB449, 0, 5, 1)%)), "", PRODUCT(1+OFFSET(Z$107, $CB449, 0, 5, 1)%)^(1/5)-1))</f>
        <v>0.11265742683140889</v>
      </c>
      <c r="AA449" s="87">
        <f t="array" aca="1" ref="AA449" ca="1">IF(AA$423="", "", IF(ISERROR(PRODUCT(1+OFFSET(AA$107, $CB449, 0, 5, 1)%)), "", PRODUCT(1+OFFSET(AA$107, $CB449, 0, 5, 1)%)^(1/5)-1))</f>
        <v>0.12657298872899636</v>
      </c>
      <c r="AB449" s="87">
        <f t="array" aca="1" ref="AB449" ca="1">IF(AB$423="", "", IF(ISERROR(PRODUCT(1+OFFSET(AB$107, $CB449, 0, 5, 1)%)), "", PRODUCT(1+OFFSET(AB$107, $CB449, 0, 5, 1)%)^(1/5)-1))</f>
        <v>0.16534688843862044</v>
      </c>
      <c r="AC449" s="87">
        <f t="array" aca="1" ref="AC449" ca="1">IF(AC$423="", "", IF(ISERROR(PRODUCT(1+OFFSET(AC$107, $CB449, 0, 5, 1)%)), "", PRODUCT(1+OFFSET(AC$107, $CB449, 0, 5, 1)%)^(1/5)-1))</f>
        <v>0.15706222975762651</v>
      </c>
      <c r="AD449" s="87">
        <f t="array" aca="1" ref="AD449" ca="1">IF(AD$423="", "", IF(ISERROR(PRODUCT(1+OFFSET(AD$107, $CB449, 0, 5, 1)%)), "", PRODUCT(1+OFFSET(AD$107, $CB449, 0, 5, 1)%)^(1/5)-1))</f>
        <v>0.22045985010366298</v>
      </c>
      <c r="AE449" s="87">
        <f t="array" aca="1" ref="AE449" ca="1">IF(AE$423="", "", IF(ISERROR(PRODUCT(1+OFFSET(AE$107, $CB449, 0, 5, 1)%)), "", PRODUCT(1+OFFSET(AE$107, $CB449, 0, 5, 1)%)^(1/5)-1))</f>
        <v>1.5463591574853108E-2</v>
      </c>
      <c r="AF449" s="87">
        <f t="array" aca="1" ref="AF449" ca="1">IF(AF$423="", "", IF(ISERROR(PRODUCT(1+OFFSET(AF$107, $CB449, 0, 5, 1)%)), "", PRODUCT(1+OFFSET(AF$107, $CB449, 0, 5, 1)%)^(1/5)-1))</f>
        <v>-0.10289337010819377</v>
      </c>
      <c r="AG449" s="87" t="str">
        <f t="array" aca="1" ref="AG449" ca="1">IF(AG$423="", "", IF(ISERROR(PRODUCT(1+OFFSET(AG$107, $CB449, 0, 5, 1)%)), "", PRODUCT(1+OFFSET(AG$107, $CB449, 0, 5, 1)%)^(1/5)-1))</f>
        <v/>
      </c>
      <c r="AH449" s="87" t="str">
        <f t="array" aca="1" ref="AH449" ca="1">IF(AH$423="", "", IF(ISERROR(PRODUCT(1+OFFSET(AH$107, $CB449, 0, 5, 1)%)), "", PRODUCT(1+OFFSET(AH$107, $CB449, 0, 5, 1)%)^(1/5)-1))</f>
        <v/>
      </c>
      <c r="AI449" s="87" t="str">
        <f t="array" aca="1" ref="AI449" ca="1">IF(AI$423="", "", IF(ISERROR(PRODUCT(1+OFFSET(AI$107, $CB449, 0, 5, 1)%)), "", PRODUCT(1+OFFSET(AI$107, $CB449, 0, 5, 1)%)^(1/5)-1))</f>
        <v/>
      </c>
      <c r="AJ449" s="87" t="str">
        <f t="array" aca="1" ref="AJ449" ca="1">IF(AJ$423="", "", IF(ISERROR(PRODUCT(1+OFFSET(AJ$107, $CB449, 0, 5, 1)%)), "", PRODUCT(1+OFFSET(AJ$107, $CB449, 0, 5, 1)%)^(1/5)-1))</f>
        <v/>
      </c>
      <c r="AK449" s="87">
        <f t="array" aca="1" ref="AK449" ca="1">IF(AK$423="", "", IF(ISERROR(PRODUCT(1+OFFSET(AK$107, $CB449, 0, 5, 1)%)), "", PRODUCT(1+OFFSET(AK$107, $CB449, 0, 5, 1)%)^(1/5)-1))</f>
        <v>7.1036366791398464E-2</v>
      </c>
      <c r="AL449" s="87">
        <f t="array" aca="1" ref="AL449" ca="1">IF(AL$423="", "", IF(ISERROR(PRODUCT(1+OFFSET(AL$107, $CB449, 0, 5, 1)%)), "", PRODUCT(1+OFFSET(AL$107, $CB449, 0, 5, 1)%)^(1/5)-1))</f>
        <v>4.8835770813273172E-2</v>
      </c>
      <c r="AM449" s="87">
        <f t="array" aca="1" ref="AM449" ca="1">IF(AM$423="", "", IF(ISERROR(PRODUCT(1+OFFSET(AM$107, $CB449, 0, 5, 1)%)), "", PRODUCT(1+OFFSET(AM$107, $CB449, 0, 5, 1)%)^(1/5)-1))</f>
        <v>4.2139268713262235E-2</v>
      </c>
      <c r="AN449" s="87">
        <f t="array" aca="1" ref="AN449" ca="1">IF(AN$423="", "", IF(ISERROR(PRODUCT(1+OFFSET(AN$107, $CB449, 0, 5, 1)%)), "", PRODUCT(1+OFFSET(AN$107, $CB449, 0, 5, 1)%)^(1/5)-1))</f>
        <v>0.13306400583198918</v>
      </c>
      <c r="AO449" s="87">
        <f t="array" aca="1" ref="AO449" ca="1">IF(AO$423="", "", IF(ISERROR(PRODUCT(1+OFFSET(AO$107, $CB449, 0, 5, 1)%)), "", PRODUCT(1+OFFSET(AO$107, $CB449, 0, 5, 1)%)^(1/5)-1))</f>
        <v>0.12358707718738526</v>
      </c>
      <c r="AP449" s="87" t="str">
        <f t="array" aca="1" ref="AP449" ca="1">IF(AP$423="", "", IF(ISERROR(PRODUCT(1+OFFSET(AP$107, $CB449, 0, 5, 1)%)), "", PRODUCT(1+OFFSET(AP$107, $CB449, 0, 5, 1)%)^(1/5)-1))</f>
        <v/>
      </c>
      <c r="AQ449" s="87" t="str">
        <f t="array" aca="1" ref="AQ449" ca="1">IF(AQ$423="", "", IF(ISERROR(PRODUCT(1+OFFSET(AQ$107, $CB449, 0, 5, 1)%)), "", PRODUCT(1+OFFSET(AQ$107, $CB449, 0, 5, 1)%)^(1/5)-1))</f>
        <v/>
      </c>
      <c r="AR449" s="87" t="str">
        <f t="array" aca="1" ref="AR449" ca="1">IF(AR$423="", "", IF(ISERROR(PRODUCT(1+OFFSET(AR$107, $CB449, 0, 5, 1)%)), "", PRODUCT(1+OFFSET(AR$107, $CB449, 0, 5, 1)%)^(1/5)-1))</f>
        <v/>
      </c>
      <c r="AS449" s="87" t="str">
        <f t="array" aca="1" ref="AS449" ca="1">IF(AS$423="", "", IF(ISERROR(PRODUCT(1+OFFSET(AS$107, $CB449, 0, 5, 1)%)), "", PRODUCT(1+OFFSET(AS$107, $CB449, 0, 5, 1)%)^(1/5)-1))</f>
        <v/>
      </c>
      <c r="AT449" s="87" t="str">
        <f t="array" aca="1" ref="AT449" ca="1">IF(AT$423="", "", IF(ISERROR(PRODUCT(1+OFFSET(AT$107, $CB449, 0, 5, 1)%)), "", PRODUCT(1+OFFSET(AT$107, $CB449, 0, 5, 1)%)^(1/5)-1))</f>
        <v/>
      </c>
      <c r="AU449" s="87" t="str">
        <f t="array" aca="1" ref="AU449" ca="1">IF(AU$423="", "", IF(ISERROR(PRODUCT(1+OFFSET(AU$107, $CB449, 0, 5, 1)%)), "", PRODUCT(1+OFFSET(AU$107, $CB449, 0, 5, 1)%)^(1/5)-1))</f>
        <v/>
      </c>
      <c r="AV449" s="87" t="str">
        <f t="array" aca="1" ref="AV449" ca="1">IF(AV$423="", "", IF(ISERROR(PRODUCT(1+OFFSET(AV$107, $CB449, 0, 5, 1)%)), "", PRODUCT(1+OFFSET(AV$107, $CB449, 0, 5, 1)%)^(1/5)-1))</f>
        <v/>
      </c>
      <c r="AW449" s="87" t="str">
        <f t="array" aca="1" ref="AW449" ca="1">IF(AW$423="", "", IF(ISERROR(PRODUCT(1+OFFSET(AW$107, $CB449, 0, 5, 1)%)), "", PRODUCT(1+OFFSET(AW$107, $CB449, 0, 5, 1)%)^(1/5)-1))</f>
        <v/>
      </c>
      <c r="AX449" s="87" t="str">
        <f t="array" aca="1" ref="AX449" ca="1">IF(AX$423="", "", IF(ISERROR(PRODUCT(1+OFFSET(AX$107, $CB449, 0, 5, 1)%)), "", PRODUCT(1+OFFSET(AX$107, $CB449, 0, 5, 1)%)^(1/5)-1))</f>
        <v/>
      </c>
      <c r="AY449" s="87" t="str">
        <f t="array" aca="1" ref="AY449" ca="1">IF(AY$423="", "", IF(ISERROR(PRODUCT(1+OFFSET(AY$107, $CB449, 0, 5, 1)%)), "", PRODUCT(1+OFFSET(AY$107, $CB449, 0, 5, 1)%)^(1/5)-1))</f>
        <v/>
      </c>
      <c r="AZ449" s="87" t="str">
        <f t="array" aca="1" ref="AZ449" ca="1">IF(AZ$423="", "", IF(ISERROR(PRODUCT(1+OFFSET(AZ$107, $CB449, 0, 5, 1)%)), "", PRODUCT(1+OFFSET(AZ$107, $CB449, 0, 5, 1)%)^(1/5)-1))</f>
        <v/>
      </c>
      <c r="BA449" s="87" t="str">
        <f t="array" aca="1" ref="BA449" ca="1">IF(BA$423="", "", IF(ISERROR(PRODUCT(1+OFFSET(BA$107, $CB449, 0, 5, 1)%)), "", PRODUCT(1+OFFSET(BA$107, $CB449, 0, 5, 1)%)^(1/5)-1))</f>
        <v/>
      </c>
      <c r="BB449" s="87" t="str">
        <f t="array" aca="1" ref="BB449" ca="1">IF(BB$423="", "", IF(ISERROR(PRODUCT(1+OFFSET(BB$107, $CB449, 0, 5, 1)%)), "", PRODUCT(1+OFFSET(BB$107, $CB449, 0, 5, 1)%)^(1/5)-1))</f>
        <v/>
      </c>
      <c r="BC449" s="87" t="str">
        <f t="array" aca="1" ref="BC449" ca="1">IF(BC$423="", "", IF(ISERROR(PRODUCT(1+OFFSET(BC$107, $CB449, 0, 5, 1)%)), "", PRODUCT(1+OFFSET(BC$107, $CB449, 0, 5, 1)%)^(1/5)-1))</f>
        <v/>
      </c>
      <c r="BD449" s="87" t="str">
        <f t="array" aca="1" ref="BD449" ca="1">IF(BD$423="", "", IF(ISERROR(PRODUCT(1+OFFSET(BD$107, $CB449, 0, 5, 1)%)), "", PRODUCT(1+OFFSET(BD$107, $CB449, 0, 5, 1)%)^(1/5)-1))</f>
        <v/>
      </c>
      <c r="BE449" s="87" t="str">
        <f t="array" aca="1" ref="BE449" ca="1">IF(BE$423="", "", IF(ISERROR(PRODUCT(1+OFFSET(BE$107, $CB449, 0, 5, 1)%)), "", PRODUCT(1+OFFSET(BE$107, $CB449, 0, 5, 1)%)^(1/5)-1))</f>
        <v/>
      </c>
      <c r="BF449" s="87" t="str">
        <f t="array" aca="1" ref="BF449" ca="1">IF(BF$423="", "", IF(ISERROR(PRODUCT(1+OFFSET(BF$107, $CB449, 0, 5, 1)%)), "", PRODUCT(1+OFFSET(BF$107, $CB449, 0, 5, 1)%)^(1/5)-1))</f>
        <v/>
      </c>
      <c r="BG449" s="87" t="str">
        <f t="array" aca="1" ref="BG449" ca="1">IF(BG$423="", "", IF(ISERROR(PRODUCT(1+OFFSET(BG$107, $CB449, 0, 5, 1)%)), "", PRODUCT(1+OFFSET(BG$107, $CB449, 0, 5, 1)%)^(1/5)-1))</f>
        <v/>
      </c>
      <c r="BH449" s="87" t="str">
        <f t="array" aca="1" ref="BH449" ca="1">IF(BH$423="", "", IF(ISERROR(PRODUCT(1+OFFSET(BH$107, $CB449, 0, 5, 1)%)), "", PRODUCT(1+OFFSET(BH$107, $CB449, 0, 5, 1)%)^(1/5)-1))</f>
        <v/>
      </c>
      <c r="BI449" s="87" t="str">
        <f t="array" aca="1" ref="BI449" ca="1">IF(BI$423="", "", IF(ISERROR(PRODUCT(1+OFFSET(BI$107, $CB449, 0, 5, 1)%)), "", PRODUCT(1+OFFSET(BI$107, $CB449, 0, 5, 1)%)^(1/5)-1))</f>
        <v/>
      </c>
      <c r="BJ449" s="87" t="str">
        <f t="array" aca="1" ref="BJ449" ca="1">IF(BJ$423="", "", IF(ISERROR(PRODUCT(1+OFFSET(BJ$107, $CB449, 0, 5, 1)%)), "", PRODUCT(1+OFFSET(BJ$107, $CB449, 0, 5, 1)%)^(1/5)-1))</f>
        <v/>
      </c>
      <c r="BK449" s="87" t="str">
        <f t="array" aca="1" ref="BK449" ca="1">IF(BK$423="", "", IF(ISERROR(PRODUCT(1+OFFSET(BK$107, $CB449, 0, 5, 1)%)), "", PRODUCT(1+OFFSET(BK$107, $CB449, 0, 5, 1)%)^(1/5)-1))</f>
        <v/>
      </c>
      <c r="BL449" s="87" t="str">
        <f t="array" aca="1" ref="BL449" ca="1">IF(BL$423="", "", IF(ISERROR(PRODUCT(1+OFFSET(BL$107, $CB449, 0, 5, 1)%)), "", PRODUCT(1+OFFSET(BL$107, $CB449, 0, 5, 1)%)^(1/5)-1))</f>
        <v/>
      </c>
      <c r="BM449" s="87" t="str">
        <f t="array" aca="1" ref="BM449" ca="1">IF(BM$423="", "", IF(ISERROR(PRODUCT(1+OFFSET(BM$107, $CB449, 0, 5, 1)%)), "", PRODUCT(1+OFFSET(BM$107, $CB449, 0, 5, 1)%)^(1/5)-1))</f>
        <v/>
      </c>
      <c r="BN449" s="87" t="str">
        <f t="array" aca="1" ref="BN449" ca="1">IF(BN$423="", "", IF(ISERROR(PRODUCT(1+OFFSET(BN$107, $CB449, 0, 5, 1)%)), "", PRODUCT(1+OFFSET(BN$107, $CB449, 0, 5, 1)%)^(1/5)-1))</f>
        <v/>
      </c>
      <c r="BO449" s="87" t="str">
        <f t="array" aca="1" ref="BO449" ca="1">IF(BO$423="", "", IF(ISERROR(PRODUCT(1+OFFSET(BO$107, $CB449, 0, 5, 1)%)), "", PRODUCT(1+OFFSET(BO$107, $CB449, 0, 5, 1)%)^(1/5)-1))</f>
        <v/>
      </c>
      <c r="BP449" s="87" t="str">
        <f t="array" aca="1" ref="BP449" ca="1">IF(BP$423="", "", IF(ISERROR(PRODUCT(1+OFFSET(BP$107, $CB449, 0, 5, 1)%)), "", PRODUCT(1+OFFSET(BP$107, $CB449, 0, 5, 1)%)^(1/5)-1))</f>
        <v/>
      </c>
      <c r="BQ449" s="87" t="str">
        <f t="array" aca="1" ref="BQ449" ca="1">IF(BQ$423="", "", IF(ISERROR(PRODUCT(1+OFFSET(BQ$107, $CB449, 0, 5, 1)%)), "", PRODUCT(1+OFFSET(BQ$107, $CB449, 0, 5, 1)%)^(1/5)-1))</f>
        <v/>
      </c>
      <c r="BR449" s="87" t="str">
        <f t="array" aca="1" ref="BR449" ca="1">IF(BR$423="", "", IF(ISERROR(PRODUCT(1+OFFSET(BR$107, $CB449, 0, 5, 1)%)), "", PRODUCT(1+OFFSET(BR$107, $CB449, 0, 5, 1)%)^(1/5)-1))</f>
        <v/>
      </c>
      <c r="BS449" s="87" t="str">
        <f t="array" aca="1" ref="BS449" ca="1">IF(BS$423="", "", IF(ISERROR(PRODUCT(1+OFFSET(BS$107, $CB449, 0, 5, 1)%)), "", PRODUCT(1+OFFSET(BS$107, $CB449, 0, 5, 1)%)^(1/5)-1))</f>
        <v/>
      </c>
      <c r="BT449" s="87" t="str">
        <f t="array" aca="1" ref="BT449" ca="1">IF(BT$423="", "", IF(ISERROR(PRODUCT(1+OFFSET(BT$107, $CB449, 0, 5, 1)%)), "", PRODUCT(1+OFFSET(BT$107, $CB449, 0, 5, 1)%)^(1/5)-1))</f>
        <v/>
      </c>
      <c r="BU449" s="87" t="str">
        <f t="array" aca="1" ref="BU449" ca="1">IF(BU$423="", "", IF(ISERROR(PRODUCT(1+OFFSET(BU$107, $CB449, 0, 5, 1)%)), "", PRODUCT(1+OFFSET(BU$107, $CB449, 0, 5, 1)%)^(1/5)-1))</f>
        <v/>
      </c>
      <c r="BV449" s="87">
        <f t="array" aca="1" ref="BV449" ca="1">IF(BV$423="", "", IF(ISERROR(PRODUCT(1+OFFSET(BV$107, $CB449, 0, 5, 1)%)), "", PRODUCT(1+OFFSET(BV$107, $CB449, 0, 5, 1)%)^(1/5)-1))</f>
        <v>0.1429301271896144</v>
      </c>
      <c r="BW449" s="87">
        <f t="array" aca="1" ref="BW449" ca="1">IF(BW$423="", "", IF(ISERROR(PRODUCT(1+OFFSET(BW$107, $CB449, 0, 5, 1)%)), "", PRODUCT(1+OFFSET(BW$107, $CB449, 0, 5, 1)%)^(1/5)-1))</f>
        <v>0.11665762098516441</v>
      </c>
      <c r="BX449" s="87">
        <f t="array" aca="1" ref="BX449" ca="1">IF(BX$423="", "", IF(ISERROR(PRODUCT(1+OFFSET(BX$107, $CB449, 0, 5, 1)%)), "", PRODUCT(1+OFFSET(BX$107, $CB449, 0, 5, 1)%)^(1/5)-1))</f>
        <v>0.11365881851555715</v>
      </c>
      <c r="BY449" s="301">
        <f t="array" aca="1" ref="BY449" ca="1">IF(BY$423="", "", IF(ISERROR(PRODUCT(1+OFFSET(BY$107, $CB449, 0, 5, 1)%)), "", PRODUCT(1+OFFSET(BY$107, $CB449, 0, 5, 1)%)^(1/5)-1))</f>
        <v>0</v>
      </c>
      <c r="BZ449" s="292">
        <f t="array" aca="1" ref="BZ449" ca="1">IF(BZ$423="", "", IF(ISERROR(PRODUCT(1+OFFSET(BZ$107, $CB449, 0, 5, 1)%)), "", PRODUCT(1+OFFSET(BZ$107, $CB449, 0, 5, 1)%)^(1/5)-1))</f>
        <v>6.5434121742060647E-2</v>
      </c>
      <c r="CB449" s="131">
        <f t="shared" si="429"/>
        <v>10</v>
      </c>
    </row>
    <row r="450" spans="1:83" ht="14">
      <c r="A450" s="85" t="str">
        <f t="shared" si="428"/>
        <v>1985-1989</v>
      </c>
      <c r="B450" s="86">
        <f t="array" aca="1" ref="B450" ca="1">IF(B$423="", "", IF(ISERROR(PRODUCT(1+OFFSET(B$107, $CB450, 0, 5, 1)%)), "", PRODUCT(1+OFFSET(B$107, $CB450, 0, 5, 1)%)^(1/5)-1))</f>
        <v>0.18693431027176088</v>
      </c>
      <c r="C450" s="87">
        <f t="array" aca="1" ref="C450" ca="1">IF(C$423="", "", IF(ISERROR(PRODUCT(1+OFFSET(C$107, $CB450, 0, 5, 1)%)), "", PRODUCT(1+OFFSET(C$107, $CB450, 0, 5, 1)%)^(1/5)-1))</f>
        <v>0.19317021077923857</v>
      </c>
      <c r="D450" s="87">
        <f t="array" aca="1" ref="D450" ca="1">IF(D$423="", "", IF(ISERROR(PRODUCT(1+OFFSET(D$107, $CB450, 0, 5, 1)%)), "", PRODUCT(1+OFFSET(D$107, $CB450, 0, 5, 1)%)^(1/5)-1))</f>
        <v>0.19887051195196759</v>
      </c>
      <c r="E450" s="87">
        <f t="array" aca="1" ref="E450" ca="1">IF(E$423="", "", IF(ISERROR(PRODUCT(1+OFFSET(E$107, $CB450, 0, 5, 1)%)), "", PRODUCT(1+OFFSET(E$107, $CB450, 0, 5, 1)%)^(1/5)-1))</f>
        <v>0.19276704226741326</v>
      </c>
      <c r="F450" s="87">
        <f t="array" aca="1" ref="F450" ca="1">IF(F$423="", "", IF(ISERROR(PRODUCT(1+OFFSET(F$107, $CB450, 0, 5, 1)%)), "", PRODUCT(1+OFFSET(F$107, $CB450, 0, 5, 1)%)^(1/5)-1))</f>
        <v>0.18188100543803243</v>
      </c>
      <c r="G450" s="87">
        <f t="array" aca="1" ref="G450" ca="1">IF(G$423="", "", IF(ISERROR(PRODUCT(1+OFFSET(G$107, $CB450, 0, 5, 1)%)), "", PRODUCT(1+OFFSET(G$107, $CB450, 0, 5, 1)%)^(1/5)-1))</f>
        <v>0.18558190518132278</v>
      </c>
      <c r="H450" s="87">
        <f t="array" aca="1" ref="H450" ca="1">IF(H$423="", "", IF(ISERROR(PRODUCT(1+OFFSET(H$107, $CB450, 0, 5, 1)%)), "", PRODUCT(1+OFFSET(H$107, $CB450, 0, 5, 1)%)^(1/5)-1))</f>
        <v>0.18779160977671583</v>
      </c>
      <c r="I450" s="87">
        <f t="array" aca="1" ref="I450" ca="1">IF(I$423="", "", IF(ISERROR(PRODUCT(1+OFFSET(I$107, $CB450, 0, 5, 1)%)), "", PRODUCT(1+OFFSET(I$107, $CB450, 0, 5, 1)%)^(1/5)-1))</f>
        <v>0.13502408662689969</v>
      </c>
      <c r="J450" s="87">
        <f t="array" aca="1" ref="J450" ca="1">IF(J$423="", "", IF(ISERROR(PRODUCT(1+OFFSET(J$107, $CB450, 0, 5, 1)%)), "", PRODUCT(1+OFFSET(J$107, $CB450, 0, 5, 1)%)^(1/5)-1))</f>
        <v>0.12692509358270243</v>
      </c>
      <c r="K450" s="87">
        <f t="array" aca="1" ref="K450" ca="1">IF(K$423="", "", IF(ISERROR(PRODUCT(1+OFFSET(K$107, $CB450, 0, 5, 1)%)), "", PRODUCT(1+OFFSET(K$107, $CB450, 0, 5, 1)%)^(1/5)-1))</f>
        <v>0.11704875235405865</v>
      </c>
      <c r="L450" s="87">
        <f t="array" aca="1" ref="L450" ca="1">IF(L$423="", "", IF(ISERROR(PRODUCT(1+OFFSET(L$107, $CB450, 0, 5, 1)%)), "", PRODUCT(1+OFFSET(L$107, $CB450, 0, 5, 1)%)^(1/5)-1))</f>
        <v>5.7472839696454336E-2</v>
      </c>
      <c r="M450" s="87">
        <f t="array" aca="1" ref="M450" ca="1">IF(M$423="", "", IF(ISERROR(PRODUCT(1+OFFSET(M$107, $CB450, 0, 5, 1)%)), "", PRODUCT(1+OFFSET(M$107, $CB450, 0, 5, 1)%)^(1/5)-1))</f>
        <v>0.10765092415066913</v>
      </c>
      <c r="N450" s="87">
        <f t="array" aca="1" ref="N450" ca="1">IF(N$423="", "", IF(ISERROR(PRODUCT(1+OFFSET(N$107, $CB450, 0, 5, 1)%)), "", PRODUCT(1+OFFSET(N$107, $CB450, 0, 5, 1)%)^(1/5)-1))</f>
        <v>0.36012986272342151</v>
      </c>
      <c r="O450" s="87">
        <f t="array" aca="1" ref="O450" ca="1">IF(O$423="", "", IF(ISERROR(PRODUCT(1+OFFSET(O$107, $CB450, 0, 5, 1)%)), "", PRODUCT(1+OFFSET(O$107, $CB450, 0, 5, 1)%)^(1/5)-1))</f>
        <v>0.47655060003807304</v>
      </c>
      <c r="P450" s="87">
        <f t="array" aca="1" ref="P450" ca="1">IF(P$423="", "", IF(ISERROR(PRODUCT(1+OFFSET(P$107, $CB450, 0, 5, 1)%)), "", PRODUCT(1+OFFSET(P$107, $CB450, 0, 5, 1)%)^(1/5)-1))</f>
        <v>0.34262895697577056</v>
      </c>
      <c r="Q450" s="87">
        <f t="array" aca="1" ref="Q450" ca="1">IF(Q$423="", "", IF(ISERROR(PRODUCT(1+OFFSET(Q$107, $CB450, 0, 5, 1)%)), "", PRODUCT(1+OFFSET(Q$107, $CB450, 0, 5, 1)%)^(1/5)-1))</f>
        <v>0.386900989653858</v>
      </c>
      <c r="R450" s="87">
        <f t="array" aca="1" ref="R450" ca="1">IF(R$423="", "", IF(ISERROR(PRODUCT(1+OFFSET(R$107, $CB450, 0, 5, 1)%)), "", PRODUCT(1+OFFSET(R$107, $CB450, 0, 5, 1)%)^(1/5)-1))</f>
        <v>0.31416403089905121</v>
      </c>
      <c r="S450" s="87">
        <f t="array" aca="1" ref="S450" ca="1">IF(S$423="", "", IF(ISERROR(PRODUCT(1+OFFSET(S$107, $CB450, 0, 5, 1)%)), "", PRODUCT(1+OFFSET(S$107, $CB450, 0, 5, 1)%)^(1/5)-1))</f>
        <v>0.391743739647888</v>
      </c>
      <c r="T450" s="87">
        <f t="array" aca="1" ref="T450" ca="1">IF(T$423="", "", IF(ISERROR(PRODUCT(1+OFFSET(T$107, $CB450, 0, 5, 1)%)), "", PRODUCT(1+OFFSET(T$107, $CB450, 0, 5, 1)%)^(1/5)-1))</f>
        <v>0.43605012499314766</v>
      </c>
      <c r="U450" s="87">
        <f t="array" aca="1" ref="U450" ca="1">IF(U$423="", "", IF(ISERROR(PRODUCT(1+OFFSET(U$107, $CB450, 0, 5, 1)%)), "", PRODUCT(1+OFFSET(U$107, $CB450, 0, 5, 1)%)^(1/5)-1))</f>
        <v>0.1523468917683044</v>
      </c>
      <c r="V450" s="87">
        <f t="array" aca="1" ref="V450" ca="1">IF(V$423="", "", IF(ISERROR(PRODUCT(1+OFFSET(V$107, $CB450, 0, 5, 1)%)), "", PRODUCT(1+OFFSET(V$107, $CB450, 0, 5, 1)%)^(1/5)-1))</f>
        <v>0.11627918474999377</v>
      </c>
      <c r="W450" s="87">
        <f t="array" aca="1" ref="W450" ca="1">IF(W$423="", "", IF(ISERROR(PRODUCT(1+OFFSET(W$107, $CB450, 0, 5, 1)%)), "", PRODUCT(1+OFFSET(W$107, $CB450, 0, 5, 1)%)^(1/5)-1))</f>
        <v>9.5698560294709356E-2</v>
      </c>
      <c r="X450" s="87">
        <f t="array" aca="1" ref="X450" ca="1">IF(X$423="", "", IF(ISERROR(PRODUCT(1+OFFSET(X$107, $CB450, 0, 5, 1)%)), "", PRODUCT(1+OFFSET(X$107, $CB450, 0, 5, 1)%)^(1/5)-1))</f>
        <v>0.11616167639098718</v>
      </c>
      <c r="Y450" s="87">
        <f t="array" aca="1" ref="Y450" ca="1">IF(Y$423="", "", IF(ISERROR(PRODUCT(1+OFFSET(Y$107, $CB450, 0, 5, 1)%)), "", PRODUCT(1+OFFSET(Y$107, $CB450, 0, 5, 1)%)^(1/5)-1))</f>
        <v>9.7386502410315101E-2</v>
      </c>
      <c r="Z450" s="87">
        <f t="array" aca="1" ref="Z450" ca="1">IF(Z$423="", "", IF(ISERROR(PRODUCT(1+OFFSET(Z$107, $CB450, 0, 5, 1)%)), "", PRODUCT(1+OFFSET(Z$107, $CB450, 0, 5, 1)%)^(1/5)-1))</f>
        <v>6.8368434370772224E-2</v>
      </c>
      <c r="AA450" s="87">
        <f t="array" aca="1" ref="AA450" ca="1">IF(AA$423="", "", IF(ISERROR(PRODUCT(1+OFFSET(AA$107, $CB450, 0, 5, 1)%)), "", PRODUCT(1+OFFSET(AA$107, $CB450, 0, 5, 1)%)^(1/5)-1))</f>
        <v>0.12983819716066836</v>
      </c>
      <c r="AB450" s="87">
        <f t="array" aca="1" ref="AB450" ca="1">IF(AB$423="", "", IF(ISERROR(PRODUCT(1+OFFSET(AB$107, $CB450, 0, 5, 1)%)), "", PRODUCT(1+OFFSET(AB$107, $CB450, 0, 5, 1)%)^(1/5)-1))</f>
        <v>0.17054110208991324</v>
      </c>
      <c r="AC450" s="87">
        <f t="array" aca="1" ref="AC450" ca="1">IF(AC$423="", "", IF(ISERROR(PRODUCT(1+OFFSET(AC$107, $CB450, 0, 5, 1)%)), "", PRODUCT(1+OFFSET(AC$107, $CB450, 0, 5, 1)%)^(1/5)-1))</f>
        <v>0.15234140244786976</v>
      </c>
      <c r="AD450" s="87">
        <f t="array" aca="1" ref="AD450" ca="1">IF(AD$423="", "", IF(ISERROR(PRODUCT(1+OFFSET(AD$107, $CB450, 0, 5, 1)%)), "", PRODUCT(1+OFFSET(AD$107, $CB450, 0, 5, 1)%)^(1/5)-1))</f>
        <v>0.18202239347194937</v>
      </c>
      <c r="AE450" s="87">
        <f t="array" aca="1" ref="AE450" ca="1">IF(AE$423="", "", IF(ISERROR(PRODUCT(1+OFFSET(AE$107, $CB450, 0, 5, 1)%)), "", PRODUCT(1+OFFSET(AE$107, $CB450, 0, 5, 1)%)^(1/5)-1))</f>
        <v>0.18816712507604194</v>
      </c>
      <c r="AF450" s="87">
        <f t="array" aca="1" ref="AF450" ca="1">IF(AF$423="", "", IF(ISERROR(PRODUCT(1+OFFSET(AF$107, $CB450, 0, 5, 1)%)), "", PRODUCT(1+OFFSET(AF$107, $CB450, 0, 5, 1)%)^(1/5)-1))</f>
        <v>5.0089204003139098E-2</v>
      </c>
      <c r="AG450" s="87">
        <f t="array" aca="1" ref="AG450" ca="1">IF(AG$423="", "", IF(ISERROR(PRODUCT(1+OFFSET(AG$107, $CB450, 0, 5, 1)%)), "", PRODUCT(1+OFFSET(AG$107, $CB450, 0, 5, 1)%)^(1/5)-1))</f>
        <v>0.18964625369035737</v>
      </c>
      <c r="AH450" s="87">
        <f t="array" aca="1" ref="AH450" ca="1">IF(AH$423="", "", IF(ISERROR(PRODUCT(1+OFFSET(AH$107, $CB450, 0, 5, 1)%)), "", PRODUCT(1+OFFSET(AH$107, $CB450, 0, 5, 1)%)^(1/5)-1))</f>
        <v>0.24625719240499011</v>
      </c>
      <c r="AI450" s="87">
        <f t="array" aca="1" ref="AI450" ca="1">IF(AI$423="", "", IF(ISERROR(PRODUCT(1+OFFSET(AI$107, $CB450, 0, 5, 1)%)), "", PRODUCT(1+OFFSET(AI$107, $CB450, 0, 5, 1)%)^(1/5)-1))</f>
        <v>0.17181283882274068</v>
      </c>
      <c r="AJ450" s="87">
        <f t="array" aca="1" ref="AJ450" ca="1">IF(AJ$423="", "", IF(ISERROR(PRODUCT(1+OFFSET(AJ$107, $CB450, 0, 5, 1)%)), "", PRODUCT(1+OFFSET(AJ$107, $CB450, 0, 5, 1)%)^(1/5)-1))</f>
        <v>0.19949676840818142</v>
      </c>
      <c r="AK450" s="87">
        <f t="array" aca="1" ref="AK450" ca="1">IF(AK$423="", "", IF(ISERROR(PRODUCT(1+OFFSET(AK$107, $CB450, 0, 5, 1)%)), "", PRODUCT(1+OFFSET(AK$107, $CB450, 0, 5, 1)%)^(1/5)-1))</f>
        <v>6.2194409440046394E-2</v>
      </c>
      <c r="AL450" s="87">
        <f t="array" aca="1" ref="AL450" ca="1">IF(AL$423="", "", IF(ISERROR(PRODUCT(1+OFFSET(AL$107, $CB450, 0, 5, 1)%)), "", PRODUCT(1+OFFSET(AL$107, $CB450, 0, 5, 1)%)^(1/5)-1))</f>
        <v>0.10893977467192673</v>
      </c>
      <c r="AM450" s="87">
        <f t="array" aca="1" ref="AM450" ca="1">IF(AM$423="", "", IF(ISERROR(PRODUCT(1+OFFSET(AM$107, $CB450, 0, 5, 1)%)), "", PRODUCT(1+OFFSET(AM$107, $CB450, 0, 5, 1)%)^(1/5)-1))</f>
        <v>0.12278706717834553</v>
      </c>
      <c r="AN450" s="87">
        <f t="array" aca="1" ref="AN450" ca="1">IF(AN$423="", "", IF(ISERROR(PRODUCT(1+OFFSET(AN$107, $CB450, 0, 5, 1)%)), "", PRODUCT(1+OFFSET(AN$107, $CB450, 0, 5, 1)%)^(1/5)-1))</f>
        <v>9.7739392415777449E-2</v>
      </c>
      <c r="AO450" s="87">
        <f t="array" aca="1" ref="AO450" ca="1">IF(AO$423="", "", IF(ISERROR(PRODUCT(1+OFFSET(AO$107, $CB450, 0, 5, 1)%)), "", PRODUCT(1+OFFSET(AO$107, $CB450, 0, 5, 1)%)^(1/5)-1))</f>
        <v>0.11105716627676987</v>
      </c>
      <c r="AP450" s="87">
        <f t="array" aca="1" ref="AP450" ca="1">IF(AP$423="", "", IF(ISERROR(PRODUCT(1+OFFSET(AP$107, $CB450, 0, 5, 1)%)), "", PRODUCT(1+OFFSET(AP$107, $CB450, 0, 5, 1)%)^(1/5)-1))</f>
        <v>0.11627918474999377</v>
      </c>
      <c r="AQ450" s="87">
        <f t="array" aca="1" ref="AQ450" ca="1">IF(AQ$423="", "", IF(ISERROR(PRODUCT(1+OFFSET(AQ$107, $CB450, 0, 5, 1)%)), "", PRODUCT(1+OFFSET(AQ$107, $CB450, 0, 5, 1)%)^(1/5)-1))</f>
        <v>0.14001072441229234</v>
      </c>
      <c r="AR450" s="87">
        <f t="array" aca="1" ref="AR450" ca="1">IF(AR$423="", "", IF(ISERROR(PRODUCT(1+OFFSET(AR$107, $CB450, 0, 5, 1)%)), "", PRODUCT(1+OFFSET(AR$107, $CB450, 0, 5, 1)%)^(1/5)-1))</f>
        <v>8.8121322656641743E-2</v>
      </c>
      <c r="AS450" s="87">
        <f t="array" aca="1" ref="AS450" ca="1">IF(AS$423="", "", IF(ISERROR(PRODUCT(1+OFFSET(AS$107, $CB450, 0, 5, 1)%)), "", PRODUCT(1+OFFSET(AS$107, $CB450, 0, 5, 1)%)^(1/5)-1))</f>
        <v>0.16014689599750986</v>
      </c>
      <c r="AT450" s="87">
        <f t="array" aca="1" ref="AT450" ca="1">IF(AT$423="", "", IF(ISERROR(PRODUCT(1+OFFSET(AT$107, $CB450, 0, 5, 1)%)), "", PRODUCT(1+OFFSET(AT$107, $CB450, 0, 5, 1)%)^(1/5)-1))</f>
        <v>0.20497425777506706</v>
      </c>
      <c r="AU450" s="87" t="str">
        <f t="array" aca="1" ref="AU450" ca="1">IF(AU$423="", "", IF(ISERROR(PRODUCT(1+OFFSET(AU$107, $CB450, 0, 5, 1)%)), "", PRODUCT(1+OFFSET(AU$107, $CB450, 0, 5, 1)%)^(1/5)-1))</f>
        <v/>
      </c>
      <c r="AV450" s="87" t="str">
        <f t="array" aca="1" ref="AV450" ca="1">IF(AV$423="", "", IF(ISERROR(PRODUCT(1+OFFSET(AV$107, $CB450, 0, 5, 1)%)), "", PRODUCT(1+OFFSET(AV$107, $CB450, 0, 5, 1)%)^(1/5)-1))</f>
        <v/>
      </c>
      <c r="AW450" s="87" t="str">
        <f t="array" aca="1" ref="AW450" ca="1">IF(AW$423="", "", IF(ISERROR(PRODUCT(1+OFFSET(AW$107, $CB450, 0, 5, 1)%)), "", PRODUCT(1+OFFSET(AW$107, $CB450, 0, 5, 1)%)^(1/5)-1))</f>
        <v/>
      </c>
      <c r="AX450" s="87" t="str">
        <f t="array" aca="1" ref="AX450" ca="1">IF(AX$423="", "", IF(ISERROR(PRODUCT(1+OFFSET(AX$107, $CB450, 0, 5, 1)%)), "", PRODUCT(1+OFFSET(AX$107, $CB450, 0, 5, 1)%)^(1/5)-1))</f>
        <v/>
      </c>
      <c r="AY450" s="87" t="str">
        <f t="array" aca="1" ref="AY450" ca="1">IF(AY$423="", "", IF(ISERROR(PRODUCT(1+OFFSET(AY$107, $CB450, 0, 5, 1)%)), "", PRODUCT(1+OFFSET(AY$107, $CB450, 0, 5, 1)%)^(1/5)-1))</f>
        <v/>
      </c>
      <c r="AZ450" s="87" t="str">
        <f t="array" aca="1" ref="AZ450" ca="1">IF(AZ$423="", "", IF(ISERROR(PRODUCT(1+OFFSET(AZ$107, $CB450, 0, 5, 1)%)), "", PRODUCT(1+OFFSET(AZ$107, $CB450, 0, 5, 1)%)^(1/5)-1))</f>
        <v/>
      </c>
      <c r="BA450" s="87" t="str">
        <f t="array" aca="1" ref="BA450" ca="1">IF(BA$423="", "", IF(ISERROR(PRODUCT(1+OFFSET(BA$107, $CB450, 0, 5, 1)%)), "", PRODUCT(1+OFFSET(BA$107, $CB450, 0, 5, 1)%)^(1/5)-1))</f>
        <v/>
      </c>
      <c r="BB450" s="87" t="str">
        <f t="array" aca="1" ref="BB450" ca="1">IF(BB$423="", "", IF(ISERROR(PRODUCT(1+OFFSET(BB$107, $CB450, 0, 5, 1)%)), "", PRODUCT(1+OFFSET(BB$107, $CB450, 0, 5, 1)%)^(1/5)-1))</f>
        <v/>
      </c>
      <c r="BC450" s="87" t="str">
        <f t="array" aca="1" ref="BC450" ca="1">IF(BC$423="", "", IF(ISERROR(PRODUCT(1+OFFSET(BC$107, $CB450, 0, 5, 1)%)), "", PRODUCT(1+OFFSET(BC$107, $CB450, 0, 5, 1)%)^(1/5)-1))</f>
        <v/>
      </c>
      <c r="BD450" s="87" t="str">
        <f t="array" aca="1" ref="BD450" ca="1">IF(BD$423="", "", IF(ISERROR(PRODUCT(1+OFFSET(BD$107, $CB450, 0, 5, 1)%)), "", PRODUCT(1+OFFSET(BD$107, $CB450, 0, 5, 1)%)^(1/5)-1))</f>
        <v/>
      </c>
      <c r="BE450" s="87" t="str">
        <f t="array" aca="1" ref="BE450" ca="1">IF(BE$423="", "", IF(ISERROR(PRODUCT(1+OFFSET(BE$107, $CB450, 0, 5, 1)%)), "", PRODUCT(1+OFFSET(BE$107, $CB450, 0, 5, 1)%)^(1/5)-1))</f>
        <v/>
      </c>
      <c r="BF450" s="87" t="str">
        <f t="array" aca="1" ref="BF450" ca="1">IF(BF$423="", "", IF(ISERROR(PRODUCT(1+OFFSET(BF$107, $CB450, 0, 5, 1)%)), "", PRODUCT(1+OFFSET(BF$107, $CB450, 0, 5, 1)%)^(1/5)-1))</f>
        <v/>
      </c>
      <c r="BG450" s="87" t="str">
        <f t="array" aca="1" ref="BG450" ca="1">IF(BG$423="", "", IF(ISERROR(PRODUCT(1+OFFSET(BG$107, $CB450, 0, 5, 1)%)), "", PRODUCT(1+OFFSET(BG$107, $CB450, 0, 5, 1)%)^(1/5)-1))</f>
        <v/>
      </c>
      <c r="BH450" s="87" t="str">
        <f t="array" aca="1" ref="BH450" ca="1">IF(BH$423="", "", IF(ISERROR(PRODUCT(1+OFFSET(BH$107, $CB450, 0, 5, 1)%)), "", PRODUCT(1+OFFSET(BH$107, $CB450, 0, 5, 1)%)^(1/5)-1))</f>
        <v/>
      </c>
      <c r="BI450" s="87" t="str">
        <f t="array" aca="1" ref="BI450" ca="1">IF(BI$423="", "", IF(ISERROR(PRODUCT(1+OFFSET(BI$107, $CB450, 0, 5, 1)%)), "", PRODUCT(1+OFFSET(BI$107, $CB450, 0, 5, 1)%)^(1/5)-1))</f>
        <v/>
      </c>
      <c r="BJ450" s="87" t="str">
        <f t="array" aca="1" ref="BJ450" ca="1">IF(BJ$423="", "", IF(ISERROR(PRODUCT(1+OFFSET(BJ$107, $CB450, 0, 5, 1)%)), "", PRODUCT(1+OFFSET(BJ$107, $CB450, 0, 5, 1)%)^(1/5)-1))</f>
        <v/>
      </c>
      <c r="BK450" s="87" t="str">
        <f t="array" aca="1" ref="BK450" ca="1">IF(BK$423="", "", IF(ISERROR(PRODUCT(1+OFFSET(BK$107, $CB450, 0, 5, 1)%)), "", PRODUCT(1+OFFSET(BK$107, $CB450, 0, 5, 1)%)^(1/5)-1))</f>
        <v/>
      </c>
      <c r="BL450" s="87" t="str">
        <f t="array" aca="1" ref="BL450" ca="1">IF(BL$423="", "", IF(ISERROR(PRODUCT(1+OFFSET(BL$107, $CB450, 0, 5, 1)%)), "", PRODUCT(1+OFFSET(BL$107, $CB450, 0, 5, 1)%)^(1/5)-1))</f>
        <v/>
      </c>
      <c r="BM450" s="87" t="str">
        <f t="array" aca="1" ref="BM450" ca="1">IF(BM$423="", "", IF(ISERROR(PRODUCT(1+OFFSET(BM$107, $CB450, 0, 5, 1)%)), "", PRODUCT(1+OFFSET(BM$107, $CB450, 0, 5, 1)%)^(1/5)-1))</f>
        <v/>
      </c>
      <c r="BN450" s="87" t="str">
        <f t="array" aca="1" ref="BN450" ca="1">IF(BN$423="", "", IF(ISERROR(PRODUCT(1+OFFSET(BN$107, $CB450, 0, 5, 1)%)), "", PRODUCT(1+OFFSET(BN$107, $CB450, 0, 5, 1)%)^(1/5)-1))</f>
        <v/>
      </c>
      <c r="BO450" s="87" t="str">
        <f t="array" aca="1" ref="BO450" ca="1">IF(BO$423="", "", IF(ISERROR(PRODUCT(1+OFFSET(BO$107, $CB450, 0, 5, 1)%)), "", PRODUCT(1+OFFSET(BO$107, $CB450, 0, 5, 1)%)^(1/5)-1))</f>
        <v/>
      </c>
      <c r="BP450" s="87" t="str">
        <f t="array" aca="1" ref="BP450" ca="1">IF(BP$423="", "", IF(ISERROR(PRODUCT(1+OFFSET(BP$107, $CB450, 0, 5, 1)%)), "", PRODUCT(1+OFFSET(BP$107, $CB450, 0, 5, 1)%)^(1/5)-1))</f>
        <v/>
      </c>
      <c r="BQ450" s="87" t="str">
        <f t="array" aca="1" ref="BQ450" ca="1">IF(BQ$423="", "", IF(ISERROR(PRODUCT(1+OFFSET(BQ$107, $CB450, 0, 5, 1)%)), "", PRODUCT(1+OFFSET(BQ$107, $CB450, 0, 5, 1)%)^(1/5)-1))</f>
        <v/>
      </c>
      <c r="BR450" s="87" t="str">
        <f t="array" aca="1" ref="BR450" ca="1">IF(BR$423="", "", IF(ISERROR(PRODUCT(1+OFFSET(BR$107, $CB450, 0, 5, 1)%)), "", PRODUCT(1+OFFSET(BR$107, $CB450, 0, 5, 1)%)^(1/5)-1))</f>
        <v/>
      </c>
      <c r="BS450" s="87" t="str">
        <f t="array" aca="1" ref="BS450" ca="1">IF(BS$423="", "", IF(ISERROR(PRODUCT(1+OFFSET(BS$107, $CB450, 0, 5, 1)%)), "", PRODUCT(1+OFFSET(BS$107, $CB450, 0, 5, 1)%)^(1/5)-1))</f>
        <v/>
      </c>
      <c r="BT450" s="87" t="str">
        <f t="array" aca="1" ref="BT450" ca="1">IF(BT$423="", "", IF(ISERROR(PRODUCT(1+OFFSET(BT$107, $CB450, 0, 5, 1)%)), "", PRODUCT(1+OFFSET(BT$107, $CB450, 0, 5, 1)%)^(1/5)-1))</f>
        <v/>
      </c>
      <c r="BU450" s="87" t="str">
        <f t="array" aca="1" ref="BU450" ca="1">IF(BU$423="", "", IF(ISERROR(PRODUCT(1+OFFSET(BU$107, $CB450, 0, 5, 1)%)), "", PRODUCT(1+OFFSET(BU$107, $CB450, 0, 5, 1)%)^(1/5)-1))</f>
        <v/>
      </c>
      <c r="BV450" s="87">
        <f t="array" aca="1" ref="BV450" ca="1">IF(BV$423="", "", IF(ISERROR(PRODUCT(1+OFFSET(BV$107, $CB450, 0, 5, 1)%)), "", PRODUCT(1+OFFSET(BV$107, $CB450, 0, 5, 1)%)^(1/5)-1))</f>
        <v>0.18576230169549279</v>
      </c>
      <c r="BW450" s="87">
        <f t="array" aca="1" ref="BW450" ca="1">IF(BW$423="", "", IF(ISERROR(PRODUCT(1+OFFSET(BW$107, $CB450, 0, 5, 1)%)), "", PRODUCT(1+OFFSET(BW$107, $CB450, 0, 5, 1)%)^(1/5)-1))</f>
        <v>0.11851174311949375</v>
      </c>
      <c r="BX450" s="87">
        <f t="array" aca="1" ref="BX450" ca="1">IF(BX$423="", "", IF(ISERROR(PRODUCT(1+OFFSET(BX$107, $CB450, 0, 5, 1)%)), "", PRODUCT(1+OFFSET(BX$107, $CB450, 0, 5, 1)%)^(1/5)-1))</f>
        <v>6.9329965961705931E-2</v>
      </c>
      <c r="BY450" s="301">
        <f t="array" aca="1" ref="BY450" ca="1">IF(BY$423="", "", IF(ISERROR(PRODUCT(1+OFFSET(BY$107, $CB450, 0, 5, 1)%)), "", PRODUCT(1+OFFSET(BY$107, $CB450, 0, 5, 1)%)^(1/5)-1))</f>
        <v>0</v>
      </c>
      <c r="BZ450" s="292">
        <f t="array" aca="1" ref="BZ450" ca="1">IF(BZ$423="", "", IF(ISERROR(PRODUCT(1+OFFSET(BZ$107, $CB450, 0, 5, 1)%)), "", PRODUCT(1+OFFSET(BZ$107, $CB450, 0, 5, 1)%)^(1/5)-1))</f>
        <v>3.6710132153259023E-2</v>
      </c>
      <c r="CB450" s="131">
        <f t="shared" si="429"/>
        <v>15</v>
      </c>
    </row>
    <row r="451" spans="1:83" ht="14">
      <c r="A451" s="85" t="str">
        <f t="shared" si="428"/>
        <v>1990-1994</v>
      </c>
      <c r="B451" s="86">
        <f t="array" aca="1" ref="B451" ca="1">IF(B$423="", "", IF(ISERROR(PRODUCT(1+OFFSET(B$107, $CB451, 0, 5, 1)%)), "", PRODUCT(1+OFFSET(B$107, $CB451, 0, 5, 1)%)^(1/5)-1))</f>
        <v>8.8539370265724893E-2</v>
      </c>
      <c r="C451" s="87">
        <f t="array" aca="1" ref="C451" ca="1">IF(C$423="", "", IF(ISERROR(PRODUCT(1+OFFSET(C$107, $CB451, 0, 5, 1)%)), "", PRODUCT(1+OFFSET(C$107, $CB451, 0, 5, 1)%)^(1/5)-1))</f>
        <v>8.7012481788445006E-2</v>
      </c>
      <c r="D451" s="87">
        <f t="array" aca="1" ref="D451" ca="1">IF(D$423="", "", IF(ISERROR(PRODUCT(1+OFFSET(D$107, $CB451, 0, 5, 1)%)), "", PRODUCT(1+OFFSET(D$107, $CB451, 0, 5, 1)%)^(1/5)-1))</f>
        <v>8.4996480190438817E-2</v>
      </c>
      <c r="E451" s="87">
        <f t="array" aca="1" ref="E451" ca="1">IF(E$423="", "", IF(ISERROR(PRODUCT(1+OFFSET(E$107, $CB451, 0, 5, 1)%)), "", PRODUCT(1+OFFSET(E$107, $CB451, 0, 5, 1)%)^(1/5)-1))</f>
        <v>8.9514043043341207E-2</v>
      </c>
      <c r="F451" s="87">
        <f t="array" aca="1" ref="F451" ca="1">IF(F$423="", "", IF(ISERROR(PRODUCT(1+OFFSET(F$107, $CB451, 0, 5, 1)%)), "", PRODUCT(1+OFFSET(F$107, $CB451, 0, 5, 1)%)^(1/5)-1))</f>
        <v>9.3832326047477377E-2</v>
      </c>
      <c r="G451" s="87">
        <f t="array" aca="1" ref="G451" ca="1">IF(G$423="", "", IF(ISERROR(PRODUCT(1+OFFSET(G$107, $CB451, 0, 5, 1)%)), "", PRODUCT(1+OFFSET(G$107, $CB451, 0, 5, 1)%)^(1/5)-1))</f>
        <v>0.10030363765210493</v>
      </c>
      <c r="H451" s="87">
        <f t="array" aca="1" ref="H451" ca="1">IF(H$423="", "", IF(ISERROR(PRODUCT(1+OFFSET(H$107, $CB451, 0, 5, 1)%)), "", PRODUCT(1+OFFSET(H$107, $CB451, 0, 5, 1)%)^(1/5)-1))</f>
        <v>0.10772995723001877</v>
      </c>
      <c r="I451" s="87">
        <f t="array" aca="1" ref="I451" ca="1">IF(I$423="", "", IF(ISERROR(PRODUCT(1+OFFSET(I$107, $CB451, 0, 5, 1)%)), "", PRODUCT(1+OFFSET(I$107, $CB451, 0, 5, 1)%)^(1/5)-1))</f>
        <v>0.11064646306906467</v>
      </c>
      <c r="J451" s="87">
        <f t="array" aca="1" ref="J451" ca="1">IF(J$423="", "", IF(ISERROR(PRODUCT(1+OFFSET(J$107, $CB451, 0, 5, 1)%)), "", PRODUCT(1+OFFSET(J$107, $CB451, 0, 5, 1)%)^(1/5)-1))</f>
        <v>0.10670769652639089</v>
      </c>
      <c r="K451" s="87">
        <f t="array" aca="1" ref="K451" ca="1">IF(K$423="", "", IF(ISERROR(PRODUCT(1+OFFSET(K$107, $CB451, 0, 5, 1)%)), "", PRODUCT(1+OFFSET(K$107, $CB451, 0, 5, 1)%)^(1/5)-1))</f>
        <v>8.5196805682205889E-2</v>
      </c>
      <c r="L451" s="87">
        <f t="array" aca="1" ref="L451" ca="1">IF(L$423="", "", IF(ISERROR(PRODUCT(1+OFFSET(L$107, $CB451, 0, 5, 1)%)), "", PRODUCT(1+OFFSET(L$107, $CB451, 0, 5, 1)%)^(1/5)-1))</f>
        <v>9.8574047510529228E-2</v>
      </c>
      <c r="M451" s="87">
        <f t="array" aca="1" ref="M451" ca="1">IF(M$423="", "", IF(ISERROR(PRODUCT(1+OFFSET(M$107, $CB451, 0, 5, 1)%)), "", PRODUCT(1+OFFSET(M$107, $CB451, 0, 5, 1)%)^(1/5)-1))</f>
        <v>9.9097189519240514E-2</v>
      </c>
      <c r="N451" s="87">
        <f t="array" aca="1" ref="N451" ca="1">IF(N$423="", "", IF(ISERROR(PRODUCT(1+OFFSET(N$107, $CB451, 0, 5, 1)%)), "", PRODUCT(1+OFFSET(N$107, $CB451, 0, 5, 1)%)^(1/5)-1))</f>
        <v>1.4047934595732503E-2</v>
      </c>
      <c r="O451" s="87">
        <f t="array" aca="1" ref="O451" ca="1">IF(O$423="", "", IF(ISERROR(PRODUCT(1+OFFSET(O$107, $CB451, 0, 5, 1)%)), "", PRODUCT(1+OFFSET(O$107, $CB451, 0, 5, 1)%)^(1/5)-1))</f>
        <v>0.2021799174756842</v>
      </c>
      <c r="P451" s="87">
        <f t="array" aca="1" ref="P451" ca="1">IF(P$423="", "", IF(ISERROR(PRODUCT(1+OFFSET(P$107, $CB451, 0, 5, 1)%)), "", PRODUCT(1+OFFSET(P$107, $CB451, 0, 5, 1)%)^(1/5)-1))</f>
        <v>1.8397186012932387E-2</v>
      </c>
      <c r="Q451" s="87">
        <f t="array" aca="1" ref="Q451" ca="1">IF(Q$423="", "", IF(ISERROR(PRODUCT(1+OFFSET(Q$107, $CB451, 0, 5, 1)%)), "", PRODUCT(1+OFFSET(Q$107, $CB451, 0, 5, 1)%)^(1/5)-1))</f>
        <v>-1.9350702931317687E-2</v>
      </c>
      <c r="R451" s="87">
        <f t="array" aca="1" ref="R451" ca="1">IF(R$423="", "", IF(ISERROR(PRODUCT(1+OFFSET(R$107, $CB451, 0, 5, 1)%)), "", PRODUCT(1+OFFSET(R$107, $CB451, 0, 5, 1)%)^(1/5)-1))</f>
        <v>6.5144450464996728E-2</v>
      </c>
      <c r="S451" s="87">
        <f t="array" aca="1" ref="S451" ca="1">IF(S$423="", "", IF(ISERROR(PRODUCT(1+OFFSET(S$107, $CB451, 0, 5, 1)%)), "", PRODUCT(1+OFFSET(S$107, $CB451, 0, 5, 1)%)^(1/5)-1))</f>
        <v>3.1588413293426321E-2</v>
      </c>
      <c r="T451" s="87">
        <f t="array" aca="1" ref="T451" ca="1">IF(T$423="", "", IF(ISERROR(PRODUCT(1+OFFSET(T$107, $CB451, 0, 5, 1)%)), "", PRODUCT(1+OFFSET(T$107, $CB451, 0, 5, 1)%)^(1/5)-1))</f>
        <v>5.7017567278290215E-3</v>
      </c>
      <c r="U451" s="87">
        <f t="array" aca="1" ref="U451" ca="1">IF(U$423="", "", IF(ISERROR(PRODUCT(1+OFFSET(U$107, $CB451, 0, 5, 1)%)), "", PRODUCT(1+OFFSET(U$107, $CB451, 0, 5, 1)%)^(1/5)-1))</f>
        <v>7.6914404906442968E-2</v>
      </c>
      <c r="V451" s="87">
        <f t="array" aca="1" ref="V451" ca="1">IF(V$423="", "", IF(ISERROR(PRODUCT(1+OFFSET(V$107, $CB451, 0, 5, 1)%)), "", PRODUCT(1+OFFSET(V$107, $CB451, 0, 5, 1)%)^(1/5)-1))</f>
        <v>7.5792450367248909E-2</v>
      </c>
      <c r="W451" s="87">
        <f t="array" aca="1" ref="W451" ca="1">IF(W$423="", "", IF(ISERROR(PRODUCT(1+OFFSET(W$107, $CB451, 0, 5, 1)%)), "", PRODUCT(1+OFFSET(W$107, $CB451, 0, 5, 1)%)^(1/5)-1))</f>
        <v>6.8818014742237477E-2</v>
      </c>
      <c r="X451" s="87">
        <f t="array" aca="1" ref="X451" ca="1">IF(X$423="", "", IF(ISERROR(PRODUCT(1+OFFSET(X$107, $CB451, 0, 5, 1)%)), "", PRODUCT(1+OFFSET(X$107, $CB451, 0, 5, 1)%)^(1/5)-1))</f>
        <v>7.4507837619929962E-2</v>
      </c>
      <c r="Y451" s="87">
        <f t="array" aca="1" ref="Y451" ca="1">IF(Y$423="", "", IF(ISERROR(PRODUCT(1+OFFSET(Y$107, $CB451, 0, 5, 1)%)), "", PRODUCT(1+OFFSET(Y$107, $CB451, 0, 5, 1)%)^(1/5)-1))</f>
        <v>6.9393811442852726E-2</v>
      </c>
      <c r="Z451" s="87">
        <f t="array" aca="1" ref="Z451" ca="1">IF(Z$423="", "", IF(ISERROR(PRODUCT(1+OFFSET(Z$107, $CB451, 0, 5, 1)%)), "", PRODUCT(1+OFFSET(Z$107, $CB451, 0, 5, 1)%)^(1/5)-1))</f>
        <v>4.7135652879584766E-2</v>
      </c>
      <c r="AA451" s="87">
        <f t="array" aca="1" ref="AA451" ca="1">IF(AA$423="", "", IF(ISERROR(PRODUCT(1+OFFSET(AA$107, $CB451, 0, 5, 1)%)), "", PRODUCT(1+OFFSET(AA$107, $CB451, 0, 5, 1)%)^(1/5)-1))</f>
        <v>8.1648381302253492E-2</v>
      </c>
      <c r="AB451" s="87">
        <f t="array" aca="1" ref="AB451" ca="1">IF(AB$423="", "", IF(ISERROR(PRODUCT(1+OFFSET(AB$107, $CB451, 0, 5, 1)%)), "", PRODUCT(1+OFFSET(AB$107, $CB451, 0, 5, 1)%)^(1/5)-1))</f>
        <v>7.938731425235579E-2</v>
      </c>
      <c r="AC451" s="87">
        <f t="array" aca="1" ref="AC451" ca="1">IF(AC$423="", "", IF(ISERROR(PRODUCT(1+OFFSET(AC$107, $CB451, 0, 5, 1)%)), "", PRODUCT(1+OFFSET(AC$107, $CB451, 0, 5, 1)%)^(1/5)-1))</f>
        <v>8.4739066123490359E-2</v>
      </c>
      <c r="AD451" s="87">
        <f t="array" aca="1" ref="AD451" ca="1">IF(AD$423="", "", IF(ISERROR(PRODUCT(1+OFFSET(AD$107, $CB451, 0, 5, 1)%)), "", PRODUCT(1+OFFSET(AD$107, $CB451, 0, 5, 1)%)^(1/5)-1))</f>
        <v>8.5671116896417265E-2</v>
      </c>
      <c r="AE451" s="87">
        <f t="array" aca="1" ref="AE451" ca="1">IF(AE$423="", "", IF(ISERROR(PRODUCT(1+OFFSET(AE$107, $CB451, 0, 5, 1)%)), "", PRODUCT(1+OFFSET(AE$107, $CB451, 0, 5, 1)%)^(1/5)-1))</f>
        <v>2.3851583852459113E-2</v>
      </c>
      <c r="AF451" s="87">
        <f t="array" aca="1" ref="AF451" ca="1">IF(AF$423="", "", IF(ISERROR(PRODUCT(1+OFFSET(AF$107, $CB451, 0, 5, 1)%)), "", PRODUCT(1+OFFSET(AF$107, $CB451, 0, 5, 1)%)^(1/5)-1))</f>
        <v>-1.0292704399603614E-2</v>
      </c>
      <c r="AG451" s="87">
        <f t="array" aca="1" ref="AG451" ca="1">IF(AG$423="", "", IF(ISERROR(PRODUCT(1+OFFSET(AG$107, $CB451, 0, 5, 1)%)), "", PRODUCT(1+OFFSET(AG$107, $CB451, 0, 5, 1)%)^(1/5)-1))</f>
        <v>5.4876150810174718E-2</v>
      </c>
      <c r="AH451" s="87">
        <f t="array" aca="1" ref="AH451" ca="1">IF(AH$423="", "", IF(ISERROR(PRODUCT(1+OFFSET(AH$107, $CB451, 0, 5, 1)%)), "", PRODUCT(1+OFFSET(AH$107, $CB451, 0, 5, 1)%)^(1/5)-1))</f>
        <v>0.15552628891920217</v>
      </c>
      <c r="AI451" s="87">
        <f t="array" aca="1" ref="AI451" ca="1">IF(AI$423="", "", IF(ISERROR(PRODUCT(1+OFFSET(AI$107, $CB451, 0, 5, 1)%)), "", PRODUCT(1+OFFSET(AI$107, $CB451, 0, 5, 1)%)^(1/5)-1))</f>
        <v>4.2724249492438915E-2</v>
      </c>
      <c r="AJ451" s="87">
        <f t="array" aca="1" ref="AJ451" ca="1">IF(AJ$423="", "", IF(ISERROR(PRODUCT(1+OFFSET(AJ$107, $CB451, 0, 5, 1)%)), "", PRODUCT(1+OFFSET(AJ$107, $CB451, 0, 5, 1)%)^(1/5)-1))</f>
        <v>7.8132727401422519E-2</v>
      </c>
      <c r="AK451" s="87">
        <f t="array" aca="1" ref="AK451" ca="1">IF(AK$423="", "", IF(ISERROR(PRODUCT(1+OFFSET(AK$107, $CB451, 0, 5, 1)%)), "", PRODUCT(1+OFFSET(AK$107, $CB451, 0, 5, 1)%)^(1/5)-1))</f>
        <v>4.7813512734401709E-2</v>
      </c>
      <c r="AL451" s="87">
        <f t="array" aca="1" ref="AL451" ca="1">IF(AL$423="", "", IF(ISERROR(PRODUCT(1+OFFSET(AL$107, $CB451, 0, 5, 1)%)), "", PRODUCT(1+OFFSET(AL$107, $CB451, 0, 5, 1)%)^(1/5)-1))</f>
        <v>7.4011365803748896E-2</v>
      </c>
      <c r="AM451" s="87">
        <f t="array" aca="1" ref="AM451" ca="1">IF(AM$423="", "", IF(ISERROR(PRODUCT(1+OFFSET(AM$107, $CB451, 0, 5, 1)%)), "", PRODUCT(1+OFFSET(AM$107, $CB451, 0, 5, 1)%)^(1/5)-1))</f>
        <v>7.2166062773732387E-2</v>
      </c>
      <c r="AN451" s="87">
        <f t="array" aca="1" ref="AN451" ca="1">IF(AN$423="", "", IF(ISERROR(PRODUCT(1+OFFSET(AN$107, $CB451, 0, 5, 1)%)), "", PRODUCT(1+OFFSET(AN$107, $CB451, 0, 5, 1)%)^(1/5)-1))</f>
        <v>7.2108702726852991E-2</v>
      </c>
      <c r="AO451" s="87">
        <f t="array" aca="1" ref="AO451" ca="1">IF(AO$423="", "", IF(ISERROR(PRODUCT(1+OFFSET(AO$107, $CB451, 0, 5, 1)%)), "", PRODUCT(1+OFFSET(AO$107, $CB451, 0, 5, 1)%)^(1/5)-1))</f>
        <v>0.10029255088251454</v>
      </c>
      <c r="AP451" s="87">
        <f t="array" aca="1" ref="AP451" ca="1">IF(AP$423="", "", IF(ISERROR(PRODUCT(1+OFFSET(AP$107, $CB451, 0, 5, 1)%)), "", PRODUCT(1+OFFSET(AP$107, $CB451, 0, 5, 1)%)^(1/5)-1))</f>
        <v>7.3697426746645034E-2</v>
      </c>
      <c r="AQ451" s="87">
        <f t="array" aca="1" ref="AQ451" ca="1">IF(AQ$423="", "", IF(ISERROR(PRODUCT(1+OFFSET(AQ$107, $CB451, 0, 5, 1)%)), "", PRODUCT(1+OFFSET(AQ$107, $CB451, 0, 5, 1)%)^(1/5)-1))</f>
        <v>7.7013641499263041E-2</v>
      </c>
      <c r="AR451" s="87">
        <f t="array" aca="1" ref="AR451" ca="1">IF(AR$423="", "", IF(ISERROR(PRODUCT(1+OFFSET(AR$107, $CB451, 0, 5, 1)%)), "", PRODUCT(1+OFFSET(AR$107, $CB451, 0, 5, 1)%)^(1/5)-1))</f>
        <v>6.1076326828249261E-2</v>
      </c>
      <c r="AS451" s="87">
        <f t="array" aca="1" ref="AS451" ca="1">IF(AS$423="", "", IF(ISERROR(PRODUCT(1+OFFSET(AS$107, $CB451, 0, 5, 1)%)), "", PRODUCT(1+OFFSET(AS$107, $CB451, 0, 5, 1)%)^(1/5)-1))</f>
        <v>9.0515926810011749E-2</v>
      </c>
      <c r="AT451" s="87">
        <f t="array" aca="1" ref="AT451" ca="1">IF(AT$423="", "", IF(ISERROR(PRODUCT(1+OFFSET(AT$107, $CB451, 0, 5, 1)%)), "", PRODUCT(1+OFFSET(AT$107, $CB451, 0, 5, 1)%)^(1/5)-1))</f>
        <v>0.10175295786941918</v>
      </c>
      <c r="AU451" s="87" t="str">
        <f t="array" aca="1" ref="AU451" ca="1">IF(AU$423="", "", IF(ISERROR(PRODUCT(1+OFFSET(AU$107, $CB451, 0, 5, 1)%)), "", PRODUCT(1+OFFSET(AU$107, $CB451, 0, 5, 1)%)^(1/5)-1))</f>
        <v/>
      </c>
      <c r="AV451" s="87" t="str">
        <f t="array" aca="1" ref="AV451" ca="1">IF(AV$423="", "", IF(ISERROR(PRODUCT(1+OFFSET(AV$107, $CB451, 0, 5, 1)%)), "", PRODUCT(1+OFFSET(AV$107, $CB451, 0, 5, 1)%)^(1/5)-1))</f>
        <v/>
      </c>
      <c r="AW451" s="87" t="str">
        <f t="array" aca="1" ref="AW451" ca="1">IF(AW$423="", "", IF(ISERROR(PRODUCT(1+OFFSET(AW$107, $CB451, 0, 5, 1)%)), "", PRODUCT(1+OFFSET(AW$107, $CB451, 0, 5, 1)%)^(1/5)-1))</f>
        <v/>
      </c>
      <c r="AX451" s="87" t="str">
        <f t="array" aca="1" ref="AX451" ca="1">IF(AX$423="", "", IF(ISERROR(PRODUCT(1+OFFSET(AX$107, $CB451, 0, 5, 1)%)), "", PRODUCT(1+OFFSET(AX$107, $CB451, 0, 5, 1)%)^(1/5)-1))</f>
        <v/>
      </c>
      <c r="AY451" s="87" t="str">
        <f t="array" aca="1" ref="AY451" ca="1">IF(AY$423="", "", IF(ISERROR(PRODUCT(1+OFFSET(AY$107, $CB451, 0, 5, 1)%)), "", PRODUCT(1+OFFSET(AY$107, $CB451, 0, 5, 1)%)^(1/5)-1))</f>
        <v/>
      </c>
      <c r="AZ451" s="87" t="str">
        <f t="array" aca="1" ref="AZ451" ca="1">IF(AZ$423="", "", IF(ISERROR(PRODUCT(1+OFFSET(AZ$107, $CB451, 0, 5, 1)%)), "", PRODUCT(1+OFFSET(AZ$107, $CB451, 0, 5, 1)%)^(1/5)-1))</f>
        <v/>
      </c>
      <c r="BA451" s="87" t="str">
        <f t="array" aca="1" ref="BA451" ca="1">IF(BA$423="", "", IF(ISERROR(PRODUCT(1+OFFSET(BA$107, $CB451, 0, 5, 1)%)), "", PRODUCT(1+OFFSET(BA$107, $CB451, 0, 5, 1)%)^(1/5)-1))</f>
        <v/>
      </c>
      <c r="BB451" s="87" t="str">
        <f t="array" aca="1" ref="BB451" ca="1">IF(BB$423="", "", IF(ISERROR(PRODUCT(1+OFFSET(BB$107, $CB451, 0, 5, 1)%)), "", PRODUCT(1+OFFSET(BB$107, $CB451, 0, 5, 1)%)^(1/5)-1))</f>
        <v/>
      </c>
      <c r="BC451" s="87" t="str">
        <f t="array" aca="1" ref="BC451" ca="1">IF(BC$423="", "", IF(ISERROR(PRODUCT(1+OFFSET(BC$107, $CB451, 0, 5, 1)%)), "", PRODUCT(1+OFFSET(BC$107, $CB451, 0, 5, 1)%)^(1/5)-1))</f>
        <v/>
      </c>
      <c r="BD451" s="87" t="str">
        <f t="array" aca="1" ref="BD451" ca="1">IF(BD$423="", "", IF(ISERROR(PRODUCT(1+OFFSET(BD$107, $CB451, 0, 5, 1)%)), "", PRODUCT(1+OFFSET(BD$107, $CB451, 0, 5, 1)%)^(1/5)-1))</f>
        <v/>
      </c>
      <c r="BE451" s="87" t="str">
        <f t="array" aca="1" ref="BE451" ca="1">IF(BE$423="", "", IF(ISERROR(PRODUCT(1+OFFSET(BE$107, $CB451, 0, 5, 1)%)), "", PRODUCT(1+OFFSET(BE$107, $CB451, 0, 5, 1)%)^(1/5)-1))</f>
        <v/>
      </c>
      <c r="BF451" s="87" t="str">
        <f t="array" aca="1" ref="BF451" ca="1">IF(BF$423="", "", IF(ISERROR(PRODUCT(1+OFFSET(BF$107, $CB451, 0, 5, 1)%)), "", PRODUCT(1+OFFSET(BF$107, $CB451, 0, 5, 1)%)^(1/5)-1))</f>
        <v/>
      </c>
      <c r="BG451" s="87" t="str">
        <f t="array" aca="1" ref="BG451" ca="1">IF(BG$423="", "", IF(ISERROR(PRODUCT(1+OFFSET(BG$107, $CB451, 0, 5, 1)%)), "", PRODUCT(1+OFFSET(BG$107, $CB451, 0, 5, 1)%)^(1/5)-1))</f>
        <v/>
      </c>
      <c r="BH451" s="87" t="str">
        <f t="array" aca="1" ref="BH451" ca="1">IF(BH$423="", "", IF(ISERROR(PRODUCT(1+OFFSET(BH$107, $CB451, 0, 5, 1)%)), "", PRODUCT(1+OFFSET(BH$107, $CB451, 0, 5, 1)%)^(1/5)-1))</f>
        <v/>
      </c>
      <c r="BI451" s="87" t="str">
        <f t="array" aca="1" ref="BI451" ca="1">IF(BI$423="", "", IF(ISERROR(PRODUCT(1+OFFSET(BI$107, $CB451, 0, 5, 1)%)), "", PRODUCT(1+OFFSET(BI$107, $CB451, 0, 5, 1)%)^(1/5)-1))</f>
        <v/>
      </c>
      <c r="BJ451" s="87" t="str">
        <f t="array" aca="1" ref="BJ451" ca="1">IF(BJ$423="", "", IF(ISERROR(PRODUCT(1+OFFSET(BJ$107, $CB451, 0, 5, 1)%)), "", PRODUCT(1+OFFSET(BJ$107, $CB451, 0, 5, 1)%)^(1/5)-1))</f>
        <v/>
      </c>
      <c r="BK451" s="87" t="str">
        <f t="array" aca="1" ref="BK451" ca="1">IF(BK$423="", "", IF(ISERROR(PRODUCT(1+OFFSET(BK$107, $CB451, 0, 5, 1)%)), "", PRODUCT(1+OFFSET(BK$107, $CB451, 0, 5, 1)%)^(1/5)-1))</f>
        <v/>
      </c>
      <c r="BL451" s="87" t="str">
        <f t="array" aca="1" ref="BL451" ca="1">IF(BL$423="", "", IF(ISERROR(PRODUCT(1+OFFSET(BL$107, $CB451, 0, 5, 1)%)), "", PRODUCT(1+OFFSET(BL$107, $CB451, 0, 5, 1)%)^(1/5)-1))</f>
        <v/>
      </c>
      <c r="BM451" s="87" t="str">
        <f t="array" aca="1" ref="BM451" ca="1">IF(BM$423="", "", IF(ISERROR(PRODUCT(1+OFFSET(BM$107, $CB451, 0, 5, 1)%)), "", PRODUCT(1+OFFSET(BM$107, $CB451, 0, 5, 1)%)^(1/5)-1))</f>
        <v/>
      </c>
      <c r="BN451" s="87" t="str">
        <f t="array" aca="1" ref="BN451" ca="1">IF(BN$423="", "", IF(ISERROR(PRODUCT(1+OFFSET(BN$107, $CB451, 0, 5, 1)%)), "", PRODUCT(1+OFFSET(BN$107, $CB451, 0, 5, 1)%)^(1/5)-1))</f>
        <v/>
      </c>
      <c r="BO451" s="87" t="str">
        <f t="array" aca="1" ref="BO451" ca="1">IF(BO$423="", "", IF(ISERROR(PRODUCT(1+OFFSET(BO$107, $CB451, 0, 5, 1)%)), "", PRODUCT(1+OFFSET(BO$107, $CB451, 0, 5, 1)%)^(1/5)-1))</f>
        <v/>
      </c>
      <c r="BP451" s="87" t="str">
        <f t="array" aca="1" ref="BP451" ca="1">IF(BP$423="", "", IF(ISERROR(PRODUCT(1+OFFSET(BP$107, $CB451, 0, 5, 1)%)), "", PRODUCT(1+OFFSET(BP$107, $CB451, 0, 5, 1)%)^(1/5)-1))</f>
        <v/>
      </c>
      <c r="BQ451" s="87" t="str">
        <f t="array" aca="1" ref="BQ451" ca="1">IF(BQ$423="", "", IF(ISERROR(PRODUCT(1+OFFSET(BQ$107, $CB451, 0, 5, 1)%)), "", PRODUCT(1+OFFSET(BQ$107, $CB451, 0, 5, 1)%)^(1/5)-1))</f>
        <v/>
      </c>
      <c r="BR451" s="87" t="str">
        <f t="array" aca="1" ref="BR451" ca="1">IF(BR$423="", "", IF(ISERROR(PRODUCT(1+OFFSET(BR$107, $CB451, 0, 5, 1)%)), "", PRODUCT(1+OFFSET(BR$107, $CB451, 0, 5, 1)%)^(1/5)-1))</f>
        <v/>
      </c>
      <c r="BS451" s="87" t="str">
        <f t="array" aca="1" ref="BS451" ca="1">IF(BS$423="", "", IF(ISERROR(PRODUCT(1+OFFSET(BS$107, $CB451, 0, 5, 1)%)), "", PRODUCT(1+OFFSET(BS$107, $CB451, 0, 5, 1)%)^(1/5)-1))</f>
        <v/>
      </c>
      <c r="BT451" s="87" t="str">
        <f t="array" aca="1" ref="BT451" ca="1">IF(BT$423="", "", IF(ISERROR(PRODUCT(1+OFFSET(BT$107, $CB451, 0, 5, 1)%)), "", PRODUCT(1+OFFSET(BT$107, $CB451, 0, 5, 1)%)^(1/5)-1))</f>
        <v/>
      </c>
      <c r="BU451" s="87" t="str">
        <f t="array" aca="1" ref="BU451" ca="1">IF(BU$423="", "", IF(ISERROR(PRODUCT(1+OFFSET(BU$107, $CB451, 0, 5, 1)%)), "", PRODUCT(1+OFFSET(BU$107, $CB451, 0, 5, 1)%)^(1/5)-1))</f>
        <v/>
      </c>
      <c r="BV451" s="87">
        <f t="array" aca="1" ref="BV451" ca="1">IF(BV$423="", "", IF(ISERROR(PRODUCT(1+OFFSET(BV$107, $CB451, 0, 5, 1)%)), "", PRODUCT(1+OFFSET(BV$107, $CB451, 0, 5, 1)%)^(1/5)-1))</f>
        <v>9.6654583630739754E-2</v>
      </c>
      <c r="BW451" s="87">
        <f t="array" aca="1" ref="BW451" ca="1">IF(BW$423="", "", IF(ISERROR(PRODUCT(1+OFFSET(BW$107, $CB451, 0, 5, 1)%)), "", PRODUCT(1+OFFSET(BW$107, $CB451, 0, 5, 1)%)^(1/5)-1))</f>
        <v>7.584482160013839E-2</v>
      </c>
      <c r="BX451" s="87">
        <f t="array" aca="1" ref="BX451" ca="1">IF(BX$423="", "", IF(ISERROR(PRODUCT(1+OFFSET(BX$107, $CB451, 0, 5, 1)%)), "", PRODUCT(1+OFFSET(BX$107, $CB451, 0, 5, 1)%)^(1/5)-1))</f>
        <v>4.7863815333092141E-2</v>
      </c>
      <c r="BY451" s="301">
        <f t="array" aca="1" ref="BY451" ca="1">IF(BY$423="", "", IF(ISERROR(PRODUCT(1+OFFSET(BY$107, $CB451, 0, 5, 1)%)), "", PRODUCT(1+OFFSET(BY$107, $CB451, 0, 5, 1)%)^(1/5)-1))</f>
        <v>0</v>
      </c>
      <c r="BZ451" s="292">
        <f t="array" aca="1" ref="BZ451" ca="1">IF(BZ$423="", "", IF(ISERROR(PRODUCT(1+OFFSET(BZ$107, $CB451, 0, 5, 1)%)), "", PRODUCT(1+OFFSET(BZ$107, $CB451, 0, 5, 1)%)^(1/5)-1))</f>
        <v>3.4907043552284023E-2</v>
      </c>
      <c r="CB451" s="131">
        <f t="shared" si="429"/>
        <v>20</v>
      </c>
    </row>
    <row r="452" spans="1:83" ht="14">
      <c r="A452" s="85" t="str">
        <f t="shared" si="428"/>
        <v>1995-1999</v>
      </c>
      <c r="B452" s="86">
        <f t="array" aca="1" ref="B452" ca="1">IF(B$423="", "", IF(ISERROR(PRODUCT(1+OFFSET(B$107, $CB452, 0, 5, 1)%)), "", PRODUCT(1+OFFSET(B$107, $CB452, 0, 5, 1)%)^(1/5)-1))</f>
        <v>0.26844595313301056</v>
      </c>
      <c r="C452" s="87">
        <f t="array" aca="1" ref="C452" ca="1">IF(C$423="", "", IF(ISERROR(PRODUCT(1+OFFSET(C$107, $CB452, 0, 5, 1)%)), "", PRODUCT(1+OFFSET(C$107, $CB452, 0, 5, 1)%)^(1/5)-1))</f>
        <v>0.22818590391879501</v>
      </c>
      <c r="D452" s="87">
        <f t="array" aca="1" ref="D452" ca="1">IF(D$423="", "", IF(ISERROR(PRODUCT(1+OFFSET(D$107, $CB452, 0, 5, 1)%)), "", PRODUCT(1+OFFSET(D$107, $CB452, 0, 5, 1)%)^(1/5)-1))</f>
        <v>0.28493444746607954</v>
      </c>
      <c r="E452" s="87">
        <f t="array" aca="1" ref="E452" ca="1">IF(E$423="", "", IF(ISERROR(PRODUCT(1+OFFSET(E$107, $CB452, 0, 5, 1)%)), "", PRODUCT(1+OFFSET(E$107, $CB452, 0, 5, 1)%)^(1/5)-1))</f>
        <v>0.33654005965277123</v>
      </c>
      <c r="F452" s="87">
        <f t="array" aca="1" ref="F452" ca="1">IF(F$423="", "", IF(ISERROR(PRODUCT(1+OFFSET(F$107, $CB452, 0, 5, 1)%)), "", PRODUCT(1+OFFSET(F$107, $CB452, 0, 5, 1)%)^(1/5)-1))</f>
        <v>0.18127631538754274</v>
      </c>
      <c r="G452" s="87">
        <f t="array" aca="1" ref="G452" ca="1">IF(G$423="", "", IF(ISERROR(PRODUCT(1+OFFSET(G$107, $CB452, 0, 5, 1)%)), "", PRODUCT(1+OFFSET(G$107, $CB452, 0, 5, 1)%)^(1/5)-1))</f>
        <v>0.20900184993966686</v>
      </c>
      <c r="H452" s="87">
        <f t="array" aca="1" ref="H452" ca="1">IF(H$423="", "", IF(ISERROR(PRODUCT(1+OFFSET(H$107, $CB452, 0, 5, 1)%)), "", PRODUCT(1+OFFSET(H$107, $CB452, 0, 5, 1)%)^(1/5)-1))</f>
        <v>0.30312463226156416</v>
      </c>
      <c r="I452" s="87">
        <f t="array" aca="1" ref="I452" ca="1">IF(I$423="", "", IF(ISERROR(PRODUCT(1+OFFSET(I$107, $CB452, 0, 5, 1)%)), "", PRODUCT(1+OFFSET(I$107, $CB452, 0, 5, 1)%)^(1/5)-1))</f>
        <v>0.15423090568007769</v>
      </c>
      <c r="J452" s="87">
        <f t="array" aca="1" ref="J452" ca="1">IF(J$423="", "", IF(ISERROR(PRODUCT(1+OFFSET(J$107, $CB452, 0, 5, 1)%)), "", PRODUCT(1+OFFSET(J$107, $CB452, 0, 5, 1)%)^(1/5)-1))</f>
        <v>0.17835892480311322</v>
      </c>
      <c r="K452" s="87">
        <f t="array" aca="1" ref="K452" ca="1">IF(K$423="", "", IF(ISERROR(PRODUCT(1+OFFSET(K$107, $CB452, 0, 5, 1)%)), "", PRODUCT(1+OFFSET(K$107, $CB452, 0, 5, 1)%)^(1/5)-1))</f>
        <v>0.17663951935851041</v>
      </c>
      <c r="L452" s="87">
        <f t="array" aca="1" ref="L452" ca="1">IF(L$423="", "", IF(ISERROR(PRODUCT(1+OFFSET(L$107, $CB452, 0, 5, 1)%)), "", PRODUCT(1+OFFSET(L$107, $CB452, 0, 5, 1)%)^(1/5)-1))</f>
        <v>0.18767893420136561</v>
      </c>
      <c r="M452" s="87">
        <f t="array" aca="1" ref="M452" ca="1">IF(M$423="", "", IF(ISERROR(PRODUCT(1+OFFSET(M$107, $CB452, 0, 5, 1)%)), "", PRODUCT(1+OFFSET(M$107, $CB452, 0, 5, 1)%)^(1/5)-1))</f>
        <v>8.14586334564118E-2</v>
      </c>
      <c r="N452" s="87">
        <f t="array" aca="1" ref="N452" ca="1">IF(N$423="", "", IF(ISERROR(PRODUCT(1+OFFSET(N$107, $CB452, 0, 5, 1)%)), "", PRODUCT(1+OFFSET(N$107, $CB452, 0, 5, 1)%)^(1/5)-1))</f>
        <v>0.1272935611016548</v>
      </c>
      <c r="O452" s="87">
        <f t="array" aca="1" ref="O452" ca="1">IF(O$423="", "", IF(ISERROR(PRODUCT(1+OFFSET(O$107, $CB452, 0, 5, 1)%)), "", PRODUCT(1+OFFSET(O$107, $CB452, 0, 5, 1)%)^(1/5)-1))</f>
        <v>5.0873864902033494E-2</v>
      </c>
      <c r="P452" s="87">
        <f t="array" aca="1" ref="P452" ca="1">IF(P$423="", "", IF(ISERROR(PRODUCT(1+OFFSET(P$107, $CB452, 0, 5, 1)%)), "", PRODUCT(1+OFFSET(P$107, $CB452, 0, 5, 1)%)^(1/5)-1))</f>
        <v>0.11556286240121683</v>
      </c>
      <c r="Q452" s="87">
        <f t="array" aca="1" ref="Q452" ca="1">IF(Q$423="", "", IF(ISERROR(PRODUCT(1+OFFSET(Q$107, $CB452, 0, 5, 1)%)), "", PRODUCT(1+OFFSET(Q$107, $CB452, 0, 5, 1)%)^(1/5)-1))</f>
        <v>2.5156706751527702E-2</v>
      </c>
      <c r="R452" s="87">
        <f t="array" aca="1" ref="R452" ca="1">IF(R$423="", "", IF(ISERROR(PRODUCT(1+OFFSET(R$107, $CB452, 0, 5, 1)%)), "", PRODUCT(1+OFFSET(R$107, $CB452, 0, 5, 1)%)^(1/5)-1))</f>
        <v>0.22584590437242813</v>
      </c>
      <c r="S452" s="87">
        <f t="array" aca="1" ref="S452" ca="1">IF(S$423="", "", IF(ISERROR(PRODUCT(1+OFFSET(S$107, $CB452, 0, 5, 1)%)), "", PRODUCT(1+OFFSET(S$107, $CB452, 0, 5, 1)%)^(1/5)-1))</f>
        <v>0.11964453801405095</v>
      </c>
      <c r="T452" s="87">
        <f t="array" aca="1" ref="T452" ca="1">IF(T$423="", "", IF(ISERROR(PRODUCT(1+OFFSET(T$107, $CB452, 0, 5, 1)%)), "", PRODUCT(1+OFFSET(T$107, $CB452, 0, 5, 1)%)^(1/5)-1))</f>
        <v>2.7467783237507204E-2</v>
      </c>
      <c r="U452" s="87">
        <f t="array" aca="1" ref="U452" ca="1">IF(U$423="", "", IF(ISERROR(PRODUCT(1+OFFSET(U$107, $CB452, 0, 5, 1)%)), "", PRODUCT(1+OFFSET(U$107, $CB452, 0, 5, 1)%)^(1/5)-1))</f>
        <v>8.6053762456762994E-2</v>
      </c>
      <c r="V452" s="87">
        <f t="array" aca="1" ref="V452" ca="1">IF(V$423="", "", IF(ISERROR(PRODUCT(1+OFFSET(V$107, $CB452, 0, 5, 1)%)), "", PRODUCT(1+OFFSET(V$107, $CB452, 0, 5, 1)%)^(1/5)-1))</f>
        <v>7.3738427507494375E-2</v>
      </c>
      <c r="W452" s="87">
        <f t="array" aca="1" ref="W452" ca="1">IF(W$423="", "", IF(ISERROR(PRODUCT(1+OFFSET(W$107, $CB452, 0, 5, 1)%)), "", PRODUCT(1+OFFSET(W$107, $CB452, 0, 5, 1)%)^(1/5)-1))</f>
        <v>6.3661477043741588E-2</v>
      </c>
      <c r="X452" s="87">
        <f t="array" aca="1" ref="X452" ca="1">IF(X$423="", "", IF(ISERROR(PRODUCT(1+OFFSET(X$107, $CB452, 0, 5, 1)%)), "", PRODUCT(1+OFFSET(X$107, $CB452, 0, 5, 1)%)^(1/5)-1))</f>
        <v>7.6198281258252898E-2</v>
      </c>
      <c r="Y452" s="87">
        <f t="array" aca="1" ref="Y452" ca="1">IF(Y$423="", "", IF(ISERROR(PRODUCT(1+OFFSET(Y$107, $CB452, 0, 5, 1)%)), "", PRODUCT(1+OFFSET(Y$107, $CB452, 0, 5, 1)%)^(1/5)-1))</f>
        <v>6.7763146604071345E-2</v>
      </c>
      <c r="Z452" s="87">
        <f t="array" aca="1" ref="Z452" ca="1">IF(Z$423="", "", IF(ISERROR(PRODUCT(1+OFFSET(Z$107, $CB452, 0, 5, 1)%)), "", PRODUCT(1+OFFSET(Z$107, $CB452, 0, 5, 1)%)^(1/5)-1))</f>
        <v>5.2267634720585265E-2</v>
      </c>
      <c r="AA452" s="87">
        <f t="array" aca="1" ref="AA452" ca="1">IF(AA$423="", "", IF(ISERROR(PRODUCT(1+OFFSET(AA$107, $CB452, 0, 5, 1)%)), "", PRODUCT(1+OFFSET(AA$107, $CB452, 0, 5, 1)%)^(1/5)-1))</f>
        <v>7.9592417352066347E-2</v>
      </c>
      <c r="AB452" s="87">
        <f t="array" aca="1" ref="AB452" ca="1">IF(AB$423="", "", IF(ISERROR(PRODUCT(1+OFFSET(AB$107, $CB452, 0, 5, 1)%)), "", PRODUCT(1+OFFSET(AB$107, $CB452, 0, 5, 1)%)^(1/5)-1))</f>
        <v>0.1736332528149811</v>
      </c>
      <c r="AC452" s="87">
        <f t="array" aca="1" ref="AC452" ca="1">IF(AC$423="", "", IF(ISERROR(PRODUCT(1+OFFSET(AC$107, $CB452, 0, 5, 1)%)), "", PRODUCT(1+OFFSET(AC$107, $CB452, 0, 5, 1)%)^(1/5)-1))</f>
        <v>0.12694512654916101</v>
      </c>
      <c r="AD452" s="87">
        <f t="array" aca="1" ref="AD452" ca="1">IF(AD$423="", "", IF(ISERROR(PRODUCT(1+OFFSET(AD$107, $CB452, 0, 5, 1)%)), "", PRODUCT(1+OFFSET(AD$107, $CB452, 0, 5, 1)%)^(1/5)-1))</f>
        <v>0.17672368959857154</v>
      </c>
      <c r="AE452" s="87">
        <f t="array" aca="1" ref="AE452" ca="1">IF(AE$423="", "", IF(ISERROR(PRODUCT(1+OFFSET(AE$107, $CB452, 0, 5, 1)%)), "", PRODUCT(1+OFFSET(AE$107, $CB452, 0, 5, 1)%)^(1/5)-1))</f>
        <v>3.8487930668079207E-2</v>
      </c>
      <c r="AF452" s="87">
        <f t="array" aca="1" ref="AF452" ca="1">IF(AF$423="", "", IF(ISERROR(PRODUCT(1+OFFSET(AF$107, $CB452, 0, 5, 1)%)), "", PRODUCT(1+OFFSET(AF$107, $CB452, 0, 5, 1)%)^(1/5)-1))</f>
        <v>-5.6431070523583649E-2</v>
      </c>
      <c r="AG452" s="87">
        <f t="array" aca="1" ref="AG452" ca="1">IF(AG$423="", "", IF(ISERROR(PRODUCT(1+OFFSET(AG$107, $CB452, 0, 5, 1)%)), "", PRODUCT(1+OFFSET(AG$107, $CB452, 0, 5, 1)%)^(1/5)-1))</f>
        <v>0.13151629722582858</v>
      </c>
      <c r="AH452" s="87">
        <f t="array" aca="1" ref="AH452" ca="1">IF(AH$423="", "", IF(ISERROR(PRODUCT(1+OFFSET(AH$107, $CB452, 0, 5, 1)%)), "", PRODUCT(1+OFFSET(AH$107, $CB452, 0, 5, 1)%)^(1/5)-1))</f>
        <v>0.27836814417194633</v>
      </c>
      <c r="AI452" s="87">
        <f t="array" aca="1" ref="AI452" ca="1">IF(AI$423="", "", IF(ISERROR(PRODUCT(1+OFFSET(AI$107, $CB452, 0, 5, 1)%)), "", PRODUCT(1+OFFSET(AI$107, $CB452, 0, 5, 1)%)^(1/5)-1))</f>
        <v>-6.4410010426256936E-2</v>
      </c>
      <c r="AJ452" s="87">
        <f t="array" aca="1" ref="AJ452" ca="1">IF(AJ$423="", "", IF(ISERROR(PRODUCT(1+OFFSET(AJ$107, $CB452, 0, 5, 1)%)), "", PRODUCT(1+OFFSET(AJ$107, $CB452, 0, 5, 1)%)^(1/5)-1))</f>
        <v>0.20126049188617401</v>
      </c>
      <c r="AK452" s="87">
        <f t="array" aca="1" ref="AK452" ca="1">IF(AK$423="", "", IF(ISERROR(PRODUCT(1+OFFSET(AK$107, $CB452, 0, 5, 1)%)), "", PRODUCT(1+OFFSET(AK$107, $CB452, 0, 5, 1)%)^(1/5)-1))</f>
        <v>4.1102279604391612E-2</v>
      </c>
      <c r="AL452" s="87">
        <f t="array" aca="1" ref="AL452" ca="1">IF(AL$423="", "", IF(ISERROR(PRODUCT(1+OFFSET(AL$107, $CB452, 0, 5, 1)%)), "", PRODUCT(1+OFFSET(AL$107, $CB452, 0, 5, 1)%)^(1/5)-1))</f>
        <v>5.9374490894551046E-2</v>
      </c>
      <c r="AM452" s="87">
        <f t="array" aca="1" ref="AM452" ca="1">IF(AM$423="", "", IF(ISERROR(PRODUCT(1+OFFSET(AM$107, $CB452, 0, 5, 1)%)), "", PRODUCT(1+OFFSET(AM$107, $CB452, 0, 5, 1)%)^(1/5)-1))</f>
        <v>6.740209660360108E-2</v>
      </c>
      <c r="AN452" s="87">
        <f t="array" aca="1" ref="AN452" ca="1">IF(AN$423="", "", IF(ISERROR(PRODUCT(1+OFFSET(AN$107, $CB452, 0, 5, 1)%)), "", PRODUCT(1+OFFSET(AN$107, $CB452, 0, 5, 1)%)^(1/5)-1))</f>
        <v>6.8207737027771387E-2</v>
      </c>
      <c r="AO452" s="87">
        <f t="array" aca="1" ref="AO452" ca="1">IF(AO$423="", "", IF(ISERROR(PRODUCT(1+OFFSET(AO$107, $CB452, 0, 5, 1)%)), "", PRODUCT(1+OFFSET(AO$107, $CB452, 0, 5, 1)%)^(1/5)-1))</f>
        <v>9.6090880695816283E-2</v>
      </c>
      <c r="AP452" s="87">
        <f t="array" aca="1" ref="AP452" ca="1">IF(AP$423="", "", IF(ISERROR(PRODUCT(1+OFFSET(AP$107, $CB452, 0, 5, 1)%)), "", PRODUCT(1+OFFSET(AP$107, $CB452, 0, 5, 1)%)^(1/5)-1))</f>
        <v>5.8528049790487646E-2</v>
      </c>
      <c r="AQ452" s="87">
        <f t="array" aca="1" ref="AQ452" ca="1">IF(AQ$423="", "", IF(ISERROR(PRODUCT(1+OFFSET(AQ$107, $CB452, 0, 5, 1)%)), "", PRODUCT(1+OFFSET(AQ$107, $CB452, 0, 5, 1)%)^(1/5)-1))</f>
        <v>7.2272331650923505E-2</v>
      </c>
      <c r="AR452" s="87">
        <f t="array" aca="1" ref="AR452" ca="1">IF(AR$423="", "", IF(ISERROR(PRODUCT(1+OFFSET(AR$107, $CB452, 0, 5, 1)%)), "", PRODUCT(1+OFFSET(AR$107, $CB452, 0, 5, 1)%)^(1/5)-1))</f>
        <v>0.1061640275072071</v>
      </c>
      <c r="AS452" s="87">
        <f t="array" aca="1" ref="AS452" ca="1">IF(AS$423="", "", IF(ISERROR(PRODUCT(1+OFFSET(AS$107, $CB452, 0, 5, 1)%)), "", PRODUCT(1+OFFSET(AS$107, $CB452, 0, 5, 1)%)^(1/5)-1))</f>
        <v>0.2409851343068794</v>
      </c>
      <c r="AT452" s="87">
        <f t="array" aca="1" ref="AT452" ca="1">IF(AT$423="", "", IF(ISERROR(PRODUCT(1+OFFSET(AT$107, $CB452, 0, 5, 1)%)), "", PRODUCT(1+OFFSET(AT$107, $CB452, 0, 5, 1)%)^(1/5)-1))</f>
        <v>0.39503564857387019</v>
      </c>
      <c r="AU452" s="87" t="str">
        <f t="array" aca="1" ref="AU452" ca="1">IF(AU$423="", "", IF(ISERROR(PRODUCT(1+OFFSET(AU$107, $CB452, 0, 5, 1)%)), "", PRODUCT(1+OFFSET(AU$107, $CB452, 0, 5, 1)%)^(1/5)-1))</f>
        <v/>
      </c>
      <c r="AV452" s="87" t="str">
        <f t="array" aca="1" ref="AV452" ca="1">IF(AV$423="", "", IF(ISERROR(PRODUCT(1+OFFSET(AV$107, $CB452, 0, 5, 1)%)), "", PRODUCT(1+OFFSET(AV$107, $CB452, 0, 5, 1)%)^(1/5)-1))</f>
        <v/>
      </c>
      <c r="AW452" s="87" t="str">
        <f t="array" aca="1" ref="AW452" ca="1">IF(AW$423="", "", IF(ISERROR(PRODUCT(1+OFFSET(AW$107, $CB452, 0, 5, 1)%)), "", PRODUCT(1+OFFSET(AW$107, $CB452, 0, 5, 1)%)^(1/5)-1))</f>
        <v/>
      </c>
      <c r="AX452" s="87" t="str">
        <f t="array" aca="1" ref="AX452" ca="1">IF(AX$423="", "", IF(ISERROR(PRODUCT(1+OFFSET(AX$107, $CB452, 0, 5, 1)%)), "", PRODUCT(1+OFFSET(AX$107, $CB452, 0, 5, 1)%)^(1/5)-1))</f>
        <v/>
      </c>
      <c r="AY452" s="87" t="str">
        <f t="array" aca="1" ref="AY452" ca="1">IF(AY$423="", "", IF(ISERROR(PRODUCT(1+OFFSET(AY$107, $CB452, 0, 5, 1)%)), "", PRODUCT(1+OFFSET(AY$107, $CB452, 0, 5, 1)%)^(1/5)-1))</f>
        <v/>
      </c>
      <c r="AZ452" s="87" t="str">
        <f t="array" aca="1" ref="AZ452" ca="1">IF(AZ$423="", "", IF(ISERROR(PRODUCT(1+OFFSET(AZ$107, $CB452, 0, 5, 1)%)), "", PRODUCT(1+OFFSET(AZ$107, $CB452, 0, 5, 1)%)^(1/5)-1))</f>
        <v/>
      </c>
      <c r="BA452" s="87" t="str">
        <f t="array" aca="1" ref="BA452" ca="1">IF(BA$423="", "", IF(ISERROR(PRODUCT(1+OFFSET(BA$107, $CB452, 0, 5, 1)%)), "", PRODUCT(1+OFFSET(BA$107, $CB452, 0, 5, 1)%)^(1/5)-1))</f>
        <v/>
      </c>
      <c r="BB452" s="87" t="str">
        <f t="array" aca="1" ref="BB452" ca="1">IF(BB$423="", "", IF(ISERROR(PRODUCT(1+OFFSET(BB$107, $CB452, 0, 5, 1)%)), "", PRODUCT(1+OFFSET(BB$107, $CB452, 0, 5, 1)%)^(1/5)-1))</f>
        <v/>
      </c>
      <c r="BC452" s="87" t="str">
        <f t="array" aca="1" ref="BC452" ca="1">IF(BC$423="", "", IF(ISERROR(PRODUCT(1+OFFSET(BC$107, $CB452, 0, 5, 1)%)), "", PRODUCT(1+OFFSET(BC$107, $CB452, 0, 5, 1)%)^(1/5)-1))</f>
        <v/>
      </c>
      <c r="BD452" s="87" t="str">
        <f t="array" aca="1" ref="BD452" ca="1">IF(BD$423="", "", IF(ISERROR(PRODUCT(1+OFFSET(BD$107, $CB452, 0, 5, 1)%)), "", PRODUCT(1+OFFSET(BD$107, $CB452, 0, 5, 1)%)^(1/5)-1))</f>
        <v/>
      </c>
      <c r="BE452" s="87" t="str">
        <f t="array" aca="1" ref="BE452" ca="1">IF(BE$423="", "", IF(ISERROR(PRODUCT(1+OFFSET(BE$107, $CB452, 0, 5, 1)%)), "", PRODUCT(1+OFFSET(BE$107, $CB452, 0, 5, 1)%)^(1/5)-1))</f>
        <v/>
      </c>
      <c r="BF452" s="87" t="str">
        <f t="array" aca="1" ref="BF452" ca="1">IF(BF$423="", "", IF(ISERROR(PRODUCT(1+OFFSET(BF$107, $CB452, 0, 5, 1)%)), "", PRODUCT(1+OFFSET(BF$107, $CB452, 0, 5, 1)%)^(1/5)-1))</f>
        <v/>
      </c>
      <c r="BG452" s="87" t="str">
        <f t="array" aca="1" ref="BG452" ca="1">IF(BG$423="", "", IF(ISERROR(PRODUCT(1+OFFSET(BG$107, $CB452, 0, 5, 1)%)), "", PRODUCT(1+OFFSET(BG$107, $CB452, 0, 5, 1)%)^(1/5)-1))</f>
        <v/>
      </c>
      <c r="BH452" s="87" t="str">
        <f t="array" aca="1" ref="BH452" ca="1">IF(BH$423="", "", IF(ISERROR(PRODUCT(1+OFFSET(BH$107, $CB452, 0, 5, 1)%)), "", PRODUCT(1+OFFSET(BH$107, $CB452, 0, 5, 1)%)^(1/5)-1))</f>
        <v/>
      </c>
      <c r="BI452" s="87" t="str">
        <f t="array" aca="1" ref="BI452" ca="1">IF(BI$423="", "", IF(ISERROR(PRODUCT(1+OFFSET(BI$107, $CB452, 0, 5, 1)%)), "", PRODUCT(1+OFFSET(BI$107, $CB452, 0, 5, 1)%)^(1/5)-1))</f>
        <v/>
      </c>
      <c r="BJ452" s="87" t="str">
        <f t="array" aca="1" ref="BJ452" ca="1">IF(BJ$423="", "", IF(ISERROR(PRODUCT(1+OFFSET(BJ$107, $CB452, 0, 5, 1)%)), "", PRODUCT(1+OFFSET(BJ$107, $CB452, 0, 5, 1)%)^(1/5)-1))</f>
        <v/>
      </c>
      <c r="BK452" s="87" t="str">
        <f t="array" aca="1" ref="BK452" ca="1">IF(BK$423="", "", IF(ISERROR(PRODUCT(1+OFFSET(BK$107, $CB452, 0, 5, 1)%)), "", PRODUCT(1+OFFSET(BK$107, $CB452, 0, 5, 1)%)^(1/5)-1))</f>
        <v/>
      </c>
      <c r="BL452" s="87" t="str">
        <f t="array" aca="1" ref="BL452" ca="1">IF(BL$423="", "", IF(ISERROR(PRODUCT(1+OFFSET(BL$107, $CB452, 0, 5, 1)%)), "", PRODUCT(1+OFFSET(BL$107, $CB452, 0, 5, 1)%)^(1/5)-1))</f>
        <v/>
      </c>
      <c r="BM452" s="87" t="str">
        <f t="array" aca="1" ref="BM452" ca="1">IF(BM$423="", "", IF(ISERROR(PRODUCT(1+OFFSET(BM$107, $CB452, 0, 5, 1)%)), "", PRODUCT(1+OFFSET(BM$107, $CB452, 0, 5, 1)%)^(1/5)-1))</f>
        <v/>
      </c>
      <c r="BN452" s="87" t="str">
        <f t="array" aca="1" ref="BN452" ca="1">IF(BN$423="", "", IF(ISERROR(PRODUCT(1+OFFSET(BN$107, $CB452, 0, 5, 1)%)), "", PRODUCT(1+OFFSET(BN$107, $CB452, 0, 5, 1)%)^(1/5)-1))</f>
        <v/>
      </c>
      <c r="BO452" s="87" t="str">
        <f t="array" aca="1" ref="BO452" ca="1">IF(BO$423="", "", IF(ISERROR(PRODUCT(1+OFFSET(BO$107, $CB452, 0, 5, 1)%)), "", PRODUCT(1+OFFSET(BO$107, $CB452, 0, 5, 1)%)^(1/5)-1))</f>
        <v/>
      </c>
      <c r="BP452" s="87" t="str">
        <f t="array" aca="1" ref="BP452" ca="1">IF(BP$423="", "", IF(ISERROR(PRODUCT(1+OFFSET(BP$107, $CB452, 0, 5, 1)%)), "", PRODUCT(1+OFFSET(BP$107, $CB452, 0, 5, 1)%)^(1/5)-1))</f>
        <v/>
      </c>
      <c r="BQ452" s="87" t="str">
        <f t="array" aca="1" ref="BQ452" ca="1">IF(BQ$423="", "", IF(ISERROR(PRODUCT(1+OFFSET(BQ$107, $CB452, 0, 5, 1)%)), "", PRODUCT(1+OFFSET(BQ$107, $CB452, 0, 5, 1)%)^(1/5)-1))</f>
        <v/>
      </c>
      <c r="BR452" s="87" t="str">
        <f t="array" aca="1" ref="BR452" ca="1">IF(BR$423="", "", IF(ISERROR(PRODUCT(1+OFFSET(BR$107, $CB452, 0, 5, 1)%)), "", PRODUCT(1+OFFSET(BR$107, $CB452, 0, 5, 1)%)^(1/5)-1))</f>
        <v/>
      </c>
      <c r="BS452" s="87" t="str">
        <f t="array" aca="1" ref="BS452" ca="1">IF(BS$423="", "", IF(ISERROR(PRODUCT(1+OFFSET(BS$107, $CB452, 0, 5, 1)%)), "", PRODUCT(1+OFFSET(BS$107, $CB452, 0, 5, 1)%)^(1/5)-1))</f>
        <v/>
      </c>
      <c r="BT452" s="87" t="str">
        <f t="array" aca="1" ref="BT452" ca="1">IF(BT$423="", "", IF(ISERROR(PRODUCT(1+OFFSET(BT$107, $CB452, 0, 5, 1)%)), "", PRODUCT(1+OFFSET(BT$107, $CB452, 0, 5, 1)%)^(1/5)-1))</f>
        <v/>
      </c>
      <c r="BU452" s="87" t="str">
        <f t="array" aca="1" ref="BU452" ca="1">IF(BU$423="", "", IF(ISERROR(PRODUCT(1+OFFSET(BU$107, $CB452, 0, 5, 1)%)), "", PRODUCT(1+OFFSET(BU$107, $CB452, 0, 5, 1)%)^(1/5)-1))</f>
        <v/>
      </c>
      <c r="BV452" s="87">
        <f t="array" aca="1" ref="BV452" ca="1">IF(BV$423="", "", IF(ISERROR(PRODUCT(1+OFFSET(BV$107, $CB452, 0, 5, 1)%)), "", PRODUCT(1+OFFSET(BV$107, $CB452, 0, 5, 1)%)^(1/5)-1))</f>
        <v>0.27168439828702229</v>
      </c>
      <c r="BW452" s="87">
        <f t="array" aca="1" ref="BW452" ca="1">IF(BW$423="", "", IF(ISERROR(PRODUCT(1+OFFSET(BW$107, $CB452, 0, 5, 1)%)), "", PRODUCT(1+OFFSET(BW$107, $CB452, 0, 5, 1)%)^(1/5)-1))</f>
        <v>7.7431559417631579E-2</v>
      </c>
      <c r="BX452" s="87">
        <f t="array" aca="1" ref="BX452" ca="1">IF(BX$423="", "", IF(ISERROR(PRODUCT(1+OFFSET(BX$107, $CB452, 0, 5, 1)%)), "", PRODUCT(1+OFFSET(BX$107, $CB452, 0, 5, 1)%)^(1/5)-1))</f>
        <v>5.058506435487975E-2</v>
      </c>
      <c r="BY452" s="301">
        <f t="array" aca="1" ref="BY452" ca="1">IF(BY$423="", "", IF(ISERROR(PRODUCT(1+OFFSET(BY$107, $CB452, 0, 5, 1)%)), "", PRODUCT(1+OFFSET(BY$107, $CB452, 0, 5, 1)%)^(1/5)-1))</f>
        <v>0</v>
      </c>
      <c r="BZ452" s="292">
        <f t="array" aca="1" ref="BZ452" ca="1">IF(BZ$423="", "", IF(ISERROR(PRODUCT(1+OFFSET(BZ$107, $CB452, 0, 5, 1)%)), "", PRODUCT(1+OFFSET(BZ$107, $CB452, 0, 5, 1)%)^(1/5)-1))</f>
        <v>2.3699433904956324E-2</v>
      </c>
      <c r="CB452" s="131">
        <f t="shared" si="429"/>
        <v>25</v>
      </c>
    </row>
    <row r="453" spans="1:83" ht="14">
      <c r="A453" s="85" t="str">
        <f t="shared" si="428"/>
        <v>2000-2004</v>
      </c>
      <c r="B453" s="86">
        <f t="array" aca="1" ref="B453" ca="1">IF(B$423="", "", IF(ISERROR(PRODUCT(1+OFFSET(B$107, $CB453, 0, 5, 1)%)), "", PRODUCT(1+OFFSET(B$107, $CB453, 0, 5, 1)%)^(1/5)-1))</f>
        <v>-1.4394894144532988E-2</v>
      </c>
      <c r="C453" s="87">
        <f t="array" aca="1" ref="C453" ca="1">IF(C$423="", "", IF(ISERROR(PRODUCT(1+OFFSET(C$107, $CB453, 0, 5, 1)%)), "", PRODUCT(1+OFFSET(C$107, $CB453, 0, 5, 1)%)^(1/5)-1))</f>
        <v>2.425621451496629E-2</v>
      </c>
      <c r="D453" s="87">
        <f t="array" aca="1" ref="D453" ca="1">IF(D$423="", "", IF(ISERROR(PRODUCT(1+OFFSET(D$107, $CB453, 0, 5, 1)%)), "", PRODUCT(1+OFFSET(D$107, $CB453, 0, 5, 1)%)^(1/5)-1))</f>
        <v>-2.3823096715725245E-2</v>
      </c>
      <c r="E453" s="87">
        <f t="array" aca="1" ref="E453" ca="1">IF(E$423="", "", IF(ISERROR(PRODUCT(1+OFFSET(E$107, $CB453, 0, 5, 1)%)), "", PRODUCT(1+OFFSET(E$107, $CB453, 0, 5, 1)%)^(1/5)-1))</f>
        <v>-6.9420770222521688E-2</v>
      </c>
      <c r="F453" s="87">
        <f t="array" aca="1" ref="F453" ca="1">IF(F$423="", "", IF(ISERROR(PRODUCT(1+OFFSET(F$107, $CB453, 0, 5, 1)%)), "", PRODUCT(1+OFFSET(F$107, $CB453, 0, 5, 1)%)^(1/5)-1))</f>
        <v>0.15876795030524082</v>
      </c>
      <c r="G453" s="87">
        <f t="array" aca="1" ref="G453" ca="1">IF(G$423="", "", IF(ISERROR(PRODUCT(1+OFFSET(G$107, $CB453, 0, 5, 1)%)), "", PRODUCT(1+OFFSET(G$107, $CB453, 0, 5, 1)%)^(1/5)-1))</f>
        <v>0.10128765285726882</v>
      </c>
      <c r="H453" s="87">
        <f t="array" aca="1" ref="H453" ca="1">IF(H$423="", "", IF(ISERROR(PRODUCT(1+OFFSET(H$107, $CB453, 0, 5, 1)%)), "", PRODUCT(1+OFFSET(H$107, $CB453, 0, 5, 1)%)^(1/5)-1))</f>
        <v>-6.6005926241639035E-2</v>
      </c>
      <c r="I453" s="87">
        <f t="array" aca="1" ref="I453" ca="1">IF(I$423="", "", IF(ISERROR(PRODUCT(1+OFFSET(I$107, $CB453, 0, 5, 1)%)), "", PRODUCT(1+OFFSET(I$107, $CB453, 0, 5, 1)%)^(1/5)-1))</f>
        <v>0.15045603148463771</v>
      </c>
      <c r="J453" s="87">
        <f t="array" aca="1" ref="J453" ca="1">IF(J$423="", "", IF(ISERROR(PRODUCT(1+OFFSET(J$107, $CB453, 0, 5, 1)%)), "", PRODUCT(1+OFFSET(J$107, $CB453, 0, 5, 1)%)^(1/5)-1))</f>
        <v>6.9816266966287621E-2</v>
      </c>
      <c r="K453" s="87">
        <f t="array" aca="1" ref="K453" ca="1">IF(K$423="", "", IF(ISERROR(PRODUCT(1+OFFSET(K$107, $CB453, 0, 5, 1)%)), "", PRODUCT(1+OFFSET(K$107, $CB453, 0, 5, 1)%)^(1/5)-1))</f>
        <v>7.1732150959274543E-2</v>
      </c>
      <c r="L453" s="87">
        <f t="array" aca="1" ref="L453" ca="1">IF(L$423="", "", IF(ISERROR(PRODUCT(1+OFFSET(L$107, $CB453, 0, 5, 1)%)), "", PRODUCT(1+OFFSET(L$107, $CB453, 0, 5, 1)%)^(1/5)-1))</f>
        <v>0.23057581151342599</v>
      </c>
      <c r="M453" s="87">
        <f t="array" aca="1" ref="M453" ca="1">IF(M$423="", "", IF(ISERROR(PRODUCT(1+OFFSET(M$107, $CB453, 0, 5, 1)%)), "", PRODUCT(1+OFFSET(M$107, $CB453, 0, 5, 1)%)^(1/5)-1))</f>
        <v>0.21175553259303515</v>
      </c>
      <c r="N453" s="87">
        <f t="array" aca="1" ref="N453" ca="1">IF(N$423="", "", IF(ISERROR(PRODUCT(1+OFFSET(N$107, $CB453, 0, 5, 1)%)), "", PRODUCT(1+OFFSET(N$107, $CB453, 0, 5, 1)%)^(1/5)-1))</f>
        <v>-1.1990320701262269E-2</v>
      </c>
      <c r="O453" s="87">
        <f t="array" aca="1" ref="O453" ca="1">IF(O$423="", "", IF(ISERROR(PRODUCT(1+OFFSET(O$107, $CB453, 0, 5, 1)%)), "", PRODUCT(1+OFFSET(O$107, $CB453, 0, 5, 1)%)^(1/5)-1))</f>
        <v>5.305727193863663E-2</v>
      </c>
      <c r="P453" s="87">
        <f t="array" aca="1" ref="P453" ca="1">IF(P$423="", "", IF(ISERROR(PRODUCT(1+OFFSET(P$107, $CB453, 0, 5, 1)%)), "", PRODUCT(1+OFFSET(P$107, $CB453, 0, 5, 1)%)^(1/5)-1))</f>
        <v>-5.9834476358345823E-3</v>
      </c>
      <c r="Q453" s="87">
        <f t="array" aca="1" ref="Q453" ca="1">IF(Q$423="", "", IF(ISERROR(PRODUCT(1+OFFSET(Q$107, $CB453, 0, 5, 1)%)), "", PRODUCT(1+OFFSET(Q$107, $CB453, 0, 5, 1)%)^(1/5)-1))</f>
        <v>-3.9842666301677987E-2</v>
      </c>
      <c r="R453" s="87">
        <f t="array" aca="1" ref="R453" ca="1">IF(R$423="", "", IF(ISERROR(PRODUCT(1+OFFSET(R$107, $CB453, 0, 5, 1)%)), "", PRODUCT(1+OFFSET(R$107, $CB453, 0, 5, 1)%)^(1/5)-1))</f>
        <v>1.3138114900010933E-3</v>
      </c>
      <c r="S453" s="87">
        <f t="array" aca="1" ref="S453" ca="1">IF(S$423="", "", IF(ISERROR(PRODUCT(1+OFFSET(S$107, $CB453, 0, 5, 1)%)), "", PRODUCT(1+OFFSET(S$107, $CB453, 0, 5, 1)%)^(1/5)-1))</f>
        <v>3.281776480159615E-2</v>
      </c>
      <c r="T453" s="87">
        <f t="array" aca="1" ref="T453" ca="1">IF(T$423="", "", IF(ISERROR(PRODUCT(1+OFFSET(T$107, $CB453, 0, 5, 1)%)), "", PRODUCT(1+OFFSET(T$107, $CB453, 0, 5, 1)%)^(1/5)-1))</f>
        <v>5.8067186019099548E-2</v>
      </c>
      <c r="U453" s="87">
        <f t="array" aca="1" ref="U453" ca="1">IF(U$423="", "", IF(ISERROR(PRODUCT(1+OFFSET(U$107, $CB453, 0, 5, 1)%)), "", PRODUCT(1+OFFSET(U$107, $CB453, 0, 5, 1)%)^(1/5)-1))</f>
        <v>9.890853434310598E-2</v>
      </c>
      <c r="V453" s="87">
        <f t="array" aca="1" ref="V453" ca="1">IF(V$423="", "", IF(ISERROR(PRODUCT(1+OFFSET(V$107, $CB453, 0, 5, 1)%)), "", PRODUCT(1+OFFSET(V$107, $CB453, 0, 5, 1)%)^(1/5)-1))</f>
        <v>8.1826613223394684E-2</v>
      </c>
      <c r="W453" s="87">
        <f t="array" aca="1" ref="W453" ca="1">IF(W$423="", "", IF(ISERROR(PRODUCT(1+OFFSET(W$107, $CB453, 0, 5, 1)%)), "", PRODUCT(1+OFFSET(W$107, $CB453, 0, 5, 1)%)^(1/5)-1))</f>
        <v>5.563214879348477E-2</v>
      </c>
      <c r="X453" s="87">
        <f t="array" aca="1" ref="X453" ca="1">IF(X$423="", "", IF(ISERROR(PRODUCT(1+OFFSET(X$107, $CB453, 0, 5, 1)%)), "", PRODUCT(1+OFFSET(X$107, $CB453, 0, 5, 1)%)^(1/5)-1))</f>
        <v>7.221283292639824E-2</v>
      </c>
      <c r="Y453" s="87">
        <f t="array" aca="1" ref="Y453" ca="1">IF(Y$423="", "", IF(ISERROR(PRODUCT(1+OFFSET(Y$107, $CB453, 0, 5, 1)%)), "", PRODUCT(1+OFFSET(Y$107, $CB453, 0, 5, 1)%)^(1/5)-1))</f>
        <v>5.7384632247173384E-2</v>
      </c>
      <c r="Z453" s="87">
        <f t="array" aca="1" ref="Z453" ca="1">IF(Z$423="", "", IF(ISERROR(PRODUCT(1+OFFSET(Z$107, $CB453, 0, 5, 1)%)), "", PRODUCT(1+OFFSET(Z$107, $CB453, 0, 5, 1)%)^(1/5)-1))</f>
        <v>2.7822704810885224E-2</v>
      </c>
      <c r="AA453" s="87">
        <f t="array" aca="1" ref="AA453" ca="1">IF(AA$423="", "", IF(ISERROR(PRODUCT(1+OFFSET(AA$107, $CB453, 0, 5, 1)%)), "", PRODUCT(1+OFFSET(AA$107, $CB453, 0, 5, 1)%)^(1/5)-1))</f>
        <v>9.1154755264273746E-2</v>
      </c>
      <c r="AB453" s="87">
        <f t="array" aca="1" ref="AB453" ca="1">IF(AB$423="", "", IF(ISERROR(PRODUCT(1+OFFSET(AB$107, $CB453, 0, 5, 1)%)), "", PRODUCT(1+OFFSET(AB$107, $CB453, 0, 5, 1)%)^(1/5)-1))</f>
        <v>7.5294196599480445E-2</v>
      </c>
      <c r="AC453" s="87">
        <f t="array" aca="1" ref="AC453" ca="1">IF(AC$423="", "", IF(ISERROR(PRODUCT(1+OFFSET(AC$107, $CB453, 0, 5, 1)%)), "", PRODUCT(1+OFFSET(AC$107, $CB453, 0, 5, 1)%)^(1/5)-1))</f>
        <v>9.0181363445093199E-2</v>
      </c>
      <c r="AD453" s="87">
        <f t="array" aca="1" ref="AD453" ca="1">IF(AD$423="", "", IF(ISERROR(PRODUCT(1+OFFSET(AD$107, $CB453, 0, 5, 1)%)), "", PRODUCT(1+OFFSET(AD$107, $CB453, 0, 5, 1)%)^(1/5)-1))</f>
        <v>8.1512384536072569E-2</v>
      </c>
      <c r="AE453" s="87">
        <f t="array" aca="1" ref="AE453" ca="1">IF(AE$423="", "", IF(ISERROR(PRODUCT(1+OFFSET(AE$107, $CB453, 0, 5, 1)%)), "", PRODUCT(1+OFFSET(AE$107, $CB453, 0, 5, 1)%)^(1/5)-1))</f>
        <v>0.12919418180424036</v>
      </c>
      <c r="AF453" s="87">
        <f t="array" aca="1" ref="AF453" ca="1">IF(AF$423="", "", IF(ISERROR(PRODUCT(1+OFFSET(AF$107, $CB453, 0, 5, 1)%)), "", PRODUCT(1+OFFSET(AF$107, $CB453, 0, 5, 1)%)^(1/5)-1))</f>
        <v>8.1879140288628305E-2</v>
      </c>
      <c r="AG453" s="87">
        <f t="array" aca="1" ref="AG453" ca="1">IF(AG$423="", "", IF(ISERROR(PRODUCT(1+OFFSET(AG$107, $CB453, 0, 5, 1)%)), "", PRODUCT(1+OFFSET(AG$107, $CB453, 0, 5, 1)%)^(1/5)-1))</f>
        <v>0.19292657137659042</v>
      </c>
      <c r="AH453" s="87">
        <f t="array" aca="1" ref="AH453" ca="1">IF(AH$423="", "", IF(ISERROR(PRODUCT(1+OFFSET(AH$107, $CB453, 0, 5, 1)%)), "", PRODUCT(1+OFFSET(AH$107, $CB453, 0, 5, 1)%)^(1/5)-1))</f>
        <v>0.12931982902751815</v>
      </c>
      <c r="AI453" s="87">
        <f t="array" aca="1" ref="AI453" ca="1">IF(AI$423="", "", IF(ISERROR(PRODUCT(1+OFFSET(AI$107, $CB453, 0, 5, 1)%)), "", PRODUCT(1+OFFSET(AI$107, $CB453, 0, 5, 1)%)^(1/5)-1))</f>
        <v>0.20305513074041537</v>
      </c>
      <c r="AJ453" s="87">
        <f t="array" aca="1" ref="AJ453" ca="1">IF(AJ$423="", "", IF(ISERROR(PRODUCT(1+OFFSET(AJ$107, $CB453, 0, 5, 1)%)), "", PRODUCT(1+OFFSET(AJ$107, $CB453, 0, 5, 1)%)^(1/5)-1))</f>
        <v>7.6314866430027717E-2</v>
      </c>
      <c r="AK453" s="87">
        <f t="array" aca="1" ref="AK453" ca="1">IF(AK$423="", "", IF(ISERROR(PRODUCT(1+OFFSET(AK$107, $CB453, 0, 5, 1)%)), "", PRODUCT(1+OFFSET(AK$107, $CB453, 0, 5, 1)%)^(1/5)-1))</f>
        <v>3.1677126773529185E-2</v>
      </c>
      <c r="AL453" s="87">
        <f t="array" aca="1" ref="AL453" ca="1">IF(AL$423="", "", IF(ISERROR(PRODUCT(1+OFFSET(AL$107, $CB453, 0, 5, 1)%)), "", PRODUCT(1+OFFSET(AL$107, $CB453, 0, 5, 1)%)^(1/5)-1))</f>
        <v>5.9557744860207373E-2</v>
      </c>
      <c r="AM453" s="87">
        <f t="array" aca="1" ref="AM453" ca="1">IF(AM$423="", "", IF(ISERROR(PRODUCT(1+OFFSET(AM$107, $CB453, 0, 5, 1)%)), "", PRODUCT(1+OFFSET(AM$107, $CB453, 0, 5, 1)%)^(1/5)-1))</f>
        <v>7.4016691882739627E-2</v>
      </c>
      <c r="AN453" s="87">
        <f t="array" aca="1" ref="AN453" ca="1">IF(AN$423="", "", IF(ISERROR(PRODUCT(1+OFFSET(AN$107, $CB453, 0, 5, 1)%)), "", PRODUCT(1+OFFSET(AN$107, $CB453, 0, 5, 1)%)^(1/5)-1))</f>
        <v>5.5430386351552619E-2</v>
      </c>
      <c r="AO453" s="87">
        <f t="array" aca="1" ref="AO453" ca="1">IF(AO$423="", "", IF(ISERROR(PRODUCT(1+OFFSET(AO$107, $CB453, 0, 5, 1)%)), "", PRODUCT(1+OFFSET(AO$107, $CB453, 0, 5, 1)%)^(1/5)-1))</f>
        <v>5.7048085827248407E-2</v>
      </c>
      <c r="AP453" s="87">
        <f t="array" aca="1" ref="AP453" ca="1">IF(AP$423="", "", IF(ISERROR(PRODUCT(1+OFFSET(AP$107, $CB453, 0, 5, 1)%)), "", PRODUCT(1+OFFSET(AP$107, $CB453, 0, 5, 1)%)^(1/5)-1))</f>
        <v>0.10634031949422873</v>
      </c>
      <c r="AQ453" s="87">
        <f t="array" aca="1" ref="AQ453" ca="1">IF(AQ$423="", "", IF(ISERROR(PRODUCT(1+OFFSET(AQ$107, $CB453, 0, 5, 1)%)), "", PRODUCT(1+OFFSET(AQ$107, $CB453, 0, 5, 1)%)^(1/5)-1))</f>
        <v>9.7486314675272245E-2</v>
      </c>
      <c r="AR453" s="87">
        <f t="array" aca="1" ref="AR453" ca="1">IF(AR$423="", "", IF(ISERROR(PRODUCT(1+OFFSET(AR$107, $CB453, 0, 5, 1)%)), "", PRODUCT(1+OFFSET(AR$107, $CB453, 0, 5, 1)%)^(1/5)-1))</f>
        <v>5.8100269121057702E-2</v>
      </c>
      <c r="AS453" s="87">
        <f t="array" aca="1" ref="AS453" ca="1">IF(AS$423="", "", IF(ISERROR(PRODUCT(1+OFFSET(AS$107, $CB453, 0, 5, 1)%)), "", PRODUCT(1+OFFSET(AS$107, $CB453, 0, 5, 1)%)^(1/5)-1))</f>
        <v>1.3729799442794732E-2</v>
      </c>
      <c r="AT453" s="87">
        <f t="array" aca="1" ref="AT453" ca="1">IF(AT$423="", "", IF(ISERROR(PRODUCT(1+OFFSET(AT$107, $CB453, 0, 5, 1)%)), "", PRODUCT(1+OFFSET(AT$107, $CB453, 0, 5, 1)%)^(1/5)-1))</f>
        <v>-7.3827952320445478E-3</v>
      </c>
      <c r="AU453" s="87" t="str">
        <f t="array" aca="1" ref="AU453" ca="1">IF(AU$423="", "", IF(ISERROR(PRODUCT(1+OFFSET(AU$107, $CB453, 0, 5, 1)%)), "", PRODUCT(1+OFFSET(AU$107, $CB453, 0, 5, 1)%)^(1/5)-1))</f>
        <v/>
      </c>
      <c r="AV453" s="87" t="str">
        <f t="array" aca="1" ref="AV453" ca="1">IF(AV$423="", "", IF(ISERROR(PRODUCT(1+OFFSET(AV$107, $CB453, 0, 5, 1)%)), "", PRODUCT(1+OFFSET(AV$107, $CB453, 0, 5, 1)%)^(1/5)-1))</f>
        <v/>
      </c>
      <c r="AW453" s="87" t="str">
        <f t="array" aca="1" ref="AW453" ca="1">IF(AW$423="", "", IF(ISERROR(PRODUCT(1+OFFSET(AW$107, $CB453, 0, 5, 1)%)), "", PRODUCT(1+OFFSET(AW$107, $CB453, 0, 5, 1)%)^(1/5)-1))</f>
        <v/>
      </c>
      <c r="AX453" s="87" t="str">
        <f t="array" aca="1" ref="AX453" ca="1">IF(AX$423="", "", IF(ISERROR(PRODUCT(1+OFFSET(AX$107, $CB453, 0, 5, 1)%)), "", PRODUCT(1+OFFSET(AX$107, $CB453, 0, 5, 1)%)^(1/5)-1))</f>
        <v/>
      </c>
      <c r="AY453" s="87" t="str">
        <f t="array" aca="1" ref="AY453" ca="1">IF(AY$423="", "", IF(ISERROR(PRODUCT(1+OFFSET(AY$107, $CB453, 0, 5, 1)%)), "", PRODUCT(1+OFFSET(AY$107, $CB453, 0, 5, 1)%)^(1/5)-1))</f>
        <v/>
      </c>
      <c r="AZ453" s="87" t="str">
        <f t="array" aca="1" ref="AZ453" ca="1">IF(AZ$423="", "", IF(ISERROR(PRODUCT(1+OFFSET(AZ$107, $CB453, 0, 5, 1)%)), "", PRODUCT(1+OFFSET(AZ$107, $CB453, 0, 5, 1)%)^(1/5)-1))</f>
        <v/>
      </c>
      <c r="BA453" s="87" t="str">
        <f t="array" aca="1" ref="BA453" ca="1">IF(BA$423="", "", IF(ISERROR(PRODUCT(1+OFFSET(BA$107, $CB453, 0, 5, 1)%)), "", PRODUCT(1+OFFSET(BA$107, $CB453, 0, 5, 1)%)^(1/5)-1))</f>
        <v/>
      </c>
      <c r="BB453" s="87" t="str">
        <f t="array" aca="1" ref="BB453" ca="1">IF(BB$423="", "", IF(ISERROR(PRODUCT(1+OFFSET(BB$107, $CB453, 0, 5, 1)%)), "", PRODUCT(1+OFFSET(BB$107, $CB453, 0, 5, 1)%)^(1/5)-1))</f>
        <v/>
      </c>
      <c r="BC453" s="87" t="str">
        <f t="array" aca="1" ref="BC453" ca="1">IF(BC$423="", "", IF(ISERROR(PRODUCT(1+OFFSET(BC$107, $CB453, 0, 5, 1)%)), "", PRODUCT(1+OFFSET(BC$107, $CB453, 0, 5, 1)%)^(1/5)-1))</f>
        <v/>
      </c>
      <c r="BD453" s="87" t="str">
        <f t="array" aca="1" ref="BD453" ca="1">IF(BD$423="", "", IF(ISERROR(PRODUCT(1+OFFSET(BD$107, $CB453, 0, 5, 1)%)), "", PRODUCT(1+OFFSET(BD$107, $CB453, 0, 5, 1)%)^(1/5)-1))</f>
        <v/>
      </c>
      <c r="BE453" s="87" t="str">
        <f t="array" aca="1" ref="BE453" ca="1">IF(BE$423="", "", IF(ISERROR(PRODUCT(1+OFFSET(BE$107, $CB453, 0, 5, 1)%)), "", PRODUCT(1+OFFSET(BE$107, $CB453, 0, 5, 1)%)^(1/5)-1))</f>
        <v/>
      </c>
      <c r="BF453" s="87" t="str">
        <f t="array" aca="1" ref="BF453" ca="1">IF(BF$423="", "", IF(ISERROR(PRODUCT(1+OFFSET(BF$107, $CB453, 0, 5, 1)%)), "", PRODUCT(1+OFFSET(BF$107, $CB453, 0, 5, 1)%)^(1/5)-1))</f>
        <v/>
      </c>
      <c r="BG453" s="87" t="str">
        <f t="array" aca="1" ref="BG453" ca="1">IF(BG$423="", "", IF(ISERROR(PRODUCT(1+OFFSET(BG$107, $CB453, 0, 5, 1)%)), "", PRODUCT(1+OFFSET(BG$107, $CB453, 0, 5, 1)%)^(1/5)-1))</f>
        <v/>
      </c>
      <c r="BH453" s="87" t="str">
        <f t="array" aca="1" ref="BH453" ca="1">IF(BH$423="", "", IF(ISERROR(PRODUCT(1+OFFSET(BH$107, $CB453, 0, 5, 1)%)), "", PRODUCT(1+OFFSET(BH$107, $CB453, 0, 5, 1)%)^(1/5)-1))</f>
        <v/>
      </c>
      <c r="BI453" s="87" t="str">
        <f t="array" aca="1" ref="BI453" ca="1">IF(BI$423="", "", IF(ISERROR(PRODUCT(1+OFFSET(BI$107, $CB453, 0, 5, 1)%)), "", PRODUCT(1+OFFSET(BI$107, $CB453, 0, 5, 1)%)^(1/5)-1))</f>
        <v/>
      </c>
      <c r="BJ453" s="87" t="str">
        <f t="array" aca="1" ref="BJ453" ca="1">IF(BJ$423="", "", IF(ISERROR(PRODUCT(1+OFFSET(BJ$107, $CB453, 0, 5, 1)%)), "", PRODUCT(1+OFFSET(BJ$107, $CB453, 0, 5, 1)%)^(1/5)-1))</f>
        <v/>
      </c>
      <c r="BK453" s="87" t="str">
        <f t="array" aca="1" ref="BK453" ca="1">IF(BK$423="", "", IF(ISERROR(PRODUCT(1+OFFSET(BK$107, $CB453, 0, 5, 1)%)), "", PRODUCT(1+OFFSET(BK$107, $CB453, 0, 5, 1)%)^(1/5)-1))</f>
        <v/>
      </c>
      <c r="BL453" s="87" t="str">
        <f t="array" aca="1" ref="BL453" ca="1">IF(BL$423="", "", IF(ISERROR(PRODUCT(1+OFFSET(BL$107, $CB453, 0, 5, 1)%)), "", PRODUCT(1+OFFSET(BL$107, $CB453, 0, 5, 1)%)^(1/5)-1))</f>
        <v/>
      </c>
      <c r="BM453" s="87" t="str">
        <f t="array" aca="1" ref="BM453" ca="1">IF(BM$423="", "", IF(ISERROR(PRODUCT(1+OFFSET(BM$107, $CB453, 0, 5, 1)%)), "", PRODUCT(1+OFFSET(BM$107, $CB453, 0, 5, 1)%)^(1/5)-1))</f>
        <v/>
      </c>
      <c r="BN453" s="87" t="str">
        <f t="array" aca="1" ref="BN453" ca="1">IF(BN$423="", "", IF(ISERROR(PRODUCT(1+OFFSET(BN$107, $CB453, 0, 5, 1)%)), "", PRODUCT(1+OFFSET(BN$107, $CB453, 0, 5, 1)%)^(1/5)-1))</f>
        <v/>
      </c>
      <c r="BO453" s="87" t="str">
        <f t="array" aca="1" ref="BO453" ca="1">IF(BO$423="", "", IF(ISERROR(PRODUCT(1+OFFSET(BO$107, $CB453, 0, 5, 1)%)), "", PRODUCT(1+OFFSET(BO$107, $CB453, 0, 5, 1)%)^(1/5)-1))</f>
        <v/>
      </c>
      <c r="BP453" s="87" t="str">
        <f t="array" aca="1" ref="BP453" ca="1">IF(BP$423="", "", IF(ISERROR(PRODUCT(1+OFFSET(BP$107, $CB453, 0, 5, 1)%)), "", PRODUCT(1+OFFSET(BP$107, $CB453, 0, 5, 1)%)^(1/5)-1))</f>
        <v/>
      </c>
      <c r="BQ453" s="87" t="str">
        <f t="array" aca="1" ref="BQ453" ca="1">IF(BQ$423="", "", IF(ISERROR(PRODUCT(1+OFFSET(BQ$107, $CB453, 0, 5, 1)%)), "", PRODUCT(1+OFFSET(BQ$107, $CB453, 0, 5, 1)%)^(1/5)-1))</f>
        <v/>
      </c>
      <c r="BR453" s="87" t="str">
        <f t="array" aca="1" ref="BR453" ca="1">IF(BR$423="", "", IF(ISERROR(PRODUCT(1+OFFSET(BR$107, $CB453, 0, 5, 1)%)), "", PRODUCT(1+OFFSET(BR$107, $CB453, 0, 5, 1)%)^(1/5)-1))</f>
        <v/>
      </c>
      <c r="BS453" s="87" t="str">
        <f t="array" aca="1" ref="BS453" ca="1">IF(BS$423="", "", IF(ISERROR(PRODUCT(1+OFFSET(BS$107, $CB453, 0, 5, 1)%)), "", PRODUCT(1+OFFSET(BS$107, $CB453, 0, 5, 1)%)^(1/5)-1))</f>
        <v/>
      </c>
      <c r="BT453" s="87" t="str">
        <f t="array" aca="1" ref="BT453" ca="1">IF(BT$423="", "", IF(ISERROR(PRODUCT(1+OFFSET(BT$107, $CB453, 0, 5, 1)%)), "", PRODUCT(1+OFFSET(BT$107, $CB453, 0, 5, 1)%)^(1/5)-1))</f>
        <v/>
      </c>
      <c r="BU453" s="87" t="str">
        <f t="array" aca="1" ref="BU453" ca="1">IF(BU$423="", "", IF(ISERROR(PRODUCT(1+OFFSET(BU$107, $CB453, 0, 5, 1)%)), "", PRODUCT(1+OFFSET(BU$107, $CB453, 0, 5, 1)%)^(1/5)-1))</f>
        <v/>
      </c>
      <c r="BV453" s="87">
        <f t="array" aca="1" ref="BV453" ca="1">IF(BV$423="", "", IF(ISERROR(PRODUCT(1+OFFSET(BV$107, $CB453, 0, 5, 1)%)), "", PRODUCT(1+OFFSET(BV$107, $CB453, 0, 5, 1)%)^(1/5)-1))</f>
        <v>-2.2291827435306666E-2</v>
      </c>
      <c r="BW453" s="87">
        <f t="array" aca="1" ref="BW453" ca="1">IF(BW$423="", "", IF(ISERROR(PRODUCT(1+OFFSET(BW$107, $CB453, 0, 5, 1)%)), "", PRODUCT(1+OFFSET(BW$107, $CB453, 0, 5, 1)%)^(1/5)-1))</f>
        <v>8.1414811531092424E-2</v>
      </c>
      <c r="BX453" s="87">
        <f t="array" aca="1" ref="BX453" ca="1">IF(BX$423="", "", IF(ISERROR(PRODUCT(1+OFFSET(BX$107, $CB453, 0, 5, 1)%)), "", PRODUCT(1+OFFSET(BX$107, $CB453, 0, 5, 1)%)^(1/5)-1))</f>
        <v>2.6923711315575583E-2</v>
      </c>
      <c r="BY453" s="301">
        <f t="array" aca="1" ref="BY453" ca="1">IF(BY$423="", "", IF(ISERROR(PRODUCT(1+OFFSET(BY$107, $CB453, 0, 5, 1)%)), "", PRODUCT(1+OFFSET(BY$107, $CB453, 0, 5, 1)%)^(1/5)-1))</f>
        <v>0</v>
      </c>
      <c r="BZ453" s="292">
        <f t="array" aca="1" ref="BZ453" ca="1">IF(BZ$423="", "", IF(ISERROR(PRODUCT(1+OFFSET(BZ$107, $CB453, 0, 5, 1)%)), "", PRODUCT(1+OFFSET(BZ$107, $CB453, 0, 5, 1)%)^(1/5)-1))</f>
        <v>2.4875082693952999E-2</v>
      </c>
      <c r="CB453" s="131">
        <f t="shared" si="429"/>
        <v>30</v>
      </c>
    </row>
    <row r="454" spans="1:83" ht="14">
      <c r="A454" s="85" t="str">
        <f t="shared" si="428"/>
        <v>2005-2009</v>
      </c>
      <c r="B454" s="86">
        <f t="array" aca="1" ref="B454" ca="1">IF(B$423="", "", IF(ISERROR(PRODUCT(1+OFFSET(B$107, $CB454, 0, 5, 1)%)), "", PRODUCT(1+OFFSET(B$107, $CB454, 0, 5, 1)%)^(1/5)-1))</f>
        <v>9.1181298635587549E-3</v>
      </c>
      <c r="C454" s="87">
        <f t="array" aca="1" ref="C454" ca="1">IF(C$423="", "", IF(ISERROR(PRODUCT(1+OFFSET(C$107, $CB454, 0, 5, 1)%)), "", PRODUCT(1+OFFSET(C$107, $CB454, 0, 5, 1)%)^(1/5)-1))</f>
        <v>4.8017574693126619E-4</v>
      </c>
      <c r="D454" s="87">
        <f t="array" aca="1" ref="D454" ca="1">IF(D$423="", "", IF(ISERROR(PRODUCT(1+OFFSET(D$107, $CB454, 0, 5, 1)%)), "", PRODUCT(1+OFFSET(D$107, $CB454, 0, 5, 1)%)^(1/5)-1))</f>
        <v>3.4109576196383884E-3</v>
      </c>
      <c r="E454" s="87">
        <f t="array" aca="1" ref="E454" ca="1">IF(E$423="", "", IF(ISERROR(PRODUCT(1+OFFSET(E$107, $CB454, 0, 5, 1)%)), "", PRODUCT(1+OFFSET(E$107, $CB454, 0, 5, 1)%)^(1/5)-1))</f>
        <v>1.626730099959417E-2</v>
      </c>
      <c r="F454" s="87">
        <f t="array" aca="1" ref="F454" ca="1">IF(F$423="", "", IF(ISERROR(PRODUCT(1+OFFSET(F$107, $CB454, 0, 5, 1)%)), "", PRODUCT(1+OFFSET(F$107, $CB454, 0, 5, 1)%)^(1/5)-1))</f>
        <v>1.999918509997789E-2</v>
      </c>
      <c r="G454" s="87">
        <f t="array" aca="1" ref="G454" ca="1">IF(G$423="", "", IF(ISERROR(PRODUCT(1+OFFSET(G$107, $CB454, 0, 5, 1)%)), "", PRODUCT(1+OFFSET(G$107, $CB454, 0, 5, 1)%)^(1/5)-1))</f>
        <v>2.2797991603792145E-2</v>
      </c>
      <c r="H454" s="87">
        <f t="array" aca="1" ref="H454" ca="1">IF(H$423="", "", IF(ISERROR(PRODUCT(1+OFFSET(H$107, $CB454, 0, 5, 1)%)), "", PRODUCT(1+OFFSET(H$107, $CB454, 0, 5, 1)%)^(1/5)-1))</f>
        <v>2.1433720097974174E-2</v>
      </c>
      <c r="I454" s="87">
        <f t="array" aca="1" ref="I454" ca="1">IF(I$423="", "", IF(ISERROR(PRODUCT(1+OFFSET(I$107, $CB454, 0, 5, 1)%)), "", PRODUCT(1+OFFSET(I$107, $CB454, 0, 5, 1)%)^(1/5)-1))</f>
        <v>8.04752841325862E-3</v>
      </c>
      <c r="J454" s="87">
        <f t="array" aca="1" ref="J454" ca="1">IF(J$423="", "", IF(ISERROR(PRODUCT(1+OFFSET(J$107, $CB454, 0, 5, 1)%)), "", PRODUCT(1+OFFSET(J$107, $CB454, 0, 5, 1)%)^(1/5)-1))</f>
        <v>1.7918206340827414E-2</v>
      </c>
      <c r="K454" s="87">
        <f t="array" aca="1" ref="K454" ca="1">IF(K$423="", "", IF(ISERROR(PRODUCT(1+OFFSET(K$107, $CB454, 0, 5, 1)%)), "", PRODUCT(1+OFFSET(K$107, $CB454, 0, 5, 1)%)^(1/5)-1))</f>
        <v>2.5589393529650728E-2</v>
      </c>
      <c r="L454" s="87">
        <f t="array" aca="1" ref="L454" ca="1">IF(L$423="", "", IF(ISERROR(PRODUCT(1+OFFSET(L$107, $CB454, 0, 5, 1)%)), "", PRODUCT(1+OFFSET(L$107, $CB454, 0, 5, 1)%)^(1/5)-1))</f>
        <v>-3.5056479040081023E-2</v>
      </c>
      <c r="M454" s="87">
        <f t="array" aca="1" ref="M454" ca="1">IF(M$423="", "", IF(ISERROR(PRODUCT(1+OFFSET(M$107, $CB454, 0, 5, 1)%)), "", PRODUCT(1+OFFSET(M$107, $CB454, 0, 5, 1)%)^(1/5)-1))</f>
        <v>5.9047432143903844E-3</v>
      </c>
      <c r="N454" s="87">
        <f t="array" aca="1" ref="N454" ca="1">IF(N$423="", "", IF(ISERROR(PRODUCT(1+OFFSET(N$107, $CB454, 0, 5, 1)%)), "", PRODUCT(1+OFFSET(N$107, $CB454, 0, 5, 1)%)^(1/5)-1))</f>
        <v>3.7320757043304065E-2</v>
      </c>
      <c r="O454" s="87">
        <f t="array" aca="1" ref="O454" ca="1">IF(O$423="", "", IF(ISERROR(PRODUCT(1+OFFSET(O$107, $CB454, 0, 5, 1)%)), "", PRODUCT(1+OFFSET(O$107, $CB454, 0, 5, 1)%)^(1/5)-1))</f>
        <v>0.14531374659519569</v>
      </c>
      <c r="P454" s="87">
        <f t="array" aca="1" ref="P454" ca="1">IF(P$423="", "", IF(ISERROR(PRODUCT(1+OFFSET(P$107, $CB454, 0, 5, 1)%)), "", PRODUCT(1+OFFSET(P$107, $CB454, 0, 5, 1)%)^(1/5)-1))</f>
        <v>5.2615506292909453E-2</v>
      </c>
      <c r="Q454" s="87">
        <f t="array" aca="1" ref="Q454" ca="1">IF(Q$423="", "", IF(ISERROR(PRODUCT(1+OFFSET(Q$107, $CB454, 0, 5, 1)%)), "", PRODUCT(1+OFFSET(Q$107, $CB454, 0, 5, 1)%)^(1/5)-1))</f>
        <v>2.7303806311926859E-2</v>
      </c>
      <c r="R454" s="87">
        <f t="array" aca="1" ref="R454" ca="1">IF(R$423="", "", IF(ISERROR(PRODUCT(1+OFFSET(R$107, $CB454, 0, 5, 1)%)), "", PRODUCT(1+OFFSET(R$107, $CB454, 0, 5, 1)%)^(1/5)-1))</f>
        <v>3.8818798064972793E-2</v>
      </c>
      <c r="S454" s="87">
        <f t="array" aca="1" ref="S454" ca="1">IF(S$423="", "", IF(ISERROR(PRODUCT(1+OFFSET(S$107, $CB454, 0, 5, 1)%)), "", PRODUCT(1+OFFSET(S$107, $CB454, 0, 5, 1)%)^(1/5)-1))</f>
        <v>3.1909873782295817E-2</v>
      </c>
      <c r="T454" s="87">
        <f t="array" aca="1" ref="T454" ca="1">IF(T$423="", "", IF(ISERROR(PRODUCT(1+OFFSET(T$107, $CB454, 0, 5, 1)%)), "", PRODUCT(1+OFFSET(T$107, $CB454, 0, 5, 1)%)^(1/5)-1))</f>
        <v>6.6286500507554136E-2</v>
      </c>
      <c r="U454" s="87">
        <f t="array" aca="1" ref="U454" ca="1">IF(U$423="", "", IF(ISERROR(PRODUCT(1+OFFSET(U$107, $CB454, 0, 5, 1)%)), "", PRODUCT(1+OFFSET(U$107, $CB454, 0, 5, 1)%)^(1/5)-1))</f>
        <v>5.008938227198767E-2</v>
      </c>
      <c r="V454" s="87">
        <f t="array" aca="1" ref="V454" ca="1">IF(V$423="", "", IF(ISERROR(PRODUCT(1+OFFSET(V$107, $CB454, 0, 5, 1)%)), "", PRODUCT(1+OFFSET(V$107, $CB454, 0, 5, 1)%)^(1/5)-1))</f>
        <v>5.2741724818746283E-2</v>
      </c>
      <c r="W454" s="87">
        <f t="array" aca="1" ref="W454" ca="1">IF(W$423="", "", IF(ISERROR(PRODUCT(1+OFFSET(W$107, $CB454, 0, 5, 1)%)), "", PRODUCT(1+OFFSET(W$107, $CB454, 0, 5, 1)%)^(1/5)-1))</f>
        <v>4.276342720126558E-2</v>
      </c>
      <c r="X454" s="87">
        <f t="array" aca="1" ref="X454" ca="1">IF(X$423="", "", IF(ISERROR(PRODUCT(1+OFFSET(X$107, $CB454, 0, 5, 1)%)), "", PRODUCT(1+OFFSET(X$107, $CB454, 0, 5, 1)%)^(1/5)-1))</f>
        <v>4.9033500711977318E-2</v>
      </c>
      <c r="Y454" s="87">
        <f t="array" aca="1" ref="Y454" ca="1">IF(Y$423="", "", IF(ISERROR(PRODUCT(1+OFFSET(Y$107, $CB454, 0, 5, 1)%)), "", PRODUCT(1+OFFSET(Y$107, $CB454, 0, 5, 1)%)^(1/5)-1))</f>
        <v>4.4469189815502741E-2</v>
      </c>
      <c r="Z454" s="87">
        <f t="array" aca="1" ref="Z454" ca="1">IF(Z$423="", "", IF(ISERROR(PRODUCT(1+OFFSET(Z$107, $CB454, 0, 5, 1)%)), "", PRODUCT(1+OFFSET(Z$107, $CB454, 0, 5, 1)%)^(1/5)-1))</f>
        <v>2.9391278542011845E-2</v>
      </c>
      <c r="AA454" s="87">
        <f t="array" aca="1" ref="AA454" ca="1">IF(AA$423="", "", IF(ISERROR(PRODUCT(1+OFFSET(AA$107, $CB454, 0, 5, 1)%)), "", PRODUCT(1+OFFSET(AA$107, $CB454, 0, 5, 1)%)^(1/5)-1))</f>
        <v>4.4263109698489567E-2</v>
      </c>
      <c r="AB454" s="87">
        <f t="array" aca="1" ref="AB454" ca="1">IF(AB$423="", "", IF(ISERROR(PRODUCT(1+OFFSET(AB$107, $CB454, 0, 5, 1)%)), "", PRODUCT(1+OFFSET(AB$107, $CB454, 0, 5, 1)%)^(1/5)-1))</f>
        <v>4.7864297988146509E-2</v>
      </c>
      <c r="AC454" s="87">
        <f t="array" aca="1" ref="AC454" ca="1">IF(AC$423="", "", IF(ISERROR(PRODUCT(1+OFFSET(AC$107, $CB454, 0, 5, 1)%)), "", PRODUCT(1+OFFSET(AC$107, $CB454, 0, 5, 1)%)^(1/5)-1))</f>
        <v>4.9307283806700353E-2</v>
      </c>
      <c r="AD454" s="87">
        <f t="array" aca="1" ref="AD454" ca="1">IF(AD$423="", "", IF(ISERROR(PRODUCT(1+OFFSET(AD$107, $CB454, 0, 5, 1)%)), "", PRODUCT(1+OFFSET(AD$107, $CB454, 0, 5, 1)%)^(1/5)-1))</f>
        <v>-7.875918148988803E-3</v>
      </c>
      <c r="AE454" s="87">
        <f t="array" aca="1" ref="AE454" ca="1">IF(AE$423="", "", IF(ISERROR(PRODUCT(1+OFFSET(AE$107, $CB454, 0, 5, 1)%)), "", PRODUCT(1+OFFSET(AE$107, $CB454, 0, 5, 1)%)^(1/5)-1))</f>
        <v>-3.6879759294291548E-2</v>
      </c>
      <c r="AF454" s="87">
        <f t="array" aca="1" ref="AF454" ca="1">IF(AF$423="", "", IF(ISERROR(PRODUCT(1+OFFSET(AF$107, $CB454, 0, 5, 1)%)), "", PRODUCT(1+OFFSET(AF$107, $CB454, 0, 5, 1)%)^(1/5)-1))</f>
        <v>0.19626785521560297</v>
      </c>
      <c r="AG454" s="87">
        <f t="array" aca="1" ref="AG454" ca="1">IF(AG$423="", "", IF(ISERROR(PRODUCT(1+OFFSET(AG$107, $CB454, 0, 5, 1)%)), "", PRODUCT(1+OFFSET(AG$107, $CB454, 0, 5, 1)%)^(1/5)-1))</f>
        <v>0.13381291790110605</v>
      </c>
      <c r="AH454" s="87">
        <f t="array" aca="1" ref="AH454" ca="1">IF(AH$423="", "", IF(ISERROR(PRODUCT(1+OFFSET(AH$107, $CB454, 0, 5, 1)%)), "", PRODUCT(1+OFFSET(AH$107, $CB454, 0, 5, 1)%)^(1/5)-1))</f>
        <v>5.6764802603878062E-2</v>
      </c>
      <c r="AI454" s="87">
        <f t="array" aca="1" ref="AI454" ca="1">IF(AI$423="", "", IF(ISERROR(PRODUCT(1+OFFSET(AI$107, $CB454, 0, 5, 1)%)), "", PRODUCT(1+OFFSET(AI$107, $CB454, 0, 5, 1)%)^(1/5)-1))</f>
        <v>0.15329993104586048</v>
      </c>
      <c r="AJ454" s="87">
        <f t="array" aca="1" ref="AJ454" ca="1">IF(AJ$423="", "", IF(ISERROR(PRODUCT(1+OFFSET(AJ$107, $CB454, 0, 5, 1)%)), "", PRODUCT(1+OFFSET(AJ$107, $CB454, 0, 5, 1)%)^(1/5)-1))</f>
        <v>7.9313409728116735E-3</v>
      </c>
      <c r="AK454" s="87">
        <f t="array" aca="1" ref="AK454" ca="1">IF(AK$423="", "", IF(ISERROR(PRODUCT(1+OFFSET(AK$107, $CB454, 0, 5, 1)%)), "", PRODUCT(1+OFFSET(AK$107, $CB454, 0, 5, 1)%)^(1/5)-1))</f>
        <v>3.1794072984091093E-2</v>
      </c>
      <c r="AL454" s="87">
        <f t="array" aca="1" ref="AL454" ca="1">IF(AL$423="", "", IF(ISERROR(PRODUCT(1+OFFSET(AL$107, $CB454, 0, 5, 1)%)), "", PRODUCT(1+OFFSET(AL$107, $CB454, 0, 5, 1)%)^(1/5)-1))</f>
        <v>3.9781300708627398E-2</v>
      </c>
      <c r="AM454" s="87">
        <f t="array" aca="1" ref="AM454" ca="1">IF(AM$423="", "", IF(ISERROR(PRODUCT(1+OFFSET(AM$107, $CB454, 0, 5, 1)%)), "", PRODUCT(1+OFFSET(AM$107, $CB454, 0, 5, 1)%)^(1/5)-1))</f>
        <v>3.8211035484459588E-2</v>
      </c>
      <c r="AN454" s="87">
        <f t="array" aca="1" ref="AN454" ca="1">IF(AN$423="", "", IF(ISERROR(PRODUCT(1+OFFSET(AN$107, $CB454, 0, 5, 1)%)), "", PRODUCT(1+OFFSET(AN$107, $CB454, 0, 5, 1)%)^(1/5)-1))</f>
        <v>4.290676616388267E-2</v>
      </c>
      <c r="AO454" s="87">
        <f t="array" aca="1" ref="AO454" ca="1">IF(AO$423="", "", IF(ISERROR(PRODUCT(1+OFFSET(AO$107, $CB454, 0, 5, 1)%)), "", PRODUCT(1+OFFSET(AO$107, $CB454, 0, 5, 1)%)^(1/5)-1))</f>
        <v>4.4406305769329357E-2</v>
      </c>
      <c r="AP454" s="87">
        <f t="array" aca="1" ref="AP454" ca="1">IF(AP$423="", "", IF(ISERROR(PRODUCT(1+OFFSET(AP$107, $CB454, 0, 5, 1)%)), "", PRODUCT(1+OFFSET(AP$107, $CB454, 0, 5, 1)%)^(1/5)-1))</f>
        <v>4.3567042040100201E-2</v>
      </c>
      <c r="AQ454" s="87">
        <f t="array" aca="1" ref="AQ454" ca="1">IF(AQ$423="", "", IF(ISERROR(PRODUCT(1+OFFSET(AQ$107, $CB454, 0, 5, 1)%)), "", PRODUCT(1+OFFSET(AQ$107, $CB454, 0, 5, 1)%)^(1/5)-1))</f>
        <v>3.8968748252342866E-2</v>
      </c>
      <c r="AR454" s="87">
        <f t="array" aca="1" ref="AR454" ca="1">IF(AR$423="", "", IF(ISERROR(PRODUCT(1+OFFSET(AR$107, $CB454, 0, 5, 1)%)), "", PRODUCT(1+OFFSET(AR$107, $CB454, 0, 5, 1)%)^(1/5)-1))</f>
        <v>4.4504969954049622E-2</v>
      </c>
      <c r="AS454" s="87">
        <f t="array" aca="1" ref="AS454" ca="1">IF(AS$423="", "", IF(ISERROR(PRODUCT(1+OFFSET(AS$107, $CB454, 0, 5, 1)%)), "", PRODUCT(1+OFFSET(AS$107, $CB454, 0, 5, 1)%)^(1/5)-1))</f>
        <v>2.0567255494342573E-2</v>
      </c>
      <c r="AT454" s="87">
        <f t="array" aca="1" ref="AT454" ca="1">IF(AT$423="", "", IF(ISERROR(PRODUCT(1+OFFSET(AT$107, $CB454, 0, 5, 1)%)), "", PRODUCT(1+OFFSET(AT$107, $CB454, 0, 5, 1)%)^(1/5)-1))</f>
        <v>1.4458686423699296E-2</v>
      </c>
      <c r="AU454" s="87" t="str">
        <f t="array" aca="1" ref="AU454" ca="1">IF(AU$423="", "", IF(ISERROR(PRODUCT(1+OFFSET(AU$107, $CB454, 0, 5, 1)%)), "", PRODUCT(1+OFFSET(AU$107, $CB454, 0, 5, 1)%)^(1/5)-1))</f>
        <v/>
      </c>
      <c r="AV454" s="87" t="str">
        <f t="array" aca="1" ref="AV454" ca="1">IF(AV$423="", "", IF(ISERROR(PRODUCT(1+OFFSET(AV$107, $CB454, 0, 5, 1)%)), "", PRODUCT(1+OFFSET(AV$107, $CB454, 0, 5, 1)%)^(1/5)-1))</f>
        <v/>
      </c>
      <c r="AW454" s="87" t="str">
        <f t="array" aca="1" ref="AW454" ca="1">IF(AW$423="", "", IF(ISERROR(PRODUCT(1+OFFSET(AW$107, $CB454, 0, 5, 1)%)), "", PRODUCT(1+OFFSET(AW$107, $CB454, 0, 5, 1)%)^(1/5)-1))</f>
        <v/>
      </c>
      <c r="AX454" s="87" t="str">
        <f t="array" aca="1" ref="AX454" ca="1">IF(AX$423="", "", IF(ISERROR(PRODUCT(1+OFFSET(AX$107, $CB454, 0, 5, 1)%)), "", PRODUCT(1+OFFSET(AX$107, $CB454, 0, 5, 1)%)^(1/5)-1))</f>
        <v/>
      </c>
      <c r="AY454" s="87" t="str">
        <f t="array" aca="1" ref="AY454" ca="1">IF(AY$423="", "", IF(ISERROR(PRODUCT(1+OFFSET(AY$107, $CB454, 0, 5, 1)%)), "", PRODUCT(1+OFFSET(AY$107, $CB454, 0, 5, 1)%)^(1/5)-1))</f>
        <v/>
      </c>
      <c r="AZ454" s="87" t="str">
        <f t="array" aca="1" ref="AZ454" ca="1">IF(AZ$423="", "", IF(ISERROR(PRODUCT(1+OFFSET(AZ$107, $CB454, 0, 5, 1)%)), "", PRODUCT(1+OFFSET(AZ$107, $CB454, 0, 5, 1)%)^(1/5)-1))</f>
        <v/>
      </c>
      <c r="BA454" s="87" t="str">
        <f t="array" aca="1" ref="BA454" ca="1">IF(BA$423="", "", IF(ISERROR(PRODUCT(1+OFFSET(BA$107, $CB454, 0, 5, 1)%)), "", PRODUCT(1+OFFSET(BA$107, $CB454, 0, 5, 1)%)^(1/5)-1))</f>
        <v/>
      </c>
      <c r="BB454" s="87" t="str">
        <f t="array" aca="1" ref="BB454" ca="1">IF(BB$423="", "", IF(ISERROR(PRODUCT(1+OFFSET(BB$107, $CB454, 0, 5, 1)%)), "", PRODUCT(1+OFFSET(BB$107, $CB454, 0, 5, 1)%)^(1/5)-1))</f>
        <v/>
      </c>
      <c r="BC454" s="87" t="str">
        <f t="array" aca="1" ref="BC454" ca="1">IF(BC$423="", "", IF(ISERROR(PRODUCT(1+OFFSET(BC$107, $CB454, 0, 5, 1)%)), "", PRODUCT(1+OFFSET(BC$107, $CB454, 0, 5, 1)%)^(1/5)-1))</f>
        <v/>
      </c>
      <c r="BD454" s="87" t="str">
        <f t="array" aca="1" ref="BD454" ca="1">IF(BD$423="", "", IF(ISERROR(PRODUCT(1+OFFSET(BD$107, $CB454, 0, 5, 1)%)), "", PRODUCT(1+OFFSET(BD$107, $CB454, 0, 5, 1)%)^(1/5)-1))</f>
        <v/>
      </c>
      <c r="BE454" s="87" t="str">
        <f t="array" aca="1" ref="BE454" ca="1">IF(BE$423="", "", IF(ISERROR(PRODUCT(1+OFFSET(BE$107, $CB454, 0, 5, 1)%)), "", PRODUCT(1+OFFSET(BE$107, $CB454, 0, 5, 1)%)^(1/5)-1))</f>
        <v/>
      </c>
      <c r="BF454" s="87" t="str">
        <f t="array" aca="1" ref="BF454" ca="1">IF(BF$423="", "", IF(ISERROR(PRODUCT(1+OFFSET(BF$107, $CB454, 0, 5, 1)%)), "", PRODUCT(1+OFFSET(BF$107, $CB454, 0, 5, 1)%)^(1/5)-1))</f>
        <v/>
      </c>
      <c r="BG454" s="87" t="str">
        <f t="array" aca="1" ref="BG454" ca="1">IF(BG$423="", "", IF(ISERROR(PRODUCT(1+OFFSET(BG$107, $CB454, 0, 5, 1)%)), "", PRODUCT(1+OFFSET(BG$107, $CB454, 0, 5, 1)%)^(1/5)-1))</f>
        <v/>
      </c>
      <c r="BH454" s="87" t="str">
        <f t="array" aca="1" ref="BH454" ca="1">IF(BH$423="", "", IF(ISERROR(PRODUCT(1+OFFSET(BH$107, $CB454, 0, 5, 1)%)), "", PRODUCT(1+OFFSET(BH$107, $CB454, 0, 5, 1)%)^(1/5)-1))</f>
        <v/>
      </c>
      <c r="BI454" s="87" t="str">
        <f t="array" aca="1" ref="BI454" ca="1">IF(BI$423="", "", IF(ISERROR(PRODUCT(1+OFFSET(BI$107, $CB454, 0, 5, 1)%)), "", PRODUCT(1+OFFSET(BI$107, $CB454, 0, 5, 1)%)^(1/5)-1))</f>
        <v/>
      </c>
      <c r="BJ454" s="87" t="str">
        <f t="array" aca="1" ref="BJ454" ca="1">IF(BJ$423="", "", IF(ISERROR(PRODUCT(1+OFFSET(BJ$107, $CB454, 0, 5, 1)%)), "", PRODUCT(1+OFFSET(BJ$107, $CB454, 0, 5, 1)%)^(1/5)-1))</f>
        <v/>
      </c>
      <c r="BK454" s="87" t="str">
        <f t="array" aca="1" ref="BK454" ca="1">IF(BK$423="", "", IF(ISERROR(PRODUCT(1+OFFSET(BK$107, $CB454, 0, 5, 1)%)), "", PRODUCT(1+OFFSET(BK$107, $CB454, 0, 5, 1)%)^(1/5)-1))</f>
        <v/>
      </c>
      <c r="BL454" s="87" t="str">
        <f t="array" aca="1" ref="BL454" ca="1">IF(BL$423="", "", IF(ISERROR(PRODUCT(1+OFFSET(BL$107, $CB454, 0, 5, 1)%)), "", PRODUCT(1+OFFSET(BL$107, $CB454, 0, 5, 1)%)^(1/5)-1))</f>
        <v/>
      </c>
      <c r="BM454" s="87" t="str">
        <f t="array" aca="1" ref="BM454" ca="1">IF(BM$423="", "", IF(ISERROR(PRODUCT(1+OFFSET(BM$107, $CB454, 0, 5, 1)%)), "", PRODUCT(1+OFFSET(BM$107, $CB454, 0, 5, 1)%)^(1/5)-1))</f>
        <v/>
      </c>
      <c r="BN454" s="87" t="str">
        <f t="array" aca="1" ref="BN454" ca="1">IF(BN$423="", "", IF(ISERROR(PRODUCT(1+OFFSET(BN$107, $CB454, 0, 5, 1)%)), "", PRODUCT(1+OFFSET(BN$107, $CB454, 0, 5, 1)%)^(1/5)-1))</f>
        <v/>
      </c>
      <c r="BO454" s="87" t="str">
        <f t="array" aca="1" ref="BO454" ca="1">IF(BO$423="", "", IF(ISERROR(PRODUCT(1+OFFSET(BO$107, $CB454, 0, 5, 1)%)), "", PRODUCT(1+OFFSET(BO$107, $CB454, 0, 5, 1)%)^(1/5)-1))</f>
        <v/>
      </c>
      <c r="BP454" s="87" t="str">
        <f t="array" aca="1" ref="BP454" ca="1">IF(BP$423="", "", IF(ISERROR(PRODUCT(1+OFFSET(BP$107, $CB454, 0, 5, 1)%)), "", PRODUCT(1+OFFSET(BP$107, $CB454, 0, 5, 1)%)^(1/5)-1))</f>
        <v/>
      </c>
      <c r="BQ454" s="87" t="str">
        <f t="array" aca="1" ref="BQ454" ca="1">IF(BQ$423="", "", IF(ISERROR(PRODUCT(1+OFFSET(BQ$107, $CB454, 0, 5, 1)%)), "", PRODUCT(1+OFFSET(BQ$107, $CB454, 0, 5, 1)%)^(1/5)-1))</f>
        <v/>
      </c>
      <c r="BR454" s="87" t="str">
        <f t="array" aca="1" ref="BR454" ca="1">IF(BR$423="", "", IF(ISERROR(PRODUCT(1+OFFSET(BR$107, $CB454, 0, 5, 1)%)), "", PRODUCT(1+OFFSET(BR$107, $CB454, 0, 5, 1)%)^(1/5)-1))</f>
        <v/>
      </c>
      <c r="BS454" s="87" t="str">
        <f t="array" aca="1" ref="BS454" ca="1">IF(BS$423="", "", IF(ISERROR(PRODUCT(1+OFFSET(BS$107, $CB454, 0, 5, 1)%)), "", PRODUCT(1+OFFSET(BS$107, $CB454, 0, 5, 1)%)^(1/5)-1))</f>
        <v/>
      </c>
      <c r="BT454" s="87" t="str">
        <f t="array" aca="1" ref="BT454" ca="1">IF(BT$423="", "", IF(ISERROR(PRODUCT(1+OFFSET(BT$107, $CB454, 0, 5, 1)%)), "", PRODUCT(1+OFFSET(BT$107, $CB454, 0, 5, 1)%)^(1/5)-1))</f>
        <v/>
      </c>
      <c r="BU454" s="87" t="str">
        <f t="array" aca="1" ref="BU454" ca="1">IF(BU$423="", "", IF(ISERROR(PRODUCT(1+OFFSET(BU$107, $CB454, 0, 5, 1)%)), "", PRODUCT(1+OFFSET(BU$107, $CB454, 0, 5, 1)%)^(1/5)-1))</f>
        <v/>
      </c>
      <c r="BV454" s="87">
        <f t="array" aca="1" ref="BV454" ca="1">IF(BV$423="", "", IF(ISERROR(PRODUCT(1+OFFSET(BV$107, $CB454, 0, 5, 1)%)), "", PRODUCT(1+OFFSET(BV$107, $CB454, 0, 5, 1)%)^(1/5)-1))</f>
        <v>1.1321980400058607E-2</v>
      </c>
      <c r="BW454" s="87">
        <f t="array" aca="1" ref="BW454" ca="1">IF(BW$423="", "", IF(ISERROR(PRODUCT(1+OFFSET(BW$107, $CB454, 0, 5, 1)%)), "", PRODUCT(1+OFFSET(BW$107, $CB454, 0, 5, 1)%)^(1/5)-1))</f>
        <v>5.1812355302410351E-2</v>
      </c>
      <c r="BX454" s="87">
        <f t="array" aca="1" ref="BX454" ca="1">IF(BX$423="", "", IF(ISERROR(PRODUCT(1+OFFSET(BX$107, $CB454, 0, 5, 1)%)), "", PRODUCT(1+OFFSET(BX$107, $CB454, 0, 5, 1)%)^(1/5)-1))</f>
        <v>2.8355253629950283E-2</v>
      </c>
      <c r="BY454" s="301">
        <f t="array" aca="1" ref="BY454" ca="1">IF(BY$423="", "", IF(ISERROR(PRODUCT(1+OFFSET(BY$107, $CB454, 0, 5, 1)%)), "", PRODUCT(1+OFFSET(BY$107, $CB454, 0, 5, 1)%)^(1/5)-1))</f>
        <v>0</v>
      </c>
      <c r="BZ454" s="292">
        <f t="array" aca="1" ref="BZ454" ca="1">IF(BZ$423="", "", IF(ISERROR(PRODUCT(1+OFFSET(BZ$107, $CB454, 0, 5, 1)%)), "", PRODUCT(1+OFFSET(BZ$107, $CB454, 0, 5, 1)%)^(1/5)-1))</f>
        <v>2.5610555215884956E-2</v>
      </c>
      <c r="CB454" s="131">
        <f t="shared" si="429"/>
        <v>35</v>
      </c>
    </row>
    <row r="455" spans="1:83" ht="14">
      <c r="A455" s="85" t="str">
        <f t="shared" si="428"/>
        <v>2010-2014</v>
      </c>
      <c r="B455" s="86">
        <f t="array" aca="1" ref="B455" ca="1">IF(B$423="", "", IF(ISERROR(PRODUCT(1+OFFSET(B$107, $CB455, 0, 5, 1)%)), "", PRODUCT(1+OFFSET(B$107, $CB455, 0, 5, 1)%)^(1/5)-1))</f>
        <v>0.1555624906325741</v>
      </c>
      <c r="C455" s="87">
        <f t="array" aca="1" ref="C455" ca="1">IF(C$423="", "", IF(ISERROR(PRODUCT(1+OFFSET(C$107, $CB455, 0, 5, 1)%)), "", PRODUCT(1+OFFSET(C$107, $CB455, 0, 5, 1)%)^(1/5)-1))</f>
        <v>0.14795798034584218</v>
      </c>
      <c r="D455" s="87">
        <f t="array" aca="1" ref="D455" ca="1">IF(D$423="", "", IF(ISERROR(PRODUCT(1+OFFSET(D$107, $CB455, 0, 5, 1)%)), "", PRODUCT(1+OFFSET(D$107, $CB455, 0, 5, 1)%)^(1/5)-1))</f>
        <v>0.15282024452806064</v>
      </c>
      <c r="E455" s="87">
        <f t="array" aca="1" ref="E455" ca="1">IF(E$423="", "", IF(ISERROR(PRODUCT(1+OFFSET(E$107, $CB455, 0, 5, 1)%)), "", PRODUCT(1+OFFSET(E$107, $CB455, 0, 5, 1)%)^(1/5)-1))</f>
        <v>0.15831111807055875</v>
      </c>
      <c r="F455" s="87">
        <f t="array" aca="1" ref="F455" ca="1">IF(F$423="", "", IF(ISERROR(PRODUCT(1+OFFSET(F$107, $CB455, 0, 5, 1)%)), "", PRODUCT(1+OFFSET(F$107, $CB455, 0, 5, 1)%)^(1/5)-1))</f>
        <v>0.17035218755953352</v>
      </c>
      <c r="G455" s="87">
        <f t="array" aca="1" ref="G455" ca="1">IF(G$423="", "", IF(ISERROR(PRODUCT(1+OFFSET(G$107, $CB455, 0, 5, 1)%)), "", PRODUCT(1+OFFSET(G$107, $CB455, 0, 5, 1)%)^(1/5)-1))</f>
        <v>0.16877545010447048</v>
      </c>
      <c r="H455" s="87">
        <f t="array" aca="1" ref="H455" ca="1">IF(H$423="", "", IF(ISERROR(PRODUCT(1+OFFSET(H$107, $CB455, 0, 5, 1)%)), "", PRODUCT(1+OFFSET(H$107, $CB455, 0, 5, 1)%)^(1/5)-1))</f>
        <v>0.16527639014372508</v>
      </c>
      <c r="I455" s="87">
        <f t="array" aca="1" ref="I455" ca="1">IF(I$423="", "", IF(ISERROR(PRODUCT(1+OFFSET(I$107, $CB455, 0, 5, 1)%)), "", PRODUCT(1+OFFSET(I$107, $CB455, 0, 5, 1)%)^(1/5)-1))</f>
        <v>0.1638750969234426</v>
      </c>
      <c r="J455" s="87">
        <f t="array" aca="1" ref="J455" ca="1">IF(J$423="", "", IF(ISERROR(PRODUCT(1+OFFSET(J$107, $CB455, 0, 5, 1)%)), "", PRODUCT(1+OFFSET(J$107, $CB455, 0, 5, 1)%)^(1/5)-1))</f>
        <v>0.16708104290920001</v>
      </c>
      <c r="K455" s="87">
        <f t="array" aca="1" ref="K455" ca="1">IF(K$423="", "", IF(ISERROR(PRODUCT(1+OFFSET(K$107, $CB455, 0, 5, 1)%)), "", PRODUCT(1+OFFSET(K$107, $CB455, 0, 5, 1)%)^(1/5)-1))</f>
        <v>0.16723075808306964</v>
      </c>
      <c r="L455" s="87">
        <f t="array" aca="1" ref="L455" ca="1">IF(L$423="", "", IF(ISERROR(PRODUCT(1+OFFSET(L$107, $CB455, 0, 5, 1)%)), "", PRODUCT(1+OFFSET(L$107, $CB455, 0, 5, 1)%)^(1/5)-1))</f>
        <v>0.16827320985326577</v>
      </c>
      <c r="M455" s="87">
        <f t="array" aca="1" ref="M455" ca="1">IF(M$423="", "", IF(ISERROR(PRODUCT(1+OFFSET(M$107, $CB455, 0, 5, 1)%)), "", PRODUCT(1+OFFSET(M$107, $CB455, 0, 5, 1)%)^(1/5)-1))</f>
        <v>0.1683991524396955</v>
      </c>
      <c r="N455" s="87">
        <f t="array" aca="1" ref="N455" ca="1">IF(N$423="", "", IF(ISERROR(PRODUCT(1+OFFSET(N$107, $CB455, 0, 5, 1)%)), "", PRODUCT(1+OFFSET(N$107, $CB455, 0, 5, 1)%)^(1/5)-1))</f>
        <v>5.2936076511529206E-2</v>
      </c>
      <c r="O455" s="87">
        <f t="array" aca="1" ref="O455" ca="1">IF(O$423="", "", IF(ISERROR(PRODUCT(1+OFFSET(O$107, $CB455, 0, 5, 1)%)), "", PRODUCT(1+OFFSET(O$107, $CB455, 0, 5, 1)%)^(1/5)-1))</f>
        <v>1.7476259242968029E-2</v>
      </c>
      <c r="P455" s="87">
        <f t="array" aca="1" ref="P455" ca="1">IF(P$423="", "", IF(ISERROR(PRODUCT(1+OFFSET(P$107, $CB455, 0, 5, 1)%)), "", PRODUCT(1+OFFSET(P$107, $CB455, 0, 5, 1)%)^(1/5)-1))</f>
        <v>4.3221886538006959E-2</v>
      </c>
      <c r="Q455" s="87">
        <f t="array" aca="1" ref="Q455" ca="1">IF(Q$423="", "", IF(ISERROR(PRODUCT(1+OFFSET(Q$107, $CB455, 0, 5, 1)%)), "", PRODUCT(1+OFFSET(Q$107, $CB455, 0, 5, 1)%)^(1/5)-1))</f>
        <v>5.161241095198621E-2</v>
      </c>
      <c r="R455" s="87">
        <f t="array" aca="1" ref="R455" ca="1">IF(R$423="", "", IF(ISERROR(PRODUCT(1+OFFSET(R$107, $CB455, 0, 5, 1)%)), "", PRODUCT(1+OFFSET(R$107, $CB455, 0, 5, 1)%)^(1/5)-1))</f>
        <v>5.4508222111879778E-2</v>
      </c>
      <c r="S455" s="87">
        <f t="array" aca="1" ref="S455" ca="1">IF(S$423="", "", IF(ISERROR(PRODUCT(1+OFFSET(S$107, $CB455, 0, 5, 1)%)), "", PRODUCT(1+OFFSET(S$107, $CB455, 0, 5, 1)%)^(1/5)-1))</f>
        <v>4.2430953541907401E-2</v>
      </c>
      <c r="T455" s="87">
        <f t="array" aca="1" ref="T455" ca="1">IF(T$423="", "", IF(ISERROR(PRODUCT(1+OFFSET(T$107, $CB455, 0, 5, 1)%)), "", PRODUCT(1+OFFSET(T$107, $CB455, 0, 5, 1)%)^(1/5)-1))</f>
        <v>6.0894342651556688E-2</v>
      </c>
      <c r="U455" s="87">
        <f t="array" aca="1" ref="U455" ca="1">IF(U$423="", "", IF(ISERROR(PRODUCT(1+OFFSET(U$107, $CB455, 0, 5, 1)%)), "", PRODUCT(1+OFFSET(U$107, $CB455, 0, 5, 1)%)^(1/5)-1))</f>
        <v>9.6845962034738609E-2</v>
      </c>
      <c r="V455" s="87">
        <f t="array" aca="1" ref="V455" ca="1">IF(V$423="", "", IF(ISERROR(PRODUCT(1+OFFSET(V$107, $CB455, 0, 5, 1)%)), "", PRODUCT(1+OFFSET(V$107, $CB455, 0, 5, 1)%)^(1/5)-1))</f>
        <v>4.1167994939164787E-2</v>
      </c>
      <c r="W455" s="87">
        <f t="array" aca="1" ref="W455" ca="1">IF(W$423="", "", IF(ISERROR(PRODUCT(1+OFFSET(W$107, $CB455, 0, 5, 1)%)), "", PRODUCT(1+OFFSET(W$107, $CB455, 0, 5, 1)%)^(1/5)-1))</f>
        <v>1.2350773547738836E-2</v>
      </c>
      <c r="X455" s="87">
        <f t="array" aca="1" ref="X455" ca="1">IF(X$423="", "", IF(ISERROR(PRODUCT(1+OFFSET(X$107, $CB455, 0, 5, 1)%)), "", PRODUCT(1+OFFSET(X$107, $CB455, 0, 5, 1)%)^(1/5)-1))</f>
        <v>4.2451682959058656E-2</v>
      </c>
      <c r="Y455" s="87">
        <f t="array" aca="1" ref="Y455" ca="1">IF(Y$423="", "", IF(ISERROR(PRODUCT(1+OFFSET(Y$107, $CB455, 0, 5, 1)%)), "", PRODUCT(1+OFFSET(Y$107, $CB455, 0, 5, 1)%)^(1/5)-1))</f>
        <v>2.0007244544032909E-2</v>
      </c>
      <c r="Z455" s="87">
        <f t="array" aca="1" ref="Z455" ca="1">IF(Z$423="", "", IF(ISERROR(PRODUCT(1+OFFSET(Z$107, $CB455, 0, 5, 1)%)), "", PRODUCT(1+OFFSET(Z$107, $CB455, 0, 5, 1)%)^(1/5)-1))</f>
        <v>1.3113969093825339E-4</v>
      </c>
      <c r="AA455" s="87">
        <f t="array" aca="1" ref="AA455" ca="1">IF(AA$423="", "", IF(ISERROR(PRODUCT(1+OFFSET(AA$107, $CB455, 0, 5, 1)%)), "", PRODUCT(1+OFFSET(AA$107, $CB455, 0, 5, 1)%)^(1/5)-1))</f>
        <v>7.015592252454339E-2</v>
      </c>
      <c r="AB455" s="87">
        <f t="array" aca="1" ref="AB455" ca="1">IF(AB$423="", "", IF(ISERROR(PRODUCT(1+OFFSET(AB$107, $CB455, 0, 5, 1)%)), "", PRODUCT(1+OFFSET(AB$107, $CB455, 0, 5, 1)%)^(1/5)-1))</f>
        <v>0.112538281065512</v>
      </c>
      <c r="AC455" s="87">
        <f t="array" aca="1" ref="AC455" ca="1">IF(AC$423="", "", IF(ISERROR(PRODUCT(1+OFFSET(AC$107, $CB455, 0, 5, 1)%)), "", PRODUCT(1+OFFSET(AC$107, $CB455, 0, 5, 1)%)^(1/5)-1))</f>
        <v>9.5134144647410768E-2</v>
      </c>
      <c r="AD455" s="87">
        <f t="array" aca="1" ref="AD455" ca="1">IF(AD$423="", "", IF(ISERROR(PRODUCT(1+OFFSET(AD$107, $CB455, 0, 5, 1)%)), "", PRODUCT(1+OFFSET(AD$107, $CB455, 0, 5, 1)%)^(1/5)-1))</f>
        <v>0.15165610746196689</v>
      </c>
      <c r="AE455" s="87">
        <f t="array" aca="1" ref="AE455" ca="1">IF(AE$423="", "", IF(ISERROR(PRODUCT(1+OFFSET(AE$107, $CB455, 0, 5, 1)%)), "", PRODUCT(1+OFFSET(AE$107, $CB455, 0, 5, 1)%)^(1/5)-1))</f>
        <v>-7.5748795842568328E-2</v>
      </c>
      <c r="AF455" s="87">
        <f t="array" aca="1" ref="AF455" ca="1">IF(AF$423="", "", IF(ISERROR(PRODUCT(1+OFFSET(AF$107, $CB455, 0, 5, 1)%)), "", PRODUCT(1+OFFSET(AF$107, $CB455, 0, 5, 1)%)^(1/5)-1))</f>
        <v>1.5700316250938373E-2</v>
      </c>
      <c r="AG455" s="87">
        <f t="array" aca="1" ref="AG455" ca="1">IF(AG$423="", "", IF(ISERROR(PRODUCT(1+OFFSET(AG$107, $CB455, 0, 5, 1)%)), "", PRODUCT(1+OFFSET(AG$107, $CB455, 0, 5, 1)%)^(1/5)-1))</f>
        <v>2.9958659184416092E-2</v>
      </c>
      <c r="AH455" s="87">
        <f t="array" aca="1" ref="AH455" ca="1">IF(AH$423="", "", IF(ISERROR(PRODUCT(1+OFFSET(AH$107, $CB455, 0, 5, 1)%)), "", PRODUCT(1+OFFSET(AH$107, $CB455, 0, 5, 1)%)^(1/5)-1))</f>
        <v>0.20173316686684184</v>
      </c>
      <c r="AI455" s="87">
        <f t="array" aca="1" ref="AI455" ca="1">IF(AI$423="", "", IF(ISERROR(PRODUCT(1+OFFSET(AI$107, $CB455, 0, 5, 1)%)), "", PRODUCT(1+OFFSET(AI$107, $CB455, 0, 5, 1)%)^(1/5)-1))</f>
        <v>-0.11655813517325286</v>
      </c>
      <c r="AJ455" s="87">
        <f t="array" aca="1" ref="AJ455" ca="1">IF(AJ$423="", "", IF(ISERROR(PRODUCT(1+OFFSET(AJ$107, $CB455, 0, 5, 1)%)), "", PRODUCT(1+OFFSET(AJ$107, $CB455, 0, 5, 1)%)^(1/5)-1))</f>
        <v>0.14010068303834511</v>
      </c>
      <c r="AK455" s="87">
        <f t="array" aca="1" ref="AK455" ca="1">IF(AK$423="", "", IF(ISERROR(PRODUCT(1+OFFSET(AK$107, $CB455, 0, 5, 1)%)), "", PRODUCT(1+OFFSET(AK$107, $CB455, 0, 5, 1)%)^(1/5)-1))</f>
        <v>9.3167023257365589E-3</v>
      </c>
      <c r="AL455" s="87">
        <f t="array" aca="1" ref="AL455" ca="1">IF(AL$423="", "", IF(ISERROR(PRODUCT(1+OFFSET(AL$107, $CB455, 0, 5, 1)%)), "", PRODUCT(1+OFFSET(AL$107, $CB455, 0, 5, 1)%)^(1/5)-1))</f>
        <v>4.5539987819166683E-2</v>
      </c>
      <c r="AM455" s="87">
        <f t="array" aca="1" ref="AM455" ca="1">IF(AM$423="", "", IF(ISERROR(PRODUCT(1+OFFSET(AM$107, $CB455, 0, 5, 1)%)), "", PRODUCT(1+OFFSET(AM$107, $CB455, 0, 5, 1)%)^(1/5)-1))</f>
        <v>5.5298792226956994E-2</v>
      </c>
      <c r="AN455" s="87">
        <f t="array" aca="1" ref="AN455" ca="1">IF(AN$423="", "", IF(ISERROR(PRODUCT(1+OFFSET(AN$107, $CB455, 0, 5, 1)%)), "", PRODUCT(1+OFFSET(AN$107, $CB455, 0, 5, 1)%)^(1/5)-1))</f>
        <v>2.8658315436163262E-2</v>
      </c>
      <c r="AO455" s="87">
        <f t="array" aca="1" ref="AO455" ca="1">IF(AO$423="", "", IF(ISERROR(PRODUCT(1+OFFSET(AO$107, $CB455, 0, 5, 1)%)), "", PRODUCT(1+OFFSET(AO$107, $CB455, 0, 5, 1)%)^(1/5)-1))</f>
        <v>8.5261880508110233E-2</v>
      </c>
      <c r="AP455" s="87">
        <f t="array" aca="1" ref="AP455" ca="1">IF(AP$423="", "", IF(ISERROR(PRODUCT(1+OFFSET(AP$107, $CB455, 0, 5, 1)%)), "", PRODUCT(1+OFFSET(AP$107, $CB455, 0, 5, 1)%)^(1/5)-1))</f>
        <v>3.9529994758191744E-2</v>
      </c>
      <c r="AQ455" s="87">
        <f t="array" aca="1" ref="AQ455" ca="1">IF(AQ$423="", "", IF(ISERROR(PRODUCT(1+OFFSET(AQ$107, $CB455, 0, 5, 1)%)), "", PRODUCT(1+OFFSET(AQ$107, $CB455, 0, 5, 1)%)^(1/5)-1))</f>
        <v>4.4538891131154612E-2</v>
      </c>
      <c r="AR455" s="87">
        <f t="array" aca="1" ref="AR455" ca="1">IF(AR$423="", "", IF(ISERROR(PRODUCT(1+OFFSET(AR$107, $CB455, 0, 5, 1)%)), "", PRODUCT(1+OFFSET(AR$107, $CB455, 0, 5, 1)%)^(1/5)-1))</f>
        <v>4.580814813166767E-2</v>
      </c>
      <c r="AS455" s="87">
        <f t="array" aca="1" ref="AS455" ca="1">IF(AS$423="", "", IF(ISERROR(PRODUCT(1+OFFSET(AS$107, $CB455, 0, 5, 1)%)), "", PRODUCT(1+OFFSET(AS$107, $CB455, 0, 5, 1)%)^(1/5)-1))</f>
        <v>0.16580716098464676</v>
      </c>
      <c r="AT455" s="87">
        <f t="array" aca="1" ref="AT455" ca="1">IF(AT$423="", "", IF(ISERROR(PRODUCT(1+OFFSET(AT$107, $CB455, 0, 5, 1)%)), "", PRODUCT(1+OFFSET(AT$107, $CB455, 0, 5, 1)%)^(1/5)-1))</f>
        <v>0.17230522740102239</v>
      </c>
      <c r="AU455" s="87" t="str">
        <f t="array" aca="1" ref="AU455" ca="1">IF(AU$423="", "", IF(ISERROR(PRODUCT(1+OFFSET(AU$107, $CB455, 0, 5, 1)%)), "", PRODUCT(1+OFFSET(AU$107, $CB455, 0, 5, 1)%)^(1/5)-1))</f>
        <v/>
      </c>
      <c r="AV455" s="87" t="str">
        <f t="array" aca="1" ref="AV455" ca="1">IF(AV$423="", "", IF(ISERROR(PRODUCT(1+OFFSET(AV$107, $CB455, 0, 5, 1)%)), "", PRODUCT(1+OFFSET(AV$107, $CB455, 0, 5, 1)%)^(1/5)-1))</f>
        <v/>
      </c>
      <c r="AW455" s="87" t="str">
        <f t="array" aca="1" ref="AW455" ca="1">IF(AW$423="", "", IF(ISERROR(PRODUCT(1+OFFSET(AW$107, $CB455, 0, 5, 1)%)), "", PRODUCT(1+OFFSET(AW$107, $CB455, 0, 5, 1)%)^(1/5)-1))</f>
        <v/>
      </c>
      <c r="AX455" s="87" t="str">
        <f t="array" aca="1" ref="AX455" ca="1">IF(AX$423="", "", IF(ISERROR(PRODUCT(1+OFFSET(AX$107, $CB455, 0, 5, 1)%)), "", PRODUCT(1+OFFSET(AX$107, $CB455, 0, 5, 1)%)^(1/5)-1))</f>
        <v/>
      </c>
      <c r="AY455" s="87" t="str">
        <f t="array" aca="1" ref="AY455" ca="1">IF(AY$423="", "", IF(ISERROR(PRODUCT(1+OFFSET(AY$107, $CB455, 0, 5, 1)%)), "", PRODUCT(1+OFFSET(AY$107, $CB455, 0, 5, 1)%)^(1/5)-1))</f>
        <v/>
      </c>
      <c r="AZ455" s="87" t="str">
        <f t="array" aca="1" ref="AZ455" ca="1">IF(AZ$423="", "", IF(ISERROR(PRODUCT(1+OFFSET(AZ$107, $CB455, 0, 5, 1)%)), "", PRODUCT(1+OFFSET(AZ$107, $CB455, 0, 5, 1)%)^(1/5)-1))</f>
        <v/>
      </c>
      <c r="BA455" s="87" t="str">
        <f t="array" aca="1" ref="BA455" ca="1">IF(BA$423="", "", IF(ISERROR(PRODUCT(1+OFFSET(BA$107, $CB455, 0, 5, 1)%)), "", PRODUCT(1+OFFSET(BA$107, $CB455, 0, 5, 1)%)^(1/5)-1))</f>
        <v/>
      </c>
      <c r="BB455" s="87" t="str">
        <f t="array" aca="1" ref="BB455" ca="1">IF(BB$423="", "", IF(ISERROR(PRODUCT(1+OFFSET(BB$107, $CB455, 0, 5, 1)%)), "", PRODUCT(1+OFFSET(BB$107, $CB455, 0, 5, 1)%)^(1/5)-1))</f>
        <v/>
      </c>
      <c r="BC455" s="87" t="str">
        <f t="array" aca="1" ref="BC455" ca="1">IF(BC$423="", "", IF(ISERROR(PRODUCT(1+OFFSET(BC$107, $CB455, 0, 5, 1)%)), "", PRODUCT(1+OFFSET(BC$107, $CB455, 0, 5, 1)%)^(1/5)-1))</f>
        <v/>
      </c>
      <c r="BD455" s="87" t="str">
        <f t="array" aca="1" ref="BD455" ca="1">IF(BD$423="", "", IF(ISERROR(PRODUCT(1+OFFSET(BD$107, $CB455, 0, 5, 1)%)), "", PRODUCT(1+OFFSET(BD$107, $CB455, 0, 5, 1)%)^(1/5)-1))</f>
        <v/>
      </c>
      <c r="BE455" s="87" t="str">
        <f t="array" aca="1" ref="BE455" ca="1">IF(BE$423="", "", IF(ISERROR(PRODUCT(1+OFFSET(BE$107, $CB455, 0, 5, 1)%)), "", PRODUCT(1+OFFSET(BE$107, $CB455, 0, 5, 1)%)^(1/5)-1))</f>
        <v/>
      </c>
      <c r="BF455" s="87" t="str">
        <f t="array" aca="1" ref="BF455" ca="1">IF(BF$423="", "", IF(ISERROR(PRODUCT(1+OFFSET(BF$107, $CB455, 0, 5, 1)%)), "", PRODUCT(1+OFFSET(BF$107, $CB455, 0, 5, 1)%)^(1/5)-1))</f>
        <v/>
      </c>
      <c r="BG455" s="87" t="str">
        <f t="array" aca="1" ref="BG455" ca="1">IF(BG$423="", "", IF(ISERROR(PRODUCT(1+OFFSET(BG$107, $CB455, 0, 5, 1)%)), "", PRODUCT(1+OFFSET(BG$107, $CB455, 0, 5, 1)%)^(1/5)-1))</f>
        <v/>
      </c>
      <c r="BH455" s="87" t="str">
        <f t="array" aca="1" ref="BH455" ca="1">IF(BH$423="", "", IF(ISERROR(PRODUCT(1+OFFSET(BH$107, $CB455, 0, 5, 1)%)), "", PRODUCT(1+OFFSET(BH$107, $CB455, 0, 5, 1)%)^(1/5)-1))</f>
        <v/>
      </c>
      <c r="BI455" s="87" t="str">
        <f t="array" aca="1" ref="BI455" ca="1">IF(BI$423="", "", IF(ISERROR(PRODUCT(1+OFFSET(BI$107, $CB455, 0, 5, 1)%)), "", PRODUCT(1+OFFSET(BI$107, $CB455, 0, 5, 1)%)^(1/5)-1))</f>
        <v/>
      </c>
      <c r="BJ455" s="87" t="str">
        <f t="array" aca="1" ref="BJ455" ca="1">IF(BJ$423="", "", IF(ISERROR(PRODUCT(1+OFFSET(BJ$107, $CB455, 0, 5, 1)%)), "", PRODUCT(1+OFFSET(BJ$107, $CB455, 0, 5, 1)%)^(1/5)-1))</f>
        <v/>
      </c>
      <c r="BK455" s="87" t="str">
        <f t="array" aca="1" ref="BK455" ca="1">IF(BK$423="", "", IF(ISERROR(PRODUCT(1+OFFSET(BK$107, $CB455, 0, 5, 1)%)), "", PRODUCT(1+OFFSET(BK$107, $CB455, 0, 5, 1)%)^(1/5)-1))</f>
        <v/>
      </c>
      <c r="BL455" s="87" t="str">
        <f t="array" aca="1" ref="BL455" ca="1">IF(BL$423="", "", IF(ISERROR(PRODUCT(1+OFFSET(BL$107, $CB455, 0, 5, 1)%)), "", PRODUCT(1+OFFSET(BL$107, $CB455, 0, 5, 1)%)^(1/5)-1))</f>
        <v/>
      </c>
      <c r="BM455" s="87" t="str">
        <f t="array" aca="1" ref="BM455" ca="1">IF(BM$423="", "", IF(ISERROR(PRODUCT(1+OFFSET(BM$107, $CB455, 0, 5, 1)%)), "", PRODUCT(1+OFFSET(BM$107, $CB455, 0, 5, 1)%)^(1/5)-1))</f>
        <v/>
      </c>
      <c r="BN455" s="87" t="str">
        <f t="array" aca="1" ref="BN455" ca="1">IF(BN$423="", "", IF(ISERROR(PRODUCT(1+OFFSET(BN$107, $CB455, 0, 5, 1)%)), "", PRODUCT(1+OFFSET(BN$107, $CB455, 0, 5, 1)%)^(1/5)-1))</f>
        <v/>
      </c>
      <c r="BO455" s="87" t="str">
        <f t="array" aca="1" ref="BO455" ca="1">IF(BO$423="", "", IF(ISERROR(PRODUCT(1+OFFSET(BO$107, $CB455, 0, 5, 1)%)), "", PRODUCT(1+OFFSET(BO$107, $CB455, 0, 5, 1)%)^(1/5)-1))</f>
        <v/>
      </c>
      <c r="BP455" s="87" t="str">
        <f t="array" aca="1" ref="BP455" ca="1">IF(BP$423="", "", IF(ISERROR(PRODUCT(1+OFFSET(BP$107, $CB455, 0, 5, 1)%)), "", PRODUCT(1+OFFSET(BP$107, $CB455, 0, 5, 1)%)^(1/5)-1))</f>
        <v/>
      </c>
      <c r="BQ455" s="87" t="str">
        <f t="array" aca="1" ref="BQ455" ca="1">IF(BQ$423="", "", IF(ISERROR(PRODUCT(1+OFFSET(BQ$107, $CB455, 0, 5, 1)%)), "", PRODUCT(1+OFFSET(BQ$107, $CB455, 0, 5, 1)%)^(1/5)-1))</f>
        <v/>
      </c>
      <c r="BR455" s="87" t="str">
        <f t="array" aca="1" ref="BR455" ca="1">IF(BR$423="", "", IF(ISERROR(PRODUCT(1+OFFSET(BR$107, $CB455, 0, 5, 1)%)), "", PRODUCT(1+OFFSET(BR$107, $CB455, 0, 5, 1)%)^(1/5)-1))</f>
        <v/>
      </c>
      <c r="BS455" s="87" t="str">
        <f t="array" aca="1" ref="BS455" ca="1">IF(BS$423="", "", IF(ISERROR(PRODUCT(1+OFFSET(BS$107, $CB455, 0, 5, 1)%)), "", PRODUCT(1+OFFSET(BS$107, $CB455, 0, 5, 1)%)^(1/5)-1))</f>
        <v/>
      </c>
      <c r="BT455" s="87" t="str">
        <f t="array" aca="1" ref="BT455" ca="1">IF(BT$423="", "", IF(ISERROR(PRODUCT(1+OFFSET(BT$107, $CB455, 0, 5, 1)%)), "", PRODUCT(1+OFFSET(BT$107, $CB455, 0, 5, 1)%)^(1/5)-1))</f>
        <v/>
      </c>
      <c r="BU455" s="87" t="str">
        <f t="array" aca="1" ref="BU455" ca="1">IF(BU$423="", "", IF(ISERROR(PRODUCT(1+OFFSET(BU$107, $CB455, 0, 5, 1)%)), "", PRODUCT(1+OFFSET(BU$107, $CB455, 0, 5, 1)%)^(1/5)-1))</f>
        <v/>
      </c>
      <c r="BV455" s="87">
        <f t="array" aca="1" ref="BV455" ca="1">IF(BV$423="", "", IF(ISERROR(PRODUCT(1+OFFSET(BV$107, $CB455, 0, 5, 1)%)), "", PRODUCT(1+OFFSET(BV$107, $CB455, 0, 5, 1)%)^(1/5)-1))</f>
        <v>0.14739489290491226</v>
      </c>
      <c r="BW455" s="87">
        <f t="array" aca="1" ref="BW455" ca="1">IF(BW$423="", "", IF(ISERROR(PRODUCT(1+OFFSET(BW$107, $CB455, 0, 5, 1)%)), "", PRODUCT(1+OFFSET(BW$107, $CB455, 0, 5, 1)%)^(1/5)-1))</f>
        <v>5.2819558691534541E-2</v>
      </c>
      <c r="BX455" s="87">
        <f t="array" aca="1" ref="BX455" ca="1">IF(BX$423="", "", IF(ISERROR(PRODUCT(1+OFFSET(BX$107, $CB455, 0, 5, 1)%)), "", PRODUCT(1+OFFSET(BX$107, $CB455, 0, 5, 1)%)^(1/5)-1))</f>
        <v>7.1516594021270308E-4</v>
      </c>
      <c r="BY455" s="301">
        <f t="array" aca="1" ref="BY455" ca="1">IF(BY$423="", "", IF(ISERROR(PRODUCT(1+OFFSET(BY$107, $CB455, 0, 5, 1)%)), "", PRODUCT(1+OFFSET(BY$107, $CB455, 0, 5, 1)%)^(1/5)-1))</f>
        <v>-2.0000008005283121E-7</v>
      </c>
      <c r="BZ455" s="292">
        <f t="array" aca="1" ref="BZ455" ca="1">IF(BZ$423="", "", IF(ISERROR(PRODUCT(1+OFFSET(BZ$107, $CB455, 0, 5, 1)%)), "", PRODUCT(1+OFFSET(BZ$107, $CB455, 0, 5, 1)%)^(1/5)-1))</f>
        <v>1.6889628934692036E-2</v>
      </c>
      <c r="CB455" s="131">
        <f t="shared" si="429"/>
        <v>40</v>
      </c>
    </row>
    <row r="456" spans="1:83" ht="14">
      <c r="A456" s="85"/>
      <c r="B456" s="86"/>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c r="AO456" s="87"/>
      <c r="AP456" s="87"/>
      <c r="AQ456" s="87"/>
      <c r="AR456" s="87"/>
      <c r="AS456" s="87"/>
      <c r="AT456" s="87"/>
      <c r="AU456" s="87"/>
      <c r="AV456" s="87"/>
      <c r="AW456" s="87"/>
      <c r="AX456" s="87"/>
      <c r="AY456" s="87"/>
      <c r="AZ456" s="87"/>
      <c r="BA456" s="87"/>
      <c r="BB456" s="87"/>
      <c r="BC456" s="87"/>
      <c r="BD456" s="87"/>
      <c r="BE456" s="87"/>
      <c r="BF456" s="87"/>
      <c r="BG456" s="87"/>
      <c r="BH456" s="87"/>
      <c r="BI456" s="87"/>
      <c r="BJ456" s="87"/>
      <c r="BK456" s="87"/>
      <c r="BL456" s="87"/>
      <c r="BM456" s="87"/>
      <c r="BN456" s="87"/>
      <c r="BO456" s="87"/>
      <c r="BP456" s="87"/>
      <c r="BQ456" s="87"/>
      <c r="BR456" s="87"/>
      <c r="BS456" s="87"/>
      <c r="BT456" s="87"/>
      <c r="BU456" s="87"/>
      <c r="BV456" s="87"/>
      <c r="BW456" s="87"/>
      <c r="BX456" s="87"/>
      <c r="BY456" s="301"/>
      <c r="BZ456" s="292"/>
    </row>
    <row r="457" spans="1:83" ht="14">
      <c r="A457" s="85" t="s">
        <v>803</v>
      </c>
      <c r="B457" s="86">
        <f t="array" ref="B457">IF(B$423="", "", IF(ISERROR(PRODUCT(1+B$8:B$153%)), "", PRODUCT(1+B$8:B$153%)^(1/COUNT(B$8:B$153))-1))</f>
        <v>8.8061515511700161E-2</v>
      </c>
      <c r="C457" s="87" t="str">
        <f t="array" ref="C457">IF(C$423="", "", IF(ISERROR(PRODUCT(1+C$8:C$153%)), "", PRODUCT(1+C$8:C$153%)^(1/COUNT(C$8:C$153))-1))</f>
        <v/>
      </c>
      <c r="D457" s="87">
        <f t="array" ref="D457">IF(D$423="", "", IF(ISERROR(PRODUCT(1+D$8:D$153%)), "", PRODUCT(1+D$8:D$153%)^(1/COUNT(D$8:D$153))-1))</f>
        <v>8.7888728821450046E-2</v>
      </c>
      <c r="E457" s="87" t="str">
        <f t="array" ref="E457">IF(E$423="", "", IF(ISERROR(PRODUCT(1+E$8:E$153%)), "", PRODUCT(1+E$8:E$153%)^(1/COUNT(E$8:E$153))-1))</f>
        <v/>
      </c>
      <c r="F457" s="87" t="str">
        <f t="array" ref="F457">IF(F$423="", "", IF(ISERROR(PRODUCT(1+F$8:F$153%)), "", PRODUCT(1+F$8:F$153%)^(1/COUNT(F$8:F$153))-1))</f>
        <v/>
      </c>
      <c r="G457" s="87" t="str">
        <f t="array" ref="G457">IF(G$423="", "", IF(ISERROR(PRODUCT(1+G$8:G$153%)), "", PRODUCT(1+G$8:G$153%)^(1/COUNT(G$8:G$153))-1))</f>
        <v/>
      </c>
      <c r="H457" s="87" t="str">
        <f t="array" ref="H457">IF(H$423="", "", IF(ISERROR(PRODUCT(1+H$8:H$153%)), "", PRODUCT(1+H$8:H$153%)^(1/COUNT(H$8:H$153))-1))</f>
        <v/>
      </c>
      <c r="I457" s="87" t="str">
        <f t="array" ref="I457">IF(I$423="", "", IF(ISERROR(PRODUCT(1+I$8:I$153%)), "", PRODUCT(1+I$8:I$153%)^(1/COUNT(I$8:I$153))-1))</f>
        <v/>
      </c>
      <c r="J457" s="87" t="str">
        <f t="array" ref="J457">IF(J$423="", "", IF(ISERROR(PRODUCT(1+J$8:J$153%)), "", PRODUCT(1+J$8:J$153%)^(1/COUNT(J$8:J$153))-1))</f>
        <v/>
      </c>
      <c r="K457" s="87" t="str">
        <f t="array" ref="K457">IF(K$423="", "", IF(ISERROR(PRODUCT(1+K$8:K$153%)), "", PRODUCT(1+K$8:K$153%)^(1/COUNT(K$8:K$153))-1))</f>
        <v/>
      </c>
      <c r="L457" s="87" t="str">
        <f t="array" ref="L457">IF(L$423="", "", IF(ISERROR(PRODUCT(1+L$8:L$153%)), "", PRODUCT(1+L$8:L$153%)^(1/COUNT(L$8:L$153))-1))</f>
        <v/>
      </c>
      <c r="M457" s="87" t="str">
        <f t="array" ref="M457">IF(M$423="", "", IF(ISERROR(PRODUCT(1+M$8:M$153%)), "", PRODUCT(1+M$8:M$153%)^(1/COUNT(M$8:M$153))-1))</f>
        <v/>
      </c>
      <c r="N457" s="87" t="str">
        <f t="array" ref="N457">IF(N$423="", "", IF(ISERROR(PRODUCT(1+N$8:N$153%)), "", PRODUCT(1+N$8:N$153%)^(1/COUNT(N$8:N$153))-1))</f>
        <v/>
      </c>
      <c r="O457" s="87" t="str">
        <f t="array" ref="O457">IF(O$423="", "", IF(ISERROR(PRODUCT(1+O$8:O$153%)), "", PRODUCT(1+O$8:O$153%)^(1/COUNT(O$8:O$153))-1))</f>
        <v/>
      </c>
      <c r="P457" s="87" t="str">
        <f t="array" ref="P457">IF(P$423="", "", IF(ISERROR(PRODUCT(1+P$8:P$153%)), "", PRODUCT(1+P$8:P$153%)^(1/COUNT(P$8:P$153))-1))</f>
        <v/>
      </c>
      <c r="Q457" s="87" t="str">
        <f t="array" ref="Q457">IF(Q$423="", "", IF(ISERROR(PRODUCT(1+Q$8:Q$153%)), "", PRODUCT(1+Q$8:Q$153%)^(1/COUNT(Q$8:Q$153))-1))</f>
        <v/>
      </c>
      <c r="R457" s="87" t="str">
        <f t="array" ref="R457">IF(R$423="", "", IF(ISERROR(PRODUCT(1+R$8:R$153%)), "", PRODUCT(1+R$8:R$153%)^(1/COUNT(R$8:R$153))-1))</f>
        <v/>
      </c>
      <c r="S457" s="87" t="str">
        <f t="array" ref="S457">IF(S$423="", "", IF(ISERROR(PRODUCT(1+S$8:S$153%)), "", PRODUCT(1+S$8:S$153%)^(1/COUNT(S$8:S$153))-1))</f>
        <v/>
      </c>
      <c r="T457" s="87" t="str">
        <f t="array" ref="T457">IF(T$423="", "", IF(ISERROR(PRODUCT(1+T$8:T$153%)), "", PRODUCT(1+T$8:T$153%)^(1/COUNT(T$8:T$153))-1))</f>
        <v/>
      </c>
      <c r="U457" s="87">
        <f t="array" ref="U457">IF(U$423="", "", IF(ISERROR(PRODUCT(1+U$8:U$153%)), "", PRODUCT(1+U$8:U$153%)^(1/COUNT(U$8:U$153))-1))</f>
        <v>4.6991288774762552E-2</v>
      </c>
      <c r="V457" s="87">
        <f t="array" ref="V457">IF(V$423="", "", IF(ISERROR(PRODUCT(1+V$8:V$153%)), "", PRODUCT(1+V$8:V$153%)^(1/COUNT(V$8:V$153))-1))</f>
        <v>4.4913828648005971E-2</v>
      </c>
      <c r="W457" s="87">
        <f t="array" ref="W457">IF(W$423="", "", IF(ISERROR(PRODUCT(1+W$8:W$153%)), "", PRODUCT(1+W$8:W$153%)^(1/COUNT(W$8:W$153))-1))</f>
        <v>4.4613093080071664E-2</v>
      </c>
      <c r="X457" s="87">
        <f t="array" ref="X457">IF(X$423="", "", IF(ISERROR(PRODUCT(1+X$8:X$153%)), "", PRODUCT(1+X$8:X$153%)^(1/COUNT(X$8:X$153))-1))</f>
        <v>4.5906433992569884E-2</v>
      </c>
      <c r="Y457" s="87">
        <f t="array" ref="Y457">IF(Y$423="", "", IF(ISERROR(PRODUCT(1+Y$8:Y$153%)), "", PRODUCT(1+Y$8:Y$153%)^(1/COUNT(Y$8:Y$153))-1))</f>
        <v>4.5655868657251908E-2</v>
      </c>
      <c r="Z457" s="87">
        <f t="array" ref="Z457">IF(Z$423="", "", IF(ISERROR(PRODUCT(1+Z$8:Z$153%)), "", PRODUCT(1+Z$8:Z$153%)^(1/COUNT(Z$8:Z$153))-1))</f>
        <v>4.0648259709392232E-2</v>
      </c>
      <c r="AA457" s="87" t="str">
        <f t="array" ref="AA457">IF(AA$423="", "", IF(ISERROR(PRODUCT(1+AA$8:AA$153%)), "", PRODUCT(1+AA$8:AA$153%)^(1/COUNT(AA$8:AA$153))-1))</f>
        <v/>
      </c>
      <c r="AB457" s="87" t="str">
        <f t="array" ref="AB457">IF(AB$423="", "", IF(ISERROR(PRODUCT(1+AB$8:AB$153%)), "", PRODUCT(1+AB$8:AB$153%)^(1/COUNT(AB$8:AB$153))-1))</f>
        <v/>
      </c>
      <c r="AC457" s="87" t="str">
        <f t="array" ref="AC457">IF(AC$423="", "", IF(ISERROR(PRODUCT(1+AC$8:AC$153%)), "", PRODUCT(1+AC$8:AC$153%)^(1/COUNT(AC$8:AC$153))-1))</f>
        <v/>
      </c>
      <c r="AD457" s="87" t="str">
        <f t="array" ref="AD457">IF(AD$423="", "", IF(ISERROR(PRODUCT(1+AD$8:AD$153%)), "", PRODUCT(1+AD$8:AD$153%)^(1/COUNT(AD$8:AD$153))-1))</f>
        <v/>
      </c>
      <c r="AE457" s="87" t="str">
        <f t="array" ref="AE457">IF(AE$423="", "", IF(ISERROR(PRODUCT(1+AE$8:AE$153%)), "", PRODUCT(1+AE$8:AE$153%)^(1/COUNT(AE$8:AE$153))-1))</f>
        <v/>
      </c>
      <c r="AF457" s="87" t="str">
        <f t="array" ref="AF457">IF(AF$423="", "", IF(ISERROR(PRODUCT(1+AF$8:AF$153%)), "", PRODUCT(1+AF$8:AF$153%)^(1/COUNT(AF$8:AF$153))-1))</f>
        <v/>
      </c>
      <c r="AG457" s="87" t="str">
        <f t="array" ref="AG457">IF(AG$423="", "", IF(ISERROR(PRODUCT(1+AG$8:AG$153%)), "", PRODUCT(1+AG$8:AG$153%)^(1/COUNT(AG$8:AG$153))-1))</f>
        <v/>
      </c>
      <c r="AH457" s="87" t="str">
        <f t="array" ref="AH457">IF(AH$423="", "", IF(ISERROR(PRODUCT(1+AH$8:AH$153%)), "", PRODUCT(1+AH$8:AH$153%)^(1/COUNT(AH$8:AH$153))-1))</f>
        <v/>
      </c>
      <c r="AI457" s="87" t="str">
        <f t="array" ref="AI457">IF(AI$423="", "", IF(ISERROR(PRODUCT(1+AI$8:AI$153%)), "", PRODUCT(1+AI$8:AI$153%)^(1/COUNT(AI$8:AI$153))-1))</f>
        <v/>
      </c>
      <c r="AJ457" s="87" t="str">
        <f t="array" ref="AJ457">IF(AJ$423="", "", IF(ISERROR(PRODUCT(1+AJ$8:AJ$153%)), "", PRODUCT(1+AJ$8:AJ$153%)^(1/COUNT(AJ$8:AJ$153))-1))</f>
        <v/>
      </c>
      <c r="AK457" s="87" t="str">
        <f t="array" ref="AK457">IF(AK$423="", "", IF(ISERROR(PRODUCT(1+AK$8:AK$153%)), "", PRODUCT(1+AK$8:AK$153%)^(1/COUNT(AK$8:AK$153))-1))</f>
        <v/>
      </c>
      <c r="AL457" s="87" t="str">
        <f t="array" ref="AL457">IF(AL$423="", "", IF(ISERROR(PRODUCT(1+AL$8:AL$153%)), "", PRODUCT(1+AL$8:AL$153%)^(1/COUNT(AL$8:AL$153))-1))</f>
        <v/>
      </c>
      <c r="AM457" s="87" t="str">
        <f t="array" ref="AM457">IF(AM$423="", "", IF(ISERROR(PRODUCT(1+AM$8:AM$153%)), "", PRODUCT(1+AM$8:AM$153%)^(1/COUNT(AM$8:AM$153))-1))</f>
        <v/>
      </c>
      <c r="AN457" s="87" t="str">
        <f t="array" ref="AN457">IF(AN$423="", "", IF(ISERROR(PRODUCT(1+AN$8:AN$153%)), "", PRODUCT(1+AN$8:AN$153%)^(1/COUNT(AN$8:AN$153))-1))</f>
        <v/>
      </c>
      <c r="AO457" s="87" t="str">
        <f t="array" ref="AO457">IF(AO$423="", "", IF(ISERROR(PRODUCT(1+AO$8:AO$153%)), "", PRODUCT(1+AO$8:AO$153%)^(1/COUNT(AO$8:AO$153))-1))</f>
        <v/>
      </c>
      <c r="AP457" s="87" t="str">
        <f t="array" ref="AP457">IF(AP$423="", "", IF(ISERROR(PRODUCT(1+AP$8:AP$153%)), "", PRODUCT(1+AP$8:AP$153%)^(1/COUNT(AP$8:AP$153))-1))</f>
        <v/>
      </c>
      <c r="AQ457" s="87" t="str">
        <f t="array" ref="AQ457">IF(AQ$423="", "", IF(ISERROR(PRODUCT(1+AQ$8:AQ$153%)), "", PRODUCT(1+AQ$8:AQ$153%)^(1/COUNT(AQ$8:AQ$153))-1))</f>
        <v/>
      </c>
      <c r="AR457" s="87" t="str">
        <f t="array" ref="AR457">IF(AR$423="", "", IF(ISERROR(PRODUCT(1+AR$8:AR$153%)), "", PRODUCT(1+AR$8:AR$153%)^(1/COUNT(AR$8:AR$153))-1))</f>
        <v/>
      </c>
      <c r="AS457" s="87" t="str">
        <f t="array" ref="AS457">IF(AS$423="", "", IF(ISERROR(PRODUCT(1+AS$8:AS$153%)), "", PRODUCT(1+AS$8:AS$153%)^(1/COUNT(AS$8:AS$153))-1))</f>
        <v/>
      </c>
      <c r="AT457" s="87" t="str">
        <f t="array" ref="AT457">IF(AT$423="", "", IF(ISERROR(PRODUCT(1+AT$8:AT$153%)), "", PRODUCT(1+AT$8:AT$153%)^(1/COUNT(AT$8:AT$153))-1))</f>
        <v/>
      </c>
      <c r="AU457" s="87" t="str">
        <f t="array" ref="AU457">IF(AU$423="", "", IF(ISERROR(PRODUCT(1+AU$8:AU$153%)), "", PRODUCT(1+AU$8:AU$153%)^(1/COUNT(AU$8:AU$153))-1))</f>
        <v/>
      </c>
      <c r="AV457" s="87" t="str">
        <f t="array" ref="AV457">IF(AV$423="", "", IF(ISERROR(PRODUCT(1+AV$8:AV$153%)), "", PRODUCT(1+AV$8:AV$153%)^(1/COUNT(AV$8:AV$153))-1))</f>
        <v/>
      </c>
      <c r="AW457" s="87" t="str">
        <f t="array" ref="AW457">IF(AW$423="", "", IF(ISERROR(PRODUCT(1+AW$8:AW$153%)), "", PRODUCT(1+AW$8:AW$153%)^(1/COUNT(AW$8:AW$153))-1))</f>
        <v/>
      </c>
      <c r="AX457" s="87" t="str">
        <f t="array" ref="AX457">IF(AX$423="", "", IF(ISERROR(PRODUCT(1+AX$8:AX$153%)), "", PRODUCT(1+AX$8:AX$153%)^(1/COUNT(AX$8:AX$153))-1))</f>
        <v/>
      </c>
      <c r="AY457" s="87" t="str">
        <f t="array" ref="AY457">IF(AY$423="", "", IF(ISERROR(PRODUCT(1+AY$8:AY$153%)), "", PRODUCT(1+AY$8:AY$153%)^(1/COUNT(AY$8:AY$153))-1))</f>
        <v/>
      </c>
      <c r="AZ457" s="87" t="str">
        <f t="array" ref="AZ457">IF(AZ$423="", "", IF(ISERROR(PRODUCT(1+AZ$8:AZ$153%)), "", PRODUCT(1+AZ$8:AZ$153%)^(1/COUNT(AZ$8:AZ$153))-1))</f>
        <v/>
      </c>
      <c r="BA457" s="87" t="str">
        <f t="array" ref="BA457">IF(BA$423="", "", IF(ISERROR(PRODUCT(1+BA$8:BA$153%)), "", PRODUCT(1+BA$8:BA$153%)^(1/COUNT(BA$8:BA$153))-1))</f>
        <v/>
      </c>
      <c r="BB457" s="87" t="str">
        <f t="array" ref="BB457">IF(BB$423="", "", IF(ISERROR(PRODUCT(1+BB$8:BB$153%)), "", PRODUCT(1+BB$8:BB$153%)^(1/COUNT(BB$8:BB$153))-1))</f>
        <v/>
      </c>
      <c r="BC457" s="87" t="str">
        <f t="array" ref="BC457">IF(BC$423="", "", IF(ISERROR(PRODUCT(1+BC$8:BC$153%)), "", PRODUCT(1+BC$8:BC$153%)^(1/COUNT(BC$8:BC$153))-1))</f>
        <v/>
      </c>
      <c r="BD457" s="87" t="str">
        <f t="array" ref="BD457">IF(BD$423="", "", IF(ISERROR(PRODUCT(1+BD$8:BD$153%)), "", PRODUCT(1+BD$8:BD$153%)^(1/COUNT(BD$8:BD$153))-1))</f>
        <v/>
      </c>
      <c r="BE457" s="87" t="str">
        <f t="array" ref="BE457">IF(BE$423="", "", IF(ISERROR(PRODUCT(1+BE$8:BE$153%)), "", PRODUCT(1+BE$8:BE$153%)^(1/COUNT(BE$8:BE$153))-1))</f>
        <v/>
      </c>
      <c r="BF457" s="87" t="str">
        <f t="array" ref="BF457">IF(BF$423="", "", IF(ISERROR(PRODUCT(1+BF$8:BF$153%)), "", PRODUCT(1+BF$8:BF$153%)^(1/COUNT(BF$8:BF$153))-1))</f>
        <v/>
      </c>
      <c r="BG457" s="87" t="str">
        <f t="array" ref="BG457">IF(BG$423="", "", IF(ISERROR(PRODUCT(1+BG$8:BG$153%)), "", PRODUCT(1+BG$8:BG$153%)^(1/COUNT(BG$8:BG$153))-1))</f>
        <v/>
      </c>
      <c r="BH457" s="87" t="str">
        <f t="array" ref="BH457">IF(BH$423="", "", IF(ISERROR(PRODUCT(1+BH$8:BH$153%)), "", PRODUCT(1+BH$8:BH$153%)^(1/COUNT(BH$8:BH$153))-1))</f>
        <v/>
      </c>
      <c r="BI457" s="87" t="str">
        <f t="array" ref="BI457">IF(BI$423="", "", IF(ISERROR(PRODUCT(1+BI$8:BI$153%)), "", PRODUCT(1+BI$8:BI$153%)^(1/COUNT(BI$8:BI$153))-1))</f>
        <v/>
      </c>
      <c r="BJ457" s="87" t="str">
        <f t="array" ref="BJ457">IF(BJ$423="", "", IF(ISERROR(PRODUCT(1+BJ$8:BJ$153%)), "", PRODUCT(1+BJ$8:BJ$153%)^(1/COUNT(BJ$8:BJ$153))-1))</f>
        <v/>
      </c>
      <c r="BK457" s="87" t="str">
        <f t="array" ref="BK457">IF(BK$423="", "", IF(ISERROR(PRODUCT(1+BK$8:BK$153%)), "", PRODUCT(1+BK$8:BK$153%)^(1/COUNT(BK$8:BK$153))-1))</f>
        <v/>
      </c>
      <c r="BL457" s="87" t="str">
        <f t="array" ref="BL457">IF(BL$423="", "", IF(ISERROR(PRODUCT(1+BL$8:BL$153%)), "", PRODUCT(1+BL$8:BL$153%)^(1/COUNT(BL$8:BL$153))-1))</f>
        <v/>
      </c>
      <c r="BM457" s="87" t="str">
        <f t="array" ref="BM457">IF(BM$423="", "", IF(ISERROR(PRODUCT(1+BM$8:BM$153%)), "", PRODUCT(1+BM$8:BM$153%)^(1/COUNT(BM$8:BM$153))-1))</f>
        <v/>
      </c>
      <c r="BN457" s="87" t="str">
        <f t="array" ref="BN457">IF(BN$423="", "", IF(ISERROR(PRODUCT(1+BN$8:BN$153%)), "", PRODUCT(1+BN$8:BN$153%)^(1/COUNT(BN$8:BN$153))-1))</f>
        <v/>
      </c>
      <c r="BO457" s="87" t="str">
        <f t="array" ref="BO457">IF(BO$423="", "", IF(ISERROR(PRODUCT(1+BO$8:BO$153%)), "", PRODUCT(1+BO$8:BO$153%)^(1/COUNT(BO$8:BO$153))-1))</f>
        <v/>
      </c>
      <c r="BP457" s="87" t="str">
        <f t="array" ref="BP457">IF(BP$423="", "", IF(ISERROR(PRODUCT(1+BP$8:BP$153%)), "", PRODUCT(1+BP$8:BP$153%)^(1/COUNT(BP$8:BP$153))-1))</f>
        <v/>
      </c>
      <c r="BQ457" s="87" t="str">
        <f t="array" ref="BQ457">IF(BQ$423="", "", IF(ISERROR(PRODUCT(1+BQ$8:BQ$153%)), "", PRODUCT(1+BQ$8:BQ$153%)^(1/COUNT(BQ$8:BQ$153))-1))</f>
        <v/>
      </c>
      <c r="BR457" s="87" t="str">
        <f t="array" ref="BR457">IF(BR$423="", "", IF(ISERROR(PRODUCT(1+BR$8:BR$153%)), "", PRODUCT(1+BR$8:BR$153%)^(1/COUNT(BR$8:BR$153))-1))</f>
        <v/>
      </c>
      <c r="BS457" s="87" t="str">
        <f t="array" ref="BS457">IF(BS$423="", "", IF(ISERROR(PRODUCT(1+BS$8:BS$153%)), "", PRODUCT(1+BS$8:BS$153%)^(1/COUNT(BS$8:BS$153))-1))</f>
        <v/>
      </c>
      <c r="BT457" s="87" t="str">
        <f t="array" ref="BT457">IF(BT$423="", "", IF(ISERROR(PRODUCT(1+BT$8:BT$153%)), "", PRODUCT(1+BT$8:BT$153%)^(1/COUNT(BT$8:BT$153))-1))</f>
        <v/>
      </c>
      <c r="BU457" s="87" t="str">
        <f t="array" ref="BU457">IF(BU$423="", "", IF(ISERROR(PRODUCT(1+BU$8:BU$153%)), "", PRODUCT(1+BU$8:BU$153%)^(1/COUNT(BU$8:BU$153))-1))</f>
        <v/>
      </c>
      <c r="BV457" s="87">
        <f t="array" ref="BV457">IF(BV$423="", "", IF(ISERROR(PRODUCT(1+BV$8:BV$153%)), "", PRODUCT(1+BV$8:BV$153%)^(1/COUNT(BV$8:BV$153))-1))</f>
        <v>8.871849627520656E-2</v>
      </c>
      <c r="BW457" s="87">
        <f t="array" ref="BW457">IF(BW$423="", "", IF(ISERROR(PRODUCT(1+BW$8:BW$153%)), "", PRODUCT(1+BW$8:BW$153%)^(1/COUNT(BW$8:BW$153))-1))</f>
        <v>4.7117998588904753E-2</v>
      </c>
      <c r="BX457" s="87">
        <f t="array" ref="BX457">IF(BX$423="", "", IF(ISERROR(PRODUCT(1+BX$8:BX$153%)), "", PRODUCT(1+BX$8:BX$153%)^(1/COUNT(BX$8:BX$153))-1))</f>
        <v>4.1335409495928399E-2</v>
      </c>
      <c r="BY457" s="301">
        <f t="array" ref="BY457">IF(BY$423="", "", IF(ISERROR(PRODUCT(1+BY$8:BY$153%)), "", PRODUCT(1+BY$8:BY$153%)^(1/COUNT(BY$8:BY$153))-1))</f>
        <v>-6.8833827526759706E-15</v>
      </c>
      <c r="BZ457" s="292">
        <f t="array" ref="BZ457">IF(BZ$423="", "", IF(ISERROR(PRODUCT(1+BZ$8:BZ$153%)), "", PRODUCT(1+BZ$8:BZ$153%)^(1/COUNT(BZ$8:BZ$153))-1))</f>
        <v>2.0556767013002242E-2</v>
      </c>
    </row>
    <row r="458" spans="1:83" ht="14">
      <c r="A458" s="85" t="s">
        <v>804</v>
      </c>
      <c r="B458" s="86">
        <f t="array" ref="B458">IF(B$423="", "", IF(ISERROR(PRODUCT(1+B$38:B$153%)), "", PRODUCT(1+B$38:B$153%)^(1/COUNT(B$38:B$153))-1))</f>
        <v>9.3936056215625952E-2</v>
      </c>
      <c r="C458" s="87" t="str">
        <f t="array" ref="C458">IF(C$423="", "", IF(ISERROR(PRODUCT(1+C$38:C$153%)), "", PRODUCT(1+C$38:C$153%)^(1/COUNT(C$38:C$153))-1))</f>
        <v/>
      </c>
      <c r="D458" s="87">
        <f t="array" ref="D458">IF(D$423="", "", IF(ISERROR(PRODUCT(1+D$38:D$153%)), "", PRODUCT(1+D$38:D$153%)^(1/COUNT(D$38:D$153))-1))</f>
        <v>9.3717413646917658E-2</v>
      </c>
      <c r="E458" s="87" t="str">
        <f t="array" ref="E458">IF(E$423="", "", IF(ISERROR(PRODUCT(1+E$38:E$153%)), "", PRODUCT(1+E$38:E$153%)^(1/COUNT(E$38:E$153))-1))</f>
        <v/>
      </c>
      <c r="F458" s="87" t="str">
        <f t="array" ref="F458">IF(F$423="", "", IF(ISERROR(PRODUCT(1+F$38:F$153%)), "", PRODUCT(1+F$38:F$153%)^(1/COUNT(F$38:F$153))-1))</f>
        <v/>
      </c>
      <c r="G458" s="87" t="str">
        <f t="array" ref="G458">IF(G$423="", "", IF(ISERROR(PRODUCT(1+G$38:G$153%)), "", PRODUCT(1+G$38:G$153%)^(1/COUNT(G$38:G$153))-1))</f>
        <v/>
      </c>
      <c r="H458" s="87" t="str">
        <f t="array" ref="H458">IF(H$423="", "", IF(ISERROR(PRODUCT(1+H$38:H$153%)), "", PRODUCT(1+H$38:H$153%)^(1/COUNT(H$38:H$153))-1))</f>
        <v/>
      </c>
      <c r="I458" s="87" t="str">
        <f t="array" ref="I458">IF(I$423="", "", IF(ISERROR(PRODUCT(1+I$38:I$153%)), "", PRODUCT(1+I$38:I$153%)^(1/COUNT(I$38:I$153))-1))</f>
        <v/>
      </c>
      <c r="J458" s="87" t="str">
        <f t="array" ref="J458">IF(J$423="", "", IF(ISERROR(PRODUCT(1+J$38:J$153%)), "", PRODUCT(1+J$38:J$153%)^(1/COUNT(J$38:J$153))-1))</f>
        <v/>
      </c>
      <c r="K458" s="87" t="str">
        <f t="array" ref="K458">IF(K$423="", "", IF(ISERROR(PRODUCT(1+K$38:K$153%)), "", PRODUCT(1+K$38:K$153%)^(1/COUNT(K$38:K$153))-1))</f>
        <v/>
      </c>
      <c r="L458" s="87" t="str">
        <f t="array" ref="L458">IF(L$423="", "", IF(ISERROR(PRODUCT(1+L$38:L$153%)), "", PRODUCT(1+L$38:L$153%)^(1/COUNT(L$38:L$153))-1))</f>
        <v/>
      </c>
      <c r="M458" s="87" t="str">
        <f t="array" ref="M458">IF(M$423="", "", IF(ISERROR(PRODUCT(1+M$38:M$153%)), "", PRODUCT(1+M$38:M$153%)^(1/COUNT(M$38:M$153))-1))</f>
        <v/>
      </c>
      <c r="N458" s="87" t="str">
        <f t="array" ref="N458">IF(N$423="", "", IF(ISERROR(PRODUCT(1+N$38:N$153%)), "", PRODUCT(1+N$38:N$153%)^(1/COUNT(N$38:N$153))-1))</f>
        <v/>
      </c>
      <c r="O458" s="87" t="str">
        <f t="array" ref="O458">IF(O$423="", "", IF(ISERROR(PRODUCT(1+O$38:O$153%)), "", PRODUCT(1+O$38:O$153%)^(1/COUNT(O$38:O$153))-1))</f>
        <v/>
      </c>
      <c r="P458" s="87" t="str">
        <f t="array" ref="P458">IF(P$423="", "", IF(ISERROR(PRODUCT(1+P$38:P$153%)), "", PRODUCT(1+P$38:P$153%)^(1/COUNT(P$38:P$153))-1))</f>
        <v/>
      </c>
      <c r="Q458" s="87" t="str">
        <f t="array" ref="Q458">IF(Q$423="", "", IF(ISERROR(PRODUCT(1+Q$38:Q$153%)), "", PRODUCT(1+Q$38:Q$153%)^(1/COUNT(Q$38:Q$153))-1))</f>
        <v/>
      </c>
      <c r="R458" s="87" t="str">
        <f t="array" ref="R458">IF(R$423="", "", IF(ISERROR(PRODUCT(1+R$38:R$153%)), "", PRODUCT(1+R$38:R$153%)^(1/COUNT(R$38:R$153))-1))</f>
        <v/>
      </c>
      <c r="S458" s="87" t="str">
        <f t="array" ref="S458">IF(S$423="", "", IF(ISERROR(PRODUCT(1+S$38:S$153%)), "", PRODUCT(1+S$38:S$153%)^(1/COUNT(S$38:S$153))-1))</f>
        <v/>
      </c>
      <c r="T458" s="87" t="str">
        <f t="array" ref="T458">IF(T$423="", "", IF(ISERROR(PRODUCT(1+T$38:T$153%)), "", PRODUCT(1+T$38:T$153%)^(1/COUNT(T$38:T$153))-1))</f>
        <v/>
      </c>
      <c r="U458" s="87">
        <f t="array" ref="U458">IF(U$423="", "", IF(ISERROR(PRODUCT(1+U$38:U$153%)), "", PRODUCT(1+U$38:U$153%)^(1/COUNT(U$38:U$153))-1))</f>
        <v>4.693450892808082E-2</v>
      </c>
      <c r="V458" s="87">
        <f t="array" ref="V458">IF(V$423="", "", IF(ISERROR(PRODUCT(1+V$38:V$153%)), "", PRODUCT(1+V$38:V$153%)^(1/COUNT(V$38:V$153))-1))</f>
        <v>4.6735024796983993E-2</v>
      </c>
      <c r="W458" s="87">
        <f t="array" ref="W458">IF(W$423="", "", IF(ISERROR(PRODUCT(1+W$38:W$153%)), "", PRODUCT(1+W$38:W$153%)^(1/COUNT(W$38:W$153))-1))</f>
        <v>4.4371031185804988E-2</v>
      </c>
      <c r="X458" s="87">
        <f t="array" ref="X458">IF(X$423="", "", IF(ISERROR(PRODUCT(1+X$38:X$153%)), "", PRODUCT(1+X$38:X$153%)^(1/COUNT(X$38:X$153))-1))</f>
        <v>4.7444835923252882E-2</v>
      </c>
      <c r="Y458" s="87">
        <f t="array" ref="Y458">IF(Y$423="", "", IF(ISERROR(PRODUCT(1+Y$38:Y$153%)), "", PRODUCT(1+Y$38:Y$153%)^(1/COUNT(Y$38:Y$153))-1))</f>
        <v>4.5575381105569024E-2</v>
      </c>
      <c r="Z458" s="87">
        <f t="array" ref="Z458">IF(Z$423="", "", IF(ISERROR(PRODUCT(1+Z$38:Z$153%)), "", PRODUCT(1+Z$38:Z$153%)^(1/COUNT(Z$38:Z$153))-1))</f>
        <v>3.8058666524553253E-2</v>
      </c>
      <c r="AA458" s="87" t="str">
        <f t="array" ref="AA458">IF(AA$423="", "", IF(ISERROR(PRODUCT(1+AA$38:AA$153%)), "", PRODUCT(1+AA$38:AA$153%)^(1/COUNT(AA$38:AA$153))-1))</f>
        <v/>
      </c>
      <c r="AB458" s="87" t="str">
        <f t="array" ref="AB458">IF(AB$423="", "", IF(ISERROR(PRODUCT(1+AB$38:AB$153%)), "", PRODUCT(1+AB$38:AB$153%)^(1/COUNT(AB$38:AB$153))-1))</f>
        <v/>
      </c>
      <c r="AC458" s="87" t="str">
        <f t="array" ref="AC458">IF(AC$423="", "", IF(ISERROR(PRODUCT(1+AC$38:AC$153%)), "", PRODUCT(1+AC$38:AC$153%)^(1/COUNT(AC$38:AC$153))-1))</f>
        <v/>
      </c>
      <c r="AD458" s="87" t="str">
        <f t="array" ref="AD458">IF(AD$423="", "", IF(ISERROR(PRODUCT(1+AD$38:AD$153%)), "", PRODUCT(1+AD$38:AD$153%)^(1/COUNT(AD$38:AD$153))-1))</f>
        <v/>
      </c>
      <c r="AE458" s="87" t="str">
        <f t="array" ref="AE458">IF(AE$423="", "", IF(ISERROR(PRODUCT(1+AE$38:AE$153%)), "", PRODUCT(1+AE$38:AE$153%)^(1/COUNT(AE$38:AE$153))-1))</f>
        <v/>
      </c>
      <c r="AF458" s="87" t="str">
        <f t="array" ref="AF458">IF(AF$423="", "", IF(ISERROR(PRODUCT(1+AF$38:AF$153%)), "", PRODUCT(1+AF$38:AF$153%)^(1/COUNT(AF$38:AF$153))-1))</f>
        <v/>
      </c>
      <c r="AG458" s="87" t="str">
        <f t="array" ref="AG458">IF(AG$423="", "", IF(ISERROR(PRODUCT(1+AG$38:AG$153%)), "", PRODUCT(1+AG$38:AG$153%)^(1/COUNT(AG$38:AG$153))-1))</f>
        <v/>
      </c>
      <c r="AH458" s="87" t="str">
        <f t="array" ref="AH458">IF(AH$423="", "", IF(ISERROR(PRODUCT(1+AH$38:AH$153%)), "", PRODUCT(1+AH$38:AH$153%)^(1/COUNT(AH$38:AH$153))-1))</f>
        <v/>
      </c>
      <c r="AI458" s="87" t="str">
        <f t="array" ref="AI458">IF(AI$423="", "", IF(ISERROR(PRODUCT(1+AI$38:AI$153%)), "", PRODUCT(1+AI$38:AI$153%)^(1/COUNT(AI$38:AI$153))-1))</f>
        <v/>
      </c>
      <c r="AJ458" s="87" t="str">
        <f t="array" ref="AJ458">IF(AJ$423="", "", IF(ISERROR(PRODUCT(1+AJ$38:AJ$153%)), "", PRODUCT(1+AJ$38:AJ$153%)^(1/COUNT(AJ$38:AJ$153))-1))</f>
        <v/>
      </c>
      <c r="AK458" s="87" t="str">
        <f t="array" ref="AK458">IF(AK$423="", "", IF(ISERROR(PRODUCT(1+AK$38:AK$153%)), "", PRODUCT(1+AK$38:AK$153%)^(1/COUNT(AK$38:AK$153))-1))</f>
        <v/>
      </c>
      <c r="AL458" s="87" t="str">
        <f t="array" ref="AL458">IF(AL$423="", "", IF(ISERROR(PRODUCT(1+AL$38:AL$153%)), "", PRODUCT(1+AL$38:AL$153%)^(1/COUNT(AL$38:AL$153))-1))</f>
        <v/>
      </c>
      <c r="AM458" s="87" t="str">
        <f t="array" ref="AM458">IF(AM$423="", "", IF(ISERROR(PRODUCT(1+AM$38:AM$153%)), "", PRODUCT(1+AM$38:AM$153%)^(1/COUNT(AM$38:AM$153))-1))</f>
        <v/>
      </c>
      <c r="AN458" s="87" t="str">
        <f t="array" ref="AN458">IF(AN$423="", "", IF(ISERROR(PRODUCT(1+AN$38:AN$153%)), "", PRODUCT(1+AN$38:AN$153%)^(1/COUNT(AN$38:AN$153))-1))</f>
        <v/>
      </c>
      <c r="AO458" s="87" t="str">
        <f t="array" ref="AO458">IF(AO$423="", "", IF(ISERROR(PRODUCT(1+AO$38:AO$153%)), "", PRODUCT(1+AO$38:AO$153%)^(1/COUNT(AO$38:AO$153))-1))</f>
        <v/>
      </c>
      <c r="AP458" s="87" t="str">
        <f t="array" ref="AP458">IF(AP$423="", "", IF(ISERROR(PRODUCT(1+AP$38:AP$153%)), "", PRODUCT(1+AP$38:AP$153%)^(1/COUNT(AP$38:AP$153))-1))</f>
        <v/>
      </c>
      <c r="AQ458" s="87" t="str">
        <f t="array" ref="AQ458">IF(AQ$423="", "", IF(ISERROR(PRODUCT(1+AQ$38:AQ$153%)), "", PRODUCT(1+AQ$38:AQ$153%)^(1/COUNT(AQ$38:AQ$153))-1))</f>
        <v/>
      </c>
      <c r="AR458" s="87" t="str">
        <f t="array" ref="AR458">IF(AR$423="", "", IF(ISERROR(PRODUCT(1+AR$38:AR$153%)), "", PRODUCT(1+AR$38:AR$153%)^(1/COUNT(AR$38:AR$153))-1))</f>
        <v/>
      </c>
      <c r="AS458" s="87" t="str">
        <f t="array" ref="AS458">IF(AS$423="", "", IF(ISERROR(PRODUCT(1+AS$38:AS$153%)), "", PRODUCT(1+AS$38:AS$153%)^(1/COUNT(AS$38:AS$153))-1))</f>
        <v/>
      </c>
      <c r="AT458" s="87" t="str">
        <f t="array" ref="AT458">IF(AT$423="", "", IF(ISERROR(PRODUCT(1+AT$38:AT$153%)), "", PRODUCT(1+AT$38:AT$153%)^(1/COUNT(AT$38:AT$153))-1))</f>
        <v/>
      </c>
      <c r="AU458" s="87" t="str">
        <f t="array" ref="AU458">IF(AU$423="", "", IF(ISERROR(PRODUCT(1+AU$38:AU$153%)), "", PRODUCT(1+AU$38:AU$153%)^(1/COUNT(AU$38:AU$153))-1))</f>
        <v/>
      </c>
      <c r="AV458" s="87" t="str">
        <f t="array" ref="AV458">IF(AV$423="", "", IF(ISERROR(PRODUCT(1+AV$38:AV$153%)), "", PRODUCT(1+AV$38:AV$153%)^(1/COUNT(AV$38:AV$153))-1))</f>
        <v/>
      </c>
      <c r="AW458" s="87" t="str">
        <f t="array" ref="AW458">IF(AW$423="", "", IF(ISERROR(PRODUCT(1+AW$38:AW$153%)), "", PRODUCT(1+AW$38:AW$153%)^(1/COUNT(AW$38:AW$153))-1))</f>
        <v/>
      </c>
      <c r="AX458" s="87" t="str">
        <f t="array" ref="AX458">IF(AX$423="", "", IF(ISERROR(PRODUCT(1+AX$38:AX$153%)), "", PRODUCT(1+AX$38:AX$153%)^(1/COUNT(AX$38:AX$153))-1))</f>
        <v/>
      </c>
      <c r="AY458" s="87" t="str">
        <f t="array" ref="AY458">IF(AY$423="", "", IF(ISERROR(PRODUCT(1+AY$38:AY$153%)), "", PRODUCT(1+AY$38:AY$153%)^(1/COUNT(AY$38:AY$153))-1))</f>
        <v/>
      </c>
      <c r="AZ458" s="87" t="str">
        <f t="array" ref="AZ458">IF(AZ$423="", "", IF(ISERROR(PRODUCT(1+AZ$38:AZ$153%)), "", PRODUCT(1+AZ$38:AZ$153%)^(1/COUNT(AZ$38:AZ$153))-1))</f>
        <v/>
      </c>
      <c r="BA458" s="87" t="str">
        <f t="array" ref="BA458">IF(BA$423="", "", IF(ISERROR(PRODUCT(1+BA$38:BA$153%)), "", PRODUCT(1+BA$38:BA$153%)^(1/COUNT(BA$38:BA$153))-1))</f>
        <v/>
      </c>
      <c r="BB458" s="87" t="str">
        <f t="array" ref="BB458">IF(BB$423="", "", IF(ISERROR(PRODUCT(1+BB$38:BB$153%)), "", PRODUCT(1+BB$38:BB$153%)^(1/COUNT(BB$38:BB$153))-1))</f>
        <v/>
      </c>
      <c r="BC458" s="87" t="str">
        <f t="array" ref="BC458">IF(BC$423="", "", IF(ISERROR(PRODUCT(1+BC$38:BC$153%)), "", PRODUCT(1+BC$38:BC$153%)^(1/COUNT(BC$38:BC$153))-1))</f>
        <v/>
      </c>
      <c r="BD458" s="87" t="str">
        <f t="array" ref="BD458">IF(BD$423="", "", IF(ISERROR(PRODUCT(1+BD$38:BD$153%)), "", PRODUCT(1+BD$38:BD$153%)^(1/COUNT(BD$38:BD$153))-1))</f>
        <v/>
      </c>
      <c r="BE458" s="87" t="str">
        <f t="array" ref="BE458">IF(BE$423="", "", IF(ISERROR(PRODUCT(1+BE$38:BE$153%)), "", PRODUCT(1+BE$38:BE$153%)^(1/COUNT(BE$38:BE$153))-1))</f>
        <v/>
      </c>
      <c r="BF458" s="87" t="str">
        <f t="array" ref="BF458">IF(BF$423="", "", IF(ISERROR(PRODUCT(1+BF$38:BF$153%)), "", PRODUCT(1+BF$38:BF$153%)^(1/COUNT(BF$38:BF$153))-1))</f>
        <v/>
      </c>
      <c r="BG458" s="87" t="str">
        <f t="array" ref="BG458">IF(BG$423="", "", IF(ISERROR(PRODUCT(1+BG$38:BG$153%)), "", PRODUCT(1+BG$38:BG$153%)^(1/COUNT(BG$38:BG$153))-1))</f>
        <v/>
      </c>
      <c r="BH458" s="87" t="str">
        <f t="array" ref="BH458">IF(BH$423="", "", IF(ISERROR(PRODUCT(1+BH$38:BH$153%)), "", PRODUCT(1+BH$38:BH$153%)^(1/COUNT(BH$38:BH$153))-1))</f>
        <v/>
      </c>
      <c r="BI458" s="87" t="str">
        <f t="array" ref="BI458">IF(BI$423="", "", IF(ISERROR(PRODUCT(1+BI$38:BI$153%)), "", PRODUCT(1+BI$38:BI$153%)^(1/COUNT(BI$38:BI$153))-1))</f>
        <v/>
      </c>
      <c r="BJ458" s="87" t="str">
        <f t="array" ref="BJ458">IF(BJ$423="", "", IF(ISERROR(PRODUCT(1+BJ$38:BJ$153%)), "", PRODUCT(1+BJ$38:BJ$153%)^(1/COUNT(BJ$38:BJ$153))-1))</f>
        <v/>
      </c>
      <c r="BK458" s="87" t="str">
        <f t="array" ref="BK458">IF(BK$423="", "", IF(ISERROR(PRODUCT(1+BK$38:BK$153%)), "", PRODUCT(1+BK$38:BK$153%)^(1/COUNT(BK$38:BK$153))-1))</f>
        <v/>
      </c>
      <c r="BL458" s="87" t="str">
        <f t="array" ref="BL458">IF(BL$423="", "", IF(ISERROR(PRODUCT(1+BL$38:BL$153%)), "", PRODUCT(1+BL$38:BL$153%)^(1/COUNT(BL$38:BL$153))-1))</f>
        <v/>
      </c>
      <c r="BM458" s="87" t="str">
        <f t="array" ref="BM458">IF(BM$423="", "", IF(ISERROR(PRODUCT(1+BM$38:BM$153%)), "", PRODUCT(1+BM$38:BM$153%)^(1/COUNT(BM$38:BM$153))-1))</f>
        <v/>
      </c>
      <c r="BN458" s="87" t="str">
        <f t="array" ref="BN458">IF(BN$423="", "", IF(ISERROR(PRODUCT(1+BN$38:BN$153%)), "", PRODUCT(1+BN$38:BN$153%)^(1/COUNT(BN$38:BN$153))-1))</f>
        <v/>
      </c>
      <c r="BO458" s="87" t="str">
        <f t="array" ref="BO458">IF(BO$423="", "", IF(ISERROR(PRODUCT(1+BO$38:BO$153%)), "", PRODUCT(1+BO$38:BO$153%)^(1/COUNT(BO$38:BO$153))-1))</f>
        <v/>
      </c>
      <c r="BP458" s="87" t="str">
        <f t="array" ref="BP458">IF(BP$423="", "", IF(ISERROR(PRODUCT(1+BP$38:BP$153%)), "", PRODUCT(1+BP$38:BP$153%)^(1/COUNT(BP$38:BP$153))-1))</f>
        <v/>
      </c>
      <c r="BQ458" s="87" t="str">
        <f t="array" ref="BQ458">IF(BQ$423="", "", IF(ISERROR(PRODUCT(1+BQ$38:BQ$153%)), "", PRODUCT(1+BQ$38:BQ$153%)^(1/COUNT(BQ$38:BQ$153))-1))</f>
        <v/>
      </c>
      <c r="BR458" s="87" t="str">
        <f t="array" ref="BR458">IF(BR$423="", "", IF(ISERROR(PRODUCT(1+BR$38:BR$153%)), "", PRODUCT(1+BR$38:BR$153%)^(1/COUNT(BR$38:BR$153))-1))</f>
        <v/>
      </c>
      <c r="BS458" s="87" t="str">
        <f t="array" ref="BS458">IF(BS$423="", "", IF(ISERROR(PRODUCT(1+BS$38:BS$153%)), "", PRODUCT(1+BS$38:BS$153%)^(1/COUNT(BS$38:BS$153))-1))</f>
        <v/>
      </c>
      <c r="BT458" s="87" t="str">
        <f t="array" ref="BT458">IF(BT$423="", "", IF(ISERROR(PRODUCT(1+BT$38:BT$153%)), "", PRODUCT(1+BT$38:BT$153%)^(1/COUNT(BT$38:BT$153))-1))</f>
        <v/>
      </c>
      <c r="BU458" s="87" t="str">
        <f t="array" ref="BU458">IF(BU$423="", "", IF(ISERROR(PRODUCT(1+BU$38:BU$153%)), "", PRODUCT(1+BU$38:BU$153%)^(1/COUNT(BU$38:BU$153))-1))</f>
        <v/>
      </c>
      <c r="BV458" s="87">
        <f t="array" ref="BV458">IF(BV$423="", "", IF(ISERROR(PRODUCT(1+BV$38:BV$153%)), "", PRODUCT(1+BV$38:BV$153%)^(1/COUNT(BV$38:BV$153))-1))</f>
        <v>9.431492350045767E-2</v>
      </c>
      <c r="BW458" s="87">
        <f t="array" ref="BW458">IF(BW$423="", "", IF(ISERROR(PRODUCT(1+BW$38:BW$153%)), "", PRODUCT(1+BW$38:BW$153%)^(1/COUNT(BW$38:BW$153))-1))</f>
        <v>4.8972661275368923E-2</v>
      </c>
      <c r="BX458" s="87">
        <f t="array" ref="BX458">IF(BX$423="", "", IF(ISERROR(PRODUCT(1+BX$38:BX$153%)), "", PRODUCT(1+BX$38:BX$153%)^(1/COUNT(BX$38:BX$153))-1))</f>
        <v>3.8679767900904549E-2</v>
      </c>
      <c r="BY458" s="301">
        <f t="array" ref="BY458">IF(BY$423="", "", IF(ISERROR(PRODUCT(1+BY$38:BY$153%)), "", PRODUCT(1+BY$38:BY$153%)^(1/COUNT(BY$38:BY$153))-1))</f>
        <v>-8.659739592076221E-15</v>
      </c>
      <c r="BZ458" s="292">
        <f t="array" ref="BZ458">IF(BZ$423="", "", IF(ISERROR(PRODUCT(1+BZ$38:BZ$153%)), "", PRODUCT(1+BZ$38:BZ$153%)^(1/COUNT(BZ$38:BZ$153))-1))</f>
        <v>3.0202309494550938E-2</v>
      </c>
    </row>
    <row r="459" spans="1:83" ht="14">
      <c r="A459" s="85" t="s">
        <v>805</v>
      </c>
      <c r="B459" s="86">
        <f t="array" ref="B459">IF(B$423="", "", IF(ISERROR(PRODUCT(1+B$64:B$153%)), "", PRODUCT(1+B$64:B$153%)^(1/COUNT(B$64:B$153))-1))</f>
        <v>9.8523086617100297E-2</v>
      </c>
      <c r="C459" s="87">
        <f t="array" ref="C459">IF(C$423="", "", IF(ISERROR(PRODUCT(1+C$64:C$153%)), "", PRODUCT(1+C$64:C$153%)^(1/COUNT(C$64:C$153))-1))</f>
        <v>0.10108194252666602</v>
      </c>
      <c r="D459" s="87">
        <f t="array" ref="D459">IF(D$423="", "", IF(ISERROR(PRODUCT(1+D$64:D$153%)), "", PRODUCT(1+D$64:D$153%)^(1/COUNT(D$64:D$153))-1))</f>
        <v>9.8240107157051115E-2</v>
      </c>
      <c r="E459" s="87">
        <f t="array" ref="E459">IF(E$423="", "", IF(ISERROR(PRODUCT(1+E$64:E$153%)), "", PRODUCT(1+E$64:E$153%)^(1/COUNT(E$64:E$153))-1))</f>
        <v>9.0688734118300918E-2</v>
      </c>
      <c r="F459" s="87">
        <f t="array" ref="F459">IF(F$423="", "", IF(ISERROR(PRODUCT(1+F$64:F$153%)), "", PRODUCT(1+F$64:F$153%)^(1/COUNT(F$64:F$153))-1))</f>
        <v>0.1214404525307109</v>
      </c>
      <c r="G459" s="87">
        <f t="array" ref="G459">IF(G$423="", "", IF(ISERROR(PRODUCT(1+G$64:G$153%)), "", PRODUCT(1+G$64:G$153%)^(1/COUNT(G$64:G$153))-1))</f>
        <v>0.1090928186673259</v>
      </c>
      <c r="H459" s="87">
        <f t="array" ref="H459">IF(H$423="", "", IF(ISERROR(PRODUCT(1+H$64:H$153%)), "", PRODUCT(1+H$64:H$153%)^(1/COUNT(H$64:H$153))-1))</f>
        <v>9.1604850159224593E-2</v>
      </c>
      <c r="I459" s="87">
        <f t="array" ref="I459">IF(I$423="", "", IF(ISERROR(PRODUCT(1+I$64:I$153%)), "", PRODUCT(1+I$64:I$153%)^(1/COUNT(I$64:I$153))-1))</f>
        <v>0.12575305880457566</v>
      </c>
      <c r="J459" s="87">
        <f t="array" ref="J459">IF(J$423="", "", IF(ISERROR(PRODUCT(1+J$64:J$153%)), "", PRODUCT(1+J$64:J$153%)^(1/COUNT(J$64:J$153))-1))</f>
        <v>0.11234387901412757</v>
      </c>
      <c r="K459" s="87">
        <f t="array" ref="K459">IF(K$423="", "", IF(ISERROR(PRODUCT(1+K$64:K$153%)), "", PRODUCT(1+K$64:K$153%)^(1/COUNT(K$64:K$153))-1))</f>
        <v>9.9054849211738238E-2</v>
      </c>
      <c r="L459" s="87" t="str">
        <f t="array" ref="L459">IF(L$423="", "", IF(ISERROR(PRODUCT(1+L$64:L$153%)), "", PRODUCT(1+L$64:L$153%)^(1/COUNT(L$64:L$153))-1))</f>
        <v/>
      </c>
      <c r="M459" s="87" t="str">
        <f t="array" ref="M459">IF(M$423="", "", IF(ISERROR(PRODUCT(1+M$64:M$153%)), "", PRODUCT(1+M$64:M$153%)^(1/COUNT(M$64:M$153))-1))</f>
        <v/>
      </c>
      <c r="N459" s="87" t="str">
        <f t="array" ref="N459">IF(N$423="", "", IF(ISERROR(PRODUCT(1+N$64:N$153%)), "", PRODUCT(1+N$64:N$153%)^(1/COUNT(N$64:N$153))-1))</f>
        <v/>
      </c>
      <c r="O459" s="87" t="str">
        <f t="array" ref="O459">IF(O$423="", "", IF(ISERROR(PRODUCT(1+O$64:O$153%)), "", PRODUCT(1+O$64:O$153%)^(1/COUNT(O$64:O$153))-1))</f>
        <v/>
      </c>
      <c r="P459" s="87" t="str">
        <f t="array" ref="P459">IF(P$423="", "", IF(ISERROR(PRODUCT(1+P$64:P$153%)), "", PRODUCT(1+P$64:P$153%)^(1/COUNT(P$64:P$153))-1))</f>
        <v/>
      </c>
      <c r="Q459" s="87" t="str">
        <f t="array" ref="Q459">IF(Q$423="", "", IF(ISERROR(PRODUCT(1+Q$64:Q$153%)), "", PRODUCT(1+Q$64:Q$153%)^(1/COUNT(Q$64:Q$153))-1))</f>
        <v/>
      </c>
      <c r="R459" s="87" t="str">
        <f t="array" ref="R459">IF(R$423="", "", IF(ISERROR(PRODUCT(1+R$64:R$153%)), "", PRODUCT(1+R$64:R$153%)^(1/COUNT(R$64:R$153))-1))</f>
        <v/>
      </c>
      <c r="S459" s="87" t="str">
        <f t="array" ref="S459">IF(S$423="", "", IF(ISERROR(PRODUCT(1+S$64:S$153%)), "", PRODUCT(1+S$64:S$153%)^(1/COUNT(S$64:S$153))-1))</f>
        <v/>
      </c>
      <c r="T459" s="87" t="str">
        <f t="array" ref="T459">IF(T$423="", "", IF(ISERROR(PRODUCT(1+T$64:T$153%)), "", PRODUCT(1+T$64:T$153%)^(1/COUNT(T$64:T$153))-1))</f>
        <v/>
      </c>
      <c r="U459" s="87">
        <f t="array" ref="U459">IF(U$423="", "", IF(ISERROR(PRODUCT(1+U$64:U$153%)), "", PRODUCT(1+U$64:U$153%)^(1/COUNT(U$64:U$153))-1))</f>
        <v>5.0044784245985019E-2</v>
      </c>
      <c r="V459" s="87">
        <f t="array" ref="V459">IF(V$423="", "", IF(ISERROR(PRODUCT(1+V$64:V$153%)), "", PRODUCT(1+V$64:V$153%)^(1/COUNT(V$64:V$153))-1))</f>
        <v>5.0165252933008553E-2</v>
      </c>
      <c r="W459" s="87">
        <f t="array" ref="W459">IF(W$423="", "", IF(ISERROR(PRODUCT(1+W$64:W$153%)), "", PRODUCT(1+W$64:W$153%)^(1/COUNT(W$64:W$153))-1))</f>
        <v>4.48019496876364E-2</v>
      </c>
      <c r="X459" s="87">
        <f t="array" ref="X459">IF(X$423="", "", IF(ISERROR(PRODUCT(1+X$64:X$153%)), "", PRODUCT(1+X$64:X$153%)^(1/COUNT(X$64:X$153))-1))</f>
        <v>5.0451248285170669E-2</v>
      </c>
      <c r="Y459" s="87">
        <f t="array" ref="Y459">IF(Y$423="", "", IF(ISERROR(PRODUCT(1+Y$64:Y$153%)), "", PRODUCT(1+Y$64:Y$153%)^(1/COUNT(Y$64:Y$153))-1))</f>
        <v>4.623443406363914E-2</v>
      </c>
      <c r="Z459" s="87">
        <f t="array" ref="Z459">IF(Z$423="", "", IF(ISERROR(PRODUCT(1+Z$64:Z$153%)), "", PRODUCT(1+Z$64:Z$153%)^(1/COUNT(Z$64:Z$153))-1))</f>
        <v>3.5196441763859942E-2</v>
      </c>
      <c r="AA459" s="87" t="str">
        <f t="array" ref="AA459">IF(AA$423="", "", IF(ISERROR(PRODUCT(1+AA$64:AA$153%)), "", PRODUCT(1+AA$64:AA$153%)^(1/COUNT(AA$64:AA$153))-1))</f>
        <v/>
      </c>
      <c r="AB459" s="87" t="str">
        <f t="array" ref="AB459">IF(AB$423="", "", IF(ISERROR(PRODUCT(1+AB$64:AB$153%)), "", PRODUCT(1+AB$64:AB$153%)^(1/COUNT(AB$64:AB$153))-1))</f>
        <v/>
      </c>
      <c r="AC459" s="87" t="str">
        <f t="array" ref="AC459">IF(AC$423="", "", IF(ISERROR(PRODUCT(1+AC$64:AC$153%)), "", PRODUCT(1+AC$64:AC$153%)^(1/COUNT(AC$64:AC$153))-1))</f>
        <v/>
      </c>
      <c r="AD459" s="87" t="str">
        <f t="array" ref="AD459">IF(AD$423="", "", IF(ISERROR(PRODUCT(1+AD$64:AD$153%)), "", PRODUCT(1+AD$64:AD$153%)^(1/COUNT(AD$64:AD$153))-1))</f>
        <v/>
      </c>
      <c r="AE459" s="87" t="str">
        <f t="array" ref="AE459">IF(AE$423="", "", IF(ISERROR(PRODUCT(1+AE$64:AE$153%)), "", PRODUCT(1+AE$64:AE$153%)^(1/COUNT(AE$64:AE$153))-1))</f>
        <v/>
      </c>
      <c r="AF459" s="87" t="str">
        <f t="array" ref="AF459">IF(AF$423="", "", IF(ISERROR(PRODUCT(1+AF$64:AF$153%)), "", PRODUCT(1+AF$64:AF$153%)^(1/COUNT(AF$64:AF$153))-1))</f>
        <v/>
      </c>
      <c r="AG459" s="87" t="str">
        <f t="array" ref="AG459">IF(AG$423="", "", IF(ISERROR(PRODUCT(1+AG$64:AG$153%)), "", PRODUCT(1+AG$64:AG$153%)^(1/COUNT(AG$64:AG$153))-1))</f>
        <v/>
      </c>
      <c r="AH459" s="87" t="str">
        <f t="array" ref="AH459">IF(AH$423="", "", IF(ISERROR(PRODUCT(1+AH$64:AH$153%)), "", PRODUCT(1+AH$64:AH$153%)^(1/COUNT(AH$64:AH$153))-1))</f>
        <v/>
      </c>
      <c r="AI459" s="87" t="str">
        <f t="array" ref="AI459">IF(AI$423="", "", IF(ISERROR(PRODUCT(1+AI$64:AI$153%)), "", PRODUCT(1+AI$64:AI$153%)^(1/COUNT(AI$64:AI$153))-1))</f>
        <v/>
      </c>
      <c r="AJ459" s="87" t="str">
        <f t="array" ref="AJ459">IF(AJ$423="", "", IF(ISERROR(PRODUCT(1+AJ$64:AJ$153%)), "", PRODUCT(1+AJ$64:AJ$153%)^(1/COUNT(AJ$64:AJ$153))-1))</f>
        <v/>
      </c>
      <c r="AK459" s="87" t="str">
        <f t="array" ref="AK459">IF(AK$423="", "", IF(ISERROR(PRODUCT(1+AK$64:AK$153%)), "", PRODUCT(1+AK$64:AK$153%)^(1/COUNT(AK$64:AK$153))-1))</f>
        <v/>
      </c>
      <c r="AL459" s="87" t="str">
        <f t="array" ref="AL459">IF(AL$423="", "", IF(ISERROR(PRODUCT(1+AL$64:AL$153%)), "", PRODUCT(1+AL$64:AL$153%)^(1/COUNT(AL$64:AL$153))-1))</f>
        <v/>
      </c>
      <c r="AM459" s="87" t="str">
        <f t="array" ref="AM459">IF(AM$423="", "", IF(ISERROR(PRODUCT(1+AM$64:AM$153%)), "", PRODUCT(1+AM$64:AM$153%)^(1/COUNT(AM$64:AM$153))-1))</f>
        <v/>
      </c>
      <c r="AN459" s="87" t="str">
        <f t="array" ref="AN459">IF(AN$423="", "", IF(ISERROR(PRODUCT(1+AN$64:AN$153%)), "", PRODUCT(1+AN$64:AN$153%)^(1/COUNT(AN$64:AN$153))-1))</f>
        <v/>
      </c>
      <c r="AO459" s="87" t="str">
        <f t="array" ref="AO459">IF(AO$423="", "", IF(ISERROR(PRODUCT(1+AO$64:AO$153%)), "", PRODUCT(1+AO$64:AO$153%)^(1/COUNT(AO$64:AO$153))-1))</f>
        <v/>
      </c>
      <c r="AP459" s="87" t="str">
        <f t="array" ref="AP459">IF(AP$423="", "", IF(ISERROR(PRODUCT(1+AP$64:AP$153%)), "", PRODUCT(1+AP$64:AP$153%)^(1/COUNT(AP$64:AP$153))-1))</f>
        <v/>
      </c>
      <c r="AQ459" s="87" t="str">
        <f t="array" ref="AQ459">IF(AQ$423="", "", IF(ISERROR(PRODUCT(1+AQ$64:AQ$153%)), "", PRODUCT(1+AQ$64:AQ$153%)^(1/COUNT(AQ$64:AQ$153))-1))</f>
        <v/>
      </c>
      <c r="AR459" s="87" t="str">
        <f t="array" ref="AR459">IF(AR$423="", "", IF(ISERROR(PRODUCT(1+AR$64:AR$153%)), "", PRODUCT(1+AR$64:AR$153%)^(1/COUNT(AR$64:AR$153))-1))</f>
        <v/>
      </c>
      <c r="AS459" s="87" t="str">
        <f t="array" ref="AS459">IF(AS$423="", "", IF(ISERROR(PRODUCT(1+AS$64:AS$153%)), "", PRODUCT(1+AS$64:AS$153%)^(1/COUNT(AS$64:AS$153))-1))</f>
        <v/>
      </c>
      <c r="AT459" s="87" t="str">
        <f t="array" ref="AT459">IF(AT$423="", "", IF(ISERROR(PRODUCT(1+AT$64:AT$153%)), "", PRODUCT(1+AT$64:AT$153%)^(1/COUNT(AT$64:AT$153))-1))</f>
        <v/>
      </c>
      <c r="AU459" s="87" t="str">
        <f t="array" ref="AU459">IF(AU$423="", "", IF(ISERROR(PRODUCT(1+AU$64:AU$153%)), "", PRODUCT(1+AU$64:AU$153%)^(1/COUNT(AU$64:AU$153))-1))</f>
        <v/>
      </c>
      <c r="AV459" s="87" t="str">
        <f t="array" ref="AV459">IF(AV$423="", "", IF(ISERROR(PRODUCT(1+AV$64:AV$153%)), "", PRODUCT(1+AV$64:AV$153%)^(1/COUNT(AV$64:AV$153))-1))</f>
        <v/>
      </c>
      <c r="AW459" s="87" t="str">
        <f t="array" ref="AW459">IF(AW$423="", "", IF(ISERROR(PRODUCT(1+AW$64:AW$153%)), "", PRODUCT(1+AW$64:AW$153%)^(1/COUNT(AW$64:AW$153))-1))</f>
        <v/>
      </c>
      <c r="AX459" s="87" t="str">
        <f t="array" ref="AX459">IF(AX$423="", "", IF(ISERROR(PRODUCT(1+AX$64:AX$153%)), "", PRODUCT(1+AX$64:AX$153%)^(1/COUNT(AX$64:AX$153))-1))</f>
        <v/>
      </c>
      <c r="AY459" s="87" t="str">
        <f t="array" ref="AY459">IF(AY$423="", "", IF(ISERROR(PRODUCT(1+AY$64:AY$153%)), "", PRODUCT(1+AY$64:AY$153%)^(1/COUNT(AY$64:AY$153))-1))</f>
        <v/>
      </c>
      <c r="AZ459" s="87" t="str">
        <f t="array" ref="AZ459">IF(AZ$423="", "", IF(ISERROR(PRODUCT(1+AZ$64:AZ$153%)), "", PRODUCT(1+AZ$64:AZ$153%)^(1/COUNT(AZ$64:AZ$153))-1))</f>
        <v/>
      </c>
      <c r="BA459" s="87" t="str">
        <f t="array" ref="BA459">IF(BA$423="", "", IF(ISERROR(PRODUCT(1+BA$64:BA$153%)), "", PRODUCT(1+BA$64:BA$153%)^(1/COUNT(BA$64:BA$153))-1))</f>
        <v/>
      </c>
      <c r="BB459" s="87" t="str">
        <f t="array" ref="BB459">IF(BB$423="", "", IF(ISERROR(PRODUCT(1+BB$64:BB$153%)), "", PRODUCT(1+BB$64:BB$153%)^(1/COUNT(BB$64:BB$153))-1))</f>
        <v/>
      </c>
      <c r="BC459" s="87" t="str">
        <f t="array" ref="BC459">IF(BC$423="", "", IF(ISERROR(PRODUCT(1+BC$64:BC$153%)), "", PRODUCT(1+BC$64:BC$153%)^(1/COUNT(BC$64:BC$153))-1))</f>
        <v/>
      </c>
      <c r="BD459" s="87" t="str">
        <f t="array" ref="BD459">IF(BD$423="", "", IF(ISERROR(PRODUCT(1+BD$64:BD$153%)), "", PRODUCT(1+BD$64:BD$153%)^(1/COUNT(BD$64:BD$153))-1))</f>
        <v/>
      </c>
      <c r="BE459" s="87" t="str">
        <f t="array" ref="BE459">IF(BE$423="", "", IF(ISERROR(PRODUCT(1+BE$64:BE$153%)), "", PRODUCT(1+BE$64:BE$153%)^(1/COUNT(BE$64:BE$153))-1))</f>
        <v/>
      </c>
      <c r="BF459" s="87" t="str">
        <f t="array" ref="BF459">IF(BF$423="", "", IF(ISERROR(PRODUCT(1+BF$64:BF$153%)), "", PRODUCT(1+BF$64:BF$153%)^(1/COUNT(BF$64:BF$153))-1))</f>
        <v/>
      </c>
      <c r="BG459" s="87" t="str">
        <f t="array" ref="BG459">IF(BG$423="", "", IF(ISERROR(PRODUCT(1+BG$64:BG$153%)), "", PRODUCT(1+BG$64:BG$153%)^(1/COUNT(BG$64:BG$153))-1))</f>
        <v/>
      </c>
      <c r="BH459" s="87" t="str">
        <f t="array" ref="BH459">IF(BH$423="", "", IF(ISERROR(PRODUCT(1+BH$64:BH$153%)), "", PRODUCT(1+BH$64:BH$153%)^(1/COUNT(BH$64:BH$153))-1))</f>
        <v/>
      </c>
      <c r="BI459" s="87" t="str">
        <f t="array" ref="BI459">IF(BI$423="", "", IF(ISERROR(PRODUCT(1+BI$64:BI$153%)), "", PRODUCT(1+BI$64:BI$153%)^(1/COUNT(BI$64:BI$153))-1))</f>
        <v/>
      </c>
      <c r="BJ459" s="87" t="str">
        <f t="array" ref="BJ459">IF(BJ$423="", "", IF(ISERROR(PRODUCT(1+BJ$64:BJ$153%)), "", PRODUCT(1+BJ$64:BJ$153%)^(1/COUNT(BJ$64:BJ$153))-1))</f>
        <v/>
      </c>
      <c r="BK459" s="87" t="str">
        <f t="array" ref="BK459">IF(BK$423="", "", IF(ISERROR(PRODUCT(1+BK$64:BK$153%)), "", PRODUCT(1+BK$64:BK$153%)^(1/COUNT(BK$64:BK$153))-1))</f>
        <v/>
      </c>
      <c r="BL459" s="87" t="str">
        <f t="array" ref="BL459">IF(BL$423="", "", IF(ISERROR(PRODUCT(1+BL$64:BL$153%)), "", PRODUCT(1+BL$64:BL$153%)^(1/COUNT(BL$64:BL$153))-1))</f>
        <v/>
      </c>
      <c r="BM459" s="87" t="str">
        <f t="array" ref="BM459">IF(BM$423="", "", IF(ISERROR(PRODUCT(1+BM$64:BM$153%)), "", PRODUCT(1+BM$64:BM$153%)^(1/COUNT(BM$64:BM$153))-1))</f>
        <v/>
      </c>
      <c r="BN459" s="87" t="str">
        <f t="array" ref="BN459">IF(BN$423="", "", IF(ISERROR(PRODUCT(1+BN$64:BN$153%)), "", PRODUCT(1+BN$64:BN$153%)^(1/COUNT(BN$64:BN$153))-1))</f>
        <v/>
      </c>
      <c r="BO459" s="87" t="str">
        <f t="array" ref="BO459">IF(BO$423="", "", IF(ISERROR(PRODUCT(1+BO$64:BO$153%)), "", PRODUCT(1+BO$64:BO$153%)^(1/COUNT(BO$64:BO$153))-1))</f>
        <v/>
      </c>
      <c r="BP459" s="87" t="str">
        <f t="array" ref="BP459">IF(BP$423="", "", IF(ISERROR(PRODUCT(1+BP$64:BP$153%)), "", PRODUCT(1+BP$64:BP$153%)^(1/COUNT(BP$64:BP$153))-1))</f>
        <v/>
      </c>
      <c r="BQ459" s="87" t="str">
        <f t="array" ref="BQ459">IF(BQ$423="", "", IF(ISERROR(PRODUCT(1+BQ$64:BQ$153%)), "", PRODUCT(1+BQ$64:BQ$153%)^(1/COUNT(BQ$64:BQ$153))-1))</f>
        <v/>
      </c>
      <c r="BR459" s="87" t="str">
        <f t="array" ref="BR459">IF(BR$423="", "", IF(ISERROR(PRODUCT(1+BR$64:BR$153%)), "", PRODUCT(1+BR$64:BR$153%)^(1/COUNT(BR$64:BR$153))-1))</f>
        <v/>
      </c>
      <c r="BS459" s="87" t="str">
        <f t="array" ref="BS459">IF(BS$423="", "", IF(ISERROR(PRODUCT(1+BS$64:BS$153%)), "", PRODUCT(1+BS$64:BS$153%)^(1/COUNT(BS$64:BS$153))-1))</f>
        <v/>
      </c>
      <c r="BT459" s="87" t="str">
        <f t="array" ref="BT459">IF(BT$423="", "", IF(ISERROR(PRODUCT(1+BT$64:BT$153%)), "", PRODUCT(1+BT$64:BT$153%)^(1/COUNT(BT$64:BT$153))-1))</f>
        <v/>
      </c>
      <c r="BU459" s="87" t="str">
        <f t="array" ref="BU459">IF(BU$423="", "", IF(ISERROR(PRODUCT(1+BU$64:BU$153%)), "", PRODUCT(1+BU$64:BU$153%)^(1/COUNT(BU$64:BU$153))-1))</f>
        <v/>
      </c>
      <c r="BV459" s="87">
        <f t="array" ref="BV459">IF(BV$423="", "", IF(ISERROR(PRODUCT(1+BV$64:BV$153%)), "", PRODUCT(1+BV$64:BV$153%)^(1/COUNT(BV$64:BV$153))-1))</f>
        <v>9.8506011269019034E-2</v>
      </c>
      <c r="BW459" s="87">
        <f t="array" ref="BW459">IF(BW$423="", "", IF(ISERROR(PRODUCT(1+BW$64:BW$153%)), "", PRODUCT(1+BW$64:BW$153%)^(1/COUNT(BW$64:BW$153))-1))</f>
        <v>5.245201057622495E-2</v>
      </c>
      <c r="BX459" s="87">
        <f t="array" ref="BX459">IF(BX$423="", "", IF(ISERROR(PRODUCT(1+BX$64:BX$153%)), "", PRODUCT(1+BX$64:BX$153%)^(1/COUNT(BX$64:BX$153))-1))</f>
        <v>3.5725631584213824E-2</v>
      </c>
      <c r="BY459" s="301">
        <f t="array" ref="BY459">IF(BY$423="", "", IF(ISERROR(PRODUCT(1+BY$64:BY$153%)), "", PRODUCT(1+BY$64:BY$153%)^(1/COUNT(BY$64:BY$153))-1))</f>
        <v>-1.1102230246251565E-14</v>
      </c>
      <c r="BZ459" s="292">
        <f t="array" ref="BZ459">IF(BZ$423="", "", IF(ISERROR(PRODUCT(1+BZ$64:BZ$153%)), "", PRODUCT(1+BZ$64:BZ$153%)^(1/COUNT(BZ$64:BZ$153))-1))</f>
        <v>2.9670592823282771E-2</v>
      </c>
    </row>
    <row r="460" spans="1:83" ht="14">
      <c r="A460" s="85" t="s">
        <v>806</v>
      </c>
      <c r="B460" s="86">
        <f t="array" ref="B460">IF(B$423="", "", IF(ISERROR(PRODUCT(1+B$107:B$153%)), "", PRODUCT(1+B$107:B$153%)^(1/COUNT(B$107:B$153))-1))</f>
        <v>0.10120353282137606</v>
      </c>
      <c r="C460" s="87">
        <f t="array" ref="C460">IF(C$423="", "", IF(ISERROR(PRODUCT(1+C$107:C$153%)), "", PRODUCT(1+C$107:C$153%)^(1/COUNT(C$107:C$153))-1))</f>
        <v>0.10784769114682313</v>
      </c>
      <c r="D460" s="87">
        <f t="array" ref="D460">IF(D$423="", "", IF(ISERROR(PRODUCT(1+D$107:D$153%)), "", PRODUCT(1+D$107:D$153%)^(1/COUNT(D$107:D$153))-1))</f>
        <v>0.10066039906855528</v>
      </c>
      <c r="E460" s="87">
        <f t="array" ref="E460">IF(E$423="", "", IF(ISERROR(PRODUCT(1+E$107:E$153%)), "", PRODUCT(1+E$107:E$153%)^(1/COUNT(E$107:E$153))-1))</f>
        <v>9.1996120767442902E-2</v>
      </c>
      <c r="F460" s="87">
        <f t="array" ref="F460">IF(F$423="", "", IF(ISERROR(PRODUCT(1+F$107:F$153%)), "", PRODUCT(1+F$107:F$153%)^(1/COUNT(F$107:F$153))-1))</f>
        <v>0.13284211924194467</v>
      </c>
      <c r="G460" s="87">
        <f t="array" ref="G460">IF(G$423="", "", IF(ISERROR(PRODUCT(1+G$107:G$153%)), "", PRODUCT(1+G$107:G$153%)^(1/COUNT(G$107:G$153))-1))</f>
        <v>0.11845474785693799</v>
      </c>
      <c r="H460" s="87">
        <f t="array" ref="H460">IF(H$423="", "", IF(ISERROR(PRODUCT(1+H$107:H$153%)), "", PRODUCT(1+H$107:H$153%)^(1/COUNT(H$107:H$153))-1))</f>
        <v>9.5980295181454123E-2</v>
      </c>
      <c r="I460" s="87">
        <f t="array" ref="I460">IF(I$423="", "", IF(ISERROR(PRODUCT(1+I$107:I$153%)), "", PRODUCT(1+I$107:I$153%)^(1/COUNT(I$107:I$153))-1))</f>
        <v>0.13009248744093282</v>
      </c>
      <c r="J460" s="87">
        <f t="array" ref="J460">IF(J$423="", "", IF(ISERROR(PRODUCT(1+J$107:J$153%)), "", PRODUCT(1+J$107:J$153%)^(1/COUNT(J$107:J$153))-1))</f>
        <v>0.11189505021786084</v>
      </c>
      <c r="K460" s="87">
        <f t="array" ref="K460">IF(K$423="", "", IF(ISERROR(PRODUCT(1+K$107:K$153%)), "", PRODUCT(1+K$107:K$153%)^(1/COUNT(K$107:K$153))-1))</f>
        <v>9.6285558262825477E-2</v>
      </c>
      <c r="L460" s="87">
        <f t="array" ref="L460">IF(L$423="", "", IF(ISERROR(PRODUCT(1+L$107:L$153%)), "", PRODUCT(1+L$107:L$153%)^(1/COUNT(L$107:L$153))-1))</f>
        <v>0.10876703144485034</v>
      </c>
      <c r="M460" s="87">
        <f t="array" ref="M460">IF(M$423="", "", IF(ISERROR(PRODUCT(1+M$107:M$153%)), "", PRODUCT(1+M$107:M$153%)^(1/COUNT(M$107:M$153))-1))</f>
        <v>0.11522379007518135</v>
      </c>
      <c r="N460" s="87">
        <f t="array" ref="N460">IF(N$423="", "", IF(ISERROR(PRODUCT(1+N$107:N$153%)), "", PRODUCT(1+N$107:N$153%)^(1/COUNT(N$107:N$153))-1))</f>
        <v>8.6173244330833398E-2</v>
      </c>
      <c r="O460" s="87" t="str">
        <f t="array" ref="O460">IF(O$423="", "", IF(ISERROR(PRODUCT(1+O$107:O$153%)), "", PRODUCT(1+O$107:O$153%)^(1/COUNT(O$107:O$153))-1))</f>
        <v/>
      </c>
      <c r="P460" s="87">
        <f t="array" ref="P460">IF(P$423="", "", IF(ISERROR(PRODUCT(1+P$107:P$153%)), "", PRODUCT(1+P$107:P$153%)^(1/COUNT(P$107:P$153))-1))</f>
        <v>8.5183051856691616E-2</v>
      </c>
      <c r="Q460" s="87">
        <f t="array" ref="Q460">IF(Q$423="", "", IF(ISERROR(PRODUCT(1+Q$107:Q$153%)), "", PRODUCT(1+Q$107:Q$153%)^(1/COUNT(Q$107:Q$153))-1))</f>
        <v>8.5700603315703949E-2</v>
      </c>
      <c r="R460" s="87">
        <f t="array" ref="R460">IF(R$423="", "", IF(ISERROR(PRODUCT(1+R$107:R$153%)), "", PRODUCT(1+R$107:R$153%)^(1/COUNT(R$107:R$153))-1))</f>
        <v>8.826918472669365E-2</v>
      </c>
      <c r="S460" s="87">
        <f t="array" ref="S460">IF(S$423="", "", IF(ISERROR(PRODUCT(1+S$107:S$153%)), "", PRODUCT(1+S$107:S$153%)^(1/COUNT(S$107:S$153))-1))</f>
        <v>9.4255855430205315E-2</v>
      </c>
      <c r="T460" s="87" t="str">
        <f t="array" ref="T460">IF(T$423="", "", IF(ISERROR(PRODUCT(1+T$107:T$153%)), "", PRODUCT(1+T$107:T$153%)^(1/COUNT(T$107:T$153))-1))</f>
        <v/>
      </c>
      <c r="U460" s="87">
        <f t="array" ref="U460">IF(U$423="", "", IF(ISERROR(PRODUCT(1+U$107:U$153%)), "", PRODUCT(1+U$107:U$153%)^(1/COUNT(U$107:U$153))-1))</f>
        <v>8.0016516966180617E-2</v>
      </c>
      <c r="V460" s="87">
        <f t="array" ref="V460">IF(V$423="", "", IF(ISERROR(PRODUCT(1+V$107:V$153%)), "", PRODUCT(1+V$107:V$153%)^(1/COUNT(V$107:V$153))-1))</f>
        <v>7.1895635617803322E-2</v>
      </c>
      <c r="W460" s="87">
        <f t="array" ref="W460">IF(W$423="", "", IF(ISERROR(PRODUCT(1+W$107:W$153%)), "", PRODUCT(1+W$107:W$153%)^(1/COUNT(W$107:W$153))-1))</f>
        <v>6.3423138034553794E-2</v>
      </c>
      <c r="X460" s="87">
        <f t="array" ref="X460">IF(X$423="", "", IF(ISERROR(PRODUCT(1+X$107:X$153%)), "", PRODUCT(1+X$107:X$153%)^(1/COUNT(X$107:X$153))-1))</f>
        <v>7.2528992038394469E-2</v>
      </c>
      <c r="Y460" s="87">
        <f t="array" ref="Y460">IF(Y$423="", "", IF(ISERROR(PRODUCT(1+Y$107:Y$153%)), "", PRODUCT(1+Y$107:Y$153%)^(1/COUNT(Y$107:Y$153))-1))</f>
        <v>6.5827415080622842E-2</v>
      </c>
      <c r="Z460" s="87">
        <f t="array" ref="Z460">IF(Z$423="", "", IF(ISERROR(PRODUCT(1+Z$107:Z$153%)), "", PRODUCT(1+Z$107:Z$153%)^(1/COUNT(Z$107:Z$153))-1))</f>
        <v>4.8969866314655386E-2</v>
      </c>
      <c r="AA460" s="87">
        <f t="array" ref="AA460">IF(AA$423="", "", IF(ISERROR(PRODUCT(1+AA$107:AA$153%)), "", PRODUCT(1+AA$107:AA$153%)^(1/COUNT(AA$107:AA$153))-1))</f>
        <v>7.9261857262524105E-2</v>
      </c>
      <c r="AB460" s="87">
        <f t="array" ref="AB460">IF(AB$423="", "", IF(ISERROR(PRODUCT(1+AB$107:AB$153%)), "", PRODUCT(1+AB$107:AB$153%)^(1/COUNT(AB$107:AB$153))-1))</f>
        <v>9.9747957273914833E-2</v>
      </c>
      <c r="AC460" s="87">
        <f t="array" ref="AC460">IF(AC$423="", "", IF(ISERROR(PRODUCT(1+AC$107:AC$153%)), "", PRODUCT(1+AC$107:AC$153%)^(1/COUNT(AC$107:AC$153))-1))</f>
        <v>9.7540096057724845E-2</v>
      </c>
      <c r="AD460" s="87">
        <f t="array" ref="AD460">IF(AD$423="", "", IF(ISERROR(PRODUCT(1+AD$107:AD$153%)), "", PRODUCT(1+AD$107:AD$153%)^(1/COUNT(AD$107:AD$153))-1))</f>
        <v>0.11393914883421608</v>
      </c>
      <c r="AE460" s="87">
        <f t="array" ref="AE460">IF(AE$423="", "", IF(ISERROR(PRODUCT(1+AE$107:AE$153%)), "", PRODUCT(1+AE$107:AE$153%)^(1/COUNT(AE$107:AE$153))-1))</f>
        <v>6.1613366743936027E-2</v>
      </c>
      <c r="AF460" s="87">
        <f t="array" ref="AF460">IF(AF$423="", "", IF(ISERROR(PRODUCT(1+AF$107:AF$153%)), "", PRODUCT(1+AF$107:AF$153%)^(1/COUNT(AF$107:AF$153))-1))</f>
        <v>7.4168002771525243E-2</v>
      </c>
      <c r="AG460" s="87" t="str">
        <f t="array" ref="AG460">IF(AG$423="", "", IF(ISERROR(PRODUCT(1+AG$107:AG$153%)), "", PRODUCT(1+AG$107:AG$153%)^(1/COUNT(AG$107:AG$153))-1))</f>
        <v/>
      </c>
      <c r="AH460" s="87" t="str">
        <f t="array" ref="AH460">IF(AH$423="", "", IF(ISERROR(PRODUCT(1+AH$107:AH$153%)), "", PRODUCT(1+AH$107:AH$153%)^(1/COUNT(AH$107:AH$153))-1))</f>
        <v/>
      </c>
      <c r="AI460" s="87" t="str">
        <f t="array" ref="AI460">IF(AI$423="", "", IF(ISERROR(PRODUCT(1+AI$107:AI$153%)), "", PRODUCT(1+AI$107:AI$153%)^(1/COUNT(AI$107:AI$153))-1))</f>
        <v/>
      </c>
      <c r="AJ460" s="87" t="str">
        <f t="array" ref="AJ460">IF(AJ$423="", "", IF(ISERROR(PRODUCT(1+AJ$107:AJ$153%)), "", PRODUCT(1+AJ$107:AJ$153%)^(1/COUNT(AJ$107:AJ$153))-1))</f>
        <v/>
      </c>
      <c r="AK460" s="87" t="str">
        <f t="array" ref="AK460">IF(AK$423="", "", IF(ISERROR(PRODUCT(1+AK$107:AK$153%)), "", PRODUCT(1+AK$107:AK$153%)^(1/COUNT(AK$107:AK$153))-1))</f>
        <v/>
      </c>
      <c r="AL460" s="87" t="str">
        <f t="array" ref="AL460">IF(AL$423="", "", IF(ISERROR(PRODUCT(1+AL$107:AL$153%)), "", PRODUCT(1+AL$107:AL$153%)^(1/COUNT(AL$107:AL$153))-1))</f>
        <v/>
      </c>
      <c r="AM460" s="87" t="str">
        <f t="array" ref="AM460">IF(AM$423="", "", IF(ISERROR(PRODUCT(1+AM$107:AM$153%)), "", PRODUCT(1+AM$107:AM$153%)^(1/COUNT(AM$107:AM$153))-1))</f>
        <v/>
      </c>
      <c r="AN460" s="87" t="str">
        <f t="array" ref="AN460">IF(AN$423="", "", IF(ISERROR(PRODUCT(1+AN$107:AN$153%)), "", PRODUCT(1+AN$107:AN$153%)^(1/COUNT(AN$107:AN$153))-1))</f>
        <v/>
      </c>
      <c r="AO460" s="87" t="str">
        <f t="array" ref="AO460">IF(AO$423="", "", IF(ISERROR(PRODUCT(1+AO$107:AO$153%)), "", PRODUCT(1+AO$107:AO$153%)^(1/COUNT(AO$107:AO$153))-1))</f>
        <v/>
      </c>
      <c r="AP460" s="87" t="str">
        <f t="array" ref="AP460">IF(AP$423="", "", IF(ISERROR(PRODUCT(1+AP$107:AP$153%)), "", PRODUCT(1+AP$107:AP$153%)^(1/COUNT(AP$107:AP$153))-1))</f>
        <v/>
      </c>
      <c r="AQ460" s="87" t="str">
        <f t="array" ref="AQ460">IF(AQ$423="", "", IF(ISERROR(PRODUCT(1+AQ$107:AQ$153%)), "", PRODUCT(1+AQ$107:AQ$153%)^(1/COUNT(AQ$107:AQ$153))-1))</f>
        <v/>
      </c>
      <c r="AR460" s="87" t="str">
        <f t="array" ref="AR460">IF(AR$423="", "", IF(ISERROR(PRODUCT(1+AR$107:AR$153%)), "", PRODUCT(1+AR$107:AR$153%)^(1/COUNT(AR$107:AR$153))-1))</f>
        <v/>
      </c>
      <c r="AS460" s="87" t="str">
        <f t="array" ref="AS460">IF(AS$423="", "", IF(ISERROR(PRODUCT(1+AS$107:AS$153%)), "", PRODUCT(1+AS$107:AS$153%)^(1/COUNT(AS$107:AS$153))-1))</f>
        <v/>
      </c>
      <c r="AT460" s="87" t="str">
        <f t="array" ref="AT460">IF(AT$423="", "", IF(ISERROR(PRODUCT(1+AT$107:AT$153%)), "", PRODUCT(1+AT$107:AT$153%)^(1/COUNT(AT$107:AT$153))-1))</f>
        <v/>
      </c>
      <c r="AU460" s="87" t="str">
        <f t="array" ref="AU460">IF(AU$423="", "", IF(ISERROR(PRODUCT(1+AU$107:AU$153%)), "", PRODUCT(1+AU$107:AU$153%)^(1/COUNT(AU$107:AU$153))-1))</f>
        <v/>
      </c>
      <c r="AV460" s="87" t="str">
        <f t="array" ref="AV460">IF(AV$423="", "", IF(ISERROR(PRODUCT(1+AV$107:AV$153%)), "", PRODUCT(1+AV$107:AV$153%)^(1/COUNT(AV$107:AV$153))-1))</f>
        <v/>
      </c>
      <c r="AW460" s="87" t="str">
        <f t="array" ref="AW460">IF(AW$423="", "", IF(ISERROR(PRODUCT(1+AW$107:AW$153%)), "", PRODUCT(1+AW$107:AW$153%)^(1/COUNT(AW$107:AW$153))-1))</f>
        <v/>
      </c>
      <c r="AX460" s="87" t="str">
        <f t="array" ref="AX460">IF(AX$423="", "", IF(ISERROR(PRODUCT(1+AX$107:AX$153%)), "", PRODUCT(1+AX$107:AX$153%)^(1/COUNT(AX$107:AX$153))-1))</f>
        <v/>
      </c>
      <c r="AY460" s="87" t="str">
        <f t="array" ref="AY460">IF(AY$423="", "", IF(ISERROR(PRODUCT(1+AY$107:AY$153%)), "", PRODUCT(1+AY$107:AY$153%)^(1/COUNT(AY$107:AY$153))-1))</f>
        <v/>
      </c>
      <c r="AZ460" s="87" t="str">
        <f t="array" ref="AZ460">IF(AZ$423="", "", IF(ISERROR(PRODUCT(1+AZ$107:AZ$153%)), "", PRODUCT(1+AZ$107:AZ$153%)^(1/COUNT(AZ$107:AZ$153))-1))</f>
        <v/>
      </c>
      <c r="BA460" s="87" t="str">
        <f t="array" ref="BA460">IF(BA$423="", "", IF(ISERROR(PRODUCT(1+BA$107:BA$153%)), "", PRODUCT(1+BA$107:BA$153%)^(1/COUNT(BA$107:BA$153))-1))</f>
        <v/>
      </c>
      <c r="BB460" s="87" t="str">
        <f t="array" ref="BB460">IF(BB$423="", "", IF(ISERROR(PRODUCT(1+BB$107:BB$153%)), "", PRODUCT(1+BB$107:BB$153%)^(1/COUNT(BB$107:BB$153))-1))</f>
        <v/>
      </c>
      <c r="BC460" s="87" t="str">
        <f t="array" ref="BC460">IF(BC$423="", "", IF(ISERROR(PRODUCT(1+BC$107:BC$153%)), "", PRODUCT(1+BC$107:BC$153%)^(1/COUNT(BC$107:BC$153))-1))</f>
        <v/>
      </c>
      <c r="BD460" s="87" t="str">
        <f t="array" ref="BD460">IF(BD$423="", "", IF(ISERROR(PRODUCT(1+BD$107:BD$153%)), "", PRODUCT(1+BD$107:BD$153%)^(1/COUNT(BD$107:BD$153))-1))</f>
        <v/>
      </c>
      <c r="BE460" s="87" t="str">
        <f t="array" ref="BE460">IF(BE$423="", "", IF(ISERROR(PRODUCT(1+BE$107:BE$153%)), "", PRODUCT(1+BE$107:BE$153%)^(1/COUNT(BE$107:BE$153))-1))</f>
        <v/>
      </c>
      <c r="BF460" s="87" t="str">
        <f t="array" ref="BF460">IF(BF$423="", "", IF(ISERROR(PRODUCT(1+BF$107:BF$153%)), "", PRODUCT(1+BF$107:BF$153%)^(1/COUNT(BF$107:BF$153))-1))</f>
        <v/>
      </c>
      <c r="BG460" s="87" t="str">
        <f t="array" ref="BG460">IF(BG$423="", "", IF(ISERROR(PRODUCT(1+BG$107:BG$153%)), "", PRODUCT(1+BG$107:BG$153%)^(1/COUNT(BG$107:BG$153))-1))</f>
        <v/>
      </c>
      <c r="BH460" s="87" t="str">
        <f t="array" ref="BH460">IF(BH$423="", "", IF(ISERROR(PRODUCT(1+BH$107:BH$153%)), "", PRODUCT(1+BH$107:BH$153%)^(1/COUNT(BH$107:BH$153))-1))</f>
        <v/>
      </c>
      <c r="BI460" s="87" t="str">
        <f t="array" ref="BI460">IF(BI$423="", "", IF(ISERROR(PRODUCT(1+BI$107:BI$153%)), "", PRODUCT(1+BI$107:BI$153%)^(1/COUNT(BI$107:BI$153))-1))</f>
        <v/>
      </c>
      <c r="BJ460" s="87" t="str">
        <f t="array" ref="BJ460">IF(BJ$423="", "", IF(ISERROR(PRODUCT(1+BJ$107:BJ$153%)), "", PRODUCT(1+BJ$107:BJ$153%)^(1/COUNT(BJ$107:BJ$153))-1))</f>
        <v/>
      </c>
      <c r="BK460" s="87" t="str">
        <f t="array" ref="BK460">IF(BK$423="", "", IF(ISERROR(PRODUCT(1+BK$107:BK$153%)), "", PRODUCT(1+BK$107:BK$153%)^(1/COUNT(BK$107:BK$153))-1))</f>
        <v/>
      </c>
      <c r="BL460" s="87" t="str">
        <f t="array" ref="BL460">IF(BL$423="", "", IF(ISERROR(PRODUCT(1+BL$107:BL$153%)), "", PRODUCT(1+BL$107:BL$153%)^(1/COUNT(BL$107:BL$153))-1))</f>
        <v/>
      </c>
      <c r="BM460" s="87" t="str">
        <f t="array" ref="BM460">IF(BM$423="", "", IF(ISERROR(PRODUCT(1+BM$107:BM$153%)), "", PRODUCT(1+BM$107:BM$153%)^(1/COUNT(BM$107:BM$153))-1))</f>
        <v/>
      </c>
      <c r="BN460" s="87" t="str">
        <f t="array" ref="BN460">IF(BN$423="", "", IF(ISERROR(PRODUCT(1+BN$107:BN$153%)), "", PRODUCT(1+BN$107:BN$153%)^(1/COUNT(BN$107:BN$153))-1))</f>
        <v/>
      </c>
      <c r="BO460" s="87" t="str">
        <f t="array" ref="BO460">IF(BO$423="", "", IF(ISERROR(PRODUCT(1+BO$107:BO$153%)), "", PRODUCT(1+BO$107:BO$153%)^(1/COUNT(BO$107:BO$153))-1))</f>
        <v/>
      </c>
      <c r="BP460" s="87" t="str">
        <f t="array" ref="BP460">IF(BP$423="", "", IF(ISERROR(PRODUCT(1+BP$107:BP$153%)), "", PRODUCT(1+BP$107:BP$153%)^(1/COUNT(BP$107:BP$153))-1))</f>
        <v/>
      </c>
      <c r="BQ460" s="87" t="str">
        <f t="array" ref="BQ460">IF(BQ$423="", "", IF(ISERROR(PRODUCT(1+BQ$107:BQ$153%)), "", PRODUCT(1+BQ$107:BQ$153%)^(1/COUNT(BQ$107:BQ$153))-1))</f>
        <v/>
      </c>
      <c r="BR460" s="87" t="str">
        <f t="array" ref="BR460">IF(BR$423="", "", IF(ISERROR(PRODUCT(1+BR$107:BR$153%)), "", PRODUCT(1+BR$107:BR$153%)^(1/COUNT(BR$107:BR$153))-1))</f>
        <v/>
      </c>
      <c r="BS460" s="87" t="str">
        <f t="array" ref="BS460">IF(BS$423="", "", IF(ISERROR(PRODUCT(1+BS$107:BS$153%)), "", PRODUCT(1+BS$107:BS$153%)^(1/COUNT(BS$107:BS$153))-1))</f>
        <v/>
      </c>
      <c r="BT460" s="87" t="str">
        <f t="array" ref="BT460">IF(BT$423="", "", IF(ISERROR(PRODUCT(1+BT$107:BT$153%)), "", PRODUCT(1+BT$107:BT$153%)^(1/COUNT(BT$107:BT$153))-1))</f>
        <v/>
      </c>
      <c r="BU460" s="87" t="str">
        <f t="array" ref="BU460">IF(BU$423="", "", IF(ISERROR(PRODUCT(1+BU$107:BU$153%)), "", PRODUCT(1+BU$107:BU$153%)^(1/COUNT(BU$107:BU$153))-1))</f>
        <v/>
      </c>
      <c r="BV460" s="87">
        <f t="array" ref="BV460">IF(BV$423="", "", IF(ISERROR(PRODUCT(1+BV$107:BV$153%)), "", PRODUCT(1+BV$107:BV$153%)^(1/COUNT(BV$107:BV$153))-1))</f>
        <v>0.1021974135962942</v>
      </c>
      <c r="BW460" s="87">
        <f t="array" ref="BW460">IF(BW$423="", "", IF(ISERROR(PRODUCT(1+BW$107:BW$153%)), "", PRODUCT(1+BW$107:BW$153%)^(1/COUNT(BW$107:BW$153))-1))</f>
        <v>7.4403831476877347E-2</v>
      </c>
      <c r="BX460" s="87">
        <f t="array" ref="BX460">IF(BX$423="", "", IF(ISERROR(PRODUCT(1+BX$107:BX$153%)), "", PRODUCT(1+BX$107:BX$153%)^(1/COUNT(BX$107:BX$153))-1))</f>
        <v>4.9133103701292535E-2</v>
      </c>
      <c r="BY460" s="301">
        <f t="array" ref="BY460">IF(BY$423="", "", IF(ISERROR(PRODUCT(1+BY$107:BY$153%)), "", PRODUCT(1+BY$107:BY$153%)^(1/COUNT(BY$107:BY$153))-1))</f>
        <v>-2.1316282072803006E-14</v>
      </c>
      <c r="BZ460" s="292">
        <f t="array" ref="BZ460">IF(BZ$423="", "", IF(ISERROR(PRODUCT(1+BZ$107:BZ$153%)), "", PRODUCT(1+BZ$107:BZ$153%)^(1/COUNT(BZ$107:BZ$153))-1))</f>
        <v>4.0299967021139249E-2</v>
      </c>
      <c r="CE460" s="580"/>
    </row>
    <row r="461" spans="1:83" ht="14">
      <c r="A461" s="85" t="s">
        <v>807</v>
      </c>
      <c r="B461" s="86">
        <f t="array" ref="B461">IF(B$423="", "", IF(ISERROR(PRODUCT(1+B$109:B$153%)), "", PRODUCT(1+B$109:B$153%)^(1/COUNT(B$109:B$153))-1))</f>
        <v>0.1023369500735225</v>
      </c>
      <c r="C461" s="87">
        <f t="array" ref="C461">IF(C$423="", "", IF(ISERROR(PRODUCT(1+C$109:C$153%)), "", PRODUCT(1+C$109:C$153%)^(1/COUNT(C$109:C$153))-1))</f>
        <v>0.10915796725457749</v>
      </c>
      <c r="D461" s="87">
        <f t="array" ref="D461">IF(D$423="", "", IF(ISERROR(PRODUCT(1+D$109:D$153%)), "", PRODUCT(1+D$109:D$153%)^(1/COUNT(D$109:D$153))-1))</f>
        <v>0.10122690618532038</v>
      </c>
      <c r="E461" s="87">
        <f t="array" ref="E461">IF(E$423="", "", IF(ISERROR(PRODUCT(1+E$109:E$153%)), "", PRODUCT(1+E$109:E$153%)^(1/COUNT(E$109:E$153))-1))</f>
        <v>9.256148373879225E-2</v>
      </c>
      <c r="F461" s="87">
        <f t="array" ref="F461">IF(F$423="", "", IF(ISERROR(PRODUCT(1+F$109:F$153%)), "", PRODUCT(1+F$109:F$153%)^(1/COUNT(F$109:F$153))-1))</f>
        <v>0.13339180024647868</v>
      </c>
      <c r="G461" s="87">
        <f t="array" ref="G461">IF(G$423="", "", IF(ISERROR(PRODUCT(1+G$109:G$153%)), "", PRODUCT(1+G$109:G$153%)^(1/COUNT(G$109:G$153))-1))</f>
        <v>0.11876795610890811</v>
      </c>
      <c r="H461" s="87">
        <f t="array" ref="H461">IF(H$423="", "", IF(ISERROR(PRODUCT(1+H$109:H$153%)), "", PRODUCT(1+H$109:H$153%)^(1/COUNT(H$109:H$153))-1))</f>
        <v>9.5776040940968254E-2</v>
      </c>
      <c r="I461" s="87">
        <f t="array" ref="I461">IF(I$423="", "", IF(ISERROR(PRODUCT(1+I$109:I$153%)), "", PRODUCT(1+I$109:I$153%)^(1/COUNT(I$109:I$153))-1))</f>
        <v>0.13154710862069829</v>
      </c>
      <c r="J461" s="87">
        <f t="array" ref="J461">IF(J$423="", "", IF(ISERROR(PRODUCT(1+J$109:J$153%)), "", PRODUCT(1+J$109:J$153%)^(1/COUNT(J$109:J$153))-1))</f>
        <v>0.11323788720166061</v>
      </c>
      <c r="K461" s="87">
        <f t="array" ref="K461">IF(K$423="", "", IF(ISERROR(PRODUCT(1+K$109:K$153%)), "", PRODUCT(1+K$109:K$153%)^(1/COUNT(K$109:K$153))-1))</f>
        <v>9.7852049153610787E-2</v>
      </c>
      <c r="L461" s="87">
        <f t="array" ref="L461">IF(L$423="", "", IF(ISERROR(PRODUCT(1+L$109:L$153%)), "", PRODUCT(1+L$109:L$153%)^(1/COUNT(L$109:L$153))-1))</f>
        <v>0.11489614060368969</v>
      </c>
      <c r="M461" s="87">
        <f t="array" ref="M461">IF(M$423="", "", IF(ISERROR(PRODUCT(1+M$109:M$153%)), "", PRODUCT(1+M$109:M$153%)^(1/COUNT(M$109:M$153))-1))</f>
        <v>0.11704907368015505</v>
      </c>
      <c r="N461" s="87">
        <f t="array" ref="N461">IF(N$423="", "", IF(ISERROR(PRODUCT(1+N$109:N$153%)), "", PRODUCT(1+N$109:N$153%)^(1/COUNT(N$109:N$153))-1))</f>
        <v>8.6943269039135185E-2</v>
      </c>
      <c r="O461" s="87" t="str">
        <f t="array" ref="O461">IF(O$423="", "", IF(ISERROR(PRODUCT(1+O$109:O$153%)), "", PRODUCT(1+O$109:O$153%)^(1/COUNT(O$109:O$153))-1))</f>
        <v/>
      </c>
      <c r="P461" s="87">
        <f t="array" ref="P461">IF(P$423="", "", IF(ISERROR(PRODUCT(1+P$109:P$153%)), "", PRODUCT(1+P$109:P$153%)^(1/COUNT(P$109:P$153))-1))</f>
        <v>8.6302354042488538E-2</v>
      </c>
      <c r="Q461" s="87">
        <f t="array" ref="Q461">IF(Q$423="", "", IF(ISERROR(PRODUCT(1+Q$109:Q$153%)), "", PRODUCT(1+Q$109:Q$153%)^(1/COUNT(Q$109:Q$153))-1))</f>
        <v>8.5384134370449116E-2</v>
      </c>
      <c r="R461" s="87">
        <f t="array" ref="R461">IF(R$423="", "", IF(ISERROR(PRODUCT(1+R$109:R$153%)), "", PRODUCT(1+R$109:R$153%)^(1/COUNT(R$109:R$153))-1))</f>
        <v>8.9556460362593349E-2</v>
      </c>
      <c r="S461" s="87">
        <f t="array" ref="S461">IF(S$423="", "", IF(ISERROR(PRODUCT(1+S$109:S$153%)), "", PRODUCT(1+S$109:S$153%)^(1/COUNT(S$109:S$153))-1))</f>
        <v>9.5543048021872634E-2</v>
      </c>
      <c r="T461" s="87" t="str">
        <f t="array" ref="T461">IF(T$423="", "", IF(ISERROR(PRODUCT(1+T$109:T$153%)), "", PRODUCT(1+T$109:T$153%)^(1/COUNT(T$109:T$153))-1))</f>
        <v/>
      </c>
      <c r="U461" s="87">
        <f t="array" ref="U461">IF(U$423="", "", IF(ISERROR(PRODUCT(1+U$109:U$153%)), "", PRODUCT(1+U$109:U$153%)^(1/COUNT(U$109:U$153))-1))</f>
        <v>7.7918650867557115E-2</v>
      </c>
      <c r="V461" s="87">
        <f t="array" ref="V461">IF(V$423="", "", IF(ISERROR(PRODUCT(1+V$109:V$153%)), "", PRODUCT(1+V$109:V$153%)^(1/COUNT(V$109:V$153))-1))</f>
        <v>6.9676995653323415E-2</v>
      </c>
      <c r="W461" s="87">
        <f t="array" ref="W461">IF(W$423="", "", IF(ISERROR(PRODUCT(1+W$109:W$153%)), "", PRODUCT(1+W$109:W$153%)^(1/COUNT(W$109:W$153))-1))</f>
        <v>6.1802332271725158E-2</v>
      </c>
      <c r="X461" s="87">
        <f t="array" ref="X461">IF(X$423="", "", IF(ISERROR(PRODUCT(1+X$109:X$153%)), "", PRODUCT(1+X$109:X$153%)^(1/COUNT(X$109:X$153))-1))</f>
        <v>7.0540036976340481E-2</v>
      </c>
      <c r="Y461" s="87">
        <f t="array" ref="Y461">IF(Y$423="", "", IF(ISERROR(PRODUCT(1+Y$109:Y$153%)), "", PRODUCT(1+Y$109:Y$153%)^(1/COUNT(Y$109:Y$153))-1))</f>
        <v>6.4290877738616636E-2</v>
      </c>
      <c r="Z461" s="87">
        <f t="array" ref="Z461">IF(Z$423="", "", IF(ISERROR(PRODUCT(1+Z$109:Z$153%)), "", PRODUCT(1+Z$109:Z$153%)^(1/COUNT(Z$109:Z$153))-1))</f>
        <v>4.864321230660118E-2</v>
      </c>
      <c r="AA461" s="87">
        <f t="array" ref="AA461">IF(AA$423="", "", IF(ISERROR(PRODUCT(1+AA$109:AA$153%)), "", PRODUCT(1+AA$109:AA$153%)^(1/COUNT(AA$109:AA$153))-1))</f>
        <v>7.7517025127807226E-2</v>
      </c>
      <c r="AB461" s="87">
        <f t="array" ref="AB461">IF(AB$423="", "", IF(ISERROR(PRODUCT(1+AB$109:AB$153%)), "", PRODUCT(1+AB$109:AB$153%)^(1/COUNT(AB$109:AB$153))-1))</f>
        <v>0.10080033472894212</v>
      </c>
      <c r="AC461" s="87">
        <f t="array" ref="AC461">IF(AC$423="", "", IF(ISERROR(PRODUCT(1+AC$109:AC$153%)), "", PRODUCT(1+AC$109:AC$153%)^(1/COUNT(AC$109:AC$153))-1))</f>
        <v>9.6815226257885856E-2</v>
      </c>
      <c r="AD461" s="87">
        <f t="array" ref="AD461">IF(AD$423="", "", IF(ISERROR(PRODUCT(1+AD$109:AD$153%)), "", PRODUCT(1+AD$109:AD$153%)^(1/COUNT(AD$109:AD$153))-1))</f>
        <v>0.11597515955905457</v>
      </c>
      <c r="AE461" s="87">
        <f t="array" ref="AE461">IF(AE$423="", "", IF(ISERROR(PRODUCT(1+AE$109:AE$153%)), "", PRODUCT(1+AE$109:AE$153%)^(1/COUNT(AE$109:AE$153))-1))</f>
        <v>5.6967404071431638E-2</v>
      </c>
      <c r="AF461" s="87">
        <f t="array" ref="AF461">IF(AF$423="", "", IF(ISERROR(PRODUCT(1+AF$109:AF$153%)), "", PRODUCT(1+AF$109:AF$153%)^(1/COUNT(AF$109:AF$153))-1))</f>
        <v>7.2579116277529998E-2</v>
      </c>
      <c r="AG461" s="87" t="str">
        <f t="array" ref="AG461">IF(AG$423="", "", IF(ISERROR(PRODUCT(1+AG$109:AG$153%)), "", PRODUCT(1+AG$109:AG$153%)^(1/COUNT(AG$109:AG$153))-1))</f>
        <v/>
      </c>
      <c r="AH461" s="87" t="str">
        <f t="array" ref="AH461">IF(AH$423="", "", IF(ISERROR(PRODUCT(1+AH$109:AH$153%)), "", PRODUCT(1+AH$109:AH$153%)^(1/COUNT(AH$109:AH$153))-1))</f>
        <v/>
      </c>
      <c r="AI461" s="87" t="str">
        <f t="array" ref="AI461">IF(AI$423="", "", IF(ISERROR(PRODUCT(1+AI$109:AI$153%)), "", PRODUCT(1+AI$109:AI$153%)^(1/COUNT(AI$109:AI$153))-1))</f>
        <v/>
      </c>
      <c r="AJ461" s="87" t="str">
        <f t="array" ref="AJ461">IF(AJ$423="", "", IF(ISERROR(PRODUCT(1+AJ$109:AJ$153%)), "", PRODUCT(1+AJ$109:AJ$153%)^(1/COUNT(AJ$109:AJ$153))-1))</f>
        <v/>
      </c>
      <c r="AK461" s="87" t="str">
        <f t="array" ref="AK461">IF(AK$423="", "", IF(ISERROR(PRODUCT(1+AK$109:AK$153%)), "", PRODUCT(1+AK$109:AK$153%)^(1/COUNT(AK$109:AK$153))-1))</f>
        <v/>
      </c>
      <c r="AL461" s="87" t="str">
        <f t="array" ref="AL461">IF(AL$423="", "", IF(ISERROR(PRODUCT(1+AL$109:AL$153%)), "", PRODUCT(1+AL$109:AL$153%)^(1/COUNT(AL$109:AL$153))-1))</f>
        <v/>
      </c>
      <c r="AM461" s="87" t="str">
        <f t="array" ref="AM461">IF(AM$423="", "", IF(ISERROR(PRODUCT(1+AM$109:AM$153%)), "", PRODUCT(1+AM$109:AM$153%)^(1/COUNT(AM$109:AM$153))-1))</f>
        <v/>
      </c>
      <c r="AN461" s="87" t="str">
        <f t="array" ref="AN461">IF(AN$423="", "", IF(ISERROR(PRODUCT(1+AN$109:AN$153%)), "", PRODUCT(1+AN$109:AN$153%)^(1/COUNT(AN$109:AN$153))-1))</f>
        <v/>
      </c>
      <c r="AO461" s="87" t="str">
        <f t="array" ref="AO461">IF(AO$423="", "", IF(ISERROR(PRODUCT(1+AO$109:AO$153%)), "", PRODUCT(1+AO$109:AO$153%)^(1/COUNT(AO$109:AO$153))-1))</f>
        <v/>
      </c>
      <c r="AP461" s="87" t="str">
        <f t="array" ref="AP461">IF(AP$423="", "", IF(ISERROR(PRODUCT(1+AP$109:AP$153%)), "", PRODUCT(1+AP$109:AP$153%)^(1/COUNT(AP$109:AP$153))-1))</f>
        <v/>
      </c>
      <c r="AQ461" s="87" t="str">
        <f t="array" ref="AQ461">IF(AQ$423="", "", IF(ISERROR(PRODUCT(1+AQ$109:AQ$153%)), "", PRODUCT(1+AQ$109:AQ$153%)^(1/COUNT(AQ$109:AQ$153))-1))</f>
        <v/>
      </c>
      <c r="AR461" s="87" t="str">
        <f t="array" ref="AR461">IF(AR$423="", "", IF(ISERROR(PRODUCT(1+AR$109:AR$153%)), "", PRODUCT(1+AR$109:AR$153%)^(1/COUNT(AR$109:AR$153))-1))</f>
        <v/>
      </c>
      <c r="AS461" s="87" t="str">
        <f t="array" ref="AS461">IF(AS$423="", "", IF(ISERROR(PRODUCT(1+AS$109:AS$153%)), "", PRODUCT(1+AS$109:AS$153%)^(1/COUNT(AS$109:AS$153))-1))</f>
        <v/>
      </c>
      <c r="AT461" s="87" t="str">
        <f t="array" ref="AT461">IF(AT$423="", "", IF(ISERROR(PRODUCT(1+AT$109:AT$153%)), "", PRODUCT(1+AT$109:AT$153%)^(1/COUNT(AT$109:AT$153))-1))</f>
        <v/>
      </c>
      <c r="AU461" s="87" t="str">
        <f t="array" ref="AU461">IF(AU$423="", "", IF(ISERROR(PRODUCT(1+AU$109:AU$153%)), "", PRODUCT(1+AU$109:AU$153%)^(1/COUNT(AU$109:AU$153))-1))</f>
        <v/>
      </c>
      <c r="AV461" s="87" t="str">
        <f t="array" ref="AV461">IF(AV$423="", "", IF(ISERROR(PRODUCT(1+AV$109:AV$153%)), "", PRODUCT(1+AV$109:AV$153%)^(1/COUNT(AV$109:AV$153))-1))</f>
        <v/>
      </c>
      <c r="AW461" s="87" t="str">
        <f t="array" ref="AW461">IF(AW$423="", "", IF(ISERROR(PRODUCT(1+AW$109:AW$153%)), "", PRODUCT(1+AW$109:AW$153%)^(1/COUNT(AW$109:AW$153))-1))</f>
        <v/>
      </c>
      <c r="AX461" s="87" t="str">
        <f t="array" ref="AX461">IF(AX$423="", "", IF(ISERROR(PRODUCT(1+AX$109:AX$153%)), "", PRODUCT(1+AX$109:AX$153%)^(1/COUNT(AX$109:AX$153))-1))</f>
        <v/>
      </c>
      <c r="AY461" s="87" t="str">
        <f t="array" ref="AY461">IF(AY$423="", "", IF(ISERROR(PRODUCT(1+AY$109:AY$153%)), "", PRODUCT(1+AY$109:AY$153%)^(1/COUNT(AY$109:AY$153))-1))</f>
        <v/>
      </c>
      <c r="AZ461" s="87" t="str">
        <f t="array" ref="AZ461">IF(AZ$423="", "", IF(ISERROR(PRODUCT(1+AZ$109:AZ$153%)), "", PRODUCT(1+AZ$109:AZ$153%)^(1/COUNT(AZ$109:AZ$153))-1))</f>
        <v/>
      </c>
      <c r="BA461" s="87" t="str">
        <f t="array" ref="BA461">IF(BA$423="", "", IF(ISERROR(PRODUCT(1+BA$109:BA$153%)), "", PRODUCT(1+BA$109:BA$153%)^(1/COUNT(BA$109:BA$153))-1))</f>
        <v/>
      </c>
      <c r="BB461" s="87" t="str">
        <f t="array" ref="BB461">IF(BB$423="", "", IF(ISERROR(PRODUCT(1+BB$109:BB$153%)), "", PRODUCT(1+BB$109:BB$153%)^(1/COUNT(BB$109:BB$153))-1))</f>
        <v/>
      </c>
      <c r="BC461" s="87" t="str">
        <f t="array" ref="BC461">IF(BC$423="", "", IF(ISERROR(PRODUCT(1+BC$109:BC$153%)), "", PRODUCT(1+BC$109:BC$153%)^(1/COUNT(BC$109:BC$153))-1))</f>
        <v/>
      </c>
      <c r="BD461" s="87" t="str">
        <f t="array" ref="BD461">IF(BD$423="", "", IF(ISERROR(PRODUCT(1+BD$109:BD$153%)), "", PRODUCT(1+BD$109:BD$153%)^(1/COUNT(BD$109:BD$153))-1))</f>
        <v/>
      </c>
      <c r="BE461" s="87" t="str">
        <f t="array" ref="BE461">IF(BE$423="", "", IF(ISERROR(PRODUCT(1+BE$109:BE$153%)), "", PRODUCT(1+BE$109:BE$153%)^(1/COUNT(BE$109:BE$153))-1))</f>
        <v/>
      </c>
      <c r="BF461" s="87" t="str">
        <f t="array" ref="BF461">IF(BF$423="", "", IF(ISERROR(PRODUCT(1+BF$109:BF$153%)), "", PRODUCT(1+BF$109:BF$153%)^(1/COUNT(BF$109:BF$153))-1))</f>
        <v/>
      </c>
      <c r="BG461" s="87" t="str">
        <f t="array" ref="BG461">IF(BG$423="", "", IF(ISERROR(PRODUCT(1+BG$109:BG$153%)), "", PRODUCT(1+BG$109:BG$153%)^(1/COUNT(BG$109:BG$153))-1))</f>
        <v/>
      </c>
      <c r="BH461" s="87" t="str">
        <f t="array" ref="BH461">IF(BH$423="", "", IF(ISERROR(PRODUCT(1+BH$109:BH$153%)), "", PRODUCT(1+BH$109:BH$153%)^(1/COUNT(BH$109:BH$153))-1))</f>
        <v/>
      </c>
      <c r="BI461" s="87" t="str">
        <f t="array" ref="BI461">IF(BI$423="", "", IF(ISERROR(PRODUCT(1+BI$109:BI$153%)), "", PRODUCT(1+BI$109:BI$153%)^(1/COUNT(BI$109:BI$153))-1))</f>
        <v/>
      </c>
      <c r="BJ461" s="87" t="str">
        <f t="array" ref="BJ461">IF(BJ$423="", "", IF(ISERROR(PRODUCT(1+BJ$109:BJ$153%)), "", PRODUCT(1+BJ$109:BJ$153%)^(1/COUNT(BJ$109:BJ$153))-1))</f>
        <v/>
      </c>
      <c r="BK461" s="87" t="str">
        <f t="array" ref="BK461">IF(BK$423="", "", IF(ISERROR(PRODUCT(1+BK$109:BK$153%)), "", PRODUCT(1+BK$109:BK$153%)^(1/COUNT(BK$109:BK$153))-1))</f>
        <v/>
      </c>
      <c r="BL461" s="87" t="str">
        <f t="array" ref="BL461">IF(BL$423="", "", IF(ISERROR(PRODUCT(1+BL$109:BL$153%)), "", PRODUCT(1+BL$109:BL$153%)^(1/COUNT(BL$109:BL$153))-1))</f>
        <v/>
      </c>
      <c r="BM461" s="87" t="str">
        <f t="array" ref="BM461">IF(BM$423="", "", IF(ISERROR(PRODUCT(1+BM$109:BM$153%)), "", PRODUCT(1+BM$109:BM$153%)^(1/COUNT(BM$109:BM$153))-1))</f>
        <v/>
      </c>
      <c r="BN461" s="87" t="str">
        <f t="array" ref="BN461">IF(BN$423="", "", IF(ISERROR(PRODUCT(1+BN$109:BN$153%)), "", PRODUCT(1+BN$109:BN$153%)^(1/COUNT(BN$109:BN$153))-1))</f>
        <v/>
      </c>
      <c r="BO461" s="87" t="str">
        <f t="array" ref="BO461">IF(BO$423="", "", IF(ISERROR(PRODUCT(1+BO$109:BO$153%)), "", PRODUCT(1+BO$109:BO$153%)^(1/COUNT(BO$109:BO$153))-1))</f>
        <v/>
      </c>
      <c r="BP461" s="87" t="str">
        <f t="array" ref="BP461">IF(BP$423="", "", IF(ISERROR(PRODUCT(1+BP$109:BP$153%)), "", PRODUCT(1+BP$109:BP$153%)^(1/COUNT(BP$109:BP$153))-1))</f>
        <v/>
      </c>
      <c r="BQ461" s="87" t="str">
        <f t="array" ref="BQ461">IF(BQ$423="", "", IF(ISERROR(PRODUCT(1+BQ$109:BQ$153%)), "", PRODUCT(1+BQ$109:BQ$153%)^(1/COUNT(BQ$109:BQ$153))-1))</f>
        <v/>
      </c>
      <c r="BR461" s="87" t="str">
        <f t="array" ref="BR461">IF(BR$423="", "", IF(ISERROR(PRODUCT(1+BR$109:BR$153%)), "", PRODUCT(1+BR$109:BR$153%)^(1/COUNT(BR$109:BR$153))-1))</f>
        <v/>
      </c>
      <c r="BS461" s="87" t="str">
        <f t="array" ref="BS461">IF(BS$423="", "", IF(ISERROR(PRODUCT(1+BS$109:BS$153%)), "", PRODUCT(1+BS$109:BS$153%)^(1/COUNT(BS$109:BS$153))-1))</f>
        <v/>
      </c>
      <c r="BT461" s="87" t="str">
        <f t="array" ref="BT461">IF(BT$423="", "", IF(ISERROR(PRODUCT(1+BT$109:BT$153%)), "", PRODUCT(1+BT$109:BT$153%)^(1/COUNT(BT$109:BT$153))-1))</f>
        <v/>
      </c>
      <c r="BU461" s="87" t="str">
        <f t="array" ref="BU461">IF(BU$423="", "", IF(ISERROR(PRODUCT(1+BU$109:BU$153%)), "", PRODUCT(1+BU$109:BU$153%)^(1/COUNT(BU$109:BU$153))-1))</f>
        <v/>
      </c>
      <c r="BV461" s="87">
        <f t="array" ref="BV461">IF(BV$423="", "", IF(ISERROR(PRODUCT(1+BV$109:BV$153%)), "", PRODUCT(1+BV$109:BV$153%)^(1/COUNT(BV$109:BV$153))-1))</f>
        <v>0.10214601596036421</v>
      </c>
      <c r="BW461" s="87">
        <f t="array" ref="BW461">IF(BW$423="", "", IF(ISERROR(PRODUCT(1+BW$109:BW$153%)), "", PRODUCT(1+BW$109:BW$153%)^(1/COUNT(BW$109:BW$153))-1))</f>
        <v>7.219616507788662E-2</v>
      </c>
      <c r="BX461" s="87">
        <f t="array" ref="BX461">IF(BX$423="", "", IF(ISERROR(PRODUCT(1+BX$109:BX$153%)), "", PRODUCT(1+BX$109:BX$153%)^(1/COUNT(BX$109:BX$153))-1))</f>
        <v>4.8771719344993247E-2</v>
      </c>
      <c r="BY461" s="301">
        <f t="array" ref="BY461">IF(BY$423="", "", IF(ISERROR(PRODUCT(1+BY$109:BY$153%)), "", PRODUCT(1+BY$109:BY$153%)^(1/COUNT(BY$109:BY$153))-1))</f>
        <v>-2.2204460492503131E-14</v>
      </c>
      <c r="BZ461" s="292">
        <f t="array" ref="BZ461">IF(BZ$423="", "", IF(ISERROR(PRODUCT(1+BZ$109:BZ$153%)), "", PRODUCT(1+BZ$109:BZ$153%)^(1/COUNT(BZ$109:BZ$153))-1))</f>
        <v>4.0130531577705186E-2</v>
      </c>
    </row>
    <row r="462" spans="1:83" ht="15" thickBot="1">
      <c r="A462" s="85" t="s">
        <v>808</v>
      </c>
      <c r="B462" s="88">
        <f t="array" ref="B462">IF(B$423="", "", IF(ISERROR(PRODUCT(1+B$122:B$153%)), "", PRODUCT(1+B$122:B$153%)^(1/COUNT(B$122:B$153))-1))</f>
        <v>0.10817346026808727</v>
      </c>
      <c r="C462" s="114">
        <f t="array" ref="C462">IF(C$423="", "", IF(ISERROR(PRODUCT(1+C$122:C$153%)), "", PRODUCT(1+C$122:C$153%)^(1/COUNT(C$122:C$153))-1))</f>
        <v>0.10809539253599154</v>
      </c>
      <c r="D462" s="114">
        <f t="array" ref="D462">IF(D$423="", "", IF(ISERROR(PRODUCT(1+D$122:D$153%)), "", PRODUCT(1+D$122:D$153%)^(1/COUNT(D$122:D$153))-1))</f>
        <v>0.1086290471021738</v>
      </c>
      <c r="E462" s="114">
        <f t="array" ref="E462">IF(E$423="", "", IF(ISERROR(PRODUCT(1+E$122:E$153%)), "", PRODUCT(1+E$122:E$153%)^(1/COUNT(E$122:E$153))-1))</f>
        <v>0.10882405936403949</v>
      </c>
      <c r="F462" s="114">
        <f t="array" ref="F462">IF(F$423="", "", IF(ISERROR(PRODUCT(1+F$122:F$153%)), "", PRODUCT(1+F$122:F$153%)^(1/COUNT(F$122:F$153))-1))</f>
        <v>0.12822830182695033</v>
      </c>
      <c r="G462" s="114">
        <f t="array" ref="G462">IF(G$423="", "", IF(ISERROR(PRODUCT(1+G$122:G$153%)), "", PRODUCT(1+G$122:G$153%)^(1/COUNT(G$122:G$153))-1))</f>
        <v>0.12409484048498021</v>
      </c>
      <c r="H462" s="114">
        <f t="array" ref="H462">IF(H$423="", "", IF(ISERROR(PRODUCT(1+H$122:H$153%)), "", PRODUCT(1+H$122:H$153%)^(1/COUNT(H$122:H$153))-1))</f>
        <v>0.10786877327261202</v>
      </c>
      <c r="I462" s="114">
        <f t="array" ref="I462">IF(I$423="", "", IF(ISERROR(PRODUCT(1+I$122:I$153%)), "", PRODUCT(1+I$122:I$153%)^(1/COUNT(I$122:I$153))-1))</f>
        <v>0.11719253408149588</v>
      </c>
      <c r="J462" s="114">
        <f t="array" ref="J462">IF(J$423="", "", IF(ISERROR(PRODUCT(1+J$122:J$153%)), "", PRODUCT(1+J$122:J$153%)^(1/COUNT(J$122:J$153))-1))</f>
        <v>0.10697515549407011</v>
      </c>
      <c r="K462" s="114">
        <f t="array" ref="K462">IF(K$423="", "", IF(ISERROR(PRODUCT(1+K$122:K$153%)), "", PRODUCT(1+K$122:K$153%)^(1/COUNT(K$122:K$153))-1))</f>
        <v>0.10157042206041189</v>
      </c>
      <c r="L462" s="114">
        <f t="array" ref="L462">IF(L$423="", "", IF(ISERROR(PRODUCT(1+L$122:L$153%)), "", PRODUCT(1+L$122:L$153%)^(1/COUNT(L$122:L$153))-1))</f>
        <v>0.11050761462255809</v>
      </c>
      <c r="M462" s="114">
        <f t="array" ref="M462">IF(M$423="", "", IF(ISERROR(PRODUCT(1+M$122:M$153%)), "", PRODUCT(1+M$122:M$153%)^(1/COUNT(M$122:M$153))-1))</f>
        <v>0.10673343462594675</v>
      </c>
      <c r="N462" s="114">
        <f t="array" ref="N462">IF(N$423="", "", IF(ISERROR(PRODUCT(1+N$122:N$153%)), "", PRODUCT(1+N$122:N$153%)^(1/COUNT(N$122:N$153))-1))</f>
        <v>8.4978850145274398E-2</v>
      </c>
      <c r="O462" s="114">
        <f t="array" ref="O462">IF(O$423="", "", IF(ISERROR(PRODUCT(1+O$122:O$153%)), "", PRODUCT(1+O$122:O$153%)^(1/COUNT(O$122:O$153))-1))</f>
        <v>0.13604401612480688</v>
      </c>
      <c r="P462" s="114">
        <f t="array" ref="P462">IF(P$423="", "", IF(ISERROR(PRODUCT(1+P$122:P$153%)), "", PRODUCT(1+P$122:P$153%)^(1/COUNT(P$122:P$153))-1))</f>
        <v>8.2942285263917226E-2</v>
      </c>
      <c r="Q462" s="114">
        <f t="array" ref="Q462">IF(Q$423="", "", IF(ISERROR(PRODUCT(1+Q$122:Q$153%)), "", PRODUCT(1+Q$122:Q$153%)^(1/COUNT(Q$122:Q$153))-1))</f>
        <v>6.1762008021355674E-2</v>
      </c>
      <c r="R462" s="114">
        <f t="array" ref="R462">IF(R$423="", "", IF(ISERROR(PRODUCT(1+R$122:R$153%)), "", PRODUCT(1+R$122:R$153%)^(1/COUNT(R$122:R$153))-1))</f>
        <v>0.10288730290796577</v>
      </c>
      <c r="S462" s="114">
        <f t="array" ref="S462">IF(S$423="", "", IF(ISERROR(PRODUCT(1+S$122:S$153%)), "", PRODUCT(1+S$122:S$153%)^(1/COUNT(S$122:S$153))-1))</f>
        <v>9.4394834288847651E-2</v>
      </c>
      <c r="T462" s="114">
        <f t="array" ref="T462">IF(T$423="", "", IF(ISERROR(PRODUCT(1+T$122:T$153%)), "", PRODUCT(1+T$122:T$153%)^(1/COUNT(T$122:T$153))-1))</f>
        <v>9.5191514674699773E-2</v>
      </c>
      <c r="U462" s="114">
        <f t="array" ref="U462">IF(U$423="", "", IF(ISERROR(PRODUCT(1+U$122:U$153%)), "", PRODUCT(1+U$122:U$153%)^(1/COUNT(U$122:U$153))-1))</f>
        <v>8.6910346524815552E-2</v>
      </c>
      <c r="V462" s="114">
        <f t="array" ref="V462">IF(V$423="", "", IF(ISERROR(PRODUCT(1+V$122:V$153%)), "", PRODUCT(1+V$122:V$153%)^(1/COUNT(V$122:V$153))-1))</f>
        <v>6.9487635098631095E-2</v>
      </c>
      <c r="W462" s="114">
        <f t="array" ref="W462">IF(W$423="", "", IF(ISERROR(PRODUCT(1+W$122:W$153%)), "", PRODUCT(1+W$122:W$153%)^(1/COUNT(W$122:W$153))-1))</f>
        <v>5.305133872240142E-2</v>
      </c>
      <c r="X462" s="114">
        <f t="array" ref="X462">IF(X$423="", "", IF(ISERROR(PRODUCT(1+X$122:X$153%)), "", PRODUCT(1+X$122:X$153%)^(1/COUNT(X$122:X$153))-1))</f>
        <v>6.7809049091357876E-2</v>
      </c>
      <c r="Y462" s="114">
        <f t="array" ref="Y462">IF(Y$423="", "", IF(ISERROR(PRODUCT(1+Y$122:Y$153%)), "", PRODUCT(1+Y$122:Y$153%)^(1/COUNT(Y$122:Y$153))-1))</f>
        <v>5.6079920562596586E-2</v>
      </c>
      <c r="Z462" s="114">
        <f t="array" ref="Z462">IF(Z$423="", "", IF(ISERROR(PRODUCT(1+Z$122:Z$153%)), "", PRODUCT(1+Z$122:Z$153%)^(1/COUNT(Z$122:Z$153))-1))</f>
        <v>3.5008588102168003E-2</v>
      </c>
      <c r="AA462" s="114">
        <f t="array" ref="AA462">IF(AA$423="", "", IF(ISERROR(PRODUCT(1+AA$122:AA$153%)), "", PRODUCT(1+AA$122:AA$153%)^(1/COUNT(AA$122:AA$153))-1))</f>
        <v>7.9160544043549663E-2</v>
      </c>
      <c r="AB462" s="114">
        <f t="array" ref="AB462">IF(AB$423="", "", IF(ISERROR(PRODUCT(1+AB$122:AB$153%)), "", PRODUCT(1+AB$122:AB$153%)^(1/COUNT(AB$122:AB$153))-1))</f>
        <v>0.10533661657562088</v>
      </c>
      <c r="AC462" s="114">
        <f t="array" ref="AC462">IF(AC$423="", "", IF(ISERROR(PRODUCT(1+AC$122:AC$153%)), "", PRODUCT(1+AC$122:AC$153%)^(1/COUNT(AC$122:AC$153))-1))</f>
        <v>9.5897763004151759E-2</v>
      </c>
      <c r="AD462" s="114">
        <f t="array" ref="AD462">IF(AD$423="", "", IF(ISERROR(PRODUCT(1+AD$122:AD$153%)), "", PRODUCT(1+AD$122:AD$153%)^(1/COUNT(AD$122:AD$153))-1))</f>
        <v>0.10527373199212997</v>
      </c>
      <c r="AE462" s="114">
        <f t="array" ref="AE462">IF(AE$423="", "", IF(ISERROR(PRODUCT(1+AE$122:AE$153%)), "", PRODUCT(1+AE$122:AE$153%)^(1/COUNT(AE$122:AE$153))-1))</f>
        <v>2.7932716187884843E-2</v>
      </c>
      <c r="AF462" s="114">
        <f t="array" ref="AF462">IF(AF$423="", "", IF(ISERROR(PRODUCT(1+AF$122:AF$153%)), "", PRODUCT(1+AF$122:AF$153%)^(1/COUNT(AF$122:AF$153))-1))</f>
        <v>3.9189260716198326E-2</v>
      </c>
      <c r="AG462" s="114">
        <f t="array" ref="AG462">IF(AG$423="", "", IF(ISERROR(PRODUCT(1+AG$122:AG$153%)), "", PRODUCT(1+AG$122:AG$153%)^(1/COUNT(AG$122:AG$153))-1))</f>
        <v>0.11399922733956958</v>
      </c>
      <c r="AH462" s="114">
        <f t="array" ref="AH462">IF(AH$423="", "", IF(ISERROR(PRODUCT(1+AH$122:AH$153%)), "", PRODUCT(1+AH$122:AH$153%)^(1/COUNT(AH$122:AH$153))-1))</f>
        <v>0.16471803331156321</v>
      </c>
      <c r="AI462" s="114">
        <f t="array" ref="AI462">IF(AI$423="", "", IF(ISERROR(PRODUCT(1+AI$122:AI$153%)), "", PRODUCT(1+AI$122:AI$153%)^(1/COUNT(AI$122:AI$153))-1))</f>
        <v>5.6148975991063166E-2</v>
      </c>
      <c r="AJ462" s="114">
        <f t="array" ref="AJ462">IF(AJ$423="", "", IF(ISERROR(PRODUCT(1+AJ$122:AJ$153%)), "", PRODUCT(1+AJ$122:AJ$153%)^(1/COUNT(AJ$122:AJ$153))-1))</f>
        <v>0.11065742477062979</v>
      </c>
      <c r="AK462" s="114">
        <f t="array" ref="AK462">IF(AK$423="", "", IF(ISERROR(PRODUCT(1+AK$122:AK$153%)), "", PRODUCT(1+AK$122:AK$153%)^(1/COUNT(AK$122:AK$153))-1))</f>
        <v>3.5085461465467871E-2</v>
      </c>
      <c r="AL462" s="114">
        <f t="array" ref="AL462">IF(AL$423="", "", IF(ISERROR(PRODUCT(1+AL$122:AL$153%)), "", PRODUCT(1+AL$122:AL$153%)^(1/COUNT(AL$122:AL$153))-1))</f>
        <v>6.1119105991984668E-2</v>
      </c>
      <c r="AM462" s="114">
        <f t="array" ref="AM462">IF(AM$423="", "", IF(ISERROR(PRODUCT(1+AM$122:AM$153%)), "", PRODUCT(1+AM$122:AM$153%)^(1/COUNT(AM$122:AM$153))-1))</f>
        <v>6.8241008784865942E-2</v>
      </c>
      <c r="AN462" s="114">
        <f t="array" ref="AN462">IF(AN$423="", "", IF(ISERROR(PRODUCT(1+AN$122:AN$153%)), "", PRODUCT(1+AN$122:AN$153%)^(1/COUNT(AN$122:AN$153))-1))</f>
        <v>5.7943878925148296E-2</v>
      </c>
      <c r="AO462" s="114">
        <f t="array" ref="AO462">IF(AO$423="", "", IF(ISERROR(PRODUCT(1+AO$122:AO$153%)), "", PRODUCT(1+AO$122:AO$153%)^(1/COUNT(AO$122:AO$153))-1))</f>
        <v>7.9872353757889814E-2</v>
      </c>
      <c r="AP462" s="114">
        <f t="array" ref="AP462">IF(AP$423="", "", IF(ISERROR(PRODUCT(1+AP$122:AP$153%)), "", PRODUCT(1+AP$122:AP$153%)^(1/COUNT(AP$122:AP$153))-1))</f>
        <v>6.8763493500596073E-2</v>
      </c>
      <c r="AQ462" s="114">
        <f t="array" ref="AQ462">IF(AQ$423="", "", IF(ISERROR(PRODUCT(1+AQ$122:AQ$153%)), "", PRODUCT(1+AQ$122:AQ$153%)^(1/COUNT(AQ$122:AQ$153))-1))</f>
        <v>7.2725816677574162E-2</v>
      </c>
      <c r="AR462" s="114">
        <f t="array" ref="AR462">IF(AR$423="", "", IF(ISERROR(PRODUCT(1+AR$122:AR$153%)), "", PRODUCT(1+AR$122:AR$153%)^(1/COUNT(AR$122:AR$153))-1))</f>
        <v>6.4600992235748E-2</v>
      </c>
      <c r="AS462" s="114">
        <f t="array" ref="AS462">IF(AS$423="", "", IF(ISERROR(PRODUCT(1+AS$122:AS$153%)), "", PRODUCT(1+AS$122:AS$153%)^(1/COUNT(AS$122:AS$153))-1))</f>
        <v>0.10885036562912731</v>
      </c>
      <c r="AT462" s="114">
        <f t="array" ref="AT462">IF(AT$423="", "", IF(ISERROR(PRODUCT(1+AT$122:AT$153%)), "", PRODUCT(1+AT$122:AT$153%)^(1/COUNT(AT$122:AT$153))-1))</f>
        <v>0.13477883509794553</v>
      </c>
      <c r="AU462" s="114" t="str">
        <f t="array" ref="AU462">IF(AU$423="", "", IF(ISERROR(PRODUCT(1+AU$122:AU$153%)), "", PRODUCT(1+AU$122:AU$153%)^(1/COUNT(AU$122:AU$153))-1))</f>
        <v/>
      </c>
      <c r="AV462" s="114" t="str">
        <f t="array" ref="AV462">IF(AV$423="", "", IF(ISERROR(PRODUCT(1+AV$122:AV$153%)), "", PRODUCT(1+AV$122:AV$153%)^(1/COUNT(AV$122:AV$153))-1))</f>
        <v/>
      </c>
      <c r="AW462" s="114" t="str">
        <f t="array" ref="AW462">IF(AW$423="", "", IF(ISERROR(PRODUCT(1+AW$122:AW$153%)), "", PRODUCT(1+AW$122:AW$153%)^(1/COUNT(AW$122:AW$153))-1))</f>
        <v/>
      </c>
      <c r="AX462" s="114" t="str">
        <f t="array" ref="AX462">IF(AX$423="", "", IF(ISERROR(PRODUCT(1+AX$122:AX$153%)), "", PRODUCT(1+AX$122:AX$153%)^(1/COUNT(AX$122:AX$153))-1))</f>
        <v/>
      </c>
      <c r="AY462" s="114" t="str">
        <f t="array" ref="AY462">IF(AY$423="", "", IF(ISERROR(PRODUCT(1+AY$122:AY$153%)), "", PRODUCT(1+AY$122:AY$153%)^(1/COUNT(AY$122:AY$153))-1))</f>
        <v/>
      </c>
      <c r="AZ462" s="114" t="str">
        <f t="array" ref="AZ462">IF(AZ$423="", "", IF(ISERROR(PRODUCT(1+AZ$122:AZ$153%)), "", PRODUCT(1+AZ$122:AZ$153%)^(1/COUNT(AZ$122:AZ$153))-1))</f>
        <v/>
      </c>
      <c r="BA462" s="114" t="str">
        <f t="array" ref="BA462">IF(BA$423="", "", IF(ISERROR(PRODUCT(1+BA$122:BA$153%)), "", PRODUCT(1+BA$122:BA$153%)^(1/COUNT(BA$122:BA$153))-1))</f>
        <v/>
      </c>
      <c r="BB462" s="114" t="str">
        <f t="array" ref="BB462">IF(BB$423="", "", IF(ISERROR(PRODUCT(1+BB$122:BB$153%)), "", PRODUCT(1+BB$122:BB$153%)^(1/COUNT(BB$122:BB$153))-1))</f>
        <v/>
      </c>
      <c r="BC462" s="114" t="str">
        <f t="array" ref="BC462">IF(BC$423="", "", IF(ISERROR(PRODUCT(1+BC$122:BC$153%)), "", PRODUCT(1+BC$122:BC$153%)^(1/COUNT(BC$122:BC$153))-1))</f>
        <v/>
      </c>
      <c r="BD462" s="114" t="str">
        <f t="array" ref="BD462">IF(BD$423="", "", IF(ISERROR(PRODUCT(1+BD$122:BD$153%)), "", PRODUCT(1+BD$122:BD$153%)^(1/COUNT(BD$122:BD$153))-1))</f>
        <v/>
      </c>
      <c r="BE462" s="114" t="str">
        <f t="array" ref="BE462">IF(BE$423="", "", IF(ISERROR(PRODUCT(1+BE$122:BE$153%)), "", PRODUCT(1+BE$122:BE$153%)^(1/COUNT(BE$122:BE$153))-1))</f>
        <v/>
      </c>
      <c r="BF462" s="114" t="str">
        <f t="array" ref="BF462">IF(BF$423="", "", IF(ISERROR(PRODUCT(1+BF$122:BF$153%)), "", PRODUCT(1+BF$122:BF$153%)^(1/COUNT(BF$122:BF$153))-1))</f>
        <v/>
      </c>
      <c r="BG462" s="114" t="str">
        <f t="array" ref="BG462">IF(BG$423="", "", IF(ISERROR(PRODUCT(1+BG$122:BG$153%)), "", PRODUCT(1+BG$122:BG$153%)^(1/COUNT(BG$122:BG$153))-1))</f>
        <v/>
      </c>
      <c r="BH462" s="114" t="str">
        <f t="array" ref="BH462">IF(BH$423="", "", IF(ISERROR(PRODUCT(1+BH$122:BH$153%)), "", PRODUCT(1+BH$122:BH$153%)^(1/COUNT(BH$122:BH$153))-1))</f>
        <v/>
      </c>
      <c r="BI462" s="114" t="str">
        <f t="array" ref="BI462">IF(BI$423="", "", IF(ISERROR(PRODUCT(1+BI$122:BI$153%)), "", PRODUCT(1+BI$122:BI$153%)^(1/COUNT(BI$122:BI$153))-1))</f>
        <v/>
      </c>
      <c r="BJ462" s="114" t="str">
        <f t="array" ref="BJ462">IF(BJ$423="", "", IF(ISERROR(PRODUCT(1+BJ$122:BJ$153%)), "", PRODUCT(1+BJ$122:BJ$153%)^(1/COUNT(BJ$122:BJ$153))-1))</f>
        <v/>
      </c>
      <c r="BK462" s="114" t="str">
        <f t="array" ref="BK462">IF(BK$423="", "", IF(ISERROR(PRODUCT(1+BK$122:BK$153%)), "", PRODUCT(1+BK$122:BK$153%)^(1/COUNT(BK$122:BK$153))-1))</f>
        <v/>
      </c>
      <c r="BL462" s="114" t="str">
        <f t="array" ref="BL462">IF(BL$423="", "", IF(ISERROR(PRODUCT(1+BL$122:BL$153%)), "", PRODUCT(1+BL$122:BL$153%)^(1/COUNT(BL$122:BL$153))-1))</f>
        <v/>
      </c>
      <c r="BM462" s="114" t="str">
        <f t="array" ref="BM462">IF(BM$423="", "", IF(ISERROR(PRODUCT(1+BM$122:BM$153%)), "", PRODUCT(1+BM$122:BM$153%)^(1/COUNT(BM$122:BM$153))-1))</f>
        <v/>
      </c>
      <c r="BN462" s="114" t="str">
        <f t="array" ref="BN462">IF(BN$423="", "", IF(ISERROR(PRODUCT(1+BN$122:BN$153%)), "", PRODUCT(1+BN$122:BN$153%)^(1/COUNT(BN$122:BN$153))-1))</f>
        <v/>
      </c>
      <c r="BO462" s="114" t="str">
        <f t="array" ref="BO462">IF(BO$423="", "", IF(ISERROR(PRODUCT(1+BO$122:BO$153%)), "", PRODUCT(1+BO$122:BO$153%)^(1/COUNT(BO$122:BO$153))-1))</f>
        <v/>
      </c>
      <c r="BP462" s="114" t="str">
        <f t="array" ref="BP462">IF(BP$423="", "", IF(ISERROR(PRODUCT(1+BP$122:BP$153%)), "", PRODUCT(1+BP$122:BP$153%)^(1/COUNT(BP$122:BP$153))-1))</f>
        <v/>
      </c>
      <c r="BQ462" s="114" t="str">
        <f t="array" ref="BQ462">IF(BQ$423="", "", IF(ISERROR(PRODUCT(1+BQ$122:BQ$153%)), "", PRODUCT(1+BQ$122:BQ$153%)^(1/COUNT(BQ$122:BQ$153))-1))</f>
        <v/>
      </c>
      <c r="BR462" s="114" t="str">
        <f t="array" ref="BR462">IF(BR$423="", "", IF(ISERROR(PRODUCT(1+BR$122:BR$153%)), "", PRODUCT(1+BR$122:BR$153%)^(1/COUNT(BR$122:BR$153))-1))</f>
        <v/>
      </c>
      <c r="BS462" s="114" t="str">
        <f t="array" ref="BS462">IF(BS$423="", "", IF(ISERROR(PRODUCT(1+BS$122:BS$153%)), "", PRODUCT(1+BS$122:BS$153%)^(1/COUNT(BS$122:BS$153))-1))</f>
        <v/>
      </c>
      <c r="BT462" s="114" t="str">
        <f t="array" ref="BT462">IF(BT$423="", "", IF(ISERROR(PRODUCT(1+BT$122:BT$153%)), "", PRODUCT(1+BT$122:BT$153%)^(1/COUNT(BT$122:BT$153))-1))</f>
        <v/>
      </c>
      <c r="BU462" s="114" t="str">
        <f t="array" ref="BU462">IF(BU$423="", "", IF(ISERROR(PRODUCT(1+BU$122:BU$153%)), "", PRODUCT(1+BU$122:BU$153%)^(1/COUNT(BU$122:BU$153))-1))</f>
        <v/>
      </c>
      <c r="BV462" s="114">
        <f t="array" ref="BV462">IF(BV$423="", "", IF(ISERROR(PRODUCT(1+BV$122:BV$153%)), "", PRODUCT(1+BV$122:BV$153%)^(1/COUNT(BV$122:BV$153))-1))</f>
        <v>0.10873909273248006</v>
      </c>
      <c r="BW462" s="114">
        <f t="array" ref="BW462">IF(BW$423="", "", IF(ISERROR(PRODUCT(1+BW$122:BW$153%)), "", PRODUCT(1+BW$122:BW$153%)^(1/COUNT(BW$122:BW$153))-1))</f>
        <v>7.2160669706027969E-2</v>
      </c>
      <c r="BX462" s="114">
        <f t="array" ref="BX462">IF(BX$423="", "", IF(ISERROR(PRODUCT(1+BX$122:BX$153%)), "", PRODUCT(1+BX$122:BX$153%)^(1/COUNT(BX$122:BX$153))-1))</f>
        <v>3.4808705015294761E-2</v>
      </c>
      <c r="BY462" s="302">
        <f t="array" ref="BY462">IF(BY$423="", "", IF(ISERROR(PRODUCT(1+BY$122:BY$153%)), "", PRODUCT(1+BY$122:BY$153%)^(1/COUNT(BY$122:BY$153))-1))</f>
        <v>-3.1308289294429414E-14</v>
      </c>
      <c r="BZ462" s="293">
        <f t="array" ref="BZ462">IF(BZ$423="", "", IF(ISERROR(PRODUCT(1+BZ$122:BZ$153%)), "", PRODUCT(1+BZ$122:BZ$153%)^(1/COUNT(BZ$122:BZ$153))-1))</f>
        <v>2.6269570251364893E-2</v>
      </c>
    </row>
    <row r="465" spans="1:81" s="53" customFormat="1" ht="24">
      <c r="A465" s="278" t="s">
        <v>932</v>
      </c>
      <c r="B465" s="35" t="str">
        <f t="shared" ref="B465:BM465" si="430">IF(B$1="","",B$1)</f>
        <v>TSM</v>
      </c>
      <c r="C465" s="35" t="str">
        <f t="shared" si="430"/>
        <v>LCV</v>
      </c>
      <c r="D465" s="35" t="str">
        <f t="shared" si="430"/>
        <v>LCB (500)</v>
      </c>
      <c r="E465" s="35" t="str">
        <f t="shared" si="430"/>
        <v>LCG</v>
      </c>
      <c r="F465" s="35" t="str">
        <f t="shared" si="430"/>
        <v>MCV</v>
      </c>
      <c r="G465" s="35" t="str">
        <f t="shared" si="430"/>
        <v>MCB</v>
      </c>
      <c r="H465" s="35" t="str">
        <f t="shared" si="430"/>
        <v>MCG</v>
      </c>
      <c r="I465" s="35" t="str">
        <f t="shared" si="430"/>
        <v>SCV</v>
      </c>
      <c r="J465" s="35" t="str">
        <f t="shared" si="430"/>
        <v>SCB</v>
      </c>
      <c r="K465" s="35" t="str">
        <f t="shared" si="430"/>
        <v>SCG</v>
      </c>
      <c r="L465" s="35" t="str">
        <f t="shared" si="430"/>
        <v>D10</v>
      </c>
      <c r="M465" s="35" t="str">
        <f t="shared" si="430"/>
        <v>REIT</v>
      </c>
      <c r="N465" s="35" t="str">
        <f t="shared" si="430"/>
        <v>EAFED</v>
      </c>
      <c r="O465" s="35" t="str">
        <f t="shared" si="430"/>
        <v>EM</v>
      </c>
      <c r="P465" s="35" t="str">
        <f t="shared" si="430"/>
        <v>Total Int'l</v>
      </c>
      <c r="Q465" s="35" t="str">
        <f t="shared" si="430"/>
        <v>Pacific</v>
      </c>
      <c r="R465" s="35" t="str">
        <f t="shared" si="430"/>
        <v>Europe</v>
      </c>
      <c r="S465" s="35" t="str">
        <f t="shared" si="430"/>
        <v>Int'l Value</v>
      </c>
      <c r="T465" s="35" t="str">
        <f t="shared" si="430"/>
        <v>Int'l Small</v>
      </c>
      <c r="U465" s="35" t="str">
        <f t="shared" si="430"/>
        <v>LTT</v>
      </c>
      <c r="V465" s="35" t="str">
        <f t="shared" si="430"/>
        <v>ITT</v>
      </c>
      <c r="W465" s="35" t="str">
        <f t="shared" si="430"/>
        <v>STT</v>
      </c>
      <c r="X465" s="35" t="str">
        <f t="shared" si="430"/>
        <v>TBM</v>
      </c>
      <c r="Y465" s="35" t="str">
        <f t="shared" si="430"/>
        <v>STB</v>
      </c>
      <c r="Z465" s="35" t="str">
        <f t="shared" si="430"/>
        <v>TBILL</v>
      </c>
      <c r="AA465" s="35" t="str">
        <f t="shared" si="430"/>
        <v>IT Corp.</v>
      </c>
      <c r="AB465" s="35" t="str">
        <f t="shared" si="430"/>
        <v>Wellington</v>
      </c>
      <c r="AC465" s="35" t="str">
        <f t="shared" si="430"/>
        <v>Wellesley</v>
      </c>
      <c r="AD465" s="35" t="str">
        <f t="shared" si="430"/>
        <v>Windsor</v>
      </c>
      <c r="AE465" s="35" t="str">
        <f t="shared" si="430"/>
        <v>COMM</v>
      </c>
      <c r="AF465" s="35" t="str">
        <f t="shared" si="430"/>
        <v>GOLD</v>
      </c>
      <c r="AG465" s="35" t="str">
        <f t="shared" si="430"/>
        <v>Energy</v>
      </c>
      <c r="AH465" s="35" t="str">
        <f t="shared" si="430"/>
        <v>Health</v>
      </c>
      <c r="AI465" s="35" t="str">
        <f t="shared" si="430"/>
        <v>P. Metals</v>
      </c>
      <c r="AJ465" s="35" t="str">
        <f t="shared" si="430"/>
        <v>Windsor II</v>
      </c>
      <c r="AK465" s="35" t="str">
        <f t="shared" si="430"/>
        <v>ST Munis</v>
      </c>
      <c r="AL465" s="35" t="str">
        <f t="shared" si="430"/>
        <v>IT Munis</v>
      </c>
      <c r="AM465" s="35" t="str">
        <f t="shared" si="430"/>
        <v>LT Munis</v>
      </c>
      <c r="AN465" s="35" t="str">
        <f t="shared" si="430"/>
        <v>ST Invest. Grade</v>
      </c>
      <c r="AO465" s="35" t="str">
        <f t="shared" si="430"/>
        <v>Hi-Yield Corp. Bd</v>
      </c>
      <c r="AP465" s="35" t="str">
        <f t="shared" si="430"/>
        <v>TIPS</v>
      </c>
      <c r="AQ465" s="35" t="str">
        <f t="shared" si="430"/>
        <v>Global Bd</v>
      </c>
      <c r="AR465" s="35" t="str">
        <f t="shared" si="430"/>
        <v>Int'l Bd</v>
      </c>
      <c r="AS465" s="35" t="str">
        <f t="shared" si="430"/>
        <v>Extended Mkt</v>
      </c>
      <c r="AT465" s="35" t="str">
        <f t="shared" si="430"/>
        <v>Momentum</v>
      </c>
      <c r="AU465" s="35" t="str">
        <f t="shared" si="430"/>
        <v/>
      </c>
      <c r="AV465" s="35" t="str">
        <f t="shared" si="430"/>
        <v/>
      </c>
      <c r="AW465" s="35" t="str">
        <f t="shared" si="430"/>
        <v/>
      </c>
      <c r="AX465" s="35" t="str">
        <f t="shared" si="430"/>
        <v/>
      </c>
      <c r="AY465" s="35" t="str">
        <f t="shared" si="430"/>
        <v/>
      </c>
      <c r="AZ465" s="35" t="str">
        <f t="shared" si="430"/>
        <v/>
      </c>
      <c r="BA465" s="35" t="str">
        <f t="shared" si="430"/>
        <v/>
      </c>
      <c r="BB465" s="35" t="str">
        <f t="shared" si="430"/>
        <v/>
      </c>
      <c r="BC465" s="35" t="str">
        <f t="shared" si="430"/>
        <v/>
      </c>
      <c r="BD465" s="35" t="str">
        <f t="shared" si="430"/>
        <v/>
      </c>
      <c r="BE465" s="35" t="str">
        <f t="shared" si="430"/>
        <v/>
      </c>
      <c r="BF465" s="35" t="str">
        <f t="shared" si="430"/>
        <v/>
      </c>
      <c r="BG465" s="35" t="str">
        <f t="shared" si="430"/>
        <v/>
      </c>
      <c r="BH465" s="35" t="str">
        <f t="shared" si="430"/>
        <v/>
      </c>
      <c r="BI465" s="35" t="str">
        <f t="shared" si="430"/>
        <v/>
      </c>
      <c r="BJ465" s="35" t="str">
        <f t="shared" si="430"/>
        <v/>
      </c>
      <c r="BK465" s="35" t="str">
        <f t="shared" si="430"/>
        <v/>
      </c>
      <c r="BL465" s="35" t="str">
        <f t="shared" si="430"/>
        <v/>
      </c>
      <c r="BM465" s="35" t="str">
        <f t="shared" si="430"/>
        <v/>
      </c>
      <c r="BN465" s="35" t="str">
        <f t="shared" ref="BN465:BZ465" si="431">IF(BN$1="","",BN$1)</f>
        <v/>
      </c>
      <c r="BO465" s="35" t="str">
        <f t="shared" si="431"/>
        <v/>
      </c>
      <c r="BP465" s="35" t="str">
        <f t="shared" si="431"/>
        <v/>
      </c>
      <c r="BQ465" s="35" t="str">
        <f t="shared" si="431"/>
        <v/>
      </c>
      <c r="BR465" s="35" t="str">
        <f t="shared" si="431"/>
        <v/>
      </c>
      <c r="BS465" s="35" t="str">
        <f t="shared" si="431"/>
        <v/>
      </c>
      <c r="BT465" s="35" t="str">
        <f t="shared" si="431"/>
        <v/>
      </c>
      <c r="BU465" s="35" t="str">
        <f t="shared" si="431"/>
        <v/>
      </c>
      <c r="BV465" s="35" t="str">
        <f t="shared" si="431"/>
        <v>S&amp;P500(h)</v>
      </c>
      <c r="BW465" s="35" t="str">
        <f t="shared" si="431"/>
        <v>IT Bonds(h)</v>
      </c>
      <c r="BX465" s="35" t="str">
        <f t="shared" si="431"/>
        <v>TBills(h)</v>
      </c>
      <c r="BY465" s="283" t="str">
        <f t="shared" si="431"/>
        <v>Cash</v>
      </c>
      <c r="BZ465" s="222" t="str">
        <f t="shared" si="431"/>
        <v>Inflation</v>
      </c>
      <c r="CB465" s="27"/>
    </row>
    <row r="466" spans="1:81">
      <c r="A466" s="252">
        <f>A$7</f>
        <v>2016</v>
      </c>
      <c r="B466" s="35" t="str">
        <f t="shared" ref="B466:BM466" si="432">IF(B$2="","",B$2)</f>
        <v>VTSMX</v>
      </c>
      <c r="C466" s="35" t="str">
        <f t="shared" si="432"/>
        <v>VIVAX</v>
      </c>
      <c r="D466" s="35" t="str">
        <f t="shared" si="432"/>
        <v>VFINX</v>
      </c>
      <c r="E466" s="35" t="str">
        <f t="shared" si="432"/>
        <v>VIGRX</v>
      </c>
      <c r="F466" s="35" t="str">
        <f t="shared" si="432"/>
        <v>VMVIX</v>
      </c>
      <c r="G466" s="35" t="str">
        <f t="shared" si="432"/>
        <v>VIMSX</v>
      </c>
      <c r="H466" s="35" t="str">
        <f t="shared" si="432"/>
        <v>VMGIX</v>
      </c>
      <c r="I466" s="35" t="str">
        <f t="shared" si="432"/>
        <v>VISVX</v>
      </c>
      <c r="J466" s="35" t="str">
        <f t="shared" si="432"/>
        <v>NAESX</v>
      </c>
      <c r="K466" s="35" t="str">
        <f t="shared" si="432"/>
        <v>VISGX</v>
      </c>
      <c r="L466" s="35" t="str">
        <f t="shared" si="432"/>
        <v>BRSIX</v>
      </c>
      <c r="M466" s="35" t="str">
        <f t="shared" si="432"/>
        <v>VGSIX</v>
      </c>
      <c r="N466" s="35" t="str">
        <f t="shared" si="432"/>
        <v>VTMGX</v>
      </c>
      <c r="O466" s="35" t="str">
        <f t="shared" si="432"/>
        <v>VEIEX</v>
      </c>
      <c r="P466" s="35" t="str">
        <f t="shared" si="432"/>
        <v>VGTSX</v>
      </c>
      <c r="Q466" s="35" t="str">
        <f t="shared" si="432"/>
        <v>VPACX</v>
      </c>
      <c r="R466" s="35" t="str">
        <f t="shared" si="432"/>
        <v>VEURX</v>
      </c>
      <c r="S466" s="35" t="str">
        <f t="shared" si="432"/>
        <v>EFV</v>
      </c>
      <c r="T466" s="35" t="str">
        <f t="shared" si="432"/>
        <v>VFSVX</v>
      </c>
      <c r="U466" s="35" t="str">
        <f t="shared" si="432"/>
        <v>VUSTX</v>
      </c>
      <c r="V466" s="35" t="str">
        <f t="shared" si="432"/>
        <v>VFITX</v>
      </c>
      <c r="W466" s="35" t="str">
        <f t="shared" si="432"/>
        <v>VFISX</v>
      </c>
      <c r="X466" s="35" t="str">
        <f t="shared" si="432"/>
        <v>VBMFX</v>
      </c>
      <c r="Y466" s="35" t="str">
        <f t="shared" si="432"/>
        <v>VBISX</v>
      </c>
      <c r="Z466" s="35" t="str">
        <f t="shared" si="432"/>
        <v>VUSXX</v>
      </c>
      <c r="AA466" s="35" t="str">
        <f t="shared" si="432"/>
        <v>VCIT</v>
      </c>
      <c r="AB466" s="35" t="str">
        <f t="shared" si="432"/>
        <v>VWELX</v>
      </c>
      <c r="AC466" s="35" t="str">
        <f t="shared" si="432"/>
        <v>VWINX</v>
      </c>
      <c r="AD466" s="35" t="str">
        <f t="shared" si="432"/>
        <v>VWNDX</v>
      </c>
      <c r="AE466" s="35" t="str">
        <f t="shared" si="432"/>
        <v>GSG</v>
      </c>
      <c r="AF466" s="35" t="str">
        <f t="shared" si="432"/>
        <v>IAU</v>
      </c>
      <c r="AG466" s="35" t="str">
        <f t="shared" si="432"/>
        <v>VGENX</v>
      </c>
      <c r="AH466" s="35" t="str">
        <f t="shared" si="432"/>
        <v>VGHCX</v>
      </c>
      <c r="AI466" s="35" t="str">
        <f t="shared" si="432"/>
        <v>VGPMX</v>
      </c>
      <c r="AJ466" s="35" t="str">
        <f t="shared" si="432"/>
        <v>VWNFX</v>
      </c>
      <c r="AK466" s="35" t="str">
        <f t="shared" si="432"/>
        <v>VWSTX</v>
      </c>
      <c r="AL466" s="35" t="str">
        <f t="shared" si="432"/>
        <v>VWITX</v>
      </c>
      <c r="AM466" s="35" t="str">
        <f t="shared" si="432"/>
        <v>VWLTX</v>
      </c>
      <c r="AN466" s="35" t="str">
        <f t="shared" si="432"/>
        <v>VFSTX</v>
      </c>
      <c r="AO466" s="35" t="str">
        <f t="shared" si="432"/>
        <v>VWEHX</v>
      </c>
      <c r="AP466" s="35" t="str">
        <f t="shared" si="432"/>
        <v>VIPSX</v>
      </c>
      <c r="AQ466" s="35" t="str">
        <f t="shared" si="432"/>
        <v>PGBDX</v>
      </c>
      <c r="AR466" s="35" t="str">
        <f t="shared" si="432"/>
        <v>VTIBX</v>
      </c>
      <c r="AS466" s="35" t="str">
        <f t="shared" si="432"/>
        <v>VEXMX</v>
      </c>
      <c r="AT466" s="35" t="str">
        <f t="shared" si="432"/>
        <v>MTUM</v>
      </c>
      <c r="AU466" s="35" t="str">
        <f t="shared" si="432"/>
        <v/>
      </c>
      <c r="AV466" s="35" t="str">
        <f t="shared" si="432"/>
        <v/>
      </c>
      <c r="AW466" s="35" t="str">
        <f t="shared" si="432"/>
        <v/>
      </c>
      <c r="AX466" s="35" t="str">
        <f t="shared" si="432"/>
        <v/>
      </c>
      <c r="AY466" s="35" t="str">
        <f t="shared" si="432"/>
        <v/>
      </c>
      <c r="AZ466" s="35" t="str">
        <f t="shared" si="432"/>
        <v/>
      </c>
      <c r="BA466" s="35" t="str">
        <f t="shared" si="432"/>
        <v/>
      </c>
      <c r="BB466" s="35" t="str">
        <f t="shared" si="432"/>
        <v/>
      </c>
      <c r="BC466" s="35" t="str">
        <f t="shared" si="432"/>
        <v/>
      </c>
      <c r="BD466" s="35" t="str">
        <f t="shared" si="432"/>
        <v/>
      </c>
      <c r="BE466" s="35" t="str">
        <f t="shared" si="432"/>
        <v/>
      </c>
      <c r="BF466" s="35" t="str">
        <f t="shared" si="432"/>
        <v/>
      </c>
      <c r="BG466" s="35" t="str">
        <f t="shared" si="432"/>
        <v/>
      </c>
      <c r="BH466" s="35" t="str">
        <f t="shared" si="432"/>
        <v/>
      </c>
      <c r="BI466" s="35" t="str">
        <f t="shared" si="432"/>
        <v/>
      </c>
      <c r="BJ466" s="35" t="str">
        <f t="shared" si="432"/>
        <v/>
      </c>
      <c r="BK466" s="35" t="str">
        <f t="shared" si="432"/>
        <v/>
      </c>
      <c r="BL466" s="35" t="str">
        <f t="shared" si="432"/>
        <v/>
      </c>
      <c r="BM466" s="35" t="str">
        <f t="shared" si="432"/>
        <v/>
      </c>
      <c r="BN466" s="35" t="str">
        <f t="shared" ref="BN466:BZ466" si="433">IF(BN$2="","",BN$2)</f>
        <v/>
      </c>
      <c r="BO466" s="35" t="str">
        <f t="shared" si="433"/>
        <v/>
      </c>
      <c r="BP466" s="35" t="str">
        <f t="shared" si="433"/>
        <v/>
      </c>
      <c r="BQ466" s="35" t="str">
        <f t="shared" si="433"/>
        <v/>
      </c>
      <c r="BR466" s="35" t="str">
        <f t="shared" si="433"/>
        <v/>
      </c>
      <c r="BS466" s="35" t="str">
        <f t="shared" si="433"/>
        <v/>
      </c>
      <c r="BT466" s="35" t="str">
        <f t="shared" si="433"/>
        <v/>
      </c>
      <c r="BU466" s="35" t="str">
        <f t="shared" si="433"/>
        <v/>
      </c>
      <c r="BV466" s="35" t="str">
        <f t="shared" si="433"/>
        <v>S&amp;P500(h)</v>
      </c>
      <c r="BW466" s="35" t="str">
        <f t="shared" si="433"/>
        <v>IT Bonds(h)</v>
      </c>
      <c r="BX466" s="35" t="str">
        <f t="shared" si="433"/>
        <v>TBills(h)</v>
      </c>
      <c r="BY466" s="283" t="str">
        <f t="shared" si="433"/>
        <v>Cash</v>
      </c>
      <c r="BZ466" s="222" t="str">
        <f t="shared" si="433"/>
        <v>CPI-U</v>
      </c>
      <c r="CB466" s="27"/>
      <c r="CC466" s="53"/>
    </row>
    <row r="467" spans="1:81">
      <c r="A467" s="32">
        <v>1870</v>
      </c>
      <c r="B467" s="524">
        <v>1</v>
      </c>
      <c r="C467" s="524">
        <v>1</v>
      </c>
      <c r="D467" s="524">
        <v>1</v>
      </c>
      <c r="E467" s="524">
        <v>1</v>
      </c>
      <c r="F467" s="524">
        <v>1</v>
      </c>
      <c r="G467" s="524">
        <v>1</v>
      </c>
      <c r="H467" s="524">
        <v>1</v>
      </c>
      <c r="I467" s="524">
        <v>1</v>
      </c>
      <c r="J467" s="524">
        <v>1</v>
      </c>
      <c r="K467" s="524">
        <v>1</v>
      </c>
      <c r="L467" s="524">
        <v>1</v>
      </c>
      <c r="M467" s="524">
        <v>1</v>
      </c>
      <c r="N467" s="524">
        <v>1</v>
      </c>
      <c r="O467" s="524">
        <v>1</v>
      </c>
      <c r="P467" s="524">
        <v>1</v>
      </c>
      <c r="Q467" s="524">
        <v>1</v>
      </c>
      <c r="R467" s="524">
        <v>1</v>
      </c>
      <c r="S467" s="524">
        <v>1</v>
      </c>
      <c r="T467" s="524">
        <v>1</v>
      </c>
      <c r="U467" s="524">
        <v>1</v>
      </c>
      <c r="V467" s="524">
        <v>1</v>
      </c>
      <c r="W467" s="524">
        <v>1</v>
      </c>
      <c r="X467" s="524">
        <v>1</v>
      </c>
      <c r="Y467" s="524">
        <v>1</v>
      </c>
      <c r="Z467" s="524">
        <v>1</v>
      </c>
      <c r="AA467" s="524">
        <v>1</v>
      </c>
      <c r="AB467" s="524">
        <v>1</v>
      </c>
      <c r="AC467" s="524">
        <v>1</v>
      </c>
      <c r="AD467" s="524">
        <v>1</v>
      </c>
      <c r="AE467" s="524">
        <v>1</v>
      </c>
      <c r="AF467" s="524">
        <v>1</v>
      </c>
      <c r="AG467" s="524">
        <v>1</v>
      </c>
      <c r="AH467" s="524">
        <v>1</v>
      </c>
      <c r="AI467" s="524">
        <v>1</v>
      </c>
      <c r="AJ467" s="524">
        <v>1</v>
      </c>
      <c r="AK467" s="524">
        <v>1</v>
      </c>
      <c r="AL467" s="524">
        <v>1</v>
      </c>
      <c r="AM467" s="524">
        <v>1</v>
      </c>
      <c r="AN467" s="524">
        <v>1</v>
      </c>
      <c r="AO467" s="524">
        <v>1</v>
      </c>
      <c r="AP467" s="524">
        <v>1</v>
      </c>
      <c r="AQ467" s="524">
        <v>1</v>
      </c>
      <c r="AR467" s="524">
        <v>1</v>
      </c>
      <c r="AS467" s="524">
        <v>1</v>
      </c>
      <c r="AT467" s="524">
        <v>1</v>
      </c>
      <c r="AU467" s="524">
        <v>1</v>
      </c>
      <c r="AV467" s="524">
        <v>1</v>
      </c>
      <c r="AW467" s="524">
        <v>1</v>
      </c>
      <c r="AX467" s="524">
        <v>1</v>
      </c>
      <c r="AY467" s="524">
        <v>1</v>
      </c>
      <c r="AZ467" s="524">
        <v>1</v>
      </c>
      <c r="BA467" s="524">
        <v>1</v>
      </c>
      <c r="BB467" s="524">
        <v>1</v>
      </c>
      <c r="BC467" s="524">
        <v>1</v>
      </c>
      <c r="BD467" s="524">
        <v>1</v>
      </c>
      <c r="BE467" s="524">
        <v>1</v>
      </c>
      <c r="BF467" s="524">
        <v>1</v>
      </c>
      <c r="BG467" s="524">
        <v>1</v>
      </c>
      <c r="BH467" s="524">
        <v>1</v>
      </c>
      <c r="BI467" s="524">
        <v>1</v>
      </c>
      <c r="BJ467" s="524">
        <v>1</v>
      </c>
      <c r="BK467" s="524">
        <v>1</v>
      </c>
      <c r="BL467" s="524">
        <v>1</v>
      </c>
      <c r="BM467" s="524">
        <v>1</v>
      </c>
      <c r="BN467" s="524">
        <v>1</v>
      </c>
      <c r="BO467" s="524">
        <v>1</v>
      </c>
      <c r="BP467" s="524">
        <v>1</v>
      </c>
      <c r="BQ467" s="524">
        <v>1</v>
      </c>
      <c r="BR467" s="524">
        <v>1</v>
      </c>
      <c r="BS467" s="524">
        <v>1</v>
      </c>
      <c r="BT467" s="524">
        <v>1</v>
      </c>
      <c r="BU467" s="524">
        <v>1</v>
      </c>
      <c r="BV467" s="524">
        <v>1</v>
      </c>
      <c r="BW467" s="524">
        <v>1</v>
      </c>
      <c r="BX467" s="524">
        <v>1</v>
      </c>
      <c r="BY467" s="524">
        <v>1</v>
      </c>
      <c r="BZ467" s="524">
        <v>1</v>
      </c>
      <c r="CB467" s="27"/>
      <c r="CC467" s="53"/>
    </row>
    <row r="468" spans="1:81">
      <c r="A468" s="32">
        <v>1871</v>
      </c>
      <c r="B468" s="525">
        <f t="shared" ref="B468:B499" si="434">B467*(1+IF(ISNUMBER(B8), B8, 0)%)</f>
        <v>1.1513110554644101</v>
      </c>
      <c r="C468" s="525">
        <f t="shared" ref="C468:C499" si="435">C467*(1+IF(ISNUMBER(C8), C8, 0)%)</f>
        <v>1</v>
      </c>
      <c r="D468" s="525">
        <f t="shared" ref="D468:D499" si="436">D467*(1+IF(ISNUMBER(D8), D8, 0)%)</f>
        <v>1.1513110554644101</v>
      </c>
      <c r="E468" s="525">
        <f t="shared" ref="E468:E499" si="437">E467*(1+IF(ISNUMBER(E8), E8, 0)%)</f>
        <v>1</v>
      </c>
      <c r="F468" s="526">
        <f t="shared" ref="F468:F499" si="438">F467*(1+IF(ISNUMBER(F8), F8, 0)%)</f>
        <v>1</v>
      </c>
      <c r="G468" s="527">
        <f t="shared" ref="G468:G499" si="439">G467*(1+IF(ISNUMBER(G8), G8, 0)%)</f>
        <v>1</v>
      </c>
      <c r="H468" s="526">
        <f t="shared" ref="H468:H499" si="440">H467*(1+IF(ISNUMBER(H8), H8, 0)%)</f>
        <v>1</v>
      </c>
      <c r="I468" s="525">
        <f t="shared" ref="I468:I499" si="441">I467*(1+IF(ISNUMBER(I8), I8, 0)%)</f>
        <v>1</v>
      </c>
      <c r="J468" s="527">
        <f t="shared" ref="J468:J499" si="442">J467*(1+IF(ISNUMBER(J8), J8, 0)%)</f>
        <v>1</v>
      </c>
      <c r="K468" s="527">
        <f t="shared" ref="K468:K499" si="443">K467*(1+IF(ISNUMBER(K8), K8, 0)%)</f>
        <v>1</v>
      </c>
      <c r="L468" s="527">
        <f t="shared" ref="L468:L499" si="444">L467*(1+IF(ISNUMBER(L8), L8, 0)%)</f>
        <v>1</v>
      </c>
      <c r="M468" s="527">
        <f t="shared" ref="M468:M499" si="445">M467*(1+IF(ISNUMBER(M8), M8, 0)%)</f>
        <v>1</v>
      </c>
      <c r="N468" s="527">
        <f t="shared" ref="N468:N499" si="446">N467*(1+IF(ISNUMBER(N8), N8, 0)%)</f>
        <v>1</v>
      </c>
      <c r="O468" s="527">
        <f t="shared" ref="O468:O499" si="447">O467*(1+IF(ISNUMBER(O8), O8, 0)%)</f>
        <v>1</v>
      </c>
      <c r="P468" s="527">
        <f t="shared" ref="P468:P499" si="448">P467*(1+IF(ISNUMBER(P8), P8, 0)%)</f>
        <v>1</v>
      </c>
      <c r="Q468" s="527">
        <f t="shared" ref="Q468:Q499" si="449">Q467*(1+IF(ISNUMBER(Q8), Q8, 0)%)</f>
        <v>1</v>
      </c>
      <c r="R468" s="527">
        <f t="shared" ref="R468:R499" si="450">R467*(1+IF(ISNUMBER(R8), R8, 0)%)</f>
        <v>1</v>
      </c>
      <c r="S468" s="527">
        <f t="shared" ref="S468:S499" si="451">S467*(1+IF(ISNUMBER(S8), S8, 0)%)</f>
        <v>1</v>
      </c>
      <c r="T468" s="526">
        <f t="shared" ref="T468:T499" si="452">T467*(1+IF(ISNUMBER(T8), T8, 0)%)</f>
        <v>1</v>
      </c>
      <c r="U468" s="528">
        <f t="shared" ref="U468:U499" si="453">U467*(1+IF(ISNUMBER(U8), U8, 0)%)</f>
        <v>1.0462241063254578</v>
      </c>
      <c r="V468" s="527">
        <f t="shared" ref="V468:V499" si="454">V467*(1+IF(ISNUMBER(V8), V8, 0)%)</f>
        <v>1.0212553637532493</v>
      </c>
      <c r="W468" s="526">
        <f t="shared" ref="W468:W499" si="455">W467*(1+IF(ISNUMBER(W8), W8, 0)%)</f>
        <v>1.0344147676659685</v>
      </c>
      <c r="X468" s="527">
        <f t="shared" ref="X468:X499" si="456">X467*(1+IF(ISNUMBER(X8), X8, 0)%)</f>
        <v>1.0249929963070725</v>
      </c>
      <c r="Y468" s="526">
        <f t="shared" ref="Y468:Y499" si="457">Y467*(1+IF(ISNUMBER(Y8), Y8, 0)%)</f>
        <v>1.0348278726051323</v>
      </c>
      <c r="Z468" s="528">
        <f t="shared" ref="Z468:Z499" si="458">Z467*(1+IF(ISNUMBER(Z8), Z8, 0)%)</f>
        <v>1.0625437106604056</v>
      </c>
      <c r="AA468" s="526">
        <f t="shared" ref="AA468:AA499" si="459">AA467*(1+IF(ISNUMBER(AA8), AA8, 0)%)</f>
        <v>1</v>
      </c>
      <c r="AB468" s="526">
        <f t="shared" ref="AB468:AB499" si="460">AB467*(1+IF(ISNUMBER(AB8), AB8, 0)%)</f>
        <v>1</v>
      </c>
      <c r="AC468" s="526">
        <f t="shared" ref="AC468:AC499" si="461">AC467*(1+IF(ISNUMBER(AC8), AC8, 0)%)</f>
        <v>1</v>
      </c>
      <c r="AD468" s="526">
        <f t="shared" ref="AD468:AD499" si="462">AD467*(1+IF(ISNUMBER(AD8), AD8, 0)%)</f>
        <v>1</v>
      </c>
      <c r="AE468" s="527">
        <f t="shared" ref="AE468:AE499" si="463">AE467*(1+IF(ISNUMBER(AE8), AE8, 0)%)</f>
        <v>1</v>
      </c>
      <c r="AF468" s="526">
        <f t="shared" ref="AF468:AF499" si="464">AF467*(1+IF(ISNUMBER(AF8), AF8, 0)%)</f>
        <v>1</v>
      </c>
      <c r="AG468" s="526">
        <f t="shared" ref="AG468:AG499" si="465">AG467*(1+IF(ISNUMBER(AG8), AG8, 0)%)</f>
        <v>1</v>
      </c>
      <c r="AH468" s="526">
        <f t="shared" ref="AH468:AH499" si="466">AH467*(1+IF(ISNUMBER(AH8), AH8, 0)%)</f>
        <v>1</v>
      </c>
      <c r="AI468" s="526">
        <f t="shared" ref="AI468:AI499" si="467">AI467*(1+IF(ISNUMBER(AI8), AI8, 0)%)</f>
        <v>1</v>
      </c>
      <c r="AJ468" s="526">
        <f t="shared" ref="AJ468:AJ499" si="468">AJ467*(1+IF(ISNUMBER(AJ8), AJ8, 0)%)</f>
        <v>1</v>
      </c>
      <c r="AK468" s="526">
        <f t="shared" ref="AK468:AK499" si="469">AK467*(1+IF(ISNUMBER(AK8), AK8, 0)%)</f>
        <v>1</v>
      </c>
      <c r="AL468" s="526">
        <f t="shared" ref="AL468:AL499" si="470">AL467*(1+IF(ISNUMBER(AL8), AL8, 0)%)</f>
        <v>1</v>
      </c>
      <c r="AM468" s="526">
        <f t="shared" ref="AM468:AM499" si="471">AM467*(1+IF(ISNUMBER(AM8), AM8, 0)%)</f>
        <v>1</v>
      </c>
      <c r="AN468" s="526">
        <f t="shared" ref="AN468:AN499" si="472">AN467*(1+IF(ISNUMBER(AN8), AN8, 0)%)</f>
        <v>1</v>
      </c>
      <c r="AO468" s="526">
        <f t="shared" ref="AO468:AO499" si="473">AO467*(1+IF(ISNUMBER(AO8), AO8, 0)%)</f>
        <v>1</v>
      </c>
      <c r="AP468" s="526">
        <f t="shared" ref="AP468:AP499" si="474">AP467*(1+IF(ISNUMBER(AP8), AP8, 0)%)</f>
        <v>1</v>
      </c>
      <c r="AQ468" s="526">
        <f t="shared" ref="AQ468:AQ499" si="475">AQ467*(1+IF(ISNUMBER(AQ8), AQ8, 0)%)</f>
        <v>1</v>
      </c>
      <c r="AR468" s="526">
        <f t="shared" ref="AR468:AR499" si="476">AR467*(1+IF(ISNUMBER(AR8), AR8, 0)%)</f>
        <v>1</v>
      </c>
      <c r="AS468" s="526">
        <f t="shared" ref="AS468:AS499" si="477">AS467*(1+IF(ISNUMBER(AS8), AS8, 0)%)</f>
        <v>1</v>
      </c>
      <c r="AT468" s="526">
        <f t="shared" ref="AT468:AT499" si="478">AT467*(1+IF(ISNUMBER(AT8), AT8, 0)%)</f>
        <v>1</v>
      </c>
      <c r="AU468" s="526">
        <f t="shared" ref="AU468:AU499" si="479">AU467*(1+IF(ISNUMBER(AU8), AU8, 0)%)</f>
        <v>1</v>
      </c>
      <c r="AV468" s="526">
        <f t="shared" ref="AV468:AV499" si="480">AV467*(1+IF(ISNUMBER(AV8), AV8, 0)%)</f>
        <v>1</v>
      </c>
      <c r="AW468" s="526">
        <f t="shared" ref="AW468:AW499" si="481">AW467*(1+IF(ISNUMBER(AW8), AW8, 0)%)</f>
        <v>1</v>
      </c>
      <c r="AX468" s="526">
        <f t="shared" ref="AX468:AX499" si="482">AX467*(1+IF(ISNUMBER(AX8), AX8, 0)%)</f>
        <v>1</v>
      </c>
      <c r="AY468" s="526">
        <f t="shared" ref="AY468:AY499" si="483">AY467*(1+IF(ISNUMBER(AY8), AY8, 0)%)</f>
        <v>1</v>
      </c>
      <c r="AZ468" s="526">
        <f t="shared" ref="AZ468:AZ499" si="484">AZ467*(1+IF(ISNUMBER(AZ8), AZ8, 0)%)</f>
        <v>1</v>
      </c>
      <c r="BA468" s="526">
        <f t="shared" ref="BA468:BA499" si="485">BA467*(1+IF(ISNUMBER(BA8), BA8, 0)%)</f>
        <v>1</v>
      </c>
      <c r="BB468" s="526">
        <f t="shared" ref="BB468:BB499" si="486">BB467*(1+IF(ISNUMBER(BB8), BB8, 0)%)</f>
        <v>1</v>
      </c>
      <c r="BC468" s="526">
        <f t="shared" ref="BC468:BC499" si="487">BC467*(1+IF(ISNUMBER(BC8), BC8, 0)%)</f>
        <v>1</v>
      </c>
      <c r="BD468" s="526">
        <f t="shared" ref="BD468:BD499" si="488">BD467*(1+IF(ISNUMBER(BD8), BD8, 0)%)</f>
        <v>1</v>
      </c>
      <c r="BE468" s="526">
        <f t="shared" ref="BE468:BE499" si="489">BE467*(1+IF(ISNUMBER(BE8), BE8, 0)%)</f>
        <v>1</v>
      </c>
      <c r="BF468" s="526">
        <f t="shared" ref="BF468:BF499" si="490">BF467*(1+IF(ISNUMBER(BF8), BF8, 0)%)</f>
        <v>1</v>
      </c>
      <c r="BG468" s="526">
        <f t="shared" ref="BG468:BG499" si="491">BG467*(1+IF(ISNUMBER(BG8), BG8, 0)%)</f>
        <v>1</v>
      </c>
      <c r="BH468" s="526">
        <f t="shared" ref="BH468:BH499" si="492">BH467*(1+IF(ISNUMBER(BH8), BH8, 0)%)</f>
        <v>1</v>
      </c>
      <c r="BI468" s="526">
        <f t="shared" ref="BI468:BI499" si="493">BI467*(1+IF(ISNUMBER(BI8), BI8, 0)%)</f>
        <v>1</v>
      </c>
      <c r="BJ468" s="526">
        <f t="shared" ref="BJ468:BJ499" si="494">BJ467*(1+IF(ISNUMBER(BJ8), BJ8, 0)%)</f>
        <v>1</v>
      </c>
      <c r="BK468" s="526">
        <f t="shared" ref="BK468:BK499" si="495">BK467*(1+IF(ISNUMBER(BK8), BK8, 0)%)</f>
        <v>1</v>
      </c>
      <c r="BL468" s="526">
        <f t="shared" ref="BL468:BL499" si="496">BL467*(1+IF(ISNUMBER(BL8), BL8, 0)%)</f>
        <v>1</v>
      </c>
      <c r="BM468" s="526">
        <f t="shared" ref="BM468:BM499" si="497">BM467*(1+IF(ISNUMBER(BM8), BM8, 0)%)</f>
        <v>1</v>
      </c>
      <c r="BN468" s="526">
        <f t="shared" ref="BN468:BN499" si="498">BN467*(1+IF(ISNUMBER(BN8), BN8, 0)%)</f>
        <v>1</v>
      </c>
      <c r="BO468" s="526">
        <f t="shared" ref="BO468:BO499" si="499">BO467*(1+IF(ISNUMBER(BO8), BO8, 0)%)</f>
        <v>1</v>
      </c>
      <c r="BP468" s="526">
        <f t="shared" ref="BP468:BP499" si="500">BP467*(1+IF(ISNUMBER(BP8), BP8, 0)%)</f>
        <v>1</v>
      </c>
      <c r="BQ468" s="526">
        <f t="shared" ref="BQ468:BQ499" si="501">BQ467*(1+IF(ISNUMBER(BQ8), BQ8, 0)%)</f>
        <v>1</v>
      </c>
      <c r="BR468" s="526">
        <f t="shared" ref="BR468:BR499" si="502">BR467*(1+IF(ISNUMBER(BR8), BR8, 0)%)</f>
        <v>1</v>
      </c>
      <c r="BS468" s="526">
        <f t="shared" ref="BS468:BS499" si="503">BS467*(1+IF(ISNUMBER(BS8), BS8, 0)%)</f>
        <v>1</v>
      </c>
      <c r="BT468" s="526">
        <f t="shared" ref="BT468:BT499" si="504">BT467*(1+IF(ISNUMBER(BT8), BT8, 0)%)</f>
        <v>1</v>
      </c>
      <c r="BU468" s="526">
        <f t="shared" ref="BU468:BU499" si="505">BU467*(1+IF(ISNUMBER(BU8), BU8, 0)%)</f>
        <v>1</v>
      </c>
      <c r="BV468" s="525">
        <f t="shared" ref="BV468:BV499" si="506">BV467*(1+IF(ISNUMBER(BV8), BV8, 0)%)</f>
        <v>1.1531531531531531</v>
      </c>
      <c r="BW468" s="525">
        <f t="shared" ref="BW468:BW499" si="507">BW467*(1+IF(ISNUMBER(BW8), BW8, 0)%)</f>
        <v>1.0232978744807559</v>
      </c>
      <c r="BX468" s="526">
        <f t="shared" ref="BX468:BX499" si="508">BX467*(1+IF(ISNUMBER(BX8), BX8, 0)%)</f>
        <v>1.0634999999999999</v>
      </c>
      <c r="BY468" s="529">
        <f t="shared" ref="BY468:BY499" si="509">BY467*(1+IF(ISNUMBER(BY8), BY8, 0)%)</f>
        <v>1</v>
      </c>
      <c r="BZ468" s="530">
        <f t="shared" ref="BZ468:BZ499" si="510">BZ467*(1+IF(ISNUMBER(BZ8), BZ8, 0)%)</f>
        <v>1.0152703841869837</v>
      </c>
      <c r="CB468" s="27"/>
      <c r="CC468" s="53"/>
    </row>
    <row r="469" spans="1:81">
      <c r="A469" s="32">
        <f>A468+1</f>
        <v>1872</v>
      </c>
      <c r="B469" s="525">
        <f t="shared" si="434"/>
        <v>1.2795561689902037</v>
      </c>
      <c r="C469" s="525">
        <f t="shared" si="435"/>
        <v>1</v>
      </c>
      <c r="D469" s="525">
        <f t="shared" si="436"/>
        <v>1.2795561689902037</v>
      </c>
      <c r="E469" s="525">
        <f t="shared" si="437"/>
        <v>1</v>
      </c>
      <c r="F469" s="526">
        <f t="shared" si="438"/>
        <v>1</v>
      </c>
      <c r="G469" s="527">
        <f t="shared" si="439"/>
        <v>1</v>
      </c>
      <c r="H469" s="526">
        <f t="shared" si="440"/>
        <v>1</v>
      </c>
      <c r="I469" s="525">
        <f t="shared" si="441"/>
        <v>1</v>
      </c>
      <c r="J469" s="527">
        <f t="shared" si="442"/>
        <v>1</v>
      </c>
      <c r="K469" s="527">
        <f t="shared" si="443"/>
        <v>1</v>
      </c>
      <c r="L469" s="527">
        <f t="shared" si="444"/>
        <v>1</v>
      </c>
      <c r="M469" s="527">
        <f t="shared" si="445"/>
        <v>1</v>
      </c>
      <c r="N469" s="527">
        <f t="shared" si="446"/>
        <v>1</v>
      </c>
      <c r="O469" s="527">
        <f t="shared" si="447"/>
        <v>1</v>
      </c>
      <c r="P469" s="527">
        <f t="shared" si="448"/>
        <v>1</v>
      </c>
      <c r="Q469" s="527">
        <f t="shared" si="449"/>
        <v>1</v>
      </c>
      <c r="R469" s="527">
        <f t="shared" si="450"/>
        <v>1</v>
      </c>
      <c r="S469" s="527">
        <f t="shared" si="451"/>
        <v>1</v>
      </c>
      <c r="T469" s="526">
        <f t="shared" si="452"/>
        <v>1</v>
      </c>
      <c r="U469" s="528">
        <f t="shared" si="453"/>
        <v>1.0725590732803323</v>
      </c>
      <c r="V469" s="527">
        <f t="shared" si="454"/>
        <v>1.0506920526433294</v>
      </c>
      <c r="W469" s="526">
        <f t="shared" si="455"/>
        <v>1.092917195077721</v>
      </c>
      <c r="X469" s="527">
        <f t="shared" si="456"/>
        <v>1.0609226269923511</v>
      </c>
      <c r="Y469" s="526">
        <f t="shared" si="457"/>
        <v>1.0937903064430103</v>
      </c>
      <c r="Z469" s="528">
        <f t="shared" si="458"/>
        <v>1.1444983259696107</v>
      </c>
      <c r="AA469" s="526">
        <f t="shared" si="459"/>
        <v>1</v>
      </c>
      <c r="AB469" s="526">
        <f t="shared" si="460"/>
        <v>1</v>
      </c>
      <c r="AC469" s="526">
        <f t="shared" si="461"/>
        <v>1</v>
      </c>
      <c r="AD469" s="526">
        <f t="shared" si="462"/>
        <v>1</v>
      </c>
      <c r="AE469" s="527">
        <f t="shared" si="463"/>
        <v>1</v>
      </c>
      <c r="AF469" s="526">
        <f t="shared" si="464"/>
        <v>1</v>
      </c>
      <c r="AG469" s="526">
        <f t="shared" si="465"/>
        <v>1</v>
      </c>
      <c r="AH469" s="526">
        <f t="shared" si="466"/>
        <v>1</v>
      </c>
      <c r="AI469" s="526">
        <f t="shared" si="467"/>
        <v>1</v>
      </c>
      <c r="AJ469" s="526">
        <f t="shared" si="468"/>
        <v>1</v>
      </c>
      <c r="AK469" s="526">
        <f t="shared" si="469"/>
        <v>1</v>
      </c>
      <c r="AL469" s="526">
        <f t="shared" si="470"/>
        <v>1</v>
      </c>
      <c r="AM469" s="526">
        <f t="shared" si="471"/>
        <v>1</v>
      </c>
      <c r="AN469" s="526">
        <f t="shared" si="472"/>
        <v>1</v>
      </c>
      <c r="AO469" s="526">
        <f t="shared" si="473"/>
        <v>1</v>
      </c>
      <c r="AP469" s="526">
        <f t="shared" si="474"/>
        <v>1</v>
      </c>
      <c r="AQ469" s="526">
        <f t="shared" si="475"/>
        <v>1</v>
      </c>
      <c r="AR469" s="526">
        <f t="shared" si="476"/>
        <v>1</v>
      </c>
      <c r="AS469" s="526">
        <f t="shared" si="477"/>
        <v>1</v>
      </c>
      <c r="AT469" s="526">
        <f t="shared" si="478"/>
        <v>1</v>
      </c>
      <c r="AU469" s="526">
        <f t="shared" si="479"/>
        <v>1</v>
      </c>
      <c r="AV469" s="526">
        <f t="shared" si="480"/>
        <v>1</v>
      </c>
      <c r="AW469" s="526">
        <f t="shared" si="481"/>
        <v>1</v>
      </c>
      <c r="AX469" s="526">
        <f t="shared" si="482"/>
        <v>1</v>
      </c>
      <c r="AY469" s="526">
        <f t="shared" si="483"/>
        <v>1</v>
      </c>
      <c r="AZ469" s="526">
        <f t="shared" si="484"/>
        <v>1</v>
      </c>
      <c r="BA469" s="526">
        <f t="shared" si="485"/>
        <v>1</v>
      </c>
      <c r="BB469" s="526">
        <f t="shared" si="486"/>
        <v>1</v>
      </c>
      <c r="BC469" s="526">
        <f t="shared" si="487"/>
        <v>1</v>
      </c>
      <c r="BD469" s="526">
        <f t="shared" si="488"/>
        <v>1</v>
      </c>
      <c r="BE469" s="526">
        <f t="shared" si="489"/>
        <v>1</v>
      </c>
      <c r="BF469" s="526">
        <f t="shared" si="490"/>
        <v>1</v>
      </c>
      <c r="BG469" s="526">
        <f t="shared" si="491"/>
        <v>1</v>
      </c>
      <c r="BH469" s="526">
        <f t="shared" si="492"/>
        <v>1</v>
      </c>
      <c r="BI469" s="526">
        <f t="shared" si="493"/>
        <v>1</v>
      </c>
      <c r="BJ469" s="526">
        <f t="shared" si="494"/>
        <v>1</v>
      </c>
      <c r="BK469" s="526">
        <f t="shared" si="495"/>
        <v>1</v>
      </c>
      <c r="BL469" s="526">
        <f t="shared" si="496"/>
        <v>1</v>
      </c>
      <c r="BM469" s="526">
        <f t="shared" si="497"/>
        <v>1</v>
      </c>
      <c r="BN469" s="526">
        <f t="shared" si="498"/>
        <v>1</v>
      </c>
      <c r="BO469" s="526">
        <f t="shared" si="499"/>
        <v>1</v>
      </c>
      <c r="BP469" s="526">
        <f t="shared" si="500"/>
        <v>1</v>
      </c>
      <c r="BQ469" s="526">
        <f t="shared" si="501"/>
        <v>1</v>
      </c>
      <c r="BR469" s="526">
        <f t="shared" si="502"/>
        <v>1</v>
      </c>
      <c r="BS469" s="526">
        <f t="shared" si="503"/>
        <v>1</v>
      </c>
      <c r="BT469" s="526">
        <f t="shared" si="504"/>
        <v>1</v>
      </c>
      <c r="BU469" s="526">
        <f t="shared" si="505"/>
        <v>1</v>
      </c>
      <c r="BV469" s="525">
        <f t="shared" si="506"/>
        <v>1.2836540243947652</v>
      </c>
      <c r="BW469" s="525">
        <f t="shared" si="507"/>
        <v>1.0548990236221134</v>
      </c>
      <c r="BX469" s="526">
        <f t="shared" si="508"/>
        <v>1.14655935</v>
      </c>
      <c r="BY469" s="529">
        <f t="shared" si="509"/>
        <v>1</v>
      </c>
      <c r="BZ469" s="530">
        <f t="shared" si="510"/>
        <v>1.0381694216676252</v>
      </c>
      <c r="CB469" s="27"/>
      <c r="CC469" s="53"/>
    </row>
    <row r="470" spans="1:81">
      <c r="A470" s="32">
        <f t="shared" ref="A470:A533" si="511">A469+1</f>
        <v>1873</v>
      </c>
      <c r="B470" s="525">
        <f t="shared" si="434"/>
        <v>1.2475118642385719</v>
      </c>
      <c r="C470" s="525">
        <f t="shared" si="435"/>
        <v>1</v>
      </c>
      <c r="D470" s="525">
        <f t="shared" si="436"/>
        <v>1.2475118642385719</v>
      </c>
      <c r="E470" s="525">
        <f t="shared" si="437"/>
        <v>1</v>
      </c>
      <c r="F470" s="526">
        <f t="shared" si="438"/>
        <v>1</v>
      </c>
      <c r="G470" s="527">
        <f t="shared" si="439"/>
        <v>1</v>
      </c>
      <c r="H470" s="526">
        <f t="shared" si="440"/>
        <v>1</v>
      </c>
      <c r="I470" s="525">
        <f t="shared" si="441"/>
        <v>1</v>
      </c>
      <c r="J470" s="527">
        <f t="shared" si="442"/>
        <v>1</v>
      </c>
      <c r="K470" s="527">
        <f t="shared" si="443"/>
        <v>1</v>
      </c>
      <c r="L470" s="527">
        <f t="shared" si="444"/>
        <v>1</v>
      </c>
      <c r="M470" s="527">
        <f t="shared" si="445"/>
        <v>1</v>
      </c>
      <c r="N470" s="527">
        <f t="shared" si="446"/>
        <v>1</v>
      </c>
      <c r="O470" s="527">
        <f t="shared" si="447"/>
        <v>1</v>
      </c>
      <c r="P470" s="527">
        <f t="shared" si="448"/>
        <v>1</v>
      </c>
      <c r="Q470" s="527">
        <f t="shared" si="449"/>
        <v>1</v>
      </c>
      <c r="R470" s="527">
        <f t="shared" si="450"/>
        <v>1</v>
      </c>
      <c r="S470" s="527">
        <f t="shared" si="451"/>
        <v>1</v>
      </c>
      <c r="T470" s="526">
        <f t="shared" si="452"/>
        <v>1</v>
      </c>
      <c r="U470" s="528">
        <f t="shared" si="453"/>
        <v>1.1445100335044966</v>
      </c>
      <c r="V470" s="527">
        <f t="shared" si="454"/>
        <v>1.1320786201504522</v>
      </c>
      <c r="W470" s="526">
        <f t="shared" si="455"/>
        <v>1.1946185698517251</v>
      </c>
      <c r="X470" s="527">
        <f t="shared" si="456"/>
        <v>1.1462488105687858</v>
      </c>
      <c r="Y470" s="526">
        <f t="shared" si="457"/>
        <v>1.1960503937943627</v>
      </c>
      <c r="Z470" s="528">
        <f t="shared" si="458"/>
        <v>1.2389488821940986</v>
      </c>
      <c r="AA470" s="526">
        <f t="shared" si="459"/>
        <v>1</v>
      </c>
      <c r="AB470" s="526">
        <f t="shared" si="460"/>
        <v>1</v>
      </c>
      <c r="AC470" s="526">
        <f t="shared" si="461"/>
        <v>1</v>
      </c>
      <c r="AD470" s="526">
        <f t="shared" si="462"/>
        <v>1</v>
      </c>
      <c r="AE470" s="527">
        <f t="shared" si="463"/>
        <v>1</v>
      </c>
      <c r="AF470" s="526">
        <f t="shared" si="464"/>
        <v>1</v>
      </c>
      <c r="AG470" s="526">
        <f t="shared" si="465"/>
        <v>1</v>
      </c>
      <c r="AH470" s="526">
        <f t="shared" si="466"/>
        <v>1</v>
      </c>
      <c r="AI470" s="526">
        <f t="shared" si="467"/>
        <v>1</v>
      </c>
      <c r="AJ470" s="526">
        <f t="shared" si="468"/>
        <v>1</v>
      </c>
      <c r="AK470" s="526">
        <f t="shared" si="469"/>
        <v>1</v>
      </c>
      <c r="AL470" s="526">
        <f t="shared" si="470"/>
        <v>1</v>
      </c>
      <c r="AM470" s="526">
        <f t="shared" si="471"/>
        <v>1</v>
      </c>
      <c r="AN470" s="526">
        <f t="shared" si="472"/>
        <v>1</v>
      </c>
      <c r="AO470" s="526">
        <f t="shared" si="473"/>
        <v>1</v>
      </c>
      <c r="AP470" s="526">
        <f t="shared" si="474"/>
        <v>1</v>
      </c>
      <c r="AQ470" s="526">
        <f t="shared" si="475"/>
        <v>1</v>
      </c>
      <c r="AR470" s="526">
        <f t="shared" si="476"/>
        <v>1</v>
      </c>
      <c r="AS470" s="526">
        <f t="shared" si="477"/>
        <v>1</v>
      </c>
      <c r="AT470" s="526">
        <f t="shared" si="478"/>
        <v>1</v>
      </c>
      <c r="AU470" s="526">
        <f t="shared" si="479"/>
        <v>1</v>
      </c>
      <c r="AV470" s="526">
        <f t="shared" si="480"/>
        <v>1</v>
      </c>
      <c r="AW470" s="526">
        <f t="shared" si="481"/>
        <v>1</v>
      </c>
      <c r="AX470" s="526">
        <f t="shared" si="482"/>
        <v>1</v>
      </c>
      <c r="AY470" s="526">
        <f t="shared" si="483"/>
        <v>1</v>
      </c>
      <c r="AZ470" s="526">
        <f t="shared" si="484"/>
        <v>1</v>
      </c>
      <c r="BA470" s="526">
        <f t="shared" si="485"/>
        <v>1</v>
      </c>
      <c r="BB470" s="526">
        <f t="shared" si="486"/>
        <v>1</v>
      </c>
      <c r="BC470" s="526">
        <f t="shared" si="487"/>
        <v>1</v>
      </c>
      <c r="BD470" s="526">
        <f t="shared" si="488"/>
        <v>1</v>
      </c>
      <c r="BE470" s="526">
        <f t="shared" si="489"/>
        <v>1</v>
      </c>
      <c r="BF470" s="526">
        <f t="shared" si="490"/>
        <v>1</v>
      </c>
      <c r="BG470" s="526">
        <f t="shared" si="491"/>
        <v>1</v>
      </c>
      <c r="BH470" s="526">
        <f t="shared" si="492"/>
        <v>1</v>
      </c>
      <c r="BI470" s="526">
        <f t="shared" si="493"/>
        <v>1</v>
      </c>
      <c r="BJ470" s="526">
        <f t="shared" si="494"/>
        <v>1</v>
      </c>
      <c r="BK470" s="526">
        <f t="shared" si="495"/>
        <v>1</v>
      </c>
      <c r="BL470" s="526">
        <f t="shared" si="496"/>
        <v>1</v>
      </c>
      <c r="BM470" s="526">
        <f t="shared" si="497"/>
        <v>1</v>
      </c>
      <c r="BN470" s="526">
        <f t="shared" si="498"/>
        <v>1</v>
      </c>
      <c r="BO470" s="526">
        <f t="shared" si="499"/>
        <v>1</v>
      </c>
      <c r="BP470" s="526">
        <f t="shared" si="500"/>
        <v>1</v>
      </c>
      <c r="BQ470" s="526">
        <f t="shared" si="501"/>
        <v>1</v>
      </c>
      <c r="BR470" s="526">
        <f t="shared" si="502"/>
        <v>1</v>
      </c>
      <c r="BS470" s="526">
        <f t="shared" si="503"/>
        <v>1</v>
      </c>
      <c r="BT470" s="526">
        <f t="shared" si="504"/>
        <v>1</v>
      </c>
      <c r="BU470" s="526">
        <f t="shared" si="505"/>
        <v>1</v>
      </c>
      <c r="BV470" s="525">
        <f t="shared" si="506"/>
        <v>1.253509507187843</v>
      </c>
      <c r="BW470" s="525">
        <f t="shared" si="507"/>
        <v>1.1388846858714259</v>
      </c>
      <c r="BX470" s="526">
        <f t="shared" si="508"/>
        <v>1.2422970557249999</v>
      </c>
      <c r="BY470" s="529">
        <f t="shared" si="509"/>
        <v>1</v>
      </c>
      <c r="BZ470" s="530">
        <f t="shared" si="510"/>
        <v>0.99236484802184466</v>
      </c>
      <c r="CB470" s="27"/>
      <c r="CC470" s="53"/>
    </row>
    <row r="471" spans="1:81">
      <c r="A471" s="32">
        <f t="shared" si="511"/>
        <v>1874</v>
      </c>
      <c r="B471" s="525">
        <f t="shared" si="434"/>
        <v>1.3016475739336042</v>
      </c>
      <c r="C471" s="525">
        <f t="shared" si="435"/>
        <v>1</v>
      </c>
      <c r="D471" s="525">
        <f t="shared" si="436"/>
        <v>1.3016475739336042</v>
      </c>
      <c r="E471" s="525">
        <f t="shared" si="437"/>
        <v>1</v>
      </c>
      <c r="F471" s="526">
        <f t="shared" si="438"/>
        <v>1</v>
      </c>
      <c r="G471" s="527">
        <f t="shared" si="439"/>
        <v>1</v>
      </c>
      <c r="H471" s="526">
        <f t="shared" si="440"/>
        <v>1</v>
      </c>
      <c r="I471" s="525">
        <f t="shared" si="441"/>
        <v>1</v>
      </c>
      <c r="J471" s="527">
        <f t="shared" si="442"/>
        <v>1</v>
      </c>
      <c r="K471" s="527">
        <f t="shared" si="443"/>
        <v>1</v>
      </c>
      <c r="L471" s="527">
        <f t="shared" si="444"/>
        <v>1</v>
      </c>
      <c r="M471" s="527">
        <f t="shared" si="445"/>
        <v>1</v>
      </c>
      <c r="N471" s="527">
        <f t="shared" si="446"/>
        <v>1</v>
      </c>
      <c r="O471" s="527">
        <f t="shared" si="447"/>
        <v>1</v>
      </c>
      <c r="P471" s="527">
        <f t="shared" si="448"/>
        <v>1</v>
      </c>
      <c r="Q471" s="527">
        <f t="shared" si="449"/>
        <v>1</v>
      </c>
      <c r="R471" s="527">
        <f t="shared" si="450"/>
        <v>1</v>
      </c>
      <c r="S471" s="527">
        <f t="shared" si="451"/>
        <v>1</v>
      </c>
      <c r="T471" s="526">
        <f t="shared" si="452"/>
        <v>1</v>
      </c>
      <c r="U471" s="528">
        <f t="shared" si="453"/>
        <v>1.2622245181559162</v>
      </c>
      <c r="V471" s="527">
        <f t="shared" si="454"/>
        <v>1.2426372620629056</v>
      </c>
      <c r="W471" s="526">
        <f t="shared" si="455"/>
        <v>1.3042794750202698</v>
      </c>
      <c r="X471" s="527">
        <f t="shared" si="456"/>
        <v>1.2565088288489481</v>
      </c>
      <c r="Y471" s="526">
        <f t="shared" si="457"/>
        <v>1.3063642370021173</v>
      </c>
      <c r="Z471" s="528">
        <f t="shared" si="458"/>
        <v>1.3227503002423957</v>
      </c>
      <c r="AA471" s="526">
        <f t="shared" si="459"/>
        <v>1</v>
      </c>
      <c r="AB471" s="526">
        <f t="shared" si="460"/>
        <v>1</v>
      </c>
      <c r="AC471" s="526">
        <f t="shared" si="461"/>
        <v>1</v>
      </c>
      <c r="AD471" s="526">
        <f t="shared" si="462"/>
        <v>1</v>
      </c>
      <c r="AE471" s="527">
        <f t="shared" si="463"/>
        <v>1</v>
      </c>
      <c r="AF471" s="526">
        <f t="shared" si="464"/>
        <v>1</v>
      </c>
      <c r="AG471" s="526">
        <f t="shared" si="465"/>
        <v>1</v>
      </c>
      <c r="AH471" s="526">
        <f t="shared" si="466"/>
        <v>1</v>
      </c>
      <c r="AI471" s="526">
        <f t="shared" si="467"/>
        <v>1</v>
      </c>
      <c r="AJ471" s="526">
        <f t="shared" si="468"/>
        <v>1</v>
      </c>
      <c r="AK471" s="526">
        <f t="shared" si="469"/>
        <v>1</v>
      </c>
      <c r="AL471" s="526">
        <f t="shared" si="470"/>
        <v>1</v>
      </c>
      <c r="AM471" s="526">
        <f t="shared" si="471"/>
        <v>1</v>
      </c>
      <c r="AN471" s="526">
        <f t="shared" si="472"/>
        <v>1</v>
      </c>
      <c r="AO471" s="526">
        <f t="shared" si="473"/>
        <v>1</v>
      </c>
      <c r="AP471" s="526">
        <f t="shared" si="474"/>
        <v>1</v>
      </c>
      <c r="AQ471" s="526">
        <f t="shared" si="475"/>
        <v>1</v>
      </c>
      <c r="AR471" s="526">
        <f t="shared" si="476"/>
        <v>1</v>
      </c>
      <c r="AS471" s="526">
        <f t="shared" si="477"/>
        <v>1</v>
      </c>
      <c r="AT471" s="526">
        <f t="shared" si="478"/>
        <v>1</v>
      </c>
      <c r="AU471" s="526">
        <f t="shared" si="479"/>
        <v>1</v>
      </c>
      <c r="AV471" s="526">
        <f t="shared" si="480"/>
        <v>1</v>
      </c>
      <c r="AW471" s="526">
        <f t="shared" si="481"/>
        <v>1</v>
      </c>
      <c r="AX471" s="526">
        <f t="shared" si="482"/>
        <v>1</v>
      </c>
      <c r="AY471" s="526">
        <f t="shared" si="483"/>
        <v>1</v>
      </c>
      <c r="AZ471" s="526">
        <f t="shared" si="484"/>
        <v>1</v>
      </c>
      <c r="BA471" s="526">
        <f t="shared" si="485"/>
        <v>1</v>
      </c>
      <c r="BB471" s="526">
        <f t="shared" si="486"/>
        <v>1</v>
      </c>
      <c r="BC471" s="526">
        <f t="shared" si="487"/>
        <v>1</v>
      </c>
      <c r="BD471" s="526">
        <f t="shared" si="488"/>
        <v>1</v>
      </c>
      <c r="BE471" s="526">
        <f t="shared" si="489"/>
        <v>1</v>
      </c>
      <c r="BF471" s="526">
        <f t="shared" si="490"/>
        <v>1</v>
      </c>
      <c r="BG471" s="526">
        <f t="shared" si="491"/>
        <v>1</v>
      </c>
      <c r="BH471" s="526">
        <f t="shared" si="492"/>
        <v>1</v>
      </c>
      <c r="BI471" s="526">
        <f t="shared" si="493"/>
        <v>1</v>
      </c>
      <c r="BJ471" s="526">
        <f t="shared" si="494"/>
        <v>1</v>
      </c>
      <c r="BK471" s="526">
        <f t="shared" si="495"/>
        <v>1</v>
      </c>
      <c r="BL471" s="526">
        <f t="shared" si="496"/>
        <v>1</v>
      </c>
      <c r="BM471" s="526">
        <f t="shared" si="497"/>
        <v>1</v>
      </c>
      <c r="BN471" s="526">
        <f t="shared" si="498"/>
        <v>1</v>
      </c>
      <c r="BO471" s="526">
        <f t="shared" si="499"/>
        <v>1</v>
      </c>
      <c r="BP471" s="526">
        <f t="shared" si="500"/>
        <v>1</v>
      </c>
      <c r="BQ471" s="526">
        <f t="shared" si="501"/>
        <v>1</v>
      </c>
      <c r="BR471" s="526">
        <f t="shared" si="502"/>
        <v>1</v>
      </c>
      <c r="BS471" s="526">
        <f t="shared" si="503"/>
        <v>1</v>
      </c>
      <c r="BT471" s="526">
        <f t="shared" si="504"/>
        <v>1</v>
      </c>
      <c r="BU471" s="526">
        <f t="shared" si="505"/>
        <v>1</v>
      </c>
      <c r="BV471" s="525">
        <f t="shared" si="506"/>
        <v>1.3099981330482393</v>
      </c>
      <c r="BW471" s="525">
        <f t="shared" si="507"/>
        <v>1.2526082232379732</v>
      </c>
      <c r="BX471" s="526">
        <f t="shared" si="508"/>
        <v>1.3275186337477349</v>
      </c>
      <c r="BY471" s="529">
        <f t="shared" si="509"/>
        <v>1</v>
      </c>
      <c r="BZ471" s="530">
        <f t="shared" si="510"/>
        <v>0.92366773557992066</v>
      </c>
      <c r="CB471" s="27"/>
      <c r="CC471" s="53"/>
    </row>
    <row r="472" spans="1:81">
      <c r="A472" s="32">
        <f t="shared" si="511"/>
        <v>1875</v>
      </c>
      <c r="B472" s="525">
        <f t="shared" si="434"/>
        <v>1.3625429383303798</v>
      </c>
      <c r="C472" s="525">
        <f t="shared" si="435"/>
        <v>1</v>
      </c>
      <c r="D472" s="525">
        <f t="shared" si="436"/>
        <v>1.3625429383303798</v>
      </c>
      <c r="E472" s="525">
        <f t="shared" si="437"/>
        <v>1</v>
      </c>
      <c r="F472" s="526">
        <f t="shared" si="438"/>
        <v>1</v>
      </c>
      <c r="G472" s="527">
        <f t="shared" si="439"/>
        <v>1</v>
      </c>
      <c r="H472" s="526">
        <f t="shared" si="440"/>
        <v>1</v>
      </c>
      <c r="I472" s="525">
        <f t="shared" si="441"/>
        <v>1</v>
      </c>
      <c r="J472" s="527">
        <f t="shared" si="442"/>
        <v>1</v>
      </c>
      <c r="K472" s="527">
        <f t="shared" si="443"/>
        <v>1</v>
      </c>
      <c r="L472" s="527">
        <f t="shared" si="444"/>
        <v>1</v>
      </c>
      <c r="M472" s="527">
        <f t="shared" si="445"/>
        <v>1</v>
      </c>
      <c r="N472" s="527">
        <f t="shared" si="446"/>
        <v>1</v>
      </c>
      <c r="O472" s="527">
        <f t="shared" si="447"/>
        <v>1</v>
      </c>
      <c r="P472" s="527">
        <f t="shared" si="448"/>
        <v>1</v>
      </c>
      <c r="Q472" s="527">
        <f t="shared" si="449"/>
        <v>1</v>
      </c>
      <c r="R472" s="527">
        <f t="shared" si="450"/>
        <v>1</v>
      </c>
      <c r="S472" s="527">
        <f t="shared" si="451"/>
        <v>1</v>
      </c>
      <c r="T472" s="526">
        <f t="shared" si="452"/>
        <v>1</v>
      </c>
      <c r="U472" s="528">
        <f t="shared" si="453"/>
        <v>1.4019532831635992</v>
      </c>
      <c r="V472" s="527">
        <f t="shared" si="454"/>
        <v>1.3146004148266779</v>
      </c>
      <c r="W472" s="526">
        <f t="shared" si="455"/>
        <v>1.3610181105346482</v>
      </c>
      <c r="X472" s="527">
        <f t="shared" si="456"/>
        <v>1.3265115645515377</v>
      </c>
      <c r="Y472" s="526">
        <f t="shared" si="457"/>
        <v>1.3637379699993548</v>
      </c>
      <c r="Z472" s="528">
        <f t="shared" si="458"/>
        <v>1.3871103158501534</v>
      </c>
      <c r="AA472" s="526">
        <f t="shared" si="459"/>
        <v>1</v>
      </c>
      <c r="AB472" s="526">
        <f t="shared" si="460"/>
        <v>1</v>
      </c>
      <c r="AC472" s="526">
        <f t="shared" si="461"/>
        <v>1</v>
      </c>
      <c r="AD472" s="526">
        <f t="shared" si="462"/>
        <v>1</v>
      </c>
      <c r="AE472" s="527">
        <f t="shared" si="463"/>
        <v>1</v>
      </c>
      <c r="AF472" s="526">
        <f t="shared" si="464"/>
        <v>1</v>
      </c>
      <c r="AG472" s="526">
        <f t="shared" si="465"/>
        <v>1</v>
      </c>
      <c r="AH472" s="526">
        <f t="shared" si="466"/>
        <v>1</v>
      </c>
      <c r="AI472" s="526">
        <f t="shared" si="467"/>
        <v>1</v>
      </c>
      <c r="AJ472" s="526">
        <f t="shared" si="468"/>
        <v>1</v>
      </c>
      <c r="AK472" s="526">
        <f t="shared" si="469"/>
        <v>1</v>
      </c>
      <c r="AL472" s="526">
        <f t="shared" si="470"/>
        <v>1</v>
      </c>
      <c r="AM472" s="526">
        <f t="shared" si="471"/>
        <v>1</v>
      </c>
      <c r="AN472" s="526">
        <f t="shared" si="472"/>
        <v>1</v>
      </c>
      <c r="AO472" s="526">
        <f t="shared" si="473"/>
        <v>1</v>
      </c>
      <c r="AP472" s="526">
        <f t="shared" si="474"/>
        <v>1</v>
      </c>
      <c r="AQ472" s="526">
        <f t="shared" si="475"/>
        <v>1</v>
      </c>
      <c r="AR472" s="526">
        <f t="shared" si="476"/>
        <v>1</v>
      </c>
      <c r="AS472" s="526">
        <f t="shared" si="477"/>
        <v>1</v>
      </c>
      <c r="AT472" s="526">
        <f t="shared" si="478"/>
        <v>1</v>
      </c>
      <c r="AU472" s="526">
        <f t="shared" si="479"/>
        <v>1</v>
      </c>
      <c r="AV472" s="526">
        <f t="shared" si="480"/>
        <v>1</v>
      </c>
      <c r="AW472" s="526">
        <f t="shared" si="481"/>
        <v>1</v>
      </c>
      <c r="AX472" s="526">
        <f t="shared" si="482"/>
        <v>1</v>
      </c>
      <c r="AY472" s="526">
        <f t="shared" si="483"/>
        <v>1</v>
      </c>
      <c r="AZ472" s="526">
        <f t="shared" si="484"/>
        <v>1</v>
      </c>
      <c r="BA472" s="526">
        <f t="shared" si="485"/>
        <v>1</v>
      </c>
      <c r="BB472" s="526">
        <f t="shared" si="486"/>
        <v>1</v>
      </c>
      <c r="BC472" s="526">
        <f t="shared" si="487"/>
        <v>1</v>
      </c>
      <c r="BD472" s="526">
        <f t="shared" si="488"/>
        <v>1</v>
      </c>
      <c r="BE472" s="526">
        <f t="shared" si="489"/>
        <v>1</v>
      </c>
      <c r="BF472" s="526">
        <f t="shared" si="490"/>
        <v>1</v>
      </c>
      <c r="BG472" s="526">
        <f t="shared" si="491"/>
        <v>1</v>
      </c>
      <c r="BH472" s="526">
        <f t="shared" si="492"/>
        <v>1</v>
      </c>
      <c r="BI472" s="526">
        <f t="shared" si="493"/>
        <v>1</v>
      </c>
      <c r="BJ472" s="526">
        <f t="shared" si="494"/>
        <v>1</v>
      </c>
      <c r="BK472" s="526">
        <f t="shared" si="495"/>
        <v>1</v>
      </c>
      <c r="BL472" s="526">
        <f t="shared" si="496"/>
        <v>1</v>
      </c>
      <c r="BM472" s="526">
        <f t="shared" si="497"/>
        <v>1</v>
      </c>
      <c r="BN472" s="526">
        <f t="shared" si="498"/>
        <v>1</v>
      </c>
      <c r="BO472" s="526">
        <f t="shared" si="499"/>
        <v>1</v>
      </c>
      <c r="BP472" s="526">
        <f t="shared" si="500"/>
        <v>1</v>
      </c>
      <c r="BQ472" s="526">
        <f t="shared" si="501"/>
        <v>1</v>
      </c>
      <c r="BR472" s="526">
        <f t="shared" si="502"/>
        <v>1</v>
      </c>
      <c r="BS472" s="526">
        <f t="shared" si="503"/>
        <v>1</v>
      </c>
      <c r="BT472" s="526">
        <f t="shared" si="504"/>
        <v>1</v>
      </c>
      <c r="BU472" s="526">
        <f t="shared" si="505"/>
        <v>1</v>
      </c>
      <c r="BV472" s="525">
        <f t="shared" si="506"/>
        <v>1.3734782187906649</v>
      </c>
      <c r="BW472" s="525">
        <f t="shared" si="507"/>
        <v>1.3277991082647813</v>
      </c>
      <c r="BX472" s="526">
        <f t="shared" si="508"/>
        <v>1.3933635579816228</v>
      </c>
      <c r="BY472" s="529">
        <f t="shared" si="509"/>
        <v>1</v>
      </c>
      <c r="BZ472" s="530">
        <f t="shared" si="510"/>
        <v>0.8702280099559847</v>
      </c>
      <c r="CB472" s="27"/>
      <c r="CC472" s="53"/>
    </row>
    <row r="473" spans="1:81">
      <c r="A473" s="32">
        <f t="shared" si="511"/>
        <v>1876</v>
      </c>
      <c r="B473" s="525">
        <f t="shared" si="434"/>
        <v>1.1743072770947565</v>
      </c>
      <c r="C473" s="525">
        <f t="shared" si="435"/>
        <v>1</v>
      </c>
      <c r="D473" s="525">
        <f t="shared" si="436"/>
        <v>1.1743072770947565</v>
      </c>
      <c r="E473" s="525">
        <f t="shared" si="437"/>
        <v>1</v>
      </c>
      <c r="F473" s="526">
        <f t="shared" si="438"/>
        <v>1</v>
      </c>
      <c r="G473" s="527">
        <f t="shared" si="439"/>
        <v>1</v>
      </c>
      <c r="H473" s="526">
        <f t="shared" si="440"/>
        <v>1</v>
      </c>
      <c r="I473" s="525">
        <f t="shared" si="441"/>
        <v>1</v>
      </c>
      <c r="J473" s="527">
        <f t="shared" si="442"/>
        <v>1</v>
      </c>
      <c r="K473" s="527">
        <f t="shared" si="443"/>
        <v>1</v>
      </c>
      <c r="L473" s="527">
        <f t="shared" si="444"/>
        <v>1</v>
      </c>
      <c r="M473" s="527">
        <f t="shared" si="445"/>
        <v>1</v>
      </c>
      <c r="N473" s="527">
        <f t="shared" si="446"/>
        <v>1</v>
      </c>
      <c r="O473" s="527">
        <f t="shared" si="447"/>
        <v>1</v>
      </c>
      <c r="P473" s="527">
        <f t="shared" si="448"/>
        <v>1</v>
      </c>
      <c r="Q473" s="527">
        <f t="shared" si="449"/>
        <v>1</v>
      </c>
      <c r="R473" s="527">
        <f t="shared" si="450"/>
        <v>1</v>
      </c>
      <c r="S473" s="527">
        <f t="shared" si="451"/>
        <v>1</v>
      </c>
      <c r="T473" s="526">
        <f t="shared" si="452"/>
        <v>1</v>
      </c>
      <c r="U473" s="528">
        <f t="shared" si="453"/>
        <v>1.4886505732554676</v>
      </c>
      <c r="V473" s="527">
        <f t="shared" si="454"/>
        <v>1.3829952702826196</v>
      </c>
      <c r="W473" s="526">
        <f t="shared" si="455"/>
        <v>1.4333624201106789</v>
      </c>
      <c r="X473" s="527">
        <f t="shared" si="456"/>
        <v>1.3962942403468119</v>
      </c>
      <c r="Y473" s="526">
        <f t="shared" si="457"/>
        <v>1.4368004255141829</v>
      </c>
      <c r="Z473" s="528">
        <f t="shared" si="458"/>
        <v>1.4597295390997769</v>
      </c>
      <c r="AA473" s="526">
        <f t="shared" si="459"/>
        <v>1</v>
      </c>
      <c r="AB473" s="526">
        <f t="shared" si="460"/>
        <v>1</v>
      </c>
      <c r="AC473" s="526">
        <f t="shared" si="461"/>
        <v>1</v>
      </c>
      <c r="AD473" s="526">
        <f t="shared" si="462"/>
        <v>1</v>
      </c>
      <c r="AE473" s="527">
        <f t="shared" si="463"/>
        <v>1</v>
      </c>
      <c r="AF473" s="526">
        <f t="shared" si="464"/>
        <v>1</v>
      </c>
      <c r="AG473" s="526">
        <f t="shared" si="465"/>
        <v>1</v>
      </c>
      <c r="AH473" s="526">
        <f t="shared" si="466"/>
        <v>1</v>
      </c>
      <c r="AI473" s="526">
        <f t="shared" si="467"/>
        <v>1</v>
      </c>
      <c r="AJ473" s="526">
        <f t="shared" si="468"/>
        <v>1</v>
      </c>
      <c r="AK473" s="526">
        <f t="shared" si="469"/>
        <v>1</v>
      </c>
      <c r="AL473" s="526">
        <f t="shared" si="470"/>
        <v>1</v>
      </c>
      <c r="AM473" s="526">
        <f t="shared" si="471"/>
        <v>1</v>
      </c>
      <c r="AN473" s="526">
        <f t="shared" si="472"/>
        <v>1</v>
      </c>
      <c r="AO473" s="526">
        <f t="shared" si="473"/>
        <v>1</v>
      </c>
      <c r="AP473" s="526">
        <f t="shared" si="474"/>
        <v>1</v>
      </c>
      <c r="AQ473" s="526">
        <f t="shared" si="475"/>
        <v>1</v>
      </c>
      <c r="AR473" s="526">
        <f t="shared" si="476"/>
        <v>1</v>
      </c>
      <c r="AS473" s="526">
        <f t="shared" si="477"/>
        <v>1</v>
      </c>
      <c r="AT473" s="526">
        <f t="shared" si="478"/>
        <v>1</v>
      </c>
      <c r="AU473" s="526">
        <f t="shared" si="479"/>
        <v>1</v>
      </c>
      <c r="AV473" s="526">
        <f t="shared" si="480"/>
        <v>1</v>
      </c>
      <c r="AW473" s="526">
        <f t="shared" si="481"/>
        <v>1</v>
      </c>
      <c r="AX473" s="526">
        <f t="shared" si="482"/>
        <v>1</v>
      </c>
      <c r="AY473" s="526">
        <f t="shared" si="483"/>
        <v>1</v>
      </c>
      <c r="AZ473" s="526">
        <f t="shared" si="484"/>
        <v>1</v>
      </c>
      <c r="BA473" s="526">
        <f t="shared" si="485"/>
        <v>1</v>
      </c>
      <c r="BB473" s="526">
        <f t="shared" si="486"/>
        <v>1</v>
      </c>
      <c r="BC473" s="526">
        <f t="shared" si="487"/>
        <v>1</v>
      </c>
      <c r="BD473" s="526">
        <f t="shared" si="488"/>
        <v>1</v>
      </c>
      <c r="BE473" s="526">
        <f t="shared" si="489"/>
        <v>1</v>
      </c>
      <c r="BF473" s="526">
        <f t="shared" si="490"/>
        <v>1</v>
      </c>
      <c r="BG473" s="526">
        <f t="shared" si="491"/>
        <v>1</v>
      </c>
      <c r="BH473" s="526">
        <f t="shared" si="492"/>
        <v>1</v>
      </c>
      <c r="BI473" s="526">
        <f t="shared" si="493"/>
        <v>1</v>
      </c>
      <c r="BJ473" s="526">
        <f t="shared" si="494"/>
        <v>1</v>
      </c>
      <c r="BK473" s="526">
        <f t="shared" si="495"/>
        <v>1</v>
      </c>
      <c r="BL473" s="526">
        <f t="shared" si="496"/>
        <v>1</v>
      </c>
      <c r="BM473" s="526">
        <f t="shared" si="497"/>
        <v>1</v>
      </c>
      <c r="BN473" s="526">
        <f t="shared" si="498"/>
        <v>1</v>
      </c>
      <c r="BO473" s="526">
        <f t="shared" si="499"/>
        <v>1</v>
      </c>
      <c r="BP473" s="526">
        <f t="shared" si="500"/>
        <v>1</v>
      </c>
      <c r="BQ473" s="526">
        <f t="shared" si="501"/>
        <v>1</v>
      </c>
      <c r="BR473" s="526">
        <f t="shared" si="502"/>
        <v>1</v>
      </c>
      <c r="BS473" s="526">
        <f t="shared" si="503"/>
        <v>1</v>
      </c>
      <c r="BT473" s="526">
        <f t="shared" si="504"/>
        <v>1</v>
      </c>
      <c r="BU473" s="526">
        <f t="shared" si="505"/>
        <v>1</v>
      </c>
      <c r="BV473" s="525">
        <f t="shared" si="506"/>
        <v>1.1856258166690716</v>
      </c>
      <c r="BW473" s="525">
        <f t="shared" si="507"/>
        <v>1.3996744148536562</v>
      </c>
      <c r="BX473" s="526">
        <f t="shared" si="508"/>
        <v>1.4676298356220432</v>
      </c>
      <c r="BY473" s="529">
        <f t="shared" si="509"/>
        <v>1</v>
      </c>
      <c r="BZ473" s="530">
        <f t="shared" si="510"/>
        <v>0.87786316193414016</v>
      </c>
      <c r="CB473" s="27"/>
      <c r="CC473" s="53"/>
    </row>
    <row r="474" spans="1:81">
      <c r="A474" s="32">
        <f t="shared" si="511"/>
        <v>1877</v>
      </c>
      <c r="B474" s="525">
        <f t="shared" si="434"/>
        <v>1.1361025270007319</v>
      </c>
      <c r="C474" s="525">
        <f t="shared" si="435"/>
        <v>1</v>
      </c>
      <c r="D474" s="525">
        <f t="shared" si="436"/>
        <v>1.1361025270007319</v>
      </c>
      <c r="E474" s="525">
        <f t="shared" si="437"/>
        <v>1</v>
      </c>
      <c r="F474" s="526">
        <f t="shared" si="438"/>
        <v>1</v>
      </c>
      <c r="G474" s="527">
        <f t="shared" si="439"/>
        <v>1</v>
      </c>
      <c r="H474" s="526">
        <f t="shared" si="440"/>
        <v>1</v>
      </c>
      <c r="I474" s="525">
        <f t="shared" si="441"/>
        <v>1</v>
      </c>
      <c r="J474" s="527">
        <f t="shared" si="442"/>
        <v>1</v>
      </c>
      <c r="K474" s="527">
        <f t="shared" si="443"/>
        <v>1</v>
      </c>
      <c r="L474" s="527">
        <f t="shared" si="444"/>
        <v>1</v>
      </c>
      <c r="M474" s="527">
        <f t="shared" si="445"/>
        <v>1</v>
      </c>
      <c r="N474" s="527">
        <f t="shared" si="446"/>
        <v>1</v>
      </c>
      <c r="O474" s="527">
        <f t="shared" si="447"/>
        <v>1</v>
      </c>
      <c r="P474" s="527">
        <f t="shared" si="448"/>
        <v>1</v>
      </c>
      <c r="Q474" s="527">
        <f t="shared" si="449"/>
        <v>1</v>
      </c>
      <c r="R474" s="527">
        <f t="shared" si="450"/>
        <v>1</v>
      </c>
      <c r="S474" s="527">
        <f t="shared" si="451"/>
        <v>1</v>
      </c>
      <c r="T474" s="526">
        <f t="shared" si="452"/>
        <v>1</v>
      </c>
      <c r="U474" s="528">
        <f t="shared" si="453"/>
        <v>1.5730069847914756</v>
      </c>
      <c r="V474" s="527">
        <f t="shared" si="454"/>
        <v>1.4479150598313966</v>
      </c>
      <c r="W474" s="526">
        <f t="shared" si="455"/>
        <v>1.5022625575200912</v>
      </c>
      <c r="X474" s="527">
        <f t="shared" si="456"/>
        <v>1.4627328876259209</v>
      </c>
      <c r="Y474" s="526">
        <f t="shared" si="457"/>
        <v>1.5064672081347608</v>
      </c>
      <c r="Z474" s="528">
        <f t="shared" si="458"/>
        <v>1.531775337113094</v>
      </c>
      <c r="AA474" s="526">
        <f t="shared" si="459"/>
        <v>1</v>
      </c>
      <c r="AB474" s="526">
        <f t="shared" si="460"/>
        <v>1</v>
      </c>
      <c r="AC474" s="526">
        <f t="shared" si="461"/>
        <v>1</v>
      </c>
      <c r="AD474" s="526">
        <f t="shared" si="462"/>
        <v>1</v>
      </c>
      <c r="AE474" s="527">
        <f t="shared" si="463"/>
        <v>1</v>
      </c>
      <c r="AF474" s="526">
        <f t="shared" si="464"/>
        <v>1</v>
      </c>
      <c r="AG474" s="526">
        <f t="shared" si="465"/>
        <v>1</v>
      </c>
      <c r="AH474" s="526">
        <f t="shared" si="466"/>
        <v>1</v>
      </c>
      <c r="AI474" s="526">
        <f t="shared" si="467"/>
        <v>1</v>
      </c>
      <c r="AJ474" s="526">
        <f t="shared" si="468"/>
        <v>1</v>
      </c>
      <c r="AK474" s="526">
        <f t="shared" si="469"/>
        <v>1</v>
      </c>
      <c r="AL474" s="526">
        <f t="shared" si="470"/>
        <v>1</v>
      </c>
      <c r="AM474" s="526">
        <f t="shared" si="471"/>
        <v>1</v>
      </c>
      <c r="AN474" s="526">
        <f t="shared" si="472"/>
        <v>1</v>
      </c>
      <c r="AO474" s="526">
        <f t="shared" si="473"/>
        <v>1</v>
      </c>
      <c r="AP474" s="526">
        <f t="shared" si="474"/>
        <v>1</v>
      </c>
      <c r="AQ474" s="526">
        <f t="shared" si="475"/>
        <v>1</v>
      </c>
      <c r="AR474" s="526">
        <f t="shared" si="476"/>
        <v>1</v>
      </c>
      <c r="AS474" s="526">
        <f t="shared" si="477"/>
        <v>1</v>
      </c>
      <c r="AT474" s="526">
        <f t="shared" si="478"/>
        <v>1</v>
      </c>
      <c r="AU474" s="526">
        <f t="shared" si="479"/>
        <v>1</v>
      </c>
      <c r="AV474" s="526">
        <f t="shared" si="480"/>
        <v>1</v>
      </c>
      <c r="AW474" s="526">
        <f t="shared" si="481"/>
        <v>1</v>
      </c>
      <c r="AX474" s="526">
        <f t="shared" si="482"/>
        <v>1</v>
      </c>
      <c r="AY474" s="526">
        <f t="shared" si="483"/>
        <v>1</v>
      </c>
      <c r="AZ474" s="526">
        <f t="shared" si="484"/>
        <v>1</v>
      </c>
      <c r="BA474" s="526">
        <f t="shared" si="485"/>
        <v>1</v>
      </c>
      <c r="BB474" s="526">
        <f t="shared" si="486"/>
        <v>1</v>
      </c>
      <c r="BC474" s="526">
        <f t="shared" si="487"/>
        <v>1</v>
      </c>
      <c r="BD474" s="526">
        <f t="shared" si="488"/>
        <v>1</v>
      </c>
      <c r="BE474" s="526">
        <f t="shared" si="489"/>
        <v>1</v>
      </c>
      <c r="BF474" s="526">
        <f t="shared" si="490"/>
        <v>1</v>
      </c>
      <c r="BG474" s="526">
        <f t="shared" si="491"/>
        <v>1</v>
      </c>
      <c r="BH474" s="526">
        <f t="shared" si="492"/>
        <v>1</v>
      </c>
      <c r="BI474" s="526">
        <f t="shared" si="493"/>
        <v>1</v>
      </c>
      <c r="BJ474" s="526">
        <f t="shared" si="494"/>
        <v>1</v>
      </c>
      <c r="BK474" s="526">
        <f t="shared" si="495"/>
        <v>1</v>
      </c>
      <c r="BL474" s="526">
        <f t="shared" si="496"/>
        <v>1</v>
      </c>
      <c r="BM474" s="526">
        <f t="shared" si="497"/>
        <v>1</v>
      </c>
      <c r="BN474" s="526">
        <f t="shared" si="498"/>
        <v>1</v>
      </c>
      <c r="BO474" s="526">
        <f t="shared" si="499"/>
        <v>1</v>
      </c>
      <c r="BP474" s="526">
        <f t="shared" si="500"/>
        <v>1</v>
      </c>
      <c r="BQ474" s="526">
        <f t="shared" si="501"/>
        <v>1</v>
      </c>
      <c r="BR474" s="526">
        <f t="shared" si="502"/>
        <v>1</v>
      </c>
      <c r="BS474" s="526">
        <f t="shared" si="503"/>
        <v>1</v>
      </c>
      <c r="BT474" s="526">
        <f t="shared" si="504"/>
        <v>1</v>
      </c>
      <c r="BU474" s="526">
        <f t="shared" si="505"/>
        <v>1</v>
      </c>
      <c r="BV474" s="525">
        <f t="shared" si="506"/>
        <v>1.1488881153074948</v>
      </c>
      <c r="BW474" s="525">
        <f t="shared" si="507"/>
        <v>1.4683079017620853</v>
      </c>
      <c r="BX474" s="526">
        <f t="shared" si="508"/>
        <v>1.5414516163538319</v>
      </c>
      <c r="BY474" s="529">
        <f t="shared" si="509"/>
        <v>1</v>
      </c>
      <c r="BZ474" s="530">
        <f t="shared" si="510"/>
        <v>0.74045604398117126</v>
      </c>
      <c r="CB474" s="27"/>
      <c r="CC474" s="53"/>
    </row>
    <row r="475" spans="1:81">
      <c r="A475" s="32">
        <f t="shared" si="511"/>
        <v>1878</v>
      </c>
      <c r="B475" s="525">
        <f t="shared" si="434"/>
        <v>1.3122835775137478</v>
      </c>
      <c r="C475" s="525">
        <f t="shared" si="435"/>
        <v>1</v>
      </c>
      <c r="D475" s="525">
        <f t="shared" si="436"/>
        <v>1.3122835775137478</v>
      </c>
      <c r="E475" s="525">
        <f t="shared" si="437"/>
        <v>1</v>
      </c>
      <c r="F475" s="526">
        <f t="shared" si="438"/>
        <v>1</v>
      </c>
      <c r="G475" s="527">
        <f t="shared" si="439"/>
        <v>1</v>
      </c>
      <c r="H475" s="526">
        <f t="shared" si="440"/>
        <v>1</v>
      </c>
      <c r="I475" s="525">
        <f t="shared" si="441"/>
        <v>1</v>
      </c>
      <c r="J475" s="527">
        <f t="shared" si="442"/>
        <v>1</v>
      </c>
      <c r="K475" s="527">
        <f t="shared" si="443"/>
        <v>1</v>
      </c>
      <c r="L475" s="527">
        <f t="shared" si="444"/>
        <v>1</v>
      </c>
      <c r="M475" s="527">
        <f t="shared" si="445"/>
        <v>1</v>
      </c>
      <c r="N475" s="527">
        <f t="shared" si="446"/>
        <v>1</v>
      </c>
      <c r="O475" s="527">
        <f t="shared" si="447"/>
        <v>1</v>
      </c>
      <c r="P475" s="527">
        <f t="shared" si="448"/>
        <v>1</v>
      </c>
      <c r="Q475" s="527">
        <f t="shared" si="449"/>
        <v>1</v>
      </c>
      <c r="R475" s="527">
        <f t="shared" si="450"/>
        <v>1</v>
      </c>
      <c r="S475" s="527">
        <f t="shared" si="451"/>
        <v>1</v>
      </c>
      <c r="T475" s="526">
        <f t="shared" si="452"/>
        <v>1</v>
      </c>
      <c r="U475" s="528">
        <f t="shared" si="453"/>
        <v>1.6626604031535821</v>
      </c>
      <c r="V475" s="527">
        <f t="shared" si="454"/>
        <v>1.5290463341940099</v>
      </c>
      <c r="W475" s="526">
        <f t="shared" si="455"/>
        <v>1.5852714616347252</v>
      </c>
      <c r="X475" s="527">
        <f t="shared" si="456"/>
        <v>1.5447196692957277</v>
      </c>
      <c r="Y475" s="526">
        <f t="shared" si="457"/>
        <v>1.5903433116892471</v>
      </c>
      <c r="Z475" s="528">
        <f t="shared" si="458"/>
        <v>1.6053874798997259</v>
      </c>
      <c r="AA475" s="526">
        <f t="shared" si="459"/>
        <v>1</v>
      </c>
      <c r="AB475" s="526">
        <f t="shared" si="460"/>
        <v>1</v>
      </c>
      <c r="AC475" s="526">
        <f t="shared" si="461"/>
        <v>1</v>
      </c>
      <c r="AD475" s="526">
        <f t="shared" si="462"/>
        <v>1</v>
      </c>
      <c r="AE475" s="527">
        <f t="shared" si="463"/>
        <v>1</v>
      </c>
      <c r="AF475" s="526">
        <f t="shared" si="464"/>
        <v>1</v>
      </c>
      <c r="AG475" s="526">
        <f t="shared" si="465"/>
        <v>1</v>
      </c>
      <c r="AH475" s="526">
        <f t="shared" si="466"/>
        <v>1</v>
      </c>
      <c r="AI475" s="526">
        <f t="shared" si="467"/>
        <v>1</v>
      </c>
      <c r="AJ475" s="526">
        <f t="shared" si="468"/>
        <v>1</v>
      </c>
      <c r="AK475" s="526">
        <f t="shared" si="469"/>
        <v>1</v>
      </c>
      <c r="AL475" s="526">
        <f t="shared" si="470"/>
        <v>1</v>
      </c>
      <c r="AM475" s="526">
        <f t="shared" si="471"/>
        <v>1</v>
      </c>
      <c r="AN475" s="526">
        <f t="shared" si="472"/>
        <v>1</v>
      </c>
      <c r="AO475" s="526">
        <f t="shared" si="473"/>
        <v>1</v>
      </c>
      <c r="AP475" s="526">
        <f t="shared" si="474"/>
        <v>1</v>
      </c>
      <c r="AQ475" s="526">
        <f t="shared" si="475"/>
        <v>1</v>
      </c>
      <c r="AR475" s="526">
        <f t="shared" si="476"/>
        <v>1</v>
      </c>
      <c r="AS475" s="526">
        <f t="shared" si="477"/>
        <v>1</v>
      </c>
      <c r="AT475" s="526">
        <f t="shared" si="478"/>
        <v>1</v>
      </c>
      <c r="AU475" s="526">
        <f t="shared" si="479"/>
        <v>1</v>
      </c>
      <c r="AV475" s="526">
        <f t="shared" si="480"/>
        <v>1</v>
      </c>
      <c r="AW475" s="526">
        <f t="shared" si="481"/>
        <v>1</v>
      </c>
      <c r="AX475" s="526">
        <f t="shared" si="482"/>
        <v>1</v>
      </c>
      <c r="AY475" s="526">
        <f t="shared" si="483"/>
        <v>1</v>
      </c>
      <c r="AZ475" s="526">
        <f t="shared" si="484"/>
        <v>1</v>
      </c>
      <c r="BA475" s="526">
        <f t="shared" si="485"/>
        <v>1</v>
      </c>
      <c r="BB475" s="526">
        <f t="shared" si="486"/>
        <v>1</v>
      </c>
      <c r="BC475" s="526">
        <f t="shared" si="487"/>
        <v>1</v>
      </c>
      <c r="BD475" s="526">
        <f t="shared" si="488"/>
        <v>1</v>
      </c>
      <c r="BE475" s="526">
        <f t="shared" si="489"/>
        <v>1</v>
      </c>
      <c r="BF475" s="526">
        <f t="shared" si="490"/>
        <v>1</v>
      </c>
      <c r="BG475" s="526">
        <f t="shared" si="491"/>
        <v>1</v>
      </c>
      <c r="BH475" s="526">
        <f t="shared" si="492"/>
        <v>1</v>
      </c>
      <c r="BI475" s="526">
        <f t="shared" si="493"/>
        <v>1</v>
      </c>
      <c r="BJ475" s="526">
        <f t="shared" si="494"/>
        <v>1</v>
      </c>
      <c r="BK475" s="526">
        <f t="shared" si="495"/>
        <v>1</v>
      </c>
      <c r="BL475" s="526">
        <f t="shared" si="496"/>
        <v>1</v>
      </c>
      <c r="BM475" s="526">
        <f t="shared" si="497"/>
        <v>1</v>
      </c>
      <c r="BN475" s="526">
        <f t="shared" si="498"/>
        <v>1</v>
      </c>
      <c r="BO475" s="526">
        <f t="shared" si="499"/>
        <v>1</v>
      </c>
      <c r="BP475" s="526">
        <f t="shared" si="500"/>
        <v>1</v>
      </c>
      <c r="BQ475" s="526">
        <f t="shared" si="501"/>
        <v>1</v>
      </c>
      <c r="BR475" s="526">
        <f t="shared" si="502"/>
        <v>1</v>
      </c>
      <c r="BS475" s="526">
        <f t="shared" si="503"/>
        <v>1</v>
      </c>
      <c r="BT475" s="526">
        <f t="shared" si="504"/>
        <v>1</v>
      </c>
      <c r="BU475" s="526">
        <f t="shared" si="505"/>
        <v>1</v>
      </c>
      <c r="BV475" s="525">
        <f t="shared" si="506"/>
        <v>1.3291751734019017</v>
      </c>
      <c r="BW475" s="525">
        <f t="shared" si="507"/>
        <v>1.5536830154585766</v>
      </c>
      <c r="BX475" s="526">
        <f t="shared" si="508"/>
        <v>1.6169827455551695</v>
      </c>
      <c r="BY475" s="529">
        <f t="shared" si="509"/>
        <v>1</v>
      </c>
      <c r="BZ475" s="530">
        <f t="shared" si="510"/>
        <v>0.6641237795610917</v>
      </c>
      <c r="CB475" s="27"/>
      <c r="CC475" s="53"/>
    </row>
    <row r="476" spans="1:81">
      <c r="A476" s="32">
        <f t="shared" si="511"/>
        <v>1879</v>
      </c>
      <c r="B476" s="525">
        <f t="shared" si="434"/>
        <v>1.9433224708059287</v>
      </c>
      <c r="C476" s="525">
        <f t="shared" si="435"/>
        <v>1</v>
      </c>
      <c r="D476" s="525">
        <f t="shared" si="436"/>
        <v>1.9433224708059287</v>
      </c>
      <c r="E476" s="525">
        <f t="shared" si="437"/>
        <v>1</v>
      </c>
      <c r="F476" s="526">
        <f t="shared" si="438"/>
        <v>1</v>
      </c>
      <c r="G476" s="527">
        <f t="shared" si="439"/>
        <v>1</v>
      </c>
      <c r="H476" s="526">
        <f t="shared" si="440"/>
        <v>1</v>
      </c>
      <c r="I476" s="525">
        <f t="shared" si="441"/>
        <v>1</v>
      </c>
      <c r="J476" s="527">
        <f t="shared" si="442"/>
        <v>1</v>
      </c>
      <c r="K476" s="527">
        <f t="shared" si="443"/>
        <v>1</v>
      </c>
      <c r="L476" s="527">
        <f t="shared" si="444"/>
        <v>1</v>
      </c>
      <c r="M476" s="527">
        <f t="shared" si="445"/>
        <v>1</v>
      </c>
      <c r="N476" s="527">
        <f t="shared" si="446"/>
        <v>1</v>
      </c>
      <c r="O476" s="527">
        <f t="shared" si="447"/>
        <v>1</v>
      </c>
      <c r="P476" s="527">
        <f t="shared" si="448"/>
        <v>1</v>
      </c>
      <c r="Q476" s="527">
        <f t="shared" si="449"/>
        <v>1</v>
      </c>
      <c r="R476" s="527">
        <f t="shared" si="450"/>
        <v>1</v>
      </c>
      <c r="S476" s="527">
        <f t="shared" si="451"/>
        <v>1</v>
      </c>
      <c r="T476" s="526">
        <f t="shared" si="452"/>
        <v>1</v>
      </c>
      <c r="U476" s="528">
        <f t="shared" si="453"/>
        <v>1.7734946174125621</v>
      </c>
      <c r="V476" s="527">
        <f t="shared" si="454"/>
        <v>1.5762075117737824</v>
      </c>
      <c r="W476" s="526">
        <f t="shared" si="455"/>
        <v>1.6286671473317544</v>
      </c>
      <c r="X476" s="527">
        <f t="shared" si="456"/>
        <v>1.5926287459589221</v>
      </c>
      <c r="Y476" s="526">
        <f t="shared" si="457"/>
        <v>1.6345303428193119</v>
      </c>
      <c r="Z476" s="528">
        <f t="shared" si="458"/>
        <v>1.6721115474028017</v>
      </c>
      <c r="AA476" s="526">
        <f t="shared" si="459"/>
        <v>1</v>
      </c>
      <c r="AB476" s="526">
        <f t="shared" si="460"/>
        <v>1</v>
      </c>
      <c r="AC476" s="526">
        <f t="shared" si="461"/>
        <v>1</v>
      </c>
      <c r="AD476" s="526">
        <f t="shared" si="462"/>
        <v>1</v>
      </c>
      <c r="AE476" s="527">
        <f t="shared" si="463"/>
        <v>1</v>
      </c>
      <c r="AF476" s="526">
        <f t="shared" si="464"/>
        <v>1</v>
      </c>
      <c r="AG476" s="526">
        <f t="shared" si="465"/>
        <v>1</v>
      </c>
      <c r="AH476" s="526">
        <f t="shared" si="466"/>
        <v>1</v>
      </c>
      <c r="AI476" s="526">
        <f t="shared" si="467"/>
        <v>1</v>
      </c>
      <c r="AJ476" s="526">
        <f t="shared" si="468"/>
        <v>1</v>
      </c>
      <c r="AK476" s="526">
        <f t="shared" si="469"/>
        <v>1</v>
      </c>
      <c r="AL476" s="526">
        <f t="shared" si="470"/>
        <v>1</v>
      </c>
      <c r="AM476" s="526">
        <f t="shared" si="471"/>
        <v>1</v>
      </c>
      <c r="AN476" s="526">
        <f t="shared" si="472"/>
        <v>1</v>
      </c>
      <c r="AO476" s="526">
        <f t="shared" si="473"/>
        <v>1</v>
      </c>
      <c r="AP476" s="526">
        <f t="shared" si="474"/>
        <v>1</v>
      </c>
      <c r="AQ476" s="526">
        <f t="shared" si="475"/>
        <v>1</v>
      </c>
      <c r="AR476" s="526">
        <f t="shared" si="476"/>
        <v>1</v>
      </c>
      <c r="AS476" s="526">
        <f t="shared" si="477"/>
        <v>1</v>
      </c>
      <c r="AT476" s="526">
        <f t="shared" si="478"/>
        <v>1</v>
      </c>
      <c r="AU476" s="526">
        <f t="shared" si="479"/>
        <v>1</v>
      </c>
      <c r="AV476" s="526">
        <f t="shared" si="480"/>
        <v>1</v>
      </c>
      <c r="AW476" s="526">
        <f t="shared" si="481"/>
        <v>1</v>
      </c>
      <c r="AX476" s="526">
        <f t="shared" si="482"/>
        <v>1</v>
      </c>
      <c r="AY476" s="526">
        <f t="shared" si="483"/>
        <v>1</v>
      </c>
      <c r="AZ476" s="526">
        <f t="shared" si="484"/>
        <v>1</v>
      </c>
      <c r="BA476" s="526">
        <f t="shared" si="485"/>
        <v>1</v>
      </c>
      <c r="BB476" s="526">
        <f t="shared" si="486"/>
        <v>1</v>
      </c>
      <c r="BC476" s="526">
        <f t="shared" si="487"/>
        <v>1</v>
      </c>
      <c r="BD476" s="526">
        <f t="shared" si="488"/>
        <v>1</v>
      </c>
      <c r="BE476" s="526">
        <f t="shared" si="489"/>
        <v>1</v>
      </c>
      <c r="BF476" s="526">
        <f t="shared" si="490"/>
        <v>1</v>
      </c>
      <c r="BG476" s="526">
        <f t="shared" si="491"/>
        <v>1</v>
      </c>
      <c r="BH476" s="526">
        <f t="shared" si="492"/>
        <v>1</v>
      </c>
      <c r="BI476" s="526">
        <f t="shared" si="493"/>
        <v>1</v>
      </c>
      <c r="BJ476" s="526">
        <f t="shared" si="494"/>
        <v>1</v>
      </c>
      <c r="BK476" s="526">
        <f t="shared" si="495"/>
        <v>1</v>
      </c>
      <c r="BL476" s="526">
        <f t="shared" si="496"/>
        <v>1</v>
      </c>
      <c r="BM476" s="526">
        <f t="shared" si="497"/>
        <v>1</v>
      </c>
      <c r="BN476" s="526">
        <f t="shared" si="498"/>
        <v>1</v>
      </c>
      <c r="BO476" s="526">
        <f t="shared" si="499"/>
        <v>1</v>
      </c>
      <c r="BP476" s="526">
        <f t="shared" si="500"/>
        <v>1</v>
      </c>
      <c r="BQ476" s="526">
        <f t="shared" si="501"/>
        <v>1</v>
      </c>
      <c r="BR476" s="526">
        <f t="shared" si="502"/>
        <v>1</v>
      </c>
      <c r="BS476" s="526">
        <f t="shared" si="503"/>
        <v>1</v>
      </c>
      <c r="BT476" s="526">
        <f t="shared" si="504"/>
        <v>1</v>
      </c>
      <c r="BU476" s="526">
        <f t="shared" si="505"/>
        <v>1</v>
      </c>
      <c r="BV476" s="525">
        <f t="shared" si="506"/>
        <v>1.971486081219022</v>
      </c>
      <c r="BW476" s="525">
        <f t="shared" si="507"/>
        <v>1.6048072832628522</v>
      </c>
      <c r="BX476" s="526">
        <f t="shared" si="508"/>
        <v>1.6857045122412642</v>
      </c>
      <c r="BY476" s="529">
        <f t="shared" si="509"/>
        <v>1</v>
      </c>
      <c r="BZ476" s="530">
        <f t="shared" si="510"/>
        <v>0.80153094565246441</v>
      </c>
      <c r="CB476" s="27"/>
      <c r="CC476" s="53"/>
    </row>
    <row r="477" spans="1:81">
      <c r="A477" s="32">
        <f t="shared" si="511"/>
        <v>1880</v>
      </c>
      <c r="B477" s="525">
        <f t="shared" si="434"/>
        <v>2.4490033044385808</v>
      </c>
      <c r="C477" s="525">
        <f t="shared" si="435"/>
        <v>1</v>
      </c>
      <c r="D477" s="525">
        <f t="shared" si="436"/>
        <v>2.4490033044385808</v>
      </c>
      <c r="E477" s="525">
        <f t="shared" si="437"/>
        <v>1</v>
      </c>
      <c r="F477" s="526">
        <f t="shared" si="438"/>
        <v>1</v>
      </c>
      <c r="G477" s="527">
        <f t="shared" si="439"/>
        <v>1</v>
      </c>
      <c r="H477" s="526">
        <f t="shared" si="440"/>
        <v>1</v>
      </c>
      <c r="I477" s="525">
        <f t="shared" si="441"/>
        <v>1</v>
      </c>
      <c r="J477" s="527">
        <f t="shared" si="442"/>
        <v>1</v>
      </c>
      <c r="K477" s="527">
        <f t="shared" si="443"/>
        <v>1</v>
      </c>
      <c r="L477" s="527">
        <f t="shared" si="444"/>
        <v>1</v>
      </c>
      <c r="M477" s="527">
        <f t="shared" si="445"/>
        <v>1</v>
      </c>
      <c r="N477" s="527">
        <f t="shared" si="446"/>
        <v>1</v>
      </c>
      <c r="O477" s="527">
        <f t="shared" si="447"/>
        <v>1</v>
      </c>
      <c r="P477" s="527">
        <f t="shared" si="448"/>
        <v>1</v>
      </c>
      <c r="Q477" s="527">
        <f t="shared" si="449"/>
        <v>1</v>
      </c>
      <c r="R477" s="527">
        <f t="shared" si="450"/>
        <v>1</v>
      </c>
      <c r="S477" s="527">
        <f t="shared" si="451"/>
        <v>1</v>
      </c>
      <c r="T477" s="526">
        <f t="shared" si="452"/>
        <v>1</v>
      </c>
      <c r="U477" s="528">
        <f t="shared" si="453"/>
        <v>1.9182482230297693</v>
      </c>
      <c r="V477" s="527">
        <f t="shared" si="454"/>
        <v>1.6579800735769299</v>
      </c>
      <c r="W477" s="526">
        <f t="shared" si="455"/>
        <v>1.710232767476592</v>
      </c>
      <c r="X477" s="527">
        <f t="shared" si="456"/>
        <v>1.6753107754601186</v>
      </c>
      <c r="Y477" s="526">
        <f t="shared" si="457"/>
        <v>1.7170750579890077</v>
      </c>
      <c r="Z477" s="528">
        <f t="shared" si="458"/>
        <v>1.7558090082129529</v>
      </c>
      <c r="AA477" s="526">
        <f t="shared" si="459"/>
        <v>1</v>
      </c>
      <c r="AB477" s="526">
        <f t="shared" si="460"/>
        <v>1</v>
      </c>
      <c r="AC477" s="526">
        <f t="shared" si="461"/>
        <v>1</v>
      </c>
      <c r="AD477" s="526">
        <f t="shared" si="462"/>
        <v>1</v>
      </c>
      <c r="AE477" s="527">
        <f t="shared" si="463"/>
        <v>1</v>
      </c>
      <c r="AF477" s="526">
        <f t="shared" si="464"/>
        <v>1</v>
      </c>
      <c r="AG477" s="526">
        <f t="shared" si="465"/>
        <v>1</v>
      </c>
      <c r="AH477" s="526">
        <f t="shared" si="466"/>
        <v>1</v>
      </c>
      <c r="AI477" s="526">
        <f t="shared" si="467"/>
        <v>1</v>
      </c>
      <c r="AJ477" s="526">
        <f t="shared" si="468"/>
        <v>1</v>
      </c>
      <c r="AK477" s="526">
        <f t="shared" si="469"/>
        <v>1</v>
      </c>
      <c r="AL477" s="526">
        <f t="shared" si="470"/>
        <v>1</v>
      </c>
      <c r="AM477" s="526">
        <f t="shared" si="471"/>
        <v>1</v>
      </c>
      <c r="AN477" s="526">
        <f t="shared" si="472"/>
        <v>1</v>
      </c>
      <c r="AO477" s="526">
        <f t="shared" si="473"/>
        <v>1</v>
      </c>
      <c r="AP477" s="526">
        <f t="shared" si="474"/>
        <v>1</v>
      </c>
      <c r="AQ477" s="526">
        <f t="shared" si="475"/>
        <v>1</v>
      </c>
      <c r="AR477" s="526">
        <f t="shared" si="476"/>
        <v>1</v>
      </c>
      <c r="AS477" s="526">
        <f t="shared" si="477"/>
        <v>1</v>
      </c>
      <c r="AT477" s="526">
        <f t="shared" si="478"/>
        <v>1</v>
      </c>
      <c r="AU477" s="526">
        <f t="shared" si="479"/>
        <v>1</v>
      </c>
      <c r="AV477" s="526">
        <f t="shared" si="480"/>
        <v>1</v>
      </c>
      <c r="AW477" s="526">
        <f t="shared" si="481"/>
        <v>1</v>
      </c>
      <c r="AX477" s="526">
        <f t="shared" si="482"/>
        <v>1</v>
      </c>
      <c r="AY477" s="526">
        <f t="shared" si="483"/>
        <v>1</v>
      </c>
      <c r="AZ477" s="526">
        <f t="shared" si="484"/>
        <v>1</v>
      </c>
      <c r="BA477" s="526">
        <f t="shared" si="485"/>
        <v>1</v>
      </c>
      <c r="BB477" s="526">
        <f t="shared" si="486"/>
        <v>1</v>
      </c>
      <c r="BC477" s="526">
        <f t="shared" si="487"/>
        <v>1</v>
      </c>
      <c r="BD477" s="526">
        <f t="shared" si="488"/>
        <v>1</v>
      </c>
      <c r="BE477" s="526">
        <f t="shared" si="489"/>
        <v>1</v>
      </c>
      <c r="BF477" s="526">
        <f t="shared" si="490"/>
        <v>1</v>
      </c>
      <c r="BG477" s="526">
        <f t="shared" si="491"/>
        <v>1</v>
      </c>
      <c r="BH477" s="526">
        <f t="shared" si="492"/>
        <v>1</v>
      </c>
      <c r="BI477" s="526">
        <f t="shared" si="493"/>
        <v>1</v>
      </c>
      <c r="BJ477" s="526">
        <f t="shared" si="494"/>
        <v>1</v>
      </c>
      <c r="BK477" s="526">
        <f t="shared" si="495"/>
        <v>1</v>
      </c>
      <c r="BL477" s="526">
        <f t="shared" si="496"/>
        <v>1</v>
      </c>
      <c r="BM477" s="526">
        <f t="shared" si="497"/>
        <v>1</v>
      </c>
      <c r="BN477" s="526">
        <f t="shared" si="498"/>
        <v>1</v>
      </c>
      <c r="BO477" s="526">
        <f t="shared" si="499"/>
        <v>1</v>
      </c>
      <c r="BP477" s="526">
        <f t="shared" si="500"/>
        <v>1</v>
      </c>
      <c r="BQ477" s="526">
        <f t="shared" si="501"/>
        <v>1</v>
      </c>
      <c r="BR477" s="526">
        <f t="shared" si="502"/>
        <v>1</v>
      </c>
      <c r="BS477" s="526">
        <f t="shared" si="503"/>
        <v>1</v>
      </c>
      <c r="BT477" s="526">
        <f t="shared" si="504"/>
        <v>1</v>
      </c>
      <c r="BU477" s="526">
        <f t="shared" si="505"/>
        <v>1</v>
      </c>
      <c r="BV477" s="525">
        <f t="shared" si="506"/>
        <v>2.4884706896013093</v>
      </c>
      <c r="BW477" s="525">
        <f t="shared" si="507"/>
        <v>1.6914397087067885</v>
      </c>
      <c r="BX477" s="526">
        <f t="shared" si="508"/>
        <v>1.7716754423655685</v>
      </c>
      <c r="BY477" s="529">
        <f t="shared" si="509"/>
        <v>1</v>
      </c>
      <c r="BZ477" s="530">
        <f t="shared" si="510"/>
        <v>0.75572638805281844</v>
      </c>
      <c r="CB477" s="27"/>
      <c r="CC477" s="53"/>
    </row>
    <row r="478" spans="1:81">
      <c r="A478" s="32">
        <f t="shared" si="511"/>
        <v>1881</v>
      </c>
      <c r="B478" s="525">
        <f t="shared" si="434"/>
        <v>2.4648414910451422</v>
      </c>
      <c r="C478" s="525">
        <f t="shared" si="435"/>
        <v>1</v>
      </c>
      <c r="D478" s="525">
        <f t="shared" si="436"/>
        <v>2.4648414910451422</v>
      </c>
      <c r="E478" s="525">
        <f t="shared" si="437"/>
        <v>1</v>
      </c>
      <c r="F478" s="526">
        <f t="shared" si="438"/>
        <v>1</v>
      </c>
      <c r="G478" s="527">
        <f t="shared" si="439"/>
        <v>1</v>
      </c>
      <c r="H478" s="526">
        <f t="shared" si="440"/>
        <v>1</v>
      </c>
      <c r="I478" s="525">
        <f t="shared" si="441"/>
        <v>1</v>
      </c>
      <c r="J478" s="527">
        <f t="shared" si="442"/>
        <v>1</v>
      </c>
      <c r="K478" s="527">
        <f t="shared" si="443"/>
        <v>1</v>
      </c>
      <c r="L478" s="527">
        <f t="shared" si="444"/>
        <v>1</v>
      </c>
      <c r="M478" s="527">
        <f t="shared" si="445"/>
        <v>1</v>
      </c>
      <c r="N478" s="527">
        <f t="shared" si="446"/>
        <v>1</v>
      </c>
      <c r="O478" s="527">
        <f t="shared" si="447"/>
        <v>1</v>
      </c>
      <c r="P478" s="527">
        <f t="shared" si="448"/>
        <v>1</v>
      </c>
      <c r="Q478" s="527">
        <f t="shared" si="449"/>
        <v>1</v>
      </c>
      <c r="R478" s="527">
        <f t="shared" si="450"/>
        <v>1</v>
      </c>
      <c r="S478" s="527">
        <f t="shared" si="451"/>
        <v>1</v>
      </c>
      <c r="T478" s="526">
        <f t="shared" si="452"/>
        <v>1</v>
      </c>
      <c r="U478" s="528">
        <f t="shared" si="453"/>
        <v>2.0060373067490591</v>
      </c>
      <c r="V478" s="527">
        <f t="shared" si="454"/>
        <v>1.7008171503919145</v>
      </c>
      <c r="W478" s="526">
        <f t="shared" si="455"/>
        <v>1.7681192147931766</v>
      </c>
      <c r="X478" s="527">
        <f t="shared" si="456"/>
        <v>1.7225206577517036</v>
      </c>
      <c r="Y478" s="526">
        <f t="shared" si="457"/>
        <v>1.7759020400382222</v>
      </c>
      <c r="Z478" s="528">
        <f t="shared" si="458"/>
        <v>1.8382578276614581</v>
      </c>
      <c r="AA478" s="526">
        <f t="shared" si="459"/>
        <v>1</v>
      </c>
      <c r="AB478" s="526">
        <f t="shared" si="460"/>
        <v>1</v>
      </c>
      <c r="AC478" s="526">
        <f t="shared" si="461"/>
        <v>1</v>
      </c>
      <c r="AD478" s="526">
        <f t="shared" si="462"/>
        <v>1</v>
      </c>
      <c r="AE478" s="527">
        <f t="shared" si="463"/>
        <v>1</v>
      </c>
      <c r="AF478" s="526">
        <f t="shared" si="464"/>
        <v>1</v>
      </c>
      <c r="AG478" s="526">
        <f t="shared" si="465"/>
        <v>1</v>
      </c>
      <c r="AH478" s="526">
        <f t="shared" si="466"/>
        <v>1</v>
      </c>
      <c r="AI478" s="526">
        <f t="shared" si="467"/>
        <v>1</v>
      </c>
      <c r="AJ478" s="526">
        <f t="shared" si="468"/>
        <v>1</v>
      </c>
      <c r="AK478" s="526">
        <f t="shared" si="469"/>
        <v>1</v>
      </c>
      <c r="AL478" s="526">
        <f t="shared" si="470"/>
        <v>1</v>
      </c>
      <c r="AM478" s="526">
        <f t="shared" si="471"/>
        <v>1</v>
      </c>
      <c r="AN478" s="526">
        <f t="shared" si="472"/>
        <v>1</v>
      </c>
      <c r="AO478" s="526">
        <f t="shared" si="473"/>
        <v>1</v>
      </c>
      <c r="AP478" s="526">
        <f t="shared" si="474"/>
        <v>1</v>
      </c>
      <c r="AQ478" s="526">
        <f t="shared" si="475"/>
        <v>1</v>
      </c>
      <c r="AR478" s="526">
        <f t="shared" si="476"/>
        <v>1</v>
      </c>
      <c r="AS478" s="526">
        <f t="shared" si="477"/>
        <v>1</v>
      </c>
      <c r="AT478" s="526">
        <f t="shared" si="478"/>
        <v>1</v>
      </c>
      <c r="AU478" s="526">
        <f t="shared" si="479"/>
        <v>1</v>
      </c>
      <c r="AV478" s="526">
        <f t="shared" si="480"/>
        <v>1</v>
      </c>
      <c r="AW478" s="526">
        <f t="shared" si="481"/>
        <v>1</v>
      </c>
      <c r="AX478" s="526">
        <f t="shared" si="482"/>
        <v>1</v>
      </c>
      <c r="AY478" s="526">
        <f t="shared" si="483"/>
        <v>1</v>
      </c>
      <c r="AZ478" s="526">
        <f t="shared" si="484"/>
        <v>1</v>
      </c>
      <c r="BA478" s="526">
        <f t="shared" si="485"/>
        <v>1</v>
      </c>
      <c r="BB478" s="526">
        <f t="shared" si="486"/>
        <v>1</v>
      </c>
      <c r="BC478" s="526">
        <f t="shared" si="487"/>
        <v>1</v>
      </c>
      <c r="BD478" s="526">
        <f t="shared" si="488"/>
        <v>1</v>
      </c>
      <c r="BE478" s="526">
        <f t="shared" si="489"/>
        <v>1</v>
      </c>
      <c r="BF478" s="526">
        <f t="shared" si="490"/>
        <v>1</v>
      </c>
      <c r="BG478" s="526">
        <f t="shared" si="491"/>
        <v>1</v>
      </c>
      <c r="BH478" s="526">
        <f t="shared" si="492"/>
        <v>1</v>
      </c>
      <c r="BI478" s="526">
        <f t="shared" si="493"/>
        <v>1</v>
      </c>
      <c r="BJ478" s="526">
        <f t="shared" si="494"/>
        <v>1</v>
      </c>
      <c r="BK478" s="526">
        <f t="shared" si="495"/>
        <v>1</v>
      </c>
      <c r="BL478" s="526">
        <f t="shared" si="496"/>
        <v>1</v>
      </c>
      <c r="BM478" s="526">
        <f t="shared" si="497"/>
        <v>1</v>
      </c>
      <c r="BN478" s="526">
        <f t="shared" si="498"/>
        <v>1</v>
      </c>
      <c r="BO478" s="526">
        <f t="shared" si="499"/>
        <v>1</v>
      </c>
      <c r="BP478" s="526">
        <f t="shared" si="500"/>
        <v>1</v>
      </c>
      <c r="BQ478" s="526">
        <f t="shared" si="501"/>
        <v>1</v>
      </c>
      <c r="BR478" s="526">
        <f t="shared" si="502"/>
        <v>1</v>
      </c>
      <c r="BS478" s="526">
        <f t="shared" si="503"/>
        <v>1</v>
      </c>
      <c r="BT478" s="526">
        <f t="shared" si="504"/>
        <v>1</v>
      </c>
      <c r="BU478" s="526">
        <f t="shared" si="505"/>
        <v>1</v>
      </c>
      <c r="BV478" s="525">
        <f t="shared" si="506"/>
        <v>2.5085714221505926</v>
      </c>
      <c r="BW478" s="525">
        <f t="shared" si="507"/>
        <v>1.7386115615577713</v>
      </c>
      <c r="BX478" s="526">
        <f t="shared" si="508"/>
        <v>1.8565386960548793</v>
      </c>
      <c r="BY478" s="529">
        <f t="shared" si="509"/>
        <v>1</v>
      </c>
      <c r="BZ478" s="530">
        <f t="shared" si="510"/>
        <v>0.81679478301654673</v>
      </c>
      <c r="CB478" s="27"/>
      <c r="CC478" s="53"/>
    </row>
    <row r="479" spans="1:81">
      <c r="A479" s="32">
        <f t="shared" si="511"/>
        <v>1882</v>
      </c>
      <c r="B479" s="525">
        <f t="shared" si="434"/>
        <v>2.5481996272360714</v>
      </c>
      <c r="C479" s="525">
        <f t="shared" si="435"/>
        <v>1</v>
      </c>
      <c r="D479" s="525">
        <f t="shared" si="436"/>
        <v>2.5481996272360714</v>
      </c>
      <c r="E479" s="525">
        <f t="shared" si="437"/>
        <v>1</v>
      </c>
      <c r="F479" s="526">
        <f t="shared" si="438"/>
        <v>1</v>
      </c>
      <c r="G479" s="527">
        <f t="shared" si="439"/>
        <v>1</v>
      </c>
      <c r="H479" s="526">
        <f t="shared" si="440"/>
        <v>1</v>
      </c>
      <c r="I479" s="525">
        <f t="shared" si="441"/>
        <v>1</v>
      </c>
      <c r="J479" s="527">
        <f t="shared" si="442"/>
        <v>1</v>
      </c>
      <c r="K479" s="527">
        <f t="shared" si="443"/>
        <v>1</v>
      </c>
      <c r="L479" s="527">
        <f t="shared" si="444"/>
        <v>1</v>
      </c>
      <c r="M479" s="527">
        <f t="shared" si="445"/>
        <v>1</v>
      </c>
      <c r="N479" s="527">
        <f t="shared" si="446"/>
        <v>1</v>
      </c>
      <c r="O479" s="527">
        <f t="shared" si="447"/>
        <v>1</v>
      </c>
      <c r="P479" s="527">
        <f t="shared" si="448"/>
        <v>1</v>
      </c>
      <c r="Q479" s="527">
        <f t="shared" si="449"/>
        <v>1</v>
      </c>
      <c r="R479" s="527">
        <f t="shared" si="450"/>
        <v>1</v>
      </c>
      <c r="S479" s="527">
        <f t="shared" si="451"/>
        <v>1</v>
      </c>
      <c r="T479" s="526">
        <f t="shared" si="452"/>
        <v>1</v>
      </c>
      <c r="U479" s="528">
        <f t="shared" si="453"/>
        <v>2.0717939401800414</v>
      </c>
      <c r="V479" s="527">
        <f t="shared" si="454"/>
        <v>1.7478318680303426</v>
      </c>
      <c r="W479" s="526">
        <f t="shared" si="455"/>
        <v>1.8422622864637264</v>
      </c>
      <c r="X479" s="527">
        <f t="shared" si="456"/>
        <v>1.7761967877627345</v>
      </c>
      <c r="Y479" s="526">
        <f t="shared" si="457"/>
        <v>1.8511104374892116</v>
      </c>
      <c r="Z479" s="528">
        <f t="shared" si="458"/>
        <v>1.9332103001263372</v>
      </c>
      <c r="AA479" s="526">
        <f t="shared" si="459"/>
        <v>1</v>
      </c>
      <c r="AB479" s="526">
        <f t="shared" si="460"/>
        <v>1</v>
      </c>
      <c r="AC479" s="526">
        <f t="shared" si="461"/>
        <v>1</v>
      </c>
      <c r="AD479" s="526">
        <f t="shared" si="462"/>
        <v>1</v>
      </c>
      <c r="AE479" s="527">
        <f t="shared" si="463"/>
        <v>1</v>
      </c>
      <c r="AF479" s="526">
        <f t="shared" si="464"/>
        <v>1</v>
      </c>
      <c r="AG479" s="526">
        <f t="shared" si="465"/>
        <v>1</v>
      </c>
      <c r="AH479" s="526">
        <f t="shared" si="466"/>
        <v>1</v>
      </c>
      <c r="AI479" s="526">
        <f t="shared" si="467"/>
        <v>1</v>
      </c>
      <c r="AJ479" s="526">
        <f t="shared" si="468"/>
        <v>1</v>
      </c>
      <c r="AK479" s="526">
        <f t="shared" si="469"/>
        <v>1</v>
      </c>
      <c r="AL479" s="526">
        <f t="shared" si="470"/>
        <v>1</v>
      </c>
      <c r="AM479" s="526">
        <f t="shared" si="471"/>
        <v>1</v>
      </c>
      <c r="AN479" s="526">
        <f t="shared" si="472"/>
        <v>1</v>
      </c>
      <c r="AO479" s="526">
        <f t="shared" si="473"/>
        <v>1</v>
      </c>
      <c r="AP479" s="526">
        <f t="shared" si="474"/>
        <v>1</v>
      </c>
      <c r="AQ479" s="526">
        <f t="shared" si="475"/>
        <v>1</v>
      </c>
      <c r="AR479" s="526">
        <f t="shared" si="476"/>
        <v>1</v>
      </c>
      <c r="AS479" s="526">
        <f t="shared" si="477"/>
        <v>1</v>
      </c>
      <c r="AT479" s="526">
        <f t="shared" si="478"/>
        <v>1</v>
      </c>
      <c r="AU479" s="526">
        <f t="shared" si="479"/>
        <v>1</v>
      </c>
      <c r="AV479" s="526">
        <f t="shared" si="480"/>
        <v>1</v>
      </c>
      <c r="AW479" s="526">
        <f t="shared" si="481"/>
        <v>1</v>
      </c>
      <c r="AX479" s="526">
        <f t="shared" si="482"/>
        <v>1</v>
      </c>
      <c r="AY479" s="526">
        <f t="shared" si="483"/>
        <v>1</v>
      </c>
      <c r="AZ479" s="526">
        <f t="shared" si="484"/>
        <v>1</v>
      </c>
      <c r="BA479" s="526">
        <f t="shared" si="485"/>
        <v>1</v>
      </c>
      <c r="BB479" s="526">
        <f t="shared" si="486"/>
        <v>1</v>
      </c>
      <c r="BC479" s="526">
        <f t="shared" si="487"/>
        <v>1</v>
      </c>
      <c r="BD479" s="526">
        <f t="shared" si="488"/>
        <v>1</v>
      </c>
      <c r="BE479" s="526">
        <f t="shared" si="489"/>
        <v>1</v>
      </c>
      <c r="BF479" s="526">
        <f t="shared" si="490"/>
        <v>1</v>
      </c>
      <c r="BG479" s="526">
        <f t="shared" si="491"/>
        <v>1</v>
      </c>
      <c r="BH479" s="526">
        <f t="shared" si="492"/>
        <v>1</v>
      </c>
      <c r="BI479" s="526">
        <f t="shared" si="493"/>
        <v>1</v>
      </c>
      <c r="BJ479" s="526">
        <f t="shared" si="494"/>
        <v>1</v>
      </c>
      <c r="BK479" s="526">
        <f t="shared" si="495"/>
        <v>1</v>
      </c>
      <c r="BL479" s="526">
        <f t="shared" si="496"/>
        <v>1</v>
      </c>
      <c r="BM479" s="526">
        <f t="shared" si="497"/>
        <v>1</v>
      </c>
      <c r="BN479" s="526">
        <f t="shared" si="498"/>
        <v>1</v>
      </c>
      <c r="BO479" s="526">
        <f t="shared" si="499"/>
        <v>1</v>
      </c>
      <c r="BP479" s="526">
        <f t="shared" si="500"/>
        <v>1</v>
      </c>
      <c r="BQ479" s="526">
        <f t="shared" si="501"/>
        <v>1</v>
      </c>
      <c r="BR479" s="526">
        <f t="shared" si="502"/>
        <v>1</v>
      </c>
      <c r="BS479" s="526">
        <f t="shared" si="503"/>
        <v>1</v>
      </c>
      <c r="BT479" s="526">
        <f t="shared" si="504"/>
        <v>1</v>
      </c>
      <c r="BU479" s="526">
        <f t="shared" si="505"/>
        <v>1</v>
      </c>
      <c r="BV479" s="525">
        <f t="shared" si="506"/>
        <v>2.5975579084093132</v>
      </c>
      <c r="BW479" s="525">
        <f t="shared" si="507"/>
        <v>1.7902443505475476</v>
      </c>
      <c r="BX479" s="526">
        <f t="shared" si="508"/>
        <v>1.9541926314673659</v>
      </c>
      <c r="BY479" s="529">
        <f t="shared" si="509"/>
        <v>1</v>
      </c>
      <c r="BZ479" s="530">
        <f t="shared" si="510"/>
        <v>0.80153094565246441</v>
      </c>
      <c r="CB479" s="27"/>
      <c r="CC479" s="53"/>
    </row>
    <row r="480" spans="1:81">
      <c r="A480" s="32">
        <f t="shared" si="511"/>
        <v>1883</v>
      </c>
      <c r="B480" s="525">
        <f t="shared" si="434"/>
        <v>2.4127626341864641</v>
      </c>
      <c r="C480" s="525">
        <f t="shared" si="435"/>
        <v>1</v>
      </c>
      <c r="D480" s="525">
        <f t="shared" si="436"/>
        <v>2.4127626341864641</v>
      </c>
      <c r="E480" s="525">
        <f t="shared" si="437"/>
        <v>1</v>
      </c>
      <c r="F480" s="526">
        <f t="shared" si="438"/>
        <v>1</v>
      </c>
      <c r="G480" s="527">
        <f t="shared" si="439"/>
        <v>1</v>
      </c>
      <c r="H480" s="526">
        <f t="shared" si="440"/>
        <v>1</v>
      </c>
      <c r="I480" s="525">
        <f t="shared" si="441"/>
        <v>1</v>
      </c>
      <c r="J480" s="527">
        <f t="shared" si="442"/>
        <v>1</v>
      </c>
      <c r="K480" s="527">
        <f t="shared" si="443"/>
        <v>1</v>
      </c>
      <c r="L480" s="527">
        <f t="shared" si="444"/>
        <v>1</v>
      </c>
      <c r="M480" s="527">
        <f t="shared" si="445"/>
        <v>1</v>
      </c>
      <c r="N480" s="527">
        <f t="shared" si="446"/>
        <v>1</v>
      </c>
      <c r="O480" s="527">
        <f t="shared" si="447"/>
        <v>1</v>
      </c>
      <c r="P480" s="527">
        <f t="shared" si="448"/>
        <v>1</v>
      </c>
      <c r="Q480" s="527">
        <f t="shared" si="449"/>
        <v>1</v>
      </c>
      <c r="R480" s="527">
        <f t="shared" si="450"/>
        <v>1</v>
      </c>
      <c r="S480" s="527">
        <f t="shared" si="451"/>
        <v>1</v>
      </c>
      <c r="T480" s="526">
        <f t="shared" si="452"/>
        <v>1</v>
      </c>
      <c r="U480" s="528">
        <f t="shared" si="453"/>
        <v>2.1455288620808846</v>
      </c>
      <c r="V480" s="527">
        <f t="shared" si="454"/>
        <v>1.7901642209708704</v>
      </c>
      <c r="W480" s="526">
        <f t="shared" si="455"/>
        <v>1.9145330729938355</v>
      </c>
      <c r="X480" s="527">
        <f t="shared" si="456"/>
        <v>1.8259821696549368</v>
      </c>
      <c r="Y480" s="526">
        <f t="shared" si="457"/>
        <v>1.9244965935116423</v>
      </c>
      <c r="Z480" s="528">
        <f t="shared" si="458"/>
        <v>2.0348057260296697</v>
      </c>
      <c r="AA480" s="526">
        <f t="shared" si="459"/>
        <v>1</v>
      </c>
      <c r="AB480" s="526">
        <f t="shared" si="460"/>
        <v>1</v>
      </c>
      <c r="AC480" s="526">
        <f t="shared" si="461"/>
        <v>1</v>
      </c>
      <c r="AD480" s="526">
        <f t="shared" si="462"/>
        <v>1</v>
      </c>
      <c r="AE480" s="527">
        <f t="shared" si="463"/>
        <v>1</v>
      </c>
      <c r="AF480" s="526">
        <f t="shared" si="464"/>
        <v>1</v>
      </c>
      <c r="AG480" s="526">
        <f t="shared" si="465"/>
        <v>1</v>
      </c>
      <c r="AH480" s="526">
        <f t="shared" si="466"/>
        <v>1</v>
      </c>
      <c r="AI480" s="526">
        <f t="shared" si="467"/>
        <v>1</v>
      </c>
      <c r="AJ480" s="526">
        <f t="shared" si="468"/>
        <v>1</v>
      </c>
      <c r="AK480" s="526">
        <f t="shared" si="469"/>
        <v>1</v>
      </c>
      <c r="AL480" s="526">
        <f t="shared" si="470"/>
        <v>1</v>
      </c>
      <c r="AM480" s="526">
        <f t="shared" si="471"/>
        <v>1</v>
      </c>
      <c r="AN480" s="526">
        <f t="shared" si="472"/>
        <v>1</v>
      </c>
      <c r="AO480" s="526">
        <f t="shared" si="473"/>
        <v>1</v>
      </c>
      <c r="AP480" s="526">
        <f t="shared" si="474"/>
        <v>1</v>
      </c>
      <c r="AQ480" s="526">
        <f t="shared" si="475"/>
        <v>1</v>
      </c>
      <c r="AR480" s="526">
        <f t="shared" si="476"/>
        <v>1</v>
      </c>
      <c r="AS480" s="526">
        <f t="shared" si="477"/>
        <v>1</v>
      </c>
      <c r="AT480" s="526">
        <f t="shared" si="478"/>
        <v>1</v>
      </c>
      <c r="AU480" s="526">
        <f t="shared" si="479"/>
        <v>1</v>
      </c>
      <c r="AV480" s="526">
        <f t="shared" si="480"/>
        <v>1</v>
      </c>
      <c r="AW480" s="526">
        <f t="shared" si="481"/>
        <v>1</v>
      </c>
      <c r="AX480" s="526">
        <f t="shared" si="482"/>
        <v>1</v>
      </c>
      <c r="AY480" s="526">
        <f t="shared" si="483"/>
        <v>1</v>
      </c>
      <c r="AZ480" s="526">
        <f t="shared" si="484"/>
        <v>1</v>
      </c>
      <c r="BA480" s="526">
        <f t="shared" si="485"/>
        <v>1</v>
      </c>
      <c r="BB480" s="526">
        <f t="shared" si="486"/>
        <v>1</v>
      </c>
      <c r="BC480" s="526">
        <f t="shared" si="487"/>
        <v>1</v>
      </c>
      <c r="BD480" s="526">
        <f t="shared" si="488"/>
        <v>1</v>
      </c>
      <c r="BE480" s="526">
        <f t="shared" si="489"/>
        <v>1</v>
      </c>
      <c r="BF480" s="526">
        <f t="shared" si="490"/>
        <v>1</v>
      </c>
      <c r="BG480" s="526">
        <f t="shared" si="491"/>
        <v>1</v>
      </c>
      <c r="BH480" s="526">
        <f t="shared" si="492"/>
        <v>1</v>
      </c>
      <c r="BI480" s="526">
        <f t="shared" si="493"/>
        <v>1</v>
      </c>
      <c r="BJ480" s="526">
        <f t="shared" si="494"/>
        <v>1</v>
      </c>
      <c r="BK480" s="526">
        <f t="shared" si="495"/>
        <v>1</v>
      </c>
      <c r="BL480" s="526">
        <f t="shared" si="496"/>
        <v>1</v>
      </c>
      <c r="BM480" s="526">
        <f t="shared" si="497"/>
        <v>1</v>
      </c>
      <c r="BN480" s="526">
        <f t="shared" si="498"/>
        <v>1</v>
      </c>
      <c r="BO480" s="526">
        <f t="shared" si="499"/>
        <v>1</v>
      </c>
      <c r="BP480" s="526">
        <f t="shared" si="500"/>
        <v>1</v>
      </c>
      <c r="BQ480" s="526">
        <f t="shared" si="501"/>
        <v>1</v>
      </c>
      <c r="BR480" s="526">
        <f t="shared" si="502"/>
        <v>1</v>
      </c>
      <c r="BS480" s="526">
        <f t="shared" si="503"/>
        <v>1</v>
      </c>
      <c r="BT480" s="526">
        <f t="shared" si="504"/>
        <v>1</v>
      </c>
      <c r="BU480" s="526">
        <f t="shared" si="505"/>
        <v>1</v>
      </c>
      <c r="BV480" s="525">
        <f t="shared" si="506"/>
        <v>2.463432715204013</v>
      </c>
      <c r="BW480" s="525">
        <f t="shared" si="507"/>
        <v>1.8372711384021954</v>
      </c>
      <c r="BX480" s="526">
        <f t="shared" si="508"/>
        <v>2.0587419372508702</v>
      </c>
      <c r="BY480" s="529">
        <f t="shared" si="509"/>
        <v>1</v>
      </c>
      <c r="BZ480" s="530">
        <f t="shared" si="510"/>
        <v>0.74045604398117115</v>
      </c>
      <c r="CB480" s="27"/>
      <c r="CC480" s="53"/>
    </row>
    <row r="481" spans="1:81">
      <c r="A481" s="32">
        <f t="shared" si="511"/>
        <v>1884</v>
      </c>
      <c r="B481" s="525">
        <f t="shared" si="434"/>
        <v>2.1159330371691802</v>
      </c>
      <c r="C481" s="525">
        <f t="shared" si="435"/>
        <v>1</v>
      </c>
      <c r="D481" s="525">
        <f t="shared" si="436"/>
        <v>2.1159330371691802</v>
      </c>
      <c r="E481" s="525">
        <f t="shared" si="437"/>
        <v>1</v>
      </c>
      <c r="F481" s="526">
        <f t="shared" si="438"/>
        <v>1</v>
      </c>
      <c r="G481" s="527">
        <f t="shared" si="439"/>
        <v>1</v>
      </c>
      <c r="H481" s="526">
        <f t="shared" si="440"/>
        <v>1</v>
      </c>
      <c r="I481" s="525">
        <f t="shared" si="441"/>
        <v>1</v>
      </c>
      <c r="J481" s="527">
        <f t="shared" si="442"/>
        <v>1</v>
      </c>
      <c r="K481" s="527">
        <f t="shared" si="443"/>
        <v>1</v>
      </c>
      <c r="L481" s="527">
        <f t="shared" si="444"/>
        <v>1</v>
      </c>
      <c r="M481" s="527">
        <f t="shared" si="445"/>
        <v>1</v>
      </c>
      <c r="N481" s="527">
        <f t="shared" si="446"/>
        <v>1</v>
      </c>
      <c r="O481" s="527">
        <f t="shared" si="447"/>
        <v>1</v>
      </c>
      <c r="P481" s="527">
        <f t="shared" si="448"/>
        <v>1</v>
      </c>
      <c r="Q481" s="527">
        <f t="shared" si="449"/>
        <v>1</v>
      </c>
      <c r="R481" s="527">
        <f t="shared" si="450"/>
        <v>1</v>
      </c>
      <c r="S481" s="527">
        <f t="shared" si="451"/>
        <v>1</v>
      </c>
      <c r="T481" s="526">
        <f t="shared" si="452"/>
        <v>1</v>
      </c>
      <c r="U481" s="528">
        <f t="shared" si="453"/>
        <v>2.2482577109545141</v>
      </c>
      <c r="V481" s="527">
        <f t="shared" si="454"/>
        <v>1.8969343816892577</v>
      </c>
      <c r="W481" s="526">
        <f t="shared" si="455"/>
        <v>2.0465220460078211</v>
      </c>
      <c r="X481" s="527">
        <f t="shared" si="456"/>
        <v>1.9382434116746918</v>
      </c>
      <c r="Y481" s="526">
        <f t="shared" si="457"/>
        <v>2.0579940116576112</v>
      </c>
      <c r="Z481" s="528">
        <f t="shared" si="458"/>
        <v>2.1478391942754982</v>
      </c>
      <c r="AA481" s="526">
        <f t="shared" si="459"/>
        <v>1</v>
      </c>
      <c r="AB481" s="526">
        <f t="shared" si="460"/>
        <v>1</v>
      </c>
      <c r="AC481" s="526">
        <f t="shared" si="461"/>
        <v>1</v>
      </c>
      <c r="AD481" s="526">
        <f t="shared" si="462"/>
        <v>1</v>
      </c>
      <c r="AE481" s="527">
        <f t="shared" si="463"/>
        <v>1</v>
      </c>
      <c r="AF481" s="526">
        <f t="shared" si="464"/>
        <v>1</v>
      </c>
      <c r="AG481" s="526">
        <f t="shared" si="465"/>
        <v>1</v>
      </c>
      <c r="AH481" s="526">
        <f t="shared" si="466"/>
        <v>1</v>
      </c>
      <c r="AI481" s="526">
        <f t="shared" si="467"/>
        <v>1</v>
      </c>
      <c r="AJ481" s="526">
        <f t="shared" si="468"/>
        <v>1</v>
      </c>
      <c r="AK481" s="526">
        <f t="shared" si="469"/>
        <v>1</v>
      </c>
      <c r="AL481" s="526">
        <f t="shared" si="470"/>
        <v>1</v>
      </c>
      <c r="AM481" s="526">
        <f t="shared" si="471"/>
        <v>1</v>
      </c>
      <c r="AN481" s="526">
        <f t="shared" si="472"/>
        <v>1</v>
      </c>
      <c r="AO481" s="526">
        <f t="shared" si="473"/>
        <v>1</v>
      </c>
      <c r="AP481" s="526">
        <f t="shared" si="474"/>
        <v>1</v>
      </c>
      <c r="AQ481" s="526">
        <f t="shared" si="475"/>
        <v>1</v>
      </c>
      <c r="AR481" s="526">
        <f t="shared" si="476"/>
        <v>1</v>
      </c>
      <c r="AS481" s="526">
        <f t="shared" si="477"/>
        <v>1</v>
      </c>
      <c r="AT481" s="526">
        <f t="shared" si="478"/>
        <v>1</v>
      </c>
      <c r="AU481" s="526">
        <f t="shared" si="479"/>
        <v>1</v>
      </c>
      <c r="AV481" s="526">
        <f t="shared" si="480"/>
        <v>1</v>
      </c>
      <c r="AW481" s="526">
        <f t="shared" si="481"/>
        <v>1</v>
      </c>
      <c r="AX481" s="526">
        <f t="shared" si="482"/>
        <v>1</v>
      </c>
      <c r="AY481" s="526">
        <f t="shared" si="483"/>
        <v>1</v>
      </c>
      <c r="AZ481" s="526">
        <f t="shared" si="484"/>
        <v>1</v>
      </c>
      <c r="BA481" s="526">
        <f t="shared" si="485"/>
        <v>1</v>
      </c>
      <c r="BB481" s="526">
        <f t="shared" si="486"/>
        <v>1</v>
      </c>
      <c r="BC481" s="526">
        <f t="shared" si="487"/>
        <v>1</v>
      </c>
      <c r="BD481" s="526">
        <f t="shared" si="488"/>
        <v>1</v>
      </c>
      <c r="BE481" s="526">
        <f t="shared" si="489"/>
        <v>1</v>
      </c>
      <c r="BF481" s="526">
        <f t="shared" si="490"/>
        <v>1</v>
      </c>
      <c r="BG481" s="526">
        <f t="shared" si="491"/>
        <v>1</v>
      </c>
      <c r="BH481" s="526">
        <f t="shared" si="492"/>
        <v>1</v>
      </c>
      <c r="BI481" s="526">
        <f t="shared" si="493"/>
        <v>1</v>
      </c>
      <c r="BJ481" s="526">
        <f t="shared" si="494"/>
        <v>1</v>
      </c>
      <c r="BK481" s="526">
        <f t="shared" si="495"/>
        <v>1</v>
      </c>
      <c r="BL481" s="526">
        <f t="shared" si="496"/>
        <v>1</v>
      </c>
      <c r="BM481" s="526">
        <f t="shared" si="497"/>
        <v>1</v>
      </c>
      <c r="BN481" s="526">
        <f t="shared" si="498"/>
        <v>1</v>
      </c>
      <c r="BO481" s="526">
        <f t="shared" si="499"/>
        <v>1</v>
      </c>
      <c r="BP481" s="526">
        <f t="shared" si="500"/>
        <v>1</v>
      </c>
      <c r="BQ481" s="526">
        <f t="shared" si="501"/>
        <v>1</v>
      </c>
      <c r="BR481" s="526">
        <f t="shared" si="502"/>
        <v>1</v>
      </c>
      <c r="BS481" s="526">
        <f t="shared" si="503"/>
        <v>1</v>
      </c>
      <c r="BT481" s="526">
        <f t="shared" si="504"/>
        <v>1</v>
      </c>
      <c r="BU481" s="526">
        <f t="shared" si="505"/>
        <v>1</v>
      </c>
      <c r="BV481" s="525">
        <f t="shared" si="506"/>
        <v>2.1638260336251465</v>
      </c>
      <c r="BW481" s="525">
        <f t="shared" si="507"/>
        <v>1.9507445828676027</v>
      </c>
      <c r="BX481" s="526">
        <f t="shared" si="508"/>
        <v>2.1750608567055445</v>
      </c>
      <c r="BY481" s="529">
        <f t="shared" si="509"/>
        <v>1</v>
      </c>
      <c r="BZ481" s="530">
        <f t="shared" si="510"/>
        <v>0.66412377956109159</v>
      </c>
      <c r="CB481" s="27"/>
      <c r="CC481" s="53"/>
    </row>
    <row r="482" spans="1:81">
      <c r="A482" s="32">
        <f t="shared" si="511"/>
        <v>1885</v>
      </c>
      <c r="B482" s="525">
        <f t="shared" si="434"/>
        <v>2.7104452974769475</v>
      </c>
      <c r="C482" s="525">
        <f t="shared" si="435"/>
        <v>1</v>
      </c>
      <c r="D482" s="525">
        <f t="shared" si="436"/>
        <v>2.7104452974769475</v>
      </c>
      <c r="E482" s="525">
        <f t="shared" si="437"/>
        <v>1</v>
      </c>
      <c r="F482" s="526">
        <f t="shared" si="438"/>
        <v>1</v>
      </c>
      <c r="G482" s="527">
        <f t="shared" si="439"/>
        <v>1</v>
      </c>
      <c r="H482" s="526">
        <f t="shared" si="440"/>
        <v>1</v>
      </c>
      <c r="I482" s="525">
        <f t="shared" si="441"/>
        <v>1</v>
      </c>
      <c r="J482" s="527">
        <f t="shared" si="442"/>
        <v>1</v>
      </c>
      <c r="K482" s="527">
        <f t="shared" si="443"/>
        <v>1</v>
      </c>
      <c r="L482" s="527">
        <f t="shared" si="444"/>
        <v>1</v>
      </c>
      <c r="M482" s="527">
        <f t="shared" si="445"/>
        <v>1</v>
      </c>
      <c r="N482" s="527">
        <f t="shared" si="446"/>
        <v>1</v>
      </c>
      <c r="O482" s="527">
        <f t="shared" si="447"/>
        <v>1</v>
      </c>
      <c r="P482" s="527">
        <f t="shared" si="448"/>
        <v>1</v>
      </c>
      <c r="Q482" s="527">
        <f t="shared" si="449"/>
        <v>1</v>
      </c>
      <c r="R482" s="527">
        <f t="shared" si="450"/>
        <v>1</v>
      </c>
      <c r="S482" s="527">
        <f t="shared" si="451"/>
        <v>1</v>
      </c>
      <c r="T482" s="526">
        <f t="shared" si="452"/>
        <v>1</v>
      </c>
      <c r="U482" s="528">
        <f t="shared" si="453"/>
        <v>2.3697202145790253</v>
      </c>
      <c r="V482" s="527">
        <f t="shared" si="454"/>
        <v>1.9643501283125626</v>
      </c>
      <c r="W482" s="526">
        <f t="shared" si="455"/>
        <v>2.1219588678936492</v>
      </c>
      <c r="X482" s="527">
        <f t="shared" si="456"/>
        <v>2.0086591774648026</v>
      </c>
      <c r="Y482" s="526">
        <f t="shared" si="457"/>
        <v>2.1347058795123059</v>
      </c>
      <c r="Z482" s="528">
        <f t="shared" si="458"/>
        <v>2.236465189603281</v>
      </c>
      <c r="AA482" s="526">
        <f t="shared" si="459"/>
        <v>1</v>
      </c>
      <c r="AB482" s="526">
        <f t="shared" si="460"/>
        <v>1</v>
      </c>
      <c r="AC482" s="526">
        <f t="shared" si="461"/>
        <v>1</v>
      </c>
      <c r="AD482" s="526">
        <f t="shared" si="462"/>
        <v>1</v>
      </c>
      <c r="AE482" s="527">
        <f t="shared" si="463"/>
        <v>1</v>
      </c>
      <c r="AF482" s="526">
        <f t="shared" si="464"/>
        <v>1</v>
      </c>
      <c r="AG482" s="526">
        <f t="shared" si="465"/>
        <v>1</v>
      </c>
      <c r="AH482" s="526">
        <f t="shared" si="466"/>
        <v>1</v>
      </c>
      <c r="AI482" s="526">
        <f t="shared" si="467"/>
        <v>1</v>
      </c>
      <c r="AJ482" s="526">
        <f t="shared" si="468"/>
        <v>1</v>
      </c>
      <c r="AK482" s="526">
        <f t="shared" si="469"/>
        <v>1</v>
      </c>
      <c r="AL482" s="526">
        <f t="shared" si="470"/>
        <v>1</v>
      </c>
      <c r="AM482" s="526">
        <f t="shared" si="471"/>
        <v>1</v>
      </c>
      <c r="AN482" s="526">
        <f t="shared" si="472"/>
        <v>1</v>
      </c>
      <c r="AO482" s="526">
        <f t="shared" si="473"/>
        <v>1</v>
      </c>
      <c r="AP482" s="526">
        <f t="shared" si="474"/>
        <v>1</v>
      </c>
      <c r="AQ482" s="526">
        <f t="shared" si="475"/>
        <v>1</v>
      </c>
      <c r="AR482" s="526">
        <f t="shared" si="476"/>
        <v>1</v>
      </c>
      <c r="AS482" s="526">
        <f t="shared" si="477"/>
        <v>1</v>
      </c>
      <c r="AT482" s="526">
        <f t="shared" si="478"/>
        <v>1</v>
      </c>
      <c r="AU482" s="526">
        <f t="shared" si="479"/>
        <v>1</v>
      </c>
      <c r="AV482" s="526">
        <f t="shared" si="480"/>
        <v>1</v>
      </c>
      <c r="AW482" s="526">
        <f t="shared" si="481"/>
        <v>1</v>
      </c>
      <c r="AX482" s="526">
        <f t="shared" si="482"/>
        <v>1</v>
      </c>
      <c r="AY482" s="526">
        <f t="shared" si="483"/>
        <v>1</v>
      </c>
      <c r="AZ482" s="526">
        <f t="shared" si="484"/>
        <v>1</v>
      </c>
      <c r="BA482" s="526">
        <f t="shared" si="485"/>
        <v>1</v>
      </c>
      <c r="BB482" s="526">
        <f t="shared" si="486"/>
        <v>1</v>
      </c>
      <c r="BC482" s="526">
        <f t="shared" si="487"/>
        <v>1</v>
      </c>
      <c r="BD482" s="526">
        <f t="shared" si="488"/>
        <v>1</v>
      </c>
      <c r="BE482" s="526">
        <f t="shared" si="489"/>
        <v>1</v>
      </c>
      <c r="BF482" s="526">
        <f t="shared" si="490"/>
        <v>1</v>
      </c>
      <c r="BG482" s="526">
        <f t="shared" si="491"/>
        <v>1</v>
      </c>
      <c r="BH482" s="526">
        <f t="shared" si="492"/>
        <v>1</v>
      </c>
      <c r="BI482" s="526">
        <f t="shared" si="493"/>
        <v>1</v>
      </c>
      <c r="BJ482" s="526">
        <f t="shared" si="494"/>
        <v>1</v>
      </c>
      <c r="BK482" s="526">
        <f t="shared" si="495"/>
        <v>1</v>
      </c>
      <c r="BL482" s="526">
        <f t="shared" si="496"/>
        <v>1</v>
      </c>
      <c r="BM482" s="526">
        <f t="shared" si="497"/>
        <v>1</v>
      </c>
      <c r="BN482" s="526">
        <f t="shared" si="498"/>
        <v>1</v>
      </c>
      <c r="BO482" s="526">
        <f t="shared" si="499"/>
        <v>1</v>
      </c>
      <c r="BP482" s="526">
        <f t="shared" si="500"/>
        <v>1</v>
      </c>
      <c r="BQ482" s="526">
        <f t="shared" si="501"/>
        <v>1</v>
      </c>
      <c r="BR482" s="526">
        <f t="shared" si="502"/>
        <v>1</v>
      </c>
      <c r="BS482" s="526">
        <f t="shared" si="503"/>
        <v>1</v>
      </c>
      <c r="BT482" s="526">
        <f t="shared" si="504"/>
        <v>1</v>
      </c>
      <c r="BU482" s="526">
        <f t="shared" si="505"/>
        <v>1</v>
      </c>
      <c r="BV482" s="525">
        <f t="shared" si="506"/>
        <v>2.7762296280473575</v>
      </c>
      <c r="BW482" s="525">
        <f t="shared" si="507"/>
        <v>2.0241128525411014</v>
      </c>
      <c r="BX482" s="526">
        <f t="shared" si="508"/>
        <v>2.2668484248585186</v>
      </c>
      <c r="BY482" s="529">
        <f t="shared" si="509"/>
        <v>1</v>
      </c>
      <c r="BZ482" s="530">
        <f t="shared" si="510"/>
        <v>0.64122215865278576</v>
      </c>
      <c r="CB482" s="27"/>
      <c r="CC482" s="53"/>
    </row>
    <row r="483" spans="1:81">
      <c r="A483" s="32">
        <f t="shared" si="511"/>
        <v>1886</v>
      </c>
      <c r="B483" s="525">
        <f t="shared" si="434"/>
        <v>3.0183596102709314</v>
      </c>
      <c r="C483" s="525">
        <f t="shared" si="435"/>
        <v>1</v>
      </c>
      <c r="D483" s="525">
        <f t="shared" si="436"/>
        <v>3.0183596102709314</v>
      </c>
      <c r="E483" s="525">
        <f t="shared" si="437"/>
        <v>1</v>
      </c>
      <c r="F483" s="526">
        <f t="shared" si="438"/>
        <v>1</v>
      </c>
      <c r="G483" s="527">
        <f t="shared" si="439"/>
        <v>1</v>
      </c>
      <c r="H483" s="526">
        <f t="shared" si="440"/>
        <v>1</v>
      </c>
      <c r="I483" s="525">
        <f t="shared" si="441"/>
        <v>1</v>
      </c>
      <c r="J483" s="527">
        <f t="shared" si="442"/>
        <v>1</v>
      </c>
      <c r="K483" s="527">
        <f t="shared" si="443"/>
        <v>1</v>
      </c>
      <c r="L483" s="527">
        <f t="shared" si="444"/>
        <v>1</v>
      </c>
      <c r="M483" s="527">
        <f t="shared" si="445"/>
        <v>1</v>
      </c>
      <c r="N483" s="527">
        <f t="shared" si="446"/>
        <v>1</v>
      </c>
      <c r="O483" s="527">
        <f t="shared" si="447"/>
        <v>1</v>
      </c>
      <c r="P483" s="527">
        <f t="shared" si="448"/>
        <v>1</v>
      </c>
      <c r="Q483" s="527">
        <f t="shared" si="449"/>
        <v>1</v>
      </c>
      <c r="R483" s="527">
        <f t="shared" si="450"/>
        <v>1</v>
      </c>
      <c r="S483" s="527">
        <f t="shared" si="451"/>
        <v>1</v>
      </c>
      <c r="T483" s="526">
        <f t="shared" si="452"/>
        <v>1</v>
      </c>
      <c r="U483" s="528">
        <f t="shared" si="453"/>
        <v>2.396068909503442</v>
      </c>
      <c r="V483" s="527">
        <f t="shared" si="454"/>
        <v>1.9435412234371556</v>
      </c>
      <c r="W483" s="526">
        <f t="shared" si="455"/>
        <v>2.1373815918384138</v>
      </c>
      <c r="X483" s="527">
        <f t="shared" si="456"/>
        <v>1.9977134332679867</v>
      </c>
      <c r="Y483" s="526">
        <f t="shared" si="457"/>
        <v>2.1510799652582122</v>
      </c>
      <c r="Z483" s="528">
        <f t="shared" si="458"/>
        <v>2.3296419289443309</v>
      </c>
      <c r="AA483" s="526">
        <f t="shared" si="459"/>
        <v>1</v>
      </c>
      <c r="AB483" s="526">
        <f t="shared" si="460"/>
        <v>1</v>
      </c>
      <c r="AC483" s="526">
        <f t="shared" si="461"/>
        <v>1</v>
      </c>
      <c r="AD483" s="526">
        <f t="shared" si="462"/>
        <v>1</v>
      </c>
      <c r="AE483" s="527">
        <f t="shared" si="463"/>
        <v>1</v>
      </c>
      <c r="AF483" s="526">
        <f t="shared" si="464"/>
        <v>1</v>
      </c>
      <c r="AG483" s="526">
        <f t="shared" si="465"/>
        <v>1</v>
      </c>
      <c r="AH483" s="526">
        <f t="shared" si="466"/>
        <v>1</v>
      </c>
      <c r="AI483" s="526">
        <f t="shared" si="467"/>
        <v>1</v>
      </c>
      <c r="AJ483" s="526">
        <f t="shared" si="468"/>
        <v>1</v>
      </c>
      <c r="AK483" s="526">
        <f t="shared" si="469"/>
        <v>1</v>
      </c>
      <c r="AL483" s="526">
        <f t="shared" si="470"/>
        <v>1</v>
      </c>
      <c r="AM483" s="526">
        <f t="shared" si="471"/>
        <v>1</v>
      </c>
      <c r="AN483" s="526">
        <f t="shared" si="472"/>
        <v>1</v>
      </c>
      <c r="AO483" s="526">
        <f t="shared" si="473"/>
        <v>1</v>
      </c>
      <c r="AP483" s="526">
        <f t="shared" si="474"/>
        <v>1</v>
      </c>
      <c r="AQ483" s="526">
        <f t="shared" si="475"/>
        <v>1</v>
      </c>
      <c r="AR483" s="526">
        <f t="shared" si="476"/>
        <v>1</v>
      </c>
      <c r="AS483" s="526">
        <f t="shared" si="477"/>
        <v>1</v>
      </c>
      <c r="AT483" s="526">
        <f t="shared" si="478"/>
        <v>1</v>
      </c>
      <c r="AU483" s="526">
        <f t="shared" si="479"/>
        <v>1</v>
      </c>
      <c r="AV483" s="526">
        <f t="shared" si="480"/>
        <v>1</v>
      </c>
      <c r="AW483" s="526">
        <f t="shared" si="481"/>
        <v>1</v>
      </c>
      <c r="AX483" s="526">
        <f t="shared" si="482"/>
        <v>1</v>
      </c>
      <c r="AY483" s="526">
        <f t="shared" si="483"/>
        <v>1</v>
      </c>
      <c r="AZ483" s="526">
        <f t="shared" si="484"/>
        <v>1</v>
      </c>
      <c r="BA483" s="526">
        <f t="shared" si="485"/>
        <v>1</v>
      </c>
      <c r="BB483" s="526">
        <f t="shared" si="486"/>
        <v>1</v>
      </c>
      <c r="BC483" s="526">
        <f t="shared" si="487"/>
        <v>1</v>
      </c>
      <c r="BD483" s="526">
        <f t="shared" si="488"/>
        <v>1</v>
      </c>
      <c r="BE483" s="526">
        <f t="shared" si="489"/>
        <v>1</v>
      </c>
      <c r="BF483" s="526">
        <f t="shared" si="490"/>
        <v>1</v>
      </c>
      <c r="BG483" s="526">
        <f t="shared" si="491"/>
        <v>1</v>
      </c>
      <c r="BH483" s="526">
        <f t="shared" si="492"/>
        <v>1</v>
      </c>
      <c r="BI483" s="526">
        <f t="shared" si="493"/>
        <v>1</v>
      </c>
      <c r="BJ483" s="526">
        <f t="shared" si="494"/>
        <v>1</v>
      </c>
      <c r="BK483" s="526">
        <f t="shared" si="495"/>
        <v>1</v>
      </c>
      <c r="BL483" s="526">
        <f t="shared" si="496"/>
        <v>1</v>
      </c>
      <c r="BM483" s="526">
        <f t="shared" si="497"/>
        <v>1</v>
      </c>
      <c r="BN483" s="526">
        <f t="shared" si="498"/>
        <v>1</v>
      </c>
      <c r="BO483" s="526">
        <f t="shared" si="499"/>
        <v>1</v>
      </c>
      <c r="BP483" s="526">
        <f t="shared" si="500"/>
        <v>1</v>
      </c>
      <c r="BQ483" s="526">
        <f t="shared" si="501"/>
        <v>1</v>
      </c>
      <c r="BR483" s="526">
        <f t="shared" si="502"/>
        <v>1</v>
      </c>
      <c r="BS483" s="526">
        <f t="shared" si="503"/>
        <v>1</v>
      </c>
      <c r="BT483" s="526">
        <f t="shared" si="504"/>
        <v>1</v>
      </c>
      <c r="BU483" s="526">
        <f t="shared" si="505"/>
        <v>1</v>
      </c>
      <c r="BV483" s="525">
        <f t="shared" si="506"/>
        <v>3.0965638158989757</v>
      </c>
      <c r="BW483" s="525">
        <f t="shared" si="507"/>
        <v>2.0066762063076551</v>
      </c>
      <c r="BX483" s="526">
        <f t="shared" si="508"/>
        <v>2.3634161677574914</v>
      </c>
      <c r="BY483" s="529">
        <f t="shared" si="509"/>
        <v>1</v>
      </c>
      <c r="BZ483" s="530">
        <f t="shared" si="510"/>
        <v>0.64122215865278576</v>
      </c>
      <c r="CB483" s="27"/>
      <c r="CC483" s="53"/>
    </row>
    <row r="484" spans="1:81">
      <c r="A484" s="32">
        <f t="shared" si="511"/>
        <v>1887</v>
      </c>
      <c r="B484" s="525">
        <f t="shared" si="434"/>
        <v>3.0027367382629331</v>
      </c>
      <c r="C484" s="525">
        <f t="shared" si="435"/>
        <v>1</v>
      </c>
      <c r="D484" s="525">
        <f t="shared" si="436"/>
        <v>3.0027367382629331</v>
      </c>
      <c r="E484" s="525">
        <f t="shared" si="437"/>
        <v>1</v>
      </c>
      <c r="F484" s="526">
        <f t="shared" si="438"/>
        <v>1</v>
      </c>
      <c r="G484" s="527">
        <f t="shared" si="439"/>
        <v>1</v>
      </c>
      <c r="H484" s="526">
        <f t="shared" si="440"/>
        <v>1</v>
      </c>
      <c r="I484" s="525">
        <f t="shared" si="441"/>
        <v>1</v>
      </c>
      <c r="J484" s="527">
        <f t="shared" si="442"/>
        <v>1</v>
      </c>
      <c r="K484" s="527">
        <f t="shared" si="443"/>
        <v>1</v>
      </c>
      <c r="L484" s="527">
        <f t="shared" si="444"/>
        <v>1</v>
      </c>
      <c r="M484" s="527">
        <f t="shared" si="445"/>
        <v>1</v>
      </c>
      <c r="N484" s="527">
        <f t="shared" si="446"/>
        <v>1</v>
      </c>
      <c r="O484" s="527">
        <f t="shared" si="447"/>
        <v>1</v>
      </c>
      <c r="P484" s="527">
        <f t="shared" si="448"/>
        <v>1</v>
      </c>
      <c r="Q484" s="527">
        <f t="shared" si="449"/>
        <v>1</v>
      </c>
      <c r="R484" s="527">
        <f t="shared" si="450"/>
        <v>1</v>
      </c>
      <c r="S484" s="527">
        <f t="shared" si="451"/>
        <v>1</v>
      </c>
      <c r="T484" s="526">
        <f t="shared" si="452"/>
        <v>1</v>
      </c>
      <c r="U484" s="528">
        <f t="shared" si="453"/>
        <v>2.426500631098675</v>
      </c>
      <c r="V484" s="527">
        <f t="shared" si="454"/>
        <v>2.025114676643557</v>
      </c>
      <c r="W484" s="526">
        <f t="shared" si="455"/>
        <v>2.2759492244888904</v>
      </c>
      <c r="X484" s="527">
        <f t="shared" si="456"/>
        <v>2.0909634388323299</v>
      </c>
      <c r="Y484" s="526">
        <f t="shared" si="457"/>
        <v>2.2914504217133733</v>
      </c>
      <c r="Z484" s="528">
        <f t="shared" si="458"/>
        <v>2.4697602665629232</v>
      </c>
      <c r="AA484" s="526">
        <f t="shared" si="459"/>
        <v>1</v>
      </c>
      <c r="AB484" s="526">
        <f t="shared" si="460"/>
        <v>1</v>
      </c>
      <c r="AC484" s="526">
        <f t="shared" si="461"/>
        <v>1</v>
      </c>
      <c r="AD484" s="526">
        <f t="shared" si="462"/>
        <v>1</v>
      </c>
      <c r="AE484" s="527">
        <f t="shared" si="463"/>
        <v>1</v>
      </c>
      <c r="AF484" s="526">
        <f t="shared" si="464"/>
        <v>1</v>
      </c>
      <c r="AG484" s="526">
        <f t="shared" si="465"/>
        <v>1</v>
      </c>
      <c r="AH484" s="526">
        <f t="shared" si="466"/>
        <v>1</v>
      </c>
      <c r="AI484" s="526">
        <f t="shared" si="467"/>
        <v>1</v>
      </c>
      <c r="AJ484" s="526">
        <f t="shared" si="468"/>
        <v>1</v>
      </c>
      <c r="AK484" s="526">
        <f t="shared" si="469"/>
        <v>1</v>
      </c>
      <c r="AL484" s="526">
        <f t="shared" si="470"/>
        <v>1</v>
      </c>
      <c r="AM484" s="526">
        <f t="shared" si="471"/>
        <v>1</v>
      </c>
      <c r="AN484" s="526">
        <f t="shared" si="472"/>
        <v>1</v>
      </c>
      <c r="AO484" s="526">
        <f t="shared" si="473"/>
        <v>1</v>
      </c>
      <c r="AP484" s="526">
        <f t="shared" si="474"/>
        <v>1</v>
      </c>
      <c r="AQ484" s="526">
        <f t="shared" si="475"/>
        <v>1</v>
      </c>
      <c r="AR484" s="526">
        <f t="shared" si="476"/>
        <v>1</v>
      </c>
      <c r="AS484" s="526">
        <f t="shared" si="477"/>
        <v>1</v>
      </c>
      <c r="AT484" s="526">
        <f t="shared" si="478"/>
        <v>1</v>
      </c>
      <c r="AU484" s="526">
        <f t="shared" si="479"/>
        <v>1</v>
      </c>
      <c r="AV484" s="526">
        <f t="shared" si="480"/>
        <v>1</v>
      </c>
      <c r="AW484" s="526">
        <f t="shared" si="481"/>
        <v>1</v>
      </c>
      <c r="AX484" s="526">
        <f t="shared" si="482"/>
        <v>1</v>
      </c>
      <c r="AY484" s="526">
        <f t="shared" si="483"/>
        <v>1</v>
      </c>
      <c r="AZ484" s="526">
        <f t="shared" si="484"/>
        <v>1</v>
      </c>
      <c r="BA484" s="526">
        <f t="shared" si="485"/>
        <v>1</v>
      </c>
      <c r="BB484" s="526">
        <f t="shared" si="486"/>
        <v>1</v>
      </c>
      <c r="BC484" s="526">
        <f t="shared" si="487"/>
        <v>1</v>
      </c>
      <c r="BD484" s="526">
        <f t="shared" si="488"/>
        <v>1</v>
      </c>
      <c r="BE484" s="526">
        <f t="shared" si="489"/>
        <v>1</v>
      </c>
      <c r="BF484" s="526">
        <f t="shared" si="490"/>
        <v>1</v>
      </c>
      <c r="BG484" s="526">
        <f t="shared" si="491"/>
        <v>1</v>
      </c>
      <c r="BH484" s="526">
        <f t="shared" si="492"/>
        <v>1</v>
      </c>
      <c r="BI484" s="526">
        <f t="shared" si="493"/>
        <v>1</v>
      </c>
      <c r="BJ484" s="526">
        <f t="shared" si="494"/>
        <v>1</v>
      </c>
      <c r="BK484" s="526">
        <f t="shared" si="495"/>
        <v>1</v>
      </c>
      <c r="BL484" s="526">
        <f t="shared" si="496"/>
        <v>1</v>
      </c>
      <c r="BM484" s="526">
        <f t="shared" si="497"/>
        <v>1</v>
      </c>
      <c r="BN484" s="526">
        <f t="shared" si="498"/>
        <v>1</v>
      </c>
      <c r="BO484" s="526">
        <f t="shared" si="499"/>
        <v>1</v>
      </c>
      <c r="BP484" s="526">
        <f t="shared" si="500"/>
        <v>1</v>
      </c>
      <c r="BQ484" s="526">
        <f t="shared" si="501"/>
        <v>1</v>
      </c>
      <c r="BR484" s="526">
        <f t="shared" si="502"/>
        <v>1</v>
      </c>
      <c r="BS484" s="526">
        <f t="shared" si="503"/>
        <v>1</v>
      </c>
      <c r="BT484" s="526">
        <f t="shared" si="504"/>
        <v>1</v>
      </c>
      <c r="BU484" s="526">
        <f t="shared" si="505"/>
        <v>1</v>
      </c>
      <c r="BV484" s="525">
        <f t="shared" si="506"/>
        <v>3.0854650208599113</v>
      </c>
      <c r="BW484" s="525">
        <f t="shared" si="507"/>
        <v>2.0950813321763544</v>
      </c>
      <c r="BX484" s="526">
        <f t="shared" si="508"/>
        <v>2.5078208956074741</v>
      </c>
      <c r="BY484" s="529">
        <f t="shared" si="509"/>
        <v>1</v>
      </c>
      <c r="BZ484" s="530">
        <f t="shared" si="510"/>
        <v>0.67175895560844889</v>
      </c>
      <c r="CB484" s="27"/>
      <c r="CC484" s="53"/>
    </row>
    <row r="485" spans="1:81">
      <c r="A485" s="32">
        <f t="shared" si="511"/>
        <v>1888</v>
      </c>
      <c r="B485" s="525">
        <f t="shared" si="434"/>
        <v>3.0882734439018558</v>
      </c>
      <c r="C485" s="525">
        <f t="shared" si="435"/>
        <v>1</v>
      </c>
      <c r="D485" s="525">
        <f t="shared" si="436"/>
        <v>3.0882734439018558</v>
      </c>
      <c r="E485" s="525">
        <f t="shared" si="437"/>
        <v>1</v>
      </c>
      <c r="F485" s="526">
        <f t="shared" si="438"/>
        <v>1</v>
      </c>
      <c r="G485" s="527">
        <f t="shared" si="439"/>
        <v>1</v>
      </c>
      <c r="H485" s="526">
        <f t="shared" si="440"/>
        <v>1</v>
      </c>
      <c r="I485" s="525">
        <f t="shared" si="441"/>
        <v>1</v>
      </c>
      <c r="J485" s="527">
        <f t="shared" si="442"/>
        <v>1</v>
      </c>
      <c r="K485" s="527">
        <f t="shared" si="443"/>
        <v>1</v>
      </c>
      <c r="L485" s="527">
        <f t="shared" si="444"/>
        <v>1</v>
      </c>
      <c r="M485" s="527">
        <f t="shared" si="445"/>
        <v>1</v>
      </c>
      <c r="N485" s="527">
        <f t="shared" si="446"/>
        <v>1</v>
      </c>
      <c r="O485" s="527">
        <f t="shared" si="447"/>
        <v>1</v>
      </c>
      <c r="P485" s="527">
        <f t="shared" si="448"/>
        <v>1</v>
      </c>
      <c r="Q485" s="527">
        <f t="shared" si="449"/>
        <v>1</v>
      </c>
      <c r="R485" s="527">
        <f t="shared" si="450"/>
        <v>1</v>
      </c>
      <c r="S485" s="527">
        <f t="shared" si="451"/>
        <v>1</v>
      </c>
      <c r="T485" s="526">
        <f t="shared" si="452"/>
        <v>1</v>
      </c>
      <c r="U485" s="528">
        <f t="shared" si="453"/>
        <v>2.5855319706286837</v>
      </c>
      <c r="V485" s="527">
        <f t="shared" si="454"/>
        <v>2.1162891004712061</v>
      </c>
      <c r="W485" s="526">
        <f t="shared" si="455"/>
        <v>2.385881975974403</v>
      </c>
      <c r="X485" s="527">
        <f t="shared" si="456"/>
        <v>2.1873249726701425</v>
      </c>
      <c r="Y485" s="526">
        <f t="shared" si="457"/>
        <v>2.4030912288753536</v>
      </c>
      <c r="Z485" s="528">
        <f t="shared" si="458"/>
        <v>2.5914099629777017</v>
      </c>
      <c r="AA485" s="526">
        <f t="shared" si="459"/>
        <v>1</v>
      </c>
      <c r="AB485" s="526">
        <f t="shared" si="460"/>
        <v>1</v>
      </c>
      <c r="AC485" s="526">
        <f t="shared" si="461"/>
        <v>1</v>
      </c>
      <c r="AD485" s="526">
        <f t="shared" si="462"/>
        <v>1</v>
      </c>
      <c r="AE485" s="527">
        <f t="shared" si="463"/>
        <v>1</v>
      </c>
      <c r="AF485" s="526">
        <f t="shared" si="464"/>
        <v>1</v>
      </c>
      <c r="AG485" s="526">
        <f t="shared" si="465"/>
        <v>1</v>
      </c>
      <c r="AH485" s="526">
        <f t="shared" si="466"/>
        <v>1</v>
      </c>
      <c r="AI485" s="526">
        <f t="shared" si="467"/>
        <v>1</v>
      </c>
      <c r="AJ485" s="526">
        <f t="shared" si="468"/>
        <v>1</v>
      </c>
      <c r="AK485" s="526">
        <f t="shared" si="469"/>
        <v>1</v>
      </c>
      <c r="AL485" s="526">
        <f t="shared" si="470"/>
        <v>1</v>
      </c>
      <c r="AM485" s="526">
        <f t="shared" si="471"/>
        <v>1</v>
      </c>
      <c r="AN485" s="526">
        <f t="shared" si="472"/>
        <v>1</v>
      </c>
      <c r="AO485" s="526">
        <f t="shared" si="473"/>
        <v>1</v>
      </c>
      <c r="AP485" s="526">
        <f t="shared" si="474"/>
        <v>1</v>
      </c>
      <c r="AQ485" s="526">
        <f t="shared" si="475"/>
        <v>1</v>
      </c>
      <c r="AR485" s="526">
        <f t="shared" si="476"/>
        <v>1</v>
      </c>
      <c r="AS485" s="526">
        <f t="shared" si="477"/>
        <v>1</v>
      </c>
      <c r="AT485" s="526">
        <f t="shared" si="478"/>
        <v>1</v>
      </c>
      <c r="AU485" s="526">
        <f t="shared" si="479"/>
        <v>1</v>
      </c>
      <c r="AV485" s="526">
        <f t="shared" si="480"/>
        <v>1</v>
      </c>
      <c r="AW485" s="526">
        <f t="shared" si="481"/>
        <v>1</v>
      </c>
      <c r="AX485" s="526">
        <f t="shared" si="482"/>
        <v>1</v>
      </c>
      <c r="AY485" s="526">
        <f t="shared" si="483"/>
        <v>1</v>
      </c>
      <c r="AZ485" s="526">
        <f t="shared" si="484"/>
        <v>1</v>
      </c>
      <c r="BA485" s="526">
        <f t="shared" si="485"/>
        <v>1</v>
      </c>
      <c r="BB485" s="526">
        <f t="shared" si="486"/>
        <v>1</v>
      </c>
      <c r="BC485" s="526">
        <f t="shared" si="487"/>
        <v>1</v>
      </c>
      <c r="BD485" s="526">
        <f t="shared" si="488"/>
        <v>1</v>
      </c>
      <c r="BE485" s="526">
        <f t="shared" si="489"/>
        <v>1</v>
      </c>
      <c r="BF485" s="526">
        <f t="shared" si="490"/>
        <v>1</v>
      </c>
      <c r="BG485" s="526">
        <f t="shared" si="491"/>
        <v>1</v>
      </c>
      <c r="BH485" s="526">
        <f t="shared" si="492"/>
        <v>1</v>
      </c>
      <c r="BI485" s="526">
        <f t="shared" si="493"/>
        <v>1</v>
      </c>
      <c r="BJ485" s="526">
        <f t="shared" si="494"/>
        <v>1</v>
      </c>
      <c r="BK485" s="526">
        <f t="shared" si="495"/>
        <v>1</v>
      </c>
      <c r="BL485" s="526">
        <f t="shared" si="496"/>
        <v>1</v>
      </c>
      <c r="BM485" s="526">
        <f t="shared" si="497"/>
        <v>1</v>
      </c>
      <c r="BN485" s="526">
        <f t="shared" si="498"/>
        <v>1</v>
      </c>
      <c r="BO485" s="526">
        <f t="shared" si="499"/>
        <v>1</v>
      </c>
      <c r="BP485" s="526">
        <f t="shared" si="500"/>
        <v>1</v>
      </c>
      <c r="BQ485" s="526">
        <f t="shared" si="501"/>
        <v>1</v>
      </c>
      <c r="BR485" s="526">
        <f t="shared" si="502"/>
        <v>1</v>
      </c>
      <c r="BS485" s="526">
        <f t="shared" si="503"/>
        <v>1</v>
      </c>
      <c r="BT485" s="526">
        <f t="shared" si="504"/>
        <v>1</v>
      </c>
      <c r="BU485" s="526">
        <f t="shared" si="505"/>
        <v>1</v>
      </c>
      <c r="BV485" s="525">
        <f t="shared" si="506"/>
        <v>3.178435718286952</v>
      </c>
      <c r="BW485" s="525">
        <f t="shared" si="507"/>
        <v>2.1937845963491789</v>
      </c>
      <c r="BX485" s="526">
        <f t="shared" si="508"/>
        <v>2.6337135045669693</v>
      </c>
      <c r="BY485" s="529">
        <f t="shared" si="509"/>
        <v>1</v>
      </c>
      <c r="BZ485" s="530">
        <f t="shared" si="510"/>
        <v>0.64122215865278565</v>
      </c>
      <c r="CB485" s="27"/>
      <c r="CC485" s="53"/>
    </row>
    <row r="486" spans="1:81">
      <c r="A486" s="32">
        <f t="shared" si="511"/>
        <v>1889</v>
      </c>
      <c r="B486" s="525">
        <f t="shared" si="434"/>
        <v>3.2951726256787595</v>
      </c>
      <c r="C486" s="525">
        <f t="shared" si="435"/>
        <v>1</v>
      </c>
      <c r="D486" s="525">
        <f t="shared" si="436"/>
        <v>3.2951726256787595</v>
      </c>
      <c r="E486" s="525">
        <f t="shared" si="437"/>
        <v>1</v>
      </c>
      <c r="F486" s="526">
        <f t="shared" si="438"/>
        <v>1</v>
      </c>
      <c r="G486" s="527">
        <f t="shared" si="439"/>
        <v>1</v>
      </c>
      <c r="H486" s="526">
        <f t="shared" si="440"/>
        <v>1</v>
      </c>
      <c r="I486" s="525">
        <f t="shared" si="441"/>
        <v>1</v>
      </c>
      <c r="J486" s="527">
        <f t="shared" si="442"/>
        <v>1</v>
      </c>
      <c r="K486" s="527">
        <f t="shared" si="443"/>
        <v>1</v>
      </c>
      <c r="L486" s="527">
        <f t="shared" si="444"/>
        <v>1</v>
      </c>
      <c r="M486" s="527">
        <f t="shared" si="445"/>
        <v>1</v>
      </c>
      <c r="N486" s="527">
        <f t="shared" si="446"/>
        <v>1</v>
      </c>
      <c r="O486" s="527">
        <f t="shared" si="447"/>
        <v>1</v>
      </c>
      <c r="P486" s="527">
        <f t="shared" si="448"/>
        <v>1</v>
      </c>
      <c r="Q486" s="527">
        <f t="shared" si="449"/>
        <v>1</v>
      </c>
      <c r="R486" s="527">
        <f t="shared" si="450"/>
        <v>1</v>
      </c>
      <c r="S486" s="527">
        <f t="shared" si="451"/>
        <v>1</v>
      </c>
      <c r="T486" s="526">
        <f t="shared" si="452"/>
        <v>1</v>
      </c>
      <c r="U486" s="528">
        <f t="shared" si="453"/>
        <v>2.6802428177355573</v>
      </c>
      <c r="V486" s="527">
        <f t="shared" si="454"/>
        <v>2.1503416229411902</v>
      </c>
      <c r="W486" s="526">
        <f t="shared" si="455"/>
        <v>2.4524861013822976</v>
      </c>
      <c r="X486" s="527">
        <f t="shared" si="456"/>
        <v>2.2297938787608111</v>
      </c>
      <c r="Y486" s="526">
        <f t="shared" si="457"/>
        <v>2.4711622585828068</v>
      </c>
      <c r="Z486" s="528">
        <f t="shared" si="458"/>
        <v>2.7102487253922054</v>
      </c>
      <c r="AA486" s="526">
        <f t="shared" si="459"/>
        <v>1</v>
      </c>
      <c r="AB486" s="526">
        <f t="shared" si="460"/>
        <v>1</v>
      </c>
      <c r="AC486" s="526">
        <f t="shared" si="461"/>
        <v>1</v>
      </c>
      <c r="AD486" s="526">
        <f t="shared" si="462"/>
        <v>1</v>
      </c>
      <c r="AE486" s="527">
        <f t="shared" si="463"/>
        <v>1</v>
      </c>
      <c r="AF486" s="526">
        <f t="shared" si="464"/>
        <v>1</v>
      </c>
      <c r="AG486" s="526">
        <f t="shared" si="465"/>
        <v>1</v>
      </c>
      <c r="AH486" s="526">
        <f t="shared" si="466"/>
        <v>1</v>
      </c>
      <c r="AI486" s="526">
        <f t="shared" si="467"/>
        <v>1</v>
      </c>
      <c r="AJ486" s="526">
        <f t="shared" si="468"/>
        <v>1</v>
      </c>
      <c r="AK486" s="526">
        <f t="shared" si="469"/>
        <v>1</v>
      </c>
      <c r="AL486" s="526">
        <f t="shared" si="470"/>
        <v>1</v>
      </c>
      <c r="AM486" s="526">
        <f t="shared" si="471"/>
        <v>1</v>
      </c>
      <c r="AN486" s="526">
        <f t="shared" si="472"/>
        <v>1</v>
      </c>
      <c r="AO486" s="526">
        <f t="shared" si="473"/>
        <v>1</v>
      </c>
      <c r="AP486" s="526">
        <f t="shared" si="474"/>
        <v>1</v>
      </c>
      <c r="AQ486" s="526">
        <f t="shared" si="475"/>
        <v>1</v>
      </c>
      <c r="AR486" s="526">
        <f t="shared" si="476"/>
        <v>1</v>
      </c>
      <c r="AS486" s="526">
        <f t="shared" si="477"/>
        <v>1</v>
      </c>
      <c r="AT486" s="526">
        <f t="shared" si="478"/>
        <v>1</v>
      </c>
      <c r="AU486" s="526">
        <f t="shared" si="479"/>
        <v>1</v>
      </c>
      <c r="AV486" s="526">
        <f t="shared" si="480"/>
        <v>1</v>
      </c>
      <c r="AW486" s="526">
        <f t="shared" si="481"/>
        <v>1</v>
      </c>
      <c r="AX486" s="526">
        <f t="shared" si="482"/>
        <v>1</v>
      </c>
      <c r="AY486" s="526">
        <f t="shared" si="483"/>
        <v>1</v>
      </c>
      <c r="AZ486" s="526">
        <f t="shared" si="484"/>
        <v>1</v>
      </c>
      <c r="BA486" s="526">
        <f t="shared" si="485"/>
        <v>1</v>
      </c>
      <c r="BB486" s="526">
        <f t="shared" si="486"/>
        <v>1</v>
      </c>
      <c r="BC486" s="526">
        <f t="shared" si="487"/>
        <v>1</v>
      </c>
      <c r="BD486" s="526">
        <f t="shared" si="488"/>
        <v>1</v>
      </c>
      <c r="BE486" s="526">
        <f t="shared" si="489"/>
        <v>1</v>
      </c>
      <c r="BF486" s="526">
        <f t="shared" si="490"/>
        <v>1</v>
      </c>
      <c r="BG486" s="526">
        <f t="shared" si="491"/>
        <v>1</v>
      </c>
      <c r="BH486" s="526">
        <f t="shared" si="492"/>
        <v>1</v>
      </c>
      <c r="BI486" s="526">
        <f t="shared" si="493"/>
        <v>1</v>
      </c>
      <c r="BJ486" s="526">
        <f t="shared" si="494"/>
        <v>1</v>
      </c>
      <c r="BK486" s="526">
        <f t="shared" si="495"/>
        <v>1</v>
      </c>
      <c r="BL486" s="526">
        <f t="shared" si="496"/>
        <v>1</v>
      </c>
      <c r="BM486" s="526">
        <f t="shared" si="497"/>
        <v>1</v>
      </c>
      <c r="BN486" s="526">
        <f t="shared" si="498"/>
        <v>1</v>
      </c>
      <c r="BO486" s="526">
        <f t="shared" si="499"/>
        <v>1</v>
      </c>
      <c r="BP486" s="526">
        <f t="shared" si="500"/>
        <v>1</v>
      </c>
      <c r="BQ486" s="526">
        <f t="shared" si="501"/>
        <v>1</v>
      </c>
      <c r="BR486" s="526">
        <f t="shared" si="502"/>
        <v>1</v>
      </c>
      <c r="BS486" s="526">
        <f t="shared" si="503"/>
        <v>1</v>
      </c>
      <c r="BT486" s="526">
        <f t="shared" si="504"/>
        <v>1</v>
      </c>
      <c r="BU486" s="526">
        <f t="shared" si="505"/>
        <v>1</v>
      </c>
      <c r="BV486" s="525">
        <f t="shared" si="506"/>
        <v>3.3968015309936885</v>
      </c>
      <c r="BW486" s="525">
        <f t="shared" si="507"/>
        <v>2.2335422418907762</v>
      </c>
      <c r="BX486" s="526">
        <f t="shared" si="508"/>
        <v>2.7569712965807032</v>
      </c>
      <c r="BY486" s="529">
        <f t="shared" si="509"/>
        <v>1</v>
      </c>
      <c r="BZ486" s="530">
        <f t="shared" si="510"/>
        <v>0.61068795314785429</v>
      </c>
      <c r="CB486" s="27"/>
      <c r="CC486" s="53"/>
    </row>
    <row r="487" spans="1:81">
      <c r="A487" s="32">
        <f t="shared" si="511"/>
        <v>1890</v>
      </c>
      <c r="B487" s="525">
        <f t="shared" si="434"/>
        <v>3.0942264655240317</v>
      </c>
      <c r="C487" s="525">
        <f t="shared" si="435"/>
        <v>1</v>
      </c>
      <c r="D487" s="525">
        <f t="shared" si="436"/>
        <v>3.0942264655240317</v>
      </c>
      <c r="E487" s="525">
        <f t="shared" si="437"/>
        <v>1</v>
      </c>
      <c r="F487" s="526">
        <f t="shared" si="438"/>
        <v>1</v>
      </c>
      <c r="G487" s="527">
        <f t="shared" si="439"/>
        <v>1</v>
      </c>
      <c r="H487" s="526">
        <f t="shared" si="440"/>
        <v>1</v>
      </c>
      <c r="I487" s="525">
        <f t="shared" si="441"/>
        <v>1</v>
      </c>
      <c r="J487" s="527">
        <f t="shared" si="442"/>
        <v>1</v>
      </c>
      <c r="K487" s="527">
        <f t="shared" si="443"/>
        <v>1</v>
      </c>
      <c r="L487" s="527">
        <f t="shared" si="444"/>
        <v>1</v>
      </c>
      <c r="M487" s="527">
        <f t="shared" si="445"/>
        <v>1</v>
      </c>
      <c r="N487" s="527">
        <f t="shared" si="446"/>
        <v>1</v>
      </c>
      <c r="O487" s="527">
        <f t="shared" si="447"/>
        <v>1</v>
      </c>
      <c r="P487" s="527">
        <f t="shared" si="448"/>
        <v>1</v>
      </c>
      <c r="Q487" s="527">
        <f t="shared" si="449"/>
        <v>1</v>
      </c>
      <c r="R487" s="527">
        <f t="shared" si="450"/>
        <v>1</v>
      </c>
      <c r="S487" s="527">
        <f t="shared" si="451"/>
        <v>1</v>
      </c>
      <c r="T487" s="526">
        <f t="shared" si="452"/>
        <v>1</v>
      </c>
      <c r="U487" s="528">
        <f t="shared" si="453"/>
        <v>2.6926976858194731</v>
      </c>
      <c r="V487" s="527">
        <f t="shared" si="454"/>
        <v>2.170426694703671</v>
      </c>
      <c r="W487" s="526">
        <f t="shared" si="455"/>
        <v>2.5358779939341165</v>
      </c>
      <c r="X487" s="527">
        <f t="shared" si="456"/>
        <v>2.2638408003014963</v>
      </c>
      <c r="Y487" s="526">
        <f t="shared" si="457"/>
        <v>2.5562096395360188</v>
      </c>
      <c r="Z487" s="528">
        <f t="shared" si="458"/>
        <v>2.8543043075591208</v>
      </c>
      <c r="AA487" s="526">
        <f t="shared" si="459"/>
        <v>1</v>
      </c>
      <c r="AB487" s="526">
        <f t="shared" si="460"/>
        <v>1</v>
      </c>
      <c r="AC487" s="526">
        <f t="shared" si="461"/>
        <v>1</v>
      </c>
      <c r="AD487" s="526">
        <f t="shared" si="462"/>
        <v>1</v>
      </c>
      <c r="AE487" s="527">
        <f t="shared" si="463"/>
        <v>1</v>
      </c>
      <c r="AF487" s="526">
        <f t="shared" si="464"/>
        <v>1</v>
      </c>
      <c r="AG487" s="526">
        <f t="shared" si="465"/>
        <v>1</v>
      </c>
      <c r="AH487" s="526">
        <f t="shared" si="466"/>
        <v>1</v>
      </c>
      <c r="AI487" s="526">
        <f t="shared" si="467"/>
        <v>1</v>
      </c>
      <c r="AJ487" s="526">
        <f t="shared" si="468"/>
        <v>1</v>
      </c>
      <c r="AK487" s="526">
        <f t="shared" si="469"/>
        <v>1</v>
      </c>
      <c r="AL487" s="526">
        <f t="shared" si="470"/>
        <v>1</v>
      </c>
      <c r="AM487" s="526">
        <f t="shared" si="471"/>
        <v>1</v>
      </c>
      <c r="AN487" s="526">
        <f t="shared" si="472"/>
        <v>1</v>
      </c>
      <c r="AO487" s="526">
        <f t="shared" si="473"/>
        <v>1</v>
      </c>
      <c r="AP487" s="526">
        <f t="shared" si="474"/>
        <v>1</v>
      </c>
      <c r="AQ487" s="526">
        <f t="shared" si="475"/>
        <v>1</v>
      </c>
      <c r="AR487" s="526">
        <f t="shared" si="476"/>
        <v>1</v>
      </c>
      <c r="AS487" s="526">
        <f t="shared" si="477"/>
        <v>1</v>
      </c>
      <c r="AT487" s="526">
        <f t="shared" si="478"/>
        <v>1</v>
      </c>
      <c r="AU487" s="526">
        <f t="shared" si="479"/>
        <v>1</v>
      </c>
      <c r="AV487" s="526">
        <f t="shared" si="480"/>
        <v>1</v>
      </c>
      <c r="AW487" s="526">
        <f t="shared" si="481"/>
        <v>1</v>
      </c>
      <c r="AX487" s="526">
        <f t="shared" si="482"/>
        <v>1</v>
      </c>
      <c r="AY487" s="526">
        <f t="shared" si="483"/>
        <v>1</v>
      </c>
      <c r="AZ487" s="526">
        <f t="shared" si="484"/>
        <v>1</v>
      </c>
      <c r="BA487" s="526">
        <f t="shared" si="485"/>
        <v>1</v>
      </c>
      <c r="BB487" s="526">
        <f t="shared" si="486"/>
        <v>1</v>
      </c>
      <c r="BC487" s="526">
        <f t="shared" si="487"/>
        <v>1</v>
      </c>
      <c r="BD487" s="526">
        <f t="shared" si="488"/>
        <v>1</v>
      </c>
      <c r="BE487" s="526">
        <f t="shared" si="489"/>
        <v>1</v>
      </c>
      <c r="BF487" s="526">
        <f t="shared" si="490"/>
        <v>1</v>
      </c>
      <c r="BG487" s="526">
        <f t="shared" si="491"/>
        <v>1</v>
      </c>
      <c r="BH487" s="526">
        <f t="shared" si="492"/>
        <v>1</v>
      </c>
      <c r="BI487" s="526">
        <f t="shared" si="493"/>
        <v>1</v>
      </c>
      <c r="BJ487" s="526">
        <f t="shared" si="494"/>
        <v>1</v>
      </c>
      <c r="BK487" s="526">
        <f t="shared" si="495"/>
        <v>1</v>
      </c>
      <c r="BL487" s="526">
        <f t="shared" si="496"/>
        <v>1</v>
      </c>
      <c r="BM487" s="526">
        <f t="shared" si="497"/>
        <v>1</v>
      </c>
      <c r="BN487" s="526">
        <f t="shared" si="498"/>
        <v>1</v>
      </c>
      <c r="BO487" s="526">
        <f t="shared" si="499"/>
        <v>1</v>
      </c>
      <c r="BP487" s="526">
        <f t="shared" si="500"/>
        <v>1</v>
      </c>
      <c r="BQ487" s="526">
        <f t="shared" si="501"/>
        <v>1</v>
      </c>
      <c r="BR487" s="526">
        <f t="shared" si="502"/>
        <v>1</v>
      </c>
      <c r="BS487" s="526">
        <f t="shared" si="503"/>
        <v>1</v>
      </c>
      <c r="BT487" s="526">
        <f t="shared" si="504"/>
        <v>1</v>
      </c>
      <c r="BU487" s="526">
        <f t="shared" si="505"/>
        <v>1</v>
      </c>
      <c r="BV487" s="525">
        <f t="shared" si="506"/>
        <v>3.1947612912319818</v>
      </c>
      <c r="BW487" s="525">
        <f t="shared" si="507"/>
        <v>2.2589132504049418</v>
      </c>
      <c r="BX487" s="526">
        <f t="shared" si="508"/>
        <v>2.9061234437257193</v>
      </c>
      <c r="BY487" s="529">
        <f t="shared" si="509"/>
        <v>1</v>
      </c>
      <c r="BZ487" s="530">
        <f t="shared" si="510"/>
        <v>0.62595505590031997</v>
      </c>
      <c r="CB487" s="27"/>
      <c r="CC487" s="53"/>
    </row>
    <row r="488" spans="1:81">
      <c r="A488" s="32">
        <f t="shared" si="511"/>
        <v>1891</v>
      </c>
      <c r="B488" s="525">
        <f t="shared" si="434"/>
        <v>3.6573543585331034</v>
      </c>
      <c r="C488" s="525">
        <f t="shared" si="435"/>
        <v>1</v>
      </c>
      <c r="D488" s="525">
        <f t="shared" si="436"/>
        <v>3.6573543585331034</v>
      </c>
      <c r="E488" s="525">
        <f t="shared" si="437"/>
        <v>1</v>
      </c>
      <c r="F488" s="526">
        <f t="shared" si="438"/>
        <v>1</v>
      </c>
      <c r="G488" s="527">
        <f t="shared" si="439"/>
        <v>1</v>
      </c>
      <c r="H488" s="526">
        <f t="shared" si="440"/>
        <v>1</v>
      </c>
      <c r="I488" s="525">
        <f t="shared" si="441"/>
        <v>1</v>
      </c>
      <c r="J488" s="527">
        <f t="shared" si="442"/>
        <v>1</v>
      </c>
      <c r="K488" s="527">
        <f t="shared" si="443"/>
        <v>1</v>
      </c>
      <c r="L488" s="527">
        <f t="shared" si="444"/>
        <v>1</v>
      </c>
      <c r="M488" s="527">
        <f t="shared" si="445"/>
        <v>1</v>
      </c>
      <c r="N488" s="527">
        <f t="shared" si="446"/>
        <v>1</v>
      </c>
      <c r="O488" s="527">
        <f t="shared" si="447"/>
        <v>1</v>
      </c>
      <c r="P488" s="527">
        <f t="shared" si="448"/>
        <v>1</v>
      </c>
      <c r="Q488" s="527">
        <f t="shared" si="449"/>
        <v>1</v>
      </c>
      <c r="R488" s="527">
        <f t="shared" si="450"/>
        <v>1</v>
      </c>
      <c r="S488" s="527">
        <f t="shared" si="451"/>
        <v>1</v>
      </c>
      <c r="T488" s="526">
        <f t="shared" si="452"/>
        <v>1</v>
      </c>
      <c r="U488" s="528">
        <f t="shared" si="453"/>
        <v>2.7921123300797328</v>
      </c>
      <c r="V488" s="527">
        <f t="shared" si="454"/>
        <v>2.3189280530970442</v>
      </c>
      <c r="W488" s="526">
        <f t="shared" si="455"/>
        <v>2.7401501493776341</v>
      </c>
      <c r="X488" s="527">
        <f t="shared" si="456"/>
        <v>2.4235500903627742</v>
      </c>
      <c r="Y488" s="526">
        <f t="shared" si="457"/>
        <v>2.7632226495174388</v>
      </c>
      <c r="Z488" s="528">
        <f t="shared" si="458"/>
        <v>3.0219864868822066</v>
      </c>
      <c r="AA488" s="526">
        <f t="shared" si="459"/>
        <v>1</v>
      </c>
      <c r="AB488" s="526">
        <f t="shared" si="460"/>
        <v>1</v>
      </c>
      <c r="AC488" s="526">
        <f t="shared" si="461"/>
        <v>1</v>
      </c>
      <c r="AD488" s="526">
        <f t="shared" si="462"/>
        <v>1</v>
      </c>
      <c r="AE488" s="527">
        <f t="shared" si="463"/>
        <v>1</v>
      </c>
      <c r="AF488" s="526">
        <f t="shared" si="464"/>
        <v>1</v>
      </c>
      <c r="AG488" s="526">
        <f t="shared" si="465"/>
        <v>1</v>
      </c>
      <c r="AH488" s="526">
        <f t="shared" si="466"/>
        <v>1</v>
      </c>
      <c r="AI488" s="526">
        <f t="shared" si="467"/>
        <v>1</v>
      </c>
      <c r="AJ488" s="526">
        <f t="shared" si="468"/>
        <v>1</v>
      </c>
      <c r="AK488" s="526">
        <f t="shared" si="469"/>
        <v>1</v>
      </c>
      <c r="AL488" s="526">
        <f t="shared" si="470"/>
        <v>1</v>
      </c>
      <c r="AM488" s="526">
        <f t="shared" si="471"/>
        <v>1</v>
      </c>
      <c r="AN488" s="526">
        <f t="shared" si="472"/>
        <v>1</v>
      </c>
      <c r="AO488" s="526">
        <f t="shared" si="473"/>
        <v>1</v>
      </c>
      <c r="AP488" s="526">
        <f t="shared" si="474"/>
        <v>1</v>
      </c>
      <c r="AQ488" s="526">
        <f t="shared" si="475"/>
        <v>1</v>
      </c>
      <c r="AR488" s="526">
        <f t="shared" si="476"/>
        <v>1</v>
      </c>
      <c r="AS488" s="526">
        <f t="shared" si="477"/>
        <v>1</v>
      </c>
      <c r="AT488" s="526">
        <f t="shared" si="478"/>
        <v>1</v>
      </c>
      <c r="AU488" s="526">
        <f t="shared" si="479"/>
        <v>1</v>
      </c>
      <c r="AV488" s="526">
        <f t="shared" si="480"/>
        <v>1</v>
      </c>
      <c r="AW488" s="526">
        <f t="shared" si="481"/>
        <v>1</v>
      </c>
      <c r="AX488" s="526">
        <f t="shared" si="482"/>
        <v>1</v>
      </c>
      <c r="AY488" s="526">
        <f t="shared" si="483"/>
        <v>1</v>
      </c>
      <c r="AZ488" s="526">
        <f t="shared" si="484"/>
        <v>1</v>
      </c>
      <c r="BA488" s="526">
        <f t="shared" si="485"/>
        <v>1</v>
      </c>
      <c r="BB488" s="526">
        <f t="shared" si="486"/>
        <v>1</v>
      </c>
      <c r="BC488" s="526">
        <f t="shared" si="487"/>
        <v>1</v>
      </c>
      <c r="BD488" s="526">
        <f t="shared" si="488"/>
        <v>1</v>
      </c>
      <c r="BE488" s="526">
        <f t="shared" si="489"/>
        <v>1</v>
      </c>
      <c r="BF488" s="526">
        <f t="shared" si="490"/>
        <v>1</v>
      </c>
      <c r="BG488" s="526">
        <f t="shared" si="491"/>
        <v>1</v>
      </c>
      <c r="BH488" s="526">
        <f t="shared" si="492"/>
        <v>1</v>
      </c>
      <c r="BI488" s="526">
        <f t="shared" si="493"/>
        <v>1</v>
      </c>
      <c r="BJ488" s="526">
        <f t="shared" si="494"/>
        <v>1</v>
      </c>
      <c r="BK488" s="526">
        <f t="shared" si="495"/>
        <v>1</v>
      </c>
      <c r="BL488" s="526">
        <f t="shared" si="496"/>
        <v>1</v>
      </c>
      <c r="BM488" s="526">
        <f t="shared" si="497"/>
        <v>1</v>
      </c>
      <c r="BN488" s="526">
        <f t="shared" si="498"/>
        <v>1</v>
      </c>
      <c r="BO488" s="526">
        <f t="shared" si="499"/>
        <v>1</v>
      </c>
      <c r="BP488" s="526">
        <f t="shared" si="500"/>
        <v>1</v>
      </c>
      <c r="BQ488" s="526">
        <f t="shared" si="501"/>
        <v>1</v>
      </c>
      <c r="BR488" s="526">
        <f t="shared" si="502"/>
        <v>1</v>
      </c>
      <c r="BS488" s="526">
        <f t="shared" si="503"/>
        <v>1</v>
      </c>
      <c r="BT488" s="526">
        <f t="shared" si="504"/>
        <v>1</v>
      </c>
      <c r="BU488" s="526">
        <f t="shared" si="505"/>
        <v>1</v>
      </c>
      <c r="BV488" s="525">
        <f t="shared" si="506"/>
        <v>3.7822277270163753</v>
      </c>
      <c r="BW488" s="525">
        <f t="shared" si="507"/>
        <v>2.4182958278648572</v>
      </c>
      <c r="BX488" s="526">
        <f t="shared" si="508"/>
        <v>3.0796190133161452</v>
      </c>
      <c r="BY488" s="529">
        <f t="shared" si="509"/>
        <v>1</v>
      </c>
      <c r="BZ488" s="530">
        <f t="shared" si="510"/>
        <v>0.58778697408493086</v>
      </c>
      <c r="CB488" s="27"/>
      <c r="CC488" s="53"/>
    </row>
    <row r="489" spans="1:81">
      <c r="A489" s="32">
        <f t="shared" si="511"/>
        <v>1892</v>
      </c>
      <c r="B489" s="525">
        <f t="shared" si="434"/>
        <v>3.8768320954021038</v>
      </c>
      <c r="C489" s="525">
        <f t="shared" si="435"/>
        <v>1</v>
      </c>
      <c r="D489" s="525">
        <f t="shared" si="436"/>
        <v>3.8768320954021038</v>
      </c>
      <c r="E489" s="525">
        <f t="shared" si="437"/>
        <v>1</v>
      </c>
      <c r="F489" s="526">
        <f t="shared" si="438"/>
        <v>1</v>
      </c>
      <c r="G489" s="527">
        <f t="shared" si="439"/>
        <v>1</v>
      </c>
      <c r="H489" s="526">
        <f t="shared" si="440"/>
        <v>1</v>
      </c>
      <c r="I489" s="525">
        <f t="shared" si="441"/>
        <v>1</v>
      </c>
      <c r="J489" s="527">
        <f t="shared" si="442"/>
        <v>1</v>
      </c>
      <c r="K489" s="527">
        <f t="shared" si="443"/>
        <v>1</v>
      </c>
      <c r="L489" s="527">
        <f t="shared" si="444"/>
        <v>1</v>
      </c>
      <c r="M489" s="527">
        <f t="shared" si="445"/>
        <v>1</v>
      </c>
      <c r="N489" s="527">
        <f t="shared" si="446"/>
        <v>1</v>
      </c>
      <c r="O489" s="527">
        <f t="shared" si="447"/>
        <v>1</v>
      </c>
      <c r="P489" s="527">
        <f t="shared" si="448"/>
        <v>1</v>
      </c>
      <c r="Q489" s="527">
        <f t="shared" si="449"/>
        <v>1</v>
      </c>
      <c r="R489" s="527">
        <f t="shared" si="450"/>
        <v>1</v>
      </c>
      <c r="S489" s="527">
        <f t="shared" si="451"/>
        <v>1</v>
      </c>
      <c r="T489" s="526">
        <f t="shared" si="452"/>
        <v>1</v>
      </c>
      <c r="U489" s="528">
        <f t="shared" si="453"/>
        <v>2.8291929148220301</v>
      </c>
      <c r="V489" s="527">
        <f t="shared" si="454"/>
        <v>2.1901751501148579</v>
      </c>
      <c r="W489" s="526">
        <f t="shared" si="455"/>
        <v>2.6469185880224573</v>
      </c>
      <c r="X489" s="527">
        <f t="shared" si="456"/>
        <v>2.3058380592315948</v>
      </c>
      <c r="Y489" s="526">
        <f t="shared" si="457"/>
        <v>2.6702720404475446</v>
      </c>
      <c r="Z489" s="528">
        <f t="shared" si="458"/>
        <v>3.1379264220368439</v>
      </c>
      <c r="AA489" s="526">
        <f t="shared" si="459"/>
        <v>1</v>
      </c>
      <c r="AB489" s="526">
        <f t="shared" si="460"/>
        <v>1</v>
      </c>
      <c r="AC489" s="526">
        <f t="shared" si="461"/>
        <v>1</v>
      </c>
      <c r="AD489" s="526">
        <f t="shared" si="462"/>
        <v>1</v>
      </c>
      <c r="AE489" s="527">
        <f t="shared" si="463"/>
        <v>1</v>
      </c>
      <c r="AF489" s="526">
        <f t="shared" si="464"/>
        <v>1</v>
      </c>
      <c r="AG489" s="526">
        <f t="shared" si="465"/>
        <v>1</v>
      </c>
      <c r="AH489" s="526">
        <f t="shared" si="466"/>
        <v>1</v>
      </c>
      <c r="AI489" s="526">
        <f t="shared" si="467"/>
        <v>1</v>
      </c>
      <c r="AJ489" s="526">
        <f t="shared" si="468"/>
        <v>1</v>
      </c>
      <c r="AK489" s="526">
        <f t="shared" si="469"/>
        <v>1</v>
      </c>
      <c r="AL489" s="526">
        <f t="shared" si="470"/>
        <v>1</v>
      </c>
      <c r="AM489" s="526">
        <f t="shared" si="471"/>
        <v>1</v>
      </c>
      <c r="AN489" s="526">
        <f t="shared" si="472"/>
        <v>1</v>
      </c>
      <c r="AO489" s="526">
        <f t="shared" si="473"/>
        <v>1</v>
      </c>
      <c r="AP489" s="526">
        <f t="shared" si="474"/>
        <v>1</v>
      </c>
      <c r="AQ489" s="526">
        <f t="shared" si="475"/>
        <v>1</v>
      </c>
      <c r="AR489" s="526">
        <f t="shared" si="476"/>
        <v>1</v>
      </c>
      <c r="AS489" s="526">
        <f t="shared" si="477"/>
        <v>1</v>
      </c>
      <c r="AT489" s="526">
        <f t="shared" si="478"/>
        <v>1</v>
      </c>
      <c r="AU489" s="526">
        <f t="shared" si="479"/>
        <v>1</v>
      </c>
      <c r="AV489" s="526">
        <f t="shared" si="480"/>
        <v>1</v>
      </c>
      <c r="AW489" s="526">
        <f t="shared" si="481"/>
        <v>1</v>
      </c>
      <c r="AX489" s="526">
        <f t="shared" si="482"/>
        <v>1</v>
      </c>
      <c r="AY489" s="526">
        <f t="shared" si="483"/>
        <v>1</v>
      </c>
      <c r="AZ489" s="526">
        <f t="shared" si="484"/>
        <v>1</v>
      </c>
      <c r="BA489" s="526">
        <f t="shared" si="485"/>
        <v>1</v>
      </c>
      <c r="BB489" s="526">
        <f t="shared" si="486"/>
        <v>1</v>
      </c>
      <c r="BC489" s="526">
        <f t="shared" si="487"/>
        <v>1</v>
      </c>
      <c r="BD489" s="526">
        <f t="shared" si="488"/>
        <v>1</v>
      </c>
      <c r="BE489" s="526">
        <f t="shared" si="489"/>
        <v>1</v>
      </c>
      <c r="BF489" s="526">
        <f t="shared" si="490"/>
        <v>1</v>
      </c>
      <c r="BG489" s="526">
        <f t="shared" si="491"/>
        <v>1</v>
      </c>
      <c r="BH489" s="526">
        <f t="shared" si="492"/>
        <v>1</v>
      </c>
      <c r="BI489" s="526">
        <f t="shared" si="493"/>
        <v>1</v>
      </c>
      <c r="BJ489" s="526">
        <f t="shared" si="494"/>
        <v>1</v>
      </c>
      <c r="BK489" s="526">
        <f t="shared" si="495"/>
        <v>1</v>
      </c>
      <c r="BL489" s="526">
        <f t="shared" si="496"/>
        <v>1</v>
      </c>
      <c r="BM489" s="526">
        <f t="shared" si="497"/>
        <v>1</v>
      </c>
      <c r="BN489" s="526">
        <f t="shared" si="498"/>
        <v>1</v>
      </c>
      <c r="BO489" s="526">
        <f t="shared" si="499"/>
        <v>1</v>
      </c>
      <c r="BP489" s="526">
        <f t="shared" si="500"/>
        <v>1</v>
      </c>
      <c r="BQ489" s="526">
        <f t="shared" si="501"/>
        <v>1</v>
      </c>
      <c r="BR489" s="526">
        <f t="shared" si="502"/>
        <v>1</v>
      </c>
      <c r="BS489" s="526">
        <f t="shared" si="503"/>
        <v>1</v>
      </c>
      <c r="BT489" s="526">
        <f t="shared" si="504"/>
        <v>1</v>
      </c>
      <c r="BU489" s="526">
        <f t="shared" si="505"/>
        <v>1</v>
      </c>
      <c r="BV489" s="525">
        <f t="shared" si="506"/>
        <v>4.0156138299538657</v>
      </c>
      <c r="BW489" s="525">
        <f t="shared" si="507"/>
        <v>2.2885938197107083</v>
      </c>
      <c r="BX489" s="526">
        <f t="shared" si="508"/>
        <v>3.2006480405394693</v>
      </c>
      <c r="BY489" s="529">
        <f t="shared" si="509"/>
        <v>1</v>
      </c>
      <c r="BZ489" s="530">
        <f t="shared" si="510"/>
        <v>0.63358893221077761</v>
      </c>
      <c r="CB489" s="27"/>
      <c r="CC489" s="53"/>
    </row>
    <row r="490" spans="1:81">
      <c r="A490" s="32">
        <f t="shared" si="511"/>
        <v>1893</v>
      </c>
      <c r="B490" s="525">
        <f t="shared" si="434"/>
        <v>3.1530874444004771</v>
      </c>
      <c r="C490" s="525">
        <f t="shared" si="435"/>
        <v>1</v>
      </c>
      <c r="D490" s="525">
        <f t="shared" si="436"/>
        <v>3.1530874444004771</v>
      </c>
      <c r="E490" s="525">
        <f t="shared" si="437"/>
        <v>1</v>
      </c>
      <c r="F490" s="526">
        <f t="shared" si="438"/>
        <v>1</v>
      </c>
      <c r="G490" s="527">
        <f t="shared" si="439"/>
        <v>1</v>
      </c>
      <c r="H490" s="526">
        <f t="shared" si="440"/>
        <v>1</v>
      </c>
      <c r="I490" s="525">
        <f t="shared" si="441"/>
        <v>1</v>
      </c>
      <c r="J490" s="527">
        <f t="shared" si="442"/>
        <v>1</v>
      </c>
      <c r="K490" s="527">
        <f t="shared" si="443"/>
        <v>1</v>
      </c>
      <c r="L490" s="527">
        <f t="shared" si="444"/>
        <v>1</v>
      </c>
      <c r="M490" s="527">
        <f t="shared" si="445"/>
        <v>1</v>
      </c>
      <c r="N490" s="527">
        <f t="shared" si="446"/>
        <v>1</v>
      </c>
      <c r="O490" s="527">
        <f t="shared" si="447"/>
        <v>1</v>
      </c>
      <c r="P490" s="527">
        <f t="shared" si="448"/>
        <v>1</v>
      </c>
      <c r="Q490" s="527">
        <f t="shared" si="449"/>
        <v>1</v>
      </c>
      <c r="R490" s="527">
        <f t="shared" si="450"/>
        <v>1</v>
      </c>
      <c r="S490" s="527">
        <f t="shared" si="451"/>
        <v>1</v>
      </c>
      <c r="T490" s="526">
        <f t="shared" si="452"/>
        <v>1</v>
      </c>
      <c r="U490" s="528">
        <f t="shared" si="453"/>
        <v>2.9491937500562613</v>
      </c>
      <c r="V490" s="527">
        <f t="shared" si="454"/>
        <v>2.4699285574419676</v>
      </c>
      <c r="W490" s="526">
        <f t="shared" si="455"/>
        <v>3.0405923576971601</v>
      </c>
      <c r="X490" s="527">
        <f t="shared" si="456"/>
        <v>2.6061960009592768</v>
      </c>
      <c r="Y490" s="526">
        <f t="shared" si="457"/>
        <v>3.0686441552916919</v>
      </c>
      <c r="Z490" s="528">
        <f t="shared" si="458"/>
        <v>3.4022157590112729</v>
      </c>
      <c r="AA490" s="526">
        <f t="shared" si="459"/>
        <v>1</v>
      </c>
      <c r="AB490" s="526">
        <f t="shared" si="460"/>
        <v>1</v>
      </c>
      <c r="AC490" s="526">
        <f t="shared" si="461"/>
        <v>1</v>
      </c>
      <c r="AD490" s="526">
        <f t="shared" si="462"/>
        <v>1</v>
      </c>
      <c r="AE490" s="527">
        <f t="shared" si="463"/>
        <v>1</v>
      </c>
      <c r="AF490" s="526">
        <f t="shared" si="464"/>
        <v>1</v>
      </c>
      <c r="AG490" s="526">
        <f t="shared" si="465"/>
        <v>1</v>
      </c>
      <c r="AH490" s="526">
        <f t="shared" si="466"/>
        <v>1</v>
      </c>
      <c r="AI490" s="526">
        <f t="shared" si="467"/>
        <v>1</v>
      </c>
      <c r="AJ490" s="526">
        <f t="shared" si="468"/>
        <v>1</v>
      </c>
      <c r="AK490" s="526">
        <f t="shared" si="469"/>
        <v>1</v>
      </c>
      <c r="AL490" s="526">
        <f t="shared" si="470"/>
        <v>1</v>
      </c>
      <c r="AM490" s="526">
        <f t="shared" si="471"/>
        <v>1</v>
      </c>
      <c r="AN490" s="526">
        <f t="shared" si="472"/>
        <v>1</v>
      </c>
      <c r="AO490" s="526">
        <f t="shared" si="473"/>
        <v>1</v>
      </c>
      <c r="AP490" s="526">
        <f t="shared" si="474"/>
        <v>1</v>
      </c>
      <c r="AQ490" s="526">
        <f t="shared" si="475"/>
        <v>1</v>
      </c>
      <c r="AR490" s="526">
        <f t="shared" si="476"/>
        <v>1</v>
      </c>
      <c r="AS490" s="526">
        <f t="shared" si="477"/>
        <v>1</v>
      </c>
      <c r="AT490" s="526">
        <f t="shared" si="478"/>
        <v>1</v>
      </c>
      <c r="AU490" s="526">
        <f t="shared" si="479"/>
        <v>1</v>
      </c>
      <c r="AV490" s="526">
        <f t="shared" si="480"/>
        <v>1</v>
      </c>
      <c r="AW490" s="526">
        <f t="shared" si="481"/>
        <v>1</v>
      </c>
      <c r="AX490" s="526">
        <f t="shared" si="482"/>
        <v>1</v>
      </c>
      <c r="AY490" s="526">
        <f t="shared" si="483"/>
        <v>1</v>
      </c>
      <c r="AZ490" s="526">
        <f t="shared" si="484"/>
        <v>1</v>
      </c>
      <c r="BA490" s="526">
        <f t="shared" si="485"/>
        <v>1</v>
      </c>
      <c r="BB490" s="526">
        <f t="shared" si="486"/>
        <v>1</v>
      </c>
      <c r="BC490" s="526">
        <f t="shared" si="487"/>
        <v>1</v>
      </c>
      <c r="BD490" s="526">
        <f t="shared" si="488"/>
        <v>1</v>
      </c>
      <c r="BE490" s="526">
        <f t="shared" si="489"/>
        <v>1</v>
      </c>
      <c r="BF490" s="526">
        <f t="shared" si="490"/>
        <v>1</v>
      </c>
      <c r="BG490" s="526">
        <f t="shared" si="491"/>
        <v>1</v>
      </c>
      <c r="BH490" s="526">
        <f t="shared" si="492"/>
        <v>1</v>
      </c>
      <c r="BI490" s="526">
        <f t="shared" si="493"/>
        <v>1</v>
      </c>
      <c r="BJ490" s="526">
        <f t="shared" si="494"/>
        <v>1</v>
      </c>
      <c r="BK490" s="526">
        <f t="shared" si="495"/>
        <v>1</v>
      </c>
      <c r="BL490" s="526">
        <f t="shared" si="496"/>
        <v>1</v>
      </c>
      <c r="BM490" s="526">
        <f t="shared" si="497"/>
        <v>1</v>
      </c>
      <c r="BN490" s="526">
        <f t="shared" si="498"/>
        <v>1</v>
      </c>
      <c r="BO490" s="526">
        <f t="shared" si="499"/>
        <v>1</v>
      </c>
      <c r="BP490" s="526">
        <f t="shared" si="500"/>
        <v>1</v>
      </c>
      <c r="BQ490" s="526">
        <f t="shared" si="501"/>
        <v>1</v>
      </c>
      <c r="BR490" s="526">
        <f t="shared" si="502"/>
        <v>1</v>
      </c>
      <c r="BS490" s="526">
        <f t="shared" si="503"/>
        <v>1</v>
      </c>
      <c r="BT490" s="526">
        <f t="shared" si="504"/>
        <v>1</v>
      </c>
      <c r="BU490" s="526">
        <f t="shared" si="505"/>
        <v>1</v>
      </c>
      <c r="BV490" s="525">
        <f t="shared" si="506"/>
        <v>3.2711863106754304</v>
      </c>
      <c r="BW490" s="525">
        <f t="shared" si="507"/>
        <v>2.586080185347285</v>
      </c>
      <c r="BX490" s="526">
        <f t="shared" si="508"/>
        <v>3.4733432535934319</v>
      </c>
      <c r="BY490" s="529">
        <f t="shared" si="509"/>
        <v>1</v>
      </c>
      <c r="BZ490" s="530">
        <f t="shared" si="510"/>
        <v>0.54961890029260907</v>
      </c>
      <c r="CB490" s="27"/>
      <c r="CC490" s="53"/>
    </row>
    <row r="491" spans="1:81">
      <c r="A491" s="32">
        <f t="shared" si="511"/>
        <v>1894</v>
      </c>
      <c r="B491" s="525">
        <f t="shared" si="434"/>
        <v>3.2500707206493056</v>
      </c>
      <c r="C491" s="525">
        <f t="shared" si="435"/>
        <v>1</v>
      </c>
      <c r="D491" s="525">
        <f t="shared" si="436"/>
        <v>3.2500707206493056</v>
      </c>
      <c r="E491" s="525">
        <f t="shared" si="437"/>
        <v>1</v>
      </c>
      <c r="F491" s="526">
        <f t="shared" si="438"/>
        <v>1</v>
      </c>
      <c r="G491" s="527">
        <f t="shared" si="439"/>
        <v>1</v>
      </c>
      <c r="H491" s="526">
        <f t="shared" si="440"/>
        <v>1</v>
      </c>
      <c r="I491" s="525">
        <f t="shared" si="441"/>
        <v>1</v>
      </c>
      <c r="J491" s="527">
        <f t="shared" si="442"/>
        <v>1</v>
      </c>
      <c r="K491" s="527">
        <f t="shared" si="443"/>
        <v>1</v>
      </c>
      <c r="L491" s="527">
        <f t="shared" si="444"/>
        <v>1</v>
      </c>
      <c r="M491" s="527">
        <f t="shared" si="445"/>
        <v>1</v>
      </c>
      <c r="N491" s="527">
        <f t="shared" si="446"/>
        <v>1</v>
      </c>
      <c r="O491" s="527">
        <f t="shared" si="447"/>
        <v>1</v>
      </c>
      <c r="P491" s="527">
        <f t="shared" si="448"/>
        <v>1</v>
      </c>
      <c r="Q491" s="527">
        <f t="shared" si="449"/>
        <v>1</v>
      </c>
      <c r="R491" s="527">
        <f t="shared" si="450"/>
        <v>1</v>
      </c>
      <c r="S491" s="527">
        <f t="shared" si="451"/>
        <v>1</v>
      </c>
      <c r="T491" s="526">
        <f t="shared" si="452"/>
        <v>1</v>
      </c>
      <c r="U491" s="528">
        <f t="shared" si="453"/>
        <v>3.1534372953275294</v>
      </c>
      <c r="V491" s="527">
        <f t="shared" si="454"/>
        <v>2.5902174417751551</v>
      </c>
      <c r="W491" s="526">
        <f t="shared" si="455"/>
        <v>3.1536474510688821</v>
      </c>
      <c r="X491" s="527">
        <f t="shared" si="456"/>
        <v>2.7276307168658835</v>
      </c>
      <c r="Y491" s="526">
        <f t="shared" si="457"/>
        <v>3.1840133318550654</v>
      </c>
      <c r="Z491" s="528">
        <f t="shared" si="458"/>
        <v>3.5120085145473547</v>
      </c>
      <c r="AA491" s="526">
        <f t="shared" si="459"/>
        <v>1</v>
      </c>
      <c r="AB491" s="526">
        <f t="shared" si="460"/>
        <v>1</v>
      </c>
      <c r="AC491" s="526">
        <f t="shared" si="461"/>
        <v>1</v>
      </c>
      <c r="AD491" s="526">
        <f t="shared" si="462"/>
        <v>1</v>
      </c>
      <c r="AE491" s="527">
        <f t="shared" si="463"/>
        <v>1</v>
      </c>
      <c r="AF491" s="526">
        <f t="shared" si="464"/>
        <v>1</v>
      </c>
      <c r="AG491" s="526">
        <f t="shared" si="465"/>
        <v>1</v>
      </c>
      <c r="AH491" s="526">
        <f t="shared" si="466"/>
        <v>1</v>
      </c>
      <c r="AI491" s="526">
        <f t="shared" si="467"/>
        <v>1</v>
      </c>
      <c r="AJ491" s="526">
        <f t="shared" si="468"/>
        <v>1</v>
      </c>
      <c r="AK491" s="526">
        <f t="shared" si="469"/>
        <v>1</v>
      </c>
      <c r="AL491" s="526">
        <f t="shared" si="470"/>
        <v>1</v>
      </c>
      <c r="AM491" s="526">
        <f t="shared" si="471"/>
        <v>1</v>
      </c>
      <c r="AN491" s="526">
        <f t="shared" si="472"/>
        <v>1</v>
      </c>
      <c r="AO491" s="526">
        <f t="shared" si="473"/>
        <v>1</v>
      </c>
      <c r="AP491" s="526">
        <f t="shared" si="474"/>
        <v>1</v>
      </c>
      <c r="AQ491" s="526">
        <f t="shared" si="475"/>
        <v>1</v>
      </c>
      <c r="AR491" s="526">
        <f t="shared" si="476"/>
        <v>1</v>
      </c>
      <c r="AS491" s="526">
        <f t="shared" si="477"/>
        <v>1</v>
      </c>
      <c r="AT491" s="526">
        <f t="shared" si="478"/>
        <v>1</v>
      </c>
      <c r="AU491" s="526">
        <f t="shared" si="479"/>
        <v>1</v>
      </c>
      <c r="AV491" s="526">
        <f t="shared" si="480"/>
        <v>1</v>
      </c>
      <c r="AW491" s="526">
        <f t="shared" si="481"/>
        <v>1</v>
      </c>
      <c r="AX491" s="526">
        <f t="shared" si="482"/>
        <v>1</v>
      </c>
      <c r="AY491" s="526">
        <f t="shared" si="483"/>
        <v>1</v>
      </c>
      <c r="AZ491" s="526">
        <f t="shared" si="484"/>
        <v>1</v>
      </c>
      <c r="BA491" s="526">
        <f t="shared" si="485"/>
        <v>1</v>
      </c>
      <c r="BB491" s="526">
        <f t="shared" si="486"/>
        <v>1</v>
      </c>
      <c r="BC491" s="526">
        <f t="shared" si="487"/>
        <v>1</v>
      </c>
      <c r="BD491" s="526">
        <f t="shared" si="488"/>
        <v>1</v>
      </c>
      <c r="BE491" s="526">
        <f t="shared" si="489"/>
        <v>1</v>
      </c>
      <c r="BF491" s="526">
        <f t="shared" si="490"/>
        <v>1</v>
      </c>
      <c r="BG491" s="526">
        <f t="shared" si="491"/>
        <v>1</v>
      </c>
      <c r="BH491" s="526">
        <f t="shared" si="492"/>
        <v>1</v>
      </c>
      <c r="BI491" s="526">
        <f t="shared" si="493"/>
        <v>1</v>
      </c>
      <c r="BJ491" s="526">
        <f t="shared" si="494"/>
        <v>1</v>
      </c>
      <c r="BK491" s="526">
        <f t="shared" si="495"/>
        <v>1</v>
      </c>
      <c r="BL491" s="526">
        <f t="shared" si="496"/>
        <v>1</v>
      </c>
      <c r="BM491" s="526">
        <f t="shared" si="497"/>
        <v>1</v>
      </c>
      <c r="BN491" s="526">
        <f t="shared" si="498"/>
        <v>1</v>
      </c>
      <c r="BO491" s="526">
        <f t="shared" si="499"/>
        <v>1</v>
      </c>
      <c r="BP491" s="526">
        <f t="shared" si="500"/>
        <v>1</v>
      </c>
      <c r="BQ491" s="526">
        <f t="shared" si="501"/>
        <v>1</v>
      </c>
      <c r="BR491" s="526">
        <f t="shared" si="502"/>
        <v>1</v>
      </c>
      <c r="BS491" s="526">
        <f t="shared" si="503"/>
        <v>1</v>
      </c>
      <c r="BT491" s="526">
        <f t="shared" si="504"/>
        <v>1</v>
      </c>
      <c r="BU491" s="526">
        <f t="shared" si="505"/>
        <v>1</v>
      </c>
      <c r="BV491" s="525">
        <f t="shared" si="506"/>
        <v>3.3771969781510234</v>
      </c>
      <c r="BW491" s="525">
        <f t="shared" si="507"/>
        <v>2.7174498637607636</v>
      </c>
      <c r="BX491" s="526">
        <f t="shared" si="508"/>
        <v>3.5886582496127333</v>
      </c>
      <c r="BY491" s="529">
        <f t="shared" si="509"/>
        <v>1</v>
      </c>
      <c r="BZ491" s="530">
        <f t="shared" si="510"/>
        <v>0.52671857109813547</v>
      </c>
      <c r="CB491" s="27"/>
      <c r="CC491" s="53"/>
    </row>
    <row r="492" spans="1:81">
      <c r="A492" s="32">
        <f t="shared" si="511"/>
        <v>1895</v>
      </c>
      <c r="B492" s="525">
        <f t="shared" si="434"/>
        <v>3.4052141078030211</v>
      </c>
      <c r="C492" s="525">
        <f t="shared" si="435"/>
        <v>1</v>
      </c>
      <c r="D492" s="525">
        <f t="shared" si="436"/>
        <v>3.4052141078030211</v>
      </c>
      <c r="E492" s="525">
        <f t="shared" si="437"/>
        <v>1</v>
      </c>
      <c r="F492" s="526">
        <f t="shared" si="438"/>
        <v>1</v>
      </c>
      <c r="G492" s="527">
        <f t="shared" si="439"/>
        <v>1</v>
      </c>
      <c r="H492" s="526">
        <f t="shared" si="440"/>
        <v>1</v>
      </c>
      <c r="I492" s="525">
        <f t="shared" si="441"/>
        <v>1</v>
      </c>
      <c r="J492" s="527">
        <f t="shared" si="442"/>
        <v>1</v>
      </c>
      <c r="K492" s="527">
        <f t="shared" si="443"/>
        <v>1</v>
      </c>
      <c r="L492" s="527">
        <f t="shared" si="444"/>
        <v>1</v>
      </c>
      <c r="M492" s="527">
        <f t="shared" si="445"/>
        <v>1</v>
      </c>
      <c r="N492" s="527">
        <f t="shared" si="446"/>
        <v>1</v>
      </c>
      <c r="O492" s="527">
        <f t="shared" si="447"/>
        <v>1</v>
      </c>
      <c r="P492" s="527">
        <f t="shared" si="448"/>
        <v>1</v>
      </c>
      <c r="Q492" s="527">
        <f t="shared" si="449"/>
        <v>1</v>
      </c>
      <c r="R492" s="527">
        <f t="shared" si="450"/>
        <v>1</v>
      </c>
      <c r="S492" s="527">
        <f t="shared" si="451"/>
        <v>1</v>
      </c>
      <c r="T492" s="526">
        <f t="shared" si="452"/>
        <v>1</v>
      </c>
      <c r="U492" s="528">
        <f t="shared" si="453"/>
        <v>3.194326639319875</v>
      </c>
      <c r="V492" s="527">
        <f t="shared" si="454"/>
        <v>2.5351718640513803</v>
      </c>
      <c r="W492" s="526">
        <f t="shared" si="455"/>
        <v>3.1166868787556763</v>
      </c>
      <c r="X492" s="527">
        <f t="shared" si="456"/>
        <v>2.6797243775277315</v>
      </c>
      <c r="Y492" s="526">
        <f t="shared" si="457"/>
        <v>3.1479535411922352</v>
      </c>
      <c r="Z492" s="528">
        <f t="shared" si="458"/>
        <v>3.6172740310189511</v>
      </c>
      <c r="AA492" s="526">
        <f t="shared" si="459"/>
        <v>1</v>
      </c>
      <c r="AB492" s="526">
        <f t="shared" si="460"/>
        <v>1</v>
      </c>
      <c r="AC492" s="526">
        <f t="shared" si="461"/>
        <v>1</v>
      </c>
      <c r="AD492" s="526">
        <f t="shared" si="462"/>
        <v>1</v>
      </c>
      <c r="AE492" s="527">
        <f t="shared" si="463"/>
        <v>1</v>
      </c>
      <c r="AF492" s="526">
        <f t="shared" si="464"/>
        <v>1</v>
      </c>
      <c r="AG492" s="526">
        <f t="shared" si="465"/>
        <v>1</v>
      </c>
      <c r="AH492" s="526">
        <f t="shared" si="466"/>
        <v>1</v>
      </c>
      <c r="AI492" s="526">
        <f t="shared" si="467"/>
        <v>1</v>
      </c>
      <c r="AJ492" s="526">
        <f t="shared" si="468"/>
        <v>1</v>
      </c>
      <c r="AK492" s="526">
        <f t="shared" si="469"/>
        <v>1</v>
      </c>
      <c r="AL492" s="526">
        <f t="shared" si="470"/>
        <v>1</v>
      </c>
      <c r="AM492" s="526">
        <f t="shared" si="471"/>
        <v>1</v>
      </c>
      <c r="AN492" s="526">
        <f t="shared" si="472"/>
        <v>1</v>
      </c>
      <c r="AO492" s="526">
        <f t="shared" si="473"/>
        <v>1</v>
      </c>
      <c r="AP492" s="526">
        <f t="shared" si="474"/>
        <v>1</v>
      </c>
      <c r="AQ492" s="526">
        <f t="shared" si="475"/>
        <v>1</v>
      </c>
      <c r="AR492" s="526">
        <f t="shared" si="476"/>
        <v>1</v>
      </c>
      <c r="AS492" s="526">
        <f t="shared" si="477"/>
        <v>1</v>
      </c>
      <c r="AT492" s="526">
        <f t="shared" si="478"/>
        <v>1</v>
      </c>
      <c r="AU492" s="526">
        <f t="shared" si="479"/>
        <v>1</v>
      </c>
      <c r="AV492" s="526">
        <f t="shared" si="480"/>
        <v>1</v>
      </c>
      <c r="AW492" s="526">
        <f t="shared" si="481"/>
        <v>1</v>
      </c>
      <c r="AX492" s="526">
        <f t="shared" si="482"/>
        <v>1</v>
      </c>
      <c r="AY492" s="526">
        <f t="shared" si="483"/>
        <v>1</v>
      </c>
      <c r="AZ492" s="526">
        <f t="shared" si="484"/>
        <v>1</v>
      </c>
      <c r="BA492" s="526">
        <f t="shared" si="485"/>
        <v>1</v>
      </c>
      <c r="BB492" s="526">
        <f t="shared" si="486"/>
        <v>1</v>
      </c>
      <c r="BC492" s="526">
        <f t="shared" si="487"/>
        <v>1</v>
      </c>
      <c r="BD492" s="526">
        <f t="shared" si="488"/>
        <v>1</v>
      </c>
      <c r="BE492" s="526">
        <f t="shared" si="489"/>
        <v>1</v>
      </c>
      <c r="BF492" s="526">
        <f t="shared" si="490"/>
        <v>1</v>
      </c>
      <c r="BG492" s="526">
        <f t="shared" si="491"/>
        <v>1</v>
      </c>
      <c r="BH492" s="526">
        <f t="shared" si="492"/>
        <v>1</v>
      </c>
      <c r="BI492" s="526">
        <f t="shared" si="493"/>
        <v>1</v>
      </c>
      <c r="BJ492" s="526">
        <f t="shared" si="494"/>
        <v>1</v>
      </c>
      <c r="BK492" s="526">
        <f t="shared" si="495"/>
        <v>1</v>
      </c>
      <c r="BL492" s="526">
        <f t="shared" si="496"/>
        <v>1</v>
      </c>
      <c r="BM492" s="526">
        <f t="shared" si="497"/>
        <v>1</v>
      </c>
      <c r="BN492" s="526">
        <f t="shared" si="498"/>
        <v>1</v>
      </c>
      <c r="BO492" s="526">
        <f t="shared" si="499"/>
        <v>1</v>
      </c>
      <c r="BP492" s="526">
        <f t="shared" si="500"/>
        <v>1</v>
      </c>
      <c r="BQ492" s="526">
        <f t="shared" si="501"/>
        <v>1</v>
      </c>
      <c r="BR492" s="526">
        <f t="shared" si="502"/>
        <v>1</v>
      </c>
      <c r="BS492" s="526">
        <f t="shared" si="503"/>
        <v>1</v>
      </c>
      <c r="BT492" s="526">
        <f t="shared" si="504"/>
        <v>1</v>
      </c>
      <c r="BU492" s="526">
        <f t="shared" si="505"/>
        <v>1</v>
      </c>
      <c r="BV492" s="525">
        <f t="shared" si="506"/>
        <v>3.5440702406008384</v>
      </c>
      <c r="BW492" s="525">
        <f t="shared" si="507"/>
        <v>2.6650198281109843</v>
      </c>
      <c r="BX492" s="526">
        <f t="shared" si="508"/>
        <v>3.6995477895257665</v>
      </c>
      <c r="BY492" s="529">
        <f t="shared" si="509"/>
        <v>1</v>
      </c>
      <c r="BZ492" s="530">
        <f t="shared" si="510"/>
        <v>0.5343517975401435</v>
      </c>
      <c r="CB492" s="27"/>
      <c r="CC492" s="53"/>
    </row>
    <row r="493" spans="1:81">
      <c r="A493" s="32">
        <f t="shared" si="511"/>
        <v>1896</v>
      </c>
      <c r="B493" s="525">
        <f t="shared" si="434"/>
        <v>3.5032804829213058</v>
      </c>
      <c r="C493" s="525">
        <f t="shared" si="435"/>
        <v>1</v>
      </c>
      <c r="D493" s="525">
        <f t="shared" si="436"/>
        <v>3.5032804829213058</v>
      </c>
      <c r="E493" s="525">
        <f t="shared" si="437"/>
        <v>1</v>
      </c>
      <c r="F493" s="526">
        <f t="shared" si="438"/>
        <v>1</v>
      </c>
      <c r="G493" s="527">
        <f t="shared" si="439"/>
        <v>1</v>
      </c>
      <c r="H493" s="526">
        <f t="shared" si="440"/>
        <v>1</v>
      </c>
      <c r="I493" s="525">
        <f t="shared" si="441"/>
        <v>1</v>
      </c>
      <c r="J493" s="527">
        <f t="shared" si="442"/>
        <v>1</v>
      </c>
      <c r="K493" s="527">
        <f t="shared" si="443"/>
        <v>1</v>
      </c>
      <c r="L493" s="527">
        <f t="shared" si="444"/>
        <v>1</v>
      </c>
      <c r="M493" s="527">
        <f t="shared" si="445"/>
        <v>1</v>
      </c>
      <c r="N493" s="527">
        <f t="shared" si="446"/>
        <v>1</v>
      </c>
      <c r="O493" s="527">
        <f t="shared" si="447"/>
        <v>1</v>
      </c>
      <c r="P493" s="527">
        <f t="shared" si="448"/>
        <v>1</v>
      </c>
      <c r="Q493" s="527">
        <f t="shared" si="449"/>
        <v>1</v>
      </c>
      <c r="R493" s="527">
        <f t="shared" si="450"/>
        <v>1</v>
      </c>
      <c r="S493" s="527">
        <f t="shared" si="451"/>
        <v>1</v>
      </c>
      <c r="T493" s="526">
        <f t="shared" si="452"/>
        <v>1</v>
      </c>
      <c r="U493" s="528">
        <f t="shared" si="453"/>
        <v>3.3945078587349733</v>
      </c>
      <c r="V493" s="527">
        <f t="shared" si="454"/>
        <v>2.7393804143274507</v>
      </c>
      <c r="W493" s="526">
        <f t="shared" si="455"/>
        <v>3.3808773904894567</v>
      </c>
      <c r="X493" s="527">
        <f t="shared" si="456"/>
        <v>2.896409825912972</v>
      </c>
      <c r="Y493" s="526">
        <f t="shared" si="457"/>
        <v>3.416158152987264</v>
      </c>
      <c r="Z493" s="528">
        <f t="shared" si="458"/>
        <v>3.8221890450650844</v>
      </c>
      <c r="AA493" s="526">
        <f t="shared" si="459"/>
        <v>1</v>
      </c>
      <c r="AB493" s="526">
        <f t="shared" si="460"/>
        <v>1</v>
      </c>
      <c r="AC493" s="526">
        <f t="shared" si="461"/>
        <v>1</v>
      </c>
      <c r="AD493" s="526">
        <f t="shared" si="462"/>
        <v>1</v>
      </c>
      <c r="AE493" s="527">
        <f t="shared" si="463"/>
        <v>1</v>
      </c>
      <c r="AF493" s="526">
        <f t="shared" si="464"/>
        <v>1</v>
      </c>
      <c r="AG493" s="526">
        <f t="shared" si="465"/>
        <v>1</v>
      </c>
      <c r="AH493" s="526">
        <f t="shared" si="466"/>
        <v>1</v>
      </c>
      <c r="AI493" s="526">
        <f t="shared" si="467"/>
        <v>1</v>
      </c>
      <c r="AJ493" s="526">
        <f t="shared" si="468"/>
        <v>1</v>
      </c>
      <c r="AK493" s="526">
        <f t="shared" si="469"/>
        <v>1</v>
      </c>
      <c r="AL493" s="526">
        <f t="shared" si="470"/>
        <v>1</v>
      </c>
      <c r="AM493" s="526">
        <f t="shared" si="471"/>
        <v>1</v>
      </c>
      <c r="AN493" s="526">
        <f t="shared" si="472"/>
        <v>1</v>
      </c>
      <c r="AO493" s="526">
        <f t="shared" si="473"/>
        <v>1</v>
      </c>
      <c r="AP493" s="526">
        <f t="shared" si="474"/>
        <v>1</v>
      </c>
      <c r="AQ493" s="526">
        <f t="shared" si="475"/>
        <v>1</v>
      </c>
      <c r="AR493" s="526">
        <f t="shared" si="476"/>
        <v>1</v>
      </c>
      <c r="AS493" s="526">
        <f t="shared" si="477"/>
        <v>1</v>
      </c>
      <c r="AT493" s="526">
        <f t="shared" si="478"/>
        <v>1</v>
      </c>
      <c r="AU493" s="526">
        <f t="shared" si="479"/>
        <v>1</v>
      </c>
      <c r="AV493" s="526">
        <f t="shared" si="480"/>
        <v>1</v>
      </c>
      <c r="AW493" s="526">
        <f t="shared" si="481"/>
        <v>1</v>
      </c>
      <c r="AX493" s="526">
        <f t="shared" si="482"/>
        <v>1</v>
      </c>
      <c r="AY493" s="526">
        <f t="shared" si="483"/>
        <v>1</v>
      </c>
      <c r="AZ493" s="526">
        <f t="shared" si="484"/>
        <v>1</v>
      </c>
      <c r="BA493" s="526">
        <f t="shared" si="485"/>
        <v>1</v>
      </c>
      <c r="BB493" s="526">
        <f t="shared" si="486"/>
        <v>1</v>
      </c>
      <c r="BC493" s="526">
        <f t="shared" si="487"/>
        <v>1</v>
      </c>
      <c r="BD493" s="526">
        <f t="shared" si="488"/>
        <v>1</v>
      </c>
      <c r="BE493" s="526">
        <f t="shared" si="489"/>
        <v>1</v>
      </c>
      <c r="BF493" s="526">
        <f t="shared" si="490"/>
        <v>1</v>
      </c>
      <c r="BG493" s="526">
        <f t="shared" si="491"/>
        <v>1</v>
      </c>
      <c r="BH493" s="526">
        <f t="shared" si="492"/>
        <v>1</v>
      </c>
      <c r="BI493" s="526">
        <f t="shared" si="493"/>
        <v>1</v>
      </c>
      <c r="BJ493" s="526">
        <f t="shared" si="494"/>
        <v>1</v>
      </c>
      <c r="BK493" s="526">
        <f t="shared" si="495"/>
        <v>1</v>
      </c>
      <c r="BL493" s="526">
        <f t="shared" si="496"/>
        <v>1</v>
      </c>
      <c r="BM493" s="526">
        <f t="shared" si="497"/>
        <v>1</v>
      </c>
      <c r="BN493" s="526">
        <f t="shared" si="498"/>
        <v>1</v>
      </c>
      <c r="BO493" s="526">
        <f t="shared" si="499"/>
        <v>1</v>
      </c>
      <c r="BP493" s="526">
        <f t="shared" si="500"/>
        <v>1</v>
      </c>
      <c r="BQ493" s="526">
        <f t="shared" si="501"/>
        <v>1</v>
      </c>
      <c r="BR493" s="526">
        <f t="shared" si="502"/>
        <v>1</v>
      </c>
      <c r="BS493" s="526">
        <f t="shared" si="503"/>
        <v>1</v>
      </c>
      <c r="BT493" s="526">
        <f t="shared" si="504"/>
        <v>1</v>
      </c>
      <c r="BU493" s="526">
        <f t="shared" si="505"/>
        <v>1</v>
      </c>
      <c r="BV493" s="525">
        <f t="shared" si="506"/>
        <v>3.6519693345769766</v>
      </c>
      <c r="BW493" s="525">
        <f t="shared" si="507"/>
        <v>2.8854470305903992</v>
      </c>
      <c r="BX493" s="526">
        <f t="shared" si="508"/>
        <v>3.9126417422024509</v>
      </c>
      <c r="BY493" s="529">
        <f t="shared" si="509"/>
        <v>1</v>
      </c>
      <c r="BZ493" s="530">
        <f t="shared" si="510"/>
        <v>0.51908469478767794</v>
      </c>
      <c r="CB493" s="27"/>
      <c r="CC493" s="53"/>
    </row>
    <row r="494" spans="1:81">
      <c r="A494" s="32">
        <f t="shared" si="511"/>
        <v>1897</v>
      </c>
      <c r="B494" s="525">
        <f t="shared" si="434"/>
        <v>4.1939056854014165</v>
      </c>
      <c r="C494" s="525">
        <f t="shared" si="435"/>
        <v>1</v>
      </c>
      <c r="D494" s="525">
        <f t="shared" si="436"/>
        <v>4.1939056854014165</v>
      </c>
      <c r="E494" s="525">
        <f t="shared" si="437"/>
        <v>1</v>
      </c>
      <c r="F494" s="526">
        <f t="shared" si="438"/>
        <v>1</v>
      </c>
      <c r="G494" s="527">
        <f t="shared" si="439"/>
        <v>1</v>
      </c>
      <c r="H494" s="526">
        <f t="shared" si="440"/>
        <v>1</v>
      </c>
      <c r="I494" s="525">
        <f t="shared" si="441"/>
        <v>1</v>
      </c>
      <c r="J494" s="527">
        <f t="shared" si="442"/>
        <v>1</v>
      </c>
      <c r="K494" s="527">
        <f t="shared" si="443"/>
        <v>1</v>
      </c>
      <c r="L494" s="527">
        <f t="shared" si="444"/>
        <v>1</v>
      </c>
      <c r="M494" s="527">
        <f t="shared" si="445"/>
        <v>1</v>
      </c>
      <c r="N494" s="527">
        <f t="shared" si="446"/>
        <v>1</v>
      </c>
      <c r="O494" s="527">
        <f t="shared" si="447"/>
        <v>1</v>
      </c>
      <c r="P494" s="527">
        <f t="shared" si="448"/>
        <v>1</v>
      </c>
      <c r="Q494" s="527">
        <f t="shared" si="449"/>
        <v>1</v>
      </c>
      <c r="R494" s="527">
        <f t="shared" si="450"/>
        <v>1</v>
      </c>
      <c r="S494" s="527">
        <f t="shared" si="451"/>
        <v>1</v>
      </c>
      <c r="T494" s="526">
        <f t="shared" si="452"/>
        <v>1</v>
      </c>
      <c r="U494" s="528">
        <f t="shared" si="453"/>
        <v>3.5272091498089009</v>
      </c>
      <c r="V494" s="527">
        <f t="shared" si="454"/>
        <v>2.8253830257751149</v>
      </c>
      <c r="W494" s="526">
        <f t="shared" si="455"/>
        <v>3.48409275534596</v>
      </c>
      <c r="X494" s="527">
        <f t="shared" si="456"/>
        <v>2.9882061712081147</v>
      </c>
      <c r="Y494" s="526">
        <f t="shared" si="457"/>
        <v>3.52185654083029</v>
      </c>
      <c r="Z494" s="528">
        <f t="shared" si="458"/>
        <v>3.9501172426968965</v>
      </c>
      <c r="AA494" s="526">
        <f t="shared" si="459"/>
        <v>1</v>
      </c>
      <c r="AB494" s="526">
        <f t="shared" si="460"/>
        <v>1</v>
      </c>
      <c r="AC494" s="526">
        <f t="shared" si="461"/>
        <v>1</v>
      </c>
      <c r="AD494" s="526">
        <f t="shared" si="462"/>
        <v>1</v>
      </c>
      <c r="AE494" s="527">
        <f t="shared" si="463"/>
        <v>1</v>
      </c>
      <c r="AF494" s="526">
        <f t="shared" si="464"/>
        <v>1</v>
      </c>
      <c r="AG494" s="526">
        <f t="shared" si="465"/>
        <v>1</v>
      </c>
      <c r="AH494" s="526">
        <f t="shared" si="466"/>
        <v>1</v>
      </c>
      <c r="AI494" s="526">
        <f t="shared" si="467"/>
        <v>1</v>
      </c>
      <c r="AJ494" s="526">
        <f t="shared" si="468"/>
        <v>1</v>
      </c>
      <c r="AK494" s="526">
        <f t="shared" si="469"/>
        <v>1</v>
      </c>
      <c r="AL494" s="526">
        <f t="shared" si="470"/>
        <v>1</v>
      </c>
      <c r="AM494" s="526">
        <f t="shared" si="471"/>
        <v>1</v>
      </c>
      <c r="AN494" s="526">
        <f t="shared" si="472"/>
        <v>1</v>
      </c>
      <c r="AO494" s="526">
        <f t="shared" si="473"/>
        <v>1</v>
      </c>
      <c r="AP494" s="526">
        <f t="shared" si="474"/>
        <v>1</v>
      </c>
      <c r="AQ494" s="526">
        <f t="shared" si="475"/>
        <v>1</v>
      </c>
      <c r="AR494" s="526">
        <f t="shared" si="476"/>
        <v>1</v>
      </c>
      <c r="AS494" s="526">
        <f t="shared" si="477"/>
        <v>1</v>
      </c>
      <c r="AT494" s="526">
        <f t="shared" si="478"/>
        <v>1</v>
      </c>
      <c r="AU494" s="526">
        <f t="shared" si="479"/>
        <v>1</v>
      </c>
      <c r="AV494" s="526">
        <f t="shared" si="480"/>
        <v>1</v>
      </c>
      <c r="AW494" s="526">
        <f t="shared" si="481"/>
        <v>1</v>
      </c>
      <c r="AX494" s="526">
        <f t="shared" si="482"/>
        <v>1</v>
      </c>
      <c r="AY494" s="526">
        <f t="shared" si="483"/>
        <v>1</v>
      </c>
      <c r="AZ494" s="526">
        <f t="shared" si="484"/>
        <v>1</v>
      </c>
      <c r="BA494" s="526">
        <f t="shared" si="485"/>
        <v>1</v>
      </c>
      <c r="BB494" s="526">
        <f t="shared" si="486"/>
        <v>1</v>
      </c>
      <c r="BC494" s="526">
        <f t="shared" si="487"/>
        <v>1</v>
      </c>
      <c r="BD494" s="526">
        <f t="shared" si="488"/>
        <v>1</v>
      </c>
      <c r="BE494" s="526">
        <f t="shared" si="489"/>
        <v>1</v>
      </c>
      <c r="BF494" s="526">
        <f t="shared" si="490"/>
        <v>1</v>
      </c>
      <c r="BG494" s="526">
        <f t="shared" si="491"/>
        <v>1</v>
      </c>
      <c r="BH494" s="526">
        <f t="shared" si="492"/>
        <v>1</v>
      </c>
      <c r="BI494" s="526">
        <f t="shared" si="493"/>
        <v>1</v>
      </c>
      <c r="BJ494" s="526">
        <f t="shared" si="494"/>
        <v>1</v>
      </c>
      <c r="BK494" s="526">
        <f t="shared" si="495"/>
        <v>1</v>
      </c>
      <c r="BL494" s="526">
        <f t="shared" si="496"/>
        <v>1</v>
      </c>
      <c r="BM494" s="526">
        <f t="shared" si="497"/>
        <v>1</v>
      </c>
      <c r="BN494" s="526">
        <f t="shared" si="498"/>
        <v>1</v>
      </c>
      <c r="BO494" s="526">
        <f t="shared" si="499"/>
        <v>1</v>
      </c>
      <c r="BP494" s="526">
        <f t="shared" si="500"/>
        <v>1</v>
      </c>
      <c r="BQ494" s="526">
        <f t="shared" si="501"/>
        <v>1</v>
      </c>
      <c r="BR494" s="526">
        <f t="shared" si="502"/>
        <v>1</v>
      </c>
      <c r="BS494" s="526">
        <f t="shared" si="503"/>
        <v>1</v>
      </c>
      <c r="BT494" s="526">
        <f t="shared" si="504"/>
        <v>1</v>
      </c>
      <c r="BU494" s="526">
        <f t="shared" si="505"/>
        <v>1</v>
      </c>
      <c r="BV494" s="525">
        <f t="shared" si="506"/>
        <v>4.3789016191847159</v>
      </c>
      <c r="BW494" s="525">
        <f t="shared" si="507"/>
        <v>2.9819874616183464</v>
      </c>
      <c r="BX494" s="526">
        <f t="shared" si="508"/>
        <v>4.0472366181342148</v>
      </c>
      <c r="BY494" s="529">
        <f t="shared" si="509"/>
        <v>1</v>
      </c>
      <c r="BZ494" s="530">
        <f t="shared" si="510"/>
        <v>0.53435179754014361</v>
      </c>
      <c r="CB494" s="27"/>
      <c r="CC494" s="53"/>
    </row>
    <row r="495" spans="1:81">
      <c r="A495" s="32">
        <f t="shared" si="511"/>
        <v>1898</v>
      </c>
      <c r="B495" s="525">
        <f t="shared" si="434"/>
        <v>5.3884538231290779</v>
      </c>
      <c r="C495" s="525">
        <f t="shared" si="435"/>
        <v>1</v>
      </c>
      <c r="D495" s="525">
        <f t="shared" si="436"/>
        <v>5.3884538231290779</v>
      </c>
      <c r="E495" s="525">
        <f t="shared" si="437"/>
        <v>1</v>
      </c>
      <c r="F495" s="526">
        <f t="shared" si="438"/>
        <v>1</v>
      </c>
      <c r="G495" s="527">
        <f t="shared" si="439"/>
        <v>1</v>
      </c>
      <c r="H495" s="526">
        <f t="shared" si="440"/>
        <v>1</v>
      </c>
      <c r="I495" s="525">
        <f t="shared" si="441"/>
        <v>1</v>
      </c>
      <c r="J495" s="527">
        <f t="shared" si="442"/>
        <v>1</v>
      </c>
      <c r="K495" s="527">
        <f t="shared" si="443"/>
        <v>1</v>
      </c>
      <c r="L495" s="527">
        <f t="shared" si="444"/>
        <v>1</v>
      </c>
      <c r="M495" s="527">
        <f t="shared" si="445"/>
        <v>1</v>
      </c>
      <c r="N495" s="527">
        <f t="shared" si="446"/>
        <v>1</v>
      </c>
      <c r="O495" s="527">
        <f t="shared" si="447"/>
        <v>1</v>
      </c>
      <c r="P495" s="527">
        <f t="shared" si="448"/>
        <v>1</v>
      </c>
      <c r="Q495" s="527">
        <f t="shared" si="449"/>
        <v>1</v>
      </c>
      <c r="R495" s="527">
        <f t="shared" si="450"/>
        <v>1</v>
      </c>
      <c r="S495" s="527">
        <f t="shared" si="451"/>
        <v>1</v>
      </c>
      <c r="T495" s="526">
        <f t="shared" si="452"/>
        <v>1</v>
      </c>
      <c r="U495" s="528">
        <f t="shared" si="453"/>
        <v>3.7672783968267893</v>
      </c>
      <c r="V495" s="527">
        <f t="shared" si="454"/>
        <v>2.9475245039932525</v>
      </c>
      <c r="W495" s="526">
        <f t="shared" si="455"/>
        <v>3.6107918523709839</v>
      </c>
      <c r="X495" s="527">
        <f t="shared" si="456"/>
        <v>3.1142488744647419</v>
      </c>
      <c r="Y495" s="526">
        <f t="shared" si="457"/>
        <v>3.6513865579523839</v>
      </c>
      <c r="Z495" s="528">
        <f t="shared" si="458"/>
        <v>4.0866684032497114</v>
      </c>
      <c r="AA495" s="526">
        <f t="shared" si="459"/>
        <v>1</v>
      </c>
      <c r="AB495" s="526">
        <f t="shared" si="460"/>
        <v>1</v>
      </c>
      <c r="AC495" s="526">
        <f t="shared" si="461"/>
        <v>1</v>
      </c>
      <c r="AD495" s="526">
        <f t="shared" si="462"/>
        <v>1</v>
      </c>
      <c r="AE495" s="527">
        <f t="shared" si="463"/>
        <v>1</v>
      </c>
      <c r="AF495" s="526">
        <f t="shared" si="464"/>
        <v>1</v>
      </c>
      <c r="AG495" s="526">
        <f t="shared" si="465"/>
        <v>1</v>
      </c>
      <c r="AH495" s="526">
        <f t="shared" si="466"/>
        <v>1</v>
      </c>
      <c r="AI495" s="526">
        <f t="shared" si="467"/>
        <v>1</v>
      </c>
      <c r="AJ495" s="526">
        <f t="shared" si="468"/>
        <v>1</v>
      </c>
      <c r="AK495" s="526">
        <f t="shared" si="469"/>
        <v>1</v>
      </c>
      <c r="AL495" s="526">
        <f t="shared" si="470"/>
        <v>1</v>
      </c>
      <c r="AM495" s="526">
        <f t="shared" si="471"/>
        <v>1</v>
      </c>
      <c r="AN495" s="526">
        <f t="shared" si="472"/>
        <v>1</v>
      </c>
      <c r="AO495" s="526">
        <f t="shared" si="473"/>
        <v>1</v>
      </c>
      <c r="AP495" s="526">
        <f t="shared" si="474"/>
        <v>1</v>
      </c>
      <c r="AQ495" s="526">
        <f t="shared" si="475"/>
        <v>1</v>
      </c>
      <c r="AR495" s="526">
        <f t="shared" si="476"/>
        <v>1</v>
      </c>
      <c r="AS495" s="526">
        <f t="shared" si="477"/>
        <v>1</v>
      </c>
      <c r="AT495" s="526">
        <f t="shared" si="478"/>
        <v>1</v>
      </c>
      <c r="AU495" s="526">
        <f t="shared" si="479"/>
        <v>1</v>
      </c>
      <c r="AV495" s="526">
        <f t="shared" si="480"/>
        <v>1</v>
      </c>
      <c r="AW495" s="526">
        <f t="shared" si="481"/>
        <v>1</v>
      </c>
      <c r="AX495" s="526">
        <f t="shared" si="482"/>
        <v>1</v>
      </c>
      <c r="AY495" s="526">
        <f t="shared" si="483"/>
        <v>1</v>
      </c>
      <c r="AZ495" s="526">
        <f t="shared" si="484"/>
        <v>1</v>
      </c>
      <c r="BA495" s="526">
        <f t="shared" si="485"/>
        <v>1</v>
      </c>
      <c r="BB495" s="526">
        <f t="shared" si="486"/>
        <v>1</v>
      </c>
      <c r="BC495" s="526">
        <f t="shared" si="487"/>
        <v>1</v>
      </c>
      <c r="BD495" s="526">
        <f t="shared" si="488"/>
        <v>1</v>
      </c>
      <c r="BE495" s="526">
        <f t="shared" si="489"/>
        <v>1</v>
      </c>
      <c r="BF495" s="526">
        <f t="shared" si="490"/>
        <v>1</v>
      </c>
      <c r="BG495" s="526">
        <f t="shared" si="491"/>
        <v>1</v>
      </c>
      <c r="BH495" s="526">
        <f t="shared" si="492"/>
        <v>1</v>
      </c>
      <c r="BI495" s="526">
        <f t="shared" si="493"/>
        <v>1</v>
      </c>
      <c r="BJ495" s="526">
        <f t="shared" si="494"/>
        <v>1</v>
      </c>
      <c r="BK495" s="526">
        <f t="shared" si="495"/>
        <v>1</v>
      </c>
      <c r="BL495" s="526">
        <f t="shared" si="496"/>
        <v>1</v>
      </c>
      <c r="BM495" s="526">
        <f t="shared" si="497"/>
        <v>1</v>
      </c>
      <c r="BN495" s="526">
        <f t="shared" si="498"/>
        <v>1</v>
      </c>
      <c r="BO495" s="526">
        <f t="shared" si="499"/>
        <v>1</v>
      </c>
      <c r="BP495" s="526">
        <f t="shared" si="500"/>
        <v>1</v>
      </c>
      <c r="BQ495" s="526">
        <f t="shared" si="501"/>
        <v>1</v>
      </c>
      <c r="BR495" s="526">
        <f t="shared" si="502"/>
        <v>1</v>
      </c>
      <c r="BS495" s="526">
        <f t="shared" si="503"/>
        <v>1</v>
      </c>
      <c r="BT495" s="526">
        <f t="shared" si="504"/>
        <v>1</v>
      </c>
      <c r="BU495" s="526">
        <f t="shared" si="505"/>
        <v>1</v>
      </c>
      <c r="BV495" s="525">
        <f t="shared" si="506"/>
        <v>5.6351438869836095</v>
      </c>
      <c r="BW495" s="525">
        <f t="shared" si="507"/>
        <v>3.1171207569395052</v>
      </c>
      <c r="BX495" s="526">
        <f t="shared" si="508"/>
        <v>4.1909135180779797</v>
      </c>
      <c r="BY495" s="529">
        <f t="shared" si="509"/>
        <v>1</v>
      </c>
      <c r="BZ495" s="530">
        <f t="shared" si="510"/>
        <v>0.54198567385060137</v>
      </c>
      <c r="CB495" s="27"/>
      <c r="CC495" s="53"/>
    </row>
    <row r="496" spans="1:81">
      <c r="A496" s="32">
        <f t="shared" si="511"/>
        <v>1899</v>
      </c>
      <c r="B496" s="525">
        <f t="shared" si="434"/>
        <v>5.5833599832282292</v>
      </c>
      <c r="C496" s="525">
        <f t="shared" si="435"/>
        <v>1</v>
      </c>
      <c r="D496" s="525">
        <f t="shared" si="436"/>
        <v>5.5833599832282292</v>
      </c>
      <c r="E496" s="525">
        <f t="shared" si="437"/>
        <v>1</v>
      </c>
      <c r="F496" s="526">
        <f t="shared" si="438"/>
        <v>1</v>
      </c>
      <c r="G496" s="527">
        <f t="shared" si="439"/>
        <v>1</v>
      </c>
      <c r="H496" s="526">
        <f t="shared" si="440"/>
        <v>1</v>
      </c>
      <c r="I496" s="525">
        <f t="shared" si="441"/>
        <v>1</v>
      </c>
      <c r="J496" s="527">
        <f t="shared" si="442"/>
        <v>1</v>
      </c>
      <c r="K496" s="527">
        <f t="shared" si="443"/>
        <v>1</v>
      </c>
      <c r="L496" s="527">
        <f t="shared" si="444"/>
        <v>1</v>
      </c>
      <c r="M496" s="527">
        <f t="shared" si="445"/>
        <v>1</v>
      </c>
      <c r="N496" s="527">
        <f t="shared" si="446"/>
        <v>1</v>
      </c>
      <c r="O496" s="527">
        <f t="shared" si="447"/>
        <v>1</v>
      </c>
      <c r="P496" s="527">
        <f t="shared" si="448"/>
        <v>1</v>
      </c>
      <c r="Q496" s="527">
        <f t="shared" si="449"/>
        <v>1</v>
      </c>
      <c r="R496" s="527">
        <f t="shared" si="450"/>
        <v>1</v>
      </c>
      <c r="S496" s="527">
        <f t="shared" si="451"/>
        <v>1</v>
      </c>
      <c r="T496" s="526">
        <f t="shared" si="452"/>
        <v>1</v>
      </c>
      <c r="U496" s="528">
        <f t="shared" si="453"/>
        <v>3.8491571842056533</v>
      </c>
      <c r="V496" s="527">
        <f t="shared" si="454"/>
        <v>2.9533265507006901</v>
      </c>
      <c r="W496" s="526">
        <f t="shared" si="455"/>
        <v>3.646391655283288</v>
      </c>
      <c r="X496" s="527">
        <f t="shared" si="456"/>
        <v>3.1286507912702186</v>
      </c>
      <c r="Y496" s="526">
        <f t="shared" si="457"/>
        <v>3.688859193858105</v>
      </c>
      <c r="Z496" s="528">
        <f t="shared" si="458"/>
        <v>4.2201822975311236</v>
      </c>
      <c r="AA496" s="526">
        <f t="shared" si="459"/>
        <v>1</v>
      </c>
      <c r="AB496" s="526">
        <f t="shared" si="460"/>
        <v>1</v>
      </c>
      <c r="AC496" s="526">
        <f t="shared" si="461"/>
        <v>1</v>
      </c>
      <c r="AD496" s="526">
        <f t="shared" si="462"/>
        <v>1</v>
      </c>
      <c r="AE496" s="527">
        <f t="shared" si="463"/>
        <v>1</v>
      </c>
      <c r="AF496" s="526">
        <f t="shared" si="464"/>
        <v>1</v>
      </c>
      <c r="AG496" s="526">
        <f t="shared" si="465"/>
        <v>1</v>
      </c>
      <c r="AH496" s="526">
        <f t="shared" si="466"/>
        <v>1</v>
      </c>
      <c r="AI496" s="526">
        <f t="shared" si="467"/>
        <v>1</v>
      </c>
      <c r="AJ496" s="526">
        <f t="shared" si="468"/>
        <v>1</v>
      </c>
      <c r="AK496" s="526">
        <f t="shared" si="469"/>
        <v>1</v>
      </c>
      <c r="AL496" s="526">
        <f t="shared" si="470"/>
        <v>1</v>
      </c>
      <c r="AM496" s="526">
        <f t="shared" si="471"/>
        <v>1</v>
      </c>
      <c r="AN496" s="526">
        <f t="shared" si="472"/>
        <v>1</v>
      </c>
      <c r="AO496" s="526">
        <f t="shared" si="473"/>
        <v>1</v>
      </c>
      <c r="AP496" s="526">
        <f t="shared" si="474"/>
        <v>1</v>
      </c>
      <c r="AQ496" s="526">
        <f t="shared" si="475"/>
        <v>1</v>
      </c>
      <c r="AR496" s="526">
        <f t="shared" si="476"/>
        <v>1</v>
      </c>
      <c r="AS496" s="526">
        <f t="shared" si="477"/>
        <v>1</v>
      </c>
      <c r="AT496" s="526">
        <f t="shared" si="478"/>
        <v>1</v>
      </c>
      <c r="AU496" s="526">
        <f t="shared" si="479"/>
        <v>1</v>
      </c>
      <c r="AV496" s="526">
        <f t="shared" si="480"/>
        <v>1</v>
      </c>
      <c r="AW496" s="526">
        <f t="shared" si="481"/>
        <v>1</v>
      </c>
      <c r="AX496" s="526">
        <f t="shared" si="482"/>
        <v>1</v>
      </c>
      <c r="AY496" s="526">
        <f t="shared" si="483"/>
        <v>1</v>
      </c>
      <c r="AZ496" s="526">
        <f t="shared" si="484"/>
        <v>1</v>
      </c>
      <c r="BA496" s="526">
        <f t="shared" si="485"/>
        <v>1</v>
      </c>
      <c r="BB496" s="526">
        <f t="shared" si="486"/>
        <v>1</v>
      </c>
      <c r="BC496" s="526">
        <f t="shared" si="487"/>
        <v>1</v>
      </c>
      <c r="BD496" s="526">
        <f t="shared" si="488"/>
        <v>1</v>
      </c>
      <c r="BE496" s="526">
        <f t="shared" si="489"/>
        <v>1</v>
      </c>
      <c r="BF496" s="526">
        <f t="shared" si="490"/>
        <v>1</v>
      </c>
      <c r="BG496" s="526">
        <f t="shared" si="491"/>
        <v>1</v>
      </c>
      <c r="BH496" s="526">
        <f t="shared" si="492"/>
        <v>1</v>
      </c>
      <c r="BI496" s="526">
        <f t="shared" si="493"/>
        <v>1</v>
      </c>
      <c r="BJ496" s="526">
        <f t="shared" si="494"/>
        <v>1</v>
      </c>
      <c r="BK496" s="526">
        <f t="shared" si="495"/>
        <v>1</v>
      </c>
      <c r="BL496" s="526">
        <f t="shared" si="496"/>
        <v>1</v>
      </c>
      <c r="BM496" s="526">
        <f t="shared" si="497"/>
        <v>1</v>
      </c>
      <c r="BN496" s="526">
        <f t="shared" si="498"/>
        <v>1</v>
      </c>
      <c r="BO496" s="526">
        <f t="shared" si="499"/>
        <v>1</v>
      </c>
      <c r="BP496" s="526">
        <f t="shared" si="500"/>
        <v>1</v>
      </c>
      <c r="BQ496" s="526">
        <f t="shared" si="501"/>
        <v>1</v>
      </c>
      <c r="BR496" s="526">
        <f t="shared" si="502"/>
        <v>1</v>
      </c>
      <c r="BS496" s="526">
        <f t="shared" si="503"/>
        <v>1</v>
      </c>
      <c r="BT496" s="526">
        <f t="shared" si="504"/>
        <v>1</v>
      </c>
      <c r="BU496" s="526">
        <f t="shared" si="505"/>
        <v>1</v>
      </c>
      <c r="BV496" s="525">
        <f t="shared" si="506"/>
        <v>5.8483154484977922</v>
      </c>
      <c r="BW496" s="525">
        <f t="shared" si="507"/>
        <v>3.1295031582262323</v>
      </c>
      <c r="BX496" s="526">
        <f t="shared" si="508"/>
        <v>4.3317282122853999</v>
      </c>
      <c r="BY496" s="529">
        <f t="shared" si="509"/>
        <v>1</v>
      </c>
      <c r="BZ496" s="530">
        <f t="shared" si="510"/>
        <v>0.63358893221077783</v>
      </c>
      <c r="CB496" s="27"/>
      <c r="CC496" s="53"/>
    </row>
    <row r="497" spans="1:81">
      <c r="A497" s="32">
        <f t="shared" si="511"/>
        <v>1900</v>
      </c>
      <c r="B497" s="525">
        <f t="shared" si="434"/>
        <v>6.7350211917312715</v>
      </c>
      <c r="C497" s="525">
        <f t="shared" si="435"/>
        <v>1</v>
      </c>
      <c r="D497" s="525">
        <f t="shared" si="436"/>
        <v>6.7350211917312715</v>
      </c>
      <c r="E497" s="525">
        <f t="shared" si="437"/>
        <v>1</v>
      </c>
      <c r="F497" s="526">
        <f t="shared" si="438"/>
        <v>1</v>
      </c>
      <c r="G497" s="527">
        <f t="shared" si="439"/>
        <v>1</v>
      </c>
      <c r="H497" s="526">
        <f t="shared" si="440"/>
        <v>1</v>
      </c>
      <c r="I497" s="525">
        <f t="shared" si="441"/>
        <v>1</v>
      </c>
      <c r="J497" s="527">
        <f t="shared" si="442"/>
        <v>1</v>
      </c>
      <c r="K497" s="527">
        <f t="shared" si="443"/>
        <v>1</v>
      </c>
      <c r="L497" s="527">
        <f t="shared" si="444"/>
        <v>1</v>
      </c>
      <c r="M497" s="527">
        <f t="shared" si="445"/>
        <v>1</v>
      </c>
      <c r="N497" s="527">
        <f t="shared" si="446"/>
        <v>1</v>
      </c>
      <c r="O497" s="527">
        <f t="shared" si="447"/>
        <v>1</v>
      </c>
      <c r="P497" s="527">
        <f t="shared" si="448"/>
        <v>1</v>
      </c>
      <c r="Q497" s="527">
        <f t="shared" si="449"/>
        <v>1</v>
      </c>
      <c r="R497" s="527">
        <f t="shared" si="450"/>
        <v>1</v>
      </c>
      <c r="S497" s="527">
        <f t="shared" si="451"/>
        <v>1</v>
      </c>
      <c r="T497" s="526">
        <f t="shared" si="452"/>
        <v>1</v>
      </c>
      <c r="U497" s="528">
        <f t="shared" si="453"/>
        <v>3.9904713952280391</v>
      </c>
      <c r="V497" s="527">
        <f t="shared" si="454"/>
        <v>3.0527122839793881</v>
      </c>
      <c r="W497" s="526">
        <f t="shared" si="455"/>
        <v>3.8048639138131466</v>
      </c>
      <c r="X497" s="527">
        <f t="shared" si="456"/>
        <v>3.2414497828984969</v>
      </c>
      <c r="Y497" s="526">
        <f t="shared" si="457"/>
        <v>3.8507143038123561</v>
      </c>
      <c r="Z497" s="528">
        <f t="shared" si="458"/>
        <v>4.4120279309986685</v>
      </c>
      <c r="AA497" s="526">
        <f t="shared" si="459"/>
        <v>1</v>
      </c>
      <c r="AB497" s="526">
        <f t="shared" si="460"/>
        <v>1</v>
      </c>
      <c r="AC497" s="526">
        <f t="shared" si="461"/>
        <v>1</v>
      </c>
      <c r="AD497" s="526">
        <f t="shared" si="462"/>
        <v>1</v>
      </c>
      <c r="AE497" s="527">
        <f t="shared" si="463"/>
        <v>1</v>
      </c>
      <c r="AF497" s="526">
        <f t="shared" si="464"/>
        <v>1</v>
      </c>
      <c r="AG497" s="526">
        <f t="shared" si="465"/>
        <v>1</v>
      </c>
      <c r="AH497" s="526">
        <f t="shared" si="466"/>
        <v>1</v>
      </c>
      <c r="AI497" s="526">
        <f t="shared" si="467"/>
        <v>1</v>
      </c>
      <c r="AJ497" s="526">
        <f t="shared" si="468"/>
        <v>1</v>
      </c>
      <c r="AK497" s="526">
        <f t="shared" si="469"/>
        <v>1</v>
      </c>
      <c r="AL497" s="526">
        <f t="shared" si="470"/>
        <v>1</v>
      </c>
      <c r="AM497" s="526">
        <f t="shared" si="471"/>
        <v>1</v>
      </c>
      <c r="AN497" s="526">
        <f t="shared" si="472"/>
        <v>1</v>
      </c>
      <c r="AO497" s="526">
        <f t="shared" si="473"/>
        <v>1</v>
      </c>
      <c r="AP497" s="526">
        <f t="shared" si="474"/>
        <v>1</v>
      </c>
      <c r="AQ497" s="526">
        <f t="shared" si="475"/>
        <v>1</v>
      </c>
      <c r="AR497" s="526">
        <f t="shared" si="476"/>
        <v>1</v>
      </c>
      <c r="AS497" s="526">
        <f t="shared" si="477"/>
        <v>1</v>
      </c>
      <c r="AT497" s="526">
        <f t="shared" si="478"/>
        <v>1</v>
      </c>
      <c r="AU497" s="526">
        <f t="shared" si="479"/>
        <v>1</v>
      </c>
      <c r="AV497" s="526">
        <f t="shared" si="480"/>
        <v>1</v>
      </c>
      <c r="AW497" s="526">
        <f t="shared" si="481"/>
        <v>1</v>
      </c>
      <c r="AX497" s="526">
        <f t="shared" si="482"/>
        <v>1</v>
      </c>
      <c r="AY497" s="526">
        <f t="shared" si="483"/>
        <v>1</v>
      </c>
      <c r="AZ497" s="526">
        <f t="shared" si="484"/>
        <v>1</v>
      </c>
      <c r="BA497" s="526">
        <f t="shared" si="485"/>
        <v>1</v>
      </c>
      <c r="BB497" s="526">
        <f t="shared" si="486"/>
        <v>1</v>
      </c>
      <c r="BC497" s="526">
        <f t="shared" si="487"/>
        <v>1</v>
      </c>
      <c r="BD497" s="526">
        <f t="shared" si="488"/>
        <v>1</v>
      </c>
      <c r="BE497" s="526">
        <f t="shared" si="489"/>
        <v>1</v>
      </c>
      <c r="BF497" s="526">
        <f t="shared" si="490"/>
        <v>1</v>
      </c>
      <c r="BG497" s="526">
        <f t="shared" si="491"/>
        <v>1</v>
      </c>
      <c r="BH497" s="526">
        <f t="shared" si="492"/>
        <v>1</v>
      </c>
      <c r="BI497" s="526">
        <f t="shared" si="493"/>
        <v>1</v>
      </c>
      <c r="BJ497" s="526">
        <f t="shared" si="494"/>
        <v>1</v>
      </c>
      <c r="BK497" s="526">
        <f t="shared" si="495"/>
        <v>1</v>
      </c>
      <c r="BL497" s="526">
        <f t="shared" si="496"/>
        <v>1</v>
      </c>
      <c r="BM497" s="526">
        <f t="shared" si="497"/>
        <v>1</v>
      </c>
      <c r="BN497" s="526">
        <f t="shared" si="498"/>
        <v>1</v>
      </c>
      <c r="BO497" s="526">
        <f t="shared" si="499"/>
        <v>1</v>
      </c>
      <c r="BP497" s="526">
        <f t="shared" si="500"/>
        <v>1</v>
      </c>
      <c r="BQ497" s="526">
        <f t="shared" si="501"/>
        <v>1</v>
      </c>
      <c r="BR497" s="526">
        <f t="shared" si="502"/>
        <v>1</v>
      </c>
      <c r="BS497" s="526">
        <f t="shared" si="503"/>
        <v>1</v>
      </c>
      <c r="BT497" s="526">
        <f t="shared" si="504"/>
        <v>1</v>
      </c>
      <c r="BU497" s="526">
        <f t="shared" si="505"/>
        <v>1</v>
      </c>
      <c r="BV497" s="525">
        <f t="shared" si="506"/>
        <v>7.0659155500702839</v>
      </c>
      <c r="BW497" s="525">
        <f t="shared" si="507"/>
        <v>3.2412872450783037</v>
      </c>
      <c r="BX497" s="526">
        <f t="shared" si="508"/>
        <v>4.5327204013354425</v>
      </c>
      <c r="BY497" s="529">
        <f t="shared" si="509"/>
        <v>1</v>
      </c>
      <c r="BZ497" s="530">
        <f t="shared" si="510"/>
        <v>0.61832117958986232</v>
      </c>
      <c r="CB497" s="27"/>
      <c r="CC497" s="53"/>
    </row>
    <row r="498" spans="1:81">
      <c r="A498" s="32">
        <f t="shared" si="511"/>
        <v>1901</v>
      </c>
      <c r="B498" s="525">
        <f t="shared" si="434"/>
        <v>8.0272665373608643</v>
      </c>
      <c r="C498" s="525">
        <f t="shared" si="435"/>
        <v>1</v>
      </c>
      <c r="D498" s="525">
        <f t="shared" si="436"/>
        <v>8.0272665373608643</v>
      </c>
      <c r="E498" s="525">
        <f t="shared" si="437"/>
        <v>1</v>
      </c>
      <c r="F498" s="526">
        <f t="shared" si="438"/>
        <v>1</v>
      </c>
      <c r="G498" s="527">
        <f t="shared" si="439"/>
        <v>1</v>
      </c>
      <c r="H498" s="526">
        <f t="shared" si="440"/>
        <v>1</v>
      </c>
      <c r="I498" s="525">
        <f t="shared" si="441"/>
        <v>1</v>
      </c>
      <c r="J498" s="527">
        <f t="shared" si="442"/>
        <v>1</v>
      </c>
      <c r="K498" s="527">
        <f t="shared" si="443"/>
        <v>1</v>
      </c>
      <c r="L498" s="527">
        <f t="shared" si="444"/>
        <v>1</v>
      </c>
      <c r="M498" s="527">
        <f t="shared" si="445"/>
        <v>1</v>
      </c>
      <c r="N498" s="527">
        <f t="shared" si="446"/>
        <v>1</v>
      </c>
      <c r="O498" s="527">
        <f t="shared" si="447"/>
        <v>1</v>
      </c>
      <c r="P498" s="527">
        <f t="shared" si="448"/>
        <v>1</v>
      </c>
      <c r="Q498" s="527">
        <f t="shared" si="449"/>
        <v>1</v>
      </c>
      <c r="R498" s="527">
        <f t="shared" si="450"/>
        <v>1</v>
      </c>
      <c r="S498" s="527">
        <f t="shared" si="451"/>
        <v>1</v>
      </c>
      <c r="T498" s="526">
        <f t="shared" si="452"/>
        <v>1</v>
      </c>
      <c r="U498" s="528">
        <f t="shared" si="453"/>
        <v>4.0599772943181254</v>
      </c>
      <c r="V498" s="527">
        <f t="shared" si="454"/>
        <v>3.0977528791120372</v>
      </c>
      <c r="W498" s="526">
        <f t="shared" si="455"/>
        <v>3.9141970189979975</v>
      </c>
      <c r="X498" s="527">
        <f t="shared" si="456"/>
        <v>3.3010455831555783</v>
      </c>
      <c r="Y498" s="526">
        <f t="shared" si="457"/>
        <v>3.9629469388045111</v>
      </c>
      <c r="Z498" s="528">
        <f t="shared" si="458"/>
        <v>4.5976072854746839</v>
      </c>
      <c r="AA498" s="526">
        <f t="shared" si="459"/>
        <v>1</v>
      </c>
      <c r="AB498" s="526">
        <f t="shared" si="460"/>
        <v>1</v>
      </c>
      <c r="AC498" s="526">
        <f t="shared" si="461"/>
        <v>1</v>
      </c>
      <c r="AD498" s="526">
        <f t="shared" si="462"/>
        <v>1</v>
      </c>
      <c r="AE498" s="527">
        <f t="shared" si="463"/>
        <v>1</v>
      </c>
      <c r="AF498" s="526">
        <f t="shared" si="464"/>
        <v>1</v>
      </c>
      <c r="AG498" s="526">
        <f t="shared" si="465"/>
        <v>1</v>
      </c>
      <c r="AH498" s="526">
        <f t="shared" si="466"/>
        <v>1</v>
      </c>
      <c r="AI498" s="526">
        <f t="shared" si="467"/>
        <v>1</v>
      </c>
      <c r="AJ498" s="526">
        <f t="shared" si="468"/>
        <v>1</v>
      </c>
      <c r="AK498" s="526">
        <f t="shared" si="469"/>
        <v>1</v>
      </c>
      <c r="AL498" s="526">
        <f t="shared" si="470"/>
        <v>1</v>
      </c>
      <c r="AM498" s="526">
        <f t="shared" si="471"/>
        <v>1</v>
      </c>
      <c r="AN498" s="526">
        <f t="shared" si="472"/>
        <v>1</v>
      </c>
      <c r="AO498" s="526">
        <f t="shared" si="473"/>
        <v>1</v>
      </c>
      <c r="AP498" s="526">
        <f t="shared" si="474"/>
        <v>1</v>
      </c>
      <c r="AQ498" s="526">
        <f t="shared" si="475"/>
        <v>1</v>
      </c>
      <c r="AR498" s="526">
        <f t="shared" si="476"/>
        <v>1</v>
      </c>
      <c r="AS498" s="526">
        <f t="shared" si="477"/>
        <v>1</v>
      </c>
      <c r="AT498" s="526">
        <f t="shared" si="478"/>
        <v>1</v>
      </c>
      <c r="AU498" s="526">
        <f t="shared" si="479"/>
        <v>1</v>
      </c>
      <c r="AV498" s="526">
        <f t="shared" si="480"/>
        <v>1</v>
      </c>
      <c r="AW498" s="526">
        <f t="shared" si="481"/>
        <v>1</v>
      </c>
      <c r="AX498" s="526">
        <f t="shared" si="482"/>
        <v>1</v>
      </c>
      <c r="AY498" s="526">
        <f t="shared" si="483"/>
        <v>1</v>
      </c>
      <c r="AZ498" s="526">
        <f t="shared" si="484"/>
        <v>1</v>
      </c>
      <c r="BA498" s="526">
        <f t="shared" si="485"/>
        <v>1</v>
      </c>
      <c r="BB498" s="526">
        <f t="shared" si="486"/>
        <v>1</v>
      </c>
      <c r="BC498" s="526">
        <f t="shared" si="487"/>
        <v>1</v>
      </c>
      <c r="BD498" s="526">
        <f t="shared" si="488"/>
        <v>1</v>
      </c>
      <c r="BE498" s="526">
        <f t="shared" si="489"/>
        <v>1</v>
      </c>
      <c r="BF498" s="526">
        <f t="shared" si="490"/>
        <v>1</v>
      </c>
      <c r="BG498" s="526">
        <f t="shared" si="491"/>
        <v>1</v>
      </c>
      <c r="BH498" s="526">
        <f t="shared" si="492"/>
        <v>1</v>
      </c>
      <c r="BI498" s="526">
        <f t="shared" si="493"/>
        <v>1</v>
      </c>
      <c r="BJ498" s="526">
        <f t="shared" si="494"/>
        <v>1</v>
      </c>
      <c r="BK498" s="526">
        <f t="shared" si="495"/>
        <v>1</v>
      </c>
      <c r="BL498" s="526">
        <f t="shared" si="496"/>
        <v>1</v>
      </c>
      <c r="BM498" s="526">
        <f t="shared" si="497"/>
        <v>1</v>
      </c>
      <c r="BN498" s="526">
        <f t="shared" si="498"/>
        <v>1</v>
      </c>
      <c r="BO498" s="526">
        <f t="shared" si="499"/>
        <v>1</v>
      </c>
      <c r="BP498" s="526">
        <f t="shared" si="500"/>
        <v>1</v>
      </c>
      <c r="BQ498" s="526">
        <f t="shared" si="501"/>
        <v>1</v>
      </c>
      <c r="BR498" s="526">
        <f t="shared" si="502"/>
        <v>1</v>
      </c>
      <c r="BS498" s="526">
        <f t="shared" si="503"/>
        <v>1</v>
      </c>
      <c r="BT498" s="526">
        <f t="shared" si="504"/>
        <v>1</v>
      </c>
      <c r="BU498" s="526">
        <f t="shared" si="505"/>
        <v>1</v>
      </c>
      <c r="BV498" s="525">
        <f t="shared" si="506"/>
        <v>8.4351240795747096</v>
      </c>
      <c r="BW498" s="525">
        <f t="shared" si="507"/>
        <v>3.2956883496883491</v>
      </c>
      <c r="BX498" s="526">
        <f t="shared" si="508"/>
        <v>4.7276273785928664</v>
      </c>
      <c r="BY498" s="529">
        <f t="shared" si="509"/>
        <v>1</v>
      </c>
      <c r="BZ498" s="530">
        <f t="shared" si="510"/>
        <v>0.63358893221077783</v>
      </c>
      <c r="CB498" s="27"/>
      <c r="CC498" s="53"/>
    </row>
    <row r="499" spans="1:81">
      <c r="A499" s="32">
        <f t="shared" si="511"/>
        <v>1902</v>
      </c>
      <c r="B499" s="525">
        <f t="shared" si="434"/>
        <v>8.675733710718271</v>
      </c>
      <c r="C499" s="525">
        <f t="shared" si="435"/>
        <v>1</v>
      </c>
      <c r="D499" s="525">
        <f t="shared" si="436"/>
        <v>8.675733710718271</v>
      </c>
      <c r="E499" s="525">
        <f t="shared" si="437"/>
        <v>1</v>
      </c>
      <c r="F499" s="526">
        <f t="shared" si="438"/>
        <v>1</v>
      </c>
      <c r="G499" s="527">
        <f t="shared" si="439"/>
        <v>1</v>
      </c>
      <c r="H499" s="526">
        <f t="shared" si="440"/>
        <v>1</v>
      </c>
      <c r="I499" s="525">
        <f t="shared" si="441"/>
        <v>1</v>
      </c>
      <c r="J499" s="527">
        <f t="shared" si="442"/>
        <v>1</v>
      </c>
      <c r="K499" s="527">
        <f t="shared" si="443"/>
        <v>1</v>
      </c>
      <c r="L499" s="527">
        <f t="shared" si="444"/>
        <v>1</v>
      </c>
      <c r="M499" s="527">
        <f t="shared" si="445"/>
        <v>1</v>
      </c>
      <c r="N499" s="527">
        <f t="shared" si="446"/>
        <v>1</v>
      </c>
      <c r="O499" s="527">
        <f t="shared" si="447"/>
        <v>1</v>
      </c>
      <c r="P499" s="527">
        <f t="shared" si="448"/>
        <v>1</v>
      </c>
      <c r="Q499" s="527">
        <f t="shared" si="449"/>
        <v>1</v>
      </c>
      <c r="R499" s="527">
        <f t="shared" si="450"/>
        <v>1</v>
      </c>
      <c r="S499" s="527">
        <f t="shared" si="451"/>
        <v>1</v>
      </c>
      <c r="T499" s="526">
        <f t="shared" si="452"/>
        <v>1</v>
      </c>
      <c r="U499" s="528">
        <f t="shared" si="453"/>
        <v>4.1110242944169837</v>
      </c>
      <c r="V499" s="527">
        <f t="shared" si="454"/>
        <v>3.117521546700134</v>
      </c>
      <c r="W499" s="526">
        <f t="shared" si="455"/>
        <v>4.01500849924712</v>
      </c>
      <c r="X499" s="527">
        <f t="shared" si="456"/>
        <v>3.3389176967970249</v>
      </c>
      <c r="Y499" s="526">
        <f t="shared" si="457"/>
        <v>4.0666373980208839</v>
      </c>
      <c r="Z499" s="528">
        <f t="shared" si="458"/>
        <v>4.8102850927656</v>
      </c>
      <c r="AA499" s="526">
        <f t="shared" si="459"/>
        <v>1</v>
      </c>
      <c r="AB499" s="526">
        <f t="shared" si="460"/>
        <v>1</v>
      </c>
      <c r="AC499" s="526">
        <f t="shared" si="461"/>
        <v>1</v>
      </c>
      <c r="AD499" s="526">
        <f t="shared" si="462"/>
        <v>1</v>
      </c>
      <c r="AE499" s="527">
        <f t="shared" si="463"/>
        <v>1</v>
      </c>
      <c r="AF499" s="526">
        <f t="shared" si="464"/>
        <v>1</v>
      </c>
      <c r="AG499" s="526">
        <f t="shared" si="465"/>
        <v>1</v>
      </c>
      <c r="AH499" s="526">
        <f t="shared" si="466"/>
        <v>1</v>
      </c>
      <c r="AI499" s="526">
        <f t="shared" si="467"/>
        <v>1</v>
      </c>
      <c r="AJ499" s="526">
        <f t="shared" si="468"/>
        <v>1</v>
      </c>
      <c r="AK499" s="526">
        <f t="shared" si="469"/>
        <v>1</v>
      </c>
      <c r="AL499" s="526">
        <f t="shared" si="470"/>
        <v>1</v>
      </c>
      <c r="AM499" s="526">
        <f t="shared" si="471"/>
        <v>1</v>
      </c>
      <c r="AN499" s="526">
        <f t="shared" si="472"/>
        <v>1</v>
      </c>
      <c r="AO499" s="526">
        <f t="shared" si="473"/>
        <v>1</v>
      </c>
      <c r="AP499" s="526">
        <f t="shared" si="474"/>
        <v>1</v>
      </c>
      <c r="AQ499" s="526">
        <f t="shared" si="475"/>
        <v>1</v>
      </c>
      <c r="AR499" s="526">
        <f t="shared" si="476"/>
        <v>1</v>
      </c>
      <c r="AS499" s="526">
        <f t="shared" si="477"/>
        <v>1</v>
      </c>
      <c r="AT499" s="526">
        <f t="shared" si="478"/>
        <v>1</v>
      </c>
      <c r="AU499" s="526">
        <f t="shared" si="479"/>
        <v>1</v>
      </c>
      <c r="AV499" s="526">
        <f t="shared" si="480"/>
        <v>1</v>
      </c>
      <c r="AW499" s="526">
        <f t="shared" si="481"/>
        <v>1</v>
      </c>
      <c r="AX499" s="526">
        <f t="shared" si="482"/>
        <v>1</v>
      </c>
      <c r="AY499" s="526">
        <f t="shared" si="483"/>
        <v>1</v>
      </c>
      <c r="AZ499" s="526">
        <f t="shared" si="484"/>
        <v>1</v>
      </c>
      <c r="BA499" s="526">
        <f t="shared" si="485"/>
        <v>1</v>
      </c>
      <c r="BB499" s="526">
        <f t="shared" si="486"/>
        <v>1</v>
      </c>
      <c r="BC499" s="526">
        <f t="shared" si="487"/>
        <v>1</v>
      </c>
      <c r="BD499" s="526">
        <f t="shared" si="488"/>
        <v>1</v>
      </c>
      <c r="BE499" s="526">
        <f t="shared" si="489"/>
        <v>1</v>
      </c>
      <c r="BF499" s="526">
        <f t="shared" si="490"/>
        <v>1</v>
      </c>
      <c r="BG499" s="526">
        <f t="shared" si="491"/>
        <v>1</v>
      </c>
      <c r="BH499" s="526">
        <f t="shared" si="492"/>
        <v>1</v>
      </c>
      <c r="BI499" s="526">
        <f t="shared" si="493"/>
        <v>1</v>
      </c>
      <c r="BJ499" s="526">
        <f t="shared" si="494"/>
        <v>1</v>
      </c>
      <c r="BK499" s="526">
        <f t="shared" si="495"/>
        <v>1</v>
      </c>
      <c r="BL499" s="526">
        <f t="shared" si="496"/>
        <v>1</v>
      </c>
      <c r="BM499" s="526">
        <f t="shared" si="497"/>
        <v>1</v>
      </c>
      <c r="BN499" s="526">
        <f t="shared" si="498"/>
        <v>1</v>
      </c>
      <c r="BO499" s="526">
        <f t="shared" si="499"/>
        <v>1</v>
      </c>
      <c r="BP499" s="526">
        <f t="shared" si="500"/>
        <v>1</v>
      </c>
      <c r="BQ499" s="526">
        <f t="shared" si="501"/>
        <v>1</v>
      </c>
      <c r="BR499" s="526">
        <f t="shared" si="502"/>
        <v>1</v>
      </c>
      <c r="BS499" s="526">
        <f t="shared" si="503"/>
        <v>1</v>
      </c>
      <c r="BT499" s="526">
        <f t="shared" si="504"/>
        <v>1</v>
      </c>
      <c r="BU499" s="526">
        <f t="shared" si="505"/>
        <v>1</v>
      </c>
      <c r="BV499" s="525">
        <f t="shared" si="506"/>
        <v>9.1311256969780441</v>
      </c>
      <c r="BW499" s="525">
        <f t="shared" si="507"/>
        <v>3.3233536056613313</v>
      </c>
      <c r="BX499" s="526">
        <f t="shared" si="508"/>
        <v>4.9507713908624496</v>
      </c>
      <c r="BY499" s="529">
        <f t="shared" si="509"/>
        <v>1</v>
      </c>
      <c r="BZ499" s="530">
        <f t="shared" si="510"/>
        <v>0.69465798506602294</v>
      </c>
      <c r="CB499" s="27"/>
      <c r="CC499" s="53"/>
    </row>
    <row r="500" spans="1:81">
      <c r="A500" s="32">
        <f t="shared" si="511"/>
        <v>1903</v>
      </c>
      <c r="B500" s="525">
        <f t="shared" ref="B500:B531" si="512">B499*(1+IF(ISNUMBER(B40), B40, 0)%)</f>
        <v>7.1977516808035551</v>
      </c>
      <c r="C500" s="525">
        <f t="shared" ref="C500:C531" si="513">C499*(1+IF(ISNUMBER(C40), C40, 0)%)</f>
        <v>1</v>
      </c>
      <c r="D500" s="525">
        <f t="shared" ref="D500:D531" si="514">D499*(1+IF(ISNUMBER(D40), D40, 0)%)</f>
        <v>7.1977516808035551</v>
      </c>
      <c r="E500" s="525">
        <f t="shared" ref="E500:E531" si="515">E499*(1+IF(ISNUMBER(E40), E40, 0)%)</f>
        <v>1</v>
      </c>
      <c r="F500" s="526">
        <f t="shared" ref="F500:F531" si="516">F499*(1+IF(ISNUMBER(F40), F40, 0)%)</f>
        <v>1</v>
      </c>
      <c r="G500" s="527">
        <f t="shared" ref="G500:G531" si="517">G499*(1+IF(ISNUMBER(G40), G40, 0)%)</f>
        <v>1</v>
      </c>
      <c r="H500" s="526">
        <f t="shared" ref="H500:H531" si="518">H499*(1+IF(ISNUMBER(H40), H40, 0)%)</f>
        <v>1</v>
      </c>
      <c r="I500" s="525">
        <f t="shared" ref="I500:I531" si="519">I499*(1+IF(ISNUMBER(I40), I40, 0)%)</f>
        <v>1</v>
      </c>
      <c r="J500" s="527">
        <f t="shared" ref="J500:J531" si="520">J499*(1+IF(ISNUMBER(J40), J40, 0)%)</f>
        <v>1</v>
      </c>
      <c r="K500" s="527">
        <f t="shared" ref="K500:K531" si="521">K499*(1+IF(ISNUMBER(K40), K40, 0)%)</f>
        <v>1</v>
      </c>
      <c r="L500" s="527">
        <f t="shared" ref="L500:L531" si="522">L499*(1+IF(ISNUMBER(L40), L40, 0)%)</f>
        <v>1</v>
      </c>
      <c r="M500" s="527">
        <f t="shared" ref="M500:M531" si="523">M499*(1+IF(ISNUMBER(M40), M40, 0)%)</f>
        <v>1</v>
      </c>
      <c r="N500" s="527">
        <f t="shared" ref="N500:N531" si="524">N499*(1+IF(ISNUMBER(N40), N40, 0)%)</f>
        <v>1</v>
      </c>
      <c r="O500" s="527">
        <f t="shared" ref="O500:O531" si="525">O499*(1+IF(ISNUMBER(O40), O40, 0)%)</f>
        <v>1</v>
      </c>
      <c r="P500" s="527">
        <f t="shared" ref="P500:P531" si="526">P499*(1+IF(ISNUMBER(P40), P40, 0)%)</f>
        <v>1</v>
      </c>
      <c r="Q500" s="527">
        <f t="shared" ref="Q500:Q531" si="527">Q499*(1+IF(ISNUMBER(Q40), Q40, 0)%)</f>
        <v>1</v>
      </c>
      <c r="R500" s="527">
        <f t="shared" ref="R500:R531" si="528">R499*(1+IF(ISNUMBER(R40), R40, 0)%)</f>
        <v>1</v>
      </c>
      <c r="S500" s="527">
        <f t="shared" ref="S500:S531" si="529">S499*(1+IF(ISNUMBER(S40), S40, 0)%)</f>
        <v>1</v>
      </c>
      <c r="T500" s="526">
        <f t="shared" ref="T500:T531" si="530">T499*(1+IF(ISNUMBER(T40), T40, 0)%)</f>
        <v>1</v>
      </c>
      <c r="U500" s="528">
        <f t="shared" ref="U500:U531" si="531">U499*(1+IF(ISNUMBER(U40), U40, 0)%)</f>
        <v>4.1795831696133492</v>
      </c>
      <c r="V500" s="527">
        <f t="shared" ref="V500:V531" si="532">V499*(1+IF(ISNUMBER(V40), V40, 0)%)</f>
        <v>3.2551729524661979</v>
      </c>
      <c r="W500" s="526">
        <f t="shared" ref="W500:W531" si="533">W499*(1+IF(ISNUMBER(W40), W40, 0)%)</f>
        <v>4.2630388568548412</v>
      </c>
      <c r="X500" s="527">
        <f t="shared" ref="X500:X531" si="534">X499*(1+IF(ISNUMBER(X40), X40, 0)%)</f>
        <v>3.4986451044564557</v>
      </c>
      <c r="Y500" s="526">
        <f t="shared" ref="Y500:Y531" si="535">Y499*(1+IF(ISNUMBER(Y40), Y40, 0)%)</f>
        <v>4.31958155595105</v>
      </c>
      <c r="Z500" s="528">
        <f t="shared" ref="Z500:Z531" si="536">Z499*(1+IF(ISNUMBER(Z40), Z40, 0)%)</f>
        <v>5.0702875141050132</v>
      </c>
      <c r="AA500" s="526">
        <f t="shared" ref="AA500:AA531" si="537">AA499*(1+IF(ISNUMBER(AA40), AA40, 0)%)</f>
        <v>1</v>
      </c>
      <c r="AB500" s="526">
        <f t="shared" ref="AB500:AB531" si="538">AB499*(1+IF(ISNUMBER(AB40), AB40, 0)%)</f>
        <v>1</v>
      </c>
      <c r="AC500" s="526">
        <f t="shared" ref="AC500:AC531" si="539">AC499*(1+IF(ISNUMBER(AC40), AC40, 0)%)</f>
        <v>1</v>
      </c>
      <c r="AD500" s="526">
        <f t="shared" ref="AD500:AD531" si="540">AD499*(1+IF(ISNUMBER(AD40), AD40, 0)%)</f>
        <v>1</v>
      </c>
      <c r="AE500" s="527">
        <f t="shared" ref="AE500:AE531" si="541">AE499*(1+IF(ISNUMBER(AE40), AE40, 0)%)</f>
        <v>1</v>
      </c>
      <c r="AF500" s="526">
        <f t="shared" ref="AF500:AF531" si="542">AF499*(1+IF(ISNUMBER(AF40), AF40, 0)%)</f>
        <v>1</v>
      </c>
      <c r="AG500" s="526">
        <f t="shared" ref="AG500:AG531" si="543">AG499*(1+IF(ISNUMBER(AG40), AG40, 0)%)</f>
        <v>1</v>
      </c>
      <c r="AH500" s="526">
        <f t="shared" ref="AH500:AH531" si="544">AH499*(1+IF(ISNUMBER(AH40), AH40, 0)%)</f>
        <v>1</v>
      </c>
      <c r="AI500" s="526">
        <f t="shared" ref="AI500:AI531" si="545">AI499*(1+IF(ISNUMBER(AI40), AI40, 0)%)</f>
        <v>1</v>
      </c>
      <c r="AJ500" s="526">
        <f t="shared" ref="AJ500:AJ531" si="546">AJ499*(1+IF(ISNUMBER(AJ40), AJ40, 0)%)</f>
        <v>1</v>
      </c>
      <c r="AK500" s="526">
        <f t="shared" ref="AK500:AK531" si="547">AK499*(1+IF(ISNUMBER(AK40), AK40, 0)%)</f>
        <v>1</v>
      </c>
      <c r="AL500" s="526">
        <f t="shared" ref="AL500:AL531" si="548">AL499*(1+IF(ISNUMBER(AL40), AL40, 0)%)</f>
        <v>1</v>
      </c>
      <c r="AM500" s="526">
        <f t="shared" ref="AM500:AM531" si="549">AM499*(1+IF(ISNUMBER(AM40), AM40, 0)%)</f>
        <v>1</v>
      </c>
      <c r="AN500" s="526">
        <f t="shared" ref="AN500:AN531" si="550">AN499*(1+IF(ISNUMBER(AN40), AN40, 0)%)</f>
        <v>1</v>
      </c>
      <c r="AO500" s="526">
        <f t="shared" ref="AO500:AO531" si="551">AO499*(1+IF(ISNUMBER(AO40), AO40, 0)%)</f>
        <v>1</v>
      </c>
      <c r="AP500" s="526">
        <f t="shared" ref="AP500:AP531" si="552">AP499*(1+IF(ISNUMBER(AP40), AP40, 0)%)</f>
        <v>1</v>
      </c>
      <c r="AQ500" s="526">
        <f t="shared" ref="AQ500:AQ531" si="553">AQ499*(1+IF(ISNUMBER(AQ40), AQ40, 0)%)</f>
        <v>1</v>
      </c>
      <c r="AR500" s="526">
        <f t="shared" ref="AR500:AR531" si="554">AR499*(1+IF(ISNUMBER(AR40), AR40, 0)%)</f>
        <v>1</v>
      </c>
      <c r="AS500" s="526">
        <f t="shared" ref="AS500:AS531" si="555">AS499*(1+IF(ISNUMBER(AS40), AS40, 0)%)</f>
        <v>1</v>
      </c>
      <c r="AT500" s="526">
        <f t="shared" ref="AT500:AT531" si="556">AT499*(1+IF(ISNUMBER(AT40), AT40, 0)%)</f>
        <v>1</v>
      </c>
      <c r="AU500" s="526">
        <f t="shared" ref="AU500:AU531" si="557">AU499*(1+IF(ISNUMBER(AU40), AU40, 0)%)</f>
        <v>1</v>
      </c>
      <c r="AV500" s="526">
        <f t="shared" ref="AV500:AV531" si="558">AV499*(1+IF(ISNUMBER(AV40), AV40, 0)%)</f>
        <v>1</v>
      </c>
      <c r="AW500" s="526">
        <f t="shared" ref="AW500:AW531" si="559">AW499*(1+IF(ISNUMBER(AW40), AW40, 0)%)</f>
        <v>1</v>
      </c>
      <c r="AX500" s="526">
        <f t="shared" ref="AX500:AX531" si="560">AX499*(1+IF(ISNUMBER(AX40), AX40, 0)%)</f>
        <v>1</v>
      </c>
      <c r="AY500" s="526">
        <f t="shared" ref="AY500:AY531" si="561">AY499*(1+IF(ISNUMBER(AY40), AY40, 0)%)</f>
        <v>1</v>
      </c>
      <c r="AZ500" s="526">
        <f t="shared" ref="AZ500:AZ531" si="562">AZ499*(1+IF(ISNUMBER(AZ40), AZ40, 0)%)</f>
        <v>1</v>
      </c>
      <c r="BA500" s="526">
        <f t="shared" ref="BA500:BA531" si="563">BA499*(1+IF(ISNUMBER(BA40), BA40, 0)%)</f>
        <v>1</v>
      </c>
      <c r="BB500" s="526">
        <f t="shared" ref="BB500:BB531" si="564">BB499*(1+IF(ISNUMBER(BB40), BB40, 0)%)</f>
        <v>1</v>
      </c>
      <c r="BC500" s="526">
        <f t="shared" ref="BC500:BC531" si="565">BC499*(1+IF(ISNUMBER(BC40), BC40, 0)%)</f>
        <v>1</v>
      </c>
      <c r="BD500" s="526">
        <f t="shared" ref="BD500:BD531" si="566">BD499*(1+IF(ISNUMBER(BD40), BD40, 0)%)</f>
        <v>1</v>
      </c>
      <c r="BE500" s="526">
        <f t="shared" ref="BE500:BE531" si="567">BE499*(1+IF(ISNUMBER(BE40), BE40, 0)%)</f>
        <v>1</v>
      </c>
      <c r="BF500" s="526">
        <f t="shared" ref="BF500:BF531" si="568">BF499*(1+IF(ISNUMBER(BF40), BF40, 0)%)</f>
        <v>1</v>
      </c>
      <c r="BG500" s="526">
        <f t="shared" ref="BG500:BG531" si="569">BG499*(1+IF(ISNUMBER(BG40), BG40, 0)%)</f>
        <v>1</v>
      </c>
      <c r="BH500" s="526">
        <f t="shared" ref="BH500:BH531" si="570">BH499*(1+IF(ISNUMBER(BH40), BH40, 0)%)</f>
        <v>1</v>
      </c>
      <c r="BI500" s="526">
        <f t="shared" ref="BI500:BI531" si="571">BI499*(1+IF(ISNUMBER(BI40), BI40, 0)%)</f>
        <v>1</v>
      </c>
      <c r="BJ500" s="526">
        <f t="shared" ref="BJ500:BJ531" si="572">BJ499*(1+IF(ISNUMBER(BJ40), BJ40, 0)%)</f>
        <v>1</v>
      </c>
      <c r="BK500" s="526">
        <f t="shared" ref="BK500:BK531" si="573">BK499*(1+IF(ISNUMBER(BK40), BK40, 0)%)</f>
        <v>1</v>
      </c>
      <c r="BL500" s="526">
        <f t="shared" ref="BL500:BL531" si="574">BL499*(1+IF(ISNUMBER(BL40), BL40, 0)%)</f>
        <v>1</v>
      </c>
      <c r="BM500" s="526">
        <f t="shared" ref="BM500:BM531" si="575">BM499*(1+IF(ISNUMBER(BM40), BM40, 0)%)</f>
        <v>1</v>
      </c>
      <c r="BN500" s="526">
        <f t="shared" ref="BN500:BN531" si="576">BN499*(1+IF(ISNUMBER(BN40), BN40, 0)%)</f>
        <v>1</v>
      </c>
      <c r="BO500" s="526">
        <f t="shared" ref="BO500:BO531" si="577">BO499*(1+IF(ISNUMBER(BO40), BO40, 0)%)</f>
        <v>1</v>
      </c>
      <c r="BP500" s="526">
        <f t="shared" ref="BP500:BP531" si="578">BP499*(1+IF(ISNUMBER(BP40), BP40, 0)%)</f>
        <v>1</v>
      </c>
      <c r="BQ500" s="526">
        <f t="shared" ref="BQ500:BQ531" si="579">BQ499*(1+IF(ISNUMBER(BQ40), BQ40, 0)%)</f>
        <v>1</v>
      </c>
      <c r="BR500" s="526">
        <f t="shared" ref="BR500:BR531" si="580">BR499*(1+IF(ISNUMBER(BR40), BR40, 0)%)</f>
        <v>1</v>
      </c>
      <c r="BS500" s="526">
        <f t="shared" ref="BS500:BS531" si="581">BS499*(1+IF(ISNUMBER(BS40), BS40, 0)%)</f>
        <v>1</v>
      </c>
      <c r="BT500" s="526">
        <f t="shared" ref="BT500:BT531" si="582">BT499*(1+IF(ISNUMBER(BT40), BT40, 0)%)</f>
        <v>1</v>
      </c>
      <c r="BU500" s="526">
        <f t="shared" ref="BU500:BU531" si="583">BU499*(1+IF(ISNUMBER(BU40), BU40, 0)%)</f>
        <v>1</v>
      </c>
      <c r="BV500" s="525">
        <f t="shared" ref="BV500:BV531" si="584">BV499*(1+IF(ISNUMBER(BV40), BV40, 0)%)</f>
        <v>7.5876848285763163</v>
      </c>
      <c r="BW500" s="525">
        <f t="shared" ref="BW500:BW531" si="585">BW499*(1+IF(ISNUMBER(BW40), BW40, 0)%)</f>
        <v>3.4770335305752047</v>
      </c>
      <c r="BX500" s="526">
        <f t="shared" ref="BX500:BX531" si="586">BX499*(1+IF(ISNUMBER(BX40), BX40, 0)%)</f>
        <v>5.2230638173598836</v>
      </c>
      <c r="BY500" s="529">
        <f t="shared" ref="BY500:BY531" si="587">BY499*(1+IF(ISNUMBER(BY40), BY40, 0)%)</f>
        <v>1</v>
      </c>
      <c r="BZ500" s="530">
        <f t="shared" ref="BZ500:BZ531" si="588">BZ499*(1+IF(ISNUMBER(BZ40), BZ40, 0)%)</f>
        <v>0.66412377956109159</v>
      </c>
      <c r="CB500" s="27"/>
      <c r="CC500" s="53"/>
    </row>
    <row r="501" spans="1:81">
      <c r="A501" s="32">
        <f t="shared" si="511"/>
        <v>1904</v>
      </c>
      <c r="B501" s="525">
        <f t="shared" si="512"/>
        <v>9.4023738201845717</v>
      </c>
      <c r="C501" s="525">
        <f t="shared" si="513"/>
        <v>1</v>
      </c>
      <c r="D501" s="525">
        <f t="shared" si="514"/>
        <v>9.4023738201845717</v>
      </c>
      <c r="E501" s="525">
        <f t="shared" si="515"/>
        <v>1</v>
      </c>
      <c r="F501" s="526">
        <f t="shared" si="516"/>
        <v>1</v>
      </c>
      <c r="G501" s="527">
        <f t="shared" si="517"/>
        <v>1</v>
      </c>
      <c r="H501" s="526">
        <f t="shared" si="518"/>
        <v>1</v>
      </c>
      <c r="I501" s="525">
        <f t="shared" si="519"/>
        <v>1</v>
      </c>
      <c r="J501" s="527">
        <f t="shared" si="520"/>
        <v>1</v>
      </c>
      <c r="K501" s="527">
        <f t="shared" si="521"/>
        <v>1</v>
      </c>
      <c r="L501" s="527">
        <f t="shared" si="522"/>
        <v>1</v>
      </c>
      <c r="M501" s="527">
        <f t="shared" si="523"/>
        <v>1</v>
      </c>
      <c r="N501" s="527">
        <f t="shared" si="524"/>
        <v>1</v>
      </c>
      <c r="O501" s="527">
        <f t="shared" si="525"/>
        <v>1</v>
      </c>
      <c r="P501" s="527">
        <f t="shared" si="526"/>
        <v>1</v>
      </c>
      <c r="Q501" s="527">
        <f t="shared" si="527"/>
        <v>1</v>
      </c>
      <c r="R501" s="527">
        <f t="shared" si="528"/>
        <v>1</v>
      </c>
      <c r="S501" s="527">
        <f t="shared" si="529"/>
        <v>1</v>
      </c>
      <c r="T501" s="526">
        <f t="shared" si="530"/>
        <v>1</v>
      </c>
      <c r="U501" s="528">
        <f t="shared" si="531"/>
        <v>4.2654977198413855</v>
      </c>
      <c r="V501" s="527">
        <f t="shared" si="532"/>
        <v>3.3525433066378802</v>
      </c>
      <c r="W501" s="526">
        <f t="shared" si="533"/>
        <v>4.4324055978015959</v>
      </c>
      <c r="X501" s="527">
        <f t="shared" si="534"/>
        <v>3.611928068072507</v>
      </c>
      <c r="Y501" s="526">
        <f t="shared" si="535"/>
        <v>4.4929882961289662</v>
      </c>
      <c r="Z501" s="528">
        <f t="shared" si="536"/>
        <v>5.2855809693447604</v>
      </c>
      <c r="AA501" s="526">
        <f t="shared" si="537"/>
        <v>1</v>
      </c>
      <c r="AB501" s="526">
        <f t="shared" si="538"/>
        <v>1</v>
      </c>
      <c r="AC501" s="526">
        <f t="shared" si="539"/>
        <v>1</v>
      </c>
      <c r="AD501" s="526">
        <f t="shared" si="540"/>
        <v>1</v>
      </c>
      <c r="AE501" s="527">
        <f t="shared" si="541"/>
        <v>1</v>
      </c>
      <c r="AF501" s="526">
        <f t="shared" si="542"/>
        <v>1</v>
      </c>
      <c r="AG501" s="526">
        <f t="shared" si="543"/>
        <v>1</v>
      </c>
      <c r="AH501" s="526">
        <f t="shared" si="544"/>
        <v>1</v>
      </c>
      <c r="AI501" s="526">
        <f t="shared" si="545"/>
        <v>1</v>
      </c>
      <c r="AJ501" s="526">
        <f t="shared" si="546"/>
        <v>1</v>
      </c>
      <c r="AK501" s="526">
        <f t="shared" si="547"/>
        <v>1</v>
      </c>
      <c r="AL501" s="526">
        <f t="shared" si="548"/>
        <v>1</v>
      </c>
      <c r="AM501" s="526">
        <f t="shared" si="549"/>
        <v>1</v>
      </c>
      <c r="AN501" s="526">
        <f t="shared" si="550"/>
        <v>1</v>
      </c>
      <c r="AO501" s="526">
        <f t="shared" si="551"/>
        <v>1</v>
      </c>
      <c r="AP501" s="526">
        <f t="shared" si="552"/>
        <v>1</v>
      </c>
      <c r="AQ501" s="526">
        <f t="shared" si="553"/>
        <v>1</v>
      </c>
      <c r="AR501" s="526">
        <f t="shared" si="554"/>
        <v>1</v>
      </c>
      <c r="AS501" s="526">
        <f t="shared" si="555"/>
        <v>1</v>
      </c>
      <c r="AT501" s="526">
        <f t="shared" si="556"/>
        <v>1</v>
      </c>
      <c r="AU501" s="526">
        <f t="shared" si="557"/>
        <v>1</v>
      </c>
      <c r="AV501" s="526">
        <f t="shared" si="558"/>
        <v>1</v>
      </c>
      <c r="AW501" s="526">
        <f t="shared" si="559"/>
        <v>1</v>
      </c>
      <c r="AX501" s="526">
        <f t="shared" si="560"/>
        <v>1</v>
      </c>
      <c r="AY501" s="526">
        <f t="shared" si="561"/>
        <v>1</v>
      </c>
      <c r="AZ501" s="526">
        <f t="shared" si="562"/>
        <v>1</v>
      </c>
      <c r="BA501" s="526">
        <f t="shared" si="563"/>
        <v>1</v>
      </c>
      <c r="BB501" s="526">
        <f t="shared" si="564"/>
        <v>1</v>
      </c>
      <c r="BC501" s="526">
        <f t="shared" si="565"/>
        <v>1</v>
      </c>
      <c r="BD501" s="526">
        <f t="shared" si="566"/>
        <v>1</v>
      </c>
      <c r="BE501" s="526">
        <f t="shared" si="567"/>
        <v>1</v>
      </c>
      <c r="BF501" s="526">
        <f t="shared" si="568"/>
        <v>1</v>
      </c>
      <c r="BG501" s="526">
        <f t="shared" si="569"/>
        <v>1</v>
      </c>
      <c r="BH501" s="526">
        <f t="shared" si="570"/>
        <v>1</v>
      </c>
      <c r="BI501" s="526">
        <f t="shared" si="571"/>
        <v>1</v>
      </c>
      <c r="BJ501" s="526">
        <f t="shared" si="572"/>
        <v>1</v>
      </c>
      <c r="BK501" s="526">
        <f t="shared" si="573"/>
        <v>1</v>
      </c>
      <c r="BL501" s="526">
        <f t="shared" si="574"/>
        <v>1</v>
      </c>
      <c r="BM501" s="526">
        <f t="shared" si="575"/>
        <v>1</v>
      </c>
      <c r="BN501" s="526">
        <f t="shared" si="576"/>
        <v>1</v>
      </c>
      <c r="BO501" s="526">
        <f t="shared" si="577"/>
        <v>1</v>
      </c>
      <c r="BP501" s="526">
        <f t="shared" si="578"/>
        <v>1</v>
      </c>
      <c r="BQ501" s="526">
        <f t="shared" si="579"/>
        <v>1</v>
      </c>
      <c r="BR501" s="526">
        <f t="shared" si="580"/>
        <v>1</v>
      </c>
      <c r="BS501" s="526">
        <f t="shared" si="581"/>
        <v>1</v>
      </c>
      <c r="BT501" s="526">
        <f t="shared" si="582"/>
        <v>1</v>
      </c>
      <c r="BU501" s="526">
        <f t="shared" si="583"/>
        <v>1</v>
      </c>
      <c r="BV501" s="525">
        <f t="shared" si="584"/>
        <v>9.9275996110414688</v>
      </c>
      <c r="BW501" s="525">
        <f t="shared" si="585"/>
        <v>3.5882023694058813</v>
      </c>
      <c r="BX501" s="526">
        <f t="shared" si="586"/>
        <v>5.4497447870333033</v>
      </c>
      <c r="BY501" s="529">
        <f t="shared" si="587"/>
        <v>1</v>
      </c>
      <c r="BZ501" s="530">
        <f t="shared" si="588"/>
        <v>0.67938763297130844</v>
      </c>
      <c r="CB501" s="27"/>
      <c r="CC501" s="53"/>
    </row>
    <row r="502" spans="1:81">
      <c r="A502" s="32">
        <f t="shared" si="511"/>
        <v>1905</v>
      </c>
      <c r="B502" s="525">
        <f t="shared" si="512"/>
        <v>11.358364335436093</v>
      </c>
      <c r="C502" s="525">
        <f t="shared" si="513"/>
        <v>1</v>
      </c>
      <c r="D502" s="525">
        <f t="shared" si="514"/>
        <v>11.358364335436093</v>
      </c>
      <c r="E502" s="525">
        <f t="shared" si="515"/>
        <v>1</v>
      </c>
      <c r="F502" s="526">
        <f t="shared" si="516"/>
        <v>1</v>
      </c>
      <c r="G502" s="527">
        <f t="shared" si="517"/>
        <v>1</v>
      </c>
      <c r="H502" s="526">
        <f t="shared" si="518"/>
        <v>1</v>
      </c>
      <c r="I502" s="525">
        <f t="shared" si="519"/>
        <v>1</v>
      </c>
      <c r="J502" s="527">
        <f t="shared" si="520"/>
        <v>1</v>
      </c>
      <c r="K502" s="527">
        <f t="shared" si="521"/>
        <v>1</v>
      </c>
      <c r="L502" s="527">
        <f t="shared" si="522"/>
        <v>1</v>
      </c>
      <c r="M502" s="527">
        <f t="shared" si="523"/>
        <v>1</v>
      </c>
      <c r="N502" s="527">
        <f t="shared" si="524"/>
        <v>1</v>
      </c>
      <c r="O502" s="527">
        <f t="shared" si="525"/>
        <v>1</v>
      </c>
      <c r="P502" s="527">
        <f t="shared" si="526"/>
        <v>1</v>
      </c>
      <c r="Q502" s="527">
        <f t="shared" si="527"/>
        <v>1</v>
      </c>
      <c r="R502" s="527">
        <f t="shared" si="528"/>
        <v>1</v>
      </c>
      <c r="S502" s="527">
        <f t="shared" si="529"/>
        <v>1</v>
      </c>
      <c r="T502" s="526">
        <f t="shared" si="530"/>
        <v>1</v>
      </c>
      <c r="U502" s="528">
        <f t="shared" si="531"/>
        <v>4.4357283725954844</v>
      </c>
      <c r="V502" s="527">
        <f t="shared" si="532"/>
        <v>3.3777902547002281</v>
      </c>
      <c r="W502" s="526">
        <f t="shared" si="533"/>
        <v>4.5044112340879057</v>
      </c>
      <c r="X502" s="527">
        <f t="shared" si="534"/>
        <v>3.6499904528508114</v>
      </c>
      <c r="Y502" s="526">
        <f t="shared" si="535"/>
        <v>4.5678015885398624</v>
      </c>
      <c r="Z502" s="528">
        <f t="shared" si="536"/>
        <v>5.5010387608816442</v>
      </c>
      <c r="AA502" s="526">
        <f t="shared" si="537"/>
        <v>1</v>
      </c>
      <c r="AB502" s="526">
        <f t="shared" si="538"/>
        <v>1</v>
      </c>
      <c r="AC502" s="526">
        <f t="shared" si="539"/>
        <v>1</v>
      </c>
      <c r="AD502" s="526">
        <f t="shared" si="540"/>
        <v>1</v>
      </c>
      <c r="AE502" s="527">
        <f t="shared" si="541"/>
        <v>1</v>
      </c>
      <c r="AF502" s="526">
        <f t="shared" si="542"/>
        <v>1</v>
      </c>
      <c r="AG502" s="526">
        <f t="shared" si="543"/>
        <v>1</v>
      </c>
      <c r="AH502" s="526">
        <f t="shared" si="544"/>
        <v>1</v>
      </c>
      <c r="AI502" s="526">
        <f t="shared" si="545"/>
        <v>1</v>
      </c>
      <c r="AJ502" s="526">
        <f t="shared" si="546"/>
        <v>1</v>
      </c>
      <c r="AK502" s="526">
        <f t="shared" si="547"/>
        <v>1</v>
      </c>
      <c r="AL502" s="526">
        <f t="shared" si="548"/>
        <v>1</v>
      </c>
      <c r="AM502" s="526">
        <f t="shared" si="549"/>
        <v>1</v>
      </c>
      <c r="AN502" s="526">
        <f t="shared" si="550"/>
        <v>1</v>
      </c>
      <c r="AO502" s="526">
        <f t="shared" si="551"/>
        <v>1</v>
      </c>
      <c r="AP502" s="526">
        <f t="shared" si="552"/>
        <v>1</v>
      </c>
      <c r="AQ502" s="526">
        <f t="shared" si="553"/>
        <v>1</v>
      </c>
      <c r="AR502" s="526">
        <f t="shared" si="554"/>
        <v>1</v>
      </c>
      <c r="AS502" s="526">
        <f t="shared" si="555"/>
        <v>1</v>
      </c>
      <c r="AT502" s="526">
        <f t="shared" si="556"/>
        <v>1</v>
      </c>
      <c r="AU502" s="526">
        <f t="shared" si="557"/>
        <v>1</v>
      </c>
      <c r="AV502" s="526">
        <f t="shared" si="558"/>
        <v>1</v>
      </c>
      <c r="AW502" s="526">
        <f t="shared" si="559"/>
        <v>1</v>
      </c>
      <c r="AX502" s="526">
        <f t="shared" si="560"/>
        <v>1</v>
      </c>
      <c r="AY502" s="526">
        <f t="shared" si="561"/>
        <v>1</v>
      </c>
      <c r="AZ502" s="526">
        <f t="shared" si="562"/>
        <v>1</v>
      </c>
      <c r="BA502" s="526">
        <f t="shared" si="563"/>
        <v>1</v>
      </c>
      <c r="BB502" s="526">
        <f t="shared" si="564"/>
        <v>1</v>
      </c>
      <c r="BC502" s="526">
        <f t="shared" si="565"/>
        <v>1</v>
      </c>
      <c r="BD502" s="526">
        <f t="shared" si="566"/>
        <v>1</v>
      </c>
      <c r="BE502" s="526">
        <f t="shared" si="567"/>
        <v>1</v>
      </c>
      <c r="BF502" s="526">
        <f t="shared" si="568"/>
        <v>1</v>
      </c>
      <c r="BG502" s="526">
        <f t="shared" si="569"/>
        <v>1</v>
      </c>
      <c r="BH502" s="526">
        <f t="shared" si="570"/>
        <v>1</v>
      </c>
      <c r="BI502" s="526">
        <f t="shared" si="571"/>
        <v>1</v>
      </c>
      <c r="BJ502" s="526">
        <f t="shared" si="572"/>
        <v>1</v>
      </c>
      <c r="BK502" s="526">
        <f t="shared" si="573"/>
        <v>1</v>
      </c>
      <c r="BL502" s="526">
        <f t="shared" si="574"/>
        <v>1</v>
      </c>
      <c r="BM502" s="526">
        <f t="shared" si="575"/>
        <v>1</v>
      </c>
      <c r="BN502" s="526">
        <f t="shared" si="576"/>
        <v>1</v>
      </c>
      <c r="BO502" s="526">
        <f t="shared" si="577"/>
        <v>1</v>
      </c>
      <c r="BP502" s="526">
        <f t="shared" si="578"/>
        <v>1</v>
      </c>
      <c r="BQ502" s="526">
        <f t="shared" si="579"/>
        <v>1</v>
      </c>
      <c r="BR502" s="526">
        <f t="shared" si="580"/>
        <v>1</v>
      </c>
      <c r="BS502" s="526">
        <f t="shared" si="581"/>
        <v>1</v>
      </c>
      <c r="BT502" s="526">
        <f t="shared" si="582"/>
        <v>1</v>
      </c>
      <c r="BU502" s="526">
        <f t="shared" si="583"/>
        <v>1</v>
      </c>
      <c r="BV502" s="525">
        <f t="shared" si="584"/>
        <v>12.012042234000353</v>
      </c>
      <c r="BW502" s="525">
        <f t="shared" si="585"/>
        <v>3.6224544396537932</v>
      </c>
      <c r="BX502" s="526">
        <f t="shared" si="586"/>
        <v>5.6769991446525925</v>
      </c>
      <c r="BY502" s="529">
        <f t="shared" si="587"/>
        <v>1</v>
      </c>
      <c r="BZ502" s="530">
        <f t="shared" si="588"/>
        <v>0.67938763297130844</v>
      </c>
      <c r="CB502" s="27"/>
      <c r="CC502" s="53"/>
    </row>
    <row r="503" spans="1:81">
      <c r="A503" s="32">
        <f t="shared" si="511"/>
        <v>1906</v>
      </c>
      <c r="B503" s="525">
        <f t="shared" si="512"/>
        <v>11.443626244709934</v>
      </c>
      <c r="C503" s="525">
        <f t="shared" si="513"/>
        <v>1</v>
      </c>
      <c r="D503" s="525">
        <f t="shared" si="514"/>
        <v>11.443626244709934</v>
      </c>
      <c r="E503" s="525">
        <f t="shared" si="515"/>
        <v>1</v>
      </c>
      <c r="F503" s="526">
        <f t="shared" si="516"/>
        <v>1</v>
      </c>
      <c r="G503" s="527">
        <f t="shared" si="517"/>
        <v>1</v>
      </c>
      <c r="H503" s="526">
        <f t="shared" si="518"/>
        <v>1</v>
      </c>
      <c r="I503" s="525">
        <f t="shared" si="519"/>
        <v>1</v>
      </c>
      <c r="J503" s="527">
        <f t="shared" si="520"/>
        <v>1</v>
      </c>
      <c r="K503" s="527">
        <f t="shared" si="521"/>
        <v>1</v>
      </c>
      <c r="L503" s="527">
        <f t="shared" si="522"/>
        <v>1</v>
      </c>
      <c r="M503" s="527">
        <f t="shared" si="523"/>
        <v>1</v>
      </c>
      <c r="N503" s="527">
        <f t="shared" si="524"/>
        <v>1</v>
      </c>
      <c r="O503" s="527">
        <f t="shared" si="525"/>
        <v>1</v>
      </c>
      <c r="P503" s="527">
        <f t="shared" si="526"/>
        <v>1</v>
      </c>
      <c r="Q503" s="527">
        <f t="shared" si="527"/>
        <v>1</v>
      </c>
      <c r="R503" s="527">
        <f t="shared" si="528"/>
        <v>1</v>
      </c>
      <c r="S503" s="527">
        <f t="shared" si="529"/>
        <v>1</v>
      </c>
      <c r="T503" s="526">
        <f t="shared" si="530"/>
        <v>1</v>
      </c>
      <c r="U503" s="528">
        <f t="shared" si="531"/>
        <v>4.4298927822131935</v>
      </c>
      <c r="V503" s="527">
        <f t="shared" si="532"/>
        <v>3.3911625200710516</v>
      </c>
      <c r="W503" s="526">
        <f t="shared" si="533"/>
        <v>4.6446733802115761</v>
      </c>
      <c r="X503" s="527">
        <f t="shared" si="534"/>
        <v>3.6890746499283593</v>
      </c>
      <c r="Y503" s="526">
        <f t="shared" si="535"/>
        <v>4.7119186422905308</v>
      </c>
      <c r="Z503" s="528">
        <f t="shared" si="536"/>
        <v>5.7967285254289846</v>
      </c>
      <c r="AA503" s="526">
        <f t="shared" si="537"/>
        <v>1</v>
      </c>
      <c r="AB503" s="526">
        <f t="shared" si="538"/>
        <v>1</v>
      </c>
      <c r="AC503" s="526">
        <f t="shared" si="539"/>
        <v>1</v>
      </c>
      <c r="AD503" s="526">
        <f t="shared" si="540"/>
        <v>1</v>
      </c>
      <c r="AE503" s="527">
        <f t="shared" si="541"/>
        <v>1</v>
      </c>
      <c r="AF503" s="526">
        <f t="shared" si="542"/>
        <v>1</v>
      </c>
      <c r="AG503" s="526">
        <f t="shared" si="543"/>
        <v>1</v>
      </c>
      <c r="AH503" s="526">
        <f t="shared" si="544"/>
        <v>1</v>
      </c>
      <c r="AI503" s="526">
        <f t="shared" si="545"/>
        <v>1</v>
      </c>
      <c r="AJ503" s="526">
        <f t="shared" si="546"/>
        <v>1</v>
      </c>
      <c r="AK503" s="526">
        <f t="shared" si="547"/>
        <v>1</v>
      </c>
      <c r="AL503" s="526">
        <f t="shared" si="548"/>
        <v>1</v>
      </c>
      <c r="AM503" s="526">
        <f t="shared" si="549"/>
        <v>1</v>
      </c>
      <c r="AN503" s="526">
        <f t="shared" si="550"/>
        <v>1</v>
      </c>
      <c r="AO503" s="526">
        <f t="shared" si="551"/>
        <v>1</v>
      </c>
      <c r="AP503" s="526">
        <f t="shared" si="552"/>
        <v>1</v>
      </c>
      <c r="AQ503" s="526">
        <f t="shared" si="553"/>
        <v>1</v>
      </c>
      <c r="AR503" s="526">
        <f t="shared" si="554"/>
        <v>1</v>
      </c>
      <c r="AS503" s="526">
        <f t="shared" si="555"/>
        <v>1</v>
      </c>
      <c r="AT503" s="526">
        <f t="shared" si="556"/>
        <v>1</v>
      </c>
      <c r="AU503" s="526">
        <f t="shared" si="557"/>
        <v>1</v>
      </c>
      <c r="AV503" s="526">
        <f t="shared" si="558"/>
        <v>1</v>
      </c>
      <c r="AW503" s="526">
        <f t="shared" si="559"/>
        <v>1</v>
      </c>
      <c r="AX503" s="526">
        <f t="shared" si="560"/>
        <v>1</v>
      </c>
      <c r="AY503" s="526">
        <f t="shared" si="561"/>
        <v>1</v>
      </c>
      <c r="AZ503" s="526">
        <f t="shared" si="562"/>
        <v>1</v>
      </c>
      <c r="BA503" s="526">
        <f t="shared" si="563"/>
        <v>1</v>
      </c>
      <c r="BB503" s="526">
        <f t="shared" si="564"/>
        <v>1</v>
      </c>
      <c r="BC503" s="526">
        <f t="shared" si="565"/>
        <v>1</v>
      </c>
      <c r="BD503" s="526">
        <f t="shared" si="566"/>
        <v>1</v>
      </c>
      <c r="BE503" s="526">
        <f t="shared" si="567"/>
        <v>1</v>
      </c>
      <c r="BF503" s="526">
        <f t="shared" si="568"/>
        <v>1</v>
      </c>
      <c r="BG503" s="526">
        <f t="shared" si="569"/>
        <v>1</v>
      </c>
      <c r="BH503" s="526">
        <f t="shared" si="570"/>
        <v>1</v>
      </c>
      <c r="BI503" s="526">
        <f t="shared" si="571"/>
        <v>1</v>
      </c>
      <c r="BJ503" s="526">
        <f t="shared" si="572"/>
        <v>1</v>
      </c>
      <c r="BK503" s="526">
        <f t="shared" si="573"/>
        <v>1</v>
      </c>
      <c r="BL503" s="526">
        <f t="shared" si="574"/>
        <v>1</v>
      </c>
      <c r="BM503" s="526">
        <f t="shared" si="575"/>
        <v>1</v>
      </c>
      <c r="BN503" s="526">
        <f t="shared" si="576"/>
        <v>1</v>
      </c>
      <c r="BO503" s="526">
        <f t="shared" si="577"/>
        <v>1</v>
      </c>
      <c r="BP503" s="526">
        <f t="shared" si="578"/>
        <v>1</v>
      </c>
      <c r="BQ503" s="526">
        <f t="shared" si="579"/>
        <v>1</v>
      </c>
      <c r="BR503" s="526">
        <f t="shared" si="580"/>
        <v>1</v>
      </c>
      <c r="BS503" s="526">
        <f t="shared" si="581"/>
        <v>1</v>
      </c>
      <c r="BT503" s="526">
        <f t="shared" si="582"/>
        <v>1</v>
      </c>
      <c r="BU503" s="526">
        <f t="shared" si="583"/>
        <v>1</v>
      </c>
      <c r="BV503" s="525">
        <f t="shared" si="584"/>
        <v>12.121574534006438</v>
      </c>
      <c r="BW503" s="525">
        <f t="shared" si="585"/>
        <v>3.6440688917092494</v>
      </c>
      <c r="BX503" s="526">
        <f t="shared" si="586"/>
        <v>5.9875309978650888</v>
      </c>
      <c r="BY503" s="529">
        <f t="shared" si="587"/>
        <v>1</v>
      </c>
      <c r="BZ503" s="530">
        <f t="shared" si="588"/>
        <v>0.70992183847623969</v>
      </c>
      <c r="CB503" s="27"/>
      <c r="CC503" s="53"/>
    </row>
    <row r="504" spans="1:81">
      <c r="A504" s="32">
        <f t="shared" si="511"/>
        <v>1907</v>
      </c>
      <c r="B504" s="525">
        <f t="shared" si="512"/>
        <v>8.7124236497686773</v>
      </c>
      <c r="C504" s="525">
        <f t="shared" si="513"/>
        <v>1</v>
      </c>
      <c r="D504" s="525">
        <f t="shared" si="514"/>
        <v>8.7124236497686773</v>
      </c>
      <c r="E504" s="525">
        <f t="shared" si="515"/>
        <v>1</v>
      </c>
      <c r="F504" s="526">
        <f t="shared" si="516"/>
        <v>1</v>
      </c>
      <c r="G504" s="527">
        <f t="shared" si="517"/>
        <v>1</v>
      </c>
      <c r="H504" s="526">
        <f t="shared" si="518"/>
        <v>1</v>
      </c>
      <c r="I504" s="525">
        <f t="shared" si="519"/>
        <v>1</v>
      </c>
      <c r="J504" s="527">
        <f t="shared" si="520"/>
        <v>1</v>
      </c>
      <c r="K504" s="527">
        <f t="shared" si="521"/>
        <v>1</v>
      </c>
      <c r="L504" s="527">
        <f t="shared" si="522"/>
        <v>1</v>
      </c>
      <c r="M504" s="527">
        <f t="shared" si="523"/>
        <v>1</v>
      </c>
      <c r="N504" s="527">
        <f t="shared" si="524"/>
        <v>1</v>
      </c>
      <c r="O504" s="527">
        <f t="shared" si="525"/>
        <v>1</v>
      </c>
      <c r="P504" s="527">
        <f t="shared" si="526"/>
        <v>1</v>
      </c>
      <c r="Q504" s="527">
        <f t="shared" si="527"/>
        <v>1</v>
      </c>
      <c r="R504" s="527">
        <f t="shared" si="528"/>
        <v>1</v>
      </c>
      <c r="S504" s="527">
        <f t="shared" si="529"/>
        <v>1</v>
      </c>
      <c r="T504" s="526">
        <f t="shared" si="530"/>
        <v>1</v>
      </c>
      <c r="U504" s="528">
        <f t="shared" si="531"/>
        <v>4.460380088966752</v>
      </c>
      <c r="V504" s="527">
        <f t="shared" si="532"/>
        <v>3.5218409235122965</v>
      </c>
      <c r="W504" s="526">
        <f t="shared" si="533"/>
        <v>4.9375305929721014</v>
      </c>
      <c r="X504" s="527">
        <f t="shared" si="534"/>
        <v>3.8500126214322186</v>
      </c>
      <c r="Y504" s="526">
        <f t="shared" si="535"/>
        <v>5.0110162273357535</v>
      </c>
      <c r="Z504" s="528">
        <f t="shared" si="536"/>
        <v>6.1523276177072734</v>
      </c>
      <c r="AA504" s="526">
        <f t="shared" si="537"/>
        <v>1</v>
      </c>
      <c r="AB504" s="526">
        <f t="shared" si="538"/>
        <v>1</v>
      </c>
      <c r="AC504" s="526">
        <f t="shared" si="539"/>
        <v>1</v>
      </c>
      <c r="AD504" s="526">
        <f t="shared" si="540"/>
        <v>1</v>
      </c>
      <c r="AE504" s="527">
        <f t="shared" si="541"/>
        <v>1</v>
      </c>
      <c r="AF504" s="526">
        <f t="shared" si="542"/>
        <v>1</v>
      </c>
      <c r="AG504" s="526">
        <f t="shared" si="543"/>
        <v>1</v>
      </c>
      <c r="AH504" s="526">
        <f t="shared" si="544"/>
        <v>1</v>
      </c>
      <c r="AI504" s="526">
        <f t="shared" si="545"/>
        <v>1</v>
      </c>
      <c r="AJ504" s="526">
        <f t="shared" si="546"/>
        <v>1</v>
      </c>
      <c r="AK504" s="526">
        <f t="shared" si="547"/>
        <v>1</v>
      </c>
      <c r="AL504" s="526">
        <f t="shared" si="548"/>
        <v>1</v>
      </c>
      <c r="AM504" s="526">
        <f t="shared" si="549"/>
        <v>1</v>
      </c>
      <c r="AN504" s="526">
        <f t="shared" si="550"/>
        <v>1</v>
      </c>
      <c r="AO504" s="526">
        <f t="shared" si="551"/>
        <v>1</v>
      </c>
      <c r="AP504" s="526">
        <f t="shared" si="552"/>
        <v>1</v>
      </c>
      <c r="AQ504" s="526">
        <f t="shared" si="553"/>
        <v>1</v>
      </c>
      <c r="AR504" s="526">
        <f t="shared" si="554"/>
        <v>1</v>
      </c>
      <c r="AS504" s="526">
        <f t="shared" si="555"/>
        <v>1</v>
      </c>
      <c r="AT504" s="526">
        <f t="shared" si="556"/>
        <v>1</v>
      </c>
      <c r="AU504" s="526">
        <f t="shared" si="557"/>
        <v>1</v>
      </c>
      <c r="AV504" s="526">
        <f t="shared" si="558"/>
        <v>1</v>
      </c>
      <c r="AW504" s="526">
        <f t="shared" si="559"/>
        <v>1</v>
      </c>
      <c r="AX504" s="526">
        <f t="shared" si="560"/>
        <v>1</v>
      </c>
      <c r="AY504" s="526">
        <f t="shared" si="561"/>
        <v>1</v>
      </c>
      <c r="AZ504" s="526">
        <f t="shared" si="562"/>
        <v>1</v>
      </c>
      <c r="BA504" s="526">
        <f t="shared" si="563"/>
        <v>1</v>
      </c>
      <c r="BB504" s="526">
        <f t="shared" si="564"/>
        <v>1</v>
      </c>
      <c r="BC504" s="526">
        <f t="shared" si="565"/>
        <v>1</v>
      </c>
      <c r="BD504" s="526">
        <f t="shared" si="566"/>
        <v>1</v>
      </c>
      <c r="BE504" s="526">
        <f t="shared" si="567"/>
        <v>1</v>
      </c>
      <c r="BF504" s="526">
        <f t="shared" si="568"/>
        <v>1</v>
      </c>
      <c r="BG504" s="526">
        <f t="shared" si="569"/>
        <v>1</v>
      </c>
      <c r="BH504" s="526">
        <f t="shared" si="570"/>
        <v>1</v>
      </c>
      <c r="BI504" s="526">
        <f t="shared" si="571"/>
        <v>1</v>
      </c>
      <c r="BJ504" s="526">
        <f t="shared" si="572"/>
        <v>1</v>
      </c>
      <c r="BK504" s="526">
        <f t="shared" si="573"/>
        <v>1</v>
      </c>
      <c r="BL504" s="526">
        <f t="shared" si="574"/>
        <v>1</v>
      </c>
      <c r="BM504" s="526">
        <f t="shared" si="575"/>
        <v>1</v>
      </c>
      <c r="BN504" s="526">
        <f t="shared" si="576"/>
        <v>1</v>
      </c>
      <c r="BO504" s="526">
        <f t="shared" si="577"/>
        <v>1</v>
      </c>
      <c r="BP504" s="526">
        <f t="shared" si="578"/>
        <v>1</v>
      </c>
      <c r="BQ504" s="526">
        <f t="shared" si="579"/>
        <v>1</v>
      </c>
      <c r="BR504" s="526">
        <f t="shared" si="580"/>
        <v>1</v>
      </c>
      <c r="BS504" s="526">
        <f t="shared" si="581"/>
        <v>1</v>
      </c>
      <c r="BT504" s="526">
        <f t="shared" si="582"/>
        <v>1</v>
      </c>
      <c r="BU504" s="526">
        <f t="shared" si="583"/>
        <v>1</v>
      </c>
      <c r="BV504" s="525">
        <f t="shared" si="584"/>
        <v>9.2433345557434023</v>
      </c>
      <c r="BW504" s="525">
        <f t="shared" si="585"/>
        <v>3.7920620249577843</v>
      </c>
      <c r="BX504" s="526">
        <f t="shared" si="586"/>
        <v>6.3605541790320839</v>
      </c>
      <c r="BY504" s="529">
        <f t="shared" si="587"/>
        <v>1</v>
      </c>
      <c r="BZ504" s="530">
        <f t="shared" si="588"/>
        <v>0.69465798506602294</v>
      </c>
      <c r="CB504" s="27"/>
      <c r="CC504" s="53"/>
    </row>
    <row r="505" spans="1:81">
      <c r="A505" s="32">
        <f t="shared" si="511"/>
        <v>1908</v>
      </c>
      <c r="B505" s="525">
        <f t="shared" si="512"/>
        <v>12.012827319618786</v>
      </c>
      <c r="C505" s="525">
        <f t="shared" si="513"/>
        <v>1</v>
      </c>
      <c r="D505" s="525">
        <f t="shared" si="514"/>
        <v>12.012827319618786</v>
      </c>
      <c r="E505" s="525">
        <f t="shared" si="515"/>
        <v>1</v>
      </c>
      <c r="F505" s="526">
        <f t="shared" si="516"/>
        <v>1</v>
      </c>
      <c r="G505" s="527">
        <f t="shared" si="517"/>
        <v>1</v>
      </c>
      <c r="H505" s="526">
        <f t="shared" si="518"/>
        <v>1</v>
      </c>
      <c r="I505" s="525">
        <f t="shared" si="519"/>
        <v>1</v>
      </c>
      <c r="J505" s="527">
        <f t="shared" si="520"/>
        <v>1</v>
      </c>
      <c r="K505" s="527">
        <f t="shared" si="521"/>
        <v>1</v>
      </c>
      <c r="L505" s="527">
        <f t="shared" si="522"/>
        <v>1</v>
      </c>
      <c r="M505" s="527">
        <f t="shared" si="523"/>
        <v>1</v>
      </c>
      <c r="N505" s="527">
        <f t="shared" si="524"/>
        <v>1</v>
      </c>
      <c r="O505" s="527">
        <f t="shared" si="525"/>
        <v>1</v>
      </c>
      <c r="P505" s="527">
        <f t="shared" si="526"/>
        <v>1</v>
      </c>
      <c r="Q505" s="527">
        <f t="shared" si="527"/>
        <v>1</v>
      </c>
      <c r="R505" s="527">
        <f t="shared" si="528"/>
        <v>1</v>
      </c>
      <c r="S505" s="527">
        <f t="shared" si="529"/>
        <v>1</v>
      </c>
      <c r="T505" s="526">
        <f t="shared" si="530"/>
        <v>1</v>
      </c>
      <c r="U505" s="528">
        <f t="shared" si="531"/>
        <v>4.6931673136550929</v>
      </c>
      <c r="V505" s="527">
        <f t="shared" si="532"/>
        <v>3.7663290340308277</v>
      </c>
      <c r="W505" s="526">
        <f t="shared" si="533"/>
        <v>5.2938182723779059</v>
      </c>
      <c r="X505" s="527">
        <f t="shared" si="534"/>
        <v>4.1180918344979895</v>
      </c>
      <c r="Y505" s="526">
        <f t="shared" si="535"/>
        <v>5.3747521723736051</v>
      </c>
      <c r="Z505" s="528">
        <f t="shared" si="536"/>
        <v>6.4738050224490964</v>
      </c>
      <c r="AA505" s="526">
        <f t="shared" si="537"/>
        <v>1</v>
      </c>
      <c r="AB505" s="526">
        <f t="shared" si="538"/>
        <v>1</v>
      </c>
      <c r="AC505" s="526">
        <f t="shared" si="539"/>
        <v>1</v>
      </c>
      <c r="AD505" s="526">
        <f t="shared" si="540"/>
        <v>1</v>
      </c>
      <c r="AE505" s="527">
        <f t="shared" si="541"/>
        <v>1</v>
      </c>
      <c r="AF505" s="526">
        <f t="shared" si="542"/>
        <v>1</v>
      </c>
      <c r="AG505" s="526">
        <f t="shared" si="543"/>
        <v>1</v>
      </c>
      <c r="AH505" s="526">
        <f t="shared" si="544"/>
        <v>1</v>
      </c>
      <c r="AI505" s="526">
        <f t="shared" si="545"/>
        <v>1</v>
      </c>
      <c r="AJ505" s="526">
        <f t="shared" si="546"/>
        <v>1</v>
      </c>
      <c r="AK505" s="526">
        <f t="shared" si="547"/>
        <v>1</v>
      </c>
      <c r="AL505" s="526">
        <f t="shared" si="548"/>
        <v>1</v>
      </c>
      <c r="AM505" s="526">
        <f t="shared" si="549"/>
        <v>1</v>
      </c>
      <c r="AN505" s="526">
        <f t="shared" si="550"/>
        <v>1</v>
      </c>
      <c r="AO505" s="526">
        <f t="shared" si="551"/>
        <v>1</v>
      </c>
      <c r="AP505" s="526">
        <f t="shared" si="552"/>
        <v>1</v>
      </c>
      <c r="AQ505" s="526">
        <f t="shared" si="553"/>
        <v>1</v>
      </c>
      <c r="AR505" s="526">
        <f t="shared" si="554"/>
        <v>1</v>
      </c>
      <c r="AS505" s="526">
        <f t="shared" si="555"/>
        <v>1</v>
      </c>
      <c r="AT505" s="526">
        <f t="shared" si="556"/>
        <v>1</v>
      </c>
      <c r="AU505" s="526">
        <f t="shared" si="557"/>
        <v>1</v>
      </c>
      <c r="AV505" s="526">
        <f t="shared" si="558"/>
        <v>1</v>
      </c>
      <c r="AW505" s="526">
        <f t="shared" si="559"/>
        <v>1</v>
      </c>
      <c r="AX505" s="526">
        <f t="shared" si="560"/>
        <v>1</v>
      </c>
      <c r="AY505" s="526">
        <f t="shared" si="561"/>
        <v>1</v>
      </c>
      <c r="AZ505" s="526">
        <f t="shared" si="562"/>
        <v>1</v>
      </c>
      <c r="BA505" s="526">
        <f t="shared" si="563"/>
        <v>1</v>
      </c>
      <c r="BB505" s="526">
        <f t="shared" si="564"/>
        <v>1</v>
      </c>
      <c r="BC505" s="526">
        <f t="shared" si="565"/>
        <v>1</v>
      </c>
      <c r="BD505" s="526">
        <f t="shared" si="566"/>
        <v>1</v>
      </c>
      <c r="BE505" s="526">
        <f t="shared" si="567"/>
        <v>1</v>
      </c>
      <c r="BF505" s="526">
        <f t="shared" si="568"/>
        <v>1</v>
      </c>
      <c r="BG505" s="526">
        <f t="shared" si="569"/>
        <v>1</v>
      </c>
      <c r="BH505" s="526">
        <f t="shared" si="570"/>
        <v>1</v>
      </c>
      <c r="BI505" s="526">
        <f t="shared" si="571"/>
        <v>1</v>
      </c>
      <c r="BJ505" s="526">
        <f t="shared" si="572"/>
        <v>1</v>
      </c>
      <c r="BK505" s="526">
        <f t="shared" si="573"/>
        <v>1</v>
      </c>
      <c r="BL505" s="526">
        <f t="shared" si="574"/>
        <v>1</v>
      </c>
      <c r="BM505" s="526">
        <f t="shared" si="575"/>
        <v>1</v>
      </c>
      <c r="BN505" s="526">
        <f t="shared" si="576"/>
        <v>1</v>
      </c>
      <c r="BO505" s="526">
        <f t="shared" si="577"/>
        <v>1</v>
      </c>
      <c r="BP505" s="526">
        <f t="shared" si="578"/>
        <v>1</v>
      </c>
      <c r="BQ505" s="526">
        <f t="shared" si="579"/>
        <v>1</v>
      </c>
      <c r="BR505" s="526">
        <f t="shared" si="580"/>
        <v>1</v>
      </c>
      <c r="BS505" s="526">
        <f t="shared" si="581"/>
        <v>1</v>
      </c>
      <c r="BT505" s="526">
        <f t="shared" si="582"/>
        <v>1</v>
      </c>
      <c r="BU505" s="526">
        <f t="shared" si="583"/>
        <v>1</v>
      </c>
      <c r="BV505" s="525">
        <f t="shared" si="584"/>
        <v>12.765247430267532</v>
      </c>
      <c r="BW505" s="525">
        <f t="shared" si="585"/>
        <v>4.0634196492268568</v>
      </c>
      <c r="BX505" s="526">
        <f t="shared" si="586"/>
        <v>6.6989356613565905</v>
      </c>
      <c r="BY505" s="529">
        <f t="shared" si="587"/>
        <v>1</v>
      </c>
      <c r="BZ505" s="530">
        <f t="shared" si="588"/>
        <v>0.71755701452359688</v>
      </c>
      <c r="CB505" s="27"/>
      <c r="CC505" s="53"/>
    </row>
    <row r="506" spans="1:81">
      <c r="A506" s="32">
        <f t="shared" si="511"/>
        <v>1909</v>
      </c>
      <c r="B506" s="525">
        <f t="shared" si="512"/>
        <v>13.92638703046314</v>
      </c>
      <c r="C506" s="525">
        <f t="shared" si="513"/>
        <v>1</v>
      </c>
      <c r="D506" s="525">
        <f t="shared" si="514"/>
        <v>13.92638703046314</v>
      </c>
      <c r="E506" s="525">
        <f t="shared" si="515"/>
        <v>1</v>
      </c>
      <c r="F506" s="526">
        <f t="shared" si="516"/>
        <v>1</v>
      </c>
      <c r="G506" s="527">
        <f t="shared" si="517"/>
        <v>1</v>
      </c>
      <c r="H506" s="526">
        <f t="shared" si="518"/>
        <v>1</v>
      </c>
      <c r="I506" s="525">
        <f t="shared" si="519"/>
        <v>1</v>
      </c>
      <c r="J506" s="527">
        <f t="shared" si="520"/>
        <v>1</v>
      </c>
      <c r="K506" s="527">
        <f t="shared" si="521"/>
        <v>1</v>
      </c>
      <c r="L506" s="527">
        <f t="shared" si="522"/>
        <v>1</v>
      </c>
      <c r="M506" s="527">
        <f t="shared" si="523"/>
        <v>1</v>
      </c>
      <c r="N506" s="527">
        <f t="shared" si="524"/>
        <v>1</v>
      </c>
      <c r="O506" s="527">
        <f t="shared" si="525"/>
        <v>1</v>
      </c>
      <c r="P506" s="527">
        <f t="shared" si="526"/>
        <v>1</v>
      </c>
      <c r="Q506" s="527">
        <f t="shared" si="527"/>
        <v>1</v>
      </c>
      <c r="R506" s="527">
        <f t="shared" si="528"/>
        <v>1</v>
      </c>
      <c r="S506" s="527">
        <f t="shared" si="529"/>
        <v>1</v>
      </c>
      <c r="T506" s="526">
        <f t="shared" si="530"/>
        <v>1</v>
      </c>
      <c r="U506" s="528">
        <f t="shared" si="531"/>
        <v>4.7623484053775504</v>
      </c>
      <c r="V506" s="527">
        <f t="shared" si="532"/>
        <v>3.7673388477491891</v>
      </c>
      <c r="W506" s="526">
        <f t="shared" si="533"/>
        <v>5.3423386285033558</v>
      </c>
      <c r="X506" s="527">
        <f t="shared" si="534"/>
        <v>4.131532451707165</v>
      </c>
      <c r="Y506" s="526">
        <f t="shared" si="535"/>
        <v>5.4261804659982973</v>
      </c>
      <c r="Z506" s="528">
        <f t="shared" si="536"/>
        <v>6.7040652470461461</v>
      </c>
      <c r="AA506" s="526">
        <f t="shared" si="537"/>
        <v>1</v>
      </c>
      <c r="AB506" s="526">
        <f t="shared" si="538"/>
        <v>1</v>
      </c>
      <c r="AC506" s="526">
        <f t="shared" si="539"/>
        <v>1</v>
      </c>
      <c r="AD506" s="526">
        <f t="shared" si="540"/>
        <v>1</v>
      </c>
      <c r="AE506" s="527">
        <f t="shared" si="541"/>
        <v>1</v>
      </c>
      <c r="AF506" s="526">
        <f t="shared" si="542"/>
        <v>1</v>
      </c>
      <c r="AG506" s="526">
        <f t="shared" si="543"/>
        <v>1</v>
      </c>
      <c r="AH506" s="526">
        <f t="shared" si="544"/>
        <v>1</v>
      </c>
      <c r="AI506" s="526">
        <f t="shared" si="545"/>
        <v>1</v>
      </c>
      <c r="AJ506" s="526">
        <f t="shared" si="546"/>
        <v>1</v>
      </c>
      <c r="AK506" s="526">
        <f t="shared" si="547"/>
        <v>1</v>
      </c>
      <c r="AL506" s="526">
        <f t="shared" si="548"/>
        <v>1</v>
      </c>
      <c r="AM506" s="526">
        <f t="shared" si="549"/>
        <v>1</v>
      </c>
      <c r="AN506" s="526">
        <f t="shared" si="550"/>
        <v>1</v>
      </c>
      <c r="AO506" s="526">
        <f t="shared" si="551"/>
        <v>1</v>
      </c>
      <c r="AP506" s="526">
        <f t="shared" si="552"/>
        <v>1</v>
      </c>
      <c r="AQ506" s="526">
        <f t="shared" si="553"/>
        <v>1</v>
      </c>
      <c r="AR506" s="526">
        <f t="shared" si="554"/>
        <v>1</v>
      </c>
      <c r="AS506" s="526">
        <f t="shared" si="555"/>
        <v>1</v>
      </c>
      <c r="AT506" s="526">
        <f t="shared" si="556"/>
        <v>1</v>
      </c>
      <c r="AU506" s="526">
        <f t="shared" si="557"/>
        <v>1</v>
      </c>
      <c r="AV506" s="526">
        <f t="shared" si="558"/>
        <v>1</v>
      </c>
      <c r="AW506" s="526">
        <f t="shared" si="559"/>
        <v>1</v>
      </c>
      <c r="AX506" s="526">
        <f t="shared" si="560"/>
        <v>1</v>
      </c>
      <c r="AY506" s="526">
        <f t="shared" si="561"/>
        <v>1</v>
      </c>
      <c r="AZ506" s="526">
        <f t="shared" si="562"/>
        <v>1</v>
      </c>
      <c r="BA506" s="526">
        <f t="shared" si="563"/>
        <v>1</v>
      </c>
      <c r="BB506" s="526">
        <f t="shared" si="564"/>
        <v>1</v>
      </c>
      <c r="BC506" s="526">
        <f t="shared" si="565"/>
        <v>1</v>
      </c>
      <c r="BD506" s="526">
        <f t="shared" si="566"/>
        <v>1</v>
      </c>
      <c r="BE506" s="526">
        <f t="shared" si="567"/>
        <v>1</v>
      </c>
      <c r="BF506" s="526">
        <f t="shared" si="568"/>
        <v>1</v>
      </c>
      <c r="BG506" s="526">
        <f t="shared" si="569"/>
        <v>1</v>
      </c>
      <c r="BH506" s="526">
        <f t="shared" si="570"/>
        <v>1</v>
      </c>
      <c r="BI506" s="526">
        <f t="shared" si="571"/>
        <v>1</v>
      </c>
      <c r="BJ506" s="526">
        <f t="shared" si="572"/>
        <v>1</v>
      </c>
      <c r="BK506" s="526">
        <f t="shared" si="573"/>
        <v>1</v>
      </c>
      <c r="BL506" s="526">
        <f t="shared" si="574"/>
        <v>1</v>
      </c>
      <c r="BM506" s="526">
        <f t="shared" si="575"/>
        <v>1</v>
      </c>
      <c r="BN506" s="526">
        <f t="shared" si="576"/>
        <v>1</v>
      </c>
      <c r="BO506" s="526">
        <f t="shared" si="577"/>
        <v>1</v>
      </c>
      <c r="BP506" s="526">
        <f t="shared" si="578"/>
        <v>1</v>
      </c>
      <c r="BQ506" s="526">
        <f t="shared" si="579"/>
        <v>1</v>
      </c>
      <c r="BR506" s="526">
        <f t="shared" si="580"/>
        <v>1</v>
      </c>
      <c r="BS506" s="526">
        <f t="shared" si="581"/>
        <v>1</v>
      </c>
      <c r="BT506" s="526">
        <f t="shared" si="582"/>
        <v>1</v>
      </c>
      <c r="BU506" s="526">
        <f t="shared" si="583"/>
        <v>1</v>
      </c>
      <c r="BV506" s="525">
        <f t="shared" si="584"/>
        <v>14.822340283268701</v>
      </c>
      <c r="BW506" s="525">
        <f t="shared" si="585"/>
        <v>4.0726381359788144</v>
      </c>
      <c r="BX506" s="526">
        <f t="shared" si="586"/>
        <v>6.9434468129961058</v>
      </c>
      <c r="BY506" s="529">
        <f t="shared" si="587"/>
        <v>1</v>
      </c>
      <c r="BZ506" s="530">
        <f t="shared" si="588"/>
        <v>0.79389576960510688</v>
      </c>
      <c r="CB506" s="27"/>
      <c r="CC506" s="53"/>
    </row>
    <row r="507" spans="1:81">
      <c r="A507" s="32">
        <f t="shared" si="511"/>
        <v>1910</v>
      </c>
      <c r="B507" s="525">
        <f t="shared" si="512"/>
        <v>13.435151542919323</v>
      </c>
      <c r="C507" s="525">
        <f t="shared" si="513"/>
        <v>1</v>
      </c>
      <c r="D507" s="525">
        <f t="shared" si="514"/>
        <v>13.435151542919323</v>
      </c>
      <c r="E507" s="525">
        <f t="shared" si="515"/>
        <v>1</v>
      </c>
      <c r="F507" s="526">
        <f t="shared" si="516"/>
        <v>1</v>
      </c>
      <c r="G507" s="527">
        <f t="shared" si="517"/>
        <v>1</v>
      </c>
      <c r="H507" s="526">
        <f t="shared" si="518"/>
        <v>1</v>
      </c>
      <c r="I507" s="525">
        <f t="shared" si="519"/>
        <v>1</v>
      </c>
      <c r="J507" s="527">
        <f t="shared" si="520"/>
        <v>1</v>
      </c>
      <c r="K507" s="527">
        <f t="shared" si="521"/>
        <v>1</v>
      </c>
      <c r="L507" s="527">
        <f t="shared" si="522"/>
        <v>1</v>
      </c>
      <c r="M507" s="527">
        <f t="shared" si="523"/>
        <v>1</v>
      </c>
      <c r="N507" s="527">
        <f t="shared" si="524"/>
        <v>1</v>
      </c>
      <c r="O507" s="527">
        <f t="shared" si="525"/>
        <v>1</v>
      </c>
      <c r="P507" s="527">
        <f t="shared" si="526"/>
        <v>1</v>
      </c>
      <c r="Q507" s="527">
        <f t="shared" si="527"/>
        <v>1</v>
      </c>
      <c r="R507" s="527">
        <f t="shared" si="528"/>
        <v>1</v>
      </c>
      <c r="S507" s="527">
        <f t="shared" si="529"/>
        <v>1</v>
      </c>
      <c r="T507" s="526">
        <f t="shared" si="530"/>
        <v>1</v>
      </c>
      <c r="U507" s="528">
        <f t="shared" si="531"/>
        <v>4.8925025993546996</v>
      </c>
      <c r="V507" s="527">
        <f t="shared" si="532"/>
        <v>3.9763331786808549</v>
      </c>
      <c r="W507" s="526">
        <f t="shared" si="533"/>
        <v>5.6888359692575605</v>
      </c>
      <c r="X507" s="527">
        <f t="shared" si="534"/>
        <v>4.36817848319936</v>
      </c>
      <c r="Y507" s="526">
        <f t="shared" si="535"/>
        <v>5.7804232366999875</v>
      </c>
      <c r="Z507" s="528">
        <f t="shared" si="536"/>
        <v>7.0503537606561828</v>
      </c>
      <c r="AA507" s="526">
        <f t="shared" si="537"/>
        <v>1</v>
      </c>
      <c r="AB507" s="526">
        <f t="shared" si="538"/>
        <v>1</v>
      </c>
      <c r="AC507" s="526">
        <f t="shared" si="539"/>
        <v>1</v>
      </c>
      <c r="AD507" s="526">
        <f t="shared" si="540"/>
        <v>1</v>
      </c>
      <c r="AE507" s="527">
        <f t="shared" si="541"/>
        <v>1</v>
      </c>
      <c r="AF507" s="526">
        <f t="shared" si="542"/>
        <v>1</v>
      </c>
      <c r="AG507" s="526">
        <f t="shared" si="543"/>
        <v>1</v>
      </c>
      <c r="AH507" s="526">
        <f t="shared" si="544"/>
        <v>1</v>
      </c>
      <c r="AI507" s="526">
        <f t="shared" si="545"/>
        <v>1</v>
      </c>
      <c r="AJ507" s="526">
        <f t="shared" si="546"/>
        <v>1</v>
      </c>
      <c r="AK507" s="526">
        <f t="shared" si="547"/>
        <v>1</v>
      </c>
      <c r="AL507" s="526">
        <f t="shared" si="548"/>
        <v>1</v>
      </c>
      <c r="AM507" s="526">
        <f t="shared" si="549"/>
        <v>1</v>
      </c>
      <c r="AN507" s="526">
        <f t="shared" si="550"/>
        <v>1</v>
      </c>
      <c r="AO507" s="526">
        <f t="shared" si="551"/>
        <v>1</v>
      </c>
      <c r="AP507" s="526">
        <f t="shared" si="552"/>
        <v>1</v>
      </c>
      <c r="AQ507" s="526">
        <f t="shared" si="553"/>
        <v>1</v>
      </c>
      <c r="AR507" s="526">
        <f t="shared" si="554"/>
        <v>1</v>
      </c>
      <c r="AS507" s="526">
        <f t="shared" si="555"/>
        <v>1</v>
      </c>
      <c r="AT507" s="526">
        <f t="shared" si="556"/>
        <v>1</v>
      </c>
      <c r="AU507" s="526">
        <f t="shared" si="557"/>
        <v>1</v>
      </c>
      <c r="AV507" s="526">
        <f t="shared" si="558"/>
        <v>1</v>
      </c>
      <c r="AW507" s="526">
        <f t="shared" si="559"/>
        <v>1</v>
      </c>
      <c r="AX507" s="526">
        <f t="shared" si="560"/>
        <v>1</v>
      </c>
      <c r="AY507" s="526">
        <f t="shared" si="561"/>
        <v>1</v>
      </c>
      <c r="AZ507" s="526">
        <f t="shared" si="562"/>
        <v>1</v>
      </c>
      <c r="BA507" s="526">
        <f t="shared" si="563"/>
        <v>1</v>
      </c>
      <c r="BB507" s="526">
        <f t="shared" si="564"/>
        <v>1</v>
      </c>
      <c r="BC507" s="526">
        <f t="shared" si="565"/>
        <v>1</v>
      </c>
      <c r="BD507" s="526">
        <f t="shared" si="566"/>
        <v>1</v>
      </c>
      <c r="BE507" s="526">
        <f t="shared" si="567"/>
        <v>1</v>
      </c>
      <c r="BF507" s="526">
        <f t="shared" si="568"/>
        <v>1</v>
      </c>
      <c r="BG507" s="526">
        <f t="shared" si="569"/>
        <v>1</v>
      </c>
      <c r="BH507" s="526">
        <f t="shared" si="570"/>
        <v>1</v>
      </c>
      <c r="BI507" s="526">
        <f t="shared" si="571"/>
        <v>1</v>
      </c>
      <c r="BJ507" s="526">
        <f t="shared" si="572"/>
        <v>1</v>
      </c>
      <c r="BK507" s="526">
        <f t="shared" si="573"/>
        <v>1</v>
      </c>
      <c r="BL507" s="526">
        <f t="shared" si="574"/>
        <v>1</v>
      </c>
      <c r="BM507" s="526">
        <f t="shared" si="575"/>
        <v>1</v>
      </c>
      <c r="BN507" s="526">
        <f t="shared" si="576"/>
        <v>1</v>
      </c>
      <c r="BO507" s="526">
        <f t="shared" si="577"/>
        <v>1</v>
      </c>
      <c r="BP507" s="526">
        <f t="shared" si="578"/>
        <v>1</v>
      </c>
      <c r="BQ507" s="526">
        <f t="shared" si="579"/>
        <v>1</v>
      </c>
      <c r="BR507" s="526">
        <f t="shared" si="580"/>
        <v>1</v>
      </c>
      <c r="BS507" s="526">
        <f t="shared" si="581"/>
        <v>1</v>
      </c>
      <c r="BT507" s="526">
        <f t="shared" si="582"/>
        <v>1</v>
      </c>
      <c r="BU507" s="526">
        <f t="shared" si="583"/>
        <v>1</v>
      </c>
      <c r="BV507" s="525">
        <f t="shared" si="584"/>
        <v>14.322380392761623</v>
      </c>
      <c r="BW507" s="525">
        <f t="shared" si="585"/>
        <v>4.3071661809337467</v>
      </c>
      <c r="BX507" s="526">
        <f t="shared" si="586"/>
        <v>7.308672115359701</v>
      </c>
      <c r="BY507" s="529">
        <f t="shared" si="587"/>
        <v>1</v>
      </c>
      <c r="BZ507" s="530">
        <f t="shared" si="588"/>
        <v>0.74045604398117093</v>
      </c>
      <c r="CB507" s="27"/>
      <c r="CC507" s="53"/>
    </row>
    <row r="508" spans="1:81">
      <c r="A508" s="32">
        <f t="shared" si="511"/>
        <v>1911</v>
      </c>
      <c r="B508" s="525">
        <f t="shared" si="512"/>
        <v>13.876729627051551</v>
      </c>
      <c r="C508" s="525">
        <f t="shared" si="513"/>
        <v>1</v>
      </c>
      <c r="D508" s="525">
        <f t="shared" si="514"/>
        <v>13.876729627051551</v>
      </c>
      <c r="E508" s="525">
        <f t="shared" si="515"/>
        <v>1</v>
      </c>
      <c r="F508" s="526">
        <f t="shared" si="516"/>
        <v>1</v>
      </c>
      <c r="G508" s="527">
        <f t="shared" si="517"/>
        <v>1</v>
      </c>
      <c r="H508" s="526">
        <f t="shared" si="518"/>
        <v>1</v>
      </c>
      <c r="I508" s="525">
        <f t="shared" si="519"/>
        <v>1</v>
      </c>
      <c r="J508" s="527">
        <f t="shared" si="520"/>
        <v>1</v>
      </c>
      <c r="K508" s="527">
        <f t="shared" si="521"/>
        <v>1</v>
      </c>
      <c r="L508" s="527">
        <f t="shared" si="522"/>
        <v>1</v>
      </c>
      <c r="M508" s="527">
        <f t="shared" si="523"/>
        <v>1</v>
      </c>
      <c r="N508" s="527">
        <f t="shared" si="524"/>
        <v>1</v>
      </c>
      <c r="O508" s="527">
        <f t="shared" si="525"/>
        <v>1</v>
      </c>
      <c r="P508" s="527">
        <f t="shared" si="526"/>
        <v>1</v>
      </c>
      <c r="Q508" s="527">
        <f t="shared" si="527"/>
        <v>1</v>
      </c>
      <c r="R508" s="527">
        <f t="shared" si="528"/>
        <v>1</v>
      </c>
      <c r="S508" s="527">
        <f t="shared" si="529"/>
        <v>1</v>
      </c>
      <c r="T508" s="526">
        <f t="shared" si="530"/>
        <v>1</v>
      </c>
      <c r="U508" s="528">
        <f t="shared" si="531"/>
        <v>5.0567479590008091</v>
      </c>
      <c r="V508" s="527">
        <f t="shared" si="532"/>
        <v>4.0954075951985489</v>
      </c>
      <c r="W508" s="526">
        <f t="shared" si="533"/>
        <v>5.8717617699599582</v>
      </c>
      <c r="X508" s="527">
        <f t="shared" si="534"/>
        <v>4.5035459362977504</v>
      </c>
      <c r="Y508" s="526">
        <f t="shared" si="535"/>
        <v>5.9686767518862842</v>
      </c>
      <c r="Z508" s="528">
        <f t="shared" si="536"/>
        <v>7.3257747138399738</v>
      </c>
      <c r="AA508" s="526">
        <f t="shared" si="537"/>
        <v>1</v>
      </c>
      <c r="AB508" s="526">
        <f t="shared" si="538"/>
        <v>1</v>
      </c>
      <c r="AC508" s="526">
        <f t="shared" si="539"/>
        <v>1</v>
      </c>
      <c r="AD508" s="526">
        <f t="shared" si="540"/>
        <v>1</v>
      </c>
      <c r="AE508" s="527">
        <f t="shared" si="541"/>
        <v>1</v>
      </c>
      <c r="AF508" s="526">
        <f t="shared" si="542"/>
        <v>1</v>
      </c>
      <c r="AG508" s="526">
        <f t="shared" si="543"/>
        <v>1</v>
      </c>
      <c r="AH508" s="526">
        <f t="shared" si="544"/>
        <v>1</v>
      </c>
      <c r="AI508" s="526">
        <f t="shared" si="545"/>
        <v>1</v>
      </c>
      <c r="AJ508" s="526">
        <f t="shared" si="546"/>
        <v>1</v>
      </c>
      <c r="AK508" s="526">
        <f t="shared" si="547"/>
        <v>1</v>
      </c>
      <c r="AL508" s="526">
        <f t="shared" si="548"/>
        <v>1</v>
      </c>
      <c r="AM508" s="526">
        <f t="shared" si="549"/>
        <v>1</v>
      </c>
      <c r="AN508" s="526">
        <f t="shared" si="550"/>
        <v>1</v>
      </c>
      <c r="AO508" s="526">
        <f t="shared" si="551"/>
        <v>1</v>
      </c>
      <c r="AP508" s="526">
        <f t="shared" si="552"/>
        <v>1</v>
      </c>
      <c r="AQ508" s="526">
        <f t="shared" si="553"/>
        <v>1</v>
      </c>
      <c r="AR508" s="526">
        <f t="shared" si="554"/>
        <v>1</v>
      </c>
      <c r="AS508" s="526">
        <f t="shared" si="555"/>
        <v>1</v>
      </c>
      <c r="AT508" s="526">
        <f t="shared" si="556"/>
        <v>1</v>
      </c>
      <c r="AU508" s="526">
        <f t="shared" si="557"/>
        <v>1</v>
      </c>
      <c r="AV508" s="526">
        <f t="shared" si="558"/>
        <v>1</v>
      </c>
      <c r="AW508" s="526">
        <f t="shared" si="559"/>
        <v>1</v>
      </c>
      <c r="AX508" s="526">
        <f t="shared" si="560"/>
        <v>1</v>
      </c>
      <c r="AY508" s="526">
        <f t="shared" si="561"/>
        <v>1</v>
      </c>
      <c r="AZ508" s="526">
        <f t="shared" si="562"/>
        <v>1</v>
      </c>
      <c r="BA508" s="526">
        <f t="shared" si="563"/>
        <v>1</v>
      </c>
      <c r="BB508" s="526">
        <f t="shared" si="564"/>
        <v>1</v>
      </c>
      <c r="BC508" s="526">
        <f t="shared" si="565"/>
        <v>1</v>
      </c>
      <c r="BD508" s="526">
        <f t="shared" si="566"/>
        <v>1</v>
      </c>
      <c r="BE508" s="526">
        <f t="shared" si="567"/>
        <v>1</v>
      </c>
      <c r="BF508" s="526">
        <f t="shared" si="568"/>
        <v>1</v>
      </c>
      <c r="BG508" s="526">
        <f t="shared" si="569"/>
        <v>1</v>
      </c>
      <c r="BH508" s="526">
        <f t="shared" si="570"/>
        <v>1</v>
      </c>
      <c r="BI508" s="526">
        <f t="shared" si="571"/>
        <v>1</v>
      </c>
      <c r="BJ508" s="526">
        <f t="shared" si="572"/>
        <v>1</v>
      </c>
      <c r="BK508" s="526">
        <f t="shared" si="573"/>
        <v>1</v>
      </c>
      <c r="BL508" s="526">
        <f t="shared" si="574"/>
        <v>1</v>
      </c>
      <c r="BM508" s="526">
        <f t="shared" si="575"/>
        <v>1</v>
      </c>
      <c r="BN508" s="526">
        <f t="shared" si="576"/>
        <v>1</v>
      </c>
      <c r="BO508" s="526">
        <f t="shared" si="577"/>
        <v>1</v>
      </c>
      <c r="BP508" s="526">
        <f t="shared" si="578"/>
        <v>1</v>
      </c>
      <c r="BQ508" s="526">
        <f t="shared" si="579"/>
        <v>1</v>
      </c>
      <c r="BR508" s="526">
        <f t="shared" si="580"/>
        <v>1</v>
      </c>
      <c r="BS508" s="526">
        <f t="shared" si="581"/>
        <v>1</v>
      </c>
      <c r="BT508" s="526">
        <f t="shared" si="582"/>
        <v>1</v>
      </c>
      <c r="BU508" s="526">
        <f t="shared" si="583"/>
        <v>1</v>
      </c>
      <c r="BV508" s="525">
        <f t="shared" si="584"/>
        <v>14.816788345909815</v>
      </c>
      <c r="BW508" s="525">
        <f t="shared" si="585"/>
        <v>4.4450199465489391</v>
      </c>
      <c r="BX508" s="526">
        <f t="shared" si="586"/>
        <v>7.6010189999740891</v>
      </c>
      <c r="BY508" s="529">
        <f t="shared" si="587"/>
        <v>1</v>
      </c>
      <c r="BZ508" s="530">
        <f t="shared" si="588"/>
        <v>0.73282736661831138</v>
      </c>
      <c r="CB508" s="27"/>
      <c r="CC508" s="53"/>
    </row>
    <row r="509" spans="1:81">
      <c r="A509" s="32">
        <f t="shared" si="511"/>
        <v>1912</v>
      </c>
      <c r="B509" s="525">
        <f t="shared" si="512"/>
        <v>14.857195127331819</v>
      </c>
      <c r="C509" s="525">
        <f t="shared" si="513"/>
        <v>1</v>
      </c>
      <c r="D509" s="525">
        <f t="shared" si="514"/>
        <v>14.857195127331819</v>
      </c>
      <c r="E509" s="525">
        <f t="shared" si="515"/>
        <v>1</v>
      </c>
      <c r="F509" s="526">
        <f t="shared" si="516"/>
        <v>1</v>
      </c>
      <c r="G509" s="527">
        <f t="shared" si="517"/>
        <v>1</v>
      </c>
      <c r="H509" s="526">
        <f t="shared" si="518"/>
        <v>1</v>
      </c>
      <c r="I509" s="525">
        <f t="shared" si="519"/>
        <v>1</v>
      </c>
      <c r="J509" s="527">
        <f t="shared" si="520"/>
        <v>1</v>
      </c>
      <c r="K509" s="527">
        <f t="shared" si="521"/>
        <v>1</v>
      </c>
      <c r="L509" s="527">
        <f t="shared" si="522"/>
        <v>1</v>
      </c>
      <c r="M509" s="527">
        <f t="shared" si="523"/>
        <v>1</v>
      </c>
      <c r="N509" s="527">
        <f t="shared" si="524"/>
        <v>1</v>
      </c>
      <c r="O509" s="527">
        <f t="shared" si="525"/>
        <v>1</v>
      </c>
      <c r="P509" s="527">
        <f t="shared" si="526"/>
        <v>1</v>
      </c>
      <c r="Q509" s="527">
        <f t="shared" si="527"/>
        <v>1</v>
      </c>
      <c r="R509" s="527">
        <f t="shared" si="528"/>
        <v>1</v>
      </c>
      <c r="S509" s="527">
        <f t="shared" si="529"/>
        <v>1</v>
      </c>
      <c r="T509" s="526">
        <f t="shared" si="530"/>
        <v>1</v>
      </c>
      <c r="U509" s="528">
        <f t="shared" si="531"/>
        <v>4.953239367217396</v>
      </c>
      <c r="V509" s="527">
        <f t="shared" si="532"/>
        <v>4.0882910063706817</v>
      </c>
      <c r="W509" s="526">
        <f t="shared" si="533"/>
        <v>5.9788635660946516</v>
      </c>
      <c r="X509" s="527">
        <f t="shared" si="534"/>
        <v>4.5193608966716345</v>
      </c>
      <c r="Y509" s="526">
        <f t="shared" si="535"/>
        <v>6.079973426610227</v>
      </c>
      <c r="Z509" s="528">
        <f t="shared" si="536"/>
        <v>7.6375720990029095</v>
      </c>
      <c r="AA509" s="526">
        <f t="shared" si="537"/>
        <v>1</v>
      </c>
      <c r="AB509" s="526">
        <f t="shared" si="538"/>
        <v>1</v>
      </c>
      <c r="AC509" s="526">
        <f t="shared" si="539"/>
        <v>1</v>
      </c>
      <c r="AD509" s="526">
        <f t="shared" si="540"/>
        <v>1</v>
      </c>
      <c r="AE509" s="527">
        <f t="shared" si="541"/>
        <v>1</v>
      </c>
      <c r="AF509" s="526">
        <f t="shared" si="542"/>
        <v>1</v>
      </c>
      <c r="AG509" s="526">
        <f t="shared" si="543"/>
        <v>1</v>
      </c>
      <c r="AH509" s="526">
        <f t="shared" si="544"/>
        <v>1</v>
      </c>
      <c r="AI509" s="526">
        <f t="shared" si="545"/>
        <v>1</v>
      </c>
      <c r="AJ509" s="526">
        <f t="shared" si="546"/>
        <v>1</v>
      </c>
      <c r="AK509" s="526">
        <f t="shared" si="547"/>
        <v>1</v>
      </c>
      <c r="AL509" s="526">
        <f t="shared" si="548"/>
        <v>1</v>
      </c>
      <c r="AM509" s="526">
        <f t="shared" si="549"/>
        <v>1</v>
      </c>
      <c r="AN509" s="526">
        <f t="shared" si="550"/>
        <v>1</v>
      </c>
      <c r="AO509" s="526">
        <f t="shared" si="551"/>
        <v>1</v>
      </c>
      <c r="AP509" s="526">
        <f t="shared" si="552"/>
        <v>1</v>
      </c>
      <c r="AQ509" s="526">
        <f t="shared" si="553"/>
        <v>1</v>
      </c>
      <c r="AR509" s="526">
        <f t="shared" si="554"/>
        <v>1</v>
      </c>
      <c r="AS509" s="526">
        <f t="shared" si="555"/>
        <v>1</v>
      </c>
      <c r="AT509" s="526">
        <f t="shared" si="556"/>
        <v>1</v>
      </c>
      <c r="AU509" s="526">
        <f t="shared" si="557"/>
        <v>1</v>
      </c>
      <c r="AV509" s="526">
        <f t="shared" si="558"/>
        <v>1</v>
      </c>
      <c r="AW509" s="526">
        <f t="shared" si="559"/>
        <v>1</v>
      </c>
      <c r="AX509" s="526">
        <f t="shared" si="560"/>
        <v>1</v>
      </c>
      <c r="AY509" s="526">
        <f t="shared" si="561"/>
        <v>1</v>
      </c>
      <c r="AZ509" s="526">
        <f t="shared" si="562"/>
        <v>1</v>
      </c>
      <c r="BA509" s="526">
        <f t="shared" si="563"/>
        <v>1</v>
      </c>
      <c r="BB509" s="526">
        <f t="shared" si="564"/>
        <v>1</v>
      </c>
      <c r="BC509" s="526">
        <f t="shared" si="565"/>
        <v>1</v>
      </c>
      <c r="BD509" s="526">
        <f t="shared" si="566"/>
        <v>1</v>
      </c>
      <c r="BE509" s="526">
        <f t="shared" si="567"/>
        <v>1</v>
      </c>
      <c r="BF509" s="526">
        <f t="shared" si="568"/>
        <v>1</v>
      </c>
      <c r="BG509" s="526">
        <f t="shared" si="569"/>
        <v>1</v>
      </c>
      <c r="BH509" s="526">
        <f t="shared" si="570"/>
        <v>1</v>
      </c>
      <c r="BI509" s="526">
        <f t="shared" si="571"/>
        <v>1</v>
      </c>
      <c r="BJ509" s="526">
        <f t="shared" si="572"/>
        <v>1</v>
      </c>
      <c r="BK509" s="526">
        <f t="shared" si="573"/>
        <v>1</v>
      </c>
      <c r="BL509" s="526">
        <f t="shared" si="574"/>
        <v>1</v>
      </c>
      <c r="BM509" s="526">
        <f t="shared" si="575"/>
        <v>1</v>
      </c>
      <c r="BN509" s="526">
        <f t="shared" si="576"/>
        <v>1</v>
      </c>
      <c r="BO509" s="526">
        <f t="shared" si="577"/>
        <v>1</v>
      </c>
      <c r="BP509" s="526">
        <f t="shared" si="578"/>
        <v>1</v>
      </c>
      <c r="BQ509" s="526">
        <f t="shared" si="579"/>
        <v>1</v>
      </c>
      <c r="BR509" s="526">
        <f t="shared" si="580"/>
        <v>1</v>
      </c>
      <c r="BS509" s="526">
        <f t="shared" si="581"/>
        <v>1</v>
      </c>
      <c r="BT509" s="526">
        <f t="shared" si="582"/>
        <v>1</v>
      </c>
      <c r="BU509" s="526">
        <f t="shared" si="583"/>
        <v>1</v>
      </c>
      <c r="BV509" s="525">
        <f t="shared" si="584"/>
        <v>15.889055923574345</v>
      </c>
      <c r="BW509" s="525">
        <f t="shared" si="585"/>
        <v>4.4461704280920937</v>
      </c>
      <c r="BX509" s="526">
        <f t="shared" si="586"/>
        <v>7.9316633264729628</v>
      </c>
      <c r="BY509" s="529">
        <f t="shared" si="587"/>
        <v>1</v>
      </c>
      <c r="BZ509" s="530">
        <f t="shared" si="588"/>
        <v>0.78626059355774947</v>
      </c>
      <c r="CB509" s="27"/>
      <c r="CC509" s="53"/>
    </row>
    <row r="510" spans="1:81">
      <c r="A510" s="32">
        <f t="shared" si="511"/>
        <v>1913</v>
      </c>
      <c r="B510" s="525">
        <f t="shared" si="512"/>
        <v>14.115713447396701</v>
      </c>
      <c r="C510" s="525">
        <f t="shared" si="513"/>
        <v>1</v>
      </c>
      <c r="D510" s="525">
        <f t="shared" si="514"/>
        <v>14.115713447396701</v>
      </c>
      <c r="E510" s="525">
        <f t="shared" si="515"/>
        <v>1</v>
      </c>
      <c r="F510" s="526">
        <f t="shared" si="516"/>
        <v>1</v>
      </c>
      <c r="G510" s="527">
        <f t="shared" si="517"/>
        <v>1</v>
      </c>
      <c r="H510" s="526">
        <f t="shared" si="518"/>
        <v>1</v>
      </c>
      <c r="I510" s="525">
        <f t="shared" si="519"/>
        <v>1</v>
      </c>
      <c r="J510" s="527">
        <f t="shared" si="520"/>
        <v>1</v>
      </c>
      <c r="K510" s="527">
        <f t="shared" si="521"/>
        <v>1</v>
      </c>
      <c r="L510" s="527">
        <f t="shared" si="522"/>
        <v>1</v>
      </c>
      <c r="M510" s="527">
        <f t="shared" si="523"/>
        <v>1</v>
      </c>
      <c r="N510" s="527">
        <f t="shared" si="524"/>
        <v>1</v>
      </c>
      <c r="O510" s="527">
        <f t="shared" si="525"/>
        <v>1</v>
      </c>
      <c r="P510" s="527">
        <f t="shared" si="526"/>
        <v>1</v>
      </c>
      <c r="Q510" s="527">
        <f t="shared" si="527"/>
        <v>1</v>
      </c>
      <c r="R510" s="527">
        <f t="shared" si="528"/>
        <v>1</v>
      </c>
      <c r="S510" s="527">
        <f t="shared" si="529"/>
        <v>1</v>
      </c>
      <c r="T510" s="526">
        <f t="shared" si="530"/>
        <v>1</v>
      </c>
      <c r="U510" s="528">
        <f t="shared" si="531"/>
        <v>5.3633279082568039</v>
      </c>
      <c r="V510" s="527">
        <f t="shared" si="532"/>
        <v>4.3681874751630367</v>
      </c>
      <c r="W510" s="526">
        <f t="shared" si="533"/>
        <v>6.3751269385987213</v>
      </c>
      <c r="X510" s="527">
        <f t="shared" si="534"/>
        <v>4.8269577537331694</v>
      </c>
      <c r="Y510" s="526">
        <f t="shared" si="535"/>
        <v>6.4855271278699842</v>
      </c>
      <c r="Z510" s="528">
        <f t="shared" si="536"/>
        <v>8.0618392672560422</v>
      </c>
      <c r="AA510" s="526">
        <f t="shared" si="537"/>
        <v>1</v>
      </c>
      <c r="AB510" s="526">
        <f t="shared" si="538"/>
        <v>1</v>
      </c>
      <c r="AC510" s="526">
        <f t="shared" si="539"/>
        <v>1</v>
      </c>
      <c r="AD510" s="526">
        <f t="shared" si="540"/>
        <v>1</v>
      </c>
      <c r="AE510" s="527">
        <f t="shared" si="541"/>
        <v>1</v>
      </c>
      <c r="AF510" s="526">
        <f t="shared" si="542"/>
        <v>1</v>
      </c>
      <c r="AG510" s="526">
        <f t="shared" si="543"/>
        <v>1</v>
      </c>
      <c r="AH510" s="526">
        <f t="shared" si="544"/>
        <v>1</v>
      </c>
      <c r="AI510" s="526">
        <f t="shared" si="545"/>
        <v>1</v>
      </c>
      <c r="AJ510" s="526">
        <f t="shared" si="546"/>
        <v>1</v>
      </c>
      <c r="AK510" s="526">
        <f t="shared" si="547"/>
        <v>1</v>
      </c>
      <c r="AL510" s="526">
        <f t="shared" si="548"/>
        <v>1</v>
      </c>
      <c r="AM510" s="526">
        <f t="shared" si="549"/>
        <v>1</v>
      </c>
      <c r="AN510" s="526">
        <f t="shared" si="550"/>
        <v>1</v>
      </c>
      <c r="AO510" s="526">
        <f t="shared" si="551"/>
        <v>1</v>
      </c>
      <c r="AP510" s="526">
        <f t="shared" si="552"/>
        <v>1</v>
      </c>
      <c r="AQ510" s="526">
        <f t="shared" si="553"/>
        <v>1</v>
      </c>
      <c r="AR510" s="526">
        <f t="shared" si="554"/>
        <v>1</v>
      </c>
      <c r="AS510" s="526">
        <f t="shared" si="555"/>
        <v>1</v>
      </c>
      <c r="AT510" s="526">
        <f t="shared" si="556"/>
        <v>1</v>
      </c>
      <c r="AU510" s="526">
        <f t="shared" si="557"/>
        <v>1</v>
      </c>
      <c r="AV510" s="526">
        <f t="shared" si="558"/>
        <v>1</v>
      </c>
      <c r="AW510" s="526">
        <f t="shared" si="559"/>
        <v>1</v>
      </c>
      <c r="AX510" s="526">
        <f t="shared" si="560"/>
        <v>1</v>
      </c>
      <c r="AY510" s="526">
        <f t="shared" si="561"/>
        <v>1</v>
      </c>
      <c r="AZ510" s="526">
        <f t="shared" si="562"/>
        <v>1</v>
      </c>
      <c r="BA510" s="526">
        <f t="shared" si="563"/>
        <v>1</v>
      </c>
      <c r="BB510" s="526">
        <f t="shared" si="564"/>
        <v>1</v>
      </c>
      <c r="BC510" s="526">
        <f t="shared" si="565"/>
        <v>1</v>
      </c>
      <c r="BD510" s="526">
        <f t="shared" si="566"/>
        <v>1</v>
      </c>
      <c r="BE510" s="526">
        <f t="shared" si="567"/>
        <v>1</v>
      </c>
      <c r="BF510" s="526">
        <f t="shared" si="568"/>
        <v>1</v>
      </c>
      <c r="BG510" s="526">
        <f t="shared" si="569"/>
        <v>1</v>
      </c>
      <c r="BH510" s="526">
        <f t="shared" si="570"/>
        <v>1</v>
      </c>
      <c r="BI510" s="526">
        <f t="shared" si="571"/>
        <v>1</v>
      </c>
      <c r="BJ510" s="526">
        <f t="shared" si="572"/>
        <v>1</v>
      </c>
      <c r="BK510" s="526">
        <f t="shared" si="573"/>
        <v>1</v>
      </c>
      <c r="BL510" s="526">
        <f t="shared" si="574"/>
        <v>1</v>
      </c>
      <c r="BM510" s="526">
        <f t="shared" si="575"/>
        <v>1</v>
      </c>
      <c r="BN510" s="526">
        <f t="shared" si="576"/>
        <v>1</v>
      </c>
      <c r="BO510" s="526">
        <f t="shared" si="577"/>
        <v>1</v>
      </c>
      <c r="BP510" s="526">
        <f t="shared" si="578"/>
        <v>1</v>
      </c>
      <c r="BQ510" s="526">
        <f t="shared" si="579"/>
        <v>1</v>
      </c>
      <c r="BR510" s="526">
        <f t="shared" si="580"/>
        <v>1</v>
      </c>
      <c r="BS510" s="526">
        <f t="shared" si="581"/>
        <v>1</v>
      </c>
      <c r="BT510" s="526">
        <f t="shared" si="582"/>
        <v>1</v>
      </c>
      <c r="BU510" s="526">
        <f t="shared" si="583"/>
        <v>1</v>
      </c>
      <c r="BV510" s="525">
        <f t="shared" si="584"/>
        <v>15.120230636949779</v>
      </c>
      <c r="BW510" s="525">
        <f t="shared" si="585"/>
        <v>4.7600695151250578</v>
      </c>
      <c r="BX510" s="526">
        <f t="shared" si="586"/>
        <v>8.3798023044186856</v>
      </c>
      <c r="BY510" s="529">
        <f t="shared" si="587"/>
        <v>1</v>
      </c>
      <c r="BZ510" s="530">
        <f t="shared" si="588"/>
        <v>0.80230672812015258</v>
      </c>
      <c r="CB510" s="27"/>
      <c r="CC510" s="53"/>
    </row>
    <row r="511" spans="1:81">
      <c r="A511" s="32">
        <f t="shared" si="511"/>
        <v>1914</v>
      </c>
      <c r="B511" s="525">
        <f t="shared" si="512"/>
        <v>13.3017919518059</v>
      </c>
      <c r="C511" s="525">
        <f t="shared" si="513"/>
        <v>1</v>
      </c>
      <c r="D511" s="525">
        <f t="shared" si="514"/>
        <v>13.3017919518059</v>
      </c>
      <c r="E511" s="525">
        <f t="shared" si="515"/>
        <v>1</v>
      </c>
      <c r="F511" s="526">
        <f t="shared" si="516"/>
        <v>1</v>
      </c>
      <c r="G511" s="527">
        <f t="shared" si="517"/>
        <v>1</v>
      </c>
      <c r="H511" s="526">
        <f t="shared" si="518"/>
        <v>1</v>
      </c>
      <c r="I511" s="525">
        <f t="shared" si="519"/>
        <v>1</v>
      </c>
      <c r="J511" s="527">
        <f t="shared" si="520"/>
        <v>1</v>
      </c>
      <c r="K511" s="527">
        <f t="shared" si="521"/>
        <v>1</v>
      </c>
      <c r="L511" s="527">
        <f t="shared" si="522"/>
        <v>1</v>
      </c>
      <c r="M511" s="527">
        <f t="shared" si="523"/>
        <v>1</v>
      </c>
      <c r="N511" s="527">
        <f t="shared" si="524"/>
        <v>1</v>
      </c>
      <c r="O511" s="527">
        <f t="shared" si="525"/>
        <v>1</v>
      </c>
      <c r="P511" s="527">
        <f t="shared" si="526"/>
        <v>1</v>
      </c>
      <c r="Q511" s="527">
        <f t="shared" si="527"/>
        <v>1</v>
      </c>
      <c r="R511" s="527">
        <f t="shared" si="528"/>
        <v>1</v>
      </c>
      <c r="S511" s="527">
        <f t="shared" si="529"/>
        <v>1</v>
      </c>
      <c r="T511" s="526">
        <f t="shared" si="530"/>
        <v>1</v>
      </c>
      <c r="U511" s="528">
        <f t="shared" si="531"/>
        <v>5.5168631138095598</v>
      </c>
      <c r="V511" s="527">
        <f t="shared" si="532"/>
        <v>4.6071907092040885</v>
      </c>
      <c r="W511" s="526">
        <f t="shared" si="533"/>
        <v>6.7448174246086641</v>
      </c>
      <c r="X511" s="527">
        <f t="shared" si="534"/>
        <v>5.0935280062558359</v>
      </c>
      <c r="Y511" s="526">
        <f t="shared" si="535"/>
        <v>6.8643599301815268</v>
      </c>
      <c r="Z511" s="528">
        <f t="shared" si="536"/>
        <v>8.4283231184501179</v>
      </c>
      <c r="AA511" s="526">
        <f t="shared" si="537"/>
        <v>1</v>
      </c>
      <c r="AB511" s="526">
        <f t="shared" si="538"/>
        <v>1</v>
      </c>
      <c r="AC511" s="526">
        <f t="shared" si="539"/>
        <v>1</v>
      </c>
      <c r="AD511" s="526">
        <f t="shared" si="540"/>
        <v>1</v>
      </c>
      <c r="AE511" s="527">
        <f t="shared" si="541"/>
        <v>1</v>
      </c>
      <c r="AF511" s="526">
        <f t="shared" si="542"/>
        <v>1</v>
      </c>
      <c r="AG511" s="526">
        <f t="shared" si="543"/>
        <v>1</v>
      </c>
      <c r="AH511" s="526">
        <f t="shared" si="544"/>
        <v>1</v>
      </c>
      <c r="AI511" s="526">
        <f t="shared" si="545"/>
        <v>1</v>
      </c>
      <c r="AJ511" s="526">
        <f t="shared" si="546"/>
        <v>1</v>
      </c>
      <c r="AK511" s="526">
        <f t="shared" si="547"/>
        <v>1</v>
      </c>
      <c r="AL511" s="526">
        <f t="shared" si="548"/>
        <v>1</v>
      </c>
      <c r="AM511" s="526">
        <f t="shared" si="549"/>
        <v>1</v>
      </c>
      <c r="AN511" s="526">
        <f t="shared" si="550"/>
        <v>1</v>
      </c>
      <c r="AO511" s="526">
        <f t="shared" si="551"/>
        <v>1</v>
      </c>
      <c r="AP511" s="526">
        <f t="shared" si="552"/>
        <v>1</v>
      </c>
      <c r="AQ511" s="526">
        <f t="shared" si="553"/>
        <v>1</v>
      </c>
      <c r="AR511" s="526">
        <f t="shared" si="554"/>
        <v>1</v>
      </c>
      <c r="AS511" s="526">
        <f t="shared" si="555"/>
        <v>1</v>
      </c>
      <c r="AT511" s="526">
        <f t="shared" si="556"/>
        <v>1</v>
      </c>
      <c r="AU511" s="526">
        <f t="shared" si="557"/>
        <v>1</v>
      </c>
      <c r="AV511" s="526">
        <f t="shared" si="558"/>
        <v>1</v>
      </c>
      <c r="AW511" s="526">
        <f t="shared" si="559"/>
        <v>1</v>
      </c>
      <c r="AX511" s="526">
        <f t="shared" si="560"/>
        <v>1</v>
      </c>
      <c r="AY511" s="526">
        <f t="shared" si="561"/>
        <v>1</v>
      </c>
      <c r="AZ511" s="526">
        <f t="shared" si="562"/>
        <v>1</v>
      </c>
      <c r="BA511" s="526">
        <f t="shared" si="563"/>
        <v>1</v>
      </c>
      <c r="BB511" s="526">
        <f t="shared" si="564"/>
        <v>1</v>
      </c>
      <c r="BC511" s="526">
        <f t="shared" si="565"/>
        <v>1</v>
      </c>
      <c r="BD511" s="526">
        <f t="shared" si="566"/>
        <v>1</v>
      </c>
      <c r="BE511" s="526">
        <f t="shared" si="567"/>
        <v>1</v>
      </c>
      <c r="BF511" s="526">
        <f t="shared" si="568"/>
        <v>1</v>
      </c>
      <c r="BG511" s="526">
        <f t="shared" si="569"/>
        <v>1</v>
      </c>
      <c r="BH511" s="526">
        <f t="shared" si="570"/>
        <v>1</v>
      </c>
      <c r="BI511" s="526">
        <f t="shared" si="571"/>
        <v>1</v>
      </c>
      <c r="BJ511" s="526">
        <f t="shared" si="572"/>
        <v>1</v>
      </c>
      <c r="BK511" s="526">
        <f t="shared" si="573"/>
        <v>1</v>
      </c>
      <c r="BL511" s="526">
        <f t="shared" si="574"/>
        <v>1</v>
      </c>
      <c r="BM511" s="526">
        <f t="shared" si="575"/>
        <v>1</v>
      </c>
      <c r="BN511" s="526">
        <f t="shared" si="576"/>
        <v>1</v>
      </c>
      <c r="BO511" s="526">
        <f t="shared" si="577"/>
        <v>1</v>
      </c>
      <c r="BP511" s="526">
        <f t="shared" si="578"/>
        <v>1</v>
      </c>
      <c r="BQ511" s="526">
        <f t="shared" si="579"/>
        <v>1</v>
      </c>
      <c r="BR511" s="526">
        <f t="shared" si="580"/>
        <v>1</v>
      </c>
      <c r="BS511" s="526">
        <f t="shared" si="581"/>
        <v>1</v>
      </c>
      <c r="BT511" s="526">
        <f t="shared" si="582"/>
        <v>1</v>
      </c>
      <c r="BU511" s="526">
        <f t="shared" si="583"/>
        <v>1</v>
      </c>
      <c r="BV511" s="525">
        <f t="shared" si="584"/>
        <v>14.271185427945433</v>
      </c>
      <c r="BW511" s="525">
        <f t="shared" si="585"/>
        <v>5.0305554114341469</v>
      </c>
      <c r="BX511" s="526">
        <f t="shared" si="586"/>
        <v>8.7686251313437129</v>
      </c>
      <c r="BY511" s="529">
        <f t="shared" si="587"/>
        <v>1</v>
      </c>
      <c r="BZ511" s="530">
        <f t="shared" si="588"/>
        <v>0.81032979540135408</v>
      </c>
      <c r="CB511" s="27"/>
      <c r="CC511" s="53"/>
    </row>
    <row r="512" spans="1:81">
      <c r="A512" s="32">
        <f t="shared" si="511"/>
        <v>1915</v>
      </c>
      <c r="B512" s="525">
        <f t="shared" si="512"/>
        <v>17.328623060005803</v>
      </c>
      <c r="C512" s="525">
        <f t="shared" si="513"/>
        <v>1</v>
      </c>
      <c r="D512" s="525">
        <f t="shared" si="514"/>
        <v>17.328623060005803</v>
      </c>
      <c r="E512" s="525">
        <f t="shared" si="515"/>
        <v>1</v>
      </c>
      <c r="F512" s="526">
        <f t="shared" si="516"/>
        <v>1</v>
      </c>
      <c r="G512" s="527">
        <f t="shared" si="517"/>
        <v>1</v>
      </c>
      <c r="H512" s="526">
        <f t="shared" si="518"/>
        <v>1</v>
      </c>
      <c r="I512" s="525">
        <f t="shared" si="519"/>
        <v>1</v>
      </c>
      <c r="J512" s="527">
        <f t="shared" si="520"/>
        <v>1</v>
      </c>
      <c r="K512" s="527">
        <f t="shared" si="521"/>
        <v>1</v>
      </c>
      <c r="L512" s="527">
        <f t="shared" si="522"/>
        <v>1</v>
      </c>
      <c r="M512" s="527">
        <f t="shared" si="523"/>
        <v>1</v>
      </c>
      <c r="N512" s="527">
        <f t="shared" si="524"/>
        <v>1</v>
      </c>
      <c r="O512" s="527">
        <f t="shared" si="525"/>
        <v>1</v>
      </c>
      <c r="P512" s="527">
        <f t="shared" si="526"/>
        <v>1</v>
      </c>
      <c r="Q512" s="527">
        <f t="shared" si="527"/>
        <v>1</v>
      </c>
      <c r="R512" s="527">
        <f t="shared" si="528"/>
        <v>1</v>
      </c>
      <c r="S512" s="527">
        <f t="shared" si="529"/>
        <v>1</v>
      </c>
      <c r="T512" s="526">
        <f t="shared" si="530"/>
        <v>1</v>
      </c>
      <c r="U512" s="528">
        <f t="shared" si="531"/>
        <v>5.8849197993657505</v>
      </c>
      <c r="V512" s="527">
        <f t="shared" si="532"/>
        <v>4.8305411696930394</v>
      </c>
      <c r="W512" s="526">
        <f t="shared" si="533"/>
        <v>6.9990943416945006</v>
      </c>
      <c r="X512" s="527">
        <f t="shared" si="534"/>
        <v>5.3313683938656302</v>
      </c>
      <c r="Y512" s="526">
        <f t="shared" si="535"/>
        <v>7.1259882577681966</v>
      </c>
      <c r="Z512" s="528">
        <f t="shared" si="536"/>
        <v>8.7281016208148134</v>
      </c>
      <c r="AA512" s="526">
        <f t="shared" si="537"/>
        <v>1</v>
      </c>
      <c r="AB512" s="526">
        <f t="shared" si="538"/>
        <v>1</v>
      </c>
      <c r="AC512" s="526">
        <f t="shared" si="539"/>
        <v>1</v>
      </c>
      <c r="AD512" s="526">
        <f t="shared" si="540"/>
        <v>1</v>
      </c>
      <c r="AE512" s="527">
        <f t="shared" si="541"/>
        <v>1</v>
      </c>
      <c r="AF512" s="526">
        <f t="shared" si="542"/>
        <v>1</v>
      </c>
      <c r="AG512" s="526">
        <f t="shared" si="543"/>
        <v>1</v>
      </c>
      <c r="AH512" s="526">
        <f t="shared" si="544"/>
        <v>1</v>
      </c>
      <c r="AI512" s="526">
        <f t="shared" si="545"/>
        <v>1</v>
      </c>
      <c r="AJ512" s="526">
        <f t="shared" si="546"/>
        <v>1</v>
      </c>
      <c r="AK512" s="526">
        <f t="shared" si="547"/>
        <v>1</v>
      </c>
      <c r="AL512" s="526">
        <f t="shared" si="548"/>
        <v>1</v>
      </c>
      <c r="AM512" s="526">
        <f t="shared" si="549"/>
        <v>1</v>
      </c>
      <c r="AN512" s="526">
        <f t="shared" si="550"/>
        <v>1</v>
      </c>
      <c r="AO512" s="526">
        <f t="shared" si="551"/>
        <v>1</v>
      </c>
      <c r="AP512" s="526">
        <f t="shared" si="552"/>
        <v>1</v>
      </c>
      <c r="AQ512" s="526">
        <f t="shared" si="553"/>
        <v>1</v>
      </c>
      <c r="AR512" s="526">
        <f t="shared" si="554"/>
        <v>1</v>
      </c>
      <c r="AS512" s="526">
        <f t="shared" si="555"/>
        <v>1</v>
      </c>
      <c r="AT512" s="526">
        <f t="shared" si="556"/>
        <v>1</v>
      </c>
      <c r="AU512" s="526">
        <f t="shared" si="557"/>
        <v>1</v>
      </c>
      <c r="AV512" s="526">
        <f t="shared" si="558"/>
        <v>1</v>
      </c>
      <c r="AW512" s="526">
        <f t="shared" si="559"/>
        <v>1</v>
      </c>
      <c r="AX512" s="526">
        <f t="shared" si="560"/>
        <v>1</v>
      </c>
      <c r="AY512" s="526">
        <f t="shared" si="561"/>
        <v>1</v>
      </c>
      <c r="AZ512" s="526">
        <f t="shared" si="562"/>
        <v>1</v>
      </c>
      <c r="BA512" s="526">
        <f t="shared" si="563"/>
        <v>1</v>
      </c>
      <c r="BB512" s="526">
        <f t="shared" si="564"/>
        <v>1</v>
      </c>
      <c r="BC512" s="526">
        <f t="shared" si="565"/>
        <v>1</v>
      </c>
      <c r="BD512" s="526">
        <f t="shared" si="566"/>
        <v>1</v>
      </c>
      <c r="BE512" s="526">
        <f t="shared" si="567"/>
        <v>1</v>
      </c>
      <c r="BF512" s="526">
        <f t="shared" si="568"/>
        <v>1</v>
      </c>
      <c r="BG512" s="526">
        <f t="shared" si="569"/>
        <v>1</v>
      </c>
      <c r="BH512" s="526">
        <f t="shared" si="570"/>
        <v>1</v>
      </c>
      <c r="BI512" s="526">
        <f t="shared" si="571"/>
        <v>1</v>
      </c>
      <c r="BJ512" s="526">
        <f t="shared" si="572"/>
        <v>1</v>
      </c>
      <c r="BK512" s="526">
        <f t="shared" si="573"/>
        <v>1</v>
      </c>
      <c r="BL512" s="526">
        <f t="shared" si="574"/>
        <v>1</v>
      </c>
      <c r="BM512" s="526">
        <f t="shared" si="575"/>
        <v>1</v>
      </c>
      <c r="BN512" s="526">
        <f t="shared" si="576"/>
        <v>1</v>
      </c>
      <c r="BO512" s="526">
        <f t="shared" si="577"/>
        <v>1</v>
      </c>
      <c r="BP512" s="526">
        <f t="shared" si="578"/>
        <v>1</v>
      </c>
      <c r="BQ512" s="526">
        <f t="shared" si="579"/>
        <v>1</v>
      </c>
      <c r="BR512" s="526">
        <f t="shared" si="580"/>
        <v>1</v>
      </c>
      <c r="BS512" s="526">
        <f t="shared" si="581"/>
        <v>1</v>
      </c>
      <c r="BT512" s="526">
        <f t="shared" si="582"/>
        <v>1</v>
      </c>
      <c r="BU512" s="526">
        <f t="shared" si="583"/>
        <v>1</v>
      </c>
      <c r="BV512" s="525">
        <f t="shared" si="584"/>
        <v>18.621225905982275</v>
      </c>
      <c r="BW512" s="525">
        <f t="shared" si="585"/>
        <v>5.2849788880573252</v>
      </c>
      <c r="BX512" s="526">
        <f t="shared" si="586"/>
        <v>9.0886799486377576</v>
      </c>
      <c r="BY512" s="529">
        <f t="shared" si="587"/>
        <v>1</v>
      </c>
      <c r="BZ512" s="530">
        <f t="shared" si="588"/>
        <v>0.8343989972449587</v>
      </c>
      <c r="CB512" s="27"/>
      <c r="CC512" s="53"/>
    </row>
    <row r="513" spans="1:81">
      <c r="A513" s="32">
        <f t="shared" si="511"/>
        <v>1916</v>
      </c>
      <c r="B513" s="525">
        <f t="shared" si="512"/>
        <v>18.784409210842377</v>
      </c>
      <c r="C513" s="525">
        <f t="shared" si="513"/>
        <v>1</v>
      </c>
      <c r="D513" s="525">
        <f t="shared" si="514"/>
        <v>18.784409210842377</v>
      </c>
      <c r="E513" s="525">
        <f t="shared" si="515"/>
        <v>1</v>
      </c>
      <c r="F513" s="526">
        <f t="shared" si="516"/>
        <v>1</v>
      </c>
      <c r="G513" s="527">
        <f t="shared" si="517"/>
        <v>1</v>
      </c>
      <c r="H513" s="526">
        <f t="shared" si="518"/>
        <v>1</v>
      </c>
      <c r="I513" s="525">
        <f t="shared" si="519"/>
        <v>1</v>
      </c>
      <c r="J513" s="527">
        <f t="shared" si="520"/>
        <v>1</v>
      </c>
      <c r="K513" s="527">
        <f t="shared" si="521"/>
        <v>1</v>
      </c>
      <c r="L513" s="527">
        <f t="shared" si="522"/>
        <v>1</v>
      </c>
      <c r="M513" s="527">
        <f t="shared" si="523"/>
        <v>1</v>
      </c>
      <c r="N513" s="527">
        <f t="shared" si="524"/>
        <v>1</v>
      </c>
      <c r="O513" s="527">
        <f t="shared" si="525"/>
        <v>1</v>
      </c>
      <c r="P513" s="527">
        <f t="shared" si="526"/>
        <v>1</v>
      </c>
      <c r="Q513" s="527">
        <f t="shared" si="527"/>
        <v>1</v>
      </c>
      <c r="R513" s="527">
        <f t="shared" si="528"/>
        <v>1</v>
      </c>
      <c r="S513" s="527">
        <f t="shared" si="529"/>
        <v>1</v>
      </c>
      <c r="T513" s="526">
        <f t="shared" si="530"/>
        <v>1</v>
      </c>
      <c r="U513" s="528">
        <f t="shared" si="531"/>
        <v>5.9677991978402609</v>
      </c>
      <c r="V513" s="527">
        <f t="shared" si="532"/>
        <v>4.9367434241970392</v>
      </c>
      <c r="W513" s="526">
        <f t="shared" si="533"/>
        <v>7.1799013265692873</v>
      </c>
      <c r="X513" s="527">
        <f t="shared" si="534"/>
        <v>5.4562597860948783</v>
      </c>
      <c r="Y513" s="526">
        <f t="shared" si="535"/>
        <v>7.3129926402892442</v>
      </c>
      <c r="Z513" s="528">
        <f t="shared" si="536"/>
        <v>9.0376706162578397</v>
      </c>
      <c r="AA513" s="526">
        <f t="shared" si="537"/>
        <v>1</v>
      </c>
      <c r="AB513" s="526">
        <f t="shared" si="538"/>
        <v>1</v>
      </c>
      <c r="AC513" s="526">
        <f t="shared" si="539"/>
        <v>1</v>
      </c>
      <c r="AD513" s="526">
        <f t="shared" si="540"/>
        <v>1</v>
      </c>
      <c r="AE513" s="527">
        <f t="shared" si="541"/>
        <v>1</v>
      </c>
      <c r="AF513" s="526">
        <f t="shared" si="542"/>
        <v>1</v>
      </c>
      <c r="AG513" s="526">
        <f t="shared" si="543"/>
        <v>1</v>
      </c>
      <c r="AH513" s="526">
        <f t="shared" si="544"/>
        <v>1</v>
      </c>
      <c r="AI513" s="526">
        <f t="shared" si="545"/>
        <v>1</v>
      </c>
      <c r="AJ513" s="526">
        <f t="shared" si="546"/>
        <v>1</v>
      </c>
      <c r="AK513" s="526">
        <f t="shared" si="547"/>
        <v>1</v>
      </c>
      <c r="AL513" s="526">
        <f t="shared" si="548"/>
        <v>1</v>
      </c>
      <c r="AM513" s="526">
        <f t="shared" si="549"/>
        <v>1</v>
      </c>
      <c r="AN513" s="526">
        <f t="shared" si="550"/>
        <v>1</v>
      </c>
      <c r="AO513" s="526">
        <f t="shared" si="551"/>
        <v>1</v>
      </c>
      <c r="AP513" s="526">
        <f t="shared" si="552"/>
        <v>1</v>
      </c>
      <c r="AQ513" s="526">
        <f t="shared" si="553"/>
        <v>1</v>
      </c>
      <c r="AR513" s="526">
        <f t="shared" si="554"/>
        <v>1</v>
      </c>
      <c r="AS513" s="526">
        <f t="shared" si="555"/>
        <v>1</v>
      </c>
      <c r="AT513" s="526">
        <f t="shared" si="556"/>
        <v>1</v>
      </c>
      <c r="AU513" s="526">
        <f t="shared" si="557"/>
        <v>1</v>
      </c>
      <c r="AV513" s="526">
        <f t="shared" si="558"/>
        <v>1</v>
      </c>
      <c r="AW513" s="526">
        <f t="shared" si="559"/>
        <v>1</v>
      </c>
      <c r="AX513" s="526">
        <f t="shared" si="560"/>
        <v>1</v>
      </c>
      <c r="AY513" s="526">
        <f t="shared" si="561"/>
        <v>1</v>
      </c>
      <c r="AZ513" s="526">
        <f t="shared" si="562"/>
        <v>1</v>
      </c>
      <c r="BA513" s="526">
        <f t="shared" si="563"/>
        <v>1</v>
      </c>
      <c r="BB513" s="526">
        <f t="shared" si="564"/>
        <v>1</v>
      </c>
      <c r="BC513" s="526">
        <f t="shared" si="565"/>
        <v>1</v>
      </c>
      <c r="BD513" s="526">
        <f t="shared" si="566"/>
        <v>1</v>
      </c>
      <c r="BE513" s="526">
        <f t="shared" si="567"/>
        <v>1</v>
      </c>
      <c r="BF513" s="526">
        <f t="shared" si="568"/>
        <v>1</v>
      </c>
      <c r="BG513" s="526">
        <f t="shared" si="569"/>
        <v>1</v>
      </c>
      <c r="BH513" s="526">
        <f t="shared" si="570"/>
        <v>1</v>
      </c>
      <c r="BI513" s="526">
        <f t="shared" si="571"/>
        <v>1</v>
      </c>
      <c r="BJ513" s="526">
        <f t="shared" si="572"/>
        <v>1</v>
      </c>
      <c r="BK513" s="526">
        <f t="shared" si="573"/>
        <v>1</v>
      </c>
      <c r="BL513" s="526">
        <f t="shared" si="574"/>
        <v>1</v>
      </c>
      <c r="BM513" s="526">
        <f t="shared" si="575"/>
        <v>1</v>
      </c>
      <c r="BN513" s="526">
        <f t="shared" si="576"/>
        <v>1</v>
      </c>
      <c r="BO513" s="526">
        <f t="shared" si="577"/>
        <v>1</v>
      </c>
      <c r="BP513" s="526">
        <f t="shared" si="578"/>
        <v>1</v>
      </c>
      <c r="BQ513" s="526">
        <f t="shared" si="579"/>
        <v>1</v>
      </c>
      <c r="BR513" s="526">
        <f t="shared" si="580"/>
        <v>1</v>
      </c>
      <c r="BS513" s="526">
        <f t="shared" si="581"/>
        <v>1</v>
      </c>
      <c r="BT513" s="526">
        <f t="shared" si="582"/>
        <v>1</v>
      </c>
      <c r="BU513" s="526">
        <f t="shared" si="583"/>
        <v>1</v>
      </c>
      <c r="BV513" s="525">
        <f t="shared" si="584"/>
        <v>20.217901224823201</v>
      </c>
      <c r="BW513" s="525">
        <f t="shared" si="585"/>
        <v>5.4119745642999488</v>
      </c>
      <c r="BX513" s="526">
        <f t="shared" si="586"/>
        <v>9.4195078987681722</v>
      </c>
      <c r="BY513" s="529">
        <f t="shared" si="587"/>
        <v>1</v>
      </c>
      <c r="BZ513" s="530">
        <f t="shared" si="588"/>
        <v>0.93869887190057855</v>
      </c>
      <c r="CB513" s="27"/>
      <c r="CC513" s="53"/>
    </row>
    <row r="514" spans="1:81">
      <c r="A514" s="32">
        <f t="shared" si="511"/>
        <v>1917</v>
      </c>
      <c r="B514" s="525">
        <f t="shared" si="512"/>
        <v>15.481690399400122</v>
      </c>
      <c r="C514" s="525">
        <f t="shared" si="513"/>
        <v>1</v>
      </c>
      <c r="D514" s="525">
        <f t="shared" si="514"/>
        <v>15.481690399400122</v>
      </c>
      <c r="E514" s="525">
        <f t="shared" si="515"/>
        <v>1</v>
      </c>
      <c r="F514" s="526">
        <f t="shared" si="516"/>
        <v>1</v>
      </c>
      <c r="G514" s="527">
        <f t="shared" si="517"/>
        <v>1</v>
      </c>
      <c r="H514" s="526">
        <f t="shared" si="518"/>
        <v>1</v>
      </c>
      <c r="I514" s="525">
        <f t="shared" si="519"/>
        <v>1</v>
      </c>
      <c r="J514" s="527">
        <f t="shared" si="520"/>
        <v>1</v>
      </c>
      <c r="K514" s="527">
        <f t="shared" si="521"/>
        <v>1</v>
      </c>
      <c r="L514" s="527">
        <f t="shared" si="522"/>
        <v>1</v>
      </c>
      <c r="M514" s="527">
        <f t="shared" si="523"/>
        <v>1</v>
      </c>
      <c r="N514" s="527">
        <f t="shared" si="524"/>
        <v>1</v>
      </c>
      <c r="O514" s="527">
        <f t="shared" si="525"/>
        <v>1</v>
      </c>
      <c r="P514" s="527">
        <f t="shared" si="526"/>
        <v>1</v>
      </c>
      <c r="Q514" s="527">
        <f t="shared" si="527"/>
        <v>1</v>
      </c>
      <c r="R514" s="527">
        <f t="shared" si="528"/>
        <v>1</v>
      </c>
      <c r="S514" s="527">
        <f t="shared" si="529"/>
        <v>1</v>
      </c>
      <c r="T514" s="526">
        <f t="shared" si="530"/>
        <v>1</v>
      </c>
      <c r="U514" s="528">
        <f t="shared" si="531"/>
        <v>5.9402123299443099</v>
      </c>
      <c r="V514" s="527">
        <f t="shared" si="532"/>
        <v>4.9221818162893651</v>
      </c>
      <c r="W514" s="526">
        <f t="shared" si="533"/>
        <v>7.2675625065549374</v>
      </c>
      <c r="X514" s="527">
        <f t="shared" si="534"/>
        <v>5.4636173869533016</v>
      </c>
      <c r="Y514" s="526">
        <f t="shared" si="535"/>
        <v>7.4052349464508822</v>
      </c>
      <c r="Z514" s="528">
        <f t="shared" si="536"/>
        <v>9.4132996477658093</v>
      </c>
      <c r="AA514" s="526">
        <f t="shared" si="537"/>
        <v>1</v>
      </c>
      <c r="AB514" s="526">
        <f t="shared" si="538"/>
        <v>1</v>
      </c>
      <c r="AC514" s="526">
        <f t="shared" si="539"/>
        <v>1</v>
      </c>
      <c r="AD514" s="526">
        <f t="shared" si="540"/>
        <v>1</v>
      </c>
      <c r="AE514" s="527">
        <f t="shared" si="541"/>
        <v>1</v>
      </c>
      <c r="AF514" s="526">
        <f t="shared" si="542"/>
        <v>1</v>
      </c>
      <c r="AG514" s="526">
        <f t="shared" si="543"/>
        <v>1</v>
      </c>
      <c r="AH514" s="526">
        <f t="shared" si="544"/>
        <v>1</v>
      </c>
      <c r="AI514" s="526">
        <f t="shared" si="545"/>
        <v>1</v>
      </c>
      <c r="AJ514" s="526">
        <f t="shared" si="546"/>
        <v>1</v>
      </c>
      <c r="AK514" s="526">
        <f t="shared" si="547"/>
        <v>1</v>
      </c>
      <c r="AL514" s="526">
        <f t="shared" si="548"/>
        <v>1</v>
      </c>
      <c r="AM514" s="526">
        <f t="shared" si="549"/>
        <v>1</v>
      </c>
      <c r="AN514" s="526">
        <f t="shared" si="550"/>
        <v>1</v>
      </c>
      <c r="AO514" s="526">
        <f t="shared" si="551"/>
        <v>1</v>
      </c>
      <c r="AP514" s="526">
        <f t="shared" si="552"/>
        <v>1</v>
      </c>
      <c r="AQ514" s="526">
        <f t="shared" si="553"/>
        <v>1</v>
      </c>
      <c r="AR514" s="526">
        <f t="shared" si="554"/>
        <v>1</v>
      </c>
      <c r="AS514" s="526">
        <f t="shared" si="555"/>
        <v>1</v>
      </c>
      <c r="AT514" s="526">
        <f t="shared" si="556"/>
        <v>1</v>
      </c>
      <c r="AU514" s="526">
        <f t="shared" si="557"/>
        <v>1</v>
      </c>
      <c r="AV514" s="526">
        <f t="shared" si="558"/>
        <v>1</v>
      </c>
      <c r="AW514" s="526">
        <f t="shared" si="559"/>
        <v>1</v>
      </c>
      <c r="AX514" s="526">
        <f t="shared" si="560"/>
        <v>1</v>
      </c>
      <c r="AY514" s="526">
        <f t="shared" si="561"/>
        <v>1</v>
      </c>
      <c r="AZ514" s="526">
        <f t="shared" si="562"/>
        <v>1</v>
      </c>
      <c r="BA514" s="526">
        <f t="shared" si="563"/>
        <v>1</v>
      </c>
      <c r="BB514" s="526">
        <f t="shared" si="564"/>
        <v>1</v>
      </c>
      <c r="BC514" s="526">
        <f t="shared" si="565"/>
        <v>1</v>
      </c>
      <c r="BD514" s="526">
        <f t="shared" si="566"/>
        <v>1</v>
      </c>
      <c r="BE514" s="526">
        <f t="shared" si="567"/>
        <v>1</v>
      </c>
      <c r="BF514" s="526">
        <f t="shared" si="568"/>
        <v>1</v>
      </c>
      <c r="BG514" s="526">
        <f t="shared" si="569"/>
        <v>1</v>
      </c>
      <c r="BH514" s="526">
        <f t="shared" si="570"/>
        <v>1</v>
      </c>
      <c r="BI514" s="526">
        <f t="shared" si="571"/>
        <v>1</v>
      </c>
      <c r="BJ514" s="526">
        <f t="shared" si="572"/>
        <v>1</v>
      </c>
      <c r="BK514" s="526">
        <f t="shared" si="573"/>
        <v>1</v>
      </c>
      <c r="BL514" s="526">
        <f t="shared" si="574"/>
        <v>1</v>
      </c>
      <c r="BM514" s="526">
        <f t="shared" si="575"/>
        <v>1</v>
      </c>
      <c r="BN514" s="526">
        <f t="shared" si="576"/>
        <v>1</v>
      </c>
      <c r="BO514" s="526">
        <f t="shared" si="577"/>
        <v>1</v>
      </c>
      <c r="BP514" s="526">
        <f t="shared" si="578"/>
        <v>1</v>
      </c>
      <c r="BQ514" s="526">
        <f t="shared" si="579"/>
        <v>1</v>
      </c>
      <c r="BR514" s="526">
        <f t="shared" si="580"/>
        <v>1</v>
      </c>
      <c r="BS514" s="526">
        <f t="shared" si="581"/>
        <v>1</v>
      </c>
      <c r="BT514" s="526">
        <f t="shared" si="582"/>
        <v>1</v>
      </c>
      <c r="BU514" s="526">
        <f t="shared" si="583"/>
        <v>1</v>
      </c>
      <c r="BV514" s="525">
        <f t="shared" si="584"/>
        <v>16.689803518924066</v>
      </c>
      <c r="BW514" s="525">
        <f t="shared" si="585"/>
        <v>5.4068032187717865</v>
      </c>
      <c r="BX514" s="526">
        <f t="shared" si="586"/>
        <v>9.8198369844658195</v>
      </c>
      <c r="BY514" s="529">
        <f t="shared" si="587"/>
        <v>1</v>
      </c>
      <c r="BZ514" s="530">
        <f t="shared" si="588"/>
        <v>1.1232294193682135</v>
      </c>
      <c r="CB514" s="27"/>
      <c r="CC514" s="53"/>
    </row>
    <row r="515" spans="1:81">
      <c r="A515" s="32">
        <f t="shared" si="511"/>
        <v>1918</v>
      </c>
      <c r="B515" s="525">
        <f t="shared" si="512"/>
        <v>18.050984328396204</v>
      </c>
      <c r="C515" s="525">
        <f t="shared" si="513"/>
        <v>1</v>
      </c>
      <c r="D515" s="525">
        <f t="shared" si="514"/>
        <v>18.050984328396204</v>
      </c>
      <c r="E515" s="525">
        <f t="shared" si="515"/>
        <v>1</v>
      </c>
      <c r="F515" s="526">
        <f t="shared" si="516"/>
        <v>1</v>
      </c>
      <c r="G515" s="527">
        <f t="shared" si="517"/>
        <v>1</v>
      </c>
      <c r="H515" s="526">
        <f t="shared" si="518"/>
        <v>1</v>
      </c>
      <c r="I515" s="525">
        <f t="shared" si="519"/>
        <v>1</v>
      </c>
      <c r="J515" s="527">
        <f t="shared" si="520"/>
        <v>1</v>
      </c>
      <c r="K515" s="527">
        <f t="shared" si="521"/>
        <v>1</v>
      </c>
      <c r="L515" s="527">
        <f t="shared" si="522"/>
        <v>1</v>
      </c>
      <c r="M515" s="527">
        <f t="shared" si="523"/>
        <v>1</v>
      </c>
      <c r="N515" s="527">
        <f t="shared" si="524"/>
        <v>1</v>
      </c>
      <c r="O515" s="527">
        <f t="shared" si="525"/>
        <v>1</v>
      </c>
      <c r="P515" s="527">
        <f t="shared" si="526"/>
        <v>1</v>
      </c>
      <c r="Q515" s="527">
        <f t="shared" si="527"/>
        <v>1</v>
      </c>
      <c r="R515" s="527">
        <f t="shared" si="528"/>
        <v>1</v>
      </c>
      <c r="S515" s="527">
        <f t="shared" si="529"/>
        <v>1</v>
      </c>
      <c r="T515" s="526">
        <f t="shared" si="530"/>
        <v>1</v>
      </c>
      <c r="U515" s="528">
        <f t="shared" si="531"/>
        <v>6.255186889808428</v>
      </c>
      <c r="V515" s="527">
        <f t="shared" si="532"/>
        <v>5.1687400426598407</v>
      </c>
      <c r="W515" s="526">
        <f t="shared" si="533"/>
        <v>7.6924737283583218</v>
      </c>
      <c r="X515" s="527">
        <f t="shared" si="534"/>
        <v>5.7486679259828124</v>
      </c>
      <c r="Y515" s="526">
        <f t="shared" si="535"/>
        <v>7.8413257068675337</v>
      </c>
      <c r="Z515" s="528">
        <f t="shared" si="536"/>
        <v>9.9672444467001746</v>
      </c>
      <c r="AA515" s="526">
        <f t="shared" si="537"/>
        <v>1</v>
      </c>
      <c r="AB515" s="526">
        <f t="shared" si="538"/>
        <v>1</v>
      </c>
      <c r="AC515" s="526">
        <f t="shared" si="539"/>
        <v>1</v>
      </c>
      <c r="AD515" s="526">
        <f t="shared" si="540"/>
        <v>1</v>
      </c>
      <c r="AE515" s="527">
        <f t="shared" si="541"/>
        <v>1</v>
      </c>
      <c r="AF515" s="526">
        <f t="shared" si="542"/>
        <v>1</v>
      </c>
      <c r="AG515" s="526">
        <f t="shared" si="543"/>
        <v>1</v>
      </c>
      <c r="AH515" s="526">
        <f t="shared" si="544"/>
        <v>1</v>
      </c>
      <c r="AI515" s="526">
        <f t="shared" si="545"/>
        <v>1</v>
      </c>
      <c r="AJ515" s="526">
        <f t="shared" si="546"/>
        <v>1</v>
      </c>
      <c r="AK515" s="526">
        <f t="shared" si="547"/>
        <v>1</v>
      </c>
      <c r="AL515" s="526">
        <f t="shared" si="548"/>
        <v>1</v>
      </c>
      <c r="AM515" s="526">
        <f t="shared" si="549"/>
        <v>1</v>
      </c>
      <c r="AN515" s="526">
        <f t="shared" si="550"/>
        <v>1</v>
      </c>
      <c r="AO515" s="526">
        <f t="shared" si="551"/>
        <v>1</v>
      </c>
      <c r="AP515" s="526">
        <f t="shared" si="552"/>
        <v>1</v>
      </c>
      <c r="AQ515" s="526">
        <f t="shared" si="553"/>
        <v>1</v>
      </c>
      <c r="AR515" s="526">
        <f t="shared" si="554"/>
        <v>1</v>
      </c>
      <c r="AS515" s="526">
        <f t="shared" si="555"/>
        <v>1</v>
      </c>
      <c r="AT515" s="526">
        <f t="shared" si="556"/>
        <v>1</v>
      </c>
      <c r="AU515" s="526">
        <f t="shared" si="557"/>
        <v>1</v>
      </c>
      <c r="AV515" s="526">
        <f t="shared" si="558"/>
        <v>1</v>
      </c>
      <c r="AW515" s="526">
        <f t="shared" si="559"/>
        <v>1</v>
      </c>
      <c r="AX515" s="526">
        <f t="shared" si="560"/>
        <v>1</v>
      </c>
      <c r="AY515" s="526">
        <f t="shared" si="561"/>
        <v>1</v>
      </c>
      <c r="AZ515" s="526">
        <f t="shared" si="562"/>
        <v>1</v>
      </c>
      <c r="BA515" s="526">
        <f t="shared" si="563"/>
        <v>1</v>
      </c>
      <c r="BB515" s="526">
        <f t="shared" si="564"/>
        <v>1</v>
      </c>
      <c r="BC515" s="526">
        <f t="shared" si="565"/>
        <v>1</v>
      </c>
      <c r="BD515" s="526">
        <f t="shared" si="566"/>
        <v>1</v>
      </c>
      <c r="BE515" s="526">
        <f t="shared" si="567"/>
        <v>1</v>
      </c>
      <c r="BF515" s="526">
        <f t="shared" si="568"/>
        <v>1</v>
      </c>
      <c r="BG515" s="526">
        <f t="shared" si="569"/>
        <v>1</v>
      </c>
      <c r="BH515" s="526">
        <f t="shared" si="570"/>
        <v>1</v>
      </c>
      <c r="BI515" s="526">
        <f t="shared" si="571"/>
        <v>1</v>
      </c>
      <c r="BJ515" s="526">
        <f t="shared" si="572"/>
        <v>1</v>
      </c>
      <c r="BK515" s="526">
        <f t="shared" si="573"/>
        <v>1</v>
      </c>
      <c r="BL515" s="526">
        <f t="shared" si="574"/>
        <v>1</v>
      </c>
      <c r="BM515" s="526">
        <f t="shared" si="575"/>
        <v>1</v>
      </c>
      <c r="BN515" s="526">
        <f t="shared" si="576"/>
        <v>1</v>
      </c>
      <c r="BO515" s="526">
        <f t="shared" si="577"/>
        <v>1</v>
      </c>
      <c r="BP515" s="526">
        <f t="shared" si="578"/>
        <v>1</v>
      </c>
      <c r="BQ515" s="526">
        <f t="shared" si="579"/>
        <v>1</v>
      </c>
      <c r="BR515" s="526">
        <f t="shared" si="580"/>
        <v>1</v>
      </c>
      <c r="BS515" s="526">
        <f t="shared" si="581"/>
        <v>1</v>
      </c>
      <c r="BT515" s="526">
        <f t="shared" si="582"/>
        <v>1</v>
      </c>
      <c r="BU515" s="526">
        <f t="shared" si="583"/>
        <v>1</v>
      </c>
      <c r="BV515" s="525">
        <f t="shared" si="584"/>
        <v>19.490727549145717</v>
      </c>
      <c r="BW515" s="525">
        <f t="shared" si="585"/>
        <v>5.6889920091080501</v>
      </c>
      <c r="BX515" s="526">
        <f t="shared" si="586"/>
        <v>10.407063236136876</v>
      </c>
      <c r="BY515" s="529">
        <f t="shared" si="587"/>
        <v>1</v>
      </c>
      <c r="BZ515" s="530">
        <f t="shared" si="588"/>
        <v>1.3238061013982516</v>
      </c>
      <c r="CB515" s="27"/>
      <c r="CC515" s="53"/>
    </row>
    <row r="516" spans="1:81">
      <c r="A516" s="32">
        <f t="shared" si="511"/>
        <v>1919</v>
      </c>
      <c r="B516" s="525">
        <f t="shared" si="512"/>
        <v>21.488829759491626</v>
      </c>
      <c r="C516" s="525">
        <f t="shared" si="513"/>
        <v>1</v>
      </c>
      <c r="D516" s="525">
        <f t="shared" si="514"/>
        <v>21.488829759491626</v>
      </c>
      <c r="E516" s="525">
        <f t="shared" si="515"/>
        <v>1</v>
      </c>
      <c r="F516" s="526">
        <f t="shared" si="516"/>
        <v>1</v>
      </c>
      <c r="G516" s="527">
        <f t="shared" si="517"/>
        <v>1</v>
      </c>
      <c r="H516" s="526">
        <f t="shared" si="518"/>
        <v>1</v>
      </c>
      <c r="I516" s="525">
        <f t="shared" si="519"/>
        <v>1</v>
      </c>
      <c r="J516" s="527">
        <f t="shared" si="520"/>
        <v>1</v>
      </c>
      <c r="K516" s="527">
        <f t="shared" si="521"/>
        <v>1</v>
      </c>
      <c r="L516" s="527">
        <f t="shared" si="522"/>
        <v>1</v>
      </c>
      <c r="M516" s="527">
        <f t="shared" si="523"/>
        <v>1</v>
      </c>
      <c r="N516" s="527">
        <f t="shared" si="524"/>
        <v>1</v>
      </c>
      <c r="O516" s="527">
        <f t="shared" si="525"/>
        <v>1</v>
      </c>
      <c r="P516" s="527">
        <f t="shared" si="526"/>
        <v>1</v>
      </c>
      <c r="Q516" s="527">
        <f t="shared" si="527"/>
        <v>1</v>
      </c>
      <c r="R516" s="527">
        <f t="shared" si="528"/>
        <v>1</v>
      </c>
      <c r="S516" s="527">
        <f t="shared" si="529"/>
        <v>1</v>
      </c>
      <c r="T516" s="526">
        <f t="shared" si="530"/>
        <v>1</v>
      </c>
      <c r="U516" s="528">
        <f t="shared" si="531"/>
        <v>6.1473169040638771</v>
      </c>
      <c r="V516" s="527">
        <f t="shared" si="532"/>
        <v>5.1341689353198108</v>
      </c>
      <c r="W516" s="526">
        <f t="shared" si="533"/>
        <v>7.8519825491696702</v>
      </c>
      <c r="X516" s="527">
        <f t="shared" si="534"/>
        <v>5.7498005908854388</v>
      </c>
      <c r="Y516" s="526">
        <f t="shared" si="535"/>
        <v>8.0071175316248784</v>
      </c>
      <c r="Z516" s="528">
        <f t="shared" si="536"/>
        <v>10.511962471712163</v>
      </c>
      <c r="AA516" s="526">
        <f t="shared" si="537"/>
        <v>1</v>
      </c>
      <c r="AB516" s="526">
        <f t="shared" si="538"/>
        <v>1</v>
      </c>
      <c r="AC516" s="526">
        <f t="shared" si="539"/>
        <v>1</v>
      </c>
      <c r="AD516" s="526">
        <f t="shared" si="540"/>
        <v>1</v>
      </c>
      <c r="AE516" s="527">
        <f t="shared" si="541"/>
        <v>1</v>
      </c>
      <c r="AF516" s="526">
        <f t="shared" si="542"/>
        <v>1</v>
      </c>
      <c r="AG516" s="526">
        <f t="shared" si="543"/>
        <v>1</v>
      </c>
      <c r="AH516" s="526">
        <f t="shared" si="544"/>
        <v>1</v>
      </c>
      <c r="AI516" s="526">
        <f t="shared" si="545"/>
        <v>1</v>
      </c>
      <c r="AJ516" s="526">
        <f t="shared" si="546"/>
        <v>1</v>
      </c>
      <c r="AK516" s="526">
        <f t="shared" si="547"/>
        <v>1</v>
      </c>
      <c r="AL516" s="526">
        <f t="shared" si="548"/>
        <v>1</v>
      </c>
      <c r="AM516" s="526">
        <f t="shared" si="549"/>
        <v>1</v>
      </c>
      <c r="AN516" s="526">
        <f t="shared" si="550"/>
        <v>1</v>
      </c>
      <c r="AO516" s="526">
        <f t="shared" si="551"/>
        <v>1</v>
      </c>
      <c r="AP516" s="526">
        <f t="shared" si="552"/>
        <v>1</v>
      </c>
      <c r="AQ516" s="526">
        <f t="shared" si="553"/>
        <v>1</v>
      </c>
      <c r="AR516" s="526">
        <f t="shared" si="554"/>
        <v>1</v>
      </c>
      <c r="AS516" s="526">
        <f t="shared" si="555"/>
        <v>1</v>
      </c>
      <c r="AT516" s="526">
        <f t="shared" si="556"/>
        <v>1</v>
      </c>
      <c r="AU516" s="526">
        <f t="shared" si="557"/>
        <v>1</v>
      </c>
      <c r="AV516" s="526">
        <f t="shared" si="558"/>
        <v>1</v>
      </c>
      <c r="AW516" s="526">
        <f t="shared" si="559"/>
        <v>1</v>
      </c>
      <c r="AX516" s="526">
        <f t="shared" si="560"/>
        <v>1</v>
      </c>
      <c r="AY516" s="526">
        <f t="shared" si="561"/>
        <v>1</v>
      </c>
      <c r="AZ516" s="526">
        <f t="shared" si="562"/>
        <v>1</v>
      </c>
      <c r="BA516" s="526">
        <f t="shared" si="563"/>
        <v>1</v>
      </c>
      <c r="BB516" s="526">
        <f t="shared" si="564"/>
        <v>1</v>
      </c>
      <c r="BC516" s="526">
        <f t="shared" si="565"/>
        <v>1</v>
      </c>
      <c r="BD516" s="526">
        <f t="shared" si="566"/>
        <v>1</v>
      </c>
      <c r="BE516" s="526">
        <f t="shared" si="567"/>
        <v>1</v>
      </c>
      <c r="BF516" s="526">
        <f t="shared" si="568"/>
        <v>1</v>
      </c>
      <c r="BG516" s="526">
        <f t="shared" si="569"/>
        <v>1</v>
      </c>
      <c r="BH516" s="526">
        <f t="shared" si="570"/>
        <v>1</v>
      </c>
      <c r="BI516" s="526">
        <f t="shared" si="571"/>
        <v>1</v>
      </c>
      <c r="BJ516" s="526">
        <f t="shared" si="572"/>
        <v>1</v>
      </c>
      <c r="BK516" s="526">
        <f t="shared" si="573"/>
        <v>1</v>
      </c>
      <c r="BL516" s="526">
        <f t="shared" si="574"/>
        <v>1</v>
      </c>
      <c r="BM516" s="526">
        <f t="shared" si="575"/>
        <v>1</v>
      </c>
      <c r="BN516" s="526">
        <f t="shared" si="576"/>
        <v>1</v>
      </c>
      <c r="BO516" s="526">
        <f t="shared" si="577"/>
        <v>1</v>
      </c>
      <c r="BP516" s="526">
        <f t="shared" si="578"/>
        <v>1</v>
      </c>
      <c r="BQ516" s="526">
        <f t="shared" si="579"/>
        <v>1</v>
      </c>
      <c r="BR516" s="526">
        <f t="shared" si="580"/>
        <v>1</v>
      </c>
      <c r="BS516" s="526">
        <f t="shared" si="581"/>
        <v>1</v>
      </c>
      <c r="BT516" s="526">
        <f t="shared" si="582"/>
        <v>1</v>
      </c>
      <c r="BU516" s="526">
        <f t="shared" si="583"/>
        <v>1</v>
      </c>
      <c r="BV516" s="525">
        <f t="shared" si="584"/>
        <v>23.239899345223428</v>
      </c>
      <c r="BW516" s="525">
        <f t="shared" si="585"/>
        <v>5.6622430799358625</v>
      </c>
      <c r="BX516" s="526">
        <f t="shared" si="586"/>
        <v>10.985695952066088</v>
      </c>
      <c r="BY516" s="529">
        <f t="shared" si="587"/>
        <v>1</v>
      </c>
      <c r="BZ516" s="530">
        <f t="shared" si="588"/>
        <v>1.5484519852718943</v>
      </c>
      <c r="CB516" s="27"/>
      <c r="CC516" s="53"/>
    </row>
    <row r="517" spans="1:81">
      <c r="A517" s="32">
        <f t="shared" si="511"/>
        <v>1920</v>
      </c>
      <c r="B517" s="525">
        <f t="shared" si="512"/>
        <v>18.514531084051043</v>
      </c>
      <c r="C517" s="525">
        <f t="shared" si="513"/>
        <v>1</v>
      </c>
      <c r="D517" s="525">
        <f t="shared" si="514"/>
        <v>18.514531084051043</v>
      </c>
      <c r="E517" s="525">
        <f t="shared" si="515"/>
        <v>1</v>
      </c>
      <c r="F517" s="526">
        <f t="shared" si="516"/>
        <v>1</v>
      </c>
      <c r="G517" s="527">
        <f t="shared" si="517"/>
        <v>1</v>
      </c>
      <c r="H517" s="526">
        <f t="shared" si="518"/>
        <v>1</v>
      </c>
      <c r="I517" s="525">
        <f t="shared" si="519"/>
        <v>1</v>
      </c>
      <c r="J517" s="527">
        <f t="shared" si="520"/>
        <v>1</v>
      </c>
      <c r="K517" s="527">
        <f t="shared" si="521"/>
        <v>1</v>
      </c>
      <c r="L517" s="527">
        <f t="shared" si="522"/>
        <v>1</v>
      </c>
      <c r="M517" s="527">
        <f t="shared" si="523"/>
        <v>1</v>
      </c>
      <c r="N517" s="527">
        <f t="shared" si="524"/>
        <v>1</v>
      </c>
      <c r="O517" s="527">
        <f t="shared" si="525"/>
        <v>1</v>
      </c>
      <c r="P517" s="527">
        <f t="shared" si="526"/>
        <v>1</v>
      </c>
      <c r="Q517" s="527">
        <f t="shared" si="527"/>
        <v>1</v>
      </c>
      <c r="R517" s="527">
        <f t="shared" si="528"/>
        <v>1</v>
      </c>
      <c r="S517" s="527">
        <f t="shared" si="529"/>
        <v>1</v>
      </c>
      <c r="T517" s="526">
        <f t="shared" si="530"/>
        <v>1</v>
      </c>
      <c r="U517" s="528">
        <f t="shared" si="531"/>
        <v>6.3450088395585151</v>
      </c>
      <c r="V517" s="527">
        <f t="shared" si="532"/>
        <v>5.3140341212161939</v>
      </c>
      <c r="W517" s="526">
        <f t="shared" si="533"/>
        <v>8.310018725590508</v>
      </c>
      <c r="X517" s="527">
        <f t="shared" si="534"/>
        <v>5.982921961437639</v>
      </c>
      <c r="Y517" s="526">
        <f t="shared" si="535"/>
        <v>8.4775875914769898</v>
      </c>
      <c r="Z517" s="528">
        <f t="shared" si="536"/>
        <v>11.26919345803492</v>
      </c>
      <c r="AA517" s="526">
        <f t="shared" si="537"/>
        <v>1</v>
      </c>
      <c r="AB517" s="526">
        <f t="shared" si="538"/>
        <v>1</v>
      </c>
      <c r="AC517" s="526">
        <f t="shared" si="539"/>
        <v>1</v>
      </c>
      <c r="AD517" s="526">
        <f t="shared" si="540"/>
        <v>1</v>
      </c>
      <c r="AE517" s="527">
        <f t="shared" si="541"/>
        <v>1</v>
      </c>
      <c r="AF517" s="526">
        <f t="shared" si="542"/>
        <v>1</v>
      </c>
      <c r="AG517" s="526">
        <f t="shared" si="543"/>
        <v>1</v>
      </c>
      <c r="AH517" s="526">
        <f t="shared" si="544"/>
        <v>1</v>
      </c>
      <c r="AI517" s="526">
        <f t="shared" si="545"/>
        <v>1</v>
      </c>
      <c r="AJ517" s="526">
        <f t="shared" si="546"/>
        <v>1</v>
      </c>
      <c r="AK517" s="526">
        <f t="shared" si="547"/>
        <v>1</v>
      </c>
      <c r="AL517" s="526">
        <f t="shared" si="548"/>
        <v>1</v>
      </c>
      <c r="AM517" s="526">
        <f t="shared" si="549"/>
        <v>1</v>
      </c>
      <c r="AN517" s="526">
        <f t="shared" si="550"/>
        <v>1</v>
      </c>
      <c r="AO517" s="526">
        <f t="shared" si="551"/>
        <v>1</v>
      </c>
      <c r="AP517" s="526">
        <f t="shared" si="552"/>
        <v>1</v>
      </c>
      <c r="AQ517" s="526">
        <f t="shared" si="553"/>
        <v>1</v>
      </c>
      <c r="AR517" s="526">
        <f t="shared" si="554"/>
        <v>1</v>
      </c>
      <c r="AS517" s="526">
        <f t="shared" si="555"/>
        <v>1</v>
      </c>
      <c r="AT517" s="526">
        <f t="shared" si="556"/>
        <v>1</v>
      </c>
      <c r="AU517" s="526">
        <f t="shared" si="557"/>
        <v>1</v>
      </c>
      <c r="AV517" s="526">
        <f t="shared" si="558"/>
        <v>1</v>
      </c>
      <c r="AW517" s="526">
        <f t="shared" si="559"/>
        <v>1</v>
      </c>
      <c r="AX517" s="526">
        <f t="shared" si="560"/>
        <v>1</v>
      </c>
      <c r="AY517" s="526">
        <f t="shared" si="561"/>
        <v>1</v>
      </c>
      <c r="AZ517" s="526">
        <f t="shared" si="562"/>
        <v>1</v>
      </c>
      <c r="BA517" s="526">
        <f t="shared" si="563"/>
        <v>1</v>
      </c>
      <c r="BB517" s="526">
        <f t="shared" si="564"/>
        <v>1</v>
      </c>
      <c r="BC517" s="526">
        <f t="shared" si="565"/>
        <v>1</v>
      </c>
      <c r="BD517" s="526">
        <f t="shared" si="566"/>
        <v>1</v>
      </c>
      <c r="BE517" s="526">
        <f t="shared" si="567"/>
        <v>1</v>
      </c>
      <c r="BF517" s="526">
        <f t="shared" si="568"/>
        <v>1</v>
      </c>
      <c r="BG517" s="526">
        <f t="shared" si="569"/>
        <v>1</v>
      </c>
      <c r="BH517" s="526">
        <f t="shared" si="570"/>
        <v>1</v>
      </c>
      <c r="BI517" s="526">
        <f t="shared" si="571"/>
        <v>1</v>
      </c>
      <c r="BJ517" s="526">
        <f t="shared" si="572"/>
        <v>1</v>
      </c>
      <c r="BK517" s="526">
        <f t="shared" si="573"/>
        <v>1</v>
      </c>
      <c r="BL517" s="526">
        <f t="shared" si="574"/>
        <v>1</v>
      </c>
      <c r="BM517" s="526">
        <f t="shared" si="575"/>
        <v>1</v>
      </c>
      <c r="BN517" s="526">
        <f t="shared" si="576"/>
        <v>1</v>
      </c>
      <c r="BO517" s="526">
        <f t="shared" si="577"/>
        <v>1</v>
      </c>
      <c r="BP517" s="526">
        <f t="shared" si="578"/>
        <v>1</v>
      </c>
      <c r="BQ517" s="526">
        <f t="shared" si="579"/>
        <v>1</v>
      </c>
      <c r="BR517" s="526">
        <f t="shared" si="580"/>
        <v>1</v>
      </c>
      <c r="BS517" s="526">
        <f t="shared" si="581"/>
        <v>1</v>
      </c>
      <c r="BT517" s="526">
        <f t="shared" si="582"/>
        <v>1</v>
      </c>
      <c r="BU517" s="526">
        <f t="shared" si="583"/>
        <v>1</v>
      </c>
      <c r="BV517" s="525">
        <f t="shared" si="584"/>
        <v>20.055269876625427</v>
      </c>
      <c r="BW517" s="525">
        <f t="shared" si="585"/>
        <v>5.8723294880011991</v>
      </c>
      <c r="BX517" s="526">
        <f t="shared" si="586"/>
        <v>11.787651756566913</v>
      </c>
      <c r="BY517" s="529">
        <f t="shared" si="587"/>
        <v>1</v>
      </c>
      <c r="BZ517" s="530">
        <f t="shared" si="588"/>
        <v>1.5243827834282897</v>
      </c>
      <c r="CB517" s="27"/>
      <c r="CC517" s="53"/>
    </row>
    <row r="518" spans="1:81">
      <c r="A518" s="32">
        <f t="shared" si="511"/>
        <v>1921</v>
      </c>
      <c r="B518" s="525">
        <f t="shared" si="512"/>
        <v>20.174859635586731</v>
      </c>
      <c r="C518" s="525">
        <f t="shared" si="513"/>
        <v>1</v>
      </c>
      <c r="D518" s="525">
        <f t="shared" si="514"/>
        <v>20.174859635586731</v>
      </c>
      <c r="E518" s="525">
        <f t="shared" si="515"/>
        <v>1</v>
      </c>
      <c r="F518" s="526">
        <f t="shared" si="516"/>
        <v>1</v>
      </c>
      <c r="G518" s="527">
        <f t="shared" si="517"/>
        <v>1</v>
      </c>
      <c r="H518" s="526">
        <f t="shared" si="518"/>
        <v>1</v>
      </c>
      <c r="I518" s="525">
        <f t="shared" si="519"/>
        <v>1</v>
      </c>
      <c r="J518" s="527">
        <f t="shared" si="520"/>
        <v>1</v>
      </c>
      <c r="K518" s="527">
        <f t="shared" si="521"/>
        <v>1</v>
      </c>
      <c r="L518" s="527">
        <f t="shared" si="522"/>
        <v>1</v>
      </c>
      <c r="M518" s="527">
        <f t="shared" si="523"/>
        <v>1</v>
      </c>
      <c r="N518" s="527">
        <f t="shared" si="524"/>
        <v>1</v>
      </c>
      <c r="O518" s="527">
        <f t="shared" si="525"/>
        <v>1</v>
      </c>
      <c r="P518" s="527">
        <f t="shared" si="526"/>
        <v>1</v>
      </c>
      <c r="Q518" s="527">
        <f t="shared" si="527"/>
        <v>1</v>
      </c>
      <c r="R518" s="527">
        <f t="shared" si="528"/>
        <v>1</v>
      </c>
      <c r="S518" s="527">
        <f t="shared" si="529"/>
        <v>1</v>
      </c>
      <c r="T518" s="526">
        <f t="shared" si="530"/>
        <v>1</v>
      </c>
      <c r="U518" s="528">
        <f t="shared" si="531"/>
        <v>7.3492370267621032</v>
      </c>
      <c r="V518" s="527">
        <f t="shared" si="532"/>
        <v>5.9781662533854707</v>
      </c>
      <c r="W518" s="526">
        <f t="shared" si="533"/>
        <v>9.2278836850449846</v>
      </c>
      <c r="X518" s="527">
        <f t="shared" si="534"/>
        <v>6.7078711733495693</v>
      </c>
      <c r="Y518" s="526">
        <f t="shared" si="535"/>
        <v>9.4177205729359379</v>
      </c>
      <c r="Z518" s="528">
        <f t="shared" si="536"/>
        <v>12.096734390361393</v>
      </c>
      <c r="AA518" s="526">
        <f t="shared" si="537"/>
        <v>1</v>
      </c>
      <c r="AB518" s="526">
        <f t="shared" si="538"/>
        <v>1</v>
      </c>
      <c r="AC518" s="526">
        <f t="shared" si="539"/>
        <v>1</v>
      </c>
      <c r="AD518" s="526">
        <f t="shared" si="540"/>
        <v>1</v>
      </c>
      <c r="AE518" s="527">
        <f t="shared" si="541"/>
        <v>1</v>
      </c>
      <c r="AF518" s="526">
        <f t="shared" si="542"/>
        <v>1</v>
      </c>
      <c r="AG518" s="526">
        <f t="shared" si="543"/>
        <v>1</v>
      </c>
      <c r="AH518" s="526">
        <f t="shared" si="544"/>
        <v>1</v>
      </c>
      <c r="AI518" s="526">
        <f t="shared" si="545"/>
        <v>1</v>
      </c>
      <c r="AJ518" s="526">
        <f t="shared" si="546"/>
        <v>1</v>
      </c>
      <c r="AK518" s="526">
        <f t="shared" si="547"/>
        <v>1</v>
      </c>
      <c r="AL518" s="526">
        <f t="shared" si="548"/>
        <v>1</v>
      </c>
      <c r="AM518" s="526">
        <f t="shared" si="549"/>
        <v>1</v>
      </c>
      <c r="AN518" s="526">
        <f t="shared" si="550"/>
        <v>1</v>
      </c>
      <c r="AO518" s="526">
        <f t="shared" si="551"/>
        <v>1</v>
      </c>
      <c r="AP518" s="526">
        <f t="shared" si="552"/>
        <v>1</v>
      </c>
      <c r="AQ518" s="526">
        <f t="shared" si="553"/>
        <v>1</v>
      </c>
      <c r="AR518" s="526">
        <f t="shared" si="554"/>
        <v>1</v>
      </c>
      <c r="AS518" s="526">
        <f t="shared" si="555"/>
        <v>1</v>
      </c>
      <c r="AT518" s="526">
        <f t="shared" si="556"/>
        <v>1</v>
      </c>
      <c r="AU518" s="526">
        <f t="shared" si="557"/>
        <v>1</v>
      </c>
      <c r="AV518" s="526">
        <f t="shared" si="558"/>
        <v>1</v>
      </c>
      <c r="AW518" s="526">
        <f t="shared" si="559"/>
        <v>1</v>
      </c>
      <c r="AX518" s="526">
        <f t="shared" si="560"/>
        <v>1</v>
      </c>
      <c r="AY518" s="526">
        <f t="shared" si="561"/>
        <v>1</v>
      </c>
      <c r="AZ518" s="526">
        <f t="shared" si="562"/>
        <v>1</v>
      </c>
      <c r="BA518" s="526">
        <f t="shared" si="563"/>
        <v>1</v>
      </c>
      <c r="BB518" s="526">
        <f t="shared" si="564"/>
        <v>1</v>
      </c>
      <c r="BC518" s="526">
        <f t="shared" si="565"/>
        <v>1</v>
      </c>
      <c r="BD518" s="526">
        <f t="shared" si="566"/>
        <v>1</v>
      </c>
      <c r="BE518" s="526">
        <f t="shared" si="567"/>
        <v>1</v>
      </c>
      <c r="BF518" s="526">
        <f t="shared" si="568"/>
        <v>1</v>
      </c>
      <c r="BG518" s="526">
        <f t="shared" si="569"/>
        <v>1</v>
      </c>
      <c r="BH518" s="526">
        <f t="shared" si="570"/>
        <v>1</v>
      </c>
      <c r="BI518" s="526">
        <f t="shared" si="571"/>
        <v>1</v>
      </c>
      <c r="BJ518" s="526">
        <f t="shared" si="572"/>
        <v>1</v>
      </c>
      <c r="BK518" s="526">
        <f t="shared" si="573"/>
        <v>1</v>
      </c>
      <c r="BL518" s="526">
        <f t="shared" si="574"/>
        <v>1</v>
      </c>
      <c r="BM518" s="526">
        <f t="shared" si="575"/>
        <v>1</v>
      </c>
      <c r="BN518" s="526">
        <f t="shared" si="576"/>
        <v>1</v>
      </c>
      <c r="BO518" s="526">
        <f t="shared" si="577"/>
        <v>1</v>
      </c>
      <c r="BP518" s="526">
        <f t="shared" si="578"/>
        <v>1</v>
      </c>
      <c r="BQ518" s="526">
        <f t="shared" si="579"/>
        <v>1</v>
      </c>
      <c r="BR518" s="526">
        <f t="shared" si="580"/>
        <v>1</v>
      </c>
      <c r="BS518" s="526">
        <f t="shared" si="581"/>
        <v>1</v>
      </c>
      <c r="BT518" s="526">
        <f t="shared" si="582"/>
        <v>1</v>
      </c>
      <c r="BU518" s="526">
        <f t="shared" si="583"/>
        <v>1</v>
      </c>
      <c r="BV518" s="525">
        <f t="shared" si="584"/>
        <v>21.888733367456162</v>
      </c>
      <c r="BW518" s="525">
        <f t="shared" si="585"/>
        <v>6.6194481810791368</v>
      </c>
      <c r="BX518" s="526">
        <f t="shared" si="586"/>
        <v>12.664653047255491</v>
      </c>
      <c r="BY518" s="529">
        <f t="shared" si="587"/>
        <v>1</v>
      </c>
      <c r="BZ518" s="530">
        <f t="shared" si="588"/>
        <v>1.3558983705230574</v>
      </c>
      <c r="CB518" s="27"/>
      <c r="CC518" s="53"/>
    </row>
    <row r="519" spans="1:81">
      <c r="A519" s="32">
        <f t="shared" si="511"/>
        <v>1922</v>
      </c>
      <c r="B519" s="525">
        <f t="shared" si="512"/>
        <v>25.964679686593389</v>
      </c>
      <c r="C519" s="525">
        <f t="shared" si="513"/>
        <v>1</v>
      </c>
      <c r="D519" s="525">
        <f t="shared" si="514"/>
        <v>25.964679686593389</v>
      </c>
      <c r="E519" s="525">
        <f t="shared" si="515"/>
        <v>1</v>
      </c>
      <c r="F519" s="526">
        <f t="shared" si="516"/>
        <v>1</v>
      </c>
      <c r="G519" s="527">
        <f t="shared" si="517"/>
        <v>1</v>
      </c>
      <c r="H519" s="526">
        <f t="shared" si="518"/>
        <v>1</v>
      </c>
      <c r="I519" s="525">
        <f t="shared" si="519"/>
        <v>1</v>
      </c>
      <c r="J519" s="527">
        <f t="shared" si="520"/>
        <v>1</v>
      </c>
      <c r="K519" s="527">
        <f t="shared" si="521"/>
        <v>1</v>
      </c>
      <c r="L519" s="527">
        <f t="shared" si="522"/>
        <v>1</v>
      </c>
      <c r="M519" s="527">
        <f t="shared" si="523"/>
        <v>1</v>
      </c>
      <c r="N519" s="527">
        <f t="shared" si="524"/>
        <v>1</v>
      </c>
      <c r="O519" s="527">
        <f t="shared" si="525"/>
        <v>1</v>
      </c>
      <c r="P519" s="527">
        <f t="shared" si="526"/>
        <v>1</v>
      </c>
      <c r="Q519" s="527">
        <f t="shared" si="527"/>
        <v>1</v>
      </c>
      <c r="R519" s="527">
        <f t="shared" si="528"/>
        <v>1</v>
      </c>
      <c r="S519" s="527">
        <f t="shared" si="529"/>
        <v>1</v>
      </c>
      <c r="T519" s="526">
        <f t="shared" si="530"/>
        <v>1</v>
      </c>
      <c r="U519" s="528">
        <f t="shared" si="531"/>
        <v>7.591398266602039</v>
      </c>
      <c r="V519" s="527">
        <f t="shared" si="532"/>
        <v>6.1642142903739341</v>
      </c>
      <c r="W519" s="526">
        <f t="shared" si="533"/>
        <v>9.5632597403208255</v>
      </c>
      <c r="X519" s="527">
        <f t="shared" si="534"/>
        <v>6.9277054744376585</v>
      </c>
      <c r="Y519" s="526">
        <f t="shared" si="535"/>
        <v>9.763893777835337</v>
      </c>
      <c r="Z519" s="528">
        <f t="shared" si="536"/>
        <v>12.639389375002441</v>
      </c>
      <c r="AA519" s="526">
        <f t="shared" si="537"/>
        <v>1</v>
      </c>
      <c r="AB519" s="526">
        <f t="shared" si="538"/>
        <v>1</v>
      </c>
      <c r="AC519" s="526">
        <f t="shared" si="539"/>
        <v>1</v>
      </c>
      <c r="AD519" s="526">
        <f t="shared" si="540"/>
        <v>1</v>
      </c>
      <c r="AE519" s="527">
        <f t="shared" si="541"/>
        <v>1</v>
      </c>
      <c r="AF519" s="526">
        <f t="shared" si="542"/>
        <v>1</v>
      </c>
      <c r="AG519" s="526">
        <f t="shared" si="543"/>
        <v>1</v>
      </c>
      <c r="AH519" s="526">
        <f t="shared" si="544"/>
        <v>1</v>
      </c>
      <c r="AI519" s="526">
        <f t="shared" si="545"/>
        <v>1</v>
      </c>
      <c r="AJ519" s="526">
        <f t="shared" si="546"/>
        <v>1</v>
      </c>
      <c r="AK519" s="526">
        <f t="shared" si="547"/>
        <v>1</v>
      </c>
      <c r="AL519" s="526">
        <f t="shared" si="548"/>
        <v>1</v>
      </c>
      <c r="AM519" s="526">
        <f t="shared" si="549"/>
        <v>1</v>
      </c>
      <c r="AN519" s="526">
        <f t="shared" si="550"/>
        <v>1</v>
      </c>
      <c r="AO519" s="526">
        <f t="shared" si="551"/>
        <v>1</v>
      </c>
      <c r="AP519" s="526">
        <f t="shared" si="552"/>
        <v>1</v>
      </c>
      <c r="AQ519" s="526">
        <f t="shared" si="553"/>
        <v>1</v>
      </c>
      <c r="AR519" s="526">
        <f t="shared" si="554"/>
        <v>1</v>
      </c>
      <c r="AS519" s="526">
        <f t="shared" si="555"/>
        <v>1</v>
      </c>
      <c r="AT519" s="526">
        <f t="shared" si="556"/>
        <v>1</v>
      </c>
      <c r="AU519" s="526">
        <f t="shared" si="557"/>
        <v>1</v>
      </c>
      <c r="AV519" s="526">
        <f t="shared" si="558"/>
        <v>1</v>
      </c>
      <c r="AW519" s="526">
        <f t="shared" si="559"/>
        <v>1</v>
      </c>
      <c r="AX519" s="526">
        <f t="shared" si="560"/>
        <v>1</v>
      </c>
      <c r="AY519" s="526">
        <f t="shared" si="561"/>
        <v>1</v>
      </c>
      <c r="AZ519" s="526">
        <f t="shared" si="562"/>
        <v>1</v>
      </c>
      <c r="BA519" s="526">
        <f t="shared" si="563"/>
        <v>1</v>
      </c>
      <c r="BB519" s="526">
        <f t="shared" si="564"/>
        <v>1</v>
      </c>
      <c r="BC519" s="526">
        <f t="shared" si="565"/>
        <v>1</v>
      </c>
      <c r="BD519" s="526">
        <f t="shared" si="566"/>
        <v>1</v>
      </c>
      <c r="BE519" s="526">
        <f t="shared" si="567"/>
        <v>1</v>
      </c>
      <c r="BF519" s="526">
        <f t="shared" si="568"/>
        <v>1</v>
      </c>
      <c r="BG519" s="526">
        <f t="shared" si="569"/>
        <v>1</v>
      </c>
      <c r="BH519" s="526">
        <f t="shared" si="570"/>
        <v>1</v>
      </c>
      <c r="BI519" s="526">
        <f t="shared" si="571"/>
        <v>1</v>
      </c>
      <c r="BJ519" s="526">
        <f t="shared" si="572"/>
        <v>1</v>
      </c>
      <c r="BK519" s="526">
        <f t="shared" si="573"/>
        <v>1</v>
      </c>
      <c r="BL519" s="526">
        <f t="shared" si="574"/>
        <v>1</v>
      </c>
      <c r="BM519" s="526">
        <f t="shared" si="575"/>
        <v>1</v>
      </c>
      <c r="BN519" s="526">
        <f t="shared" si="576"/>
        <v>1</v>
      </c>
      <c r="BO519" s="526">
        <f t="shared" si="577"/>
        <v>1</v>
      </c>
      <c r="BP519" s="526">
        <f t="shared" si="578"/>
        <v>1</v>
      </c>
      <c r="BQ519" s="526">
        <f t="shared" si="579"/>
        <v>1</v>
      </c>
      <c r="BR519" s="526">
        <f t="shared" si="580"/>
        <v>1</v>
      </c>
      <c r="BS519" s="526">
        <f t="shared" si="581"/>
        <v>1</v>
      </c>
      <c r="BT519" s="526">
        <f t="shared" si="582"/>
        <v>1</v>
      </c>
      <c r="BU519" s="526">
        <f t="shared" si="583"/>
        <v>1</v>
      </c>
      <c r="BV519" s="525">
        <f t="shared" si="584"/>
        <v>28.215476847638698</v>
      </c>
      <c r="BW519" s="525">
        <f t="shared" si="585"/>
        <v>6.8391046239620001</v>
      </c>
      <c r="BX519" s="526">
        <f t="shared" si="586"/>
        <v>13.244694156819794</v>
      </c>
      <c r="BY519" s="529">
        <f t="shared" si="587"/>
        <v>1</v>
      </c>
      <c r="BZ519" s="530">
        <f t="shared" si="588"/>
        <v>1.347875303241856</v>
      </c>
      <c r="CB519" s="27"/>
      <c r="CC519" s="53"/>
    </row>
    <row r="520" spans="1:81">
      <c r="A520" s="32">
        <f t="shared" si="511"/>
        <v>1923</v>
      </c>
      <c r="B520" s="525">
        <f t="shared" si="512"/>
        <v>27.263053481453731</v>
      </c>
      <c r="C520" s="525">
        <f t="shared" si="513"/>
        <v>1</v>
      </c>
      <c r="D520" s="525">
        <f t="shared" si="514"/>
        <v>27.263053481453731</v>
      </c>
      <c r="E520" s="525">
        <f t="shared" si="515"/>
        <v>1</v>
      </c>
      <c r="F520" s="526">
        <f t="shared" si="516"/>
        <v>1</v>
      </c>
      <c r="G520" s="527">
        <f t="shared" si="517"/>
        <v>1</v>
      </c>
      <c r="H520" s="526">
        <f t="shared" si="518"/>
        <v>1</v>
      </c>
      <c r="I520" s="525">
        <f t="shared" si="519"/>
        <v>1</v>
      </c>
      <c r="J520" s="527">
        <f t="shared" si="520"/>
        <v>1</v>
      </c>
      <c r="K520" s="527">
        <f t="shared" si="521"/>
        <v>1</v>
      </c>
      <c r="L520" s="527">
        <f t="shared" si="522"/>
        <v>1</v>
      </c>
      <c r="M520" s="527">
        <f t="shared" si="523"/>
        <v>1</v>
      </c>
      <c r="N520" s="527">
        <f t="shared" si="524"/>
        <v>1</v>
      </c>
      <c r="O520" s="527">
        <f t="shared" si="525"/>
        <v>1</v>
      </c>
      <c r="P520" s="527">
        <f t="shared" si="526"/>
        <v>1</v>
      </c>
      <c r="Q520" s="527">
        <f t="shared" si="527"/>
        <v>1</v>
      </c>
      <c r="R520" s="527">
        <f t="shared" si="528"/>
        <v>1</v>
      </c>
      <c r="S520" s="527">
        <f t="shared" si="529"/>
        <v>1</v>
      </c>
      <c r="T520" s="526">
        <f t="shared" si="530"/>
        <v>1</v>
      </c>
      <c r="U520" s="528">
        <f t="shared" si="531"/>
        <v>8.2178391884255504</v>
      </c>
      <c r="V520" s="527">
        <f t="shared" si="532"/>
        <v>6.5449300248516931</v>
      </c>
      <c r="W520" s="526">
        <f t="shared" si="533"/>
        <v>10.095824347865475</v>
      </c>
      <c r="X520" s="527">
        <f t="shared" si="534"/>
        <v>7.3485174629532697</v>
      </c>
      <c r="Y520" s="526">
        <f t="shared" si="535"/>
        <v>10.311747881545021</v>
      </c>
      <c r="Z520" s="528">
        <f t="shared" si="536"/>
        <v>13.254374151266424</v>
      </c>
      <c r="AA520" s="526">
        <f t="shared" si="537"/>
        <v>1</v>
      </c>
      <c r="AB520" s="526">
        <f t="shared" si="538"/>
        <v>1</v>
      </c>
      <c r="AC520" s="526">
        <f t="shared" si="539"/>
        <v>1</v>
      </c>
      <c r="AD520" s="526">
        <f t="shared" si="540"/>
        <v>1</v>
      </c>
      <c r="AE520" s="527">
        <f t="shared" si="541"/>
        <v>1</v>
      </c>
      <c r="AF520" s="526">
        <f t="shared" si="542"/>
        <v>1</v>
      </c>
      <c r="AG520" s="526">
        <f t="shared" si="543"/>
        <v>1</v>
      </c>
      <c r="AH520" s="526">
        <f t="shared" si="544"/>
        <v>1</v>
      </c>
      <c r="AI520" s="526">
        <f t="shared" si="545"/>
        <v>1</v>
      </c>
      <c r="AJ520" s="526">
        <f t="shared" si="546"/>
        <v>1</v>
      </c>
      <c r="AK520" s="526">
        <f t="shared" si="547"/>
        <v>1</v>
      </c>
      <c r="AL520" s="526">
        <f t="shared" si="548"/>
        <v>1</v>
      </c>
      <c r="AM520" s="526">
        <f t="shared" si="549"/>
        <v>1</v>
      </c>
      <c r="AN520" s="526">
        <f t="shared" si="550"/>
        <v>1</v>
      </c>
      <c r="AO520" s="526">
        <f t="shared" si="551"/>
        <v>1</v>
      </c>
      <c r="AP520" s="526">
        <f t="shared" si="552"/>
        <v>1</v>
      </c>
      <c r="AQ520" s="526">
        <f t="shared" si="553"/>
        <v>1</v>
      </c>
      <c r="AR520" s="526">
        <f t="shared" si="554"/>
        <v>1</v>
      </c>
      <c r="AS520" s="526">
        <f t="shared" si="555"/>
        <v>1</v>
      </c>
      <c r="AT520" s="526">
        <f t="shared" si="556"/>
        <v>1</v>
      </c>
      <c r="AU520" s="526">
        <f t="shared" si="557"/>
        <v>1</v>
      </c>
      <c r="AV520" s="526">
        <f t="shared" si="558"/>
        <v>1</v>
      </c>
      <c r="AW520" s="526">
        <f t="shared" si="559"/>
        <v>1</v>
      </c>
      <c r="AX520" s="526">
        <f t="shared" si="560"/>
        <v>1</v>
      </c>
      <c r="AY520" s="526">
        <f t="shared" si="561"/>
        <v>1</v>
      </c>
      <c r="AZ520" s="526">
        <f t="shared" si="562"/>
        <v>1</v>
      </c>
      <c r="BA520" s="526">
        <f t="shared" si="563"/>
        <v>1</v>
      </c>
      <c r="BB520" s="526">
        <f t="shared" si="564"/>
        <v>1</v>
      </c>
      <c r="BC520" s="526">
        <f t="shared" si="565"/>
        <v>1</v>
      </c>
      <c r="BD520" s="526">
        <f t="shared" si="566"/>
        <v>1</v>
      </c>
      <c r="BE520" s="526">
        <f t="shared" si="567"/>
        <v>1</v>
      </c>
      <c r="BF520" s="526">
        <f t="shared" si="568"/>
        <v>1</v>
      </c>
      <c r="BG520" s="526">
        <f t="shared" si="569"/>
        <v>1</v>
      </c>
      <c r="BH520" s="526">
        <f t="shared" si="570"/>
        <v>1</v>
      </c>
      <c r="BI520" s="526">
        <f t="shared" si="571"/>
        <v>1</v>
      </c>
      <c r="BJ520" s="526">
        <f t="shared" si="572"/>
        <v>1</v>
      </c>
      <c r="BK520" s="526">
        <f t="shared" si="573"/>
        <v>1</v>
      </c>
      <c r="BL520" s="526">
        <f t="shared" si="574"/>
        <v>1</v>
      </c>
      <c r="BM520" s="526">
        <f t="shared" si="575"/>
        <v>1</v>
      </c>
      <c r="BN520" s="526">
        <f t="shared" si="576"/>
        <v>1</v>
      </c>
      <c r="BO520" s="526">
        <f t="shared" si="577"/>
        <v>1</v>
      </c>
      <c r="BP520" s="526">
        <f t="shared" si="578"/>
        <v>1</v>
      </c>
      <c r="BQ520" s="526">
        <f t="shared" si="579"/>
        <v>1</v>
      </c>
      <c r="BR520" s="526">
        <f t="shared" si="580"/>
        <v>1</v>
      </c>
      <c r="BS520" s="526">
        <f t="shared" si="581"/>
        <v>1</v>
      </c>
      <c r="BT520" s="526">
        <f t="shared" si="582"/>
        <v>1</v>
      </c>
      <c r="BU520" s="526">
        <f t="shared" si="583"/>
        <v>1</v>
      </c>
      <c r="BV520" s="525">
        <f t="shared" si="584"/>
        <v>29.673804864482943</v>
      </c>
      <c r="BW520" s="525">
        <f t="shared" si="585"/>
        <v>7.276026109102566</v>
      </c>
      <c r="BX520" s="526">
        <f t="shared" si="586"/>
        <v>13.901630986998056</v>
      </c>
      <c r="BY520" s="529">
        <f t="shared" si="587"/>
        <v>1</v>
      </c>
      <c r="BZ520" s="530">
        <f t="shared" si="588"/>
        <v>1.3879906396478634</v>
      </c>
      <c r="CB520" s="27"/>
      <c r="CC520" s="53"/>
    </row>
    <row r="521" spans="1:81">
      <c r="A521" s="32">
        <f t="shared" si="511"/>
        <v>1924</v>
      </c>
      <c r="B521" s="525">
        <f t="shared" si="512"/>
        <v>34.309519858665546</v>
      </c>
      <c r="C521" s="525">
        <f t="shared" si="513"/>
        <v>1</v>
      </c>
      <c r="D521" s="525">
        <f t="shared" si="514"/>
        <v>34.309519858665546</v>
      </c>
      <c r="E521" s="525">
        <f t="shared" si="515"/>
        <v>1</v>
      </c>
      <c r="F521" s="526">
        <f t="shared" si="516"/>
        <v>1</v>
      </c>
      <c r="G521" s="527">
        <f t="shared" si="517"/>
        <v>1</v>
      </c>
      <c r="H521" s="526">
        <f t="shared" si="518"/>
        <v>1</v>
      </c>
      <c r="I521" s="525">
        <f t="shared" si="519"/>
        <v>1</v>
      </c>
      <c r="J521" s="527">
        <f t="shared" si="520"/>
        <v>1</v>
      </c>
      <c r="K521" s="527">
        <f t="shared" si="521"/>
        <v>1</v>
      </c>
      <c r="L521" s="527">
        <f t="shared" si="522"/>
        <v>1</v>
      </c>
      <c r="M521" s="527">
        <f t="shared" si="523"/>
        <v>1</v>
      </c>
      <c r="N521" s="527">
        <f t="shared" si="524"/>
        <v>1</v>
      </c>
      <c r="O521" s="527">
        <f t="shared" si="525"/>
        <v>1</v>
      </c>
      <c r="P521" s="527">
        <f t="shared" si="526"/>
        <v>1</v>
      </c>
      <c r="Q521" s="527">
        <f t="shared" si="527"/>
        <v>1</v>
      </c>
      <c r="R521" s="527">
        <f t="shared" si="528"/>
        <v>1</v>
      </c>
      <c r="S521" s="527">
        <f t="shared" si="529"/>
        <v>1</v>
      </c>
      <c r="T521" s="526">
        <f t="shared" si="530"/>
        <v>1</v>
      </c>
      <c r="U521" s="528">
        <f t="shared" si="531"/>
        <v>8.7600203079748429</v>
      </c>
      <c r="V521" s="527">
        <f t="shared" si="532"/>
        <v>6.8948208186334279</v>
      </c>
      <c r="W521" s="526">
        <f t="shared" si="533"/>
        <v>10.582878474136674</v>
      </c>
      <c r="X521" s="527">
        <f t="shared" si="534"/>
        <v>7.7354151852486996</v>
      </c>
      <c r="Y521" s="526">
        <f t="shared" si="535"/>
        <v>10.813535614746336</v>
      </c>
      <c r="Z521" s="528">
        <f t="shared" si="536"/>
        <v>13.817178528755507</v>
      </c>
      <c r="AA521" s="526">
        <f t="shared" si="537"/>
        <v>1</v>
      </c>
      <c r="AB521" s="526">
        <f t="shared" si="538"/>
        <v>1</v>
      </c>
      <c r="AC521" s="526">
        <f t="shared" si="539"/>
        <v>1</v>
      </c>
      <c r="AD521" s="526">
        <f t="shared" si="540"/>
        <v>1</v>
      </c>
      <c r="AE521" s="527">
        <f t="shared" si="541"/>
        <v>1</v>
      </c>
      <c r="AF521" s="526">
        <f t="shared" si="542"/>
        <v>1</v>
      </c>
      <c r="AG521" s="526">
        <f t="shared" si="543"/>
        <v>1</v>
      </c>
      <c r="AH521" s="526">
        <f t="shared" si="544"/>
        <v>1</v>
      </c>
      <c r="AI521" s="526">
        <f t="shared" si="545"/>
        <v>1</v>
      </c>
      <c r="AJ521" s="526">
        <f t="shared" si="546"/>
        <v>1</v>
      </c>
      <c r="AK521" s="526">
        <f t="shared" si="547"/>
        <v>1</v>
      </c>
      <c r="AL521" s="526">
        <f t="shared" si="548"/>
        <v>1</v>
      </c>
      <c r="AM521" s="526">
        <f t="shared" si="549"/>
        <v>1</v>
      </c>
      <c r="AN521" s="526">
        <f t="shared" si="550"/>
        <v>1</v>
      </c>
      <c r="AO521" s="526">
        <f t="shared" si="551"/>
        <v>1</v>
      </c>
      <c r="AP521" s="526">
        <f t="shared" si="552"/>
        <v>1</v>
      </c>
      <c r="AQ521" s="526">
        <f t="shared" si="553"/>
        <v>1</v>
      </c>
      <c r="AR521" s="526">
        <f t="shared" si="554"/>
        <v>1</v>
      </c>
      <c r="AS521" s="526">
        <f t="shared" si="555"/>
        <v>1</v>
      </c>
      <c r="AT521" s="526">
        <f t="shared" si="556"/>
        <v>1</v>
      </c>
      <c r="AU521" s="526">
        <f t="shared" si="557"/>
        <v>1</v>
      </c>
      <c r="AV521" s="526">
        <f t="shared" si="558"/>
        <v>1</v>
      </c>
      <c r="AW521" s="526">
        <f t="shared" si="559"/>
        <v>1</v>
      </c>
      <c r="AX521" s="526">
        <f t="shared" si="560"/>
        <v>1</v>
      </c>
      <c r="AY521" s="526">
        <f t="shared" si="561"/>
        <v>1</v>
      </c>
      <c r="AZ521" s="526">
        <f t="shared" si="562"/>
        <v>1</v>
      </c>
      <c r="BA521" s="526">
        <f t="shared" si="563"/>
        <v>1</v>
      </c>
      <c r="BB521" s="526">
        <f t="shared" si="564"/>
        <v>1</v>
      </c>
      <c r="BC521" s="526">
        <f t="shared" si="565"/>
        <v>1</v>
      </c>
      <c r="BD521" s="526">
        <f t="shared" si="566"/>
        <v>1</v>
      </c>
      <c r="BE521" s="526">
        <f t="shared" si="567"/>
        <v>1</v>
      </c>
      <c r="BF521" s="526">
        <f t="shared" si="568"/>
        <v>1</v>
      </c>
      <c r="BG521" s="526">
        <f t="shared" si="569"/>
        <v>1</v>
      </c>
      <c r="BH521" s="526">
        <f t="shared" si="570"/>
        <v>1</v>
      </c>
      <c r="BI521" s="526">
        <f t="shared" si="571"/>
        <v>1</v>
      </c>
      <c r="BJ521" s="526">
        <f t="shared" si="572"/>
        <v>1</v>
      </c>
      <c r="BK521" s="526">
        <f t="shared" si="573"/>
        <v>1</v>
      </c>
      <c r="BL521" s="526">
        <f t="shared" si="574"/>
        <v>1</v>
      </c>
      <c r="BM521" s="526">
        <f t="shared" si="575"/>
        <v>1</v>
      </c>
      <c r="BN521" s="526">
        <f t="shared" si="576"/>
        <v>1</v>
      </c>
      <c r="BO521" s="526">
        <f t="shared" si="577"/>
        <v>1</v>
      </c>
      <c r="BP521" s="526">
        <f t="shared" si="578"/>
        <v>1</v>
      </c>
      <c r="BQ521" s="526">
        <f t="shared" si="579"/>
        <v>1</v>
      </c>
      <c r="BR521" s="526">
        <f t="shared" si="580"/>
        <v>1</v>
      </c>
      <c r="BS521" s="526">
        <f t="shared" si="581"/>
        <v>1</v>
      </c>
      <c r="BT521" s="526">
        <f t="shared" si="582"/>
        <v>1</v>
      </c>
      <c r="BU521" s="526">
        <f t="shared" si="583"/>
        <v>1</v>
      </c>
      <c r="BV521" s="525">
        <f t="shared" si="584"/>
        <v>37.403108509818253</v>
      </c>
      <c r="BW521" s="525">
        <f t="shared" si="585"/>
        <v>7.6803311717129796</v>
      </c>
      <c r="BX521" s="526">
        <f t="shared" si="586"/>
        <v>14.504961771833774</v>
      </c>
      <c r="BY521" s="529">
        <f t="shared" si="587"/>
        <v>1</v>
      </c>
      <c r="BZ521" s="530">
        <f t="shared" si="588"/>
        <v>1.3879906396478634</v>
      </c>
      <c r="CB521" s="27"/>
      <c r="CC521" s="53"/>
    </row>
    <row r="522" spans="1:81">
      <c r="A522" s="32">
        <f t="shared" si="511"/>
        <v>1925</v>
      </c>
      <c r="B522" s="525">
        <f t="shared" si="512"/>
        <v>42.899332535553555</v>
      </c>
      <c r="C522" s="525">
        <f t="shared" si="513"/>
        <v>1</v>
      </c>
      <c r="D522" s="525">
        <f t="shared" si="514"/>
        <v>42.899332535553555</v>
      </c>
      <c r="E522" s="525">
        <f t="shared" si="515"/>
        <v>1</v>
      </c>
      <c r="F522" s="526">
        <f t="shared" si="516"/>
        <v>1</v>
      </c>
      <c r="G522" s="527">
        <f t="shared" si="517"/>
        <v>1</v>
      </c>
      <c r="H522" s="526">
        <f t="shared" si="518"/>
        <v>1</v>
      </c>
      <c r="I522" s="525">
        <f t="shared" si="519"/>
        <v>1</v>
      </c>
      <c r="J522" s="527">
        <f t="shared" si="520"/>
        <v>1</v>
      </c>
      <c r="K522" s="527">
        <f t="shared" si="521"/>
        <v>1</v>
      </c>
      <c r="L522" s="527">
        <f t="shared" si="522"/>
        <v>1</v>
      </c>
      <c r="M522" s="527">
        <f t="shared" si="523"/>
        <v>1</v>
      </c>
      <c r="N522" s="527">
        <f t="shared" si="524"/>
        <v>1</v>
      </c>
      <c r="O522" s="527">
        <f t="shared" si="525"/>
        <v>1</v>
      </c>
      <c r="P522" s="527">
        <f t="shared" si="526"/>
        <v>1</v>
      </c>
      <c r="Q522" s="527">
        <f t="shared" si="527"/>
        <v>1</v>
      </c>
      <c r="R522" s="527">
        <f t="shared" si="528"/>
        <v>1</v>
      </c>
      <c r="S522" s="527">
        <f t="shared" si="529"/>
        <v>1</v>
      </c>
      <c r="T522" s="526">
        <f t="shared" si="530"/>
        <v>1</v>
      </c>
      <c r="U522" s="528">
        <f t="shared" si="531"/>
        <v>9.2980791687583402</v>
      </c>
      <c r="V522" s="527">
        <f t="shared" si="532"/>
        <v>7.135144921021106</v>
      </c>
      <c r="W522" s="526">
        <f t="shared" si="533"/>
        <v>10.905881915865859</v>
      </c>
      <c r="X522" s="527">
        <f t="shared" si="534"/>
        <v>8.0029510300697222</v>
      </c>
      <c r="Y522" s="526">
        <f t="shared" si="535"/>
        <v>11.148029328447729</v>
      </c>
      <c r="Z522" s="528">
        <f t="shared" si="536"/>
        <v>14.338998239402883</v>
      </c>
      <c r="AA522" s="526">
        <f t="shared" si="537"/>
        <v>1</v>
      </c>
      <c r="AB522" s="526">
        <f t="shared" si="538"/>
        <v>1</v>
      </c>
      <c r="AC522" s="526">
        <f t="shared" si="539"/>
        <v>1</v>
      </c>
      <c r="AD522" s="526">
        <f t="shared" si="540"/>
        <v>1</v>
      </c>
      <c r="AE522" s="527">
        <f t="shared" si="541"/>
        <v>1</v>
      </c>
      <c r="AF522" s="526">
        <f t="shared" si="542"/>
        <v>1</v>
      </c>
      <c r="AG522" s="526">
        <f t="shared" si="543"/>
        <v>1</v>
      </c>
      <c r="AH522" s="526">
        <f t="shared" si="544"/>
        <v>1</v>
      </c>
      <c r="AI522" s="526">
        <f t="shared" si="545"/>
        <v>1</v>
      </c>
      <c r="AJ522" s="526">
        <f t="shared" si="546"/>
        <v>1</v>
      </c>
      <c r="AK522" s="526">
        <f t="shared" si="547"/>
        <v>1</v>
      </c>
      <c r="AL522" s="526">
        <f t="shared" si="548"/>
        <v>1</v>
      </c>
      <c r="AM522" s="526">
        <f t="shared" si="549"/>
        <v>1</v>
      </c>
      <c r="AN522" s="526">
        <f t="shared" si="550"/>
        <v>1</v>
      </c>
      <c r="AO522" s="526">
        <f t="shared" si="551"/>
        <v>1</v>
      </c>
      <c r="AP522" s="526">
        <f t="shared" si="552"/>
        <v>1</v>
      </c>
      <c r="AQ522" s="526">
        <f t="shared" si="553"/>
        <v>1</v>
      </c>
      <c r="AR522" s="526">
        <f t="shared" si="554"/>
        <v>1</v>
      </c>
      <c r="AS522" s="526">
        <f t="shared" si="555"/>
        <v>1</v>
      </c>
      <c r="AT522" s="526">
        <f t="shared" si="556"/>
        <v>1</v>
      </c>
      <c r="AU522" s="526">
        <f t="shared" si="557"/>
        <v>1</v>
      </c>
      <c r="AV522" s="526">
        <f t="shared" si="558"/>
        <v>1</v>
      </c>
      <c r="AW522" s="526">
        <f t="shared" si="559"/>
        <v>1</v>
      </c>
      <c r="AX522" s="526">
        <f t="shared" si="560"/>
        <v>1</v>
      </c>
      <c r="AY522" s="526">
        <f t="shared" si="561"/>
        <v>1</v>
      </c>
      <c r="AZ522" s="526">
        <f t="shared" si="562"/>
        <v>1</v>
      </c>
      <c r="BA522" s="526">
        <f t="shared" si="563"/>
        <v>1</v>
      </c>
      <c r="BB522" s="526">
        <f t="shared" si="564"/>
        <v>1</v>
      </c>
      <c r="BC522" s="526">
        <f t="shared" si="565"/>
        <v>1</v>
      </c>
      <c r="BD522" s="526">
        <f t="shared" si="566"/>
        <v>1</v>
      </c>
      <c r="BE522" s="526">
        <f t="shared" si="567"/>
        <v>1</v>
      </c>
      <c r="BF522" s="526">
        <f t="shared" si="568"/>
        <v>1</v>
      </c>
      <c r="BG522" s="526">
        <f t="shared" si="569"/>
        <v>1</v>
      </c>
      <c r="BH522" s="526">
        <f t="shared" si="570"/>
        <v>1</v>
      </c>
      <c r="BI522" s="526">
        <f t="shared" si="571"/>
        <v>1</v>
      </c>
      <c r="BJ522" s="526">
        <f t="shared" si="572"/>
        <v>1</v>
      </c>
      <c r="BK522" s="526">
        <f t="shared" si="573"/>
        <v>1</v>
      </c>
      <c r="BL522" s="526">
        <f t="shared" si="574"/>
        <v>1</v>
      </c>
      <c r="BM522" s="526">
        <f t="shared" si="575"/>
        <v>1</v>
      </c>
      <c r="BN522" s="526">
        <f t="shared" si="576"/>
        <v>1</v>
      </c>
      <c r="BO522" s="526">
        <f t="shared" si="577"/>
        <v>1</v>
      </c>
      <c r="BP522" s="526">
        <f t="shared" si="578"/>
        <v>1</v>
      </c>
      <c r="BQ522" s="526">
        <f t="shared" si="579"/>
        <v>1</v>
      </c>
      <c r="BR522" s="526">
        <f t="shared" si="580"/>
        <v>1</v>
      </c>
      <c r="BS522" s="526">
        <f t="shared" si="581"/>
        <v>1</v>
      </c>
      <c r="BT522" s="526">
        <f t="shared" si="582"/>
        <v>1</v>
      </c>
      <c r="BU522" s="526">
        <f t="shared" si="583"/>
        <v>1</v>
      </c>
      <c r="BV522" s="525">
        <f t="shared" si="584"/>
        <v>46.842267273638171</v>
      </c>
      <c r="BW522" s="525">
        <f t="shared" si="585"/>
        <v>7.9639308907224722</v>
      </c>
      <c r="BX522" s="526">
        <f t="shared" si="586"/>
        <v>15.06630379240374</v>
      </c>
      <c r="BY522" s="529">
        <f t="shared" si="587"/>
        <v>1</v>
      </c>
      <c r="BZ522" s="530">
        <f t="shared" si="588"/>
        <v>1.4361290433350724</v>
      </c>
      <c r="CB522" s="27"/>
      <c r="CC522" s="53"/>
    </row>
    <row r="523" spans="1:81">
      <c r="A523" s="32">
        <f t="shared" si="511"/>
        <v>1926</v>
      </c>
      <c r="B523" s="525">
        <f t="shared" si="512"/>
        <v>47.706404568970243</v>
      </c>
      <c r="C523" s="525">
        <f t="shared" si="513"/>
        <v>1</v>
      </c>
      <c r="D523" s="525">
        <f t="shared" si="514"/>
        <v>47.706404568970243</v>
      </c>
      <c r="E523" s="525">
        <f t="shared" si="515"/>
        <v>1</v>
      </c>
      <c r="F523" s="526">
        <f t="shared" si="516"/>
        <v>1</v>
      </c>
      <c r="G523" s="527">
        <f t="shared" si="517"/>
        <v>1</v>
      </c>
      <c r="H523" s="526">
        <f t="shared" si="518"/>
        <v>1</v>
      </c>
      <c r="I523" s="525">
        <f t="shared" si="519"/>
        <v>1</v>
      </c>
      <c r="J523" s="527">
        <f t="shared" si="520"/>
        <v>1</v>
      </c>
      <c r="K523" s="527">
        <f t="shared" si="521"/>
        <v>1</v>
      </c>
      <c r="L523" s="527">
        <f t="shared" si="522"/>
        <v>1</v>
      </c>
      <c r="M523" s="527">
        <f t="shared" si="523"/>
        <v>1</v>
      </c>
      <c r="N523" s="527">
        <f t="shared" si="524"/>
        <v>1</v>
      </c>
      <c r="O523" s="527">
        <f t="shared" si="525"/>
        <v>1</v>
      </c>
      <c r="P523" s="527">
        <f t="shared" si="526"/>
        <v>1</v>
      </c>
      <c r="Q523" s="527">
        <f t="shared" si="527"/>
        <v>1</v>
      </c>
      <c r="R523" s="527">
        <f t="shared" si="528"/>
        <v>1</v>
      </c>
      <c r="S523" s="527">
        <f t="shared" si="529"/>
        <v>1</v>
      </c>
      <c r="T523" s="526">
        <f t="shared" si="530"/>
        <v>1</v>
      </c>
      <c r="U523" s="528">
        <f t="shared" si="531"/>
        <v>10.068945273563953</v>
      </c>
      <c r="V523" s="527">
        <f t="shared" si="532"/>
        <v>7.4569562792834532</v>
      </c>
      <c r="W523" s="526">
        <f t="shared" si="533"/>
        <v>11.335487144895822</v>
      </c>
      <c r="X523" s="527">
        <f t="shared" si="534"/>
        <v>8.3583916845241895</v>
      </c>
      <c r="Y523" s="526">
        <f t="shared" si="535"/>
        <v>11.591800709884751</v>
      </c>
      <c r="Z523" s="528">
        <f t="shared" si="536"/>
        <v>14.939262028223924</v>
      </c>
      <c r="AA523" s="526">
        <f t="shared" si="537"/>
        <v>1</v>
      </c>
      <c r="AB523" s="526">
        <f t="shared" si="538"/>
        <v>1</v>
      </c>
      <c r="AC523" s="526">
        <f t="shared" si="539"/>
        <v>1</v>
      </c>
      <c r="AD523" s="526">
        <f t="shared" si="540"/>
        <v>1</v>
      </c>
      <c r="AE523" s="527">
        <f t="shared" si="541"/>
        <v>1</v>
      </c>
      <c r="AF523" s="526">
        <f t="shared" si="542"/>
        <v>1</v>
      </c>
      <c r="AG523" s="526">
        <f t="shared" si="543"/>
        <v>1</v>
      </c>
      <c r="AH523" s="526">
        <f t="shared" si="544"/>
        <v>1</v>
      </c>
      <c r="AI523" s="526">
        <f t="shared" si="545"/>
        <v>1</v>
      </c>
      <c r="AJ523" s="526">
        <f t="shared" si="546"/>
        <v>1</v>
      </c>
      <c r="AK523" s="526">
        <f t="shared" si="547"/>
        <v>1</v>
      </c>
      <c r="AL523" s="526">
        <f t="shared" si="548"/>
        <v>1</v>
      </c>
      <c r="AM523" s="526">
        <f t="shared" si="549"/>
        <v>1</v>
      </c>
      <c r="AN523" s="526">
        <f t="shared" si="550"/>
        <v>1</v>
      </c>
      <c r="AO523" s="526">
        <f t="shared" si="551"/>
        <v>1</v>
      </c>
      <c r="AP523" s="526">
        <f t="shared" si="552"/>
        <v>1</v>
      </c>
      <c r="AQ523" s="526">
        <f t="shared" si="553"/>
        <v>1</v>
      </c>
      <c r="AR523" s="526">
        <f t="shared" si="554"/>
        <v>1</v>
      </c>
      <c r="AS523" s="526">
        <f t="shared" si="555"/>
        <v>1</v>
      </c>
      <c r="AT523" s="526">
        <f t="shared" si="556"/>
        <v>1</v>
      </c>
      <c r="AU523" s="526">
        <f t="shared" si="557"/>
        <v>1</v>
      </c>
      <c r="AV523" s="526">
        <f t="shared" si="558"/>
        <v>1</v>
      </c>
      <c r="AW523" s="526">
        <f t="shared" si="559"/>
        <v>1</v>
      </c>
      <c r="AX523" s="526">
        <f t="shared" si="560"/>
        <v>1</v>
      </c>
      <c r="AY523" s="526">
        <f t="shared" si="561"/>
        <v>1</v>
      </c>
      <c r="AZ523" s="526">
        <f t="shared" si="562"/>
        <v>1</v>
      </c>
      <c r="BA523" s="526">
        <f t="shared" si="563"/>
        <v>1</v>
      </c>
      <c r="BB523" s="526">
        <f t="shared" si="564"/>
        <v>1</v>
      </c>
      <c r="BC523" s="526">
        <f t="shared" si="565"/>
        <v>1</v>
      </c>
      <c r="BD523" s="526">
        <f t="shared" si="566"/>
        <v>1</v>
      </c>
      <c r="BE523" s="526">
        <f t="shared" si="567"/>
        <v>1</v>
      </c>
      <c r="BF523" s="526">
        <f t="shared" si="568"/>
        <v>1</v>
      </c>
      <c r="BG523" s="526">
        <f t="shared" si="569"/>
        <v>1</v>
      </c>
      <c r="BH523" s="526">
        <f t="shared" si="570"/>
        <v>1</v>
      </c>
      <c r="BI523" s="526">
        <f t="shared" si="571"/>
        <v>1</v>
      </c>
      <c r="BJ523" s="526">
        <f t="shared" si="572"/>
        <v>1</v>
      </c>
      <c r="BK523" s="526">
        <f t="shared" si="573"/>
        <v>1</v>
      </c>
      <c r="BL523" s="526">
        <f t="shared" si="574"/>
        <v>1</v>
      </c>
      <c r="BM523" s="526">
        <f t="shared" si="575"/>
        <v>1</v>
      </c>
      <c r="BN523" s="526">
        <f t="shared" si="576"/>
        <v>1</v>
      </c>
      <c r="BO523" s="526">
        <f t="shared" si="577"/>
        <v>1</v>
      </c>
      <c r="BP523" s="526">
        <f t="shared" si="578"/>
        <v>1</v>
      </c>
      <c r="BQ523" s="526">
        <f t="shared" si="579"/>
        <v>1</v>
      </c>
      <c r="BR523" s="526">
        <f t="shared" si="580"/>
        <v>1</v>
      </c>
      <c r="BS523" s="526">
        <f t="shared" si="581"/>
        <v>1</v>
      </c>
      <c r="BT523" s="526">
        <f t="shared" si="582"/>
        <v>1</v>
      </c>
      <c r="BU523" s="526">
        <f t="shared" si="583"/>
        <v>1</v>
      </c>
      <c r="BV523" s="525">
        <f t="shared" si="584"/>
        <v>52.174509556170896</v>
      </c>
      <c r="BW523" s="525">
        <f t="shared" si="585"/>
        <v>8.3397686369295663</v>
      </c>
      <c r="BX523" s="526">
        <f t="shared" si="586"/>
        <v>15.711141594718621</v>
      </c>
      <c r="BY523" s="529">
        <f t="shared" si="587"/>
        <v>1</v>
      </c>
      <c r="BZ523" s="530">
        <f t="shared" si="588"/>
        <v>1.4040367742102664</v>
      </c>
      <c r="CB523" s="27"/>
      <c r="CC523" s="53"/>
    </row>
    <row r="524" spans="1:81">
      <c r="A524" s="32">
        <f t="shared" si="511"/>
        <v>1927</v>
      </c>
      <c r="B524" s="525">
        <f t="shared" si="512"/>
        <v>65.047208318344033</v>
      </c>
      <c r="C524" s="525">
        <f t="shared" si="513"/>
        <v>1.2187026686231528</v>
      </c>
      <c r="D524" s="525">
        <f t="shared" si="514"/>
        <v>65.047208318344033</v>
      </c>
      <c r="E524" s="525">
        <f t="shared" si="515"/>
        <v>1.4509894450210057</v>
      </c>
      <c r="F524" s="526">
        <f t="shared" si="516"/>
        <v>1.2302968628519815</v>
      </c>
      <c r="G524" s="527">
        <f t="shared" si="517"/>
        <v>1.3258647608605498</v>
      </c>
      <c r="H524" s="526">
        <f t="shared" si="518"/>
        <v>1.4092478412609839</v>
      </c>
      <c r="I524" s="525">
        <f t="shared" si="519"/>
        <v>1.319358649839574</v>
      </c>
      <c r="J524" s="527">
        <f t="shared" si="520"/>
        <v>1.354095056976425</v>
      </c>
      <c r="K524" s="527">
        <f t="shared" si="521"/>
        <v>1.386439333460076</v>
      </c>
      <c r="L524" s="527">
        <f t="shared" si="522"/>
        <v>1</v>
      </c>
      <c r="M524" s="527">
        <f t="shared" si="523"/>
        <v>1</v>
      </c>
      <c r="N524" s="527">
        <f t="shared" si="524"/>
        <v>1</v>
      </c>
      <c r="O524" s="527">
        <f t="shared" si="525"/>
        <v>1</v>
      </c>
      <c r="P524" s="527">
        <f t="shared" si="526"/>
        <v>1</v>
      </c>
      <c r="Q524" s="527">
        <f t="shared" si="527"/>
        <v>1</v>
      </c>
      <c r="R524" s="527">
        <f t="shared" si="528"/>
        <v>1</v>
      </c>
      <c r="S524" s="527">
        <f t="shared" si="529"/>
        <v>1</v>
      </c>
      <c r="T524" s="526">
        <f t="shared" si="530"/>
        <v>1</v>
      </c>
      <c r="U524" s="528">
        <f t="shared" si="531"/>
        <v>10.398547121792557</v>
      </c>
      <c r="V524" s="527">
        <f t="shared" si="532"/>
        <v>7.6201943688757341</v>
      </c>
      <c r="W524" s="526">
        <f t="shared" si="533"/>
        <v>11.680897672858636</v>
      </c>
      <c r="X524" s="527">
        <f t="shared" si="534"/>
        <v>8.5616759185263653</v>
      </c>
      <c r="Y524" s="526">
        <f t="shared" si="535"/>
        <v>11.94979190049585</v>
      </c>
      <c r="Z524" s="528">
        <f t="shared" si="536"/>
        <v>15.561669088446662</v>
      </c>
      <c r="AA524" s="526">
        <f t="shared" si="537"/>
        <v>1</v>
      </c>
      <c r="AB524" s="526">
        <f t="shared" si="538"/>
        <v>1</v>
      </c>
      <c r="AC524" s="526">
        <f t="shared" si="539"/>
        <v>1</v>
      </c>
      <c r="AD524" s="526">
        <f t="shared" si="540"/>
        <v>1</v>
      </c>
      <c r="AE524" s="527">
        <f t="shared" si="541"/>
        <v>1</v>
      </c>
      <c r="AF524" s="526">
        <f t="shared" si="542"/>
        <v>1</v>
      </c>
      <c r="AG524" s="526">
        <f t="shared" si="543"/>
        <v>1</v>
      </c>
      <c r="AH524" s="526">
        <f t="shared" si="544"/>
        <v>1</v>
      </c>
      <c r="AI524" s="526">
        <f t="shared" si="545"/>
        <v>1</v>
      </c>
      <c r="AJ524" s="526">
        <f t="shared" si="546"/>
        <v>1</v>
      </c>
      <c r="AK524" s="526">
        <f t="shared" si="547"/>
        <v>1</v>
      </c>
      <c r="AL524" s="526">
        <f t="shared" si="548"/>
        <v>1</v>
      </c>
      <c r="AM524" s="526">
        <f t="shared" si="549"/>
        <v>1</v>
      </c>
      <c r="AN524" s="526">
        <f t="shared" si="550"/>
        <v>1</v>
      </c>
      <c r="AO524" s="526">
        <f t="shared" si="551"/>
        <v>1</v>
      </c>
      <c r="AP524" s="526">
        <f t="shared" si="552"/>
        <v>1</v>
      </c>
      <c r="AQ524" s="526">
        <f t="shared" si="553"/>
        <v>1</v>
      </c>
      <c r="AR524" s="526">
        <f t="shared" si="554"/>
        <v>1</v>
      </c>
      <c r="AS524" s="526">
        <f t="shared" si="555"/>
        <v>1</v>
      </c>
      <c r="AT524" s="526">
        <f t="shared" si="556"/>
        <v>1</v>
      </c>
      <c r="AU524" s="526">
        <f t="shared" si="557"/>
        <v>1</v>
      </c>
      <c r="AV524" s="526">
        <f t="shared" si="558"/>
        <v>1</v>
      </c>
      <c r="AW524" s="526">
        <f t="shared" si="559"/>
        <v>1</v>
      </c>
      <c r="AX524" s="526">
        <f t="shared" si="560"/>
        <v>1</v>
      </c>
      <c r="AY524" s="526">
        <f t="shared" si="561"/>
        <v>1</v>
      </c>
      <c r="AZ524" s="526">
        <f t="shared" si="562"/>
        <v>1</v>
      </c>
      <c r="BA524" s="526">
        <f t="shared" si="563"/>
        <v>1</v>
      </c>
      <c r="BB524" s="526">
        <f t="shared" si="564"/>
        <v>1</v>
      </c>
      <c r="BC524" s="526">
        <f t="shared" si="565"/>
        <v>1</v>
      </c>
      <c r="BD524" s="526">
        <f t="shared" si="566"/>
        <v>1</v>
      </c>
      <c r="BE524" s="526">
        <f t="shared" si="567"/>
        <v>1</v>
      </c>
      <c r="BF524" s="526">
        <f t="shared" si="568"/>
        <v>1</v>
      </c>
      <c r="BG524" s="526">
        <f t="shared" si="569"/>
        <v>1</v>
      </c>
      <c r="BH524" s="526">
        <f t="shared" si="570"/>
        <v>1</v>
      </c>
      <c r="BI524" s="526">
        <f t="shared" si="571"/>
        <v>1</v>
      </c>
      <c r="BJ524" s="526">
        <f t="shared" si="572"/>
        <v>1</v>
      </c>
      <c r="BK524" s="526">
        <f t="shared" si="573"/>
        <v>1</v>
      </c>
      <c r="BL524" s="526">
        <f t="shared" si="574"/>
        <v>1</v>
      </c>
      <c r="BM524" s="526">
        <f t="shared" si="575"/>
        <v>1</v>
      </c>
      <c r="BN524" s="526">
        <f t="shared" si="576"/>
        <v>1</v>
      </c>
      <c r="BO524" s="526">
        <f t="shared" si="577"/>
        <v>1</v>
      </c>
      <c r="BP524" s="526">
        <f t="shared" si="578"/>
        <v>1</v>
      </c>
      <c r="BQ524" s="526">
        <f t="shared" si="579"/>
        <v>1</v>
      </c>
      <c r="BR524" s="526">
        <f t="shared" si="580"/>
        <v>1</v>
      </c>
      <c r="BS524" s="526">
        <f t="shared" si="581"/>
        <v>1</v>
      </c>
      <c r="BT524" s="526">
        <f t="shared" si="582"/>
        <v>1</v>
      </c>
      <c r="BU524" s="526">
        <f t="shared" si="583"/>
        <v>1</v>
      </c>
      <c r="BV524" s="525">
        <f t="shared" si="584"/>
        <v>71.253248125218462</v>
      </c>
      <c r="BW524" s="525">
        <f t="shared" si="585"/>
        <v>8.5393767826925924</v>
      </c>
      <c r="BX524" s="526">
        <f t="shared" si="586"/>
        <v>16.380436226653632</v>
      </c>
      <c r="BY524" s="529">
        <f t="shared" si="587"/>
        <v>1</v>
      </c>
      <c r="BZ524" s="530">
        <f t="shared" si="588"/>
        <v>1.3879906396478634</v>
      </c>
      <c r="CB524" s="27"/>
      <c r="CC524" s="53"/>
    </row>
    <row r="525" spans="1:81">
      <c r="A525" s="32">
        <f t="shared" si="511"/>
        <v>1928</v>
      </c>
      <c r="B525" s="525">
        <f t="shared" si="512"/>
        <v>95.247702128654907</v>
      </c>
      <c r="C525" s="525">
        <f t="shared" si="513"/>
        <v>1.6031105838483894</v>
      </c>
      <c r="D525" s="525">
        <f t="shared" si="514"/>
        <v>95.247702128654907</v>
      </c>
      <c r="E525" s="525">
        <f t="shared" si="515"/>
        <v>2.1395645478967023</v>
      </c>
      <c r="F525" s="526">
        <f t="shared" si="516"/>
        <v>1.5974591550462105</v>
      </c>
      <c r="G525" s="527">
        <f t="shared" si="517"/>
        <v>1.8013052996315062</v>
      </c>
      <c r="H525" s="526">
        <f t="shared" si="518"/>
        <v>2.0109239465224742</v>
      </c>
      <c r="I525" s="525">
        <f t="shared" si="519"/>
        <v>1.7012513856195375</v>
      </c>
      <c r="J525" s="527">
        <f t="shared" si="520"/>
        <v>1.9008549166589817</v>
      </c>
      <c r="K525" s="527">
        <f t="shared" si="521"/>
        <v>2.1307763131001689</v>
      </c>
      <c r="L525" s="527">
        <f t="shared" si="522"/>
        <v>1</v>
      </c>
      <c r="M525" s="527">
        <f t="shared" si="523"/>
        <v>1</v>
      </c>
      <c r="N525" s="527">
        <f t="shared" si="524"/>
        <v>1</v>
      </c>
      <c r="O525" s="527">
        <f t="shared" si="525"/>
        <v>1</v>
      </c>
      <c r="P525" s="527">
        <f t="shared" si="526"/>
        <v>1</v>
      </c>
      <c r="Q525" s="527">
        <f t="shared" si="527"/>
        <v>1</v>
      </c>
      <c r="R525" s="527">
        <f t="shared" si="528"/>
        <v>1</v>
      </c>
      <c r="S525" s="527">
        <f t="shared" si="529"/>
        <v>1</v>
      </c>
      <c r="T525" s="526">
        <f t="shared" si="530"/>
        <v>1</v>
      </c>
      <c r="U525" s="528">
        <f t="shared" si="531"/>
        <v>10.340547565662865</v>
      </c>
      <c r="V525" s="527">
        <f t="shared" si="532"/>
        <v>7.5674020951757441</v>
      </c>
      <c r="W525" s="526">
        <f t="shared" si="533"/>
        <v>11.871481962952052</v>
      </c>
      <c r="X525" s="527">
        <f t="shared" si="534"/>
        <v>8.5525837510750566</v>
      </c>
      <c r="Y525" s="526">
        <f t="shared" si="535"/>
        <v>12.149613585490831</v>
      </c>
      <c r="Z525" s="528">
        <f t="shared" si="536"/>
        <v>16.269088354631418</v>
      </c>
      <c r="AA525" s="526">
        <f t="shared" si="537"/>
        <v>1</v>
      </c>
      <c r="AB525" s="526">
        <f t="shared" si="538"/>
        <v>1</v>
      </c>
      <c r="AC525" s="526">
        <f t="shared" si="539"/>
        <v>1</v>
      </c>
      <c r="AD525" s="526">
        <f t="shared" si="540"/>
        <v>1</v>
      </c>
      <c r="AE525" s="527">
        <f t="shared" si="541"/>
        <v>1</v>
      </c>
      <c r="AF525" s="526">
        <f t="shared" si="542"/>
        <v>1</v>
      </c>
      <c r="AG525" s="526">
        <f t="shared" si="543"/>
        <v>1</v>
      </c>
      <c r="AH525" s="526">
        <f t="shared" si="544"/>
        <v>1</v>
      </c>
      <c r="AI525" s="526">
        <f t="shared" si="545"/>
        <v>1</v>
      </c>
      <c r="AJ525" s="526">
        <f t="shared" si="546"/>
        <v>1</v>
      </c>
      <c r="AK525" s="526">
        <f t="shared" si="547"/>
        <v>1</v>
      </c>
      <c r="AL525" s="526">
        <f t="shared" si="548"/>
        <v>1</v>
      </c>
      <c r="AM525" s="526">
        <f t="shared" si="549"/>
        <v>1</v>
      </c>
      <c r="AN525" s="526">
        <f t="shared" si="550"/>
        <v>1</v>
      </c>
      <c r="AO525" s="526">
        <f t="shared" si="551"/>
        <v>1</v>
      </c>
      <c r="AP525" s="526">
        <f t="shared" si="552"/>
        <v>1</v>
      </c>
      <c r="AQ525" s="526">
        <f t="shared" si="553"/>
        <v>1</v>
      </c>
      <c r="AR525" s="526">
        <f t="shared" si="554"/>
        <v>1</v>
      </c>
      <c r="AS525" s="526">
        <f t="shared" si="555"/>
        <v>1</v>
      </c>
      <c r="AT525" s="526">
        <f t="shared" si="556"/>
        <v>1</v>
      </c>
      <c r="AU525" s="526">
        <f t="shared" si="557"/>
        <v>1</v>
      </c>
      <c r="AV525" s="526">
        <f t="shared" si="558"/>
        <v>1</v>
      </c>
      <c r="AW525" s="526">
        <f t="shared" si="559"/>
        <v>1</v>
      </c>
      <c r="AX525" s="526">
        <f t="shared" si="560"/>
        <v>1</v>
      </c>
      <c r="AY525" s="526">
        <f t="shared" si="561"/>
        <v>1</v>
      </c>
      <c r="AZ525" s="526">
        <f t="shared" si="562"/>
        <v>1</v>
      </c>
      <c r="BA525" s="526">
        <f t="shared" si="563"/>
        <v>1</v>
      </c>
      <c r="BB525" s="526">
        <f t="shared" si="564"/>
        <v>1</v>
      </c>
      <c r="BC525" s="526">
        <f t="shared" si="565"/>
        <v>1</v>
      </c>
      <c r="BD525" s="526">
        <f t="shared" si="566"/>
        <v>1</v>
      </c>
      <c r="BE525" s="526">
        <f t="shared" si="567"/>
        <v>1</v>
      </c>
      <c r="BF525" s="526">
        <f t="shared" si="568"/>
        <v>1</v>
      </c>
      <c r="BG525" s="526">
        <f t="shared" si="569"/>
        <v>1</v>
      </c>
      <c r="BH525" s="526">
        <f t="shared" si="570"/>
        <v>1</v>
      </c>
      <c r="BI525" s="526">
        <f t="shared" si="571"/>
        <v>1</v>
      </c>
      <c r="BJ525" s="526">
        <f t="shared" si="572"/>
        <v>1</v>
      </c>
      <c r="BK525" s="526">
        <f t="shared" si="573"/>
        <v>1</v>
      </c>
      <c r="BL525" s="526">
        <f t="shared" si="574"/>
        <v>1</v>
      </c>
      <c r="BM525" s="526">
        <f t="shared" si="575"/>
        <v>1</v>
      </c>
      <c r="BN525" s="526">
        <f t="shared" si="576"/>
        <v>1</v>
      </c>
      <c r="BO525" s="526">
        <f t="shared" si="577"/>
        <v>1</v>
      </c>
      <c r="BP525" s="526">
        <f t="shared" si="578"/>
        <v>1</v>
      </c>
      <c r="BQ525" s="526">
        <f t="shared" si="579"/>
        <v>1</v>
      </c>
      <c r="BR525" s="526">
        <f t="shared" si="580"/>
        <v>1</v>
      </c>
      <c r="BS525" s="526">
        <f t="shared" si="581"/>
        <v>1</v>
      </c>
      <c r="BT525" s="526">
        <f t="shared" si="582"/>
        <v>1</v>
      </c>
      <c r="BU525" s="526">
        <f t="shared" si="583"/>
        <v>1</v>
      </c>
      <c r="BV525" s="525">
        <f t="shared" si="584"/>
        <v>104.50205415284464</v>
      </c>
      <c r="BW525" s="525">
        <f t="shared" si="585"/>
        <v>8.4971768983774361</v>
      </c>
      <c r="BX525" s="526">
        <f t="shared" si="586"/>
        <v>17.140488467570361</v>
      </c>
      <c r="BY525" s="529">
        <f t="shared" si="587"/>
        <v>1</v>
      </c>
      <c r="BZ525" s="530">
        <f t="shared" si="588"/>
        <v>1.3719445050854604</v>
      </c>
      <c r="CB525" s="27"/>
      <c r="CC525" s="53"/>
    </row>
    <row r="526" spans="1:81">
      <c r="A526" s="32">
        <f t="shared" si="511"/>
        <v>1929</v>
      </c>
      <c r="B526" s="525">
        <f t="shared" si="512"/>
        <v>86.756518784662688</v>
      </c>
      <c r="C526" s="525">
        <f t="shared" si="513"/>
        <v>1.6244040869630001</v>
      </c>
      <c r="D526" s="525">
        <f t="shared" si="514"/>
        <v>86.756518784662688</v>
      </c>
      <c r="E526" s="525">
        <f t="shared" si="515"/>
        <v>1.7154362615154355</v>
      </c>
      <c r="F526" s="526">
        <f t="shared" si="516"/>
        <v>1.5194485082807123</v>
      </c>
      <c r="G526" s="527">
        <f t="shared" si="517"/>
        <v>1.5742462716627088</v>
      </c>
      <c r="H526" s="526">
        <f t="shared" si="518"/>
        <v>1.5629422588886213</v>
      </c>
      <c r="I526" s="525">
        <f t="shared" si="519"/>
        <v>1.3646704987085514</v>
      </c>
      <c r="J526" s="527">
        <f t="shared" si="520"/>
        <v>1.4146048021773936</v>
      </c>
      <c r="K526" s="527">
        <f t="shared" si="521"/>
        <v>1.4526540586850489</v>
      </c>
      <c r="L526" s="527">
        <f t="shared" si="522"/>
        <v>1</v>
      </c>
      <c r="M526" s="527">
        <f t="shared" si="523"/>
        <v>1</v>
      </c>
      <c r="N526" s="527">
        <f t="shared" si="524"/>
        <v>1</v>
      </c>
      <c r="O526" s="527">
        <f t="shared" si="525"/>
        <v>1</v>
      </c>
      <c r="P526" s="527">
        <f t="shared" si="526"/>
        <v>1</v>
      </c>
      <c r="Q526" s="527">
        <f t="shared" si="527"/>
        <v>1</v>
      </c>
      <c r="R526" s="527">
        <f t="shared" si="528"/>
        <v>1</v>
      </c>
      <c r="S526" s="527">
        <f t="shared" si="529"/>
        <v>1</v>
      </c>
      <c r="T526" s="526">
        <f t="shared" si="530"/>
        <v>1</v>
      </c>
      <c r="U526" s="528">
        <f t="shared" si="531"/>
        <v>11.148075762702218</v>
      </c>
      <c r="V526" s="527">
        <f t="shared" si="532"/>
        <v>8.1314913659524031</v>
      </c>
      <c r="W526" s="526">
        <f t="shared" si="533"/>
        <v>12.804620459148792</v>
      </c>
      <c r="X526" s="527">
        <f t="shared" si="534"/>
        <v>9.1946044932063025</v>
      </c>
      <c r="Y526" s="526">
        <f t="shared" si="535"/>
        <v>13.109847636797525</v>
      </c>
      <c r="Z526" s="528">
        <f t="shared" si="536"/>
        <v>17.231352347631898</v>
      </c>
      <c r="AA526" s="526">
        <f t="shared" si="537"/>
        <v>1</v>
      </c>
      <c r="AB526" s="526">
        <f t="shared" si="538"/>
        <v>1</v>
      </c>
      <c r="AC526" s="526">
        <f t="shared" si="539"/>
        <v>1</v>
      </c>
      <c r="AD526" s="526">
        <f t="shared" si="540"/>
        <v>1</v>
      </c>
      <c r="AE526" s="527">
        <f t="shared" si="541"/>
        <v>1</v>
      </c>
      <c r="AF526" s="526">
        <f t="shared" si="542"/>
        <v>1</v>
      </c>
      <c r="AG526" s="526">
        <f t="shared" si="543"/>
        <v>1</v>
      </c>
      <c r="AH526" s="526">
        <f t="shared" si="544"/>
        <v>1</v>
      </c>
      <c r="AI526" s="526">
        <f t="shared" si="545"/>
        <v>1</v>
      </c>
      <c r="AJ526" s="526">
        <f t="shared" si="546"/>
        <v>1</v>
      </c>
      <c r="AK526" s="526">
        <f t="shared" si="547"/>
        <v>1</v>
      </c>
      <c r="AL526" s="526">
        <f t="shared" si="548"/>
        <v>1</v>
      </c>
      <c r="AM526" s="526">
        <f t="shared" si="549"/>
        <v>1</v>
      </c>
      <c r="AN526" s="526">
        <f t="shared" si="550"/>
        <v>1</v>
      </c>
      <c r="AO526" s="526">
        <f t="shared" si="551"/>
        <v>1</v>
      </c>
      <c r="AP526" s="526">
        <f t="shared" si="552"/>
        <v>1</v>
      </c>
      <c r="AQ526" s="526">
        <f t="shared" si="553"/>
        <v>1</v>
      </c>
      <c r="AR526" s="526">
        <f t="shared" si="554"/>
        <v>1</v>
      </c>
      <c r="AS526" s="526">
        <f t="shared" si="555"/>
        <v>1</v>
      </c>
      <c r="AT526" s="526">
        <f t="shared" si="556"/>
        <v>1</v>
      </c>
      <c r="AU526" s="526">
        <f t="shared" si="557"/>
        <v>1</v>
      </c>
      <c r="AV526" s="526">
        <f t="shared" si="558"/>
        <v>1</v>
      </c>
      <c r="AW526" s="526">
        <f t="shared" si="559"/>
        <v>1</v>
      </c>
      <c r="AX526" s="526">
        <f t="shared" si="560"/>
        <v>1</v>
      </c>
      <c r="AY526" s="526">
        <f t="shared" si="561"/>
        <v>1</v>
      </c>
      <c r="AZ526" s="526">
        <f t="shared" si="562"/>
        <v>1</v>
      </c>
      <c r="BA526" s="526">
        <f t="shared" si="563"/>
        <v>1</v>
      </c>
      <c r="BB526" s="526">
        <f t="shared" si="564"/>
        <v>1</v>
      </c>
      <c r="BC526" s="526">
        <f t="shared" si="565"/>
        <v>1</v>
      </c>
      <c r="BD526" s="526">
        <f t="shared" si="566"/>
        <v>1</v>
      </c>
      <c r="BE526" s="526">
        <f t="shared" si="567"/>
        <v>1</v>
      </c>
      <c r="BF526" s="526">
        <f t="shared" si="568"/>
        <v>1</v>
      </c>
      <c r="BG526" s="526">
        <f t="shared" si="569"/>
        <v>1</v>
      </c>
      <c r="BH526" s="526">
        <f t="shared" si="570"/>
        <v>1</v>
      </c>
      <c r="BI526" s="526">
        <f t="shared" si="571"/>
        <v>1</v>
      </c>
      <c r="BJ526" s="526">
        <f t="shared" si="572"/>
        <v>1</v>
      </c>
      <c r="BK526" s="526">
        <f t="shared" si="573"/>
        <v>1</v>
      </c>
      <c r="BL526" s="526">
        <f t="shared" si="574"/>
        <v>1</v>
      </c>
      <c r="BM526" s="526">
        <f t="shared" si="575"/>
        <v>1</v>
      </c>
      <c r="BN526" s="526">
        <f t="shared" si="576"/>
        <v>1</v>
      </c>
      <c r="BO526" s="526">
        <f t="shared" si="577"/>
        <v>1</v>
      </c>
      <c r="BP526" s="526">
        <f t="shared" si="578"/>
        <v>1</v>
      </c>
      <c r="BQ526" s="526">
        <f t="shared" si="579"/>
        <v>1</v>
      </c>
      <c r="BR526" s="526">
        <f t="shared" si="580"/>
        <v>1</v>
      </c>
      <c r="BS526" s="526">
        <f t="shared" si="581"/>
        <v>1</v>
      </c>
      <c r="BT526" s="526">
        <f t="shared" si="582"/>
        <v>1</v>
      </c>
      <c r="BU526" s="526">
        <f t="shared" si="583"/>
        <v>1</v>
      </c>
      <c r="BV526" s="525">
        <f t="shared" si="584"/>
        <v>95.338157207824466</v>
      </c>
      <c r="BW526" s="525">
        <f t="shared" si="585"/>
        <v>9.1488345874247781</v>
      </c>
      <c r="BX526" s="526">
        <f t="shared" si="586"/>
        <v>18.170631824471339</v>
      </c>
      <c r="BY526" s="529">
        <f t="shared" si="587"/>
        <v>1</v>
      </c>
      <c r="BZ526" s="530">
        <f t="shared" si="588"/>
        <v>1.3719445050854604</v>
      </c>
      <c r="CB526" s="27"/>
      <c r="CC526" s="53"/>
    </row>
    <row r="527" spans="1:81">
      <c r="A527" s="32">
        <f t="shared" si="511"/>
        <v>1930</v>
      </c>
      <c r="B527" s="525">
        <f t="shared" si="512"/>
        <v>67.666517477511761</v>
      </c>
      <c r="C527" s="525">
        <f t="shared" si="513"/>
        <v>1.1928163621589427</v>
      </c>
      <c r="D527" s="525">
        <f t="shared" si="514"/>
        <v>67.666517477511761</v>
      </c>
      <c r="E527" s="525">
        <f t="shared" si="515"/>
        <v>1.2772817439771533</v>
      </c>
      <c r="F527" s="526">
        <f t="shared" si="516"/>
        <v>0.9496161412065699</v>
      </c>
      <c r="G527" s="527">
        <f t="shared" si="517"/>
        <v>1.0091458206133632</v>
      </c>
      <c r="H527" s="526">
        <f t="shared" si="518"/>
        <v>1.0244272030264381</v>
      </c>
      <c r="I527" s="525">
        <f t="shared" si="519"/>
        <v>0.83624353009163743</v>
      </c>
      <c r="J527" s="527">
        <f t="shared" si="520"/>
        <v>0.9078832807893944</v>
      </c>
      <c r="K527" s="527">
        <f t="shared" si="521"/>
        <v>0.97315060342446358</v>
      </c>
      <c r="L527" s="527">
        <f t="shared" si="522"/>
        <v>1</v>
      </c>
      <c r="M527" s="527">
        <f t="shared" si="523"/>
        <v>1</v>
      </c>
      <c r="N527" s="527">
        <f t="shared" si="524"/>
        <v>1</v>
      </c>
      <c r="O527" s="527">
        <f t="shared" si="525"/>
        <v>1</v>
      </c>
      <c r="P527" s="527">
        <f t="shared" si="526"/>
        <v>1</v>
      </c>
      <c r="Q527" s="527">
        <f t="shared" si="527"/>
        <v>1</v>
      </c>
      <c r="R527" s="527">
        <f t="shared" si="528"/>
        <v>1</v>
      </c>
      <c r="S527" s="527">
        <f t="shared" si="529"/>
        <v>1</v>
      </c>
      <c r="T527" s="526">
        <f t="shared" si="530"/>
        <v>1</v>
      </c>
      <c r="U527" s="528">
        <f t="shared" si="531"/>
        <v>11.413881347121386</v>
      </c>
      <c r="V527" s="527">
        <f t="shared" si="532"/>
        <v>8.6250776947703987</v>
      </c>
      <c r="W527" s="526">
        <f t="shared" si="533"/>
        <v>13.620400823570231</v>
      </c>
      <c r="X527" s="527">
        <f t="shared" si="534"/>
        <v>9.7556438077800305</v>
      </c>
      <c r="Y527" s="526">
        <f t="shared" si="535"/>
        <v>13.95064309591287</v>
      </c>
      <c r="Z527" s="528">
        <f t="shared" si="536"/>
        <v>17.930316185491677</v>
      </c>
      <c r="AA527" s="526">
        <f t="shared" si="537"/>
        <v>1</v>
      </c>
      <c r="AB527" s="526">
        <f t="shared" si="538"/>
        <v>0.78785499999999997</v>
      </c>
      <c r="AC527" s="526">
        <f t="shared" si="539"/>
        <v>1</v>
      </c>
      <c r="AD527" s="526">
        <f t="shared" si="540"/>
        <v>1</v>
      </c>
      <c r="AE527" s="527">
        <f t="shared" si="541"/>
        <v>1</v>
      </c>
      <c r="AF527" s="526">
        <f t="shared" si="542"/>
        <v>1</v>
      </c>
      <c r="AG527" s="526">
        <f t="shared" si="543"/>
        <v>1</v>
      </c>
      <c r="AH527" s="526">
        <f t="shared" si="544"/>
        <v>1</v>
      </c>
      <c r="AI527" s="526">
        <f t="shared" si="545"/>
        <v>1</v>
      </c>
      <c r="AJ527" s="526">
        <f t="shared" si="546"/>
        <v>1</v>
      </c>
      <c r="AK527" s="526">
        <f t="shared" si="547"/>
        <v>1</v>
      </c>
      <c r="AL527" s="526">
        <f t="shared" si="548"/>
        <v>1</v>
      </c>
      <c r="AM527" s="526">
        <f t="shared" si="549"/>
        <v>1</v>
      </c>
      <c r="AN527" s="526">
        <f t="shared" si="550"/>
        <v>1</v>
      </c>
      <c r="AO527" s="526">
        <f t="shared" si="551"/>
        <v>1</v>
      </c>
      <c r="AP527" s="526">
        <f t="shared" si="552"/>
        <v>1</v>
      </c>
      <c r="AQ527" s="526">
        <f t="shared" si="553"/>
        <v>1</v>
      </c>
      <c r="AR527" s="526">
        <f t="shared" si="554"/>
        <v>1</v>
      </c>
      <c r="AS527" s="526">
        <f t="shared" si="555"/>
        <v>1</v>
      </c>
      <c r="AT527" s="526">
        <f t="shared" si="556"/>
        <v>1</v>
      </c>
      <c r="AU527" s="526">
        <f t="shared" si="557"/>
        <v>1</v>
      </c>
      <c r="AV527" s="526">
        <f t="shared" si="558"/>
        <v>1</v>
      </c>
      <c r="AW527" s="526">
        <f t="shared" si="559"/>
        <v>1</v>
      </c>
      <c r="AX527" s="526">
        <f t="shared" si="560"/>
        <v>1</v>
      </c>
      <c r="AY527" s="526">
        <f t="shared" si="561"/>
        <v>1</v>
      </c>
      <c r="AZ527" s="526">
        <f t="shared" si="562"/>
        <v>1</v>
      </c>
      <c r="BA527" s="526">
        <f t="shared" si="563"/>
        <v>1</v>
      </c>
      <c r="BB527" s="526">
        <f t="shared" si="564"/>
        <v>1</v>
      </c>
      <c r="BC527" s="526">
        <f t="shared" si="565"/>
        <v>1</v>
      </c>
      <c r="BD527" s="526">
        <f t="shared" si="566"/>
        <v>1</v>
      </c>
      <c r="BE527" s="526">
        <f t="shared" si="567"/>
        <v>1</v>
      </c>
      <c r="BF527" s="526">
        <f t="shared" si="568"/>
        <v>1</v>
      </c>
      <c r="BG527" s="526">
        <f t="shared" si="569"/>
        <v>1</v>
      </c>
      <c r="BH527" s="526">
        <f t="shared" si="570"/>
        <v>1</v>
      </c>
      <c r="BI527" s="526">
        <f t="shared" si="571"/>
        <v>1</v>
      </c>
      <c r="BJ527" s="526">
        <f t="shared" si="572"/>
        <v>1</v>
      </c>
      <c r="BK527" s="526">
        <f t="shared" si="573"/>
        <v>1</v>
      </c>
      <c r="BL527" s="526">
        <f t="shared" si="574"/>
        <v>1</v>
      </c>
      <c r="BM527" s="526">
        <f t="shared" si="575"/>
        <v>1</v>
      </c>
      <c r="BN527" s="526">
        <f t="shared" si="576"/>
        <v>1</v>
      </c>
      <c r="BO527" s="526">
        <f t="shared" si="577"/>
        <v>1</v>
      </c>
      <c r="BP527" s="526">
        <f t="shared" si="578"/>
        <v>1</v>
      </c>
      <c r="BQ527" s="526">
        <f t="shared" si="579"/>
        <v>1</v>
      </c>
      <c r="BR527" s="526">
        <f t="shared" si="580"/>
        <v>1</v>
      </c>
      <c r="BS527" s="526">
        <f t="shared" si="581"/>
        <v>1</v>
      </c>
      <c r="BT527" s="526">
        <f t="shared" si="582"/>
        <v>1</v>
      </c>
      <c r="BU527" s="526">
        <f t="shared" si="583"/>
        <v>1</v>
      </c>
      <c r="BV527" s="525">
        <f t="shared" si="584"/>
        <v>74.478818343837077</v>
      </c>
      <c r="BW527" s="525">
        <f t="shared" si="585"/>
        <v>9.7235825991862086</v>
      </c>
      <c r="BX527" s="526">
        <f t="shared" si="586"/>
        <v>18.924713045186902</v>
      </c>
      <c r="BY527" s="529">
        <f t="shared" si="587"/>
        <v>1</v>
      </c>
      <c r="BZ527" s="530">
        <f t="shared" si="588"/>
        <v>1.2756676977110419</v>
      </c>
      <c r="CB527" s="27"/>
      <c r="CC527" s="53"/>
    </row>
    <row r="528" spans="1:81">
      <c r="A528" s="32">
        <f t="shared" si="511"/>
        <v>1931</v>
      </c>
      <c r="B528" s="525">
        <f t="shared" si="512"/>
        <v>38.55649730112092</v>
      </c>
      <c r="C528" s="525">
        <f t="shared" si="513"/>
        <v>0.6457069232087117</v>
      </c>
      <c r="D528" s="525">
        <f t="shared" si="514"/>
        <v>38.55649730112092</v>
      </c>
      <c r="E528" s="525">
        <f t="shared" si="515"/>
        <v>0.79409853182796541</v>
      </c>
      <c r="F528" s="526">
        <f t="shared" si="516"/>
        <v>0.41120444653888277</v>
      </c>
      <c r="G528" s="527">
        <f t="shared" si="517"/>
        <v>0.50728981515058547</v>
      </c>
      <c r="H528" s="526">
        <f t="shared" si="518"/>
        <v>0.60641642011246222</v>
      </c>
      <c r="I528" s="525">
        <f t="shared" si="519"/>
        <v>0.39940966629277536</v>
      </c>
      <c r="J528" s="527">
        <f t="shared" si="520"/>
        <v>0.48902430786264883</v>
      </c>
      <c r="K528" s="527">
        <f t="shared" si="521"/>
        <v>0.59046922677398417</v>
      </c>
      <c r="L528" s="527">
        <f t="shared" si="522"/>
        <v>1</v>
      </c>
      <c r="M528" s="527">
        <f t="shared" si="523"/>
        <v>1</v>
      </c>
      <c r="N528" s="527">
        <f t="shared" si="524"/>
        <v>1</v>
      </c>
      <c r="O528" s="527">
        <f t="shared" si="525"/>
        <v>1</v>
      </c>
      <c r="P528" s="527">
        <f t="shared" si="526"/>
        <v>1</v>
      </c>
      <c r="Q528" s="527">
        <f t="shared" si="527"/>
        <v>1</v>
      </c>
      <c r="R528" s="527">
        <f t="shared" si="528"/>
        <v>1</v>
      </c>
      <c r="S528" s="527">
        <f t="shared" si="529"/>
        <v>1</v>
      </c>
      <c r="T528" s="526">
        <f t="shared" si="530"/>
        <v>1</v>
      </c>
      <c r="U528" s="528">
        <f t="shared" si="531"/>
        <v>11.243642750299271</v>
      </c>
      <c r="V528" s="527">
        <f t="shared" si="532"/>
        <v>8.6630900755392091</v>
      </c>
      <c r="W528" s="526">
        <f t="shared" si="533"/>
        <v>13.760612143269611</v>
      </c>
      <c r="X528" s="527">
        <f t="shared" si="534"/>
        <v>9.8182343918826707</v>
      </c>
      <c r="Y528" s="526">
        <f t="shared" si="535"/>
        <v>14.099882695894831</v>
      </c>
      <c r="Z528" s="528">
        <f t="shared" si="536"/>
        <v>18.349508311318939</v>
      </c>
      <c r="AA528" s="526">
        <f t="shared" si="537"/>
        <v>1</v>
      </c>
      <c r="AB528" s="526">
        <f t="shared" si="538"/>
        <v>0.57965281356700005</v>
      </c>
      <c r="AC528" s="526">
        <f t="shared" si="539"/>
        <v>1</v>
      </c>
      <c r="AD528" s="526">
        <f t="shared" si="540"/>
        <v>1</v>
      </c>
      <c r="AE528" s="527">
        <f t="shared" si="541"/>
        <v>1</v>
      </c>
      <c r="AF528" s="526">
        <f t="shared" si="542"/>
        <v>1</v>
      </c>
      <c r="AG528" s="526">
        <f t="shared" si="543"/>
        <v>1</v>
      </c>
      <c r="AH528" s="526">
        <f t="shared" si="544"/>
        <v>1</v>
      </c>
      <c r="AI528" s="526">
        <f t="shared" si="545"/>
        <v>1</v>
      </c>
      <c r="AJ528" s="526">
        <f t="shared" si="546"/>
        <v>1</v>
      </c>
      <c r="AK528" s="526">
        <f t="shared" si="547"/>
        <v>1</v>
      </c>
      <c r="AL528" s="526">
        <f t="shared" si="548"/>
        <v>1</v>
      </c>
      <c r="AM528" s="526">
        <f t="shared" si="549"/>
        <v>1</v>
      </c>
      <c r="AN528" s="526">
        <f t="shared" si="550"/>
        <v>1</v>
      </c>
      <c r="AO528" s="526">
        <f t="shared" si="551"/>
        <v>1</v>
      </c>
      <c r="AP528" s="526">
        <f t="shared" si="552"/>
        <v>1</v>
      </c>
      <c r="AQ528" s="526">
        <f t="shared" si="553"/>
        <v>1</v>
      </c>
      <c r="AR528" s="526">
        <f t="shared" si="554"/>
        <v>1</v>
      </c>
      <c r="AS528" s="526">
        <f t="shared" si="555"/>
        <v>1</v>
      </c>
      <c r="AT528" s="526">
        <f t="shared" si="556"/>
        <v>1</v>
      </c>
      <c r="AU528" s="526">
        <f t="shared" si="557"/>
        <v>1</v>
      </c>
      <c r="AV528" s="526">
        <f t="shared" si="558"/>
        <v>1</v>
      </c>
      <c r="AW528" s="526">
        <f t="shared" si="559"/>
        <v>1</v>
      </c>
      <c r="AX528" s="526">
        <f t="shared" si="560"/>
        <v>1</v>
      </c>
      <c r="AY528" s="526">
        <f t="shared" si="561"/>
        <v>1</v>
      </c>
      <c r="AZ528" s="526">
        <f t="shared" si="562"/>
        <v>1</v>
      </c>
      <c r="BA528" s="526">
        <f t="shared" si="563"/>
        <v>1</v>
      </c>
      <c r="BB528" s="526">
        <f t="shared" si="564"/>
        <v>1</v>
      </c>
      <c r="BC528" s="526">
        <f t="shared" si="565"/>
        <v>1</v>
      </c>
      <c r="BD528" s="526">
        <f t="shared" si="566"/>
        <v>1</v>
      </c>
      <c r="BE528" s="526">
        <f t="shared" si="567"/>
        <v>1</v>
      </c>
      <c r="BF528" s="526">
        <f t="shared" si="568"/>
        <v>1</v>
      </c>
      <c r="BG528" s="526">
        <f t="shared" si="569"/>
        <v>1</v>
      </c>
      <c r="BH528" s="526">
        <f t="shared" si="570"/>
        <v>1</v>
      </c>
      <c r="BI528" s="526">
        <f t="shared" si="571"/>
        <v>1</v>
      </c>
      <c r="BJ528" s="526">
        <f t="shared" si="572"/>
        <v>1</v>
      </c>
      <c r="BK528" s="526">
        <f t="shared" si="573"/>
        <v>1</v>
      </c>
      <c r="BL528" s="526">
        <f t="shared" si="574"/>
        <v>1</v>
      </c>
      <c r="BM528" s="526">
        <f t="shared" si="575"/>
        <v>1</v>
      </c>
      <c r="BN528" s="526">
        <f t="shared" si="576"/>
        <v>1</v>
      </c>
      <c r="BO528" s="526">
        <f t="shared" si="577"/>
        <v>1</v>
      </c>
      <c r="BP528" s="526">
        <f t="shared" si="578"/>
        <v>1</v>
      </c>
      <c r="BQ528" s="526">
        <f t="shared" si="579"/>
        <v>1</v>
      </c>
      <c r="BR528" s="526">
        <f t="shared" si="580"/>
        <v>1</v>
      </c>
      <c r="BS528" s="526">
        <f t="shared" si="581"/>
        <v>1</v>
      </c>
      <c r="BT528" s="526">
        <f t="shared" si="582"/>
        <v>1</v>
      </c>
      <c r="BU528" s="526">
        <f t="shared" si="583"/>
        <v>1</v>
      </c>
      <c r="BV528" s="525">
        <f t="shared" si="584"/>
        <v>42.506059029774356</v>
      </c>
      <c r="BW528" s="525">
        <f t="shared" si="585"/>
        <v>9.7859691755240537</v>
      </c>
      <c r="BX528" s="526">
        <f t="shared" si="586"/>
        <v>19.384583572184944</v>
      </c>
      <c r="BY528" s="529">
        <f t="shared" si="587"/>
        <v>1</v>
      </c>
      <c r="BZ528" s="530">
        <f t="shared" si="588"/>
        <v>1.1472986212118177</v>
      </c>
      <c r="CB528" s="27"/>
      <c r="CC528" s="53"/>
    </row>
    <row r="529" spans="1:81">
      <c r="A529" s="32">
        <f t="shared" si="511"/>
        <v>1932</v>
      </c>
      <c r="B529" s="525">
        <f t="shared" si="512"/>
        <v>35.20196775707155</v>
      </c>
      <c r="C529" s="525">
        <f t="shared" si="513"/>
        <v>0.63268538923519457</v>
      </c>
      <c r="D529" s="525">
        <f t="shared" si="514"/>
        <v>35.20196775707155</v>
      </c>
      <c r="E529" s="525">
        <f t="shared" si="515"/>
        <v>0.67593963618754027</v>
      </c>
      <c r="F529" s="526">
        <f t="shared" si="516"/>
        <v>0.464159041980784</v>
      </c>
      <c r="G529" s="527">
        <f t="shared" si="517"/>
        <v>0.49417641882014984</v>
      </c>
      <c r="H529" s="526">
        <f t="shared" si="518"/>
        <v>0.5006957790215959</v>
      </c>
      <c r="I529" s="525">
        <f t="shared" si="519"/>
        <v>0.38320309740345704</v>
      </c>
      <c r="J529" s="527">
        <f t="shared" si="520"/>
        <v>0.46469564445200584</v>
      </c>
      <c r="K529" s="527">
        <f t="shared" si="521"/>
        <v>0.55573623736060951</v>
      </c>
      <c r="L529" s="527">
        <f t="shared" si="522"/>
        <v>1</v>
      </c>
      <c r="M529" s="527">
        <f t="shared" si="523"/>
        <v>1</v>
      </c>
      <c r="N529" s="527">
        <f t="shared" si="524"/>
        <v>1</v>
      </c>
      <c r="O529" s="527">
        <f t="shared" si="525"/>
        <v>1</v>
      </c>
      <c r="P529" s="527">
        <f t="shared" si="526"/>
        <v>1</v>
      </c>
      <c r="Q529" s="527">
        <f t="shared" si="527"/>
        <v>1</v>
      </c>
      <c r="R529" s="527">
        <f t="shared" si="528"/>
        <v>1</v>
      </c>
      <c r="S529" s="527">
        <f t="shared" si="529"/>
        <v>1</v>
      </c>
      <c r="T529" s="526">
        <f t="shared" si="530"/>
        <v>1</v>
      </c>
      <c r="U529" s="528">
        <f t="shared" si="531"/>
        <v>12.231051034060782</v>
      </c>
      <c r="V529" s="527">
        <f t="shared" si="532"/>
        <v>9.4173148785851772</v>
      </c>
      <c r="W529" s="526">
        <f t="shared" si="533"/>
        <v>14.665320810849698</v>
      </c>
      <c r="X529" s="527">
        <f t="shared" si="534"/>
        <v>10.621917223548904</v>
      </c>
      <c r="Y529" s="526">
        <f t="shared" si="535"/>
        <v>15.032898287575472</v>
      </c>
      <c r="Z529" s="528">
        <f t="shared" si="536"/>
        <v>18.948997692655862</v>
      </c>
      <c r="AA529" s="526">
        <f t="shared" si="537"/>
        <v>1</v>
      </c>
      <c r="AB529" s="526">
        <f t="shared" si="538"/>
        <v>0.5690791926988803</v>
      </c>
      <c r="AC529" s="526">
        <f t="shared" si="539"/>
        <v>1</v>
      </c>
      <c r="AD529" s="526">
        <f t="shared" si="540"/>
        <v>1</v>
      </c>
      <c r="AE529" s="527">
        <f t="shared" si="541"/>
        <v>1</v>
      </c>
      <c r="AF529" s="526">
        <f t="shared" si="542"/>
        <v>1</v>
      </c>
      <c r="AG529" s="526">
        <f t="shared" si="543"/>
        <v>1</v>
      </c>
      <c r="AH529" s="526">
        <f t="shared" si="544"/>
        <v>1</v>
      </c>
      <c r="AI529" s="526">
        <f t="shared" si="545"/>
        <v>1</v>
      </c>
      <c r="AJ529" s="526">
        <f t="shared" si="546"/>
        <v>1</v>
      </c>
      <c r="AK529" s="526">
        <f t="shared" si="547"/>
        <v>1</v>
      </c>
      <c r="AL529" s="526">
        <f t="shared" si="548"/>
        <v>1</v>
      </c>
      <c r="AM529" s="526">
        <f t="shared" si="549"/>
        <v>1</v>
      </c>
      <c r="AN529" s="526">
        <f t="shared" si="550"/>
        <v>1</v>
      </c>
      <c r="AO529" s="526">
        <f t="shared" si="551"/>
        <v>1</v>
      </c>
      <c r="AP529" s="526">
        <f t="shared" si="552"/>
        <v>1</v>
      </c>
      <c r="AQ529" s="526">
        <f t="shared" si="553"/>
        <v>1</v>
      </c>
      <c r="AR529" s="526">
        <f t="shared" si="554"/>
        <v>1</v>
      </c>
      <c r="AS529" s="526">
        <f t="shared" si="555"/>
        <v>1</v>
      </c>
      <c r="AT529" s="526">
        <f t="shared" si="556"/>
        <v>1</v>
      </c>
      <c r="AU529" s="526">
        <f t="shared" si="557"/>
        <v>1</v>
      </c>
      <c r="AV529" s="526">
        <f t="shared" si="558"/>
        <v>1</v>
      </c>
      <c r="AW529" s="526">
        <f t="shared" si="559"/>
        <v>1</v>
      </c>
      <c r="AX529" s="526">
        <f t="shared" si="560"/>
        <v>1</v>
      </c>
      <c r="AY529" s="526">
        <f t="shared" si="561"/>
        <v>1</v>
      </c>
      <c r="AZ529" s="526">
        <f t="shared" si="562"/>
        <v>1</v>
      </c>
      <c r="BA529" s="526">
        <f t="shared" si="563"/>
        <v>1</v>
      </c>
      <c r="BB529" s="526">
        <f t="shared" si="564"/>
        <v>1</v>
      </c>
      <c r="BC529" s="526">
        <f t="shared" si="565"/>
        <v>1</v>
      </c>
      <c r="BD529" s="526">
        <f t="shared" si="566"/>
        <v>1</v>
      </c>
      <c r="BE529" s="526">
        <f t="shared" si="567"/>
        <v>1</v>
      </c>
      <c r="BF529" s="526">
        <f t="shared" si="568"/>
        <v>1</v>
      </c>
      <c r="BG529" s="526">
        <f t="shared" si="569"/>
        <v>1</v>
      </c>
      <c r="BH529" s="526">
        <f t="shared" si="570"/>
        <v>1</v>
      </c>
      <c r="BI529" s="526">
        <f t="shared" si="571"/>
        <v>1</v>
      </c>
      <c r="BJ529" s="526">
        <f t="shared" si="572"/>
        <v>1</v>
      </c>
      <c r="BK529" s="526">
        <f t="shared" si="573"/>
        <v>1</v>
      </c>
      <c r="BL529" s="526">
        <f t="shared" si="574"/>
        <v>1</v>
      </c>
      <c r="BM529" s="526">
        <f t="shared" si="575"/>
        <v>1</v>
      </c>
      <c r="BN529" s="526">
        <f t="shared" si="576"/>
        <v>1</v>
      </c>
      <c r="BO529" s="526">
        <f t="shared" si="577"/>
        <v>1</v>
      </c>
      <c r="BP529" s="526">
        <f t="shared" si="578"/>
        <v>1</v>
      </c>
      <c r="BQ529" s="526">
        <f t="shared" si="579"/>
        <v>1</v>
      </c>
      <c r="BR529" s="526">
        <f t="shared" si="580"/>
        <v>1</v>
      </c>
      <c r="BS529" s="526">
        <f t="shared" si="581"/>
        <v>1</v>
      </c>
      <c r="BT529" s="526">
        <f t="shared" si="582"/>
        <v>1</v>
      </c>
      <c r="BU529" s="526">
        <f t="shared" si="583"/>
        <v>1</v>
      </c>
      <c r="BV529" s="525">
        <f t="shared" si="584"/>
        <v>38.869998558552687</v>
      </c>
      <c r="BW529" s="525">
        <f t="shared" si="585"/>
        <v>10.659229838208407</v>
      </c>
      <c r="BX529" s="526">
        <f t="shared" si="586"/>
        <v>20.035905580210361</v>
      </c>
      <c r="BY529" s="529">
        <f t="shared" si="587"/>
        <v>1</v>
      </c>
      <c r="BZ529" s="530">
        <f t="shared" si="588"/>
        <v>1.0349756792749965</v>
      </c>
      <c r="CB529" s="27"/>
      <c r="CC529" s="53"/>
    </row>
    <row r="530" spans="1:81">
      <c r="A530" s="32">
        <f t="shared" si="511"/>
        <v>1933</v>
      </c>
      <c r="B530" s="525">
        <f t="shared" si="512"/>
        <v>54.428796291609807</v>
      </c>
      <c r="C530" s="525">
        <f t="shared" si="513"/>
        <v>1.1151394618900625</v>
      </c>
      <c r="D530" s="525">
        <f t="shared" si="514"/>
        <v>54.428796291609807</v>
      </c>
      <c r="E530" s="525">
        <f t="shared" si="515"/>
        <v>0.88792431425318608</v>
      </c>
      <c r="F530" s="526">
        <f t="shared" si="516"/>
        <v>0.86924653685000663</v>
      </c>
      <c r="G530" s="527">
        <f t="shared" si="517"/>
        <v>0.86223273199295125</v>
      </c>
      <c r="H530" s="526">
        <f t="shared" si="518"/>
        <v>0.78063582892487049</v>
      </c>
      <c r="I530" s="525">
        <f t="shared" si="519"/>
        <v>0.84286021628210461</v>
      </c>
      <c r="J530" s="527">
        <f t="shared" si="520"/>
        <v>0.9602649193621724</v>
      </c>
      <c r="K530" s="527">
        <f t="shared" si="521"/>
        <v>1.0651553945619279</v>
      </c>
      <c r="L530" s="527">
        <f t="shared" si="522"/>
        <v>1</v>
      </c>
      <c r="M530" s="527">
        <f t="shared" si="523"/>
        <v>1</v>
      </c>
      <c r="N530" s="527">
        <f t="shared" si="524"/>
        <v>1</v>
      </c>
      <c r="O530" s="527">
        <f t="shared" si="525"/>
        <v>1</v>
      </c>
      <c r="P530" s="527">
        <f t="shared" si="526"/>
        <v>1</v>
      </c>
      <c r="Q530" s="527">
        <f t="shared" si="527"/>
        <v>1</v>
      </c>
      <c r="R530" s="527">
        <f t="shared" si="528"/>
        <v>1</v>
      </c>
      <c r="S530" s="527">
        <f t="shared" si="529"/>
        <v>1</v>
      </c>
      <c r="T530" s="526">
        <f t="shared" si="530"/>
        <v>1</v>
      </c>
      <c r="U530" s="528">
        <f t="shared" si="531"/>
        <v>12.94517776729276</v>
      </c>
      <c r="V530" s="527">
        <f t="shared" si="532"/>
        <v>9.9087188765059029</v>
      </c>
      <c r="W530" s="526">
        <f t="shared" si="533"/>
        <v>15.086673021465996</v>
      </c>
      <c r="X530" s="527">
        <f t="shared" si="534"/>
        <v>11.122099396648702</v>
      </c>
      <c r="Y530" s="526">
        <f t="shared" si="535"/>
        <v>15.470987481727821</v>
      </c>
      <c r="Z530" s="528">
        <f t="shared" si="536"/>
        <v>19.208365529991646</v>
      </c>
      <c r="AA530" s="526">
        <f t="shared" si="537"/>
        <v>1</v>
      </c>
      <c r="AB530" s="526">
        <f t="shared" si="538"/>
        <v>0.60790188904063647</v>
      </c>
      <c r="AC530" s="526">
        <f t="shared" si="539"/>
        <v>1</v>
      </c>
      <c r="AD530" s="526">
        <f t="shared" si="540"/>
        <v>1</v>
      </c>
      <c r="AE530" s="527">
        <f t="shared" si="541"/>
        <v>1</v>
      </c>
      <c r="AF530" s="526">
        <f t="shared" si="542"/>
        <v>1</v>
      </c>
      <c r="AG530" s="526">
        <f t="shared" si="543"/>
        <v>1</v>
      </c>
      <c r="AH530" s="526">
        <f t="shared" si="544"/>
        <v>1</v>
      </c>
      <c r="AI530" s="526">
        <f t="shared" si="545"/>
        <v>1</v>
      </c>
      <c r="AJ530" s="526">
        <f t="shared" si="546"/>
        <v>1</v>
      </c>
      <c r="AK530" s="526">
        <f t="shared" si="547"/>
        <v>1</v>
      </c>
      <c r="AL530" s="526">
        <f t="shared" si="548"/>
        <v>1</v>
      </c>
      <c r="AM530" s="526">
        <f t="shared" si="549"/>
        <v>1</v>
      </c>
      <c r="AN530" s="526">
        <f t="shared" si="550"/>
        <v>1</v>
      </c>
      <c r="AO530" s="526">
        <f t="shared" si="551"/>
        <v>1</v>
      </c>
      <c r="AP530" s="526">
        <f t="shared" si="552"/>
        <v>1</v>
      </c>
      <c r="AQ530" s="526">
        <f t="shared" si="553"/>
        <v>1</v>
      </c>
      <c r="AR530" s="526">
        <f t="shared" si="554"/>
        <v>1</v>
      </c>
      <c r="AS530" s="526">
        <f t="shared" si="555"/>
        <v>1</v>
      </c>
      <c r="AT530" s="526">
        <f t="shared" si="556"/>
        <v>1</v>
      </c>
      <c r="AU530" s="526">
        <f t="shared" si="557"/>
        <v>1</v>
      </c>
      <c r="AV530" s="526">
        <f t="shared" si="558"/>
        <v>1</v>
      </c>
      <c r="AW530" s="526">
        <f t="shared" si="559"/>
        <v>1</v>
      </c>
      <c r="AX530" s="526">
        <f t="shared" si="560"/>
        <v>1</v>
      </c>
      <c r="AY530" s="526">
        <f t="shared" si="561"/>
        <v>1</v>
      </c>
      <c r="AZ530" s="526">
        <f t="shared" si="562"/>
        <v>1</v>
      </c>
      <c r="BA530" s="526">
        <f t="shared" si="563"/>
        <v>1</v>
      </c>
      <c r="BB530" s="526">
        <f t="shared" si="564"/>
        <v>1</v>
      </c>
      <c r="BC530" s="526">
        <f t="shared" si="565"/>
        <v>1</v>
      </c>
      <c r="BD530" s="526">
        <f t="shared" si="566"/>
        <v>1</v>
      </c>
      <c r="BE530" s="526">
        <f t="shared" si="567"/>
        <v>1</v>
      </c>
      <c r="BF530" s="526">
        <f t="shared" si="568"/>
        <v>1</v>
      </c>
      <c r="BG530" s="526">
        <f t="shared" si="569"/>
        <v>1</v>
      </c>
      <c r="BH530" s="526">
        <f t="shared" si="570"/>
        <v>1</v>
      </c>
      <c r="BI530" s="526">
        <f t="shared" si="571"/>
        <v>1</v>
      </c>
      <c r="BJ530" s="526">
        <f t="shared" si="572"/>
        <v>1</v>
      </c>
      <c r="BK530" s="526">
        <f t="shared" si="573"/>
        <v>1</v>
      </c>
      <c r="BL530" s="526">
        <f t="shared" si="574"/>
        <v>1</v>
      </c>
      <c r="BM530" s="526">
        <f t="shared" si="575"/>
        <v>1</v>
      </c>
      <c r="BN530" s="526">
        <f t="shared" si="576"/>
        <v>1</v>
      </c>
      <c r="BO530" s="526">
        <f t="shared" si="577"/>
        <v>1</v>
      </c>
      <c r="BP530" s="526">
        <f t="shared" si="578"/>
        <v>1</v>
      </c>
      <c r="BQ530" s="526">
        <f t="shared" si="579"/>
        <v>1</v>
      </c>
      <c r="BR530" s="526">
        <f t="shared" si="580"/>
        <v>1</v>
      </c>
      <c r="BS530" s="526">
        <f t="shared" si="581"/>
        <v>1</v>
      </c>
      <c r="BT530" s="526">
        <f t="shared" si="582"/>
        <v>1</v>
      </c>
      <c r="BU530" s="526">
        <f t="shared" si="583"/>
        <v>1</v>
      </c>
      <c r="BV530" s="525">
        <f t="shared" si="584"/>
        <v>60.196415257109798</v>
      </c>
      <c r="BW530" s="525">
        <f t="shared" si="585"/>
        <v>11.237868956823492</v>
      </c>
      <c r="BX530" s="526">
        <f t="shared" si="586"/>
        <v>20.32842980168143</v>
      </c>
      <c r="BY530" s="529">
        <f t="shared" si="587"/>
        <v>1</v>
      </c>
      <c r="BZ530" s="530">
        <f t="shared" si="588"/>
        <v>1.0590448811186008</v>
      </c>
      <c r="CB530" s="27"/>
      <c r="CC530" s="53"/>
    </row>
    <row r="531" spans="1:81">
      <c r="A531" s="32">
        <f t="shared" si="511"/>
        <v>1934</v>
      </c>
      <c r="B531" s="525">
        <f t="shared" si="512"/>
        <v>50.062557592058702</v>
      </c>
      <c r="C531" s="525">
        <f t="shared" si="513"/>
        <v>1.0284946083123698</v>
      </c>
      <c r="D531" s="525">
        <f t="shared" si="514"/>
        <v>50.062557592058702</v>
      </c>
      <c r="E531" s="525">
        <f t="shared" si="515"/>
        <v>0.96601956457364235</v>
      </c>
      <c r="F531" s="526">
        <f t="shared" si="516"/>
        <v>0.84888243364242844</v>
      </c>
      <c r="G531" s="527">
        <f t="shared" si="517"/>
        <v>0.90519767817219521</v>
      </c>
      <c r="H531" s="526">
        <f t="shared" si="518"/>
        <v>0.87039842723352445</v>
      </c>
      <c r="I531" s="525">
        <f t="shared" si="519"/>
        <v>0.91635835902249585</v>
      </c>
      <c r="J531" s="527">
        <f t="shared" si="520"/>
        <v>1.0910990135823104</v>
      </c>
      <c r="K531" s="527">
        <f t="shared" si="521"/>
        <v>1.2758156925033988</v>
      </c>
      <c r="L531" s="527">
        <f t="shared" si="522"/>
        <v>1</v>
      </c>
      <c r="M531" s="527">
        <f t="shared" si="523"/>
        <v>1</v>
      </c>
      <c r="N531" s="527">
        <f t="shared" si="524"/>
        <v>1</v>
      </c>
      <c r="O531" s="527">
        <f t="shared" si="525"/>
        <v>1</v>
      </c>
      <c r="P531" s="527">
        <f t="shared" si="526"/>
        <v>1</v>
      </c>
      <c r="Q531" s="527">
        <f t="shared" si="527"/>
        <v>1</v>
      </c>
      <c r="R531" s="527">
        <f t="shared" si="528"/>
        <v>1</v>
      </c>
      <c r="S531" s="527">
        <f t="shared" si="529"/>
        <v>1</v>
      </c>
      <c r="T531" s="526">
        <f t="shared" si="530"/>
        <v>1</v>
      </c>
      <c r="U531" s="528">
        <f t="shared" si="531"/>
        <v>13.953319898019656</v>
      </c>
      <c r="V531" s="527">
        <f t="shared" si="532"/>
        <v>10.427122763615579</v>
      </c>
      <c r="W531" s="526">
        <f t="shared" si="533"/>
        <v>15.429092256647685</v>
      </c>
      <c r="X531" s="527">
        <f t="shared" si="534"/>
        <v>11.634433898160612</v>
      </c>
      <c r="Y531" s="526">
        <f t="shared" si="535"/>
        <v>15.828448168025082</v>
      </c>
      <c r="Z531" s="528">
        <f t="shared" si="536"/>
        <v>19.253046486049776</v>
      </c>
      <c r="AA531" s="526">
        <f t="shared" si="537"/>
        <v>1</v>
      </c>
      <c r="AB531" s="526">
        <f t="shared" si="538"/>
        <v>0.73164925471262698</v>
      </c>
      <c r="AC531" s="526">
        <f t="shared" si="539"/>
        <v>1</v>
      </c>
      <c r="AD531" s="526">
        <f t="shared" si="540"/>
        <v>1</v>
      </c>
      <c r="AE531" s="527">
        <f t="shared" si="541"/>
        <v>1</v>
      </c>
      <c r="AF531" s="526">
        <f t="shared" si="542"/>
        <v>1</v>
      </c>
      <c r="AG531" s="526">
        <f t="shared" si="543"/>
        <v>1</v>
      </c>
      <c r="AH531" s="526">
        <f t="shared" si="544"/>
        <v>1</v>
      </c>
      <c r="AI531" s="526">
        <f t="shared" si="545"/>
        <v>1</v>
      </c>
      <c r="AJ531" s="526">
        <f t="shared" si="546"/>
        <v>1</v>
      </c>
      <c r="AK531" s="526">
        <f t="shared" si="547"/>
        <v>1</v>
      </c>
      <c r="AL531" s="526">
        <f t="shared" si="548"/>
        <v>1</v>
      </c>
      <c r="AM531" s="526">
        <f t="shared" si="549"/>
        <v>1</v>
      </c>
      <c r="AN531" s="526">
        <f t="shared" si="550"/>
        <v>1</v>
      </c>
      <c r="AO531" s="526">
        <f t="shared" si="551"/>
        <v>1</v>
      </c>
      <c r="AP531" s="526">
        <f t="shared" si="552"/>
        <v>1</v>
      </c>
      <c r="AQ531" s="526">
        <f t="shared" si="553"/>
        <v>1</v>
      </c>
      <c r="AR531" s="526">
        <f t="shared" si="554"/>
        <v>1</v>
      </c>
      <c r="AS531" s="526">
        <f t="shared" si="555"/>
        <v>1</v>
      </c>
      <c r="AT531" s="526">
        <f t="shared" si="556"/>
        <v>1</v>
      </c>
      <c r="AU531" s="526">
        <f t="shared" si="557"/>
        <v>1</v>
      </c>
      <c r="AV531" s="526">
        <f t="shared" si="558"/>
        <v>1</v>
      </c>
      <c r="AW531" s="526">
        <f t="shared" si="559"/>
        <v>1</v>
      </c>
      <c r="AX531" s="526">
        <f t="shared" si="560"/>
        <v>1</v>
      </c>
      <c r="AY531" s="526">
        <f t="shared" si="561"/>
        <v>1</v>
      </c>
      <c r="AZ531" s="526">
        <f t="shared" si="562"/>
        <v>1</v>
      </c>
      <c r="BA531" s="526">
        <f t="shared" si="563"/>
        <v>1</v>
      </c>
      <c r="BB531" s="526">
        <f t="shared" si="564"/>
        <v>1</v>
      </c>
      <c r="BC531" s="526">
        <f t="shared" si="565"/>
        <v>1</v>
      </c>
      <c r="BD531" s="526">
        <f t="shared" si="566"/>
        <v>1</v>
      </c>
      <c r="BE531" s="526">
        <f t="shared" si="567"/>
        <v>1</v>
      </c>
      <c r="BF531" s="526">
        <f t="shared" si="568"/>
        <v>1</v>
      </c>
      <c r="BG531" s="526">
        <f t="shared" si="569"/>
        <v>1</v>
      </c>
      <c r="BH531" s="526">
        <f t="shared" si="570"/>
        <v>1</v>
      </c>
      <c r="BI531" s="526">
        <f t="shared" si="571"/>
        <v>1</v>
      </c>
      <c r="BJ531" s="526">
        <f t="shared" si="572"/>
        <v>1</v>
      </c>
      <c r="BK531" s="526">
        <f t="shared" si="573"/>
        <v>1</v>
      </c>
      <c r="BL531" s="526">
        <f t="shared" si="574"/>
        <v>1</v>
      </c>
      <c r="BM531" s="526">
        <f t="shared" si="575"/>
        <v>1</v>
      </c>
      <c r="BN531" s="526">
        <f t="shared" si="576"/>
        <v>1</v>
      </c>
      <c r="BO531" s="526">
        <f t="shared" si="577"/>
        <v>1</v>
      </c>
      <c r="BP531" s="526">
        <f t="shared" si="578"/>
        <v>1</v>
      </c>
      <c r="BQ531" s="526">
        <f t="shared" si="579"/>
        <v>1</v>
      </c>
      <c r="BR531" s="526">
        <f t="shared" si="580"/>
        <v>1</v>
      </c>
      <c r="BS531" s="526">
        <f t="shared" si="581"/>
        <v>1</v>
      </c>
      <c r="BT531" s="526">
        <f t="shared" si="582"/>
        <v>1</v>
      </c>
      <c r="BU531" s="526">
        <f t="shared" si="583"/>
        <v>1</v>
      </c>
      <c r="BV531" s="525">
        <f t="shared" si="584"/>
        <v>55.456090336483506</v>
      </c>
      <c r="BW531" s="525">
        <f t="shared" si="585"/>
        <v>11.849462877692892</v>
      </c>
      <c r="BX531" s="526">
        <f t="shared" si="586"/>
        <v>20.394054305770322</v>
      </c>
      <c r="BY531" s="529">
        <f t="shared" si="587"/>
        <v>1</v>
      </c>
      <c r="BZ531" s="530">
        <f t="shared" si="588"/>
        <v>1.0911371502434069</v>
      </c>
      <c r="CB531" s="27"/>
      <c r="CC531" s="53"/>
    </row>
    <row r="532" spans="1:81">
      <c r="A532" s="32">
        <f t="shared" si="511"/>
        <v>1935</v>
      </c>
      <c r="B532" s="525">
        <f t="shared" ref="B532:B563" si="589">B531*(1+IF(ISNUMBER(B72), B72, 0)%)</f>
        <v>76.809091903817333</v>
      </c>
      <c r="C532" s="525">
        <f t="shared" ref="C532:C563" si="590">C531*(1+IF(ISNUMBER(C72), C72, 0)%)</f>
        <v>1.5016100803689751</v>
      </c>
      <c r="D532" s="525">
        <f t="shared" ref="D532:D563" si="591">D531*(1+IF(ISNUMBER(D72), D72, 0)%)</f>
        <v>76.809091903817333</v>
      </c>
      <c r="E532" s="525">
        <f t="shared" ref="E532:E563" si="592">E531*(1+IF(ISNUMBER(E72), E72, 0)%)</f>
        <v>1.4156570140186848</v>
      </c>
      <c r="F532" s="526">
        <f t="shared" ref="F532:F563" si="593">F531*(1+IF(ISNUMBER(F72), F72, 0)%)</f>
        <v>1.3732830122722133</v>
      </c>
      <c r="G532" s="527">
        <f t="shared" ref="G532:G563" si="594">G531*(1+IF(ISNUMBER(G72), G72, 0)%)</f>
        <v>1.3476720032787113</v>
      </c>
      <c r="H532" s="526">
        <f t="shared" ref="H532:H563" si="595">H531*(1+IF(ISNUMBER(H72), H72, 0)%)</f>
        <v>1.2065250598427919</v>
      </c>
      <c r="I532" s="525">
        <f t="shared" ref="I532:I563" si="596">I531*(1+IF(ISNUMBER(I72), I72, 0)%)</f>
        <v>1.2813698936301836</v>
      </c>
      <c r="J532" s="527">
        <f t="shared" ref="J532:J563" si="597">J531*(1+IF(ISNUMBER(J72), J72, 0)%)</f>
        <v>1.5482139650662938</v>
      </c>
      <c r="K532" s="527">
        <f t="shared" ref="K532:K563" si="598">K531*(1+IF(ISNUMBER(K72), K72, 0)%)</f>
        <v>1.8372024280243773</v>
      </c>
      <c r="L532" s="527">
        <f t="shared" ref="L532:L563" si="599">L531*(1+IF(ISNUMBER(L72), L72, 0)%)</f>
        <v>1</v>
      </c>
      <c r="M532" s="527">
        <f t="shared" ref="M532:M563" si="600">M531*(1+IF(ISNUMBER(M72), M72, 0)%)</f>
        <v>1</v>
      </c>
      <c r="N532" s="527">
        <f t="shared" ref="N532:N563" si="601">N531*(1+IF(ISNUMBER(N72), N72, 0)%)</f>
        <v>1</v>
      </c>
      <c r="O532" s="527">
        <f t="shared" ref="O532:O563" si="602">O531*(1+IF(ISNUMBER(O72), O72, 0)%)</f>
        <v>1</v>
      </c>
      <c r="P532" s="527">
        <f t="shared" ref="P532:P563" si="603">P531*(1+IF(ISNUMBER(P72), P72, 0)%)</f>
        <v>1</v>
      </c>
      <c r="Q532" s="527">
        <f t="shared" ref="Q532:Q563" si="604">Q531*(1+IF(ISNUMBER(Q72), Q72, 0)%)</f>
        <v>1</v>
      </c>
      <c r="R532" s="527">
        <f t="shared" ref="R532:R563" si="605">R531*(1+IF(ISNUMBER(R72), R72, 0)%)</f>
        <v>1</v>
      </c>
      <c r="S532" s="527">
        <f t="shared" ref="S532:S563" si="606">S531*(1+IF(ISNUMBER(S72), S72, 0)%)</f>
        <v>1</v>
      </c>
      <c r="T532" s="526">
        <f t="shared" ref="T532:T563" si="607">T531*(1+IF(ISNUMBER(T72), T72, 0)%)</f>
        <v>1</v>
      </c>
      <c r="U532" s="528">
        <f t="shared" ref="U532:U563" si="608">U531*(1+IF(ISNUMBER(U72), U72, 0)%)</f>
        <v>14.602529953757847</v>
      </c>
      <c r="V532" s="527">
        <f t="shared" ref="V532:V563" si="609">V531*(1+IF(ISNUMBER(V72), V72, 0)%)</f>
        <v>10.809192894720997</v>
      </c>
      <c r="W532" s="526">
        <f t="shared" ref="W532:W563" si="610">W531*(1+IF(ISNUMBER(W72), W72, 0)%)</f>
        <v>15.658663389555118</v>
      </c>
      <c r="X532" s="527">
        <f t="shared" ref="X532:X563" si="611">X531*(1+IF(ISNUMBER(X72), X72, 0)%)</f>
        <v>12.011409428681706</v>
      </c>
      <c r="Y532" s="526">
        <f t="shared" ref="Y532:Y563" si="612">Y531*(1+IF(ISNUMBER(Y72), Y72, 0)%)</f>
        <v>16.070376680775095</v>
      </c>
      <c r="Z532" s="528">
        <f t="shared" ref="Z532:Z563" si="613">Z531*(1+IF(ISNUMBER(Z72), Z72, 0)%)</f>
        <v>19.269418807298027</v>
      </c>
      <c r="AA532" s="526">
        <f t="shared" ref="AA532:AA563" si="614">AA531*(1+IF(ISNUMBER(AA72), AA72, 0)%)</f>
        <v>1</v>
      </c>
      <c r="AB532" s="526">
        <f t="shared" ref="AB532:AB563" si="615">AB531*(1+IF(ISNUMBER(AB72), AB72, 0)%)</f>
        <v>0.99040403747459282</v>
      </c>
      <c r="AC532" s="526">
        <f t="shared" ref="AC532:AC563" si="616">AC531*(1+IF(ISNUMBER(AC72), AC72, 0)%)</f>
        <v>1</v>
      </c>
      <c r="AD532" s="526">
        <f t="shared" ref="AD532:AD563" si="617">AD531*(1+IF(ISNUMBER(AD72), AD72, 0)%)</f>
        <v>1</v>
      </c>
      <c r="AE532" s="527">
        <f t="shared" ref="AE532:AE563" si="618">AE531*(1+IF(ISNUMBER(AE72), AE72, 0)%)</f>
        <v>1</v>
      </c>
      <c r="AF532" s="526">
        <f t="shared" ref="AF532:AF563" si="619">AF531*(1+IF(ISNUMBER(AF72), AF72, 0)%)</f>
        <v>1</v>
      </c>
      <c r="AG532" s="526">
        <f t="shared" ref="AG532:AG563" si="620">AG531*(1+IF(ISNUMBER(AG72), AG72, 0)%)</f>
        <v>1</v>
      </c>
      <c r="AH532" s="526">
        <f t="shared" ref="AH532:AH563" si="621">AH531*(1+IF(ISNUMBER(AH72), AH72, 0)%)</f>
        <v>1</v>
      </c>
      <c r="AI532" s="526">
        <f t="shared" ref="AI532:AI563" si="622">AI531*(1+IF(ISNUMBER(AI72), AI72, 0)%)</f>
        <v>1</v>
      </c>
      <c r="AJ532" s="526">
        <f t="shared" ref="AJ532:AJ563" si="623">AJ531*(1+IF(ISNUMBER(AJ72), AJ72, 0)%)</f>
        <v>1</v>
      </c>
      <c r="AK532" s="526">
        <f t="shared" ref="AK532:AK563" si="624">AK531*(1+IF(ISNUMBER(AK72), AK72, 0)%)</f>
        <v>1</v>
      </c>
      <c r="AL532" s="526">
        <f t="shared" ref="AL532:AL563" si="625">AL531*(1+IF(ISNUMBER(AL72), AL72, 0)%)</f>
        <v>1</v>
      </c>
      <c r="AM532" s="526">
        <f t="shared" ref="AM532:AM563" si="626">AM531*(1+IF(ISNUMBER(AM72), AM72, 0)%)</f>
        <v>1</v>
      </c>
      <c r="AN532" s="526">
        <f t="shared" ref="AN532:AN563" si="627">AN531*(1+IF(ISNUMBER(AN72), AN72, 0)%)</f>
        <v>1</v>
      </c>
      <c r="AO532" s="526">
        <f t="shared" ref="AO532:AO563" si="628">AO531*(1+IF(ISNUMBER(AO72), AO72, 0)%)</f>
        <v>1</v>
      </c>
      <c r="AP532" s="526">
        <f t="shared" ref="AP532:AP563" si="629">AP531*(1+IF(ISNUMBER(AP72), AP72, 0)%)</f>
        <v>1</v>
      </c>
      <c r="AQ532" s="526">
        <f t="shared" ref="AQ532:AQ563" si="630">AQ531*(1+IF(ISNUMBER(AQ72), AQ72, 0)%)</f>
        <v>1</v>
      </c>
      <c r="AR532" s="526">
        <f t="shared" ref="AR532:AR563" si="631">AR531*(1+IF(ISNUMBER(AR72), AR72, 0)%)</f>
        <v>1</v>
      </c>
      <c r="AS532" s="526">
        <f t="shared" ref="AS532:AS563" si="632">AS531*(1+IF(ISNUMBER(AS72), AS72, 0)%)</f>
        <v>1</v>
      </c>
      <c r="AT532" s="526">
        <f t="shared" ref="AT532:AT563" si="633">AT531*(1+IF(ISNUMBER(AT72), AT72, 0)%)</f>
        <v>1</v>
      </c>
      <c r="AU532" s="526">
        <f t="shared" ref="AU532:AU563" si="634">AU531*(1+IF(ISNUMBER(AU72), AU72, 0)%)</f>
        <v>1</v>
      </c>
      <c r="AV532" s="526">
        <f t="shared" ref="AV532:AV563" si="635">AV531*(1+IF(ISNUMBER(AV72), AV72, 0)%)</f>
        <v>1</v>
      </c>
      <c r="AW532" s="526">
        <f t="shared" ref="AW532:AW563" si="636">AW531*(1+IF(ISNUMBER(AW72), AW72, 0)%)</f>
        <v>1</v>
      </c>
      <c r="AX532" s="526">
        <f t="shared" ref="AX532:AX563" si="637">AX531*(1+IF(ISNUMBER(AX72), AX72, 0)%)</f>
        <v>1</v>
      </c>
      <c r="AY532" s="526">
        <f t="shared" ref="AY532:AY563" si="638">AY531*(1+IF(ISNUMBER(AY72), AY72, 0)%)</f>
        <v>1</v>
      </c>
      <c r="AZ532" s="526">
        <f t="shared" ref="AZ532:AZ563" si="639">AZ531*(1+IF(ISNUMBER(AZ72), AZ72, 0)%)</f>
        <v>1</v>
      </c>
      <c r="BA532" s="526">
        <f t="shared" ref="BA532:BA563" si="640">BA531*(1+IF(ISNUMBER(BA72), BA72, 0)%)</f>
        <v>1</v>
      </c>
      <c r="BB532" s="526">
        <f t="shared" ref="BB532:BB563" si="641">BB531*(1+IF(ISNUMBER(BB72), BB72, 0)%)</f>
        <v>1</v>
      </c>
      <c r="BC532" s="526">
        <f t="shared" ref="BC532:BC563" si="642">BC531*(1+IF(ISNUMBER(BC72), BC72, 0)%)</f>
        <v>1</v>
      </c>
      <c r="BD532" s="526">
        <f t="shared" ref="BD532:BD563" si="643">BD531*(1+IF(ISNUMBER(BD72), BD72, 0)%)</f>
        <v>1</v>
      </c>
      <c r="BE532" s="526">
        <f t="shared" ref="BE532:BE563" si="644">BE531*(1+IF(ISNUMBER(BE72), BE72, 0)%)</f>
        <v>1</v>
      </c>
      <c r="BF532" s="526">
        <f t="shared" ref="BF532:BF563" si="645">BF531*(1+IF(ISNUMBER(BF72), BF72, 0)%)</f>
        <v>1</v>
      </c>
      <c r="BG532" s="526">
        <f t="shared" ref="BG532:BG563" si="646">BG531*(1+IF(ISNUMBER(BG72), BG72, 0)%)</f>
        <v>1</v>
      </c>
      <c r="BH532" s="526">
        <f t="shared" ref="BH532:BH563" si="647">BH531*(1+IF(ISNUMBER(BH72), BH72, 0)%)</f>
        <v>1</v>
      </c>
      <c r="BI532" s="526">
        <f t="shared" ref="BI532:BI563" si="648">BI531*(1+IF(ISNUMBER(BI72), BI72, 0)%)</f>
        <v>1</v>
      </c>
      <c r="BJ532" s="526">
        <f t="shared" ref="BJ532:BJ563" si="649">BJ531*(1+IF(ISNUMBER(BJ72), BJ72, 0)%)</f>
        <v>1</v>
      </c>
      <c r="BK532" s="526">
        <f t="shared" ref="BK532:BK563" si="650">BK531*(1+IF(ISNUMBER(BK72), BK72, 0)%)</f>
        <v>1</v>
      </c>
      <c r="BL532" s="526">
        <f t="shared" ref="BL532:BL563" si="651">BL531*(1+IF(ISNUMBER(BL72), BL72, 0)%)</f>
        <v>1</v>
      </c>
      <c r="BM532" s="526">
        <f t="shared" ref="BM532:BM563" si="652">BM531*(1+IF(ISNUMBER(BM72), BM72, 0)%)</f>
        <v>1</v>
      </c>
      <c r="BN532" s="526">
        <f t="shared" ref="BN532:BN563" si="653">BN531*(1+IF(ISNUMBER(BN72), BN72, 0)%)</f>
        <v>1</v>
      </c>
      <c r="BO532" s="526">
        <f t="shared" ref="BO532:BO563" si="654">BO531*(1+IF(ISNUMBER(BO72), BO72, 0)%)</f>
        <v>1</v>
      </c>
      <c r="BP532" s="526">
        <f t="shared" ref="BP532:BP563" si="655">BP531*(1+IF(ISNUMBER(BP72), BP72, 0)%)</f>
        <v>1</v>
      </c>
      <c r="BQ532" s="526">
        <f t="shared" ref="BQ532:BQ563" si="656">BQ531*(1+IF(ISNUMBER(BQ72), BQ72, 0)%)</f>
        <v>1</v>
      </c>
      <c r="BR532" s="526">
        <f t="shared" ref="BR532:BR563" si="657">BR531*(1+IF(ISNUMBER(BR72), BR72, 0)%)</f>
        <v>1</v>
      </c>
      <c r="BS532" s="526">
        <f t="shared" ref="BS532:BS563" si="658">BS531*(1+IF(ISNUMBER(BS72), BS72, 0)%)</f>
        <v>1</v>
      </c>
      <c r="BT532" s="526">
        <f t="shared" ref="BT532:BT563" si="659">BT531*(1+IF(ISNUMBER(BT72), BT72, 0)%)</f>
        <v>1</v>
      </c>
      <c r="BU532" s="526">
        <f t="shared" ref="BU532:BU563" si="660">BU531*(1+IF(ISNUMBER(BU72), BU72, 0)%)</f>
        <v>1</v>
      </c>
      <c r="BV532" s="525">
        <f t="shared" ref="BV532:BV563" si="661">BV531*(1+IF(ISNUMBER(BV72), BV72, 0)%)</f>
        <v>85.220320247101554</v>
      </c>
      <c r="BW532" s="525">
        <f t="shared" ref="BW532:BW563" si="662">BW531*(1+IF(ISNUMBER(BW72), BW72, 0)%)</f>
        <v>12.308217627544702</v>
      </c>
      <c r="BX532" s="526">
        <f t="shared" ref="BX532:BX563" si="663">BX531*(1+IF(ISNUMBER(BX72), BX72, 0)%)</f>
        <v>20.429767169466128</v>
      </c>
      <c r="BY532" s="529">
        <f t="shared" ref="BY532:BY563" si="664">BY531*(1+IF(ISNUMBER(BY72), BY72, 0)%)</f>
        <v>1</v>
      </c>
      <c r="BZ532" s="530">
        <f t="shared" ref="BZ532:BZ563" si="665">BZ531*(1+IF(ISNUMBER(BZ72), BZ72, 0)%)</f>
        <v>1.1071832848058101</v>
      </c>
      <c r="CB532" s="27"/>
      <c r="CC532" s="53"/>
    </row>
    <row r="533" spans="1:81">
      <c r="A533" s="32">
        <f t="shared" si="511"/>
        <v>1936</v>
      </c>
      <c r="B533" s="525">
        <f t="shared" si="589"/>
        <v>102.0441764658302</v>
      </c>
      <c r="C533" s="525">
        <f t="shared" si="590"/>
        <v>2.0634396633182348</v>
      </c>
      <c r="D533" s="525">
        <f t="shared" si="591"/>
        <v>102.0441764658302</v>
      </c>
      <c r="E533" s="525">
        <f t="shared" si="592"/>
        <v>1.7702025405125659</v>
      </c>
      <c r="F533" s="526">
        <f t="shared" si="593"/>
        <v>1.8475157923209042</v>
      </c>
      <c r="G533" s="527">
        <f t="shared" si="594"/>
        <v>1.7466579681562062</v>
      </c>
      <c r="H533" s="526">
        <f t="shared" si="595"/>
        <v>1.5126507389171175</v>
      </c>
      <c r="I533" s="525">
        <f t="shared" si="596"/>
        <v>2.0078392659406727</v>
      </c>
      <c r="J533" s="527">
        <f t="shared" si="597"/>
        <v>2.1872701370818572</v>
      </c>
      <c r="K533" s="527">
        <f t="shared" si="598"/>
        <v>2.3004552618374228</v>
      </c>
      <c r="L533" s="527">
        <f t="shared" si="599"/>
        <v>1</v>
      </c>
      <c r="M533" s="527">
        <f t="shared" si="600"/>
        <v>1</v>
      </c>
      <c r="N533" s="527">
        <f t="shared" si="601"/>
        <v>1</v>
      </c>
      <c r="O533" s="527">
        <f t="shared" si="602"/>
        <v>1</v>
      </c>
      <c r="P533" s="527">
        <f t="shared" si="603"/>
        <v>1</v>
      </c>
      <c r="Q533" s="527">
        <f t="shared" si="604"/>
        <v>1</v>
      </c>
      <c r="R533" s="527">
        <f t="shared" si="605"/>
        <v>1</v>
      </c>
      <c r="S533" s="527">
        <f t="shared" si="606"/>
        <v>1</v>
      </c>
      <c r="T533" s="526">
        <f t="shared" si="607"/>
        <v>1</v>
      </c>
      <c r="U533" s="528">
        <f t="shared" si="608"/>
        <v>14.895320310802461</v>
      </c>
      <c r="V533" s="527">
        <f t="shared" si="609"/>
        <v>11.09264631488389</v>
      </c>
      <c r="W533" s="526">
        <f t="shared" si="610"/>
        <v>15.840266661340028</v>
      </c>
      <c r="X533" s="527">
        <f t="shared" si="611"/>
        <v>12.293905869162359</v>
      </c>
      <c r="Y533" s="526">
        <f t="shared" si="612"/>
        <v>16.263247162256079</v>
      </c>
      <c r="Z533" s="528">
        <f t="shared" si="613"/>
        <v>19.284841122389757</v>
      </c>
      <c r="AA533" s="526">
        <f t="shared" si="614"/>
        <v>1</v>
      </c>
      <c r="AB533" s="526">
        <f t="shared" si="615"/>
        <v>1.3005276690825522</v>
      </c>
      <c r="AC533" s="526">
        <f t="shared" si="616"/>
        <v>1</v>
      </c>
      <c r="AD533" s="526">
        <f t="shared" si="617"/>
        <v>1</v>
      </c>
      <c r="AE533" s="527">
        <f t="shared" si="618"/>
        <v>1</v>
      </c>
      <c r="AF533" s="526">
        <f t="shared" si="619"/>
        <v>1</v>
      </c>
      <c r="AG533" s="526">
        <f t="shared" si="620"/>
        <v>1</v>
      </c>
      <c r="AH533" s="526">
        <f t="shared" si="621"/>
        <v>1</v>
      </c>
      <c r="AI533" s="526">
        <f t="shared" si="622"/>
        <v>1</v>
      </c>
      <c r="AJ533" s="526">
        <f t="shared" si="623"/>
        <v>1</v>
      </c>
      <c r="AK533" s="526">
        <f t="shared" si="624"/>
        <v>1</v>
      </c>
      <c r="AL533" s="526">
        <f t="shared" si="625"/>
        <v>1</v>
      </c>
      <c r="AM533" s="526">
        <f t="shared" si="626"/>
        <v>1</v>
      </c>
      <c r="AN533" s="526">
        <f t="shared" si="627"/>
        <v>1</v>
      </c>
      <c r="AO533" s="526">
        <f t="shared" si="628"/>
        <v>1</v>
      </c>
      <c r="AP533" s="526">
        <f t="shared" si="629"/>
        <v>1</v>
      </c>
      <c r="AQ533" s="526">
        <f t="shared" si="630"/>
        <v>1</v>
      </c>
      <c r="AR533" s="526">
        <f t="shared" si="631"/>
        <v>1</v>
      </c>
      <c r="AS533" s="526">
        <f t="shared" si="632"/>
        <v>1</v>
      </c>
      <c r="AT533" s="526">
        <f t="shared" si="633"/>
        <v>1</v>
      </c>
      <c r="AU533" s="526">
        <f t="shared" si="634"/>
        <v>1</v>
      </c>
      <c r="AV533" s="526">
        <f t="shared" si="635"/>
        <v>1</v>
      </c>
      <c r="AW533" s="526">
        <f t="shared" si="636"/>
        <v>1</v>
      </c>
      <c r="AX533" s="526">
        <f t="shared" si="637"/>
        <v>1</v>
      </c>
      <c r="AY533" s="526">
        <f t="shared" si="638"/>
        <v>1</v>
      </c>
      <c r="AZ533" s="526">
        <f t="shared" si="639"/>
        <v>1</v>
      </c>
      <c r="BA533" s="526">
        <f t="shared" si="640"/>
        <v>1</v>
      </c>
      <c r="BB533" s="526">
        <f t="shared" si="641"/>
        <v>1</v>
      </c>
      <c r="BC533" s="526">
        <f t="shared" si="642"/>
        <v>1</v>
      </c>
      <c r="BD533" s="526">
        <f t="shared" si="643"/>
        <v>1</v>
      </c>
      <c r="BE533" s="526">
        <f t="shared" si="644"/>
        <v>1</v>
      </c>
      <c r="BF533" s="526">
        <f t="shared" si="645"/>
        <v>1</v>
      </c>
      <c r="BG533" s="526">
        <f t="shared" si="646"/>
        <v>1</v>
      </c>
      <c r="BH533" s="526">
        <f t="shared" si="647"/>
        <v>1</v>
      </c>
      <c r="BI533" s="526">
        <f t="shared" si="648"/>
        <v>1</v>
      </c>
      <c r="BJ533" s="526">
        <f t="shared" si="649"/>
        <v>1</v>
      </c>
      <c r="BK533" s="526">
        <f t="shared" si="650"/>
        <v>1</v>
      </c>
      <c r="BL533" s="526">
        <f t="shared" si="651"/>
        <v>1</v>
      </c>
      <c r="BM533" s="526">
        <f t="shared" si="652"/>
        <v>1</v>
      </c>
      <c r="BN533" s="526">
        <f t="shared" si="653"/>
        <v>1</v>
      </c>
      <c r="BO533" s="526">
        <f t="shared" si="654"/>
        <v>1</v>
      </c>
      <c r="BP533" s="526">
        <f t="shared" si="655"/>
        <v>1</v>
      </c>
      <c r="BQ533" s="526">
        <f t="shared" si="656"/>
        <v>1</v>
      </c>
      <c r="BR533" s="526">
        <f t="shared" si="657"/>
        <v>1</v>
      </c>
      <c r="BS533" s="526">
        <f t="shared" si="658"/>
        <v>1</v>
      </c>
      <c r="BT533" s="526">
        <f t="shared" si="659"/>
        <v>1</v>
      </c>
      <c r="BU533" s="526">
        <f t="shared" si="660"/>
        <v>1</v>
      </c>
      <c r="BV533" s="525">
        <f t="shared" si="661"/>
        <v>113.40000463113586</v>
      </c>
      <c r="BW533" s="525">
        <f t="shared" si="662"/>
        <v>12.656242482785457</v>
      </c>
      <c r="BX533" s="526">
        <f t="shared" si="663"/>
        <v>20.464519677876613</v>
      </c>
      <c r="BY533" s="529">
        <f t="shared" si="664"/>
        <v>1</v>
      </c>
      <c r="BZ533" s="530">
        <f t="shared" si="665"/>
        <v>1.1312524866494145</v>
      </c>
      <c r="CB533" s="27"/>
      <c r="CC533" s="53"/>
    </row>
    <row r="534" spans="1:81">
      <c r="A534" s="32">
        <f t="shared" ref="A534:A571" si="666">A533+1</f>
        <v>1937</v>
      </c>
      <c r="B534" s="525">
        <f t="shared" si="589"/>
        <v>66.4963071279644</v>
      </c>
      <c r="C534" s="525">
        <f t="shared" si="590"/>
        <v>1.4400676884387773</v>
      </c>
      <c r="D534" s="525">
        <f t="shared" si="591"/>
        <v>66.4963071279644</v>
      </c>
      <c r="E534" s="525">
        <f t="shared" si="592"/>
        <v>1.1620480878551851</v>
      </c>
      <c r="F534" s="526">
        <f t="shared" si="593"/>
        <v>1.0965945985530794</v>
      </c>
      <c r="G534" s="527">
        <f t="shared" si="594"/>
        <v>1.0847596128331989</v>
      </c>
      <c r="H534" s="526">
        <f t="shared" si="595"/>
        <v>0.97636308217602552</v>
      </c>
      <c r="I534" s="525">
        <f t="shared" si="596"/>
        <v>1.0698338040528488</v>
      </c>
      <c r="J534" s="527">
        <f t="shared" si="597"/>
        <v>1.1998141550811443</v>
      </c>
      <c r="K534" s="527">
        <f t="shared" si="598"/>
        <v>1.2998972040936878</v>
      </c>
      <c r="L534" s="527">
        <f t="shared" si="599"/>
        <v>1</v>
      </c>
      <c r="M534" s="527">
        <f t="shared" si="600"/>
        <v>1</v>
      </c>
      <c r="N534" s="527">
        <f t="shared" si="601"/>
        <v>1</v>
      </c>
      <c r="O534" s="527">
        <f t="shared" si="602"/>
        <v>1</v>
      </c>
      <c r="P534" s="527">
        <f t="shared" si="603"/>
        <v>1</v>
      </c>
      <c r="Q534" s="527">
        <f t="shared" si="604"/>
        <v>1</v>
      </c>
      <c r="R534" s="527">
        <f t="shared" si="605"/>
        <v>1</v>
      </c>
      <c r="S534" s="527">
        <f t="shared" si="606"/>
        <v>1</v>
      </c>
      <c r="T534" s="526">
        <f t="shared" si="607"/>
        <v>1</v>
      </c>
      <c r="U534" s="528">
        <f t="shared" si="608"/>
        <v>15.530681475641815</v>
      </c>
      <c r="V534" s="527">
        <f t="shared" si="609"/>
        <v>11.471911378381449</v>
      </c>
      <c r="W534" s="526">
        <f t="shared" si="610"/>
        <v>16.079188754576762</v>
      </c>
      <c r="X534" s="527">
        <f t="shared" si="611"/>
        <v>12.667666248436275</v>
      </c>
      <c r="Y534" s="526">
        <f t="shared" si="612"/>
        <v>16.515142030944574</v>
      </c>
      <c r="Z534" s="528">
        <f t="shared" si="613"/>
        <v>19.32584499036216</v>
      </c>
      <c r="AA534" s="526">
        <f t="shared" si="614"/>
        <v>1</v>
      </c>
      <c r="AB534" s="526">
        <f t="shared" si="615"/>
        <v>0.84002850863672018</v>
      </c>
      <c r="AC534" s="526">
        <f t="shared" si="616"/>
        <v>1</v>
      </c>
      <c r="AD534" s="526">
        <f t="shared" si="617"/>
        <v>1</v>
      </c>
      <c r="AE534" s="527">
        <f t="shared" si="618"/>
        <v>1</v>
      </c>
      <c r="AF534" s="526">
        <f t="shared" si="619"/>
        <v>1</v>
      </c>
      <c r="AG534" s="526">
        <f t="shared" si="620"/>
        <v>1</v>
      </c>
      <c r="AH534" s="526">
        <f t="shared" si="621"/>
        <v>1</v>
      </c>
      <c r="AI534" s="526">
        <f t="shared" si="622"/>
        <v>1</v>
      </c>
      <c r="AJ534" s="526">
        <f t="shared" si="623"/>
        <v>1</v>
      </c>
      <c r="AK534" s="526">
        <f t="shared" si="624"/>
        <v>1</v>
      </c>
      <c r="AL534" s="526">
        <f t="shared" si="625"/>
        <v>1</v>
      </c>
      <c r="AM534" s="526">
        <f t="shared" si="626"/>
        <v>1</v>
      </c>
      <c r="AN534" s="526">
        <f t="shared" si="627"/>
        <v>1</v>
      </c>
      <c r="AO534" s="526">
        <f t="shared" si="628"/>
        <v>1</v>
      </c>
      <c r="AP534" s="526">
        <f t="shared" si="629"/>
        <v>1</v>
      </c>
      <c r="AQ534" s="526">
        <f t="shared" si="630"/>
        <v>1</v>
      </c>
      <c r="AR534" s="526">
        <f t="shared" si="631"/>
        <v>1</v>
      </c>
      <c r="AS534" s="526">
        <f t="shared" si="632"/>
        <v>1</v>
      </c>
      <c r="AT534" s="526">
        <f t="shared" si="633"/>
        <v>1</v>
      </c>
      <c r="AU534" s="526">
        <f t="shared" si="634"/>
        <v>1</v>
      </c>
      <c r="AV534" s="526">
        <f t="shared" si="635"/>
        <v>1</v>
      </c>
      <c r="AW534" s="526">
        <f t="shared" si="636"/>
        <v>1</v>
      </c>
      <c r="AX534" s="526">
        <f t="shared" si="637"/>
        <v>1</v>
      </c>
      <c r="AY534" s="526">
        <f t="shared" si="638"/>
        <v>1</v>
      </c>
      <c r="AZ534" s="526">
        <f t="shared" si="639"/>
        <v>1</v>
      </c>
      <c r="BA534" s="526">
        <f t="shared" si="640"/>
        <v>1</v>
      </c>
      <c r="BB534" s="526">
        <f t="shared" si="641"/>
        <v>1</v>
      </c>
      <c r="BC534" s="526">
        <f t="shared" si="642"/>
        <v>1</v>
      </c>
      <c r="BD534" s="526">
        <f t="shared" si="643"/>
        <v>1</v>
      </c>
      <c r="BE534" s="526">
        <f t="shared" si="644"/>
        <v>1</v>
      </c>
      <c r="BF534" s="526">
        <f t="shared" si="645"/>
        <v>1</v>
      </c>
      <c r="BG534" s="526">
        <f t="shared" si="646"/>
        <v>1</v>
      </c>
      <c r="BH534" s="526">
        <f t="shared" si="647"/>
        <v>1</v>
      </c>
      <c r="BI534" s="526">
        <f t="shared" si="648"/>
        <v>1</v>
      </c>
      <c r="BJ534" s="526">
        <f t="shared" si="649"/>
        <v>1</v>
      </c>
      <c r="BK534" s="526">
        <f t="shared" si="650"/>
        <v>1</v>
      </c>
      <c r="BL534" s="526">
        <f t="shared" si="651"/>
        <v>1</v>
      </c>
      <c r="BM534" s="526">
        <f t="shared" si="652"/>
        <v>1</v>
      </c>
      <c r="BN534" s="526">
        <f t="shared" si="653"/>
        <v>1</v>
      </c>
      <c r="BO534" s="526">
        <f t="shared" si="654"/>
        <v>1</v>
      </c>
      <c r="BP534" s="526">
        <f t="shared" si="655"/>
        <v>1</v>
      </c>
      <c r="BQ534" s="526">
        <f t="shared" si="656"/>
        <v>1</v>
      </c>
      <c r="BR534" s="526">
        <f t="shared" si="657"/>
        <v>1</v>
      </c>
      <c r="BS534" s="526">
        <f t="shared" si="658"/>
        <v>1</v>
      </c>
      <c r="BT534" s="526">
        <f t="shared" si="659"/>
        <v>1</v>
      </c>
      <c r="BU534" s="526">
        <f t="shared" si="660"/>
        <v>1</v>
      </c>
      <c r="BV534" s="525">
        <f t="shared" si="661"/>
        <v>78.071293694318101</v>
      </c>
      <c r="BW534" s="525">
        <f t="shared" si="662"/>
        <v>13.115145890382209</v>
      </c>
      <c r="BX534" s="526">
        <f t="shared" si="663"/>
        <v>20.526489033859015</v>
      </c>
      <c r="BY534" s="529">
        <f t="shared" si="664"/>
        <v>1</v>
      </c>
      <c r="BZ534" s="530">
        <f t="shared" si="665"/>
        <v>1.1635739862679693</v>
      </c>
      <c r="CB534" s="27"/>
      <c r="CC534" s="53"/>
    </row>
    <row r="535" spans="1:81">
      <c r="A535" s="32">
        <f t="shared" si="666"/>
        <v>1938</v>
      </c>
      <c r="B535" s="525">
        <f t="shared" si="589"/>
        <v>86.810739380266469</v>
      </c>
      <c r="C535" s="525">
        <f t="shared" si="590"/>
        <v>1.7845018005251845</v>
      </c>
      <c r="D535" s="525">
        <f t="shared" si="591"/>
        <v>86.810739380266469</v>
      </c>
      <c r="E535" s="525">
        <f t="shared" si="592"/>
        <v>1.5666985461478322</v>
      </c>
      <c r="F535" s="526">
        <f t="shared" si="593"/>
        <v>1.3719371278316284</v>
      </c>
      <c r="G535" s="527">
        <f t="shared" si="594"/>
        <v>1.4451437116547488</v>
      </c>
      <c r="H535" s="526">
        <f t="shared" si="595"/>
        <v>1.371129382359519</v>
      </c>
      <c r="I535" s="525">
        <f t="shared" si="596"/>
        <v>1.4467465615511295</v>
      </c>
      <c r="J535" s="527">
        <f t="shared" si="597"/>
        <v>1.6785145900929817</v>
      </c>
      <c r="K535" s="527">
        <f t="shared" si="598"/>
        <v>1.8869151159256714</v>
      </c>
      <c r="L535" s="527">
        <f t="shared" si="599"/>
        <v>1</v>
      </c>
      <c r="M535" s="527">
        <f t="shared" si="600"/>
        <v>1</v>
      </c>
      <c r="N535" s="527">
        <f t="shared" si="601"/>
        <v>1</v>
      </c>
      <c r="O535" s="527">
        <f t="shared" si="602"/>
        <v>1</v>
      </c>
      <c r="P535" s="527">
        <f t="shared" si="603"/>
        <v>1</v>
      </c>
      <c r="Q535" s="527">
        <f t="shared" si="604"/>
        <v>1</v>
      </c>
      <c r="R535" s="527">
        <f t="shared" si="605"/>
        <v>1</v>
      </c>
      <c r="S535" s="527">
        <f t="shared" si="606"/>
        <v>1</v>
      </c>
      <c r="T535" s="526">
        <f t="shared" si="607"/>
        <v>1</v>
      </c>
      <c r="U535" s="528">
        <f t="shared" si="608"/>
        <v>16.368187353818552</v>
      </c>
      <c r="V535" s="527">
        <f t="shared" si="609"/>
        <v>11.955523041433075</v>
      </c>
      <c r="W535" s="526">
        <f t="shared" si="610"/>
        <v>16.403371464180154</v>
      </c>
      <c r="X535" s="527">
        <f t="shared" si="611"/>
        <v>13.142128173524053</v>
      </c>
      <c r="Y535" s="526">
        <f t="shared" si="612"/>
        <v>16.854842750840977</v>
      </c>
      <c r="Z535" s="528">
        <f t="shared" si="613"/>
        <v>19.323435692398036</v>
      </c>
      <c r="AA535" s="526">
        <f t="shared" si="614"/>
        <v>1</v>
      </c>
      <c r="AB535" s="526">
        <f t="shared" si="615"/>
        <v>1.0008800235674089</v>
      </c>
      <c r="AC535" s="526">
        <f t="shared" si="616"/>
        <v>1</v>
      </c>
      <c r="AD535" s="526">
        <f t="shared" si="617"/>
        <v>1</v>
      </c>
      <c r="AE535" s="527">
        <f t="shared" si="618"/>
        <v>1</v>
      </c>
      <c r="AF535" s="526">
        <f t="shared" si="619"/>
        <v>1</v>
      </c>
      <c r="AG535" s="526">
        <f t="shared" si="620"/>
        <v>1</v>
      </c>
      <c r="AH535" s="526">
        <f t="shared" si="621"/>
        <v>1</v>
      </c>
      <c r="AI535" s="526">
        <f t="shared" si="622"/>
        <v>1</v>
      </c>
      <c r="AJ535" s="526">
        <f t="shared" si="623"/>
        <v>1</v>
      </c>
      <c r="AK535" s="526">
        <f t="shared" si="624"/>
        <v>1</v>
      </c>
      <c r="AL535" s="526">
        <f t="shared" si="625"/>
        <v>1</v>
      </c>
      <c r="AM535" s="526">
        <f t="shared" si="626"/>
        <v>1</v>
      </c>
      <c r="AN535" s="526">
        <f t="shared" si="627"/>
        <v>1</v>
      </c>
      <c r="AO535" s="526">
        <f t="shared" si="628"/>
        <v>1</v>
      </c>
      <c r="AP535" s="526">
        <f t="shared" si="629"/>
        <v>1</v>
      </c>
      <c r="AQ535" s="526">
        <f t="shared" si="630"/>
        <v>1</v>
      </c>
      <c r="AR535" s="526">
        <f t="shared" si="631"/>
        <v>1</v>
      </c>
      <c r="AS535" s="526">
        <f t="shared" si="632"/>
        <v>1</v>
      </c>
      <c r="AT535" s="526">
        <f t="shared" si="633"/>
        <v>1</v>
      </c>
      <c r="AU535" s="526">
        <f t="shared" si="634"/>
        <v>1</v>
      </c>
      <c r="AV535" s="526">
        <f t="shared" si="635"/>
        <v>1</v>
      </c>
      <c r="AW535" s="526">
        <f t="shared" si="636"/>
        <v>1</v>
      </c>
      <c r="AX535" s="526">
        <f t="shared" si="637"/>
        <v>1</v>
      </c>
      <c r="AY535" s="526">
        <f t="shared" si="638"/>
        <v>1</v>
      </c>
      <c r="AZ535" s="526">
        <f t="shared" si="639"/>
        <v>1</v>
      </c>
      <c r="BA535" s="526">
        <f t="shared" si="640"/>
        <v>1</v>
      </c>
      <c r="BB535" s="526">
        <f t="shared" si="641"/>
        <v>1</v>
      </c>
      <c r="BC535" s="526">
        <f t="shared" si="642"/>
        <v>1</v>
      </c>
      <c r="BD535" s="526">
        <f t="shared" si="643"/>
        <v>1</v>
      </c>
      <c r="BE535" s="526">
        <f t="shared" si="644"/>
        <v>1</v>
      </c>
      <c r="BF535" s="526">
        <f t="shared" si="645"/>
        <v>1</v>
      </c>
      <c r="BG535" s="526">
        <f t="shared" si="646"/>
        <v>1</v>
      </c>
      <c r="BH535" s="526">
        <f t="shared" si="647"/>
        <v>1</v>
      </c>
      <c r="BI535" s="526">
        <f t="shared" si="648"/>
        <v>1</v>
      </c>
      <c r="BJ535" s="526">
        <f t="shared" si="649"/>
        <v>1</v>
      </c>
      <c r="BK535" s="526">
        <f t="shared" si="650"/>
        <v>1</v>
      </c>
      <c r="BL535" s="526">
        <f t="shared" si="651"/>
        <v>1</v>
      </c>
      <c r="BM535" s="526">
        <f t="shared" si="652"/>
        <v>1</v>
      </c>
      <c r="BN535" s="526">
        <f t="shared" si="653"/>
        <v>1</v>
      </c>
      <c r="BO535" s="526">
        <f t="shared" si="654"/>
        <v>1</v>
      </c>
      <c r="BP535" s="526">
        <f t="shared" si="655"/>
        <v>1</v>
      </c>
      <c r="BQ535" s="526">
        <f t="shared" si="656"/>
        <v>1</v>
      </c>
      <c r="BR535" s="526">
        <f t="shared" si="657"/>
        <v>1</v>
      </c>
      <c r="BS535" s="526">
        <f t="shared" si="658"/>
        <v>1</v>
      </c>
      <c r="BT535" s="526">
        <f t="shared" si="659"/>
        <v>1</v>
      </c>
      <c r="BU535" s="526">
        <f t="shared" si="660"/>
        <v>1</v>
      </c>
      <c r="BV535" s="525">
        <f t="shared" si="661"/>
        <v>89.806147742093572</v>
      </c>
      <c r="BW535" s="525">
        <f t="shared" si="662"/>
        <v>13.695366060625538</v>
      </c>
      <c r="BX535" s="526">
        <f t="shared" si="663"/>
        <v>20.542401592076587</v>
      </c>
      <c r="BY535" s="529">
        <f t="shared" si="664"/>
        <v>1</v>
      </c>
      <c r="BZ535" s="530">
        <f t="shared" si="665"/>
        <v>1.1312524866494145</v>
      </c>
      <c r="CB535" s="27"/>
      <c r="CC535" s="53"/>
    </row>
    <row r="536" spans="1:81">
      <c r="A536" s="32">
        <f t="shared" si="666"/>
        <v>1939</v>
      </c>
      <c r="B536" s="525">
        <f t="shared" si="589"/>
        <v>86.344128532862015</v>
      </c>
      <c r="C536" s="525">
        <f t="shared" si="590"/>
        <v>1.686990187080909</v>
      </c>
      <c r="D536" s="525">
        <f t="shared" si="591"/>
        <v>86.344128532862015</v>
      </c>
      <c r="E536" s="525">
        <f t="shared" si="592"/>
        <v>1.655654399446377</v>
      </c>
      <c r="F536" s="526">
        <f t="shared" si="593"/>
        <v>1.2989313512398368</v>
      </c>
      <c r="G536" s="527">
        <f t="shared" si="594"/>
        <v>1.3509500177591884</v>
      </c>
      <c r="H536" s="526">
        <f t="shared" si="595"/>
        <v>1.2674797286742627</v>
      </c>
      <c r="I536" s="525">
        <f t="shared" si="596"/>
        <v>1.3649227457907696</v>
      </c>
      <c r="J536" s="527">
        <f t="shared" si="597"/>
        <v>1.6583274501194534</v>
      </c>
      <c r="K536" s="527">
        <f t="shared" si="598"/>
        <v>1.9376108775763901</v>
      </c>
      <c r="L536" s="527">
        <f t="shared" si="599"/>
        <v>1</v>
      </c>
      <c r="M536" s="527">
        <f t="shared" si="600"/>
        <v>1</v>
      </c>
      <c r="N536" s="527">
        <f t="shared" si="601"/>
        <v>1</v>
      </c>
      <c r="O536" s="527">
        <f t="shared" si="602"/>
        <v>1</v>
      </c>
      <c r="P536" s="527">
        <f t="shared" si="603"/>
        <v>1</v>
      </c>
      <c r="Q536" s="527">
        <f t="shared" si="604"/>
        <v>1</v>
      </c>
      <c r="R536" s="527">
        <f t="shared" si="605"/>
        <v>1</v>
      </c>
      <c r="S536" s="527">
        <f t="shared" si="606"/>
        <v>1</v>
      </c>
      <c r="T536" s="526">
        <f t="shared" si="607"/>
        <v>1</v>
      </c>
      <c r="U536" s="528">
        <f t="shared" si="608"/>
        <v>17.096985149637295</v>
      </c>
      <c r="V536" s="527">
        <f t="shared" si="609"/>
        <v>12.341452518904934</v>
      </c>
      <c r="W536" s="526">
        <f t="shared" si="610"/>
        <v>16.599752739316532</v>
      </c>
      <c r="X536" s="527">
        <f t="shared" si="611"/>
        <v>13.50996870230893</v>
      </c>
      <c r="Y536" s="526">
        <f t="shared" si="612"/>
        <v>17.063440796115767</v>
      </c>
      <c r="Z536" s="528">
        <f t="shared" si="613"/>
        <v>19.313301012335504</v>
      </c>
      <c r="AA536" s="526">
        <f t="shared" si="614"/>
        <v>1</v>
      </c>
      <c r="AB536" s="526">
        <f t="shared" si="615"/>
        <v>1.1039727678429017</v>
      </c>
      <c r="AC536" s="526">
        <f t="shared" si="616"/>
        <v>1</v>
      </c>
      <c r="AD536" s="526">
        <f t="shared" si="617"/>
        <v>1</v>
      </c>
      <c r="AE536" s="527">
        <f t="shared" si="618"/>
        <v>1</v>
      </c>
      <c r="AF536" s="526">
        <f t="shared" si="619"/>
        <v>1</v>
      </c>
      <c r="AG536" s="526">
        <f t="shared" si="620"/>
        <v>1</v>
      </c>
      <c r="AH536" s="526">
        <f t="shared" si="621"/>
        <v>1</v>
      </c>
      <c r="AI536" s="526">
        <f t="shared" si="622"/>
        <v>1</v>
      </c>
      <c r="AJ536" s="526">
        <f t="shared" si="623"/>
        <v>1</v>
      </c>
      <c r="AK536" s="526">
        <f t="shared" si="624"/>
        <v>1</v>
      </c>
      <c r="AL536" s="526">
        <f t="shared" si="625"/>
        <v>1</v>
      </c>
      <c r="AM536" s="526">
        <f t="shared" si="626"/>
        <v>1</v>
      </c>
      <c r="AN536" s="526">
        <f t="shared" si="627"/>
        <v>1</v>
      </c>
      <c r="AO536" s="526">
        <f t="shared" si="628"/>
        <v>1</v>
      </c>
      <c r="AP536" s="526">
        <f t="shared" si="629"/>
        <v>1</v>
      </c>
      <c r="AQ536" s="526">
        <f t="shared" si="630"/>
        <v>1</v>
      </c>
      <c r="AR536" s="526">
        <f t="shared" si="631"/>
        <v>1</v>
      </c>
      <c r="AS536" s="526">
        <f t="shared" si="632"/>
        <v>1</v>
      </c>
      <c r="AT536" s="526">
        <f t="shared" si="633"/>
        <v>1</v>
      </c>
      <c r="AU536" s="526">
        <f t="shared" si="634"/>
        <v>1</v>
      </c>
      <c r="AV536" s="526">
        <f t="shared" si="635"/>
        <v>1</v>
      </c>
      <c r="AW536" s="526">
        <f t="shared" si="636"/>
        <v>1</v>
      </c>
      <c r="AX536" s="526">
        <f t="shared" si="637"/>
        <v>1</v>
      </c>
      <c r="AY536" s="526">
        <f t="shared" si="638"/>
        <v>1</v>
      </c>
      <c r="AZ536" s="526">
        <f t="shared" si="639"/>
        <v>1</v>
      </c>
      <c r="BA536" s="526">
        <f t="shared" si="640"/>
        <v>1</v>
      </c>
      <c r="BB536" s="526">
        <f t="shared" si="641"/>
        <v>1</v>
      </c>
      <c r="BC536" s="526">
        <f t="shared" si="642"/>
        <v>1</v>
      </c>
      <c r="BD536" s="526">
        <f t="shared" si="643"/>
        <v>1</v>
      </c>
      <c r="BE536" s="526">
        <f t="shared" si="644"/>
        <v>1</v>
      </c>
      <c r="BF536" s="526">
        <f t="shared" si="645"/>
        <v>1</v>
      </c>
      <c r="BG536" s="526">
        <f t="shared" si="646"/>
        <v>1</v>
      </c>
      <c r="BH536" s="526">
        <f t="shared" si="647"/>
        <v>1</v>
      </c>
      <c r="BI536" s="526">
        <f t="shared" si="648"/>
        <v>1</v>
      </c>
      <c r="BJ536" s="526">
        <f t="shared" si="649"/>
        <v>1</v>
      </c>
      <c r="BK536" s="526">
        <f t="shared" si="650"/>
        <v>1</v>
      </c>
      <c r="BL536" s="526">
        <f t="shared" si="651"/>
        <v>1</v>
      </c>
      <c r="BM536" s="526">
        <f t="shared" si="652"/>
        <v>1</v>
      </c>
      <c r="BN536" s="526">
        <f t="shared" si="653"/>
        <v>1</v>
      </c>
      <c r="BO536" s="526">
        <f t="shared" si="654"/>
        <v>1</v>
      </c>
      <c r="BP536" s="526">
        <f t="shared" si="655"/>
        <v>1</v>
      </c>
      <c r="BQ536" s="526">
        <f t="shared" si="656"/>
        <v>1</v>
      </c>
      <c r="BR536" s="526">
        <f t="shared" si="657"/>
        <v>1</v>
      </c>
      <c r="BS536" s="526">
        <f t="shared" si="658"/>
        <v>1</v>
      </c>
      <c r="BT536" s="526">
        <f t="shared" si="659"/>
        <v>1</v>
      </c>
      <c r="BU536" s="526">
        <f t="shared" si="660"/>
        <v>1</v>
      </c>
      <c r="BV536" s="525">
        <f t="shared" si="661"/>
        <v>92.823634306227916</v>
      </c>
      <c r="BW536" s="525">
        <f t="shared" si="662"/>
        <v>14.165733343429206</v>
      </c>
      <c r="BX536" s="526">
        <f t="shared" si="663"/>
        <v>20.550106058375221</v>
      </c>
      <c r="BY536" s="529">
        <f t="shared" si="664"/>
        <v>1</v>
      </c>
      <c r="BZ536" s="530">
        <f t="shared" si="665"/>
        <v>1.1312524866494145</v>
      </c>
      <c r="CB536" s="27"/>
      <c r="CC536" s="53"/>
    </row>
    <row r="537" spans="1:81">
      <c r="A537" s="32">
        <f t="shared" si="666"/>
        <v>1940</v>
      </c>
      <c r="B537" s="525">
        <f t="shared" si="589"/>
        <v>77.782799134262291</v>
      </c>
      <c r="C537" s="525">
        <f t="shared" si="590"/>
        <v>1.5615021272223821</v>
      </c>
      <c r="D537" s="525">
        <f t="shared" si="591"/>
        <v>77.782799134262291</v>
      </c>
      <c r="E537" s="525">
        <f t="shared" si="592"/>
        <v>1.497428953907926</v>
      </c>
      <c r="F537" s="526">
        <f t="shared" si="593"/>
        <v>1.1598056884817738</v>
      </c>
      <c r="G537" s="527">
        <f t="shared" si="594"/>
        <v>1.213433380577444</v>
      </c>
      <c r="H537" s="526">
        <f t="shared" si="595"/>
        <v>1.1441614694543996</v>
      </c>
      <c r="I537" s="525">
        <f t="shared" si="596"/>
        <v>1.2924601442976658</v>
      </c>
      <c r="J537" s="527">
        <f t="shared" si="597"/>
        <v>1.5681439393901839</v>
      </c>
      <c r="K537" s="527">
        <f t="shared" si="598"/>
        <v>1.8300200228389965</v>
      </c>
      <c r="L537" s="527">
        <f t="shared" si="599"/>
        <v>1</v>
      </c>
      <c r="M537" s="527">
        <f t="shared" si="600"/>
        <v>1</v>
      </c>
      <c r="N537" s="527">
        <f t="shared" si="601"/>
        <v>1</v>
      </c>
      <c r="O537" s="527">
        <f t="shared" si="602"/>
        <v>1</v>
      </c>
      <c r="P537" s="527">
        <f t="shared" si="603"/>
        <v>1</v>
      </c>
      <c r="Q537" s="527">
        <f t="shared" si="604"/>
        <v>1</v>
      </c>
      <c r="R537" s="527">
        <f t="shared" si="605"/>
        <v>1</v>
      </c>
      <c r="S537" s="527">
        <f t="shared" si="606"/>
        <v>1</v>
      </c>
      <c r="T537" s="526">
        <f t="shared" si="607"/>
        <v>1</v>
      </c>
      <c r="U537" s="528">
        <f t="shared" si="608"/>
        <v>18.136592344647276</v>
      </c>
      <c r="V537" s="527">
        <f t="shared" si="609"/>
        <v>12.774682131578045</v>
      </c>
      <c r="W537" s="526">
        <f t="shared" si="610"/>
        <v>16.801555911390174</v>
      </c>
      <c r="X537" s="527">
        <f t="shared" si="611"/>
        <v>13.917532463688636</v>
      </c>
      <c r="Y537" s="526">
        <f t="shared" si="612"/>
        <v>17.277778339984579</v>
      </c>
      <c r="Z537" s="528">
        <f t="shared" si="613"/>
        <v>19.300759052791193</v>
      </c>
      <c r="AA537" s="526">
        <f t="shared" si="614"/>
        <v>1</v>
      </c>
      <c r="AB537" s="526">
        <f t="shared" si="615"/>
        <v>1.1055613846558277</v>
      </c>
      <c r="AC537" s="526">
        <f t="shared" si="616"/>
        <v>1</v>
      </c>
      <c r="AD537" s="526">
        <f t="shared" si="617"/>
        <v>1</v>
      </c>
      <c r="AE537" s="527">
        <f t="shared" si="618"/>
        <v>1</v>
      </c>
      <c r="AF537" s="526">
        <f t="shared" si="619"/>
        <v>1</v>
      </c>
      <c r="AG537" s="526">
        <f t="shared" si="620"/>
        <v>1</v>
      </c>
      <c r="AH537" s="526">
        <f t="shared" si="621"/>
        <v>1</v>
      </c>
      <c r="AI537" s="526">
        <f t="shared" si="622"/>
        <v>1</v>
      </c>
      <c r="AJ537" s="526">
        <f t="shared" si="623"/>
        <v>1</v>
      </c>
      <c r="AK537" s="526">
        <f t="shared" si="624"/>
        <v>1</v>
      </c>
      <c r="AL537" s="526">
        <f t="shared" si="625"/>
        <v>1</v>
      </c>
      <c r="AM537" s="526">
        <f t="shared" si="626"/>
        <v>1</v>
      </c>
      <c r="AN537" s="526">
        <f t="shared" si="627"/>
        <v>1</v>
      </c>
      <c r="AO537" s="526">
        <f t="shared" si="628"/>
        <v>1</v>
      </c>
      <c r="AP537" s="526">
        <f t="shared" si="629"/>
        <v>1</v>
      </c>
      <c r="AQ537" s="526">
        <f t="shared" si="630"/>
        <v>1</v>
      </c>
      <c r="AR537" s="526">
        <f t="shared" si="631"/>
        <v>1</v>
      </c>
      <c r="AS537" s="526">
        <f t="shared" si="632"/>
        <v>1</v>
      </c>
      <c r="AT537" s="526">
        <f t="shared" si="633"/>
        <v>1</v>
      </c>
      <c r="AU537" s="526">
        <f t="shared" si="634"/>
        <v>1</v>
      </c>
      <c r="AV537" s="526">
        <f t="shared" si="635"/>
        <v>1</v>
      </c>
      <c r="AW537" s="526">
        <f t="shared" si="636"/>
        <v>1</v>
      </c>
      <c r="AX537" s="526">
        <f t="shared" si="637"/>
        <v>1</v>
      </c>
      <c r="AY537" s="526">
        <f t="shared" si="638"/>
        <v>1</v>
      </c>
      <c r="AZ537" s="526">
        <f t="shared" si="639"/>
        <v>1</v>
      </c>
      <c r="BA537" s="526">
        <f t="shared" si="640"/>
        <v>1</v>
      </c>
      <c r="BB537" s="526">
        <f t="shared" si="641"/>
        <v>1</v>
      </c>
      <c r="BC537" s="526">
        <f t="shared" si="642"/>
        <v>1</v>
      </c>
      <c r="BD537" s="526">
        <f t="shared" si="643"/>
        <v>1</v>
      </c>
      <c r="BE537" s="526">
        <f t="shared" si="644"/>
        <v>1</v>
      </c>
      <c r="BF537" s="526">
        <f t="shared" si="645"/>
        <v>1</v>
      </c>
      <c r="BG537" s="526">
        <f t="shared" si="646"/>
        <v>1</v>
      </c>
      <c r="BH537" s="526">
        <f t="shared" si="647"/>
        <v>1</v>
      </c>
      <c r="BI537" s="526">
        <f t="shared" si="648"/>
        <v>1</v>
      </c>
      <c r="BJ537" s="526">
        <f t="shared" si="649"/>
        <v>1</v>
      </c>
      <c r="BK537" s="526">
        <f t="shared" si="650"/>
        <v>1</v>
      </c>
      <c r="BL537" s="526">
        <f t="shared" si="651"/>
        <v>1</v>
      </c>
      <c r="BM537" s="526">
        <f t="shared" si="652"/>
        <v>1</v>
      </c>
      <c r="BN537" s="526">
        <f t="shared" si="653"/>
        <v>1</v>
      </c>
      <c r="BO537" s="526">
        <f t="shared" si="654"/>
        <v>1</v>
      </c>
      <c r="BP537" s="526">
        <f t="shared" si="655"/>
        <v>1</v>
      </c>
      <c r="BQ537" s="526">
        <f t="shared" si="656"/>
        <v>1</v>
      </c>
      <c r="BR537" s="526">
        <f t="shared" si="657"/>
        <v>1</v>
      </c>
      <c r="BS537" s="526">
        <f t="shared" si="658"/>
        <v>1</v>
      </c>
      <c r="BT537" s="526">
        <f t="shared" si="659"/>
        <v>1</v>
      </c>
      <c r="BU537" s="526">
        <f t="shared" si="660"/>
        <v>1</v>
      </c>
      <c r="BV537" s="525">
        <f t="shared" si="661"/>
        <v>84.673266415924985</v>
      </c>
      <c r="BW537" s="525">
        <f t="shared" si="662"/>
        <v>14.692327813642109</v>
      </c>
      <c r="BX537" s="526">
        <f t="shared" si="663"/>
        <v>20.555244008749884</v>
      </c>
      <c r="BY537" s="529">
        <f t="shared" si="664"/>
        <v>1</v>
      </c>
      <c r="BZ537" s="530">
        <f t="shared" si="665"/>
        <v>1.1393328615540532</v>
      </c>
      <c r="CB537" s="27"/>
      <c r="CC537" s="53"/>
    </row>
    <row r="538" spans="1:81">
      <c r="A538" s="32">
        <f t="shared" si="666"/>
        <v>1941</v>
      </c>
      <c r="B538" s="525">
        <f t="shared" si="589"/>
        <v>68.661104056479957</v>
      </c>
      <c r="C538" s="525">
        <f t="shared" si="590"/>
        <v>1.3978857598247925</v>
      </c>
      <c r="D538" s="525">
        <f t="shared" si="591"/>
        <v>68.661104056479957</v>
      </c>
      <c r="E538" s="525">
        <f t="shared" si="592"/>
        <v>1.3150203748642981</v>
      </c>
      <c r="F538" s="526">
        <f t="shared" si="593"/>
        <v>1.0759662694163579</v>
      </c>
      <c r="G538" s="527">
        <f t="shared" si="594"/>
        <v>1.1122505858171654</v>
      </c>
      <c r="H538" s="526">
        <f t="shared" si="595"/>
        <v>1.0387647472505144</v>
      </c>
      <c r="I538" s="525">
        <f t="shared" si="596"/>
        <v>1.2153680834271681</v>
      </c>
      <c r="J538" s="527">
        <f t="shared" si="597"/>
        <v>1.4165953454088593</v>
      </c>
      <c r="K538" s="527">
        <f t="shared" si="598"/>
        <v>1.578156793653906</v>
      </c>
      <c r="L538" s="527">
        <f t="shared" si="599"/>
        <v>1</v>
      </c>
      <c r="M538" s="527">
        <f t="shared" si="600"/>
        <v>1</v>
      </c>
      <c r="N538" s="527">
        <f t="shared" si="601"/>
        <v>1</v>
      </c>
      <c r="O538" s="527">
        <f t="shared" si="602"/>
        <v>1</v>
      </c>
      <c r="P538" s="527">
        <f t="shared" si="603"/>
        <v>1</v>
      </c>
      <c r="Q538" s="527">
        <f t="shared" si="604"/>
        <v>1</v>
      </c>
      <c r="R538" s="527">
        <f t="shared" si="605"/>
        <v>1</v>
      </c>
      <c r="S538" s="527">
        <f t="shared" si="606"/>
        <v>1</v>
      </c>
      <c r="T538" s="526">
        <f t="shared" si="607"/>
        <v>1</v>
      </c>
      <c r="U538" s="528">
        <f t="shared" si="608"/>
        <v>17.262590018246701</v>
      </c>
      <c r="V538" s="527">
        <f t="shared" si="609"/>
        <v>12.795807195957178</v>
      </c>
      <c r="W538" s="526">
        <f t="shared" si="610"/>
        <v>16.908935874793467</v>
      </c>
      <c r="X538" s="527">
        <f t="shared" si="611"/>
        <v>13.959428706855103</v>
      </c>
      <c r="Y538" s="526">
        <f t="shared" si="612"/>
        <v>17.395146045574624</v>
      </c>
      <c r="Z538" s="528">
        <f t="shared" si="613"/>
        <v>19.299317377817506</v>
      </c>
      <c r="AA538" s="526">
        <f t="shared" si="614"/>
        <v>1</v>
      </c>
      <c r="AB538" s="526">
        <f t="shared" si="615"/>
        <v>1.0623531712838779</v>
      </c>
      <c r="AC538" s="526">
        <f t="shared" si="616"/>
        <v>1</v>
      </c>
      <c r="AD538" s="526">
        <f t="shared" si="617"/>
        <v>1</v>
      </c>
      <c r="AE538" s="527">
        <f t="shared" si="618"/>
        <v>1</v>
      </c>
      <c r="AF538" s="526">
        <f t="shared" si="619"/>
        <v>1</v>
      </c>
      <c r="AG538" s="526">
        <f t="shared" si="620"/>
        <v>1</v>
      </c>
      <c r="AH538" s="526">
        <f t="shared" si="621"/>
        <v>1</v>
      </c>
      <c r="AI538" s="526">
        <f t="shared" si="622"/>
        <v>1</v>
      </c>
      <c r="AJ538" s="526">
        <f t="shared" si="623"/>
        <v>1</v>
      </c>
      <c r="AK538" s="526">
        <f t="shared" si="624"/>
        <v>1</v>
      </c>
      <c r="AL538" s="526">
        <f t="shared" si="625"/>
        <v>1</v>
      </c>
      <c r="AM538" s="526">
        <f t="shared" si="626"/>
        <v>1</v>
      </c>
      <c r="AN538" s="526">
        <f t="shared" si="627"/>
        <v>1</v>
      </c>
      <c r="AO538" s="526">
        <f t="shared" si="628"/>
        <v>1</v>
      </c>
      <c r="AP538" s="526">
        <f t="shared" si="629"/>
        <v>1</v>
      </c>
      <c r="AQ538" s="526">
        <f t="shared" si="630"/>
        <v>1</v>
      </c>
      <c r="AR538" s="526">
        <f t="shared" si="631"/>
        <v>1</v>
      </c>
      <c r="AS538" s="526">
        <f t="shared" si="632"/>
        <v>1</v>
      </c>
      <c r="AT538" s="526">
        <f t="shared" si="633"/>
        <v>1</v>
      </c>
      <c r="AU538" s="526">
        <f t="shared" si="634"/>
        <v>1</v>
      </c>
      <c r="AV538" s="526">
        <f t="shared" si="635"/>
        <v>1</v>
      </c>
      <c r="AW538" s="526">
        <f t="shared" si="636"/>
        <v>1</v>
      </c>
      <c r="AX538" s="526">
        <f t="shared" si="637"/>
        <v>1</v>
      </c>
      <c r="AY538" s="526">
        <f t="shared" si="638"/>
        <v>1</v>
      </c>
      <c r="AZ538" s="526">
        <f t="shared" si="639"/>
        <v>1</v>
      </c>
      <c r="BA538" s="526">
        <f t="shared" si="640"/>
        <v>1</v>
      </c>
      <c r="BB538" s="526">
        <f t="shared" si="641"/>
        <v>1</v>
      </c>
      <c r="BC538" s="526">
        <f t="shared" si="642"/>
        <v>1</v>
      </c>
      <c r="BD538" s="526">
        <f t="shared" si="643"/>
        <v>1</v>
      </c>
      <c r="BE538" s="526">
        <f t="shared" si="644"/>
        <v>1</v>
      </c>
      <c r="BF538" s="526">
        <f t="shared" si="645"/>
        <v>1</v>
      </c>
      <c r="BG538" s="526">
        <f t="shared" si="646"/>
        <v>1</v>
      </c>
      <c r="BH538" s="526">
        <f t="shared" si="647"/>
        <v>1</v>
      </c>
      <c r="BI538" s="526">
        <f t="shared" si="648"/>
        <v>1</v>
      </c>
      <c r="BJ538" s="526">
        <f t="shared" si="649"/>
        <v>1</v>
      </c>
      <c r="BK538" s="526">
        <f t="shared" si="650"/>
        <v>1</v>
      </c>
      <c r="BL538" s="526">
        <f t="shared" si="651"/>
        <v>1</v>
      </c>
      <c r="BM538" s="526">
        <f t="shared" si="652"/>
        <v>1</v>
      </c>
      <c r="BN538" s="526">
        <f t="shared" si="653"/>
        <v>1</v>
      </c>
      <c r="BO538" s="526">
        <f t="shared" si="654"/>
        <v>1</v>
      </c>
      <c r="BP538" s="526">
        <f t="shared" si="655"/>
        <v>1</v>
      </c>
      <c r="BQ538" s="526">
        <f t="shared" si="656"/>
        <v>1</v>
      </c>
      <c r="BR538" s="526">
        <f t="shared" si="657"/>
        <v>1</v>
      </c>
      <c r="BS538" s="526">
        <f t="shared" si="658"/>
        <v>1</v>
      </c>
      <c r="BT538" s="526">
        <f t="shared" si="659"/>
        <v>1</v>
      </c>
      <c r="BU538" s="526">
        <f t="shared" si="660"/>
        <v>1</v>
      </c>
      <c r="BV538" s="525">
        <f t="shared" si="661"/>
        <v>77.369695568674587</v>
      </c>
      <c r="BW538" s="525">
        <f t="shared" si="662"/>
        <v>14.746057272567132</v>
      </c>
      <c r="BX538" s="526">
        <f t="shared" si="663"/>
        <v>20.57220696747871</v>
      </c>
      <c r="BY538" s="529">
        <f t="shared" si="664"/>
        <v>1</v>
      </c>
      <c r="BZ538" s="530">
        <f t="shared" si="665"/>
        <v>1.2524581102189947</v>
      </c>
      <c r="CB538" s="27"/>
      <c r="CC538" s="53"/>
    </row>
    <row r="539" spans="1:81">
      <c r="A539" s="32">
        <f t="shared" si="666"/>
        <v>1942</v>
      </c>
      <c r="B539" s="525">
        <f t="shared" si="589"/>
        <v>82.363138588500178</v>
      </c>
      <c r="C539" s="525">
        <f t="shared" si="590"/>
        <v>1.6002808707814258</v>
      </c>
      <c r="D539" s="525">
        <f t="shared" si="591"/>
        <v>82.363138588500178</v>
      </c>
      <c r="E539" s="525">
        <f t="shared" si="592"/>
        <v>1.5409476253723133</v>
      </c>
      <c r="F539" s="526">
        <f t="shared" si="593"/>
        <v>1.404106279124711</v>
      </c>
      <c r="G539" s="527">
        <f t="shared" si="594"/>
        <v>1.3705929615750785</v>
      </c>
      <c r="H539" s="526">
        <f t="shared" si="595"/>
        <v>1.2061138429226776</v>
      </c>
      <c r="I539" s="525">
        <f t="shared" si="596"/>
        <v>1.5051804012673311</v>
      </c>
      <c r="J539" s="527">
        <f t="shared" si="597"/>
        <v>1.7051809875416517</v>
      </c>
      <c r="K539" s="527">
        <f t="shared" si="598"/>
        <v>1.8428370153249118</v>
      </c>
      <c r="L539" s="527">
        <f t="shared" si="599"/>
        <v>1</v>
      </c>
      <c r="M539" s="527">
        <f t="shared" si="600"/>
        <v>1</v>
      </c>
      <c r="N539" s="527">
        <f t="shared" si="601"/>
        <v>1</v>
      </c>
      <c r="O539" s="527">
        <f t="shared" si="602"/>
        <v>1</v>
      </c>
      <c r="P539" s="527">
        <f t="shared" si="603"/>
        <v>1</v>
      </c>
      <c r="Q539" s="527">
        <f t="shared" si="604"/>
        <v>1</v>
      </c>
      <c r="R539" s="527">
        <f t="shared" si="605"/>
        <v>1</v>
      </c>
      <c r="S539" s="527">
        <f t="shared" si="606"/>
        <v>1</v>
      </c>
      <c r="T539" s="526">
        <f t="shared" si="607"/>
        <v>1</v>
      </c>
      <c r="U539" s="528">
        <f t="shared" si="608"/>
        <v>17.764625781187597</v>
      </c>
      <c r="V539" s="527">
        <f t="shared" si="609"/>
        <v>13.133130571788799</v>
      </c>
      <c r="W539" s="526">
        <f t="shared" si="610"/>
        <v>17.10048423204826</v>
      </c>
      <c r="X539" s="527">
        <f t="shared" si="611"/>
        <v>14.284721047062682</v>
      </c>
      <c r="Y539" s="526">
        <f t="shared" si="612"/>
        <v>17.599227944595633</v>
      </c>
      <c r="Z539" s="528">
        <f t="shared" si="613"/>
        <v>19.347122135149789</v>
      </c>
      <c r="AA539" s="526">
        <f t="shared" si="614"/>
        <v>1</v>
      </c>
      <c r="AB539" s="526">
        <f t="shared" si="615"/>
        <v>1.2389262544710684</v>
      </c>
      <c r="AC539" s="526">
        <f t="shared" si="616"/>
        <v>1</v>
      </c>
      <c r="AD539" s="526">
        <f t="shared" si="617"/>
        <v>1</v>
      </c>
      <c r="AE539" s="527">
        <f t="shared" si="618"/>
        <v>1</v>
      </c>
      <c r="AF539" s="526">
        <f t="shared" si="619"/>
        <v>1</v>
      </c>
      <c r="AG539" s="526">
        <f t="shared" si="620"/>
        <v>1</v>
      </c>
      <c r="AH539" s="526">
        <f t="shared" si="621"/>
        <v>1</v>
      </c>
      <c r="AI539" s="526">
        <f t="shared" si="622"/>
        <v>1</v>
      </c>
      <c r="AJ539" s="526">
        <f t="shared" si="623"/>
        <v>1</v>
      </c>
      <c r="AK539" s="526">
        <f t="shared" si="624"/>
        <v>1</v>
      </c>
      <c r="AL539" s="526">
        <f t="shared" si="625"/>
        <v>1</v>
      </c>
      <c r="AM539" s="526">
        <f t="shared" si="626"/>
        <v>1</v>
      </c>
      <c r="AN539" s="526">
        <f t="shared" si="627"/>
        <v>1</v>
      </c>
      <c r="AO539" s="526">
        <f t="shared" si="628"/>
        <v>1</v>
      </c>
      <c r="AP539" s="526">
        <f t="shared" si="629"/>
        <v>1</v>
      </c>
      <c r="AQ539" s="526">
        <f t="shared" si="630"/>
        <v>1</v>
      </c>
      <c r="AR539" s="526">
        <f t="shared" si="631"/>
        <v>1</v>
      </c>
      <c r="AS539" s="526">
        <f t="shared" si="632"/>
        <v>1</v>
      </c>
      <c r="AT539" s="526">
        <f t="shared" si="633"/>
        <v>1</v>
      </c>
      <c r="AU539" s="526">
        <f t="shared" si="634"/>
        <v>1</v>
      </c>
      <c r="AV539" s="526">
        <f t="shared" si="635"/>
        <v>1</v>
      </c>
      <c r="AW539" s="526">
        <f t="shared" si="636"/>
        <v>1</v>
      </c>
      <c r="AX539" s="526">
        <f t="shared" si="637"/>
        <v>1</v>
      </c>
      <c r="AY539" s="526">
        <f t="shared" si="638"/>
        <v>1</v>
      </c>
      <c r="AZ539" s="526">
        <f t="shared" si="639"/>
        <v>1</v>
      </c>
      <c r="BA539" s="526">
        <f t="shared" si="640"/>
        <v>1</v>
      </c>
      <c r="BB539" s="526">
        <f t="shared" si="641"/>
        <v>1</v>
      </c>
      <c r="BC539" s="526">
        <f t="shared" si="642"/>
        <v>1</v>
      </c>
      <c r="BD539" s="526">
        <f t="shared" si="643"/>
        <v>1</v>
      </c>
      <c r="BE539" s="526">
        <f t="shared" si="644"/>
        <v>1</v>
      </c>
      <c r="BF539" s="526">
        <f t="shared" si="645"/>
        <v>1</v>
      </c>
      <c r="BG539" s="526">
        <f t="shared" si="646"/>
        <v>1</v>
      </c>
      <c r="BH539" s="526">
        <f t="shared" si="647"/>
        <v>1</v>
      </c>
      <c r="BI539" s="526">
        <f t="shared" si="648"/>
        <v>1</v>
      </c>
      <c r="BJ539" s="526">
        <f t="shared" si="649"/>
        <v>1</v>
      </c>
      <c r="BK539" s="526">
        <f t="shared" si="650"/>
        <v>1</v>
      </c>
      <c r="BL539" s="526">
        <f t="shared" si="651"/>
        <v>1</v>
      </c>
      <c r="BM539" s="526">
        <f t="shared" si="652"/>
        <v>1</v>
      </c>
      <c r="BN539" s="526">
        <f t="shared" si="653"/>
        <v>1</v>
      </c>
      <c r="BO539" s="526">
        <f t="shared" si="654"/>
        <v>1</v>
      </c>
      <c r="BP539" s="526">
        <f t="shared" si="655"/>
        <v>1</v>
      </c>
      <c r="BQ539" s="526">
        <f t="shared" si="656"/>
        <v>1</v>
      </c>
      <c r="BR539" s="526">
        <f t="shared" si="657"/>
        <v>1</v>
      </c>
      <c r="BS539" s="526">
        <f t="shared" si="658"/>
        <v>1</v>
      </c>
      <c r="BT539" s="526">
        <f t="shared" si="659"/>
        <v>1</v>
      </c>
      <c r="BU539" s="526">
        <f t="shared" si="660"/>
        <v>1</v>
      </c>
      <c r="BV539" s="525">
        <f t="shared" si="661"/>
        <v>92.53172997462984</v>
      </c>
      <c r="BW539" s="525">
        <f t="shared" si="662"/>
        <v>15.165062774013117</v>
      </c>
      <c r="BX539" s="526">
        <f t="shared" si="663"/>
        <v>20.641725543515101</v>
      </c>
      <c r="BY539" s="529">
        <f t="shared" si="664"/>
        <v>1</v>
      </c>
      <c r="BZ539" s="530">
        <f t="shared" si="665"/>
        <v>1.3655833588839361</v>
      </c>
      <c r="CB539" s="27"/>
      <c r="CC539" s="53"/>
    </row>
    <row r="540" spans="1:81">
      <c r="A540" s="32">
        <f t="shared" si="666"/>
        <v>1943</v>
      </c>
      <c r="B540" s="525">
        <f t="shared" si="589"/>
        <v>103.31077016552581</v>
      </c>
      <c r="C540" s="525">
        <f t="shared" si="590"/>
        <v>2.070804127788517</v>
      </c>
      <c r="D540" s="525">
        <f t="shared" si="591"/>
        <v>103.31077016552581</v>
      </c>
      <c r="E540" s="525">
        <f t="shared" si="592"/>
        <v>1.8065942067808269</v>
      </c>
      <c r="F540" s="526">
        <f t="shared" si="593"/>
        <v>1.9788876953261563</v>
      </c>
      <c r="G540" s="527">
        <f t="shared" si="594"/>
        <v>1.8079024365053806</v>
      </c>
      <c r="H540" s="526">
        <f t="shared" si="595"/>
        <v>1.4931149591623387</v>
      </c>
      <c r="I540" s="525">
        <f t="shared" si="596"/>
        <v>2.4097496970694459</v>
      </c>
      <c r="J540" s="527">
        <f t="shared" si="597"/>
        <v>2.5188166683163584</v>
      </c>
      <c r="K540" s="527">
        <f t="shared" si="598"/>
        <v>2.4633743614285621</v>
      </c>
      <c r="L540" s="527">
        <f t="shared" si="599"/>
        <v>1</v>
      </c>
      <c r="M540" s="527">
        <f t="shared" si="600"/>
        <v>1</v>
      </c>
      <c r="N540" s="527">
        <f t="shared" si="601"/>
        <v>1</v>
      </c>
      <c r="O540" s="527">
        <f t="shared" si="602"/>
        <v>1</v>
      </c>
      <c r="P540" s="527">
        <f t="shared" si="603"/>
        <v>1</v>
      </c>
      <c r="Q540" s="527">
        <f t="shared" si="604"/>
        <v>1</v>
      </c>
      <c r="R540" s="527">
        <f t="shared" si="605"/>
        <v>1</v>
      </c>
      <c r="S540" s="527">
        <f t="shared" si="606"/>
        <v>1</v>
      </c>
      <c r="T540" s="526">
        <f t="shared" si="607"/>
        <v>1</v>
      </c>
      <c r="U540" s="528">
        <f t="shared" si="608"/>
        <v>17.989658312408938</v>
      </c>
      <c r="V540" s="527">
        <f t="shared" si="609"/>
        <v>13.486564761741178</v>
      </c>
      <c r="W540" s="526">
        <f t="shared" si="610"/>
        <v>17.309478780225152</v>
      </c>
      <c r="X540" s="527">
        <f t="shared" si="611"/>
        <v>14.627241684897358</v>
      </c>
      <c r="Y540" s="526">
        <f t="shared" si="612"/>
        <v>17.821432261857833</v>
      </c>
      <c r="Z540" s="528">
        <f t="shared" si="613"/>
        <v>19.403283075528464</v>
      </c>
      <c r="AA540" s="526">
        <f t="shared" si="614"/>
        <v>1</v>
      </c>
      <c r="AB540" s="526">
        <f t="shared" si="615"/>
        <v>1.5471896904772873</v>
      </c>
      <c r="AC540" s="526">
        <f t="shared" si="616"/>
        <v>1</v>
      </c>
      <c r="AD540" s="526">
        <f t="shared" si="617"/>
        <v>1</v>
      </c>
      <c r="AE540" s="527">
        <f t="shared" si="618"/>
        <v>1</v>
      </c>
      <c r="AF540" s="526">
        <f t="shared" si="619"/>
        <v>1</v>
      </c>
      <c r="AG540" s="526">
        <f t="shared" si="620"/>
        <v>1</v>
      </c>
      <c r="AH540" s="526">
        <f t="shared" si="621"/>
        <v>1</v>
      </c>
      <c r="AI540" s="526">
        <f t="shared" si="622"/>
        <v>1</v>
      </c>
      <c r="AJ540" s="526">
        <f t="shared" si="623"/>
        <v>1</v>
      </c>
      <c r="AK540" s="526">
        <f t="shared" si="624"/>
        <v>1</v>
      </c>
      <c r="AL540" s="526">
        <f t="shared" si="625"/>
        <v>1</v>
      </c>
      <c r="AM540" s="526">
        <f t="shared" si="626"/>
        <v>1</v>
      </c>
      <c r="AN540" s="526">
        <f t="shared" si="627"/>
        <v>1</v>
      </c>
      <c r="AO540" s="526">
        <f t="shared" si="628"/>
        <v>1</v>
      </c>
      <c r="AP540" s="526">
        <f t="shared" si="629"/>
        <v>1</v>
      </c>
      <c r="AQ540" s="526">
        <f t="shared" si="630"/>
        <v>1</v>
      </c>
      <c r="AR540" s="526">
        <f t="shared" si="631"/>
        <v>1</v>
      </c>
      <c r="AS540" s="526">
        <f t="shared" si="632"/>
        <v>1</v>
      </c>
      <c r="AT540" s="526">
        <f t="shared" si="633"/>
        <v>1</v>
      </c>
      <c r="AU540" s="526">
        <f t="shared" si="634"/>
        <v>1</v>
      </c>
      <c r="AV540" s="526">
        <f t="shared" si="635"/>
        <v>1</v>
      </c>
      <c r="AW540" s="526">
        <f t="shared" si="636"/>
        <v>1</v>
      </c>
      <c r="AX540" s="526">
        <f t="shared" si="637"/>
        <v>1</v>
      </c>
      <c r="AY540" s="526">
        <f t="shared" si="638"/>
        <v>1</v>
      </c>
      <c r="AZ540" s="526">
        <f t="shared" si="639"/>
        <v>1</v>
      </c>
      <c r="BA540" s="526">
        <f t="shared" si="640"/>
        <v>1</v>
      </c>
      <c r="BB540" s="526">
        <f t="shared" si="641"/>
        <v>1</v>
      </c>
      <c r="BC540" s="526">
        <f t="shared" si="642"/>
        <v>1</v>
      </c>
      <c r="BD540" s="526">
        <f t="shared" si="643"/>
        <v>1</v>
      </c>
      <c r="BE540" s="526">
        <f t="shared" si="644"/>
        <v>1</v>
      </c>
      <c r="BF540" s="526">
        <f t="shared" si="645"/>
        <v>1</v>
      </c>
      <c r="BG540" s="526">
        <f t="shared" si="646"/>
        <v>1</v>
      </c>
      <c r="BH540" s="526">
        <f t="shared" si="647"/>
        <v>1</v>
      </c>
      <c r="BI540" s="526">
        <f t="shared" si="648"/>
        <v>1</v>
      </c>
      <c r="BJ540" s="526">
        <f t="shared" si="649"/>
        <v>1</v>
      </c>
      <c r="BK540" s="526">
        <f t="shared" si="650"/>
        <v>1</v>
      </c>
      <c r="BL540" s="526">
        <f t="shared" si="651"/>
        <v>1</v>
      </c>
      <c r="BM540" s="526">
        <f t="shared" si="652"/>
        <v>1</v>
      </c>
      <c r="BN540" s="526">
        <f t="shared" si="653"/>
        <v>1</v>
      </c>
      <c r="BO540" s="526">
        <f t="shared" si="654"/>
        <v>1</v>
      </c>
      <c r="BP540" s="526">
        <f t="shared" si="655"/>
        <v>1</v>
      </c>
      <c r="BQ540" s="526">
        <f t="shared" si="656"/>
        <v>1</v>
      </c>
      <c r="BR540" s="526">
        <f t="shared" si="657"/>
        <v>1</v>
      </c>
      <c r="BS540" s="526">
        <f t="shared" si="658"/>
        <v>1</v>
      </c>
      <c r="BT540" s="526">
        <f t="shared" si="659"/>
        <v>1</v>
      </c>
      <c r="BU540" s="526">
        <f t="shared" si="660"/>
        <v>1</v>
      </c>
      <c r="BV540" s="525">
        <f t="shared" si="661"/>
        <v>114.26614028581643</v>
      </c>
      <c r="BW540" s="525">
        <f t="shared" si="662"/>
        <v>15.604325967812288</v>
      </c>
      <c r="BX540" s="526">
        <f t="shared" si="663"/>
        <v>20.720275946331892</v>
      </c>
      <c r="BY540" s="529">
        <f t="shared" si="664"/>
        <v>1</v>
      </c>
      <c r="BZ540" s="530">
        <f t="shared" si="665"/>
        <v>1.4059852334071294</v>
      </c>
      <c r="CB540" s="27"/>
      <c r="CC540" s="53"/>
    </row>
    <row r="541" spans="1:81">
      <c r="A541" s="32">
        <f t="shared" si="666"/>
        <v>1944</v>
      </c>
      <c r="B541" s="525">
        <f t="shared" si="589"/>
        <v>123.29471648268559</v>
      </c>
      <c r="C541" s="525">
        <f t="shared" si="590"/>
        <v>2.5237983681691336</v>
      </c>
      <c r="D541" s="525">
        <f t="shared" si="591"/>
        <v>123.29471648268559</v>
      </c>
      <c r="E541" s="525">
        <f t="shared" si="592"/>
        <v>2.1059388411512638</v>
      </c>
      <c r="F541" s="526">
        <f t="shared" si="593"/>
        <v>2.6323152288836726</v>
      </c>
      <c r="G541" s="527">
        <f t="shared" si="594"/>
        <v>2.2907937408058299</v>
      </c>
      <c r="H541" s="526">
        <f t="shared" si="595"/>
        <v>1.7958953009642047</v>
      </c>
      <c r="I541" s="525">
        <f t="shared" si="596"/>
        <v>3.4579212512886395</v>
      </c>
      <c r="J541" s="527">
        <f t="shared" si="597"/>
        <v>3.4445156954835849</v>
      </c>
      <c r="K541" s="527">
        <f t="shared" si="598"/>
        <v>3.20331034849006</v>
      </c>
      <c r="L541" s="527">
        <f t="shared" si="599"/>
        <v>1</v>
      </c>
      <c r="M541" s="527">
        <f t="shared" si="600"/>
        <v>1</v>
      </c>
      <c r="N541" s="527">
        <f t="shared" si="601"/>
        <v>1</v>
      </c>
      <c r="O541" s="527">
        <f t="shared" si="602"/>
        <v>1</v>
      </c>
      <c r="P541" s="527">
        <f t="shared" si="603"/>
        <v>1</v>
      </c>
      <c r="Q541" s="527">
        <f t="shared" si="604"/>
        <v>1</v>
      </c>
      <c r="R541" s="527">
        <f t="shared" si="605"/>
        <v>1</v>
      </c>
      <c r="S541" s="527">
        <f t="shared" si="606"/>
        <v>1</v>
      </c>
      <c r="T541" s="526">
        <f t="shared" si="607"/>
        <v>1</v>
      </c>
      <c r="U541" s="528">
        <f t="shared" si="608"/>
        <v>18.399617905276454</v>
      </c>
      <c r="V541" s="527">
        <f t="shared" si="609"/>
        <v>13.90834285848219</v>
      </c>
      <c r="W541" s="526">
        <f t="shared" si="610"/>
        <v>17.530419113995091</v>
      </c>
      <c r="X541" s="527">
        <f t="shared" si="611"/>
        <v>15.029940385108588</v>
      </c>
      <c r="Y541" s="526">
        <f t="shared" si="612"/>
        <v>18.056115263402045</v>
      </c>
      <c r="Z541" s="528">
        <f t="shared" si="613"/>
        <v>19.4596070402165</v>
      </c>
      <c r="AA541" s="526">
        <f t="shared" si="614"/>
        <v>1</v>
      </c>
      <c r="AB541" s="526">
        <f t="shared" si="615"/>
        <v>1.8468264913215093</v>
      </c>
      <c r="AC541" s="526">
        <f t="shared" si="616"/>
        <v>1</v>
      </c>
      <c r="AD541" s="526">
        <f t="shared" si="617"/>
        <v>1</v>
      </c>
      <c r="AE541" s="527">
        <f t="shared" si="618"/>
        <v>1</v>
      </c>
      <c r="AF541" s="526">
        <f t="shared" si="619"/>
        <v>1</v>
      </c>
      <c r="AG541" s="526">
        <f t="shared" si="620"/>
        <v>1</v>
      </c>
      <c r="AH541" s="526">
        <f t="shared" si="621"/>
        <v>1</v>
      </c>
      <c r="AI541" s="526">
        <f t="shared" si="622"/>
        <v>1</v>
      </c>
      <c r="AJ541" s="526">
        <f t="shared" si="623"/>
        <v>1</v>
      </c>
      <c r="AK541" s="526">
        <f t="shared" si="624"/>
        <v>1</v>
      </c>
      <c r="AL541" s="526">
        <f t="shared" si="625"/>
        <v>1</v>
      </c>
      <c r="AM541" s="526">
        <f t="shared" si="626"/>
        <v>1</v>
      </c>
      <c r="AN541" s="526">
        <f t="shared" si="627"/>
        <v>1</v>
      </c>
      <c r="AO541" s="526">
        <f t="shared" si="628"/>
        <v>1</v>
      </c>
      <c r="AP541" s="526">
        <f t="shared" si="629"/>
        <v>1</v>
      </c>
      <c r="AQ541" s="526">
        <f t="shared" si="630"/>
        <v>1</v>
      </c>
      <c r="AR541" s="526">
        <f t="shared" si="631"/>
        <v>1</v>
      </c>
      <c r="AS541" s="526">
        <f t="shared" si="632"/>
        <v>1</v>
      </c>
      <c r="AT541" s="526">
        <f t="shared" si="633"/>
        <v>1</v>
      </c>
      <c r="AU541" s="526">
        <f t="shared" si="634"/>
        <v>1</v>
      </c>
      <c r="AV541" s="526">
        <f t="shared" si="635"/>
        <v>1</v>
      </c>
      <c r="AW541" s="526">
        <f t="shared" si="636"/>
        <v>1</v>
      </c>
      <c r="AX541" s="526">
        <f t="shared" si="637"/>
        <v>1</v>
      </c>
      <c r="AY541" s="526">
        <f t="shared" si="638"/>
        <v>1</v>
      </c>
      <c r="AZ541" s="526">
        <f t="shared" si="639"/>
        <v>1</v>
      </c>
      <c r="BA541" s="526">
        <f t="shared" si="640"/>
        <v>1</v>
      </c>
      <c r="BB541" s="526">
        <f t="shared" si="641"/>
        <v>1</v>
      </c>
      <c r="BC541" s="526">
        <f t="shared" si="642"/>
        <v>1</v>
      </c>
      <c r="BD541" s="526">
        <f t="shared" si="643"/>
        <v>1</v>
      </c>
      <c r="BE541" s="526">
        <f t="shared" si="644"/>
        <v>1</v>
      </c>
      <c r="BF541" s="526">
        <f t="shared" si="645"/>
        <v>1</v>
      </c>
      <c r="BG541" s="526">
        <f t="shared" si="646"/>
        <v>1</v>
      </c>
      <c r="BH541" s="526">
        <f t="shared" si="647"/>
        <v>1</v>
      </c>
      <c r="BI541" s="526">
        <f t="shared" si="648"/>
        <v>1</v>
      </c>
      <c r="BJ541" s="526">
        <f t="shared" si="649"/>
        <v>1</v>
      </c>
      <c r="BK541" s="526">
        <f t="shared" si="650"/>
        <v>1</v>
      </c>
      <c r="BL541" s="526">
        <f t="shared" si="651"/>
        <v>1</v>
      </c>
      <c r="BM541" s="526">
        <f t="shared" si="652"/>
        <v>1</v>
      </c>
      <c r="BN541" s="526">
        <f t="shared" si="653"/>
        <v>1</v>
      </c>
      <c r="BO541" s="526">
        <f t="shared" si="654"/>
        <v>1</v>
      </c>
      <c r="BP541" s="526">
        <f t="shared" si="655"/>
        <v>1</v>
      </c>
      <c r="BQ541" s="526">
        <f t="shared" si="656"/>
        <v>1</v>
      </c>
      <c r="BR541" s="526">
        <f t="shared" si="657"/>
        <v>1</v>
      </c>
      <c r="BS541" s="526">
        <f t="shared" si="658"/>
        <v>1</v>
      </c>
      <c r="BT541" s="526">
        <f t="shared" si="659"/>
        <v>1</v>
      </c>
      <c r="BU541" s="526">
        <f t="shared" si="660"/>
        <v>1</v>
      </c>
      <c r="BV541" s="525">
        <f t="shared" si="661"/>
        <v>136.25152423954316</v>
      </c>
      <c r="BW541" s="525">
        <f t="shared" si="662"/>
        <v>16.124519483569831</v>
      </c>
      <c r="BX541" s="526">
        <f t="shared" si="663"/>
        <v>20.799125266299271</v>
      </c>
      <c r="BY541" s="529">
        <f t="shared" si="664"/>
        <v>1</v>
      </c>
      <c r="BZ541" s="530">
        <f t="shared" si="665"/>
        <v>1.4383067330256845</v>
      </c>
      <c r="CB541" s="27"/>
      <c r="CC541" s="53"/>
    </row>
    <row r="542" spans="1:81">
      <c r="A542" s="32">
        <f t="shared" si="666"/>
        <v>1945</v>
      </c>
      <c r="B542" s="525">
        <f t="shared" si="589"/>
        <v>167.79326888965193</v>
      </c>
      <c r="C542" s="525">
        <f t="shared" si="590"/>
        <v>3.4821907869322501</v>
      </c>
      <c r="D542" s="525">
        <f t="shared" si="591"/>
        <v>167.79326888965193</v>
      </c>
      <c r="E542" s="525">
        <f t="shared" si="592"/>
        <v>2.7755400994263204</v>
      </c>
      <c r="F542" s="526">
        <f t="shared" si="593"/>
        <v>4.1786436462646002</v>
      </c>
      <c r="G542" s="527">
        <f t="shared" si="594"/>
        <v>3.4254495313337832</v>
      </c>
      <c r="H542" s="526">
        <f t="shared" si="595"/>
        <v>2.543633610100589</v>
      </c>
      <c r="I542" s="525">
        <f t="shared" si="596"/>
        <v>5.6183496395472394</v>
      </c>
      <c r="J542" s="527">
        <f t="shared" si="597"/>
        <v>5.5094410181023514</v>
      </c>
      <c r="K542" s="527">
        <f t="shared" si="598"/>
        <v>5.0363590220033165</v>
      </c>
      <c r="L542" s="527">
        <f t="shared" si="599"/>
        <v>1</v>
      </c>
      <c r="M542" s="527">
        <f t="shared" si="600"/>
        <v>1</v>
      </c>
      <c r="N542" s="527">
        <f t="shared" si="601"/>
        <v>1</v>
      </c>
      <c r="O542" s="527">
        <f t="shared" si="602"/>
        <v>1</v>
      </c>
      <c r="P542" s="527">
        <f t="shared" si="603"/>
        <v>1</v>
      </c>
      <c r="Q542" s="527">
        <f t="shared" si="604"/>
        <v>1</v>
      </c>
      <c r="R542" s="527">
        <f t="shared" si="605"/>
        <v>1</v>
      </c>
      <c r="S542" s="527">
        <f t="shared" si="606"/>
        <v>1</v>
      </c>
      <c r="T542" s="526">
        <f t="shared" si="607"/>
        <v>1</v>
      </c>
      <c r="U542" s="528">
        <f t="shared" si="608"/>
        <v>20.091624457851374</v>
      </c>
      <c r="V542" s="527">
        <f t="shared" si="609"/>
        <v>14.363827861840468</v>
      </c>
      <c r="W542" s="526">
        <f t="shared" si="610"/>
        <v>17.758182103160582</v>
      </c>
      <c r="X542" s="527">
        <f t="shared" si="611"/>
        <v>15.461559446865566</v>
      </c>
      <c r="Y542" s="526">
        <f t="shared" si="612"/>
        <v>18.29801292634421</v>
      </c>
      <c r="Z542" s="528">
        <f t="shared" si="613"/>
        <v>19.516094502441824</v>
      </c>
      <c r="AA542" s="526">
        <f t="shared" si="614"/>
        <v>1</v>
      </c>
      <c r="AB542" s="526">
        <f t="shared" si="615"/>
        <v>2.2739136128414685</v>
      </c>
      <c r="AC542" s="526">
        <f t="shared" si="616"/>
        <v>1</v>
      </c>
      <c r="AD542" s="526">
        <f t="shared" si="617"/>
        <v>1</v>
      </c>
      <c r="AE542" s="527">
        <f t="shared" si="618"/>
        <v>1</v>
      </c>
      <c r="AF542" s="526">
        <f t="shared" si="619"/>
        <v>1</v>
      </c>
      <c r="AG542" s="526">
        <f t="shared" si="620"/>
        <v>1</v>
      </c>
      <c r="AH542" s="526">
        <f t="shared" si="621"/>
        <v>1</v>
      </c>
      <c r="AI542" s="526">
        <f t="shared" si="622"/>
        <v>1</v>
      </c>
      <c r="AJ542" s="526">
        <f t="shared" si="623"/>
        <v>1</v>
      </c>
      <c r="AK542" s="526">
        <f t="shared" si="624"/>
        <v>1</v>
      </c>
      <c r="AL542" s="526">
        <f t="shared" si="625"/>
        <v>1</v>
      </c>
      <c r="AM542" s="526">
        <f t="shared" si="626"/>
        <v>1</v>
      </c>
      <c r="AN542" s="526">
        <f t="shared" si="627"/>
        <v>1</v>
      </c>
      <c r="AO542" s="526">
        <f t="shared" si="628"/>
        <v>1</v>
      </c>
      <c r="AP542" s="526">
        <f t="shared" si="629"/>
        <v>1</v>
      </c>
      <c r="AQ542" s="526">
        <f t="shared" si="630"/>
        <v>1</v>
      </c>
      <c r="AR542" s="526">
        <f t="shared" si="631"/>
        <v>1</v>
      </c>
      <c r="AS542" s="526">
        <f t="shared" si="632"/>
        <v>1</v>
      </c>
      <c r="AT542" s="526">
        <f t="shared" si="633"/>
        <v>1</v>
      </c>
      <c r="AU542" s="526">
        <f t="shared" si="634"/>
        <v>1</v>
      </c>
      <c r="AV542" s="526">
        <f t="shared" si="635"/>
        <v>1</v>
      </c>
      <c r="AW542" s="526">
        <f t="shared" si="636"/>
        <v>1</v>
      </c>
      <c r="AX542" s="526">
        <f t="shared" si="637"/>
        <v>1</v>
      </c>
      <c r="AY542" s="526">
        <f t="shared" si="638"/>
        <v>1</v>
      </c>
      <c r="AZ542" s="526">
        <f t="shared" si="639"/>
        <v>1</v>
      </c>
      <c r="BA542" s="526">
        <f t="shared" si="640"/>
        <v>1</v>
      </c>
      <c r="BB542" s="526">
        <f t="shared" si="641"/>
        <v>1</v>
      </c>
      <c r="BC542" s="526">
        <f t="shared" si="642"/>
        <v>1</v>
      </c>
      <c r="BD542" s="526">
        <f t="shared" si="643"/>
        <v>1</v>
      </c>
      <c r="BE542" s="526">
        <f t="shared" si="644"/>
        <v>1</v>
      </c>
      <c r="BF542" s="526">
        <f t="shared" si="645"/>
        <v>1</v>
      </c>
      <c r="BG542" s="526">
        <f t="shared" si="646"/>
        <v>1</v>
      </c>
      <c r="BH542" s="526">
        <f t="shared" si="647"/>
        <v>1</v>
      </c>
      <c r="BI542" s="526">
        <f t="shared" si="648"/>
        <v>1</v>
      </c>
      <c r="BJ542" s="526">
        <f t="shared" si="649"/>
        <v>1</v>
      </c>
      <c r="BK542" s="526">
        <f t="shared" si="650"/>
        <v>1</v>
      </c>
      <c r="BL542" s="526">
        <f t="shared" si="651"/>
        <v>1</v>
      </c>
      <c r="BM542" s="526">
        <f t="shared" si="652"/>
        <v>1</v>
      </c>
      <c r="BN542" s="526">
        <f t="shared" si="653"/>
        <v>1</v>
      </c>
      <c r="BO542" s="526">
        <f t="shared" si="654"/>
        <v>1</v>
      </c>
      <c r="BP542" s="526">
        <f t="shared" si="655"/>
        <v>1</v>
      </c>
      <c r="BQ542" s="526">
        <f t="shared" si="656"/>
        <v>1</v>
      </c>
      <c r="BR542" s="526">
        <f t="shared" si="657"/>
        <v>1</v>
      </c>
      <c r="BS542" s="526">
        <f t="shared" si="658"/>
        <v>1</v>
      </c>
      <c r="BT542" s="526">
        <f t="shared" si="659"/>
        <v>1</v>
      </c>
      <c r="BU542" s="526">
        <f t="shared" si="660"/>
        <v>1</v>
      </c>
      <c r="BV542" s="525">
        <f t="shared" si="661"/>
        <v>188.67149538878175</v>
      </c>
      <c r="BW542" s="525">
        <f t="shared" si="662"/>
        <v>16.685887328395182</v>
      </c>
      <c r="BX542" s="526">
        <f t="shared" si="663"/>
        <v>20.878274640922069</v>
      </c>
      <c r="BY542" s="529">
        <f t="shared" si="664"/>
        <v>1</v>
      </c>
      <c r="BZ542" s="530">
        <f t="shared" si="665"/>
        <v>1.470628232644239</v>
      </c>
      <c r="CB542" s="27"/>
      <c r="CC542" s="53"/>
    </row>
    <row r="543" spans="1:81">
      <c r="A543" s="32">
        <f t="shared" si="666"/>
        <v>1946</v>
      </c>
      <c r="B543" s="525">
        <f t="shared" si="589"/>
        <v>154.08821194853579</v>
      </c>
      <c r="C543" s="525">
        <f t="shared" si="590"/>
        <v>3.3918380172461879</v>
      </c>
      <c r="D543" s="525">
        <f t="shared" si="591"/>
        <v>154.08821194853579</v>
      </c>
      <c r="E543" s="525">
        <f t="shared" si="592"/>
        <v>2.5524202818585282</v>
      </c>
      <c r="F543" s="526">
        <f t="shared" si="593"/>
        <v>3.9172005023775389</v>
      </c>
      <c r="G543" s="527">
        <f t="shared" si="594"/>
        <v>3.2550128526990809</v>
      </c>
      <c r="H543" s="526">
        <f t="shared" si="595"/>
        <v>2.4510642955456219</v>
      </c>
      <c r="I543" s="525">
        <f t="shared" si="596"/>
        <v>5.1255059098134446</v>
      </c>
      <c r="J543" s="527">
        <f t="shared" si="597"/>
        <v>5.0163531064568172</v>
      </c>
      <c r="K543" s="527">
        <f t="shared" si="598"/>
        <v>4.5773103108858146</v>
      </c>
      <c r="L543" s="527">
        <f t="shared" si="599"/>
        <v>1</v>
      </c>
      <c r="M543" s="527">
        <f t="shared" si="600"/>
        <v>1</v>
      </c>
      <c r="N543" s="527">
        <f t="shared" si="601"/>
        <v>1</v>
      </c>
      <c r="O543" s="527">
        <f t="shared" si="602"/>
        <v>1</v>
      </c>
      <c r="P543" s="527">
        <f t="shared" si="603"/>
        <v>1</v>
      </c>
      <c r="Q543" s="527">
        <f t="shared" si="604"/>
        <v>1</v>
      </c>
      <c r="R543" s="527">
        <f t="shared" si="605"/>
        <v>1</v>
      </c>
      <c r="S543" s="527">
        <f t="shared" si="606"/>
        <v>1</v>
      </c>
      <c r="T543" s="526">
        <f t="shared" si="607"/>
        <v>1</v>
      </c>
      <c r="U543" s="528">
        <f t="shared" si="608"/>
        <v>19.912350338522032</v>
      </c>
      <c r="V543" s="527">
        <f t="shared" si="609"/>
        <v>14.606604964335689</v>
      </c>
      <c r="W543" s="526">
        <f t="shared" si="610"/>
        <v>17.892113847469872</v>
      </c>
      <c r="X543" s="527">
        <f t="shared" si="611"/>
        <v>15.697150184631946</v>
      </c>
      <c r="Y543" s="526">
        <f t="shared" si="612"/>
        <v>18.443378686805271</v>
      </c>
      <c r="Z543" s="528">
        <f t="shared" si="613"/>
        <v>19.572745936806054</v>
      </c>
      <c r="AA543" s="526">
        <f t="shared" si="614"/>
        <v>1</v>
      </c>
      <c r="AB543" s="526">
        <f t="shared" si="615"/>
        <v>2.2198097040770475</v>
      </c>
      <c r="AC543" s="526">
        <f t="shared" si="616"/>
        <v>1</v>
      </c>
      <c r="AD543" s="526">
        <f t="shared" si="617"/>
        <v>1</v>
      </c>
      <c r="AE543" s="527">
        <f t="shared" si="618"/>
        <v>1</v>
      </c>
      <c r="AF543" s="526">
        <f t="shared" si="619"/>
        <v>1</v>
      </c>
      <c r="AG543" s="526">
        <f t="shared" si="620"/>
        <v>1</v>
      </c>
      <c r="AH543" s="526">
        <f t="shared" si="621"/>
        <v>1</v>
      </c>
      <c r="AI543" s="526">
        <f t="shared" si="622"/>
        <v>1</v>
      </c>
      <c r="AJ543" s="526">
        <f t="shared" si="623"/>
        <v>1</v>
      </c>
      <c r="AK543" s="526">
        <f t="shared" si="624"/>
        <v>1</v>
      </c>
      <c r="AL543" s="526">
        <f t="shared" si="625"/>
        <v>1</v>
      </c>
      <c r="AM543" s="526">
        <f t="shared" si="626"/>
        <v>1</v>
      </c>
      <c r="AN543" s="526">
        <f t="shared" si="627"/>
        <v>1</v>
      </c>
      <c r="AO543" s="526">
        <f t="shared" si="628"/>
        <v>1</v>
      </c>
      <c r="AP543" s="526">
        <f t="shared" si="629"/>
        <v>1</v>
      </c>
      <c r="AQ543" s="526">
        <f t="shared" si="630"/>
        <v>1</v>
      </c>
      <c r="AR543" s="526">
        <f t="shared" si="631"/>
        <v>1</v>
      </c>
      <c r="AS543" s="526">
        <f t="shared" si="632"/>
        <v>1</v>
      </c>
      <c r="AT543" s="526">
        <f t="shared" si="633"/>
        <v>1</v>
      </c>
      <c r="AU543" s="526">
        <f t="shared" si="634"/>
        <v>1</v>
      </c>
      <c r="AV543" s="526">
        <f t="shared" si="635"/>
        <v>1</v>
      </c>
      <c r="AW543" s="526">
        <f t="shared" si="636"/>
        <v>1</v>
      </c>
      <c r="AX543" s="526">
        <f t="shared" si="637"/>
        <v>1</v>
      </c>
      <c r="AY543" s="526">
        <f t="shared" si="638"/>
        <v>1</v>
      </c>
      <c r="AZ543" s="526">
        <f t="shared" si="639"/>
        <v>1</v>
      </c>
      <c r="BA543" s="526">
        <f t="shared" si="640"/>
        <v>1</v>
      </c>
      <c r="BB543" s="526">
        <f t="shared" si="641"/>
        <v>1</v>
      </c>
      <c r="BC543" s="526">
        <f t="shared" si="642"/>
        <v>1</v>
      </c>
      <c r="BD543" s="526">
        <f t="shared" si="643"/>
        <v>1</v>
      </c>
      <c r="BE543" s="526">
        <f t="shared" si="644"/>
        <v>1</v>
      </c>
      <c r="BF543" s="526">
        <f t="shared" si="645"/>
        <v>1</v>
      </c>
      <c r="BG543" s="526">
        <f t="shared" si="646"/>
        <v>1</v>
      </c>
      <c r="BH543" s="526">
        <f t="shared" si="647"/>
        <v>1</v>
      </c>
      <c r="BI543" s="526">
        <f t="shared" si="648"/>
        <v>1</v>
      </c>
      <c r="BJ543" s="526">
        <f t="shared" si="649"/>
        <v>1</v>
      </c>
      <c r="BK543" s="526">
        <f t="shared" si="650"/>
        <v>1</v>
      </c>
      <c r="BL543" s="526">
        <f t="shared" si="651"/>
        <v>1</v>
      </c>
      <c r="BM543" s="526">
        <f t="shared" si="652"/>
        <v>1</v>
      </c>
      <c r="BN543" s="526">
        <f t="shared" si="653"/>
        <v>1</v>
      </c>
      <c r="BO543" s="526">
        <f t="shared" si="654"/>
        <v>1</v>
      </c>
      <c r="BP543" s="526">
        <f t="shared" si="655"/>
        <v>1</v>
      </c>
      <c r="BQ543" s="526">
        <f t="shared" si="656"/>
        <v>1</v>
      </c>
      <c r="BR543" s="526">
        <f t="shared" si="657"/>
        <v>1</v>
      </c>
      <c r="BS543" s="526">
        <f t="shared" si="658"/>
        <v>1</v>
      </c>
      <c r="BT543" s="526">
        <f t="shared" si="659"/>
        <v>1</v>
      </c>
      <c r="BU543" s="526">
        <f t="shared" si="660"/>
        <v>1</v>
      </c>
      <c r="BV543" s="525">
        <f t="shared" si="661"/>
        <v>166.68425119808023</v>
      </c>
      <c r="BW543" s="525">
        <f t="shared" si="662"/>
        <v>17.001847652563157</v>
      </c>
      <c r="BX543" s="526">
        <f t="shared" si="663"/>
        <v>20.957725212033804</v>
      </c>
      <c r="BY543" s="529">
        <f t="shared" si="664"/>
        <v>1</v>
      </c>
      <c r="BZ543" s="530">
        <f t="shared" si="665"/>
        <v>1.7372806044973155</v>
      </c>
      <c r="CB543" s="27"/>
      <c r="CC543" s="53"/>
    </row>
    <row r="544" spans="1:81">
      <c r="A544" s="32">
        <f t="shared" si="666"/>
        <v>1947</v>
      </c>
      <c r="B544" s="525">
        <f t="shared" si="589"/>
        <v>162.50821841931818</v>
      </c>
      <c r="C544" s="525">
        <f t="shared" si="590"/>
        <v>3.5328797553509768</v>
      </c>
      <c r="D544" s="525">
        <f t="shared" si="591"/>
        <v>162.50821841931818</v>
      </c>
      <c r="E544" s="525">
        <f t="shared" si="592"/>
        <v>2.656413844824598</v>
      </c>
      <c r="F544" s="526">
        <f t="shared" si="593"/>
        <v>3.9573633679028211</v>
      </c>
      <c r="G544" s="527">
        <f t="shared" si="594"/>
        <v>3.2774830326045761</v>
      </c>
      <c r="H544" s="526">
        <f t="shared" si="595"/>
        <v>2.4596051041649036</v>
      </c>
      <c r="I544" s="525">
        <f t="shared" si="596"/>
        <v>5.3295791548839908</v>
      </c>
      <c r="J544" s="527">
        <f t="shared" si="597"/>
        <v>5.0873920565141155</v>
      </c>
      <c r="K544" s="527">
        <f t="shared" si="598"/>
        <v>4.5297068315094036</v>
      </c>
      <c r="L544" s="527">
        <f t="shared" si="599"/>
        <v>1</v>
      </c>
      <c r="M544" s="527">
        <f t="shared" si="600"/>
        <v>1</v>
      </c>
      <c r="N544" s="527">
        <f t="shared" si="601"/>
        <v>1</v>
      </c>
      <c r="O544" s="527">
        <f t="shared" si="602"/>
        <v>1</v>
      </c>
      <c r="P544" s="527">
        <f t="shared" si="603"/>
        <v>1</v>
      </c>
      <c r="Q544" s="527">
        <f t="shared" si="604"/>
        <v>1</v>
      </c>
      <c r="R544" s="527">
        <f t="shared" si="605"/>
        <v>1</v>
      </c>
      <c r="S544" s="527">
        <f t="shared" si="606"/>
        <v>1</v>
      </c>
      <c r="T544" s="526">
        <f t="shared" si="607"/>
        <v>1</v>
      </c>
      <c r="U544" s="528">
        <f t="shared" si="608"/>
        <v>19.271860697960818</v>
      </c>
      <c r="V544" s="527">
        <f t="shared" si="609"/>
        <v>14.760302528920137</v>
      </c>
      <c r="W544" s="526">
        <f t="shared" si="610"/>
        <v>18.023236032631214</v>
      </c>
      <c r="X544" s="527">
        <f t="shared" si="611"/>
        <v>15.857896354311682</v>
      </c>
      <c r="Y544" s="526">
        <f t="shared" si="612"/>
        <v>18.5859603561202</v>
      </c>
      <c r="Z544" s="528">
        <f t="shared" si="613"/>
        <v>19.666348430410189</v>
      </c>
      <c r="AA544" s="526">
        <f t="shared" si="614"/>
        <v>1</v>
      </c>
      <c r="AB544" s="526">
        <f t="shared" si="615"/>
        <v>2.1429097244225881</v>
      </c>
      <c r="AC544" s="526">
        <f t="shared" si="616"/>
        <v>1</v>
      </c>
      <c r="AD544" s="526">
        <f t="shared" si="617"/>
        <v>1</v>
      </c>
      <c r="AE544" s="527">
        <f t="shared" si="618"/>
        <v>1</v>
      </c>
      <c r="AF544" s="526">
        <f t="shared" si="619"/>
        <v>1</v>
      </c>
      <c r="AG544" s="526">
        <f t="shared" si="620"/>
        <v>1</v>
      </c>
      <c r="AH544" s="526">
        <f t="shared" si="621"/>
        <v>1</v>
      </c>
      <c r="AI544" s="526">
        <f t="shared" si="622"/>
        <v>1</v>
      </c>
      <c r="AJ544" s="526">
        <f t="shared" si="623"/>
        <v>1</v>
      </c>
      <c r="AK544" s="526">
        <f t="shared" si="624"/>
        <v>1</v>
      </c>
      <c r="AL544" s="526">
        <f t="shared" si="625"/>
        <v>1</v>
      </c>
      <c r="AM544" s="526">
        <f t="shared" si="626"/>
        <v>1</v>
      </c>
      <c r="AN544" s="526">
        <f t="shared" si="627"/>
        <v>1</v>
      </c>
      <c r="AO544" s="526">
        <f t="shared" si="628"/>
        <v>1</v>
      </c>
      <c r="AP544" s="526">
        <f t="shared" si="629"/>
        <v>1</v>
      </c>
      <c r="AQ544" s="526">
        <f t="shared" si="630"/>
        <v>1</v>
      </c>
      <c r="AR544" s="526">
        <f t="shared" si="631"/>
        <v>1</v>
      </c>
      <c r="AS544" s="526">
        <f t="shared" si="632"/>
        <v>1</v>
      </c>
      <c r="AT544" s="526">
        <f t="shared" si="633"/>
        <v>1</v>
      </c>
      <c r="AU544" s="526">
        <f t="shared" si="634"/>
        <v>1</v>
      </c>
      <c r="AV544" s="526">
        <f t="shared" si="635"/>
        <v>1</v>
      </c>
      <c r="AW544" s="526">
        <f t="shared" si="636"/>
        <v>1</v>
      </c>
      <c r="AX544" s="526">
        <f t="shared" si="637"/>
        <v>1</v>
      </c>
      <c r="AY544" s="526">
        <f t="shared" si="638"/>
        <v>1</v>
      </c>
      <c r="AZ544" s="526">
        <f t="shared" si="639"/>
        <v>1</v>
      </c>
      <c r="BA544" s="526">
        <f t="shared" si="640"/>
        <v>1</v>
      </c>
      <c r="BB544" s="526">
        <f t="shared" si="641"/>
        <v>1</v>
      </c>
      <c r="BC544" s="526">
        <f t="shared" si="642"/>
        <v>1</v>
      </c>
      <c r="BD544" s="526">
        <f t="shared" si="643"/>
        <v>1</v>
      </c>
      <c r="BE544" s="526">
        <f t="shared" si="644"/>
        <v>1</v>
      </c>
      <c r="BF544" s="526">
        <f t="shared" si="645"/>
        <v>1</v>
      </c>
      <c r="BG544" s="526">
        <f t="shared" si="646"/>
        <v>1</v>
      </c>
      <c r="BH544" s="526">
        <f t="shared" si="647"/>
        <v>1</v>
      </c>
      <c r="BI544" s="526">
        <f t="shared" si="648"/>
        <v>1</v>
      </c>
      <c r="BJ544" s="526">
        <f t="shared" si="649"/>
        <v>1</v>
      </c>
      <c r="BK544" s="526">
        <f t="shared" si="650"/>
        <v>1</v>
      </c>
      <c r="BL544" s="526">
        <f t="shared" si="651"/>
        <v>1</v>
      </c>
      <c r="BM544" s="526">
        <f t="shared" si="652"/>
        <v>1</v>
      </c>
      <c r="BN544" s="526">
        <f t="shared" si="653"/>
        <v>1</v>
      </c>
      <c r="BO544" s="526">
        <f t="shared" si="654"/>
        <v>1</v>
      </c>
      <c r="BP544" s="526">
        <f t="shared" si="655"/>
        <v>1</v>
      </c>
      <c r="BQ544" s="526">
        <f t="shared" si="656"/>
        <v>1</v>
      </c>
      <c r="BR544" s="526">
        <f t="shared" si="657"/>
        <v>1</v>
      </c>
      <c r="BS544" s="526">
        <f t="shared" si="658"/>
        <v>1</v>
      </c>
      <c r="BT544" s="526">
        <f t="shared" si="659"/>
        <v>1</v>
      </c>
      <c r="BU544" s="526">
        <f t="shared" si="660"/>
        <v>1</v>
      </c>
      <c r="BV544" s="525">
        <f t="shared" si="661"/>
        <v>171.7253265137355</v>
      </c>
      <c r="BW544" s="525">
        <f t="shared" si="662"/>
        <v>17.215110584986231</v>
      </c>
      <c r="BX544" s="526">
        <f t="shared" si="663"/>
        <v>21.076903230352933</v>
      </c>
      <c r="BY544" s="529">
        <f t="shared" si="664"/>
        <v>1</v>
      </c>
      <c r="BZ544" s="530">
        <f t="shared" si="665"/>
        <v>1.89080772768545</v>
      </c>
      <c r="CB544" s="27"/>
      <c r="CC544" s="53"/>
    </row>
    <row r="545" spans="1:81">
      <c r="A545" s="32">
        <f t="shared" si="666"/>
        <v>1948</v>
      </c>
      <c r="B545" s="525">
        <f t="shared" si="589"/>
        <v>170.95387696114776</v>
      </c>
      <c r="C545" s="525">
        <f t="shared" si="590"/>
        <v>3.6117111038311704</v>
      </c>
      <c r="D545" s="525">
        <f t="shared" si="591"/>
        <v>170.95387696114776</v>
      </c>
      <c r="E545" s="525">
        <f t="shared" si="592"/>
        <v>2.7430509882248209</v>
      </c>
      <c r="F545" s="526">
        <f t="shared" si="593"/>
        <v>4.0437213404126418</v>
      </c>
      <c r="G545" s="527">
        <f t="shared" si="594"/>
        <v>3.3191062608780859</v>
      </c>
      <c r="H545" s="526">
        <f t="shared" si="595"/>
        <v>2.4708772152774441</v>
      </c>
      <c r="I545" s="525">
        <f t="shared" si="596"/>
        <v>5.178981436099245</v>
      </c>
      <c r="J545" s="527">
        <f t="shared" si="597"/>
        <v>4.9058458157157778</v>
      </c>
      <c r="K545" s="527">
        <f t="shared" si="598"/>
        <v>4.3358885673642584</v>
      </c>
      <c r="L545" s="527">
        <f t="shared" si="599"/>
        <v>1</v>
      </c>
      <c r="M545" s="527">
        <f t="shared" si="600"/>
        <v>1</v>
      </c>
      <c r="N545" s="527">
        <f t="shared" si="601"/>
        <v>1</v>
      </c>
      <c r="O545" s="527">
        <f t="shared" si="602"/>
        <v>1</v>
      </c>
      <c r="P545" s="527">
        <f t="shared" si="603"/>
        <v>1</v>
      </c>
      <c r="Q545" s="527">
        <f t="shared" si="604"/>
        <v>1</v>
      </c>
      <c r="R545" s="527">
        <f t="shared" si="605"/>
        <v>1</v>
      </c>
      <c r="S545" s="527">
        <f t="shared" si="606"/>
        <v>1</v>
      </c>
      <c r="T545" s="526">
        <f t="shared" si="607"/>
        <v>1</v>
      </c>
      <c r="U545" s="528">
        <f t="shared" si="608"/>
        <v>19.945743295153445</v>
      </c>
      <c r="V545" s="527">
        <f t="shared" si="609"/>
        <v>15.137119726580512</v>
      </c>
      <c r="W545" s="526">
        <f t="shared" si="610"/>
        <v>18.254346874678173</v>
      </c>
      <c r="X545" s="527">
        <f t="shared" si="611"/>
        <v>16.223785331443661</v>
      </c>
      <c r="Y545" s="526">
        <f t="shared" si="612"/>
        <v>18.83180466389085</v>
      </c>
      <c r="Z545" s="528">
        <f t="shared" si="613"/>
        <v>19.850343077613864</v>
      </c>
      <c r="AA545" s="526">
        <f t="shared" si="614"/>
        <v>1</v>
      </c>
      <c r="AB545" s="526">
        <f t="shared" si="615"/>
        <v>2.2258555454167861</v>
      </c>
      <c r="AC545" s="526">
        <f t="shared" si="616"/>
        <v>1</v>
      </c>
      <c r="AD545" s="526">
        <f t="shared" si="617"/>
        <v>1</v>
      </c>
      <c r="AE545" s="527">
        <f t="shared" si="618"/>
        <v>1</v>
      </c>
      <c r="AF545" s="526">
        <f t="shared" si="619"/>
        <v>1</v>
      </c>
      <c r="AG545" s="526">
        <f t="shared" si="620"/>
        <v>1</v>
      </c>
      <c r="AH545" s="526">
        <f t="shared" si="621"/>
        <v>1</v>
      </c>
      <c r="AI545" s="526">
        <f t="shared" si="622"/>
        <v>1</v>
      </c>
      <c r="AJ545" s="526">
        <f t="shared" si="623"/>
        <v>1</v>
      </c>
      <c r="AK545" s="526">
        <f t="shared" si="624"/>
        <v>1</v>
      </c>
      <c r="AL545" s="526">
        <f t="shared" si="625"/>
        <v>1</v>
      </c>
      <c r="AM545" s="526">
        <f t="shared" si="626"/>
        <v>1</v>
      </c>
      <c r="AN545" s="526">
        <f t="shared" si="627"/>
        <v>1</v>
      </c>
      <c r="AO545" s="526">
        <f t="shared" si="628"/>
        <v>1</v>
      </c>
      <c r="AP545" s="526">
        <f t="shared" si="629"/>
        <v>1</v>
      </c>
      <c r="AQ545" s="526">
        <f t="shared" si="630"/>
        <v>1</v>
      </c>
      <c r="AR545" s="526">
        <f t="shared" si="631"/>
        <v>1</v>
      </c>
      <c r="AS545" s="526">
        <f t="shared" si="632"/>
        <v>1</v>
      </c>
      <c r="AT545" s="526">
        <f t="shared" si="633"/>
        <v>1</v>
      </c>
      <c r="AU545" s="526">
        <f t="shared" si="634"/>
        <v>1</v>
      </c>
      <c r="AV545" s="526">
        <f t="shared" si="635"/>
        <v>1</v>
      </c>
      <c r="AW545" s="526">
        <f t="shared" si="636"/>
        <v>1</v>
      </c>
      <c r="AX545" s="526">
        <f t="shared" si="637"/>
        <v>1</v>
      </c>
      <c r="AY545" s="526">
        <f t="shared" si="638"/>
        <v>1</v>
      </c>
      <c r="AZ545" s="526">
        <f t="shared" si="639"/>
        <v>1</v>
      </c>
      <c r="BA545" s="526">
        <f t="shared" si="640"/>
        <v>1</v>
      </c>
      <c r="BB545" s="526">
        <f t="shared" si="641"/>
        <v>1</v>
      </c>
      <c r="BC545" s="526">
        <f t="shared" si="642"/>
        <v>1</v>
      </c>
      <c r="BD545" s="526">
        <f t="shared" si="643"/>
        <v>1</v>
      </c>
      <c r="BE545" s="526">
        <f t="shared" si="644"/>
        <v>1</v>
      </c>
      <c r="BF545" s="526">
        <f t="shared" si="645"/>
        <v>1</v>
      </c>
      <c r="BG545" s="526">
        <f t="shared" si="646"/>
        <v>1</v>
      </c>
      <c r="BH545" s="526">
        <f t="shared" si="647"/>
        <v>1</v>
      </c>
      <c r="BI545" s="526">
        <f t="shared" si="648"/>
        <v>1</v>
      </c>
      <c r="BJ545" s="526">
        <f t="shared" si="649"/>
        <v>1</v>
      </c>
      <c r="BK545" s="526">
        <f t="shared" si="650"/>
        <v>1</v>
      </c>
      <c r="BL545" s="526">
        <f t="shared" si="651"/>
        <v>1</v>
      </c>
      <c r="BM545" s="526">
        <f t="shared" si="652"/>
        <v>1</v>
      </c>
      <c r="BN545" s="526">
        <f t="shared" si="653"/>
        <v>1</v>
      </c>
      <c r="BO545" s="526">
        <f t="shared" si="654"/>
        <v>1</v>
      </c>
      <c r="BP545" s="526">
        <f t="shared" si="655"/>
        <v>1</v>
      </c>
      <c r="BQ545" s="526">
        <f t="shared" si="656"/>
        <v>1</v>
      </c>
      <c r="BR545" s="526">
        <f t="shared" si="657"/>
        <v>1</v>
      </c>
      <c r="BS545" s="526">
        <f t="shared" si="658"/>
        <v>1</v>
      </c>
      <c r="BT545" s="526">
        <f t="shared" si="659"/>
        <v>1</v>
      </c>
      <c r="BU545" s="526">
        <f t="shared" si="660"/>
        <v>1</v>
      </c>
      <c r="BV545" s="525">
        <f t="shared" si="661"/>
        <v>188.63152858454154</v>
      </c>
      <c r="BW545" s="525">
        <f t="shared" si="662"/>
        <v>17.689906009699197</v>
      </c>
      <c r="BX545" s="526">
        <f t="shared" si="663"/>
        <v>21.293241447546237</v>
      </c>
      <c r="BY545" s="529">
        <f t="shared" si="664"/>
        <v>1</v>
      </c>
      <c r="BZ545" s="530">
        <f t="shared" si="665"/>
        <v>1.9473703520179211</v>
      </c>
      <c r="CB545" s="27"/>
      <c r="CC545" s="53"/>
    </row>
    <row r="546" spans="1:81">
      <c r="A546" s="32">
        <f t="shared" si="666"/>
        <v>1949</v>
      </c>
      <c r="B546" s="525">
        <f t="shared" si="589"/>
        <v>202.43557672399859</v>
      </c>
      <c r="C546" s="525">
        <f t="shared" si="590"/>
        <v>4.1559682725448788</v>
      </c>
      <c r="D546" s="525">
        <f t="shared" si="591"/>
        <v>202.43557672399859</v>
      </c>
      <c r="E546" s="525">
        <f t="shared" si="592"/>
        <v>3.4489949147084724</v>
      </c>
      <c r="F546" s="526">
        <f t="shared" si="593"/>
        <v>5.0369660122812068</v>
      </c>
      <c r="G546" s="527">
        <f t="shared" si="594"/>
        <v>4.1249204280675045</v>
      </c>
      <c r="H546" s="526">
        <f t="shared" si="595"/>
        <v>3.0646564245596593</v>
      </c>
      <c r="I546" s="525">
        <f t="shared" si="596"/>
        <v>6.1517000429541451</v>
      </c>
      <c r="J546" s="527">
        <f t="shared" si="597"/>
        <v>5.976677439944126</v>
      </c>
      <c r="K546" s="527">
        <f t="shared" si="598"/>
        <v>5.4077319298924236</v>
      </c>
      <c r="L546" s="527">
        <f t="shared" si="599"/>
        <v>1</v>
      </c>
      <c r="M546" s="527">
        <f t="shared" si="600"/>
        <v>1</v>
      </c>
      <c r="N546" s="527">
        <f t="shared" si="601"/>
        <v>1</v>
      </c>
      <c r="O546" s="527">
        <f t="shared" si="602"/>
        <v>1</v>
      </c>
      <c r="P546" s="527">
        <f t="shared" si="603"/>
        <v>1</v>
      </c>
      <c r="Q546" s="527">
        <f t="shared" si="604"/>
        <v>1</v>
      </c>
      <c r="R546" s="527">
        <f t="shared" si="605"/>
        <v>1</v>
      </c>
      <c r="S546" s="527">
        <f t="shared" si="606"/>
        <v>1</v>
      </c>
      <c r="T546" s="526">
        <f t="shared" si="607"/>
        <v>1</v>
      </c>
      <c r="U546" s="528">
        <f t="shared" si="608"/>
        <v>20.828289637359813</v>
      </c>
      <c r="V546" s="527">
        <f t="shared" si="609"/>
        <v>15.564314384594903</v>
      </c>
      <c r="W546" s="526">
        <f t="shared" si="610"/>
        <v>18.643268302863056</v>
      </c>
      <c r="X546" s="527">
        <f t="shared" si="611"/>
        <v>16.659787063052846</v>
      </c>
      <c r="Y546" s="526">
        <f t="shared" si="612"/>
        <v>19.240710150067095</v>
      </c>
      <c r="Z546" s="528">
        <f t="shared" si="613"/>
        <v>20.052051570606537</v>
      </c>
      <c r="AA546" s="526">
        <f t="shared" si="614"/>
        <v>1</v>
      </c>
      <c r="AB546" s="526">
        <f t="shared" si="615"/>
        <v>2.5932833075231532</v>
      </c>
      <c r="AC546" s="526">
        <f t="shared" si="616"/>
        <v>1</v>
      </c>
      <c r="AD546" s="526">
        <f t="shared" si="617"/>
        <v>1</v>
      </c>
      <c r="AE546" s="527">
        <f t="shared" si="618"/>
        <v>1</v>
      </c>
      <c r="AF546" s="526">
        <f t="shared" si="619"/>
        <v>1</v>
      </c>
      <c r="AG546" s="526">
        <f t="shared" si="620"/>
        <v>1</v>
      </c>
      <c r="AH546" s="526">
        <f t="shared" si="621"/>
        <v>1</v>
      </c>
      <c r="AI546" s="526">
        <f t="shared" si="622"/>
        <v>1</v>
      </c>
      <c r="AJ546" s="526">
        <f t="shared" si="623"/>
        <v>1</v>
      </c>
      <c r="AK546" s="526">
        <f t="shared" si="624"/>
        <v>1</v>
      </c>
      <c r="AL546" s="526">
        <f t="shared" si="625"/>
        <v>1</v>
      </c>
      <c r="AM546" s="526">
        <f t="shared" si="626"/>
        <v>1</v>
      </c>
      <c r="AN546" s="526">
        <f t="shared" si="627"/>
        <v>1</v>
      </c>
      <c r="AO546" s="526">
        <f t="shared" si="628"/>
        <v>1</v>
      </c>
      <c r="AP546" s="526">
        <f t="shared" si="629"/>
        <v>1</v>
      </c>
      <c r="AQ546" s="526">
        <f t="shared" si="630"/>
        <v>1</v>
      </c>
      <c r="AR546" s="526">
        <f t="shared" si="631"/>
        <v>1</v>
      </c>
      <c r="AS546" s="526">
        <f t="shared" si="632"/>
        <v>1</v>
      </c>
      <c r="AT546" s="526">
        <f t="shared" si="633"/>
        <v>1</v>
      </c>
      <c r="AU546" s="526">
        <f t="shared" si="634"/>
        <v>1</v>
      </c>
      <c r="AV546" s="526">
        <f t="shared" si="635"/>
        <v>1</v>
      </c>
      <c r="AW546" s="526">
        <f t="shared" si="636"/>
        <v>1</v>
      </c>
      <c r="AX546" s="526">
        <f t="shared" si="637"/>
        <v>1</v>
      </c>
      <c r="AY546" s="526">
        <f t="shared" si="638"/>
        <v>1</v>
      </c>
      <c r="AZ546" s="526">
        <f t="shared" si="639"/>
        <v>1</v>
      </c>
      <c r="BA546" s="526">
        <f t="shared" si="640"/>
        <v>1</v>
      </c>
      <c r="BB546" s="526">
        <f t="shared" si="641"/>
        <v>1</v>
      </c>
      <c r="BC546" s="526">
        <f t="shared" si="642"/>
        <v>1</v>
      </c>
      <c r="BD546" s="526">
        <f t="shared" si="643"/>
        <v>1</v>
      </c>
      <c r="BE546" s="526">
        <f t="shared" si="644"/>
        <v>1</v>
      </c>
      <c r="BF546" s="526">
        <f t="shared" si="645"/>
        <v>1</v>
      </c>
      <c r="BG546" s="526">
        <f t="shared" si="646"/>
        <v>1</v>
      </c>
      <c r="BH546" s="526">
        <f t="shared" si="647"/>
        <v>1</v>
      </c>
      <c r="BI546" s="526">
        <f t="shared" si="648"/>
        <v>1</v>
      </c>
      <c r="BJ546" s="526">
        <f t="shared" si="649"/>
        <v>1</v>
      </c>
      <c r="BK546" s="526">
        <f t="shared" si="650"/>
        <v>1</v>
      </c>
      <c r="BL546" s="526">
        <f t="shared" si="651"/>
        <v>1</v>
      </c>
      <c r="BM546" s="526">
        <f t="shared" si="652"/>
        <v>1</v>
      </c>
      <c r="BN546" s="526">
        <f t="shared" si="653"/>
        <v>1</v>
      </c>
      <c r="BO546" s="526">
        <f t="shared" si="654"/>
        <v>1</v>
      </c>
      <c r="BP546" s="526">
        <f t="shared" si="655"/>
        <v>1</v>
      </c>
      <c r="BQ546" s="526">
        <f t="shared" si="656"/>
        <v>1</v>
      </c>
      <c r="BR546" s="526">
        <f t="shared" si="657"/>
        <v>1</v>
      </c>
      <c r="BS546" s="526">
        <f t="shared" si="658"/>
        <v>1</v>
      </c>
      <c r="BT546" s="526">
        <f t="shared" si="659"/>
        <v>1</v>
      </c>
      <c r="BU546" s="526">
        <f t="shared" si="660"/>
        <v>1</v>
      </c>
      <c r="BV546" s="525">
        <f t="shared" si="661"/>
        <v>221.29818652952073</v>
      </c>
      <c r="BW546" s="525">
        <f t="shared" si="662"/>
        <v>18.225522825295954</v>
      </c>
      <c r="BX546" s="526">
        <f t="shared" si="663"/>
        <v>21.528970547192941</v>
      </c>
      <c r="BY546" s="529">
        <f t="shared" si="664"/>
        <v>1</v>
      </c>
      <c r="BZ546" s="530">
        <f t="shared" si="665"/>
        <v>1.9069684774947275</v>
      </c>
      <c r="CB546" s="27"/>
      <c r="CC546" s="53"/>
    </row>
    <row r="547" spans="1:81">
      <c r="A547" s="32">
        <f t="shared" si="666"/>
        <v>1950</v>
      </c>
      <c r="B547" s="525">
        <f t="shared" si="589"/>
        <v>265.68865385524134</v>
      </c>
      <c r="C547" s="525">
        <f t="shared" si="590"/>
        <v>5.5197474389518408</v>
      </c>
      <c r="D547" s="525">
        <f t="shared" si="591"/>
        <v>265.68865385524134</v>
      </c>
      <c r="E547" s="525">
        <f t="shared" si="592"/>
        <v>4.2871739686555701</v>
      </c>
      <c r="F547" s="526">
        <f t="shared" si="593"/>
        <v>7.1636801373217072</v>
      </c>
      <c r="G547" s="527">
        <f t="shared" si="594"/>
        <v>5.4130294756758168</v>
      </c>
      <c r="H547" s="526">
        <f t="shared" si="595"/>
        <v>3.7037507488523556</v>
      </c>
      <c r="I547" s="525">
        <f t="shared" si="596"/>
        <v>9.184560850997654</v>
      </c>
      <c r="J547" s="527">
        <f t="shared" si="597"/>
        <v>8.0930623404463393</v>
      </c>
      <c r="K547" s="527">
        <f t="shared" si="598"/>
        <v>6.5660987019139361</v>
      </c>
      <c r="L547" s="527">
        <f t="shared" si="599"/>
        <v>1</v>
      </c>
      <c r="M547" s="527">
        <f t="shared" si="600"/>
        <v>1</v>
      </c>
      <c r="N547" s="527">
        <f t="shared" si="601"/>
        <v>1</v>
      </c>
      <c r="O547" s="527">
        <f t="shared" si="602"/>
        <v>1</v>
      </c>
      <c r="P547" s="527">
        <f t="shared" si="603"/>
        <v>1</v>
      </c>
      <c r="Q547" s="527">
        <f t="shared" si="604"/>
        <v>1</v>
      </c>
      <c r="R547" s="527">
        <f t="shared" si="605"/>
        <v>1</v>
      </c>
      <c r="S547" s="527">
        <f t="shared" si="606"/>
        <v>1</v>
      </c>
      <c r="T547" s="526">
        <f t="shared" si="607"/>
        <v>1</v>
      </c>
      <c r="U547" s="528">
        <f t="shared" si="608"/>
        <v>20.809214208503086</v>
      </c>
      <c r="V547" s="527">
        <f t="shared" si="609"/>
        <v>15.551342031179431</v>
      </c>
      <c r="W547" s="526">
        <f t="shared" si="610"/>
        <v>18.674630329330707</v>
      </c>
      <c r="X547" s="527">
        <f t="shared" si="611"/>
        <v>16.667707956639962</v>
      </c>
      <c r="Y547" s="526">
        <f t="shared" si="612"/>
        <v>19.280774119297856</v>
      </c>
      <c r="Z547" s="528">
        <f t="shared" si="613"/>
        <v>20.269952794493069</v>
      </c>
      <c r="AA547" s="526">
        <f t="shared" si="614"/>
        <v>1</v>
      </c>
      <c r="AB547" s="526">
        <f t="shared" si="615"/>
        <v>2.9245163825281555</v>
      </c>
      <c r="AC547" s="526">
        <f t="shared" si="616"/>
        <v>1</v>
      </c>
      <c r="AD547" s="526">
        <f t="shared" si="617"/>
        <v>1</v>
      </c>
      <c r="AE547" s="527">
        <f t="shared" si="618"/>
        <v>1</v>
      </c>
      <c r="AF547" s="526">
        <f t="shared" si="619"/>
        <v>1</v>
      </c>
      <c r="AG547" s="526">
        <f t="shared" si="620"/>
        <v>1</v>
      </c>
      <c r="AH547" s="526">
        <f t="shared" si="621"/>
        <v>1</v>
      </c>
      <c r="AI547" s="526">
        <f t="shared" si="622"/>
        <v>1</v>
      </c>
      <c r="AJ547" s="526">
        <f t="shared" si="623"/>
        <v>1</v>
      </c>
      <c r="AK547" s="526">
        <f t="shared" si="624"/>
        <v>1</v>
      </c>
      <c r="AL547" s="526">
        <f t="shared" si="625"/>
        <v>1</v>
      </c>
      <c r="AM547" s="526">
        <f t="shared" si="626"/>
        <v>1</v>
      </c>
      <c r="AN547" s="526">
        <f t="shared" si="627"/>
        <v>1</v>
      </c>
      <c r="AO547" s="526">
        <f t="shared" si="628"/>
        <v>1</v>
      </c>
      <c r="AP547" s="526">
        <f t="shared" si="629"/>
        <v>1</v>
      </c>
      <c r="AQ547" s="526">
        <f t="shared" si="630"/>
        <v>1</v>
      </c>
      <c r="AR547" s="526">
        <f t="shared" si="631"/>
        <v>1</v>
      </c>
      <c r="AS547" s="526">
        <f t="shared" si="632"/>
        <v>1</v>
      </c>
      <c r="AT547" s="526">
        <f t="shared" si="633"/>
        <v>1</v>
      </c>
      <c r="AU547" s="526">
        <f t="shared" si="634"/>
        <v>1</v>
      </c>
      <c r="AV547" s="526">
        <f t="shared" si="635"/>
        <v>1</v>
      </c>
      <c r="AW547" s="526">
        <f t="shared" si="636"/>
        <v>1</v>
      </c>
      <c r="AX547" s="526">
        <f t="shared" si="637"/>
        <v>1</v>
      </c>
      <c r="AY547" s="526">
        <f t="shared" si="638"/>
        <v>1</v>
      </c>
      <c r="AZ547" s="526">
        <f t="shared" si="639"/>
        <v>1</v>
      </c>
      <c r="BA547" s="526">
        <f t="shared" si="640"/>
        <v>1</v>
      </c>
      <c r="BB547" s="526">
        <f t="shared" si="641"/>
        <v>1</v>
      </c>
      <c r="BC547" s="526">
        <f t="shared" si="642"/>
        <v>1</v>
      </c>
      <c r="BD547" s="526">
        <f t="shared" si="643"/>
        <v>1</v>
      </c>
      <c r="BE547" s="526">
        <f t="shared" si="644"/>
        <v>1</v>
      </c>
      <c r="BF547" s="526">
        <f t="shared" si="645"/>
        <v>1</v>
      </c>
      <c r="BG547" s="526">
        <f t="shared" si="646"/>
        <v>1</v>
      </c>
      <c r="BH547" s="526">
        <f t="shared" si="647"/>
        <v>1</v>
      </c>
      <c r="BI547" s="526">
        <f t="shared" si="648"/>
        <v>1</v>
      </c>
      <c r="BJ547" s="526">
        <f t="shared" si="649"/>
        <v>1</v>
      </c>
      <c r="BK547" s="526">
        <f t="shared" si="650"/>
        <v>1</v>
      </c>
      <c r="BL547" s="526">
        <f t="shared" si="651"/>
        <v>1</v>
      </c>
      <c r="BM547" s="526">
        <f t="shared" si="652"/>
        <v>1</v>
      </c>
      <c r="BN547" s="526">
        <f t="shared" si="653"/>
        <v>1</v>
      </c>
      <c r="BO547" s="526">
        <f t="shared" si="654"/>
        <v>1</v>
      </c>
      <c r="BP547" s="526">
        <f t="shared" si="655"/>
        <v>1</v>
      </c>
      <c r="BQ547" s="526">
        <f t="shared" si="656"/>
        <v>1</v>
      </c>
      <c r="BR547" s="526">
        <f t="shared" si="657"/>
        <v>1</v>
      </c>
      <c r="BS547" s="526">
        <f t="shared" si="658"/>
        <v>1</v>
      </c>
      <c r="BT547" s="526">
        <f t="shared" si="659"/>
        <v>1</v>
      </c>
      <c r="BU547" s="526">
        <f t="shared" si="660"/>
        <v>1</v>
      </c>
      <c r="BV547" s="525">
        <f t="shared" si="661"/>
        <v>297.33666294369255</v>
      </c>
      <c r="BW547" s="525">
        <f t="shared" si="662"/>
        <v>18.246753105465704</v>
      </c>
      <c r="BX547" s="526">
        <f t="shared" si="663"/>
        <v>21.782507753018695</v>
      </c>
      <c r="BY547" s="529">
        <f t="shared" si="664"/>
        <v>1</v>
      </c>
      <c r="BZ547" s="530">
        <f t="shared" si="665"/>
        <v>2.0200937261596685</v>
      </c>
      <c r="CB547" s="27"/>
      <c r="CC547" s="53"/>
    </row>
    <row r="548" spans="1:81">
      <c r="A548" s="32">
        <f t="shared" si="666"/>
        <v>1951</v>
      </c>
      <c r="B548" s="525">
        <f t="shared" si="589"/>
        <v>328.84384815413114</v>
      </c>
      <c r="C548" s="525">
        <f t="shared" si="590"/>
        <v>6.9785053872069325</v>
      </c>
      <c r="D548" s="525">
        <f t="shared" si="591"/>
        <v>328.84384815413114</v>
      </c>
      <c r="E548" s="525">
        <f t="shared" si="592"/>
        <v>5.1871821255762232</v>
      </c>
      <c r="F548" s="526">
        <f t="shared" si="593"/>
        <v>8.5667298654451063</v>
      </c>
      <c r="G548" s="527">
        <f t="shared" si="594"/>
        <v>6.544280605845084</v>
      </c>
      <c r="H548" s="526">
        <f t="shared" si="595"/>
        <v>4.5181750275977333</v>
      </c>
      <c r="I548" s="525">
        <f t="shared" si="596"/>
        <v>10.233253445291172</v>
      </c>
      <c r="J548" s="527">
        <f t="shared" si="597"/>
        <v>9.3541318073935038</v>
      </c>
      <c r="K548" s="527">
        <f t="shared" si="598"/>
        <v>7.8347116373675316</v>
      </c>
      <c r="L548" s="527">
        <f t="shared" si="599"/>
        <v>1</v>
      </c>
      <c r="M548" s="527">
        <f t="shared" si="600"/>
        <v>1</v>
      </c>
      <c r="N548" s="527">
        <f t="shared" si="601"/>
        <v>1</v>
      </c>
      <c r="O548" s="527">
        <f t="shared" si="602"/>
        <v>1</v>
      </c>
      <c r="P548" s="527">
        <f t="shared" si="603"/>
        <v>1</v>
      </c>
      <c r="Q548" s="527">
        <f t="shared" si="604"/>
        <v>1</v>
      </c>
      <c r="R548" s="527">
        <f t="shared" si="605"/>
        <v>1</v>
      </c>
      <c r="S548" s="527">
        <f t="shared" si="606"/>
        <v>1</v>
      </c>
      <c r="T548" s="526">
        <f t="shared" si="607"/>
        <v>1</v>
      </c>
      <c r="U548" s="528">
        <f t="shared" si="608"/>
        <v>20.227241480576378</v>
      </c>
      <c r="V548" s="527">
        <f t="shared" si="609"/>
        <v>15.794569869567395</v>
      </c>
      <c r="W548" s="526">
        <f t="shared" si="610"/>
        <v>18.980289607879879</v>
      </c>
      <c r="X548" s="527">
        <f t="shared" si="611"/>
        <v>16.939553623283558</v>
      </c>
      <c r="Y548" s="526">
        <f t="shared" si="612"/>
        <v>19.604180550079711</v>
      </c>
      <c r="Z548" s="528">
        <f t="shared" si="613"/>
        <v>20.552605551904723</v>
      </c>
      <c r="AA548" s="526">
        <f t="shared" si="614"/>
        <v>1</v>
      </c>
      <c r="AB548" s="526">
        <f t="shared" si="615"/>
        <v>3.2860377864453296</v>
      </c>
      <c r="AC548" s="526">
        <f t="shared" si="616"/>
        <v>1</v>
      </c>
      <c r="AD548" s="526">
        <f t="shared" si="617"/>
        <v>1</v>
      </c>
      <c r="AE548" s="527">
        <f t="shared" si="618"/>
        <v>1</v>
      </c>
      <c r="AF548" s="526">
        <f t="shared" si="619"/>
        <v>1</v>
      </c>
      <c r="AG548" s="526">
        <f t="shared" si="620"/>
        <v>1</v>
      </c>
      <c r="AH548" s="526">
        <f t="shared" si="621"/>
        <v>1</v>
      </c>
      <c r="AI548" s="526">
        <f t="shared" si="622"/>
        <v>1</v>
      </c>
      <c r="AJ548" s="526">
        <f t="shared" si="623"/>
        <v>1</v>
      </c>
      <c r="AK548" s="526">
        <f t="shared" si="624"/>
        <v>1</v>
      </c>
      <c r="AL548" s="526">
        <f t="shared" si="625"/>
        <v>1</v>
      </c>
      <c r="AM548" s="526">
        <f t="shared" si="626"/>
        <v>1</v>
      </c>
      <c r="AN548" s="526">
        <f t="shared" si="627"/>
        <v>1</v>
      </c>
      <c r="AO548" s="526">
        <f t="shared" si="628"/>
        <v>1</v>
      </c>
      <c r="AP548" s="526">
        <f t="shared" si="629"/>
        <v>1</v>
      </c>
      <c r="AQ548" s="526">
        <f t="shared" si="630"/>
        <v>1</v>
      </c>
      <c r="AR548" s="526">
        <f t="shared" si="631"/>
        <v>1</v>
      </c>
      <c r="AS548" s="526">
        <f t="shared" si="632"/>
        <v>1</v>
      </c>
      <c r="AT548" s="526">
        <f t="shared" si="633"/>
        <v>1</v>
      </c>
      <c r="AU548" s="526">
        <f t="shared" si="634"/>
        <v>1</v>
      </c>
      <c r="AV548" s="526">
        <f t="shared" si="635"/>
        <v>1</v>
      </c>
      <c r="AW548" s="526">
        <f t="shared" si="636"/>
        <v>1</v>
      </c>
      <c r="AX548" s="526">
        <f t="shared" si="637"/>
        <v>1</v>
      </c>
      <c r="AY548" s="526">
        <f t="shared" si="638"/>
        <v>1</v>
      </c>
      <c r="AZ548" s="526">
        <f t="shared" si="639"/>
        <v>1</v>
      </c>
      <c r="BA548" s="526">
        <f t="shared" si="640"/>
        <v>1</v>
      </c>
      <c r="BB548" s="526">
        <f t="shared" si="641"/>
        <v>1</v>
      </c>
      <c r="BC548" s="526">
        <f t="shared" si="642"/>
        <v>1</v>
      </c>
      <c r="BD548" s="526">
        <f t="shared" si="643"/>
        <v>1</v>
      </c>
      <c r="BE548" s="526">
        <f t="shared" si="644"/>
        <v>1</v>
      </c>
      <c r="BF548" s="526">
        <f t="shared" si="645"/>
        <v>1</v>
      </c>
      <c r="BG548" s="526">
        <f t="shared" si="646"/>
        <v>1</v>
      </c>
      <c r="BH548" s="526">
        <f t="shared" si="647"/>
        <v>1</v>
      </c>
      <c r="BI548" s="526">
        <f t="shared" si="648"/>
        <v>1</v>
      </c>
      <c r="BJ548" s="526">
        <f t="shared" si="649"/>
        <v>1</v>
      </c>
      <c r="BK548" s="526">
        <f t="shared" si="650"/>
        <v>1</v>
      </c>
      <c r="BL548" s="526">
        <f t="shared" si="651"/>
        <v>1</v>
      </c>
      <c r="BM548" s="526">
        <f t="shared" si="652"/>
        <v>1</v>
      </c>
      <c r="BN548" s="526">
        <f t="shared" si="653"/>
        <v>1</v>
      </c>
      <c r="BO548" s="526">
        <f t="shared" si="654"/>
        <v>1</v>
      </c>
      <c r="BP548" s="526">
        <f t="shared" si="655"/>
        <v>1</v>
      </c>
      <c r="BQ548" s="526">
        <f t="shared" si="656"/>
        <v>1</v>
      </c>
      <c r="BR548" s="526">
        <f t="shared" si="657"/>
        <v>1</v>
      </c>
      <c r="BS548" s="526">
        <f t="shared" si="658"/>
        <v>1</v>
      </c>
      <c r="BT548" s="526">
        <f t="shared" si="659"/>
        <v>1</v>
      </c>
      <c r="BU548" s="526">
        <f t="shared" si="660"/>
        <v>1</v>
      </c>
      <c r="BV548" s="525">
        <f t="shared" si="661"/>
        <v>358.87876338324043</v>
      </c>
      <c r="BW548" s="525">
        <f t="shared" si="662"/>
        <v>18.569202289531077</v>
      </c>
      <c r="BX548" s="526">
        <f t="shared" si="663"/>
        <v>22.10612984069888</v>
      </c>
      <c r="BY548" s="529">
        <f t="shared" si="664"/>
        <v>1</v>
      </c>
      <c r="BZ548" s="530">
        <f t="shared" si="665"/>
        <v>2.1412993497292487</v>
      </c>
      <c r="CB548" s="27"/>
      <c r="CC548" s="53"/>
    </row>
    <row r="549" spans="1:81">
      <c r="A549" s="32">
        <f t="shared" si="666"/>
        <v>1952</v>
      </c>
      <c r="B549" s="525">
        <f t="shared" si="589"/>
        <v>387.95100167651486</v>
      </c>
      <c r="C549" s="525">
        <f t="shared" si="590"/>
        <v>8.1350932813653216</v>
      </c>
      <c r="D549" s="525">
        <f t="shared" si="591"/>
        <v>387.95100167651486</v>
      </c>
      <c r="E549" s="525">
        <f t="shared" si="592"/>
        <v>5.8647505175560006</v>
      </c>
      <c r="F549" s="526">
        <f t="shared" si="593"/>
        <v>9.7529529539667621</v>
      </c>
      <c r="G549" s="527">
        <f t="shared" si="594"/>
        <v>7.3880085149556196</v>
      </c>
      <c r="H549" s="526">
        <f t="shared" si="595"/>
        <v>5.061482776520239</v>
      </c>
      <c r="I549" s="525">
        <f t="shared" si="596"/>
        <v>11.41235612725008</v>
      </c>
      <c r="J549" s="527">
        <f t="shared" si="597"/>
        <v>10.396374332662901</v>
      </c>
      <c r="K549" s="527">
        <f t="shared" si="598"/>
        <v>8.6801378186571974</v>
      </c>
      <c r="L549" s="527">
        <f t="shared" si="599"/>
        <v>1</v>
      </c>
      <c r="M549" s="527">
        <f t="shared" si="600"/>
        <v>1</v>
      </c>
      <c r="N549" s="527">
        <f t="shared" si="601"/>
        <v>1</v>
      </c>
      <c r="O549" s="527">
        <f t="shared" si="602"/>
        <v>1</v>
      </c>
      <c r="P549" s="527">
        <f t="shared" si="603"/>
        <v>1</v>
      </c>
      <c r="Q549" s="527">
        <f t="shared" si="604"/>
        <v>1</v>
      </c>
      <c r="R549" s="527">
        <f t="shared" si="605"/>
        <v>1</v>
      </c>
      <c r="S549" s="527">
        <f t="shared" si="606"/>
        <v>1</v>
      </c>
      <c r="T549" s="526">
        <f t="shared" si="607"/>
        <v>1</v>
      </c>
      <c r="U549" s="528">
        <f t="shared" si="608"/>
        <v>20.366506198111942</v>
      </c>
      <c r="V549" s="527">
        <f t="shared" si="609"/>
        <v>16.055494201114001</v>
      </c>
      <c r="W549" s="526">
        <f t="shared" si="610"/>
        <v>19.351756728878467</v>
      </c>
      <c r="X549" s="527">
        <f t="shared" si="611"/>
        <v>17.238635033041799</v>
      </c>
      <c r="Y549" s="526">
        <f t="shared" si="612"/>
        <v>19.9958403394111</v>
      </c>
      <c r="Z549" s="528">
        <f t="shared" si="613"/>
        <v>20.87971518054103</v>
      </c>
      <c r="AA549" s="526">
        <f t="shared" si="614"/>
        <v>1</v>
      </c>
      <c r="AB549" s="526">
        <f t="shared" si="615"/>
        <v>3.6487700249361055</v>
      </c>
      <c r="AC549" s="526">
        <f t="shared" si="616"/>
        <v>1</v>
      </c>
      <c r="AD549" s="526">
        <f t="shared" si="617"/>
        <v>1</v>
      </c>
      <c r="AE549" s="527">
        <f t="shared" si="618"/>
        <v>1</v>
      </c>
      <c r="AF549" s="526">
        <f t="shared" si="619"/>
        <v>1</v>
      </c>
      <c r="AG549" s="526">
        <f t="shared" si="620"/>
        <v>1</v>
      </c>
      <c r="AH549" s="526">
        <f t="shared" si="621"/>
        <v>1</v>
      </c>
      <c r="AI549" s="526">
        <f t="shared" si="622"/>
        <v>1</v>
      </c>
      <c r="AJ549" s="526">
        <f t="shared" si="623"/>
        <v>1</v>
      </c>
      <c r="AK549" s="526">
        <f t="shared" si="624"/>
        <v>1</v>
      </c>
      <c r="AL549" s="526">
        <f t="shared" si="625"/>
        <v>1</v>
      </c>
      <c r="AM549" s="526">
        <f t="shared" si="626"/>
        <v>1</v>
      </c>
      <c r="AN549" s="526">
        <f t="shared" si="627"/>
        <v>1</v>
      </c>
      <c r="AO549" s="526">
        <f t="shared" si="628"/>
        <v>1</v>
      </c>
      <c r="AP549" s="526">
        <f t="shared" si="629"/>
        <v>1</v>
      </c>
      <c r="AQ549" s="526">
        <f t="shared" si="630"/>
        <v>1</v>
      </c>
      <c r="AR549" s="526">
        <f t="shared" si="631"/>
        <v>1</v>
      </c>
      <c r="AS549" s="526">
        <f t="shared" si="632"/>
        <v>1</v>
      </c>
      <c r="AT549" s="526">
        <f t="shared" si="633"/>
        <v>1</v>
      </c>
      <c r="AU549" s="526">
        <f t="shared" si="634"/>
        <v>1</v>
      </c>
      <c r="AV549" s="526">
        <f t="shared" si="635"/>
        <v>1</v>
      </c>
      <c r="AW549" s="526">
        <f t="shared" si="636"/>
        <v>1</v>
      </c>
      <c r="AX549" s="526">
        <f t="shared" si="637"/>
        <v>1</v>
      </c>
      <c r="AY549" s="526">
        <f t="shared" si="638"/>
        <v>1</v>
      </c>
      <c r="AZ549" s="526">
        <f t="shared" si="639"/>
        <v>1</v>
      </c>
      <c r="BA549" s="526">
        <f t="shared" si="640"/>
        <v>1</v>
      </c>
      <c r="BB549" s="526">
        <f t="shared" si="641"/>
        <v>1</v>
      </c>
      <c r="BC549" s="526">
        <f t="shared" si="642"/>
        <v>1</v>
      </c>
      <c r="BD549" s="526">
        <f t="shared" si="643"/>
        <v>1</v>
      </c>
      <c r="BE549" s="526">
        <f t="shared" si="644"/>
        <v>1</v>
      </c>
      <c r="BF549" s="526">
        <f t="shared" si="645"/>
        <v>1</v>
      </c>
      <c r="BG549" s="526">
        <f t="shared" si="646"/>
        <v>1</v>
      </c>
      <c r="BH549" s="526">
        <f t="shared" si="647"/>
        <v>1</v>
      </c>
      <c r="BI549" s="526">
        <f t="shared" si="648"/>
        <v>1</v>
      </c>
      <c r="BJ549" s="526">
        <f t="shared" si="649"/>
        <v>1</v>
      </c>
      <c r="BK549" s="526">
        <f t="shared" si="650"/>
        <v>1</v>
      </c>
      <c r="BL549" s="526">
        <f t="shared" si="651"/>
        <v>1</v>
      </c>
      <c r="BM549" s="526">
        <f t="shared" si="652"/>
        <v>1</v>
      </c>
      <c r="BN549" s="526">
        <f t="shared" si="653"/>
        <v>1</v>
      </c>
      <c r="BO549" s="526">
        <f t="shared" si="654"/>
        <v>1</v>
      </c>
      <c r="BP549" s="526">
        <f t="shared" si="655"/>
        <v>1</v>
      </c>
      <c r="BQ549" s="526">
        <f t="shared" si="656"/>
        <v>1</v>
      </c>
      <c r="BR549" s="526">
        <f t="shared" si="657"/>
        <v>1</v>
      </c>
      <c r="BS549" s="526">
        <f t="shared" si="658"/>
        <v>1</v>
      </c>
      <c r="BT549" s="526">
        <f t="shared" si="659"/>
        <v>1</v>
      </c>
      <c r="BU549" s="526">
        <f t="shared" si="660"/>
        <v>1</v>
      </c>
      <c r="BV549" s="525">
        <f t="shared" si="661"/>
        <v>409.32059039866067</v>
      </c>
      <c r="BW549" s="525">
        <f t="shared" si="662"/>
        <v>18.913715130275904</v>
      </c>
      <c r="BX549" s="526">
        <f t="shared" si="663"/>
        <v>22.478177103942564</v>
      </c>
      <c r="BY549" s="529">
        <f t="shared" si="664"/>
        <v>1</v>
      </c>
      <c r="BZ549" s="530">
        <f t="shared" si="665"/>
        <v>2.1574600995385262</v>
      </c>
      <c r="CB549" s="27"/>
      <c r="CC549" s="53"/>
    </row>
    <row r="550" spans="1:81">
      <c r="A550" s="32">
        <f t="shared" si="666"/>
        <v>1953</v>
      </c>
      <c r="B550" s="525">
        <f t="shared" si="589"/>
        <v>383.67383770441734</v>
      </c>
      <c r="C550" s="525">
        <f t="shared" si="590"/>
        <v>7.9681189088688322</v>
      </c>
      <c r="D550" s="525">
        <f t="shared" si="591"/>
        <v>383.67383770441734</v>
      </c>
      <c r="E550" s="525">
        <f t="shared" si="592"/>
        <v>6.0649464119184024</v>
      </c>
      <c r="F550" s="526">
        <f t="shared" si="593"/>
        <v>9.4987714420002813</v>
      </c>
      <c r="G550" s="527">
        <f t="shared" si="594"/>
        <v>7.4515654438432311</v>
      </c>
      <c r="H550" s="526">
        <f t="shared" si="595"/>
        <v>5.2567801109116692</v>
      </c>
      <c r="I550" s="525">
        <f t="shared" si="596"/>
        <v>10.932140002589819</v>
      </c>
      <c r="J550" s="527">
        <f t="shared" si="597"/>
        <v>10.233998053344125</v>
      </c>
      <c r="K550" s="527">
        <f t="shared" si="598"/>
        <v>8.767698913313934</v>
      </c>
      <c r="L550" s="527">
        <f t="shared" si="599"/>
        <v>1</v>
      </c>
      <c r="M550" s="527">
        <f t="shared" si="600"/>
        <v>1</v>
      </c>
      <c r="N550" s="527">
        <f t="shared" si="601"/>
        <v>1</v>
      </c>
      <c r="O550" s="527">
        <f t="shared" si="602"/>
        <v>1</v>
      </c>
      <c r="P550" s="527">
        <f t="shared" si="603"/>
        <v>1</v>
      </c>
      <c r="Q550" s="527">
        <f t="shared" si="604"/>
        <v>1</v>
      </c>
      <c r="R550" s="527">
        <f t="shared" si="605"/>
        <v>1</v>
      </c>
      <c r="S550" s="527">
        <f t="shared" si="606"/>
        <v>1</v>
      </c>
      <c r="T550" s="526">
        <f t="shared" si="607"/>
        <v>1</v>
      </c>
      <c r="U550" s="528">
        <f t="shared" si="608"/>
        <v>21.053140265063547</v>
      </c>
      <c r="V550" s="527">
        <f t="shared" si="609"/>
        <v>16.922672766236985</v>
      </c>
      <c r="W550" s="526">
        <f t="shared" si="610"/>
        <v>20.1680249901647</v>
      </c>
      <c r="X550" s="527">
        <f t="shared" si="611"/>
        <v>18.126905260117049</v>
      </c>
      <c r="Y550" s="526">
        <f t="shared" si="612"/>
        <v>20.847598813645284</v>
      </c>
      <c r="Z550" s="528">
        <f t="shared" si="613"/>
        <v>21.258519423929556</v>
      </c>
      <c r="AA550" s="526">
        <f t="shared" si="614"/>
        <v>1</v>
      </c>
      <c r="AB550" s="526">
        <f t="shared" si="615"/>
        <v>3.7176526000978565</v>
      </c>
      <c r="AC550" s="526">
        <f t="shared" si="616"/>
        <v>1</v>
      </c>
      <c r="AD550" s="526">
        <f t="shared" si="617"/>
        <v>1</v>
      </c>
      <c r="AE550" s="527">
        <f t="shared" si="618"/>
        <v>1</v>
      </c>
      <c r="AF550" s="526">
        <f t="shared" si="619"/>
        <v>1</v>
      </c>
      <c r="AG550" s="526">
        <f t="shared" si="620"/>
        <v>1</v>
      </c>
      <c r="AH550" s="526">
        <f t="shared" si="621"/>
        <v>1</v>
      </c>
      <c r="AI550" s="526">
        <f t="shared" si="622"/>
        <v>1</v>
      </c>
      <c r="AJ550" s="526">
        <f t="shared" si="623"/>
        <v>1</v>
      </c>
      <c r="AK550" s="526">
        <f t="shared" si="624"/>
        <v>1</v>
      </c>
      <c r="AL550" s="526">
        <f t="shared" si="625"/>
        <v>1</v>
      </c>
      <c r="AM550" s="526">
        <f t="shared" si="626"/>
        <v>1</v>
      </c>
      <c r="AN550" s="526">
        <f t="shared" si="627"/>
        <v>1</v>
      </c>
      <c r="AO550" s="526">
        <f t="shared" si="628"/>
        <v>1</v>
      </c>
      <c r="AP550" s="526">
        <f t="shared" si="629"/>
        <v>1</v>
      </c>
      <c r="AQ550" s="526">
        <f t="shared" si="630"/>
        <v>1</v>
      </c>
      <c r="AR550" s="526">
        <f t="shared" si="631"/>
        <v>1</v>
      </c>
      <c r="AS550" s="526">
        <f t="shared" si="632"/>
        <v>1</v>
      </c>
      <c r="AT550" s="526">
        <f t="shared" si="633"/>
        <v>1</v>
      </c>
      <c r="AU550" s="526">
        <f t="shared" si="634"/>
        <v>1</v>
      </c>
      <c r="AV550" s="526">
        <f t="shared" si="635"/>
        <v>1</v>
      </c>
      <c r="AW550" s="526">
        <f t="shared" si="636"/>
        <v>1</v>
      </c>
      <c r="AX550" s="526">
        <f t="shared" si="637"/>
        <v>1</v>
      </c>
      <c r="AY550" s="526">
        <f t="shared" si="638"/>
        <v>1</v>
      </c>
      <c r="AZ550" s="526">
        <f t="shared" si="639"/>
        <v>1</v>
      </c>
      <c r="BA550" s="526">
        <f t="shared" si="640"/>
        <v>1</v>
      </c>
      <c r="BB550" s="526">
        <f t="shared" si="641"/>
        <v>1</v>
      </c>
      <c r="BC550" s="526">
        <f t="shared" si="642"/>
        <v>1</v>
      </c>
      <c r="BD550" s="526">
        <f t="shared" si="643"/>
        <v>1</v>
      </c>
      <c r="BE550" s="526">
        <f t="shared" si="644"/>
        <v>1</v>
      </c>
      <c r="BF550" s="526">
        <f t="shared" si="645"/>
        <v>1</v>
      </c>
      <c r="BG550" s="526">
        <f t="shared" si="646"/>
        <v>1</v>
      </c>
      <c r="BH550" s="526">
        <f t="shared" si="647"/>
        <v>1</v>
      </c>
      <c r="BI550" s="526">
        <f t="shared" si="648"/>
        <v>1</v>
      </c>
      <c r="BJ550" s="526">
        <f t="shared" si="649"/>
        <v>1</v>
      </c>
      <c r="BK550" s="526">
        <f t="shared" si="650"/>
        <v>1</v>
      </c>
      <c r="BL550" s="526">
        <f t="shared" si="651"/>
        <v>1</v>
      </c>
      <c r="BM550" s="526">
        <f t="shared" si="652"/>
        <v>1</v>
      </c>
      <c r="BN550" s="526">
        <f t="shared" si="653"/>
        <v>1</v>
      </c>
      <c r="BO550" s="526">
        <f t="shared" si="654"/>
        <v>1</v>
      </c>
      <c r="BP550" s="526">
        <f t="shared" si="655"/>
        <v>1</v>
      </c>
      <c r="BQ550" s="526">
        <f t="shared" si="656"/>
        <v>1</v>
      </c>
      <c r="BR550" s="526">
        <f t="shared" si="657"/>
        <v>1</v>
      </c>
      <c r="BS550" s="526">
        <f t="shared" si="658"/>
        <v>1</v>
      </c>
      <c r="BT550" s="526">
        <f t="shared" si="659"/>
        <v>1</v>
      </c>
      <c r="BU550" s="526">
        <f t="shared" si="660"/>
        <v>1</v>
      </c>
      <c r="BV550" s="525">
        <f t="shared" si="661"/>
        <v>420.73403696057898</v>
      </c>
      <c r="BW550" s="525">
        <f t="shared" si="662"/>
        <v>19.975140543797096</v>
      </c>
      <c r="BX550" s="526">
        <f t="shared" si="663"/>
        <v>22.906578367148938</v>
      </c>
      <c r="BY550" s="529">
        <f t="shared" si="664"/>
        <v>1</v>
      </c>
      <c r="BZ550" s="530">
        <f t="shared" si="665"/>
        <v>2.1736208493478038</v>
      </c>
      <c r="CB550" s="27"/>
      <c r="CC550" s="53"/>
    </row>
    <row r="551" spans="1:81">
      <c r="A551" s="32">
        <f t="shared" si="666"/>
        <v>1954</v>
      </c>
      <c r="B551" s="525">
        <f t="shared" si="589"/>
        <v>583.29893029278981</v>
      </c>
      <c r="C551" s="525">
        <f t="shared" si="590"/>
        <v>12.065465908628642</v>
      </c>
      <c r="D551" s="525">
        <f t="shared" si="591"/>
        <v>583.29893029278981</v>
      </c>
      <c r="E551" s="525">
        <f t="shared" si="592"/>
        <v>8.9687860420246768</v>
      </c>
      <c r="F551" s="526">
        <f t="shared" si="593"/>
        <v>15.826651125878152</v>
      </c>
      <c r="G551" s="527">
        <f t="shared" si="594"/>
        <v>11.442561721215288</v>
      </c>
      <c r="H551" s="526">
        <f t="shared" si="595"/>
        <v>7.489850572059253</v>
      </c>
      <c r="I551" s="525">
        <f t="shared" si="596"/>
        <v>17.784612986807655</v>
      </c>
      <c r="J551" s="527">
        <f t="shared" si="597"/>
        <v>15.857390304885854</v>
      </c>
      <c r="K551" s="527">
        <f t="shared" si="598"/>
        <v>12.869948908575443</v>
      </c>
      <c r="L551" s="527">
        <f t="shared" si="599"/>
        <v>1</v>
      </c>
      <c r="M551" s="527">
        <f t="shared" si="600"/>
        <v>1</v>
      </c>
      <c r="N551" s="527">
        <f t="shared" si="601"/>
        <v>1</v>
      </c>
      <c r="O551" s="527">
        <f t="shared" si="602"/>
        <v>1</v>
      </c>
      <c r="P551" s="527">
        <f t="shared" si="603"/>
        <v>1</v>
      </c>
      <c r="Q551" s="527">
        <f t="shared" si="604"/>
        <v>1</v>
      </c>
      <c r="R551" s="527">
        <f t="shared" si="605"/>
        <v>1</v>
      </c>
      <c r="S551" s="527">
        <f t="shared" si="606"/>
        <v>1</v>
      </c>
      <c r="T551" s="526">
        <f t="shared" si="607"/>
        <v>1</v>
      </c>
      <c r="U551" s="528">
        <f t="shared" si="608"/>
        <v>21.685088883390183</v>
      </c>
      <c r="V551" s="527">
        <f t="shared" si="609"/>
        <v>17.217602122644756</v>
      </c>
      <c r="W551" s="526">
        <f t="shared" si="610"/>
        <v>20.552543402856674</v>
      </c>
      <c r="X551" s="527">
        <f t="shared" si="611"/>
        <v>18.455665416601018</v>
      </c>
      <c r="Y551" s="526">
        <f t="shared" si="612"/>
        <v>21.253558261659581</v>
      </c>
      <c r="Z551" s="528">
        <f t="shared" si="613"/>
        <v>21.444565168149978</v>
      </c>
      <c r="AA551" s="526">
        <f t="shared" si="614"/>
        <v>1</v>
      </c>
      <c r="AB551" s="526">
        <f t="shared" si="615"/>
        <v>4.8703516829367972</v>
      </c>
      <c r="AC551" s="526">
        <f t="shared" si="616"/>
        <v>1</v>
      </c>
      <c r="AD551" s="526">
        <f t="shared" si="617"/>
        <v>1</v>
      </c>
      <c r="AE551" s="527">
        <f t="shared" si="618"/>
        <v>1</v>
      </c>
      <c r="AF551" s="526">
        <f t="shared" si="619"/>
        <v>1</v>
      </c>
      <c r="AG551" s="526">
        <f t="shared" si="620"/>
        <v>1</v>
      </c>
      <c r="AH551" s="526">
        <f t="shared" si="621"/>
        <v>1</v>
      </c>
      <c r="AI551" s="526">
        <f t="shared" si="622"/>
        <v>1</v>
      </c>
      <c r="AJ551" s="526">
        <f t="shared" si="623"/>
        <v>1</v>
      </c>
      <c r="AK551" s="526">
        <f t="shared" si="624"/>
        <v>1</v>
      </c>
      <c r="AL551" s="526">
        <f t="shared" si="625"/>
        <v>1</v>
      </c>
      <c r="AM551" s="526">
        <f t="shared" si="626"/>
        <v>1</v>
      </c>
      <c r="AN551" s="526">
        <f t="shared" si="627"/>
        <v>1</v>
      </c>
      <c r="AO551" s="526">
        <f t="shared" si="628"/>
        <v>1</v>
      </c>
      <c r="AP551" s="526">
        <f t="shared" si="629"/>
        <v>1</v>
      </c>
      <c r="AQ551" s="526">
        <f t="shared" si="630"/>
        <v>1</v>
      </c>
      <c r="AR551" s="526">
        <f t="shared" si="631"/>
        <v>1</v>
      </c>
      <c r="AS551" s="526">
        <f t="shared" si="632"/>
        <v>1</v>
      </c>
      <c r="AT551" s="526">
        <f t="shared" si="633"/>
        <v>1</v>
      </c>
      <c r="AU551" s="526">
        <f t="shared" si="634"/>
        <v>1</v>
      </c>
      <c r="AV551" s="526">
        <f t="shared" si="635"/>
        <v>1</v>
      </c>
      <c r="AW551" s="526">
        <f t="shared" si="636"/>
        <v>1</v>
      </c>
      <c r="AX551" s="526">
        <f t="shared" si="637"/>
        <v>1</v>
      </c>
      <c r="AY551" s="526">
        <f t="shared" si="638"/>
        <v>1</v>
      </c>
      <c r="AZ551" s="526">
        <f t="shared" si="639"/>
        <v>1</v>
      </c>
      <c r="BA551" s="526">
        <f t="shared" si="640"/>
        <v>1</v>
      </c>
      <c r="BB551" s="526">
        <f t="shared" si="641"/>
        <v>1</v>
      </c>
      <c r="BC551" s="526">
        <f t="shared" si="642"/>
        <v>1</v>
      </c>
      <c r="BD551" s="526">
        <f t="shared" si="643"/>
        <v>1</v>
      </c>
      <c r="BE551" s="526">
        <f t="shared" si="644"/>
        <v>1</v>
      </c>
      <c r="BF551" s="526">
        <f t="shared" si="645"/>
        <v>1</v>
      </c>
      <c r="BG551" s="526">
        <f t="shared" si="646"/>
        <v>1</v>
      </c>
      <c r="BH551" s="526">
        <f t="shared" si="647"/>
        <v>1</v>
      </c>
      <c r="BI551" s="526">
        <f t="shared" si="648"/>
        <v>1</v>
      </c>
      <c r="BJ551" s="526">
        <f t="shared" si="649"/>
        <v>1</v>
      </c>
      <c r="BK551" s="526">
        <f t="shared" si="650"/>
        <v>1</v>
      </c>
      <c r="BL551" s="526">
        <f t="shared" si="651"/>
        <v>1</v>
      </c>
      <c r="BM551" s="526">
        <f t="shared" si="652"/>
        <v>1</v>
      </c>
      <c r="BN551" s="526">
        <f t="shared" si="653"/>
        <v>1</v>
      </c>
      <c r="BO551" s="526">
        <f t="shared" si="654"/>
        <v>1</v>
      </c>
      <c r="BP551" s="526">
        <f t="shared" si="655"/>
        <v>1</v>
      </c>
      <c r="BQ551" s="526">
        <f t="shared" si="656"/>
        <v>1</v>
      </c>
      <c r="BR551" s="526">
        <f t="shared" si="657"/>
        <v>1</v>
      </c>
      <c r="BS551" s="526">
        <f t="shared" si="658"/>
        <v>1</v>
      </c>
      <c r="BT551" s="526">
        <f t="shared" si="659"/>
        <v>1</v>
      </c>
      <c r="BU551" s="526">
        <f t="shared" si="660"/>
        <v>1</v>
      </c>
      <c r="BV551" s="525">
        <f t="shared" si="661"/>
        <v>613.7494946078516</v>
      </c>
      <c r="BW551" s="525">
        <f t="shared" si="662"/>
        <v>20.363915028777807</v>
      </c>
      <c r="BX551" s="526">
        <f t="shared" si="663"/>
        <v>23.127843582161098</v>
      </c>
      <c r="BY551" s="529">
        <f t="shared" si="664"/>
        <v>1</v>
      </c>
      <c r="BZ551" s="530">
        <f t="shared" si="665"/>
        <v>2.1574600995385262</v>
      </c>
      <c r="CB551" s="27"/>
      <c r="CC551" s="53"/>
    </row>
    <row r="552" spans="1:81">
      <c r="A552" s="32">
        <f t="shared" si="666"/>
        <v>1955</v>
      </c>
      <c r="B552" s="525">
        <f t="shared" si="589"/>
        <v>765.27104607547744</v>
      </c>
      <c r="C552" s="525">
        <f t="shared" si="590"/>
        <v>15.130721959684145</v>
      </c>
      <c r="D552" s="525">
        <f t="shared" si="591"/>
        <v>765.27104607547744</v>
      </c>
      <c r="E552" s="525">
        <f t="shared" si="592"/>
        <v>11.515266549479531</v>
      </c>
      <c r="F552" s="526">
        <f t="shared" si="593"/>
        <v>18.652857568638591</v>
      </c>
      <c r="G552" s="527">
        <f t="shared" si="594"/>
        <v>13.523616272995158</v>
      </c>
      <c r="H552" s="526">
        <f t="shared" si="595"/>
        <v>8.872557712303669</v>
      </c>
      <c r="I552" s="525">
        <f t="shared" si="596"/>
        <v>21.494810491989124</v>
      </c>
      <c r="J552" s="527">
        <f t="shared" si="597"/>
        <v>19.094940353908573</v>
      </c>
      <c r="K552" s="527">
        <f t="shared" si="598"/>
        <v>15.450351046307281</v>
      </c>
      <c r="L552" s="527">
        <f t="shared" si="599"/>
        <v>1</v>
      </c>
      <c r="M552" s="527">
        <f t="shared" si="600"/>
        <v>1</v>
      </c>
      <c r="N552" s="527">
        <f t="shared" si="601"/>
        <v>1</v>
      </c>
      <c r="O552" s="527">
        <f t="shared" si="602"/>
        <v>1</v>
      </c>
      <c r="P552" s="527">
        <f t="shared" si="603"/>
        <v>1</v>
      </c>
      <c r="Q552" s="527">
        <f t="shared" si="604"/>
        <v>1</v>
      </c>
      <c r="R552" s="527">
        <f t="shared" si="605"/>
        <v>1</v>
      </c>
      <c r="S552" s="527">
        <f t="shared" si="606"/>
        <v>1</v>
      </c>
      <c r="T552" s="526">
        <f t="shared" si="607"/>
        <v>1</v>
      </c>
      <c r="U552" s="528">
        <f t="shared" si="608"/>
        <v>21.568266574241793</v>
      </c>
      <c r="V552" s="527">
        <f t="shared" si="609"/>
        <v>17.237432865576686</v>
      </c>
      <c r="W552" s="526">
        <f t="shared" si="610"/>
        <v>20.638991299983907</v>
      </c>
      <c r="X552" s="527">
        <f t="shared" si="611"/>
        <v>18.500442239813282</v>
      </c>
      <c r="Y552" s="526">
        <f t="shared" si="612"/>
        <v>21.351478304524633</v>
      </c>
      <c r="Z552" s="528">
        <f t="shared" si="613"/>
        <v>21.783126648221309</v>
      </c>
      <c r="AA552" s="526">
        <f t="shared" si="614"/>
        <v>1</v>
      </c>
      <c r="AB552" s="526">
        <f t="shared" si="615"/>
        <v>5.6270187740660553</v>
      </c>
      <c r="AC552" s="526">
        <f t="shared" si="616"/>
        <v>1</v>
      </c>
      <c r="AD552" s="526">
        <f t="shared" si="617"/>
        <v>1</v>
      </c>
      <c r="AE552" s="527">
        <f t="shared" si="618"/>
        <v>1</v>
      </c>
      <c r="AF552" s="526">
        <f t="shared" si="619"/>
        <v>1</v>
      </c>
      <c r="AG552" s="526">
        <f t="shared" si="620"/>
        <v>1</v>
      </c>
      <c r="AH552" s="526">
        <f t="shared" si="621"/>
        <v>1</v>
      </c>
      <c r="AI552" s="526">
        <f t="shared" si="622"/>
        <v>1</v>
      </c>
      <c r="AJ552" s="526">
        <f t="shared" si="623"/>
        <v>1</v>
      </c>
      <c r="AK552" s="526">
        <f t="shared" si="624"/>
        <v>1</v>
      </c>
      <c r="AL552" s="526">
        <f t="shared" si="625"/>
        <v>1</v>
      </c>
      <c r="AM552" s="526">
        <f t="shared" si="626"/>
        <v>1</v>
      </c>
      <c r="AN552" s="526">
        <f t="shared" si="627"/>
        <v>1</v>
      </c>
      <c r="AO552" s="526">
        <f t="shared" si="628"/>
        <v>1</v>
      </c>
      <c r="AP552" s="526">
        <f t="shared" si="629"/>
        <v>1</v>
      </c>
      <c r="AQ552" s="526">
        <f t="shared" si="630"/>
        <v>1</v>
      </c>
      <c r="AR552" s="526">
        <f t="shared" si="631"/>
        <v>1</v>
      </c>
      <c r="AS552" s="526">
        <f t="shared" si="632"/>
        <v>1</v>
      </c>
      <c r="AT552" s="526">
        <f t="shared" si="633"/>
        <v>1</v>
      </c>
      <c r="AU552" s="526">
        <f t="shared" si="634"/>
        <v>1</v>
      </c>
      <c r="AV552" s="526">
        <f t="shared" si="635"/>
        <v>1</v>
      </c>
      <c r="AW552" s="526">
        <f t="shared" si="636"/>
        <v>1</v>
      </c>
      <c r="AX552" s="526">
        <f t="shared" si="637"/>
        <v>1</v>
      </c>
      <c r="AY552" s="526">
        <f t="shared" si="638"/>
        <v>1</v>
      </c>
      <c r="AZ552" s="526">
        <f t="shared" si="639"/>
        <v>1</v>
      </c>
      <c r="BA552" s="526">
        <f t="shared" si="640"/>
        <v>1</v>
      </c>
      <c r="BB552" s="526">
        <f t="shared" si="641"/>
        <v>1</v>
      </c>
      <c r="BC552" s="526">
        <f t="shared" si="642"/>
        <v>1</v>
      </c>
      <c r="BD552" s="526">
        <f t="shared" si="643"/>
        <v>1</v>
      </c>
      <c r="BE552" s="526">
        <f t="shared" si="644"/>
        <v>1</v>
      </c>
      <c r="BF552" s="526">
        <f t="shared" si="645"/>
        <v>1</v>
      </c>
      <c r="BG552" s="526">
        <f t="shared" si="646"/>
        <v>1</v>
      </c>
      <c r="BH552" s="526">
        <f t="shared" si="647"/>
        <v>1</v>
      </c>
      <c r="BI552" s="526">
        <f t="shared" si="648"/>
        <v>1</v>
      </c>
      <c r="BJ552" s="526">
        <f t="shared" si="649"/>
        <v>1</v>
      </c>
      <c r="BK552" s="526">
        <f t="shared" si="650"/>
        <v>1</v>
      </c>
      <c r="BL552" s="526">
        <f t="shared" si="651"/>
        <v>1</v>
      </c>
      <c r="BM552" s="526">
        <f t="shared" si="652"/>
        <v>1</v>
      </c>
      <c r="BN552" s="526">
        <f t="shared" si="653"/>
        <v>1</v>
      </c>
      <c r="BO552" s="526">
        <f t="shared" si="654"/>
        <v>1</v>
      </c>
      <c r="BP552" s="526">
        <f t="shared" si="655"/>
        <v>1</v>
      </c>
      <c r="BQ552" s="526">
        <f t="shared" si="656"/>
        <v>1</v>
      </c>
      <c r="BR552" s="526">
        <f t="shared" si="657"/>
        <v>1</v>
      </c>
      <c r="BS552" s="526">
        <f t="shared" si="658"/>
        <v>1</v>
      </c>
      <c r="BT552" s="526">
        <f t="shared" si="659"/>
        <v>1</v>
      </c>
      <c r="BU552" s="526">
        <f t="shared" si="660"/>
        <v>1</v>
      </c>
      <c r="BV552" s="525">
        <f t="shared" si="661"/>
        <v>789.42666736217768</v>
      </c>
      <c r="BW552" s="525">
        <f t="shared" si="662"/>
        <v>20.428144344365638</v>
      </c>
      <c r="BX552" s="526">
        <f t="shared" si="663"/>
        <v>23.514123926870681</v>
      </c>
      <c r="BY552" s="529">
        <f t="shared" si="664"/>
        <v>1</v>
      </c>
      <c r="BZ552" s="530">
        <f t="shared" si="665"/>
        <v>2.1655404744431648</v>
      </c>
      <c r="CB552" s="27"/>
      <c r="CC552" s="53"/>
    </row>
    <row r="553" spans="1:81">
      <c r="A553" s="32">
        <f t="shared" si="666"/>
        <v>1956</v>
      </c>
      <c r="B553" s="525">
        <f t="shared" si="589"/>
        <v>813.58724253973355</v>
      </c>
      <c r="C553" s="525">
        <f t="shared" si="590"/>
        <v>16.868301888931878</v>
      </c>
      <c r="D553" s="525">
        <f t="shared" si="591"/>
        <v>813.58724253973355</v>
      </c>
      <c r="E553" s="525">
        <f t="shared" si="592"/>
        <v>11.976293431058201</v>
      </c>
      <c r="F553" s="526">
        <f t="shared" si="593"/>
        <v>20.090782348392263</v>
      </c>
      <c r="G553" s="527">
        <f t="shared" si="594"/>
        <v>14.767696097456067</v>
      </c>
      <c r="H553" s="526">
        <f t="shared" si="595"/>
        <v>9.8155400094451952</v>
      </c>
      <c r="I553" s="525">
        <f t="shared" si="596"/>
        <v>23.416256527975271</v>
      </c>
      <c r="J553" s="527">
        <f t="shared" si="597"/>
        <v>20.642896165645961</v>
      </c>
      <c r="K553" s="527">
        <f t="shared" si="598"/>
        <v>16.580058508621754</v>
      </c>
      <c r="L553" s="527">
        <f t="shared" si="599"/>
        <v>1</v>
      </c>
      <c r="M553" s="527">
        <f t="shared" si="600"/>
        <v>1</v>
      </c>
      <c r="N553" s="527">
        <f t="shared" si="601"/>
        <v>1</v>
      </c>
      <c r="O553" s="527">
        <f t="shared" si="602"/>
        <v>1</v>
      </c>
      <c r="P553" s="527">
        <f t="shared" si="603"/>
        <v>1</v>
      </c>
      <c r="Q553" s="527">
        <f t="shared" si="604"/>
        <v>1</v>
      </c>
      <c r="R553" s="527">
        <f t="shared" si="605"/>
        <v>1</v>
      </c>
      <c r="S553" s="527">
        <f t="shared" si="606"/>
        <v>1</v>
      </c>
      <c r="T553" s="526">
        <f t="shared" si="607"/>
        <v>1</v>
      </c>
      <c r="U553" s="528">
        <f t="shared" si="608"/>
        <v>20.633482266142028</v>
      </c>
      <c r="V553" s="527">
        <f t="shared" si="609"/>
        <v>17.144893732524746</v>
      </c>
      <c r="W553" s="526">
        <f t="shared" si="610"/>
        <v>20.909284069189702</v>
      </c>
      <c r="X553" s="527">
        <f t="shared" si="611"/>
        <v>18.488189365413028</v>
      </c>
      <c r="Y553" s="526">
        <f t="shared" si="612"/>
        <v>21.639740579233141</v>
      </c>
      <c r="Z553" s="528">
        <f t="shared" si="613"/>
        <v>22.324934435821294</v>
      </c>
      <c r="AA553" s="526">
        <f t="shared" si="614"/>
        <v>1</v>
      </c>
      <c r="AB553" s="526">
        <f t="shared" si="615"/>
        <v>5.8764667671279129</v>
      </c>
      <c r="AC553" s="526">
        <f t="shared" si="616"/>
        <v>1</v>
      </c>
      <c r="AD553" s="526">
        <f t="shared" si="617"/>
        <v>1</v>
      </c>
      <c r="AE553" s="527">
        <f t="shared" si="618"/>
        <v>1</v>
      </c>
      <c r="AF553" s="526">
        <f t="shared" si="619"/>
        <v>1</v>
      </c>
      <c r="AG553" s="526">
        <f t="shared" si="620"/>
        <v>1</v>
      </c>
      <c r="AH553" s="526">
        <f t="shared" si="621"/>
        <v>1</v>
      </c>
      <c r="AI553" s="526">
        <f t="shared" si="622"/>
        <v>1</v>
      </c>
      <c r="AJ553" s="526">
        <f t="shared" si="623"/>
        <v>1</v>
      </c>
      <c r="AK553" s="526">
        <f t="shared" si="624"/>
        <v>1</v>
      </c>
      <c r="AL553" s="526">
        <f t="shared" si="625"/>
        <v>1</v>
      </c>
      <c r="AM553" s="526">
        <f t="shared" si="626"/>
        <v>1</v>
      </c>
      <c r="AN553" s="526">
        <f t="shared" si="627"/>
        <v>1</v>
      </c>
      <c r="AO553" s="526">
        <f t="shared" si="628"/>
        <v>1</v>
      </c>
      <c r="AP553" s="526">
        <f t="shared" si="629"/>
        <v>1</v>
      </c>
      <c r="AQ553" s="526">
        <f t="shared" si="630"/>
        <v>1</v>
      </c>
      <c r="AR553" s="526">
        <f t="shared" si="631"/>
        <v>1</v>
      </c>
      <c r="AS553" s="526">
        <f t="shared" si="632"/>
        <v>1</v>
      </c>
      <c r="AT553" s="526">
        <f t="shared" si="633"/>
        <v>1</v>
      </c>
      <c r="AU553" s="526">
        <f t="shared" si="634"/>
        <v>1</v>
      </c>
      <c r="AV553" s="526">
        <f t="shared" si="635"/>
        <v>1</v>
      </c>
      <c r="AW553" s="526">
        <f t="shared" si="636"/>
        <v>1</v>
      </c>
      <c r="AX553" s="526">
        <f t="shared" si="637"/>
        <v>1</v>
      </c>
      <c r="AY553" s="526">
        <f t="shared" si="638"/>
        <v>1</v>
      </c>
      <c r="AZ553" s="526">
        <f t="shared" si="639"/>
        <v>1</v>
      </c>
      <c r="BA553" s="526">
        <f t="shared" si="640"/>
        <v>1</v>
      </c>
      <c r="BB553" s="526">
        <f t="shared" si="641"/>
        <v>1</v>
      </c>
      <c r="BC553" s="526">
        <f t="shared" si="642"/>
        <v>1</v>
      </c>
      <c r="BD553" s="526">
        <f t="shared" si="643"/>
        <v>1</v>
      </c>
      <c r="BE553" s="526">
        <f t="shared" si="644"/>
        <v>1</v>
      </c>
      <c r="BF553" s="526">
        <f t="shared" si="645"/>
        <v>1</v>
      </c>
      <c r="BG553" s="526">
        <f t="shared" si="646"/>
        <v>1</v>
      </c>
      <c r="BH553" s="526">
        <f t="shared" si="647"/>
        <v>1</v>
      </c>
      <c r="BI553" s="526">
        <f t="shared" si="648"/>
        <v>1</v>
      </c>
      <c r="BJ553" s="526">
        <f t="shared" si="649"/>
        <v>1</v>
      </c>
      <c r="BK553" s="526">
        <f t="shared" si="650"/>
        <v>1</v>
      </c>
      <c r="BL553" s="526">
        <f t="shared" si="651"/>
        <v>1</v>
      </c>
      <c r="BM553" s="526">
        <f t="shared" si="652"/>
        <v>1</v>
      </c>
      <c r="BN553" s="526">
        <f t="shared" si="653"/>
        <v>1</v>
      </c>
      <c r="BO553" s="526">
        <f t="shared" si="654"/>
        <v>1</v>
      </c>
      <c r="BP553" s="526">
        <f t="shared" si="655"/>
        <v>1</v>
      </c>
      <c r="BQ553" s="526">
        <f t="shared" si="656"/>
        <v>1</v>
      </c>
      <c r="BR553" s="526">
        <f t="shared" si="657"/>
        <v>1</v>
      </c>
      <c r="BS553" s="526">
        <f t="shared" si="658"/>
        <v>1</v>
      </c>
      <c r="BT553" s="526">
        <f t="shared" si="659"/>
        <v>1</v>
      </c>
      <c r="BU553" s="526">
        <f t="shared" si="660"/>
        <v>1</v>
      </c>
      <c r="BV553" s="525">
        <f t="shared" si="661"/>
        <v>843.42595468797106</v>
      </c>
      <c r="BW553" s="525">
        <f t="shared" si="662"/>
        <v>20.35911283318336</v>
      </c>
      <c r="BX553" s="526">
        <f t="shared" si="663"/>
        <v>24.120675586006968</v>
      </c>
      <c r="BY553" s="529">
        <f t="shared" si="664"/>
        <v>1</v>
      </c>
      <c r="BZ553" s="530">
        <f t="shared" si="665"/>
        <v>2.2301834736802744</v>
      </c>
      <c r="CB553" s="27"/>
      <c r="CC553" s="53"/>
    </row>
    <row r="554" spans="1:81">
      <c r="A554" s="32">
        <f t="shared" si="666"/>
        <v>1957</v>
      </c>
      <c r="B554" s="525">
        <f t="shared" si="589"/>
        <v>725.22934480611525</v>
      </c>
      <c r="C554" s="525">
        <f t="shared" si="590"/>
        <v>15.09820439217318</v>
      </c>
      <c r="D554" s="525">
        <f t="shared" si="591"/>
        <v>725.22934480611525</v>
      </c>
      <c r="E554" s="525">
        <f t="shared" si="592"/>
        <v>10.950383995334279</v>
      </c>
      <c r="F554" s="526">
        <f t="shared" si="593"/>
        <v>18.116272193759446</v>
      </c>
      <c r="G554" s="527">
        <f t="shared" si="594"/>
        <v>13.297398840955813</v>
      </c>
      <c r="H554" s="526">
        <f t="shared" si="595"/>
        <v>8.8277410909799308</v>
      </c>
      <c r="I554" s="525">
        <f t="shared" si="596"/>
        <v>20.120829239375208</v>
      </c>
      <c r="J554" s="527">
        <f t="shared" si="597"/>
        <v>17.92927533226478</v>
      </c>
      <c r="K554" s="527">
        <f t="shared" si="598"/>
        <v>14.567241233354576</v>
      </c>
      <c r="L554" s="527">
        <f t="shared" si="599"/>
        <v>1</v>
      </c>
      <c r="M554" s="527">
        <f t="shared" si="600"/>
        <v>1</v>
      </c>
      <c r="N554" s="527">
        <f t="shared" si="601"/>
        <v>1</v>
      </c>
      <c r="O554" s="527">
        <f t="shared" si="602"/>
        <v>1</v>
      </c>
      <c r="P554" s="527">
        <f t="shared" si="603"/>
        <v>1</v>
      </c>
      <c r="Q554" s="527">
        <f t="shared" si="604"/>
        <v>1</v>
      </c>
      <c r="R554" s="527">
        <f t="shared" si="605"/>
        <v>1</v>
      </c>
      <c r="S554" s="527">
        <f t="shared" si="606"/>
        <v>1</v>
      </c>
      <c r="T554" s="526">
        <f t="shared" si="607"/>
        <v>1</v>
      </c>
      <c r="U554" s="528">
        <f t="shared" si="608"/>
        <v>21.855713957417294</v>
      </c>
      <c r="V554" s="527">
        <f t="shared" si="609"/>
        <v>18.192379930410972</v>
      </c>
      <c r="W554" s="526">
        <f t="shared" si="610"/>
        <v>21.877538639550806</v>
      </c>
      <c r="X554" s="527">
        <f t="shared" si="611"/>
        <v>19.558204992568221</v>
      </c>
      <c r="Y554" s="526">
        <f t="shared" si="612"/>
        <v>22.650862951671431</v>
      </c>
      <c r="Z554" s="528">
        <f t="shared" si="613"/>
        <v>23.034068674702525</v>
      </c>
      <c r="AA554" s="526">
        <f t="shared" si="614"/>
        <v>1</v>
      </c>
      <c r="AB554" s="526">
        <f t="shared" si="615"/>
        <v>5.6239385360374783</v>
      </c>
      <c r="AC554" s="526">
        <f t="shared" si="616"/>
        <v>1</v>
      </c>
      <c r="AD554" s="526">
        <f t="shared" si="617"/>
        <v>1</v>
      </c>
      <c r="AE554" s="527">
        <f t="shared" si="618"/>
        <v>1</v>
      </c>
      <c r="AF554" s="526">
        <f t="shared" si="619"/>
        <v>1</v>
      </c>
      <c r="AG554" s="526">
        <f t="shared" si="620"/>
        <v>1</v>
      </c>
      <c r="AH554" s="526">
        <f t="shared" si="621"/>
        <v>1</v>
      </c>
      <c r="AI554" s="526">
        <f t="shared" si="622"/>
        <v>1</v>
      </c>
      <c r="AJ554" s="526">
        <f t="shared" si="623"/>
        <v>1</v>
      </c>
      <c r="AK554" s="526">
        <f t="shared" si="624"/>
        <v>1</v>
      </c>
      <c r="AL554" s="526">
        <f t="shared" si="625"/>
        <v>1</v>
      </c>
      <c r="AM554" s="526">
        <f t="shared" si="626"/>
        <v>1</v>
      </c>
      <c r="AN554" s="526">
        <f t="shared" si="627"/>
        <v>1</v>
      </c>
      <c r="AO554" s="526">
        <f t="shared" si="628"/>
        <v>1</v>
      </c>
      <c r="AP554" s="526">
        <f t="shared" si="629"/>
        <v>1</v>
      </c>
      <c r="AQ554" s="526">
        <f t="shared" si="630"/>
        <v>1</v>
      </c>
      <c r="AR554" s="526">
        <f t="shared" si="631"/>
        <v>1</v>
      </c>
      <c r="AS554" s="526">
        <f t="shared" si="632"/>
        <v>1</v>
      </c>
      <c r="AT554" s="526">
        <f t="shared" si="633"/>
        <v>1</v>
      </c>
      <c r="AU554" s="526">
        <f t="shared" si="634"/>
        <v>1</v>
      </c>
      <c r="AV554" s="526">
        <f t="shared" si="635"/>
        <v>1</v>
      </c>
      <c r="AW554" s="526">
        <f t="shared" si="636"/>
        <v>1</v>
      </c>
      <c r="AX554" s="526">
        <f t="shared" si="637"/>
        <v>1</v>
      </c>
      <c r="AY554" s="526">
        <f t="shared" si="638"/>
        <v>1</v>
      </c>
      <c r="AZ554" s="526">
        <f t="shared" si="639"/>
        <v>1</v>
      </c>
      <c r="BA554" s="526">
        <f t="shared" si="640"/>
        <v>1</v>
      </c>
      <c r="BB554" s="526">
        <f t="shared" si="641"/>
        <v>1</v>
      </c>
      <c r="BC554" s="526">
        <f t="shared" si="642"/>
        <v>1</v>
      </c>
      <c r="BD554" s="526">
        <f t="shared" si="643"/>
        <v>1</v>
      </c>
      <c r="BE554" s="526">
        <f t="shared" si="644"/>
        <v>1</v>
      </c>
      <c r="BF554" s="526">
        <f t="shared" si="645"/>
        <v>1</v>
      </c>
      <c r="BG554" s="526">
        <f t="shared" si="646"/>
        <v>1</v>
      </c>
      <c r="BH554" s="526">
        <f t="shared" si="647"/>
        <v>1</v>
      </c>
      <c r="BI554" s="526">
        <f t="shared" si="648"/>
        <v>1</v>
      </c>
      <c r="BJ554" s="526">
        <f t="shared" si="649"/>
        <v>1</v>
      </c>
      <c r="BK554" s="526">
        <f t="shared" si="650"/>
        <v>1</v>
      </c>
      <c r="BL554" s="526">
        <f t="shared" si="651"/>
        <v>1</v>
      </c>
      <c r="BM554" s="526">
        <f t="shared" si="652"/>
        <v>1</v>
      </c>
      <c r="BN554" s="526">
        <f t="shared" si="653"/>
        <v>1</v>
      </c>
      <c r="BO554" s="526">
        <f t="shared" si="654"/>
        <v>1</v>
      </c>
      <c r="BP554" s="526">
        <f t="shared" si="655"/>
        <v>1</v>
      </c>
      <c r="BQ554" s="526">
        <f t="shared" si="656"/>
        <v>1</v>
      </c>
      <c r="BR554" s="526">
        <f t="shared" si="657"/>
        <v>1</v>
      </c>
      <c r="BS554" s="526">
        <f t="shared" si="658"/>
        <v>1</v>
      </c>
      <c r="BT554" s="526">
        <f t="shared" si="659"/>
        <v>1</v>
      </c>
      <c r="BU554" s="526">
        <f t="shared" si="660"/>
        <v>1</v>
      </c>
      <c r="BV554" s="525">
        <f t="shared" si="661"/>
        <v>796.6411559687615</v>
      </c>
      <c r="BW554" s="525">
        <f t="shared" si="662"/>
        <v>21.646181243734141</v>
      </c>
      <c r="BX554" s="526">
        <f t="shared" si="663"/>
        <v>24.909248315827476</v>
      </c>
      <c r="BY554" s="529">
        <f t="shared" si="664"/>
        <v>1</v>
      </c>
      <c r="BZ554" s="530">
        <f t="shared" si="665"/>
        <v>2.2948264729173835</v>
      </c>
      <c r="CB554" s="27"/>
      <c r="CC554" s="53"/>
    </row>
    <row r="555" spans="1:81">
      <c r="A555" s="32">
        <f t="shared" si="666"/>
        <v>1958</v>
      </c>
      <c r="B555" s="525">
        <f t="shared" si="589"/>
        <v>1036.4964484447344</v>
      </c>
      <c r="C555" s="525">
        <f t="shared" si="590"/>
        <v>22.375245700873723</v>
      </c>
      <c r="D555" s="525">
        <f t="shared" si="591"/>
        <v>1036.4964484447344</v>
      </c>
      <c r="E555" s="525">
        <f t="shared" si="592"/>
        <v>15.450218155576341</v>
      </c>
      <c r="F555" s="526">
        <f t="shared" si="593"/>
        <v>27.779904029695995</v>
      </c>
      <c r="G555" s="527">
        <f t="shared" si="594"/>
        <v>20.042225506984099</v>
      </c>
      <c r="H555" s="526">
        <f t="shared" si="595"/>
        <v>13.137611160617329</v>
      </c>
      <c r="I555" s="525">
        <f t="shared" si="596"/>
        <v>33.441449750096652</v>
      </c>
      <c r="J555" s="527">
        <f t="shared" si="597"/>
        <v>28.525885498071812</v>
      </c>
      <c r="K555" s="527">
        <f t="shared" si="598"/>
        <v>22.255303657574792</v>
      </c>
      <c r="L555" s="527">
        <f t="shared" si="599"/>
        <v>1</v>
      </c>
      <c r="M555" s="527">
        <f t="shared" si="600"/>
        <v>1</v>
      </c>
      <c r="N555" s="527">
        <f t="shared" si="601"/>
        <v>1</v>
      </c>
      <c r="O555" s="527">
        <f t="shared" si="602"/>
        <v>1</v>
      </c>
      <c r="P555" s="527">
        <f t="shared" si="603"/>
        <v>1</v>
      </c>
      <c r="Q555" s="527">
        <f t="shared" si="604"/>
        <v>1</v>
      </c>
      <c r="R555" s="527">
        <f t="shared" si="605"/>
        <v>1</v>
      </c>
      <c r="S555" s="527">
        <f t="shared" si="606"/>
        <v>1</v>
      </c>
      <c r="T555" s="526">
        <f t="shared" si="607"/>
        <v>1</v>
      </c>
      <c r="U555" s="528">
        <f t="shared" si="608"/>
        <v>20.321335316514961</v>
      </c>
      <c r="V555" s="527">
        <f t="shared" si="609"/>
        <v>17.728748563658094</v>
      </c>
      <c r="W555" s="526">
        <f t="shared" si="610"/>
        <v>22.053369125880714</v>
      </c>
      <c r="X555" s="527">
        <f t="shared" si="611"/>
        <v>19.224104835920588</v>
      </c>
      <c r="Y555" s="526">
        <f t="shared" si="612"/>
        <v>22.842027244284392</v>
      </c>
      <c r="Z555" s="528">
        <f t="shared" si="613"/>
        <v>23.42498420926664</v>
      </c>
      <c r="AA555" s="526">
        <f t="shared" si="614"/>
        <v>1</v>
      </c>
      <c r="AB555" s="526">
        <f t="shared" si="615"/>
        <v>7.2249967892894045</v>
      </c>
      <c r="AC555" s="526">
        <f t="shared" si="616"/>
        <v>1</v>
      </c>
      <c r="AD555" s="526">
        <f t="shared" si="617"/>
        <v>1</v>
      </c>
      <c r="AE555" s="527">
        <f t="shared" si="618"/>
        <v>1</v>
      </c>
      <c r="AF555" s="526">
        <f t="shared" si="619"/>
        <v>1</v>
      </c>
      <c r="AG555" s="526">
        <f t="shared" si="620"/>
        <v>1</v>
      </c>
      <c r="AH555" s="526">
        <f t="shared" si="621"/>
        <v>1</v>
      </c>
      <c r="AI555" s="526">
        <f t="shared" si="622"/>
        <v>1</v>
      </c>
      <c r="AJ555" s="526">
        <f t="shared" si="623"/>
        <v>1</v>
      </c>
      <c r="AK555" s="526">
        <f t="shared" si="624"/>
        <v>1</v>
      </c>
      <c r="AL555" s="526">
        <f t="shared" si="625"/>
        <v>1</v>
      </c>
      <c r="AM555" s="526">
        <f t="shared" si="626"/>
        <v>1</v>
      </c>
      <c r="AN555" s="526">
        <f t="shared" si="627"/>
        <v>1</v>
      </c>
      <c r="AO555" s="526">
        <f t="shared" si="628"/>
        <v>1</v>
      </c>
      <c r="AP555" s="526">
        <f t="shared" si="629"/>
        <v>1</v>
      </c>
      <c r="AQ555" s="526">
        <f t="shared" si="630"/>
        <v>1</v>
      </c>
      <c r="AR555" s="526">
        <f t="shared" si="631"/>
        <v>1</v>
      </c>
      <c r="AS555" s="526">
        <f t="shared" si="632"/>
        <v>1</v>
      </c>
      <c r="AT555" s="526">
        <f t="shared" si="633"/>
        <v>1</v>
      </c>
      <c r="AU555" s="526">
        <f t="shared" si="634"/>
        <v>1</v>
      </c>
      <c r="AV555" s="526">
        <f t="shared" si="635"/>
        <v>1</v>
      </c>
      <c r="AW555" s="526">
        <f t="shared" si="636"/>
        <v>1</v>
      </c>
      <c r="AX555" s="526">
        <f t="shared" si="637"/>
        <v>1</v>
      </c>
      <c r="AY555" s="526">
        <f t="shared" si="638"/>
        <v>1</v>
      </c>
      <c r="AZ555" s="526">
        <f t="shared" si="639"/>
        <v>1</v>
      </c>
      <c r="BA555" s="526">
        <f t="shared" si="640"/>
        <v>1</v>
      </c>
      <c r="BB555" s="526">
        <f t="shared" si="641"/>
        <v>1</v>
      </c>
      <c r="BC555" s="526">
        <f t="shared" si="642"/>
        <v>1</v>
      </c>
      <c r="BD555" s="526">
        <f t="shared" si="643"/>
        <v>1</v>
      </c>
      <c r="BE555" s="526">
        <f t="shared" si="644"/>
        <v>1</v>
      </c>
      <c r="BF555" s="526">
        <f t="shared" si="645"/>
        <v>1</v>
      </c>
      <c r="BG555" s="526">
        <f t="shared" si="646"/>
        <v>1</v>
      </c>
      <c r="BH555" s="526">
        <f t="shared" si="647"/>
        <v>1</v>
      </c>
      <c r="BI555" s="526">
        <f t="shared" si="648"/>
        <v>1</v>
      </c>
      <c r="BJ555" s="526">
        <f t="shared" si="649"/>
        <v>1</v>
      </c>
      <c r="BK555" s="526">
        <f t="shared" si="650"/>
        <v>1</v>
      </c>
      <c r="BL555" s="526">
        <f t="shared" si="651"/>
        <v>1</v>
      </c>
      <c r="BM555" s="526">
        <f t="shared" si="652"/>
        <v>1</v>
      </c>
      <c r="BN555" s="526">
        <f t="shared" si="653"/>
        <v>1</v>
      </c>
      <c r="BO555" s="526">
        <f t="shared" si="654"/>
        <v>1</v>
      </c>
      <c r="BP555" s="526">
        <f t="shared" si="655"/>
        <v>1</v>
      </c>
      <c r="BQ555" s="526">
        <f t="shared" si="656"/>
        <v>1</v>
      </c>
      <c r="BR555" s="526">
        <f t="shared" si="657"/>
        <v>1</v>
      </c>
      <c r="BS555" s="526">
        <f t="shared" si="658"/>
        <v>1</v>
      </c>
      <c r="BT555" s="526">
        <f t="shared" si="659"/>
        <v>1</v>
      </c>
      <c r="BU555" s="526">
        <f t="shared" si="660"/>
        <v>1</v>
      </c>
      <c r="BV555" s="525">
        <f t="shared" si="661"/>
        <v>1111.46165170058</v>
      </c>
      <c r="BW555" s="525">
        <f t="shared" si="662"/>
        <v>21.136719083137294</v>
      </c>
      <c r="BX555" s="526">
        <f t="shared" si="663"/>
        <v>25.354786667714897</v>
      </c>
      <c r="BY555" s="529">
        <f t="shared" si="664"/>
        <v>1</v>
      </c>
      <c r="BZ555" s="530">
        <f t="shared" si="665"/>
        <v>2.3352283474405771</v>
      </c>
      <c r="CB555" s="27"/>
      <c r="CC555" s="53"/>
    </row>
    <row r="556" spans="1:81">
      <c r="A556" s="32">
        <f t="shared" si="666"/>
        <v>1959</v>
      </c>
      <c r="B556" s="525">
        <f t="shared" si="589"/>
        <v>1158.5377317228554</v>
      </c>
      <c r="C556" s="525">
        <f t="shared" si="590"/>
        <v>24.170108287040634</v>
      </c>
      <c r="D556" s="525">
        <f t="shared" si="591"/>
        <v>1158.5377317228554</v>
      </c>
      <c r="E556" s="525">
        <f t="shared" si="592"/>
        <v>18.179585251257684</v>
      </c>
      <c r="F556" s="526">
        <f t="shared" si="593"/>
        <v>31.493056956987058</v>
      </c>
      <c r="G556" s="527">
        <f t="shared" si="594"/>
        <v>22.309383067664161</v>
      </c>
      <c r="H556" s="526">
        <f t="shared" si="595"/>
        <v>14.348953257274459</v>
      </c>
      <c r="I556" s="525">
        <f t="shared" si="596"/>
        <v>39.680158869028702</v>
      </c>
      <c r="J556" s="527">
        <f t="shared" si="597"/>
        <v>33.581246214151577</v>
      </c>
      <c r="K556" s="527">
        <f t="shared" si="598"/>
        <v>26.011120115415924</v>
      </c>
      <c r="L556" s="527">
        <f t="shared" si="599"/>
        <v>1</v>
      </c>
      <c r="M556" s="527">
        <f t="shared" si="600"/>
        <v>1</v>
      </c>
      <c r="N556" s="527">
        <f t="shared" si="601"/>
        <v>1</v>
      </c>
      <c r="O556" s="527">
        <f t="shared" si="602"/>
        <v>1</v>
      </c>
      <c r="P556" s="527">
        <f t="shared" si="603"/>
        <v>1</v>
      </c>
      <c r="Q556" s="527">
        <f t="shared" si="604"/>
        <v>1</v>
      </c>
      <c r="R556" s="527">
        <f t="shared" si="605"/>
        <v>1</v>
      </c>
      <c r="S556" s="527">
        <f t="shared" si="606"/>
        <v>1</v>
      </c>
      <c r="T556" s="526">
        <f t="shared" si="607"/>
        <v>1</v>
      </c>
      <c r="U556" s="528">
        <f t="shared" si="608"/>
        <v>19.640689499813529</v>
      </c>
      <c r="V556" s="527">
        <f t="shared" si="609"/>
        <v>17.625424684553135</v>
      </c>
      <c r="W556" s="526">
        <f t="shared" si="610"/>
        <v>22.395121291485005</v>
      </c>
      <c r="X556" s="527">
        <f t="shared" si="611"/>
        <v>19.216093797195736</v>
      </c>
      <c r="Y556" s="526">
        <f t="shared" si="612"/>
        <v>23.205264505270801</v>
      </c>
      <c r="Z556" s="528">
        <f t="shared" si="613"/>
        <v>24.174999402020077</v>
      </c>
      <c r="AA556" s="526">
        <f t="shared" si="614"/>
        <v>1</v>
      </c>
      <c r="AB556" s="526">
        <f t="shared" si="615"/>
        <v>7.8650216848692489</v>
      </c>
      <c r="AC556" s="526">
        <f t="shared" si="616"/>
        <v>1</v>
      </c>
      <c r="AD556" s="526">
        <f t="shared" si="617"/>
        <v>1.1642847000000001</v>
      </c>
      <c r="AE556" s="527">
        <f t="shared" si="618"/>
        <v>1</v>
      </c>
      <c r="AF556" s="526">
        <f t="shared" si="619"/>
        <v>1</v>
      </c>
      <c r="AG556" s="526">
        <f t="shared" si="620"/>
        <v>1</v>
      </c>
      <c r="AH556" s="526">
        <f t="shared" si="621"/>
        <v>1</v>
      </c>
      <c r="AI556" s="526">
        <f t="shared" si="622"/>
        <v>1</v>
      </c>
      <c r="AJ556" s="526">
        <f t="shared" si="623"/>
        <v>1</v>
      </c>
      <c r="AK556" s="526">
        <f t="shared" si="624"/>
        <v>1</v>
      </c>
      <c r="AL556" s="526">
        <f t="shared" si="625"/>
        <v>1</v>
      </c>
      <c r="AM556" s="526">
        <f t="shared" si="626"/>
        <v>1</v>
      </c>
      <c r="AN556" s="526">
        <f t="shared" si="627"/>
        <v>1</v>
      </c>
      <c r="AO556" s="526">
        <f t="shared" si="628"/>
        <v>1</v>
      </c>
      <c r="AP556" s="526">
        <f t="shared" si="629"/>
        <v>1</v>
      </c>
      <c r="AQ556" s="526">
        <f t="shared" si="630"/>
        <v>1</v>
      </c>
      <c r="AR556" s="526">
        <f t="shared" si="631"/>
        <v>1</v>
      </c>
      <c r="AS556" s="526">
        <f t="shared" si="632"/>
        <v>1</v>
      </c>
      <c r="AT556" s="526">
        <f t="shared" si="633"/>
        <v>1</v>
      </c>
      <c r="AU556" s="526">
        <f t="shared" si="634"/>
        <v>1</v>
      </c>
      <c r="AV556" s="526">
        <f t="shared" si="635"/>
        <v>1</v>
      </c>
      <c r="AW556" s="526">
        <f t="shared" si="636"/>
        <v>1</v>
      </c>
      <c r="AX556" s="526">
        <f t="shared" si="637"/>
        <v>1</v>
      </c>
      <c r="AY556" s="526">
        <f t="shared" si="638"/>
        <v>1</v>
      </c>
      <c r="AZ556" s="526">
        <f t="shared" si="639"/>
        <v>1</v>
      </c>
      <c r="BA556" s="526">
        <f t="shared" si="640"/>
        <v>1</v>
      </c>
      <c r="BB556" s="526">
        <f t="shared" si="641"/>
        <v>1</v>
      </c>
      <c r="BC556" s="526">
        <f t="shared" si="642"/>
        <v>1</v>
      </c>
      <c r="BD556" s="526">
        <f t="shared" si="643"/>
        <v>1</v>
      </c>
      <c r="BE556" s="526">
        <f t="shared" si="644"/>
        <v>1</v>
      </c>
      <c r="BF556" s="526">
        <f t="shared" si="645"/>
        <v>1</v>
      </c>
      <c r="BG556" s="526">
        <f t="shared" si="646"/>
        <v>1</v>
      </c>
      <c r="BH556" s="526">
        <f t="shared" si="647"/>
        <v>1</v>
      </c>
      <c r="BI556" s="526">
        <f t="shared" si="648"/>
        <v>1</v>
      </c>
      <c r="BJ556" s="526">
        <f t="shared" si="649"/>
        <v>1</v>
      </c>
      <c r="BK556" s="526">
        <f t="shared" si="650"/>
        <v>1</v>
      </c>
      <c r="BL556" s="526">
        <f t="shared" si="651"/>
        <v>1</v>
      </c>
      <c r="BM556" s="526">
        <f t="shared" si="652"/>
        <v>1</v>
      </c>
      <c r="BN556" s="526">
        <f t="shared" si="653"/>
        <v>1</v>
      </c>
      <c r="BO556" s="526">
        <f t="shared" si="654"/>
        <v>1</v>
      </c>
      <c r="BP556" s="526">
        <f t="shared" si="655"/>
        <v>1</v>
      </c>
      <c r="BQ556" s="526">
        <f t="shared" si="656"/>
        <v>1</v>
      </c>
      <c r="BR556" s="526">
        <f t="shared" si="657"/>
        <v>1</v>
      </c>
      <c r="BS556" s="526">
        <f t="shared" si="658"/>
        <v>1</v>
      </c>
      <c r="BT556" s="526">
        <f t="shared" si="659"/>
        <v>1</v>
      </c>
      <c r="BU556" s="526">
        <f t="shared" si="660"/>
        <v>1</v>
      </c>
      <c r="BV556" s="525">
        <f t="shared" si="661"/>
        <v>1196.190119935216</v>
      </c>
      <c r="BW556" s="525">
        <f t="shared" si="662"/>
        <v>21.055560477864148</v>
      </c>
      <c r="BX556" s="526">
        <f t="shared" si="663"/>
        <v>26.19013971607874</v>
      </c>
      <c r="BY556" s="529">
        <f t="shared" si="664"/>
        <v>1</v>
      </c>
      <c r="BZ556" s="530">
        <f t="shared" si="665"/>
        <v>2.3756302219637706</v>
      </c>
      <c r="CB556" s="27"/>
      <c r="CC556" s="53"/>
    </row>
    <row r="557" spans="1:81">
      <c r="A557" s="32">
        <f t="shared" si="666"/>
        <v>1960</v>
      </c>
      <c r="B557" s="525">
        <f t="shared" si="589"/>
        <v>1161.9302572047939</v>
      </c>
      <c r="C557" s="525">
        <f t="shared" si="590"/>
        <v>25.6169943009895</v>
      </c>
      <c r="D557" s="525">
        <f t="shared" si="591"/>
        <v>1161.9302572047939</v>
      </c>
      <c r="E557" s="525">
        <f t="shared" si="592"/>
        <v>17.902641669873677</v>
      </c>
      <c r="F557" s="526">
        <f t="shared" si="593"/>
        <v>31.736497272810709</v>
      </c>
      <c r="G557" s="527">
        <f t="shared" si="594"/>
        <v>23.691979282625624</v>
      </c>
      <c r="H557" s="526">
        <f t="shared" si="595"/>
        <v>16.124257515281098</v>
      </c>
      <c r="I557" s="525">
        <f t="shared" si="596"/>
        <v>37.325542125174024</v>
      </c>
      <c r="J557" s="527">
        <f t="shared" si="597"/>
        <v>33.268007258255274</v>
      </c>
      <c r="K557" s="527">
        <f t="shared" si="598"/>
        <v>26.992431358727082</v>
      </c>
      <c r="L557" s="527">
        <f t="shared" si="599"/>
        <v>1</v>
      </c>
      <c r="M557" s="527">
        <f t="shared" si="600"/>
        <v>1</v>
      </c>
      <c r="N557" s="527">
        <f t="shared" si="601"/>
        <v>1</v>
      </c>
      <c r="O557" s="527">
        <f t="shared" si="602"/>
        <v>1</v>
      </c>
      <c r="P557" s="527">
        <f t="shared" si="603"/>
        <v>1</v>
      </c>
      <c r="Q557" s="527">
        <f t="shared" si="604"/>
        <v>1</v>
      </c>
      <c r="R557" s="527">
        <f t="shared" si="605"/>
        <v>1</v>
      </c>
      <c r="S557" s="527">
        <f t="shared" si="606"/>
        <v>1</v>
      </c>
      <c r="T557" s="526">
        <f t="shared" si="607"/>
        <v>1</v>
      </c>
      <c r="U557" s="528">
        <f t="shared" si="608"/>
        <v>22.15525514090676</v>
      </c>
      <c r="V557" s="527">
        <f t="shared" si="609"/>
        <v>19.515957824946017</v>
      </c>
      <c r="W557" s="526">
        <f t="shared" si="610"/>
        <v>24.234009166843187</v>
      </c>
      <c r="X557" s="527">
        <f t="shared" si="611"/>
        <v>21.168587742501597</v>
      </c>
      <c r="Y557" s="526">
        <f t="shared" si="612"/>
        <v>25.120702349465095</v>
      </c>
      <c r="Z557" s="528">
        <f t="shared" si="613"/>
        <v>24.896951073688321</v>
      </c>
      <c r="AA557" s="526">
        <f t="shared" si="614"/>
        <v>1</v>
      </c>
      <c r="AB557" s="526">
        <f t="shared" si="615"/>
        <v>8.2721010502390495</v>
      </c>
      <c r="AC557" s="526">
        <f t="shared" si="616"/>
        <v>1</v>
      </c>
      <c r="AD557" s="526">
        <f t="shared" si="617"/>
        <v>1.2941618225697</v>
      </c>
      <c r="AE557" s="527">
        <f t="shared" si="618"/>
        <v>1</v>
      </c>
      <c r="AF557" s="526">
        <f t="shared" si="619"/>
        <v>1</v>
      </c>
      <c r="AG557" s="526">
        <f t="shared" si="620"/>
        <v>1</v>
      </c>
      <c r="AH557" s="526">
        <f t="shared" si="621"/>
        <v>1</v>
      </c>
      <c r="AI557" s="526">
        <f t="shared" si="622"/>
        <v>1</v>
      </c>
      <c r="AJ557" s="526">
        <f t="shared" si="623"/>
        <v>1</v>
      </c>
      <c r="AK557" s="526">
        <f t="shared" si="624"/>
        <v>1</v>
      </c>
      <c r="AL557" s="526">
        <f t="shared" si="625"/>
        <v>1</v>
      </c>
      <c r="AM557" s="526">
        <f t="shared" si="626"/>
        <v>1</v>
      </c>
      <c r="AN557" s="526">
        <f t="shared" si="627"/>
        <v>1</v>
      </c>
      <c r="AO557" s="526">
        <f t="shared" si="628"/>
        <v>1</v>
      </c>
      <c r="AP557" s="526">
        <f t="shared" si="629"/>
        <v>1</v>
      </c>
      <c r="AQ557" s="526">
        <f t="shared" si="630"/>
        <v>1</v>
      </c>
      <c r="AR557" s="526">
        <f t="shared" si="631"/>
        <v>1</v>
      </c>
      <c r="AS557" s="526">
        <f t="shared" si="632"/>
        <v>1</v>
      </c>
      <c r="AT557" s="526">
        <f t="shared" si="633"/>
        <v>1</v>
      </c>
      <c r="AU557" s="526">
        <f t="shared" si="634"/>
        <v>1</v>
      </c>
      <c r="AV557" s="526">
        <f t="shared" si="635"/>
        <v>1</v>
      </c>
      <c r="AW557" s="526">
        <f t="shared" si="636"/>
        <v>1</v>
      </c>
      <c r="AX557" s="526">
        <f t="shared" si="637"/>
        <v>1</v>
      </c>
      <c r="AY557" s="526">
        <f t="shared" si="638"/>
        <v>1</v>
      </c>
      <c r="AZ557" s="526">
        <f t="shared" si="639"/>
        <v>1</v>
      </c>
      <c r="BA557" s="526">
        <f t="shared" si="640"/>
        <v>1</v>
      </c>
      <c r="BB557" s="526">
        <f t="shared" si="641"/>
        <v>1</v>
      </c>
      <c r="BC557" s="526">
        <f t="shared" si="642"/>
        <v>1</v>
      </c>
      <c r="BD557" s="526">
        <f t="shared" si="643"/>
        <v>1</v>
      </c>
      <c r="BE557" s="526">
        <f t="shared" si="644"/>
        <v>1</v>
      </c>
      <c r="BF557" s="526">
        <f t="shared" si="645"/>
        <v>1</v>
      </c>
      <c r="BG557" s="526">
        <f t="shared" si="646"/>
        <v>1</v>
      </c>
      <c r="BH557" s="526">
        <f t="shared" si="647"/>
        <v>1</v>
      </c>
      <c r="BI557" s="526">
        <f t="shared" si="648"/>
        <v>1</v>
      </c>
      <c r="BJ557" s="526">
        <f t="shared" si="649"/>
        <v>1</v>
      </c>
      <c r="BK557" s="526">
        <f t="shared" si="650"/>
        <v>1</v>
      </c>
      <c r="BL557" s="526">
        <f t="shared" si="651"/>
        <v>1</v>
      </c>
      <c r="BM557" s="526">
        <f t="shared" si="652"/>
        <v>1</v>
      </c>
      <c r="BN557" s="526">
        <f t="shared" si="653"/>
        <v>1</v>
      </c>
      <c r="BO557" s="526">
        <f t="shared" si="654"/>
        <v>1</v>
      </c>
      <c r="BP557" s="526">
        <f t="shared" si="655"/>
        <v>1</v>
      </c>
      <c r="BQ557" s="526">
        <f t="shared" si="656"/>
        <v>1</v>
      </c>
      <c r="BR557" s="526">
        <f t="shared" si="657"/>
        <v>1</v>
      </c>
      <c r="BS557" s="526">
        <f t="shared" si="658"/>
        <v>1</v>
      </c>
      <c r="BT557" s="526">
        <f t="shared" si="659"/>
        <v>1</v>
      </c>
      <c r="BU557" s="526">
        <f t="shared" si="660"/>
        <v>1</v>
      </c>
      <c r="BV557" s="525">
        <f t="shared" si="661"/>
        <v>1271.2225520662548</v>
      </c>
      <c r="BW557" s="525">
        <f t="shared" si="662"/>
        <v>23.360643870781669</v>
      </c>
      <c r="BX557" s="526">
        <f t="shared" si="663"/>
        <v>26.99654570556682</v>
      </c>
      <c r="BY557" s="529">
        <f t="shared" si="664"/>
        <v>1</v>
      </c>
      <c r="BZ557" s="530">
        <f t="shared" si="665"/>
        <v>2.4079517215823252</v>
      </c>
      <c r="CB557" s="27"/>
      <c r="CC557" s="53"/>
    </row>
    <row r="558" spans="1:81">
      <c r="A558" s="32">
        <f t="shared" si="666"/>
        <v>1961</v>
      </c>
      <c r="B558" s="525">
        <f t="shared" si="589"/>
        <v>1471.8833598346587</v>
      </c>
      <c r="C558" s="525">
        <f t="shared" si="590"/>
        <v>32.780608021262594</v>
      </c>
      <c r="D558" s="525">
        <f t="shared" si="591"/>
        <v>1471.8833598346587</v>
      </c>
      <c r="E558" s="525">
        <f t="shared" si="592"/>
        <v>22.035496917487954</v>
      </c>
      <c r="F558" s="526">
        <f t="shared" si="593"/>
        <v>40.446144587066712</v>
      </c>
      <c r="G558" s="527">
        <f t="shared" si="594"/>
        <v>29.774788121280917</v>
      </c>
      <c r="H558" s="526">
        <f t="shared" si="595"/>
        <v>19.981291327030071</v>
      </c>
      <c r="I558" s="525">
        <f t="shared" si="596"/>
        <v>48.606898631574147</v>
      </c>
      <c r="J558" s="527">
        <f t="shared" si="597"/>
        <v>42.900055145567293</v>
      </c>
      <c r="K558" s="527">
        <f t="shared" si="598"/>
        <v>34.4806677587992</v>
      </c>
      <c r="L558" s="527">
        <f t="shared" si="599"/>
        <v>1</v>
      </c>
      <c r="M558" s="527">
        <f t="shared" si="600"/>
        <v>1</v>
      </c>
      <c r="N558" s="527">
        <f t="shared" si="601"/>
        <v>1</v>
      </c>
      <c r="O558" s="527">
        <f t="shared" si="602"/>
        <v>1</v>
      </c>
      <c r="P558" s="527">
        <f t="shared" si="603"/>
        <v>1</v>
      </c>
      <c r="Q558" s="527">
        <f t="shared" si="604"/>
        <v>1</v>
      </c>
      <c r="R558" s="527">
        <f t="shared" si="605"/>
        <v>1</v>
      </c>
      <c r="S558" s="527">
        <f t="shared" si="606"/>
        <v>1</v>
      </c>
      <c r="T558" s="526">
        <f t="shared" si="607"/>
        <v>1</v>
      </c>
      <c r="U558" s="528">
        <f t="shared" si="608"/>
        <v>22.331662069427082</v>
      </c>
      <c r="V558" s="527">
        <f t="shared" si="609"/>
        <v>19.977284709519257</v>
      </c>
      <c r="W558" s="526">
        <f t="shared" si="610"/>
        <v>24.908374210645167</v>
      </c>
      <c r="X558" s="527">
        <f t="shared" si="611"/>
        <v>21.697019683545708</v>
      </c>
      <c r="Y558" s="526">
        <f t="shared" si="612"/>
        <v>25.830052995710528</v>
      </c>
      <c r="Z558" s="528">
        <f t="shared" si="613"/>
        <v>25.44340863683291</v>
      </c>
      <c r="AA558" s="526">
        <f t="shared" si="614"/>
        <v>1</v>
      </c>
      <c r="AB558" s="526">
        <f t="shared" si="615"/>
        <v>9.8400496791682901</v>
      </c>
      <c r="AC558" s="526">
        <f t="shared" si="616"/>
        <v>1</v>
      </c>
      <c r="AD558" s="526">
        <f t="shared" si="617"/>
        <v>1.677869155505213</v>
      </c>
      <c r="AE558" s="527">
        <f t="shared" si="618"/>
        <v>1</v>
      </c>
      <c r="AF558" s="526">
        <f t="shared" si="619"/>
        <v>1</v>
      </c>
      <c r="AG558" s="526">
        <f t="shared" si="620"/>
        <v>1</v>
      </c>
      <c r="AH558" s="526">
        <f t="shared" si="621"/>
        <v>1</v>
      </c>
      <c r="AI558" s="526">
        <f t="shared" si="622"/>
        <v>1</v>
      </c>
      <c r="AJ558" s="526">
        <f t="shared" si="623"/>
        <v>1</v>
      </c>
      <c r="AK558" s="526">
        <f t="shared" si="624"/>
        <v>1</v>
      </c>
      <c r="AL558" s="526">
        <f t="shared" si="625"/>
        <v>1</v>
      </c>
      <c r="AM558" s="526">
        <f t="shared" si="626"/>
        <v>1</v>
      </c>
      <c r="AN558" s="526">
        <f t="shared" si="627"/>
        <v>1</v>
      </c>
      <c r="AO558" s="526">
        <f t="shared" si="628"/>
        <v>1</v>
      </c>
      <c r="AP558" s="526">
        <f t="shared" si="629"/>
        <v>1</v>
      </c>
      <c r="AQ558" s="526">
        <f t="shared" si="630"/>
        <v>1</v>
      </c>
      <c r="AR558" s="526">
        <f t="shared" si="631"/>
        <v>1</v>
      </c>
      <c r="AS558" s="526">
        <f t="shared" si="632"/>
        <v>1</v>
      </c>
      <c r="AT558" s="526">
        <f t="shared" si="633"/>
        <v>1</v>
      </c>
      <c r="AU558" s="526">
        <f t="shared" si="634"/>
        <v>1</v>
      </c>
      <c r="AV558" s="526">
        <f t="shared" si="635"/>
        <v>1</v>
      </c>
      <c r="AW558" s="526">
        <f t="shared" si="636"/>
        <v>1</v>
      </c>
      <c r="AX558" s="526">
        <f t="shared" si="637"/>
        <v>1</v>
      </c>
      <c r="AY558" s="526">
        <f t="shared" si="638"/>
        <v>1</v>
      </c>
      <c r="AZ558" s="526">
        <f t="shared" si="639"/>
        <v>1</v>
      </c>
      <c r="BA558" s="526">
        <f t="shared" si="640"/>
        <v>1</v>
      </c>
      <c r="BB558" s="526">
        <f t="shared" si="641"/>
        <v>1</v>
      </c>
      <c r="BC558" s="526">
        <f t="shared" si="642"/>
        <v>1</v>
      </c>
      <c r="BD558" s="526">
        <f t="shared" si="643"/>
        <v>1</v>
      </c>
      <c r="BE558" s="526">
        <f t="shared" si="644"/>
        <v>1</v>
      </c>
      <c r="BF558" s="526">
        <f t="shared" si="645"/>
        <v>1</v>
      </c>
      <c r="BG558" s="526">
        <f t="shared" si="646"/>
        <v>1</v>
      </c>
      <c r="BH558" s="526">
        <f t="shared" si="647"/>
        <v>1</v>
      </c>
      <c r="BI558" s="526">
        <f t="shared" si="648"/>
        <v>1</v>
      </c>
      <c r="BJ558" s="526">
        <f t="shared" si="649"/>
        <v>1</v>
      </c>
      <c r="BK558" s="526">
        <f t="shared" si="650"/>
        <v>1</v>
      </c>
      <c r="BL558" s="526">
        <f t="shared" si="651"/>
        <v>1</v>
      </c>
      <c r="BM558" s="526">
        <f t="shared" si="652"/>
        <v>1</v>
      </c>
      <c r="BN558" s="526">
        <f t="shared" si="653"/>
        <v>1</v>
      </c>
      <c r="BO558" s="526">
        <f t="shared" si="654"/>
        <v>1</v>
      </c>
      <c r="BP558" s="526">
        <f t="shared" si="655"/>
        <v>1</v>
      </c>
      <c r="BQ558" s="526">
        <f t="shared" si="656"/>
        <v>1</v>
      </c>
      <c r="BR558" s="526">
        <f t="shared" si="657"/>
        <v>1</v>
      </c>
      <c r="BS558" s="526">
        <f t="shared" si="658"/>
        <v>1</v>
      </c>
      <c r="BT558" s="526">
        <f t="shared" si="659"/>
        <v>1</v>
      </c>
      <c r="BU558" s="526">
        <f t="shared" si="660"/>
        <v>1</v>
      </c>
      <c r="BV558" s="525">
        <f t="shared" si="661"/>
        <v>1513.2486809509383</v>
      </c>
      <c r="BW558" s="525">
        <f t="shared" si="662"/>
        <v>23.96067885911172</v>
      </c>
      <c r="BX558" s="526">
        <f t="shared" si="663"/>
        <v>27.613916975801686</v>
      </c>
      <c r="BY558" s="529">
        <f t="shared" si="664"/>
        <v>1</v>
      </c>
      <c r="BZ558" s="530">
        <f t="shared" si="665"/>
        <v>2.4241124713916022</v>
      </c>
      <c r="CB558" s="27"/>
      <c r="CC558" s="53"/>
    </row>
    <row r="559" spans="1:81">
      <c r="A559" s="32">
        <f t="shared" si="666"/>
        <v>1962</v>
      </c>
      <c r="B559" s="525">
        <f t="shared" si="589"/>
        <v>1342.2172929296989</v>
      </c>
      <c r="C559" s="525">
        <f t="shared" si="590"/>
        <v>31.199842330971094</v>
      </c>
      <c r="D559" s="525">
        <f t="shared" si="591"/>
        <v>1342.2172929296989</v>
      </c>
      <c r="E559" s="525">
        <f t="shared" si="592"/>
        <v>19.516567293537964</v>
      </c>
      <c r="F559" s="526">
        <f t="shared" si="593"/>
        <v>37.549864949986677</v>
      </c>
      <c r="G559" s="527">
        <f t="shared" si="594"/>
        <v>26.767472936539374</v>
      </c>
      <c r="H559" s="526">
        <f t="shared" si="595"/>
        <v>17.353973465311668</v>
      </c>
      <c r="I559" s="525">
        <f t="shared" si="596"/>
        <v>43.401786047306707</v>
      </c>
      <c r="J559" s="527">
        <f t="shared" si="597"/>
        <v>37.239648817406682</v>
      </c>
      <c r="K559" s="527">
        <f t="shared" si="598"/>
        <v>29.055597506453591</v>
      </c>
      <c r="L559" s="527">
        <f t="shared" si="599"/>
        <v>1</v>
      </c>
      <c r="M559" s="527">
        <f t="shared" si="600"/>
        <v>1</v>
      </c>
      <c r="N559" s="527">
        <f t="shared" si="601"/>
        <v>1</v>
      </c>
      <c r="O559" s="527">
        <f t="shared" si="602"/>
        <v>1</v>
      </c>
      <c r="P559" s="527">
        <f t="shared" si="603"/>
        <v>1</v>
      </c>
      <c r="Q559" s="527">
        <f t="shared" si="604"/>
        <v>1</v>
      </c>
      <c r="R559" s="527">
        <f t="shared" si="605"/>
        <v>1</v>
      </c>
      <c r="S559" s="527">
        <f t="shared" si="606"/>
        <v>1</v>
      </c>
      <c r="T559" s="526">
        <f t="shared" si="607"/>
        <v>1</v>
      </c>
      <c r="U559" s="528">
        <f t="shared" si="608"/>
        <v>23.793585992769533</v>
      </c>
      <c r="V559" s="527">
        <f t="shared" si="609"/>
        <v>21.114428070810025</v>
      </c>
      <c r="W559" s="526">
        <f t="shared" si="610"/>
        <v>26.012573936402831</v>
      </c>
      <c r="X559" s="527">
        <f t="shared" si="611"/>
        <v>22.87710888179193</v>
      </c>
      <c r="Y559" s="526">
        <f t="shared" si="612"/>
        <v>26.985883975405169</v>
      </c>
      <c r="Z559" s="528">
        <f t="shared" si="613"/>
        <v>26.13397129678885</v>
      </c>
      <c r="AA559" s="526">
        <f t="shared" si="614"/>
        <v>1</v>
      </c>
      <c r="AB559" s="526">
        <f t="shared" si="615"/>
        <v>9.3296512223346699</v>
      </c>
      <c r="AC559" s="526">
        <f t="shared" si="616"/>
        <v>1</v>
      </c>
      <c r="AD559" s="526">
        <f t="shared" si="617"/>
        <v>1.2576120936174136</v>
      </c>
      <c r="AE559" s="527">
        <f t="shared" si="618"/>
        <v>1</v>
      </c>
      <c r="AF559" s="526">
        <f t="shared" si="619"/>
        <v>1</v>
      </c>
      <c r="AG559" s="526">
        <f t="shared" si="620"/>
        <v>1</v>
      </c>
      <c r="AH559" s="526">
        <f t="shared" si="621"/>
        <v>1</v>
      </c>
      <c r="AI559" s="526">
        <f t="shared" si="622"/>
        <v>1</v>
      </c>
      <c r="AJ559" s="526">
        <f t="shared" si="623"/>
        <v>1</v>
      </c>
      <c r="AK559" s="526">
        <f t="shared" si="624"/>
        <v>1</v>
      </c>
      <c r="AL559" s="526">
        <f t="shared" si="625"/>
        <v>1</v>
      </c>
      <c r="AM559" s="526">
        <f t="shared" si="626"/>
        <v>1</v>
      </c>
      <c r="AN559" s="526">
        <f t="shared" si="627"/>
        <v>1</v>
      </c>
      <c r="AO559" s="526">
        <f t="shared" si="628"/>
        <v>1</v>
      </c>
      <c r="AP559" s="526">
        <f t="shared" si="629"/>
        <v>1</v>
      </c>
      <c r="AQ559" s="526">
        <f t="shared" si="630"/>
        <v>1</v>
      </c>
      <c r="AR559" s="526">
        <f t="shared" si="631"/>
        <v>1</v>
      </c>
      <c r="AS559" s="526">
        <f t="shared" si="632"/>
        <v>1</v>
      </c>
      <c r="AT559" s="526">
        <f t="shared" si="633"/>
        <v>1</v>
      </c>
      <c r="AU559" s="526">
        <f t="shared" si="634"/>
        <v>1</v>
      </c>
      <c r="AV559" s="526">
        <f t="shared" si="635"/>
        <v>1</v>
      </c>
      <c r="AW559" s="526">
        <f t="shared" si="636"/>
        <v>1</v>
      </c>
      <c r="AX559" s="526">
        <f t="shared" si="637"/>
        <v>1</v>
      </c>
      <c r="AY559" s="526">
        <f t="shared" si="638"/>
        <v>1</v>
      </c>
      <c r="AZ559" s="526">
        <f t="shared" si="639"/>
        <v>1</v>
      </c>
      <c r="BA559" s="526">
        <f t="shared" si="640"/>
        <v>1</v>
      </c>
      <c r="BB559" s="526">
        <f t="shared" si="641"/>
        <v>1</v>
      </c>
      <c r="BC559" s="526">
        <f t="shared" si="642"/>
        <v>1</v>
      </c>
      <c r="BD559" s="526">
        <f t="shared" si="643"/>
        <v>1</v>
      </c>
      <c r="BE559" s="526">
        <f t="shared" si="644"/>
        <v>1</v>
      </c>
      <c r="BF559" s="526">
        <f t="shared" si="645"/>
        <v>1</v>
      </c>
      <c r="BG559" s="526">
        <f t="shared" si="646"/>
        <v>1</v>
      </c>
      <c r="BH559" s="526">
        <f t="shared" si="647"/>
        <v>1</v>
      </c>
      <c r="BI559" s="526">
        <f t="shared" si="648"/>
        <v>1</v>
      </c>
      <c r="BJ559" s="526">
        <f t="shared" si="649"/>
        <v>1</v>
      </c>
      <c r="BK559" s="526">
        <f t="shared" si="650"/>
        <v>1</v>
      </c>
      <c r="BL559" s="526">
        <f t="shared" si="651"/>
        <v>1</v>
      </c>
      <c r="BM559" s="526">
        <f t="shared" si="652"/>
        <v>1</v>
      </c>
      <c r="BN559" s="526">
        <f t="shared" si="653"/>
        <v>1</v>
      </c>
      <c r="BO559" s="526">
        <f t="shared" si="654"/>
        <v>1</v>
      </c>
      <c r="BP559" s="526">
        <f t="shared" si="655"/>
        <v>1</v>
      </c>
      <c r="BQ559" s="526">
        <f t="shared" si="656"/>
        <v>1</v>
      </c>
      <c r="BR559" s="526">
        <f t="shared" si="657"/>
        <v>1</v>
      </c>
      <c r="BS559" s="526">
        <f t="shared" si="658"/>
        <v>1</v>
      </c>
      <c r="BT559" s="526">
        <f t="shared" si="659"/>
        <v>1</v>
      </c>
      <c r="BU559" s="526">
        <f t="shared" si="660"/>
        <v>1</v>
      </c>
      <c r="BV559" s="525">
        <f t="shared" si="661"/>
        <v>1472.0599228766982</v>
      </c>
      <c r="BW559" s="525">
        <f t="shared" si="662"/>
        <v>25.375213385107166</v>
      </c>
      <c r="BX559" s="526">
        <f t="shared" si="663"/>
        <v>28.388916718263097</v>
      </c>
      <c r="BY559" s="529">
        <f t="shared" si="664"/>
        <v>1</v>
      </c>
      <c r="BZ559" s="530">
        <f t="shared" si="665"/>
        <v>2.4564339710101568</v>
      </c>
      <c r="CB559" s="27"/>
      <c r="CC559" s="53"/>
    </row>
    <row r="560" spans="1:81">
      <c r="A560" s="32">
        <f t="shared" si="666"/>
        <v>1963</v>
      </c>
      <c r="B560" s="525">
        <f t="shared" si="589"/>
        <v>1645.1280015560051</v>
      </c>
      <c r="C560" s="525">
        <f t="shared" si="590"/>
        <v>37.833618540104304</v>
      </c>
      <c r="D560" s="525">
        <f t="shared" si="591"/>
        <v>1645.1280015560051</v>
      </c>
      <c r="E560" s="525">
        <f t="shared" si="592"/>
        <v>23.86817473731233</v>
      </c>
      <c r="F560" s="526">
        <f t="shared" si="593"/>
        <v>46.408095268197314</v>
      </c>
      <c r="G560" s="527">
        <f t="shared" si="594"/>
        <v>31.84410754224508</v>
      </c>
      <c r="H560" s="526">
        <f t="shared" si="595"/>
        <v>19.886448168223989</v>
      </c>
      <c r="I560" s="525">
        <f t="shared" si="596"/>
        <v>53.974498330365421</v>
      </c>
      <c r="J560" s="527">
        <f t="shared" si="597"/>
        <v>43.364887272674856</v>
      </c>
      <c r="K560" s="527">
        <f t="shared" si="598"/>
        <v>31.63186068335423</v>
      </c>
      <c r="L560" s="527">
        <f t="shared" si="599"/>
        <v>1</v>
      </c>
      <c r="M560" s="527">
        <f t="shared" si="600"/>
        <v>1</v>
      </c>
      <c r="N560" s="527">
        <f t="shared" si="601"/>
        <v>1</v>
      </c>
      <c r="O560" s="527">
        <f t="shared" si="602"/>
        <v>1</v>
      </c>
      <c r="P560" s="527">
        <f t="shared" si="603"/>
        <v>1</v>
      </c>
      <c r="Q560" s="527">
        <f t="shared" si="604"/>
        <v>1</v>
      </c>
      <c r="R560" s="527">
        <f t="shared" si="605"/>
        <v>1</v>
      </c>
      <c r="S560" s="527">
        <f t="shared" si="606"/>
        <v>1</v>
      </c>
      <c r="T560" s="526">
        <f t="shared" si="607"/>
        <v>1</v>
      </c>
      <c r="U560" s="528">
        <f t="shared" si="608"/>
        <v>23.784552003899513</v>
      </c>
      <c r="V560" s="527">
        <f t="shared" si="609"/>
        <v>21.415039686851784</v>
      </c>
      <c r="W560" s="526">
        <f t="shared" si="610"/>
        <v>26.570594721103532</v>
      </c>
      <c r="X560" s="527">
        <f t="shared" si="611"/>
        <v>23.252217806439376</v>
      </c>
      <c r="Y560" s="526">
        <f t="shared" si="612"/>
        <v>27.575792471852708</v>
      </c>
      <c r="Z560" s="528">
        <f t="shared" si="613"/>
        <v>26.932010144946894</v>
      </c>
      <c r="AA560" s="526">
        <f t="shared" si="614"/>
        <v>1</v>
      </c>
      <c r="AB560" s="526">
        <f t="shared" si="615"/>
        <v>10.439552247034591</v>
      </c>
      <c r="AC560" s="526">
        <f t="shared" si="616"/>
        <v>1</v>
      </c>
      <c r="AD560" s="526">
        <f t="shared" si="617"/>
        <v>1.4170630960714439</v>
      </c>
      <c r="AE560" s="527">
        <f t="shared" si="618"/>
        <v>1</v>
      </c>
      <c r="AF560" s="526">
        <f t="shared" si="619"/>
        <v>1</v>
      </c>
      <c r="AG560" s="526">
        <f t="shared" si="620"/>
        <v>1</v>
      </c>
      <c r="AH560" s="526">
        <f t="shared" si="621"/>
        <v>1</v>
      </c>
      <c r="AI560" s="526">
        <f t="shared" si="622"/>
        <v>1</v>
      </c>
      <c r="AJ560" s="526">
        <f t="shared" si="623"/>
        <v>1</v>
      </c>
      <c r="AK560" s="526">
        <f t="shared" si="624"/>
        <v>1</v>
      </c>
      <c r="AL560" s="526">
        <f t="shared" si="625"/>
        <v>1</v>
      </c>
      <c r="AM560" s="526">
        <f t="shared" si="626"/>
        <v>1</v>
      </c>
      <c r="AN560" s="526">
        <f t="shared" si="627"/>
        <v>1</v>
      </c>
      <c r="AO560" s="526">
        <f t="shared" si="628"/>
        <v>1</v>
      </c>
      <c r="AP560" s="526">
        <f t="shared" si="629"/>
        <v>1</v>
      </c>
      <c r="AQ560" s="526">
        <f t="shared" si="630"/>
        <v>1</v>
      </c>
      <c r="AR560" s="526">
        <f t="shared" si="631"/>
        <v>1</v>
      </c>
      <c r="AS560" s="526">
        <f t="shared" si="632"/>
        <v>1</v>
      </c>
      <c r="AT560" s="526">
        <f t="shared" si="633"/>
        <v>1</v>
      </c>
      <c r="AU560" s="526">
        <f t="shared" si="634"/>
        <v>1</v>
      </c>
      <c r="AV560" s="526">
        <f t="shared" si="635"/>
        <v>1</v>
      </c>
      <c r="AW560" s="526">
        <f t="shared" si="636"/>
        <v>1</v>
      </c>
      <c r="AX560" s="526">
        <f t="shared" si="637"/>
        <v>1</v>
      </c>
      <c r="AY560" s="526">
        <f t="shared" si="638"/>
        <v>1</v>
      </c>
      <c r="AZ560" s="526">
        <f t="shared" si="639"/>
        <v>1</v>
      </c>
      <c r="BA560" s="526">
        <f t="shared" si="640"/>
        <v>1</v>
      </c>
      <c r="BB560" s="526">
        <f t="shared" si="641"/>
        <v>1</v>
      </c>
      <c r="BC560" s="526">
        <f t="shared" si="642"/>
        <v>1</v>
      </c>
      <c r="BD560" s="526">
        <f t="shared" si="643"/>
        <v>1</v>
      </c>
      <c r="BE560" s="526">
        <f t="shared" si="644"/>
        <v>1</v>
      </c>
      <c r="BF560" s="526">
        <f t="shared" si="645"/>
        <v>1</v>
      </c>
      <c r="BG560" s="526">
        <f t="shared" si="646"/>
        <v>1</v>
      </c>
      <c r="BH560" s="526">
        <f t="shared" si="647"/>
        <v>1</v>
      </c>
      <c r="BI560" s="526">
        <f t="shared" si="648"/>
        <v>1</v>
      </c>
      <c r="BJ560" s="526">
        <f t="shared" si="649"/>
        <v>1</v>
      </c>
      <c r="BK560" s="526">
        <f t="shared" si="650"/>
        <v>1</v>
      </c>
      <c r="BL560" s="526">
        <f t="shared" si="651"/>
        <v>1</v>
      </c>
      <c r="BM560" s="526">
        <f t="shared" si="652"/>
        <v>1</v>
      </c>
      <c r="BN560" s="526">
        <f t="shared" si="653"/>
        <v>1</v>
      </c>
      <c r="BO560" s="526">
        <f t="shared" si="654"/>
        <v>1</v>
      </c>
      <c r="BP560" s="526">
        <f t="shared" si="655"/>
        <v>1</v>
      </c>
      <c r="BQ560" s="526">
        <f t="shared" si="656"/>
        <v>1</v>
      </c>
      <c r="BR560" s="526">
        <f t="shared" si="657"/>
        <v>1</v>
      </c>
      <c r="BS560" s="526">
        <f t="shared" si="658"/>
        <v>1</v>
      </c>
      <c r="BT560" s="526">
        <f t="shared" si="659"/>
        <v>1</v>
      </c>
      <c r="BU560" s="526">
        <f t="shared" si="660"/>
        <v>1</v>
      </c>
      <c r="BV560" s="525">
        <f t="shared" si="661"/>
        <v>1781.3599404869731</v>
      </c>
      <c r="BW560" s="525">
        <f t="shared" si="662"/>
        <v>25.787959886091407</v>
      </c>
      <c r="BX560" s="526">
        <f t="shared" si="663"/>
        <v>29.282143838892861</v>
      </c>
      <c r="BY560" s="529">
        <f t="shared" si="664"/>
        <v>1</v>
      </c>
      <c r="BZ560" s="530">
        <f t="shared" si="665"/>
        <v>2.4968358455333504</v>
      </c>
      <c r="CB560" s="27"/>
      <c r="CC560" s="53"/>
    </row>
    <row r="561" spans="1:81">
      <c r="A561" s="32">
        <f t="shared" si="666"/>
        <v>1964</v>
      </c>
      <c r="B561" s="525">
        <f t="shared" si="589"/>
        <v>1912.395391261088</v>
      </c>
      <c r="C561" s="525">
        <f t="shared" si="590"/>
        <v>43.462063318477071</v>
      </c>
      <c r="D561" s="525">
        <f t="shared" si="591"/>
        <v>1912.395391261088</v>
      </c>
      <c r="E561" s="525">
        <f t="shared" si="592"/>
        <v>27.818323374198602</v>
      </c>
      <c r="F561" s="526">
        <f t="shared" si="593"/>
        <v>54.040464934175731</v>
      </c>
      <c r="G561" s="527">
        <f t="shared" si="594"/>
        <v>36.947427537657781</v>
      </c>
      <c r="H561" s="526">
        <f t="shared" si="595"/>
        <v>22.988008897753897</v>
      </c>
      <c r="I561" s="525">
        <f t="shared" si="596"/>
        <v>66.7876123238931</v>
      </c>
      <c r="J561" s="527">
        <f t="shared" si="597"/>
        <v>51.398225084615675</v>
      </c>
      <c r="K561" s="527">
        <f t="shared" si="598"/>
        <v>35.669148541489911</v>
      </c>
      <c r="L561" s="527">
        <f t="shared" si="599"/>
        <v>1</v>
      </c>
      <c r="M561" s="527">
        <f t="shared" si="600"/>
        <v>1</v>
      </c>
      <c r="N561" s="527">
        <f t="shared" si="601"/>
        <v>1</v>
      </c>
      <c r="O561" s="527">
        <f t="shared" si="602"/>
        <v>1</v>
      </c>
      <c r="P561" s="527">
        <f t="shared" si="603"/>
        <v>1</v>
      </c>
      <c r="Q561" s="527">
        <f t="shared" si="604"/>
        <v>1</v>
      </c>
      <c r="R561" s="527">
        <f t="shared" si="605"/>
        <v>1</v>
      </c>
      <c r="S561" s="527">
        <f t="shared" si="606"/>
        <v>1</v>
      </c>
      <c r="T561" s="526">
        <f t="shared" si="607"/>
        <v>1</v>
      </c>
      <c r="U561" s="528">
        <f t="shared" si="608"/>
        <v>24.721853958512021</v>
      </c>
      <c r="V561" s="527">
        <f t="shared" si="609"/>
        <v>22.248777042251458</v>
      </c>
      <c r="W561" s="526">
        <f t="shared" si="610"/>
        <v>27.593096377354946</v>
      </c>
      <c r="X561" s="527">
        <f t="shared" si="611"/>
        <v>24.163502752000184</v>
      </c>
      <c r="Y561" s="526">
        <f t="shared" si="612"/>
        <v>28.648413095318865</v>
      </c>
      <c r="Z561" s="528">
        <f t="shared" si="613"/>
        <v>27.863379303273621</v>
      </c>
      <c r="AA561" s="526">
        <f t="shared" si="614"/>
        <v>1</v>
      </c>
      <c r="AB561" s="526">
        <f t="shared" si="615"/>
        <v>11.572181028524362</v>
      </c>
      <c r="AC561" s="526">
        <f t="shared" si="616"/>
        <v>1</v>
      </c>
      <c r="AD561" s="526">
        <f t="shared" si="617"/>
        <v>1.6144784071744449</v>
      </c>
      <c r="AE561" s="527">
        <f t="shared" si="618"/>
        <v>1</v>
      </c>
      <c r="AF561" s="526">
        <f t="shared" si="619"/>
        <v>1</v>
      </c>
      <c r="AG561" s="526">
        <f t="shared" si="620"/>
        <v>1</v>
      </c>
      <c r="AH561" s="526">
        <f t="shared" si="621"/>
        <v>1</v>
      </c>
      <c r="AI561" s="526">
        <f t="shared" si="622"/>
        <v>1</v>
      </c>
      <c r="AJ561" s="526">
        <f t="shared" si="623"/>
        <v>1</v>
      </c>
      <c r="AK561" s="526">
        <f t="shared" si="624"/>
        <v>1</v>
      </c>
      <c r="AL561" s="526">
        <f t="shared" si="625"/>
        <v>1</v>
      </c>
      <c r="AM561" s="526">
        <f t="shared" si="626"/>
        <v>1</v>
      </c>
      <c r="AN561" s="526">
        <f t="shared" si="627"/>
        <v>1</v>
      </c>
      <c r="AO561" s="526">
        <f t="shared" si="628"/>
        <v>1</v>
      </c>
      <c r="AP561" s="526">
        <f t="shared" si="629"/>
        <v>1</v>
      </c>
      <c r="AQ561" s="526">
        <f t="shared" si="630"/>
        <v>1</v>
      </c>
      <c r="AR561" s="526">
        <f t="shared" si="631"/>
        <v>1</v>
      </c>
      <c r="AS561" s="526">
        <f t="shared" si="632"/>
        <v>1</v>
      </c>
      <c r="AT561" s="526">
        <f t="shared" si="633"/>
        <v>1</v>
      </c>
      <c r="AU561" s="526">
        <f t="shared" si="634"/>
        <v>1</v>
      </c>
      <c r="AV561" s="526">
        <f t="shared" si="635"/>
        <v>1</v>
      </c>
      <c r="AW561" s="526">
        <f t="shared" si="636"/>
        <v>1</v>
      </c>
      <c r="AX561" s="526">
        <f t="shared" si="637"/>
        <v>1</v>
      </c>
      <c r="AY561" s="526">
        <f t="shared" si="638"/>
        <v>1</v>
      </c>
      <c r="AZ561" s="526">
        <f t="shared" si="639"/>
        <v>1</v>
      </c>
      <c r="BA561" s="526">
        <f t="shared" si="640"/>
        <v>1</v>
      </c>
      <c r="BB561" s="526">
        <f t="shared" si="641"/>
        <v>1</v>
      </c>
      <c r="BC561" s="526">
        <f t="shared" si="642"/>
        <v>1</v>
      </c>
      <c r="BD561" s="526">
        <f t="shared" si="643"/>
        <v>1</v>
      </c>
      <c r="BE561" s="526">
        <f t="shared" si="644"/>
        <v>1</v>
      </c>
      <c r="BF561" s="526">
        <f t="shared" si="645"/>
        <v>1</v>
      </c>
      <c r="BG561" s="526">
        <f t="shared" si="646"/>
        <v>1</v>
      </c>
      <c r="BH561" s="526">
        <f t="shared" si="647"/>
        <v>1</v>
      </c>
      <c r="BI561" s="526">
        <f t="shared" si="648"/>
        <v>1</v>
      </c>
      <c r="BJ561" s="526">
        <f t="shared" si="649"/>
        <v>1</v>
      </c>
      <c r="BK561" s="526">
        <f t="shared" si="650"/>
        <v>1</v>
      </c>
      <c r="BL561" s="526">
        <f t="shared" si="651"/>
        <v>1</v>
      </c>
      <c r="BM561" s="526">
        <f t="shared" si="652"/>
        <v>1</v>
      </c>
      <c r="BN561" s="526">
        <f t="shared" si="653"/>
        <v>1</v>
      </c>
      <c r="BO561" s="526">
        <f t="shared" si="654"/>
        <v>1</v>
      </c>
      <c r="BP561" s="526">
        <f t="shared" si="655"/>
        <v>1</v>
      </c>
      <c r="BQ561" s="526">
        <f t="shared" si="656"/>
        <v>1</v>
      </c>
      <c r="BR561" s="526">
        <f t="shared" si="657"/>
        <v>1</v>
      </c>
      <c r="BS561" s="526">
        <f t="shared" si="658"/>
        <v>1</v>
      </c>
      <c r="BT561" s="526">
        <f t="shared" si="659"/>
        <v>1</v>
      </c>
      <c r="BU561" s="526">
        <f t="shared" si="660"/>
        <v>1</v>
      </c>
      <c r="BV561" s="525">
        <f t="shared" si="661"/>
        <v>2064.9328701890854</v>
      </c>
      <c r="BW561" s="525">
        <f t="shared" si="662"/>
        <v>26.845529096679801</v>
      </c>
      <c r="BX561" s="526">
        <f t="shared" si="663"/>
        <v>30.32205118494824</v>
      </c>
      <c r="BY561" s="529">
        <f t="shared" si="664"/>
        <v>1</v>
      </c>
      <c r="BZ561" s="530">
        <f t="shared" si="665"/>
        <v>2.5210769702472664</v>
      </c>
      <c r="CB561" s="27"/>
      <c r="CC561" s="53"/>
    </row>
    <row r="562" spans="1:81">
      <c r="A562" s="32">
        <f t="shared" si="666"/>
        <v>1965</v>
      </c>
      <c r="B562" s="525">
        <f t="shared" si="589"/>
        <v>2147.2610558028932</v>
      </c>
      <c r="C562" s="525">
        <f t="shared" si="590"/>
        <v>46.213156707829377</v>
      </c>
      <c r="D562" s="525">
        <f t="shared" si="591"/>
        <v>2147.2610558028932</v>
      </c>
      <c r="E562" s="525">
        <f t="shared" si="592"/>
        <v>32.235790392757252</v>
      </c>
      <c r="F562" s="526">
        <f t="shared" si="593"/>
        <v>66.982755918315064</v>
      </c>
      <c r="G562" s="527">
        <f t="shared" si="594"/>
        <v>44.887109829124917</v>
      </c>
      <c r="H562" s="526">
        <f t="shared" si="595"/>
        <v>27.420244746648251</v>
      </c>
      <c r="I562" s="525">
        <f t="shared" si="596"/>
        <v>89.020850298146598</v>
      </c>
      <c r="J562" s="527">
        <f t="shared" si="597"/>
        <v>66.897468118201346</v>
      </c>
      <c r="K562" s="527">
        <f t="shared" si="598"/>
        <v>45.450821762548983</v>
      </c>
      <c r="L562" s="527">
        <f t="shared" si="599"/>
        <v>1</v>
      </c>
      <c r="M562" s="527">
        <f t="shared" si="600"/>
        <v>1</v>
      </c>
      <c r="N562" s="527">
        <f t="shared" si="601"/>
        <v>1</v>
      </c>
      <c r="O562" s="527">
        <f t="shared" si="602"/>
        <v>1</v>
      </c>
      <c r="P562" s="527">
        <f t="shared" si="603"/>
        <v>1</v>
      </c>
      <c r="Q562" s="527">
        <f t="shared" si="604"/>
        <v>1</v>
      </c>
      <c r="R562" s="527">
        <f t="shared" si="605"/>
        <v>1</v>
      </c>
      <c r="S562" s="527">
        <f t="shared" si="606"/>
        <v>1</v>
      </c>
      <c r="T562" s="526">
        <f t="shared" si="607"/>
        <v>1</v>
      </c>
      <c r="U562" s="528">
        <f t="shared" si="608"/>
        <v>24.555796406067191</v>
      </c>
      <c r="V562" s="527">
        <f t="shared" si="609"/>
        <v>22.412715787693283</v>
      </c>
      <c r="W562" s="526">
        <f t="shared" si="610"/>
        <v>28.207237223056364</v>
      </c>
      <c r="X562" s="527">
        <f t="shared" si="611"/>
        <v>24.435588040032261</v>
      </c>
      <c r="Y562" s="526">
        <f t="shared" si="612"/>
        <v>29.297737878661231</v>
      </c>
      <c r="Z562" s="528">
        <f t="shared" si="613"/>
        <v>28.940715129883678</v>
      </c>
      <c r="AA562" s="526">
        <f t="shared" si="614"/>
        <v>1</v>
      </c>
      <c r="AB562" s="526">
        <f t="shared" si="615"/>
        <v>12.201956478368199</v>
      </c>
      <c r="AC562" s="526">
        <f t="shared" si="616"/>
        <v>1</v>
      </c>
      <c r="AD562" s="526">
        <f t="shared" si="617"/>
        <v>2.0845628560346139</v>
      </c>
      <c r="AE562" s="527">
        <f t="shared" si="618"/>
        <v>1</v>
      </c>
      <c r="AF562" s="526">
        <f t="shared" si="619"/>
        <v>1</v>
      </c>
      <c r="AG562" s="526">
        <f t="shared" si="620"/>
        <v>1</v>
      </c>
      <c r="AH562" s="526">
        <f t="shared" si="621"/>
        <v>1</v>
      </c>
      <c r="AI562" s="526">
        <f t="shared" si="622"/>
        <v>1</v>
      </c>
      <c r="AJ562" s="526">
        <f t="shared" si="623"/>
        <v>1</v>
      </c>
      <c r="AK562" s="526">
        <f t="shared" si="624"/>
        <v>1</v>
      </c>
      <c r="AL562" s="526">
        <f t="shared" si="625"/>
        <v>1</v>
      </c>
      <c r="AM562" s="526">
        <f t="shared" si="626"/>
        <v>1</v>
      </c>
      <c r="AN562" s="526">
        <f t="shared" si="627"/>
        <v>1</v>
      </c>
      <c r="AO562" s="526">
        <f t="shared" si="628"/>
        <v>1</v>
      </c>
      <c r="AP562" s="526">
        <f t="shared" si="629"/>
        <v>1</v>
      </c>
      <c r="AQ562" s="526">
        <f t="shared" si="630"/>
        <v>1</v>
      </c>
      <c r="AR562" s="526">
        <f t="shared" si="631"/>
        <v>1</v>
      </c>
      <c r="AS562" s="526">
        <f t="shared" si="632"/>
        <v>1</v>
      </c>
      <c r="AT562" s="526">
        <f t="shared" si="633"/>
        <v>1</v>
      </c>
      <c r="AU562" s="526">
        <f t="shared" si="634"/>
        <v>1</v>
      </c>
      <c r="AV562" s="526">
        <f t="shared" si="635"/>
        <v>1</v>
      </c>
      <c r="AW562" s="526">
        <f t="shared" si="636"/>
        <v>1</v>
      </c>
      <c r="AX562" s="526">
        <f t="shared" si="637"/>
        <v>1</v>
      </c>
      <c r="AY562" s="526">
        <f t="shared" si="638"/>
        <v>1</v>
      </c>
      <c r="AZ562" s="526">
        <f t="shared" si="639"/>
        <v>1</v>
      </c>
      <c r="BA562" s="526">
        <f t="shared" si="640"/>
        <v>1</v>
      </c>
      <c r="BB562" s="526">
        <f t="shared" si="641"/>
        <v>1</v>
      </c>
      <c r="BC562" s="526">
        <f t="shared" si="642"/>
        <v>1</v>
      </c>
      <c r="BD562" s="526">
        <f t="shared" si="643"/>
        <v>1</v>
      </c>
      <c r="BE562" s="526">
        <f t="shared" si="644"/>
        <v>1</v>
      </c>
      <c r="BF562" s="526">
        <f t="shared" si="645"/>
        <v>1</v>
      </c>
      <c r="BG562" s="526">
        <f t="shared" si="646"/>
        <v>1</v>
      </c>
      <c r="BH562" s="526">
        <f t="shared" si="647"/>
        <v>1</v>
      </c>
      <c r="BI562" s="526">
        <f t="shared" si="648"/>
        <v>1</v>
      </c>
      <c r="BJ562" s="526">
        <f t="shared" si="649"/>
        <v>1</v>
      </c>
      <c r="BK562" s="526">
        <f t="shared" si="650"/>
        <v>1</v>
      </c>
      <c r="BL562" s="526">
        <f t="shared" si="651"/>
        <v>1</v>
      </c>
      <c r="BM562" s="526">
        <f t="shared" si="652"/>
        <v>1</v>
      </c>
      <c r="BN562" s="526">
        <f t="shared" si="653"/>
        <v>1</v>
      </c>
      <c r="BO562" s="526">
        <f t="shared" si="654"/>
        <v>1</v>
      </c>
      <c r="BP562" s="526">
        <f t="shared" si="655"/>
        <v>1</v>
      </c>
      <c r="BQ562" s="526">
        <f t="shared" si="656"/>
        <v>1</v>
      </c>
      <c r="BR562" s="526">
        <f t="shared" si="657"/>
        <v>1</v>
      </c>
      <c r="BS562" s="526">
        <f t="shared" si="658"/>
        <v>1</v>
      </c>
      <c r="BT562" s="526">
        <f t="shared" si="659"/>
        <v>1</v>
      </c>
      <c r="BU562" s="526">
        <f t="shared" si="660"/>
        <v>1</v>
      </c>
      <c r="BV562" s="525">
        <f t="shared" si="661"/>
        <v>2302.7885839869919</v>
      </c>
      <c r="BW562" s="525">
        <f t="shared" si="662"/>
        <v>27.097425404410199</v>
      </c>
      <c r="BX562" s="526">
        <f t="shared" si="663"/>
        <v>31.522796413107461</v>
      </c>
      <c r="BY562" s="529">
        <f t="shared" si="664"/>
        <v>1</v>
      </c>
      <c r="BZ562" s="530">
        <f t="shared" si="665"/>
        <v>2.5695592196750989</v>
      </c>
      <c r="CB562" s="27"/>
      <c r="CC562" s="53"/>
    </row>
    <row r="563" spans="1:81">
      <c r="A563" s="32">
        <f t="shared" si="666"/>
        <v>1966</v>
      </c>
      <c r="B563" s="525">
        <f t="shared" si="589"/>
        <v>1928.9581106751523</v>
      </c>
      <c r="C563" s="525">
        <f t="shared" si="590"/>
        <v>42.75051838254339</v>
      </c>
      <c r="D563" s="525">
        <f t="shared" si="591"/>
        <v>1928.9581106751523</v>
      </c>
      <c r="E563" s="525">
        <f t="shared" si="592"/>
        <v>28.686730086047444</v>
      </c>
      <c r="F563" s="526">
        <f t="shared" si="593"/>
        <v>64.626640195783651</v>
      </c>
      <c r="G563" s="527">
        <f t="shared" si="594"/>
        <v>43.280391668518483</v>
      </c>
      <c r="H563" s="526">
        <f t="shared" si="595"/>
        <v>26.418314081274907</v>
      </c>
      <c r="I563" s="525">
        <f t="shared" si="596"/>
        <v>82.090618501268636</v>
      </c>
      <c r="J563" s="527">
        <f t="shared" si="597"/>
        <v>62.518962827939141</v>
      </c>
      <c r="K563" s="527">
        <f t="shared" si="598"/>
        <v>43.039555762353388</v>
      </c>
      <c r="L563" s="527">
        <f t="shared" si="599"/>
        <v>1</v>
      </c>
      <c r="M563" s="527">
        <f t="shared" si="600"/>
        <v>1</v>
      </c>
      <c r="N563" s="527">
        <f t="shared" si="601"/>
        <v>1</v>
      </c>
      <c r="O563" s="527">
        <f t="shared" si="602"/>
        <v>1</v>
      </c>
      <c r="P563" s="527">
        <f t="shared" si="603"/>
        <v>1</v>
      </c>
      <c r="Q563" s="527">
        <f t="shared" si="604"/>
        <v>1</v>
      </c>
      <c r="R563" s="527">
        <f t="shared" si="605"/>
        <v>1</v>
      </c>
      <c r="S563" s="527">
        <f t="shared" si="606"/>
        <v>1</v>
      </c>
      <c r="T563" s="526">
        <f t="shared" si="607"/>
        <v>1</v>
      </c>
      <c r="U563" s="528">
        <f t="shared" si="608"/>
        <v>25.652780152093907</v>
      </c>
      <c r="V563" s="527">
        <f t="shared" si="609"/>
        <v>23.503769185726203</v>
      </c>
      <c r="W563" s="526">
        <f t="shared" si="610"/>
        <v>29.600860475224952</v>
      </c>
      <c r="X563" s="527">
        <f t="shared" si="611"/>
        <v>25.636714414515268</v>
      </c>
      <c r="Y563" s="526">
        <f t="shared" si="612"/>
        <v>30.757517493823702</v>
      </c>
      <c r="Z563" s="528">
        <f t="shared" si="613"/>
        <v>30.339734441075866</v>
      </c>
      <c r="AA563" s="526">
        <f t="shared" si="614"/>
        <v>1</v>
      </c>
      <c r="AB563" s="526">
        <f t="shared" si="615"/>
        <v>11.395393732995934</v>
      </c>
      <c r="AC563" s="526">
        <f t="shared" si="616"/>
        <v>1</v>
      </c>
      <c r="AD563" s="526">
        <f t="shared" si="617"/>
        <v>2.0156532532463922</v>
      </c>
      <c r="AE563" s="527">
        <f t="shared" si="618"/>
        <v>1</v>
      </c>
      <c r="AF563" s="526">
        <f t="shared" si="619"/>
        <v>1</v>
      </c>
      <c r="AG563" s="526">
        <f t="shared" si="620"/>
        <v>1</v>
      </c>
      <c r="AH563" s="526">
        <f t="shared" si="621"/>
        <v>1</v>
      </c>
      <c r="AI563" s="526">
        <f t="shared" si="622"/>
        <v>1</v>
      </c>
      <c r="AJ563" s="526">
        <f t="shared" si="623"/>
        <v>1</v>
      </c>
      <c r="AK563" s="526">
        <f t="shared" si="624"/>
        <v>1</v>
      </c>
      <c r="AL563" s="526">
        <f t="shared" si="625"/>
        <v>1</v>
      </c>
      <c r="AM563" s="526">
        <f t="shared" si="626"/>
        <v>1</v>
      </c>
      <c r="AN563" s="526">
        <f t="shared" si="627"/>
        <v>1</v>
      </c>
      <c r="AO563" s="526">
        <f t="shared" si="628"/>
        <v>1</v>
      </c>
      <c r="AP563" s="526">
        <f t="shared" si="629"/>
        <v>1</v>
      </c>
      <c r="AQ563" s="526">
        <f t="shared" si="630"/>
        <v>1</v>
      </c>
      <c r="AR563" s="526">
        <f t="shared" si="631"/>
        <v>1</v>
      </c>
      <c r="AS563" s="526">
        <f t="shared" si="632"/>
        <v>1</v>
      </c>
      <c r="AT563" s="526">
        <f t="shared" si="633"/>
        <v>1</v>
      </c>
      <c r="AU563" s="526">
        <f t="shared" si="634"/>
        <v>1</v>
      </c>
      <c r="AV563" s="526">
        <f t="shared" si="635"/>
        <v>1</v>
      </c>
      <c r="AW563" s="526">
        <f t="shared" si="636"/>
        <v>1</v>
      </c>
      <c r="AX563" s="526">
        <f t="shared" si="637"/>
        <v>1</v>
      </c>
      <c r="AY563" s="526">
        <f t="shared" si="638"/>
        <v>1</v>
      </c>
      <c r="AZ563" s="526">
        <f t="shared" si="639"/>
        <v>1</v>
      </c>
      <c r="BA563" s="526">
        <f t="shared" si="640"/>
        <v>1</v>
      </c>
      <c r="BB563" s="526">
        <f t="shared" si="641"/>
        <v>1</v>
      </c>
      <c r="BC563" s="526">
        <f t="shared" si="642"/>
        <v>1</v>
      </c>
      <c r="BD563" s="526">
        <f t="shared" si="643"/>
        <v>1</v>
      </c>
      <c r="BE563" s="526">
        <f t="shared" si="644"/>
        <v>1</v>
      </c>
      <c r="BF563" s="526">
        <f t="shared" si="645"/>
        <v>1</v>
      </c>
      <c r="BG563" s="526">
        <f t="shared" si="646"/>
        <v>1</v>
      </c>
      <c r="BH563" s="526">
        <f t="shared" si="647"/>
        <v>1</v>
      </c>
      <c r="BI563" s="526">
        <f t="shared" si="648"/>
        <v>1</v>
      </c>
      <c r="BJ563" s="526">
        <f t="shared" si="649"/>
        <v>1</v>
      </c>
      <c r="BK563" s="526">
        <f t="shared" si="650"/>
        <v>1</v>
      </c>
      <c r="BL563" s="526">
        <f t="shared" si="651"/>
        <v>1</v>
      </c>
      <c r="BM563" s="526">
        <f t="shared" si="652"/>
        <v>1</v>
      </c>
      <c r="BN563" s="526">
        <f t="shared" si="653"/>
        <v>1</v>
      </c>
      <c r="BO563" s="526">
        <f t="shared" si="654"/>
        <v>1</v>
      </c>
      <c r="BP563" s="526">
        <f t="shared" si="655"/>
        <v>1</v>
      </c>
      <c r="BQ563" s="526">
        <f t="shared" si="656"/>
        <v>1</v>
      </c>
      <c r="BR563" s="526">
        <f t="shared" si="657"/>
        <v>1</v>
      </c>
      <c r="BS563" s="526">
        <f t="shared" si="658"/>
        <v>1</v>
      </c>
      <c r="BT563" s="526">
        <f t="shared" si="659"/>
        <v>1</v>
      </c>
      <c r="BU563" s="526">
        <f t="shared" si="660"/>
        <v>1</v>
      </c>
      <c r="BV563" s="525">
        <f t="shared" si="661"/>
        <v>2154.7310239363924</v>
      </c>
      <c r="BW563" s="525">
        <f t="shared" si="662"/>
        <v>28.473364028805904</v>
      </c>
      <c r="BX563" s="526">
        <f t="shared" si="663"/>
        <v>33.076377748874208</v>
      </c>
      <c r="BY563" s="529">
        <f t="shared" si="664"/>
        <v>1</v>
      </c>
      <c r="BZ563" s="530">
        <f t="shared" si="665"/>
        <v>2.6584433436261241</v>
      </c>
      <c r="CB563" s="27"/>
      <c r="CC563" s="53"/>
    </row>
    <row r="564" spans="1:81">
      <c r="A564" s="32">
        <f t="shared" si="666"/>
        <v>1967</v>
      </c>
      <c r="B564" s="525">
        <f t="shared" ref="B564:B595" si="667">B563*(1+IF(ISNUMBER(B104), B104, 0)%)</f>
        <v>2385.9178765867027</v>
      </c>
      <c r="C564" s="525">
        <f t="shared" ref="C564:C595" si="668">C563*(1+IF(ISNUMBER(C104), C104, 0)%)</f>
        <v>48.587197951473385</v>
      </c>
      <c r="D564" s="525">
        <f t="shared" ref="D564:D595" si="669">D563*(1+IF(ISNUMBER(D104), D104, 0)%)</f>
        <v>2385.9178765867027</v>
      </c>
      <c r="E564" s="525">
        <f t="shared" ref="E564:E595" si="670">E563*(1+IF(ISNUMBER(E104), E104, 0)%)</f>
        <v>37.34328168762918</v>
      </c>
      <c r="F564" s="526">
        <f t="shared" ref="F564:F595" si="671">F563*(1+IF(ISNUMBER(F104), F104, 0)%)</f>
        <v>82.306998973361914</v>
      </c>
      <c r="G564" s="527">
        <f t="shared" ref="G564:G595" si="672">G563*(1+IF(ISNUMBER(G104), G104, 0)%)</f>
        <v>55.498774042608055</v>
      </c>
      <c r="H564" s="526">
        <f t="shared" ref="H564:H595" si="673">H563*(1+IF(ISNUMBER(H104), H104, 0)%)</f>
        <v>34.139751495198944</v>
      </c>
      <c r="I564" s="525">
        <f t="shared" ref="I564:I595" si="674">I563*(1+IF(ISNUMBER(I104), I104, 0)%)</f>
        <v>127.15977071243556</v>
      </c>
      <c r="J564" s="527">
        <f t="shared" ref="J564:J595" si="675">J563*(1+IF(ISNUMBER(J104), J104, 0)%)</f>
        <v>96.194988013103355</v>
      </c>
      <c r="K564" s="527">
        <f t="shared" ref="K564:K595" si="676">K563*(1+IF(ISNUMBER(K104), K104, 0)%)</f>
        <v>65.750983755091127</v>
      </c>
      <c r="L564" s="527">
        <f t="shared" ref="L564:L595" si="677">L563*(1+IF(ISNUMBER(L104), L104, 0)%)</f>
        <v>1</v>
      </c>
      <c r="M564" s="527">
        <f t="shared" ref="M564:M595" si="678">M563*(1+IF(ISNUMBER(M104), M104, 0)%)</f>
        <v>1</v>
      </c>
      <c r="N564" s="527">
        <f t="shared" ref="N564:N595" si="679">N563*(1+IF(ISNUMBER(N104), N104, 0)%)</f>
        <v>1</v>
      </c>
      <c r="O564" s="527">
        <f t="shared" ref="O564:O595" si="680">O563*(1+IF(ISNUMBER(O104), O104, 0)%)</f>
        <v>1</v>
      </c>
      <c r="P564" s="527">
        <f t="shared" ref="P564:P595" si="681">P563*(1+IF(ISNUMBER(P104), P104, 0)%)</f>
        <v>1</v>
      </c>
      <c r="Q564" s="527">
        <f t="shared" ref="Q564:Q595" si="682">Q563*(1+IF(ISNUMBER(Q104), Q104, 0)%)</f>
        <v>1</v>
      </c>
      <c r="R564" s="527">
        <f t="shared" ref="R564:R595" si="683">R563*(1+IF(ISNUMBER(R104), R104, 0)%)</f>
        <v>1</v>
      </c>
      <c r="S564" s="527">
        <f t="shared" ref="S564:S595" si="684">S563*(1+IF(ISNUMBER(S104), S104, 0)%)</f>
        <v>1</v>
      </c>
      <c r="T564" s="526">
        <f t="shared" ref="T564:T595" si="685">T563*(1+IF(ISNUMBER(T104), T104, 0)%)</f>
        <v>1</v>
      </c>
      <c r="U564" s="528">
        <f t="shared" ref="U564:U595" si="686">U563*(1+IF(ISNUMBER(U104), U104, 0)%)</f>
        <v>23.891904961380714</v>
      </c>
      <c r="V564" s="527">
        <f t="shared" ref="V564:V595" si="687">V563*(1+IF(ISNUMBER(V104), V104, 0)%)</f>
        <v>23.476481164076116</v>
      </c>
      <c r="W564" s="526">
        <f t="shared" ref="W564:W595" si="688">W563*(1+IF(ISNUMBER(W104), W104, 0)%)</f>
        <v>30.524817410304198</v>
      </c>
      <c r="X564" s="527">
        <f t="shared" ref="X564:X595" si="689">X563*(1+IF(ISNUMBER(X104), X104, 0)%)</f>
        <v>25.797290871958616</v>
      </c>
      <c r="Y564" s="526">
        <f t="shared" ref="Y564:Y595" si="690">Y563*(1+IF(ISNUMBER(Y104), Y104, 0)%)</f>
        <v>31.730244916566477</v>
      </c>
      <c r="Z564" s="528">
        <f t="shared" ref="Z564:Z595" si="691">Z563*(1+IF(ISNUMBER(Z104), Z104, 0)%)</f>
        <v>31.647187085993416</v>
      </c>
      <c r="AA564" s="526">
        <f t="shared" ref="AA564:AA595" si="692">AA563*(1+IF(ISNUMBER(AA104), AA104, 0)%)</f>
        <v>1</v>
      </c>
      <c r="AB564" s="526">
        <f t="shared" ref="AB564:AB595" si="693">AB563*(1+IF(ISNUMBER(AB104), AB104, 0)%)</f>
        <v>12.324565021669436</v>
      </c>
      <c r="AC564" s="526">
        <f t="shared" ref="AC564:AC595" si="694">AC563*(1+IF(ISNUMBER(AC104), AC104, 0)%)</f>
        <v>1</v>
      </c>
      <c r="AD564" s="526">
        <f t="shared" ref="AD564:AD595" si="695">AD563*(1+IF(ISNUMBER(AD104), AD104, 0)%)</f>
        <v>2.6506777558952819</v>
      </c>
      <c r="AE564" s="527">
        <f t="shared" ref="AE564:AE595" si="696">AE563*(1+IF(ISNUMBER(AE104), AE104, 0)%)</f>
        <v>1</v>
      </c>
      <c r="AF564" s="526">
        <f t="shared" ref="AF564:AF595" si="697">AF563*(1+IF(ISNUMBER(AF104), AF104, 0)%)</f>
        <v>1</v>
      </c>
      <c r="AG564" s="526">
        <f t="shared" ref="AG564:AG595" si="698">AG563*(1+IF(ISNUMBER(AG104), AG104, 0)%)</f>
        <v>1</v>
      </c>
      <c r="AH564" s="526">
        <f t="shared" ref="AH564:AH595" si="699">AH563*(1+IF(ISNUMBER(AH104), AH104, 0)%)</f>
        <v>1</v>
      </c>
      <c r="AI564" s="526">
        <f t="shared" ref="AI564:AI595" si="700">AI563*(1+IF(ISNUMBER(AI104), AI104, 0)%)</f>
        <v>1</v>
      </c>
      <c r="AJ564" s="526">
        <f t="shared" ref="AJ564:AJ595" si="701">AJ563*(1+IF(ISNUMBER(AJ104), AJ104, 0)%)</f>
        <v>1</v>
      </c>
      <c r="AK564" s="526">
        <f t="shared" ref="AK564:AK595" si="702">AK563*(1+IF(ISNUMBER(AK104), AK104, 0)%)</f>
        <v>1</v>
      </c>
      <c r="AL564" s="526">
        <f t="shared" ref="AL564:AL595" si="703">AL563*(1+IF(ISNUMBER(AL104), AL104, 0)%)</f>
        <v>1</v>
      </c>
      <c r="AM564" s="526">
        <f t="shared" ref="AM564:AM595" si="704">AM563*(1+IF(ISNUMBER(AM104), AM104, 0)%)</f>
        <v>1</v>
      </c>
      <c r="AN564" s="526">
        <f t="shared" ref="AN564:AN595" si="705">AN563*(1+IF(ISNUMBER(AN104), AN104, 0)%)</f>
        <v>1</v>
      </c>
      <c r="AO564" s="526">
        <f t="shared" ref="AO564:AO595" si="706">AO563*(1+IF(ISNUMBER(AO104), AO104, 0)%)</f>
        <v>1</v>
      </c>
      <c r="AP564" s="526">
        <f t="shared" ref="AP564:AP595" si="707">AP563*(1+IF(ISNUMBER(AP104), AP104, 0)%)</f>
        <v>1</v>
      </c>
      <c r="AQ564" s="526">
        <f t="shared" ref="AQ564:AQ595" si="708">AQ563*(1+IF(ISNUMBER(AQ104), AQ104, 0)%)</f>
        <v>1</v>
      </c>
      <c r="AR564" s="526">
        <f t="shared" ref="AR564:AR595" si="709">AR563*(1+IF(ISNUMBER(AR104), AR104, 0)%)</f>
        <v>1</v>
      </c>
      <c r="AS564" s="526">
        <f t="shared" ref="AS564:AS595" si="710">AS563*(1+IF(ISNUMBER(AS104), AS104, 0)%)</f>
        <v>1</v>
      </c>
      <c r="AT564" s="526">
        <f t="shared" ref="AT564:AT595" si="711">AT563*(1+IF(ISNUMBER(AT104), AT104, 0)%)</f>
        <v>1</v>
      </c>
      <c r="AU564" s="526">
        <f t="shared" ref="AU564:AU595" si="712">AU563*(1+IF(ISNUMBER(AU104), AU104, 0)%)</f>
        <v>1</v>
      </c>
      <c r="AV564" s="526">
        <f t="shared" ref="AV564:AV595" si="713">AV563*(1+IF(ISNUMBER(AV104), AV104, 0)%)</f>
        <v>1</v>
      </c>
      <c r="AW564" s="526">
        <f t="shared" ref="AW564:AW595" si="714">AW563*(1+IF(ISNUMBER(AW104), AW104, 0)%)</f>
        <v>1</v>
      </c>
      <c r="AX564" s="526">
        <f t="shared" ref="AX564:AX595" si="715">AX563*(1+IF(ISNUMBER(AX104), AX104, 0)%)</f>
        <v>1</v>
      </c>
      <c r="AY564" s="526">
        <f t="shared" ref="AY564:AY595" si="716">AY563*(1+IF(ISNUMBER(AY104), AY104, 0)%)</f>
        <v>1</v>
      </c>
      <c r="AZ564" s="526">
        <f t="shared" ref="AZ564:AZ595" si="717">AZ563*(1+IF(ISNUMBER(AZ104), AZ104, 0)%)</f>
        <v>1</v>
      </c>
      <c r="BA564" s="526">
        <f t="shared" ref="BA564:BA595" si="718">BA563*(1+IF(ISNUMBER(BA104), BA104, 0)%)</f>
        <v>1</v>
      </c>
      <c r="BB564" s="526">
        <f t="shared" ref="BB564:BB595" si="719">BB563*(1+IF(ISNUMBER(BB104), BB104, 0)%)</f>
        <v>1</v>
      </c>
      <c r="BC564" s="526">
        <f t="shared" ref="BC564:BC595" si="720">BC563*(1+IF(ISNUMBER(BC104), BC104, 0)%)</f>
        <v>1</v>
      </c>
      <c r="BD564" s="526">
        <f t="shared" ref="BD564:BD595" si="721">BD563*(1+IF(ISNUMBER(BD104), BD104, 0)%)</f>
        <v>1</v>
      </c>
      <c r="BE564" s="526">
        <f t="shared" ref="BE564:BE595" si="722">BE563*(1+IF(ISNUMBER(BE104), BE104, 0)%)</f>
        <v>1</v>
      </c>
      <c r="BF564" s="526">
        <f t="shared" ref="BF564:BF595" si="723">BF563*(1+IF(ISNUMBER(BF104), BF104, 0)%)</f>
        <v>1</v>
      </c>
      <c r="BG564" s="526">
        <f t="shared" ref="BG564:BG595" si="724">BG563*(1+IF(ISNUMBER(BG104), BG104, 0)%)</f>
        <v>1</v>
      </c>
      <c r="BH564" s="526">
        <f t="shared" ref="BH564:BH595" si="725">BH563*(1+IF(ISNUMBER(BH104), BH104, 0)%)</f>
        <v>1</v>
      </c>
      <c r="BI564" s="526">
        <f t="shared" ref="BI564:BI595" si="726">BI563*(1+IF(ISNUMBER(BI104), BI104, 0)%)</f>
        <v>1</v>
      </c>
      <c r="BJ564" s="526">
        <f t="shared" ref="BJ564:BJ595" si="727">BJ563*(1+IF(ISNUMBER(BJ104), BJ104, 0)%)</f>
        <v>1</v>
      </c>
      <c r="BK564" s="526">
        <f t="shared" ref="BK564:BK595" si="728">BK563*(1+IF(ISNUMBER(BK104), BK104, 0)%)</f>
        <v>1</v>
      </c>
      <c r="BL564" s="526">
        <f t="shared" ref="BL564:BL595" si="729">BL563*(1+IF(ISNUMBER(BL104), BL104, 0)%)</f>
        <v>1</v>
      </c>
      <c r="BM564" s="526">
        <f t="shared" ref="BM564:BM595" si="730">BM563*(1+IF(ISNUMBER(BM104), BM104, 0)%)</f>
        <v>1</v>
      </c>
      <c r="BN564" s="526">
        <f t="shared" ref="BN564:BN595" si="731">BN563*(1+IF(ISNUMBER(BN104), BN104, 0)%)</f>
        <v>1</v>
      </c>
      <c r="BO564" s="526">
        <f t="shared" ref="BO564:BO595" si="732">BO563*(1+IF(ISNUMBER(BO104), BO104, 0)%)</f>
        <v>1</v>
      </c>
      <c r="BP564" s="526">
        <f t="shared" ref="BP564:BP595" si="733">BP563*(1+IF(ISNUMBER(BP104), BP104, 0)%)</f>
        <v>1</v>
      </c>
      <c r="BQ564" s="526">
        <f t="shared" ref="BQ564:BQ595" si="734">BQ563*(1+IF(ISNUMBER(BQ104), BQ104, 0)%)</f>
        <v>1</v>
      </c>
      <c r="BR564" s="526">
        <f t="shared" ref="BR564:BR595" si="735">BR563*(1+IF(ISNUMBER(BR104), BR104, 0)%)</f>
        <v>1</v>
      </c>
      <c r="BS564" s="526">
        <f t="shared" ref="BS564:BS595" si="736">BS563*(1+IF(ISNUMBER(BS104), BS104, 0)%)</f>
        <v>1</v>
      </c>
      <c r="BT564" s="526">
        <f t="shared" ref="BT564:BT595" si="737">BT563*(1+IF(ISNUMBER(BT104), BT104, 0)%)</f>
        <v>1</v>
      </c>
      <c r="BU564" s="526">
        <f t="shared" ref="BU564:BU595" si="738">BU563*(1+IF(ISNUMBER(BU104), BU104, 0)%)</f>
        <v>1</v>
      </c>
      <c r="BV564" s="525">
        <f t="shared" ref="BV564:BV595" si="739">BV563*(1+IF(ISNUMBER(BV104), BV104, 0)%)</f>
        <v>2499.4369580202369</v>
      </c>
      <c r="BW564" s="525">
        <f t="shared" ref="BW564:BW595" si="740">BW563*(1+IF(ISNUMBER(BW104), BW104, 0)%)</f>
        <v>28.49718688930572</v>
      </c>
      <c r="BX564" s="526">
        <f t="shared" ref="BX564:BX595" si="741">BX563*(1+IF(ISNUMBER(BX104), BX104, 0)%)</f>
        <v>34.532814176857713</v>
      </c>
      <c r="BY564" s="529">
        <f t="shared" ref="BY564:BY595" si="742">BY563*(1+IF(ISNUMBER(BY104), BY104, 0)%)</f>
        <v>1</v>
      </c>
      <c r="BZ564" s="530">
        <f t="shared" ref="BZ564:BZ595" si="743">BZ563*(1+IF(ISNUMBER(BZ104), BZ104, 0)%)</f>
        <v>2.7392470926725108</v>
      </c>
      <c r="CB564" s="27"/>
      <c r="CC564" s="53"/>
    </row>
    <row r="565" spans="1:81">
      <c r="A565" s="32">
        <f t="shared" si="666"/>
        <v>1968</v>
      </c>
      <c r="B565" s="525">
        <f t="shared" si="667"/>
        <v>2645.1004342739834</v>
      </c>
      <c r="C565" s="525">
        <f t="shared" si="668"/>
        <v>57.555022244504926</v>
      </c>
      <c r="D565" s="525">
        <f t="shared" si="669"/>
        <v>2645.1004342739834</v>
      </c>
      <c r="E565" s="525">
        <f t="shared" si="670"/>
        <v>39.283441876564233</v>
      </c>
      <c r="F565" s="526">
        <f t="shared" si="671"/>
        <v>104.98098800506834</v>
      </c>
      <c r="G565" s="527">
        <f t="shared" si="672"/>
        <v>66.516119349030845</v>
      </c>
      <c r="H565" s="526">
        <f t="shared" si="673"/>
        <v>38.79336330031466</v>
      </c>
      <c r="I565" s="525">
        <f t="shared" si="674"/>
        <v>171.75831915702378</v>
      </c>
      <c r="J565" s="527">
        <f t="shared" si="675"/>
        <v>124.96885524406122</v>
      </c>
      <c r="K565" s="527">
        <f t="shared" si="676"/>
        <v>82.128245306884196</v>
      </c>
      <c r="L565" s="527">
        <f t="shared" si="677"/>
        <v>1</v>
      </c>
      <c r="M565" s="527">
        <f t="shared" si="678"/>
        <v>1</v>
      </c>
      <c r="N565" s="527">
        <f t="shared" si="679"/>
        <v>1</v>
      </c>
      <c r="O565" s="527">
        <f t="shared" si="680"/>
        <v>1</v>
      </c>
      <c r="P565" s="527">
        <f t="shared" si="681"/>
        <v>1</v>
      </c>
      <c r="Q565" s="527">
        <f t="shared" si="682"/>
        <v>1</v>
      </c>
      <c r="R565" s="527">
        <f t="shared" si="683"/>
        <v>1</v>
      </c>
      <c r="S565" s="527">
        <f t="shared" si="684"/>
        <v>1</v>
      </c>
      <c r="T565" s="526">
        <f t="shared" si="685"/>
        <v>1</v>
      </c>
      <c r="U565" s="528">
        <f t="shared" si="686"/>
        <v>23.410275956227398</v>
      </c>
      <c r="V565" s="527">
        <f t="shared" si="687"/>
        <v>23.980240448181739</v>
      </c>
      <c r="W565" s="526">
        <f t="shared" si="688"/>
        <v>31.730790591891235</v>
      </c>
      <c r="X565" s="527">
        <f t="shared" si="689"/>
        <v>26.464992841723198</v>
      </c>
      <c r="Y565" s="526">
        <f t="shared" si="690"/>
        <v>32.997014537443015</v>
      </c>
      <c r="Z565" s="528">
        <f t="shared" si="691"/>
        <v>33.314960124396109</v>
      </c>
      <c r="AA565" s="526">
        <f t="shared" si="692"/>
        <v>1</v>
      </c>
      <c r="AB565" s="526">
        <f t="shared" si="693"/>
        <v>13.300933084620615</v>
      </c>
      <c r="AC565" s="526">
        <f t="shared" si="694"/>
        <v>1</v>
      </c>
      <c r="AD565" s="526">
        <f t="shared" si="695"/>
        <v>3.2178199493599435</v>
      </c>
      <c r="AE565" s="527">
        <f t="shared" si="696"/>
        <v>1</v>
      </c>
      <c r="AF565" s="526">
        <f t="shared" si="697"/>
        <v>1</v>
      </c>
      <c r="AG565" s="526">
        <f t="shared" si="698"/>
        <v>1</v>
      </c>
      <c r="AH565" s="526">
        <f t="shared" si="699"/>
        <v>1</v>
      </c>
      <c r="AI565" s="526">
        <f t="shared" si="700"/>
        <v>1</v>
      </c>
      <c r="AJ565" s="526">
        <f t="shared" si="701"/>
        <v>1</v>
      </c>
      <c r="AK565" s="526">
        <f t="shared" si="702"/>
        <v>1</v>
      </c>
      <c r="AL565" s="526">
        <f t="shared" si="703"/>
        <v>1</v>
      </c>
      <c r="AM565" s="526">
        <f t="shared" si="704"/>
        <v>1</v>
      </c>
      <c r="AN565" s="526">
        <f t="shared" si="705"/>
        <v>1</v>
      </c>
      <c r="AO565" s="526">
        <f t="shared" si="706"/>
        <v>1</v>
      </c>
      <c r="AP565" s="526">
        <f t="shared" si="707"/>
        <v>1</v>
      </c>
      <c r="AQ565" s="526">
        <f t="shared" si="708"/>
        <v>1</v>
      </c>
      <c r="AR565" s="526">
        <f t="shared" si="709"/>
        <v>1</v>
      </c>
      <c r="AS565" s="526">
        <f t="shared" si="710"/>
        <v>1</v>
      </c>
      <c r="AT565" s="526">
        <f t="shared" si="711"/>
        <v>1</v>
      </c>
      <c r="AU565" s="526">
        <f t="shared" si="712"/>
        <v>1</v>
      </c>
      <c r="AV565" s="526">
        <f t="shared" si="713"/>
        <v>1</v>
      </c>
      <c r="AW565" s="526">
        <f t="shared" si="714"/>
        <v>1</v>
      </c>
      <c r="AX565" s="526">
        <f t="shared" si="715"/>
        <v>1</v>
      </c>
      <c r="AY565" s="526">
        <f t="shared" si="716"/>
        <v>1</v>
      </c>
      <c r="AZ565" s="526">
        <f t="shared" si="717"/>
        <v>1</v>
      </c>
      <c r="BA565" s="526">
        <f t="shared" si="718"/>
        <v>1</v>
      </c>
      <c r="BB565" s="526">
        <f t="shared" si="719"/>
        <v>1</v>
      </c>
      <c r="BC565" s="526">
        <f t="shared" si="720"/>
        <v>1</v>
      </c>
      <c r="BD565" s="526">
        <f t="shared" si="721"/>
        <v>1</v>
      </c>
      <c r="BE565" s="526">
        <f t="shared" si="722"/>
        <v>1</v>
      </c>
      <c r="BF565" s="526">
        <f t="shared" si="723"/>
        <v>1</v>
      </c>
      <c r="BG565" s="526">
        <f t="shared" si="724"/>
        <v>1</v>
      </c>
      <c r="BH565" s="526">
        <f t="shared" si="725"/>
        <v>1</v>
      </c>
      <c r="BI565" s="526">
        <f t="shared" si="726"/>
        <v>1</v>
      </c>
      <c r="BJ565" s="526">
        <f t="shared" si="727"/>
        <v>1</v>
      </c>
      <c r="BK565" s="526">
        <f t="shared" si="728"/>
        <v>1</v>
      </c>
      <c r="BL565" s="526">
        <f t="shared" si="729"/>
        <v>1</v>
      </c>
      <c r="BM565" s="526">
        <f t="shared" si="730"/>
        <v>1</v>
      </c>
      <c r="BN565" s="526">
        <f t="shared" si="731"/>
        <v>1</v>
      </c>
      <c r="BO565" s="526">
        <f t="shared" si="732"/>
        <v>1</v>
      </c>
      <c r="BP565" s="526">
        <f t="shared" si="733"/>
        <v>1</v>
      </c>
      <c r="BQ565" s="526">
        <f t="shared" si="734"/>
        <v>1</v>
      </c>
      <c r="BR565" s="526">
        <f t="shared" si="735"/>
        <v>1</v>
      </c>
      <c r="BS565" s="526">
        <f t="shared" si="736"/>
        <v>1</v>
      </c>
      <c r="BT565" s="526">
        <f t="shared" si="737"/>
        <v>1</v>
      </c>
      <c r="BU565" s="526">
        <f t="shared" si="738"/>
        <v>1</v>
      </c>
      <c r="BV565" s="525">
        <f t="shared" si="739"/>
        <v>2763.2138171210677</v>
      </c>
      <c r="BW565" s="525">
        <f t="shared" si="740"/>
        <v>29.166898041667178</v>
      </c>
      <c r="BX565" s="526">
        <f t="shared" si="741"/>
        <v>36.385374079245949</v>
      </c>
      <c r="BY565" s="529">
        <f t="shared" si="742"/>
        <v>1</v>
      </c>
      <c r="BZ565" s="530">
        <f t="shared" si="743"/>
        <v>2.8685330911467295</v>
      </c>
      <c r="CB565" s="27"/>
      <c r="CC565" s="53"/>
    </row>
    <row r="566" spans="1:81">
      <c r="A566" s="32">
        <f t="shared" si="666"/>
        <v>1969</v>
      </c>
      <c r="B566" s="525">
        <f t="shared" si="667"/>
        <v>2418.9486009129728</v>
      </c>
      <c r="C566" s="525">
        <f t="shared" si="668"/>
        <v>47.119964879529519</v>
      </c>
      <c r="D566" s="525">
        <f t="shared" si="669"/>
        <v>2418.9486009129728</v>
      </c>
      <c r="E566" s="525">
        <f t="shared" si="670"/>
        <v>39.507810516233924</v>
      </c>
      <c r="F566" s="526">
        <f t="shared" si="671"/>
        <v>85.881255406276381</v>
      </c>
      <c r="G566" s="527">
        <f t="shared" si="672"/>
        <v>57.815564961709867</v>
      </c>
      <c r="H566" s="526">
        <f t="shared" si="673"/>
        <v>35.905587478696773</v>
      </c>
      <c r="I566" s="525">
        <f t="shared" si="674"/>
        <v>135.9955759705264</v>
      </c>
      <c r="J566" s="527">
        <f t="shared" si="675"/>
        <v>99.201396234870714</v>
      </c>
      <c r="K566" s="527">
        <f t="shared" si="676"/>
        <v>65.362617742470547</v>
      </c>
      <c r="L566" s="527">
        <f t="shared" si="677"/>
        <v>1</v>
      </c>
      <c r="M566" s="527">
        <f t="shared" si="678"/>
        <v>1</v>
      </c>
      <c r="N566" s="527">
        <f t="shared" si="679"/>
        <v>1</v>
      </c>
      <c r="O566" s="527">
        <f t="shared" si="680"/>
        <v>1</v>
      </c>
      <c r="P566" s="527">
        <f t="shared" si="681"/>
        <v>1</v>
      </c>
      <c r="Q566" s="527">
        <f t="shared" si="682"/>
        <v>1</v>
      </c>
      <c r="R566" s="527">
        <f t="shared" si="683"/>
        <v>1</v>
      </c>
      <c r="S566" s="527">
        <f t="shared" si="684"/>
        <v>1</v>
      </c>
      <c r="T566" s="526">
        <f t="shared" si="685"/>
        <v>1</v>
      </c>
      <c r="U566" s="528">
        <f t="shared" si="686"/>
        <v>21.900765335142676</v>
      </c>
      <c r="V566" s="527">
        <f t="shared" si="687"/>
        <v>23.36587159294811</v>
      </c>
      <c r="W566" s="526">
        <f t="shared" si="688"/>
        <v>32.532011956233234</v>
      </c>
      <c r="X566" s="527">
        <f t="shared" si="689"/>
        <v>26.105315308523476</v>
      </c>
      <c r="Y566" s="526">
        <f t="shared" si="690"/>
        <v>33.843719277471834</v>
      </c>
      <c r="Z566" s="528">
        <f t="shared" si="691"/>
        <v>35.523594975987841</v>
      </c>
      <c r="AA566" s="526">
        <f t="shared" si="692"/>
        <v>1</v>
      </c>
      <c r="AB566" s="526">
        <f t="shared" si="693"/>
        <v>12.259246568419</v>
      </c>
      <c r="AC566" s="526">
        <f t="shared" si="694"/>
        <v>1</v>
      </c>
      <c r="AD566" s="526">
        <f t="shared" si="695"/>
        <v>3.0961142761072717</v>
      </c>
      <c r="AE566" s="527">
        <f t="shared" si="696"/>
        <v>1</v>
      </c>
      <c r="AF566" s="526">
        <f t="shared" si="697"/>
        <v>1</v>
      </c>
      <c r="AG566" s="526">
        <f t="shared" si="698"/>
        <v>1</v>
      </c>
      <c r="AH566" s="526">
        <f t="shared" si="699"/>
        <v>1</v>
      </c>
      <c r="AI566" s="526">
        <f t="shared" si="700"/>
        <v>1</v>
      </c>
      <c r="AJ566" s="526">
        <f t="shared" si="701"/>
        <v>1</v>
      </c>
      <c r="AK566" s="526">
        <f t="shared" si="702"/>
        <v>1</v>
      </c>
      <c r="AL566" s="526">
        <f t="shared" si="703"/>
        <v>1</v>
      </c>
      <c r="AM566" s="526">
        <f t="shared" si="704"/>
        <v>1</v>
      </c>
      <c r="AN566" s="526">
        <f t="shared" si="705"/>
        <v>1</v>
      </c>
      <c r="AO566" s="526">
        <f t="shared" si="706"/>
        <v>1</v>
      </c>
      <c r="AP566" s="526">
        <f t="shared" si="707"/>
        <v>1</v>
      </c>
      <c r="AQ566" s="526">
        <f t="shared" si="708"/>
        <v>1</v>
      </c>
      <c r="AR566" s="526">
        <f t="shared" si="709"/>
        <v>1</v>
      </c>
      <c r="AS566" s="526">
        <f t="shared" si="710"/>
        <v>1</v>
      </c>
      <c r="AT566" s="526">
        <f t="shared" si="711"/>
        <v>1</v>
      </c>
      <c r="AU566" s="526">
        <f t="shared" si="712"/>
        <v>1</v>
      </c>
      <c r="AV566" s="526">
        <f t="shared" si="713"/>
        <v>1</v>
      </c>
      <c r="AW566" s="526">
        <f t="shared" si="714"/>
        <v>1</v>
      </c>
      <c r="AX566" s="526">
        <f t="shared" si="715"/>
        <v>1</v>
      </c>
      <c r="AY566" s="526">
        <f t="shared" si="716"/>
        <v>1</v>
      </c>
      <c r="AZ566" s="526">
        <f t="shared" si="717"/>
        <v>1</v>
      </c>
      <c r="BA566" s="526">
        <f t="shared" si="718"/>
        <v>1</v>
      </c>
      <c r="BB566" s="526">
        <f t="shared" si="719"/>
        <v>1</v>
      </c>
      <c r="BC566" s="526">
        <f t="shared" si="720"/>
        <v>1</v>
      </c>
      <c r="BD566" s="526">
        <f t="shared" si="721"/>
        <v>1</v>
      </c>
      <c r="BE566" s="526">
        <f t="shared" si="722"/>
        <v>1</v>
      </c>
      <c r="BF566" s="526">
        <f t="shared" si="723"/>
        <v>1</v>
      </c>
      <c r="BG566" s="526">
        <f t="shared" si="724"/>
        <v>1</v>
      </c>
      <c r="BH566" s="526">
        <f t="shared" si="725"/>
        <v>1</v>
      </c>
      <c r="BI566" s="526">
        <f t="shared" si="726"/>
        <v>1</v>
      </c>
      <c r="BJ566" s="526">
        <f t="shared" si="727"/>
        <v>1</v>
      </c>
      <c r="BK566" s="526">
        <f t="shared" si="728"/>
        <v>1</v>
      </c>
      <c r="BL566" s="526">
        <f t="shared" si="729"/>
        <v>1</v>
      </c>
      <c r="BM566" s="526">
        <f t="shared" si="730"/>
        <v>1</v>
      </c>
      <c r="BN566" s="526">
        <f t="shared" si="731"/>
        <v>1</v>
      </c>
      <c r="BO566" s="526">
        <f t="shared" si="732"/>
        <v>1</v>
      </c>
      <c r="BP566" s="526">
        <f t="shared" si="733"/>
        <v>1</v>
      </c>
      <c r="BQ566" s="526">
        <f t="shared" si="734"/>
        <v>1</v>
      </c>
      <c r="BR566" s="526">
        <f t="shared" si="735"/>
        <v>1</v>
      </c>
      <c r="BS566" s="526">
        <f t="shared" si="736"/>
        <v>1</v>
      </c>
      <c r="BT566" s="526">
        <f t="shared" si="737"/>
        <v>1</v>
      </c>
      <c r="BU566" s="526">
        <f t="shared" si="738"/>
        <v>1</v>
      </c>
      <c r="BV566" s="525">
        <f t="shared" si="739"/>
        <v>2532.1332890814333</v>
      </c>
      <c r="BW566" s="525">
        <f t="shared" si="740"/>
        <v>28.476487375955191</v>
      </c>
      <c r="BX566" s="526">
        <f t="shared" si="741"/>
        <v>38.832481635066856</v>
      </c>
      <c r="BY566" s="529">
        <f t="shared" si="742"/>
        <v>1</v>
      </c>
      <c r="BZ566" s="530">
        <f t="shared" si="743"/>
        <v>3.0463013390487808</v>
      </c>
      <c r="CB566" s="27"/>
      <c r="CC566" s="53"/>
    </row>
    <row r="567" spans="1:81">
      <c r="A567" s="32">
        <f t="shared" si="666"/>
        <v>1970</v>
      </c>
      <c r="B567" s="525">
        <f t="shared" si="667"/>
        <v>2415.0844657677444</v>
      </c>
      <c r="C567" s="525">
        <f t="shared" si="668"/>
        <v>50.833608138057329</v>
      </c>
      <c r="D567" s="525">
        <f t="shared" si="669"/>
        <v>2509.1337028613993</v>
      </c>
      <c r="E567" s="525">
        <f t="shared" si="670"/>
        <v>37.052839149332051</v>
      </c>
      <c r="F567" s="526">
        <f t="shared" si="671"/>
        <v>92.902274758206431</v>
      </c>
      <c r="G567" s="527">
        <f t="shared" si="672"/>
        <v>58.523184270840474</v>
      </c>
      <c r="H567" s="526">
        <f t="shared" si="673"/>
        <v>33.803742689396863</v>
      </c>
      <c r="I567" s="525">
        <f t="shared" si="674"/>
        <v>140.52635082348081</v>
      </c>
      <c r="J567" s="527">
        <f t="shared" si="675"/>
        <v>94.842802566486185</v>
      </c>
      <c r="K567" s="527">
        <f t="shared" si="676"/>
        <v>57.245013592131116</v>
      </c>
      <c r="L567" s="527">
        <f t="shared" si="677"/>
        <v>0.81538461538461537</v>
      </c>
      <c r="M567" s="527">
        <f t="shared" si="678"/>
        <v>0.99740674246957906</v>
      </c>
      <c r="N567" s="527">
        <f t="shared" si="679"/>
        <v>0.88259566390248778</v>
      </c>
      <c r="O567" s="527">
        <f t="shared" si="680"/>
        <v>1</v>
      </c>
      <c r="P567" s="527">
        <f t="shared" si="681"/>
        <v>0.85474146536234785</v>
      </c>
      <c r="Q567" s="527">
        <f t="shared" si="682"/>
        <v>0.87021743466985835</v>
      </c>
      <c r="R567" s="527">
        <f t="shared" si="683"/>
        <v>0.89124276880111697</v>
      </c>
      <c r="S567" s="527">
        <f t="shared" si="684"/>
        <v>0.87987051792828685</v>
      </c>
      <c r="T567" s="526">
        <f t="shared" si="685"/>
        <v>1</v>
      </c>
      <c r="U567" s="528">
        <f t="shared" si="686"/>
        <v>25.747079678584655</v>
      </c>
      <c r="V567" s="527">
        <f t="shared" si="687"/>
        <v>27.358022465794107</v>
      </c>
      <c r="W567" s="526">
        <f t="shared" si="688"/>
        <v>36.94334541758078</v>
      </c>
      <c r="X567" s="527">
        <f t="shared" si="689"/>
        <v>30.363379873269302</v>
      </c>
      <c r="Y567" s="526">
        <f t="shared" si="690"/>
        <v>38.448268565029302</v>
      </c>
      <c r="Z567" s="528">
        <f t="shared" si="691"/>
        <v>37.924173981967378</v>
      </c>
      <c r="AA567" s="526">
        <f t="shared" si="692"/>
        <v>1.1641570860354307</v>
      </c>
      <c r="AB567" s="526">
        <f t="shared" si="693"/>
        <v>13.044437825955011</v>
      </c>
      <c r="AC567" s="526">
        <f t="shared" si="694"/>
        <v>1.0787733355740532</v>
      </c>
      <c r="AD567" s="526">
        <f t="shared" si="695"/>
        <v>3.2927785260913232</v>
      </c>
      <c r="AE567" s="527">
        <f t="shared" si="696"/>
        <v>1.1424317617866004</v>
      </c>
      <c r="AF567" s="526">
        <f t="shared" si="697"/>
        <v>1.0592836091589211</v>
      </c>
      <c r="AG567" s="526">
        <f t="shared" si="698"/>
        <v>1</v>
      </c>
      <c r="AH567" s="526">
        <f t="shared" si="699"/>
        <v>1</v>
      </c>
      <c r="AI567" s="526">
        <f t="shared" si="700"/>
        <v>1</v>
      </c>
      <c r="AJ567" s="526">
        <f t="shared" si="701"/>
        <v>1</v>
      </c>
      <c r="AK567" s="526">
        <f t="shared" si="702"/>
        <v>1</v>
      </c>
      <c r="AL567" s="526">
        <f t="shared" si="703"/>
        <v>1</v>
      </c>
      <c r="AM567" s="526">
        <f t="shared" si="704"/>
        <v>1</v>
      </c>
      <c r="AN567" s="526">
        <f t="shared" si="705"/>
        <v>1</v>
      </c>
      <c r="AO567" s="526">
        <f t="shared" si="706"/>
        <v>1</v>
      </c>
      <c r="AP567" s="526">
        <f t="shared" si="707"/>
        <v>1</v>
      </c>
      <c r="AQ567" s="526">
        <f t="shared" si="708"/>
        <v>1</v>
      </c>
      <c r="AR567" s="526">
        <f t="shared" si="709"/>
        <v>1</v>
      </c>
      <c r="AS567" s="526">
        <f t="shared" si="710"/>
        <v>1</v>
      </c>
      <c r="AT567" s="526">
        <f t="shared" si="711"/>
        <v>1</v>
      </c>
      <c r="AU567" s="526">
        <f t="shared" si="712"/>
        <v>1</v>
      </c>
      <c r="AV567" s="526">
        <f t="shared" si="713"/>
        <v>1</v>
      </c>
      <c r="AW567" s="526">
        <f t="shared" si="714"/>
        <v>1</v>
      </c>
      <c r="AX567" s="526">
        <f t="shared" si="715"/>
        <v>1</v>
      </c>
      <c r="AY567" s="526">
        <f t="shared" si="716"/>
        <v>1</v>
      </c>
      <c r="AZ567" s="526">
        <f t="shared" si="717"/>
        <v>1</v>
      </c>
      <c r="BA567" s="526">
        <f t="shared" si="718"/>
        <v>1</v>
      </c>
      <c r="BB567" s="526">
        <f t="shared" si="719"/>
        <v>1</v>
      </c>
      <c r="BC567" s="526">
        <f t="shared" si="720"/>
        <v>1</v>
      </c>
      <c r="BD567" s="526">
        <f t="shared" si="721"/>
        <v>1</v>
      </c>
      <c r="BE567" s="526">
        <f t="shared" si="722"/>
        <v>1</v>
      </c>
      <c r="BF567" s="526">
        <f t="shared" si="723"/>
        <v>1</v>
      </c>
      <c r="BG567" s="526">
        <f t="shared" si="724"/>
        <v>1</v>
      </c>
      <c r="BH567" s="526">
        <f t="shared" si="725"/>
        <v>1</v>
      </c>
      <c r="BI567" s="526">
        <f t="shared" si="726"/>
        <v>1</v>
      </c>
      <c r="BJ567" s="526">
        <f t="shared" si="727"/>
        <v>1</v>
      </c>
      <c r="BK567" s="526">
        <f t="shared" si="728"/>
        <v>1</v>
      </c>
      <c r="BL567" s="526">
        <f t="shared" si="729"/>
        <v>1</v>
      </c>
      <c r="BM567" s="526">
        <f t="shared" si="730"/>
        <v>1</v>
      </c>
      <c r="BN567" s="526">
        <f t="shared" si="731"/>
        <v>1</v>
      </c>
      <c r="BO567" s="526">
        <f t="shared" si="732"/>
        <v>1</v>
      </c>
      <c r="BP567" s="526">
        <f t="shared" si="733"/>
        <v>1</v>
      </c>
      <c r="BQ567" s="526">
        <f t="shared" si="734"/>
        <v>1</v>
      </c>
      <c r="BR567" s="526">
        <f t="shared" si="735"/>
        <v>1</v>
      </c>
      <c r="BS567" s="526">
        <f t="shared" si="736"/>
        <v>1</v>
      </c>
      <c r="BT567" s="526">
        <f t="shared" si="737"/>
        <v>1</v>
      </c>
      <c r="BU567" s="526">
        <f t="shared" si="738"/>
        <v>1</v>
      </c>
      <c r="BV567" s="525">
        <f t="shared" si="739"/>
        <v>2709.3349543122458</v>
      </c>
      <c r="BW567" s="525">
        <f t="shared" si="740"/>
        <v>33.408490628555619</v>
      </c>
      <c r="BX567" s="526">
        <f t="shared" si="741"/>
        <v>41.493976369421517</v>
      </c>
      <c r="BY567" s="529">
        <f t="shared" si="742"/>
        <v>1</v>
      </c>
      <c r="BZ567" s="530">
        <f t="shared" si="743"/>
        <v>3.2159892120461921</v>
      </c>
      <c r="CB567" s="27"/>
      <c r="CC567" s="53"/>
    </row>
    <row r="568" spans="1:81">
      <c r="A568" s="32">
        <f t="shared" si="666"/>
        <v>1971</v>
      </c>
      <c r="B568" s="525">
        <f t="shared" si="667"/>
        <v>2800.6395836553866</v>
      </c>
      <c r="C568" s="525">
        <f t="shared" si="668"/>
        <v>54.835838857924564</v>
      </c>
      <c r="D568" s="525">
        <f t="shared" si="669"/>
        <v>2863.3672167916725</v>
      </c>
      <c r="E568" s="525">
        <f t="shared" si="670"/>
        <v>46.026672175304569</v>
      </c>
      <c r="F568" s="526">
        <f t="shared" si="671"/>
        <v>107.83422597743566</v>
      </c>
      <c r="G568" s="527">
        <f t="shared" si="672"/>
        <v>71.418306751587721</v>
      </c>
      <c r="H568" s="526">
        <f t="shared" si="673"/>
        <v>43.492070145149967</v>
      </c>
      <c r="I568" s="525">
        <f t="shared" si="674"/>
        <v>163.91301713598995</v>
      </c>
      <c r="J568" s="527">
        <f t="shared" si="675"/>
        <v>116.1601625216944</v>
      </c>
      <c r="K568" s="527">
        <f t="shared" si="676"/>
        <v>73.666706305852898</v>
      </c>
      <c r="L568" s="527">
        <f t="shared" si="677"/>
        <v>0.95928077877457518</v>
      </c>
      <c r="M568" s="527">
        <f t="shared" si="678"/>
        <v>1.1554836738264673</v>
      </c>
      <c r="N568" s="527">
        <f t="shared" si="679"/>
        <v>1.1427421385295147</v>
      </c>
      <c r="O568" s="527">
        <f t="shared" si="680"/>
        <v>1</v>
      </c>
      <c r="P568" s="527">
        <f t="shared" si="681"/>
        <v>1.1242390967171449</v>
      </c>
      <c r="Q568" s="527">
        <f t="shared" si="682"/>
        <v>1.1943115066197922</v>
      </c>
      <c r="R568" s="527">
        <f t="shared" si="683"/>
        <v>1.122972949366158</v>
      </c>
      <c r="S568" s="527">
        <f t="shared" si="684"/>
        <v>1.1356962587895432</v>
      </c>
      <c r="T568" s="526">
        <f t="shared" si="685"/>
        <v>1</v>
      </c>
      <c r="U568" s="528">
        <f t="shared" si="686"/>
        <v>27.881656704749822</v>
      </c>
      <c r="V568" s="527">
        <f t="shared" si="687"/>
        <v>29.469996788073292</v>
      </c>
      <c r="W568" s="526">
        <f t="shared" si="688"/>
        <v>39.403292162853809</v>
      </c>
      <c r="X568" s="527">
        <f t="shared" si="689"/>
        <v>32.645454593833648</v>
      </c>
      <c r="Y568" s="526">
        <f t="shared" si="690"/>
        <v>41.0248008022186</v>
      </c>
      <c r="Z568" s="528">
        <f t="shared" si="691"/>
        <v>39.639643524709271</v>
      </c>
      <c r="AA568" s="526">
        <f t="shared" si="692"/>
        <v>1.2527794177901381</v>
      </c>
      <c r="AB568" s="526">
        <f t="shared" si="693"/>
        <v>14.202264736274344</v>
      </c>
      <c r="AC568" s="526">
        <f t="shared" si="694"/>
        <v>1.2409445759695659</v>
      </c>
      <c r="AD568" s="526">
        <f t="shared" si="695"/>
        <v>3.5387688386615013</v>
      </c>
      <c r="AE568" s="527">
        <f t="shared" si="696"/>
        <v>1.3729288401504844</v>
      </c>
      <c r="AF568" s="526">
        <f t="shared" si="697"/>
        <v>1.2333143563670739</v>
      </c>
      <c r="AG568" s="526">
        <f t="shared" si="698"/>
        <v>1</v>
      </c>
      <c r="AH568" s="526">
        <f t="shared" si="699"/>
        <v>1</v>
      </c>
      <c r="AI568" s="526">
        <f t="shared" si="700"/>
        <v>1</v>
      </c>
      <c r="AJ568" s="526">
        <f t="shared" si="701"/>
        <v>1</v>
      </c>
      <c r="AK568" s="526">
        <f t="shared" si="702"/>
        <v>1</v>
      </c>
      <c r="AL568" s="526">
        <f t="shared" si="703"/>
        <v>1</v>
      </c>
      <c r="AM568" s="526">
        <f t="shared" si="704"/>
        <v>1</v>
      </c>
      <c r="AN568" s="526">
        <f t="shared" si="705"/>
        <v>1</v>
      </c>
      <c r="AO568" s="526">
        <f t="shared" si="706"/>
        <v>1</v>
      </c>
      <c r="AP568" s="526">
        <f t="shared" si="707"/>
        <v>1</v>
      </c>
      <c r="AQ568" s="526">
        <f t="shared" si="708"/>
        <v>1</v>
      </c>
      <c r="AR568" s="526">
        <f t="shared" si="709"/>
        <v>1</v>
      </c>
      <c r="AS568" s="526">
        <f t="shared" si="710"/>
        <v>1</v>
      </c>
      <c r="AT568" s="526">
        <f t="shared" si="711"/>
        <v>1</v>
      </c>
      <c r="AU568" s="526">
        <f t="shared" si="712"/>
        <v>1</v>
      </c>
      <c r="AV568" s="526">
        <f t="shared" si="713"/>
        <v>1</v>
      </c>
      <c r="AW568" s="526">
        <f t="shared" si="714"/>
        <v>1</v>
      </c>
      <c r="AX568" s="526">
        <f t="shared" si="715"/>
        <v>1</v>
      </c>
      <c r="AY568" s="526">
        <f t="shared" si="716"/>
        <v>1</v>
      </c>
      <c r="AZ568" s="526">
        <f t="shared" si="717"/>
        <v>1</v>
      </c>
      <c r="BA568" s="526">
        <f t="shared" si="718"/>
        <v>1</v>
      </c>
      <c r="BB568" s="526">
        <f t="shared" si="719"/>
        <v>1</v>
      </c>
      <c r="BC568" s="526">
        <f t="shared" si="720"/>
        <v>1</v>
      </c>
      <c r="BD568" s="526">
        <f t="shared" si="721"/>
        <v>1</v>
      </c>
      <c r="BE568" s="526">
        <f t="shared" si="722"/>
        <v>1</v>
      </c>
      <c r="BF568" s="526">
        <f t="shared" si="723"/>
        <v>1</v>
      </c>
      <c r="BG568" s="526">
        <f t="shared" si="724"/>
        <v>1</v>
      </c>
      <c r="BH568" s="526">
        <f t="shared" si="725"/>
        <v>1</v>
      </c>
      <c r="BI568" s="526">
        <f t="shared" si="726"/>
        <v>1</v>
      </c>
      <c r="BJ568" s="526">
        <f t="shared" si="727"/>
        <v>1</v>
      </c>
      <c r="BK568" s="526">
        <f t="shared" si="728"/>
        <v>1</v>
      </c>
      <c r="BL568" s="526">
        <f t="shared" si="729"/>
        <v>1</v>
      </c>
      <c r="BM568" s="526">
        <f t="shared" si="730"/>
        <v>1</v>
      </c>
      <c r="BN568" s="526">
        <f t="shared" si="731"/>
        <v>1</v>
      </c>
      <c r="BO568" s="526">
        <f t="shared" si="732"/>
        <v>1</v>
      </c>
      <c r="BP568" s="526">
        <f t="shared" si="733"/>
        <v>1</v>
      </c>
      <c r="BQ568" s="526">
        <f t="shared" si="734"/>
        <v>1</v>
      </c>
      <c r="BR568" s="526">
        <f t="shared" si="735"/>
        <v>1</v>
      </c>
      <c r="BS568" s="526">
        <f t="shared" si="736"/>
        <v>1</v>
      </c>
      <c r="BT568" s="526">
        <f t="shared" si="737"/>
        <v>1</v>
      </c>
      <c r="BU568" s="526">
        <f t="shared" si="738"/>
        <v>1</v>
      </c>
      <c r="BV568" s="525">
        <f t="shared" si="739"/>
        <v>3082.5966316204253</v>
      </c>
      <c r="BW568" s="525">
        <f t="shared" si="740"/>
        <v>36.05952180843461</v>
      </c>
      <c r="BX568" s="526">
        <f t="shared" si="741"/>
        <v>43.409956886019728</v>
      </c>
      <c r="BY568" s="529">
        <f t="shared" si="742"/>
        <v>1</v>
      </c>
      <c r="BZ568" s="530">
        <f t="shared" si="743"/>
        <v>3.3210340858064953</v>
      </c>
      <c r="CB568" s="27"/>
      <c r="CC568" s="53"/>
    </row>
    <row r="569" spans="1:81">
      <c r="A569" s="32">
        <f t="shared" si="666"/>
        <v>1972</v>
      </c>
      <c r="B569" s="525">
        <f t="shared" si="667"/>
        <v>3267.04002550215</v>
      </c>
      <c r="C569" s="525">
        <f t="shared" si="668"/>
        <v>62.992037714413549</v>
      </c>
      <c r="D569" s="525">
        <f t="shared" si="669"/>
        <v>3401.8189050161727</v>
      </c>
      <c r="E569" s="525">
        <f t="shared" si="670"/>
        <v>56.585020753038407</v>
      </c>
      <c r="F569" s="526">
        <f t="shared" si="671"/>
        <v>120.15220949608819</v>
      </c>
      <c r="G569" s="527">
        <f t="shared" si="672"/>
        <v>76.854872989360658</v>
      </c>
      <c r="H569" s="526">
        <f t="shared" si="673"/>
        <v>45.231507639363443</v>
      </c>
      <c r="I569" s="525">
        <f t="shared" si="674"/>
        <v>181.51294808808751</v>
      </c>
      <c r="J569" s="527">
        <f t="shared" si="675"/>
        <v>126.12623586190831</v>
      </c>
      <c r="K569" s="527">
        <f t="shared" si="676"/>
        <v>78.413382152654648</v>
      </c>
      <c r="L569" s="527">
        <f t="shared" si="677"/>
        <v>0.94671253432809943</v>
      </c>
      <c r="M569" s="527">
        <f t="shared" si="678"/>
        <v>1.2448014323757906</v>
      </c>
      <c r="N569" s="527">
        <f t="shared" si="679"/>
        <v>1.5567130907074358</v>
      </c>
      <c r="O569" s="527">
        <f t="shared" si="680"/>
        <v>1</v>
      </c>
      <c r="P569" s="527">
        <f t="shared" si="681"/>
        <v>1.5608561959169114</v>
      </c>
      <c r="Q569" s="527">
        <f t="shared" si="682"/>
        <v>2.4587518290314399</v>
      </c>
      <c r="R569" s="527">
        <f t="shared" si="683"/>
        <v>1.2813097762625885</v>
      </c>
      <c r="S569" s="527">
        <f t="shared" si="684"/>
        <v>1.5423378152917451</v>
      </c>
      <c r="T569" s="526">
        <f t="shared" si="685"/>
        <v>1</v>
      </c>
      <c r="U569" s="528">
        <f t="shared" si="686"/>
        <v>27.198458867991206</v>
      </c>
      <c r="V569" s="527">
        <f t="shared" si="687"/>
        <v>30.361066445153984</v>
      </c>
      <c r="W569" s="526">
        <f t="shared" si="688"/>
        <v>40.633748878578331</v>
      </c>
      <c r="X569" s="527">
        <f t="shared" si="689"/>
        <v>33.66261466583807</v>
      </c>
      <c r="Y569" s="526">
        <f t="shared" si="690"/>
        <v>42.322788108917422</v>
      </c>
      <c r="Z569" s="528">
        <f t="shared" si="691"/>
        <v>41.192575528117459</v>
      </c>
      <c r="AA569" s="526">
        <f t="shared" si="692"/>
        <v>1.292975068828994</v>
      </c>
      <c r="AB569" s="526">
        <f t="shared" si="693"/>
        <v>15.763078008299683</v>
      </c>
      <c r="AC569" s="526">
        <f t="shared" si="694"/>
        <v>1.3619096195348426</v>
      </c>
      <c r="AD569" s="526">
        <f t="shared" si="695"/>
        <v>3.9000187474030028</v>
      </c>
      <c r="AE569" s="527">
        <f t="shared" si="696"/>
        <v>1.9409013731789821</v>
      </c>
      <c r="AF569" s="526">
        <f t="shared" si="697"/>
        <v>1.8299907286156167</v>
      </c>
      <c r="AG569" s="526">
        <f t="shared" si="698"/>
        <v>1</v>
      </c>
      <c r="AH569" s="526">
        <f t="shared" si="699"/>
        <v>1</v>
      </c>
      <c r="AI569" s="526">
        <f t="shared" si="700"/>
        <v>1</v>
      </c>
      <c r="AJ569" s="526">
        <f t="shared" si="701"/>
        <v>1</v>
      </c>
      <c r="AK569" s="526">
        <f t="shared" si="702"/>
        <v>1</v>
      </c>
      <c r="AL569" s="526">
        <f t="shared" si="703"/>
        <v>1</v>
      </c>
      <c r="AM569" s="526">
        <f t="shared" si="704"/>
        <v>1</v>
      </c>
      <c r="AN569" s="526">
        <f t="shared" si="705"/>
        <v>1</v>
      </c>
      <c r="AO569" s="526">
        <f t="shared" si="706"/>
        <v>1</v>
      </c>
      <c r="AP569" s="526">
        <f t="shared" si="707"/>
        <v>1</v>
      </c>
      <c r="AQ569" s="526">
        <f t="shared" si="708"/>
        <v>1</v>
      </c>
      <c r="AR569" s="526">
        <f t="shared" si="709"/>
        <v>1</v>
      </c>
      <c r="AS569" s="526">
        <f t="shared" si="710"/>
        <v>1</v>
      </c>
      <c r="AT569" s="526">
        <f t="shared" si="711"/>
        <v>1</v>
      </c>
      <c r="AU569" s="526">
        <f t="shared" si="712"/>
        <v>1</v>
      </c>
      <c r="AV569" s="526">
        <f t="shared" si="713"/>
        <v>1</v>
      </c>
      <c r="AW569" s="526">
        <f t="shared" si="714"/>
        <v>1</v>
      </c>
      <c r="AX569" s="526">
        <f t="shared" si="715"/>
        <v>1</v>
      </c>
      <c r="AY569" s="526">
        <f t="shared" si="716"/>
        <v>1</v>
      </c>
      <c r="AZ569" s="526">
        <f t="shared" si="717"/>
        <v>1</v>
      </c>
      <c r="BA569" s="526">
        <f t="shared" si="718"/>
        <v>1</v>
      </c>
      <c r="BB569" s="526">
        <f t="shared" si="719"/>
        <v>1</v>
      </c>
      <c r="BC569" s="526">
        <f t="shared" si="720"/>
        <v>1</v>
      </c>
      <c r="BD569" s="526">
        <f t="shared" si="721"/>
        <v>1</v>
      </c>
      <c r="BE569" s="526">
        <f t="shared" si="722"/>
        <v>1</v>
      </c>
      <c r="BF569" s="526">
        <f t="shared" si="723"/>
        <v>1</v>
      </c>
      <c r="BG569" s="526">
        <f t="shared" si="724"/>
        <v>1</v>
      </c>
      <c r="BH569" s="526">
        <f t="shared" si="725"/>
        <v>1</v>
      </c>
      <c r="BI569" s="526">
        <f t="shared" si="726"/>
        <v>1</v>
      </c>
      <c r="BJ569" s="526">
        <f t="shared" si="727"/>
        <v>1</v>
      </c>
      <c r="BK569" s="526">
        <f t="shared" si="728"/>
        <v>1</v>
      </c>
      <c r="BL569" s="526">
        <f t="shared" si="729"/>
        <v>1</v>
      </c>
      <c r="BM569" s="526">
        <f t="shared" si="730"/>
        <v>1</v>
      </c>
      <c r="BN569" s="526">
        <f t="shared" si="731"/>
        <v>1</v>
      </c>
      <c r="BO569" s="526">
        <f t="shared" si="732"/>
        <v>1</v>
      </c>
      <c r="BP569" s="526">
        <f t="shared" si="733"/>
        <v>1</v>
      </c>
      <c r="BQ569" s="526">
        <f t="shared" si="734"/>
        <v>1</v>
      </c>
      <c r="BR569" s="526">
        <f t="shared" si="735"/>
        <v>1</v>
      </c>
      <c r="BS569" s="526">
        <f t="shared" si="736"/>
        <v>1</v>
      </c>
      <c r="BT569" s="526">
        <f t="shared" si="737"/>
        <v>1</v>
      </c>
      <c r="BU569" s="526">
        <f t="shared" si="738"/>
        <v>1</v>
      </c>
      <c r="BV569" s="525">
        <f t="shared" si="739"/>
        <v>3627.1986502755349</v>
      </c>
      <c r="BW569" s="525">
        <f t="shared" si="740"/>
        <v>37.224135332296221</v>
      </c>
      <c r="BX569" s="526">
        <f t="shared" si="741"/>
        <v>45.151195108981412</v>
      </c>
      <c r="BY569" s="529">
        <f t="shared" si="742"/>
        <v>1</v>
      </c>
      <c r="BZ569" s="530">
        <f t="shared" si="743"/>
        <v>3.4341593344714365</v>
      </c>
      <c r="CB569" s="27"/>
      <c r="CC569" s="53"/>
    </row>
    <row r="570" spans="1:81">
      <c r="A570" s="32">
        <f t="shared" si="666"/>
        <v>1973</v>
      </c>
      <c r="B570" s="525">
        <f t="shared" si="667"/>
        <v>2672.7362189461478</v>
      </c>
      <c r="C570" s="525">
        <f t="shared" si="668"/>
        <v>56.789147500227898</v>
      </c>
      <c r="D570" s="525">
        <f t="shared" si="669"/>
        <v>2897.4965352397735</v>
      </c>
      <c r="E570" s="525">
        <f t="shared" si="670"/>
        <v>43.353341715812803</v>
      </c>
      <c r="F570" s="526">
        <f t="shared" si="671"/>
        <v>103.78598351108015</v>
      </c>
      <c r="G570" s="527">
        <f t="shared" si="672"/>
        <v>58.613364172096986</v>
      </c>
      <c r="H570" s="526">
        <f t="shared" si="673"/>
        <v>30.261420260690411</v>
      </c>
      <c r="I570" s="525">
        <f t="shared" si="674"/>
        <v>137.04283831034019</v>
      </c>
      <c r="J570" s="527">
        <f t="shared" si="675"/>
        <v>85.193195225684875</v>
      </c>
      <c r="K570" s="527">
        <f t="shared" si="676"/>
        <v>46.928981546500786</v>
      </c>
      <c r="L570" s="527">
        <f t="shared" si="677"/>
        <v>0.54472382744416803</v>
      </c>
      <c r="M570" s="527">
        <f t="shared" si="678"/>
        <v>1.0489173912505836</v>
      </c>
      <c r="N570" s="527">
        <f t="shared" si="679"/>
        <v>1.3232199733873575</v>
      </c>
      <c r="O570" s="527">
        <f t="shared" si="680"/>
        <v>1</v>
      </c>
      <c r="P570" s="527">
        <f t="shared" si="681"/>
        <v>1.3806127171042029</v>
      </c>
      <c r="Q570" s="527">
        <f t="shared" si="682"/>
        <v>1.9293958907069035</v>
      </c>
      <c r="R570" s="527">
        <f t="shared" si="683"/>
        <v>1.1658775039482481</v>
      </c>
      <c r="S570" s="527">
        <f t="shared" si="684"/>
        <v>1.3069529503958925</v>
      </c>
      <c r="T570" s="526">
        <f t="shared" si="685"/>
        <v>1</v>
      </c>
      <c r="U570" s="528">
        <f t="shared" si="686"/>
        <v>27.453614070944422</v>
      </c>
      <c r="V570" s="527">
        <f t="shared" si="687"/>
        <v>31.448297429393598</v>
      </c>
      <c r="W570" s="526">
        <f t="shared" si="688"/>
        <v>42.444162917046128</v>
      </c>
      <c r="X570" s="527">
        <f t="shared" si="689"/>
        <v>34.935156141829637</v>
      </c>
      <c r="Y570" s="526">
        <f t="shared" si="690"/>
        <v>44.226111483414677</v>
      </c>
      <c r="Z570" s="528">
        <f t="shared" si="691"/>
        <v>43.993318235379867</v>
      </c>
      <c r="AA570" s="526">
        <f t="shared" si="692"/>
        <v>1.3115808857482882</v>
      </c>
      <c r="AB570" s="526">
        <f t="shared" si="693"/>
        <v>13.897870818964801</v>
      </c>
      <c r="AC570" s="526">
        <f t="shared" si="694"/>
        <v>1.3144281387503418</v>
      </c>
      <c r="AD570" s="526">
        <f t="shared" si="695"/>
        <v>2.9241416263584576</v>
      </c>
      <c r="AE570" s="527">
        <f t="shared" si="696"/>
        <v>3.3704434728546184</v>
      </c>
      <c r="AF570" s="526">
        <f t="shared" si="697"/>
        <v>3.1572295653332456</v>
      </c>
      <c r="AG570" s="526">
        <f t="shared" si="698"/>
        <v>1</v>
      </c>
      <c r="AH570" s="526">
        <f t="shared" si="699"/>
        <v>1</v>
      </c>
      <c r="AI570" s="526">
        <f t="shared" si="700"/>
        <v>1</v>
      </c>
      <c r="AJ570" s="526">
        <f t="shared" si="701"/>
        <v>1</v>
      </c>
      <c r="AK570" s="526">
        <f t="shared" si="702"/>
        <v>1</v>
      </c>
      <c r="AL570" s="526">
        <f t="shared" si="703"/>
        <v>1</v>
      </c>
      <c r="AM570" s="526">
        <f t="shared" si="704"/>
        <v>1</v>
      </c>
      <c r="AN570" s="526">
        <f t="shared" si="705"/>
        <v>1</v>
      </c>
      <c r="AO570" s="526">
        <f t="shared" si="706"/>
        <v>1</v>
      </c>
      <c r="AP570" s="526">
        <f t="shared" si="707"/>
        <v>1</v>
      </c>
      <c r="AQ570" s="526">
        <f t="shared" si="708"/>
        <v>1</v>
      </c>
      <c r="AR570" s="526">
        <f t="shared" si="709"/>
        <v>1</v>
      </c>
      <c r="AS570" s="526">
        <f t="shared" si="710"/>
        <v>1</v>
      </c>
      <c r="AT570" s="526">
        <f t="shared" si="711"/>
        <v>1</v>
      </c>
      <c r="AU570" s="526">
        <f t="shared" si="712"/>
        <v>1</v>
      </c>
      <c r="AV570" s="526">
        <f t="shared" si="713"/>
        <v>1</v>
      </c>
      <c r="AW570" s="526">
        <f t="shared" si="714"/>
        <v>1</v>
      </c>
      <c r="AX570" s="526">
        <f t="shared" si="715"/>
        <v>1</v>
      </c>
      <c r="AY570" s="526">
        <f t="shared" si="716"/>
        <v>1</v>
      </c>
      <c r="AZ570" s="526">
        <f t="shared" si="717"/>
        <v>1</v>
      </c>
      <c r="BA570" s="526">
        <f t="shared" si="718"/>
        <v>1</v>
      </c>
      <c r="BB570" s="526">
        <f t="shared" si="719"/>
        <v>1</v>
      </c>
      <c r="BC570" s="526">
        <f t="shared" si="720"/>
        <v>1</v>
      </c>
      <c r="BD570" s="526">
        <f t="shared" si="721"/>
        <v>1</v>
      </c>
      <c r="BE570" s="526">
        <f t="shared" si="722"/>
        <v>1</v>
      </c>
      <c r="BF570" s="526">
        <f t="shared" si="723"/>
        <v>1</v>
      </c>
      <c r="BG570" s="526">
        <f t="shared" si="724"/>
        <v>1</v>
      </c>
      <c r="BH570" s="526">
        <f t="shared" si="725"/>
        <v>1</v>
      </c>
      <c r="BI570" s="526">
        <f t="shared" si="726"/>
        <v>1</v>
      </c>
      <c r="BJ570" s="526">
        <f t="shared" si="727"/>
        <v>1</v>
      </c>
      <c r="BK570" s="526">
        <f t="shared" si="728"/>
        <v>1</v>
      </c>
      <c r="BL570" s="526">
        <f t="shared" si="729"/>
        <v>1</v>
      </c>
      <c r="BM570" s="526">
        <f t="shared" si="730"/>
        <v>1</v>
      </c>
      <c r="BN570" s="526">
        <f t="shared" si="731"/>
        <v>1</v>
      </c>
      <c r="BO570" s="526">
        <f t="shared" si="732"/>
        <v>1</v>
      </c>
      <c r="BP570" s="526">
        <f t="shared" si="733"/>
        <v>1</v>
      </c>
      <c r="BQ570" s="526">
        <f t="shared" si="734"/>
        <v>1</v>
      </c>
      <c r="BR570" s="526">
        <f t="shared" si="735"/>
        <v>1</v>
      </c>
      <c r="BS570" s="526">
        <f t="shared" si="736"/>
        <v>1</v>
      </c>
      <c r="BT570" s="526">
        <f t="shared" si="737"/>
        <v>1</v>
      </c>
      <c r="BU570" s="526">
        <f t="shared" si="738"/>
        <v>1</v>
      </c>
      <c r="BV570" s="525">
        <f t="shared" si="739"/>
        <v>3047.8884604384534</v>
      </c>
      <c r="BW570" s="525">
        <f t="shared" si="740"/>
        <v>38.634247349642649</v>
      </c>
      <c r="BX570" s="526">
        <f t="shared" si="741"/>
        <v>48.264489060308804</v>
      </c>
      <c r="BY570" s="529">
        <f t="shared" si="742"/>
        <v>1</v>
      </c>
      <c r="BZ570" s="530">
        <f t="shared" si="743"/>
        <v>3.733133205943068</v>
      </c>
      <c r="CB570" s="27"/>
      <c r="CC570" s="53"/>
    </row>
    <row r="571" spans="1:81">
      <c r="A571" s="32">
        <f t="shared" si="666"/>
        <v>1974</v>
      </c>
      <c r="B571" s="525">
        <f t="shared" si="667"/>
        <v>1946.9132840885677</v>
      </c>
      <c r="C571" s="525">
        <f t="shared" si="668"/>
        <v>44.644176792337717</v>
      </c>
      <c r="D571" s="525">
        <f t="shared" si="669"/>
        <v>2127.2053549486068</v>
      </c>
      <c r="E571" s="525">
        <f t="shared" si="670"/>
        <v>29.218266765734889</v>
      </c>
      <c r="F571" s="526">
        <f t="shared" si="671"/>
        <v>83.012993973628895</v>
      </c>
      <c r="G571" s="527">
        <f t="shared" si="672"/>
        <v>43.109108876266937</v>
      </c>
      <c r="H571" s="526">
        <f t="shared" si="673"/>
        <v>20.305051999945643</v>
      </c>
      <c r="I571" s="525">
        <f t="shared" si="674"/>
        <v>107.75014879116438</v>
      </c>
      <c r="J571" s="527">
        <f t="shared" si="675"/>
        <v>61.671517835059461</v>
      </c>
      <c r="K571" s="527">
        <f t="shared" si="676"/>
        <v>31.025334692716594</v>
      </c>
      <c r="L571" s="527">
        <f t="shared" si="677"/>
        <v>0.39387722907501388</v>
      </c>
      <c r="M571" s="527">
        <f t="shared" si="678"/>
        <v>0.82228239782583745</v>
      </c>
      <c r="N571" s="527">
        <f t="shared" si="679"/>
        <v>1.0157907065075464</v>
      </c>
      <c r="O571" s="527">
        <f t="shared" si="680"/>
        <v>1</v>
      </c>
      <c r="P571" s="527">
        <f t="shared" si="681"/>
        <v>1.1086362888705268</v>
      </c>
      <c r="Q571" s="527">
        <f t="shared" si="682"/>
        <v>1.5110538863070258</v>
      </c>
      <c r="R571" s="527">
        <f t="shared" si="683"/>
        <v>0.88296165488740175</v>
      </c>
      <c r="S571" s="527">
        <f t="shared" si="684"/>
        <v>1.0002052213254504</v>
      </c>
      <c r="T571" s="526">
        <f t="shared" si="685"/>
        <v>1</v>
      </c>
      <c r="U571" s="528">
        <f t="shared" si="686"/>
        <v>28.774987957797247</v>
      </c>
      <c r="V571" s="527">
        <f t="shared" si="687"/>
        <v>32.828004915904017</v>
      </c>
      <c r="W571" s="526">
        <f t="shared" si="688"/>
        <v>45.25627245782821</v>
      </c>
      <c r="X571" s="527">
        <f t="shared" si="689"/>
        <v>36.640129747478078</v>
      </c>
      <c r="Y571" s="526">
        <f t="shared" si="690"/>
        <v>47.175115212379566</v>
      </c>
      <c r="Z571" s="528">
        <f t="shared" si="691"/>
        <v>47.47319966791251</v>
      </c>
      <c r="AA571" s="526">
        <f t="shared" si="692"/>
        <v>1.2338389965966432</v>
      </c>
      <c r="AB571" s="526">
        <f t="shared" si="693"/>
        <v>11.433995129547117</v>
      </c>
      <c r="AC571" s="526">
        <f t="shared" si="694"/>
        <v>1.2298843837515476</v>
      </c>
      <c r="AD571" s="526">
        <f t="shared" si="695"/>
        <v>2.4327741309201096</v>
      </c>
      <c r="AE571" s="527">
        <f t="shared" si="696"/>
        <v>4.6672336551606159</v>
      </c>
      <c r="AF571" s="526">
        <f t="shared" si="697"/>
        <v>5.2325605934797776</v>
      </c>
      <c r="AG571" s="526">
        <f t="shared" si="698"/>
        <v>1</v>
      </c>
      <c r="AH571" s="526">
        <f t="shared" si="699"/>
        <v>1</v>
      </c>
      <c r="AI571" s="526">
        <f t="shared" si="700"/>
        <v>1</v>
      </c>
      <c r="AJ571" s="526">
        <f t="shared" si="701"/>
        <v>1</v>
      </c>
      <c r="AK571" s="526">
        <f t="shared" si="702"/>
        <v>1</v>
      </c>
      <c r="AL571" s="526">
        <f t="shared" si="703"/>
        <v>1</v>
      </c>
      <c r="AM571" s="526">
        <f t="shared" si="704"/>
        <v>1</v>
      </c>
      <c r="AN571" s="526">
        <f t="shared" si="705"/>
        <v>1</v>
      </c>
      <c r="AO571" s="526">
        <f t="shared" si="706"/>
        <v>1</v>
      </c>
      <c r="AP571" s="526">
        <f t="shared" si="707"/>
        <v>1</v>
      </c>
      <c r="AQ571" s="526">
        <f t="shared" si="708"/>
        <v>1</v>
      </c>
      <c r="AR571" s="526">
        <f t="shared" si="709"/>
        <v>1</v>
      </c>
      <c r="AS571" s="526">
        <f t="shared" si="710"/>
        <v>1</v>
      </c>
      <c r="AT571" s="526">
        <f t="shared" si="711"/>
        <v>1</v>
      </c>
      <c r="AU571" s="526">
        <f t="shared" si="712"/>
        <v>1</v>
      </c>
      <c r="AV571" s="526">
        <f t="shared" si="713"/>
        <v>1</v>
      </c>
      <c r="AW571" s="526">
        <f t="shared" si="714"/>
        <v>1</v>
      </c>
      <c r="AX571" s="526">
        <f t="shared" si="715"/>
        <v>1</v>
      </c>
      <c r="AY571" s="526">
        <f t="shared" si="716"/>
        <v>1</v>
      </c>
      <c r="AZ571" s="526">
        <f t="shared" si="717"/>
        <v>1</v>
      </c>
      <c r="BA571" s="526">
        <f t="shared" si="718"/>
        <v>1</v>
      </c>
      <c r="BB571" s="526">
        <f t="shared" si="719"/>
        <v>1</v>
      </c>
      <c r="BC571" s="526">
        <f t="shared" si="720"/>
        <v>1</v>
      </c>
      <c r="BD571" s="526">
        <f t="shared" si="721"/>
        <v>1</v>
      </c>
      <c r="BE571" s="526">
        <f t="shared" si="722"/>
        <v>1</v>
      </c>
      <c r="BF571" s="526">
        <f t="shared" si="723"/>
        <v>1</v>
      </c>
      <c r="BG571" s="526">
        <f t="shared" si="724"/>
        <v>1</v>
      </c>
      <c r="BH571" s="526">
        <f t="shared" si="725"/>
        <v>1</v>
      </c>
      <c r="BI571" s="526">
        <f t="shared" si="726"/>
        <v>1</v>
      </c>
      <c r="BJ571" s="526">
        <f t="shared" si="727"/>
        <v>1</v>
      </c>
      <c r="BK571" s="526">
        <f t="shared" si="728"/>
        <v>1</v>
      </c>
      <c r="BL571" s="526">
        <f t="shared" si="729"/>
        <v>1</v>
      </c>
      <c r="BM571" s="526">
        <f t="shared" si="730"/>
        <v>1</v>
      </c>
      <c r="BN571" s="526">
        <f t="shared" si="731"/>
        <v>1</v>
      </c>
      <c r="BO571" s="526">
        <f t="shared" si="732"/>
        <v>1</v>
      </c>
      <c r="BP571" s="526">
        <f t="shared" si="733"/>
        <v>1</v>
      </c>
      <c r="BQ571" s="526">
        <f t="shared" si="734"/>
        <v>1</v>
      </c>
      <c r="BR571" s="526">
        <f t="shared" si="735"/>
        <v>1</v>
      </c>
      <c r="BS571" s="526">
        <f t="shared" si="736"/>
        <v>1</v>
      </c>
      <c r="BT571" s="526">
        <f t="shared" si="737"/>
        <v>1</v>
      </c>
      <c r="BU571" s="526">
        <f t="shared" si="738"/>
        <v>1</v>
      </c>
      <c r="BV571" s="525">
        <f t="shared" si="739"/>
        <v>2415.2240677035961</v>
      </c>
      <c r="BW571" s="525">
        <f t="shared" si="740"/>
        <v>40.409877046391756</v>
      </c>
      <c r="BX571" s="526">
        <f t="shared" si="741"/>
        <v>52.129095071053889</v>
      </c>
      <c r="BY571" s="529">
        <f t="shared" si="742"/>
        <v>1</v>
      </c>
      <c r="BZ571" s="530">
        <f t="shared" si="743"/>
        <v>4.1937145755074727</v>
      </c>
      <c r="CB571" s="27"/>
      <c r="CC571" s="53"/>
    </row>
    <row r="572" spans="1:81">
      <c r="A572" s="32">
        <f>A571+1</f>
        <v>1975</v>
      </c>
      <c r="B572" s="525">
        <f t="shared" si="667"/>
        <v>2697.0269385711736</v>
      </c>
      <c r="C572" s="525">
        <f t="shared" si="668"/>
        <v>62.758093883983356</v>
      </c>
      <c r="D572" s="525">
        <f t="shared" si="669"/>
        <v>2914.4694874972597</v>
      </c>
      <c r="E572" s="525">
        <f t="shared" si="670"/>
        <v>38.765304997987563</v>
      </c>
      <c r="F572" s="526">
        <f t="shared" si="671"/>
        <v>130.17600659533554</v>
      </c>
      <c r="G572" s="527">
        <f t="shared" si="672"/>
        <v>64.001635620928525</v>
      </c>
      <c r="H572" s="526">
        <f t="shared" si="673"/>
        <v>28.710466264763355</v>
      </c>
      <c r="I572" s="525">
        <f t="shared" si="674"/>
        <v>165.09234435237013</v>
      </c>
      <c r="J572" s="527">
        <f t="shared" si="675"/>
        <v>95.432596117900616</v>
      </c>
      <c r="K572" s="527">
        <f t="shared" si="676"/>
        <v>48.460395059345757</v>
      </c>
      <c r="L572" s="527">
        <f t="shared" si="677"/>
        <v>0.68724246252205146</v>
      </c>
      <c r="M572" s="527">
        <f t="shared" si="678"/>
        <v>0.97841654584275317</v>
      </c>
      <c r="N572" s="527">
        <f t="shared" si="679"/>
        <v>1.3740633430306457</v>
      </c>
      <c r="O572" s="527">
        <f t="shared" si="680"/>
        <v>1</v>
      </c>
      <c r="P572" s="527">
        <f t="shared" si="681"/>
        <v>1.44989054805665</v>
      </c>
      <c r="Q572" s="527">
        <f t="shared" si="682"/>
        <v>1.8969643360513655</v>
      </c>
      <c r="R572" s="527">
        <f t="shared" si="683"/>
        <v>1.2457298584468315</v>
      </c>
      <c r="S572" s="527">
        <f t="shared" si="684"/>
        <v>1.3663161962628043</v>
      </c>
      <c r="T572" s="526">
        <f t="shared" si="685"/>
        <v>1</v>
      </c>
      <c r="U572" s="528">
        <f t="shared" si="686"/>
        <v>31.110231657789001</v>
      </c>
      <c r="V572" s="527">
        <f t="shared" si="687"/>
        <v>35.032893121911314</v>
      </c>
      <c r="W572" s="526">
        <f t="shared" si="688"/>
        <v>48.947871727102829</v>
      </c>
      <c r="X572" s="527">
        <f t="shared" si="689"/>
        <v>39.219965334999493</v>
      </c>
      <c r="Y572" s="526">
        <f t="shared" si="690"/>
        <v>51.043613090267527</v>
      </c>
      <c r="Z572" s="528">
        <f t="shared" si="691"/>
        <v>50.336021002563875</v>
      </c>
      <c r="AA572" s="526">
        <f t="shared" si="692"/>
        <v>1.4389019869061273</v>
      </c>
      <c r="AB572" s="526">
        <f t="shared" si="693"/>
        <v>14.313236322498408</v>
      </c>
      <c r="AC572" s="526">
        <f t="shared" si="694"/>
        <v>1.444604240842565</v>
      </c>
      <c r="AD572" s="526">
        <f t="shared" si="695"/>
        <v>3.7585085549071091</v>
      </c>
      <c r="AE572" s="527">
        <f t="shared" si="696"/>
        <v>3.8346717302785307</v>
      </c>
      <c r="AF572" s="526">
        <f t="shared" si="697"/>
        <v>3.9251288574036156</v>
      </c>
      <c r="AG572" s="526">
        <f t="shared" si="698"/>
        <v>1</v>
      </c>
      <c r="AH572" s="526">
        <f t="shared" si="699"/>
        <v>1</v>
      </c>
      <c r="AI572" s="526">
        <f t="shared" si="700"/>
        <v>1</v>
      </c>
      <c r="AJ572" s="526">
        <f t="shared" si="701"/>
        <v>1</v>
      </c>
      <c r="AK572" s="526">
        <f t="shared" si="702"/>
        <v>1</v>
      </c>
      <c r="AL572" s="526">
        <f t="shared" si="703"/>
        <v>1</v>
      </c>
      <c r="AM572" s="526">
        <f t="shared" si="704"/>
        <v>1</v>
      </c>
      <c r="AN572" s="526">
        <f t="shared" si="705"/>
        <v>1</v>
      </c>
      <c r="AO572" s="526">
        <f t="shared" si="706"/>
        <v>1</v>
      </c>
      <c r="AP572" s="526">
        <f t="shared" si="707"/>
        <v>1</v>
      </c>
      <c r="AQ572" s="526">
        <f t="shared" si="708"/>
        <v>1</v>
      </c>
      <c r="AR572" s="526">
        <f t="shared" si="709"/>
        <v>1</v>
      </c>
      <c r="AS572" s="526">
        <f t="shared" si="710"/>
        <v>1</v>
      </c>
      <c r="AT572" s="526">
        <f t="shared" si="711"/>
        <v>1</v>
      </c>
      <c r="AU572" s="526">
        <f t="shared" si="712"/>
        <v>1</v>
      </c>
      <c r="AV572" s="526">
        <f t="shared" si="713"/>
        <v>1</v>
      </c>
      <c r="AW572" s="526">
        <f t="shared" si="714"/>
        <v>1</v>
      </c>
      <c r="AX572" s="526">
        <f t="shared" si="715"/>
        <v>1</v>
      </c>
      <c r="AY572" s="526">
        <f t="shared" si="716"/>
        <v>1</v>
      </c>
      <c r="AZ572" s="526">
        <f t="shared" si="717"/>
        <v>1</v>
      </c>
      <c r="BA572" s="526">
        <f t="shared" si="718"/>
        <v>1</v>
      </c>
      <c r="BB572" s="526">
        <f t="shared" si="719"/>
        <v>1</v>
      </c>
      <c r="BC572" s="526">
        <f t="shared" si="720"/>
        <v>1</v>
      </c>
      <c r="BD572" s="526">
        <f t="shared" si="721"/>
        <v>1</v>
      </c>
      <c r="BE572" s="526">
        <f t="shared" si="722"/>
        <v>1</v>
      </c>
      <c r="BF572" s="526">
        <f t="shared" si="723"/>
        <v>1</v>
      </c>
      <c r="BG572" s="526">
        <f t="shared" si="724"/>
        <v>1</v>
      </c>
      <c r="BH572" s="526">
        <f t="shared" si="725"/>
        <v>1</v>
      </c>
      <c r="BI572" s="526">
        <f t="shared" si="726"/>
        <v>1</v>
      </c>
      <c r="BJ572" s="526">
        <f t="shared" si="727"/>
        <v>1</v>
      </c>
      <c r="BK572" s="526">
        <f t="shared" si="728"/>
        <v>1</v>
      </c>
      <c r="BL572" s="526">
        <f t="shared" si="729"/>
        <v>1</v>
      </c>
      <c r="BM572" s="526">
        <f t="shared" si="730"/>
        <v>1</v>
      </c>
      <c r="BN572" s="526">
        <f t="shared" si="731"/>
        <v>1</v>
      </c>
      <c r="BO572" s="526">
        <f t="shared" si="732"/>
        <v>1</v>
      </c>
      <c r="BP572" s="526">
        <f t="shared" si="733"/>
        <v>1</v>
      </c>
      <c r="BQ572" s="526">
        <f t="shared" si="734"/>
        <v>1</v>
      </c>
      <c r="BR572" s="526">
        <f t="shared" si="735"/>
        <v>1</v>
      </c>
      <c r="BS572" s="526">
        <f t="shared" si="736"/>
        <v>1</v>
      </c>
      <c r="BT572" s="526">
        <f t="shared" si="737"/>
        <v>1</v>
      </c>
      <c r="BU572" s="526">
        <f t="shared" si="738"/>
        <v>1</v>
      </c>
      <c r="BV572" s="525">
        <f t="shared" si="739"/>
        <v>3346.563227217745</v>
      </c>
      <c r="BW572" s="525">
        <f t="shared" si="740"/>
        <v>43.210248599538701</v>
      </c>
      <c r="BX572" s="526">
        <f t="shared" si="741"/>
        <v>55.322430693844353</v>
      </c>
      <c r="BY572" s="529">
        <f t="shared" si="742"/>
        <v>1</v>
      </c>
      <c r="BZ572" s="530">
        <f t="shared" si="743"/>
        <v>4.4846080720744652</v>
      </c>
      <c r="CB572" s="27"/>
      <c r="CC572" s="53"/>
    </row>
    <row r="573" spans="1:81">
      <c r="A573" s="32">
        <f t="shared" ref="A573:A614" si="744">A572+1</f>
        <v>1976</v>
      </c>
      <c r="B573" s="525">
        <f t="shared" si="667"/>
        <v>3413.2900831997003</v>
      </c>
      <c r="C573" s="525">
        <f t="shared" si="668"/>
        <v>83.604591134422606</v>
      </c>
      <c r="D573" s="525">
        <f t="shared" si="669"/>
        <v>3606.047548715323</v>
      </c>
      <c r="E573" s="525">
        <f t="shared" si="670"/>
        <v>44.504847816576728</v>
      </c>
      <c r="F573" s="526">
        <f t="shared" si="671"/>
        <v>190.48269032508659</v>
      </c>
      <c r="G573" s="527">
        <f t="shared" si="672"/>
        <v>87.457816111720319</v>
      </c>
      <c r="H573" s="526">
        <f t="shared" si="673"/>
        <v>36.281757766291626</v>
      </c>
      <c r="I573" s="525">
        <f t="shared" si="674"/>
        <v>255.76772558146598</v>
      </c>
      <c r="J573" s="527">
        <f t="shared" si="675"/>
        <v>138.69243313753338</v>
      </c>
      <c r="K573" s="527">
        <f t="shared" si="676"/>
        <v>66.043062466135055</v>
      </c>
      <c r="L573" s="527">
        <f t="shared" si="677"/>
        <v>1.0583874986096427</v>
      </c>
      <c r="M573" s="527">
        <f t="shared" si="678"/>
        <v>1.4403229654443899</v>
      </c>
      <c r="N573" s="527">
        <f t="shared" si="679"/>
        <v>1.4076776502573107</v>
      </c>
      <c r="O573" s="527">
        <f t="shared" si="680"/>
        <v>1</v>
      </c>
      <c r="P573" s="527">
        <f t="shared" si="681"/>
        <v>1.4809983508059432</v>
      </c>
      <c r="Q573" s="527">
        <f t="shared" si="682"/>
        <v>2.2879334058765628</v>
      </c>
      <c r="R573" s="527">
        <f t="shared" si="683"/>
        <v>1.1455575231955972</v>
      </c>
      <c r="S573" s="527">
        <f t="shared" si="684"/>
        <v>1.4158632744060731</v>
      </c>
      <c r="T573" s="526">
        <f t="shared" si="685"/>
        <v>1</v>
      </c>
      <c r="U573" s="528">
        <f t="shared" si="686"/>
        <v>36.358184091424938</v>
      </c>
      <c r="V573" s="527">
        <f t="shared" si="687"/>
        <v>39.016486345634078</v>
      </c>
      <c r="W573" s="526">
        <f t="shared" si="688"/>
        <v>53.852428934089978</v>
      </c>
      <c r="X573" s="527">
        <f t="shared" si="689"/>
        <v>45.265854559963465</v>
      </c>
      <c r="Y573" s="526">
        <f t="shared" si="690"/>
        <v>56.501651191273567</v>
      </c>
      <c r="Z573" s="528">
        <f t="shared" si="691"/>
        <v>52.837165787508162</v>
      </c>
      <c r="AA573" s="526">
        <f t="shared" si="692"/>
        <v>1.7160106418811756</v>
      </c>
      <c r="AB573" s="526">
        <f t="shared" si="693"/>
        <v>17.657108905396811</v>
      </c>
      <c r="AC573" s="526">
        <f t="shared" si="694"/>
        <v>1.7809586692591437</v>
      </c>
      <c r="AD573" s="526">
        <f t="shared" si="695"/>
        <v>5.5029143107259957</v>
      </c>
      <c r="AE573" s="527">
        <f t="shared" si="696"/>
        <v>3.3522947555131437</v>
      </c>
      <c r="AF573" s="526">
        <f t="shared" si="697"/>
        <v>3.7548185246031891</v>
      </c>
      <c r="AG573" s="526">
        <f t="shared" si="698"/>
        <v>1</v>
      </c>
      <c r="AH573" s="526">
        <f t="shared" si="699"/>
        <v>1</v>
      </c>
      <c r="AI573" s="526">
        <f t="shared" si="700"/>
        <v>1</v>
      </c>
      <c r="AJ573" s="526">
        <f t="shared" si="701"/>
        <v>1</v>
      </c>
      <c r="AK573" s="526">
        <f t="shared" si="702"/>
        <v>1</v>
      </c>
      <c r="AL573" s="526">
        <f t="shared" si="703"/>
        <v>1</v>
      </c>
      <c r="AM573" s="526">
        <f t="shared" si="704"/>
        <v>1</v>
      </c>
      <c r="AN573" s="526">
        <f t="shared" si="705"/>
        <v>1.1235528942115767</v>
      </c>
      <c r="AO573" s="526">
        <f t="shared" si="706"/>
        <v>1</v>
      </c>
      <c r="AP573" s="526">
        <f t="shared" si="707"/>
        <v>1</v>
      </c>
      <c r="AQ573" s="526">
        <f t="shared" si="708"/>
        <v>1</v>
      </c>
      <c r="AR573" s="526">
        <f t="shared" si="709"/>
        <v>1</v>
      </c>
      <c r="AS573" s="526">
        <f t="shared" si="710"/>
        <v>1</v>
      </c>
      <c r="AT573" s="526">
        <f t="shared" si="711"/>
        <v>1</v>
      </c>
      <c r="AU573" s="526">
        <f t="shared" si="712"/>
        <v>1</v>
      </c>
      <c r="AV573" s="526">
        <f t="shared" si="713"/>
        <v>1</v>
      </c>
      <c r="AW573" s="526">
        <f t="shared" si="714"/>
        <v>1</v>
      </c>
      <c r="AX573" s="526">
        <f t="shared" si="715"/>
        <v>1</v>
      </c>
      <c r="AY573" s="526">
        <f t="shared" si="716"/>
        <v>1</v>
      </c>
      <c r="AZ573" s="526">
        <f t="shared" si="717"/>
        <v>1</v>
      </c>
      <c r="BA573" s="526">
        <f t="shared" si="718"/>
        <v>1</v>
      </c>
      <c r="BB573" s="526">
        <f t="shared" si="719"/>
        <v>1</v>
      </c>
      <c r="BC573" s="526">
        <f t="shared" si="720"/>
        <v>1</v>
      </c>
      <c r="BD573" s="526">
        <f t="shared" si="721"/>
        <v>1</v>
      </c>
      <c r="BE573" s="526">
        <f t="shared" si="722"/>
        <v>1</v>
      </c>
      <c r="BF573" s="526">
        <f t="shared" si="723"/>
        <v>1</v>
      </c>
      <c r="BG573" s="526">
        <f t="shared" si="724"/>
        <v>1</v>
      </c>
      <c r="BH573" s="526">
        <f t="shared" si="725"/>
        <v>1</v>
      </c>
      <c r="BI573" s="526">
        <f t="shared" si="726"/>
        <v>1</v>
      </c>
      <c r="BJ573" s="526">
        <f t="shared" si="727"/>
        <v>1</v>
      </c>
      <c r="BK573" s="526">
        <f t="shared" si="728"/>
        <v>1</v>
      </c>
      <c r="BL573" s="526">
        <f t="shared" si="729"/>
        <v>1</v>
      </c>
      <c r="BM573" s="526">
        <f t="shared" si="730"/>
        <v>1</v>
      </c>
      <c r="BN573" s="526">
        <f t="shared" si="731"/>
        <v>1</v>
      </c>
      <c r="BO573" s="526">
        <f t="shared" si="732"/>
        <v>1</v>
      </c>
      <c r="BP573" s="526">
        <f t="shared" si="733"/>
        <v>1</v>
      </c>
      <c r="BQ573" s="526">
        <f t="shared" si="734"/>
        <v>1</v>
      </c>
      <c r="BR573" s="526">
        <f t="shared" si="735"/>
        <v>1</v>
      </c>
      <c r="BS573" s="526">
        <f t="shared" si="736"/>
        <v>1</v>
      </c>
      <c r="BT573" s="526">
        <f t="shared" si="737"/>
        <v>1</v>
      </c>
      <c r="BU573" s="526">
        <f t="shared" si="738"/>
        <v>1</v>
      </c>
      <c r="BV573" s="525">
        <f t="shared" si="739"/>
        <v>3726.273426134976</v>
      </c>
      <c r="BW573" s="525">
        <f t="shared" si="740"/>
        <v>48.219936981674635</v>
      </c>
      <c r="BX573" s="526">
        <f t="shared" si="741"/>
        <v>58.123609225839829</v>
      </c>
      <c r="BY573" s="529">
        <f t="shared" si="742"/>
        <v>1</v>
      </c>
      <c r="BZ573" s="530">
        <f t="shared" si="743"/>
        <v>4.7027781944997091</v>
      </c>
      <c r="CB573" s="27"/>
      <c r="CC573" s="53"/>
    </row>
    <row r="574" spans="1:81">
      <c r="A574" s="32">
        <f t="shared" si="744"/>
        <v>1977</v>
      </c>
      <c r="B574" s="525">
        <f t="shared" si="667"/>
        <v>3262.6636637933238</v>
      </c>
      <c r="C574" s="525">
        <f t="shared" si="668"/>
        <v>80.733802774380067</v>
      </c>
      <c r="D574" s="525">
        <f t="shared" si="669"/>
        <v>3323.2612999450675</v>
      </c>
      <c r="E574" s="525">
        <f t="shared" si="670"/>
        <v>40.54677152635967</v>
      </c>
      <c r="F574" s="526">
        <f t="shared" si="671"/>
        <v>199.85527753771547</v>
      </c>
      <c r="G574" s="527">
        <f t="shared" si="672"/>
        <v>88.376093964796567</v>
      </c>
      <c r="H574" s="526">
        <f t="shared" si="673"/>
        <v>35.417464859693972</v>
      </c>
      <c r="I574" s="525">
        <f t="shared" si="674"/>
        <v>295.89054699975492</v>
      </c>
      <c r="J574" s="527">
        <f t="shared" si="675"/>
        <v>160.03660049468118</v>
      </c>
      <c r="K574" s="527">
        <f t="shared" si="676"/>
        <v>75.996227416824823</v>
      </c>
      <c r="L574" s="527">
        <f t="shared" si="677"/>
        <v>1.2931761893682086</v>
      </c>
      <c r="M574" s="527">
        <f t="shared" si="678"/>
        <v>1.7586483507471029</v>
      </c>
      <c r="N574" s="527">
        <f t="shared" si="679"/>
        <v>1.6603676280808548</v>
      </c>
      <c r="O574" s="527">
        <f t="shared" si="680"/>
        <v>1</v>
      </c>
      <c r="P574" s="527">
        <f t="shared" si="681"/>
        <v>1.7168904591003729</v>
      </c>
      <c r="Q574" s="527">
        <f t="shared" si="682"/>
        <v>2.579211657469902</v>
      </c>
      <c r="R574" s="527">
        <f t="shared" si="683"/>
        <v>1.3928046577129891</v>
      </c>
      <c r="S574" s="527">
        <f t="shared" si="684"/>
        <v>1.7288200569221162</v>
      </c>
      <c r="T574" s="526">
        <f t="shared" si="685"/>
        <v>1</v>
      </c>
      <c r="U574" s="528">
        <f t="shared" si="686"/>
        <v>36.266763196672414</v>
      </c>
      <c r="V574" s="527">
        <f t="shared" si="687"/>
        <v>40.019041469277639</v>
      </c>
      <c r="W574" s="526">
        <f t="shared" si="688"/>
        <v>55.587789832752307</v>
      </c>
      <c r="X574" s="527">
        <f t="shared" si="689"/>
        <v>46.565771034832579</v>
      </c>
      <c r="Y574" s="526">
        <f t="shared" si="690"/>
        <v>58.451707617352298</v>
      </c>
      <c r="Z574" s="528">
        <f t="shared" si="691"/>
        <v>55.548654513937471</v>
      </c>
      <c r="AA574" s="526">
        <f t="shared" si="692"/>
        <v>1.7690544046493732</v>
      </c>
      <c r="AB574" s="526">
        <f t="shared" si="693"/>
        <v>16.88437731694815</v>
      </c>
      <c r="AC574" s="526">
        <f t="shared" si="694"/>
        <v>1.8569536004433669</v>
      </c>
      <c r="AD574" s="526">
        <f t="shared" si="695"/>
        <v>5.5569699882916881</v>
      </c>
      <c r="AE574" s="527">
        <f t="shared" si="696"/>
        <v>3.6723852969623447</v>
      </c>
      <c r="AF574" s="526">
        <f t="shared" si="697"/>
        <v>4.5934035960900417</v>
      </c>
      <c r="AG574" s="526">
        <f t="shared" si="698"/>
        <v>1</v>
      </c>
      <c r="AH574" s="526">
        <f t="shared" si="699"/>
        <v>1</v>
      </c>
      <c r="AI574" s="526">
        <f t="shared" si="700"/>
        <v>1</v>
      </c>
      <c r="AJ574" s="526">
        <f t="shared" si="701"/>
        <v>1</v>
      </c>
      <c r="AK574" s="526">
        <f t="shared" si="702"/>
        <v>1</v>
      </c>
      <c r="AL574" s="526">
        <f t="shared" si="703"/>
        <v>1</v>
      </c>
      <c r="AM574" s="526">
        <f t="shared" si="704"/>
        <v>1</v>
      </c>
      <c r="AN574" s="526">
        <f t="shared" si="705"/>
        <v>1.1753937235309819</v>
      </c>
      <c r="AO574" s="526">
        <f t="shared" si="706"/>
        <v>1</v>
      </c>
      <c r="AP574" s="526">
        <f t="shared" si="707"/>
        <v>1</v>
      </c>
      <c r="AQ574" s="526">
        <f t="shared" si="708"/>
        <v>1</v>
      </c>
      <c r="AR574" s="526">
        <f t="shared" si="709"/>
        <v>1</v>
      </c>
      <c r="AS574" s="526">
        <f t="shared" si="710"/>
        <v>1</v>
      </c>
      <c r="AT574" s="526">
        <f t="shared" si="711"/>
        <v>1</v>
      </c>
      <c r="AU574" s="526">
        <f t="shared" si="712"/>
        <v>1</v>
      </c>
      <c r="AV574" s="526">
        <f t="shared" si="713"/>
        <v>1</v>
      </c>
      <c r="AW574" s="526">
        <f t="shared" si="714"/>
        <v>1</v>
      </c>
      <c r="AX574" s="526">
        <f t="shared" si="715"/>
        <v>1</v>
      </c>
      <c r="AY574" s="526">
        <f t="shared" si="716"/>
        <v>1</v>
      </c>
      <c r="AZ574" s="526">
        <f t="shared" si="717"/>
        <v>1</v>
      </c>
      <c r="BA574" s="526">
        <f t="shared" si="718"/>
        <v>1</v>
      </c>
      <c r="BB574" s="526">
        <f t="shared" si="719"/>
        <v>1</v>
      </c>
      <c r="BC574" s="526">
        <f t="shared" si="720"/>
        <v>1</v>
      </c>
      <c r="BD574" s="526">
        <f t="shared" si="721"/>
        <v>1</v>
      </c>
      <c r="BE574" s="526">
        <f t="shared" si="722"/>
        <v>1</v>
      </c>
      <c r="BF574" s="526">
        <f t="shared" si="723"/>
        <v>1</v>
      </c>
      <c r="BG574" s="526">
        <f t="shared" si="724"/>
        <v>1</v>
      </c>
      <c r="BH574" s="526">
        <f t="shared" si="725"/>
        <v>1</v>
      </c>
      <c r="BI574" s="526">
        <f t="shared" si="726"/>
        <v>1</v>
      </c>
      <c r="BJ574" s="526">
        <f t="shared" si="727"/>
        <v>1</v>
      </c>
      <c r="BK574" s="526">
        <f t="shared" si="728"/>
        <v>1</v>
      </c>
      <c r="BL574" s="526">
        <f t="shared" si="729"/>
        <v>1</v>
      </c>
      <c r="BM574" s="526">
        <f t="shared" si="730"/>
        <v>1</v>
      </c>
      <c r="BN574" s="526">
        <f t="shared" si="731"/>
        <v>1</v>
      </c>
      <c r="BO574" s="526">
        <f t="shared" si="732"/>
        <v>1</v>
      </c>
      <c r="BP574" s="526">
        <f t="shared" si="733"/>
        <v>1</v>
      </c>
      <c r="BQ574" s="526">
        <f t="shared" si="734"/>
        <v>1</v>
      </c>
      <c r="BR574" s="526">
        <f t="shared" si="735"/>
        <v>1</v>
      </c>
      <c r="BS574" s="526">
        <f t="shared" si="736"/>
        <v>1</v>
      </c>
      <c r="BT574" s="526">
        <f t="shared" si="737"/>
        <v>1</v>
      </c>
      <c r="BU574" s="526">
        <f t="shared" si="738"/>
        <v>1</v>
      </c>
      <c r="BV574" s="525">
        <f t="shared" si="739"/>
        <v>3407.4939654020418</v>
      </c>
      <c r="BW574" s="525">
        <f t="shared" si="740"/>
        <v>49.557898984089036</v>
      </c>
      <c r="BX574" s="526">
        <f t="shared" si="741"/>
        <v>61.161382509515562</v>
      </c>
      <c r="BY574" s="529">
        <f t="shared" si="742"/>
        <v>1</v>
      </c>
      <c r="BZ574" s="530">
        <f t="shared" si="743"/>
        <v>5.0179128157806172</v>
      </c>
      <c r="CB574" s="27"/>
      <c r="CC574" s="53"/>
    </row>
    <row r="575" spans="1:81">
      <c r="A575" s="32">
        <f t="shared" si="744"/>
        <v>1978</v>
      </c>
      <c r="B575" s="525">
        <f t="shared" si="667"/>
        <v>3501.4348764091892</v>
      </c>
      <c r="C575" s="525">
        <f t="shared" si="668"/>
        <v>85.565412069114259</v>
      </c>
      <c r="D575" s="525">
        <f t="shared" si="669"/>
        <v>3518.3849255406922</v>
      </c>
      <c r="E575" s="525">
        <f t="shared" si="670"/>
        <v>43.287958947555083</v>
      </c>
      <c r="F575" s="526">
        <f t="shared" si="671"/>
        <v>217.12880044663859</v>
      </c>
      <c r="G575" s="527">
        <f t="shared" si="672"/>
        <v>95.953796169646736</v>
      </c>
      <c r="H575" s="526">
        <f t="shared" si="673"/>
        <v>38.429834345170292</v>
      </c>
      <c r="I575" s="525">
        <f t="shared" si="674"/>
        <v>350.31028458744811</v>
      </c>
      <c r="J575" s="527">
        <f t="shared" si="675"/>
        <v>187.69643916729075</v>
      </c>
      <c r="K575" s="527">
        <f t="shared" si="676"/>
        <v>88.305323578939749</v>
      </c>
      <c r="L575" s="527">
        <f t="shared" si="677"/>
        <v>1.6448687708936569</v>
      </c>
      <c r="M575" s="527">
        <f t="shared" si="678"/>
        <v>1.9354081302510449</v>
      </c>
      <c r="N575" s="527">
        <f t="shared" si="679"/>
        <v>2.2000354251201242</v>
      </c>
      <c r="O575" s="527">
        <f t="shared" si="680"/>
        <v>1</v>
      </c>
      <c r="P575" s="527">
        <f t="shared" si="681"/>
        <v>2.252367818761154</v>
      </c>
      <c r="Q575" s="527">
        <f t="shared" si="682"/>
        <v>3.8070332985692881</v>
      </c>
      <c r="R575" s="527">
        <f t="shared" si="683"/>
        <v>1.6932044480856629</v>
      </c>
      <c r="S575" s="527">
        <f t="shared" si="684"/>
        <v>2.3218509557767715</v>
      </c>
      <c r="T575" s="526">
        <f t="shared" si="685"/>
        <v>1</v>
      </c>
      <c r="U575" s="528">
        <f t="shared" si="686"/>
        <v>35.673012059681469</v>
      </c>
      <c r="V575" s="527">
        <f t="shared" si="687"/>
        <v>40.689660009134201</v>
      </c>
      <c r="W575" s="526">
        <f t="shared" si="688"/>
        <v>57.179773597385569</v>
      </c>
      <c r="X575" s="527">
        <f t="shared" si="689"/>
        <v>47.139321170391753</v>
      </c>
      <c r="Y575" s="526">
        <f t="shared" si="690"/>
        <v>60.090593334583573</v>
      </c>
      <c r="Z575" s="528">
        <f t="shared" si="691"/>
        <v>59.44701653070549</v>
      </c>
      <c r="AA575" s="526">
        <f t="shared" si="692"/>
        <v>1.7741259662783546</v>
      </c>
      <c r="AB575" s="526">
        <f t="shared" si="693"/>
        <v>17.782415135493331</v>
      </c>
      <c r="AC575" s="526">
        <f t="shared" si="694"/>
        <v>1.9240470052856262</v>
      </c>
      <c r="AD575" s="526">
        <f t="shared" si="695"/>
        <v>6.0440400748564507</v>
      </c>
      <c r="AE575" s="527">
        <f t="shared" si="696"/>
        <v>4.79710906763232</v>
      </c>
      <c r="AF575" s="526">
        <f t="shared" si="697"/>
        <v>6.2777836416315962</v>
      </c>
      <c r="AG575" s="526">
        <f t="shared" si="698"/>
        <v>1</v>
      </c>
      <c r="AH575" s="526">
        <f t="shared" si="699"/>
        <v>1</v>
      </c>
      <c r="AI575" s="526">
        <f t="shared" si="700"/>
        <v>1</v>
      </c>
      <c r="AJ575" s="526">
        <f t="shared" si="701"/>
        <v>1</v>
      </c>
      <c r="AK575" s="526">
        <f t="shared" si="702"/>
        <v>1.0190193999999999</v>
      </c>
      <c r="AL575" s="526">
        <f t="shared" si="703"/>
        <v>0.95464760000000004</v>
      </c>
      <c r="AM575" s="526">
        <f t="shared" si="704"/>
        <v>0.94236569999999997</v>
      </c>
      <c r="AN575" s="526">
        <f t="shared" si="705"/>
        <v>1.2128085850840062</v>
      </c>
      <c r="AO575" s="526">
        <f t="shared" si="706"/>
        <v>1</v>
      </c>
      <c r="AP575" s="526">
        <f t="shared" si="707"/>
        <v>1</v>
      </c>
      <c r="AQ575" s="526">
        <f t="shared" si="708"/>
        <v>1</v>
      </c>
      <c r="AR575" s="526">
        <f t="shared" si="709"/>
        <v>1</v>
      </c>
      <c r="AS575" s="526">
        <f t="shared" si="710"/>
        <v>1</v>
      </c>
      <c r="AT575" s="526">
        <f t="shared" si="711"/>
        <v>1</v>
      </c>
      <c r="AU575" s="526">
        <f t="shared" si="712"/>
        <v>1</v>
      </c>
      <c r="AV575" s="526">
        <f t="shared" si="713"/>
        <v>1</v>
      </c>
      <c r="AW575" s="526">
        <f t="shared" si="714"/>
        <v>1</v>
      </c>
      <c r="AX575" s="526">
        <f t="shared" si="715"/>
        <v>1</v>
      </c>
      <c r="AY575" s="526">
        <f t="shared" si="716"/>
        <v>1</v>
      </c>
      <c r="AZ575" s="526">
        <f t="shared" si="717"/>
        <v>1</v>
      </c>
      <c r="BA575" s="526">
        <f t="shared" si="718"/>
        <v>1</v>
      </c>
      <c r="BB575" s="526">
        <f t="shared" si="719"/>
        <v>1</v>
      </c>
      <c r="BC575" s="526">
        <f t="shared" si="720"/>
        <v>1</v>
      </c>
      <c r="BD575" s="526">
        <f t="shared" si="721"/>
        <v>1</v>
      </c>
      <c r="BE575" s="526">
        <f t="shared" si="722"/>
        <v>1</v>
      </c>
      <c r="BF575" s="526">
        <f t="shared" si="723"/>
        <v>1</v>
      </c>
      <c r="BG575" s="526">
        <f t="shared" si="724"/>
        <v>1</v>
      </c>
      <c r="BH575" s="526">
        <f t="shared" si="725"/>
        <v>1</v>
      </c>
      <c r="BI575" s="526">
        <f t="shared" si="726"/>
        <v>1</v>
      </c>
      <c r="BJ575" s="526">
        <f t="shared" si="727"/>
        <v>1</v>
      </c>
      <c r="BK575" s="526">
        <f t="shared" si="728"/>
        <v>1</v>
      </c>
      <c r="BL575" s="526">
        <f t="shared" si="729"/>
        <v>1</v>
      </c>
      <c r="BM575" s="526">
        <f t="shared" si="730"/>
        <v>1</v>
      </c>
      <c r="BN575" s="526">
        <f t="shared" si="731"/>
        <v>1</v>
      </c>
      <c r="BO575" s="526">
        <f t="shared" si="732"/>
        <v>1</v>
      </c>
      <c r="BP575" s="526">
        <f t="shared" si="733"/>
        <v>1</v>
      </c>
      <c r="BQ575" s="526">
        <f t="shared" si="734"/>
        <v>1</v>
      </c>
      <c r="BR575" s="526">
        <f t="shared" si="735"/>
        <v>1</v>
      </c>
      <c r="BS575" s="526">
        <f t="shared" si="736"/>
        <v>1</v>
      </c>
      <c r="BT575" s="526">
        <f t="shared" si="737"/>
        <v>1</v>
      </c>
      <c r="BU575" s="526">
        <f t="shared" si="738"/>
        <v>1</v>
      </c>
      <c r="BV575" s="525">
        <f t="shared" si="739"/>
        <v>3956.0910547903154</v>
      </c>
      <c r="BW575" s="525">
        <f t="shared" si="740"/>
        <v>50.489141527830071</v>
      </c>
      <c r="BX575" s="526">
        <f t="shared" si="741"/>
        <v>65.512549754310768</v>
      </c>
      <c r="BY575" s="529">
        <f t="shared" si="742"/>
        <v>1</v>
      </c>
      <c r="BZ575" s="530">
        <f t="shared" si="743"/>
        <v>5.470413810440383</v>
      </c>
      <c r="CB575" s="27"/>
      <c r="CC575" s="53"/>
    </row>
    <row r="576" spans="1:81">
      <c r="A576" s="32">
        <f t="shared" si="744"/>
        <v>1979</v>
      </c>
      <c r="B576" s="525">
        <f t="shared" si="667"/>
        <v>4286.6008840384866</v>
      </c>
      <c r="C576" s="525">
        <f t="shared" si="668"/>
        <v>102.92044601083839</v>
      </c>
      <c r="D576" s="525">
        <f t="shared" si="669"/>
        <v>4153.3629821082004</v>
      </c>
      <c r="E576" s="525">
        <f t="shared" si="670"/>
        <v>53.517458244141224</v>
      </c>
      <c r="F576" s="526">
        <f t="shared" si="671"/>
        <v>281.43431954914888</v>
      </c>
      <c r="G576" s="527">
        <f t="shared" si="672"/>
        <v>126.9003318684322</v>
      </c>
      <c r="H576" s="526">
        <f t="shared" si="673"/>
        <v>51.110636385963488</v>
      </c>
      <c r="I576" s="525">
        <f t="shared" si="674"/>
        <v>473.29159501828559</v>
      </c>
      <c r="J576" s="527">
        <f t="shared" si="675"/>
        <v>268.00129293078123</v>
      </c>
      <c r="K576" s="527">
        <f t="shared" si="676"/>
        <v>132.92963584764402</v>
      </c>
      <c r="L576" s="527">
        <f t="shared" si="677"/>
        <v>2.3114691869292696</v>
      </c>
      <c r="M576" s="527">
        <f t="shared" si="678"/>
        <v>2.6225542032006262</v>
      </c>
      <c r="N576" s="527">
        <f t="shared" si="679"/>
        <v>2.302483521047392</v>
      </c>
      <c r="O576" s="527">
        <f t="shared" si="680"/>
        <v>1</v>
      </c>
      <c r="P576" s="527">
        <f t="shared" si="681"/>
        <v>2.4601272949998347</v>
      </c>
      <c r="Q576" s="527">
        <f t="shared" si="682"/>
        <v>3.6462408265892341</v>
      </c>
      <c r="R576" s="527">
        <f t="shared" si="683"/>
        <v>1.896655963667313</v>
      </c>
      <c r="S576" s="527">
        <f t="shared" si="684"/>
        <v>2.4022420861656149</v>
      </c>
      <c r="T576" s="526">
        <f t="shared" si="685"/>
        <v>1</v>
      </c>
      <c r="U576" s="528">
        <f t="shared" si="686"/>
        <v>35.411381412553411</v>
      </c>
      <c r="V576" s="527">
        <f t="shared" si="687"/>
        <v>41.386955026670051</v>
      </c>
      <c r="W576" s="526">
        <f t="shared" si="688"/>
        <v>61.401893043299083</v>
      </c>
      <c r="X576" s="527">
        <f t="shared" si="689"/>
        <v>47.972018770755277</v>
      </c>
      <c r="Y576" s="526">
        <f t="shared" si="690"/>
        <v>64.249862014884286</v>
      </c>
      <c r="Z576" s="528">
        <f t="shared" si="691"/>
        <v>65.518603009146716</v>
      </c>
      <c r="AA576" s="526">
        <f t="shared" si="692"/>
        <v>1.735443222487016</v>
      </c>
      <c r="AB576" s="526">
        <f t="shared" si="693"/>
        <v>20.190196822635453</v>
      </c>
      <c r="AC576" s="526">
        <f t="shared" si="694"/>
        <v>2.0433073272659512</v>
      </c>
      <c r="AD576" s="526">
        <f t="shared" si="695"/>
        <v>7.4071868839672526</v>
      </c>
      <c r="AE576" s="527">
        <f t="shared" si="696"/>
        <v>6.3712984484179618</v>
      </c>
      <c r="AF576" s="526">
        <f t="shared" si="697"/>
        <v>14.519270973958715</v>
      </c>
      <c r="AG576" s="526">
        <f t="shared" si="698"/>
        <v>1</v>
      </c>
      <c r="AH576" s="526">
        <f t="shared" si="699"/>
        <v>1</v>
      </c>
      <c r="AI576" s="526">
        <f t="shared" si="700"/>
        <v>1</v>
      </c>
      <c r="AJ576" s="526">
        <f t="shared" si="701"/>
        <v>1</v>
      </c>
      <c r="AK576" s="526">
        <f t="shared" si="702"/>
        <v>1.0677362718674399</v>
      </c>
      <c r="AL576" s="526">
        <f t="shared" si="703"/>
        <v>0.93965438211819996</v>
      </c>
      <c r="AM576" s="526">
        <f t="shared" si="704"/>
        <v>0.91440514426157993</v>
      </c>
      <c r="AN576" s="526">
        <f t="shared" si="705"/>
        <v>1.2758624389419182</v>
      </c>
      <c r="AO576" s="526">
        <f t="shared" si="706"/>
        <v>1.0546397000000001</v>
      </c>
      <c r="AP576" s="526">
        <f t="shared" si="707"/>
        <v>1</v>
      </c>
      <c r="AQ576" s="526">
        <f t="shared" si="708"/>
        <v>1</v>
      </c>
      <c r="AR576" s="526">
        <f t="shared" si="709"/>
        <v>1</v>
      </c>
      <c r="AS576" s="526">
        <f t="shared" si="710"/>
        <v>1</v>
      </c>
      <c r="AT576" s="526">
        <f t="shared" si="711"/>
        <v>1</v>
      </c>
      <c r="AU576" s="526">
        <f t="shared" si="712"/>
        <v>1</v>
      </c>
      <c r="AV576" s="526">
        <f t="shared" si="713"/>
        <v>1</v>
      </c>
      <c r="AW576" s="526">
        <f t="shared" si="714"/>
        <v>1</v>
      </c>
      <c r="AX576" s="526">
        <f t="shared" si="715"/>
        <v>1</v>
      </c>
      <c r="AY576" s="526">
        <f t="shared" si="716"/>
        <v>1</v>
      </c>
      <c r="AZ576" s="526">
        <f t="shared" si="717"/>
        <v>1</v>
      </c>
      <c r="BA576" s="526">
        <f t="shared" si="718"/>
        <v>1</v>
      </c>
      <c r="BB576" s="526">
        <f t="shared" si="719"/>
        <v>1</v>
      </c>
      <c r="BC576" s="526">
        <f t="shared" si="720"/>
        <v>1</v>
      </c>
      <c r="BD576" s="526">
        <f t="shared" si="721"/>
        <v>1</v>
      </c>
      <c r="BE576" s="526">
        <f t="shared" si="722"/>
        <v>1</v>
      </c>
      <c r="BF576" s="526">
        <f t="shared" si="723"/>
        <v>1</v>
      </c>
      <c r="BG576" s="526">
        <f t="shared" si="724"/>
        <v>1</v>
      </c>
      <c r="BH576" s="526">
        <f t="shared" si="725"/>
        <v>1</v>
      </c>
      <c r="BI576" s="526">
        <f t="shared" si="726"/>
        <v>1</v>
      </c>
      <c r="BJ576" s="526">
        <f t="shared" si="727"/>
        <v>1</v>
      </c>
      <c r="BK576" s="526">
        <f t="shared" si="728"/>
        <v>1</v>
      </c>
      <c r="BL576" s="526">
        <f t="shared" si="729"/>
        <v>1</v>
      </c>
      <c r="BM576" s="526">
        <f t="shared" si="730"/>
        <v>1</v>
      </c>
      <c r="BN576" s="526">
        <f t="shared" si="731"/>
        <v>1</v>
      </c>
      <c r="BO576" s="526">
        <f t="shared" si="732"/>
        <v>1</v>
      </c>
      <c r="BP576" s="526">
        <f t="shared" si="733"/>
        <v>1</v>
      </c>
      <c r="BQ576" s="526">
        <f t="shared" si="734"/>
        <v>1</v>
      </c>
      <c r="BR576" s="526">
        <f t="shared" si="735"/>
        <v>1</v>
      </c>
      <c r="BS576" s="526">
        <f t="shared" si="736"/>
        <v>1</v>
      </c>
      <c r="BT576" s="526">
        <f t="shared" si="737"/>
        <v>1</v>
      </c>
      <c r="BU576" s="526">
        <f t="shared" si="738"/>
        <v>1</v>
      </c>
      <c r="BV576" s="525">
        <f t="shared" si="739"/>
        <v>4624.2344041300912</v>
      </c>
      <c r="BW576" s="525">
        <f t="shared" si="740"/>
        <v>51.457078111170205</v>
      </c>
      <c r="BX576" s="526">
        <f t="shared" si="741"/>
        <v>72.268619215165145</v>
      </c>
      <c r="BY576" s="529">
        <f t="shared" si="742"/>
        <v>1</v>
      </c>
      <c r="BZ576" s="530">
        <f t="shared" si="743"/>
        <v>6.1976475518578633</v>
      </c>
      <c r="CB576" s="27"/>
      <c r="CC576" s="53"/>
    </row>
    <row r="577" spans="1:81">
      <c r="A577" s="32">
        <f t="shared" si="744"/>
        <v>1980</v>
      </c>
      <c r="B577" s="525">
        <f t="shared" si="667"/>
        <v>5683.9403295642123</v>
      </c>
      <c r="C577" s="525">
        <f t="shared" si="668"/>
        <v>127.76552588735959</v>
      </c>
      <c r="D577" s="525">
        <f t="shared" si="669"/>
        <v>5478.9370207163111</v>
      </c>
      <c r="E577" s="525">
        <f t="shared" si="670"/>
        <v>74.531481781543292</v>
      </c>
      <c r="F577" s="526">
        <f t="shared" si="671"/>
        <v>330.29681699521097</v>
      </c>
      <c r="G577" s="527">
        <f t="shared" si="672"/>
        <v>167.81239034537813</v>
      </c>
      <c r="H577" s="526">
        <f t="shared" si="673"/>
        <v>74.15104707747858</v>
      </c>
      <c r="I577" s="525">
        <f t="shared" si="674"/>
        <v>592.25634100041657</v>
      </c>
      <c r="J577" s="527">
        <f t="shared" si="675"/>
        <v>370.69899046699089</v>
      </c>
      <c r="K577" s="527">
        <f t="shared" si="676"/>
        <v>201.99806448490202</v>
      </c>
      <c r="L577" s="527">
        <f t="shared" si="677"/>
        <v>2.9988301481243158</v>
      </c>
      <c r="M577" s="527">
        <f t="shared" si="678"/>
        <v>3.2531829505935947</v>
      </c>
      <c r="N577" s="527">
        <f t="shared" si="679"/>
        <v>2.8198178406991894</v>
      </c>
      <c r="O577" s="527">
        <f t="shared" si="680"/>
        <v>1</v>
      </c>
      <c r="P577" s="527">
        <f t="shared" si="681"/>
        <v>3.0319442826237424</v>
      </c>
      <c r="Q577" s="527">
        <f t="shared" si="682"/>
        <v>4.9356800756129919</v>
      </c>
      <c r="R577" s="527">
        <f t="shared" si="683"/>
        <v>2.1168936105772325</v>
      </c>
      <c r="S577" s="527">
        <f t="shared" si="684"/>
        <v>2.8575498458296855</v>
      </c>
      <c r="T577" s="526">
        <f t="shared" si="685"/>
        <v>1</v>
      </c>
      <c r="U577" s="528">
        <f t="shared" si="686"/>
        <v>34.302133656029</v>
      </c>
      <c r="V577" s="527">
        <f t="shared" si="687"/>
        <v>42.381008266133414</v>
      </c>
      <c r="W577" s="526">
        <f t="shared" si="688"/>
        <v>66.261157683133405</v>
      </c>
      <c r="X577" s="527">
        <f t="shared" si="689"/>
        <v>49.191012764520643</v>
      </c>
      <c r="Y577" s="526">
        <f t="shared" si="690"/>
        <v>69.165374653893252</v>
      </c>
      <c r="Z577" s="528">
        <f t="shared" si="691"/>
        <v>73.115928028234322</v>
      </c>
      <c r="AA577" s="526">
        <f t="shared" si="692"/>
        <v>1.7292148090663255</v>
      </c>
      <c r="AB577" s="526">
        <f t="shared" si="693"/>
        <v>24.749896359528023</v>
      </c>
      <c r="AC577" s="526">
        <f t="shared" si="694"/>
        <v>2.2860557113676023</v>
      </c>
      <c r="AD577" s="526">
        <f t="shared" si="695"/>
        <v>9.0825266361344443</v>
      </c>
      <c r="AE577" s="527">
        <f t="shared" si="696"/>
        <v>7.0248226778976539</v>
      </c>
      <c r="AF577" s="526">
        <f t="shared" si="697"/>
        <v>16.30173806027079</v>
      </c>
      <c r="AG577" s="526">
        <f t="shared" si="698"/>
        <v>1</v>
      </c>
      <c r="AH577" s="526">
        <f t="shared" si="699"/>
        <v>1</v>
      </c>
      <c r="AI577" s="526">
        <f t="shared" si="700"/>
        <v>1</v>
      </c>
      <c r="AJ577" s="526">
        <f t="shared" si="701"/>
        <v>1</v>
      </c>
      <c r="AK577" s="526">
        <f t="shared" si="702"/>
        <v>1.1242733345573297</v>
      </c>
      <c r="AL577" s="526">
        <f t="shared" si="703"/>
        <v>0.842404006151933</v>
      </c>
      <c r="AM577" s="526">
        <f t="shared" si="704"/>
        <v>0.76813205103823301</v>
      </c>
      <c r="AN577" s="526">
        <f t="shared" si="705"/>
        <v>1.3727178033273082</v>
      </c>
      <c r="AO577" s="526">
        <f t="shared" si="706"/>
        <v>1.0904005284115701</v>
      </c>
      <c r="AP577" s="526">
        <f t="shared" si="707"/>
        <v>1</v>
      </c>
      <c r="AQ577" s="526">
        <f t="shared" si="708"/>
        <v>1</v>
      </c>
      <c r="AR577" s="526">
        <f t="shared" si="709"/>
        <v>1</v>
      </c>
      <c r="AS577" s="526">
        <f t="shared" si="710"/>
        <v>1</v>
      </c>
      <c r="AT577" s="526">
        <f t="shared" si="711"/>
        <v>1</v>
      </c>
      <c r="AU577" s="526">
        <f t="shared" si="712"/>
        <v>1</v>
      </c>
      <c r="AV577" s="526">
        <f t="shared" si="713"/>
        <v>1</v>
      </c>
      <c r="AW577" s="526">
        <f t="shared" si="714"/>
        <v>1</v>
      </c>
      <c r="AX577" s="526">
        <f t="shared" si="715"/>
        <v>1</v>
      </c>
      <c r="AY577" s="526">
        <f t="shared" si="716"/>
        <v>1</v>
      </c>
      <c r="AZ577" s="526">
        <f t="shared" si="717"/>
        <v>1</v>
      </c>
      <c r="BA577" s="526">
        <f t="shared" si="718"/>
        <v>1</v>
      </c>
      <c r="BB577" s="526">
        <f t="shared" si="719"/>
        <v>1</v>
      </c>
      <c r="BC577" s="526">
        <f t="shared" si="720"/>
        <v>1</v>
      </c>
      <c r="BD577" s="526">
        <f t="shared" si="721"/>
        <v>1</v>
      </c>
      <c r="BE577" s="526">
        <f t="shared" si="722"/>
        <v>1</v>
      </c>
      <c r="BF577" s="526">
        <f t="shared" si="723"/>
        <v>1</v>
      </c>
      <c r="BG577" s="526">
        <f t="shared" si="724"/>
        <v>1</v>
      </c>
      <c r="BH577" s="526">
        <f t="shared" si="725"/>
        <v>1</v>
      </c>
      <c r="BI577" s="526">
        <f t="shared" si="726"/>
        <v>1</v>
      </c>
      <c r="BJ577" s="526">
        <f t="shared" si="727"/>
        <v>1</v>
      </c>
      <c r="BK577" s="526">
        <f t="shared" si="728"/>
        <v>1</v>
      </c>
      <c r="BL577" s="526">
        <f t="shared" si="729"/>
        <v>1</v>
      </c>
      <c r="BM577" s="526">
        <f t="shared" si="730"/>
        <v>1</v>
      </c>
      <c r="BN577" s="526">
        <f t="shared" si="731"/>
        <v>1</v>
      </c>
      <c r="BO577" s="526">
        <f t="shared" si="732"/>
        <v>1</v>
      </c>
      <c r="BP577" s="526">
        <f t="shared" si="733"/>
        <v>1</v>
      </c>
      <c r="BQ577" s="526">
        <f t="shared" si="734"/>
        <v>1</v>
      </c>
      <c r="BR577" s="526">
        <f t="shared" si="735"/>
        <v>1</v>
      </c>
      <c r="BS577" s="526">
        <f t="shared" si="736"/>
        <v>1</v>
      </c>
      <c r="BT577" s="526">
        <f t="shared" si="737"/>
        <v>1</v>
      </c>
      <c r="BU577" s="526">
        <f t="shared" si="738"/>
        <v>1</v>
      </c>
      <c r="BV577" s="525">
        <f t="shared" si="739"/>
        <v>5802.6010791590934</v>
      </c>
      <c r="BW577" s="525">
        <f t="shared" si="740"/>
        <v>52.798386764090345</v>
      </c>
      <c r="BX577" s="526">
        <f t="shared" si="741"/>
        <v>80.721238042005638</v>
      </c>
      <c r="BY577" s="529">
        <f t="shared" si="742"/>
        <v>1</v>
      </c>
      <c r="BZ577" s="530">
        <f t="shared" si="743"/>
        <v>6.9733635427031748</v>
      </c>
      <c r="CB577" s="27"/>
      <c r="CC577" s="53"/>
    </row>
    <row r="578" spans="1:81">
      <c r="A578" s="32">
        <f t="shared" si="744"/>
        <v>1981</v>
      </c>
      <c r="B578" s="525">
        <f t="shared" si="667"/>
        <v>5467.7281425071069</v>
      </c>
      <c r="C578" s="525">
        <f t="shared" si="668"/>
        <v>129.08852758163343</v>
      </c>
      <c r="D578" s="525">
        <f t="shared" si="669"/>
        <v>5193.7145172918608</v>
      </c>
      <c r="E578" s="525">
        <f t="shared" si="670"/>
        <v>65.957379224980073</v>
      </c>
      <c r="F578" s="526">
        <f t="shared" si="671"/>
        <v>362.93484154489289</v>
      </c>
      <c r="G578" s="527">
        <f t="shared" si="672"/>
        <v>171.49199519008275</v>
      </c>
      <c r="H578" s="526">
        <f t="shared" si="673"/>
        <v>72.705143125679925</v>
      </c>
      <c r="I578" s="525">
        <f t="shared" si="674"/>
        <v>678.86253705958131</v>
      </c>
      <c r="J578" s="527">
        <f t="shared" si="675"/>
        <v>377.45937728344273</v>
      </c>
      <c r="K578" s="527">
        <f t="shared" si="676"/>
        <v>182.97743561953115</v>
      </c>
      <c r="L578" s="527">
        <f t="shared" si="677"/>
        <v>3.2312952940980217</v>
      </c>
      <c r="M578" s="527">
        <f t="shared" si="678"/>
        <v>3.4395214752758139</v>
      </c>
      <c r="N578" s="527">
        <f t="shared" si="679"/>
        <v>2.7530989086811717</v>
      </c>
      <c r="O578" s="527">
        <f t="shared" si="680"/>
        <v>1</v>
      </c>
      <c r="P578" s="527">
        <f t="shared" si="681"/>
        <v>2.9097239978118252</v>
      </c>
      <c r="Q578" s="527">
        <f t="shared" si="682"/>
        <v>5.3077979330302023</v>
      </c>
      <c r="R578" s="527">
        <f t="shared" si="683"/>
        <v>1.8483399492345964</v>
      </c>
      <c r="S578" s="527">
        <f t="shared" si="684"/>
        <v>3.0201222502974217</v>
      </c>
      <c r="T578" s="526">
        <f t="shared" si="685"/>
        <v>1</v>
      </c>
      <c r="U578" s="528">
        <f t="shared" si="686"/>
        <v>34.361892307270047</v>
      </c>
      <c r="V578" s="527">
        <f t="shared" si="687"/>
        <v>44.228349035759031</v>
      </c>
      <c r="W578" s="526">
        <f t="shared" si="688"/>
        <v>74.026836949814253</v>
      </c>
      <c r="X578" s="527">
        <f t="shared" si="689"/>
        <v>52.181231572298991</v>
      </c>
      <c r="Y578" s="526">
        <f t="shared" si="690"/>
        <v>77.189394768375536</v>
      </c>
      <c r="Z578" s="528">
        <f t="shared" si="691"/>
        <v>84.069542392172423</v>
      </c>
      <c r="AA578" s="526">
        <f t="shared" si="692"/>
        <v>1.779014058612562</v>
      </c>
      <c r="AB578" s="526">
        <f t="shared" si="693"/>
        <v>25.468564050098912</v>
      </c>
      <c r="AC578" s="526">
        <f t="shared" si="694"/>
        <v>2.4842951472791244</v>
      </c>
      <c r="AD578" s="526">
        <f t="shared" si="695"/>
        <v>10.60462549546169</v>
      </c>
      <c r="AE578" s="527">
        <f t="shared" si="696"/>
        <v>5.3682235982445192</v>
      </c>
      <c r="AF578" s="526">
        <f t="shared" si="697"/>
        <v>10.959276747022979</v>
      </c>
      <c r="AG578" s="526">
        <f t="shared" si="698"/>
        <v>1</v>
      </c>
      <c r="AH578" s="526">
        <f t="shared" si="699"/>
        <v>1</v>
      </c>
      <c r="AI578" s="526">
        <f t="shared" si="700"/>
        <v>1</v>
      </c>
      <c r="AJ578" s="526">
        <f t="shared" si="701"/>
        <v>1</v>
      </c>
      <c r="AK578" s="526">
        <f t="shared" si="702"/>
        <v>1.2175327070775279</v>
      </c>
      <c r="AL578" s="526">
        <f t="shared" si="703"/>
        <v>0.78007790335277605</v>
      </c>
      <c r="AM578" s="526">
        <f t="shared" si="704"/>
        <v>0.68246543272734816</v>
      </c>
      <c r="AN578" s="526">
        <f t="shared" si="705"/>
        <v>1.5280712162733188</v>
      </c>
      <c r="AO578" s="526">
        <f t="shared" si="706"/>
        <v>1.1932416542487072</v>
      </c>
      <c r="AP578" s="526">
        <f t="shared" si="707"/>
        <v>1</v>
      </c>
      <c r="AQ578" s="526">
        <f t="shared" si="708"/>
        <v>1</v>
      </c>
      <c r="AR578" s="526">
        <f t="shared" si="709"/>
        <v>1</v>
      </c>
      <c r="AS578" s="526">
        <f t="shared" si="710"/>
        <v>1</v>
      </c>
      <c r="AT578" s="526">
        <f t="shared" si="711"/>
        <v>1</v>
      </c>
      <c r="AU578" s="526">
        <f t="shared" si="712"/>
        <v>1</v>
      </c>
      <c r="AV578" s="526">
        <f t="shared" si="713"/>
        <v>1</v>
      </c>
      <c r="AW578" s="526">
        <f t="shared" si="714"/>
        <v>1</v>
      </c>
      <c r="AX578" s="526">
        <f t="shared" si="715"/>
        <v>1</v>
      </c>
      <c r="AY578" s="526">
        <f t="shared" si="716"/>
        <v>1</v>
      </c>
      <c r="AZ578" s="526">
        <f t="shared" si="717"/>
        <v>1</v>
      </c>
      <c r="BA578" s="526">
        <f t="shared" si="718"/>
        <v>1</v>
      </c>
      <c r="BB578" s="526">
        <f t="shared" si="719"/>
        <v>1</v>
      </c>
      <c r="BC578" s="526">
        <f t="shared" si="720"/>
        <v>1</v>
      </c>
      <c r="BD578" s="526">
        <f t="shared" si="721"/>
        <v>1</v>
      </c>
      <c r="BE578" s="526">
        <f t="shared" si="722"/>
        <v>1</v>
      </c>
      <c r="BF578" s="526">
        <f t="shared" si="723"/>
        <v>1</v>
      </c>
      <c r="BG578" s="526">
        <f t="shared" si="724"/>
        <v>1</v>
      </c>
      <c r="BH578" s="526">
        <f t="shared" si="725"/>
        <v>1</v>
      </c>
      <c r="BI578" s="526">
        <f t="shared" si="726"/>
        <v>1</v>
      </c>
      <c r="BJ578" s="526">
        <f t="shared" si="727"/>
        <v>1</v>
      </c>
      <c r="BK578" s="526">
        <f t="shared" si="728"/>
        <v>1</v>
      </c>
      <c r="BL578" s="526">
        <f t="shared" si="729"/>
        <v>1</v>
      </c>
      <c r="BM578" s="526">
        <f t="shared" si="730"/>
        <v>1</v>
      </c>
      <c r="BN578" s="526">
        <f t="shared" si="731"/>
        <v>1</v>
      </c>
      <c r="BO578" s="526">
        <f t="shared" si="732"/>
        <v>1</v>
      </c>
      <c r="BP578" s="526">
        <f t="shared" si="733"/>
        <v>1</v>
      </c>
      <c r="BQ578" s="526">
        <f t="shared" si="734"/>
        <v>1</v>
      </c>
      <c r="BR578" s="526">
        <f t="shared" si="735"/>
        <v>1</v>
      </c>
      <c r="BS578" s="526">
        <f t="shared" si="736"/>
        <v>1</v>
      </c>
      <c r="BT578" s="526">
        <f t="shared" si="737"/>
        <v>1</v>
      </c>
      <c r="BU578" s="526">
        <f t="shared" si="738"/>
        <v>1</v>
      </c>
      <c r="BV578" s="525">
        <f t="shared" si="739"/>
        <v>5406.889862708168</v>
      </c>
      <c r="BW578" s="525">
        <f t="shared" si="740"/>
        <v>55.210009034957686</v>
      </c>
      <c r="BX578" s="526">
        <f t="shared" si="741"/>
        <v>92.897748882942423</v>
      </c>
      <c r="BY578" s="529">
        <f t="shared" si="742"/>
        <v>1</v>
      </c>
      <c r="BZ578" s="530">
        <f t="shared" si="743"/>
        <v>7.5955524103603524</v>
      </c>
      <c r="CB578" s="27"/>
      <c r="CC578" s="53"/>
    </row>
    <row r="579" spans="1:81">
      <c r="A579" s="32">
        <f t="shared" si="744"/>
        <v>1982</v>
      </c>
      <c r="B579" s="525">
        <f t="shared" si="667"/>
        <v>6605.3824405287532</v>
      </c>
      <c r="C579" s="525">
        <f t="shared" si="668"/>
        <v>154.61526225001867</v>
      </c>
      <c r="D579" s="525">
        <f t="shared" si="669"/>
        <v>6282.9460389442784</v>
      </c>
      <c r="E579" s="525">
        <f t="shared" si="670"/>
        <v>79.275313964588747</v>
      </c>
      <c r="F579" s="526">
        <f t="shared" si="671"/>
        <v>469.06659318150844</v>
      </c>
      <c r="G579" s="527">
        <f t="shared" si="672"/>
        <v>210.9581490532087</v>
      </c>
      <c r="H579" s="526">
        <f t="shared" si="673"/>
        <v>87.424864209712055</v>
      </c>
      <c r="I579" s="525">
        <f t="shared" si="674"/>
        <v>870.74520584705488</v>
      </c>
      <c r="J579" s="527">
        <f t="shared" si="675"/>
        <v>470.6822891694178</v>
      </c>
      <c r="K579" s="527">
        <f t="shared" si="676"/>
        <v>220.92944468289738</v>
      </c>
      <c r="L579" s="527">
        <f t="shared" si="677"/>
        <v>4.1229082884000068</v>
      </c>
      <c r="M579" s="527">
        <f t="shared" si="678"/>
        <v>4.1716343818680661</v>
      </c>
      <c r="N579" s="527">
        <f t="shared" si="679"/>
        <v>2.6995244439483548</v>
      </c>
      <c r="O579" s="527">
        <f t="shared" si="680"/>
        <v>1</v>
      </c>
      <c r="P579" s="527">
        <f t="shared" si="681"/>
        <v>2.8666217943780015</v>
      </c>
      <c r="Q579" s="527">
        <f t="shared" si="682"/>
        <v>4.9417482220061038</v>
      </c>
      <c r="R579" s="527">
        <f t="shared" si="683"/>
        <v>1.9167147000713189</v>
      </c>
      <c r="S579" s="527">
        <f t="shared" si="684"/>
        <v>2.9881429746101373</v>
      </c>
      <c r="T579" s="526">
        <f t="shared" si="685"/>
        <v>0.997307270370001</v>
      </c>
      <c r="U579" s="528">
        <f t="shared" si="686"/>
        <v>48.615286431185616</v>
      </c>
      <c r="V579" s="527">
        <f t="shared" si="687"/>
        <v>59.780496990849642</v>
      </c>
      <c r="W579" s="526">
        <f t="shared" si="688"/>
        <v>90.768069821500148</v>
      </c>
      <c r="X579" s="527">
        <f t="shared" si="689"/>
        <v>69.092804483904914</v>
      </c>
      <c r="Y579" s="526">
        <f t="shared" si="690"/>
        <v>95.267588198137034</v>
      </c>
      <c r="Z579" s="528">
        <f t="shared" si="691"/>
        <v>93.626250309326153</v>
      </c>
      <c r="AA579" s="526">
        <f t="shared" si="692"/>
        <v>2.4747025605619704</v>
      </c>
      <c r="AB579" s="526">
        <f t="shared" si="693"/>
        <v>31.720240780646112</v>
      </c>
      <c r="AC579" s="526">
        <f t="shared" si="694"/>
        <v>3.0631734294518842</v>
      </c>
      <c r="AD579" s="526">
        <f t="shared" si="695"/>
        <v>12.907846227746115</v>
      </c>
      <c r="AE579" s="527">
        <f t="shared" si="696"/>
        <v>5.9441360139058439</v>
      </c>
      <c r="AF579" s="526">
        <f t="shared" si="697"/>
        <v>12.664557328701093</v>
      </c>
      <c r="AG579" s="526">
        <f t="shared" si="698"/>
        <v>1</v>
      </c>
      <c r="AH579" s="526">
        <f t="shared" si="699"/>
        <v>1</v>
      </c>
      <c r="AI579" s="526">
        <f t="shared" si="700"/>
        <v>1</v>
      </c>
      <c r="AJ579" s="526">
        <f t="shared" si="701"/>
        <v>1</v>
      </c>
      <c r="AK579" s="526">
        <f t="shared" si="702"/>
        <v>1.3411503856196285</v>
      </c>
      <c r="AL579" s="526">
        <f t="shared" si="703"/>
        <v>1.0224088700059448</v>
      </c>
      <c r="AM579" s="526">
        <f t="shared" si="704"/>
        <v>0.94559455283377647</v>
      </c>
      <c r="AN579" s="526">
        <f t="shared" si="705"/>
        <v>1.9118726492122191</v>
      </c>
      <c r="AO579" s="526">
        <f t="shared" si="706"/>
        <v>1.5213658071631153</v>
      </c>
      <c r="AP579" s="526">
        <f t="shared" si="707"/>
        <v>1</v>
      </c>
      <c r="AQ579" s="526">
        <f t="shared" si="708"/>
        <v>1</v>
      </c>
      <c r="AR579" s="526">
        <f t="shared" si="709"/>
        <v>1</v>
      </c>
      <c r="AS579" s="526">
        <f t="shared" si="710"/>
        <v>1</v>
      </c>
      <c r="AT579" s="526">
        <f t="shared" si="711"/>
        <v>1.3044005744744909</v>
      </c>
      <c r="AU579" s="526">
        <f t="shared" si="712"/>
        <v>1</v>
      </c>
      <c r="AV579" s="526">
        <f t="shared" si="713"/>
        <v>1</v>
      </c>
      <c r="AW579" s="526">
        <f t="shared" si="714"/>
        <v>1</v>
      </c>
      <c r="AX579" s="526">
        <f t="shared" si="715"/>
        <v>1</v>
      </c>
      <c r="AY579" s="526">
        <f t="shared" si="716"/>
        <v>1</v>
      </c>
      <c r="AZ579" s="526">
        <f t="shared" si="717"/>
        <v>1</v>
      </c>
      <c r="BA579" s="526">
        <f t="shared" si="718"/>
        <v>1</v>
      </c>
      <c r="BB579" s="526">
        <f t="shared" si="719"/>
        <v>1</v>
      </c>
      <c r="BC579" s="526">
        <f t="shared" si="720"/>
        <v>1</v>
      </c>
      <c r="BD579" s="526">
        <f t="shared" si="721"/>
        <v>1</v>
      </c>
      <c r="BE579" s="526">
        <f t="shared" si="722"/>
        <v>1</v>
      </c>
      <c r="BF579" s="526">
        <f t="shared" si="723"/>
        <v>1</v>
      </c>
      <c r="BG579" s="526">
        <f t="shared" si="724"/>
        <v>1</v>
      </c>
      <c r="BH579" s="526">
        <f t="shared" si="725"/>
        <v>1</v>
      </c>
      <c r="BI579" s="526">
        <f t="shared" si="726"/>
        <v>1</v>
      </c>
      <c r="BJ579" s="526">
        <f t="shared" si="727"/>
        <v>1</v>
      </c>
      <c r="BK579" s="526">
        <f t="shared" si="728"/>
        <v>1</v>
      </c>
      <c r="BL579" s="526">
        <f t="shared" si="729"/>
        <v>1</v>
      </c>
      <c r="BM579" s="526">
        <f t="shared" si="730"/>
        <v>1</v>
      </c>
      <c r="BN579" s="526">
        <f t="shared" si="731"/>
        <v>1</v>
      </c>
      <c r="BO579" s="526">
        <f t="shared" si="732"/>
        <v>1</v>
      </c>
      <c r="BP579" s="526">
        <f t="shared" si="733"/>
        <v>1</v>
      </c>
      <c r="BQ579" s="526">
        <f t="shared" si="734"/>
        <v>1</v>
      </c>
      <c r="BR579" s="526">
        <f t="shared" si="735"/>
        <v>1</v>
      </c>
      <c r="BS579" s="526">
        <f t="shared" si="736"/>
        <v>1</v>
      </c>
      <c r="BT579" s="526">
        <f t="shared" si="737"/>
        <v>1</v>
      </c>
      <c r="BU579" s="526">
        <f t="shared" si="738"/>
        <v>1</v>
      </c>
      <c r="BV579" s="525">
        <f t="shared" si="739"/>
        <v>6968.1120251116272</v>
      </c>
      <c r="BW579" s="525">
        <f t="shared" si="740"/>
        <v>74.772918606191254</v>
      </c>
      <c r="BX579" s="526">
        <f t="shared" si="741"/>
        <v>103.55112616860067</v>
      </c>
      <c r="BY579" s="529">
        <f t="shared" si="742"/>
        <v>1</v>
      </c>
      <c r="BZ579" s="530">
        <f t="shared" si="743"/>
        <v>7.886445906927344</v>
      </c>
      <c r="CB579" s="27"/>
      <c r="CC579" s="53"/>
    </row>
    <row r="580" spans="1:81">
      <c r="A580" s="32">
        <f t="shared" si="744"/>
        <v>1983</v>
      </c>
      <c r="B580" s="525">
        <f t="shared" si="667"/>
        <v>8044.3745017541669</v>
      </c>
      <c r="C580" s="525">
        <f t="shared" si="668"/>
        <v>197.91324388667252</v>
      </c>
      <c r="D580" s="525">
        <f t="shared" si="669"/>
        <v>7620.7668277760413</v>
      </c>
      <c r="E580" s="525">
        <f t="shared" si="670"/>
        <v>91.744667474553879</v>
      </c>
      <c r="F580" s="526">
        <f t="shared" si="671"/>
        <v>621.39711348580045</v>
      </c>
      <c r="G580" s="527">
        <f t="shared" si="672"/>
        <v>260.69326892464568</v>
      </c>
      <c r="H580" s="526">
        <f t="shared" si="673"/>
        <v>106.86492759063029</v>
      </c>
      <c r="I580" s="525">
        <f t="shared" si="674"/>
        <v>1204.7734501744042</v>
      </c>
      <c r="J580" s="527">
        <f t="shared" si="675"/>
        <v>606.58851941927264</v>
      </c>
      <c r="K580" s="527">
        <f t="shared" si="676"/>
        <v>264.88142016958551</v>
      </c>
      <c r="L580" s="527">
        <f t="shared" si="677"/>
        <v>5.6022446122278993</v>
      </c>
      <c r="M580" s="527">
        <f t="shared" si="678"/>
        <v>5.4355275533137988</v>
      </c>
      <c r="N580" s="527">
        <f t="shared" si="679"/>
        <v>3.336078619594641</v>
      </c>
      <c r="O580" s="527">
        <f t="shared" si="680"/>
        <v>1</v>
      </c>
      <c r="P580" s="527">
        <f t="shared" si="681"/>
        <v>3.5435404435891433</v>
      </c>
      <c r="Q580" s="527">
        <f t="shared" si="682"/>
        <v>6.2092052637675614</v>
      </c>
      <c r="R580" s="527">
        <f t="shared" si="683"/>
        <v>2.3123529843244777</v>
      </c>
      <c r="S580" s="527">
        <f t="shared" si="684"/>
        <v>3.7448640742302408</v>
      </c>
      <c r="T580" s="526">
        <f t="shared" si="685"/>
        <v>1.3536802582762257</v>
      </c>
      <c r="U580" s="528">
        <f t="shared" si="686"/>
        <v>49.481430982879814</v>
      </c>
      <c r="V580" s="527">
        <f t="shared" si="687"/>
        <v>62.871455379834579</v>
      </c>
      <c r="W580" s="526">
        <f t="shared" si="688"/>
        <v>98.448518700010155</v>
      </c>
      <c r="X580" s="527">
        <f t="shared" si="689"/>
        <v>74.748070656822804</v>
      </c>
      <c r="Y580" s="526">
        <f t="shared" si="690"/>
        <v>103.64222135305336</v>
      </c>
      <c r="Z580" s="528">
        <f t="shared" si="691"/>
        <v>101.69763493041076</v>
      </c>
      <c r="AA580" s="526">
        <f t="shared" si="692"/>
        <v>2.7022544542570159</v>
      </c>
      <c r="AB580" s="526">
        <f t="shared" si="693"/>
        <v>39.197297873171074</v>
      </c>
      <c r="AC580" s="526">
        <f t="shared" si="694"/>
        <v>3.6330284478612218</v>
      </c>
      <c r="AD580" s="526">
        <f t="shared" si="695"/>
        <v>16.787962874791319</v>
      </c>
      <c r="AE580" s="527">
        <f t="shared" si="696"/>
        <v>6.8589280854164985</v>
      </c>
      <c r="AF580" s="526">
        <f t="shared" si="697"/>
        <v>10.490444296414875</v>
      </c>
      <c r="AG580" s="526">
        <f t="shared" si="698"/>
        <v>1</v>
      </c>
      <c r="AH580" s="526">
        <f t="shared" si="699"/>
        <v>1</v>
      </c>
      <c r="AI580" s="526">
        <f t="shared" si="700"/>
        <v>1</v>
      </c>
      <c r="AJ580" s="526">
        <f t="shared" si="701"/>
        <v>1</v>
      </c>
      <c r="AK580" s="526">
        <f t="shared" si="702"/>
        <v>1.4090313712373803</v>
      </c>
      <c r="AL580" s="526">
        <f t="shared" si="703"/>
        <v>1.0888365123853101</v>
      </c>
      <c r="AM580" s="526">
        <f t="shared" si="704"/>
        <v>1.0354390845578143</v>
      </c>
      <c r="AN580" s="526">
        <f t="shared" si="705"/>
        <v>2.0859727435183721</v>
      </c>
      <c r="AO580" s="526">
        <f t="shared" si="706"/>
        <v>1.7509873740772131</v>
      </c>
      <c r="AP580" s="526">
        <f t="shared" si="707"/>
        <v>1</v>
      </c>
      <c r="AQ580" s="526">
        <f t="shared" si="708"/>
        <v>1</v>
      </c>
      <c r="AR580" s="526">
        <f t="shared" si="709"/>
        <v>1</v>
      </c>
      <c r="AS580" s="526">
        <f t="shared" si="710"/>
        <v>1</v>
      </c>
      <c r="AT580" s="526">
        <f t="shared" si="711"/>
        <v>1.5256560466899318</v>
      </c>
      <c r="AU580" s="526">
        <f t="shared" si="712"/>
        <v>1</v>
      </c>
      <c r="AV580" s="526">
        <f t="shared" si="713"/>
        <v>1</v>
      </c>
      <c r="AW580" s="526">
        <f t="shared" si="714"/>
        <v>1</v>
      </c>
      <c r="AX580" s="526">
        <f t="shared" si="715"/>
        <v>1</v>
      </c>
      <c r="AY580" s="526">
        <f t="shared" si="716"/>
        <v>1</v>
      </c>
      <c r="AZ580" s="526">
        <f t="shared" si="717"/>
        <v>1</v>
      </c>
      <c r="BA580" s="526">
        <f t="shared" si="718"/>
        <v>1</v>
      </c>
      <c r="BB580" s="526">
        <f t="shared" si="719"/>
        <v>1</v>
      </c>
      <c r="BC580" s="526">
        <f t="shared" si="720"/>
        <v>1</v>
      </c>
      <c r="BD580" s="526">
        <f t="shared" si="721"/>
        <v>1</v>
      </c>
      <c r="BE580" s="526">
        <f t="shared" si="722"/>
        <v>1</v>
      </c>
      <c r="BF580" s="526">
        <f t="shared" si="723"/>
        <v>1</v>
      </c>
      <c r="BG580" s="526">
        <f t="shared" si="724"/>
        <v>1</v>
      </c>
      <c r="BH580" s="526">
        <f t="shared" si="725"/>
        <v>1</v>
      </c>
      <c r="BI580" s="526">
        <f t="shared" si="726"/>
        <v>1</v>
      </c>
      <c r="BJ580" s="526">
        <f t="shared" si="727"/>
        <v>1</v>
      </c>
      <c r="BK580" s="526">
        <f t="shared" si="728"/>
        <v>1</v>
      </c>
      <c r="BL580" s="526">
        <f t="shared" si="729"/>
        <v>1</v>
      </c>
      <c r="BM580" s="526">
        <f t="shared" si="730"/>
        <v>1</v>
      </c>
      <c r="BN580" s="526">
        <f t="shared" si="731"/>
        <v>1</v>
      </c>
      <c r="BO580" s="526">
        <f t="shared" si="732"/>
        <v>1</v>
      </c>
      <c r="BP580" s="526">
        <f t="shared" si="733"/>
        <v>1</v>
      </c>
      <c r="BQ580" s="526">
        <f t="shared" si="734"/>
        <v>1</v>
      </c>
      <c r="BR580" s="526">
        <f t="shared" si="735"/>
        <v>1</v>
      </c>
      <c r="BS580" s="526">
        <f t="shared" si="736"/>
        <v>1</v>
      </c>
      <c r="BT580" s="526">
        <f t="shared" si="737"/>
        <v>1</v>
      </c>
      <c r="BU580" s="526">
        <f t="shared" si="738"/>
        <v>1</v>
      </c>
      <c r="BV580" s="525">
        <f t="shared" si="739"/>
        <v>8377.6698214595708</v>
      </c>
      <c r="BW580" s="525">
        <f t="shared" si="740"/>
        <v>78.79634023319862</v>
      </c>
      <c r="BX580" s="526">
        <f t="shared" si="741"/>
        <v>112.57935039656797</v>
      </c>
      <c r="BY580" s="529">
        <f t="shared" si="742"/>
        <v>1</v>
      </c>
      <c r="BZ580" s="530">
        <f t="shared" si="743"/>
        <v>8.1854197783989751</v>
      </c>
      <c r="CB580" s="27"/>
      <c r="CC580" s="53"/>
    </row>
    <row r="581" spans="1:81">
      <c r="A581" s="32">
        <f t="shared" si="744"/>
        <v>1984</v>
      </c>
      <c r="B581" s="525">
        <f t="shared" si="667"/>
        <v>8393.7457985056717</v>
      </c>
      <c r="C581" s="525">
        <f t="shared" si="668"/>
        <v>217.41968537209598</v>
      </c>
      <c r="D581" s="525">
        <f t="shared" si="669"/>
        <v>8094.1932495713381</v>
      </c>
      <c r="E581" s="525">
        <f t="shared" si="670"/>
        <v>90.671322607123088</v>
      </c>
      <c r="F581" s="526">
        <f t="shared" si="671"/>
        <v>635.55908859158239</v>
      </c>
      <c r="G581" s="527">
        <f t="shared" si="672"/>
        <v>263.88569708701368</v>
      </c>
      <c r="H581" s="526">
        <f t="shared" si="673"/>
        <v>100.52285457011206</v>
      </c>
      <c r="I581" s="525">
        <f t="shared" si="674"/>
        <v>1229.6610526124387</v>
      </c>
      <c r="J581" s="527">
        <f t="shared" si="675"/>
        <v>561.18270196656408</v>
      </c>
      <c r="K581" s="527">
        <f t="shared" si="676"/>
        <v>222.51048923893185</v>
      </c>
      <c r="L581" s="527">
        <f t="shared" si="677"/>
        <v>4.4751230411126688</v>
      </c>
      <c r="M581" s="527">
        <f t="shared" si="678"/>
        <v>6.5559890461140125</v>
      </c>
      <c r="N581" s="527">
        <f t="shared" si="679"/>
        <v>3.5791262012102463</v>
      </c>
      <c r="O581" s="527">
        <f t="shared" si="680"/>
        <v>1</v>
      </c>
      <c r="P581" s="527">
        <f t="shared" si="681"/>
        <v>3.6414230503969724</v>
      </c>
      <c r="Q581" s="527">
        <f t="shared" si="682"/>
        <v>7.0065450268327547</v>
      </c>
      <c r="R581" s="527">
        <f t="shared" si="683"/>
        <v>2.3206584144163798</v>
      </c>
      <c r="S581" s="527">
        <f t="shared" si="684"/>
        <v>3.8460791851537137</v>
      </c>
      <c r="T581" s="526">
        <f t="shared" si="685"/>
        <v>1.5066392422821062</v>
      </c>
      <c r="U581" s="528">
        <f t="shared" si="686"/>
        <v>56.687699431621148</v>
      </c>
      <c r="V581" s="527">
        <f t="shared" si="687"/>
        <v>71.141831024815559</v>
      </c>
      <c r="W581" s="526">
        <f t="shared" si="688"/>
        <v>111.97277847504759</v>
      </c>
      <c r="X581" s="527">
        <f t="shared" si="689"/>
        <v>85.932758030575101</v>
      </c>
      <c r="Y581" s="526">
        <f t="shared" si="690"/>
        <v>118.15840965138968</v>
      </c>
      <c r="Z581" s="528">
        <f t="shared" si="691"/>
        <v>111.73056230724588</v>
      </c>
      <c r="AA581" s="526">
        <f t="shared" si="692"/>
        <v>3.1492495828135549</v>
      </c>
      <c r="AB581" s="526">
        <f t="shared" si="693"/>
        <v>43.392698336700413</v>
      </c>
      <c r="AC581" s="526">
        <f t="shared" si="694"/>
        <v>4.2375738274592942</v>
      </c>
      <c r="AD581" s="526">
        <f t="shared" si="695"/>
        <v>20.057222225491294</v>
      </c>
      <c r="AE581" s="527">
        <f t="shared" si="696"/>
        <v>6.8793868704380952</v>
      </c>
      <c r="AF581" s="526">
        <f t="shared" si="697"/>
        <v>8.4365549947951948</v>
      </c>
      <c r="AG581" s="526">
        <f t="shared" si="698"/>
        <v>1</v>
      </c>
      <c r="AH581" s="526">
        <f t="shared" si="699"/>
        <v>1</v>
      </c>
      <c r="AI581" s="526">
        <f t="shared" si="700"/>
        <v>1</v>
      </c>
      <c r="AJ581" s="526">
        <f t="shared" si="701"/>
        <v>1</v>
      </c>
      <c r="AK581" s="526">
        <f t="shared" si="702"/>
        <v>1.5048218327544853</v>
      </c>
      <c r="AL581" s="526">
        <f t="shared" si="703"/>
        <v>1.1926296351611372</v>
      </c>
      <c r="AM581" s="526">
        <f t="shared" si="704"/>
        <v>1.1240029851455724</v>
      </c>
      <c r="AN581" s="526">
        <f t="shared" si="705"/>
        <v>2.3827367848341288</v>
      </c>
      <c r="AO581" s="526">
        <f t="shared" si="706"/>
        <v>1.8885904678564449</v>
      </c>
      <c r="AP581" s="526">
        <f t="shared" si="707"/>
        <v>1</v>
      </c>
      <c r="AQ581" s="526">
        <f t="shared" si="708"/>
        <v>1</v>
      </c>
      <c r="AR581" s="526">
        <f t="shared" si="709"/>
        <v>1</v>
      </c>
      <c r="AS581" s="526">
        <f t="shared" si="710"/>
        <v>0.98064470455824015</v>
      </c>
      <c r="AT581" s="526">
        <f t="shared" si="711"/>
        <v>1.5130996915649262</v>
      </c>
      <c r="AU581" s="526">
        <f t="shared" si="712"/>
        <v>1</v>
      </c>
      <c r="AV581" s="526">
        <f t="shared" si="713"/>
        <v>1</v>
      </c>
      <c r="AW581" s="526">
        <f t="shared" si="714"/>
        <v>1</v>
      </c>
      <c r="AX581" s="526">
        <f t="shared" si="715"/>
        <v>1</v>
      </c>
      <c r="AY581" s="526">
        <f t="shared" si="716"/>
        <v>1</v>
      </c>
      <c r="AZ581" s="526">
        <f t="shared" si="717"/>
        <v>1</v>
      </c>
      <c r="BA581" s="526">
        <f t="shared" si="718"/>
        <v>1</v>
      </c>
      <c r="BB581" s="526">
        <f t="shared" si="719"/>
        <v>1</v>
      </c>
      <c r="BC581" s="526">
        <f t="shared" si="720"/>
        <v>1</v>
      </c>
      <c r="BD581" s="526">
        <f t="shared" si="721"/>
        <v>1</v>
      </c>
      <c r="BE581" s="526">
        <f t="shared" si="722"/>
        <v>1</v>
      </c>
      <c r="BF581" s="526">
        <f t="shared" si="723"/>
        <v>1</v>
      </c>
      <c r="BG581" s="526">
        <f t="shared" si="724"/>
        <v>1</v>
      </c>
      <c r="BH581" s="526">
        <f t="shared" si="725"/>
        <v>1</v>
      </c>
      <c r="BI581" s="526">
        <f t="shared" si="726"/>
        <v>1</v>
      </c>
      <c r="BJ581" s="526">
        <f t="shared" si="727"/>
        <v>1</v>
      </c>
      <c r="BK581" s="526">
        <f t="shared" si="728"/>
        <v>1</v>
      </c>
      <c r="BL581" s="526">
        <f t="shared" si="729"/>
        <v>1</v>
      </c>
      <c r="BM581" s="526">
        <f t="shared" si="730"/>
        <v>1</v>
      </c>
      <c r="BN581" s="526">
        <f t="shared" si="731"/>
        <v>1</v>
      </c>
      <c r="BO581" s="526">
        <f t="shared" si="732"/>
        <v>1</v>
      </c>
      <c r="BP581" s="526">
        <f t="shared" si="733"/>
        <v>1</v>
      </c>
      <c r="BQ581" s="526">
        <f t="shared" si="734"/>
        <v>1</v>
      </c>
      <c r="BR581" s="526">
        <f t="shared" si="735"/>
        <v>1</v>
      </c>
      <c r="BS581" s="526">
        <f t="shared" si="736"/>
        <v>1</v>
      </c>
      <c r="BT581" s="526">
        <f t="shared" si="737"/>
        <v>1</v>
      </c>
      <c r="BU581" s="526">
        <f t="shared" si="738"/>
        <v>1</v>
      </c>
      <c r="BV581" s="525">
        <f t="shared" si="739"/>
        <v>9018.5817014306049</v>
      </c>
      <c r="BW581" s="525">
        <f t="shared" si="740"/>
        <v>89.339865287899102</v>
      </c>
      <c r="BX581" s="526">
        <f t="shared" si="741"/>
        <v>123.79712499036528</v>
      </c>
      <c r="BY581" s="529">
        <f t="shared" si="742"/>
        <v>1</v>
      </c>
      <c r="BZ581" s="530">
        <f t="shared" si="743"/>
        <v>8.5086347745845217</v>
      </c>
      <c r="CB581" s="27"/>
      <c r="CC581" s="53"/>
    </row>
    <row r="582" spans="1:81">
      <c r="A582" s="32">
        <f t="shared" si="744"/>
        <v>1985</v>
      </c>
      <c r="B582" s="525">
        <f t="shared" si="667"/>
        <v>11076.291755076823</v>
      </c>
      <c r="C582" s="525">
        <f t="shared" si="668"/>
        <v>285.31222541859336</v>
      </c>
      <c r="D582" s="525">
        <f t="shared" si="669"/>
        <v>10621.854392902074</v>
      </c>
      <c r="E582" s="525">
        <f t="shared" si="670"/>
        <v>120.1965271347806</v>
      </c>
      <c r="F582" s="526">
        <f t="shared" si="671"/>
        <v>838.169711746188</v>
      </c>
      <c r="G582" s="527">
        <f t="shared" si="672"/>
        <v>347.66167106091058</v>
      </c>
      <c r="H582" s="526">
        <f t="shared" si="673"/>
        <v>133.57670954951911</v>
      </c>
      <c r="I582" s="525">
        <f t="shared" si="674"/>
        <v>1607.7650531276299</v>
      </c>
      <c r="J582" s="527">
        <f t="shared" si="675"/>
        <v>733.93573344669153</v>
      </c>
      <c r="K582" s="527">
        <f t="shared" si="676"/>
        <v>290.83790417226919</v>
      </c>
      <c r="L582" s="527">
        <f t="shared" si="677"/>
        <v>5.588684675263484</v>
      </c>
      <c r="M582" s="527">
        <f t="shared" si="678"/>
        <v>7.7877085810754751</v>
      </c>
      <c r="N582" s="527">
        <f t="shared" si="679"/>
        <v>5.5842911282419996</v>
      </c>
      <c r="O582" s="527">
        <f t="shared" si="680"/>
        <v>1.5031277296711962</v>
      </c>
      <c r="P582" s="527">
        <f t="shared" si="681"/>
        <v>5.4811731275659943</v>
      </c>
      <c r="Q582" s="527">
        <f t="shared" si="682"/>
        <v>9.715718287889386</v>
      </c>
      <c r="R582" s="527">
        <f t="shared" si="683"/>
        <v>4.1416083109582607</v>
      </c>
      <c r="S582" s="527">
        <f t="shared" si="684"/>
        <v>6.1973266534357752</v>
      </c>
      <c r="T582" s="526">
        <f t="shared" si="685"/>
        <v>2.5168253025057625</v>
      </c>
      <c r="U582" s="528">
        <f t="shared" si="686"/>
        <v>74.430992158296846</v>
      </c>
      <c r="V582" s="527">
        <f t="shared" si="687"/>
        <v>86.493167787434643</v>
      </c>
      <c r="W582" s="526">
        <f t="shared" si="688"/>
        <v>129.03153083851853</v>
      </c>
      <c r="X582" s="527">
        <f t="shared" si="689"/>
        <v>104.75864968883324</v>
      </c>
      <c r="Y582" s="526">
        <f t="shared" si="690"/>
        <v>136.28499016136402</v>
      </c>
      <c r="Z582" s="528">
        <f t="shared" si="691"/>
        <v>120.22582321410462</v>
      </c>
      <c r="AA582" s="526">
        <f t="shared" si="692"/>
        <v>3.9042751210662048</v>
      </c>
      <c r="AB582" s="526">
        <f t="shared" si="693"/>
        <v>55.771337730480774</v>
      </c>
      <c r="AC582" s="526">
        <f t="shared" si="694"/>
        <v>5.3992563839156276</v>
      </c>
      <c r="AD582" s="526">
        <f t="shared" si="695"/>
        <v>25.678495429407487</v>
      </c>
      <c r="AE582" s="527">
        <f t="shared" si="696"/>
        <v>7.5118538072889436</v>
      </c>
      <c r="AF582" s="526">
        <f t="shared" si="697"/>
        <v>8.9205017695756386</v>
      </c>
      <c r="AG582" s="526">
        <f t="shared" si="698"/>
        <v>1.1442603</v>
      </c>
      <c r="AH582" s="526">
        <f t="shared" si="699"/>
        <v>1.4576106</v>
      </c>
      <c r="AI582" s="526">
        <f t="shared" si="700"/>
        <v>0.94968160000000001</v>
      </c>
      <c r="AJ582" s="526">
        <f t="shared" si="701"/>
        <v>1.310874115419117</v>
      </c>
      <c r="AK582" s="526">
        <f t="shared" si="702"/>
        <v>1.6094537500899209</v>
      </c>
      <c r="AL582" s="526">
        <f t="shared" si="703"/>
        <v>1.3993272588050016</v>
      </c>
      <c r="AM582" s="526">
        <f t="shared" si="704"/>
        <v>1.357505388485087</v>
      </c>
      <c r="AN582" s="526">
        <f t="shared" si="705"/>
        <v>2.7377059504495067</v>
      </c>
      <c r="AO582" s="526">
        <f t="shared" si="706"/>
        <v>2.3038934003285454</v>
      </c>
      <c r="AP582" s="526">
        <f t="shared" si="707"/>
        <v>1.2157849543858978</v>
      </c>
      <c r="AQ582" s="526">
        <f t="shared" si="708"/>
        <v>1.2605160970777614</v>
      </c>
      <c r="AR582" s="526">
        <f t="shared" si="709"/>
        <v>1.1097264103844233</v>
      </c>
      <c r="AS582" s="526">
        <f t="shared" si="710"/>
        <v>1.291792532198722</v>
      </c>
      <c r="AT582" s="526">
        <f t="shared" si="711"/>
        <v>2.0028278916655959</v>
      </c>
      <c r="AU582" s="526">
        <f t="shared" si="712"/>
        <v>1</v>
      </c>
      <c r="AV582" s="526">
        <f t="shared" si="713"/>
        <v>1</v>
      </c>
      <c r="AW582" s="526">
        <f t="shared" si="714"/>
        <v>1</v>
      </c>
      <c r="AX582" s="526">
        <f t="shared" si="715"/>
        <v>1</v>
      </c>
      <c r="AY582" s="526">
        <f t="shared" si="716"/>
        <v>1</v>
      </c>
      <c r="AZ582" s="526">
        <f t="shared" si="717"/>
        <v>1</v>
      </c>
      <c r="BA582" s="526">
        <f t="shared" si="718"/>
        <v>1</v>
      </c>
      <c r="BB582" s="526">
        <f t="shared" si="719"/>
        <v>1</v>
      </c>
      <c r="BC582" s="526">
        <f t="shared" si="720"/>
        <v>1</v>
      </c>
      <c r="BD582" s="526">
        <f t="shared" si="721"/>
        <v>1</v>
      </c>
      <c r="BE582" s="526">
        <f t="shared" si="722"/>
        <v>1</v>
      </c>
      <c r="BF582" s="526">
        <f t="shared" si="723"/>
        <v>1</v>
      </c>
      <c r="BG582" s="526">
        <f t="shared" si="724"/>
        <v>1</v>
      </c>
      <c r="BH582" s="526">
        <f t="shared" si="725"/>
        <v>1</v>
      </c>
      <c r="BI582" s="526">
        <f t="shared" si="726"/>
        <v>1</v>
      </c>
      <c r="BJ582" s="526">
        <f t="shared" si="727"/>
        <v>1</v>
      </c>
      <c r="BK582" s="526">
        <f t="shared" si="728"/>
        <v>1</v>
      </c>
      <c r="BL582" s="526">
        <f t="shared" si="729"/>
        <v>1</v>
      </c>
      <c r="BM582" s="526">
        <f t="shared" si="730"/>
        <v>1</v>
      </c>
      <c r="BN582" s="526">
        <f t="shared" si="731"/>
        <v>1</v>
      </c>
      <c r="BO582" s="526">
        <f t="shared" si="732"/>
        <v>1</v>
      </c>
      <c r="BP582" s="526">
        <f t="shared" si="733"/>
        <v>1</v>
      </c>
      <c r="BQ582" s="526">
        <f t="shared" si="734"/>
        <v>1</v>
      </c>
      <c r="BR582" s="526">
        <f t="shared" si="735"/>
        <v>1</v>
      </c>
      <c r="BS582" s="526">
        <f t="shared" si="736"/>
        <v>1</v>
      </c>
      <c r="BT582" s="526">
        <f t="shared" si="737"/>
        <v>1</v>
      </c>
      <c r="BU582" s="526">
        <f t="shared" si="738"/>
        <v>1</v>
      </c>
      <c r="BV582" s="525">
        <f t="shared" si="739"/>
        <v>11357.316466661734</v>
      </c>
      <c r="BW582" s="525">
        <f t="shared" si="740"/>
        <v>108.83530017197845</v>
      </c>
      <c r="BX582" s="526">
        <f t="shared" si="741"/>
        <v>133.32973723588907</v>
      </c>
      <c r="BY582" s="529">
        <f t="shared" si="742"/>
        <v>1</v>
      </c>
      <c r="BZ582" s="530">
        <f t="shared" si="743"/>
        <v>8.8318497707700683</v>
      </c>
      <c r="CB582" s="27"/>
      <c r="CC582" s="53"/>
    </row>
    <row r="583" spans="1:81">
      <c r="A583" s="32">
        <f t="shared" si="744"/>
        <v>1986</v>
      </c>
      <c r="B583" s="525">
        <f t="shared" si="667"/>
        <v>12848.98501420104</v>
      </c>
      <c r="C583" s="525">
        <f t="shared" si="668"/>
        <v>341.56570700226268</v>
      </c>
      <c r="D583" s="525">
        <f t="shared" si="669"/>
        <v>12540.249457651651</v>
      </c>
      <c r="E583" s="525">
        <f t="shared" si="670"/>
        <v>138.35663687487914</v>
      </c>
      <c r="F583" s="526">
        <f t="shared" si="671"/>
        <v>985.96195193712265</v>
      </c>
      <c r="G583" s="527">
        <f t="shared" si="672"/>
        <v>410.12214321242971</v>
      </c>
      <c r="H583" s="526">
        <f t="shared" si="673"/>
        <v>156.70601005534903</v>
      </c>
      <c r="I583" s="525">
        <f t="shared" si="674"/>
        <v>1723.4749896026972</v>
      </c>
      <c r="J583" s="527">
        <f t="shared" si="675"/>
        <v>774.06976856776464</v>
      </c>
      <c r="K583" s="527">
        <f t="shared" si="676"/>
        <v>300.6537862904911</v>
      </c>
      <c r="L583" s="527">
        <f t="shared" si="677"/>
        <v>5.5698245979474583</v>
      </c>
      <c r="M583" s="527">
        <f t="shared" si="678"/>
        <v>9.2556019788252488</v>
      </c>
      <c r="N583" s="527">
        <f t="shared" si="679"/>
        <v>9.4535151183705395</v>
      </c>
      <c r="O583" s="527">
        <f t="shared" si="680"/>
        <v>2.4769595522641623</v>
      </c>
      <c r="P583" s="527">
        <f t="shared" si="681"/>
        <v>9.0448848874821248</v>
      </c>
      <c r="Q583" s="527">
        <f t="shared" si="682"/>
        <v>18.745144967408002</v>
      </c>
      <c r="R583" s="527">
        <f t="shared" si="683"/>
        <v>5.9422957478323397</v>
      </c>
      <c r="S583" s="527">
        <f t="shared" si="684"/>
        <v>10.384677018310793</v>
      </c>
      <c r="T583" s="526">
        <f t="shared" si="685"/>
        <v>4.0035268350420781</v>
      </c>
      <c r="U583" s="528">
        <f t="shared" si="686"/>
        <v>92.179927323773015</v>
      </c>
      <c r="V583" s="527">
        <f t="shared" si="687"/>
        <v>103.04738746103928</v>
      </c>
      <c r="W583" s="526">
        <f t="shared" si="688"/>
        <v>143.26362970179954</v>
      </c>
      <c r="X583" s="527">
        <f t="shared" si="689"/>
        <v>120.55688227841233</v>
      </c>
      <c r="Y583" s="526">
        <f t="shared" si="690"/>
        <v>151.55979954698927</v>
      </c>
      <c r="Z583" s="528">
        <f t="shared" si="691"/>
        <v>127.53182088417331</v>
      </c>
      <c r="AA583" s="526">
        <f t="shared" si="692"/>
        <v>4.5465945415086875</v>
      </c>
      <c r="AB583" s="526">
        <f t="shared" si="693"/>
        <v>66.034334682573657</v>
      </c>
      <c r="AC583" s="526">
        <f t="shared" si="694"/>
        <v>6.389368240118606</v>
      </c>
      <c r="AD583" s="526">
        <f t="shared" si="695"/>
        <v>30.884479125128816</v>
      </c>
      <c r="AE583" s="527">
        <f t="shared" si="696"/>
        <v>7.6083856014321061</v>
      </c>
      <c r="AF583" s="526">
        <f t="shared" si="697"/>
        <v>10.586419776785114</v>
      </c>
      <c r="AG583" s="526">
        <f t="shared" si="698"/>
        <v>1.28953684637433</v>
      </c>
      <c r="AH583" s="526">
        <f t="shared" si="699"/>
        <v>1.7698354548739201</v>
      </c>
      <c r="AI583" s="526">
        <f t="shared" si="700"/>
        <v>1.4233868657108799</v>
      </c>
      <c r="AJ583" s="526">
        <f t="shared" si="701"/>
        <v>1.5915173195654342</v>
      </c>
      <c r="AK583" s="526">
        <f t="shared" si="702"/>
        <v>1.7283500535879388</v>
      </c>
      <c r="AL583" s="526">
        <f t="shared" si="703"/>
        <v>1.6262277540220551</v>
      </c>
      <c r="AM583" s="526">
        <f t="shared" si="704"/>
        <v>1.6205788012293114</v>
      </c>
      <c r="AN583" s="526">
        <f t="shared" si="705"/>
        <v>3.0502914666893357</v>
      </c>
      <c r="AO583" s="526">
        <f t="shared" si="706"/>
        <v>2.6922736126249704</v>
      </c>
      <c r="AP583" s="526">
        <f t="shared" si="707"/>
        <v>1.4484781453698383</v>
      </c>
      <c r="AQ583" s="526">
        <f t="shared" si="708"/>
        <v>1.536406613643885</v>
      </c>
      <c r="AR583" s="526">
        <f t="shared" si="709"/>
        <v>1.2343421961416337</v>
      </c>
      <c r="AS583" s="526">
        <f t="shared" si="710"/>
        <v>1.4405454219284601</v>
      </c>
      <c r="AT583" s="526">
        <f t="shared" si="711"/>
        <v>2.4573161511062271</v>
      </c>
      <c r="AU583" s="526">
        <f t="shared" si="712"/>
        <v>1</v>
      </c>
      <c r="AV583" s="526">
        <f t="shared" si="713"/>
        <v>1</v>
      </c>
      <c r="AW583" s="526">
        <f t="shared" si="714"/>
        <v>1</v>
      </c>
      <c r="AX583" s="526">
        <f t="shared" si="715"/>
        <v>1</v>
      </c>
      <c r="AY583" s="526">
        <f t="shared" si="716"/>
        <v>1</v>
      </c>
      <c r="AZ583" s="526">
        <f t="shared" si="717"/>
        <v>1</v>
      </c>
      <c r="BA583" s="526">
        <f t="shared" si="718"/>
        <v>1</v>
      </c>
      <c r="BB583" s="526">
        <f t="shared" si="719"/>
        <v>1</v>
      </c>
      <c r="BC583" s="526">
        <f t="shared" si="720"/>
        <v>1</v>
      </c>
      <c r="BD583" s="526">
        <f t="shared" si="721"/>
        <v>1</v>
      </c>
      <c r="BE583" s="526">
        <f t="shared" si="722"/>
        <v>1</v>
      </c>
      <c r="BF583" s="526">
        <f t="shared" si="723"/>
        <v>1</v>
      </c>
      <c r="BG583" s="526">
        <f t="shared" si="724"/>
        <v>1</v>
      </c>
      <c r="BH583" s="526">
        <f t="shared" si="725"/>
        <v>1</v>
      </c>
      <c r="BI583" s="526">
        <f t="shared" si="726"/>
        <v>1</v>
      </c>
      <c r="BJ583" s="526">
        <f t="shared" si="727"/>
        <v>1</v>
      </c>
      <c r="BK583" s="526">
        <f t="shared" si="728"/>
        <v>1</v>
      </c>
      <c r="BL583" s="526">
        <f t="shared" si="729"/>
        <v>1</v>
      </c>
      <c r="BM583" s="526">
        <f t="shared" si="730"/>
        <v>1</v>
      </c>
      <c r="BN583" s="526">
        <f t="shared" si="731"/>
        <v>1</v>
      </c>
      <c r="BO583" s="526">
        <f t="shared" si="732"/>
        <v>1</v>
      </c>
      <c r="BP583" s="526">
        <f t="shared" si="733"/>
        <v>1</v>
      </c>
      <c r="BQ583" s="526">
        <f t="shared" si="734"/>
        <v>1</v>
      </c>
      <c r="BR583" s="526">
        <f t="shared" si="735"/>
        <v>1</v>
      </c>
      <c r="BS583" s="526">
        <f t="shared" si="736"/>
        <v>1</v>
      </c>
      <c r="BT583" s="526">
        <f t="shared" si="737"/>
        <v>1</v>
      </c>
      <c r="BU583" s="526">
        <f t="shared" si="738"/>
        <v>1</v>
      </c>
      <c r="BV583" s="525">
        <f t="shared" si="739"/>
        <v>14880.157472507146</v>
      </c>
      <c r="BW583" s="525">
        <f t="shared" si="740"/>
        <v>129.92498737669604</v>
      </c>
      <c r="BX583" s="526">
        <f t="shared" si="741"/>
        <v>141.55933491213216</v>
      </c>
      <c r="BY583" s="529">
        <f t="shared" si="742"/>
        <v>1</v>
      </c>
      <c r="BZ583" s="530">
        <f t="shared" si="743"/>
        <v>8.9288142696257324</v>
      </c>
      <c r="CB583" s="27"/>
      <c r="CC583" s="53"/>
    </row>
    <row r="584" spans="1:81">
      <c r="A584" s="32">
        <f t="shared" si="744"/>
        <v>1987</v>
      </c>
      <c r="B584" s="525">
        <f t="shared" si="667"/>
        <v>13042.694752334464</v>
      </c>
      <c r="C584" s="525">
        <f t="shared" si="668"/>
        <v>342.51487931717116</v>
      </c>
      <c r="D584" s="525">
        <f t="shared" si="669"/>
        <v>13130.305815382535</v>
      </c>
      <c r="E584" s="525">
        <f t="shared" si="670"/>
        <v>145.37738717081848</v>
      </c>
      <c r="F584" s="526">
        <f t="shared" si="671"/>
        <v>962.42203267066213</v>
      </c>
      <c r="G584" s="527">
        <f t="shared" si="672"/>
        <v>410.23937681218518</v>
      </c>
      <c r="H584" s="526">
        <f t="shared" si="673"/>
        <v>160.709171012512</v>
      </c>
      <c r="I584" s="525">
        <f t="shared" si="674"/>
        <v>1597.734531936354</v>
      </c>
      <c r="J584" s="527">
        <f t="shared" si="675"/>
        <v>704.53590719418492</v>
      </c>
      <c r="K584" s="527">
        <f t="shared" si="676"/>
        <v>268.61844504699997</v>
      </c>
      <c r="L584" s="527">
        <f t="shared" si="677"/>
        <v>4.7035302907530498</v>
      </c>
      <c r="M584" s="527">
        <f t="shared" si="678"/>
        <v>8.8955142958136655</v>
      </c>
      <c r="N584" s="527">
        <f t="shared" si="679"/>
        <v>11.771545095704475</v>
      </c>
      <c r="O584" s="527">
        <f t="shared" si="680"/>
        <v>3.0675120726163727</v>
      </c>
      <c r="P584" s="527">
        <f t="shared" si="681"/>
        <v>11.217004807724555</v>
      </c>
      <c r="Q584" s="527">
        <f t="shared" si="682"/>
        <v>26.110657348057742</v>
      </c>
      <c r="R584" s="527">
        <f t="shared" si="683"/>
        <v>6.1438732650119965</v>
      </c>
      <c r="S584" s="527">
        <f t="shared" si="684"/>
        <v>13.5301123963349</v>
      </c>
      <c r="T584" s="526">
        <f t="shared" si="685"/>
        <v>5.6177942125303719</v>
      </c>
      <c r="U584" s="528">
        <f t="shared" si="686"/>
        <v>89.482834830206741</v>
      </c>
      <c r="V584" s="527">
        <f t="shared" si="687"/>
        <v>103.25795232048439</v>
      </c>
      <c r="W584" s="526">
        <f t="shared" si="688"/>
        <v>150.10768171078632</v>
      </c>
      <c r="X584" s="527">
        <f t="shared" si="689"/>
        <v>121.93186968786232</v>
      </c>
      <c r="Y584" s="526">
        <f t="shared" si="690"/>
        <v>158.89384591737715</v>
      </c>
      <c r="Z584" s="528">
        <f t="shared" si="691"/>
        <v>134.86645288149296</v>
      </c>
      <c r="AA584" s="526">
        <f t="shared" si="692"/>
        <v>4.6595904413703817</v>
      </c>
      <c r="AB584" s="526">
        <f t="shared" si="693"/>
        <v>67.536622400035682</v>
      </c>
      <c r="AC584" s="526">
        <f t="shared" si="694"/>
        <v>6.266812490031243</v>
      </c>
      <c r="AD584" s="526">
        <f t="shared" si="695"/>
        <v>31.263737440337486</v>
      </c>
      <c r="AE584" s="527">
        <f t="shared" si="696"/>
        <v>9.3470893796799608</v>
      </c>
      <c r="AF584" s="526">
        <f t="shared" si="697"/>
        <v>13.148419624656654</v>
      </c>
      <c r="AG584" s="526">
        <f t="shared" si="698"/>
        <v>1.3686361338551389</v>
      </c>
      <c r="AH584" s="526">
        <f t="shared" si="699"/>
        <v>1.7609850387147321</v>
      </c>
      <c r="AI584" s="526">
        <f t="shared" si="700"/>
        <v>1.9746025391333588</v>
      </c>
      <c r="AJ584" s="526">
        <f t="shared" si="701"/>
        <v>1.5574833582934553</v>
      </c>
      <c r="AK584" s="526">
        <f t="shared" si="702"/>
        <v>1.7993603525496313</v>
      </c>
      <c r="AL584" s="526">
        <f t="shared" si="703"/>
        <v>1.6528756098677866</v>
      </c>
      <c r="AM584" s="526">
        <f t="shared" si="704"/>
        <v>1.6020421347272102</v>
      </c>
      <c r="AN584" s="526">
        <f t="shared" si="705"/>
        <v>3.1863256202584269</v>
      </c>
      <c r="AO584" s="526">
        <f t="shared" si="706"/>
        <v>2.7636552090533026</v>
      </c>
      <c r="AP584" s="526">
        <f t="shared" si="707"/>
        <v>1.451437935080222</v>
      </c>
      <c r="AQ584" s="526">
        <f t="shared" si="708"/>
        <v>1.8020316528080835</v>
      </c>
      <c r="AR584" s="526">
        <f t="shared" si="709"/>
        <v>1.3467774063784297</v>
      </c>
      <c r="AS584" s="526">
        <f t="shared" si="710"/>
        <v>1.3869310293541919</v>
      </c>
      <c r="AT584" s="526">
        <f t="shared" si="711"/>
        <v>2.5146485029029377</v>
      </c>
      <c r="AU584" s="526">
        <f t="shared" si="712"/>
        <v>1</v>
      </c>
      <c r="AV584" s="526">
        <f t="shared" si="713"/>
        <v>1</v>
      </c>
      <c r="AW584" s="526">
        <f t="shared" si="714"/>
        <v>1</v>
      </c>
      <c r="AX584" s="526">
        <f t="shared" si="715"/>
        <v>1</v>
      </c>
      <c r="AY584" s="526">
        <f t="shared" si="716"/>
        <v>1</v>
      </c>
      <c r="AZ584" s="526">
        <f t="shared" si="717"/>
        <v>1</v>
      </c>
      <c r="BA584" s="526">
        <f t="shared" si="718"/>
        <v>1</v>
      </c>
      <c r="BB584" s="526">
        <f t="shared" si="719"/>
        <v>1</v>
      </c>
      <c r="BC584" s="526">
        <f t="shared" si="720"/>
        <v>1</v>
      </c>
      <c r="BD584" s="526">
        <f t="shared" si="721"/>
        <v>1</v>
      </c>
      <c r="BE584" s="526">
        <f t="shared" si="722"/>
        <v>1</v>
      </c>
      <c r="BF584" s="526">
        <f t="shared" si="723"/>
        <v>1</v>
      </c>
      <c r="BG584" s="526">
        <f t="shared" si="724"/>
        <v>1</v>
      </c>
      <c r="BH584" s="526">
        <f t="shared" si="725"/>
        <v>1</v>
      </c>
      <c r="BI584" s="526">
        <f t="shared" si="726"/>
        <v>1</v>
      </c>
      <c r="BJ584" s="526">
        <f t="shared" si="727"/>
        <v>1</v>
      </c>
      <c r="BK584" s="526">
        <f t="shared" si="728"/>
        <v>1</v>
      </c>
      <c r="BL584" s="526">
        <f t="shared" si="729"/>
        <v>1</v>
      </c>
      <c r="BM584" s="526">
        <f t="shared" si="730"/>
        <v>1</v>
      </c>
      <c r="BN584" s="526">
        <f t="shared" si="731"/>
        <v>1</v>
      </c>
      <c r="BO584" s="526">
        <f t="shared" si="732"/>
        <v>1</v>
      </c>
      <c r="BP584" s="526">
        <f t="shared" si="733"/>
        <v>1</v>
      </c>
      <c r="BQ584" s="526">
        <f t="shared" si="734"/>
        <v>1</v>
      </c>
      <c r="BR584" s="526">
        <f t="shared" si="735"/>
        <v>1</v>
      </c>
      <c r="BS584" s="526">
        <f t="shared" si="736"/>
        <v>1</v>
      </c>
      <c r="BT584" s="526">
        <f t="shared" si="737"/>
        <v>1</v>
      </c>
      <c r="BU584" s="526">
        <f t="shared" si="738"/>
        <v>1</v>
      </c>
      <c r="BV584" s="525">
        <f t="shared" si="739"/>
        <v>14588.180091477612</v>
      </c>
      <c r="BW584" s="525">
        <f t="shared" si="740"/>
        <v>130.45085430398163</v>
      </c>
      <c r="BX584" s="526">
        <f t="shared" si="741"/>
        <v>149.83545035440349</v>
      </c>
      <c r="BY584" s="529">
        <f t="shared" si="742"/>
        <v>1</v>
      </c>
      <c r="BZ584" s="530">
        <f t="shared" si="743"/>
        <v>9.3247526399530276</v>
      </c>
      <c r="CB584" s="27"/>
      <c r="CC584" s="53"/>
    </row>
    <row r="585" spans="1:81">
      <c r="A585" s="32">
        <f t="shared" si="744"/>
        <v>1988</v>
      </c>
      <c r="B585" s="525">
        <f t="shared" si="667"/>
        <v>15369.70109442928</v>
      </c>
      <c r="C585" s="525">
        <f t="shared" si="668"/>
        <v>420.91565344432985</v>
      </c>
      <c r="D585" s="525">
        <f t="shared" si="669"/>
        <v>15260.033540454093</v>
      </c>
      <c r="E585" s="525">
        <f t="shared" si="670"/>
        <v>161.40146533875424</v>
      </c>
      <c r="F585" s="526">
        <f t="shared" si="671"/>
        <v>1196.9187229568079</v>
      </c>
      <c r="G585" s="527">
        <f t="shared" si="672"/>
        <v>490.49651663841178</v>
      </c>
      <c r="H585" s="526">
        <f t="shared" si="673"/>
        <v>181.11643719169356</v>
      </c>
      <c r="I585" s="525">
        <f t="shared" si="674"/>
        <v>2064.4709093553743</v>
      </c>
      <c r="J585" s="527">
        <f t="shared" si="675"/>
        <v>879.03624871887348</v>
      </c>
      <c r="K585" s="527">
        <f t="shared" si="676"/>
        <v>322.69499416490584</v>
      </c>
      <c r="L585" s="527">
        <f t="shared" si="677"/>
        <v>5.6512391235300914</v>
      </c>
      <c r="M585" s="527">
        <f t="shared" si="678"/>
        <v>10.069022706381084</v>
      </c>
      <c r="N585" s="527">
        <f t="shared" si="679"/>
        <v>15.085645258374907</v>
      </c>
      <c r="O585" s="527">
        <f t="shared" si="680"/>
        <v>4.2810316838688411</v>
      </c>
      <c r="P585" s="527">
        <f t="shared" si="681"/>
        <v>14.263382325097171</v>
      </c>
      <c r="Q585" s="527">
        <f t="shared" si="682"/>
        <v>35.156142443679009</v>
      </c>
      <c r="R585" s="527">
        <f t="shared" si="683"/>
        <v>7.0966308823857114</v>
      </c>
      <c r="S585" s="527">
        <f t="shared" si="684"/>
        <v>17.554238960999395</v>
      </c>
      <c r="T585" s="526">
        <f t="shared" si="685"/>
        <v>7.0537577676032095</v>
      </c>
      <c r="U585" s="528">
        <f t="shared" si="686"/>
        <v>97.672178597898494</v>
      </c>
      <c r="V585" s="527">
        <f t="shared" si="687"/>
        <v>108.79235115105445</v>
      </c>
      <c r="W585" s="526">
        <f t="shared" si="688"/>
        <v>158.79340178516071</v>
      </c>
      <c r="X585" s="527">
        <f t="shared" si="689"/>
        <v>130.93202678513248</v>
      </c>
      <c r="Y585" s="526">
        <f t="shared" si="690"/>
        <v>168.62376427853769</v>
      </c>
      <c r="Z585" s="528">
        <f t="shared" si="691"/>
        <v>143.64803963909918</v>
      </c>
      <c r="AA585" s="526">
        <f t="shared" si="692"/>
        <v>5.0858058809212396</v>
      </c>
      <c r="AB585" s="526">
        <f t="shared" si="693"/>
        <v>78.415185158055039</v>
      </c>
      <c r="AC585" s="526">
        <f t="shared" si="694"/>
        <v>7.1199907560928235</v>
      </c>
      <c r="AD585" s="526">
        <f t="shared" si="695"/>
        <v>40.235363992267629</v>
      </c>
      <c r="AE585" s="527">
        <f t="shared" si="696"/>
        <v>11.869174963639228</v>
      </c>
      <c r="AF585" s="526">
        <f t="shared" si="697"/>
        <v>11.121599545695886</v>
      </c>
      <c r="AG585" s="526">
        <f t="shared" si="698"/>
        <v>1.6610531819428656</v>
      </c>
      <c r="AH585" s="526">
        <f t="shared" si="699"/>
        <v>2.261192838961652</v>
      </c>
      <c r="AI585" s="526">
        <f t="shared" si="700"/>
        <v>1.6944433638978169</v>
      </c>
      <c r="AJ585" s="526">
        <f t="shared" si="701"/>
        <v>1.9425708071348406</v>
      </c>
      <c r="AK585" s="526">
        <f t="shared" si="702"/>
        <v>1.9002371722504803</v>
      </c>
      <c r="AL585" s="526">
        <f t="shared" si="703"/>
        <v>1.8181932531906648</v>
      </c>
      <c r="AM585" s="526">
        <f t="shared" si="704"/>
        <v>1.798118314455462</v>
      </c>
      <c r="AN585" s="526">
        <f t="shared" si="705"/>
        <v>3.4077946874526708</v>
      </c>
      <c r="AO585" s="526">
        <f t="shared" si="706"/>
        <v>3.1382357851434901</v>
      </c>
      <c r="AP585" s="526">
        <f t="shared" si="707"/>
        <v>1.5292318117747867</v>
      </c>
      <c r="AQ585" s="526">
        <f t="shared" si="708"/>
        <v>1.8631682942749161</v>
      </c>
      <c r="AR585" s="526">
        <f t="shared" si="709"/>
        <v>1.467344106399592</v>
      </c>
      <c r="AS585" s="526">
        <f t="shared" si="710"/>
        <v>1.6608075639115092</v>
      </c>
      <c r="AT585" s="526">
        <f t="shared" si="711"/>
        <v>2.6922549604764483</v>
      </c>
      <c r="AU585" s="526">
        <f t="shared" si="712"/>
        <v>1</v>
      </c>
      <c r="AV585" s="526">
        <f t="shared" si="713"/>
        <v>1</v>
      </c>
      <c r="AW585" s="526">
        <f t="shared" si="714"/>
        <v>1</v>
      </c>
      <c r="AX585" s="526">
        <f t="shared" si="715"/>
        <v>1</v>
      </c>
      <c r="AY585" s="526">
        <f t="shared" si="716"/>
        <v>1</v>
      </c>
      <c r="AZ585" s="526">
        <f t="shared" si="717"/>
        <v>1</v>
      </c>
      <c r="BA585" s="526">
        <f t="shared" si="718"/>
        <v>1</v>
      </c>
      <c r="BB585" s="526">
        <f t="shared" si="719"/>
        <v>1</v>
      </c>
      <c r="BC585" s="526">
        <f t="shared" si="720"/>
        <v>1</v>
      </c>
      <c r="BD585" s="526">
        <f t="shared" si="721"/>
        <v>1</v>
      </c>
      <c r="BE585" s="526">
        <f t="shared" si="722"/>
        <v>1</v>
      </c>
      <c r="BF585" s="526">
        <f t="shared" si="723"/>
        <v>1</v>
      </c>
      <c r="BG585" s="526">
        <f t="shared" si="724"/>
        <v>1</v>
      </c>
      <c r="BH585" s="526">
        <f t="shared" si="725"/>
        <v>1</v>
      </c>
      <c r="BI585" s="526">
        <f t="shared" si="726"/>
        <v>1</v>
      </c>
      <c r="BJ585" s="526">
        <f t="shared" si="727"/>
        <v>1</v>
      </c>
      <c r="BK585" s="526">
        <f t="shared" si="728"/>
        <v>1</v>
      </c>
      <c r="BL585" s="526">
        <f t="shared" si="729"/>
        <v>1</v>
      </c>
      <c r="BM585" s="526">
        <f t="shared" si="730"/>
        <v>1</v>
      </c>
      <c r="BN585" s="526">
        <f t="shared" si="731"/>
        <v>1</v>
      </c>
      <c r="BO585" s="526">
        <f t="shared" si="732"/>
        <v>1</v>
      </c>
      <c r="BP585" s="526">
        <f t="shared" si="733"/>
        <v>1</v>
      </c>
      <c r="BQ585" s="526">
        <f t="shared" si="734"/>
        <v>1</v>
      </c>
      <c r="BR585" s="526">
        <f t="shared" si="735"/>
        <v>1</v>
      </c>
      <c r="BS585" s="526">
        <f t="shared" si="736"/>
        <v>1</v>
      </c>
      <c r="BT585" s="526">
        <f t="shared" si="737"/>
        <v>1</v>
      </c>
      <c r="BU585" s="526">
        <f t="shared" si="738"/>
        <v>1</v>
      </c>
      <c r="BV585" s="525">
        <f t="shared" si="739"/>
        <v>17188.428558880707</v>
      </c>
      <c r="BW585" s="525">
        <f t="shared" si="740"/>
        <v>137.71761825719972</v>
      </c>
      <c r="BX585" s="526">
        <f t="shared" si="741"/>
        <v>159.73534903169772</v>
      </c>
      <c r="BY585" s="529">
        <f t="shared" si="742"/>
        <v>1</v>
      </c>
      <c r="BZ585" s="530">
        <f t="shared" si="743"/>
        <v>9.7368517600895981</v>
      </c>
      <c r="CB585" s="27"/>
      <c r="CC585" s="53"/>
    </row>
    <row r="586" spans="1:81">
      <c r="A586" s="32">
        <f t="shared" si="744"/>
        <v>1989</v>
      </c>
      <c r="B586" s="525">
        <f t="shared" si="667"/>
        <v>19773.75881617569</v>
      </c>
      <c r="C586" s="525">
        <f t="shared" si="668"/>
        <v>525.78824587108568</v>
      </c>
      <c r="D586" s="525">
        <f t="shared" si="669"/>
        <v>20046.333904397397</v>
      </c>
      <c r="E586" s="525">
        <f t="shared" si="670"/>
        <v>218.90118024537978</v>
      </c>
      <c r="F586" s="526">
        <f t="shared" si="671"/>
        <v>1465.6311891270973</v>
      </c>
      <c r="G586" s="527">
        <f t="shared" si="672"/>
        <v>618.12123429615906</v>
      </c>
      <c r="H586" s="526">
        <f t="shared" si="673"/>
        <v>237.66546481250046</v>
      </c>
      <c r="I586" s="525">
        <f t="shared" si="674"/>
        <v>2316.3853374359414</v>
      </c>
      <c r="J586" s="527">
        <f t="shared" si="675"/>
        <v>1019.9515060848203</v>
      </c>
      <c r="K586" s="527">
        <f t="shared" si="676"/>
        <v>387.00014503406612</v>
      </c>
      <c r="L586" s="527">
        <f t="shared" si="677"/>
        <v>5.9176747149620308</v>
      </c>
      <c r="M586" s="527">
        <f t="shared" si="678"/>
        <v>10.930821193845333</v>
      </c>
      <c r="N586" s="527">
        <f t="shared" si="679"/>
        <v>16.660149414841911</v>
      </c>
      <c r="O586" s="527">
        <f t="shared" si="680"/>
        <v>7.0184574636543129</v>
      </c>
      <c r="P586" s="527">
        <f t="shared" si="681"/>
        <v>15.887339811444686</v>
      </c>
      <c r="Q586" s="527">
        <f t="shared" si="682"/>
        <v>35.952674892401348</v>
      </c>
      <c r="R586" s="527">
        <f t="shared" si="683"/>
        <v>9.0961811570441018</v>
      </c>
      <c r="S586" s="527">
        <f t="shared" si="684"/>
        <v>20.082353323435616</v>
      </c>
      <c r="T586" s="526">
        <f t="shared" si="685"/>
        <v>9.2014711878178908</v>
      </c>
      <c r="U586" s="528">
        <f t="shared" si="686"/>
        <v>115.18740806767026</v>
      </c>
      <c r="V586" s="527">
        <f t="shared" si="687"/>
        <v>123.30740875815364</v>
      </c>
      <c r="W586" s="526">
        <f t="shared" si="688"/>
        <v>176.83487097354444</v>
      </c>
      <c r="X586" s="527">
        <f t="shared" si="689"/>
        <v>148.86557700264922</v>
      </c>
      <c r="Y586" s="526">
        <f t="shared" si="690"/>
        <v>188.04539729405155</v>
      </c>
      <c r="Z586" s="528">
        <f t="shared" si="691"/>
        <v>155.51676892168422</v>
      </c>
      <c r="AA586" s="526">
        <f t="shared" si="692"/>
        <v>5.7981353087583862</v>
      </c>
      <c r="AB586" s="526">
        <f t="shared" si="693"/>
        <v>95.356433043119608</v>
      </c>
      <c r="AC586" s="526">
        <f t="shared" si="694"/>
        <v>8.6103956370953139</v>
      </c>
      <c r="AD586" s="526">
        <f t="shared" si="695"/>
        <v>46.28063489076866</v>
      </c>
      <c r="AE586" s="527">
        <f t="shared" si="696"/>
        <v>16.290611721995713</v>
      </c>
      <c r="AF586" s="526">
        <f t="shared" si="697"/>
        <v>10.771994162994275</v>
      </c>
      <c r="AG586" s="526">
        <f t="shared" si="698"/>
        <v>2.3828088612958154</v>
      </c>
      <c r="AH586" s="526">
        <f t="shared" si="699"/>
        <v>3.0063420308466808</v>
      </c>
      <c r="AI586" s="526">
        <f t="shared" si="700"/>
        <v>2.2094860298995243</v>
      </c>
      <c r="AJ586" s="526">
        <f t="shared" si="701"/>
        <v>2.483106869043648</v>
      </c>
      <c r="AK586" s="526">
        <f t="shared" si="702"/>
        <v>2.0347222775947293</v>
      </c>
      <c r="AL586" s="526">
        <f t="shared" si="703"/>
        <v>2.0000709425131586</v>
      </c>
      <c r="AM586" s="526">
        <f t="shared" si="704"/>
        <v>2.0056468810355192</v>
      </c>
      <c r="AN586" s="526">
        <f t="shared" si="705"/>
        <v>3.7981517756494059</v>
      </c>
      <c r="AO586" s="526">
        <f t="shared" si="706"/>
        <v>3.1975682123681488</v>
      </c>
      <c r="AP586" s="526">
        <f t="shared" si="707"/>
        <v>1.7332616687240137</v>
      </c>
      <c r="AQ586" s="526">
        <f t="shared" si="708"/>
        <v>1.925505149629491</v>
      </c>
      <c r="AR586" s="526">
        <f t="shared" si="709"/>
        <v>1.5254100513673758</v>
      </c>
      <c r="AS586" s="526">
        <f t="shared" si="710"/>
        <v>2.060993392813816</v>
      </c>
      <c r="AT586" s="526">
        <f t="shared" si="711"/>
        <v>3.8437611062254455</v>
      </c>
      <c r="AU586" s="526">
        <f t="shared" si="712"/>
        <v>1</v>
      </c>
      <c r="AV586" s="526">
        <f t="shared" si="713"/>
        <v>1</v>
      </c>
      <c r="AW586" s="526">
        <f t="shared" si="714"/>
        <v>1</v>
      </c>
      <c r="AX586" s="526">
        <f t="shared" si="715"/>
        <v>1</v>
      </c>
      <c r="AY586" s="526">
        <f t="shared" si="716"/>
        <v>1</v>
      </c>
      <c r="AZ586" s="526">
        <f t="shared" si="717"/>
        <v>1</v>
      </c>
      <c r="BA586" s="526">
        <f t="shared" si="718"/>
        <v>1</v>
      </c>
      <c r="BB586" s="526">
        <f t="shared" si="719"/>
        <v>1</v>
      </c>
      <c r="BC586" s="526">
        <f t="shared" si="720"/>
        <v>1</v>
      </c>
      <c r="BD586" s="526">
        <f t="shared" si="721"/>
        <v>1</v>
      </c>
      <c r="BE586" s="526">
        <f t="shared" si="722"/>
        <v>1</v>
      </c>
      <c r="BF586" s="526">
        <f t="shared" si="723"/>
        <v>1</v>
      </c>
      <c r="BG586" s="526">
        <f t="shared" si="724"/>
        <v>1</v>
      </c>
      <c r="BH586" s="526">
        <f t="shared" si="725"/>
        <v>1</v>
      </c>
      <c r="BI586" s="526">
        <f t="shared" si="726"/>
        <v>1</v>
      </c>
      <c r="BJ586" s="526">
        <f t="shared" si="727"/>
        <v>1</v>
      </c>
      <c r="BK586" s="526">
        <f t="shared" si="728"/>
        <v>1</v>
      </c>
      <c r="BL586" s="526">
        <f t="shared" si="729"/>
        <v>1</v>
      </c>
      <c r="BM586" s="526">
        <f t="shared" si="730"/>
        <v>1</v>
      </c>
      <c r="BN586" s="526">
        <f t="shared" si="731"/>
        <v>1</v>
      </c>
      <c r="BO586" s="526">
        <f t="shared" si="732"/>
        <v>1</v>
      </c>
      <c r="BP586" s="526">
        <f t="shared" si="733"/>
        <v>1</v>
      </c>
      <c r="BQ586" s="526">
        <f t="shared" si="734"/>
        <v>1</v>
      </c>
      <c r="BR586" s="526">
        <f t="shared" si="735"/>
        <v>1</v>
      </c>
      <c r="BS586" s="526">
        <f t="shared" si="736"/>
        <v>1</v>
      </c>
      <c r="BT586" s="526">
        <f t="shared" si="737"/>
        <v>1</v>
      </c>
      <c r="BU586" s="526">
        <f t="shared" si="738"/>
        <v>1</v>
      </c>
      <c r="BV586" s="525">
        <f t="shared" si="739"/>
        <v>21141.044418443926</v>
      </c>
      <c r="BW586" s="525">
        <f t="shared" si="740"/>
        <v>156.40406400730907</v>
      </c>
      <c r="BX586" s="526">
        <f t="shared" si="741"/>
        <v>173.08891091923445</v>
      </c>
      <c r="BY586" s="529">
        <f t="shared" si="742"/>
        <v>1</v>
      </c>
      <c r="BZ586" s="530">
        <f t="shared" si="743"/>
        <v>10.189352754749365</v>
      </c>
      <c r="CB586" s="27"/>
      <c r="CC586" s="53"/>
    </row>
    <row r="587" spans="1:81">
      <c r="A587" s="32">
        <f t="shared" si="744"/>
        <v>1990</v>
      </c>
      <c r="B587" s="525">
        <f t="shared" si="667"/>
        <v>18565.537930043549</v>
      </c>
      <c r="C587" s="525">
        <f t="shared" si="668"/>
        <v>482.22698874207526</v>
      </c>
      <c r="D587" s="525">
        <f t="shared" si="669"/>
        <v>19379.859454978068</v>
      </c>
      <c r="E587" s="525">
        <f t="shared" si="670"/>
        <v>217.85422452070387</v>
      </c>
      <c r="F587" s="526">
        <f t="shared" si="671"/>
        <v>1227.4632811880647</v>
      </c>
      <c r="G587" s="527">
        <f t="shared" si="672"/>
        <v>545.95909296362299</v>
      </c>
      <c r="H587" s="526">
        <f t="shared" si="673"/>
        <v>225.01624709003255</v>
      </c>
      <c r="I587" s="525">
        <f t="shared" si="674"/>
        <v>1808.383031109167</v>
      </c>
      <c r="J587" s="527">
        <f t="shared" si="675"/>
        <v>835.06387662531881</v>
      </c>
      <c r="K587" s="527">
        <f t="shared" si="676"/>
        <v>318.98472706727114</v>
      </c>
      <c r="L587" s="527">
        <f t="shared" si="677"/>
        <v>4.0363534135205041</v>
      </c>
      <c r="M587" s="527">
        <f t="shared" si="678"/>
        <v>9.2288174100884497</v>
      </c>
      <c r="N587" s="527">
        <f t="shared" si="679"/>
        <v>12.742428214834254</v>
      </c>
      <c r="O587" s="527">
        <f t="shared" si="680"/>
        <v>6.2392088867028139</v>
      </c>
      <c r="P587" s="527">
        <f t="shared" si="681"/>
        <v>12.204266724886647</v>
      </c>
      <c r="Q587" s="527">
        <f t="shared" si="682"/>
        <v>23.517010266974843</v>
      </c>
      <c r="R587" s="527">
        <f t="shared" si="683"/>
        <v>8.7236862528349022</v>
      </c>
      <c r="S587" s="527">
        <f t="shared" si="684"/>
        <v>15.670189384291868</v>
      </c>
      <c r="T587" s="526">
        <f t="shared" si="685"/>
        <v>7.5340658673566256</v>
      </c>
      <c r="U587" s="528">
        <f t="shared" si="686"/>
        <v>121.84541303509371</v>
      </c>
      <c r="V587" s="527">
        <f t="shared" si="687"/>
        <v>134.91311392250026</v>
      </c>
      <c r="W587" s="526">
        <f t="shared" si="688"/>
        <v>193.73487568857323</v>
      </c>
      <c r="X587" s="527">
        <f t="shared" si="689"/>
        <v>161.73968051364614</v>
      </c>
      <c r="Y587" s="526">
        <f t="shared" si="690"/>
        <v>205.94443069814508</v>
      </c>
      <c r="Z587" s="528">
        <f t="shared" si="691"/>
        <v>167.44411591816271</v>
      </c>
      <c r="AA587" s="526">
        <f t="shared" si="692"/>
        <v>6.202780385920053</v>
      </c>
      <c r="AB587" s="526">
        <f t="shared" si="693"/>
        <v>92.679434684440281</v>
      </c>
      <c r="AC587" s="526">
        <f t="shared" si="694"/>
        <v>8.933886479101858</v>
      </c>
      <c r="AD587" s="526">
        <f t="shared" si="695"/>
        <v>39.106798634064809</v>
      </c>
      <c r="AE587" s="527">
        <f t="shared" si="696"/>
        <v>20.870968124636732</v>
      </c>
      <c r="AF587" s="526">
        <f t="shared" si="697"/>
        <v>10.410853935451042</v>
      </c>
      <c r="AG587" s="526">
        <f t="shared" si="698"/>
        <v>2.3502270477691147</v>
      </c>
      <c r="AH587" s="526">
        <f t="shared" si="699"/>
        <v>3.5112421432172267</v>
      </c>
      <c r="AI587" s="526">
        <f t="shared" si="700"/>
        <v>1.7706390193838959</v>
      </c>
      <c r="AJ587" s="526">
        <f t="shared" si="701"/>
        <v>2.2351783322864289</v>
      </c>
      <c r="AK587" s="526">
        <f t="shared" si="702"/>
        <v>2.1684149256774576</v>
      </c>
      <c r="AL587" s="526">
        <f t="shared" si="703"/>
        <v>2.1440358489481617</v>
      </c>
      <c r="AM587" s="526">
        <f t="shared" si="704"/>
        <v>2.1423343233190351</v>
      </c>
      <c r="AN587" s="526">
        <f t="shared" si="705"/>
        <v>4.1487166267597155</v>
      </c>
      <c r="AO587" s="526">
        <f t="shared" si="706"/>
        <v>3.0106511649459566</v>
      </c>
      <c r="AP587" s="526">
        <f t="shared" si="707"/>
        <v>1.8963964235815087</v>
      </c>
      <c r="AQ587" s="526">
        <f t="shared" si="708"/>
        <v>2.1502063534652303</v>
      </c>
      <c r="AR587" s="526">
        <f t="shared" si="709"/>
        <v>1.6127118239854878</v>
      </c>
      <c r="AS587" s="526">
        <f t="shared" si="710"/>
        <v>1.7715218670125188</v>
      </c>
      <c r="AT587" s="526">
        <f t="shared" si="711"/>
        <v>3.9019561885437302</v>
      </c>
      <c r="AU587" s="526">
        <f t="shared" si="712"/>
        <v>1</v>
      </c>
      <c r="AV587" s="526">
        <f t="shared" si="713"/>
        <v>1</v>
      </c>
      <c r="AW587" s="526">
        <f t="shared" si="714"/>
        <v>1</v>
      </c>
      <c r="AX587" s="526">
        <f t="shared" si="715"/>
        <v>1</v>
      </c>
      <c r="AY587" s="526">
        <f t="shared" si="716"/>
        <v>1</v>
      </c>
      <c r="AZ587" s="526">
        <f t="shared" si="717"/>
        <v>1</v>
      </c>
      <c r="BA587" s="526">
        <f t="shared" si="718"/>
        <v>1</v>
      </c>
      <c r="BB587" s="526">
        <f t="shared" si="719"/>
        <v>1</v>
      </c>
      <c r="BC587" s="526">
        <f t="shared" si="720"/>
        <v>1</v>
      </c>
      <c r="BD587" s="526">
        <f t="shared" si="721"/>
        <v>1</v>
      </c>
      <c r="BE587" s="526">
        <f t="shared" si="722"/>
        <v>1</v>
      </c>
      <c r="BF587" s="526">
        <f t="shared" si="723"/>
        <v>1</v>
      </c>
      <c r="BG587" s="526">
        <f t="shared" si="724"/>
        <v>1</v>
      </c>
      <c r="BH587" s="526">
        <f t="shared" si="725"/>
        <v>1</v>
      </c>
      <c r="BI587" s="526">
        <f t="shared" si="726"/>
        <v>1</v>
      </c>
      <c r="BJ587" s="526">
        <f t="shared" si="727"/>
        <v>1</v>
      </c>
      <c r="BK587" s="526">
        <f t="shared" si="728"/>
        <v>1</v>
      </c>
      <c r="BL587" s="526">
        <f t="shared" si="729"/>
        <v>1</v>
      </c>
      <c r="BM587" s="526">
        <f t="shared" si="730"/>
        <v>1</v>
      </c>
      <c r="BN587" s="526">
        <f t="shared" si="731"/>
        <v>1</v>
      </c>
      <c r="BO587" s="526">
        <f t="shared" si="732"/>
        <v>1</v>
      </c>
      <c r="BP587" s="526">
        <f t="shared" si="733"/>
        <v>1</v>
      </c>
      <c r="BQ587" s="526">
        <f t="shared" si="734"/>
        <v>1</v>
      </c>
      <c r="BR587" s="526">
        <f t="shared" si="735"/>
        <v>1</v>
      </c>
      <c r="BS587" s="526">
        <f t="shared" si="736"/>
        <v>1</v>
      </c>
      <c r="BT587" s="526">
        <f t="shared" si="737"/>
        <v>1</v>
      </c>
      <c r="BU587" s="526">
        <f t="shared" si="738"/>
        <v>1</v>
      </c>
      <c r="BV587" s="525">
        <f t="shared" si="739"/>
        <v>20992.422198365442</v>
      </c>
      <c r="BW587" s="525">
        <f t="shared" si="740"/>
        <v>171.46707920397162</v>
      </c>
      <c r="BX587" s="526">
        <f t="shared" si="741"/>
        <v>186.53167959279619</v>
      </c>
      <c r="BY587" s="529">
        <f t="shared" si="742"/>
        <v>1</v>
      </c>
      <c r="BZ587" s="530">
        <f t="shared" si="743"/>
        <v>10.811541622406544</v>
      </c>
      <c r="CB587" s="27"/>
      <c r="CC587" s="53"/>
    </row>
    <row r="588" spans="1:81">
      <c r="A588" s="32">
        <f t="shared" si="744"/>
        <v>1991</v>
      </c>
      <c r="B588" s="525">
        <f t="shared" si="667"/>
        <v>24962.27029791299</v>
      </c>
      <c r="C588" s="525">
        <f t="shared" si="668"/>
        <v>599.29526489548471</v>
      </c>
      <c r="D588" s="525">
        <f t="shared" si="669"/>
        <v>25236.749494122105</v>
      </c>
      <c r="E588" s="525">
        <f t="shared" si="670"/>
        <v>307.08707142326716</v>
      </c>
      <c r="F588" s="526">
        <f t="shared" si="671"/>
        <v>1689.5735017645359</v>
      </c>
      <c r="G588" s="527">
        <f t="shared" si="672"/>
        <v>771.05462814119562</v>
      </c>
      <c r="H588" s="526">
        <f t="shared" si="673"/>
        <v>330.18410947678581</v>
      </c>
      <c r="I588" s="525">
        <f t="shared" si="674"/>
        <v>2557.4151721205994</v>
      </c>
      <c r="J588" s="527">
        <f t="shared" si="675"/>
        <v>1213.009110828229</v>
      </c>
      <c r="K588" s="527">
        <f t="shared" si="676"/>
        <v>481.30012215680233</v>
      </c>
      <c r="L588" s="527">
        <f t="shared" si="677"/>
        <v>5.9321374683869088</v>
      </c>
      <c r="M588" s="527">
        <f t="shared" si="678"/>
        <v>12.490643172334524</v>
      </c>
      <c r="N588" s="527">
        <f t="shared" si="679"/>
        <v>14.274733242065871</v>
      </c>
      <c r="O588" s="527">
        <f t="shared" si="680"/>
        <v>9.9155799091795647</v>
      </c>
      <c r="P588" s="527">
        <f t="shared" si="681"/>
        <v>13.826932917324598</v>
      </c>
      <c r="Q588" s="527">
        <f t="shared" si="682"/>
        <v>26.021585970613824</v>
      </c>
      <c r="R588" s="527">
        <f t="shared" si="683"/>
        <v>9.8054355613471849</v>
      </c>
      <c r="S588" s="527">
        <f t="shared" si="684"/>
        <v>17.213112667788504</v>
      </c>
      <c r="T588" s="526">
        <f t="shared" si="685"/>
        <v>7.9495778275289819</v>
      </c>
      <c r="U588" s="528">
        <f t="shared" si="686"/>
        <v>143.08320255706491</v>
      </c>
      <c r="V588" s="527">
        <f t="shared" si="687"/>
        <v>154.62825232446977</v>
      </c>
      <c r="W588" s="526">
        <f t="shared" si="688"/>
        <v>218.40796934408374</v>
      </c>
      <c r="X588" s="527">
        <f t="shared" si="689"/>
        <v>186.40076038631577</v>
      </c>
      <c r="Y588" s="526">
        <f t="shared" si="690"/>
        <v>232.63711418668296</v>
      </c>
      <c r="Z588" s="528">
        <f t="shared" si="691"/>
        <v>176.87760497387026</v>
      </c>
      <c r="AA588" s="526">
        <f t="shared" si="692"/>
        <v>7.345601628358704</v>
      </c>
      <c r="AB588" s="526">
        <f t="shared" si="693"/>
        <v>114.59673079579015</v>
      </c>
      <c r="AC588" s="526">
        <f t="shared" si="694"/>
        <v>10.860670283490826</v>
      </c>
      <c r="AD588" s="526">
        <f t="shared" si="695"/>
        <v>50.271914785845937</v>
      </c>
      <c r="AE588" s="527">
        <f t="shared" si="696"/>
        <v>19.444843795406104</v>
      </c>
      <c r="AF588" s="526">
        <f t="shared" si="697"/>
        <v>9.4961564440362896</v>
      </c>
      <c r="AG588" s="526">
        <f t="shared" si="698"/>
        <v>2.3568859460635592</v>
      </c>
      <c r="AH588" s="526">
        <f t="shared" si="699"/>
        <v>5.1377429029964556</v>
      </c>
      <c r="AI588" s="526">
        <f t="shared" si="700"/>
        <v>1.8480803957912777</v>
      </c>
      <c r="AJ588" s="526">
        <f t="shared" si="701"/>
        <v>2.8765665545391843</v>
      </c>
      <c r="AK588" s="526">
        <f t="shared" si="702"/>
        <v>2.3245006846501095</v>
      </c>
      <c r="AL588" s="526">
        <f t="shared" si="703"/>
        <v>2.4047767654176151</v>
      </c>
      <c r="AM588" s="526">
        <f t="shared" si="704"/>
        <v>2.4315205354537404</v>
      </c>
      <c r="AN588" s="526">
        <f t="shared" si="705"/>
        <v>4.6912766600307716</v>
      </c>
      <c r="AO588" s="526">
        <f t="shared" si="706"/>
        <v>3.8839907900223243</v>
      </c>
      <c r="AP588" s="526">
        <f t="shared" si="707"/>
        <v>2.173520839947634</v>
      </c>
      <c r="AQ588" s="526">
        <f t="shared" si="708"/>
        <v>2.4716250464876302</v>
      </c>
      <c r="AR588" s="526">
        <f t="shared" si="709"/>
        <v>1.785629064570291</v>
      </c>
      <c r="AS588" s="526">
        <f t="shared" si="710"/>
        <v>2.5129010590520489</v>
      </c>
      <c r="AT588" s="526">
        <f t="shared" si="711"/>
        <v>5.3407383027482069</v>
      </c>
      <c r="AU588" s="526">
        <f t="shared" si="712"/>
        <v>1</v>
      </c>
      <c r="AV588" s="526">
        <f t="shared" si="713"/>
        <v>1</v>
      </c>
      <c r="AW588" s="526">
        <f t="shared" si="714"/>
        <v>1</v>
      </c>
      <c r="AX588" s="526">
        <f t="shared" si="715"/>
        <v>1</v>
      </c>
      <c r="AY588" s="526">
        <f t="shared" si="716"/>
        <v>1</v>
      </c>
      <c r="AZ588" s="526">
        <f t="shared" si="717"/>
        <v>1</v>
      </c>
      <c r="BA588" s="526">
        <f t="shared" si="718"/>
        <v>1</v>
      </c>
      <c r="BB588" s="526">
        <f t="shared" si="719"/>
        <v>1</v>
      </c>
      <c r="BC588" s="526">
        <f t="shared" si="720"/>
        <v>1</v>
      </c>
      <c r="BD588" s="526">
        <f t="shared" si="721"/>
        <v>1</v>
      </c>
      <c r="BE588" s="526">
        <f t="shared" si="722"/>
        <v>1</v>
      </c>
      <c r="BF588" s="526">
        <f t="shared" si="723"/>
        <v>1</v>
      </c>
      <c r="BG588" s="526">
        <f t="shared" si="724"/>
        <v>1</v>
      </c>
      <c r="BH588" s="526">
        <f t="shared" si="725"/>
        <v>1</v>
      </c>
      <c r="BI588" s="526">
        <f t="shared" si="726"/>
        <v>1</v>
      </c>
      <c r="BJ588" s="526">
        <f t="shared" si="727"/>
        <v>1</v>
      </c>
      <c r="BK588" s="526">
        <f t="shared" si="728"/>
        <v>1</v>
      </c>
      <c r="BL588" s="526">
        <f t="shared" si="729"/>
        <v>1</v>
      </c>
      <c r="BM588" s="526">
        <f t="shared" si="730"/>
        <v>1</v>
      </c>
      <c r="BN588" s="526">
        <f t="shared" si="731"/>
        <v>1</v>
      </c>
      <c r="BO588" s="526">
        <f t="shared" si="732"/>
        <v>1</v>
      </c>
      <c r="BP588" s="526">
        <f t="shared" si="733"/>
        <v>1</v>
      </c>
      <c r="BQ588" s="526">
        <f t="shared" si="734"/>
        <v>1</v>
      </c>
      <c r="BR588" s="526">
        <f t="shared" si="735"/>
        <v>1</v>
      </c>
      <c r="BS588" s="526">
        <f t="shared" si="736"/>
        <v>1</v>
      </c>
      <c r="BT588" s="526">
        <f t="shared" si="737"/>
        <v>1</v>
      </c>
      <c r="BU588" s="526">
        <f t="shared" si="738"/>
        <v>1</v>
      </c>
      <c r="BV588" s="525">
        <f t="shared" si="739"/>
        <v>27621.845768275372</v>
      </c>
      <c r="BW588" s="525">
        <f t="shared" si="740"/>
        <v>196.91697364075048</v>
      </c>
      <c r="BX588" s="526">
        <f t="shared" si="741"/>
        <v>197.21786284405019</v>
      </c>
      <c r="BY588" s="529">
        <f t="shared" si="742"/>
        <v>1</v>
      </c>
      <c r="BZ588" s="530">
        <f t="shared" si="743"/>
        <v>11.142836993496731</v>
      </c>
      <c r="CB588" s="27"/>
      <c r="CC588" s="53"/>
    </row>
    <row r="589" spans="1:81">
      <c r="A589" s="32">
        <f t="shared" si="744"/>
        <v>1992</v>
      </c>
      <c r="B589" s="525">
        <f t="shared" si="667"/>
        <v>27364.789124509247</v>
      </c>
      <c r="C589" s="525">
        <f t="shared" si="668"/>
        <v>679.21471489303326</v>
      </c>
      <c r="D589" s="525">
        <f t="shared" si="669"/>
        <v>27110.144071969375</v>
      </c>
      <c r="E589" s="525">
        <f t="shared" si="670"/>
        <v>321.70431797086655</v>
      </c>
      <c r="F589" s="526">
        <f t="shared" si="671"/>
        <v>2051.7499257527447</v>
      </c>
      <c r="G589" s="527">
        <f t="shared" si="672"/>
        <v>895.25792807762264</v>
      </c>
      <c r="H589" s="526">
        <f t="shared" si="673"/>
        <v>358.23244456980643</v>
      </c>
      <c r="I589" s="525">
        <f t="shared" si="674"/>
        <v>3295.9422434859443</v>
      </c>
      <c r="J589" s="527">
        <f t="shared" si="675"/>
        <v>1433.8098841476924</v>
      </c>
      <c r="K589" s="527">
        <f t="shared" si="676"/>
        <v>517.66233534233209</v>
      </c>
      <c r="L589" s="527">
        <f t="shared" si="677"/>
        <v>7.8887124368682686</v>
      </c>
      <c r="M589" s="527">
        <f t="shared" si="678"/>
        <v>14.275875641223953</v>
      </c>
      <c r="N589" s="527">
        <f t="shared" si="679"/>
        <v>12.525871292774742</v>
      </c>
      <c r="O589" s="527">
        <f t="shared" si="680"/>
        <v>10.97812185101294</v>
      </c>
      <c r="P589" s="527">
        <f t="shared" si="681"/>
        <v>12.239077930241796</v>
      </c>
      <c r="Q589" s="527">
        <f t="shared" si="682"/>
        <v>21.292514011865364</v>
      </c>
      <c r="R589" s="527">
        <f t="shared" si="683"/>
        <v>9.4800755207247871</v>
      </c>
      <c r="S589" s="527">
        <f t="shared" si="684"/>
        <v>15.224002692608469</v>
      </c>
      <c r="T589" s="526">
        <f t="shared" si="685"/>
        <v>6.2949683804308485</v>
      </c>
      <c r="U589" s="528">
        <f t="shared" si="686"/>
        <v>153.67808445680788</v>
      </c>
      <c r="V589" s="527">
        <f t="shared" si="687"/>
        <v>166.65833035531352</v>
      </c>
      <c r="W589" s="526">
        <f t="shared" si="688"/>
        <v>233.1434090158057</v>
      </c>
      <c r="X589" s="527">
        <f t="shared" si="689"/>
        <v>199.70841395234791</v>
      </c>
      <c r="Y589" s="526">
        <f t="shared" si="690"/>
        <v>248.1242341220082</v>
      </c>
      <c r="Z589" s="528">
        <f t="shared" si="691"/>
        <v>182.81275236521847</v>
      </c>
      <c r="AA589" s="526">
        <f t="shared" si="692"/>
        <v>7.9784761987420003</v>
      </c>
      <c r="AB589" s="526">
        <f t="shared" si="693"/>
        <v>123.68003438820303</v>
      </c>
      <c r="AC589" s="526">
        <f t="shared" si="694"/>
        <v>11.8027508894895</v>
      </c>
      <c r="AD589" s="526">
        <f t="shared" si="695"/>
        <v>58.566318223894484</v>
      </c>
      <c r="AE589" s="527">
        <f t="shared" si="696"/>
        <v>20.153645798573447</v>
      </c>
      <c r="AF589" s="526">
        <f t="shared" si="697"/>
        <v>8.9292979779560557</v>
      </c>
      <c r="AG589" s="526">
        <f t="shared" si="698"/>
        <v>2.5007017123607898</v>
      </c>
      <c r="AH589" s="526">
        <f t="shared" si="699"/>
        <v>5.0571240102340873</v>
      </c>
      <c r="AI589" s="526">
        <f t="shared" si="700"/>
        <v>1.4893532063250245</v>
      </c>
      <c r="AJ589" s="526">
        <f t="shared" si="701"/>
        <v>3.2214890339909021</v>
      </c>
      <c r="AK589" s="526">
        <f t="shared" si="702"/>
        <v>2.4340495204662314</v>
      </c>
      <c r="AL589" s="526">
        <f t="shared" si="703"/>
        <v>2.6177185456069623</v>
      </c>
      <c r="AM589" s="526">
        <f t="shared" si="704"/>
        <v>2.6577034934862898</v>
      </c>
      <c r="AN589" s="526">
        <f t="shared" si="705"/>
        <v>5.0288074479326621</v>
      </c>
      <c r="AO589" s="526">
        <f t="shared" si="706"/>
        <v>4.4370846724892683</v>
      </c>
      <c r="AP589" s="526">
        <f t="shared" si="707"/>
        <v>2.3328459686653931</v>
      </c>
      <c r="AQ589" s="526">
        <f t="shared" si="708"/>
        <v>2.5902668170697067</v>
      </c>
      <c r="AR589" s="526">
        <f t="shared" si="709"/>
        <v>1.8973937106240171</v>
      </c>
      <c r="AS589" s="526">
        <f t="shared" si="710"/>
        <v>2.8261614368933698</v>
      </c>
      <c r="AT589" s="526">
        <f t="shared" si="711"/>
        <v>5.5721018226356227</v>
      </c>
      <c r="AU589" s="526">
        <f t="shared" si="712"/>
        <v>1</v>
      </c>
      <c r="AV589" s="526">
        <f t="shared" si="713"/>
        <v>1</v>
      </c>
      <c r="AW589" s="526">
        <f t="shared" si="714"/>
        <v>1</v>
      </c>
      <c r="AX589" s="526">
        <f t="shared" si="715"/>
        <v>1</v>
      </c>
      <c r="AY589" s="526">
        <f t="shared" si="716"/>
        <v>1</v>
      </c>
      <c r="AZ589" s="526">
        <f t="shared" si="717"/>
        <v>1</v>
      </c>
      <c r="BA589" s="526">
        <f t="shared" si="718"/>
        <v>1</v>
      </c>
      <c r="BB589" s="526">
        <f t="shared" si="719"/>
        <v>1</v>
      </c>
      <c r="BC589" s="526">
        <f t="shared" si="720"/>
        <v>1</v>
      </c>
      <c r="BD589" s="526">
        <f t="shared" si="721"/>
        <v>1</v>
      </c>
      <c r="BE589" s="526">
        <f t="shared" si="722"/>
        <v>1</v>
      </c>
      <c r="BF589" s="526">
        <f t="shared" si="723"/>
        <v>1</v>
      </c>
      <c r="BG589" s="526">
        <f t="shared" si="724"/>
        <v>1</v>
      </c>
      <c r="BH589" s="526">
        <f t="shared" si="725"/>
        <v>1</v>
      </c>
      <c r="BI589" s="526">
        <f t="shared" si="726"/>
        <v>1</v>
      </c>
      <c r="BJ589" s="526">
        <f t="shared" si="727"/>
        <v>1</v>
      </c>
      <c r="BK589" s="526">
        <f t="shared" si="728"/>
        <v>1</v>
      </c>
      <c r="BL589" s="526">
        <f t="shared" si="729"/>
        <v>1</v>
      </c>
      <c r="BM589" s="526">
        <f t="shared" si="730"/>
        <v>1</v>
      </c>
      <c r="BN589" s="526">
        <f t="shared" si="731"/>
        <v>1</v>
      </c>
      <c r="BO589" s="526">
        <f t="shared" si="732"/>
        <v>1</v>
      </c>
      <c r="BP589" s="526">
        <f t="shared" si="733"/>
        <v>1</v>
      </c>
      <c r="BQ589" s="526">
        <f t="shared" si="734"/>
        <v>1</v>
      </c>
      <c r="BR589" s="526">
        <f t="shared" si="735"/>
        <v>1</v>
      </c>
      <c r="BS589" s="526">
        <f t="shared" si="736"/>
        <v>1</v>
      </c>
      <c r="BT589" s="526">
        <f t="shared" si="737"/>
        <v>1</v>
      </c>
      <c r="BU589" s="526">
        <f t="shared" si="738"/>
        <v>1</v>
      </c>
      <c r="BV589" s="525">
        <f t="shared" si="739"/>
        <v>29715.657091894405</v>
      </c>
      <c r="BW589" s="525">
        <f t="shared" si="740"/>
        <v>211.77423910365783</v>
      </c>
      <c r="BX589" s="526">
        <f t="shared" si="741"/>
        <v>204.01898179098382</v>
      </c>
      <c r="BY589" s="529">
        <f t="shared" si="742"/>
        <v>1</v>
      </c>
      <c r="BZ589" s="530">
        <f t="shared" si="743"/>
        <v>11.466051989682278</v>
      </c>
      <c r="CB589" s="27"/>
      <c r="CC589" s="53"/>
    </row>
    <row r="590" spans="1:81">
      <c r="A590" s="32">
        <f t="shared" si="744"/>
        <v>1993</v>
      </c>
      <c r="B590" s="525">
        <f t="shared" si="667"/>
        <v>30272.131043774694</v>
      </c>
      <c r="C590" s="525">
        <f t="shared" si="668"/>
        <v>803.84681147350148</v>
      </c>
      <c r="D590" s="525">
        <f t="shared" si="669"/>
        <v>29791.985253130464</v>
      </c>
      <c r="E590" s="525">
        <f t="shared" si="670"/>
        <v>326.61793321225821</v>
      </c>
      <c r="F590" s="526">
        <f t="shared" si="671"/>
        <v>2370.9615960291617</v>
      </c>
      <c r="G590" s="527">
        <f t="shared" si="672"/>
        <v>1033.322430937417</v>
      </c>
      <c r="H590" s="526">
        <f t="shared" si="673"/>
        <v>412.53747739805215</v>
      </c>
      <c r="I590" s="525">
        <f t="shared" si="674"/>
        <v>3948.556405775973</v>
      </c>
      <c r="J590" s="527">
        <f t="shared" si="675"/>
        <v>1701.9842364011172</v>
      </c>
      <c r="K590" s="527">
        <f t="shared" si="676"/>
        <v>599.27882443877456</v>
      </c>
      <c r="L590" s="527">
        <f t="shared" si="677"/>
        <v>9.8328983406641903</v>
      </c>
      <c r="M590" s="527">
        <f t="shared" si="678"/>
        <v>17.037450404204943</v>
      </c>
      <c r="N590" s="527">
        <f t="shared" si="679"/>
        <v>16.589434878836393</v>
      </c>
      <c r="O590" s="527">
        <f t="shared" si="680"/>
        <v>19.075403618205591</v>
      </c>
      <c r="P590" s="527">
        <f t="shared" si="681"/>
        <v>16.415771297761715</v>
      </c>
      <c r="Q590" s="527">
        <f t="shared" si="682"/>
        <v>28.843742283066923</v>
      </c>
      <c r="R590" s="527">
        <f t="shared" si="683"/>
        <v>12.241390206069212</v>
      </c>
      <c r="S590" s="527">
        <f t="shared" si="684"/>
        <v>21.214633465835263</v>
      </c>
      <c r="T590" s="526">
        <f t="shared" si="685"/>
        <v>8.4376558325511724</v>
      </c>
      <c r="U590" s="528">
        <f t="shared" si="686"/>
        <v>179.47607059799759</v>
      </c>
      <c r="V590" s="527">
        <f t="shared" si="687"/>
        <v>185.7114773098526</v>
      </c>
      <c r="W590" s="526">
        <f t="shared" si="688"/>
        <v>248.08037100160766</v>
      </c>
      <c r="X590" s="527">
        <f t="shared" si="689"/>
        <v>219.04482165813889</v>
      </c>
      <c r="Y590" s="526">
        <f t="shared" si="690"/>
        <v>265.31598535663903</v>
      </c>
      <c r="Z590" s="528">
        <f t="shared" si="691"/>
        <v>188.28280241638959</v>
      </c>
      <c r="AA590" s="526">
        <f t="shared" si="692"/>
        <v>8.9422410310690434</v>
      </c>
      <c r="AB590" s="526">
        <f t="shared" si="693"/>
        <v>140.39671441213662</v>
      </c>
      <c r="AC590" s="526">
        <f t="shared" si="694"/>
        <v>13.531785438844553</v>
      </c>
      <c r="AD590" s="526">
        <f t="shared" si="695"/>
        <v>69.909952264466924</v>
      </c>
      <c r="AE590" s="527">
        <f t="shared" si="696"/>
        <v>17.537498101222518</v>
      </c>
      <c r="AF590" s="526">
        <f t="shared" si="697"/>
        <v>10.481928444724605</v>
      </c>
      <c r="AG590" s="526">
        <f t="shared" si="698"/>
        <v>3.1638590484091793</v>
      </c>
      <c r="AH590" s="526">
        <f t="shared" si="699"/>
        <v>5.6541584623467047</v>
      </c>
      <c r="AI590" s="526">
        <f t="shared" si="700"/>
        <v>2.8797716578602905</v>
      </c>
      <c r="AJ590" s="526">
        <f t="shared" si="701"/>
        <v>3.6597011000088093</v>
      </c>
      <c r="AK590" s="526">
        <f t="shared" si="702"/>
        <v>2.5270883859315805</v>
      </c>
      <c r="AL590" s="526">
        <f t="shared" si="703"/>
        <v>2.920136763112716</v>
      </c>
      <c r="AM590" s="526">
        <f t="shared" si="704"/>
        <v>3.0152127177934278</v>
      </c>
      <c r="AN590" s="526">
        <f t="shared" si="705"/>
        <v>5.3841696348830581</v>
      </c>
      <c r="AO590" s="526">
        <f t="shared" si="706"/>
        <v>5.2464200094629918</v>
      </c>
      <c r="AP590" s="526">
        <f t="shared" si="707"/>
        <v>2.6066883361332152</v>
      </c>
      <c r="AQ590" s="526">
        <f t="shared" si="708"/>
        <v>2.8502172683438958</v>
      </c>
      <c r="AR590" s="526">
        <f t="shared" si="709"/>
        <v>2.1563765995221522</v>
      </c>
      <c r="AS590" s="526">
        <f t="shared" si="710"/>
        <v>3.2356809367770061</v>
      </c>
      <c r="AT590" s="526">
        <f t="shared" si="711"/>
        <v>6.3084991355589599</v>
      </c>
      <c r="AU590" s="526">
        <f t="shared" si="712"/>
        <v>1</v>
      </c>
      <c r="AV590" s="526">
        <f t="shared" si="713"/>
        <v>1</v>
      </c>
      <c r="AW590" s="526">
        <f t="shared" si="714"/>
        <v>1</v>
      </c>
      <c r="AX590" s="526">
        <f t="shared" si="715"/>
        <v>1</v>
      </c>
      <c r="AY590" s="526">
        <f t="shared" si="716"/>
        <v>1</v>
      </c>
      <c r="AZ590" s="526">
        <f t="shared" si="717"/>
        <v>1</v>
      </c>
      <c r="BA590" s="526">
        <f t="shared" si="718"/>
        <v>1</v>
      </c>
      <c r="BB590" s="526">
        <f t="shared" si="719"/>
        <v>1</v>
      </c>
      <c r="BC590" s="526">
        <f t="shared" si="720"/>
        <v>1</v>
      </c>
      <c r="BD590" s="526">
        <f t="shared" si="721"/>
        <v>1</v>
      </c>
      <c r="BE590" s="526">
        <f t="shared" si="722"/>
        <v>1</v>
      </c>
      <c r="BF590" s="526">
        <f t="shared" si="723"/>
        <v>1</v>
      </c>
      <c r="BG590" s="526">
        <f t="shared" si="724"/>
        <v>1</v>
      </c>
      <c r="BH590" s="526">
        <f t="shared" si="725"/>
        <v>1</v>
      </c>
      <c r="BI590" s="526">
        <f t="shared" si="726"/>
        <v>1</v>
      </c>
      <c r="BJ590" s="526">
        <f t="shared" si="727"/>
        <v>1</v>
      </c>
      <c r="BK590" s="526">
        <f t="shared" si="728"/>
        <v>1</v>
      </c>
      <c r="BL590" s="526">
        <f t="shared" si="729"/>
        <v>1</v>
      </c>
      <c r="BM590" s="526">
        <f t="shared" si="730"/>
        <v>1</v>
      </c>
      <c r="BN590" s="526">
        <f t="shared" si="731"/>
        <v>1</v>
      </c>
      <c r="BO590" s="526">
        <f t="shared" si="732"/>
        <v>1</v>
      </c>
      <c r="BP590" s="526">
        <f t="shared" si="733"/>
        <v>1</v>
      </c>
      <c r="BQ590" s="526">
        <f t="shared" si="734"/>
        <v>1</v>
      </c>
      <c r="BR590" s="526">
        <f t="shared" si="735"/>
        <v>1</v>
      </c>
      <c r="BS590" s="526">
        <f t="shared" si="736"/>
        <v>1</v>
      </c>
      <c r="BT590" s="526">
        <f t="shared" si="737"/>
        <v>1</v>
      </c>
      <c r="BU590" s="526">
        <f t="shared" si="738"/>
        <v>1</v>
      </c>
      <c r="BV590" s="525">
        <f t="shared" si="739"/>
        <v>33152.658626728778</v>
      </c>
      <c r="BW590" s="525">
        <f t="shared" si="740"/>
        <v>237.10673798123318</v>
      </c>
      <c r="BX590" s="526">
        <f t="shared" si="741"/>
        <v>210.17223083152223</v>
      </c>
      <c r="BY590" s="529">
        <f t="shared" si="742"/>
        <v>1</v>
      </c>
      <c r="BZ590" s="530">
        <f t="shared" si="743"/>
        <v>11.781186610963188</v>
      </c>
      <c r="CB590" s="27"/>
      <c r="CC590" s="53"/>
    </row>
    <row r="591" spans="1:81">
      <c r="A591" s="32">
        <f t="shared" si="744"/>
        <v>1994</v>
      </c>
      <c r="B591" s="525">
        <f t="shared" si="667"/>
        <v>30221.077094769367</v>
      </c>
      <c r="C591" s="525">
        <f t="shared" si="668"/>
        <v>797.96442127650062</v>
      </c>
      <c r="D591" s="525">
        <f t="shared" si="669"/>
        <v>30142.315166119075</v>
      </c>
      <c r="E591" s="525">
        <f t="shared" si="670"/>
        <v>336.05647292263939</v>
      </c>
      <c r="F591" s="526">
        <f t="shared" si="671"/>
        <v>2294.9776902313479</v>
      </c>
      <c r="G591" s="527">
        <f t="shared" si="672"/>
        <v>996.86513493482585</v>
      </c>
      <c r="H591" s="526">
        <f t="shared" si="673"/>
        <v>396.40176831723494</v>
      </c>
      <c r="I591" s="525">
        <f t="shared" si="674"/>
        <v>3914.6234804486235</v>
      </c>
      <c r="J591" s="527">
        <f t="shared" si="675"/>
        <v>1693.3400286628596</v>
      </c>
      <c r="K591" s="527">
        <f t="shared" si="676"/>
        <v>582.44331018949651</v>
      </c>
      <c r="L591" s="527">
        <f t="shared" si="677"/>
        <v>9.4688615087964241</v>
      </c>
      <c r="M591" s="527">
        <f t="shared" si="678"/>
        <v>17.53207326608036</v>
      </c>
      <c r="N591" s="527">
        <f t="shared" si="679"/>
        <v>17.863695864079574</v>
      </c>
      <c r="O591" s="527">
        <f t="shared" si="680"/>
        <v>17.623372301225832</v>
      </c>
      <c r="P591" s="527">
        <f t="shared" si="681"/>
        <v>17.403521648723025</v>
      </c>
      <c r="Q591" s="527">
        <f t="shared" si="682"/>
        <v>32.606171945206285</v>
      </c>
      <c r="R591" s="527">
        <f t="shared" si="683"/>
        <v>12.471010531137598</v>
      </c>
      <c r="S591" s="527">
        <f t="shared" si="684"/>
        <v>23.461019547114642</v>
      </c>
      <c r="T591" s="526">
        <f t="shared" si="685"/>
        <v>9.4668024450185193</v>
      </c>
      <c r="U591" s="528">
        <f t="shared" si="686"/>
        <v>166.84413195434814</v>
      </c>
      <c r="V591" s="527">
        <f t="shared" si="687"/>
        <v>177.67717166503056</v>
      </c>
      <c r="W591" s="526">
        <f t="shared" si="688"/>
        <v>246.65318943527251</v>
      </c>
      <c r="X591" s="527">
        <f t="shared" si="689"/>
        <v>213.22701309938088</v>
      </c>
      <c r="Y591" s="526">
        <f t="shared" si="690"/>
        <v>262.99714891989817</v>
      </c>
      <c r="Z591" s="528">
        <f t="shared" si="691"/>
        <v>195.79065447586407</v>
      </c>
      <c r="AA591" s="526">
        <f t="shared" si="692"/>
        <v>8.5845763898076424</v>
      </c>
      <c r="AB591" s="526">
        <f t="shared" si="693"/>
        <v>139.71291221459231</v>
      </c>
      <c r="AC591" s="526">
        <f t="shared" si="694"/>
        <v>12.931518143134497</v>
      </c>
      <c r="AD591" s="526">
        <f t="shared" si="695"/>
        <v>69.805674579669244</v>
      </c>
      <c r="AE591" s="527">
        <f t="shared" si="696"/>
        <v>18.328310132477153</v>
      </c>
      <c r="AF591" s="526">
        <f t="shared" si="697"/>
        <v>10.228924374298982</v>
      </c>
      <c r="AG591" s="526">
        <f t="shared" si="698"/>
        <v>3.1124083725639493</v>
      </c>
      <c r="AH591" s="526">
        <f t="shared" si="699"/>
        <v>6.1935199463868811</v>
      </c>
      <c r="AI591" s="526">
        <f t="shared" si="700"/>
        <v>2.723570539320622</v>
      </c>
      <c r="AJ591" s="526">
        <f t="shared" si="701"/>
        <v>3.6170670460741468</v>
      </c>
      <c r="AK591" s="526">
        <f t="shared" si="702"/>
        <v>2.5699526064249136</v>
      </c>
      <c r="AL591" s="526">
        <f t="shared" si="703"/>
        <v>2.8581813894644585</v>
      </c>
      <c r="AM591" s="526">
        <f t="shared" si="704"/>
        <v>2.841611845566471</v>
      </c>
      <c r="AN591" s="526">
        <f t="shared" si="705"/>
        <v>5.3798036117261319</v>
      </c>
      <c r="AO591" s="526">
        <f t="shared" si="706"/>
        <v>5.1565671971709239</v>
      </c>
      <c r="AP591" s="526">
        <f t="shared" si="707"/>
        <v>2.4732823256886181</v>
      </c>
      <c r="AQ591" s="526">
        <f t="shared" si="708"/>
        <v>2.7902987534371819</v>
      </c>
      <c r="AR591" s="526">
        <f t="shared" si="709"/>
        <v>2.0517277399230003</v>
      </c>
      <c r="AS591" s="526">
        <f t="shared" si="710"/>
        <v>3.1786057400324816</v>
      </c>
      <c r="AT591" s="526">
        <f t="shared" si="711"/>
        <v>6.2398983312532916</v>
      </c>
      <c r="AU591" s="526">
        <f t="shared" si="712"/>
        <v>1</v>
      </c>
      <c r="AV591" s="526">
        <f t="shared" si="713"/>
        <v>1</v>
      </c>
      <c r="AW591" s="526">
        <f t="shared" si="714"/>
        <v>1</v>
      </c>
      <c r="AX591" s="526">
        <f t="shared" si="715"/>
        <v>1</v>
      </c>
      <c r="AY591" s="526">
        <f t="shared" si="716"/>
        <v>1</v>
      </c>
      <c r="AZ591" s="526">
        <f t="shared" si="717"/>
        <v>1</v>
      </c>
      <c r="BA591" s="526">
        <f t="shared" si="718"/>
        <v>1</v>
      </c>
      <c r="BB591" s="526">
        <f t="shared" si="719"/>
        <v>1</v>
      </c>
      <c r="BC591" s="526">
        <f t="shared" si="720"/>
        <v>1</v>
      </c>
      <c r="BD591" s="526">
        <f t="shared" si="721"/>
        <v>1</v>
      </c>
      <c r="BE591" s="526">
        <f t="shared" si="722"/>
        <v>1</v>
      </c>
      <c r="BF591" s="526">
        <f t="shared" si="723"/>
        <v>1</v>
      </c>
      <c r="BG591" s="526">
        <f t="shared" si="724"/>
        <v>1</v>
      </c>
      <c r="BH591" s="526">
        <f t="shared" si="725"/>
        <v>1</v>
      </c>
      <c r="BI591" s="526">
        <f t="shared" si="726"/>
        <v>1</v>
      </c>
      <c r="BJ591" s="526">
        <f t="shared" si="727"/>
        <v>1</v>
      </c>
      <c r="BK591" s="526">
        <f t="shared" si="728"/>
        <v>1</v>
      </c>
      <c r="BL591" s="526">
        <f t="shared" si="729"/>
        <v>1</v>
      </c>
      <c r="BM591" s="526">
        <f t="shared" si="730"/>
        <v>1</v>
      </c>
      <c r="BN591" s="526">
        <f t="shared" si="731"/>
        <v>1</v>
      </c>
      <c r="BO591" s="526">
        <f t="shared" si="732"/>
        <v>1</v>
      </c>
      <c r="BP591" s="526">
        <f t="shared" si="733"/>
        <v>1</v>
      </c>
      <c r="BQ591" s="526">
        <f t="shared" si="734"/>
        <v>1</v>
      </c>
      <c r="BR591" s="526">
        <f t="shared" si="735"/>
        <v>1</v>
      </c>
      <c r="BS591" s="526">
        <f t="shared" si="736"/>
        <v>1</v>
      </c>
      <c r="BT591" s="526">
        <f t="shared" si="737"/>
        <v>1</v>
      </c>
      <c r="BU591" s="526">
        <f t="shared" si="738"/>
        <v>1</v>
      </c>
      <c r="BV591" s="525">
        <f t="shared" si="739"/>
        <v>33533.256390620481</v>
      </c>
      <c r="BW591" s="525">
        <f t="shared" si="740"/>
        <v>225.42195014806629</v>
      </c>
      <c r="BX591" s="526">
        <f t="shared" si="741"/>
        <v>218.67214420843345</v>
      </c>
      <c r="BY591" s="529">
        <f t="shared" si="742"/>
        <v>1</v>
      </c>
      <c r="BZ591" s="530">
        <f t="shared" si="743"/>
        <v>12.096321232244094</v>
      </c>
      <c r="CB591" s="27"/>
      <c r="CC591" s="53"/>
    </row>
    <row r="592" spans="1:81">
      <c r="A592" s="32">
        <f t="shared" si="744"/>
        <v>1995</v>
      </c>
      <c r="B592" s="525">
        <f t="shared" si="667"/>
        <v>41035.774152148457</v>
      </c>
      <c r="C592" s="525">
        <f t="shared" si="668"/>
        <v>1092.7119708104133</v>
      </c>
      <c r="D592" s="525">
        <f t="shared" si="669"/>
        <v>41429.328133204595</v>
      </c>
      <c r="E592" s="525">
        <f t="shared" si="670"/>
        <v>463.97200060649402</v>
      </c>
      <c r="F592" s="526">
        <f t="shared" si="671"/>
        <v>3080.4413458206263</v>
      </c>
      <c r="G592" s="527">
        <f t="shared" si="672"/>
        <v>1327.2929645530585</v>
      </c>
      <c r="H592" s="526">
        <f t="shared" si="673"/>
        <v>523.57314215873544</v>
      </c>
      <c r="I592" s="525">
        <f t="shared" si="674"/>
        <v>4943.7048310300606</v>
      </c>
      <c r="J592" s="527">
        <f t="shared" si="675"/>
        <v>2180.0069689045827</v>
      </c>
      <c r="K592" s="527">
        <f t="shared" si="676"/>
        <v>793.06040820215219</v>
      </c>
      <c r="L592" s="527">
        <f t="shared" si="677"/>
        <v>12.262058174220043</v>
      </c>
      <c r="M592" s="527">
        <f t="shared" si="678"/>
        <v>20.156277805185649</v>
      </c>
      <c r="N592" s="527">
        <f t="shared" si="679"/>
        <v>19.847955062106667</v>
      </c>
      <c r="O592" s="527">
        <f t="shared" si="680"/>
        <v>17.721465753791684</v>
      </c>
      <c r="P592" s="527">
        <f t="shared" si="681"/>
        <v>19.022516331959643</v>
      </c>
      <c r="Q592" s="527">
        <f t="shared" si="682"/>
        <v>33.50207868927594</v>
      </c>
      <c r="R592" s="527">
        <f t="shared" si="683"/>
        <v>15.249688858590899</v>
      </c>
      <c r="S592" s="527">
        <f t="shared" si="684"/>
        <v>25.999869073988375</v>
      </c>
      <c r="T592" s="526">
        <f t="shared" si="685"/>
        <v>9.4614319050175038</v>
      </c>
      <c r="U592" s="528">
        <f t="shared" si="686"/>
        <v>217.05288695604725</v>
      </c>
      <c r="V592" s="527">
        <f t="shared" si="687"/>
        <v>213.99735276212959</v>
      </c>
      <c r="W592" s="526">
        <f t="shared" si="688"/>
        <v>276.52067079717909</v>
      </c>
      <c r="X592" s="527">
        <f t="shared" si="689"/>
        <v>251.99492513144742</v>
      </c>
      <c r="Y592" s="526">
        <f t="shared" si="690"/>
        <v>296.88876948580707</v>
      </c>
      <c r="Z592" s="528">
        <f t="shared" si="691"/>
        <v>206.8765758601383</v>
      </c>
      <c r="AA592" s="526">
        <f t="shared" si="692"/>
        <v>10.486942181780231</v>
      </c>
      <c r="AB592" s="526">
        <f t="shared" si="693"/>
        <v>185.70975602552923</v>
      </c>
      <c r="AC592" s="526">
        <f t="shared" si="694"/>
        <v>16.67005624656548</v>
      </c>
      <c r="AD592" s="526">
        <f t="shared" si="695"/>
        <v>90.848916287813609</v>
      </c>
      <c r="AE592" s="527">
        <f t="shared" si="696"/>
        <v>21.890652406662252</v>
      </c>
      <c r="AF592" s="526">
        <f t="shared" si="697"/>
        <v>10.303253563036195</v>
      </c>
      <c r="AG592" s="526">
        <f t="shared" si="698"/>
        <v>3.9004219301673664</v>
      </c>
      <c r="AH592" s="526">
        <f t="shared" si="699"/>
        <v>8.9913657825198197</v>
      </c>
      <c r="AI592" s="526">
        <f t="shared" si="700"/>
        <v>2.6015652010841617</v>
      </c>
      <c r="AJ592" s="526">
        <f t="shared" si="701"/>
        <v>5.021722118106922</v>
      </c>
      <c r="AK592" s="526">
        <f t="shared" si="702"/>
        <v>2.7220619333129488</v>
      </c>
      <c r="AL592" s="526">
        <f t="shared" si="703"/>
        <v>3.2481725229671321</v>
      </c>
      <c r="AM592" s="526">
        <f t="shared" si="704"/>
        <v>3.3735519215762397</v>
      </c>
      <c r="AN592" s="526">
        <f t="shared" si="705"/>
        <v>6.0649554944422084</v>
      </c>
      <c r="AO592" s="526">
        <f t="shared" si="706"/>
        <v>6.1441972932509952</v>
      </c>
      <c r="AP592" s="526">
        <f t="shared" si="707"/>
        <v>2.9918241869553275</v>
      </c>
      <c r="AQ592" s="526">
        <f t="shared" si="708"/>
        <v>3.4158148060441791</v>
      </c>
      <c r="AR592" s="526">
        <f t="shared" si="709"/>
        <v>2.4035532046366521</v>
      </c>
      <c r="AS592" s="526">
        <f t="shared" si="710"/>
        <v>4.2528678155878996</v>
      </c>
      <c r="AT592" s="526">
        <f t="shared" si="711"/>
        <v>8.8806899364217884</v>
      </c>
      <c r="AU592" s="526">
        <f t="shared" si="712"/>
        <v>1</v>
      </c>
      <c r="AV592" s="526">
        <f t="shared" si="713"/>
        <v>1</v>
      </c>
      <c r="AW592" s="526">
        <f t="shared" si="714"/>
        <v>1</v>
      </c>
      <c r="AX592" s="526">
        <f t="shared" si="715"/>
        <v>1</v>
      </c>
      <c r="AY592" s="526">
        <f t="shared" si="716"/>
        <v>1</v>
      </c>
      <c r="AZ592" s="526">
        <f t="shared" si="717"/>
        <v>1</v>
      </c>
      <c r="BA592" s="526">
        <f t="shared" si="718"/>
        <v>1</v>
      </c>
      <c r="BB592" s="526">
        <f t="shared" si="719"/>
        <v>1</v>
      </c>
      <c r="BC592" s="526">
        <f t="shared" si="720"/>
        <v>1</v>
      </c>
      <c r="BD592" s="526">
        <f t="shared" si="721"/>
        <v>1</v>
      </c>
      <c r="BE592" s="526">
        <f t="shared" si="722"/>
        <v>1</v>
      </c>
      <c r="BF592" s="526">
        <f t="shared" si="723"/>
        <v>1</v>
      </c>
      <c r="BG592" s="526">
        <f t="shared" si="724"/>
        <v>1</v>
      </c>
      <c r="BH592" s="526">
        <f t="shared" si="725"/>
        <v>1</v>
      </c>
      <c r="BI592" s="526">
        <f t="shared" si="726"/>
        <v>1</v>
      </c>
      <c r="BJ592" s="526">
        <f t="shared" si="727"/>
        <v>1</v>
      </c>
      <c r="BK592" s="526">
        <f t="shared" si="728"/>
        <v>1</v>
      </c>
      <c r="BL592" s="526">
        <f t="shared" si="729"/>
        <v>1</v>
      </c>
      <c r="BM592" s="526">
        <f t="shared" si="730"/>
        <v>1</v>
      </c>
      <c r="BN592" s="526">
        <f t="shared" si="731"/>
        <v>1</v>
      </c>
      <c r="BO592" s="526">
        <f t="shared" si="732"/>
        <v>1</v>
      </c>
      <c r="BP592" s="526">
        <f t="shared" si="733"/>
        <v>1</v>
      </c>
      <c r="BQ592" s="526">
        <f t="shared" si="734"/>
        <v>1</v>
      </c>
      <c r="BR592" s="526">
        <f t="shared" si="735"/>
        <v>1</v>
      </c>
      <c r="BS592" s="526">
        <f t="shared" si="736"/>
        <v>1</v>
      </c>
      <c r="BT592" s="526">
        <f t="shared" si="737"/>
        <v>1</v>
      </c>
      <c r="BU592" s="526">
        <f t="shared" si="738"/>
        <v>1</v>
      </c>
      <c r="BV592" s="525">
        <f t="shared" si="739"/>
        <v>45278.725410320665</v>
      </c>
      <c r="BW592" s="525">
        <f t="shared" si="740"/>
        <v>273.22868941818837</v>
      </c>
      <c r="BX592" s="526">
        <f t="shared" si="741"/>
        <v>230.98353982507433</v>
      </c>
      <c r="BY592" s="529">
        <f t="shared" si="742"/>
        <v>1</v>
      </c>
      <c r="BZ592" s="530">
        <f t="shared" si="743"/>
        <v>12.403375478620365</v>
      </c>
      <c r="CB592" s="27"/>
      <c r="CC592" s="53"/>
    </row>
    <row r="593" spans="1:81">
      <c r="A593" s="32">
        <f t="shared" si="744"/>
        <v>1996</v>
      </c>
      <c r="B593" s="525">
        <f t="shared" si="667"/>
        <v>49637.684922766988</v>
      </c>
      <c r="C593" s="525">
        <f t="shared" si="668"/>
        <v>1331.6111519039057</v>
      </c>
      <c r="D593" s="525">
        <f t="shared" si="669"/>
        <v>50907.11553023781</v>
      </c>
      <c r="E593" s="525">
        <f t="shared" si="670"/>
        <v>574.11524177447086</v>
      </c>
      <c r="F593" s="526">
        <f t="shared" si="671"/>
        <v>3733.9363715389759</v>
      </c>
      <c r="G593" s="527">
        <f t="shared" si="672"/>
        <v>1595.7750976933755</v>
      </c>
      <c r="H593" s="526">
        <f t="shared" si="673"/>
        <v>621.42177792579844</v>
      </c>
      <c r="I593" s="525">
        <f t="shared" si="674"/>
        <v>6094.4242238462693</v>
      </c>
      <c r="J593" s="527">
        <f t="shared" si="675"/>
        <v>2574.98237553629</v>
      </c>
      <c r="K593" s="527">
        <f t="shared" si="676"/>
        <v>901.18837988330858</v>
      </c>
      <c r="L593" s="527">
        <f t="shared" si="677"/>
        <v>14.259282736393251</v>
      </c>
      <c r="M593" s="527">
        <f t="shared" si="678"/>
        <v>27.194017589342216</v>
      </c>
      <c r="N593" s="527">
        <f t="shared" si="679"/>
        <v>21.029235666986722</v>
      </c>
      <c r="O593" s="527">
        <f t="shared" si="680"/>
        <v>20.526656820942932</v>
      </c>
      <c r="P593" s="527">
        <f t="shared" si="681"/>
        <v>20.175789602665208</v>
      </c>
      <c r="Q593" s="527">
        <f t="shared" si="682"/>
        <v>30.881177571335197</v>
      </c>
      <c r="R593" s="527">
        <f t="shared" si="683"/>
        <v>18.491014800391053</v>
      </c>
      <c r="S593" s="527">
        <f t="shared" si="684"/>
        <v>28.184579148710228</v>
      </c>
      <c r="T593" s="526">
        <f t="shared" si="685"/>
        <v>9.6415673973610723</v>
      </c>
      <c r="U593" s="528">
        <f t="shared" si="686"/>
        <v>214.33071817428799</v>
      </c>
      <c r="V593" s="527">
        <f t="shared" si="687"/>
        <v>218.10214298413638</v>
      </c>
      <c r="W593" s="526">
        <f t="shared" si="688"/>
        <v>288.66667534954274</v>
      </c>
      <c r="X593" s="527">
        <f t="shared" si="689"/>
        <v>261.01639385013823</v>
      </c>
      <c r="Y593" s="526">
        <f t="shared" si="690"/>
        <v>310.40349929555691</v>
      </c>
      <c r="Z593" s="528">
        <f t="shared" si="691"/>
        <v>217.75089825662337</v>
      </c>
      <c r="AA593" s="526">
        <f t="shared" si="692"/>
        <v>10.823785808652394</v>
      </c>
      <c r="AB593" s="526">
        <f t="shared" si="693"/>
        <v>215.77263704069793</v>
      </c>
      <c r="AC593" s="526">
        <f t="shared" si="694"/>
        <v>18.240262188609474</v>
      </c>
      <c r="AD593" s="526">
        <f t="shared" si="695"/>
        <v>114.79716303564597</v>
      </c>
      <c r="AE593" s="527">
        <f t="shared" si="696"/>
        <v>29.097077902106193</v>
      </c>
      <c r="AF593" s="526">
        <f t="shared" si="697"/>
        <v>9.8101564336847034</v>
      </c>
      <c r="AG593" s="526">
        <f t="shared" si="698"/>
        <v>5.2264339422052242</v>
      </c>
      <c r="AH593" s="526">
        <f t="shared" si="699"/>
        <v>10.911904430071067</v>
      </c>
      <c r="AI593" s="526">
        <f t="shared" si="700"/>
        <v>2.5820974285279288</v>
      </c>
      <c r="AJ593" s="526">
        <f t="shared" si="701"/>
        <v>6.2361517930559449</v>
      </c>
      <c r="AK593" s="526">
        <f t="shared" si="702"/>
        <v>2.8224360616605106</v>
      </c>
      <c r="AL593" s="526">
        <f t="shared" si="703"/>
        <v>3.384481433258943</v>
      </c>
      <c r="AM593" s="526">
        <f t="shared" si="704"/>
        <v>3.5224817567717208</v>
      </c>
      <c r="AN593" s="526">
        <f t="shared" si="705"/>
        <v>6.3553498089849478</v>
      </c>
      <c r="AO593" s="526">
        <f t="shared" si="706"/>
        <v>6.7306240597080436</v>
      </c>
      <c r="AP593" s="526">
        <f t="shared" si="707"/>
        <v>3.0433996197855175</v>
      </c>
      <c r="AQ593" s="526">
        <f t="shared" si="708"/>
        <v>3.75352198844748</v>
      </c>
      <c r="AR593" s="526">
        <f t="shared" si="709"/>
        <v>2.6895815472491296</v>
      </c>
      <c r="AS593" s="526">
        <f t="shared" si="710"/>
        <v>5.0033474409581773</v>
      </c>
      <c r="AT593" s="526">
        <f t="shared" si="711"/>
        <v>11.529798045535028</v>
      </c>
      <c r="AU593" s="526">
        <f t="shared" si="712"/>
        <v>1</v>
      </c>
      <c r="AV593" s="526">
        <f t="shared" si="713"/>
        <v>1</v>
      </c>
      <c r="AW593" s="526">
        <f t="shared" si="714"/>
        <v>1</v>
      </c>
      <c r="AX593" s="526">
        <f t="shared" si="715"/>
        <v>1</v>
      </c>
      <c r="AY593" s="526">
        <f t="shared" si="716"/>
        <v>1</v>
      </c>
      <c r="AZ593" s="526">
        <f t="shared" si="717"/>
        <v>1</v>
      </c>
      <c r="BA593" s="526">
        <f t="shared" si="718"/>
        <v>1</v>
      </c>
      <c r="BB593" s="526">
        <f t="shared" si="719"/>
        <v>1</v>
      </c>
      <c r="BC593" s="526">
        <f t="shared" si="720"/>
        <v>1</v>
      </c>
      <c r="BD593" s="526">
        <f t="shared" si="721"/>
        <v>1</v>
      </c>
      <c r="BE593" s="526">
        <f t="shared" si="722"/>
        <v>1</v>
      </c>
      <c r="BF593" s="526">
        <f t="shared" si="723"/>
        <v>1</v>
      </c>
      <c r="BG593" s="526">
        <f t="shared" si="724"/>
        <v>1</v>
      </c>
      <c r="BH593" s="526">
        <f t="shared" si="725"/>
        <v>1</v>
      </c>
      <c r="BI593" s="526">
        <f t="shared" si="726"/>
        <v>1</v>
      </c>
      <c r="BJ593" s="526">
        <f t="shared" si="727"/>
        <v>1</v>
      </c>
      <c r="BK593" s="526">
        <f t="shared" si="728"/>
        <v>1</v>
      </c>
      <c r="BL593" s="526">
        <f t="shared" si="729"/>
        <v>1</v>
      </c>
      <c r="BM593" s="526">
        <f t="shared" si="730"/>
        <v>1</v>
      </c>
      <c r="BN593" s="526">
        <f t="shared" si="731"/>
        <v>1</v>
      </c>
      <c r="BO593" s="526">
        <f t="shared" si="732"/>
        <v>1</v>
      </c>
      <c r="BP593" s="526">
        <f t="shared" si="733"/>
        <v>1</v>
      </c>
      <c r="BQ593" s="526">
        <f t="shared" si="734"/>
        <v>1</v>
      </c>
      <c r="BR593" s="526">
        <f t="shared" si="735"/>
        <v>1</v>
      </c>
      <c r="BS593" s="526">
        <f t="shared" si="736"/>
        <v>1</v>
      </c>
      <c r="BT593" s="526">
        <f t="shared" si="737"/>
        <v>1</v>
      </c>
      <c r="BU593" s="526">
        <f t="shared" si="738"/>
        <v>1</v>
      </c>
      <c r="BV593" s="525">
        <f t="shared" si="739"/>
        <v>57563.422402444063</v>
      </c>
      <c r="BW593" s="525">
        <f t="shared" si="740"/>
        <v>278.4946994217313</v>
      </c>
      <c r="BX593" s="526">
        <f t="shared" si="741"/>
        <v>242.80500618677621</v>
      </c>
      <c r="BY593" s="529">
        <f t="shared" si="742"/>
        <v>1</v>
      </c>
      <c r="BZ593" s="530">
        <f t="shared" si="743"/>
        <v>12.815474598756937</v>
      </c>
      <c r="CB593" s="27"/>
      <c r="CC593" s="53"/>
    </row>
    <row r="594" spans="1:81">
      <c r="A594" s="32">
        <f t="shared" si="744"/>
        <v>1997</v>
      </c>
      <c r="B594" s="525">
        <f t="shared" si="667"/>
        <v>65022.850618199169</v>
      </c>
      <c r="C594" s="525">
        <f t="shared" si="668"/>
        <v>1727.9899792355286</v>
      </c>
      <c r="D594" s="525">
        <f t="shared" si="669"/>
        <v>67803.446801012935</v>
      </c>
      <c r="E594" s="525">
        <f t="shared" si="670"/>
        <v>782.76020294014916</v>
      </c>
      <c r="F594" s="526">
        <f t="shared" si="671"/>
        <v>5108.4297091928393</v>
      </c>
      <c r="G594" s="527">
        <f t="shared" si="672"/>
        <v>2047.777839246771</v>
      </c>
      <c r="H594" s="526">
        <f t="shared" si="673"/>
        <v>747.92305943717463</v>
      </c>
      <c r="I594" s="525">
        <f t="shared" si="674"/>
        <v>8194.4117482216625</v>
      </c>
      <c r="J594" s="527">
        <f t="shared" si="675"/>
        <v>3208.1780091295527</v>
      </c>
      <c r="K594" s="527">
        <f t="shared" si="676"/>
        <v>1030.366673134989</v>
      </c>
      <c r="L594" s="527">
        <f t="shared" si="677"/>
        <v>17.330512864231796</v>
      </c>
      <c r="M594" s="527">
        <f t="shared" si="678"/>
        <v>32.299150511389428</v>
      </c>
      <c r="N594" s="527">
        <f t="shared" si="679"/>
        <v>21.383867859726237</v>
      </c>
      <c r="O594" s="527">
        <f t="shared" si="680"/>
        <v>17.073206918742486</v>
      </c>
      <c r="P594" s="527">
        <f t="shared" si="681"/>
        <v>20.020436022724684</v>
      </c>
      <c r="Q594" s="527">
        <f t="shared" si="682"/>
        <v>22.954170752074393</v>
      </c>
      <c r="R594" s="527">
        <f t="shared" si="683"/>
        <v>22.972278953439183</v>
      </c>
      <c r="S594" s="527">
        <f t="shared" si="684"/>
        <v>28.487440932103258</v>
      </c>
      <c r="T594" s="526">
        <f t="shared" si="685"/>
        <v>7.8215365072020049</v>
      </c>
      <c r="U594" s="528">
        <f t="shared" si="686"/>
        <v>244.13168989067734</v>
      </c>
      <c r="V594" s="527">
        <f t="shared" si="687"/>
        <v>237.63818442744014</v>
      </c>
      <c r="W594" s="526">
        <f t="shared" si="688"/>
        <v>307.11660383783601</v>
      </c>
      <c r="X594" s="527">
        <f t="shared" si="689"/>
        <v>285.66177057058337</v>
      </c>
      <c r="Y594" s="526">
        <f t="shared" si="690"/>
        <v>332.24806257295131</v>
      </c>
      <c r="Z594" s="528">
        <f t="shared" si="691"/>
        <v>229.2775856060174</v>
      </c>
      <c r="AA594" s="526">
        <f t="shared" si="692"/>
        <v>11.923119901533017</v>
      </c>
      <c r="AB594" s="526">
        <f t="shared" si="693"/>
        <v>265.90680509372038</v>
      </c>
      <c r="AC594" s="526">
        <f t="shared" si="694"/>
        <v>21.923051381643358</v>
      </c>
      <c r="AD594" s="526">
        <f t="shared" si="695"/>
        <v>140.02339190379334</v>
      </c>
      <c r="AE594" s="527">
        <f t="shared" si="696"/>
        <v>24.816588355069118</v>
      </c>
      <c r="AF594" s="526">
        <f t="shared" si="697"/>
        <v>7.6876228407198051</v>
      </c>
      <c r="AG594" s="526">
        <f t="shared" si="698"/>
        <v>6.0046478656260049</v>
      </c>
      <c r="AH594" s="526">
        <f t="shared" si="699"/>
        <v>14.029002323136496</v>
      </c>
      <c r="AI594" s="526">
        <f t="shared" si="700"/>
        <v>1.5772551066953142</v>
      </c>
      <c r="AJ594" s="526">
        <f t="shared" si="701"/>
        <v>8.2550784969899187</v>
      </c>
      <c r="AK594" s="526">
        <f t="shared" si="702"/>
        <v>2.9373427963592271</v>
      </c>
      <c r="AL594" s="526">
        <f t="shared" si="703"/>
        <v>3.6241538244033182</v>
      </c>
      <c r="AM594" s="526">
        <f t="shared" si="704"/>
        <v>3.8496702927348672</v>
      </c>
      <c r="AN594" s="526">
        <f t="shared" si="705"/>
        <v>6.7967917711820611</v>
      </c>
      <c r="AO594" s="526">
        <f t="shared" si="706"/>
        <v>7.5320576391824421</v>
      </c>
      <c r="AP594" s="526">
        <f t="shared" si="707"/>
        <v>3.1005013292186185</v>
      </c>
      <c r="AQ594" s="526">
        <f t="shared" si="708"/>
        <v>3.7048871812419626</v>
      </c>
      <c r="AR594" s="526">
        <f t="shared" si="709"/>
        <v>2.9776719638651321</v>
      </c>
      <c r="AS594" s="526">
        <f t="shared" si="710"/>
        <v>6.3386177190277868</v>
      </c>
      <c r="AT594" s="526">
        <f t="shared" si="711"/>
        <v>15.783294788885335</v>
      </c>
      <c r="AU594" s="526">
        <f t="shared" si="712"/>
        <v>1</v>
      </c>
      <c r="AV594" s="526">
        <f t="shared" si="713"/>
        <v>1</v>
      </c>
      <c r="AW594" s="526">
        <f t="shared" si="714"/>
        <v>1</v>
      </c>
      <c r="AX594" s="526">
        <f t="shared" si="715"/>
        <v>1</v>
      </c>
      <c r="AY594" s="526">
        <f t="shared" si="716"/>
        <v>1</v>
      </c>
      <c r="AZ594" s="526">
        <f t="shared" si="717"/>
        <v>1</v>
      </c>
      <c r="BA594" s="526">
        <f t="shared" si="718"/>
        <v>1</v>
      </c>
      <c r="BB594" s="526">
        <f t="shared" si="719"/>
        <v>1</v>
      </c>
      <c r="BC594" s="526">
        <f t="shared" si="720"/>
        <v>1</v>
      </c>
      <c r="BD594" s="526">
        <f t="shared" si="721"/>
        <v>1</v>
      </c>
      <c r="BE594" s="526">
        <f t="shared" si="722"/>
        <v>1</v>
      </c>
      <c r="BF594" s="526">
        <f t="shared" si="723"/>
        <v>1</v>
      </c>
      <c r="BG594" s="526">
        <f t="shared" si="724"/>
        <v>1</v>
      </c>
      <c r="BH594" s="526">
        <f t="shared" si="725"/>
        <v>1</v>
      </c>
      <c r="BI594" s="526">
        <f t="shared" si="726"/>
        <v>1</v>
      </c>
      <c r="BJ594" s="526">
        <f t="shared" si="727"/>
        <v>1</v>
      </c>
      <c r="BK594" s="526">
        <f t="shared" si="728"/>
        <v>1</v>
      </c>
      <c r="BL594" s="526">
        <f t="shared" si="729"/>
        <v>1</v>
      </c>
      <c r="BM594" s="526">
        <f t="shared" si="730"/>
        <v>1</v>
      </c>
      <c r="BN594" s="526">
        <f t="shared" si="731"/>
        <v>1</v>
      </c>
      <c r="BO594" s="526">
        <f t="shared" si="732"/>
        <v>1</v>
      </c>
      <c r="BP594" s="526">
        <f t="shared" si="733"/>
        <v>1</v>
      </c>
      <c r="BQ594" s="526">
        <f t="shared" si="734"/>
        <v>1</v>
      </c>
      <c r="BR594" s="526">
        <f t="shared" si="735"/>
        <v>1</v>
      </c>
      <c r="BS594" s="526">
        <f t="shared" si="736"/>
        <v>1</v>
      </c>
      <c r="BT594" s="526">
        <f t="shared" si="737"/>
        <v>1</v>
      </c>
      <c r="BU594" s="526">
        <f t="shared" si="738"/>
        <v>1</v>
      </c>
      <c r="BV594" s="525">
        <f t="shared" si="739"/>
        <v>73538.320133716683</v>
      </c>
      <c r="BW594" s="525">
        <f t="shared" si="740"/>
        <v>305.53079607184031</v>
      </c>
      <c r="BX594" s="526">
        <f t="shared" si="741"/>
        <v>255.30711292974576</v>
      </c>
      <c r="BY594" s="529">
        <f t="shared" si="742"/>
        <v>1</v>
      </c>
      <c r="BZ594" s="530">
        <f t="shared" si="743"/>
        <v>13.033644721182183</v>
      </c>
      <c r="CB594" s="27"/>
      <c r="CC594" s="53"/>
    </row>
    <row r="595" spans="1:81">
      <c r="A595" s="32">
        <f t="shared" si="744"/>
        <v>1998</v>
      </c>
      <c r="B595" s="525">
        <f t="shared" si="667"/>
        <v>80149.909636288372</v>
      </c>
      <c r="C595" s="525">
        <f t="shared" si="668"/>
        <v>1981.0166143120223</v>
      </c>
      <c r="D595" s="525">
        <f t="shared" si="669"/>
        <v>87206.82697550561</v>
      </c>
      <c r="E595" s="525">
        <f t="shared" si="670"/>
        <v>1113.1252424553231</v>
      </c>
      <c r="F595" s="526">
        <f t="shared" si="671"/>
        <v>5175.544168094455</v>
      </c>
      <c r="G595" s="527">
        <f t="shared" si="672"/>
        <v>2232.9112321940474</v>
      </c>
      <c r="H595" s="526">
        <f t="shared" si="673"/>
        <v>875.23086789357046</v>
      </c>
      <c r="I595" s="525">
        <f t="shared" si="674"/>
        <v>7759.6964522268036</v>
      </c>
      <c r="J595" s="527">
        <f t="shared" si="675"/>
        <v>3124.3377307635674</v>
      </c>
      <c r="K595" s="527">
        <f t="shared" si="676"/>
        <v>1096.5128039395888</v>
      </c>
      <c r="L595" s="527">
        <f t="shared" si="677"/>
        <v>17.017310636595539</v>
      </c>
      <c r="M595" s="527">
        <f t="shared" si="678"/>
        <v>27.026482145987764</v>
      </c>
      <c r="N595" s="527">
        <f t="shared" si="679"/>
        <v>25.636897337434291</v>
      </c>
      <c r="O595" s="527">
        <f t="shared" si="680"/>
        <v>13.97902450689671</v>
      </c>
      <c r="P595" s="527">
        <f t="shared" si="681"/>
        <v>23.143624042269735</v>
      </c>
      <c r="Q595" s="527">
        <f t="shared" si="682"/>
        <v>23.507242314677324</v>
      </c>
      <c r="R595" s="527">
        <f t="shared" si="683"/>
        <v>29.602108523364372</v>
      </c>
      <c r="S595" s="527">
        <f t="shared" si="684"/>
        <v>33.390574409436567</v>
      </c>
      <c r="T595" s="526">
        <f t="shared" si="685"/>
        <v>8.1939244340112047</v>
      </c>
      <c r="U595" s="528">
        <f t="shared" si="686"/>
        <v>275.9938294148584</v>
      </c>
      <c r="V595" s="527">
        <f t="shared" si="687"/>
        <v>262.84261307182015</v>
      </c>
      <c r="W595" s="526">
        <f t="shared" si="688"/>
        <v>329.72041659196111</v>
      </c>
      <c r="X595" s="527">
        <f t="shared" si="689"/>
        <v>310.17777791213786</v>
      </c>
      <c r="Y595" s="526">
        <f t="shared" si="690"/>
        <v>357.59603407010042</v>
      </c>
      <c r="Z595" s="528">
        <f t="shared" si="691"/>
        <v>241.16342735486757</v>
      </c>
      <c r="AA595" s="526">
        <f t="shared" si="692"/>
        <v>12.936224127856079</v>
      </c>
      <c r="AB595" s="526">
        <f t="shared" si="693"/>
        <v>297.96976787987967</v>
      </c>
      <c r="AC595" s="526">
        <f t="shared" si="694"/>
        <v>24.519352318363477</v>
      </c>
      <c r="AD595" s="526">
        <f t="shared" si="695"/>
        <v>141.16036784371295</v>
      </c>
      <c r="AE595" s="527">
        <f t="shared" si="696"/>
        <v>15.827036398142576</v>
      </c>
      <c r="AF595" s="526">
        <f t="shared" si="697"/>
        <v>7.6050324002507859</v>
      </c>
      <c r="AG595" s="526">
        <f t="shared" si="698"/>
        <v>4.7719765229535316</v>
      </c>
      <c r="AH595" s="526">
        <f t="shared" si="699"/>
        <v>19.753041497310338</v>
      </c>
      <c r="AI595" s="526">
        <f t="shared" si="700"/>
        <v>1.5155454738223921</v>
      </c>
      <c r="AJ595" s="526">
        <f t="shared" si="701"/>
        <v>9.605562285150036</v>
      </c>
      <c r="AK595" s="526">
        <f t="shared" si="702"/>
        <v>3.0641484723466146</v>
      </c>
      <c r="AL595" s="526">
        <f t="shared" si="703"/>
        <v>3.8328942122274756</v>
      </c>
      <c r="AM595" s="526">
        <f t="shared" si="704"/>
        <v>4.0814031208411894</v>
      </c>
      <c r="AN595" s="526">
        <f t="shared" si="705"/>
        <v>7.2431601958876097</v>
      </c>
      <c r="AO595" s="526">
        <f t="shared" si="706"/>
        <v>7.9552101437632396</v>
      </c>
      <c r="AP595" s="526">
        <f t="shared" si="707"/>
        <v>3.2164725803427197</v>
      </c>
      <c r="AQ595" s="526">
        <f t="shared" si="708"/>
        <v>4.1488977009284529</v>
      </c>
      <c r="AR595" s="526">
        <f t="shared" si="709"/>
        <v>3.3318970656828082</v>
      </c>
      <c r="AS595" s="526">
        <f t="shared" si="710"/>
        <v>6.8680713508071678</v>
      </c>
      <c r="AT595" s="526">
        <f t="shared" si="711"/>
        <v>23.478318006315323</v>
      </c>
      <c r="AU595" s="526">
        <f t="shared" si="712"/>
        <v>1</v>
      </c>
      <c r="AV595" s="526">
        <f t="shared" si="713"/>
        <v>1</v>
      </c>
      <c r="AW595" s="526">
        <f t="shared" si="714"/>
        <v>1</v>
      </c>
      <c r="AX595" s="526">
        <f t="shared" si="715"/>
        <v>1</v>
      </c>
      <c r="AY595" s="526">
        <f t="shared" si="716"/>
        <v>1</v>
      </c>
      <c r="AZ595" s="526">
        <f t="shared" si="717"/>
        <v>1</v>
      </c>
      <c r="BA595" s="526">
        <f t="shared" si="718"/>
        <v>1</v>
      </c>
      <c r="BB595" s="526">
        <f t="shared" si="719"/>
        <v>1</v>
      </c>
      <c r="BC595" s="526">
        <f t="shared" si="720"/>
        <v>1</v>
      </c>
      <c r="BD595" s="526">
        <f t="shared" si="721"/>
        <v>1</v>
      </c>
      <c r="BE595" s="526">
        <f t="shared" si="722"/>
        <v>1</v>
      </c>
      <c r="BF595" s="526">
        <f t="shared" si="723"/>
        <v>1</v>
      </c>
      <c r="BG595" s="526">
        <f t="shared" si="724"/>
        <v>1</v>
      </c>
      <c r="BH595" s="526">
        <f t="shared" si="725"/>
        <v>1</v>
      </c>
      <c r="BI595" s="526">
        <f t="shared" si="726"/>
        <v>1</v>
      </c>
      <c r="BJ595" s="526">
        <f t="shared" si="727"/>
        <v>1</v>
      </c>
      <c r="BK595" s="526">
        <f t="shared" si="728"/>
        <v>1</v>
      </c>
      <c r="BL595" s="526">
        <f t="shared" si="729"/>
        <v>1</v>
      </c>
      <c r="BM595" s="526">
        <f t="shared" si="730"/>
        <v>1</v>
      </c>
      <c r="BN595" s="526">
        <f t="shared" si="731"/>
        <v>1</v>
      </c>
      <c r="BO595" s="526">
        <f t="shared" si="732"/>
        <v>1</v>
      </c>
      <c r="BP595" s="526">
        <f t="shared" si="733"/>
        <v>1</v>
      </c>
      <c r="BQ595" s="526">
        <f t="shared" si="734"/>
        <v>1</v>
      </c>
      <c r="BR595" s="526">
        <f t="shared" si="735"/>
        <v>1</v>
      </c>
      <c r="BS595" s="526">
        <f t="shared" si="736"/>
        <v>1</v>
      </c>
      <c r="BT595" s="526">
        <f t="shared" si="737"/>
        <v>1</v>
      </c>
      <c r="BU595" s="526">
        <f t="shared" si="738"/>
        <v>1</v>
      </c>
      <c r="BV595" s="525">
        <f t="shared" si="739"/>
        <v>96561.792911837314</v>
      </c>
      <c r="BW595" s="525">
        <f t="shared" si="740"/>
        <v>340.88991428398316</v>
      </c>
      <c r="BX595" s="526">
        <f t="shared" si="741"/>
        <v>267.59177371430815</v>
      </c>
      <c r="BY595" s="529">
        <f t="shared" si="742"/>
        <v>1</v>
      </c>
      <c r="BZ595" s="530">
        <f t="shared" si="743"/>
        <v>13.243734468702788</v>
      </c>
      <c r="CB595" s="27"/>
      <c r="CC595" s="53"/>
    </row>
    <row r="596" spans="1:81">
      <c r="A596" s="32">
        <f t="shared" si="744"/>
        <v>1999</v>
      </c>
      <c r="B596" s="525">
        <f t="shared" ref="B596:B614" si="745">B595*(1+IF(ISNUMBER(B136), B136, 0)%)</f>
        <v>99236.119827851202</v>
      </c>
      <c r="C596" s="525">
        <f t="shared" ref="C596:C614" si="746">C595*(1+IF(ISNUMBER(C136), C136, 0)%)</f>
        <v>2229.9959330419542</v>
      </c>
      <c r="D596" s="525">
        <f t="shared" ref="D596:D614" si="747">D595*(1+IF(ISNUMBER(D136), D136, 0)%)</f>
        <v>105579.95371342651</v>
      </c>
      <c r="E596" s="525">
        <f t="shared" ref="E596:E614" si="748">E595*(1+IF(ISNUMBER(E136), E136, 0)%)</f>
        <v>1433.2507119334375</v>
      </c>
      <c r="F596" s="526">
        <f t="shared" ref="F596:F614" si="749">F595*(1+IF(ISNUMBER(F136), F136, 0)%)</f>
        <v>5278.8090217132785</v>
      </c>
      <c r="G596" s="527">
        <f t="shared" ref="G596:G614" si="750">G595*(1+IF(ISNUMBER(G136), G136, 0)%)</f>
        <v>2574.9644284112801</v>
      </c>
      <c r="H596" s="526">
        <f t="shared" ref="H596:H614" si="751">H595*(1+IF(ISNUMBER(H136), H136, 0)%)</f>
        <v>1489.5852171381416</v>
      </c>
      <c r="I596" s="525">
        <f t="shared" ref="I596:I614" si="752">I595*(1+IF(ISNUMBER(I136), I136, 0)%)</f>
        <v>8019.6144686209464</v>
      </c>
      <c r="J596" s="527">
        <f t="shared" ref="J596:J614" si="753">J595*(1+IF(ISNUMBER(J136), J136, 0)%)</f>
        <v>3847.0882785509189</v>
      </c>
      <c r="K596" s="527">
        <f t="shared" ref="K596:K614" si="754">K595*(1+IF(ISNUMBER(K136), K136, 0)%)</f>
        <v>1313.6232163298705</v>
      </c>
      <c r="L596" s="527">
        <f t="shared" ref="L596:L614" si="755">L595*(1+IF(ISNUMBER(L136), L136, 0)%)</f>
        <v>22.376545047681553</v>
      </c>
      <c r="M596" s="527">
        <f t="shared" ref="M596:M614" si="756">M595*(1+IF(ISNUMBER(M136), M136, 0)%)</f>
        <v>25.934796047368451</v>
      </c>
      <c r="N596" s="527">
        <f t="shared" ref="N596:N614" si="757">N595*(1+IF(ISNUMBER(N136), N136, 0)%)</f>
        <v>32.52044263145654</v>
      </c>
      <c r="O596" s="527">
        <f t="shared" ref="O596:O614" si="758">O595*(1+IF(ISNUMBER(O136), O136, 0)%)</f>
        <v>22.586137753892476</v>
      </c>
      <c r="P596" s="527">
        <f t="shared" ref="P596:P614" si="759">P595*(1+IF(ISNUMBER(P136), P136, 0)%)</f>
        <v>30.068196355716839</v>
      </c>
      <c r="Q596" s="527">
        <f t="shared" ref="Q596:Q614" si="760">Q595*(1+IF(ISNUMBER(Q136), Q136, 0)%)</f>
        <v>36.919099605756799</v>
      </c>
      <c r="R596" s="527">
        <f t="shared" ref="R596:R614" si="761">R595*(1+IF(ISNUMBER(R136), R136, 0)%)</f>
        <v>34.52081559708256</v>
      </c>
      <c r="S596" s="527">
        <f t="shared" ref="S596:S614" si="762">S595*(1+IF(ISNUMBER(S136), S136, 0)%)</f>
        <v>41.280762484136027</v>
      </c>
      <c r="T596" s="526">
        <f t="shared" ref="T596:T614" si="763">T595*(1+IF(ISNUMBER(T136), T136, 0)%)</f>
        <v>10.840376860071201</v>
      </c>
      <c r="U596" s="528">
        <f t="shared" ref="U596:U614" si="764">U595*(1+IF(ISNUMBER(U136), U136, 0)%)</f>
        <v>252.09693129435584</v>
      </c>
      <c r="V596" s="527">
        <f t="shared" ref="V596:V614" si="765">V595*(1+IF(ISNUMBER(V136), V136, 0)%)</f>
        <v>253.58532252369196</v>
      </c>
      <c r="W596" s="526">
        <f t="shared" ref="W596:W614" si="766">W595*(1+IF(ISNUMBER(W136), W136, 0)%)</f>
        <v>335.8179362559963</v>
      </c>
      <c r="X596" s="527">
        <f t="shared" ref="X596:X614" si="767">X595*(1+IF(ISNUMBER(X136), X136, 0)%)</f>
        <v>307.82486234222972</v>
      </c>
      <c r="Y596" s="526">
        <f t="shared" ref="Y596:Y614" si="768">Y595*(1+IF(ISNUMBER(Y136), Y136, 0)%)</f>
        <v>365.0275780431831</v>
      </c>
      <c r="Z596" s="528">
        <f t="shared" ref="Z596:Z614" si="769">Z595*(1+IF(ISNUMBER(Z136), Z136, 0)%)</f>
        <v>252.59399501926265</v>
      </c>
      <c r="AA596" s="526">
        <f t="shared" ref="AA596:AA614" si="770">AA595*(1+IF(ISNUMBER(AA136), AA136, 0)%)</f>
        <v>12.58977583503451</v>
      </c>
      <c r="AB596" s="526">
        <f t="shared" ref="AB596:AB614" si="771">AB595*(1+IF(ISNUMBER(AB136), AB136, 0)%)</f>
        <v>311.09897138615651</v>
      </c>
      <c r="AC596" s="526">
        <f t="shared" ref="AC596:AC614" si="772">AC595*(1+IF(ISNUMBER(AC136), AC136, 0)%)</f>
        <v>23.505168156159936</v>
      </c>
      <c r="AD596" s="526">
        <f t="shared" ref="AD596:AD614" si="773">AD595*(1+IF(ISNUMBER(AD136), AD136, 0)%)</f>
        <v>157.49370933806293</v>
      </c>
      <c r="AE596" s="527">
        <f t="shared" ref="AE596:AE614" si="774">AE595*(1+IF(ISNUMBER(AE136), AE136, 0)%)</f>
        <v>22.137557004691519</v>
      </c>
      <c r="AF596" s="526">
        <f t="shared" ref="AF596:AF614" si="775">AF595*(1+IF(ISNUMBER(AF136), AF136, 0)%)</f>
        <v>7.6506463312628457</v>
      </c>
      <c r="AG596" s="526">
        <f t="shared" ref="AG596:AG614" si="776">AG595*(1+IF(ISNUMBER(AG136), AG136, 0)%)</f>
        <v>5.7729878346040149</v>
      </c>
      <c r="AH596" s="526">
        <f t="shared" ref="AH596:AH614" si="777">AH595*(1+IF(ISNUMBER(AH136), AH136, 0)%)</f>
        <v>21.14546499732214</v>
      </c>
      <c r="AI596" s="526">
        <f t="shared" ref="AI596:AI614" si="778">AI595*(1+IF(ISNUMBER(AI136), AI136, 0)%)</f>
        <v>1.9523894838424534</v>
      </c>
      <c r="AJ596" s="526">
        <f t="shared" ref="AJ596:AJ614" si="779">AJ595*(1+IF(ISNUMBER(AJ136), AJ136, 0)%)</f>
        <v>9.0477903366008583</v>
      </c>
      <c r="AK596" s="526">
        <f t="shared" ref="AK596:AK614" si="780">AK595*(1+IF(ISNUMBER(AK136), AK136, 0)%)</f>
        <v>3.1433453730074268</v>
      </c>
      <c r="AL596" s="526">
        <f t="shared" ref="AL596:AL614" si="781">AL595*(1+IF(ISNUMBER(AL136), AL136, 0)%)</f>
        <v>3.8136193538130261</v>
      </c>
      <c r="AM596" s="526">
        <f t="shared" ref="AM596:AM614" si="782">AM595*(1+IF(ISNUMBER(AM136), AM136, 0)%)</f>
        <v>3.9373589767779653</v>
      </c>
      <c r="AN596" s="526">
        <f t="shared" ref="AN596:AN614" si="783">AN595*(1+IF(ISNUMBER(AN136), AN136, 0)%)</f>
        <v>7.4824705871796393</v>
      </c>
      <c r="AO596" s="526">
        <f t="shared" ref="AO596:AO614" si="784">AO595*(1+IF(ISNUMBER(AO136), AO136, 0)%)</f>
        <v>8.1581841484973001</v>
      </c>
      <c r="AP596" s="526">
        <f t="shared" ref="AP596:AP614" si="785">AP595*(1+IF(ISNUMBER(AP136), AP136, 0)%)</f>
        <v>3.2868928607231536</v>
      </c>
      <c r="AQ596" s="526">
        <f t="shared" ref="AQ596:AQ614" si="786">AQ595*(1+IF(ISNUMBER(AQ136), AQ136, 0)%)</f>
        <v>3.9552706281181575</v>
      </c>
      <c r="AR596" s="526">
        <f t="shared" ref="AR596:AR614" si="787">AR595*(1+IF(ISNUMBER(AR136), AR136, 0)%)</f>
        <v>3.3979531428138041</v>
      </c>
      <c r="AS596" s="526">
        <f t="shared" ref="AS596:AS614" si="788">AS595*(1+IF(ISNUMBER(AS136), AS136, 0)%)</f>
        <v>9.355555059223164</v>
      </c>
      <c r="AT596" s="526">
        <f t="shared" ref="AT596:AT614" si="789">AT595*(1+IF(ISNUMBER(AT136), AT136, 0)%)</f>
        <v>32.968868472429179</v>
      </c>
      <c r="AU596" s="526">
        <f t="shared" ref="AU596:AU614" si="790">AU595*(1+IF(ISNUMBER(AU136), AU136, 0)%)</f>
        <v>1</v>
      </c>
      <c r="AV596" s="526">
        <f t="shared" ref="AV596:AV614" si="791">AV595*(1+IF(ISNUMBER(AV136), AV136, 0)%)</f>
        <v>1</v>
      </c>
      <c r="AW596" s="526">
        <f t="shared" ref="AW596:AW614" si="792">AW595*(1+IF(ISNUMBER(AW136), AW136, 0)%)</f>
        <v>1</v>
      </c>
      <c r="AX596" s="526">
        <f t="shared" ref="AX596:AX614" si="793">AX595*(1+IF(ISNUMBER(AX136), AX136, 0)%)</f>
        <v>1</v>
      </c>
      <c r="AY596" s="526">
        <f t="shared" ref="AY596:AY614" si="794">AY595*(1+IF(ISNUMBER(AY136), AY136, 0)%)</f>
        <v>1</v>
      </c>
      <c r="AZ596" s="526">
        <f t="shared" ref="AZ596:AZ614" si="795">AZ595*(1+IF(ISNUMBER(AZ136), AZ136, 0)%)</f>
        <v>1</v>
      </c>
      <c r="BA596" s="526">
        <f t="shared" ref="BA596:BA614" si="796">BA595*(1+IF(ISNUMBER(BA136), BA136, 0)%)</f>
        <v>1</v>
      </c>
      <c r="BB596" s="526">
        <f t="shared" ref="BB596:BB614" si="797">BB595*(1+IF(ISNUMBER(BB136), BB136, 0)%)</f>
        <v>1</v>
      </c>
      <c r="BC596" s="526">
        <f t="shared" ref="BC596:BC614" si="798">BC595*(1+IF(ISNUMBER(BC136), BC136, 0)%)</f>
        <v>1</v>
      </c>
      <c r="BD596" s="526">
        <f t="shared" ref="BD596:BD614" si="799">BD595*(1+IF(ISNUMBER(BD136), BD136, 0)%)</f>
        <v>1</v>
      </c>
      <c r="BE596" s="526">
        <f t="shared" ref="BE596:BE614" si="800">BE595*(1+IF(ISNUMBER(BE136), BE136, 0)%)</f>
        <v>1</v>
      </c>
      <c r="BF596" s="526">
        <f t="shared" ref="BF596:BF614" si="801">BF595*(1+IF(ISNUMBER(BF136), BF136, 0)%)</f>
        <v>1</v>
      </c>
      <c r="BG596" s="526">
        <f t="shared" ref="BG596:BG614" si="802">BG595*(1+IF(ISNUMBER(BG136), BG136, 0)%)</f>
        <v>1</v>
      </c>
      <c r="BH596" s="526">
        <f t="shared" ref="BH596:BH614" si="803">BH595*(1+IF(ISNUMBER(BH136), BH136, 0)%)</f>
        <v>1</v>
      </c>
      <c r="BI596" s="526">
        <f t="shared" ref="BI596:BI614" si="804">BI595*(1+IF(ISNUMBER(BI136), BI136, 0)%)</f>
        <v>1</v>
      </c>
      <c r="BJ596" s="526">
        <f t="shared" ref="BJ596:BJ614" si="805">BJ595*(1+IF(ISNUMBER(BJ136), BJ136, 0)%)</f>
        <v>1</v>
      </c>
      <c r="BK596" s="526">
        <f t="shared" ref="BK596:BK614" si="806">BK595*(1+IF(ISNUMBER(BK136), BK136, 0)%)</f>
        <v>1</v>
      </c>
      <c r="BL596" s="526">
        <f t="shared" ref="BL596:BL614" si="807">BL595*(1+IF(ISNUMBER(BL136), BL136, 0)%)</f>
        <v>1</v>
      </c>
      <c r="BM596" s="526">
        <f t="shared" ref="BM596:BM614" si="808">BM595*(1+IF(ISNUMBER(BM136), BM136, 0)%)</f>
        <v>1</v>
      </c>
      <c r="BN596" s="526">
        <f t="shared" ref="BN596:BN614" si="809">BN595*(1+IF(ISNUMBER(BN136), BN136, 0)%)</f>
        <v>1</v>
      </c>
      <c r="BO596" s="526">
        <f t="shared" ref="BO596:BO614" si="810">BO595*(1+IF(ISNUMBER(BO136), BO136, 0)%)</f>
        <v>1</v>
      </c>
      <c r="BP596" s="526">
        <f t="shared" ref="BP596:BP614" si="811">BP595*(1+IF(ISNUMBER(BP136), BP136, 0)%)</f>
        <v>1</v>
      </c>
      <c r="BQ596" s="526">
        <f t="shared" ref="BQ596:BQ614" si="812">BQ595*(1+IF(ISNUMBER(BQ136), BQ136, 0)%)</f>
        <v>1</v>
      </c>
      <c r="BR596" s="526">
        <f t="shared" ref="BR596:BR614" si="813">BR595*(1+IF(ISNUMBER(BR136), BR136, 0)%)</f>
        <v>1</v>
      </c>
      <c r="BS596" s="526">
        <f t="shared" ref="BS596:BS614" si="814">BS595*(1+IF(ISNUMBER(BS136), BS136, 0)%)</f>
        <v>1</v>
      </c>
      <c r="BT596" s="526">
        <f t="shared" ref="BT596:BT614" si="815">BT595*(1+IF(ISNUMBER(BT136), BT136, 0)%)</f>
        <v>1</v>
      </c>
      <c r="BU596" s="526">
        <f t="shared" ref="BU596:BU614" si="816">BU595*(1+IF(ISNUMBER(BU136), BU136, 0)%)</f>
        <v>1</v>
      </c>
      <c r="BV596" s="525">
        <f t="shared" ref="BV596:BV614" si="817">BV595*(1+IF(ISNUMBER(BV136), BV136, 0)%)</f>
        <v>111525.05479862963</v>
      </c>
      <c r="BW596" s="525">
        <f t="shared" ref="BW596:BW614" si="818">BW595*(1+IF(ISNUMBER(BW136), BW136, 0)%)</f>
        <v>327.29898983199251</v>
      </c>
      <c r="BX596" s="526">
        <f t="shared" ref="BX596:BX614" si="819">BX595*(1+IF(ISNUMBER(BX136), BX136, 0)%)</f>
        <v>279.86563566755626</v>
      </c>
      <c r="BY596" s="529">
        <f t="shared" ref="BY596:BY614" si="820">BY595*(1+IF(ISNUMBER(BY136), BY136, 0)%)</f>
        <v>1</v>
      </c>
      <c r="BZ596" s="530">
        <f t="shared" ref="BZ596:BZ614" si="821">BZ595*(1+IF(ISNUMBER(BZ136), BZ136, 0)%)</f>
        <v>13.599270964506889</v>
      </c>
      <c r="CB596" s="27"/>
      <c r="CC596" s="53"/>
    </row>
    <row r="597" spans="1:81">
      <c r="A597" s="32">
        <f t="shared" si="744"/>
        <v>2000</v>
      </c>
      <c r="B597" s="525">
        <f t="shared" si="745"/>
        <v>88742.227635251373</v>
      </c>
      <c r="C597" s="525">
        <f t="shared" si="746"/>
        <v>2365.6093447168146</v>
      </c>
      <c r="D597" s="525">
        <f t="shared" si="747"/>
        <v>96018.464177212663</v>
      </c>
      <c r="E597" s="525">
        <f t="shared" si="748"/>
        <v>1114.9455076728457</v>
      </c>
      <c r="F597" s="526">
        <f t="shared" si="749"/>
        <v>6452.1066735063414</v>
      </c>
      <c r="G597" s="527">
        <f t="shared" si="750"/>
        <v>3040.9719632967685</v>
      </c>
      <c r="H597" s="526">
        <f t="shared" si="751"/>
        <v>1095.8399880444911</v>
      </c>
      <c r="I597" s="525">
        <f t="shared" si="752"/>
        <v>9774.1617612947739</v>
      </c>
      <c r="J597" s="527">
        <f t="shared" si="753"/>
        <v>3744.5614523833974</v>
      </c>
      <c r="K597" s="527">
        <f t="shared" si="754"/>
        <v>1334.4901211212705</v>
      </c>
      <c r="L597" s="527">
        <f t="shared" si="755"/>
        <v>22.526541742099678</v>
      </c>
      <c r="M597" s="527">
        <f t="shared" si="756"/>
        <v>32.768171320837631</v>
      </c>
      <c r="N597" s="527">
        <f t="shared" si="757"/>
        <v>27.87375918606087</v>
      </c>
      <c r="O597" s="527">
        <f t="shared" si="758"/>
        <v>16.362008014639063</v>
      </c>
      <c r="P597" s="527">
        <f t="shared" si="759"/>
        <v>25.374550904589441</v>
      </c>
      <c r="Q597" s="527">
        <f t="shared" si="760"/>
        <v>27.417415535721197</v>
      </c>
      <c r="R597" s="527">
        <f t="shared" si="761"/>
        <v>31.698017436975082</v>
      </c>
      <c r="S597" s="527">
        <f t="shared" si="762"/>
        <v>39.824344481952281</v>
      </c>
      <c r="T597" s="526">
        <f t="shared" si="763"/>
        <v>8.8586837078070548</v>
      </c>
      <c r="U597" s="528">
        <f t="shared" si="764"/>
        <v>301.81601748778445</v>
      </c>
      <c r="V597" s="527">
        <f t="shared" si="765"/>
        <v>289.16562554166865</v>
      </c>
      <c r="W597" s="526">
        <f t="shared" si="766"/>
        <v>365.48419349023192</v>
      </c>
      <c r="X597" s="527">
        <f t="shared" si="767"/>
        <v>342.89488717158645</v>
      </c>
      <c r="Y597" s="526">
        <f t="shared" si="768"/>
        <v>397.30317501646562</v>
      </c>
      <c r="Z597" s="528">
        <f t="shared" si="769"/>
        <v>267.71742898605345</v>
      </c>
      <c r="AA597" s="526">
        <f t="shared" si="770"/>
        <v>13.87536602436675</v>
      </c>
      <c r="AB597" s="526">
        <f t="shared" si="771"/>
        <v>343.46048190645297</v>
      </c>
      <c r="AC597" s="526">
        <f t="shared" si="772"/>
        <v>27.306398094689147</v>
      </c>
      <c r="AD597" s="526">
        <f t="shared" si="773"/>
        <v>182.51824705031922</v>
      </c>
      <c r="AE597" s="527">
        <f t="shared" si="774"/>
        <v>32.902703086069764</v>
      </c>
      <c r="AF597" s="526">
        <f t="shared" si="775"/>
        <v>7.2161366974126713</v>
      </c>
      <c r="AG597" s="526">
        <f t="shared" si="776"/>
        <v>7.8763216860563423</v>
      </c>
      <c r="AH597" s="526">
        <f t="shared" si="777"/>
        <v>33.944385707261787</v>
      </c>
      <c r="AI597" s="526">
        <f t="shared" si="778"/>
        <v>1.8091735151667772</v>
      </c>
      <c r="AJ597" s="526">
        <f t="shared" si="779"/>
        <v>10.573386218543913</v>
      </c>
      <c r="AK597" s="526">
        <f t="shared" si="780"/>
        <v>3.2975641836979168</v>
      </c>
      <c r="AL597" s="526">
        <f t="shared" si="781"/>
        <v>4.1660496473285615</v>
      </c>
      <c r="AM597" s="526">
        <f t="shared" si="782"/>
        <v>4.4618651969437959</v>
      </c>
      <c r="AN597" s="526">
        <f t="shared" si="783"/>
        <v>8.094075012775706</v>
      </c>
      <c r="AO597" s="526">
        <f t="shared" si="784"/>
        <v>8.0864174183613837</v>
      </c>
      <c r="AP597" s="526">
        <f t="shared" si="785"/>
        <v>3.7126778663852797</v>
      </c>
      <c r="AQ597" s="526">
        <f t="shared" si="786"/>
        <v>3.956392242177079</v>
      </c>
      <c r="AR597" s="526">
        <f t="shared" si="787"/>
        <v>3.7026710498395463</v>
      </c>
      <c r="AS597" s="526">
        <f t="shared" si="788"/>
        <v>7.9041477026765126</v>
      </c>
      <c r="AT597" s="526">
        <f t="shared" si="789"/>
        <v>29.803408241345803</v>
      </c>
      <c r="AU597" s="526">
        <f t="shared" si="790"/>
        <v>1</v>
      </c>
      <c r="AV597" s="526">
        <f t="shared" si="791"/>
        <v>1</v>
      </c>
      <c r="AW597" s="526">
        <f t="shared" si="792"/>
        <v>1</v>
      </c>
      <c r="AX597" s="526">
        <f t="shared" si="793"/>
        <v>1</v>
      </c>
      <c r="AY597" s="526">
        <f t="shared" si="794"/>
        <v>1</v>
      </c>
      <c r="AZ597" s="526">
        <f t="shared" si="795"/>
        <v>1</v>
      </c>
      <c r="BA597" s="526">
        <f t="shared" si="796"/>
        <v>1</v>
      </c>
      <c r="BB597" s="526">
        <f t="shared" si="797"/>
        <v>1</v>
      </c>
      <c r="BC597" s="526">
        <f t="shared" si="798"/>
        <v>1</v>
      </c>
      <c r="BD597" s="526">
        <f t="shared" si="799"/>
        <v>1</v>
      </c>
      <c r="BE597" s="526">
        <f t="shared" si="800"/>
        <v>1</v>
      </c>
      <c r="BF597" s="526">
        <f t="shared" si="801"/>
        <v>1</v>
      </c>
      <c r="BG597" s="526">
        <f t="shared" si="802"/>
        <v>1</v>
      </c>
      <c r="BH597" s="526">
        <f t="shared" si="803"/>
        <v>1</v>
      </c>
      <c r="BI597" s="526">
        <f t="shared" si="804"/>
        <v>1</v>
      </c>
      <c r="BJ597" s="526">
        <f t="shared" si="805"/>
        <v>1</v>
      </c>
      <c r="BK597" s="526">
        <f t="shared" si="806"/>
        <v>1</v>
      </c>
      <c r="BL597" s="526">
        <f t="shared" si="807"/>
        <v>1</v>
      </c>
      <c r="BM597" s="526">
        <f t="shared" si="808"/>
        <v>1</v>
      </c>
      <c r="BN597" s="526">
        <f t="shared" si="809"/>
        <v>1</v>
      </c>
      <c r="BO597" s="526">
        <f t="shared" si="810"/>
        <v>1</v>
      </c>
      <c r="BP597" s="526">
        <f t="shared" si="811"/>
        <v>1</v>
      </c>
      <c r="BQ597" s="526">
        <f t="shared" si="812"/>
        <v>1</v>
      </c>
      <c r="BR597" s="526">
        <f t="shared" si="813"/>
        <v>1</v>
      </c>
      <c r="BS597" s="526">
        <f t="shared" si="814"/>
        <v>1</v>
      </c>
      <c r="BT597" s="526">
        <f t="shared" si="815"/>
        <v>1</v>
      </c>
      <c r="BU597" s="526">
        <f t="shared" si="816"/>
        <v>1</v>
      </c>
      <c r="BV597" s="525">
        <f t="shared" si="817"/>
        <v>105760.22670071157</v>
      </c>
      <c r="BW597" s="525">
        <f t="shared" si="818"/>
        <v>373.2014853697047</v>
      </c>
      <c r="BX597" s="526">
        <f t="shared" si="819"/>
        <v>296.34442246960703</v>
      </c>
      <c r="BY597" s="529">
        <f t="shared" si="820"/>
        <v>1</v>
      </c>
      <c r="BZ597" s="530">
        <f t="shared" si="821"/>
        <v>14.059852334071291</v>
      </c>
      <c r="CB597" s="27"/>
      <c r="CC597" s="53"/>
    </row>
    <row r="598" spans="1:81">
      <c r="A598" s="32">
        <f t="shared" si="744"/>
        <v>2001</v>
      </c>
      <c r="B598" s="525">
        <f t="shared" si="745"/>
        <v>79010.834820774573</v>
      </c>
      <c r="C598" s="525">
        <f t="shared" si="746"/>
        <v>2084.6821166677728</v>
      </c>
      <c r="D598" s="525">
        <f t="shared" si="747"/>
        <v>84474.02980333654</v>
      </c>
      <c r="E598" s="525">
        <f t="shared" si="748"/>
        <v>970.79855127330336</v>
      </c>
      <c r="F598" s="526">
        <f t="shared" si="749"/>
        <v>7005.1332512831032</v>
      </c>
      <c r="G598" s="527">
        <f t="shared" si="750"/>
        <v>3025.7902148672056</v>
      </c>
      <c r="H598" s="526">
        <f t="shared" si="751"/>
        <v>870.2372469612485</v>
      </c>
      <c r="I598" s="525">
        <f t="shared" si="752"/>
        <v>11112.95117831137</v>
      </c>
      <c r="J598" s="527">
        <f t="shared" si="753"/>
        <v>3860.6432318634279</v>
      </c>
      <c r="K598" s="527">
        <f t="shared" si="754"/>
        <v>1324.1332767402605</v>
      </c>
      <c r="L598" s="527">
        <f t="shared" si="755"/>
        <v>27.929016921136395</v>
      </c>
      <c r="M598" s="527">
        <f t="shared" si="756"/>
        <v>36.816560922110362</v>
      </c>
      <c r="N598" s="527">
        <f t="shared" si="757"/>
        <v>21.759248726466137</v>
      </c>
      <c r="O598" s="527">
        <f t="shared" si="758"/>
        <v>15.891217413230647</v>
      </c>
      <c r="P598" s="527">
        <f t="shared" si="759"/>
        <v>20.261578897314667</v>
      </c>
      <c r="Q598" s="527">
        <f t="shared" si="760"/>
        <v>20.197003511748822</v>
      </c>
      <c r="R598" s="527">
        <f t="shared" si="761"/>
        <v>25.261798392432166</v>
      </c>
      <c r="S598" s="527">
        <f t="shared" si="762"/>
        <v>32.319136795678112</v>
      </c>
      <c r="T598" s="526">
        <f t="shared" si="763"/>
        <v>7.5432308461100774</v>
      </c>
      <c r="U598" s="528">
        <f t="shared" si="764"/>
        <v>314.81840242916695</v>
      </c>
      <c r="V598" s="527">
        <f t="shared" si="765"/>
        <v>310.99008304723799</v>
      </c>
      <c r="W598" s="526">
        <f t="shared" si="766"/>
        <v>393.98413922072933</v>
      </c>
      <c r="X598" s="527">
        <f t="shared" si="767"/>
        <v>371.79478834167082</v>
      </c>
      <c r="Y598" s="526">
        <f t="shared" si="768"/>
        <v>432.57984553182092</v>
      </c>
      <c r="Z598" s="528">
        <f t="shared" si="769"/>
        <v>278.85262678161331</v>
      </c>
      <c r="AA598" s="526">
        <f t="shared" si="770"/>
        <v>15.186260587763638</v>
      </c>
      <c r="AB598" s="526">
        <f t="shared" si="771"/>
        <v>357.83746291067155</v>
      </c>
      <c r="AC598" s="526">
        <f t="shared" si="772"/>
        <v>29.32301382293927</v>
      </c>
      <c r="AD598" s="526">
        <f t="shared" si="773"/>
        <v>192.96604780709714</v>
      </c>
      <c r="AE598" s="527">
        <f t="shared" si="774"/>
        <v>22.229155572712617</v>
      </c>
      <c r="AF598" s="526">
        <f t="shared" si="775"/>
        <v>7.251907748699316</v>
      </c>
      <c r="AG598" s="526">
        <f t="shared" si="776"/>
        <v>7.6755644854969578</v>
      </c>
      <c r="AH598" s="526">
        <f t="shared" si="777"/>
        <v>31.6133806130427</v>
      </c>
      <c r="AI598" s="526">
        <f t="shared" si="778"/>
        <v>2.140879147065303</v>
      </c>
      <c r="AJ598" s="526">
        <f t="shared" si="779"/>
        <v>10.213972502187303</v>
      </c>
      <c r="AK598" s="526">
        <f t="shared" si="780"/>
        <v>3.454053059843067</v>
      </c>
      <c r="AL598" s="526">
        <f t="shared" si="781"/>
        <v>4.3766126282336302</v>
      </c>
      <c r="AM598" s="526">
        <f t="shared" si="782"/>
        <v>4.6645293608002589</v>
      </c>
      <c r="AN598" s="526">
        <f t="shared" si="783"/>
        <v>8.7528129265054595</v>
      </c>
      <c r="AO598" s="526">
        <f t="shared" si="784"/>
        <v>8.3212324246392448</v>
      </c>
      <c r="AP598" s="526">
        <f t="shared" si="785"/>
        <v>3.9952367844233314</v>
      </c>
      <c r="AQ598" s="526">
        <f t="shared" si="786"/>
        <v>4.0384727698142875</v>
      </c>
      <c r="AR598" s="526">
        <f t="shared" si="787"/>
        <v>3.9299741907571595</v>
      </c>
      <c r="AS598" s="526">
        <f t="shared" si="788"/>
        <v>7.1795324667725691</v>
      </c>
      <c r="AT598" s="526">
        <f t="shared" si="789"/>
        <v>24.637576081139869</v>
      </c>
      <c r="AU598" s="526">
        <f t="shared" si="790"/>
        <v>1</v>
      </c>
      <c r="AV598" s="526">
        <f t="shared" si="791"/>
        <v>1</v>
      </c>
      <c r="AW598" s="526">
        <f t="shared" si="792"/>
        <v>1</v>
      </c>
      <c r="AX598" s="526">
        <f t="shared" si="793"/>
        <v>1</v>
      </c>
      <c r="AY598" s="526">
        <f t="shared" si="794"/>
        <v>1</v>
      </c>
      <c r="AZ598" s="526">
        <f t="shared" si="795"/>
        <v>1</v>
      </c>
      <c r="BA598" s="526">
        <f t="shared" si="796"/>
        <v>1</v>
      </c>
      <c r="BB598" s="526">
        <f t="shared" si="797"/>
        <v>1</v>
      </c>
      <c r="BC598" s="526">
        <f t="shared" si="798"/>
        <v>1</v>
      </c>
      <c r="BD598" s="526">
        <f t="shared" si="799"/>
        <v>1</v>
      </c>
      <c r="BE598" s="526">
        <f t="shared" si="800"/>
        <v>1</v>
      </c>
      <c r="BF598" s="526">
        <f t="shared" si="801"/>
        <v>1</v>
      </c>
      <c r="BG598" s="526">
        <f t="shared" si="802"/>
        <v>1</v>
      </c>
      <c r="BH598" s="526">
        <f t="shared" si="803"/>
        <v>1</v>
      </c>
      <c r="BI598" s="526">
        <f t="shared" si="804"/>
        <v>1</v>
      </c>
      <c r="BJ598" s="526">
        <f t="shared" si="805"/>
        <v>1</v>
      </c>
      <c r="BK598" s="526">
        <f t="shared" si="806"/>
        <v>1</v>
      </c>
      <c r="BL598" s="526">
        <f t="shared" si="807"/>
        <v>1</v>
      </c>
      <c r="BM598" s="526">
        <f t="shared" si="808"/>
        <v>1</v>
      </c>
      <c r="BN598" s="526">
        <f t="shared" si="809"/>
        <v>1</v>
      </c>
      <c r="BO598" s="526">
        <f t="shared" si="810"/>
        <v>1</v>
      </c>
      <c r="BP598" s="526">
        <f t="shared" si="811"/>
        <v>1</v>
      </c>
      <c r="BQ598" s="526">
        <f t="shared" si="812"/>
        <v>1</v>
      </c>
      <c r="BR598" s="526">
        <f t="shared" si="813"/>
        <v>1</v>
      </c>
      <c r="BS598" s="526">
        <f t="shared" si="814"/>
        <v>1</v>
      </c>
      <c r="BT598" s="526">
        <f t="shared" si="815"/>
        <v>1</v>
      </c>
      <c r="BU598" s="526">
        <f t="shared" si="816"/>
        <v>1</v>
      </c>
      <c r="BV598" s="525">
        <f t="shared" si="817"/>
        <v>91532.485834166306</v>
      </c>
      <c r="BW598" s="525">
        <f t="shared" si="818"/>
        <v>400.34547654540751</v>
      </c>
      <c r="BX598" s="526">
        <f t="shared" si="819"/>
        <v>307.37419504002509</v>
      </c>
      <c r="BY598" s="529">
        <f t="shared" si="820"/>
        <v>1</v>
      </c>
      <c r="BZ598" s="530">
        <f t="shared" si="821"/>
        <v>14.278022456496535</v>
      </c>
      <c r="CB598" s="27"/>
      <c r="CC598" s="53"/>
    </row>
    <row r="599" spans="1:81">
      <c r="A599" s="32">
        <f t="shared" si="744"/>
        <v>2002</v>
      </c>
      <c r="B599" s="525">
        <f t="shared" si="745"/>
        <v>62449.460645910316</v>
      </c>
      <c r="C599" s="525">
        <f t="shared" si="746"/>
        <v>1648.8424213049097</v>
      </c>
      <c r="D599" s="525">
        <f t="shared" si="747"/>
        <v>65767.162981954883</v>
      </c>
      <c r="E599" s="525">
        <f t="shared" si="748"/>
        <v>740.94879139905152</v>
      </c>
      <c r="F599" s="526">
        <f t="shared" si="749"/>
        <v>6313.3945894849521</v>
      </c>
      <c r="G599" s="527">
        <f t="shared" si="750"/>
        <v>2583.7691642234377</v>
      </c>
      <c r="H599" s="526">
        <f t="shared" si="751"/>
        <v>665.84302666111341</v>
      </c>
      <c r="I599" s="525">
        <f t="shared" si="752"/>
        <v>9535.1443716707818</v>
      </c>
      <c r="J599" s="527">
        <f t="shared" si="753"/>
        <v>3087.6401497987254</v>
      </c>
      <c r="K599" s="527">
        <f t="shared" si="754"/>
        <v>1120.0925484209022</v>
      </c>
      <c r="L599" s="527">
        <f t="shared" si="755"/>
        <v>29.29739910518747</v>
      </c>
      <c r="M599" s="527">
        <f t="shared" si="756"/>
        <v>38.198739297216505</v>
      </c>
      <c r="N599" s="527">
        <f t="shared" si="757"/>
        <v>18.361489815631508</v>
      </c>
      <c r="O599" s="527">
        <f t="shared" si="758"/>
        <v>14.710538098349403</v>
      </c>
      <c r="P599" s="527">
        <f t="shared" si="759"/>
        <v>17.206132799599615</v>
      </c>
      <c r="Q599" s="527">
        <f t="shared" si="760"/>
        <v>18.315462782796409</v>
      </c>
      <c r="R599" s="527">
        <f t="shared" si="761"/>
        <v>20.72841204776018</v>
      </c>
      <c r="S599" s="527">
        <f t="shared" si="762"/>
        <v>27.069947619481457</v>
      </c>
      <c r="T599" s="526">
        <f t="shared" si="763"/>
        <v>7.0939162487859919</v>
      </c>
      <c r="U599" s="528">
        <f t="shared" si="764"/>
        <v>367.31084506812334</v>
      </c>
      <c r="V599" s="527">
        <f t="shared" si="765"/>
        <v>354.98927098684425</v>
      </c>
      <c r="W599" s="526">
        <f t="shared" si="766"/>
        <v>425.5850554498291</v>
      </c>
      <c r="X599" s="527">
        <f t="shared" si="767"/>
        <v>402.49760196292601</v>
      </c>
      <c r="Y599" s="526">
        <f t="shared" si="768"/>
        <v>458.96442673956204</v>
      </c>
      <c r="Z599" s="528">
        <f t="shared" si="769"/>
        <v>283.55569941438665</v>
      </c>
      <c r="AA599" s="526">
        <f t="shared" si="770"/>
        <v>16.886186392903582</v>
      </c>
      <c r="AB599" s="526">
        <f t="shared" si="771"/>
        <v>333.15662585130411</v>
      </c>
      <c r="AC599" s="526">
        <f t="shared" si="772"/>
        <v>30.684410979505163</v>
      </c>
      <c r="AD599" s="526">
        <f t="shared" si="773"/>
        <v>150.02276603675276</v>
      </c>
      <c r="AE599" s="527">
        <f t="shared" si="774"/>
        <v>29.139176419066143</v>
      </c>
      <c r="AF599" s="526">
        <f t="shared" si="775"/>
        <v>9.0834843103756082</v>
      </c>
      <c r="AG599" s="526">
        <f t="shared" si="776"/>
        <v>7.6279199540661322</v>
      </c>
      <c r="AH599" s="526">
        <f t="shared" si="777"/>
        <v>28.021000429755716</v>
      </c>
      <c r="AI599" s="526">
        <f t="shared" si="778"/>
        <v>2.85489274309547</v>
      </c>
      <c r="AJ599" s="526">
        <f t="shared" si="779"/>
        <v>8.4916505815812222</v>
      </c>
      <c r="AK599" s="526">
        <f t="shared" si="780"/>
        <v>3.5744958900397945</v>
      </c>
      <c r="AL599" s="526">
        <f t="shared" si="781"/>
        <v>4.7229116647813534</v>
      </c>
      <c r="AM599" s="526">
        <f t="shared" si="782"/>
        <v>5.1363292468865698</v>
      </c>
      <c r="AN599" s="526">
        <f t="shared" si="783"/>
        <v>9.2096099792016819</v>
      </c>
      <c r="AO599" s="526">
        <f t="shared" si="784"/>
        <v>8.465596653851069</v>
      </c>
      <c r="AP599" s="526">
        <f t="shared" si="785"/>
        <v>4.6587417381596516</v>
      </c>
      <c r="AQ599" s="526">
        <f t="shared" si="786"/>
        <v>4.8803522284139325</v>
      </c>
      <c r="AR599" s="526">
        <f t="shared" si="787"/>
        <v>4.1926393980938039</v>
      </c>
      <c r="AS599" s="526">
        <f t="shared" si="788"/>
        <v>5.8826589369300377</v>
      </c>
      <c r="AT599" s="526">
        <f t="shared" si="789"/>
        <v>21.612173727892625</v>
      </c>
      <c r="AU599" s="526">
        <f t="shared" si="790"/>
        <v>1</v>
      </c>
      <c r="AV599" s="526">
        <f t="shared" si="791"/>
        <v>1</v>
      </c>
      <c r="AW599" s="526">
        <f t="shared" si="792"/>
        <v>1</v>
      </c>
      <c r="AX599" s="526">
        <f t="shared" si="793"/>
        <v>1</v>
      </c>
      <c r="AY599" s="526">
        <f t="shared" si="794"/>
        <v>1</v>
      </c>
      <c r="AZ599" s="526">
        <f t="shared" si="795"/>
        <v>1</v>
      </c>
      <c r="BA599" s="526">
        <f t="shared" si="796"/>
        <v>1</v>
      </c>
      <c r="BB599" s="526">
        <f t="shared" si="797"/>
        <v>1</v>
      </c>
      <c r="BC599" s="526">
        <f t="shared" si="798"/>
        <v>1</v>
      </c>
      <c r="BD599" s="526">
        <f t="shared" si="799"/>
        <v>1</v>
      </c>
      <c r="BE599" s="526">
        <f t="shared" si="800"/>
        <v>1</v>
      </c>
      <c r="BF599" s="526">
        <f t="shared" si="801"/>
        <v>1</v>
      </c>
      <c r="BG599" s="526">
        <f t="shared" si="802"/>
        <v>1</v>
      </c>
      <c r="BH599" s="526">
        <f t="shared" si="803"/>
        <v>1</v>
      </c>
      <c r="BI599" s="526">
        <f t="shared" si="804"/>
        <v>1</v>
      </c>
      <c r="BJ599" s="526">
        <f t="shared" si="805"/>
        <v>1</v>
      </c>
      <c r="BK599" s="526">
        <f t="shared" si="806"/>
        <v>1</v>
      </c>
      <c r="BL599" s="526">
        <f t="shared" si="807"/>
        <v>1</v>
      </c>
      <c r="BM599" s="526">
        <f t="shared" si="808"/>
        <v>1</v>
      </c>
      <c r="BN599" s="526">
        <f t="shared" si="809"/>
        <v>1</v>
      </c>
      <c r="BO599" s="526">
        <f t="shared" si="810"/>
        <v>1</v>
      </c>
      <c r="BP599" s="526">
        <f t="shared" si="811"/>
        <v>1</v>
      </c>
      <c r="BQ599" s="526">
        <f t="shared" si="812"/>
        <v>1</v>
      </c>
      <c r="BR599" s="526">
        <f t="shared" si="813"/>
        <v>1</v>
      </c>
      <c r="BS599" s="526">
        <f t="shared" si="814"/>
        <v>1</v>
      </c>
      <c r="BT599" s="526">
        <f t="shared" si="815"/>
        <v>1</v>
      </c>
      <c r="BU599" s="526">
        <f t="shared" si="816"/>
        <v>1</v>
      </c>
      <c r="BV599" s="525">
        <f t="shared" si="817"/>
        <v>73205.2772358027</v>
      </c>
      <c r="BW599" s="525">
        <f t="shared" si="818"/>
        <v>456.1666968920934</v>
      </c>
      <c r="BX599" s="526">
        <f t="shared" si="819"/>
        <v>312.50066666195534</v>
      </c>
      <c r="BY599" s="529">
        <f t="shared" si="820"/>
        <v>1</v>
      </c>
      <c r="BZ599" s="530">
        <f t="shared" si="821"/>
        <v>14.617398202491358</v>
      </c>
      <c r="CB599" s="27"/>
      <c r="CC599" s="53"/>
    </row>
    <row r="600" spans="1:81">
      <c r="A600" s="32">
        <f t="shared" si="744"/>
        <v>2003</v>
      </c>
      <c r="B600" s="525">
        <f t="shared" si="745"/>
        <v>82029.73963790774</v>
      </c>
      <c r="C600" s="525">
        <f t="shared" si="746"/>
        <v>2180.5504078515787</v>
      </c>
      <c r="D600" s="525">
        <f t="shared" si="747"/>
        <v>84512.067161341285</v>
      </c>
      <c r="E600" s="525">
        <f t="shared" si="748"/>
        <v>933.02583573197728</v>
      </c>
      <c r="F600" s="526">
        <f t="shared" si="749"/>
        <v>8689.6887766580603</v>
      </c>
      <c r="G600" s="527">
        <f t="shared" si="750"/>
        <v>3465.9170485034392</v>
      </c>
      <c r="H600" s="526">
        <f t="shared" si="751"/>
        <v>932.06371059822902</v>
      </c>
      <c r="I600" s="525">
        <f t="shared" si="752"/>
        <v>13081.38089225648</v>
      </c>
      <c r="J600" s="527">
        <f t="shared" si="753"/>
        <v>4496.4723025170679</v>
      </c>
      <c r="K600" s="527">
        <f t="shared" si="754"/>
        <v>1600.4055946182855</v>
      </c>
      <c r="L600" s="527">
        <f t="shared" si="755"/>
        <v>53.023736634828467</v>
      </c>
      <c r="M600" s="527">
        <f t="shared" si="756"/>
        <v>51.818480694269404</v>
      </c>
      <c r="N600" s="527">
        <f t="shared" si="757"/>
        <v>25.461103072465992</v>
      </c>
      <c r="O600" s="527">
        <f t="shared" si="758"/>
        <v>23.191042685635427</v>
      </c>
      <c r="P600" s="527">
        <f t="shared" si="759"/>
        <v>24.147086770958101</v>
      </c>
      <c r="Q600" s="527">
        <f t="shared" si="760"/>
        <v>25.353080453586905</v>
      </c>
      <c r="R600" s="527">
        <f t="shared" si="761"/>
        <v>28.750328238655417</v>
      </c>
      <c r="S600" s="527">
        <f t="shared" si="762"/>
        <v>39.175872415706884</v>
      </c>
      <c r="T600" s="526">
        <f t="shared" si="763"/>
        <v>11.14772760528532</v>
      </c>
      <c r="U600" s="528">
        <f t="shared" si="764"/>
        <v>377.1427646513153</v>
      </c>
      <c r="V600" s="527">
        <f t="shared" si="765"/>
        <v>363.39552342059403</v>
      </c>
      <c r="W600" s="526">
        <f t="shared" si="766"/>
        <v>435.72742825728727</v>
      </c>
      <c r="X600" s="527">
        <f t="shared" si="767"/>
        <v>418.4909649262035</v>
      </c>
      <c r="Y600" s="526">
        <f t="shared" si="768"/>
        <v>474.44573213981607</v>
      </c>
      <c r="Z600" s="528">
        <f t="shared" si="769"/>
        <v>286.36670048496126</v>
      </c>
      <c r="AA600" s="526">
        <f t="shared" si="770"/>
        <v>18.38778269331992</v>
      </c>
      <c r="AB600" s="526">
        <f t="shared" si="771"/>
        <v>402.28022910823336</v>
      </c>
      <c r="AC600" s="526">
        <f t="shared" si="772"/>
        <v>33.647033817751762</v>
      </c>
      <c r="AD600" s="526">
        <f t="shared" si="773"/>
        <v>205.54224614820819</v>
      </c>
      <c r="AE600" s="527">
        <f t="shared" si="774"/>
        <v>34.914288836229872</v>
      </c>
      <c r="AF600" s="526">
        <f t="shared" si="775"/>
        <v>10.862820897623013</v>
      </c>
      <c r="AG600" s="526">
        <f t="shared" si="776"/>
        <v>10.206117233356725</v>
      </c>
      <c r="AH600" s="526">
        <f t="shared" si="777"/>
        <v>35.468931906184018</v>
      </c>
      <c r="AI600" s="526">
        <f t="shared" si="778"/>
        <v>4.5520605308433613</v>
      </c>
      <c r="AJ600" s="526">
        <f t="shared" si="779"/>
        <v>11.046013803045971</v>
      </c>
      <c r="AK600" s="526">
        <f t="shared" si="780"/>
        <v>3.6330422007731675</v>
      </c>
      <c r="AL600" s="526">
        <f t="shared" si="781"/>
        <v>4.9335308550546113</v>
      </c>
      <c r="AM600" s="526">
        <f t="shared" si="782"/>
        <v>5.4040922541218634</v>
      </c>
      <c r="AN600" s="526">
        <f t="shared" si="783"/>
        <v>9.5965342442188799</v>
      </c>
      <c r="AO600" s="526">
        <f t="shared" si="784"/>
        <v>9.9214422416071457</v>
      </c>
      <c r="AP600" s="526">
        <f t="shared" si="785"/>
        <v>5.0316320856236887</v>
      </c>
      <c r="AQ600" s="526">
        <f t="shared" si="786"/>
        <v>5.6672590847040354</v>
      </c>
      <c r="AR600" s="526">
        <f t="shared" si="787"/>
        <v>4.2877928287127327</v>
      </c>
      <c r="AS600" s="526">
        <f t="shared" si="788"/>
        <v>8.4373150887136745</v>
      </c>
      <c r="AT600" s="526">
        <f t="shared" si="789"/>
        <v>27.227630015106435</v>
      </c>
      <c r="AU600" s="526">
        <f t="shared" si="790"/>
        <v>1</v>
      </c>
      <c r="AV600" s="526">
        <f t="shared" si="791"/>
        <v>1</v>
      </c>
      <c r="AW600" s="526">
        <f t="shared" si="792"/>
        <v>1</v>
      </c>
      <c r="AX600" s="526">
        <f t="shared" si="793"/>
        <v>1</v>
      </c>
      <c r="AY600" s="526">
        <f t="shared" si="794"/>
        <v>1</v>
      </c>
      <c r="AZ600" s="526">
        <f t="shared" si="795"/>
        <v>1</v>
      </c>
      <c r="BA600" s="526">
        <f t="shared" si="796"/>
        <v>1</v>
      </c>
      <c r="BB600" s="526">
        <f t="shared" si="797"/>
        <v>1</v>
      </c>
      <c r="BC600" s="526">
        <f t="shared" si="798"/>
        <v>1</v>
      </c>
      <c r="BD600" s="526">
        <f t="shared" si="799"/>
        <v>1</v>
      </c>
      <c r="BE600" s="526">
        <f t="shared" si="800"/>
        <v>1</v>
      </c>
      <c r="BF600" s="526">
        <f t="shared" si="801"/>
        <v>1</v>
      </c>
      <c r="BG600" s="526">
        <f t="shared" si="802"/>
        <v>1</v>
      </c>
      <c r="BH600" s="526">
        <f t="shared" si="803"/>
        <v>1</v>
      </c>
      <c r="BI600" s="526">
        <f t="shared" si="804"/>
        <v>1</v>
      </c>
      <c r="BJ600" s="526">
        <f t="shared" si="805"/>
        <v>1</v>
      </c>
      <c r="BK600" s="526">
        <f t="shared" si="806"/>
        <v>1</v>
      </c>
      <c r="BL600" s="526">
        <f t="shared" si="807"/>
        <v>1</v>
      </c>
      <c r="BM600" s="526">
        <f t="shared" si="808"/>
        <v>1</v>
      </c>
      <c r="BN600" s="526">
        <f t="shared" si="809"/>
        <v>1</v>
      </c>
      <c r="BO600" s="526">
        <f t="shared" si="810"/>
        <v>1</v>
      </c>
      <c r="BP600" s="526">
        <f t="shared" si="811"/>
        <v>1</v>
      </c>
      <c r="BQ600" s="526">
        <f t="shared" si="812"/>
        <v>1</v>
      </c>
      <c r="BR600" s="526">
        <f t="shared" si="813"/>
        <v>1</v>
      </c>
      <c r="BS600" s="526">
        <f t="shared" si="814"/>
        <v>1</v>
      </c>
      <c r="BT600" s="526">
        <f t="shared" si="815"/>
        <v>1</v>
      </c>
      <c r="BU600" s="526">
        <f t="shared" si="816"/>
        <v>1</v>
      </c>
      <c r="BV600" s="525">
        <f t="shared" si="817"/>
        <v>93967.092724394854</v>
      </c>
      <c r="BW600" s="525">
        <f t="shared" si="818"/>
        <v>465.40398259205364</v>
      </c>
      <c r="BX600" s="526">
        <f t="shared" si="819"/>
        <v>315.73181981165322</v>
      </c>
      <c r="BY600" s="529">
        <f t="shared" si="820"/>
        <v>1</v>
      </c>
      <c r="BZ600" s="530">
        <f t="shared" si="821"/>
        <v>14.892130949249076</v>
      </c>
      <c r="CB600" s="27"/>
      <c r="CC600" s="53"/>
    </row>
    <row r="601" spans="1:81">
      <c r="A601" s="32">
        <f t="shared" si="744"/>
        <v>2004</v>
      </c>
      <c r="B601" s="525">
        <f t="shared" si="745"/>
        <v>92296.343964743326</v>
      </c>
      <c r="C601" s="525">
        <f t="shared" si="746"/>
        <v>2513.8948556355426</v>
      </c>
      <c r="D601" s="525">
        <f t="shared" si="747"/>
        <v>93588.849101017098</v>
      </c>
      <c r="E601" s="525">
        <f t="shared" si="748"/>
        <v>1000.2048155356827</v>
      </c>
      <c r="F601" s="526">
        <f t="shared" si="749"/>
        <v>11028.547657502835</v>
      </c>
      <c r="G601" s="527">
        <f t="shared" si="750"/>
        <v>4171.3351453853438</v>
      </c>
      <c r="H601" s="526">
        <f t="shared" si="751"/>
        <v>1058.7317976287491</v>
      </c>
      <c r="I601" s="525">
        <f t="shared" si="752"/>
        <v>16162.31687696735</v>
      </c>
      <c r="J601" s="527">
        <f t="shared" si="753"/>
        <v>5391.1093170095346</v>
      </c>
      <c r="K601" s="527">
        <f t="shared" si="754"/>
        <v>1857.3857617167732</v>
      </c>
      <c r="L601" s="527">
        <f t="shared" si="755"/>
        <v>63.144409060560157</v>
      </c>
      <c r="M601" s="527">
        <f t="shared" si="756"/>
        <v>67.757581081575125</v>
      </c>
      <c r="N601" s="527">
        <f t="shared" si="757"/>
        <v>30.61698662908158</v>
      </c>
      <c r="O601" s="527">
        <f t="shared" si="758"/>
        <v>29.248387655137407</v>
      </c>
      <c r="P601" s="527">
        <f t="shared" si="759"/>
        <v>29.179339654025767</v>
      </c>
      <c r="Q601" s="527">
        <f t="shared" si="760"/>
        <v>30.127501575981121</v>
      </c>
      <c r="R601" s="527">
        <f t="shared" si="761"/>
        <v>34.748181465344175</v>
      </c>
      <c r="S601" s="527">
        <f t="shared" si="762"/>
        <v>48.513902053634347</v>
      </c>
      <c r="T601" s="526">
        <f t="shared" si="763"/>
        <v>14.375091220882528</v>
      </c>
      <c r="U601" s="528">
        <f t="shared" si="764"/>
        <v>403.99434892330083</v>
      </c>
      <c r="V601" s="527">
        <f t="shared" si="765"/>
        <v>375.76161870573048</v>
      </c>
      <c r="W601" s="526">
        <f t="shared" si="766"/>
        <v>440.21712010530757</v>
      </c>
      <c r="X601" s="527">
        <f t="shared" si="767"/>
        <v>436.2231385447671</v>
      </c>
      <c r="Y601" s="526">
        <f t="shared" si="768"/>
        <v>482.49258989833038</v>
      </c>
      <c r="Z601" s="528">
        <f t="shared" si="769"/>
        <v>289.74373707377026</v>
      </c>
      <c r="AA601" s="526">
        <f t="shared" si="770"/>
        <v>19.473756969036231</v>
      </c>
      <c r="AB601" s="526">
        <f t="shared" si="771"/>
        <v>447.23428037864312</v>
      </c>
      <c r="AC601" s="526">
        <f t="shared" si="772"/>
        <v>36.195712511861913</v>
      </c>
      <c r="AD601" s="526">
        <f t="shared" si="773"/>
        <v>233.03475482400793</v>
      </c>
      <c r="AE601" s="527">
        <f t="shared" si="774"/>
        <v>40.641792235699775</v>
      </c>
      <c r="AF601" s="526">
        <f t="shared" si="775"/>
        <v>11.339446657840886</v>
      </c>
      <c r="AG601" s="526">
        <f t="shared" si="776"/>
        <v>13.946627560418541</v>
      </c>
      <c r="AH601" s="526">
        <f t="shared" si="777"/>
        <v>38.842037971141686</v>
      </c>
      <c r="AI601" s="526">
        <f t="shared" si="778"/>
        <v>4.920328600673332</v>
      </c>
      <c r="AJ601" s="526">
        <f t="shared" si="779"/>
        <v>13.068905658041949</v>
      </c>
      <c r="AK601" s="526">
        <f t="shared" si="780"/>
        <v>3.6737627909763133</v>
      </c>
      <c r="AL601" s="526">
        <f t="shared" si="781"/>
        <v>5.092845420132206</v>
      </c>
      <c r="AM601" s="526">
        <f t="shared" si="782"/>
        <v>5.6267830069112668</v>
      </c>
      <c r="AN601" s="526">
        <f t="shared" si="783"/>
        <v>9.7992533529006085</v>
      </c>
      <c r="AO601" s="526">
        <f t="shared" si="784"/>
        <v>10.766318529998788</v>
      </c>
      <c r="AP601" s="526">
        <f t="shared" si="785"/>
        <v>5.4479015238833792</v>
      </c>
      <c r="AQ601" s="526">
        <f t="shared" si="786"/>
        <v>6.2975521321282448</v>
      </c>
      <c r="AR601" s="526">
        <f t="shared" si="787"/>
        <v>4.5066259172519629</v>
      </c>
      <c r="AS601" s="526">
        <f t="shared" si="788"/>
        <v>10.015684249699207</v>
      </c>
      <c r="AT601" s="526">
        <f t="shared" si="789"/>
        <v>31.769694169663861</v>
      </c>
      <c r="AU601" s="526">
        <f t="shared" si="790"/>
        <v>1</v>
      </c>
      <c r="AV601" s="526">
        <f t="shared" si="791"/>
        <v>1</v>
      </c>
      <c r="AW601" s="526">
        <f t="shared" si="792"/>
        <v>1</v>
      </c>
      <c r="AX601" s="526">
        <f t="shared" si="793"/>
        <v>1</v>
      </c>
      <c r="AY601" s="526">
        <f t="shared" si="794"/>
        <v>1</v>
      </c>
      <c r="AZ601" s="526">
        <f t="shared" si="795"/>
        <v>1</v>
      </c>
      <c r="BA601" s="526">
        <f t="shared" si="796"/>
        <v>1</v>
      </c>
      <c r="BB601" s="526">
        <f t="shared" si="797"/>
        <v>1</v>
      </c>
      <c r="BC601" s="526">
        <f t="shared" si="798"/>
        <v>1</v>
      </c>
      <c r="BD601" s="526">
        <f t="shared" si="799"/>
        <v>1</v>
      </c>
      <c r="BE601" s="526">
        <f t="shared" si="800"/>
        <v>1</v>
      </c>
      <c r="BF601" s="526">
        <f t="shared" si="801"/>
        <v>1</v>
      </c>
      <c r="BG601" s="526">
        <f t="shared" si="802"/>
        <v>1</v>
      </c>
      <c r="BH601" s="526">
        <f t="shared" si="803"/>
        <v>1</v>
      </c>
      <c r="BI601" s="526">
        <f t="shared" si="804"/>
        <v>1</v>
      </c>
      <c r="BJ601" s="526">
        <f t="shared" si="805"/>
        <v>1</v>
      </c>
      <c r="BK601" s="526">
        <f t="shared" si="806"/>
        <v>1</v>
      </c>
      <c r="BL601" s="526">
        <f t="shared" si="807"/>
        <v>1</v>
      </c>
      <c r="BM601" s="526">
        <f t="shared" si="808"/>
        <v>1</v>
      </c>
      <c r="BN601" s="526">
        <f t="shared" si="809"/>
        <v>1</v>
      </c>
      <c r="BO601" s="526">
        <f t="shared" si="810"/>
        <v>1</v>
      </c>
      <c r="BP601" s="526">
        <f t="shared" si="811"/>
        <v>1</v>
      </c>
      <c r="BQ601" s="526">
        <f t="shared" si="812"/>
        <v>1</v>
      </c>
      <c r="BR601" s="526">
        <f t="shared" si="813"/>
        <v>1</v>
      </c>
      <c r="BS601" s="526">
        <f t="shared" si="814"/>
        <v>1</v>
      </c>
      <c r="BT601" s="526">
        <f t="shared" si="815"/>
        <v>1</v>
      </c>
      <c r="BU601" s="526">
        <f t="shared" si="816"/>
        <v>1</v>
      </c>
      <c r="BV601" s="525">
        <f t="shared" si="817"/>
        <v>99636.547962145996</v>
      </c>
      <c r="BW601" s="525">
        <f t="shared" si="818"/>
        <v>484.06784263336669</v>
      </c>
      <c r="BX601" s="526">
        <f t="shared" si="819"/>
        <v>319.62481061949478</v>
      </c>
      <c r="BY601" s="529">
        <f t="shared" si="820"/>
        <v>1</v>
      </c>
      <c r="BZ601" s="530">
        <f t="shared" si="821"/>
        <v>15.376953443527396</v>
      </c>
      <c r="CB601" s="27"/>
      <c r="CC601" s="53"/>
    </row>
    <row r="602" spans="1:81">
      <c r="A602" s="32">
        <f t="shared" si="744"/>
        <v>2005</v>
      </c>
      <c r="B602" s="525">
        <f t="shared" si="745"/>
        <v>97816.034519210836</v>
      </c>
      <c r="C602" s="525">
        <f t="shared" si="746"/>
        <v>2692.0814827293889</v>
      </c>
      <c r="D602" s="525">
        <f t="shared" si="747"/>
        <v>98057.192548035702</v>
      </c>
      <c r="E602" s="525">
        <f t="shared" si="748"/>
        <v>1051.0858346248722</v>
      </c>
      <c r="F602" s="526">
        <f t="shared" si="749"/>
        <v>12420.445977326135</v>
      </c>
      <c r="G602" s="527">
        <f t="shared" si="750"/>
        <v>4752.4288276824527</v>
      </c>
      <c r="H602" s="526">
        <f t="shared" si="751"/>
        <v>1215.3192338513843</v>
      </c>
      <c r="I602" s="525">
        <f t="shared" si="752"/>
        <v>17143.736395992375</v>
      </c>
      <c r="J602" s="527">
        <f t="shared" si="753"/>
        <v>5788.0852689003268</v>
      </c>
      <c r="K602" s="527">
        <f t="shared" si="754"/>
        <v>2017.8033407532707</v>
      </c>
      <c r="L602" s="527">
        <f t="shared" si="755"/>
        <v>65.720688321349201</v>
      </c>
      <c r="M602" s="527">
        <f t="shared" si="756"/>
        <v>75.814113314610893</v>
      </c>
      <c r="N602" s="527">
        <f t="shared" si="757"/>
        <v>34.780670244935621</v>
      </c>
      <c r="O602" s="527">
        <f t="shared" si="758"/>
        <v>38.622943398940073</v>
      </c>
      <c r="P602" s="527">
        <f t="shared" si="759"/>
        <v>33.722562838157579</v>
      </c>
      <c r="Q602" s="527">
        <f t="shared" si="760"/>
        <v>36.934446014304982</v>
      </c>
      <c r="R602" s="527">
        <f t="shared" si="761"/>
        <v>37.964935292589921</v>
      </c>
      <c r="S602" s="527">
        <f t="shared" si="762"/>
        <v>54.986837261890088</v>
      </c>
      <c r="T602" s="526">
        <f t="shared" si="763"/>
        <v>17.582708599249102</v>
      </c>
      <c r="U602" s="528">
        <f t="shared" si="764"/>
        <v>430.69413344646728</v>
      </c>
      <c r="V602" s="527">
        <f t="shared" si="765"/>
        <v>384.46425779495524</v>
      </c>
      <c r="W602" s="526">
        <f t="shared" si="766"/>
        <v>447.99531640044825</v>
      </c>
      <c r="X602" s="527">
        <f t="shared" si="767"/>
        <v>446.67373627488411</v>
      </c>
      <c r="Y602" s="526">
        <f t="shared" si="768"/>
        <v>488.80833319744499</v>
      </c>
      <c r="Z602" s="528">
        <f t="shared" si="769"/>
        <v>298.27080833273016</v>
      </c>
      <c r="AA602" s="526">
        <f t="shared" si="770"/>
        <v>19.709871341229608</v>
      </c>
      <c r="AB602" s="526">
        <f t="shared" si="771"/>
        <v>477.75341350139757</v>
      </c>
      <c r="AC602" s="526">
        <f t="shared" si="772"/>
        <v>37.455931395244903</v>
      </c>
      <c r="AD602" s="526">
        <f t="shared" si="773"/>
        <v>244.66549613379871</v>
      </c>
      <c r="AE602" s="527">
        <f t="shared" si="774"/>
        <v>50.647204714887863</v>
      </c>
      <c r="AF602" s="526">
        <f t="shared" si="775"/>
        <v>13.321004503141536</v>
      </c>
      <c r="AG602" s="526">
        <f t="shared" si="776"/>
        <v>20.166342293714376</v>
      </c>
      <c r="AH602" s="526">
        <f t="shared" si="777"/>
        <v>44.826057877790966</v>
      </c>
      <c r="AI602" s="526">
        <f t="shared" si="778"/>
        <v>7.0750925330619445</v>
      </c>
      <c r="AJ602" s="526">
        <f t="shared" si="779"/>
        <v>13.984941848549953</v>
      </c>
      <c r="AK602" s="526">
        <f t="shared" si="780"/>
        <v>3.7343354244976519</v>
      </c>
      <c r="AL602" s="526">
        <f t="shared" si="781"/>
        <v>5.2068747383735081</v>
      </c>
      <c r="AM602" s="526">
        <f t="shared" si="782"/>
        <v>5.7996811071127334</v>
      </c>
      <c r="AN602" s="526">
        <f t="shared" si="783"/>
        <v>10.014625262792</v>
      </c>
      <c r="AO602" s="526">
        <f t="shared" si="784"/>
        <v>11.064530480433811</v>
      </c>
      <c r="AP602" s="526">
        <f t="shared" si="785"/>
        <v>5.5890975116286272</v>
      </c>
      <c r="AQ602" s="526">
        <f t="shared" si="786"/>
        <v>5.8737779624807276</v>
      </c>
      <c r="AR602" s="526">
        <f t="shared" si="787"/>
        <v>4.7436510741437861</v>
      </c>
      <c r="AS602" s="526">
        <f t="shared" si="788"/>
        <v>11.045847749462427</v>
      </c>
      <c r="AT602" s="526">
        <f t="shared" si="789"/>
        <v>37.848404758807781</v>
      </c>
      <c r="AU602" s="526">
        <f t="shared" si="790"/>
        <v>1</v>
      </c>
      <c r="AV602" s="526">
        <f t="shared" si="791"/>
        <v>1</v>
      </c>
      <c r="AW602" s="526">
        <f t="shared" si="792"/>
        <v>1</v>
      </c>
      <c r="AX602" s="526">
        <f t="shared" si="793"/>
        <v>1</v>
      </c>
      <c r="AY602" s="526">
        <f t="shared" si="794"/>
        <v>1</v>
      </c>
      <c r="AZ602" s="526">
        <f t="shared" si="795"/>
        <v>1</v>
      </c>
      <c r="BA602" s="526">
        <f t="shared" si="796"/>
        <v>1</v>
      </c>
      <c r="BB602" s="526">
        <f t="shared" si="797"/>
        <v>1</v>
      </c>
      <c r="BC602" s="526">
        <f t="shared" si="798"/>
        <v>1</v>
      </c>
      <c r="BD602" s="526">
        <f t="shared" si="799"/>
        <v>1</v>
      </c>
      <c r="BE602" s="526">
        <f t="shared" si="800"/>
        <v>1</v>
      </c>
      <c r="BF602" s="526">
        <f t="shared" si="801"/>
        <v>1</v>
      </c>
      <c r="BG602" s="526">
        <f t="shared" si="802"/>
        <v>1</v>
      </c>
      <c r="BH602" s="526">
        <f t="shared" si="803"/>
        <v>1</v>
      </c>
      <c r="BI602" s="526">
        <f t="shared" si="804"/>
        <v>1</v>
      </c>
      <c r="BJ602" s="526">
        <f t="shared" si="805"/>
        <v>1</v>
      </c>
      <c r="BK602" s="526">
        <f t="shared" si="806"/>
        <v>1</v>
      </c>
      <c r="BL602" s="526">
        <f t="shared" si="807"/>
        <v>1</v>
      </c>
      <c r="BM602" s="526">
        <f t="shared" si="808"/>
        <v>1</v>
      </c>
      <c r="BN602" s="526">
        <f t="shared" si="809"/>
        <v>1</v>
      </c>
      <c r="BO602" s="526">
        <f t="shared" si="810"/>
        <v>1</v>
      </c>
      <c r="BP602" s="526">
        <f t="shared" si="811"/>
        <v>1</v>
      </c>
      <c r="BQ602" s="526">
        <f t="shared" si="812"/>
        <v>1</v>
      </c>
      <c r="BR602" s="526">
        <f t="shared" si="813"/>
        <v>1</v>
      </c>
      <c r="BS602" s="526">
        <f t="shared" si="814"/>
        <v>1</v>
      </c>
      <c r="BT602" s="526">
        <f t="shared" si="815"/>
        <v>1</v>
      </c>
      <c r="BU602" s="526">
        <f t="shared" si="816"/>
        <v>1</v>
      </c>
      <c r="BV602" s="525">
        <f t="shared" si="817"/>
        <v>109718.19018914165</v>
      </c>
      <c r="BW602" s="525">
        <f t="shared" si="818"/>
        <v>494.55443336651831</v>
      </c>
      <c r="BX602" s="526">
        <f t="shared" si="819"/>
        <v>329.35359298995178</v>
      </c>
      <c r="BY602" s="529">
        <f t="shared" si="820"/>
        <v>1</v>
      </c>
      <c r="BZ602" s="530">
        <f t="shared" si="821"/>
        <v>15.90217781232891</v>
      </c>
      <c r="CB602" s="27"/>
      <c r="CC602" s="53"/>
    </row>
    <row r="603" spans="1:81">
      <c r="A603" s="32">
        <f t="shared" si="744"/>
        <v>2006</v>
      </c>
      <c r="B603" s="525">
        <f t="shared" si="745"/>
        <v>112988.28941508908</v>
      </c>
      <c r="C603" s="525">
        <f t="shared" si="746"/>
        <v>3288.3374191398557</v>
      </c>
      <c r="D603" s="525">
        <f t="shared" si="747"/>
        <v>113394.95540622552</v>
      </c>
      <c r="E603" s="525">
        <f t="shared" si="748"/>
        <v>1145.8250358944513</v>
      </c>
      <c r="F603" s="526">
        <f t="shared" si="749"/>
        <v>14604.293802119468</v>
      </c>
      <c r="G603" s="527">
        <f t="shared" si="750"/>
        <v>5398.6431889838714</v>
      </c>
      <c r="H603" s="526">
        <f t="shared" si="751"/>
        <v>1330.1448582489647</v>
      </c>
      <c r="I603" s="525">
        <f t="shared" si="752"/>
        <v>20442.844454937993</v>
      </c>
      <c r="J603" s="527">
        <f t="shared" si="753"/>
        <v>6693.1884206967115</v>
      </c>
      <c r="K603" s="527">
        <f t="shared" si="754"/>
        <v>2258.774258434044</v>
      </c>
      <c r="L603" s="527">
        <f t="shared" si="755"/>
        <v>73.263708030674906</v>
      </c>
      <c r="M603" s="527">
        <f t="shared" si="756"/>
        <v>102.40202429569763</v>
      </c>
      <c r="N603" s="527">
        <f t="shared" si="757"/>
        <v>43.917301897454443</v>
      </c>
      <c r="O603" s="527">
        <f t="shared" si="758"/>
        <v>49.974910089986722</v>
      </c>
      <c r="P603" s="527">
        <f t="shared" si="759"/>
        <v>42.706253578242759</v>
      </c>
      <c r="Q603" s="527">
        <f t="shared" si="760"/>
        <v>41.361966423714392</v>
      </c>
      <c r="R603" s="527">
        <f t="shared" si="761"/>
        <v>50.652824260360532</v>
      </c>
      <c r="S603" s="527">
        <f t="shared" si="762"/>
        <v>71.462617976494613</v>
      </c>
      <c r="T603" s="526">
        <f t="shared" si="763"/>
        <v>22.244858009004325</v>
      </c>
      <c r="U603" s="528">
        <f t="shared" si="764"/>
        <v>438.20246734425291</v>
      </c>
      <c r="V603" s="527">
        <f t="shared" si="765"/>
        <v>396.52286390141666</v>
      </c>
      <c r="W603" s="526">
        <f t="shared" si="766"/>
        <v>464.87233035848089</v>
      </c>
      <c r="X603" s="527">
        <f t="shared" si="767"/>
        <v>465.741032057371</v>
      </c>
      <c r="Y603" s="526">
        <f t="shared" si="768"/>
        <v>508.79850808245124</v>
      </c>
      <c r="Z603" s="528">
        <f t="shared" si="769"/>
        <v>312.30552363969508</v>
      </c>
      <c r="AA603" s="526">
        <f t="shared" si="770"/>
        <v>20.550254275742397</v>
      </c>
      <c r="AB603" s="526">
        <f t="shared" si="771"/>
        <v>549.26808309171508</v>
      </c>
      <c r="AC603" s="526">
        <f t="shared" si="772"/>
        <v>41.680623353245977</v>
      </c>
      <c r="AD603" s="526">
        <f t="shared" si="773"/>
        <v>291.99936381162951</v>
      </c>
      <c r="AE603" s="527">
        <f t="shared" si="774"/>
        <v>42.683426865682883</v>
      </c>
      <c r="AF603" s="526">
        <f t="shared" si="775"/>
        <v>16.29559774170712</v>
      </c>
      <c r="AG603" s="526">
        <f t="shared" si="776"/>
        <v>24.130569262980494</v>
      </c>
      <c r="AH603" s="526">
        <f t="shared" si="777"/>
        <v>49.699233107859257</v>
      </c>
      <c r="AI603" s="526">
        <f t="shared" si="778"/>
        <v>9.5019426631236268</v>
      </c>
      <c r="AJ603" s="526">
        <f t="shared" si="779"/>
        <v>16.536639932213117</v>
      </c>
      <c r="AK603" s="526">
        <f t="shared" si="780"/>
        <v>3.8562211452849158</v>
      </c>
      <c r="AL603" s="526">
        <f t="shared" si="781"/>
        <v>5.4374585827250099</v>
      </c>
      <c r="AM603" s="526">
        <f t="shared" si="782"/>
        <v>6.0990444067547926</v>
      </c>
      <c r="AN603" s="526">
        <f t="shared" si="783"/>
        <v>10.51441214676932</v>
      </c>
      <c r="AO603" s="526">
        <f t="shared" si="784"/>
        <v>11.975859427001694</v>
      </c>
      <c r="AP603" s="526">
        <f t="shared" si="785"/>
        <v>5.6129646347325348</v>
      </c>
      <c r="AQ603" s="526">
        <f t="shared" si="786"/>
        <v>6.1923231119255879</v>
      </c>
      <c r="AR603" s="526">
        <f t="shared" si="787"/>
        <v>4.8877853170430079</v>
      </c>
      <c r="AS603" s="526">
        <f t="shared" si="788"/>
        <v>12.622528714119934</v>
      </c>
      <c r="AT603" s="526">
        <f t="shared" si="789"/>
        <v>41.853613182264311</v>
      </c>
      <c r="AU603" s="526">
        <f t="shared" si="790"/>
        <v>1</v>
      </c>
      <c r="AV603" s="526">
        <f t="shared" si="791"/>
        <v>1</v>
      </c>
      <c r="AW603" s="526">
        <f t="shared" si="792"/>
        <v>1</v>
      </c>
      <c r="AX603" s="526">
        <f t="shared" si="793"/>
        <v>1</v>
      </c>
      <c r="AY603" s="526">
        <f t="shared" si="794"/>
        <v>1</v>
      </c>
      <c r="AZ603" s="526">
        <f t="shared" si="795"/>
        <v>1</v>
      </c>
      <c r="BA603" s="526">
        <f t="shared" si="796"/>
        <v>1</v>
      </c>
      <c r="BB603" s="526">
        <f t="shared" si="797"/>
        <v>1</v>
      </c>
      <c r="BC603" s="526">
        <f t="shared" si="798"/>
        <v>1</v>
      </c>
      <c r="BD603" s="526">
        <f t="shared" si="799"/>
        <v>1</v>
      </c>
      <c r="BE603" s="526">
        <f t="shared" si="800"/>
        <v>1</v>
      </c>
      <c r="BF603" s="526">
        <f t="shared" si="801"/>
        <v>1</v>
      </c>
      <c r="BG603" s="526">
        <f t="shared" si="802"/>
        <v>1</v>
      </c>
      <c r="BH603" s="526">
        <f t="shared" si="803"/>
        <v>1</v>
      </c>
      <c r="BI603" s="526">
        <f t="shared" si="804"/>
        <v>1</v>
      </c>
      <c r="BJ603" s="526">
        <f t="shared" si="805"/>
        <v>1</v>
      </c>
      <c r="BK603" s="526">
        <f t="shared" si="806"/>
        <v>1</v>
      </c>
      <c r="BL603" s="526">
        <f t="shared" si="807"/>
        <v>1</v>
      </c>
      <c r="BM603" s="526">
        <f t="shared" si="808"/>
        <v>1</v>
      </c>
      <c r="BN603" s="526">
        <f t="shared" si="809"/>
        <v>1</v>
      </c>
      <c r="BO603" s="526">
        <f t="shared" si="810"/>
        <v>1</v>
      </c>
      <c r="BP603" s="526">
        <f t="shared" si="811"/>
        <v>1</v>
      </c>
      <c r="BQ603" s="526">
        <f t="shared" si="812"/>
        <v>1</v>
      </c>
      <c r="BR603" s="526">
        <f t="shared" si="813"/>
        <v>1</v>
      </c>
      <c r="BS603" s="526">
        <f t="shared" si="814"/>
        <v>1</v>
      </c>
      <c r="BT603" s="526">
        <f t="shared" si="815"/>
        <v>1</v>
      </c>
      <c r="BU603" s="526">
        <f t="shared" si="816"/>
        <v>1</v>
      </c>
      <c r="BV603" s="525">
        <f t="shared" si="817"/>
        <v>124331.20855198035</v>
      </c>
      <c r="BW603" s="525">
        <f t="shared" si="818"/>
        <v>508.54286396543364</v>
      </c>
      <c r="BX603" s="526">
        <f t="shared" si="819"/>
        <v>345.03109419604385</v>
      </c>
      <c r="BY603" s="529">
        <f t="shared" si="820"/>
        <v>1</v>
      </c>
      <c r="BZ603" s="530">
        <f t="shared" si="821"/>
        <v>16.306196557560842</v>
      </c>
      <c r="CB603" s="27"/>
      <c r="CC603" s="53"/>
    </row>
    <row r="604" spans="1:81">
      <c r="A604" s="32">
        <f t="shared" si="744"/>
        <v>2007</v>
      </c>
      <c r="B604" s="525">
        <f t="shared" si="745"/>
        <v>119190.79286135934</v>
      </c>
      <c r="C604" s="525">
        <f t="shared" si="746"/>
        <v>3291.1357942835434</v>
      </c>
      <c r="D604" s="525">
        <f t="shared" si="747"/>
        <v>119503.17879010159</v>
      </c>
      <c r="E604" s="525">
        <f t="shared" si="748"/>
        <v>1289.7948579269921</v>
      </c>
      <c r="F604" s="526">
        <f t="shared" si="749"/>
        <v>13965.704990898612</v>
      </c>
      <c r="G604" s="527">
        <f t="shared" si="750"/>
        <v>5723.7106115935194</v>
      </c>
      <c r="H604" s="526">
        <f t="shared" si="751"/>
        <v>1560.2854575073138</v>
      </c>
      <c r="I604" s="525">
        <f t="shared" si="752"/>
        <v>18997.056989413632</v>
      </c>
      <c r="J604" s="527">
        <f t="shared" si="753"/>
        <v>6770.5449458689145</v>
      </c>
      <c r="K604" s="527">
        <f t="shared" si="754"/>
        <v>2476.2483664037964</v>
      </c>
      <c r="L604" s="527">
        <f t="shared" si="755"/>
        <v>69.30638349413961</v>
      </c>
      <c r="M604" s="527">
        <f t="shared" si="756"/>
        <v>85.545852360836292</v>
      </c>
      <c r="N604" s="527">
        <f t="shared" si="757"/>
        <v>48.815723566111579</v>
      </c>
      <c r="O604" s="527">
        <f t="shared" si="758"/>
        <v>69.416044665882168</v>
      </c>
      <c r="P604" s="527">
        <f t="shared" si="759"/>
        <v>49.334264133586032</v>
      </c>
      <c r="Q604" s="527">
        <f t="shared" si="760"/>
        <v>43.338410763501805</v>
      </c>
      <c r="R604" s="527">
        <f t="shared" si="761"/>
        <v>57.652421543403953</v>
      </c>
      <c r="S604" s="527">
        <f t="shared" si="762"/>
        <v>75.639103824536349</v>
      </c>
      <c r="T604" s="526">
        <f t="shared" si="763"/>
        <v>24.57210910670365</v>
      </c>
      <c r="U604" s="528">
        <f t="shared" si="764"/>
        <v>478.70959668382858</v>
      </c>
      <c r="V604" s="527">
        <f t="shared" si="765"/>
        <v>436.09326832016274</v>
      </c>
      <c r="W604" s="526">
        <f t="shared" si="766"/>
        <v>501.53239476671587</v>
      </c>
      <c r="X604" s="527">
        <f t="shared" si="767"/>
        <v>497.97841536969889</v>
      </c>
      <c r="Y604" s="526">
        <f t="shared" si="768"/>
        <v>545.54153126965241</v>
      </c>
      <c r="Z604" s="528">
        <f t="shared" si="769"/>
        <v>327.18363386368065</v>
      </c>
      <c r="AA604" s="526">
        <f t="shared" si="770"/>
        <v>21.43315888827448</v>
      </c>
      <c r="AB604" s="526">
        <f t="shared" si="771"/>
        <v>595.05430152292411</v>
      </c>
      <c r="AC604" s="526">
        <f t="shared" si="772"/>
        <v>44.017076543997867</v>
      </c>
      <c r="AD604" s="526">
        <f t="shared" si="773"/>
        <v>282.37751757505424</v>
      </c>
      <c r="AE604" s="527">
        <f t="shared" si="774"/>
        <v>55.685455357075512</v>
      </c>
      <c r="AF604" s="526">
        <f t="shared" si="775"/>
        <v>21.339473233187896</v>
      </c>
      <c r="AG604" s="526">
        <f t="shared" si="776"/>
        <v>33.058764063550811</v>
      </c>
      <c r="AH604" s="526">
        <f t="shared" si="777"/>
        <v>51.895467068512112</v>
      </c>
      <c r="AI604" s="526">
        <f t="shared" si="778"/>
        <v>12.935148478781336</v>
      </c>
      <c r="AJ604" s="526">
        <f t="shared" si="779"/>
        <v>16.904707502832334</v>
      </c>
      <c r="AK604" s="526">
        <f t="shared" si="780"/>
        <v>4.0178708507183432</v>
      </c>
      <c r="AL604" s="526">
        <f t="shared" si="781"/>
        <v>5.6237921321671225</v>
      </c>
      <c r="AM604" s="526">
        <f t="shared" si="782"/>
        <v>6.2540406420725336</v>
      </c>
      <c r="AN604" s="526">
        <f t="shared" si="783"/>
        <v>11.130677614309691</v>
      </c>
      <c r="AO604" s="526">
        <f t="shared" si="784"/>
        <v>12.220571743361161</v>
      </c>
      <c r="AP604" s="526">
        <f t="shared" si="785"/>
        <v>6.2636037788897525</v>
      </c>
      <c r="AQ604" s="526">
        <f t="shared" si="786"/>
        <v>6.738454564663507</v>
      </c>
      <c r="AR604" s="526">
        <f t="shared" si="787"/>
        <v>5.0887891529667648</v>
      </c>
      <c r="AS604" s="526">
        <f t="shared" si="788"/>
        <v>13.16879350489276</v>
      </c>
      <c r="AT604" s="526">
        <f t="shared" si="789"/>
        <v>49.231333666623037</v>
      </c>
      <c r="AU604" s="526">
        <f t="shared" si="790"/>
        <v>1</v>
      </c>
      <c r="AV604" s="526">
        <f t="shared" si="791"/>
        <v>1</v>
      </c>
      <c r="AW604" s="526">
        <f t="shared" si="792"/>
        <v>1</v>
      </c>
      <c r="AX604" s="526">
        <f t="shared" si="793"/>
        <v>1</v>
      </c>
      <c r="AY604" s="526">
        <f t="shared" si="794"/>
        <v>1</v>
      </c>
      <c r="AZ604" s="526">
        <f t="shared" si="795"/>
        <v>1</v>
      </c>
      <c r="BA604" s="526">
        <f t="shared" si="796"/>
        <v>1</v>
      </c>
      <c r="BB604" s="526">
        <f t="shared" si="797"/>
        <v>1</v>
      </c>
      <c r="BC604" s="526">
        <f t="shared" si="798"/>
        <v>1</v>
      </c>
      <c r="BD604" s="526">
        <f t="shared" si="799"/>
        <v>1</v>
      </c>
      <c r="BE604" s="526">
        <f t="shared" si="800"/>
        <v>1</v>
      </c>
      <c r="BF604" s="526">
        <f t="shared" si="801"/>
        <v>1</v>
      </c>
      <c r="BG604" s="526">
        <f t="shared" si="802"/>
        <v>1</v>
      </c>
      <c r="BH604" s="526">
        <f t="shared" si="803"/>
        <v>1</v>
      </c>
      <c r="BI604" s="526">
        <f t="shared" si="804"/>
        <v>1</v>
      </c>
      <c r="BJ604" s="526">
        <f t="shared" si="805"/>
        <v>1</v>
      </c>
      <c r="BK604" s="526">
        <f t="shared" si="806"/>
        <v>1</v>
      </c>
      <c r="BL604" s="526">
        <f t="shared" si="807"/>
        <v>1</v>
      </c>
      <c r="BM604" s="526">
        <f t="shared" si="808"/>
        <v>1</v>
      </c>
      <c r="BN604" s="526">
        <f t="shared" si="809"/>
        <v>1</v>
      </c>
      <c r="BO604" s="526">
        <f t="shared" si="810"/>
        <v>1</v>
      </c>
      <c r="BP604" s="526">
        <f t="shared" si="811"/>
        <v>1</v>
      </c>
      <c r="BQ604" s="526">
        <f t="shared" si="812"/>
        <v>1</v>
      </c>
      <c r="BR604" s="526">
        <f t="shared" si="813"/>
        <v>1</v>
      </c>
      <c r="BS604" s="526">
        <f t="shared" si="814"/>
        <v>1</v>
      </c>
      <c r="BT604" s="526">
        <f t="shared" si="815"/>
        <v>1</v>
      </c>
      <c r="BU604" s="526">
        <f t="shared" si="816"/>
        <v>1</v>
      </c>
      <c r="BV604" s="525">
        <f t="shared" si="817"/>
        <v>122788.59223421162</v>
      </c>
      <c r="BW604" s="525">
        <f t="shared" si="818"/>
        <v>560.44580943529206</v>
      </c>
      <c r="BX604" s="526">
        <f t="shared" si="819"/>
        <v>361.32936477463795</v>
      </c>
      <c r="BY604" s="529">
        <f t="shared" si="820"/>
        <v>1</v>
      </c>
      <c r="BZ604" s="530">
        <f t="shared" si="821"/>
        <v>16.971696234706883</v>
      </c>
      <c r="CB604" s="27"/>
      <c r="CC604" s="53"/>
    </row>
    <row r="605" spans="1:81">
      <c r="A605" s="32">
        <f t="shared" si="744"/>
        <v>2008</v>
      </c>
      <c r="B605" s="525">
        <f t="shared" si="745"/>
        <v>75045.193059271944</v>
      </c>
      <c r="C605" s="525">
        <f t="shared" si="746"/>
        <v>2107.3896160894419</v>
      </c>
      <c r="D605" s="525">
        <f t="shared" si="747"/>
        <v>75262.265479754453</v>
      </c>
      <c r="E605" s="525">
        <f t="shared" si="748"/>
        <v>795.54159898479497</v>
      </c>
      <c r="F605" s="526">
        <f t="shared" si="749"/>
        <v>8848.6609062398657</v>
      </c>
      <c r="G605" s="527">
        <f t="shared" si="750"/>
        <v>3329.8213064321567</v>
      </c>
      <c r="H605" s="526">
        <f t="shared" si="751"/>
        <v>825.84551817514091</v>
      </c>
      <c r="I605" s="525">
        <f t="shared" si="752"/>
        <v>12907.611162039459</v>
      </c>
      <c r="J605" s="527">
        <f t="shared" si="753"/>
        <v>4328.3883952046644</v>
      </c>
      <c r="K605" s="527">
        <f t="shared" si="754"/>
        <v>1485.7532294645007</v>
      </c>
      <c r="L605" s="527">
        <f t="shared" si="755"/>
        <v>41.940071838281995</v>
      </c>
      <c r="M605" s="527">
        <f t="shared" si="756"/>
        <v>53.85398840178577</v>
      </c>
      <c r="N605" s="527">
        <f t="shared" si="757"/>
        <v>28.668459083327157</v>
      </c>
      <c r="O605" s="527">
        <f t="shared" si="758"/>
        <v>32.75432163902876</v>
      </c>
      <c r="P605" s="527">
        <f t="shared" si="759"/>
        <v>27.577853650674591</v>
      </c>
      <c r="Q605" s="527">
        <f t="shared" si="760"/>
        <v>28.446253698734573</v>
      </c>
      <c r="R605" s="527">
        <f t="shared" si="761"/>
        <v>31.867081980766663</v>
      </c>
      <c r="S605" s="527">
        <f t="shared" si="762"/>
        <v>42.421290335043402</v>
      </c>
      <c r="T605" s="526">
        <f t="shared" si="763"/>
        <v>12.195515296458137</v>
      </c>
      <c r="U605" s="528">
        <f t="shared" si="764"/>
        <v>586.49359953805504</v>
      </c>
      <c r="V605" s="527">
        <f t="shared" si="765"/>
        <v>494.20025420152177</v>
      </c>
      <c r="W605" s="526">
        <f t="shared" si="766"/>
        <v>535.03119785712965</v>
      </c>
      <c r="X605" s="527">
        <f t="shared" si="767"/>
        <v>523.13962136955911</v>
      </c>
      <c r="Y605" s="526">
        <f t="shared" si="768"/>
        <v>575.15525599398916</v>
      </c>
      <c r="Z605" s="528">
        <f t="shared" si="769"/>
        <v>334.06842819762051</v>
      </c>
      <c r="AA605" s="526">
        <f t="shared" si="770"/>
        <v>19.935735669798831</v>
      </c>
      <c r="AB605" s="526">
        <f t="shared" si="771"/>
        <v>462.38504082462333</v>
      </c>
      <c r="AC605" s="526">
        <f t="shared" si="772"/>
        <v>39.684625357832402</v>
      </c>
      <c r="AD605" s="526">
        <f t="shared" si="773"/>
        <v>166.30708610838093</v>
      </c>
      <c r="AE605" s="527">
        <f t="shared" si="774"/>
        <v>29.251569699071766</v>
      </c>
      <c r="AF605" s="526">
        <f t="shared" si="775"/>
        <v>22.503444500452687</v>
      </c>
      <c r="AG605" s="526">
        <f t="shared" si="776"/>
        <v>18.886871920551751</v>
      </c>
      <c r="AH605" s="526">
        <f t="shared" si="777"/>
        <v>42.318942242570941</v>
      </c>
      <c r="AI605" s="526">
        <f t="shared" si="778"/>
        <v>5.6894500345307941</v>
      </c>
      <c r="AJ605" s="526">
        <f t="shared" si="779"/>
        <v>10.700679849292868</v>
      </c>
      <c r="AK605" s="526">
        <f t="shared" si="780"/>
        <v>4.1681496669994216</v>
      </c>
      <c r="AL605" s="526">
        <f t="shared" si="781"/>
        <v>5.6159728115865573</v>
      </c>
      <c r="AM605" s="526">
        <f t="shared" si="782"/>
        <v>5.9492943750696874</v>
      </c>
      <c r="AN605" s="526">
        <f t="shared" si="783"/>
        <v>10.602613780796089</v>
      </c>
      <c r="AO605" s="526">
        <f t="shared" si="784"/>
        <v>9.6189183381737369</v>
      </c>
      <c r="AP605" s="526">
        <f t="shared" si="785"/>
        <v>6.0853090446029006</v>
      </c>
      <c r="AQ605" s="526">
        <f t="shared" si="786"/>
        <v>6.5322127120459461</v>
      </c>
      <c r="AR605" s="526">
        <f t="shared" si="787"/>
        <v>5.373202438010785</v>
      </c>
      <c r="AS605" s="526">
        <f t="shared" si="788"/>
        <v>8.0688620751646702</v>
      </c>
      <c r="AT605" s="526">
        <f t="shared" si="789"/>
        <v>29.059052421276384</v>
      </c>
      <c r="AU605" s="526">
        <f t="shared" si="790"/>
        <v>1</v>
      </c>
      <c r="AV605" s="526">
        <f t="shared" si="791"/>
        <v>1</v>
      </c>
      <c r="AW605" s="526">
        <f t="shared" si="792"/>
        <v>1</v>
      </c>
      <c r="AX605" s="526">
        <f t="shared" si="793"/>
        <v>1</v>
      </c>
      <c r="AY605" s="526">
        <f t="shared" si="794"/>
        <v>1</v>
      </c>
      <c r="AZ605" s="526">
        <f t="shared" si="795"/>
        <v>1</v>
      </c>
      <c r="BA605" s="526">
        <f t="shared" si="796"/>
        <v>1</v>
      </c>
      <c r="BB605" s="526">
        <f t="shared" si="797"/>
        <v>1</v>
      </c>
      <c r="BC605" s="526">
        <f t="shared" si="798"/>
        <v>1</v>
      </c>
      <c r="BD605" s="526">
        <f t="shared" si="799"/>
        <v>1</v>
      </c>
      <c r="BE605" s="526">
        <f t="shared" si="800"/>
        <v>1</v>
      </c>
      <c r="BF605" s="526">
        <f t="shared" si="801"/>
        <v>1</v>
      </c>
      <c r="BG605" s="526">
        <f t="shared" si="802"/>
        <v>1</v>
      </c>
      <c r="BH605" s="526">
        <f t="shared" si="803"/>
        <v>1</v>
      </c>
      <c r="BI605" s="526">
        <f t="shared" si="804"/>
        <v>1</v>
      </c>
      <c r="BJ605" s="526">
        <f t="shared" si="805"/>
        <v>1</v>
      </c>
      <c r="BK605" s="526">
        <f t="shared" si="806"/>
        <v>1</v>
      </c>
      <c r="BL605" s="526">
        <f t="shared" si="807"/>
        <v>1</v>
      </c>
      <c r="BM605" s="526">
        <f t="shared" si="808"/>
        <v>1</v>
      </c>
      <c r="BN605" s="526">
        <f t="shared" si="809"/>
        <v>1</v>
      </c>
      <c r="BO605" s="526">
        <f t="shared" si="810"/>
        <v>1</v>
      </c>
      <c r="BP605" s="526">
        <f t="shared" si="811"/>
        <v>1</v>
      </c>
      <c r="BQ605" s="526">
        <f t="shared" si="812"/>
        <v>1</v>
      </c>
      <c r="BR605" s="526">
        <f t="shared" si="813"/>
        <v>1</v>
      </c>
      <c r="BS605" s="526">
        <f t="shared" si="814"/>
        <v>1</v>
      </c>
      <c r="BT605" s="526">
        <f t="shared" si="815"/>
        <v>1</v>
      </c>
      <c r="BU605" s="526">
        <f t="shared" si="816"/>
        <v>1</v>
      </c>
      <c r="BV605" s="525">
        <f t="shared" si="817"/>
        <v>79614.521598841107</v>
      </c>
      <c r="BW605" s="525">
        <f t="shared" si="818"/>
        <v>654.4276198867318</v>
      </c>
      <c r="BX605" s="526">
        <f t="shared" si="819"/>
        <v>367.0879680869898</v>
      </c>
      <c r="BY605" s="529">
        <f t="shared" si="820"/>
        <v>1</v>
      </c>
      <c r="BZ605" s="530">
        <f t="shared" si="821"/>
        <v>16.987210554523788</v>
      </c>
      <c r="CB605" s="27"/>
      <c r="CC605" s="53"/>
    </row>
    <row r="606" spans="1:81">
      <c r="A606" s="32">
        <f t="shared" si="744"/>
        <v>2009</v>
      </c>
      <c r="B606" s="525">
        <f t="shared" si="745"/>
        <v>96581.632545344575</v>
      </c>
      <c r="C606" s="525">
        <f t="shared" si="746"/>
        <v>2519.9362113753814</v>
      </c>
      <c r="D606" s="525">
        <f t="shared" si="747"/>
        <v>95195.913013207188</v>
      </c>
      <c r="E606" s="525">
        <f t="shared" si="748"/>
        <v>1084.2481798434912</v>
      </c>
      <c r="F606" s="526">
        <f t="shared" si="749"/>
        <v>12176.35911592768</v>
      </c>
      <c r="G606" s="527">
        <f t="shared" si="750"/>
        <v>4669.0058426138658</v>
      </c>
      <c r="H606" s="526">
        <f t="shared" si="751"/>
        <v>1177.1638353271258</v>
      </c>
      <c r="I606" s="525">
        <f t="shared" si="752"/>
        <v>16823.202127622171</v>
      </c>
      <c r="J606" s="527">
        <f t="shared" si="753"/>
        <v>5891.7261039168343</v>
      </c>
      <c r="K606" s="527">
        <f t="shared" si="754"/>
        <v>2107.5103494788673</v>
      </c>
      <c r="L606" s="527">
        <f t="shared" si="755"/>
        <v>52.825592319864988</v>
      </c>
      <c r="M606" s="527">
        <f t="shared" si="756"/>
        <v>69.781800928307206</v>
      </c>
      <c r="N606" s="527">
        <f t="shared" si="757"/>
        <v>36.772891990734237</v>
      </c>
      <c r="O606" s="527">
        <f t="shared" si="758"/>
        <v>57.64004311182417</v>
      </c>
      <c r="P606" s="527">
        <f t="shared" si="759"/>
        <v>37.707199296567367</v>
      </c>
      <c r="Q606" s="527">
        <f t="shared" si="760"/>
        <v>34.471295395642834</v>
      </c>
      <c r="R606" s="527">
        <f t="shared" si="761"/>
        <v>42.036938574783861</v>
      </c>
      <c r="S606" s="527">
        <f t="shared" si="762"/>
        <v>56.764268685991098</v>
      </c>
      <c r="T606" s="526">
        <f t="shared" si="763"/>
        <v>19.814365236647475</v>
      </c>
      <c r="U606" s="528">
        <f t="shared" si="764"/>
        <v>515.8300354964324</v>
      </c>
      <c r="V606" s="527">
        <f t="shared" si="765"/>
        <v>485.87169499756521</v>
      </c>
      <c r="W606" s="526">
        <f t="shared" si="766"/>
        <v>542.74506365535467</v>
      </c>
      <c r="X606" s="527">
        <f t="shared" si="767"/>
        <v>554.18591765331905</v>
      </c>
      <c r="Y606" s="526">
        <f t="shared" si="768"/>
        <v>599.74800967040915</v>
      </c>
      <c r="Z606" s="528">
        <f t="shared" si="769"/>
        <v>334.90102694121742</v>
      </c>
      <c r="AA606" s="526">
        <f t="shared" si="770"/>
        <v>24.182401434767968</v>
      </c>
      <c r="AB606" s="526">
        <f t="shared" si="771"/>
        <v>565.01542338550371</v>
      </c>
      <c r="AC606" s="526">
        <f t="shared" si="772"/>
        <v>46.043737346721898</v>
      </c>
      <c r="AD606" s="526">
        <f t="shared" si="773"/>
        <v>224.00135920929239</v>
      </c>
      <c r="AE606" s="527">
        <f t="shared" si="774"/>
        <v>33.68025735151123</v>
      </c>
      <c r="AF606" s="526">
        <f t="shared" si="775"/>
        <v>27.780114245386422</v>
      </c>
      <c r="AG606" s="526">
        <f t="shared" si="776"/>
        <v>26.132214064282781</v>
      </c>
      <c r="AH606" s="526">
        <f t="shared" si="777"/>
        <v>51.191011150158786</v>
      </c>
      <c r="AI606" s="526">
        <f t="shared" si="778"/>
        <v>10.039346367791479</v>
      </c>
      <c r="AJ606" s="526">
        <f t="shared" si="779"/>
        <v>13.595462004299092</v>
      </c>
      <c r="AK606" s="526">
        <f t="shared" si="780"/>
        <v>4.2961185308157708</v>
      </c>
      <c r="AL606" s="526">
        <f t="shared" si="781"/>
        <v>6.1897129491584257</v>
      </c>
      <c r="AM606" s="526">
        <f t="shared" si="782"/>
        <v>6.7871644382415015</v>
      </c>
      <c r="AN606" s="526">
        <f t="shared" si="783"/>
        <v>12.089836054260088</v>
      </c>
      <c r="AO606" s="526">
        <f t="shared" si="784"/>
        <v>13.378722662525734</v>
      </c>
      <c r="AP606" s="526">
        <f t="shared" si="785"/>
        <v>6.7426562982189955</v>
      </c>
      <c r="AQ606" s="526">
        <f t="shared" si="786"/>
        <v>7.624022917871498</v>
      </c>
      <c r="AR606" s="526">
        <f t="shared" si="787"/>
        <v>5.602786374997172</v>
      </c>
      <c r="AS606" s="526">
        <f t="shared" si="788"/>
        <v>11.088907862381793</v>
      </c>
      <c r="AT606" s="526">
        <f t="shared" si="789"/>
        <v>34.133817338057796</v>
      </c>
      <c r="AU606" s="526">
        <f t="shared" si="790"/>
        <v>1</v>
      </c>
      <c r="AV606" s="526">
        <f t="shared" si="791"/>
        <v>1</v>
      </c>
      <c r="AW606" s="526">
        <f t="shared" si="792"/>
        <v>1</v>
      </c>
      <c r="AX606" s="526">
        <f t="shared" si="793"/>
        <v>1</v>
      </c>
      <c r="AY606" s="526">
        <f t="shared" si="794"/>
        <v>1</v>
      </c>
      <c r="AZ606" s="526">
        <f t="shared" si="795"/>
        <v>1</v>
      </c>
      <c r="BA606" s="526">
        <f t="shared" si="796"/>
        <v>1</v>
      </c>
      <c r="BB606" s="526">
        <f t="shared" si="797"/>
        <v>1</v>
      </c>
      <c r="BC606" s="526">
        <f t="shared" si="798"/>
        <v>1</v>
      </c>
      <c r="BD606" s="526">
        <f t="shared" si="799"/>
        <v>1</v>
      </c>
      <c r="BE606" s="526">
        <f t="shared" si="800"/>
        <v>1</v>
      </c>
      <c r="BF606" s="526">
        <f t="shared" si="801"/>
        <v>1</v>
      </c>
      <c r="BG606" s="526">
        <f t="shared" si="802"/>
        <v>1</v>
      </c>
      <c r="BH606" s="526">
        <f t="shared" si="803"/>
        <v>1</v>
      </c>
      <c r="BI606" s="526">
        <f t="shared" si="804"/>
        <v>1</v>
      </c>
      <c r="BJ606" s="526">
        <f t="shared" si="805"/>
        <v>1</v>
      </c>
      <c r="BK606" s="526">
        <f t="shared" si="806"/>
        <v>1</v>
      </c>
      <c r="BL606" s="526">
        <f t="shared" si="807"/>
        <v>1</v>
      </c>
      <c r="BM606" s="526">
        <f t="shared" si="808"/>
        <v>1</v>
      </c>
      <c r="BN606" s="526">
        <f t="shared" si="809"/>
        <v>1</v>
      </c>
      <c r="BO606" s="526">
        <f t="shared" si="810"/>
        <v>1</v>
      </c>
      <c r="BP606" s="526">
        <f t="shared" si="811"/>
        <v>1</v>
      </c>
      <c r="BQ606" s="526">
        <f t="shared" si="812"/>
        <v>1</v>
      </c>
      <c r="BR606" s="526">
        <f t="shared" si="813"/>
        <v>1</v>
      </c>
      <c r="BS606" s="526">
        <f t="shared" si="814"/>
        <v>1</v>
      </c>
      <c r="BT606" s="526">
        <f t="shared" si="815"/>
        <v>1</v>
      </c>
      <c r="BU606" s="526">
        <f t="shared" si="816"/>
        <v>1</v>
      </c>
      <c r="BV606" s="525">
        <f t="shared" si="817"/>
        <v>105406.13878215292</v>
      </c>
      <c r="BW606" s="525">
        <f t="shared" si="818"/>
        <v>623.15713632866959</v>
      </c>
      <c r="BX606" s="526">
        <f t="shared" si="819"/>
        <v>367.58377986104426</v>
      </c>
      <c r="BY606" s="529">
        <f t="shared" si="820"/>
        <v>1</v>
      </c>
      <c r="BZ606" s="530">
        <f t="shared" si="821"/>
        <v>17.449488802818166</v>
      </c>
      <c r="CB606" s="27"/>
      <c r="CC606" s="53"/>
    </row>
    <row r="607" spans="1:81">
      <c r="A607" s="32">
        <f t="shared" si="744"/>
        <v>2010</v>
      </c>
      <c r="B607" s="525">
        <f t="shared" si="745"/>
        <v>113091.0167259114</v>
      </c>
      <c r="C607" s="525">
        <f t="shared" si="746"/>
        <v>2879.8241773200311</v>
      </c>
      <c r="D607" s="525">
        <f t="shared" si="747"/>
        <v>109393.17445103178</v>
      </c>
      <c r="E607" s="525">
        <f t="shared" si="748"/>
        <v>1268.1160704295303</v>
      </c>
      <c r="F607" s="526">
        <f t="shared" si="749"/>
        <v>14810.431919127144</v>
      </c>
      <c r="G607" s="527">
        <f t="shared" si="750"/>
        <v>5857.6913083890204</v>
      </c>
      <c r="H607" s="526">
        <f t="shared" si="751"/>
        <v>1517.7458202520781</v>
      </c>
      <c r="I607" s="525">
        <f t="shared" si="752"/>
        <v>20998.387796295865</v>
      </c>
      <c r="J607" s="527">
        <f t="shared" si="753"/>
        <v>7524.9078665416982</v>
      </c>
      <c r="K607" s="527">
        <f t="shared" si="754"/>
        <v>2754.3541699740395</v>
      </c>
      <c r="L607" s="527">
        <f t="shared" si="755"/>
        <v>65.957347837883276</v>
      </c>
      <c r="M607" s="527">
        <f t="shared" si="756"/>
        <v>89.533379182922431</v>
      </c>
      <c r="N607" s="527">
        <f t="shared" si="757"/>
        <v>39.846230566330242</v>
      </c>
      <c r="O607" s="527">
        <f t="shared" si="758"/>
        <v>68.510863018645239</v>
      </c>
      <c r="P607" s="527">
        <f t="shared" si="759"/>
        <v>41.900239858345657</v>
      </c>
      <c r="Q607" s="527">
        <f t="shared" si="760"/>
        <v>39.90617081864238</v>
      </c>
      <c r="R607" s="527">
        <f t="shared" si="761"/>
        <v>44.10082614799002</v>
      </c>
      <c r="S607" s="527">
        <f t="shared" si="762"/>
        <v>58.56845434641626</v>
      </c>
      <c r="T607" s="526">
        <f t="shared" si="763"/>
        <v>24.762012236238352</v>
      </c>
      <c r="U607" s="528">
        <f t="shared" si="764"/>
        <v>561.89448299432058</v>
      </c>
      <c r="V607" s="527">
        <f t="shared" si="765"/>
        <v>521.60537174200863</v>
      </c>
      <c r="W607" s="526">
        <f t="shared" si="766"/>
        <v>557.0491098079915</v>
      </c>
      <c r="X607" s="527">
        <f t="shared" si="767"/>
        <v>589.77302177401873</v>
      </c>
      <c r="Y607" s="526">
        <f t="shared" si="768"/>
        <v>623.23446558846615</v>
      </c>
      <c r="Z607" s="528">
        <f t="shared" si="769"/>
        <v>334.93933961869948</v>
      </c>
      <c r="AA607" s="526">
        <f t="shared" si="770"/>
        <v>26.757203090735292</v>
      </c>
      <c r="AB607" s="526">
        <f t="shared" si="771"/>
        <v>626.81121674271856</v>
      </c>
      <c r="AC607" s="526">
        <f t="shared" si="772"/>
        <v>50.946032479522323</v>
      </c>
      <c r="AD607" s="526">
        <f t="shared" si="773"/>
        <v>257.20864230649721</v>
      </c>
      <c r="AE607" s="527">
        <f t="shared" si="774"/>
        <v>36.317421502134557</v>
      </c>
      <c r="AF607" s="526">
        <f t="shared" si="775"/>
        <v>35.539922693818383</v>
      </c>
      <c r="AG607" s="526">
        <f t="shared" si="776"/>
        <v>29.64260925718742</v>
      </c>
      <c r="AH607" s="526">
        <f t="shared" si="777"/>
        <v>54.343548142627931</v>
      </c>
      <c r="AI607" s="526">
        <f t="shared" si="778"/>
        <v>13.798951071026607</v>
      </c>
      <c r="AJ607" s="526">
        <f t="shared" si="779"/>
        <v>15.038826947077906</v>
      </c>
      <c r="AK607" s="526">
        <f t="shared" si="780"/>
        <v>4.3368637781857338</v>
      </c>
      <c r="AL607" s="526">
        <f t="shared" si="781"/>
        <v>6.3218181357184289</v>
      </c>
      <c r="AM607" s="526">
        <f t="shared" si="782"/>
        <v>6.8890927163421249</v>
      </c>
      <c r="AN607" s="526">
        <f t="shared" si="783"/>
        <v>12.719585942457652</v>
      </c>
      <c r="AO607" s="526">
        <f t="shared" si="784"/>
        <v>15.037531755240574</v>
      </c>
      <c r="AP607" s="526">
        <f t="shared" si="785"/>
        <v>7.1583835377388763</v>
      </c>
      <c r="AQ607" s="526">
        <f t="shared" si="786"/>
        <v>8.4470646656502222</v>
      </c>
      <c r="AR607" s="526">
        <f t="shared" si="787"/>
        <v>5.7781103664916538</v>
      </c>
      <c r="AS607" s="526">
        <f t="shared" si="788"/>
        <v>14.123503236373324</v>
      </c>
      <c r="AT607" s="526">
        <f t="shared" si="789"/>
        <v>40.289332856687444</v>
      </c>
      <c r="AU607" s="526">
        <f t="shared" si="790"/>
        <v>1</v>
      </c>
      <c r="AV607" s="526">
        <f t="shared" si="791"/>
        <v>1</v>
      </c>
      <c r="AW607" s="526">
        <f t="shared" si="792"/>
        <v>1</v>
      </c>
      <c r="AX607" s="526">
        <f t="shared" si="793"/>
        <v>1</v>
      </c>
      <c r="AY607" s="526">
        <f t="shared" si="794"/>
        <v>1</v>
      </c>
      <c r="AZ607" s="526">
        <f t="shared" si="795"/>
        <v>1</v>
      </c>
      <c r="BA607" s="526">
        <f t="shared" si="796"/>
        <v>1</v>
      </c>
      <c r="BB607" s="526">
        <f t="shared" si="797"/>
        <v>1</v>
      </c>
      <c r="BC607" s="526">
        <f t="shared" si="798"/>
        <v>1</v>
      </c>
      <c r="BD607" s="526">
        <f t="shared" si="799"/>
        <v>1</v>
      </c>
      <c r="BE607" s="526">
        <f t="shared" si="800"/>
        <v>1</v>
      </c>
      <c r="BF607" s="526">
        <f t="shared" si="801"/>
        <v>1</v>
      </c>
      <c r="BG607" s="526">
        <f t="shared" si="802"/>
        <v>1</v>
      </c>
      <c r="BH607" s="526">
        <f t="shared" si="803"/>
        <v>1</v>
      </c>
      <c r="BI607" s="526">
        <f t="shared" si="804"/>
        <v>1</v>
      </c>
      <c r="BJ607" s="526">
        <f t="shared" si="805"/>
        <v>1</v>
      </c>
      <c r="BK607" s="526">
        <f t="shared" si="806"/>
        <v>1</v>
      </c>
      <c r="BL607" s="526">
        <f t="shared" si="807"/>
        <v>1</v>
      </c>
      <c r="BM607" s="526">
        <f t="shared" si="808"/>
        <v>1</v>
      </c>
      <c r="BN607" s="526">
        <f t="shared" si="809"/>
        <v>1</v>
      </c>
      <c r="BO607" s="526">
        <f t="shared" si="810"/>
        <v>1</v>
      </c>
      <c r="BP607" s="526">
        <f t="shared" si="811"/>
        <v>1</v>
      </c>
      <c r="BQ607" s="526">
        <f t="shared" si="812"/>
        <v>1</v>
      </c>
      <c r="BR607" s="526">
        <f t="shared" si="813"/>
        <v>1</v>
      </c>
      <c r="BS607" s="526">
        <f t="shared" si="814"/>
        <v>1</v>
      </c>
      <c r="BT607" s="526">
        <f t="shared" si="815"/>
        <v>1</v>
      </c>
      <c r="BU607" s="526">
        <f t="shared" si="816"/>
        <v>1</v>
      </c>
      <c r="BV607" s="525">
        <f t="shared" si="817"/>
        <v>122458.48382783897</v>
      </c>
      <c r="BW607" s="525">
        <f t="shared" si="818"/>
        <v>677.22359418305348</v>
      </c>
      <c r="BX607" s="526">
        <f t="shared" si="819"/>
        <v>368.0526656375925</v>
      </c>
      <c r="BY607" s="529">
        <f t="shared" si="820"/>
        <v>1</v>
      </c>
      <c r="BZ607" s="530">
        <f t="shared" si="821"/>
        <v>17.710484912237995</v>
      </c>
      <c r="CB607" s="27"/>
      <c r="CC607" s="53"/>
    </row>
    <row r="608" spans="1:81">
      <c r="A608" s="32">
        <f t="shared" si="744"/>
        <v>2011</v>
      </c>
      <c r="B608" s="525">
        <f t="shared" si="745"/>
        <v>114178.99754322135</v>
      </c>
      <c r="C608" s="525">
        <f t="shared" si="746"/>
        <v>2908.4885072689858</v>
      </c>
      <c r="D608" s="525">
        <f t="shared" si="747"/>
        <v>111543.85520005653</v>
      </c>
      <c r="E608" s="525">
        <f t="shared" si="748"/>
        <v>1289.7806921883553</v>
      </c>
      <c r="F608" s="526">
        <f t="shared" si="749"/>
        <v>14745.160864616359</v>
      </c>
      <c r="G608" s="527">
        <f t="shared" si="750"/>
        <v>5734.2129329155723</v>
      </c>
      <c r="H608" s="526">
        <f t="shared" si="751"/>
        <v>1459.4083759336311</v>
      </c>
      <c r="I608" s="525">
        <f t="shared" si="752"/>
        <v>20124.155617656339</v>
      </c>
      <c r="J608" s="527">
        <f t="shared" si="753"/>
        <v>7313.8989150928555</v>
      </c>
      <c r="K608" s="527">
        <f t="shared" si="754"/>
        <v>2710.9620743802684</v>
      </c>
      <c r="L608" s="527">
        <f t="shared" si="755"/>
        <v>60.773957743347545</v>
      </c>
      <c r="M608" s="527">
        <f t="shared" si="756"/>
        <v>97.112899024356068</v>
      </c>
      <c r="N608" s="527">
        <f t="shared" si="757"/>
        <v>34.860415181995378</v>
      </c>
      <c r="O608" s="527">
        <f t="shared" si="758"/>
        <v>55.647407251076743</v>
      </c>
      <c r="P608" s="527">
        <f t="shared" si="759"/>
        <v>35.799564934970533</v>
      </c>
      <c r="Q608" s="527">
        <f t="shared" si="760"/>
        <v>34.318229437420342</v>
      </c>
      <c r="R608" s="527">
        <f t="shared" si="761"/>
        <v>38.983326591033723</v>
      </c>
      <c r="S608" s="527">
        <f t="shared" si="762"/>
        <v>51.398025760873416</v>
      </c>
      <c r="T608" s="526">
        <f t="shared" si="763"/>
        <v>20.03494410034045</v>
      </c>
      <c r="U608" s="528">
        <f t="shared" si="764"/>
        <v>726.40274692684477</v>
      </c>
      <c r="V608" s="527">
        <f t="shared" si="765"/>
        <v>572.69724383058451</v>
      </c>
      <c r="W608" s="526">
        <f t="shared" si="766"/>
        <v>569.62371359315318</v>
      </c>
      <c r="X608" s="527">
        <f t="shared" si="767"/>
        <v>634.34759494128161</v>
      </c>
      <c r="Y608" s="526">
        <f t="shared" si="768"/>
        <v>641.70021442848406</v>
      </c>
      <c r="Z608" s="528">
        <f t="shared" si="769"/>
        <v>334.99242750402902</v>
      </c>
      <c r="AA608" s="526">
        <f t="shared" si="770"/>
        <v>28.883046579323903</v>
      </c>
      <c r="AB608" s="526">
        <f t="shared" si="771"/>
        <v>650.95460582697115</v>
      </c>
      <c r="AC608" s="526">
        <f t="shared" si="772"/>
        <v>55.851411973639109</v>
      </c>
      <c r="AD608" s="526">
        <f t="shared" si="773"/>
        <v>246.92883594116191</v>
      </c>
      <c r="AE608" s="527">
        <f t="shared" si="774"/>
        <v>35.137105303315188</v>
      </c>
      <c r="AF608" s="526">
        <f t="shared" si="775"/>
        <v>38.617980045029732</v>
      </c>
      <c r="AG608" s="526">
        <f t="shared" si="776"/>
        <v>29.125476153130233</v>
      </c>
      <c r="AH608" s="526">
        <f t="shared" si="777"/>
        <v>60.56819400575489</v>
      </c>
      <c r="AI608" s="526">
        <f t="shared" si="778"/>
        <v>10.804322028123911</v>
      </c>
      <c r="AJ608" s="526">
        <f t="shared" si="779"/>
        <v>15.445439230659526</v>
      </c>
      <c r="AK608" s="526">
        <f t="shared" si="780"/>
        <v>4.4061499475924073</v>
      </c>
      <c r="AL608" s="526">
        <f t="shared" si="781"/>
        <v>6.9301312927370535</v>
      </c>
      <c r="AM608" s="526">
        <f t="shared" si="782"/>
        <v>7.6255766844568535</v>
      </c>
      <c r="AN608" s="526">
        <f t="shared" si="783"/>
        <v>12.964541000496096</v>
      </c>
      <c r="AO608" s="526">
        <f t="shared" si="784"/>
        <v>16.110041602594194</v>
      </c>
      <c r="AP608" s="526">
        <f t="shared" si="785"/>
        <v>8.1058006098270923</v>
      </c>
      <c r="AQ608" s="526">
        <f t="shared" si="786"/>
        <v>9.187856968011781</v>
      </c>
      <c r="AR608" s="526">
        <f t="shared" si="787"/>
        <v>5.9967561128648157</v>
      </c>
      <c r="AS608" s="526">
        <f t="shared" si="788"/>
        <v>13.596540249505514</v>
      </c>
      <c r="AT608" s="526">
        <f t="shared" si="789"/>
        <v>42.677526637354859</v>
      </c>
      <c r="AU608" s="526">
        <f t="shared" si="790"/>
        <v>1</v>
      </c>
      <c r="AV608" s="526">
        <f t="shared" si="791"/>
        <v>1</v>
      </c>
      <c r="AW608" s="526">
        <f t="shared" si="792"/>
        <v>1</v>
      </c>
      <c r="AX608" s="526">
        <f t="shared" si="793"/>
        <v>1</v>
      </c>
      <c r="AY608" s="526">
        <f t="shared" si="794"/>
        <v>1</v>
      </c>
      <c r="AZ608" s="526">
        <f t="shared" si="795"/>
        <v>1</v>
      </c>
      <c r="BA608" s="526">
        <f t="shared" si="796"/>
        <v>1</v>
      </c>
      <c r="BB608" s="526">
        <f t="shared" si="797"/>
        <v>1</v>
      </c>
      <c r="BC608" s="526">
        <f t="shared" si="798"/>
        <v>1</v>
      </c>
      <c r="BD608" s="526">
        <f t="shared" si="799"/>
        <v>1</v>
      </c>
      <c r="BE608" s="526">
        <f t="shared" si="800"/>
        <v>1</v>
      </c>
      <c r="BF608" s="526">
        <f t="shared" si="801"/>
        <v>1</v>
      </c>
      <c r="BG608" s="526">
        <f t="shared" si="802"/>
        <v>1</v>
      </c>
      <c r="BH608" s="526">
        <f t="shared" si="803"/>
        <v>1</v>
      </c>
      <c r="BI608" s="526">
        <f t="shared" si="804"/>
        <v>1</v>
      </c>
      <c r="BJ608" s="526">
        <f t="shared" si="805"/>
        <v>1</v>
      </c>
      <c r="BK608" s="526">
        <f t="shared" si="806"/>
        <v>1</v>
      </c>
      <c r="BL608" s="526">
        <f t="shared" si="807"/>
        <v>1</v>
      </c>
      <c r="BM608" s="526">
        <f t="shared" si="808"/>
        <v>1</v>
      </c>
      <c r="BN608" s="526">
        <f t="shared" si="809"/>
        <v>1</v>
      </c>
      <c r="BO608" s="526">
        <f t="shared" si="810"/>
        <v>1</v>
      </c>
      <c r="BP608" s="526">
        <f t="shared" si="811"/>
        <v>1</v>
      </c>
      <c r="BQ608" s="526">
        <f t="shared" si="812"/>
        <v>1</v>
      </c>
      <c r="BR608" s="526">
        <f t="shared" si="813"/>
        <v>1</v>
      </c>
      <c r="BS608" s="526">
        <f t="shared" si="814"/>
        <v>1</v>
      </c>
      <c r="BT608" s="526">
        <f t="shared" si="815"/>
        <v>1</v>
      </c>
      <c r="BU608" s="526">
        <f t="shared" si="816"/>
        <v>1</v>
      </c>
      <c r="BV608" s="525">
        <f t="shared" si="817"/>
        <v>126696.63082158442</v>
      </c>
      <c r="BW608" s="525">
        <f t="shared" si="818"/>
        <v>766.73919592742652</v>
      </c>
      <c r="BX608" s="526">
        <f t="shared" si="819"/>
        <v>368.30115271834279</v>
      </c>
      <c r="BY608" s="529">
        <f t="shared" si="820"/>
        <v>1</v>
      </c>
      <c r="BZ608" s="530">
        <f t="shared" si="821"/>
        <v>18.235143654796186</v>
      </c>
      <c r="CB608" s="27"/>
      <c r="CC608" s="53"/>
    </row>
    <row r="609" spans="1:81">
      <c r="A609" s="32">
        <f t="shared" si="744"/>
        <v>2012</v>
      </c>
      <c r="B609" s="525">
        <f t="shared" si="745"/>
        <v>132736.52143182087</v>
      </c>
      <c r="C609" s="525">
        <f t="shared" si="746"/>
        <v>3344.8324596300608</v>
      </c>
      <c r="D609" s="525">
        <f t="shared" si="747"/>
        <v>129195.31334512884</v>
      </c>
      <c r="E609" s="525">
        <f t="shared" si="748"/>
        <v>1507.5695774634121</v>
      </c>
      <c r="F609" s="526">
        <f t="shared" si="749"/>
        <v>17090.720787865648</v>
      </c>
      <c r="G609" s="527">
        <f t="shared" si="750"/>
        <v>6639.9530822574388</v>
      </c>
      <c r="H609" s="526">
        <f t="shared" si="751"/>
        <v>1690.1888547043063</v>
      </c>
      <c r="I609" s="525">
        <f t="shared" si="752"/>
        <v>23860.184983918618</v>
      </c>
      <c r="J609" s="527">
        <f t="shared" si="753"/>
        <v>8633.6473595379794</v>
      </c>
      <c r="K609" s="527">
        <f t="shared" si="754"/>
        <v>3185.8963334795703</v>
      </c>
      <c r="L609" s="527">
        <f t="shared" si="755"/>
        <v>72.824199852511171</v>
      </c>
      <c r="M609" s="527">
        <f t="shared" si="756"/>
        <v>114.13242014286959</v>
      </c>
      <c r="N609" s="527">
        <f t="shared" si="757"/>
        <v>41.331038118084486</v>
      </c>
      <c r="O609" s="527">
        <f t="shared" si="758"/>
        <v>66.020211951714117</v>
      </c>
      <c r="P609" s="527">
        <f t="shared" si="759"/>
        <v>42.293606014174188</v>
      </c>
      <c r="Q609" s="527">
        <f t="shared" si="760"/>
        <v>39.63378685862827</v>
      </c>
      <c r="R609" s="527">
        <f t="shared" si="761"/>
        <v>47.093694636651172</v>
      </c>
      <c r="S609" s="527">
        <f t="shared" si="762"/>
        <v>60.402473375223323</v>
      </c>
      <c r="T609" s="526">
        <f t="shared" si="763"/>
        <v>23.819545040894763</v>
      </c>
      <c r="U609" s="528">
        <f t="shared" si="764"/>
        <v>751.57449075500199</v>
      </c>
      <c r="V609" s="527">
        <f t="shared" si="765"/>
        <v>588.01471885352612</v>
      </c>
      <c r="W609" s="526">
        <f t="shared" si="766"/>
        <v>573.56887047112798</v>
      </c>
      <c r="X609" s="527">
        <f t="shared" si="767"/>
        <v>660.02592214974516</v>
      </c>
      <c r="Y609" s="526">
        <f t="shared" si="768"/>
        <v>654.19707638897432</v>
      </c>
      <c r="Z609" s="528">
        <f t="shared" si="769"/>
        <v>335.04683027425568</v>
      </c>
      <c r="AA609" s="526">
        <f t="shared" si="770"/>
        <v>32.163716117713655</v>
      </c>
      <c r="AB609" s="526">
        <f t="shared" si="771"/>
        <v>732.79326982614373</v>
      </c>
      <c r="AC609" s="526">
        <f t="shared" si="772"/>
        <v>61.467539534365997</v>
      </c>
      <c r="AD609" s="526">
        <f t="shared" si="773"/>
        <v>298.2307955891813</v>
      </c>
      <c r="AE609" s="527">
        <f t="shared" si="774"/>
        <v>34.922768960964966</v>
      </c>
      <c r="AF609" s="526">
        <f t="shared" si="775"/>
        <v>41.851233565209718</v>
      </c>
      <c r="AG609" s="526">
        <f t="shared" si="776"/>
        <v>29.902838024204893</v>
      </c>
      <c r="AH609" s="526">
        <f t="shared" si="777"/>
        <v>69.720823392907718</v>
      </c>
      <c r="AI609" s="526">
        <f t="shared" si="778"/>
        <v>9.4017611249074111</v>
      </c>
      <c r="AJ609" s="526">
        <f t="shared" si="779"/>
        <v>18.027224714348264</v>
      </c>
      <c r="AK609" s="526">
        <f t="shared" si="780"/>
        <v>4.449852345847602</v>
      </c>
      <c r="AL609" s="526">
        <f t="shared" si="781"/>
        <v>7.3248493947512197</v>
      </c>
      <c r="AM609" s="526">
        <f t="shared" si="782"/>
        <v>8.2414548602616744</v>
      </c>
      <c r="AN609" s="526">
        <f t="shared" si="783"/>
        <v>13.551157958778344</v>
      </c>
      <c r="AO609" s="526">
        <f t="shared" si="784"/>
        <v>18.422712180837962</v>
      </c>
      <c r="AP609" s="526">
        <f t="shared" si="785"/>
        <v>8.6549710328830596</v>
      </c>
      <c r="AQ609" s="526">
        <f t="shared" si="786"/>
        <v>9.830453986528136</v>
      </c>
      <c r="AR609" s="526">
        <f t="shared" si="787"/>
        <v>6.3748198810434928</v>
      </c>
      <c r="AS609" s="526">
        <f t="shared" si="788"/>
        <v>16.086528486026573</v>
      </c>
      <c r="AT609" s="526">
        <f t="shared" si="789"/>
        <v>49.047438032365029</v>
      </c>
      <c r="AU609" s="526">
        <f t="shared" si="790"/>
        <v>1</v>
      </c>
      <c r="AV609" s="526">
        <f t="shared" si="791"/>
        <v>1</v>
      </c>
      <c r="AW609" s="526">
        <f t="shared" si="792"/>
        <v>1</v>
      </c>
      <c r="AX609" s="526">
        <f t="shared" si="793"/>
        <v>1</v>
      </c>
      <c r="AY609" s="526">
        <f t="shared" si="794"/>
        <v>1</v>
      </c>
      <c r="AZ609" s="526">
        <f t="shared" si="795"/>
        <v>1</v>
      </c>
      <c r="BA609" s="526">
        <f t="shared" si="796"/>
        <v>1</v>
      </c>
      <c r="BB609" s="526">
        <f t="shared" si="797"/>
        <v>1</v>
      </c>
      <c r="BC609" s="526">
        <f t="shared" si="798"/>
        <v>1</v>
      </c>
      <c r="BD609" s="526">
        <f t="shared" si="799"/>
        <v>1</v>
      </c>
      <c r="BE609" s="526">
        <f t="shared" si="800"/>
        <v>1</v>
      </c>
      <c r="BF609" s="526">
        <f t="shared" si="801"/>
        <v>1</v>
      </c>
      <c r="BG609" s="526">
        <f t="shared" si="802"/>
        <v>1</v>
      </c>
      <c r="BH609" s="526">
        <f t="shared" si="803"/>
        <v>1</v>
      </c>
      <c r="BI609" s="526">
        <f t="shared" si="804"/>
        <v>1</v>
      </c>
      <c r="BJ609" s="526">
        <f t="shared" si="805"/>
        <v>1</v>
      </c>
      <c r="BK609" s="526">
        <f t="shared" si="806"/>
        <v>1</v>
      </c>
      <c r="BL609" s="526">
        <f t="shared" si="807"/>
        <v>1</v>
      </c>
      <c r="BM609" s="526">
        <f t="shared" si="808"/>
        <v>1</v>
      </c>
      <c r="BN609" s="526">
        <f t="shared" si="809"/>
        <v>1</v>
      </c>
      <c r="BO609" s="526">
        <f t="shared" si="810"/>
        <v>1</v>
      </c>
      <c r="BP609" s="526">
        <f t="shared" si="811"/>
        <v>1</v>
      </c>
      <c r="BQ609" s="526">
        <f t="shared" si="812"/>
        <v>1</v>
      </c>
      <c r="BR609" s="526">
        <f t="shared" si="813"/>
        <v>1</v>
      </c>
      <c r="BS609" s="526">
        <f t="shared" si="814"/>
        <v>1</v>
      </c>
      <c r="BT609" s="526">
        <f t="shared" si="815"/>
        <v>1</v>
      </c>
      <c r="BU609" s="526">
        <f t="shared" si="816"/>
        <v>1</v>
      </c>
      <c r="BV609" s="525">
        <f t="shared" si="817"/>
        <v>147258.11713346976</v>
      </c>
      <c r="BW609" s="525">
        <f t="shared" si="818"/>
        <v>794.5966159925382</v>
      </c>
      <c r="BX609" s="526">
        <f t="shared" si="819"/>
        <v>368.58666530554012</v>
      </c>
      <c r="BY609" s="529">
        <f t="shared" si="820"/>
        <v>1</v>
      </c>
      <c r="BZ609" s="530">
        <f t="shared" si="821"/>
        <v>18.552621584799439</v>
      </c>
      <c r="CB609" s="27"/>
      <c r="CC609" s="53"/>
    </row>
    <row r="610" spans="1:81">
      <c r="A610" s="32">
        <f t="shared" si="744"/>
        <v>2013</v>
      </c>
      <c r="B610" s="525">
        <f t="shared" si="745"/>
        <v>177003.72657246457</v>
      </c>
      <c r="C610" s="525">
        <f t="shared" si="746"/>
        <v>4443.6353433452286</v>
      </c>
      <c r="D610" s="525">
        <f t="shared" si="747"/>
        <v>170764.60306861612</v>
      </c>
      <c r="E610" s="525">
        <f t="shared" si="748"/>
        <v>1992.4707389079269</v>
      </c>
      <c r="F610" s="526">
        <f t="shared" si="749"/>
        <v>23485.407095790481</v>
      </c>
      <c r="G610" s="527">
        <f t="shared" si="750"/>
        <v>8963.6312232057571</v>
      </c>
      <c r="H610" s="526">
        <f t="shared" si="751"/>
        <v>2231.3362822772128</v>
      </c>
      <c r="I610" s="525">
        <f t="shared" si="752"/>
        <v>32546.952986939879</v>
      </c>
      <c r="J610" s="527">
        <f t="shared" si="753"/>
        <v>11881.557290382027</v>
      </c>
      <c r="K610" s="527">
        <f t="shared" si="754"/>
        <v>4395.7659532891048</v>
      </c>
      <c r="L610" s="527">
        <f t="shared" si="755"/>
        <v>109.89666234060934</v>
      </c>
      <c r="M610" s="527">
        <f t="shared" si="756"/>
        <v>116.76469038835063</v>
      </c>
      <c r="N610" s="527">
        <f t="shared" si="757"/>
        <v>50.449520679422967</v>
      </c>
      <c r="O610" s="527">
        <f t="shared" si="758"/>
        <v>62.593036729088681</v>
      </c>
      <c r="P610" s="527">
        <f t="shared" si="759"/>
        <v>48.654564358705983</v>
      </c>
      <c r="Q610" s="527">
        <f t="shared" si="760"/>
        <v>46.515353710347661</v>
      </c>
      <c r="R610" s="527">
        <f t="shared" si="761"/>
        <v>58.727758634645184</v>
      </c>
      <c r="S610" s="527">
        <f t="shared" si="762"/>
        <v>74.058512026617038</v>
      </c>
      <c r="T610" s="526">
        <f t="shared" si="763"/>
        <v>27.973673696026808</v>
      </c>
      <c r="U610" s="528">
        <f t="shared" si="764"/>
        <v>653.67883187875088</v>
      </c>
      <c r="V610" s="527">
        <f t="shared" si="765"/>
        <v>569.86176365896756</v>
      </c>
      <c r="W610" s="526">
        <f t="shared" si="766"/>
        <v>573.00631412296991</v>
      </c>
      <c r="X610" s="527">
        <f t="shared" si="767"/>
        <v>645.09362769221377</v>
      </c>
      <c r="Y610" s="526">
        <f t="shared" si="768"/>
        <v>654.63157080803069</v>
      </c>
      <c r="Z610" s="528">
        <f t="shared" si="769"/>
        <v>335.08716991262065</v>
      </c>
      <c r="AA610" s="526">
        <f t="shared" si="770"/>
        <v>31.583958553975577</v>
      </c>
      <c r="AB610" s="526">
        <f t="shared" si="771"/>
        <v>876.88900561148682</v>
      </c>
      <c r="AC610" s="526">
        <f t="shared" si="772"/>
        <v>67.115140186259822</v>
      </c>
      <c r="AD610" s="526">
        <f t="shared" si="773"/>
        <v>405.83628399194146</v>
      </c>
      <c r="AE610" s="527">
        <f t="shared" si="774"/>
        <v>34.210344474161282</v>
      </c>
      <c r="AF610" s="526">
        <f t="shared" si="775"/>
        <v>30.159788836238896</v>
      </c>
      <c r="AG610" s="526">
        <f t="shared" si="776"/>
        <v>35.327496918756893</v>
      </c>
      <c r="AH610" s="526">
        <f t="shared" si="777"/>
        <v>99.833121518822452</v>
      </c>
      <c r="AI610" s="526">
        <f t="shared" si="778"/>
        <v>6.09846269560843</v>
      </c>
      <c r="AJ610" s="526">
        <f t="shared" si="779"/>
        <v>23.559514978978445</v>
      </c>
      <c r="AK610" s="526">
        <f t="shared" si="780"/>
        <v>4.4709962642541319</v>
      </c>
      <c r="AL610" s="526">
        <f t="shared" si="781"/>
        <v>7.2109391968435643</v>
      </c>
      <c r="AM610" s="526">
        <f t="shared" si="782"/>
        <v>7.9980064044169739</v>
      </c>
      <c r="AN610" s="526">
        <f t="shared" si="783"/>
        <v>13.68311100428615</v>
      </c>
      <c r="AO610" s="526">
        <f t="shared" si="784"/>
        <v>19.258613269703993</v>
      </c>
      <c r="AP610" s="526">
        <f t="shared" si="785"/>
        <v>7.883258330209971</v>
      </c>
      <c r="AQ610" s="526">
        <f t="shared" si="786"/>
        <v>9.29718731191182</v>
      </c>
      <c r="AR610" s="526">
        <f t="shared" si="787"/>
        <v>6.440440029860425</v>
      </c>
      <c r="AS610" s="526">
        <f t="shared" si="788"/>
        <v>22.230073453368114</v>
      </c>
      <c r="AT610" s="526">
        <f t="shared" si="789"/>
        <v>66.017450284076659</v>
      </c>
      <c r="AU610" s="526">
        <f t="shared" si="790"/>
        <v>1</v>
      </c>
      <c r="AV610" s="526">
        <f t="shared" si="791"/>
        <v>1</v>
      </c>
      <c r="AW610" s="526">
        <f t="shared" si="792"/>
        <v>1</v>
      </c>
      <c r="AX610" s="526">
        <f t="shared" si="793"/>
        <v>1</v>
      </c>
      <c r="AY610" s="526">
        <f t="shared" si="794"/>
        <v>1</v>
      </c>
      <c r="AZ610" s="526">
        <f t="shared" si="795"/>
        <v>1</v>
      </c>
      <c r="BA610" s="526">
        <f t="shared" si="796"/>
        <v>1</v>
      </c>
      <c r="BB610" s="526">
        <f t="shared" si="797"/>
        <v>1</v>
      </c>
      <c r="BC610" s="526">
        <f t="shared" si="798"/>
        <v>1</v>
      </c>
      <c r="BD610" s="526">
        <f t="shared" si="799"/>
        <v>1</v>
      </c>
      <c r="BE610" s="526">
        <f t="shared" si="800"/>
        <v>1</v>
      </c>
      <c r="BF610" s="526">
        <f t="shared" si="801"/>
        <v>1</v>
      </c>
      <c r="BG610" s="526">
        <f t="shared" si="802"/>
        <v>1</v>
      </c>
      <c r="BH610" s="526">
        <f t="shared" si="803"/>
        <v>1</v>
      </c>
      <c r="BI610" s="526">
        <f t="shared" si="804"/>
        <v>1</v>
      </c>
      <c r="BJ610" s="526">
        <f t="shared" si="805"/>
        <v>1</v>
      </c>
      <c r="BK610" s="526">
        <f t="shared" si="806"/>
        <v>1</v>
      </c>
      <c r="BL610" s="526">
        <f t="shared" si="807"/>
        <v>1</v>
      </c>
      <c r="BM610" s="526">
        <f t="shared" si="808"/>
        <v>1</v>
      </c>
      <c r="BN610" s="526">
        <f t="shared" si="809"/>
        <v>1</v>
      </c>
      <c r="BO610" s="526">
        <f t="shared" si="810"/>
        <v>1</v>
      </c>
      <c r="BP610" s="526">
        <f t="shared" si="811"/>
        <v>1</v>
      </c>
      <c r="BQ610" s="526">
        <f t="shared" si="812"/>
        <v>1</v>
      </c>
      <c r="BR610" s="526">
        <f t="shared" si="813"/>
        <v>1</v>
      </c>
      <c r="BS610" s="526">
        <f t="shared" si="814"/>
        <v>1</v>
      </c>
      <c r="BT610" s="526">
        <f t="shared" si="815"/>
        <v>1</v>
      </c>
      <c r="BU610" s="526">
        <f t="shared" si="816"/>
        <v>1</v>
      </c>
      <c r="BV610" s="525">
        <f t="shared" si="817"/>
        <v>184754.02854488653</v>
      </c>
      <c r="BW610" s="525">
        <f t="shared" si="818"/>
        <v>757.40028115590269</v>
      </c>
      <c r="BX610" s="526">
        <f t="shared" si="819"/>
        <v>368.78942921076583</v>
      </c>
      <c r="BY610" s="529">
        <f t="shared" si="820"/>
        <v>1</v>
      </c>
      <c r="BZ610" s="530">
        <f t="shared" si="821"/>
        <v>18.831232911511382</v>
      </c>
      <c r="CB610" s="27"/>
      <c r="CC610" s="53"/>
    </row>
    <row r="611" spans="1:81">
      <c r="A611" s="32">
        <f t="shared" si="744"/>
        <v>2014</v>
      </c>
      <c r="B611" s="525">
        <f t="shared" si="745"/>
        <v>199003.96225747259</v>
      </c>
      <c r="C611" s="525">
        <f t="shared" si="746"/>
        <v>5023.6515112601892</v>
      </c>
      <c r="D611" s="525">
        <f t="shared" si="747"/>
        <v>193832.35655060044</v>
      </c>
      <c r="E611" s="525">
        <f t="shared" si="748"/>
        <v>2260.7619050787266</v>
      </c>
      <c r="F611" s="526">
        <f t="shared" si="749"/>
        <v>26736.238357664122</v>
      </c>
      <c r="G611" s="527">
        <f t="shared" si="750"/>
        <v>10183.095603871763</v>
      </c>
      <c r="H611" s="526">
        <f t="shared" si="751"/>
        <v>2529.1911148568079</v>
      </c>
      <c r="I611" s="525">
        <f t="shared" si="752"/>
        <v>35928.620458626516</v>
      </c>
      <c r="J611" s="527">
        <f t="shared" si="753"/>
        <v>12756.972609201439</v>
      </c>
      <c r="K611" s="527">
        <f t="shared" si="754"/>
        <v>4566.183205649193</v>
      </c>
      <c r="L611" s="527">
        <f t="shared" si="755"/>
        <v>114.96521729408681</v>
      </c>
      <c r="M611" s="527">
        <f t="shared" si="756"/>
        <v>151.94917269016059</v>
      </c>
      <c r="N611" s="527">
        <f t="shared" si="757"/>
        <v>47.592423064689342</v>
      </c>
      <c r="O611" s="527">
        <f t="shared" si="758"/>
        <v>62.855852371706774</v>
      </c>
      <c r="P611" s="527">
        <f t="shared" si="759"/>
        <v>46.591610829896851</v>
      </c>
      <c r="Q611" s="527">
        <f t="shared" si="760"/>
        <v>44.333918515858116</v>
      </c>
      <c r="R611" s="527">
        <f t="shared" si="761"/>
        <v>54.812666732490698</v>
      </c>
      <c r="S611" s="527">
        <f t="shared" si="762"/>
        <v>69.873345958679138</v>
      </c>
      <c r="T611" s="526">
        <f t="shared" si="763"/>
        <v>26.628139991247917</v>
      </c>
      <c r="U611" s="528">
        <f t="shared" si="764"/>
        <v>818.90746527989666</v>
      </c>
      <c r="V611" s="527">
        <f t="shared" si="765"/>
        <v>594.46412065053437</v>
      </c>
      <c r="W611" s="526">
        <f t="shared" si="766"/>
        <v>577.09987123106441</v>
      </c>
      <c r="X611" s="527">
        <f t="shared" si="767"/>
        <v>682.236828587476</v>
      </c>
      <c r="Y611" s="526">
        <f t="shared" si="768"/>
        <v>662.19377987068378</v>
      </c>
      <c r="Z611" s="528">
        <f t="shared" si="769"/>
        <v>335.12067862961192</v>
      </c>
      <c r="AA611" s="526">
        <f t="shared" si="770"/>
        <v>33.94178850130357</v>
      </c>
      <c r="AB611" s="526">
        <f t="shared" si="771"/>
        <v>963.01958672076341</v>
      </c>
      <c r="AC611" s="526">
        <f t="shared" si="772"/>
        <v>72.528244702842429</v>
      </c>
      <c r="AD611" s="526">
        <f t="shared" si="773"/>
        <v>453.80024813367106</v>
      </c>
      <c r="AE611" s="527">
        <f t="shared" si="774"/>
        <v>22.715668730843088</v>
      </c>
      <c r="AF611" s="526">
        <f t="shared" si="775"/>
        <v>30.030458695431697</v>
      </c>
      <c r="AG611" s="526">
        <f t="shared" si="776"/>
        <v>30.288319168770954</v>
      </c>
      <c r="AH611" s="526">
        <f t="shared" si="777"/>
        <v>128.30215341648326</v>
      </c>
      <c r="AI611" s="526">
        <f t="shared" si="778"/>
        <v>5.402506742631866</v>
      </c>
      <c r="AJ611" s="526">
        <f t="shared" si="779"/>
        <v>26.188462356695201</v>
      </c>
      <c r="AK611" s="526">
        <f t="shared" si="780"/>
        <v>4.5000107945110095</v>
      </c>
      <c r="AL611" s="526">
        <f t="shared" si="781"/>
        <v>7.733458272925243</v>
      </c>
      <c r="AM611" s="526">
        <f t="shared" si="782"/>
        <v>8.8831209793739472</v>
      </c>
      <c r="AN611" s="526">
        <f t="shared" si="783"/>
        <v>13.924388037246928</v>
      </c>
      <c r="AO611" s="526">
        <f t="shared" si="784"/>
        <v>20.141295217555665</v>
      </c>
      <c r="AP611" s="526">
        <f t="shared" si="785"/>
        <v>8.1849522031587725</v>
      </c>
      <c r="AQ611" s="526">
        <f t="shared" si="786"/>
        <v>9.4799766199600075</v>
      </c>
      <c r="AR611" s="526">
        <f t="shared" si="787"/>
        <v>7.0091308844971012</v>
      </c>
      <c r="AS611" s="526">
        <f t="shared" si="788"/>
        <v>23.879342695172554</v>
      </c>
      <c r="AT611" s="526">
        <f t="shared" si="789"/>
        <v>75.576777085210963</v>
      </c>
      <c r="AU611" s="526">
        <f t="shared" si="790"/>
        <v>1</v>
      </c>
      <c r="AV611" s="526">
        <f t="shared" si="791"/>
        <v>1</v>
      </c>
      <c r="AW611" s="526">
        <f t="shared" si="792"/>
        <v>1</v>
      </c>
      <c r="AX611" s="526">
        <f t="shared" si="793"/>
        <v>1</v>
      </c>
      <c r="AY611" s="526">
        <f t="shared" si="794"/>
        <v>1</v>
      </c>
      <c r="AZ611" s="526">
        <f t="shared" si="795"/>
        <v>1</v>
      </c>
      <c r="BA611" s="526">
        <f t="shared" si="796"/>
        <v>1</v>
      </c>
      <c r="BB611" s="526">
        <f t="shared" si="797"/>
        <v>1</v>
      </c>
      <c r="BC611" s="526">
        <f t="shared" si="798"/>
        <v>1</v>
      </c>
      <c r="BD611" s="526">
        <f t="shared" si="799"/>
        <v>1</v>
      </c>
      <c r="BE611" s="526">
        <f t="shared" si="800"/>
        <v>1</v>
      </c>
      <c r="BF611" s="526">
        <f t="shared" si="801"/>
        <v>1</v>
      </c>
      <c r="BG611" s="526">
        <f t="shared" si="802"/>
        <v>1</v>
      </c>
      <c r="BH611" s="526">
        <f t="shared" si="803"/>
        <v>1</v>
      </c>
      <c r="BI611" s="526">
        <f t="shared" si="804"/>
        <v>1</v>
      </c>
      <c r="BJ611" s="526">
        <f t="shared" si="805"/>
        <v>1</v>
      </c>
      <c r="BK611" s="526">
        <f t="shared" si="806"/>
        <v>1</v>
      </c>
      <c r="BL611" s="526">
        <f t="shared" si="807"/>
        <v>1</v>
      </c>
      <c r="BM611" s="526">
        <f t="shared" si="808"/>
        <v>1</v>
      </c>
      <c r="BN611" s="526">
        <f t="shared" si="809"/>
        <v>1</v>
      </c>
      <c r="BO611" s="526">
        <f t="shared" si="810"/>
        <v>1</v>
      </c>
      <c r="BP611" s="526">
        <f t="shared" si="811"/>
        <v>1</v>
      </c>
      <c r="BQ611" s="526">
        <f t="shared" si="812"/>
        <v>1</v>
      </c>
      <c r="BR611" s="526">
        <f t="shared" si="813"/>
        <v>1</v>
      </c>
      <c r="BS611" s="526">
        <f t="shared" si="814"/>
        <v>1</v>
      </c>
      <c r="BT611" s="526">
        <f t="shared" si="815"/>
        <v>1</v>
      </c>
      <c r="BU611" s="526">
        <f t="shared" si="816"/>
        <v>1</v>
      </c>
      <c r="BV611" s="525">
        <f t="shared" si="817"/>
        <v>209618.91421013317</v>
      </c>
      <c r="BW611" s="525">
        <f t="shared" si="818"/>
        <v>806.05986039981929</v>
      </c>
      <c r="BX611" s="526">
        <f t="shared" si="819"/>
        <v>368.90007825626674</v>
      </c>
      <c r="BY611" s="529">
        <f t="shared" si="820"/>
        <v>0.99999899999999997</v>
      </c>
      <c r="BZ611" s="530">
        <f t="shared" si="821"/>
        <v>18.973689921080162</v>
      </c>
      <c r="CB611" s="27"/>
      <c r="CC611" s="53"/>
    </row>
    <row r="612" spans="1:81">
      <c r="A612" s="32">
        <f t="shared" si="744"/>
        <v>2015</v>
      </c>
      <c r="B612" s="525">
        <f t="shared" si="745"/>
        <v>199588.41699422654</v>
      </c>
      <c r="C612" s="525">
        <f t="shared" si="746"/>
        <v>4971.7667360867426</v>
      </c>
      <c r="D612" s="525">
        <f t="shared" si="747"/>
        <v>196252.04339036421</v>
      </c>
      <c r="E612" s="525">
        <f t="shared" si="748"/>
        <v>2332.435065831628</v>
      </c>
      <c r="F612" s="526">
        <f t="shared" si="749"/>
        <v>26226.87558621692</v>
      </c>
      <c r="G612" s="527">
        <f t="shared" si="750"/>
        <v>10034.913233263342</v>
      </c>
      <c r="H612" s="526">
        <f t="shared" si="751"/>
        <v>2500.647169772757</v>
      </c>
      <c r="I612" s="525">
        <f t="shared" si="752"/>
        <v>34212.903081555494</v>
      </c>
      <c r="J612" s="527">
        <f t="shared" si="753"/>
        <v>12274.646783214665</v>
      </c>
      <c r="K612" s="527">
        <f t="shared" si="754"/>
        <v>4445.7866530658403</v>
      </c>
      <c r="L612" s="527">
        <f t="shared" si="755"/>
        <v>105.44482118822445</v>
      </c>
      <c r="M612" s="527">
        <f t="shared" si="756"/>
        <v>155.31963326418742</v>
      </c>
      <c r="N612" s="527">
        <f t="shared" si="757"/>
        <v>47.505704910623166</v>
      </c>
      <c r="O612" s="527">
        <f t="shared" si="758"/>
        <v>53.133717689891583</v>
      </c>
      <c r="P612" s="527">
        <f t="shared" si="759"/>
        <v>44.555557436630359</v>
      </c>
      <c r="Q612" s="527">
        <f t="shared" si="760"/>
        <v>45.331413948897513</v>
      </c>
      <c r="R612" s="527">
        <f t="shared" si="761"/>
        <v>53.715043081172574</v>
      </c>
      <c r="S612" s="527">
        <f t="shared" si="762"/>
        <v>65.758980378025029</v>
      </c>
      <c r="T612" s="526">
        <f t="shared" si="763"/>
        <v>26.542929943275922</v>
      </c>
      <c r="U612" s="528">
        <f t="shared" si="764"/>
        <v>806.32003863107934</v>
      </c>
      <c r="V612" s="527">
        <f t="shared" si="765"/>
        <v>603.40931950602339</v>
      </c>
      <c r="W612" s="526">
        <f t="shared" si="766"/>
        <v>579.72163594606707</v>
      </c>
      <c r="X612" s="527">
        <f t="shared" si="767"/>
        <v>684.27391953395545</v>
      </c>
      <c r="Y612" s="526">
        <f t="shared" si="768"/>
        <v>667.84986244487629</v>
      </c>
      <c r="Z612" s="528">
        <f t="shared" si="769"/>
        <v>335.19236094277085</v>
      </c>
      <c r="AA612" s="526">
        <f t="shared" si="770"/>
        <v>34.239535232126606</v>
      </c>
      <c r="AB612" s="526">
        <f t="shared" si="771"/>
        <v>963.56359648530201</v>
      </c>
      <c r="AC612" s="526">
        <f t="shared" si="772"/>
        <v>73.453625324181516</v>
      </c>
      <c r="AD612" s="526">
        <f t="shared" si="773"/>
        <v>438.72464085047199</v>
      </c>
      <c r="AE612" s="527">
        <f t="shared" si="774"/>
        <v>15.112734406629906</v>
      </c>
      <c r="AF612" s="526">
        <f t="shared" si="775"/>
        <v>26.512678865475877</v>
      </c>
      <c r="AG612" s="526">
        <f t="shared" si="776"/>
        <v>23.775979202982843</v>
      </c>
      <c r="AH612" s="526">
        <f t="shared" si="777"/>
        <v>144.53614790697884</v>
      </c>
      <c r="AI612" s="526">
        <f t="shared" si="778"/>
        <v>3.8129887723241582</v>
      </c>
      <c r="AJ612" s="526">
        <f t="shared" si="779"/>
        <v>25.346186411532933</v>
      </c>
      <c r="AK612" s="526">
        <f t="shared" si="780"/>
        <v>4.5202567930765944</v>
      </c>
      <c r="AL612" s="526">
        <f t="shared" si="781"/>
        <v>7.954458083336454</v>
      </c>
      <c r="AM612" s="526">
        <f t="shared" si="782"/>
        <v>9.2354033496134686</v>
      </c>
      <c r="AN612" s="526">
        <f t="shared" si="783"/>
        <v>14.067768853305264</v>
      </c>
      <c r="AO612" s="526">
        <f t="shared" si="784"/>
        <v>19.860473194855373</v>
      </c>
      <c r="AP612" s="526">
        <f t="shared" si="785"/>
        <v>8.0354859724816698</v>
      </c>
      <c r="AQ612" s="526">
        <f t="shared" si="786"/>
        <v>9.1048913112075933</v>
      </c>
      <c r="AR612" s="526">
        <f t="shared" si="787"/>
        <v>7.0820258456958705</v>
      </c>
      <c r="AS612" s="526">
        <f t="shared" si="788"/>
        <v>23.068818257970879</v>
      </c>
      <c r="AT612" s="526">
        <f t="shared" si="789"/>
        <v>82.4693791553822</v>
      </c>
      <c r="AU612" s="526">
        <f t="shared" si="790"/>
        <v>1</v>
      </c>
      <c r="AV612" s="526">
        <f t="shared" si="791"/>
        <v>1</v>
      </c>
      <c r="AW612" s="526">
        <f t="shared" si="792"/>
        <v>1</v>
      </c>
      <c r="AX612" s="526">
        <f t="shared" si="793"/>
        <v>1</v>
      </c>
      <c r="AY612" s="526">
        <f t="shared" si="794"/>
        <v>1</v>
      </c>
      <c r="AZ612" s="526">
        <f t="shared" si="795"/>
        <v>1</v>
      </c>
      <c r="BA612" s="526">
        <f t="shared" si="796"/>
        <v>1</v>
      </c>
      <c r="BB612" s="526">
        <f t="shared" si="797"/>
        <v>1</v>
      </c>
      <c r="BC612" s="526">
        <f t="shared" si="798"/>
        <v>1</v>
      </c>
      <c r="BD612" s="526">
        <f t="shared" si="799"/>
        <v>1</v>
      </c>
      <c r="BE612" s="526">
        <f t="shared" si="800"/>
        <v>1</v>
      </c>
      <c r="BF612" s="526">
        <f t="shared" si="801"/>
        <v>1</v>
      </c>
      <c r="BG612" s="526">
        <f t="shared" si="802"/>
        <v>1</v>
      </c>
      <c r="BH612" s="526">
        <f t="shared" si="803"/>
        <v>1</v>
      </c>
      <c r="BI612" s="526">
        <f t="shared" si="804"/>
        <v>1</v>
      </c>
      <c r="BJ612" s="526">
        <f t="shared" si="805"/>
        <v>1</v>
      </c>
      <c r="BK612" s="526">
        <f t="shared" si="806"/>
        <v>1</v>
      </c>
      <c r="BL612" s="526">
        <f t="shared" si="807"/>
        <v>1</v>
      </c>
      <c r="BM612" s="526">
        <f t="shared" si="808"/>
        <v>1</v>
      </c>
      <c r="BN612" s="526">
        <f t="shared" si="809"/>
        <v>1</v>
      </c>
      <c r="BO612" s="526">
        <f t="shared" si="810"/>
        <v>1</v>
      </c>
      <c r="BP612" s="526">
        <f t="shared" si="811"/>
        <v>1</v>
      </c>
      <c r="BQ612" s="526">
        <f t="shared" si="812"/>
        <v>1</v>
      </c>
      <c r="BR612" s="526">
        <f t="shared" si="813"/>
        <v>1</v>
      </c>
      <c r="BS612" s="526">
        <f t="shared" si="814"/>
        <v>1</v>
      </c>
      <c r="BT612" s="526">
        <f t="shared" si="815"/>
        <v>1</v>
      </c>
      <c r="BU612" s="526">
        <f t="shared" si="816"/>
        <v>1</v>
      </c>
      <c r="BV612" s="525">
        <f t="shared" si="817"/>
        <v>202777.96521568066</v>
      </c>
      <c r="BW612" s="525">
        <f t="shared" si="818"/>
        <v>820.8524080762345</v>
      </c>
      <c r="BX612" s="526">
        <f t="shared" si="819"/>
        <v>368.9923118069911</v>
      </c>
      <c r="BY612" s="529">
        <f t="shared" si="820"/>
        <v>0.99999999999899991</v>
      </c>
      <c r="BZ612" s="530">
        <f t="shared" si="821"/>
        <v>19.11210674319662</v>
      </c>
      <c r="CB612" s="27"/>
      <c r="CC612" s="53"/>
    </row>
    <row r="613" spans="1:81">
      <c r="A613" s="32">
        <f t="shared" si="744"/>
        <v>2016</v>
      </c>
      <c r="B613" s="525">
        <f t="shared" si="745"/>
        <v>224596.84564360313</v>
      </c>
      <c r="C613" s="525">
        <f t="shared" si="746"/>
        <v>5804.5376643812715</v>
      </c>
      <c r="D613" s="525">
        <f t="shared" si="747"/>
        <v>219449.03491910527</v>
      </c>
      <c r="E613" s="525">
        <f t="shared" si="748"/>
        <v>2472.1479262749426</v>
      </c>
      <c r="F613" s="526">
        <f t="shared" si="749"/>
        <v>30189.756487294297</v>
      </c>
      <c r="G613" s="527">
        <f t="shared" si="750"/>
        <v>11145.778128185593</v>
      </c>
      <c r="H613" s="526">
        <f t="shared" si="751"/>
        <v>2666.1900124117137</v>
      </c>
      <c r="I613" s="525">
        <f t="shared" si="752"/>
        <v>42646.383691158924</v>
      </c>
      <c r="J613" s="527">
        <f t="shared" si="753"/>
        <v>14504.950103724768</v>
      </c>
      <c r="K613" s="527">
        <f t="shared" si="754"/>
        <v>4917.484616956126</v>
      </c>
      <c r="L613" s="527">
        <f t="shared" si="755"/>
        <v>128.08382429733626</v>
      </c>
      <c r="M613" s="527">
        <f t="shared" si="756"/>
        <v>168.27329067842064</v>
      </c>
      <c r="N613" s="527">
        <f t="shared" si="757"/>
        <v>48.669594680933429</v>
      </c>
      <c r="O613" s="527">
        <f t="shared" si="758"/>
        <v>59.244095224229113</v>
      </c>
      <c r="P613" s="527">
        <f t="shared" si="759"/>
        <v>46.627390857433667</v>
      </c>
      <c r="Q613" s="527">
        <f t="shared" si="760"/>
        <v>47.684114332845297</v>
      </c>
      <c r="R613" s="527">
        <f t="shared" si="761"/>
        <v>53.285322736523192</v>
      </c>
      <c r="S613" s="527">
        <f t="shared" si="762"/>
        <v>68.95842341155921</v>
      </c>
      <c r="T613" s="526">
        <f t="shared" si="763"/>
        <v>27.649770121910532</v>
      </c>
      <c r="U613" s="528">
        <f t="shared" si="764"/>
        <v>815.99587909465231</v>
      </c>
      <c r="V613" s="527">
        <f t="shared" si="765"/>
        <v>610.58989040814504</v>
      </c>
      <c r="W613" s="526">
        <f t="shared" si="766"/>
        <v>585.4608801419331</v>
      </c>
      <c r="X613" s="527">
        <f t="shared" si="767"/>
        <v>701.38076752230427</v>
      </c>
      <c r="Y613" s="526">
        <f t="shared" si="768"/>
        <v>677.26989150833072</v>
      </c>
      <c r="Z613" s="528">
        <f t="shared" si="769"/>
        <v>336.03034184512774</v>
      </c>
      <c r="AA613" s="526">
        <f t="shared" si="770"/>
        <v>36.054622224729044</v>
      </c>
      <c r="AB613" s="526">
        <f t="shared" si="771"/>
        <v>1069.6519484583339</v>
      </c>
      <c r="AC613" s="526">
        <f t="shared" si="772"/>
        <v>79.388678250375378</v>
      </c>
      <c r="AD613" s="526">
        <f t="shared" si="773"/>
        <v>493.52134849269595</v>
      </c>
      <c r="AE613" s="527">
        <f t="shared" si="774"/>
        <v>16.611917659767592</v>
      </c>
      <c r="AF613" s="526">
        <f t="shared" si="775"/>
        <v>28.866487428166909</v>
      </c>
      <c r="AG613" s="526">
        <f t="shared" si="776"/>
        <v>31.645828319170164</v>
      </c>
      <c r="AH613" s="526">
        <f t="shared" si="777"/>
        <v>131.54234821014145</v>
      </c>
      <c r="AI613" s="526">
        <f t="shared" si="778"/>
        <v>5.7438862866291114</v>
      </c>
      <c r="AJ613" s="526">
        <f t="shared" si="779"/>
        <v>28.745110009319504</v>
      </c>
      <c r="AK613" s="526">
        <f t="shared" si="780"/>
        <v>4.5365297175316703</v>
      </c>
      <c r="AL613" s="526">
        <f t="shared" si="781"/>
        <v>7.9608216498031226</v>
      </c>
      <c r="AM613" s="526">
        <f t="shared" si="782"/>
        <v>9.2935863907160332</v>
      </c>
      <c r="AN613" s="526">
        <f t="shared" si="783"/>
        <v>14.450412166115168</v>
      </c>
      <c r="AO613" s="526">
        <f t="shared" si="784"/>
        <v>22.082860145359689</v>
      </c>
      <c r="AP613" s="526">
        <f t="shared" si="785"/>
        <v>8.3986899384378404</v>
      </c>
      <c r="AQ613" s="526">
        <f t="shared" si="786"/>
        <v>9.4545191375579645</v>
      </c>
      <c r="AR613" s="526">
        <f t="shared" si="787"/>
        <v>7.4127564526898677</v>
      </c>
      <c r="AS613" s="526">
        <f t="shared" si="788"/>
        <v>26.757522297420422</v>
      </c>
      <c r="AT613" s="526">
        <f t="shared" si="789"/>
        <v>86.502131796080391</v>
      </c>
      <c r="AU613" s="526">
        <f t="shared" si="790"/>
        <v>1</v>
      </c>
      <c r="AV613" s="526">
        <f t="shared" si="791"/>
        <v>1</v>
      </c>
      <c r="AW613" s="526">
        <f t="shared" si="792"/>
        <v>1</v>
      </c>
      <c r="AX613" s="526">
        <f t="shared" si="793"/>
        <v>1</v>
      </c>
      <c r="AY613" s="526">
        <f t="shared" si="794"/>
        <v>1</v>
      </c>
      <c r="AZ613" s="526">
        <f t="shared" si="795"/>
        <v>1</v>
      </c>
      <c r="BA613" s="526">
        <f t="shared" si="796"/>
        <v>1</v>
      </c>
      <c r="BB613" s="526">
        <f t="shared" si="797"/>
        <v>1</v>
      </c>
      <c r="BC613" s="526">
        <f t="shared" si="798"/>
        <v>1</v>
      </c>
      <c r="BD613" s="526">
        <f t="shared" si="799"/>
        <v>1</v>
      </c>
      <c r="BE613" s="526">
        <f t="shared" si="800"/>
        <v>1</v>
      </c>
      <c r="BF613" s="526">
        <f t="shared" si="801"/>
        <v>1</v>
      </c>
      <c r="BG613" s="526">
        <f t="shared" si="802"/>
        <v>1</v>
      </c>
      <c r="BH613" s="526">
        <f t="shared" si="803"/>
        <v>1</v>
      </c>
      <c r="BI613" s="526">
        <f t="shared" si="804"/>
        <v>1</v>
      </c>
      <c r="BJ613" s="526">
        <f t="shared" si="805"/>
        <v>1</v>
      </c>
      <c r="BK613" s="526">
        <f t="shared" si="806"/>
        <v>1</v>
      </c>
      <c r="BL613" s="526">
        <f t="shared" si="807"/>
        <v>1</v>
      </c>
      <c r="BM613" s="526">
        <f t="shared" si="808"/>
        <v>1</v>
      </c>
      <c r="BN613" s="526">
        <f t="shared" si="809"/>
        <v>1</v>
      </c>
      <c r="BO613" s="526">
        <f t="shared" si="810"/>
        <v>1</v>
      </c>
      <c r="BP613" s="526">
        <f t="shared" si="811"/>
        <v>1</v>
      </c>
      <c r="BQ613" s="526">
        <f t="shared" si="812"/>
        <v>1</v>
      </c>
      <c r="BR613" s="526">
        <f t="shared" si="813"/>
        <v>1</v>
      </c>
      <c r="BS613" s="526">
        <f t="shared" si="814"/>
        <v>1</v>
      </c>
      <c r="BT613" s="526">
        <f t="shared" si="815"/>
        <v>1</v>
      </c>
      <c r="BU613" s="526">
        <f t="shared" si="816"/>
        <v>1</v>
      </c>
      <c r="BV613" s="525">
        <f t="shared" si="817"/>
        <v>245288.8341665047</v>
      </c>
      <c r="BW613" s="525">
        <f t="shared" si="818"/>
        <v>830.54122290137275</v>
      </c>
      <c r="BX613" s="526">
        <f t="shared" si="819"/>
        <v>370.02656892644143</v>
      </c>
      <c r="BY613" s="529">
        <f t="shared" si="820"/>
        <v>0.99999999999899991</v>
      </c>
      <c r="BZ613" s="530">
        <f t="shared" si="821"/>
        <v>19.508610739767239</v>
      </c>
      <c r="CB613" s="27"/>
      <c r="CC613" s="53"/>
    </row>
    <row r="614" spans="1:81">
      <c r="A614" s="32">
        <f t="shared" si="744"/>
        <v>2017</v>
      </c>
      <c r="B614" s="525">
        <f t="shared" si="745"/>
        <v>224596.84564360313</v>
      </c>
      <c r="C614" s="525">
        <f t="shared" si="746"/>
        <v>5804.5376643812715</v>
      </c>
      <c r="D614" s="525">
        <f t="shared" si="747"/>
        <v>219449.03491910527</v>
      </c>
      <c r="E614" s="525">
        <f t="shared" si="748"/>
        <v>2472.1479262749426</v>
      </c>
      <c r="F614" s="526">
        <f t="shared" si="749"/>
        <v>30189.756487294297</v>
      </c>
      <c r="G614" s="527">
        <f t="shared" si="750"/>
        <v>11145.778128185593</v>
      </c>
      <c r="H614" s="526">
        <f t="shared" si="751"/>
        <v>2666.1900124117137</v>
      </c>
      <c r="I614" s="525">
        <f t="shared" si="752"/>
        <v>42646.383691158924</v>
      </c>
      <c r="J614" s="527">
        <f t="shared" si="753"/>
        <v>14504.950103724768</v>
      </c>
      <c r="K614" s="527">
        <f t="shared" si="754"/>
        <v>4917.484616956126</v>
      </c>
      <c r="L614" s="527">
        <f t="shared" si="755"/>
        <v>128.08382429733626</v>
      </c>
      <c r="M614" s="527">
        <f t="shared" si="756"/>
        <v>168.27329067842064</v>
      </c>
      <c r="N614" s="527">
        <f t="shared" si="757"/>
        <v>48.669594680933429</v>
      </c>
      <c r="O614" s="527">
        <f t="shared" si="758"/>
        <v>59.244095224229113</v>
      </c>
      <c r="P614" s="527">
        <f t="shared" si="759"/>
        <v>46.627390857433667</v>
      </c>
      <c r="Q614" s="527">
        <f t="shared" si="760"/>
        <v>47.684114332845297</v>
      </c>
      <c r="R614" s="527">
        <f t="shared" si="761"/>
        <v>53.285322736523192</v>
      </c>
      <c r="S614" s="527">
        <f t="shared" si="762"/>
        <v>68.95842341155921</v>
      </c>
      <c r="T614" s="526">
        <f t="shared" si="763"/>
        <v>27.649770121910532</v>
      </c>
      <c r="U614" s="528">
        <f t="shared" si="764"/>
        <v>815.99587909465231</v>
      </c>
      <c r="V614" s="527">
        <f t="shared" si="765"/>
        <v>610.58989040814504</v>
      </c>
      <c r="W614" s="526">
        <f t="shared" si="766"/>
        <v>585.4608801419331</v>
      </c>
      <c r="X614" s="527">
        <f t="shared" si="767"/>
        <v>701.38076752230427</v>
      </c>
      <c r="Y614" s="526">
        <f t="shared" si="768"/>
        <v>677.26989150833072</v>
      </c>
      <c r="Z614" s="528">
        <f t="shared" si="769"/>
        <v>336.03034184512774</v>
      </c>
      <c r="AA614" s="526">
        <f t="shared" si="770"/>
        <v>36.054622224729044</v>
      </c>
      <c r="AB614" s="526">
        <f t="shared" si="771"/>
        <v>1069.6519484583339</v>
      </c>
      <c r="AC614" s="526">
        <f t="shared" si="772"/>
        <v>79.388678250375378</v>
      </c>
      <c r="AD614" s="526">
        <f t="shared" si="773"/>
        <v>493.52134849269595</v>
      </c>
      <c r="AE614" s="527">
        <f t="shared" si="774"/>
        <v>16.611917659767592</v>
      </c>
      <c r="AF614" s="526">
        <f t="shared" si="775"/>
        <v>28.866487428166909</v>
      </c>
      <c r="AG614" s="526">
        <f t="shared" si="776"/>
        <v>31.645828319170164</v>
      </c>
      <c r="AH614" s="526">
        <f t="shared" si="777"/>
        <v>131.54234821014145</v>
      </c>
      <c r="AI614" s="526">
        <f t="shared" si="778"/>
        <v>5.7438862866291114</v>
      </c>
      <c r="AJ614" s="526">
        <f t="shared" si="779"/>
        <v>28.745110009319504</v>
      </c>
      <c r="AK614" s="526">
        <f t="shared" si="780"/>
        <v>4.5365297175316703</v>
      </c>
      <c r="AL614" s="526">
        <f t="shared" si="781"/>
        <v>7.9608216498031226</v>
      </c>
      <c r="AM614" s="526">
        <f t="shared" si="782"/>
        <v>9.2935863907160332</v>
      </c>
      <c r="AN614" s="526">
        <f t="shared" si="783"/>
        <v>14.450412166115168</v>
      </c>
      <c r="AO614" s="526">
        <f t="shared" si="784"/>
        <v>22.082860145359689</v>
      </c>
      <c r="AP614" s="526">
        <f t="shared" si="785"/>
        <v>8.3986899384378404</v>
      </c>
      <c r="AQ614" s="526">
        <f t="shared" si="786"/>
        <v>9.4545191375579645</v>
      </c>
      <c r="AR614" s="526">
        <f t="shared" si="787"/>
        <v>7.4127564526898677</v>
      </c>
      <c r="AS614" s="526">
        <f t="shared" si="788"/>
        <v>26.757522297420422</v>
      </c>
      <c r="AT614" s="526">
        <f t="shared" si="789"/>
        <v>86.502131796080391</v>
      </c>
      <c r="AU614" s="526">
        <f t="shared" si="790"/>
        <v>1</v>
      </c>
      <c r="AV614" s="526">
        <f t="shared" si="791"/>
        <v>1</v>
      </c>
      <c r="AW614" s="526">
        <f t="shared" si="792"/>
        <v>1</v>
      </c>
      <c r="AX614" s="526">
        <f t="shared" si="793"/>
        <v>1</v>
      </c>
      <c r="AY614" s="526">
        <f t="shared" si="794"/>
        <v>1</v>
      </c>
      <c r="AZ614" s="526">
        <f t="shared" si="795"/>
        <v>1</v>
      </c>
      <c r="BA614" s="526">
        <f t="shared" si="796"/>
        <v>1</v>
      </c>
      <c r="BB614" s="526">
        <f t="shared" si="797"/>
        <v>1</v>
      </c>
      <c r="BC614" s="526">
        <f t="shared" si="798"/>
        <v>1</v>
      </c>
      <c r="BD614" s="526">
        <f t="shared" si="799"/>
        <v>1</v>
      </c>
      <c r="BE614" s="526">
        <f t="shared" si="800"/>
        <v>1</v>
      </c>
      <c r="BF614" s="526">
        <f t="shared" si="801"/>
        <v>1</v>
      </c>
      <c r="BG614" s="526">
        <f t="shared" si="802"/>
        <v>1</v>
      </c>
      <c r="BH614" s="526">
        <f t="shared" si="803"/>
        <v>1</v>
      </c>
      <c r="BI614" s="526">
        <f t="shared" si="804"/>
        <v>1</v>
      </c>
      <c r="BJ614" s="526">
        <f t="shared" si="805"/>
        <v>1</v>
      </c>
      <c r="BK614" s="526">
        <f t="shared" si="806"/>
        <v>1</v>
      </c>
      <c r="BL614" s="526">
        <f t="shared" si="807"/>
        <v>1</v>
      </c>
      <c r="BM614" s="526">
        <f t="shared" si="808"/>
        <v>1</v>
      </c>
      <c r="BN614" s="526">
        <f t="shared" si="809"/>
        <v>1</v>
      </c>
      <c r="BO614" s="526">
        <f t="shared" si="810"/>
        <v>1</v>
      </c>
      <c r="BP614" s="526">
        <f t="shared" si="811"/>
        <v>1</v>
      </c>
      <c r="BQ614" s="526">
        <f t="shared" si="812"/>
        <v>1</v>
      </c>
      <c r="BR614" s="526">
        <f t="shared" si="813"/>
        <v>1</v>
      </c>
      <c r="BS614" s="526">
        <f t="shared" si="814"/>
        <v>1</v>
      </c>
      <c r="BT614" s="526">
        <f t="shared" si="815"/>
        <v>1</v>
      </c>
      <c r="BU614" s="526">
        <f t="shared" si="816"/>
        <v>1</v>
      </c>
      <c r="BV614" s="525">
        <f t="shared" si="817"/>
        <v>245288.8341665047</v>
      </c>
      <c r="BW614" s="525">
        <f t="shared" si="818"/>
        <v>830.54122290137275</v>
      </c>
      <c r="BX614" s="526">
        <f t="shared" si="819"/>
        <v>370.02656892644143</v>
      </c>
      <c r="BY614" s="529">
        <f t="shared" si="820"/>
        <v>0.99999999999899991</v>
      </c>
      <c r="BZ614" s="530">
        <f t="shared" si="821"/>
        <v>19.508610739767239</v>
      </c>
      <c r="CB614" s="27"/>
      <c r="CC614" s="53"/>
    </row>
  </sheetData>
  <sheetProtection selectLockedCells="1" selectUnlockedCells="1"/>
  <conditionalFormatting sqref="AT185:AU331 B331:AL331 BC8:BW154 AT8:AU154 B185:X289 Z185:AM330 B290:Y330 BC185:BW331 B8:AL154">
    <cfRule type="cellIs" dxfId="35" priority="951" stopIfTrue="1" operator="equal">
      <formula>MIN($B8:$BW8,99)</formula>
    </cfRule>
  </conditionalFormatting>
  <conditionalFormatting sqref="AT185:AU331 B331:AL331 BC8:BW154 AT8:AU154 B185:X289 Z185:AM330 B290:Y330 BC185:BW331 B8:AL154">
    <cfRule type="cellIs" dxfId="34" priority="950" stopIfTrue="1" operator="equal">
      <formula>MAX($B8:$BW8,-99)</formula>
    </cfRule>
  </conditionalFormatting>
  <conditionalFormatting sqref="AM8:AN154 AN185:AO283 AM185:AN331">
    <cfRule type="cellIs" dxfId="33" priority="102" stopIfTrue="1" operator="equal">
      <formula>MIN($B8:$BW8,99)</formula>
    </cfRule>
  </conditionalFormatting>
  <conditionalFormatting sqref="AM8:AN154 AN185:AO283 AM185:AN331">
    <cfRule type="cellIs" dxfId="32" priority="101" stopIfTrue="1" operator="equal">
      <formula>MAX($B8:$BW8,-99)</formula>
    </cfRule>
  </conditionalFormatting>
  <conditionalFormatting sqref="AO331 AO185:AO298 AO8:AO154">
    <cfRule type="cellIs" dxfId="31" priority="100" stopIfTrue="1" operator="equal">
      <formula>MIN($B8:$BW8,99)</formula>
    </cfRule>
  </conditionalFormatting>
  <conditionalFormatting sqref="AO331 AO185:AO298 AO8:AO154">
    <cfRule type="cellIs" dxfId="30" priority="99" stopIfTrue="1" operator="equal">
      <formula>MAX($B8:$BW8,-99)</formula>
    </cfRule>
  </conditionalFormatting>
  <conditionalFormatting sqref="AP185:AQ331 AP8:AQ154 AQ185:AR330">
    <cfRule type="cellIs" dxfId="29" priority="98" stopIfTrue="1" operator="equal">
      <formula>MIN($B8:$BW8,99)</formula>
    </cfRule>
  </conditionalFormatting>
  <conditionalFormatting sqref="AP185:AQ331 AP8:AQ154 AQ185:AR330">
    <cfRule type="cellIs" dxfId="28" priority="97" stopIfTrue="1" operator="equal">
      <formula>MAX($B8:$BW8,-99)</formula>
    </cfRule>
  </conditionalFormatting>
  <conditionalFormatting sqref="AS185:AS330 AS8:AS154">
    <cfRule type="cellIs" dxfId="27" priority="96" stopIfTrue="1" operator="equal">
      <formula>MIN($B8:$BW8,99)</formula>
    </cfRule>
  </conditionalFormatting>
  <conditionalFormatting sqref="AS185:AS330 AS8:AS154">
    <cfRule type="cellIs" dxfId="26" priority="95" stopIfTrue="1" operator="equal">
      <formula>MAX($B8:$BW8,-99)</formula>
    </cfRule>
  </conditionalFormatting>
  <conditionalFormatting sqref="AR185:AR331 AR8:AR154">
    <cfRule type="cellIs" dxfId="25" priority="94" stopIfTrue="1" operator="equal">
      <formula>MIN($B8:$BW8,99)</formula>
    </cfRule>
  </conditionalFormatting>
  <conditionalFormatting sqref="AR185:AR331 AR8:AR154">
    <cfRule type="cellIs" dxfId="24" priority="93" stopIfTrue="1" operator="equal">
      <formula>MAX($B8:$BW8,-99)</formula>
    </cfRule>
  </conditionalFormatting>
  <conditionalFormatting sqref="AV185:BB331 AV8:BB154">
    <cfRule type="cellIs" dxfId="23" priority="92" stopIfTrue="1" operator="equal">
      <formula>MIN($B8:$BW8,99)</formula>
    </cfRule>
  </conditionalFormatting>
  <conditionalFormatting sqref="AV185:BB331 AV8:BB154">
    <cfRule type="cellIs" dxfId="22" priority="91" stopIfTrue="1" operator="equal">
      <formula>MAX($B8:$BW8,-99)</formula>
    </cfRule>
  </conditionalFormatting>
  <conditionalFormatting sqref="Z284:Z330">
    <cfRule type="cellIs" dxfId="21" priority="88" stopIfTrue="1" operator="equal">
      <formula>MIN($B284:$BW284,99)</formula>
    </cfRule>
  </conditionalFormatting>
  <conditionalFormatting sqref="Z284:Z330">
    <cfRule type="cellIs" dxfId="20" priority="87" stopIfTrue="1" operator="equal">
      <formula>MAX($B284:$BW284,-99)</formula>
    </cfRule>
  </conditionalFormatting>
  <conditionalFormatting sqref="AN284:AN330">
    <cfRule type="cellIs" dxfId="19" priority="86" stopIfTrue="1" operator="equal">
      <formula>MIN($B284:$BW284,99)</formula>
    </cfRule>
  </conditionalFormatting>
  <conditionalFormatting sqref="AN284:AN330">
    <cfRule type="cellIs" dxfId="18" priority="85" stopIfTrue="1" operator="equal">
      <formula>MAX($B284:$BW284,-99)</formula>
    </cfRule>
  </conditionalFormatting>
  <conditionalFormatting sqref="AO299:AO330">
    <cfRule type="cellIs" dxfId="17" priority="84" stopIfTrue="1" operator="equal">
      <formula>MIN($B299:$BW299,99)</formula>
    </cfRule>
  </conditionalFormatting>
  <conditionalFormatting sqref="AO299:AO330">
    <cfRule type="cellIs" dxfId="16" priority="83" stopIfTrue="1" operator="equal">
      <formula>MAX($B299:$BW299,-99)</formula>
    </cfRule>
  </conditionalFormatting>
  <conditionalFormatting sqref="AS331">
    <cfRule type="cellIs" dxfId="15" priority="82" stopIfTrue="1" operator="equal">
      <formula>MIN($B331:$BW331,99)</formula>
    </cfRule>
  </conditionalFormatting>
  <conditionalFormatting sqref="AS331">
    <cfRule type="cellIs" dxfId="14" priority="81" stopIfTrue="1" operator="equal">
      <formula>MAX($B331:$BW331,-99)</formula>
    </cfRule>
  </conditionalFormatting>
  <conditionalFormatting sqref="AP185:AP298">
    <cfRule type="cellIs" dxfId="13" priority="80" stopIfTrue="1" operator="equal">
      <formula>MIN($B185:$BW185,99)</formula>
    </cfRule>
  </conditionalFormatting>
  <conditionalFormatting sqref="AP185:AP298">
    <cfRule type="cellIs" dxfId="12" priority="79" stopIfTrue="1" operator="equal">
      <formula>MAX($B185:$BW185,-99)</formula>
    </cfRule>
  </conditionalFormatting>
  <conditionalFormatting sqref="AT185:AT330">
    <cfRule type="cellIs" dxfId="11" priority="78" stopIfTrue="1" operator="equal">
      <formula>MIN($B185:$BW185,99)</formula>
    </cfRule>
  </conditionalFormatting>
  <conditionalFormatting sqref="AT185:AT330">
    <cfRule type="cellIs" dxfId="10" priority="77" stopIfTrue="1" operator="equal">
      <formula>MAX($B185:$BW185,-99)</formula>
    </cfRule>
  </conditionalFormatting>
  <conditionalFormatting sqref="AS185:AS330">
    <cfRule type="cellIs" dxfId="9" priority="76" stopIfTrue="1" operator="equal">
      <formula>MIN($B185:$BW185,99)</formula>
    </cfRule>
  </conditionalFormatting>
  <conditionalFormatting sqref="AS185:AS330">
    <cfRule type="cellIs" dxfId="8" priority="75" stopIfTrue="1" operator="equal">
      <formula>MAX($B185:$BW185,-99)</formula>
    </cfRule>
  </conditionalFormatting>
  <conditionalFormatting sqref="AA284:AA330">
    <cfRule type="cellIs" dxfId="7" priority="74" stopIfTrue="1" operator="equal">
      <formula>MIN($B284:$BW284,99)</formula>
    </cfRule>
  </conditionalFormatting>
  <conditionalFormatting sqref="AA284:AA330">
    <cfRule type="cellIs" dxfId="6" priority="73" stopIfTrue="1" operator="equal">
      <formula>MAX($B284:$BW284,-99)</formula>
    </cfRule>
  </conditionalFormatting>
  <conditionalFormatting sqref="AO284:AO330">
    <cfRule type="cellIs" dxfId="5" priority="72" stopIfTrue="1" operator="equal">
      <formula>MIN($B284:$BW284,99)</formula>
    </cfRule>
  </conditionalFormatting>
  <conditionalFormatting sqref="AO284:AO330">
    <cfRule type="cellIs" dxfId="4" priority="71" stopIfTrue="1" operator="equal">
      <formula>MAX($B284:$BW284,-99)</formula>
    </cfRule>
  </conditionalFormatting>
  <conditionalFormatting sqref="AP299:AP330">
    <cfRule type="cellIs" dxfId="3" priority="70" stopIfTrue="1" operator="equal">
      <formula>MIN($B299:$BW299,99)</formula>
    </cfRule>
  </conditionalFormatting>
  <conditionalFormatting sqref="AP299:AP330">
    <cfRule type="cellIs" dxfId="2" priority="69" stopIfTrue="1" operator="equal">
      <formula>MAX($B299:$BW299,-99)</formula>
    </cfRule>
  </conditionalFormatting>
  <conditionalFormatting sqref="Y185:Y289">
    <cfRule type="cellIs" dxfId="1" priority="68" stopIfTrue="1" operator="equal">
      <formula>MIN($B185:$BW185,99)</formula>
    </cfRule>
  </conditionalFormatting>
  <conditionalFormatting sqref="Y185:Y289">
    <cfRule type="cellIs" dxfId="0" priority="67" stopIfTrue="1" operator="equal">
      <formula>MAX($B185:$BW185,-99)</formula>
    </cfRule>
  </conditionalFormatting>
  <pageMargins left="0.74791666666666667" right="0.74791666666666667" top="0.98402777777777772" bottom="0.98402777777777772" header="0.51180555555555551" footer="0.51180555555555551"/>
  <pageSetup firstPageNumber="0" orientation="portrait" horizontalDpi="300" verticalDpi="300"/>
  <ignoredErrors>
    <ignoredError sqref="M183:R184 CB338:CB414 AT183:AU184 U6:V7 G6 G422:G423 G337 U422:V423 U337:V337 I337:S337 I422:S423 I6:S7 AE6:AL7 AE337:AL337 AE422:AL423 AE157:AL157 X422:AC423 X337:AC337 X6:AC7 B337:E337 B422:E423 C157:E157 B6:E7 BC1:BP2 G157 I157:S157 U157:V157 X157:AC157 BC4:BP5 B171 AT164:AU164 B180 AT173:AU173 BC183:BZ184 BC6:BZ6 BC157:BZ157 BC164:BU164 BC173:BU173 AT6:AU7 AT157:AU157 AT337:BZ337 AT422:BZ423 AV157:BB157 AV6:BB6 CB8 AV163:BB166 AU465:BU466 AV168:BB175 AV177:BB184 AV159:BB159 B9:BY154 BC7:BY7 B8:BY8 BZ154" emptyCellReference="1"/>
  </ignoredErrors>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enableFormatConditionsCalculation="0"/>
  <dimension ref="A1:Q153"/>
  <sheetViews>
    <sheetView topLeftCell="A72" zoomScale="90" zoomScaleNormal="90" zoomScalePageLayoutView="90" workbookViewId="0">
      <selection activeCell="K97" sqref="K97"/>
    </sheetView>
  </sheetViews>
  <sheetFormatPr baseColWidth="10" defaultColWidth="11.6640625" defaultRowHeight="12" x14ac:dyDescent="0"/>
  <cols>
    <col min="10" max="10" width="12.6640625" customWidth="1"/>
  </cols>
  <sheetData>
    <row r="1" spans="1:15">
      <c r="A1" s="97" t="s">
        <v>187</v>
      </c>
      <c r="B1" s="98"/>
      <c r="C1" s="98"/>
      <c r="D1" s="98"/>
      <c r="E1" s="98"/>
      <c r="F1" s="98"/>
      <c r="G1" s="98"/>
      <c r="H1" s="98"/>
      <c r="I1" s="98"/>
      <c r="J1" s="105" t="s">
        <v>852</v>
      </c>
      <c r="K1" s="99"/>
      <c r="L1" s="99"/>
      <c r="M1" s="99"/>
      <c r="N1" s="99"/>
      <c r="O1" s="100"/>
    </row>
    <row r="2" spans="1:15">
      <c r="A2" s="101" t="s">
        <v>514</v>
      </c>
      <c r="B2" s="55"/>
      <c r="C2" s="55"/>
      <c r="D2" s="55"/>
      <c r="E2" s="55"/>
      <c r="F2" s="55"/>
      <c r="G2" s="55"/>
      <c r="H2" s="55"/>
      <c r="I2" s="55"/>
      <c r="J2" s="102"/>
      <c r="K2" s="102"/>
      <c r="L2" s="102"/>
      <c r="M2" s="102"/>
      <c r="N2" s="102"/>
      <c r="O2" s="103"/>
    </row>
    <row r="3" spans="1:15">
      <c r="A3" s="104"/>
      <c r="B3" s="55"/>
      <c r="C3" s="55"/>
      <c r="D3" s="55"/>
      <c r="E3" s="55"/>
      <c r="F3" s="55"/>
      <c r="G3" s="55"/>
      <c r="H3" s="55"/>
      <c r="I3" s="55"/>
      <c r="J3" s="102"/>
      <c r="K3" s="102"/>
      <c r="L3" s="102"/>
      <c r="M3" s="102"/>
      <c r="N3" s="102"/>
      <c r="O3" s="103"/>
    </row>
    <row r="4" spans="1:15">
      <c r="A4" s="669" t="s">
        <v>253</v>
      </c>
      <c r="B4" s="670"/>
      <c r="C4" s="670"/>
      <c r="D4" s="670"/>
      <c r="E4" s="55"/>
      <c r="F4" s="55"/>
      <c r="G4" s="105" t="s">
        <v>859</v>
      </c>
      <c r="H4" s="55"/>
      <c r="I4" s="55"/>
      <c r="J4" s="102"/>
      <c r="K4" s="102"/>
      <c r="L4" s="102"/>
      <c r="M4" s="102"/>
      <c r="N4" s="102"/>
      <c r="O4" s="103"/>
    </row>
    <row r="5" spans="1:15">
      <c r="A5" s="176"/>
      <c r="B5" s="55"/>
      <c r="C5" s="55"/>
      <c r="D5" s="55"/>
      <c r="E5" s="55"/>
      <c r="F5" s="55"/>
      <c r="G5" s="55"/>
      <c r="H5" s="55"/>
      <c r="I5" s="55"/>
      <c r="J5" s="102"/>
      <c r="K5" s="102"/>
      <c r="L5" s="102"/>
      <c r="M5" s="102"/>
      <c r="N5" s="102"/>
      <c r="O5" s="103"/>
    </row>
    <row r="6" spans="1:15">
      <c r="A6" s="176" t="s">
        <v>450</v>
      </c>
      <c r="B6" s="55"/>
      <c r="C6" s="55"/>
      <c r="D6" s="55"/>
      <c r="E6" s="55"/>
      <c r="F6" s="55"/>
      <c r="G6" s="105" t="s">
        <v>430</v>
      </c>
      <c r="H6" s="55"/>
      <c r="I6" s="55"/>
      <c r="J6" s="102"/>
      <c r="K6" s="102"/>
      <c r="L6" s="102"/>
      <c r="M6" s="102"/>
      <c r="N6" s="102"/>
      <c r="O6" s="103"/>
    </row>
    <row r="7" spans="1:15">
      <c r="A7" s="176"/>
      <c r="B7" s="55"/>
      <c r="C7" s="55"/>
      <c r="D7" s="55"/>
      <c r="E7" s="55"/>
      <c r="F7" s="55"/>
      <c r="G7" s="55"/>
      <c r="H7" s="55"/>
      <c r="I7" s="55"/>
      <c r="J7" s="102"/>
      <c r="K7" s="102"/>
      <c r="L7" s="102"/>
      <c r="M7" s="102"/>
      <c r="N7" s="102"/>
      <c r="O7" s="103"/>
    </row>
    <row r="8" spans="1:15">
      <c r="A8" s="101" t="s">
        <v>648</v>
      </c>
      <c r="B8" s="55"/>
      <c r="C8" s="55"/>
      <c r="D8" s="55"/>
      <c r="E8" s="55"/>
      <c r="F8" s="55"/>
      <c r="G8" s="55"/>
      <c r="H8" s="55"/>
      <c r="I8" s="55"/>
      <c r="J8" s="102"/>
      <c r="K8" s="102"/>
      <c r="L8" s="102"/>
      <c r="M8" s="102"/>
      <c r="N8" s="102"/>
      <c r="O8" s="103"/>
    </row>
    <row r="9" spans="1:15">
      <c r="A9" s="104" t="s">
        <v>649</v>
      </c>
      <c r="B9" s="55"/>
      <c r="C9" s="55"/>
      <c r="D9" s="55"/>
      <c r="E9" s="55"/>
      <c r="F9" s="55"/>
      <c r="G9" s="105" t="s">
        <v>284</v>
      </c>
      <c r="H9" s="55"/>
      <c r="I9" s="55"/>
      <c r="J9" s="102"/>
      <c r="K9" s="102"/>
      <c r="L9" s="102"/>
      <c r="M9" s="102"/>
      <c r="N9" s="102"/>
      <c r="O9" s="103"/>
    </row>
    <row r="10" spans="1:15">
      <c r="A10" s="104" t="s">
        <v>552</v>
      </c>
      <c r="B10" s="55"/>
      <c r="C10" s="55"/>
      <c r="D10" s="55"/>
      <c r="E10" s="55"/>
      <c r="F10" s="55"/>
      <c r="G10" s="105" t="s">
        <v>259</v>
      </c>
      <c r="H10" s="55"/>
      <c r="I10" s="55"/>
      <c r="J10" s="102"/>
      <c r="K10" s="102"/>
      <c r="L10" s="102"/>
      <c r="M10" s="102"/>
      <c r="N10" s="102"/>
      <c r="O10" s="103"/>
    </row>
    <row r="11" spans="1:15">
      <c r="A11" s="104" t="s">
        <v>645</v>
      </c>
      <c r="B11" s="55"/>
      <c r="C11" s="55"/>
      <c r="D11" s="55"/>
      <c r="E11" s="55"/>
      <c r="F11" s="55"/>
      <c r="G11" s="320" t="s">
        <v>286</v>
      </c>
      <c r="H11" s="55"/>
      <c r="I11" s="55"/>
      <c r="J11" s="102"/>
      <c r="K11" s="102"/>
      <c r="L11" s="102"/>
      <c r="M11" s="102"/>
      <c r="N11" s="102"/>
      <c r="O11" s="103"/>
    </row>
    <row r="12" spans="1:15">
      <c r="A12" s="176" t="s">
        <v>647</v>
      </c>
      <c r="B12" s="55"/>
      <c r="C12" s="55"/>
      <c r="D12" s="55"/>
      <c r="E12" s="55"/>
      <c r="F12" s="3"/>
      <c r="G12" s="175" t="s">
        <v>456</v>
      </c>
      <c r="H12" s="55"/>
      <c r="I12" s="55"/>
      <c r="J12" s="102"/>
      <c r="K12" s="102"/>
      <c r="L12" s="102"/>
      <c r="M12" s="102"/>
      <c r="N12" s="102"/>
      <c r="O12" s="103"/>
    </row>
    <row r="13" spans="1:15">
      <c r="A13" s="104" t="s">
        <v>646</v>
      </c>
      <c r="B13" s="55"/>
      <c r="C13" s="55"/>
      <c r="D13" s="55"/>
      <c r="E13" s="55"/>
      <c r="F13" s="55"/>
      <c r="G13" s="175" t="s">
        <v>644</v>
      </c>
      <c r="H13" s="55"/>
      <c r="I13" s="55"/>
      <c r="J13" s="102"/>
      <c r="K13" s="102"/>
      <c r="L13" s="102"/>
      <c r="M13" s="102"/>
      <c r="N13" s="102"/>
      <c r="O13" s="103"/>
    </row>
    <row r="14" spans="1:15">
      <c r="A14" s="104"/>
      <c r="B14" s="55"/>
      <c r="C14" s="55"/>
      <c r="D14" s="55"/>
      <c r="E14" s="55"/>
      <c r="F14" s="55"/>
      <c r="G14" s="175"/>
      <c r="H14" s="55"/>
      <c r="I14" s="55"/>
      <c r="J14" s="102"/>
      <c r="K14" s="102"/>
      <c r="L14" s="102"/>
      <c r="M14" s="102"/>
      <c r="N14" s="102"/>
      <c r="O14" s="103"/>
    </row>
    <row r="15" spans="1:15">
      <c r="A15" s="104" t="s">
        <v>559</v>
      </c>
      <c r="B15" s="55"/>
      <c r="C15" s="55"/>
      <c r="D15" s="55"/>
      <c r="E15" s="55"/>
      <c r="F15" s="55"/>
      <c r="G15" s="105" t="s">
        <v>258</v>
      </c>
      <c r="H15" s="55"/>
      <c r="I15" s="55"/>
      <c r="J15" s="102"/>
      <c r="K15" s="102"/>
      <c r="L15" s="102"/>
      <c r="M15" s="102"/>
      <c r="N15" s="102"/>
      <c r="O15" s="103"/>
    </row>
    <row r="16" spans="1:15">
      <c r="A16" s="104" t="s">
        <v>300</v>
      </c>
      <c r="B16" s="55"/>
      <c r="C16" s="55"/>
      <c r="D16" s="55"/>
      <c r="E16" s="55"/>
      <c r="F16" s="55"/>
      <c r="G16" s="105" t="s">
        <v>298</v>
      </c>
      <c r="H16" s="55"/>
      <c r="I16" s="55"/>
      <c r="J16" s="102"/>
      <c r="K16" s="102"/>
      <c r="L16" s="102"/>
      <c r="M16" s="102"/>
      <c r="N16" s="102"/>
      <c r="O16" s="103"/>
    </row>
    <row r="17" spans="1:15">
      <c r="A17" s="104" t="s">
        <v>511</v>
      </c>
      <c r="B17" s="55"/>
      <c r="C17" s="55"/>
      <c r="D17" s="55"/>
      <c r="E17" s="55"/>
      <c r="F17" s="55"/>
      <c r="G17" s="105" t="s">
        <v>471</v>
      </c>
      <c r="H17" s="55"/>
      <c r="I17" s="55"/>
      <c r="J17" s="102"/>
      <c r="K17" s="102"/>
      <c r="L17" s="102"/>
      <c r="M17" s="102"/>
      <c r="N17" s="102"/>
      <c r="O17" s="103"/>
    </row>
    <row r="18" spans="1:15">
      <c r="A18" s="104"/>
      <c r="B18" s="55"/>
      <c r="C18" s="55"/>
      <c r="D18" s="55"/>
      <c r="E18" s="55"/>
      <c r="F18" s="55"/>
      <c r="G18" s="319"/>
      <c r="H18" s="55"/>
      <c r="I18" s="55"/>
      <c r="J18" s="102"/>
      <c r="K18" s="102"/>
      <c r="L18" s="102"/>
      <c r="M18" s="102"/>
      <c r="N18" s="102"/>
      <c r="O18" s="103"/>
    </row>
    <row r="19" spans="1:15">
      <c r="A19" s="104"/>
      <c r="B19" s="55"/>
      <c r="C19" s="55"/>
      <c r="D19" s="55"/>
      <c r="E19" s="55"/>
      <c r="F19" s="55"/>
      <c r="G19" s="105"/>
      <c r="H19" s="55"/>
      <c r="I19" s="55"/>
      <c r="J19" s="102"/>
      <c r="K19" s="102"/>
      <c r="L19" s="102"/>
      <c r="M19" s="102"/>
      <c r="N19" s="102"/>
      <c r="O19" s="103"/>
    </row>
    <row r="20" spans="1:15">
      <c r="A20" s="104"/>
      <c r="B20" s="55"/>
      <c r="C20" s="55"/>
      <c r="D20" s="55"/>
      <c r="E20" s="55"/>
      <c r="F20" s="55"/>
      <c r="G20" s="105"/>
      <c r="H20" s="55"/>
      <c r="I20" s="55"/>
      <c r="J20" s="102"/>
      <c r="K20" s="102"/>
      <c r="L20" s="102"/>
      <c r="M20" s="102"/>
      <c r="N20" s="102"/>
      <c r="O20" s="103"/>
    </row>
    <row r="21" spans="1:15">
      <c r="A21" s="332" t="s">
        <v>731</v>
      </c>
      <c r="B21" s="55"/>
      <c r="C21" s="55"/>
      <c r="D21" s="55"/>
      <c r="E21" s="55"/>
      <c r="F21" s="55"/>
      <c r="G21" s="55"/>
      <c r="H21" s="55"/>
      <c r="I21" s="55"/>
      <c r="J21" s="102"/>
      <c r="K21" s="102"/>
      <c r="L21" s="102"/>
      <c r="M21" s="102"/>
      <c r="N21" s="102"/>
      <c r="O21" s="103"/>
    </row>
    <row r="22" spans="1:15">
      <c r="A22" s="104" t="s">
        <v>662</v>
      </c>
      <c r="B22" s="55"/>
      <c r="C22" s="55"/>
      <c r="D22" s="55"/>
      <c r="E22" s="55"/>
      <c r="F22" s="55"/>
      <c r="G22" s="105"/>
      <c r="H22" s="55"/>
      <c r="I22" s="55"/>
      <c r="J22" s="102"/>
      <c r="K22" s="102"/>
      <c r="L22" s="102"/>
      <c r="M22" s="102"/>
      <c r="N22" s="102"/>
      <c r="O22" s="103"/>
    </row>
    <row r="23" spans="1:15">
      <c r="A23" s="104" t="s">
        <v>798</v>
      </c>
      <c r="B23" s="55"/>
      <c r="C23" s="55"/>
      <c r="D23" s="55"/>
      <c r="E23" s="55"/>
      <c r="F23" s="55"/>
      <c r="G23" s="105"/>
      <c r="H23" s="55"/>
      <c r="I23" s="55"/>
      <c r="J23" s="102"/>
      <c r="K23" s="102"/>
      <c r="L23" s="102"/>
      <c r="M23" s="102"/>
      <c r="N23" s="102"/>
      <c r="O23" s="103"/>
    </row>
    <row r="24" spans="1:15">
      <c r="A24" s="184" t="s">
        <v>733</v>
      </c>
      <c r="B24" s="55"/>
      <c r="C24" s="55"/>
      <c r="D24" s="55"/>
      <c r="E24" s="55"/>
      <c r="F24" s="55"/>
      <c r="G24" s="105"/>
      <c r="H24" s="55"/>
      <c r="I24" s="55"/>
      <c r="J24" s="102"/>
      <c r="K24" s="102"/>
      <c r="L24" s="102"/>
      <c r="M24" s="102"/>
      <c r="N24" s="102"/>
      <c r="O24" s="103"/>
    </row>
    <row r="25" spans="1:15">
      <c r="A25" s="104" t="s">
        <v>732</v>
      </c>
      <c r="B25" s="55"/>
      <c r="C25" s="55"/>
      <c r="D25" s="55"/>
      <c r="E25" s="55"/>
      <c r="F25" s="55"/>
      <c r="G25" s="105"/>
      <c r="H25" s="55"/>
      <c r="I25" s="55"/>
      <c r="J25" s="102"/>
      <c r="K25" s="102"/>
      <c r="L25" s="102"/>
      <c r="M25" s="102"/>
      <c r="N25" s="102"/>
      <c r="O25" s="103"/>
    </row>
    <row r="26" spans="1:15">
      <c r="A26" s="184" t="s">
        <v>532</v>
      </c>
      <c r="B26" s="55"/>
      <c r="C26" s="55"/>
      <c r="D26" s="55"/>
      <c r="E26" s="55"/>
      <c r="F26" s="55"/>
      <c r="G26" s="105"/>
      <c r="H26" s="55"/>
      <c r="I26" s="55"/>
      <c r="J26" s="102"/>
      <c r="K26" s="102"/>
      <c r="L26" s="102"/>
      <c r="M26" s="102"/>
      <c r="N26" s="102"/>
      <c r="O26" s="103"/>
    </row>
    <row r="27" spans="1:15">
      <c r="A27" s="104" t="s">
        <v>799</v>
      </c>
      <c r="B27" s="55"/>
      <c r="C27" s="55"/>
      <c r="D27" s="55"/>
      <c r="E27" s="55"/>
      <c r="F27" s="55"/>
      <c r="G27" s="105"/>
      <c r="H27" s="55"/>
      <c r="I27" s="55"/>
      <c r="J27" s="102"/>
      <c r="K27" s="102"/>
      <c r="L27" s="102"/>
      <c r="M27" s="102"/>
      <c r="N27" s="102"/>
      <c r="O27" s="103"/>
    </row>
    <row r="28" spans="1:15">
      <c r="A28" s="184"/>
      <c r="B28" s="55"/>
      <c r="C28" s="55"/>
      <c r="D28" s="55"/>
      <c r="E28" s="55"/>
      <c r="F28" s="55"/>
      <c r="G28" s="105"/>
      <c r="H28" s="55"/>
      <c r="I28" s="55"/>
      <c r="J28" s="102"/>
      <c r="K28" s="102"/>
      <c r="L28" s="102"/>
      <c r="M28" s="102"/>
      <c r="N28" s="102"/>
      <c r="O28" s="103"/>
    </row>
    <row r="29" spans="1:15">
      <c r="A29" s="184"/>
      <c r="B29" s="55"/>
      <c r="C29" s="55"/>
      <c r="D29" s="55"/>
      <c r="E29" s="55"/>
      <c r="F29" s="55"/>
      <c r="G29" s="105"/>
      <c r="H29" s="55"/>
      <c r="I29" s="55"/>
      <c r="J29" s="102"/>
      <c r="K29" s="102"/>
      <c r="L29" s="102"/>
      <c r="M29" s="102"/>
      <c r="N29" s="102"/>
      <c r="O29" s="103"/>
    </row>
    <row r="30" spans="1:15">
      <c r="A30" s="104"/>
      <c r="B30" s="55"/>
      <c r="C30" s="55"/>
      <c r="D30" s="55"/>
      <c r="E30" s="55"/>
      <c r="F30" s="55"/>
      <c r="G30" s="55"/>
      <c r="H30" s="55"/>
      <c r="I30" s="55"/>
      <c r="J30" s="102"/>
      <c r="K30" s="102"/>
      <c r="L30" s="102"/>
      <c r="M30" s="102"/>
      <c r="N30" s="102"/>
      <c r="O30" s="103"/>
    </row>
    <row r="31" spans="1:15">
      <c r="A31" s="101" t="s">
        <v>564</v>
      </c>
      <c r="B31" s="55"/>
      <c r="C31" s="55"/>
      <c r="D31" s="55"/>
      <c r="E31" s="55"/>
      <c r="F31" s="56" t="s">
        <v>725</v>
      </c>
      <c r="G31" s="55"/>
      <c r="H31" s="55"/>
      <c r="I31" s="55"/>
      <c r="J31" s="55"/>
      <c r="K31" s="56" t="s">
        <v>595</v>
      </c>
      <c r="L31" s="55"/>
      <c r="M31" s="55"/>
      <c r="N31" s="55"/>
      <c r="O31" s="103"/>
    </row>
    <row r="32" spans="1:15">
      <c r="A32" s="184" t="s">
        <v>538</v>
      </c>
      <c r="B32" s="55"/>
      <c r="C32" s="55"/>
      <c r="D32" s="55"/>
      <c r="E32" s="55"/>
      <c r="F32" s="107" t="s">
        <v>727</v>
      </c>
      <c r="G32" s="55"/>
      <c r="H32" s="55"/>
      <c r="I32" s="55"/>
      <c r="J32" s="55"/>
      <c r="K32" s="107" t="s">
        <v>308</v>
      </c>
      <c r="L32" s="55"/>
      <c r="M32" s="55"/>
      <c r="N32" s="55"/>
      <c r="O32" s="103"/>
    </row>
    <row r="33" spans="1:15">
      <c r="A33" s="331" t="s">
        <v>537</v>
      </c>
      <c r="B33" s="55"/>
      <c r="C33" s="55"/>
      <c r="D33" s="55"/>
      <c r="E33" s="55"/>
      <c r="F33" s="55" t="s">
        <v>459</v>
      </c>
      <c r="G33" s="55"/>
      <c r="H33" s="55"/>
      <c r="I33" s="55"/>
      <c r="J33" s="55"/>
      <c r="K33" s="55" t="s">
        <v>680</v>
      </c>
      <c r="L33" s="102"/>
      <c r="M33" s="102"/>
      <c r="N33" s="55"/>
      <c r="O33" s="103"/>
    </row>
    <row r="34" spans="1:15">
      <c r="A34" s="176" t="s">
        <v>541</v>
      </c>
      <c r="B34" s="55"/>
      <c r="C34" s="55"/>
      <c r="D34" s="55"/>
      <c r="E34" s="55"/>
      <c r="F34" s="55" t="s">
        <v>604</v>
      </c>
      <c r="G34" s="55"/>
      <c r="H34" s="55"/>
      <c r="I34" s="55"/>
      <c r="J34" s="55"/>
      <c r="K34" s="55" t="s">
        <v>681</v>
      </c>
      <c r="L34" s="102"/>
      <c r="M34" s="102"/>
      <c r="N34" s="102"/>
      <c r="O34" s="103"/>
    </row>
    <row r="35" spans="1:15">
      <c r="A35" s="104" t="s">
        <v>482</v>
      </c>
      <c r="B35" s="55"/>
      <c r="C35" s="55"/>
      <c r="D35" s="55"/>
      <c r="E35" s="55"/>
      <c r="F35" s="55"/>
      <c r="G35" s="55"/>
      <c r="H35" s="55"/>
      <c r="I35" s="55"/>
      <c r="J35" s="55"/>
      <c r="K35" s="55" t="s">
        <v>605</v>
      </c>
      <c r="L35" s="102"/>
      <c r="M35" s="102"/>
      <c r="N35" s="102"/>
      <c r="O35" s="103"/>
    </row>
    <row r="36" spans="1:15">
      <c r="A36" s="104"/>
      <c r="B36" s="55"/>
      <c r="C36" s="55"/>
      <c r="D36" s="55"/>
      <c r="E36" s="55"/>
      <c r="F36" s="56" t="s">
        <v>729</v>
      </c>
      <c r="G36" s="55"/>
      <c r="H36" s="55"/>
      <c r="I36" s="55"/>
      <c r="J36" s="55"/>
      <c r="K36" s="55"/>
      <c r="L36" s="55"/>
      <c r="M36" s="55"/>
      <c r="N36" s="55"/>
      <c r="O36" s="103"/>
    </row>
    <row r="37" spans="1:15">
      <c r="A37" s="101" t="s">
        <v>565</v>
      </c>
      <c r="B37" s="55"/>
      <c r="C37" s="55"/>
      <c r="D37" s="55"/>
      <c r="E37" s="55"/>
      <c r="F37" s="107" t="s">
        <v>600</v>
      </c>
      <c r="G37" s="55"/>
      <c r="H37" s="55"/>
      <c r="I37" s="55"/>
      <c r="J37" s="55"/>
      <c r="K37" s="56" t="s">
        <v>594</v>
      </c>
      <c r="L37" s="55"/>
      <c r="M37" s="55"/>
      <c r="N37" s="55"/>
      <c r="O37" s="103"/>
    </row>
    <row r="38" spans="1:15">
      <c r="A38" s="184" t="s">
        <v>233</v>
      </c>
      <c r="B38" s="55"/>
      <c r="C38" s="55"/>
      <c r="D38" s="55"/>
      <c r="E38" s="55"/>
      <c r="F38" s="273" t="s">
        <v>750</v>
      </c>
      <c r="G38" s="55"/>
      <c r="H38" s="55"/>
      <c r="I38" s="55"/>
      <c r="J38" s="55"/>
      <c r="K38" s="55" t="s">
        <v>231</v>
      </c>
      <c r="L38" s="55"/>
      <c r="M38" s="55"/>
      <c r="N38" s="55"/>
      <c r="O38" s="103"/>
    </row>
    <row r="39" spans="1:15">
      <c r="A39" s="176" t="s">
        <v>689</v>
      </c>
      <c r="B39" s="55"/>
      <c r="C39" s="55"/>
      <c r="D39" s="55"/>
      <c r="E39" s="55"/>
      <c r="F39" s="273" t="s">
        <v>492</v>
      </c>
      <c r="G39" s="55"/>
      <c r="H39" s="55"/>
      <c r="I39" s="55"/>
      <c r="J39" s="55"/>
      <c r="K39" s="55" t="s">
        <v>549</v>
      </c>
      <c r="L39" s="55"/>
      <c r="M39" s="55"/>
      <c r="N39" s="55"/>
      <c r="O39" s="103"/>
    </row>
    <row r="40" spans="1:15">
      <c r="A40" s="104" t="s">
        <v>690</v>
      </c>
      <c r="B40" s="55"/>
      <c r="C40" s="55"/>
      <c r="D40" s="55"/>
      <c r="E40" s="55"/>
      <c r="F40" s="3" t="s">
        <v>743</v>
      </c>
      <c r="G40" s="55"/>
      <c r="H40" s="3"/>
      <c r="I40" s="55"/>
      <c r="J40" s="55"/>
      <c r="K40" s="55" t="s">
        <v>684</v>
      </c>
      <c r="L40" s="55"/>
      <c r="M40" s="55"/>
      <c r="N40" s="55"/>
      <c r="O40" s="103"/>
    </row>
    <row r="41" spans="1:15">
      <c r="A41" s="104" t="s">
        <v>691</v>
      </c>
      <c r="B41" s="55"/>
      <c r="C41" s="55"/>
      <c r="D41" s="55"/>
      <c r="E41" s="55"/>
      <c r="F41" s="273" t="s">
        <v>744</v>
      </c>
      <c r="G41" s="55"/>
      <c r="H41" s="55"/>
      <c r="I41" s="55"/>
      <c r="J41" s="55"/>
      <c r="K41" s="55"/>
      <c r="L41" s="55"/>
      <c r="M41" s="55"/>
      <c r="N41" s="55"/>
      <c r="O41" s="103"/>
    </row>
    <row r="42" spans="1:15">
      <c r="A42" s="104" t="s">
        <v>484</v>
      </c>
      <c r="B42" s="55"/>
      <c r="C42" s="55"/>
      <c r="D42" s="55"/>
      <c r="E42" s="55"/>
      <c r="F42" s="55" t="s">
        <v>614</v>
      </c>
      <c r="G42" s="55"/>
      <c r="H42" s="55"/>
      <c r="I42" s="55"/>
      <c r="J42" s="55"/>
      <c r="K42" s="56" t="s">
        <v>593</v>
      </c>
      <c r="L42" s="55"/>
      <c r="M42" s="55"/>
      <c r="N42" s="55"/>
      <c r="O42" s="106"/>
    </row>
    <row r="43" spans="1:15">
      <c r="A43" s="104"/>
      <c r="B43" s="55"/>
      <c r="C43" s="55"/>
      <c r="D43" s="55"/>
      <c r="E43" s="55"/>
      <c r="F43" s="55"/>
      <c r="G43" s="55"/>
      <c r="H43" s="55"/>
      <c r="I43" s="55"/>
      <c r="J43" s="55"/>
      <c r="K43" s="55" t="s">
        <v>232</v>
      </c>
      <c r="L43" s="55"/>
      <c r="M43" s="55"/>
      <c r="N43" s="55"/>
      <c r="O43" s="106"/>
    </row>
    <row r="44" spans="1:15">
      <c r="A44" s="101" t="s">
        <v>566</v>
      </c>
      <c r="B44" s="55"/>
      <c r="C44" s="55"/>
      <c r="D44" s="55"/>
      <c r="E44" s="55"/>
      <c r="F44" s="56" t="s">
        <v>726</v>
      </c>
      <c r="G44" s="55"/>
      <c r="H44" s="55"/>
      <c r="I44" s="55"/>
      <c r="J44" s="55"/>
      <c r="K44" s="273" t="s">
        <v>734</v>
      </c>
      <c r="L44" s="55"/>
      <c r="M44" s="55"/>
      <c r="N44" s="55"/>
      <c r="O44" s="106"/>
    </row>
    <row r="45" spans="1:15">
      <c r="A45" s="104" t="s">
        <v>230</v>
      </c>
      <c r="B45" s="55"/>
      <c r="C45" s="55"/>
      <c r="D45" s="55"/>
      <c r="E45" s="55"/>
      <c r="F45" s="107" t="s">
        <v>600</v>
      </c>
      <c r="G45" s="55"/>
      <c r="H45" s="55"/>
      <c r="I45" s="55"/>
      <c r="J45" s="55"/>
      <c r="K45" s="273" t="s">
        <v>779</v>
      </c>
      <c r="L45" s="55"/>
      <c r="M45" s="55"/>
      <c r="N45" s="55"/>
      <c r="O45" s="106"/>
    </row>
    <row r="46" spans="1:15">
      <c r="A46" s="176" t="s">
        <v>539</v>
      </c>
      <c r="B46" s="55"/>
      <c r="C46" s="55"/>
      <c r="D46" s="55"/>
      <c r="E46" s="55"/>
      <c r="F46" s="273" t="s">
        <v>747</v>
      </c>
      <c r="G46" s="55"/>
      <c r="H46" s="55"/>
      <c r="I46" s="55"/>
      <c r="J46" s="55"/>
      <c r="K46" s="55" t="s">
        <v>735</v>
      </c>
      <c r="L46" s="55"/>
      <c r="M46" s="55"/>
      <c r="N46" s="55"/>
      <c r="O46" s="106"/>
    </row>
    <row r="47" spans="1:15">
      <c r="A47" s="104" t="s">
        <v>774</v>
      </c>
      <c r="B47" s="55"/>
      <c r="C47" s="55"/>
      <c r="D47" s="55"/>
      <c r="E47" s="55"/>
      <c r="F47" s="273" t="s">
        <v>492</v>
      </c>
      <c r="G47" s="55"/>
      <c r="H47" s="55"/>
      <c r="I47" s="55"/>
      <c r="J47" s="55"/>
      <c r="K47" s="55" t="s">
        <v>687</v>
      </c>
      <c r="L47" s="55"/>
      <c r="M47" s="55"/>
      <c r="N47" s="55"/>
      <c r="O47" s="106"/>
    </row>
    <row r="48" spans="1:15">
      <c r="A48" s="104" t="s">
        <v>485</v>
      </c>
      <c r="B48" s="55"/>
      <c r="C48" s="55"/>
      <c r="D48" s="55"/>
      <c r="E48" s="55"/>
      <c r="F48" s="3" t="s">
        <v>746</v>
      </c>
      <c r="G48" s="55"/>
      <c r="H48" s="55"/>
      <c r="I48" s="3"/>
      <c r="J48" s="55"/>
      <c r="K48" s="55" t="s">
        <v>606</v>
      </c>
      <c r="L48" s="55"/>
      <c r="M48" s="55"/>
      <c r="N48" s="55"/>
      <c r="O48" s="106"/>
    </row>
    <row r="49" spans="1:17">
      <c r="A49" s="104"/>
      <c r="B49" s="55"/>
      <c r="C49" s="55"/>
      <c r="D49" s="55"/>
      <c r="E49" s="55"/>
      <c r="F49" s="273" t="s">
        <v>745</v>
      </c>
      <c r="G49" s="55"/>
      <c r="H49" s="55"/>
      <c r="I49" s="55"/>
      <c r="J49" s="55"/>
      <c r="K49" s="55"/>
      <c r="L49" s="55"/>
      <c r="M49" s="55"/>
      <c r="N49" s="55"/>
      <c r="O49" s="106"/>
    </row>
    <row r="50" spans="1:17">
      <c r="A50" s="101" t="s">
        <v>567</v>
      </c>
      <c r="B50" s="55"/>
      <c r="C50" s="55"/>
      <c r="D50" s="55"/>
      <c r="E50" s="55"/>
      <c r="F50" s="55" t="s">
        <v>486</v>
      </c>
      <c r="G50" s="55"/>
      <c r="H50" s="55"/>
      <c r="I50" s="55"/>
      <c r="J50" s="55"/>
      <c r="K50" s="56" t="s">
        <v>586</v>
      </c>
      <c r="L50" s="55"/>
      <c r="M50" s="55"/>
      <c r="N50" s="55"/>
      <c r="O50" s="103"/>
    </row>
    <row r="51" spans="1:17">
      <c r="A51" s="104" t="s">
        <v>234</v>
      </c>
      <c r="B51" s="55"/>
      <c r="C51" s="55"/>
      <c r="D51" s="55"/>
      <c r="E51" s="55"/>
      <c r="F51" s="55"/>
      <c r="G51" s="55"/>
      <c r="H51" s="55"/>
      <c r="I51" s="55"/>
      <c r="J51" s="55"/>
      <c r="K51" s="55" t="s">
        <v>229</v>
      </c>
      <c r="L51" s="55"/>
      <c r="M51" s="55"/>
      <c r="N51" s="55"/>
      <c r="O51" s="103"/>
    </row>
    <row r="52" spans="1:17">
      <c r="A52" s="176" t="s">
        <v>539</v>
      </c>
      <c r="B52" s="55"/>
      <c r="C52" s="55"/>
      <c r="D52" s="55"/>
      <c r="E52" s="55"/>
      <c r="F52" s="56" t="s">
        <v>577</v>
      </c>
      <c r="G52" s="55"/>
      <c r="H52" s="55"/>
      <c r="I52" s="55"/>
      <c r="J52" s="55"/>
      <c r="K52" s="273" t="s">
        <v>550</v>
      </c>
      <c r="L52" s="55"/>
      <c r="M52" s="55"/>
      <c r="N52" s="55"/>
      <c r="O52" s="103"/>
    </row>
    <row r="53" spans="1:17">
      <c r="A53" s="104" t="s">
        <v>775</v>
      </c>
      <c r="B53" s="55"/>
      <c r="C53" s="55"/>
      <c r="D53" s="55"/>
      <c r="E53" s="55"/>
      <c r="F53" s="107" t="s">
        <v>600</v>
      </c>
      <c r="G53" s="55"/>
      <c r="H53" s="55"/>
      <c r="I53" s="55"/>
      <c r="J53" s="55"/>
      <c r="K53" s="273" t="s">
        <v>778</v>
      </c>
      <c r="L53" s="55"/>
      <c r="M53" s="55"/>
      <c r="N53" s="55"/>
      <c r="O53" s="103"/>
    </row>
    <row r="54" spans="1:17">
      <c r="A54" s="104" t="s">
        <v>487</v>
      </c>
      <c r="B54" s="55"/>
      <c r="C54" s="55"/>
      <c r="D54" s="55"/>
      <c r="E54" s="55"/>
      <c r="F54" s="55" t="s">
        <v>458</v>
      </c>
      <c r="G54" s="55"/>
      <c r="H54" s="55"/>
      <c r="I54" s="55"/>
      <c r="J54" s="55"/>
      <c r="K54" s="3" t="s">
        <v>525</v>
      </c>
      <c r="L54" s="55"/>
      <c r="M54" s="55"/>
      <c r="N54" s="55"/>
      <c r="O54" s="103"/>
    </row>
    <row r="55" spans="1:17">
      <c r="A55" s="104"/>
      <c r="B55" s="55"/>
      <c r="C55" s="55"/>
      <c r="D55" s="55"/>
      <c r="E55" s="55"/>
      <c r="F55" s="55" t="s">
        <v>615</v>
      </c>
      <c r="G55" s="55"/>
      <c r="H55" s="55"/>
      <c r="I55" s="55"/>
      <c r="J55" s="55"/>
      <c r="K55" s="55" t="s">
        <v>483</v>
      </c>
      <c r="L55" s="55"/>
      <c r="M55" s="55"/>
      <c r="N55" s="55"/>
      <c r="O55" s="103"/>
    </row>
    <row r="56" spans="1:17">
      <c r="A56" s="101" t="s">
        <v>568</v>
      </c>
      <c r="B56" s="55"/>
      <c r="C56" s="55"/>
      <c r="D56" s="55"/>
      <c r="E56" s="55"/>
      <c r="F56" s="55"/>
      <c r="G56" s="55"/>
      <c r="H56" s="55"/>
      <c r="I56" s="55"/>
      <c r="J56" s="55"/>
      <c r="K56" s="55"/>
      <c r="L56" s="55"/>
      <c r="M56" s="55"/>
      <c r="N56" s="55"/>
      <c r="O56" s="106"/>
    </row>
    <row r="57" spans="1:17">
      <c r="A57" s="104" t="s">
        <v>235</v>
      </c>
      <c r="B57" s="55"/>
      <c r="C57" s="55"/>
      <c r="D57" s="55"/>
      <c r="E57" s="55"/>
      <c r="F57" s="56" t="s">
        <v>578</v>
      </c>
      <c r="G57" s="55"/>
      <c r="H57" s="55"/>
      <c r="I57" s="55"/>
      <c r="J57" s="55"/>
      <c r="K57" s="56" t="s">
        <v>819</v>
      </c>
      <c r="L57" s="55"/>
      <c r="M57" s="55"/>
      <c r="N57" s="55"/>
      <c r="O57" s="106"/>
    </row>
    <row r="58" spans="1:17">
      <c r="A58" s="176" t="s">
        <v>539</v>
      </c>
      <c r="B58" s="55"/>
      <c r="C58" s="55"/>
      <c r="D58" s="55"/>
      <c r="E58" s="55"/>
      <c r="F58" s="107" t="s">
        <v>600</v>
      </c>
      <c r="G58" s="55"/>
      <c r="H58" s="55"/>
      <c r="I58" s="55"/>
      <c r="J58" s="55"/>
      <c r="K58" s="55" t="s">
        <v>229</v>
      </c>
      <c r="L58" s="55"/>
      <c r="M58" s="55"/>
      <c r="N58" s="55"/>
      <c r="O58" s="106"/>
    </row>
    <row r="59" spans="1:17">
      <c r="A59" s="104" t="s">
        <v>771</v>
      </c>
      <c r="B59" s="55"/>
      <c r="C59" s="55"/>
      <c r="D59" s="55"/>
      <c r="E59" s="55"/>
      <c r="F59" s="55" t="s">
        <v>457</v>
      </c>
      <c r="G59" s="55"/>
      <c r="H59" s="55"/>
      <c r="I59" s="55"/>
      <c r="J59" s="55"/>
      <c r="K59" s="273" t="s">
        <v>680</v>
      </c>
      <c r="L59" s="55"/>
      <c r="M59" s="55"/>
      <c r="N59" s="55"/>
      <c r="O59" s="106"/>
    </row>
    <row r="60" spans="1:17">
      <c r="A60" s="104" t="s">
        <v>770</v>
      </c>
      <c r="B60" s="55"/>
      <c r="C60" s="55"/>
      <c r="D60" s="55"/>
      <c r="E60" s="55"/>
      <c r="F60" s="55" t="s">
        <v>616</v>
      </c>
      <c r="G60" s="55"/>
      <c r="H60" s="55"/>
      <c r="I60" s="55"/>
      <c r="J60" s="55"/>
      <c r="K60" s="273" t="s">
        <v>778</v>
      </c>
      <c r="L60" s="55"/>
      <c r="M60" s="55"/>
      <c r="N60" s="55"/>
      <c r="O60" s="106"/>
      <c r="Q60" s="115"/>
    </row>
    <row r="61" spans="1:17">
      <c r="A61" s="104" t="s">
        <v>657</v>
      </c>
      <c r="B61" s="55"/>
      <c r="C61" s="55"/>
      <c r="D61" s="55"/>
      <c r="E61" s="55"/>
      <c r="F61" s="55"/>
      <c r="G61" s="55"/>
      <c r="H61" s="55"/>
      <c r="I61" s="55"/>
      <c r="J61" s="55"/>
      <c r="K61" s="3" t="s">
        <v>820</v>
      </c>
      <c r="L61" s="55"/>
      <c r="M61" s="55"/>
      <c r="N61" s="55"/>
      <c r="O61" s="106"/>
    </row>
    <row r="62" spans="1:17">
      <c r="A62" s="104"/>
      <c r="B62" s="55"/>
      <c r="C62" s="55"/>
      <c r="D62" s="55"/>
      <c r="E62" s="55"/>
      <c r="F62" s="56" t="s">
        <v>579</v>
      </c>
      <c r="G62" s="55"/>
      <c r="H62" s="55"/>
      <c r="I62" s="55"/>
      <c r="J62" s="55"/>
      <c r="K62" s="55" t="s">
        <v>821</v>
      </c>
      <c r="L62" s="55"/>
      <c r="M62" s="55"/>
      <c r="N62" s="55"/>
      <c r="O62" s="106"/>
    </row>
    <row r="63" spans="1:17">
      <c r="A63" s="101" t="s">
        <v>570</v>
      </c>
      <c r="B63" s="55"/>
      <c r="C63" s="55"/>
      <c r="D63" s="55"/>
      <c r="E63" s="55"/>
      <c r="F63" s="107" t="s">
        <v>600</v>
      </c>
      <c r="G63" s="55"/>
      <c r="H63" s="55"/>
      <c r="I63" s="55"/>
      <c r="J63" s="55"/>
      <c r="K63" s="55"/>
      <c r="L63" s="55"/>
      <c r="M63" s="55"/>
      <c r="N63" s="55"/>
      <c r="O63" s="106"/>
    </row>
    <row r="64" spans="1:17">
      <c r="A64" s="104" t="s">
        <v>235</v>
      </c>
      <c r="B64" s="55"/>
      <c r="C64" s="55"/>
      <c r="D64" s="55"/>
      <c r="E64" s="55"/>
      <c r="F64" s="273" t="s">
        <v>473</v>
      </c>
      <c r="G64" s="55"/>
      <c r="H64" s="55"/>
      <c r="I64" s="55"/>
      <c r="J64" s="55"/>
      <c r="K64" s="56" t="s">
        <v>587</v>
      </c>
      <c r="L64" s="55"/>
      <c r="M64" s="55"/>
      <c r="N64" s="55"/>
      <c r="O64" s="106"/>
    </row>
    <row r="65" spans="1:17">
      <c r="A65" s="357" t="s">
        <v>540</v>
      </c>
      <c r="B65" s="55"/>
      <c r="C65" s="55"/>
      <c r="D65" s="55"/>
      <c r="E65" s="55"/>
      <c r="F65" s="55" t="s">
        <v>479</v>
      </c>
      <c r="G65" s="55"/>
      <c r="H65" s="55"/>
      <c r="I65" s="55"/>
      <c r="J65" s="55"/>
      <c r="K65" s="107" t="s">
        <v>699</v>
      </c>
      <c r="L65" s="55"/>
      <c r="M65" s="55"/>
      <c r="N65" s="55"/>
      <c r="O65" s="106"/>
    </row>
    <row r="66" spans="1:17">
      <c r="A66" s="357" t="s">
        <v>772</v>
      </c>
      <c r="B66" s="55"/>
      <c r="C66" s="55"/>
      <c r="D66" s="55"/>
      <c r="E66" s="55"/>
      <c r="F66" s="55" t="s">
        <v>480</v>
      </c>
      <c r="G66" s="55"/>
      <c r="H66" s="55"/>
      <c r="I66" s="55"/>
      <c r="J66" s="55"/>
      <c r="K66" s="273" t="s">
        <v>757</v>
      </c>
      <c r="L66" s="55"/>
      <c r="M66" s="55"/>
      <c r="N66" s="55"/>
      <c r="O66" s="106"/>
    </row>
    <row r="67" spans="1:17">
      <c r="A67" s="357" t="s">
        <v>773</v>
      </c>
      <c r="B67" s="55"/>
      <c r="C67" s="55"/>
      <c r="D67" s="55"/>
      <c r="E67" s="55"/>
      <c r="F67" s="273"/>
      <c r="G67" s="55"/>
      <c r="H67" s="55"/>
      <c r="I67" s="55"/>
      <c r="J67" s="55"/>
      <c r="K67" s="273" t="s">
        <v>758</v>
      </c>
      <c r="L67" s="55"/>
      <c r="M67" s="55"/>
      <c r="N67" s="55"/>
      <c r="O67" s="106"/>
    </row>
    <row r="68" spans="1:17">
      <c r="A68" s="357" t="s">
        <v>655</v>
      </c>
      <c r="B68" s="55"/>
      <c r="C68" s="55"/>
      <c r="D68" s="55"/>
      <c r="E68" s="55"/>
      <c r="F68" s="56" t="s">
        <v>730</v>
      </c>
      <c r="G68" s="55"/>
      <c r="H68" s="55"/>
      <c r="I68" s="55"/>
      <c r="J68" s="55"/>
      <c r="K68" s="55" t="s">
        <v>481</v>
      </c>
      <c r="L68" s="55"/>
      <c r="M68" s="55"/>
      <c r="N68" s="55"/>
      <c r="O68" s="106"/>
      <c r="Q68" s="51"/>
    </row>
    <row r="69" spans="1:17">
      <c r="A69" s="104"/>
      <c r="B69" s="55"/>
      <c r="C69" s="55"/>
      <c r="D69" s="55"/>
      <c r="E69" s="55"/>
      <c r="F69" s="107" t="s">
        <v>600</v>
      </c>
      <c r="G69" s="55"/>
      <c r="H69" s="55"/>
      <c r="I69" s="55"/>
      <c r="J69" s="55"/>
      <c r="K69" s="55" t="s">
        <v>243</v>
      </c>
      <c r="L69" s="55"/>
      <c r="M69" s="55"/>
      <c r="N69" s="55"/>
      <c r="O69" s="106"/>
    </row>
    <row r="70" spans="1:17">
      <c r="A70" s="101" t="s">
        <v>569</v>
      </c>
      <c r="B70" s="55"/>
      <c r="C70" s="55"/>
      <c r="D70" s="55"/>
      <c r="E70" s="55"/>
      <c r="F70" s="273" t="s">
        <v>762</v>
      </c>
      <c r="G70" s="55"/>
      <c r="H70" s="55"/>
      <c r="I70" s="55"/>
      <c r="J70" s="55"/>
      <c r="K70" s="55"/>
      <c r="L70" s="55"/>
      <c r="M70" s="55"/>
      <c r="N70" s="55"/>
      <c r="O70" s="106"/>
    </row>
    <row r="71" spans="1:17">
      <c r="A71" s="104" t="s">
        <v>235</v>
      </c>
      <c r="B71" s="55"/>
      <c r="C71" s="55"/>
      <c r="D71" s="55"/>
      <c r="E71" s="55"/>
      <c r="F71" s="273" t="s">
        <v>761</v>
      </c>
      <c r="G71" s="55"/>
      <c r="H71" s="55"/>
      <c r="I71" s="55"/>
      <c r="J71" s="55"/>
      <c r="K71" s="56" t="s">
        <v>596</v>
      </c>
      <c r="L71" s="55"/>
      <c r="M71" s="55"/>
      <c r="N71" s="55"/>
      <c r="O71" s="106"/>
    </row>
    <row r="72" spans="1:17">
      <c r="A72" s="104" t="s">
        <v>540</v>
      </c>
      <c r="B72" s="55"/>
      <c r="C72" s="55"/>
      <c r="D72" s="55"/>
      <c r="E72" s="55"/>
      <c r="F72" s="55" t="s">
        <v>763</v>
      </c>
      <c r="G72" s="55"/>
      <c r="H72" s="55"/>
      <c r="I72" s="55"/>
      <c r="J72" s="55"/>
      <c r="K72" s="55" t="s">
        <v>232</v>
      </c>
      <c r="L72" s="55"/>
      <c r="M72" s="55"/>
      <c r="N72" s="55"/>
      <c r="O72" s="106"/>
    </row>
    <row r="73" spans="1:17">
      <c r="A73" s="104" t="s">
        <v>776</v>
      </c>
      <c r="B73" s="55"/>
      <c r="C73" s="55"/>
      <c r="D73" s="55"/>
      <c r="E73" s="55"/>
      <c r="F73" s="55" t="s">
        <v>609</v>
      </c>
      <c r="G73" s="55"/>
      <c r="H73" s="55"/>
      <c r="I73" s="55"/>
      <c r="J73" s="55"/>
      <c r="K73" s="3" t="s">
        <v>790</v>
      </c>
      <c r="L73" s="55"/>
      <c r="M73" s="55"/>
      <c r="N73" s="55"/>
      <c r="O73" s="106"/>
    </row>
    <row r="74" spans="1:17">
      <c r="A74" s="357" t="s">
        <v>777</v>
      </c>
      <c r="B74" s="55"/>
      <c r="C74" s="55"/>
      <c r="D74" s="55"/>
      <c r="E74" s="55"/>
      <c r="F74" s="55"/>
      <c r="G74" s="55"/>
      <c r="H74" s="55"/>
      <c r="I74" s="55"/>
      <c r="J74" s="55"/>
      <c r="K74" s="55" t="s">
        <v>608</v>
      </c>
      <c r="L74" s="55"/>
      <c r="M74" s="55"/>
      <c r="N74" s="55"/>
      <c r="O74" s="106"/>
    </row>
    <row r="75" spans="1:17">
      <c r="A75" s="104" t="s">
        <v>656</v>
      </c>
      <c r="B75" s="55"/>
      <c r="C75" s="55"/>
      <c r="D75" s="55"/>
      <c r="E75" s="55"/>
      <c r="F75" s="56" t="s">
        <v>580</v>
      </c>
      <c r="G75" s="55"/>
      <c r="H75" s="55"/>
      <c r="I75" s="55"/>
      <c r="J75" s="55"/>
      <c r="K75" s="55"/>
      <c r="L75" s="55"/>
      <c r="M75" s="55"/>
      <c r="N75" s="55"/>
      <c r="O75" s="106"/>
      <c r="Q75" s="318"/>
    </row>
    <row r="76" spans="1:17">
      <c r="A76" s="104" t="s">
        <v>189</v>
      </c>
      <c r="B76" s="55"/>
      <c r="C76" s="55"/>
      <c r="D76" s="55"/>
      <c r="E76" s="55"/>
      <c r="F76" s="107" t="s">
        <v>497</v>
      </c>
      <c r="G76" s="55"/>
      <c r="H76" s="55"/>
      <c r="I76" s="55"/>
      <c r="J76" s="55"/>
      <c r="K76" s="56" t="s">
        <v>685</v>
      </c>
      <c r="L76" s="55"/>
      <c r="M76" s="55"/>
      <c r="N76" s="55"/>
      <c r="O76" s="106"/>
      <c r="Q76" s="318"/>
    </row>
    <row r="77" spans="1:17">
      <c r="A77" s="101" t="s">
        <v>571</v>
      </c>
      <c r="B77" s="55"/>
      <c r="C77" s="55"/>
      <c r="D77" s="55"/>
      <c r="E77" s="55"/>
      <c r="F77" s="55" t="s">
        <v>617</v>
      </c>
      <c r="G77" s="55"/>
      <c r="H77" s="55"/>
      <c r="I77" s="55"/>
      <c r="J77" s="55"/>
      <c r="K77" s="55" t="s">
        <v>232</v>
      </c>
      <c r="L77" s="55"/>
      <c r="M77" s="55"/>
      <c r="N77" s="55"/>
      <c r="O77" s="106"/>
      <c r="Q77" s="318"/>
    </row>
    <row r="78" spans="1:17">
      <c r="A78" s="104" t="s">
        <v>230</v>
      </c>
      <c r="B78" s="55"/>
      <c r="C78" s="55"/>
      <c r="D78" s="55"/>
      <c r="E78" s="55"/>
      <c r="F78" s="55"/>
      <c r="G78" s="55"/>
      <c r="H78" s="55"/>
      <c r="I78" s="55"/>
      <c r="J78" s="55"/>
      <c r="K78" s="273" t="s">
        <v>670</v>
      </c>
      <c r="L78" s="55"/>
      <c r="M78" s="55"/>
      <c r="N78" s="55"/>
      <c r="O78" s="106"/>
      <c r="Q78" s="318"/>
    </row>
    <row r="79" spans="1:17">
      <c r="A79" s="176" t="s">
        <v>539</v>
      </c>
      <c r="B79" s="55"/>
      <c r="C79" s="55"/>
      <c r="D79" s="55"/>
      <c r="E79" s="55"/>
      <c r="F79" s="56" t="s">
        <v>581</v>
      </c>
      <c r="G79" s="55"/>
      <c r="H79" s="55"/>
      <c r="I79" s="55"/>
      <c r="J79" s="55"/>
      <c r="K79" s="55" t="s">
        <v>664</v>
      </c>
      <c r="L79" s="55"/>
      <c r="M79" s="55"/>
      <c r="N79" s="55"/>
      <c r="O79" s="106"/>
    </row>
    <row r="80" spans="1:17">
      <c r="A80" s="104" t="s">
        <v>786</v>
      </c>
      <c r="B80" s="55"/>
      <c r="C80" s="55"/>
      <c r="D80" s="55"/>
      <c r="E80" s="55"/>
      <c r="F80" s="107" t="s">
        <v>497</v>
      </c>
      <c r="G80" s="55"/>
      <c r="H80" s="55"/>
      <c r="I80" s="55"/>
      <c r="J80" s="55"/>
      <c r="K80" s="55" t="s">
        <v>665</v>
      </c>
      <c r="L80" s="386"/>
      <c r="M80" s="386"/>
      <c r="N80" s="386"/>
      <c r="O80" s="388"/>
    </row>
    <row r="81" spans="1:15">
      <c r="A81" s="104" t="s">
        <v>488</v>
      </c>
      <c r="B81" s="55"/>
      <c r="C81" s="55"/>
      <c r="D81" s="55"/>
      <c r="E81" s="55"/>
      <c r="F81" s="3" t="s">
        <v>797</v>
      </c>
      <c r="G81" s="55"/>
      <c r="H81" s="55"/>
      <c r="I81" s="55"/>
      <c r="J81" s="55"/>
      <c r="K81" s="55" t="s">
        <v>671</v>
      </c>
      <c r="L81" s="55"/>
      <c r="M81" s="55"/>
      <c r="N81" s="55"/>
      <c r="O81" s="106"/>
    </row>
    <row r="82" spans="1:15">
      <c r="A82" s="330" t="s">
        <v>441</v>
      </c>
      <c r="B82" s="55"/>
      <c r="C82" s="55"/>
      <c r="D82" s="55"/>
      <c r="E82" s="55"/>
      <c r="F82" s="55" t="s">
        <v>618</v>
      </c>
      <c r="G82" s="55"/>
      <c r="H82" s="55"/>
      <c r="I82" s="55"/>
      <c r="J82" s="55"/>
      <c r="K82" s="275"/>
      <c r="L82" s="55"/>
      <c r="M82" s="55"/>
      <c r="N82" s="55"/>
      <c r="O82" s="106"/>
    </row>
    <row r="83" spans="1:15">
      <c r="A83" s="101"/>
      <c r="B83" s="55"/>
      <c r="C83" s="55"/>
      <c r="D83" s="55"/>
      <c r="E83" s="55"/>
      <c r="F83" s="55"/>
      <c r="G83" s="55"/>
      <c r="H83" s="55"/>
      <c r="I83" s="55"/>
      <c r="J83" s="55"/>
      <c r="K83" s="56" t="s">
        <v>588</v>
      </c>
      <c r="L83" s="55"/>
      <c r="M83" s="55"/>
      <c r="N83" s="55"/>
      <c r="O83" s="106"/>
    </row>
    <row r="84" spans="1:15">
      <c r="A84" s="101" t="s">
        <v>572</v>
      </c>
      <c r="B84" s="55"/>
      <c r="C84" s="55"/>
      <c r="D84" s="55"/>
      <c r="E84" s="55"/>
      <c r="F84" s="56" t="s">
        <v>582</v>
      </c>
      <c r="G84" s="55"/>
      <c r="H84" s="55"/>
      <c r="I84" s="55"/>
      <c r="J84" s="55"/>
      <c r="K84" s="55" t="s">
        <v>232</v>
      </c>
      <c r="L84" s="55"/>
      <c r="M84" s="55"/>
      <c r="N84" s="55"/>
      <c r="O84" s="106"/>
    </row>
    <row r="85" spans="1:15">
      <c r="A85" s="104" t="s">
        <v>230</v>
      </c>
      <c r="B85" s="55"/>
      <c r="C85" s="55"/>
      <c r="D85" s="55"/>
      <c r="E85" s="55"/>
      <c r="F85" s="107" t="s">
        <v>497</v>
      </c>
      <c r="G85" s="55"/>
      <c r="H85" s="55"/>
      <c r="I85" s="55"/>
      <c r="J85" s="55"/>
      <c r="K85" s="55" t="s">
        <v>789</v>
      </c>
      <c r="L85" s="55"/>
      <c r="M85" s="55"/>
      <c r="N85" s="55"/>
      <c r="O85" s="106"/>
    </row>
    <row r="86" spans="1:15">
      <c r="A86" s="176" t="s">
        <v>539</v>
      </c>
      <c r="B86" s="55"/>
      <c r="C86" s="55"/>
      <c r="D86" s="55"/>
      <c r="E86" s="55"/>
      <c r="F86" s="55" t="s">
        <v>619</v>
      </c>
      <c r="G86" s="55"/>
      <c r="H86" s="55"/>
      <c r="I86" s="55"/>
      <c r="J86" s="55"/>
      <c r="K86" s="55"/>
      <c r="L86" s="386"/>
      <c r="M86" s="386"/>
      <c r="N86" s="386"/>
      <c r="O86" s="106"/>
    </row>
    <row r="87" spans="1:15">
      <c r="A87" s="104" t="s">
        <v>781</v>
      </c>
      <c r="B87" s="55"/>
      <c r="C87" s="55"/>
      <c r="D87" s="55"/>
      <c r="E87" s="55"/>
      <c r="F87" s="55"/>
      <c r="G87" s="55"/>
      <c r="H87" s="55"/>
      <c r="I87" s="55"/>
      <c r="J87" s="55"/>
      <c r="K87" s="56" t="s">
        <v>590</v>
      </c>
      <c r="L87" s="55"/>
      <c r="M87" s="55"/>
      <c r="N87" s="55"/>
      <c r="O87" s="106"/>
    </row>
    <row r="88" spans="1:15">
      <c r="A88" s="104" t="s">
        <v>780</v>
      </c>
      <c r="B88" s="55"/>
      <c r="C88" s="55"/>
      <c r="D88" s="55"/>
      <c r="E88" s="55"/>
      <c r="F88" s="56" t="s">
        <v>583</v>
      </c>
      <c r="G88" s="55"/>
      <c r="H88" s="55"/>
      <c r="I88" s="55"/>
      <c r="J88" s="55"/>
      <c r="K88" s="107" t="s">
        <v>600</v>
      </c>
      <c r="L88" s="55"/>
      <c r="M88" s="55"/>
      <c r="N88" s="55"/>
      <c r="O88" s="106"/>
    </row>
    <row r="89" spans="1:15">
      <c r="A89" s="104" t="s">
        <v>489</v>
      </c>
      <c r="B89" s="55"/>
      <c r="C89" s="55"/>
      <c r="D89" s="55"/>
      <c r="E89" s="55"/>
      <c r="F89" s="107" t="s">
        <v>497</v>
      </c>
      <c r="G89" s="55"/>
      <c r="H89" s="55"/>
      <c r="I89" s="55"/>
      <c r="J89" s="55"/>
      <c r="K89" s="55" t="s">
        <v>634</v>
      </c>
      <c r="L89" s="55"/>
      <c r="M89" s="55"/>
      <c r="N89" s="55"/>
      <c r="O89" s="106"/>
    </row>
    <row r="90" spans="1:15">
      <c r="A90" s="104"/>
      <c r="B90" s="55"/>
      <c r="C90" s="55"/>
      <c r="D90" s="55"/>
      <c r="E90" s="55"/>
      <c r="F90" s="273" t="s">
        <v>641</v>
      </c>
      <c r="G90" s="55"/>
      <c r="H90" s="55"/>
      <c r="I90" s="55"/>
      <c r="J90" s="55"/>
      <c r="K90" s="55" t="s">
        <v>635</v>
      </c>
      <c r="L90" s="55"/>
      <c r="M90" s="55"/>
      <c r="N90" s="55"/>
      <c r="O90" s="106"/>
    </row>
    <row r="91" spans="1:15">
      <c r="A91" s="101" t="s">
        <v>573</v>
      </c>
      <c r="B91" s="55"/>
      <c r="C91" s="55"/>
      <c r="D91" s="55"/>
      <c r="E91" s="55"/>
      <c r="F91" s="55" t="s">
        <v>643</v>
      </c>
      <c r="G91" s="55"/>
      <c r="H91" s="55"/>
      <c r="I91" s="55"/>
      <c r="J91" s="55"/>
      <c r="K91" s="55" t="s">
        <v>636</v>
      </c>
      <c r="L91" s="55"/>
      <c r="M91" s="55"/>
      <c r="N91" s="55"/>
      <c r="O91" s="106"/>
    </row>
    <row r="92" spans="1:15">
      <c r="A92" s="104" t="s">
        <v>234</v>
      </c>
      <c r="B92" s="55"/>
      <c r="C92" s="55"/>
      <c r="D92" s="55"/>
      <c r="E92" s="55"/>
      <c r="F92" s="55"/>
      <c r="G92" s="55"/>
      <c r="H92" s="55"/>
      <c r="I92" s="55"/>
      <c r="J92" s="55"/>
      <c r="K92" s="55"/>
      <c r="L92" s="55"/>
      <c r="M92" s="55"/>
      <c r="N92" s="55"/>
      <c r="O92" s="106"/>
    </row>
    <row r="93" spans="1:15">
      <c r="A93" s="176" t="s">
        <v>539</v>
      </c>
      <c r="B93" s="55"/>
      <c r="C93" s="55"/>
      <c r="D93" s="55"/>
      <c r="E93" s="55"/>
      <c r="F93" s="56" t="s">
        <v>602</v>
      </c>
      <c r="G93" s="55"/>
      <c r="H93" s="55"/>
      <c r="I93" s="55"/>
      <c r="J93" s="55"/>
      <c r="K93" s="56" t="s">
        <v>650</v>
      </c>
      <c r="L93" s="55"/>
      <c r="M93" s="55"/>
      <c r="N93" s="55"/>
      <c r="O93" s="106"/>
    </row>
    <row r="94" spans="1:15">
      <c r="A94" s="104" t="s">
        <v>782</v>
      </c>
      <c r="B94" s="55"/>
      <c r="C94" s="55"/>
      <c r="D94" s="55"/>
      <c r="E94" s="55"/>
      <c r="F94" s="276" t="s">
        <v>435</v>
      </c>
      <c r="G94" s="55"/>
      <c r="H94" s="55"/>
      <c r="I94" s="55"/>
      <c r="J94" s="55"/>
      <c r="K94" s="107" t="s">
        <v>228</v>
      </c>
      <c r="L94" s="55"/>
      <c r="M94" s="55"/>
      <c r="N94" s="55"/>
      <c r="O94" s="106"/>
    </row>
    <row r="95" spans="1:15">
      <c r="A95" s="104" t="s">
        <v>783</v>
      </c>
      <c r="B95" s="55"/>
      <c r="C95" s="55"/>
      <c r="D95" s="55"/>
      <c r="E95" s="55"/>
      <c r="F95" s="55" t="s">
        <v>651</v>
      </c>
      <c r="G95" s="55"/>
      <c r="H95" s="55"/>
      <c r="I95" s="55"/>
      <c r="J95" s="55"/>
      <c r="K95" s="55" t="s">
        <v>638</v>
      </c>
      <c r="L95" s="55"/>
      <c r="M95" s="55"/>
      <c r="N95" s="55"/>
      <c r="O95" s="106"/>
    </row>
    <row r="96" spans="1:15">
      <c r="A96" s="104" t="s">
        <v>490</v>
      </c>
      <c r="B96" s="55"/>
      <c r="C96" s="55"/>
      <c r="D96" s="55"/>
      <c r="E96" s="55"/>
      <c r="F96" s="55"/>
      <c r="G96" s="55"/>
      <c r="H96" s="55"/>
      <c r="I96" s="55"/>
      <c r="J96" s="55"/>
      <c r="K96" s="55" t="s">
        <v>639</v>
      </c>
      <c r="L96" s="55"/>
      <c r="M96" s="55"/>
      <c r="N96" s="55"/>
      <c r="O96" s="106"/>
    </row>
    <row r="97" spans="1:15">
      <c r="A97" s="104"/>
      <c r="B97" s="55"/>
      <c r="C97" s="55"/>
      <c r="D97" s="55"/>
      <c r="E97" s="55"/>
      <c r="F97" s="56" t="s">
        <v>601</v>
      </c>
      <c r="G97" s="55"/>
      <c r="H97" s="55"/>
      <c r="I97" s="55"/>
      <c r="J97" s="55"/>
      <c r="K97" s="55" t="s">
        <v>640</v>
      </c>
      <c r="L97" s="55"/>
      <c r="M97" s="55"/>
      <c r="N97" s="55"/>
      <c r="O97" s="106"/>
    </row>
    <row r="98" spans="1:15">
      <c r="A98" s="101" t="s">
        <v>574</v>
      </c>
      <c r="B98" s="55"/>
      <c r="C98" s="55"/>
      <c r="D98" s="55"/>
      <c r="E98" s="55"/>
      <c r="F98" s="276" t="s">
        <v>435</v>
      </c>
      <c r="G98" s="55"/>
      <c r="H98" s="55"/>
      <c r="I98" s="55"/>
      <c r="J98" s="55"/>
      <c r="K98" s="55"/>
      <c r="L98" s="55"/>
      <c r="M98" s="55"/>
      <c r="N98" s="55"/>
      <c r="O98" s="106"/>
    </row>
    <row r="99" spans="1:15">
      <c r="A99" s="184" t="s">
        <v>543</v>
      </c>
      <c r="B99" s="55"/>
      <c r="C99" s="55"/>
      <c r="D99" s="55"/>
      <c r="E99" s="55"/>
      <c r="F99" s="55" t="s">
        <v>653</v>
      </c>
      <c r="G99" s="55"/>
      <c r="H99" s="55"/>
      <c r="I99" s="55"/>
      <c r="J99" s="55"/>
      <c r="K99" s="56" t="s">
        <v>597</v>
      </c>
      <c r="L99" s="55"/>
      <c r="M99" s="55"/>
      <c r="N99" s="55"/>
      <c r="O99" s="106"/>
    </row>
    <row r="100" spans="1:15">
      <c r="A100" s="176" t="s">
        <v>542</v>
      </c>
      <c r="B100" s="55"/>
      <c r="C100" s="55"/>
      <c r="D100" s="55"/>
      <c r="E100" s="55"/>
      <c r="F100" s="55"/>
      <c r="G100" s="55"/>
      <c r="H100" s="55"/>
      <c r="I100" s="55"/>
      <c r="J100" s="55"/>
      <c r="K100" s="107" t="s">
        <v>233</v>
      </c>
      <c r="L100" s="55"/>
      <c r="M100" s="55"/>
      <c r="N100" s="55"/>
      <c r="O100" s="106"/>
    </row>
    <row r="101" spans="1:15">
      <c r="A101" s="104" t="s">
        <v>654</v>
      </c>
      <c r="B101" s="102"/>
      <c r="C101" s="102"/>
      <c r="D101" s="102"/>
      <c r="E101" s="102"/>
      <c r="F101" s="56" t="s">
        <v>584</v>
      </c>
      <c r="G101" s="55"/>
      <c r="H101" s="55"/>
      <c r="I101" s="55"/>
      <c r="J101" s="55"/>
      <c r="K101" s="3" t="s">
        <v>610</v>
      </c>
      <c r="L101" s="55"/>
      <c r="M101" s="55"/>
      <c r="N101" s="55"/>
      <c r="O101" s="106"/>
    </row>
    <row r="102" spans="1:15">
      <c r="A102" s="109"/>
      <c r="B102" s="102"/>
      <c r="C102" s="102"/>
      <c r="D102" s="102"/>
      <c r="E102" s="102"/>
      <c r="F102" s="276" t="s">
        <v>603</v>
      </c>
      <c r="G102" s="55"/>
      <c r="H102" s="55"/>
      <c r="I102" s="55"/>
      <c r="J102" s="55"/>
      <c r="K102" s="55"/>
      <c r="L102" s="55"/>
      <c r="M102" s="55"/>
      <c r="N102" s="102"/>
      <c r="O102" s="106"/>
    </row>
    <row r="103" spans="1:15" ht="13">
      <c r="A103" s="110" t="s">
        <v>575</v>
      </c>
      <c r="B103" s="55"/>
      <c r="C103" s="55"/>
      <c r="D103" s="55"/>
      <c r="E103" s="55"/>
      <c r="F103" s="55" t="s">
        <v>652</v>
      </c>
      <c r="G103" s="55"/>
      <c r="H103" s="55"/>
      <c r="I103" s="55"/>
      <c r="J103" s="55"/>
      <c r="K103" s="56" t="s">
        <v>598</v>
      </c>
      <c r="L103" s="102"/>
      <c r="M103" s="55"/>
      <c r="N103" s="55"/>
      <c r="O103" s="106"/>
    </row>
    <row r="104" spans="1:15">
      <c r="A104" s="184" t="s">
        <v>234</v>
      </c>
      <c r="B104" s="55"/>
      <c r="C104" s="55"/>
      <c r="D104" s="55"/>
      <c r="E104" s="55"/>
      <c r="F104" s="55"/>
      <c r="G104" s="55"/>
      <c r="H104" s="55"/>
      <c r="I104" s="55"/>
      <c r="J104" s="55"/>
      <c r="K104" s="107" t="s">
        <v>233</v>
      </c>
      <c r="L104" s="55"/>
      <c r="M104" s="55"/>
      <c r="N104" s="55"/>
      <c r="O104" s="106"/>
    </row>
    <row r="105" spans="1:15">
      <c r="A105" s="104" t="s">
        <v>545</v>
      </c>
      <c r="B105" s="55"/>
      <c r="C105" s="55"/>
      <c r="D105" s="55"/>
      <c r="E105" s="55"/>
      <c r="F105" s="275" t="s">
        <v>589</v>
      </c>
      <c r="G105" s="55"/>
      <c r="H105" s="55"/>
      <c r="I105" s="55"/>
      <c r="J105" s="55"/>
      <c r="K105" s="55" t="s">
        <v>611</v>
      </c>
      <c r="L105" s="55"/>
      <c r="M105" s="55"/>
      <c r="N105" s="55"/>
      <c r="O105" s="103"/>
    </row>
    <row r="106" spans="1:15">
      <c r="A106" s="104" t="s">
        <v>544</v>
      </c>
      <c r="B106" s="55"/>
      <c r="C106" s="55"/>
      <c r="D106" s="55"/>
      <c r="E106" s="55"/>
      <c r="F106" s="107" t="s">
        <v>538</v>
      </c>
      <c r="G106" s="55"/>
      <c r="H106" s="55"/>
      <c r="I106" s="55"/>
      <c r="J106" s="55"/>
      <c r="K106" s="55"/>
      <c r="L106" s="55"/>
      <c r="M106" s="55"/>
      <c r="N106" s="55"/>
      <c r="O106" s="103"/>
    </row>
    <row r="107" spans="1:15">
      <c r="A107" s="104"/>
      <c r="B107" s="55"/>
      <c r="C107" s="55"/>
      <c r="D107" s="55"/>
      <c r="E107" s="55"/>
      <c r="F107" s="55" t="s">
        <v>865</v>
      </c>
      <c r="G107" s="55"/>
      <c r="H107" s="55"/>
      <c r="I107" s="55"/>
      <c r="J107" s="55"/>
      <c r="K107" s="56" t="s">
        <v>599</v>
      </c>
      <c r="L107" s="55"/>
      <c r="M107" s="55"/>
      <c r="N107" s="55"/>
      <c r="O107" s="103"/>
    </row>
    <row r="108" spans="1:15">
      <c r="A108" s="101" t="s">
        <v>576</v>
      </c>
      <c r="B108" s="55"/>
      <c r="C108" s="55"/>
      <c r="D108" s="55"/>
      <c r="E108" s="55"/>
      <c r="F108" s="55" t="s">
        <v>607</v>
      </c>
      <c r="G108" s="55"/>
      <c r="H108" s="55"/>
      <c r="I108" s="55"/>
      <c r="J108" s="55"/>
      <c r="K108" s="107" t="s">
        <v>233</v>
      </c>
      <c r="L108" s="55"/>
      <c r="M108" s="55"/>
      <c r="N108" s="55"/>
      <c r="O108" s="103"/>
    </row>
    <row r="109" spans="1:15">
      <c r="A109" s="104" t="s">
        <v>235</v>
      </c>
      <c r="B109" s="55"/>
      <c r="C109" s="55"/>
      <c r="D109" s="55"/>
      <c r="E109" s="55"/>
      <c r="F109" s="55"/>
      <c r="G109" s="55"/>
      <c r="H109" s="55"/>
      <c r="I109" s="55"/>
      <c r="J109" s="55"/>
      <c r="K109" s="3" t="s">
        <v>612</v>
      </c>
      <c r="L109" s="55"/>
      <c r="M109" s="55"/>
      <c r="N109" s="55"/>
      <c r="O109" s="103"/>
    </row>
    <row r="110" spans="1:15">
      <c r="A110" s="330" t="s">
        <v>526</v>
      </c>
      <c r="B110" s="55"/>
      <c r="C110" s="55"/>
      <c r="D110" s="55"/>
      <c r="E110" s="55"/>
      <c r="F110" s="108" t="s">
        <v>591</v>
      </c>
      <c r="G110" s="55"/>
      <c r="H110" s="55"/>
      <c r="I110" s="55"/>
      <c r="J110" s="55"/>
      <c r="K110" s="55"/>
      <c r="L110" s="55"/>
      <c r="M110" s="55"/>
      <c r="N110" s="55"/>
      <c r="O110" s="103"/>
    </row>
    <row r="111" spans="1:15">
      <c r="A111" s="104" t="s">
        <v>325</v>
      </c>
      <c r="B111" s="55"/>
      <c r="C111" s="55"/>
      <c r="D111" s="55"/>
      <c r="E111" s="55"/>
      <c r="F111" s="55" t="s">
        <v>232</v>
      </c>
      <c r="G111" s="55"/>
      <c r="H111" s="55"/>
      <c r="I111" s="55"/>
      <c r="J111" s="55"/>
      <c r="K111" s="56" t="s">
        <v>585</v>
      </c>
      <c r="L111" s="55"/>
      <c r="M111" s="55"/>
      <c r="N111" s="55"/>
      <c r="O111" s="103"/>
    </row>
    <row r="112" spans="1:15">
      <c r="A112" s="104" t="s">
        <v>491</v>
      </c>
      <c r="B112" s="55"/>
      <c r="C112" s="55"/>
      <c r="D112" s="55"/>
      <c r="E112" s="55"/>
      <c r="F112" s="55" t="s">
        <v>856</v>
      </c>
      <c r="G112" s="55"/>
      <c r="H112" s="55"/>
      <c r="I112" s="55"/>
      <c r="J112" s="55"/>
      <c r="K112" s="107" t="s">
        <v>232</v>
      </c>
      <c r="L112" s="55"/>
      <c r="M112" s="55"/>
      <c r="N112" s="55"/>
      <c r="O112" s="103"/>
    </row>
    <row r="113" spans="1:15">
      <c r="A113" s="104"/>
      <c r="B113" s="55"/>
      <c r="C113" s="55"/>
      <c r="D113" s="55"/>
      <c r="E113" s="55"/>
      <c r="F113" s="55" t="s">
        <v>855</v>
      </c>
      <c r="G113" s="55"/>
      <c r="H113" s="55"/>
      <c r="I113" s="55"/>
      <c r="J113" s="55"/>
      <c r="K113" s="273" t="s">
        <v>642</v>
      </c>
      <c r="L113" s="55"/>
      <c r="M113" s="55"/>
      <c r="N113" s="55"/>
      <c r="O113" s="103"/>
    </row>
    <row r="114" spans="1:15">
      <c r="A114" s="275" t="s">
        <v>592</v>
      </c>
      <c r="B114" s="55"/>
      <c r="C114" s="55"/>
      <c r="D114" s="55"/>
      <c r="E114" s="55"/>
      <c r="F114" s="105"/>
      <c r="G114" s="55"/>
      <c r="H114" s="55"/>
      <c r="I114" s="55"/>
      <c r="J114" s="55"/>
      <c r="K114" s="3" t="s">
        <v>551</v>
      </c>
      <c r="L114" s="55"/>
      <c r="M114" s="55"/>
      <c r="N114" s="55"/>
      <c r="O114" s="103"/>
    </row>
    <row r="115" spans="1:15">
      <c r="A115" s="107" t="s">
        <v>233</v>
      </c>
      <c r="B115" s="55"/>
      <c r="C115" s="55"/>
      <c r="D115" s="55"/>
      <c r="E115" s="55"/>
      <c r="F115" s="105"/>
      <c r="G115" s="55"/>
      <c r="H115" s="55"/>
      <c r="I115" s="55"/>
      <c r="J115" s="55"/>
      <c r="K115" s="3" t="s">
        <v>464</v>
      </c>
      <c r="L115" s="55"/>
      <c r="M115" s="55"/>
      <c r="N115" s="55"/>
      <c r="O115" s="106"/>
    </row>
    <row r="116" spans="1:15">
      <c r="A116" s="55" t="s">
        <v>529</v>
      </c>
      <c r="B116" s="55"/>
      <c r="C116" s="55"/>
      <c r="D116" s="55"/>
      <c r="E116" s="55"/>
      <c r="F116" s="105"/>
      <c r="G116" s="55"/>
      <c r="H116" s="55"/>
      <c r="I116" s="55"/>
      <c r="J116" s="55"/>
      <c r="K116" s="55"/>
      <c r="L116" s="55"/>
      <c r="M116" s="55"/>
      <c r="N116" s="55"/>
      <c r="O116" s="106"/>
    </row>
    <row r="117" spans="1:15">
      <c r="A117" s="55" t="s">
        <v>613</v>
      </c>
      <c r="B117" s="55"/>
      <c r="C117" s="55"/>
      <c r="D117" s="55"/>
      <c r="E117" s="55"/>
      <c r="F117" s="105"/>
      <c r="G117" s="55"/>
      <c r="H117" s="55"/>
      <c r="I117" s="55"/>
      <c r="J117" s="55"/>
      <c r="K117" s="56" t="s">
        <v>191</v>
      </c>
      <c r="L117" s="55"/>
      <c r="M117" s="55"/>
      <c r="N117" s="55"/>
      <c r="O117" s="106"/>
    </row>
    <row r="118" spans="1:15">
      <c r="A118" s="104"/>
      <c r="B118" s="55"/>
      <c r="C118" s="55"/>
      <c r="D118" s="55"/>
      <c r="E118" s="55"/>
      <c r="F118" s="105"/>
      <c r="G118" s="55"/>
      <c r="H118" s="55"/>
      <c r="I118" s="55"/>
      <c r="J118" s="55"/>
      <c r="K118" s="107" t="s">
        <v>232</v>
      </c>
      <c r="L118" s="55"/>
      <c r="M118" s="55"/>
      <c r="N118" s="55"/>
      <c r="O118" s="106"/>
    </row>
    <row r="119" spans="1:15">
      <c r="A119" s="104"/>
      <c r="B119" s="55"/>
      <c r="C119" s="55"/>
      <c r="D119" s="55"/>
      <c r="E119" s="55"/>
      <c r="F119" s="105"/>
      <c r="G119" s="55"/>
      <c r="H119" s="55"/>
      <c r="I119" s="55"/>
      <c r="J119" s="55"/>
      <c r="K119" s="55" t="s">
        <v>693</v>
      </c>
      <c r="L119" s="55"/>
      <c r="M119" s="55"/>
      <c r="N119" s="55"/>
      <c r="O119" s="106"/>
    </row>
    <row r="120" spans="1:15">
      <c r="A120" s="104"/>
      <c r="B120" s="55"/>
      <c r="C120" s="55"/>
      <c r="D120" s="55"/>
      <c r="E120" s="55"/>
      <c r="F120" s="105"/>
      <c r="G120" s="55"/>
      <c r="H120" s="55"/>
      <c r="I120" s="55"/>
      <c r="J120" s="55"/>
      <c r="K120" s="55" t="s">
        <v>692</v>
      </c>
      <c r="L120" s="55"/>
      <c r="M120" s="55"/>
      <c r="N120" s="55"/>
      <c r="O120" s="103"/>
    </row>
    <row r="121" spans="1:15">
      <c r="A121" s="104"/>
      <c r="B121" s="55"/>
      <c r="C121" s="55"/>
      <c r="D121" s="55"/>
      <c r="E121" s="55"/>
      <c r="F121" s="105"/>
      <c r="G121" s="55"/>
      <c r="H121" s="55"/>
      <c r="I121" s="55"/>
      <c r="J121" s="55"/>
      <c r="K121" s="55"/>
      <c r="L121" s="55"/>
      <c r="M121" s="55"/>
      <c r="N121" s="55"/>
      <c r="O121" s="103"/>
    </row>
    <row r="122" spans="1:15">
      <c r="A122" s="104"/>
      <c r="B122" s="55"/>
      <c r="C122" s="55"/>
      <c r="D122" s="55"/>
      <c r="E122" s="55"/>
      <c r="F122" s="105"/>
      <c r="G122" s="55"/>
      <c r="H122" s="55"/>
      <c r="I122" s="55"/>
      <c r="J122" s="55"/>
      <c r="K122" s="55"/>
      <c r="L122" s="55"/>
      <c r="M122" s="55"/>
      <c r="N122" s="55"/>
      <c r="O122" s="103"/>
    </row>
    <row r="123" spans="1:15">
      <c r="A123" s="104"/>
      <c r="B123" s="55"/>
      <c r="C123" s="55"/>
      <c r="D123" s="55"/>
      <c r="E123" s="55"/>
      <c r="F123" s="105"/>
      <c r="G123" s="55"/>
      <c r="H123" s="55"/>
      <c r="I123" s="55"/>
      <c r="J123" s="55"/>
      <c r="K123" s="55"/>
      <c r="L123" s="55"/>
      <c r="M123" s="55"/>
      <c r="N123" s="55"/>
      <c r="O123" s="103"/>
    </row>
    <row r="124" spans="1:15">
      <c r="A124" s="104"/>
      <c r="B124" s="55"/>
      <c r="C124" s="55"/>
      <c r="D124" s="55"/>
      <c r="E124" s="55"/>
      <c r="F124" s="105"/>
      <c r="G124" s="55"/>
      <c r="H124" s="55"/>
      <c r="I124" s="55"/>
      <c r="J124" s="55"/>
      <c r="K124" s="55"/>
      <c r="L124" s="55"/>
      <c r="M124" s="55"/>
      <c r="N124" s="55"/>
      <c r="O124" s="103"/>
    </row>
    <row r="125" spans="1:15">
      <c r="A125" s="101" t="s">
        <v>548</v>
      </c>
      <c r="B125" s="55"/>
      <c r="C125" s="55"/>
      <c r="D125" s="55"/>
      <c r="E125" s="55"/>
      <c r="F125" s="55"/>
      <c r="G125" s="55"/>
      <c r="H125" s="55"/>
      <c r="I125" s="55"/>
      <c r="J125" s="55"/>
      <c r="K125" s="55"/>
      <c r="L125" s="55"/>
      <c r="M125" s="55"/>
      <c r="N125" s="55"/>
      <c r="O125" s="106"/>
    </row>
    <row r="126" spans="1:15">
      <c r="A126" s="184" t="s">
        <v>538</v>
      </c>
      <c r="B126" s="55"/>
      <c r="C126" s="55"/>
      <c r="D126" s="55"/>
      <c r="E126" s="55"/>
      <c r="F126" s="55"/>
      <c r="G126" s="55"/>
      <c r="H126" s="55"/>
      <c r="I126" s="55"/>
      <c r="J126" s="55"/>
      <c r="K126" s="55"/>
      <c r="L126" s="55"/>
      <c r="M126" s="55"/>
      <c r="N126" s="55"/>
      <c r="O126" s="106"/>
    </row>
    <row r="127" spans="1:15">
      <c r="A127" s="104" t="s">
        <v>694</v>
      </c>
      <c r="B127" s="55"/>
      <c r="C127" s="55"/>
      <c r="D127" s="55"/>
      <c r="E127" s="55"/>
      <c r="F127" s="55"/>
      <c r="G127" s="55"/>
      <c r="H127" s="55"/>
      <c r="I127" s="105" t="s">
        <v>259</v>
      </c>
      <c r="J127" s="55"/>
      <c r="K127" s="55"/>
      <c r="L127" s="55"/>
      <c r="M127" s="55"/>
      <c r="N127" s="55"/>
      <c r="O127" s="106"/>
    </row>
    <row r="128" spans="1:15">
      <c r="A128" s="104" t="s">
        <v>498</v>
      </c>
      <c r="B128" s="55"/>
      <c r="C128" s="55"/>
      <c r="D128" s="55"/>
      <c r="E128" s="55"/>
      <c r="F128" s="55"/>
      <c r="G128" s="55"/>
      <c r="H128" s="55"/>
      <c r="I128" s="105" t="s">
        <v>259</v>
      </c>
      <c r="J128" s="55"/>
      <c r="K128" s="55"/>
      <c r="L128" s="55"/>
      <c r="M128" s="55"/>
      <c r="N128" s="55"/>
      <c r="O128" s="106"/>
    </row>
    <row r="129" spans="1:15">
      <c r="A129" s="104" t="s">
        <v>885</v>
      </c>
      <c r="B129" s="55"/>
      <c r="C129" s="55"/>
      <c r="D129" s="55"/>
      <c r="E129" s="55"/>
      <c r="F129" s="55"/>
      <c r="G129" s="55"/>
      <c r="H129" s="55"/>
      <c r="I129" s="105" t="s">
        <v>258</v>
      </c>
      <c r="J129" s="55"/>
      <c r="K129" s="55"/>
      <c r="L129" s="55"/>
      <c r="M129" s="55"/>
      <c r="N129" s="55"/>
      <c r="O129" s="106"/>
    </row>
    <row r="130" spans="1:15">
      <c r="A130" s="104" t="s">
        <v>466</v>
      </c>
      <c r="B130" s="55"/>
      <c r="C130" s="55"/>
      <c r="D130" s="55"/>
      <c r="E130" s="55"/>
      <c r="F130" s="55"/>
      <c r="G130" s="55"/>
      <c r="H130" s="55"/>
      <c r="I130" s="105" t="s">
        <v>889</v>
      </c>
      <c r="J130" s="55"/>
      <c r="K130" s="55"/>
      <c r="L130" s="55"/>
      <c r="M130" s="105" t="s">
        <v>465</v>
      </c>
      <c r="N130" s="271"/>
      <c r="O130" s="106"/>
    </row>
    <row r="131" spans="1:15">
      <c r="A131" s="104" t="s">
        <v>299</v>
      </c>
      <c r="B131" s="55"/>
      <c r="C131" s="55"/>
      <c r="D131" s="55"/>
      <c r="E131" s="55"/>
      <c r="F131" s="162"/>
      <c r="G131" s="55"/>
      <c r="H131" s="55"/>
      <c r="I131" s="105" t="s">
        <v>298</v>
      </c>
      <c r="J131" s="55"/>
      <c r="K131" s="55"/>
      <c r="L131" s="55"/>
      <c r="M131" s="55"/>
      <c r="N131" s="55"/>
      <c r="O131" s="106"/>
    </row>
    <row r="132" spans="1:15">
      <c r="A132" s="104" t="s">
        <v>792</v>
      </c>
      <c r="B132" s="55"/>
      <c r="C132" s="55"/>
      <c r="D132" s="55"/>
      <c r="E132" s="55"/>
      <c r="F132" s="55"/>
      <c r="G132" s="55"/>
      <c r="H132" s="55"/>
      <c r="I132" s="105" t="s">
        <v>258</v>
      </c>
      <c r="J132" s="55"/>
      <c r="K132" s="55"/>
      <c r="L132" s="55"/>
      <c r="M132" s="55"/>
      <c r="N132" s="55"/>
      <c r="O132" s="106"/>
    </row>
    <row r="133" spans="1:15">
      <c r="A133" s="104" t="s">
        <v>467</v>
      </c>
      <c r="B133" s="55"/>
      <c r="C133" s="55"/>
      <c r="D133" s="55"/>
      <c r="E133" s="55"/>
      <c r="F133" s="55"/>
      <c r="G133" s="55"/>
      <c r="H133" s="55"/>
      <c r="I133" s="105" t="s">
        <v>258</v>
      </c>
      <c r="J133" s="55"/>
      <c r="K133" s="55"/>
      <c r="L133" s="55"/>
      <c r="M133" s="55"/>
      <c r="N133" s="55"/>
      <c r="O133" s="106"/>
    </row>
    <row r="134" spans="1:15">
      <c r="A134" s="104" t="s">
        <v>468</v>
      </c>
      <c r="B134" s="55"/>
      <c r="C134" s="55"/>
      <c r="D134" s="55"/>
      <c r="E134" s="55"/>
      <c r="F134" s="55"/>
      <c r="G134" s="55"/>
      <c r="H134" s="55"/>
      <c r="I134" s="105" t="s">
        <v>258</v>
      </c>
      <c r="J134" s="55"/>
      <c r="K134" s="55"/>
      <c r="L134" s="55"/>
      <c r="M134" s="55"/>
      <c r="N134" s="55"/>
      <c r="O134" s="106"/>
    </row>
    <row r="135" spans="1:15">
      <c r="A135" s="104" t="s">
        <v>469</v>
      </c>
      <c r="B135" s="55"/>
      <c r="C135" s="55"/>
      <c r="D135" s="55"/>
      <c r="E135" s="55"/>
      <c r="F135" s="55"/>
      <c r="G135" s="55"/>
      <c r="H135" s="55"/>
      <c r="I135" s="105" t="s">
        <v>258</v>
      </c>
      <c r="J135" s="55"/>
      <c r="K135" s="55"/>
      <c r="L135" s="55"/>
      <c r="M135" s="55"/>
      <c r="N135" s="55"/>
      <c r="O135" s="106"/>
    </row>
    <row r="136" spans="1:15">
      <c r="A136" s="104"/>
      <c r="B136" s="55"/>
      <c r="C136" s="55"/>
      <c r="D136" s="55"/>
      <c r="E136" s="55"/>
      <c r="F136" s="55"/>
      <c r="G136" s="55"/>
      <c r="H136" s="55"/>
      <c r="I136" s="55"/>
      <c r="J136" s="55"/>
      <c r="K136" s="55"/>
      <c r="L136" s="55"/>
      <c r="M136" s="55"/>
      <c r="N136" s="55"/>
      <c r="O136" s="106"/>
    </row>
    <row r="137" spans="1:15">
      <c r="A137" s="104"/>
      <c r="B137" s="55"/>
      <c r="C137" s="55"/>
      <c r="D137" s="55"/>
      <c r="E137" s="55"/>
      <c r="F137" s="55"/>
      <c r="G137" s="55"/>
      <c r="H137" s="55"/>
      <c r="I137" s="55"/>
      <c r="J137" s="55"/>
      <c r="K137" s="55"/>
      <c r="L137" s="55"/>
      <c r="M137" s="55"/>
      <c r="N137" s="55"/>
      <c r="O137" s="106"/>
    </row>
    <row r="138" spans="1:15">
      <c r="A138" s="101" t="s">
        <v>508</v>
      </c>
      <c r="B138" s="55"/>
      <c r="C138" s="55"/>
      <c r="D138" s="55"/>
      <c r="E138" s="55"/>
      <c r="F138" s="55"/>
      <c r="G138" s="55"/>
      <c r="H138" s="55"/>
      <c r="I138" s="55"/>
      <c r="J138" s="55"/>
      <c r="K138" s="55"/>
      <c r="L138" s="55"/>
      <c r="M138" s="55"/>
      <c r="N138" s="55"/>
      <c r="O138" s="106"/>
    </row>
    <row r="139" spans="1:15">
      <c r="A139" s="184" t="s">
        <v>505</v>
      </c>
      <c r="B139" s="55"/>
      <c r="C139" s="55"/>
      <c r="D139" s="55"/>
      <c r="E139" s="55"/>
      <c r="F139" s="55"/>
      <c r="G139" s="55"/>
      <c r="H139" s="55"/>
      <c r="I139" s="55"/>
      <c r="J139" s="55"/>
      <c r="K139" s="55"/>
      <c r="L139" s="55"/>
      <c r="M139" s="55"/>
      <c r="N139" s="55"/>
      <c r="O139" s="103"/>
    </row>
    <row r="140" spans="1:15">
      <c r="A140" s="671" t="s">
        <v>836</v>
      </c>
      <c r="B140" s="650"/>
      <c r="C140" s="650"/>
      <c r="D140" s="650"/>
      <c r="E140" s="650"/>
      <c r="F140" s="650"/>
      <c r="G140" s="650"/>
      <c r="H140" s="650"/>
      <c r="I140" s="650"/>
      <c r="J140" s="650"/>
      <c r="K140" s="650"/>
      <c r="L140" s="650"/>
      <c r="M140" s="650"/>
      <c r="N140" s="650"/>
      <c r="O140" s="672"/>
    </row>
    <row r="141" spans="1:15">
      <c r="A141" s="104"/>
      <c r="B141" s="55"/>
      <c r="C141" s="55"/>
      <c r="D141" s="55"/>
      <c r="E141" s="55"/>
      <c r="F141" s="55"/>
      <c r="G141" s="55"/>
      <c r="H141" s="55"/>
      <c r="I141" s="55"/>
      <c r="J141" s="55"/>
      <c r="K141" s="55"/>
      <c r="L141" s="55"/>
      <c r="M141" s="55"/>
      <c r="N141" s="55"/>
      <c r="O141" s="106"/>
    </row>
    <row r="142" spans="1:15">
      <c r="A142" s="307" t="s">
        <v>509</v>
      </c>
      <c r="B142" s="55"/>
      <c r="C142" s="55"/>
      <c r="D142" s="55" t="s">
        <v>510</v>
      </c>
      <c r="E142" s="55"/>
      <c r="F142" s="55"/>
      <c r="G142" s="55"/>
      <c r="H142" s="55" t="s">
        <v>801</v>
      </c>
      <c r="I142" s="55"/>
      <c r="J142" s="55"/>
      <c r="K142" s="55"/>
      <c r="L142" s="55"/>
      <c r="M142" s="55"/>
      <c r="N142" s="55"/>
      <c r="O142" s="103"/>
    </row>
    <row r="143" spans="1:15">
      <c r="A143" s="174" t="s">
        <v>506</v>
      </c>
      <c r="B143" s="55"/>
      <c r="C143" s="55"/>
      <c r="D143" s="55" t="s">
        <v>658</v>
      </c>
      <c r="E143" s="55"/>
      <c r="F143" s="55"/>
      <c r="G143" s="55"/>
      <c r="H143" s="55" t="s">
        <v>802</v>
      </c>
      <c r="I143" s="55"/>
      <c r="J143" s="55"/>
      <c r="K143" s="55"/>
      <c r="L143" s="55"/>
      <c r="M143" s="55"/>
      <c r="N143" s="55"/>
      <c r="O143" s="103"/>
    </row>
    <row r="144" spans="1:15">
      <c r="A144" s="174" t="s">
        <v>294</v>
      </c>
      <c r="B144" s="55"/>
      <c r="C144" s="55"/>
      <c r="D144" s="55" t="s">
        <v>474</v>
      </c>
      <c r="E144" s="175"/>
      <c r="F144" s="175"/>
      <c r="G144" s="55"/>
      <c r="H144" s="3" t="s">
        <v>507</v>
      </c>
      <c r="I144" s="55"/>
      <c r="J144" s="102"/>
      <c r="K144" s="102"/>
      <c r="L144" s="102"/>
      <c r="M144" s="102"/>
      <c r="N144" s="102"/>
      <c r="O144" s="103"/>
    </row>
    <row r="145" spans="1:15">
      <c r="A145" s="307" t="s">
        <v>512</v>
      </c>
      <c r="B145" s="55"/>
      <c r="C145" s="55"/>
      <c r="D145" s="55" t="s">
        <v>513</v>
      </c>
      <c r="E145" s="55"/>
      <c r="F145" s="55"/>
      <c r="G145" s="55"/>
      <c r="H145" s="55" t="s">
        <v>800</v>
      </c>
      <c r="I145" s="55"/>
      <c r="J145" s="55"/>
      <c r="K145" s="55"/>
      <c r="L145" s="55"/>
      <c r="M145" s="55"/>
      <c r="N145" s="55"/>
      <c r="O145" s="103"/>
    </row>
    <row r="146" spans="1:15">
      <c r="A146" s="307" t="s">
        <v>659</v>
      </c>
      <c r="B146" s="55"/>
      <c r="C146" s="55"/>
      <c r="D146" s="55" t="s">
        <v>660</v>
      </c>
      <c r="E146" s="55"/>
      <c r="F146" s="55"/>
      <c r="G146" s="55"/>
      <c r="H146" s="55" t="s">
        <v>661</v>
      </c>
      <c r="I146" s="55"/>
      <c r="J146" s="55"/>
      <c r="K146" s="55"/>
      <c r="L146" s="55"/>
      <c r="M146" s="55"/>
      <c r="N146" s="55"/>
      <c r="O146" s="103"/>
    </row>
    <row r="147" spans="1:15">
      <c r="A147" s="307" t="s">
        <v>556</v>
      </c>
      <c r="B147" s="55"/>
      <c r="C147" s="55"/>
      <c r="D147" s="55"/>
      <c r="E147" s="55"/>
      <c r="F147" s="55" t="s">
        <v>554</v>
      </c>
      <c r="G147" s="55"/>
      <c r="H147" s="55" t="s">
        <v>557</v>
      </c>
      <c r="I147" s="55"/>
      <c r="J147" s="55"/>
      <c r="K147" s="55"/>
      <c r="L147" s="55"/>
      <c r="M147" s="55"/>
      <c r="N147" s="55"/>
      <c r="O147" s="103"/>
    </row>
    <row r="148" spans="1:15">
      <c r="A148" s="307" t="s">
        <v>553</v>
      </c>
      <c r="B148" s="55"/>
      <c r="C148" s="55"/>
      <c r="D148" s="55"/>
      <c r="E148" s="55"/>
      <c r="F148" s="55" t="s">
        <v>554</v>
      </c>
      <c r="G148" s="55"/>
      <c r="H148" s="55" t="s">
        <v>555</v>
      </c>
      <c r="I148" s="55"/>
      <c r="J148" s="55"/>
      <c r="K148" s="55"/>
      <c r="L148" s="55"/>
      <c r="M148" s="55"/>
      <c r="N148" s="55"/>
      <c r="O148" s="103"/>
    </row>
    <row r="149" spans="1:15">
      <c r="A149" s="104"/>
      <c r="B149" s="55"/>
      <c r="C149" s="55"/>
      <c r="D149" s="55"/>
      <c r="E149" s="55"/>
      <c r="F149" s="55"/>
      <c r="G149" s="55"/>
      <c r="H149" s="55"/>
      <c r="I149" s="55"/>
      <c r="J149" s="55"/>
      <c r="K149" s="55"/>
      <c r="L149" s="55"/>
      <c r="M149" s="55"/>
      <c r="N149" s="55"/>
      <c r="O149" s="103"/>
    </row>
    <row r="150" spans="1:15" ht="13" thickBot="1">
      <c r="A150" s="111"/>
      <c r="B150" s="112"/>
      <c r="C150" s="112"/>
      <c r="D150" s="112"/>
      <c r="E150" s="112"/>
      <c r="F150" s="112"/>
      <c r="G150" s="112"/>
      <c r="H150" s="112"/>
      <c r="I150" s="112"/>
      <c r="J150" s="112"/>
      <c r="K150" s="112"/>
      <c r="L150" s="112"/>
      <c r="M150" s="112"/>
      <c r="N150" s="112"/>
      <c r="O150" s="113"/>
    </row>
    <row r="153" spans="1:15" ht="17">
      <c r="A153" s="303"/>
      <c r="B153" s="142"/>
    </row>
  </sheetData>
  <sheetProtection selectLockedCells="1" selectUnlockedCells="1"/>
  <mergeCells count="2">
    <mergeCell ref="A4:D4"/>
    <mergeCell ref="A140:O140"/>
  </mergeCells>
  <hyperlinks>
    <hyperlink ref="G4" r:id="rId1"/>
    <hyperlink ref="I128" r:id="rId2"/>
    <hyperlink ref="I129" r:id="rId3"/>
    <hyperlink ref="J1" r:id="rId4"/>
    <hyperlink ref="I131" r:id="rId5"/>
    <hyperlink ref="I132" r:id="rId6"/>
    <hyperlink ref="I133" r:id="rId7"/>
    <hyperlink ref="I134" r:id="rId8"/>
    <hyperlink ref="G6" r:id="rId9"/>
    <hyperlink ref="M130" r:id="rId10"/>
    <hyperlink ref="I135" r:id="rId11"/>
    <hyperlink ref="I127" r:id="rId12"/>
    <hyperlink ref="G12" r:id="rId13"/>
    <hyperlink ref="G9" r:id="rId14"/>
    <hyperlink ref="G10" r:id="rId15"/>
    <hyperlink ref="G15" r:id="rId16" display="http://www.econ.yale.edu/~shiller/data/ie_data.xls"/>
    <hyperlink ref="G16" r:id="rId17" display="https://www.bogleheads.org/forum/viewtopic.php?f=10&amp;t=179425"/>
    <hyperlink ref="G17" r:id="rId18" display="http://www.ftserussell.com"/>
    <hyperlink ref="G11" r:id="rId19"/>
    <hyperlink ref="G13" r:id="rId20"/>
    <hyperlink ref="A144" r:id="rId21"/>
    <hyperlink ref="A143" r:id="rId22"/>
    <hyperlink ref="A142" r:id="rId23"/>
    <hyperlink ref="A145" r:id="rId24"/>
    <hyperlink ref="A148" r:id="rId25"/>
    <hyperlink ref="A147" r:id="rId26"/>
    <hyperlink ref="A146" r:id="rId27"/>
    <hyperlink ref="I130" r:id="rId28"/>
  </hyperlinks>
  <pageMargins left="0.78749999999999998" right="0.78749999999999998" top="1.0527777777777778" bottom="1.05277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legacyDrawing r:id="rId29"/>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enableFormatConditionsCalculation="0"/>
  <dimension ref="A1:CQ211"/>
  <sheetViews>
    <sheetView zoomScale="85" zoomScaleNormal="85" zoomScalePageLayoutView="85" workbookViewId="0">
      <pane xSplit="5" ySplit="5" topLeftCell="F6" activePane="bottomRight" state="frozen"/>
      <selection pane="topRight" activeCell="E1" sqref="E1"/>
      <selection pane="bottomLeft" activeCell="A6" sqref="A6"/>
      <selection pane="bottomRight" activeCell="P36" sqref="P36"/>
    </sheetView>
  </sheetViews>
  <sheetFormatPr baseColWidth="10" defaultColWidth="8.83203125" defaultRowHeight="12" x14ac:dyDescent="0"/>
  <cols>
    <col min="1" max="1" width="60.6640625" style="217" customWidth="1"/>
    <col min="2" max="2" width="35.33203125" style="16" customWidth="1"/>
    <col min="3" max="3" width="24.6640625" style="217" customWidth="1"/>
    <col min="4" max="4" width="3.33203125" style="196" customWidth="1"/>
    <col min="5" max="5" width="11.1640625" style="226" customWidth="1"/>
    <col min="6" max="8" width="9" style="57" customWidth="1"/>
    <col min="9" max="9" width="10.6640625" style="57" customWidth="1"/>
    <col min="10" max="14" width="9" style="57" customWidth="1"/>
    <col min="15" max="15" width="3.33203125" customWidth="1"/>
    <col min="16" max="18" width="10.5" style="57" customWidth="1"/>
    <col min="19" max="19" width="3.33203125" customWidth="1"/>
    <col min="20" max="21" width="9.6640625" style="57" customWidth="1"/>
    <col min="22" max="22" width="3.33203125" customWidth="1"/>
    <col min="23" max="23" width="11" style="57" customWidth="1"/>
    <col min="24" max="25" width="10.5" style="57" customWidth="1"/>
    <col min="26" max="26" width="12" style="57" customWidth="1"/>
    <col min="27" max="27" width="10.5" style="57" customWidth="1"/>
    <col min="28" max="28" width="9" style="57" customWidth="1"/>
    <col min="29" max="29" width="3.33203125" customWidth="1"/>
    <col min="30" max="30" width="9" style="57" customWidth="1"/>
    <col min="31" max="32" width="10.6640625" style="57" customWidth="1"/>
    <col min="33" max="33" width="3.33203125" customWidth="1"/>
    <col min="34" max="34" width="10.6640625" style="57" customWidth="1"/>
    <col min="35" max="35" width="11.5" style="57" customWidth="1"/>
    <col min="36" max="36" width="3.33203125" customWidth="1"/>
    <col min="37" max="37" width="10.6640625" style="57" customWidth="1"/>
    <col min="38" max="38" width="12.1640625" style="57" customWidth="1"/>
    <col min="39" max="39" width="11.1640625" style="57" customWidth="1"/>
    <col min="40" max="41" width="12.1640625" style="57" customWidth="1"/>
    <col min="42" max="42" width="3.33203125" customWidth="1"/>
    <col min="43" max="43" width="10.6640625" style="57" customWidth="1"/>
    <col min="44" max="44" width="3.33203125" customWidth="1"/>
    <col min="45" max="45" width="10.6640625" style="57" customWidth="1"/>
    <col min="46" max="46" width="3.33203125" customWidth="1"/>
  </cols>
  <sheetData>
    <row r="1" spans="1:95" s="53" customFormat="1" ht="30" customHeight="1">
      <c r="A1" s="235" t="s">
        <v>359</v>
      </c>
      <c r="B1" s="673" t="s">
        <v>409</v>
      </c>
      <c r="C1" s="673"/>
      <c r="D1" s="194"/>
      <c r="E1" s="251"/>
      <c r="F1" s="37" t="s">
        <v>365</v>
      </c>
      <c r="G1" s="37" t="s">
        <v>374</v>
      </c>
      <c r="H1" s="37" t="s">
        <v>387</v>
      </c>
      <c r="I1" s="37" t="s">
        <v>429</v>
      </c>
      <c r="J1" s="37" t="s">
        <v>428</v>
      </c>
      <c r="K1" s="37" t="s">
        <v>373</v>
      </c>
      <c r="L1" s="37" t="s">
        <v>397</v>
      </c>
      <c r="M1" s="37" t="s">
        <v>399</v>
      </c>
      <c r="N1" s="37" t="s">
        <v>398</v>
      </c>
      <c r="P1" s="37" t="s">
        <v>675</v>
      </c>
      <c r="Q1" s="37" t="s">
        <v>910</v>
      </c>
      <c r="R1" s="37" t="s">
        <v>909</v>
      </c>
      <c r="T1" s="37" t="s">
        <v>1110</v>
      </c>
      <c r="U1" s="37" t="s">
        <v>1109</v>
      </c>
      <c r="W1" s="37" t="s">
        <v>349</v>
      </c>
      <c r="X1" s="37" t="s">
        <v>354</v>
      </c>
      <c r="Y1" s="37" t="s">
        <v>432</v>
      </c>
      <c r="Z1" s="37" t="s">
        <v>629</v>
      </c>
      <c r="AA1" s="37" t="s">
        <v>452</v>
      </c>
      <c r="AB1" s="37" t="s">
        <v>352</v>
      </c>
      <c r="AD1" s="37" t="s">
        <v>536</v>
      </c>
      <c r="AE1" s="37" t="s">
        <v>535</v>
      </c>
      <c r="AF1" s="37" t="s">
        <v>919</v>
      </c>
      <c r="AH1" s="37" t="s">
        <v>868</v>
      </c>
      <c r="AI1" s="37" t="s">
        <v>870</v>
      </c>
      <c r="AK1" s="37" t="s">
        <v>414</v>
      </c>
      <c r="AL1" s="37" t="s">
        <v>415</v>
      </c>
      <c r="AM1" s="37" t="s">
        <v>417</v>
      </c>
      <c r="AN1" s="37" t="s">
        <v>418</v>
      </c>
      <c r="AO1" s="37" t="s">
        <v>419</v>
      </c>
      <c r="AQ1" s="37" t="s">
        <v>113</v>
      </c>
      <c r="AS1" s="37" t="s">
        <v>888</v>
      </c>
    </row>
    <row r="2" spans="1:95" s="244" customFormat="1" ht="10">
      <c r="A2" s="240"/>
      <c r="B2" s="425"/>
      <c r="C2" s="240"/>
      <c r="D2" s="241"/>
      <c r="E2" s="242"/>
      <c r="F2" s="243" t="s">
        <v>204</v>
      </c>
      <c r="G2" s="243" t="s">
        <v>375</v>
      </c>
      <c r="H2" s="243" t="s">
        <v>406</v>
      </c>
      <c r="I2" s="243" t="s">
        <v>425</v>
      </c>
      <c r="J2" s="243" t="s">
        <v>188</v>
      </c>
      <c r="K2" s="243" t="s">
        <v>405</v>
      </c>
      <c r="L2" s="243" t="s">
        <v>394</v>
      </c>
      <c r="M2" s="243" t="s">
        <v>395</v>
      </c>
      <c r="N2" s="243" t="s">
        <v>396</v>
      </c>
      <c r="P2" s="323" t="s">
        <v>369</v>
      </c>
      <c r="Q2" s="323" t="s">
        <v>369</v>
      </c>
      <c r="R2" s="323" t="s">
        <v>369</v>
      </c>
      <c r="T2" s="189" t="s">
        <v>1110</v>
      </c>
      <c r="U2" s="189" t="s">
        <v>1109</v>
      </c>
      <c r="W2" s="189" t="s">
        <v>355</v>
      </c>
      <c r="X2" s="189" t="s">
        <v>353</v>
      </c>
      <c r="Y2" s="189" t="s">
        <v>94</v>
      </c>
      <c r="Z2" s="189" t="s">
        <v>621</v>
      </c>
      <c r="AA2" s="189" t="s">
        <v>106</v>
      </c>
      <c r="AB2" s="189" t="s">
        <v>351</v>
      </c>
      <c r="AD2" s="189" t="s">
        <v>533</v>
      </c>
      <c r="AE2" s="189" t="s">
        <v>534</v>
      </c>
      <c r="AF2" s="189" t="s">
        <v>920</v>
      </c>
      <c r="AH2" s="189" t="s">
        <v>867</v>
      </c>
      <c r="AI2" s="189" t="s">
        <v>869</v>
      </c>
      <c r="AK2" s="189" t="s">
        <v>413</v>
      </c>
      <c r="AL2" s="189" t="s">
        <v>416</v>
      </c>
      <c r="AM2" s="189" t="s">
        <v>420</v>
      </c>
      <c r="AN2" s="189" t="s">
        <v>422</v>
      </c>
      <c r="AO2" s="189" t="s">
        <v>421</v>
      </c>
      <c r="AQ2" s="189" t="s">
        <v>211</v>
      </c>
      <c r="AS2" s="189" t="s">
        <v>887</v>
      </c>
    </row>
    <row r="3" spans="1:95" s="27" customFormat="1">
      <c r="A3" s="53"/>
      <c r="B3" s="419"/>
      <c r="C3" s="35"/>
      <c r="D3" s="195"/>
      <c r="E3" s="223" t="s">
        <v>363</v>
      </c>
      <c r="F3" s="198" t="s">
        <v>372</v>
      </c>
      <c r="G3" s="198" t="s">
        <v>370</v>
      </c>
      <c r="H3" s="198" t="s">
        <v>370</v>
      </c>
      <c r="I3" s="198" t="s">
        <v>370</v>
      </c>
      <c r="J3" s="198" t="s">
        <v>370</v>
      </c>
      <c r="K3" s="198" t="s">
        <v>370</v>
      </c>
      <c r="L3" s="198" t="s">
        <v>400</v>
      </c>
      <c r="M3" s="198" t="s">
        <v>400</v>
      </c>
      <c r="N3" s="198" t="s">
        <v>400</v>
      </c>
      <c r="O3" s="198"/>
      <c r="P3" s="198" t="s">
        <v>408</v>
      </c>
      <c r="Q3" s="198" t="s">
        <v>408</v>
      </c>
      <c r="R3" s="198" t="s">
        <v>408</v>
      </c>
      <c r="S3" s="198"/>
      <c r="T3" s="198" t="s">
        <v>1108</v>
      </c>
      <c r="U3" s="198" t="s">
        <v>1108</v>
      </c>
      <c r="V3" s="198"/>
      <c r="W3" s="198" t="s">
        <v>371</v>
      </c>
      <c r="X3" s="198" t="s">
        <v>371</v>
      </c>
      <c r="Y3" s="198" t="s">
        <v>371</v>
      </c>
      <c r="Z3" s="198" t="s">
        <v>371</v>
      </c>
      <c r="AA3" s="198" t="s">
        <v>371</v>
      </c>
      <c r="AB3" s="198" t="s">
        <v>371</v>
      </c>
      <c r="AC3" s="198"/>
      <c r="AD3" s="198" t="s">
        <v>371</v>
      </c>
      <c r="AE3" s="198" t="s">
        <v>371</v>
      </c>
      <c r="AF3" s="198" t="s">
        <v>371</v>
      </c>
      <c r="AG3" s="198"/>
      <c r="AH3" s="198" t="s">
        <v>371</v>
      </c>
      <c r="AI3" s="198" t="s">
        <v>371</v>
      </c>
      <c r="AJ3" s="198"/>
      <c r="AK3" s="198" t="s">
        <v>412</v>
      </c>
      <c r="AL3" s="198" t="s">
        <v>412</v>
      </c>
      <c r="AM3" s="198" t="s">
        <v>412</v>
      </c>
      <c r="AN3" s="198" t="s">
        <v>412</v>
      </c>
      <c r="AO3" s="198" t="s">
        <v>412</v>
      </c>
      <c r="AP3" s="198"/>
      <c r="AQ3" s="198" t="s">
        <v>739</v>
      </c>
      <c r="AR3" s="198"/>
      <c r="AS3" s="198" t="s">
        <v>408</v>
      </c>
      <c r="AT3" s="198"/>
      <c r="AU3" s="198"/>
      <c r="AV3" s="198"/>
      <c r="AW3" s="198"/>
      <c r="AX3" s="198"/>
      <c r="AY3" s="198"/>
      <c r="AZ3" s="198"/>
      <c r="BA3" s="198"/>
      <c r="BB3" s="198"/>
      <c r="BC3" s="198"/>
      <c r="BD3" s="198"/>
      <c r="BE3" s="198"/>
      <c r="BF3" s="198"/>
      <c r="BG3" s="198"/>
      <c r="BH3" s="198"/>
      <c r="BI3" s="198"/>
      <c r="BJ3" s="198"/>
      <c r="BK3" s="198"/>
      <c r="BL3" s="198"/>
      <c r="BM3" s="198"/>
      <c r="BN3" s="198"/>
      <c r="BO3" s="198"/>
      <c r="BP3" s="198"/>
      <c r="BQ3" s="198"/>
      <c r="BR3" s="198"/>
      <c r="BS3" s="198"/>
      <c r="BT3" s="198"/>
      <c r="BU3" s="198"/>
      <c r="BV3" s="198"/>
      <c r="BW3" s="198"/>
      <c r="BX3" s="198"/>
      <c r="BY3" s="198"/>
      <c r="BZ3" s="198"/>
      <c r="CA3" s="198"/>
      <c r="CB3" s="198"/>
      <c r="CC3" s="198"/>
      <c r="CD3" s="198"/>
      <c r="CE3" s="198"/>
      <c r="CF3" s="198"/>
      <c r="CG3" s="198"/>
      <c r="CH3" s="198"/>
      <c r="CI3" s="198"/>
      <c r="CJ3" s="198"/>
      <c r="CK3" s="198"/>
      <c r="CL3" s="198"/>
      <c r="CM3" s="198"/>
      <c r="CN3" s="198"/>
      <c r="CO3" s="198"/>
      <c r="CP3" s="198"/>
      <c r="CQ3" s="198"/>
    </row>
    <row r="4" spans="1:95" s="27" customFormat="1" ht="15">
      <c r="A4" s="253"/>
      <c r="B4" s="419"/>
      <c r="C4" s="35"/>
      <c r="D4" s="195"/>
      <c r="E4" s="223" t="s">
        <v>344</v>
      </c>
      <c r="F4" s="198" t="s">
        <v>362</v>
      </c>
      <c r="G4" s="198" t="s">
        <v>362</v>
      </c>
      <c r="H4" s="198" t="s">
        <v>362</v>
      </c>
      <c r="I4" s="198" t="s">
        <v>362</v>
      </c>
      <c r="J4" s="198" t="s">
        <v>362</v>
      </c>
      <c r="K4" s="198" t="s">
        <v>362</v>
      </c>
      <c r="L4" s="198" t="s">
        <v>362</v>
      </c>
      <c r="M4" s="198" t="s">
        <v>362</v>
      </c>
      <c r="N4" s="198" t="s">
        <v>362</v>
      </c>
      <c r="O4" s="198"/>
      <c r="P4" s="198" t="s">
        <v>345</v>
      </c>
      <c r="Q4" s="198" t="s">
        <v>350</v>
      </c>
      <c r="R4" s="198" t="s">
        <v>350</v>
      </c>
      <c r="S4" s="198"/>
      <c r="T4" s="198" t="s">
        <v>350</v>
      </c>
      <c r="U4" s="198" t="s">
        <v>350</v>
      </c>
      <c r="V4" s="198"/>
      <c r="W4" s="198" t="s">
        <v>350</v>
      </c>
      <c r="X4" s="198" t="s">
        <v>350</v>
      </c>
      <c r="Y4" s="198" t="s">
        <v>350</v>
      </c>
      <c r="Z4" s="198" t="s">
        <v>350</v>
      </c>
      <c r="AA4" s="198" t="s">
        <v>350</v>
      </c>
      <c r="AB4" s="198" t="s">
        <v>350</v>
      </c>
      <c r="AC4" s="198"/>
      <c r="AD4" s="198" t="s">
        <v>350</v>
      </c>
      <c r="AE4" s="198" t="s">
        <v>350</v>
      </c>
      <c r="AF4" s="198" t="s">
        <v>350</v>
      </c>
      <c r="AG4" s="198"/>
      <c r="AH4" s="198" t="s">
        <v>350</v>
      </c>
      <c r="AI4" s="198" t="s">
        <v>350</v>
      </c>
      <c r="AJ4" s="198"/>
      <c r="AK4" s="198" t="s">
        <v>350</v>
      </c>
      <c r="AL4" s="198" t="s">
        <v>350</v>
      </c>
      <c r="AM4" s="198" t="s">
        <v>350</v>
      </c>
      <c r="AN4" s="198" t="s">
        <v>350</v>
      </c>
      <c r="AO4" s="198" t="s">
        <v>350</v>
      </c>
      <c r="AP4" s="198"/>
      <c r="AQ4" s="198" t="s">
        <v>350</v>
      </c>
      <c r="AR4" s="198"/>
      <c r="AS4" s="198" t="s">
        <v>350</v>
      </c>
      <c r="AT4" s="198"/>
    </row>
    <row r="5" spans="1:95" s="27" customFormat="1">
      <c r="A5" s="35"/>
      <c r="B5" s="419"/>
      <c r="C5" s="35"/>
      <c r="D5" s="195"/>
      <c r="E5" s="223" t="s">
        <v>346</v>
      </c>
      <c r="F5" s="198">
        <v>1915</v>
      </c>
      <c r="G5" s="198">
        <v>1970</v>
      </c>
      <c r="H5" s="198">
        <v>1970</v>
      </c>
      <c r="I5" s="198">
        <v>1970</v>
      </c>
      <c r="J5" s="198">
        <v>1988</v>
      </c>
      <c r="K5" s="198">
        <v>1980</v>
      </c>
      <c r="L5" s="198">
        <v>2014</v>
      </c>
      <c r="M5" s="198">
        <v>2015</v>
      </c>
      <c r="N5" s="198">
        <v>2012</v>
      </c>
      <c r="O5" s="198"/>
      <c r="P5" s="198">
        <v>1950</v>
      </c>
      <c r="Q5" s="198">
        <v>1901</v>
      </c>
      <c r="R5" s="198">
        <v>1871</v>
      </c>
      <c r="S5" s="198"/>
      <c r="T5" s="198">
        <v>1970</v>
      </c>
      <c r="U5" s="198">
        <v>1999</v>
      </c>
      <c r="V5" s="198"/>
      <c r="W5" s="198">
        <v>1964</v>
      </c>
      <c r="X5" s="198">
        <v>1968</v>
      </c>
      <c r="Y5" s="198">
        <v>1974</v>
      </c>
      <c r="Z5" s="198">
        <v>1974</v>
      </c>
      <c r="AA5" s="198">
        <v>1984</v>
      </c>
      <c r="AB5" s="198">
        <v>1976</v>
      </c>
      <c r="AC5" s="198"/>
      <c r="AD5" s="198">
        <v>1929</v>
      </c>
      <c r="AE5" s="198">
        <v>1925</v>
      </c>
      <c r="AF5" s="198">
        <v>1959</v>
      </c>
      <c r="AG5" s="198"/>
      <c r="AH5" s="198">
        <v>2003</v>
      </c>
      <c r="AI5" s="198">
        <v>2001</v>
      </c>
      <c r="AJ5" s="198"/>
      <c r="AK5" s="198">
        <v>1976</v>
      </c>
      <c r="AL5" s="198">
        <v>1976</v>
      </c>
      <c r="AM5" s="198">
        <v>1983</v>
      </c>
      <c r="AN5" s="198">
        <v>1988</v>
      </c>
      <c r="AO5" s="198">
        <v>1976</v>
      </c>
      <c r="AP5" s="198"/>
      <c r="AQ5" s="198">
        <v>1954</v>
      </c>
      <c r="AR5" s="198"/>
      <c r="AS5" s="198">
        <v>1890</v>
      </c>
      <c r="AT5" s="198"/>
    </row>
    <row r="6" spans="1:95" s="32" customFormat="1">
      <c r="A6" s="35"/>
      <c r="B6" s="419"/>
      <c r="C6" s="35"/>
      <c r="D6" s="238"/>
      <c r="E6" s="225"/>
      <c r="F6" s="157">
        <f t="shared" ref="F6:N6" si="0">IF(ISNUMBER(F$5), MATCH(F$5, $E$8:$E$154)-1, "")</f>
        <v>44</v>
      </c>
      <c r="G6" s="157">
        <f t="shared" si="0"/>
        <v>99</v>
      </c>
      <c r="H6" s="157">
        <f t="shared" si="0"/>
        <v>99</v>
      </c>
      <c r="I6" s="157">
        <f t="shared" si="0"/>
        <v>99</v>
      </c>
      <c r="J6" s="157">
        <f t="shared" si="0"/>
        <v>117</v>
      </c>
      <c r="K6" s="157">
        <f t="shared" si="0"/>
        <v>109</v>
      </c>
      <c r="L6" s="157">
        <f t="shared" si="0"/>
        <v>143</v>
      </c>
      <c r="M6" s="157">
        <f t="shared" si="0"/>
        <v>144</v>
      </c>
      <c r="N6" s="157">
        <f t="shared" si="0"/>
        <v>141</v>
      </c>
      <c r="O6" s="252"/>
      <c r="P6" s="157">
        <f>IF(ISNUMBER(P$5), MATCH(P$5, $E$8:$E$154)-1, "")</f>
        <v>79</v>
      </c>
      <c r="Q6" s="157">
        <f>IF(ISNUMBER(Q$5), MATCH(Q$5, $E$8:$E$154)-1, "")</f>
        <v>30</v>
      </c>
      <c r="R6" s="157">
        <f>IF(ISNUMBER(R$5), MATCH(R$5, $E$8:$E$154)-1, "")</f>
        <v>0</v>
      </c>
      <c r="S6" s="252"/>
      <c r="T6" s="157">
        <f>IF(ISNUMBER(T$5), MATCH(T$5, $E$8:$E$154)-1, "")</f>
        <v>99</v>
      </c>
      <c r="U6" s="157">
        <f>IF(ISNUMBER(U$5), MATCH(U$5, $E$8:$E$154)-1, "")</f>
        <v>128</v>
      </c>
      <c r="V6" s="252"/>
      <c r="W6" s="157">
        <f t="shared" ref="W6:AI6" si="1">IF(ISNUMBER(W$5), MATCH(W$5, $E$8:$E$154)-1, "")</f>
        <v>93</v>
      </c>
      <c r="X6" s="157">
        <f t="shared" si="1"/>
        <v>97</v>
      </c>
      <c r="Y6" s="157">
        <f t="shared" si="1"/>
        <v>103</v>
      </c>
      <c r="Z6" s="157">
        <f t="shared" si="1"/>
        <v>103</v>
      </c>
      <c r="AA6" s="157">
        <f t="shared" si="1"/>
        <v>113</v>
      </c>
      <c r="AB6" s="157">
        <f t="shared" si="1"/>
        <v>105</v>
      </c>
      <c r="AC6" s="252"/>
      <c r="AD6" s="157">
        <f t="shared" si="1"/>
        <v>58</v>
      </c>
      <c r="AE6" s="157">
        <f t="shared" si="1"/>
        <v>54</v>
      </c>
      <c r="AF6" s="157">
        <f t="shared" si="1"/>
        <v>88</v>
      </c>
      <c r="AG6" s="252"/>
      <c r="AH6" s="157">
        <f t="shared" si="1"/>
        <v>132</v>
      </c>
      <c r="AI6" s="157">
        <f t="shared" si="1"/>
        <v>130</v>
      </c>
      <c r="AJ6" s="252"/>
      <c r="AK6" s="157">
        <f>IF(ISNUMBER(AK$5), MATCH(AK$5, $E$8:$E$154)-1, "")</f>
        <v>105</v>
      </c>
      <c r="AL6" s="157">
        <f>IF(ISNUMBER(AL$5), MATCH(AL$5, $E$8:$E$154)-1, "")</f>
        <v>105</v>
      </c>
      <c r="AM6" s="157">
        <f>IF(ISNUMBER(AM$5), MATCH(AM$5, $E$8:$E$154)-1, "")</f>
        <v>112</v>
      </c>
      <c r="AN6" s="157">
        <f>IF(ISNUMBER(AN$5), MATCH(AN$5, $E$8:$E$154)-1, "")</f>
        <v>117</v>
      </c>
      <c r="AO6" s="157">
        <f>IF(ISNUMBER(AO$5), MATCH(AO$5, $E$8:$E$154)-1, "")</f>
        <v>105</v>
      </c>
      <c r="AP6" s="252"/>
      <c r="AQ6" s="157">
        <f>IF(ISNUMBER(AQ$5), MATCH(AQ$5, $E$8:$E$154)-1, "")</f>
        <v>83</v>
      </c>
      <c r="AR6" s="252"/>
      <c r="AS6" s="157">
        <f>IF(ISNUMBER(AS$5), MATCH(AS$5, $E$8:$E$154)-1, "")</f>
        <v>19</v>
      </c>
      <c r="AT6" s="252"/>
    </row>
    <row r="7" spans="1:95" s="210" customFormat="1">
      <c r="A7" s="214"/>
      <c r="B7" s="426"/>
      <c r="C7" s="214"/>
      <c r="D7" s="213"/>
      <c r="E7" s="224">
        <f>COUNT(E8:E154)-1</f>
        <v>146</v>
      </c>
      <c r="F7" s="381">
        <f ca="1">COUNT(OFFSET(F$8, F$6, 0, $E7-F$6, 1))</f>
        <v>102</v>
      </c>
      <c r="G7" s="382">
        <f ca="1">COUNT(OFFSET(G$8, G6, 0, $E7-G6, 1))</f>
        <v>47</v>
      </c>
      <c r="H7" s="382">
        <f t="shared" ref="H7:N7" ca="1" si="2">COUNT(OFFSET(H$8, H6, 0, $E7-H6, 1))</f>
        <v>47</v>
      </c>
      <c r="I7" s="382">
        <f t="shared" ca="1" si="2"/>
        <v>47</v>
      </c>
      <c r="J7" s="382">
        <f t="shared" ca="1" si="2"/>
        <v>29</v>
      </c>
      <c r="K7" s="382">
        <f t="shared" ca="1" si="2"/>
        <v>37</v>
      </c>
      <c r="L7" s="382">
        <f t="shared" ca="1" si="2"/>
        <v>3</v>
      </c>
      <c r="M7" s="382">
        <f t="shared" ca="1" si="2"/>
        <v>2</v>
      </c>
      <c r="N7" s="382">
        <f t="shared" ca="1" si="2"/>
        <v>5</v>
      </c>
      <c r="O7" s="219"/>
      <c r="P7" s="382">
        <f ca="1">COUNT(OFFSET(P$8, P6, 0, $E7-P6, 1))</f>
        <v>67</v>
      </c>
      <c r="Q7" s="382">
        <f ca="1">COUNT(OFFSET(Q$8, Q6, 0, $E7-Q6, 1))</f>
        <v>116</v>
      </c>
      <c r="R7" s="382">
        <f ca="1">COUNT(OFFSET(R$8, R6, 0, $E7-R6, 1))</f>
        <v>146</v>
      </c>
      <c r="S7" s="219"/>
      <c r="T7" s="382">
        <f ca="1">COUNT(OFFSET(T$8, T6, 0, $E7-T6, 1))</f>
        <v>47</v>
      </c>
      <c r="U7" s="382">
        <f ca="1">COUNT(OFFSET(U$8, U6, 0, $E7-U6, 1))</f>
        <v>18</v>
      </c>
      <c r="V7" s="219"/>
      <c r="W7" s="382">
        <f t="shared" ref="W7:AB7" ca="1" si="3">COUNT(OFFSET(W$8, W6, 0, $E7-W6, 1))</f>
        <v>53</v>
      </c>
      <c r="X7" s="382">
        <f t="shared" ca="1" si="3"/>
        <v>49</v>
      </c>
      <c r="Y7" s="382">
        <f t="shared" ca="1" si="3"/>
        <v>43</v>
      </c>
      <c r="Z7" s="382">
        <f t="shared" ca="1" si="3"/>
        <v>43</v>
      </c>
      <c r="AA7" s="382">
        <f t="shared" ca="1" si="3"/>
        <v>33</v>
      </c>
      <c r="AB7" s="382">
        <f t="shared" ca="1" si="3"/>
        <v>40</v>
      </c>
      <c r="AC7" s="219"/>
      <c r="AD7" s="382">
        <f ca="1">COUNT(OFFSET(AD$8, AD6, 0, $E7-AD6, 1))</f>
        <v>88</v>
      </c>
      <c r="AE7" s="382">
        <f ca="1">COUNT(OFFSET(AE$8, AE6, 0, $E7-AE6, 1))</f>
        <v>92</v>
      </c>
      <c r="AF7" s="382">
        <f ca="1">COUNT(OFFSET(AF$8, AF6, 0, $E7-AF6, 1))</f>
        <v>58</v>
      </c>
      <c r="AG7" s="219"/>
      <c r="AH7" s="382">
        <f ca="1">COUNT(OFFSET(AH$8, AH6, 0, $E7-AH6, 1))</f>
        <v>14</v>
      </c>
      <c r="AI7" s="382">
        <f ca="1">COUNT(OFFSET(AI$8, AI6, 0, $E7-AI6, 1))</f>
        <v>16</v>
      </c>
      <c r="AJ7" s="219"/>
      <c r="AK7" s="382">
        <f ca="1">COUNT(OFFSET(AK$8, AK6, 0, $E7-AK6, 1))</f>
        <v>41</v>
      </c>
      <c r="AL7" s="382">
        <f ca="1">COUNT(OFFSET(AL$8, AL6, 0, $E7-AL6, 1))</f>
        <v>41</v>
      </c>
      <c r="AM7" s="382">
        <f ca="1">COUNT(OFFSET(AM$8, AM6, 0, $E7-AM6, 1))</f>
        <v>34</v>
      </c>
      <c r="AN7" s="382">
        <f ca="1">COUNT(OFFSET(AN$8, AN6, 0, $E7-AN6, 1))</f>
        <v>29</v>
      </c>
      <c r="AO7" s="382">
        <f ca="1">COUNT(OFFSET(AO$8, AO6, 0, $E7-AO6, 1))</f>
        <v>41</v>
      </c>
      <c r="AP7" s="382"/>
      <c r="AQ7" s="382">
        <f ca="1">COUNT(OFFSET(AQ$8, AQ6, 0, $E7-AQ6, 1))</f>
        <v>45</v>
      </c>
      <c r="AR7" s="382"/>
      <c r="AS7" s="382">
        <f ca="1">COUNT(OFFSET(AS$8, AS6, 0, $E7-AS6, 1))</f>
        <v>127</v>
      </c>
      <c r="AT7" s="219"/>
    </row>
    <row r="8" spans="1:95">
      <c r="A8" s="215" t="s">
        <v>360</v>
      </c>
      <c r="B8" s="427" t="s">
        <v>434</v>
      </c>
      <c r="C8" s="424"/>
      <c r="E8" s="225">
        <v>1871</v>
      </c>
      <c r="F8" s="61" t="str">
        <f>""</f>
        <v/>
      </c>
      <c r="G8" s="61" t="str">
        <f>""</f>
        <v/>
      </c>
      <c r="H8" s="61" t="str">
        <f>""</f>
        <v/>
      </c>
      <c r="I8" s="61" t="str">
        <f>""</f>
        <v/>
      </c>
      <c r="J8" s="61" t="str">
        <f>""</f>
        <v/>
      </c>
      <c r="K8" s="61" t="str">
        <f>""</f>
        <v/>
      </c>
      <c r="L8" s="61" t="str">
        <f>""</f>
        <v/>
      </c>
      <c r="M8" s="61" t="str">
        <f>""</f>
        <v/>
      </c>
      <c r="N8" s="61" t="str">
        <f>""</f>
        <v/>
      </c>
      <c r="P8" s="61" t="str">
        <f>""</f>
        <v/>
      </c>
      <c r="Q8" s="61" t="str">
        <f>""</f>
        <v/>
      </c>
      <c r="R8" s="61">
        <v>9.4594594594594525</v>
      </c>
      <c r="T8" s="61" t="str">
        <f>""</f>
        <v/>
      </c>
      <c r="U8" s="61" t="str">
        <f>""</f>
        <v/>
      </c>
      <c r="W8" s="61" t="str">
        <f>""</f>
        <v/>
      </c>
      <c r="X8" s="61" t="str">
        <f>""</f>
        <v/>
      </c>
      <c r="Y8" s="61" t="str">
        <f>""</f>
        <v/>
      </c>
      <c r="Z8" s="61" t="str">
        <f>""</f>
        <v/>
      </c>
      <c r="AA8" s="61" t="str">
        <f>""</f>
        <v/>
      </c>
      <c r="AB8" s="61" t="str">
        <f>""</f>
        <v/>
      </c>
      <c r="AD8" s="61" t="str">
        <f>""</f>
        <v/>
      </c>
      <c r="AE8" s="61" t="str">
        <f>""</f>
        <v/>
      </c>
      <c r="AF8" s="61" t="str">
        <f>""</f>
        <v/>
      </c>
      <c r="AH8" s="61" t="str">
        <f>""</f>
        <v/>
      </c>
      <c r="AI8" s="61" t="str">
        <f>""</f>
        <v/>
      </c>
      <c r="AK8" s="61" t="str">
        <f>""</f>
        <v/>
      </c>
      <c r="AL8" s="61" t="str">
        <f>""</f>
        <v/>
      </c>
      <c r="AM8" s="61" t="str">
        <f>""</f>
        <v/>
      </c>
      <c r="AN8" s="61" t="str">
        <f>""</f>
        <v/>
      </c>
      <c r="AO8" s="61" t="str">
        <f>""</f>
        <v/>
      </c>
      <c r="AQ8" s="61" t="str">
        <f>""</f>
        <v/>
      </c>
      <c r="AS8" s="61" t="str">
        <f>""</f>
        <v/>
      </c>
    </row>
    <row r="9" spans="1:95">
      <c r="A9" s="216" t="s">
        <v>230</v>
      </c>
      <c r="B9" s="417" t="s">
        <v>435</v>
      </c>
      <c r="C9" s="245"/>
      <c r="E9" s="225">
        <f t="shared" ref="E9:E70" si="4">E8+1</f>
        <v>1872</v>
      </c>
      <c r="F9" s="61" t="str">
        <f>""</f>
        <v/>
      </c>
      <c r="G9" s="61" t="str">
        <f>""</f>
        <v/>
      </c>
      <c r="H9" s="61" t="str">
        <f>""</f>
        <v/>
      </c>
      <c r="I9" s="61" t="str">
        <f>""</f>
        <v/>
      </c>
      <c r="J9" s="61" t="str">
        <f>""</f>
        <v/>
      </c>
      <c r="K9" s="61" t="str">
        <f>""</f>
        <v/>
      </c>
      <c r="L9" s="61" t="str">
        <f>""</f>
        <v/>
      </c>
      <c r="M9" s="61" t="str">
        <f>""</f>
        <v/>
      </c>
      <c r="N9" s="61" t="str">
        <f>""</f>
        <v/>
      </c>
      <c r="P9" s="61" t="str">
        <f>""</f>
        <v/>
      </c>
      <c r="Q9" s="61" t="str">
        <f>""</f>
        <v/>
      </c>
      <c r="R9" s="61">
        <v>5.1440329218106928</v>
      </c>
      <c r="T9" s="61" t="str">
        <f>""</f>
        <v/>
      </c>
      <c r="U9" s="61" t="str">
        <f>""</f>
        <v/>
      </c>
      <c r="W9" s="61" t="str">
        <f>""</f>
        <v/>
      </c>
      <c r="X9" s="61" t="str">
        <f>""</f>
        <v/>
      </c>
      <c r="Y9" s="61" t="str">
        <f>""</f>
        <v/>
      </c>
      <c r="Z9" s="61" t="str">
        <f>""</f>
        <v/>
      </c>
      <c r="AA9" s="61" t="str">
        <f>""</f>
        <v/>
      </c>
      <c r="AB9" s="61" t="str">
        <f>""</f>
        <v/>
      </c>
      <c r="AD9" s="61" t="str">
        <f>""</f>
        <v/>
      </c>
      <c r="AE9" s="61" t="str">
        <f>""</f>
        <v/>
      </c>
      <c r="AF9" s="61" t="str">
        <f>""</f>
        <v/>
      </c>
      <c r="AH9" s="61" t="str">
        <f>""</f>
        <v/>
      </c>
      <c r="AI9" s="61" t="str">
        <f>""</f>
        <v/>
      </c>
      <c r="AK9" s="61" t="str">
        <f>""</f>
        <v/>
      </c>
      <c r="AL9" s="61" t="str">
        <f>""</f>
        <v/>
      </c>
      <c r="AM9" s="61" t="str">
        <f>""</f>
        <v/>
      </c>
      <c r="AN9" s="61" t="str">
        <f>""</f>
        <v/>
      </c>
      <c r="AO9" s="61" t="str">
        <f>""</f>
        <v/>
      </c>
      <c r="AQ9" s="61" t="str">
        <f>""</f>
        <v/>
      </c>
      <c r="AS9" s="61" t="str">
        <f>""</f>
        <v/>
      </c>
    </row>
    <row r="10" spans="1:95">
      <c r="A10" s="187"/>
      <c r="B10" s="416"/>
      <c r="C10" s="418"/>
      <c r="E10" s="225">
        <f t="shared" si="4"/>
        <v>1873</v>
      </c>
      <c r="F10" s="61" t="str">
        <f>""</f>
        <v/>
      </c>
      <c r="G10" s="61" t="str">
        <f>""</f>
        <v/>
      </c>
      <c r="H10" s="61" t="str">
        <f>""</f>
        <v/>
      </c>
      <c r="I10" s="61" t="str">
        <f>""</f>
        <v/>
      </c>
      <c r="J10" s="61" t="str">
        <f>""</f>
        <v/>
      </c>
      <c r="K10" s="61" t="str">
        <f>""</f>
        <v/>
      </c>
      <c r="L10" s="61" t="str">
        <f>""</f>
        <v/>
      </c>
      <c r="M10" s="61" t="str">
        <f>""</f>
        <v/>
      </c>
      <c r="N10" s="61" t="str">
        <f>""</f>
        <v/>
      </c>
      <c r="P10" s="61" t="str">
        <f>""</f>
        <v/>
      </c>
      <c r="Q10" s="61" t="str">
        <f>""</f>
        <v/>
      </c>
      <c r="R10" s="61">
        <v>-8.8062622309197707</v>
      </c>
      <c r="T10" s="61" t="str">
        <f>""</f>
        <v/>
      </c>
      <c r="U10" s="61" t="str">
        <f>""</f>
        <v/>
      </c>
      <c r="W10" s="61" t="str">
        <f>""</f>
        <v/>
      </c>
      <c r="X10" s="61" t="str">
        <f>""</f>
        <v/>
      </c>
      <c r="Y10" s="61" t="str">
        <f>""</f>
        <v/>
      </c>
      <c r="Z10" s="61" t="str">
        <f>""</f>
        <v/>
      </c>
      <c r="AA10" s="61" t="str">
        <f>""</f>
        <v/>
      </c>
      <c r="AB10" s="61" t="str">
        <f>""</f>
        <v/>
      </c>
      <c r="AD10" s="61" t="str">
        <f>""</f>
        <v/>
      </c>
      <c r="AE10" s="61" t="str">
        <f>""</f>
        <v/>
      </c>
      <c r="AF10" s="61" t="str">
        <f>""</f>
        <v/>
      </c>
      <c r="AH10" s="61" t="str">
        <f>""</f>
        <v/>
      </c>
      <c r="AI10" s="61" t="str">
        <f>""</f>
        <v/>
      </c>
      <c r="AK10" s="61" t="str">
        <f>""</f>
        <v/>
      </c>
      <c r="AL10" s="61" t="str">
        <f>""</f>
        <v/>
      </c>
      <c r="AM10" s="61" t="str">
        <f>""</f>
        <v/>
      </c>
      <c r="AN10" s="61" t="str">
        <f>""</f>
        <v/>
      </c>
      <c r="AO10" s="61" t="str">
        <f>""</f>
        <v/>
      </c>
      <c r="AQ10" s="61" t="str">
        <f>""</f>
        <v/>
      </c>
      <c r="AS10" s="61" t="str">
        <f>""</f>
        <v/>
      </c>
    </row>
    <row r="11" spans="1:95">
      <c r="A11" s="193" t="s">
        <v>389</v>
      </c>
      <c r="B11" s="351" t="s">
        <v>411</v>
      </c>
      <c r="C11" s="232"/>
      <c r="E11" s="225">
        <f t="shared" si="4"/>
        <v>1874</v>
      </c>
      <c r="F11" s="61" t="str">
        <f>""</f>
        <v/>
      </c>
      <c r="G11" s="61" t="str">
        <f>""</f>
        <v/>
      </c>
      <c r="H11" s="61" t="str">
        <f>""</f>
        <v/>
      </c>
      <c r="I11" s="61" t="str">
        <f>""</f>
        <v/>
      </c>
      <c r="J11" s="61" t="str">
        <f>""</f>
        <v/>
      </c>
      <c r="K11" s="61" t="str">
        <f>""</f>
        <v/>
      </c>
      <c r="L11" s="61" t="str">
        <f>""</f>
        <v/>
      </c>
      <c r="M11" s="61" t="str">
        <f>""</f>
        <v/>
      </c>
      <c r="N11" s="61" t="str">
        <f>""</f>
        <v/>
      </c>
      <c r="P11" s="61" t="str">
        <f>""</f>
        <v/>
      </c>
      <c r="Q11" s="61" t="str">
        <f>""</f>
        <v/>
      </c>
      <c r="R11" s="61">
        <v>-2.5751072961373467</v>
      </c>
      <c r="T11" s="61" t="str">
        <f>""</f>
        <v/>
      </c>
      <c r="U11" s="61" t="str">
        <f>""</f>
        <v/>
      </c>
      <c r="W11" s="61" t="str">
        <f>""</f>
        <v/>
      </c>
      <c r="X11" s="61" t="str">
        <f>""</f>
        <v/>
      </c>
      <c r="Y11" s="61" t="str">
        <f>""</f>
        <v/>
      </c>
      <c r="Z11" s="61" t="str">
        <f>""</f>
        <v/>
      </c>
      <c r="AA11" s="61" t="str">
        <f>""</f>
        <v/>
      </c>
      <c r="AB11" s="61" t="str">
        <f>""</f>
        <v/>
      </c>
      <c r="AD11" s="61" t="str">
        <f>""</f>
        <v/>
      </c>
      <c r="AE11" s="61" t="str">
        <f>""</f>
        <v/>
      </c>
      <c r="AF11" s="61" t="str">
        <f>""</f>
        <v/>
      </c>
      <c r="AH11" s="61" t="str">
        <f>""</f>
        <v/>
      </c>
      <c r="AI11" s="61" t="str">
        <f>""</f>
        <v/>
      </c>
      <c r="AK11" s="61" t="str">
        <f>""</f>
        <v/>
      </c>
      <c r="AL11" s="61" t="str">
        <f>""</f>
        <v/>
      </c>
      <c r="AM11" s="61" t="str">
        <f>""</f>
        <v/>
      </c>
      <c r="AN11" s="61" t="str">
        <f>""</f>
        <v/>
      </c>
      <c r="AO11" s="61" t="str">
        <f>""</f>
        <v/>
      </c>
      <c r="AQ11" s="61" t="str">
        <f>""</f>
        <v/>
      </c>
      <c r="AS11" s="61" t="str">
        <f>""</f>
        <v/>
      </c>
    </row>
    <row r="12" spans="1:95">
      <c r="A12" s="231" t="s">
        <v>376</v>
      </c>
      <c r="B12" s="351" t="s">
        <v>810</v>
      </c>
      <c r="C12" s="232"/>
      <c r="E12" s="225">
        <f t="shared" si="4"/>
        <v>1875</v>
      </c>
      <c r="F12" s="61" t="str">
        <f>""</f>
        <v/>
      </c>
      <c r="G12" s="61" t="str">
        <f>""</f>
        <v/>
      </c>
      <c r="H12" s="61" t="str">
        <f>""</f>
        <v/>
      </c>
      <c r="I12" s="61" t="str">
        <f>""</f>
        <v/>
      </c>
      <c r="J12" s="61" t="str">
        <f>""</f>
        <v/>
      </c>
      <c r="K12" s="61" t="str">
        <f>""</f>
        <v/>
      </c>
      <c r="L12" s="61" t="str">
        <f>""</f>
        <v/>
      </c>
      <c r="M12" s="61" t="str">
        <f>""</f>
        <v/>
      </c>
      <c r="N12" s="61" t="str">
        <f>""</f>
        <v/>
      </c>
      <c r="P12" s="61" t="str">
        <f>""</f>
        <v/>
      </c>
      <c r="Q12" s="61" t="str">
        <f>""</f>
        <v/>
      </c>
      <c r="R12" s="61">
        <v>-1.7621145374449365</v>
      </c>
      <c r="T12" s="61" t="str">
        <f>""</f>
        <v/>
      </c>
      <c r="U12" s="61" t="str">
        <f>""</f>
        <v/>
      </c>
      <c r="W12" s="61" t="str">
        <f>""</f>
        <v/>
      </c>
      <c r="X12" s="61" t="str">
        <f>""</f>
        <v/>
      </c>
      <c r="Y12" s="61" t="str">
        <f>""</f>
        <v/>
      </c>
      <c r="Z12" s="61" t="str">
        <f>""</f>
        <v/>
      </c>
      <c r="AA12" s="61" t="str">
        <f>""</f>
        <v/>
      </c>
      <c r="AB12" s="61" t="str">
        <f>""</f>
        <v/>
      </c>
      <c r="AD12" s="61" t="str">
        <f>""</f>
        <v/>
      </c>
      <c r="AE12" s="61" t="str">
        <f>""</f>
        <v/>
      </c>
      <c r="AF12" s="61" t="str">
        <f>""</f>
        <v/>
      </c>
      <c r="AH12" s="61" t="str">
        <f>""</f>
        <v/>
      </c>
      <c r="AI12" s="61" t="str">
        <f>""</f>
        <v/>
      </c>
      <c r="AK12" s="61" t="str">
        <f>""</f>
        <v/>
      </c>
      <c r="AL12" s="61" t="str">
        <f>""</f>
        <v/>
      </c>
      <c r="AM12" s="61" t="str">
        <f>""</f>
        <v/>
      </c>
      <c r="AN12" s="61" t="str">
        <f>""</f>
        <v/>
      </c>
      <c r="AO12" s="61" t="str">
        <f>""</f>
        <v/>
      </c>
      <c r="AQ12" s="61" t="str">
        <f>""</f>
        <v/>
      </c>
      <c r="AS12" s="61" t="str">
        <f>""</f>
        <v/>
      </c>
    </row>
    <row r="13" spans="1:95">
      <c r="A13" s="232" t="s">
        <v>368</v>
      </c>
      <c r="B13" s="416"/>
      <c r="C13" s="418"/>
      <c r="E13" s="225">
        <f t="shared" si="4"/>
        <v>1876</v>
      </c>
      <c r="F13" s="61" t="str">
        <f>""</f>
        <v/>
      </c>
      <c r="G13" s="61" t="str">
        <f>""</f>
        <v/>
      </c>
      <c r="H13" s="61" t="str">
        <f>""</f>
        <v/>
      </c>
      <c r="I13" s="61" t="str">
        <f>""</f>
        <v/>
      </c>
      <c r="J13" s="61" t="str">
        <f>""</f>
        <v/>
      </c>
      <c r="K13" s="61" t="str">
        <f>""</f>
        <v/>
      </c>
      <c r="L13" s="61" t="str">
        <f>""</f>
        <v/>
      </c>
      <c r="M13" s="61" t="str">
        <f>""</f>
        <v/>
      </c>
      <c r="N13" s="61" t="str">
        <f>""</f>
        <v/>
      </c>
      <c r="P13" s="61" t="str">
        <f>""</f>
        <v/>
      </c>
      <c r="Q13" s="61" t="str">
        <f>""</f>
        <v/>
      </c>
      <c r="R13" s="61">
        <v>-20.403587443946194</v>
      </c>
      <c r="T13" s="61" t="str">
        <f>""</f>
        <v/>
      </c>
      <c r="U13" s="61" t="str">
        <f>""</f>
        <v/>
      </c>
      <c r="W13" s="61" t="str">
        <f>""</f>
        <v/>
      </c>
      <c r="X13" s="61" t="str">
        <f>""</f>
        <v/>
      </c>
      <c r="Y13" s="61" t="str">
        <f>""</f>
        <v/>
      </c>
      <c r="Z13" s="61" t="str">
        <f>""</f>
        <v/>
      </c>
      <c r="AA13" s="61" t="str">
        <f>""</f>
        <v/>
      </c>
      <c r="AB13" s="61" t="str">
        <f>""</f>
        <v/>
      </c>
      <c r="AD13" s="61" t="str">
        <f>""</f>
        <v/>
      </c>
      <c r="AE13" s="61" t="str">
        <f>""</f>
        <v/>
      </c>
      <c r="AF13" s="61" t="str">
        <f>""</f>
        <v/>
      </c>
      <c r="AH13" s="61" t="str">
        <f>""</f>
        <v/>
      </c>
      <c r="AI13" s="61" t="str">
        <f>""</f>
        <v/>
      </c>
      <c r="AK13" s="61" t="str">
        <f>""</f>
        <v/>
      </c>
      <c r="AL13" s="61" t="str">
        <f>""</f>
        <v/>
      </c>
      <c r="AM13" s="61" t="str">
        <f>""</f>
        <v/>
      </c>
      <c r="AN13" s="61" t="str">
        <f>""</f>
        <v/>
      </c>
      <c r="AO13" s="61" t="str">
        <f>""</f>
        <v/>
      </c>
      <c r="AQ13" s="61" t="str">
        <f>""</f>
        <v/>
      </c>
      <c r="AS13" s="61" t="str">
        <f>""</f>
        <v/>
      </c>
    </row>
    <row r="14" spans="1:95">
      <c r="A14" s="231"/>
      <c r="B14" s="416"/>
      <c r="C14" s="418"/>
      <c r="E14" s="225">
        <f t="shared" si="4"/>
        <v>1877</v>
      </c>
      <c r="F14" s="61" t="str">
        <f>""</f>
        <v/>
      </c>
      <c r="G14" s="61" t="str">
        <f>""</f>
        <v/>
      </c>
      <c r="H14" s="61" t="str">
        <f>""</f>
        <v/>
      </c>
      <c r="I14" s="61" t="str">
        <f>""</f>
        <v/>
      </c>
      <c r="J14" s="61" t="str">
        <f>""</f>
        <v/>
      </c>
      <c r="K14" s="61" t="str">
        <f>""</f>
        <v/>
      </c>
      <c r="L14" s="61" t="str">
        <f>""</f>
        <v/>
      </c>
      <c r="M14" s="61" t="str">
        <f>""</f>
        <v/>
      </c>
      <c r="N14" s="61" t="str">
        <f>""</f>
        <v/>
      </c>
      <c r="P14" s="61" t="str">
        <f>""</f>
        <v/>
      </c>
      <c r="Q14" s="61" t="str">
        <f>""</f>
        <v/>
      </c>
      <c r="R14" s="61">
        <v>-8.4507042253521121</v>
      </c>
      <c r="T14" s="61" t="str">
        <f>""</f>
        <v/>
      </c>
      <c r="U14" s="61" t="str">
        <f>""</f>
        <v/>
      </c>
      <c r="W14" s="61" t="str">
        <f>""</f>
        <v/>
      </c>
      <c r="X14" s="61" t="str">
        <f>""</f>
        <v/>
      </c>
      <c r="Y14" s="61" t="str">
        <f>""</f>
        <v/>
      </c>
      <c r="Z14" s="61" t="str">
        <f>""</f>
        <v/>
      </c>
      <c r="AA14" s="61" t="str">
        <f>""</f>
        <v/>
      </c>
      <c r="AB14" s="61" t="str">
        <f>""</f>
        <v/>
      </c>
      <c r="AD14" s="61" t="str">
        <f>""</f>
        <v/>
      </c>
      <c r="AE14" s="61" t="str">
        <f>""</f>
        <v/>
      </c>
      <c r="AF14" s="61" t="str">
        <f>""</f>
        <v/>
      </c>
      <c r="AH14" s="61" t="str">
        <f>""</f>
        <v/>
      </c>
      <c r="AI14" s="61" t="str">
        <f>""</f>
        <v/>
      </c>
      <c r="AK14" s="61" t="str">
        <f>""</f>
        <v/>
      </c>
      <c r="AL14" s="61" t="str">
        <f>""</f>
        <v/>
      </c>
      <c r="AM14" s="61" t="str">
        <f>""</f>
        <v/>
      </c>
      <c r="AN14" s="61" t="str">
        <f>""</f>
        <v/>
      </c>
      <c r="AO14" s="61" t="str">
        <f>""</f>
        <v/>
      </c>
      <c r="AQ14" s="61" t="str">
        <f>""</f>
        <v/>
      </c>
      <c r="AS14" s="61" t="str">
        <f>""</f>
        <v/>
      </c>
    </row>
    <row r="15" spans="1:95">
      <c r="A15" s="193" t="s">
        <v>366</v>
      </c>
      <c r="B15" s="416"/>
      <c r="C15" s="418"/>
      <c r="E15" s="225">
        <f t="shared" si="4"/>
        <v>1878</v>
      </c>
      <c r="F15" s="61" t="str">
        <f>""</f>
        <v/>
      </c>
      <c r="G15" s="61" t="str">
        <f>""</f>
        <v/>
      </c>
      <c r="H15" s="61" t="str">
        <f>""</f>
        <v/>
      </c>
      <c r="I15" s="61" t="str">
        <f>""</f>
        <v/>
      </c>
      <c r="J15" s="61" t="str">
        <f>""</f>
        <v/>
      </c>
      <c r="K15" s="61" t="str">
        <f>""</f>
        <v/>
      </c>
      <c r="L15" s="61" t="str">
        <f>""</f>
        <v/>
      </c>
      <c r="M15" s="61" t="str">
        <f>""</f>
        <v/>
      </c>
      <c r="N15" s="61" t="str">
        <f>""</f>
        <v/>
      </c>
      <c r="P15" s="61" t="str">
        <f>""</f>
        <v/>
      </c>
      <c r="Q15" s="61" t="str">
        <f>""</f>
        <v/>
      </c>
      <c r="R15" s="61">
        <v>10.153846153846157</v>
      </c>
      <c r="T15" s="61" t="str">
        <f>""</f>
        <v/>
      </c>
      <c r="U15" s="61" t="str">
        <f>""</f>
        <v/>
      </c>
      <c r="W15" s="61" t="str">
        <f>""</f>
        <v/>
      </c>
      <c r="X15" s="61" t="str">
        <f>""</f>
        <v/>
      </c>
      <c r="Y15" s="61" t="str">
        <f>""</f>
        <v/>
      </c>
      <c r="Z15" s="61" t="str">
        <f>""</f>
        <v/>
      </c>
      <c r="AA15" s="61" t="str">
        <f>""</f>
        <v/>
      </c>
      <c r="AB15" s="61" t="str">
        <f>""</f>
        <v/>
      </c>
      <c r="AD15" s="61" t="str">
        <f>""</f>
        <v/>
      </c>
      <c r="AE15" s="61" t="str">
        <f>""</f>
        <v/>
      </c>
      <c r="AF15" s="61" t="str">
        <f>""</f>
        <v/>
      </c>
      <c r="AH15" s="61" t="str">
        <f>""</f>
        <v/>
      </c>
      <c r="AI15" s="61" t="str">
        <f>""</f>
        <v/>
      </c>
      <c r="AK15" s="61" t="str">
        <f>""</f>
        <v/>
      </c>
      <c r="AL15" s="61" t="str">
        <f>""</f>
        <v/>
      </c>
      <c r="AM15" s="61" t="str">
        <f>""</f>
        <v/>
      </c>
      <c r="AN15" s="61" t="str">
        <f>""</f>
        <v/>
      </c>
      <c r="AO15" s="61" t="str">
        <f>""</f>
        <v/>
      </c>
      <c r="AQ15" s="61" t="str">
        <f>""</f>
        <v/>
      </c>
      <c r="AS15" s="61" t="str">
        <f>""</f>
        <v/>
      </c>
    </row>
    <row r="16" spans="1:95">
      <c r="A16" s="231" t="s">
        <v>423</v>
      </c>
      <c r="B16" s="416"/>
      <c r="C16" s="418"/>
      <c r="E16" s="225">
        <f t="shared" si="4"/>
        <v>1879</v>
      </c>
      <c r="F16" s="61" t="str">
        <f>""</f>
        <v/>
      </c>
      <c r="G16" s="61" t="str">
        <f>""</f>
        <v/>
      </c>
      <c r="H16" s="61" t="str">
        <f>""</f>
        <v/>
      </c>
      <c r="I16" s="61" t="str">
        <f>""</f>
        <v/>
      </c>
      <c r="J16" s="61" t="str">
        <f>""</f>
        <v/>
      </c>
      <c r="K16" s="61" t="str">
        <f>""</f>
        <v/>
      </c>
      <c r="L16" s="61" t="str">
        <f>""</f>
        <v/>
      </c>
      <c r="M16" s="61" t="str">
        <f>""</f>
        <v/>
      </c>
      <c r="N16" s="61" t="str">
        <f>""</f>
        <v/>
      </c>
      <c r="P16" s="61" t="str">
        <f>""</f>
        <v/>
      </c>
      <c r="Q16" s="61" t="str">
        <f>""</f>
        <v/>
      </c>
      <c r="R16" s="61">
        <v>42.737430167597765</v>
      </c>
      <c r="T16" s="61" t="str">
        <f>""</f>
        <v/>
      </c>
      <c r="U16" s="61" t="str">
        <f>""</f>
        <v/>
      </c>
      <c r="W16" s="61" t="str">
        <f>""</f>
        <v/>
      </c>
      <c r="X16" s="61" t="str">
        <f>""</f>
        <v/>
      </c>
      <c r="Y16" s="61" t="str">
        <f>""</f>
        <v/>
      </c>
      <c r="Z16" s="61" t="str">
        <f>""</f>
        <v/>
      </c>
      <c r="AA16" s="61" t="str">
        <f>""</f>
        <v/>
      </c>
      <c r="AB16" s="61" t="str">
        <f>""</f>
        <v/>
      </c>
      <c r="AD16" s="61" t="str">
        <f>""</f>
        <v/>
      </c>
      <c r="AE16" s="61" t="str">
        <f>""</f>
        <v/>
      </c>
      <c r="AF16" s="61" t="str">
        <f>""</f>
        <v/>
      </c>
      <c r="AH16" s="61" t="str">
        <f>""</f>
        <v/>
      </c>
      <c r="AI16" s="61" t="str">
        <f>""</f>
        <v/>
      </c>
      <c r="AK16" s="61" t="str">
        <f>""</f>
        <v/>
      </c>
      <c r="AL16" s="61" t="str">
        <f>""</f>
        <v/>
      </c>
      <c r="AM16" s="61" t="str">
        <f>""</f>
        <v/>
      </c>
      <c r="AN16" s="61" t="str">
        <f>""</f>
        <v/>
      </c>
      <c r="AO16" s="61" t="str">
        <f>""</f>
        <v/>
      </c>
      <c r="AQ16" s="61" t="str">
        <f>""</f>
        <v/>
      </c>
      <c r="AS16" s="61" t="str">
        <f>""</f>
        <v/>
      </c>
    </row>
    <row r="17" spans="1:45">
      <c r="A17" s="231" t="s">
        <v>424</v>
      </c>
      <c r="B17" s="416"/>
      <c r="C17" s="418"/>
      <c r="E17" s="225">
        <f t="shared" si="4"/>
        <v>1880</v>
      </c>
      <c r="F17" s="61" t="str">
        <f>""</f>
        <v/>
      </c>
      <c r="G17" s="61" t="str">
        <f>""</f>
        <v/>
      </c>
      <c r="H17" s="61" t="str">
        <f>""</f>
        <v/>
      </c>
      <c r="I17" s="61" t="str">
        <f>""</f>
        <v/>
      </c>
      <c r="J17" s="61" t="str">
        <f>""</f>
        <v/>
      </c>
      <c r="K17" s="61" t="str">
        <f>""</f>
        <v/>
      </c>
      <c r="L17" s="61" t="str">
        <f>""</f>
        <v/>
      </c>
      <c r="M17" s="61" t="str">
        <f>""</f>
        <v/>
      </c>
      <c r="N17" s="61" t="str">
        <f>""</f>
        <v/>
      </c>
      <c r="P17" s="61" t="str">
        <f>""</f>
        <v/>
      </c>
      <c r="Q17" s="61" t="str">
        <f>""</f>
        <v/>
      </c>
      <c r="R17" s="61">
        <v>21.135029354207436</v>
      </c>
      <c r="T17" s="61" t="str">
        <f>""</f>
        <v/>
      </c>
      <c r="U17" s="61" t="str">
        <f>""</f>
        <v/>
      </c>
      <c r="W17" s="61" t="str">
        <f>""</f>
        <v/>
      </c>
      <c r="X17" s="61" t="str">
        <f>""</f>
        <v/>
      </c>
      <c r="Y17" s="61" t="str">
        <f>""</f>
        <v/>
      </c>
      <c r="Z17" s="61" t="str">
        <f>""</f>
        <v/>
      </c>
      <c r="AA17" s="61" t="str">
        <f>""</f>
        <v/>
      </c>
      <c r="AB17" s="61" t="str">
        <f>""</f>
        <v/>
      </c>
      <c r="AD17" s="61" t="str">
        <f>""</f>
        <v/>
      </c>
      <c r="AE17" s="61" t="str">
        <f>""</f>
        <v/>
      </c>
      <c r="AF17" s="61" t="str">
        <f>""</f>
        <v/>
      </c>
      <c r="AH17" s="61" t="str">
        <f>""</f>
        <v/>
      </c>
      <c r="AI17" s="61" t="str">
        <f>""</f>
        <v/>
      </c>
      <c r="AK17" s="61" t="str">
        <f>""</f>
        <v/>
      </c>
      <c r="AL17" s="61" t="str">
        <f>""</f>
        <v/>
      </c>
      <c r="AM17" s="61" t="str">
        <f>""</f>
        <v/>
      </c>
      <c r="AN17" s="61" t="str">
        <f>""</f>
        <v/>
      </c>
      <c r="AO17" s="61" t="str">
        <f>""</f>
        <v/>
      </c>
      <c r="AQ17" s="61" t="str">
        <f>""</f>
        <v/>
      </c>
      <c r="AS17" s="61" t="str">
        <f>""</f>
        <v/>
      </c>
    </row>
    <row r="18" spans="1:45">
      <c r="A18" s="231"/>
      <c r="B18" s="416" t="s">
        <v>522</v>
      </c>
      <c r="C18" s="418"/>
      <c r="E18" s="225">
        <f t="shared" si="4"/>
        <v>1881</v>
      </c>
      <c r="F18" s="61" t="str">
        <f>""</f>
        <v/>
      </c>
      <c r="G18" s="61" t="str">
        <f>""</f>
        <v/>
      </c>
      <c r="H18" s="61" t="str">
        <f>""</f>
        <v/>
      </c>
      <c r="I18" s="61" t="str">
        <f>""</f>
        <v/>
      </c>
      <c r="J18" s="61" t="str">
        <f>""</f>
        <v/>
      </c>
      <c r="K18" s="61" t="str">
        <f>""</f>
        <v/>
      </c>
      <c r="L18" s="61" t="str">
        <f>""</f>
        <v/>
      </c>
      <c r="M18" s="61" t="str">
        <f>""</f>
        <v/>
      </c>
      <c r="N18" s="61" t="str">
        <f>""</f>
        <v/>
      </c>
      <c r="P18" s="61" t="str">
        <f>""</f>
        <v/>
      </c>
      <c r="Q18" s="61" t="str">
        <f>""</f>
        <v/>
      </c>
      <c r="R18" s="61">
        <v>-4.3618739903069521</v>
      </c>
      <c r="T18" s="61" t="str">
        <f>""</f>
        <v/>
      </c>
      <c r="U18" s="61" t="str">
        <f>""</f>
        <v/>
      </c>
      <c r="W18" s="61" t="str">
        <f>""</f>
        <v/>
      </c>
      <c r="X18" s="61" t="str">
        <f>""</f>
        <v/>
      </c>
      <c r="Y18" s="61" t="str">
        <f>""</f>
        <v/>
      </c>
      <c r="Z18" s="61" t="str">
        <f>""</f>
        <v/>
      </c>
      <c r="AA18" s="61" t="str">
        <f>""</f>
        <v/>
      </c>
      <c r="AB18" s="61" t="str">
        <f>""</f>
        <v/>
      </c>
      <c r="AD18" s="61" t="str">
        <f>""</f>
        <v/>
      </c>
      <c r="AE18" s="61" t="str">
        <f>""</f>
        <v/>
      </c>
      <c r="AF18" s="61" t="str">
        <f>""</f>
        <v/>
      </c>
      <c r="AH18" s="61" t="str">
        <f>""</f>
        <v/>
      </c>
      <c r="AI18" s="61" t="str">
        <f>""</f>
        <v/>
      </c>
      <c r="AK18" s="61" t="str">
        <f>""</f>
        <v/>
      </c>
      <c r="AL18" s="61" t="str">
        <f>""</f>
        <v/>
      </c>
      <c r="AM18" s="61" t="str">
        <f>""</f>
        <v/>
      </c>
      <c r="AN18" s="61" t="str">
        <f>""</f>
        <v/>
      </c>
      <c r="AO18" s="61" t="str">
        <f>""</f>
        <v/>
      </c>
      <c r="AQ18" s="61" t="str">
        <f>""</f>
        <v/>
      </c>
      <c r="AS18" s="61" t="str">
        <f>""</f>
        <v/>
      </c>
    </row>
    <row r="19" spans="1:45">
      <c r="A19" s="231" t="s">
        <v>377</v>
      </c>
      <c r="B19" s="428" t="s">
        <v>523</v>
      </c>
      <c r="C19" s="304"/>
      <c r="E19" s="225">
        <f t="shared" si="4"/>
        <v>1882</v>
      </c>
      <c r="F19" s="61" t="str">
        <f>""</f>
        <v/>
      </c>
      <c r="G19" s="61" t="str">
        <f>""</f>
        <v/>
      </c>
      <c r="H19" s="61" t="str">
        <f>""</f>
        <v/>
      </c>
      <c r="I19" s="61" t="str">
        <f>""</f>
        <v/>
      </c>
      <c r="J19" s="61" t="str">
        <f>""</f>
        <v/>
      </c>
      <c r="K19" s="61" t="str">
        <f>""</f>
        <v/>
      </c>
      <c r="L19" s="61" t="str">
        <f>""</f>
        <v/>
      </c>
      <c r="M19" s="61" t="str">
        <f>""</f>
        <v/>
      </c>
      <c r="N19" s="61" t="str">
        <f>""</f>
        <v/>
      </c>
      <c r="P19" s="61" t="str">
        <f>""</f>
        <v/>
      </c>
      <c r="Q19" s="61" t="str">
        <f>""</f>
        <v/>
      </c>
      <c r="R19" s="61">
        <v>-1.8581081081081141</v>
      </c>
      <c r="T19" s="61" t="str">
        <f>""</f>
        <v/>
      </c>
      <c r="U19" s="61" t="str">
        <f>""</f>
        <v/>
      </c>
      <c r="W19" s="61" t="str">
        <f>""</f>
        <v/>
      </c>
      <c r="X19" s="61" t="str">
        <f>""</f>
        <v/>
      </c>
      <c r="Y19" s="61" t="str">
        <f>""</f>
        <v/>
      </c>
      <c r="Z19" s="61" t="str">
        <f>""</f>
        <v/>
      </c>
      <c r="AA19" s="61" t="str">
        <f>""</f>
        <v/>
      </c>
      <c r="AB19" s="61" t="str">
        <f>""</f>
        <v/>
      </c>
      <c r="AD19" s="61" t="str">
        <f>""</f>
        <v/>
      </c>
      <c r="AE19" s="61" t="str">
        <f>""</f>
        <v/>
      </c>
      <c r="AF19" s="61" t="str">
        <f>""</f>
        <v/>
      </c>
      <c r="AH19" s="61" t="str">
        <f>""</f>
        <v/>
      </c>
      <c r="AI19" s="61" t="str">
        <f>""</f>
        <v/>
      </c>
      <c r="AK19" s="61" t="str">
        <f>""</f>
        <v/>
      </c>
      <c r="AL19" s="61" t="str">
        <f>""</f>
        <v/>
      </c>
      <c r="AM19" s="61" t="str">
        <f>""</f>
        <v/>
      </c>
      <c r="AN19" s="61" t="str">
        <f>""</f>
        <v/>
      </c>
      <c r="AO19" s="61" t="str">
        <f>""</f>
        <v/>
      </c>
      <c r="AQ19" s="61" t="str">
        <f>""</f>
        <v/>
      </c>
      <c r="AS19" s="61" t="str">
        <f>""</f>
        <v/>
      </c>
    </row>
    <row r="20" spans="1:45">
      <c r="A20" s="231" t="s">
        <v>378</v>
      </c>
      <c r="B20" s="428" t="s">
        <v>521</v>
      </c>
      <c r="C20" s="304"/>
      <c r="E20" s="225">
        <f t="shared" si="4"/>
        <v>1883</v>
      </c>
      <c r="F20" s="61" t="str">
        <f>""</f>
        <v/>
      </c>
      <c r="G20" s="61" t="str">
        <f>""</f>
        <v/>
      </c>
      <c r="H20" s="61" t="str">
        <f>""</f>
        <v/>
      </c>
      <c r="I20" s="61" t="str">
        <f>""</f>
        <v/>
      </c>
      <c r="J20" s="61" t="str">
        <f>""</f>
        <v/>
      </c>
      <c r="K20" s="61" t="str">
        <f>""</f>
        <v/>
      </c>
      <c r="L20" s="61" t="str">
        <f>""</f>
        <v/>
      </c>
      <c r="M20" s="61" t="str">
        <f>""</f>
        <v/>
      </c>
      <c r="N20" s="61" t="str">
        <f>""</f>
        <v/>
      </c>
      <c r="P20" s="61" t="str">
        <f>""</f>
        <v/>
      </c>
      <c r="Q20" s="61" t="str">
        <f>""</f>
        <v/>
      </c>
      <c r="R20" s="61">
        <v>-10.843373493975905</v>
      </c>
      <c r="T20" s="61" t="str">
        <f>""</f>
        <v/>
      </c>
      <c r="U20" s="61" t="str">
        <f>""</f>
        <v/>
      </c>
      <c r="W20" s="61" t="str">
        <f>""</f>
        <v/>
      </c>
      <c r="X20" s="61" t="str">
        <f>""</f>
        <v/>
      </c>
      <c r="Y20" s="61" t="str">
        <f>""</f>
        <v/>
      </c>
      <c r="Z20" s="61" t="str">
        <f>""</f>
        <v/>
      </c>
      <c r="AA20" s="61" t="str">
        <f>""</f>
        <v/>
      </c>
      <c r="AB20" s="61" t="str">
        <f>""</f>
        <v/>
      </c>
      <c r="AD20" s="61" t="str">
        <f>""</f>
        <v/>
      </c>
      <c r="AE20" s="61" t="str">
        <f>""</f>
        <v/>
      </c>
      <c r="AF20" s="61" t="str">
        <f>""</f>
        <v/>
      </c>
      <c r="AH20" s="61" t="str">
        <f>""</f>
        <v/>
      </c>
      <c r="AI20" s="61" t="str">
        <f>""</f>
        <v/>
      </c>
      <c r="AK20" s="61" t="str">
        <f>""</f>
        <v/>
      </c>
      <c r="AL20" s="61" t="str">
        <f>""</f>
        <v/>
      </c>
      <c r="AM20" s="61" t="str">
        <f>""</f>
        <v/>
      </c>
      <c r="AN20" s="61" t="str">
        <f>""</f>
        <v/>
      </c>
      <c r="AO20" s="61" t="str">
        <f>""</f>
        <v/>
      </c>
      <c r="AQ20" s="61" t="str">
        <f>""</f>
        <v/>
      </c>
      <c r="AS20" s="61" t="str">
        <f>""</f>
        <v/>
      </c>
    </row>
    <row r="21" spans="1:45">
      <c r="A21" s="231"/>
      <c r="B21" s="416"/>
      <c r="C21" s="418"/>
      <c r="E21" s="225">
        <f t="shared" si="4"/>
        <v>1884</v>
      </c>
      <c r="F21" s="61" t="str">
        <f>""</f>
        <v/>
      </c>
      <c r="G21" s="61" t="str">
        <f>""</f>
        <v/>
      </c>
      <c r="H21" s="61" t="str">
        <f>""</f>
        <v/>
      </c>
      <c r="I21" s="61" t="str">
        <f>""</f>
        <v/>
      </c>
      <c r="J21" s="61" t="str">
        <f>""</f>
        <v/>
      </c>
      <c r="K21" s="61" t="str">
        <f>""</f>
        <v/>
      </c>
      <c r="L21" s="61" t="str">
        <f>""</f>
        <v/>
      </c>
      <c r="M21" s="61" t="str">
        <f>""</f>
        <v/>
      </c>
      <c r="N21" s="61" t="str">
        <f>""</f>
        <v/>
      </c>
      <c r="P21" s="61" t="str">
        <f>""</f>
        <v/>
      </c>
      <c r="Q21" s="61" t="str">
        <f>""</f>
        <v/>
      </c>
      <c r="R21" s="61">
        <v>-18.146718146718133</v>
      </c>
      <c r="T21" s="61" t="str">
        <f>""</f>
        <v/>
      </c>
      <c r="U21" s="61" t="str">
        <f>""</f>
        <v/>
      </c>
      <c r="W21" s="61" t="str">
        <f>""</f>
        <v/>
      </c>
      <c r="X21" s="61" t="str">
        <f>""</f>
        <v/>
      </c>
      <c r="Y21" s="61" t="str">
        <f>""</f>
        <v/>
      </c>
      <c r="Z21" s="61" t="str">
        <f>""</f>
        <v/>
      </c>
      <c r="AA21" s="61" t="str">
        <f>""</f>
        <v/>
      </c>
      <c r="AB21" s="61" t="str">
        <f>""</f>
        <v/>
      </c>
      <c r="AD21" s="61" t="str">
        <f>""</f>
        <v/>
      </c>
      <c r="AE21" s="61" t="str">
        <f>""</f>
        <v/>
      </c>
      <c r="AF21" s="61" t="str">
        <f>""</f>
        <v/>
      </c>
      <c r="AH21" s="61" t="str">
        <f>""</f>
        <v/>
      </c>
      <c r="AI21" s="61" t="str">
        <f>""</f>
        <v/>
      </c>
      <c r="AK21" s="61" t="str">
        <f>""</f>
        <v/>
      </c>
      <c r="AL21" s="61" t="str">
        <f>""</f>
        <v/>
      </c>
      <c r="AM21" s="61" t="str">
        <f>""</f>
        <v/>
      </c>
      <c r="AN21" s="61" t="str">
        <f>""</f>
        <v/>
      </c>
      <c r="AO21" s="61" t="str">
        <f>""</f>
        <v/>
      </c>
      <c r="AQ21" s="61" t="str">
        <f>""</f>
        <v/>
      </c>
      <c r="AS21" s="61" t="str">
        <f>""</f>
        <v/>
      </c>
    </row>
    <row r="22" spans="1:45">
      <c r="A22" s="231" t="s">
        <v>379</v>
      </c>
      <c r="B22" s="416" t="s">
        <v>403</v>
      </c>
      <c r="C22" s="418"/>
      <c r="E22" s="225">
        <f t="shared" si="4"/>
        <v>1885</v>
      </c>
      <c r="F22" s="61" t="str">
        <f>""</f>
        <v/>
      </c>
      <c r="G22" s="61" t="str">
        <f>""</f>
        <v/>
      </c>
      <c r="H22" s="61" t="str">
        <f>""</f>
        <v/>
      </c>
      <c r="I22" s="61" t="str">
        <f>""</f>
        <v/>
      </c>
      <c r="J22" s="61" t="str">
        <f>""</f>
        <v/>
      </c>
      <c r="K22" s="61" t="str">
        <f>""</f>
        <v/>
      </c>
      <c r="L22" s="61" t="str">
        <f>""</f>
        <v/>
      </c>
      <c r="M22" s="61" t="str">
        <f>""</f>
        <v/>
      </c>
      <c r="N22" s="61" t="str">
        <f>""</f>
        <v/>
      </c>
      <c r="P22" s="61" t="str">
        <f>""</f>
        <v/>
      </c>
      <c r="Q22" s="61" t="str">
        <f>""</f>
        <v/>
      </c>
      <c r="R22" s="61">
        <v>22.641509433962259</v>
      </c>
      <c r="T22" s="61" t="str">
        <f>""</f>
        <v/>
      </c>
      <c r="U22" s="61" t="str">
        <f>""</f>
        <v/>
      </c>
      <c r="W22" s="61" t="str">
        <f>""</f>
        <v/>
      </c>
      <c r="X22" s="61" t="str">
        <f>""</f>
        <v/>
      </c>
      <c r="Y22" s="61" t="str">
        <f>""</f>
        <v/>
      </c>
      <c r="Z22" s="61" t="str">
        <f>""</f>
        <v/>
      </c>
      <c r="AA22" s="61" t="str">
        <f>""</f>
        <v/>
      </c>
      <c r="AB22" s="61" t="str">
        <f>""</f>
        <v/>
      </c>
      <c r="AD22" s="61" t="str">
        <f>""</f>
        <v/>
      </c>
      <c r="AE22" s="61" t="str">
        <f>""</f>
        <v/>
      </c>
      <c r="AF22" s="61" t="str">
        <f>""</f>
        <v/>
      </c>
      <c r="AH22" s="61" t="str">
        <f>""</f>
        <v/>
      </c>
      <c r="AI22" s="61" t="str">
        <f>""</f>
        <v/>
      </c>
      <c r="AK22" s="61" t="str">
        <f>""</f>
        <v/>
      </c>
      <c r="AL22" s="61" t="str">
        <f>""</f>
        <v/>
      </c>
      <c r="AM22" s="61" t="str">
        <f>""</f>
        <v/>
      </c>
      <c r="AN22" s="61" t="str">
        <f>""</f>
        <v/>
      </c>
      <c r="AO22" s="61" t="str">
        <f>""</f>
        <v/>
      </c>
      <c r="AQ22" s="61" t="str">
        <f>""</f>
        <v/>
      </c>
      <c r="AS22" s="61" t="str">
        <f>""</f>
        <v/>
      </c>
    </row>
    <row r="23" spans="1:45">
      <c r="A23" s="231" t="s">
        <v>381</v>
      </c>
      <c r="B23" s="416"/>
      <c r="C23" s="418"/>
      <c r="E23" s="225">
        <f t="shared" si="4"/>
        <v>1886</v>
      </c>
      <c r="F23" s="61" t="str">
        <f>""</f>
        <v/>
      </c>
      <c r="G23" s="61" t="str">
        <f>""</f>
        <v/>
      </c>
      <c r="H23" s="61" t="str">
        <f>""</f>
        <v/>
      </c>
      <c r="I23" s="61" t="str">
        <f>""</f>
        <v/>
      </c>
      <c r="J23" s="61" t="str">
        <f>""</f>
        <v/>
      </c>
      <c r="K23" s="61" t="str">
        <f>""</f>
        <v/>
      </c>
      <c r="L23" s="61" t="str">
        <f>""</f>
        <v/>
      </c>
      <c r="M23" s="61" t="str">
        <f>""</f>
        <v/>
      </c>
      <c r="N23" s="61" t="str">
        <f>""</f>
        <v/>
      </c>
      <c r="P23" s="61" t="str">
        <f>""</f>
        <v/>
      </c>
      <c r="Q23" s="61" t="str">
        <f>""</f>
        <v/>
      </c>
      <c r="R23" s="61">
        <v>7.3076923076923039</v>
      </c>
      <c r="T23" s="61" t="str">
        <f>""</f>
        <v/>
      </c>
      <c r="U23" s="61" t="str">
        <f>""</f>
        <v/>
      </c>
      <c r="W23" s="61" t="str">
        <f>""</f>
        <v/>
      </c>
      <c r="X23" s="61" t="str">
        <f>""</f>
        <v/>
      </c>
      <c r="Y23" s="61" t="str">
        <f>""</f>
        <v/>
      </c>
      <c r="Z23" s="61" t="str">
        <f>""</f>
        <v/>
      </c>
      <c r="AA23" s="61" t="str">
        <f>""</f>
        <v/>
      </c>
      <c r="AB23" s="61" t="str">
        <f>""</f>
        <v/>
      </c>
      <c r="AD23" s="61" t="str">
        <f>""</f>
        <v/>
      </c>
      <c r="AE23" s="61" t="str">
        <f>""</f>
        <v/>
      </c>
      <c r="AF23" s="61" t="str">
        <f>""</f>
        <v/>
      </c>
      <c r="AH23" s="61" t="str">
        <f>""</f>
        <v/>
      </c>
      <c r="AI23" s="61" t="str">
        <f>""</f>
        <v/>
      </c>
      <c r="AK23" s="61" t="str">
        <f>""</f>
        <v/>
      </c>
      <c r="AL23" s="61" t="str">
        <f>""</f>
        <v/>
      </c>
      <c r="AM23" s="61" t="str">
        <f>""</f>
        <v/>
      </c>
      <c r="AN23" s="61" t="str">
        <f>""</f>
        <v/>
      </c>
      <c r="AO23" s="61" t="str">
        <f>""</f>
        <v/>
      </c>
      <c r="AQ23" s="61" t="str">
        <f>""</f>
        <v/>
      </c>
      <c r="AS23" s="61" t="str">
        <f>""</f>
        <v/>
      </c>
    </row>
    <row r="24" spans="1:45">
      <c r="A24" s="231" t="s">
        <v>380</v>
      </c>
      <c r="B24" s="416"/>
      <c r="C24" s="418"/>
      <c r="E24" s="225">
        <f t="shared" si="4"/>
        <v>1887</v>
      </c>
      <c r="F24" s="61" t="str">
        <f>""</f>
        <v/>
      </c>
      <c r="G24" s="61" t="str">
        <f>""</f>
        <v/>
      </c>
      <c r="H24" s="61" t="str">
        <f>""</f>
        <v/>
      </c>
      <c r="I24" s="61" t="str">
        <f>""</f>
        <v/>
      </c>
      <c r="J24" s="61" t="str">
        <f>""</f>
        <v/>
      </c>
      <c r="K24" s="61" t="str">
        <f>""</f>
        <v/>
      </c>
      <c r="L24" s="61" t="str">
        <f>""</f>
        <v/>
      </c>
      <c r="M24" s="61" t="str">
        <f>""</f>
        <v/>
      </c>
      <c r="N24" s="61" t="str">
        <f>""</f>
        <v/>
      </c>
      <c r="P24" s="61" t="str">
        <f>""</f>
        <v/>
      </c>
      <c r="Q24" s="61" t="str">
        <f>""</f>
        <v/>
      </c>
      <c r="R24" s="61">
        <v>-4.8387096774193612</v>
      </c>
      <c r="T24" s="61" t="str">
        <f>""</f>
        <v/>
      </c>
      <c r="U24" s="61" t="str">
        <f>""</f>
        <v/>
      </c>
      <c r="W24" s="61" t="str">
        <f>""</f>
        <v/>
      </c>
      <c r="X24" s="61" t="str">
        <f>""</f>
        <v/>
      </c>
      <c r="Y24" s="61" t="str">
        <f>""</f>
        <v/>
      </c>
      <c r="Z24" s="61" t="str">
        <f>""</f>
        <v/>
      </c>
      <c r="AA24" s="61" t="str">
        <f>""</f>
        <v/>
      </c>
      <c r="AB24" s="61" t="str">
        <f>""</f>
        <v/>
      </c>
      <c r="AD24" s="61" t="str">
        <f>""</f>
        <v/>
      </c>
      <c r="AE24" s="61" t="str">
        <f>""</f>
        <v/>
      </c>
      <c r="AF24" s="61" t="str">
        <f>""</f>
        <v/>
      </c>
      <c r="AH24" s="61" t="str">
        <f>""</f>
        <v/>
      </c>
      <c r="AI24" s="61" t="str">
        <f>""</f>
        <v/>
      </c>
      <c r="AK24" s="61" t="str">
        <f>""</f>
        <v/>
      </c>
      <c r="AL24" s="61" t="str">
        <f>""</f>
        <v/>
      </c>
      <c r="AM24" s="61" t="str">
        <f>""</f>
        <v/>
      </c>
      <c r="AN24" s="61" t="str">
        <f>""</f>
        <v/>
      </c>
      <c r="AO24" s="61" t="str">
        <f>""</f>
        <v/>
      </c>
      <c r="AQ24" s="61" t="str">
        <f>""</f>
        <v/>
      </c>
      <c r="AS24" s="61" t="str">
        <f>""</f>
        <v/>
      </c>
    </row>
    <row r="25" spans="1:45">
      <c r="A25" s="231"/>
      <c r="B25" s="416"/>
      <c r="C25" s="418"/>
      <c r="E25" s="225">
        <f t="shared" si="4"/>
        <v>1888</v>
      </c>
      <c r="F25" s="61" t="str">
        <f>""</f>
        <v/>
      </c>
      <c r="G25" s="61" t="str">
        <f>""</f>
        <v/>
      </c>
      <c r="H25" s="61" t="str">
        <f>""</f>
        <v/>
      </c>
      <c r="I25" s="61" t="str">
        <f>""</f>
        <v/>
      </c>
      <c r="J25" s="61" t="str">
        <f>""</f>
        <v/>
      </c>
      <c r="K25" s="61" t="str">
        <f>""</f>
        <v/>
      </c>
      <c r="L25" s="61" t="str">
        <f>""</f>
        <v/>
      </c>
      <c r="M25" s="61" t="str">
        <f>""</f>
        <v/>
      </c>
      <c r="N25" s="61" t="str">
        <f>""</f>
        <v/>
      </c>
      <c r="P25" s="61" t="str">
        <f>""</f>
        <v/>
      </c>
      <c r="Q25" s="61" t="str">
        <f>""</f>
        <v/>
      </c>
      <c r="R25" s="61">
        <v>-1.3182674199623268</v>
      </c>
      <c r="T25" s="61" t="str">
        <f>""</f>
        <v/>
      </c>
      <c r="U25" s="61" t="str">
        <f>""</f>
        <v/>
      </c>
      <c r="W25" s="61" t="str">
        <f>""</f>
        <v/>
      </c>
      <c r="X25" s="61" t="str">
        <f>""</f>
        <v/>
      </c>
      <c r="Y25" s="61" t="str">
        <f>""</f>
        <v/>
      </c>
      <c r="Z25" s="61" t="str">
        <f>""</f>
        <v/>
      </c>
      <c r="AA25" s="61" t="str">
        <f>""</f>
        <v/>
      </c>
      <c r="AB25" s="61" t="str">
        <f>""</f>
        <v/>
      </c>
      <c r="AD25" s="61" t="str">
        <f>""</f>
        <v/>
      </c>
      <c r="AE25" s="61" t="str">
        <f>""</f>
        <v/>
      </c>
      <c r="AF25" s="61" t="str">
        <f>""</f>
        <v/>
      </c>
      <c r="AH25" s="61" t="str">
        <f>""</f>
        <v/>
      </c>
      <c r="AI25" s="61" t="str">
        <f>""</f>
        <v/>
      </c>
      <c r="AK25" s="61" t="str">
        <f>""</f>
        <v/>
      </c>
      <c r="AL25" s="61" t="str">
        <f>""</f>
        <v/>
      </c>
      <c r="AM25" s="61" t="str">
        <f>""</f>
        <v/>
      </c>
      <c r="AN25" s="61" t="str">
        <f>""</f>
        <v/>
      </c>
      <c r="AO25" s="61" t="str">
        <f>""</f>
        <v/>
      </c>
      <c r="AQ25" s="61" t="str">
        <f>""</f>
        <v/>
      </c>
      <c r="AS25" s="61" t="str">
        <f>""</f>
        <v/>
      </c>
    </row>
    <row r="26" spans="1:45">
      <c r="A26" s="231" t="s">
        <v>382</v>
      </c>
      <c r="B26" s="416" t="s">
        <v>385</v>
      </c>
      <c r="C26" s="418"/>
      <c r="E26" s="225">
        <f t="shared" si="4"/>
        <v>1889</v>
      </c>
      <c r="F26" s="61" t="str">
        <f>""</f>
        <v/>
      </c>
      <c r="G26" s="61" t="str">
        <f>""</f>
        <v/>
      </c>
      <c r="H26" s="61" t="str">
        <f>""</f>
        <v/>
      </c>
      <c r="I26" s="61" t="str">
        <f>""</f>
        <v/>
      </c>
      <c r="J26" s="61" t="str">
        <f>""</f>
        <v/>
      </c>
      <c r="K26" s="61" t="str">
        <f>""</f>
        <v/>
      </c>
      <c r="L26" s="61" t="str">
        <f>""</f>
        <v/>
      </c>
      <c r="M26" s="61" t="str">
        <f>""</f>
        <v/>
      </c>
      <c r="N26" s="61" t="str">
        <f>""</f>
        <v/>
      </c>
      <c r="P26" s="61" t="str">
        <f>""</f>
        <v/>
      </c>
      <c r="Q26" s="61" t="str">
        <f>""</f>
        <v/>
      </c>
      <c r="R26" s="61">
        <v>2.6717557251908275</v>
      </c>
      <c r="T26" s="61" t="str">
        <f>""</f>
        <v/>
      </c>
      <c r="U26" s="61" t="str">
        <f>""</f>
        <v/>
      </c>
      <c r="W26" s="61" t="str">
        <f>""</f>
        <v/>
      </c>
      <c r="X26" s="61" t="str">
        <f>""</f>
        <v/>
      </c>
      <c r="Y26" s="61" t="str">
        <f>""</f>
        <v/>
      </c>
      <c r="Z26" s="61" t="str">
        <f>""</f>
        <v/>
      </c>
      <c r="AA26" s="61" t="str">
        <f>""</f>
        <v/>
      </c>
      <c r="AB26" s="61" t="str">
        <f>""</f>
        <v/>
      </c>
      <c r="AD26" s="61" t="str">
        <f>""</f>
        <v/>
      </c>
      <c r="AE26" s="61" t="str">
        <f>""</f>
        <v/>
      </c>
      <c r="AF26" s="61" t="str">
        <f>""</f>
        <v/>
      </c>
      <c r="AH26" s="61" t="str">
        <f>""</f>
        <v/>
      </c>
      <c r="AI26" s="61" t="str">
        <f>""</f>
        <v/>
      </c>
      <c r="AK26" s="61" t="str">
        <f>""</f>
        <v/>
      </c>
      <c r="AL26" s="61" t="str">
        <f>""</f>
        <v/>
      </c>
      <c r="AM26" s="61" t="str">
        <f>""</f>
        <v/>
      </c>
      <c r="AN26" s="61" t="str">
        <f>""</f>
        <v/>
      </c>
      <c r="AO26" s="61" t="str">
        <f>""</f>
        <v/>
      </c>
      <c r="AQ26" s="61" t="str">
        <f>""</f>
        <v/>
      </c>
      <c r="AS26" s="61" t="str">
        <f>""</f>
        <v/>
      </c>
    </row>
    <row r="27" spans="1:45">
      <c r="A27" s="231"/>
      <c r="B27" s="351" t="s">
        <v>386</v>
      </c>
      <c r="C27" s="232"/>
      <c r="E27" s="225">
        <f t="shared" si="4"/>
        <v>1890</v>
      </c>
      <c r="F27" s="61" t="str">
        <f>""</f>
        <v/>
      </c>
      <c r="G27" s="61" t="str">
        <f>""</f>
        <v/>
      </c>
      <c r="H27" s="61" t="str">
        <f>""</f>
        <v/>
      </c>
      <c r="I27" s="61" t="str">
        <f>""</f>
        <v/>
      </c>
      <c r="J27" s="61" t="str">
        <f>""</f>
        <v/>
      </c>
      <c r="K27" s="61" t="str">
        <f>""</f>
        <v/>
      </c>
      <c r="L27" s="61" t="str">
        <f>""</f>
        <v/>
      </c>
      <c r="M27" s="61" t="str">
        <f>""</f>
        <v/>
      </c>
      <c r="N27" s="61" t="str">
        <f>""</f>
        <v/>
      </c>
      <c r="P27" s="61" t="str">
        <f>""</f>
        <v/>
      </c>
      <c r="Q27" s="61" t="str">
        <f>""</f>
        <v/>
      </c>
      <c r="R27" s="61">
        <v>-10.03717472118959</v>
      </c>
      <c r="T27" s="61" t="str">
        <f>""</f>
        <v/>
      </c>
      <c r="U27" s="61" t="str">
        <f>""</f>
        <v/>
      </c>
      <c r="W27" s="61" t="str">
        <f>""</f>
        <v/>
      </c>
      <c r="X27" s="61" t="str">
        <f>""</f>
        <v/>
      </c>
      <c r="Y27" s="61" t="str">
        <f>""</f>
        <v/>
      </c>
      <c r="Z27" s="61" t="str">
        <f>""</f>
        <v/>
      </c>
      <c r="AA27" s="61" t="str">
        <f>""</f>
        <v/>
      </c>
      <c r="AB27" s="61" t="str">
        <f>""</f>
        <v/>
      </c>
      <c r="AD27" s="61" t="str">
        <f>""</f>
        <v/>
      </c>
      <c r="AE27" s="61" t="str">
        <f>""</f>
        <v/>
      </c>
      <c r="AF27" s="61" t="str">
        <f>""</f>
        <v/>
      </c>
      <c r="AH27" s="61" t="str">
        <f>""</f>
        <v/>
      </c>
      <c r="AI27" s="61" t="str">
        <f>""</f>
        <v/>
      </c>
      <c r="AK27" s="61" t="str">
        <f>""</f>
        <v/>
      </c>
      <c r="AL27" s="61" t="str">
        <f>""</f>
        <v/>
      </c>
      <c r="AM27" s="61" t="str">
        <f>""</f>
        <v/>
      </c>
      <c r="AN27" s="61" t="str">
        <f>""</f>
        <v/>
      </c>
      <c r="AO27" s="61" t="str">
        <f>""</f>
        <v/>
      </c>
      <c r="AQ27" s="61" t="str">
        <f>""</f>
        <v/>
      </c>
      <c r="AS27" s="61">
        <v>-9.7879282218596977</v>
      </c>
    </row>
    <row r="28" spans="1:45">
      <c r="A28" s="231" t="s">
        <v>383</v>
      </c>
      <c r="B28" s="416"/>
      <c r="C28" s="418"/>
      <c r="E28" s="225">
        <f t="shared" si="4"/>
        <v>1891</v>
      </c>
      <c r="F28" s="61" t="str">
        <f>""</f>
        <v/>
      </c>
      <c r="G28" s="61" t="str">
        <f>""</f>
        <v/>
      </c>
      <c r="H28" s="61" t="str">
        <f>""</f>
        <v/>
      </c>
      <c r="I28" s="61" t="str">
        <f>""</f>
        <v/>
      </c>
      <c r="J28" s="61" t="str">
        <f>""</f>
        <v/>
      </c>
      <c r="K28" s="61" t="str">
        <f>""</f>
        <v/>
      </c>
      <c r="L28" s="61" t="str">
        <f>""</f>
        <v/>
      </c>
      <c r="M28" s="61" t="str">
        <f>""</f>
        <v/>
      </c>
      <c r="N28" s="61" t="str">
        <f>""</f>
        <v/>
      </c>
      <c r="P28" s="61" t="str">
        <f>""</f>
        <v/>
      </c>
      <c r="Q28" s="61" t="str">
        <f>""</f>
        <v/>
      </c>
      <c r="R28" s="61">
        <v>13.842975206611573</v>
      </c>
      <c r="T28" s="61" t="str">
        <f>""</f>
        <v/>
      </c>
      <c r="U28" s="61" t="str">
        <f>""</f>
        <v/>
      </c>
      <c r="W28" s="61" t="str">
        <f>""</f>
        <v/>
      </c>
      <c r="X28" s="61" t="str">
        <f>""</f>
        <v/>
      </c>
      <c r="Y28" s="61" t="str">
        <f>""</f>
        <v/>
      </c>
      <c r="Z28" s="61" t="str">
        <f>""</f>
        <v/>
      </c>
      <c r="AA28" s="61" t="str">
        <f>""</f>
        <v/>
      </c>
      <c r="AB28" s="61" t="str">
        <f>""</f>
        <v/>
      </c>
      <c r="AD28" s="61" t="str">
        <f>""</f>
        <v/>
      </c>
      <c r="AE28" s="61" t="str">
        <f>""</f>
        <v/>
      </c>
      <c r="AF28" s="61" t="str">
        <f>""</f>
        <v/>
      </c>
      <c r="AH28" s="61" t="str">
        <f>""</f>
        <v/>
      </c>
      <c r="AI28" s="61" t="str">
        <f>""</f>
        <v/>
      </c>
      <c r="AK28" s="61" t="str">
        <f>""</f>
        <v/>
      </c>
      <c r="AL28" s="61" t="str">
        <f>""</f>
        <v/>
      </c>
      <c r="AM28" s="61" t="str">
        <f>""</f>
        <v/>
      </c>
      <c r="AN28" s="61" t="str">
        <f>""</f>
        <v/>
      </c>
      <c r="AO28" s="61" t="str">
        <f>""</f>
        <v/>
      </c>
      <c r="AQ28" s="61" t="str">
        <f>""</f>
        <v/>
      </c>
      <c r="AS28" s="61">
        <v>1.8083182640144857</v>
      </c>
    </row>
    <row r="29" spans="1:45">
      <c r="A29" s="231" t="s">
        <v>384</v>
      </c>
      <c r="B29" s="416"/>
      <c r="C29" s="418"/>
      <c r="E29" s="225">
        <f t="shared" si="4"/>
        <v>1892</v>
      </c>
      <c r="F29" s="61" t="str">
        <f>""</f>
        <v/>
      </c>
      <c r="G29" s="61" t="str">
        <f>""</f>
        <v/>
      </c>
      <c r="H29" s="61" t="str">
        <f>""</f>
        <v/>
      </c>
      <c r="I29" s="61" t="str">
        <f>""</f>
        <v/>
      </c>
      <c r="J29" s="61" t="str">
        <f>""</f>
        <v/>
      </c>
      <c r="K29" s="61" t="str">
        <f>""</f>
        <v/>
      </c>
      <c r="L29" s="61" t="str">
        <f>""</f>
        <v/>
      </c>
      <c r="M29" s="61" t="str">
        <f>""</f>
        <v/>
      </c>
      <c r="N29" s="61" t="str">
        <f>""</f>
        <v/>
      </c>
      <c r="P29" s="61" t="str">
        <f>""</f>
        <v/>
      </c>
      <c r="Q29" s="61" t="str">
        <f>""</f>
        <v/>
      </c>
      <c r="R29" s="61">
        <v>1.8148820326678861</v>
      </c>
      <c r="T29" s="61" t="str">
        <f>""</f>
        <v/>
      </c>
      <c r="U29" s="61" t="str">
        <f>""</f>
        <v/>
      </c>
      <c r="W29" s="61" t="str">
        <f>""</f>
        <v/>
      </c>
      <c r="X29" s="61" t="str">
        <f>""</f>
        <v/>
      </c>
      <c r="Y29" s="61" t="str">
        <f>""</f>
        <v/>
      </c>
      <c r="Z29" s="61" t="str">
        <f>""</f>
        <v/>
      </c>
      <c r="AA29" s="61" t="str">
        <f>""</f>
        <v/>
      </c>
      <c r="AB29" s="61" t="str">
        <f>""</f>
        <v/>
      </c>
      <c r="AD29" s="61" t="str">
        <f>""</f>
        <v/>
      </c>
      <c r="AE29" s="61" t="str">
        <f>""</f>
        <v/>
      </c>
      <c r="AF29" s="61" t="str">
        <f>""</f>
        <v/>
      </c>
      <c r="AH29" s="61" t="str">
        <f>""</f>
        <v/>
      </c>
      <c r="AI29" s="61" t="str">
        <f>""</f>
        <v/>
      </c>
      <c r="AK29" s="61" t="str">
        <f>""</f>
        <v/>
      </c>
      <c r="AL29" s="61" t="str">
        <f>""</f>
        <v/>
      </c>
      <c r="AM29" s="61" t="str">
        <f>""</f>
        <v/>
      </c>
      <c r="AN29" s="61" t="str">
        <f>""</f>
        <v/>
      </c>
      <c r="AO29" s="61" t="str">
        <f>""</f>
        <v/>
      </c>
      <c r="AQ29" s="61" t="str">
        <f>""</f>
        <v/>
      </c>
      <c r="AS29" s="61">
        <v>4.2628774422735383</v>
      </c>
    </row>
    <row r="30" spans="1:45">
      <c r="A30" s="231"/>
      <c r="B30" s="416"/>
      <c r="C30" s="418"/>
      <c r="E30" s="225">
        <f t="shared" si="4"/>
        <v>1893</v>
      </c>
      <c r="F30" s="61" t="str">
        <f>""</f>
        <v/>
      </c>
      <c r="G30" s="61" t="str">
        <f>""</f>
        <v/>
      </c>
      <c r="H30" s="61" t="str">
        <f>""</f>
        <v/>
      </c>
      <c r="I30" s="61" t="str">
        <f>""</f>
        <v/>
      </c>
      <c r="J30" s="61" t="str">
        <f>""</f>
        <v/>
      </c>
      <c r="K30" s="61" t="str">
        <f>""</f>
        <v/>
      </c>
      <c r="L30" s="61" t="str">
        <f>""</f>
        <v/>
      </c>
      <c r="M30" s="61" t="str">
        <f>""</f>
        <v/>
      </c>
      <c r="N30" s="61" t="str">
        <f>""</f>
        <v/>
      </c>
      <c r="P30" s="61" t="str">
        <f>""</f>
        <v/>
      </c>
      <c r="Q30" s="61" t="str">
        <f>""</f>
        <v/>
      </c>
      <c r="R30" s="61">
        <v>-22.994652406417117</v>
      </c>
      <c r="T30" s="61" t="str">
        <f>""</f>
        <v/>
      </c>
      <c r="U30" s="61" t="str">
        <f>""</f>
        <v/>
      </c>
      <c r="W30" s="61" t="str">
        <f>""</f>
        <v/>
      </c>
      <c r="X30" s="61" t="str">
        <f>""</f>
        <v/>
      </c>
      <c r="Y30" s="61" t="str">
        <f>""</f>
        <v/>
      </c>
      <c r="Z30" s="61" t="str">
        <f>""</f>
        <v/>
      </c>
      <c r="AA30" s="61" t="str">
        <f>""</f>
        <v/>
      </c>
      <c r="AB30" s="61" t="str">
        <f>""</f>
        <v/>
      </c>
      <c r="AD30" s="61" t="str">
        <f>""</f>
        <v/>
      </c>
      <c r="AE30" s="61" t="str">
        <f>""</f>
        <v/>
      </c>
      <c r="AF30" s="61" t="str">
        <f>""</f>
        <v/>
      </c>
      <c r="AH30" s="61" t="str">
        <f>""</f>
        <v/>
      </c>
      <c r="AI30" s="61" t="str">
        <f>""</f>
        <v/>
      </c>
      <c r="AK30" s="61" t="str">
        <f>""</f>
        <v/>
      </c>
      <c r="AL30" s="61" t="str">
        <f>""</f>
        <v/>
      </c>
      <c r="AM30" s="61" t="str">
        <f>""</f>
        <v/>
      </c>
      <c r="AN30" s="61" t="str">
        <f>""</f>
        <v/>
      </c>
      <c r="AO30" s="61" t="str">
        <f>""</f>
        <v/>
      </c>
      <c r="AQ30" s="61" t="str">
        <f>""</f>
        <v/>
      </c>
      <c r="AS30" s="61">
        <v>16.524701873935264</v>
      </c>
    </row>
    <row r="31" spans="1:45">
      <c r="A31" s="231" t="s">
        <v>426</v>
      </c>
      <c r="B31" s="416"/>
      <c r="C31" s="418"/>
      <c r="E31" s="225">
        <f t="shared" si="4"/>
        <v>1894</v>
      </c>
      <c r="F31" s="61" t="str">
        <f>""</f>
        <v/>
      </c>
      <c r="G31" s="61" t="str">
        <f>""</f>
        <v/>
      </c>
      <c r="H31" s="61" t="str">
        <f>""</f>
        <v/>
      </c>
      <c r="I31" s="61" t="str">
        <f>""</f>
        <v/>
      </c>
      <c r="J31" s="61" t="str">
        <f>""</f>
        <v/>
      </c>
      <c r="K31" s="61" t="str">
        <f>""</f>
        <v/>
      </c>
      <c r="L31" s="61" t="str">
        <f>""</f>
        <v/>
      </c>
      <c r="M31" s="61" t="str">
        <f>""</f>
        <v/>
      </c>
      <c r="N31" s="61" t="str">
        <f>""</f>
        <v/>
      </c>
      <c r="P31" s="61" t="str">
        <f>""</f>
        <v/>
      </c>
      <c r="Q31" s="61" t="str">
        <f>""</f>
        <v/>
      </c>
      <c r="R31" s="61">
        <v>-1.620370370370372</v>
      </c>
      <c r="T31" s="61" t="str">
        <f>""</f>
        <v/>
      </c>
      <c r="U31" s="61" t="str">
        <f>""</f>
        <v/>
      </c>
      <c r="W31" s="61" t="str">
        <f>""</f>
        <v/>
      </c>
      <c r="X31" s="61" t="str">
        <f>""</f>
        <v/>
      </c>
      <c r="Y31" s="61" t="str">
        <f>""</f>
        <v/>
      </c>
      <c r="Z31" s="61" t="str">
        <f>""</f>
        <v/>
      </c>
      <c r="AA31" s="61" t="str">
        <f>""</f>
        <v/>
      </c>
      <c r="AB31" s="61" t="str">
        <f>""</f>
        <v/>
      </c>
      <c r="AD31" s="61" t="str">
        <f>""</f>
        <v/>
      </c>
      <c r="AE31" s="61" t="str">
        <f>""</f>
        <v/>
      </c>
      <c r="AF31" s="61" t="str">
        <f>""</f>
        <v/>
      </c>
      <c r="AH31" s="61" t="str">
        <f>""</f>
        <v/>
      </c>
      <c r="AI31" s="61" t="str">
        <f>""</f>
        <v/>
      </c>
      <c r="AK31" s="61" t="str">
        <f>""</f>
        <v/>
      </c>
      <c r="AL31" s="61" t="str">
        <f>""</f>
        <v/>
      </c>
      <c r="AM31" s="61" t="str">
        <f>""</f>
        <v/>
      </c>
      <c r="AN31" s="61" t="str">
        <f>""</f>
        <v/>
      </c>
      <c r="AO31" s="61" t="str">
        <f>""</f>
        <v/>
      </c>
      <c r="AQ31" s="61" t="str">
        <f>""</f>
        <v/>
      </c>
      <c r="AS31" s="61">
        <v>-9.210526315789469</v>
      </c>
    </row>
    <row r="32" spans="1:45">
      <c r="A32" s="231" t="s">
        <v>427</v>
      </c>
      <c r="B32" s="416"/>
      <c r="C32" s="418"/>
      <c r="E32" s="225">
        <f t="shared" si="4"/>
        <v>1895</v>
      </c>
      <c r="F32" s="61" t="str">
        <f>""</f>
        <v/>
      </c>
      <c r="G32" s="61" t="str">
        <f>""</f>
        <v/>
      </c>
      <c r="H32" s="61" t="str">
        <f>""</f>
        <v/>
      </c>
      <c r="I32" s="61" t="str">
        <f>""</f>
        <v/>
      </c>
      <c r="J32" s="61" t="str">
        <f>""</f>
        <v/>
      </c>
      <c r="K32" s="61" t="str">
        <f>""</f>
        <v/>
      </c>
      <c r="L32" s="61" t="str">
        <f>""</f>
        <v/>
      </c>
      <c r="M32" s="61" t="str">
        <f>""</f>
        <v/>
      </c>
      <c r="N32" s="61" t="str">
        <f>""</f>
        <v/>
      </c>
      <c r="P32" s="61" t="str">
        <f>""</f>
        <v/>
      </c>
      <c r="Q32" s="61" t="str">
        <f>""</f>
        <v/>
      </c>
      <c r="R32" s="61">
        <v>0.47058823529411153</v>
      </c>
      <c r="T32" s="61" t="str">
        <f>""</f>
        <v/>
      </c>
      <c r="U32" s="61" t="str">
        <f>""</f>
        <v/>
      </c>
      <c r="W32" s="61" t="str">
        <f>""</f>
        <v/>
      </c>
      <c r="X32" s="61" t="str">
        <f>""</f>
        <v/>
      </c>
      <c r="Y32" s="61" t="str">
        <f>""</f>
        <v/>
      </c>
      <c r="Z32" s="61" t="str">
        <f>""</f>
        <v/>
      </c>
      <c r="AA32" s="61" t="str">
        <f>""</f>
        <v/>
      </c>
      <c r="AB32" s="61" t="str">
        <f>""</f>
        <v/>
      </c>
      <c r="AD32" s="61" t="str">
        <f>""</f>
        <v/>
      </c>
      <c r="AE32" s="61" t="str">
        <f>""</f>
        <v/>
      </c>
      <c r="AF32" s="61" t="str">
        <f>""</f>
        <v/>
      </c>
      <c r="AH32" s="61" t="str">
        <f>""</f>
        <v/>
      </c>
      <c r="AI32" s="61" t="str">
        <f>""</f>
        <v/>
      </c>
      <c r="AK32" s="61" t="str">
        <f>""</f>
        <v/>
      </c>
      <c r="AL32" s="61" t="str">
        <f>""</f>
        <v/>
      </c>
      <c r="AM32" s="61" t="str">
        <f>""</f>
        <v/>
      </c>
      <c r="AN32" s="61" t="str">
        <f>""</f>
        <v/>
      </c>
      <c r="AO32" s="61" t="str">
        <f>""</f>
        <v/>
      </c>
      <c r="AQ32" s="61" t="str">
        <f>""</f>
        <v/>
      </c>
      <c r="AS32" s="61">
        <v>-13.365539452495989</v>
      </c>
    </row>
    <row r="33" spans="1:45">
      <c r="A33" s="231"/>
      <c r="B33" s="416"/>
      <c r="C33" s="418"/>
      <c r="E33" s="225">
        <f t="shared" si="4"/>
        <v>1896</v>
      </c>
      <c r="F33" s="61" t="str">
        <f>""</f>
        <v/>
      </c>
      <c r="G33" s="61" t="str">
        <f>""</f>
        <v/>
      </c>
      <c r="H33" s="61" t="str">
        <f>""</f>
        <v/>
      </c>
      <c r="I33" s="61" t="str">
        <f>""</f>
        <v/>
      </c>
      <c r="J33" s="61" t="str">
        <f>""</f>
        <v/>
      </c>
      <c r="K33" s="61" t="str">
        <f>""</f>
        <v/>
      </c>
      <c r="L33" s="61" t="str">
        <f>""</f>
        <v/>
      </c>
      <c r="M33" s="61" t="str">
        <f>""</f>
        <v/>
      </c>
      <c r="N33" s="61" t="str">
        <f>""</f>
        <v/>
      </c>
      <c r="P33" s="61" t="str">
        <f>""</f>
        <v/>
      </c>
      <c r="Q33" s="61" t="str">
        <f>""</f>
        <v/>
      </c>
      <c r="R33" s="61">
        <v>-1.1709601873536313</v>
      </c>
      <c r="T33" s="61" t="str">
        <f>""</f>
        <v/>
      </c>
      <c r="U33" s="61" t="str">
        <f>""</f>
        <v/>
      </c>
      <c r="W33" s="61" t="str">
        <f>""</f>
        <v/>
      </c>
      <c r="X33" s="61" t="str">
        <f>""</f>
        <v/>
      </c>
      <c r="Y33" s="61" t="str">
        <f>""</f>
        <v/>
      </c>
      <c r="Z33" s="61" t="str">
        <f>""</f>
        <v/>
      </c>
      <c r="AA33" s="61" t="str">
        <f>""</f>
        <v/>
      </c>
      <c r="AB33" s="61" t="str">
        <f>""</f>
        <v/>
      </c>
      <c r="AD33" s="61" t="str">
        <f>""</f>
        <v/>
      </c>
      <c r="AE33" s="61" t="str">
        <f>""</f>
        <v/>
      </c>
      <c r="AF33" s="61" t="str">
        <f>""</f>
        <v/>
      </c>
      <c r="AH33" s="61" t="str">
        <f>""</f>
        <v/>
      </c>
      <c r="AI33" s="61" t="str">
        <f>""</f>
        <v/>
      </c>
      <c r="AK33" s="61" t="str">
        <f>""</f>
        <v/>
      </c>
      <c r="AL33" s="61" t="str">
        <f>""</f>
        <v/>
      </c>
      <c r="AM33" s="61" t="str">
        <f>""</f>
        <v/>
      </c>
      <c r="AN33" s="61" t="str">
        <f>""</f>
        <v/>
      </c>
      <c r="AO33" s="61" t="str">
        <f>""</f>
        <v/>
      </c>
      <c r="AQ33" s="61" t="str">
        <f>""</f>
        <v/>
      </c>
      <c r="AS33" s="61">
        <v>3.1598513011152463</v>
      </c>
    </row>
    <row r="34" spans="1:45">
      <c r="A34" s="215" t="s">
        <v>388</v>
      </c>
      <c r="B34" s="416" t="s">
        <v>391</v>
      </c>
      <c r="C34" s="418"/>
      <c r="E34" s="225">
        <f t="shared" si="4"/>
        <v>1897</v>
      </c>
      <c r="F34" s="61" t="str">
        <f>""</f>
        <v/>
      </c>
      <c r="G34" s="61" t="str">
        <f>""</f>
        <v/>
      </c>
      <c r="H34" s="61" t="str">
        <f>""</f>
        <v/>
      </c>
      <c r="I34" s="61" t="str">
        <f>""</f>
        <v/>
      </c>
      <c r="J34" s="61" t="str">
        <f>""</f>
        <v/>
      </c>
      <c r="K34" s="61" t="str">
        <f>""</f>
        <v/>
      </c>
      <c r="L34" s="61" t="str">
        <f>""</f>
        <v/>
      </c>
      <c r="M34" s="61" t="str">
        <f>""</f>
        <v/>
      </c>
      <c r="N34" s="61" t="str">
        <f>""</f>
        <v/>
      </c>
      <c r="P34" s="61" t="str">
        <f>""</f>
        <v/>
      </c>
      <c r="Q34" s="61" t="str">
        <f>""</f>
        <v/>
      </c>
      <c r="R34" s="61">
        <v>15.639810426540279</v>
      </c>
      <c r="T34" s="61" t="str">
        <f>""</f>
        <v/>
      </c>
      <c r="U34" s="61" t="str">
        <f>""</f>
        <v/>
      </c>
      <c r="W34" s="61" t="str">
        <f>""</f>
        <v/>
      </c>
      <c r="X34" s="61" t="str">
        <f>""</f>
        <v/>
      </c>
      <c r="Y34" s="61" t="str">
        <f>""</f>
        <v/>
      </c>
      <c r="Z34" s="61" t="str">
        <f>""</f>
        <v/>
      </c>
      <c r="AA34" s="61" t="str">
        <f>""</f>
        <v/>
      </c>
      <c r="AB34" s="61" t="str">
        <f>""</f>
        <v/>
      </c>
      <c r="AD34" s="61" t="str">
        <f>""</f>
        <v/>
      </c>
      <c r="AE34" s="61" t="str">
        <f>""</f>
        <v/>
      </c>
      <c r="AF34" s="61" t="str">
        <f>""</f>
        <v/>
      </c>
      <c r="AH34" s="61" t="str">
        <f>""</f>
        <v/>
      </c>
      <c r="AI34" s="61" t="str">
        <f>""</f>
        <v/>
      </c>
      <c r="AK34" s="61" t="str">
        <f>""</f>
        <v/>
      </c>
      <c r="AL34" s="61" t="str">
        <f>""</f>
        <v/>
      </c>
      <c r="AM34" s="61" t="str">
        <f>""</f>
        <v/>
      </c>
      <c r="AN34" s="61" t="str">
        <f>""</f>
        <v/>
      </c>
      <c r="AO34" s="61" t="str">
        <f>""</f>
        <v/>
      </c>
      <c r="AQ34" s="61" t="str">
        <f>""</f>
        <v/>
      </c>
      <c r="AS34" s="61">
        <v>6.4864864864864868</v>
      </c>
    </row>
    <row r="35" spans="1:45">
      <c r="A35" s="236" t="s">
        <v>401</v>
      </c>
      <c r="B35" s="416" t="s">
        <v>392</v>
      </c>
      <c r="C35" s="418"/>
      <c r="E35" s="225">
        <f t="shared" si="4"/>
        <v>1898</v>
      </c>
      <c r="F35" s="61" t="str">
        <f>""</f>
        <v/>
      </c>
      <c r="G35" s="61" t="str">
        <f>""</f>
        <v/>
      </c>
      <c r="H35" s="61" t="str">
        <f>""</f>
        <v/>
      </c>
      <c r="I35" s="61" t="str">
        <f>""</f>
        <v/>
      </c>
      <c r="J35" s="61" t="str">
        <f>""</f>
        <v/>
      </c>
      <c r="K35" s="61" t="str">
        <f>""</f>
        <v/>
      </c>
      <c r="L35" s="61" t="str">
        <f>""</f>
        <v/>
      </c>
      <c r="M35" s="61" t="str">
        <f>""</f>
        <v/>
      </c>
      <c r="N35" s="61" t="str">
        <f>""</f>
        <v/>
      </c>
      <c r="P35" s="61" t="str">
        <f>""</f>
        <v/>
      </c>
      <c r="Q35" s="61" t="str">
        <f>""</f>
        <v/>
      </c>
      <c r="R35" s="61">
        <v>24.590163934426236</v>
      </c>
      <c r="T35" s="61" t="str">
        <f>""</f>
        <v/>
      </c>
      <c r="U35" s="61" t="str">
        <f>""</f>
        <v/>
      </c>
      <c r="W35" s="61" t="str">
        <f>""</f>
        <v/>
      </c>
      <c r="X35" s="61" t="str">
        <f>""</f>
        <v/>
      </c>
      <c r="Y35" s="61" t="str">
        <f>""</f>
        <v/>
      </c>
      <c r="Z35" s="61" t="str">
        <f>""</f>
        <v/>
      </c>
      <c r="AA35" s="61" t="str">
        <f>""</f>
        <v/>
      </c>
      <c r="AB35" s="61" t="str">
        <f>""</f>
        <v/>
      </c>
      <c r="AD35" s="61" t="str">
        <f>""</f>
        <v/>
      </c>
      <c r="AE35" s="61" t="str">
        <f>""</f>
        <v/>
      </c>
      <c r="AF35" s="61" t="str">
        <f>""</f>
        <v/>
      </c>
      <c r="AH35" s="61" t="str">
        <f>""</f>
        <v/>
      </c>
      <c r="AI35" s="61" t="str">
        <f>""</f>
        <v/>
      </c>
      <c r="AK35" s="61" t="str">
        <f>""</f>
        <v/>
      </c>
      <c r="AL35" s="61" t="str">
        <f>""</f>
        <v/>
      </c>
      <c r="AM35" s="61" t="str">
        <f>""</f>
        <v/>
      </c>
      <c r="AN35" s="61" t="str">
        <f>""</f>
        <v/>
      </c>
      <c r="AO35" s="61" t="str">
        <f>""</f>
        <v/>
      </c>
      <c r="AQ35" s="61" t="str">
        <f>""</f>
        <v/>
      </c>
      <c r="AS35" s="61">
        <v>-4.3993231810490858</v>
      </c>
    </row>
    <row r="36" spans="1:45">
      <c r="A36" s="236" t="s">
        <v>402</v>
      </c>
      <c r="B36" s="416" t="s">
        <v>393</v>
      </c>
      <c r="C36" s="418"/>
      <c r="E36" s="225">
        <f t="shared" si="4"/>
        <v>1899</v>
      </c>
      <c r="F36" s="61" t="str">
        <f>""</f>
        <v/>
      </c>
      <c r="G36" s="61" t="str">
        <f>""</f>
        <v/>
      </c>
      <c r="H36" s="61" t="str">
        <f>""</f>
        <v/>
      </c>
      <c r="I36" s="61" t="str">
        <f>""</f>
        <v/>
      </c>
      <c r="J36" s="61" t="str">
        <f>""</f>
        <v/>
      </c>
      <c r="K36" s="61" t="str">
        <f>""</f>
        <v/>
      </c>
      <c r="L36" s="61" t="str">
        <f>""</f>
        <v/>
      </c>
      <c r="M36" s="61" t="str">
        <f>""</f>
        <v/>
      </c>
      <c r="N36" s="61" t="str">
        <f>""</f>
        <v/>
      </c>
      <c r="P36" s="61" t="str">
        <f>""</f>
        <v/>
      </c>
      <c r="Q36" s="61" t="str">
        <f>""</f>
        <v/>
      </c>
      <c r="R36" s="61">
        <v>0.32894736842103978</v>
      </c>
      <c r="T36" s="61" t="str">
        <f>""</f>
        <v/>
      </c>
      <c r="U36" s="61" t="str">
        <f>""</f>
        <v/>
      </c>
      <c r="W36" s="61" t="str">
        <f>""</f>
        <v/>
      </c>
      <c r="X36" s="61" t="str">
        <f>""</f>
        <v/>
      </c>
      <c r="Y36" s="61" t="str">
        <f>""</f>
        <v/>
      </c>
      <c r="Z36" s="61" t="str">
        <f>""</f>
        <v/>
      </c>
      <c r="AA36" s="61" t="str">
        <f>""</f>
        <v/>
      </c>
      <c r="AB36" s="61" t="str">
        <f>""</f>
        <v/>
      </c>
      <c r="AD36" s="61" t="str">
        <f>""</f>
        <v/>
      </c>
      <c r="AE36" s="61" t="str">
        <f>""</f>
        <v/>
      </c>
      <c r="AF36" s="61" t="str">
        <f>""</f>
        <v/>
      </c>
      <c r="AH36" s="61" t="str">
        <f>""</f>
        <v/>
      </c>
      <c r="AI36" s="61" t="str">
        <f>""</f>
        <v/>
      </c>
      <c r="AK36" s="61" t="str">
        <f>""</f>
        <v/>
      </c>
      <c r="AL36" s="61" t="str">
        <f>""</f>
        <v/>
      </c>
      <c r="AM36" s="61" t="str">
        <f>""</f>
        <v/>
      </c>
      <c r="AN36" s="61" t="str">
        <f>""</f>
        <v/>
      </c>
      <c r="AO36" s="61" t="str">
        <f>""</f>
        <v/>
      </c>
      <c r="AQ36" s="61" t="str">
        <f>""</f>
        <v/>
      </c>
      <c r="AS36" s="61">
        <v>14.336283185840703</v>
      </c>
    </row>
    <row r="37" spans="1:45">
      <c r="A37" s="236" t="s">
        <v>404</v>
      </c>
      <c r="B37" s="351" t="s">
        <v>390</v>
      </c>
      <c r="C37" s="232"/>
      <c r="E37" s="225">
        <f t="shared" si="4"/>
        <v>1900</v>
      </c>
      <c r="F37" s="61" t="str">
        <f>""</f>
        <v/>
      </c>
      <c r="G37" s="61" t="str">
        <f>""</f>
        <v/>
      </c>
      <c r="H37" s="61" t="str">
        <f>""</f>
        <v/>
      </c>
      <c r="I37" s="61" t="str">
        <f>""</f>
        <v/>
      </c>
      <c r="J37" s="61" t="str">
        <f>""</f>
        <v/>
      </c>
      <c r="K37" s="61" t="str">
        <f>""</f>
        <v/>
      </c>
      <c r="L37" s="61" t="str">
        <f>""</f>
        <v/>
      </c>
      <c r="M37" s="61" t="str">
        <f>""</f>
        <v/>
      </c>
      <c r="N37" s="61" t="str">
        <f>""</f>
        <v/>
      </c>
      <c r="P37" s="61" t="str">
        <f>""</f>
        <v/>
      </c>
      <c r="Q37" s="61" t="str">
        <f>""</f>
        <v/>
      </c>
      <c r="R37" s="61">
        <v>15.901639344262296</v>
      </c>
      <c r="T37" s="61" t="str">
        <f>""</f>
        <v/>
      </c>
      <c r="U37" s="61" t="str">
        <f>""</f>
        <v/>
      </c>
      <c r="W37" s="61" t="str">
        <f>""</f>
        <v/>
      </c>
      <c r="X37" s="61" t="str">
        <f>""</f>
        <v/>
      </c>
      <c r="Y37" s="61" t="str">
        <f>""</f>
        <v/>
      </c>
      <c r="Z37" s="61" t="str">
        <f>""</f>
        <v/>
      </c>
      <c r="AA37" s="61" t="str">
        <f>""</f>
        <v/>
      </c>
      <c r="AB37" s="61" t="str">
        <f>""</f>
        <v/>
      </c>
      <c r="AD37" s="61" t="str">
        <f>""</f>
        <v/>
      </c>
      <c r="AE37" s="61" t="str">
        <f>""</f>
        <v/>
      </c>
      <c r="AF37" s="61" t="str">
        <f>""</f>
        <v/>
      </c>
      <c r="AH37" s="61" t="str">
        <f>""</f>
        <v/>
      </c>
      <c r="AI37" s="61" t="str">
        <f>""</f>
        <v/>
      </c>
      <c r="AK37" s="61" t="str">
        <f>""</f>
        <v/>
      </c>
      <c r="AL37" s="61" t="str">
        <f>""</f>
        <v/>
      </c>
      <c r="AM37" s="61" t="str">
        <f>""</f>
        <v/>
      </c>
      <c r="AN37" s="61" t="str">
        <f>""</f>
        <v/>
      </c>
      <c r="AO37" s="61" t="str">
        <f>""</f>
        <v/>
      </c>
      <c r="AQ37" s="61" t="str">
        <f>""</f>
        <v/>
      </c>
      <c r="AS37" s="61">
        <v>-16.099071207430338</v>
      </c>
    </row>
    <row r="38" spans="1:45">
      <c r="A38" s="236"/>
      <c r="B38" s="416"/>
      <c r="C38" s="418"/>
      <c r="E38" s="225">
        <f t="shared" si="4"/>
        <v>1901</v>
      </c>
      <c r="F38" s="61" t="str">
        <f>""</f>
        <v/>
      </c>
      <c r="G38" s="61" t="str">
        <f>""</f>
        <v/>
      </c>
      <c r="H38" s="61" t="str">
        <f>""</f>
        <v/>
      </c>
      <c r="I38" s="61" t="str">
        <f>""</f>
        <v/>
      </c>
      <c r="J38" s="61" t="str">
        <f>""</f>
        <v/>
      </c>
      <c r="K38" s="61" t="str">
        <f>""</f>
        <v/>
      </c>
      <c r="L38" s="61" t="str">
        <f>""</f>
        <v/>
      </c>
      <c r="M38" s="61" t="str">
        <f>""</f>
        <v/>
      </c>
      <c r="N38" s="61" t="str">
        <f>""</f>
        <v/>
      </c>
      <c r="P38" s="61" t="str">
        <f>""</f>
        <v/>
      </c>
      <c r="Q38" s="61">
        <v>-8.6974968179889594</v>
      </c>
      <c r="R38" s="61">
        <v>14.851485148514843</v>
      </c>
      <c r="T38" s="61" t="str">
        <f>""</f>
        <v/>
      </c>
      <c r="U38" s="61" t="str">
        <f>""</f>
        <v/>
      </c>
      <c r="W38" s="61" t="str">
        <f>""</f>
        <v/>
      </c>
      <c r="X38" s="61" t="str">
        <f>""</f>
        <v/>
      </c>
      <c r="Y38" s="61" t="str">
        <f>""</f>
        <v/>
      </c>
      <c r="Z38" s="61" t="str">
        <f>""</f>
        <v/>
      </c>
      <c r="AA38" s="61" t="str">
        <f>""</f>
        <v/>
      </c>
      <c r="AB38" s="61" t="str">
        <f>""</f>
        <v/>
      </c>
      <c r="AD38" s="61" t="str">
        <f>""</f>
        <v/>
      </c>
      <c r="AE38" s="61" t="str">
        <f>""</f>
        <v/>
      </c>
      <c r="AF38" s="61" t="str">
        <f>""</f>
        <v/>
      </c>
      <c r="AH38" s="61" t="str">
        <f>""</f>
        <v/>
      </c>
      <c r="AI38" s="61" t="str">
        <f>""</f>
        <v/>
      </c>
      <c r="AK38" s="61" t="str">
        <f>""</f>
        <v/>
      </c>
      <c r="AL38" s="61" t="str">
        <f>""</f>
        <v/>
      </c>
      <c r="AM38" s="61" t="str">
        <f>""</f>
        <v/>
      </c>
      <c r="AN38" s="61" t="str">
        <f>""</f>
        <v/>
      </c>
      <c r="AO38" s="61" t="str">
        <f>""</f>
        <v/>
      </c>
      <c r="AQ38" s="61" t="str">
        <f>""</f>
        <v/>
      </c>
      <c r="AS38" s="61">
        <v>17.896678966789658</v>
      </c>
    </row>
    <row r="39" spans="1:45">
      <c r="A39" s="231"/>
      <c r="B39" s="416"/>
      <c r="C39" s="418"/>
      <c r="E39" s="225">
        <f t="shared" si="4"/>
        <v>1902</v>
      </c>
      <c r="F39" s="61" t="str">
        <f>""</f>
        <v/>
      </c>
      <c r="G39" s="61" t="str">
        <f>""</f>
        <v/>
      </c>
      <c r="H39" s="61" t="str">
        <f>""</f>
        <v/>
      </c>
      <c r="I39" s="61" t="str">
        <f>""</f>
        <v/>
      </c>
      <c r="J39" s="61" t="str">
        <f>""</f>
        <v/>
      </c>
      <c r="K39" s="61" t="str">
        <f>""</f>
        <v/>
      </c>
      <c r="L39" s="61" t="str">
        <f>""</f>
        <v/>
      </c>
      <c r="M39" s="61" t="str">
        <f>""</f>
        <v/>
      </c>
      <c r="N39" s="61" t="str">
        <f>""</f>
        <v/>
      </c>
      <c r="P39" s="61" t="str">
        <f>""</f>
        <v/>
      </c>
      <c r="Q39" s="61">
        <v>-0.41821561338288848</v>
      </c>
      <c r="R39" s="61">
        <v>4.1871921182266236</v>
      </c>
      <c r="T39" s="61" t="str">
        <f>""</f>
        <v/>
      </c>
      <c r="U39" s="61" t="str">
        <f>""</f>
        <v/>
      </c>
      <c r="W39" s="61" t="str">
        <f>""</f>
        <v/>
      </c>
      <c r="X39" s="61" t="str">
        <f>""</f>
        <v/>
      </c>
      <c r="Y39" s="61" t="str">
        <f>""</f>
        <v/>
      </c>
      <c r="Z39" s="61" t="str">
        <f>""</f>
        <v/>
      </c>
      <c r="AA39" s="61" t="str">
        <f>""</f>
        <v/>
      </c>
      <c r="AB39" s="61" t="str">
        <f>""</f>
        <v/>
      </c>
      <c r="AD39" s="61" t="str">
        <f>""</f>
        <v/>
      </c>
      <c r="AE39" s="61" t="str">
        <f>""</f>
        <v/>
      </c>
      <c r="AF39" s="61" t="str">
        <f>""</f>
        <v/>
      </c>
      <c r="AH39" s="61" t="str">
        <f>""</f>
        <v/>
      </c>
      <c r="AI39" s="61" t="str">
        <f>""</f>
        <v/>
      </c>
      <c r="AK39" s="61" t="str">
        <f>""</f>
        <v/>
      </c>
      <c r="AL39" s="61" t="str">
        <f>""</f>
        <v/>
      </c>
      <c r="AM39" s="61" t="str">
        <f>""</f>
        <v/>
      </c>
      <c r="AN39" s="61" t="str">
        <f>""</f>
        <v/>
      </c>
      <c r="AO39" s="61" t="str">
        <f>""</f>
        <v/>
      </c>
      <c r="AQ39" s="61" t="str">
        <f>""</f>
        <v/>
      </c>
      <c r="AS39" s="61">
        <v>1.5649452269170583</v>
      </c>
    </row>
    <row r="40" spans="1:45">
      <c r="A40" s="215" t="s">
        <v>356</v>
      </c>
      <c r="B40" s="275" t="s">
        <v>434</v>
      </c>
      <c r="C40" s="215"/>
      <c r="E40" s="225">
        <f t="shared" si="4"/>
        <v>1903</v>
      </c>
      <c r="F40" s="61" t="str">
        <f>""</f>
        <v/>
      </c>
      <c r="G40" s="61" t="str">
        <f>""</f>
        <v/>
      </c>
      <c r="H40" s="61" t="str">
        <f>""</f>
        <v/>
      </c>
      <c r="I40" s="61" t="str">
        <f>""</f>
        <v/>
      </c>
      <c r="J40" s="61" t="str">
        <f>""</f>
        <v/>
      </c>
      <c r="K40" s="61" t="str">
        <f>""</f>
        <v/>
      </c>
      <c r="L40" s="61" t="str">
        <f>""</f>
        <v/>
      </c>
      <c r="M40" s="61" t="str">
        <f>""</f>
        <v/>
      </c>
      <c r="N40" s="61" t="str">
        <f>""</f>
        <v/>
      </c>
      <c r="P40" s="61" t="str">
        <f>""</f>
        <v/>
      </c>
      <c r="Q40" s="61">
        <v>-23.611759216052274</v>
      </c>
      <c r="R40" s="61">
        <v>-21.040189125295516</v>
      </c>
      <c r="T40" s="61" t="str">
        <f>""</f>
        <v/>
      </c>
      <c r="U40" s="61" t="str">
        <f>""</f>
        <v/>
      </c>
      <c r="W40" s="61" t="str">
        <f>""</f>
        <v/>
      </c>
      <c r="X40" s="61" t="str">
        <f>""</f>
        <v/>
      </c>
      <c r="Y40" s="61" t="str">
        <f>""</f>
        <v/>
      </c>
      <c r="Z40" s="61" t="str">
        <f>""</f>
        <v/>
      </c>
      <c r="AA40" s="61" t="str">
        <f>""</f>
        <v/>
      </c>
      <c r="AB40" s="61" t="str">
        <f>""</f>
        <v/>
      </c>
      <c r="AD40" s="61" t="str">
        <f>""</f>
        <v/>
      </c>
      <c r="AE40" s="61" t="str">
        <f>""</f>
        <v/>
      </c>
      <c r="AF40" s="61" t="str">
        <f>""</f>
        <v/>
      </c>
      <c r="AH40" s="61" t="str">
        <f>""</f>
        <v/>
      </c>
      <c r="AI40" s="61" t="str">
        <f>""</f>
        <v/>
      </c>
      <c r="AK40" s="61" t="str">
        <f>""</f>
        <v/>
      </c>
      <c r="AL40" s="61" t="str">
        <f>""</f>
        <v/>
      </c>
      <c r="AM40" s="61" t="str">
        <f>""</f>
        <v/>
      </c>
      <c r="AN40" s="61" t="str">
        <f>""</f>
        <v/>
      </c>
      <c r="AO40" s="61" t="str">
        <f>""</f>
        <v/>
      </c>
      <c r="AQ40" s="61" t="str">
        <f>""</f>
        <v/>
      </c>
      <c r="AS40" s="61">
        <v>4.6224961479198967</v>
      </c>
    </row>
    <row r="41" spans="1:45">
      <c r="A41" s="216" t="s">
        <v>230</v>
      </c>
      <c r="B41" s="417" t="s">
        <v>435</v>
      </c>
      <c r="C41" s="245"/>
      <c r="E41" s="225">
        <f t="shared" si="4"/>
        <v>1904</v>
      </c>
      <c r="F41" s="61" t="str">
        <f>""</f>
        <v/>
      </c>
      <c r="G41" s="61" t="str">
        <f>""</f>
        <v/>
      </c>
      <c r="H41" s="61" t="str">
        <f>""</f>
        <v/>
      </c>
      <c r="I41" s="61" t="str">
        <f>""</f>
        <v/>
      </c>
      <c r="J41" s="61" t="str">
        <f>""</f>
        <v/>
      </c>
      <c r="K41" s="61" t="str">
        <f>""</f>
        <v/>
      </c>
      <c r="L41" s="61" t="str">
        <f>""</f>
        <v/>
      </c>
      <c r="M41" s="61" t="str">
        <f>""</f>
        <v/>
      </c>
      <c r="N41" s="61" t="str">
        <f>""</f>
        <v/>
      </c>
      <c r="P41" s="61" t="str">
        <f>""</f>
        <v/>
      </c>
      <c r="Q41" s="61">
        <v>42.638973732437393</v>
      </c>
      <c r="R41" s="61">
        <v>26.19760479041917</v>
      </c>
      <c r="T41" s="61" t="str">
        <f>""</f>
        <v/>
      </c>
      <c r="U41" s="61" t="str">
        <f>""</f>
        <v/>
      </c>
      <c r="W41" s="61" t="str">
        <f>""</f>
        <v/>
      </c>
      <c r="X41" s="61" t="str">
        <f>""</f>
        <v/>
      </c>
      <c r="Y41" s="61" t="str">
        <f>""</f>
        <v/>
      </c>
      <c r="Z41" s="61" t="str">
        <f>""</f>
        <v/>
      </c>
      <c r="AA41" s="61" t="str">
        <f>""</f>
        <v/>
      </c>
      <c r="AB41" s="61" t="str">
        <f>""</f>
        <v/>
      </c>
      <c r="AD41" s="61" t="str">
        <f>""</f>
        <v/>
      </c>
      <c r="AE41" s="61" t="str">
        <f>""</f>
        <v/>
      </c>
      <c r="AF41" s="61" t="str">
        <f>""</f>
        <v/>
      </c>
      <c r="AH41" s="61" t="str">
        <f>""</f>
        <v/>
      </c>
      <c r="AI41" s="61" t="str">
        <f>""</f>
        <v/>
      </c>
      <c r="AK41" s="61" t="str">
        <f>""</f>
        <v/>
      </c>
      <c r="AL41" s="61" t="str">
        <f>""</f>
        <v/>
      </c>
      <c r="AM41" s="61" t="str">
        <f>""</f>
        <v/>
      </c>
      <c r="AN41" s="61" t="str">
        <f>""</f>
        <v/>
      </c>
      <c r="AO41" s="61" t="str">
        <f>""</f>
        <v/>
      </c>
      <c r="AQ41" s="61" t="str">
        <f>""</f>
        <v/>
      </c>
      <c r="AS41" s="61">
        <v>-12.371134020618557</v>
      </c>
    </row>
    <row r="42" spans="1:45">
      <c r="A42" s="187" t="s">
        <v>908</v>
      </c>
      <c r="B42" s="416" t="s">
        <v>357</v>
      </c>
      <c r="C42" s="418"/>
      <c r="E42" s="225">
        <f t="shared" si="4"/>
        <v>1905</v>
      </c>
      <c r="F42" s="61" t="str">
        <f>""</f>
        <v/>
      </c>
      <c r="G42" s="61" t="str">
        <f>""</f>
        <v/>
      </c>
      <c r="H42" s="61" t="str">
        <f>""</f>
        <v/>
      </c>
      <c r="I42" s="61" t="str">
        <f>""</f>
        <v/>
      </c>
      <c r="J42" s="61" t="str">
        <f>""</f>
        <v/>
      </c>
      <c r="K42" s="61" t="str">
        <f>""</f>
        <v/>
      </c>
      <c r="L42" s="61" t="str">
        <f>""</f>
        <v/>
      </c>
      <c r="M42" s="61" t="str">
        <f>""</f>
        <v/>
      </c>
      <c r="N42" s="61" t="str">
        <f>""</f>
        <v/>
      </c>
      <c r="P42" s="61" t="str">
        <f>""</f>
        <v/>
      </c>
      <c r="Q42" s="61">
        <v>37.844396859386165</v>
      </c>
      <c r="R42" s="61">
        <v>17.081850533807817</v>
      </c>
      <c r="T42" s="61" t="str">
        <f>""</f>
        <v/>
      </c>
      <c r="U42" s="61" t="str">
        <f>""</f>
        <v/>
      </c>
      <c r="W42" s="61" t="str">
        <f>""</f>
        <v/>
      </c>
      <c r="X42" s="61" t="str">
        <f>""</f>
        <v/>
      </c>
      <c r="Y42" s="61" t="str">
        <f>""</f>
        <v/>
      </c>
      <c r="Z42" s="61" t="str">
        <f>""</f>
        <v/>
      </c>
      <c r="AA42" s="61" t="str">
        <f>""</f>
        <v/>
      </c>
      <c r="AB42" s="61" t="str">
        <f>""</f>
        <v/>
      </c>
      <c r="AD42" s="61" t="str">
        <f>""</f>
        <v/>
      </c>
      <c r="AE42" s="61" t="str">
        <f>""</f>
        <v/>
      </c>
      <c r="AF42" s="61" t="str">
        <f>""</f>
        <v/>
      </c>
      <c r="AH42" s="61" t="str">
        <f>""</f>
        <v/>
      </c>
      <c r="AI42" s="61" t="str">
        <f>""</f>
        <v/>
      </c>
      <c r="AK42" s="61" t="str">
        <f>""</f>
        <v/>
      </c>
      <c r="AL42" s="61" t="str">
        <f>""</f>
        <v/>
      </c>
      <c r="AM42" s="61" t="str">
        <f>""</f>
        <v/>
      </c>
      <c r="AN42" s="61" t="str">
        <f>""</f>
        <v/>
      </c>
      <c r="AO42" s="61" t="str">
        <f>""</f>
        <v/>
      </c>
      <c r="AQ42" s="61" t="str">
        <f>""</f>
        <v/>
      </c>
      <c r="AS42" s="61">
        <v>18.655462184873926</v>
      </c>
    </row>
    <row r="43" spans="1:45">
      <c r="A43" s="187" t="s">
        <v>679</v>
      </c>
      <c r="B43" s="351"/>
      <c r="C43" s="232"/>
      <c r="E43" s="225">
        <f t="shared" si="4"/>
        <v>1906</v>
      </c>
      <c r="F43" s="61" t="str">
        <f>""</f>
        <v/>
      </c>
      <c r="G43" s="61" t="str">
        <f>""</f>
        <v/>
      </c>
      <c r="H43" s="61" t="str">
        <f>""</f>
        <v/>
      </c>
      <c r="I43" s="61" t="str">
        <f>""</f>
        <v/>
      </c>
      <c r="J43" s="61" t="str">
        <f>""</f>
        <v/>
      </c>
      <c r="K43" s="61" t="str">
        <f>""</f>
        <v/>
      </c>
      <c r="L43" s="61" t="str">
        <f>""</f>
        <v/>
      </c>
      <c r="M43" s="61" t="str">
        <f>""</f>
        <v/>
      </c>
      <c r="N43" s="61" t="str">
        <f>""</f>
        <v/>
      </c>
      <c r="P43" s="61" t="str">
        <f>""</f>
        <v/>
      </c>
      <c r="Q43" s="61">
        <v>-2.2887323943662108</v>
      </c>
      <c r="R43" s="61">
        <v>-3.1408308004052587</v>
      </c>
      <c r="T43" s="61" t="str">
        <f>""</f>
        <v/>
      </c>
      <c r="U43" s="61" t="str">
        <f>""</f>
        <v/>
      </c>
      <c r="W43" s="61" t="str">
        <f>""</f>
        <v/>
      </c>
      <c r="X43" s="61" t="str">
        <f>""</f>
        <v/>
      </c>
      <c r="Y43" s="61" t="str">
        <f>""</f>
        <v/>
      </c>
      <c r="Z43" s="61" t="str">
        <f>""</f>
        <v/>
      </c>
      <c r="AA43" s="61" t="str">
        <f>""</f>
        <v/>
      </c>
      <c r="AB43" s="61" t="str">
        <f>""</f>
        <v/>
      </c>
      <c r="AD43" s="61" t="str">
        <f>""</f>
        <v/>
      </c>
      <c r="AE43" s="61" t="str">
        <f>""</f>
        <v/>
      </c>
      <c r="AF43" s="61" t="str">
        <f>""</f>
        <v/>
      </c>
      <c r="AH43" s="61" t="str">
        <f>""</f>
        <v/>
      </c>
      <c r="AI43" s="61" t="str">
        <f>""</f>
        <v/>
      </c>
      <c r="AK43" s="61" t="str">
        <f>""</f>
        <v/>
      </c>
      <c r="AL43" s="61" t="str">
        <f>""</f>
        <v/>
      </c>
      <c r="AM43" s="61" t="str">
        <f>""</f>
        <v/>
      </c>
      <c r="AN43" s="61" t="str">
        <f>""</f>
        <v/>
      </c>
      <c r="AO43" s="61" t="str">
        <f>""</f>
        <v/>
      </c>
      <c r="AQ43" s="61" t="str">
        <f>""</f>
        <v/>
      </c>
      <c r="AS43" s="61">
        <v>10.339943342776214</v>
      </c>
    </row>
    <row r="44" spans="1:45">
      <c r="A44" s="411"/>
      <c r="B44" s="351"/>
      <c r="C44" s="232"/>
      <c r="E44" s="225">
        <f t="shared" si="4"/>
        <v>1907</v>
      </c>
      <c r="F44" s="61" t="str">
        <f>""</f>
        <v/>
      </c>
      <c r="G44" s="61" t="str">
        <f>""</f>
        <v/>
      </c>
      <c r="H44" s="61" t="str">
        <f>""</f>
        <v/>
      </c>
      <c r="I44" s="61" t="str">
        <f>""</f>
        <v/>
      </c>
      <c r="J44" s="61" t="str">
        <f>""</f>
        <v/>
      </c>
      <c r="K44" s="61" t="str">
        <f>""</f>
        <v/>
      </c>
      <c r="L44" s="61" t="str">
        <f>""</f>
        <v/>
      </c>
      <c r="M44" s="61" t="str">
        <f>""</f>
        <v/>
      </c>
      <c r="N44" s="61" t="str">
        <f>""</f>
        <v/>
      </c>
      <c r="P44" s="61" t="str">
        <f>""</f>
        <v/>
      </c>
      <c r="Q44" s="61">
        <v>-37.73184949655537</v>
      </c>
      <c r="R44" s="61">
        <v>-28.34728033472804</v>
      </c>
      <c r="T44" s="61" t="str">
        <f>""</f>
        <v/>
      </c>
      <c r="U44" s="61" t="str">
        <f>""</f>
        <v/>
      </c>
      <c r="W44" s="61" t="str">
        <f>""</f>
        <v/>
      </c>
      <c r="X44" s="61" t="str">
        <f>""</f>
        <v/>
      </c>
      <c r="Y44" s="61" t="str">
        <f>""</f>
        <v/>
      </c>
      <c r="Z44" s="61" t="str">
        <f>""</f>
        <v/>
      </c>
      <c r="AA44" s="61" t="str">
        <f>""</f>
        <v/>
      </c>
      <c r="AB44" s="61" t="str">
        <f>""</f>
        <v/>
      </c>
      <c r="AD44" s="61" t="str">
        <f>""</f>
        <v/>
      </c>
      <c r="AE44" s="61" t="str">
        <f>""</f>
        <v/>
      </c>
      <c r="AF44" s="61" t="str">
        <f>""</f>
        <v/>
      </c>
      <c r="AH44" s="61" t="str">
        <f>""</f>
        <v/>
      </c>
      <c r="AI44" s="61" t="str">
        <f>""</f>
        <v/>
      </c>
      <c r="AK44" s="61" t="str">
        <f>""</f>
        <v/>
      </c>
      <c r="AL44" s="61" t="str">
        <f>""</f>
        <v/>
      </c>
      <c r="AM44" s="61" t="str">
        <f>""</f>
        <v/>
      </c>
      <c r="AN44" s="61" t="str">
        <f>""</f>
        <v/>
      </c>
      <c r="AO44" s="61" t="str">
        <f>""</f>
        <v/>
      </c>
      <c r="AQ44" s="61" t="str">
        <f>""</f>
        <v/>
      </c>
      <c r="AS44" s="61">
        <v>-9.7560975609756078</v>
      </c>
    </row>
    <row r="45" spans="1:45">
      <c r="A45" s="215" t="s">
        <v>1111</v>
      </c>
      <c r="B45" s="275" t="s">
        <v>434</v>
      </c>
      <c r="C45" s="418"/>
      <c r="E45" s="225">
        <f t="shared" si="4"/>
        <v>1908</v>
      </c>
      <c r="F45" s="61" t="str">
        <f>""</f>
        <v/>
      </c>
      <c r="G45" s="61" t="str">
        <f>""</f>
        <v/>
      </c>
      <c r="H45" s="61" t="str">
        <f>""</f>
        <v/>
      </c>
      <c r="I45" s="61" t="str">
        <f>""</f>
        <v/>
      </c>
      <c r="J45" s="61" t="str">
        <f>""</f>
        <v/>
      </c>
      <c r="K45" s="61" t="str">
        <f>""</f>
        <v/>
      </c>
      <c r="L45" s="61" t="str">
        <f>""</f>
        <v/>
      </c>
      <c r="M45" s="61" t="str">
        <f>""</f>
        <v/>
      </c>
      <c r="N45" s="61" t="str">
        <f>""</f>
        <v/>
      </c>
      <c r="P45" s="61" t="str">
        <f>""</f>
        <v/>
      </c>
      <c r="Q45" s="61">
        <v>46.638297872340438</v>
      </c>
      <c r="R45" s="61">
        <v>32.262773722627756</v>
      </c>
      <c r="T45" s="61" t="str">
        <f>""</f>
        <v/>
      </c>
      <c r="U45" s="61" t="str">
        <f>""</f>
        <v/>
      </c>
      <c r="W45" s="61" t="str">
        <f>""</f>
        <v/>
      </c>
      <c r="X45" s="61" t="str">
        <f>""</f>
        <v/>
      </c>
      <c r="Y45" s="61" t="str">
        <f>""</f>
        <v/>
      </c>
      <c r="Z45" s="61" t="str">
        <f>""</f>
        <v/>
      </c>
      <c r="AA45" s="61" t="str">
        <f>""</f>
        <v/>
      </c>
      <c r="AB45" s="61" t="str">
        <f>""</f>
        <v/>
      </c>
      <c r="AD45" s="61" t="str">
        <f>""</f>
        <v/>
      </c>
      <c r="AE45" s="61" t="str">
        <f>""</f>
        <v/>
      </c>
      <c r="AF45" s="61" t="str">
        <f>""</f>
        <v/>
      </c>
      <c r="AH45" s="61" t="str">
        <f>""</f>
        <v/>
      </c>
      <c r="AI45" s="61" t="str">
        <f>""</f>
        <v/>
      </c>
      <c r="AK45" s="61" t="str">
        <f>""</f>
        <v/>
      </c>
      <c r="AL45" s="61" t="str">
        <f>""</f>
        <v/>
      </c>
      <c r="AM45" s="61" t="str">
        <f>""</f>
        <v/>
      </c>
      <c r="AN45" s="61" t="str">
        <f>""</f>
        <v/>
      </c>
      <c r="AO45" s="61" t="str">
        <f>""</f>
        <v/>
      </c>
      <c r="AQ45" s="61" t="str">
        <f>""</f>
        <v/>
      </c>
      <c r="AS45" s="61">
        <v>-2.2759601706970223</v>
      </c>
    </row>
    <row r="46" spans="1:45">
      <c r="A46" s="216" t="s">
        <v>230</v>
      </c>
      <c r="B46" s="634" t="s">
        <v>435</v>
      </c>
      <c r="C46" s="633"/>
      <c r="E46" s="225">
        <f t="shared" si="4"/>
        <v>1909</v>
      </c>
      <c r="F46" s="61" t="str">
        <f>""</f>
        <v/>
      </c>
      <c r="G46" s="61" t="str">
        <f>""</f>
        <v/>
      </c>
      <c r="H46" s="61" t="str">
        <f>""</f>
        <v/>
      </c>
      <c r="I46" s="61" t="str">
        <f>""</f>
        <v/>
      </c>
      <c r="J46" s="61" t="str">
        <f>""</f>
        <v/>
      </c>
      <c r="K46" s="61" t="str">
        <f>""</f>
        <v/>
      </c>
      <c r="L46" s="61" t="str">
        <f>""</f>
        <v/>
      </c>
      <c r="M46" s="61" t="str">
        <f>""</f>
        <v/>
      </c>
      <c r="N46" s="61" t="str">
        <f>""</f>
        <v/>
      </c>
      <c r="P46" s="61" t="str">
        <f>""</f>
        <v/>
      </c>
      <c r="Q46" s="61">
        <v>14.973882762623326</v>
      </c>
      <c r="R46" s="61">
        <v>11.258278145695355</v>
      </c>
      <c r="T46" s="61" t="str">
        <f>""</f>
        <v/>
      </c>
      <c r="U46" s="61" t="str">
        <f>""</f>
        <v/>
      </c>
      <c r="W46" s="61" t="str">
        <f>""</f>
        <v/>
      </c>
      <c r="X46" s="61" t="str">
        <f>""</f>
        <v/>
      </c>
      <c r="Y46" s="61" t="str">
        <f>""</f>
        <v/>
      </c>
      <c r="Z46" s="61" t="str">
        <f>""</f>
        <v/>
      </c>
      <c r="AA46" s="61" t="str">
        <f>""</f>
        <v/>
      </c>
      <c r="AB46" s="61" t="str">
        <f>""</f>
        <v/>
      </c>
      <c r="AD46" s="61" t="str">
        <f>""</f>
        <v/>
      </c>
      <c r="AE46" s="61" t="str">
        <f>""</f>
        <v/>
      </c>
      <c r="AF46" s="61" t="str">
        <f>""</f>
        <v/>
      </c>
      <c r="AH46" s="61" t="str">
        <f>""</f>
        <v/>
      </c>
      <c r="AI46" s="61" t="str">
        <f>""</f>
        <v/>
      </c>
      <c r="AK46" s="61" t="str">
        <f>""</f>
        <v/>
      </c>
      <c r="AL46" s="61" t="str">
        <f>""</f>
        <v/>
      </c>
      <c r="AM46" s="61" t="str">
        <f>""</f>
        <v/>
      </c>
      <c r="AN46" s="61" t="str">
        <f>""</f>
        <v/>
      </c>
      <c r="AO46" s="61" t="str">
        <f>""</f>
        <v/>
      </c>
      <c r="AQ46" s="61" t="str">
        <f>""</f>
        <v/>
      </c>
      <c r="AS46" s="61">
        <v>8.0058224163027667</v>
      </c>
    </row>
    <row r="47" spans="1:45">
      <c r="A47" s="633" t="s">
        <v>1113</v>
      </c>
      <c r="B47" s="632" t="s">
        <v>1115</v>
      </c>
      <c r="C47" s="633"/>
      <c r="E47" s="225">
        <f t="shared" si="4"/>
        <v>1910</v>
      </c>
      <c r="F47" s="61" t="str">
        <f>""</f>
        <v/>
      </c>
      <c r="G47" s="61" t="str">
        <f>""</f>
        <v/>
      </c>
      <c r="H47" s="61" t="str">
        <f>""</f>
        <v/>
      </c>
      <c r="I47" s="61" t="str">
        <f>""</f>
        <v/>
      </c>
      <c r="J47" s="61" t="str">
        <f>""</f>
        <v/>
      </c>
      <c r="K47" s="61" t="str">
        <f>""</f>
        <v/>
      </c>
      <c r="L47" s="61" t="str">
        <f>""</f>
        <v/>
      </c>
      <c r="M47" s="61" t="str">
        <f>""</f>
        <v/>
      </c>
      <c r="N47" s="61" t="str">
        <f>""</f>
        <v/>
      </c>
      <c r="P47" s="61" t="str">
        <f>""</f>
        <v/>
      </c>
      <c r="Q47" s="61">
        <v>-17.809187279151939</v>
      </c>
      <c r="R47" s="61">
        <v>-8.03571428571429</v>
      </c>
      <c r="T47" s="61" t="str">
        <f>""</f>
        <v/>
      </c>
      <c r="U47" s="61" t="str">
        <f>""</f>
        <v/>
      </c>
      <c r="W47" s="61" t="str">
        <f>""</f>
        <v/>
      </c>
      <c r="X47" s="61" t="str">
        <f>""</f>
        <v/>
      </c>
      <c r="Y47" s="61" t="str">
        <f>""</f>
        <v/>
      </c>
      <c r="Z47" s="61" t="str">
        <f>""</f>
        <v/>
      </c>
      <c r="AA47" s="61" t="str">
        <f>""</f>
        <v/>
      </c>
      <c r="AB47" s="61" t="str">
        <f>""</f>
        <v/>
      </c>
      <c r="AD47" s="61" t="str">
        <f>""</f>
        <v/>
      </c>
      <c r="AE47" s="61" t="str">
        <f>""</f>
        <v/>
      </c>
      <c r="AF47" s="61" t="str">
        <f>""</f>
        <v/>
      </c>
      <c r="AH47" s="61" t="str">
        <f>""</f>
        <v/>
      </c>
      <c r="AI47" s="61" t="str">
        <f>""</f>
        <v/>
      </c>
      <c r="AK47" s="61" t="str">
        <f>""</f>
        <v/>
      </c>
      <c r="AL47" s="61" t="str">
        <f>""</f>
        <v/>
      </c>
      <c r="AM47" s="61" t="str">
        <f>""</f>
        <v/>
      </c>
      <c r="AN47" s="61" t="str">
        <f>""</f>
        <v/>
      </c>
      <c r="AO47" s="61" t="str">
        <f>""</f>
        <v/>
      </c>
      <c r="AQ47" s="61" t="str">
        <f>""</f>
        <v/>
      </c>
      <c r="AS47" s="61">
        <v>-2.2911051212938127</v>
      </c>
    </row>
    <row r="48" spans="1:45">
      <c r="A48" s="633" t="s">
        <v>1114</v>
      </c>
      <c r="B48" s="632" t="s">
        <v>1112</v>
      </c>
      <c r="C48" s="633"/>
      <c r="E48" s="225">
        <f t="shared" si="4"/>
        <v>1911</v>
      </c>
      <c r="F48" s="61" t="str">
        <f>""</f>
        <v/>
      </c>
      <c r="G48" s="61" t="str">
        <f>""</f>
        <v/>
      </c>
      <c r="H48" s="61" t="str">
        <f>""</f>
        <v/>
      </c>
      <c r="I48" s="61" t="str">
        <f>""</f>
        <v/>
      </c>
      <c r="J48" s="61" t="str">
        <f>""</f>
        <v/>
      </c>
      <c r="K48" s="61" t="str">
        <f>""</f>
        <v/>
      </c>
      <c r="L48" s="61" t="str">
        <f>""</f>
        <v/>
      </c>
      <c r="M48" s="61" t="str">
        <f>""</f>
        <v/>
      </c>
      <c r="N48" s="61" t="str">
        <f>""</f>
        <v/>
      </c>
      <c r="P48" s="61" t="str">
        <f>""</f>
        <v/>
      </c>
      <c r="Q48" s="61">
        <v>0.20881955533718077</v>
      </c>
      <c r="R48" s="61">
        <v>-1.6181229773462813</v>
      </c>
      <c r="T48" s="61" t="str">
        <f>""</f>
        <v/>
      </c>
      <c r="U48" s="61" t="str">
        <f>""</f>
        <v/>
      </c>
      <c r="W48" s="61" t="str">
        <f>""</f>
        <v/>
      </c>
      <c r="X48" s="61" t="str">
        <f>""</f>
        <v/>
      </c>
      <c r="Y48" s="61" t="str">
        <f>""</f>
        <v/>
      </c>
      <c r="Z48" s="61" t="str">
        <f>""</f>
        <v/>
      </c>
      <c r="AA48" s="61" t="str">
        <f>""</f>
        <v/>
      </c>
      <c r="AB48" s="61" t="str">
        <f>""</f>
        <v/>
      </c>
      <c r="AD48" s="61" t="str">
        <f>""</f>
        <v/>
      </c>
      <c r="AE48" s="61" t="str">
        <f>""</f>
        <v/>
      </c>
      <c r="AF48" s="61" t="str">
        <f>""</f>
        <v/>
      </c>
      <c r="AH48" s="61" t="str">
        <f>""</f>
        <v/>
      </c>
      <c r="AI48" s="61" t="str">
        <f>""</f>
        <v/>
      </c>
      <c r="AK48" s="61" t="str">
        <f>""</f>
        <v/>
      </c>
      <c r="AL48" s="61" t="str">
        <f>""</f>
        <v/>
      </c>
      <c r="AM48" s="61" t="str">
        <f>""</f>
        <v/>
      </c>
      <c r="AN48" s="61" t="str">
        <f>""</f>
        <v/>
      </c>
      <c r="AO48" s="61" t="str">
        <f>""</f>
        <v/>
      </c>
      <c r="AQ48" s="61" t="str">
        <f>""</f>
        <v/>
      </c>
      <c r="AS48" s="61">
        <v>3.862068965517218</v>
      </c>
    </row>
    <row r="49" spans="1:45">
      <c r="A49" s="633"/>
      <c r="B49" s="632"/>
      <c r="C49" s="633"/>
      <c r="E49" s="225">
        <f t="shared" si="4"/>
        <v>1912</v>
      </c>
      <c r="F49" s="61" t="str">
        <f>""</f>
        <v/>
      </c>
      <c r="G49" s="61" t="str">
        <f>""</f>
        <v/>
      </c>
      <c r="H49" s="61" t="str">
        <f>""</f>
        <v/>
      </c>
      <c r="I49" s="61" t="str">
        <f>""</f>
        <v/>
      </c>
      <c r="J49" s="61" t="str">
        <f>""</f>
        <v/>
      </c>
      <c r="K49" s="61" t="str">
        <f>""</f>
        <v/>
      </c>
      <c r="L49" s="61" t="str">
        <f>""</f>
        <v/>
      </c>
      <c r="M49" s="61" t="str">
        <f>""</f>
        <v/>
      </c>
      <c r="N49" s="61" t="str">
        <f>""</f>
        <v/>
      </c>
      <c r="P49" s="61" t="str">
        <f>""</f>
        <v/>
      </c>
      <c r="Q49" s="61">
        <v>7.710223093895574</v>
      </c>
      <c r="R49" s="61">
        <v>1.9736842105263275</v>
      </c>
      <c r="T49" s="61" t="str">
        <f>""</f>
        <v/>
      </c>
      <c r="U49" s="61" t="str">
        <f>""</f>
        <v/>
      </c>
      <c r="W49" s="61" t="str">
        <f>""</f>
        <v/>
      </c>
      <c r="X49" s="61" t="str">
        <f>""</f>
        <v/>
      </c>
      <c r="Y49" s="61" t="str">
        <f>""</f>
        <v/>
      </c>
      <c r="Z49" s="61" t="str">
        <f>""</f>
        <v/>
      </c>
      <c r="AA49" s="61" t="str">
        <f>""</f>
        <v/>
      </c>
      <c r="AB49" s="61" t="str">
        <f>""</f>
        <v/>
      </c>
      <c r="AD49" s="61" t="str">
        <f>""</f>
        <v/>
      </c>
      <c r="AE49" s="61" t="str">
        <f>""</f>
        <v/>
      </c>
      <c r="AF49" s="61" t="str">
        <f>""</f>
        <v/>
      </c>
      <c r="AH49" s="61" t="str">
        <f>""</f>
        <v/>
      </c>
      <c r="AI49" s="61" t="str">
        <f>""</f>
        <v/>
      </c>
      <c r="AK49" s="61" t="str">
        <f>""</f>
        <v/>
      </c>
      <c r="AL49" s="61" t="str">
        <f>""</f>
        <v/>
      </c>
      <c r="AM49" s="61" t="str">
        <f>""</f>
        <v/>
      </c>
      <c r="AN49" s="61" t="str">
        <f>""</f>
        <v/>
      </c>
      <c r="AO49" s="61" t="str">
        <f>""</f>
        <v/>
      </c>
      <c r="AQ49" s="61" t="str">
        <f>""</f>
        <v/>
      </c>
      <c r="AS49" s="61">
        <v>0</v>
      </c>
    </row>
    <row r="50" spans="1:45">
      <c r="A50" s="633"/>
      <c r="B50" s="632"/>
      <c r="C50" s="633"/>
      <c r="E50" s="225">
        <f t="shared" si="4"/>
        <v>1913</v>
      </c>
      <c r="F50" s="61" t="str">
        <f>""</f>
        <v/>
      </c>
      <c r="G50" s="61" t="str">
        <f>""</f>
        <v/>
      </c>
      <c r="H50" s="61" t="str">
        <f>""</f>
        <v/>
      </c>
      <c r="I50" s="61" t="str">
        <f>""</f>
        <v/>
      </c>
      <c r="J50" s="61" t="str">
        <f>""</f>
        <v/>
      </c>
      <c r="K50" s="61" t="str">
        <f>""</f>
        <v/>
      </c>
      <c r="L50" s="61" t="str">
        <f>""</f>
        <v/>
      </c>
      <c r="M50" s="61" t="str">
        <f>""</f>
        <v/>
      </c>
      <c r="N50" s="61" t="str">
        <f>""</f>
        <v/>
      </c>
      <c r="P50" s="61" t="str">
        <f>""</f>
        <v/>
      </c>
      <c r="Q50" s="61">
        <v>-10.344827586206895</v>
      </c>
      <c r="R50" s="61">
        <v>-10.00000000000002</v>
      </c>
      <c r="T50" s="61" t="str">
        <f>""</f>
        <v/>
      </c>
      <c r="U50" s="61" t="str">
        <f>""</f>
        <v/>
      </c>
      <c r="W50" s="61" t="str">
        <f>""</f>
        <v/>
      </c>
      <c r="X50" s="61" t="str">
        <f>""</f>
        <v/>
      </c>
      <c r="Y50" s="61" t="str">
        <f>""</f>
        <v/>
      </c>
      <c r="Z50" s="61" t="str">
        <f>""</f>
        <v/>
      </c>
      <c r="AA50" s="61" t="str">
        <f>""</f>
        <v/>
      </c>
      <c r="AB50" s="61" t="str">
        <f>""</f>
        <v/>
      </c>
      <c r="AD50" s="61" t="str">
        <f>""</f>
        <v/>
      </c>
      <c r="AE50" s="61" t="str">
        <f>""</f>
        <v/>
      </c>
      <c r="AF50" s="61" t="str">
        <f>""</f>
        <v/>
      </c>
      <c r="AH50" s="61" t="str">
        <f>""</f>
        <v/>
      </c>
      <c r="AI50" s="61" t="str">
        <f>""</f>
        <v/>
      </c>
      <c r="AK50" s="61" t="str">
        <f>""</f>
        <v/>
      </c>
      <c r="AL50" s="61" t="str">
        <f>""</f>
        <v/>
      </c>
      <c r="AM50" s="61" t="str">
        <f>""</f>
        <v/>
      </c>
      <c r="AN50" s="61" t="str">
        <f>""</f>
        <v/>
      </c>
      <c r="AO50" s="61" t="str">
        <f>""</f>
        <v/>
      </c>
      <c r="AQ50" s="61" t="str">
        <f>""</f>
        <v/>
      </c>
      <c r="AS50" s="61">
        <v>3.7184594953519445</v>
      </c>
    </row>
    <row r="51" spans="1:45">
      <c r="A51" s="215" t="s">
        <v>410</v>
      </c>
      <c r="B51" s="275" t="s">
        <v>434</v>
      </c>
      <c r="C51" s="215"/>
      <c r="E51" s="225">
        <f t="shared" si="4"/>
        <v>1914</v>
      </c>
      <c r="F51" s="61" t="str">
        <f>""</f>
        <v/>
      </c>
      <c r="G51" s="61" t="str">
        <f>""</f>
        <v/>
      </c>
      <c r="H51" s="61" t="str">
        <f>""</f>
        <v/>
      </c>
      <c r="I51" s="61" t="str">
        <f>""</f>
        <v/>
      </c>
      <c r="J51" s="61" t="str">
        <f>""</f>
        <v/>
      </c>
      <c r="K51" s="61" t="str">
        <f>""</f>
        <v/>
      </c>
      <c r="L51" s="61" t="str">
        <f>""</f>
        <v/>
      </c>
      <c r="M51" s="61" t="str">
        <f>""</f>
        <v/>
      </c>
      <c r="N51" s="61" t="str">
        <f>""</f>
        <v/>
      </c>
      <c r="P51" s="61" t="str">
        <f>""</f>
        <v/>
      </c>
      <c r="Q51" s="61">
        <v>-30.718456461030719</v>
      </c>
      <c r="R51" s="61">
        <v>-10.633213859020296</v>
      </c>
      <c r="T51" s="61" t="str">
        <f>""</f>
        <v/>
      </c>
      <c r="U51" s="61" t="str">
        <f>""</f>
        <v/>
      </c>
      <c r="W51" s="61" t="str">
        <f>""</f>
        <v/>
      </c>
      <c r="X51" s="61" t="str">
        <f>""</f>
        <v/>
      </c>
      <c r="Y51" s="61" t="str">
        <f>""</f>
        <v/>
      </c>
      <c r="Z51" s="61" t="str">
        <f>""</f>
        <v/>
      </c>
      <c r="AA51" s="61" t="str">
        <f>""</f>
        <v/>
      </c>
      <c r="AB51" s="61" t="str">
        <f>""</f>
        <v/>
      </c>
      <c r="AD51" s="61" t="str">
        <f>""</f>
        <v/>
      </c>
      <c r="AE51" s="61" t="str">
        <f>""</f>
        <v/>
      </c>
      <c r="AF51" s="61" t="str">
        <f>""</f>
        <v/>
      </c>
      <c r="AH51" s="61" t="str">
        <f>""</f>
        <v/>
      </c>
      <c r="AI51" s="61" t="str">
        <f>""</f>
        <v/>
      </c>
      <c r="AK51" s="61" t="str">
        <f>""</f>
        <v/>
      </c>
      <c r="AL51" s="61" t="str">
        <f>""</f>
        <v/>
      </c>
      <c r="AM51" s="61" t="str">
        <f>""</f>
        <v/>
      </c>
      <c r="AN51" s="61" t="str">
        <f>""</f>
        <v/>
      </c>
      <c r="AO51" s="61" t="str">
        <f>""</f>
        <v/>
      </c>
      <c r="AQ51" s="61" t="str">
        <f>""</f>
        <v/>
      </c>
      <c r="AS51" s="61">
        <v>-8.1946222791293266</v>
      </c>
    </row>
    <row r="52" spans="1:45">
      <c r="A52" s="216" t="s">
        <v>230</v>
      </c>
      <c r="B52" s="417" t="s">
        <v>435</v>
      </c>
      <c r="C52" s="245"/>
      <c r="E52" s="225">
        <f t="shared" si="4"/>
        <v>1915</v>
      </c>
      <c r="F52" s="61">
        <v>3.2786885245901676</v>
      </c>
      <c r="G52" s="61" t="str">
        <f>""</f>
        <v/>
      </c>
      <c r="H52" s="61" t="str">
        <f>""</f>
        <v/>
      </c>
      <c r="I52" s="61" t="str">
        <f>""</f>
        <v/>
      </c>
      <c r="J52" s="61" t="str">
        <f>""</f>
        <v/>
      </c>
      <c r="K52" s="61" t="str">
        <f>""</f>
        <v/>
      </c>
      <c r="L52" s="61" t="str">
        <f>""</f>
        <v/>
      </c>
      <c r="M52" s="61" t="str">
        <f>""</f>
        <v/>
      </c>
      <c r="N52" s="61" t="str">
        <f>""</f>
        <v/>
      </c>
      <c r="P52" s="61" t="str">
        <f>""</f>
        <v/>
      </c>
      <c r="Q52" s="61">
        <v>81.659948699157226</v>
      </c>
      <c r="R52" s="61">
        <v>24.732620320855613</v>
      </c>
      <c r="T52" s="61" t="str">
        <f>""</f>
        <v/>
      </c>
      <c r="U52" s="61" t="str">
        <f>""</f>
        <v/>
      </c>
      <c r="W52" s="61" t="str">
        <f>""</f>
        <v/>
      </c>
      <c r="X52" s="61" t="str">
        <f>""</f>
        <v/>
      </c>
      <c r="Y52" s="61" t="str">
        <f>""</f>
        <v/>
      </c>
      <c r="Z52" s="61" t="str">
        <f>""</f>
        <v/>
      </c>
      <c r="AA52" s="61" t="str">
        <f>""</f>
        <v/>
      </c>
      <c r="AB52" s="61" t="str">
        <f>""</f>
        <v/>
      </c>
      <c r="AD52" s="61" t="str">
        <f>""</f>
        <v/>
      </c>
      <c r="AE52" s="61" t="str">
        <f>""</f>
        <v/>
      </c>
      <c r="AF52" s="61" t="str">
        <f>""</f>
        <v/>
      </c>
      <c r="AH52" s="61" t="str">
        <f>""</f>
        <v/>
      </c>
      <c r="AI52" s="61" t="str">
        <f>""</f>
        <v/>
      </c>
      <c r="AK52" s="61" t="str">
        <f>""</f>
        <v/>
      </c>
      <c r="AL52" s="61" t="str">
        <f>""</f>
        <v/>
      </c>
      <c r="AM52" s="61" t="str">
        <f>""</f>
        <v/>
      </c>
      <c r="AN52" s="61" t="str">
        <f>""</f>
        <v/>
      </c>
      <c r="AO52" s="61" t="str">
        <f>""</f>
        <v/>
      </c>
      <c r="AQ52" s="61" t="str">
        <f>""</f>
        <v/>
      </c>
      <c r="AS52" s="61">
        <v>9.4839609483960743</v>
      </c>
    </row>
    <row r="53" spans="1:45">
      <c r="A53" s="267" t="s">
        <v>439</v>
      </c>
      <c r="B53" s="416" t="s">
        <v>453</v>
      </c>
      <c r="C53" s="418"/>
      <c r="E53" s="225">
        <f t="shared" si="4"/>
        <v>1916</v>
      </c>
      <c r="F53" s="61">
        <v>14.285714285714302</v>
      </c>
      <c r="G53" s="61" t="str">
        <f>""</f>
        <v/>
      </c>
      <c r="H53" s="61" t="str">
        <f>""</f>
        <v/>
      </c>
      <c r="I53" s="61" t="str">
        <f>""</f>
        <v/>
      </c>
      <c r="J53" s="61" t="str">
        <f>""</f>
        <v/>
      </c>
      <c r="K53" s="61" t="str">
        <f>""</f>
        <v/>
      </c>
      <c r="L53" s="61" t="str">
        <f>""</f>
        <v/>
      </c>
      <c r="M53" s="61" t="str">
        <f>""</f>
        <v/>
      </c>
      <c r="N53" s="61" t="str">
        <f>""</f>
        <v/>
      </c>
      <c r="P53" s="61" t="str">
        <f>""</f>
        <v/>
      </c>
      <c r="Q53" s="61">
        <v>-4.1855774079677328</v>
      </c>
      <c r="R53" s="61">
        <v>2.5723472668810254</v>
      </c>
      <c r="T53" s="61" t="str">
        <f>""</f>
        <v/>
      </c>
      <c r="U53" s="61" t="str">
        <f>""</f>
        <v/>
      </c>
      <c r="W53" s="61" t="str">
        <f>""</f>
        <v/>
      </c>
      <c r="X53" s="61" t="str">
        <f>""</f>
        <v/>
      </c>
      <c r="Y53" s="61" t="str">
        <f>""</f>
        <v/>
      </c>
      <c r="Z53" s="61" t="str">
        <f>""</f>
        <v/>
      </c>
      <c r="AA53" s="61" t="str">
        <f>""</f>
        <v/>
      </c>
      <c r="AB53" s="61" t="str">
        <f>""</f>
        <v/>
      </c>
      <c r="AD53" s="61" t="str">
        <f>""</f>
        <v/>
      </c>
      <c r="AE53" s="61" t="str">
        <f>""</f>
        <v/>
      </c>
      <c r="AF53" s="61" t="str">
        <f>""</f>
        <v/>
      </c>
      <c r="AH53" s="61" t="str">
        <f>""</f>
        <v/>
      </c>
      <c r="AI53" s="61" t="str">
        <f>""</f>
        <v/>
      </c>
      <c r="AK53" s="61" t="str">
        <f>""</f>
        <v/>
      </c>
      <c r="AL53" s="61" t="str">
        <f>""</f>
        <v/>
      </c>
      <c r="AM53" s="61" t="str">
        <f>""</f>
        <v/>
      </c>
      <c r="AN53" s="61" t="str">
        <f>""</f>
        <v/>
      </c>
      <c r="AO53" s="61" t="str">
        <f>""</f>
        <v/>
      </c>
      <c r="AQ53" s="61" t="str">
        <f>""</f>
        <v/>
      </c>
      <c r="AS53" s="61">
        <v>2.0382165605095537</v>
      </c>
    </row>
    <row r="54" spans="1:45">
      <c r="A54" s="267" t="s">
        <v>440</v>
      </c>
      <c r="B54" s="416"/>
      <c r="C54" s="418"/>
      <c r="E54" s="225">
        <f t="shared" si="4"/>
        <v>1917</v>
      </c>
      <c r="F54" s="61">
        <v>15.277777777777789</v>
      </c>
      <c r="G54" s="61" t="str">
        <f>""</f>
        <v/>
      </c>
      <c r="H54" s="61" t="str">
        <f>""</f>
        <v/>
      </c>
      <c r="I54" s="61" t="str">
        <f>""</f>
        <v/>
      </c>
      <c r="J54" s="61" t="str">
        <f>""</f>
        <v/>
      </c>
      <c r="K54" s="61" t="str">
        <f>""</f>
        <v/>
      </c>
      <c r="L54" s="61" t="str">
        <f>""</f>
        <v/>
      </c>
      <c r="M54" s="61" t="str">
        <f>""</f>
        <v/>
      </c>
      <c r="N54" s="61" t="str">
        <f>""</f>
        <v/>
      </c>
      <c r="P54" s="61" t="str">
        <f>""</f>
        <v/>
      </c>
      <c r="Q54" s="61">
        <v>-21.705263157894738</v>
      </c>
      <c r="R54" s="61">
        <v>-24.660397074190175</v>
      </c>
      <c r="T54" s="61" t="str">
        <f>""</f>
        <v/>
      </c>
      <c r="U54" s="61" t="str">
        <f>""</f>
        <v/>
      </c>
      <c r="W54" s="61" t="str">
        <f>""</f>
        <v/>
      </c>
      <c r="X54" s="61" t="str">
        <f>""</f>
        <v/>
      </c>
      <c r="Y54" s="61" t="str">
        <f>""</f>
        <v/>
      </c>
      <c r="Z54" s="61" t="str">
        <f>""</f>
        <v/>
      </c>
      <c r="AA54" s="61" t="str">
        <f>""</f>
        <v/>
      </c>
      <c r="AB54" s="61" t="str">
        <f>""</f>
        <v/>
      </c>
      <c r="AD54" s="61" t="str">
        <f>""</f>
        <v/>
      </c>
      <c r="AE54" s="61" t="str">
        <f>""</f>
        <v/>
      </c>
      <c r="AF54" s="61" t="str">
        <f>""</f>
        <v/>
      </c>
      <c r="AH54" s="61" t="str">
        <f>""</f>
        <v/>
      </c>
      <c r="AI54" s="61" t="str">
        <f>""</f>
        <v/>
      </c>
      <c r="AK54" s="61" t="str">
        <f>""</f>
        <v/>
      </c>
      <c r="AL54" s="61" t="str">
        <f>""</f>
        <v/>
      </c>
      <c r="AM54" s="61" t="str">
        <f>""</f>
        <v/>
      </c>
      <c r="AN54" s="61" t="str">
        <f>""</f>
        <v/>
      </c>
      <c r="AO54" s="61" t="str">
        <f>""</f>
        <v/>
      </c>
      <c r="AQ54" s="61" t="str">
        <f>""</f>
        <v/>
      </c>
      <c r="AS54" s="61">
        <v>6.367041198501866</v>
      </c>
    </row>
    <row r="55" spans="1:45">
      <c r="A55" s="236" t="s">
        <v>624</v>
      </c>
      <c r="B55" s="416" t="s">
        <v>455</v>
      </c>
      <c r="C55" s="418"/>
      <c r="E55" s="225">
        <f t="shared" si="4"/>
        <v>1918</v>
      </c>
      <c r="F55" s="61">
        <v>13.253012048192758</v>
      </c>
      <c r="G55" s="61" t="str">
        <f>""</f>
        <v/>
      </c>
      <c r="H55" s="61" t="str">
        <f>""</f>
        <v/>
      </c>
      <c r="I55" s="61" t="str">
        <f>""</f>
        <v/>
      </c>
      <c r="J55" s="61" t="str">
        <f>""</f>
        <v/>
      </c>
      <c r="K55" s="61" t="str">
        <f>""</f>
        <v/>
      </c>
      <c r="L55" s="61" t="str">
        <f>""</f>
        <v/>
      </c>
      <c r="M55" s="61" t="str">
        <f>""</f>
        <v/>
      </c>
      <c r="N55" s="61" t="str">
        <f>""</f>
        <v/>
      </c>
      <c r="P55" s="61" t="str">
        <f>""</f>
        <v/>
      </c>
      <c r="Q55" s="61">
        <v>10.513578919064281</v>
      </c>
      <c r="R55" s="61">
        <v>8.8765603328710085</v>
      </c>
      <c r="T55" s="61" t="str">
        <f>""</f>
        <v/>
      </c>
      <c r="U55" s="61" t="str">
        <f>""</f>
        <v/>
      </c>
      <c r="W55" s="61" t="str">
        <f>""</f>
        <v/>
      </c>
      <c r="X55" s="61" t="str">
        <f>""</f>
        <v/>
      </c>
      <c r="Y55" s="61" t="str">
        <f>""</f>
        <v/>
      </c>
      <c r="Z55" s="61" t="str">
        <f>""</f>
        <v/>
      </c>
      <c r="AA55" s="61" t="str">
        <f>""</f>
        <v/>
      </c>
      <c r="AB55" s="61" t="str">
        <f>""</f>
        <v/>
      </c>
      <c r="AD55" s="61" t="str">
        <f>""</f>
        <v/>
      </c>
      <c r="AE55" s="61" t="str">
        <f>""</f>
        <v/>
      </c>
      <c r="AF55" s="61" t="str">
        <f>""</f>
        <v/>
      </c>
      <c r="AH55" s="61" t="str">
        <f>""</f>
        <v/>
      </c>
      <c r="AI55" s="61" t="str">
        <f>""</f>
        <v/>
      </c>
      <c r="AK55" s="61" t="str">
        <f>""</f>
        <v/>
      </c>
      <c r="AL55" s="61" t="str">
        <f>""</f>
        <v/>
      </c>
      <c r="AM55" s="61" t="str">
        <f>""</f>
        <v/>
      </c>
      <c r="AN55" s="61" t="str">
        <f>""</f>
        <v/>
      </c>
      <c r="AO55" s="61" t="str">
        <f>""</f>
        <v/>
      </c>
      <c r="AQ55" s="61" t="str">
        <f>""</f>
        <v/>
      </c>
      <c r="AS55" s="61">
        <v>9.9765258215962493</v>
      </c>
    </row>
    <row r="56" spans="1:45">
      <c r="A56" s="267" t="s">
        <v>623</v>
      </c>
      <c r="B56" s="416" t="s">
        <v>812</v>
      </c>
      <c r="C56" s="418"/>
      <c r="E56" s="225">
        <f t="shared" si="4"/>
        <v>1919</v>
      </c>
      <c r="F56" s="61">
        <v>8.5106382978723296</v>
      </c>
      <c r="G56" s="61" t="str">
        <f>""</f>
        <v/>
      </c>
      <c r="H56" s="61" t="str">
        <f>""</f>
        <v/>
      </c>
      <c r="I56" s="61" t="str">
        <f>""</f>
        <v/>
      </c>
      <c r="J56" s="61" t="str">
        <f>""</f>
        <v/>
      </c>
      <c r="K56" s="61" t="str">
        <f>""</f>
        <v/>
      </c>
      <c r="L56" s="61" t="str">
        <f>""</f>
        <v/>
      </c>
      <c r="M56" s="61" t="str">
        <f>""</f>
        <v/>
      </c>
      <c r="N56" s="61" t="str">
        <f>""</f>
        <v/>
      </c>
      <c r="P56" s="61" t="str">
        <f>""</f>
        <v/>
      </c>
      <c r="Q56" s="61">
        <v>30.450121654501228</v>
      </c>
      <c r="R56" s="61">
        <v>12.484076433121016</v>
      </c>
      <c r="T56" s="61" t="str">
        <f>""</f>
        <v/>
      </c>
      <c r="U56" s="61" t="str">
        <f>""</f>
        <v/>
      </c>
      <c r="W56" s="61" t="str">
        <f>""</f>
        <v/>
      </c>
      <c r="X56" s="61" t="str">
        <f>""</f>
        <v/>
      </c>
      <c r="Y56" s="61" t="str">
        <f>""</f>
        <v/>
      </c>
      <c r="Z56" s="61" t="str">
        <f>""</f>
        <v/>
      </c>
      <c r="AA56" s="61" t="str">
        <f>""</f>
        <v/>
      </c>
      <c r="AB56" s="61" t="str">
        <f>""</f>
        <v/>
      </c>
      <c r="AD56" s="61" t="str">
        <f>""</f>
        <v/>
      </c>
      <c r="AE56" s="61" t="str">
        <f>""</f>
        <v/>
      </c>
      <c r="AF56" s="61" t="str">
        <f>""</f>
        <v/>
      </c>
      <c r="AH56" s="61" t="str">
        <f>""</f>
        <v/>
      </c>
      <c r="AI56" s="61" t="str">
        <f>""</f>
        <v/>
      </c>
      <c r="AK56" s="61" t="str">
        <f>""</f>
        <v/>
      </c>
      <c r="AL56" s="61" t="str">
        <f>""</f>
        <v/>
      </c>
      <c r="AM56" s="61" t="str">
        <f>""</f>
        <v/>
      </c>
      <c r="AN56" s="61" t="str">
        <f>""</f>
        <v/>
      </c>
      <c r="AO56" s="61" t="str">
        <f>""</f>
        <v/>
      </c>
      <c r="AQ56" s="61" t="str">
        <f>""</f>
        <v/>
      </c>
      <c r="AS56" s="61">
        <v>9.6051227321237942</v>
      </c>
    </row>
    <row r="57" spans="1:45">
      <c r="A57" s="236" t="s">
        <v>622</v>
      </c>
      <c r="B57" s="416"/>
      <c r="C57" s="418"/>
      <c r="E57" s="225">
        <f t="shared" si="4"/>
        <v>1920</v>
      </c>
      <c r="F57" s="61">
        <v>9.8039215686274606</v>
      </c>
      <c r="G57" s="61" t="str">
        <f>""</f>
        <v/>
      </c>
      <c r="H57" s="61" t="str">
        <f>""</f>
        <v/>
      </c>
      <c r="I57" s="61" t="str">
        <f>""</f>
        <v/>
      </c>
      <c r="J57" s="61" t="str">
        <f>""</f>
        <v/>
      </c>
      <c r="K57" s="61" t="str">
        <f>""</f>
        <v/>
      </c>
      <c r="L57" s="61" t="str">
        <f>""</f>
        <v/>
      </c>
      <c r="M57" s="61" t="str">
        <f>""</f>
        <v/>
      </c>
      <c r="N57" s="61" t="str">
        <f>""</f>
        <v/>
      </c>
      <c r="P57" s="61" t="str">
        <f>""</f>
        <v/>
      </c>
      <c r="Q57" s="61">
        <v>-32.90124032453604</v>
      </c>
      <c r="R57" s="61">
        <v>-19.479048697621735</v>
      </c>
      <c r="T57" s="61" t="str">
        <f>""</f>
        <v/>
      </c>
      <c r="U57" s="61" t="str">
        <f>""</f>
        <v/>
      </c>
      <c r="W57" s="61" t="str">
        <f>""</f>
        <v/>
      </c>
      <c r="X57" s="61" t="str">
        <f>""</f>
        <v/>
      </c>
      <c r="Y57" s="61" t="str">
        <f>""</f>
        <v/>
      </c>
      <c r="Z57" s="61" t="str">
        <f>""</f>
        <v/>
      </c>
      <c r="AA57" s="61" t="str">
        <f>""</f>
        <v/>
      </c>
      <c r="AB57" s="61" t="str">
        <f>""</f>
        <v/>
      </c>
      <c r="AD57" s="61" t="str">
        <f>""</f>
        <v/>
      </c>
      <c r="AE57" s="61" t="str">
        <f>""</f>
        <v/>
      </c>
      <c r="AF57" s="61" t="str">
        <f>""</f>
        <v/>
      </c>
      <c r="AH57" s="61" t="str">
        <f>""</f>
        <v/>
      </c>
      <c r="AI57" s="61" t="str">
        <f>""</f>
        <v/>
      </c>
      <c r="AK57" s="61" t="str">
        <f>""</f>
        <v/>
      </c>
      <c r="AL57" s="61" t="str">
        <f>""</f>
        <v/>
      </c>
      <c r="AM57" s="61" t="str">
        <f>""</f>
        <v/>
      </c>
      <c r="AN57" s="61" t="str">
        <f>""</f>
        <v/>
      </c>
      <c r="AO57" s="61" t="str">
        <f>""</f>
        <v/>
      </c>
      <c r="AQ57" s="61" t="str">
        <f>""</f>
        <v/>
      </c>
      <c r="AS57" s="61">
        <v>-2.2395326192794496</v>
      </c>
    </row>
    <row r="58" spans="1:45">
      <c r="A58" s="236" t="s">
        <v>437</v>
      </c>
      <c r="B58" s="416" t="s">
        <v>431</v>
      </c>
      <c r="C58" s="418"/>
      <c r="E58" s="225">
        <f t="shared" si="4"/>
        <v>1921</v>
      </c>
      <c r="F58" s="61">
        <v>-16.071428571428559</v>
      </c>
      <c r="G58" s="61" t="str">
        <f>""</f>
        <v/>
      </c>
      <c r="H58" s="61" t="str">
        <f>""</f>
        <v/>
      </c>
      <c r="I58" s="61" t="str">
        <f>""</f>
        <v/>
      </c>
      <c r="J58" s="61" t="str">
        <f>""</f>
        <v/>
      </c>
      <c r="K58" s="61" t="str">
        <f>""</f>
        <v/>
      </c>
      <c r="L58" s="61" t="str">
        <f>""</f>
        <v/>
      </c>
      <c r="M58" s="61" t="str">
        <f>""</f>
        <v/>
      </c>
      <c r="N58" s="61" t="str">
        <f>""</f>
        <v/>
      </c>
      <c r="P58" s="61" t="str">
        <f>""</f>
        <v/>
      </c>
      <c r="Q58" s="61">
        <v>12.300208478109798</v>
      </c>
      <c r="R58" s="61">
        <v>2.6722925457102642</v>
      </c>
      <c r="T58" s="61" t="str">
        <f>""</f>
        <v/>
      </c>
      <c r="U58" s="61" t="str">
        <f>""</f>
        <v/>
      </c>
      <c r="W58" s="61" t="str">
        <f>""</f>
        <v/>
      </c>
      <c r="X58" s="61" t="str">
        <f>""</f>
        <v/>
      </c>
      <c r="Y58" s="61" t="str">
        <f>""</f>
        <v/>
      </c>
      <c r="Z58" s="61" t="str">
        <f>""</f>
        <v/>
      </c>
      <c r="AA58" s="61" t="str">
        <f>""</f>
        <v/>
      </c>
      <c r="AB58" s="61" t="str">
        <f>""</f>
        <v/>
      </c>
      <c r="AD58" s="61" t="str">
        <f>""</f>
        <v/>
      </c>
      <c r="AE58" s="61" t="str">
        <f>""</f>
        <v/>
      </c>
      <c r="AF58" s="61" t="str">
        <f>""</f>
        <v/>
      </c>
      <c r="AH58" s="61" t="str">
        <f>""</f>
        <v/>
      </c>
      <c r="AI58" s="61" t="str">
        <f>""</f>
        <v/>
      </c>
      <c r="AK58" s="61" t="str">
        <f>""</f>
        <v/>
      </c>
      <c r="AL58" s="61" t="str">
        <f>""</f>
        <v/>
      </c>
      <c r="AM58" s="61" t="str">
        <f>""</f>
        <v/>
      </c>
      <c r="AN58" s="61" t="str">
        <f>""</f>
        <v/>
      </c>
      <c r="AO58" s="61" t="str">
        <f>""</f>
        <v/>
      </c>
      <c r="AQ58" s="61" t="str">
        <f>""</f>
        <v/>
      </c>
      <c r="AS58" s="61">
        <v>1.3944223107569487</v>
      </c>
    </row>
    <row r="59" spans="1:45">
      <c r="A59" s="239"/>
      <c r="B59" s="416" t="s">
        <v>433</v>
      </c>
      <c r="C59" s="418"/>
      <c r="E59" s="225">
        <f t="shared" si="4"/>
        <v>1922</v>
      </c>
      <c r="F59" s="61">
        <v>-2.1276595744680993</v>
      </c>
      <c r="G59" s="61" t="str">
        <f>""</f>
        <v/>
      </c>
      <c r="H59" s="61" t="str">
        <f>""</f>
        <v/>
      </c>
      <c r="I59" s="61" t="str">
        <f>""</f>
        <v/>
      </c>
      <c r="J59" s="61" t="str">
        <f>""</f>
        <v/>
      </c>
      <c r="K59" s="61" t="str">
        <f>""</f>
        <v/>
      </c>
      <c r="L59" s="61" t="str">
        <f>""</f>
        <v/>
      </c>
      <c r="M59" s="61" t="str">
        <f>""</f>
        <v/>
      </c>
      <c r="N59" s="61" t="str">
        <f>""</f>
        <v/>
      </c>
      <c r="P59" s="61" t="str">
        <f>""</f>
        <v/>
      </c>
      <c r="Q59" s="61">
        <v>21.497524752475261</v>
      </c>
      <c r="R59" s="61">
        <v>21.917808219178081</v>
      </c>
      <c r="T59" s="61" t="str">
        <f>""</f>
        <v/>
      </c>
      <c r="U59" s="61" t="str">
        <f>""</f>
        <v/>
      </c>
      <c r="W59" s="61" t="str">
        <f>""</f>
        <v/>
      </c>
      <c r="X59" s="61" t="str">
        <f>""</f>
        <v/>
      </c>
      <c r="Y59" s="61" t="str">
        <f>""</f>
        <v/>
      </c>
      <c r="Z59" s="61" t="str">
        <f>""</f>
        <v/>
      </c>
      <c r="AA59" s="61" t="str">
        <f>""</f>
        <v/>
      </c>
      <c r="AB59" s="61" t="str">
        <f>""</f>
        <v/>
      </c>
      <c r="AD59" s="61" t="str">
        <f>""</f>
        <v/>
      </c>
      <c r="AE59" s="61" t="str">
        <f>""</f>
        <v/>
      </c>
      <c r="AF59" s="61" t="str">
        <f>""</f>
        <v/>
      </c>
      <c r="AH59" s="61" t="str">
        <f>""</f>
        <v/>
      </c>
      <c r="AI59" s="61" t="str">
        <f>""</f>
        <v/>
      </c>
      <c r="AK59" s="61" t="str">
        <f>""</f>
        <v/>
      </c>
      <c r="AL59" s="61" t="str">
        <f>""</f>
        <v/>
      </c>
      <c r="AM59" s="61" t="str">
        <f>""</f>
        <v/>
      </c>
      <c r="AN59" s="61" t="str">
        <f>""</f>
        <v/>
      </c>
      <c r="AO59" s="61" t="str">
        <f>""</f>
        <v/>
      </c>
      <c r="AQ59" s="61" t="str">
        <f>""</f>
        <v/>
      </c>
      <c r="AS59" s="61">
        <v>1.4734774066797574</v>
      </c>
    </row>
    <row r="60" spans="1:45">
      <c r="A60" s="236" t="s">
        <v>625</v>
      </c>
      <c r="B60" s="416"/>
      <c r="C60" s="418"/>
      <c r="E60" s="225">
        <f t="shared" si="4"/>
        <v>1923</v>
      </c>
      <c r="F60" s="61">
        <v>0</v>
      </c>
      <c r="G60" s="61" t="str">
        <f>""</f>
        <v/>
      </c>
      <c r="H60" s="61" t="str">
        <f>""</f>
        <v/>
      </c>
      <c r="I60" s="61" t="str">
        <f>""</f>
        <v/>
      </c>
      <c r="J60" s="61" t="str">
        <f>""</f>
        <v/>
      </c>
      <c r="K60" s="61" t="str">
        <f>""</f>
        <v/>
      </c>
      <c r="L60" s="61" t="str">
        <f>""</f>
        <v/>
      </c>
      <c r="M60" s="61" t="str">
        <f>""</f>
        <v/>
      </c>
      <c r="N60" s="61" t="str">
        <f>""</f>
        <v/>
      </c>
      <c r="P60" s="61" t="str">
        <f>""</f>
        <v/>
      </c>
      <c r="Q60" s="61">
        <v>-2.6993990017316949</v>
      </c>
      <c r="R60" s="61">
        <v>-0.78651685393258397</v>
      </c>
      <c r="T60" s="61" t="str">
        <f>""</f>
        <v/>
      </c>
      <c r="U60" s="61" t="str">
        <f>""</f>
        <v/>
      </c>
      <c r="W60" s="61" t="str">
        <f>""</f>
        <v/>
      </c>
      <c r="X60" s="61" t="str">
        <f>""</f>
        <v/>
      </c>
      <c r="Y60" s="61" t="str">
        <f>""</f>
        <v/>
      </c>
      <c r="Z60" s="61" t="str">
        <f>""</f>
        <v/>
      </c>
      <c r="AA60" s="61" t="str">
        <f>""</f>
        <v/>
      </c>
      <c r="AB60" s="61" t="str">
        <f>""</f>
        <v/>
      </c>
      <c r="AD60" s="61" t="str">
        <f>""</f>
        <v/>
      </c>
      <c r="AE60" s="61" t="str">
        <f>""</f>
        <v/>
      </c>
      <c r="AF60" s="61" t="str">
        <f>""</f>
        <v/>
      </c>
      <c r="AH60" s="61" t="str">
        <f>""</f>
        <v/>
      </c>
      <c r="AI60" s="61" t="str">
        <f>""</f>
        <v/>
      </c>
      <c r="AK60" s="61" t="str">
        <f>""</f>
        <v/>
      </c>
      <c r="AL60" s="61" t="str">
        <f>""</f>
        <v/>
      </c>
      <c r="AM60" s="61" t="str">
        <f>""</f>
        <v/>
      </c>
      <c r="AN60" s="61" t="str">
        <f>""</f>
        <v/>
      </c>
      <c r="AO60" s="61" t="str">
        <f>""</f>
        <v/>
      </c>
      <c r="AQ60" s="61" t="str">
        <f>""</f>
        <v/>
      </c>
      <c r="AS60" s="61">
        <v>0.19361084220717029</v>
      </c>
    </row>
    <row r="61" spans="1:45">
      <c r="A61" s="236" t="s">
        <v>626</v>
      </c>
      <c r="B61" s="416" t="s">
        <v>454</v>
      </c>
      <c r="C61" s="418"/>
      <c r="E61" s="225">
        <f t="shared" si="4"/>
        <v>1924</v>
      </c>
      <c r="F61" s="61">
        <v>-1.0869565217391242</v>
      </c>
      <c r="G61" s="61" t="str">
        <f>""</f>
        <v/>
      </c>
      <c r="H61" s="61" t="str">
        <f>""</f>
        <v/>
      </c>
      <c r="I61" s="61" t="str">
        <f>""</f>
        <v/>
      </c>
      <c r="J61" s="61" t="str">
        <f>""</f>
        <v/>
      </c>
      <c r="K61" s="61" t="str">
        <f>""</f>
        <v/>
      </c>
      <c r="L61" s="61" t="str">
        <f>""</f>
        <v/>
      </c>
      <c r="M61" s="61" t="str">
        <f>""</f>
        <v/>
      </c>
      <c r="N61" s="61" t="str">
        <f>""</f>
        <v/>
      </c>
      <c r="P61" s="61" t="str">
        <f>""</f>
        <v/>
      </c>
      <c r="Q61" s="61">
        <v>26.162060301507537</v>
      </c>
      <c r="R61" s="61">
        <v>19.818799546998878</v>
      </c>
      <c r="T61" s="61" t="str">
        <f>""</f>
        <v/>
      </c>
      <c r="U61" s="61" t="str">
        <f>""</f>
        <v/>
      </c>
      <c r="W61" s="61" t="str">
        <f>""</f>
        <v/>
      </c>
      <c r="X61" s="61" t="str">
        <f>""</f>
        <v/>
      </c>
      <c r="Y61" s="61" t="str">
        <f>""</f>
        <v/>
      </c>
      <c r="Z61" s="61" t="str">
        <f>""</f>
        <v/>
      </c>
      <c r="AA61" s="61" t="str">
        <f>""</f>
        <v/>
      </c>
      <c r="AB61" s="61" t="str">
        <f>""</f>
        <v/>
      </c>
      <c r="AD61" s="61" t="str">
        <f>""</f>
        <v/>
      </c>
      <c r="AE61" s="61" t="str">
        <f>""</f>
        <v/>
      </c>
      <c r="AF61" s="61" t="str">
        <f>""</f>
        <v/>
      </c>
      <c r="AH61" s="61" t="str">
        <f>""</f>
        <v/>
      </c>
      <c r="AI61" s="61" t="str">
        <f>""</f>
        <v/>
      </c>
      <c r="AK61" s="61" t="str">
        <f>""</f>
        <v/>
      </c>
      <c r="AL61" s="61" t="str">
        <f>""</f>
        <v/>
      </c>
      <c r="AM61" s="61" t="str">
        <f>""</f>
        <v/>
      </c>
      <c r="AN61" s="61" t="str">
        <f>""</f>
        <v/>
      </c>
      <c r="AO61" s="61" t="str">
        <f>""</f>
        <v/>
      </c>
      <c r="AQ61" s="61" t="str">
        <f>""</f>
        <v/>
      </c>
      <c r="AS61" s="61">
        <v>5.2173913043478404</v>
      </c>
    </row>
    <row r="62" spans="1:45">
      <c r="A62" s="239"/>
      <c r="B62" s="416"/>
      <c r="C62" s="418"/>
      <c r="E62" s="225">
        <f t="shared" si="4"/>
        <v>1925</v>
      </c>
      <c r="F62" s="61">
        <v>2.1978021978022122</v>
      </c>
      <c r="G62" s="61" t="str">
        <f>""</f>
        <v/>
      </c>
      <c r="H62" s="61" t="str">
        <f>""</f>
        <v/>
      </c>
      <c r="I62" s="61" t="str">
        <f>""</f>
        <v/>
      </c>
      <c r="J62" s="61" t="str">
        <f>""</f>
        <v/>
      </c>
      <c r="K62" s="61" t="str">
        <f>""</f>
        <v/>
      </c>
      <c r="L62" s="61" t="str">
        <f>""</f>
        <v/>
      </c>
      <c r="M62" s="61" t="str">
        <f>""</f>
        <v/>
      </c>
      <c r="N62" s="61" t="str">
        <f>""</f>
        <v/>
      </c>
      <c r="P62" s="61" t="str">
        <f>""</f>
        <v/>
      </c>
      <c r="Q62" s="61">
        <v>29.997510580034835</v>
      </c>
      <c r="R62" s="61">
        <v>19.565217391304344</v>
      </c>
      <c r="T62" s="61" t="str">
        <f>""</f>
        <v/>
      </c>
      <c r="U62" s="61" t="str">
        <f>""</f>
        <v/>
      </c>
      <c r="W62" s="61" t="str">
        <f>""</f>
        <v/>
      </c>
      <c r="X62" s="61" t="str">
        <f>""</f>
        <v/>
      </c>
      <c r="Y62" s="61" t="str">
        <f>""</f>
        <v/>
      </c>
      <c r="Z62" s="61" t="str">
        <f>""</f>
        <v/>
      </c>
      <c r="AA62" s="61" t="str">
        <f>""</f>
        <v/>
      </c>
      <c r="AB62" s="61" t="str">
        <f>""</f>
        <v/>
      </c>
      <c r="AD62" s="61" t="str">
        <f>""</f>
        <v/>
      </c>
      <c r="AE62" s="61">
        <v>26.464567461352019</v>
      </c>
      <c r="AF62" s="61" t="str">
        <f>""</f>
        <v/>
      </c>
      <c r="AH62" s="61" t="str">
        <f>""</f>
        <v/>
      </c>
      <c r="AI62" s="61" t="str">
        <f>""</f>
        <v/>
      </c>
      <c r="AK62" s="61" t="str">
        <f>""</f>
        <v/>
      </c>
      <c r="AL62" s="61" t="str">
        <f>""</f>
        <v/>
      </c>
      <c r="AM62" s="61" t="str">
        <f>""</f>
        <v/>
      </c>
      <c r="AN62" s="61" t="str">
        <f>""</f>
        <v/>
      </c>
      <c r="AO62" s="61" t="str">
        <f>""</f>
        <v/>
      </c>
      <c r="AQ62" s="61" t="str">
        <f>""</f>
        <v/>
      </c>
      <c r="AS62" s="61">
        <v>-4.0404040404040442</v>
      </c>
    </row>
    <row r="63" spans="1:45">
      <c r="A63" s="236" t="s">
        <v>627</v>
      </c>
      <c r="B63" s="416" t="s">
        <v>813</v>
      </c>
      <c r="C63" s="418" t="s">
        <v>917</v>
      </c>
      <c r="E63" s="225">
        <f t="shared" si="4"/>
        <v>1926</v>
      </c>
      <c r="F63" s="61">
        <v>-1.0752688172043112</v>
      </c>
      <c r="G63" s="61" t="str">
        <f>""</f>
        <v/>
      </c>
      <c r="H63" s="61" t="str">
        <f>""</f>
        <v/>
      </c>
      <c r="I63" s="61" t="str">
        <f>""</f>
        <v/>
      </c>
      <c r="J63" s="61" t="str">
        <f>""</f>
        <v/>
      </c>
      <c r="K63" s="61" t="str">
        <f>""</f>
        <v/>
      </c>
      <c r="L63" s="61" t="str">
        <f>""</f>
        <v/>
      </c>
      <c r="M63" s="61" t="str">
        <f>""</f>
        <v/>
      </c>
      <c r="N63" s="61" t="str">
        <f>""</f>
        <v/>
      </c>
      <c r="P63" s="61" t="str">
        <f>""</f>
        <v/>
      </c>
      <c r="Q63" s="61">
        <v>0.34469551895823791</v>
      </c>
      <c r="R63" s="61">
        <v>5.9288537549407216</v>
      </c>
      <c r="T63" s="61" t="str">
        <f>""</f>
        <v/>
      </c>
      <c r="U63" s="61" t="str">
        <f>""</f>
        <v/>
      </c>
      <c r="W63" s="61" t="str">
        <f>""</f>
        <v/>
      </c>
      <c r="X63" s="61" t="str">
        <f>""</f>
        <v/>
      </c>
      <c r="Y63" s="61" t="str">
        <f>""</f>
        <v/>
      </c>
      <c r="Z63" s="61" t="str">
        <f>""</f>
        <v/>
      </c>
      <c r="AA63" s="61" t="str">
        <f>""</f>
        <v/>
      </c>
      <c r="AB63" s="61" t="str">
        <f>""</f>
        <v/>
      </c>
      <c r="AD63" s="61" t="str">
        <f>""</f>
        <v/>
      </c>
      <c r="AE63" s="61">
        <v>10.855879759182429</v>
      </c>
      <c r="AF63" s="61" t="str">
        <f>""</f>
        <v/>
      </c>
      <c r="AH63" s="61" t="str">
        <f>""</f>
        <v/>
      </c>
      <c r="AI63" s="61" t="str">
        <f>""</f>
        <v/>
      </c>
      <c r="AK63" s="61" t="str">
        <f>""</f>
        <v/>
      </c>
      <c r="AL63" s="61" t="str">
        <f>""</f>
        <v/>
      </c>
      <c r="AM63" s="61" t="str">
        <f>""</f>
        <v/>
      </c>
      <c r="AN63" s="61" t="str">
        <f>""</f>
        <v/>
      </c>
      <c r="AO63" s="61" t="str">
        <f>""</f>
        <v/>
      </c>
      <c r="AQ63" s="61" t="str">
        <f>""</f>
        <v/>
      </c>
      <c r="AS63" s="61">
        <v>-3.7320574162679421</v>
      </c>
    </row>
    <row r="64" spans="1:45">
      <c r="A64" s="236" t="s">
        <v>628</v>
      </c>
      <c r="B64" s="416" t="s">
        <v>872</v>
      </c>
      <c r="C64" s="418" t="s">
        <v>918</v>
      </c>
      <c r="E64" s="225">
        <f t="shared" si="4"/>
        <v>1927</v>
      </c>
      <c r="F64" s="61">
        <v>-1.0869565217391242</v>
      </c>
      <c r="G64" s="61" t="str">
        <f>""</f>
        <v/>
      </c>
      <c r="H64" s="61" t="str">
        <f>""</f>
        <v/>
      </c>
      <c r="I64" s="61" t="str">
        <f>""</f>
        <v/>
      </c>
      <c r="J64" s="61" t="str">
        <f>""</f>
        <v/>
      </c>
      <c r="K64" s="61" t="str">
        <f>""</f>
        <v/>
      </c>
      <c r="L64" s="61" t="str">
        <f>""</f>
        <v/>
      </c>
      <c r="M64" s="61" t="str">
        <f>""</f>
        <v/>
      </c>
      <c r="N64" s="61" t="str">
        <f>""</f>
        <v/>
      </c>
      <c r="P64" s="61" t="str">
        <f>""</f>
        <v/>
      </c>
      <c r="Q64" s="61">
        <v>27.671755725190849</v>
      </c>
      <c r="R64" s="61">
        <v>30.820895522388071</v>
      </c>
      <c r="T64" s="61" t="str">
        <f>""</f>
        <v/>
      </c>
      <c r="U64" s="61" t="str">
        <f>""</f>
        <v/>
      </c>
      <c r="W64" s="61" t="str">
        <f>""</f>
        <v/>
      </c>
      <c r="X64" s="61" t="str">
        <f>""</f>
        <v/>
      </c>
      <c r="Y64" s="61" t="str">
        <f>""</f>
        <v/>
      </c>
      <c r="Z64" s="61" t="str">
        <f>""</f>
        <v/>
      </c>
      <c r="AA64" s="61" t="str">
        <f>""</f>
        <v/>
      </c>
      <c r="AB64" s="61" t="str">
        <f>""</f>
        <v/>
      </c>
      <c r="AD64" s="61" t="str">
        <f>""</f>
        <v/>
      </c>
      <c r="AE64" s="61">
        <v>32.264263354191279</v>
      </c>
      <c r="AF64" s="61" t="str">
        <f>""</f>
        <v/>
      </c>
      <c r="AH64" s="61" t="str">
        <f>""</f>
        <v/>
      </c>
      <c r="AI64" s="61" t="str">
        <f>""</f>
        <v/>
      </c>
      <c r="AK64" s="61" t="str">
        <f>""</f>
        <v/>
      </c>
      <c r="AL64" s="61" t="str">
        <f>""</f>
        <v/>
      </c>
      <c r="AM64" s="61" t="str">
        <f>""</f>
        <v/>
      </c>
      <c r="AN64" s="61" t="str">
        <f>""</f>
        <v/>
      </c>
      <c r="AO64" s="61" t="str">
        <f>""</f>
        <v/>
      </c>
      <c r="AQ64" s="61" t="str">
        <f>""</f>
        <v/>
      </c>
      <c r="AS64" s="61">
        <v>1.491053677932408</v>
      </c>
    </row>
    <row r="65" spans="1:45">
      <c r="A65" s="236" t="s">
        <v>914</v>
      </c>
      <c r="B65" s="351" t="s">
        <v>916</v>
      </c>
      <c r="C65" s="418" t="s">
        <v>915</v>
      </c>
      <c r="E65" s="225">
        <f t="shared" si="4"/>
        <v>1928</v>
      </c>
      <c r="F65" s="61">
        <v>1.098901098901095</v>
      </c>
      <c r="G65" s="61" t="str">
        <f>""</f>
        <v/>
      </c>
      <c r="H65" s="61" t="str">
        <f>""</f>
        <v/>
      </c>
      <c r="I65" s="61" t="str">
        <f>""</f>
        <v/>
      </c>
      <c r="J65" s="61" t="str">
        <f>""</f>
        <v/>
      </c>
      <c r="K65" s="61" t="str">
        <f>""</f>
        <v/>
      </c>
      <c r="L65" s="61" t="str">
        <f>""</f>
        <v/>
      </c>
      <c r="M65" s="61" t="str">
        <f>""</f>
        <v/>
      </c>
      <c r="N65" s="61" t="str">
        <f>""</f>
        <v/>
      </c>
      <c r="P65" s="61" t="str">
        <f>""</f>
        <v/>
      </c>
      <c r="Q65" s="61">
        <v>49.476831091180884</v>
      </c>
      <c r="R65" s="61">
        <v>41.814033086138046</v>
      </c>
      <c r="T65" s="61" t="str">
        <f>""</f>
        <v/>
      </c>
      <c r="U65" s="61" t="str">
        <f>""</f>
        <v/>
      </c>
      <c r="W65" s="61" t="str">
        <f>""</f>
        <v/>
      </c>
      <c r="X65" s="61" t="str">
        <f>""</f>
        <v/>
      </c>
      <c r="Y65" s="61" t="str">
        <f>""</f>
        <v/>
      </c>
      <c r="Z65" s="61" t="str">
        <f>""</f>
        <v/>
      </c>
      <c r="AA65" s="61" t="str">
        <f>""</f>
        <v/>
      </c>
      <c r="AB65" s="61" t="str">
        <f>""</f>
        <v/>
      </c>
      <c r="AD65" s="61" t="str">
        <f>""</f>
        <v/>
      </c>
      <c r="AE65" s="61">
        <v>28.558707510447444</v>
      </c>
      <c r="AF65" s="61" t="str">
        <f>""</f>
        <v/>
      </c>
      <c r="AH65" s="61" t="str">
        <f>""</f>
        <v/>
      </c>
      <c r="AI65" s="61" t="str">
        <f>""</f>
        <v/>
      </c>
      <c r="AK65" s="61" t="str">
        <f>""</f>
        <v/>
      </c>
      <c r="AL65" s="61" t="str">
        <f>""</f>
        <v/>
      </c>
      <c r="AM65" s="61" t="str">
        <f>""</f>
        <v/>
      </c>
      <c r="AN65" s="61" t="str">
        <f>""</f>
        <v/>
      </c>
      <c r="AO65" s="61" t="str">
        <f>""</f>
        <v/>
      </c>
      <c r="AQ65" s="61" t="str">
        <f>""</f>
        <v/>
      </c>
      <c r="AS65" s="61">
        <v>-2.0568070519098924</v>
      </c>
    </row>
    <row r="66" spans="1:45">
      <c r="A66" s="418"/>
      <c r="B66" s="416"/>
      <c r="C66" s="418"/>
      <c r="E66" s="225">
        <f t="shared" si="4"/>
        <v>1929</v>
      </c>
      <c r="F66" s="61">
        <v>2.1739130434782705</v>
      </c>
      <c r="G66" s="61" t="str">
        <f>""</f>
        <v/>
      </c>
      <c r="H66" s="61" t="str">
        <f>""</f>
        <v/>
      </c>
      <c r="I66" s="61" t="str">
        <f>""</f>
        <v/>
      </c>
      <c r="J66" s="61" t="str">
        <f>""</f>
        <v/>
      </c>
      <c r="K66" s="61" t="str">
        <f>""</f>
        <v/>
      </c>
      <c r="L66" s="61" t="str">
        <f>""</f>
        <v/>
      </c>
      <c r="M66" s="61" t="str">
        <f>""</f>
        <v/>
      </c>
      <c r="N66" s="61" t="str">
        <f>""</f>
        <v/>
      </c>
      <c r="P66" s="61" t="str">
        <f>""</f>
        <v/>
      </c>
      <c r="Q66" s="61">
        <v>-17.173333333333339</v>
      </c>
      <c r="R66" s="61">
        <v>-12.670957361222845</v>
      </c>
      <c r="T66" s="61" t="str">
        <f>""</f>
        <v/>
      </c>
      <c r="U66" s="61" t="str">
        <f>""</f>
        <v/>
      </c>
      <c r="W66" s="61" t="str">
        <f>""</f>
        <v/>
      </c>
      <c r="X66" s="61" t="str">
        <f>""</f>
        <v/>
      </c>
      <c r="Y66" s="61" t="str">
        <f>""</f>
        <v/>
      </c>
      <c r="Z66" s="61" t="str">
        <f>""</f>
        <v/>
      </c>
      <c r="AA66" s="61" t="str">
        <f>""</f>
        <v/>
      </c>
      <c r="AB66" s="61" t="str">
        <f>""</f>
        <v/>
      </c>
      <c r="AD66" s="61">
        <v>-3.2440056417489482</v>
      </c>
      <c r="AE66" s="61">
        <v>-8.3673080856872755</v>
      </c>
      <c r="AF66" s="61" t="str">
        <f>""</f>
        <v/>
      </c>
      <c r="AH66" s="61" t="str">
        <f>""</f>
        <v/>
      </c>
      <c r="AI66" s="61" t="str">
        <f>""</f>
        <v/>
      </c>
      <c r="AK66" s="61" t="str">
        <f>""</f>
        <v/>
      </c>
      <c r="AL66" s="61" t="str">
        <f>""</f>
        <v/>
      </c>
      <c r="AM66" s="61" t="str">
        <f>""</f>
        <v/>
      </c>
      <c r="AN66" s="61" t="str">
        <f>""</f>
        <v/>
      </c>
      <c r="AO66" s="61" t="str">
        <f>""</f>
        <v/>
      </c>
      <c r="AQ66" s="61" t="str">
        <f>""</f>
        <v/>
      </c>
      <c r="AS66" s="61">
        <v>-4.2999999999999927</v>
      </c>
    </row>
    <row r="67" spans="1:45">
      <c r="A67" s="306"/>
      <c r="B67" s="416"/>
      <c r="C67" s="418"/>
      <c r="E67" s="225">
        <f t="shared" si="4"/>
        <v>1930</v>
      </c>
      <c r="F67" s="61">
        <v>-6.3829787234042534</v>
      </c>
      <c r="G67" s="61" t="str">
        <f>""</f>
        <v/>
      </c>
      <c r="H67" s="61" t="str">
        <f>""</f>
        <v/>
      </c>
      <c r="I67" s="61" t="str">
        <f>""</f>
        <v/>
      </c>
      <c r="J67" s="61" t="str">
        <f>""</f>
        <v/>
      </c>
      <c r="K67" s="61" t="str">
        <f>""</f>
        <v/>
      </c>
      <c r="L67" s="61" t="str">
        <f>""</f>
        <v/>
      </c>
      <c r="M67" s="61" t="str">
        <f>""</f>
        <v/>
      </c>
      <c r="N67" s="61" t="str">
        <f>""</f>
        <v/>
      </c>
      <c r="P67" s="61" t="str">
        <f>""</f>
        <v/>
      </c>
      <c r="Q67" s="61">
        <v>-33.765292981326454</v>
      </c>
      <c r="R67" s="61">
        <v>-26.39336711192999</v>
      </c>
      <c r="T67" s="61" t="str">
        <f>""</f>
        <v/>
      </c>
      <c r="U67" s="61" t="str">
        <f>""</f>
        <v/>
      </c>
      <c r="W67" s="61" t="str">
        <f>""</f>
        <v/>
      </c>
      <c r="X67" s="61" t="str">
        <f>""</f>
        <v/>
      </c>
      <c r="Y67" s="61" t="str">
        <f>""</f>
        <v/>
      </c>
      <c r="Z67" s="61" t="str">
        <f>""</f>
        <v/>
      </c>
      <c r="AA67" s="61" t="str">
        <f>""</f>
        <v/>
      </c>
      <c r="AB67" s="61" t="str">
        <f>""</f>
        <v/>
      </c>
      <c r="AD67" s="61">
        <v>-35.276967930029144</v>
      </c>
      <c r="AE67" s="61">
        <v>-26.436254449529262</v>
      </c>
      <c r="AF67" s="61" t="str">
        <f>""</f>
        <v/>
      </c>
      <c r="AH67" s="61" t="str">
        <f>""</f>
        <v/>
      </c>
      <c r="AI67" s="61" t="str">
        <f>""</f>
        <v/>
      </c>
      <c r="AK67" s="61" t="str">
        <f>""</f>
        <v/>
      </c>
      <c r="AL67" s="61" t="str">
        <f>""</f>
        <v/>
      </c>
      <c r="AM67" s="61" t="str">
        <f>""</f>
        <v/>
      </c>
      <c r="AN67" s="61" t="str">
        <f>""</f>
        <v/>
      </c>
      <c r="AO67" s="61" t="str">
        <f>""</f>
        <v/>
      </c>
      <c r="AQ67" s="61" t="str">
        <f>""</f>
        <v/>
      </c>
      <c r="AS67" s="61">
        <v>-8.1504702194357357</v>
      </c>
    </row>
    <row r="68" spans="1:45">
      <c r="A68" s="215" t="s">
        <v>698</v>
      </c>
      <c r="B68" s="275" t="s">
        <v>434</v>
      </c>
      <c r="C68" s="215"/>
      <c r="E68" s="225">
        <f t="shared" si="4"/>
        <v>1931</v>
      </c>
      <c r="F68" s="61">
        <v>-10.22727272727273</v>
      </c>
      <c r="G68" s="61" t="str">
        <f>""</f>
        <v/>
      </c>
      <c r="H68" s="61" t="str">
        <f>""</f>
        <v/>
      </c>
      <c r="I68" s="61" t="str">
        <f>""</f>
        <v/>
      </c>
      <c r="J68" s="61" t="str">
        <f>""</f>
        <v/>
      </c>
      <c r="K68" s="61" t="str">
        <f>""</f>
        <v/>
      </c>
      <c r="L68" s="61" t="str">
        <f>""</f>
        <v/>
      </c>
      <c r="M68" s="61" t="str">
        <f>""</f>
        <v/>
      </c>
      <c r="N68" s="61" t="str">
        <f>""</f>
        <v/>
      </c>
      <c r="P68" s="61" t="str">
        <f>""</f>
        <v/>
      </c>
      <c r="Q68" s="61">
        <v>-52.667395795357884</v>
      </c>
      <c r="R68" s="61">
        <v>-48.060075093867326</v>
      </c>
      <c r="T68" s="61" t="str">
        <f>""</f>
        <v/>
      </c>
      <c r="U68" s="61" t="str">
        <f>""</f>
        <v/>
      </c>
      <c r="W68" s="61" t="str">
        <f>""</f>
        <v/>
      </c>
      <c r="X68" s="61" t="str">
        <f>""</f>
        <v/>
      </c>
      <c r="Y68" s="61" t="str">
        <f>""</f>
        <v/>
      </c>
      <c r="Z68" s="61" t="str">
        <f>""</f>
        <v/>
      </c>
      <c r="AA68" s="61" t="str">
        <f>""</f>
        <v/>
      </c>
      <c r="AB68" s="61" t="str">
        <f>""</f>
        <v/>
      </c>
      <c r="AD68" s="61">
        <v>-25.675675675675681</v>
      </c>
      <c r="AE68" s="61">
        <v>-43.201678942758818</v>
      </c>
      <c r="AF68" s="61" t="str">
        <f>""</f>
        <v/>
      </c>
      <c r="AH68" s="61" t="str">
        <f>""</f>
        <v/>
      </c>
      <c r="AI68" s="61" t="str">
        <f>""</f>
        <v/>
      </c>
      <c r="AK68" s="61" t="str">
        <f>""</f>
        <v/>
      </c>
      <c r="AL68" s="61" t="str">
        <f>""</f>
        <v/>
      </c>
      <c r="AM68" s="61" t="str">
        <f>""</f>
        <v/>
      </c>
      <c r="AN68" s="61" t="str">
        <f>""</f>
        <v/>
      </c>
      <c r="AO68" s="61" t="str">
        <f>""</f>
        <v/>
      </c>
      <c r="AQ68" s="61" t="str">
        <f>""</f>
        <v/>
      </c>
      <c r="AS68" s="61">
        <v>-10.466439135381123</v>
      </c>
    </row>
    <row r="69" spans="1:45">
      <c r="A69" s="245" t="s">
        <v>736</v>
      </c>
      <c r="B69" s="417" t="s">
        <v>435</v>
      </c>
      <c r="C69" s="245"/>
      <c r="E69" s="225">
        <f t="shared" si="4"/>
        <v>1932</v>
      </c>
      <c r="F69" s="61">
        <v>-7.5949367088607662</v>
      </c>
      <c r="G69" s="61" t="str">
        <f>""</f>
        <v/>
      </c>
      <c r="H69" s="61" t="str">
        <f>""</f>
        <v/>
      </c>
      <c r="I69" s="61" t="str">
        <f>""</f>
        <v/>
      </c>
      <c r="J69" s="61" t="str">
        <f>""</f>
        <v/>
      </c>
      <c r="K69" s="61" t="str">
        <f>""</f>
        <v/>
      </c>
      <c r="L69" s="61" t="str">
        <f>""</f>
        <v/>
      </c>
      <c r="M69" s="61" t="str">
        <f>""</f>
        <v/>
      </c>
      <c r="N69" s="61" t="str">
        <f>""</f>
        <v/>
      </c>
      <c r="P69" s="61" t="str">
        <f>""</f>
        <v/>
      </c>
      <c r="Q69" s="61">
        <v>-22.644415917843396</v>
      </c>
      <c r="R69" s="61">
        <v>-14.578313253012054</v>
      </c>
      <c r="T69" s="61" t="str">
        <f>""</f>
        <v/>
      </c>
      <c r="U69" s="61" t="str">
        <f>""</f>
        <v/>
      </c>
      <c r="W69" s="61" t="str">
        <f>""</f>
        <v/>
      </c>
      <c r="X69" s="61" t="str">
        <f>""</f>
        <v/>
      </c>
      <c r="Y69" s="61" t="str">
        <f>""</f>
        <v/>
      </c>
      <c r="Z69" s="61" t="str">
        <f>""</f>
        <v/>
      </c>
      <c r="AA69" s="61" t="str">
        <f>""</f>
        <v/>
      </c>
      <c r="AB69" s="61" t="str">
        <f>""</f>
        <v/>
      </c>
      <c r="AD69" s="61">
        <v>36.969696969696962</v>
      </c>
      <c r="AE69" s="61">
        <v>-3.4786104601647216</v>
      </c>
      <c r="AF69" s="61" t="str">
        <f>""</f>
        <v/>
      </c>
      <c r="AH69" s="61" t="str">
        <f>""</f>
        <v/>
      </c>
      <c r="AI69" s="61" t="str">
        <f>""</f>
        <v/>
      </c>
      <c r="AK69" s="61" t="str">
        <f>""</f>
        <v/>
      </c>
      <c r="AL69" s="61" t="str">
        <f>""</f>
        <v/>
      </c>
      <c r="AM69" s="61" t="str">
        <f>""</f>
        <v/>
      </c>
      <c r="AN69" s="61" t="str">
        <f>""</f>
        <v/>
      </c>
      <c r="AO69" s="61" t="str">
        <f>""</f>
        <v/>
      </c>
      <c r="AQ69" s="61" t="str">
        <f>""</f>
        <v/>
      </c>
      <c r="AS69" s="61">
        <v>-3.811944091486652</v>
      </c>
    </row>
    <row r="70" spans="1:45">
      <c r="A70" s="306"/>
      <c r="B70" s="416"/>
      <c r="C70" s="418"/>
      <c r="E70" s="225">
        <f t="shared" si="4"/>
        <v>1933</v>
      </c>
      <c r="F70" s="61">
        <v>-2.7397260273972601</v>
      </c>
      <c r="G70" s="61" t="str">
        <f>""</f>
        <v/>
      </c>
      <c r="H70" s="61" t="str">
        <f>""</f>
        <v/>
      </c>
      <c r="I70" s="61" t="str">
        <f>""</f>
        <v/>
      </c>
      <c r="J70" s="61" t="str">
        <f>""</f>
        <v/>
      </c>
      <c r="K70" s="61" t="str">
        <f>""</f>
        <v/>
      </c>
      <c r="L70" s="61" t="str">
        <f>""</f>
        <v/>
      </c>
      <c r="M70" s="61" t="str">
        <f>""</f>
        <v/>
      </c>
      <c r="N70" s="61" t="str">
        <f>""</f>
        <v/>
      </c>
      <c r="P70" s="61" t="str">
        <f>""</f>
        <v/>
      </c>
      <c r="Q70" s="61">
        <v>63.74045801526718</v>
      </c>
      <c r="R70" s="61">
        <v>48.660084626234124</v>
      </c>
      <c r="T70" s="61" t="str">
        <f>""</f>
        <v/>
      </c>
      <c r="U70" s="61" t="str">
        <f>""</f>
        <v/>
      </c>
      <c r="W70" s="61" t="str">
        <f>""</f>
        <v/>
      </c>
      <c r="X70" s="61" t="str">
        <f>""</f>
        <v/>
      </c>
      <c r="Y70" s="61" t="str">
        <f>""</f>
        <v/>
      </c>
      <c r="Z70" s="61" t="str">
        <f>""</f>
        <v/>
      </c>
      <c r="AA70" s="61" t="str">
        <f>""</f>
        <v/>
      </c>
      <c r="AB70" s="61" t="str">
        <f>""</f>
        <v/>
      </c>
      <c r="AD70" s="61">
        <v>23.008849557522137</v>
      </c>
      <c r="AE70" s="61">
        <v>31.764996026635252</v>
      </c>
      <c r="AF70" s="61" t="str">
        <f>""</f>
        <v/>
      </c>
      <c r="AH70" s="61" t="str">
        <f>""</f>
        <v/>
      </c>
      <c r="AI70" s="61" t="str">
        <f>""</f>
        <v/>
      </c>
      <c r="AK70" s="61" t="str">
        <f>""</f>
        <v/>
      </c>
      <c r="AL70" s="61" t="str">
        <f>""</f>
        <v/>
      </c>
      <c r="AM70" s="61" t="str">
        <f>""</f>
        <v/>
      </c>
      <c r="AN70" s="61" t="str">
        <f>""</f>
        <v/>
      </c>
      <c r="AO70" s="61" t="str">
        <f>""</f>
        <v/>
      </c>
      <c r="AQ70" s="61" t="str">
        <f>""</f>
        <v/>
      </c>
      <c r="AS70" s="61">
        <v>2.9062087186261465</v>
      </c>
    </row>
    <row r="71" spans="1:45">
      <c r="A71" s="321" t="s">
        <v>903</v>
      </c>
      <c r="B71" s="416" t="s">
        <v>904</v>
      </c>
      <c r="C71" s="418"/>
      <c r="E71" s="225">
        <f>E70+1</f>
        <v>1934</v>
      </c>
      <c r="F71" s="61">
        <v>1.4084507042253502</v>
      </c>
      <c r="G71" s="61" t="str">
        <f>""</f>
        <v/>
      </c>
      <c r="H71" s="61" t="str">
        <f>""</f>
        <v/>
      </c>
      <c r="I71" s="61" t="str">
        <f>""</f>
        <v/>
      </c>
      <c r="J71" s="61" t="str">
        <f>""</f>
        <v/>
      </c>
      <c r="K71" s="61" t="str">
        <f>""</f>
        <v/>
      </c>
      <c r="L71" s="61" t="str">
        <f>""</f>
        <v/>
      </c>
      <c r="M71" s="61" t="str">
        <f>""</f>
        <v/>
      </c>
      <c r="N71" s="61" t="str">
        <f>""</f>
        <v/>
      </c>
      <c r="P71" s="61" t="str">
        <f>""</f>
        <v/>
      </c>
      <c r="Q71" s="61">
        <v>5.4423837032532729</v>
      </c>
      <c r="R71" s="61">
        <v>-12.144212523719155</v>
      </c>
      <c r="T71" s="61" t="str">
        <f>""</f>
        <v/>
      </c>
      <c r="U71" s="61" t="str">
        <f>""</f>
        <v/>
      </c>
      <c r="W71" s="61" t="str">
        <f>""</f>
        <v/>
      </c>
      <c r="X71" s="61" t="str">
        <f>""</f>
        <v/>
      </c>
      <c r="Y71" s="61" t="str">
        <f>""</f>
        <v/>
      </c>
      <c r="Z71" s="61" t="str">
        <f>""</f>
        <v/>
      </c>
      <c r="AA71" s="61" t="str">
        <f>""</f>
        <v/>
      </c>
      <c r="AB71" s="61" t="str">
        <f>""</f>
        <v/>
      </c>
      <c r="AD71" s="61">
        <v>27.338129496402885</v>
      </c>
      <c r="AE71" s="61">
        <v>11.309763959654774</v>
      </c>
      <c r="AF71" s="61" t="str">
        <f>""</f>
        <v/>
      </c>
      <c r="AH71" s="61" t="str">
        <f>""</f>
        <v/>
      </c>
      <c r="AI71" s="61" t="str">
        <f>""</f>
        <v/>
      </c>
      <c r="AK71" s="61" t="str">
        <f>""</f>
        <v/>
      </c>
      <c r="AL71" s="61" t="str">
        <f>""</f>
        <v/>
      </c>
      <c r="AM71" s="61" t="str">
        <f>""</f>
        <v/>
      </c>
      <c r="AN71" s="61" t="str">
        <f>""</f>
        <v/>
      </c>
      <c r="AO71" s="61" t="str">
        <f>""</f>
        <v/>
      </c>
      <c r="AQ71" s="61" t="str">
        <f>""</f>
        <v/>
      </c>
      <c r="AS71" s="61">
        <v>9.7658337262297437</v>
      </c>
    </row>
    <row r="72" spans="1:45">
      <c r="A72" s="321" t="s">
        <v>677</v>
      </c>
      <c r="B72" s="416" t="s">
        <v>676</v>
      </c>
      <c r="C72" s="418"/>
      <c r="E72" s="225">
        <f>E71+1</f>
        <v>1935</v>
      </c>
      <c r="F72" s="61">
        <v>2.7777777777777901</v>
      </c>
      <c r="G72" s="61" t="str">
        <f>""</f>
        <v/>
      </c>
      <c r="H72" s="61" t="str">
        <f>""</f>
        <v/>
      </c>
      <c r="I72" s="61" t="str">
        <f>""</f>
        <v/>
      </c>
      <c r="J72" s="61" t="str">
        <f>""</f>
        <v/>
      </c>
      <c r="K72" s="61" t="str">
        <f>""</f>
        <v/>
      </c>
      <c r="L72" s="61" t="str">
        <f>""</f>
        <v/>
      </c>
      <c r="M72" s="61" t="str">
        <f>""</f>
        <v/>
      </c>
      <c r="N72" s="61" t="str">
        <f>""</f>
        <v/>
      </c>
      <c r="P72" s="61" t="str">
        <f>""</f>
        <v/>
      </c>
      <c r="Q72" s="61">
        <v>38.533256439830829</v>
      </c>
      <c r="R72" s="61">
        <v>48.596112311015126</v>
      </c>
      <c r="T72" s="61" t="str">
        <f>""</f>
        <v/>
      </c>
      <c r="U72" s="61" t="str">
        <f>""</f>
        <v/>
      </c>
      <c r="W72" s="61" t="str">
        <f>""</f>
        <v/>
      </c>
      <c r="X72" s="61" t="str">
        <f>""</f>
        <v/>
      </c>
      <c r="Y72" s="61" t="str">
        <f>""</f>
        <v/>
      </c>
      <c r="Z72" s="61" t="str">
        <f>""</f>
        <v/>
      </c>
      <c r="AA72" s="61" t="str">
        <f>""</f>
        <v/>
      </c>
      <c r="AB72" s="61" t="str">
        <f>""</f>
        <v/>
      </c>
      <c r="AD72" s="61">
        <v>40.254237288135577</v>
      </c>
      <c r="AE72" s="61">
        <v>33.076622704504373</v>
      </c>
      <c r="AF72" s="61" t="str">
        <f>""</f>
        <v/>
      </c>
      <c r="AH72" s="61" t="str">
        <f>""</f>
        <v/>
      </c>
      <c r="AI72" s="61" t="str">
        <f>""</f>
        <v/>
      </c>
      <c r="AK72" s="61" t="str">
        <f>""</f>
        <v/>
      </c>
      <c r="AL72" s="61" t="str">
        <f>""</f>
        <v/>
      </c>
      <c r="AM72" s="61" t="str">
        <f>""</f>
        <v/>
      </c>
      <c r="AN72" s="61" t="str">
        <f>""</f>
        <v/>
      </c>
      <c r="AO72" s="61" t="str">
        <f>""</f>
        <v/>
      </c>
      <c r="AQ72" s="61" t="str">
        <f>""</f>
        <v/>
      </c>
      <c r="AS72" s="61">
        <v>3.2186014546704111</v>
      </c>
    </row>
    <row r="73" spans="1:45">
      <c r="A73" s="411"/>
      <c r="B73" s="416"/>
      <c r="C73" s="418"/>
      <c r="E73" s="225">
        <f t="shared" ref="E73:E136" si="5">E72+1</f>
        <v>1936</v>
      </c>
      <c r="F73" s="61">
        <v>1.3513513513513375</v>
      </c>
      <c r="G73" s="61" t="str">
        <f>""</f>
        <v/>
      </c>
      <c r="H73" s="61" t="str">
        <f>""</f>
        <v/>
      </c>
      <c r="I73" s="61" t="str">
        <f>""</f>
        <v/>
      </c>
      <c r="J73" s="61" t="str">
        <f>""</f>
        <v/>
      </c>
      <c r="K73" s="61" t="str">
        <f>""</f>
        <v/>
      </c>
      <c r="L73" s="61" t="str">
        <f>""</f>
        <v/>
      </c>
      <c r="M73" s="61" t="str">
        <f>""</f>
        <v/>
      </c>
      <c r="N73" s="61" t="str">
        <f>""</f>
        <v/>
      </c>
      <c r="P73" s="61" t="str">
        <f>""</f>
        <v/>
      </c>
      <c r="Q73" s="61">
        <v>24.817872753763972</v>
      </c>
      <c r="R73" s="61">
        <v>27.834302325581394</v>
      </c>
      <c r="T73" s="61" t="str">
        <f>""</f>
        <v/>
      </c>
      <c r="U73" s="61" t="str">
        <f>""</f>
        <v/>
      </c>
      <c r="W73" s="61" t="str">
        <f>""</f>
        <v/>
      </c>
      <c r="X73" s="61" t="str">
        <f>""</f>
        <v/>
      </c>
      <c r="Y73" s="61" t="str">
        <f>""</f>
        <v/>
      </c>
      <c r="Z73" s="61" t="str">
        <f>""</f>
        <v/>
      </c>
      <c r="AA73" s="61" t="str">
        <f>""</f>
        <v/>
      </c>
      <c r="AB73" s="61" t="str">
        <f>""</f>
        <v/>
      </c>
      <c r="AD73" s="61">
        <v>37.663645518630418</v>
      </c>
      <c r="AE73" s="61">
        <v>29.76722310359834</v>
      </c>
      <c r="AF73" s="61" t="str">
        <f>""</f>
        <v/>
      </c>
      <c r="AH73" s="61" t="str">
        <f>""</f>
        <v/>
      </c>
      <c r="AI73" s="61" t="str">
        <f>""</f>
        <v/>
      </c>
      <c r="AK73" s="61" t="str">
        <f>""</f>
        <v/>
      </c>
      <c r="AL73" s="61" t="str">
        <f>""</f>
        <v/>
      </c>
      <c r="AM73" s="61" t="str">
        <f>""</f>
        <v/>
      </c>
      <c r="AN73" s="61" t="str">
        <f>""</f>
        <v/>
      </c>
      <c r="AO73" s="61" t="str">
        <f>""</f>
        <v/>
      </c>
      <c r="AQ73" s="61" t="str">
        <f>""</f>
        <v/>
      </c>
      <c r="AS73" s="61">
        <v>2.5633912223270494</v>
      </c>
    </row>
    <row r="74" spans="1:45">
      <c r="A74" s="411" t="s">
        <v>905</v>
      </c>
      <c r="B74" s="416" t="s">
        <v>904</v>
      </c>
      <c r="C74" s="418"/>
      <c r="E74" s="225">
        <f t="shared" si="5"/>
        <v>1937</v>
      </c>
      <c r="F74" s="61">
        <v>4.0000000000000036</v>
      </c>
      <c r="G74" s="61" t="str">
        <f>""</f>
        <v/>
      </c>
      <c r="H74" s="61" t="str">
        <f>""</f>
        <v/>
      </c>
      <c r="I74" s="61" t="str">
        <f>""</f>
        <v/>
      </c>
      <c r="J74" s="61" t="str">
        <f>""</f>
        <v/>
      </c>
      <c r="K74" s="61" t="str">
        <f>""</f>
        <v/>
      </c>
      <c r="L74" s="61" t="str">
        <f>""</f>
        <v/>
      </c>
      <c r="M74" s="61" t="str">
        <f>""</f>
        <v/>
      </c>
      <c r="N74" s="61" t="str">
        <f>""</f>
        <v/>
      </c>
      <c r="P74" s="61" t="str">
        <f>""</f>
        <v/>
      </c>
      <c r="Q74" s="61">
        <v>-32.823790994997225</v>
      </c>
      <c r="R74" s="61">
        <v>-35.702103467879475</v>
      </c>
      <c r="T74" s="61" t="str">
        <f>""</f>
        <v/>
      </c>
      <c r="U74" s="61" t="str">
        <f>""</f>
        <v/>
      </c>
      <c r="W74" s="61" t="str">
        <f>""</f>
        <v/>
      </c>
      <c r="X74" s="61" t="str">
        <f>""</f>
        <v/>
      </c>
      <c r="Y74" s="61" t="str">
        <f>""</f>
        <v/>
      </c>
      <c r="Z74" s="61" t="str">
        <f>""</f>
        <v/>
      </c>
      <c r="AA74" s="61" t="str">
        <f>""</f>
        <v/>
      </c>
      <c r="AB74" s="61" t="str">
        <f>""</f>
        <v/>
      </c>
      <c r="AD74" s="61">
        <v>-45.135332845647405</v>
      </c>
      <c r="AE74" s="61">
        <v>-32.518800856438382</v>
      </c>
      <c r="AF74" s="61" t="str">
        <f>""</f>
        <v/>
      </c>
      <c r="AH74" s="61" t="str">
        <f>""</f>
        <v/>
      </c>
      <c r="AI74" s="61" t="str">
        <f>""</f>
        <v/>
      </c>
      <c r="AK74" s="61" t="str">
        <f>""</f>
        <v/>
      </c>
      <c r="AL74" s="61" t="str">
        <f>""</f>
        <v/>
      </c>
      <c r="AM74" s="61" t="str">
        <f>""</f>
        <v/>
      </c>
      <c r="AN74" s="61" t="str">
        <f>""</f>
        <v/>
      </c>
      <c r="AO74" s="61" t="str">
        <f>""</f>
        <v/>
      </c>
      <c r="AQ74" s="61" t="str">
        <f>""</f>
        <v/>
      </c>
      <c r="AS74" s="61">
        <v>-0.87368136326751999</v>
      </c>
    </row>
    <row r="75" spans="1:45">
      <c r="A75" s="321"/>
      <c r="B75" s="416"/>
      <c r="C75" s="418"/>
      <c r="E75" s="225">
        <f t="shared" si="5"/>
        <v>1938</v>
      </c>
      <c r="F75" s="61">
        <v>-2.5641025641025661</v>
      </c>
      <c r="G75" s="61" t="str">
        <f>""</f>
        <v/>
      </c>
      <c r="H75" s="61" t="str">
        <f>""</f>
        <v/>
      </c>
      <c r="I75" s="61" t="str">
        <f>""</f>
        <v/>
      </c>
      <c r="J75" s="61" t="str">
        <f>""</f>
        <v/>
      </c>
      <c r="K75" s="61" t="str">
        <f>""</f>
        <v/>
      </c>
      <c r="L75" s="61" t="str">
        <f>""</f>
        <v/>
      </c>
      <c r="M75" s="61" t="str">
        <f>""</f>
        <v/>
      </c>
      <c r="N75" s="61" t="str">
        <f>""</f>
        <v/>
      </c>
      <c r="P75" s="61" t="str">
        <f>""</f>
        <v/>
      </c>
      <c r="Q75" s="61">
        <v>27.728589160115867</v>
      </c>
      <c r="R75" s="61">
        <v>10.521662245800179</v>
      </c>
      <c r="T75" s="61" t="str">
        <f>""</f>
        <v/>
      </c>
      <c r="U75" s="61" t="str">
        <f>""</f>
        <v/>
      </c>
      <c r="W75" s="61" t="str">
        <f>""</f>
        <v/>
      </c>
      <c r="X75" s="61" t="str">
        <f>""</f>
        <v/>
      </c>
      <c r="Y75" s="61" t="str">
        <f>""</f>
        <v/>
      </c>
      <c r="Z75" s="61" t="str">
        <f>""</f>
        <v/>
      </c>
      <c r="AA75" s="61" t="str">
        <f>""</f>
        <v/>
      </c>
      <c r="AB75" s="61" t="str">
        <f>""</f>
        <v/>
      </c>
      <c r="AD75" s="61">
        <v>24.13333333333334</v>
      </c>
      <c r="AE75" s="61">
        <v>24.256241542733648</v>
      </c>
      <c r="AF75" s="61" t="str">
        <f>""</f>
        <v/>
      </c>
      <c r="AH75" s="61" t="str">
        <f>""</f>
        <v/>
      </c>
      <c r="AI75" s="61" t="str">
        <f>""</f>
        <v/>
      </c>
      <c r="AK75" s="61" t="str">
        <f>""</f>
        <v/>
      </c>
      <c r="AL75" s="61" t="str">
        <f>""</f>
        <v/>
      </c>
      <c r="AM75" s="61" t="str">
        <f>""</f>
        <v/>
      </c>
      <c r="AN75" s="61" t="str">
        <f>""</f>
        <v/>
      </c>
      <c r="AO75" s="61" t="str">
        <f>""</f>
        <v/>
      </c>
      <c r="AQ75" s="61" t="str">
        <f>""</f>
        <v/>
      </c>
      <c r="AS75" s="61">
        <v>-1.3016072256937905</v>
      </c>
    </row>
    <row r="76" spans="1:45">
      <c r="A76" s="236" t="s">
        <v>873</v>
      </c>
      <c r="B76" s="416" t="s">
        <v>874</v>
      </c>
      <c r="C76" s="418"/>
      <c r="E76" s="225">
        <f t="shared" si="5"/>
        <v>1939</v>
      </c>
      <c r="F76" s="61">
        <v>2.6315789473684292</v>
      </c>
      <c r="G76" s="61" t="str">
        <f>""</f>
        <v/>
      </c>
      <c r="H76" s="61" t="str">
        <f>""</f>
        <v/>
      </c>
      <c r="I76" s="61" t="str">
        <f>""</f>
        <v/>
      </c>
      <c r="J76" s="61" t="str">
        <f>""</f>
        <v/>
      </c>
      <c r="K76" s="61" t="str">
        <f>""</f>
        <v/>
      </c>
      <c r="L76" s="61" t="str">
        <f>""</f>
        <v/>
      </c>
      <c r="M76" s="61" t="str">
        <f>""</f>
        <v/>
      </c>
      <c r="N76" s="61" t="str">
        <f>""</f>
        <v/>
      </c>
      <c r="P76" s="61" t="str">
        <f>""</f>
        <v/>
      </c>
      <c r="Q76" s="61">
        <v>-2.8310443119979323</v>
      </c>
      <c r="R76" s="61">
        <v>-1.5999999999999903</v>
      </c>
      <c r="T76" s="61" t="str">
        <f>""</f>
        <v/>
      </c>
      <c r="U76" s="61" t="str">
        <f>""</f>
        <v/>
      </c>
      <c r="W76" s="61" t="str">
        <f>""</f>
        <v/>
      </c>
      <c r="X76" s="61" t="str">
        <f>""</f>
        <v/>
      </c>
      <c r="Y76" s="61" t="str">
        <f>""</f>
        <v/>
      </c>
      <c r="Z76" s="61" t="str">
        <f>""</f>
        <v/>
      </c>
      <c r="AA76" s="61" t="str">
        <f>""</f>
        <v/>
      </c>
      <c r="AB76" s="61" t="str">
        <f>""</f>
        <v/>
      </c>
      <c r="AD76" s="61">
        <v>17.615467239527383</v>
      </c>
      <c r="AE76" s="61">
        <v>-1.5911929560163962</v>
      </c>
      <c r="AF76" s="61" t="str">
        <f>""</f>
        <v/>
      </c>
      <c r="AH76" s="61" t="str">
        <f>""</f>
        <v/>
      </c>
      <c r="AI76" s="61" t="str">
        <f>""</f>
        <v/>
      </c>
      <c r="AK76" s="61" t="str">
        <f>""</f>
        <v/>
      </c>
      <c r="AL76" s="61" t="str">
        <f>""</f>
        <v/>
      </c>
      <c r="AM76" s="61" t="str">
        <f>""</f>
        <v/>
      </c>
      <c r="AN76" s="61" t="str">
        <f>""</f>
        <v/>
      </c>
      <c r="AO76" s="61" t="str">
        <f>""</f>
        <v/>
      </c>
      <c r="AQ76" s="61" t="str">
        <f>""</f>
        <v/>
      </c>
      <c r="AS76" s="61">
        <v>3.306607685927565</v>
      </c>
    </row>
    <row r="77" spans="1:45">
      <c r="A77" s="397"/>
      <c r="B77" s="416"/>
      <c r="C77" s="418"/>
      <c r="E77" s="225">
        <f t="shared" si="5"/>
        <v>1940</v>
      </c>
      <c r="F77" s="61">
        <v>5.1282051282051322</v>
      </c>
      <c r="G77" s="61" t="str">
        <f>""</f>
        <v/>
      </c>
      <c r="H77" s="61" t="str">
        <f>""</f>
        <v/>
      </c>
      <c r="I77" s="61" t="str">
        <f>""</f>
        <v/>
      </c>
      <c r="J77" s="61" t="str">
        <f>""</f>
        <v/>
      </c>
      <c r="K77" s="61" t="str">
        <f>""</f>
        <v/>
      </c>
      <c r="L77" s="61" t="str">
        <f>""</f>
        <v/>
      </c>
      <c r="M77" s="61" t="str">
        <f>""</f>
        <v/>
      </c>
      <c r="N77" s="61" t="str">
        <f>""</f>
        <v/>
      </c>
      <c r="P77" s="61" t="str">
        <f>""</f>
        <v/>
      </c>
      <c r="Q77" s="61">
        <v>-12.574171611440777</v>
      </c>
      <c r="R77" s="61">
        <v>-14.227642276422758</v>
      </c>
      <c r="T77" s="61" t="str">
        <f>""</f>
        <v/>
      </c>
      <c r="U77" s="61" t="str">
        <f>""</f>
        <v/>
      </c>
      <c r="W77" s="61" t="str">
        <f>""</f>
        <v/>
      </c>
      <c r="X77" s="61" t="str">
        <f>""</f>
        <v/>
      </c>
      <c r="Y77" s="61" t="str">
        <f>""</f>
        <v/>
      </c>
      <c r="Z77" s="61" t="str">
        <f>""</f>
        <v/>
      </c>
      <c r="AA77" s="61" t="str">
        <f>""</f>
        <v/>
      </c>
      <c r="AB77" s="61" t="str">
        <f>""</f>
        <v/>
      </c>
      <c r="AD77" s="61">
        <v>1.5525114155251041</v>
      </c>
      <c r="AE77" s="61">
        <v>-9.1883401251370174</v>
      </c>
      <c r="AF77" s="61" t="str">
        <f>""</f>
        <v/>
      </c>
      <c r="AH77" s="61" t="str">
        <f>""</f>
        <v/>
      </c>
      <c r="AI77" s="61" t="str">
        <f>""</f>
        <v/>
      </c>
      <c r="AK77" s="61" t="str">
        <f>""</f>
        <v/>
      </c>
      <c r="AL77" s="61" t="str">
        <f>""</f>
        <v/>
      </c>
      <c r="AM77" s="61" t="str">
        <f>""</f>
        <v/>
      </c>
      <c r="AN77" s="61" t="str">
        <f>""</f>
        <v/>
      </c>
      <c r="AO77" s="61" t="str">
        <f>""</f>
        <v/>
      </c>
      <c r="AQ77" s="61" t="str">
        <f>""</f>
        <v/>
      </c>
      <c r="AS77" s="61">
        <v>-8.3846277364448945</v>
      </c>
    </row>
    <row r="78" spans="1:45">
      <c r="A78" s="321" t="s">
        <v>875</v>
      </c>
      <c r="B78" s="416"/>
      <c r="C78" s="418"/>
      <c r="E78" s="225">
        <f t="shared" si="5"/>
        <v>1941</v>
      </c>
      <c r="F78" s="61">
        <v>6.0975609756097615</v>
      </c>
      <c r="G78" s="61" t="str">
        <f>""</f>
        <v/>
      </c>
      <c r="H78" s="61" t="str">
        <f>""</f>
        <v/>
      </c>
      <c r="I78" s="61" t="str">
        <f>""</f>
        <v/>
      </c>
      <c r="J78" s="61" t="str">
        <f>""</f>
        <v/>
      </c>
      <c r="K78" s="61" t="str">
        <f>""</f>
        <v/>
      </c>
      <c r="L78" s="61" t="str">
        <f>""</f>
        <v/>
      </c>
      <c r="M78" s="61" t="str">
        <f>""</f>
        <v/>
      </c>
      <c r="N78" s="61" t="str">
        <f>""</f>
        <v/>
      </c>
      <c r="P78" s="61" t="str">
        <f>""</f>
        <v/>
      </c>
      <c r="Q78" s="61">
        <v>-15.381682300007625</v>
      </c>
      <c r="R78" s="61">
        <v>-15.355450236966828</v>
      </c>
      <c r="T78" s="61" t="str">
        <f>""</f>
        <v/>
      </c>
      <c r="U78" s="61" t="str">
        <f>""</f>
        <v/>
      </c>
      <c r="W78" s="61" t="str">
        <f>""</f>
        <v/>
      </c>
      <c r="X78" s="61" t="str">
        <f>""</f>
        <v/>
      </c>
      <c r="Y78" s="61" t="str">
        <f>""</f>
        <v/>
      </c>
      <c r="Z78" s="61" t="str">
        <f>""</f>
        <v/>
      </c>
      <c r="AA78" s="61" t="str">
        <f>""</f>
        <v/>
      </c>
      <c r="AB78" s="61" t="str">
        <f>""</f>
        <v/>
      </c>
      <c r="AD78" s="61">
        <v>19.244604316546756</v>
      </c>
      <c r="AE78" s="61">
        <v>-8.5332786605949007</v>
      </c>
      <c r="AF78" s="61" t="str">
        <f>""</f>
        <v/>
      </c>
      <c r="AH78" s="61" t="str">
        <f>""</f>
        <v/>
      </c>
      <c r="AI78" s="61" t="str">
        <f>""</f>
        <v/>
      </c>
      <c r="AK78" s="61" t="str">
        <f>""</f>
        <v/>
      </c>
      <c r="AL78" s="61" t="str">
        <f>""</f>
        <v/>
      </c>
      <c r="AM78" s="61" t="str">
        <f>""</f>
        <v/>
      </c>
      <c r="AN78" s="61" t="str">
        <f>""</f>
        <v/>
      </c>
      <c r="AO78" s="61" t="str">
        <f>""</f>
        <v/>
      </c>
      <c r="AQ78" s="61" t="str">
        <f>""</f>
        <v/>
      </c>
      <c r="AS78" s="61">
        <v>3.3330412175386348</v>
      </c>
    </row>
    <row r="79" spans="1:45">
      <c r="A79" s="321" t="s">
        <v>438</v>
      </c>
      <c r="B79" s="416"/>
      <c r="C79" s="418"/>
      <c r="E79" s="225">
        <f t="shared" si="5"/>
        <v>1942</v>
      </c>
      <c r="F79" s="61">
        <v>3.4482758620689724</v>
      </c>
      <c r="G79" s="61" t="str">
        <f>""</f>
        <v/>
      </c>
      <c r="H79" s="61" t="str">
        <f>""</f>
        <v/>
      </c>
      <c r="I79" s="61" t="str">
        <f>""</f>
        <v/>
      </c>
      <c r="J79" s="61" t="str">
        <f>""</f>
        <v/>
      </c>
      <c r="K79" s="61" t="str">
        <f>""</f>
        <v/>
      </c>
      <c r="L79" s="61" t="str">
        <f>""</f>
        <v/>
      </c>
      <c r="M79" s="61" t="str">
        <f>""</f>
        <v/>
      </c>
      <c r="N79" s="61" t="str">
        <f>""</f>
        <v/>
      </c>
      <c r="P79" s="61" t="str">
        <f>""</f>
        <v/>
      </c>
      <c r="Q79" s="61">
        <v>7.6063446286950276</v>
      </c>
      <c r="R79" s="61">
        <v>12.989921612541998</v>
      </c>
      <c r="T79" s="61" t="str">
        <f>""</f>
        <v/>
      </c>
      <c r="U79" s="61" t="str">
        <f>""</f>
        <v/>
      </c>
      <c r="W79" s="61" t="str">
        <f>""</f>
        <v/>
      </c>
      <c r="X79" s="61" t="str">
        <f>""</f>
        <v/>
      </c>
      <c r="Y79" s="61" t="str">
        <f>""</f>
        <v/>
      </c>
      <c r="Z79" s="61" t="str">
        <f>""</f>
        <v/>
      </c>
      <c r="AA79" s="61" t="str">
        <f>""</f>
        <v/>
      </c>
      <c r="AB79" s="61" t="str">
        <f>""</f>
        <v/>
      </c>
      <c r="AD79" s="61">
        <v>30.920060331825038</v>
      </c>
      <c r="AE79" s="61">
        <v>14.887198818002734</v>
      </c>
      <c r="AF79" s="61" t="str">
        <f>""</f>
        <v/>
      </c>
      <c r="AH79" s="61" t="str">
        <f>""</f>
        <v/>
      </c>
      <c r="AI79" s="61" t="str">
        <f>""</f>
        <v/>
      </c>
      <c r="AK79" s="61" t="str">
        <f>""</f>
        <v/>
      </c>
      <c r="AL79" s="61" t="str">
        <f>""</f>
        <v/>
      </c>
      <c r="AM79" s="61" t="str">
        <f>""</f>
        <v/>
      </c>
      <c r="AN79" s="61" t="str">
        <f>""</f>
        <v/>
      </c>
      <c r="AO79" s="61" t="str">
        <f>""</f>
        <v/>
      </c>
      <c r="AQ79" s="61" t="str">
        <f>""</f>
        <v/>
      </c>
      <c r="AS79" s="61">
        <v>11.446259964945993</v>
      </c>
    </row>
    <row r="80" spans="1:45">
      <c r="A80" s="321"/>
      <c r="B80" s="416"/>
      <c r="C80" s="418"/>
      <c r="E80" s="225">
        <f t="shared" si="5"/>
        <v>1943</v>
      </c>
      <c r="F80" s="61">
        <v>2.2222222222222143</v>
      </c>
      <c r="G80" s="61" t="str">
        <f>""</f>
        <v/>
      </c>
      <c r="H80" s="61" t="str">
        <f>""</f>
        <v/>
      </c>
      <c r="I80" s="61" t="str">
        <f>""</f>
        <v/>
      </c>
      <c r="J80" s="61" t="str">
        <f>""</f>
        <v/>
      </c>
      <c r="K80" s="61" t="str">
        <f>""</f>
        <v/>
      </c>
      <c r="L80" s="61" t="str">
        <f>""</f>
        <v/>
      </c>
      <c r="M80" s="61" t="str">
        <f>""</f>
        <v/>
      </c>
      <c r="N80" s="61" t="str">
        <f>""</f>
        <v/>
      </c>
      <c r="P80" s="61" t="str">
        <f>""</f>
        <v/>
      </c>
      <c r="Q80" s="61">
        <v>13.810720268006694</v>
      </c>
      <c r="R80" s="61">
        <v>17.443012884043597</v>
      </c>
      <c r="T80" s="61" t="str">
        <f>""</f>
        <v/>
      </c>
      <c r="U80" s="61" t="str">
        <f>""</f>
        <v/>
      </c>
      <c r="W80" s="61" t="str">
        <f>""</f>
        <v/>
      </c>
      <c r="X80" s="61" t="str">
        <f>""</f>
        <v/>
      </c>
      <c r="Y80" s="61" t="str">
        <f>""</f>
        <v/>
      </c>
      <c r="Z80" s="61" t="str">
        <f>""</f>
        <v/>
      </c>
      <c r="AA80" s="61" t="str">
        <f>""</f>
        <v/>
      </c>
      <c r="AB80" s="61" t="str">
        <f>""</f>
        <v/>
      </c>
      <c r="AD80" s="61">
        <v>53.974654377880185</v>
      </c>
      <c r="AE80" s="61">
        <v>24.764947136291493</v>
      </c>
      <c r="AF80" s="61" t="str">
        <f>""</f>
        <v/>
      </c>
      <c r="AH80" s="61" t="str">
        <f>""</f>
        <v/>
      </c>
      <c r="AI80" s="61" t="str">
        <f>""</f>
        <v/>
      </c>
      <c r="AK80" s="61" t="str">
        <f>""</f>
        <v/>
      </c>
      <c r="AL80" s="61" t="str">
        <f>""</f>
        <v/>
      </c>
      <c r="AM80" s="61" t="str">
        <f>""</f>
        <v/>
      </c>
      <c r="AN80" s="61" t="str">
        <f>""</f>
        <v/>
      </c>
      <c r="AO80" s="61" t="str">
        <f>""</f>
        <v/>
      </c>
      <c r="AQ80" s="61" t="str">
        <f>""</f>
        <v/>
      </c>
      <c r="AS80" s="61">
        <v>16.584227481419479</v>
      </c>
    </row>
    <row r="81" spans="1:45">
      <c r="A81" s="321" t="s">
        <v>737</v>
      </c>
      <c r="B81" s="351" t="s">
        <v>297</v>
      </c>
      <c r="C81" s="232"/>
      <c r="E81" s="225">
        <f t="shared" si="5"/>
        <v>1944</v>
      </c>
      <c r="F81" s="61">
        <v>-2.1739130434782483</v>
      </c>
      <c r="G81" s="61" t="str">
        <f>""</f>
        <v/>
      </c>
      <c r="H81" s="61" t="str">
        <f>""</f>
        <v/>
      </c>
      <c r="I81" s="61" t="str">
        <f>""</f>
        <v/>
      </c>
      <c r="J81" s="61" t="str">
        <f>""</f>
        <v/>
      </c>
      <c r="K81" s="61" t="str">
        <f>""</f>
        <v/>
      </c>
      <c r="L81" s="61" t="str">
        <f>""</f>
        <v/>
      </c>
      <c r="M81" s="61" t="str">
        <f>""</f>
        <v/>
      </c>
      <c r="N81" s="61" t="str">
        <f>""</f>
        <v/>
      </c>
      <c r="P81" s="61" t="str">
        <f>""</f>
        <v/>
      </c>
      <c r="Q81" s="61">
        <v>11.803664728824792</v>
      </c>
      <c r="R81" s="61">
        <v>13.839662447257384</v>
      </c>
      <c r="T81" s="61" t="str">
        <f>""</f>
        <v/>
      </c>
      <c r="U81" s="61" t="str">
        <f>""</f>
        <v/>
      </c>
      <c r="W81" s="61" t="str">
        <f>""</f>
        <v/>
      </c>
      <c r="X81" s="61" t="str">
        <f>""</f>
        <v/>
      </c>
      <c r="Y81" s="61" t="str">
        <f>""</f>
        <v/>
      </c>
      <c r="Z81" s="61" t="str">
        <f>""</f>
        <v/>
      </c>
      <c r="AA81" s="61" t="str">
        <f>""</f>
        <v/>
      </c>
      <c r="AB81" s="61" t="str">
        <f>""</f>
        <v/>
      </c>
      <c r="AD81" s="61">
        <v>43.808454919566046</v>
      </c>
      <c r="AE81" s="61">
        <v>20.795808197273736</v>
      </c>
      <c r="AF81" s="61" t="str">
        <f>""</f>
        <v/>
      </c>
      <c r="AH81" s="61" t="str">
        <f>""</f>
        <v/>
      </c>
      <c r="AI81" s="61" t="str">
        <f>""</f>
        <v/>
      </c>
      <c r="AK81" s="61" t="str">
        <f>""</f>
        <v/>
      </c>
      <c r="AL81" s="61" t="str">
        <f>""</f>
        <v/>
      </c>
      <c r="AM81" s="61" t="str">
        <f>""</f>
        <v/>
      </c>
      <c r="AN81" s="61" t="str">
        <f>""</f>
        <v/>
      </c>
      <c r="AO81" s="61" t="str">
        <f>""</f>
        <v/>
      </c>
      <c r="AQ81" s="61" t="str">
        <f>""</f>
        <v/>
      </c>
      <c r="AS81" s="61">
        <v>11.777376471356128</v>
      </c>
    </row>
    <row r="82" spans="1:45">
      <c r="A82" s="327" t="s">
        <v>740</v>
      </c>
      <c r="B82" s="351" t="s">
        <v>516</v>
      </c>
      <c r="C82" s="232"/>
      <c r="E82" s="225">
        <f t="shared" si="5"/>
        <v>1945</v>
      </c>
      <c r="F82" s="61">
        <v>2.2222222222222143</v>
      </c>
      <c r="G82" s="61" t="str">
        <f>""</f>
        <v/>
      </c>
      <c r="H82" s="61" t="str">
        <f>""</f>
        <v/>
      </c>
      <c r="I82" s="61" t="str">
        <f>""</f>
        <v/>
      </c>
      <c r="J82" s="61" t="str">
        <f>""</f>
        <v/>
      </c>
      <c r="K82" s="61" t="str">
        <f>""</f>
        <v/>
      </c>
      <c r="L82" s="61" t="str">
        <f>""</f>
        <v/>
      </c>
      <c r="M82" s="61" t="str">
        <f>""</f>
        <v/>
      </c>
      <c r="N82" s="61" t="str">
        <f>""</f>
        <v/>
      </c>
      <c r="P82" s="61" t="str">
        <f>""</f>
        <v/>
      </c>
      <c r="Q82" s="61">
        <v>26.972948068189282</v>
      </c>
      <c r="R82" s="61">
        <v>33.580429948109703</v>
      </c>
      <c r="T82" s="61" t="str">
        <f>""</f>
        <v/>
      </c>
      <c r="U82" s="61" t="str">
        <f>""</f>
        <v/>
      </c>
      <c r="W82" s="61" t="str">
        <f>""</f>
        <v/>
      </c>
      <c r="X82" s="61" t="str">
        <f>""</f>
        <v/>
      </c>
      <c r="Y82" s="61" t="str">
        <f>""</f>
        <v/>
      </c>
      <c r="Z82" s="61" t="str">
        <f>""</f>
        <v/>
      </c>
      <c r="AA82" s="61" t="str">
        <f>""</f>
        <v/>
      </c>
      <c r="AB82" s="61" t="str">
        <f>""</f>
        <v/>
      </c>
      <c r="AD82" s="61">
        <v>51.248699271592081</v>
      </c>
      <c r="AE82" s="61">
        <v>32.33989366357433</v>
      </c>
      <c r="AF82" s="61" t="str">
        <f>""</f>
        <v/>
      </c>
      <c r="AH82" s="61" t="str">
        <f>""</f>
        <v/>
      </c>
      <c r="AI82" s="61" t="str">
        <f>""</f>
        <v/>
      </c>
      <c r="AK82" s="61" t="str">
        <f>""</f>
        <v/>
      </c>
      <c r="AL82" s="61" t="str">
        <f>""</f>
        <v/>
      </c>
      <c r="AM82" s="61" t="str">
        <f>""</f>
        <v/>
      </c>
      <c r="AN82" s="61" t="str">
        <f>""</f>
        <v/>
      </c>
      <c r="AO82" s="61" t="str">
        <f>""</f>
        <v/>
      </c>
      <c r="AQ82" s="61" t="str">
        <f>""</f>
        <v/>
      </c>
      <c r="AS82" s="61">
        <v>24.101685677580132</v>
      </c>
    </row>
    <row r="83" spans="1:45">
      <c r="A83" s="342" t="s">
        <v>738</v>
      </c>
      <c r="B83" s="429" t="s">
        <v>531</v>
      </c>
      <c r="C83" s="349"/>
      <c r="E83" s="225">
        <f t="shared" si="5"/>
        <v>1946</v>
      </c>
      <c r="F83" s="61">
        <v>5.4347826086956541</v>
      </c>
      <c r="G83" s="61" t="str">
        <f>""</f>
        <v/>
      </c>
      <c r="H83" s="61" t="str">
        <f>""</f>
        <v/>
      </c>
      <c r="I83" s="61" t="str">
        <f>""</f>
        <v/>
      </c>
      <c r="J83" s="61" t="str">
        <f>""</f>
        <v/>
      </c>
      <c r="K83" s="61" t="str">
        <f>""</f>
        <v/>
      </c>
      <c r="L83" s="61" t="str">
        <f>""</f>
        <v/>
      </c>
      <c r="M83" s="61" t="str">
        <f>""</f>
        <v/>
      </c>
      <c r="N83" s="61" t="str">
        <f>""</f>
        <v/>
      </c>
      <c r="P83" s="61" t="str">
        <f>""</f>
        <v/>
      </c>
      <c r="Q83" s="61">
        <v>-8.1436939505468935</v>
      </c>
      <c r="R83" s="61">
        <v>-15.593784683684786</v>
      </c>
      <c r="T83" s="61" t="str">
        <f>""</f>
        <v/>
      </c>
      <c r="U83" s="61" t="str">
        <f>""</f>
        <v/>
      </c>
      <c r="W83" s="61" t="str">
        <f>""</f>
        <v/>
      </c>
      <c r="X83" s="61" t="str">
        <f>""</f>
        <v/>
      </c>
      <c r="Y83" s="61" t="str">
        <f>""</f>
        <v/>
      </c>
      <c r="Z83" s="61" t="str">
        <f>""</f>
        <v/>
      </c>
      <c r="AA83" s="61" t="str">
        <f>""</f>
        <v/>
      </c>
      <c r="AB83" s="61" t="str">
        <f>""</f>
        <v/>
      </c>
      <c r="AD83" s="61">
        <v>12.555899552803584</v>
      </c>
      <c r="AE83" s="61">
        <v>-5.0487348368834839</v>
      </c>
      <c r="AF83" s="61" t="str">
        <f>""</f>
        <v/>
      </c>
      <c r="AH83" s="61" t="str">
        <f>""</f>
        <v/>
      </c>
      <c r="AI83" s="61" t="str">
        <f>""</f>
        <v/>
      </c>
      <c r="AK83" s="61" t="str">
        <f>""</f>
        <v/>
      </c>
      <c r="AL83" s="61" t="str">
        <f>""</f>
        <v/>
      </c>
      <c r="AM83" s="61" t="str">
        <f>""</f>
        <v/>
      </c>
      <c r="AN83" s="61" t="str">
        <f>""</f>
        <v/>
      </c>
      <c r="AO83" s="61" t="str">
        <f>""</f>
        <v/>
      </c>
      <c r="AQ83" s="61" t="str">
        <f>""</f>
        <v/>
      </c>
      <c r="AS83" s="61">
        <v>21.263881046489729</v>
      </c>
    </row>
    <row r="84" spans="1:45">
      <c r="A84" s="342"/>
      <c r="B84" s="430"/>
      <c r="C84" s="342"/>
      <c r="E84" s="225">
        <f t="shared" si="5"/>
        <v>1947</v>
      </c>
      <c r="F84" s="61">
        <v>14.432989690721666</v>
      </c>
      <c r="G84" s="61" t="str">
        <f>""</f>
        <v/>
      </c>
      <c r="H84" s="61" t="str">
        <f>""</f>
        <v/>
      </c>
      <c r="I84" s="61" t="str">
        <f>""</f>
        <v/>
      </c>
      <c r="J84" s="61" t="str">
        <f>""</f>
        <v/>
      </c>
      <c r="K84" s="61" t="str">
        <f>""</f>
        <v/>
      </c>
      <c r="L84" s="61" t="str">
        <f>""</f>
        <v/>
      </c>
      <c r="M84" s="61" t="str">
        <f>""</f>
        <v/>
      </c>
      <c r="N84" s="61" t="str">
        <f>""</f>
        <v/>
      </c>
      <c r="P84" s="61" t="str">
        <f>""</f>
        <v/>
      </c>
      <c r="Q84" s="61">
        <v>2.2347629796839685</v>
      </c>
      <c r="R84" s="61">
        <v>-2.4983563445101997</v>
      </c>
      <c r="T84" s="61" t="str">
        <f>""</f>
        <v/>
      </c>
      <c r="U84" s="61" t="str">
        <f>""</f>
        <v/>
      </c>
      <c r="W84" s="61" t="str">
        <f>""</f>
        <v/>
      </c>
      <c r="X84" s="61" t="str">
        <f>""</f>
        <v/>
      </c>
      <c r="Y84" s="61" t="str">
        <f>""</f>
        <v/>
      </c>
      <c r="Z84" s="61" t="str">
        <f>""</f>
        <v/>
      </c>
      <c r="AA84" s="61" t="str">
        <f>""</f>
        <v/>
      </c>
      <c r="AB84" s="61" t="str">
        <f>""</f>
        <v/>
      </c>
      <c r="AD84" s="61">
        <v>2.4908312958435319</v>
      </c>
      <c r="AE84" s="61">
        <v>2.313576746554924</v>
      </c>
      <c r="AF84" s="61" t="str">
        <f>""</f>
        <v/>
      </c>
      <c r="AH84" s="61" t="str">
        <f>""</f>
        <v/>
      </c>
      <c r="AI84" s="61" t="str">
        <f>""</f>
        <v/>
      </c>
      <c r="AK84" s="61" t="str">
        <f>""</f>
        <v/>
      </c>
      <c r="AL84" s="61" t="str">
        <f>""</f>
        <v/>
      </c>
      <c r="AM84" s="61" t="str">
        <f>""</f>
        <v/>
      </c>
      <c r="AN84" s="61" t="str">
        <f>""</f>
        <v/>
      </c>
      <c r="AO84" s="61" t="str">
        <f>""</f>
        <v/>
      </c>
      <c r="AQ84" s="61" t="str">
        <f>""</f>
        <v/>
      </c>
      <c r="AS84" s="61">
        <v>2.0585153855108507</v>
      </c>
    </row>
    <row r="85" spans="1:45">
      <c r="A85" s="342" t="s">
        <v>892</v>
      </c>
      <c r="B85" s="429" t="s">
        <v>891</v>
      </c>
      <c r="C85" s="349"/>
      <c r="D85" s="343"/>
      <c r="E85" s="225">
        <f t="shared" si="5"/>
        <v>1948</v>
      </c>
      <c r="F85" s="61">
        <v>9.0090090090090058</v>
      </c>
      <c r="G85" s="61" t="str">
        <f>""</f>
        <v/>
      </c>
      <c r="H85" s="61" t="str">
        <f>""</f>
        <v/>
      </c>
      <c r="I85" s="61" t="str">
        <f>""</f>
        <v/>
      </c>
      <c r="J85" s="61" t="str">
        <f>""</f>
        <v/>
      </c>
      <c r="K85" s="61" t="str">
        <f>""</f>
        <v/>
      </c>
      <c r="L85" s="61" t="str">
        <f>""</f>
        <v/>
      </c>
      <c r="M85" s="61" t="str">
        <f>""</f>
        <v/>
      </c>
      <c r="N85" s="61" t="str">
        <f>""</f>
        <v/>
      </c>
      <c r="P85" s="61" t="str">
        <f>""</f>
        <v/>
      </c>
      <c r="Q85" s="61">
        <v>-2.1307131817178138</v>
      </c>
      <c r="R85" s="61">
        <v>3.5738368172623103</v>
      </c>
      <c r="T85" s="61" t="str">
        <f>""</f>
        <v/>
      </c>
      <c r="U85" s="61" t="str">
        <f>""</f>
        <v/>
      </c>
      <c r="W85" s="61" t="str">
        <f>""</f>
        <v/>
      </c>
      <c r="X85" s="61" t="str">
        <f>""</f>
        <v/>
      </c>
      <c r="Y85" s="61" t="str">
        <f>""</f>
        <v/>
      </c>
      <c r="Z85" s="61" t="str">
        <f>""</f>
        <v/>
      </c>
      <c r="AA85" s="61" t="str">
        <f>""</f>
        <v/>
      </c>
      <c r="AB85" s="61" t="str">
        <f>""</f>
        <v/>
      </c>
      <c r="AD85" s="61">
        <v>0.58148203369614571</v>
      </c>
      <c r="AE85" s="61">
        <v>1.1588881537847318</v>
      </c>
      <c r="AF85" s="61" t="str">
        <f>""</f>
        <v/>
      </c>
      <c r="AH85" s="61" t="str">
        <f>""</f>
        <v/>
      </c>
      <c r="AI85" s="61" t="str">
        <f>""</f>
        <v/>
      </c>
      <c r="AK85" s="61" t="str">
        <f>""</f>
        <v/>
      </c>
      <c r="AL85" s="61" t="str">
        <f>""</f>
        <v/>
      </c>
      <c r="AM85" s="61" t="str">
        <f>""</f>
        <v/>
      </c>
      <c r="AN85" s="61" t="str">
        <f>""</f>
        <v/>
      </c>
      <c r="AO85" s="61" t="str">
        <f>""</f>
        <v/>
      </c>
      <c r="AQ85" s="61" t="str">
        <f>""</f>
        <v/>
      </c>
      <c r="AS85" s="61">
        <v>8.9348516244314169E-2</v>
      </c>
    </row>
    <row r="86" spans="1:45">
      <c r="A86" s="342" t="s">
        <v>893</v>
      </c>
      <c r="B86" s="431"/>
      <c r="C86" s="405"/>
      <c r="D86" s="343"/>
      <c r="E86" s="225">
        <f t="shared" si="5"/>
        <v>1949</v>
      </c>
      <c r="F86" s="61">
        <v>0.82644628099173278</v>
      </c>
      <c r="G86" s="61" t="str">
        <f>""</f>
        <v/>
      </c>
      <c r="H86" s="61" t="str">
        <f>""</f>
        <v/>
      </c>
      <c r="I86" s="61" t="str">
        <f>""</f>
        <v/>
      </c>
      <c r="J86" s="61" t="str">
        <f>""</f>
        <v/>
      </c>
      <c r="K86" s="61" t="str">
        <f>""</f>
        <v/>
      </c>
      <c r="L86" s="61" t="str">
        <f>""</f>
        <v/>
      </c>
      <c r="M86" s="61" t="str">
        <f>""</f>
        <v/>
      </c>
      <c r="N86" s="61" t="str">
        <f>""</f>
        <v/>
      </c>
      <c r="P86" s="61" t="str">
        <f>""</f>
        <v/>
      </c>
      <c r="Q86" s="61">
        <v>13.096446700507602</v>
      </c>
      <c r="R86" s="61">
        <v>9.895833333333325</v>
      </c>
      <c r="T86" s="61" t="str">
        <f>""</f>
        <v/>
      </c>
      <c r="U86" s="61" t="str">
        <f>""</f>
        <v/>
      </c>
      <c r="W86" s="61" t="str">
        <f>""</f>
        <v/>
      </c>
      <c r="X86" s="61" t="str">
        <f>""</f>
        <v/>
      </c>
      <c r="Y86" s="61" t="str">
        <f>""</f>
        <v/>
      </c>
      <c r="Z86" s="61" t="str">
        <f>""</f>
        <v/>
      </c>
      <c r="AA86" s="61" t="str">
        <f>""</f>
        <v/>
      </c>
      <c r="AB86" s="61" t="str">
        <f>""</f>
        <v/>
      </c>
      <c r="AD86" s="61">
        <v>14.527127186480859</v>
      </c>
      <c r="AE86" s="61">
        <v>20.362560932696105</v>
      </c>
      <c r="AF86" s="61" t="str">
        <f>""</f>
        <v/>
      </c>
      <c r="AH86" s="61" t="str">
        <f>""</f>
        <v/>
      </c>
      <c r="AI86" s="61" t="str">
        <f>""</f>
        <v/>
      </c>
      <c r="AK86" s="61" t="str">
        <f>""</f>
        <v/>
      </c>
      <c r="AL86" s="61" t="str">
        <f>""</f>
        <v/>
      </c>
      <c r="AM86" s="61" t="str">
        <f>""</f>
        <v/>
      </c>
      <c r="AN86" s="61" t="str">
        <f>""</f>
        <v/>
      </c>
      <c r="AO86" s="61" t="str">
        <f>""</f>
        <v/>
      </c>
      <c r="AQ86" s="61" t="str">
        <f>""</f>
        <v/>
      </c>
      <c r="AS86" s="61">
        <v>3.6403925292814332</v>
      </c>
    </row>
    <row r="87" spans="1:45">
      <c r="A87" s="342" t="s">
        <v>1105</v>
      </c>
      <c r="B87" s="429" t="s">
        <v>900</v>
      </c>
      <c r="C87" s="349"/>
      <c r="D87" s="343"/>
      <c r="E87" s="225">
        <f t="shared" si="5"/>
        <v>1950</v>
      </c>
      <c r="F87" s="61">
        <v>5.7377049180328044</v>
      </c>
      <c r="G87" s="61" t="str">
        <f>""</f>
        <v/>
      </c>
      <c r="H87" s="61" t="str">
        <f>""</f>
        <v/>
      </c>
      <c r="I87" s="61" t="str">
        <f>""</f>
        <v/>
      </c>
      <c r="J87" s="61" t="str">
        <f>""</f>
        <v/>
      </c>
      <c r="K87" s="61" t="str">
        <f>""</f>
        <v/>
      </c>
      <c r="L87" s="61" t="str">
        <f>""</f>
        <v/>
      </c>
      <c r="M87" s="61" t="str">
        <f>""</f>
        <v/>
      </c>
      <c r="N87" s="61" t="str">
        <f>""</f>
        <v/>
      </c>
      <c r="P87" s="61">
        <v>-7.2786799999999996</v>
      </c>
      <c r="Q87" s="61">
        <v>17.404747656094145</v>
      </c>
      <c r="R87" s="61">
        <v>25.651658767772535</v>
      </c>
      <c r="T87" s="61" t="str">
        <f>""</f>
        <v/>
      </c>
      <c r="U87" s="61" t="str">
        <f>""</f>
        <v/>
      </c>
      <c r="W87" s="61" t="str">
        <f>""</f>
        <v/>
      </c>
      <c r="X87" s="61" t="str">
        <f>""</f>
        <v/>
      </c>
      <c r="Y87" s="61" t="str">
        <f>""</f>
        <v/>
      </c>
      <c r="Z87" s="61" t="str">
        <f>""</f>
        <v/>
      </c>
      <c r="AA87" s="61" t="str">
        <f>""</f>
        <v/>
      </c>
      <c r="AB87" s="61" t="str">
        <f>""</f>
        <v/>
      </c>
      <c r="AD87" s="61">
        <v>24.242816463888197</v>
      </c>
      <c r="AE87" s="61">
        <v>27.566230902687792</v>
      </c>
      <c r="AF87" s="61" t="str">
        <f>""</f>
        <v/>
      </c>
      <c r="AH87" s="61" t="str">
        <f>""</f>
        <v/>
      </c>
      <c r="AI87" s="61" t="str">
        <f>""</f>
        <v/>
      </c>
      <c r="AK87" s="61" t="str">
        <f>""</f>
        <v/>
      </c>
      <c r="AL87" s="61" t="str">
        <f>""</f>
        <v/>
      </c>
      <c r="AM87" s="61" t="str">
        <f>""</f>
        <v/>
      </c>
      <c r="AN87" s="61" t="str">
        <f>""</f>
        <v/>
      </c>
      <c r="AO87" s="61" t="str">
        <f>""</f>
        <v/>
      </c>
      <c r="AQ87" s="61" t="str">
        <f>""</f>
        <v/>
      </c>
      <c r="AS87" s="61">
        <v>6.0476481368356705</v>
      </c>
    </row>
    <row r="88" spans="1:45">
      <c r="A88" s="342"/>
      <c r="B88" s="430"/>
      <c r="C88" s="342"/>
      <c r="D88" s="343"/>
      <c r="E88" s="225">
        <f t="shared" si="5"/>
        <v>1951</v>
      </c>
      <c r="F88" s="61">
        <v>10.852713178294572</v>
      </c>
      <c r="G88" s="61" t="str">
        <f>""</f>
        <v/>
      </c>
      <c r="H88" s="61" t="str">
        <f>""</f>
        <v/>
      </c>
      <c r="I88" s="61" t="str">
        <f>""</f>
        <v/>
      </c>
      <c r="J88" s="61" t="str">
        <f>""</f>
        <v/>
      </c>
      <c r="K88" s="61" t="str">
        <f>""</f>
        <v/>
      </c>
      <c r="L88" s="61" t="str">
        <f>""</f>
        <v/>
      </c>
      <c r="M88" s="61" t="str">
        <f>""</f>
        <v/>
      </c>
      <c r="N88" s="61" t="str">
        <f>""</f>
        <v/>
      </c>
      <c r="P88" s="61">
        <v>62.947699999999998</v>
      </c>
      <c r="Q88" s="61">
        <v>14.361566561889404</v>
      </c>
      <c r="R88" s="61">
        <v>14.049976426214062</v>
      </c>
      <c r="T88" s="61" t="str">
        <f>""</f>
        <v/>
      </c>
      <c r="U88" s="61" t="str">
        <f>""</f>
        <v/>
      </c>
      <c r="W88" s="61" t="str">
        <f>""</f>
        <v/>
      </c>
      <c r="X88" s="61" t="str">
        <f>""</f>
        <v/>
      </c>
      <c r="Y88" s="61" t="str">
        <f>""</f>
        <v/>
      </c>
      <c r="Z88" s="61" t="str">
        <f>""</f>
        <v/>
      </c>
      <c r="AA88" s="61" t="str">
        <f>""</f>
        <v/>
      </c>
      <c r="AB88" s="61" t="str">
        <f>""</f>
        <v/>
      </c>
      <c r="AD88" s="61">
        <v>18.095634961975193</v>
      </c>
      <c r="AE88" s="61">
        <v>22.947237706527158</v>
      </c>
      <c r="AF88" s="61" t="str">
        <f>""</f>
        <v/>
      </c>
      <c r="AH88" s="61" t="str">
        <f>""</f>
        <v/>
      </c>
      <c r="AI88" s="61" t="str">
        <f>""</f>
        <v/>
      </c>
      <c r="AK88" s="61" t="str">
        <f>""</f>
        <v/>
      </c>
      <c r="AL88" s="61" t="str">
        <f>""</f>
        <v/>
      </c>
      <c r="AM88" s="61" t="str">
        <f>""</f>
        <v/>
      </c>
      <c r="AN88" s="61" t="str">
        <f>""</f>
        <v/>
      </c>
      <c r="AO88" s="61" t="str">
        <f>""</f>
        <v/>
      </c>
      <c r="AQ88" s="61" t="str">
        <f>""</f>
        <v/>
      </c>
      <c r="AS88" s="61">
        <v>4.4066820276497776</v>
      </c>
    </row>
    <row r="89" spans="1:45">
      <c r="A89" s="342"/>
      <c r="B89" s="430"/>
      <c r="C89" s="342"/>
      <c r="D89" s="343"/>
      <c r="E89" s="225">
        <f t="shared" si="5"/>
        <v>1952</v>
      </c>
      <c r="F89" s="61">
        <v>-1.3986013986014068</v>
      </c>
      <c r="G89" s="61" t="str">
        <f>""</f>
        <v/>
      </c>
      <c r="H89" s="61" t="str">
        <f>""</f>
        <v/>
      </c>
      <c r="I89" s="61" t="str">
        <f>""</f>
        <v/>
      </c>
      <c r="J89" s="61" t="str">
        <f>""</f>
        <v/>
      </c>
      <c r="K89" s="61" t="str">
        <f>""</f>
        <v/>
      </c>
      <c r="L89" s="61" t="str">
        <f>""</f>
        <v/>
      </c>
      <c r="M89" s="61" t="str">
        <f>""</f>
        <v/>
      </c>
      <c r="N89" s="61" t="str">
        <f>""</f>
        <v/>
      </c>
      <c r="P89" s="61">
        <v>118.3789</v>
      </c>
      <c r="Q89" s="61">
        <v>8.4203097723136278</v>
      </c>
      <c r="R89" s="61">
        <v>8.2265398925175592</v>
      </c>
      <c r="T89" s="61" t="str">
        <f>""</f>
        <v/>
      </c>
      <c r="U89" s="61" t="str">
        <f>""</f>
        <v/>
      </c>
      <c r="W89" s="61" t="str">
        <f>""</f>
        <v/>
      </c>
      <c r="X89" s="61" t="str">
        <f>""</f>
        <v/>
      </c>
      <c r="Y89" s="61" t="str">
        <f>""</f>
        <v/>
      </c>
      <c r="Z89" s="61" t="str">
        <f>""</f>
        <v/>
      </c>
      <c r="AA89" s="61" t="str">
        <f>""</f>
        <v/>
      </c>
      <c r="AB89" s="61" t="str">
        <f>""</f>
        <v/>
      </c>
      <c r="AD89" s="61">
        <v>11.017995765702171</v>
      </c>
      <c r="AE89" s="61">
        <v>14.735479520420158</v>
      </c>
      <c r="AF89" s="61" t="str">
        <f>""</f>
        <v/>
      </c>
      <c r="AH89" s="61" t="str">
        <f>""</f>
        <v/>
      </c>
      <c r="AI89" s="61" t="str">
        <f>""</f>
        <v/>
      </c>
      <c r="AK89" s="61" t="str">
        <f>""</f>
        <v/>
      </c>
      <c r="AL89" s="61" t="str">
        <f>""</f>
        <v/>
      </c>
      <c r="AM89" s="61" t="str">
        <f>""</f>
        <v/>
      </c>
      <c r="AN89" s="61" t="str">
        <f>""</f>
        <v/>
      </c>
      <c r="AO89" s="61" t="str">
        <f>""</f>
        <v/>
      </c>
      <c r="AQ89" s="61" t="str">
        <f>""</f>
        <v/>
      </c>
      <c r="AS89" s="61">
        <v>10.744827586206895</v>
      </c>
    </row>
    <row r="90" spans="1:45">
      <c r="A90" s="342"/>
      <c r="B90" s="430"/>
      <c r="C90" s="342"/>
      <c r="D90" s="343"/>
      <c r="E90" s="225">
        <f t="shared" si="5"/>
        <v>1953</v>
      </c>
      <c r="F90" s="61">
        <v>0</v>
      </c>
      <c r="G90" s="61" t="str">
        <f>""</f>
        <v/>
      </c>
      <c r="H90" s="61" t="str">
        <f>""</f>
        <v/>
      </c>
      <c r="I90" s="61" t="str">
        <f>""</f>
        <v/>
      </c>
      <c r="J90" s="61" t="str">
        <f>""</f>
        <v/>
      </c>
      <c r="K90" s="61" t="str">
        <f>""</f>
        <v/>
      </c>
      <c r="L90" s="61" t="str">
        <f>""</f>
        <v/>
      </c>
      <c r="M90" s="61" t="str">
        <f>""</f>
        <v/>
      </c>
      <c r="N90" s="61" t="str">
        <f>""</f>
        <v/>
      </c>
      <c r="P90" s="61">
        <v>4.2218200000000001</v>
      </c>
      <c r="Q90" s="61">
        <v>-3.7684138403562883</v>
      </c>
      <c r="R90" s="61">
        <v>-2.7501909854851014</v>
      </c>
      <c r="T90" s="61" t="str">
        <f>""</f>
        <v/>
      </c>
      <c r="U90" s="61" t="str">
        <f>""</f>
        <v/>
      </c>
      <c r="W90" s="61" t="str">
        <f>""</f>
        <v/>
      </c>
      <c r="X90" s="61" t="str">
        <f>""</f>
        <v/>
      </c>
      <c r="Y90" s="61" t="str">
        <f>""</f>
        <v/>
      </c>
      <c r="Z90" s="61" t="str">
        <f>""</f>
        <v/>
      </c>
      <c r="AA90" s="61" t="str">
        <f>""</f>
        <v/>
      </c>
      <c r="AB90" s="61" t="str">
        <f>""</f>
        <v/>
      </c>
      <c r="AD90" s="61">
        <v>5.188716726261422</v>
      </c>
      <c r="AE90" s="61">
        <v>0.34600340339705493</v>
      </c>
      <c r="AF90" s="61" t="str">
        <f>""</f>
        <v/>
      </c>
      <c r="AH90" s="61" t="str">
        <f>""</f>
        <v/>
      </c>
      <c r="AI90" s="61" t="str">
        <f>""</f>
        <v/>
      </c>
      <c r="AK90" s="61" t="str">
        <f>""</f>
        <v/>
      </c>
      <c r="AL90" s="61" t="str">
        <f>""</f>
        <v/>
      </c>
      <c r="AM90" s="61" t="str">
        <f>""</f>
        <v/>
      </c>
      <c r="AN90" s="61" t="str">
        <f>""</f>
        <v/>
      </c>
      <c r="AO90" s="61" t="str">
        <f>""</f>
        <v/>
      </c>
      <c r="AQ90" s="61" t="str">
        <f>""</f>
        <v/>
      </c>
      <c r="AS90" s="61">
        <v>0.69686411149827432</v>
      </c>
    </row>
    <row r="91" spans="1:45">
      <c r="A91" s="345" t="s">
        <v>700</v>
      </c>
      <c r="B91" s="432"/>
      <c r="C91" s="344"/>
      <c r="D91" s="343"/>
      <c r="E91" s="225">
        <f t="shared" si="5"/>
        <v>1954</v>
      </c>
      <c r="F91" s="61">
        <v>0</v>
      </c>
      <c r="G91" s="61" t="str">
        <f>""</f>
        <v/>
      </c>
      <c r="H91" s="61" t="str">
        <f>""</f>
        <v/>
      </c>
      <c r="I91" s="61" t="str">
        <f>""</f>
        <v/>
      </c>
      <c r="J91" s="61" t="str">
        <f>""</f>
        <v/>
      </c>
      <c r="K91" s="61" t="str">
        <f>""</f>
        <v/>
      </c>
      <c r="L91" s="61" t="str">
        <f>""</f>
        <v/>
      </c>
      <c r="M91" s="61" t="str">
        <f>""</f>
        <v/>
      </c>
      <c r="N91" s="61" t="str">
        <f>""</f>
        <v/>
      </c>
      <c r="P91" s="61">
        <v>-5.78383</v>
      </c>
      <c r="Q91" s="61">
        <v>43.962264150943398</v>
      </c>
      <c r="R91" s="61">
        <v>39.827179890023558</v>
      </c>
      <c r="T91" s="61" t="str">
        <f>""</f>
        <v/>
      </c>
      <c r="U91" s="61" t="str">
        <f>""</f>
        <v/>
      </c>
      <c r="W91" s="61" t="str">
        <f>""</f>
        <v/>
      </c>
      <c r="X91" s="61" t="str">
        <f>""</f>
        <v/>
      </c>
      <c r="Y91" s="61" t="str">
        <f>""</f>
        <v/>
      </c>
      <c r="Z91" s="61" t="str">
        <f>""</f>
        <v/>
      </c>
      <c r="AA91" s="61" t="str">
        <f>""</f>
        <v/>
      </c>
      <c r="AB91" s="61" t="str">
        <f>""</f>
        <v/>
      </c>
      <c r="AD91" s="61">
        <v>38.306390693458226</v>
      </c>
      <c r="AE91" s="61">
        <v>52.875091314591472</v>
      </c>
      <c r="AF91" s="61" t="str">
        <f>""</f>
        <v/>
      </c>
      <c r="AH91" s="61" t="str">
        <f>""</f>
        <v/>
      </c>
      <c r="AI91" s="61" t="str">
        <f>""</f>
        <v/>
      </c>
      <c r="AK91" s="61" t="str">
        <f>""</f>
        <v/>
      </c>
      <c r="AL91" s="61" t="str">
        <f>""</f>
        <v/>
      </c>
      <c r="AM91" s="61" t="str">
        <f>""</f>
        <v/>
      </c>
      <c r="AN91" s="61" t="str">
        <f>""</f>
        <v/>
      </c>
      <c r="AO91" s="61" t="str">
        <f>""</f>
        <v/>
      </c>
      <c r="AQ91" s="61">
        <v>-1.8653580738086872</v>
      </c>
      <c r="AS91" s="61">
        <v>0.92272202998846531</v>
      </c>
    </row>
    <row r="92" spans="1:45">
      <c r="A92" s="344" t="s">
        <v>699</v>
      </c>
      <c r="B92" s="432"/>
      <c r="C92" s="344"/>
      <c r="D92" s="343"/>
      <c r="E92" s="225">
        <f t="shared" si="5"/>
        <v>1955</v>
      </c>
      <c r="F92" s="61">
        <v>0.70921985815601829</v>
      </c>
      <c r="G92" s="61" t="str">
        <f>""</f>
        <v/>
      </c>
      <c r="H92" s="61" t="str">
        <f>""</f>
        <v/>
      </c>
      <c r="I92" s="61" t="str">
        <f>""</f>
        <v/>
      </c>
      <c r="J92" s="61" t="str">
        <f>""</f>
        <v/>
      </c>
      <c r="K92" s="61" t="str">
        <f>""</f>
        <v/>
      </c>
      <c r="L92" s="61" t="str">
        <f>""</f>
        <v/>
      </c>
      <c r="M92" s="61" t="str">
        <f>""</f>
        <v/>
      </c>
      <c r="N92" s="61" t="str">
        <f>""</f>
        <v/>
      </c>
      <c r="P92" s="61">
        <v>19.54562</v>
      </c>
      <c r="Q92" s="61">
        <v>20.774499863992666</v>
      </c>
      <c r="R92" s="61">
        <v>24.016853932584258</v>
      </c>
      <c r="T92" s="61" t="str">
        <f>""</f>
        <v/>
      </c>
      <c r="U92" s="61" t="str">
        <f>""</f>
        <v/>
      </c>
      <c r="W92" s="61" t="str">
        <f>""</f>
        <v/>
      </c>
      <c r="X92" s="61" t="str">
        <f>""</f>
        <v/>
      </c>
      <c r="Y92" s="61" t="str">
        <f>""</f>
        <v/>
      </c>
      <c r="Z92" s="61" t="str">
        <f>""</f>
        <v/>
      </c>
      <c r="AA92" s="61" t="str">
        <f>""</f>
        <v/>
      </c>
      <c r="AB92" s="61" t="str">
        <f>""</f>
        <v/>
      </c>
      <c r="AD92" s="61">
        <v>18.804959309629133</v>
      </c>
      <c r="AE92" s="61">
        <v>24.824761216389746</v>
      </c>
      <c r="AF92" s="61" t="str">
        <f>""</f>
        <v/>
      </c>
      <c r="AH92" s="61" t="str">
        <f>""</f>
        <v/>
      </c>
      <c r="AI92" s="61" t="str">
        <f>""</f>
        <v/>
      </c>
      <c r="AK92" s="61" t="str">
        <f>""</f>
        <v/>
      </c>
      <c r="AL92" s="61" t="str">
        <f>""</f>
        <v/>
      </c>
      <c r="AM92" s="61" t="str">
        <f>""</f>
        <v/>
      </c>
      <c r="AN92" s="61" t="str">
        <f>""</f>
        <v/>
      </c>
      <c r="AO92" s="61" t="str">
        <f>""</f>
        <v/>
      </c>
      <c r="AQ92" s="61">
        <v>1.70581767022282</v>
      </c>
      <c r="AS92" s="61">
        <v>0</v>
      </c>
    </row>
    <row r="93" spans="1:45">
      <c r="A93" s="342" t="s">
        <v>701</v>
      </c>
      <c r="B93" s="430" t="s">
        <v>711</v>
      </c>
      <c r="C93" s="342"/>
      <c r="D93" s="343"/>
      <c r="E93" s="225">
        <f t="shared" si="5"/>
        <v>1956</v>
      </c>
      <c r="F93" s="61">
        <v>2.8169014084507005</v>
      </c>
      <c r="G93" s="61" t="str">
        <f>""</f>
        <v/>
      </c>
      <c r="H93" s="61" t="str">
        <f>""</f>
        <v/>
      </c>
      <c r="I93" s="61" t="str">
        <f>""</f>
        <v/>
      </c>
      <c r="J93" s="61" t="str">
        <f>""</f>
        <v/>
      </c>
      <c r="K93" s="61" t="str">
        <f>""</f>
        <v/>
      </c>
      <c r="L93" s="61" t="str">
        <f>""</f>
        <v/>
      </c>
      <c r="M93" s="61" t="str">
        <f>""</f>
        <v/>
      </c>
      <c r="N93" s="61" t="str">
        <f>""</f>
        <v/>
      </c>
      <c r="P93" s="61">
        <v>28.999980000000001</v>
      </c>
      <c r="Q93" s="61">
        <v>2.2665847665847672</v>
      </c>
      <c r="R93" s="61">
        <v>2.8992072480181319</v>
      </c>
      <c r="T93" s="61" t="str">
        <f>""</f>
        <v/>
      </c>
      <c r="U93" s="61" t="str">
        <f>""</f>
        <v/>
      </c>
      <c r="W93" s="61" t="str">
        <f>""</f>
        <v/>
      </c>
      <c r="X93" s="61" t="str">
        <f>""</f>
        <v/>
      </c>
      <c r="Y93" s="61" t="str">
        <f>""</f>
        <v/>
      </c>
      <c r="Z93" s="61" t="str">
        <f>""</f>
        <v/>
      </c>
      <c r="AA93" s="61" t="str">
        <f>""</f>
        <v/>
      </c>
      <c r="AB93" s="61" t="str">
        <f>""</f>
        <v/>
      </c>
      <c r="AD93" s="61">
        <v>11.258734828981254</v>
      </c>
      <c r="AE93" s="61">
        <v>11.290266696751306</v>
      </c>
      <c r="AF93" s="61" t="str">
        <f>""</f>
        <v/>
      </c>
      <c r="AH93" s="61" t="str">
        <f>""</f>
        <v/>
      </c>
      <c r="AI93" s="61" t="str">
        <f>""</f>
        <v/>
      </c>
      <c r="AK93" s="61" t="str">
        <f>""</f>
        <v/>
      </c>
      <c r="AL93" s="61" t="str">
        <f>""</f>
        <v/>
      </c>
      <c r="AM93" s="61" t="str">
        <f>""</f>
        <v/>
      </c>
      <c r="AN93" s="61" t="str">
        <f>""</f>
        <v/>
      </c>
      <c r="AO93" s="61" t="str">
        <f>""</f>
        <v/>
      </c>
      <c r="AQ93" s="61">
        <v>6.1972935120857109</v>
      </c>
      <c r="AS93" s="61">
        <v>0.91428571428571193</v>
      </c>
    </row>
    <row r="94" spans="1:45">
      <c r="A94" s="342" t="s">
        <v>702</v>
      </c>
      <c r="B94" s="430"/>
      <c r="C94" s="342"/>
      <c r="D94" s="343"/>
      <c r="E94" s="225">
        <f t="shared" si="5"/>
        <v>1957</v>
      </c>
      <c r="F94" s="61">
        <v>2.0547945205479534</v>
      </c>
      <c r="G94" s="61" t="str">
        <f>""</f>
        <v/>
      </c>
      <c r="H94" s="61" t="str">
        <f>""</f>
        <v/>
      </c>
      <c r="I94" s="61" t="str">
        <f>""</f>
        <v/>
      </c>
      <c r="J94" s="61" t="str">
        <f>""</f>
        <v/>
      </c>
      <c r="K94" s="61" t="str">
        <f>""</f>
        <v/>
      </c>
      <c r="L94" s="61" t="str">
        <f>""</f>
        <v/>
      </c>
      <c r="M94" s="61" t="str">
        <f>""</f>
        <v/>
      </c>
      <c r="N94" s="61" t="str">
        <f>""</f>
        <v/>
      </c>
      <c r="P94" s="61">
        <v>-13.58306</v>
      </c>
      <c r="Q94" s="61">
        <v>-12.769535707850322</v>
      </c>
      <c r="R94" s="61">
        <v>-9.48712304644509</v>
      </c>
      <c r="T94" s="61" t="str">
        <f>""</f>
        <v/>
      </c>
      <c r="U94" s="61" t="str">
        <f>""</f>
        <v/>
      </c>
      <c r="W94" s="61" t="str">
        <f>""</f>
        <v/>
      </c>
      <c r="X94" s="61" t="str">
        <f>""</f>
        <v/>
      </c>
      <c r="Y94" s="61" t="str">
        <f>""</f>
        <v/>
      </c>
      <c r="Z94" s="61" t="str">
        <f>""</f>
        <v/>
      </c>
      <c r="AA94" s="61" t="str">
        <f>""</f>
        <v/>
      </c>
      <c r="AB94" s="61" t="str">
        <f>""</f>
        <v/>
      </c>
      <c r="AD94" s="61">
        <v>-9.0202884178339779</v>
      </c>
      <c r="AE94" s="61">
        <v>-11.709688442058431</v>
      </c>
      <c r="AF94" s="61" t="str">
        <f>""</f>
        <v/>
      </c>
      <c r="AH94" s="61" t="str">
        <f>""</f>
        <v/>
      </c>
      <c r="AI94" s="61" t="str">
        <f>""</f>
        <v/>
      </c>
      <c r="AK94" s="61" t="str">
        <f>""</f>
        <v/>
      </c>
      <c r="AL94" s="61" t="str">
        <f>""</f>
        <v/>
      </c>
      <c r="AM94" s="61" t="str">
        <f>""</f>
        <v/>
      </c>
      <c r="AN94" s="61" t="str">
        <f>""</f>
        <v/>
      </c>
      <c r="AO94" s="61" t="str">
        <f>""</f>
        <v/>
      </c>
      <c r="AQ94" s="61">
        <v>2.1642873296065179</v>
      </c>
      <c r="AS94" s="61">
        <v>2.7180067950169917</v>
      </c>
    </row>
    <row r="95" spans="1:45">
      <c r="A95" s="342" t="s">
        <v>709</v>
      </c>
      <c r="B95" s="430"/>
      <c r="C95" s="342"/>
      <c r="D95" s="343"/>
      <c r="E95" s="225">
        <f t="shared" si="5"/>
        <v>1958</v>
      </c>
      <c r="F95" s="61">
        <v>2.6845637583892579</v>
      </c>
      <c r="G95" s="61" t="str">
        <f>""</f>
        <v/>
      </c>
      <c r="H95" s="61" t="str">
        <f>""</f>
        <v/>
      </c>
      <c r="I95" s="61" t="str">
        <f>""</f>
        <v/>
      </c>
      <c r="J95" s="61" t="str">
        <f>""</f>
        <v/>
      </c>
      <c r="K95" s="61" t="str">
        <f>""</f>
        <v/>
      </c>
      <c r="L95" s="61" t="str">
        <f>""</f>
        <v/>
      </c>
      <c r="M95" s="61" t="str">
        <f>""</f>
        <v/>
      </c>
      <c r="N95" s="61" t="str">
        <f>""</f>
        <v/>
      </c>
      <c r="P95" s="61">
        <v>40.457279999999997</v>
      </c>
      <c r="Q95" s="61">
        <v>33.95992563519934</v>
      </c>
      <c r="R95" s="61">
        <v>35.262645914396899</v>
      </c>
      <c r="T95" s="61" t="str">
        <f>""</f>
        <v/>
      </c>
      <c r="U95" s="61" t="str">
        <f>""</f>
        <v/>
      </c>
      <c r="W95" s="61" t="str">
        <f>""</f>
        <v/>
      </c>
      <c r="X95" s="61" t="str">
        <f>""</f>
        <v/>
      </c>
      <c r="Y95" s="61" t="str">
        <f>""</f>
        <v/>
      </c>
      <c r="Z95" s="61" t="str">
        <f>""</f>
        <v/>
      </c>
      <c r="AA95" s="61" t="str">
        <f>""</f>
        <v/>
      </c>
      <c r="AB95" s="61" t="str">
        <f>""</f>
        <v/>
      </c>
      <c r="AD95" s="61">
        <v>41.547824507221364</v>
      </c>
      <c r="AE95" s="61">
        <v>43.354281884846714</v>
      </c>
      <c r="AF95" s="61" t="str">
        <f>""</f>
        <v/>
      </c>
      <c r="AH95" s="61" t="str">
        <f>""</f>
        <v/>
      </c>
      <c r="AI95" s="61" t="str">
        <f>""</f>
        <v/>
      </c>
      <c r="AK95" s="61" t="str">
        <f>""</f>
        <v/>
      </c>
      <c r="AL95" s="61" t="str">
        <f>""</f>
        <v/>
      </c>
      <c r="AM95" s="61" t="str">
        <f>""</f>
        <v/>
      </c>
      <c r="AN95" s="61" t="str">
        <f>""</f>
        <v/>
      </c>
      <c r="AO95" s="61" t="str">
        <f>""</f>
        <v/>
      </c>
      <c r="AQ95" s="61">
        <v>2.887408493182142</v>
      </c>
      <c r="AS95" s="61">
        <v>0.66152149944873617</v>
      </c>
    </row>
    <row r="96" spans="1:45">
      <c r="A96" s="342"/>
      <c r="B96" s="430"/>
      <c r="C96" s="342"/>
      <c r="D96" s="343"/>
      <c r="E96" s="225">
        <f t="shared" si="5"/>
        <v>1959</v>
      </c>
      <c r="F96" s="61">
        <v>1.3071895424836555</v>
      </c>
      <c r="G96" s="61" t="str">
        <f>""</f>
        <v/>
      </c>
      <c r="H96" s="61" t="str">
        <f>""</f>
        <v/>
      </c>
      <c r="I96" s="61" t="str">
        <f>""</f>
        <v/>
      </c>
      <c r="J96" s="61" t="str">
        <f>""</f>
        <v/>
      </c>
      <c r="K96" s="61" t="str">
        <f>""</f>
        <v/>
      </c>
      <c r="L96" s="61" t="str">
        <f>""</f>
        <v/>
      </c>
      <c r="M96" s="61" t="str">
        <f>""</f>
        <v/>
      </c>
      <c r="N96" s="61" t="str">
        <f>""</f>
        <v/>
      </c>
      <c r="P96" s="61">
        <v>31.25694</v>
      </c>
      <c r="Q96" s="61">
        <v>16.398526514178013</v>
      </c>
      <c r="R96" s="61">
        <v>4.3329737504494759</v>
      </c>
      <c r="T96" s="61" t="str">
        <f>""</f>
        <v/>
      </c>
      <c r="U96" s="61" t="str">
        <f>""</f>
        <v/>
      </c>
      <c r="W96" s="61" t="str">
        <f>""</f>
        <v/>
      </c>
      <c r="X96" s="61" t="str">
        <f>""</f>
        <v/>
      </c>
      <c r="Y96" s="61" t="str">
        <f>""</f>
        <v/>
      </c>
      <c r="Z96" s="61" t="str">
        <f>""</f>
        <v/>
      </c>
      <c r="AA96" s="61" t="str">
        <f>""</f>
        <v/>
      </c>
      <c r="AB96" s="61" t="str">
        <f>""</f>
        <v/>
      </c>
      <c r="AD96" s="61">
        <v>13.902971186549461</v>
      </c>
      <c r="AE96" s="61">
        <v>9.1368476525715678</v>
      </c>
      <c r="AF96" s="61">
        <v>25.6</v>
      </c>
      <c r="AH96" s="61" t="str">
        <f>""</f>
        <v/>
      </c>
      <c r="AI96" s="61" t="str">
        <f>""</f>
        <v/>
      </c>
      <c r="AK96" s="61" t="str">
        <f>""</f>
        <v/>
      </c>
      <c r="AL96" s="61" t="str">
        <f>""</f>
        <v/>
      </c>
      <c r="AM96" s="61" t="str">
        <f>""</f>
        <v/>
      </c>
      <c r="AN96" s="61" t="str">
        <f>""</f>
        <v/>
      </c>
      <c r="AO96" s="61" t="str">
        <f>""</f>
        <v/>
      </c>
      <c r="AQ96" s="61">
        <v>-5.6242784947655995</v>
      </c>
      <c r="AS96" s="61">
        <v>0.10952902519167917</v>
      </c>
    </row>
    <row r="97" spans="1:45">
      <c r="A97" s="342"/>
      <c r="B97" s="430"/>
      <c r="C97" s="342"/>
      <c r="D97" s="343"/>
      <c r="E97" s="225">
        <f t="shared" si="5"/>
        <v>1960</v>
      </c>
      <c r="F97" s="61">
        <v>1.2903225806451646</v>
      </c>
      <c r="G97" s="61" t="str">
        <f>""</f>
        <v/>
      </c>
      <c r="H97" s="61" t="str">
        <f>""</f>
        <v/>
      </c>
      <c r="I97" s="61" t="str">
        <f>""</f>
        <v/>
      </c>
      <c r="J97" s="61" t="str">
        <f>""</f>
        <v/>
      </c>
      <c r="K97" s="61" t="str">
        <f>""</f>
        <v/>
      </c>
      <c r="L97" s="61" t="str">
        <f>""</f>
        <v/>
      </c>
      <c r="M97" s="61" t="str">
        <f>""</f>
        <v/>
      </c>
      <c r="N97" s="61" t="str">
        <f>""</f>
        <v/>
      </c>
      <c r="P97" s="61">
        <v>55.073839999999997</v>
      </c>
      <c r="Q97" s="61">
        <v>-9.3426165803108816</v>
      </c>
      <c r="R97" s="61">
        <v>2.9122867482336723</v>
      </c>
      <c r="T97" s="61" t="str">
        <f>""</f>
        <v/>
      </c>
      <c r="U97" s="61" t="str">
        <f>""</f>
        <v/>
      </c>
      <c r="W97" s="61" t="str">
        <f>""</f>
        <v/>
      </c>
      <c r="X97" s="61" t="str">
        <f>""</f>
        <v/>
      </c>
      <c r="Y97" s="61" t="str">
        <f>""</f>
        <v/>
      </c>
      <c r="Z97" s="61" t="str">
        <f>""</f>
        <v/>
      </c>
      <c r="AA97" s="61" t="str">
        <f>""</f>
        <v/>
      </c>
      <c r="AB97" s="61" t="str">
        <f>""</f>
        <v/>
      </c>
      <c r="AD97" s="61">
        <v>0.87044705484660145</v>
      </c>
      <c r="AE97" s="61">
        <v>-0.8271649160257355</v>
      </c>
      <c r="AF97" s="61">
        <v>-12.101910828025487</v>
      </c>
      <c r="AH97" s="61" t="str">
        <f>""</f>
        <v/>
      </c>
      <c r="AI97" s="61" t="str">
        <f>""</f>
        <v/>
      </c>
      <c r="AK97" s="61" t="str">
        <f>""</f>
        <v/>
      </c>
      <c r="AL97" s="61" t="str">
        <f>""</f>
        <v/>
      </c>
      <c r="AM97" s="61" t="str">
        <f>""</f>
        <v/>
      </c>
      <c r="AN97" s="61" t="str">
        <f>""</f>
        <v/>
      </c>
      <c r="AO97" s="61" t="str">
        <f>""</f>
        <v/>
      </c>
      <c r="AQ97" s="61">
        <v>3.9341927647066344</v>
      </c>
      <c r="AS97" s="61">
        <v>0.76586433260392717</v>
      </c>
    </row>
    <row r="98" spans="1:45">
      <c r="A98" s="346" t="s">
        <v>715</v>
      </c>
      <c r="B98" s="433" t="s">
        <v>720</v>
      </c>
      <c r="C98" s="346"/>
      <c r="D98" s="343"/>
      <c r="E98" s="225">
        <f t="shared" si="5"/>
        <v>1961</v>
      </c>
      <c r="F98" s="61">
        <v>0</v>
      </c>
      <c r="G98" s="61" t="str">
        <f>""</f>
        <v/>
      </c>
      <c r="H98" s="61" t="str">
        <f>""</f>
        <v/>
      </c>
      <c r="I98" s="61" t="str">
        <f>""</f>
        <v/>
      </c>
      <c r="J98" s="61" t="str">
        <f>""</f>
        <v/>
      </c>
      <c r="K98" s="61" t="str">
        <f>""</f>
        <v/>
      </c>
      <c r="L98" s="61" t="str">
        <f>""</f>
        <v/>
      </c>
      <c r="M98" s="61" t="str">
        <f>""</f>
        <v/>
      </c>
      <c r="N98" s="61" t="str">
        <f>""</f>
        <v/>
      </c>
      <c r="P98" s="61">
        <v>5.59368</v>
      </c>
      <c r="Q98" s="61">
        <v>18.71275714819205</v>
      </c>
      <c r="R98" s="61">
        <v>15.656396517079706</v>
      </c>
      <c r="T98" s="61" t="str">
        <f>""</f>
        <v/>
      </c>
      <c r="U98" s="61" t="str">
        <f>""</f>
        <v/>
      </c>
      <c r="W98" s="61" t="str">
        <f>""</f>
        <v/>
      </c>
      <c r="X98" s="61" t="str">
        <f>""</f>
        <v/>
      </c>
      <c r="Y98" s="61" t="str">
        <f>""</f>
        <v/>
      </c>
      <c r="Z98" s="61" t="str">
        <f>""</f>
        <v/>
      </c>
      <c r="AA98" s="61" t="str">
        <f>""</f>
        <v/>
      </c>
      <c r="AB98" s="61" t="str">
        <f>""</f>
        <v/>
      </c>
      <c r="AD98" s="61">
        <v>24.684428060768539</v>
      </c>
      <c r="AE98" s="61">
        <v>25.812482102850119</v>
      </c>
      <c r="AF98" s="61">
        <v>2.1739130434782705</v>
      </c>
      <c r="AH98" s="61" t="str">
        <f>""</f>
        <v/>
      </c>
      <c r="AI98" s="61" t="str">
        <f>""</f>
        <v/>
      </c>
      <c r="AK98" s="61" t="str">
        <f>""</f>
        <v/>
      </c>
      <c r="AL98" s="61" t="str">
        <f>""</f>
        <v/>
      </c>
      <c r="AM98" s="61" t="str">
        <f>""</f>
        <v/>
      </c>
      <c r="AN98" s="61" t="str">
        <f>""</f>
        <v/>
      </c>
      <c r="AO98" s="61" t="str">
        <f>""</f>
        <v/>
      </c>
      <c r="AQ98" s="61">
        <v>0.77385246005885477</v>
      </c>
      <c r="AS98" s="61">
        <v>0.97719869706840434</v>
      </c>
    </row>
    <row r="99" spans="1:45">
      <c r="A99" s="342" t="s">
        <v>230</v>
      </c>
      <c r="B99" s="430" t="s">
        <v>721</v>
      </c>
      <c r="C99" s="342"/>
      <c r="D99" s="343"/>
      <c r="E99" s="225">
        <f t="shared" si="5"/>
        <v>1962</v>
      </c>
      <c r="F99" s="61">
        <v>1.9108280254777066</v>
      </c>
      <c r="G99" s="61" t="str">
        <f>""</f>
        <v/>
      </c>
      <c r="H99" s="61" t="str">
        <f>""</f>
        <v/>
      </c>
      <c r="I99" s="61" t="str">
        <f>""</f>
        <v/>
      </c>
      <c r="J99" s="61" t="str">
        <f>""</f>
        <v/>
      </c>
      <c r="K99" s="61" t="str">
        <f>""</f>
        <v/>
      </c>
      <c r="L99" s="61" t="str">
        <f>""</f>
        <v/>
      </c>
      <c r="M99" s="61" t="str">
        <f>""</f>
        <v/>
      </c>
      <c r="N99" s="61" t="str">
        <f>""</f>
        <v/>
      </c>
      <c r="P99" s="61">
        <v>-0.84950000000000003</v>
      </c>
      <c r="Q99" s="61">
        <v>-10.810515086030026</v>
      </c>
      <c r="R99" s="61">
        <v>-5.805704357897767</v>
      </c>
      <c r="T99" s="61" t="str">
        <f>""</f>
        <v/>
      </c>
      <c r="U99" s="61" t="str">
        <f>""</f>
        <v/>
      </c>
      <c r="W99" s="61" t="str">
        <f>""</f>
        <v/>
      </c>
      <c r="X99" s="61" t="str">
        <f>""</f>
        <v/>
      </c>
      <c r="Y99" s="61" t="str">
        <f>""</f>
        <v/>
      </c>
      <c r="Z99" s="61" t="str">
        <f>""</f>
        <v/>
      </c>
      <c r="AA99" s="61" t="str">
        <f>""</f>
        <v/>
      </c>
      <c r="AB99" s="61" t="str">
        <f>""</f>
        <v/>
      </c>
      <c r="AD99" s="61">
        <v>-7.1292584048200265</v>
      </c>
      <c r="AE99" s="61">
        <v>-9.6372767444098173</v>
      </c>
      <c r="AF99" s="61">
        <v>21.276595744680861</v>
      </c>
      <c r="AH99" s="61" t="str">
        <f>""</f>
        <v/>
      </c>
      <c r="AI99" s="61" t="str">
        <f>""</f>
        <v/>
      </c>
      <c r="AK99" s="61" t="str">
        <f>""</f>
        <v/>
      </c>
      <c r="AL99" s="61" t="str">
        <f>""</f>
        <v/>
      </c>
      <c r="AM99" s="61" t="str">
        <f>""</f>
        <v/>
      </c>
      <c r="AN99" s="61" t="str">
        <f>""</f>
        <v/>
      </c>
      <c r="AO99" s="61" t="str">
        <f>""</f>
        <v/>
      </c>
      <c r="AQ99" s="61">
        <v>2.9392906032277732</v>
      </c>
      <c r="AS99" s="61">
        <v>0.32258064516126339</v>
      </c>
    </row>
    <row r="100" spans="1:45">
      <c r="A100" s="342" t="s">
        <v>714</v>
      </c>
      <c r="B100" s="430" t="s">
        <v>713</v>
      </c>
      <c r="C100" s="342"/>
      <c r="D100" s="343"/>
      <c r="E100" s="225">
        <f t="shared" si="5"/>
        <v>1963</v>
      </c>
      <c r="F100" s="61">
        <v>1.8750000000000044</v>
      </c>
      <c r="G100" s="61" t="str">
        <f>""</f>
        <v/>
      </c>
      <c r="H100" s="61" t="str">
        <f>""</f>
        <v/>
      </c>
      <c r="I100" s="61" t="str">
        <f>""</f>
        <v/>
      </c>
      <c r="J100" s="61" t="str">
        <f>""</f>
        <v/>
      </c>
      <c r="K100" s="61" t="str">
        <f>""</f>
        <v/>
      </c>
      <c r="L100" s="61" t="str">
        <f>""</f>
        <v/>
      </c>
      <c r="M100" s="61" t="str">
        <f>""</f>
        <v/>
      </c>
      <c r="N100" s="61" t="str">
        <f>""</f>
        <v/>
      </c>
      <c r="P100" s="61">
        <v>-13.751469999999999</v>
      </c>
      <c r="Q100" s="61">
        <v>16.99892654500843</v>
      </c>
      <c r="R100" s="61">
        <v>17.506916692284037</v>
      </c>
      <c r="T100" s="61" t="str">
        <f>""</f>
        <v/>
      </c>
      <c r="U100" s="61" t="str">
        <f>""</f>
        <v/>
      </c>
      <c r="W100" s="61" t="str">
        <f>""</f>
        <v/>
      </c>
      <c r="X100" s="61" t="str">
        <f>""</f>
        <v/>
      </c>
      <c r="Y100" s="61" t="str">
        <f>""</f>
        <v/>
      </c>
      <c r="Z100" s="61" t="str">
        <f>""</f>
        <v/>
      </c>
      <c r="AA100" s="61" t="str">
        <f>""</f>
        <v/>
      </c>
      <c r="AB100" s="61" t="str">
        <f>""</f>
        <v/>
      </c>
      <c r="AD100" s="61">
        <v>14.371502990546015</v>
      </c>
      <c r="AE100" s="61">
        <v>20.130803160346655</v>
      </c>
      <c r="AF100" s="61">
        <v>8.1871345029239873</v>
      </c>
      <c r="AH100" s="61" t="str">
        <f>""</f>
        <v/>
      </c>
      <c r="AI100" s="61" t="str">
        <f>""</f>
        <v/>
      </c>
      <c r="AK100" s="61" t="str">
        <f>""</f>
        <v/>
      </c>
      <c r="AL100" s="61" t="str">
        <f>""</f>
        <v/>
      </c>
      <c r="AM100" s="61" t="str">
        <f>""</f>
        <v/>
      </c>
      <c r="AN100" s="61" t="str">
        <f>""</f>
        <v/>
      </c>
      <c r="AO100" s="61" t="str">
        <f>""</f>
        <v/>
      </c>
      <c r="AQ100" s="61">
        <v>0.81390337106355126</v>
      </c>
      <c r="AS100" s="61">
        <v>2.143622722400873</v>
      </c>
    </row>
    <row r="101" spans="1:45">
      <c r="A101" s="342" t="s">
        <v>712</v>
      </c>
      <c r="B101" s="434" t="s">
        <v>263</v>
      </c>
      <c r="C101" s="399"/>
      <c r="D101" s="343"/>
      <c r="E101" s="225">
        <f t="shared" si="5"/>
        <v>1964</v>
      </c>
      <c r="F101" s="61">
        <v>1.8404907975460238</v>
      </c>
      <c r="G101" s="61" t="str">
        <f>""</f>
        <v/>
      </c>
      <c r="H101" s="61" t="str">
        <f>""</f>
        <v/>
      </c>
      <c r="I101" s="61" t="str">
        <f>""</f>
        <v/>
      </c>
      <c r="J101" s="61" t="str">
        <f>""</f>
        <v/>
      </c>
      <c r="K101" s="61" t="str">
        <f>""</f>
        <v/>
      </c>
      <c r="L101" s="61" t="str">
        <f>""</f>
        <v/>
      </c>
      <c r="M101" s="61" t="str">
        <f>""</f>
        <v/>
      </c>
      <c r="N101" s="61" t="str">
        <f>""</f>
        <v/>
      </c>
      <c r="P101" s="61">
        <v>-0.69789999999999996</v>
      </c>
      <c r="Q101" s="61">
        <v>14.572383511370335</v>
      </c>
      <c r="R101" s="61">
        <v>12.648790058862014</v>
      </c>
      <c r="T101" s="61" t="str">
        <f>""</f>
        <v/>
      </c>
      <c r="U101" s="61" t="str">
        <f>""</f>
        <v/>
      </c>
      <c r="W101" s="61">
        <v>19.192270000000001</v>
      </c>
      <c r="X101" s="61" t="str">
        <f>""</f>
        <v/>
      </c>
      <c r="Y101" s="61" t="str">
        <f>""</f>
        <v/>
      </c>
      <c r="Z101" s="61" t="str">
        <f>""</f>
        <v/>
      </c>
      <c r="AA101" s="61" t="str">
        <f>""</f>
        <v/>
      </c>
      <c r="AB101" s="61" t="str">
        <f>""</f>
        <v/>
      </c>
      <c r="AD101" s="61">
        <v>13.569365076017959</v>
      </c>
      <c r="AE101" s="61">
        <v>15.975154543399395</v>
      </c>
      <c r="AF101" s="61">
        <v>10.270270270270277</v>
      </c>
      <c r="AH101" s="61" t="str">
        <f>""</f>
        <v/>
      </c>
      <c r="AI101" s="61" t="str">
        <f>""</f>
        <v/>
      </c>
      <c r="AK101" s="61" t="str">
        <f>""</f>
        <v/>
      </c>
      <c r="AL101" s="61" t="str">
        <f>""</f>
        <v/>
      </c>
      <c r="AM101" s="61" t="str">
        <f>""</f>
        <v/>
      </c>
      <c r="AN101" s="61" t="str">
        <f>""</f>
        <v/>
      </c>
      <c r="AO101" s="61" t="str">
        <f>""</f>
        <v/>
      </c>
      <c r="AQ101" s="61">
        <v>-0.55598488442363259</v>
      </c>
      <c r="AS101" s="61">
        <v>1.2591815320041944</v>
      </c>
    </row>
    <row r="102" spans="1:45">
      <c r="A102" s="398" t="s">
        <v>260</v>
      </c>
      <c r="B102" s="430"/>
      <c r="C102" s="342"/>
      <c r="D102" s="343"/>
      <c r="E102" s="225">
        <f t="shared" si="5"/>
        <v>1965</v>
      </c>
      <c r="F102" s="61">
        <v>3.0120481927710774</v>
      </c>
      <c r="G102" s="61" t="str">
        <f>""</f>
        <v/>
      </c>
      <c r="H102" s="61" t="str">
        <f>""</f>
        <v/>
      </c>
      <c r="I102" s="61" t="str">
        <f>""</f>
        <v/>
      </c>
      <c r="J102" s="61" t="str">
        <f>""</f>
        <v/>
      </c>
      <c r="K102" s="61" t="str">
        <f>""</f>
        <v/>
      </c>
      <c r="L102" s="61" t="str">
        <f>""</f>
        <v/>
      </c>
      <c r="M102" s="61" t="str">
        <f>""</f>
        <v/>
      </c>
      <c r="N102" s="61" t="str">
        <f>""</f>
        <v/>
      </c>
      <c r="P102" s="61">
        <v>16.54515</v>
      </c>
      <c r="Q102" s="61">
        <v>10.88282063308661</v>
      </c>
      <c r="R102" s="61">
        <v>8.3604273107291895</v>
      </c>
      <c r="T102" s="61" t="str">
        <f>""</f>
        <v/>
      </c>
      <c r="U102" s="61" t="str">
        <f>""</f>
        <v/>
      </c>
      <c r="W102" s="61">
        <v>116.0796</v>
      </c>
      <c r="X102" s="61" t="str">
        <f>""</f>
        <v/>
      </c>
      <c r="Y102" s="61" t="str">
        <f>""</f>
        <v/>
      </c>
      <c r="Z102" s="61" t="str">
        <f>""</f>
        <v/>
      </c>
      <c r="AA102" s="61" t="str">
        <f>""</f>
        <v/>
      </c>
      <c r="AB102" s="61" t="str">
        <f>""</f>
        <v/>
      </c>
      <c r="AD102" s="61">
        <v>24.616584351442693</v>
      </c>
      <c r="AE102" s="61">
        <v>10.30535246078168</v>
      </c>
      <c r="AF102" s="61">
        <v>8.333333333333325</v>
      </c>
      <c r="AH102" s="61" t="str">
        <f>""</f>
        <v/>
      </c>
      <c r="AI102" s="61" t="str">
        <f>""</f>
        <v/>
      </c>
      <c r="AK102" s="61" t="str">
        <f>""</f>
        <v/>
      </c>
      <c r="AL102" s="61" t="str">
        <f>""</f>
        <v/>
      </c>
      <c r="AM102" s="61" t="str">
        <f>""</f>
        <v/>
      </c>
      <c r="AN102" s="61" t="str">
        <f>""</f>
        <v/>
      </c>
      <c r="AO102" s="61" t="str">
        <f>""</f>
        <v/>
      </c>
      <c r="AQ102" s="61">
        <v>4.6071500270459476</v>
      </c>
      <c r="AS102" s="61">
        <v>1.6580310880829119</v>
      </c>
    </row>
    <row r="103" spans="1:45">
      <c r="A103" s="342"/>
      <c r="B103" s="430"/>
      <c r="C103" s="342"/>
      <c r="D103" s="343"/>
      <c r="E103" s="225">
        <f t="shared" si="5"/>
        <v>1966</v>
      </c>
      <c r="F103" s="61">
        <v>3.5087719298245501</v>
      </c>
      <c r="G103" s="61" t="str">
        <f>""</f>
        <v/>
      </c>
      <c r="H103" s="61" t="str">
        <f>""</f>
        <v/>
      </c>
      <c r="I103" s="61" t="str">
        <f>""</f>
        <v/>
      </c>
      <c r="J103" s="61" t="str">
        <f>""</f>
        <v/>
      </c>
      <c r="K103" s="61" t="str">
        <f>""</f>
        <v/>
      </c>
      <c r="L103" s="61" t="str">
        <f>""</f>
        <v/>
      </c>
      <c r="M103" s="61" t="str">
        <f>""</f>
        <v/>
      </c>
      <c r="N103" s="61" t="str">
        <f>""</f>
        <v/>
      </c>
      <c r="P103" s="61">
        <v>2.4170699999999998</v>
      </c>
      <c r="Q103" s="61">
        <v>-18.939190722819465</v>
      </c>
      <c r="R103" s="61">
        <v>-9.5049292756107953</v>
      </c>
      <c r="T103" s="61" t="str">
        <f>""</f>
        <v/>
      </c>
      <c r="U103" s="61" t="str">
        <f>""</f>
        <v/>
      </c>
      <c r="W103" s="61">
        <v>8.2905899999999999</v>
      </c>
      <c r="X103" s="61" t="str">
        <f>""</f>
        <v/>
      </c>
      <c r="Y103" s="61" t="str">
        <f>""</f>
        <v/>
      </c>
      <c r="Z103" s="61" t="str">
        <f>""</f>
        <v/>
      </c>
      <c r="AA103" s="61" t="str">
        <f>""</f>
        <v/>
      </c>
      <c r="AB103" s="61" t="str">
        <f>""</f>
        <v/>
      </c>
      <c r="AD103" s="61">
        <v>-4.8974909112581173</v>
      </c>
      <c r="AE103" s="61">
        <v>-7.6644519328565863</v>
      </c>
      <c r="AF103" s="61">
        <v>8.5972850678732939</v>
      </c>
      <c r="AH103" s="61" t="str">
        <f>""</f>
        <v/>
      </c>
      <c r="AI103" s="61" t="str">
        <f>""</f>
        <v/>
      </c>
      <c r="AK103" s="61" t="str">
        <f>""</f>
        <v/>
      </c>
      <c r="AL103" s="61" t="str">
        <f>""</f>
        <v/>
      </c>
      <c r="AM103" s="61" t="str">
        <f>""</f>
        <v/>
      </c>
      <c r="AN103" s="61" t="str">
        <f>""</f>
        <v/>
      </c>
      <c r="AO103" s="61" t="str">
        <f>""</f>
        <v/>
      </c>
      <c r="AQ103" s="61">
        <v>7.9272998554074992</v>
      </c>
      <c r="AS103" s="61">
        <v>1.2232415902140525</v>
      </c>
    </row>
    <row r="104" spans="1:45">
      <c r="A104" s="342"/>
      <c r="B104" s="430"/>
      <c r="C104" s="342"/>
      <c r="D104" s="343"/>
      <c r="E104" s="225">
        <f t="shared" si="5"/>
        <v>1967</v>
      </c>
      <c r="F104" s="61">
        <v>3.9548022598870025</v>
      </c>
      <c r="G104" s="61" t="str">
        <f>""</f>
        <v/>
      </c>
      <c r="H104" s="61" t="str">
        <f>""</f>
        <v/>
      </c>
      <c r="I104" s="61" t="str">
        <f>""</f>
        <v/>
      </c>
      <c r="J104" s="61" t="str">
        <f>""</f>
        <v/>
      </c>
      <c r="K104" s="61" t="str">
        <f>""</f>
        <v/>
      </c>
      <c r="L104" s="61" t="str">
        <f>""</f>
        <v/>
      </c>
      <c r="M104" s="61" t="str">
        <f>""</f>
        <v/>
      </c>
      <c r="N104" s="61" t="str">
        <f>""</f>
        <v/>
      </c>
      <c r="P104" s="61">
        <v>-11.61284</v>
      </c>
      <c r="Q104" s="61">
        <v>15.199378889892955</v>
      </c>
      <c r="R104" s="61">
        <v>12.539964476021325</v>
      </c>
      <c r="T104" s="61" t="str">
        <f>""</f>
        <v/>
      </c>
      <c r="U104" s="61" t="str">
        <f>""</f>
        <v/>
      </c>
      <c r="W104" s="61">
        <v>103.8173</v>
      </c>
      <c r="X104" s="61" t="str">
        <f>""</f>
        <v/>
      </c>
      <c r="Y104" s="61" t="str">
        <f>""</f>
        <v/>
      </c>
      <c r="Z104" s="61" t="str">
        <f>""</f>
        <v/>
      </c>
      <c r="AA104" s="61" t="str">
        <f>""</f>
        <v/>
      </c>
      <c r="AB104" s="61" t="str">
        <f>""</f>
        <v/>
      </c>
      <c r="AD104" s="61">
        <v>37.623964028889681</v>
      </c>
      <c r="AE104" s="61">
        <v>20.179739247043237</v>
      </c>
      <c r="AF104" s="61">
        <v>5.0000000000000044</v>
      </c>
      <c r="AH104" s="61" t="str">
        <f>""</f>
        <v/>
      </c>
      <c r="AI104" s="61" t="str">
        <f>""</f>
        <v/>
      </c>
      <c r="AK104" s="61" t="str">
        <f>""</f>
        <v/>
      </c>
      <c r="AL104" s="61" t="str">
        <f>""</f>
        <v/>
      </c>
      <c r="AM104" s="61" t="str">
        <f>""</f>
        <v/>
      </c>
      <c r="AN104" s="61" t="str">
        <f>""</f>
        <v/>
      </c>
      <c r="AO104" s="61" t="str">
        <f>""</f>
        <v/>
      </c>
      <c r="AQ104" s="61">
        <v>2.4816567184341887</v>
      </c>
      <c r="AS104" s="61">
        <v>2.3162134944612278</v>
      </c>
    </row>
    <row r="105" spans="1:45">
      <c r="A105" s="346" t="s">
        <v>364</v>
      </c>
      <c r="B105" s="433" t="s">
        <v>720</v>
      </c>
      <c r="C105" s="346"/>
      <c r="D105" s="343"/>
      <c r="E105" s="225">
        <f t="shared" si="5"/>
        <v>1968</v>
      </c>
      <c r="F105" s="61">
        <v>4.3478260869565188</v>
      </c>
      <c r="G105" s="61" t="str">
        <f>""</f>
        <v/>
      </c>
      <c r="H105" s="61" t="str">
        <f>""</f>
        <v/>
      </c>
      <c r="I105" s="61" t="str">
        <f>""</f>
        <v/>
      </c>
      <c r="J105" s="61" t="str">
        <f>""</f>
        <v/>
      </c>
      <c r="K105" s="61" t="str">
        <f>""</f>
        <v/>
      </c>
      <c r="L105" s="61" t="str">
        <f>""</f>
        <v/>
      </c>
      <c r="M105" s="61" t="str">
        <f>""</f>
        <v/>
      </c>
      <c r="N105" s="61" t="str">
        <f>""</f>
        <v/>
      </c>
      <c r="P105" s="61">
        <v>33.61356</v>
      </c>
      <c r="Q105" s="61">
        <v>4.2690943642209156</v>
      </c>
      <c r="R105" s="61">
        <v>7.3232323232323093</v>
      </c>
      <c r="T105" s="61" t="str">
        <f>""</f>
        <v/>
      </c>
      <c r="U105" s="61" t="str">
        <f>""</f>
        <v/>
      </c>
      <c r="W105" s="61">
        <v>40.865360000000003</v>
      </c>
      <c r="X105" s="199">
        <v>16.669830000000001</v>
      </c>
      <c r="Y105" s="61" t="str">
        <f>""</f>
        <v/>
      </c>
      <c r="Z105" s="61" t="str">
        <f>""</f>
        <v/>
      </c>
      <c r="AA105" s="61" t="str">
        <f>""</f>
        <v/>
      </c>
      <c r="AB105" s="61" t="str">
        <f>""</f>
        <v/>
      </c>
      <c r="AD105" s="61">
        <v>28.69063339556488</v>
      </c>
      <c r="AE105" s="61">
        <v>10.488893056734504</v>
      </c>
      <c r="AF105" s="61">
        <v>30.555555555555557</v>
      </c>
      <c r="AH105" s="61" t="str">
        <f>""</f>
        <v/>
      </c>
      <c r="AI105" s="61" t="str">
        <f>""</f>
        <v/>
      </c>
      <c r="AK105" s="61" t="str">
        <f>""</f>
        <v/>
      </c>
      <c r="AL105" s="61" t="str">
        <f>""</f>
        <v/>
      </c>
      <c r="AM105" s="61" t="str">
        <f>""</f>
        <v/>
      </c>
      <c r="AN105" s="61" t="str">
        <f>""</f>
        <v/>
      </c>
      <c r="AO105" s="61" t="str">
        <f>""</f>
        <v/>
      </c>
      <c r="AQ105" s="61">
        <v>5.0735294666697905</v>
      </c>
      <c r="AS105" s="61">
        <v>4.1338582677165281</v>
      </c>
    </row>
    <row r="106" spans="1:45">
      <c r="A106" s="342" t="s">
        <v>710</v>
      </c>
      <c r="B106" s="430" t="s">
        <v>721</v>
      </c>
      <c r="C106" s="342"/>
      <c r="D106" s="343"/>
      <c r="E106" s="225">
        <f t="shared" si="5"/>
        <v>1969</v>
      </c>
      <c r="F106" s="61">
        <v>4.6875000000000222</v>
      </c>
      <c r="G106" s="61" t="str">
        <f>""</f>
        <v/>
      </c>
      <c r="H106" s="61" t="str">
        <f>""</f>
        <v/>
      </c>
      <c r="I106" s="61" t="str">
        <f>""</f>
        <v/>
      </c>
      <c r="J106" s="61" t="str">
        <f>""</f>
        <v/>
      </c>
      <c r="K106" s="61" t="str">
        <f>""</f>
        <v/>
      </c>
      <c r="L106" s="61" t="str">
        <f>""</f>
        <v/>
      </c>
      <c r="M106" s="61" t="str">
        <f>""</f>
        <v/>
      </c>
      <c r="N106" s="61" t="str">
        <f>""</f>
        <v/>
      </c>
      <c r="P106" s="61">
        <v>37.557510000000001</v>
      </c>
      <c r="Q106" s="61">
        <v>-15.193642384105955</v>
      </c>
      <c r="R106" s="61">
        <v>-11.460784313725492</v>
      </c>
      <c r="T106" s="61" t="str">
        <f>""</f>
        <v/>
      </c>
      <c r="U106" s="61" t="str">
        <f>""</f>
        <v/>
      </c>
      <c r="W106" s="61">
        <v>-17.33699</v>
      </c>
      <c r="X106" s="200">
        <v>-11.64453</v>
      </c>
      <c r="Y106" s="61" t="str">
        <f>""</f>
        <v/>
      </c>
      <c r="Z106" s="61" t="str">
        <f>""</f>
        <v/>
      </c>
      <c r="AA106" s="61" t="str">
        <f>""</f>
        <v/>
      </c>
      <c r="AB106" s="61" t="str">
        <f>""</f>
        <v/>
      </c>
      <c r="AD106" s="61">
        <v>-16.952241103257936</v>
      </c>
      <c r="AE106" s="61">
        <v>-4.7642457018092106</v>
      </c>
      <c r="AF106" s="61">
        <v>-19.452887537993924</v>
      </c>
      <c r="AH106" s="61" t="str">
        <f>""</f>
        <v/>
      </c>
      <c r="AI106" s="61" t="str">
        <f>""</f>
        <v/>
      </c>
      <c r="AK106" s="61" t="str">
        <f>""</f>
        <v/>
      </c>
      <c r="AL106" s="61" t="str">
        <f>""</f>
        <v/>
      </c>
      <c r="AM106" s="61" t="str">
        <f>""</f>
        <v/>
      </c>
      <c r="AN106" s="61" t="str">
        <f>""</f>
        <v/>
      </c>
      <c r="AO106" s="61" t="str">
        <f>""</f>
        <v/>
      </c>
      <c r="AQ106" s="61">
        <v>7.5937234028254474</v>
      </c>
      <c r="AS106" s="61">
        <v>6.9943289224952743</v>
      </c>
    </row>
    <row r="107" spans="1:45">
      <c r="A107" s="342" t="s">
        <v>407</v>
      </c>
      <c r="B107" s="435" t="s">
        <v>367</v>
      </c>
      <c r="C107" s="348"/>
      <c r="D107" s="343"/>
      <c r="E107" s="225">
        <f t="shared" si="5"/>
        <v>1970</v>
      </c>
      <c r="F107" s="61">
        <v>0.99502487562188602</v>
      </c>
      <c r="G107" s="61">
        <v>-3.5999999999999996</v>
      </c>
      <c r="H107" s="61">
        <v>-2.5</v>
      </c>
      <c r="I107" s="61">
        <v>-16.100000000000001</v>
      </c>
      <c r="J107" s="61" t="str">
        <f>""</f>
        <v/>
      </c>
      <c r="K107" s="61" t="str">
        <f>""</f>
        <v/>
      </c>
      <c r="L107" s="61" t="str">
        <f>""</f>
        <v/>
      </c>
      <c r="M107" s="61" t="str">
        <f>""</f>
        <v/>
      </c>
      <c r="N107" s="61" t="str">
        <f>""</f>
        <v/>
      </c>
      <c r="P107" s="61">
        <v>-15.762029999999999</v>
      </c>
      <c r="Q107" s="61">
        <v>4.8178319756109644</v>
      </c>
      <c r="R107" s="61">
        <v>3.5212047392315204</v>
      </c>
      <c r="T107" s="61">
        <v>-3.0849999999999933</v>
      </c>
      <c r="U107" s="61" t="str">
        <f>""</f>
        <v/>
      </c>
      <c r="W107" s="61">
        <v>-15.749599999999999</v>
      </c>
      <c r="X107" s="200">
        <v>-25.545999999999999</v>
      </c>
      <c r="Y107" s="61" t="str">
        <f>""</f>
        <v/>
      </c>
      <c r="Z107" s="61" t="str">
        <f>""</f>
        <v/>
      </c>
      <c r="AA107" s="61" t="str">
        <f>""</f>
        <v/>
      </c>
      <c r="AB107" s="61" t="str">
        <f>""</f>
        <v/>
      </c>
      <c r="AD107" s="61">
        <v>0.74134827391540981</v>
      </c>
      <c r="AE107" s="61">
        <v>0.90004201141595797</v>
      </c>
      <c r="AF107" s="61">
        <v>-2.6415094339622636</v>
      </c>
      <c r="AH107" s="61" t="str">
        <f>""</f>
        <v/>
      </c>
      <c r="AI107" s="61" t="str">
        <f>""</f>
        <v/>
      </c>
      <c r="AK107" s="61" t="str">
        <f>""</f>
        <v/>
      </c>
      <c r="AL107" s="61" t="str">
        <f>""</f>
        <v/>
      </c>
      <c r="AM107" s="61" t="str">
        <f>""</f>
        <v/>
      </c>
      <c r="AN107" s="61" t="str">
        <f>""</f>
        <v/>
      </c>
      <c r="AO107" s="61" t="str">
        <f>""</f>
        <v/>
      </c>
      <c r="AQ107" s="61">
        <v>11.178066749743355</v>
      </c>
      <c r="AS107" s="61">
        <v>8.2155477031802029</v>
      </c>
    </row>
    <row r="108" spans="1:45">
      <c r="A108" s="342" t="s">
        <v>708</v>
      </c>
      <c r="B108" s="430"/>
      <c r="C108" s="342"/>
      <c r="D108" s="343"/>
      <c r="E108" s="225">
        <f t="shared" si="5"/>
        <v>1971</v>
      </c>
      <c r="F108" s="61">
        <v>4.9261083743842304</v>
      </c>
      <c r="G108" s="61">
        <v>8</v>
      </c>
      <c r="H108" s="61">
        <v>13.200000000000001</v>
      </c>
      <c r="I108" s="61">
        <v>29.9</v>
      </c>
      <c r="J108" s="61" t="str">
        <f>""</f>
        <v/>
      </c>
      <c r="K108" s="61" t="str">
        <f>""</f>
        <v/>
      </c>
      <c r="L108" s="61" t="str">
        <f>""</f>
        <v/>
      </c>
      <c r="M108" s="61" t="str">
        <f>""</f>
        <v/>
      </c>
      <c r="N108" s="61" t="str">
        <f>""</f>
        <v/>
      </c>
      <c r="P108" s="61">
        <v>36.565109999999997</v>
      </c>
      <c r="Q108" s="61">
        <v>6.1126209888904937</v>
      </c>
      <c r="R108" s="61">
        <v>10.493100866402827</v>
      </c>
      <c r="T108" s="61">
        <v>18.363514419852443</v>
      </c>
      <c r="U108" s="61" t="str">
        <f>""</f>
        <v/>
      </c>
      <c r="W108" s="61">
        <v>35.137689999999999</v>
      </c>
      <c r="X108" s="200">
        <v>24.814550000000001</v>
      </c>
      <c r="Y108" s="61" t="str">
        <f>""</f>
        <v/>
      </c>
      <c r="Z108" s="61" t="str">
        <f>""</f>
        <v/>
      </c>
      <c r="AA108" s="61" t="str">
        <f>""</f>
        <v/>
      </c>
      <c r="AB108" s="61" t="str">
        <f>""</f>
        <v/>
      </c>
      <c r="AD108" s="61">
        <v>13.18157307647574</v>
      </c>
      <c r="AE108" s="61">
        <v>9.09359164763368</v>
      </c>
      <c r="AF108" s="61">
        <v>3.4883720930232398</v>
      </c>
      <c r="AH108" s="61" t="str">
        <f>""</f>
        <v/>
      </c>
      <c r="AI108" s="61" t="str">
        <f>""</f>
        <v/>
      </c>
      <c r="AK108" s="61" t="str">
        <f>""</f>
        <v/>
      </c>
      <c r="AL108" s="61" t="str">
        <f>""</f>
        <v/>
      </c>
      <c r="AM108" s="61" t="str">
        <f>""</f>
        <v/>
      </c>
      <c r="AN108" s="61" t="str">
        <f>""</f>
        <v/>
      </c>
      <c r="AO108" s="61" t="str">
        <f>""</f>
        <v/>
      </c>
      <c r="AQ108" s="61">
        <v>5.6089287846330604</v>
      </c>
      <c r="AS108" s="61">
        <v>4.24489795918368</v>
      </c>
    </row>
    <row r="109" spans="1:45">
      <c r="A109" s="342" t="s">
        <v>707</v>
      </c>
      <c r="B109" s="430"/>
      <c r="C109" s="342"/>
      <c r="D109" s="343"/>
      <c r="E109" s="225">
        <f t="shared" si="5"/>
        <v>1972</v>
      </c>
      <c r="F109" s="61">
        <v>5.1643192488262768</v>
      </c>
      <c r="G109" s="61">
        <v>27.400000000000002</v>
      </c>
      <c r="H109" s="61">
        <v>18.2</v>
      </c>
      <c r="I109" s="61">
        <v>36.700000000000003</v>
      </c>
      <c r="J109" s="61" t="str">
        <f>""</f>
        <v/>
      </c>
      <c r="K109" s="61" t="str">
        <f>""</f>
        <v/>
      </c>
      <c r="L109" s="61" t="str">
        <f>""</f>
        <v/>
      </c>
      <c r="M109" s="61" t="str">
        <f>""</f>
        <v/>
      </c>
      <c r="N109" s="61" t="str">
        <f>""</f>
        <v/>
      </c>
      <c r="P109" s="61">
        <v>91.910060000000001</v>
      </c>
      <c r="Q109" s="61">
        <v>14.583239721410912</v>
      </c>
      <c r="R109" s="61">
        <v>14.617618586640857</v>
      </c>
      <c r="T109" s="61">
        <v>22.483262431131855</v>
      </c>
      <c r="U109" s="61" t="str">
        <f>""</f>
        <v/>
      </c>
      <c r="W109" s="61">
        <v>30.045870000000001</v>
      </c>
      <c r="X109" s="200">
        <v>21.071429999999999</v>
      </c>
      <c r="Y109" s="61" t="str">
        <f>""</f>
        <v/>
      </c>
      <c r="Z109" s="61" t="str">
        <f>""</f>
        <v/>
      </c>
      <c r="AA109" s="61" t="str">
        <f>""</f>
        <v/>
      </c>
      <c r="AB109" s="61" t="str">
        <f>""</f>
        <v/>
      </c>
      <c r="AD109" s="61">
        <v>15.008501018253838</v>
      </c>
      <c r="AE109" s="61">
        <v>11.165420836882634</v>
      </c>
      <c r="AF109" s="61">
        <v>50.187265917602986</v>
      </c>
      <c r="AH109" s="61" t="str">
        <f>""</f>
        <v/>
      </c>
      <c r="AI109" s="61" t="str">
        <f>""</f>
        <v/>
      </c>
      <c r="AK109" s="61" t="str">
        <f>""</f>
        <v/>
      </c>
      <c r="AL109" s="61" t="str">
        <f>""</f>
        <v/>
      </c>
      <c r="AM109" s="61" t="str">
        <f>""</f>
        <v/>
      </c>
      <c r="AN109" s="61" t="str">
        <f>""</f>
        <v/>
      </c>
      <c r="AO109" s="61" t="str">
        <f>""</f>
        <v/>
      </c>
      <c r="AQ109" s="61">
        <v>6.0773623357559758</v>
      </c>
      <c r="AS109" s="61">
        <v>2.9757243539545897</v>
      </c>
    </row>
    <row r="110" spans="1:45">
      <c r="A110" s="342"/>
      <c r="B110" s="430"/>
      <c r="C110" s="342"/>
      <c r="D110" s="343"/>
      <c r="E110" s="225">
        <f t="shared" si="5"/>
        <v>1973</v>
      </c>
      <c r="F110" s="61">
        <v>9.375</v>
      </c>
      <c r="G110" s="61">
        <v>0.3</v>
      </c>
      <c r="H110" s="61">
        <v>-14.7</v>
      </c>
      <c r="I110" s="61">
        <v>-14.099999999999998</v>
      </c>
      <c r="J110" s="61" t="str">
        <f>""</f>
        <v/>
      </c>
      <c r="K110" s="61" t="str">
        <f>""</f>
        <v/>
      </c>
      <c r="L110" s="61" t="str">
        <f>""</f>
        <v/>
      </c>
      <c r="M110" s="61" t="str">
        <f>""</f>
        <v/>
      </c>
      <c r="N110" s="61" t="str">
        <f>""</f>
        <v/>
      </c>
      <c r="P110" s="61">
        <v>-17.303190000000001</v>
      </c>
      <c r="Q110" s="61">
        <v>-16.583988549244133</v>
      </c>
      <c r="R110" s="61">
        <v>-18.826013513513516</v>
      </c>
      <c r="T110" s="61">
        <v>-15.243090894856326</v>
      </c>
      <c r="U110" s="61" t="str">
        <f>""</f>
        <v/>
      </c>
      <c r="W110" s="61">
        <v>-42.177669999999999</v>
      </c>
      <c r="X110" s="200">
        <v>-26.119599999999998</v>
      </c>
      <c r="Y110" s="61" t="str">
        <f>""</f>
        <v/>
      </c>
      <c r="Z110" s="61" t="str">
        <f>""</f>
        <v/>
      </c>
      <c r="AA110" s="61" t="str">
        <f>""</f>
        <v/>
      </c>
      <c r="AB110" s="61" t="str">
        <f>""</f>
        <v/>
      </c>
      <c r="AD110" s="61">
        <v>-3.5366170641367156</v>
      </c>
      <c r="AE110" s="61">
        <v>-12.595752542195237</v>
      </c>
      <c r="AF110" s="61">
        <v>110.47381546134662</v>
      </c>
      <c r="AH110" s="61" t="str">
        <f>""</f>
        <v/>
      </c>
      <c r="AI110" s="61" t="str">
        <f>""</f>
        <v/>
      </c>
      <c r="AK110" s="61" t="str">
        <f>""</f>
        <v/>
      </c>
      <c r="AL110" s="61" t="str">
        <f>""</f>
        <v/>
      </c>
      <c r="AM110" s="61" t="str">
        <f>""</f>
        <v/>
      </c>
      <c r="AN110" s="61" t="str">
        <f>""</f>
        <v/>
      </c>
      <c r="AO110" s="61" t="str">
        <f>""</f>
        <v/>
      </c>
      <c r="AQ110" s="61">
        <v>15.64450464050433</v>
      </c>
      <c r="AS110" s="61">
        <v>3.4220532319391594</v>
      </c>
    </row>
    <row r="111" spans="1:45">
      <c r="A111" s="342"/>
      <c r="B111" s="430"/>
      <c r="C111" s="342"/>
      <c r="D111" s="343"/>
      <c r="E111" s="225">
        <f t="shared" si="5"/>
        <v>1974</v>
      </c>
      <c r="F111" s="61">
        <v>12.653061224489793</v>
      </c>
      <c r="G111" s="61">
        <v>-25.900000000000002</v>
      </c>
      <c r="H111" s="61">
        <v>-26.8</v>
      </c>
      <c r="I111" s="61">
        <v>-22.5</v>
      </c>
      <c r="J111" s="61" t="str">
        <f>""</f>
        <v/>
      </c>
      <c r="K111" s="61" t="str">
        <f>""</f>
        <v/>
      </c>
      <c r="L111" s="61" t="str">
        <f>""</f>
        <v/>
      </c>
      <c r="M111" s="61" t="str">
        <f>""</f>
        <v/>
      </c>
      <c r="N111" s="61" t="str">
        <f>""</f>
        <v/>
      </c>
      <c r="P111" s="61">
        <v>-11.367599999999999</v>
      </c>
      <c r="Q111" s="61">
        <v>-27.574454081752574</v>
      </c>
      <c r="R111" s="61">
        <v>-24.503173447091875</v>
      </c>
      <c r="T111" s="61">
        <v>-25.467309339468958</v>
      </c>
      <c r="U111" s="61" t="str">
        <f>""</f>
        <v/>
      </c>
      <c r="W111" s="61">
        <v>-28.46801</v>
      </c>
      <c r="X111" s="200">
        <v>-35.083449999999999</v>
      </c>
      <c r="Y111" s="61">
        <v>-10.42891</v>
      </c>
      <c r="Z111" s="61">
        <v>-2.2684993599238812</v>
      </c>
      <c r="AA111" s="61" t="str">
        <f>""</f>
        <v/>
      </c>
      <c r="AB111" s="61" t="str">
        <f>""</f>
        <v/>
      </c>
      <c r="AD111" s="61">
        <v>-18.944407955674571</v>
      </c>
      <c r="AE111" s="61">
        <v>-25.659833359381302</v>
      </c>
      <c r="AF111" s="61">
        <v>52.725118483412345</v>
      </c>
      <c r="AH111" s="61" t="str">
        <f>""</f>
        <v/>
      </c>
      <c r="AI111" s="61" t="str">
        <f>""</f>
        <v/>
      </c>
      <c r="AK111" s="61" t="str">
        <f>""</f>
        <v/>
      </c>
      <c r="AL111" s="61" t="str">
        <f>""</f>
        <v/>
      </c>
      <c r="AM111" s="61" t="str">
        <f>""</f>
        <v/>
      </c>
      <c r="AN111" s="61" t="str">
        <f>""</f>
        <v/>
      </c>
      <c r="AO111" s="61" t="str">
        <f>""</f>
        <v/>
      </c>
      <c r="AQ111" s="61">
        <v>21.029432147550999</v>
      </c>
      <c r="AS111" s="61">
        <v>10.073529411764692</v>
      </c>
    </row>
    <row r="112" spans="1:45">
      <c r="A112" s="346" t="s">
        <v>716</v>
      </c>
      <c r="B112" s="433" t="s">
        <v>720</v>
      </c>
      <c r="C112" s="346"/>
      <c r="D112" s="343"/>
      <c r="E112" s="225">
        <f t="shared" si="5"/>
        <v>1975</v>
      </c>
      <c r="F112" s="61">
        <v>9.4202898550724612</v>
      </c>
      <c r="G112" s="61">
        <v>18.5</v>
      </c>
      <c r="H112" s="61">
        <v>40.699999999999996</v>
      </c>
      <c r="I112" s="61">
        <v>40.6</v>
      </c>
      <c r="J112" s="61" t="str">
        <f>""</f>
        <v/>
      </c>
      <c r="K112" s="61" t="str">
        <f>""</f>
        <v/>
      </c>
      <c r="L112" s="61" t="str">
        <f>""</f>
        <v/>
      </c>
      <c r="M112" s="61" t="str">
        <f>""</f>
        <v/>
      </c>
      <c r="N112" s="61" t="str">
        <f>""</f>
        <v/>
      </c>
      <c r="P112" s="61">
        <v>14.18257</v>
      </c>
      <c r="Q112" s="61">
        <v>38.324354147734653</v>
      </c>
      <c r="R112" s="61">
        <v>33.489525909592068</v>
      </c>
      <c r="T112" s="61">
        <v>32.804930259807577</v>
      </c>
      <c r="U112" s="61" t="str">
        <f>""</f>
        <v/>
      </c>
      <c r="W112" s="61">
        <v>44.545900000000003</v>
      </c>
      <c r="X112" s="200">
        <v>22.911480000000001</v>
      </c>
      <c r="Y112" s="61">
        <v>26.255009999999999</v>
      </c>
      <c r="Z112" s="61">
        <v>9.948752955608974</v>
      </c>
      <c r="AA112" s="61" t="str">
        <f>""</f>
        <v/>
      </c>
      <c r="AB112" s="61" t="str">
        <f>""</f>
        <v/>
      </c>
      <c r="AD112" s="61">
        <v>38.975690837315604</v>
      </c>
      <c r="AE112" s="61">
        <v>33.121976827719557</v>
      </c>
      <c r="AF112" s="61">
        <v>-54.150504266873547</v>
      </c>
      <c r="AH112" s="61" t="str">
        <f>""</f>
        <v/>
      </c>
      <c r="AI112" s="61" t="str">
        <f>""</f>
        <v/>
      </c>
      <c r="AK112" s="61" t="str">
        <f>""</f>
        <v/>
      </c>
      <c r="AL112" s="61" t="str">
        <f>""</f>
        <v/>
      </c>
      <c r="AM112" s="61" t="str">
        <f>""</f>
        <v/>
      </c>
      <c r="AN112" s="61" t="str">
        <f>""</f>
        <v/>
      </c>
      <c r="AO112" s="61" t="str">
        <f>""</f>
        <v/>
      </c>
      <c r="AQ112" s="61">
        <v>-1.4656923860721927</v>
      </c>
      <c r="AS112" s="61">
        <v>6.6930463021947384</v>
      </c>
    </row>
    <row r="113" spans="1:45">
      <c r="A113" s="342" t="s">
        <v>228</v>
      </c>
      <c r="B113" s="430" t="s">
        <v>721</v>
      </c>
      <c r="C113" s="342"/>
      <c r="D113" s="343"/>
      <c r="E113" s="225">
        <f t="shared" si="5"/>
        <v>1976</v>
      </c>
      <c r="F113" s="61">
        <v>5.6291390728476776</v>
      </c>
      <c r="G113" s="61">
        <v>11</v>
      </c>
      <c r="H113" s="61">
        <v>23</v>
      </c>
      <c r="I113" s="61">
        <v>3</v>
      </c>
      <c r="J113" s="61" t="str">
        <f>""</f>
        <v/>
      </c>
      <c r="K113" s="61" t="str">
        <f>""</f>
        <v/>
      </c>
      <c r="L113" s="61" t="str">
        <f>""</f>
        <v/>
      </c>
      <c r="M113" s="61" t="str">
        <f>""</f>
        <v/>
      </c>
      <c r="N113" s="61" t="str">
        <f>""</f>
        <v/>
      </c>
      <c r="P113" s="61">
        <v>14.50581</v>
      </c>
      <c r="Q113" s="61">
        <v>17.854084302155073</v>
      </c>
      <c r="R113" s="61">
        <v>7.1649803840594606</v>
      </c>
      <c r="T113" s="61">
        <v>13.39724284199364</v>
      </c>
      <c r="U113" s="61" t="str">
        <f>""</f>
        <v/>
      </c>
      <c r="W113" s="61">
        <v>37.667439999999999</v>
      </c>
      <c r="X113" s="200">
        <v>16.824100000000001</v>
      </c>
      <c r="Y113" s="61">
        <v>21.54241</v>
      </c>
      <c r="Z113" s="61">
        <v>15.35302528184166</v>
      </c>
      <c r="AA113" s="61" t="str">
        <f>""</f>
        <v/>
      </c>
      <c r="AB113" s="61">
        <v>5.3721899999999998</v>
      </c>
      <c r="AD113" s="61">
        <v>36.521700130066236</v>
      </c>
      <c r="AE113" s="61">
        <v>23.630997460307789</v>
      </c>
      <c r="AF113" s="61">
        <v>-10.321489001692052</v>
      </c>
      <c r="AH113" s="61" t="str">
        <f>""</f>
        <v/>
      </c>
      <c r="AI113" s="61" t="str">
        <f>""</f>
        <v/>
      </c>
      <c r="AK113" s="61">
        <v>0.43</v>
      </c>
      <c r="AL113" s="61">
        <v>1.0900000000000001</v>
      </c>
      <c r="AM113" s="61" t="str">
        <f>""</f>
        <v/>
      </c>
      <c r="AN113" s="61" t="str">
        <f>""</f>
        <v/>
      </c>
      <c r="AO113" s="61">
        <v>0.49</v>
      </c>
      <c r="AQ113" s="61">
        <v>5.9662413321554641</v>
      </c>
      <c r="AS113" s="61">
        <v>8.2407197399259058</v>
      </c>
    </row>
    <row r="114" spans="1:45">
      <c r="A114" s="342" t="s">
        <v>871</v>
      </c>
      <c r="B114" s="429" t="s">
        <v>697</v>
      </c>
      <c r="C114" s="349"/>
      <c r="D114" s="343"/>
      <c r="E114" s="225">
        <f t="shared" si="5"/>
        <v>1977</v>
      </c>
      <c r="F114" s="61">
        <v>9.4043887147335461</v>
      </c>
      <c r="G114" s="61">
        <v>10.7</v>
      </c>
      <c r="H114" s="61">
        <v>0.70000000000000007</v>
      </c>
      <c r="I114" s="61">
        <v>29.5</v>
      </c>
      <c r="J114" s="61" t="str">
        <f>""</f>
        <v/>
      </c>
      <c r="K114" s="61" t="str">
        <f>""</f>
        <v/>
      </c>
      <c r="L114" s="61" t="str">
        <f>""</f>
        <v/>
      </c>
      <c r="M114" s="61" t="str">
        <f>""</f>
        <v/>
      </c>
      <c r="N114" s="61" t="str">
        <f>""</f>
        <v/>
      </c>
      <c r="P114" s="61">
        <v>-2.5095900000000002</v>
      </c>
      <c r="Q114" s="61">
        <v>-17.263587497511455</v>
      </c>
      <c r="R114" s="61">
        <v>-13.053949903660889</v>
      </c>
      <c r="T114" s="61">
        <v>0.67930005162080143</v>
      </c>
      <c r="U114" s="61" t="str">
        <f>""</f>
        <v/>
      </c>
      <c r="W114" s="61">
        <v>14.456099999999999</v>
      </c>
      <c r="X114" s="200">
        <v>28.00564</v>
      </c>
      <c r="Y114" s="61">
        <v>6.5775100000000002</v>
      </c>
      <c r="Z114" s="61">
        <v>4.9791844939495844</v>
      </c>
      <c r="AA114" s="61" t="str">
        <f>""</f>
        <v/>
      </c>
      <c r="AB114" s="61">
        <v>4.6885500000000002</v>
      </c>
      <c r="AD114" s="61">
        <v>3.4013009483343959</v>
      </c>
      <c r="AE114" s="61">
        <v>-11.062151307263724</v>
      </c>
      <c r="AF114" s="61">
        <v>23.962264150943401</v>
      </c>
      <c r="AH114" s="61" t="str">
        <f>""</f>
        <v/>
      </c>
      <c r="AI114" s="61" t="str">
        <f>""</f>
        <v/>
      </c>
      <c r="AK114" s="61">
        <v>0.46</v>
      </c>
      <c r="AL114" s="61">
        <v>1.1200000000000001</v>
      </c>
      <c r="AM114" s="61" t="str">
        <f>""</f>
        <v/>
      </c>
      <c r="AN114" s="61" t="str">
        <f>""</f>
        <v/>
      </c>
      <c r="AO114" s="61">
        <v>0.48</v>
      </c>
      <c r="AQ114" s="61">
        <v>11.374021588036531</v>
      </c>
      <c r="AS114" s="61">
        <v>14.615492072361548</v>
      </c>
    </row>
    <row r="115" spans="1:45">
      <c r="A115" s="342" t="s">
        <v>719</v>
      </c>
      <c r="B115" s="430"/>
      <c r="C115" s="342"/>
      <c r="D115" s="343"/>
      <c r="E115" s="225">
        <f t="shared" si="5"/>
        <v>1978</v>
      </c>
      <c r="F115" s="61">
        <v>8.5959885386819543</v>
      </c>
      <c r="G115" s="61">
        <v>29.7</v>
      </c>
      <c r="H115" s="61">
        <v>15.5</v>
      </c>
      <c r="I115" s="61">
        <v>45.6</v>
      </c>
      <c r="J115" s="61" t="str">
        <f>""</f>
        <v/>
      </c>
      <c r="K115" s="61" t="str">
        <f>""</f>
        <v/>
      </c>
      <c r="L115" s="61" t="str">
        <f>""</f>
        <v/>
      </c>
      <c r="M115" s="61" t="str">
        <f>""</f>
        <v/>
      </c>
      <c r="N115" s="61" t="str">
        <f>""</f>
        <v/>
      </c>
      <c r="P115" s="61">
        <v>23.352720000000001</v>
      </c>
      <c r="Q115" s="61">
        <v>-3.1473705740101221</v>
      </c>
      <c r="R115" s="61">
        <v>10.4819944598338</v>
      </c>
      <c r="T115" s="61">
        <v>16.518669886680314</v>
      </c>
      <c r="U115" s="61" t="str">
        <f>""</f>
        <v/>
      </c>
      <c r="W115" s="61">
        <v>31.711110000000001</v>
      </c>
      <c r="X115" s="200">
        <v>20.638639999999999</v>
      </c>
      <c r="Y115" s="61">
        <v>6.7664900000000001</v>
      </c>
      <c r="Z115" s="61">
        <v>2.0484333215188721</v>
      </c>
      <c r="AA115" s="61" t="str">
        <f>""</f>
        <v/>
      </c>
      <c r="AB115" s="61">
        <v>7.0386800000000003</v>
      </c>
      <c r="AD115" s="61">
        <v>12.007010929424734</v>
      </c>
      <c r="AE115" s="61">
        <v>8.2752274309634046</v>
      </c>
      <c r="AF115" s="61">
        <v>24.809741248097406</v>
      </c>
      <c r="AH115" s="61" t="str">
        <f>""</f>
        <v/>
      </c>
      <c r="AI115" s="61" t="str">
        <f>""</f>
        <v/>
      </c>
      <c r="AK115" s="61">
        <v>0.36</v>
      </c>
      <c r="AL115" s="61">
        <v>1.29</v>
      </c>
      <c r="AM115" s="61" t="str">
        <f>""</f>
        <v/>
      </c>
      <c r="AN115" s="61" t="str">
        <f>""</f>
        <v/>
      </c>
      <c r="AO115" s="61">
        <v>0.56000000000000005</v>
      </c>
      <c r="AQ115" s="61">
        <v>8.2471094278082635</v>
      </c>
      <c r="AS115" s="61">
        <v>15.746975837167486</v>
      </c>
    </row>
    <row r="116" spans="1:45">
      <c r="A116" s="342" t="s">
        <v>717</v>
      </c>
      <c r="B116" s="429" t="s">
        <v>718</v>
      </c>
      <c r="C116" s="349"/>
      <c r="D116" s="343"/>
      <c r="E116" s="225">
        <f t="shared" si="5"/>
        <v>1979</v>
      </c>
      <c r="F116" s="61">
        <v>9.7625329815303594</v>
      </c>
      <c r="G116" s="61">
        <v>44.800000000000004</v>
      </c>
      <c r="H116" s="61">
        <v>16.8</v>
      </c>
      <c r="I116" s="61">
        <v>4.5</v>
      </c>
      <c r="J116" s="61" t="str">
        <f>""</f>
        <v/>
      </c>
      <c r="K116" s="61" t="str">
        <f>""</f>
        <v/>
      </c>
      <c r="L116" s="61" t="str">
        <f>""</f>
        <v/>
      </c>
      <c r="M116" s="61" t="str">
        <f>""</f>
        <v/>
      </c>
      <c r="N116" s="61" t="str">
        <f>""</f>
        <v/>
      </c>
      <c r="P116" s="61">
        <v>9.4574200000000008</v>
      </c>
      <c r="Q116" s="61">
        <v>4.1900100619868041</v>
      </c>
      <c r="R116" s="61">
        <v>11.222545381606675</v>
      </c>
      <c r="T116" s="61">
        <v>10.953094607952551</v>
      </c>
      <c r="U116" s="61" t="str">
        <f>""</f>
        <v/>
      </c>
      <c r="W116" s="61">
        <v>51.728450000000002</v>
      </c>
      <c r="X116" s="200">
        <v>33.814489999999999</v>
      </c>
      <c r="Y116" s="61">
        <v>34.432250000000003</v>
      </c>
      <c r="Z116" s="61">
        <v>-0.77276669115617924</v>
      </c>
      <c r="AA116" s="61" t="str">
        <f>""</f>
        <v/>
      </c>
      <c r="AB116" s="61">
        <v>11.10717</v>
      </c>
      <c r="AD116" s="61">
        <v>27.558232438080022</v>
      </c>
      <c r="AE116" s="61">
        <v>21.990698684530962</v>
      </c>
      <c r="AF116" s="61">
        <v>104.99999999999999</v>
      </c>
      <c r="AH116" s="61" t="str">
        <f>""</f>
        <v/>
      </c>
      <c r="AI116" s="61" t="str">
        <f>""</f>
        <v/>
      </c>
      <c r="AK116" s="61">
        <v>0.3</v>
      </c>
      <c r="AL116" s="61">
        <v>1.48</v>
      </c>
      <c r="AM116" s="61" t="str">
        <f>""</f>
        <v/>
      </c>
      <c r="AN116" s="61" t="str">
        <f>""</f>
        <v/>
      </c>
      <c r="AO116" s="61">
        <v>0.54</v>
      </c>
      <c r="AQ116" s="61">
        <v>14.914096012107914</v>
      </c>
      <c r="AS116" s="61">
        <v>13.754705557164293</v>
      </c>
    </row>
    <row r="117" spans="1:45">
      <c r="A117" s="346"/>
      <c r="B117" s="433"/>
      <c r="C117" s="346"/>
      <c r="D117" s="343"/>
      <c r="E117" s="225">
        <f t="shared" si="5"/>
        <v>1980</v>
      </c>
      <c r="F117" s="61">
        <v>11.057692307692314</v>
      </c>
      <c r="G117" s="61">
        <v>30.099999999999998</v>
      </c>
      <c r="H117" s="61">
        <v>35.5</v>
      </c>
      <c r="I117" s="61">
        <v>27.200000000000003</v>
      </c>
      <c r="J117" s="61" t="str">
        <f>""</f>
        <v/>
      </c>
      <c r="K117" s="61">
        <v>6.6000000000000005</v>
      </c>
      <c r="L117" s="61" t="str">
        <f>""</f>
        <v/>
      </c>
      <c r="M117" s="61" t="str">
        <f>""</f>
        <v/>
      </c>
      <c r="N117" s="61" t="str">
        <f>""</f>
        <v/>
      </c>
      <c r="P117" s="61">
        <v>8.3250299999999999</v>
      </c>
      <c r="Q117" s="61">
        <v>14.933113956649269</v>
      </c>
      <c r="R117" s="61">
        <v>19.927862939585197</v>
      </c>
      <c r="T117" s="61">
        <v>25.67191631221981</v>
      </c>
      <c r="U117" s="61" t="str">
        <f>""</f>
        <v/>
      </c>
      <c r="W117" s="61">
        <v>69.937430000000006</v>
      </c>
      <c r="X117" s="200">
        <v>55.365989999999996</v>
      </c>
      <c r="Y117" s="61">
        <v>44.04466</v>
      </c>
      <c r="Z117" s="61">
        <v>4.6592806971713419</v>
      </c>
      <c r="AA117" s="61" t="str">
        <f>""</f>
        <v/>
      </c>
      <c r="AB117" s="61">
        <v>13.08724</v>
      </c>
      <c r="AD117" s="61">
        <v>30.38526397716954</v>
      </c>
      <c r="AE117" s="61">
        <v>30.615246661373963</v>
      </c>
      <c r="AF117" s="61">
        <v>59.845330160618701</v>
      </c>
      <c r="AH117" s="61" t="str">
        <f>""</f>
        <v/>
      </c>
      <c r="AI117" s="61" t="str">
        <f>""</f>
        <v/>
      </c>
      <c r="AK117" s="61">
        <v>0.35</v>
      </c>
      <c r="AL117" s="61">
        <v>1.45</v>
      </c>
      <c r="AM117" s="61" t="str">
        <f>""</f>
        <v/>
      </c>
      <c r="AN117" s="61" t="str">
        <f>""</f>
        <v/>
      </c>
      <c r="AO117" s="61">
        <v>0.54</v>
      </c>
      <c r="AQ117" s="61">
        <v>5.9055202142435537</v>
      </c>
      <c r="AS117" s="61">
        <v>7.400722021660644</v>
      </c>
    </row>
    <row r="118" spans="1:45">
      <c r="A118" s="342"/>
      <c r="B118" s="430"/>
      <c r="C118" s="342"/>
      <c r="D118" s="343"/>
      <c r="E118" s="225">
        <f t="shared" si="5"/>
        <v>1981</v>
      </c>
      <c r="F118" s="61">
        <v>12.12121212121211</v>
      </c>
      <c r="G118" s="61">
        <v>-10.199999999999999</v>
      </c>
      <c r="H118" s="61">
        <v>-5.6000000000000005</v>
      </c>
      <c r="I118" s="61">
        <v>-1.7000000000000002</v>
      </c>
      <c r="J118" s="61" t="str">
        <f>""</f>
        <v/>
      </c>
      <c r="K118" s="61">
        <v>4.2</v>
      </c>
      <c r="L118" s="61" t="str">
        <f>""</f>
        <v/>
      </c>
      <c r="M118" s="61" t="str">
        <f>""</f>
        <v/>
      </c>
      <c r="N118" s="61" t="str">
        <f>""</f>
        <v/>
      </c>
      <c r="P118" s="61">
        <v>7.9458900000000003</v>
      </c>
      <c r="Q118" s="61">
        <v>-9.2314235624850856</v>
      </c>
      <c r="R118" s="61">
        <v>-11.804511278195495</v>
      </c>
      <c r="T118" s="61">
        <v>-4.7854045846215776</v>
      </c>
      <c r="U118" s="61" t="str">
        <f>""</f>
        <v/>
      </c>
      <c r="W118" s="61">
        <v>16.447109999999999</v>
      </c>
      <c r="X118" s="200">
        <v>1.85683</v>
      </c>
      <c r="Y118" s="61">
        <v>-2.8753199999999999</v>
      </c>
      <c r="Z118" s="61">
        <v>8.5454324915741111</v>
      </c>
      <c r="AA118" s="61" t="str">
        <f>""</f>
        <v/>
      </c>
      <c r="AB118" s="61">
        <v>17.27094</v>
      </c>
      <c r="AD118" s="61">
        <v>-3.2475930858245849</v>
      </c>
      <c r="AE118" s="61">
        <v>-4.885249287821769</v>
      </c>
      <c r="AF118" s="61">
        <v>-31.857089691105333</v>
      </c>
      <c r="AH118" s="61" t="str">
        <f>""</f>
        <v/>
      </c>
      <c r="AI118" s="61" t="str">
        <f>""</f>
        <v/>
      </c>
      <c r="AK118" s="61">
        <v>0.42</v>
      </c>
      <c r="AL118" s="61">
        <v>1.52</v>
      </c>
      <c r="AM118" s="61" t="str">
        <f>""</f>
        <v/>
      </c>
      <c r="AN118" s="61" t="str">
        <f>""</f>
        <v/>
      </c>
      <c r="AO118" s="61">
        <v>0.62</v>
      </c>
      <c r="AQ118" s="61">
        <v>-6.716903635794802</v>
      </c>
      <c r="AS118" s="61">
        <v>5.1001939237233396</v>
      </c>
    </row>
    <row r="119" spans="1:45">
      <c r="A119" s="346" t="s">
        <v>894</v>
      </c>
      <c r="B119" s="433" t="s">
        <v>720</v>
      </c>
      <c r="C119" s="346"/>
      <c r="D119" s="343"/>
      <c r="E119" s="225">
        <f t="shared" si="5"/>
        <v>1982</v>
      </c>
      <c r="F119" s="61">
        <v>9.2664092664092692</v>
      </c>
      <c r="G119" s="61">
        <v>5.5</v>
      </c>
      <c r="H119" s="61">
        <v>26</v>
      </c>
      <c r="I119" s="61">
        <v>2.8000000000000003</v>
      </c>
      <c r="J119" s="61" t="str">
        <f>""</f>
        <v/>
      </c>
      <c r="K119" s="61">
        <v>35.4</v>
      </c>
      <c r="L119" s="61" t="str">
        <f>""</f>
        <v/>
      </c>
      <c r="M119" s="61" t="str">
        <f>""</f>
        <v/>
      </c>
      <c r="N119" s="61" t="str">
        <f>""</f>
        <v/>
      </c>
      <c r="P119" s="61">
        <v>4.3587199999999999</v>
      </c>
      <c r="Q119" s="61">
        <v>19.599999999999994</v>
      </c>
      <c r="R119" s="61">
        <v>23.017902813299251</v>
      </c>
      <c r="T119" s="61">
        <v>9.7083787665541053</v>
      </c>
      <c r="U119" s="61" t="str">
        <f>""</f>
        <v/>
      </c>
      <c r="W119" s="61">
        <v>48.061390000000003</v>
      </c>
      <c r="X119" s="200">
        <v>41.386600000000001</v>
      </c>
      <c r="Y119" s="200">
        <v>46.447479999999999</v>
      </c>
      <c r="Z119" s="200">
        <v>28.676301029817107</v>
      </c>
      <c r="AA119" s="61" t="str">
        <f>""</f>
        <v/>
      </c>
      <c r="AB119" s="61">
        <v>12.767770000000001</v>
      </c>
      <c r="AD119" s="61">
        <v>13.205180184150379</v>
      </c>
      <c r="AE119" s="61">
        <v>18.893067366151396</v>
      </c>
      <c r="AF119" s="61">
        <v>28.399781540142023</v>
      </c>
      <c r="AH119" s="61" t="str">
        <f>""</f>
        <v/>
      </c>
      <c r="AI119" s="61" t="str">
        <f>""</f>
        <v/>
      </c>
      <c r="AK119" s="61">
        <v>0.39</v>
      </c>
      <c r="AL119" s="61">
        <v>2.19</v>
      </c>
      <c r="AM119" s="61" t="str">
        <f>""</f>
        <v/>
      </c>
      <c r="AN119" s="61" t="str">
        <f>""</f>
        <v/>
      </c>
      <c r="AO119" s="61">
        <v>0.69</v>
      </c>
      <c r="AQ119" s="61">
        <v>17.164137300886683</v>
      </c>
      <c r="AS119" s="61">
        <v>0.60069294954590013</v>
      </c>
    </row>
    <row r="120" spans="1:45">
      <c r="A120" s="342" t="s">
        <v>228</v>
      </c>
      <c r="B120" s="430" t="s">
        <v>721</v>
      </c>
      <c r="C120" s="342"/>
      <c r="D120" s="343"/>
      <c r="E120" s="225">
        <f t="shared" si="5"/>
        <v>1983</v>
      </c>
      <c r="F120" s="61">
        <v>4.5936395759717419</v>
      </c>
      <c r="G120" s="61">
        <v>35.5</v>
      </c>
      <c r="H120" s="61">
        <v>24</v>
      </c>
      <c r="I120" s="61">
        <v>26.1</v>
      </c>
      <c r="J120" s="61" t="str">
        <f>""</f>
        <v/>
      </c>
      <c r="K120" s="61">
        <v>11.5</v>
      </c>
      <c r="L120" s="61" t="str">
        <f>""</f>
        <v/>
      </c>
      <c r="M120" s="61" t="str">
        <f>""</f>
        <v/>
      </c>
      <c r="N120" s="61" t="str">
        <f>""</f>
        <v/>
      </c>
      <c r="P120" s="61">
        <v>23.415579999999999</v>
      </c>
      <c r="Q120" s="61">
        <v>20.267558528428076</v>
      </c>
      <c r="R120" s="61">
        <v>15.315315315315313</v>
      </c>
      <c r="T120" s="61">
        <v>21.928088549511358</v>
      </c>
      <c r="U120" s="61" t="str">
        <f>""</f>
        <v/>
      </c>
      <c r="W120" s="61">
        <v>38.589039999999997</v>
      </c>
      <c r="X120" s="200">
        <v>20.476230000000001</v>
      </c>
      <c r="Y120" s="200">
        <v>18.17435</v>
      </c>
      <c r="Z120" s="200">
        <v>6.9813180943813835</v>
      </c>
      <c r="AA120" s="61" t="str">
        <f>""</f>
        <v/>
      </c>
      <c r="AB120" s="61">
        <v>8.9406199999999991</v>
      </c>
      <c r="AD120" s="61">
        <v>24.611427874421587</v>
      </c>
      <c r="AE120" s="61">
        <v>20.889915668430568</v>
      </c>
      <c r="AF120" s="61">
        <v>-14.759676733304982</v>
      </c>
      <c r="AH120" s="61" t="str">
        <f>""</f>
        <v/>
      </c>
      <c r="AI120" s="61" t="str">
        <f>""</f>
        <v/>
      </c>
      <c r="AK120" s="61">
        <v>0.28000000000000003</v>
      </c>
      <c r="AL120" s="61">
        <v>1.41</v>
      </c>
      <c r="AM120" s="61">
        <v>0.9</v>
      </c>
      <c r="AN120" s="61" t="str">
        <f>""</f>
        <v/>
      </c>
      <c r="AO120" s="61">
        <v>0.64</v>
      </c>
      <c r="AQ120" s="61">
        <v>14.95830550880739</v>
      </c>
      <c r="AS120" s="61">
        <v>4.715712247809245</v>
      </c>
    </row>
    <row r="121" spans="1:45">
      <c r="A121" s="342" t="s">
        <v>896</v>
      </c>
      <c r="B121" s="429" t="s">
        <v>895</v>
      </c>
      <c r="C121" s="349"/>
      <c r="D121" s="343"/>
      <c r="E121" s="225">
        <f t="shared" si="5"/>
        <v>1984</v>
      </c>
      <c r="F121" s="61">
        <v>3.716216216216206</v>
      </c>
      <c r="G121" s="61">
        <v>-2.4</v>
      </c>
      <c r="H121" s="61">
        <v>12.9</v>
      </c>
      <c r="I121" s="61">
        <v>14.499999999999998</v>
      </c>
      <c r="J121" s="61" t="str">
        <f>""</f>
        <v/>
      </c>
      <c r="K121" s="61">
        <v>14.7</v>
      </c>
      <c r="L121" s="61" t="str">
        <f>""</f>
        <v/>
      </c>
      <c r="M121" s="61" t="str">
        <f>""</f>
        <v/>
      </c>
      <c r="N121" s="61" t="str">
        <f>""</f>
        <v/>
      </c>
      <c r="P121" s="61">
        <v>16.664750000000002</v>
      </c>
      <c r="Q121" s="61">
        <v>-3.7422532973144684</v>
      </c>
      <c r="R121" s="61">
        <v>3.125</v>
      </c>
      <c r="T121" s="61">
        <v>4.7182142677592909</v>
      </c>
      <c r="U121" s="61" t="str">
        <f>""</f>
        <v/>
      </c>
      <c r="W121" s="61">
        <v>2.0270600000000001</v>
      </c>
      <c r="X121" s="200">
        <v>-19.526800000000001</v>
      </c>
      <c r="Y121" s="200">
        <v>-25.16694</v>
      </c>
      <c r="Z121" s="200">
        <v>14.667256642151072</v>
      </c>
      <c r="AA121" s="200">
        <v>-0.75746000000000002</v>
      </c>
      <c r="AB121" s="61">
        <v>10.5707</v>
      </c>
      <c r="AD121" s="61">
        <v>-1.1260970438651041</v>
      </c>
      <c r="AE121" s="61">
        <v>2.9359845539390861</v>
      </c>
      <c r="AF121" s="61">
        <v>-26.397205588822349</v>
      </c>
      <c r="AH121" s="61" t="str">
        <f>""</f>
        <v/>
      </c>
      <c r="AI121" s="61" t="str">
        <f>""</f>
        <v/>
      </c>
      <c r="AK121" s="61">
        <v>0.27</v>
      </c>
      <c r="AL121" s="61">
        <v>1.05</v>
      </c>
      <c r="AM121" s="61">
        <v>0.63</v>
      </c>
      <c r="AN121" s="61" t="str">
        <f>""</f>
        <v/>
      </c>
      <c r="AO121" s="61">
        <v>0.59</v>
      </c>
      <c r="AQ121" s="61">
        <v>12.338768318713878</v>
      </c>
      <c r="AS121" s="61">
        <v>4.6823914058850891</v>
      </c>
    </row>
    <row r="122" spans="1:45">
      <c r="A122" s="342" t="s">
        <v>898</v>
      </c>
      <c r="B122" s="429" t="s">
        <v>897</v>
      </c>
      <c r="C122" s="349"/>
      <c r="D122" s="343"/>
      <c r="E122" s="225">
        <f t="shared" si="5"/>
        <v>1985</v>
      </c>
      <c r="F122" s="61">
        <v>4.3973941368078195</v>
      </c>
      <c r="G122" s="61">
        <v>25.1</v>
      </c>
      <c r="H122" s="61">
        <v>39.4</v>
      </c>
      <c r="I122" s="61">
        <v>65.8</v>
      </c>
      <c r="J122" s="61" t="str">
        <f>""</f>
        <v/>
      </c>
      <c r="K122" s="61">
        <v>21.2</v>
      </c>
      <c r="L122" s="61" t="str">
        <f>""</f>
        <v/>
      </c>
      <c r="M122" s="61" t="str">
        <f>""</f>
        <v/>
      </c>
      <c r="N122" s="61" t="str">
        <f>""</f>
        <v/>
      </c>
      <c r="P122" s="61">
        <v>13.608029999999999</v>
      </c>
      <c r="Q122" s="61">
        <v>27.659925711927347</v>
      </c>
      <c r="R122" s="61">
        <v>21.328671328671334</v>
      </c>
      <c r="T122" s="61">
        <v>40.564721051530618</v>
      </c>
      <c r="U122" s="61" t="str">
        <f>""</f>
        <v/>
      </c>
      <c r="W122" s="61">
        <v>43.111040000000003</v>
      </c>
      <c r="X122" s="200">
        <v>22.382760000000001</v>
      </c>
      <c r="Y122" s="200">
        <v>23.030670000000001</v>
      </c>
      <c r="Z122" s="200">
        <v>21.663062226214279</v>
      </c>
      <c r="AA122" s="200">
        <v>40.331879999999998</v>
      </c>
      <c r="AB122" s="61">
        <v>8.0751899999999992</v>
      </c>
      <c r="AD122" s="61">
        <v>25.716644865581028</v>
      </c>
      <c r="AE122" s="61">
        <v>24.560888747404654</v>
      </c>
      <c r="AF122" s="61">
        <v>-7.9322033898305051</v>
      </c>
      <c r="AH122" s="61" t="str">
        <f>""</f>
        <v/>
      </c>
      <c r="AI122" s="61" t="str">
        <f>""</f>
        <v/>
      </c>
      <c r="AK122" s="61">
        <v>0.28000000000000003</v>
      </c>
      <c r="AL122" s="61">
        <v>1</v>
      </c>
      <c r="AM122" s="61">
        <v>0.56000000000000005</v>
      </c>
      <c r="AN122" s="61" t="str">
        <f>""</f>
        <v/>
      </c>
      <c r="AO122" s="61">
        <v>0.64</v>
      </c>
      <c r="AQ122" s="61">
        <v>24.450049229136141</v>
      </c>
      <c r="AS122" s="61">
        <v>7.4772262502323716</v>
      </c>
    </row>
    <row r="123" spans="1:45">
      <c r="A123" s="342"/>
      <c r="B123" s="430"/>
      <c r="C123" s="342"/>
      <c r="D123" s="343"/>
      <c r="E123" s="225">
        <f t="shared" si="5"/>
        <v>1986</v>
      </c>
      <c r="F123" s="61">
        <v>4.2121684867394649</v>
      </c>
      <c r="G123" s="61">
        <v>9</v>
      </c>
      <c r="H123" s="61">
        <v>17.2</v>
      </c>
      <c r="I123" s="61">
        <v>67.800000000000011</v>
      </c>
      <c r="J123" s="61" t="str">
        <f>""</f>
        <v/>
      </c>
      <c r="K123" s="61">
        <v>14.7</v>
      </c>
      <c r="L123" s="61" t="str">
        <f>""</f>
        <v/>
      </c>
      <c r="M123" s="61" t="str">
        <f>""</f>
        <v/>
      </c>
      <c r="N123" s="61" t="str">
        <f>""</f>
        <v/>
      </c>
      <c r="P123" s="61">
        <v>42.613010000000003</v>
      </c>
      <c r="Q123" s="61">
        <v>22.585025216604173</v>
      </c>
      <c r="R123" s="61">
        <v>27.041306436119129</v>
      </c>
      <c r="T123" s="61">
        <v>41.889706151425358</v>
      </c>
      <c r="U123" s="61" t="str">
        <f>""</f>
        <v/>
      </c>
      <c r="W123" s="61">
        <v>23.744299999999999</v>
      </c>
      <c r="X123" s="200">
        <v>-8.4286999999999992</v>
      </c>
      <c r="Y123" s="200">
        <v>0.19350000000000001</v>
      </c>
      <c r="Z123" s="200">
        <v>14.335608709325331</v>
      </c>
      <c r="AA123" s="200">
        <v>50.708280000000002</v>
      </c>
      <c r="AB123" s="61">
        <v>6.6146500000000001</v>
      </c>
      <c r="AD123" s="61">
        <v>11.213465675663015</v>
      </c>
      <c r="AE123" s="61">
        <v>17.208453678350001</v>
      </c>
      <c r="AF123" s="61">
        <v>80.265095729013254</v>
      </c>
      <c r="AH123" s="61" t="str">
        <f>""</f>
        <v/>
      </c>
      <c r="AI123" s="61" t="str">
        <f>""</f>
        <v/>
      </c>
      <c r="AK123" s="61">
        <v>0.28000000000000003</v>
      </c>
      <c r="AL123" s="61">
        <v>0.92</v>
      </c>
      <c r="AM123" s="61">
        <v>0.52</v>
      </c>
      <c r="AN123" s="61" t="str">
        <f>""</f>
        <v/>
      </c>
      <c r="AO123" s="61">
        <v>0.53</v>
      </c>
      <c r="AQ123" s="61">
        <v>7.814349672073595</v>
      </c>
      <c r="AS123" s="61">
        <v>9.6052722618141573</v>
      </c>
    </row>
    <row r="124" spans="1:45">
      <c r="A124" s="342"/>
      <c r="B124" s="430"/>
      <c r="C124" s="342"/>
      <c r="D124" s="343"/>
      <c r="E124" s="225">
        <f t="shared" si="5"/>
        <v>1987</v>
      </c>
      <c r="F124" s="61">
        <v>4.1916167664670656</v>
      </c>
      <c r="G124" s="61">
        <v>5.8999999999999995</v>
      </c>
      <c r="H124" s="61">
        <v>-0.89999999999999991</v>
      </c>
      <c r="I124" s="61">
        <v>17.599999999999998</v>
      </c>
      <c r="J124" s="61" t="str">
        <f>""</f>
        <v/>
      </c>
      <c r="K124" s="61">
        <v>4</v>
      </c>
      <c r="L124" s="61" t="str">
        <f>""</f>
        <v/>
      </c>
      <c r="M124" s="61" t="str">
        <f>""</f>
        <v/>
      </c>
      <c r="N124" s="61" t="str">
        <f>""</f>
        <v/>
      </c>
      <c r="P124" s="61">
        <v>15.30749</v>
      </c>
      <c r="Q124" s="61">
        <v>2.2627775726567823</v>
      </c>
      <c r="R124" s="61">
        <v>-5.2930056710775002</v>
      </c>
      <c r="T124" s="61">
        <v>16.163840904518967</v>
      </c>
      <c r="U124" s="61" t="str">
        <f>""</f>
        <v/>
      </c>
      <c r="W124" s="61">
        <v>1.00051</v>
      </c>
      <c r="X124" s="200">
        <v>-6.9041199999999998</v>
      </c>
      <c r="Y124" s="200">
        <v>-6.9835599999999998</v>
      </c>
      <c r="Z124" s="200">
        <v>0.19900851691734278</v>
      </c>
      <c r="AA124" s="200">
        <v>23.881679999999999</v>
      </c>
      <c r="AB124" s="61">
        <v>6.6498900000000001</v>
      </c>
      <c r="AD124" s="61">
        <v>4.552836709543473</v>
      </c>
      <c r="AE124" s="61">
        <v>7.4619037693794965</v>
      </c>
      <c r="AF124" s="61">
        <v>9.8447712418300739</v>
      </c>
      <c r="AH124" s="61" t="str">
        <f>""</f>
        <v/>
      </c>
      <c r="AI124" s="61" t="str">
        <f>""</f>
        <v/>
      </c>
      <c r="AK124" s="61">
        <v>0.26</v>
      </c>
      <c r="AL124" s="61">
        <v>0.92</v>
      </c>
      <c r="AM124" s="61">
        <v>0.5</v>
      </c>
      <c r="AN124" s="61" t="str">
        <f>""</f>
        <v/>
      </c>
      <c r="AO124" s="61">
        <v>0.43</v>
      </c>
      <c r="AQ124" s="61">
        <v>21.226028727255585</v>
      </c>
      <c r="AS124" s="61">
        <v>7.8813224966463924</v>
      </c>
    </row>
    <row r="125" spans="1:45">
      <c r="A125" s="346" t="s">
        <v>358</v>
      </c>
      <c r="B125" s="433" t="s">
        <v>720</v>
      </c>
      <c r="C125" s="346"/>
      <c r="D125" s="343"/>
      <c r="E125" s="225">
        <f t="shared" si="5"/>
        <v>1988</v>
      </c>
      <c r="F125" s="61">
        <v>3.8793103448275801</v>
      </c>
      <c r="G125" s="61">
        <v>11.1</v>
      </c>
      <c r="H125" s="61">
        <v>7.0000000000000009</v>
      </c>
      <c r="I125" s="61">
        <v>18</v>
      </c>
      <c r="J125" s="61">
        <v>28.799999999999997</v>
      </c>
      <c r="K125" s="61">
        <v>9.8000000000000007</v>
      </c>
      <c r="L125" s="61" t="str">
        <f>""</f>
        <v/>
      </c>
      <c r="M125" s="61" t="str">
        <f>""</f>
        <v/>
      </c>
      <c r="N125" s="61" t="str">
        <f>""</f>
        <v/>
      </c>
      <c r="P125" s="61">
        <v>39.8581</v>
      </c>
      <c r="Q125" s="61">
        <v>11.847534557458218</v>
      </c>
      <c r="R125" s="61">
        <v>13.932135728542905</v>
      </c>
      <c r="T125" s="61">
        <v>23.286916983410897</v>
      </c>
      <c r="U125" s="61" t="str">
        <f>""</f>
        <v/>
      </c>
      <c r="W125" s="61">
        <v>22.764710000000001</v>
      </c>
      <c r="X125" s="200">
        <v>25.84619</v>
      </c>
      <c r="Y125" s="200">
        <v>24.632950000000001</v>
      </c>
      <c r="Z125" s="200">
        <v>9.6992851390601089</v>
      </c>
      <c r="AA125" s="200">
        <v>18.777899999999999</v>
      </c>
      <c r="AB125" s="61">
        <v>7.58575</v>
      </c>
      <c r="AD125" s="61">
        <v>18.033753036822286</v>
      </c>
      <c r="AE125" s="61">
        <v>10.382699069246005</v>
      </c>
      <c r="AF125" s="61">
        <v>-33.651729267385655</v>
      </c>
      <c r="AH125" s="61" t="str">
        <f>""</f>
        <v/>
      </c>
      <c r="AI125" s="61" t="str">
        <f>""</f>
        <v/>
      </c>
      <c r="AK125" s="61">
        <v>0.22</v>
      </c>
      <c r="AL125" s="61">
        <v>0.95</v>
      </c>
      <c r="AM125" s="61">
        <v>0.51</v>
      </c>
      <c r="AN125" s="61">
        <v>0.3</v>
      </c>
      <c r="AO125" s="61">
        <v>0.47</v>
      </c>
      <c r="AQ125" s="61">
        <v>4.2737088293510084</v>
      </c>
      <c r="AS125" s="61">
        <v>7.210462411679508</v>
      </c>
    </row>
    <row r="126" spans="1:45">
      <c r="A126" s="342" t="s">
        <v>710</v>
      </c>
      <c r="B126" s="430" t="s">
        <v>721</v>
      </c>
      <c r="C126" s="342"/>
      <c r="D126" s="343"/>
      <c r="E126" s="225">
        <f t="shared" si="5"/>
        <v>1989</v>
      </c>
      <c r="F126" s="61">
        <v>5.2558782849239316</v>
      </c>
      <c r="G126" s="61">
        <v>21.4</v>
      </c>
      <c r="H126" s="61">
        <v>27.800000000000004</v>
      </c>
      <c r="I126" s="61">
        <v>7.6</v>
      </c>
      <c r="J126" s="61">
        <v>60.099999999999994</v>
      </c>
      <c r="K126" s="61">
        <v>12.8</v>
      </c>
      <c r="L126" s="61" t="str">
        <f>""</f>
        <v/>
      </c>
      <c r="M126" s="61" t="str">
        <f>""</f>
        <v/>
      </c>
      <c r="N126" s="61" t="str">
        <f>""</f>
        <v/>
      </c>
      <c r="P126" s="61">
        <v>29.035679999999999</v>
      </c>
      <c r="Q126" s="61">
        <v>26.963338713396357</v>
      </c>
      <c r="R126" s="61">
        <v>19.120532585844451</v>
      </c>
      <c r="T126" s="61">
        <v>16.608440301768645</v>
      </c>
      <c r="U126" s="61" t="str">
        <f>""</f>
        <v/>
      </c>
      <c r="W126" s="61">
        <v>34.584420000000001</v>
      </c>
      <c r="X126" s="200">
        <v>9.3742400000000004</v>
      </c>
      <c r="Y126" s="200">
        <v>10.54181</v>
      </c>
      <c r="Z126" s="200">
        <v>15.175702518355493</v>
      </c>
      <c r="AA126" s="200">
        <v>25.97137</v>
      </c>
      <c r="AB126" s="61">
        <v>9.3939599999999999</v>
      </c>
      <c r="AD126" s="61">
        <v>23.081233450489712</v>
      </c>
      <c r="AE126" s="61">
        <v>36.121787835369503</v>
      </c>
      <c r="AF126" s="61">
        <v>52.752836856575144</v>
      </c>
      <c r="AH126" s="61" t="str">
        <f>""</f>
        <v/>
      </c>
      <c r="AI126" s="61" t="str">
        <f>""</f>
        <v/>
      </c>
      <c r="AK126" s="61">
        <v>0.21</v>
      </c>
      <c r="AL126" s="61">
        <v>1</v>
      </c>
      <c r="AM126" s="61">
        <v>0.46</v>
      </c>
      <c r="AN126" s="61">
        <v>0.24</v>
      </c>
      <c r="AO126" s="61">
        <v>0.42</v>
      </c>
      <c r="AQ126" s="61">
        <v>6.161173199107095</v>
      </c>
      <c r="AS126" s="61">
        <v>4.3799803514900315</v>
      </c>
    </row>
    <row r="127" spans="1:45">
      <c r="A127" s="342" t="s">
        <v>436</v>
      </c>
      <c r="B127" s="430" t="s">
        <v>704</v>
      </c>
      <c r="C127" s="342"/>
      <c r="D127" s="343"/>
      <c r="E127" s="225">
        <f t="shared" si="5"/>
        <v>1990</v>
      </c>
      <c r="F127" s="61">
        <v>4.9934296977661052</v>
      </c>
      <c r="G127" s="61">
        <v>-14.799999999999999</v>
      </c>
      <c r="H127" s="61">
        <v>-2.9000000000000004</v>
      </c>
      <c r="I127" s="61">
        <v>-23</v>
      </c>
      <c r="J127" s="61">
        <v>-10.299999999999999</v>
      </c>
      <c r="K127" s="61">
        <v>7.5</v>
      </c>
      <c r="L127" s="61" t="str">
        <f>""</f>
        <v/>
      </c>
      <c r="M127" s="61" t="str">
        <f>""</f>
        <v/>
      </c>
      <c r="N127" s="61" t="str">
        <f>""</f>
        <v/>
      </c>
      <c r="P127" s="61">
        <v>-38.717260000000003</v>
      </c>
      <c r="Q127" s="61">
        <v>-4.3440360308005239</v>
      </c>
      <c r="R127" s="61">
        <v>-4.259199341118336</v>
      </c>
      <c r="T127" s="61">
        <v>-17.017760787894954</v>
      </c>
      <c r="U127" s="61" t="str">
        <f>""</f>
        <v/>
      </c>
      <c r="W127" s="61">
        <v>-4.5086300000000001</v>
      </c>
      <c r="X127" s="200">
        <v>-10.79555</v>
      </c>
      <c r="Y127" s="200">
        <v>-18.127099999999999</v>
      </c>
      <c r="Z127" s="200">
        <v>6.2087953965169085</v>
      </c>
      <c r="AA127" s="200">
        <v>-12.259639999999999</v>
      </c>
      <c r="AB127" s="61">
        <v>8.2738399999999999</v>
      </c>
      <c r="AD127" s="61">
        <v>-10.714749766663124</v>
      </c>
      <c r="AE127" s="61">
        <v>-9.873308007802839E-2</v>
      </c>
      <c r="AF127" s="61">
        <v>-31.383777980244897</v>
      </c>
      <c r="AH127" s="61" t="str">
        <f>""</f>
        <v/>
      </c>
      <c r="AI127" s="61" t="str">
        <f>""</f>
        <v/>
      </c>
      <c r="AK127" s="61">
        <v>0.22</v>
      </c>
      <c r="AL127" s="61">
        <v>0.31</v>
      </c>
      <c r="AM127" s="61">
        <v>0.44</v>
      </c>
      <c r="AN127" s="61">
        <v>0.21</v>
      </c>
      <c r="AO127" s="61">
        <v>0.43</v>
      </c>
      <c r="AQ127" s="61">
        <v>17.988867071802517</v>
      </c>
      <c r="AS127" s="61">
        <v>-0.69544301811813591</v>
      </c>
    </row>
    <row r="128" spans="1:45">
      <c r="A128" s="342" t="s">
        <v>703</v>
      </c>
      <c r="B128" s="430" t="s">
        <v>705</v>
      </c>
      <c r="C128" s="342"/>
      <c r="D128" s="343"/>
      <c r="E128" s="225">
        <f t="shared" si="5"/>
        <v>1991</v>
      </c>
      <c r="F128" s="61">
        <v>3.7546933667083948</v>
      </c>
      <c r="G128" s="61">
        <v>12</v>
      </c>
      <c r="H128" s="61">
        <v>29.9</v>
      </c>
      <c r="I128" s="61">
        <v>12</v>
      </c>
      <c r="J128" s="61">
        <v>59.199999999999996</v>
      </c>
      <c r="K128" s="61">
        <v>22.1</v>
      </c>
      <c r="L128" s="61" t="str">
        <f>""</f>
        <v/>
      </c>
      <c r="M128" s="61" t="str">
        <f>""</f>
        <v/>
      </c>
      <c r="N128" s="61" t="str">
        <f>""</f>
        <v/>
      </c>
      <c r="P128" s="61">
        <v>-3.6267800000000001</v>
      </c>
      <c r="Q128" s="61">
        <v>20.321992709599044</v>
      </c>
      <c r="R128" s="61">
        <v>27.831884236074835</v>
      </c>
      <c r="T128" s="61">
        <v>18.284276504831244</v>
      </c>
      <c r="U128" s="61" t="str">
        <f>""</f>
        <v/>
      </c>
      <c r="W128" s="61">
        <v>41.028379999999999</v>
      </c>
      <c r="X128" s="200">
        <v>55.900100000000002</v>
      </c>
      <c r="Y128" s="200">
        <v>45.259439999999998</v>
      </c>
      <c r="Z128" s="200">
        <v>20.903026021496384</v>
      </c>
      <c r="AA128" s="200">
        <v>9.9563100000000002</v>
      </c>
      <c r="AB128" s="61">
        <v>6.1444900000000002</v>
      </c>
      <c r="AD128" s="61">
        <v>22.447129607308813</v>
      </c>
      <c r="AE128" s="61">
        <v>27.668100911854253</v>
      </c>
      <c r="AF128" s="61">
        <v>-3.4781692618843674</v>
      </c>
      <c r="AH128" s="61" t="str">
        <f>""</f>
        <v/>
      </c>
      <c r="AI128" s="61" t="str">
        <f>""</f>
        <v/>
      </c>
      <c r="AK128" s="61">
        <v>0.2</v>
      </c>
      <c r="AL128" s="61">
        <v>0.21</v>
      </c>
      <c r="AM128" s="61">
        <v>0.38</v>
      </c>
      <c r="AN128" s="61">
        <v>0.16</v>
      </c>
      <c r="AO128" s="61">
        <v>0.35</v>
      </c>
      <c r="AQ128" s="61">
        <v>7.335070350016859</v>
      </c>
      <c r="AS128" s="61">
        <v>-0.17376194613378804</v>
      </c>
    </row>
    <row r="129" spans="1:45">
      <c r="A129" s="342"/>
      <c r="B129" s="436" t="s">
        <v>706</v>
      </c>
      <c r="C129" s="347"/>
      <c r="D129" s="343"/>
      <c r="E129" s="225">
        <f t="shared" si="5"/>
        <v>1992</v>
      </c>
      <c r="F129" s="61">
        <v>2.1712907117008351</v>
      </c>
      <c r="G129" s="61">
        <v>-1.4000000000000001</v>
      </c>
      <c r="H129" s="61">
        <v>18.399999999999999</v>
      </c>
      <c r="I129" s="61">
        <v>-3</v>
      </c>
      <c r="J129" s="61">
        <v>22.5</v>
      </c>
      <c r="K129" s="61">
        <v>9.8000000000000007</v>
      </c>
      <c r="L129" s="61" t="str">
        <f>""</f>
        <v/>
      </c>
      <c r="M129" s="61" t="str">
        <f>""</f>
        <v/>
      </c>
      <c r="N129" s="61" t="str">
        <f>""</f>
        <v/>
      </c>
      <c r="P129" s="61">
        <v>-26.3613</v>
      </c>
      <c r="Q129" s="61">
        <v>4.1750820499873775</v>
      </c>
      <c r="R129" s="61">
        <v>4.6024802922514985</v>
      </c>
      <c r="T129" s="61">
        <v>-5.2262695935286878</v>
      </c>
      <c r="U129" s="61" t="str">
        <f>""</f>
        <v/>
      </c>
      <c r="W129" s="61">
        <v>7.01457</v>
      </c>
      <c r="X129" s="200">
        <v>13.022489999999999</v>
      </c>
      <c r="Y129" s="200">
        <v>18.202729999999999</v>
      </c>
      <c r="Z129" s="200">
        <v>9.7793939350070644</v>
      </c>
      <c r="AA129" s="200">
        <v>-8.7213899999999995</v>
      </c>
      <c r="AB129" s="61">
        <v>3.74458</v>
      </c>
      <c r="AD129" s="61">
        <v>13.513984301002679</v>
      </c>
      <c r="AE129" s="61">
        <v>7.3841240905386796</v>
      </c>
      <c r="AF129" s="61">
        <v>-27.519409264700091</v>
      </c>
      <c r="AH129" s="61" t="str">
        <f>""</f>
        <v/>
      </c>
      <c r="AI129" s="61" t="str">
        <f>""</f>
        <v/>
      </c>
      <c r="AK129" s="61">
        <v>0.19</v>
      </c>
      <c r="AL129" s="61">
        <v>0.18</v>
      </c>
      <c r="AM129" s="61">
        <v>0.42</v>
      </c>
      <c r="AN129" s="61">
        <v>0.2</v>
      </c>
      <c r="AO129" s="61">
        <v>0.33</v>
      </c>
      <c r="AQ129" s="61">
        <v>13.932771715848968</v>
      </c>
      <c r="AS129" s="61">
        <v>0.83867394572354481</v>
      </c>
    </row>
    <row r="130" spans="1:45">
      <c r="A130" s="342"/>
      <c r="B130" s="430"/>
      <c r="C130" s="342"/>
      <c r="D130" s="343"/>
      <c r="E130" s="225">
        <f t="shared" si="5"/>
        <v>1993</v>
      </c>
      <c r="F130" s="61">
        <v>1.6528925619834656</v>
      </c>
      <c r="G130" s="61">
        <v>32.5</v>
      </c>
      <c r="H130" s="61">
        <v>14.499999999999998</v>
      </c>
      <c r="I130" s="61">
        <v>38.200000000000003</v>
      </c>
      <c r="J130" s="61">
        <v>81.8</v>
      </c>
      <c r="K130" s="61">
        <v>18.099999999999998</v>
      </c>
      <c r="L130" s="61" t="str">
        <f>""</f>
        <v/>
      </c>
      <c r="M130" s="61" t="str">
        <f>""</f>
        <v/>
      </c>
      <c r="N130" s="61" t="str">
        <f>""</f>
        <v/>
      </c>
      <c r="P130" s="61">
        <v>2.9086599999999998</v>
      </c>
      <c r="Q130" s="61">
        <v>13.719669201175378</v>
      </c>
      <c r="R130" s="61">
        <v>8.6758725271695489</v>
      </c>
      <c r="T130" s="61">
        <v>22.502462508992327</v>
      </c>
      <c r="U130" s="61" t="str">
        <f>""</f>
        <v/>
      </c>
      <c r="W130" s="61">
        <v>24.65757</v>
      </c>
      <c r="X130" s="200">
        <v>15.414249999999999</v>
      </c>
      <c r="Y130" s="200">
        <v>18.703620000000001</v>
      </c>
      <c r="Z130" s="200">
        <v>14.492538856021131</v>
      </c>
      <c r="AA130" s="200">
        <v>30.493590000000001</v>
      </c>
      <c r="AB130" s="61">
        <v>3.0105300000000002</v>
      </c>
      <c r="AD130" s="61">
        <v>13.939826980990922</v>
      </c>
      <c r="AE130" s="61">
        <v>10.027943563072617</v>
      </c>
      <c r="AF130" s="61">
        <v>90.219678664820918</v>
      </c>
      <c r="AH130" s="61" t="str">
        <f>""</f>
        <v/>
      </c>
      <c r="AI130" s="61" t="str">
        <f>""</f>
        <v/>
      </c>
      <c r="AK130" s="61">
        <v>0.19</v>
      </c>
      <c r="AL130" s="61">
        <v>0.18</v>
      </c>
      <c r="AM130" s="61">
        <v>0.4</v>
      </c>
      <c r="AN130" s="61">
        <v>0.18</v>
      </c>
      <c r="AO130" s="61">
        <v>0.34</v>
      </c>
      <c r="AQ130" s="61">
        <v>6.8679878735633748</v>
      </c>
      <c r="AS130" s="61">
        <v>2.161632012553949</v>
      </c>
    </row>
    <row r="131" spans="1:45">
      <c r="A131" s="342"/>
      <c r="B131" s="430"/>
      <c r="C131" s="342"/>
      <c r="D131" s="343"/>
      <c r="E131" s="225">
        <f t="shared" si="5"/>
        <v>1994</v>
      </c>
      <c r="F131" s="61">
        <v>0.23228803716608404</v>
      </c>
      <c r="G131" s="61">
        <v>-0.2</v>
      </c>
      <c r="H131" s="61">
        <v>7.5</v>
      </c>
      <c r="I131" s="61">
        <v>14.6</v>
      </c>
      <c r="J131" s="61">
        <v>-1.7000000000000002</v>
      </c>
      <c r="K131" s="61">
        <v>-4.3</v>
      </c>
      <c r="L131" s="61" t="str">
        <f>""</f>
        <v/>
      </c>
      <c r="M131" s="61" t="str">
        <f>""</f>
        <v/>
      </c>
      <c r="N131" s="61" t="str">
        <f>""</f>
        <v/>
      </c>
      <c r="P131" s="61">
        <v>13.238720000000001</v>
      </c>
      <c r="Q131" s="61">
        <v>2.141715503462982</v>
      </c>
      <c r="R131" s="61">
        <v>-1.6363982325207749</v>
      </c>
      <c r="T131" s="61">
        <v>5.0760206022201215</v>
      </c>
      <c r="U131" s="61" t="str">
        <f>""</f>
        <v/>
      </c>
      <c r="W131" s="61">
        <v>-1.81073</v>
      </c>
      <c r="X131" s="200">
        <v>0.54091999999999996</v>
      </c>
      <c r="Y131" s="200">
        <v>-0.50788999999999995</v>
      </c>
      <c r="Z131" s="200">
        <v>-5.296654276377466</v>
      </c>
      <c r="AA131" s="200">
        <v>5.2549099999999997</v>
      </c>
      <c r="AB131" s="61">
        <v>4.0826200000000004</v>
      </c>
      <c r="AD131" s="61">
        <v>-0.82322885846439764</v>
      </c>
      <c r="AE131" s="61">
        <v>-1.0189997226072833</v>
      </c>
      <c r="AF131" s="61">
        <v>5.0518201863043233</v>
      </c>
      <c r="AH131" s="61" t="str">
        <f>""</f>
        <v/>
      </c>
      <c r="AI131" s="61" t="str">
        <f>""</f>
        <v/>
      </c>
      <c r="AK131" s="61">
        <v>0.19</v>
      </c>
      <c r="AL131" s="61">
        <v>0.17</v>
      </c>
      <c r="AM131" s="61">
        <v>0.34</v>
      </c>
      <c r="AN131" s="61">
        <v>0.18</v>
      </c>
      <c r="AO131" s="61">
        <v>0.35</v>
      </c>
      <c r="AQ131" s="61">
        <v>-1.7219744386984925</v>
      </c>
      <c r="AS131" s="61">
        <v>2.516544423537237</v>
      </c>
    </row>
    <row r="132" spans="1:45">
      <c r="A132" s="215" t="s">
        <v>356</v>
      </c>
      <c r="B132" s="433" t="s">
        <v>720</v>
      </c>
      <c r="C132" s="346"/>
      <c r="D132" s="343"/>
      <c r="E132" s="225">
        <f t="shared" si="5"/>
        <v>1995</v>
      </c>
      <c r="F132" s="61">
        <v>1.7381228273464666</v>
      </c>
      <c r="G132" s="61">
        <v>14.499999999999998</v>
      </c>
      <c r="H132" s="61">
        <v>33.900000000000006</v>
      </c>
      <c r="I132" s="61">
        <v>8.5</v>
      </c>
      <c r="J132" s="61">
        <v>-7.8</v>
      </c>
      <c r="K132" s="61">
        <v>20.7</v>
      </c>
      <c r="L132" s="61" t="str">
        <f>""</f>
        <v/>
      </c>
      <c r="M132" s="61" t="str">
        <f>""</f>
        <v/>
      </c>
      <c r="N132" s="61" t="str">
        <f>""</f>
        <v/>
      </c>
      <c r="P132" s="61">
        <v>0.73563999999999996</v>
      </c>
      <c r="Q132" s="61">
        <v>33.452430627999163</v>
      </c>
      <c r="R132" s="61">
        <v>32.062332079527131</v>
      </c>
      <c r="T132" s="61">
        <v>20.720326450317096</v>
      </c>
      <c r="U132" s="61" t="str">
        <f>""</f>
        <v/>
      </c>
      <c r="W132" s="61">
        <v>36.823390000000003</v>
      </c>
      <c r="X132" s="200">
        <v>26.59797</v>
      </c>
      <c r="Y132" s="200">
        <v>28.74006</v>
      </c>
      <c r="Z132" s="200">
        <v>26.403353426466825</v>
      </c>
      <c r="AA132" s="200">
        <v>9.6456300000000006</v>
      </c>
      <c r="AB132" s="61">
        <v>5.8247099999999996</v>
      </c>
      <c r="AD132" s="61">
        <v>26.326536385947797</v>
      </c>
      <c r="AE132" s="61">
        <v>39.342901957666342</v>
      </c>
      <c r="AF132" s="61">
        <v>-27.03425567204647</v>
      </c>
      <c r="AH132" s="61" t="str">
        <f>""</f>
        <v/>
      </c>
      <c r="AI132" s="61" t="str">
        <f>""</f>
        <v/>
      </c>
      <c r="AK132" s="61">
        <v>0.2</v>
      </c>
      <c r="AL132" s="61">
        <v>0.25</v>
      </c>
      <c r="AM132" s="61">
        <v>0.47</v>
      </c>
      <c r="AN132" s="61">
        <v>0.2</v>
      </c>
      <c r="AO132" s="61">
        <v>0.33</v>
      </c>
      <c r="AQ132" s="61">
        <v>3.3929825258744994</v>
      </c>
      <c r="AS132" s="61">
        <v>1.8104858345091124</v>
      </c>
    </row>
    <row r="133" spans="1:45">
      <c r="A133" s="216" t="s">
        <v>230</v>
      </c>
      <c r="B133" s="417" t="s">
        <v>435</v>
      </c>
      <c r="C133" s="245"/>
      <c r="D133" s="343"/>
      <c r="E133" s="225">
        <f t="shared" si="5"/>
        <v>1996</v>
      </c>
      <c r="F133" s="61">
        <v>2.1640091116173155</v>
      </c>
      <c r="G133" s="61">
        <v>28.299999999999997</v>
      </c>
      <c r="H133" s="61">
        <v>23.599999999999998</v>
      </c>
      <c r="I133" s="61">
        <v>6.9</v>
      </c>
      <c r="J133" s="61">
        <v>6.5</v>
      </c>
      <c r="K133" s="61">
        <v>12.3</v>
      </c>
      <c r="L133" s="61" t="str">
        <f>""</f>
        <v/>
      </c>
      <c r="M133" s="61" t="str">
        <f>""</f>
        <v/>
      </c>
      <c r="N133" s="61" t="str">
        <f>""</f>
        <v/>
      </c>
      <c r="P133" s="61">
        <v>-2.5508199999999999</v>
      </c>
      <c r="Q133" s="61">
        <v>26.014148638877501</v>
      </c>
      <c r="R133" s="61">
        <v>24.706227010839509</v>
      </c>
      <c r="T133" s="61">
        <v>13.478841490123173</v>
      </c>
      <c r="U133" s="61" t="str">
        <f>""</f>
        <v/>
      </c>
      <c r="W133" s="61">
        <v>11.6867</v>
      </c>
      <c r="X133" s="200">
        <v>14.04039</v>
      </c>
      <c r="Y133" s="200">
        <v>18.118079999999999</v>
      </c>
      <c r="Z133" s="200">
        <v>1.1970442040413642</v>
      </c>
      <c r="AA133" s="200">
        <v>10.21955</v>
      </c>
      <c r="AB133" s="61">
        <v>5.2861000000000002</v>
      </c>
      <c r="AD133" s="61">
        <v>19.401397351649674</v>
      </c>
      <c r="AE133" s="61">
        <v>25.899200963486123</v>
      </c>
      <c r="AF133" s="61">
        <v>-5.6008216041201759</v>
      </c>
      <c r="AH133" s="61" t="str">
        <f>""</f>
        <v/>
      </c>
      <c r="AI133" s="61" t="str">
        <f>""</f>
        <v/>
      </c>
      <c r="AK133" s="61">
        <v>0.2</v>
      </c>
      <c r="AL133" s="61">
        <v>0.25</v>
      </c>
      <c r="AM133" s="61">
        <v>0.5</v>
      </c>
      <c r="AN133" s="61">
        <v>0.2</v>
      </c>
      <c r="AO133" s="61">
        <v>0.31</v>
      </c>
      <c r="AQ133" s="61">
        <v>8.9529378579594532</v>
      </c>
      <c r="AS133" s="61">
        <v>2.428285850942502</v>
      </c>
    </row>
    <row r="134" spans="1:45">
      <c r="A134" s="411" t="s">
        <v>911</v>
      </c>
      <c r="B134" s="351" t="s">
        <v>907</v>
      </c>
      <c r="C134" s="232"/>
      <c r="E134" s="225">
        <f t="shared" si="5"/>
        <v>1997</v>
      </c>
      <c r="F134" s="61">
        <v>0.78037904124861335</v>
      </c>
      <c r="G134" s="61">
        <v>15</v>
      </c>
      <c r="H134" s="61">
        <v>39.200000000000003</v>
      </c>
      <c r="I134" s="61">
        <v>6.5</v>
      </c>
      <c r="J134" s="61">
        <v>-7.7</v>
      </c>
      <c r="K134" s="61">
        <v>9.6</v>
      </c>
      <c r="L134" s="61" t="str">
        <f>""</f>
        <v/>
      </c>
      <c r="M134" s="61" t="str">
        <f>""</f>
        <v/>
      </c>
      <c r="N134" s="61" t="str">
        <f>""</f>
        <v/>
      </c>
      <c r="P134" s="61">
        <v>-21.189689999999999</v>
      </c>
      <c r="Q134" s="61">
        <v>22.641421652629301</v>
      </c>
      <c r="R134" s="61">
        <v>25.728902926052566</v>
      </c>
      <c r="T134" s="61">
        <v>15.763380769650803</v>
      </c>
      <c r="U134" s="61" t="str">
        <f>""</f>
        <v/>
      </c>
      <c r="W134" s="61">
        <v>26.591550000000002</v>
      </c>
      <c r="X134" s="200">
        <v>14.574669999999999</v>
      </c>
      <c r="Y134" s="200">
        <v>24.59029</v>
      </c>
      <c r="Z134" s="200">
        <v>13.784069434241776</v>
      </c>
      <c r="AA134" s="200">
        <v>-4.5809699999999998</v>
      </c>
      <c r="AB134" s="61">
        <v>5.4350500000000004</v>
      </c>
      <c r="AD134" s="61">
        <v>38.125123088032552</v>
      </c>
      <c r="AE134" s="61">
        <v>31.692391929900722</v>
      </c>
      <c r="AF134" s="61">
        <v>-35.26281854416149</v>
      </c>
      <c r="AH134" s="61" t="str">
        <f>""</f>
        <v/>
      </c>
      <c r="AI134" s="61" t="str">
        <f>""</f>
        <v/>
      </c>
      <c r="AK134" s="61">
        <v>0.19</v>
      </c>
      <c r="AL134" s="61">
        <v>0.23</v>
      </c>
      <c r="AM134" s="61">
        <v>0.49</v>
      </c>
      <c r="AN134" s="61">
        <v>0.2</v>
      </c>
      <c r="AO134" s="61">
        <v>0.28999999999999998</v>
      </c>
      <c r="AQ134" s="61">
        <v>0.84749087302791182</v>
      </c>
      <c r="AS134" s="61">
        <v>4.026628671320287</v>
      </c>
    </row>
    <row r="135" spans="1:45">
      <c r="A135" s="411" t="s">
        <v>912</v>
      </c>
      <c r="B135" s="351" t="s">
        <v>906</v>
      </c>
      <c r="C135" s="232"/>
      <c r="E135" s="225">
        <f t="shared" si="5"/>
        <v>1998</v>
      </c>
      <c r="F135" s="61">
        <v>0.99557522123892017</v>
      </c>
      <c r="G135" s="61">
        <v>-1.6</v>
      </c>
      <c r="H135" s="61">
        <v>37.799999999999997</v>
      </c>
      <c r="I135" s="61">
        <v>28.999999999999996</v>
      </c>
      <c r="J135" s="61">
        <v>-20</v>
      </c>
      <c r="K135" s="61">
        <v>9.1999999999999993</v>
      </c>
      <c r="L135" s="61" t="str">
        <f>""</f>
        <v/>
      </c>
      <c r="M135" s="61" t="str">
        <f>""</f>
        <v/>
      </c>
      <c r="N135" s="61" t="str">
        <f>""</f>
        <v/>
      </c>
      <c r="P135" s="61">
        <v>-9.2836599999999994</v>
      </c>
      <c r="Q135" s="61">
        <v>16.099389877659419</v>
      </c>
      <c r="R135" s="61">
        <v>29.626515528981901</v>
      </c>
      <c r="T135" s="61">
        <v>24.338027955201834</v>
      </c>
      <c r="U135" s="61" t="str">
        <f>""</f>
        <v/>
      </c>
      <c r="W135" s="61">
        <v>33.62612</v>
      </c>
      <c r="X135" s="200">
        <v>3.5169999999999999</v>
      </c>
      <c r="Y135" s="200">
        <v>-2.6133299999999999</v>
      </c>
      <c r="Z135" s="200">
        <v>9.2147341239961165</v>
      </c>
      <c r="AA135" s="200">
        <v>19.462530000000001</v>
      </c>
      <c r="AB135" s="61">
        <v>5.3788299999999998</v>
      </c>
      <c r="AD135" s="61">
        <v>28.765543079298372</v>
      </c>
      <c r="AE135" s="61">
        <v>22.950699330638912</v>
      </c>
      <c r="AF135" s="61">
        <v>-21.570620712846956</v>
      </c>
      <c r="AH135" s="61" t="str">
        <f>""</f>
        <v/>
      </c>
      <c r="AI135" s="61" t="str">
        <f>""</f>
        <v/>
      </c>
      <c r="AK135" s="61">
        <v>0.18</v>
      </c>
      <c r="AL135" s="61">
        <v>0.24</v>
      </c>
      <c r="AM135" s="61">
        <v>0.52</v>
      </c>
      <c r="AN135" s="61">
        <v>0.2</v>
      </c>
      <c r="AO135" s="61">
        <v>0.31</v>
      </c>
      <c r="AQ135" s="61">
        <v>7.5755383309727309</v>
      </c>
      <c r="AS135" s="61">
        <v>6.4374669091411318</v>
      </c>
    </row>
    <row r="136" spans="1:45">
      <c r="A136" s="411"/>
      <c r="B136" s="351"/>
      <c r="C136" s="232"/>
      <c r="E136" s="225">
        <f t="shared" si="5"/>
        <v>1999</v>
      </c>
      <c r="F136" s="61">
        <v>2.6286966046002336</v>
      </c>
      <c r="G136" s="61">
        <v>31.7</v>
      </c>
      <c r="H136" s="61">
        <v>13.900000000000002</v>
      </c>
      <c r="I136" s="61">
        <v>19.8</v>
      </c>
      <c r="J136" s="61">
        <v>56.599999999999994</v>
      </c>
      <c r="K136" s="61">
        <v>-1.0999999999999999</v>
      </c>
      <c r="L136" s="61" t="str">
        <f>""</f>
        <v/>
      </c>
      <c r="M136" s="61" t="str">
        <f>""</f>
        <v/>
      </c>
      <c r="N136" s="61" t="str">
        <f>""</f>
        <v/>
      </c>
      <c r="P136" s="61">
        <v>36.787370000000003</v>
      </c>
      <c r="Q136" s="61">
        <v>25.22145243170182</v>
      </c>
      <c r="R136" s="61">
        <v>14.159532980452759</v>
      </c>
      <c r="T136" s="61">
        <v>24.934877040352266</v>
      </c>
      <c r="U136" s="61">
        <v>26.440597066736093</v>
      </c>
      <c r="W136" s="61">
        <v>24.046299999999999</v>
      </c>
      <c r="X136" s="200">
        <v>37.255830000000003</v>
      </c>
      <c r="Y136" s="200">
        <v>23.132919999999999</v>
      </c>
      <c r="Z136" s="200">
        <v>-6.2289293894318032</v>
      </c>
      <c r="AA136" s="200">
        <v>21.811499999999999</v>
      </c>
      <c r="AB136" s="61">
        <v>5.0133400000000004</v>
      </c>
      <c r="AD136" s="61">
        <v>15.25349417589017</v>
      </c>
      <c r="AE136" s="61">
        <v>6.9561797389561031</v>
      </c>
      <c r="AF136" s="61">
        <v>53.53324327723967</v>
      </c>
      <c r="AH136" s="61" t="str">
        <f>""</f>
        <v/>
      </c>
      <c r="AI136" s="61" t="str">
        <f>""</f>
        <v/>
      </c>
      <c r="AK136" s="61">
        <v>0.18</v>
      </c>
      <c r="AL136" s="61">
        <v>0.25</v>
      </c>
      <c r="AM136" s="61">
        <v>0.59</v>
      </c>
      <c r="AN136" s="61">
        <v>0.2</v>
      </c>
      <c r="AO136" s="61">
        <v>0.3</v>
      </c>
      <c r="AQ136" s="61"/>
      <c r="AS136" s="61">
        <v>7.6885644768856398</v>
      </c>
    </row>
    <row r="137" spans="1:45">
      <c r="A137" s="411"/>
      <c r="B137" s="416"/>
      <c r="C137" s="418"/>
      <c r="E137" s="225">
        <f t="shared" ref="E137:E154" si="6">E136+1</f>
        <v>2000</v>
      </c>
      <c r="F137" s="61">
        <v>3.2017075773745907</v>
      </c>
      <c r="G137" s="61">
        <v>7.3999999999999995</v>
      </c>
      <c r="H137" s="61">
        <v>-5.6000000000000005</v>
      </c>
      <c r="I137" s="61">
        <v>-10.6</v>
      </c>
      <c r="J137" s="61">
        <v>-27.900000000000002</v>
      </c>
      <c r="K137" s="61">
        <v>10.199999999999999</v>
      </c>
      <c r="L137" s="61" t="str">
        <f>""</f>
        <v/>
      </c>
      <c r="M137" s="61" t="str">
        <f>""</f>
        <v/>
      </c>
      <c r="N137" s="61" t="str">
        <f>""</f>
        <v/>
      </c>
      <c r="P137" s="61">
        <v>-27.192129999999999</v>
      </c>
      <c r="Q137" s="61">
        <v>-6.1778080075705954</v>
      </c>
      <c r="R137" s="61">
        <v>-6.3103697416508115</v>
      </c>
      <c r="T137" s="61">
        <v>-13.178351660739807</v>
      </c>
      <c r="U137" s="61">
        <v>-14.205803119477</v>
      </c>
      <c r="W137" s="61">
        <v>-9.2939699999999998</v>
      </c>
      <c r="X137" s="200">
        <v>9.21692</v>
      </c>
      <c r="Y137" s="200">
        <v>-2.6650499999999999</v>
      </c>
      <c r="Z137" s="200">
        <v>11.761199832614322</v>
      </c>
      <c r="AA137" s="200">
        <v>-7.4846300000000001</v>
      </c>
      <c r="AB137" s="61">
        <v>6.2885299999999997</v>
      </c>
      <c r="AD137" s="61">
        <v>-0.13294918673848466</v>
      </c>
      <c r="AE137" s="61">
        <v>-0.34037050223639786</v>
      </c>
      <c r="AF137" s="61">
        <v>-12.897832111536189</v>
      </c>
      <c r="AH137" s="61" t="str">
        <f>""</f>
        <v/>
      </c>
      <c r="AI137" s="61" t="str">
        <f>""</f>
        <v/>
      </c>
      <c r="AK137" s="61">
        <v>0.18</v>
      </c>
      <c r="AL137" s="61">
        <v>0.27</v>
      </c>
      <c r="AM137" s="61">
        <v>0.53</v>
      </c>
      <c r="AN137" s="61">
        <v>0.22</v>
      </c>
      <c r="AO137" s="61">
        <v>0.31</v>
      </c>
      <c r="AQ137" s="61"/>
      <c r="AS137" s="61">
        <v>9.2453682783551816</v>
      </c>
    </row>
    <row r="138" spans="1:45">
      <c r="A138" s="325"/>
      <c r="B138" s="416"/>
      <c r="C138" s="418"/>
      <c r="E138" s="225">
        <f t="shared" si="6"/>
        <v>2001</v>
      </c>
      <c r="F138" s="61">
        <v>0.72388831437435464</v>
      </c>
      <c r="G138" s="61">
        <v>-12.6</v>
      </c>
      <c r="H138" s="61">
        <v>-6.4</v>
      </c>
      <c r="I138" s="61">
        <v>-16.3</v>
      </c>
      <c r="J138" s="61">
        <v>3.6999999999999997</v>
      </c>
      <c r="K138" s="61">
        <v>8.1</v>
      </c>
      <c r="L138" s="61" t="str">
        <f>""</f>
        <v/>
      </c>
      <c r="M138" s="61" t="str">
        <f>""</f>
        <v/>
      </c>
      <c r="N138" s="61" t="str">
        <f>""</f>
        <v/>
      </c>
      <c r="P138" s="61">
        <v>-23.524899999999999</v>
      </c>
      <c r="Q138" s="61">
        <v>-7.0945642147615011</v>
      </c>
      <c r="R138" s="61">
        <v>-14.631297589901404</v>
      </c>
      <c r="T138" s="61">
        <v>-16.823938852225005</v>
      </c>
      <c r="U138" s="61">
        <v>-16.209010000000003</v>
      </c>
      <c r="W138" s="61">
        <v>-11.651619999999999</v>
      </c>
      <c r="X138" s="200">
        <v>0.56040999999999996</v>
      </c>
      <c r="Y138" s="200">
        <v>3.1000100000000002</v>
      </c>
      <c r="Z138" s="200">
        <v>9.5677388592430681</v>
      </c>
      <c r="AA138" s="200">
        <v>-14.021089999999999</v>
      </c>
      <c r="AB138" s="61">
        <v>4.1653200000000004</v>
      </c>
      <c r="AD138" s="61">
        <v>-11.34985408115794</v>
      </c>
      <c r="AE138" s="61">
        <v>-16.239829913900618</v>
      </c>
      <c r="AF138" s="61">
        <v>20.356003916157594</v>
      </c>
      <c r="AH138" s="61" t="str">
        <f>""</f>
        <v/>
      </c>
      <c r="AI138" s="61">
        <v>-14.082091129851115</v>
      </c>
      <c r="AK138" s="61">
        <v>0.18</v>
      </c>
      <c r="AL138" s="61">
        <v>0.27</v>
      </c>
      <c r="AM138" s="61">
        <v>0.64</v>
      </c>
      <c r="AN138" s="61">
        <v>0.22</v>
      </c>
      <c r="AO138" s="61">
        <v>0.36</v>
      </c>
      <c r="AQ138" s="61"/>
      <c r="AS138" s="61">
        <v>6.6760423560555893</v>
      </c>
    </row>
    <row r="139" spans="1:45">
      <c r="A139" s="325"/>
      <c r="B139" s="416"/>
      <c r="C139" s="418"/>
      <c r="E139" s="225">
        <f t="shared" si="6"/>
        <v>2002</v>
      </c>
      <c r="F139" s="61">
        <v>3.7987679671457775</v>
      </c>
      <c r="G139" s="61">
        <v>-12.4</v>
      </c>
      <c r="H139" s="61">
        <v>-22.8</v>
      </c>
      <c r="I139" s="61">
        <v>-16.5</v>
      </c>
      <c r="J139" s="61">
        <v>-6.9</v>
      </c>
      <c r="K139" s="61">
        <v>8.6999999999999993</v>
      </c>
      <c r="L139" s="61" t="str">
        <f>""</f>
        <v/>
      </c>
      <c r="M139" s="61" t="str">
        <f>""</f>
        <v/>
      </c>
      <c r="N139" s="61" t="str">
        <f>""</f>
        <v/>
      </c>
      <c r="P139" s="61">
        <v>-18.626010000000001</v>
      </c>
      <c r="Q139" s="61">
        <v>-16.763241687679674</v>
      </c>
      <c r="R139" s="61">
        <v>-21.432016909165853</v>
      </c>
      <c r="T139" s="61">
        <v>-19.886082175952069</v>
      </c>
      <c r="U139" s="61">
        <v>-19.316826307935962</v>
      </c>
      <c r="W139" s="61">
        <v>-23.663640000000001</v>
      </c>
      <c r="X139" s="200">
        <v>-24.57734</v>
      </c>
      <c r="Y139" s="200">
        <v>-20.022649999999999</v>
      </c>
      <c r="Z139" s="200">
        <v>13.224162048687727</v>
      </c>
      <c r="AA139" s="200">
        <v>-13.35388</v>
      </c>
      <c r="AB139" s="61">
        <v>1.65097</v>
      </c>
      <c r="AD139" s="61">
        <v>-20.459564480335114</v>
      </c>
      <c r="AE139" s="61">
        <v>-22.000590729009705</v>
      </c>
      <c r="AF139" s="61">
        <v>81.953102435941432</v>
      </c>
      <c r="AH139" s="61" t="str">
        <f>""</f>
        <v/>
      </c>
      <c r="AI139" s="61">
        <v>-24.236069235348936</v>
      </c>
      <c r="AK139" s="61">
        <v>0.18</v>
      </c>
      <c r="AL139" s="61">
        <v>0.27</v>
      </c>
      <c r="AM139" s="61">
        <v>0.65</v>
      </c>
      <c r="AN139" s="61">
        <v>0.22</v>
      </c>
      <c r="AO139" s="61">
        <v>0.36</v>
      </c>
      <c r="AQ139" s="61"/>
      <c r="AS139" s="61">
        <v>9.5592606953599493</v>
      </c>
    </row>
    <row r="140" spans="1:45">
      <c r="A140" s="325"/>
      <c r="B140" s="416"/>
      <c r="C140" s="418"/>
      <c r="E140" s="225">
        <f t="shared" si="6"/>
        <v>2003</v>
      </c>
      <c r="F140" s="61">
        <v>2.0771513353115889</v>
      </c>
      <c r="G140" s="61">
        <v>26.700000000000003</v>
      </c>
      <c r="H140" s="61">
        <v>5.8000000000000007</v>
      </c>
      <c r="I140" s="61">
        <v>14.399999999999999</v>
      </c>
      <c r="J140" s="61">
        <v>28.4</v>
      </c>
      <c r="K140" s="61">
        <v>6.7</v>
      </c>
      <c r="L140" s="61" t="str">
        <f>""</f>
        <v/>
      </c>
      <c r="M140" s="61" t="str">
        <f>""</f>
        <v/>
      </c>
      <c r="N140" s="61" t="str">
        <f>""</f>
        <v/>
      </c>
      <c r="P140" s="61">
        <v>24.451589999999999</v>
      </c>
      <c r="Q140" s="61">
        <v>25.322269148835442</v>
      </c>
      <c r="R140" s="61">
        <v>26.419896410073228</v>
      </c>
      <c r="T140" s="61">
        <v>33.10663618116179</v>
      </c>
      <c r="U140" s="61">
        <v>33.986054037535254</v>
      </c>
      <c r="W140" s="61">
        <v>24.822649999999999</v>
      </c>
      <c r="X140" s="200">
        <v>44.251480000000001</v>
      </c>
      <c r="Y140" s="200">
        <v>45.628120000000003</v>
      </c>
      <c r="Z140" s="200">
        <v>6.2567068669195702</v>
      </c>
      <c r="AA140" s="200">
        <v>41.897849999999998</v>
      </c>
      <c r="AB140" s="61">
        <v>0.89631000000000005</v>
      </c>
      <c r="AD140" s="61">
        <v>24.451311576802738</v>
      </c>
      <c r="AE140" s="61">
        <v>22.137883940622793</v>
      </c>
      <c r="AF140" s="61">
        <v>29.145839939434872</v>
      </c>
      <c r="AH140" s="61">
        <v>34.327553191489343</v>
      </c>
      <c r="AI140" s="61">
        <v>30.450453482306617</v>
      </c>
      <c r="AK140" s="61">
        <v>0.18</v>
      </c>
      <c r="AL140" s="61">
        <v>0.27</v>
      </c>
      <c r="AM140" s="61">
        <v>0.62</v>
      </c>
      <c r="AN140" s="61">
        <v>0.22</v>
      </c>
      <c r="AO140" s="61">
        <v>0.36</v>
      </c>
      <c r="AQ140" s="61"/>
      <c r="AS140" s="61">
        <v>9.8176155534058562</v>
      </c>
    </row>
    <row r="141" spans="1:45">
      <c r="A141" s="325"/>
      <c r="B141" s="416"/>
      <c r="C141" s="418"/>
      <c r="E141" s="225">
        <f t="shared" si="6"/>
        <v>2004</v>
      </c>
      <c r="F141" s="61">
        <v>2.1317829457364379</v>
      </c>
      <c r="G141" s="61">
        <v>14.499999999999998</v>
      </c>
      <c r="H141" s="61">
        <v>2.8000000000000003</v>
      </c>
      <c r="I141" s="61">
        <v>11.899999999999999</v>
      </c>
      <c r="J141" s="61">
        <v>16.8</v>
      </c>
      <c r="K141" s="61">
        <v>7.1</v>
      </c>
      <c r="L141" s="61" t="str">
        <f>""</f>
        <v/>
      </c>
      <c r="M141" s="61" t="str">
        <f>""</f>
        <v/>
      </c>
      <c r="N141" s="61" t="str">
        <f>""</f>
        <v/>
      </c>
      <c r="P141" s="61">
        <v>7.6065100000000001</v>
      </c>
      <c r="Q141" s="61">
        <v>3.1480057241685344</v>
      </c>
      <c r="R141" s="61">
        <v>4.3169215554692331</v>
      </c>
      <c r="T141" s="61">
        <v>14.720854840840691</v>
      </c>
      <c r="U141" s="61">
        <v>15.234046480531681</v>
      </c>
      <c r="W141" s="61">
        <v>7.4930399999999997</v>
      </c>
      <c r="X141" s="200">
        <v>13.751239999999999</v>
      </c>
      <c r="Y141" s="200">
        <v>19.896419999999999</v>
      </c>
      <c r="Z141" s="200">
        <v>8.9420020865596861</v>
      </c>
      <c r="AA141" s="200">
        <v>19.765129999999999</v>
      </c>
      <c r="AB141" s="61">
        <v>1.10832</v>
      </c>
      <c r="AD141" s="61">
        <v>11.583548434164271</v>
      </c>
      <c r="AE141" s="61">
        <v>11.508092400567804</v>
      </c>
      <c r="AF141" s="61">
        <v>-10.663529038866749</v>
      </c>
      <c r="AH141" s="61">
        <v>24.36533750858294</v>
      </c>
      <c r="AI141" s="61">
        <v>8.2709666767279089</v>
      </c>
      <c r="AK141" s="61">
        <v>0.18</v>
      </c>
      <c r="AL141" s="61">
        <v>0.23</v>
      </c>
      <c r="AM141" s="61">
        <v>0.56000000000000005</v>
      </c>
      <c r="AN141" s="61">
        <v>0.2</v>
      </c>
      <c r="AO141" s="61">
        <v>0.31</v>
      </c>
      <c r="AQ141" s="61"/>
      <c r="AS141" s="61">
        <v>13.637275123180936</v>
      </c>
    </row>
    <row r="142" spans="1:45">
      <c r="A142" s="325"/>
      <c r="B142" s="416"/>
      <c r="C142" s="418"/>
      <c r="E142" s="225">
        <f t="shared" si="6"/>
        <v>2005</v>
      </c>
      <c r="F142" s="61">
        <v>2.0872865275142205</v>
      </c>
      <c r="G142" s="61">
        <v>24.099999999999998</v>
      </c>
      <c r="H142" s="61">
        <v>1.5</v>
      </c>
      <c r="I142" s="61">
        <v>10.299999999999999</v>
      </c>
      <c r="J142" s="61">
        <v>30.2</v>
      </c>
      <c r="K142" s="61">
        <v>6.5</v>
      </c>
      <c r="L142" s="61" t="str">
        <f>""</f>
        <v/>
      </c>
      <c r="M142" s="61" t="str">
        <f>""</f>
        <v/>
      </c>
      <c r="N142" s="61" t="str">
        <f>""</f>
        <v/>
      </c>
      <c r="P142" s="61">
        <v>40.236460000000001</v>
      </c>
      <c r="Q142" s="61">
        <v>-0.60751608317157757</v>
      </c>
      <c r="R142" s="61">
        <v>8.2376143760421794</v>
      </c>
      <c r="T142" s="61">
        <v>9.4856186271093925</v>
      </c>
      <c r="U142" s="200">
        <v>10.835266479033212</v>
      </c>
      <c r="W142" s="61">
        <v>6.4196799999999996</v>
      </c>
      <c r="X142" s="200">
        <v>9.27881</v>
      </c>
      <c r="Y142" s="200">
        <v>7.3635299999999999</v>
      </c>
      <c r="Z142" s="200">
        <v>5.1346911162573949</v>
      </c>
      <c r="AA142" s="200">
        <v>17.962299999999999</v>
      </c>
      <c r="AB142" s="61">
        <v>3.0094799999999999</v>
      </c>
      <c r="AD142" s="61">
        <v>6.2745091617831594</v>
      </c>
      <c r="AE142" s="61">
        <v>7.2916955834692265</v>
      </c>
      <c r="AF142" s="61">
        <v>39.853400144832342</v>
      </c>
      <c r="AH142" s="61">
        <v>6.4093330404022097</v>
      </c>
      <c r="AI142" s="61">
        <v>4.099717051377505</v>
      </c>
      <c r="AK142" s="61">
        <v>0.18</v>
      </c>
      <c r="AL142" s="61">
        <v>0.23</v>
      </c>
      <c r="AM142" s="61">
        <v>0.5</v>
      </c>
      <c r="AN142" s="61">
        <v>0.2</v>
      </c>
      <c r="AO142" s="61">
        <v>0.28999999999999998</v>
      </c>
      <c r="AQ142" s="61"/>
      <c r="AS142" s="61">
        <v>13.51135031574171</v>
      </c>
    </row>
    <row r="143" spans="1:45">
      <c r="A143" s="325"/>
      <c r="B143" s="416"/>
      <c r="C143" s="418"/>
      <c r="E143" s="225">
        <f t="shared" si="6"/>
        <v>2006</v>
      </c>
      <c r="F143" s="61">
        <v>1.6728624535315983</v>
      </c>
      <c r="G143" s="61">
        <v>17.299999999999997</v>
      </c>
      <c r="H143" s="61">
        <v>16</v>
      </c>
      <c r="I143" s="61">
        <v>27.1</v>
      </c>
      <c r="J143" s="61">
        <v>32.9</v>
      </c>
      <c r="K143" s="61">
        <v>4.1000000000000005</v>
      </c>
      <c r="L143" s="61" t="str">
        <f>""</f>
        <v/>
      </c>
      <c r="M143" s="61" t="str">
        <f>""</f>
        <v/>
      </c>
      <c r="N143" s="61" t="str">
        <f>""</f>
        <v/>
      </c>
      <c r="P143" s="61">
        <v>6.91683</v>
      </c>
      <c r="Q143" s="61">
        <v>16.287787533853447</v>
      </c>
      <c r="R143" s="61">
        <v>11.373002901316154</v>
      </c>
      <c r="T143" s="61">
        <v>20.066020638788153</v>
      </c>
      <c r="U143" s="200">
        <v>20.954197206414761</v>
      </c>
      <c r="W143" s="61">
        <v>7.2167500000000002</v>
      </c>
      <c r="X143" s="200">
        <v>9.6951999999999998</v>
      </c>
      <c r="Y143" s="200">
        <v>15.63735</v>
      </c>
      <c r="Z143" s="200">
        <v>2.8553525348322673</v>
      </c>
      <c r="AA143" s="200">
        <v>27.36871</v>
      </c>
      <c r="AB143" s="61">
        <v>4.8836000000000004</v>
      </c>
      <c r="AD143" s="61">
        <v>16.2299921882618</v>
      </c>
      <c r="AE143" s="61">
        <v>13.199716796587712</v>
      </c>
      <c r="AF143" s="61">
        <v>18.612882378484684</v>
      </c>
      <c r="AH143" s="61">
        <v>23.152659243092245</v>
      </c>
      <c r="AI143" s="61">
        <v>13.086255574871242</v>
      </c>
      <c r="AK143" s="61">
        <v>0.18</v>
      </c>
      <c r="AL143" s="61">
        <v>0.23</v>
      </c>
      <c r="AM143" s="61">
        <v>0.45</v>
      </c>
      <c r="AN143" s="61">
        <v>0.2</v>
      </c>
      <c r="AO143" s="61">
        <v>0.3</v>
      </c>
      <c r="AQ143" s="61"/>
      <c r="AS143" s="61">
        <v>1.7350219029165004</v>
      </c>
    </row>
    <row r="144" spans="1:45">
      <c r="A144" s="325"/>
      <c r="B144" s="416"/>
      <c r="C144" s="418"/>
      <c r="E144" s="225">
        <f t="shared" si="6"/>
        <v>2007</v>
      </c>
      <c r="F144" s="61">
        <v>2.3765996343692919</v>
      </c>
      <c r="G144" s="61">
        <v>9.8000000000000007</v>
      </c>
      <c r="H144" s="61">
        <v>-10.299999999999999</v>
      </c>
      <c r="I144" s="61">
        <v>-5</v>
      </c>
      <c r="J144" s="61">
        <v>18.899999999999999</v>
      </c>
      <c r="K144" s="61">
        <v>3.6999999999999997</v>
      </c>
      <c r="L144" s="61" t="str">
        <f>""</f>
        <v/>
      </c>
      <c r="M144" s="61" t="str">
        <f>""</f>
        <v/>
      </c>
      <c r="N144" s="61" t="str">
        <f>""</f>
        <v/>
      </c>
      <c r="P144" s="61">
        <v>-11.134729999999999</v>
      </c>
      <c r="Q144" s="61">
        <v>6.4323876315861117</v>
      </c>
      <c r="R144" s="61">
        <v>-3.1878440624648952</v>
      </c>
      <c r="T144" s="61">
        <v>9.0354136703629351</v>
      </c>
      <c r="U144" s="200">
        <v>11.662874251882126</v>
      </c>
      <c r="W144" s="61">
        <v>18.826170000000001</v>
      </c>
      <c r="X144" s="200">
        <v>5.0624700000000002</v>
      </c>
      <c r="Y144" s="200">
        <v>1.1557500000000001</v>
      </c>
      <c r="Z144" s="200">
        <v>3.7536307265167101</v>
      </c>
      <c r="AA144" s="200">
        <v>12.65859</v>
      </c>
      <c r="AB144" s="61">
        <v>5.1429900000000002</v>
      </c>
      <c r="AD144" s="61">
        <v>4.5501975374385717</v>
      </c>
      <c r="AE144" s="61">
        <v>10.610991061692587</v>
      </c>
      <c r="AF144" s="61">
        <v>15.63451774668545</v>
      </c>
      <c r="AH144" s="61">
        <v>17.756504329740586</v>
      </c>
      <c r="AI144" s="61">
        <v>-2.305458880535316</v>
      </c>
      <c r="AK144" s="61">
        <v>0.15</v>
      </c>
      <c r="AL144" s="61">
        <v>0.22</v>
      </c>
      <c r="AM144" s="61">
        <v>0.4</v>
      </c>
      <c r="AN144" s="61">
        <v>0.19</v>
      </c>
      <c r="AO144" s="61">
        <v>0.27</v>
      </c>
      <c r="AQ144" s="61"/>
      <c r="AS144" s="61">
        <v>-5.3913489560025729</v>
      </c>
    </row>
    <row r="145" spans="1:71">
      <c r="A145" s="325"/>
      <c r="B145" s="416"/>
      <c r="C145" s="418"/>
      <c r="E145" s="225">
        <f t="shared" si="6"/>
        <v>2008</v>
      </c>
      <c r="F145" s="61">
        <v>1.1607142857142927</v>
      </c>
      <c r="G145" s="61">
        <v>-33</v>
      </c>
      <c r="H145" s="61">
        <v>-22.6</v>
      </c>
      <c r="I145" s="61">
        <v>-30</v>
      </c>
      <c r="J145" s="61">
        <v>-42.5</v>
      </c>
      <c r="K145" s="61">
        <v>6.4</v>
      </c>
      <c r="L145" s="61" t="str">
        <f>""</f>
        <v/>
      </c>
      <c r="M145" s="61" t="str">
        <f>""</f>
        <v/>
      </c>
      <c r="N145" s="61" t="str">
        <f>""</f>
        <v/>
      </c>
      <c r="P145" s="61">
        <v>-42.123809999999999</v>
      </c>
      <c r="Q145" s="61">
        <v>-33.837085066849028</v>
      </c>
      <c r="R145" s="61">
        <v>-37.22040093997505</v>
      </c>
      <c r="T145" s="61">
        <v>-40.71258901261622</v>
      </c>
      <c r="U145" s="200">
        <v>-42.194966855680619</v>
      </c>
      <c r="W145" s="61">
        <v>-49.39884</v>
      </c>
      <c r="X145" s="200">
        <v>-40.399850000000001</v>
      </c>
      <c r="Y145" s="200">
        <v>-36.070309999999999</v>
      </c>
      <c r="Z145" s="200">
        <v>2.2937513023441714</v>
      </c>
      <c r="AA145" s="200">
        <v>-41.739280000000001</v>
      </c>
      <c r="AB145" s="61">
        <v>2.7735400000000001</v>
      </c>
      <c r="AD145" s="61">
        <v>-34.464004439942677</v>
      </c>
      <c r="AE145" s="61">
        <v>-32.814743716208582</v>
      </c>
      <c r="AF145" s="61">
        <v>-28.429474792716857</v>
      </c>
      <c r="AH145" s="61">
        <v>-41.569139804825227</v>
      </c>
      <c r="AI145" s="61">
        <v>-42.393033836362278</v>
      </c>
      <c r="AK145" s="61">
        <v>0.16</v>
      </c>
      <c r="AL145" s="61">
        <v>0.23</v>
      </c>
      <c r="AM145" s="61">
        <v>0.42</v>
      </c>
      <c r="AN145" s="61">
        <v>0.2</v>
      </c>
      <c r="AO145" s="61">
        <v>0.28999999999999998</v>
      </c>
      <c r="AQ145" s="61"/>
      <c r="AS145" s="61">
        <v>-11.998223340005431</v>
      </c>
    </row>
    <row r="146" spans="1:71">
      <c r="A146" s="325"/>
      <c r="B146" s="416"/>
      <c r="C146" s="418"/>
      <c r="E146" s="225">
        <f t="shared" si="6"/>
        <v>2009</v>
      </c>
      <c r="F146" s="61">
        <v>1.3239187996469504</v>
      </c>
      <c r="G146" s="61">
        <v>35.099999999999994</v>
      </c>
      <c r="H146" s="61">
        <v>9.1</v>
      </c>
      <c r="I146" s="61">
        <v>14.299999999999999</v>
      </c>
      <c r="J146" s="61">
        <v>54.500000000000007</v>
      </c>
      <c r="K146" s="61">
        <v>5.4</v>
      </c>
      <c r="L146" s="61" t="str">
        <f>""</f>
        <v/>
      </c>
      <c r="M146" s="61" t="str">
        <f>""</f>
        <v/>
      </c>
      <c r="N146" s="61" t="str">
        <f>""</f>
        <v/>
      </c>
      <c r="P146" s="61">
        <v>19.040220000000001</v>
      </c>
      <c r="Q146" s="61">
        <v>18.819266570115012</v>
      </c>
      <c r="R146" s="61">
        <v>29.806603664594821</v>
      </c>
      <c r="T146" s="61">
        <v>29.988258153190639</v>
      </c>
      <c r="U146" s="200">
        <v>34.625508637918223</v>
      </c>
      <c r="W146" s="61">
        <v>41.130569999999999</v>
      </c>
      <c r="X146" s="200">
        <v>36.205309999999997</v>
      </c>
      <c r="Y146" s="200">
        <v>36.11824</v>
      </c>
      <c r="Z146" s="200">
        <v>8.7539312006661874</v>
      </c>
      <c r="AA146" s="200">
        <v>33.766179999999999</v>
      </c>
      <c r="AB146" s="61">
        <v>0.53181999999999996</v>
      </c>
      <c r="AD146" s="61">
        <v>23.938021716334458</v>
      </c>
      <c r="AE146" s="61">
        <v>27.733244171619663</v>
      </c>
      <c r="AF146" s="61">
        <v>50.351647885231607</v>
      </c>
      <c r="AH146" s="61">
        <v>12.709985069925578</v>
      </c>
      <c r="AI146" s="61">
        <v>35.123266979554415</v>
      </c>
      <c r="AK146" s="61">
        <v>0.18</v>
      </c>
      <c r="AL146" s="61">
        <v>0.28000000000000003</v>
      </c>
      <c r="AM146" s="61">
        <v>0.45</v>
      </c>
      <c r="AN146" s="61">
        <v>0.22</v>
      </c>
      <c r="AO146" s="61">
        <v>0.34</v>
      </c>
      <c r="AQ146" s="61"/>
      <c r="AS146" s="61">
        <v>-3.8490026809299915</v>
      </c>
    </row>
    <row r="147" spans="1:71">
      <c r="A147" s="325"/>
      <c r="B147" s="416"/>
      <c r="C147" s="418"/>
      <c r="E147" s="225">
        <f t="shared" si="6"/>
        <v>2010</v>
      </c>
      <c r="F147" s="61">
        <v>2.3519163763066286</v>
      </c>
      <c r="G147" s="61">
        <v>17.600000000000001</v>
      </c>
      <c r="H147" s="61">
        <v>8.9</v>
      </c>
      <c r="I147" s="61">
        <v>2.4</v>
      </c>
      <c r="J147" s="61">
        <v>12.8</v>
      </c>
      <c r="K147" s="61">
        <v>6.7</v>
      </c>
      <c r="L147" s="61" t="str">
        <f>""</f>
        <v/>
      </c>
      <c r="M147" s="61" t="str">
        <f>""</f>
        <v/>
      </c>
      <c r="N147" s="61" t="str">
        <f>""</f>
        <v/>
      </c>
      <c r="P147" s="61">
        <v>-3.0106799999999998</v>
      </c>
      <c r="Q147" s="61">
        <v>11.022768455045817</v>
      </c>
      <c r="R147" s="61">
        <v>14.154755335623626</v>
      </c>
      <c r="T147" s="61">
        <v>11.763309913955379</v>
      </c>
      <c r="U147" s="200">
        <v>12.669679908813247</v>
      </c>
      <c r="W147" s="61">
        <v>12.406280000000001</v>
      </c>
      <c r="X147" s="200">
        <v>27.428619999999999</v>
      </c>
      <c r="Y147" s="200">
        <v>27.719919999999998</v>
      </c>
      <c r="Z147" s="200">
        <v>10.713399114616395</v>
      </c>
      <c r="AA147" s="200">
        <v>7.3089399999999998</v>
      </c>
      <c r="AB147" s="61">
        <v>6.1769999999999999E-2</v>
      </c>
      <c r="AD147" s="61">
        <v>15.317171880258051</v>
      </c>
      <c r="AE147" s="61">
        <v>11.431024722904803</v>
      </c>
      <c r="AF147" s="61">
        <v>28.392324137957004</v>
      </c>
      <c r="AH147" s="61">
        <v>18.04349774014522</v>
      </c>
      <c r="AI147" s="61">
        <v>14.425218981307752</v>
      </c>
      <c r="AK147" s="61">
        <v>0.17</v>
      </c>
      <c r="AL147" s="61">
        <v>0.26</v>
      </c>
      <c r="AM147" s="61">
        <v>0.39</v>
      </c>
      <c r="AN147" s="61">
        <v>0.22</v>
      </c>
      <c r="AO147" s="61">
        <v>0.3</v>
      </c>
      <c r="AQ147" s="61"/>
      <c r="AS147" s="61">
        <v>-4.1244282042716911</v>
      </c>
    </row>
    <row r="148" spans="1:71">
      <c r="A148" s="325"/>
      <c r="B148" s="416"/>
      <c r="C148" s="418"/>
      <c r="E148" s="225">
        <f t="shared" si="6"/>
        <v>2011</v>
      </c>
      <c r="F148" s="61">
        <v>2.297872340425533</v>
      </c>
      <c r="G148" s="61">
        <v>-8.6999999999999993</v>
      </c>
      <c r="H148" s="61">
        <v>4.3999999999999995</v>
      </c>
      <c r="I148" s="61">
        <v>-9.7000000000000011</v>
      </c>
      <c r="J148" s="61">
        <v>-16.3</v>
      </c>
      <c r="K148" s="61">
        <v>9.7000000000000011</v>
      </c>
      <c r="L148" s="61" t="str">
        <f>""</f>
        <v/>
      </c>
      <c r="M148" s="61" t="str">
        <f>""</f>
        <v/>
      </c>
      <c r="N148" s="61" t="str">
        <f>""</f>
        <v/>
      </c>
      <c r="P148" s="61">
        <v>-17.33878</v>
      </c>
      <c r="Q148" s="61">
        <v>5.5284265790431331</v>
      </c>
      <c r="R148" s="61">
        <v>1.4002588451762721</v>
      </c>
      <c r="T148" s="61">
        <v>-5.5403288159107884</v>
      </c>
      <c r="U148" s="200">
        <v>-7.3468732322402808</v>
      </c>
      <c r="W148" s="61">
        <v>-11.553000000000001</v>
      </c>
      <c r="X148" s="200">
        <v>-1.8861000000000001</v>
      </c>
      <c r="Y148" s="200">
        <v>-2.8041399999999999</v>
      </c>
      <c r="Z148" s="200">
        <v>17.178168159627006</v>
      </c>
      <c r="AA148" s="200">
        <v>-14.58202</v>
      </c>
      <c r="AB148" s="61">
        <v>4.5150000000000003E-2</v>
      </c>
      <c r="AD148" s="61">
        <v>-4.8451546616237291</v>
      </c>
      <c r="AE148" s="61">
        <v>-1.8283137388815929</v>
      </c>
      <c r="AF148" s="61">
        <v>-19.391731354590714</v>
      </c>
      <c r="AH148" s="61">
        <v>10.81643757083215</v>
      </c>
      <c r="AI148" s="61">
        <v>-0.77759557121757084</v>
      </c>
      <c r="AK148" s="61">
        <v>0.17</v>
      </c>
      <c r="AL148" s="61">
        <v>0.24</v>
      </c>
      <c r="AM148" s="61">
        <v>0.39</v>
      </c>
      <c r="AN148" s="61">
        <v>0.22</v>
      </c>
      <c r="AO148" s="61">
        <v>0.27</v>
      </c>
      <c r="AQ148" s="61"/>
      <c r="AS148" s="61">
        <v>-3.8908679792657774</v>
      </c>
    </row>
    <row r="149" spans="1:71">
      <c r="A149" s="325"/>
      <c r="B149" s="416"/>
      <c r="C149" s="418"/>
      <c r="E149" s="225">
        <f t="shared" si="6"/>
        <v>2012</v>
      </c>
      <c r="F149" s="61">
        <v>0.83194675540765317</v>
      </c>
      <c r="G149" s="61">
        <v>7.1999999999999993</v>
      </c>
      <c r="H149" s="61">
        <v>13.5</v>
      </c>
      <c r="I149" s="61">
        <v>15.299999999999999</v>
      </c>
      <c r="J149" s="61">
        <v>16</v>
      </c>
      <c r="K149" s="61">
        <v>3.5999999999999996</v>
      </c>
      <c r="L149" s="61" t="str">
        <f>""</f>
        <v/>
      </c>
      <c r="M149" s="61" t="str">
        <f>""</f>
        <v/>
      </c>
      <c r="N149" s="61">
        <v>3</v>
      </c>
      <c r="P149" s="61">
        <v>22.942039999999999</v>
      </c>
      <c r="Q149" s="61">
        <v>7.2566203428014564</v>
      </c>
      <c r="R149" s="61">
        <v>13.82613910716759</v>
      </c>
      <c r="T149" s="61">
        <v>15.825947586138355</v>
      </c>
      <c r="U149" s="200">
        <v>16.129256143397019</v>
      </c>
      <c r="W149" s="61">
        <v>17.9893</v>
      </c>
      <c r="X149" s="200">
        <v>14.88823</v>
      </c>
      <c r="Y149" s="200">
        <v>18.04439</v>
      </c>
      <c r="Z149" s="200">
        <v>11.656535133332024</v>
      </c>
      <c r="AA149" s="200">
        <v>20.17634</v>
      </c>
      <c r="AB149" s="61">
        <v>3.875E-2</v>
      </c>
      <c r="AD149" s="61">
        <v>9.5663524788147214</v>
      </c>
      <c r="AE149" s="61">
        <v>19.153654402214904</v>
      </c>
      <c r="AF149" s="61">
        <v>-14.362971726240314</v>
      </c>
      <c r="AH149" s="61">
        <v>21.164952833871673</v>
      </c>
      <c r="AI149" s="61">
        <v>17.84083343491838</v>
      </c>
      <c r="AK149" s="61">
        <v>0.17</v>
      </c>
      <c r="AL149" s="61">
        <v>0.24</v>
      </c>
      <c r="AM149" s="61">
        <v>0.4</v>
      </c>
      <c r="AN149" s="61">
        <v>0.2</v>
      </c>
      <c r="AO149" s="61">
        <v>0.25</v>
      </c>
      <c r="AQ149" s="61"/>
      <c r="AS149" s="61">
        <v>6.4565531017645172</v>
      </c>
    </row>
    <row r="150" spans="1:71">
      <c r="A150" s="325"/>
      <c r="B150" s="416"/>
      <c r="C150" s="418"/>
      <c r="E150" s="225">
        <f t="shared" si="6"/>
        <v>2013</v>
      </c>
      <c r="F150" s="61">
        <v>1.2376237623762387</v>
      </c>
      <c r="G150" s="61">
        <v>13</v>
      </c>
      <c r="H150" s="61">
        <v>41.5</v>
      </c>
      <c r="I150" s="61">
        <v>31.8</v>
      </c>
      <c r="J150" s="61">
        <v>4.5</v>
      </c>
      <c r="K150" s="61">
        <v>-1.2</v>
      </c>
      <c r="L150" s="61" t="str">
        <f>""</f>
        <v/>
      </c>
      <c r="M150" s="61" t="str">
        <f>""</f>
        <v/>
      </c>
      <c r="N150" s="61">
        <v>-1.82</v>
      </c>
      <c r="P150" s="61">
        <v>56.719839999999998</v>
      </c>
      <c r="Q150" s="61">
        <v>26.499412413260593</v>
      </c>
      <c r="R150" s="61">
        <v>23.099162388543615</v>
      </c>
      <c r="T150" s="61">
        <v>26.676554660904305</v>
      </c>
      <c r="U150" s="200">
        <v>22.801741334150471</v>
      </c>
      <c r="W150" s="61">
        <v>35.295610000000003</v>
      </c>
      <c r="X150" s="200">
        <v>44.361600000000003</v>
      </c>
      <c r="Y150" s="200">
        <v>37.619210000000002</v>
      </c>
      <c r="Z150" s="200">
        <v>-5.8669938169027214</v>
      </c>
      <c r="AA150" s="200">
        <v>22.145959999999999</v>
      </c>
      <c r="AB150" s="61">
        <v>1.9470000000000001E-2</v>
      </c>
      <c r="AD150" s="61">
        <v>32.518250470068907</v>
      </c>
      <c r="AE150" s="61">
        <v>31.900773568554474</v>
      </c>
      <c r="AF150" s="61">
        <v>-46.504603750454322</v>
      </c>
      <c r="AH150" s="61">
        <v>32.191234114723841</v>
      </c>
      <c r="AI150" s="61">
        <v>36.842021500927032</v>
      </c>
      <c r="AK150" s="61">
        <v>0.17</v>
      </c>
      <c r="AL150" s="61">
        <v>0.24</v>
      </c>
      <c r="AM150" s="61">
        <v>0.43</v>
      </c>
      <c r="AN150" s="61">
        <v>0.2</v>
      </c>
      <c r="AO150" s="61">
        <v>0.26</v>
      </c>
      <c r="AQ150" s="61"/>
      <c r="AS150" s="61">
        <v>10.743474272370946</v>
      </c>
    </row>
    <row r="151" spans="1:71">
      <c r="A151" s="325"/>
      <c r="B151" s="416"/>
      <c r="C151" s="418"/>
      <c r="E151" s="225">
        <f t="shared" si="6"/>
        <v>2014</v>
      </c>
      <c r="F151" s="61">
        <v>1.4669926650366705</v>
      </c>
      <c r="G151" s="61">
        <v>10.6</v>
      </c>
      <c r="H151" s="61">
        <v>24</v>
      </c>
      <c r="I151" s="61">
        <v>4.2</v>
      </c>
      <c r="J151" s="61">
        <v>7.1</v>
      </c>
      <c r="K151" s="61">
        <v>8.8000000000000007</v>
      </c>
      <c r="L151" s="61">
        <v>9.8000000000000007</v>
      </c>
      <c r="M151" s="61" t="str">
        <f>""</f>
        <v/>
      </c>
      <c r="N151" s="61">
        <v>8.7899999999999991</v>
      </c>
      <c r="P151" s="61">
        <v>7.1170499999999999</v>
      </c>
      <c r="Q151" s="61">
        <v>7.5190314787660473</v>
      </c>
      <c r="R151" s="61">
        <v>11.294146052371667</v>
      </c>
      <c r="T151" s="61">
        <v>4.9368255344812484</v>
      </c>
      <c r="U151" s="200">
        <v>4.1603735119120744</v>
      </c>
      <c r="W151" s="61">
        <v>14.076180000000001</v>
      </c>
      <c r="X151" s="200">
        <v>3.9099900000000001</v>
      </c>
      <c r="Y151" s="200">
        <v>7.3678499999999998</v>
      </c>
      <c r="Z151" s="200">
        <v>18.165598973090535</v>
      </c>
      <c r="AA151" s="200">
        <v>-6.6877700000000004</v>
      </c>
      <c r="AB151" s="61">
        <v>0.01</v>
      </c>
      <c r="AD151" s="61">
        <v>10.552624341001614</v>
      </c>
      <c r="AE151" s="61">
        <v>10.994375950118007</v>
      </c>
      <c r="AF151" s="61">
        <v>-10.290936816217444</v>
      </c>
      <c r="AH151" s="61">
        <v>0.78334650723999033</v>
      </c>
      <c r="AI151" s="61">
        <v>15.754675288425757</v>
      </c>
      <c r="AK151" s="61">
        <v>0.17</v>
      </c>
      <c r="AL151" s="61">
        <v>0.23</v>
      </c>
      <c r="AM151" s="61">
        <v>0.44</v>
      </c>
      <c r="AN151" s="61">
        <v>0.2</v>
      </c>
      <c r="AO151" s="61">
        <v>0.26</v>
      </c>
      <c r="AQ151" s="61"/>
      <c r="AS151" s="61">
        <v>4.5164448293390169</v>
      </c>
    </row>
    <row r="152" spans="1:71">
      <c r="A152" s="325"/>
      <c r="B152" s="416"/>
      <c r="C152" s="418"/>
      <c r="E152" s="225">
        <f t="shared" si="6"/>
        <v>2015</v>
      </c>
      <c r="F152" s="61">
        <v>1.6064257028112428</v>
      </c>
      <c r="G152" s="61">
        <v>-8.3000000000000007</v>
      </c>
      <c r="H152" s="61">
        <v>21</v>
      </c>
      <c r="I152" s="61">
        <v>18.8</v>
      </c>
      <c r="J152" s="61">
        <v>1.9</v>
      </c>
      <c r="K152" s="61">
        <v>3.5000000000000004</v>
      </c>
      <c r="L152" s="61">
        <v>-8.74</v>
      </c>
      <c r="M152" s="61">
        <v>17.04</v>
      </c>
      <c r="N152" s="61">
        <v>3.48</v>
      </c>
      <c r="P152" s="61">
        <v>9.070889135551031</v>
      </c>
      <c r="Q152" s="61">
        <v>-2.2332760187494083</v>
      </c>
      <c r="R152" s="61">
        <v>-5.4028735122129241</v>
      </c>
      <c r="T152" s="61">
        <v>-0.87123036535744491</v>
      </c>
      <c r="U152" s="200">
        <v>-2.3639405146497094</v>
      </c>
      <c r="W152" s="61">
        <v>4.0551599999999999</v>
      </c>
      <c r="X152" s="200">
        <v>-4.3430900000000001</v>
      </c>
      <c r="Y152" s="200">
        <v>-3.7808799999999998</v>
      </c>
      <c r="Z152" s="200">
        <v>-2.209449799476737</v>
      </c>
      <c r="AA152" s="200">
        <v>-6.4429999999999996</v>
      </c>
      <c r="AB152" s="61">
        <v>4.9410000000000003E-2</v>
      </c>
      <c r="AD152" s="61">
        <v>-0.76582467353981665</v>
      </c>
      <c r="AE152" s="61">
        <v>0.27780919477584654</v>
      </c>
      <c r="AF152" s="61">
        <v>-26.24565227891933</v>
      </c>
      <c r="AH152" s="61">
        <v>2.5811858071576488</v>
      </c>
      <c r="AI152" s="61">
        <v>1.1729444743068695</v>
      </c>
      <c r="AK152" s="61">
        <v>0.16</v>
      </c>
      <c r="AL152" s="61">
        <v>0.2</v>
      </c>
      <c r="AM152" s="61">
        <v>0.46</v>
      </c>
      <c r="AN152" s="61">
        <v>0.16</v>
      </c>
      <c r="AO152" s="61">
        <v>0.26</v>
      </c>
      <c r="AQ152" s="61"/>
      <c r="AS152" s="61">
        <v>5.2507385258304007</v>
      </c>
    </row>
    <row r="153" spans="1:71">
      <c r="A153" s="325"/>
      <c r="B153" s="416"/>
      <c r="C153" s="418"/>
      <c r="E153" s="225">
        <f t="shared" si="6"/>
        <v>2016</v>
      </c>
      <c r="F153" s="61">
        <v>1.5019762845849938</v>
      </c>
      <c r="G153" s="61">
        <v>21.1</v>
      </c>
      <c r="H153" s="61">
        <v>8.6</v>
      </c>
      <c r="I153" s="61">
        <v>-1.5</v>
      </c>
      <c r="J153" s="61">
        <v>8.3000000000000007</v>
      </c>
      <c r="K153" s="61">
        <v>1.7</v>
      </c>
      <c r="L153" s="61">
        <v>21.46</v>
      </c>
      <c r="M153" s="61">
        <v>4.71</v>
      </c>
      <c r="N153" s="61">
        <v>1.32</v>
      </c>
      <c r="P153" s="61">
        <v>0.42377445069825548</v>
      </c>
      <c r="Q153" s="61">
        <v>13.41501517311421</v>
      </c>
      <c r="R153" s="61">
        <v>18.582299593453566</v>
      </c>
      <c r="T153" s="61">
        <v>7.5104972186837538</v>
      </c>
      <c r="U153" s="200">
        <v>7.8642961381190979</v>
      </c>
      <c r="W153" s="61">
        <v>5.24</v>
      </c>
      <c r="X153" s="200">
        <v>12.33</v>
      </c>
      <c r="Y153" s="200">
        <v>18.170000000000002</v>
      </c>
      <c r="Z153" s="200">
        <v>7.81</v>
      </c>
      <c r="AA153" s="200">
        <v>4.46</v>
      </c>
      <c r="AB153" s="61"/>
      <c r="AD153" s="61">
        <v>9.1193366094243888</v>
      </c>
      <c r="AE153" s="61">
        <v>8.7731323885415371</v>
      </c>
      <c r="AF153" s="61">
        <v>53.252907001450332</v>
      </c>
      <c r="AH153" s="61">
        <v>9.4040975345597744</v>
      </c>
      <c r="AI153" s="61">
        <v>10.238975847941267</v>
      </c>
      <c r="AK153" s="61">
        <v>0.16</v>
      </c>
      <c r="AL153" s="61">
        <v>0.2</v>
      </c>
      <c r="AM153" s="61">
        <v>0.46</v>
      </c>
      <c r="AN153" s="61">
        <v>0.16</v>
      </c>
      <c r="AO153" s="61">
        <v>0.26</v>
      </c>
      <c r="AQ153" s="61"/>
      <c r="AS153" s="61">
        <v>5.8450708242770544</v>
      </c>
      <c r="AU153" s="115"/>
    </row>
    <row r="154" spans="1:71">
      <c r="A154" s="325"/>
      <c r="B154" s="416"/>
      <c r="C154" s="418"/>
      <c r="E154" s="225">
        <f t="shared" si="6"/>
        <v>2017</v>
      </c>
      <c r="F154" s="61"/>
      <c r="G154" s="61"/>
      <c r="H154" s="61"/>
      <c r="I154" s="61"/>
      <c r="J154" s="61"/>
      <c r="K154" s="61"/>
      <c r="L154" s="61"/>
      <c r="M154" s="61"/>
      <c r="N154" s="61"/>
      <c r="P154" s="61"/>
      <c r="Q154" s="61"/>
      <c r="R154" s="61"/>
      <c r="T154" s="61"/>
      <c r="U154" s="61"/>
      <c r="W154" s="61"/>
      <c r="X154" s="61"/>
      <c r="Y154" s="61"/>
      <c r="Z154" s="61"/>
      <c r="AA154" s="61"/>
      <c r="AB154" s="61"/>
      <c r="AD154" s="61"/>
      <c r="AE154" s="61"/>
      <c r="AF154" s="61"/>
      <c r="AH154" s="61"/>
      <c r="AI154" s="61"/>
      <c r="AK154" s="61"/>
      <c r="AL154" s="61"/>
      <c r="AM154" s="61"/>
      <c r="AN154" s="61"/>
      <c r="AO154" s="61"/>
      <c r="AQ154" s="61"/>
      <c r="AS154" s="61"/>
    </row>
    <row r="155" spans="1:71" s="53" customFormat="1" ht="24.75" customHeight="1" thickBot="1">
      <c r="A155" s="325"/>
      <c r="B155" s="416"/>
      <c r="C155" s="418"/>
      <c r="D155" s="196"/>
      <c r="E155" s="222"/>
      <c r="F155" s="254" t="str">
        <f t="shared" ref="F155:N155" si="7">IF(F$2="","",F$2)</f>
        <v>Inflation</v>
      </c>
      <c r="G155" s="255" t="str">
        <f t="shared" si="7"/>
        <v>TX60.TS</v>
      </c>
      <c r="H155" s="255" t="str">
        <f t="shared" si="7"/>
        <v>S&amp;P 500</v>
      </c>
      <c r="I155" s="255" t="str">
        <f t="shared" si="7"/>
        <v>EAFE</v>
      </c>
      <c r="J155" s="255" t="str">
        <f t="shared" si="7"/>
        <v>EM</v>
      </c>
      <c r="K155" s="255" t="str">
        <f t="shared" si="7"/>
        <v>Total Bonds</v>
      </c>
      <c r="L155" s="255" t="str">
        <f t="shared" si="7"/>
        <v>VCN</v>
      </c>
      <c r="M155" s="255" t="str">
        <f t="shared" si="7"/>
        <v>VXC</v>
      </c>
      <c r="N155" s="255" t="str">
        <f t="shared" si="7"/>
        <v>VAB</v>
      </c>
      <c r="O155" s="42"/>
      <c r="P155" s="255" t="str">
        <f>IF(P$2="","",P$2)</f>
        <v>(price only)</v>
      </c>
      <c r="Q155" s="255" t="str">
        <f>IF(Q$2="","",Q$2)</f>
        <v>(price only)</v>
      </c>
      <c r="R155" s="255" t="str">
        <f>IF(R$2="","",R$2)</f>
        <v>(price only)</v>
      </c>
      <c r="S155" s="42"/>
      <c r="T155" s="255" t="str">
        <f>IF(T$2="","",T$2)</f>
        <v>MSCI World</v>
      </c>
      <c r="U155" s="255" t="str">
        <f>IF(U$2="","",U$2)</f>
        <v>MSCI ACWI</v>
      </c>
      <c r="V155" s="42"/>
      <c r="W155" s="255" t="str">
        <f t="shared" ref="W155:AS155" si="8">IF(W$2="","",W$2)</f>
        <v>FMAGX</v>
      </c>
      <c r="X155" s="255" t="str">
        <f t="shared" si="8"/>
        <v>VEXPX</v>
      </c>
      <c r="Y155" s="255" t="str">
        <f t="shared" si="8"/>
        <v>NAESX</v>
      </c>
      <c r="Z155" s="255" t="str">
        <f t="shared" si="8"/>
        <v>VWESX</v>
      </c>
      <c r="AA155" s="255" t="str">
        <f t="shared" si="8"/>
        <v>VTRIX</v>
      </c>
      <c r="AB155" s="255" t="str">
        <f>IF(AB$2="","",AB$2)</f>
        <v>VMMXX</v>
      </c>
      <c r="AC155" s="42"/>
      <c r="AD155" s="255" t="str">
        <f>IF(AD$2="","",AD$2)</f>
        <v>PIORX</v>
      </c>
      <c r="AE155" s="255" t="str">
        <f t="shared" si="8"/>
        <v>MITTX</v>
      </c>
      <c r="AF155" s="255" t="str">
        <f t="shared" si="8"/>
        <v>ASA</v>
      </c>
      <c r="AG155" s="42"/>
      <c r="AH155" s="255" t="str">
        <f t="shared" si="8"/>
        <v>VICEX</v>
      </c>
      <c r="AI155" s="255" t="str">
        <f t="shared" si="8"/>
        <v>VFTSX</v>
      </c>
      <c r="AJ155" s="42"/>
      <c r="AK155" s="255" t="str">
        <f t="shared" si="8"/>
        <v>VFINX ER</v>
      </c>
      <c r="AL155" s="255" t="str">
        <f t="shared" si="8"/>
        <v>NAESX ER</v>
      </c>
      <c r="AM155" s="255" t="str">
        <f t="shared" si="8"/>
        <v>VTRIX ER</v>
      </c>
      <c r="AN155" s="255" t="str">
        <f t="shared" si="8"/>
        <v>VBMFX ER</v>
      </c>
      <c r="AO155" s="255" t="str">
        <f t="shared" si="8"/>
        <v>VWELX ER</v>
      </c>
      <c r="AP155" s="42"/>
      <c r="AQ155" s="255" t="str">
        <f t="shared" si="8"/>
        <v>S-TIPS</v>
      </c>
      <c r="AR155" s="42"/>
      <c r="AS155" s="255" t="str">
        <f t="shared" si="8"/>
        <v>Home Price</v>
      </c>
      <c r="AT155" s="42"/>
      <c r="AU155" s="37"/>
      <c r="AV155" s="37"/>
      <c r="AW155" s="37"/>
      <c r="AX155" s="37"/>
      <c r="AY155" s="37"/>
      <c r="AZ155" s="37"/>
      <c r="BA155" s="37"/>
      <c r="BB155" s="37"/>
      <c r="BC155" s="37"/>
      <c r="BD155" s="37"/>
      <c r="BE155" s="37"/>
      <c r="BF155" s="37"/>
      <c r="BG155" s="37"/>
      <c r="BH155" s="37"/>
      <c r="BI155" s="37"/>
      <c r="BJ155" s="37"/>
      <c r="BK155" s="37"/>
      <c r="BL155" s="37"/>
      <c r="BM155" s="37"/>
      <c r="BN155" s="37"/>
      <c r="BO155" s="37"/>
      <c r="BP155" s="37"/>
      <c r="BQ155" s="37"/>
      <c r="BR155" s="37"/>
      <c r="BS155" s="37"/>
    </row>
    <row r="156" spans="1:71" ht="13" thickTop="1">
      <c r="A156" s="325"/>
      <c r="B156" s="416"/>
      <c r="C156" s="418"/>
      <c r="E156" s="64" t="s">
        <v>152</v>
      </c>
      <c r="F156" s="220">
        <f t="shared" ref="F156:N156" si="9">IF(ISERROR(AVERAGE(F8:F154)),"",AVERAGE(F8:F154))</f>
        <v>3.1422580272911032</v>
      </c>
      <c r="G156" s="65">
        <f t="shared" si="9"/>
        <v>10.580851063829787</v>
      </c>
      <c r="H156" s="65">
        <f t="shared" si="9"/>
        <v>12.182978723404254</v>
      </c>
      <c r="I156" s="65">
        <f t="shared" si="9"/>
        <v>11.770212765957448</v>
      </c>
      <c r="J156" s="65">
        <f>IF(ISERROR(AVERAGE(J8:J154)),"",AVERAGE(J8:J154))</f>
        <v>14.151724137931032</v>
      </c>
      <c r="K156" s="65">
        <f t="shared" si="9"/>
        <v>9.1486486486486474</v>
      </c>
      <c r="L156" s="65">
        <f t="shared" si="9"/>
        <v>7.5066666666666677</v>
      </c>
      <c r="M156" s="65">
        <f t="shared" si="9"/>
        <v>10.875</v>
      </c>
      <c r="N156" s="65">
        <f t="shared" si="9"/>
        <v>2.9539999999999997</v>
      </c>
      <c r="P156" s="311">
        <f>IF(ISERROR(AVERAGE(P8:P154)),"",AVERAGE(P8:P154))</f>
        <v>11.204930949048491</v>
      </c>
      <c r="Q156" s="311">
        <f>IF(ISERROR(AVERAGE(Q8:Q154)),"",AVERAGE(Q8:Q154))</f>
        <v>7.2278251217680047</v>
      </c>
      <c r="R156" s="311">
        <f>IF(ISERROR(AVERAGE(R8:R154)),"",AVERAGE(R8:R154))</f>
        <v>5.9067598781432489</v>
      </c>
      <c r="T156" s="313">
        <f t="shared" ref="T156:U156" si="10">IF(ISERROR(AVERAGE(T8:T154)),"",AVERAGE(T8:T154))</f>
        <v>10.130149618124932</v>
      </c>
      <c r="U156" s="65">
        <f t="shared" si="10"/>
        <v>6.4292483981366475</v>
      </c>
      <c r="W156" s="313">
        <f t="shared" ref="W156:AF156" si="11">IF(ISERROR(AVERAGE(W8:W154)),"",AVERAGE(W8:W154))</f>
        <v>19.219584150943398</v>
      </c>
      <c r="X156" s="65">
        <f t="shared" si="11"/>
        <v>11.387505510204086</v>
      </c>
      <c r="Y156" s="65">
        <f>IF(ISERROR(AVERAGE(Y8:Y154)),"",AVERAGE(Y8:Y154))</f>
        <v>12.678161395348834</v>
      </c>
      <c r="Z156" s="65">
        <f>IF(ISERROR(AVERAGE(Z8:Z154)),"",AVERAGE(Z8:Z154))</f>
        <v>8.7055391194816831</v>
      </c>
      <c r="AA156" s="65">
        <f>IF(ISERROR(AVERAGE(AA8:AA154)),"",AVERAGE(AA8:AA154))</f>
        <v>10.405878787878789</v>
      </c>
      <c r="AB156" s="65">
        <f t="shared" si="11"/>
        <v>5.3008204999999995</v>
      </c>
      <c r="AD156" s="65">
        <f t="shared" si="11"/>
        <v>13.034191614416972</v>
      </c>
      <c r="AE156" s="65">
        <f>IF(ISERROR(AVERAGE(AE8:AE154)),"",AVERAGE(AE8:AE154))</f>
        <v>10.625869650508085</v>
      </c>
      <c r="AF156" s="65">
        <f t="shared" si="11"/>
        <v>11.624190301150319</v>
      </c>
      <c r="AH156" s="313">
        <f>IF(ISERROR(AVERAGE(AH8:AH154)),"",AVERAGE(AH8:AH154))</f>
        <v>12.295498906209858</v>
      </c>
      <c r="AI156" s="313">
        <f>IF(ISERROR(AVERAGE(AI8:AI154)),"",AVERAGE(AI8:AI154))</f>
        <v>6.4694425399593456</v>
      </c>
      <c r="AK156" s="313">
        <f>IF(ISERROR(AVERAGE(AK8:AK154)),"",AVERAGE(AK8:AK154))</f>
        <v>0.22853658536585364</v>
      </c>
      <c r="AL156" s="65">
        <f>IF(ISERROR(AVERAGE(AL8:AL154)),"",AVERAGE(AL8:AL154))</f>
        <v>0.57975609756097546</v>
      </c>
      <c r="AM156" s="65">
        <f>IF(ISERROR(AVERAGE(AM8:AM154)),"",AVERAGE(AM8:AM154))</f>
        <v>0.49470588235294116</v>
      </c>
      <c r="AN156" s="65">
        <f>IF(ISERROR(AVERAGE(AN8:AN154)),"",AVERAGE(AN8:AN154))</f>
        <v>0.20413793103448283</v>
      </c>
      <c r="AO156" s="65">
        <f>IF(ISERROR(AVERAGE(AO8:AO154)),"",AVERAGE(AO8:AO154))</f>
        <v>0.39097560975609752</v>
      </c>
      <c r="AQ156" s="313">
        <f>IF(ISERROR(AVERAGE(AQ8:AQ154)),"",AVERAGE(AQ8:AQ154))</f>
        <v>6.941659208398014</v>
      </c>
      <c r="AS156" s="313">
        <f>IF(ISERROR(AVERAGE(AS8:AS154)),"",AVERAGE(AS8:AS154))</f>
        <v>3.4036536161932394</v>
      </c>
    </row>
    <row r="157" spans="1:71">
      <c r="A157" s="325"/>
      <c r="B157" s="416"/>
      <c r="C157" s="418"/>
      <c r="E157" s="66" t="s">
        <v>217</v>
      </c>
      <c r="F157" s="201">
        <f>IFERROR(STDEV(F8:F154), 0)</f>
        <v>4.7574886920769721</v>
      </c>
      <c r="G157" s="201">
        <f t="shared" ref="G157:AO157" si="12">IFERROR(STDEV(G8:G154), 0)</f>
        <v>16.695568772918421</v>
      </c>
      <c r="H157" s="201">
        <f t="shared" si="12"/>
        <v>17.205501131765665</v>
      </c>
      <c r="I157" s="201">
        <f t="shared" si="12"/>
        <v>21.375757447994346</v>
      </c>
      <c r="J157" s="201">
        <f t="shared" si="12"/>
        <v>28.720321584571131</v>
      </c>
      <c r="K157" s="201">
        <f t="shared" si="12"/>
        <v>7.41873085962603</v>
      </c>
      <c r="L157" s="201">
        <f t="shared" si="12"/>
        <v>15.230053622142416</v>
      </c>
      <c r="M157" s="201">
        <f t="shared" si="12"/>
        <v>8.7186266120301283</v>
      </c>
      <c r="N157" s="201">
        <f t="shared" si="12"/>
        <v>3.8664816047667934</v>
      </c>
      <c r="P157" s="310">
        <f t="shared" si="12"/>
        <v>28.002681908795353</v>
      </c>
      <c r="Q157" s="310">
        <f>IFERROR(STDEV(Q8:Q154), 0)</f>
        <v>21.542923108228262</v>
      </c>
      <c r="R157" s="310">
        <f>IFERROR(STDEV(R8:R154), 0)</f>
        <v>17.620327709653886</v>
      </c>
      <c r="T157" s="314">
        <f t="shared" ref="T157:U157" si="13">IFERROR(STDEV(T8:T154), 0)</f>
        <v>17.497554273803757</v>
      </c>
      <c r="U157" s="201">
        <f t="shared" si="13"/>
        <v>20.191778214300637</v>
      </c>
      <c r="W157" s="314">
        <f t="shared" si="12"/>
        <v>30.018888526356612</v>
      </c>
      <c r="X157" s="201">
        <f t="shared" si="12"/>
        <v>21.931503742227854</v>
      </c>
      <c r="Y157" s="201">
        <f t="shared" si="12"/>
        <v>19.559279640974658</v>
      </c>
      <c r="Z157" s="201">
        <f>IFERROR(STDEV(Z8:Z154), 0)</f>
        <v>8.0808841886289464</v>
      </c>
      <c r="AA157" s="201">
        <f t="shared" si="12"/>
        <v>19.795560416337636</v>
      </c>
      <c r="AB157" s="201">
        <f t="shared" si="12"/>
        <v>4.0619152408716515</v>
      </c>
      <c r="AD157" s="67">
        <f t="shared" si="12"/>
        <v>19.005260103574376</v>
      </c>
      <c r="AE157" s="201">
        <f>IFERROR(STDEV(AE8:AE154), 0)</f>
        <v>17.963474279987725</v>
      </c>
      <c r="AF157" s="201">
        <f t="shared" si="12"/>
        <v>37.675208650255392</v>
      </c>
      <c r="AH157" s="314">
        <f>IFERROR(STDEV(AH8:AH154), 0)</f>
        <v>18.522342684548356</v>
      </c>
      <c r="AI157" s="314">
        <f>IFERROR(STDEV(AI8:AI154), 0)</f>
        <v>20.935778259424708</v>
      </c>
      <c r="AK157" s="314">
        <f t="shared" si="12"/>
        <v>8.2842047765906965E-2</v>
      </c>
      <c r="AL157" s="201">
        <f t="shared" si="12"/>
        <v>0.52312277624319747</v>
      </c>
      <c r="AM157" s="201">
        <f t="shared" si="12"/>
        <v>0.10723057270165633</v>
      </c>
      <c r="AN157" s="201">
        <f t="shared" si="12"/>
        <v>2.6527242247937989E-2</v>
      </c>
      <c r="AO157" s="201">
        <f t="shared" si="12"/>
        <v>0.12688193090524696</v>
      </c>
      <c r="AQ157" s="314">
        <f>IFERROR(STDEV(AQ8:AQ154), 0)</f>
        <v>6.9836282337008662</v>
      </c>
      <c r="AS157" s="314">
        <f>IFERROR(STDEV(AS8:AS154), 0)</f>
        <v>7.0627267992687672</v>
      </c>
    </row>
    <row r="158" spans="1:71">
      <c r="E158" s="66" t="s">
        <v>139</v>
      </c>
      <c r="F158" s="201">
        <f t="array" aca="1" ref="F158" ca="1">IF(ISERROR(GEOMEAN(1+OFFSET(F$8,F$6,0,F$7,1)%)), "", (GEOMEAN(1+OFFSET(F$8,F$6,0,F$7,1)%) -1) * 100)</f>
        <v>3.0321812078350607</v>
      </c>
      <c r="G158" s="201">
        <f t="array" aca="1" ref="G158" ca="1">IF(ISERROR(GEOMEAN(1+OFFSET(G$8,G$6,0,G$7,1)%)), "", (GEOMEAN(1+OFFSET(G$8,G$6,0,G$7,1)%) -1) * 100)</f>
        <v>9.2617894203189</v>
      </c>
      <c r="H158" s="201">
        <f t="array" aca="1" ref="H158" ca="1">IF(ISERROR(GEOMEAN(1+OFFSET(H$8,H$6,0,H$7,1)%)), "", (GEOMEAN(1+OFFSET(H$8,H$6,0,H$7,1)%) -1) * 100)</f>
        <v>10.822466775649353</v>
      </c>
      <c r="I158" s="201">
        <f t="array" aca="1" ref="I158" ca="1">IF(ISERROR(GEOMEAN(1+OFFSET(I$8,I$6,0,I$7,1)%)), "", (GEOMEAN(1+OFFSET(I$8,I$6,0,I$7,1)%) -1) * 100)</f>
        <v>9.7889781097018513</v>
      </c>
      <c r="J158" s="201">
        <f t="array" aca="1" ref="J158" ca="1">IF(ISERROR(GEOMEAN(1+OFFSET(J$8,J$6,0,J$7,1)%)), "", (GEOMEAN(1+OFFSET(J$8,J$6,0,J$7,1)%) -1) * 100)</f>
        <v>10.664810774861543</v>
      </c>
      <c r="K158" s="201">
        <f t="array" aca="1" ref="K158" ca="1">IF(ISERROR(GEOMEAN(1+OFFSET(K$8,K$6,0,K$7,1)%)), "", (GEOMEAN(1+OFFSET(K$8,K$6,0,K$7,1)%) -1) * 100)</f>
        <v>8.9148831444249677</v>
      </c>
      <c r="L158" s="201">
        <f t="array" aca="1" ref="L158" ca="1">IF(ISERROR(GEOMEAN(1+OFFSET(L$8,L$6,0,L$7,1)%)), "", (GEOMEAN(1+OFFSET(L$8,L$6,0,L$7,1)%) -1) * 100)</f>
        <v>6.7674066050479764</v>
      </c>
      <c r="M158" s="201">
        <f t="array" aca="1" ref="M158" ca="1">IF(ISERROR(GEOMEAN(1+OFFSET(M$8,M$6,0,M$7,1)%)), "", (GEOMEAN(1+OFFSET(M$8,M$6,0,M$7,1)%) -1) * 100)</f>
        <v>10.703470586969388</v>
      </c>
      <c r="N158" s="201">
        <f t="array" aca="1" ref="N158" ca="1">IF(ISERROR(GEOMEAN(1+OFFSET(N$8,N$6,0,N$7,1)%)), "", (GEOMEAN(1+OFFSET(N$8,N$6,0,N$7,1)%) -1) * 100)</f>
        <v>2.8963965780267609</v>
      </c>
      <c r="P158" s="384">
        <f t="array" aca="1" ref="P158" ca="1">IF(ISERROR(GEOMEAN(1+OFFSET(P$8,P$6,0,P$7,1)%)), "", (GEOMEAN(1+OFFSET(P$8,P$6,0,P$7,1)%) -1) * 100)</f>
        <v>8.0034568716977006</v>
      </c>
      <c r="Q158" s="385">
        <f t="array" aca="1" ref="Q158" ca="1">IF(ISERROR(GEOMEAN(1+OFFSET(Q$8,Q$6,0,Q$7,1)%)), "", (GEOMEAN(1+OFFSET(Q$8,Q$6,0,Q$7,1)%) -1) * 100)</f>
        <v>4.9758350733755119</v>
      </c>
      <c r="R158" s="385">
        <f t="array" aca="1" ref="R158" ca="1">IF(ISERROR(GEOMEAN(1+OFFSET(R$8,R$6,0,R$7,1)%)), "", (GEOMEAN(1+OFFSET(R$8,R$6,0,R$7,1)%) -1) * 100)</f>
        <v>4.3660027710259897</v>
      </c>
      <c r="T158" s="67">
        <f t="array" aca="1" ref="T158" ca="1">IF(ISERROR(GEOMEAN(1+OFFSET(T$8,T$6,0,T$7,1)%)), "", (GEOMEAN(1+OFFSET(T$8,T$6,0,T$7,1)%) -1) * 100)</f>
        <v>8.6062097246074174</v>
      </c>
      <c r="U158" s="201">
        <f t="array" aca="1" ref="U158" ca="1">IF(ISERROR(GEOMEAN(1+OFFSET(U$8,U$6,0,U$7,1)%)), "", (GEOMEAN(1+OFFSET(U$8,U$6,0,U$7,1)%) -1) * 100)</f>
        <v>4.3554132267287882</v>
      </c>
      <c r="W158" s="67">
        <f t="array" aca="1" ref="W158" ca="1">IF(ISERROR(GEOMEAN(1+OFFSET(W$8,W$6,0,W$7,1)%)), "", (GEOMEAN(1+OFFSET(W$8,W$6,0,W$7,1)%) -1) * 100)</f>
        <v>15.435085883260546</v>
      </c>
      <c r="X158" s="201">
        <f t="array" aca="1" ref="X158" ca="1">IF(ISERROR(GEOMEAN(1+OFFSET(X$8,X$6,0,X$7,1)%)), "", (GEOMEAN(1+OFFSET(X$8,X$6,0,X$7,1)%) -1) * 100)</f>
        <v>9.086123514520672</v>
      </c>
      <c r="Y158" s="201">
        <f t="array" aca="1" ref="Y158" ca="1">IF(ISERROR(GEOMEAN(1+OFFSET(Y$8,Y$6,0,Y$7,1)%)), "", (GEOMEAN(1+OFFSET(Y$8,Y$6,0,Y$7,1)%) -1) * 100)</f>
        <v>10.901936255326339</v>
      </c>
      <c r="Z158" s="201">
        <f t="array" aca="1" ref="Z158" ca="1">IF(ISERROR(GEOMEAN(1+OFFSET(Z$8,Z$6,0,Z$7,1)%)), "", (GEOMEAN(1+OFFSET(Z$8,Z$6,0,Z$7,1)%) -1) * 100)</f>
        <v>8.4140049702453368</v>
      </c>
      <c r="AA158" s="201">
        <f t="array" aca="1" ref="AA158" ca="1">IF(ISERROR(GEOMEAN(1+OFFSET(AA$8,AA$6,0,AA$7,1)%)), "", (GEOMEAN(1+OFFSET(AA$8,AA$6,0,AA$7,1)%) -1) * 100)</f>
        <v>8.5458226235398449</v>
      </c>
      <c r="AB158" s="201">
        <f t="array" aca="1" ref="AB158" ca="1">IF(ISERROR(GEOMEAN(1+OFFSET(AB$8,AB$6,0,AB$7,1)%)), "", (GEOMEAN(1+OFFSET(AB$8,AB$6,0,AB$7,1)%) -1) * 100)</f>
        <v>5.2257049730933369</v>
      </c>
      <c r="AD158" s="67">
        <f t="array" aca="1" ref="AD158" ca="1">IF(ISERROR(GEOMEAN(1+OFFSET(AD$8,AD$6,0,AD$7,1)%)), "", (GEOMEAN(1+OFFSET(AD$8,AD$6,0,AD$7,1)%) -1) * 100)</f>
        <v>11.270517336500241</v>
      </c>
      <c r="AE158" s="201">
        <f t="array" aca="1" ref="AE158" ca="1">IF(ISERROR(GEOMEAN(1+OFFSET(AE$8,AE$6,0,AE$7,1)%)), "", (GEOMEAN(1+OFFSET(AE$8,AE$6,0,AE$7,1)%) -1) * 100)</f>
        <v>9.0330202085763247</v>
      </c>
      <c r="AF158" s="201">
        <f t="array" aca="1" ref="AF158" ca="1">IF(ISERROR(GEOMEAN(1+OFFSET(AF$8,AF$6,0,AF$7,1)%)), "", (GEOMEAN(1+OFFSET(AF$8,AF$6,0,AF$7,1)%) -1) * 100)</f>
        <v>5.6716171144272742</v>
      </c>
      <c r="AH158" s="314">
        <f t="array" aca="1" ref="AH158" ca="1">IF(ISERROR(GEOMEAN(1+OFFSET(AH$8,AH$6,0,AH$7,1)%)), "", (GEOMEAN(1+OFFSET(AH$8,AH$6,0,AH$7,1)%) -1) * 100)</f>
        <v>10.454967957475869</v>
      </c>
      <c r="AI158" s="314">
        <f t="array" aca="1" ref="AI158" ca="1">IF(ISERROR(GEOMEAN(1+OFFSET(AI$8,AI$6,0,AI$7,1)%)), "", (GEOMEAN(1+OFFSET(AI$8,AI$6,0,AI$7,1)%) -1) * 100)</f>
        <v>4.2470967609385513</v>
      </c>
      <c r="AK158" s="314">
        <f t="array" aca="1" ref="AK158" ca="1">IF(ISERROR(GEOMEAN(1+OFFSET(AK$8,AK$6,0,AK$7,1)%)), "", (GEOMEAN(1+OFFSET(AK$8,AK$6,0,AK$7,1)%) -1) * 100)</f>
        <v>0.22850321114327166</v>
      </c>
      <c r="AL158" s="201">
        <f t="array" aca="1" ref="AL158" ca="1">IF(ISERROR(GEOMEAN(1+OFFSET(AL$8,AL$6,0,AL$7,1)%)), "", (GEOMEAN(1+OFFSET(AL$8,AL$6,0,AL$7,1)%) -1) * 100)</f>
        <v>0.57843435187343584</v>
      </c>
      <c r="AM158" s="201">
        <f t="array" aca="1" ref="AM158" ca="1">IF(ISERROR(GEOMEAN(1+OFFSET(AM$8,AM$6,0,AM$7,1)%)), "", (GEOMEAN(1+OFFSET(AM$8,AM$6,0,AM$7,1)%) -1) * 100)</f>
        <v>0.49465042135654613</v>
      </c>
      <c r="AN158" s="201">
        <f t="array" aca="1" ref="AN158" ca="1">IF(ISERROR(GEOMEAN(1+OFFSET(AN$8,AN$6,0,AN$7,1)%)), "", (GEOMEAN(1+OFFSET(AN$8,AN$6,0,AN$7,1)%) -1) * 100)</f>
        <v>0.20413454156982258</v>
      </c>
      <c r="AO158" s="201">
        <f t="array" aca="1" ref="AO158" ca="1">IF(ISERROR(GEOMEAN(1+OFFSET(AO$8,AO$6,0,AO$7,1)%)), "", (GEOMEAN(1+OFFSET(AO$8,AO$6,0,AO$7,1)%) -1) * 100)</f>
        <v>0.39089744030016416</v>
      </c>
      <c r="AQ158" s="314">
        <f t="array" aca="1" ref="AQ158" ca="1">IF(ISERROR(GEOMEAN(1+OFFSET(AQ$8,AQ$6,0,AQ$7,1)%)), "", (GEOMEAN(1+OFFSET(AQ$8,AQ$6,0,AQ$7,1)%) -1) * 100)</f>
        <v>6.7225797725005254</v>
      </c>
      <c r="AS158" s="314">
        <f t="array" aca="1" ref="AS158" ca="1">IF(ISERROR(GEOMEAN(1+OFFSET(AS$8,AS$6,0,AS$7,1)%)), "", (GEOMEAN(1+OFFSET(AS$8,AS$6,0,AS$7,1)%) -1) * 100)</f>
        <v>3.1625732674390505</v>
      </c>
    </row>
    <row r="159" spans="1:71" ht="20">
      <c r="E159" s="68" t="s">
        <v>562</v>
      </c>
      <c r="F159" s="221">
        <f>IFERROR(PEARSON(Data_TR_USD!$B$107:$B$154,F$107:F$154), NA())</f>
        <v>-9.5283137615703867E-2</v>
      </c>
      <c r="G159" s="221">
        <f>IFERROR(PEARSON(Data_TR_USD!$B$107:$B$154,G$107:G$154), NA())</f>
        <v>0.72890658361869765</v>
      </c>
      <c r="H159" s="221">
        <f>IFERROR(PEARSON(Data_TR_USD!$B$107:$B$154,H$107:H$154), NA())</f>
        <v>0.87645798240948702</v>
      </c>
      <c r="I159" s="221">
        <f>IFERROR(PEARSON(Data_TR_USD!$B$107:$B$154,I$107:I$154), NA())</f>
        <v>0.59179671747572127</v>
      </c>
      <c r="J159" s="221">
        <f>IFERROR(PEARSON(Data_TR_USD!$B$107:$B$154,J$107:J$154), NA())</f>
        <v>0.51892436040673706</v>
      </c>
      <c r="K159" s="221">
        <f>IFERROR(PEARSON(Data_TR_USD!$B$107:$B$154,K$107:K$154), NA())</f>
        <v>0.25851727792338869</v>
      </c>
      <c r="L159" s="221">
        <f>IFERROR(PEARSON(Data_TR_USD!$B$107:$B$154,L$107:L$154), NA())</f>
        <v>0.92655008705642616</v>
      </c>
      <c r="M159" s="221">
        <f>IFERROR(PEARSON(Data_TR_USD!$B$107:$B$154,M$107:M$154), NA())</f>
        <v>-1.0000000000000002</v>
      </c>
      <c r="N159" s="221">
        <f>IFERROR(PEARSON(Data_TR_USD!$B$107:$B$154,N$107:N$154), NA())</f>
        <v>-0.57686681705163156</v>
      </c>
      <c r="P159" s="383">
        <f>IFERROR(PEARSON(Data_TR_USD!$B$107:$B$154,P$107:P$154), NA())</f>
        <v>0.49315879454525902</v>
      </c>
      <c r="Q159" s="383">
        <f>IFERROR(PEARSON(Data_TR_USD!$B$107:$B$154,Q$107:Q$154), NA())</f>
        <v>0.93614391715013767</v>
      </c>
      <c r="R159" s="383">
        <f>IFERROR(PEARSON(Data_TR_USD!$B$107:$B$154,R$107:R$154), NA())</f>
        <v>0.94359225881314057</v>
      </c>
      <c r="T159" s="315">
        <f>IFERROR(PEARSON(Data_TR_USD!$B$107:$B$154,T$107:T$154), NA())</f>
        <v>0.88210927728316479</v>
      </c>
      <c r="U159" s="221">
        <f>IFERROR(PEARSON(Data_TR_USD!$B$107:$B$154,U$107:U$154), NA())</f>
        <v>0.96521571642356974</v>
      </c>
      <c r="W159" s="315">
        <f>IFERROR(PEARSON(Data_TR_USD!$B$107:$B$154,W$107:W$154), NA())</f>
        <v>0.88552325951379629</v>
      </c>
      <c r="X159" s="221">
        <f>IFERROR(PEARSON(Data_TR_USD!$B$107:$B$154,X$107:X$154), NA())</f>
        <v>0.8047245396522732</v>
      </c>
      <c r="Y159" s="221">
        <f>IFERROR(PEARSON(Data_TR_USD!$B$107:$B$154,Y$107:Y$154), NA())</f>
        <v>0.82700619697777322</v>
      </c>
      <c r="Z159" s="221">
        <f>IFERROR(PEARSON(Data_TR_USD!$B$107:$B$154,Z$107:Z$154), NA())</f>
        <v>0.27609067891089467</v>
      </c>
      <c r="AA159" s="221">
        <f>IFERROR(PEARSON(Data_TR_USD!$B$107:$B$154,AA$107:AA$154), NA())</f>
        <v>0.69612739613887986</v>
      </c>
      <c r="AB159" s="221">
        <f>IFERROR(PEARSON(Data_TR_USD!$B$107:$B$154,AB$107:AB$154), NA())</f>
        <v>0.10422735393696053</v>
      </c>
      <c r="AD159" s="69">
        <f>IFERROR(PEARSON(Data_TR_USD!$B$107:$B$154,AD$107:AD$154), NA())</f>
        <v>0.94851786297369733</v>
      </c>
      <c r="AE159" s="221">
        <f>IFERROR(PEARSON(Data_TR_USD!$B$107:$B$154,AE$107:AE$154), NA())</f>
        <v>0.95992459649465256</v>
      </c>
      <c r="AF159" s="221">
        <f>IFERROR(PEARSON(Data_TR_USD!$B$107:$B$154,AF$107:AF$154), NA())</f>
        <v>-0.13380832049452529</v>
      </c>
      <c r="AH159" s="315">
        <f>IFERROR(PEARSON(Data_TR_USD!$B$107:$B$154,AH$107:AH$154), NA())</f>
        <v>0.89570368362740727</v>
      </c>
      <c r="AI159" s="315">
        <f>IFERROR(PEARSON(Data_TR_USD!$B$107:$B$154,AI$107:AI$154), NA())</f>
        <v>0.9898136329633539</v>
      </c>
      <c r="AK159" s="315">
        <f>IFERROR(PEARSON(Data_TR_USD!$B$107:$B$154,AK$107:AK$154), NA())</f>
        <v>7.1314286072419464E-2</v>
      </c>
      <c r="AL159" s="221">
        <f>IFERROR(PEARSON(Data_TR_USD!$B$107:$B$154,AL$107:AL$154), NA())</f>
        <v>0.14852195461446321</v>
      </c>
      <c r="AM159" s="221">
        <f>IFERROR(PEARSON(Data_TR_USD!$B$107:$B$154,AM$107:AM$154), NA())</f>
        <v>1.5675573484390366E-2</v>
      </c>
      <c r="AN159" s="221">
        <f>IFERROR(PEARSON(Data_TR_USD!$B$107:$B$154,AN$107:AN$154), NA())</f>
        <v>6.352841215097703E-4</v>
      </c>
      <c r="AO159" s="221">
        <f>IFERROR(PEARSON(Data_TR_USD!$B$107:$B$154,AO$107:AO$154), NA())</f>
        <v>0.11829506787482758</v>
      </c>
      <c r="AQ159" s="315">
        <f>IFERROR(PEARSON(Data_TR_USD!$B$107:$B$154,AQ$107:AQ$154), NA())</f>
        <v>-0.30644533839412025</v>
      </c>
      <c r="AS159" s="315">
        <f>IFERROR(PEARSON(Data_TR_USD!$B$107:$B$154,AS$107:AS$154), NA())</f>
        <v>0.10494588315128366</v>
      </c>
    </row>
    <row r="160" spans="1:71" ht="20">
      <c r="E160" s="68" t="s">
        <v>678</v>
      </c>
      <c r="F160" s="221">
        <f>IFERROR(PEARSON(Data_TR_USD!$P$107:$P$154,F$107:F$154), NA())</f>
        <v>1.5967668070415025E-2</v>
      </c>
      <c r="G160" s="221">
        <f>IFERROR(PEARSON(Data_TR_USD!$P$107:$P$154,G$107:G$154), NA())</f>
        <v>0.71587532592697933</v>
      </c>
      <c r="H160" s="221">
        <f>IFERROR(PEARSON(Data_TR_USD!$P$107:$P$154,H$107:H$154), NA())</f>
        <v>0.48024371607496524</v>
      </c>
      <c r="I160" s="221">
        <f>IFERROR(PEARSON(Data_TR_USD!$P$107:$P$154,I$107:I$154), NA())</f>
        <v>0.89283419463442881</v>
      </c>
      <c r="J160" s="221">
        <f>IFERROR(PEARSON(Data_TR_USD!$P$107:$P$154,J$107:J$154), NA())</f>
        <v>0.73003483195914409</v>
      </c>
      <c r="K160" s="221">
        <f>IFERROR(PEARSON(Data_TR_USD!$P$107:$P$154,K$107:K$154), NA())</f>
        <v>7.5734820102780348E-2</v>
      </c>
      <c r="L160" s="221">
        <f>IFERROR(PEARSON(Data_TR_USD!$P$107:$P$154,L$107:L$154), NA())</f>
        <v>0.8010162588704971</v>
      </c>
      <c r="M160" s="221">
        <f>IFERROR(PEARSON(Data_TR_USD!$P$107:$P$154,M$107:M$154), NA())</f>
        <v>-1.0000000000000002</v>
      </c>
      <c r="N160" s="221">
        <f>IFERROR(PEARSON(Data_TR_USD!$P$107:$P$154,N$107:N$154), NA())</f>
        <v>-0.64871241541453295</v>
      </c>
      <c r="P160" s="312">
        <f>IFERROR(PEARSON(Data_TR_USD!$P$107:$P$154,P$107:P$154), NA())</f>
        <v>0.72821738025843941</v>
      </c>
      <c r="Q160" s="312">
        <f>IFERROR(PEARSON(Data_TR_USD!$P$107:$P$154,Q$107:Q$154), NA())</f>
        <v>0.62683801793327087</v>
      </c>
      <c r="R160" s="312">
        <f>IFERROR(PEARSON(Data_TR_USD!$P$107:$P$154,R$107:R$154), NA())</f>
        <v>0.65530179562046442</v>
      </c>
      <c r="T160" s="312">
        <f>IFERROR(PEARSON(Data_TR_USD!$P$107:$P$154,T$107:T$154), NA())</f>
        <v>0.91965778743998983</v>
      </c>
      <c r="U160" s="312">
        <f>IFERROR(PEARSON(Data_TR_USD!$P$107:$P$154,U$107:U$154), NA())</f>
        <v>0.97924384052205682</v>
      </c>
      <c r="W160" s="312">
        <f>IFERROR(PEARSON(Data_TR_USD!$P$107:$P$154,W$107:W$154), NA())</f>
        <v>0.66665352454645266</v>
      </c>
      <c r="X160" s="312">
        <f>IFERROR(PEARSON(Data_TR_USD!$P$107:$P$154,X$107:X$154), NA())</f>
        <v>0.55651307762863123</v>
      </c>
      <c r="Y160" s="312">
        <f>IFERROR(PEARSON(Data_TR_USD!$P$107:$P$154,Y$107:Y$154), NA())</f>
        <v>0.50564267754918901</v>
      </c>
      <c r="Z160" s="312">
        <f>IFERROR(PEARSON(Data_TR_USD!$P$107:$P$154,Z$107:Z$154), NA())</f>
        <v>2.6071799903519086E-2</v>
      </c>
      <c r="AA160" s="312">
        <f>IFERROR(PEARSON(Data_TR_USD!$P$107:$P$154,AA$107:AA$154), NA())</f>
        <v>0.97052079449745354</v>
      </c>
      <c r="AB160" s="312">
        <f>IFERROR(PEARSON(Data_TR_USD!$P$107:$P$154,AB$107:AB$154), NA())</f>
        <v>3.945118293557727E-2</v>
      </c>
      <c r="AD160" s="312">
        <f>IFERROR(PEARSON(Data_TR_USD!$P$107:$P$154,AD$107:AD$154), NA())</f>
        <v>0.61853249593753057</v>
      </c>
      <c r="AE160" s="312">
        <f>IFERROR(PEARSON(Data_TR_USD!$P$107:$P$154,AE$107:AE$154), NA())</f>
        <v>0.58446089633826914</v>
      </c>
      <c r="AF160" s="312">
        <f>IFERROR(PEARSON(Data_TR_USD!$P$107:$P$154,AF$107:AF$154), NA())</f>
        <v>0.21807461793856808</v>
      </c>
      <c r="AH160" s="312">
        <f>IFERROR(PEARSON(Data_TR_USD!$P$107:$P$154,AH$107:AH$154), NA())</f>
        <v>0.84705664112465051</v>
      </c>
      <c r="AI160" s="312">
        <f>IFERROR(PEARSON(Data_TR_USD!$P$107:$P$154,AI$107:AI$154), NA())</f>
        <v>0.84858580769453884</v>
      </c>
      <c r="AK160" s="312">
        <f>IFERROR(PEARSON(Data_TR_USD!$P$107:$P$154,AK$107:AK$154), NA())</f>
        <v>0.14910737063610574</v>
      </c>
      <c r="AL160" s="312">
        <f>IFERROR(PEARSON(Data_TR_USD!$P$107:$P$154,AL$107:AL$154), NA())</f>
        <v>0.18933884878994053</v>
      </c>
      <c r="AM160" s="312">
        <f>IFERROR(PEARSON(Data_TR_USD!$P$107:$P$154,AM$107:AM$154), NA())</f>
        <v>0.15296065974167763</v>
      </c>
      <c r="AN160" s="312">
        <f>IFERROR(PEARSON(Data_TR_USD!$P$107:$P$154,AN$107:AN$154), NA())</f>
        <v>7.096825463585052E-2</v>
      </c>
      <c r="AO160" s="312">
        <f>IFERROR(PEARSON(Data_TR_USD!$P$107:$P$154,AO$107:AO$154), NA())</f>
        <v>0.25441661070203736</v>
      </c>
      <c r="AQ160" s="312">
        <f>IFERROR(PEARSON(Data_TR_USD!$P$107:$P$154,AQ$107:AQ$154), NA())</f>
        <v>-0.11522025523169241</v>
      </c>
      <c r="AS160" s="312">
        <f>IFERROR(PEARSON(Data_TR_USD!$P$107:$P$154,AS$107:AS$154), NA())</f>
        <v>0.29960204938127027</v>
      </c>
    </row>
    <row r="161" spans="1:47" s="72" customFormat="1" ht="13" thickBot="1">
      <c r="A161" s="217"/>
      <c r="B161" s="16"/>
      <c r="C161" s="217"/>
      <c r="D161" s="196"/>
      <c r="E161" s="202" t="s">
        <v>186</v>
      </c>
      <c r="F161" s="247">
        <f t="array" aca="1" ref="F161" ca="1">IF(ISERROR(PRODUCT(1+OFFSET(F$8,F$6,0,$E$7-F$6,1)%)),"",PRODUCT(1+OFFSET(F$8,F$6,0,$E$7-F$6,1)%))</f>
        <v>21.049180327868864</v>
      </c>
      <c r="G161" s="246">
        <f t="array" aca="1" ref="G161" ca="1">IF(ISERROR(PRODUCT(1+OFFSET(G$8,G$6,0,$E$7-G$6,1)%)),"",PRODUCT(1+OFFSET(G$8,G$6,0,$E$7-G$6,1)%))</f>
        <v>64.270327852337147</v>
      </c>
      <c r="H161" s="246">
        <f t="array" aca="1" ref="H161" ca="1">IF(ISERROR(PRODUCT(1+OFFSET(H$8,H$6,0,$E$7-H$6,1)%)),"",PRODUCT(1+OFFSET(H$8,H$6,0,$E$7-H$6,1)%))</f>
        <v>125.1720030275128</v>
      </c>
      <c r="I161" s="246">
        <f t="array" aca="1" ref="I161" ca="1">IF(ISERROR(PRODUCT(1+OFFSET(I$8,I$6,0,$E$7-I$6,1)%)),"",PRODUCT(1+OFFSET(I$8,I$6,0,$E$7-I$6,1)%))</f>
        <v>80.586243366336873</v>
      </c>
      <c r="J161" s="246">
        <f t="array" aca="1" ref="J161" ca="1">IF(ISERROR(PRODUCT(1+OFFSET(J$8,J$6,0,$E$7-J$6,1)%)),"",PRODUCT(1+OFFSET(J$8,J$6,0,$E$7-J$6,1)%))</f>
        <v>18.89195171858934</v>
      </c>
      <c r="K161" s="246">
        <f t="array" aca="1" ref="K161" ca="1">IF(ISERROR(PRODUCT(1+OFFSET(K$8,K$6,0,$E$7-K$6,1)%)),"",PRODUCT(1+OFFSET(K$8,K$6,0,$E$7-K$6,1)%))</f>
        <v>23.562832968629966</v>
      </c>
      <c r="L161" s="246">
        <f t="array" aca="1" ref="L161" ca="1">IF(ISERROR(PRODUCT(1+OFFSET(L$8,L$6,0,$E$7-L$6,1)%)),"",PRODUCT(1+OFFSET(L$8,L$6,0,$E$7-L$6,1)%))</f>
        <v>1.2170714680800001</v>
      </c>
      <c r="M161" s="246">
        <f t="array" aca="1" ref="M161" ca="1">IF(ISERROR(PRODUCT(1+OFFSET(M$8,M$6,0,$E$7-M$6,1)%)),"",PRODUCT(1+OFFSET(M$8,M$6,0,$E$7-M$6,1)%))</f>
        <v>1.2255258399999998</v>
      </c>
      <c r="N161" s="246">
        <f t="array" aca="1" ref="N161" ca="1">IF(ISERROR(PRODUCT(1+OFFSET(N$8,N$6,0,$E$7-N$6,1)%)),"",PRODUCT(1+OFFSET(N$8,N$6,0,$E$7-N$6,1)%))</f>
        <v>1.1534554632693712</v>
      </c>
      <c r="O161" s="248"/>
      <c r="P161" s="246">
        <f t="array" aca="1" ref="P161" ca="1">IF(ISERROR(PRODUCT(1+OFFSET(P$8,P$6,0,$E$7-P$6,1)%)),"",PRODUCT(1+OFFSET(P$8,P$6,0,$E$7-P$6,1)%))</f>
        <v>173.9093632393878</v>
      </c>
      <c r="Q161" s="246">
        <f t="array" aca="1" ref="Q161" ca="1">IF(ISERROR(PRODUCT(1+OFFSET(Q$8,Q$6,0,$E$7-Q$6,1)%)),"",PRODUCT(1+OFFSET(Q$8,Q$6,0,$E$7-Q$6,1)%))</f>
        <v>279.48803436571927</v>
      </c>
      <c r="R161" s="246">
        <f t="array" aca="1" ref="R161" ca="1">IF(ISERROR(PRODUCT(1+OFFSET(R$8,R$6,0,$E$7-R$6,1)%)),"",PRODUCT(1+OFFSET(R$8,R$6,0,$E$7-R$6,1)%))</f>
        <v>512.41441441441452</v>
      </c>
      <c r="S161" s="248"/>
      <c r="T161" s="380">
        <f t="array" aca="1" ref="T161" ca="1">IF(ISERROR(PRODUCT(1+OFFSET(T$8,T$6,0,$E$7-T$6,1)%)),"",PRODUCT(1+OFFSET(T$8,T$6,0,$E$7-T$6,1)%))</f>
        <v>48.436070000000001</v>
      </c>
      <c r="U161" s="246">
        <f t="array" aca="1" ref="U161" ca="1">IF(ISERROR(PRODUCT(1+OFFSET(U$8,U$6,0,$E$7-U$6,1)%)),"",PRODUCT(1+OFFSET(U$8,U$6,0,$E$7-U$6,1)%))</f>
        <v>2.1541189360409616</v>
      </c>
      <c r="V161" s="248"/>
      <c r="W161" s="380">
        <f t="array" aca="1" ref="W161" ca="1">IF(ISERROR(PRODUCT(1+OFFSET(W$8,W$6,0,$E$7-W$6,1)%)),"",PRODUCT(1+OFFSET(W$8,W$6,0,$E$7-W$6,1)%))</f>
        <v>2013.2838549634841</v>
      </c>
      <c r="X161" s="246">
        <f t="array" aca="1" ref="X161" ca="1">IF(ISERROR(PRODUCT(1+OFFSET(X$8,X$6,0,$E$7-X$6,1)%)),"",PRODUCT(1+OFFSET(X$8,X$6,0,$E$7-X$6,1)%))</f>
        <v>70.909747322077735</v>
      </c>
      <c r="Y161" s="246">
        <f t="array" aca="1" ref="Y161" ca="1">IF(ISERROR(PRODUCT(1+OFFSET(Y$8,Y$6,0,$E$7-Y$6,1)%)),"",PRODUCT(1+OFFSET(Y$8,Y$6,0,$E$7-Y$6,1)%))</f>
        <v>85.582019672588885</v>
      </c>
      <c r="Z161" s="246">
        <f t="array" aca="1" ref="Z161" ca="1">IF(ISERROR(PRODUCT(1+OFFSET(Z$8,Z$6,0,$E$7-Z$6,1)%)),"",PRODUCT(1+OFFSET(Z$8,Z$6,0,$E$7-Z$6,1)%))</f>
        <v>32.260544402911471</v>
      </c>
      <c r="AA161" s="246">
        <f t="array" aca="1" ref="AA161" ca="1">IF(ISERROR(PRODUCT(1+OFFSET(AA$8,AA$6,0,$E$7-AA$6,1)%)),"",PRODUCT(1+OFFSET(AA$8,AA$6,0,$E$7-AA$6,1)%))</f>
        <v>14.970378221768526</v>
      </c>
      <c r="AB161" s="246">
        <f t="array" aca="1" ref="AB161" ca="1">IF(ISERROR(PRODUCT(1+OFFSET(AB$8,AB$6,0,$E$7-AB$6,1)%)),"",PRODUCT(1+OFFSET(AB$8,AB$6,0,$E$7-AB$6,1)%))</f>
        <v>7.6713846933242156</v>
      </c>
      <c r="AC161"/>
      <c r="AD161" s="246">
        <f t="array" aca="1" ref="AD161" ca="1">IF(ISERROR(PRODUCT(1+OFFSET(AD$8,AD$6,0,$E$7-AD$6,1)%)),"",PRODUCT(1+OFFSET(AD$8,AD$6,0,$E$7-AD$6,1)%))</f>
        <v>12062.836389280683</v>
      </c>
      <c r="AE161" s="246">
        <f t="array" aca="1" ref="AE161" ca="1">IF(ISERROR(PRODUCT(1+OFFSET(AE$8,AE$6,0,$E$7-AE$6,1)%)),"",PRODUCT(1+OFFSET(AE$8,AE$6,0,$E$7-AE$6,1)%))</f>
        <v>2853.2503620984362</v>
      </c>
      <c r="AF161" s="246">
        <f t="array" aca="1" ref="AF161" ca="1">IF(ISERROR(PRODUCT(1+OFFSET(AF$8,AF$6,0,$E$7-AF$6,1)%)),"",PRODUCT(1+OFFSET(AF$8,AF$6,0,$E$7-AF$6,1)%))</f>
        <v>24.523616000000004</v>
      </c>
      <c r="AG161"/>
      <c r="AH161" s="246">
        <f t="array" aca="1" ref="AH161" ca="1">IF(ISERROR(PRODUCT(1+OFFSET(AH$8,AH$6,0,$E$7-AH$6,1)%)),"",PRODUCT(1+OFFSET(AH$8,AH$6,0,$E$7-AH$6,1)%))</f>
        <v>4.0234031914893613</v>
      </c>
      <c r="AI161" s="246">
        <f t="array" aca="1" ref="AI161" ca="1">IF(ISERROR(PRODUCT(1+OFFSET(AI$8,AI$6,0,$E$7-AI$6,1)%)),"",PRODUCT(1+OFFSET(AI$8,AI$6,0,$E$7-AI$6,1)%))</f>
        <v>1.9454653594184204</v>
      </c>
      <c r="AJ161"/>
      <c r="AK161" s="246">
        <f t="array" aca="1" ref="AK161" ca="1">IF(ISERROR(PRODUCT(1+OFFSET(AK$8,AK$6,0,$E$7-AK$6,1)%)),"",PRODUCT(1+OFFSET(AK$8,AK$6,0,$E$7-AK$6,1)%))</f>
        <v>1.0980978341145606</v>
      </c>
      <c r="AL161" s="246">
        <f t="array" aca="1" ref="AL161" ca="1">IF(ISERROR(PRODUCT(1+OFFSET(AL$8,AL$6,0,$E$7-AL$6,1)%)),"",PRODUCT(1+OFFSET(AL$8,AL$6,0,$E$7-AL$6,1)%))</f>
        <v>1.2667756526483038</v>
      </c>
      <c r="AM161" s="246">
        <f t="array" aca="1" ref="AM161" ca="1">IF(ISERROR(PRODUCT(1+OFFSET(AM$8,AM$6,0,$E$7-AM$6,1)%)),"",PRODUCT(1+OFFSET(AM$8,AM$6,0,$E$7-AM$6,1)%))</f>
        <v>1.182660492839227</v>
      </c>
      <c r="AN161" s="246">
        <f t="array" aca="1" ref="AN161" ca="1">IF(ISERROR(PRODUCT(1+OFFSET(AN$8,AN$6,0,$E$7-AN$6,1)%)),"",PRODUCT(1+OFFSET(AN$8,AN$6,0,$E$7-AN$6,1)%))</f>
        <v>1.06092235536615</v>
      </c>
      <c r="AO161" s="246">
        <f t="array" aca="1" ref="AO161" ca="1">IF(ISERROR(PRODUCT(1+OFFSET(AO$8,AO$6,0,$E$7-AO$6,1)%)),"",PRODUCT(1+OFFSET(AO$8,AO$6,0,$E$7-AO$6,1)%))</f>
        <v>1.1734586776532885</v>
      </c>
      <c r="AP161"/>
      <c r="AQ161" s="246">
        <f t="array" aca="1" ref="AQ161" ca="1">IF(ISERROR(PRODUCT(1+OFFSET(AQ$8,AQ$6,0,$E$7-AQ$6,1)%)),"",PRODUCT(1+OFFSET(AQ$8,AQ$6,0,$E$7-AQ$6,1)%))</f>
        <v>18.686766742886665</v>
      </c>
      <c r="AR161"/>
      <c r="AS161" s="246">
        <f t="array" aca="1" ref="AS161" ca="1">IF(ISERROR(PRODUCT(1+OFFSET(AS$8,AS$6,0,$E$7-AS$6,1)%)),"",PRODUCT(1+OFFSET(AS$8,AS$6,0,$E$7-AS$6,1)%))</f>
        <v>52.157306199193428</v>
      </c>
      <c r="AT161"/>
    </row>
    <row r="162" spans="1:47" ht="13" thickTop="1"/>
    <row r="163" spans="1:47">
      <c r="F163" s="93"/>
      <c r="AQ163" s="93"/>
      <c r="AS163" s="93"/>
    </row>
    <row r="164" spans="1:47">
      <c r="F164" s="93"/>
      <c r="G164" s="93"/>
      <c r="L164" s="50"/>
    </row>
    <row r="165" spans="1:47">
      <c r="E165" s="237"/>
      <c r="F165" s="188"/>
      <c r="O165" s="57"/>
      <c r="P165" s="188"/>
      <c r="Q165" s="412"/>
      <c r="R165" s="322"/>
      <c r="S165" s="57"/>
      <c r="T165" s="563"/>
      <c r="V165" s="57"/>
      <c r="W165" s="188"/>
      <c r="AC165" s="57"/>
      <c r="AG165" s="57"/>
      <c r="AJ165" s="57"/>
      <c r="AP165" s="57"/>
      <c r="AR165" s="57"/>
      <c r="AT165" s="57"/>
    </row>
    <row r="166" spans="1:47" ht="13" thickBot="1">
      <c r="E166" s="227"/>
      <c r="O166" s="57"/>
      <c r="S166" s="57"/>
      <c r="V166" s="57"/>
      <c r="AC166" s="57"/>
      <c r="AG166" s="57"/>
      <c r="AJ166" s="57"/>
      <c r="AP166" s="57"/>
      <c r="AR166" s="57"/>
      <c r="AT166" s="57"/>
    </row>
    <row r="167" spans="1:47" ht="34">
      <c r="E167" s="249" t="s">
        <v>261</v>
      </c>
      <c r="F167" s="250" t="str">
        <f t="shared" ref="F167:AS167" si="14">IF(F$1="","",F$1)</f>
        <v>Inflation Canada</v>
      </c>
      <c r="G167" s="250" t="str">
        <f t="shared" si="14"/>
        <v>S&amp;P/_x000D_TSX-60</v>
      </c>
      <c r="H167" s="250" t="str">
        <f t="shared" si="14"/>
        <v>S&amp;P 500 (CAD)</v>
      </c>
      <c r="I167" s="250" t="str">
        <f>IF(I$1="","",I$1)</f>
        <v>MSCI EAFE (CAD)</v>
      </c>
      <c r="J167" s="250" t="str">
        <f>IF(J$1="","",J$1)</f>
        <v>MSCI_x000D_EM (CAD)</v>
      </c>
      <c r="K167" s="250" t="str">
        <f>IF(K$1="","",K$1)</f>
        <v>Bonds Canada</v>
      </c>
      <c r="L167" s="250" t="str">
        <f t="shared" si="14"/>
        <v>Vanguard Stocks</v>
      </c>
      <c r="M167" s="250" t="str">
        <f t="shared" si="14"/>
        <v>Vanguard Int'l</v>
      </c>
      <c r="N167" s="250" t="str">
        <f t="shared" si="14"/>
        <v>Vanguard Bonds</v>
      </c>
      <c r="O167" s="250"/>
      <c r="P167" s="250" t="str">
        <f t="shared" si="14"/>
        <v>Nikkei-225</v>
      </c>
      <c r="Q167" s="250" t="str">
        <f t="shared" si="14"/>
        <v>Dow Jones Industrial</v>
      </c>
      <c r="R167" s="250" t="str">
        <f t="shared" si="14"/>
        <v>S&amp;P 500 (Shiller)</v>
      </c>
      <c r="S167" s="250"/>
      <c r="T167" s="250" t="str">
        <f>IF(T$1="","",T$1)</f>
        <v>MSCI World</v>
      </c>
      <c r="U167" s="250" t="str">
        <f>IF(U$1="","",U$1)</f>
        <v>MSCI ACWI</v>
      </c>
      <c r="V167" s="250"/>
      <c r="W167" s="250" t="str">
        <f t="shared" si="14"/>
        <v>Fidelity Magellan</v>
      </c>
      <c r="X167" s="250" t="str">
        <f>IF(X$1="","",X$1)</f>
        <v>Vanguard Explorer</v>
      </c>
      <c r="Y167" s="250" t="str">
        <f>IF(Y$1="","",Y$1)</f>
        <v>Vanguard Small Caps</v>
      </c>
      <c r="Z167" s="250" t="str">
        <f>IF(Z$1="","",Z$1)</f>
        <v>Vanguard LT Corp. Bds</v>
      </c>
      <c r="AA167" s="250" t="str">
        <f>IF(AA$1="","",AA$1)</f>
        <v>Vanguard Int'l Value</v>
      </c>
      <c r="AB167" s="250" t="str">
        <f t="shared" si="14"/>
        <v>V. Money Market</v>
      </c>
      <c r="AC167" s="250"/>
      <c r="AD167" s="250" t="str">
        <f t="shared" si="14"/>
        <v>Pioneer_x000D_R</v>
      </c>
      <c r="AE167" s="250" t="str">
        <f t="shared" si="14"/>
        <v>MFS MA Investors</v>
      </c>
      <c r="AF167" s="250" t="str">
        <f t="shared" si="14"/>
        <v>ASA Gold &amp; Metals</v>
      </c>
      <c r="AG167" s="250"/>
      <c r="AH167" s="250" t="str">
        <f t="shared" si="14"/>
        <v>USA Vice Fund</v>
      </c>
      <c r="AI167" s="250" t="str">
        <f t="shared" si="14"/>
        <v>Vanguard FTSE Social</v>
      </c>
      <c r="AJ167" s="250"/>
      <c r="AK167" s="250" t="str">
        <f t="shared" si="14"/>
        <v>V. S&amp;P 500 Net ER</v>
      </c>
      <c r="AL167" s="250" t="str">
        <f t="shared" si="14"/>
        <v>V. Small Caps Net ER</v>
      </c>
      <c r="AM167" s="250" t="str">
        <f t="shared" si="14"/>
        <v>V. Int'l Value Net ER</v>
      </c>
      <c r="AN167" s="250" t="str">
        <f t="shared" si="14"/>
        <v>V. Total Bds Net ER</v>
      </c>
      <c r="AO167" s="250" t="str">
        <f t="shared" si="14"/>
        <v>V. Wellington Net ER</v>
      </c>
      <c r="AP167" s="250"/>
      <c r="AQ167" s="250" t="str">
        <f t="shared" si="14"/>
        <v>Synthetic TIPS</v>
      </c>
      <c r="AR167" s="250"/>
      <c r="AS167" s="250" t="str">
        <f t="shared" si="14"/>
        <v>US Home Price</v>
      </c>
      <c r="AT167" s="250"/>
      <c r="AU167" s="203"/>
    </row>
    <row r="168" spans="1:47" ht="25" thickBot="1">
      <c r="E168" s="228"/>
      <c r="F168" s="233" t="str">
        <f t="shared" ref="F168:AS168" si="15">IF(F$2="","",F$2)</f>
        <v>Inflation</v>
      </c>
      <c r="G168" s="233" t="str">
        <f t="shared" si="15"/>
        <v>TX60.TS</v>
      </c>
      <c r="H168" s="233" t="str">
        <f t="shared" si="15"/>
        <v>S&amp;P 500</v>
      </c>
      <c r="I168" s="233" t="str">
        <f>IF(I$2="","",I$2)</f>
        <v>EAFE</v>
      </c>
      <c r="J168" s="233" t="str">
        <f>IF(J$2="","",J$2)</f>
        <v>EM</v>
      </c>
      <c r="K168" s="233" t="str">
        <f>IF(K$2="","",K$2)</f>
        <v>Total Bonds</v>
      </c>
      <c r="L168" s="233" t="str">
        <f t="shared" si="15"/>
        <v>VCN</v>
      </c>
      <c r="M168" s="233" t="str">
        <f t="shared" si="15"/>
        <v>VXC</v>
      </c>
      <c r="N168" s="233" t="str">
        <f t="shared" si="15"/>
        <v>VAB</v>
      </c>
      <c r="O168" s="233"/>
      <c r="P168" s="233" t="str">
        <f t="shared" si="15"/>
        <v>(price only)</v>
      </c>
      <c r="Q168" s="233" t="str">
        <f t="shared" si="15"/>
        <v>(price only)</v>
      </c>
      <c r="R168" s="233" t="str">
        <f t="shared" si="15"/>
        <v>(price only)</v>
      </c>
      <c r="S168" s="233"/>
      <c r="T168" s="233" t="str">
        <f>IF(T$2="","",T$2)</f>
        <v>MSCI World</v>
      </c>
      <c r="U168" s="233" t="str">
        <f>IF(U$2="","",U$2)</f>
        <v>MSCI ACWI</v>
      </c>
      <c r="V168" s="233"/>
      <c r="W168" s="233" t="str">
        <f t="shared" si="15"/>
        <v>FMAGX</v>
      </c>
      <c r="X168" s="233" t="str">
        <f>IF(X$2="","",X$2)</f>
        <v>VEXPX</v>
      </c>
      <c r="Y168" s="233" t="str">
        <f>IF(Y$2="","",Y$2)</f>
        <v>NAESX</v>
      </c>
      <c r="Z168" s="233" t="str">
        <f>IF(Z$2="","",Z$2)</f>
        <v>VWESX</v>
      </c>
      <c r="AA168" s="233" t="str">
        <f>IF(AA$2="","",AA$2)</f>
        <v>VTRIX</v>
      </c>
      <c r="AB168" s="233" t="str">
        <f t="shared" si="15"/>
        <v>VMMXX</v>
      </c>
      <c r="AC168" s="233"/>
      <c r="AD168" s="233" t="str">
        <f t="shared" si="15"/>
        <v>PIORX</v>
      </c>
      <c r="AE168" s="233" t="str">
        <f t="shared" si="15"/>
        <v>MITTX</v>
      </c>
      <c r="AF168" s="233" t="str">
        <f t="shared" si="15"/>
        <v>ASA</v>
      </c>
      <c r="AG168" s="233"/>
      <c r="AH168" s="233" t="str">
        <f t="shared" si="15"/>
        <v>VICEX</v>
      </c>
      <c r="AI168" s="233" t="str">
        <f t="shared" si="15"/>
        <v>VFTSX</v>
      </c>
      <c r="AJ168" s="233"/>
      <c r="AK168" s="233" t="str">
        <f t="shared" si="15"/>
        <v>VFINX ER</v>
      </c>
      <c r="AL168" s="233" t="str">
        <f t="shared" si="15"/>
        <v>NAESX ER</v>
      </c>
      <c r="AM168" s="233" t="str">
        <f t="shared" si="15"/>
        <v>VTRIX ER</v>
      </c>
      <c r="AN168" s="233" t="str">
        <f t="shared" si="15"/>
        <v>VBMFX ER</v>
      </c>
      <c r="AO168" s="233" t="str">
        <f t="shared" si="15"/>
        <v>VWELX ER</v>
      </c>
      <c r="AP168" s="233"/>
      <c r="AQ168" s="233" t="str">
        <f t="shared" si="15"/>
        <v>S-TIPS</v>
      </c>
      <c r="AR168" s="233"/>
      <c r="AS168" s="233" t="str">
        <f t="shared" si="15"/>
        <v>Home Price</v>
      </c>
      <c r="AT168" s="233"/>
      <c r="AU168" s="234"/>
    </row>
    <row r="169" spans="1:47">
      <c r="E169" s="229">
        <f>E$8</f>
        <v>1871</v>
      </c>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203"/>
    </row>
    <row r="170" spans="1:47" ht="14">
      <c r="E170" s="230" t="str">
        <f t="shared" ref="E170:E183" si="16">CONCATENATE(E$169+10*(ROW()-ROW(E$169)-1), "-", E$169+10*(ROW()-ROW(E$169))-1)</f>
        <v>1871-1880</v>
      </c>
      <c r="F170" s="87" t="str">
        <f t="array" aca="1" ref="F170" ca="1">IF(F$168="", "", IF(ISERROR(PRODUCT(1+OFFSET(F$8, $AU170, 0, 10, 1)%)), "", PRODUCT(1+OFFSET(F$8, $AU170, 0, 10, 1)%)^(1/10)-1))</f>
        <v/>
      </c>
      <c r="G170" s="87" t="str">
        <f t="array" aca="1" ref="G170" ca="1">IF(G$168="", "", IF(ISERROR(PRODUCT(1+OFFSET(G$8, $AU170, 0, 10, 1)%)), "", PRODUCT(1+OFFSET(G$8, $AU170, 0, 10, 1)%)^(1/10)-1))</f>
        <v/>
      </c>
      <c r="H170" s="87" t="str">
        <f t="array" aca="1" ref="H170" ca="1">IF(H$168="", "", IF(ISERROR(PRODUCT(1+OFFSET(H$8, $AU170, 0, 10, 1)%)), "", PRODUCT(1+OFFSET(H$8, $AU170, 0, 10, 1)%)^(1/10)-1))</f>
        <v/>
      </c>
      <c r="I170" s="87" t="str">
        <f t="array" aca="1" ref="I170" ca="1">IF(I$168="", "", IF(ISERROR(PRODUCT(1+OFFSET(I$8, $AU170, 0, 10, 1)%)), "", PRODUCT(1+OFFSET(I$8, $AU170, 0, 10, 1)%)^(1/10)-1))</f>
        <v/>
      </c>
      <c r="J170" s="87" t="str">
        <f t="array" aca="1" ref="J170" ca="1">IF(J$168="", "", IF(ISERROR(PRODUCT(1+OFFSET(J$8, $AU170, 0, 10, 1)%)), "", PRODUCT(1+OFFSET(J$8, $AU170, 0, 10, 1)%)^(1/10)-1))</f>
        <v/>
      </c>
      <c r="K170" s="87" t="str">
        <f t="array" aca="1" ref="K170" ca="1">IF(K$168="", "", IF(ISERROR(PRODUCT(1+OFFSET(K$8, $AU170, 0, 10, 1)%)), "", PRODUCT(1+OFFSET(K$8, $AU170, 0, 10, 1)%)^(1/10)-1))</f>
        <v/>
      </c>
      <c r="L170" s="87" t="str">
        <f t="array" aca="1" ref="L170" ca="1">IF(L$168="", "", IF(ISERROR(PRODUCT(1+OFFSET(L$8, $AU170, 0, 10, 1)%)), "", PRODUCT(1+OFFSET(L$8, $AU170, 0, 10, 1)%)^(1/10)-1))</f>
        <v/>
      </c>
      <c r="M170" s="87" t="str">
        <f t="array" aca="1" ref="M170" ca="1">IF(M$168="", "", IF(ISERROR(PRODUCT(1+OFFSET(M$8, $AU170, 0, 10, 1)%)), "", PRODUCT(1+OFFSET(M$8, $AU170, 0, 10, 1)%)^(1/10)-1))</f>
        <v/>
      </c>
      <c r="N170" s="87" t="str">
        <f t="array" aca="1" ref="N170" ca="1">IF(N$168="", "", IF(ISERROR(PRODUCT(1+OFFSET(N$8, $AU170, 0, 10, 1)%)), "", PRODUCT(1+OFFSET(N$8, $AU170, 0, 10, 1)%)^(1/10)-1))</f>
        <v/>
      </c>
      <c r="O170" s="87"/>
      <c r="P170" s="87" t="str">
        <f t="array" aca="1" ref="P170" ca="1">IF(P$168="", "", IF(ISERROR(PRODUCT(1+OFFSET(P$8, $AU170, 0, 10, 1)%)), "", PRODUCT(1+OFFSET(P$8, $AU170, 0, 10, 1)%)^(1/10)-1))</f>
        <v/>
      </c>
      <c r="Q170" s="87" t="str">
        <f t="array" aca="1" ref="Q170" ca="1">IF(Q$168="", "", IF(ISERROR(PRODUCT(1+OFFSET(Q$8, $AU170, 0, 10, 1)%)), "", PRODUCT(1+OFFSET(Q$8, $AU170, 0, 10, 1)%)^(1/10)-1))</f>
        <v/>
      </c>
      <c r="R170" s="87">
        <f t="array" aca="1" ref="R170" ca="1">IF(R$168="", "", IF(ISERROR(PRODUCT(1+OFFSET(R$8, $AU170, 0, 10, 1)%)), "", PRODUCT(1+OFFSET(R$8, $AU170, 0, 10, 1)%)^(1/10)-1))</f>
        <v>3.3786289055253604E-2</v>
      </c>
      <c r="S170" s="87"/>
      <c r="T170" s="87" t="str">
        <f t="array" aca="1" ref="T170" ca="1">IF(T$168="", "", IF(ISERROR(PRODUCT(1+OFFSET(T$8, $AU170, 0, 10, 1)%)), "", PRODUCT(1+OFFSET(T$8, $AU170, 0, 10, 1)%)^(1/10)-1))</f>
        <v/>
      </c>
      <c r="U170" s="87" t="str">
        <f t="array" aca="1" ref="U170" ca="1">IF(U$168="", "", IF(ISERROR(PRODUCT(1+OFFSET(U$8, $AU170, 0, 10, 1)%)), "", PRODUCT(1+OFFSET(U$8, $AU170, 0, 10, 1)%)^(1/10)-1))</f>
        <v/>
      </c>
      <c r="V170" s="87"/>
      <c r="W170" s="87" t="str">
        <f t="array" aca="1" ref="W170" ca="1">IF(W$168="", "", IF(ISERROR(PRODUCT(1+OFFSET(W$8, $AU170, 0, 10, 1)%)), "", PRODUCT(1+OFFSET(W$8, $AU170, 0, 10, 1)%)^(1/10)-1))</f>
        <v/>
      </c>
      <c r="X170" s="87" t="str">
        <f t="array" aca="1" ref="X170" ca="1">IF(X$168="", "", IF(ISERROR(PRODUCT(1+OFFSET(X$8, $AU170, 0, 10, 1)%)), "", PRODUCT(1+OFFSET(X$8, $AU170, 0, 10, 1)%)^(1/10)-1))</f>
        <v/>
      </c>
      <c r="Y170" s="87" t="str">
        <f t="array" aca="1" ref="Y170" ca="1">IF(Y$168="", "", IF(ISERROR(PRODUCT(1+OFFSET(Y$8, $AU170, 0, 10, 1)%)), "", PRODUCT(1+OFFSET(Y$8, $AU170, 0, 10, 1)%)^(1/10)-1))</f>
        <v/>
      </c>
      <c r="Z170" s="87" t="str">
        <f t="array" aca="1" ref="Z170" ca="1">IF(Z$168="", "", IF(ISERROR(PRODUCT(1+OFFSET(Z$8, $AU170, 0, 10, 1)%)), "", PRODUCT(1+OFFSET(Z$8, $AU170, 0, 10, 1)%)^(1/10)-1))</f>
        <v/>
      </c>
      <c r="AA170" s="87" t="str">
        <f t="array" aca="1" ref="AA170" ca="1">IF(AA$168="", "", IF(ISERROR(PRODUCT(1+OFFSET(AA$8, $AU170, 0, 10, 1)%)), "", PRODUCT(1+OFFSET(AA$8, $AU170, 0, 10, 1)%)^(1/10)-1))</f>
        <v/>
      </c>
      <c r="AB170" s="87" t="str">
        <f t="array" aca="1" ref="AB170" ca="1">IF(AB$168="", "", IF(ISERROR(PRODUCT(1+OFFSET(AB$8, $AU170, 0, 10, 1)%)), "", PRODUCT(1+OFFSET(AB$8, $AU170, 0, 10, 1)%)^(1/10)-1))</f>
        <v/>
      </c>
      <c r="AC170" s="87"/>
      <c r="AD170" s="87" t="str">
        <f t="array" aca="1" ref="AD170" ca="1">IF(AD$168="", "", IF(ISERROR(PRODUCT(1+OFFSET(AD$8, $AU170, 0, 10, 1)%)), "", PRODUCT(1+OFFSET(AD$8, $AU170, 0, 10, 1)%)^(1/10)-1))</f>
        <v/>
      </c>
      <c r="AE170" s="87" t="str">
        <f t="array" aca="1" ref="AE170" ca="1">IF(AE$168="", "", IF(ISERROR(PRODUCT(1+OFFSET(AE$8, $AU170, 0, 10, 1)%)), "", PRODUCT(1+OFFSET(AE$8, $AU170, 0, 10, 1)%)^(1/10)-1))</f>
        <v/>
      </c>
      <c r="AF170" s="87" t="str">
        <f t="array" aca="1" ref="AF170" ca="1">IF(AF$168="", "", IF(ISERROR(PRODUCT(1+OFFSET(AF$8, $AU170, 0, 10, 1)%)), "", PRODUCT(1+OFFSET(AF$8, $AU170, 0, 10, 1)%)^(1/10)-1))</f>
        <v/>
      </c>
      <c r="AG170" s="87"/>
      <c r="AH170" s="87" t="str">
        <f t="array" aca="1" ref="AH170" ca="1">IF(AH$168="", "", IF(ISERROR(PRODUCT(1+OFFSET(AH$8, $AU170, 0, 10, 1)%)), "", PRODUCT(1+OFFSET(AH$8, $AU170, 0, 10, 1)%)^(1/10)-1))</f>
        <v/>
      </c>
      <c r="AI170" s="87" t="str">
        <f t="array" aca="1" ref="AI170" ca="1">IF(AI$168="", "", IF(ISERROR(PRODUCT(1+OFFSET(AI$8, $AU170, 0, 10, 1)%)), "", PRODUCT(1+OFFSET(AI$8, $AU170, 0, 10, 1)%)^(1/10)-1))</f>
        <v/>
      </c>
      <c r="AJ170" s="87"/>
      <c r="AK170" s="87" t="str">
        <f t="array" aca="1" ref="AK170" ca="1">IF(AK$168="", "", IF(ISERROR(PRODUCT(1+OFFSET(AK$8, $AU170, 0, 10, 1)%)), "", PRODUCT(1+OFFSET(AK$8, $AU170, 0, 10, 1)%)^(1/10)-1))</f>
        <v/>
      </c>
      <c r="AL170" s="87" t="str">
        <f t="array" aca="1" ref="AL170" ca="1">IF(AL$168="", "", IF(ISERROR(PRODUCT(1+OFFSET(AL$8, $AU170, 0, 10, 1)%)), "", PRODUCT(1+OFFSET(AL$8, $AU170, 0, 10, 1)%)^(1/10)-1))</f>
        <v/>
      </c>
      <c r="AM170" s="87" t="str">
        <f t="array" aca="1" ref="AM170" ca="1">IF(AM$168="", "", IF(ISERROR(PRODUCT(1+OFFSET(AM$8, $AU170, 0, 10, 1)%)), "", PRODUCT(1+OFFSET(AM$8, $AU170, 0, 10, 1)%)^(1/10)-1))</f>
        <v/>
      </c>
      <c r="AN170" s="87" t="str">
        <f t="array" aca="1" ref="AN170" ca="1">IF(AN$168="", "", IF(ISERROR(PRODUCT(1+OFFSET(AN$8, $AU170, 0, 10, 1)%)), "", PRODUCT(1+OFFSET(AN$8, $AU170, 0, 10, 1)%)^(1/10)-1))</f>
        <v/>
      </c>
      <c r="AO170" s="87" t="str">
        <f t="array" aca="1" ref="AO170" ca="1">IF(AO$168="", "", IF(ISERROR(PRODUCT(1+OFFSET(AO$8, $AU170, 0, 10, 1)%)), "", PRODUCT(1+OFFSET(AO$8, $AU170, 0, 10, 1)%)^(1/10)-1))</f>
        <v/>
      </c>
      <c r="AP170" s="87"/>
      <c r="AQ170" s="87" t="str">
        <f t="array" aca="1" ref="AQ170" ca="1">IF(AQ$168="", "", IF(ISERROR(PRODUCT(1+OFFSET(AQ$8, $AU170, 0, 10, 1)%)), "", PRODUCT(1+OFFSET(AQ$8, $AU170, 0, 10, 1)%)^(1/10)-1))</f>
        <v/>
      </c>
      <c r="AR170" s="87"/>
      <c r="AS170" s="87" t="str">
        <f t="array" aca="1" ref="AS170" ca="1">IF(AS$168="", "", IF(ISERROR(PRODUCT(1+OFFSET(AS$8, $AU170, 0, 10, 1)%)), "", PRODUCT(1+OFFSET(AS$8, $AU170, 0, 10, 1)%)^(1/10)-1))</f>
        <v/>
      </c>
      <c r="AT170" s="87"/>
      <c r="AU170" s="204">
        <f t="shared" ref="AU170:AU183" si="17">10*(ROW()-ROW($E$169)-1)</f>
        <v>0</v>
      </c>
    </row>
    <row r="171" spans="1:47" ht="14">
      <c r="E171" s="230" t="str">
        <f t="shared" si="16"/>
        <v>1881-1890</v>
      </c>
      <c r="F171" s="87" t="str">
        <f t="array" aca="1" ref="F171" ca="1">IF(F$168="", "", IF(ISERROR(PRODUCT(1+OFFSET(F$8, $AU171, 0, 10, 1)%)), "", PRODUCT(1+OFFSET(F$8, $AU171, 0, 10, 1)%)^(1/10)-1))</f>
        <v/>
      </c>
      <c r="G171" s="87" t="str">
        <f t="array" aca="1" ref="G171" ca="1">IF(G$168="", "", IF(ISERROR(PRODUCT(1+OFFSET(G$8, $AU171, 0, 10, 1)%)), "", PRODUCT(1+OFFSET(G$8, $AU171, 0, 10, 1)%)^(1/10)-1))</f>
        <v/>
      </c>
      <c r="H171" s="87" t="str">
        <f t="array" aca="1" ref="H171" ca="1">IF(H$168="", "", IF(ISERROR(PRODUCT(1+OFFSET(H$8, $AU171, 0, 10, 1)%)), "", PRODUCT(1+OFFSET(H$8, $AU171, 0, 10, 1)%)^(1/10)-1))</f>
        <v/>
      </c>
      <c r="I171" s="87" t="str">
        <f t="array" aca="1" ref="I171" ca="1">IF(I$168="", "", IF(ISERROR(PRODUCT(1+OFFSET(I$8, $AU171, 0, 10, 1)%)), "", PRODUCT(1+OFFSET(I$8, $AU171, 0, 10, 1)%)^(1/10)-1))</f>
        <v/>
      </c>
      <c r="J171" s="87" t="str">
        <f t="array" aca="1" ref="J171" ca="1">IF(J$168="", "", IF(ISERROR(PRODUCT(1+OFFSET(J$8, $AU171, 0, 10, 1)%)), "", PRODUCT(1+OFFSET(J$8, $AU171, 0, 10, 1)%)^(1/10)-1))</f>
        <v/>
      </c>
      <c r="K171" s="87" t="str">
        <f t="array" aca="1" ref="K171" ca="1">IF(K$168="", "", IF(ISERROR(PRODUCT(1+OFFSET(K$8, $AU171, 0, 10, 1)%)), "", PRODUCT(1+OFFSET(K$8, $AU171, 0, 10, 1)%)^(1/10)-1))</f>
        <v/>
      </c>
      <c r="L171" s="87" t="str">
        <f t="array" aca="1" ref="L171" ca="1">IF(L$168="", "", IF(ISERROR(PRODUCT(1+OFFSET(L$8, $AU171, 0, 10, 1)%)), "", PRODUCT(1+OFFSET(L$8, $AU171, 0, 10, 1)%)^(1/10)-1))</f>
        <v/>
      </c>
      <c r="M171" s="87" t="str">
        <f t="array" aca="1" ref="M171" ca="1">IF(M$168="", "", IF(ISERROR(PRODUCT(1+OFFSET(M$8, $AU171, 0, 10, 1)%)), "", PRODUCT(1+OFFSET(M$8, $AU171, 0, 10, 1)%)^(1/10)-1))</f>
        <v/>
      </c>
      <c r="N171" s="87" t="str">
        <f t="array" aca="1" ref="N171" ca="1">IF(N$168="", "", IF(ISERROR(PRODUCT(1+OFFSET(N$8, $AU171, 0, 10, 1)%)), "", PRODUCT(1+OFFSET(N$8, $AU171, 0, 10, 1)%)^(1/10)-1))</f>
        <v/>
      </c>
      <c r="O171" s="87"/>
      <c r="P171" s="87" t="str">
        <f t="array" aca="1" ref="P171" ca="1">IF(P$168="", "", IF(ISERROR(PRODUCT(1+OFFSET(P$8, $AU171, 0, 10, 1)%)), "", PRODUCT(1+OFFSET(P$8, $AU171, 0, 10, 1)%)^(1/10)-1))</f>
        <v/>
      </c>
      <c r="Q171" s="87" t="str">
        <f t="array" aca="1" ref="Q171" ca="1">IF(Q$168="", "", IF(ISERROR(PRODUCT(1+OFFSET(Q$8, $AU171, 0, 10, 1)%)), "", PRODUCT(1+OFFSET(Q$8, $AU171, 0, 10, 1)%)^(1/10)-1))</f>
        <v/>
      </c>
      <c r="R171" s="87">
        <f t="array" aca="1" ref="R171" ca="1">IF(R$168="", "", IF(ISERROR(PRODUCT(1+OFFSET(R$8, $AU171, 0, 10, 1)%)), "", PRODUCT(1+OFFSET(R$8, $AU171, 0, 10, 1)%)^(1/10)-1))</f>
        <v>-2.4301873077361758E-2</v>
      </c>
      <c r="S171" s="87"/>
      <c r="T171" s="87" t="str">
        <f t="array" aca="1" ref="T171" ca="1">IF(T$168="", "", IF(ISERROR(PRODUCT(1+OFFSET(T$8, $AU171, 0, 10, 1)%)), "", PRODUCT(1+OFFSET(T$8, $AU171, 0, 10, 1)%)^(1/10)-1))</f>
        <v/>
      </c>
      <c r="U171" s="87" t="str">
        <f t="array" aca="1" ref="U171" ca="1">IF(U$168="", "", IF(ISERROR(PRODUCT(1+OFFSET(U$8, $AU171, 0, 10, 1)%)), "", PRODUCT(1+OFFSET(U$8, $AU171, 0, 10, 1)%)^(1/10)-1))</f>
        <v/>
      </c>
      <c r="V171" s="87"/>
      <c r="W171" s="87" t="str">
        <f t="array" aca="1" ref="W171" ca="1">IF(W$168="", "", IF(ISERROR(PRODUCT(1+OFFSET(W$8, $AU171, 0, 10, 1)%)), "", PRODUCT(1+OFFSET(W$8, $AU171, 0, 10, 1)%)^(1/10)-1))</f>
        <v/>
      </c>
      <c r="X171" s="87" t="str">
        <f t="array" aca="1" ref="X171" ca="1">IF(X$168="", "", IF(ISERROR(PRODUCT(1+OFFSET(X$8, $AU171, 0, 10, 1)%)), "", PRODUCT(1+OFFSET(X$8, $AU171, 0, 10, 1)%)^(1/10)-1))</f>
        <v/>
      </c>
      <c r="Y171" s="87" t="str">
        <f t="array" aca="1" ref="Y171" ca="1">IF(Y$168="", "", IF(ISERROR(PRODUCT(1+OFFSET(Y$8, $AU171, 0, 10, 1)%)), "", PRODUCT(1+OFFSET(Y$8, $AU171, 0, 10, 1)%)^(1/10)-1))</f>
        <v/>
      </c>
      <c r="Z171" s="87" t="str">
        <f t="array" aca="1" ref="Z171" ca="1">IF(Z$168="", "", IF(ISERROR(PRODUCT(1+OFFSET(Z$8, $AU171, 0, 10, 1)%)), "", PRODUCT(1+OFFSET(Z$8, $AU171, 0, 10, 1)%)^(1/10)-1))</f>
        <v/>
      </c>
      <c r="AA171" s="87" t="str">
        <f t="array" aca="1" ref="AA171" ca="1">IF(AA$168="", "", IF(ISERROR(PRODUCT(1+OFFSET(AA$8, $AU171, 0, 10, 1)%)), "", PRODUCT(1+OFFSET(AA$8, $AU171, 0, 10, 1)%)^(1/10)-1))</f>
        <v/>
      </c>
      <c r="AB171" s="87" t="str">
        <f t="array" aca="1" ref="AB171" ca="1">IF(AB$168="", "", IF(ISERROR(PRODUCT(1+OFFSET(AB$8, $AU171, 0, 10, 1)%)), "", PRODUCT(1+OFFSET(AB$8, $AU171, 0, 10, 1)%)^(1/10)-1))</f>
        <v/>
      </c>
      <c r="AC171" s="87"/>
      <c r="AD171" s="87" t="str">
        <f t="array" aca="1" ref="AD171" ca="1">IF(AD$168="", "", IF(ISERROR(PRODUCT(1+OFFSET(AD$8, $AU171, 0, 10, 1)%)), "", PRODUCT(1+OFFSET(AD$8, $AU171, 0, 10, 1)%)^(1/10)-1))</f>
        <v/>
      </c>
      <c r="AE171" s="87" t="str">
        <f t="array" aca="1" ref="AE171" ca="1">IF(AE$168="", "", IF(ISERROR(PRODUCT(1+OFFSET(AE$8, $AU171, 0, 10, 1)%)), "", PRODUCT(1+OFFSET(AE$8, $AU171, 0, 10, 1)%)^(1/10)-1))</f>
        <v/>
      </c>
      <c r="AF171" s="87" t="str">
        <f t="array" aca="1" ref="AF171" ca="1">IF(AF$168="", "", IF(ISERROR(PRODUCT(1+OFFSET(AF$8, $AU171, 0, 10, 1)%)), "", PRODUCT(1+OFFSET(AF$8, $AU171, 0, 10, 1)%)^(1/10)-1))</f>
        <v/>
      </c>
      <c r="AG171" s="87"/>
      <c r="AH171" s="87" t="str">
        <f t="array" aca="1" ref="AH171" ca="1">IF(AH$168="", "", IF(ISERROR(PRODUCT(1+OFFSET(AH$8, $AU171, 0, 10, 1)%)), "", PRODUCT(1+OFFSET(AH$8, $AU171, 0, 10, 1)%)^(1/10)-1))</f>
        <v/>
      </c>
      <c r="AI171" s="87" t="str">
        <f t="array" aca="1" ref="AI171" ca="1">IF(AI$168="", "", IF(ISERROR(PRODUCT(1+OFFSET(AI$8, $AU171, 0, 10, 1)%)), "", PRODUCT(1+OFFSET(AI$8, $AU171, 0, 10, 1)%)^(1/10)-1))</f>
        <v/>
      </c>
      <c r="AJ171" s="87"/>
      <c r="AK171" s="87" t="str">
        <f t="array" aca="1" ref="AK171" ca="1">IF(AK$168="", "", IF(ISERROR(PRODUCT(1+OFFSET(AK$8, $AU171, 0, 10, 1)%)), "", PRODUCT(1+OFFSET(AK$8, $AU171, 0, 10, 1)%)^(1/10)-1))</f>
        <v/>
      </c>
      <c r="AL171" s="87" t="str">
        <f t="array" aca="1" ref="AL171" ca="1">IF(AL$168="", "", IF(ISERROR(PRODUCT(1+OFFSET(AL$8, $AU171, 0, 10, 1)%)), "", PRODUCT(1+OFFSET(AL$8, $AU171, 0, 10, 1)%)^(1/10)-1))</f>
        <v/>
      </c>
      <c r="AM171" s="87" t="str">
        <f t="array" aca="1" ref="AM171" ca="1">IF(AM$168="", "", IF(ISERROR(PRODUCT(1+OFFSET(AM$8, $AU171, 0, 10, 1)%)), "", PRODUCT(1+OFFSET(AM$8, $AU171, 0, 10, 1)%)^(1/10)-1))</f>
        <v/>
      </c>
      <c r="AN171" s="87" t="str">
        <f t="array" aca="1" ref="AN171" ca="1">IF(AN$168="", "", IF(ISERROR(PRODUCT(1+OFFSET(AN$8, $AU171, 0, 10, 1)%)), "", PRODUCT(1+OFFSET(AN$8, $AU171, 0, 10, 1)%)^(1/10)-1))</f>
        <v/>
      </c>
      <c r="AO171" s="87" t="str">
        <f t="array" aca="1" ref="AO171" ca="1">IF(AO$168="", "", IF(ISERROR(PRODUCT(1+OFFSET(AO$8, $AU171, 0, 10, 1)%)), "", PRODUCT(1+OFFSET(AO$8, $AU171, 0, 10, 1)%)^(1/10)-1))</f>
        <v/>
      </c>
      <c r="AP171" s="87"/>
      <c r="AQ171" s="87" t="str">
        <f t="array" aca="1" ref="AQ171" ca="1">IF(AQ$168="", "", IF(ISERROR(PRODUCT(1+OFFSET(AQ$8, $AU171, 0, 10, 1)%)), "", PRODUCT(1+OFFSET(AQ$8, $AU171, 0, 10, 1)%)^(1/10)-1))</f>
        <v/>
      </c>
      <c r="AR171" s="87"/>
      <c r="AS171" s="87" t="str">
        <f t="array" aca="1" ref="AS171" ca="1">IF(AS$168="", "", IF(ISERROR(PRODUCT(1+OFFSET(AS$8, $AU171, 0, 10, 1)%)), "", PRODUCT(1+OFFSET(AS$8, $AU171, 0, 10, 1)%)^(1/10)-1))</f>
        <v/>
      </c>
      <c r="AT171" s="87"/>
      <c r="AU171" s="204">
        <f t="shared" si="17"/>
        <v>10</v>
      </c>
    </row>
    <row r="172" spans="1:47" ht="14">
      <c r="E172" s="230" t="str">
        <f t="shared" si="16"/>
        <v>1891-1900</v>
      </c>
      <c r="F172" s="87" t="str">
        <f t="array" aca="1" ref="F172" ca="1">IF(F$168="", "", IF(ISERROR(PRODUCT(1+OFFSET(F$8, $AU172, 0, 10, 1)%)), "", PRODUCT(1+OFFSET(F$8, $AU172, 0, 10, 1)%)^(1/10)-1))</f>
        <v/>
      </c>
      <c r="G172" s="87" t="str">
        <f t="array" aca="1" ref="G172" ca="1">IF(G$168="", "", IF(ISERROR(PRODUCT(1+OFFSET(G$8, $AU172, 0, 10, 1)%)), "", PRODUCT(1+OFFSET(G$8, $AU172, 0, 10, 1)%)^(1/10)-1))</f>
        <v/>
      </c>
      <c r="H172" s="87" t="str">
        <f t="array" aca="1" ref="H172" ca="1">IF(H$168="", "", IF(ISERROR(PRODUCT(1+OFFSET(H$8, $AU172, 0, 10, 1)%)), "", PRODUCT(1+OFFSET(H$8, $AU172, 0, 10, 1)%)^(1/10)-1))</f>
        <v/>
      </c>
      <c r="I172" s="87" t="str">
        <f t="array" aca="1" ref="I172" ca="1">IF(I$168="", "", IF(ISERROR(PRODUCT(1+OFFSET(I$8, $AU172, 0, 10, 1)%)), "", PRODUCT(1+OFFSET(I$8, $AU172, 0, 10, 1)%)^(1/10)-1))</f>
        <v/>
      </c>
      <c r="J172" s="87" t="str">
        <f t="array" aca="1" ref="J172" ca="1">IF(J$168="", "", IF(ISERROR(PRODUCT(1+OFFSET(J$8, $AU172, 0, 10, 1)%)), "", PRODUCT(1+OFFSET(J$8, $AU172, 0, 10, 1)%)^(1/10)-1))</f>
        <v/>
      </c>
      <c r="K172" s="87" t="str">
        <f t="array" aca="1" ref="K172" ca="1">IF(K$168="", "", IF(ISERROR(PRODUCT(1+OFFSET(K$8, $AU172, 0, 10, 1)%)), "", PRODUCT(1+OFFSET(K$8, $AU172, 0, 10, 1)%)^(1/10)-1))</f>
        <v/>
      </c>
      <c r="L172" s="87" t="str">
        <f t="array" aca="1" ref="L172" ca="1">IF(L$168="", "", IF(ISERROR(PRODUCT(1+OFFSET(L$8, $AU172, 0, 10, 1)%)), "", PRODUCT(1+OFFSET(L$8, $AU172, 0, 10, 1)%)^(1/10)-1))</f>
        <v/>
      </c>
      <c r="M172" s="87" t="str">
        <f t="array" aca="1" ref="M172" ca="1">IF(M$168="", "", IF(ISERROR(PRODUCT(1+OFFSET(M$8, $AU172, 0, 10, 1)%)), "", PRODUCT(1+OFFSET(M$8, $AU172, 0, 10, 1)%)^(1/10)-1))</f>
        <v/>
      </c>
      <c r="N172" s="87" t="str">
        <f t="array" aca="1" ref="N172" ca="1">IF(N$168="", "", IF(ISERROR(PRODUCT(1+OFFSET(N$8, $AU172, 0, 10, 1)%)), "", PRODUCT(1+OFFSET(N$8, $AU172, 0, 10, 1)%)^(1/10)-1))</f>
        <v/>
      </c>
      <c r="O172" s="87"/>
      <c r="P172" s="87" t="str">
        <f t="array" aca="1" ref="P172" ca="1">IF(P$168="", "", IF(ISERROR(PRODUCT(1+OFFSET(P$8, $AU172, 0, 10, 1)%)), "", PRODUCT(1+OFFSET(P$8, $AU172, 0, 10, 1)%)^(1/10)-1))</f>
        <v/>
      </c>
      <c r="Q172" s="87" t="str">
        <f t="array" aca="1" ref="Q172" ca="1">IF(Q$168="", "", IF(ISERROR(PRODUCT(1+OFFSET(Q$8, $AU172, 0, 10, 1)%)), "", PRODUCT(1+OFFSET(Q$8, $AU172, 0, 10, 1)%)^(1/10)-1))</f>
        <v/>
      </c>
      <c r="R172" s="87">
        <f t="array" aca="1" ref="R172" ca="1">IF(R$168="", "", IF(ISERROR(PRODUCT(1+OFFSET(R$8, $AU172, 0, 10, 1)%)), "", PRODUCT(1+OFFSET(R$8, $AU172, 0, 10, 1)%)^(1/10)-1))</f>
        <v>3.8621731363970291E-2</v>
      </c>
      <c r="S172" s="87"/>
      <c r="T172" s="87" t="str">
        <f t="array" aca="1" ref="T172" ca="1">IF(T$168="", "", IF(ISERROR(PRODUCT(1+OFFSET(T$8, $AU172, 0, 10, 1)%)), "", PRODUCT(1+OFFSET(T$8, $AU172, 0, 10, 1)%)^(1/10)-1))</f>
        <v/>
      </c>
      <c r="U172" s="87" t="str">
        <f t="array" aca="1" ref="U172" ca="1">IF(U$168="", "", IF(ISERROR(PRODUCT(1+OFFSET(U$8, $AU172, 0, 10, 1)%)), "", PRODUCT(1+OFFSET(U$8, $AU172, 0, 10, 1)%)^(1/10)-1))</f>
        <v/>
      </c>
      <c r="V172" s="87"/>
      <c r="W172" s="87" t="str">
        <f t="array" aca="1" ref="W172" ca="1">IF(W$168="", "", IF(ISERROR(PRODUCT(1+OFFSET(W$8, $AU172, 0, 10, 1)%)), "", PRODUCT(1+OFFSET(W$8, $AU172, 0, 10, 1)%)^(1/10)-1))</f>
        <v/>
      </c>
      <c r="X172" s="87" t="str">
        <f t="array" aca="1" ref="X172" ca="1">IF(X$168="", "", IF(ISERROR(PRODUCT(1+OFFSET(X$8, $AU172, 0, 10, 1)%)), "", PRODUCT(1+OFFSET(X$8, $AU172, 0, 10, 1)%)^(1/10)-1))</f>
        <v/>
      </c>
      <c r="Y172" s="87" t="str">
        <f t="array" aca="1" ref="Y172" ca="1">IF(Y$168="", "", IF(ISERROR(PRODUCT(1+OFFSET(Y$8, $AU172, 0, 10, 1)%)), "", PRODUCT(1+OFFSET(Y$8, $AU172, 0, 10, 1)%)^(1/10)-1))</f>
        <v/>
      </c>
      <c r="Z172" s="87" t="str">
        <f t="array" aca="1" ref="Z172" ca="1">IF(Z$168="", "", IF(ISERROR(PRODUCT(1+OFFSET(Z$8, $AU172, 0, 10, 1)%)), "", PRODUCT(1+OFFSET(Z$8, $AU172, 0, 10, 1)%)^(1/10)-1))</f>
        <v/>
      </c>
      <c r="AA172" s="87" t="str">
        <f t="array" aca="1" ref="AA172" ca="1">IF(AA$168="", "", IF(ISERROR(PRODUCT(1+OFFSET(AA$8, $AU172, 0, 10, 1)%)), "", PRODUCT(1+OFFSET(AA$8, $AU172, 0, 10, 1)%)^(1/10)-1))</f>
        <v/>
      </c>
      <c r="AB172" s="87" t="str">
        <f t="array" aca="1" ref="AB172" ca="1">IF(AB$168="", "", IF(ISERROR(PRODUCT(1+OFFSET(AB$8, $AU172, 0, 10, 1)%)), "", PRODUCT(1+OFFSET(AB$8, $AU172, 0, 10, 1)%)^(1/10)-1))</f>
        <v/>
      </c>
      <c r="AC172" s="87"/>
      <c r="AD172" s="87" t="str">
        <f t="array" aca="1" ref="AD172" ca="1">IF(AD$168="", "", IF(ISERROR(PRODUCT(1+OFFSET(AD$8, $AU172, 0, 10, 1)%)), "", PRODUCT(1+OFFSET(AD$8, $AU172, 0, 10, 1)%)^(1/10)-1))</f>
        <v/>
      </c>
      <c r="AE172" s="87" t="str">
        <f t="array" aca="1" ref="AE172" ca="1">IF(AE$168="", "", IF(ISERROR(PRODUCT(1+OFFSET(AE$8, $AU172, 0, 10, 1)%)), "", PRODUCT(1+OFFSET(AE$8, $AU172, 0, 10, 1)%)^(1/10)-1))</f>
        <v/>
      </c>
      <c r="AF172" s="87" t="str">
        <f t="array" aca="1" ref="AF172" ca="1">IF(AF$168="", "", IF(ISERROR(PRODUCT(1+OFFSET(AF$8, $AU172, 0, 10, 1)%)), "", PRODUCT(1+OFFSET(AF$8, $AU172, 0, 10, 1)%)^(1/10)-1))</f>
        <v/>
      </c>
      <c r="AG172" s="87"/>
      <c r="AH172" s="87" t="str">
        <f t="array" aca="1" ref="AH172" ca="1">IF(AH$168="", "", IF(ISERROR(PRODUCT(1+OFFSET(AH$8, $AU172, 0, 10, 1)%)), "", PRODUCT(1+OFFSET(AH$8, $AU172, 0, 10, 1)%)^(1/10)-1))</f>
        <v/>
      </c>
      <c r="AI172" s="87" t="str">
        <f t="array" aca="1" ref="AI172" ca="1">IF(AI$168="", "", IF(ISERROR(PRODUCT(1+OFFSET(AI$8, $AU172, 0, 10, 1)%)), "", PRODUCT(1+OFFSET(AI$8, $AU172, 0, 10, 1)%)^(1/10)-1))</f>
        <v/>
      </c>
      <c r="AJ172" s="87"/>
      <c r="AK172" s="87" t="str">
        <f t="array" aca="1" ref="AK172" ca="1">IF(AK$168="", "", IF(ISERROR(PRODUCT(1+OFFSET(AK$8, $AU172, 0, 10, 1)%)), "", PRODUCT(1+OFFSET(AK$8, $AU172, 0, 10, 1)%)^(1/10)-1))</f>
        <v/>
      </c>
      <c r="AL172" s="87" t="str">
        <f t="array" aca="1" ref="AL172" ca="1">IF(AL$168="", "", IF(ISERROR(PRODUCT(1+OFFSET(AL$8, $AU172, 0, 10, 1)%)), "", PRODUCT(1+OFFSET(AL$8, $AU172, 0, 10, 1)%)^(1/10)-1))</f>
        <v/>
      </c>
      <c r="AM172" s="87" t="str">
        <f t="array" aca="1" ref="AM172" ca="1">IF(AM$168="", "", IF(ISERROR(PRODUCT(1+OFFSET(AM$8, $AU172, 0, 10, 1)%)), "", PRODUCT(1+OFFSET(AM$8, $AU172, 0, 10, 1)%)^(1/10)-1))</f>
        <v/>
      </c>
      <c r="AN172" s="87" t="str">
        <f t="array" aca="1" ref="AN172" ca="1">IF(AN$168="", "", IF(ISERROR(PRODUCT(1+OFFSET(AN$8, $AU172, 0, 10, 1)%)), "", PRODUCT(1+OFFSET(AN$8, $AU172, 0, 10, 1)%)^(1/10)-1))</f>
        <v/>
      </c>
      <c r="AO172" s="87" t="str">
        <f t="array" aca="1" ref="AO172" ca="1">IF(AO$168="", "", IF(ISERROR(PRODUCT(1+OFFSET(AO$8, $AU172, 0, 10, 1)%)), "", PRODUCT(1+OFFSET(AO$8, $AU172, 0, 10, 1)%)^(1/10)-1))</f>
        <v/>
      </c>
      <c r="AP172" s="87"/>
      <c r="AQ172" s="87" t="str">
        <f t="array" aca="1" ref="AQ172" ca="1">IF(AQ$168="", "", IF(ISERROR(PRODUCT(1+OFFSET(AQ$8, $AU172, 0, 10, 1)%)), "", PRODUCT(1+OFFSET(AQ$8, $AU172, 0, 10, 1)%)^(1/10)-1))</f>
        <v/>
      </c>
      <c r="AR172" s="87"/>
      <c r="AS172" s="87">
        <f t="array" aca="1" ref="AS172" ca="1">IF(AS$168="", "", IF(ISERROR(PRODUCT(1+OFFSET(AS$8, $AU172, 0, 10, 1)%)), "", PRODUCT(1+OFFSET(AS$8, $AU172, 0, 10, 1)%)^(1/10)-1))</f>
        <v>-2.0071829170715816E-3</v>
      </c>
      <c r="AT172" s="87"/>
      <c r="AU172" s="204">
        <f t="shared" si="17"/>
        <v>20</v>
      </c>
    </row>
    <row r="173" spans="1:47" ht="14">
      <c r="E173" s="230" t="str">
        <f t="shared" si="16"/>
        <v>1901-1910</v>
      </c>
      <c r="F173" s="87" t="str">
        <f t="array" aca="1" ref="F173" ca="1">IF(F$168="", "", IF(ISERROR(PRODUCT(1+OFFSET(F$8, $AU173, 0, 10, 1)%)), "", PRODUCT(1+OFFSET(F$8, $AU173, 0, 10, 1)%)^(1/10)-1))</f>
        <v/>
      </c>
      <c r="G173" s="87" t="str">
        <f t="array" aca="1" ref="G173" ca="1">IF(G$168="", "", IF(ISERROR(PRODUCT(1+OFFSET(G$8, $AU173, 0, 10, 1)%)), "", PRODUCT(1+OFFSET(G$8, $AU173, 0, 10, 1)%)^(1/10)-1))</f>
        <v/>
      </c>
      <c r="H173" s="87" t="str">
        <f t="array" aca="1" ref="H173" ca="1">IF(H$168="", "", IF(ISERROR(PRODUCT(1+OFFSET(H$8, $AU173, 0, 10, 1)%)), "", PRODUCT(1+OFFSET(H$8, $AU173, 0, 10, 1)%)^(1/10)-1))</f>
        <v/>
      </c>
      <c r="I173" s="87" t="str">
        <f t="array" aca="1" ref="I173" ca="1">IF(I$168="", "", IF(ISERROR(PRODUCT(1+OFFSET(I$8, $AU173, 0, 10, 1)%)), "", PRODUCT(1+OFFSET(I$8, $AU173, 0, 10, 1)%)^(1/10)-1))</f>
        <v/>
      </c>
      <c r="J173" s="87" t="str">
        <f t="array" aca="1" ref="J173" ca="1">IF(J$168="", "", IF(ISERROR(PRODUCT(1+OFFSET(J$8, $AU173, 0, 10, 1)%)), "", PRODUCT(1+OFFSET(J$8, $AU173, 0, 10, 1)%)^(1/10)-1))</f>
        <v/>
      </c>
      <c r="K173" s="87" t="str">
        <f t="array" aca="1" ref="K173" ca="1">IF(K$168="", "", IF(ISERROR(PRODUCT(1+OFFSET(K$8, $AU173, 0, 10, 1)%)), "", PRODUCT(1+OFFSET(K$8, $AU173, 0, 10, 1)%)^(1/10)-1))</f>
        <v/>
      </c>
      <c r="L173" s="87" t="str">
        <f t="array" aca="1" ref="L173" ca="1">IF(L$168="", "", IF(ISERROR(PRODUCT(1+OFFSET(L$8, $AU173, 0, 10, 1)%)), "", PRODUCT(1+OFFSET(L$8, $AU173, 0, 10, 1)%)^(1/10)-1))</f>
        <v/>
      </c>
      <c r="M173" s="87" t="str">
        <f t="array" aca="1" ref="M173" ca="1">IF(M$168="", "", IF(ISERROR(PRODUCT(1+OFFSET(M$8, $AU173, 0, 10, 1)%)), "", PRODUCT(1+OFFSET(M$8, $AU173, 0, 10, 1)%)^(1/10)-1))</f>
        <v/>
      </c>
      <c r="N173" s="87" t="str">
        <f t="array" aca="1" ref="N173" ca="1">IF(N$168="", "", IF(ISERROR(PRODUCT(1+OFFSET(N$8, $AU173, 0, 10, 1)%)), "", PRODUCT(1+OFFSET(N$8, $AU173, 0, 10, 1)%)^(1/10)-1))</f>
        <v/>
      </c>
      <c r="O173" s="87"/>
      <c r="P173" s="87" t="str">
        <f t="array" aca="1" ref="P173" ca="1">IF(P$168="", "", IF(ISERROR(PRODUCT(1+OFFSET(P$8, $AU173, 0, 10, 1)%)), "", PRODUCT(1+OFFSET(P$8, $AU173, 0, 10, 1)%)^(1/10)-1))</f>
        <v/>
      </c>
      <c r="Q173" s="87">
        <f t="array" aca="1" ref="Q173" ca="1">IF(Q$168="", "", IF(ISERROR(PRODUCT(1+OFFSET(Q$8, $AU173, 0, 10, 1)%)), "", PRODUCT(1+OFFSET(Q$8, $AU173, 0, 10, 1)%)^(1/10)-1))</f>
        <v>1.4190858669367534E-2</v>
      </c>
      <c r="R173" s="87">
        <f t="array" aca="1" ref="R173" ca="1">IF(R$168="", "", IF(ISERROR(PRODUCT(1+OFFSET(R$8, $AU173, 0, 10, 1)%)), "", PRODUCT(1+OFFSET(R$8, $AU173, 0, 10, 1)%)^(1/10)-1))</f>
        <v>2.7462622879435017E-2</v>
      </c>
      <c r="S173" s="87"/>
      <c r="T173" s="87" t="str">
        <f t="array" aca="1" ref="T173" ca="1">IF(T$168="", "", IF(ISERROR(PRODUCT(1+OFFSET(T$8, $AU173, 0, 10, 1)%)), "", PRODUCT(1+OFFSET(T$8, $AU173, 0, 10, 1)%)^(1/10)-1))</f>
        <v/>
      </c>
      <c r="U173" s="87" t="str">
        <f t="array" aca="1" ref="U173" ca="1">IF(U$168="", "", IF(ISERROR(PRODUCT(1+OFFSET(U$8, $AU173, 0, 10, 1)%)), "", PRODUCT(1+OFFSET(U$8, $AU173, 0, 10, 1)%)^(1/10)-1))</f>
        <v/>
      </c>
      <c r="V173" s="87"/>
      <c r="W173" s="87" t="str">
        <f t="array" aca="1" ref="W173" ca="1">IF(W$168="", "", IF(ISERROR(PRODUCT(1+OFFSET(W$8, $AU173, 0, 10, 1)%)), "", PRODUCT(1+OFFSET(W$8, $AU173, 0, 10, 1)%)^(1/10)-1))</f>
        <v/>
      </c>
      <c r="X173" s="87" t="str">
        <f t="array" aca="1" ref="X173" ca="1">IF(X$168="", "", IF(ISERROR(PRODUCT(1+OFFSET(X$8, $AU173, 0, 10, 1)%)), "", PRODUCT(1+OFFSET(X$8, $AU173, 0, 10, 1)%)^(1/10)-1))</f>
        <v/>
      </c>
      <c r="Y173" s="87" t="str">
        <f t="array" aca="1" ref="Y173" ca="1">IF(Y$168="", "", IF(ISERROR(PRODUCT(1+OFFSET(Y$8, $AU173, 0, 10, 1)%)), "", PRODUCT(1+OFFSET(Y$8, $AU173, 0, 10, 1)%)^(1/10)-1))</f>
        <v/>
      </c>
      <c r="Z173" s="87" t="str">
        <f t="array" aca="1" ref="Z173" ca="1">IF(Z$168="", "", IF(ISERROR(PRODUCT(1+OFFSET(Z$8, $AU173, 0, 10, 1)%)), "", PRODUCT(1+OFFSET(Z$8, $AU173, 0, 10, 1)%)^(1/10)-1))</f>
        <v/>
      </c>
      <c r="AA173" s="87" t="str">
        <f t="array" aca="1" ref="AA173" ca="1">IF(AA$168="", "", IF(ISERROR(PRODUCT(1+OFFSET(AA$8, $AU173, 0, 10, 1)%)), "", PRODUCT(1+OFFSET(AA$8, $AU173, 0, 10, 1)%)^(1/10)-1))</f>
        <v/>
      </c>
      <c r="AB173" s="87" t="str">
        <f t="array" aca="1" ref="AB173" ca="1">IF(AB$168="", "", IF(ISERROR(PRODUCT(1+OFFSET(AB$8, $AU173, 0, 10, 1)%)), "", PRODUCT(1+OFFSET(AB$8, $AU173, 0, 10, 1)%)^(1/10)-1))</f>
        <v/>
      </c>
      <c r="AC173" s="87"/>
      <c r="AD173" s="87" t="str">
        <f t="array" aca="1" ref="AD173" ca="1">IF(AD$168="", "", IF(ISERROR(PRODUCT(1+OFFSET(AD$8, $AU173, 0, 10, 1)%)), "", PRODUCT(1+OFFSET(AD$8, $AU173, 0, 10, 1)%)^(1/10)-1))</f>
        <v/>
      </c>
      <c r="AE173" s="87" t="str">
        <f t="array" aca="1" ref="AE173" ca="1">IF(AE$168="", "", IF(ISERROR(PRODUCT(1+OFFSET(AE$8, $AU173, 0, 10, 1)%)), "", PRODUCT(1+OFFSET(AE$8, $AU173, 0, 10, 1)%)^(1/10)-1))</f>
        <v/>
      </c>
      <c r="AF173" s="87" t="str">
        <f t="array" aca="1" ref="AF173" ca="1">IF(AF$168="", "", IF(ISERROR(PRODUCT(1+OFFSET(AF$8, $AU173, 0, 10, 1)%)), "", PRODUCT(1+OFFSET(AF$8, $AU173, 0, 10, 1)%)^(1/10)-1))</f>
        <v/>
      </c>
      <c r="AG173" s="87"/>
      <c r="AH173" s="87" t="str">
        <f t="array" aca="1" ref="AH173" ca="1">IF(AH$168="", "", IF(ISERROR(PRODUCT(1+OFFSET(AH$8, $AU173, 0, 10, 1)%)), "", PRODUCT(1+OFFSET(AH$8, $AU173, 0, 10, 1)%)^(1/10)-1))</f>
        <v/>
      </c>
      <c r="AI173" s="87" t="str">
        <f t="array" aca="1" ref="AI173" ca="1">IF(AI$168="", "", IF(ISERROR(PRODUCT(1+OFFSET(AI$8, $AU173, 0, 10, 1)%)), "", PRODUCT(1+OFFSET(AI$8, $AU173, 0, 10, 1)%)^(1/10)-1))</f>
        <v/>
      </c>
      <c r="AJ173" s="87"/>
      <c r="AK173" s="87" t="str">
        <f t="array" aca="1" ref="AK173" ca="1">IF(AK$168="", "", IF(ISERROR(PRODUCT(1+OFFSET(AK$8, $AU173, 0, 10, 1)%)), "", PRODUCT(1+OFFSET(AK$8, $AU173, 0, 10, 1)%)^(1/10)-1))</f>
        <v/>
      </c>
      <c r="AL173" s="87" t="str">
        <f t="array" aca="1" ref="AL173" ca="1">IF(AL$168="", "", IF(ISERROR(PRODUCT(1+OFFSET(AL$8, $AU173, 0, 10, 1)%)), "", PRODUCT(1+OFFSET(AL$8, $AU173, 0, 10, 1)%)^(1/10)-1))</f>
        <v/>
      </c>
      <c r="AM173" s="87" t="str">
        <f t="array" aca="1" ref="AM173" ca="1">IF(AM$168="", "", IF(ISERROR(PRODUCT(1+OFFSET(AM$8, $AU173, 0, 10, 1)%)), "", PRODUCT(1+OFFSET(AM$8, $AU173, 0, 10, 1)%)^(1/10)-1))</f>
        <v/>
      </c>
      <c r="AN173" s="87" t="str">
        <f t="array" aca="1" ref="AN173" ca="1">IF(AN$168="", "", IF(ISERROR(PRODUCT(1+OFFSET(AN$8, $AU173, 0, 10, 1)%)), "", PRODUCT(1+OFFSET(AN$8, $AU173, 0, 10, 1)%)^(1/10)-1))</f>
        <v/>
      </c>
      <c r="AO173" s="87" t="str">
        <f t="array" aca="1" ref="AO173" ca="1">IF(AO$168="", "", IF(ISERROR(PRODUCT(1+OFFSET(AO$8, $AU173, 0, 10, 1)%)), "", PRODUCT(1+OFFSET(AO$8, $AU173, 0, 10, 1)%)^(1/10)-1))</f>
        <v/>
      </c>
      <c r="AP173" s="87"/>
      <c r="AQ173" s="87" t="str">
        <f t="array" aca="1" ref="AQ173" ca="1">IF(AQ$168="", "", IF(ISERROR(PRODUCT(1+OFFSET(AQ$8, $AU173, 0, 10, 1)%)), "", PRODUCT(1+OFFSET(AQ$8, $AU173, 0, 10, 1)%)^(1/10)-1))</f>
        <v/>
      </c>
      <c r="AR173" s="87"/>
      <c r="AS173" s="87">
        <f t="array" aca="1" ref="AS173" ca="1">IF(AS$168="", "", IF(ISERROR(PRODUCT(1+OFFSET(AS$8, $AU173, 0, 10, 1)%)), "", PRODUCT(1+OFFSET(AS$8, $AU173, 0, 10, 1)%)^(1/10)-1))</f>
        <v>2.951782888692045E-2</v>
      </c>
      <c r="AT173" s="87"/>
      <c r="AU173" s="204">
        <f t="shared" si="17"/>
        <v>30</v>
      </c>
    </row>
    <row r="174" spans="1:47" ht="14">
      <c r="E174" s="230" t="str">
        <f t="shared" si="16"/>
        <v>1911-1920</v>
      </c>
      <c r="F174" s="87" t="str">
        <f t="array" aca="1" ref="F174" ca="1">IF(F$168="", "", IF(ISERROR(PRODUCT(1+OFFSET(F$8, $AU174, 0, 10, 1)%)), "", PRODUCT(1+OFFSET(F$8, $AU174, 0, 10, 1)%)^(1/10)-1))</f>
        <v/>
      </c>
      <c r="G174" s="87" t="str">
        <f t="array" aca="1" ref="G174" ca="1">IF(G$168="", "", IF(ISERROR(PRODUCT(1+OFFSET(G$8, $AU174, 0, 10, 1)%)), "", PRODUCT(1+OFFSET(G$8, $AU174, 0, 10, 1)%)^(1/10)-1))</f>
        <v/>
      </c>
      <c r="H174" s="87" t="str">
        <f t="array" aca="1" ref="H174" ca="1">IF(H$168="", "", IF(ISERROR(PRODUCT(1+OFFSET(H$8, $AU174, 0, 10, 1)%)), "", PRODUCT(1+OFFSET(H$8, $AU174, 0, 10, 1)%)^(1/10)-1))</f>
        <v/>
      </c>
      <c r="I174" s="87" t="str">
        <f t="array" aca="1" ref="I174" ca="1">IF(I$168="", "", IF(ISERROR(PRODUCT(1+OFFSET(I$8, $AU174, 0, 10, 1)%)), "", PRODUCT(1+OFFSET(I$8, $AU174, 0, 10, 1)%)^(1/10)-1))</f>
        <v/>
      </c>
      <c r="J174" s="87" t="str">
        <f t="array" aca="1" ref="J174" ca="1">IF(J$168="", "", IF(ISERROR(PRODUCT(1+OFFSET(J$8, $AU174, 0, 10, 1)%)), "", PRODUCT(1+OFFSET(J$8, $AU174, 0, 10, 1)%)^(1/10)-1))</f>
        <v/>
      </c>
      <c r="K174" s="87" t="str">
        <f t="array" aca="1" ref="K174" ca="1">IF(K$168="", "", IF(ISERROR(PRODUCT(1+OFFSET(K$8, $AU174, 0, 10, 1)%)), "", PRODUCT(1+OFFSET(K$8, $AU174, 0, 10, 1)%)^(1/10)-1))</f>
        <v/>
      </c>
      <c r="L174" s="87" t="str">
        <f t="array" aca="1" ref="L174" ca="1">IF(L$168="", "", IF(ISERROR(PRODUCT(1+OFFSET(L$8, $AU174, 0, 10, 1)%)), "", PRODUCT(1+OFFSET(L$8, $AU174, 0, 10, 1)%)^(1/10)-1))</f>
        <v/>
      </c>
      <c r="M174" s="87" t="str">
        <f t="array" aca="1" ref="M174" ca="1">IF(M$168="", "", IF(ISERROR(PRODUCT(1+OFFSET(M$8, $AU174, 0, 10, 1)%)), "", PRODUCT(1+OFFSET(M$8, $AU174, 0, 10, 1)%)^(1/10)-1))</f>
        <v/>
      </c>
      <c r="N174" s="87" t="str">
        <f t="array" aca="1" ref="N174" ca="1">IF(N$168="", "", IF(ISERROR(PRODUCT(1+OFFSET(N$8, $AU174, 0, 10, 1)%)), "", PRODUCT(1+OFFSET(N$8, $AU174, 0, 10, 1)%)^(1/10)-1))</f>
        <v/>
      </c>
      <c r="O174" s="87"/>
      <c r="P174" s="87" t="str">
        <f t="array" aca="1" ref="P174" ca="1">IF(P$168="", "", IF(ISERROR(PRODUCT(1+OFFSET(P$8, $AU174, 0, 10, 1)%)), "", PRODUCT(1+OFFSET(P$8, $AU174, 0, 10, 1)%)^(1/10)-1))</f>
        <v/>
      </c>
      <c r="Q174" s="87">
        <f t="array" aca="1" ref="Q174" ca="1">IF(Q$168="", "", IF(ISERROR(PRODUCT(1+OFFSET(Q$8, $AU174, 0, 10, 1)%)), "", PRODUCT(1+OFFSET(Q$8, $AU174, 0, 10, 1)%)^(1/10)-1))</f>
        <v>-1.2276687197038894E-2</v>
      </c>
      <c r="R174" s="87">
        <f t="array" aca="1" ref="R174" ca="1">IF(R$168="", "", IF(ISERROR(PRODUCT(1+OFFSET(R$8, $AU174, 0, 10, 1)%)), "", PRODUCT(1+OFFSET(R$8, $AU174, 0, 10, 1)%)^(1/10)-1))</f>
        <v>-2.6179334130864262E-2</v>
      </c>
      <c r="S174" s="87"/>
      <c r="T174" s="87" t="str">
        <f t="array" aca="1" ref="T174" ca="1">IF(T$168="", "", IF(ISERROR(PRODUCT(1+OFFSET(T$8, $AU174, 0, 10, 1)%)), "", PRODUCT(1+OFFSET(T$8, $AU174, 0, 10, 1)%)^(1/10)-1))</f>
        <v/>
      </c>
      <c r="U174" s="87" t="str">
        <f t="array" aca="1" ref="U174" ca="1">IF(U$168="", "", IF(ISERROR(PRODUCT(1+OFFSET(U$8, $AU174, 0, 10, 1)%)), "", PRODUCT(1+OFFSET(U$8, $AU174, 0, 10, 1)%)^(1/10)-1))</f>
        <v/>
      </c>
      <c r="V174" s="87"/>
      <c r="W174" s="87" t="str">
        <f t="array" aca="1" ref="W174" ca="1">IF(W$168="", "", IF(ISERROR(PRODUCT(1+OFFSET(W$8, $AU174, 0, 10, 1)%)), "", PRODUCT(1+OFFSET(W$8, $AU174, 0, 10, 1)%)^(1/10)-1))</f>
        <v/>
      </c>
      <c r="X174" s="87" t="str">
        <f t="array" aca="1" ref="X174" ca="1">IF(X$168="", "", IF(ISERROR(PRODUCT(1+OFFSET(X$8, $AU174, 0, 10, 1)%)), "", PRODUCT(1+OFFSET(X$8, $AU174, 0, 10, 1)%)^(1/10)-1))</f>
        <v/>
      </c>
      <c r="Y174" s="87" t="str">
        <f t="array" aca="1" ref="Y174" ca="1">IF(Y$168="", "", IF(ISERROR(PRODUCT(1+OFFSET(Y$8, $AU174, 0, 10, 1)%)), "", PRODUCT(1+OFFSET(Y$8, $AU174, 0, 10, 1)%)^(1/10)-1))</f>
        <v/>
      </c>
      <c r="Z174" s="87" t="str">
        <f t="array" aca="1" ref="Z174" ca="1">IF(Z$168="", "", IF(ISERROR(PRODUCT(1+OFFSET(Z$8, $AU174, 0, 10, 1)%)), "", PRODUCT(1+OFFSET(Z$8, $AU174, 0, 10, 1)%)^(1/10)-1))</f>
        <v/>
      </c>
      <c r="AA174" s="87" t="str">
        <f t="array" aca="1" ref="AA174" ca="1">IF(AA$168="", "", IF(ISERROR(PRODUCT(1+OFFSET(AA$8, $AU174, 0, 10, 1)%)), "", PRODUCT(1+OFFSET(AA$8, $AU174, 0, 10, 1)%)^(1/10)-1))</f>
        <v/>
      </c>
      <c r="AB174" s="87" t="str">
        <f t="array" aca="1" ref="AB174" ca="1">IF(AB$168="", "", IF(ISERROR(PRODUCT(1+OFFSET(AB$8, $AU174, 0, 10, 1)%)), "", PRODUCT(1+OFFSET(AB$8, $AU174, 0, 10, 1)%)^(1/10)-1))</f>
        <v/>
      </c>
      <c r="AC174" s="87"/>
      <c r="AD174" s="87" t="str">
        <f t="array" aca="1" ref="AD174" ca="1">IF(AD$168="", "", IF(ISERROR(PRODUCT(1+OFFSET(AD$8, $AU174, 0, 10, 1)%)), "", PRODUCT(1+OFFSET(AD$8, $AU174, 0, 10, 1)%)^(1/10)-1))</f>
        <v/>
      </c>
      <c r="AE174" s="87" t="str">
        <f t="array" aca="1" ref="AE174" ca="1">IF(AE$168="", "", IF(ISERROR(PRODUCT(1+OFFSET(AE$8, $AU174, 0, 10, 1)%)), "", PRODUCT(1+OFFSET(AE$8, $AU174, 0, 10, 1)%)^(1/10)-1))</f>
        <v/>
      </c>
      <c r="AF174" s="87" t="str">
        <f t="array" aca="1" ref="AF174" ca="1">IF(AF$168="", "", IF(ISERROR(PRODUCT(1+OFFSET(AF$8, $AU174, 0, 10, 1)%)), "", PRODUCT(1+OFFSET(AF$8, $AU174, 0, 10, 1)%)^(1/10)-1))</f>
        <v/>
      </c>
      <c r="AG174" s="87"/>
      <c r="AH174" s="87" t="str">
        <f t="array" aca="1" ref="AH174" ca="1">IF(AH$168="", "", IF(ISERROR(PRODUCT(1+OFFSET(AH$8, $AU174, 0, 10, 1)%)), "", PRODUCT(1+OFFSET(AH$8, $AU174, 0, 10, 1)%)^(1/10)-1))</f>
        <v/>
      </c>
      <c r="AI174" s="87" t="str">
        <f t="array" aca="1" ref="AI174" ca="1">IF(AI$168="", "", IF(ISERROR(PRODUCT(1+OFFSET(AI$8, $AU174, 0, 10, 1)%)), "", PRODUCT(1+OFFSET(AI$8, $AU174, 0, 10, 1)%)^(1/10)-1))</f>
        <v/>
      </c>
      <c r="AJ174" s="87"/>
      <c r="AK174" s="87" t="str">
        <f t="array" aca="1" ref="AK174" ca="1">IF(AK$168="", "", IF(ISERROR(PRODUCT(1+OFFSET(AK$8, $AU174, 0, 10, 1)%)), "", PRODUCT(1+OFFSET(AK$8, $AU174, 0, 10, 1)%)^(1/10)-1))</f>
        <v/>
      </c>
      <c r="AL174" s="87" t="str">
        <f t="array" aca="1" ref="AL174" ca="1">IF(AL$168="", "", IF(ISERROR(PRODUCT(1+OFFSET(AL$8, $AU174, 0, 10, 1)%)), "", PRODUCT(1+OFFSET(AL$8, $AU174, 0, 10, 1)%)^(1/10)-1))</f>
        <v/>
      </c>
      <c r="AM174" s="87" t="str">
        <f t="array" aca="1" ref="AM174" ca="1">IF(AM$168="", "", IF(ISERROR(PRODUCT(1+OFFSET(AM$8, $AU174, 0, 10, 1)%)), "", PRODUCT(1+OFFSET(AM$8, $AU174, 0, 10, 1)%)^(1/10)-1))</f>
        <v/>
      </c>
      <c r="AN174" s="87" t="str">
        <f t="array" aca="1" ref="AN174" ca="1">IF(AN$168="", "", IF(ISERROR(PRODUCT(1+OFFSET(AN$8, $AU174, 0, 10, 1)%)), "", PRODUCT(1+OFFSET(AN$8, $AU174, 0, 10, 1)%)^(1/10)-1))</f>
        <v/>
      </c>
      <c r="AO174" s="87" t="str">
        <f t="array" aca="1" ref="AO174" ca="1">IF(AO$168="", "", IF(ISERROR(PRODUCT(1+OFFSET(AO$8, $AU174, 0, 10, 1)%)), "", PRODUCT(1+OFFSET(AO$8, $AU174, 0, 10, 1)%)^(1/10)-1))</f>
        <v/>
      </c>
      <c r="AP174" s="87"/>
      <c r="AQ174" s="87" t="str">
        <f t="array" aca="1" ref="AQ174" ca="1">IF(AQ$168="", "", IF(ISERROR(PRODUCT(1+OFFSET(AQ$8, $AU174, 0, 10, 1)%)), "", PRODUCT(1+OFFSET(AQ$8, $AU174, 0, 10, 1)%)^(1/10)-1))</f>
        <v/>
      </c>
      <c r="AR174" s="87"/>
      <c r="AS174" s="87">
        <f t="array" aca="1" ref="AS174" ca="1">IF(AS$168="", "", IF(ISERROR(PRODUCT(1+OFFSET(AS$8, $AU174, 0, 10, 1)%)), "", PRODUCT(1+OFFSET(AS$8, $AU174, 0, 10, 1)%)^(1/10)-1))</f>
        <v>3.3093360976128583E-2</v>
      </c>
      <c r="AT174" s="87"/>
      <c r="AU174" s="204">
        <f t="shared" si="17"/>
        <v>40</v>
      </c>
    </row>
    <row r="175" spans="1:47" ht="14">
      <c r="E175" s="230" t="str">
        <f t="shared" si="16"/>
        <v>1921-1930</v>
      </c>
      <c r="F175" s="87">
        <f t="array" aca="1" ref="F175" ca="1">IF(F$168="", "", IF(ISERROR(PRODUCT(1+OFFSET(F$8, $AU175, 0, 10, 1)%)), "", PRODUCT(1+OFFSET(F$8, $AU175, 0, 10, 1)%)^(1/10)-1))</f>
        <v>-2.3827733597007295E-2</v>
      </c>
      <c r="G175" s="87" t="str">
        <f t="array" aca="1" ref="G175" ca="1">IF(G$168="", "", IF(ISERROR(PRODUCT(1+OFFSET(G$8, $AU175, 0, 10, 1)%)), "", PRODUCT(1+OFFSET(G$8, $AU175, 0, 10, 1)%)^(1/10)-1))</f>
        <v/>
      </c>
      <c r="H175" s="87" t="str">
        <f t="array" aca="1" ref="H175" ca="1">IF(H$168="", "", IF(ISERROR(PRODUCT(1+OFFSET(H$8, $AU175, 0, 10, 1)%)), "", PRODUCT(1+OFFSET(H$8, $AU175, 0, 10, 1)%)^(1/10)-1))</f>
        <v/>
      </c>
      <c r="I175" s="87" t="str">
        <f t="array" aca="1" ref="I175" ca="1">IF(I$168="", "", IF(ISERROR(PRODUCT(1+OFFSET(I$8, $AU175, 0, 10, 1)%)), "", PRODUCT(1+OFFSET(I$8, $AU175, 0, 10, 1)%)^(1/10)-1))</f>
        <v/>
      </c>
      <c r="J175" s="87" t="str">
        <f t="array" aca="1" ref="J175" ca="1">IF(J$168="", "", IF(ISERROR(PRODUCT(1+OFFSET(J$8, $AU175, 0, 10, 1)%)), "", PRODUCT(1+OFFSET(J$8, $AU175, 0, 10, 1)%)^(1/10)-1))</f>
        <v/>
      </c>
      <c r="K175" s="87" t="str">
        <f t="array" aca="1" ref="K175" ca="1">IF(K$168="", "", IF(ISERROR(PRODUCT(1+OFFSET(K$8, $AU175, 0, 10, 1)%)), "", PRODUCT(1+OFFSET(K$8, $AU175, 0, 10, 1)%)^(1/10)-1))</f>
        <v/>
      </c>
      <c r="L175" s="87" t="str">
        <f t="array" aca="1" ref="L175" ca="1">IF(L$168="", "", IF(ISERROR(PRODUCT(1+OFFSET(L$8, $AU175, 0, 10, 1)%)), "", PRODUCT(1+OFFSET(L$8, $AU175, 0, 10, 1)%)^(1/10)-1))</f>
        <v/>
      </c>
      <c r="M175" s="87" t="str">
        <f t="array" aca="1" ref="M175" ca="1">IF(M$168="", "", IF(ISERROR(PRODUCT(1+OFFSET(M$8, $AU175, 0, 10, 1)%)), "", PRODUCT(1+OFFSET(M$8, $AU175, 0, 10, 1)%)^(1/10)-1))</f>
        <v/>
      </c>
      <c r="N175" s="87" t="str">
        <f t="array" aca="1" ref="N175" ca="1">IF(N$168="", "", IF(ISERROR(PRODUCT(1+OFFSET(N$8, $AU175, 0, 10, 1)%)), "", PRODUCT(1+OFFSET(N$8, $AU175, 0, 10, 1)%)^(1/10)-1))</f>
        <v/>
      </c>
      <c r="O175" s="87"/>
      <c r="P175" s="87" t="str">
        <f t="array" aca="1" ref="P175" ca="1">IF(P$168="", "", IF(ISERROR(PRODUCT(1+OFFSET(P$8, $AU175, 0, 10, 1)%)), "", PRODUCT(1+OFFSET(P$8, $AU175, 0, 10, 1)%)^(1/10)-1))</f>
        <v/>
      </c>
      <c r="Q175" s="87">
        <f t="array" aca="1" ref="Q175" ca="1">IF(Q$168="", "", IF(ISERROR(PRODUCT(1+OFFSET(Q$8, $AU175, 0, 10, 1)%)), "", PRODUCT(1+OFFSET(Q$8, $AU175, 0, 10, 1)%)^(1/10)-1))</f>
        <v>8.6262097076313493E-2</v>
      </c>
      <c r="R175" s="87">
        <f t="array" aca="1" ref="R175" ca="1">IF(R$168="", "", IF(ISERROR(PRODUCT(1+OFFSET(R$8, $AU175, 0, 10, 1)%)), "", PRODUCT(1+OFFSET(R$8, $AU175, 0, 10, 1)%)^(1/10)-1))</f>
        <v>8.4353080122257396E-2</v>
      </c>
      <c r="S175" s="87"/>
      <c r="T175" s="87" t="str">
        <f t="array" aca="1" ref="T175" ca="1">IF(T$168="", "", IF(ISERROR(PRODUCT(1+OFFSET(T$8, $AU175, 0, 10, 1)%)), "", PRODUCT(1+OFFSET(T$8, $AU175, 0, 10, 1)%)^(1/10)-1))</f>
        <v/>
      </c>
      <c r="U175" s="87" t="str">
        <f t="array" aca="1" ref="U175" ca="1">IF(U$168="", "", IF(ISERROR(PRODUCT(1+OFFSET(U$8, $AU175, 0, 10, 1)%)), "", PRODUCT(1+OFFSET(U$8, $AU175, 0, 10, 1)%)^(1/10)-1))</f>
        <v/>
      </c>
      <c r="V175" s="87"/>
      <c r="W175" s="87" t="str">
        <f t="array" aca="1" ref="W175" ca="1">IF(W$168="", "", IF(ISERROR(PRODUCT(1+OFFSET(W$8, $AU175, 0, 10, 1)%)), "", PRODUCT(1+OFFSET(W$8, $AU175, 0, 10, 1)%)^(1/10)-1))</f>
        <v/>
      </c>
      <c r="X175" s="87" t="str">
        <f t="array" aca="1" ref="X175" ca="1">IF(X$168="", "", IF(ISERROR(PRODUCT(1+OFFSET(X$8, $AU175, 0, 10, 1)%)), "", PRODUCT(1+OFFSET(X$8, $AU175, 0, 10, 1)%)^(1/10)-1))</f>
        <v/>
      </c>
      <c r="Y175" s="87" t="str">
        <f t="array" aca="1" ref="Y175" ca="1">IF(Y$168="", "", IF(ISERROR(PRODUCT(1+OFFSET(Y$8, $AU175, 0, 10, 1)%)), "", PRODUCT(1+OFFSET(Y$8, $AU175, 0, 10, 1)%)^(1/10)-1))</f>
        <v/>
      </c>
      <c r="Z175" s="87" t="str">
        <f t="array" aca="1" ref="Z175" ca="1">IF(Z$168="", "", IF(ISERROR(PRODUCT(1+OFFSET(Z$8, $AU175, 0, 10, 1)%)), "", PRODUCT(1+OFFSET(Z$8, $AU175, 0, 10, 1)%)^(1/10)-1))</f>
        <v/>
      </c>
      <c r="AA175" s="87" t="str">
        <f t="array" aca="1" ref="AA175" ca="1">IF(AA$168="", "", IF(ISERROR(PRODUCT(1+OFFSET(AA$8, $AU175, 0, 10, 1)%)), "", PRODUCT(1+OFFSET(AA$8, $AU175, 0, 10, 1)%)^(1/10)-1))</f>
        <v/>
      </c>
      <c r="AB175" s="87" t="str">
        <f t="array" aca="1" ref="AB175" ca="1">IF(AB$168="", "", IF(ISERROR(PRODUCT(1+OFFSET(AB$8, $AU175, 0, 10, 1)%)), "", PRODUCT(1+OFFSET(AB$8, $AU175, 0, 10, 1)%)^(1/10)-1))</f>
        <v/>
      </c>
      <c r="AC175" s="87"/>
      <c r="AD175" s="87" t="str">
        <f t="array" aca="1" ref="AD175" ca="1">IF(AD$168="", "", IF(ISERROR(PRODUCT(1+OFFSET(AD$8, $AU175, 0, 10, 1)%)), "", PRODUCT(1+OFFSET(AD$8, $AU175, 0, 10, 1)%)^(1/10)-1))</f>
        <v/>
      </c>
      <c r="AE175" s="87" t="str">
        <f t="array" aca="1" ref="AE175" ca="1">IF(AE$168="", "", IF(ISERROR(PRODUCT(1+OFFSET(AE$8, $AU175, 0, 10, 1)%)), "", PRODUCT(1+OFFSET(AE$8, $AU175, 0, 10, 1)%)^(1/10)-1))</f>
        <v/>
      </c>
      <c r="AF175" s="87" t="str">
        <f t="array" aca="1" ref="AF175" ca="1">IF(AF$168="", "", IF(ISERROR(PRODUCT(1+OFFSET(AF$8, $AU175, 0, 10, 1)%)), "", PRODUCT(1+OFFSET(AF$8, $AU175, 0, 10, 1)%)^(1/10)-1))</f>
        <v/>
      </c>
      <c r="AG175" s="87"/>
      <c r="AH175" s="87" t="str">
        <f t="array" aca="1" ref="AH175" ca="1">IF(AH$168="", "", IF(ISERROR(PRODUCT(1+OFFSET(AH$8, $AU175, 0, 10, 1)%)), "", PRODUCT(1+OFFSET(AH$8, $AU175, 0, 10, 1)%)^(1/10)-1))</f>
        <v/>
      </c>
      <c r="AI175" s="87" t="str">
        <f t="array" aca="1" ref="AI175" ca="1">IF(AI$168="", "", IF(ISERROR(PRODUCT(1+OFFSET(AI$8, $AU175, 0, 10, 1)%)), "", PRODUCT(1+OFFSET(AI$8, $AU175, 0, 10, 1)%)^(1/10)-1))</f>
        <v/>
      </c>
      <c r="AJ175" s="87"/>
      <c r="AK175" s="87" t="str">
        <f t="array" aca="1" ref="AK175" ca="1">IF(AK$168="", "", IF(ISERROR(PRODUCT(1+OFFSET(AK$8, $AU175, 0, 10, 1)%)), "", PRODUCT(1+OFFSET(AK$8, $AU175, 0, 10, 1)%)^(1/10)-1))</f>
        <v/>
      </c>
      <c r="AL175" s="87" t="str">
        <f t="array" aca="1" ref="AL175" ca="1">IF(AL$168="", "", IF(ISERROR(PRODUCT(1+OFFSET(AL$8, $AU175, 0, 10, 1)%)), "", PRODUCT(1+OFFSET(AL$8, $AU175, 0, 10, 1)%)^(1/10)-1))</f>
        <v/>
      </c>
      <c r="AM175" s="87" t="str">
        <f t="array" aca="1" ref="AM175" ca="1">IF(AM$168="", "", IF(ISERROR(PRODUCT(1+OFFSET(AM$8, $AU175, 0, 10, 1)%)), "", PRODUCT(1+OFFSET(AM$8, $AU175, 0, 10, 1)%)^(1/10)-1))</f>
        <v/>
      </c>
      <c r="AN175" s="87" t="str">
        <f t="array" aca="1" ref="AN175" ca="1">IF(AN$168="", "", IF(ISERROR(PRODUCT(1+OFFSET(AN$8, $AU175, 0, 10, 1)%)), "", PRODUCT(1+OFFSET(AN$8, $AU175, 0, 10, 1)%)^(1/10)-1))</f>
        <v/>
      </c>
      <c r="AO175" s="87" t="str">
        <f t="array" aca="1" ref="AO175" ca="1">IF(AO$168="", "", IF(ISERROR(PRODUCT(1+OFFSET(AO$8, $AU175, 0, 10, 1)%)), "", PRODUCT(1+OFFSET(AO$8, $AU175, 0, 10, 1)%)^(1/10)-1))</f>
        <v/>
      </c>
      <c r="AP175" s="87"/>
      <c r="AQ175" s="87" t="str">
        <f t="array" aca="1" ref="AQ175" ca="1">IF(AQ$168="", "", IF(ISERROR(PRODUCT(1+OFFSET(AQ$8, $AU175, 0, 10, 1)%)), "", PRODUCT(1+OFFSET(AQ$8, $AU175, 0, 10, 1)%)^(1/10)-1))</f>
        <v/>
      </c>
      <c r="AR175" s="87"/>
      <c r="AS175" s="87">
        <f t="array" aca="1" ref="AS175" ca="1">IF(AS$168="", "", IF(ISERROR(PRODUCT(1+OFFSET(AS$8, $AU175, 0, 10, 1)%)), "", PRODUCT(1+OFFSET(AS$8, $AU175, 0, 10, 1)%)^(1/10)-1))</f>
        <v>-1.3208235729074591E-2</v>
      </c>
      <c r="AT175" s="87"/>
      <c r="AU175" s="204">
        <f t="shared" si="17"/>
        <v>50</v>
      </c>
    </row>
    <row r="176" spans="1:47" ht="14">
      <c r="E176" s="230" t="str">
        <f t="shared" si="16"/>
        <v>1931-1940</v>
      </c>
      <c r="F176" s="87">
        <f t="array" aca="1" ref="F176" ca="1">IF(F$168="", "", IF(ISERROR(PRODUCT(1+OFFSET(F$8, $AU176, 0, 10, 1)%)), "", PRODUCT(1+OFFSET(F$8, $AU176, 0, 10, 1)%)^(1/10)-1))</f>
        <v>-7.0368811070204984E-3</v>
      </c>
      <c r="G176" s="87" t="str">
        <f t="array" aca="1" ref="G176" ca="1">IF(G$168="", "", IF(ISERROR(PRODUCT(1+OFFSET(G$8, $AU176, 0, 10, 1)%)), "", PRODUCT(1+OFFSET(G$8, $AU176, 0, 10, 1)%)^(1/10)-1))</f>
        <v/>
      </c>
      <c r="H176" s="87" t="str">
        <f t="array" aca="1" ref="H176" ca="1">IF(H$168="", "", IF(ISERROR(PRODUCT(1+OFFSET(H$8, $AU176, 0, 10, 1)%)), "", PRODUCT(1+OFFSET(H$8, $AU176, 0, 10, 1)%)^(1/10)-1))</f>
        <v/>
      </c>
      <c r="I176" s="87" t="str">
        <f t="array" aca="1" ref="I176" ca="1">IF(I$168="", "", IF(ISERROR(PRODUCT(1+OFFSET(I$8, $AU176, 0, 10, 1)%)), "", PRODUCT(1+OFFSET(I$8, $AU176, 0, 10, 1)%)^(1/10)-1))</f>
        <v/>
      </c>
      <c r="J176" s="87" t="str">
        <f t="array" aca="1" ref="J176" ca="1">IF(J$168="", "", IF(ISERROR(PRODUCT(1+OFFSET(J$8, $AU176, 0, 10, 1)%)), "", PRODUCT(1+OFFSET(J$8, $AU176, 0, 10, 1)%)^(1/10)-1))</f>
        <v/>
      </c>
      <c r="K176" s="87" t="str">
        <f t="array" aca="1" ref="K176" ca="1">IF(K$168="", "", IF(ISERROR(PRODUCT(1+OFFSET(K$8, $AU176, 0, 10, 1)%)), "", PRODUCT(1+OFFSET(K$8, $AU176, 0, 10, 1)%)^(1/10)-1))</f>
        <v/>
      </c>
      <c r="L176" s="87" t="str">
        <f t="array" aca="1" ref="L176" ca="1">IF(L$168="", "", IF(ISERROR(PRODUCT(1+OFFSET(L$8, $AU176, 0, 10, 1)%)), "", PRODUCT(1+OFFSET(L$8, $AU176, 0, 10, 1)%)^(1/10)-1))</f>
        <v/>
      </c>
      <c r="M176" s="87" t="str">
        <f t="array" aca="1" ref="M176" ca="1">IF(M$168="", "", IF(ISERROR(PRODUCT(1+OFFSET(M$8, $AU176, 0, 10, 1)%)), "", PRODUCT(1+OFFSET(M$8, $AU176, 0, 10, 1)%)^(1/10)-1))</f>
        <v/>
      </c>
      <c r="N176" s="87" t="str">
        <f t="array" aca="1" ref="N176" ca="1">IF(N$168="", "", IF(ISERROR(PRODUCT(1+OFFSET(N$8, $AU176, 0, 10, 1)%)), "", PRODUCT(1+OFFSET(N$8, $AU176, 0, 10, 1)%)^(1/10)-1))</f>
        <v/>
      </c>
      <c r="O176" s="87"/>
      <c r="P176" s="87" t="str">
        <f t="array" aca="1" ref="P176" ca="1">IF(P$168="", "", IF(ISERROR(PRODUCT(1+OFFSET(P$8, $AU176, 0, 10, 1)%)), "", PRODUCT(1+OFFSET(P$8, $AU176, 0, 10, 1)%)^(1/10)-1))</f>
        <v/>
      </c>
      <c r="Q176" s="87">
        <f t="array" aca="1" ref="Q176" ca="1">IF(Q$168="", "", IF(ISERROR(PRODUCT(1+OFFSET(Q$8, $AU176, 0, 10, 1)%)), "", PRODUCT(1+OFFSET(Q$8, $AU176, 0, 10, 1)%)^(1/10)-1))</f>
        <v>-2.2464585062110909E-2</v>
      </c>
      <c r="R176" s="87">
        <f t="array" aca="1" ref="R176" ca="1">IF(R$168="", "", IF(ISERROR(PRODUCT(1+OFFSET(R$8, $AU176, 0, 10, 1)%)), "", PRODUCT(1+OFFSET(R$8, $AU176, 0, 10, 1)%)^(1/10)-1))</f>
        <v>-4.0671010363398596E-2</v>
      </c>
      <c r="S176" s="87"/>
      <c r="T176" s="87" t="str">
        <f t="array" aca="1" ref="T176" ca="1">IF(T$168="", "", IF(ISERROR(PRODUCT(1+OFFSET(T$8, $AU176, 0, 10, 1)%)), "", PRODUCT(1+OFFSET(T$8, $AU176, 0, 10, 1)%)^(1/10)-1))</f>
        <v/>
      </c>
      <c r="U176" s="87" t="str">
        <f t="array" aca="1" ref="U176" ca="1">IF(U$168="", "", IF(ISERROR(PRODUCT(1+OFFSET(U$8, $AU176, 0, 10, 1)%)), "", PRODUCT(1+OFFSET(U$8, $AU176, 0, 10, 1)%)^(1/10)-1))</f>
        <v/>
      </c>
      <c r="V176" s="87"/>
      <c r="W176" s="87" t="str">
        <f t="array" aca="1" ref="W176" ca="1">IF(W$168="", "", IF(ISERROR(PRODUCT(1+OFFSET(W$8, $AU176, 0, 10, 1)%)), "", PRODUCT(1+OFFSET(W$8, $AU176, 0, 10, 1)%)^(1/10)-1))</f>
        <v/>
      </c>
      <c r="X176" s="87" t="str">
        <f t="array" aca="1" ref="X176" ca="1">IF(X$168="", "", IF(ISERROR(PRODUCT(1+OFFSET(X$8, $AU176, 0, 10, 1)%)), "", PRODUCT(1+OFFSET(X$8, $AU176, 0, 10, 1)%)^(1/10)-1))</f>
        <v/>
      </c>
      <c r="Y176" s="87" t="str">
        <f t="array" aca="1" ref="Y176" ca="1">IF(Y$168="", "", IF(ISERROR(PRODUCT(1+OFFSET(Y$8, $AU176, 0, 10, 1)%)), "", PRODUCT(1+OFFSET(Y$8, $AU176, 0, 10, 1)%)^(1/10)-1))</f>
        <v/>
      </c>
      <c r="Z176" s="87" t="str">
        <f t="array" aca="1" ref="Z176" ca="1">IF(Z$168="", "", IF(ISERROR(PRODUCT(1+OFFSET(Z$8, $AU176, 0, 10, 1)%)), "", PRODUCT(1+OFFSET(Z$8, $AU176, 0, 10, 1)%)^(1/10)-1))</f>
        <v/>
      </c>
      <c r="AA176" s="87" t="str">
        <f t="array" aca="1" ref="AA176" ca="1">IF(AA$168="", "", IF(ISERROR(PRODUCT(1+OFFSET(AA$8, $AU176, 0, 10, 1)%)), "", PRODUCT(1+OFFSET(AA$8, $AU176, 0, 10, 1)%)^(1/10)-1))</f>
        <v/>
      </c>
      <c r="AB176" s="87" t="str">
        <f t="array" aca="1" ref="AB176" ca="1">IF(AB$168="", "", IF(ISERROR(PRODUCT(1+OFFSET(AB$8, $AU176, 0, 10, 1)%)), "", PRODUCT(1+OFFSET(AB$8, $AU176, 0, 10, 1)%)^(1/10)-1))</f>
        <v/>
      </c>
      <c r="AC176" s="87"/>
      <c r="AD176" s="87">
        <f t="array" aca="1" ref="AD176" ca="1">IF(AD$168="", "", IF(ISERROR(PRODUCT(1+OFFSET(AD$8, $AU176, 0, 10, 1)%)), "", PRODUCT(1+OFFSET(AD$8, $AU176, 0, 10, 1)%)^(1/10)-1))</f>
        <v>9.6155536407617204E-2</v>
      </c>
      <c r="AE176" s="87">
        <f t="array" aca="1" ref="AE176" ca="1">IF(AE$168="", "", IF(ISERROR(PRODUCT(1+OFFSET(AE$8, $AU176, 0, 10, 1)%)), "", PRODUCT(1+OFFSET(AE$8, $AU176, 0, 10, 1)%)^(1/10)-1))</f>
        <v>3.9765628357928406E-3</v>
      </c>
      <c r="AF176" s="87" t="str">
        <f t="array" aca="1" ref="AF176" ca="1">IF(AF$168="", "", IF(ISERROR(PRODUCT(1+OFFSET(AF$8, $AU176, 0, 10, 1)%)), "", PRODUCT(1+OFFSET(AF$8, $AU176, 0, 10, 1)%)^(1/10)-1))</f>
        <v/>
      </c>
      <c r="AG176" s="87"/>
      <c r="AH176" s="87" t="str">
        <f t="array" aca="1" ref="AH176" ca="1">IF(AH$168="", "", IF(ISERROR(PRODUCT(1+OFFSET(AH$8, $AU176, 0, 10, 1)%)), "", PRODUCT(1+OFFSET(AH$8, $AU176, 0, 10, 1)%)^(1/10)-1))</f>
        <v/>
      </c>
      <c r="AI176" s="87" t="str">
        <f t="array" aca="1" ref="AI176" ca="1">IF(AI$168="", "", IF(ISERROR(PRODUCT(1+OFFSET(AI$8, $AU176, 0, 10, 1)%)), "", PRODUCT(1+OFFSET(AI$8, $AU176, 0, 10, 1)%)^(1/10)-1))</f>
        <v/>
      </c>
      <c r="AJ176" s="87"/>
      <c r="AK176" s="87" t="str">
        <f t="array" aca="1" ref="AK176" ca="1">IF(AK$168="", "", IF(ISERROR(PRODUCT(1+OFFSET(AK$8, $AU176, 0, 10, 1)%)), "", PRODUCT(1+OFFSET(AK$8, $AU176, 0, 10, 1)%)^(1/10)-1))</f>
        <v/>
      </c>
      <c r="AL176" s="87" t="str">
        <f t="array" aca="1" ref="AL176" ca="1">IF(AL$168="", "", IF(ISERROR(PRODUCT(1+OFFSET(AL$8, $AU176, 0, 10, 1)%)), "", PRODUCT(1+OFFSET(AL$8, $AU176, 0, 10, 1)%)^(1/10)-1))</f>
        <v/>
      </c>
      <c r="AM176" s="87" t="str">
        <f t="array" aca="1" ref="AM176" ca="1">IF(AM$168="", "", IF(ISERROR(PRODUCT(1+OFFSET(AM$8, $AU176, 0, 10, 1)%)), "", PRODUCT(1+OFFSET(AM$8, $AU176, 0, 10, 1)%)^(1/10)-1))</f>
        <v/>
      </c>
      <c r="AN176" s="87" t="str">
        <f t="array" aca="1" ref="AN176" ca="1">IF(AN$168="", "", IF(ISERROR(PRODUCT(1+OFFSET(AN$8, $AU176, 0, 10, 1)%)), "", PRODUCT(1+OFFSET(AN$8, $AU176, 0, 10, 1)%)^(1/10)-1))</f>
        <v/>
      </c>
      <c r="AO176" s="87" t="str">
        <f t="array" aca="1" ref="AO176" ca="1">IF(AO$168="", "", IF(ISERROR(PRODUCT(1+OFFSET(AO$8, $AU176, 0, 10, 1)%)), "", PRODUCT(1+OFFSET(AO$8, $AU176, 0, 10, 1)%)^(1/10)-1))</f>
        <v/>
      </c>
      <c r="AP176" s="87"/>
      <c r="AQ176" s="87" t="str">
        <f t="array" aca="1" ref="AQ176" ca="1">IF(AQ$168="", "", IF(ISERROR(PRODUCT(1+OFFSET(AQ$8, $AU176, 0, 10, 1)%)), "", PRODUCT(1+OFFSET(AQ$8, $AU176, 0, 10, 1)%)^(1/10)-1))</f>
        <v/>
      </c>
      <c r="AR176" s="87"/>
      <c r="AS176" s="87">
        <f t="array" aca="1" ref="AS176" ca="1">IF(AS$168="", "", IF(ISERROR(PRODUCT(1+OFFSET(AS$8, $AU176, 0, 10, 1)%)), "", PRODUCT(1+OFFSET(AS$8, $AU176, 0, 10, 1)%)^(1/10)-1))</f>
        <v>-4.7408900729278836E-3</v>
      </c>
      <c r="AT176" s="87"/>
      <c r="AU176" s="204">
        <f t="shared" si="17"/>
        <v>60</v>
      </c>
    </row>
    <row r="177" spans="4:47" ht="14">
      <c r="E177" s="230" t="str">
        <f t="shared" si="16"/>
        <v>1941-1950</v>
      </c>
      <c r="F177" s="87">
        <f t="array" aca="1" ref="F177" ca="1">IF(F$168="", "", IF(ISERROR(PRODUCT(1+OFFSET(F$8, $AU177, 0, 10, 1)%)), "", PRODUCT(1+OFFSET(F$8, $AU177, 0, 10, 1)%)^(1/10)-1))</f>
        <v>4.635146280376401E-2</v>
      </c>
      <c r="G177" s="87" t="str">
        <f t="array" aca="1" ref="G177" ca="1">IF(G$168="", "", IF(ISERROR(PRODUCT(1+OFFSET(G$8, $AU177, 0, 10, 1)%)), "", PRODUCT(1+OFFSET(G$8, $AU177, 0, 10, 1)%)^(1/10)-1))</f>
        <v/>
      </c>
      <c r="H177" s="87" t="str">
        <f t="array" aca="1" ref="H177" ca="1">IF(H$168="", "", IF(ISERROR(PRODUCT(1+OFFSET(H$8, $AU177, 0, 10, 1)%)), "", PRODUCT(1+OFFSET(H$8, $AU177, 0, 10, 1)%)^(1/10)-1))</f>
        <v/>
      </c>
      <c r="I177" s="87" t="str">
        <f t="array" aca="1" ref="I177" ca="1">IF(I$168="", "", IF(ISERROR(PRODUCT(1+OFFSET(I$8, $AU177, 0, 10, 1)%)), "", PRODUCT(1+OFFSET(I$8, $AU177, 0, 10, 1)%)^(1/10)-1))</f>
        <v/>
      </c>
      <c r="J177" s="87" t="str">
        <f t="array" aca="1" ref="J177" ca="1">IF(J$168="", "", IF(ISERROR(PRODUCT(1+OFFSET(J$8, $AU177, 0, 10, 1)%)), "", PRODUCT(1+OFFSET(J$8, $AU177, 0, 10, 1)%)^(1/10)-1))</f>
        <v/>
      </c>
      <c r="K177" s="87" t="str">
        <f t="array" aca="1" ref="K177" ca="1">IF(K$168="", "", IF(ISERROR(PRODUCT(1+OFFSET(K$8, $AU177, 0, 10, 1)%)), "", PRODUCT(1+OFFSET(K$8, $AU177, 0, 10, 1)%)^(1/10)-1))</f>
        <v/>
      </c>
      <c r="L177" s="87" t="str">
        <f t="array" aca="1" ref="L177" ca="1">IF(L$168="", "", IF(ISERROR(PRODUCT(1+OFFSET(L$8, $AU177, 0, 10, 1)%)), "", PRODUCT(1+OFFSET(L$8, $AU177, 0, 10, 1)%)^(1/10)-1))</f>
        <v/>
      </c>
      <c r="M177" s="87" t="str">
        <f t="array" aca="1" ref="M177" ca="1">IF(M$168="", "", IF(ISERROR(PRODUCT(1+OFFSET(M$8, $AU177, 0, 10, 1)%)), "", PRODUCT(1+OFFSET(M$8, $AU177, 0, 10, 1)%)^(1/10)-1))</f>
        <v/>
      </c>
      <c r="N177" s="87" t="str">
        <f t="array" aca="1" ref="N177" ca="1">IF(N$168="", "", IF(ISERROR(PRODUCT(1+OFFSET(N$8, $AU177, 0, 10, 1)%)), "", PRODUCT(1+OFFSET(N$8, $AU177, 0, 10, 1)%)^(1/10)-1))</f>
        <v/>
      </c>
      <c r="O177" s="87"/>
      <c r="P177" s="87" t="str">
        <f t="array" aca="1" ref="P177" ca="1">IF(P$168="", "", IF(ISERROR(PRODUCT(1+OFFSET(P$8, $AU177, 0, 10, 1)%)), "", PRODUCT(1+OFFSET(P$8, $AU177, 0, 10, 1)%)^(1/10)-1))</f>
        <v/>
      </c>
      <c r="Q177" s="87">
        <f t="array" aca="1" ref="Q177" ca="1">IF(Q$168="", "", IF(ISERROR(PRODUCT(1+OFFSET(Q$8, $AU177, 0, 10, 1)%)), "", PRODUCT(1+OFFSET(Q$8, $AU177, 0, 10, 1)%)^(1/10)-1))</f>
        <v>6.0264277604504368E-2</v>
      </c>
      <c r="R177" s="87">
        <f t="array" aca="1" ref="R177" ca="1">IF(R$168="", "", IF(ISERROR(PRODUCT(1+OFFSET(R$8, $AU177, 0, 10, 1)%)), "", PRODUCT(1+OFFSET(R$8, $AU177, 0, 10, 1)%)^(1/10)-1))</f>
        <v>7.2330900508444262E-2</v>
      </c>
      <c r="S177" s="87"/>
      <c r="T177" s="87" t="str">
        <f t="array" aca="1" ref="T177" ca="1">IF(T$168="", "", IF(ISERROR(PRODUCT(1+OFFSET(T$8, $AU177, 0, 10, 1)%)), "", PRODUCT(1+OFFSET(T$8, $AU177, 0, 10, 1)%)^(1/10)-1))</f>
        <v/>
      </c>
      <c r="U177" s="87" t="str">
        <f t="array" aca="1" ref="U177" ca="1">IF(U$168="", "", IF(ISERROR(PRODUCT(1+OFFSET(U$8, $AU177, 0, 10, 1)%)), "", PRODUCT(1+OFFSET(U$8, $AU177, 0, 10, 1)%)^(1/10)-1))</f>
        <v/>
      </c>
      <c r="V177" s="87"/>
      <c r="W177" s="87" t="str">
        <f t="array" aca="1" ref="W177" ca="1">IF(W$168="", "", IF(ISERROR(PRODUCT(1+OFFSET(W$8, $AU177, 0, 10, 1)%)), "", PRODUCT(1+OFFSET(W$8, $AU177, 0, 10, 1)%)^(1/10)-1))</f>
        <v/>
      </c>
      <c r="X177" s="87" t="str">
        <f t="array" aca="1" ref="X177" ca="1">IF(X$168="", "", IF(ISERROR(PRODUCT(1+OFFSET(X$8, $AU177, 0, 10, 1)%)), "", PRODUCT(1+OFFSET(X$8, $AU177, 0, 10, 1)%)^(1/10)-1))</f>
        <v/>
      </c>
      <c r="Y177" s="87" t="str">
        <f t="array" aca="1" ref="Y177" ca="1">IF(Y$168="", "", IF(ISERROR(PRODUCT(1+OFFSET(Y$8, $AU177, 0, 10, 1)%)), "", PRODUCT(1+OFFSET(Y$8, $AU177, 0, 10, 1)%)^(1/10)-1))</f>
        <v/>
      </c>
      <c r="Z177" s="87" t="str">
        <f t="array" aca="1" ref="Z177" ca="1">IF(Z$168="", "", IF(ISERROR(PRODUCT(1+OFFSET(Z$8, $AU177, 0, 10, 1)%)), "", PRODUCT(1+OFFSET(Z$8, $AU177, 0, 10, 1)%)^(1/10)-1))</f>
        <v/>
      </c>
      <c r="AA177" s="87" t="str">
        <f t="array" aca="1" ref="AA177" ca="1">IF(AA$168="", "", IF(ISERROR(PRODUCT(1+OFFSET(AA$8, $AU177, 0, 10, 1)%)), "", PRODUCT(1+OFFSET(AA$8, $AU177, 0, 10, 1)%)^(1/10)-1))</f>
        <v/>
      </c>
      <c r="AB177" s="87" t="str">
        <f t="array" aca="1" ref="AB177" ca="1">IF(AB$168="", "", IF(ISERROR(PRODUCT(1+OFFSET(AB$8, $AU177, 0, 10, 1)%)), "", PRODUCT(1+OFFSET(AB$8, $AU177, 0, 10, 1)%)^(1/10)-1))</f>
        <v/>
      </c>
      <c r="AC177" s="87"/>
      <c r="AD177" s="87">
        <f t="array" aca="1" ref="AD177" ca="1">IF(AD$168="", "", IF(ISERROR(PRODUCT(1+OFFSET(AD$8, $AU177, 0, 10, 1)%)), "", PRODUCT(1+OFFSET(AD$8, $AU177, 0, 10, 1)%)^(1/10)-1))</f>
        <v>0.24054385109241427</v>
      </c>
      <c r="AE177" s="87">
        <f t="array" aca="1" ref="AE177" ca="1">IF(AE$168="", "", IF(ISERROR(PRODUCT(1+OFFSET(AE$8, $AU177, 0, 10, 1)%)), "", PRODUCT(1+OFFSET(AE$8, $AU177, 0, 10, 1)%)^(1/10)-1))</f>
        <v>0.12202754804153493</v>
      </c>
      <c r="AF177" s="87" t="str">
        <f t="array" aca="1" ref="AF177" ca="1">IF(AF$168="", "", IF(ISERROR(PRODUCT(1+OFFSET(AF$8, $AU177, 0, 10, 1)%)), "", PRODUCT(1+OFFSET(AF$8, $AU177, 0, 10, 1)%)^(1/10)-1))</f>
        <v/>
      </c>
      <c r="AG177" s="87"/>
      <c r="AH177" s="87" t="str">
        <f t="array" aca="1" ref="AH177" ca="1">IF(AH$168="", "", IF(ISERROR(PRODUCT(1+OFFSET(AH$8, $AU177, 0, 10, 1)%)), "", PRODUCT(1+OFFSET(AH$8, $AU177, 0, 10, 1)%)^(1/10)-1))</f>
        <v/>
      </c>
      <c r="AI177" s="87" t="str">
        <f t="array" aca="1" ref="AI177" ca="1">IF(AI$168="", "", IF(ISERROR(PRODUCT(1+OFFSET(AI$8, $AU177, 0, 10, 1)%)), "", PRODUCT(1+OFFSET(AI$8, $AU177, 0, 10, 1)%)^(1/10)-1))</f>
        <v/>
      </c>
      <c r="AJ177" s="87"/>
      <c r="AK177" s="87" t="str">
        <f t="array" aca="1" ref="AK177" ca="1">IF(AK$168="", "", IF(ISERROR(PRODUCT(1+OFFSET(AK$8, $AU177, 0, 10, 1)%)), "", PRODUCT(1+OFFSET(AK$8, $AU177, 0, 10, 1)%)^(1/10)-1))</f>
        <v/>
      </c>
      <c r="AL177" s="87" t="str">
        <f t="array" aca="1" ref="AL177" ca="1">IF(AL$168="", "", IF(ISERROR(PRODUCT(1+OFFSET(AL$8, $AU177, 0, 10, 1)%)), "", PRODUCT(1+OFFSET(AL$8, $AU177, 0, 10, 1)%)^(1/10)-1))</f>
        <v/>
      </c>
      <c r="AM177" s="87" t="str">
        <f t="array" aca="1" ref="AM177" ca="1">IF(AM$168="", "", IF(ISERROR(PRODUCT(1+OFFSET(AM$8, $AU177, 0, 10, 1)%)), "", PRODUCT(1+OFFSET(AM$8, $AU177, 0, 10, 1)%)^(1/10)-1))</f>
        <v/>
      </c>
      <c r="AN177" s="87" t="str">
        <f t="array" aca="1" ref="AN177" ca="1">IF(AN$168="", "", IF(ISERROR(PRODUCT(1+OFFSET(AN$8, $AU177, 0, 10, 1)%)), "", PRODUCT(1+OFFSET(AN$8, $AU177, 0, 10, 1)%)^(1/10)-1))</f>
        <v/>
      </c>
      <c r="AO177" s="87" t="str">
        <f t="array" aca="1" ref="AO177" ca="1">IF(AO$168="", "", IF(ISERROR(PRODUCT(1+OFFSET(AO$8, $AU177, 0, 10, 1)%)), "", PRODUCT(1+OFFSET(AO$8, $AU177, 0, 10, 1)%)^(1/10)-1))</f>
        <v/>
      </c>
      <c r="AP177" s="87"/>
      <c r="AQ177" s="87" t="str">
        <f t="array" aca="1" ref="AQ177" ca="1">IF(AQ$168="", "", IF(ISERROR(PRODUCT(1+OFFSET(AQ$8, $AU177, 0, 10, 1)%)), "", PRODUCT(1+OFFSET(AQ$8, $AU177, 0, 10, 1)%)^(1/10)-1))</f>
        <v/>
      </c>
      <c r="AR177" s="87"/>
      <c r="AS177" s="87">
        <f t="array" aca="1" ref="AS177" ca="1">IF(AS$168="", "", IF(ISERROR(PRODUCT(1+OFFSET(AS$8, $AU177, 0, 10, 1)%)), "", PRODUCT(1+OFFSET(AS$8, $AU177, 0, 10, 1)%)^(1/10)-1))</f>
        <v>9.7507448853672907E-2</v>
      </c>
      <c r="AT177" s="87"/>
      <c r="AU177" s="204">
        <f t="shared" si="17"/>
        <v>70</v>
      </c>
    </row>
    <row r="178" spans="4:47" ht="14">
      <c r="E178" s="230" t="str">
        <f t="shared" si="16"/>
        <v>1951-1960</v>
      </c>
      <c r="F178" s="87">
        <f t="array" aca="1" ref="F178" ca="1">IF(F$168="", "", IF(ISERROR(PRODUCT(1+OFFSET(F$8, $AU178, 0, 10, 1)%)), "", PRODUCT(1+OFFSET(F$8, $AU178, 0, 10, 1)%)^(1/10)-1))</f>
        <v>1.9837539997776377E-2</v>
      </c>
      <c r="G178" s="87" t="str">
        <f t="array" aca="1" ref="G178" ca="1">IF(G$168="", "", IF(ISERROR(PRODUCT(1+OFFSET(G$8, $AU178, 0, 10, 1)%)), "", PRODUCT(1+OFFSET(G$8, $AU178, 0, 10, 1)%)^(1/10)-1))</f>
        <v/>
      </c>
      <c r="H178" s="87" t="str">
        <f t="array" aca="1" ref="H178" ca="1">IF(H$168="", "", IF(ISERROR(PRODUCT(1+OFFSET(H$8, $AU178, 0, 10, 1)%)), "", PRODUCT(1+OFFSET(H$8, $AU178, 0, 10, 1)%)^(1/10)-1))</f>
        <v/>
      </c>
      <c r="I178" s="87" t="str">
        <f t="array" aca="1" ref="I178" ca="1">IF(I$168="", "", IF(ISERROR(PRODUCT(1+OFFSET(I$8, $AU178, 0, 10, 1)%)), "", PRODUCT(1+OFFSET(I$8, $AU178, 0, 10, 1)%)^(1/10)-1))</f>
        <v/>
      </c>
      <c r="J178" s="87" t="str">
        <f t="array" aca="1" ref="J178" ca="1">IF(J$168="", "", IF(ISERROR(PRODUCT(1+OFFSET(J$8, $AU178, 0, 10, 1)%)), "", PRODUCT(1+OFFSET(J$8, $AU178, 0, 10, 1)%)^(1/10)-1))</f>
        <v/>
      </c>
      <c r="K178" s="87" t="str">
        <f t="array" aca="1" ref="K178" ca="1">IF(K$168="", "", IF(ISERROR(PRODUCT(1+OFFSET(K$8, $AU178, 0, 10, 1)%)), "", PRODUCT(1+OFFSET(K$8, $AU178, 0, 10, 1)%)^(1/10)-1))</f>
        <v/>
      </c>
      <c r="L178" s="87" t="str">
        <f t="array" aca="1" ref="L178" ca="1">IF(L$168="", "", IF(ISERROR(PRODUCT(1+OFFSET(L$8, $AU178, 0, 10, 1)%)), "", PRODUCT(1+OFFSET(L$8, $AU178, 0, 10, 1)%)^(1/10)-1))</f>
        <v/>
      </c>
      <c r="M178" s="87" t="str">
        <f t="array" aca="1" ref="M178" ca="1">IF(M$168="", "", IF(ISERROR(PRODUCT(1+OFFSET(M$8, $AU178, 0, 10, 1)%)), "", PRODUCT(1+OFFSET(M$8, $AU178, 0, 10, 1)%)^(1/10)-1))</f>
        <v/>
      </c>
      <c r="N178" s="87" t="str">
        <f t="array" aca="1" ref="N178" ca="1">IF(N$168="", "", IF(ISERROR(PRODUCT(1+OFFSET(N$8, $AU178, 0, 10, 1)%)), "", PRODUCT(1+OFFSET(N$8, $AU178, 0, 10, 1)%)^(1/10)-1))</f>
        <v/>
      </c>
      <c r="O178" s="87"/>
      <c r="P178" s="87">
        <f t="array" aca="1" ref="P178" ca="1">IF(P$168="", "", IF(ISERROR(PRODUCT(1+OFFSET(P$8, $AU178, 0, 10, 1)%)), "", PRODUCT(1+OFFSET(P$8, $AU178, 0, 10, 1)%)^(1/10)-1))</f>
        <v>0.29546900710483914</v>
      </c>
      <c r="Q178" s="87">
        <f t="array" aca="1" ref="Q178" ca="1">IF(Q$168="", "", IF(ISERROR(PRODUCT(1+OFFSET(Q$8, $AU178, 0, 10, 1)%)), "", PRODUCT(1+OFFSET(Q$8, $AU178, 0, 10, 1)%)^(1/10)-1))</f>
        <v>0.10094590322825669</v>
      </c>
      <c r="R178" s="87">
        <f t="array" aca="1" ref="R178" ca="1">IF(R$168="", "", IF(ISERROR(PRODUCT(1+OFFSET(R$8, $AU178, 0, 10, 1)%)), "", PRODUCT(1+OFFSET(R$8, $AU178, 0, 10, 1)%)^(1/10)-1))</f>
        <v>0.10906733169760341</v>
      </c>
      <c r="S178" s="87"/>
      <c r="T178" s="87" t="str">
        <f t="array" aca="1" ref="T178" ca="1">IF(T$168="", "", IF(ISERROR(PRODUCT(1+OFFSET(T$8, $AU178, 0, 10, 1)%)), "", PRODUCT(1+OFFSET(T$8, $AU178, 0, 10, 1)%)^(1/10)-1))</f>
        <v/>
      </c>
      <c r="U178" s="87" t="str">
        <f t="array" aca="1" ref="U178" ca="1">IF(U$168="", "", IF(ISERROR(PRODUCT(1+OFFSET(U$8, $AU178, 0, 10, 1)%)), "", PRODUCT(1+OFFSET(U$8, $AU178, 0, 10, 1)%)^(1/10)-1))</f>
        <v/>
      </c>
      <c r="V178" s="87"/>
      <c r="W178" s="87" t="str">
        <f t="array" aca="1" ref="W178" ca="1">IF(W$168="", "", IF(ISERROR(PRODUCT(1+OFFSET(W$8, $AU178, 0, 10, 1)%)), "", PRODUCT(1+OFFSET(W$8, $AU178, 0, 10, 1)%)^(1/10)-1))</f>
        <v/>
      </c>
      <c r="X178" s="87" t="str">
        <f t="array" aca="1" ref="X178" ca="1">IF(X$168="", "", IF(ISERROR(PRODUCT(1+OFFSET(X$8, $AU178, 0, 10, 1)%)), "", PRODUCT(1+OFFSET(X$8, $AU178, 0, 10, 1)%)^(1/10)-1))</f>
        <v/>
      </c>
      <c r="Y178" s="87" t="str">
        <f t="array" aca="1" ref="Y178" ca="1">IF(Y$168="", "", IF(ISERROR(PRODUCT(1+OFFSET(Y$8, $AU178, 0, 10, 1)%)), "", PRODUCT(1+OFFSET(Y$8, $AU178, 0, 10, 1)%)^(1/10)-1))</f>
        <v/>
      </c>
      <c r="Z178" s="87" t="str">
        <f t="array" aca="1" ref="Z178" ca="1">IF(Z$168="", "", IF(ISERROR(PRODUCT(1+OFFSET(Z$8, $AU178, 0, 10, 1)%)), "", PRODUCT(1+OFFSET(Z$8, $AU178, 0, 10, 1)%)^(1/10)-1))</f>
        <v/>
      </c>
      <c r="AA178" s="87" t="str">
        <f t="array" aca="1" ref="AA178" ca="1">IF(AA$168="", "", IF(ISERROR(PRODUCT(1+OFFSET(AA$8, $AU178, 0, 10, 1)%)), "", PRODUCT(1+OFFSET(AA$8, $AU178, 0, 10, 1)%)^(1/10)-1))</f>
        <v/>
      </c>
      <c r="AB178" s="87" t="str">
        <f t="array" aca="1" ref="AB178" ca="1">IF(AB$168="", "", IF(ISERROR(PRODUCT(1+OFFSET(AB$8, $AU178, 0, 10, 1)%)), "", PRODUCT(1+OFFSET(AB$8, $AU178, 0, 10, 1)%)^(1/10)-1))</f>
        <v/>
      </c>
      <c r="AC178" s="87"/>
      <c r="AD178" s="87">
        <f t="array" aca="1" ref="AD178" ca="1">IF(AD$168="", "", IF(ISERROR(PRODUCT(1+OFFSET(AD$8, $AU178, 0, 10, 1)%)), "", PRODUCT(1+OFFSET(AD$8, $AU178, 0, 10, 1)%)^(1/10)-1))</f>
        <v>0.14071041637595449</v>
      </c>
      <c r="AE178" s="87">
        <f t="array" aca="1" ref="AE178" ca="1">IF(AE$168="", "", IF(ISERROR(PRODUCT(1+OFFSET(AE$8, $AU178, 0, 10, 1)%)), "", PRODUCT(1+OFFSET(AE$8, $AU178, 0, 10, 1)%)^(1/10)-1))</f>
        <v>0.15204623786399662</v>
      </c>
      <c r="AF178" s="87" t="str">
        <f t="array" aca="1" ref="AF178" ca="1">IF(AF$168="", "", IF(ISERROR(PRODUCT(1+OFFSET(AF$8, $AU178, 0, 10, 1)%)), "", PRODUCT(1+OFFSET(AF$8, $AU178, 0, 10, 1)%)^(1/10)-1))</f>
        <v/>
      </c>
      <c r="AG178" s="87"/>
      <c r="AH178" s="87" t="str">
        <f t="array" aca="1" ref="AH178" ca="1">IF(AH$168="", "", IF(ISERROR(PRODUCT(1+OFFSET(AH$8, $AU178, 0, 10, 1)%)), "", PRODUCT(1+OFFSET(AH$8, $AU178, 0, 10, 1)%)^(1/10)-1))</f>
        <v/>
      </c>
      <c r="AI178" s="87" t="str">
        <f t="array" aca="1" ref="AI178" ca="1">IF(AI$168="", "", IF(ISERROR(PRODUCT(1+OFFSET(AI$8, $AU178, 0, 10, 1)%)), "", PRODUCT(1+OFFSET(AI$8, $AU178, 0, 10, 1)%)^(1/10)-1))</f>
        <v/>
      </c>
      <c r="AJ178" s="87"/>
      <c r="AK178" s="87" t="str">
        <f t="array" aca="1" ref="AK178" ca="1">IF(AK$168="", "", IF(ISERROR(PRODUCT(1+OFFSET(AK$8, $AU178, 0, 10, 1)%)), "", PRODUCT(1+OFFSET(AK$8, $AU178, 0, 10, 1)%)^(1/10)-1))</f>
        <v/>
      </c>
      <c r="AL178" s="87" t="str">
        <f t="array" aca="1" ref="AL178" ca="1">IF(AL$168="", "", IF(ISERROR(PRODUCT(1+OFFSET(AL$8, $AU178, 0, 10, 1)%)), "", PRODUCT(1+OFFSET(AL$8, $AU178, 0, 10, 1)%)^(1/10)-1))</f>
        <v/>
      </c>
      <c r="AM178" s="87" t="str">
        <f t="array" aca="1" ref="AM178" ca="1">IF(AM$168="", "", IF(ISERROR(PRODUCT(1+OFFSET(AM$8, $AU178, 0, 10, 1)%)), "", PRODUCT(1+OFFSET(AM$8, $AU178, 0, 10, 1)%)^(1/10)-1))</f>
        <v/>
      </c>
      <c r="AN178" s="87" t="str">
        <f t="array" aca="1" ref="AN178" ca="1">IF(AN$168="", "", IF(ISERROR(PRODUCT(1+OFFSET(AN$8, $AU178, 0, 10, 1)%)), "", PRODUCT(1+OFFSET(AN$8, $AU178, 0, 10, 1)%)^(1/10)-1))</f>
        <v/>
      </c>
      <c r="AO178" s="87" t="str">
        <f t="array" aca="1" ref="AO178" ca="1">IF(AO$168="", "", IF(ISERROR(PRODUCT(1+OFFSET(AO$8, $AU178, 0, 10, 1)%)), "", PRODUCT(1+OFFSET(AO$8, $AU178, 0, 10, 1)%)^(1/10)-1))</f>
        <v/>
      </c>
      <c r="AP178" s="87"/>
      <c r="AQ178" s="87" t="str">
        <f t="array" aca="1" ref="AQ178" ca="1">IF(AQ$168="", "", IF(ISERROR(PRODUCT(1+OFFSET(AQ$8, $AU178, 0, 10, 1)%)), "", PRODUCT(1+OFFSET(AQ$8, $AU178, 0, 10, 1)%)^(1/10)-1))</f>
        <v/>
      </c>
      <c r="AR178" s="87"/>
      <c r="AS178" s="87">
        <f t="array" aca="1" ref="AS178" ca="1">IF(AS$168="", "", IF(ISERROR(PRODUCT(1+OFFSET(AS$8, $AU178, 0, 10, 1)%)), "", PRODUCT(1+OFFSET(AS$8, $AU178, 0, 10, 1)%)^(1/10)-1))</f>
        <v>2.1482245352136831E-2</v>
      </c>
      <c r="AT178" s="87"/>
      <c r="AU178" s="204">
        <f t="shared" si="17"/>
        <v>80</v>
      </c>
    </row>
    <row r="179" spans="4:47" ht="14">
      <c r="E179" s="230" t="str">
        <f t="shared" si="16"/>
        <v>1961-1970</v>
      </c>
      <c r="F179" s="87">
        <f t="array" aca="1" ref="F179" ca="1">IF(F$168="", "", IF(ISERROR(PRODUCT(1+OFFSET(F$8, $AU179, 0, 10, 1)%)), "", PRODUCT(1+OFFSET(F$8, $AU179, 0, 10, 1)%)^(1/10)-1))</f>
        <v>2.6029006066917937E-2</v>
      </c>
      <c r="G179" s="87" t="str">
        <f t="array" aca="1" ref="G179" ca="1">IF(G$168="", "", IF(ISERROR(PRODUCT(1+OFFSET(G$8, $AU179, 0, 10, 1)%)), "", PRODUCT(1+OFFSET(G$8, $AU179, 0, 10, 1)%)^(1/10)-1))</f>
        <v/>
      </c>
      <c r="H179" s="87" t="str">
        <f t="array" aca="1" ref="H179" ca="1">IF(H$168="", "", IF(ISERROR(PRODUCT(1+OFFSET(H$8, $AU179, 0, 10, 1)%)), "", PRODUCT(1+OFFSET(H$8, $AU179, 0, 10, 1)%)^(1/10)-1))</f>
        <v/>
      </c>
      <c r="I179" s="87" t="str">
        <f t="array" aca="1" ref="I179" ca="1">IF(I$168="", "", IF(ISERROR(PRODUCT(1+OFFSET(I$8, $AU179, 0, 10, 1)%)), "", PRODUCT(1+OFFSET(I$8, $AU179, 0, 10, 1)%)^(1/10)-1))</f>
        <v/>
      </c>
      <c r="J179" s="87" t="str">
        <f t="array" aca="1" ref="J179" ca="1">IF(J$168="", "", IF(ISERROR(PRODUCT(1+OFFSET(J$8, $AU179, 0, 10, 1)%)), "", PRODUCT(1+OFFSET(J$8, $AU179, 0, 10, 1)%)^(1/10)-1))</f>
        <v/>
      </c>
      <c r="K179" s="87" t="str">
        <f t="array" aca="1" ref="K179" ca="1">IF(K$168="", "", IF(ISERROR(PRODUCT(1+OFFSET(K$8, $AU179, 0, 10, 1)%)), "", PRODUCT(1+OFFSET(K$8, $AU179, 0, 10, 1)%)^(1/10)-1))</f>
        <v/>
      </c>
      <c r="L179" s="87" t="str">
        <f t="array" aca="1" ref="L179" ca="1">IF(L$168="", "", IF(ISERROR(PRODUCT(1+OFFSET(L$8, $AU179, 0, 10, 1)%)), "", PRODUCT(1+OFFSET(L$8, $AU179, 0, 10, 1)%)^(1/10)-1))</f>
        <v/>
      </c>
      <c r="M179" s="87" t="str">
        <f t="array" aca="1" ref="M179" ca="1">IF(M$168="", "", IF(ISERROR(PRODUCT(1+OFFSET(M$8, $AU179, 0, 10, 1)%)), "", PRODUCT(1+OFFSET(M$8, $AU179, 0, 10, 1)%)^(1/10)-1))</f>
        <v/>
      </c>
      <c r="N179" s="87" t="str">
        <f t="array" aca="1" ref="N179" ca="1">IF(N$168="", "", IF(ISERROR(PRODUCT(1+OFFSET(N$8, $AU179, 0, 10, 1)%)), "", PRODUCT(1+OFFSET(N$8, $AU179, 0, 10, 1)%)^(1/10)-1))</f>
        <v/>
      </c>
      <c r="O179" s="87"/>
      <c r="P179" s="87">
        <f t="array" aca="1" ref="P179" ca="1">IF(P$168="", "", IF(ISERROR(PRODUCT(1+OFFSET(P$8, $AU179, 0, 10, 1)%)), "", PRODUCT(1+OFFSET(P$8, $AU179, 0, 10, 1)%)^(1/10)-1))</f>
        <v>3.8900950153196501E-2</v>
      </c>
      <c r="Q179" s="87">
        <f t="array" aca="1" ref="Q179" ca="1">IF(Q$168="", "", IF(ISERROR(PRODUCT(1+OFFSET(Q$8, $AU179, 0, 10, 1)%)), "", PRODUCT(1+OFFSET(Q$8, $AU179, 0, 10, 1)%)^(1/10)-1))</f>
        <v>3.1387205336020463E-2</v>
      </c>
      <c r="R179" s="87">
        <f t="array" aca="1" ref="R179" ca="1">IF(R$168="", "", IF(ISERROR(PRODUCT(1+OFFSET(R$8, $AU179, 0, 10, 1)%)), "", PRODUCT(1+OFFSET(R$8, $AU179, 0, 10, 1)%)^(1/10)-1))</f>
        <v>4.5838285170769488E-2</v>
      </c>
      <c r="S179" s="87"/>
      <c r="T179" s="87" t="str">
        <f t="array" aca="1" ref="T179" ca="1">IF(T$168="", "", IF(ISERROR(PRODUCT(1+OFFSET(T$8, $AU179, 0, 10, 1)%)), "", PRODUCT(1+OFFSET(T$8, $AU179, 0, 10, 1)%)^(1/10)-1))</f>
        <v/>
      </c>
      <c r="U179" s="87" t="str">
        <f t="array" aca="1" ref="U179" ca="1">IF(U$168="", "", IF(ISERROR(PRODUCT(1+OFFSET(U$8, $AU179, 0, 10, 1)%)), "", PRODUCT(1+OFFSET(U$8, $AU179, 0, 10, 1)%)^(1/10)-1))</f>
        <v/>
      </c>
      <c r="V179" s="87"/>
      <c r="W179" s="87" t="str">
        <f t="array" aca="1" ref="W179" ca="1">IF(W$168="", "", IF(ISERROR(PRODUCT(1+OFFSET(W$8, $AU179, 0, 10, 1)%)), "", PRODUCT(1+OFFSET(W$8, $AU179, 0, 10, 1)%)^(1/10)-1))</f>
        <v/>
      </c>
      <c r="X179" s="87" t="str">
        <f t="array" aca="1" ref="X179" ca="1">IF(X$168="", "", IF(ISERROR(PRODUCT(1+OFFSET(X$8, $AU179, 0, 10, 1)%)), "", PRODUCT(1+OFFSET(X$8, $AU179, 0, 10, 1)%)^(1/10)-1))</f>
        <v/>
      </c>
      <c r="Y179" s="87" t="str">
        <f t="array" aca="1" ref="Y179" ca="1">IF(Y$168="", "", IF(ISERROR(PRODUCT(1+OFFSET(Y$8, $AU179, 0, 10, 1)%)), "", PRODUCT(1+OFFSET(Y$8, $AU179, 0, 10, 1)%)^(1/10)-1))</f>
        <v/>
      </c>
      <c r="Z179" s="87" t="str">
        <f t="array" aca="1" ref="Z179" ca="1">IF(Z$168="", "", IF(ISERROR(PRODUCT(1+OFFSET(Z$8, $AU179, 0, 10, 1)%)), "", PRODUCT(1+OFFSET(Z$8, $AU179, 0, 10, 1)%)^(1/10)-1))</f>
        <v/>
      </c>
      <c r="AA179" s="87" t="str">
        <f t="array" aca="1" ref="AA179" ca="1">IF(AA$168="", "", IF(ISERROR(PRODUCT(1+OFFSET(AA$8, $AU179, 0, 10, 1)%)), "", PRODUCT(1+OFFSET(AA$8, $AU179, 0, 10, 1)%)^(1/10)-1))</f>
        <v/>
      </c>
      <c r="AB179" s="87" t="str">
        <f t="array" aca="1" ref="AB179" ca="1">IF(AB$168="", "", IF(ISERROR(PRODUCT(1+OFFSET(AB$8, $AU179, 0, 10, 1)%)), "", PRODUCT(1+OFFSET(AB$8, $AU179, 0, 10, 1)%)^(1/10)-1))</f>
        <v/>
      </c>
      <c r="AC179" s="87"/>
      <c r="AD179" s="87">
        <f t="array" aca="1" ref="AD179" ca="1">IF(AD$168="", "", IF(ISERROR(PRODUCT(1+OFFSET(AD$8, $AU179, 0, 10, 1)%)), "", PRODUCT(1+OFFSET(AD$8, $AU179, 0, 10, 1)%)^(1/10)-1))</f>
        <v>0.10199967211793881</v>
      </c>
      <c r="AE179" s="87">
        <f t="array" aca="1" ref="AE179" ca="1">IF(AE$168="", "", IF(ISERROR(PRODUCT(1+OFFSET(AE$8, $AU179, 0, 10, 1)%)), "", PRODUCT(1+OFFSET(AE$8, $AU179, 0, 10, 1)%)^(1/10)-1))</f>
        <v>7.4864984532909462E-2</v>
      </c>
      <c r="AF179" s="87">
        <f t="array" aca="1" ref="AF179" ca="1">IF(AF$168="", "", IF(ISERROR(PRODUCT(1+OFFSET(AF$8, $AU179, 0, 10, 1)%)), "", PRODUCT(1+OFFSET(AF$8, $AU179, 0, 10, 1)%)^(1/10)-1))</f>
        <v>6.4569604208857267E-2</v>
      </c>
      <c r="AG179" s="87"/>
      <c r="AH179" s="87" t="str">
        <f t="array" aca="1" ref="AH179" ca="1">IF(AH$168="", "", IF(ISERROR(PRODUCT(1+OFFSET(AH$8, $AU179, 0, 10, 1)%)), "", PRODUCT(1+OFFSET(AH$8, $AU179, 0, 10, 1)%)^(1/10)-1))</f>
        <v/>
      </c>
      <c r="AI179" s="87" t="str">
        <f t="array" aca="1" ref="AI179" ca="1">IF(AI$168="", "", IF(ISERROR(PRODUCT(1+OFFSET(AI$8, $AU179, 0, 10, 1)%)), "", PRODUCT(1+OFFSET(AI$8, $AU179, 0, 10, 1)%)^(1/10)-1))</f>
        <v/>
      </c>
      <c r="AJ179" s="87"/>
      <c r="AK179" s="87" t="str">
        <f t="array" aca="1" ref="AK179" ca="1">IF(AK$168="", "", IF(ISERROR(PRODUCT(1+OFFSET(AK$8, $AU179, 0, 10, 1)%)), "", PRODUCT(1+OFFSET(AK$8, $AU179, 0, 10, 1)%)^(1/10)-1))</f>
        <v/>
      </c>
      <c r="AL179" s="87" t="str">
        <f t="array" aca="1" ref="AL179" ca="1">IF(AL$168="", "", IF(ISERROR(PRODUCT(1+OFFSET(AL$8, $AU179, 0, 10, 1)%)), "", PRODUCT(1+OFFSET(AL$8, $AU179, 0, 10, 1)%)^(1/10)-1))</f>
        <v/>
      </c>
      <c r="AM179" s="87" t="str">
        <f t="array" aca="1" ref="AM179" ca="1">IF(AM$168="", "", IF(ISERROR(PRODUCT(1+OFFSET(AM$8, $AU179, 0, 10, 1)%)), "", PRODUCT(1+OFFSET(AM$8, $AU179, 0, 10, 1)%)^(1/10)-1))</f>
        <v/>
      </c>
      <c r="AN179" s="87" t="str">
        <f t="array" aca="1" ref="AN179" ca="1">IF(AN$168="", "", IF(ISERROR(PRODUCT(1+OFFSET(AN$8, $AU179, 0, 10, 1)%)), "", PRODUCT(1+OFFSET(AN$8, $AU179, 0, 10, 1)%)^(1/10)-1))</f>
        <v/>
      </c>
      <c r="AO179" s="87" t="str">
        <f t="array" aca="1" ref="AO179" ca="1">IF(AO$168="", "", IF(ISERROR(PRODUCT(1+OFFSET(AO$8, $AU179, 0, 10, 1)%)), "", PRODUCT(1+OFFSET(AO$8, $AU179, 0, 10, 1)%)^(1/10)-1))</f>
        <v/>
      </c>
      <c r="AP179" s="87"/>
      <c r="AQ179" s="87">
        <f t="array" aca="1" ref="AQ179" ca="1">IF(AQ$168="", "", IF(ISERROR(PRODUCT(1+OFFSET(AQ$8, $AU179, 0, 10, 1)%)), "", PRODUCT(1+OFFSET(AQ$8, $AU179, 0, 10, 1)%)^(1/10)-1))</f>
        <v>4.2237345790728797E-2</v>
      </c>
      <c r="AR179" s="87"/>
      <c r="AS179" s="87">
        <f t="array" aca="1" ref="AS179" ca="1">IF(AS$168="", "", IF(ISERROR(PRODUCT(1+OFFSET(AS$8, $AU179, 0, 10, 1)%)), "", PRODUCT(1+OFFSET(AS$8, $AU179, 0, 10, 1)%)^(1/10)-1))</f>
        <v>2.8934302320593241E-2</v>
      </c>
      <c r="AT179" s="87"/>
      <c r="AU179" s="204">
        <f t="shared" si="17"/>
        <v>90</v>
      </c>
    </row>
    <row r="180" spans="4:47" ht="14">
      <c r="E180" s="230" t="str">
        <f t="shared" si="16"/>
        <v>1971-1980</v>
      </c>
      <c r="F180" s="87">
        <f t="array" aca="1" ref="F180" ca="1">IF(F$168="", "", IF(ISERROR(PRODUCT(1+OFFSET(F$8, $AU180, 0, 10, 1)%)), "", PRODUCT(1+OFFSET(F$8, $AU180, 0, 10, 1)%)^(1/10)-1))</f>
        <v>8.571188950969777E-2</v>
      </c>
      <c r="G180" s="87">
        <f t="array" aca="1" ref="G180" ca="1">IF(G$168="", "", IF(ISERROR(PRODUCT(1+OFFSET(G$8, $AU180, 0, 10, 1)%)), "", PRODUCT(1+OFFSET(G$8, $AU180, 0, 10, 1)%)^(1/10)-1))</f>
        <v>0.13785968630965595</v>
      </c>
      <c r="H180" s="87">
        <f t="array" aca="1" ref="H180" ca="1">IF(H$168="", "", IF(ISERROR(PRODUCT(1+OFFSET(H$8, $AU180, 0, 10, 1)%)), "", PRODUCT(1+OFFSET(H$8, $AU180, 0, 10, 1)%)^(1/10)-1))</f>
        <v>0.10283789777136954</v>
      </c>
      <c r="I180" s="87">
        <f t="array" aca="1" ref="I180" ca="1">IF(I$168="", "", IF(ISERROR(PRODUCT(1+OFFSET(I$8, $AU180, 0, 10, 1)%)), "", PRODUCT(1+OFFSET(I$8, $AU180, 0, 10, 1)%)^(1/10)-1))</f>
        <v>0.15678583570356652</v>
      </c>
      <c r="J180" s="87" t="str">
        <f t="array" aca="1" ref="J180" ca="1">IF(J$168="", "", IF(ISERROR(PRODUCT(1+OFFSET(J$8, $AU180, 0, 10, 1)%)), "", PRODUCT(1+OFFSET(J$8, $AU180, 0, 10, 1)%)^(1/10)-1))</f>
        <v/>
      </c>
      <c r="K180" s="87" t="str">
        <f t="array" aca="1" ref="K180" ca="1">IF(K$168="", "", IF(ISERROR(PRODUCT(1+OFFSET(K$8, $AU180, 0, 10, 1)%)), "", PRODUCT(1+OFFSET(K$8, $AU180, 0, 10, 1)%)^(1/10)-1))</f>
        <v/>
      </c>
      <c r="L180" s="87" t="str">
        <f t="array" aca="1" ref="L180" ca="1">IF(L$168="", "", IF(ISERROR(PRODUCT(1+OFFSET(L$8, $AU180, 0, 10, 1)%)), "", PRODUCT(1+OFFSET(L$8, $AU180, 0, 10, 1)%)^(1/10)-1))</f>
        <v/>
      </c>
      <c r="M180" s="87" t="str">
        <f t="array" aca="1" ref="M180" ca="1">IF(M$168="", "", IF(ISERROR(PRODUCT(1+OFFSET(M$8, $AU180, 0, 10, 1)%)), "", PRODUCT(1+OFFSET(M$8, $AU180, 0, 10, 1)%)^(1/10)-1))</f>
        <v/>
      </c>
      <c r="N180" s="87" t="str">
        <f t="array" aca="1" ref="N180" ca="1">IF(N$168="", "", IF(ISERROR(PRODUCT(1+OFFSET(N$8, $AU180, 0, 10, 1)%)), "", PRODUCT(1+OFFSET(N$8, $AU180, 0, 10, 1)%)^(1/10)-1))</f>
        <v/>
      </c>
      <c r="O180" s="87"/>
      <c r="P180" s="87">
        <f t="array" aca="1" ref="P180" ca="1">IF(P$168="", "", IF(ISERROR(PRODUCT(1+OFFSET(P$8, $AU180, 0, 10, 1)%)), "", PRODUCT(1+OFFSET(P$8, $AU180, 0, 10, 1)%)^(1/10)-1))</f>
        <v>0.13606472623259669</v>
      </c>
      <c r="Q180" s="87">
        <f t="array" aca="1" ref="Q180" ca="1">IF(Q$168="", "", IF(ISERROR(PRODUCT(1+OFFSET(Q$8, $AU180, 0, 10, 1)%)), "", PRODUCT(1+OFFSET(Q$8, $AU180, 0, 10, 1)%)^(1/10)-1))</f>
        <v>1.3993563058281477E-2</v>
      </c>
      <c r="R180" s="87">
        <f t="array" aca="1" ref="R180" ca="1">IF(R$168="", "", IF(ISERROR(PRODUCT(1+OFFSET(R$8, $AU180, 0, 10, 1)%)), "", PRODUCT(1+OFFSET(R$8, $AU180, 0, 10, 1)%)^(1/10)-1))</f>
        <v>3.5878091847834304E-2</v>
      </c>
      <c r="S180" s="87"/>
      <c r="T180" s="87">
        <f t="array" aca="1" ref="T180" ca="1">IF(T$168="", "", IF(ISERROR(PRODUCT(1+OFFSET(T$8, $AU180, 0, 10, 1)%)), "", PRODUCT(1+OFFSET(T$8, $AU180, 0, 10, 1)%)^(1/10)-1))</f>
        <v>8.476248269414155E-2</v>
      </c>
      <c r="U180" s="87" t="str">
        <f t="array" aca="1" ref="U180" ca="1">IF(U$168="", "", IF(ISERROR(PRODUCT(1+OFFSET(U$8, $AU180, 0, 10, 1)%)), "", PRODUCT(1+OFFSET(U$8, $AU180, 0, 10, 1)%)^(1/10)-1))</f>
        <v/>
      </c>
      <c r="V180" s="87"/>
      <c r="W180" s="87">
        <f t="array" aca="1" ref="W180" ca="1">IF(W$168="", "", IF(ISERROR(PRODUCT(1+OFFSET(W$8, $AU180, 0, 10, 1)%)), "", PRODUCT(1+OFFSET(W$8, $AU180, 0, 10, 1)%)^(1/10)-1))</f>
        <v>0.18848126102754481</v>
      </c>
      <c r="X180" s="87">
        <f t="array" aca="1" ref="X180" ca="1">IF(X$168="", "", IF(ISERROR(PRODUCT(1+OFFSET(X$8, $AU180, 0, 10, 1)%)), "", PRODUCT(1+OFFSET(X$8, $AU180, 0, 10, 1)%)^(1/10)-1))</f>
        <v>0.12820782779687701</v>
      </c>
      <c r="Y180" s="87" t="str">
        <f t="array" aca="1" ref="Y180" ca="1">IF(Y$168="", "", IF(ISERROR(PRODUCT(1+OFFSET(Y$8, $AU180, 0, 10, 1)%)), "", PRODUCT(1+OFFSET(Y$8, $AU180, 0, 10, 1)%)^(1/10)-1))</f>
        <v/>
      </c>
      <c r="Z180" s="87" t="str">
        <f t="array" aca="1" ref="Z180" ca="1">IF(Z$168="", "", IF(ISERROR(PRODUCT(1+OFFSET(Z$8, $AU180, 0, 10, 1)%)), "", PRODUCT(1+OFFSET(Z$8, $AU180, 0, 10, 1)%)^(1/10)-1))</f>
        <v/>
      </c>
      <c r="AA180" s="87" t="str">
        <f t="array" aca="1" ref="AA180" ca="1">IF(AA$168="", "", IF(ISERROR(PRODUCT(1+OFFSET(AA$8, $AU180, 0, 10, 1)%)), "", PRODUCT(1+OFFSET(AA$8, $AU180, 0, 10, 1)%)^(1/10)-1))</f>
        <v/>
      </c>
      <c r="AB180" s="87" t="str">
        <f t="array" aca="1" ref="AB180" ca="1">IF(AB$168="", "", IF(ISERROR(PRODUCT(1+OFFSET(AB$8, $AU180, 0, 10, 1)%)), "", PRODUCT(1+OFFSET(AB$8, $AU180, 0, 10, 1)%)^(1/10)-1))</f>
        <v/>
      </c>
      <c r="AC180" s="87"/>
      <c r="AD180" s="87">
        <f t="array" aca="1" ref="AD180" ca="1">IF(AD$168="", "", IF(ISERROR(PRODUCT(1+OFFSET(AD$8, $AU180, 0, 10, 1)%)), "", PRODUCT(1+OFFSET(AD$8, $AU180, 0, 10, 1)%)^(1/10)-1))</f>
        <v>0.14038104045011801</v>
      </c>
      <c r="AE180" s="87">
        <f t="array" aca="1" ref="AE180" ca="1">IF(AE$168="", "", IF(ISERROR(PRODUCT(1+OFFSET(AE$8, $AU180, 0, 10, 1)%)), "", PRODUCT(1+OFFSET(AE$8, $AU180, 0, 10, 1)%)^(1/10)-1))</f>
        <v>7.1232764485975819E-2</v>
      </c>
      <c r="AF180" s="87">
        <f t="array" aca="1" ref="AF180" ca="1">IF(AF$168="", "", IF(ISERROR(PRODUCT(1+OFFSET(AF$8, $AU180, 0, 10, 1)%)), "", PRODUCT(1+OFFSET(AF$8, $AU180, 0, 10, 1)%)^(1/10)-1))</f>
        <v>0.26405158065133771</v>
      </c>
      <c r="AG180" s="87"/>
      <c r="AH180" s="87" t="str">
        <f t="array" aca="1" ref="AH180" ca="1">IF(AH$168="", "", IF(ISERROR(PRODUCT(1+OFFSET(AH$8, $AU180, 0, 10, 1)%)), "", PRODUCT(1+OFFSET(AH$8, $AU180, 0, 10, 1)%)^(1/10)-1))</f>
        <v/>
      </c>
      <c r="AI180" s="87" t="str">
        <f t="array" aca="1" ref="AI180" ca="1">IF(AI$168="", "", IF(ISERROR(PRODUCT(1+OFFSET(AI$8, $AU180, 0, 10, 1)%)), "", PRODUCT(1+OFFSET(AI$8, $AU180, 0, 10, 1)%)^(1/10)-1))</f>
        <v/>
      </c>
      <c r="AJ180" s="87"/>
      <c r="AK180" s="87" t="str">
        <f t="array" aca="1" ref="AK180" ca="1">IF(AK$168="", "", IF(ISERROR(PRODUCT(1+OFFSET(AK$8, $AU180, 0, 10, 1)%)), "", PRODUCT(1+OFFSET(AK$8, $AU180, 0, 10, 1)%)^(1/10)-1))</f>
        <v/>
      </c>
      <c r="AL180" s="87" t="str">
        <f t="array" aca="1" ref="AL180" ca="1">IF(AL$168="", "", IF(ISERROR(PRODUCT(1+OFFSET(AL$8, $AU180, 0, 10, 1)%)), "", PRODUCT(1+OFFSET(AL$8, $AU180, 0, 10, 1)%)^(1/10)-1))</f>
        <v/>
      </c>
      <c r="AM180" s="87" t="str">
        <f t="array" aca="1" ref="AM180" ca="1">IF(AM$168="", "", IF(ISERROR(PRODUCT(1+OFFSET(AM$8, $AU180, 0, 10, 1)%)), "", PRODUCT(1+OFFSET(AM$8, $AU180, 0, 10, 1)%)^(1/10)-1))</f>
        <v/>
      </c>
      <c r="AN180" s="87" t="str">
        <f t="array" aca="1" ref="AN180" ca="1">IF(AN$168="", "", IF(ISERROR(PRODUCT(1+OFFSET(AN$8, $AU180, 0, 10, 1)%)), "", PRODUCT(1+OFFSET(AN$8, $AU180, 0, 10, 1)%)^(1/10)-1))</f>
        <v/>
      </c>
      <c r="AO180" s="87" t="str">
        <f t="array" aca="1" ref="AO180" ca="1">IF(AO$168="", "", IF(ISERROR(PRODUCT(1+OFFSET(AO$8, $AU180, 0, 10, 1)%)), "", PRODUCT(1+OFFSET(AO$8, $AU180, 0, 10, 1)%)^(1/10)-1))</f>
        <v/>
      </c>
      <c r="AP180" s="87"/>
      <c r="AQ180" s="87">
        <f t="array" aca="1" ref="AQ180" ca="1">IF(AQ$168="", "", IF(ISERROR(PRODUCT(1+OFFSET(AQ$8, $AU180, 0, 10, 1)%)), "", PRODUCT(1+OFFSET(AQ$8, $AU180, 0, 10, 1)%)^(1/10)-1))</f>
        <v>9.1587731025769781E-2</v>
      </c>
      <c r="AR180" s="87"/>
      <c r="AS180" s="87">
        <f t="array" aca="1" ref="AS180" ca="1">IF(AS$168="", "", IF(ISERROR(PRODUCT(1+OFFSET(AS$8, $AU180, 0, 10, 1)%)), "", PRODUCT(1+OFFSET(AS$8, $AU180, 0, 10, 1)%)^(1/10)-1))</f>
        <v>8.6261043173458285E-2</v>
      </c>
      <c r="AT180" s="87"/>
      <c r="AU180" s="204">
        <f t="shared" si="17"/>
        <v>100</v>
      </c>
    </row>
    <row r="181" spans="4:47" ht="14">
      <c r="E181" s="230" t="str">
        <f t="shared" si="16"/>
        <v>1981-1990</v>
      </c>
      <c r="F181" s="87">
        <f t="array" aca="1" ref="F181" ca="1">IF(F$168="", "", IF(ISERROR(PRODUCT(1+OFFSET(F$8, $AU181, 0, 10, 1)%)), "", PRODUCT(1+OFFSET(F$8, $AU181, 0, 10, 1)%)^(1/10)-1))</f>
        <v>5.630778455984764E-2</v>
      </c>
      <c r="G181" s="87">
        <f t="array" aca="1" ref="G181" ca="1">IF(G$168="", "", IF(ISERROR(PRODUCT(1+OFFSET(G$8, $AU181, 0, 10, 1)%)), "", PRODUCT(1+OFFSET(G$8, $AU181, 0, 10, 1)%)^(1/10)-1))</f>
        <v>7.5937394341945019E-2</v>
      </c>
      <c r="H181" s="87">
        <f t="array" aca="1" ref="H181" ca="1">IF(H$168="", "", IF(ISERROR(PRODUCT(1+OFFSET(H$8, $AU181, 0, 10, 1)%)), "", PRODUCT(1+OFFSET(H$8, $AU181, 0, 10, 1)%)^(1/10)-1))</f>
        <v>0.1360190307155138</v>
      </c>
      <c r="I181" s="87">
        <f t="array" aca="1" ref="I181" ca="1">IF(I$168="", "", IF(ISERROR(PRODUCT(1+OFFSET(I$8, $AU181, 0, 10, 1)%)), "", PRODUCT(1+OFFSET(I$8, $AU181, 0, 10, 1)%)^(1/10)-1))</f>
        <v>0.166550653762223</v>
      </c>
      <c r="J181" s="87" t="str">
        <f t="array" aca="1" ref="J181" ca="1">IF(J$168="", "", IF(ISERROR(PRODUCT(1+OFFSET(J$8, $AU181, 0, 10, 1)%)), "", PRODUCT(1+OFFSET(J$8, $AU181, 0, 10, 1)%)^(1/10)-1))</f>
        <v/>
      </c>
      <c r="K181" s="87">
        <f t="array" aca="1" ref="K181" ca="1">IF(K$168="", "", IF(ISERROR(PRODUCT(1+OFFSET(K$8, $AU181, 0, 10, 1)%)), "", PRODUCT(1+OFFSET(K$8, $AU181, 0, 10, 1)%)^(1/10)-1))</f>
        <v>0.13259436086607002</v>
      </c>
      <c r="L181" s="87" t="str">
        <f t="array" aca="1" ref="L181" ca="1">IF(L$168="", "", IF(ISERROR(PRODUCT(1+OFFSET(L$8, $AU181, 0, 10, 1)%)), "", PRODUCT(1+OFFSET(L$8, $AU181, 0, 10, 1)%)^(1/10)-1))</f>
        <v/>
      </c>
      <c r="M181" s="87" t="str">
        <f t="array" aca="1" ref="M181" ca="1">IF(M$168="", "", IF(ISERROR(PRODUCT(1+OFFSET(M$8, $AU181, 0, 10, 1)%)), "", PRODUCT(1+OFFSET(M$8, $AU181, 0, 10, 1)%)^(1/10)-1))</f>
        <v/>
      </c>
      <c r="N181" s="87" t="str">
        <f t="array" aca="1" ref="N181" ca="1">IF(N$168="", "", IF(ISERROR(PRODUCT(1+OFFSET(N$8, $AU181, 0, 10, 1)%)), "", PRODUCT(1+OFFSET(N$8, $AU181, 0, 10, 1)%)^(1/10)-1))</f>
        <v/>
      </c>
      <c r="O181" s="87"/>
      <c r="P181" s="87">
        <f t="array" aca="1" ref="P181" ca="1">IF(P$168="", "", IF(ISERROR(PRODUCT(1+OFFSET(P$8, $AU181, 0, 10, 1)%)), "", PRODUCT(1+OFFSET(P$8, $AU181, 0, 10, 1)%)^(1/10)-1))</f>
        <v>0.12854941655217944</v>
      </c>
      <c r="Q181" s="87">
        <f t="array" aca="1" ref="Q181" ca="1">IF(Q$168="", "", IF(ISERROR(PRODUCT(1+OFFSET(Q$8, $AU181, 0, 10, 1)%)), "", PRODUCT(1+OFFSET(Q$8, $AU181, 0, 10, 1)%)^(1/10)-1))</f>
        <v>0.10572652647116043</v>
      </c>
      <c r="R181" s="87">
        <f t="array" aca="1" ref="R181" ca="1">IF(R$168="", "", IF(ISERROR(PRODUCT(1+OFFSET(R$8, $AU181, 0, 10, 1)%)), "", PRODUCT(1+OFFSET(R$8, $AU181, 0, 10, 1)%)^(1/10)-1))</f>
        <v>9.3625431604202447E-2</v>
      </c>
      <c r="S181" s="87"/>
      <c r="T181" s="87">
        <f t="array" aca="1" ref="T181" ca="1">IF(T$168="", "", IF(ISERROR(PRODUCT(1+OFFSET(T$8, $AU181, 0, 10, 1)%)), "", PRODUCT(1+OFFSET(T$8, $AU181, 0, 10, 1)%)^(1/10)-1))</f>
        <v>0.13935736311272717</v>
      </c>
      <c r="U181" s="87" t="str">
        <f t="array" aca="1" ref="U181" ca="1">IF(U$168="", "", IF(ISERROR(PRODUCT(1+OFFSET(U$8, $AU181, 0, 10, 1)%)), "", PRODUCT(1+OFFSET(U$8, $AU181, 0, 10, 1)%)^(1/10)-1))</f>
        <v/>
      </c>
      <c r="V181" s="87"/>
      <c r="W181" s="87">
        <f t="array" aca="1" ref="W181" ca="1">IF(W$168="", "", IF(ISERROR(PRODUCT(1+OFFSET(W$8, $AU181, 0, 10, 1)%)), "", PRODUCT(1+OFFSET(W$8, $AU181, 0, 10, 1)%)^(1/10)-1))</f>
        <v>0.21270987971351096</v>
      </c>
      <c r="X181" s="87">
        <f t="array" aca="1" ref="X181" ca="1">IF(X$168="", "", IF(ISERROR(PRODUCT(1+OFFSET(X$8, $AU181, 0, 10, 1)%)), "", PRODUCT(1+OFFSET(X$8, $AU181, 0, 10, 1)%)^(1/10)-1))</f>
        <v>5.986433252703538E-2</v>
      </c>
      <c r="Y181" s="87">
        <f t="array" aca="1" ref="Y181" ca="1">IF(Y$168="", "", IF(ISERROR(PRODUCT(1+OFFSET(Y$8, $AU181, 0, 10, 1)%)), "", PRODUCT(1+OFFSET(Y$8, $AU181, 0, 10, 1)%)^(1/10)-1))</f>
        <v>4.9866432251226778E-2</v>
      </c>
      <c r="Z181" s="87">
        <f t="array" aca="1" ref="Z181" ca="1">IF(Z$168="", "", IF(ISERROR(PRODUCT(1+OFFSET(Z$8, $AU181, 0, 10, 1)%)), "", PRODUCT(1+OFFSET(Z$8, $AU181, 0, 10, 1)%)^(1/10)-1))</f>
        <v>0.12351436984268815</v>
      </c>
      <c r="AA181" s="87" t="str">
        <f t="array" aca="1" ref="AA181" ca="1">IF(AA$168="", "", IF(ISERROR(PRODUCT(1+OFFSET(AA$8, $AU181, 0, 10, 1)%)), "", PRODUCT(1+OFFSET(AA$8, $AU181, 0, 10, 1)%)^(1/10)-1))</f>
        <v/>
      </c>
      <c r="AB181" s="87">
        <f t="array" aca="1" ref="AB181" ca="1">IF(AB$168="", "", IF(ISERROR(PRODUCT(1+OFFSET(AB$8, $AU181, 0, 10, 1)%)), "", PRODUCT(1+OFFSET(AB$8, $AU181, 0, 10, 1)%)^(1/10)-1))</f>
        <v>9.5716052079330316E-2</v>
      </c>
      <c r="AC181" s="87"/>
      <c r="AD181" s="87">
        <f t="array" aca="1" ref="AD181" ca="1">IF(AD$168="", "", IF(ISERROR(PRODUCT(1+OFFSET(AD$8, $AU181, 0, 10, 1)%)), "", PRODUCT(1+OFFSET(AD$8, $AU181, 0, 10, 1)%)^(1/10)-1))</f>
        <v>9.8507782776342978E-2</v>
      </c>
      <c r="AE181" s="87">
        <f t="array" aca="1" ref="AE181" ca="1">IF(AE$168="", "", IF(ISERROR(PRODUCT(1+OFFSET(AE$8, $AU181, 0, 10, 1)%)), "", PRODUCT(1+OFFSET(AE$8, $AU181, 0, 10, 1)%)^(1/10)-1))</f>
        <v>0.12728999295471555</v>
      </c>
      <c r="AF181" s="87">
        <f t="array" aca="1" ref="AF181" ca="1">IF(AF$168="", "", IF(ISERROR(PRODUCT(1+OFFSET(AF$8, $AU181, 0, 10, 1)%)), "", PRODUCT(1+OFFSET(AF$8, $AU181, 0, 10, 1)%)^(1/10)-1))</f>
        <v>-3.5600707559839018E-2</v>
      </c>
      <c r="AG181" s="87"/>
      <c r="AH181" s="87" t="str">
        <f t="array" aca="1" ref="AH181" ca="1">IF(AH$168="", "", IF(ISERROR(PRODUCT(1+OFFSET(AH$8, $AU181, 0, 10, 1)%)), "", PRODUCT(1+OFFSET(AH$8, $AU181, 0, 10, 1)%)^(1/10)-1))</f>
        <v/>
      </c>
      <c r="AI181" s="87" t="str">
        <f t="array" aca="1" ref="AI181" ca="1">IF(AI$168="", "", IF(ISERROR(PRODUCT(1+OFFSET(AI$8, $AU181, 0, 10, 1)%)), "", PRODUCT(1+OFFSET(AI$8, $AU181, 0, 10, 1)%)^(1/10)-1))</f>
        <v/>
      </c>
      <c r="AJ181" s="87"/>
      <c r="AK181" s="87">
        <f t="array" aca="1" ref="AK181" ca="1">IF(AK$168="", "", IF(ISERROR(PRODUCT(1+OFFSET(AK$8, $AU181, 0, 10, 1)%)), "", PRODUCT(1+OFFSET(AK$8, $AU181, 0, 10, 1)%)^(1/10)-1))</f>
        <v>2.8297796695802013E-3</v>
      </c>
      <c r="AL181" s="87">
        <f t="array" aca="1" ref="AL181" ca="1">IF(AL$168="", "", IF(ISERROR(PRODUCT(1+OFFSET(AL$8, $AU181, 0, 10, 1)%)), "", PRODUCT(1+OFFSET(AL$8, $AU181, 0, 10, 1)%)^(1/10)-1))</f>
        <v>1.1259208646197338E-2</v>
      </c>
      <c r="AM181" s="87" t="str">
        <f t="array" aca="1" ref="AM181" ca="1">IF(AM$168="", "", IF(ISERROR(PRODUCT(1+OFFSET(AM$8, $AU181, 0, 10, 1)%)), "", PRODUCT(1+OFFSET(AM$8, $AU181, 0, 10, 1)%)^(1/10)-1))</f>
        <v/>
      </c>
      <c r="AN181" s="87" t="str">
        <f t="array" aca="1" ref="AN181" ca="1">IF(AN$168="", "", IF(ISERROR(PRODUCT(1+OFFSET(AN$8, $AU181, 0, 10, 1)%)), "", PRODUCT(1+OFFSET(AN$8, $AU181, 0, 10, 1)%)^(1/10)-1))</f>
        <v/>
      </c>
      <c r="AO181" s="87">
        <f t="array" aca="1" ref="AO181" ca="1">IF(AO$168="", "", IF(ISERROR(PRODUCT(1+OFFSET(AO$8, $AU181, 0, 10, 1)%)), "", PRODUCT(1+OFFSET(AO$8, $AU181, 0, 10, 1)%)^(1/10)-1))</f>
        <v>5.4595293553385549E-3</v>
      </c>
      <c r="AP181" s="87"/>
      <c r="AQ181" s="87">
        <f t="array" aca="1" ref="AQ181" ca="1">IF(AQ$168="", "", IF(ISERROR(PRODUCT(1+OFFSET(AQ$8, $AU181, 0, 10, 1)%)), "", PRODUCT(1+OFFSET(AQ$8, $AU181, 0, 10, 1)%)^(1/10)-1))</f>
        <v>0.11607061661827212</v>
      </c>
      <c r="AR181" s="87"/>
      <c r="AS181" s="87">
        <f t="array" aca="1" ref="AS181" ca="1">IF(AS$168="", "", IF(ISERROR(PRODUCT(1+OFFSET(AS$8, $AU181, 0, 10, 1)%)), "", PRODUCT(1+OFFSET(AS$8, $AU181, 0, 10, 1)%)^(1/10)-1))</f>
        <v>5.0511398562924414E-2</v>
      </c>
      <c r="AT181" s="87"/>
      <c r="AU181" s="204">
        <f t="shared" si="17"/>
        <v>110</v>
      </c>
    </row>
    <row r="182" spans="4:47" ht="14">
      <c r="E182" s="230" t="str">
        <f t="shared" si="16"/>
        <v>1991-2000</v>
      </c>
      <c r="F182" s="87">
        <f t="array" aca="1" ref="F182" ca="1">IF(F$168="", "", IF(ISERROR(PRODUCT(1+OFFSET(F$8, $AU182, 0, 10, 1)%)), "", PRODUCT(1+OFFSET(F$8, $AU182, 0, 10, 1)%)^(1/10)-1))</f>
        <v>1.9267013719315385E-2</v>
      </c>
      <c r="G182" s="87">
        <f t="array" aca="1" ref="G182" ca="1">IF(G$168="", "", IF(ISERROR(PRODUCT(1+OFFSET(G$8, $AU182, 0, 10, 1)%)), "", PRODUCT(1+OFFSET(G$8, $AU182, 0, 10, 1)%)^(1/10)-1))</f>
        <v>0.13129443176924105</v>
      </c>
      <c r="H182" s="87">
        <f t="array" aca="1" ref="H182" ca="1">IF(H$168="", "", IF(ISERROR(PRODUCT(1+OFFSET(H$8, $AU182, 0, 10, 1)%)), "", PRODUCT(1+OFFSET(H$8, $AU182, 0, 10, 1)%)^(1/10)-1))</f>
        <v>0.205135285133631</v>
      </c>
      <c r="I182" s="87">
        <f t="array" aca="1" ref="I182" ca="1">IF(I$168="", "", IF(ISERROR(PRODUCT(1+OFFSET(I$8, $AU182, 0, 10, 1)%)), "", PRODUCT(1+OFFSET(I$8, $AU182, 0, 10, 1)%)^(1/10)-1))</f>
        <v>0.11373624035934804</v>
      </c>
      <c r="J182" s="87">
        <f t="array" aca="1" ref="J182" ca="1">IF(J$168="", "", IF(ISERROR(PRODUCT(1+OFFSET(J$8, $AU182, 0, 10, 1)%)), "", PRODUCT(1+OFFSET(J$8, $AU182, 0, 10, 1)%)^(1/10)-1))</f>
        <v>0.11053583959262836</v>
      </c>
      <c r="K182" s="87">
        <f t="array" aca="1" ref="K182" ca="1">IF(K$168="", "", IF(ISERROR(PRODUCT(1+OFFSET(K$8, $AU182, 0, 10, 1)%)), "", PRODUCT(1+OFFSET(K$8, $AU182, 0, 10, 1)%)^(1/10)-1))</f>
        <v>0.10356468551772036</v>
      </c>
      <c r="L182" s="87" t="str">
        <f t="array" aca="1" ref="L182" ca="1">IF(L$168="", "", IF(ISERROR(PRODUCT(1+OFFSET(L$8, $AU182, 0, 10, 1)%)), "", PRODUCT(1+OFFSET(L$8, $AU182, 0, 10, 1)%)^(1/10)-1))</f>
        <v/>
      </c>
      <c r="M182" s="87" t="str">
        <f t="array" aca="1" ref="M182" ca="1">IF(M$168="", "", IF(ISERROR(PRODUCT(1+OFFSET(M$8, $AU182, 0, 10, 1)%)), "", PRODUCT(1+OFFSET(M$8, $AU182, 0, 10, 1)%)^(1/10)-1))</f>
        <v/>
      </c>
      <c r="N182" s="87" t="str">
        <f t="array" aca="1" ref="N182" ca="1">IF(N$168="", "", IF(ISERROR(PRODUCT(1+OFFSET(N$8, $AU182, 0, 10, 1)%)), "", PRODUCT(1+OFFSET(N$8, $AU182, 0, 10, 1)%)^(1/10)-1))</f>
        <v/>
      </c>
      <c r="O182" s="87"/>
      <c r="P182" s="87">
        <f t="array" aca="1" ref="P182" ca="1">IF(P$168="", "", IF(ISERROR(PRODUCT(1+OFFSET(P$8, $AU182, 0, 10, 1)%)), "", PRODUCT(1+OFFSET(P$8, $AU182, 0, 10, 1)%)^(1/10)-1))</f>
        <v>-5.3334919217462806E-2</v>
      </c>
      <c r="Q182" s="87">
        <f t="array" aca="1" ref="Q182" ca="1">IF(Q$168="", "", IF(ISERROR(PRODUCT(1+OFFSET(Q$8, $AU182, 0, 10, 1)%)), "", PRODUCT(1+OFFSET(Q$8, $AU182, 0, 10, 1)%)^(1/10)-1))</f>
        <v>0.15142189241801574</v>
      </c>
      <c r="R182" s="87">
        <f t="array" aca="1" ref="R182" ca="1">IF(R$168="", "", IF(ISERROR(PRODUCT(1+OFFSET(R$8, $AU182, 0, 10, 1)%)), "", PRODUCT(1+OFFSET(R$8, $AU182, 0, 10, 1)%)^(1/10)-1))</f>
        <v>0.15163498992403479</v>
      </c>
      <c r="S182" s="87"/>
      <c r="T182" s="87">
        <f t="array" aca="1" ref="T182" ca="1">IF(T$168="", "", IF(ISERROR(PRODUCT(1+OFFSET(T$8, $AU182, 0, 10, 1)%)), "", PRODUCT(1+OFFSET(T$8, $AU182, 0, 10, 1)%)^(1/10)-1))</f>
        <v>0.1192949957028564</v>
      </c>
      <c r="U182" s="87" t="str">
        <f t="array" aca="1" ref="U182" ca="1">IF(U$168="", "", IF(ISERROR(PRODUCT(1+OFFSET(U$8, $AU182, 0, 10, 1)%)), "", PRODUCT(1+OFFSET(U$8, $AU182, 0, 10, 1)%)^(1/10)-1))</f>
        <v/>
      </c>
      <c r="V182" s="87"/>
      <c r="W182" s="87">
        <f t="array" aca="1" ref="W182" ca="1">IF(W$168="", "", IF(ISERROR(PRODUCT(1+OFFSET(W$8, $AU182, 0, 10, 1)%)), "", PRODUCT(1+OFFSET(W$8, $AU182, 0, 10, 1)%)^(1/10)-1))</f>
        <v>0.18309875443643464</v>
      </c>
      <c r="X182" s="87">
        <f t="array" aca="1" ref="X182" ca="1">IF(X$168="", "", IF(ISERROR(PRODUCT(1+OFFSET(X$8, $AU182, 0, 10, 1)%)), "", PRODUCT(1+OFFSET(X$8, $AU182, 0, 10, 1)%)^(1/10)-1))</f>
        <v>0.18032607308551385</v>
      </c>
      <c r="Y182" s="87">
        <f t="array" aca="1" ref="Y182" ca="1">IF(Y$168="", "", IF(ISERROR(PRODUCT(1+OFFSET(Y$8, $AU182, 0, 10, 1)%)), "", PRODUCT(1+OFFSET(Y$8, $AU182, 0, 10, 1)%)^(1/10)-1))</f>
        <v>0.16189832732796305</v>
      </c>
      <c r="Z182" s="87">
        <f t="array" aca="1" ref="Z182" ca="1">IF(Z$168="", "", IF(ISERROR(PRODUCT(1+OFFSET(Z$8, $AU182, 0, 10, 1)%)), "", PRODUCT(1+OFFSET(Z$8, $AU182, 0, 10, 1)%)^(1/10)-1))</f>
        <v>9.1377398343349459E-2</v>
      </c>
      <c r="AA182" s="87">
        <f t="array" aca="1" ref="AA182" ca="1">IF(AA$168="", "", IF(ISERROR(PRODUCT(1+OFFSET(AA$8, $AU182, 0, 10, 1)%)), "", PRODUCT(1+OFFSET(AA$8, $AU182, 0, 10, 1)%)^(1/10)-1))</f>
        <v>7.9055932032451093E-2</v>
      </c>
      <c r="AB182" s="87">
        <f t="array" aca="1" ref="AB182" ca="1">IF(AB$168="", "", IF(ISERROR(PRODUCT(1+OFFSET(AB$8, $AU182, 0, 10, 1)%)), "", PRODUCT(1+OFFSET(AB$8, $AU182, 0, 10, 1)%)^(1/10)-1))</f>
        <v>5.015887937831609E-2</v>
      </c>
      <c r="AC182" s="87"/>
      <c r="AD182" s="87">
        <f t="array" aca="1" ref="AD182" ca="1">IF(AD$168="", "", IF(ISERROR(PRODUCT(1+OFFSET(AD$8, $AU182, 0, 10, 1)%)), "", PRODUCT(1+OFFSET(AD$8, $AU182, 0, 10, 1)%)^(1/10)-1))</f>
        <v>0.17104508675680785</v>
      </c>
      <c r="AE182" s="87">
        <f t="array" aca="1" ref="AE182" ca="1">IF(AE$168="", "", IF(ISERROR(PRODUCT(1+OFFSET(AE$8, $AU182, 0, 10, 1)%)), "", PRODUCT(1+OFFSET(AE$8, $AU182, 0, 10, 1)%)^(1/10)-1))</f>
        <v>0.16284062966293611</v>
      </c>
      <c r="AF182" s="87">
        <f t="array" aca="1" ref="AF182" ca="1">IF(AF$168="", "", IF(ISERROR(PRODUCT(1+OFFSET(AF$8, $AU182, 0, 10, 1)%)), "", PRODUCT(1+OFFSET(AF$8, $AU182, 0, 10, 1)%)^(1/10)-1))</f>
        <v>-4.1602331538069248E-2</v>
      </c>
      <c r="AG182" s="87"/>
      <c r="AH182" s="87" t="str">
        <f t="array" aca="1" ref="AH182" ca="1">IF(AH$168="", "", IF(ISERROR(PRODUCT(1+OFFSET(AH$8, $AU182, 0, 10, 1)%)), "", PRODUCT(1+OFFSET(AH$8, $AU182, 0, 10, 1)%)^(1/10)-1))</f>
        <v/>
      </c>
      <c r="AI182" s="87" t="str">
        <f t="array" aca="1" ref="AI182" ca="1">IF(AI$168="", "", IF(ISERROR(PRODUCT(1+OFFSET(AI$8, $AU182, 0, 10, 1)%)), "", PRODUCT(1+OFFSET(AI$8, $AU182, 0, 10, 1)%)^(1/10)-1))</f>
        <v/>
      </c>
      <c r="AJ182" s="87"/>
      <c r="AK182" s="87">
        <f t="array" aca="1" ref="AK182" ca="1">IF(AK$168="", "", IF(ISERROR(PRODUCT(1+OFFSET(AK$8, $AU182, 0, 10, 1)%)), "", PRODUCT(1+OFFSET(AK$8, $AU182, 0, 10, 1)%)^(1/10)-1))</f>
        <v>1.8999970056892135E-3</v>
      </c>
      <c r="AL182" s="87">
        <f t="array" aca="1" ref="AL182" ca="1">IF(AL$168="", "", IF(ISERROR(PRODUCT(1+OFFSET(AL$8, $AU182, 0, 10, 1)%)), "", PRODUCT(1+OFFSET(AL$8, $AU182, 0, 10, 1)%)^(1/10)-1))</f>
        <v>2.2299430722236835E-3</v>
      </c>
      <c r="AM182" s="87">
        <f t="array" aca="1" ref="AM182" ca="1">IF(AM$168="", "", IF(ISERROR(PRODUCT(1+OFFSET(AM$8, $AU182, 0, 10, 1)%)), "", PRODUCT(1+OFFSET(AM$8, $AU182, 0, 10, 1)%)^(1/10)-1))</f>
        <v>4.639732032683197E-3</v>
      </c>
      <c r="AN182" s="87">
        <f t="array" aca="1" ref="AN182" ca="1">IF(AN$168="", "", IF(ISERROR(PRODUCT(1+OFFSET(AN$8, $AU182, 0, 10, 1)%)), "", PRODUCT(1+OFFSET(AN$8, $AU182, 0, 10, 1)%)^(1/10)-1))</f>
        <v>1.9399878227610579E-3</v>
      </c>
      <c r="AO182" s="87">
        <f t="array" aca="1" ref="AO182" ca="1">IF(AO$168="", "", IF(ISERROR(PRODUCT(1+OFFSET(AO$8, $AU182, 0, 10, 1)%)), "", PRODUCT(1+OFFSET(AO$8, $AU182, 0, 10, 1)%)^(1/10)-1))</f>
        <v>3.2199802636225794E-3</v>
      </c>
      <c r="AP182" s="87"/>
      <c r="AQ182" s="87">
        <f t="array" aca="1" ref="AQ182" ca="1">IF(AQ$168="", "", IF(ISERROR(PRODUCT(1+OFFSET(AQ$8, $AU182, 0, 10, 1)%)), "", PRODUCT(1+OFFSET(AQ$8, $AU182, 0, 10, 1)%)^(1/10)-1))</f>
        <v>4.6117096475629671E-2</v>
      </c>
      <c r="AR182" s="87"/>
      <c r="AS182" s="87">
        <f t="array" aca="1" ref="AS182" ca="1">IF(AS$168="", "", IF(ISERROR(PRODUCT(1+OFFSET(AS$8, $AU182, 0, 10, 1)%)), "", PRODUCT(1+OFFSET(AS$8, $AU182, 0, 10, 1)%)^(1/10)-1))</f>
        <v>3.6567934602402374E-2</v>
      </c>
      <c r="AT182" s="87"/>
      <c r="AU182" s="204">
        <f t="shared" si="17"/>
        <v>120</v>
      </c>
    </row>
    <row r="183" spans="4:47" ht="14">
      <c r="E183" s="230" t="str">
        <f t="shared" si="16"/>
        <v>2001-2010</v>
      </c>
      <c r="F183" s="87">
        <f t="array" aca="1" ref="F183" ca="1">IF(F$168="", "", IF(ISERROR(PRODUCT(1+OFFSET(F$8, $AU183, 0, 10, 1)%)), "", PRODUCT(1+OFFSET(F$8, $AU183, 0, 10, 1)%)^(1/10)-1))</f>
        <v>1.9673515394872831E-2</v>
      </c>
      <c r="G183" s="87">
        <f t="array" aca="1" ref="G183" ca="1">IF(G$168="", "", IF(ISERROR(PRODUCT(1+OFFSET(G$8, $AU183, 0, 10, 1)%)), "", PRODUCT(1+OFFSET(G$8, $AU183, 0, 10, 1)%)^(1/10)-1))</f>
        <v>6.5714131847301127E-2</v>
      </c>
      <c r="H183" s="87">
        <f t="array" aca="1" ref="H183" ca="1">IF(H$168="", "", IF(ISERROR(PRODUCT(1+OFFSET(H$8, $AU183, 0, 10, 1)%)), "", PRODUCT(1+OFFSET(H$8, $AU183, 0, 10, 1)%)^(1/10)-1))</f>
        <v>-2.6651868093020781E-2</v>
      </c>
      <c r="I183" s="87">
        <f t="array" aca="1" ref="I183" ca="1">IF(I$168="", "", IF(ISERROR(PRODUCT(1+OFFSET(I$8, $AU183, 0, 10, 1)%)), "", PRODUCT(1+OFFSET(I$8, $AU183, 0, 10, 1)%)^(1/10)-1))</f>
        <v>-2.4017147323701638E-3</v>
      </c>
      <c r="J183" s="87">
        <f t="array" aca="1" ref="J183" ca="1">IF(J$168="", "", IF(ISERROR(PRODUCT(1+OFFSET(J$8, $AU183, 0, 10, 1)%)), "", PRODUCT(1+OFFSET(J$8, $AU183, 0, 10, 1)%)^(1/10)-1))</f>
        <v>0.11556776140755742</v>
      </c>
      <c r="K183" s="87">
        <f t="array" aca="1" ref="K183" ca="1">IF(K$168="", "", IF(ISERROR(PRODUCT(1+OFFSET(K$8, $AU183, 0, 10, 1)%)), "", PRODUCT(1+OFFSET(K$8, $AU183, 0, 10, 1)%)^(1/10)-1))</f>
        <v>6.3294305536786721E-2</v>
      </c>
      <c r="L183" s="87" t="str">
        <f t="array" aca="1" ref="L183" ca="1">IF(L$168="", "", IF(ISERROR(PRODUCT(1+OFFSET(L$8, $AU183, 0, 10, 1)%)), "", PRODUCT(1+OFFSET(L$8, $AU183, 0, 10, 1)%)^(1/10)-1))</f>
        <v/>
      </c>
      <c r="M183" s="87" t="str">
        <f t="array" aca="1" ref="M183" ca="1">IF(M$168="", "", IF(ISERROR(PRODUCT(1+OFFSET(M$8, $AU183, 0, 10, 1)%)), "", PRODUCT(1+OFFSET(M$8, $AU183, 0, 10, 1)%)^(1/10)-1))</f>
        <v/>
      </c>
      <c r="N183" s="87" t="str">
        <f t="array" aca="1" ref="N183" ca="1">IF(N$168="", "", IF(ISERROR(PRODUCT(1+OFFSET(N$8, $AU183, 0, 10, 1)%)), "", PRODUCT(1+OFFSET(N$8, $AU183, 0, 10, 1)%)^(1/10)-1))</f>
        <v/>
      </c>
      <c r="O183" s="87"/>
      <c r="P183" s="87">
        <f t="array" aca="1" ref="P183" ca="1">IF(P$168="", "", IF(ISERROR(PRODUCT(1+OFFSET(P$8, $AU183, 0, 10, 1)%)), "", PRODUCT(1+OFFSET(P$8, $AU183, 0, 10, 1)%)^(1/10)-1))</f>
        <v>-2.9400348975652246E-2</v>
      </c>
      <c r="Q183" s="87">
        <f t="array" aca="1" ref="Q183" ca="1">IF(Q$168="", "", IF(ISERROR(PRODUCT(1+OFFSET(Q$8, $AU183, 0, 10, 1)%)), "", PRODUCT(1+OFFSET(Q$8, $AU183, 0, 10, 1)%)^(1/10)-1))</f>
        <v>7.0987051680961866E-3</v>
      </c>
      <c r="R183" s="87">
        <f t="array" aca="1" ref="R183" ca="1">IF(R$168="", "", IF(ISERROR(PRODUCT(1+OFFSET(R$8, $AU183, 0, 10, 1)%)), "", PRODUCT(1+OFFSET(R$8, $AU183, 0, 10, 1)%)^(1/10)-1))</f>
        <v>-4.04163349727793E-3</v>
      </c>
      <c r="S183" s="87"/>
      <c r="T183" s="87">
        <f t="array" aca="1" ref="T183" ca="1">IF(T$168="", "", IF(ISERROR(PRODUCT(1+OFFSET(T$8, $AU183, 0, 10, 1)%)), "", PRODUCT(1+OFFSET(T$8, $AU183, 0, 10, 1)%)^(1/10)-1))</f>
        <v>2.3071304967258621E-2</v>
      </c>
      <c r="U183" s="87">
        <f t="array" aca="1" ref="U183" ca="1">IF(U$168="", "", IF(ISERROR(PRODUCT(1+OFFSET(U$8, $AU183, 0, 10, 1)%)), "", PRODUCT(1+OFFSET(U$8, $AU183, 0, 10, 1)%)^(1/10)-1))</f>
        <v>3.1983727269013773E-2</v>
      </c>
      <c r="V183" s="87"/>
      <c r="W183" s="87">
        <f t="array" aca="1" ref="W183" ca="1">IF(W$168="", "", IF(ISERROR(PRODUCT(1+OFFSET(W$8, $AU183, 0, 10, 1)%)), "", PRODUCT(1+OFFSET(W$8, $AU183, 0, 10, 1)%)^(1/10)-1))</f>
        <v>-1.524848743316598E-3</v>
      </c>
      <c r="X183" s="87">
        <f t="array" aca="1" ref="X183" ca="1">IF(X$168="", "", IF(ISERROR(PRODUCT(1+OFFSET(X$8, $AU183, 0, 10, 1)%)), "", PRODUCT(1+OFFSET(X$8, $AU183, 0, 10, 1)%)^(1/10)-1))</f>
        <v>4.9514602964963128E-2</v>
      </c>
      <c r="Y183" s="87">
        <f t="array" aca="1" ref="Y183" ca="1">IF(Y$168="", "", IF(ISERROR(PRODUCT(1+OFFSET(Y$8, $AU183, 0, 10, 1)%)), "", PRODUCT(1+OFFSET(Y$8, $AU183, 0, 10, 1)%)^(1/10)-1))</f>
        <v>7.2284485703374424E-2</v>
      </c>
      <c r="Z183" s="87">
        <f t="array" aca="1" ref="Z183" ca="1">IF(Z$168="", "", IF(ISERROR(PRODUCT(1+OFFSET(Z$8, $AU183, 0, 10, 1)%)), "", PRODUCT(1+OFFSET(Z$8, $AU183, 0, 10, 1)%)^(1/10)-1))</f>
        <v>7.0938179520363853E-2</v>
      </c>
      <c r="AA183" s="87">
        <f t="array" aca="1" ref="AA183" ca="1">IF(AA$168="", "", IF(ISERROR(PRODUCT(1+OFFSET(AA$8, $AU183, 0, 10, 1)%)), "", PRODUCT(1+OFFSET(AA$8, $AU183, 0, 10, 1)%)^(1/10)-1))</f>
        <v>6.0077369020038462E-2</v>
      </c>
      <c r="AB183" s="87">
        <f t="array" aca="1" ref="AB183" ca="1">IF(AB$168="", "", IF(ISERROR(PRODUCT(1+OFFSET(AB$8, $AU183, 0, 10, 1)%)), "", PRODUCT(1+OFFSET(AB$8, $AU183, 0, 10, 1)%)^(1/10)-1))</f>
        <v>2.4074377721397422E-2</v>
      </c>
      <c r="AC183" s="87"/>
      <c r="AD183" s="87">
        <f t="array" aca="1" ref="AD183" ca="1">IF(AD$168="", "", IF(ISERROR(PRODUCT(1+OFFSET(AD$8, $AU183, 0, 10, 1)%)), "", PRODUCT(1+OFFSET(AD$8, $AU183, 0, 10, 1)%)^(1/10)-1))</f>
        <v>1.7072163933260054E-2</v>
      </c>
      <c r="AE183" s="87">
        <f t="array" aca="1" ref="AE183" ca="1">IF(AE$168="", "", IF(ISERROR(PRODUCT(1+OFFSET(AE$8, $AU183, 0, 10, 1)%)), "", PRODUCT(1+OFFSET(AE$8, $AU183, 0, 10, 1)%)^(1/10)-1))</f>
        <v>1.3463102843591201E-2</v>
      </c>
      <c r="AF183" s="87">
        <f t="array" aca="1" ref="AF183" ca="1">IF(AF$168="", "", IF(ISERROR(PRODUCT(1+OFFSET(AF$8, $AU183, 0, 10, 1)%)), "", PRODUCT(1+OFFSET(AF$8, $AU183, 0, 10, 1)%)^(1/10)-1))</f>
        <v>0.20943080963892591</v>
      </c>
      <c r="AG183" s="87"/>
      <c r="AH183" s="87" t="str">
        <f t="array" aca="1" ref="AH183" ca="1">IF(AH$168="", "", IF(ISERROR(PRODUCT(1+OFFSET(AH$8, $AU183, 0, 10, 1)%)), "", PRODUCT(1+OFFSET(AH$8, $AU183, 0, 10, 1)%)^(1/10)-1))</f>
        <v/>
      </c>
      <c r="AI183" s="87">
        <f t="array" aca="1" ref="AI183" ca="1">IF(AI$168="", "", IF(ISERROR(PRODUCT(1+OFFSET(AI$8, $AU183, 0, 10, 1)%)), "", PRODUCT(1+OFFSET(AI$8, $AU183, 0, 10, 1)%)^(1/10)-1))</f>
        <v>-5.9779075894381695E-3</v>
      </c>
      <c r="AJ183" s="87"/>
      <c r="AK183" s="87">
        <f t="array" aca="1" ref="AK183" ca="1">IF(AK$168="", "", IF(ISERROR(PRODUCT(1+OFFSET(AK$8, $AU183, 0, 10, 1)%)), "", PRODUCT(1+OFFSET(AK$8, $AU183, 0, 10, 1)%)^(1/10)-1))</f>
        <v>1.7399948085299322E-3</v>
      </c>
      <c r="AL183" s="87">
        <f t="array" aca="1" ref="AL183" ca="1">IF(AL$168="", "", IF(ISERROR(PRODUCT(1+OFFSET(AL$8, $AU183, 0, 10, 1)%)), "", PRODUCT(1+OFFSET(AL$8, $AU183, 0, 10, 1)%)^(1/10)-1))</f>
        <v>2.4899766084798269E-3</v>
      </c>
      <c r="AM183" s="87">
        <f t="array" aca="1" ref="AM183" ca="1">IF(AM$168="", "", IF(ISERROR(PRODUCT(1+OFFSET(AM$8, $AU183, 0, 10, 1)%)), "", PRODUCT(1+OFFSET(AM$8, $AU183, 0, 10, 1)%)^(1/10)-1))</f>
        <v>5.0795376392485103E-3</v>
      </c>
      <c r="AN183" s="87">
        <f t="array" aca="1" ref="AN183" ca="1">IF(AN$168="", "", IF(ISERROR(PRODUCT(1+OFFSET(AN$8, $AU183, 0, 10, 1)%)), "", PRODUCT(1+OFFSET(AN$8, $AU183, 0, 10, 1)%)^(1/10)-1))</f>
        <v>2.0899935633487132E-3</v>
      </c>
      <c r="AO183" s="87">
        <f t="array" aca="1" ref="AO183" ca="1">IF(AO$168="", "", IF(ISERROR(PRODUCT(1+OFFSET(AO$8, $AU183, 0, 10, 1)%)), "", PRODUCT(1+OFFSET(AO$8, $AU183, 0, 10, 1)%)^(1/10)-1))</f>
        <v>3.1799483663932371E-3</v>
      </c>
      <c r="AP183" s="87"/>
      <c r="AQ183" s="87">
        <f t="array" aca="1" ref="AQ183" ca="1">IF(AQ$168="", "", IF(ISERROR(PRODUCT(1+OFFSET(AQ$8, $AU183, 0, 10, 1)%)), "", PRODUCT(1+OFFSET(AQ$8, $AU183, 0, 10, 1)%)^(1/10)-1))</f>
        <v>0</v>
      </c>
      <c r="AR183" s="87"/>
      <c r="AS183" s="87">
        <f t="array" aca="1" ref="AS183" ca="1">IF(AS$168="", "", IF(ISERROR(PRODUCT(1+OFFSET(AS$8, $AU183, 0, 10, 1)%)), "", PRODUCT(1+OFFSET(AS$8, $AU183, 0, 10, 1)%)^(1/10)-1))</f>
        <v>2.6006857074237111E-2</v>
      </c>
      <c r="AT183" s="87"/>
      <c r="AU183" s="204">
        <f t="shared" si="17"/>
        <v>130</v>
      </c>
    </row>
    <row r="184" spans="4:47" ht="14">
      <c r="E184" s="230"/>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203"/>
    </row>
    <row r="185" spans="4:47">
      <c r="E185" s="229">
        <v>1970</v>
      </c>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203"/>
    </row>
    <row r="186" spans="4:47" ht="14">
      <c r="E186" s="230" t="str">
        <f>CONCATENATE(E$185+10*(ROW()-ROW(E$185)-1), "-", E$185+10*(ROW()-ROW(E$185))-1)</f>
        <v>1970-1979</v>
      </c>
      <c r="F186" s="87">
        <f t="array" aca="1" ref="F186" ca="1">IF(F$168="", "", IF(ISERROR(PRODUCT(1+OFFSET(F$107, $AU186, 0, 10, 1)%)), "", PRODUCT(1+OFFSET(F$107, $AU186, 0, 10, 1)%)^(1/10)-1))</f>
        <v>7.5448770309571422E-2</v>
      </c>
      <c r="G186" s="87">
        <f t="array" aca="1" ref="G186" ca="1">IF(G$168="", "", IF(ISERROR(PRODUCT(1+OFFSET(G$107, $AU186, 0, 10, 1)%)), "", PRODUCT(1+OFFSET(G$107, $AU186, 0, 10, 1)%)^(1/10)-1))</f>
        <v>0.10425324619046417</v>
      </c>
      <c r="H186" s="87">
        <f t="array" aca="1" ref="H186" ca="1">IF(H$168="", "", IF(ISERROR(PRODUCT(1+OFFSET(H$107, $AU186, 0, 10, 1)%)), "", PRODUCT(1+OFFSET(H$107, $AU186, 0, 10, 1)%)^(1/10)-1))</f>
        <v>6.7132173283049212E-2</v>
      </c>
      <c r="I186" s="87">
        <f t="array" aca="1" ref="I186" ca="1">IF(I$168="", "", IF(ISERROR(PRODUCT(1+OFFSET(I$107, $AU186, 0, 10, 1)%)), "", PRODUCT(1+OFFSET(I$107, $AU186, 0, 10, 1)%)^(1/10)-1))</f>
        <v>0.10963576765328864</v>
      </c>
      <c r="J186" s="87" t="str">
        <f t="array" aca="1" ref="J186" ca="1">IF(J$168="", "", IF(ISERROR(PRODUCT(1+OFFSET(J$107, $AU186, 0, 10, 1)%)), "", PRODUCT(1+OFFSET(J$107, $AU186, 0, 10, 1)%)^(1/10)-1))</f>
        <v/>
      </c>
      <c r="K186" s="87" t="str">
        <f t="array" aca="1" ref="K186" ca="1">IF(K$168="", "", IF(ISERROR(PRODUCT(1+OFFSET(K$107, $AU186, 0, 10, 1)%)), "", PRODUCT(1+OFFSET(K$107, $AU186, 0, 10, 1)%)^(1/10)-1))</f>
        <v/>
      </c>
      <c r="L186" s="87" t="str">
        <f t="array" aca="1" ref="L186" ca="1">IF(L$168="", "", IF(ISERROR(PRODUCT(1+OFFSET(L$107, $AU186, 0, 10, 1)%)), "", PRODUCT(1+OFFSET(L$107, $AU186, 0, 10, 1)%)^(1/10)-1))</f>
        <v/>
      </c>
      <c r="M186" s="87" t="str">
        <f t="array" aca="1" ref="M186" ca="1">IF(M$168="", "", IF(ISERROR(PRODUCT(1+OFFSET(M$107, $AU186, 0, 10, 1)%)), "", PRODUCT(1+OFFSET(M$107, $AU186, 0, 10, 1)%)^(1/10)-1))</f>
        <v/>
      </c>
      <c r="N186" s="87" t="str">
        <f t="array" aca="1" ref="N186" ca="1">IF(N$168="", "", IF(ISERROR(PRODUCT(1+OFFSET(N$107, $AU186, 0, 10, 1)%)), "", PRODUCT(1+OFFSET(N$107, $AU186, 0, 10, 1)%)^(1/10)-1))</f>
        <v/>
      </c>
      <c r="O186" s="87"/>
      <c r="P186" s="87">
        <f t="array" aca="1" ref="P186" ca="1">IF(P$168="", "", IF(ISERROR(PRODUCT(1+OFFSET(P$107, $AU186, 0, 10, 1)%)), "", PRODUCT(1+OFFSET(P$107, $AU186, 0, 10, 1)%)^(1/10)-1))</f>
        <v>0.10785005362993516</v>
      </c>
      <c r="Q186" s="87">
        <f t="array" aca="1" ref="Q186" ca="1">IF(Q$168="", "", IF(ISERROR(PRODUCT(1+OFFSET(Q$107, $AU186, 0, 10, 1)%)), "", PRODUCT(1+OFFSET(Q$107, $AU186, 0, 10, 1)%)^(1/10)-1))</f>
        <v>4.6949005979584069E-3</v>
      </c>
      <c r="R186" s="87">
        <f t="array" aca="1" ref="R186" ca="1">IF(R$168="", "", IF(ISERROR(PRODUCT(1+OFFSET(R$107, $AU186, 0, 10, 1)%)), "", PRODUCT(1+OFFSET(R$107, $AU186, 0, 10, 1)%)^(1/10)-1))</f>
        <v>2.0750427277682837E-2</v>
      </c>
      <c r="S186" s="87"/>
      <c r="T186" s="87">
        <f t="array" aca="1" ref="T186" ca="1">IF(T$168="", "", IF(ISERROR(PRODUCT(1+OFFSET(T$107, $AU186, 0, 10, 1)%)), "", PRODUCT(1+OFFSET(T$107, $AU186, 0, 10, 1)%)^(1/10)-1))</f>
        <v>5.6939022922643856E-2</v>
      </c>
      <c r="U186" s="87" t="str">
        <f t="array" aca="1" ref="U186" ca="1">IF(U$168="", "", IF(ISERROR(PRODUCT(1+OFFSET(U$107, $AU186, 0, 10, 1)%)), "", PRODUCT(1+OFFSET(U$107, $AU186, 0, 10, 1)%)^(1/10)-1))</f>
        <v/>
      </c>
      <c r="V186" s="87"/>
      <c r="W186" s="87">
        <f t="array" aca="1" ref="W186" ca="1">IF(W$168="", "", IF(ISERROR(PRODUCT(1+OFFSET(W$107, $AU186, 0, 10, 1)%)), "", PRODUCT(1+OFFSET(W$107, $AU186, 0, 10, 1)%)^(1/10)-1))</f>
        <v>0.10795119712148171</v>
      </c>
      <c r="X186" s="87">
        <f t="array" aca="1" ref="X186" ca="1">IF(X$168="", "", IF(ISERROR(PRODUCT(1+OFFSET(X$107, $AU186, 0, 10, 1)%)), "", PRODUCT(1+OFFSET(X$107, $AU186, 0, 10, 1)%)^(1/10)-1))</f>
        <v>4.8195561700602685E-2</v>
      </c>
      <c r="Y186" s="87" t="str">
        <f t="array" aca="1" ref="Y186" ca="1">IF(Y$168="", "", IF(ISERROR(PRODUCT(1+OFFSET(Y$107, $AU186, 0, 10, 1)%)), "", PRODUCT(1+OFFSET(Y$107, $AU186, 0, 10, 1)%)^(1/10)-1))</f>
        <v/>
      </c>
      <c r="Z186" s="87" t="str">
        <f t="array" aca="1" ref="Z186" ca="1">IF(Z$168="", "", IF(ISERROR(PRODUCT(1+OFFSET(Z$107, $AU186, 0, 10, 1)%)), "", PRODUCT(1+OFFSET(Z$107, $AU186, 0, 10, 1)%)^(1/10)-1))</f>
        <v/>
      </c>
      <c r="AA186" s="87" t="str">
        <f t="array" aca="1" ref="AA186" ca="1">IF(AA$168="", "", IF(ISERROR(PRODUCT(1+OFFSET(AA$107, $AU186, 0, 10, 1)%)), "", PRODUCT(1+OFFSET(AA$107, $AU186, 0, 10, 1)%)^(1/10)-1))</f>
        <v/>
      </c>
      <c r="AB186" s="87" t="str">
        <f t="array" aca="1" ref="AB186" ca="1">IF(AB$168="", "", IF(ISERROR(PRODUCT(1+OFFSET(AB$107, $AU186, 0, 10, 1)%)), "", PRODUCT(1+OFFSET(AB$107, $AU186, 0, 10, 1)%)^(1/10)-1))</f>
        <v/>
      </c>
      <c r="AC186" s="87"/>
      <c r="AD186" s="87">
        <f t="array" aca="1" ref="AD186" ca="1">IF(AD$168="", "", IF(ISERROR(PRODUCT(1+OFFSET(AD$107, $AU186, 0, 10, 1)%)), "", PRODUCT(1+OFFSET(AD$107, $AU186, 0, 10, 1)%)^(1/10)-1))</f>
        <v>0.11134247477676262</v>
      </c>
      <c r="AE186" s="87">
        <f t="array" aca="1" ref="AE186" ca="1">IF(AE$168="", "", IF(ISERROR(PRODUCT(1+OFFSET(AE$107, $AU186, 0, 10, 1)%)), "", PRODUCT(1+OFFSET(AE$107, $AU186, 0, 10, 1)%)^(1/10)-1))</f>
        <v>4.3935327486188891E-2</v>
      </c>
      <c r="AF186" s="87">
        <f t="array" aca="1" ref="AF186" ca="1">IF(AF$168="", "", IF(ISERROR(PRODUCT(1+OFFSET(AF$107, $AU186, 0, 10, 1)%)), "", PRODUCT(1+OFFSET(AF$107, $AU186, 0, 10, 1)%)^(1/10)-1))</f>
        <v>0.20290736504766715</v>
      </c>
      <c r="AG186" s="87"/>
      <c r="AH186" s="87" t="str">
        <f t="array" aca="1" ref="AH186" ca="1">IF(AH$168="", "", IF(ISERROR(PRODUCT(1+OFFSET(AH$107, $AU186, 0, 10, 1)%)), "", PRODUCT(1+OFFSET(AH$107, $AU186, 0, 10, 1)%)^(1/10)-1))</f>
        <v/>
      </c>
      <c r="AI186" s="87" t="str">
        <f t="array" aca="1" ref="AI186" ca="1">IF(AI$168="", "", IF(ISERROR(PRODUCT(1+OFFSET(AI$107, $AU186, 0, 10, 1)%)), "", PRODUCT(1+OFFSET(AI$107, $AU186, 0, 10, 1)%)^(1/10)-1))</f>
        <v/>
      </c>
      <c r="AJ186" s="87"/>
      <c r="AK186" s="87" t="str">
        <f t="array" aca="1" ref="AK186" ca="1">IF(AK$168="", "", IF(ISERROR(PRODUCT(1+OFFSET(AK$107, $AU186, 0, 10, 1)%)), "", PRODUCT(1+OFFSET(AK$107, $AU186, 0, 10, 1)%)^(1/10)-1))</f>
        <v/>
      </c>
      <c r="AL186" s="87" t="str">
        <f t="array" aca="1" ref="AL186" ca="1">IF(AL$168="", "", IF(ISERROR(PRODUCT(1+OFFSET(AL$107, $AU186, 0, 10, 1)%)), "", PRODUCT(1+OFFSET(AL$107, $AU186, 0, 10, 1)%)^(1/10)-1))</f>
        <v/>
      </c>
      <c r="AM186" s="87" t="str">
        <f t="array" aca="1" ref="AM186" ca="1">IF(AM$168="", "", IF(ISERROR(PRODUCT(1+OFFSET(AM$107, $AU186, 0, 10, 1)%)), "", PRODUCT(1+OFFSET(AM$107, $AU186, 0, 10, 1)%)^(1/10)-1))</f>
        <v/>
      </c>
      <c r="AN186" s="87" t="str">
        <f t="array" aca="1" ref="AN186" ca="1">IF(AN$168="", "", IF(ISERROR(PRODUCT(1+OFFSET(AN$107, $AU186, 0, 10, 1)%)), "", PRODUCT(1+OFFSET(AN$107, $AU186, 0, 10, 1)%)^(1/10)-1))</f>
        <v/>
      </c>
      <c r="AO186" s="87" t="str">
        <f t="array" aca="1" ref="AO186" ca="1">IF(AO$168="", "", IF(ISERROR(PRODUCT(1+OFFSET(AO$107, $AU186, 0, 10, 1)%)), "", PRODUCT(1+OFFSET(AO$107, $AU186, 0, 10, 1)%)^(1/10)-1))</f>
        <v/>
      </c>
      <c r="AP186" s="87"/>
      <c r="AQ186" s="87">
        <f t="array" aca="1" ref="AQ186" ca="1">IF(AQ$168="", "", IF(ISERROR(PRODUCT(1+OFFSET(AQ$107, $AU186, 0, 10, 1)%)), "", PRODUCT(1+OFFSET(AQ$107, $AU186, 0, 10, 1)%)^(1/10)-1))</f>
        <v>9.6904195881778232E-2</v>
      </c>
      <c r="AR186" s="87"/>
      <c r="AS186" s="87">
        <f t="array" aca="1" ref="AS186" ca="1">IF(AS$168="", "", IF(ISERROR(PRODUCT(1+OFFSET(AS$107, $AU186, 0, 10, 1)%)), "", PRODUCT(1+OFFSET(AS$107, $AU186, 0, 10, 1)%)^(1/10)-1))</f>
        <v>8.7082365410555695E-2</v>
      </c>
      <c r="AT186" s="87"/>
      <c r="AU186" s="204">
        <f>10*(ROW()-ROW($E$185)-1)</f>
        <v>0</v>
      </c>
    </row>
    <row r="187" spans="4:47" ht="14">
      <c r="E187" s="230" t="str">
        <f>CONCATENATE(E$185+10*(ROW()-ROW(E$185)-1), "-", E$185+10*(ROW()-ROW(E$185))-1)</f>
        <v>1980-1989</v>
      </c>
      <c r="F187" s="87">
        <f t="array" aca="1" ref="F187" ca="1">IF(F$168="", "", IF(ISERROR(PRODUCT(1+OFFSET(F$107, $AU187, 0, 10, 1)%)), "", PRODUCT(1+OFFSET(F$107, $AU187, 0, 10, 1)%)^(1/10)-1))</f>
        <v>6.2255852745148665E-2</v>
      </c>
      <c r="G187" s="87">
        <f t="array" aca="1" ref="G187" ca="1">IF(G$168="", "", IF(ISERROR(PRODUCT(1+OFFSET(G$107, $AU187, 0, 10, 1)%)), "", PRODUCT(1+OFFSET(G$107, $AU187, 0, 10, 1)%)^(1/10)-1))</f>
        <v>0.12245973763918583</v>
      </c>
      <c r="H187" s="87">
        <f t="array" aca="1" ref="H187" ca="1">IF(H$168="", "", IF(ISERROR(PRODUCT(1+OFFSET(H$107, $AU187, 0, 10, 1)%)), "", PRODUCT(1+OFFSET(H$107, $AU187, 0, 10, 1)%)^(1/10)-1))</f>
        <v>0.17451241915169957</v>
      </c>
      <c r="I187" s="87">
        <f t="array" aca="1" ref="I187" ca="1">IF(I$168="", "", IF(ISERROR(PRODUCT(1+OFFSET(I$107, $AU187, 0, 10, 1)%)), "", PRODUCT(1+OFFSET(I$107, $AU187, 0, 10, 1)%)^(1/10)-1))</f>
        <v>0.22660078986431675</v>
      </c>
      <c r="J187" s="87" t="str">
        <f t="array" aca="1" ref="J187" ca="1">IF(J$168="", "", IF(ISERROR(PRODUCT(1+OFFSET(J$107, $AU187, 0, 10, 1)%)), "", PRODUCT(1+OFFSET(J$107, $AU187, 0, 10, 1)%)^(1/10)-1))</f>
        <v/>
      </c>
      <c r="K187" s="87">
        <f t="array" aca="1" ref="K187" ca="1">IF(K$168="", "", IF(ISERROR(PRODUCT(1+OFFSET(K$107, $AU187, 0, 10, 1)%)), "", PRODUCT(1+OFFSET(K$107, $AU187, 0, 10, 1)%)^(1/10)-1))</f>
        <v>0.13164255091565624</v>
      </c>
      <c r="L187" s="87" t="str">
        <f t="array" aca="1" ref="L187" ca="1">IF(L$168="", "", IF(ISERROR(PRODUCT(1+OFFSET(L$107, $AU187, 0, 10, 1)%)), "", PRODUCT(1+OFFSET(L$107, $AU187, 0, 10, 1)%)^(1/10)-1))</f>
        <v/>
      </c>
      <c r="M187" s="87" t="str">
        <f t="array" aca="1" ref="M187" ca="1">IF(M$168="", "", IF(ISERROR(PRODUCT(1+OFFSET(M$107, $AU187, 0, 10, 1)%)), "", PRODUCT(1+OFFSET(M$107, $AU187, 0, 10, 1)%)^(1/10)-1))</f>
        <v/>
      </c>
      <c r="N187" s="87" t="str">
        <f t="array" aca="1" ref="N187" ca="1">IF(N$168="", "", IF(ISERROR(PRODUCT(1+OFFSET(N$107, $AU187, 0, 10, 1)%)), "", PRODUCT(1+OFFSET(N$107, $AU187, 0, 10, 1)%)^(1/10)-1))</f>
        <v/>
      </c>
      <c r="O187" s="87"/>
      <c r="P187" s="87">
        <f t="array" aca="1" ref="P187" ca="1">IF(P$168="", "", IF(ISERROR(PRODUCT(1+OFFSET(P$107, $AU187, 0, 10, 1)%)), "", PRODUCT(1+OFFSET(P$107, $AU187, 0, 10, 1)%)^(1/10)-1))</f>
        <v>0.19470214902822036</v>
      </c>
      <c r="Q187" s="87">
        <f t="array" aca="1" ref="Q187" ca="1">IF(Q$168="", "", IF(ISERROR(PRODUCT(1+OFFSET(Q$107, $AU187, 0, 10, 1)%)), "", PRODUCT(1+OFFSET(Q$107, $AU187, 0, 10, 1)%)^(1/10)-1))</f>
        <v>0.12621430805975775</v>
      </c>
      <c r="R187" s="87">
        <f t="array" aca="1" ref="R187" ca="1">IF(R$168="", "", IF(ISERROR(PRODUCT(1+OFFSET(R$107, $AU187, 0, 10, 1)%)), "", PRODUCT(1+OFFSET(R$107, $AU187, 0, 10, 1)%)^(1/10)-1))</f>
        <v>0.11853841717372449</v>
      </c>
      <c r="S187" s="87"/>
      <c r="T187" s="87">
        <f t="array" aca="1" ref="T187" ca="1">IF(T$168="", "", IF(ISERROR(PRODUCT(1+OFFSET(T$107, $AU187, 0, 10, 1)%)), "", PRODUCT(1+OFFSET(T$107, $AU187, 0, 10, 1)%)^(1/10)-1))</f>
        <v>0.18764124637365676</v>
      </c>
      <c r="U187" s="87" t="str">
        <f t="array" aca="1" ref="U187" ca="1">IF(U$168="", "", IF(ISERROR(PRODUCT(1+OFFSET(U$107, $AU187, 0, 10, 1)%)), "", PRODUCT(1+OFFSET(U$107, $AU187, 0, 10, 1)%)^(1/10)-1))</f>
        <v/>
      </c>
      <c r="V187" s="87"/>
      <c r="W187" s="87">
        <f t="array" aca="1" ref="W187" ca="1">IF(W$168="", "", IF(ISERROR(PRODUCT(1+OFFSET(W$107, $AU187, 0, 10, 1)%)), "", PRODUCT(1+OFFSET(W$107, $AU187, 0, 10, 1)%)^(1/10)-1))</f>
        <v>0.28466356748066612</v>
      </c>
      <c r="X187" s="87">
        <f t="array" aca="1" ref="X187" ca="1">IF(X$168="", "", IF(ISERROR(PRODUCT(1+OFFSET(X$107, $AU187, 0, 10, 1)%)), "", PRODUCT(1+OFFSET(X$107, $AU187, 0, 10, 1)%)^(1/10)-1))</f>
        <v>0.12033323809799534</v>
      </c>
      <c r="Y187" s="87">
        <f t="array" aca="1" ref="Y187" ca="1">IF(Y$168="", "", IF(ISERROR(PRODUCT(1+OFFSET(Y$107, $AU187, 0, 10, 1)%)), "", PRODUCT(1+OFFSET(Y$107, $AU187, 0, 10, 1)%)^(1/10)-1))</f>
        <v>0.11088665334274705</v>
      </c>
      <c r="Z187" s="87">
        <f t="array" aca="1" ref="Z187" ca="1">IF(Z$168="", "", IF(ISERROR(PRODUCT(1+OFFSET(Z$107, $AU187, 0, 10, 1)%)), "", PRODUCT(1+OFFSET(Z$107, $AU187, 0, 10, 1)%)^(1/10)-1))</f>
        <v>0.12186437642682857</v>
      </c>
      <c r="AA187" s="87" t="str">
        <f t="array" aca="1" ref="AA187" ca="1">IF(AA$168="", "", IF(ISERROR(PRODUCT(1+OFFSET(AA$107, $AU187, 0, 10, 1)%)), "", PRODUCT(1+OFFSET(AA$107, $AU187, 0, 10, 1)%)^(1/10)-1))</f>
        <v/>
      </c>
      <c r="AB187" s="87">
        <f t="array" aca="1" ref="AB187" ca="1">IF(AB$168="", "", IF(ISERROR(PRODUCT(1+OFFSET(AB$107, $AU187, 0, 10, 1)%)), "", PRODUCT(1+OFFSET(AB$107, $AU187, 0, 10, 1)%)^(1/10)-1))</f>
        <v>0.10049235669262946</v>
      </c>
      <c r="AC187" s="87"/>
      <c r="AD187" s="87">
        <f t="array" aca="1" ref="AD187" ca="1">IF(AD$168="", "", IF(ISERROR(PRODUCT(1+OFFSET(AD$107, $AU187, 0, 10, 1)%)), "", PRODUCT(1+OFFSET(AD$107, $AU187, 0, 10, 1)%)^(1/10)-1))</f>
        <v>0.14090114827226818</v>
      </c>
      <c r="AE187" s="87">
        <f t="array" aca="1" ref="AE187" ca="1">IF(AE$168="", "", IF(ISERROR(PRODUCT(1+OFFSET(AE$107, $AU187, 0, 10, 1)%)), "", PRODUCT(1+OFFSET(AE$107, $AU187, 0, 10, 1)%)^(1/10)-1))</f>
        <v>0.1579183586117483</v>
      </c>
      <c r="AF187" s="87">
        <f t="array" aca="1" ref="AF187" ca="1">IF(AF$168="", "", IF(ISERROR(PRODUCT(1+OFFSET(AF$107, $AU187, 0, 10, 1)%)), "", PRODUCT(1+OFFSET(AF$107, $AU187, 0, 10, 1)%)^(1/10)-1))</f>
        <v>4.9504241615268008E-2</v>
      </c>
      <c r="AG187" s="87"/>
      <c r="AH187" s="87" t="str">
        <f t="array" aca="1" ref="AH187" ca="1">IF(AH$168="", "", IF(ISERROR(PRODUCT(1+OFFSET(AH$107, $AU187, 0, 10, 1)%)), "", PRODUCT(1+OFFSET(AH$107, $AU187, 0, 10, 1)%)^(1/10)-1))</f>
        <v/>
      </c>
      <c r="AI187" s="87" t="str">
        <f t="array" aca="1" ref="AI187" ca="1">IF(AI$168="", "", IF(ISERROR(PRODUCT(1+OFFSET(AI$107, $AU187, 0, 10, 1)%)), "", PRODUCT(1+OFFSET(AI$107, $AU187, 0, 10, 1)%)^(1/10)-1))</f>
        <v/>
      </c>
      <c r="AJ187" s="87"/>
      <c r="AK187" s="87">
        <f t="array" aca="1" ref="AK187" ca="1">IF(AK$168="", "", IF(ISERROR(PRODUCT(1+OFFSET(AK$107, $AU187, 0, 10, 1)%)), "", PRODUCT(1+OFFSET(AK$107, $AU187, 0, 10, 1)%)^(1/10)-1))</f>
        <v>2.9597854927940759E-3</v>
      </c>
      <c r="AL187" s="87">
        <f t="array" aca="1" ref="AL187" ca="1">IF(AL$168="", "", IF(ISERROR(PRODUCT(1+OFFSET(AL$107, $AU187, 0, 10, 1)%)), "", PRODUCT(1+OFFSET(AL$107, $AU187, 0, 10, 1)%)^(1/10)-1))</f>
        <v>1.2402645808954782E-2</v>
      </c>
      <c r="AM187" s="87" t="str">
        <f t="array" aca="1" ref="AM187" ca="1">IF(AM$168="", "", IF(ISERROR(PRODUCT(1+OFFSET(AM$107, $AU187, 0, 10, 1)%)), "", PRODUCT(1+OFFSET(AM$107, $AU187, 0, 10, 1)%)^(1/10)-1))</f>
        <v/>
      </c>
      <c r="AN187" s="87" t="str">
        <f t="array" aca="1" ref="AN187" ca="1">IF(AN$168="", "", IF(ISERROR(PRODUCT(1+OFFSET(AN$107, $AU187, 0, 10, 1)%)), "", PRODUCT(1+OFFSET(AN$107, $AU187, 0, 10, 1)%)^(1/10)-1))</f>
        <v/>
      </c>
      <c r="AO187" s="87">
        <f t="array" aca="1" ref="AO187" ca="1">IF(AO$168="", "", IF(ISERROR(PRODUCT(1+OFFSET(AO$107, $AU187, 0, 10, 1)%)), "", PRODUCT(1+OFFSET(AO$107, $AU187, 0, 10, 1)%)^(1/10)-1))</f>
        <v>5.5696021156170783E-3</v>
      </c>
      <c r="AP187" s="87"/>
      <c r="AQ187" s="87">
        <f t="array" aca="1" ref="AQ187" ca="1">IF(AQ$168="", "", IF(ISERROR(PRODUCT(1+OFFSET(AQ$107, $AU187, 0, 10, 1)%)), "", PRODUCT(1+OFFSET(AQ$107, $AU187, 0, 10, 1)%)^(1/10)-1))</f>
        <v>0.1040771735306476</v>
      </c>
      <c r="AR187" s="87"/>
      <c r="AS187" s="87">
        <f t="array" aca="1" ref="AS187" ca="1">IF(AS$168="", "", IF(ISERROR(PRODUCT(1+OFFSET(AS$107, $AU187, 0, 10, 1)%)), "", PRODUCT(1+OFFSET(AS$107, $AU187, 0, 10, 1)%)^(1/10)-1))</f>
        <v>5.8777177657073798E-2</v>
      </c>
      <c r="AT187" s="87"/>
      <c r="AU187" s="204">
        <f>10*(ROW()-ROW($E$185)-1)</f>
        <v>10</v>
      </c>
    </row>
    <row r="188" spans="4:47" ht="14">
      <c r="E188" s="230" t="str">
        <f>CONCATENATE(E$185+10*(ROW()-ROW(E$185)-1), "-", E$185+10*(ROW()-ROW(E$185))-1)</f>
        <v>1990-1999</v>
      </c>
      <c r="F188" s="87">
        <f t="array" aca="1" ref="F188" ca="1">IF(F$168="", "", IF(ISERROR(PRODUCT(1+OFFSET(F$107, $AU188, 0, 10, 1)%)), "", PRODUCT(1+OFFSET(F$107, $AU188, 0, 10, 1)%)^(1/10)-1))</f>
        <v>2.1022925030873107E-2</v>
      </c>
      <c r="G188" s="87">
        <f t="array" aca="1" ref="G188" ca="1">IF(G$168="", "", IF(ISERROR(PRODUCT(1+OFFSET(G$107, $AU188, 0, 10, 1)%)), "", PRODUCT(1+OFFSET(G$107, $AU188, 0, 10, 1)%)^(1/10)-1))</f>
        <v>0.10539928892051287</v>
      </c>
      <c r="H188" s="87">
        <f t="array" aca="1" ref="H188" ca="1">IF(H$168="", "", IF(ISERROR(PRODUCT(1+OFFSET(H$107, $AU188, 0, 10, 1)%)), "", PRODUCT(1+OFFSET(H$107, $AU188, 0, 10, 1)%)^(1/10)-1))</f>
        <v>0.20853859951964182</v>
      </c>
      <c r="I188" s="87">
        <f t="array" aca="1" ref="I188" ca="1">IF(I$168="", "", IF(ISERROR(PRODUCT(1+OFFSET(I$107, $AU188, 0, 10, 1)%)), "", PRODUCT(1+OFFSET(I$107, $AU188, 0, 10, 1)%)^(1/10)-1))</f>
        <v>9.7229997065469309E-2</v>
      </c>
      <c r="J188" s="87">
        <f t="array" aca="1" ref="J188" ca="1">IF(J$168="", "", IF(ISERROR(PRODUCT(1+OFFSET(J$107, $AU188, 0, 10, 1)%)), "", PRODUCT(1+OFFSET(J$107, $AU188, 0, 10, 1)%)^(1/10)-1))</f>
        <v>0.13505863420629582</v>
      </c>
      <c r="K188" s="87">
        <f t="array" aca="1" ref="K188" ca="1">IF(K$168="", "", IF(ISERROR(PRODUCT(1+OFFSET(K$107, $AU188, 0, 10, 1)%)), "", PRODUCT(1+OFFSET(K$107, $AU188, 0, 10, 1)%)^(1/10)-1))</f>
        <v>0.10083057006680551</v>
      </c>
      <c r="L188" s="87" t="str">
        <f t="array" aca="1" ref="L188" ca="1">IF(L$168="", "", IF(ISERROR(PRODUCT(1+OFFSET(L$107, $AU188, 0, 10, 1)%)), "", PRODUCT(1+OFFSET(L$107, $AU188, 0, 10, 1)%)^(1/10)-1))</f>
        <v/>
      </c>
      <c r="M188" s="87" t="str">
        <f t="array" aca="1" ref="M188" ca="1">IF(M$168="", "", IF(ISERROR(PRODUCT(1+OFFSET(M$107, $AU188, 0, 10, 1)%)), "", PRODUCT(1+OFFSET(M$107, $AU188, 0, 10, 1)%)^(1/10)-1))</f>
        <v/>
      </c>
      <c r="N188" s="87" t="str">
        <f t="array" aca="1" ref="N188" ca="1">IF(N$168="", "", IF(ISERROR(PRODUCT(1+OFFSET(N$107, $AU188, 0, 10, 1)%)), "", PRODUCT(1+OFFSET(N$107, $AU188, 0, 10, 1)%)^(1/10)-1))</f>
        <v/>
      </c>
      <c r="O188" s="87"/>
      <c r="P188" s="87">
        <f t="array" aca="1" ref="P188" ca="1">IF(P$168="", "", IF(ISERROR(PRODUCT(1+OFFSET(P$107, $AU188, 0, 10, 1)%)), "", PRODUCT(1+OFFSET(P$107, $AU188, 0, 10, 1)%)^(1/10)-1))</f>
        <v>-6.9508644750711834E-2</v>
      </c>
      <c r="Q188" s="87">
        <f t="array" aca="1" ref="Q188" ca="1">IF(Q$168="", "", IF(ISERROR(PRODUCT(1+OFFSET(Q$107, $AU188, 0, 10, 1)%)), "", PRODUCT(1+OFFSET(Q$107, $AU188, 0, 10, 1)%)^(1/10)-1))</f>
        <v>0.15365281557741572</v>
      </c>
      <c r="R188" s="87">
        <f t="array" aca="1" ref="R188" ca="1">IF(R$168="", "", IF(ISERROR(PRODUCT(1+OFFSET(R$107, $AU188, 0, 10, 1)%)), "", PRODUCT(1+OFFSET(R$107, $AU188, 0, 10, 1)%)^(1/10)-1))</f>
        <v>0.1541317923424439</v>
      </c>
      <c r="S188" s="87"/>
      <c r="T188" s="87">
        <f t="array" aca="1" ref="T188" ca="1">IF(T$168="", "", IF(ISERROR(PRODUCT(1+OFFSET(T$107, $AU188, 0, 10, 1)%)), "", PRODUCT(1+OFFSET(T$107, $AU188, 0, 10, 1)%)^(1/10)-1))</f>
        <v>0.11424392351210688</v>
      </c>
      <c r="U188" s="87" t="str">
        <f t="array" aca="1" ref="U188" ca="1">IF(U$168="", "", IF(ISERROR(PRODUCT(1+OFFSET(U$107, $AU188, 0, 10, 1)%)), "", PRODUCT(1+OFFSET(U$107, $AU188, 0, 10, 1)%)^(1/10)-1))</f>
        <v/>
      </c>
      <c r="V188" s="87"/>
      <c r="W188" s="87">
        <f t="array" aca="1" ref="W188" ca="1">IF(W$168="", "", IF(ISERROR(PRODUCT(1+OFFSET(W$107, $AU188, 0, 10, 1)%)), "", PRODUCT(1+OFFSET(W$107, $AU188, 0, 10, 1)%)^(1/10)-1))</f>
        <v>0.18919696902742844</v>
      </c>
      <c r="X188" s="87">
        <f t="array" aca="1" ref="X188" ca="1">IF(X$168="", "", IF(ISERROR(PRODUCT(1+OFFSET(X$107, $AU188, 0, 10, 1)%)), "", PRODUCT(1+OFFSET(X$107, $AU188, 0, 10, 1)%)^(1/10)-1))</f>
        <v>0.15667582880346842</v>
      </c>
      <c r="Y188" s="87">
        <f t="array" aca="1" ref="Y188" ca="1">IF(Y$168="", "", IF(ISERROR(PRODUCT(1+OFFSET(Y$107, $AU188, 0, 10, 1)%)), "", PRODUCT(1+OFFSET(Y$107, $AU188, 0, 10, 1)%)^(1/10)-1))</f>
        <v>0.14197149323009284</v>
      </c>
      <c r="Z188" s="87">
        <f t="array" aca="1" ref="Z188" ca="1">IF(Z$168="", "", IF(ISERROR(PRODUCT(1+OFFSET(Z$107, $AU188, 0, 10, 1)%)), "", PRODUCT(1+OFFSET(Z$107, $AU188, 0, 10, 1)%)^(1/10)-1))</f>
        <v>8.5830154807665426E-2</v>
      </c>
      <c r="AA188" s="87">
        <f t="array" aca="1" ref="AA188" ca="1">IF(AA$168="", "", IF(ISERROR(PRODUCT(1+OFFSET(AA$107, $AU188, 0, 10, 1)%)), "", PRODUCT(1+OFFSET(AA$107, $AU188, 0, 10, 1)%)^(1/10)-1))</f>
        <v>7.3352837639594437E-2</v>
      </c>
      <c r="AB188" s="87">
        <f t="array" aca="1" ref="AB188" ca="1">IF(AB$168="", "", IF(ISERROR(PRODUCT(1+OFFSET(AB$107, $AU188, 0, 10, 1)%)), "", PRODUCT(1+OFFSET(AB$107, $AU188, 0, 10, 1)%)^(1/10)-1))</f>
        <v>5.2104123404906222E-2</v>
      </c>
      <c r="AC188" s="87"/>
      <c r="AD188" s="87">
        <f t="array" aca="1" ref="AD188" ca="1">IF(AD$168="", "", IF(ISERROR(PRODUCT(1+OFFSET(AD$107, $AU188, 0, 10, 1)%)), "", PRODUCT(1+OFFSET(AD$107, $AU188, 0, 10, 1)%)^(1/10)-1))</f>
        <v>0.15800215026515563</v>
      </c>
      <c r="AE188" s="87">
        <f t="array" aca="1" ref="AE188" ca="1">IF(AE$168="", "", IF(ISERROR(PRODUCT(1+OFFSET(AE$107, $AU188, 0, 10, 1)%)), "", PRODUCT(1+OFFSET(AE$107, $AU188, 0, 10, 1)%)^(1/10)-1))</f>
        <v>0.16312226798018292</v>
      </c>
      <c r="AF188" s="87">
        <f t="array" aca="1" ref="AF188" ca="1">IF(AF$168="", "", IF(ISERROR(PRODUCT(1+OFFSET(AF$107, $AU188, 0, 10, 1)%)), "", PRODUCT(1+OFFSET(AF$107, $AU188, 0, 10, 1)%)^(1/10)-1))</f>
        <v>-6.4194631484334685E-2</v>
      </c>
      <c r="AG188" s="87"/>
      <c r="AH188" s="87" t="str">
        <f t="array" aca="1" ref="AH188" ca="1">IF(AH$168="", "", IF(ISERROR(PRODUCT(1+OFFSET(AH$107, $AU188, 0, 10, 1)%)), "", PRODUCT(1+OFFSET(AH$107, $AU188, 0, 10, 1)%)^(1/10)-1))</f>
        <v/>
      </c>
      <c r="AI188" s="87" t="str">
        <f t="array" aca="1" ref="AI188" ca="1">IF(AI$168="", "", IF(ISERROR(PRODUCT(1+OFFSET(AI$107, $AU188, 0, 10, 1)%)), "", PRODUCT(1+OFFSET(AI$107, $AU188, 0, 10, 1)%)^(1/10)-1))</f>
        <v/>
      </c>
      <c r="AJ188" s="87"/>
      <c r="AK188" s="87">
        <f t="array" aca="1" ref="AK188" ca="1">IF(AK$168="", "", IF(ISERROR(PRODUCT(1+OFFSET(AK$107, $AU188, 0, 10, 1)%)), "", PRODUCT(1+OFFSET(AK$107, $AU188, 0, 10, 1)%)^(1/10)-1))</f>
        <v>1.9399938124189386E-3</v>
      </c>
      <c r="AL188" s="87">
        <f t="array" aca="1" ref="AL188" ca="1">IF(AL$168="", "", IF(ISERROR(PRODUCT(1+OFFSET(AL$107, $AU188, 0, 10, 1)%)), "", PRODUCT(1+OFFSET(AL$107, $AU188, 0, 10, 1)%)^(1/10)-1))</f>
        <v>2.2699171451427969E-3</v>
      </c>
      <c r="AM188" s="87">
        <f t="array" aca="1" ref="AM188" ca="1">IF(AM$168="", "", IF(ISERROR(PRODUCT(1+OFFSET(AM$107, $AU188, 0, 10, 1)%)), "", PRODUCT(1+OFFSET(AM$107, $AU188, 0, 10, 1)%)^(1/10)-1))</f>
        <v>4.5497548889352757E-3</v>
      </c>
      <c r="AN188" s="87">
        <f t="array" aca="1" ref="AN188" ca="1">IF(AN$168="", "", IF(ISERROR(PRODUCT(1+OFFSET(AN$107, $AU188, 0, 10, 1)%)), "", PRODUCT(1+OFFSET(AN$107, $AU188, 0, 10, 1)%)^(1/10)-1))</f>
        <v>1.9299899682512223E-3</v>
      </c>
      <c r="AO188" s="87">
        <f t="array" aca="1" ref="AO188" ca="1">IF(AO$168="", "", IF(ISERROR(PRODUCT(1+OFFSET(AO$107, $AU188, 0, 10, 1)%)), "", PRODUCT(1+OFFSET(AO$107, $AU188, 0, 10, 1)%)^(1/10)-1))</f>
        <v>3.3399300581993252E-3</v>
      </c>
      <c r="AP188" s="87"/>
      <c r="AQ188" s="87">
        <f t="array" aca="1" ref="AQ188" ca="1">IF(AQ$168="", "", IF(ISERROR(PRODUCT(1+OFFSET(AQ$107, $AU188, 0, 10, 1)%)), "", PRODUCT(1+OFFSET(AQ$107, $AU188, 0, 10, 1)%)^(1/10)-1))</f>
        <v>6.3565895814565065E-2</v>
      </c>
      <c r="AR188" s="87"/>
      <c r="AS188" s="87">
        <f t="array" aca="1" ref="AS188" ca="1">IF(AS$168="", "", IF(ISERROR(PRODUCT(1+OFFSET(AS$107, $AU188, 0, 10, 1)%)), "", PRODUCT(1+OFFSET(AS$107, $AU188, 0, 10, 1)%)^(1/10)-1))</f>
        <v>2.6725585776385063E-2</v>
      </c>
      <c r="AT188" s="87"/>
      <c r="AU188" s="204">
        <f>10*(ROW()-ROW($E$185)-1)</f>
        <v>20</v>
      </c>
    </row>
    <row r="189" spans="4:47" ht="14">
      <c r="E189" s="230" t="str">
        <f>CONCATENATE(E$185+10*(ROW()-ROW(E$185)-1), "-", E$185+10*(ROW()-ROW(E$185))-1)</f>
        <v>2000-2009</v>
      </c>
      <c r="F189" s="87">
        <f t="array" aca="1" ref="F189" ca="1">IF(F$168="", "", IF(ISERROR(PRODUCT(1+OFFSET(F$107, $AU189, 0, 10, 1)%)), "", PRODUCT(1+OFFSET(F$107, $AU189, 0, 10, 1)%)^(1/10)-1))</f>
        <v>2.0516967174420975E-2</v>
      </c>
      <c r="G189" s="87">
        <f t="array" aca="1" ref="G189" ca="1">IF(G$168="", "", IF(ISERROR(PRODUCT(1+OFFSET(G$107, $AU189, 0, 10, 1)%)), "", PRODUCT(1+OFFSET(G$107, $AU189, 0, 10, 1)%)^(1/10)-1))</f>
        <v>5.6088760697067919E-2</v>
      </c>
      <c r="H189" s="87">
        <f t="array" aca="1" ref="H189" ca="1">IF(H$168="", "", IF(ISERROR(PRODUCT(1+OFFSET(H$107, $AU189, 0, 10, 1)%)), "", PRODUCT(1+OFFSET(H$107, $AU189, 0, 10, 1)%)^(1/10)-1))</f>
        <v>-4.0461044117385603E-2</v>
      </c>
      <c r="I189" s="87">
        <f t="array" aca="1" ref="I189" ca="1">IF(I$168="", "", IF(ISERROR(PRODUCT(1+OFFSET(I$107, $AU189, 0, 10, 1)%)), "", PRODUCT(1+OFFSET(I$107, $AU189, 0, 10, 1)%)^(1/10)-1))</f>
        <v>-1.5854184591853948E-2</v>
      </c>
      <c r="J189" s="87">
        <f t="array" aca="1" ref="J189" ca="1">IF(J$168="", "", IF(ISERROR(PRODUCT(1+OFFSET(J$107, $AU189, 0, 10, 1)%)), "", PRODUCT(1+OFFSET(J$107, $AU189, 0, 10, 1)%)^(1/10)-1))</f>
        <v>6.6739978789582821E-2</v>
      </c>
      <c r="K189" s="87">
        <f t="array" aca="1" ref="K189" ca="1">IF(K$168="", "", IF(ISERROR(PRODUCT(1+OFFSET(K$107, $AU189, 0, 10, 1)%)), "", PRODUCT(1+OFFSET(K$107, $AU189, 0, 10, 1)%)^(1/10)-1))</f>
        <v>6.6731710678176626E-2</v>
      </c>
      <c r="L189" s="87" t="str">
        <f t="array" aca="1" ref="L189" ca="1">IF(L$168="", "", IF(ISERROR(PRODUCT(1+OFFSET(L$107, $AU189, 0, 10, 1)%)), "", PRODUCT(1+OFFSET(L$107, $AU189, 0, 10, 1)%)^(1/10)-1))</f>
        <v/>
      </c>
      <c r="M189" s="87" t="str">
        <f t="array" aca="1" ref="M189" ca="1">IF(M$168="", "", IF(ISERROR(PRODUCT(1+OFFSET(M$107, $AU189, 0, 10, 1)%)), "", PRODUCT(1+OFFSET(M$107, $AU189, 0, 10, 1)%)^(1/10)-1))</f>
        <v/>
      </c>
      <c r="N189" s="87" t="str">
        <f t="array" aca="1" ref="N189" ca="1">IF(N$168="", "", IF(ISERROR(PRODUCT(1+OFFSET(N$107, $AU189, 0, 10, 1)%)), "", PRODUCT(1+OFFSET(N$107, $AU189, 0, 10, 1)%)^(1/10)-1))</f>
        <v/>
      </c>
      <c r="O189" s="87"/>
      <c r="P189" s="87">
        <f t="array" aca="1" ref="P189" ca="1">IF(P$168="", "", IF(ISERROR(PRODUCT(1+OFFSET(P$107, $AU189, 0, 10, 1)%)), "", PRODUCT(1+OFFSET(P$107, $AU189, 0, 10, 1)%)^(1/10)-1))</f>
        <v>-5.6839569577000981E-2</v>
      </c>
      <c r="Q189" s="87">
        <f t="array" aca="1" ref="Q189" ca="1">IF(Q$168="", "", IF(ISERROR(PRODUCT(1+OFFSET(Q$107, $AU189, 0, 10, 1)%)), "", PRODUCT(1+OFFSET(Q$107, $AU189, 0, 10, 1)%)^(1/10)-1))</f>
        <v>-9.7122886389897634E-3</v>
      </c>
      <c r="R189" s="87">
        <f t="array" aca="1" ref="R189" ca="1">IF(R$168="", "", IF(ISERROR(PRODUCT(1+OFFSET(R$107, $AU189, 0, 10, 1)%)), "", PRODUCT(1+OFFSET(R$107, $AU189, 0, 10, 1)%)^(1/10)-1))</f>
        <v>-2.3525433617529456E-2</v>
      </c>
      <c r="S189" s="87"/>
      <c r="T189" s="87">
        <f t="array" aca="1" ref="T189" ca="1">IF(T$168="", "", IF(ISERROR(PRODUCT(1+OFFSET(T$107, $AU189, 0, 10, 1)%)), "", PRODUCT(1+OFFSET(T$107, $AU189, 0, 10, 1)%)^(1/10)-1))</f>
        <v>-2.4405641407700962E-3</v>
      </c>
      <c r="U189" s="87">
        <f t="array" aca="1" ref="U189" ca="1">IF(U$168="", "", IF(ISERROR(PRODUCT(1+OFFSET(U$107, $AU189, 0, 10, 1)%)), "", PRODUCT(1+OFFSET(U$107, $AU189, 0, 10, 1)%)^(1/10)-1))</f>
        <v>4.2409681020771917E-3</v>
      </c>
      <c r="V189" s="87"/>
      <c r="W189" s="87">
        <f t="array" aca="1" ref="W189" ca="1">IF(W$168="", "", IF(ISERROR(PRODUCT(1+OFFSET(W$107, $AU189, 0, 10, 1)%)), "", PRODUCT(1+OFFSET(W$107, $AU189, 0, 10, 1)%)^(1/10)-1))</f>
        <v>-2.2713680019979199E-2</v>
      </c>
      <c r="X189" s="87">
        <f t="array" aca="1" ref="X189" ca="1">IF(X$168="", "", IF(ISERROR(PRODUCT(1+OFFSET(X$107, $AU189, 0, 10, 1)%)), "", PRODUCT(1+OFFSET(X$107, $AU189, 0, 10, 1)%)^(1/10)-1))</f>
        <v>3.3453118837733609E-2</v>
      </c>
      <c r="Y189" s="87">
        <f t="array" aca="1" ref="Y189" ca="1">IF(Y$168="", "", IF(ISERROR(PRODUCT(1+OFFSET(Y$107, $AU189, 0, 10, 1)%)), "", PRODUCT(1+OFFSET(Y$107, $AU189, 0, 10, 1)%)^(1/10)-1))</f>
        <v>4.35446591232036E-2</v>
      </c>
      <c r="Z189" s="87">
        <f t="array" aca="1" ref="Z189" ca="1">IF(Z$168="", "", IF(ISERROR(PRODUCT(1+OFFSET(Z$107, $AU189, 0, 10, 1)%)), "", PRODUCT(1+OFFSET(Z$107, $AU189, 0, 10, 1)%)^(1/10)-1))</f>
        <v>7.1947433399388583E-2</v>
      </c>
      <c r="AA189" s="87">
        <f t="array" aca="1" ref="AA189" ca="1">IF(AA$168="", "", IF(ISERROR(PRODUCT(1+OFFSET(AA$107, $AU189, 0, 10, 1)%)), "", PRODUCT(1+OFFSET(AA$107, $AU189, 0, 10, 1)%)^(1/10)-1))</f>
        <v>4.4468535933447351E-2</v>
      </c>
      <c r="AB189" s="87">
        <f t="array" aca="1" ref="AB189" ca="1">IF(AB$168="", "", IF(ISERROR(PRODUCT(1+OFFSET(AB$107, $AU189, 0, 10, 1)%)), "", PRODUCT(1+OFFSET(AB$107, $AU189, 0, 10, 1)%)^(1/10)-1))</f>
        <v>3.0275380978362243E-2</v>
      </c>
      <c r="AC189" s="87"/>
      <c r="AD189" s="87">
        <f t="array" aca="1" ref="AD189" ca="1">IF(AD$168="", "", IF(ISERROR(PRODUCT(1+OFFSET(AD$107, $AU189, 0, 10, 1)%)), "", PRODUCT(1+OFFSET(AD$107, $AU189, 0, 10, 1)%)^(1/10)-1))</f>
        <v>2.5466555542892344E-3</v>
      </c>
      <c r="AE189" s="87">
        <f t="array" aca="1" ref="AE189" ca="1">IF(AE$168="", "", IF(ISERROR(PRODUCT(1+OFFSET(AE$107, $AU189, 0, 10, 1)%)), "", PRODUCT(1+OFFSET(AE$107, $AU189, 0, 10, 1)%)^(1/10)-1))</f>
        <v>2.2112105009146621E-3</v>
      </c>
      <c r="AF189" s="87">
        <f t="array" aca="1" ref="AF189" ca="1">IF(AF$168="", "", IF(ISERROR(PRODUCT(1+OFFSET(AF$107, $AU189, 0, 10, 1)%)), "", PRODUCT(1+OFFSET(AF$107, $AU189, 0, 10, 1)%)^(1/10)-1))</f>
        <v>0.16340256837167844</v>
      </c>
      <c r="AG189" s="87"/>
      <c r="AH189" s="87" t="str">
        <f t="array" aca="1" ref="AH189" ca="1">IF(AH$168="", "", IF(ISERROR(PRODUCT(1+OFFSET(AH$107, $AU189, 0, 10, 1)%)), "", PRODUCT(1+OFFSET(AH$107, $AU189, 0, 10, 1)%)^(1/10)-1))</f>
        <v/>
      </c>
      <c r="AI189" s="87" t="str">
        <f t="array" aca="1" ref="AI189" ca="1">IF(AI$168="", "", IF(ISERROR(PRODUCT(1+OFFSET(AI$107, $AU189, 0, 10, 1)%)), "", PRODUCT(1+OFFSET(AI$107, $AU189, 0, 10, 1)%)^(1/10)-1))</f>
        <v/>
      </c>
      <c r="AJ189" s="87"/>
      <c r="AK189" s="87">
        <f t="array" aca="1" ref="AK189" ca="1">IF(AK$168="", "", IF(ISERROR(PRODUCT(1+OFFSET(AK$107, $AU189, 0, 10, 1)%)), "", PRODUCT(1+OFFSET(AK$107, $AU189, 0, 10, 1)%)^(1/10)-1))</f>
        <v>1.7499947585735143E-3</v>
      </c>
      <c r="AL189" s="87">
        <f t="array" aca="1" ref="AL189" ca="1">IF(AL$168="", "", IF(ISERROR(PRODUCT(1+OFFSET(AL$107, $AU189, 0, 10, 1)%)), "", PRODUCT(1+OFFSET(AL$107, $AU189, 0, 10, 1)%)^(1/10)-1))</f>
        <v>2.4999750623437844E-3</v>
      </c>
      <c r="AM189" s="87">
        <f t="array" aca="1" ref="AM189" ca="1">IF(AM$168="", "", IF(ISERROR(PRODUCT(1+OFFSET(AM$107, $AU189, 0, 10, 1)%)), "", PRODUCT(1+OFFSET(AM$107, $AU189, 0, 10, 1)%)^(1/10)-1))</f>
        <v>5.2196142500178233E-3</v>
      </c>
      <c r="AN189" s="87">
        <f t="array" aca="1" ref="AN189" ca="1">IF(AN$168="", "", IF(ISERROR(PRODUCT(1+OFFSET(AN$107, $AU189, 0, 10, 1)%)), "", PRODUCT(1+OFFSET(AN$107, $AU189, 0, 10, 1)%)^(1/10)-1))</f>
        <v>2.0899935633487132E-3</v>
      </c>
      <c r="AO189" s="87">
        <f t="array" aca="1" ref="AO189" ca="1">IF(AO$168="", "", IF(ISERROR(PRODUCT(1+OFFSET(AO$107, $AU189, 0, 10, 1)%)), "", PRODUCT(1+OFFSET(AO$107, $AU189, 0, 10, 1)%)^(1/10)-1))</f>
        <v>3.1899497117882092E-3</v>
      </c>
      <c r="AP189" s="87"/>
      <c r="AQ189" s="87">
        <f t="array" aca="1" ref="AQ189" ca="1">IF(AQ$168="", "", IF(ISERROR(PRODUCT(1+OFFSET(AQ$107, $AU189, 0, 10, 1)%)), "", PRODUCT(1+OFFSET(AQ$107, $AU189, 0, 10, 1)%)^(1/10)-1))</f>
        <v>0</v>
      </c>
      <c r="AR189" s="87"/>
      <c r="AS189" s="87">
        <f t="array" aca="1" ref="AS189" ca="1">IF(AS$168="", "", IF(ISERROR(PRODUCT(1+OFFSET(AS$107, $AU189, 0, 10, 1)%)), "", PRODUCT(1+OFFSET(AS$107, $AU189, 0, 10, 1)%)^(1/10)-1))</f>
        <v>3.9488693523956897E-2</v>
      </c>
      <c r="AT189" s="87"/>
      <c r="AU189" s="204">
        <f>10*(ROW()-ROW($E$185)-1)</f>
        <v>30</v>
      </c>
    </row>
    <row r="190" spans="4:47" ht="14">
      <c r="D190" s="197"/>
      <c r="E190" s="230"/>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203"/>
    </row>
    <row r="191" spans="4:47">
      <c r="E191" s="229">
        <v>1970</v>
      </c>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203"/>
    </row>
    <row r="192" spans="4:47" ht="14">
      <c r="E192" s="230" t="str">
        <f>CONCATENATE(E$191+5*(ROW()-ROW(E$191)-1), "-", E$191+5*(ROW()-ROW(E$191))-1)</f>
        <v>1970-1974</v>
      </c>
      <c r="F192" s="87">
        <f t="array" aca="1" ref="F192" ca="1">IF(F$168="", "", IF(ISERROR(PRODUCT(1+OFFSET(F$107, $AU192, 0, 5, 1)%)), "", PRODUCT(1+OFFSET(F$107, $AU192, 0, 5, 1)%)^(1/5)-1))</f>
        <v>6.5473383050408618E-2</v>
      </c>
      <c r="G192" s="87">
        <f t="array" aca="1" ref="G192" ca="1">IF(G$168="", "", IF(ISERROR(PRODUCT(1+OFFSET(G$107, $AU192, 0, 5, 1)%)), "", PRODUCT(1+OFFSET(G$107, $AU192, 0, 5, 1)%)^(1/5)-1))</f>
        <v>-2.8560199513204543E-3</v>
      </c>
      <c r="H192" s="87">
        <f t="array" aca="1" ref="H192" ca="1">IF(H$168="", "", IF(ISERROR(PRODUCT(1+OFFSET(H$107, $AU192, 0, 5, 1)%)), "", PRODUCT(1+OFFSET(H$107, $AU192, 0, 5, 1)%)^(1/5)-1))</f>
        <v>-4.0188992555181047E-2</v>
      </c>
      <c r="I192" s="87">
        <f t="array" aca="1" ref="I192" ca="1">IF(I$168="", "", IF(ISERROR(PRODUCT(1+OFFSET(I$107, $AU192, 0, 5, 1)%)), "", PRODUCT(1+OFFSET(I$107, $AU192, 0, 5, 1)%)^(1/5)-1))</f>
        <v>-1.640629435970542E-3</v>
      </c>
      <c r="J192" s="87" t="str">
        <f t="array" aca="1" ref="J192" ca="1">IF(J$168="", "", IF(ISERROR(PRODUCT(1+OFFSET(J$107, $AU192, 0, 5, 1)%)), "", PRODUCT(1+OFFSET(J$107, $AU192, 0, 5, 1)%)^(1/5)-1))</f>
        <v/>
      </c>
      <c r="K192" s="87" t="str">
        <f t="array" aca="1" ref="K192" ca="1">IF(K$168="", "", IF(ISERROR(PRODUCT(1+OFFSET(K$107, $AU192, 0, 5, 1)%)), "", PRODUCT(1+OFFSET(K$107, $AU192, 0, 5, 1)%)^(1/5)-1))</f>
        <v/>
      </c>
      <c r="L192" s="87" t="str">
        <f t="array" aca="1" ref="L192" ca="1">IF(L$168="", "", IF(ISERROR(PRODUCT(1+OFFSET(L$107, $AU192, 0, 5, 1)%)), "", PRODUCT(1+OFFSET(L$107, $AU192, 0, 5, 1)%)^(1/5)-1))</f>
        <v/>
      </c>
      <c r="M192" s="87" t="str">
        <f t="array" aca="1" ref="M192" ca="1">IF(M$168="", "", IF(ISERROR(PRODUCT(1+OFFSET(M$107, $AU192, 0, 5, 1)%)), "", PRODUCT(1+OFFSET(M$107, $AU192, 0, 5, 1)%)^(1/5)-1))</f>
        <v/>
      </c>
      <c r="N192" s="87" t="str">
        <f t="array" aca="1" ref="N192" ca="1">IF(N$168="", "", IF(ISERROR(PRODUCT(1+OFFSET(N$107, $AU192, 0, 5, 1)%)), "", PRODUCT(1+OFFSET(N$107, $AU192, 0, 5, 1)%)^(1/5)-1))</f>
        <v/>
      </c>
      <c r="O192" s="87"/>
      <c r="P192" s="87">
        <f t="array" aca="1" ref="P192" ca="1">IF(P$168="", "", IF(ISERROR(PRODUCT(1+OFFSET(P$107, $AU192, 0, 5, 1)%)), "", PRODUCT(1+OFFSET(P$107, $AU192, 0, 5, 1)%)^(1/5)-1))</f>
        <v>0.10104566612631261</v>
      </c>
      <c r="Q192" s="87">
        <f t="array" aca="1" ref="Q192" ca="1">IF(Q$168="", "", IF(ISERROR(PRODUCT(1+OFFSET(Q$107, $AU192, 0, 5, 1)%)), "", PRODUCT(1+OFFSET(Q$107, $AU192, 0, 5, 1)%)^(1/5)-1))</f>
        <v>-5.0941677705702348E-2</v>
      </c>
      <c r="R192" s="87">
        <f t="array" aca="1" ref="R192" ca="1">IF(R$168="", "", IF(ISERROR(PRODUCT(1+OFFSET(R$107, $AU192, 0, 5, 1)%)), "", PRODUCT(1+OFFSET(R$107, $AU192, 0, 5, 1)%)^(1/5)-1))</f>
        <v>-4.2822929588473668E-2</v>
      </c>
      <c r="S192" s="87"/>
      <c r="T192" s="87">
        <f t="array" aca="1" ref="T192" ca="1">IF(T$168="", "", IF(ISERROR(PRODUCT(1+OFFSET(T$107, $AU192, 0, 5, 1)%)), "", PRODUCT(1+OFFSET(T$107, $AU192, 0, 5, 1)%)^(1/5)-1))</f>
        <v>-2.3569129363173347E-2</v>
      </c>
      <c r="U192" s="87" t="str">
        <f t="array" aca="1" ref="U192" ca="1">IF(U$168="", "", IF(ISERROR(PRODUCT(1+OFFSET(U$107, $AU192, 0, 5, 1)%)), "", PRODUCT(1+OFFSET(U$107, $AU192, 0, 5, 1)%)^(1/5)-1))</f>
        <v/>
      </c>
      <c r="V192" s="87"/>
      <c r="W192" s="87">
        <f t="array" aca="1" ref="W192" ca="1">IF(W$168="", "", IF(ISERROR(PRODUCT(1+OFFSET(W$107, $AU192, 0, 5, 1)%)), "", PRODUCT(1+OFFSET(W$107, $AU192, 0, 5, 1)%)^(1/5)-1))</f>
        <v>-9.3415719604424741E-2</v>
      </c>
      <c r="X192" s="87">
        <f t="array" aca="1" ref="X192" ca="1">IF(X$168="", "", IF(ISERROR(PRODUCT(1+OFFSET(X$107, $AU192, 0, 5, 1)%)), "", PRODUCT(1+OFFSET(X$107, $AU192, 0, 5, 1)%)^(1/5)-1))</f>
        <v>-0.11607398012193082</v>
      </c>
      <c r="Y192" s="87" t="str">
        <f t="array" aca="1" ref="Y192" ca="1">IF(Y$168="", "", IF(ISERROR(PRODUCT(1+OFFSET(Y$107, $AU192, 0, 5, 1)%)), "", PRODUCT(1+OFFSET(Y$107, $AU192, 0, 5, 1)%)^(1/5)-1))</f>
        <v/>
      </c>
      <c r="Z192" s="87" t="str">
        <f t="array" aca="1" ref="Z192" ca="1">IF(Z$168="", "", IF(ISERROR(PRODUCT(1+OFFSET(Z$107, $AU192, 0, 5, 1)%)), "", PRODUCT(1+OFFSET(Z$107, $AU192, 0, 5, 1)%)^(1/5)-1))</f>
        <v/>
      </c>
      <c r="AA192" s="87" t="str">
        <f t="array" aca="1" ref="AA192" ca="1">IF(AA$168="", "", IF(ISERROR(PRODUCT(1+OFFSET(AA$107, $AU192, 0, 5, 1)%)), "", PRODUCT(1+OFFSET(AA$107, $AU192, 0, 5, 1)%)^(1/5)-1))</f>
        <v/>
      </c>
      <c r="AB192" s="87" t="str">
        <f t="array" aca="1" ref="AB192" ca="1">IF(AB$168="", "", IF(ISERROR(PRODUCT(1+OFFSET(AB$107, $AU192, 0, 5, 1)%)), "", PRODUCT(1+OFFSET(AB$107, $AU192, 0, 5, 1)%)^(1/5)-1))</f>
        <v/>
      </c>
      <c r="AC192" s="87"/>
      <c r="AD192" s="87">
        <f t="array" aca="1" ref="AD192" ca="1">IF(AD$168="", "", IF(ISERROR(PRODUCT(1+OFFSET(AD$107, $AU192, 0, 5, 1)%)), "", PRODUCT(1+OFFSET(AD$107, $AU192, 0, 5, 1)%)^(1/5)-1))</f>
        <v>5.0132319491462685E-3</v>
      </c>
      <c r="AE192" s="87">
        <f t="array" aca="1" ref="AE192" ca="1">IF(AE$168="", "", IF(ISERROR(PRODUCT(1+OFFSET(AE$107, $AU192, 0, 5, 1)%)), "", PRODUCT(1+OFFSET(AE$107, $AU192, 0, 5, 1)%)^(1/5)-1))</f>
        <v>-4.4824280128946681E-2</v>
      </c>
      <c r="AF192" s="87">
        <f t="array" aca="1" ref="AF192" ca="1">IF(AF$168="", "", IF(ISERROR(PRODUCT(1+OFFSET(AF$107, $AU192, 0, 5, 1)%)), "", PRODUCT(1+OFFSET(AF$107, $AU192, 0, 5, 1)%)^(1/5)-1))</f>
        <v>0.37214942728784917</v>
      </c>
      <c r="AG192" s="87"/>
      <c r="AH192" s="87" t="str">
        <f t="array" aca="1" ref="AH192" ca="1">IF(AH$168="", "", IF(ISERROR(PRODUCT(1+OFFSET(AH$107, $AU192, 0, 5, 1)%)), "", PRODUCT(1+OFFSET(AH$107, $AU192, 0, 5, 1)%)^(1/5)-1))</f>
        <v/>
      </c>
      <c r="AI192" s="87" t="str">
        <f t="array" aca="1" ref="AI192" ca="1">IF(AI$168="", "", IF(ISERROR(PRODUCT(1+OFFSET(AI$107, $AU192, 0, 5, 1)%)), "", PRODUCT(1+OFFSET(AI$107, $AU192, 0, 5, 1)%)^(1/5)-1))</f>
        <v/>
      </c>
      <c r="AJ192" s="87"/>
      <c r="AK192" s="87" t="str">
        <f t="array" aca="1" ref="AK192" ca="1">IF(AK$168="", "", IF(ISERROR(PRODUCT(1+OFFSET(AK$107, $AU192, 0, 5, 1)%)), "", PRODUCT(1+OFFSET(AK$107, $AU192, 0, 5, 1)%)^(1/5)-1))</f>
        <v/>
      </c>
      <c r="AL192" s="87" t="str">
        <f t="array" aca="1" ref="AL192" ca="1">IF(AL$168="", "", IF(ISERROR(PRODUCT(1+OFFSET(AL$107, $AU192, 0, 5, 1)%)), "", PRODUCT(1+OFFSET(AL$107, $AU192, 0, 5, 1)%)^(1/5)-1))</f>
        <v/>
      </c>
      <c r="AM192" s="87" t="str">
        <f t="array" aca="1" ref="AM192" ca="1">IF(AM$168="", "", IF(ISERROR(PRODUCT(1+OFFSET(AM$107, $AU192, 0, 5, 1)%)), "", PRODUCT(1+OFFSET(AM$107, $AU192, 0, 5, 1)%)^(1/5)-1))</f>
        <v/>
      </c>
      <c r="AN192" s="87" t="str">
        <f t="array" aca="1" ref="AN192" ca="1">IF(AN$168="", "", IF(ISERROR(PRODUCT(1+OFFSET(AN$107, $AU192, 0, 5, 1)%)), "", PRODUCT(1+OFFSET(AN$107, $AU192, 0, 5, 1)%)^(1/5)-1))</f>
        <v/>
      </c>
      <c r="AO192" s="87" t="str">
        <f t="array" aca="1" ref="AO192" ca="1">IF(AO$168="", "", IF(ISERROR(PRODUCT(1+OFFSET(AO$107, $AU192, 0, 5, 1)%)), "", PRODUCT(1+OFFSET(AO$107, $AU192, 0, 5, 1)%)^(1/5)-1))</f>
        <v/>
      </c>
      <c r="AP192" s="87"/>
      <c r="AQ192" s="87">
        <f t="array" aca="1" ref="AQ192" ca="1">IF(AQ$168="", "", IF(ISERROR(PRODUCT(1+OFFSET(AQ$107, $AU192, 0, 5, 1)%)), "", PRODUCT(1+OFFSET(AQ$107, $AU192, 0, 5, 1)%)^(1/5)-1))</f>
        <v>0.11756217106654998</v>
      </c>
      <c r="AR192" s="87"/>
      <c r="AS192" s="87">
        <f t="array" aca="1" ref="AS192" ca="1">IF(AS$168="", "", IF(ISERROR(PRODUCT(1+OFFSET(AS$107, $AU192, 0, 5, 1)%)), "", PRODUCT(1+OFFSET(AS$107, $AU192, 0, 5, 1)%)^(1/5)-1))</f>
        <v>5.7487091380388433E-2</v>
      </c>
      <c r="AT192" s="87"/>
      <c r="AU192" s="204">
        <f>5*(ROW()-ROW($E$191)-1)</f>
        <v>0</v>
      </c>
    </row>
    <row r="193" spans="2:47" ht="14">
      <c r="E193" s="230" t="str">
        <f t="shared" ref="E193:E200" si="18">CONCATENATE(E$191+5*(ROW()-ROW(E$191)-1), "-", E$191+5*(ROW()-ROW(E$191))-1)</f>
        <v>1975-1979</v>
      </c>
      <c r="F193" s="87">
        <f t="array" aca="1" ref="F193" ca="1">IF(F$168="", "", IF(ISERROR(PRODUCT(1+OFFSET(F$107, $AU193, 0, 5, 1)%)), "", PRODUCT(1+OFFSET(F$107, $AU193, 0, 5, 1)%)^(1/5)-1))</f>
        <v>8.5517551127459512E-2</v>
      </c>
      <c r="G193" s="87">
        <f t="array" aca="1" ref="G193" ca="1">IF(G$168="", "", IF(ISERROR(PRODUCT(1+OFFSET(G$107, $AU193, 0, 5, 1)%)), "", PRODUCT(1+OFFSET(G$107, $AU193, 0, 5, 1)%)^(1/5)-1))</f>
        <v>0.22286776646101703</v>
      </c>
      <c r="H193" s="87">
        <f t="array" aca="1" ref="H193" ca="1">IF(H$168="", "", IF(ISERROR(PRODUCT(1+OFFSET(H$107, $AU193, 0, 5, 1)%)), "", PRODUCT(1+OFFSET(H$107, $AU193, 0, 5, 1)%)^(1/5)-1))</f>
        <v>0.18645344387892271</v>
      </c>
      <c r="I193" s="87">
        <f t="array" aca="1" ref="I193" ca="1">IF(I$168="", "", IF(ISERROR(PRODUCT(1+OFFSET(I$107, $AU193, 0, 5, 1)%)), "", PRODUCT(1+OFFSET(I$107, $AU193, 0, 5, 1)%)^(1/5)-1))</f>
        <v>0.2333149496657474</v>
      </c>
      <c r="J193" s="87" t="str">
        <f t="array" aca="1" ref="J193" ca="1">IF(J$168="", "", IF(ISERROR(PRODUCT(1+OFFSET(J$107, $AU193, 0, 5, 1)%)), "", PRODUCT(1+OFFSET(J$107, $AU193, 0, 5, 1)%)^(1/5)-1))</f>
        <v/>
      </c>
      <c r="K193" s="87" t="str">
        <f t="array" aca="1" ref="K193" ca="1">IF(K$168="", "", IF(ISERROR(PRODUCT(1+OFFSET(K$107, $AU193, 0, 5, 1)%)), "", PRODUCT(1+OFFSET(K$107, $AU193, 0, 5, 1)%)^(1/5)-1))</f>
        <v/>
      </c>
      <c r="L193" s="87" t="str">
        <f t="array" aca="1" ref="L193" ca="1">IF(L$168="", "", IF(ISERROR(PRODUCT(1+OFFSET(L$107, $AU193, 0, 5, 1)%)), "", PRODUCT(1+OFFSET(L$107, $AU193, 0, 5, 1)%)^(1/5)-1))</f>
        <v/>
      </c>
      <c r="M193" s="87" t="str">
        <f t="array" aca="1" ref="M193" ca="1">IF(M$168="", "", IF(ISERROR(PRODUCT(1+OFFSET(M$107, $AU193, 0, 5, 1)%)), "", PRODUCT(1+OFFSET(M$107, $AU193, 0, 5, 1)%)^(1/5)-1))</f>
        <v/>
      </c>
      <c r="N193" s="87" t="str">
        <f t="array" aca="1" ref="N193" ca="1">IF(N$168="", "", IF(ISERROR(PRODUCT(1+OFFSET(N$107, $AU193, 0, 5, 1)%)), "", PRODUCT(1+OFFSET(N$107, $AU193, 0, 5, 1)%)^(1/5)-1))</f>
        <v/>
      </c>
      <c r="O193" s="87"/>
      <c r="P193" s="87">
        <f t="array" aca="1" ref="P193" ca="1">IF(P$168="", "", IF(ISERROR(PRODUCT(1+OFFSET(P$107, $AU193, 0, 5, 1)%)), "", PRODUCT(1+OFFSET(P$107, $AU193, 0, 5, 1)%)^(1/5)-1))</f>
        <v>0.11469649178660846</v>
      </c>
      <c r="Q193" s="87">
        <f t="array" aca="1" ref="Q193" ca="1">IF(Q$168="", "", IF(ISERROR(PRODUCT(1+OFFSET(Q$107, $AU193, 0, 5, 1)%)), "", PRODUCT(1+OFFSET(Q$107, $AU193, 0, 5, 1)%)^(1/5)-1))</f>
        <v>6.3593058061323759E-2</v>
      </c>
      <c r="R193" s="87">
        <f t="array" aca="1" ref="R193" ca="1">IF(R$168="", "", IF(ISERROR(PRODUCT(1+OFFSET(R$107, $AU193, 0, 5, 1)%)), "", PRODUCT(1+OFFSET(R$107, $AU193, 0, 5, 1)%)^(1/5)-1))</f>
        <v>8.8546170814149061E-2</v>
      </c>
      <c r="S193" s="87"/>
      <c r="T193" s="87">
        <f t="array" aca="1" ref="T193" ca="1">IF(T$168="", "", IF(ISERROR(PRODUCT(1+OFFSET(T$107, $AU193, 0, 5, 1)%)), "", PRODUCT(1+OFFSET(T$107, $AU193, 0, 5, 1)%)^(1/5)-1))</f>
        <v>0.1440851900228115</v>
      </c>
      <c r="U193" s="87" t="str">
        <f t="array" aca="1" ref="U193" ca="1">IF(U$168="", "", IF(ISERROR(PRODUCT(1+OFFSET(U$107, $AU193, 0, 5, 1)%)), "", PRODUCT(1+OFFSET(U$107, $AU193, 0, 5, 1)%)^(1/5)-1))</f>
        <v/>
      </c>
      <c r="V193" s="87"/>
      <c r="W193" s="87">
        <f t="array" aca="1" ref="W193" ca="1">IF(W$168="", "", IF(ISERROR(PRODUCT(1+OFFSET(W$107, $AU193, 0, 5, 1)%)), "", PRODUCT(1+OFFSET(W$107, $AU193, 0, 5, 1)%)^(1/5)-1))</f>
        <v>0.35404493740758225</v>
      </c>
      <c r="X193" s="87">
        <f t="array" aca="1" ref="X193" ca="1">IF(X$168="", "", IF(ISERROR(PRODUCT(1+OFFSET(X$107, $AU193, 0, 5, 1)%)), "", PRODUCT(1+OFFSET(X$107, $AU193, 0, 5, 1)%)^(1/5)-1))</f>
        <v>0.24299309089283438</v>
      </c>
      <c r="Y193" s="87">
        <f t="array" aca="1" ref="Y193" ca="1">IF(Y$168="", "", IF(ISERROR(PRODUCT(1+OFFSET(Y$107, $AU193, 0, 5, 1)%)), "", PRODUCT(1+OFFSET(Y$107, $AU193, 0, 5, 1)%)^(1/5)-1))</f>
        <v>0.18608576391448661</v>
      </c>
      <c r="Z193" s="87">
        <f t="array" aca="1" ref="Z193" ca="1">IF(Z$168="", "", IF(ISERROR(PRODUCT(1+OFFSET(Z$107, $AU193, 0, 5, 1)%)), "", PRODUCT(1+OFFSET(Z$107, $AU193, 0, 5, 1)%)^(1/5)-1))</f>
        <v>6.1578081741673119E-2</v>
      </c>
      <c r="AA193" s="87" t="str">
        <f t="array" aca="1" ref="AA193" ca="1">IF(AA$168="", "", IF(ISERROR(PRODUCT(1+OFFSET(AA$107, $AU193, 0, 5, 1)%)), "", PRODUCT(1+OFFSET(AA$107, $AU193, 0, 5, 1)%)^(1/5)-1))</f>
        <v/>
      </c>
      <c r="AB193" s="87" t="str">
        <f t="array" aca="1" ref="AB193" ca="1">IF(AB$168="", "", IF(ISERROR(PRODUCT(1+OFFSET(AB$107, $AU193, 0, 5, 1)%)), "", PRODUCT(1+OFFSET(AB$107, $AU193, 0, 5, 1)%)^(1/5)-1))</f>
        <v/>
      </c>
      <c r="AC193" s="87"/>
      <c r="AD193" s="87">
        <f t="array" aca="1" ref="AD193" ca="1">IF(AD$168="", "", IF(ISERROR(PRODUCT(1+OFFSET(AD$107, $AU193, 0, 5, 1)%)), "", PRODUCT(1+OFFSET(AD$107, $AU193, 0, 5, 1)%)^(1/5)-1))</f>
        <v>0.22892122907435941</v>
      </c>
      <c r="AE193" s="87">
        <f t="array" aca="1" ref="AE193" ca="1">IF(AE$168="", "", IF(ISERROR(PRODUCT(1+OFFSET(AE$107, $AU193, 0, 5, 1)%)), "", PRODUCT(1+OFFSET(AE$107, $AU193, 0, 5, 1)%)^(1/5)-1))</f>
        <v>0.14094291270387105</v>
      </c>
      <c r="AF193" s="87">
        <f t="array" aca="1" ref="AF193" ca="1">IF(AF$168="", "", IF(ISERROR(PRODUCT(1+OFFSET(AF$107, $AU193, 0, 5, 1)%)), "", PRODUCT(1+OFFSET(AF$107, $AU193, 0, 5, 1)%)^(1/5)-1))</f>
        <v>5.4539760837849949E-2</v>
      </c>
      <c r="AG193" s="87"/>
      <c r="AH193" s="87" t="str">
        <f t="array" aca="1" ref="AH193" ca="1">IF(AH$168="", "", IF(ISERROR(PRODUCT(1+OFFSET(AH$107, $AU193, 0, 5, 1)%)), "", PRODUCT(1+OFFSET(AH$107, $AU193, 0, 5, 1)%)^(1/5)-1))</f>
        <v/>
      </c>
      <c r="AI193" s="87" t="str">
        <f t="array" aca="1" ref="AI193" ca="1">IF(AI$168="", "", IF(ISERROR(PRODUCT(1+OFFSET(AI$107, $AU193, 0, 5, 1)%)), "", PRODUCT(1+OFFSET(AI$107, $AU193, 0, 5, 1)%)^(1/5)-1))</f>
        <v/>
      </c>
      <c r="AJ193" s="87"/>
      <c r="AK193" s="87" t="str">
        <f t="array" aca="1" ref="AK193" ca="1">IF(AK$168="", "", IF(ISERROR(PRODUCT(1+OFFSET(AK$107, $AU193, 0, 5, 1)%)), "", PRODUCT(1+OFFSET(AK$107, $AU193, 0, 5, 1)%)^(1/5)-1))</f>
        <v/>
      </c>
      <c r="AL193" s="87" t="str">
        <f t="array" aca="1" ref="AL193" ca="1">IF(AL$168="", "", IF(ISERROR(PRODUCT(1+OFFSET(AL$107, $AU193, 0, 5, 1)%)), "", PRODUCT(1+OFFSET(AL$107, $AU193, 0, 5, 1)%)^(1/5)-1))</f>
        <v/>
      </c>
      <c r="AM193" s="87" t="str">
        <f t="array" aca="1" ref="AM193" ca="1">IF(AM$168="", "", IF(ISERROR(PRODUCT(1+OFFSET(AM$107, $AU193, 0, 5, 1)%)), "", PRODUCT(1+OFFSET(AM$107, $AU193, 0, 5, 1)%)^(1/5)-1))</f>
        <v/>
      </c>
      <c r="AN193" s="87" t="str">
        <f t="array" aca="1" ref="AN193" ca="1">IF(AN$168="", "", IF(ISERROR(PRODUCT(1+OFFSET(AN$107, $AU193, 0, 5, 1)%)), "", PRODUCT(1+OFFSET(AN$107, $AU193, 0, 5, 1)%)^(1/5)-1))</f>
        <v/>
      </c>
      <c r="AO193" s="87" t="str">
        <f t="array" aca="1" ref="AO193" ca="1">IF(AO$168="", "", IF(ISERROR(PRODUCT(1+OFFSET(AO$107, $AU193, 0, 5, 1)%)), "", PRODUCT(1+OFFSET(AO$107, $AU193, 0, 5, 1)%)^(1/5)-1))</f>
        <v/>
      </c>
      <c r="AP193" s="87"/>
      <c r="AQ193" s="87">
        <f t="array" aca="1" ref="AQ193" ca="1">IF(AQ$168="", "", IF(ISERROR(PRODUCT(1+OFFSET(AQ$107, $AU193, 0, 5, 1)%)), "", PRODUCT(1+OFFSET(AQ$107, $AU193, 0, 5, 1)%)^(1/5)-1))</f>
        <v>7.6628080382116659E-2</v>
      </c>
      <c r="AR193" s="87"/>
      <c r="AS193" s="87">
        <f t="array" aca="1" ref="AS193" ca="1">IF(AS$168="", "", IF(ISERROR(PRODUCT(1+OFFSET(AS$107, $AU193, 0, 5, 1)%)), "", PRODUCT(1+OFFSET(AS$107, $AU193, 0, 5, 1)%)^(1/5)-1))</f>
        <v>0.11750590510189296</v>
      </c>
      <c r="AT193" s="87"/>
      <c r="AU193" s="204">
        <f t="shared" ref="AU193:AU200" si="19">5*(ROW()-ROW($E$191)-1)</f>
        <v>5</v>
      </c>
    </row>
    <row r="194" spans="2:47" ht="14">
      <c r="D194" s="194"/>
      <c r="E194" s="230" t="str">
        <f t="shared" si="18"/>
        <v>1980-1984</v>
      </c>
      <c r="F194" s="87">
        <f t="array" aca="1" ref="F194" ca="1">IF(F$168="", "", IF(ISERROR(PRODUCT(1+OFFSET(F$107, $AU194, 0, 5, 1)%)), "", PRODUCT(1+OFFSET(F$107, $AU194, 0, 5, 1)%)^(1/5)-1))</f>
        <v>8.0973402235854586E-2</v>
      </c>
      <c r="G194" s="87">
        <f t="array" aca="1" ref="G194" ca="1">IF(G$168="", "", IF(ISERROR(PRODUCT(1+OFFSET(G$107, $AU194, 0, 5, 1)%)), "", PRODUCT(1+OFFSET(G$107, $AU194, 0, 5, 1)%)^(1/5)-1))</f>
        <v>0.10265345130226833</v>
      </c>
      <c r="H194" s="87">
        <f t="array" aca="1" ref="H194" ca="1">IF(H$168="", "", IF(ISERROR(PRODUCT(1+OFFSET(H$107, $AU194, 0, 5, 1)%)), "", PRODUCT(1+OFFSET(H$107, $AU194, 0, 5, 1)%)^(1/5)-1))</f>
        <v>0.17673722544721926</v>
      </c>
      <c r="I194" s="87">
        <f t="array" aca="1" ref="I194" ca="1">IF(I$168="", "", IF(ISERROR(PRODUCT(1+OFFSET(I$107, $AU194, 0, 5, 1)%)), "", PRODUCT(1+OFFSET(I$107, $AU194, 0, 5, 1)%)^(1/5)-1))</f>
        <v>0.13164670546314206</v>
      </c>
      <c r="J194" s="87" t="str">
        <f t="array" aca="1" ref="J194" ca="1">IF(J$168="", "", IF(ISERROR(PRODUCT(1+OFFSET(J$107, $AU194, 0, 5, 1)%)), "", PRODUCT(1+OFFSET(J$107, $AU194, 0, 5, 1)%)^(1/5)-1))</f>
        <v/>
      </c>
      <c r="K194" s="87">
        <f t="array" aca="1" ref="K194" ca="1">IF(K$168="", "", IF(ISERROR(PRODUCT(1+OFFSET(K$107, $AU194, 0, 5, 1)%)), "", PRODUCT(1+OFFSET(K$107, $AU194, 0, 5, 1)%)^(1/5)-1))</f>
        <v>0.13976777706264465</v>
      </c>
      <c r="L194" s="87" t="str">
        <f t="array" aca="1" ref="L194" ca="1">IF(L$168="", "", IF(ISERROR(PRODUCT(1+OFFSET(L$107, $AU194, 0, 5, 1)%)), "", PRODUCT(1+OFFSET(L$107, $AU194, 0, 5, 1)%)^(1/5)-1))</f>
        <v/>
      </c>
      <c r="M194" s="87" t="str">
        <f t="array" aca="1" ref="M194" ca="1">IF(M$168="", "", IF(ISERROR(PRODUCT(1+OFFSET(M$107, $AU194, 0, 5, 1)%)), "", PRODUCT(1+OFFSET(M$107, $AU194, 0, 5, 1)%)^(1/5)-1))</f>
        <v/>
      </c>
      <c r="N194" s="87" t="str">
        <f t="array" aca="1" ref="N194" ca="1">IF(N$168="", "", IF(ISERROR(PRODUCT(1+OFFSET(N$107, $AU194, 0, 5, 1)%)), "", PRODUCT(1+OFFSET(N$107, $AU194, 0, 5, 1)%)^(1/5)-1))</f>
        <v/>
      </c>
      <c r="O194" s="87"/>
      <c r="P194" s="87">
        <f t="array" aca="1" ref="P194" ca="1">IF(P$168="", "", IF(ISERROR(PRODUCT(1+OFFSET(P$107, $AU194, 0, 5, 1)%)), "", PRODUCT(1+OFFSET(P$107, $AU194, 0, 5, 1)%)^(1/5)-1))</f>
        <v>0.11932102955321633</v>
      </c>
      <c r="Q194" s="87">
        <f t="array" aca="1" ref="Q194" ca="1">IF(Q$168="", "", IF(ISERROR(PRODUCT(1+OFFSET(Q$107, $AU194, 0, 5, 1)%)), "", PRODUCT(1+OFFSET(Q$107, $AU194, 0, 5, 1)%)^(1/5)-1))</f>
        <v>7.6314553419055908E-2</v>
      </c>
      <c r="R194" s="87">
        <f t="array" aca="1" ref="R194" ca="1">IF(R$168="", "", IF(ISERROR(PRODUCT(1+OFFSET(R$107, $AU194, 0, 5, 1)%)), "", PRODUCT(1+OFFSET(R$107, $AU194, 0, 5, 1)%)^(1/5)-1))</f>
        <v>9.1232136785105444E-2</v>
      </c>
      <c r="S194" s="87"/>
      <c r="T194" s="87">
        <f t="array" aca="1" ref="T194" ca="1">IF(T$168="", "", IF(ISERROR(PRODUCT(1+OFFSET(T$107, $AU194, 0, 5, 1)%)), "", PRODUCT(1+OFFSET(T$107, $AU194, 0, 5, 1)%)^(1/5)-1))</f>
        <v>0.10882117460374308</v>
      </c>
      <c r="U194" s="87" t="str">
        <f t="array" aca="1" ref="U194" ca="1">IF(U$168="", "", IF(ISERROR(PRODUCT(1+OFFSET(U$107, $AU194, 0, 5, 1)%)), "", PRODUCT(1+OFFSET(U$107, $AU194, 0, 5, 1)%)^(1/5)-1))</f>
        <v/>
      </c>
      <c r="V194" s="87"/>
      <c r="W194" s="87">
        <f t="array" aca="1" ref="W194" ca="1">IF(W$168="", "", IF(ISERROR(PRODUCT(1+OFFSET(W$107, $AU194, 0, 5, 1)%)), "", PRODUCT(1+OFFSET(W$107, $AU194, 0, 5, 1)%)^(1/5)-1))</f>
        <v>0.32880351518024442</v>
      </c>
      <c r="X194" s="87">
        <f t="array" aca="1" ref="X194" ca="1">IF(X$168="", "", IF(ISERROR(PRODUCT(1+OFFSET(X$107, $AU194, 0, 5, 1)%)), "", PRODUCT(1+OFFSET(X$107, $AU194, 0, 5, 1)%)^(1/5)-1))</f>
        <v>0.16751212820397621</v>
      </c>
      <c r="Y194" s="87">
        <f t="array" aca="1" ref="Y194" ca="1">IF(Y$168="", "", IF(ISERROR(PRODUCT(1+OFFSET(Y$107, $AU194, 0, 5, 1)%)), "", PRODUCT(1+OFFSET(Y$107, $AU194, 0, 5, 1)%)^(1/5)-1))</f>
        <v>0.1262247796884266</v>
      </c>
      <c r="Z194" s="87">
        <f t="array" aca="1" ref="Z194" ca="1">IF(Z$168="", "", IF(ISERROR(PRODUCT(1+OFFSET(Z$107, $AU194, 0, 5, 1)%)), "", PRODUCT(1+OFFSET(Z$107, $AU194, 0, 5, 1)%)^(1/5)-1))</f>
        <v>0.12389838400141073</v>
      </c>
      <c r="AA194" s="87" t="str">
        <f t="array" aca="1" ref="AA194" ca="1">IF(AA$168="", "", IF(ISERROR(PRODUCT(1+OFFSET(AA$107, $AU194, 0, 5, 1)%)), "", PRODUCT(1+OFFSET(AA$107, $AU194, 0, 5, 1)%)^(1/5)-1))</f>
        <v/>
      </c>
      <c r="AB194" s="87">
        <f t="array" aca="1" ref="AB194" ca="1">IF(AB$168="", "", IF(ISERROR(PRODUCT(1+OFFSET(AB$107, $AU194, 0, 5, 1)%)), "", PRODUCT(1+OFFSET(AB$107, $AU194, 0, 5, 1)%)^(1/5)-1))</f>
        <v>0.12492555040232345</v>
      </c>
      <c r="AC194" s="87"/>
      <c r="AD194" s="87">
        <f t="array" aca="1" ref="AD194" ca="1">IF(AD$168="", "", IF(ISERROR(PRODUCT(1+OFFSET(AD$107, $AU194, 0, 5, 1)%)), "", PRODUCT(1+OFFSET(AD$107, $AU194, 0, 5, 1)%)^(1/5)-1))</f>
        <v>0.11964211976242312</v>
      </c>
      <c r="AE194" s="87">
        <f t="array" aca="1" ref="AE194" ca="1">IF(AE$168="", "", IF(ISERROR(PRODUCT(1+OFFSET(AE$107, $AU194, 0, 5, 1)%)), "", PRODUCT(1+OFFSET(AE$107, $AU194, 0, 5, 1)%)^(1/5)-1))</f>
        <v>0.12946067795200999</v>
      </c>
      <c r="AF194" s="87">
        <f t="array" aca="1" ref="AF194" ca="1">IF(AF$168="", "", IF(ISERROR(PRODUCT(1+OFFSET(AF$107, $AU194, 0, 5, 1)%)), "", PRODUCT(1+OFFSET(AF$107, $AU194, 0, 5, 1)%)^(1/5)-1))</f>
        <v>-2.5807321394548E-2</v>
      </c>
      <c r="AG194" s="87"/>
      <c r="AH194" s="87" t="str">
        <f t="array" aca="1" ref="AH194" ca="1">IF(AH$168="", "", IF(ISERROR(PRODUCT(1+OFFSET(AH$107, $AU194, 0, 5, 1)%)), "", PRODUCT(1+OFFSET(AH$107, $AU194, 0, 5, 1)%)^(1/5)-1))</f>
        <v/>
      </c>
      <c r="AI194" s="87" t="str">
        <f t="array" aca="1" ref="AI194" ca="1">IF(AI$168="", "", IF(ISERROR(PRODUCT(1+OFFSET(AI$107, $AU194, 0, 5, 1)%)), "", PRODUCT(1+OFFSET(AI$107, $AU194, 0, 5, 1)%)^(1/5)-1))</f>
        <v/>
      </c>
      <c r="AJ194" s="87"/>
      <c r="AK194" s="87">
        <f t="array" aca="1" ref="AK194" ca="1">IF(AK$168="", "", IF(ISERROR(PRODUCT(1+OFFSET(AK$107, $AU194, 0, 5, 1)%)), "", PRODUCT(1+OFFSET(AK$107, $AU194, 0, 5, 1)%)^(1/5)-1))</f>
        <v>3.419825794035658E-3</v>
      </c>
      <c r="AL194" s="87">
        <f t="array" aca="1" ref="AL194" ca="1">IF(AL$168="", "", IF(ISERROR(PRODUCT(1+OFFSET(AL$107, $AU194, 0, 5, 1)%)), "", PRODUCT(1+OFFSET(AL$107, $AU194, 0, 5, 1)%)^(1/5)-1))</f>
        <v>1.5233247886557777E-2</v>
      </c>
      <c r="AM194" s="87" t="str">
        <f t="array" aca="1" ref="AM194" ca="1">IF(AM$168="", "", IF(ISERROR(PRODUCT(1+OFFSET(AM$107, $AU194, 0, 5, 1)%)), "", PRODUCT(1+OFFSET(AM$107, $AU194, 0, 5, 1)%)^(1/5)-1))</f>
        <v/>
      </c>
      <c r="AN194" s="87" t="str">
        <f t="array" aca="1" ref="AN194" ca="1">IF(AN$168="", "", IF(ISERROR(PRODUCT(1+OFFSET(AN$107, $AU194, 0, 5, 1)%)), "", PRODUCT(1+OFFSET(AN$107, $AU194, 0, 5, 1)%)^(1/5)-1))</f>
        <v/>
      </c>
      <c r="AO194" s="87">
        <f t="array" aca="1" ref="AO194" ca="1">IF(AO$168="", "", IF(ISERROR(PRODUCT(1+OFFSET(AO$107, $AU194, 0, 5, 1)%)), "", PRODUCT(1+OFFSET(AO$107, $AU194, 0, 5, 1)%)^(1/5)-1))</f>
        <v>6.1598755640208669E-3</v>
      </c>
      <c r="AP194" s="87"/>
      <c r="AQ194" s="87">
        <f t="array" aca="1" ref="AQ194" ca="1">IF(AQ$168="", "", IF(ISERROR(PRODUCT(1+OFFSET(AQ$107, $AU194, 0, 5, 1)%)), "", PRODUCT(1+OFFSET(AQ$107, $AU194, 0, 5, 1)%)^(1/5)-1))</f>
        <v>8.3720409337888047E-2</v>
      </c>
      <c r="AR194" s="87"/>
      <c r="AS194" s="87">
        <f t="array" aca="1" ref="AS194" ca="1">IF(AS$168="", "", IF(ISERROR(PRODUCT(1+OFFSET(AS$107, $AU194, 0, 5, 1)%)), "", PRODUCT(1+OFFSET(AS$107, $AU194, 0, 5, 1)%)^(1/5)-1))</f>
        <v>4.4766973167471358E-2</v>
      </c>
      <c r="AT194" s="87"/>
      <c r="AU194" s="204">
        <f t="shared" si="19"/>
        <v>10</v>
      </c>
    </row>
    <row r="195" spans="2:47" ht="14">
      <c r="E195" s="230" t="str">
        <f t="shared" si="18"/>
        <v>1985-1989</v>
      </c>
      <c r="F195" s="87">
        <f t="array" aca="1" ref="F195" ca="1">IF(F$168="", "", IF(ISERROR(PRODUCT(1+OFFSET(F$107, $AU195, 0, 5, 1)%)), "", PRODUCT(1+OFFSET(F$107, $AU195, 0, 5, 1)%)^(1/5)-1))</f>
        <v>4.3862406195563031E-2</v>
      </c>
      <c r="G195" s="87">
        <f t="array" aca="1" ref="G195" ca="1">IF(G$168="", "", IF(ISERROR(PRODUCT(1+OFFSET(G$107, $AU195, 0, 5, 1)%)), "", PRODUCT(1+OFFSET(G$107, $AU195, 0, 5, 1)%)^(1/5)-1))</f>
        <v>0.14262179212610238</v>
      </c>
      <c r="H195" s="87">
        <f t="array" aca="1" ref="H195" ca="1">IF(H$168="", "", IF(ISERROR(PRODUCT(1+OFFSET(H$107, $AU195, 0, 5, 1)%)), "", PRODUCT(1+OFFSET(H$107, $AU195, 0, 5, 1)%)^(1/5)-1))</f>
        <v>0.17229181920144154</v>
      </c>
      <c r="I195" s="87">
        <f t="array" aca="1" ref="I195" ca="1">IF(I$168="", "", IF(ISERROR(PRODUCT(1+OFFSET(I$107, $AU195, 0, 5, 1)%)), "", PRODUCT(1+OFFSET(I$107, $AU195, 0, 5, 1)%)^(1/5)-1))</f>
        <v>0.32952227089284714</v>
      </c>
      <c r="J195" s="87" t="str">
        <f t="array" aca="1" ref="J195" ca="1">IF(J$168="", "", IF(ISERROR(PRODUCT(1+OFFSET(J$107, $AU195, 0, 5, 1)%)), "", PRODUCT(1+OFFSET(J$107, $AU195, 0, 5, 1)%)^(1/5)-1))</f>
        <v/>
      </c>
      <c r="K195" s="87">
        <f t="array" aca="1" ref="K195" ca="1">IF(K$168="", "", IF(ISERROR(PRODUCT(1+OFFSET(K$107, $AU195, 0, 5, 1)%)), "", PRODUCT(1+OFFSET(K$107, $AU195, 0, 5, 1)%)^(1/5)-1))</f>
        <v>0.12357524823454247</v>
      </c>
      <c r="L195" s="87" t="str">
        <f t="array" aca="1" ref="L195" ca="1">IF(L$168="", "", IF(ISERROR(PRODUCT(1+OFFSET(L$107, $AU195, 0, 5, 1)%)), "", PRODUCT(1+OFFSET(L$107, $AU195, 0, 5, 1)%)^(1/5)-1))</f>
        <v/>
      </c>
      <c r="M195" s="87" t="str">
        <f t="array" aca="1" ref="M195" ca="1">IF(M$168="", "", IF(ISERROR(PRODUCT(1+OFFSET(M$107, $AU195, 0, 5, 1)%)), "", PRODUCT(1+OFFSET(M$107, $AU195, 0, 5, 1)%)^(1/5)-1))</f>
        <v/>
      </c>
      <c r="N195" s="87" t="str">
        <f t="array" aca="1" ref="N195" ca="1">IF(N$168="", "", IF(ISERROR(PRODUCT(1+OFFSET(N$107, $AU195, 0, 5, 1)%)), "", PRODUCT(1+OFFSET(N$107, $AU195, 0, 5, 1)%)^(1/5)-1))</f>
        <v/>
      </c>
      <c r="O195" s="87"/>
      <c r="P195" s="87">
        <f t="array" aca="1" ref="P195" ca="1">IF(P$168="", "", IF(ISERROR(PRODUCT(1+OFFSET(P$107, $AU195, 0, 5, 1)%)), "", PRODUCT(1+OFFSET(P$107, $AU195, 0, 5, 1)%)^(1/5)-1))</f>
        <v>0.27515983994544335</v>
      </c>
      <c r="Q195" s="87">
        <f t="array" aca="1" ref="Q195" ca="1">IF(Q$168="", "", IF(ISERROR(PRODUCT(1+OFFSET(Q$107, $AU195, 0, 5, 1)%)), "", PRODUCT(1+OFFSET(Q$107, $AU195, 0, 5, 1)%)^(1/5)-1))</f>
        <v>0.1784274993303856</v>
      </c>
      <c r="R195" s="87">
        <f t="array" aca="1" ref="R195" ca="1">IF(R$168="", "", IF(ISERROR(PRODUCT(1+OFFSET(R$107, $AU195, 0, 5, 1)%)), "", PRODUCT(1+OFFSET(R$107, $AU195, 0, 5, 1)%)^(1/5)-1))</f>
        <v>0.14652799209109402</v>
      </c>
      <c r="S195" s="87"/>
      <c r="T195" s="87">
        <f t="array" aca="1" ref="T195" ca="1">IF(T$168="", "", IF(ISERROR(PRODUCT(1+OFFSET(T$107, $AU195, 0, 5, 1)%)), "", PRODUCT(1+OFFSET(T$107, $AU195, 0, 5, 1)%)^(1/5)-1))</f>
        <v>0.27206420872332027</v>
      </c>
      <c r="U195" s="87" t="str">
        <f t="array" aca="1" ref="U195" ca="1">IF(U$168="", "", IF(ISERROR(PRODUCT(1+OFFSET(U$107, $AU195, 0, 5, 1)%)), "", PRODUCT(1+OFFSET(U$107, $AU195, 0, 5, 1)%)^(1/5)-1))</f>
        <v/>
      </c>
      <c r="V195" s="87"/>
      <c r="W195" s="87">
        <f t="array" aca="1" ref="W195" ca="1">IF(W$168="", "", IF(ISERROR(PRODUCT(1+OFFSET(W$107, $AU195, 0, 5, 1)%)), "", PRODUCT(1+OFFSET(W$107, $AU195, 0, 5, 1)%)^(1/5)-1))</f>
        <v>0.24198985234343717</v>
      </c>
      <c r="X195" s="87">
        <f t="array" aca="1" ref="X195" ca="1">IF(X$168="", "", IF(ISERROR(PRODUCT(1+OFFSET(X$107, $AU195, 0, 5, 1)%)), "", PRODUCT(1+OFFSET(X$107, $AU195, 0, 5, 1)%)^(1/5)-1))</f>
        <v>7.5060835828724359E-2</v>
      </c>
      <c r="Y195" s="87">
        <f t="array" aca="1" ref="Y195" ca="1">IF(Y$168="", "", IF(ISERROR(PRODUCT(1+OFFSET(Y$107, $AU195, 0, 5, 1)%)), "", PRODUCT(1+OFFSET(Y$107, $AU195, 0, 5, 1)%)^(1/5)-1))</f>
        <v>9.5757417907690989E-2</v>
      </c>
      <c r="Z195" s="87">
        <f t="array" aca="1" ref="Z195" ca="1">IF(Z$168="", "", IF(ISERROR(PRODUCT(1+OFFSET(Z$107, $AU195, 0, 5, 1)%)), "", PRODUCT(1+OFFSET(Z$107, $AU195, 0, 5, 1)%)^(1/5)-1))</f>
        <v>0.11983404995622537</v>
      </c>
      <c r="AA195" s="87">
        <f t="array" aca="1" ref="AA195" ca="1">IF(AA$168="", "", IF(ISERROR(PRODUCT(1+OFFSET(AA$107, $AU195, 0, 5, 1)%)), "", PRODUCT(1+OFFSET(AA$107, $AU195, 0, 5, 1)%)^(1/5)-1))</f>
        <v>0.3142004381961645</v>
      </c>
      <c r="AB195" s="87">
        <f t="array" aca="1" ref="AB195" ca="1">IF(AB$168="", "", IF(ISERROR(PRODUCT(1+OFFSET(AB$107, $AU195, 0, 5, 1)%)), "", PRODUCT(1+OFFSET(AB$107, $AU195, 0, 5, 1)%)^(1/5)-1))</f>
        <v>7.6589847839939607E-2</v>
      </c>
      <c r="AC195" s="87"/>
      <c r="AD195" s="87">
        <f t="array" aca="1" ref="AD195" ca="1">IF(AD$168="", "", IF(ISERROR(PRODUCT(1+OFFSET(AD$107, $AU195, 0, 5, 1)%)), "", PRODUCT(1+OFFSET(AD$107, $AU195, 0, 5, 1)%)^(1/5)-1))</f>
        <v>0.16256382923963097</v>
      </c>
      <c r="AE195" s="87">
        <f t="array" aca="1" ref="AE195" ca="1">IF(AE$168="", "", IF(ISERROR(PRODUCT(1+OFFSET(AE$107, $AU195, 0, 5, 1)%)), "", PRODUCT(1+OFFSET(AE$107, $AU195, 0, 5, 1)%)^(1/5)-1))</f>
        <v>0.18709305368760631</v>
      </c>
      <c r="AF195" s="87">
        <f t="array" aca="1" ref="AF195" ca="1">IF(AF$168="", "", IF(ISERROR(PRODUCT(1+OFFSET(AF$107, $AU195, 0, 5, 1)%)), "", PRODUCT(1+OFFSET(AF$107, $AU195, 0, 5, 1)%)^(1/5)-1))</f>
        <v>0.13063788853881309</v>
      </c>
      <c r="AG195" s="87"/>
      <c r="AH195" s="87" t="str">
        <f t="array" aca="1" ref="AH195" ca="1">IF(AH$168="", "", IF(ISERROR(PRODUCT(1+OFFSET(AH$107, $AU195, 0, 5, 1)%)), "", PRODUCT(1+OFFSET(AH$107, $AU195, 0, 5, 1)%)^(1/5)-1))</f>
        <v/>
      </c>
      <c r="AI195" s="87" t="str">
        <f t="array" aca="1" ref="AI195" ca="1">IF(AI$168="", "", IF(ISERROR(PRODUCT(1+OFFSET(AI$107, $AU195, 0, 5, 1)%)), "", PRODUCT(1+OFFSET(AI$107, $AU195, 0, 5, 1)%)^(1/5)-1))</f>
        <v/>
      </c>
      <c r="AJ195" s="87"/>
      <c r="AK195" s="87">
        <f t="array" aca="1" ref="AK195" ca="1">IF(AK$168="", "", IF(ISERROR(PRODUCT(1+OFFSET(AK$107, $AU195, 0, 5, 1)%)), "", PRODUCT(1+OFFSET(AK$107, $AU195, 0, 5, 1)%)^(1/5)-1))</f>
        <v>2.4999561073359988E-3</v>
      </c>
      <c r="AL195" s="87">
        <f t="array" aca="1" ref="AL195" ca="1">IF(AL$168="", "", IF(ISERROR(PRODUCT(1+OFFSET(AL$107, $AU195, 0, 5, 1)%)), "", PRODUCT(1+OFFSET(AL$107, $AU195, 0, 5, 1)%)^(1/5)-1))</f>
        <v>9.5799358173704885E-3</v>
      </c>
      <c r="AM195" s="87">
        <f t="array" aca="1" ref="AM195" ca="1">IF(AM$168="", "", IF(ISERROR(PRODUCT(1+OFFSET(AM$107, $AU195, 0, 5, 1)%)), "", PRODUCT(1+OFFSET(AM$107, $AU195, 0, 5, 1)%)^(1/5)-1))</f>
        <v>5.0999482638496296E-3</v>
      </c>
      <c r="AN195" s="87" t="str">
        <f t="array" aca="1" ref="AN195" ca="1">IF(AN$168="", "", IF(ISERROR(PRODUCT(1+OFFSET(AN$107, $AU195, 0, 5, 1)%)), "", PRODUCT(1+OFFSET(AN$107, $AU195, 0, 5, 1)%)^(1/5)-1))</f>
        <v/>
      </c>
      <c r="AO195" s="87">
        <f t="array" aca="1" ref="AO195" ca="1">IF(AO$168="", "", IF(ISERROR(PRODUCT(1+OFFSET(AO$107, $AU195, 0, 5, 1)%)), "", PRODUCT(1+OFFSET(AO$107, $AU195, 0, 5, 1)%)^(1/5)-1))</f>
        <v>4.9796749568560283E-3</v>
      </c>
      <c r="AP195" s="87"/>
      <c r="AQ195" s="87">
        <f t="array" aca="1" ref="AQ195" ca="1">IF(AQ$168="", "", IF(ISERROR(PRODUCT(1+OFFSET(AQ$107, $AU195, 0, 5, 1)%)), "", PRODUCT(1+OFFSET(AQ$107, $AU195, 0, 5, 1)%)^(1/5)-1))</f>
        <v>0.12481632218791372</v>
      </c>
      <c r="AR195" s="87"/>
      <c r="AS195" s="87">
        <f t="array" aca="1" ref="AS195" ca="1">IF(AS$168="", "", IF(ISERROR(PRODUCT(1+OFFSET(AS$107, $AU195, 0, 5, 1)%)), "", PRODUCT(1+OFFSET(AS$107, $AU195, 0, 5, 1)%)^(1/5)-1))</f>
        <v>7.2975257371373781E-2</v>
      </c>
      <c r="AT195" s="87"/>
      <c r="AU195" s="204">
        <f t="shared" si="19"/>
        <v>15</v>
      </c>
    </row>
    <row r="196" spans="2:47" ht="14">
      <c r="E196" s="230" t="str">
        <f t="shared" si="18"/>
        <v>1990-1994</v>
      </c>
      <c r="F196" s="87">
        <f t="array" aca="1" ref="F196" ca="1">IF(F$168="", "", IF(ISERROR(PRODUCT(1+OFFSET(F$107, $AU196, 0, 5, 1)%)), "", PRODUCT(1+OFFSET(F$107, $AU196, 0, 5, 1)%)^(1/5)-1))</f>
        <v>2.5475355597085469E-2</v>
      </c>
      <c r="G196" s="87">
        <f t="array" aca="1" ref="G196" ca="1">IF(G$168="", "", IF(ISERROR(PRODUCT(1+OFFSET(G$107, $AU196, 0, 5, 1)%)), "", PRODUCT(1+OFFSET(G$107, $AU196, 0, 5, 1)%)^(1/5)-1))</f>
        <v>4.4662945406321874E-2</v>
      </c>
      <c r="H196" s="87">
        <f t="array" aca="1" ref="H196" ca="1">IF(H$168="", "", IF(ISERROR(PRODUCT(1+OFFSET(H$107, $AU196, 0, 5, 1)%)), "", PRODUCT(1+OFFSET(H$107, $AU196, 0, 5, 1)%)^(1/5)-1))</f>
        <v>0.12948068061342899</v>
      </c>
      <c r="I196" s="87">
        <f t="array" aca="1" ref="I196" ca="1">IF(I$168="", "", IF(ISERROR(PRODUCT(1+OFFSET(I$107, $AU196, 0, 5, 1)%)), "", PRODUCT(1+OFFSET(I$107, $AU196, 0, 5, 1)%)^(1/5)-1))</f>
        <v>5.7875669060712953E-2</v>
      </c>
      <c r="J196" s="87">
        <f t="array" aca="1" ref="J196" ca="1">IF(J$168="", "", IF(ISERROR(PRODUCT(1+OFFSET(J$107, $AU196, 0, 5, 1)%)), "", PRODUCT(1+OFFSET(J$107, $AU196, 0, 5, 1)%)^(1/5)-1))</f>
        <v>0.25604094907739072</v>
      </c>
      <c r="K196" s="87">
        <f t="array" aca="1" ref="K196" ca="1">IF(K$168="", "", IF(ISERROR(PRODUCT(1+OFFSET(K$107, $AU196, 0, 5, 1)%)), "", PRODUCT(1+OFFSET(K$107, $AU196, 0, 5, 1)%)^(1/5)-1))</f>
        <v>0.10249762031965792</v>
      </c>
      <c r="L196" s="87" t="str">
        <f t="array" aca="1" ref="L196" ca="1">IF(L$168="", "", IF(ISERROR(PRODUCT(1+OFFSET(L$107, $AU196, 0, 5, 1)%)), "", PRODUCT(1+OFFSET(L$107, $AU196, 0, 5, 1)%)^(1/5)-1))</f>
        <v/>
      </c>
      <c r="M196" s="87" t="str">
        <f t="array" aca="1" ref="M196" ca="1">IF(M$168="", "", IF(ISERROR(PRODUCT(1+OFFSET(M$107, $AU196, 0, 5, 1)%)), "", PRODUCT(1+OFFSET(M$107, $AU196, 0, 5, 1)%)^(1/5)-1))</f>
        <v/>
      </c>
      <c r="N196" s="87" t="str">
        <f t="array" aca="1" ref="N196" ca="1">IF(N$168="", "", IF(ISERROR(PRODUCT(1+OFFSET(N$107, $AU196, 0, 5, 1)%)), "", PRODUCT(1+OFFSET(N$107, $AU196, 0, 5, 1)%)^(1/5)-1))</f>
        <v/>
      </c>
      <c r="O196" s="87"/>
      <c r="P196" s="87">
        <f t="array" aca="1" ref="P196" ca="1">IF(P$168="", "", IF(ISERROR(PRODUCT(1+OFFSET(P$107, $AU196, 0, 5, 1)%)), "", PRODUCT(1+OFFSET(P$107, $AU196, 0, 5, 1)%)^(1/5)-1))</f>
        <v>-0.12708992425387278</v>
      </c>
      <c r="Q196" s="87">
        <f t="array" aca="1" ref="Q196" ca="1">IF(Q$168="", "", IF(ISERROR(PRODUCT(1+OFFSET(Q$107, $AU196, 0, 5, 1)%)), "", PRODUCT(1+OFFSET(Q$107, $AU196, 0, 5, 1)%)^(1/5)-1))</f>
        <v>6.8493614328830388E-2</v>
      </c>
      <c r="R196" s="87">
        <f t="array" aca="1" ref="R196" ca="1">IF(R$168="", "", IF(ISERROR(PRODUCT(1+OFFSET(R$107, $AU196, 0, 5, 1)%)), "", PRODUCT(1+OFFSET(R$107, $AU196, 0, 5, 1)%)^(1/5)-1))</f>
        <v>6.4753698520597647E-2</v>
      </c>
      <c r="S196" s="87"/>
      <c r="T196" s="87">
        <f t="array" aca="1" ref="T196" ca="1">IF(T$168="", "", IF(ISERROR(PRODUCT(1+OFFSET(T$107, $AU196, 0, 5, 1)%)), "", PRODUCT(1+OFFSET(T$107, $AU196, 0, 5, 1)%)^(1/5)-1))</f>
        <v>3.6691925008884851E-2</v>
      </c>
      <c r="U196" s="87" t="str">
        <f t="array" aca="1" ref="U196" ca="1">IF(U$168="", "", IF(ISERROR(PRODUCT(1+OFFSET(U$107, $AU196, 0, 5, 1)%)), "", PRODUCT(1+OFFSET(U$107, $AU196, 0, 5, 1)%)^(1/5)-1))</f>
        <v/>
      </c>
      <c r="V196" s="87"/>
      <c r="W196" s="87">
        <f t="array" aca="1" ref="W196" ca="1">IF(W$168="", "", IF(ISERROR(PRODUCT(1+OFFSET(W$107, $AU196, 0, 5, 1)%)), "", PRODUCT(1+OFFSET(W$107, $AU196, 0, 5, 1)%)^(1/5)-1))</f>
        <v>0.12020949124771052</v>
      </c>
      <c r="X196" s="87">
        <f t="array" aca="1" ref="X196" ca="1">IF(X$168="", "", IF(ISERROR(PRODUCT(1+OFFSET(X$107, $AU196, 0, 5, 1)%)), "", PRODUCT(1+OFFSET(X$107, $AU196, 0, 5, 1)%)^(1/5)-1))</f>
        <v>0.12771670739771457</v>
      </c>
      <c r="Y196" s="87">
        <f t="array" aca="1" ref="Y196" ca="1">IF(Y$168="", "", IF(ISERROR(PRODUCT(1+OFFSET(Y$107, $AU196, 0, 5, 1)%)), "", PRODUCT(1+OFFSET(Y$107, $AU196, 0, 5, 1)%)^(1/5)-1))</f>
        <v>0.10670769652639089</v>
      </c>
      <c r="Z196" s="87">
        <f t="array" aca="1" ref="Z196" ca="1">IF(Z$168="", "", IF(ISERROR(PRODUCT(1+OFFSET(Z$107, $AU196, 0, 5, 1)%)), "", PRODUCT(1+OFFSET(Z$107, $AU196, 0, 5, 1)%)^(1/5)-1))</f>
        <v>8.8559564848358141E-2</v>
      </c>
      <c r="AA196" s="87">
        <f t="array" aca="1" ref="AA196" ca="1">IF(AA$168="", "", IF(ISERROR(PRODUCT(1+OFFSET(AA$107, $AU196, 0, 5, 1)%)), "", PRODUCT(1+OFFSET(AA$107, $AU196, 0, 5, 1)%)^(1/5)-1))</f>
        <v>3.8781068358513249E-2</v>
      </c>
      <c r="AB196" s="87">
        <f t="array" aca="1" ref="AB196" ca="1">IF(AB$168="", "", IF(ISERROR(PRODUCT(1+OFFSET(AB$107, $AU196, 0, 5, 1)%)), "", PRODUCT(1+OFFSET(AB$107, $AU196, 0, 5, 1)%)^(1/5)-1))</f>
        <v>5.0338415248675439E-2</v>
      </c>
      <c r="AC196" s="87"/>
      <c r="AD196" s="87">
        <f t="array" aca="1" ref="AD196" ca="1">IF(AD$168="", "", IF(ISERROR(PRODUCT(1+OFFSET(AD$107, $AU196, 0, 5, 1)%)), "", PRODUCT(1+OFFSET(AD$107, $AU196, 0, 5, 1)%)^(1/5)-1))</f>
        <v>6.9972568186916106E-2</v>
      </c>
      <c r="AE196" s="87">
        <f t="array" aca="1" ref="AE196" ca="1">IF(AE$168="", "", IF(ISERROR(PRODUCT(1+OFFSET(AE$107, $AU196, 0, 5, 1)%)), "", PRODUCT(1+OFFSET(AE$107, $AU196, 0, 5, 1)%)^(1/5)-1))</f>
        <v>8.3252403969051425E-2</v>
      </c>
      <c r="AF196" s="87">
        <f t="array" aca="1" ref="AF196" ca="1">IF(AF$168="", "", IF(ISERROR(PRODUCT(1+OFFSET(AF$107, $AU196, 0, 5, 1)%)), "", PRODUCT(1+OFFSET(AF$107, $AU196, 0, 5, 1)%)^(1/5)-1))</f>
        <v>-8.2855973977145059E-3</v>
      </c>
      <c r="AG196" s="87"/>
      <c r="AH196" s="87" t="str">
        <f t="array" aca="1" ref="AH196" ca="1">IF(AH$168="", "", IF(ISERROR(PRODUCT(1+OFFSET(AH$107, $AU196, 0, 5, 1)%)), "", PRODUCT(1+OFFSET(AH$107, $AU196, 0, 5, 1)%)^(1/5)-1))</f>
        <v/>
      </c>
      <c r="AI196" s="87" t="str">
        <f t="array" aca="1" ref="AI196" ca="1">IF(AI$168="", "", IF(ISERROR(PRODUCT(1+OFFSET(AI$107, $AU196, 0, 5, 1)%)), "", PRODUCT(1+OFFSET(AI$107, $AU196, 0, 5, 1)%)^(1/5)-1))</f>
        <v/>
      </c>
      <c r="AJ196" s="87"/>
      <c r="AK196" s="87">
        <f t="array" aca="1" ref="AK196" ca="1">IF(AK$168="", "", IF(ISERROR(PRODUCT(1+OFFSET(AK$107, $AU196, 0, 5, 1)%)), "", PRODUCT(1+OFFSET(AK$107, $AU196, 0, 5, 1)%)^(1/5)-1))</f>
        <v>1.9799932140429632E-3</v>
      </c>
      <c r="AL196" s="87">
        <f t="array" aca="1" ref="AL196" ca="1">IF(AL$168="", "", IF(ISERROR(PRODUCT(1+OFFSET(AL$107, $AU196, 0, 5, 1)%)), "", PRODUCT(1+OFFSET(AL$107, $AU196, 0, 5, 1)%)^(1/5)-1))</f>
        <v>2.0998663393212436E-3</v>
      </c>
      <c r="AM196" s="87">
        <f t="array" aca="1" ref="AM196" ca="1">IF(AM$168="", "", IF(ISERROR(PRODUCT(1+OFFSET(AM$107, $AU196, 0, 5, 1)%)), "", PRODUCT(1+OFFSET(AM$107, $AU196, 0, 5, 1)%)^(1/5)-1))</f>
        <v>3.9599410281685454E-3</v>
      </c>
      <c r="AN196" s="87">
        <f t="array" aca="1" ref="AN196" ca="1">IF(AN$168="", "", IF(ISERROR(PRODUCT(1+OFFSET(AN$107, $AU196, 0, 5, 1)%)), "", PRODUCT(1+OFFSET(AN$107, $AU196, 0, 5, 1)%)^(1/5)-1))</f>
        <v>1.8599848281235509E-3</v>
      </c>
      <c r="AO196" s="87">
        <f t="array" aca="1" ref="AO196" ca="1">IF(AO$168="", "", IF(ISERROR(PRODUCT(1+OFFSET(AO$107, $AU196, 0, 5, 1)%)), "", PRODUCT(1+OFFSET(AO$107, $AU196, 0, 5, 1)%)^(1/5)-1))</f>
        <v>3.5999362498171372E-3</v>
      </c>
      <c r="AP196" s="87"/>
      <c r="AQ196" s="87">
        <f t="array" aca="1" ref="AQ196" ca="1">IF(AQ$168="", "", IF(ISERROR(PRODUCT(1+OFFSET(AQ$107, $AU196, 0, 5, 1)%)), "", PRODUCT(1+OFFSET(AQ$107, $AU196, 0, 5, 1)%)^(1/5)-1))</f>
        <v>8.6693523864079136E-2</v>
      </c>
      <c r="AR196" s="87"/>
      <c r="AS196" s="87">
        <f t="array" aca="1" ref="AS196" ca="1">IF(AS$168="", "", IF(ISERROR(PRODUCT(1+OFFSET(AS$107, $AU196, 0, 5, 1)%)), "", PRODUCT(1+OFFSET(AS$107, $AU196, 0, 5, 1)%)^(1/5)-1))</f>
        <v>9.2170012637795562E-3</v>
      </c>
      <c r="AT196" s="87"/>
      <c r="AU196" s="204">
        <f t="shared" si="19"/>
        <v>20</v>
      </c>
    </row>
    <row r="197" spans="2:47" ht="14">
      <c r="E197" s="230" t="str">
        <f t="shared" si="18"/>
        <v>1995-1999</v>
      </c>
      <c r="F197" s="87">
        <f t="array" aca="1" ref="F197" ca="1">IF(F$168="", "", IF(ISERROR(PRODUCT(1+OFFSET(F$107, $AU197, 0, 5, 1)%)), "", PRODUCT(1+OFFSET(F$107, $AU197, 0, 5, 1)%)^(1/5)-1))</f>
        <v>1.6589826121768514E-2</v>
      </c>
      <c r="G197" s="87">
        <f t="array" aca="1" ref="G197" ca="1">IF(G$168="", "", IF(ISERROR(PRODUCT(1+OFFSET(G$107, $AU197, 0, 5, 1)%)), "", PRODUCT(1+OFFSET(G$107, $AU197, 0, 5, 1)%)^(1/5)-1))</f>
        <v>0.16966682250868437</v>
      </c>
      <c r="H197" s="87">
        <f t="array" aca="1" ref="H197" ca="1">IF(H$168="", "", IF(ISERROR(PRODUCT(1+OFFSET(H$107, $AU197, 0, 5, 1)%)), "", PRODUCT(1+OFFSET(H$107, $AU197, 0, 5, 1)%)^(1/5)-1))</f>
        <v>0.29313017176677492</v>
      </c>
      <c r="I197" s="87">
        <f t="array" aca="1" ref="I197" ca="1">IF(I$168="", "", IF(ISERROR(PRODUCT(1+OFFSET(I$107, $AU197, 0, 5, 1)%)), "", PRODUCT(1+OFFSET(I$107, $AU197, 0, 5, 1)%)^(1/5)-1))</f>
        <v>0.13804835640963753</v>
      </c>
      <c r="J197" s="87">
        <f t="array" aca="1" ref="J197" ca="1">IF(J$168="", "", IF(ISERROR(PRODUCT(1+OFFSET(J$107, $AU197, 0, 5, 1)%)), "", PRODUCT(1+OFFSET(J$107, $AU197, 0, 5, 1)%)^(1/5)-1))</f>
        <v>2.5729379310928335E-2</v>
      </c>
      <c r="K197" s="87">
        <f t="array" aca="1" ref="K197" ca="1">IF(K$168="", "", IF(ISERROR(PRODUCT(1+OFFSET(K$107, $AU197, 0, 5, 1)%)), "", PRODUCT(1+OFFSET(K$107, $AU197, 0, 5, 1)%)^(1/5)-1))</f>
        <v>9.9166040505602959E-2</v>
      </c>
      <c r="L197" s="87" t="str">
        <f t="array" aca="1" ref="L197" ca="1">IF(L$168="", "", IF(ISERROR(PRODUCT(1+OFFSET(L$107, $AU197, 0, 5, 1)%)), "", PRODUCT(1+OFFSET(L$107, $AU197, 0, 5, 1)%)^(1/5)-1))</f>
        <v/>
      </c>
      <c r="M197" s="87" t="str">
        <f t="array" aca="1" ref="M197" ca="1">IF(M$168="", "", IF(ISERROR(PRODUCT(1+OFFSET(M$107, $AU197, 0, 5, 1)%)), "", PRODUCT(1+OFFSET(M$107, $AU197, 0, 5, 1)%)^(1/5)-1))</f>
        <v/>
      </c>
      <c r="N197" s="87" t="str">
        <f t="array" aca="1" ref="N197" ca="1">IF(N$168="", "", IF(ISERROR(PRODUCT(1+OFFSET(N$107, $AU197, 0, 5, 1)%)), "", PRODUCT(1+OFFSET(N$107, $AU197, 0, 5, 1)%)^(1/5)-1))</f>
        <v/>
      </c>
      <c r="O197" s="87"/>
      <c r="P197" s="87">
        <f t="array" aca="1" ref="P197" ca="1">IF(P$168="", "", IF(ISERROR(PRODUCT(1+OFFSET(P$107, $AU197, 0, 5, 1)%)), "", PRODUCT(1+OFFSET(P$107, $AU197, 0, 5, 1)%)^(1/5)-1))</f>
        <v>-8.1290315573512295E-3</v>
      </c>
      <c r="Q197" s="87">
        <f t="array" aca="1" ref="Q197" ca="1">IF(Q$168="", "", IF(ISERROR(PRODUCT(1+OFFSET(Q$107, $AU197, 0, 5, 1)%)), "", PRODUCT(1+OFFSET(Q$107, $AU197, 0, 5, 1)%)^(1/5)-1))</f>
        <v>0.24559922590244687</v>
      </c>
      <c r="R197" s="87">
        <f t="array" aca="1" ref="R197" ca="1">IF(R$168="", "", IF(ISERROR(PRODUCT(1+OFFSET(R$107, $AU197, 0, 5, 1)%)), "", PRODUCT(1+OFFSET(R$107, $AU197, 0, 5, 1)%)^(1/5)-1))</f>
        <v>0.25101250734919511</v>
      </c>
      <c r="S197" s="87"/>
      <c r="T197" s="87">
        <f t="array" aca="1" ref="T197" ca="1">IF(T$168="", "", IF(ISERROR(PRODUCT(1+OFFSET(T$107, $AU197, 0, 5, 1)%)), "", PRODUCT(1+OFFSET(T$107, $AU197, 0, 5, 1)%)^(1/5)-1))</f>
        <v>0.19759736825673979</v>
      </c>
      <c r="U197" s="87" t="str">
        <f t="array" aca="1" ref="U197" ca="1">IF(U$168="", "", IF(ISERROR(PRODUCT(1+OFFSET(U$107, $AU197, 0, 5, 1)%)), "", PRODUCT(1+OFFSET(U$107, $AU197, 0, 5, 1)%)^(1/5)-1))</f>
        <v/>
      </c>
      <c r="V197" s="87"/>
      <c r="W197" s="87">
        <f t="array" aca="1" ref="W197" ca="1">IF(W$168="", "", IF(ISERROR(PRODUCT(1+OFFSET(W$107, $AU197, 0, 5, 1)%)), "", PRODUCT(1+OFFSET(W$107, $AU197, 0, 5, 1)%)^(1/5)-1))</f>
        <v>0.26243300221360544</v>
      </c>
      <c r="X197" s="87">
        <f t="array" aca="1" ref="X197" ca="1">IF(X$168="", "", IF(ISERROR(PRODUCT(1+OFFSET(X$107, $AU197, 0, 5, 1)%)), "", PRODUCT(1+OFFSET(X$107, $AU197, 0, 5, 1)%)^(1/5)-1))</f>
        <v>0.18637860391860861</v>
      </c>
      <c r="Y197" s="87">
        <f t="array" aca="1" ref="Y197" ca="1">IF(Y$168="", "", IF(ISERROR(PRODUCT(1+OFFSET(Y$107, $AU197, 0, 5, 1)%)), "", PRODUCT(1+OFFSET(Y$107, $AU197, 0, 5, 1)%)^(1/5)-1))</f>
        <v>0.17835892480311322</v>
      </c>
      <c r="Z197" s="87">
        <f t="array" aca="1" ref="Z197" ca="1">IF(Z$168="", "", IF(ISERROR(PRODUCT(1+OFFSET(Z$107, $AU197, 0, 5, 1)%)), "", PRODUCT(1+OFFSET(Z$107, $AU197, 0, 5, 1)%)^(1/5)-1))</f>
        <v>8.3107588378853015E-2</v>
      </c>
      <c r="AA197" s="87">
        <f t="array" aca="1" ref="AA197" ca="1">IF(AA$168="", "", IF(ISERROR(PRODUCT(1+OFFSET(AA$107, $AU197, 0, 5, 1)%)), "", PRODUCT(1+OFFSET(AA$107, $AU197, 0, 5, 1)%)^(1/5)-1))</f>
        <v>0.10907519318724379</v>
      </c>
      <c r="AB197" s="87">
        <f t="array" aca="1" ref="AB197" ca="1">IF(AB$168="", "", IF(ISERROR(PRODUCT(1+OFFSET(AB$107, $AU197, 0, 5, 1)%)), "", PRODUCT(1+OFFSET(AB$107, $AU197, 0, 5, 1)%)^(1/5)-1))</f>
        <v>5.3872799866635512E-2</v>
      </c>
      <c r="AC197" s="87"/>
      <c r="AD197" s="87">
        <f t="array" aca="1" ref="AD197" ca="1">IF(AD$168="", "", IF(ISERROR(PRODUCT(1+OFFSET(AD$107, $AU197, 0, 5, 1)%)), "", PRODUCT(1+OFFSET(AD$107, $AU197, 0, 5, 1)%)^(1/5)-1))</f>
        <v>0.25327416785181245</v>
      </c>
      <c r="AE197" s="87">
        <f t="array" aca="1" ref="AE197" ca="1">IF(AE$168="", "", IF(ISERROR(PRODUCT(1+OFFSET(AE$107, $AU197, 0, 5, 1)%)), "", PRODUCT(1+OFFSET(AE$107, $AU197, 0, 5, 1)%)^(1/5)-1))</f>
        <v>0.24888105977378072</v>
      </c>
      <c r="AF197" s="87">
        <f t="array" aca="1" ref="AF197" ca="1">IF(AF$168="", "", IF(ISERROR(PRODUCT(1+OFFSET(AF$107, $AU197, 0, 5, 1)%)), "", PRODUCT(1+OFFSET(AF$107, $AU197, 0, 5, 1)%)^(1/5)-1))</f>
        <v>-0.1169517298076983</v>
      </c>
      <c r="AG197" s="87"/>
      <c r="AH197" s="87" t="str">
        <f t="array" aca="1" ref="AH197" ca="1">IF(AH$168="", "", IF(ISERROR(PRODUCT(1+OFFSET(AH$107, $AU197, 0, 5, 1)%)), "", PRODUCT(1+OFFSET(AH$107, $AU197, 0, 5, 1)%)^(1/5)-1))</f>
        <v/>
      </c>
      <c r="AI197" s="87" t="str">
        <f t="array" aca="1" ref="AI197" ca="1">IF(AI$168="", "", IF(ISERROR(PRODUCT(1+OFFSET(AI$107, $AU197, 0, 5, 1)%)), "", PRODUCT(1+OFFSET(AI$107, $AU197, 0, 5, 1)%)^(1/5)-1))</f>
        <v/>
      </c>
      <c r="AJ197" s="87"/>
      <c r="AK197" s="87">
        <f t="array" aca="1" ref="AK197" ca="1">IF(AK$168="", "", IF(ISERROR(PRODUCT(1+OFFSET(AK$107, $AU197, 0, 5, 1)%)), "", PRODUCT(1+OFFSET(AK$107, $AU197, 0, 5, 1)%)^(1/5)-1))</f>
        <v>1.8999960075856137E-3</v>
      </c>
      <c r="AL197" s="87">
        <f t="array" aca="1" ref="AL197" ca="1">IF(AL$168="", "", IF(ISERROR(PRODUCT(1+OFFSET(AL$107, $AU197, 0, 5, 1)%)), "", PRODUCT(1+OFFSET(AL$107, $AU197, 0, 5, 1)%)^(1/5)-1))</f>
        <v>2.4399968076456169E-3</v>
      </c>
      <c r="AM197" s="87">
        <f t="array" aca="1" ref="AM197" ca="1">IF(AM$168="", "", IF(ISERROR(PRODUCT(1+OFFSET(AM$107, $AU197, 0, 5, 1)%)), "", PRODUCT(1+OFFSET(AM$107, $AU197, 0, 5, 1)%)^(1/5)-1))</f>
        <v>5.1399152579401086E-3</v>
      </c>
      <c r="AN197" s="87">
        <f t="array" aca="1" ref="AN197" ca="1">IF(AN$168="", "", IF(ISERROR(PRODUCT(1+OFFSET(AN$107, $AU197, 0, 5, 1)%)), "", PRODUCT(1+OFFSET(AN$107, $AU197, 0, 5, 1)%)^(1/5)-1))</f>
        <v>2.0000000000000018E-3</v>
      </c>
      <c r="AO197" s="87">
        <f t="array" aca="1" ref="AO197" ca="1">IF(AO$168="", "", IF(ISERROR(PRODUCT(1+OFFSET(AO$107, $AU197, 0, 5, 1)%)), "", PRODUCT(1+OFFSET(AO$107, $AU197, 0, 5, 1)%)^(1/5)-1))</f>
        <v>3.0799912273069552E-3</v>
      </c>
      <c r="AP197" s="87"/>
      <c r="AQ197" s="87">
        <f t="array" aca="1" ref="AQ197" ca="1">IF(AQ$168="", "", IF(ISERROR(PRODUCT(1+OFFSET(AQ$107, $AU197, 0, 5, 1)%)), "", PRODUCT(1+OFFSET(AQ$107, $AU197, 0, 5, 1)%)^(1/5)-1))</f>
        <v>4.0930483065363843E-2</v>
      </c>
      <c r="AR197" s="87"/>
      <c r="AS197" s="87">
        <f t="array" aca="1" ref="AS197" ca="1">IF(AS$168="", "", IF(ISERROR(PRODUCT(1+OFFSET(AS$107, $AU197, 0, 5, 1)%)), "", PRODUCT(1+OFFSET(AS$107, $AU197, 0, 5, 1)%)^(1/5)-1))</f>
        <v>4.4537921148568804E-2</v>
      </c>
      <c r="AT197" s="87"/>
      <c r="AU197" s="204">
        <f t="shared" si="19"/>
        <v>25</v>
      </c>
    </row>
    <row r="198" spans="2:47" ht="14">
      <c r="E198" s="230" t="str">
        <f t="shared" si="18"/>
        <v>2000-2004</v>
      </c>
      <c r="F198" s="87">
        <f t="array" aca="1" ref="F198" ca="1">IF(F$168="", "", IF(ISERROR(PRODUCT(1+OFFSET(F$107, $AU198, 0, 5, 1)%)), "", PRODUCT(1+OFFSET(F$107, $AU198, 0, 5, 1)%)^(1/5)-1))</f>
        <v>2.3811972726320851E-2</v>
      </c>
      <c r="G198" s="87">
        <f t="array" aca="1" ref="G198" ca="1">IF(G$168="", "", IF(ISERROR(PRODUCT(1+OFFSET(G$107, $AU198, 0, 5, 1)%)), "", PRODUCT(1+OFFSET(G$107, $AU198, 0, 5, 1)%)^(1/5)-1))</f>
        <v>3.5906085443487834E-2</v>
      </c>
      <c r="H198" s="87">
        <f t="array" aca="1" ref="H198" ca="1">IF(H$168="", "", IF(ISERROR(PRODUCT(1+OFFSET(H$107, $AU198, 0, 5, 1)%)), "", PRODUCT(1+OFFSET(H$107, $AU198, 0, 5, 1)%)^(1/5)-1))</f>
        <v>-5.7961211748671304E-2</v>
      </c>
      <c r="I198" s="87">
        <f t="array" aca="1" ref="I198" ca="1">IF(I$168="", "", IF(ISERROR(PRODUCT(1+OFFSET(I$107, $AU198, 0, 5, 1)%)), "", PRODUCT(1+OFFSET(I$107, $AU198, 0, 5, 1)%)^(1/5)-1))</f>
        <v>-4.3684681101154865E-2</v>
      </c>
      <c r="J198" s="87">
        <f t="array" aca="1" ref="J198" ca="1">IF(J$168="", "", IF(ISERROR(PRODUCT(1+OFFSET(J$107, $AU198, 0, 5, 1)%)), "", PRODUCT(1+OFFSET(J$107, $AU198, 0, 5, 1)%)^(1/5)-1))</f>
        <v>8.6356490355059545E-3</v>
      </c>
      <c r="K198" s="87">
        <f t="array" aca="1" ref="K198" ca="1">IF(K$168="", "", IF(ISERROR(PRODUCT(1+OFFSET(K$107, $AU198, 0, 5, 1)%)), "", PRODUCT(1+OFFSET(K$107, $AU198, 0, 5, 1)%)^(1/5)-1))</f>
        <v>8.1528939003506107E-2</v>
      </c>
      <c r="L198" s="87" t="str">
        <f t="array" aca="1" ref="L198" ca="1">IF(L$168="", "", IF(ISERROR(PRODUCT(1+OFFSET(L$107, $AU198, 0, 5, 1)%)), "", PRODUCT(1+OFFSET(L$107, $AU198, 0, 5, 1)%)^(1/5)-1))</f>
        <v/>
      </c>
      <c r="M198" s="87" t="str">
        <f t="array" aca="1" ref="M198" ca="1">IF(M$168="", "", IF(ISERROR(PRODUCT(1+OFFSET(M$107, $AU198, 0, 5, 1)%)), "", PRODUCT(1+OFFSET(M$107, $AU198, 0, 5, 1)%)^(1/5)-1))</f>
        <v/>
      </c>
      <c r="N198" s="87" t="str">
        <f t="array" aca="1" ref="N198" ca="1">IF(N$168="", "", IF(ISERROR(PRODUCT(1+OFFSET(N$107, $AU198, 0, 5, 1)%)), "", PRODUCT(1+OFFSET(N$107, $AU198, 0, 5, 1)%)^(1/5)-1))</f>
        <v/>
      </c>
      <c r="O198" s="87"/>
      <c r="P198" s="87">
        <f t="array" aca="1" ref="P198" ca="1">IF(P$168="", "", IF(ISERROR(PRODUCT(1+OFFSET(P$107, $AU198, 0, 5, 1)%)), "", PRODUCT(1+OFFSET(P$107, $AU198, 0, 5, 1)%)^(1/5)-1))</f>
        <v>-9.5091646635152238E-2</v>
      </c>
      <c r="Q198" s="87">
        <f t="array" aca="1" ref="Q198" ca="1">IF(Q$168="", "", IF(ISERROR(PRODUCT(1+OFFSET(Q$107, $AU198, 0, 5, 1)%)), "", PRODUCT(1+OFFSET(Q$107, $AU198, 0, 5, 1)%)^(1/5)-1))</f>
        <v>-1.2743074981762859E-2</v>
      </c>
      <c r="R198" s="87">
        <f t="array" aca="1" ref="R198" ca="1">IF(R$168="", "", IF(ISERROR(PRODUCT(1+OFFSET(R$107, $AU198, 0, 5, 1)%)), "", PRODUCT(1+OFFSET(R$107, $AU198, 0, 5, 1)%)^(1/5)-1))</f>
        <v>-3.6878228041304251E-2</v>
      </c>
      <c r="S198" s="87"/>
      <c r="T198" s="87">
        <f t="array" aca="1" ref="T198" ca="1">IF(T$168="", "", IF(ISERROR(PRODUCT(1+OFFSET(T$107, $AU198, 0, 5, 1)%)), "", PRODUCT(1+OFFSET(T$107, $AU198, 0, 5, 1)%)^(1/5)-1))</f>
        <v>-2.448200271498413E-2</v>
      </c>
      <c r="U198" s="87">
        <f t="array" aca="1" ref="U198" ca="1">IF(U$168="", "", IF(ISERROR(PRODUCT(1+OFFSET(U$107, $AU198, 0, 5, 1)%)), "", PRODUCT(1+OFFSET(U$107, $AU198, 0, 5, 1)%)^(1/5)-1))</f>
        <v>-2.1826881880322224E-2</v>
      </c>
      <c r="V198" s="87"/>
      <c r="W198" s="87">
        <f t="array" aca="1" ref="W198" ca="1">IF(W$168="", "", IF(ISERROR(PRODUCT(1+OFFSET(W$107, $AU198, 0, 5, 1)%)), "", PRODUCT(1+OFFSET(W$107, $AU198, 0, 5, 1)%)^(1/5)-1))</f>
        <v>-3.8724246417769503E-2</v>
      </c>
      <c r="X198" s="87">
        <f t="array" aca="1" ref="X198" ca="1">IF(X$168="", "", IF(ISERROR(PRODUCT(1+OFFSET(X$107, $AU198, 0, 5, 1)%)), "", PRODUCT(1+OFFSET(X$107, $AU198, 0, 5, 1)%)^(1/5)-1))</f>
        <v>6.3307909711556754E-2</v>
      </c>
      <c r="Y198" s="87">
        <f t="array" aca="1" ref="Y198" ca="1">IF(Y$168="", "", IF(ISERROR(PRODUCT(1+OFFSET(Y$107, $AU198, 0, 5, 1)%)), "", PRODUCT(1+OFFSET(Y$107, $AU198, 0, 5, 1)%)^(1/5)-1))</f>
        <v>6.9816266966287621E-2</v>
      </c>
      <c r="Z198" s="87">
        <f t="array" aca="1" ref="Z198" ca="1">IF(Z$168="", "", IF(ISERROR(PRODUCT(1+OFFSET(Z$107, $AU198, 0, 5, 1)%)), "", PRODUCT(1+OFFSET(Z$107, $AU198, 0, 5, 1)%)^(1/5)-1))</f>
        <v>9.9240990726898959E-2</v>
      </c>
      <c r="AA198" s="87">
        <f t="array" aca="1" ref="AA198" ca="1">IF(AA$168="", "", IF(ISERROR(PRODUCT(1+OFFSET(AA$107, $AU198, 0, 5, 1)%)), "", PRODUCT(1+OFFSET(AA$107, $AU198, 0, 5, 1)%)^(1/5)-1))</f>
        <v>3.2124839504341862E-2</v>
      </c>
      <c r="AB198" s="87">
        <f t="array" aca="1" ref="AB198" ca="1">IF(AB$168="", "", IF(ISERROR(PRODUCT(1+OFFSET(AB$107, $AU198, 0, 5, 1)%)), "", PRODUCT(1+OFFSET(AB$107, $AU198, 0, 5, 1)%)^(1/5)-1))</f>
        <v>2.8008372165860163E-2</v>
      </c>
      <c r="AC198" s="87"/>
      <c r="AD198" s="87">
        <f t="array" aca="1" ref="AD198" ca="1">IF(AD$168="", "", IF(ISERROR(PRODUCT(1+OFFSET(AD$107, $AU198, 0, 5, 1)%)), "", PRODUCT(1+OFFSET(AD$107, $AU198, 0, 5, 1)%)^(1/5)-1))</f>
        <v>-4.4619627822308772E-3</v>
      </c>
      <c r="AE198" s="87">
        <f t="array" aca="1" ref="AE198" ca="1">IF(AE$168="", "", IF(ISERROR(PRODUCT(1+OFFSET(AE$107, $AU198, 0, 5, 1)%)), "", PRODUCT(1+OFFSET(AE$107, $AU198, 0, 5, 1)%)^(1/5)-1))</f>
        <v>-2.3750145769668496E-2</v>
      </c>
      <c r="AF198" s="87">
        <f t="array" aca="1" ref="AF198" ca="1">IF(AF$168="", "", IF(ISERROR(PRODUCT(1+OFFSET(AF$107, $AU198, 0, 5, 1)%)), "", PRODUCT(1+OFFSET(AF$107, $AU198, 0, 5, 1)%)^(1/5)-1))</f>
        <v>0.17088186777741687</v>
      </c>
      <c r="AG198" s="87"/>
      <c r="AH198" s="87" t="str">
        <f t="array" aca="1" ref="AH198" ca="1">IF(AH$168="", "", IF(ISERROR(PRODUCT(1+OFFSET(AH$107, $AU198, 0, 5, 1)%)), "", PRODUCT(1+OFFSET(AH$107, $AU198, 0, 5, 1)%)^(1/5)-1))</f>
        <v/>
      </c>
      <c r="AI198" s="87" t="str">
        <f t="array" aca="1" ref="AI198" ca="1">IF(AI$168="", "", IF(ISERROR(PRODUCT(1+OFFSET(AI$107, $AU198, 0, 5, 1)%)), "", PRODUCT(1+OFFSET(AI$107, $AU198, 0, 5, 1)%)^(1/5)-1))</f>
        <v/>
      </c>
      <c r="AJ198" s="87"/>
      <c r="AK198" s="87">
        <f t="array" aca="1" ref="AK198" ca="1">IF(AK$168="", "", IF(ISERROR(PRODUCT(1+OFFSET(AK$107, $AU198, 0, 5, 1)%)), "", PRODUCT(1+OFFSET(AK$107, $AU198, 0, 5, 1)%)^(1/5)-1))</f>
        <v>1.8000000000000238E-3</v>
      </c>
      <c r="AL198" s="87">
        <f t="array" aca="1" ref="AL198" ca="1">IF(AL$168="", "", IF(ISERROR(PRODUCT(1+OFFSET(AL$107, $AU198, 0, 5, 1)%)), "", PRODUCT(1+OFFSET(AL$107, $AU198, 0, 5, 1)%)^(1/5)-1))</f>
        <v>2.6199872314105477E-3</v>
      </c>
      <c r="AM198" s="87">
        <f t="array" aca="1" ref="AM198" ca="1">IF(AM$168="", "", IF(ISERROR(PRODUCT(1+OFFSET(AM$107, $AU198, 0, 5, 1)%)), "", PRODUCT(1+OFFSET(AM$107, $AU198, 0, 5, 1)%)^(1/5)-1))</f>
        <v>5.9998906422185083E-3</v>
      </c>
      <c r="AN198" s="87">
        <f t="array" aca="1" ref="AN198" ca="1">IF(AN$168="", "", IF(ISERROR(PRODUCT(1+OFFSET(AN$107, $AU198, 0, 5, 1)%)), "", PRODUCT(1+OFFSET(AN$107, $AU198, 0, 5, 1)%)^(1/5)-1))</f>
        <v>2.1599968066421393E-3</v>
      </c>
      <c r="AO198" s="87">
        <f t="array" aca="1" ref="AO198" ca="1">IF(AO$168="", "", IF(ISERROR(PRODUCT(1+OFFSET(AO$107, $AU198, 0, 5, 1)%)), "", PRODUCT(1+OFFSET(AO$107, $AU198, 0, 5, 1)%)^(1/5)-1))</f>
        <v>3.3999700996674154E-3</v>
      </c>
      <c r="AP198" s="87"/>
      <c r="AQ198" s="87">
        <f t="array" aca="1" ref="AQ198" ca="1">IF(AQ$168="", "", IF(ISERROR(PRODUCT(1+OFFSET(AQ$107, $AU198, 0, 5, 1)%)), "", PRODUCT(1+OFFSET(AQ$107, $AU198, 0, 5, 1)%)^(1/5)-1))</f>
        <v>0</v>
      </c>
      <c r="AR198" s="87"/>
      <c r="AS198" s="87">
        <f t="array" aca="1" ref="AS198" ca="1">IF(AS$168="", "", IF(ISERROR(PRODUCT(1+OFFSET(AS$107, $AU198, 0, 5, 1)%)), "", PRODUCT(1+OFFSET(AS$107, $AU198, 0, 5, 1)%)^(1/5)-1))</f>
        <v>9.7646175290123205E-2</v>
      </c>
      <c r="AT198" s="87"/>
      <c r="AU198" s="204">
        <f t="shared" si="19"/>
        <v>30</v>
      </c>
    </row>
    <row r="199" spans="2:47" ht="14">
      <c r="E199" s="230" t="str">
        <f t="shared" si="18"/>
        <v>2005-2009</v>
      </c>
      <c r="F199" s="87">
        <f t="array" aca="1" ref="F199" ca="1">IF(F$168="", "", IF(ISERROR(PRODUCT(1+OFFSET(F$107, $AU199, 0, 5, 1)%)), "", PRODUCT(1+OFFSET(F$107, $AU199, 0, 5, 1)%)^(1/5)-1))</f>
        <v>1.723256616893809E-2</v>
      </c>
      <c r="G199" s="87">
        <f t="array" aca="1" ref="G199" ca="1">IF(G$168="", "", IF(ISERROR(PRODUCT(1+OFFSET(G$107, $AU199, 0, 5, 1)%)), "", PRODUCT(1+OFFSET(G$107, $AU199, 0, 5, 1)%)^(1/5)-1))</f>
        <v>7.6664657291960037E-2</v>
      </c>
      <c r="H199" s="87">
        <f t="array" aca="1" ref="H199" ca="1">IF(H$168="", "", IF(ISERROR(PRODUCT(1+OFFSET(H$107, $AU199, 0, 5, 1)%)), "", PRODUCT(1+OFFSET(H$107, $AU199, 0, 5, 1)%)^(1/5)-1))</f>
        <v>-2.263577748705381E-2</v>
      </c>
      <c r="I199" s="87">
        <f t="array" aca="1" ref="I199" ca="1">IF(I$168="", "", IF(ISERROR(PRODUCT(1+OFFSET(I$107, $AU199, 0, 5, 1)%)), "", PRODUCT(1+OFFSET(I$107, $AU199, 0, 5, 1)%)^(1/5)-1))</f>
        <v>1.2786229442187658E-2</v>
      </c>
      <c r="J199" s="87">
        <f t="array" aca="1" ref="J199" ca="1">IF(J$168="", "", IF(ISERROR(PRODUCT(1+OFFSET(J$107, $AU199, 0, 5, 1)%)), "", PRODUCT(1+OFFSET(J$107, $AU199, 0, 5, 1)%)^(1/5)-1))</f>
        <v>0.12819151636781223</v>
      </c>
      <c r="K199" s="87">
        <f t="array" aca="1" ref="K199" ca="1">IF(K$168="", "", IF(ISERROR(PRODUCT(1+OFFSET(K$107, $AU199, 0, 5, 1)%)), "", PRODUCT(1+OFFSET(K$107, $AU199, 0, 5, 1)%)^(1/5)-1))</f>
        <v>5.2136934601895613E-2</v>
      </c>
      <c r="L199" s="87" t="str">
        <f t="array" aca="1" ref="L199" ca="1">IF(L$168="", "", IF(ISERROR(PRODUCT(1+OFFSET(L$107, $AU199, 0, 5, 1)%)), "", PRODUCT(1+OFFSET(L$107, $AU199, 0, 5, 1)%)^(1/5)-1))</f>
        <v/>
      </c>
      <c r="M199" s="87" t="str">
        <f t="array" aca="1" ref="M199" ca="1">IF(M$168="", "", IF(ISERROR(PRODUCT(1+OFFSET(M$107, $AU199, 0, 5, 1)%)), "", PRODUCT(1+OFFSET(M$107, $AU199, 0, 5, 1)%)^(1/5)-1))</f>
        <v/>
      </c>
      <c r="N199" s="87" t="str">
        <f t="array" aca="1" ref="N199" ca="1">IF(N$168="", "", IF(ISERROR(PRODUCT(1+OFFSET(N$107, $AU199, 0, 5, 1)%)), "", PRODUCT(1+OFFSET(N$107, $AU199, 0, 5, 1)%)^(1/5)-1))</f>
        <v/>
      </c>
      <c r="O199" s="87"/>
      <c r="P199" s="87">
        <f t="array" aca="1" ref="P199" ca="1">IF(P$168="", "", IF(ISERROR(PRODUCT(1+OFFSET(P$107, $AU199, 0, 5, 1)%)), "", PRODUCT(1+OFFSET(P$107, $AU199, 0, 5, 1)%)^(1/5)-1))</f>
        <v>-1.6970509546129886E-2</v>
      </c>
      <c r="Q199" s="87">
        <f t="array" aca="1" ref="Q199" ca="1">IF(Q$168="", "", IF(ISERROR(PRODUCT(1+OFFSET(Q$107, $AU199, 0, 5, 1)%)), "", PRODUCT(1+OFFSET(Q$107, $AU199, 0, 5, 1)%)^(1/5)-1))</f>
        <v>-6.6721980658560609E-3</v>
      </c>
      <c r="R199" s="87">
        <f t="array" aca="1" ref="R199" ca="1">IF(R$168="", "", IF(ISERROR(PRODUCT(1+OFFSET(R$107, $AU199, 0, 5, 1)%)), "", PRODUCT(1+OFFSET(R$107, $AU199, 0, 5, 1)%)^(1/5)-1))</f>
        <v>-9.9875150234631782E-3</v>
      </c>
      <c r="S199" s="87"/>
      <c r="T199" s="87">
        <f t="array" aca="1" ref="T199" ca="1">IF(T$168="", "", IF(ISERROR(PRODUCT(1+OFFSET(T$107, $AU199, 0, 5, 1)%)), "", PRODUCT(1+OFFSET(T$107, $AU199, 0, 5, 1)%)^(1/5)-1))</f>
        <v>2.0098891913155281E-2</v>
      </c>
      <c r="U199" s="87">
        <f t="array" aca="1" ref="U199" ca="1">IF(U$168="", "", IF(ISERROR(PRODUCT(1+OFFSET(U$107, $AU199, 0, 5, 1)%)), "", PRODUCT(1+OFFSET(U$107, $AU199, 0, 5, 1)%)^(1/5)-1))</f>
        <v>3.100351393137446E-2</v>
      </c>
      <c r="V199" s="87"/>
      <c r="W199" s="87">
        <f t="array" aca="1" ref="W199" ca="1">IF(W$168="", "", IF(ISERROR(PRODUCT(1+OFFSET(W$107, $AU199, 0, 5, 1)%)), "", PRODUCT(1+OFFSET(W$107, $AU199, 0, 5, 1)%)^(1/5)-1))</f>
        <v>-6.4364489992408958E-3</v>
      </c>
      <c r="X199" s="87">
        <f t="array" aca="1" ref="X199" ca="1">IF(X$168="", "", IF(ISERROR(PRODUCT(1+OFFSET(X$107, $AU199, 0, 5, 1)%)), "", PRODUCT(1+OFFSET(X$107, $AU199, 0, 5, 1)%)^(1/5)-1))</f>
        <v>4.4365692014474156E-3</v>
      </c>
      <c r="Y199" s="87">
        <f t="array" aca="1" ref="Y199" ca="1">IF(Y$168="", "", IF(ISERROR(PRODUCT(1+OFFSET(Y$107, $AU199, 0, 5, 1)%)), "", PRODUCT(1+OFFSET(Y$107, $AU199, 0, 5, 1)%)^(1/5)-1))</f>
        <v>1.7918206340827414E-2</v>
      </c>
      <c r="Z199" s="87">
        <f t="array" aca="1" ref="Z199" ca="1">IF(Z$168="", "", IF(ISERROR(PRODUCT(1+OFFSET(Z$107, $AU199, 0, 5, 1)%)), "", PRODUCT(1+OFFSET(Z$107, $AU199, 0, 5, 1)%)^(1/5)-1))</f>
        <v>4.5331560290238215E-2</v>
      </c>
      <c r="AA199" s="87">
        <f t="array" aca="1" ref="AA199" ca="1">IF(AA$168="", "", IF(ISERROR(PRODUCT(1+OFFSET(AA$107, $AU199, 0, 5, 1)%)), "", PRODUCT(1+OFFSET(AA$107, $AU199, 0, 5, 1)%)^(1/5)-1))</f>
        <v>5.6959856792953234E-2</v>
      </c>
      <c r="AB199" s="87">
        <f t="array" aca="1" ref="AB199" ca="1">IF(AB$168="", "", IF(ISERROR(PRODUCT(1+OFFSET(AB$107, $AU199, 0, 5, 1)%)), "", PRODUCT(1+OFFSET(AB$107, $AU199, 0, 5, 1)%)^(1/5)-1))</f>
        <v>3.254738909738264E-2</v>
      </c>
      <c r="AC199" s="87"/>
      <c r="AD199" s="87">
        <f t="array" aca="1" ref="AD199" ca="1">IF(AD$168="", "", IF(ISERROR(PRODUCT(1+OFFSET(AD$107, $AU199, 0, 5, 1)%)), "", PRODUCT(1+OFFSET(AD$107, $AU199, 0, 5, 1)%)^(1/5)-1))</f>
        <v>9.6046147790029845E-3</v>
      </c>
      <c r="AE199" s="87">
        <f t="array" aca="1" ref="AE199" ca="1">IF(AE$168="", "", IF(ISERROR(PRODUCT(1+OFFSET(AE$107, $AU199, 0, 5, 1)%)), "", PRODUCT(1+OFFSET(AE$107, $AU199, 0, 5, 1)%)^(1/5)-1))</f>
        <v>2.8862955626858477E-2</v>
      </c>
      <c r="AF199" s="87">
        <f t="array" aca="1" ref="AF199" ca="1">IF(AF$168="", "", IF(ISERROR(PRODUCT(1+OFFSET(AF$107, $AU199, 0, 5, 1)%)), "", PRODUCT(1+OFFSET(AF$107, $AU199, 0, 5, 1)%)^(1/5)-1))</f>
        <v>0.15597104485276536</v>
      </c>
      <c r="AG199" s="87"/>
      <c r="AH199" s="87">
        <f t="array" aca="1" ref="AH199" ca="1">IF(AH$168="", "", IF(ISERROR(PRODUCT(1+OFFSET(AH$107, $AU199, 0, 5, 1)%)), "", PRODUCT(1+OFFSET(AH$107, $AU199, 0, 5, 1)%)^(1/5)-1))</f>
        <v>3.2348692175225846E-3</v>
      </c>
      <c r="AI199" s="87">
        <f t="array" aca="1" ref="AI199" ca="1">IF(AI$168="", "", IF(ISERROR(PRODUCT(1+OFFSET(AI$107, $AU199, 0, 5, 1)%)), "", PRODUCT(1+OFFSET(AI$107, $AU199, 0, 5, 1)%)^(1/5)-1))</f>
        <v>-2.1891659287913923E-2</v>
      </c>
      <c r="AJ199" s="87"/>
      <c r="AK199" s="87">
        <f t="array" aca="1" ref="AK199" ca="1">IF(AK$168="", "", IF(ISERROR(PRODUCT(1+OFFSET(AK$107, $AU199, 0, 5, 1)%)), "", PRODUCT(1+OFFSET(AK$107, $AU199, 0, 5, 1)%)^(1/5)-1))</f>
        <v>1.6999920131781643E-3</v>
      </c>
      <c r="AL199" s="87">
        <f t="array" aca="1" ref="AL199" ca="1">IF(AL$168="", "", IF(ISERROR(PRODUCT(1+OFFSET(AL$107, $AU199, 0, 5, 1)%)), "", PRODUCT(1+OFFSET(AL$107, $AU199, 0, 5, 1)%)^(1/5)-1))</f>
        <v>2.3799772585606505E-3</v>
      </c>
      <c r="AM199" s="87">
        <f t="array" aca="1" ref="AM199" ca="1">IF(AM$168="", "", IF(ISERROR(PRODUCT(1+OFFSET(AM$107, $AU199, 0, 5, 1)%)), "", PRODUCT(1+OFFSET(AM$107, $AU199, 0, 5, 1)%)^(1/5)-1))</f>
        <v>4.4399430579307175E-3</v>
      </c>
      <c r="AN199" s="87">
        <f t="array" aca="1" ref="AN199" ca="1">IF(AN$168="", "", IF(ISERROR(PRODUCT(1+OFFSET(AN$107, $AU199, 0, 5, 1)%)), "", PRODUCT(1+OFFSET(AN$107, $AU199, 0, 5, 1)%)^(1/5)-1))</f>
        <v>2.0199952099473339E-3</v>
      </c>
      <c r="AO199" s="87">
        <f t="array" aca="1" ref="AO199" ca="1">IF(AO$168="", "", IF(ISERROR(PRODUCT(1+OFFSET(AO$107, $AU199, 0, 5, 1)%)), "", PRODUCT(1+OFFSET(AO$107, $AU199, 0, 5, 1)%)^(1/5)-1))</f>
        <v>2.9799732830129155E-3</v>
      </c>
      <c r="AP199" s="87"/>
      <c r="AQ199" s="87">
        <f t="array" aca="1" ref="AQ199" ca="1">IF(AQ$168="", "", IF(ISERROR(PRODUCT(1+OFFSET(AQ$107, $AU199, 0, 5, 1)%)), "", PRODUCT(1+OFFSET(AQ$107, $AU199, 0, 5, 1)%)^(1/5)-1))</f>
        <v>0</v>
      </c>
      <c r="AR199" s="87"/>
      <c r="AS199" s="87">
        <f t="array" aca="1" ref="AS199" ca="1">IF(AS$168="", "", IF(ISERROR(PRODUCT(1+OFFSET(AS$107, $AU199, 0, 5, 1)%)), "", PRODUCT(1+OFFSET(AS$107, $AU199, 0, 5, 1)%)^(1/5)-1))</f>
        <v>-1.5587382993848986E-2</v>
      </c>
      <c r="AT199" s="87"/>
      <c r="AU199" s="204">
        <f t="shared" si="19"/>
        <v>35</v>
      </c>
    </row>
    <row r="200" spans="2:47" ht="14">
      <c r="E200" s="230" t="str">
        <f t="shared" si="18"/>
        <v>2010-2014</v>
      </c>
      <c r="F200" s="87">
        <f t="array" aca="1" ref="F200" ca="1">IF(F$168="", "", IF(ISERROR(PRODUCT(1+OFFSET(F$107, $AU200, 0, 5, 1)%)), "", PRODUCT(1+OFFSET(F$107, $AU200, 0, 5, 1)%)^(1/5)-1))</f>
        <v>1.6355151262109402E-2</v>
      </c>
      <c r="G200" s="87">
        <f t="array" aca="1" ref="G200" ca="1">IF(G$168="", "", IF(ISERROR(PRODUCT(1+OFFSET(G$107, $AU200, 0, 5, 1)%)), "", PRODUCT(1+OFFSET(G$107, $AU200, 0, 5, 1)%)^(1/5)-1))</f>
        <v>7.5427879589127667E-2</v>
      </c>
      <c r="H200" s="87">
        <f t="array" aca="1" ref="H200" ca="1">IF(H$168="", "", IF(ISERROR(PRODUCT(1+OFFSET(H$107, $AU200, 0, 5, 1)%)), "", PRODUCT(1+OFFSET(H$107, $AU200, 0, 5, 1)%)^(1/5)-1))</f>
        <v>0.1775530264951275</v>
      </c>
      <c r="I200" s="87">
        <f t="array" aca="1" ref="I200" ca="1">IF(I$168="", "", IF(ISERROR(PRODUCT(1+OFFSET(I$107, $AU200, 0, 5, 1)%)), "", PRODUCT(1+OFFSET(I$107, $AU200, 0, 5, 1)%)^(1/5)-1))</f>
        <v>7.9244958723500458E-2</v>
      </c>
      <c r="J200" s="87">
        <f t="array" aca="1" ref="J200" ca="1">IF(J$168="", "", IF(ISERROR(PRODUCT(1+OFFSET(J$107, $AU200, 0, 5, 1)%)), "", PRODUCT(1+OFFSET(J$107, $AU200, 0, 5, 1)%)^(1/5)-1))</f>
        <v>4.1548892904790913E-2</v>
      </c>
      <c r="K200" s="87">
        <f t="array" aca="1" ref="K200" ca="1">IF(K$168="", "", IF(ISERROR(PRODUCT(1+OFFSET(K$107, $AU200, 0, 5, 1)%)), "", PRODUCT(1+OFFSET(K$107, $AU200, 0, 5, 1)%)^(1/5)-1))</f>
        <v>5.4443535138637866E-2</v>
      </c>
      <c r="L200" s="87" t="str">
        <f t="array" aca="1" ref="L200" ca="1">IF(L$168="", "", IF(ISERROR(PRODUCT(1+OFFSET(L$107, $AU200, 0, 5, 1)%)), "", PRODUCT(1+OFFSET(L$107, $AU200, 0, 5, 1)%)^(1/5)-1))</f>
        <v/>
      </c>
      <c r="M200" s="87" t="str">
        <f t="array" aca="1" ref="M200" ca="1">IF(M$168="", "", IF(ISERROR(PRODUCT(1+OFFSET(M$107, $AU200, 0, 5, 1)%)), "", PRODUCT(1+OFFSET(M$107, $AU200, 0, 5, 1)%)^(1/5)-1))</f>
        <v/>
      </c>
      <c r="N200" s="87" t="str">
        <f t="array" aca="1" ref="N200" ca="1">IF(N$168="", "", IF(ISERROR(PRODUCT(1+OFFSET(N$107, $AU200, 0, 5, 1)%)), "", PRODUCT(1+OFFSET(N$107, $AU200, 0, 5, 1)%)^(1/5)-1))</f>
        <v/>
      </c>
      <c r="O200" s="87"/>
      <c r="P200" s="87">
        <f t="array" aca="1" ref="P200" ca="1">IF(P$168="", "", IF(ISERROR(PRODUCT(1+OFFSET(P$107, $AU200, 0, 5, 1)%)), "", PRODUCT(1+OFFSET(P$107, $AU200, 0, 5, 1)%)^(1/5)-1))</f>
        <v>0.10596592055971232</v>
      </c>
      <c r="Q200" s="87">
        <f t="array" aca="1" ref="Q200" ca="1">IF(Q$168="", "", IF(ISERROR(PRODUCT(1+OFFSET(Q$107, $AU200, 0, 5, 1)%)), "", PRODUCT(1+OFFSET(Q$107, $AU200, 0, 5, 1)%)^(1/5)-1))</f>
        <v>0.11315565037842412</v>
      </c>
      <c r="R200" s="87">
        <f t="array" aca="1" ref="R200" ca="1">IF(R$168="", "", IF(ISERROR(PRODUCT(1+OFFSET(R$107, $AU200, 0, 5, 1)%)), "", PRODUCT(1+OFFSET(R$107, $AU200, 0, 5, 1)%)^(1/5)-1))</f>
        <v>0.125383385378947</v>
      </c>
      <c r="S200" s="87"/>
      <c r="T200" s="87">
        <f t="array" aca="1" ref="T200" ca="1">IF(T$168="", "", IF(ISERROR(PRODUCT(1+OFFSET(T$107, $AU200, 0, 5, 1)%)), "", PRODUCT(1+OFFSET(T$107, $AU200, 0, 5, 1)%)^(1/5)-1))</f>
        <v>0.10203437736524279</v>
      </c>
      <c r="U200" s="87">
        <f t="array" aca="1" ref="U200" ca="1">IF(U$168="", "", IF(ISERROR(PRODUCT(1+OFFSET(U$107, $AU200, 0, 5, 1)%)), "", PRODUCT(1+OFFSET(U$107, $AU200, 0, 5, 1)%)^(1/5)-1))</f>
        <v>9.1699641528006248E-2</v>
      </c>
      <c r="V200" s="87"/>
      <c r="W200" s="87">
        <f t="array" aca="1" ref="W200" ca="1">IF(W$168="", "", IF(ISERROR(PRODUCT(1+OFFSET(W$107, $AU200, 0, 5, 1)%)), "", PRODUCT(1+OFFSET(W$107, $AU200, 0, 5, 1)%)^(1/5)-1))</f>
        <v>0.12605342620095916</v>
      </c>
      <c r="X200" s="87">
        <f t="array" aca="1" ref="X200" ca="1">IF(X$168="", "", IF(ISERROR(PRODUCT(1+OFFSET(X$107, $AU200, 0, 5, 1)%)), "", PRODUCT(1+OFFSET(X$107, $AU200, 0, 5, 1)%)^(1/5)-1))</f>
        <v>0.16594055725942636</v>
      </c>
      <c r="Y200" s="87">
        <f t="array" aca="1" ref="Y200" ca="1">IF(Y$168="", "", IF(ISERROR(PRODUCT(1+OFFSET(Y$107, $AU200, 0, 5, 1)%)), "", PRODUCT(1+OFFSET(Y$107, $AU200, 0, 5, 1)%)^(1/5)-1))</f>
        <v>0.16708104290920001</v>
      </c>
      <c r="Z200" s="87">
        <f t="array" aca="1" ref="Z200" ca="1">IF(Z$168="", "", IF(ISERROR(PRODUCT(1+OFFSET(Z$107, $AU200, 0, 5, 1)%)), "", PRODUCT(1+OFFSET(Z$107, $AU200, 0, 5, 1)%)^(1/5)-1))</f>
        <v>0.10010162199317851</v>
      </c>
      <c r="AA200" s="87">
        <f t="array" aca="1" ref="AA200" ca="1">IF(AA$168="", "", IF(ISERROR(PRODUCT(1+OFFSET(AA$107, $AU200, 0, 5, 1)%)), "", PRODUCT(1+OFFSET(AA$107, $AU200, 0, 5, 1)%)^(1/5)-1))</f>
        <v>4.6560574379817421E-2</v>
      </c>
      <c r="AB200" s="87">
        <f t="array" aca="1" ref="AB200" ca="1">IF(AB$168="", "", IF(ISERROR(PRODUCT(1+OFFSET(AB$107, $AU200, 0, 5, 1)%)), "", PRODUCT(1+OFFSET(AB$107, $AU200, 0, 5, 1)%)^(1/5)-1))</f>
        <v>3.5026300705442992E-4</v>
      </c>
      <c r="AC200" s="87"/>
      <c r="AD200" s="87">
        <f t="array" aca="1" ref="AD200" ca="1">IF(AD$168="", "", IF(ISERROR(PRODUCT(1+OFFSET(AD$107, $AU200, 0, 5, 1)%)), "", PRODUCT(1+OFFSET(AD$107, $AU200, 0, 5, 1)%)^(1/5)-1))</f>
        <v>0.11987453415616667</v>
      </c>
      <c r="AE200" s="87">
        <f t="array" aca="1" ref="AE200" ca="1">IF(AE$168="", "", IF(ISERROR(PRODUCT(1+OFFSET(AE$107, $AU200, 0, 5, 1)%)), "", PRODUCT(1+OFFSET(AE$107, $AU200, 0, 5, 1)%)^(1/5)-1))</f>
        <v>0.13796685197233804</v>
      </c>
      <c r="AF200" s="87">
        <f t="array" aca="1" ref="AF200" ca="1">IF(AF$168="", "", IF(ISERROR(PRODUCT(1+OFFSET(AF$107, $AU200, 0, 5, 1)%)), "", PRODUCT(1+OFFSET(AF$107, $AU200, 0, 5, 1)%)^(1/5)-1))</f>
        <v>-0.15715717433425624</v>
      </c>
      <c r="AG200" s="87"/>
      <c r="AH200" s="87">
        <f t="array" aca="1" ref="AH200" ca="1">IF(AH$168="", "", IF(ISERROR(PRODUCT(1+OFFSET(AH$107, $AU200, 0, 5, 1)%)), "", PRODUCT(1+OFFSET(AH$107, $AU200, 0, 5, 1)%)^(1/5)-1))</f>
        <v>0.1612425500557606</v>
      </c>
      <c r="AI200" s="87">
        <f t="array" aca="1" ref="AI200" ca="1">IF(AI$168="", "", IF(ISERROR(PRODUCT(1+OFFSET(AI$107, $AU200, 0, 5, 1)%)), "", PRODUCT(1+OFFSET(AI$107, $AU200, 0, 5, 1)%)^(1/5)-1))</f>
        <v>0.16208277893927603</v>
      </c>
      <c r="AJ200" s="87"/>
      <c r="AK200" s="87">
        <f t="array" aca="1" ref="AK200" ca="1">IF(AK$168="", "", IF(ISERROR(PRODUCT(1+OFFSET(AK$107, $AU200, 0, 5, 1)%)), "", PRODUCT(1+OFFSET(AK$107, $AU200, 0, 5, 1)%)^(1/5)-1))</f>
        <v>1.7000000000000348E-3</v>
      </c>
      <c r="AL200" s="87">
        <f t="array" aca="1" ref="AL200" ca="1">IF(AL$168="", "", IF(ISERROR(PRODUCT(1+OFFSET(AL$107, $AU200, 0, 5, 1)%)), "", PRODUCT(1+OFFSET(AL$107, $AU200, 0, 5, 1)%)^(1/5)-1))</f>
        <v>2.4199952118586499E-3</v>
      </c>
      <c r="AM200" s="87">
        <f t="array" aca="1" ref="AM200" ca="1">IF(AM$168="", "", IF(ISERROR(PRODUCT(1+OFFSET(AM$107, $AU200, 0, 5, 1)%)), "", PRODUCT(1+OFFSET(AM$107, $AU200, 0, 5, 1)%)^(1/5)-1))</f>
        <v>4.0999780910213612E-3</v>
      </c>
      <c r="AN200" s="87">
        <f t="array" aca="1" ref="AN200" ca="1">IF(AN$168="", "", IF(ISERROR(PRODUCT(1+OFFSET(AN$107, $AU200, 0, 5, 1)%)), "", PRODUCT(1+OFFSET(AN$107, $AU200, 0, 5, 1)%)^(1/5)-1))</f>
        <v>2.0799952100907237E-3</v>
      </c>
      <c r="AO200" s="87">
        <f t="array" aca="1" ref="AO200" ca="1">IF(AO$168="", "", IF(ISERROR(PRODUCT(1+OFFSET(AO$107, $AU200, 0, 5, 1)%)), "", PRODUCT(1+OFFSET(AO$107, $AU200, 0, 5, 1)%)^(1/5)-1))</f>
        <v>2.6799852412762171E-3</v>
      </c>
      <c r="AP200" s="87"/>
      <c r="AQ200" s="87">
        <f t="array" aca="1" ref="AQ200" ca="1">IF(AQ$168="", "", IF(ISERROR(PRODUCT(1+OFFSET(AQ$107, $AU200, 0, 5, 1)%)), "", PRODUCT(1+OFFSET(AQ$107, $AU200, 0, 5, 1)%)^(1/5)-1))</f>
        <v>0</v>
      </c>
      <c r="AR200" s="87"/>
      <c r="AS200" s="87">
        <f t="array" aca="1" ref="AS200" ca="1">IF(AS$168="", "", IF(ISERROR(PRODUCT(1+OFFSET(AS$107, $AU200, 0, 5, 1)%)), "", PRODUCT(1+OFFSET(AS$107, $AU200, 0, 5, 1)%)^(1/5)-1))</f>
        <v>2.5721736763558267E-2</v>
      </c>
      <c r="AT200" s="87"/>
      <c r="AU200" s="204">
        <f t="shared" si="19"/>
        <v>40</v>
      </c>
    </row>
    <row r="201" spans="2:47" ht="14">
      <c r="E201" s="230"/>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203"/>
    </row>
    <row r="202" spans="2:47" ht="14">
      <c r="E202" s="230" t="s">
        <v>803</v>
      </c>
      <c r="F202" s="87" t="str">
        <f t="array" ref="F202">IF(F$168="", "", IF(ISERROR(PRODUCT(1+F$8:F$153%)), "", PRODUCT(1+F$8:F$153%)^(1/COUNT(F$8:F$153))-1))</f>
        <v/>
      </c>
      <c r="G202" s="87" t="str">
        <f t="array" ref="G202">IF(G$168="", "", IF(ISERROR(PRODUCT(1+G$8:G$153%)), "", PRODUCT(1+G$8:G$153%)^(1/COUNT(G$8:G$153))-1))</f>
        <v/>
      </c>
      <c r="H202" s="87" t="str">
        <f t="array" ref="H202">IF(H$168="", "", IF(ISERROR(PRODUCT(1+H$8:H$153%)), "", PRODUCT(1+H$8:H$153%)^(1/COUNT(H$8:H$153))-1))</f>
        <v/>
      </c>
      <c r="I202" s="87" t="str">
        <f t="array" ref="I202">IF(I$168="", "", IF(ISERROR(PRODUCT(1+I$8:I$153%)), "", PRODUCT(1+I$8:I$153%)^(1/COUNT(I$8:I$153))-1))</f>
        <v/>
      </c>
      <c r="J202" s="87" t="str">
        <f t="array" ref="J202">IF(J$168="", "", IF(ISERROR(PRODUCT(1+J$8:J$153%)), "", PRODUCT(1+J$8:J$153%)^(1/COUNT(J$8:J$153))-1))</f>
        <v/>
      </c>
      <c r="K202" s="87" t="str">
        <f t="array" ref="K202">IF(K$168="", "", IF(ISERROR(PRODUCT(1+K$8:K$153%)), "", PRODUCT(1+K$8:K$153%)^(1/COUNT(K$8:K$153))-1))</f>
        <v/>
      </c>
      <c r="L202" s="87" t="str">
        <f t="array" ref="L202">IF(L$168="", "", IF(ISERROR(PRODUCT(1+L$8:L$153%)), "", PRODUCT(1+L$8:L$153%)^(1/COUNT(L$8:L$153))-1))</f>
        <v/>
      </c>
      <c r="M202" s="87" t="str">
        <f t="array" ref="M202">IF(M$168="", "", IF(ISERROR(PRODUCT(1+M$8:M$153%)), "", PRODUCT(1+M$8:M$153%)^(1/COUNT(M$8:M$153))-1))</f>
        <v/>
      </c>
      <c r="N202" s="87" t="str">
        <f t="array" ref="N202">IF(N$168="", "", IF(ISERROR(PRODUCT(1+N$8:N$153%)), "", PRODUCT(1+N$8:N$153%)^(1/COUNT(N$8:N$153))-1))</f>
        <v/>
      </c>
      <c r="O202" s="87"/>
      <c r="P202" s="87" t="str">
        <f t="array" ref="P202">IF(P$168="", "", IF(ISERROR(PRODUCT(1+P$8:P$153%)), "", PRODUCT(1+P$8:P$153%)^(1/COUNT(P$8:P$153))-1))</f>
        <v/>
      </c>
      <c r="Q202" s="87" t="str">
        <f t="array" ref="Q202">IF(Q$168="", "", IF(ISERROR(PRODUCT(1+Q$8:Q$153%)), "", PRODUCT(1+Q$8:Q$153%)^(1/COUNT(Q$8:Q$153))-1))</f>
        <v/>
      </c>
      <c r="R202" s="87">
        <f t="array" ref="R202">IF(R$168="", "", IF(ISERROR(PRODUCT(1+R$8:R$153%)), "", PRODUCT(1+R$8:R$153%)^(1/COUNT(R$8:R$153))-1))</f>
        <v>4.3660027710259897E-2</v>
      </c>
      <c r="S202" s="87"/>
      <c r="T202" s="87" t="str">
        <f t="array" ref="T202">IF(T$168="", "", IF(ISERROR(PRODUCT(1+T$8:T$153%)), "", PRODUCT(1+T$8:T$153%)^(1/COUNT(T$8:T$153))-1))</f>
        <v/>
      </c>
      <c r="U202" s="87" t="str">
        <f t="array" ref="U202">IF(U$168="", "", IF(ISERROR(PRODUCT(1+U$8:U$153%)), "", PRODUCT(1+U$8:U$153%)^(1/COUNT(U$8:U$153))-1))</f>
        <v/>
      </c>
      <c r="V202" s="87"/>
      <c r="W202" s="87" t="str">
        <f t="array" ref="W202">IF(W$168="", "", IF(ISERROR(PRODUCT(1+W$8:W$153%)), "", PRODUCT(1+W$8:W$153%)^(1/COUNT(W$8:W$153))-1))</f>
        <v/>
      </c>
      <c r="X202" s="87" t="str">
        <f t="array" ref="X202">IF(X$168="", "", IF(ISERROR(PRODUCT(1+X$8:X$153%)), "", PRODUCT(1+X$8:X$153%)^(1/COUNT(X$8:X$153))-1))</f>
        <v/>
      </c>
      <c r="Y202" s="87" t="str">
        <f t="array" ref="Y202">IF(Y$168="", "", IF(ISERROR(PRODUCT(1+Y$8:Y$153%)), "", PRODUCT(1+Y$8:Y$153%)^(1/COUNT(Y$8:Y$153))-1))</f>
        <v/>
      </c>
      <c r="Z202" s="87" t="str">
        <f t="array" ref="Z202">IF(Z$168="", "", IF(ISERROR(PRODUCT(1+Z$8:Z$153%)), "", PRODUCT(1+Z$8:Z$153%)^(1/COUNT(Z$8:Z$153))-1))</f>
        <v/>
      </c>
      <c r="AA202" s="87" t="str">
        <f t="array" ref="AA202">IF(AA$168="", "", IF(ISERROR(PRODUCT(1+AA$8:AA$153%)), "", PRODUCT(1+AA$8:AA$153%)^(1/COUNT(AA$8:AA$153))-1))</f>
        <v/>
      </c>
      <c r="AB202" s="87" t="str">
        <f t="array" ref="AB202">IF(AB$168="", "", IF(ISERROR(PRODUCT(1+AB$8:AB$153%)), "", PRODUCT(1+AB$8:AB$153%)^(1/COUNT(AB$8:AB$153))-1))</f>
        <v/>
      </c>
      <c r="AC202" s="87"/>
      <c r="AD202" s="87" t="str">
        <f t="array" ref="AD202">IF(AD$168="", "", IF(ISERROR(PRODUCT(1+AD$8:AD$153%)), "", PRODUCT(1+AD$8:AD$153%)^(1/COUNT(AD$8:AD$153))-1))</f>
        <v/>
      </c>
      <c r="AE202" s="87" t="str">
        <f t="array" ref="AE202">IF(AE$168="", "", IF(ISERROR(PRODUCT(1+AE$8:AE$153%)), "", PRODUCT(1+AE$8:AE$153%)^(1/COUNT(AE$8:AE$153))-1))</f>
        <v/>
      </c>
      <c r="AF202" s="87" t="str">
        <f t="array" ref="AF202">IF(AF$168="", "", IF(ISERROR(PRODUCT(1+AF$8:AF$153%)), "", PRODUCT(1+AF$8:AF$153%)^(1/COUNT(AF$8:AF$153))-1))</f>
        <v/>
      </c>
      <c r="AG202" s="87"/>
      <c r="AH202" s="87" t="str">
        <f t="array" ref="AH202">IF(AH$168="", "", IF(ISERROR(PRODUCT(1+AH$8:AH$153%)), "", PRODUCT(1+AH$8:AH$153%)^(1/COUNT(AH$8:AH$153))-1))</f>
        <v/>
      </c>
      <c r="AI202" s="87" t="str">
        <f t="array" ref="AI202">IF(AI$168="", "", IF(ISERROR(PRODUCT(1+AI$8:AI$153%)), "", PRODUCT(1+AI$8:AI$153%)^(1/COUNT(AI$8:AI$153))-1))</f>
        <v/>
      </c>
      <c r="AJ202" s="87"/>
      <c r="AK202" s="87" t="str">
        <f t="array" ref="AK202">IF(AK$168="", "", IF(ISERROR(PRODUCT(1+AK$8:AK$153%)), "", PRODUCT(1+AK$8:AK$153%)^(1/COUNT(AK$8:AK$153))-1))</f>
        <v/>
      </c>
      <c r="AL202" s="87" t="str">
        <f t="array" ref="AL202">IF(AL$168="", "", IF(ISERROR(PRODUCT(1+AL$8:AL$153%)), "", PRODUCT(1+AL$8:AL$153%)^(1/COUNT(AL$8:AL$153))-1))</f>
        <v/>
      </c>
      <c r="AM202" s="87" t="str">
        <f t="array" ref="AM202">IF(AM$168="", "", IF(ISERROR(PRODUCT(1+AM$8:AM$153%)), "", PRODUCT(1+AM$8:AM$153%)^(1/COUNT(AM$8:AM$153))-1))</f>
        <v/>
      </c>
      <c r="AN202" s="87" t="str">
        <f t="array" ref="AN202">IF(AN$168="", "", IF(ISERROR(PRODUCT(1+AN$8:AN$153%)), "", PRODUCT(1+AN$8:AN$153%)^(1/COUNT(AN$8:AN$153))-1))</f>
        <v/>
      </c>
      <c r="AO202" s="87" t="str">
        <f t="array" ref="AO202">IF(AO$168="", "", IF(ISERROR(PRODUCT(1+AO$8:AO$153%)), "", PRODUCT(1+AO$8:AO$153%)^(1/COUNT(AO$8:AO$153))-1))</f>
        <v/>
      </c>
      <c r="AP202" s="87"/>
      <c r="AQ202" s="87" t="str">
        <f t="array" ref="AQ202">IF(AQ$168="", "", IF(ISERROR(PRODUCT(1+AQ$8:AQ$153%)), "", PRODUCT(1+AQ$8:AQ$153%)^(1/COUNT(AQ$8:AQ$153))-1))</f>
        <v/>
      </c>
      <c r="AR202" s="87"/>
      <c r="AS202" s="87" t="str">
        <f t="array" ref="AS202">IF(AS$168="", "", IF(ISERROR(PRODUCT(1+AS$8:AS$153%)), "", PRODUCT(1+AS$8:AS$153%)^(1/COUNT(AS$8:AS$153))-1))</f>
        <v/>
      </c>
      <c r="AT202" s="87"/>
      <c r="AU202" s="203"/>
    </row>
    <row r="203" spans="2:47" ht="14">
      <c r="B203" s="419"/>
      <c r="C203" s="35"/>
      <c r="E203" s="230" t="s">
        <v>804</v>
      </c>
      <c r="F203" s="87" t="str">
        <f t="array" ref="F203">IF(F$168="", "", IF(ISERROR(PRODUCT(1+F$38:F$153%)), "", PRODUCT(1+F$38:F$153%)^(1/COUNT(F$38:F$153))-1))</f>
        <v/>
      </c>
      <c r="G203" s="87" t="str">
        <f t="array" ref="G203">IF(G$168="", "", IF(ISERROR(PRODUCT(1+G$38:G$153%)), "", PRODUCT(1+G$38:G$153%)^(1/COUNT(G$38:G$153))-1))</f>
        <v/>
      </c>
      <c r="H203" s="87" t="str">
        <f t="array" ref="H203">IF(H$168="", "", IF(ISERROR(PRODUCT(1+H$38:H$153%)), "", PRODUCT(1+H$38:H$153%)^(1/COUNT(H$38:H$153))-1))</f>
        <v/>
      </c>
      <c r="I203" s="87" t="str">
        <f t="array" ref="I203">IF(I$168="", "", IF(ISERROR(PRODUCT(1+I$38:I$153%)), "", PRODUCT(1+I$38:I$153%)^(1/COUNT(I$38:I$153))-1))</f>
        <v/>
      </c>
      <c r="J203" s="87" t="str">
        <f t="array" ref="J203">IF(J$168="", "", IF(ISERROR(PRODUCT(1+J$38:J$153%)), "", PRODUCT(1+J$38:J$153%)^(1/COUNT(J$38:J$153))-1))</f>
        <v/>
      </c>
      <c r="K203" s="87" t="str">
        <f t="array" ref="K203">IF(K$168="", "", IF(ISERROR(PRODUCT(1+K$38:K$153%)), "", PRODUCT(1+K$38:K$153%)^(1/COUNT(K$38:K$153))-1))</f>
        <v/>
      </c>
      <c r="L203" s="87" t="str">
        <f t="array" ref="L203">IF(L$168="", "", IF(ISERROR(PRODUCT(1+L$38:L$153%)), "", PRODUCT(1+L$38:L$153%)^(1/COUNT(L$38:L$153))-1))</f>
        <v/>
      </c>
      <c r="M203" s="87" t="str">
        <f t="array" ref="M203">IF(M$168="", "", IF(ISERROR(PRODUCT(1+M$38:M$153%)), "", PRODUCT(1+M$38:M$153%)^(1/COUNT(M$38:M$153))-1))</f>
        <v/>
      </c>
      <c r="N203" s="87" t="str">
        <f t="array" ref="N203">IF(N$168="", "", IF(ISERROR(PRODUCT(1+N$38:N$153%)), "", PRODUCT(1+N$38:N$153%)^(1/COUNT(N$38:N$153))-1))</f>
        <v/>
      </c>
      <c r="O203" s="87"/>
      <c r="P203" s="87" t="str">
        <f t="array" ref="P203">IF(P$168="", "", IF(ISERROR(PRODUCT(1+P$38:P$153%)), "", PRODUCT(1+P$38:P$153%)^(1/COUNT(P$38:P$153))-1))</f>
        <v/>
      </c>
      <c r="Q203" s="87">
        <f t="array" ref="Q203">IF(Q$168="", "", IF(ISERROR(PRODUCT(1+Q$38:Q$153%)), "", PRODUCT(1+Q$38:Q$153%)^(1/COUNT(Q$38:Q$153))-1))</f>
        <v>4.9758350733755119E-2</v>
      </c>
      <c r="R203" s="87">
        <f t="array" ref="R203">IF(R$168="", "", IF(ISERROR(PRODUCT(1+R$38:R$153%)), "", PRODUCT(1+R$38:R$153%)^(1/COUNT(R$38:R$153))-1))</f>
        <v>5.1034837037302383E-2</v>
      </c>
      <c r="S203" s="87"/>
      <c r="T203" s="87" t="str">
        <f t="array" ref="T203">IF(T$168="", "", IF(ISERROR(PRODUCT(1+T$38:T$153%)), "", PRODUCT(1+T$38:T$153%)^(1/COUNT(T$38:T$153))-1))</f>
        <v/>
      </c>
      <c r="U203" s="87" t="str">
        <f t="array" ref="U203">IF(U$168="", "", IF(ISERROR(PRODUCT(1+U$38:U$153%)), "", PRODUCT(1+U$38:U$153%)^(1/COUNT(U$38:U$153))-1))</f>
        <v/>
      </c>
      <c r="V203" s="87"/>
      <c r="W203" s="87" t="str">
        <f t="array" ref="W203">IF(W$168="", "", IF(ISERROR(PRODUCT(1+W$38:W$153%)), "", PRODUCT(1+W$38:W$153%)^(1/COUNT(W$38:W$153))-1))</f>
        <v/>
      </c>
      <c r="X203" s="87" t="str">
        <f t="array" ref="X203">IF(X$168="", "", IF(ISERROR(PRODUCT(1+X$38:X$153%)), "", PRODUCT(1+X$38:X$153%)^(1/COUNT(X$38:X$153))-1))</f>
        <v/>
      </c>
      <c r="Y203" s="87" t="str">
        <f t="array" ref="Y203">IF(Y$168="", "", IF(ISERROR(PRODUCT(1+Y$38:Y$153%)), "", PRODUCT(1+Y$38:Y$153%)^(1/COUNT(Y$38:Y$153))-1))</f>
        <v/>
      </c>
      <c r="Z203" s="87" t="str">
        <f t="array" ref="Z203">IF(Z$168="", "", IF(ISERROR(PRODUCT(1+Z$38:Z$153%)), "", PRODUCT(1+Z$38:Z$153%)^(1/COUNT(Z$38:Z$153))-1))</f>
        <v/>
      </c>
      <c r="AA203" s="87" t="str">
        <f t="array" ref="AA203">IF(AA$168="", "", IF(ISERROR(PRODUCT(1+AA$38:AA$153%)), "", PRODUCT(1+AA$38:AA$153%)^(1/COUNT(AA$38:AA$153))-1))</f>
        <v/>
      </c>
      <c r="AB203" s="87" t="str">
        <f t="array" ref="AB203">IF(AB$168="", "", IF(ISERROR(PRODUCT(1+AB$38:AB$153%)), "", PRODUCT(1+AB$38:AB$153%)^(1/COUNT(AB$38:AB$153))-1))</f>
        <v/>
      </c>
      <c r="AC203" s="87"/>
      <c r="AD203" s="87" t="str">
        <f t="array" ref="AD203">IF(AD$168="", "", IF(ISERROR(PRODUCT(1+AD$38:AD$153%)), "", PRODUCT(1+AD$38:AD$153%)^(1/COUNT(AD$38:AD$153))-1))</f>
        <v/>
      </c>
      <c r="AE203" s="87" t="str">
        <f t="array" ref="AE203">IF(AE$168="", "", IF(ISERROR(PRODUCT(1+AE$38:AE$153%)), "", PRODUCT(1+AE$38:AE$153%)^(1/COUNT(AE$38:AE$153))-1))</f>
        <v/>
      </c>
      <c r="AF203" s="87" t="str">
        <f t="array" ref="AF203">IF(AF$168="", "", IF(ISERROR(PRODUCT(1+AF$38:AF$153%)), "", PRODUCT(1+AF$38:AF$153%)^(1/COUNT(AF$38:AF$153))-1))</f>
        <v/>
      </c>
      <c r="AG203" s="87"/>
      <c r="AH203" s="87" t="str">
        <f t="array" ref="AH203">IF(AH$168="", "", IF(ISERROR(PRODUCT(1+AH$38:AH$153%)), "", PRODUCT(1+AH$38:AH$153%)^(1/COUNT(AH$38:AH$153))-1))</f>
        <v/>
      </c>
      <c r="AI203" s="87" t="str">
        <f t="array" ref="AI203">IF(AI$168="", "", IF(ISERROR(PRODUCT(1+AI$38:AI$153%)), "", PRODUCT(1+AI$38:AI$153%)^(1/COUNT(AI$38:AI$153))-1))</f>
        <v/>
      </c>
      <c r="AJ203" s="87"/>
      <c r="AK203" s="87" t="str">
        <f t="array" ref="AK203">IF(AK$168="", "", IF(ISERROR(PRODUCT(1+AK$38:AK$153%)), "", PRODUCT(1+AK$38:AK$153%)^(1/COUNT(AK$38:AK$153))-1))</f>
        <v/>
      </c>
      <c r="AL203" s="87" t="str">
        <f t="array" ref="AL203">IF(AL$168="", "", IF(ISERROR(PRODUCT(1+AL$38:AL$153%)), "", PRODUCT(1+AL$38:AL$153%)^(1/COUNT(AL$38:AL$153))-1))</f>
        <v/>
      </c>
      <c r="AM203" s="87" t="str">
        <f t="array" ref="AM203">IF(AM$168="", "", IF(ISERROR(PRODUCT(1+AM$38:AM$153%)), "", PRODUCT(1+AM$38:AM$153%)^(1/COUNT(AM$38:AM$153))-1))</f>
        <v/>
      </c>
      <c r="AN203" s="87" t="str">
        <f t="array" ref="AN203">IF(AN$168="", "", IF(ISERROR(PRODUCT(1+AN$38:AN$153%)), "", PRODUCT(1+AN$38:AN$153%)^(1/COUNT(AN$38:AN$153))-1))</f>
        <v/>
      </c>
      <c r="AO203" s="87" t="str">
        <f t="array" ref="AO203">IF(AO$168="", "", IF(ISERROR(PRODUCT(1+AO$38:AO$153%)), "", PRODUCT(1+AO$38:AO$153%)^(1/COUNT(AO$38:AO$153))-1))</f>
        <v/>
      </c>
      <c r="AP203" s="87"/>
      <c r="AQ203" s="87" t="str">
        <f t="array" ref="AQ203">IF(AQ$168="", "", IF(ISERROR(PRODUCT(1+AQ$38:AQ$153%)), "", PRODUCT(1+AQ$38:AQ$153%)^(1/COUNT(AQ$38:AQ$153))-1))</f>
        <v/>
      </c>
      <c r="AR203" s="87"/>
      <c r="AS203" s="87">
        <f t="array" ref="AS203">IF(AS$168="", "", IF(ISERROR(PRODUCT(1+AS$38:AS$153%)), "", PRODUCT(1+AS$38:AS$153%)^(1/COUNT(AS$38:AS$153))-1))</f>
        <v>3.5774734868621483E-2</v>
      </c>
      <c r="AT203" s="87"/>
      <c r="AU203" s="203"/>
    </row>
    <row r="204" spans="2:47" ht="14">
      <c r="E204" s="230" t="s">
        <v>805</v>
      </c>
      <c r="F204" s="87">
        <f t="array" ref="F204">IF(F$168="", "", IF(ISERROR(PRODUCT(1+F$64:F$153%)), "", PRODUCT(1+F$64:F$153%)^(1/COUNT(F$64:F$153))-1))</f>
        <v>2.972141930936778E-2</v>
      </c>
      <c r="G204" s="87" t="str">
        <f t="array" ref="G204">IF(G$168="", "", IF(ISERROR(PRODUCT(1+G$64:G$153%)), "", PRODUCT(1+G$64:G$153%)^(1/COUNT(G$64:G$153))-1))</f>
        <v/>
      </c>
      <c r="H204" s="87" t="str">
        <f t="array" ref="H204">IF(H$168="", "", IF(ISERROR(PRODUCT(1+H$64:H$153%)), "", PRODUCT(1+H$64:H$153%)^(1/COUNT(H$64:H$153))-1))</f>
        <v/>
      </c>
      <c r="I204" s="87" t="str">
        <f t="array" ref="I204">IF(I$168="", "", IF(ISERROR(PRODUCT(1+I$64:I$153%)), "", PRODUCT(1+I$64:I$153%)^(1/COUNT(I$64:I$153))-1))</f>
        <v/>
      </c>
      <c r="J204" s="87" t="str">
        <f t="array" ref="J204">IF(J$168="", "", IF(ISERROR(PRODUCT(1+J$64:J$153%)), "", PRODUCT(1+J$64:J$153%)^(1/COUNT(J$64:J$153))-1))</f>
        <v/>
      </c>
      <c r="K204" s="87" t="str">
        <f t="array" ref="K204">IF(K$168="", "", IF(ISERROR(PRODUCT(1+K$64:K$153%)), "", PRODUCT(1+K$64:K$153%)^(1/COUNT(K$64:K$153))-1))</f>
        <v/>
      </c>
      <c r="L204" s="87" t="str">
        <f t="array" ref="L204">IF(L$168="", "", IF(ISERROR(PRODUCT(1+L$64:L$153%)), "", PRODUCT(1+L$64:L$153%)^(1/COUNT(L$64:L$153))-1))</f>
        <v/>
      </c>
      <c r="M204" s="87" t="str">
        <f t="array" ref="M204">IF(M$168="", "", IF(ISERROR(PRODUCT(1+M$64:M$153%)), "", PRODUCT(1+M$64:M$153%)^(1/COUNT(M$64:M$153))-1))</f>
        <v/>
      </c>
      <c r="N204" s="87" t="str">
        <f t="array" ref="N204">IF(N$168="", "", IF(ISERROR(PRODUCT(1+N$64:N$153%)), "", PRODUCT(1+N$64:N$153%)^(1/COUNT(N$64:N$153))-1))</f>
        <v/>
      </c>
      <c r="O204" s="87"/>
      <c r="P204" s="87" t="str">
        <f t="array" ref="P204">IF(P$168="", "", IF(ISERROR(PRODUCT(1+P$64:P$153%)), "", PRODUCT(1+P$64:P$153%)^(1/COUNT(P$64:P$153))-1))</f>
        <v/>
      </c>
      <c r="Q204" s="87">
        <f t="array" ref="Q204">IF(Q$168="", "", IF(ISERROR(PRODUCT(1+Q$64:Q$153%)), "", PRODUCT(1+Q$64:Q$153%)^(1/COUNT(Q$64:Q$153))-1))</f>
        <v>5.5180052084608411E-2</v>
      </c>
      <c r="R204" s="87">
        <f t="array" ref="R204">IF(R$168="", "", IF(ISERROR(PRODUCT(1+R$64:R$153%)), "", PRODUCT(1+R$64:R$153%)^(1/COUNT(R$64:R$153))-1))</f>
        <v>5.8709137058519545E-2</v>
      </c>
      <c r="S204" s="87"/>
      <c r="T204" s="87" t="str">
        <f t="array" ref="T204">IF(T$168="", "", IF(ISERROR(PRODUCT(1+T$64:T$153%)), "", PRODUCT(1+T$64:T$153%)^(1/COUNT(T$64:T$153))-1))</f>
        <v/>
      </c>
      <c r="U204" s="87" t="str">
        <f t="array" ref="U204">IF(U$168="", "", IF(ISERROR(PRODUCT(1+U$64:U$153%)), "", PRODUCT(1+U$64:U$153%)^(1/COUNT(U$64:U$153))-1))</f>
        <v/>
      </c>
      <c r="V204" s="87"/>
      <c r="W204" s="87" t="str">
        <f t="array" ref="W204">IF(W$168="", "", IF(ISERROR(PRODUCT(1+W$64:W$153%)), "", PRODUCT(1+W$64:W$153%)^(1/COUNT(W$64:W$153))-1))</f>
        <v/>
      </c>
      <c r="X204" s="87" t="str">
        <f t="array" ref="X204">IF(X$168="", "", IF(ISERROR(PRODUCT(1+X$64:X$153%)), "", PRODUCT(1+X$64:X$153%)^(1/COUNT(X$64:X$153))-1))</f>
        <v/>
      </c>
      <c r="Y204" s="87" t="str">
        <f t="array" ref="Y204">IF(Y$168="", "", IF(ISERROR(PRODUCT(1+Y$64:Y$153%)), "", PRODUCT(1+Y$64:Y$153%)^(1/COUNT(Y$64:Y$153))-1))</f>
        <v/>
      </c>
      <c r="Z204" s="87" t="str">
        <f t="array" ref="Z204">IF(Z$168="", "", IF(ISERROR(PRODUCT(1+Z$64:Z$153%)), "", PRODUCT(1+Z$64:Z$153%)^(1/COUNT(Z$64:Z$153))-1))</f>
        <v/>
      </c>
      <c r="AA204" s="87" t="str">
        <f t="array" ref="AA204">IF(AA$168="", "", IF(ISERROR(PRODUCT(1+AA$64:AA$153%)), "", PRODUCT(1+AA$64:AA$153%)^(1/COUNT(AA$64:AA$153))-1))</f>
        <v/>
      </c>
      <c r="AB204" s="87" t="str">
        <f t="array" ref="AB204">IF(AB$168="", "", IF(ISERROR(PRODUCT(1+AB$64:AB$153%)), "", PRODUCT(1+AB$64:AB$153%)^(1/COUNT(AB$64:AB$153))-1))</f>
        <v/>
      </c>
      <c r="AC204" s="87"/>
      <c r="AD204" s="87" t="str">
        <f t="array" ref="AD204">IF(AD$168="", "", IF(ISERROR(PRODUCT(1+AD$64:AD$153%)), "", PRODUCT(1+AD$64:AD$153%)^(1/COUNT(AD$64:AD$153))-1))</f>
        <v/>
      </c>
      <c r="AE204" s="87">
        <f t="array" ref="AE204">IF(AE$168="", "", IF(ISERROR(PRODUCT(1+AE$64:AE$153%)), "", PRODUCT(1+AE$64:AE$153%)^(1/COUNT(AE$64:AE$153))-1))</f>
        <v>8.8334405474497224E-2</v>
      </c>
      <c r="AF204" s="87" t="str">
        <f t="array" ref="AF204">IF(AF$168="", "", IF(ISERROR(PRODUCT(1+AF$64:AF$153%)), "", PRODUCT(1+AF$64:AF$153%)^(1/COUNT(AF$64:AF$153))-1))</f>
        <v/>
      </c>
      <c r="AG204" s="87"/>
      <c r="AH204" s="87" t="str">
        <f t="array" ref="AH204">IF(AH$168="", "", IF(ISERROR(PRODUCT(1+AH$64:AH$153%)), "", PRODUCT(1+AH$64:AH$153%)^(1/COUNT(AH$64:AH$153))-1))</f>
        <v/>
      </c>
      <c r="AI204" s="87" t="str">
        <f t="array" ref="AI204">IF(AI$168="", "", IF(ISERROR(PRODUCT(1+AI$64:AI$153%)), "", PRODUCT(1+AI$64:AI$153%)^(1/COUNT(AI$64:AI$153))-1))</f>
        <v/>
      </c>
      <c r="AJ204" s="87"/>
      <c r="AK204" s="87" t="str">
        <f t="array" ref="AK204">IF(AK$168="", "", IF(ISERROR(PRODUCT(1+AK$64:AK$153%)), "", PRODUCT(1+AK$64:AK$153%)^(1/COUNT(AK$64:AK$153))-1))</f>
        <v/>
      </c>
      <c r="AL204" s="87" t="str">
        <f t="array" ref="AL204">IF(AL$168="", "", IF(ISERROR(PRODUCT(1+AL$64:AL$153%)), "", PRODUCT(1+AL$64:AL$153%)^(1/COUNT(AL$64:AL$153))-1))</f>
        <v/>
      </c>
      <c r="AM204" s="87" t="str">
        <f t="array" ref="AM204">IF(AM$168="", "", IF(ISERROR(PRODUCT(1+AM$64:AM$153%)), "", PRODUCT(1+AM$64:AM$153%)^(1/COUNT(AM$64:AM$153))-1))</f>
        <v/>
      </c>
      <c r="AN204" s="87" t="str">
        <f t="array" ref="AN204">IF(AN$168="", "", IF(ISERROR(PRODUCT(1+AN$64:AN$153%)), "", PRODUCT(1+AN$64:AN$153%)^(1/COUNT(AN$64:AN$153))-1))</f>
        <v/>
      </c>
      <c r="AO204" s="87" t="str">
        <f t="array" ref="AO204">IF(AO$168="", "", IF(ISERROR(PRODUCT(1+AO$64:AO$153%)), "", PRODUCT(1+AO$64:AO$153%)^(1/COUNT(AO$64:AO$153))-1))</f>
        <v/>
      </c>
      <c r="AP204" s="87"/>
      <c r="AQ204" s="87" t="str">
        <f t="array" ref="AQ204">IF(AQ$168="", "", IF(ISERROR(PRODUCT(1+AQ$64:AQ$153%)), "", PRODUCT(1+AQ$64:AQ$153%)^(1/COUNT(AQ$64:AQ$153))-1))</f>
        <v/>
      </c>
      <c r="AR204" s="87"/>
      <c r="AS204" s="87">
        <f t="array" ref="AS204">IF(AS$168="", "", IF(ISERROR(PRODUCT(1+AS$64:AS$153%)), "", PRODUCT(1+AS$64:AS$153%)^(1/COUNT(AS$64:AS$153))-1))</f>
        <v>3.9180198612821959E-2</v>
      </c>
      <c r="AT204" s="87"/>
      <c r="AU204" s="203"/>
    </row>
    <row r="205" spans="2:47" ht="14">
      <c r="E205" s="230" t="s">
        <v>806</v>
      </c>
      <c r="F205" s="87">
        <f t="array" ref="F205">IF(F$168="", "", IF(ISERROR(PRODUCT(1+F$107:F$153%)), "", PRODUCT(1+F$107:F$153%)^(1/COUNT(F$107:F$153))-1))</f>
        <v>4.0244695597015712E-2</v>
      </c>
      <c r="G205" s="87">
        <f t="array" ref="G205">IF(G$168="", "", IF(ISERROR(PRODUCT(1+G$107:G$153%)), "", PRODUCT(1+G$107:G$153%)^(1/COUNT(G$107:G$153))-1))</f>
        <v>9.2617894203189E-2</v>
      </c>
      <c r="H205" s="87">
        <f t="array" ref="H205">IF(H$168="", "", IF(ISERROR(PRODUCT(1+H$107:H$153%)), "", PRODUCT(1+H$107:H$153%)^(1/COUNT(H$107:H$153))-1))</f>
        <v>0.10822466775649353</v>
      </c>
      <c r="I205" s="87">
        <f t="array" ref="I205">IF(I$168="", "", IF(ISERROR(PRODUCT(1+I$107:I$153%)), "", PRODUCT(1+I$107:I$153%)^(1/COUNT(I$107:I$153))-1))</f>
        <v>9.7889781097018513E-2</v>
      </c>
      <c r="J205" s="87" t="str">
        <f t="array" ref="J205">IF(J$168="", "", IF(ISERROR(PRODUCT(1+J$107:J$153%)), "", PRODUCT(1+J$107:J$153%)^(1/COUNT(J$107:J$153))-1))</f>
        <v/>
      </c>
      <c r="K205" s="87" t="str">
        <f t="array" ref="K205">IF(K$168="", "", IF(ISERROR(PRODUCT(1+K$107:K$153%)), "", PRODUCT(1+K$107:K$153%)^(1/COUNT(K$107:K$153))-1))</f>
        <v/>
      </c>
      <c r="L205" s="87" t="str">
        <f t="array" ref="L205">IF(L$168="", "", IF(ISERROR(PRODUCT(1+L$107:L$153%)), "", PRODUCT(1+L$107:L$153%)^(1/COUNT(L$107:L$153))-1))</f>
        <v/>
      </c>
      <c r="M205" s="87" t="str">
        <f t="array" ref="M205">IF(M$168="", "", IF(ISERROR(PRODUCT(1+M$107:M$153%)), "", PRODUCT(1+M$107:M$153%)^(1/COUNT(M$107:M$153))-1))</f>
        <v/>
      </c>
      <c r="N205" s="87" t="str">
        <f t="array" ref="N205">IF(N$168="", "", IF(ISERROR(PRODUCT(1+N$107:N$153%)), "", PRODUCT(1+N$107:N$153%)^(1/COUNT(N$107:N$153))-1))</f>
        <v/>
      </c>
      <c r="O205" s="87"/>
      <c r="P205" s="87">
        <f t="array" ref="P205">IF(P$168="", "", IF(ISERROR(PRODUCT(1+P$107:P$153%)), "", PRODUCT(1+P$107:P$153%)^(1/COUNT(P$107:P$153))-1))</f>
        <v>4.5520990141483031E-2</v>
      </c>
      <c r="Q205" s="87">
        <f t="array" ref="Q205">IF(Q$168="", "", IF(ISERROR(PRODUCT(1+Q$107:Q$153%)), "", PRODUCT(1+Q$107:Q$153%)^(1/COUNT(Q$107:Q$153))-1))</f>
        <v>7.0604114484631886E-2</v>
      </c>
      <c r="R205" s="87">
        <f t="array" ref="R205">IF(R$168="", "", IF(ISERROR(PRODUCT(1+R$107:R$153%)), "", PRODUCT(1+R$107:R$153%)^(1/COUNT(R$107:R$153))-1))</f>
        <v>7.1061041495403821E-2</v>
      </c>
      <c r="S205" s="87"/>
      <c r="T205" s="87">
        <f t="array" ref="T205">IF(T$168="", "", IF(ISERROR(PRODUCT(1+T$107:T$153%)), "", PRODUCT(1+T$107:T$153%)^(1/COUNT(T$107:T$153))-1))</f>
        <v>8.6062097246074165E-2</v>
      </c>
      <c r="U205" s="87" t="str">
        <f t="array" ref="U205">IF(U$168="", "", IF(ISERROR(PRODUCT(1+U$107:U$153%)), "", PRODUCT(1+U$107:U$153%)^(1/COUNT(U$107:U$153))-1))</f>
        <v/>
      </c>
      <c r="V205" s="87"/>
      <c r="W205" s="87">
        <f t="array" ref="W205">IF(W$168="", "", IF(ISERROR(PRODUCT(1+W$107:W$153%)), "", PRODUCT(1+W$107:W$153%)^(1/COUNT(W$107:W$153))-1))</f>
        <v>0.12935851076636617</v>
      </c>
      <c r="X205" s="87">
        <f t="array" ref="X205">IF(X$168="", "", IF(ISERROR(PRODUCT(1+X$107:X$153%)), "", PRODUCT(1+X$107:X$153%)^(1/COUNT(X$107:X$153))-1))</f>
        <v>9.4198313584380911E-2</v>
      </c>
      <c r="Y205" s="87" t="str">
        <f t="array" ref="Y205">IF(Y$168="", "", IF(ISERROR(PRODUCT(1+Y$107:Y$153%)), "", PRODUCT(1+Y$107:Y$153%)^(1/COUNT(Y$107:Y$153))-1))</f>
        <v/>
      </c>
      <c r="Z205" s="87" t="str">
        <f t="array" ref="Z205">IF(Z$168="", "", IF(ISERROR(PRODUCT(1+Z$107:Z$153%)), "", PRODUCT(1+Z$107:Z$153%)^(1/COUNT(Z$107:Z$153))-1))</f>
        <v/>
      </c>
      <c r="AA205" s="87" t="str">
        <f t="array" ref="AA205">IF(AA$168="", "", IF(ISERROR(PRODUCT(1+AA$107:AA$153%)), "", PRODUCT(1+AA$107:AA$153%)^(1/COUNT(AA$107:AA$153))-1))</f>
        <v/>
      </c>
      <c r="AB205" s="87" t="str">
        <f t="array" ref="AB205">IF(AB$168="", "", IF(ISERROR(PRODUCT(1+AB$107:AB$153%)), "", PRODUCT(1+AB$107:AB$153%)^(1/COUNT(AB$107:AB$153))-1))</f>
        <v/>
      </c>
      <c r="AC205" s="87"/>
      <c r="AD205" s="87">
        <f t="array" ref="AD205">IF(AD$168="", "", IF(ISERROR(PRODUCT(1+AD$107:AD$153%)), "", PRODUCT(1+AD$107:AD$153%)^(1/COUNT(AD$107:AD$153))-1))</f>
        <v>0.10075755463985958</v>
      </c>
      <c r="AE205" s="87">
        <f t="array" ref="AE205">IF(AE$168="", "", IF(ISERROR(PRODUCT(1+AE$107:AE$153%)), "", PRODUCT(1+AE$107:AE$153%)^(1/COUNT(AE$107:AE$153))-1))</f>
        <v>9.2603207415216104E-2</v>
      </c>
      <c r="AF205" s="87">
        <f t="array" ref="AF205">IF(AF$168="", "", IF(ISERROR(PRODUCT(1+AF$107:AF$153%)), "", PRODUCT(1+AF$107:AF$153%)^(1/COUNT(AF$107:AF$153))-1))</f>
        <v>5.3470337279106328E-2</v>
      </c>
      <c r="AG205" s="87"/>
      <c r="AH205" s="87" t="str">
        <f t="array" ref="AH205">IF(AH$168="", "", IF(ISERROR(PRODUCT(1+AH$107:AH$153%)), "", PRODUCT(1+AH$107:AH$153%)^(1/COUNT(AH$107:AH$153))-1))</f>
        <v/>
      </c>
      <c r="AI205" s="87" t="str">
        <f t="array" ref="AI205">IF(AI$168="", "", IF(ISERROR(PRODUCT(1+AI$107:AI$153%)), "", PRODUCT(1+AI$107:AI$153%)^(1/COUNT(AI$107:AI$153))-1))</f>
        <v/>
      </c>
      <c r="AJ205" s="87"/>
      <c r="AK205" s="87" t="str">
        <f t="array" ref="AK205">IF(AK$168="", "", IF(ISERROR(PRODUCT(1+AK$107:AK$153%)), "", PRODUCT(1+AK$107:AK$153%)^(1/COUNT(AK$107:AK$153))-1))</f>
        <v/>
      </c>
      <c r="AL205" s="87" t="str">
        <f t="array" ref="AL205">IF(AL$168="", "", IF(ISERROR(PRODUCT(1+AL$107:AL$153%)), "", PRODUCT(1+AL$107:AL$153%)^(1/COUNT(AL$107:AL$153))-1))</f>
        <v/>
      </c>
      <c r="AM205" s="87" t="str">
        <f t="array" ref="AM205">IF(AM$168="", "", IF(ISERROR(PRODUCT(1+AM$107:AM$153%)), "", PRODUCT(1+AM$107:AM$153%)^(1/COUNT(AM$107:AM$153))-1))</f>
        <v/>
      </c>
      <c r="AN205" s="87" t="str">
        <f t="array" ref="AN205">IF(AN$168="", "", IF(ISERROR(PRODUCT(1+AN$107:AN$153%)), "", PRODUCT(1+AN$107:AN$153%)^(1/COUNT(AN$107:AN$153))-1))</f>
        <v/>
      </c>
      <c r="AO205" s="87" t="str">
        <f t="array" ref="AO205">IF(AO$168="", "", IF(ISERROR(PRODUCT(1+AO$107:AO$153%)), "", PRODUCT(1+AO$107:AO$153%)^(1/COUNT(AO$107:AO$153))-1))</f>
        <v/>
      </c>
      <c r="AP205" s="87"/>
      <c r="AQ205" s="87">
        <f t="array" ref="AQ205">IF(AQ$168="", "", IF(ISERROR(PRODUCT(1+AQ$107:AQ$153%)), "", PRODUCT(1+AQ$107:AQ$153%)^(1/COUNT(AQ$107:AQ$153))-1))</f>
        <v>9.1208573524333536E-2</v>
      </c>
      <c r="AR205" s="87"/>
      <c r="AS205" s="87">
        <f t="array" ref="AS205">IF(AS$168="", "", IF(ISERROR(PRODUCT(1+AS$107:AS$153%)), "", PRODUCT(1+AS$107:AS$153%)^(1/COUNT(AS$107:AS$153))-1))</f>
        <v>4.9977278609351306E-2</v>
      </c>
      <c r="AT205" s="87"/>
      <c r="AU205" s="203"/>
    </row>
    <row r="206" spans="2:47" ht="14">
      <c r="E206" s="230" t="s">
        <v>807</v>
      </c>
      <c r="F206" s="87">
        <f t="array" ref="F206">IF(F$168="", "", IF(ISERROR(PRODUCT(1+F$109:F$153%)), "", PRODUCT(1+F$109:F$153%)^(1/COUNT(F$109:F$153))-1))</f>
        <v>4.0728514501371604E-2</v>
      </c>
      <c r="G206" s="87">
        <f t="array" ref="G206">IF(G$168="", "", IF(ISERROR(PRODUCT(1+G$109:G$153%)), "", PRODUCT(1+G$109:G$153%)^(1/COUNT(G$109:G$153))-1))</f>
        <v>9.5945871604378175E-2</v>
      </c>
      <c r="H206" s="87">
        <f t="array" ref="H206">IF(H$168="", "", IF(ISERROR(PRODUCT(1+H$109:H$153%)), "", PRODUCT(1+H$109:H$153%)^(1/COUNT(H$109:H$153))-1))</f>
        <v>0.11085922458673769</v>
      </c>
      <c r="I206" s="87">
        <f t="array" ref="I206">IF(I$168="", "", IF(ISERROR(PRODUCT(1+I$109:I$153%)), "", PRODUCT(1+I$109:I$153%)^(1/COUNT(I$109:I$153))-1))</f>
        <v>0.10035009282874796</v>
      </c>
      <c r="J206" s="87" t="str">
        <f t="array" ref="J206">IF(J$168="", "", IF(ISERROR(PRODUCT(1+J$109:J$153%)), "", PRODUCT(1+J$109:J$153%)^(1/COUNT(J$109:J$153))-1))</f>
        <v/>
      </c>
      <c r="K206" s="87" t="str">
        <f t="array" ref="K206">IF(K$168="", "", IF(ISERROR(PRODUCT(1+K$109:K$153%)), "", PRODUCT(1+K$109:K$153%)^(1/COUNT(K$109:K$153))-1))</f>
        <v/>
      </c>
      <c r="L206" s="87" t="str">
        <f t="array" ref="L206">IF(L$168="", "", IF(ISERROR(PRODUCT(1+L$109:L$153%)), "", PRODUCT(1+L$109:L$153%)^(1/COUNT(L$109:L$153))-1))</f>
        <v/>
      </c>
      <c r="M206" s="87" t="str">
        <f t="array" ref="M206">IF(M$168="", "", IF(ISERROR(PRODUCT(1+M$109:M$153%)), "", PRODUCT(1+M$109:M$153%)^(1/COUNT(M$109:M$153))-1))</f>
        <v/>
      </c>
      <c r="N206" s="87" t="str">
        <f t="array" ref="N206">IF(N$168="", "", IF(ISERROR(PRODUCT(1+N$109:N$153%)), "", PRODUCT(1+N$109:N$153%)^(1/COUNT(N$109:N$153))-1))</f>
        <v/>
      </c>
      <c r="O206" s="87"/>
      <c r="P206" s="87">
        <f t="array" ref="P206">IF(P$168="", "", IF(ISERROR(PRODUCT(1+P$109:P$153%)), "", PRODUCT(1+P$109:P$153%)^(1/COUNT(P$109:P$153))-1))</f>
        <v>4.4334967701313843E-2</v>
      </c>
      <c r="Q206" s="87">
        <f t="array" ref="Q206">IF(Q$168="", "", IF(ISERROR(PRODUCT(1+Q$109:Q$153%)), "", PRODUCT(1+Q$109:Q$153%)^(1/COUNT(Q$109:Q$153))-1))</f>
        <v>7.1319555854623129E-2</v>
      </c>
      <c r="R206" s="87">
        <f t="array" ref="R206">IF(R$168="", "", IF(ISERROR(PRODUCT(1+R$109:R$153%)), "", PRODUCT(1+R$109:R$153%)^(1/COUNT(R$109:R$153))-1))</f>
        <v>7.1130314954468199E-2</v>
      </c>
      <c r="S206" s="87"/>
      <c r="T206" s="87">
        <f t="array" ref="T206">IF(T$168="", "", IF(ISERROR(PRODUCT(1+T$109:T$153%)), "", PRODUCT(1+T$109:T$153%)^(1/COUNT(T$109:T$153))-1))</f>
        <v>8.673475519647611E-2</v>
      </c>
      <c r="U206" s="87" t="str">
        <f t="array" ref="U206">IF(U$168="", "", IF(ISERROR(PRODUCT(1+U$109:U$153%)), "", PRODUCT(1+U$109:U$153%)^(1/COUNT(U$109:U$153))-1))</f>
        <v/>
      </c>
      <c r="V206" s="87"/>
      <c r="W206" s="87">
        <f t="array" ref="W206">IF(W$168="", "", IF(ISERROR(PRODUCT(1+W$109:W$153%)), "", PRODUCT(1+W$109:W$153%)^(1/COUNT(W$109:W$153))-1))</f>
        <v>0.13221191844677915</v>
      </c>
      <c r="X206" s="87">
        <f t="array" ref="X206">IF(X$168="", "", IF(ISERROR(PRODUCT(1+X$109:X$153%)), "", PRODUCT(1+X$109:X$153%)^(1/COUNT(X$109:X$153))-1))</f>
        <v>0.10037660537056259</v>
      </c>
      <c r="Y206" s="87" t="str">
        <f t="array" ref="Y206">IF(Y$168="", "", IF(ISERROR(PRODUCT(1+Y$109:Y$153%)), "", PRODUCT(1+Y$109:Y$153%)^(1/COUNT(Y$109:Y$153))-1))</f>
        <v/>
      </c>
      <c r="Z206" s="87" t="str">
        <f t="array" ref="Z206">IF(Z$168="", "", IF(ISERROR(PRODUCT(1+Z$109:Z$153%)), "", PRODUCT(1+Z$109:Z$153%)^(1/COUNT(Z$109:Z$153))-1))</f>
        <v/>
      </c>
      <c r="AA206" s="87" t="str">
        <f t="array" ref="AA206">IF(AA$168="", "", IF(ISERROR(PRODUCT(1+AA$109:AA$153%)), "", PRODUCT(1+AA$109:AA$153%)^(1/COUNT(AA$109:AA$153))-1))</f>
        <v/>
      </c>
      <c r="AB206" s="87" t="str">
        <f t="array" ref="AB206">IF(AB$168="", "", IF(ISERROR(PRODUCT(1+AB$109:AB$153%)), "", PRODUCT(1+AB$109:AB$153%)^(1/COUNT(AB$109:AB$153))-1))</f>
        <v/>
      </c>
      <c r="AC206" s="87"/>
      <c r="AD206" s="87">
        <f t="array" ref="AD206">IF(AD$168="", "", IF(ISERROR(PRODUCT(1+AD$109:AD$153%)), "", PRODUCT(1+AD$109:AD$153%)^(1/COUNT(AD$109:AD$153))-1))</f>
        <v>0.10224551005172544</v>
      </c>
      <c r="AE206" s="87">
        <f t="array" ref="AE206">IF(AE$168="", "", IF(ISERROR(PRODUCT(1+AE$109:AE$153%)), "", PRODUCT(1+AE$109:AE$153%)^(1/COUNT(AE$109:AE$153))-1))</f>
        <v>9.4574828815289669E-2</v>
      </c>
      <c r="AF206" s="87">
        <f t="array" ref="AF206">IF(AF$168="", "", IF(ISERROR(PRODUCT(1+AF$109:AF$153%)), "", PRODUCT(1+AF$109:AF$153%)^(1/COUNT(AF$109:AF$153))-1))</f>
        <v>5.5735641501450051E-2</v>
      </c>
      <c r="AG206" s="87"/>
      <c r="AH206" s="87" t="str">
        <f t="array" ref="AH206">IF(AH$168="", "", IF(ISERROR(PRODUCT(1+AH$109:AH$153%)), "", PRODUCT(1+AH$109:AH$153%)^(1/COUNT(AH$109:AH$153))-1))</f>
        <v/>
      </c>
      <c r="AI206" s="87" t="str">
        <f t="array" ref="AI206">IF(AI$168="", "", IF(ISERROR(PRODUCT(1+AI$109:AI$153%)), "", PRODUCT(1+AI$109:AI$153%)^(1/COUNT(AI$109:AI$153))-1))</f>
        <v/>
      </c>
      <c r="AJ206" s="87"/>
      <c r="AK206" s="87" t="str">
        <f t="array" ref="AK206">IF(AK$168="", "", IF(ISERROR(PRODUCT(1+AK$109:AK$153%)), "", PRODUCT(1+AK$109:AK$153%)^(1/COUNT(AK$109:AK$153))-1))</f>
        <v/>
      </c>
      <c r="AL206" s="87" t="str">
        <f t="array" ref="AL206">IF(AL$168="", "", IF(ISERROR(PRODUCT(1+AL$109:AL$153%)), "", PRODUCT(1+AL$109:AL$153%)^(1/COUNT(AL$109:AL$153))-1))</f>
        <v/>
      </c>
      <c r="AM206" s="87" t="str">
        <f t="array" ref="AM206">IF(AM$168="", "", IF(ISERROR(PRODUCT(1+AM$109:AM$153%)), "", PRODUCT(1+AM$109:AM$153%)^(1/COUNT(AM$109:AM$153))-1))</f>
        <v/>
      </c>
      <c r="AN206" s="87" t="str">
        <f t="array" ref="AN206">IF(AN$168="", "", IF(ISERROR(PRODUCT(1+AN$109:AN$153%)), "", PRODUCT(1+AN$109:AN$153%)^(1/COUNT(AN$109:AN$153))-1))</f>
        <v/>
      </c>
      <c r="AO206" s="87" t="str">
        <f t="array" ref="AO206">IF(AO$168="", "", IF(ISERROR(PRODUCT(1+AO$109:AO$153%)), "", PRODUCT(1+AO$109:AO$153%)^(1/COUNT(AO$109:AO$153))-1))</f>
        <v/>
      </c>
      <c r="AP206" s="87"/>
      <c r="AQ206" s="87">
        <f t="array" ref="AQ206">IF(AQ$168="", "", IF(ISERROR(PRODUCT(1+AQ$109:AQ$153%)), "", PRODUCT(1+AQ$109:AQ$153%)^(1/COUNT(AQ$109:AQ$153))-1))</f>
        <v>9.177599024459604E-2</v>
      </c>
      <c r="AR206" s="87"/>
      <c r="AS206" s="87">
        <f t="array" ref="AS206">IF(AS$168="", "", IF(ISERROR(PRODUCT(1+AS$109:AS$153%)), "", PRODUCT(1+AS$109:AS$153%)^(1/COUNT(AS$109:AS$153))-1))</f>
        <v>4.9440981101328552E-2</v>
      </c>
      <c r="AT206" s="87"/>
      <c r="AU206" s="203"/>
    </row>
    <row r="207" spans="2:47" ht="15" thickBot="1">
      <c r="E207" s="230" t="s">
        <v>808</v>
      </c>
      <c r="F207" s="114">
        <f t="array" ref="F207">IF(F$168="", "", IF(ISERROR(PRODUCT(1+F$122:F$153%)), "", PRODUCT(1+F$122:F$153%)^(1/COUNT(F$122:F$153))-1))</f>
        <v>2.3322198961557739E-2</v>
      </c>
      <c r="G207" s="114">
        <f t="array" ref="G207">IF(G$168="", "", IF(ISERROR(PRODUCT(1+G$122:G$153%)), "", PRODUCT(1+G$122:G$153%)^(1/COUNT(G$122:G$153))-1))</f>
        <v>8.7452420994870383E-2</v>
      </c>
      <c r="H207" s="114">
        <f t="array" ref="H207">IF(H$168="", "", IF(ISERROR(PRODUCT(1+H$122:H$153%)), "", PRODUCT(1+H$122:H$153%)^(1/COUNT(H$122:H$153))-1))</f>
        <v>0.1109262724411475</v>
      </c>
      <c r="I207" s="114">
        <f t="array" ref="I207">IF(I$168="", "", IF(ISERROR(PRODUCT(1+I$122:I$153%)), "", PRODUCT(1+I$122:I$153%)^(1/COUNT(I$122:I$153))-1))</f>
        <v>8.9079143953686657E-2</v>
      </c>
      <c r="J207" s="114" t="str">
        <f t="array" ref="J207">IF(J$168="", "", IF(ISERROR(PRODUCT(1+J$122:J$153%)), "", PRODUCT(1+J$122:J$153%)^(1/COUNT(J$122:J$153))-1))</f>
        <v/>
      </c>
      <c r="K207" s="114">
        <f t="array" ref="K207">IF(K$168="", "", IF(ISERROR(PRODUCT(1+K$122:K$153%)), "", PRODUCT(1+K$122:K$153%)^(1/COUNT(K$122:K$153))-1))</f>
        <v>8.1445283724009832E-2</v>
      </c>
      <c r="L207" s="114" t="str">
        <f t="array" ref="L207">IF(L$168="", "", IF(ISERROR(PRODUCT(1+L$122:L$153%)), "", PRODUCT(1+L$122:L$153%)^(1/COUNT(L$122:L$153))-1))</f>
        <v/>
      </c>
      <c r="M207" s="114" t="str">
        <f t="array" ref="M207">IF(M$168="", "", IF(ISERROR(PRODUCT(1+M$122:M$153%)), "", PRODUCT(1+M$122:M$153%)^(1/COUNT(M$122:M$153))-1))</f>
        <v/>
      </c>
      <c r="N207" s="114" t="str">
        <f t="array" ref="N207">IF(N$168="", "", IF(ISERROR(PRODUCT(1+N$122:N$153%)), "", PRODUCT(1+N$122:N$153%)^(1/COUNT(N$122:N$153))-1))</f>
        <v/>
      </c>
      <c r="O207" s="114"/>
      <c r="P207" s="114">
        <f t="array" ref="P207">IF(P$168="", "", IF(ISERROR(PRODUCT(1+P$122:P$153%)), "", PRODUCT(1+P$122:P$153%)^(1/COUNT(P$122:P$153))-1))</f>
        <v>1.5887256307096198E-2</v>
      </c>
      <c r="Q207" s="114">
        <f t="array" ref="Q207">IF(Q$168="", "", IF(ISERROR(PRODUCT(1+Q$122:Q$153%)), "", PRODUCT(1+Q$122:Q$153%)^(1/COUNT(Q$122:Q$153))-1))</f>
        <v>9.1167117413846199E-2</v>
      </c>
      <c r="R207" s="114">
        <f t="array" ref="R207">IF(R$168="", "", IF(ISERROR(PRODUCT(1+R$122:R$153%)), "", PRODUCT(1+R$122:R$153%)^(1/COUNT(R$122:R$153))-1))</f>
        <v>8.4120906401645934E-2</v>
      </c>
      <c r="S207" s="114"/>
      <c r="T207" s="114">
        <f t="array" ref="T207">IF(T$168="", "", IF(ISERROR(PRODUCT(1+T$122:T$153%)), "", PRODUCT(1+T$122:T$153%)^(1/COUNT(T$122:T$153))-1))</f>
        <v>9.1782963195409462E-2</v>
      </c>
      <c r="U207" s="114" t="str">
        <f t="array" ref="U207">IF(U$168="", "", IF(ISERROR(PRODUCT(1+U$122:U$153%)), "", PRODUCT(1+U$122:U$153%)^(1/COUNT(U$122:U$153))-1))</f>
        <v/>
      </c>
      <c r="V207" s="114"/>
      <c r="W207" s="114">
        <f t="array" ref="W207">IF(W$168="", "", IF(ISERROR(PRODUCT(1+W$122:W$153%)), "", PRODUCT(1+W$122:W$153%)^(1/COUNT(W$122:W$153))-1))</f>
        <v>0.1076264207043256</v>
      </c>
      <c r="X207" s="114">
        <f t="array" ref="X207">IF(X$168="", "", IF(ISERROR(PRODUCT(1+X$122:X$153%)), "", PRODUCT(1+X$122:X$153%)^(1/COUNT(X$122:X$153))-1))</f>
        <v>9.7803200541159097E-2</v>
      </c>
      <c r="Y207" s="114">
        <f t="array" ref="Y207">IF(Y$168="", "", IF(ISERROR(PRODUCT(1+Y$122:Y$153%)), "", PRODUCT(1+Y$122:Y$153%)^(1/COUNT(Y$122:Y$153))-1))</f>
        <v>0.10213463478192919</v>
      </c>
      <c r="Z207" s="114">
        <f t="array" ref="Z207">IF(Z$168="", "", IF(ISERROR(PRODUCT(1+Z$122:Z$153%)), "", PRODUCT(1+Z$122:Z$153%)^(1/COUNT(Z$122:Z$153))-1))</f>
        <v>8.5116376752401024E-2</v>
      </c>
      <c r="AA207" s="114">
        <f t="array" ref="AA207">IF(AA$168="", "", IF(ISERROR(PRODUCT(1+AA$122:AA$153%)), "", PRODUCT(1+AA$122:AA$153%)^(1/COUNT(AA$122:AA$153))-1))</f>
        <v>8.8501960738666785E-2</v>
      </c>
      <c r="AB207" s="114">
        <f t="array" ref="AB207">IF(AB$168="", "", IF(ISERROR(PRODUCT(1+AB$122:AB$153%)), "", PRODUCT(1+AB$122:AB$153%)^(1/COUNT(AB$122:AB$153))-1))</f>
        <v>3.8711785327365966E-2</v>
      </c>
      <c r="AC207" s="114"/>
      <c r="AD207" s="114">
        <f t="array" ref="AD207">IF(AD$168="", "", IF(ISERROR(PRODUCT(1+AD$122:AD$153%)), "", PRODUCT(1+AD$122:AD$153%)^(1/COUNT(AD$122:AD$153))-1))</f>
        <v>9.4557409195551223E-2</v>
      </c>
      <c r="AE207" s="114">
        <f t="array" ref="AE207">IF(AE$168="", "", IF(ISERROR(PRODUCT(1+AE$122:AE$153%)), "", PRODUCT(1+AE$122:AE$153%)^(1/COUNT(AE$122:AE$153))-1))</f>
        <v>0.10254200478099107</v>
      </c>
      <c r="AF207" s="114">
        <f t="array" ref="AF207">IF(AF$168="", "", IF(ISERROR(PRODUCT(1+AF$122:AF$153%)), "", PRODUCT(1+AF$122:AF$153%)^(1/COUNT(AF$122:AF$153))-1))</f>
        <v>2.3123837078131926E-2</v>
      </c>
      <c r="AG207" s="114"/>
      <c r="AH207" s="114" t="str">
        <f t="array" ref="AH207">IF(AH$168="", "", IF(ISERROR(PRODUCT(1+AH$122:AH$153%)), "", PRODUCT(1+AH$122:AH$153%)^(1/COUNT(AH$122:AH$153))-1))</f>
        <v/>
      </c>
      <c r="AI207" s="114" t="str">
        <f t="array" ref="AI207">IF(AI$168="", "", IF(ISERROR(PRODUCT(1+AI$122:AI$153%)), "", PRODUCT(1+AI$122:AI$153%)^(1/COUNT(AI$122:AI$153))-1))</f>
        <v/>
      </c>
      <c r="AJ207" s="114"/>
      <c r="AK207" s="114">
        <f t="array" ref="AK207">IF(AK$168="", "", IF(ISERROR(PRODUCT(1+AK$122:AK$153%)), "", PRODUCT(1+AK$122:AK$153%)^(1/COUNT(AK$122:AK$153))-1))</f>
        <v>1.9093268710506095E-3</v>
      </c>
      <c r="AL207" s="114">
        <f t="array" ref="AL207">IF(AL$168="", "", IF(ISERROR(PRODUCT(1+AL$122:AL$153%)), "", PRODUCT(1+AL$122:AL$153%)^(1/COUNT(AL$122:AL$153))-1))</f>
        <v>3.4871617081004835E-3</v>
      </c>
      <c r="AM207" s="114">
        <f t="array" ref="AM207">IF(AM$168="", "", IF(ISERROR(PRODUCT(1+AM$122:AM$153%)), "", PRODUCT(1+AM$122:AM$153%)^(1/COUNT(AM$122:AM$153))-1))</f>
        <v>4.7778331243637506E-3</v>
      </c>
      <c r="AN207" s="114" t="str">
        <f t="array" ref="AN207">IF(AN$168="", "", IF(ISERROR(PRODUCT(1+AN$122:AN$153%)), "", PRODUCT(1+AN$122:AN$153%)^(1/COUNT(AN$122:AN$153))-1))</f>
        <v/>
      </c>
      <c r="AO207" s="114">
        <f t="array" ref="AO207">IF(AO$168="", "", IF(ISERROR(PRODUCT(1+AO$122:AO$153%)), "", PRODUCT(1+AO$122:AO$153%)^(1/COUNT(AO$122:AO$153))-1))</f>
        <v>3.3996474873707605E-3</v>
      </c>
      <c r="AP207" s="114"/>
      <c r="AQ207" s="114">
        <f t="array" ref="AQ207">IF(AQ$168="", "", IF(ISERROR(PRODUCT(1+AQ$122:AQ$153%)), "", PRODUCT(1+AQ$122:AQ$153%)^(1/COUNT(AQ$122:AQ$153))-1))</f>
        <v>8.9835279855962291E-2</v>
      </c>
      <c r="AR207" s="114"/>
      <c r="AS207" s="114">
        <f t="array" ref="AS207">IF(AS$168="", "", IF(ISERROR(PRODUCT(1+AS$122:AS$153%)), "", PRODUCT(1+AS$122:AS$153%)^(1/COUNT(AS$122:AS$153))-1))</f>
        <v>3.9451372682351549E-2</v>
      </c>
      <c r="AT207" s="114"/>
      <c r="AU207" s="203"/>
    </row>
    <row r="208" spans="2:47">
      <c r="E208" s="227"/>
      <c r="O208" s="57"/>
      <c r="S208" s="57"/>
      <c r="V208" s="57"/>
      <c r="AC208" s="57"/>
      <c r="AG208" s="57"/>
      <c r="AJ208" s="57"/>
      <c r="AP208" s="57"/>
      <c r="AR208" s="57"/>
      <c r="AT208" s="57"/>
    </row>
    <row r="209" spans="1:46">
      <c r="E209" s="227"/>
      <c r="O209" s="57"/>
      <c r="S209" s="57"/>
      <c r="V209" s="57"/>
      <c r="AC209" s="57"/>
      <c r="AG209" s="57"/>
      <c r="AJ209" s="57"/>
      <c r="AP209" s="57"/>
      <c r="AR209" s="57"/>
      <c r="AT209" s="57"/>
    </row>
    <row r="210" spans="1:46">
      <c r="B210" s="437"/>
      <c r="C210" s="218"/>
      <c r="E210" s="227"/>
      <c r="O210" s="57"/>
      <c r="S210" s="57"/>
      <c r="V210" s="57"/>
      <c r="AC210" s="57"/>
      <c r="AG210" s="57"/>
      <c r="AJ210" s="57"/>
      <c r="AP210" s="57"/>
      <c r="AR210" s="57"/>
      <c r="AT210" s="57"/>
    </row>
    <row r="211" spans="1:46">
      <c r="A211" s="218"/>
    </row>
  </sheetData>
  <sheetProtection selectLockedCells="1" selectUnlockedCells="1"/>
  <mergeCells count="1">
    <mergeCell ref="B1:C1"/>
  </mergeCells>
  <hyperlinks>
    <hyperlink ref="A13" r:id="rId1"/>
    <hyperlink ref="A102" r:id="rId2" display="https://drive.google.com/open?id=0B0svRQGBG_eaNjUydmp1V2NpeFU"/>
    <hyperlink ref="B65" r:id="rId3"/>
    <hyperlink ref="B134" r:id="rId4"/>
    <hyperlink ref="B135" r:id="rId5"/>
    <hyperlink ref="B87" r:id="rId6"/>
    <hyperlink ref="B122" r:id="rId7"/>
    <hyperlink ref="B121" r:id="rId8"/>
    <hyperlink ref="B85" r:id="rId9"/>
    <hyperlink ref="B83" r:id="rId10"/>
    <hyperlink ref="B101" r:id="rId11" display="http://www.cfapubs.org/doi/pdf/10.2469/faj.v60.n1.2592"/>
    <hyperlink ref="B82" r:id="rId12"/>
    <hyperlink ref="B81" r:id="rId13"/>
    <hyperlink ref="B37" r:id="rId14"/>
    <hyperlink ref="B12" r:id="rId15"/>
    <hyperlink ref="B11" r:id="rId16"/>
    <hyperlink ref="B27" r:id="rId17"/>
    <hyperlink ref="B20" r:id="rId18"/>
    <hyperlink ref="B19" r:id="rId19"/>
  </hyperlinks>
  <pageMargins left="0.74791666666666667" right="0.74791666666666667" top="0.98402777777777772" bottom="0.98402777777777772" header="0.51180555555555551" footer="0.51180555555555551"/>
  <pageSetup firstPageNumber="0" orientation="portrait" horizontalDpi="300" verticalDpi="300"/>
  <ignoredErrors>
    <ignoredError sqref="AO155 P167:P168 F167:G168 F155:G155 K170:N185 AD167:AD168 AF168 F170:H185 W155:X156 W167:X168 Y156 AT206:AT207 AA156 F156:N157 AJ170:AJ185 P170:P185 AT204 F161:H161 I161:J185 K161:N161 W157:Y157 AA161:AA185 F190:I191 F201:N201 AT161:AT202 P201 AF155:AF157 P155:P157 AT156:AT157 P160:P161 F160:N160 AF159:AF161 W170:Y201 Z156:Z157 V159 V186:V200 J186:P200 F159:P159 R156:R157 AK156:AO157 AJ186:AO201 AQ156:AQ157 AJ202:AQ207 F202:P207 R159:R161 W159:Y161 AQ159:AQ160 AK159:AO185 AF170:AF207 AH156:AH160 AI156:AI161 AS156:AS160 Q156:Q161 AD170:AD207 AD159:AD161 AD155:AD157 AE156:AE161 AB155:AB156 AB161 AA157:AB157 Z159:AB160 AA186:AB201 AB170:AB185 V202:AB207 AB167:AB168 R202:R207 T156:U161" emptyCellReference="1"/>
  </ignoredErrors>
  <legacyDrawing r:id="rId2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README</vt:lpstr>
      <vt:lpstr>Analyze_Portfolio</vt:lpstr>
      <vt:lpstr>Compare_Portfolios</vt:lpstr>
      <vt:lpstr>Lazy_Portfolios</vt:lpstr>
      <vt:lpstr>Portfolio_Math</vt:lpstr>
      <vt:lpstr>Data_TR_USD</vt:lpstr>
      <vt:lpstr>Data_Sources</vt:lpstr>
      <vt:lpstr>Data_Misc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2015-01-21T23:44:41Z</dcterms:created>
  <dcterms:modified xsi:type="dcterms:W3CDTF">2017-03-22T00:19:25Z</dcterms:modified>
</cp:coreProperties>
</file>